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6.xml" ContentType="application/vnd.openxmlformats-officedocument.drawingml.chart+xml"/>
  <Override PartName="/xl/charts/chart30.xml" ContentType="application/vnd.openxmlformats-officedocument.drawingml.chart+xml"/>
  <Override PartName="/xl/charts/chart5.xml" ContentType="application/vnd.openxmlformats-officedocument.drawingml.chart+xml"/>
  <Override PartName="/xl/charts/chart27.xml" ContentType="application/vnd.openxmlformats-officedocument.drawingml.chart+xml"/>
  <Override PartName="/xl/charts/chart29.xml" ContentType="application/vnd.openxmlformats-officedocument.drawingml.chart+xml"/>
  <Override PartName="/xl/charts/chart7.xml" ContentType="application/vnd.openxmlformats-officedocument.drawingml.chart+xml"/>
  <Override PartName="/xl/charts/chart3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32.xml" ContentType="application/vnd.openxmlformats-officedocument.drawingml.chart+xml"/>
  <Override PartName="/xl/charts/chart9.xml" ContentType="application/vnd.openxmlformats-officedocument.drawingml.chart+xml"/>
  <Override PartName="/xl/charts/chart4.xml" ContentType="application/vnd.openxmlformats-officedocument.drawingml.chart+xml"/>
  <Override PartName="/xl/charts/chart26.xml" ContentType="application/vnd.openxmlformats-officedocument.drawingml.chart+xml"/>
  <Override PartName="/xl/charts/chart3.xml" ContentType="application/vnd.openxmlformats-officedocument.drawingml.chart+xml"/>
  <Override PartName="/xl/charts/chart25.xml" ContentType="application/vnd.openxmlformats-officedocument.drawingml.chart+xml"/>
  <Override PartName="/xl/charts/chart2.xml" ContentType="application/vnd.openxmlformats-officedocument.drawingml.chart+xml"/>
  <Override PartName="/xl/charts/chart24.xml" ContentType="application/vnd.openxmlformats-officedocument.drawingml.chart+xml"/>
  <Override PartName="/xl/charts/chart13.xml" ContentType="application/vnd.openxmlformats-officedocument.drawingml.chart+xml"/>
  <Override PartName="/xl/charts/chart1.xml" ContentType="application/vnd.openxmlformats-officedocument.drawingml.chart+xml"/>
  <Override PartName="/xl/charts/chart2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5.xml.rels" ContentType="application/vnd.openxmlformats-package.relationships+xml"/>
  <Override PartName="/xl/drawings/_rels/drawing3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2"/>
    <sheet name="EDA_Workforce" sheetId="2" state="visible" r:id="rId3"/>
    <sheet name="EDA_Attrition" sheetId="3" state="visible" r:id="rId4"/>
    <sheet name="EDA_Performance" sheetId="4" state="visible" r:id="rId5"/>
    <sheet name="EDA_Engagement" sheetId="5" state="visible" r:id="rId6"/>
    <sheet name="EDA_Compliance" sheetId="6" state="visible" r:id="rId7"/>
    <sheet name="EDA_Attendance" sheetId="7" state="visible" r:id="rId8"/>
    <sheet name="EDA_Recruitment" sheetId="8" state="visible" r:id="rId9"/>
    <sheet name="Departments" sheetId="9" state="visible" r:id="rId10"/>
    <sheet name="Employees" sheetId="10" state="visible" r:id="rId11"/>
    <sheet name="Attrition" sheetId="11" state="visible" r:id="rId12"/>
    <sheet name="Exit_Reviews" sheetId="12" state="visible" r:id="rId13"/>
    <sheet name="Performance" sheetId="13" state="visible" r:id="rId14"/>
    <sheet name="Engagement" sheetId="14" state="visible" r:id="rId15"/>
    <sheet name="Compliance_Trainings" sheetId="15" state="visible" r:id="rId16"/>
    <sheet name="Compliance_Records" sheetId="16" state="visible" r:id="rId17"/>
    <sheet name="Attendance" sheetId="17" state="visible" r:id="rId18"/>
    <sheet name="Recruitment" sheetId="18" state="visible" r:id="rId19"/>
  </sheets>
  <definedNames>
    <definedName function="false" hidden="true" localSheetId="16" name="_xlnm._FilterDatabase" vbProcedure="false">Attendance!$A$1:$J$13892</definedName>
    <definedName function="false" hidden="true" localSheetId="10" name="_xlnm._FilterDatabase" vbProcedure="false">Attrition!$A$1:$Q$264</definedName>
    <definedName function="false" hidden="true" localSheetId="15" name="_xlnm._FilterDatabase" vbProcedure="false">Compliance_Records!$A$1:$I$1501</definedName>
    <definedName function="false" hidden="true" localSheetId="14" name="_xlnm._FilterDatabase" vbProcedure="false">Compliance_Trainings!$A$1:$G$7423</definedName>
    <definedName function="false" hidden="true" localSheetId="8" name="_xlnm._FilterDatabase" vbProcedure="false">Departments!$A$1:$E$10</definedName>
    <definedName function="false" hidden="true" localSheetId="9" name="_xlnm._FilterDatabase" vbProcedure="false">Employees!$A$1:$W$1501</definedName>
    <definedName function="false" hidden="true" localSheetId="13" name="_xlnm._FilterDatabase" vbProcedure="false">Engagement!$A$1:$I$2375</definedName>
    <definedName function="false" hidden="true" localSheetId="11" name="_xlnm._FilterDatabase" vbProcedure="false">Exit_Reviews!$A$1:$N$186</definedName>
    <definedName function="false" hidden="true" localSheetId="12" name="_xlnm._FilterDatabase" vbProcedure="false">Performance!$A$1:$I$3701</definedName>
    <definedName function="false" hidden="true" localSheetId="17" name="_xlnm._FilterDatabase" vbProcedure="false">Recruitment!$A$1:$N$1501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<sst xmlns="http://schemas.openxmlformats.org/spreadsheetml/2006/main" count="105903" uniqueCount="3834">
  <si>
    <t xml:space="preserve">HR Analytics Dashboard</t>
  </si>
  <si>
    <t xml:space="preserve">Workforce · Attrition · Performance · Engagement · Compliance · Attendance · Recruitment  |  All KPIs are live formulas over the data sheets.</t>
  </si>
  <si>
    <t xml:space="preserve">TOTAL EMPLOYEES</t>
  </si>
  <si>
    <t xml:space="preserve">ACTIVE EMPLOYEES</t>
  </si>
  <si>
    <t xml:space="preserve">TOTAL EXITS</t>
  </si>
  <si>
    <t xml:space="preserve">OVERALL ATTRITION</t>
  </si>
  <si>
    <t xml:space="preserve">% FEMALE</t>
  </si>
  <si>
    <t xml:space="preserve">AVG CTC (ACTIVE)</t>
  </si>
  <si>
    <t xml:space="preserve">AVG PERF RATING (1-5)</t>
  </si>
  <si>
    <t xml:space="preserve">eNPS (2026)</t>
  </si>
  <si>
    <t xml:space="preserve">TRAINING COMPLETION</t>
  </si>
  <si>
    <t xml:space="preserve">ATTENDANCE RATE</t>
  </si>
  <si>
    <t xml:space="preserve">AVG TIME-TO-HIRE (DAYS)</t>
  </si>
  <si>
    <t xml:space="preserve">AVG COST PER HIRE</t>
  </si>
  <si>
    <t xml:space="preserve">Key Insights</t>
  </si>
  <si>
    <t xml:space="preserve">• Attrition: 17.5% overall (263 of 1500 employees); 82% of exits are voluntary. 'Better Compensation' is the #1 reason (62 exits, 24%).</t>
  </si>
  <si>
    <t xml:space="preserve">• Exits are accelerating: 91 exits in 2026 vs 53 in 2025 (+72%). Sales has the highest departmental attrition (25%).</t>
  </si>
  <si>
    <t xml:space="preserve">• One in three exits (33%) is a regrettable loss; only 19% received a counter-offer. Compensation is the weakest exit-interview dimension.</t>
  </si>
  <si>
    <t xml:space="preserve">• Performance: average rating 2.76/5; only 6.2% of reviews led to promotion. Exited employees show lower average ratings than active employees.</t>
  </si>
  <si>
    <t xml:space="preserve">• Engagement: 2026 eNPS is negative (-1.7); recognition and work-life balance are the lowest-rated dimensions — consistent with 'Better Compensation' and 'Work-Life Balance' as top exit reasons.</t>
  </si>
  <si>
    <t xml:space="preserve">• Recruitment: average time-to-hire 54 days at ₹36,393 per hire. Campus is the cheapest source (₹35,131/hire); LinkedIn is the fastest (51 days).</t>
  </si>
  <si>
    <t xml:space="preserve">• Compliance: 75% of mandatory trainings completed; 731 records overdue — Information Security has the largest overdue backlog.</t>
  </si>
  <si>
    <t xml:space="preserve">Data Notes &amp; Caveats</t>
  </si>
  <si>
    <t xml:space="preserve">– 48 exits (all involuntary) have no resignation date / new-employer record — expected for terminations.</t>
  </si>
  <si>
    <t xml:space="preserve">– 345 requisitions show an offer date earlier than the requisition open date; time-to-offer figures should be read with caution.</t>
  </si>
  <si>
    <t xml:space="preserve">– 2026 performance reviews and 2026 engagement survey are partial-year; attendance covers Oct 2025 – Sep 2026 only.</t>
  </si>
  <si>
    <t xml:space="preserve">– 6 employee records have no manager_id; exit reviews exist for 185 of 263 exits (70%).</t>
  </si>
  <si>
    <t xml:space="preserve">– CTC values are annual, in INR. Department budgets are in ₹ crore (see Departments sheet).</t>
  </si>
  <si>
    <t xml:space="preserve">Sheet Index</t>
  </si>
  <si>
    <t xml:space="preserve">Dashboard</t>
  </si>
  <si>
    <t xml:space="preserve">KPIs, charts, insights</t>
  </si>
  <si>
    <t xml:space="preserve">EDA_Workforce</t>
  </si>
  <si>
    <t xml:space="preserve">Headcount, diversity, CTC, levels, age bands, hiring trend</t>
  </si>
  <si>
    <t xml:space="preserve">EDA_Attrition</t>
  </si>
  <si>
    <t xml:space="preserve">Exits by year/reason/department/tenure, exit-interview ratings</t>
  </si>
  <si>
    <t xml:space="preserve">EDA_Performance</t>
  </si>
  <si>
    <t xml:space="preserve">Ratings, goals, promotions, hikes by year &amp; department</t>
  </si>
  <si>
    <t xml:space="preserve">EDA_Engagement</t>
  </si>
  <si>
    <t xml:space="preserve">Satisfaction dimensions &amp; eNPS by year &amp; department</t>
  </si>
  <si>
    <t xml:space="preserve">EDA_Compliance</t>
  </si>
  <si>
    <t xml:space="preserve">Training status, statutory record checks, grievances</t>
  </si>
  <si>
    <t xml:space="preserve">EDA_Attendance</t>
  </si>
  <si>
    <t xml:space="preserve">Monthly presence, leave, late logins, overtime</t>
  </si>
  <si>
    <t xml:space="preserve">EDA_Recruitment</t>
  </si>
  <si>
    <t xml:space="preserve">Funnel, source effectiveness, cost &amp; speed</t>
  </si>
  <si>
    <t xml:space="preserve">Departments / Employees / Attrition / Exit_Reviews / Performance / Engagement / Compliance_Trainings / Compliance_Records / Attendance / Recruitment</t>
  </si>
  <si>
    <t xml:space="preserve">Raw data (with helper columns)</t>
  </si>
  <si>
    <t xml:space="preserve">Workforce Structure — EDA</t>
  </si>
  <si>
    <t xml:space="preserve">Headcount, diversity, compensation and profile breakdowns. All figures are live formulas over the Employees / Departments data sheets.</t>
  </si>
  <si>
    <t xml:space="preserve">1. Headcount by Department</t>
  </si>
  <si>
    <t xml:space="preserve">Department</t>
  </si>
  <si>
    <t xml:space="preserve">Total HC</t>
  </si>
  <si>
    <t xml:space="preserve">Active</t>
  </si>
  <si>
    <t xml:space="preserve">Exited</t>
  </si>
  <si>
    <t xml:space="preserve">Attrition %</t>
  </si>
  <si>
    <t xml:space="preserve">Avg CTC (Active)</t>
  </si>
  <si>
    <t xml:space="preserve">Avg Age</t>
  </si>
  <si>
    <t xml:space="preserve">% Female</t>
  </si>
  <si>
    <t xml:space="preserve">HC Target</t>
  </si>
  <si>
    <t xml:space="preserve">Gap (Act.-Tgt.)</t>
  </si>
  <si>
    <t xml:space="preserve">Engineering</t>
  </si>
  <si>
    <t xml:space="preserve">Data &amp; AI</t>
  </si>
  <si>
    <t xml:space="preserve">Sales</t>
  </si>
  <si>
    <t xml:space="preserve">Customer Support</t>
  </si>
  <si>
    <t xml:space="preserve">Operations</t>
  </si>
  <si>
    <t xml:space="preserve">Finance</t>
  </si>
  <si>
    <t xml:space="preserve">Human Resources</t>
  </si>
  <si>
    <t xml:space="preserve">Marketing</t>
  </si>
  <si>
    <t xml:space="preserve">Legal &amp; Compliance</t>
  </si>
  <si>
    <t xml:space="preserve">Total</t>
  </si>
  <si>
    <t xml:space="preserve">2. Job Level Mix</t>
  </si>
  <si>
    <t xml:space="preserve">Job Level</t>
  </si>
  <si>
    <t xml:space="preserve">Headcount</t>
  </si>
  <si>
    <t xml:space="preserve">% of Total</t>
  </si>
  <si>
    <t xml:space="preserve">Avg CTC</t>
  </si>
  <si>
    <t xml:space="preserve">L1</t>
  </si>
  <si>
    <t xml:space="preserve">L2</t>
  </si>
  <si>
    <t xml:space="preserve">L3</t>
  </si>
  <si>
    <t xml:space="preserve">L4</t>
  </si>
  <si>
    <t xml:space="preserve">3. Diversity &amp; Profile</t>
  </si>
  <si>
    <t xml:space="preserve">Gender</t>
  </si>
  <si>
    <t xml:space="preserve">Count</t>
  </si>
  <si>
    <t xml:space="preserve">Female</t>
  </si>
  <si>
    <t xml:space="preserve">Male</t>
  </si>
  <si>
    <t xml:space="preserve">Other</t>
  </si>
  <si>
    <t xml:space="preserve">Work Mode</t>
  </si>
  <si>
    <t xml:space="preserve">Hybrid</t>
  </si>
  <si>
    <t xml:space="preserve">Onsite</t>
  </si>
  <si>
    <t xml:space="preserve">Remote</t>
  </si>
  <si>
    <t xml:space="preserve">Employment Type</t>
  </si>
  <si>
    <t xml:space="preserve">Full-time</t>
  </si>
  <si>
    <t xml:space="preserve">Contract</t>
  </si>
  <si>
    <t xml:space="preserve">Intern</t>
  </si>
  <si>
    <t xml:space="preserve">Education</t>
  </si>
  <si>
    <t xml:space="preserve">Bachelor's</t>
  </si>
  <si>
    <t xml:space="preserve">Master's</t>
  </si>
  <si>
    <t xml:space="preserve">MBA</t>
  </si>
  <si>
    <t xml:space="preserve">Diploma</t>
  </si>
  <si>
    <t xml:space="preserve">PhD</t>
  </si>
  <si>
    <t xml:space="preserve">Marital Status</t>
  </si>
  <si>
    <t xml:space="preserve">Married</t>
  </si>
  <si>
    <t xml:space="preserve">Single</t>
  </si>
  <si>
    <t xml:space="preserve">Divorced</t>
  </si>
  <si>
    <t xml:space="preserve">Work Location</t>
  </si>
  <si>
    <t xml:space="preserve">Bengaluru</t>
  </si>
  <si>
    <t xml:space="preserve">Chennai</t>
  </si>
  <si>
    <t xml:space="preserve">Coimbatore</t>
  </si>
  <si>
    <t xml:space="preserve">Hyderabad</t>
  </si>
  <si>
    <t xml:space="preserve">Mumbai</t>
  </si>
  <si>
    <t xml:space="preserve">Pune</t>
  </si>
  <si>
    <t xml:space="preserve">Hiring Source</t>
  </si>
  <si>
    <t xml:space="preserve">Job Portal</t>
  </si>
  <si>
    <t xml:space="preserve">Referral</t>
  </si>
  <si>
    <t xml:space="preserve">LinkedIn</t>
  </si>
  <si>
    <t xml:space="preserve">Campus</t>
  </si>
  <si>
    <t xml:space="preserve">Consultant</t>
  </si>
  <si>
    <t xml:space="preserve">4. Age Bands &amp; Hiring Trend</t>
  </si>
  <si>
    <t xml:space="preserve">Age Band</t>
  </si>
  <si>
    <t xml:space="preserve">Attrition % (band)</t>
  </si>
  <si>
    <t xml:space="preserve">21-24</t>
  </si>
  <si>
    <t xml:space="preserve">25-29</t>
  </si>
  <si>
    <t xml:space="preserve">30-34</t>
  </si>
  <si>
    <t xml:space="preserve">35-39</t>
  </si>
  <si>
    <t xml:space="preserve">40-44</t>
  </si>
  <si>
    <t xml:space="preserve">45+</t>
  </si>
  <si>
    <t xml:space="preserve">Hire Year</t>
  </si>
  <si>
    <t xml:space="preserve">Hired</t>
  </si>
  <si>
    <t xml:space="preserve">Still Active</t>
  </si>
  <si>
    <t xml:space="preserve">Attrition &amp; Exits — EDA</t>
  </si>
  <si>
    <t xml:space="preserve">Exit volumes, reasons, tenure profile and exit-interview signals. Live formulas over the Attrition and Exit_Reviews data sheets.</t>
  </si>
  <si>
    <t xml:space="preserve">1. Exits by Year</t>
  </si>
  <si>
    <t xml:space="preserve">Year</t>
  </si>
  <si>
    <t xml:space="preserve">Total Exits</t>
  </si>
  <si>
    <t xml:space="preserve">Voluntary</t>
  </si>
  <si>
    <t xml:space="preserve">Involuntary</t>
  </si>
  <si>
    <t xml:space="preserve">% of Workforce</t>
  </si>
  <si>
    <t xml:space="preserve">2. Exit Reasons (Primary)</t>
  </si>
  <si>
    <t xml:space="preserve">Primary Reason</t>
  </si>
  <si>
    <t xml:space="preserve">Exits</t>
  </si>
  <si>
    <t xml:space="preserve">% of Exits</t>
  </si>
  <si>
    <t xml:space="preserve">Avg Tenure (months)</t>
  </si>
  <si>
    <t xml:space="preserve">% Regrettable</t>
  </si>
  <si>
    <t xml:space="preserve">Avg FnF Days</t>
  </si>
  <si>
    <t xml:space="preserve">Better Compensation</t>
  </si>
  <si>
    <t xml:space="preserve">Career Growth</t>
  </si>
  <si>
    <t xml:space="preserve">Manager Issues</t>
  </si>
  <si>
    <t xml:space="preserve">Work-Life Balance</t>
  </si>
  <si>
    <t xml:space="preserve">Toxic Culture</t>
  </si>
  <si>
    <t xml:space="preserve">Higher Studies</t>
  </si>
  <si>
    <t xml:space="preserve">Relocation</t>
  </si>
  <si>
    <t xml:space="preserve">Performance</t>
  </si>
  <si>
    <t xml:space="preserve">Job Role Mismatch</t>
  </si>
  <si>
    <t xml:space="preserve">Restructuring / Layoff</t>
  </si>
  <si>
    <t xml:space="preserve">Contract End</t>
  </si>
  <si>
    <t xml:space="preserve">Misconduct / Policy Violation</t>
  </si>
  <si>
    <t xml:space="preserve">Health / Personal</t>
  </si>
  <si>
    <t xml:space="preserve">Absconding</t>
  </si>
  <si>
    <t xml:space="preserve">3. Exits by Department</t>
  </si>
  <si>
    <t xml:space="preserve">Attrition % (of dept HC)</t>
  </si>
  <si>
    <t xml:space="preserve">Avg Tenure at Exit (months)</t>
  </si>
  <si>
    <t xml:space="preserve">4. Tenure at Exit</t>
  </si>
  <si>
    <t xml:space="preserve">Tenure Band</t>
  </si>
  <si>
    <t xml:space="preserve">&lt;1 yr</t>
  </si>
  <si>
    <t xml:space="preserve">1-3 yrs</t>
  </si>
  <si>
    <t xml:space="preserve">3-5 yrs</t>
  </si>
  <si>
    <t xml:space="preserve">5+ yrs</t>
  </si>
  <si>
    <t xml:space="preserve">5. Exit Process KPIs</t>
  </si>
  <si>
    <t xml:space="preserve">KPI</t>
  </si>
  <si>
    <t xml:space="preserve">Value</t>
  </si>
  <si>
    <t xml:space="preserve">Regrettable loss rate</t>
  </si>
  <si>
    <t xml:space="preserve">Rehire-eligible share</t>
  </si>
  <si>
    <t xml:space="preserve">Counter-offer rate</t>
  </si>
  <si>
    <t xml:space="preserve">Exit-interview completion</t>
  </si>
  <si>
    <t xml:space="preserve">Avg notice served (days)</t>
  </si>
  <si>
    <t xml:space="preserve">Avg notice compliance (served/period)</t>
  </si>
  <si>
    <t xml:space="preserve">Avg FnF settlement (days)</t>
  </si>
  <si>
    <t xml:space="preserve">6. Exit-Interview Ratings (1–5) &amp; Sentiment</t>
  </si>
  <si>
    <t xml:space="preserve">Rating Dimension</t>
  </si>
  <si>
    <t xml:space="preserve">Avg Score (exited employees)</t>
  </si>
  <si>
    <t xml:space="preserve">Manager</t>
  </si>
  <si>
    <t xml:space="preserve">Culture</t>
  </si>
  <si>
    <t xml:space="preserve">Compensation</t>
  </si>
  <si>
    <t xml:space="preserve">Response</t>
  </si>
  <si>
    <t xml:space="preserve">Would Recommend</t>
  </si>
  <si>
    <t xml:space="preserve">Would Return</t>
  </si>
  <si>
    <t xml:space="preserve">Yes</t>
  </si>
  <si>
    <t xml:space="preserve">Maybe</t>
  </si>
  <si>
    <t xml:space="preserve">No</t>
  </si>
  <si>
    <t xml:space="preserve">Performance — EDA</t>
  </si>
  <si>
    <t xml:space="preserve">Ratings, goal attainment, promotions and increments by review year. Live formulas over the Performance data sheet.</t>
  </si>
  <si>
    <t xml:space="preserve">1. Yearly Summary</t>
  </si>
  <si>
    <t xml:space="preserve">Review Year</t>
  </si>
  <si>
    <t xml:space="preserve">Reviews</t>
  </si>
  <si>
    <t xml:space="preserve">Avg Rating</t>
  </si>
  <si>
    <t xml:space="preserve">Avg Goals %</t>
  </si>
  <si>
    <t xml:space="preserve">Promotions</t>
  </si>
  <si>
    <t xml:space="preserve">Promotion %</t>
  </si>
  <si>
    <t xml:space="preserve">Avg Hike %</t>
  </si>
  <si>
    <t xml:space="preserve">Avg Training Hrs</t>
  </si>
  <si>
    <t xml:space="preserve">2. Rating Distribution by Year</t>
  </si>
  <si>
    <t xml:space="preserve">Rating 1</t>
  </si>
  <si>
    <t xml:space="preserve">Rating 2</t>
  </si>
  <si>
    <t xml:space="preserve">Rating 3</t>
  </si>
  <si>
    <t xml:space="preserve">Rating 4</t>
  </si>
  <si>
    <t xml:space="preserve">Rating 5</t>
  </si>
  <si>
    <t xml:space="preserve">3. Rating by Department</t>
  </si>
  <si>
    <t xml:space="preserve">4. Active vs Exited Employees</t>
  </si>
  <si>
    <t xml:space="preserve">Status</t>
  </si>
  <si>
    <t xml:space="preserve">Engagement Survey — EDA</t>
  </si>
  <si>
    <t xml:space="preserve">Satisfaction dimensions and eNPS by survey year and department. Live formulas over the Engagement data sheet.</t>
  </si>
  <si>
    <t xml:space="preserve">1. Engagement by Survey Year</t>
  </si>
  <si>
    <t xml:space="preserve">Responses</t>
  </si>
  <si>
    <t xml:space="preserve">Job Sat.</t>
  </si>
  <si>
    <t xml:space="preserve">Environment</t>
  </si>
  <si>
    <t xml:space="preserve">Mgr Relation</t>
  </si>
  <si>
    <t xml:space="preserve">Work-Life</t>
  </si>
  <si>
    <t xml:space="preserve">Recognition</t>
  </si>
  <si>
    <t xml:space="preserve">Avg eNPS Score (0-10)</t>
  </si>
  <si>
    <t xml:space="preserve">% Promoters</t>
  </si>
  <si>
    <t xml:space="preserve">% Detractors</t>
  </si>
  <si>
    <t xml:space="preserve">eNPS</t>
  </si>
  <si>
    <t xml:space="preserve">2. Engagement by Department (all years)</t>
  </si>
  <si>
    <t xml:space="preserve">Avg Job Sat.</t>
  </si>
  <si>
    <t xml:space="preserve">Avg Work-Life</t>
  </si>
  <si>
    <t xml:space="preserve">Avg eNPS Score</t>
  </si>
  <si>
    <t xml:space="preserve">Compliance — EDA</t>
  </si>
  <si>
    <t xml:space="preserve">Mandatory training status and employee statutory record checks. Live formulas over the Compliance_Trainings and Compliance_Records sheets.</t>
  </si>
  <si>
    <t xml:space="preserve">1. Training Status by Course</t>
  </si>
  <si>
    <t xml:space="preserve">Course</t>
  </si>
  <si>
    <t xml:space="preserve">Completed</t>
  </si>
  <si>
    <t xml:space="preserve">In Progress</t>
  </si>
  <si>
    <t xml:space="preserve">Not Started</t>
  </si>
  <si>
    <t xml:space="preserve">Overdue</t>
  </si>
  <si>
    <t xml:space="preserve">Completion %</t>
  </si>
  <si>
    <t xml:space="preserve">Avg Score %</t>
  </si>
  <si>
    <t xml:space="preserve">POSH Awareness</t>
  </si>
  <si>
    <t xml:space="preserve">Code of Conduct</t>
  </si>
  <si>
    <t xml:space="preserve">Data Privacy &amp; DPDP Act</t>
  </si>
  <si>
    <t xml:space="preserve">Information Security</t>
  </si>
  <si>
    <t xml:space="preserve">Anti-Bribery</t>
  </si>
  <si>
    <t xml:space="preserve">Fire &amp; Safety</t>
  </si>
  <si>
    <t xml:space="preserve">2. Statutory &amp; Policy Record Checks (1,500 employees)</t>
  </si>
  <si>
    <t xml:space="preserve">Check</t>
  </si>
  <si>
    <t xml:space="preserve">Employees</t>
  </si>
  <si>
    <t xml:space="preserve">Background verification cleared</t>
  </si>
  <si>
    <t xml:space="preserve">PF UAN linked</t>
  </si>
  <si>
    <t xml:space="preserve">ESI applicable</t>
  </si>
  <si>
    <t xml:space="preserve">NDA signed</t>
  </si>
  <si>
    <t xml:space="preserve">Policy acknowledged</t>
  </si>
  <si>
    <t xml:space="preserve">3. Grievances &amp; Disciplinary</t>
  </si>
  <si>
    <t xml:space="preserve">Metric</t>
  </si>
  <si>
    <t xml:space="preserve">Total grievances raised</t>
  </si>
  <si>
    <t xml:space="preserve">Employees with &gt;=1 grievance</t>
  </si>
  <si>
    <t xml:space="preserve">Total POSH complaints</t>
  </si>
  <si>
    <t xml:space="preserve">Total disciplinary actions</t>
  </si>
  <si>
    <t xml:space="preserve">Employees with &gt;=1 disciplinary action</t>
  </si>
  <si>
    <t xml:space="preserve">Attendance &amp; Leave — EDA</t>
  </si>
  <si>
    <t xml:space="preserve">Monthly presence, leave usage, late logins and overtime (Oct 2025 – Sep 2026). Live formulas over the Attendance data sheet.</t>
  </si>
  <si>
    <t xml:space="preserve">1. Monthly Summary</t>
  </si>
  <si>
    <t xml:space="preserve">Month</t>
  </si>
  <si>
    <t xml:space="preserve">Emp-Months</t>
  </si>
  <si>
    <t xml:space="preserve">Working Days</t>
  </si>
  <si>
    <t xml:space="preserve">Days Present</t>
  </si>
  <si>
    <t xml:space="preserve">Attendance %</t>
  </si>
  <si>
    <t xml:space="preserve">Sick Leave</t>
  </si>
  <si>
    <t xml:space="preserve">Casual Leave</t>
  </si>
  <si>
    <t xml:space="preserve">Unplanned Abs.</t>
  </si>
  <si>
    <t xml:space="preserve">Late Logins</t>
  </si>
  <si>
    <t xml:space="preserve">Overtime Hrs</t>
  </si>
  <si>
    <t xml:space="preserve">OT per Emp-Month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</si>
  <si>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</si>
  <si>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</si>
  <si>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</si>
  <si>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</si>
  <si>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</si>
  <si>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</si>
  <si>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</si>
  <si>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</si>
  <si>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</si>
  <si>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</si>
  <si>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</si>
  <si>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</si>
  <si>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2. Key Indicators (12-month window)</t>
  </si>
  <si>
    <t xml:space="preserve">Indicator</t>
  </si>
  <si>
    <t xml:space="preserve">Overall attendance rate</t>
  </si>
  <si>
    <t xml:space="preserve">Total sick leave days</t>
  </si>
  <si>
    <t xml:space="preserve">Total casual leave days</t>
  </si>
  <si>
    <t xml:space="preserve">Total unplanned absences</t>
  </si>
  <si>
    <t xml:space="preserve">Total late logins</t>
  </si>
  <si>
    <t xml:space="preserve">Avg late logins per emp-month</t>
  </si>
  <si>
    <t xml:space="preserve">Total overtime hours</t>
  </si>
  <si>
    <t xml:space="preserve">Avg overtime hrs per emp-month</t>
  </si>
  <si>
    <t xml:space="preserve">Recruitment — EDA</t>
  </si>
  <si>
    <t xml:space="preserve">Hiring funnel, source effectiveness, cost and speed. Live formulas over the Recruitment data sheet.</t>
  </si>
  <si>
    <t xml:space="preserve">1. Overall Funnel</t>
  </si>
  <si>
    <t xml:space="preserve">Funnel Stage</t>
  </si>
  <si>
    <t xml:space="preserve">Volume</t>
  </si>
  <si>
    <t xml:space="preserve">Step Conversion</t>
  </si>
  <si>
    <t xml:space="preserve">Applicants</t>
  </si>
  <si>
    <t xml:space="preserve">Interviews</t>
  </si>
  <si>
    <t xml:space="preserve">Offers Made</t>
  </si>
  <si>
    <t xml:space="preserve">Hires (requisitions closed)</t>
  </si>
  <si>
    <t xml:space="preserve">2. Source Effectiveness</t>
  </si>
  <si>
    <t xml:space="preserve">Source</t>
  </si>
  <si>
    <t xml:space="preserve">Hires</t>
  </si>
  <si>
    <t xml:space="preserve">Offers</t>
  </si>
  <si>
    <t xml:space="preserve">Offers per Hire</t>
  </si>
  <si>
    <t xml:space="preserve">Applicants per Hire</t>
  </si>
  <si>
    <t xml:space="preserve">Avg Cost/Hire</t>
  </si>
  <si>
    <t xml:space="preserve">Avg Time-to-Offer (d)</t>
  </si>
  <si>
    <t xml:space="preserve">Avg Time-to-Hire (d)</t>
  </si>
  <si>
    <t xml:space="preserve">Total Spend</t>
  </si>
  <si>
    <t xml:space="preserve">3. Hiring by Department</t>
  </si>
  <si>
    <t xml:space="preserve">dept_id</t>
  </si>
  <si>
    <t xml:space="preserve">dept_name</t>
  </si>
  <si>
    <t xml:space="preserve">hq_location</t>
  </si>
  <si>
    <t xml:space="preserve">annual_budget_inr_cr</t>
  </si>
  <si>
    <t xml:space="preserve">head_count_target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</si>
  <si>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</si>
  <si>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</si>
  <si>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</si>
  <si>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</si>
  <si>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</si>
  <si>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</si>
  <si>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</si>
  <si>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</si>
  <si>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</si>
  <si>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employee_id</t>
  </si>
  <si>
    <t xml:space="preserve">first_name</t>
  </si>
  <si>
    <t xml:space="preserve">last_name</t>
  </si>
  <si>
    <t xml:space="preserve">gender</t>
  </si>
  <si>
    <t xml:space="preserve">age</t>
  </si>
  <si>
    <t xml:space="preserve">marital_status</t>
  </si>
  <si>
    <t xml:space="preserve">education</t>
  </si>
  <si>
    <t xml:space="preserve">department</t>
  </si>
  <si>
    <t xml:space="preserve">job_role</t>
  </si>
  <si>
    <t xml:space="preserve">job_level</t>
  </si>
  <si>
    <t xml:space="preserve">work_location</t>
  </si>
  <si>
    <t xml:space="preserve">work_mode</t>
  </si>
  <si>
    <t xml:space="preserve">employment_type</t>
  </si>
  <si>
    <t xml:space="preserve">hire_date</t>
  </si>
  <si>
    <t xml:space="preserve">annual_ctc_inr</t>
  </si>
  <si>
    <t xml:space="preserve">distance_from_home_km</t>
  </si>
  <si>
    <t xml:space="preserve">overtime</t>
  </si>
  <si>
    <t xml:space="preserve">hiring_source</t>
  </si>
  <si>
    <t xml:space="preserve">manager_id</t>
  </si>
  <si>
    <t xml:space="preserve">employment_status</t>
  </si>
  <si>
    <t xml:space="preserve">hire_year</t>
  </si>
  <si>
    <t xml:space="preserve">age_band</t>
  </si>
  <si>
    <t xml:space="preserve">E10001</t>
  </si>
  <si>
    <t xml:space="preserve">Priya</t>
  </si>
  <si>
    <t xml:space="preserve">Rao</t>
  </si>
  <si>
    <t xml:space="preserve">Sales Executive</t>
  </si>
  <si>
    <t xml:space="preserve">E10776</t>
  </si>
  <si>
    <t xml:space="preserve">E10002</t>
  </si>
  <si>
    <t xml:space="preserve">Manoj</t>
  </si>
  <si>
    <t xml:space="preserve">Nair</t>
  </si>
  <si>
    <t xml:space="preserve">Marketing Executive</t>
  </si>
  <si>
    <t xml:space="preserve">E11057</t>
  </si>
  <si>
    <t xml:space="preserve">E10003</t>
  </si>
  <si>
    <t xml:space="preserve">Siddharth</t>
  </si>
  <si>
    <t xml:space="preserve">Iyer</t>
  </si>
  <si>
    <t xml:space="preserve">E10242</t>
  </si>
  <si>
    <t xml:space="preserve">E10004</t>
  </si>
  <si>
    <t xml:space="preserve">Mary</t>
  </si>
  <si>
    <t xml:space="preserve">Sharma</t>
  </si>
  <si>
    <t xml:space="preserve">QA Engineer</t>
  </si>
  <si>
    <t xml:space="preserve">E11358</t>
  </si>
  <si>
    <t xml:space="preserve">E10005</t>
  </si>
  <si>
    <t xml:space="preserve">Sneha</t>
  </si>
  <si>
    <t xml:space="preserve">Menon</t>
  </si>
  <si>
    <t xml:space="preserve">Support Associate</t>
  </si>
  <si>
    <t xml:space="preserve">E10781</t>
  </si>
  <si>
    <t xml:space="preserve">E10006</t>
  </si>
  <si>
    <t xml:space="preserve">Rohit</t>
  </si>
  <si>
    <t xml:space="preserve">Verma</t>
  </si>
  <si>
    <t xml:space="preserve">Accountant</t>
  </si>
  <si>
    <t xml:space="preserve">E11361</t>
  </si>
  <si>
    <t xml:space="preserve">E10007</t>
  </si>
  <si>
    <t xml:space="preserve">Janani</t>
  </si>
  <si>
    <t xml:space="preserve">Data Analyst</t>
  </si>
  <si>
    <t xml:space="preserve">E10019</t>
  </si>
  <si>
    <t xml:space="preserve">E10008</t>
  </si>
  <si>
    <t xml:space="preserve">Shetty</t>
  </si>
  <si>
    <t xml:space="preserve">DevOps Engineer</t>
  </si>
  <si>
    <t xml:space="preserve">E10009</t>
  </si>
  <si>
    <t xml:space="preserve">Aditya</t>
  </si>
  <si>
    <t xml:space="preserve">Subramanian</t>
  </si>
  <si>
    <t xml:space="preserve">Senior Support Associate</t>
  </si>
  <si>
    <t xml:space="preserve">E11344</t>
  </si>
  <si>
    <t xml:space="preserve">E10010</t>
  </si>
  <si>
    <t xml:space="preserve">Arun</t>
  </si>
  <si>
    <t xml:space="preserve">Patel</t>
  </si>
  <si>
    <t xml:space="preserve">Tech Lead</t>
  </si>
  <si>
    <t xml:space="preserve">E10916</t>
  </si>
  <si>
    <t xml:space="preserve">E10011</t>
  </si>
  <si>
    <t xml:space="preserve">Das</t>
  </si>
  <si>
    <t xml:space="preserve">E10786</t>
  </si>
  <si>
    <t xml:space="preserve">E10012</t>
  </si>
  <si>
    <t xml:space="preserve">Meena</t>
  </si>
  <si>
    <t xml:space="preserve">E11103</t>
  </si>
  <si>
    <t xml:space="preserve">E10013</t>
  </si>
  <si>
    <t xml:space="preserve">Vignesh</t>
  </si>
  <si>
    <t xml:space="preserve">Legal Associate</t>
  </si>
  <si>
    <t xml:space="preserve">E10256</t>
  </si>
  <si>
    <t xml:space="preserve">E10014</t>
  </si>
  <si>
    <t xml:space="preserve">Pillai</t>
  </si>
  <si>
    <t xml:space="preserve">Engineering Manager</t>
  </si>
  <si>
    <t xml:space="preserve">E10432</t>
  </si>
  <si>
    <t xml:space="preserve">E10015</t>
  </si>
  <si>
    <t xml:space="preserve">Varun</t>
  </si>
  <si>
    <t xml:space="preserve">E10016</t>
  </si>
  <si>
    <t xml:space="preserve">Shalini</t>
  </si>
  <si>
    <t xml:space="preserve">Fernandes</t>
  </si>
  <si>
    <t xml:space="preserve">E10743</t>
  </si>
  <si>
    <t xml:space="preserve">E10017</t>
  </si>
  <si>
    <t xml:space="preserve">Imran</t>
  </si>
  <si>
    <t xml:space="preserve">E11493</t>
  </si>
  <si>
    <t xml:space="preserve">E10018</t>
  </si>
  <si>
    <t xml:space="preserve">Bhavya</t>
  </si>
  <si>
    <t xml:space="preserve">Senior Account Manager</t>
  </si>
  <si>
    <t xml:space="preserve">E10821</t>
  </si>
  <si>
    <t xml:space="preserve">Ajay</t>
  </si>
  <si>
    <t xml:space="preserve">Analytics Manager</t>
  </si>
  <si>
    <t xml:space="preserve">E10366</t>
  </si>
  <si>
    <t xml:space="preserve">E10020</t>
  </si>
  <si>
    <t xml:space="preserve">Krishnan</t>
  </si>
  <si>
    <t xml:space="preserve">E10557</t>
  </si>
  <si>
    <t xml:space="preserve">E10021</t>
  </si>
  <si>
    <t xml:space="preserve">Reddy</t>
  </si>
  <si>
    <t xml:space="preserve">E11251</t>
  </si>
  <si>
    <t xml:space="preserve">E10022</t>
  </si>
  <si>
    <t xml:space="preserve">Pooja</t>
  </si>
  <si>
    <t xml:space="preserve">Gupta</t>
  </si>
  <si>
    <t xml:space="preserve">HR Manager</t>
  </si>
  <si>
    <t xml:space="preserve">E10220</t>
  </si>
  <si>
    <t xml:space="preserve">E10023</t>
  </si>
  <si>
    <t xml:space="preserve">Revathi</t>
  </si>
  <si>
    <t xml:space="preserve">E10024</t>
  </si>
  <si>
    <t xml:space="preserve">Gokul</t>
  </si>
  <si>
    <t xml:space="preserve">Process Analyst</t>
  </si>
  <si>
    <t xml:space="preserve">E10666</t>
  </si>
  <si>
    <t xml:space="preserve">E10025</t>
  </si>
  <si>
    <t xml:space="preserve">E10603</t>
  </si>
  <si>
    <t xml:space="preserve">E10026</t>
  </si>
  <si>
    <t xml:space="preserve">Ravi</t>
  </si>
  <si>
    <t xml:space="preserve">E10522</t>
  </si>
  <si>
    <t xml:space="preserve">E10027</t>
  </si>
  <si>
    <t xml:space="preserve">Deepa</t>
  </si>
  <si>
    <t xml:space="preserve">E11123</t>
  </si>
  <si>
    <t xml:space="preserve">E10028</t>
  </si>
  <si>
    <t xml:space="preserve">E10245</t>
  </si>
  <si>
    <t xml:space="preserve">E10029</t>
  </si>
  <si>
    <t xml:space="preserve">Singh</t>
  </si>
  <si>
    <t xml:space="preserve">E10712</t>
  </si>
  <si>
    <t xml:space="preserve">E10030</t>
  </si>
  <si>
    <t xml:space="preserve">Vikram</t>
  </si>
  <si>
    <t xml:space="preserve">Operations Manager</t>
  </si>
  <si>
    <t xml:space="preserve">E10863</t>
  </si>
  <si>
    <t xml:space="preserve">E10031</t>
  </si>
  <si>
    <t xml:space="preserve">Karthik</t>
  </si>
  <si>
    <t xml:space="preserve">Operations Executive</t>
  </si>
  <si>
    <t xml:space="preserve">E10032</t>
  </si>
  <si>
    <t xml:space="preserve">E10716</t>
  </si>
  <si>
    <t xml:space="preserve">E10033</t>
  </si>
  <si>
    <t xml:space="preserve">Pranav</t>
  </si>
  <si>
    <t xml:space="preserve">E10704</t>
  </si>
  <si>
    <t xml:space="preserve">E10034</t>
  </si>
  <si>
    <t xml:space="preserve">Keerthana</t>
  </si>
  <si>
    <t xml:space="preserve">Joshi</t>
  </si>
  <si>
    <t xml:space="preserve">Senior Software Engineer</t>
  </si>
  <si>
    <t xml:space="preserve">E10035</t>
  </si>
  <si>
    <t xml:space="preserve">E10332</t>
  </si>
  <si>
    <t xml:space="preserve">E10036</t>
  </si>
  <si>
    <t xml:space="preserve">Suresh</t>
  </si>
  <si>
    <t xml:space="preserve">Talent Acquisition Specialist</t>
  </si>
  <si>
    <t xml:space="preserve">E10037</t>
  </si>
  <si>
    <t xml:space="preserve">E10835</t>
  </si>
  <si>
    <t xml:space="preserve">E10038</t>
  </si>
  <si>
    <t xml:space="preserve">Ishita</t>
  </si>
  <si>
    <t xml:space="preserve">E10039</t>
  </si>
  <si>
    <t xml:space="preserve">Regional Sales Manager</t>
  </si>
  <si>
    <t xml:space="preserve">E11410</t>
  </si>
  <si>
    <t xml:space="preserve">E10040</t>
  </si>
  <si>
    <t xml:space="preserve">Raman</t>
  </si>
  <si>
    <t xml:space="preserve">Account Manager</t>
  </si>
  <si>
    <t xml:space="preserve">E11125</t>
  </si>
  <si>
    <t xml:space="preserve">E10041</t>
  </si>
  <si>
    <t xml:space="preserve">Divya</t>
  </si>
  <si>
    <t xml:space="preserve">E11449</t>
  </si>
  <si>
    <t xml:space="preserve">E10042</t>
  </si>
  <si>
    <t xml:space="preserve">Data Scientist</t>
  </si>
  <si>
    <t xml:space="preserve">E10682</t>
  </si>
  <si>
    <t xml:space="preserve">E10043</t>
  </si>
  <si>
    <t xml:space="preserve">Rahul</t>
  </si>
  <si>
    <t xml:space="preserve">E10115</t>
  </si>
  <si>
    <t xml:space="preserve">E10044</t>
  </si>
  <si>
    <t xml:space="preserve">E10588</t>
  </si>
  <si>
    <t xml:space="preserve">E10045</t>
  </si>
  <si>
    <t xml:space="preserve">Sanjay</t>
  </si>
  <si>
    <t xml:space="preserve">Finance Manager</t>
  </si>
  <si>
    <t xml:space="preserve">E11371</t>
  </si>
  <si>
    <t xml:space="preserve">E10046</t>
  </si>
  <si>
    <t xml:space="preserve">Anjali</t>
  </si>
  <si>
    <t xml:space="preserve">HR Executive</t>
  </si>
  <si>
    <t xml:space="preserve">E10322</t>
  </si>
  <si>
    <t xml:space="preserve">E10047</t>
  </si>
  <si>
    <t xml:space="preserve">Swathi</t>
  </si>
  <si>
    <t xml:space="preserve">ML Engineer</t>
  </si>
  <si>
    <t xml:space="preserve">E10539</t>
  </si>
  <si>
    <t xml:space="preserve">E10048</t>
  </si>
  <si>
    <t xml:space="preserve">E11122</t>
  </si>
  <si>
    <t xml:space="preserve">E10049</t>
  </si>
  <si>
    <t xml:space="preserve">E11039</t>
  </si>
  <si>
    <t xml:space="preserve">E10050</t>
  </si>
  <si>
    <t xml:space="preserve">Kavya</t>
  </si>
  <si>
    <t xml:space="preserve">Khan</t>
  </si>
  <si>
    <t xml:space="preserve">E11365</t>
  </si>
  <si>
    <t xml:space="preserve">E10051</t>
  </si>
  <si>
    <t xml:space="preserve">Nisha</t>
  </si>
  <si>
    <t xml:space="preserve">Software Engineer</t>
  </si>
  <si>
    <t xml:space="preserve">E11177</t>
  </si>
  <si>
    <t xml:space="preserve">E10052</t>
  </si>
  <si>
    <t xml:space="preserve">E11450</t>
  </si>
  <si>
    <t xml:space="preserve">E10053</t>
  </si>
  <si>
    <t xml:space="preserve">E11166</t>
  </si>
  <si>
    <t xml:space="preserve">E10054</t>
  </si>
  <si>
    <t xml:space="preserve">E10589</t>
  </si>
  <si>
    <t xml:space="preserve">E10055</t>
  </si>
  <si>
    <t xml:space="preserve">Support Manager</t>
  </si>
  <si>
    <t xml:space="preserve">E10056</t>
  </si>
  <si>
    <t xml:space="preserve">E10057</t>
  </si>
  <si>
    <t xml:space="preserve">E10058</t>
  </si>
  <si>
    <t xml:space="preserve">E10735</t>
  </si>
  <si>
    <t xml:space="preserve">E10059</t>
  </si>
  <si>
    <t xml:space="preserve">E11147</t>
  </si>
  <si>
    <t xml:space="preserve">E10060</t>
  </si>
  <si>
    <t xml:space="preserve">Naveen</t>
  </si>
  <si>
    <t xml:space="preserve">E10278</t>
  </si>
  <si>
    <t xml:space="preserve">E10061</t>
  </si>
  <si>
    <t xml:space="preserve">E11440</t>
  </si>
  <si>
    <t xml:space="preserve">E10062</t>
  </si>
  <si>
    <t xml:space="preserve">E10898</t>
  </si>
  <si>
    <t xml:space="preserve">E10063</t>
  </si>
  <si>
    <t xml:space="preserve">E10987</t>
  </si>
  <si>
    <t xml:space="preserve">E10064</t>
  </si>
  <si>
    <t xml:space="preserve">E10755</t>
  </si>
  <si>
    <t xml:space="preserve">E10065</t>
  </si>
  <si>
    <t xml:space="preserve">E10176</t>
  </si>
  <si>
    <t xml:space="preserve">E10066</t>
  </si>
  <si>
    <t xml:space="preserve">E11193</t>
  </si>
  <si>
    <t xml:space="preserve">E10067</t>
  </si>
  <si>
    <t xml:space="preserve">E11300</t>
  </si>
  <si>
    <t xml:space="preserve">E10068</t>
  </si>
  <si>
    <t xml:space="preserve">E10298</t>
  </si>
  <si>
    <t xml:space="preserve">E10069</t>
  </si>
  <si>
    <t xml:space="preserve">E10437</t>
  </si>
  <si>
    <t xml:space="preserve">E10070</t>
  </si>
  <si>
    <t xml:space="preserve">E10597</t>
  </si>
  <si>
    <t xml:space="preserve">E10071</t>
  </si>
  <si>
    <t xml:space="preserve">E11284</t>
  </si>
  <si>
    <t xml:space="preserve">E10072</t>
  </si>
  <si>
    <t xml:space="preserve">E10676</t>
  </si>
  <si>
    <t xml:space="preserve">E10073</t>
  </si>
  <si>
    <t xml:space="preserve">E10989</t>
  </si>
  <si>
    <t xml:space="preserve">E10074</t>
  </si>
  <si>
    <t xml:space="preserve">E10075</t>
  </si>
  <si>
    <t xml:space="preserve">E10211</t>
  </si>
  <si>
    <t xml:space="preserve">E10076</t>
  </si>
  <si>
    <t xml:space="preserve">Compliance Officer</t>
  </si>
  <si>
    <t xml:space="preserve">E11379</t>
  </si>
  <si>
    <t xml:space="preserve">E10077</t>
  </si>
  <si>
    <t xml:space="preserve">John</t>
  </si>
  <si>
    <t xml:space="preserve">Senior Data Scientist</t>
  </si>
  <si>
    <t xml:space="preserve">E10078</t>
  </si>
  <si>
    <t xml:space="preserve">E10079</t>
  </si>
  <si>
    <t xml:space="preserve">Fathima</t>
  </si>
  <si>
    <t xml:space="preserve">E10583</t>
  </si>
  <si>
    <t xml:space="preserve">E10080</t>
  </si>
  <si>
    <t xml:space="preserve">E10081</t>
  </si>
  <si>
    <t xml:space="preserve">E10718</t>
  </si>
  <si>
    <t xml:space="preserve">E10082</t>
  </si>
  <si>
    <t xml:space="preserve">E10362</t>
  </si>
  <si>
    <t xml:space="preserve">E10083</t>
  </si>
  <si>
    <t xml:space="preserve">E11269</t>
  </si>
  <si>
    <t xml:space="preserve">E10084</t>
  </si>
  <si>
    <t xml:space="preserve">E11040</t>
  </si>
  <si>
    <t xml:space="preserve">E10085</t>
  </si>
  <si>
    <t xml:space="preserve">E10086</t>
  </si>
  <si>
    <t xml:space="preserve">E10487</t>
  </si>
  <si>
    <t xml:space="preserve">E10087</t>
  </si>
  <si>
    <t xml:space="preserve">E10673</t>
  </si>
  <si>
    <t xml:space="preserve">E10088</t>
  </si>
  <si>
    <t xml:space="preserve">Lakshmi</t>
  </si>
  <si>
    <t xml:space="preserve">E10536</t>
  </si>
  <si>
    <t xml:space="preserve">E10089</t>
  </si>
  <si>
    <t xml:space="preserve">E10200</t>
  </si>
  <si>
    <t xml:space="preserve">E10090</t>
  </si>
  <si>
    <t xml:space="preserve">E11241</t>
  </si>
  <si>
    <t xml:space="preserve">E10091</t>
  </si>
  <si>
    <t xml:space="preserve">Harish</t>
  </si>
  <si>
    <t xml:space="preserve">E10092</t>
  </si>
  <si>
    <t xml:space="preserve">E10884</t>
  </si>
  <si>
    <t xml:space="preserve">E10093</t>
  </si>
  <si>
    <t xml:space="preserve">E10094</t>
  </si>
  <si>
    <t xml:space="preserve">E10100</t>
  </si>
  <si>
    <t xml:space="preserve">E10095</t>
  </si>
  <si>
    <t xml:space="preserve">E10240</t>
  </si>
  <si>
    <t xml:space="preserve">E10096</t>
  </si>
  <si>
    <t xml:space="preserve">E10325</t>
  </si>
  <si>
    <t xml:space="preserve">E10097</t>
  </si>
  <si>
    <t xml:space="preserve">E11197</t>
  </si>
  <si>
    <t xml:space="preserve">E10098</t>
  </si>
  <si>
    <t xml:space="preserve">E10530</t>
  </si>
  <si>
    <t xml:space="preserve">E10099</t>
  </si>
  <si>
    <t xml:space="preserve">E10103</t>
  </si>
  <si>
    <t xml:space="preserve">E10101</t>
  </si>
  <si>
    <t xml:space="preserve">E10670</t>
  </si>
  <si>
    <t xml:space="preserve">E10102</t>
  </si>
  <si>
    <t xml:space="preserve">E11442</t>
  </si>
  <si>
    <t xml:space="preserve">E10104</t>
  </si>
  <si>
    <t xml:space="preserve">E10917</t>
  </si>
  <si>
    <t xml:space="preserve">E10105</t>
  </si>
  <si>
    <t xml:space="preserve">E10106</t>
  </si>
  <si>
    <t xml:space="preserve">E11053</t>
  </si>
  <si>
    <t xml:space="preserve">E10107</t>
  </si>
  <si>
    <t xml:space="preserve">Team Lead - Support</t>
  </si>
  <si>
    <t xml:space="preserve">E11110</t>
  </si>
  <si>
    <t xml:space="preserve">E10108</t>
  </si>
  <si>
    <t xml:space="preserve">E11044</t>
  </si>
  <si>
    <t xml:space="preserve">E10109</t>
  </si>
  <si>
    <t xml:space="preserve">E10290</t>
  </si>
  <si>
    <t xml:space="preserve">E10110</t>
  </si>
  <si>
    <t xml:space="preserve">E10516</t>
  </si>
  <si>
    <t xml:space="preserve">E10111</t>
  </si>
  <si>
    <t xml:space="preserve">E10308</t>
  </si>
  <si>
    <t xml:space="preserve">E10112</t>
  </si>
  <si>
    <t xml:space="preserve">E10123</t>
  </si>
  <si>
    <t xml:space="preserve">E10113</t>
  </si>
  <si>
    <t xml:space="preserve">E10153</t>
  </si>
  <si>
    <t xml:space="preserve">E10114</t>
  </si>
  <si>
    <t xml:space="preserve">Anitha</t>
  </si>
  <si>
    <t xml:space="preserve">Kumar</t>
  </si>
  <si>
    <t xml:space="preserve">E10627</t>
  </si>
  <si>
    <t xml:space="preserve">E10116</t>
  </si>
  <si>
    <t xml:space="preserve">E10117</t>
  </si>
  <si>
    <t xml:space="preserve">E10118</t>
  </si>
  <si>
    <t xml:space="preserve">E10119</t>
  </si>
  <si>
    <t xml:space="preserve">E11273</t>
  </si>
  <si>
    <t xml:space="preserve">E10120</t>
  </si>
  <si>
    <t xml:space="preserve">Financial Analyst</t>
  </si>
  <si>
    <t xml:space="preserve">E10799</t>
  </si>
  <si>
    <t xml:space="preserve">E10121</t>
  </si>
  <si>
    <t xml:space="preserve">E10122</t>
  </si>
  <si>
    <t xml:space="preserve">E10130</t>
  </si>
  <si>
    <t xml:space="preserve">E10124</t>
  </si>
  <si>
    <t xml:space="preserve">E10443</t>
  </si>
  <si>
    <t xml:space="preserve">E10125</t>
  </si>
  <si>
    <t xml:space="preserve">E11230</t>
  </si>
  <si>
    <t xml:space="preserve">E10126</t>
  </si>
  <si>
    <t xml:space="preserve">E10858</t>
  </si>
  <si>
    <t xml:space="preserve">E10127</t>
  </si>
  <si>
    <t xml:space="preserve">E11174</t>
  </si>
  <si>
    <t xml:space="preserve">E10128</t>
  </si>
  <si>
    <t xml:space="preserve">Digital Marketing Manager</t>
  </si>
  <si>
    <t xml:space="preserve">E11223</t>
  </si>
  <si>
    <t xml:space="preserve">E10129</t>
  </si>
  <si>
    <t xml:space="preserve">E10611</t>
  </si>
  <si>
    <t xml:space="preserve">E10331</t>
  </si>
  <si>
    <t xml:space="preserve">E10131</t>
  </si>
  <si>
    <t xml:space="preserve">E10409</t>
  </si>
  <si>
    <t xml:space="preserve">E10132</t>
  </si>
  <si>
    <t xml:space="preserve">E10133</t>
  </si>
  <si>
    <t xml:space="preserve">E10244</t>
  </si>
  <si>
    <t xml:space="preserve">E10134</t>
  </si>
  <si>
    <t xml:space="preserve">E10135</t>
  </si>
  <si>
    <t xml:space="preserve">E11318</t>
  </si>
  <si>
    <t xml:space="preserve">E10136</t>
  </si>
  <si>
    <t xml:space="preserve">E10137</t>
  </si>
  <si>
    <t xml:space="preserve">E10558</t>
  </si>
  <si>
    <t xml:space="preserve">E10138</t>
  </si>
  <si>
    <t xml:space="preserve">E10483</t>
  </si>
  <si>
    <t xml:space="preserve">E10139</t>
  </si>
  <si>
    <t xml:space="preserve">E11018</t>
  </si>
  <si>
    <t xml:space="preserve">E10140</t>
  </si>
  <si>
    <t xml:space="preserve">E10467</t>
  </si>
  <si>
    <t xml:space="preserve">E10141</t>
  </si>
  <si>
    <t xml:space="preserve">HR Business Partner</t>
  </si>
  <si>
    <t xml:space="preserve">E10142</t>
  </si>
  <si>
    <t xml:space="preserve">E10143</t>
  </si>
  <si>
    <t xml:space="preserve">E10144</t>
  </si>
  <si>
    <t xml:space="preserve">E10745</t>
  </si>
  <si>
    <t xml:space="preserve">E10145</t>
  </si>
  <si>
    <t xml:space="preserve">E10837</t>
  </si>
  <si>
    <t xml:space="preserve">E10146</t>
  </si>
  <si>
    <t xml:space="preserve">E11109</t>
  </si>
  <si>
    <t xml:space="preserve">E10147</t>
  </si>
  <si>
    <t xml:space="preserve">E10148</t>
  </si>
  <si>
    <t xml:space="preserve">E10149</t>
  </si>
  <si>
    <t xml:space="preserve">E10448</t>
  </si>
  <si>
    <t xml:space="preserve">E10150</t>
  </si>
  <si>
    <t xml:space="preserve">E10640</t>
  </si>
  <si>
    <t xml:space="preserve">E10151</t>
  </si>
  <si>
    <t xml:space="preserve">E10152</t>
  </si>
  <si>
    <t xml:space="preserve">E10721</t>
  </si>
  <si>
    <t xml:space="preserve">E10154</t>
  </si>
  <si>
    <t xml:space="preserve">E10452</t>
  </si>
  <si>
    <t xml:space="preserve">E10155</t>
  </si>
  <si>
    <t xml:space="preserve">E11095</t>
  </si>
  <si>
    <t xml:space="preserve">E10156</t>
  </si>
  <si>
    <t xml:space="preserve">E10209</t>
  </si>
  <si>
    <t xml:space="preserve">E10157</t>
  </si>
  <si>
    <t xml:space="preserve">E11380</t>
  </si>
  <si>
    <t xml:space="preserve">E10158</t>
  </si>
  <si>
    <t xml:space="preserve">E11396</t>
  </si>
  <si>
    <t xml:space="preserve">E10159</t>
  </si>
  <si>
    <t xml:space="preserve">Content Strategist</t>
  </si>
  <si>
    <t xml:space="preserve">E11234</t>
  </si>
  <si>
    <t xml:space="preserve">E10160</t>
  </si>
  <si>
    <t xml:space="preserve">E10161</t>
  </si>
  <si>
    <t xml:space="preserve">E10654</t>
  </si>
  <si>
    <t xml:space="preserve">E10162</t>
  </si>
  <si>
    <t xml:space="preserve">E10163</t>
  </si>
  <si>
    <t xml:space="preserve">E11200</t>
  </si>
  <si>
    <t xml:space="preserve">E10164</t>
  </si>
  <si>
    <t xml:space="preserve">E11334</t>
  </si>
  <si>
    <t xml:space="preserve">E10165</t>
  </si>
  <si>
    <t xml:space="preserve">E10166</t>
  </si>
  <si>
    <t xml:space="preserve">E11097</t>
  </si>
  <si>
    <t xml:space="preserve">E10167</t>
  </si>
  <si>
    <t xml:space="preserve">E10236</t>
  </si>
  <si>
    <t xml:space="preserve">E10168</t>
  </si>
  <si>
    <t xml:space="preserve">E10169</t>
  </si>
  <si>
    <t xml:space="preserve">E10170</t>
  </si>
  <si>
    <t xml:space="preserve">E10171</t>
  </si>
  <si>
    <t xml:space="preserve">E11466</t>
  </si>
  <si>
    <t xml:space="preserve">E10172</t>
  </si>
  <si>
    <t xml:space="preserve">E10173</t>
  </si>
  <si>
    <t xml:space="preserve">E11402</t>
  </si>
  <si>
    <t xml:space="preserve">E10174</t>
  </si>
  <si>
    <t xml:space="preserve">E10175</t>
  </si>
  <si>
    <t xml:space="preserve">E10585</t>
  </si>
  <si>
    <t xml:space="preserve">E10177</t>
  </si>
  <si>
    <t xml:space="preserve">E10316</t>
  </si>
  <si>
    <t xml:space="preserve">E10178</t>
  </si>
  <si>
    <t xml:space="preserve">E10839</t>
  </si>
  <si>
    <t xml:space="preserve">E10179</t>
  </si>
  <si>
    <t xml:space="preserve">E10180</t>
  </si>
  <si>
    <t xml:space="preserve">E10181</t>
  </si>
  <si>
    <t xml:space="preserve">E11029</t>
  </si>
  <si>
    <t xml:space="preserve">E10182</t>
  </si>
  <si>
    <t xml:space="preserve">E10560</t>
  </si>
  <si>
    <t xml:space="preserve">E10183</t>
  </si>
  <si>
    <t xml:space="preserve">E10184</t>
  </si>
  <si>
    <t xml:space="preserve">E10185</t>
  </si>
  <si>
    <t xml:space="preserve">E11349</t>
  </si>
  <si>
    <t xml:space="preserve">E10186</t>
  </si>
  <si>
    <t xml:space="preserve">E10233</t>
  </si>
  <si>
    <t xml:space="preserve">E10187</t>
  </si>
  <si>
    <t xml:space="preserve">E10493</t>
  </si>
  <si>
    <t xml:space="preserve">E10188</t>
  </si>
  <si>
    <t xml:space="preserve">E11072</t>
  </si>
  <si>
    <t xml:space="preserve">E10189</t>
  </si>
  <si>
    <t xml:space="preserve">E11489</t>
  </si>
  <si>
    <t xml:space="preserve">E10190</t>
  </si>
  <si>
    <t xml:space="preserve">E11085</t>
  </si>
  <si>
    <t xml:space="preserve">E10191</t>
  </si>
  <si>
    <t xml:space="preserve">E10192</t>
  </si>
  <si>
    <t xml:space="preserve">E10193</t>
  </si>
  <si>
    <t xml:space="preserve">E10194</t>
  </si>
  <si>
    <t xml:space="preserve">E10195</t>
  </si>
  <si>
    <t xml:space="preserve">E11009</t>
  </si>
  <si>
    <t xml:space="preserve">E10196</t>
  </si>
  <si>
    <t xml:space="preserve">E11472</t>
  </si>
  <si>
    <t xml:space="preserve">E10197</t>
  </si>
  <si>
    <t xml:space="preserve">E10198</t>
  </si>
  <si>
    <t xml:space="preserve">E10415</t>
  </si>
  <si>
    <t xml:space="preserve">E10199</t>
  </si>
  <si>
    <t xml:space="preserve">E10201</t>
  </si>
  <si>
    <t xml:space="preserve">E10202</t>
  </si>
  <si>
    <t xml:space="preserve">E10794</t>
  </si>
  <si>
    <t xml:space="preserve">E10203</t>
  </si>
  <si>
    <t xml:space="preserve">E10204</t>
  </si>
  <si>
    <t xml:space="preserve">E10501</t>
  </si>
  <si>
    <t xml:space="preserve">E10205</t>
  </si>
  <si>
    <t xml:space="preserve">E10206</t>
  </si>
  <si>
    <t xml:space="preserve">E10732</t>
  </si>
  <si>
    <t xml:space="preserve">E10207</t>
  </si>
  <si>
    <t xml:space="preserve">E10208</t>
  </si>
  <si>
    <t xml:space="preserve">Compliance Manager</t>
  </si>
  <si>
    <t xml:space="preserve">E10515</t>
  </si>
  <si>
    <t xml:space="preserve">E10338</t>
  </si>
  <si>
    <t xml:space="preserve">E10210</t>
  </si>
  <si>
    <t xml:space="preserve">E11121</t>
  </si>
  <si>
    <t xml:space="preserve">E10212</t>
  </si>
  <si>
    <t xml:space="preserve">E10213</t>
  </si>
  <si>
    <t xml:space="preserve">E10458</t>
  </si>
  <si>
    <t xml:space="preserve">E10214</t>
  </si>
  <si>
    <t xml:space="preserve">E10361</t>
  </si>
  <si>
    <t xml:space="preserve">E10215</t>
  </si>
  <si>
    <t xml:space="preserve">E10934</t>
  </si>
  <si>
    <t xml:space="preserve">E10216</t>
  </si>
  <si>
    <t xml:space="preserve">E10317</t>
  </si>
  <si>
    <t xml:space="preserve">E10217</t>
  </si>
  <si>
    <t xml:space="preserve">E11464</t>
  </si>
  <si>
    <t xml:space="preserve">E10218</t>
  </si>
  <si>
    <t xml:space="preserve">E10219</t>
  </si>
  <si>
    <t xml:space="preserve">E11385</t>
  </si>
  <si>
    <t xml:space="preserve">E10975</t>
  </si>
  <si>
    <t xml:space="preserve">E10221</t>
  </si>
  <si>
    <t xml:space="preserve">E10665</t>
  </si>
  <si>
    <t xml:space="preserve">E10222</t>
  </si>
  <si>
    <t xml:space="preserve">E10223</t>
  </si>
  <si>
    <t xml:space="preserve">E11108</t>
  </si>
  <si>
    <t xml:space="preserve">E10224</t>
  </si>
  <si>
    <t xml:space="preserve">E10225</t>
  </si>
  <si>
    <t xml:space="preserve">E10226</t>
  </si>
  <si>
    <t xml:space="preserve">E10227</t>
  </si>
  <si>
    <t xml:space="preserve">E10228</t>
  </si>
  <si>
    <t xml:space="preserve">E10229</t>
  </si>
  <si>
    <t xml:space="preserve">E10230</t>
  </si>
  <si>
    <t xml:space="preserve">E10556</t>
  </si>
  <si>
    <t xml:space="preserve">E10231</t>
  </si>
  <si>
    <t xml:space="preserve">E11278</t>
  </si>
  <si>
    <t xml:space="preserve">E10232</t>
  </si>
  <si>
    <t xml:space="preserve">E10521</t>
  </si>
  <si>
    <t xml:space="preserve">E10234</t>
  </si>
  <si>
    <t xml:space="preserve">E10235</t>
  </si>
  <si>
    <t xml:space="preserve">E10237</t>
  </si>
  <si>
    <t xml:space="preserve">E10927</t>
  </si>
  <si>
    <t xml:space="preserve">E10238</t>
  </si>
  <si>
    <t xml:space="preserve">E10239</t>
  </si>
  <si>
    <t xml:space="preserve">E10770</t>
  </si>
  <si>
    <t xml:space="preserve">E11213</t>
  </si>
  <si>
    <t xml:space="preserve">E10241</t>
  </si>
  <si>
    <t xml:space="preserve">E10243</t>
  </si>
  <si>
    <t xml:space="preserve">E10978</t>
  </si>
  <si>
    <t xml:space="preserve">E10246</t>
  </si>
  <si>
    <t xml:space="preserve">E10247</t>
  </si>
  <si>
    <t xml:space="preserve">E10248</t>
  </si>
  <si>
    <t xml:space="preserve">E10249</t>
  </si>
  <si>
    <t xml:space="preserve">E10250</t>
  </si>
  <si>
    <t xml:space="preserve">E10251</t>
  </si>
  <si>
    <t xml:space="preserve">E10252</t>
  </si>
  <si>
    <t xml:space="preserve">E10598</t>
  </si>
  <si>
    <t xml:space="preserve">E10253</t>
  </si>
  <si>
    <t xml:space="preserve">E10254</t>
  </si>
  <si>
    <t xml:space="preserve">E10313</t>
  </si>
  <si>
    <t xml:space="preserve">E10255</t>
  </si>
  <si>
    <t xml:space="preserve">E10658</t>
  </si>
  <si>
    <t xml:space="preserve">E10503</t>
  </si>
  <si>
    <t xml:space="preserve">E10257</t>
  </si>
  <si>
    <t xml:space="preserve">E10981</t>
  </si>
  <si>
    <t xml:space="preserve">E10258</t>
  </si>
  <si>
    <t xml:space="preserve">E10259</t>
  </si>
  <si>
    <t xml:space="preserve">E10260</t>
  </si>
  <si>
    <t xml:space="preserve">E10261</t>
  </si>
  <si>
    <t xml:space="preserve">E10353</t>
  </si>
  <si>
    <t xml:space="preserve">E10262</t>
  </si>
  <si>
    <t xml:space="preserve">E10263</t>
  </si>
  <si>
    <t xml:space="preserve">E10497</t>
  </si>
  <si>
    <t xml:space="preserve">E10264</t>
  </si>
  <si>
    <t xml:space="preserve">E10953</t>
  </si>
  <si>
    <t xml:space="preserve">E10265</t>
  </si>
  <si>
    <t xml:space="preserve">E10266</t>
  </si>
  <si>
    <t xml:space="preserve">E10267</t>
  </si>
  <si>
    <t xml:space="preserve">E10760</t>
  </si>
  <si>
    <t xml:space="preserve">E10268</t>
  </si>
  <si>
    <t xml:space="preserve">E11386</t>
  </si>
  <si>
    <t xml:space="preserve">E10269</t>
  </si>
  <si>
    <t xml:space="preserve">E11248</t>
  </si>
  <si>
    <t xml:space="preserve">E10270</t>
  </si>
  <si>
    <t xml:space="preserve">E10271</t>
  </si>
  <si>
    <t xml:space="preserve">E11117</t>
  </si>
  <si>
    <t xml:space="preserve">E10272</t>
  </si>
  <si>
    <t xml:space="preserve">E10273</t>
  </si>
  <si>
    <t xml:space="preserve">E10274</t>
  </si>
  <si>
    <t xml:space="preserve">E10275</t>
  </si>
  <si>
    <t xml:space="preserve">E10276</t>
  </si>
  <si>
    <t xml:space="preserve">E10277</t>
  </si>
  <si>
    <t xml:space="preserve">E10279</t>
  </si>
  <si>
    <t xml:space="preserve">E10974</t>
  </si>
  <si>
    <t xml:space="preserve">E10280</t>
  </si>
  <si>
    <t xml:space="preserve">E10281</t>
  </si>
  <si>
    <t xml:space="preserve">E10408</t>
  </si>
  <si>
    <t xml:space="preserve">E10282</t>
  </si>
  <si>
    <t xml:space="preserve">E10283</t>
  </si>
  <si>
    <t xml:space="preserve">E10284</t>
  </si>
  <si>
    <t xml:space="preserve">E10285</t>
  </si>
  <si>
    <t xml:space="preserve">E11494</t>
  </si>
  <si>
    <t xml:space="preserve">E10286</t>
  </si>
  <si>
    <t xml:space="preserve">E11152</t>
  </si>
  <si>
    <t xml:space="preserve">E10287</t>
  </si>
  <si>
    <t xml:space="preserve">E11266</t>
  </si>
  <si>
    <t xml:space="preserve">E10288</t>
  </si>
  <si>
    <t xml:space="preserve">E10289</t>
  </si>
  <si>
    <t xml:space="preserve">E10873</t>
  </si>
  <si>
    <t xml:space="preserve">E11007</t>
  </si>
  <si>
    <t xml:space="preserve">E10291</t>
  </si>
  <si>
    <t xml:space="preserve">E10292</t>
  </si>
  <si>
    <t xml:space="preserve">E10293</t>
  </si>
  <si>
    <t xml:space="preserve">E10294</t>
  </si>
  <si>
    <t xml:space="preserve">E11034</t>
  </si>
  <si>
    <t xml:space="preserve">E10295</t>
  </si>
  <si>
    <t xml:space="preserve">E10792</t>
  </si>
  <si>
    <t xml:space="preserve">E10296</t>
  </si>
  <si>
    <t xml:space="preserve">E10297</t>
  </si>
  <si>
    <t xml:space="preserve">E10299</t>
  </si>
  <si>
    <t xml:space="preserve">E10633</t>
  </si>
  <si>
    <t xml:space="preserve">E10300</t>
  </si>
  <si>
    <t xml:space="preserve">E10301</t>
  </si>
  <si>
    <t xml:space="preserve">E10302</t>
  </si>
  <si>
    <t xml:space="preserve">E10303</t>
  </si>
  <si>
    <t xml:space="preserve">E10894</t>
  </si>
  <si>
    <t xml:space="preserve">E10304</t>
  </si>
  <si>
    <t xml:space="preserve">E11458</t>
  </si>
  <si>
    <t xml:space="preserve">E10305</t>
  </si>
  <si>
    <t xml:space="preserve">E10306</t>
  </si>
  <si>
    <t xml:space="preserve">E10650</t>
  </si>
  <si>
    <t xml:space="preserve">E10307</t>
  </si>
  <si>
    <t xml:space="preserve">E11288</t>
  </si>
  <si>
    <t xml:space="preserve">E10309</t>
  </si>
  <si>
    <t xml:space="preserve">E10310</t>
  </si>
  <si>
    <t xml:space="preserve">E10311</t>
  </si>
  <si>
    <t xml:space="preserve">E11348</t>
  </si>
  <si>
    <t xml:space="preserve">E10312</t>
  </si>
  <si>
    <t xml:space="preserve">E11468</t>
  </si>
  <si>
    <t xml:space="preserve">E10552</t>
  </si>
  <si>
    <t xml:space="preserve">E10314</t>
  </si>
  <si>
    <t xml:space="preserve">E10315</t>
  </si>
  <si>
    <t xml:space="preserve">E11071</t>
  </si>
  <si>
    <t xml:space="preserve">E10318</t>
  </si>
  <si>
    <t xml:space="preserve">E10319</t>
  </si>
  <si>
    <t xml:space="preserve">E10592</t>
  </si>
  <si>
    <t xml:space="preserve">E10320</t>
  </si>
  <si>
    <t xml:space="preserve">E10321</t>
  </si>
  <si>
    <t xml:space="preserve">E10323</t>
  </si>
  <si>
    <t xml:space="preserve">E10324</t>
  </si>
  <si>
    <t xml:space="preserve">E10326</t>
  </si>
  <si>
    <t xml:space="preserve">E10962</t>
  </si>
  <si>
    <t xml:space="preserve">E10327</t>
  </si>
  <si>
    <t xml:space="preserve">E10328</t>
  </si>
  <si>
    <t xml:space="preserve">E10329</t>
  </si>
  <si>
    <t xml:space="preserve">E10330</t>
  </si>
  <si>
    <t xml:space="preserve">E10441</t>
  </si>
  <si>
    <t xml:space="preserve">E10333</t>
  </si>
  <si>
    <t xml:space="preserve">E10672</t>
  </si>
  <si>
    <t xml:space="preserve">E10334</t>
  </si>
  <si>
    <t xml:space="preserve">E10335</t>
  </si>
  <si>
    <t xml:space="preserve">E10336</t>
  </si>
  <si>
    <t xml:space="preserve">E10337</t>
  </si>
  <si>
    <t xml:space="preserve">E10580</t>
  </si>
  <si>
    <t xml:space="preserve">E10339</t>
  </si>
  <si>
    <t xml:space="preserve">E10438</t>
  </si>
  <si>
    <t xml:space="preserve">E10340</t>
  </si>
  <si>
    <t xml:space="preserve">E10341</t>
  </si>
  <si>
    <t xml:space="preserve">E11119</t>
  </si>
  <si>
    <t xml:space="preserve">E10342</t>
  </si>
  <si>
    <t xml:space="preserve">E10343</t>
  </si>
  <si>
    <t xml:space="preserve">E11022</t>
  </si>
  <si>
    <t xml:space="preserve">E10344</t>
  </si>
  <si>
    <t xml:space="preserve">E10866</t>
  </si>
  <si>
    <t xml:space="preserve">E10345</t>
  </si>
  <si>
    <t xml:space="preserve">E10346</t>
  </si>
  <si>
    <t xml:space="preserve">E10347</t>
  </si>
  <si>
    <t xml:space="preserve">E10519</t>
  </si>
  <si>
    <t xml:space="preserve">E10348</t>
  </si>
  <si>
    <t xml:space="preserve">E10494</t>
  </si>
  <si>
    <t xml:space="preserve">E10349</t>
  </si>
  <si>
    <t xml:space="preserve">E10350</t>
  </si>
  <si>
    <t xml:space="preserve">E10351</t>
  </si>
  <si>
    <t xml:space="preserve">E10352</t>
  </si>
  <si>
    <t xml:space="preserve">E10384</t>
  </si>
  <si>
    <t xml:space="preserve">E10354</t>
  </si>
  <si>
    <t xml:space="preserve">E10355</t>
  </si>
  <si>
    <t xml:space="preserve">E10356</t>
  </si>
  <si>
    <t xml:space="preserve">E10357</t>
  </si>
  <si>
    <t xml:space="preserve">E10358</t>
  </si>
  <si>
    <t xml:space="preserve">E10359</t>
  </si>
  <si>
    <t xml:space="preserve">E10360</t>
  </si>
  <si>
    <t xml:space="preserve">E11143</t>
  </si>
  <si>
    <t xml:space="preserve">E10363</t>
  </si>
  <si>
    <t xml:space="preserve">E10364</t>
  </si>
  <si>
    <t xml:space="preserve">E11145</t>
  </si>
  <si>
    <t xml:space="preserve">E10365</t>
  </si>
  <si>
    <t xml:space="preserve">E11433</t>
  </si>
  <si>
    <t xml:space="preserve">E10367</t>
  </si>
  <si>
    <t xml:space="preserve">E10442</t>
  </si>
  <si>
    <t xml:space="preserve">E10368</t>
  </si>
  <si>
    <t xml:space="preserve">E10369</t>
  </si>
  <si>
    <t xml:space="preserve">E10370</t>
  </si>
  <si>
    <t xml:space="preserve">E10371</t>
  </si>
  <si>
    <t xml:space="preserve">E10733</t>
  </si>
  <si>
    <t xml:space="preserve">E10372</t>
  </si>
  <si>
    <t xml:space="preserve">E10373</t>
  </si>
  <si>
    <t xml:space="preserve">E10374</t>
  </si>
  <si>
    <t xml:space="preserve">E10375</t>
  </si>
  <si>
    <t xml:space="preserve">E10376</t>
  </si>
  <si>
    <t xml:space="preserve">E10687</t>
  </si>
  <si>
    <t xml:space="preserve">E10377</t>
  </si>
  <si>
    <t xml:space="preserve">E11420</t>
  </si>
  <si>
    <t xml:space="preserve">E10378</t>
  </si>
  <si>
    <t xml:space="preserve">E10379</t>
  </si>
  <si>
    <t xml:space="preserve">E10380</t>
  </si>
  <si>
    <t xml:space="preserve">E10381</t>
  </si>
  <si>
    <t xml:space="preserve">E10382</t>
  </si>
  <si>
    <t xml:space="preserve">E10857</t>
  </si>
  <si>
    <t xml:space="preserve">E10383</t>
  </si>
  <si>
    <t xml:space="preserve">E10385</t>
  </si>
  <si>
    <t xml:space="preserve">E10423</t>
  </si>
  <si>
    <t xml:space="preserve">E10386</t>
  </si>
  <si>
    <t xml:space="preserve">E10387</t>
  </si>
  <si>
    <t xml:space="preserve">E10446</t>
  </si>
  <si>
    <t xml:space="preserve">E10388</t>
  </si>
  <si>
    <t xml:space="preserve">E10389</t>
  </si>
  <si>
    <t xml:space="preserve">E10390</t>
  </si>
  <si>
    <t xml:space="preserve">E10391</t>
  </si>
  <si>
    <t xml:space="preserve">E10392</t>
  </si>
  <si>
    <t xml:space="preserve">E10412</t>
  </si>
  <si>
    <t xml:space="preserve">E10393</t>
  </si>
  <si>
    <t xml:space="preserve">E10394</t>
  </si>
  <si>
    <t xml:space="preserve">E10395</t>
  </si>
  <si>
    <t xml:space="preserve">E10396</t>
  </si>
  <si>
    <t xml:space="preserve">E10397</t>
  </si>
  <si>
    <t xml:space="preserve">E10398</t>
  </si>
  <si>
    <t xml:space="preserve">E10399</t>
  </si>
  <si>
    <t xml:space="preserve">E10400</t>
  </si>
  <si>
    <t xml:space="preserve">E10401</t>
  </si>
  <si>
    <t xml:space="preserve">E10402</t>
  </si>
  <si>
    <t xml:space="preserve">E11093</t>
  </si>
  <si>
    <t xml:space="preserve">E10403</t>
  </si>
  <si>
    <t xml:space="preserve">E10404</t>
  </si>
  <si>
    <t xml:space="preserve">E10405</t>
  </si>
  <si>
    <t xml:space="preserve">E10406</t>
  </si>
  <si>
    <t xml:space="preserve">E10407</t>
  </si>
  <si>
    <t xml:space="preserve">E10635</t>
  </si>
  <si>
    <t xml:space="preserve">E10410</t>
  </si>
  <si>
    <t xml:space="preserve">E10411</t>
  </si>
  <si>
    <t xml:space="preserve">E11217</t>
  </si>
  <si>
    <t xml:space="preserve">E10413</t>
  </si>
  <si>
    <t xml:space="preserve">E10414</t>
  </si>
  <si>
    <t xml:space="preserve">E10416</t>
  </si>
  <si>
    <t xml:space="preserve">E10417</t>
  </si>
  <si>
    <t xml:space="preserve">E10418</t>
  </si>
  <si>
    <t xml:space="preserve">E11082</t>
  </si>
  <si>
    <t xml:space="preserve">E10419</t>
  </si>
  <si>
    <t xml:space="preserve">E10420</t>
  </si>
  <si>
    <t xml:space="preserve">E10421</t>
  </si>
  <si>
    <t xml:space="preserve">E10422</t>
  </si>
  <si>
    <t xml:space="preserve">E10424</t>
  </si>
  <si>
    <t xml:space="preserve">E10425</t>
  </si>
  <si>
    <t xml:space="preserve">E11404</t>
  </si>
  <si>
    <t xml:space="preserve">E10426</t>
  </si>
  <si>
    <t xml:space="preserve">E10427</t>
  </si>
  <si>
    <t xml:space="preserve">E10428</t>
  </si>
  <si>
    <t xml:space="preserve">E10429</t>
  </si>
  <si>
    <t xml:space="preserve">E10430</t>
  </si>
  <si>
    <t xml:space="preserve">E10431</t>
  </si>
  <si>
    <t xml:space="preserve">E10433</t>
  </si>
  <si>
    <t xml:space="preserve">E10434</t>
  </si>
  <si>
    <t xml:space="preserve">E10435</t>
  </si>
  <si>
    <t xml:space="preserve">E10436</t>
  </si>
  <si>
    <t xml:space="preserve">E10904</t>
  </si>
  <si>
    <t xml:space="preserve">E10439</t>
  </si>
  <si>
    <t xml:space="preserve">E11136</t>
  </si>
  <si>
    <t xml:space="preserve">E10440</t>
  </si>
  <si>
    <t xml:space="preserve">E10990</t>
  </si>
  <si>
    <t xml:space="preserve">E10643</t>
  </si>
  <si>
    <t xml:space="preserve">E10444</t>
  </si>
  <si>
    <t xml:space="preserve">E10445</t>
  </si>
  <si>
    <t xml:space="preserve">E10447</t>
  </si>
  <si>
    <t xml:space="preserve">E10449</t>
  </si>
  <si>
    <t xml:space="preserve">E11158</t>
  </si>
  <si>
    <t xml:space="preserve">E10450</t>
  </si>
  <si>
    <t xml:space="preserve">E10451</t>
  </si>
  <si>
    <t xml:space="preserve">E11398</t>
  </si>
  <si>
    <t xml:space="preserve">E10453</t>
  </si>
  <si>
    <t xml:space="preserve">E10454</t>
  </si>
  <si>
    <t xml:space="preserve">E10455</t>
  </si>
  <si>
    <t xml:space="preserve">E10456</t>
  </si>
  <si>
    <t xml:space="preserve">E10457</t>
  </si>
  <si>
    <t xml:space="preserve">E10459</t>
  </si>
  <si>
    <t xml:space="preserve">E10460</t>
  </si>
  <si>
    <t xml:space="preserve">E10461</t>
  </si>
  <si>
    <t xml:space="preserve">E10591</t>
  </si>
  <si>
    <t xml:space="preserve">E10462</t>
  </si>
  <si>
    <t xml:space="preserve">E10463</t>
  </si>
  <si>
    <t xml:space="preserve">E10464</t>
  </si>
  <si>
    <t xml:space="preserve">E10730</t>
  </si>
  <si>
    <t xml:space="preserve">E10465</t>
  </si>
  <si>
    <t xml:space="preserve">E10621</t>
  </si>
  <si>
    <t xml:space="preserve">E10466</t>
  </si>
  <si>
    <t xml:space="preserve">E10468</t>
  </si>
  <si>
    <t xml:space="preserve">E10469</t>
  </si>
  <si>
    <t xml:space="preserve">E10470</t>
  </si>
  <si>
    <t xml:space="preserve">E10471</t>
  </si>
  <si>
    <t xml:space="preserve">E10472</t>
  </si>
  <si>
    <t xml:space="preserve">E10473</t>
  </si>
  <si>
    <t xml:space="preserve">E10474</t>
  </si>
  <si>
    <t xml:space="preserve">E10475</t>
  </si>
  <si>
    <t xml:space="preserve">E10476</t>
  </si>
  <si>
    <t xml:space="preserve">E10693</t>
  </si>
  <si>
    <t xml:space="preserve">E10477</t>
  </si>
  <si>
    <t xml:space="preserve">E10478</t>
  </si>
  <si>
    <t xml:space="preserve">E10479</t>
  </si>
  <si>
    <t xml:space="preserve">E10480</t>
  </si>
  <si>
    <t xml:space="preserve">E10481</t>
  </si>
  <si>
    <t xml:space="preserve">E11056</t>
  </si>
  <si>
    <t xml:space="preserve">E10482</t>
  </si>
  <si>
    <t xml:space="preserve">E10484</t>
  </si>
  <si>
    <t xml:space="preserve">E10485</t>
  </si>
  <si>
    <t xml:space="preserve">E10486</t>
  </si>
  <si>
    <t xml:space="preserve">E10488</t>
  </si>
  <si>
    <t xml:space="preserve">E10489</t>
  </si>
  <si>
    <t xml:space="preserve">E10490</t>
  </si>
  <si>
    <t xml:space="preserve">E10491</t>
  </si>
  <si>
    <t xml:space="preserve">E10570</t>
  </si>
  <si>
    <t xml:space="preserve">E10492</t>
  </si>
  <si>
    <t xml:space="preserve">E10924</t>
  </si>
  <si>
    <t xml:space="preserve">E10495</t>
  </si>
  <si>
    <t xml:space="preserve">E10496</t>
  </si>
  <si>
    <t xml:space="preserve">E11431</t>
  </si>
  <si>
    <t xml:space="preserve">E10498</t>
  </si>
  <si>
    <t xml:space="preserve">E10499</t>
  </si>
  <si>
    <t xml:space="preserve">E10500</t>
  </si>
  <si>
    <t xml:space="preserve">E10502</t>
  </si>
  <si>
    <t xml:space="preserve">E10859</t>
  </si>
  <si>
    <t xml:space="preserve">E10504</t>
  </si>
  <si>
    <t xml:space="preserve">E10505</t>
  </si>
  <si>
    <t xml:space="preserve">E10506</t>
  </si>
  <si>
    <t xml:space="preserve">E10690</t>
  </si>
  <si>
    <t xml:space="preserve">E10507</t>
  </si>
  <si>
    <t xml:space="preserve">E10780</t>
  </si>
  <si>
    <t xml:space="preserve">E10508</t>
  </si>
  <si>
    <t xml:space="preserve">E10509</t>
  </si>
  <si>
    <t xml:space="preserve">E11090</t>
  </si>
  <si>
    <t xml:space="preserve">E10510</t>
  </si>
  <si>
    <t xml:space="preserve">E10511</t>
  </si>
  <si>
    <t xml:space="preserve">E10512</t>
  </si>
  <si>
    <t xml:space="preserve">E11058</t>
  </si>
  <si>
    <t xml:space="preserve">E10513</t>
  </si>
  <si>
    <t xml:space="preserve">E10968</t>
  </si>
  <si>
    <t xml:space="preserve">E10514</t>
  </si>
  <si>
    <t xml:space="preserve">E10517</t>
  </si>
  <si>
    <t xml:space="preserve">E10518</t>
  </si>
  <si>
    <t xml:space="preserve">E10520</t>
  </si>
  <si>
    <t xml:space="preserve">E10523</t>
  </si>
  <si>
    <t xml:space="preserve">E10524</t>
  </si>
  <si>
    <t xml:space="preserve">E11378</t>
  </si>
  <si>
    <t xml:space="preserve">E10525</t>
  </si>
  <si>
    <t xml:space="preserve">E10526</t>
  </si>
  <si>
    <t xml:space="preserve">E10527</t>
  </si>
  <si>
    <t xml:space="preserve">E10528</t>
  </si>
  <si>
    <t xml:space="preserve">E10529</t>
  </si>
  <si>
    <t xml:space="preserve">E10622</t>
  </si>
  <si>
    <t xml:space="preserve">E10531</t>
  </si>
  <si>
    <t xml:space="preserve">E10532</t>
  </si>
  <si>
    <t xml:space="preserve">E10533</t>
  </si>
  <si>
    <t xml:space="preserve">E10534</t>
  </si>
  <si>
    <t xml:space="preserve">E10535</t>
  </si>
  <si>
    <t xml:space="preserve">E10537</t>
  </si>
  <si>
    <t xml:space="preserve">E10538</t>
  </si>
  <si>
    <t xml:space="preserve">E10540</t>
  </si>
  <si>
    <t xml:space="preserve">E11260</t>
  </si>
  <si>
    <t xml:space="preserve">E10541</t>
  </si>
  <si>
    <t xml:space="preserve">E10542</t>
  </si>
  <si>
    <t xml:space="preserve">E10543</t>
  </si>
  <si>
    <t xml:space="preserve">E10544</t>
  </si>
  <si>
    <t xml:space="preserve">E10545</t>
  </si>
  <si>
    <t xml:space="preserve">E10546</t>
  </si>
  <si>
    <t xml:space="preserve">E10547</t>
  </si>
  <si>
    <t xml:space="preserve">E10548</t>
  </si>
  <si>
    <t xml:space="preserve">E10549</t>
  </si>
  <si>
    <t xml:space="preserve">E10550</t>
  </si>
  <si>
    <t xml:space="preserve">E10551</t>
  </si>
  <si>
    <t xml:space="preserve">E10553</t>
  </si>
  <si>
    <t xml:space="preserve">E10554</t>
  </si>
  <si>
    <t xml:space="preserve">E11144</t>
  </si>
  <si>
    <t xml:space="preserve">E10555</t>
  </si>
  <si>
    <t xml:space="preserve">E11462</t>
  </si>
  <si>
    <t xml:space="preserve">E10559</t>
  </si>
  <si>
    <t xml:space="preserve">E11210</t>
  </si>
  <si>
    <t xml:space="preserve">E10561</t>
  </si>
  <si>
    <t xml:space="preserve">E10562</t>
  </si>
  <si>
    <t xml:space="preserve">E10563</t>
  </si>
  <si>
    <t xml:space="preserve">E10564</t>
  </si>
  <si>
    <t xml:space="preserve">E10565</t>
  </si>
  <si>
    <t xml:space="preserve">E10566</t>
  </si>
  <si>
    <t xml:space="preserve">E10567</t>
  </si>
  <si>
    <t xml:space="preserve">E10568</t>
  </si>
  <si>
    <t xml:space="preserve">E10569</t>
  </si>
  <si>
    <t xml:space="preserve">E11305</t>
  </si>
  <si>
    <t xml:space="preserve">E10571</t>
  </si>
  <si>
    <t xml:space="preserve">E10572</t>
  </si>
  <si>
    <t xml:space="preserve">E10573</t>
  </si>
  <si>
    <t xml:space="preserve">E10574</t>
  </si>
  <si>
    <t xml:space="preserve">E10575</t>
  </si>
  <si>
    <t xml:space="preserve">E10576</t>
  </si>
  <si>
    <t xml:space="preserve">E10577</t>
  </si>
  <si>
    <t xml:space="preserve">E10578</t>
  </si>
  <si>
    <t xml:space="preserve">E10579</t>
  </si>
  <si>
    <t xml:space="preserve">E10739</t>
  </si>
  <si>
    <t xml:space="preserve">E10581</t>
  </si>
  <si>
    <t xml:space="preserve">E10582</t>
  </si>
  <si>
    <t xml:space="preserve">E10757</t>
  </si>
  <si>
    <t xml:space="preserve">E10584</t>
  </si>
  <si>
    <t xml:space="preserve">E10586</t>
  </si>
  <si>
    <t xml:space="preserve">E10587</t>
  </si>
  <si>
    <t xml:space="preserve">E10590</t>
  </si>
  <si>
    <t xml:space="preserve">E11139</t>
  </si>
  <si>
    <t xml:space="preserve">E10593</t>
  </si>
  <si>
    <t xml:space="preserve">E10594</t>
  </si>
  <si>
    <t xml:space="preserve">E11078</t>
  </si>
  <si>
    <t xml:space="preserve">E10595</t>
  </si>
  <si>
    <t xml:space="preserve">E10596</t>
  </si>
  <si>
    <t xml:space="preserve">E11209</t>
  </si>
  <si>
    <t xml:space="preserve">E10599</t>
  </si>
  <si>
    <t xml:space="preserve">E10600</t>
  </si>
  <si>
    <t xml:space="preserve">E10601</t>
  </si>
  <si>
    <t xml:space="preserve">E10602</t>
  </si>
  <si>
    <t xml:space="preserve">E11252</t>
  </si>
  <si>
    <t xml:space="preserve">E10604</t>
  </si>
  <si>
    <t xml:space="preserve">E10605</t>
  </si>
  <si>
    <t xml:space="preserve">E10606</t>
  </si>
  <si>
    <t xml:space="preserve">E10607</t>
  </si>
  <si>
    <t xml:space="preserve">E10608</t>
  </si>
  <si>
    <t xml:space="preserve">E10609</t>
  </si>
  <si>
    <t xml:space="preserve">E11115</t>
  </si>
  <si>
    <t xml:space="preserve">E10610</t>
  </si>
  <si>
    <t xml:space="preserve">E10966</t>
  </si>
  <si>
    <t xml:space="preserve">E10612</t>
  </si>
  <si>
    <t xml:space="preserve">E10613</t>
  </si>
  <si>
    <t xml:space="preserve">E10614</t>
  </si>
  <si>
    <t xml:space="preserve">E10615</t>
  </si>
  <si>
    <t xml:space="preserve">E10616</t>
  </si>
  <si>
    <t xml:space="preserve">E10617</t>
  </si>
  <si>
    <t xml:space="preserve">E10618</t>
  </si>
  <si>
    <t xml:space="preserve">E10619</t>
  </si>
  <si>
    <t xml:space="preserve">E10620</t>
  </si>
  <si>
    <t xml:space="preserve">E11017</t>
  </si>
  <si>
    <t xml:space="preserve">E11033</t>
  </si>
  <si>
    <t xml:space="preserve">E10623</t>
  </si>
  <si>
    <t xml:space="preserve">E10624</t>
  </si>
  <si>
    <t xml:space="preserve">E10625</t>
  </si>
  <si>
    <t xml:space="preserve">E10626</t>
  </si>
  <si>
    <t xml:space="preserve">E10709</t>
  </si>
  <si>
    <t xml:space="preserve">E10628</t>
  </si>
  <si>
    <t xml:space="preserve">E10629</t>
  </si>
  <si>
    <t xml:space="preserve">E10630</t>
  </si>
  <si>
    <t xml:space="preserve">E11383</t>
  </si>
  <si>
    <t xml:space="preserve">E10631</t>
  </si>
  <si>
    <t xml:space="preserve">E10632</t>
  </si>
  <si>
    <t xml:space="preserve">E10634</t>
  </si>
  <si>
    <t xml:space="preserve">E10636</t>
  </si>
  <si>
    <t xml:space="preserve">E10637</t>
  </si>
  <si>
    <t xml:space="preserve">E10638</t>
  </si>
  <si>
    <t xml:space="preserve">E10639</t>
  </si>
  <si>
    <t xml:space="preserve">E10647</t>
  </si>
  <si>
    <t xml:space="preserve">E10641</t>
  </si>
  <si>
    <t xml:space="preserve">E10642</t>
  </si>
  <si>
    <t xml:space="preserve">E10644</t>
  </si>
  <si>
    <t xml:space="preserve">E10645</t>
  </si>
  <si>
    <t xml:space="preserve">E10646</t>
  </si>
  <si>
    <t xml:space="preserve">E10771</t>
  </si>
  <si>
    <t xml:space="preserve">E10648</t>
  </si>
  <si>
    <t xml:space="preserve">E10649</t>
  </si>
  <si>
    <t xml:space="preserve">E10819</t>
  </si>
  <si>
    <t xml:space="preserve">E10737</t>
  </si>
  <si>
    <t xml:space="preserve">E10651</t>
  </si>
  <si>
    <t xml:space="preserve">E11245</t>
  </si>
  <si>
    <t xml:space="preserve">E10652</t>
  </si>
  <si>
    <t xml:space="preserve">E10653</t>
  </si>
  <si>
    <t xml:space="preserve">E10655</t>
  </si>
  <si>
    <t xml:space="preserve">E10656</t>
  </si>
  <si>
    <t xml:space="preserve">E10657</t>
  </si>
  <si>
    <t xml:space="preserve">E10659</t>
  </si>
  <si>
    <t xml:space="preserve">E10660</t>
  </si>
  <si>
    <t xml:space="preserve">E10661</t>
  </si>
  <si>
    <t xml:space="preserve">E10662</t>
  </si>
  <si>
    <t xml:space="preserve">E10663</t>
  </si>
  <si>
    <t xml:space="preserve">E10664</t>
  </si>
  <si>
    <t xml:space="preserve">E10667</t>
  </si>
  <si>
    <t xml:space="preserve">E10668</t>
  </si>
  <si>
    <t xml:space="preserve">E10669</t>
  </si>
  <si>
    <t xml:space="preserve">E10671</t>
  </si>
  <si>
    <t xml:space="preserve">E10674</t>
  </si>
  <si>
    <t xml:space="preserve">E11265</t>
  </si>
  <si>
    <t xml:space="preserve">E10675</t>
  </si>
  <si>
    <t xml:space="preserve">E10677</t>
  </si>
  <si>
    <t xml:space="preserve">E10678</t>
  </si>
  <si>
    <t xml:space="preserve">E11424</t>
  </si>
  <si>
    <t xml:space="preserve">E10679</t>
  </si>
  <si>
    <t xml:space="preserve">E10680</t>
  </si>
  <si>
    <t xml:space="preserve">E10945</t>
  </si>
  <si>
    <t xml:space="preserve">E10681</t>
  </si>
  <si>
    <t xml:space="preserve">E10683</t>
  </si>
  <si>
    <t xml:space="preserve">E10684</t>
  </si>
  <si>
    <t xml:space="preserve">E10685</t>
  </si>
  <si>
    <t xml:space="preserve">E10686</t>
  </si>
  <si>
    <t xml:space="preserve">E11150</t>
  </si>
  <si>
    <t xml:space="preserve">E10688</t>
  </si>
  <si>
    <t xml:space="preserve">E10689</t>
  </si>
  <si>
    <t xml:space="preserve">E10691</t>
  </si>
  <si>
    <t xml:space="preserve">E10692</t>
  </si>
  <si>
    <t xml:space="preserve">E10694</t>
  </si>
  <si>
    <t xml:space="preserve">E10695</t>
  </si>
  <si>
    <t xml:space="preserve">E10696</t>
  </si>
  <si>
    <t xml:space="preserve">E10697</t>
  </si>
  <si>
    <t xml:space="preserve">E10698</t>
  </si>
  <si>
    <t xml:space="preserve">E10699</t>
  </si>
  <si>
    <t xml:space="preserve">E10700</t>
  </si>
  <si>
    <t xml:space="preserve">E10701</t>
  </si>
  <si>
    <t xml:space="preserve">E10702</t>
  </si>
  <si>
    <t xml:space="preserve">E10703</t>
  </si>
  <si>
    <t xml:space="preserve">E10705</t>
  </si>
  <si>
    <t xml:space="preserve">E10706</t>
  </si>
  <si>
    <t xml:space="preserve">E10707</t>
  </si>
  <si>
    <t xml:space="preserve">E10708</t>
  </si>
  <si>
    <t xml:space="preserve">E11201</t>
  </si>
  <si>
    <t xml:space="preserve">E10710</t>
  </si>
  <si>
    <t xml:space="preserve">E10711</t>
  </si>
  <si>
    <t xml:space="preserve">E10964</t>
  </si>
  <si>
    <t xml:space="preserve">E10713</t>
  </si>
  <si>
    <t xml:space="preserve">E10714</t>
  </si>
  <si>
    <t xml:space="preserve">E10715</t>
  </si>
  <si>
    <t xml:space="preserve">E10717</t>
  </si>
  <si>
    <t xml:space="preserve">E10719</t>
  </si>
  <si>
    <t xml:space="preserve">E10720</t>
  </si>
  <si>
    <t xml:space="preserve">E10722</t>
  </si>
  <si>
    <t xml:space="preserve">E10723</t>
  </si>
  <si>
    <t xml:space="preserve">E10724</t>
  </si>
  <si>
    <t xml:space="preserve">E10725</t>
  </si>
  <si>
    <t xml:space="preserve">E10726</t>
  </si>
  <si>
    <t xml:space="preserve">E10727</t>
  </si>
  <si>
    <t xml:space="preserve">E10728</t>
  </si>
  <si>
    <t xml:space="preserve">E10729</t>
  </si>
  <si>
    <t xml:space="preserve">E10731</t>
  </si>
  <si>
    <t xml:space="preserve">E10762</t>
  </si>
  <si>
    <t xml:space="preserve">E10734</t>
  </si>
  <si>
    <t xml:space="preserve">E10736</t>
  </si>
  <si>
    <t xml:space="preserve">E10738</t>
  </si>
  <si>
    <t xml:space="preserve">E11211</t>
  </si>
  <si>
    <t xml:space="preserve">E10740</t>
  </si>
  <si>
    <t xml:space="preserve">E10741</t>
  </si>
  <si>
    <t xml:space="preserve">E10742</t>
  </si>
  <si>
    <t xml:space="preserve">E10744</t>
  </si>
  <si>
    <t xml:space="preserve">E10746</t>
  </si>
  <si>
    <t xml:space="preserve">E10747</t>
  </si>
  <si>
    <t xml:space="preserve">E10748</t>
  </si>
  <si>
    <t xml:space="preserve">E10749</t>
  </si>
  <si>
    <t xml:space="preserve">E11343</t>
  </si>
  <si>
    <t xml:space="preserve">E10750</t>
  </si>
  <si>
    <t xml:space="preserve">E10751</t>
  </si>
  <si>
    <t xml:space="preserve">E10752</t>
  </si>
  <si>
    <t xml:space="preserve">E10753</t>
  </si>
  <si>
    <t xml:space="preserve">E10754</t>
  </si>
  <si>
    <t xml:space="preserve">E10756</t>
  </si>
  <si>
    <t xml:space="preserve">E10758</t>
  </si>
  <si>
    <t xml:space="preserve">E10759</t>
  </si>
  <si>
    <t xml:space="preserve">E10761</t>
  </si>
  <si>
    <t xml:space="preserve">E10763</t>
  </si>
  <si>
    <t xml:space="preserve">E10764</t>
  </si>
  <si>
    <t xml:space="preserve">E11046</t>
  </si>
  <si>
    <t xml:space="preserve">E10765</t>
  </si>
  <si>
    <t xml:space="preserve">E10766</t>
  </si>
  <si>
    <t xml:space="preserve">E11312</t>
  </si>
  <si>
    <t xml:space="preserve">E10767</t>
  </si>
  <si>
    <t xml:space="preserve">E10768</t>
  </si>
  <si>
    <t xml:space="preserve">E10769</t>
  </si>
  <si>
    <t xml:space="preserve">E10951</t>
  </si>
  <si>
    <t xml:space="preserve">E10772</t>
  </si>
  <si>
    <t xml:space="preserve">E10773</t>
  </si>
  <si>
    <t xml:space="preserve">E10774</t>
  </si>
  <si>
    <t xml:space="preserve">E10775</t>
  </si>
  <si>
    <t xml:space="preserve">E10777</t>
  </si>
  <si>
    <t xml:space="preserve">E10778</t>
  </si>
  <si>
    <t xml:space="preserve">E10779</t>
  </si>
  <si>
    <t xml:space="preserve">E10817</t>
  </si>
  <si>
    <t xml:space="preserve">E10782</t>
  </si>
  <si>
    <t xml:space="preserve">E10783</t>
  </si>
  <si>
    <t xml:space="preserve">E10784</t>
  </si>
  <si>
    <t xml:space="preserve">E10785</t>
  </si>
  <si>
    <t xml:space="preserve">E10787</t>
  </si>
  <si>
    <t xml:space="preserve">E10788</t>
  </si>
  <si>
    <t xml:space="preserve">E10789</t>
  </si>
  <si>
    <t xml:space="preserve">E10790</t>
  </si>
  <si>
    <t xml:space="preserve">E10791</t>
  </si>
  <si>
    <t xml:space="preserve">E10793</t>
  </si>
  <si>
    <t xml:space="preserve">E10795</t>
  </si>
  <si>
    <t xml:space="preserve">E10796</t>
  </si>
  <si>
    <t xml:space="preserve">E10797</t>
  </si>
  <si>
    <t xml:space="preserve">E10798</t>
  </si>
  <si>
    <t xml:space="preserve">E10800</t>
  </si>
  <si>
    <t xml:space="preserve">E10801</t>
  </si>
  <si>
    <t xml:space="preserve">E10802</t>
  </si>
  <si>
    <t xml:space="preserve">E10803</t>
  </si>
  <si>
    <t xml:space="preserve">E10854</t>
  </si>
  <si>
    <t xml:space="preserve">E10804</t>
  </si>
  <si>
    <t xml:space="preserve">E10805</t>
  </si>
  <si>
    <t xml:space="preserve">E10806</t>
  </si>
  <si>
    <t xml:space="preserve">E10807</t>
  </si>
  <si>
    <t xml:space="preserve">E10808</t>
  </si>
  <si>
    <t xml:space="preserve">E10809</t>
  </si>
  <si>
    <t xml:space="preserve">E11455</t>
  </si>
  <si>
    <t xml:space="preserve">E10810</t>
  </si>
  <si>
    <t xml:space="preserve">E10811</t>
  </si>
  <si>
    <t xml:space="preserve">E10812</t>
  </si>
  <si>
    <t xml:space="preserve">E10813</t>
  </si>
  <si>
    <t xml:space="preserve">E10814</t>
  </si>
  <si>
    <t xml:space="preserve">E10815</t>
  </si>
  <si>
    <t xml:space="preserve">E10816</t>
  </si>
  <si>
    <t xml:space="preserve">E10818</t>
  </si>
  <si>
    <t xml:space="preserve">E10820</t>
  </si>
  <si>
    <t xml:space="preserve">E10822</t>
  </si>
  <si>
    <t xml:space="preserve">E10823</t>
  </si>
  <si>
    <t xml:space="preserve">E10824</t>
  </si>
  <si>
    <t xml:space="preserve">E11267</t>
  </si>
  <si>
    <t xml:space="preserve">E10825</t>
  </si>
  <si>
    <t xml:space="preserve">E11098</t>
  </si>
  <si>
    <t xml:space="preserve">E10826</t>
  </si>
  <si>
    <t xml:space="preserve">E10827</t>
  </si>
  <si>
    <t xml:space="preserve">E10828</t>
  </si>
  <si>
    <t xml:space="preserve">E10829</t>
  </si>
  <si>
    <t xml:space="preserve">E10830</t>
  </si>
  <si>
    <t xml:space="preserve">E10831</t>
  </si>
  <si>
    <t xml:space="preserve">E10832</t>
  </si>
  <si>
    <t xml:space="preserve">E11355</t>
  </si>
  <si>
    <t xml:space="preserve">E10833</t>
  </si>
  <si>
    <t xml:space="preserve">E10834</t>
  </si>
  <si>
    <t xml:space="preserve">E10836</t>
  </si>
  <si>
    <t xml:space="preserve">E10838</t>
  </si>
  <si>
    <t xml:space="preserve">E10840</t>
  </si>
  <si>
    <t xml:space="preserve">E10841</t>
  </si>
  <si>
    <t xml:space="preserve">E10842</t>
  </si>
  <si>
    <t xml:space="preserve">E10843</t>
  </si>
  <si>
    <t xml:space="preserve">E10844</t>
  </si>
  <si>
    <t xml:space="preserve">E10845</t>
  </si>
  <si>
    <t xml:space="preserve">E10846</t>
  </si>
  <si>
    <t xml:space="preserve">E11080</t>
  </si>
  <si>
    <t xml:space="preserve">E10847</t>
  </si>
  <si>
    <t xml:space="preserve">E10848</t>
  </si>
  <si>
    <t xml:space="preserve">E10849</t>
  </si>
  <si>
    <t xml:space="preserve">E10850</t>
  </si>
  <si>
    <t xml:space="preserve">E10851</t>
  </si>
  <si>
    <t xml:space="preserve">E10852</t>
  </si>
  <si>
    <t xml:space="preserve">E10853</t>
  </si>
  <si>
    <t xml:space="preserve">E10855</t>
  </si>
  <si>
    <t xml:space="preserve">E10856</t>
  </si>
  <si>
    <t xml:space="preserve">E10860</t>
  </si>
  <si>
    <t xml:space="preserve">E10861</t>
  </si>
  <si>
    <t xml:space="preserve">E10862</t>
  </si>
  <si>
    <t xml:space="preserve">E10864</t>
  </si>
  <si>
    <t xml:space="preserve">E10865</t>
  </si>
  <si>
    <t xml:space="preserve">E10867</t>
  </si>
  <si>
    <t xml:space="preserve">E10869</t>
  </si>
  <si>
    <t xml:space="preserve">E10868</t>
  </si>
  <si>
    <t xml:space="preserve">E10870</t>
  </si>
  <si>
    <t xml:space="preserve">E10871</t>
  </si>
  <si>
    <t xml:space="preserve">E10872</t>
  </si>
  <si>
    <t xml:space="preserve">E10874</t>
  </si>
  <si>
    <t xml:space="preserve">E10875</t>
  </si>
  <si>
    <t xml:space="preserve">E10876</t>
  </si>
  <si>
    <t xml:space="preserve">E10877</t>
  </si>
  <si>
    <t xml:space="preserve">E10878</t>
  </si>
  <si>
    <t xml:space="preserve">E10879</t>
  </si>
  <si>
    <t xml:space="preserve">E10880</t>
  </si>
  <si>
    <t xml:space="preserve">E10881</t>
  </si>
  <si>
    <t xml:space="preserve">E10882</t>
  </si>
  <si>
    <t xml:space="preserve">E10883</t>
  </si>
  <si>
    <t xml:space="preserve">E10885</t>
  </si>
  <si>
    <t xml:space="preserve">E10886</t>
  </si>
  <si>
    <t xml:space="preserve">E10887</t>
  </si>
  <si>
    <t xml:space="preserve">E10888</t>
  </si>
  <si>
    <t xml:space="preserve">E10889</t>
  </si>
  <si>
    <t xml:space="preserve">E10915</t>
  </si>
  <si>
    <t xml:space="preserve">E10890</t>
  </si>
  <si>
    <t xml:space="preserve">E10891</t>
  </si>
  <si>
    <t xml:space="preserve">E11299</t>
  </si>
  <si>
    <t xml:space="preserve">E10892</t>
  </si>
  <si>
    <t xml:space="preserve">E10893</t>
  </si>
  <si>
    <t xml:space="preserve">E10895</t>
  </si>
  <si>
    <t xml:space="preserve">E10998</t>
  </si>
  <si>
    <t xml:space="preserve">E10896</t>
  </si>
  <si>
    <t xml:space="preserve">E10897</t>
  </si>
  <si>
    <t xml:space="preserve">E10899</t>
  </si>
  <si>
    <t xml:space="preserve">E10900</t>
  </si>
  <si>
    <t xml:space="preserve">E10901</t>
  </si>
  <si>
    <t xml:space="preserve">E11498</t>
  </si>
  <si>
    <t xml:space="preserve">E10902</t>
  </si>
  <si>
    <t xml:space="preserve">E10903</t>
  </si>
  <si>
    <t xml:space="preserve">E10905</t>
  </si>
  <si>
    <t xml:space="preserve">E10906</t>
  </si>
  <si>
    <t xml:space="preserve">E10907</t>
  </si>
  <si>
    <t xml:space="preserve">E10908</t>
  </si>
  <si>
    <t xml:space="preserve">E11116</t>
  </si>
  <si>
    <t xml:space="preserve">E10909</t>
  </si>
  <si>
    <t xml:space="preserve">E10910</t>
  </si>
  <si>
    <t xml:space="preserve">E11195</t>
  </si>
  <si>
    <t xml:space="preserve">E10911</t>
  </si>
  <si>
    <t xml:space="preserve">E10912</t>
  </si>
  <si>
    <t xml:space="preserve">E10913</t>
  </si>
  <si>
    <t xml:space="preserve">E10914</t>
  </si>
  <si>
    <t xml:space="preserve">E10918</t>
  </si>
  <si>
    <t xml:space="preserve">E10919</t>
  </si>
  <si>
    <t xml:space="preserve">E10920</t>
  </si>
  <si>
    <t xml:space="preserve">E10921</t>
  </si>
  <si>
    <t xml:space="preserve">E10922</t>
  </si>
  <si>
    <t xml:space="preserve">E10923</t>
  </si>
  <si>
    <t xml:space="preserve">E10925</t>
  </si>
  <si>
    <t xml:space="preserve">E10926</t>
  </si>
  <si>
    <t xml:space="preserve">E10928</t>
  </si>
  <si>
    <t xml:space="preserve">E10929</t>
  </si>
  <si>
    <t xml:space="preserve">E10930</t>
  </si>
  <si>
    <t xml:space="preserve">E10931</t>
  </si>
  <si>
    <t xml:space="preserve">E10932</t>
  </si>
  <si>
    <t xml:space="preserve">E10933</t>
  </si>
  <si>
    <t xml:space="preserve">E10935</t>
  </si>
  <si>
    <t xml:space="preserve">E10936</t>
  </si>
  <si>
    <t xml:space="preserve">E10937</t>
  </si>
  <si>
    <t xml:space="preserve">E10938</t>
  </si>
  <si>
    <t xml:space="preserve">E10939</t>
  </si>
  <si>
    <t xml:space="preserve">E10940</t>
  </si>
  <si>
    <t xml:space="preserve">E10941</t>
  </si>
  <si>
    <t xml:space="preserve">E10942</t>
  </si>
  <si>
    <t xml:space="preserve">E10943</t>
  </si>
  <si>
    <t xml:space="preserve">E10944</t>
  </si>
  <si>
    <t xml:space="preserve">E10946</t>
  </si>
  <si>
    <t xml:space="preserve">E10947</t>
  </si>
  <si>
    <t xml:space="preserve">E10948</t>
  </si>
  <si>
    <t xml:space="preserve">E10949</t>
  </si>
  <si>
    <t xml:space="preserve">E10950</t>
  </si>
  <si>
    <t xml:space="preserve">E10952</t>
  </si>
  <si>
    <t xml:space="preserve">E10954</t>
  </si>
  <si>
    <t xml:space="preserve">E10955</t>
  </si>
  <si>
    <t xml:space="preserve">E10956</t>
  </si>
  <si>
    <t xml:space="preserve">E11314</t>
  </si>
  <si>
    <t xml:space="preserve">E10957</t>
  </si>
  <si>
    <t xml:space="preserve">E10958</t>
  </si>
  <si>
    <t xml:space="preserve">E10959</t>
  </si>
  <si>
    <t xml:space="preserve">E10960</t>
  </si>
  <si>
    <t xml:space="preserve">E10961</t>
  </si>
  <si>
    <t xml:space="preserve">E10963</t>
  </si>
  <si>
    <t xml:space="preserve">E11225</t>
  </si>
  <si>
    <t xml:space="preserve">E10965</t>
  </si>
  <si>
    <t xml:space="preserve">E10967</t>
  </si>
  <si>
    <t xml:space="preserve">E10969</t>
  </si>
  <si>
    <t xml:space="preserve">E10970</t>
  </si>
  <si>
    <t xml:space="preserve">E10971</t>
  </si>
  <si>
    <t xml:space="preserve">E10972</t>
  </si>
  <si>
    <t xml:space="preserve">E10973</t>
  </si>
  <si>
    <t xml:space="preserve">E10976</t>
  </si>
  <si>
    <t xml:space="preserve">E11306</t>
  </si>
  <si>
    <t xml:space="preserve">E10977</t>
  </si>
  <si>
    <t xml:space="preserve">E10979</t>
  </si>
  <si>
    <t xml:space="preserve">E10980</t>
  </si>
  <si>
    <t xml:space="preserve">E10982</t>
  </si>
  <si>
    <t xml:space="preserve">E10983</t>
  </si>
  <si>
    <t xml:space="preserve">E10984</t>
  </si>
  <si>
    <t xml:space="preserve">E10985</t>
  </si>
  <si>
    <t xml:space="preserve">E10986</t>
  </si>
  <si>
    <t xml:space="preserve">E10988</t>
  </si>
  <si>
    <t xml:space="preserve">E11133</t>
  </si>
  <si>
    <t xml:space="preserve">E10991</t>
  </si>
  <si>
    <t xml:space="preserve">E10992</t>
  </si>
  <si>
    <t xml:space="preserve">E10993</t>
  </si>
  <si>
    <t xml:space="preserve">E10994</t>
  </si>
  <si>
    <t xml:space="preserve">E10995</t>
  </si>
  <si>
    <t xml:space="preserve">E10996</t>
  </si>
  <si>
    <t xml:space="preserve">E10997</t>
  </si>
  <si>
    <t xml:space="preserve">E10999</t>
  </si>
  <si>
    <t xml:space="preserve">E11000</t>
  </si>
  <si>
    <t xml:space="preserve">E11001</t>
  </si>
  <si>
    <t xml:space="preserve">E11002</t>
  </si>
  <si>
    <t xml:space="preserve">E11003</t>
  </si>
  <si>
    <t xml:space="preserve">E11004</t>
  </si>
  <si>
    <t xml:space="preserve">E11005</t>
  </si>
  <si>
    <t xml:space="preserve">E11006</t>
  </si>
  <si>
    <t xml:space="preserve">E11008</t>
  </si>
  <si>
    <t xml:space="preserve">E11010</t>
  </si>
  <si>
    <t xml:space="preserve">E11011</t>
  </si>
  <si>
    <t xml:space="preserve">E11012</t>
  </si>
  <si>
    <t xml:space="preserve">E11013</t>
  </si>
  <si>
    <t xml:space="preserve">E11014</t>
  </si>
  <si>
    <t xml:space="preserve">E11015</t>
  </si>
  <si>
    <t xml:space="preserve">E11016</t>
  </si>
  <si>
    <t xml:space="preserve">E11019</t>
  </si>
  <si>
    <t xml:space="preserve">E11020</t>
  </si>
  <si>
    <t xml:space="preserve">E11021</t>
  </si>
  <si>
    <t xml:space="preserve">E11023</t>
  </si>
  <si>
    <t xml:space="preserve">E11024</t>
  </si>
  <si>
    <t xml:space="preserve">E11025</t>
  </si>
  <si>
    <t xml:space="preserve">E11026</t>
  </si>
  <si>
    <t xml:space="preserve">E11027</t>
  </si>
  <si>
    <t xml:space="preserve">E11028</t>
  </si>
  <si>
    <t xml:space="preserve">E11030</t>
  </si>
  <si>
    <t xml:space="preserve">E11031</t>
  </si>
  <si>
    <t xml:space="preserve">E11032</t>
  </si>
  <si>
    <t xml:space="preserve">E11035</t>
  </si>
  <si>
    <t xml:space="preserve">E11036</t>
  </si>
  <si>
    <t xml:space="preserve">E11037</t>
  </si>
  <si>
    <t xml:space="preserve">E11038</t>
  </si>
  <si>
    <t xml:space="preserve">E11041</t>
  </si>
  <si>
    <t xml:space="preserve">E11042</t>
  </si>
  <si>
    <t xml:space="preserve">E11043</t>
  </si>
  <si>
    <t xml:space="preserve">E11045</t>
  </si>
  <si>
    <t xml:space="preserve">E11047</t>
  </si>
  <si>
    <t xml:space="preserve">E11048</t>
  </si>
  <si>
    <t xml:space="preserve">E11049</t>
  </si>
  <si>
    <t xml:space="preserve">E11050</t>
  </si>
  <si>
    <t xml:space="preserve">E11051</t>
  </si>
  <si>
    <t xml:space="preserve">E11052</t>
  </si>
  <si>
    <t xml:space="preserve">E11054</t>
  </si>
  <si>
    <t xml:space="preserve">E11055</t>
  </si>
  <si>
    <t xml:space="preserve">E11059</t>
  </si>
  <si>
    <t xml:space="preserve">E11060</t>
  </si>
  <si>
    <t xml:space="preserve">E11061</t>
  </si>
  <si>
    <t xml:space="preserve">E11062</t>
  </si>
  <si>
    <t xml:space="preserve">E11063</t>
  </si>
  <si>
    <t xml:space="preserve">E11064</t>
  </si>
  <si>
    <t xml:space="preserve">E11065</t>
  </si>
  <si>
    <t xml:space="preserve">E11066</t>
  </si>
  <si>
    <t xml:space="preserve">E11067</t>
  </si>
  <si>
    <t xml:space="preserve">E11068</t>
  </si>
  <si>
    <t xml:space="preserve">E11069</t>
  </si>
  <si>
    <t xml:space="preserve">E11070</t>
  </si>
  <si>
    <t xml:space="preserve">E11073</t>
  </si>
  <si>
    <t xml:space="preserve">E11074</t>
  </si>
  <si>
    <t xml:space="preserve">E11227</t>
  </si>
  <si>
    <t xml:space="preserve">E11075</t>
  </si>
  <si>
    <t xml:space="preserve">E11076</t>
  </si>
  <si>
    <t xml:space="preserve">E11077</t>
  </si>
  <si>
    <t xml:space="preserve">E11079</t>
  </si>
  <si>
    <t xml:space="preserve">E11081</t>
  </si>
  <si>
    <t xml:space="preserve">E11083</t>
  </si>
  <si>
    <t xml:space="preserve">E11084</t>
  </si>
  <si>
    <t xml:space="preserve">E11086</t>
  </si>
  <si>
    <t xml:space="preserve">E11087</t>
  </si>
  <si>
    <t xml:space="preserve">E11088</t>
  </si>
  <si>
    <t xml:space="preserve">E11089</t>
  </si>
  <si>
    <t xml:space="preserve">E11091</t>
  </si>
  <si>
    <t xml:space="preserve">E11092</t>
  </si>
  <si>
    <t xml:space="preserve">E11094</t>
  </si>
  <si>
    <t xml:space="preserve">E11096</t>
  </si>
  <si>
    <t xml:space="preserve">E11099</t>
  </si>
  <si>
    <t xml:space="preserve">E11100</t>
  </si>
  <si>
    <t xml:space="preserve">E11101</t>
  </si>
  <si>
    <t xml:space="preserve">E11102</t>
  </si>
  <si>
    <t xml:space="preserve">E11104</t>
  </si>
  <si>
    <t xml:space="preserve">E11105</t>
  </si>
  <si>
    <t xml:space="preserve">E11106</t>
  </si>
  <si>
    <t xml:space="preserve">E11107</t>
  </si>
  <si>
    <t xml:space="preserve">E11309</t>
  </si>
  <si>
    <t xml:space="preserve">E11111</t>
  </si>
  <si>
    <t xml:space="preserve">E11112</t>
  </si>
  <si>
    <t xml:space="preserve">E11113</t>
  </si>
  <si>
    <t xml:space="preserve">E11114</t>
  </si>
  <si>
    <t xml:space="preserve">E11118</t>
  </si>
  <si>
    <t xml:space="preserve">E11120</t>
  </si>
  <si>
    <t xml:space="preserve">E11124</t>
  </si>
  <si>
    <t xml:space="preserve">E11126</t>
  </si>
  <si>
    <t xml:space="preserve">E11127</t>
  </si>
  <si>
    <t xml:space="preserve">E11128</t>
  </si>
  <si>
    <t xml:space="preserve">E11129</t>
  </si>
  <si>
    <t xml:space="preserve">E11130</t>
  </si>
  <si>
    <t xml:space="preserve">E11131</t>
  </si>
  <si>
    <t xml:space="preserve">E11132</t>
  </si>
  <si>
    <t xml:space="preserve">E11134</t>
  </si>
  <si>
    <t xml:space="preserve">E11135</t>
  </si>
  <si>
    <t xml:space="preserve">E11137</t>
  </si>
  <si>
    <t xml:space="preserve">E11138</t>
  </si>
  <si>
    <t xml:space="preserve">E11140</t>
  </si>
  <si>
    <t xml:space="preserve">E11141</t>
  </si>
  <si>
    <t xml:space="preserve">E11142</t>
  </si>
  <si>
    <t xml:space="preserve">E11146</t>
  </si>
  <si>
    <t xml:space="preserve">E11148</t>
  </si>
  <si>
    <t xml:space="preserve">E11149</t>
  </si>
  <si>
    <t xml:space="preserve">E11151</t>
  </si>
  <si>
    <t xml:space="preserve">E11153</t>
  </si>
  <si>
    <t xml:space="preserve">E11154</t>
  </si>
  <si>
    <t xml:space="preserve">E11155</t>
  </si>
  <si>
    <t xml:space="preserve">E11156</t>
  </si>
  <si>
    <t xml:space="preserve">E11157</t>
  </si>
  <si>
    <t xml:space="preserve">E11159</t>
  </si>
  <si>
    <t xml:space="preserve">E11160</t>
  </si>
  <si>
    <t xml:space="preserve">E11161</t>
  </si>
  <si>
    <t xml:space="preserve">E11162</t>
  </si>
  <si>
    <t xml:space="preserve">E11163</t>
  </si>
  <si>
    <t xml:space="preserve">E11164</t>
  </si>
  <si>
    <t xml:space="preserve">E11165</t>
  </si>
  <si>
    <t xml:space="preserve">E11167</t>
  </si>
  <si>
    <t xml:space="preserve">E11168</t>
  </si>
  <si>
    <t xml:space="preserve">E11169</t>
  </si>
  <si>
    <t xml:space="preserve">E11170</t>
  </si>
  <si>
    <t xml:space="preserve">E11171</t>
  </si>
  <si>
    <t xml:space="preserve">E11172</t>
  </si>
  <si>
    <t xml:space="preserve">E11173</t>
  </si>
  <si>
    <t xml:space="preserve">E11175</t>
  </si>
  <si>
    <t xml:space="preserve">E11176</t>
  </si>
  <si>
    <t xml:space="preserve">E11178</t>
  </si>
  <si>
    <t xml:space="preserve">E11179</t>
  </si>
  <si>
    <t xml:space="preserve">E11180</t>
  </si>
  <si>
    <t xml:space="preserve">E11181</t>
  </si>
  <si>
    <t xml:space="preserve">E11182</t>
  </si>
  <si>
    <t xml:space="preserve">E11183</t>
  </si>
  <si>
    <t xml:space="preserve">E11184</t>
  </si>
  <si>
    <t xml:space="preserve">E11185</t>
  </si>
  <si>
    <t xml:space="preserve">E11186</t>
  </si>
  <si>
    <t xml:space="preserve">E11187</t>
  </si>
  <si>
    <t xml:space="preserve">E11188</t>
  </si>
  <si>
    <t xml:space="preserve">E11189</t>
  </si>
  <si>
    <t xml:space="preserve">E11190</t>
  </si>
  <si>
    <t xml:space="preserve">E11191</t>
  </si>
  <si>
    <t xml:space="preserve">E11192</t>
  </si>
  <si>
    <t xml:space="preserve">E11194</t>
  </si>
  <si>
    <t xml:space="preserve">E11196</t>
  </si>
  <si>
    <t xml:space="preserve">E11198</t>
  </si>
  <si>
    <t xml:space="preserve">E11199</t>
  </si>
  <si>
    <t xml:space="preserve">E11202</t>
  </si>
  <si>
    <t xml:space="preserve">E11203</t>
  </si>
  <si>
    <t xml:space="preserve">E11204</t>
  </si>
  <si>
    <t xml:space="preserve">E11205</t>
  </si>
  <si>
    <t xml:space="preserve">E11206</t>
  </si>
  <si>
    <t xml:space="preserve">E11207</t>
  </si>
  <si>
    <t xml:space="preserve">E11208</t>
  </si>
  <si>
    <t xml:space="preserve">E11212</t>
  </si>
  <si>
    <t xml:space="preserve">E11214</t>
  </si>
  <si>
    <t xml:space="preserve">E11215</t>
  </si>
  <si>
    <t xml:space="preserve">E11216</t>
  </si>
  <si>
    <t xml:space="preserve">E11218</t>
  </si>
  <si>
    <t xml:space="preserve">E11219</t>
  </si>
  <si>
    <t xml:space="preserve">E11220</t>
  </si>
  <si>
    <t xml:space="preserve">E11221</t>
  </si>
  <si>
    <t xml:space="preserve">E11222</t>
  </si>
  <si>
    <t xml:space="preserve">E11224</t>
  </si>
  <si>
    <t xml:space="preserve">E11226</t>
  </si>
  <si>
    <t xml:space="preserve">E11228</t>
  </si>
  <si>
    <t xml:space="preserve">E11229</t>
  </si>
  <si>
    <t xml:space="preserve">E11231</t>
  </si>
  <si>
    <t xml:space="preserve">E11232</t>
  </si>
  <si>
    <t xml:space="preserve">E11233</t>
  </si>
  <si>
    <t xml:space="preserve">E11235</t>
  </si>
  <si>
    <t xml:space="preserve">E11236</t>
  </si>
  <si>
    <t xml:space="preserve">E11237</t>
  </si>
  <si>
    <t xml:space="preserve">E11238</t>
  </si>
  <si>
    <t xml:space="preserve">E11239</t>
  </si>
  <si>
    <t xml:space="preserve">E11240</t>
  </si>
  <si>
    <t xml:space="preserve">E11242</t>
  </si>
  <si>
    <t xml:space="preserve">E11243</t>
  </si>
  <si>
    <t xml:space="preserve">E11244</t>
  </si>
  <si>
    <t xml:space="preserve">E11246</t>
  </si>
  <si>
    <t xml:space="preserve">E11247</t>
  </si>
  <si>
    <t xml:space="preserve">E11249</t>
  </si>
  <si>
    <t xml:space="preserve">E11250</t>
  </si>
  <si>
    <t xml:space="preserve">E11253</t>
  </si>
  <si>
    <t xml:space="preserve">E11254</t>
  </si>
  <si>
    <t xml:space="preserve">E11255</t>
  </si>
  <si>
    <t xml:space="preserve">E11256</t>
  </si>
  <si>
    <t xml:space="preserve">E11257</t>
  </si>
  <si>
    <t xml:space="preserve">E11258</t>
  </si>
  <si>
    <t xml:space="preserve">E11259</t>
  </si>
  <si>
    <t xml:space="preserve">E11261</t>
  </si>
  <si>
    <t xml:space="preserve">E11262</t>
  </si>
  <si>
    <t xml:space="preserve">E11263</t>
  </si>
  <si>
    <t xml:space="preserve">E11264</t>
  </si>
  <si>
    <t xml:space="preserve">E11443</t>
  </si>
  <si>
    <t xml:space="preserve">E11268</t>
  </si>
  <si>
    <t xml:space="preserve">E11270</t>
  </si>
  <si>
    <t xml:space="preserve">E11271</t>
  </si>
  <si>
    <t xml:space="preserve">E11272</t>
  </si>
  <si>
    <t xml:space="preserve">E11274</t>
  </si>
  <si>
    <t xml:space="preserve">E11275</t>
  </si>
  <si>
    <t xml:space="preserve">E11276</t>
  </si>
  <si>
    <t xml:space="preserve">E11277</t>
  </si>
  <si>
    <t xml:space="preserve">E11279</t>
  </si>
  <si>
    <t xml:space="preserve">E11280</t>
  </si>
  <si>
    <t xml:space="preserve">E11281</t>
  </si>
  <si>
    <t xml:space="preserve">E11282</t>
  </si>
  <si>
    <t xml:space="preserve">E11283</t>
  </si>
  <si>
    <t xml:space="preserve">E11285</t>
  </si>
  <si>
    <t xml:space="preserve">E11286</t>
  </si>
  <si>
    <t xml:space="preserve">E11287</t>
  </si>
  <si>
    <t xml:space="preserve">E11289</t>
  </si>
  <si>
    <t xml:space="preserve">E11290</t>
  </si>
  <si>
    <t xml:space="preserve">E11291</t>
  </si>
  <si>
    <t xml:space="preserve">E11292</t>
  </si>
  <si>
    <t xml:space="preserve">E11293</t>
  </si>
  <si>
    <t xml:space="preserve">E11294</t>
  </si>
  <si>
    <t xml:space="preserve">E11295</t>
  </si>
  <si>
    <t xml:space="preserve">E11296</t>
  </si>
  <si>
    <t xml:space="preserve">E11297</t>
  </si>
  <si>
    <t xml:space="preserve">E11298</t>
  </si>
  <si>
    <t xml:space="preserve">E11301</t>
  </si>
  <si>
    <t xml:space="preserve">E11302</t>
  </si>
  <si>
    <t xml:space="preserve">E11303</t>
  </si>
  <si>
    <t xml:space="preserve">E11304</t>
  </si>
  <si>
    <t xml:space="preserve">E11307</t>
  </si>
  <si>
    <t xml:space="preserve">E11308</t>
  </si>
  <si>
    <t xml:space="preserve">E11310</t>
  </si>
  <si>
    <t xml:space="preserve">E11311</t>
  </si>
  <si>
    <t xml:space="preserve">E11313</t>
  </si>
  <si>
    <t xml:space="preserve">E11315</t>
  </si>
  <si>
    <t xml:space="preserve">E11316</t>
  </si>
  <si>
    <t xml:space="preserve">E11317</t>
  </si>
  <si>
    <t xml:space="preserve">E11319</t>
  </si>
  <si>
    <t xml:space="preserve">E11320</t>
  </si>
  <si>
    <t xml:space="preserve">E11321</t>
  </si>
  <si>
    <t xml:space="preserve">E11322</t>
  </si>
  <si>
    <t xml:space="preserve">E11323</t>
  </si>
  <si>
    <t xml:space="preserve">E11324</t>
  </si>
  <si>
    <t xml:space="preserve">E11325</t>
  </si>
  <si>
    <t xml:space="preserve">E11326</t>
  </si>
  <si>
    <t xml:space="preserve">E11327</t>
  </si>
  <si>
    <t xml:space="preserve">E11328</t>
  </si>
  <si>
    <t xml:space="preserve">E11329</t>
  </si>
  <si>
    <t xml:space="preserve">E11330</t>
  </si>
  <si>
    <t xml:space="preserve">E11331</t>
  </si>
  <si>
    <t xml:space="preserve">E11332</t>
  </si>
  <si>
    <t xml:space="preserve">E11333</t>
  </si>
  <si>
    <t xml:space="preserve">E11335</t>
  </si>
  <si>
    <t xml:space="preserve">E11336</t>
  </si>
  <si>
    <t xml:space="preserve">E11337</t>
  </si>
  <si>
    <t xml:space="preserve">E11338</t>
  </si>
  <si>
    <t xml:space="preserve">E11339</t>
  </si>
  <si>
    <t xml:space="preserve">E11340</t>
  </si>
  <si>
    <t xml:space="preserve">E11341</t>
  </si>
  <si>
    <t xml:space="preserve">E11342</t>
  </si>
  <si>
    <t xml:space="preserve">E11345</t>
  </si>
  <si>
    <t xml:space="preserve">E11346</t>
  </si>
  <si>
    <t xml:space="preserve">E11347</t>
  </si>
  <si>
    <t xml:space="preserve">E11350</t>
  </si>
  <si>
    <t xml:space="preserve">E11351</t>
  </si>
  <si>
    <t xml:space="preserve">E11352</t>
  </si>
  <si>
    <t xml:space="preserve">E11353</t>
  </si>
  <si>
    <t xml:space="preserve">E11354</t>
  </si>
  <si>
    <t xml:space="preserve">E11356</t>
  </si>
  <si>
    <t xml:space="preserve">E11357</t>
  </si>
  <si>
    <t xml:space="preserve">E11359</t>
  </si>
  <si>
    <t xml:space="preserve">E11360</t>
  </si>
  <si>
    <t xml:space="preserve">E11362</t>
  </si>
  <si>
    <t xml:space="preserve">E11363</t>
  </si>
  <si>
    <t xml:space="preserve">E11364</t>
  </si>
  <si>
    <t xml:space="preserve">E11366</t>
  </si>
  <si>
    <t xml:space="preserve">E11367</t>
  </si>
  <si>
    <t xml:space="preserve">E11368</t>
  </si>
  <si>
    <t xml:space="preserve">E11369</t>
  </si>
  <si>
    <t xml:space="preserve">E11370</t>
  </si>
  <si>
    <t xml:space="preserve">E11372</t>
  </si>
  <si>
    <t xml:space="preserve">E11373</t>
  </si>
  <si>
    <t xml:space="preserve">E11374</t>
  </si>
  <si>
    <t xml:space="preserve">E11375</t>
  </si>
  <si>
    <t xml:space="preserve">E11376</t>
  </si>
  <si>
    <t xml:space="preserve">E11377</t>
  </si>
  <si>
    <t xml:space="preserve">E11381</t>
  </si>
  <si>
    <t xml:space="preserve">E11382</t>
  </si>
  <si>
    <t xml:space="preserve">E11384</t>
  </si>
  <si>
    <t xml:space="preserve">E11387</t>
  </si>
  <si>
    <t xml:space="preserve">E11388</t>
  </si>
  <si>
    <t xml:space="preserve">E11389</t>
  </si>
  <si>
    <t xml:space="preserve">E11390</t>
  </si>
  <si>
    <t xml:space="preserve">E11391</t>
  </si>
  <si>
    <t xml:space="preserve">E11392</t>
  </si>
  <si>
    <t xml:space="preserve">E11393</t>
  </si>
  <si>
    <t xml:space="preserve">E11394</t>
  </si>
  <si>
    <t xml:space="preserve">E11395</t>
  </si>
  <si>
    <t xml:space="preserve">E11397</t>
  </si>
  <si>
    <t xml:space="preserve">E11399</t>
  </si>
  <si>
    <t xml:space="preserve">E11400</t>
  </si>
  <si>
    <t xml:space="preserve">E11401</t>
  </si>
  <si>
    <t xml:space="preserve">E11403</t>
  </si>
  <si>
    <t xml:space="preserve">E11405</t>
  </si>
  <si>
    <t xml:space="preserve">E11406</t>
  </si>
  <si>
    <t xml:space="preserve">E11407</t>
  </si>
  <si>
    <t xml:space="preserve">E11408</t>
  </si>
  <si>
    <t xml:space="preserve">E11409</t>
  </si>
  <si>
    <t xml:space="preserve">E11411</t>
  </si>
  <si>
    <t xml:space="preserve">E11412</t>
  </si>
  <si>
    <t xml:space="preserve">E11413</t>
  </si>
  <si>
    <t xml:space="preserve">E11414</t>
  </si>
  <si>
    <t xml:space="preserve">E11415</t>
  </si>
  <si>
    <t xml:space="preserve">E11416</t>
  </si>
  <si>
    <t xml:space="preserve">E11417</t>
  </si>
  <si>
    <t xml:space="preserve">E11418</t>
  </si>
  <si>
    <t xml:space="preserve">E11419</t>
  </si>
  <si>
    <t xml:space="preserve">E11421</t>
  </si>
  <si>
    <t xml:space="preserve">E11422</t>
  </si>
  <si>
    <t xml:space="preserve">E11423</t>
  </si>
  <si>
    <t xml:space="preserve">E11425</t>
  </si>
  <si>
    <t xml:space="preserve">E11426</t>
  </si>
  <si>
    <t xml:space="preserve">E11427</t>
  </si>
  <si>
    <t xml:space="preserve">E11428</t>
  </si>
  <si>
    <t xml:space="preserve">E11429</t>
  </si>
  <si>
    <t xml:space="preserve">E11430</t>
  </si>
  <si>
    <t xml:space="preserve">E11432</t>
  </si>
  <si>
    <t xml:space="preserve">E11434</t>
  </si>
  <si>
    <t xml:space="preserve">E11435</t>
  </si>
  <si>
    <t xml:space="preserve">E11436</t>
  </si>
  <si>
    <t xml:space="preserve">E11437</t>
  </si>
  <si>
    <t xml:space="preserve">E11438</t>
  </si>
  <si>
    <t xml:space="preserve">E11439</t>
  </si>
  <si>
    <t xml:space="preserve">E11441</t>
  </si>
  <si>
    <t xml:space="preserve">E11444</t>
  </si>
  <si>
    <t xml:space="preserve">E11445</t>
  </si>
  <si>
    <t xml:space="preserve">E11446</t>
  </si>
  <si>
    <t xml:space="preserve">E11447</t>
  </si>
  <si>
    <t xml:space="preserve">E11448</t>
  </si>
  <si>
    <t xml:space="preserve">E11451</t>
  </si>
  <si>
    <t xml:space="preserve">E11452</t>
  </si>
  <si>
    <t xml:space="preserve">E11453</t>
  </si>
  <si>
    <t xml:space="preserve">E11454</t>
  </si>
  <si>
    <t xml:space="preserve">E11456</t>
  </si>
  <si>
    <t xml:space="preserve">E11457</t>
  </si>
  <si>
    <t xml:space="preserve">E11459</t>
  </si>
  <si>
    <t xml:space="preserve">E11460</t>
  </si>
  <si>
    <t xml:space="preserve">E11461</t>
  </si>
  <si>
    <t xml:space="preserve">E11471</t>
  </si>
  <si>
    <t xml:space="preserve">E11463</t>
  </si>
  <si>
    <t xml:space="preserve">E11465</t>
  </si>
  <si>
    <t xml:space="preserve">E11467</t>
  </si>
  <si>
    <t xml:space="preserve">E11469</t>
  </si>
  <si>
    <t xml:space="preserve">E11470</t>
  </si>
  <si>
    <t xml:space="preserve">E11473</t>
  </si>
  <si>
    <t xml:space="preserve">E11474</t>
  </si>
  <si>
    <t xml:space="preserve">E11475</t>
  </si>
  <si>
    <t xml:space="preserve">E11476</t>
  </si>
  <si>
    <t xml:space="preserve">E11477</t>
  </si>
  <si>
    <t xml:space="preserve">E11478</t>
  </si>
  <si>
    <t xml:space="preserve">E11479</t>
  </si>
  <si>
    <t xml:space="preserve">E11480</t>
  </si>
  <si>
    <t xml:space="preserve">E11481</t>
  </si>
  <si>
    <t xml:space="preserve">E11482</t>
  </si>
  <si>
    <t xml:space="preserve">E11483</t>
  </si>
  <si>
    <t xml:space="preserve">E11484</t>
  </si>
  <si>
    <t xml:space="preserve">E11485</t>
  </si>
  <si>
    <t xml:space="preserve">E11486</t>
  </si>
  <si>
    <t xml:space="preserve">E11487</t>
  </si>
  <si>
    <t xml:space="preserve">E11488</t>
  </si>
  <si>
    <t xml:space="preserve">E11490</t>
  </si>
  <si>
    <t xml:space="preserve">E11491</t>
  </si>
  <si>
    <t xml:space="preserve">E11492</t>
  </si>
  <si>
    <t xml:space="preserve">E11495</t>
  </si>
  <si>
    <t xml:space="preserve">E11496</t>
  </si>
  <si>
    <t xml:space="preserve">E11497</t>
  </si>
  <si>
    <t xml:space="preserve">E11499</t>
  </si>
  <si>
    <t xml:space="preserve">E11500</t>
  </si>
  <si>
    <t xml:space="preserve">resignation_date</t>
  </si>
  <si>
    <t xml:space="preserve">exit_date</t>
  </si>
  <si>
    <t xml:space="preserve">exit_type</t>
  </si>
  <si>
    <t xml:space="preserve">primary_reason</t>
  </si>
  <si>
    <t xml:space="preserve">notice_period_days</t>
  </si>
  <si>
    <t xml:space="preserve">notice_served_days</t>
  </si>
  <si>
    <t xml:space="preserve">tenure_months</t>
  </si>
  <si>
    <t xml:space="preserve">regrettable_loss</t>
  </si>
  <si>
    <t xml:space="preserve">rehire_eligible</t>
  </si>
  <si>
    <t xml:space="preserve">counter_offer_made</t>
  </si>
  <si>
    <t xml:space="preserve">exit_interview_done</t>
  </si>
  <si>
    <t xml:space="preserve">fnf_settlement_days</t>
  </si>
  <si>
    <t xml:space="preserve">new_employer_type</t>
  </si>
  <si>
    <t xml:space="preserve">exit_year</t>
  </si>
  <si>
    <t xml:space="preserve">tenure_band</t>
  </si>
  <si>
    <t xml:space="preserve">MNC</t>
  </si>
  <si>
    <t xml:space="preserve">Not Disclosed</t>
  </si>
  <si>
    <t xml:space="preserve">Competitor</t>
  </si>
  <si>
    <t xml:space="preserve">Not Working</t>
  </si>
  <si>
    <t xml:space="preserve">Startup</t>
  </si>
  <si>
    <t xml:space="preserve">review_id</t>
  </si>
  <si>
    <t xml:space="preserve">interview_mode</t>
  </si>
  <si>
    <t xml:space="preserve">stated_reason</t>
  </si>
  <si>
    <t xml:space="preserve">review_text</t>
  </si>
  <si>
    <t xml:space="preserve">rating_manager</t>
  </si>
  <si>
    <t xml:space="preserve">rating_culture</t>
  </si>
  <si>
    <t xml:space="preserve">rating_compensation</t>
  </si>
  <si>
    <t xml:space="preserve">rating_growth</t>
  </si>
  <si>
    <t xml:space="preserve">rating_worklife</t>
  </si>
  <si>
    <t xml:space="preserve">would_recommend</t>
  </si>
  <si>
    <t xml:space="preserve">would_return</t>
  </si>
  <si>
    <t xml:space="preserve">R00001</t>
  </si>
  <si>
    <t xml:space="preserve">Online form</t>
  </si>
  <si>
    <t xml:space="preserve">Hybrid policy was withdrawn suddenly. Commute of 11 km daily is too much. Leadership communication is clear.</t>
  </si>
  <si>
    <t xml:space="preserve">R00002</t>
  </si>
  <si>
    <t xml:space="preserve">Leaving to pursue a Master's degree abroad. The company supported me throughout. Leadership communication is clear.</t>
  </si>
  <si>
    <t xml:space="preserve">R00003</t>
  </si>
  <si>
    <t xml:space="preserve">In-person</t>
  </si>
  <si>
    <t xml:space="preserve">Leaving mainly for money. Nothing against the company, I'd happily come back if the package matched.</t>
  </si>
  <si>
    <t xml:space="preserve">R00004</t>
  </si>
  <si>
    <t xml:space="preserve">Late-night calls with clients every day. The work is interesting but unsustainable. Leadership communication is clear.</t>
  </si>
  <si>
    <t xml:space="preserve">R00005</t>
  </si>
  <si>
    <t xml:space="preserve">I got an offer with a 30% hike. The work here was good but pay has not kept up with the market. Food and facilities were good.</t>
  </si>
  <si>
    <t xml:space="preserve">R00006</t>
  </si>
  <si>
    <t xml:space="preserve">I learned a lot here and am grateful, but I need bigger challenges now. Leadership communication is clear.</t>
  </si>
  <si>
    <t xml:space="preserve">R00007</t>
  </si>
  <si>
    <t xml:space="preserve">The role described in the interview was very different from actual work. Mostly doing manual tasks.</t>
  </si>
  <si>
    <t xml:space="preserve">R00008</t>
  </si>
  <si>
    <t xml:space="preserve">Family situation requires my full attention. HR was kind and flexible about the exit.</t>
  </si>
  <si>
    <t xml:space="preserve">R00009</t>
  </si>
  <si>
    <t xml:space="preserve">Salary revisions were very low this year. I liked my team but I have financial responsibilities. HR processes are slow.</t>
  </si>
  <si>
    <t xml:space="preserve">R00010</t>
  </si>
  <si>
    <t xml:space="preserve">Going for MBA. Grateful for the experience, would recommend this company to freshers. Colleagues were very helpful.</t>
  </si>
  <si>
    <t xml:space="preserve">R00011</t>
  </si>
  <si>
    <t xml:space="preserve">Weekend work became normal. I was burning out and missing family time.</t>
  </si>
  <si>
    <t xml:space="preserve">R00012</t>
  </si>
  <si>
    <t xml:space="preserve">I joined for data science but ended up doing reporting. Mismatched expectations. HR processes are slow.</t>
  </si>
  <si>
    <t xml:space="preserve">R00013</t>
  </si>
  <si>
    <t xml:space="preserve">Family situation requires my full attention. HR was kind and flexible about the exit. Food and facilities were good.</t>
  </si>
  <si>
    <t xml:space="preserve">R00014</t>
  </si>
  <si>
    <t xml:space="preserve">Leaving mainly for money. Nothing against the company, I'd happily come back if the package matched. Leadership communication is clear.</t>
  </si>
  <si>
    <t xml:space="preserve">R00015</t>
  </si>
  <si>
    <t xml:space="preserve">R00016</t>
  </si>
  <si>
    <t xml:space="preserve">Video call</t>
  </si>
  <si>
    <t xml:space="preserve">Spouse got transferred. I asked for remote work but it wasn't approved, which was disappointing. Onboarding was poorly organised.</t>
  </si>
  <si>
    <t xml:space="preserve">R00017</t>
  </si>
  <si>
    <t xml:space="preserve">The learning budget and mentorship were great, but internal mobility is very limited. Onboarding was poorly organised.</t>
  </si>
  <si>
    <t xml:space="preserve">R00018</t>
  </si>
  <si>
    <t xml:space="preserve">Leaving to pursue a Master's degree abroad. The company supported me throughout.</t>
  </si>
  <si>
    <t xml:space="preserve">R00019</t>
  </si>
  <si>
    <t xml:space="preserve">I got an offer with a 30% hike. The work here was good but pay has not kept up with the market.</t>
  </si>
  <si>
    <t xml:space="preserve">R00020</t>
  </si>
  <si>
    <t xml:space="preserve">Frequent manager changes made it hard to have stable goals. Not terrible, just exhausting. Colleagues were very helpful.</t>
  </si>
  <si>
    <t xml:space="preserve">R00021</t>
  </si>
  <si>
    <t xml:space="preserve">Frequent manager changes made it hard to have stable goals. Not terrible, just exhausting. HR processes are slow.</t>
  </si>
  <si>
    <t xml:space="preserve">R00022</t>
  </si>
  <si>
    <t xml:space="preserve">Family situation requires my full attention. HR was kind and flexible about the exit. HR processes are slow.</t>
  </si>
  <si>
    <t xml:space="preserve">R00023</t>
  </si>
  <si>
    <t xml:space="preserve">I got an offer with a 80% hike. The work here was good but pay has not kept up with the market. Tools and laptop were outdated.</t>
  </si>
  <si>
    <t xml:space="preserve">R00024</t>
  </si>
  <si>
    <t xml:space="preserve">Honestly the pay is far below industry standard. Appraisal was a joke, 4% after a great year. Colleagues were very helpful.</t>
  </si>
  <si>
    <t xml:space="preserve">R00025</t>
  </si>
  <si>
    <t xml:space="preserve">Relocating back home. Thanks to my team for the support, great place to work. Tools and laptop were outdated.</t>
  </si>
  <si>
    <t xml:space="preserve">R00026</t>
  </si>
  <si>
    <t xml:space="preserve">Reporting manager was disrespectful in meetings. HR did not act on my complaint.</t>
  </si>
  <si>
    <t xml:space="preserve">R00027</t>
  </si>
  <si>
    <t xml:space="preserve">R00028</t>
  </si>
  <si>
    <t xml:space="preserve">Leaving to pursue a Master's degree abroad. The company supported me throughout. Tools and laptop were outdated.</t>
  </si>
  <si>
    <t xml:space="preserve">R00029</t>
  </si>
  <si>
    <t xml:space="preserve">Promotions go to favourites. Growth is stagnant and nobody discusses career plans.</t>
  </si>
  <si>
    <t xml:space="preserve">R00030</t>
  </si>
  <si>
    <t xml:space="preserve">There is favouritism and gossip. Values on the wall are not followed in practice. Leadership communication is clear.</t>
  </si>
  <si>
    <t xml:space="preserve">R00031</t>
  </si>
  <si>
    <t xml:space="preserve">Relocating back home. Thanks to my team for the support, great place to work. Onboarding was poorly organised.</t>
  </si>
  <si>
    <t xml:space="preserve">R00032</t>
  </si>
  <si>
    <t xml:space="preserve">Honestly the pay is far below industry standard. Appraisal was a joke, 4% after a great year. Food and facilities were good.</t>
  </si>
  <si>
    <t xml:space="preserve">R00033</t>
  </si>
  <si>
    <t xml:space="preserve">The learning budget and mentorship were great, but internal mobility is very limited.</t>
  </si>
  <si>
    <t xml:space="preserve">R00034</t>
  </si>
  <si>
    <t xml:space="preserve">Honestly the pay is far below industry standard. Appraisal was a joke, 4% after a great year. Onboarding was poorly organised.</t>
  </si>
  <si>
    <t xml:space="preserve">R00035</t>
  </si>
  <si>
    <t xml:space="preserve">R00036</t>
  </si>
  <si>
    <t xml:space="preserve">Salary revisions were very low this year. I liked my team but I have financial responsibilities. Tools and laptop were outdated.</t>
  </si>
  <si>
    <t xml:space="preserve">R00037</t>
  </si>
  <si>
    <t xml:space="preserve">I got an offer with a 50% hike. The work here was good but pay has not kept up with the market.</t>
  </si>
  <si>
    <t xml:space="preserve">R00038</t>
  </si>
  <si>
    <t xml:space="preserve">R00039</t>
  </si>
  <si>
    <t xml:space="preserve">Leaving mainly for money. Nothing against the company, I'd happily come back if the package matched. Tools and laptop were outdated.</t>
  </si>
  <si>
    <t xml:space="preserve">R00040</t>
  </si>
  <si>
    <t xml:space="preserve">Moving to another city due to family reasons. Had a wonderful experience here. HR processes are slow.</t>
  </si>
  <si>
    <t xml:space="preserve">R00041</t>
  </si>
  <si>
    <t xml:space="preserve">Reporting manager was disrespectful in meetings. HR did not act on my complaint. Onboarding was poorly organised.</t>
  </si>
  <si>
    <t xml:space="preserve">R00042</t>
  </si>
  <si>
    <t xml:space="preserve">The learning budget and mentorship were great, but internal mobility is very limited. Leadership communication is clear.</t>
  </si>
  <si>
    <t xml:space="preserve">R00043</t>
  </si>
  <si>
    <t xml:space="preserve">Leaving to pursue a Master's degree abroad. The company supported me throughout. Food and facilities were good.</t>
  </si>
  <si>
    <t xml:space="preserve">R00044</t>
  </si>
  <si>
    <t xml:space="preserve">R00045</t>
  </si>
  <si>
    <t xml:space="preserve">No clear promotion path. I've been in the same role for 2 years despite good ratings.</t>
  </si>
  <si>
    <t xml:space="preserve">R00046</t>
  </si>
  <si>
    <t xml:space="preserve">Politics and blame culture everywhere. People are scared to speak up.</t>
  </si>
  <si>
    <t xml:space="preserve">R00047</t>
  </si>
  <si>
    <t xml:space="preserve">My manager micromanaged everything and never gave credit. That's the only reason I'm leaving.</t>
  </si>
  <si>
    <t xml:space="preserve">R00048</t>
  </si>
  <si>
    <t xml:space="preserve">No clear promotion path. I've been in the same role for 3 years despite good ratings.</t>
  </si>
  <si>
    <t xml:space="preserve">R00049</t>
  </si>
  <si>
    <t xml:space="preserve">Team culture has become very negative after the reorg. Constant pressure and no appreciation. Colleagues were very helpful.</t>
  </si>
  <si>
    <t xml:space="preserve">R00050</t>
  </si>
  <si>
    <t xml:space="preserve">Frequent manager changes made it hard to have stable goals. Not terrible, just exhausting.</t>
  </si>
  <si>
    <t xml:space="preserve">R00051</t>
  </si>
  <si>
    <t xml:space="preserve">R00052</t>
  </si>
  <si>
    <t xml:space="preserve">Salary revisions were very low this year. I liked my team but I have financial responsibilities.</t>
  </si>
  <si>
    <t xml:space="preserve">R00053</t>
  </si>
  <si>
    <t xml:space="preserve">Team culture has become very negative after the reorg. Constant pressure and no appreciation.</t>
  </si>
  <si>
    <t xml:space="preserve">R00054</t>
  </si>
  <si>
    <t xml:space="preserve">I learned a lot here and am grateful, but I need bigger challenges now. Tools and laptop were outdated.</t>
  </si>
  <si>
    <t xml:space="preserve">R00055</t>
  </si>
  <si>
    <t xml:space="preserve">I got an offer with a 50% hike. The work here was good but pay has not kept up with the market. Colleagues were very helpful.</t>
  </si>
  <si>
    <t xml:space="preserve">R00056</t>
  </si>
  <si>
    <t xml:space="preserve">There is favouritism and gossip. Values on the wall are not followed in practice. Onboarding was poorly organised.</t>
  </si>
  <si>
    <t xml:space="preserve">R00057</t>
  </si>
  <si>
    <t xml:space="preserve">R00058</t>
  </si>
  <si>
    <t xml:space="preserve">Workload is extremely high and understaffed. Leaves were rejected repeatedly. Colleagues were very helpful.</t>
  </si>
  <si>
    <t xml:space="preserve">R00059</t>
  </si>
  <si>
    <t xml:space="preserve">My manager was supportive but the skip-level leadership kept overriding decisions. Leadership communication is clear.</t>
  </si>
  <si>
    <t xml:space="preserve">R00060</t>
  </si>
  <si>
    <t xml:space="preserve">I learned a lot here and am grateful, but I need bigger challenges now. Colleagues were very helpful.</t>
  </si>
  <si>
    <t xml:space="preserve">R00061</t>
  </si>
  <si>
    <t xml:space="preserve">I got an offer with a 60% hike. The work here was good but pay has not kept up with the market. HR processes are slow.</t>
  </si>
  <si>
    <t xml:space="preserve">R00062</t>
  </si>
  <si>
    <t xml:space="preserve">Leaving mainly for money. Nothing against the company, I'd happily come back if the package matched. Colleagues were very helpful.</t>
  </si>
  <si>
    <t xml:space="preserve">R00063</t>
  </si>
  <si>
    <t xml:space="preserve">I learned a lot here and am grateful, but I need bigger challenges now. HR processes are slow.</t>
  </si>
  <si>
    <t xml:space="preserve">R00064</t>
  </si>
  <si>
    <t xml:space="preserve">R00065</t>
  </si>
  <si>
    <t xml:space="preserve">Role was okay but not aligned with my skills. Nothing wrong with the company as such. Tools and laptop were outdated.</t>
  </si>
  <si>
    <t xml:space="preserve">R00066</t>
  </si>
  <si>
    <t xml:space="preserve">R00067</t>
  </si>
  <si>
    <t xml:space="preserve">There is favouritism and gossip. Values on the wall are not followed in practice. Tools and laptop were outdated.</t>
  </si>
  <si>
    <t xml:space="preserve">R00068</t>
  </si>
  <si>
    <t xml:space="preserve">R00069</t>
  </si>
  <si>
    <t xml:space="preserve">No clear promotion path. I've been in the same role for 2 years despite good ratings. Food and facilities were good.</t>
  </si>
  <si>
    <t xml:space="preserve">R00070</t>
  </si>
  <si>
    <t xml:space="preserve">R00071</t>
  </si>
  <si>
    <t xml:space="preserve">R00072</t>
  </si>
  <si>
    <t xml:space="preserve">Spouse got transferred. I asked for remote work but it wasn't approved, which was disappointing. HR processes are slow.</t>
  </si>
  <si>
    <t xml:space="preserve">R00073</t>
  </si>
  <si>
    <t xml:space="preserve">R00074</t>
  </si>
  <si>
    <t xml:space="preserve">My manager micromanaged everything and never gave credit. That's the only reason I'm leaving. Leadership communication is clear.</t>
  </si>
  <si>
    <t xml:space="preserve">R00075</t>
  </si>
  <si>
    <t xml:space="preserve">I got an offer with a 60% hike. The work here was good but pay has not kept up with the market. Onboarding was poorly organised.</t>
  </si>
  <si>
    <t xml:space="preserve">R00076</t>
  </si>
  <si>
    <t xml:space="preserve">Workload is extremely high and understaffed. Leaves were rejected repeatedly. HR processes are slow.</t>
  </si>
  <si>
    <t xml:space="preserve">R00077</t>
  </si>
  <si>
    <t xml:space="preserve">My manager was supportive but the skip-level leadership kept overriding decisions. Tools and laptop were outdated.</t>
  </si>
  <si>
    <t xml:space="preserve">R00078</t>
  </si>
  <si>
    <t xml:space="preserve">R00079</t>
  </si>
  <si>
    <t xml:space="preserve">R00080</t>
  </si>
  <si>
    <t xml:space="preserve">Promotions go to favourites. Growth is stagnant and nobody discusses career plans. Leadership communication is clear.</t>
  </si>
  <si>
    <t xml:space="preserve">R00081</t>
  </si>
  <si>
    <t xml:space="preserve">R00082</t>
  </si>
  <si>
    <t xml:space="preserve">Late-night calls with clients every day. The work is interesting but unsustainable. HR processes are slow.</t>
  </si>
  <si>
    <t xml:space="preserve">R00083</t>
  </si>
  <si>
    <t xml:space="preserve">R00084</t>
  </si>
  <si>
    <t xml:space="preserve">I got an offer with a 40% hike. The work here was good but pay has not kept up with the market.</t>
  </si>
  <si>
    <t xml:space="preserve">R00085</t>
  </si>
  <si>
    <t xml:space="preserve">R00086</t>
  </si>
  <si>
    <t xml:space="preserve">R00087</t>
  </si>
  <si>
    <t xml:space="preserve">Hybrid policy was withdrawn suddenly. Commute of 26 km daily is too much. HR processes are slow.</t>
  </si>
  <si>
    <t xml:space="preserve">R00088</t>
  </si>
  <si>
    <t xml:space="preserve">Role was okay but not aligned with my skills. Nothing wrong with the company as such. Food and facilities were good.</t>
  </si>
  <si>
    <t xml:space="preserve">R00089</t>
  </si>
  <si>
    <t xml:space="preserve">Hybrid policy was withdrawn suddenly. Commute of 9 km daily is too much. Food and facilities were good.</t>
  </si>
  <si>
    <t xml:space="preserve">R00090</t>
  </si>
  <si>
    <t xml:space="preserve">I learned a lot here and am grateful, but I need bigger challenges now.</t>
  </si>
  <si>
    <t xml:space="preserve">R00091</t>
  </si>
  <si>
    <t xml:space="preserve">No clear promotion path. I've been in the same role for 3 years despite good ratings. Colleagues were very helpful.</t>
  </si>
  <si>
    <t xml:space="preserve">R00092</t>
  </si>
  <si>
    <t xml:space="preserve">My manager was supportive but the skip-level leadership kept overriding decisions.</t>
  </si>
  <si>
    <t xml:space="preserve">R00093</t>
  </si>
  <si>
    <t xml:space="preserve">R00094</t>
  </si>
  <si>
    <t xml:space="preserve">I got an offer with a 40% hike. The work here was good but pay has not kept up with the market. Leadership communication is clear.</t>
  </si>
  <si>
    <t xml:space="preserve">R00095</t>
  </si>
  <si>
    <t xml:space="preserve">R00096</t>
  </si>
  <si>
    <t xml:space="preserve">Workload is extremely high and understaffed. Leaves were rejected repeatedly.</t>
  </si>
  <si>
    <t xml:space="preserve">R00097</t>
  </si>
  <si>
    <t xml:space="preserve">R00098</t>
  </si>
  <si>
    <t xml:space="preserve">My manager micromanaged everything and never gave credit. That's the only reason I'm leaving. Onboarding was poorly organised.</t>
  </si>
  <si>
    <t xml:space="preserve">R00099</t>
  </si>
  <si>
    <t xml:space="preserve">R00100</t>
  </si>
  <si>
    <t xml:space="preserve">Hybrid policy was withdrawn suddenly. Commute of 14 km daily is too much. Leadership communication is clear.</t>
  </si>
  <si>
    <t xml:space="preserve">R00101</t>
  </si>
  <si>
    <t xml:space="preserve">R00102</t>
  </si>
  <si>
    <t xml:space="preserve">Family situation requires my full attention. HR was kind and flexible about the exit. Tools and laptop were outdated.</t>
  </si>
  <si>
    <t xml:space="preserve">R00103</t>
  </si>
  <si>
    <t xml:space="preserve">Going for MBA. Grateful for the experience, would recommend this company to freshers. Leadership communication is clear.</t>
  </si>
  <si>
    <t xml:space="preserve">R00104</t>
  </si>
  <si>
    <t xml:space="preserve">No clear promotion path. I've been in the same role for 4 years despite good ratings. Colleagues were very helpful.</t>
  </si>
  <si>
    <t xml:space="preserve">R00105</t>
  </si>
  <si>
    <t xml:space="preserve">I got an offer with a 60% hike. The work here was good but pay has not kept up with the market.</t>
  </si>
  <si>
    <t xml:space="preserve">R00106</t>
  </si>
  <si>
    <t xml:space="preserve">R00107</t>
  </si>
  <si>
    <t xml:space="preserve">Spouse got transferred. I asked for remote work but it wasn't approved, which was disappointing.</t>
  </si>
  <si>
    <t xml:space="preserve">R00108</t>
  </si>
  <si>
    <t xml:space="preserve">Relocating back home. Thanks to my team for the support, great place to work. HR processes are slow.</t>
  </si>
  <si>
    <t xml:space="preserve">R00109</t>
  </si>
  <si>
    <t xml:space="preserve">R00110</t>
  </si>
  <si>
    <t xml:space="preserve">Honestly the pay is far below industry standard. Appraisal was a joke, 4% after a great year.</t>
  </si>
  <si>
    <t xml:space="preserve">R00111</t>
  </si>
  <si>
    <t xml:space="preserve">R00112</t>
  </si>
  <si>
    <t xml:space="preserve">R00113</t>
  </si>
  <si>
    <t xml:space="preserve">R00114</t>
  </si>
  <si>
    <t xml:space="preserve">Team culture has become very negative after the reorg. Constant pressure and no appreciation. HR processes are slow.</t>
  </si>
  <si>
    <t xml:space="preserve">R00115</t>
  </si>
  <si>
    <t xml:space="preserve">R00116</t>
  </si>
  <si>
    <t xml:space="preserve">Team culture has become very negative after the reorg. Constant pressure and no appreciation. Food and facilities were good.</t>
  </si>
  <si>
    <t xml:space="preserve">R00117</t>
  </si>
  <si>
    <t xml:space="preserve">I got an offer with a 60% hike. The work here was good but pay has not kept up with the market. Food and facilities were good.</t>
  </si>
  <si>
    <t xml:space="preserve">R00118</t>
  </si>
  <si>
    <t xml:space="preserve">R00119</t>
  </si>
  <si>
    <t xml:space="preserve">R00120</t>
  </si>
  <si>
    <t xml:space="preserve">Honestly the pay is far below industry standard. Appraisal was a joke, 4% after a great year. Tools and laptop were outdated.</t>
  </si>
  <si>
    <t xml:space="preserve">R00121</t>
  </si>
  <si>
    <t xml:space="preserve">Weekend work became normal. I was burning out and missing family time. Colleagues were very helpful.</t>
  </si>
  <si>
    <t xml:space="preserve">R00122</t>
  </si>
  <si>
    <t xml:space="preserve">Leaving mainly for money. Nothing against the company, I'd happily come back if the package matched. HR processes are slow.</t>
  </si>
  <si>
    <t xml:space="preserve">R00123</t>
  </si>
  <si>
    <t xml:space="preserve">R00124</t>
  </si>
  <si>
    <t xml:space="preserve">Reporting manager was disrespectful in meetings. HR did not act on my complaint. Leadership communication is clear.</t>
  </si>
  <si>
    <t xml:space="preserve">R00125</t>
  </si>
  <si>
    <t xml:space="preserve">Moving to another city due to family reasons. Had a wonderful experience here.</t>
  </si>
  <si>
    <t xml:space="preserve">R00126</t>
  </si>
  <si>
    <t xml:space="preserve">The role described in the interview was very different from actual work. Mostly doing manual tasks. Onboarding was poorly organised.</t>
  </si>
  <si>
    <t xml:space="preserve">R00127</t>
  </si>
  <si>
    <t xml:space="preserve">R00128</t>
  </si>
  <si>
    <t xml:space="preserve">R00129</t>
  </si>
  <si>
    <t xml:space="preserve">Weekend work became normal. I was burning out and missing family time. Onboarding was poorly organised.</t>
  </si>
  <si>
    <t xml:space="preserve">R00130</t>
  </si>
  <si>
    <t xml:space="preserve">R00131</t>
  </si>
  <si>
    <t xml:space="preserve">R00132</t>
  </si>
  <si>
    <t xml:space="preserve">Need to take a break for personal health reasons. Company was understanding.</t>
  </si>
  <si>
    <t xml:space="preserve">R00133</t>
  </si>
  <si>
    <t xml:space="preserve">Going for MBA. Grateful for the experience, would recommend this company to freshers. Tools and laptop were outdated.</t>
  </si>
  <si>
    <t xml:space="preserve">R00134</t>
  </si>
  <si>
    <t xml:space="preserve">R00135</t>
  </si>
  <si>
    <t xml:space="preserve">Leaving mainly for money. Nothing against the company, I'd happily come back if the package matched. Onboarding was poorly organised.</t>
  </si>
  <si>
    <t xml:space="preserve">R00136</t>
  </si>
  <si>
    <t xml:space="preserve">R00137</t>
  </si>
  <si>
    <t xml:space="preserve">No clear promotion path. I've been in the same role for 3 years despite good ratings. Leadership communication is clear.</t>
  </si>
  <si>
    <t xml:space="preserve">R00138</t>
  </si>
  <si>
    <t xml:space="preserve">R00139</t>
  </si>
  <si>
    <t xml:space="preserve">I got an offer with a 40% hike. The work here was good but pay has not kept up with the market. Colleagues were very helpful.</t>
  </si>
  <si>
    <t xml:space="preserve">R00140</t>
  </si>
  <si>
    <t xml:space="preserve">There is favouritism and gossip. Values on the wall are not followed in practice.</t>
  </si>
  <si>
    <t xml:space="preserve">R00141</t>
  </si>
  <si>
    <t xml:space="preserve">R00142</t>
  </si>
  <si>
    <t xml:space="preserve">Promotions go to favourites. Growth is stagnant and nobody discusses career plans. Food and facilities were good.</t>
  </si>
  <si>
    <t xml:space="preserve">R00143</t>
  </si>
  <si>
    <t xml:space="preserve">There is favouritism and gossip. Values on the wall are not followed in practice. HR processes are slow.</t>
  </si>
  <si>
    <t xml:space="preserve">R00144</t>
  </si>
  <si>
    <t xml:space="preserve">R00145</t>
  </si>
  <si>
    <t xml:space="preserve">Going for MBA. Grateful for the experience, would recommend this company to freshers. Food and facilities were good.</t>
  </si>
  <si>
    <t xml:space="preserve">R00146</t>
  </si>
  <si>
    <t xml:space="preserve">R00147</t>
  </si>
  <si>
    <t xml:space="preserve">R00148</t>
  </si>
  <si>
    <t xml:space="preserve">Reporting manager was disrespectful in meetings. HR did not act on my complaint. Colleagues were very helpful.</t>
  </si>
  <si>
    <t xml:space="preserve">R00149</t>
  </si>
  <si>
    <t xml:space="preserve">The learning budget and mentorship were great, but internal mobility is very limited. Colleagues were very helpful.</t>
  </si>
  <si>
    <t xml:space="preserve">R00150</t>
  </si>
  <si>
    <t xml:space="preserve">Salary revisions were very low this year. I liked my team but I have financial responsibilities. Onboarding was poorly organised.</t>
  </si>
  <si>
    <t xml:space="preserve">R00151</t>
  </si>
  <si>
    <t xml:space="preserve">No clear promotion path. I've been in the same role for 4 years despite good ratings.</t>
  </si>
  <si>
    <t xml:space="preserve">R00152</t>
  </si>
  <si>
    <t xml:space="preserve">Spouse got transferred. I asked for remote work but it wasn't approved, which was disappointing. Colleagues were very helpful.</t>
  </si>
  <si>
    <t xml:space="preserve">R00153</t>
  </si>
  <si>
    <t xml:space="preserve">R00154</t>
  </si>
  <si>
    <t xml:space="preserve">R00155</t>
  </si>
  <si>
    <t xml:space="preserve">R00156</t>
  </si>
  <si>
    <t xml:space="preserve">R00157</t>
  </si>
  <si>
    <t xml:space="preserve">R00158</t>
  </si>
  <si>
    <t xml:space="preserve">R00159</t>
  </si>
  <si>
    <t xml:space="preserve">R00160</t>
  </si>
  <si>
    <t xml:space="preserve">R00161</t>
  </si>
  <si>
    <t xml:space="preserve">R00162</t>
  </si>
  <si>
    <t xml:space="preserve">I got an offer with a 40% hike. The work here was good but pay has not kept up with the market. Onboarding was poorly organised.</t>
  </si>
  <si>
    <t xml:space="preserve">R00163</t>
  </si>
  <si>
    <t xml:space="preserve">R00164</t>
  </si>
  <si>
    <t xml:space="preserve">R00165</t>
  </si>
  <si>
    <t xml:space="preserve">Role was okay but not aligned with my skills. Nothing wrong with the company as such. Leadership communication is clear.</t>
  </si>
  <si>
    <t xml:space="preserve">R00166</t>
  </si>
  <si>
    <t xml:space="preserve">R00167</t>
  </si>
  <si>
    <t xml:space="preserve">Going for MBA. Grateful for the experience, would recommend this company to freshers.</t>
  </si>
  <si>
    <t xml:space="preserve">R00168</t>
  </si>
  <si>
    <t xml:space="preserve">Reporting manager was disrespectful in meetings. HR did not act on my complaint. HR processes are slow.</t>
  </si>
  <si>
    <t xml:space="preserve">R00169</t>
  </si>
  <si>
    <t xml:space="preserve">I got an offer with a 50% hike. The work here was good but pay has not kept up with the market. Onboarding was poorly organised.</t>
  </si>
  <si>
    <t xml:space="preserve">R00170</t>
  </si>
  <si>
    <t xml:space="preserve">R00171</t>
  </si>
  <si>
    <t xml:space="preserve">R00172</t>
  </si>
  <si>
    <t xml:space="preserve">I got an offer with a 80% hike. The work here was good but pay has not kept up with the market. Colleagues were very helpful.</t>
  </si>
  <si>
    <t xml:space="preserve">R00173</t>
  </si>
  <si>
    <t xml:space="preserve">The learning budget and mentorship were great, but internal mobility is very limited. HR processes are slow.</t>
  </si>
  <si>
    <t xml:space="preserve">R00174</t>
  </si>
  <si>
    <t xml:space="preserve">R00175</t>
  </si>
  <si>
    <t xml:space="preserve">R00176</t>
  </si>
  <si>
    <t xml:space="preserve">R00177</t>
  </si>
  <si>
    <t xml:space="preserve">Salary revisions were very low this year. I liked my team but I have financial responsibilities. Leadership communication is clear.</t>
  </si>
  <si>
    <t xml:space="preserve">R00178</t>
  </si>
  <si>
    <t xml:space="preserve">Promotions go to favourites. Growth is stagnant and nobody discusses career plans. Colleagues were very helpful.</t>
  </si>
  <si>
    <t xml:space="preserve">R00179</t>
  </si>
  <si>
    <t xml:space="preserve">I joined for data science but ended up doing reporting. Mismatched expectations.</t>
  </si>
  <si>
    <t xml:space="preserve">R00180</t>
  </si>
  <si>
    <t xml:space="preserve">Role was okay but not aligned with my skills. Nothing wrong with the company as such.</t>
  </si>
  <si>
    <t xml:space="preserve">R00181</t>
  </si>
  <si>
    <t xml:space="preserve">R00182</t>
  </si>
  <si>
    <t xml:space="preserve">Family situation requires my full attention. HR was kind and flexible about the exit. Leadership communication is clear.</t>
  </si>
  <si>
    <t xml:space="preserve">R00183</t>
  </si>
  <si>
    <t xml:space="preserve">R00184</t>
  </si>
  <si>
    <t xml:space="preserve">R00185</t>
  </si>
  <si>
    <t xml:space="preserve">review_year</t>
  </si>
  <si>
    <t xml:space="preserve">performance_rating</t>
  </si>
  <si>
    <t xml:space="preserve">goals_achieved_pct</t>
  </si>
  <si>
    <t xml:space="preserve">promoted</t>
  </si>
  <si>
    <t xml:space="preserve">hike_pct</t>
  </si>
  <si>
    <t xml:space="preserve">training_hours</t>
  </si>
  <si>
    <t xml:space="preserve">survey_year</t>
  </si>
  <si>
    <t xml:space="preserve">job_satisfaction</t>
  </si>
  <si>
    <t xml:space="preserve">environment_satisfaction</t>
  </si>
  <si>
    <t xml:space="preserve">relationship_with_manager</t>
  </si>
  <si>
    <t xml:space="preserve">work_life_balance</t>
  </si>
  <si>
    <t xml:space="preserve">recognition</t>
  </si>
  <si>
    <t xml:space="preserve">enps_score</t>
  </si>
  <si>
    <t xml:space="preserve">training_name</t>
  </si>
  <si>
    <t xml:space="preserve">frequency_days</t>
  </si>
  <si>
    <t xml:space="preserve">due_date</t>
  </si>
  <si>
    <t xml:space="preserve">status</t>
  </si>
  <si>
    <t xml:space="preserve">completion_date</t>
  </si>
  <si>
    <t xml:space="preserve">score_pct</t>
  </si>
  <si>
    <t xml:space="preserve">background_verification</t>
  </si>
  <si>
    <t xml:space="preserve">pf_uan_linked</t>
  </si>
  <si>
    <t xml:space="preserve">esi_applicable</t>
  </si>
  <si>
    <t xml:space="preserve">nda_signed</t>
  </si>
  <si>
    <t xml:space="preserve">policy_acknowledged</t>
  </si>
  <si>
    <t xml:space="preserve">grievances_raised</t>
  </si>
  <si>
    <t xml:space="preserve">posh_complaints</t>
  </si>
  <si>
    <t xml:space="preserve">disciplinary_actions</t>
  </si>
  <si>
    <t xml:space="preserve">Cleared</t>
  </si>
  <si>
    <t xml:space="preserve">Pending</t>
  </si>
  <si>
    <t xml:space="preserve">Discrepancy</t>
  </si>
  <si>
    <t xml:space="preserve">month</t>
  </si>
  <si>
    <t xml:space="preserve">working_days</t>
  </si>
  <si>
    <t xml:space="preserve">days_present</t>
  </si>
  <si>
    <t xml:space="preserve">sick_leave</t>
  </si>
  <si>
    <t xml:space="preserve">casual_leave</t>
  </si>
  <si>
    <t xml:space="preserve">unplanned_absence</t>
  </si>
  <si>
    <t xml:space="preserve">late_logins</t>
  </si>
  <si>
    <t xml:space="preserve">overtime_hours</t>
  </si>
  <si>
    <t xml:space="preserve">attendance_rate</t>
  </si>
  <si>
    <t xml:space="preserve">requisition_id</t>
  </si>
  <si>
    <t xml:space="preserve">hired_employee_id</t>
  </si>
  <si>
    <t xml:space="preserve">req_open_date</t>
  </si>
  <si>
    <t xml:space="preserve">offer_date</t>
  </si>
  <si>
    <t xml:space="preserve">join_date</t>
  </si>
  <si>
    <t xml:space="preserve">applicants</t>
  </si>
  <si>
    <t xml:space="preserve">interviews</t>
  </si>
  <si>
    <t xml:space="preserve">offers_made</t>
  </si>
  <si>
    <t xml:space="preserve">cost_per_hire_inr</t>
  </si>
  <si>
    <t xml:space="preserve">source</t>
  </si>
  <si>
    <t xml:space="preserve">time_to_offer_days</t>
  </si>
  <si>
    <t xml:space="preserve">time_to_hire_days</t>
  </si>
  <si>
    <t xml:space="preserve">REQ00001</t>
  </si>
  <si>
    <t xml:space="preserve">REQ00002</t>
  </si>
  <si>
    <t xml:space="preserve">REQ00003</t>
  </si>
  <si>
    <t xml:space="preserve">REQ00004</t>
  </si>
  <si>
    <t xml:space="preserve">REQ00005</t>
  </si>
  <si>
    <t xml:space="preserve">REQ00006</t>
  </si>
  <si>
    <t xml:space="preserve">REQ00007</t>
  </si>
  <si>
    <t xml:space="preserve">REQ00008</t>
  </si>
  <si>
    <t xml:space="preserve">REQ00009</t>
  </si>
  <si>
    <t xml:space="preserve">REQ00010</t>
  </si>
  <si>
    <t xml:space="preserve">REQ00011</t>
  </si>
  <si>
    <t xml:space="preserve">REQ00012</t>
  </si>
  <si>
    <t xml:space="preserve">REQ00013</t>
  </si>
  <si>
    <t xml:space="preserve">REQ00014</t>
  </si>
  <si>
    <t xml:space="preserve">REQ00015</t>
  </si>
  <si>
    <t xml:space="preserve">REQ00016</t>
  </si>
  <si>
    <t xml:space="preserve">REQ00017</t>
  </si>
  <si>
    <t xml:space="preserve">REQ00018</t>
  </si>
  <si>
    <t xml:space="preserve">REQ00019</t>
  </si>
  <si>
    <t xml:space="preserve">REQ00020</t>
  </si>
  <si>
    <t xml:space="preserve">REQ00021</t>
  </si>
  <si>
    <t xml:space="preserve">REQ00022</t>
  </si>
  <si>
    <t xml:space="preserve">REQ00023</t>
  </si>
  <si>
    <t xml:space="preserve">REQ00024</t>
  </si>
  <si>
    <t xml:space="preserve">REQ00025</t>
  </si>
  <si>
    <t xml:space="preserve">REQ00026</t>
  </si>
  <si>
    <t xml:space="preserve">REQ00027</t>
  </si>
  <si>
    <t xml:space="preserve">REQ00028</t>
  </si>
  <si>
    <t xml:space="preserve">REQ00029</t>
  </si>
  <si>
    <t xml:space="preserve">REQ00030</t>
  </si>
  <si>
    <t xml:space="preserve">REQ00031</t>
  </si>
  <si>
    <t xml:space="preserve">REQ00032</t>
  </si>
  <si>
    <t xml:space="preserve">REQ00033</t>
  </si>
  <si>
    <t xml:space="preserve">REQ00034</t>
  </si>
  <si>
    <t xml:space="preserve">REQ00035</t>
  </si>
  <si>
    <t xml:space="preserve">REQ00036</t>
  </si>
  <si>
    <t xml:space="preserve">REQ00037</t>
  </si>
  <si>
    <t xml:space="preserve">REQ00038</t>
  </si>
  <si>
    <t xml:space="preserve">REQ00039</t>
  </si>
  <si>
    <t xml:space="preserve">REQ00040</t>
  </si>
  <si>
    <t xml:space="preserve">REQ00041</t>
  </si>
  <si>
    <t xml:space="preserve">REQ00042</t>
  </si>
  <si>
    <t xml:space="preserve">REQ00043</t>
  </si>
  <si>
    <t xml:space="preserve">REQ00044</t>
  </si>
  <si>
    <t xml:space="preserve">REQ00045</t>
  </si>
  <si>
    <t xml:space="preserve">REQ00046</t>
  </si>
  <si>
    <t xml:space="preserve">REQ00047</t>
  </si>
  <si>
    <t xml:space="preserve">REQ00048</t>
  </si>
  <si>
    <t xml:space="preserve">REQ00049</t>
  </si>
  <si>
    <t xml:space="preserve">REQ00050</t>
  </si>
  <si>
    <t xml:space="preserve">REQ00051</t>
  </si>
  <si>
    <t xml:space="preserve">REQ00052</t>
  </si>
  <si>
    <t xml:space="preserve">REQ00053</t>
  </si>
  <si>
    <t xml:space="preserve">REQ00054</t>
  </si>
  <si>
    <t xml:space="preserve">REQ00055</t>
  </si>
  <si>
    <t xml:space="preserve">REQ00056</t>
  </si>
  <si>
    <t xml:space="preserve">REQ00057</t>
  </si>
  <si>
    <t xml:space="preserve">REQ00058</t>
  </si>
  <si>
    <t xml:space="preserve">REQ00059</t>
  </si>
  <si>
    <t xml:space="preserve">REQ00060</t>
  </si>
  <si>
    <t xml:space="preserve">REQ00061</t>
  </si>
  <si>
    <t xml:space="preserve">REQ00062</t>
  </si>
  <si>
    <t xml:space="preserve">REQ00063</t>
  </si>
  <si>
    <t xml:space="preserve">REQ00064</t>
  </si>
  <si>
    <t xml:space="preserve">REQ00065</t>
  </si>
  <si>
    <t xml:space="preserve">REQ00066</t>
  </si>
  <si>
    <t xml:space="preserve">REQ00067</t>
  </si>
  <si>
    <t xml:space="preserve">REQ00068</t>
  </si>
  <si>
    <t xml:space="preserve">REQ00069</t>
  </si>
  <si>
    <t xml:space="preserve">REQ00070</t>
  </si>
  <si>
    <t xml:space="preserve">REQ00071</t>
  </si>
  <si>
    <t xml:space="preserve">REQ00072</t>
  </si>
  <si>
    <t xml:space="preserve">REQ00073</t>
  </si>
  <si>
    <t xml:space="preserve">REQ00074</t>
  </si>
  <si>
    <t xml:space="preserve">REQ00075</t>
  </si>
  <si>
    <t xml:space="preserve">REQ00076</t>
  </si>
  <si>
    <t xml:space="preserve">REQ00077</t>
  </si>
  <si>
    <t xml:space="preserve">REQ00078</t>
  </si>
  <si>
    <t xml:space="preserve">REQ00079</t>
  </si>
  <si>
    <t xml:space="preserve">REQ00080</t>
  </si>
  <si>
    <t xml:space="preserve">REQ00081</t>
  </si>
  <si>
    <t xml:space="preserve">REQ00082</t>
  </si>
  <si>
    <t xml:space="preserve">REQ00083</t>
  </si>
  <si>
    <t xml:space="preserve">REQ00084</t>
  </si>
  <si>
    <t xml:space="preserve">REQ00085</t>
  </si>
  <si>
    <t xml:space="preserve">REQ00086</t>
  </si>
  <si>
    <t xml:space="preserve">REQ00087</t>
  </si>
  <si>
    <t xml:space="preserve">REQ00088</t>
  </si>
  <si>
    <t xml:space="preserve">REQ00089</t>
  </si>
  <si>
    <t xml:space="preserve">REQ00090</t>
  </si>
  <si>
    <t xml:space="preserve">REQ00091</t>
  </si>
  <si>
    <t xml:space="preserve">REQ00092</t>
  </si>
  <si>
    <t xml:space="preserve">REQ00093</t>
  </si>
  <si>
    <t xml:space="preserve">REQ00094</t>
  </si>
  <si>
    <t xml:space="preserve">REQ00095</t>
  </si>
  <si>
    <t xml:space="preserve">REQ00096</t>
  </si>
  <si>
    <t xml:space="preserve">REQ00097</t>
  </si>
  <si>
    <t xml:space="preserve">REQ00098</t>
  </si>
  <si>
    <t xml:space="preserve">REQ00099</t>
  </si>
  <si>
    <t xml:space="preserve">REQ00100</t>
  </si>
  <si>
    <t xml:space="preserve">REQ00101</t>
  </si>
  <si>
    <t xml:space="preserve">REQ00102</t>
  </si>
  <si>
    <t xml:space="preserve">REQ00103</t>
  </si>
  <si>
    <t xml:space="preserve">REQ00104</t>
  </si>
  <si>
    <t xml:space="preserve">REQ00105</t>
  </si>
  <si>
    <t xml:space="preserve">REQ00106</t>
  </si>
  <si>
    <t xml:space="preserve">REQ00107</t>
  </si>
  <si>
    <t xml:space="preserve">REQ00108</t>
  </si>
  <si>
    <t xml:space="preserve">REQ00109</t>
  </si>
  <si>
    <t xml:space="preserve">REQ00110</t>
  </si>
  <si>
    <t xml:space="preserve">REQ00111</t>
  </si>
  <si>
    <t xml:space="preserve">REQ00112</t>
  </si>
  <si>
    <t xml:space="preserve">REQ00113</t>
  </si>
  <si>
    <t xml:space="preserve">REQ00114</t>
  </si>
  <si>
    <t xml:space="preserve">REQ00115</t>
  </si>
  <si>
    <t xml:space="preserve">REQ00116</t>
  </si>
  <si>
    <t xml:space="preserve">REQ00117</t>
  </si>
  <si>
    <t xml:space="preserve">REQ00118</t>
  </si>
  <si>
    <t xml:space="preserve">REQ00119</t>
  </si>
  <si>
    <t xml:space="preserve">REQ00120</t>
  </si>
  <si>
    <t xml:space="preserve">REQ00121</t>
  </si>
  <si>
    <t xml:space="preserve">REQ00122</t>
  </si>
  <si>
    <t xml:space="preserve">REQ00123</t>
  </si>
  <si>
    <t xml:space="preserve">REQ00124</t>
  </si>
  <si>
    <t xml:space="preserve">REQ00125</t>
  </si>
  <si>
    <t xml:space="preserve">REQ00126</t>
  </si>
  <si>
    <t xml:space="preserve">REQ00127</t>
  </si>
  <si>
    <t xml:space="preserve">REQ00128</t>
  </si>
  <si>
    <t xml:space="preserve">REQ00129</t>
  </si>
  <si>
    <t xml:space="preserve">REQ00130</t>
  </si>
  <si>
    <t xml:space="preserve">REQ00131</t>
  </si>
  <si>
    <t xml:space="preserve">REQ00132</t>
  </si>
  <si>
    <t xml:space="preserve">REQ00133</t>
  </si>
  <si>
    <t xml:space="preserve">REQ00134</t>
  </si>
  <si>
    <t xml:space="preserve">REQ00135</t>
  </si>
  <si>
    <t xml:space="preserve">REQ00136</t>
  </si>
  <si>
    <t xml:space="preserve">REQ00137</t>
  </si>
  <si>
    <t xml:space="preserve">REQ00138</t>
  </si>
  <si>
    <t xml:space="preserve">REQ00139</t>
  </si>
  <si>
    <t xml:space="preserve">REQ00140</t>
  </si>
  <si>
    <t xml:space="preserve">REQ00141</t>
  </si>
  <si>
    <t xml:space="preserve">REQ00142</t>
  </si>
  <si>
    <t xml:space="preserve">REQ00143</t>
  </si>
  <si>
    <t xml:space="preserve">REQ00144</t>
  </si>
  <si>
    <t xml:space="preserve">REQ00145</t>
  </si>
  <si>
    <t xml:space="preserve">REQ00146</t>
  </si>
  <si>
    <t xml:space="preserve">REQ00147</t>
  </si>
  <si>
    <t xml:space="preserve">REQ00148</t>
  </si>
  <si>
    <t xml:space="preserve">REQ00149</t>
  </si>
  <si>
    <t xml:space="preserve">REQ00150</t>
  </si>
  <si>
    <t xml:space="preserve">REQ00151</t>
  </si>
  <si>
    <t xml:space="preserve">REQ00152</t>
  </si>
  <si>
    <t xml:space="preserve">REQ00153</t>
  </si>
  <si>
    <t xml:space="preserve">REQ00154</t>
  </si>
  <si>
    <t xml:space="preserve">REQ00155</t>
  </si>
  <si>
    <t xml:space="preserve">REQ00156</t>
  </si>
  <si>
    <t xml:space="preserve">REQ00157</t>
  </si>
  <si>
    <t xml:space="preserve">REQ00158</t>
  </si>
  <si>
    <t xml:space="preserve">REQ00159</t>
  </si>
  <si>
    <t xml:space="preserve">REQ00160</t>
  </si>
  <si>
    <t xml:space="preserve">REQ00161</t>
  </si>
  <si>
    <t xml:space="preserve">REQ00162</t>
  </si>
  <si>
    <t xml:space="preserve">REQ00163</t>
  </si>
  <si>
    <t xml:space="preserve">REQ00164</t>
  </si>
  <si>
    <t xml:space="preserve">REQ00165</t>
  </si>
  <si>
    <t xml:space="preserve">REQ00166</t>
  </si>
  <si>
    <t xml:space="preserve">REQ00167</t>
  </si>
  <si>
    <t xml:space="preserve">REQ00168</t>
  </si>
  <si>
    <t xml:space="preserve">REQ00169</t>
  </si>
  <si>
    <t xml:space="preserve">REQ00170</t>
  </si>
  <si>
    <t xml:space="preserve">REQ00171</t>
  </si>
  <si>
    <t xml:space="preserve">REQ00172</t>
  </si>
  <si>
    <t xml:space="preserve">REQ00173</t>
  </si>
  <si>
    <t xml:space="preserve">REQ00174</t>
  </si>
  <si>
    <t xml:space="preserve">REQ00175</t>
  </si>
  <si>
    <t xml:space="preserve">REQ00176</t>
  </si>
  <si>
    <t xml:space="preserve">REQ00177</t>
  </si>
  <si>
    <t xml:space="preserve">REQ00178</t>
  </si>
  <si>
    <t xml:space="preserve">REQ00179</t>
  </si>
  <si>
    <t xml:space="preserve">REQ00180</t>
  </si>
  <si>
    <t xml:space="preserve">REQ00181</t>
  </si>
  <si>
    <t xml:space="preserve">REQ00182</t>
  </si>
  <si>
    <t xml:space="preserve">REQ00183</t>
  </si>
  <si>
    <t xml:space="preserve">REQ00184</t>
  </si>
  <si>
    <t xml:space="preserve">REQ00185</t>
  </si>
  <si>
    <t xml:space="preserve">REQ00186</t>
  </si>
  <si>
    <t xml:space="preserve">REQ00187</t>
  </si>
  <si>
    <t xml:space="preserve">REQ00188</t>
  </si>
  <si>
    <t xml:space="preserve">REQ00189</t>
  </si>
  <si>
    <t xml:space="preserve">REQ00190</t>
  </si>
  <si>
    <t xml:space="preserve">REQ00191</t>
  </si>
  <si>
    <t xml:space="preserve">REQ00192</t>
  </si>
  <si>
    <t xml:space="preserve">REQ00193</t>
  </si>
  <si>
    <t xml:space="preserve">REQ00194</t>
  </si>
  <si>
    <t xml:space="preserve">REQ00195</t>
  </si>
  <si>
    <t xml:space="preserve">REQ00196</t>
  </si>
  <si>
    <t xml:space="preserve">REQ00197</t>
  </si>
  <si>
    <t xml:space="preserve">REQ00198</t>
  </si>
  <si>
    <t xml:space="preserve">REQ00199</t>
  </si>
  <si>
    <t xml:space="preserve">REQ00200</t>
  </si>
  <si>
    <t xml:space="preserve">REQ00201</t>
  </si>
  <si>
    <t xml:space="preserve">REQ00202</t>
  </si>
  <si>
    <t xml:space="preserve">REQ00203</t>
  </si>
  <si>
    <t xml:space="preserve">REQ00204</t>
  </si>
  <si>
    <t xml:space="preserve">REQ00205</t>
  </si>
  <si>
    <t xml:space="preserve">REQ00206</t>
  </si>
  <si>
    <t xml:space="preserve">REQ00207</t>
  </si>
  <si>
    <t xml:space="preserve">REQ00208</t>
  </si>
  <si>
    <t xml:space="preserve">REQ00209</t>
  </si>
  <si>
    <t xml:space="preserve">REQ00210</t>
  </si>
  <si>
    <t xml:space="preserve">REQ00211</t>
  </si>
  <si>
    <t xml:space="preserve">REQ00212</t>
  </si>
  <si>
    <t xml:space="preserve">REQ00213</t>
  </si>
  <si>
    <t xml:space="preserve">REQ00214</t>
  </si>
  <si>
    <t xml:space="preserve">REQ00215</t>
  </si>
  <si>
    <t xml:space="preserve">REQ00216</t>
  </si>
  <si>
    <t xml:space="preserve">REQ00217</t>
  </si>
  <si>
    <t xml:space="preserve">REQ00218</t>
  </si>
  <si>
    <t xml:space="preserve">REQ00219</t>
  </si>
  <si>
    <t xml:space="preserve">REQ00220</t>
  </si>
  <si>
    <t xml:space="preserve">REQ00221</t>
  </si>
  <si>
    <t xml:space="preserve">REQ00222</t>
  </si>
  <si>
    <t xml:space="preserve">REQ00223</t>
  </si>
  <si>
    <t xml:space="preserve">REQ00224</t>
  </si>
  <si>
    <t xml:space="preserve">REQ00225</t>
  </si>
  <si>
    <t xml:space="preserve">REQ00226</t>
  </si>
  <si>
    <t xml:space="preserve">REQ00227</t>
  </si>
  <si>
    <t xml:space="preserve">REQ00228</t>
  </si>
  <si>
    <t xml:space="preserve">REQ00229</t>
  </si>
  <si>
    <t xml:space="preserve">REQ00230</t>
  </si>
  <si>
    <t xml:space="preserve">REQ00231</t>
  </si>
  <si>
    <t xml:space="preserve">REQ00232</t>
  </si>
  <si>
    <t xml:space="preserve">REQ00233</t>
  </si>
  <si>
    <t xml:space="preserve">REQ00234</t>
  </si>
  <si>
    <t xml:space="preserve">REQ00235</t>
  </si>
  <si>
    <t xml:space="preserve">REQ00236</t>
  </si>
  <si>
    <t xml:space="preserve">REQ00237</t>
  </si>
  <si>
    <t xml:space="preserve">REQ00238</t>
  </si>
  <si>
    <t xml:space="preserve">REQ00239</t>
  </si>
  <si>
    <t xml:space="preserve">REQ00240</t>
  </si>
  <si>
    <t xml:space="preserve">REQ00241</t>
  </si>
  <si>
    <t xml:space="preserve">REQ00242</t>
  </si>
  <si>
    <t xml:space="preserve">REQ00243</t>
  </si>
  <si>
    <t xml:space="preserve">REQ00244</t>
  </si>
  <si>
    <t xml:space="preserve">REQ00245</t>
  </si>
  <si>
    <t xml:space="preserve">REQ00246</t>
  </si>
  <si>
    <t xml:space="preserve">REQ00247</t>
  </si>
  <si>
    <t xml:space="preserve">REQ00248</t>
  </si>
  <si>
    <t xml:space="preserve">REQ00249</t>
  </si>
  <si>
    <t xml:space="preserve">REQ00250</t>
  </si>
  <si>
    <t xml:space="preserve">REQ00251</t>
  </si>
  <si>
    <t xml:space="preserve">REQ00252</t>
  </si>
  <si>
    <t xml:space="preserve">REQ00253</t>
  </si>
  <si>
    <t xml:space="preserve">REQ00254</t>
  </si>
  <si>
    <t xml:space="preserve">REQ00255</t>
  </si>
  <si>
    <t xml:space="preserve">REQ00256</t>
  </si>
  <si>
    <t xml:space="preserve">REQ00257</t>
  </si>
  <si>
    <t xml:space="preserve">REQ00258</t>
  </si>
  <si>
    <t xml:space="preserve">REQ00259</t>
  </si>
  <si>
    <t xml:space="preserve">REQ00260</t>
  </si>
  <si>
    <t xml:space="preserve">REQ00261</t>
  </si>
  <si>
    <t xml:space="preserve">REQ00262</t>
  </si>
  <si>
    <t xml:space="preserve">REQ00263</t>
  </si>
  <si>
    <t xml:space="preserve">REQ00264</t>
  </si>
  <si>
    <t xml:space="preserve">REQ00265</t>
  </si>
  <si>
    <t xml:space="preserve">REQ00266</t>
  </si>
  <si>
    <t xml:space="preserve">REQ00267</t>
  </si>
  <si>
    <t xml:space="preserve">REQ00268</t>
  </si>
  <si>
    <t xml:space="preserve">REQ00269</t>
  </si>
  <si>
    <t xml:space="preserve">REQ00270</t>
  </si>
  <si>
    <t xml:space="preserve">REQ00271</t>
  </si>
  <si>
    <t xml:space="preserve">REQ00272</t>
  </si>
  <si>
    <t xml:space="preserve">REQ00273</t>
  </si>
  <si>
    <t xml:space="preserve">REQ00274</t>
  </si>
  <si>
    <t xml:space="preserve">REQ00275</t>
  </si>
  <si>
    <t xml:space="preserve">REQ00276</t>
  </si>
  <si>
    <t xml:space="preserve">REQ00277</t>
  </si>
  <si>
    <t xml:space="preserve">REQ00278</t>
  </si>
  <si>
    <t xml:space="preserve">REQ00279</t>
  </si>
  <si>
    <t xml:space="preserve">REQ00280</t>
  </si>
  <si>
    <t xml:space="preserve">REQ00281</t>
  </si>
  <si>
    <t xml:space="preserve">REQ00282</t>
  </si>
  <si>
    <t xml:space="preserve">REQ00283</t>
  </si>
  <si>
    <t xml:space="preserve">REQ00284</t>
  </si>
  <si>
    <t xml:space="preserve">REQ00285</t>
  </si>
  <si>
    <t xml:space="preserve">REQ00286</t>
  </si>
  <si>
    <t xml:space="preserve">REQ00287</t>
  </si>
  <si>
    <t xml:space="preserve">REQ00288</t>
  </si>
  <si>
    <t xml:space="preserve">REQ00289</t>
  </si>
  <si>
    <t xml:space="preserve">REQ00290</t>
  </si>
  <si>
    <t xml:space="preserve">REQ00291</t>
  </si>
  <si>
    <t xml:space="preserve">REQ00292</t>
  </si>
  <si>
    <t xml:space="preserve">REQ00293</t>
  </si>
  <si>
    <t xml:space="preserve">REQ00294</t>
  </si>
  <si>
    <t xml:space="preserve">REQ00295</t>
  </si>
  <si>
    <t xml:space="preserve">REQ00296</t>
  </si>
  <si>
    <t xml:space="preserve">REQ00297</t>
  </si>
  <si>
    <t xml:space="preserve">REQ00298</t>
  </si>
  <si>
    <t xml:space="preserve">REQ00299</t>
  </si>
  <si>
    <t xml:space="preserve">REQ00300</t>
  </si>
  <si>
    <t xml:space="preserve">REQ00301</t>
  </si>
  <si>
    <t xml:space="preserve">REQ00302</t>
  </si>
  <si>
    <t xml:space="preserve">REQ00303</t>
  </si>
  <si>
    <t xml:space="preserve">REQ00304</t>
  </si>
  <si>
    <t xml:space="preserve">REQ00305</t>
  </si>
  <si>
    <t xml:space="preserve">REQ00306</t>
  </si>
  <si>
    <t xml:space="preserve">REQ00307</t>
  </si>
  <si>
    <t xml:space="preserve">REQ00308</t>
  </si>
  <si>
    <t xml:space="preserve">REQ00309</t>
  </si>
  <si>
    <t xml:space="preserve">REQ00310</t>
  </si>
  <si>
    <t xml:space="preserve">REQ00311</t>
  </si>
  <si>
    <t xml:space="preserve">REQ00312</t>
  </si>
  <si>
    <t xml:space="preserve">REQ00313</t>
  </si>
  <si>
    <t xml:space="preserve">REQ00314</t>
  </si>
  <si>
    <t xml:space="preserve">REQ00315</t>
  </si>
  <si>
    <t xml:space="preserve">REQ00316</t>
  </si>
  <si>
    <t xml:space="preserve">REQ00317</t>
  </si>
  <si>
    <t xml:space="preserve">REQ00318</t>
  </si>
  <si>
    <t xml:space="preserve">REQ00319</t>
  </si>
  <si>
    <t xml:space="preserve">REQ00320</t>
  </si>
  <si>
    <t xml:space="preserve">REQ00321</t>
  </si>
  <si>
    <t xml:space="preserve">REQ00322</t>
  </si>
  <si>
    <t xml:space="preserve">REQ00323</t>
  </si>
  <si>
    <t xml:space="preserve">REQ00324</t>
  </si>
  <si>
    <t xml:space="preserve">REQ00325</t>
  </si>
  <si>
    <t xml:space="preserve">REQ00326</t>
  </si>
  <si>
    <t xml:space="preserve">REQ00327</t>
  </si>
  <si>
    <t xml:space="preserve">REQ00328</t>
  </si>
  <si>
    <t xml:space="preserve">REQ00329</t>
  </si>
  <si>
    <t xml:space="preserve">REQ00330</t>
  </si>
  <si>
    <t xml:space="preserve">REQ00331</t>
  </si>
  <si>
    <t xml:space="preserve">REQ00332</t>
  </si>
  <si>
    <t xml:space="preserve">REQ00333</t>
  </si>
  <si>
    <t xml:space="preserve">REQ00334</t>
  </si>
  <si>
    <t xml:space="preserve">REQ00335</t>
  </si>
  <si>
    <t xml:space="preserve">REQ00336</t>
  </si>
  <si>
    <t xml:space="preserve">REQ00337</t>
  </si>
  <si>
    <t xml:space="preserve">REQ00338</t>
  </si>
  <si>
    <t xml:space="preserve">REQ00339</t>
  </si>
  <si>
    <t xml:space="preserve">REQ00340</t>
  </si>
  <si>
    <t xml:space="preserve">REQ00341</t>
  </si>
  <si>
    <t xml:space="preserve">REQ00342</t>
  </si>
  <si>
    <t xml:space="preserve">REQ00343</t>
  </si>
  <si>
    <t xml:space="preserve">REQ00344</t>
  </si>
  <si>
    <t xml:space="preserve">REQ00345</t>
  </si>
  <si>
    <t xml:space="preserve">REQ00346</t>
  </si>
  <si>
    <t xml:space="preserve">REQ00347</t>
  </si>
  <si>
    <t xml:space="preserve">REQ00348</t>
  </si>
  <si>
    <t xml:space="preserve">REQ00349</t>
  </si>
  <si>
    <t xml:space="preserve">REQ00350</t>
  </si>
  <si>
    <t xml:space="preserve">REQ00351</t>
  </si>
  <si>
    <t xml:space="preserve">REQ00352</t>
  </si>
  <si>
    <t xml:space="preserve">REQ00353</t>
  </si>
  <si>
    <t xml:space="preserve">REQ00354</t>
  </si>
  <si>
    <t xml:space="preserve">REQ00355</t>
  </si>
  <si>
    <t xml:space="preserve">REQ00356</t>
  </si>
  <si>
    <t xml:space="preserve">REQ00357</t>
  </si>
  <si>
    <t xml:space="preserve">REQ00358</t>
  </si>
  <si>
    <t xml:space="preserve">REQ00359</t>
  </si>
  <si>
    <t xml:space="preserve">REQ00360</t>
  </si>
  <si>
    <t xml:space="preserve">REQ00361</t>
  </si>
  <si>
    <t xml:space="preserve">REQ00362</t>
  </si>
  <si>
    <t xml:space="preserve">REQ00363</t>
  </si>
  <si>
    <t xml:space="preserve">REQ00364</t>
  </si>
  <si>
    <t xml:space="preserve">REQ00365</t>
  </si>
  <si>
    <t xml:space="preserve">REQ00366</t>
  </si>
  <si>
    <t xml:space="preserve">REQ00367</t>
  </si>
  <si>
    <t xml:space="preserve">REQ00368</t>
  </si>
  <si>
    <t xml:space="preserve">REQ00369</t>
  </si>
  <si>
    <t xml:space="preserve">REQ00370</t>
  </si>
  <si>
    <t xml:space="preserve">REQ00371</t>
  </si>
  <si>
    <t xml:space="preserve">REQ00372</t>
  </si>
  <si>
    <t xml:space="preserve">REQ00373</t>
  </si>
  <si>
    <t xml:space="preserve">REQ00374</t>
  </si>
  <si>
    <t xml:space="preserve">REQ00375</t>
  </si>
  <si>
    <t xml:space="preserve">REQ00376</t>
  </si>
  <si>
    <t xml:space="preserve">REQ00377</t>
  </si>
  <si>
    <t xml:space="preserve">REQ00378</t>
  </si>
  <si>
    <t xml:space="preserve">REQ00379</t>
  </si>
  <si>
    <t xml:space="preserve">REQ00380</t>
  </si>
  <si>
    <t xml:space="preserve">REQ00381</t>
  </si>
  <si>
    <t xml:space="preserve">REQ00382</t>
  </si>
  <si>
    <t xml:space="preserve">REQ00383</t>
  </si>
  <si>
    <t xml:space="preserve">REQ00384</t>
  </si>
  <si>
    <t xml:space="preserve">REQ00385</t>
  </si>
  <si>
    <t xml:space="preserve">REQ00386</t>
  </si>
  <si>
    <t xml:space="preserve">REQ00387</t>
  </si>
  <si>
    <t xml:space="preserve">REQ00388</t>
  </si>
  <si>
    <t xml:space="preserve">REQ00389</t>
  </si>
  <si>
    <t xml:space="preserve">REQ00390</t>
  </si>
  <si>
    <t xml:space="preserve">REQ00391</t>
  </si>
  <si>
    <t xml:space="preserve">REQ00392</t>
  </si>
  <si>
    <t xml:space="preserve">REQ00393</t>
  </si>
  <si>
    <t xml:space="preserve">REQ00394</t>
  </si>
  <si>
    <t xml:space="preserve">REQ00395</t>
  </si>
  <si>
    <t xml:space="preserve">REQ00396</t>
  </si>
  <si>
    <t xml:space="preserve">REQ00397</t>
  </si>
  <si>
    <t xml:space="preserve">REQ00398</t>
  </si>
  <si>
    <t xml:space="preserve">REQ00399</t>
  </si>
  <si>
    <t xml:space="preserve">REQ00400</t>
  </si>
  <si>
    <t xml:space="preserve">REQ00401</t>
  </si>
  <si>
    <t xml:space="preserve">REQ00402</t>
  </si>
  <si>
    <t xml:space="preserve">REQ00403</t>
  </si>
  <si>
    <t xml:space="preserve">REQ00404</t>
  </si>
  <si>
    <t xml:space="preserve">REQ00405</t>
  </si>
  <si>
    <t xml:space="preserve">REQ00406</t>
  </si>
  <si>
    <t xml:space="preserve">REQ00407</t>
  </si>
  <si>
    <t xml:space="preserve">REQ00408</t>
  </si>
  <si>
    <t xml:space="preserve">REQ00409</t>
  </si>
  <si>
    <t xml:space="preserve">REQ00410</t>
  </si>
  <si>
    <t xml:space="preserve">REQ00411</t>
  </si>
  <si>
    <t xml:space="preserve">REQ00412</t>
  </si>
  <si>
    <t xml:space="preserve">REQ00413</t>
  </si>
  <si>
    <t xml:space="preserve">REQ00414</t>
  </si>
  <si>
    <t xml:space="preserve">REQ00415</t>
  </si>
  <si>
    <t xml:space="preserve">REQ00416</t>
  </si>
  <si>
    <t xml:space="preserve">REQ00417</t>
  </si>
  <si>
    <t xml:space="preserve">REQ00418</t>
  </si>
  <si>
    <t xml:space="preserve">REQ00419</t>
  </si>
  <si>
    <t xml:space="preserve">REQ00420</t>
  </si>
  <si>
    <t xml:space="preserve">REQ00421</t>
  </si>
  <si>
    <t xml:space="preserve">REQ00422</t>
  </si>
  <si>
    <t xml:space="preserve">REQ00423</t>
  </si>
  <si>
    <t xml:space="preserve">REQ00424</t>
  </si>
  <si>
    <t xml:space="preserve">REQ00425</t>
  </si>
  <si>
    <t xml:space="preserve">REQ00426</t>
  </si>
  <si>
    <t xml:space="preserve">REQ00427</t>
  </si>
  <si>
    <t xml:space="preserve">REQ00428</t>
  </si>
  <si>
    <t xml:space="preserve">REQ00429</t>
  </si>
  <si>
    <t xml:space="preserve">REQ00430</t>
  </si>
  <si>
    <t xml:space="preserve">REQ00431</t>
  </si>
  <si>
    <t xml:space="preserve">REQ00432</t>
  </si>
  <si>
    <t xml:space="preserve">REQ00433</t>
  </si>
  <si>
    <t xml:space="preserve">REQ00434</t>
  </si>
  <si>
    <t xml:space="preserve">REQ00435</t>
  </si>
  <si>
    <t xml:space="preserve">REQ00436</t>
  </si>
  <si>
    <t xml:space="preserve">REQ00437</t>
  </si>
  <si>
    <t xml:space="preserve">REQ00438</t>
  </si>
  <si>
    <t xml:space="preserve">REQ00439</t>
  </si>
  <si>
    <t xml:space="preserve">REQ00440</t>
  </si>
  <si>
    <t xml:space="preserve">REQ00441</t>
  </si>
  <si>
    <t xml:space="preserve">REQ00442</t>
  </si>
  <si>
    <t xml:space="preserve">REQ00443</t>
  </si>
  <si>
    <t xml:space="preserve">REQ00444</t>
  </si>
  <si>
    <t xml:space="preserve">REQ00445</t>
  </si>
  <si>
    <t xml:space="preserve">REQ00446</t>
  </si>
  <si>
    <t xml:space="preserve">REQ00447</t>
  </si>
  <si>
    <t xml:space="preserve">REQ00448</t>
  </si>
  <si>
    <t xml:space="preserve">REQ00449</t>
  </si>
  <si>
    <t xml:space="preserve">REQ00450</t>
  </si>
  <si>
    <t xml:space="preserve">REQ00451</t>
  </si>
  <si>
    <t xml:space="preserve">REQ00452</t>
  </si>
  <si>
    <t xml:space="preserve">REQ00453</t>
  </si>
  <si>
    <t xml:space="preserve">REQ00454</t>
  </si>
  <si>
    <t xml:space="preserve">REQ00455</t>
  </si>
  <si>
    <t xml:space="preserve">REQ00456</t>
  </si>
  <si>
    <t xml:space="preserve">REQ00457</t>
  </si>
  <si>
    <t xml:space="preserve">REQ00458</t>
  </si>
  <si>
    <t xml:space="preserve">REQ00459</t>
  </si>
  <si>
    <t xml:space="preserve">REQ00460</t>
  </si>
  <si>
    <t xml:space="preserve">REQ00461</t>
  </si>
  <si>
    <t xml:space="preserve">REQ00462</t>
  </si>
  <si>
    <t xml:space="preserve">REQ00463</t>
  </si>
  <si>
    <t xml:space="preserve">REQ00464</t>
  </si>
  <si>
    <t xml:space="preserve">REQ00465</t>
  </si>
  <si>
    <t xml:space="preserve">REQ00466</t>
  </si>
  <si>
    <t xml:space="preserve">REQ00467</t>
  </si>
  <si>
    <t xml:space="preserve">REQ00468</t>
  </si>
  <si>
    <t xml:space="preserve">REQ00469</t>
  </si>
  <si>
    <t xml:space="preserve">REQ00470</t>
  </si>
  <si>
    <t xml:space="preserve">REQ00471</t>
  </si>
  <si>
    <t xml:space="preserve">REQ00472</t>
  </si>
  <si>
    <t xml:space="preserve">REQ00473</t>
  </si>
  <si>
    <t xml:space="preserve">REQ00474</t>
  </si>
  <si>
    <t xml:space="preserve">REQ00475</t>
  </si>
  <si>
    <t xml:space="preserve">REQ00476</t>
  </si>
  <si>
    <t xml:space="preserve">REQ00477</t>
  </si>
  <si>
    <t xml:space="preserve">REQ00478</t>
  </si>
  <si>
    <t xml:space="preserve">REQ00479</t>
  </si>
  <si>
    <t xml:space="preserve">REQ00480</t>
  </si>
  <si>
    <t xml:space="preserve">REQ00481</t>
  </si>
  <si>
    <t xml:space="preserve">REQ00482</t>
  </si>
  <si>
    <t xml:space="preserve">REQ00483</t>
  </si>
  <si>
    <t xml:space="preserve">REQ00484</t>
  </si>
  <si>
    <t xml:space="preserve">REQ00485</t>
  </si>
  <si>
    <t xml:space="preserve">REQ00486</t>
  </si>
  <si>
    <t xml:space="preserve">REQ00487</t>
  </si>
  <si>
    <t xml:space="preserve">REQ00488</t>
  </si>
  <si>
    <t xml:space="preserve">REQ00489</t>
  </si>
  <si>
    <t xml:space="preserve">REQ00490</t>
  </si>
  <si>
    <t xml:space="preserve">REQ00491</t>
  </si>
  <si>
    <t xml:space="preserve">REQ00492</t>
  </si>
  <si>
    <t xml:space="preserve">REQ00493</t>
  </si>
  <si>
    <t xml:space="preserve">REQ00494</t>
  </si>
  <si>
    <t xml:space="preserve">REQ00495</t>
  </si>
  <si>
    <t xml:space="preserve">REQ00496</t>
  </si>
  <si>
    <t xml:space="preserve">REQ00497</t>
  </si>
  <si>
    <t xml:space="preserve">REQ00498</t>
  </si>
  <si>
    <t xml:space="preserve">REQ00499</t>
  </si>
  <si>
    <t xml:space="preserve">REQ00500</t>
  </si>
  <si>
    <t xml:space="preserve">REQ00501</t>
  </si>
  <si>
    <t xml:space="preserve">REQ00502</t>
  </si>
  <si>
    <t xml:space="preserve">REQ00503</t>
  </si>
  <si>
    <t xml:space="preserve">REQ00504</t>
  </si>
  <si>
    <t xml:space="preserve">REQ00505</t>
  </si>
  <si>
    <t xml:space="preserve">REQ00506</t>
  </si>
  <si>
    <t xml:space="preserve">REQ00507</t>
  </si>
  <si>
    <t xml:space="preserve">REQ00508</t>
  </si>
  <si>
    <t xml:space="preserve">REQ00509</t>
  </si>
  <si>
    <t xml:space="preserve">REQ00510</t>
  </si>
  <si>
    <t xml:space="preserve">REQ00511</t>
  </si>
  <si>
    <t xml:space="preserve">REQ00512</t>
  </si>
  <si>
    <t xml:space="preserve">REQ00513</t>
  </si>
  <si>
    <t xml:space="preserve">REQ00514</t>
  </si>
  <si>
    <t xml:space="preserve">REQ00515</t>
  </si>
  <si>
    <t xml:space="preserve">REQ00516</t>
  </si>
  <si>
    <t xml:space="preserve">REQ00517</t>
  </si>
  <si>
    <t xml:space="preserve">REQ00518</t>
  </si>
  <si>
    <t xml:space="preserve">REQ00519</t>
  </si>
  <si>
    <t xml:space="preserve">REQ00520</t>
  </si>
  <si>
    <t xml:space="preserve">REQ00521</t>
  </si>
  <si>
    <t xml:space="preserve">REQ00522</t>
  </si>
  <si>
    <t xml:space="preserve">REQ00523</t>
  </si>
  <si>
    <t xml:space="preserve">REQ00524</t>
  </si>
  <si>
    <t xml:space="preserve">REQ00525</t>
  </si>
  <si>
    <t xml:space="preserve">REQ00526</t>
  </si>
  <si>
    <t xml:space="preserve">REQ00527</t>
  </si>
  <si>
    <t xml:space="preserve">REQ00528</t>
  </si>
  <si>
    <t xml:space="preserve">REQ00529</t>
  </si>
  <si>
    <t xml:space="preserve">REQ00530</t>
  </si>
  <si>
    <t xml:space="preserve">REQ00531</t>
  </si>
  <si>
    <t xml:space="preserve">REQ00532</t>
  </si>
  <si>
    <t xml:space="preserve">REQ00533</t>
  </si>
  <si>
    <t xml:space="preserve">REQ00534</t>
  </si>
  <si>
    <t xml:space="preserve">REQ00535</t>
  </si>
  <si>
    <t xml:space="preserve">REQ00536</t>
  </si>
  <si>
    <t xml:space="preserve">REQ00537</t>
  </si>
  <si>
    <t xml:space="preserve">REQ00538</t>
  </si>
  <si>
    <t xml:space="preserve">REQ00539</t>
  </si>
  <si>
    <t xml:space="preserve">REQ00540</t>
  </si>
  <si>
    <t xml:space="preserve">REQ00541</t>
  </si>
  <si>
    <t xml:space="preserve">REQ00542</t>
  </si>
  <si>
    <t xml:space="preserve">REQ00543</t>
  </si>
  <si>
    <t xml:space="preserve">REQ00544</t>
  </si>
  <si>
    <t xml:space="preserve">REQ00545</t>
  </si>
  <si>
    <t xml:space="preserve">REQ00546</t>
  </si>
  <si>
    <t xml:space="preserve">REQ00547</t>
  </si>
  <si>
    <t xml:space="preserve">REQ00548</t>
  </si>
  <si>
    <t xml:space="preserve">REQ00549</t>
  </si>
  <si>
    <t xml:space="preserve">REQ00550</t>
  </si>
  <si>
    <t xml:space="preserve">REQ00551</t>
  </si>
  <si>
    <t xml:space="preserve">REQ00552</t>
  </si>
  <si>
    <t xml:space="preserve">REQ00553</t>
  </si>
  <si>
    <t xml:space="preserve">REQ00554</t>
  </si>
  <si>
    <t xml:space="preserve">REQ00555</t>
  </si>
  <si>
    <t xml:space="preserve">REQ00556</t>
  </si>
  <si>
    <t xml:space="preserve">REQ00557</t>
  </si>
  <si>
    <t xml:space="preserve">REQ00558</t>
  </si>
  <si>
    <t xml:space="preserve">REQ00559</t>
  </si>
  <si>
    <t xml:space="preserve">REQ00560</t>
  </si>
  <si>
    <t xml:space="preserve">REQ00561</t>
  </si>
  <si>
    <t xml:space="preserve">REQ00562</t>
  </si>
  <si>
    <t xml:space="preserve">REQ00563</t>
  </si>
  <si>
    <t xml:space="preserve">REQ00564</t>
  </si>
  <si>
    <t xml:space="preserve">REQ00565</t>
  </si>
  <si>
    <t xml:space="preserve">REQ00566</t>
  </si>
  <si>
    <t xml:space="preserve">REQ00567</t>
  </si>
  <si>
    <t xml:space="preserve">REQ00568</t>
  </si>
  <si>
    <t xml:space="preserve">REQ00569</t>
  </si>
  <si>
    <t xml:space="preserve">REQ00570</t>
  </si>
  <si>
    <t xml:space="preserve">REQ00571</t>
  </si>
  <si>
    <t xml:space="preserve">REQ00572</t>
  </si>
  <si>
    <t xml:space="preserve">REQ00573</t>
  </si>
  <si>
    <t xml:space="preserve">REQ00574</t>
  </si>
  <si>
    <t xml:space="preserve">REQ00575</t>
  </si>
  <si>
    <t xml:space="preserve">REQ00576</t>
  </si>
  <si>
    <t xml:space="preserve">REQ00577</t>
  </si>
  <si>
    <t xml:space="preserve">REQ00578</t>
  </si>
  <si>
    <t xml:space="preserve">REQ00579</t>
  </si>
  <si>
    <t xml:space="preserve">REQ00580</t>
  </si>
  <si>
    <t xml:space="preserve">REQ00581</t>
  </si>
  <si>
    <t xml:space="preserve">REQ00582</t>
  </si>
  <si>
    <t xml:space="preserve">REQ00583</t>
  </si>
  <si>
    <t xml:space="preserve">REQ00584</t>
  </si>
  <si>
    <t xml:space="preserve">REQ00585</t>
  </si>
  <si>
    <t xml:space="preserve">REQ00586</t>
  </si>
  <si>
    <t xml:space="preserve">REQ00587</t>
  </si>
  <si>
    <t xml:space="preserve">REQ00588</t>
  </si>
  <si>
    <t xml:space="preserve">REQ00589</t>
  </si>
  <si>
    <t xml:space="preserve">REQ00590</t>
  </si>
  <si>
    <t xml:space="preserve">REQ00591</t>
  </si>
  <si>
    <t xml:space="preserve">REQ00592</t>
  </si>
  <si>
    <t xml:space="preserve">REQ00593</t>
  </si>
  <si>
    <t xml:space="preserve">REQ00594</t>
  </si>
  <si>
    <t xml:space="preserve">REQ00595</t>
  </si>
  <si>
    <t xml:space="preserve">REQ00596</t>
  </si>
  <si>
    <t xml:space="preserve">REQ00597</t>
  </si>
  <si>
    <t xml:space="preserve">REQ00598</t>
  </si>
  <si>
    <t xml:space="preserve">REQ00599</t>
  </si>
  <si>
    <t xml:space="preserve">REQ00600</t>
  </si>
  <si>
    <t xml:space="preserve">REQ00601</t>
  </si>
  <si>
    <t xml:space="preserve">REQ00602</t>
  </si>
  <si>
    <t xml:space="preserve">REQ00603</t>
  </si>
  <si>
    <t xml:space="preserve">REQ00604</t>
  </si>
  <si>
    <t xml:space="preserve">REQ00605</t>
  </si>
  <si>
    <t xml:space="preserve">REQ00606</t>
  </si>
  <si>
    <t xml:space="preserve">REQ00607</t>
  </si>
  <si>
    <t xml:space="preserve">REQ00608</t>
  </si>
  <si>
    <t xml:space="preserve">REQ00609</t>
  </si>
  <si>
    <t xml:space="preserve">REQ00610</t>
  </si>
  <si>
    <t xml:space="preserve">REQ00611</t>
  </si>
  <si>
    <t xml:space="preserve">REQ00612</t>
  </si>
  <si>
    <t xml:space="preserve">REQ00613</t>
  </si>
  <si>
    <t xml:space="preserve">REQ00614</t>
  </si>
  <si>
    <t xml:space="preserve">REQ00615</t>
  </si>
  <si>
    <t xml:space="preserve">REQ00616</t>
  </si>
  <si>
    <t xml:space="preserve">REQ00617</t>
  </si>
  <si>
    <t xml:space="preserve">REQ00618</t>
  </si>
  <si>
    <t xml:space="preserve">REQ00619</t>
  </si>
  <si>
    <t xml:space="preserve">REQ00620</t>
  </si>
  <si>
    <t xml:space="preserve">REQ00621</t>
  </si>
  <si>
    <t xml:space="preserve">REQ00622</t>
  </si>
  <si>
    <t xml:space="preserve">REQ00623</t>
  </si>
  <si>
    <t xml:space="preserve">REQ00624</t>
  </si>
  <si>
    <t xml:space="preserve">REQ00625</t>
  </si>
  <si>
    <t xml:space="preserve">REQ00626</t>
  </si>
  <si>
    <t xml:space="preserve">REQ00627</t>
  </si>
  <si>
    <t xml:space="preserve">REQ00628</t>
  </si>
  <si>
    <t xml:space="preserve">REQ00629</t>
  </si>
  <si>
    <t xml:space="preserve">REQ00630</t>
  </si>
  <si>
    <t xml:space="preserve">REQ00631</t>
  </si>
  <si>
    <t xml:space="preserve">REQ00632</t>
  </si>
  <si>
    <t xml:space="preserve">REQ00633</t>
  </si>
  <si>
    <t xml:space="preserve">REQ00634</t>
  </si>
  <si>
    <t xml:space="preserve">REQ00635</t>
  </si>
  <si>
    <t xml:space="preserve">REQ00636</t>
  </si>
  <si>
    <t xml:space="preserve">REQ00637</t>
  </si>
  <si>
    <t xml:space="preserve">REQ00638</t>
  </si>
  <si>
    <t xml:space="preserve">REQ00639</t>
  </si>
  <si>
    <t xml:space="preserve">REQ00640</t>
  </si>
  <si>
    <t xml:space="preserve">REQ00641</t>
  </si>
  <si>
    <t xml:space="preserve">REQ00642</t>
  </si>
  <si>
    <t xml:space="preserve">REQ00643</t>
  </si>
  <si>
    <t xml:space="preserve">REQ00644</t>
  </si>
  <si>
    <t xml:space="preserve">REQ00645</t>
  </si>
  <si>
    <t xml:space="preserve">REQ00646</t>
  </si>
  <si>
    <t xml:space="preserve">REQ00647</t>
  </si>
  <si>
    <t xml:space="preserve">REQ00648</t>
  </si>
  <si>
    <t xml:space="preserve">REQ00649</t>
  </si>
  <si>
    <t xml:space="preserve">REQ00650</t>
  </si>
  <si>
    <t xml:space="preserve">REQ00651</t>
  </si>
  <si>
    <t xml:space="preserve">REQ00652</t>
  </si>
  <si>
    <t xml:space="preserve">REQ00653</t>
  </si>
  <si>
    <t xml:space="preserve">REQ00654</t>
  </si>
  <si>
    <t xml:space="preserve">REQ00655</t>
  </si>
  <si>
    <t xml:space="preserve">REQ00656</t>
  </si>
  <si>
    <t xml:space="preserve">REQ00657</t>
  </si>
  <si>
    <t xml:space="preserve">REQ00658</t>
  </si>
  <si>
    <t xml:space="preserve">REQ00659</t>
  </si>
  <si>
    <t xml:space="preserve">REQ00660</t>
  </si>
  <si>
    <t xml:space="preserve">REQ00661</t>
  </si>
  <si>
    <t xml:space="preserve">REQ00662</t>
  </si>
  <si>
    <t xml:space="preserve">REQ00663</t>
  </si>
  <si>
    <t xml:space="preserve">REQ00664</t>
  </si>
  <si>
    <t xml:space="preserve">REQ00665</t>
  </si>
  <si>
    <t xml:space="preserve">REQ00666</t>
  </si>
  <si>
    <t xml:space="preserve">REQ00667</t>
  </si>
  <si>
    <t xml:space="preserve">REQ00668</t>
  </si>
  <si>
    <t xml:space="preserve">REQ00669</t>
  </si>
  <si>
    <t xml:space="preserve">REQ00670</t>
  </si>
  <si>
    <t xml:space="preserve">REQ00671</t>
  </si>
  <si>
    <t xml:space="preserve">REQ00672</t>
  </si>
  <si>
    <t xml:space="preserve">REQ00673</t>
  </si>
  <si>
    <t xml:space="preserve">REQ00674</t>
  </si>
  <si>
    <t xml:space="preserve">REQ00675</t>
  </si>
  <si>
    <t xml:space="preserve">REQ00676</t>
  </si>
  <si>
    <t xml:space="preserve">REQ00677</t>
  </si>
  <si>
    <t xml:space="preserve">REQ00678</t>
  </si>
  <si>
    <t xml:space="preserve">REQ00679</t>
  </si>
  <si>
    <t xml:space="preserve">REQ00680</t>
  </si>
  <si>
    <t xml:space="preserve">REQ00681</t>
  </si>
  <si>
    <t xml:space="preserve">REQ00682</t>
  </si>
  <si>
    <t xml:space="preserve">REQ00683</t>
  </si>
  <si>
    <t xml:space="preserve">REQ00684</t>
  </si>
  <si>
    <t xml:space="preserve">REQ00685</t>
  </si>
  <si>
    <t xml:space="preserve">REQ00686</t>
  </si>
  <si>
    <t xml:space="preserve">REQ00687</t>
  </si>
  <si>
    <t xml:space="preserve">REQ00688</t>
  </si>
  <si>
    <t xml:space="preserve">REQ00689</t>
  </si>
  <si>
    <t xml:space="preserve">REQ00690</t>
  </si>
  <si>
    <t xml:space="preserve">REQ00691</t>
  </si>
  <si>
    <t xml:space="preserve">REQ00692</t>
  </si>
  <si>
    <t xml:space="preserve">REQ00693</t>
  </si>
  <si>
    <t xml:space="preserve">REQ00694</t>
  </si>
  <si>
    <t xml:space="preserve">REQ00695</t>
  </si>
  <si>
    <t xml:space="preserve">REQ00696</t>
  </si>
  <si>
    <t xml:space="preserve">REQ00697</t>
  </si>
  <si>
    <t xml:space="preserve">REQ00698</t>
  </si>
  <si>
    <t xml:space="preserve">REQ00699</t>
  </si>
  <si>
    <t xml:space="preserve">REQ00700</t>
  </si>
  <si>
    <t xml:space="preserve">REQ00701</t>
  </si>
  <si>
    <t xml:space="preserve">REQ00702</t>
  </si>
  <si>
    <t xml:space="preserve">REQ00703</t>
  </si>
  <si>
    <t xml:space="preserve">REQ00704</t>
  </si>
  <si>
    <t xml:space="preserve">REQ00705</t>
  </si>
  <si>
    <t xml:space="preserve">REQ00706</t>
  </si>
  <si>
    <t xml:space="preserve">REQ00707</t>
  </si>
  <si>
    <t xml:space="preserve">REQ00708</t>
  </si>
  <si>
    <t xml:space="preserve">REQ00709</t>
  </si>
  <si>
    <t xml:space="preserve">REQ00710</t>
  </si>
  <si>
    <t xml:space="preserve">REQ00711</t>
  </si>
  <si>
    <t xml:space="preserve">REQ00712</t>
  </si>
  <si>
    <t xml:space="preserve">REQ00713</t>
  </si>
  <si>
    <t xml:space="preserve">REQ00714</t>
  </si>
  <si>
    <t xml:space="preserve">REQ00715</t>
  </si>
  <si>
    <t xml:space="preserve">REQ00716</t>
  </si>
  <si>
    <t xml:space="preserve">REQ00717</t>
  </si>
  <si>
    <t xml:space="preserve">REQ00718</t>
  </si>
  <si>
    <t xml:space="preserve">REQ00719</t>
  </si>
  <si>
    <t xml:space="preserve">REQ00720</t>
  </si>
  <si>
    <t xml:space="preserve">REQ00721</t>
  </si>
  <si>
    <t xml:space="preserve">REQ00722</t>
  </si>
  <si>
    <t xml:space="preserve">REQ00723</t>
  </si>
  <si>
    <t xml:space="preserve">REQ00724</t>
  </si>
  <si>
    <t xml:space="preserve">REQ00725</t>
  </si>
  <si>
    <t xml:space="preserve">REQ00726</t>
  </si>
  <si>
    <t xml:space="preserve">REQ00727</t>
  </si>
  <si>
    <t xml:space="preserve">REQ00728</t>
  </si>
  <si>
    <t xml:space="preserve">REQ00729</t>
  </si>
  <si>
    <t xml:space="preserve">REQ00730</t>
  </si>
  <si>
    <t xml:space="preserve">REQ00731</t>
  </si>
  <si>
    <t xml:space="preserve">REQ00732</t>
  </si>
  <si>
    <t xml:space="preserve">REQ00733</t>
  </si>
  <si>
    <t xml:space="preserve">REQ00734</t>
  </si>
  <si>
    <t xml:space="preserve">REQ00735</t>
  </si>
  <si>
    <t xml:space="preserve">REQ00736</t>
  </si>
  <si>
    <t xml:space="preserve">REQ00737</t>
  </si>
  <si>
    <t xml:space="preserve">REQ00738</t>
  </si>
  <si>
    <t xml:space="preserve">REQ00739</t>
  </si>
  <si>
    <t xml:space="preserve">REQ00740</t>
  </si>
  <si>
    <t xml:space="preserve">REQ00741</t>
  </si>
  <si>
    <t xml:space="preserve">REQ00742</t>
  </si>
  <si>
    <t xml:space="preserve">REQ00743</t>
  </si>
  <si>
    <t xml:space="preserve">REQ00744</t>
  </si>
  <si>
    <t xml:space="preserve">REQ00745</t>
  </si>
  <si>
    <t xml:space="preserve">REQ00746</t>
  </si>
  <si>
    <t xml:space="preserve">REQ00747</t>
  </si>
  <si>
    <t xml:space="preserve">REQ00748</t>
  </si>
  <si>
    <t xml:space="preserve">REQ00749</t>
  </si>
  <si>
    <t xml:space="preserve">REQ00750</t>
  </si>
  <si>
    <t xml:space="preserve">REQ00751</t>
  </si>
  <si>
    <t xml:space="preserve">REQ00752</t>
  </si>
  <si>
    <t xml:space="preserve">REQ00753</t>
  </si>
  <si>
    <t xml:space="preserve">REQ00754</t>
  </si>
  <si>
    <t xml:space="preserve">REQ00755</t>
  </si>
  <si>
    <t xml:space="preserve">REQ00756</t>
  </si>
  <si>
    <t xml:space="preserve">REQ00757</t>
  </si>
  <si>
    <t xml:space="preserve">REQ00758</t>
  </si>
  <si>
    <t xml:space="preserve">REQ00759</t>
  </si>
  <si>
    <t xml:space="preserve">REQ00760</t>
  </si>
  <si>
    <t xml:space="preserve">REQ00761</t>
  </si>
  <si>
    <t xml:space="preserve">REQ00762</t>
  </si>
  <si>
    <t xml:space="preserve">REQ00763</t>
  </si>
  <si>
    <t xml:space="preserve">REQ00764</t>
  </si>
  <si>
    <t xml:space="preserve">REQ00765</t>
  </si>
  <si>
    <t xml:space="preserve">REQ00766</t>
  </si>
  <si>
    <t xml:space="preserve">REQ00767</t>
  </si>
  <si>
    <t xml:space="preserve">REQ00768</t>
  </si>
  <si>
    <t xml:space="preserve">REQ00769</t>
  </si>
  <si>
    <t xml:space="preserve">REQ00770</t>
  </si>
  <si>
    <t xml:space="preserve">REQ00771</t>
  </si>
  <si>
    <t xml:space="preserve">REQ00772</t>
  </si>
  <si>
    <t xml:space="preserve">REQ00773</t>
  </si>
  <si>
    <t xml:space="preserve">REQ00774</t>
  </si>
  <si>
    <t xml:space="preserve">REQ00775</t>
  </si>
  <si>
    <t xml:space="preserve">REQ00776</t>
  </si>
  <si>
    <t xml:space="preserve">REQ00777</t>
  </si>
  <si>
    <t xml:space="preserve">REQ00778</t>
  </si>
  <si>
    <t xml:space="preserve">REQ00779</t>
  </si>
  <si>
    <t xml:space="preserve">REQ00780</t>
  </si>
  <si>
    <t xml:space="preserve">REQ00781</t>
  </si>
  <si>
    <t xml:space="preserve">REQ00782</t>
  </si>
  <si>
    <t xml:space="preserve">REQ00783</t>
  </si>
  <si>
    <t xml:space="preserve">REQ00784</t>
  </si>
  <si>
    <t xml:space="preserve">REQ00785</t>
  </si>
  <si>
    <t xml:space="preserve">REQ00786</t>
  </si>
  <si>
    <t xml:space="preserve">REQ00787</t>
  </si>
  <si>
    <t xml:space="preserve">REQ00788</t>
  </si>
  <si>
    <t xml:space="preserve">REQ00789</t>
  </si>
  <si>
    <t xml:space="preserve">REQ00790</t>
  </si>
  <si>
    <t xml:space="preserve">REQ00791</t>
  </si>
  <si>
    <t xml:space="preserve">REQ00792</t>
  </si>
  <si>
    <t xml:space="preserve">REQ00793</t>
  </si>
  <si>
    <t xml:space="preserve">REQ00794</t>
  </si>
  <si>
    <t xml:space="preserve">REQ00795</t>
  </si>
  <si>
    <t xml:space="preserve">REQ00796</t>
  </si>
  <si>
    <t xml:space="preserve">REQ00797</t>
  </si>
  <si>
    <t xml:space="preserve">REQ00798</t>
  </si>
  <si>
    <t xml:space="preserve">REQ00799</t>
  </si>
  <si>
    <t xml:space="preserve">REQ00800</t>
  </si>
  <si>
    <t xml:space="preserve">REQ00801</t>
  </si>
  <si>
    <t xml:space="preserve">REQ00802</t>
  </si>
  <si>
    <t xml:space="preserve">REQ00803</t>
  </si>
  <si>
    <t xml:space="preserve">REQ00804</t>
  </si>
  <si>
    <t xml:space="preserve">REQ00805</t>
  </si>
  <si>
    <t xml:space="preserve">REQ00806</t>
  </si>
  <si>
    <t xml:space="preserve">REQ00807</t>
  </si>
  <si>
    <t xml:space="preserve">REQ00808</t>
  </si>
  <si>
    <t xml:space="preserve">REQ00809</t>
  </si>
  <si>
    <t xml:space="preserve">REQ00810</t>
  </si>
  <si>
    <t xml:space="preserve">REQ00811</t>
  </si>
  <si>
    <t xml:space="preserve">REQ00812</t>
  </si>
  <si>
    <t xml:space="preserve">REQ00813</t>
  </si>
  <si>
    <t xml:space="preserve">REQ00814</t>
  </si>
  <si>
    <t xml:space="preserve">REQ00815</t>
  </si>
  <si>
    <t xml:space="preserve">REQ00816</t>
  </si>
  <si>
    <t xml:space="preserve">REQ00817</t>
  </si>
  <si>
    <t xml:space="preserve">REQ00818</t>
  </si>
  <si>
    <t xml:space="preserve">REQ00819</t>
  </si>
  <si>
    <t xml:space="preserve">REQ00820</t>
  </si>
  <si>
    <t xml:space="preserve">REQ00821</t>
  </si>
  <si>
    <t xml:space="preserve">REQ00822</t>
  </si>
  <si>
    <t xml:space="preserve">REQ00823</t>
  </si>
  <si>
    <t xml:space="preserve">REQ00824</t>
  </si>
  <si>
    <t xml:space="preserve">REQ00825</t>
  </si>
  <si>
    <t xml:space="preserve">REQ00826</t>
  </si>
  <si>
    <t xml:space="preserve">REQ00827</t>
  </si>
  <si>
    <t xml:space="preserve">REQ00828</t>
  </si>
  <si>
    <t xml:space="preserve">REQ00829</t>
  </si>
  <si>
    <t xml:space="preserve">REQ00830</t>
  </si>
  <si>
    <t xml:space="preserve">REQ00831</t>
  </si>
  <si>
    <t xml:space="preserve">REQ00832</t>
  </si>
  <si>
    <t xml:space="preserve">REQ00833</t>
  </si>
  <si>
    <t xml:space="preserve">REQ00834</t>
  </si>
  <si>
    <t xml:space="preserve">REQ00835</t>
  </si>
  <si>
    <t xml:space="preserve">REQ00836</t>
  </si>
  <si>
    <t xml:space="preserve">REQ00837</t>
  </si>
  <si>
    <t xml:space="preserve">REQ00838</t>
  </si>
  <si>
    <t xml:space="preserve">REQ00839</t>
  </si>
  <si>
    <t xml:space="preserve">REQ00840</t>
  </si>
  <si>
    <t xml:space="preserve">REQ00841</t>
  </si>
  <si>
    <t xml:space="preserve">REQ00842</t>
  </si>
  <si>
    <t xml:space="preserve">REQ00843</t>
  </si>
  <si>
    <t xml:space="preserve">REQ00844</t>
  </si>
  <si>
    <t xml:space="preserve">REQ00845</t>
  </si>
  <si>
    <t xml:space="preserve">REQ00846</t>
  </si>
  <si>
    <t xml:space="preserve">REQ00847</t>
  </si>
  <si>
    <t xml:space="preserve">REQ00848</t>
  </si>
  <si>
    <t xml:space="preserve">REQ00849</t>
  </si>
  <si>
    <t xml:space="preserve">REQ00850</t>
  </si>
  <si>
    <t xml:space="preserve">REQ00851</t>
  </si>
  <si>
    <t xml:space="preserve">REQ00852</t>
  </si>
  <si>
    <t xml:space="preserve">REQ00853</t>
  </si>
  <si>
    <t xml:space="preserve">REQ00854</t>
  </si>
  <si>
    <t xml:space="preserve">REQ00855</t>
  </si>
  <si>
    <t xml:space="preserve">REQ00856</t>
  </si>
  <si>
    <t xml:space="preserve">REQ00857</t>
  </si>
  <si>
    <t xml:space="preserve">REQ00858</t>
  </si>
  <si>
    <t xml:space="preserve">REQ00859</t>
  </si>
  <si>
    <t xml:space="preserve">REQ00860</t>
  </si>
  <si>
    <t xml:space="preserve">REQ00861</t>
  </si>
  <si>
    <t xml:space="preserve">REQ00862</t>
  </si>
  <si>
    <t xml:space="preserve">REQ00863</t>
  </si>
  <si>
    <t xml:space="preserve">REQ00864</t>
  </si>
  <si>
    <t xml:space="preserve">REQ00865</t>
  </si>
  <si>
    <t xml:space="preserve">REQ00866</t>
  </si>
  <si>
    <t xml:space="preserve">REQ00867</t>
  </si>
  <si>
    <t xml:space="preserve">REQ00868</t>
  </si>
  <si>
    <t xml:space="preserve">REQ00869</t>
  </si>
  <si>
    <t xml:space="preserve">REQ00870</t>
  </si>
  <si>
    <t xml:space="preserve">REQ00871</t>
  </si>
  <si>
    <t xml:space="preserve">REQ00872</t>
  </si>
  <si>
    <t xml:space="preserve">REQ00873</t>
  </si>
  <si>
    <t xml:space="preserve">REQ00874</t>
  </si>
  <si>
    <t xml:space="preserve">REQ00875</t>
  </si>
  <si>
    <t xml:space="preserve">REQ00876</t>
  </si>
  <si>
    <t xml:space="preserve">REQ00877</t>
  </si>
  <si>
    <t xml:space="preserve">REQ00878</t>
  </si>
  <si>
    <t xml:space="preserve">REQ00879</t>
  </si>
  <si>
    <t xml:space="preserve">REQ00880</t>
  </si>
  <si>
    <t xml:space="preserve">REQ00881</t>
  </si>
  <si>
    <t xml:space="preserve">REQ00882</t>
  </si>
  <si>
    <t xml:space="preserve">REQ00883</t>
  </si>
  <si>
    <t xml:space="preserve">REQ00884</t>
  </si>
  <si>
    <t xml:space="preserve">REQ00885</t>
  </si>
  <si>
    <t xml:space="preserve">REQ00886</t>
  </si>
  <si>
    <t xml:space="preserve">REQ00887</t>
  </si>
  <si>
    <t xml:space="preserve">REQ00888</t>
  </si>
  <si>
    <t xml:space="preserve">REQ00889</t>
  </si>
  <si>
    <t xml:space="preserve">REQ00890</t>
  </si>
  <si>
    <t xml:space="preserve">REQ00891</t>
  </si>
  <si>
    <t xml:space="preserve">REQ00892</t>
  </si>
  <si>
    <t xml:space="preserve">REQ00893</t>
  </si>
  <si>
    <t xml:space="preserve">REQ00894</t>
  </si>
  <si>
    <t xml:space="preserve">REQ00895</t>
  </si>
  <si>
    <t xml:space="preserve">REQ00896</t>
  </si>
  <si>
    <t xml:space="preserve">REQ00897</t>
  </si>
  <si>
    <t xml:space="preserve">REQ00898</t>
  </si>
  <si>
    <t xml:space="preserve">REQ00899</t>
  </si>
  <si>
    <t xml:space="preserve">REQ00900</t>
  </si>
  <si>
    <t xml:space="preserve">REQ00901</t>
  </si>
  <si>
    <t xml:space="preserve">REQ00902</t>
  </si>
  <si>
    <t xml:space="preserve">REQ00903</t>
  </si>
  <si>
    <t xml:space="preserve">REQ00904</t>
  </si>
  <si>
    <t xml:space="preserve">REQ00905</t>
  </si>
  <si>
    <t xml:space="preserve">REQ00906</t>
  </si>
  <si>
    <t xml:space="preserve">REQ00907</t>
  </si>
  <si>
    <t xml:space="preserve">REQ00908</t>
  </si>
  <si>
    <t xml:space="preserve">REQ00909</t>
  </si>
  <si>
    <t xml:space="preserve">REQ00910</t>
  </si>
  <si>
    <t xml:space="preserve">REQ00911</t>
  </si>
  <si>
    <t xml:space="preserve">REQ00912</t>
  </si>
  <si>
    <t xml:space="preserve">REQ00913</t>
  </si>
  <si>
    <t xml:space="preserve">REQ00914</t>
  </si>
  <si>
    <t xml:space="preserve">REQ00915</t>
  </si>
  <si>
    <t xml:space="preserve">REQ00916</t>
  </si>
  <si>
    <t xml:space="preserve">REQ00917</t>
  </si>
  <si>
    <t xml:space="preserve">REQ00918</t>
  </si>
  <si>
    <t xml:space="preserve">REQ00919</t>
  </si>
  <si>
    <t xml:space="preserve">REQ00920</t>
  </si>
  <si>
    <t xml:space="preserve">REQ00921</t>
  </si>
  <si>
    <t xml:space="preserve">REQ00922</t>
  </si>
  <si>
    <t xml:space="preserve">REQ00923</t>
  </si>
  <si>
    <t xml:space="preserve">REQ00924</t>
  </si>
  <si>
    <t xml:space="preserve">REQ00925</t>
  </si>
  <si>
    <t xml:space="preserve">REQ00926</t>
  </si>
  <si>
    <t xml:space="preserve">REQ00927</t>
  </si>
  <si>
    <t xml:space="preserve">REQ00928</t>
  </si>
  <si>
    <t xml:space="preserve">REQ00929</t>
  </si>
  <si>
    <t xml:space="preserve">REQ00930</t>
  </si>
  <si>
    <t xml:space="preserve">REQ00931</t>
  </si>
  <si>
    <t xml:space="preserve">REQ00932</t>
  </si>
  <si>
    <t xml:space="preserve">REQ00933</t>
  </si>
  <si>
    <t xml:space="preserve">REQ00934</t>
  </si>
  <si>
    <t xml:space="preserve">REQ00935</t>
  </si>
  <si>
    <t xml:space="preserve">REQ00936</t>
  </si>
  <si>
    <t xml:space="preserve">REQ00937</t>
  </si>
  <si>
    <t xml:space="preserve">REQ00938</t>
  </si>
  <si>
    <t xml:space="preserve">REQ00939</t>
  </si>
  <si>
    <t xml:space="preserve">REQ00940</t>
  </si>
  <si>
    <t xml:space="preserve">REQ00941</t>
  </si>
  <si>
    <t xml:space="preserve">REQ00942</t>
  </si>
  <si>
    <t xml:space="preserve">REQ00943</t>
  </si>
  <si>
    <t xml:space="preserve">REQ00944</t>
  </si>
  <si>
    <t xml:space="preserve">REQ00945</t>
  </si>
  <si>
    <t xml:space="preserve">REQ00946</t>
  </si>
  <si>
    <t xml:space="preserve">REQ00947</t>
  </si>
  <si>
    <t xml:space="preserve">REQ00948</t>
  </si>
  <si>
    <t xml:space="preserve">REQ00949</t>
  </si>
  <si>
    <t xml:space="preserve">REQ00950</t>
  </si>
  <si>
    <t xml:space="preserve">REQ00951</t>
  </si>
  <si>
    <t xml:space="preserve">REQ00952</t>
  </si>
  <si>
    <t xml:space="preserve">REQ00953</t>
  </si>
  <si>
    <t xml:space="preserve">REQ00954</t>
  </si>
  <si>
    <t xml:space="preserve">REQ00955</t>
  </si>
  <si>
    <t xml:space="preserve">REQ00956</t>
  </si>
  <si>
    <t xml:space="preserve">REQ00957</t>
  </si>
  <si>
    <t xml:space="preserve">REQ00958</t>
  </si>
  <si>
    <t xml:space="preserve">REQ00959</t>
  </si>
  <si>
    <t xml:space="preserve">REQ00960</t>
  </si>
  <si>
    <t xml:space="preserve">REQ00961</t>
  </si>
  <si>
    <t xml:space="preserve">REQ00962</t>
  </si>
  <si>
    <t xml:space="preserve">REQ00963</t>
  </si>
  <si>
    <t xml:space="preserve">REQ00964</t>
  </si>
  <si>
    <t xml:space="preserve">REQ00965</t>
  </si>
  <si>
    <t xml:space="preserve">REQ00966</t>
  </si>
  <si>
    <t xml:space="preserve">REQ00967</t>
  </si>
  <si>
    <t xml:space="preserve">REQ00968</t>
  </si>
  <si>
    <t xml:space="preserve">REQ00969</t>
  </si>
  <si>
    <t xml:space="preserve">REQ00970</t>
  </si>
  <si>
    <t xml:space="preserve">REQ00971</t>
  </si>
  <si>
    <t xml:space="preserve">REQ00972</t>
  </si>
  <si>
    <t xml:space="preserve">REQ00973</t>
  </si>
  <si>
    <t xml:space="preserve">REQ00974</t>
  </si>
  <si>
    <t xml:space="preserve">REQ00975</t>
  </si>
  <si>
    <t xml:space="preserve">REQ00976</t>
  </si>
  <si>
    <t xml:space="preserve">REQ00977</t>
  </si>
  <si>
    <t xml:space="preserve">REQ00978</t>
  </si>
  <si>
    <t xml:space="preserve">REQ00979</t>
  </si>
  <si>
    <t xml:space="preserve">REQ00980</t>
  </si>
  <si>
    <t xml:space="preserve">REQ00981</t>
  </si>
  <si>
    <t xml:space="preserve">REQ00982</t>
  </si>
  <si>
    <t xml:space="preserve">REQ00983</t>
  </si>
  <si>
    <t xml:space="preserve">REQ00984</t>
  </si>
  <si>
    <t xml:space="preserve">REQ00985</t>
  </si>
  <si>
    <t xml:space="preserve">REQ00986</t>
  </si>
  <si>
    <t xml:space="preserve">REQ00987</t>
  </si>
  <si>
    <t xml:space="preserve">REQ00988</t>
  </si>
  <si>
    <t xml:space="preserve">REQ00989</t>
  </si>
  <si>
    <t xml:space="preserve">REQ00990</t>
  </si>
  <si>
    <t xml:space="preserve">REQ00991</t>
  </si>
  <si>
    <t xml:space="preserve">REQ00992</t>
  </si>
  <si>
    <t xml:space="preserve">REQ00993</t>
  </si>
  <si>
    <t xml:space="preserve">REQ00994</t>
  </si>
  <si>
    <t xml:space="preserve">REQ00995</t>
  </si>
  <si>
    <t xml:space="preserve">REQ00996</t>
  </si>
  <si>
    <t xml:space="preserve">REQ00997</t>
  </si>
  <si>
    <t xml:space="preserve">REQ00998</t>
  </si>
  <si>
    <t xml:space="preserve">REQ00999</t>
  </si>
  <si>
    <t xml:space="preserve">REQ01000</t>
  </si>
  <si>
    <t xml:space="preserve">REQ01001</t>
  </si>
  <si>
    <t xml:space="preserve">REQ01002</t>
  </si>
  <si>
    <t xml:space="preserve">REQ01003</t>
  </si>
  <si>
    <t xml:space="preserve">REQ01004</t>
  </si>
  <si>
    <t xml:space="preserve">REQ01005</t>
  </si>
  <si>
    <t xml:space="preserve">REQ01006</t>
  </si>
  <si>
    <t xml:space="preserve">REQ01007</t>
  </si>
  <si>
    <t xml:space="preserve">REQ01008</t>
  </si>
  <si>
    <t xml:space="preserve">REQ01009</t>
  </si>
  <si>
    <t xml:space="preserve">REQ01010</t>
  </si>
  <si>
    <t xml:space="preserve">REQ01011</t>
  </si>
  <si>
    <t xml:space="preserve">REQ01012</t>
  </si>
  <si>
    <t xml:space="preserve">REQ01013</t>
  </si>
  <si>
    <t xml:space="preserve">REQ01014</t>
  </si>
  <si>
    <t xml:space="preserve">REQ01015</t>
  </si>
  <si>
    <t xml:space="preserve">REQ01016</t>
  </si>
  <si>
    <t xml:space="preserve">REQ01017</t>
  </si>
  <si>
    <t xml:space="preserve">REQ01018</t>
  </si>
  <si>
    <t xml:space="preserve">REQ01019</t>
  </si>
  <si>
    <t xml:space="preserve">REQ01020</t>
  </si>
  <si>
    <t xml:space="preserve">REQ01021</t>
  </si>
  <si>
    <t xml:space="preserve">REQ01022</t>
  </si>
  <si>
    <t xml:space="preserve">REQ01023</t>
  </si>
  <si>
    <t xml:space="preserve">REQ01024</t>
  </si>
  <si>
    <t xml:space="preserve">REQ01025</t>
  </si>
  <si>
    <t xml:space="preserve">REQ01026</t>
  </si>
  <si>
    <t xml:space="preserve">REQ01027</t>
  </si>
  <si>
    <t xml:space="preserve">REQ01028</t>
  </si>
  <si>
    <t xml:space="preserve">REQ01029</t>
  </si>
  <si>
    <t xml:space="preserve">REQ01030</t>
  </si>
  <si>
    <t xml:space="preserve">REQ01031</t>
  </si>
  <si>
    <t xml:space="preserve">REQ01032</t>
  </si>
  <si>
    <t xml:space="preserve">REQ01033</t>
  </si>
  <si>
    <t xml:space="preserve">REQ01034</t>
  </si>
  <si>
    <t xml:space="preserve">REQ01035</t>
  </si>
  <si>
    <t xml:space="preserve">REQ01036</t>
  </si>
  <si>
    <t xml:space="preserve">REQ01037</t>
  </si>
  <si>
    <t xml:space="preserve">REQ01038</t>
  </si>
  <si>
    <t xml:space="preserve">REQ01039</t>
  </si>
  <si>
    <t xml:space="preserve">REQ01040</t>
  </si>
  <si>
    <t xml:space="preserve">REQ01041</t>
  </si>
  <si>
    <t xml:space="preserve">REQ01042</t>
  </si>
  <si>
    <t xml:space="preserve">REQ01043</t>
  </si>
  <si>
    <t xml:space="preserve">REQ01044</t>
  </si>
  <si>
    <t xml:space="preserve">REQ01045</t>
  </si>
  <si>
    <t xml:space="preserve">REQ01046</t>
  </si>
  <si>
    <t xml:space="preserve">REQ01047</t>
  </si>
  <si>
    <t xml:space="preserve">REQ01048</t>
  </si>
  <si>
    <t xml:space="preserve">REQ01049</t>
  </si>
  <si>
    <t xml:space="preserve">REQ01050</t>
  </si>
  <si>
    <t xml:space="preserve">REQ01051</t>
  </si>
  <si>
    <t xml:space="preserve">REQ01052</t>
  </si>
  <si>
    <t xml:space="preserve">REQ01053</t>
  </si>
  <si>
    <t xml:space="preserve">REQ01054</t>
  </si>
  <si>
    <t xml:space="preserve">REQ01055</t>
  </si>
  <si>
    <t xml:space="preserve">REQ01056</t>
  </si>
  <si>
    <t xml:space="preserve">REQ01057</t>
  </si>
  <si>
    <t xml:space="preserve">REQ01058</t>
  </si>
  <si>
    <t xml:space="preserve">REQ01059</t>
  </si>
  <si>
    <t xml:space="preserve">REQ01060</t>
  </si>
  <si>
    <t xml:space="preserve">REQ01061</t>
  </si>
  <si>
    <t xml:space="preserve">REQ01062</t>
  </si>
  <si>
    <t xml:space="preserve">REQ01063</t>
  </si>
  <si>
    <t xml:space="preserve">REQ01064</t>
  </si>
  <si>
    <t xml:space="preserve">REQ01065</t>
  </si>
  <si>
    <t xml:space="preserve">REQ01066</t>
  </si>
  <si>
    <t xml:space="preserve">REQ01067</t>
  </si>
  <si>
    <t xml:space="preserve">REQ01068</t>
  </si>
  <si>
    <t xml:space="preserve">REQ01069</t>
  </si>
  <si>
    <t xml:space="preserve">REQ01070</t>
  </si>
  <si>
    <t xml:space="preserve">REQ01071</t>
  </si>
  <si>
    <t xml:space="preserve">REQ01072</t>
  </si>
  <si>
    <t xml:space="preserve">REQ01073</t>
  </si>
  <si>
    <t xml:space="preserve">REQ01074</t>
  </si>
  <si>
    <t xml:space="preserve">REQ01075</t>
  </si>
  <si>
    <t xml:space="preserve">REQ01076</t>
  </si>
  <si>
    <t xml:space="preserve">REQ01077</t>
  </si>
  <si>
    <t xml:space="preserve">REQ01078</t>
  </si>
  <si>
    <t xml:space="preserve">REQ01079</t>
  </si>
  <si>
    <t xml:space="preserve">REQ01080</t>
  </si>
  <si>
    <t xml:space="preserve">REQ01081</t>
  </si>
  <si>
    <t xml:space="preserve">REQ01082</t>
  </si>
  <si>
    <t xml:space="preserve">REQ01083</t>
  </si>
  <si>
    <t xml:space="preserve">REQ01084</t>
  </si>
  <si>
    <t xml:space="preserve">REQ01085</t>
  </si>
  <si>
    <t xml:space="preserve">REQ01086</t>
  </si>
  <si>
    <t xml:space="preserve">REQ01087</t>
  </si>
  <si>
    <t xml:space="preserve">REQ01088</t>
  </si>
  <si>
    <t xml:space="preserve">REQ01089</t>
  </si>
  <si>
    <t xml:space="preserve">REQ01090</t>
  </si>
  <si>
    <t xml:space="preserve">REQ01091</t>
  </si>
  <si>
    <t xml:space="preserve">REQ01092</t>
  </si>
  <si>
    <t xml:space="preserve">REQ01093</t>
  </si>
  <si>
    <t xml:space="preserve">REQ01094</t>
  </si>
  <si>
    <t xml:space="preserve">REQ01095</t>
  </si>
  <si>
    <t xml:space="preserve">REQ01096</t>
  </si>
  <si>
    <t xml:space="preserve">REQ01097</t>
  </si>
  <si>
    <t xml:space="preserve">REQ01098</t>
  </si>
  <si>
    <t xml:space="preserve">REQ01099</t>
  </si>
  <si>
    <t xml:space="preserve">REQ01100</t>
  </si>
  <si>
    <t xml:space="preserve">REQ01101</t>
  </si>
  <si>
    <t xml:space="preserve">REQ01102</t>
  </si>
  <si>
    <t xml:space="preserve">REQ01103</t>
  </si>
  <si>
    <t xml:space="preserve">REQ01104</t>
  </si>
  <si>
    <t xml:space="preserve">REQ01105</t>
  </si>
  <si>
    <t xml:space="preserve">REQ01106</t>
  </si>
  <si>
    <t xml:space="preserve">REQ01107</t>
  </si>
  <si>
    <t xml:space="preserve">REQ01108</t>
  </si>
  <si>
    <t xml:space="preserve">REQ01109</t>
  </si>
  <si>
    <t xml:space="preserve">REQ01110</t>
  </si>
  <si>
    <t xml:space="preserve">REQ01111</t>
  </si>
  <si>
    <t xml:space="preserve">REQ01112</t>
  </si>
  <si>
    <t xml:space="preserve">REQ01113</t>
  </si>
  <si>
    <t xml:space="preserve">REQ01114</t>
  </si>
  <si>
    <t xml:space="preserve">REQ01115</t>
  </si>
  <si>
    <t xml:space="preserve">REQ01116</t>
  </si>
  <si>
    <t xml:space="preserve">REQ01117</t>
  </si>
  <si>
    <t xml:space="preserve">REQ01118</t>
  </si>
  <si>
    <t xml:space="preserve">REQ01119</t>
  </si>
  <si>
    <t xml:space="preserve">REQ01120</t>
  </si>
  <si>
    <t xml:space="preserve">REQ01121</t>
  </si>
  <si>
    <t xml:space="preserve">REQ01122</t>
  </si>
  <si>
    <t xml:space="preserve">REQ01123</t>
  </si>
  <si>
    <t xml:space="preserve">REQ01124</t>
  </si>
  <si>
    <t xml:space="preserve">REQ01125</t>
  </si>
  <si>
    <t xml:space="preserve">REQ01126</t>
  </si>
  <si>
    <t xml:space="preserve">REQ01127</t>
  </si>
  <si>
    <t xml:space="preserve">REQ01128</t>
  </si>
  <si>
    <t xml:space="preserve">REQ01129</t>
  </si>
  <si>
    <t xml:space="preserve">REQ01130</t>
  </si>
  <si>
    <t xml:space="preserve">REQ01131</t>
  </si>
  <si>
    <t xml:space="preserve">REQ01132</t>
  </si>
  <si>
    <t xml:space="preserve">REQ01133</t>
  </si>
  <si>
    <t xml:space="preserve">REQ01134</t>
  </si>
  <si>
    <t xml:space="preserve">REQ01135</t>
  </si>
  <si>
    <t xml:space="preserve">REQ01136</t>
  </si>
  <si>
    <t xml:space="preserve">REQ01137</t>
  </si>
  <si>
    <t xml:space="preserve">REQ01138</t>
  </si>
  <si>
    <t xml:space="preserve">REQ01139</t>
  </si>
  <si>
    <t xml:space="preserve">REQ01140</t>
  </si>
  <si>
    <t xml:space="preserve">REQ01141</t>
  </si>
  <si>
    <t xml:space="preserve">REQ01142</t>
  </si>
  <si>
    <t xml:space="preserve">REQ01143</t>
  </si>
  <si>
    <t xml:space="preserve">REQ01144</t>
  </si>
  <si>
    <t xml:space="preserve">REQ01145</t>
  </si>
  <si>
    <t xml:space="preserve">REQ01146</t>
  </si>
  <si>
    <t xml:space="preserve">REQ01147</t>
  </si>
  <si>
    <t xml:space="preserve">REQ01148</t>
  </si>
  <si>
    <t xml:space="preserve">REQ01149</t>
  </si>
  <si>
    <t xml:space="preserve">REQ01150</t>
  </si>
  <si>
    <t xml:space="preserve">REQ01151</t>
  </si>
  <si>
    <t xml:space="preserve">REQ01152</t>
  </si>
  <si>
    <t xml:space="preserve">REQ01153</t>
  </si>
  <si>
    <t xml:space="preserve">REQ01154</t>
  </si>
  <si>
    <t xml:space="preserve">REQ01155</t>
  </si>
  <si>
    <t xml:space="preserve">REQ01156</t>
  </si>
  <si>
    <t xml:space="preserve">REQ01157</t>
  </si>
  <si>
    <t xml:space="preserve">REQ01158</t>
  </si>
  <si>
    <t xml:space="preserve">REQ01159</t>
  </si>
  <si>
    <t xml:space="preserve">REQ01160</t>
  </si>
  <si>
    <t xml:space="preserve">REQ01161</t>
  </si>
  <si>
    <t xml:space="preserve">REQ01162</t>
  </si>
  <si>
    <t xml:space="preserve">REQ01163</t>
  </si>
  <si>
    <t xml:space="preserve">REQ01164</t>
  </si>
  <si>
    <t xml:space="preserve">REQ01165</t>
  </si>
  <si>
    <t xml:space="preserve">REQ01166</t>
  </si>
  <si>
    <t xml:space="preserve">REQ01167</t>
  </si>
  <si>
    <t xml:space="preserve">REQ01168</t>
  </si>
  <si>
    <t xml:space="preserve">REQ01169</t>
  </si>
  <si>
    <t xml:space="preserve">REQ01170</t>
  </si>
  <si>
    <t xml:space="preserve">REQ01171</t>
  </si>
  <si>
    <t xml:space="preserve">REQ01172</t>
  </si>
  <si>
    <t xml:space="preserve">REQ01173</t>
  </si>
  <si>
    <t xml:space="preserve">REQ01174</t>
  </si>
  <si>
    <t xml:space="preserve">REQ01175</t>
  </si>
  <si>
    <t xml:space="preserve">REQ01176</t>
  </si>
  <si>
    <t xml:space="preserve">REQ01177</t>
  </si>
  <si>
    <t xml:space="preserve">REQ01178</t>
  </si>
  <si>
    <t xml:space="preserve">REQ01179</t>
  </si>
  <si>
    <t xml:space="preserve">REQ01180</t>
  </si>
  <si>
    <t xml:space="preserve">REQ01181</t>
  </si>
  <si>
    <t xml:space="preserve">REQ01182</t>
  </si>
  <si>
    <t xml:space="preserve">REQ01183</t>
  </si>
  <si>
    <t xml:space="preserve">REQ01184</t>
  </si>
  <si>
    <t xml:space="preserve">REQ01185</t>
  </si>
  <si>
    <t xml:space="preserve">REQ01186</t>
  </si>
  <si>
    <t xml:space="preserve">REQ01187</t>
  </si>
  <si>
    <t xml:space="preserve">REQ01188</t>
  </si>
  <si>
    <t xml:space="preserve">REQ01189</t>
  </si>
  <si>
    <t xml:space="preserve">REQ01190</t>
  </si>
  <si>
    <t xml:space="preserve">REQ01191</t>
  </si>
  <si>
    <t xml:space="preserve">REQ01192</t>
  </si>
  <si>
    <t xml:space="preserve">REQ01193</t>
  </si>
  <si>
    <t xml:space="preserve">REQ01194</t>
  </si>
  <si>
    <t xml:space="preserve">REQ01195</t>
  </si>
  <si>
    <t xml:space="preserve">REQ01196</t>
  </si>
  <si>
    <t xml:space="preserve">REQ01197</t>
  </si>
  <si>
    <t xml:space="preserve">REQ01198</t>
  </si>
  <si>
    <t xml:space="preserve">REQ01199</t>
  </si>
  <si>
    <t xml:space="preserve">REQ01200</t>
  </si>
  <si>
    <t xml:space="preserve">REQ01201</t>
  </si>
  <si>
    <t xml:space="preserve">REQ01202</t>
  </si>
  <si>
    <t xml:space="preserve">REQ01203</t>
  </si>
  <si>
    <t xml:space="preserve">REQ01204</t>
  </si>
  <si>
    <t xml:space="preserve">REQ01205</t>
  </si>
  <si>
    <t xml:space="preserve">REQ01206</t>
  </si>
  <si>
    <t xml:space="preserve">REQ01207</t>
  </si>
  <si>
    <t xml:space="preserve">REQ01208</t>
  </si>
  <si>
    <t xml:space="preserve">REQ01209</t>
  </si>
  <si>
    <t xml:space="preserve">REQ01210</t>
  </si>
  <si>
    <t xml:space="preserve">REQ01211</t>
  </si>
  <si>
    <t xml:space="preserve">REQ01212</t>
  </si>
  <si>
    <t xml:space="preserve">REQ01213</t>
  </si>
  <si>
    <t xml:space="preserve">REQ01214</t>
  </si>
  <si>
    <t xml:space="preserve">REQ01215</t>
  </si>
  <si>
    <t xml:space="preserve">REQ01216</t>
  </si>
  <si>
    <t xml:space="preserve">REQ01217</t>
  </si>
  <si>
    <t xml:space="preserve">REQ01218</t>
  </si>
  <si>
    <t xml:space="preserve">REQ01219</t>
  </si>
  <si>
    <t xml:space="preserve">REQ01220</t>
  </si>
  <si>
    <t xml:space="preserve">REQ01221</t>
  </si>
  <si>
    <t xml:space="preserve">REQ01222</t>
  </si>
  <si>
    <t xml:space="preserve">REQ01223</t>
  </si>
  <si>
    <t xml:space="preserve">REQ01224</t>
  </si>
  <si>
    <t xml:space="preserve">REQ01225</t>
  </si>
  <si>
    <t xml:space="preserve">REQ01226</t>
  </si>
  <si>
    <t xml:space="preserve">REQ01227</t>
  </si>
  <si>
    <t xml:space="preserve">REQ01228</t>
  </si>
  <si>
    <t xml:space="preserve">REQ01229</t>
  </si>
  <si>
    <t xml:space="preserve">REQ01230</t>
  </si>
  <si>
    <t xml:space="preserve">REQ01231</t>
  </si>
  <si>
    <t xml:space="preserve">REQ01232</t>
  </si>
  <si>
    <t xml:space="preserve">REQ01233</t>
  </si>
  <si>
    <t xml:space="preserve">REQ01234</t>
  </si>
  <si>
    <t xml:space="preserve">REQ01235</t>
  </si>
  <si>
    <t xml:space="preserve">REQ01236</t>
  </si>
  <si>
    <t xml:space="preserve">REQ01237</t>
  </si>
  <si>
    <t xml:space="preserve">REQ01238</t>
  </si>
  <si>
    <t xml:space="preserve">REQ01239</t>
  </si>
  <si>
    <t xml:space="preserve">REQ01240</t>
  </si>
  <si>
    <t xml:space="preserve">REQ01241</t>
  </si>
  <si>
    <t xml:space="preserve">REQ01242</t>
  </si>
  <si>
    <t xml:space="preserve">REQ01243</t>
  </si>
  <si>
    <t xml:space="preserve">REQ01244</t>
  </si>
  <si>
    <t xml:space="preserve">REQ01245</t>
  </si>
  <si>
    <t xml:space="preserve">REQ01246</t>
  </si>
  <si>
    <t xml:space="preserve">REQ01247</t>
  </si>
  <si>
    <t xml:space="preserve">REQ01248</t>
  </si>
  <si>
    <t xml:space="preserve">REQ01249</t>
  </si>
  <si>
    <t xml:space="preserve">REQ01250</t>
  </si>
  <si>
    <t xml:space="preserve">REQ01251</t>
  </si>
  <si>
    <t xml:space="preserve">REQ01252</t>
  </si>
  <si>
    <t xml:space="preserve">REQ01253</t>
  </si>
  <si>
    <t xml:space="preserve">REQ01254</t>
  </si>
  <si>
    <t xml:space="preserve">REQ01255</t>
  </si>
  <si>
    <t xml:space="preserve">REQ01256</t>
  </si>
  <si>
    <t xml:space="preserve">REQ01257</t>
  </si>
  <si>
    <t xml:space="preserve">REQ01258</t>
  </si>
  <si>
    <t xml:space="preserve">REQ01259</t>
  </si>
  <si>
    <t xml:space="preserve">REQ01260</t>
  </si>
  <si>
    <t xml:space="preserve">REQ01261</t>
  </si>
  <si>
    <t xml:space="preserve">REQ01262</t>
  </si>
  <si>
    <t xml:space="preserve">REQ01263</t>
  </si>
  <si>
    <t xml:space="preserve">REQ01264</t>
  </si>
  <si>
    <t xml:space="preserve">REQ01265</t>
  </si>
  <si>
    <t xml:space="preserve">REQ01266</t>
  </si>
  <si>
    <t xml:space="preserve">REQ01267</t>
  </si>
  <si>
    <t xml:space="preserve">REQ01268</t>
  </si>
  <si>
    <t xml:space="preserve">REQ01269</t>
  </si>
  <si>
    <t xml:space="preserve">REQ01270</t>
  </si>
  <si>
    <t xml:space="preserve">REQ01271</t>
  </si>
  <si>
    <t xml:space="preserve">REQ01272</t>
  </si>
  <si>
    <t xml:space="preserve">REQ01273</t>
  </si>
  <si>
    <t xml:space="preserve">REQ01274</t>
  </si>
  <si>
    <t xml:space="preserve">REQ01275</t>
  </si>
  <si>
    <t xml:space="preserve">REQ01276</t>
  </si>
  <si>
    <t xml:space="preserve">REQ01277</t>
  </si>
  <si>
    <t xml:space="preserve">REQ01278</t>
  </si>
  <si>
    <t xml:space="preserve">REQ01279</t>
  </si>
  <si>
    <t xml:space="preserve">REQ01280</t>
  </si>
  <si>
    <t xml:space="preserve">REQ01281</t>
  </si>
  <si>
    <t xml:space="preserve">REQ01282</t>
  </si>
  <si>
    <t xml:space="preserve">REQ01283</t>
  </si>
  <si>
    <t xml:space="preserve">REQ01284</t>
  </si>
  <si>
    <t xml:space="preserve">REQ01285</t>
  </si>
  <si>
    <t xml:space="preserve">REQ01286</t>
  </si>
  <si>
    <t xml:space="preserve">REQ01287</t>
  </si>
  <si>
    <t xml:space="preserve">REQ01288</t>
  </si>
  <si>
    <t xml:space="preserve">REQ01289</t>
  </si>
  <si>
    <t xml:space="preserve">REQ01290</t>
  </si>
  <si>
    <t xml:space="preserve">REQ01291</t>
  </si>
  <si>
    <t xml:space="preserve">REQ01292</t>
  </si>
  <si>
    <t xml:space="preserve">REQ01293</t>
  </si>
  <si>
    <t xml:space="preserve">REQ01294</t>
  </si>
  <si>
    <t xml:space="preserve">REQ01295</t>
  </si>
  <si>
    <t xml:space="preserve">REQ01296</t>
  </si>
  <si>
    <t xml:space="preserve">REQ01297</t>
  </si>
  <si>
    <t xml:space="preserve">REQ01298</t>
  </si>
  <si>
    <t xml:space="preserve">REQ01299</t>
  </si>
  <si>
    <t xml:space="preserve">REQ01300</t>
  </si>
  <si>
    <t xml:space="preserve">REQ01301</t>
  </si>
  <si>
    <t xml:space="preserve">REQ01302</t>
  </si>
  <si>
    <t xml:space="preserve">REQ01303</t>
  </si>
  <si>
    <t xml:space="preserve">REQ01304</t>
  </si>
  <si>
    <t xml:space="preserve">REQ01305</t>
  </si>
  <si>
    <t xml:space="preserve">REQ01306</t>
  </si>
  <si>
    <t xml:space="preserve">REQ01307</t>
  </si>
  <si>
    <t xml:space="preserve">REQ01308</t>
  </si>
  <si>
    <t xml:space="preserve">REQ01309</t>
  </si>
  <si>
    <t xml:space="preserve">REQ01310</t>
  </si>
  <si>
    <t xml:space="preserve">REQ01311</t>
  </si>
  <si>
    <t xml:space="preserve">REQ01312</t>
  </si>
  <si>
    <t xml:space="preserve">REQ01313</t>
  </si>
  <si>
    <t xml:space="preserve">REQ01314</t>
  </si>
  <si>
    <t xml:space="preserve">REQ01315</t>
  </si>
  <si>
    <t xml:space="preserve">REQ01316</t>
  </si>
  <si>
    <t xml:space="preserve">REQ01317</t>
  </si>
  <si>
    <t xml:space="preserve">REQ01318</t>
  </si>
  <si>
    <t xml:space="preserve">REQ01319</t>
  </si>
  <si>
    <t xml:space="preserve">REQ01320</t>
  </si>
  <si>
    <t xml:space="preserve">REQ01321</t>
  </si>
  <si>
    <t xml:space="preserve">REQ01322</t>
  </si>
  <si>
    <t xml:space="preserve">REQ01323</t>
  </si>
  <si>
    <t xml:space="preserve">REQ01324</t>
  </si>
  <si>
    <t xml:space="preserve">REQ01325</t>
  </si>
  <si>
    <t xml:space="preserve">REQ01326</t>
  </si>
  <si>
    <t xml:space="preserve">REQ01327</t>
  </si>
  <si>
    <t xml:space="preserve">REQ01328</t>
  </si>
  <si>
    <t xml:space="preserve">REQ01329</t>
  </si>
  <si>
    <t xml:space="preserve">REQ01330</t>
  </si>
  <si>
    <t xml:space="preserve">REQ01331</t>
  </si>
  <si>
    <t xml:space="preserve">REQ01332</t>
  </si>
  <si>
    <t xml:space="preserve">REQ01333</t>
  </si>
  <si>
    <t xml:space="preserve">REQ01334</t>
  </si>
  <si>
    <t xml:space="preserve">REQ01335</t>
  </si>
  <si>
    <t xml:space="preserve">REQ01336</t>
  </si>
  <si>
    <t xml:space="preserve">REQ01337</t>
  </si>
  <si>
    <t xml:space="preserve">REQ01338</t>
  </si>
  <si>
    <t xml:space="preserve">REQ01339</t>
  </si>
  <si>
    <t xml:space="preserve">REQ01340</t>
  </si>
  <si>
    <t xml:space="preserve">REQ01341</t>
  </si>
  <si>
    <t xml:space="preserve">REQ01342</t>
  </si>
  <si>
    <t xml:space="preserve">REQ01343</t>
  </si>
  <si>
    <t xml:space="preserve">REQ01344</t>
  </si>
  <si>
    <t xml:space="preserve">REQ01345</t>
  </si>
  <si>
    <t xml:space="preserve">REQ01346</t>
  </si>
  <si>
    <t xml:space="preserve">REQ01347</t>
  </si>
  <si>
    <t xml:space="preserve">REQ01348</t>
  </si>
  <si>
    <t xml:space="preserve">REQ01349</t>
  </si>
  <si>
    <t xml:space="preserve">REQ01350</t>
  </si>
  <si>
    <t xml:space="preserve">REQ01351</t>
  </si>
  <si>
    <t xml:space="preserve">REQ01352</t>
  </si>
  <si>
    <t xml:space="preserve">REQ01353</t>
  </si>
  <si>
    <t xml:space="preserve">REQ01354</t>
  </si>
  <si>
    <t xml:space="preserve">REQ01355</t>
  </si>
  <si>
    <t xml:space="preserve">REQ01356</t>
  </si>
  <si>
    <t xml:space="preserve">REQ01357</t>
  </si>
  <si>
    <t xml:space="preserve">REQ01358</t>
  </si>
  <si>
    <t xml:space="preserve">REQ01359</t>
  </si>
  <si>
    <t xml:space="preserve">REQ01360</t>
  </si>
  <si>
    <t xml:space="preserve">REQ01361</t>
  </si>
  <si>
    <t xml:space="preserve">REQ01362</t>
  </si>
  <si>
    <t xml:space="preserve">REQ01363</t>
  </si>
  <si>
    <t xml:space="preserve">REQ01364</t>
  </si>
  <si>
    <t xml:space="preserve">REQ01365</t>
  </si>
  <si>
    <t xml:space="preserve">REQ01366</t>
  </si>
  <si>
    <t xml:space="preserve">REQ01367</t>
  </si>
  <si>
    <t xml:space="preserve">REQ01368</t>
  </si>
  <si>
    <t xml:space="preserve">REQ01369</t>
  </si>
  <si>
    <t xml:space="preserve">REQ01370</t>
  </si>
  <si>
    <t xml:space="preserve">REQ01371</t>
  </si>
  <si>
    <t xml:space="preserve">REQ01372</t>
  </si>
  <si>
    <t xml:space="preserve">REQ01373</t>
  </si>
  <si>
    <t xml:space="preserve">REQ01374</t>
  </si>
  <si>
    <t xml:space="preserve">REQ01375</t>
  </si>
  <si>
    <t xml:space="preserve">REQ01376</t>
  </si>
  <si>
    <t xml:space="preserve">REQ01377</t>
  </si>
  <si>
    <t xml:space="preserve">REQ01378</t>
  </si>
  <si>
    <t xml:space="preserve">REQ01379</t>
  </si>
  <si>
    <t xml:space="preserve">REQ01380</t>
  </si>
  <si>
    <t xml:space="preserve">REQ01381</t>
  </si>
  <si>
    <t xml:space="preserve">REQ01382</t>
  </si>
  <si>
    <t xml:space="preserve">REQ01383</t>
  </si>
  <si>
    <t xml:space="preserve">REQ01384</t>
  </si>
  <si>
    <t xml:space="preserve">REQ01385</t>
  </si>
  <si>
    <t xml:space="preserve">REQ01386</t>
  </si>
  <si>
    <t xml:space="preserve">REQ01387</t>
  </si>
  <si>
    <t xml:space="preserve">REQ01388</t>
  </si>
  <si>
    <t xml:space="preserve">REQ01389</t>
  </si>
  <si>
    <t xml:space="preserve">REQ01390</t>
  </si>
  <si>
    <t xml:space="preserve">REQ01391</t>
  </si>
  <si>
    <t xml:space="preserve">REQ01392</t>
  </si>
  <si>
    <t xml:space="preserve">REQ01393</t>
  </si>
  <si>
    <t xml:space="preserve">REQ01394</t>
  </si>
  <si>
    <t xml:space="preserve">REQ01395</t>
  </si>
  <si>
    <t xml:space="preserve">REQ01396</t>
  </si>
  <si>
    <t xml:space="preserve">REQ01397</t>
  </si>
  <si>
    <t xml:space="preserve">REQ01398</t>
  </si>
  <si>
    <t xml:space="preserve">REQ01399</t>
  </si>
  <si>
    <t xml:space="preserve">REQ01400</t>
  </si>
  <si>
    <t xml:space="preserve">REQ01401</t>
  </si>
  <si>
    <t xml:space="preserve">REQ01402</t>
  </si>
  <si>
    <t xml:space="preserve">REQ01403</t>
  </si>
  <si>
    <t xml:space="preserve">REQ01404</t>
  </si>
  <si>
    <t xml:space="preserve">REQ01405</t>
  </si>
  <si>
    <t xml:space="preserve">REQ01406</t>
  </si>
  <si>
    <t xml:space="preserve">REQ01407</t>
  </si>
  <si>
    <t xml:space="preserve">REQ01408</t>
  </si>
  <si>
    <t xml:space="preserve">REQ01409</t>
  </si>
  <si>
    <t xml:space="preserve">REQ01410</t>
  </si>
  <si>
    <t xml:space="preserve">REQ01411</t>
  </si>
  <si>
    <t xml:space="preserve">REQ01412</t>
  </si>
  <si>
    <t xml:space="preserve">REQ01413</t>
  </si>
  <si>
    <t xml:space="preserve">REQ01414</t>
  </si>
  <si>
    <t xml:space="preserve">REQ01415</t>
  </si>
  <si>
    <t xml:space="preserve">REQ01416</t>
  </si>
  <si>
    <t xml:space="preserve">REQ01417</t>
  </si>
  <si>
    <t xml:space="preserve">REQ01418</t>
  </si>
  <si>
    <t xml:space="preserve">REQ01419</t>
  </si>
  <si>
    <t xml:space="preserve">REQ01420</t>
  </si>
  <si>
    <t xml:space="preserve">REQ01421</t>
  </si>
  <si>
    <t xml:space="preserve">REQ01422</t>
  </si>
  <si>
    <t xml:space="preserve">REQ01423</t>
  </si>
  <si>
    <t xml:space="preserve">REQ01424</t>
  </si>
  <si>
    <t xml:space="preserve">REQ01425</t>
  </si>
  <si>
    <t xml:space="preserve">REQ01426</t>
  </si>
  <si>
    <t xml:space="preserve">REQ01427</t>
  </si>
  <si>
    <t xml:space="preserve">REQ01428</t>
  </si>
  <si>
    <t xml:space="preserve">REQ01429</t>
  </si>
  <si>
    <t xml:space="preserve">REQ01430</t>
  </si>
  <si>
    <t xml:space="preserve">REQ01431</t>
  </si>
  <si>
    <t xml:space="preserve">REQ01432</t>
  </si>
  <si>
    <t xml:space="preserve">REQ01433</t>
  </si>
  <si>
    <t xml:space="preserve">REQ01434</t>
  </si>
  <si>
    <t xml:space="preserve">REQ01435</t>
  </si>
  <si>
    <t xml:space="preserve">REQ01436</t>
  </si>
  <si>
    <t xml:space="preserve">REQ01437</t>
  </si>
  <si>
    <t xml:space="preserve">REQ01438</t>
  </si>
  <si>
    <t xml:space="preserve">REQ01439</t>
  </si>
  <si>
    <t xml:space="preserve">REQ01440</t>
  </si>
  <si>
    <t xml:space="preserve">REQ01441</t>
  </si>
  <si>
    <t xml:space="preserve">REQ01442</t>
  </si>
  <si>
    <t xml:space="preserve">REQ01443</t>
  </si>
  <si>
    <t xml:space="preserve">REQ01444</t>
  </si>
  <si>
    <t xml:space="preserve">REQ01445</t>
  </si>
  <si>
    <t xml:space="preserve">REQ01446</t>
  </si>
  <si>
    <t xml:space="preserve">REQ01447</t>
  </si>
  <si>
    <t xml:space="preserve">REQ01448</t>
  </si>
  <si>
    <t xml:space="preserve">REQ01449</t>
  </si>
  <si>
    <t xml:space="preserve">REQ01450</t>
  </si>
  <si>
    <t xml:space="preserve">REQ01451</t>
  </si>
  <si>
    <t xml:space="preserve">REQ01452</t>
  </si>
  <si>
    <t xml:space="preserve">REQ01453</t>
  </si>
  <si>
    <t xml:space="preserve">REQ01454</t>
  </si>
  <si>
    <t xml:space="preserve">REQ01455</t>
  </si>
  <si>
    <t xml:space="preserve">REQ01456</t>
  </si>
  <si>
    <t xml:space="preserve">REQ01457</t>
  </si>
  <si>
    <t xml:space="preserve">REQ01458</t>
  </si>
  <si>
    <t xml:space="preserve">REQ01459</t>
  </si>
  <si>
    <t xml:space="preserve">REQ01460</t>
  </si>
  <si>
    <t xml:space="preserve">REQ01461</t>
  </si>
  <si>
    <t xml:space="preserve">REQ01462</t>
  </si>
  <si>
    <t xml:space="preserve">REQ01463</t>
  </si>
  <si>
    <t xml:space="preserve">REQ01464</t>
  </si>
  <si>
    <t xml:space="preserve">REQ01465</t>
  </si>
  <si>
    <t xml:space="preserve">REQ01466</t>
  </si>
  <si>
    <t xml:space="preserve">REQ01467</t>
  </si>
  <si>
    <t xml:space="preserve">REQ01468</t>
  </si>
  <si>
    <t xml:space="preserve">REQ01469</t>
  </si>
  <si>
    <t xml:space="preserve">REQ01470</t>
  </si>
  <si>
    <t xml:space="preserve">REQ01471</t>
  </si>
  <si>
    <t xml:space="preserve">REQ01472</t>
  </si>
  <si>
    <t xml:space="preserve">REQ01473</t>
  </si>
  <si>
    <t xml:space="preserve">REQ01474</t>
  </si>
  <si>
    <t xml:space="preserve">REQ01475</t>
  </si>
  <si>
    <t xml:space="preserve">REQ01476</t>
  </si>
  <si>
    <t xml:space="preserve">REQ01477</t>
  </si>
  <si>
    <t xml:space="preserve">REQ01478</t>
  </si>
  <si>
    <t xml:space="preserve">REQ01479</t>
  </si>
  <si>
    <t xml:space="preserve">REQ01480</t>
  </si>
  <si>
    <t xml:space="preserve">REQ01481</t>
  </si>
  <si>
    <t xml:space="preserve">REQ01482</t>
  </si>
  <si>
    <t xml:space="preserve">REQ01483</t>
  </si>
  <si>
    <t xml:space="preserve">REQ01484</t>
  </si>
  <si>
    <t xml:space="preserve">REQ01485</t>
  </si>
  <si>
    <t xml:space="preserve">REQ01486</t>
  </si>
  <si>
    <t xml:space="preserve">REQ01487</t>
  </si>
  <si>
    <t xml:space="preserve">REQ01488</t>
  </si>
  <si>
    <t xml:space="preserve">REQ01489</t>
  </si>
  <si>
    <t xml:space="preserve">REQ01490</t>
  </si>
  <si>
    <t xml:space="preserve">REQ01491</t>
  </si>
  <si>
    <t xml:space="preserve">REQ01492</t>
  </si>
  <si>
    <t xml:space="preserve">REQ01493</t>
  </si>
  <si>
    <t xml:space="preserve">REQ01494</t>
  </si>
  <si>
    <t xml:space="preserve">REQ01495</t>
  </si>
  <si>
    <t xml:space="preserve">REQ01496</t>
  </si>
  <si>
    <t xml:space="preserve">REQ01497</t>
  </si>
  <si>
    <t xml:space="preserve">REQ01498</t>
  </si>
  <si>
    <t xml:space="preserve">REQ01499</t>
  </si>
  <si>
    <t xml:space="preserve">REQ01500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</si>
</sst>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\₹#,##0"/>
    <numFmt numFmtId="168" formatCode="0.00"/>
    <numFmt numFmtId="169" formatCode="0.0"/>
    <numFmt numFmtId="170" formatCode="0%"/>
    <numFmt numFmtId="171" formatCode="General"/>
    <numFmt numFmtId="172" formatCode="yyyy\-mm\-dd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b val="true"/>
      <sz val="16"/>
      <color rgb="FF1F4E7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808080"/>
      <rgbColor rgb="FF9999FF"/>
      <rgbColor rgb="FFBE4B48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B9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BF8F00"/>
      <rgbColor rgb="FFED7D31"/>
      <rgbColor rgb="FF8064A2"/>
      <rgbColor rgb="FF878787"/>
      <rgbColor rgb="FF003366"/>
      <rgbColor rgb="FF4A7EBB"/>
      <rgbColor rgb="FF003300"/>
      <rgbColor rgb="FF333300"/>
      <rgbColor rgb="FFC0504D"/>
      <rgbColor rgb="FF7030A0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 (Total vs 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EDA_Workforce!C6</c:f>
              <c:strCache>
                <c:ptCount val="1"/>
                <c:pt idx="0">
                  <c:v>Total HC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EDA_Workforce!$B$7:$B$15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EDA_Workforce!$C$7:$C$15</c:f>
              <c:numCache>
                <c:formatCode>General</c:formatCode>
                <c:ptCount val="9"/>
                <c:pt idx="0">
                  <c:v>455</c:v>
                </c:pt>
                <c:pt idx="1">
                  <c:v>139</c:v>
                </c:pt>
                <c:pt idx="2">
                  <c:v>207</c:v>
                </c:pt>
                <c:pt idx="3">
                  <c:v>207</c:v>
                </c:pt>
                <c:pt idx="4">
                  <c:v>145</c:v>
                </c:pt>
                <c:pt idx="5">
                  <c:v>97</c:v>
                </c:pt>
                <c:pt idx="6">
                  <c:v>82</c:v>
                </c:pt>
                <c:pt idx="7">
                  <c:v>100</c:v>
                </c:pt>
                <c:pt idx="8">
                  <c:v>68</c:v>
                </c:pt>
              </c:numCache>
            </c:numRef>
          </c:val>
        </c:ser>
        <c:ser>
          <c:idx val="1"/>
          <c:order val="1"/>
          <c:tx>
            <c:strRef>
              <c:f>EDA_Workforce!D6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EDA_Workforce!$B$7:$B$15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EDA_Workforce!$D$7:$D$15</c:f>
              <c:numCache>
                <c:formatCode>General</c:formatCode>
                <c:ptCount val="9"/>
                <c:pt idx="0">
                  <c:v>387</c:v>
                </c:pt>
                <c:pt idx="1">
                  <c:v>117</c:v>
                </c:pt>
                <c:pt idx="2">
                  <c:v>155</c:v>
                </c:pt>
                <c:pt idx="3">
                  <c:v>170</c:v>
                </c:pt>
                <c:pt idx="4">
                  <c:v>118</c:v>
                </c:pt>
                <c:pt idx="5">
                  <c:v>82</c:v>
                </c:pt>
                <c:pt idx="6">
                  <c:v>68</c:v>
                </c:pt>
                <c:pt idx="7">
                  <c:v>82</c:v>
                </c:pt>
                <c:pt idx="8">
                  <c:v>58</c:v>
                </c:pt>
              </c:numCache>
            </c:numRef>
          </c:val>
        </c:ser>
        <c:gapWidth val="150"/>
        <c:overlap val="0"/>
        <c:axId val="55619587"/>
        <c:axId val="92038607"/>
      </c:barChart>
      <c:catAx>
        <c:axId val="55619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38607"/>
        <c:crosses val="autoZero"/>
        <c:auto val="1"/>
        <c:lblAlgn val="ctr"/>
        <c:lblOffset val="100"/>
        <c:noMultiLvlLbl val="0"/>
      </c:catAx>
      <c:valAx>
        <c:axId val="92038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195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Exits by Year (Voluntary vs Involuntary)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EDA_Attrition!D6</c:f>
              <c:strCache>
                <c:ptCount val="1"/>
                <c:pt idx="0">
                  <c:v>Voluntary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EDA_Attrition!$B$7:$B$17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EDA_Attrition!$D$7:$D$17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16</c:v>
                </c:pt>
                <c:pt idx="6">
                  <c:v>14</c:v>
                </c:pt>
                <c:pt idx="7">
                  <c:v>26</c:v>
                </c:pt>
                <c:pt idx="8">
                  <c:v>23</c:v>
                </c:pt>
                <c:pt idx="9">
                  <c:v>46</c:v>
                </c:pt>
                <c:pt idx="10">
                  <c:v>75</c:v>
                </c:pt>
              </c:numCache>
            </c:numRef>
          </c:val>
        </c:ser>
        <c:ser>
          <c:idx val="1"/>
          <c:order val="1"/>
          <c:tx>
            <c:strRef>
              <c:f>EDA_Attrition!E6</c:f>
              <c:strCache>
                <c:ptCount val="1"/>
                <c:pt idx="0">
                  <c:v>Involuntary</c:v>
                </c:pt>
              </c:strCache>
            </c:strRef>
          </c:tx>
          <c:spPr>
            <a:solidFill>
              <a:srgbClr val="8080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EDA_Attrition!$B$7:$B$17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EDA_Attrition!$E$7:$E$17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16</c:v>
                </c:pt>
              </c:numCache>
            </c:numRef>
          </c:val>
        </c:ser>
        <c:gapWidth val="150"/>
        <c:overlap val="0"/>
        <c:axId val="92241722"/>
        <c:axId val="2994770"/>
      </c:barChart>
      <c:catAx>
        <c:axId val="92241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4770"/>
        <c:crosses val="autoZero"/>
        <c:auto val="1"/>
        <c:lblAlgn val="ctr"/>
        <c:lblOffset val="100"/>
        <c:noMultiLvlLbl val="0"/>
      </c:catAx>
      <c:valAx>
        <c:axId val="2994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41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Exit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EDA_Attrition!C20</c:f>
              <c:strCache>
                <c:ptCount val="1"/>
                <c:pt idx="0">
                  <c:v>Exits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EDA_Attrition!$B$21:$B$34</c:f>
              <c:strCache>
                <c:ptCount val="14"/>
                <c:pt idx="0">
                  <c:v>Better Compensation</c:v>
                </c:pt>
                <c:pt idx="1">
                  <c:v>Career Growth</c:v>
                </c:pt>
                <c:pt idx="2">
                  <c:v>Manager Issues</c:v>
                </c:pt>
                <c:pt idx="3">
                  <c:v>Work-Life Balance</c:v>
                </c:pt>
                <c:pt idx="4">
                  <c:v>Toxic Culture</c:v>
                </c:pt>
                <c:pt idx="5">
                  <c:v>Higher Studies</c:v>
                </c:pt>
                <c:pt idx="6">
                  <c:v>Relocation</c:v>
                </c:pt>
                <c:pt idx="7">
                  <c:v>Performance</c:v>
                </c:pt>
                <c:pt idx="8">
                  <c:v>Job Role Mismatch</c:v>
                </c:pt>
                <c:pt idx="9">
                  <c:v>Restructuring / Layoff</c:v>
                </c:pt>
                <c:pt idx="10">
                  <c:v>Contract End</c:v>
                </c:pt>
                <c:pt idx="11">
                  <c:v>Misconduct / Policy Violation</c:v>
                </c:pt>
                <c:pt idx="12">
                  <c:v>Health / Personal</c:v>
                </c:pt>
                <c:pt idx="13">
                  <c:v>Absconding</c:v>
                </c:pt>
              </c:strCache>
            </c:strRef>
          </c:cat>
          <c:val>
            <c:numRef>
              <c:f>EDA_Attrition!$C$21:$C$34</c:f>
              <c:numCache>
                <c:formatCode>General</c:formatCode>
                <c:ptCount val="14"/>
                <c:pt idx="0">
                  <c:v>62</c:v>
                </c:pt>
                <c:pt idx="1">
                  <c:v>42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9</c:v>
                </c:pt>
                <c:pt idx="12">
                  <c:v>7</c:v>
                </c:pt>
                <c:pt idx="13">
                  <c:v>4</c:v>
                </c:pt>
              </c:numCache>
            </c:numRef>
          </c:val>
        </c:ser>
        <c:gapWidth val="150"/>
        <c:overlap val="0"/>
        <c:axId val="12458932"/>
        <c:axId val="71838750"/>
      </c:barChart>
      <c:catAx>
        <c:axId val="12458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38750"/>
        <c:crosses val="autoZero"/>
        <c:auto val="1"/>
        <c:lblAlgn val="ctr"/>
        <c:lblOffset val="100"/>
        <c:noMultiLvlLbl val="0"/>
      </c:catAx>
      <c:valAx>
        <c:axId val="71838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589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EDA_Workforce!C26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EDA_Workforce!$B$27:$B$29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EDA_Workforce!$C$27:$C$29</c:f>
              <c:numCache>
                <c:formatCode>General</c:formatCode>
                <c:ptCount val="3"/>
                <c:pt idx="0">
                  <c:v>671</c:v>
                </c:pt>
                <c:pt idx="1">
                  <c:v>824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% by Month (Oct 2025 – Sep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EDA_Attendance!E6</c:f>
              <c:strCache>
                <c:ptCount val="1"/>
                <c:pt idx="0">
                  <c:v>Days Present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EDA_Attendance!$B$7:$B$18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EDA_Attendance!$E$7:$E$18</c:f>
              <c:numCache>
                <c:formatCode>General</c:formatCode>
                <c:ptCount val="12"/>
                <c:pt idx="0">
                  <c:v>22087</c:v>
                </c:pt>
                <c:pt idx="1">
                  <c:v>22469</c:v>
                </c:pt>
                <c:pt idx="2">
                  <c:v>22610</c:v>
                </c:pt>
                <c:pt idx="3">
                  <c:v>23031</c:v>
                </c:pt>
                <c:pt idx="4">
                  <c:v>23290</c:v>
                </c:pt>
                <c:pt idx="5">
                  <c:v>23691</c:v>
                </c:pt>
                <c:pt idx="6">
                  <c:v>23832</c:v>
                </c:pt>
                <c:pt idx="7">
                  <c:v>23992</c:v>
                </c:pt>
                <c:pt idx="8">
                  <c:v>24214</c:v>
                </c:pt>
                <c:pt idx="9">
                  <c:v>24303</c:v>
                </c:pt>
                <c:pt idx="10">
                  <c:v>24543</c:v>
                </c:pt>
                <c:pt idx="11">
                  <c:v>26011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242790"/>
        <c:axId val="75173606"/>
      </c:lineChart>
      <c:catAx>
        <c:axId val="60242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3606"/>
        <c:crosses val="autoZero"/>
        <c:auto val="1"/>
        <c:lblAlgn val="ctr"/>
        <c:lblOffset val="100"/>
        <c:noMultiLvlLbl val="0"/>
      </c:catAx>
      <c:valAx>
        <c:axId val="75173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42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Cost per Hire &amp; Time-to-Hire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EDA_Recruitment!H13</c:f>
              <c:strCache>
                <c:ptCount val="1"/>
                <c:pt idx="0">
                  <c:v>Applicants per Hire</c:v>
                </c:pt>
              </c:strCache>
            </c:strRef>
          </c:tx>
          <c:spPr>
            <a:solidFill>
              <a:srgbClr val="00b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EDA_Recruitment!$B$14:$B$18</c:f>
              <c:strCache>
                <c:ptCount val="5"/>
                <c:pt idx="0">
                  <c:v>Job Portal</c:v>
                </c:pt>
                <c:pt idx="1">
                  <c:v>Referral</c:v>
                </c:pt>
                <c:pt idx="2">
                  <c:v>LinkedIn</c:v>
                </c:pt>
                <c:pt idx="3">
                  <c:v>Campus</c:v>
                </c:pt>
                <c:pt idx="4">
                  <c:v>Consultant</c:v>
                </c:pt>
              </c:strCache>
            </c:strRef>
          </c:cat>
          <c:val>
            <c:numRef>
              <c:f>EDA_Recruitment!$H$14:$H$18</c:f>
              <c:numCache>
                <c:formatCode>General</c:formatCode>
                <c:ptCount val="5"/>
                <c:pt idx="0">
                  <c:v>75.4209302325581</c:v>
                </c:pt>
                <c:pt idx="1">
                  <c:v>75.6175</c:v>
                </c:pt>
                <c:pt idx="2">
                  <c:v>71.7747440273038</c:v>
                </c:pt>
                <c:pt idx="3">
                  <c:v>77.8170212765957</c:v>
                </c:pt>
                <c:pt idx="4">
                  <c:v>73.6619718309859</c:v>
                </c:pt>
              </c:numCache>
            </c:numRef>
          </c:val>
        </c:ser>
        <c:gapWidth val="150"/>
        <c:overlap val="0"/>
        <c:axId val="2898819"/>
        <c:axId val="4875653"/>
      </c:barChart>
      <c:catAx>
        <c:axId val="2898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5653"/>
        <c:crosses val="autoZero"/>
        <c:auto val="1"/>
        <c:lblAlgn val="ctr"/>
        <c:lblOffset val="100"/>
        <c:noMultiLvlLbl val="0"/>
      </c:catAx>
      <c:valAx>
        <c:axId val="4875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8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 (Total vs 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EDA_Workforce!C6</c:f>
              <c:strCache>
                <c:ptCount val="1"/>
                <c:pt idx="0">
                  <c:v>Total HC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EDA_Workforce!$B$7:$B$15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EDA_Workforce!$C$7:$C$15</c:f>
              <c:numCache>
                <c:formatCode>General</c:formatCode>
                <c:ptCount val="9"/>
                <c:pt idx="0">
                  <c:v>455</c:v>
                </c:pt>
                <c:pt idx="1">
                  <c:v>139</c:v>
                </c:pt>
                <c:pt idx="2">
                  <c:v>207</c:v>
                </c:pt>
                <c:pt idx="3">
                  <c:v>207</c:v>
                </c:pt>
                <c:pt idx="4">
                  <c:v>145</c:v>
                </c:pt>
                <c:pt idx="5">
                  <c:v>97</c:v>
                </c:pt>
                <c:pt idx="6">
                  <c:v>82</c:v>
                </c:pt>
                <c:pt idx="7">
                  <c:v>100</c:v>
                </c:pt>
                <c:pt idx="8">
                  <c:v>68</c:v>
                </c:pt>
              </c:numCache>
            </c:numRef>
          </c:val>
        </c:ser>
        <c:ser>
          <c:idx val="1"/>
          <c:order val="1"/>
          <c:tx>
            <c:strRef>
              <c:f>EDA_Workforce!D6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EDA_Workforce!$B$7:$B$15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EDA_Workforce!$D$7:$D$15</c:f>
              <c:numCache>
                <c:formatCode>General</c:formatCode>
                <c:ptCount val="9"/>
                <c:pt idx="0">
                  <c:v>387</c:v>
                </c:pt>
                <c:pt idx="1">
                  <c:v>117</c:v>
                </c:pt>
                <c:pt idx="2">
                  <c:v>155</c:v>
                </c:pt>
                <c:pt idx="3">
                  <c:v>170</c:v>
                </c:pt>
                <c:pt idx="4">
                  <c:v>118</c:v>
                </c:pt>
                <c:pt idx="5">
                  <c:v>82</c:v>
                </c:pt>
                <c:pt idx="6">
                  <c:v>68</c:v>
                </c:pt>
                <c:pt idx="7">
                  <c:v>82</c:v>
                </c:pt>
                <c:pt idx="8">
                  <c:v>58</c:v>
                </c:pt>
              </c:numCache>
            </c:numRef>
          </c:val>
        </c:ser>
        <c:gapWidth val="150"/>
        <c:overlap val="0"/>
        <c:axId val="66979137"/>
        <c:axId val="68065946"/>
      </c:barChart>
      <c:catAx>
        <c:axId val="66979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65946"/>
        <c:crosses val="autoZero"/>
        <c:auto val="1"/>
        <c:lblAlgn val="ctr"/>
        <c:lblOffset val="100"/>
        <c:noMultiLvlLbl val="0"/>
      </c:catAx>
      <c:valAx>
        <c:axId val="68065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79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CTC (Active)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EDA_Workforce!F6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EDA_Workforce!$B$7:$B$15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EDA_Workforce!$F$7:$F$15</c:f>
              <c:numCache>
                <c:formatCode>General</c:formatCode>
                <c:ptCount val="9"/>
                <c:pt idx="0">
                  <c:v>0.149450549450549</c:v>
                </c:pt>
                <c:pt idx="1">
                  <c:v>0.158273381294964</c:v>
                </c:pt>
                <c:pt idx="2">
                  <c:v>0.251207729468599</c:v>
                </c:pt>
                <c:pt idx="3">
                  <c:v>0.178743961352657</c:v>
                </c:pt>
                <c:pt idx="4">
                  <c:v>0.186206896551724</c:v>
                </c:pt>
                <c:pt idx="5">
                  <c:v>0.154639175257732</c:v>
                </c:pt>
                <c:pt idx="6">
                  <c:v>0.170731707317073</c:v>
                </c:pt>
                <c:pt idx="7">
                  <c:v>0.18</c:v>
                </c:pt>
                <c:pt idx="8">
                  <c:v>0.147058823529412</c:v>
                </c:pt>
              </c:numCache>
            </c:numRef>
          </c:val>
        </c:ser>
        <c:gapWidth val="150"/>
        <c:overlap val="0"/>
        <c:axId val="28127414"/>
        <c:axId val="22158584"/>
      </c:barChart>
      <c:catAx>
        <c:axId val="28127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58584"/>
        <c:crosses val="autoZero"/>
        <c:auto val="1"/>
        <c:lblAlgn val="ctr"/>
        <c:lblOffset val="100"/>
        <c:noMultiLvlLbl val="0"/>
      </c:catAx>
      <c:valAx>
        <c:axId val="22158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27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EDA_Workforce!C26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EDA_Workforce!$B$27:$B$29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EDA_Workforce!$C$27:$C$29</c:f>
              <c:numCache>
                <c:formatCode>General</c:formatCode>
                <c:ptCount val="3"/>
                <c:pt idx="0">
                  <c:v>671</c:v>
                </c:pt>
                <c:pt idx="1">
                  <c:v>824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EDA_Workforce!C75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EDA_Workforce!$B$76:$B$81</c:f>
              <c:strCache>
                <c:ptCount val="6"/>
                <c:pt idx="0">
                  <c:v>21-24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45+</c:v>
                </c:pt>
              </c:strCache>
            </c:strRef>
          </c:cat>
          <c:val>
            <c:numRef>
              <c:f>EDA_Workforce!$C$76:$C$81</c:f>
              <c:numCache>
                <c:formatCode>General</c:formatCode>
                <c:ptCount val="6"/>
                <c:pt idx="0">
                  <c:v>179</c:v>
                </c:pt>
                <c:pt idx="1">
                  <c:v>359</c:v>
                </c:pt>
                <c:pt idx="2">
                  <c:v>407</c:v>
                </c:pt>
                <c:pt idx="3">
                  <c:v>302</c:v>
                </c:pt>
                <c:pt idx="4">
                  <c:v>206</c:v>
                </c:pt>
                <c:pt idx="5">
                  <c:v>47</c:v>
                </c:pt>
              </c:numCache>
            </c:numRef>
          </c:val>
        </c:ser>
        <c:gapWidth val="150"/>
        <c:overlap val="0"/>
        <c:axId val="54771388"/>
        <c:axId val="29456040"/>
      </c:barChart>
      <c:catAx>
        <c:axId val="54771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6040"/>
        <c:crosses val="autoZero"/>
        <c:auto val="1"/>
        <c:lblAlgn val="ctr"/>
        <c:lblOffset val="100"/>
        <c:noMultiLvlLbl val="0"/>
      </c:catAx>
      <c:valAx>
        <c:axId val="29456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71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EDA_Workforce!C84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EDA_Workforce!$B$85:$B$97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EDA_Workforce!$C$85:$C$97</c:f>
              <c:numCache>
                <c:formatCode>General</c:formatCode>
                <c:ptCount val="13"/>
                <c:pt idx="0">
                  <c:v>24</c:v>
                </c:pt>
                <c:pt idx="1">
                  <c:v>68</c:v>
                </c:pt>
                <c:pt idx="2">
                  <c:v>59</c:v>
                </c:pt>
                <c:pt idx="3">
                  <c:v>70</c:v>
                </c:pt>
                <c:pt idx="4">
                  <c:v>93</c:v>
                </c:pt>
                <c:pt idx="5">
                  <c:v>88</c:v>
                </c:pt>
                <c:pt idx="6">
                  <c:v>115</c:v>
                </c:pt>
                <c:pt idx="7">
                  <c:v>116</c:v>
                </c:pt>
                <c:pt idx="8">
                  <c:v>145</c:v>
                </c:pt>
                <c:pt idx="9">
                  <c:v>159</c:v>
                </c:pt>
                <c:pt idx="10">
                  <c:v>158</c:v>
                </c:pt>
                <c:pt idx="11">
                  <c:v>202</c:v>
                </c:pt>
                <c:pt idx="12">
                  <c:v>203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EDA_Workforce!D84</c:f>
              <c:strCache>
                <c:ptCount val="1"/>
                <c:pt idx="0">
                  <c:v>Still Active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EDA_Workforce!$B$85:$B$97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EDA_Workforce!$D$85:$D$97</c:f>
              <c:numCache>
                <c:formatCode>General</c:formatCode>
                <c:ptCount val="13"/>
                <c:pt idx="0">
                  <c:v>17</c:v>
                </c:pt>
                <c:pt idx="1">
                  <c:v>62</c:v>
                </c:pt>
                <c:pt idx="2">
                  <c:v>51</c:v>
                </c:pt>
                <c:pt idx="3">
                  <c:v>63</c:v>
                </c:pt>
                <c:pt idx="4">
                  <c:v>77</c:v>
                </c:pt>
                <c:pt idx="5">
                  <c:v>73</c:v>
                </c:pt>
                <c:pt idx="6">
                  <c:v>92</c:v>
                </c:pt>
                <c:pt idx="7">
                  <c:v>91</c:v>
                </c:pt>
                <c:pt idx="8">
                  <c:v>117</c:v>
                </c:pt>
                <c:pt idx="9">
                  <c:v>134</c:v>
                </c:pt>
                <c:pt idx="10">
                  <c:v>130</c:v>
                </c:pt>
                <c:pt idx="11">
                  <c:v>168</c:v>
                </c:pt>
                <c:pt idx="12">
                  <c:v>162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705710"/>
        <c:axId val="97665995"/>
      </c:lineChart>
      <c:catAx>
        <c:axId val="57705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65995"/>
        <c:crosses val="autoZero"/>
        <c:auto val="1"/>
        <c:lblAlgn val="ctr"/>
        <c:lblOffset val="100"/>
        <c:noMultiLvlLbl val="0"/>
      </c:catAx>
      <c:valAx>
        <c:axId val="97665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057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Exits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EDA_Attrition!C6</c:f>
              <c:strCache>
                <c:ptCount val="1"/>
                <c:pt idx="0">
                  <c:v>Total Exits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EDA_Attrition!$B$7:$B$17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EDA_Attrition!$C$7:$C$17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17</c:v>
                </c:pt>
                <c:pt idx="6">
                  <c:v>21</c:v>
                </c:pt>
                <c:pt idx="7">
                  <c:v>34</c:v>
                </c:pt>
                <c:pt idx="8">
                  <c:v>31</c:v>
                </c:pt>
                <c:pt idx="9">
                  <c:v>53</c:v>
                </c:pt>
                <c:pt idx="10">
                  <c:v>91</c:v>
                </c:pt>
              </c:numCache>
            </c:numRef>
          </c:val>
        </c:ser>
        <c:ser>
          <c:idx val="1"/>
          <c:order val="1"/>
          <c:tx>
            <c:strRef>
              <c:f>EDA_Attrition!D6</c:f>
              <c:strCache>
                <c:ptCount val="1"/>
                <c:pt idx="0">
                  <c:v>Voluntary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EDA_Attrition!$B$7:$B$17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EDA_Attrition!$D$7:$D$17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16</c:v>
                </c:pt>
                <c:pt idx="6">
                  <c:v>14</c:v>
                </c:pt>
                <c:pt idx="7">
                  <c:v>26</c:v>
                </c:pt>
                <c:pt idx="8">
                  <c:v>23</c:v>
                </c:pt>
                <c:pt idx="9">
                  <c:v>46</c:v>
                </c:pt>
                <c:pt idx="10">
                  <c:v>75</c:v>
                </c:pt>
              </c:numCache>
            </c:numRef>
          </c:val>
        </c:ser>
        <c:ser>
          <c:idx val="2"/>
          <c:order val="2"/>
          <c:tx>
            <c:strRef>
              <c:f>EDA_Attrition!E6</c:f>
              <c:strCache>
                <c:ptCount val="1"/>
                <c:pt idx="0">
                  <c:v>Involuntary</c:v>
                </c:pt>
              </c:strCache>
            </c:strRef>
          </c:tx>
          <c:spPr>
            <a:solidFill>
              <a:srgbClr val="8080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EDA_Attrition!$B$7:$B$17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EDA_Attrition!$E$7:$E$17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16</c:v>
                </c:pt>
              </c:numCache>
            </c:numRef>
          </c:val>
        </c:ser>
        <c:gapWidth val="150"/>
        <c:overlap val="0"/>
        <c:axId val="69604677"/>
        <c:axId val="18717849"/>
      </c:barChart>
      <c:catAx>
        <c:axId val="69604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17849"/>
        <c:crosses val="autoZero"/>
        <c:auto val="1"/>
        <c:lblAlgn val="ctr"/>
        <c:lblOffset val="100"/>
        <c:noMultiLvlLbl val="0"/>
      </c:catAx>
      <c:valAx>
        <c:axId val="18717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04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Exits by Primary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EDA_Attrition!C20</c:f>
              <c:strCache>
                <c:ptCount val="1"/>
                <c:pt idx="0">
                  <c:v>Exits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EDA_Attrition!$B$21:$B$34</c:f>
              <c:strCache>
                <c:ptCount val="14"/>
                <c:pt idx="0">
                  <c:v>Better Compensation</c:v>
                </c:pt>
                <c:pt idx="1">
                  <c:v>Career Growth</c:v>
                </c:pt>
                <c:pt idx="2">
                  <c:v>Manager Issues</c:v>
                </c:pt>
                <c:pt idx="3">
                  <c:v>Work-Life Balance</c:v>
                </c:pt>
                <c:pt idx="4">
                  <c:v>Toxic Culture</c:v>
                </c:pt>
                <c:pt idx="5">
                  <c:v>Higher Studies</c:v>
                </c:pt>
                <c:pt idx="6">
                  <c:v>Relocation</c:v>
                </c:pt>
                <c:pt idx="7">
                  <c:v>Performance</c:v>
                </c:pt>
                <c:pt idx="8">
                  <c:v>Job Role Mismatch</c:v>
                </c:pt>
                <c:pt idx="9">
                  <c:v>Restructuring / Layoff</c:v>
                </c:pt>
                <c:pt idx="10">
                  <c:v>Contract End</c:v>
                </c:pt>
                <c:pt idx="11">
                  <c:v>Misconduct / Policy Violation</c:v>
                </c:pt>
                <c:pt idx="12">
                  <c:v>Health / Personal</c:v>
                </c:pt>
                <c:pt idx="13">
                  <c:v>Absconding</c:v>
                </c:pt>
              </c:strCache>
            </c:strRef>
          </c:cat>
          <c:val>
            <c:numRef>
              <c:f>EDA_Attrition!$C$21:$C$34</c:f>
              <c:numCache>
                <c:formatCode>General</c:formatCode>
                <c:ptCount val="14"/>
                <c:pt idx="0">
                  <c:v>62</c:v>
                </c:pt>
                <c:pt idx="1">
                  <c:v>42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9</c:v>
                </c:pt>
                <c:pt idx="12">
                  <c:v>7</c:v>
                </c:pt>
                <c:pt idx="13">
                  <c:v>4</c:v>
                </c:pt>
              </c:numCache>
            </c:numRef>
          </c:val>
        </c:ser>
        <c:gapWidth val="150"/>
        <c:overlap val="0"/>
        <c:axId val="27321275"/>
        <c:axId val="87884382"/>
      </c:barChart>
      <c:catAx>
        <c:axId val="27321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84382"/>
        <c:crosses val="autoZero"/>
        <c:auto val="1"/>
        <c:lblAlgn val="ctr"/>
        <c:lblOffset val="100"/>
        <c:noMultiLvlLbl val="0"/>
      </c:catAx>
      <c:valAx>
        <c:axId val="87884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21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Exits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EDA_Attrition!C37</c:f>
              <c:strCache>
                <c:ptCount val="1"/>
                <c:pt idx="0">
                  <c:v>Exits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EDA_Attrition!$B$38:$B$46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EDA_Attrition!$C$38:$C$46</c:f>
              <c:numCache>
                <c:formatCode>General</c:formatCode>
                <c:ptCount val="9"/>
                <c:pt idx="0">
                  <c:v>68</c:v>
                </c:pt>
                <c:pt idx="1">
                  <c:v>22</c:v>
                </c:pt>
                <c:pt idx="2">
                  <c:v>52</c:v>
                </c:pt>
                <c:pt idx="3">
                  <c:v>37</c:v>
                </c:pt>
                <c:pt idx="4">
                  <c:v>27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10</c:v>
                </c:pt>
              </c:numCache>
            </c:numRef>
          </c:val>
        </c:ser>
        <c:gapWidth val="150"/>
        <c:overlap val="0"/>
        <c:axId val="7584449"/>
        <c:axId val="99061809"/>
      </c:barChart>
      <c:catAx>
        <c:axId val="75844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61809"/>
        <c:crosses val="autoZero"/>
        <c:auto val="1"/>
        <c:lblAlgn val="ctr"/>
        <c:lblOffset val="100"/>
        <c:noMultiLvlLbl val="0"/>
      </c:catAx>
      <c:valAx>
        <c:axId val="99061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4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Tenure at Exit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EDA_Attrition!C49</c:f>
              <c:strCache>
                <c:ptCount val="1"/>
                <c:pt idx="0">
                  <c:v>Exits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EDA_Attrition!$B$50:$B$53</c:f>
              <c:strCache>
                <c:ptCount val="4"/>
                <c:pt idx="0">
                  <c:v>&lt;1 yr</c:v>
                </c:pt>
                <c:pt idx="1">
                  <c:v>1-3 yrs</c:v>
                </c:pt>
                <c:pt idx="2">
                  <c:v>3-5 yrs</c:v>
                </c:pt>
                <c:pt idx="3">
                  <c:v>5+ yrs</c:v>
                </c:pt>
              </c:strCache>
            </c:strRef>
          </c:cat>
          <c:val>
            <c:numRef>
              <c:f>EDA_Attrition!$C$50:$C$53</c:f>
              <c:numCache>
                <c:formatCode>General</c:formatCode>
                <c:ptCount val="4"/>
                <c:pt idx="0">
                  <c:v>119</c:v>
                </c:pt>
                <c:pt idx="1">
                  <c:v>75</c:v>
                </c:pt>
                <c:pt idx="2">
                  <c:v>33</c:v>
                </c:pt>
                <c:pt idx="3">
                  <c:v>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Exit-Interview Avg Ratings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EDA_Attrition!C66</c:f>
              <c:strCache>
                <c:ptCount val="1"/>
                <c:pt idx="0">
                  <c:v>Avg Score (exited employees)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EDA_Attrition!$B$67:$B$71</c:f>
              <c:strCache>
                <c:ptCount val="5"/>
                <c:pt idx="0">
                  <c:v>Manager</c:v>
                </c:pt>
                <c:pt idx="1">
                  <c:v>Culture</c:v>
                </c:pt>
                <c:pt idx="2">
                  <c:v>Compensation</c:v>
                </c:pt>
                <c:pt idx="3">
                  <c:v>Career Growth</c:v>
                </c:pt>
                <c:pt idx="4">
                  <c:v>Work-Life Balance</c:v>
                </c:pt>
              </c:strCache>
            </c:strRef>
          </c:cat>
          <c:val>
            <c:numRef>
              <c:f>EDA_Attrition!$C$67:$C$71</c:f>
              <c:numCache>
                <c:formatCode>General</c:formatCode>
                <c:ptCount val="5"/>
                <c:pt idx="0">
                  <c:v>3.01621621621622</c:v>
                </c:pt>
                <c:pt idx="1">
                  <c:v>3.18378378378378</c:v>
                </c:pt>
                <c:pt idx="2">
                  <c:v>3.04864864864865</c:v>
                </c:pt>
                <c:pt idx="3">
                  <c:v>2.82702702702703</c:v>
                </c:pt>
                <c:pt idx="4">
                  <c:v>2.99459459459459</c:v>
                </c:pt>
              </c:numCache>
            </c:numRef>
          </c:val>
        </c:ser>
        <c:gapWidth val="150"/>
        <c:overlap val="0"/>
        <c:axId val="9449338"/>
        <c:axId val="61163394"/>
      </c:barChart>
      <c:catAx>
        <c:axId val="9449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3394"/>
        <c:crosses val="autoZero"/>
        <c:auto val="1"/>
        <c:lblAlgn val="ctr"/>
        <c:lblOffset val="100"/>
        <c:noMultiLvlLbl val="0"/>
      </c:catAx>
      <c:valAx>
        <c:axId val="61163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9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 by Review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EDA_Performance!D6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EDA_Performance!$B$7:$B$12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EDA_Performance!$D$7:$D$12</c:f>
              <c:numCache>
                <c:formatCode>General</c:formatCode>
                <c:ptCount val="6"/>
                <c:pt idx="0">
                  <c:v>2.7624750499002</c:v>
                </c:pt>
                <c:pt idx="1">
                  <c:v>2.705</c:v>
                </c:pt>
                <c:pt idx="2">
                  <c:v>2.78591160220994</c:v>
                </c:pt>
                <c:pt idx="3">
                  <c:v>2.76442873969376</c:v>
                </c:pt>
                <c:pt idx="4">
                  <c:v>2.80532786885246</c:v>
                </c:pt>
                <c:pt idx="5">
                  <c:v>2.18</c:v>
                </c:pt>
              </c:numCache>
            </c:numRef>
          </c:val>
        </c:ser>
        <c:gapWidth val="150"/>
        <c:overlap val="0"/>
        <c:axId val="40145912"/>
        <c:axId val="86245229"/>
      </c:barChart>
      <c:catAx>
        <c:axId val="4014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45229"/>
        <c:crosses val="autoZero"/>
        <c:auto val="1"/>
        <c:lblAlgn val="ctr"/>
        <c:lblOffset val="100"/>
        <c:noMultiLvlLbl val="0"/>
      </c:catAx>
      <c:valAx>
        <c:axId val="86245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45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EDA_Performance!C15</c:f>
              <c:strCache>
                <c:ptCount val="1"/>
                <c:pt idx="0">
                  <c:v>Rating 1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EDA_Performance!$B$16:$B$21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EDA_Performance!$C$16:$C$21</c:f>
              <c:numCache>
                <c:formatCode>General</c:formatCode>
                <c:ptCount val="6"/>
                <c:pt idx="0">
                  <c:v>50</c:v>
                </c:pt>
                <c:pt idx="1">
                  <c:v>44</c:v>
                </c:pt>
                <c:pt idx="2">
                  <c:v>64</c:v>
                </c:pt>
                <c:pt idx="3">
                  <c:v>69</c:v>
                </c:pt>
                <c:pt idx="4">
                  <c:v>90</c:v>
                </c:pt>
                <c:pt idx="5">
                  <c:v>11</c:v>
                </c:pt>
              </c:numCache>
            </c:numRef>
          </c:val>
        </c:ser>
        <c:ser>
          <c:idx val="1"/>
          <c:order val="1"/>
          <c:tx>
            <c:strRef>
              <c:f>EDA_Performance!D15</c:f>
              <c:strCache>
                <c:ptCount val="1"/>
                <c:pt idx="0">
                  <c:v>Rating 2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EDA_Performance!$B$16:$B$21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EDA_Performance!$D$16:$D$21</c:f>
              <c:numCache>
                <c:formatCode>General</c:formatCode>
                <c:ptCount val="6"/>
                <c:pt idx="0">
                  <c:v>142</c:v>
                </c:pt>
                <c:pt idx="1">
                  <c:v>208</c:v>
                </c:pt>
                <c:pt idx="2">
                  <c:v>194</c:v>
                </c:pt>
                <c:pt idx="3">
                  <c:v>252</c:v>
                </c:pt>
                <c:pt idx="4">
                  <c:v>270</c:v>
                </c:pt>
                <c:pt idx="5">
                  <c:v>23</c:v>
                </c:pt>
              </c:numCache>
            </c:numRef>
          </c:val>
        </c:ser>
        <c:ser>
          <c:idx val="2"/>
          <c:order val="2"/>
          <c:tx>
            <c:strRef>
              <c:f>EDA_Performance!E15</c:f>
              <c:strCache>
                <c:ptCount val="1"/>
                <c:pt idx="0">
                  <c:v>Rating 3</c:v>
                </c:pt>
              </c:strCache>
            </c:strRef>
          </c:tx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EDA_Performance!$B$16:$B$21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EDA_Performance!$E$16:$E$21</c:f>
              <c:numCache>
                <c:formatCode>General</c:formatCode>
                <c:ptCount val="6"/>
                <c:pt idx="0">
                  <c:v>200</c:v>
                </c:pt>
                <c:pt idx="1">
                  <c:v>240</c:v>
                </c:pt>
                <c:pt idx="2">
                  <c:v>315</c:v>
                </c:pt>
                <c:pt idx="3">
                  <c:v>355</c:v>
                </c:pt>
                <c:pt idx="4">
                  <c:v>391</c:v>
                </c:pt>
                <c:pt idx="5">
                  <c:v>13</c:v>
                </c:pt>
              </c:numCache>
            </c:numRef>
          </c:val>
        </c:ser>
        <c:ser>
          <c:idx val="3"/>
          <c:order val="3"/>
          <c:tx>
            <c:strRef>
              <c:f>EDA_Performance!F15</c:f>
              <c:strCache>
                <c:ptCount val="1"/>
                <c:pt idx="0">
                  <c:v>Rating 4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EDA_Performance!$B$16:$B$21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EDA_Performance!$F$16:$F$21</c:f>
              <c:numCache>
                <c:formatCode>General</c:formatCode>
                <c:ptCount val="6"/>
                <c:pt idx="0">
                  <c:v>95</c:v>
                </c:pt>
                <c:pt idx="1">
                  <c:v>97</c:v>
                </c:pt>
                <c:pt idx="2">
                  <c:v>135</c:v>
                </c:pt>
                <c:pt idx="3">
                  <c:v>156</c:v>
                </c:pt>
                <c:pt idx="4">
                  <c:v>190</c:v>
                </c:pt>
                <c:pt idx="5">
                  <c:v>2</c:v>
                </c:pt>
              </c:numCache>
            </c:numRef>
          </c:val>
        </c:ser>
        <c:ser>
          <c:idx val="4"/>
          <c:order val="4"/>
          <c:tx>
            <c:strRef>
              <c:f>EDA_Performance!G15</c:f>
              <c:strCache>
                <c:ptCount val="1"/>
                <c:pt idx="0">
                  <c:v>Rating 5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EDA_Performance!$B$16:$B$21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EDA_Performance!$G$16:$G$21</c:f>
              <c:numCache>
                <c:formatCode>General</c:formatCode>
                <c:ptCount val="6"/>
                <c:pt idx="0">
                  <c:v>14</c:v>
                </c:pt>
                <c:pt idx="1">
                  <c:v>11</c:v>
                </c:pt>
                <c:pt idx="2">
                  <c:v>16</c:v>
                </c:pt>
                <c:pt idx="3">
                  <c:v>17</c:v>
                </c:pt>
                <c:pt idx="4">
                  <c:v>35</c:v>
                </c:pt>
                <c:pt idx="5">
                  <c:v>1</c:v>
                </c:pt>
              </c:numCache>
            </c:numRef>
          </c:val>
        </c:ser>
        <c:gapWidth val="150"/>
        <c:overlap val="100"/>
        <c:axId val="51160784"/>
        <c:axId val="71141045"/>
      </c:barChart>
      <c:catAx>
        <c:axId val="511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41045"/>
        <c:crosses val="autoZero"/>
        <c:auto val="1"/>
        <c:lblAlgn val="ctr"/>
        <c:lblOffset val="100"/>
        <c:noMultiLvlLbl val="0"/>
      </c:catAx>
      <c:valAx>
        <c:axId val="71141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60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EDA_Performance!D24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EDA_Performance!$B$25:$B$33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EDA_Performance!$D$25:$D$33</c:f>
              <c:numCache>
                <c:formatCode>General</c:formatCode>
                <c:ptCount val="9"/>
                <c:pt idx="0">
                  <c:v>2.78159931212382</c:v>
                </c:pt>
                <c:pt idx="1">
                  <c:v>2.73397435897436</c:v>
                </c:pt>
                <c:pt idx="2">
                  <c:v>2.70890410958904</c:v>
                </c:pt>
                <c:pt idx="3">
                  <c:v>2.77949709864604</c:v>
                </c:pt>
                <c:pt idx="4">
                  <c:v>2.76093294460641</c:v>
                </c:pt>
                <c:pt idx="5">
                  <c:v>2.80645161290323</c:v>
                </c:pt>
                <c:pt idx="6">
                  <c:v>2.74871794871795</c:v>
                </c:pt>
                <c:pt idx="7">
                  <c:v>2.76595744680851</c:v>
                </c:pt>
                <c:pt idx="8">
                  <c:v>2.74666666666667</c:v>
                </c:pt>
              </c:numCache>
            </c:numRef>
          </c:val>
        </c:ser>
        <c:gapWidth val="150"/>
        <c:overlap val="0"/>
        <c:axId val="38422378"/>
        <c:axId val="45586856"/>
      </c:barChart>
      <c:catAx>
        <c:axId val="38422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6856"/>
        <c:crosses val="autoZero"/>
        <c:auto val="1"/>
        <c:lblAlgn val="ctr"/>
        <c:lblOffset val="100"/>
        <c:noMultiLvlLbl val="0"/>
      </c:catAx>
      <c:valAx>
        <c:axId val="45586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22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Rating: Active vs Exited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EDA_Performance!D36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EDA_Performance!$B$37:$B$38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EDA_Performance!$D$37:$D$38</c:f>
              <c:numCache>
                <c:formatCode>General</c:formatCode>
                <c:ptCount val="2"/>
                <c:pt idx="0">
                  <c:v>2.80626520681265</c:v>
                </c:pt>
                <c:pt idx="1">
                  <c:v>2.40533980582524</c:v>
                </c:pt>
              </c:numCache>
            </c:numRef>
          </c:val>
        </c:ser>
        <c:gapWidth val="150"/>
        <c:overlap val="0"/>
        <c:axId val="94068217"/>
        <c:axId val="46170935"/>
      </c:barChart>
      <c:catAx>
        <c:axId val="94068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70935"/>
        <c:crosses val="autoZero"/>
        <c:auto val="1"/>
        <c:lblAlgn val="ctr"/>
        <c:lblOffset val="100"/>
        <c:noMultiLvlLbl val="0"/>
      </c:catAx>
      <c:valAx>
        <c:axId val="46170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68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Satisfaction Dimensions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EDA_Engagement!D6</c:f>
              <c:strCache>
                <c:ptCount val="1"/>
                <c:pt idx="0">
                  <c:v>Job Sat.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EDA_Engagement!$B$7:$B$9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EDA_Engagement!$D$7:$D$9</c:f>
              <c:numCache>
                <c:formatCode>General</c:formatCode>
                <c:ptCount val="3"/>
                <c:pt idx="0">
                  <c:v>3.44477172312224</c:v>
                </c:pt>
                <c:pt idx="1">
                  <c:v>3.45880861850444</c:v>
                </c:pt>
                <c:pt idx="2">
                  <c:v>3.45695364238411</c:v>
                </c:pt>
              </c:numCache>
            </c:numRef>
          </c:val>
        </c:ser>
        <c:ser>
          <c:idx val="1"/>
          <c:order val="1"/>
          <c:tx>
            <c:strRef>
              <c:f>EDA_Engagement!E6</c:f>
              <c:strCache>
                <c:ptCount val="1"/>
                <c:pt idx="0">
                  <c:v>Environment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EDA_Engagement!$B$7:$B$9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EDA_Engagement!$E$7:$E$9</c:f>
              <c:numCache>
                <c:formatCode>General</c:formatCode>
                <c:ptCount val="3"/>
                <c:pt idx="0">
                  <c:v>3.46980854197349</c:v>
                </c:pt>
                <c:pt idx="1">
                  <c:v>3.45120405576679</c:v>
                </c:pt>
                <c:pt idx="2">
                  <c:v>3.51545253863135</c:v>
                </c:pt>
              </c:numCache>
            </c:numRef>
          </c:val>
        </c:ser>
        <c:ser>
          <c:idx val="2"/>
          <c:order val="2"/>
          <c:tx>
            <c:strRef>
              <c:f>EDA_Engagement!F6</c:f>
              <c:strCache>
                <c:ptCount val="1"/>
                <c:pt idx="0">
                  <c:v>Mgr Relation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EDA_Engagement!$B$7:$B$9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EDA_Engagement!$F$7:$F$9</c:f>
              <c:numCache>
                <c:formatCode>General</c:formatCode>
                <c:ptCount val="3"/>
                <c:pt idx="0">
                  <c:v>3.4580265095729</c:v>
                </c:pt>
                <c:pt idx="1">
                  <c:v>3.42965779467681</c:v>
                </c:pt>
                <c:pt idx="2">
                  <c:v>3.42384105960265</c:v>
                </c:pt>
              </c:numCache>
            </c:numRef>
          </c:val>
        </c:ser>
        <c:ser>
          <c:idx val="3"/>
          <c:order val="3"/>
          <c:tx>
            <c:strRef>
              <c:f>EDA_Engagement!G6</c:f>
              <c:strCache>
                <c:ptCount val="1"/>
                <c:pt idx="0">
                  <c:v>Work-Life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EDA_Engagement!$B$7:$B$9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EDA_Engagement!$G$7:$G$9</c:f>
              <c:numCache>
                <c:formatCode>General</c:formatCode>
                <c:ptCount val="3"/>
                <c:pt idx="0">
                  <c:v>3.43446244477172</c:v>
                </c:pt>
                <c:pt idx="1">
                  <c:v>3.48415716096324</c:v>
                </c:pt>
                <c:pt idx="2">
                  <c:v>3.42715231788079</c:v>
                </c:pt>
              </c:numCache>
            </c:numRef>
          </c:val>
        </c:ser>
        <c:ser>
          <c:idx val="4"/>
          <c:order val="4"/>
          <c:tx>
            <c:strRef>
              <c:f>EDA_Engagement!H6</c:f>
              <c:strCache>
                <c:ptCount val="1"/>
                <c:pt idx="0">
                  <c:v>Recognition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EDA_Engagement!$B$7:$B$9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EDA_Engagement!$H$7:$H$9</c:f>
              <c:numCache>
                <c:formatCode>General</c:formatCode>
                <c:ptCount val="3"/>
                <c:pt idx="0">
                  <c:v>3.42709867452135</c:v>
                </c:pt>
                <c:pt idx="1">
                  <c:v>3.44993662864385</c:v>
                </c:pt>
                <c:pt idx="2">
                  <c:v>3.51103752759382</c:v>
                </c:pt>
              </c:numCache>
            </c:numRef>
          </c:val>
        </c:ser>
        <c:gapWidth val="150"/>
        <c:overlap val="0"/>
        <c:axId val="5580159"/>
        <c:axId val="4737373"/>
      </c:barChart>
      <c:catAx>
        <c:axId val="558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7373"/>
        <c:crosses val="autoZero"/>
        <c:auto val="1"/>
        <c:lblAlgn val="ctr"/>
        <c:lblOffset val="100"/>
        <c:noMultiLvlLbl val="0"/>
      </c:catAx>
      <c:valAx>
        <c:axId val="4737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0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eNPS by Survey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EDA_Engagement!L6</c:f>
              <c:strCache>
                <c:ptCount val="1"/>
                <c:pt idx="0">
                  <c:v>eNPS</c:v>
                </c:pt>
              </c:strCache>
            </c:strRef>
          </c:tx>
          <c:spPr>
            <a:solidFill>
              <a:srgbClr val="bf8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EDA_Engagement!$B$7:$B$9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EDA_Engagement!$L$7:$L$9</c:f>
              <c:numCache>
                <c:formatCode>General</c:formatCode>
                <c:ptCount val="3"/>
                <c:pt idx="0">
                  <c:v>-5.15463917525773</c:v>
                </c:pt>
                <c:pt idx="1">
                  <c:v>-2.66159695817491</c:v>
                </c:pt>
                <c:pt idx="2">
                  <c:v>-1.65562913907285</c:v>
                </c:pt>
              </c:numCache>
            </c:numRef>
          </c:val>
        </c:ser>
        <c:gapWidth val="150"/>
        <c:overlap val="0"/>
        <c:axId val="58634442"/>
        <c:axId val="30222483"/>
      </c:barChart>
      <c:catAx>
        <c:axId val="58634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22483"/>
        <c:crosses val="autoZero"/>
        <c:auto val="1"/>
        <c:lblAlgn val="ctr"/>
        <c:lblOffset val="100"/>
        <c:noMultiLvlLbl val="0"/>
      </c:catAx>
      <c:valAx>
        <c:axId val="30222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34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eNPS Score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EDA_Engagement!F12</c:f>
              <c:strCache>
                <c:ptCount val="1"/>
                <c:pt idx="0">
                  <c:v>Avg eNPS Score</c:v>
                </c:pt>
              </c:strCache>
            </c:strRef>
          </c:tx>
          <c:spPr>
            <a:solidFill>
              <a:srgbClr val="bf8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EDA_Engagement!$B$13:$B$21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EDA_Engagement!$F$13:$F$21</c:f>
              <c:numCache>
                <c:formatCode>General</c:formatCode>
                <c:ptCount val="9"/>
                <c:pt idx="0">
                  <c:v>7.35096774193548</c:v>
                </c:pt>
                <c:pt idx="1">
                  <c:v>6.98617511520737</c:v>
                </c:pt>
                <c:pt idx="2">
                  <c:v>7.38679245283019</c:v>
                </c:pt>
                <c:pt idx="3">
                  <c:v>7.30254777070064</c:v>
                </c:pt>
                <c:pt idx="4">
                  <c:v>7.26291079812207</c:v>
                </c:pt>
                <c:pt idx="5">
                  <c:v>7.06024096385542</c:v>
                </c:pt>
                <c:pt idx="6">
                  <c:v>7.016</c:v>
                </c:pt>
                <c:pt idx="7">
                  <c:v>7.36619718309859</c:v>
                </c:pt>
                <c:pt idx="8">
                  <c:v>7.18269230769231</c:v>
                </c:pt>
              </c:numCache>
            </c:numRef>
          </c:val>
        </c:ser>
        <c:gapWidth val="150"/>
        <c:overlap val="0"/>
        <c:axId val="94682331"/>
        <c:axId val="62000832"/>
      </c:barChart>
      <c:catAx>
        <c:axId val="946823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00832"/>
        <c:crosses val="autoZero"/>
        <c:auto val="1"/>
        <c:lblAlgn val="ctr"/>
        <c:lblOffset val="100"/>
        <c:noMultiLvlLbl val="0"/>
      </c:catAx>
      <c:valAx>
        <c:axId val="62000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82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Training Status by Course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EDA_Compliance!C6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EDA_Compliance!$B$7:$B$12</c:f>
              <c:strCache>
                <c:ptCount val="6"/>
                <c:pt idx="0">
                  <c:v>POSH Awareness</c:v>
                </c:pt>
                <c:pt idx="1">
                  <c:v>Code of Conduct</c:v>
                </c:pt>
                <c:pt idx="2">
                  <c:v>Data Privacy &amp; DPDP Act</c:v>
                </c:pt>
                <c:pt idx="3">
                  <c:v>Information Security</c:v>
                </c:pt>
                <c:pt idx="4">
                  <c:v>Anti-Bribery</c:v>
                </c:pt>
                <c:pt idx="5">
                  <c:v>Fire &amp; Safety</c:v>
                </c:pt>
              </c:strCache>
            </c:strRef>
          </c:cat>
          <c:val>
            <c:numRef>
              <c:f>EDA_Compliance!$C$7:$C$12</c:f>
              <c:numCache>
                <c:formatCode>General</c:formatCode>
                <c:ptCount val="6"/>
                <c:pt idx="0">
                  <c:v>941</c:v>
                </c:pt>
                <c:pt idx="1">
                  <c:v>928</c:v>
                </c:pt>
                <c:pt idx="2">
                  <c:v>936</c:v>
                </c:pt>
                <c:pt idx="3">
                  <c:v>922</c:v>
                </c:pt>
                <c:pt idx="4">
                  <c:v>909</c:v>
                </c:pt>
                <c:pt idx="5">
                  <c:v>949</c:v>
                </c:pt>
              </c:numCache>
            </c:numRef>
          </c:val>
        </c:ser>
        <c:ser>
          <c:idx val="1"/>
          <c:order val="1"/>
          <c:tx>
            <c:strRef>
              <c:f>EDA_Compliance!D6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EDA_Compliance!$B$7:$B$12</c:f>
              <c:strCache>
                <c:ptCount val="6"/>
                <c:pt idx="0">
                  <c:v>POSH Awareness</c:v>
                </c:pt>
                <c:pt idx="1">
                  <c:v>Code of Conduct</c:v>
                </c:pt>
                <c:pt idx="2">
                  <c:v>Data Privacy &amp; DPDP Act</c:v>
                </c:pt>
                <c:pt idx="3">
                  <c:v>Information Security</c:v>
                </c:pt>
                <c:pt idx="4">
                  <c:v>Anti-Bribery</c:v>
                </c:pt>
                <c:pt idx="5">
                  <c:v>Fire &amp; Safety</c:v>
                </c:pt>
              </c:strCache>
            </c:strRef>
          </c:cat>
          <c:val>
            <c:numRef>
              <c:f>EDA_Compliance!$D$7:$D$12</c:f>
              <c:numCache>
                <c:formatCode>General</c:formatCode>
                <c:ptCount val="6"/>
                <c:pt idx="0">
                  <c:v>100</c:v>
                </c:pt>
                <c:pt idx="1">
                  <c:v>102</c:v>
                </c:pt>
                <c:pt idx="2">
                  <c:v>95</c:v>
                </c:pt>
                <c:pt idx="3">
                  <c:v>100</c:v>
                </c:pt>
                <c:pt idx="4">
                  <c:v>98</c:v>
                </c:pt>
                <c:pt idx="5">
                  <c:v>95</c:v>
                </c:pt>
              </c:numCache>
            </c:numRef>
          </c:val>
        </c:ser>
        <c:ser>
          <c:idx val="2"/>
          <c:order val="2"/>
          <c:tx>
            <c:strRef>
              <c:f>EDA_Compliance!E6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EDA_Compliance!$B$7:$B$12</c:f>
              <c:strCache>
                <c:ptCount val="6"/>
                <c:pt idx="0">
                  <c:v>POSH Awareness</c:v>
                </c:pt>
                <c:pt idx="1">
                  <c:v>Code of Conduct</c:v>
                </c:pt>
                <c:pt idx="2">
                  <c:v>Data Privacy &amp; DPDP Act</c:v>
                </c:pt>
                <c:pt idx="3">
                  <c:v>Information Security</c:v>
                </c:pt>
                <c:pt idx="4">
                  <c:v>Anti-Bribery</c:v>
                </c:pt>
                <c:pt idx="5">
                  <c:v>Fire &amp; Safety</c:v>
                </c:pt>
              </c:strCache>
            </c:strRef>
          </c:cat>
          <c:val>
            <c:numRef>
              <c:f>EDA_Compliance!$E$7:$E$12</c:f>
              <c:numCache>
                <c:formatCode>General</c:formatCode>
                <c:ptCount val="6"/>
                <c:pt idx="0">
                  <c:v>74</c:v>
                </c:pt>
                <c:pt idx="1">
                  <c:v>93</c:v>
                </c:pt>
                <c:pt idx="2">
                  <c:v>77</c:v>
                </c:pt>
                <c:pt idx="3">
                  <c:v>91</c:v>
                </c:pt>
                <c:pt idx="4">
                  <c:v>96</c:v>
                </c:pt>
                <c:pt idx="5">
                  <c:v>85</c:v>
                </c:pt>
              </c:numCache>
            </c:numRef>
          </c:val>
        </c:ser>
        <c:ser>
          <c:idx val="3"/>
          <c:order val="3"/>
          <c:tx>
            <c:strRef>
              <c:f>EDA_Compliance!F6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EDA_Compliance!$B$7:$B$12</c:f>
              <c:strCache>
                <c:ptCount val="6"/>
                <c:pt idx="0">
                  <c:v>POSH Awareness</c:v>
                </c:pt>
                <c:pt idx="1">
                  <c:v>Code of Conduct</c:v>
                </c:pt>
                <c:pt idx="2">
                  <c:v>Data Privacy &amp; DPDP Act</c:v>
                </c:pt>
                <c:pt idx="3">
                  <c:v>Information Security</c:v>
                </c:pt>
                <c:pt idx="4">
                  <c:v>Anti-Bribery</c:v>
                </c:pt>
                <c:pt idx="5">
                  <c:v>Fire &amp; Safety</c:v>
                </c:pt>
              </c:strCache>
            </c:strRef>
          </c:cat>
          <c:val>
            <c:numRef>
              <c:f>EDA_Compliance!$F$7:$F$12</c:f>
              <c:numCache>
                <c:formatCode>General</c:formatCode>
                <c:ptCount val="6"/>
                <c:pt idx="0">
                  <c:v>122</c:v>
                </c:pt>
                <c:pt idx="1">
                  <c:v>114</c:v>
                </c:pt>
                <c:pt idx="2">
                  <c:v>129</c:v>
                </c:pt>
                <c:pt idx="3">
                  <c:v>124</c:v>
                </c:pt>
                <c:pt idx="4">
                  <c:v>134</c:v>
                </c:pt>
                <c:pt idx="5">
                  <c:v>108</c:v>
                </c:pt>
              </c:numCache>
            </c:numRef>
          </c:val>
        </c:ser>
        <c:gapWidth val="150"/>
        <c:overlap val="100"/>
        <c:axId val="37863624"/>
        <c:axId val="25597071"/>
      </c:barChart>
      <c:catAx>
        <c:axId val="3786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97071"/>
        <c:crosses val="autoZero"/>
        <c:auto val="1"/>
        <c:lblAlgn val="ctr"/>
        <c:lblOffset val="100"/>
        <c:noMultiLvlLbl val="0"/>
      </c:catAx>
      <c:valAx>
        <c:axId val="25597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636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Workforce Compliant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EDA_Compliance!D16</c:f>
              <c:strCache>
                <c:ptCount val="1"/>
                <c:pt idx="0">
                  <c:v>% of Workforce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EDA_Compliance!$B$17:$B$21</c:f>
              <c:strCache>
                <c:ptCount val="5"/>
                <c:pt idx="0">
                  <c:v>Background verification cleared</c:v>
                </c:pt>
                <c:pt idx="1">
                  <c:v>PF UAN linked</c:v>
                </c:pt>
                <c:pt idx="2">
                  <c:v>ESI applicable</c:v>
                </c:pt>
                <c:pt idx="3">
                  <c:v>NDA signed</c:v>
                </c:pt>
                <c:pt idx="4">
                  <c:v>Policy acknowledged</c:v>
                </c:pt>
              </c:strCache>
            </c:strRef>
          </c:cat>
          <c:val>
            <c:numRef>
              <c:f>EDA_Compliance!$D$17:$D$21</c:f>
              <c:numCache>
                <c:formatCode>General</c:formatCode>
                <c:ptCount val="5"/>
                <c:pt idx="0">
                  <c:v>0.904</c:v>
                </c:pt>
                <c:pt idx="1">
                  <c:v>0.946666666666667</c:v>
                </c:pt>
                <c:pt idx="2">
                  <c:v>0</c:v>
                </c:pt>
                <c:pt idx="3">
                  <c:v>0.962</c:v>
                </c:pt>
                <c:pt idx="4">
                  <c:v>0.916</c:v>
                </c:pt>
              </c:numCache>
            </c:numRef>
          </c:val>
        </c:ser>
        <c:gapWidth val="150"/>
        <c:overlap val="0"/>
        <c:axId val="2085622"/>
        <c:axId val="10175663"/>
      </c:barChart>
      <c:catAx>
        <c:axId val="20856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75663"/>
        <c:crosses val="autoZero"/>
        <c:auto val="1"/>
        <c:lblAlgn val="ctr"/>
        <c:lblOffset val="100"/>
        <c:noMultiLvlLbl val="0"/>
      </c:catAx>
      <c:valAx>
        <c:axId val="10175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5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%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EDA_Attendance!E6</c:f>
              <c:strCache>
                <c:ptCount val="1"/>
                <c:pt idx="0">
                  <c:v>Days Present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EDA_Attendance!$B$7:$B$18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EDA_Attendance!$E$7:$E$18</c:f>
              <c:numCache>
                <c:formatCode>General</c:formatCode>
                <c:ptCount val="12"/>
                <c:pt idx="0">
                  <c:v>22087</c:v>
                </c:pt>
                <c:pt idx="1">
                  <c:v>22469</c:v>
                </c:pt>
                <c:pt idx="2">
                  <c:v>22610</c:v>
                </c:pt>
                <c:pt idx="3">
                  <c:v>23031</c:v>
                </c:pt>
                <c:pt idx="4">
                  <c:v>23290</c:v>
                </c:pt>
                <c:pt idx="5">
                  <c:v>23691</c:v>
                </c:pt>
                <c:pt idx="6">
                  <c:v>23832</c:v>
                </c:pt>
                <c:pt idx="7">
                  <c:v>23992</c:v>
                </c:pt>
                <c:pt idx="8">
                  <c:v>24214</c:v>
                </c:pt>
                <c:pt idx="9">
                  <c:v>24303</c:v>
                </c:pt>
                <c:pt idx="10">
                  <c:v>24543</c:v>
                </c:pt>
                <c:pt idx="11">
                  <c:v>26011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630742"/>
        <c:axId val="97796599"/>
      </c:lineChart>
      <c:catAx>
        <c:axId val="61630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96599"/>
        <c:crosses val="autoZero"/>
        <c:auto val="1"/>
        <c:lblAlgn val="ctr"/>
        <c:lblOffset val="100"/>
        <c:noMultiLvlLbl val="0"/>
      </c:catAx>
      <c:valAx>
        <c:axId val="97796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30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Leave &amp; Absence Days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EDA_Attendance!F6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EDA_Attendance!$B$7:$B$18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EDA_Attendance!$F$7:$F$18</c:f>
              <c:numCache>
                <c:formatCode>General</c:formatCode>
                <c:ptCount val="12"/>
                <c:pt idx="0">
                  <c:v>0.928727609116138</c:v>
                </c:pt>
                <c:pt idx="1">
                  <c:v>0.931859654943597</c:v>
                </c:pt>
                <c:pt idx="2">
                  <c:v>0.929228998849252</c:v>
                </c:pt>
                <c:pt idx="3">
                  <c:v>0.930545454545455</c:v>
                </c:pt>
                <c:pt idx="4">
                  <c:v>0.927002069734119</c:v>
                </c:pt>
                <c:pt idx="5">
                  <c:v>0.929934055581724</c:v>
                </c:pt>
                <c:pt idx="6">
                  <c:v>0.929847834568865</c:v>
                </c:pt>
                <c:pt idx="7">
                  <c:v>0.925760148171014</c:v>
                </c:pt>
                <c:pt idx="8">
                  <c:v>0.929591523341523</c:v>
                </c:pt>
                <c:pt idx="9">
                  <c:v>0.929084792415322</c:v>
                </c:pt>
                <c:pt idx="10">
                  <c:v>0.931989063568011</c:v>
                </c:pt>
                <c:pt idx="11">
                  <c:v>0.930959198282033</c:v>
                </c:pt>
              </c:numCache>
            </c:numRef>
          </c:val>
        </c:ser>
        <c:ser>
          <c:idx val="1"/>
          <c:order val="1"/>
          <c:tx>
            <c:strRef>
              <c:f>EDA_Attendance!G6</c:f>
              <c:strCache>
                <c:ptCount val="1"/>
                <c:pt idx="0">
                  <c:v>Sick Leave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EDA_Attendance!$B$7:$B$18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EDA_Attendance!$G$7:$G$18</c:f>
              <c:numCache>
                <c:formatCode>General</c:formatCode>
                <c:ptCount val="12"/>
                <c:pt idx="0">
                  <c:v>655</c:v>
                </c:pt>
                <c:pt idx="1">
                  <c:v>696</c:v>
                </c:pt>
                <c:pt idx="2">
                  <c:v>722</c:v>
                </c:pt>
                <c:pt idx="3">
                  <c:v>703</c:v>
                </c:pt>
                <c:pt idx="4">
                  <c:v>690</c:v>
                </c:pt>
                <c:pt idx="5">
                  <c:v>698</c:v>
                </c:pt>
                <c:pt idx="6">
                  <c:v>720</c:v>
                </c:pt>
                <c:pt idx="7">
                  <c:v>740</c:v>
                </c:pt>
                <c:pt idx="8">
                  <c:v>733</c:v>
                </c:pt>
                <c:pt idx="9">
                  <c:v>704</c:v>
                </c:pt>
                <c:pt idx="10">
                  <c:v>776</c:v>
                </c:pt>
                <c:pt idx="11">
                  <c:v>751</c:v>
                </c:pt>
              </c:numCache>
            </c:numRef>
          </c:val>
        </c:ser>
        <c:ser>
          <c:idx val="2"/>
          <c:order val="2"/>
          <c:tx>
            <c:strRef>
              <c:f>EDA_Attendance!H6</c:f>
              <c:strCache>
                <c:ptCount val="1"/>
                <c:pt idx="0">
                  <c:v>Casual Leave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EDA_Attendance!$B$7:$B$18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EDA_Attendance!$H$7:$H$18</c:f>
              <c:numCache>
                <c:formatCode>General</c:formatCode>
                <c:ptCount val="12"/>
                <c:pt idx="0">
                  <c:v>742</c:v>
                </c:pt>
                <c:pt idx="1">
                  <c:v>755</c:v>
                </c:pt>
                <c:pt idx="2">
                  <c:v>741</c:v>
                </c:pt>
                <c:pt idx="3">
                  <c:v>762</c:v>
                </c:pt>
                <c:pt idx="4">
                  <c:v>801</c:v>
                </c:pt>
                <c:pt idx="5">
                  <c:v>821</c:v>
                </c:pt>
                <c:pt idx="6">
                  <c:v>891</c:v>
                </c:pt>
                <c:pt idx="7">
                  <c:v>878</c:v>
                </c:pt>
                <c:pt idx="8">
                  <c:v>818</c:v>
                </c:pt>
                <c:pt idx="9">
                  <c:v>889</c:v>
                </c:pt>
                <c:pt idx="10">
                  <c:v>810</c:v>
                </c:pt>
                <c:pt idx="11">
                  <c:v>864</c:v>
                </c:pt>
              </c:numCache>
            </c:numRef>
          </c:val>
        </c:ser>
        <c:gapWidth val="150"/>
        <c:overlap val="100"/>
        <c:axId val="59477404"/>
        <c:axId val="36055665"/>
      </c:barChart>
      <c:catAx>
        <c:axId val="594774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55665"/>
        <c:crosses val="autoZero"/>
        <c:auto val="1"/>
        <c:lblAlgn val="ctr"/>
        <c:lblOffset val="100"/>
        <c:noMultiLvlLbl val="0"/>
      </c:catAx>
      <c:valAx>
        <c:axId val="36055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7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Overtime Hours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EDA_Attendance!J6</c:f>
              <c:strCache>
                <c:ptCount val="1"/>
                <c:pt idx="0">
                  <c:v>Late Logins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EDA_Attendance!$B$7:$B$18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EDA_Attendance!$J$7:$J$18</c:f>
              <c:numCache>
                <c:formatCode>General</c:formatCode>
                <c:ptCount val="12"/>
                <c:pt idx="0">
                  <c:v>1634</c:v>
                </c:pt>
                <c:pt idx="1">
                  <c:v>1660</c:v>
                </c:pt>
                <c:pt idx="2">
                  <c:v>1654</c:v>
                </c:pt>
                <c:pt idx="3">
                  <c:v>1644</c:v>
                </c:pt>
                <c:pt idx="4">
                  <c:v>1722</c:v>
                </c:pt>
                <c:pt idx="5">
                  <c:v>1716</c:v>
                </c:pt>
                <c:pt idx="6">
                  <c:v>1749</c:v>
                </c:pt>
                <c:pt idx="7">
                  <c:v>1863</c:v>
                </c:pt>
                <c:pt idx="8">
                  <c:v>1761</c:v>
                </c:pt>
                <c:pt idx="9">
                  <c:v>1761</c:v>
                </c:pt>
                <c:pt idx="10">
                  <c:v>1701</c:v>
                </c:pt>
                <c:pt idx="11">
                  <c:v>1904</c:v>
                </c:pt>
              </c:numCache>
            </c:numRef>
          </c:val>
        </c:ser>
        <c:gapWidth val="150"/>
        <c:overlap val="0"/>
        <c:axId val="16918844"/>
        <c:axId val="30676658"/>
      </c:barChart>
      <c:catAx>
        <c:axId val="16918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76658"/>
        <c:crosses val="autoZero"/>
        <c:auto val="1"/>
        <c:lblAlgn val="ctr"/>
        <c:lblOffset val="100"/>
        <c:noMultiLvlLbl val="0"/>
      </c:catAx>
      <c:valAx>
        <c:axId val="30676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18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Recruitment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EDA_Recruitment!C6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00b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EDA_Recruitment!$B$7:$B$10</c:f>
              <c:strCache>
                <c:ptCount val="4"/>
                <c:pt idx="0">
                  <c:v>Applicants</c:v>
                </c:pt>
                <c:pt idx="1">
                  <c:v>Interviews</c:v>
                </c:pt>
                <c:pt idx="2">
                  <c:v>Offers Made</c:v>
                </c:pt>
                <c:pt idx="3">
                  <c:v>Hires (requisitions closed)</c:v>
                </c:pt>
              </c:strCache>
            </c:strRef>
          </c:cat>
          <c:val>
            <c:numRef>
              <c:f>EDA_Recruitment!$C$7:$C$10</c:f>
              <c:numCache>
                <c:formatCode>General</c:formatCode>
                <c:ptCount val="4"/>
                <c:pt idx="0">
                  <c:v>112455</c:v>
                </c:pt>
                <c:pt idx="1">
                  <c:v>12756</c:v>
                </c:pt>
                <c:pt idx="2">
                  <c:v>2422</c:v>
                </c:pt>
                <c:pt idx="3">
                  <c:v>1500</c:v>
                </c:pt>
              </c:numCache>
            </c:numRef>
          </c:val>
        </c:ser>
        <c:gapWidth val="150"/>
        <c:overlap val="0"/>
        <c:axId val="54996111"/>
        <c:axId val="96737462"/>
      </c:barChart>
      <c:catAx>
        <c:axId val="5499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37462"/>
        <c:crosses val="autoZero"/>
        <c:auto val="1"/>
        <c:lblAlgn val="ctr"/>
        <c:lblOffset val="100"/>
        <c:noMultiLvlLbl val="0"/>
      </c:catAx>
      <c:valAx>
        <c:axId val="96737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96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Cost per Hire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EDA_Recruitment!H13</c:f>
              <c:strCache>
                <c:ptCount val="1"/>
                <c:pt idx="0">
                  <c:v>Applicants per Hire</c:v>
                </c:pt>
              </c:strCache>
            </c:strRef>
          </c:tx>
          <c:spPr>
            <a:solidFill>
              <a:srgbClr val="00b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EDA_Recruitment!$B$14:$B$18</c:f>
              <c:strCache>
                <c:ptCount val="5"/>
                <c:pt idx="0">
                  <c:v>Job Portal</c:v>
                </c:pt>
                <c:pt idx="1">
                  <c:v>Referral</c:v>
                </c:pt>
                <c:pt idx="2">
                  <c:v>LinkedIn</c:v>
                </c:pt>
                <c:pt idx="3">
                  <c:v>Campus</c:v>
                </c:pt>
                <c:pt idx="4">
                  <c:v>Consultant</c:v>
                </c:pt>
              </c:strCache>
            </c:strRef>
          </c:cat>
          <c:val>
            <c:numRef>
              <c:f>EDA_Recruitment!$H$14:$H$18</c:f>
              <c:numCache>
                <c:formatCode>General</c:formatCode>
                <c:ptCount val="5"/>
                <c:pt idx="0">
                  <c:v>75.4209302325581</c:v>
                </c:pt>
                <c:pt idx="1">
                  <c:v>75.6175</c:v>
                </c:pt>
                <c:pt idx="2">
                  <c:v>71.7747440273038</c:v>
                </c:pt>
                <c:pt idx="3">
                  <c:v>77.8170212765957</c:v>
                </c:pt>
                <c:pt idx="4">
                  <c:v>73.6619718309859</c:v>
                </c:pt>
              </c:numCache>
            </c:numRef>
          </c:val>
        </c:ser>
        <c:gapWidth val="150"/>
        <c:overlap val="0"/>
        <c:axId val="2704744"/>
        <c:axId val="99906692"/>
      </c:barChart>
      <c:catAx>
        <c:axId val="270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06692"/>
        <c:crosses val="autoZero"/>
        <c:auto val="1"/>
        <c:lblAlgn val="ctr"/>
        <c:lblOffset val="100"/>
        <c:noMultiLvlLbl val="0"/>
      </c:catAx>
      <c:valAx>
        <c:axId val="99906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4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Time-to-Hire (days)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EDA_Recruitment!J13</c:f>
              <c:strCache>
                <c:ptCount val="1"/>
                <c:pt idx="0">
                  <c:v>Avg Time-to-Offer (d)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EDA_Recruitment!$B$14:$B$18</c:f>
              <c:strCache>
                <c:ptCount val="5"/>
                <c:pt idx="0">
                  <c:v>Job Portal</c:v>
                </c:pt>
                <c:pt idx="1">
                  <c:v>Referral</c:v>
                </c:pt>
                <c:pt idx="2">
                  <c:v>LinkedIn</c:v>
                </c:pt>
                <c:pt idx="3">
                  <c:v>Campus</c:v>
                </c:pt>
                <c:pt idx="4">
                  <c:v>Consultant</c:v>
                </c:pt>
              </c:strCache>
            </c:strRef>
          </c:cat>
          <c:val>
            <c:numRef>
              <c:f>EDA_Recruitment!$J$14:$J$18</c:f>
              <c:numCache>
                <c:formatCode>General</c:formatCode>
                <c:ptCount val="5"/>
                <c:pt idx="0">
                  <c:v>18.2953488372093</c:v>
                </c:pt>
                <c:pt idx="1">
                  <c:v>16.825</c:v>
                </c:pt>
                <c:pt idx="2">
                  <c:v>15.3003412969283</c:v>
                </c:pt>
                <c:pt idx="3">
                  <c:v>14.5957446808511</c:v>
                </c:pt>
                <c:pt idx="4">
                  <c:v>18.1197183098592</c:v>
                </c:pt>
              </c:numCache>
            </c:numRef>
          </c:val>
        </c:ser>
        <c:gapWidth val="150"/>
        <c:overlap val="0"/>
        <c:axId val="72435239"/>
        <c:axId val="40117036"/>
      </c:barChart>
      <c:catAx>
        <c:axId val="72435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17036"/>
        <c:crosses val="autoZero"/>
        <c:auto val="1"/>
        <c:lblAlgn val="ctr"/>
        <c:lblOffset val="100"/>
        <c:noMultiLvlLbl val="0"/>
      </c:catAx>
      <c:valAx>
        <c:axId val="40117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352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Hires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EDA_Recruitment!C21</c:f>
              <c:strCache>
                <c:ptCount val="1"/>
                <c:pt idx="0">
                  <c:v>Hires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EDA_Recruitment!$B$22:$B$30</c:f>
              <c:strCache>
                <c:ptCount val="9"/>
                <c:pt idx="0">
                  <c:v>Engineering</c:v>
                </c:pt>
                <c:pt idx="1">
                  <c:v>Data &amp; AI</c:v>
                </c:pt>
                <c:pt idx="2">
                  <c:v>Sales</c:v>
                </c:pt>
                <c:pt idx="3">
                  <c:v>Customer Support</c:v>
                </c:pt>
                <c:pt idx="4">
                  <c:v>Operations</c:v>
                </c:pt>
                <c:pt idx="5">
                  <c:v>Finance</c:v>
                </c:pt>
                <c:pt idx="6">
                  <c:v>Human Resources</c:v>
                </c:pt>
                <c:pt idx="7">
                  <c:v>Marketing</c:v>
                </c:pt>
                <c:pt idx="8">
                  <c:v>Legal &amp; Compliance</c:v>
                </c:pt>
              </c:strCache>
            </c:strRef>
          </c:cat>
          <c:val>
            <c:numRef>
              <c:f>EDA_Recruitment!$C$22:$C$30</c:f>
              <c:numCache>
                <c:formatCode>General</c:formatCode>
                <c:ptCount val="9"/>
                <c:pt idx="0">
                  <c:v>455</c:v>
                </c:pt>
                <c:pt idx="1">
                  <c:v>139</c:v>
                </c:pt>
                <c:pt idx="2">
                  <c:v>207</c:v>
                </c:pt>
                <c:pt idx="3">
                  <c:v>207</c:v>
                </c:pt>
                <c:pt idx="4">
                  <c:v>145</c:v>
                </c:pt>
                <c:pt idx="5">
                  <c:v>97</c:v>
                </c:pt>
                <c:pt idx="6">
                  <c:v>82</c:v>
                </c:pt>
                <c:pt idx="7">
                  <c:v>100</c:v>
                </c:pt>
                <c:pt idx="8">
                  <c:v>68</c:v>
                </c:pt>
              </c:numCache>
            </c:numRef>
          </c:val>
        </c:ser>
        <c:gapWidth val="150"/>
        <c:overlap val="0"/>
        <c:axId val="67642811"/>
        <c:axId val="99530573"/>
      </c:barChart>
      <c:catAx>
        <c:axId val="67642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30573"/>
        <c:crosses val="autoZero"/>
        <c:auto val="1"/>
        <c:lblAlgn val="ctr"/>
        <c:lblOffset val="100"/>
        <c:noMultiLvlLbl val="0"/>
      </c:catAx>
      <c:valAx>
        <c:axId val="99530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42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7</xdr:col>
      <xdr:colOff>747720</xdr:colOff>
      <xdr:row>26</xdr:row>
      <xdr:rowOff>11520</xdr:rowOff>
    </xdr:to>
    <xdr:graphicFrame>
      <xdr:nvGraphicFramePr>
        <xdr:cNvPr id="0" name="Chart 1"/>
        <xdr:cNvGraphicFramePr/>
      </xdr:nvGraphicFramePr>
      <xdr:xfrm>
        <a:off x="611640" y="2333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15</xdr:col>
      <xdr:colOff>747360</xdr:colOff>
      <xdr:row>26</xdr:row>
      <xdr:rowOff>11520</xdr:rowOff>
    </xdr:to>
    <xdr:graphicFrame>
      <xdr:nvGraphicFramePr>
        <xdr:cNvPr id="1" name="Chart 2"/>
        <xdr:cNvGraphicFramePr/>
      </xdr:nvGraphicFramePr>
      <xdr:xfrm>
        <a:off x="6814080" y="2333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747720</xdr:colOff>
      <xdr:row>51</xdr:row>
      <xdr:rowOff>128520</xdr:rowOff>
    </xdr:to>
    <xdr:graphicFrame>
      <xdr:nvGraphicFramePr>
        <xdr:cNvPr id="2" name="Chart 3"/>
        <xdr:cNvGraphicFramePr/>
      </xdr:nvGraphicFramePr>
      <xdr:xfrm>
        <a:off x="611640" y="595296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15</xdr:col>
      <xdr:colOff>747360</xdr:colOff>
      <xdr:row>51</xdr:row>
      <xdr:rowOff>128520</xdr:rowOff>
    </xdr:to>
    <xdr:graphicFrame>
      <xdr:nvGraphicFramePr>
        <xdr:cNvPr id="3" name="Chart 4"/>
        <xdr:cNvGraphicFramePr/>
      </xdr:nvGraphicFramePr>
      <xdr:xfrm>
        <a:off x="6814080" y="595296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7</xdr:col>
      <xdr:colOff>747720</xdr:colOff>
      <xdr:row>64</xdr:row>
      <xdr:rowOff>11880</xdr:rowOff>
    </xdr:to>
    <xdr:graphicFrame>
      <xdr:nvGraphicFramePr>
        <xdr:cNvPr id="4" name="Chart 5"/>
        <xdr:cNvGraphicFramePr/>
      </xdr:nvGraphicFramePr>
      <xdr:xfrm>
        <a:off x="611640" y="95727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48</xdr:row>
      <xdr:rowOff>0</xdr:rowOff>
    </xdr:from>
    <xdr:to>
      <xdr:col>15</xdr:col>
      <xdr:colOff>747360</xdr:colOff>
      <xdr:row>64</xdr:row>
      <xdr:rowOff>11880</xdr:rowOff>
    </xdr:to>
    <xdr:graphicFrame>
      <xdr:nvGraphicFramePr>
        <xdr:cNvPr id="5" name="Chart 6"/>
        <xdr:cNvGraphicFramePr/>
      </xdr:nvGraphicFramePr>
      <xdr:xfrm>
        <a:off x="6814080" y="95727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0</xdr:rowOff>
    </xdr:from>
    <xdr:to>
      <xdr:col>20</xdr:col>
      <xdr:colOff>507600</xdr:colOff>
      <xdr:row>19</xdr:row>
      <xdr:rowOff>87840</xdr:rowOff>
    </xdr:to>
    <xdr:graphicFrame>
      <xdr:nvGraphicFramePr>
        <xdr:cNvPr id="6" name="Chart 1"/>
        <xdr:cNvGraphicFramePr/>
      </xdr:nvGraphicFramePr>
      <xdr:xfrm>
        <a:off x="10386000" y="90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21</xdr:row>
      <xdr:rowOff>0</xdr:rowOff>
    </xdr:from>
    <xdr:to>
      <xdr:col>20</xdr:col>
      <xdr:colOff>507600</xdr:colOff>
      <xdr:row>36</xdr:row>
      <xdr:rowOff>145080</xdr:rowOff>
    </xdr:to>
    <xdr:graphicFrame>
      <xdr:nvGraphicFramePr>
        <xdr:cNvPr id="7" name="Chart 2"/>
        <xdr:cNvGraphicFramePr/>
      </xdr:nvGraphicFramePr>
      <xdr:xfrm>
        <a:off x="10386000" y="4257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38</xdr:row>
      <xdr:rowOff>0</xdr:rowOff>
    </xdr:from>
    <xdr:to>
      <xdr:col>20</xdr:col>
      <xdr:colOff>507600</xdr:colOff>
      <xdr:row>53</xdr:row>
      <xdr:rowOff>21960</xdr:rowOff>
    </xdr:to>
    <xdr:graphicFrame>
      <xdr:nvGraphicFramePr>
        <xdr:cNvPr id="8" name="Chart 3"/>
        <xdr:cNvGraphicFramePr/>
      </xdr:nvGraphicFramePr>
      <xdr:xfrm>
        <a:off x="10386000" y="75531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55</xdr:row>
      <xdr:rowOff>0</xdr:rowOff>
    </xdr:from>
    <xdr:to>
      <xdr:col>20</xdr:col>
      <xdr:colOff>507600</xdr:colOff>
      <xdr:row>71</xdr:row>
      <xdr:rowOff>11520</xdr:rowOff>
    </xdr:to>
    <xdr:graphicFrame>
      <xdr:nvGraphicFramePr>
        <xdr:cNvPr id="9" name="Chart 4"/>
        <xdr:cNvGraphicFramePr/>
      </xdr:nvGraphicFramePr>
      <xdr:xfrm>
        <a:off x="10386000" y="10791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72</xdr:row>
      <xdr:rowOff>0</xdr:rowOff>
    </xdr:from>
    <xdr:to>
      <xdr:col>20</xdr:col>
      <xdr:colOff>507600</xdr:colOff>
      <xdr:row>87</xdr:row>
      <xdr:rowOff>145080</xdr:rowOff>
    </xdr:to>
    <xdr:graphicFrame>
      <xdr:nvGraphicFramePr>
        <xdr:cNvPr id="10" name="Chart 5"/>
        <xdr:cNvGraphicFramePr/>
      </xdr:nvGraphicFramePr>
      <xdr:xfrm>
        <a:off x="10386000" y="140302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17</xdr:col>
      <xdr:colOff>507600</xdr:colOff>
      <xdr:row>19</xdr:row>
      <xdr:rowOff>87840</xdr:rowOff>
    </xdr:to>
    <xdr:graphicFrame>
      <xdr:nvGraphicFramePr>
        <xdr:cNvPr id="11" name="Chart 1"/>
        <xdr:cNvGraphicFramePr/>
      </xdr:nvGraphicFramePr>
      <xdr:xfrm>
        <a:off x="9306000" y="90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507600</xdr:colOff>
      <xdr:row>43</xdr:row>
      <xdr:rowOff>71640</xdr:rowOff>
    </xdr:to>
    <xdr:graphicFrame>
      <xdr:nvGraphicFramePr>
        <xdr:cNvPr id="12" name="Chart 2"/>
        <xdr:cNvGraphicFramePr/>
      </xdr:nvGraphicFramePr>
      <xdr:xfrm>
        <a:off x="9306000" y="425772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47</xdr:row>
      <xdr:rowOff>0</xdr:rowOff>
    </xdr:from>
    <xdr:to>
      <xdr:col>17</xdr:col>
      <xdr:colOff>507600</xdr:colOff>
      <xdr:row>62</xdr:row>
      <xdr:rowOff>87840</xdr:rowOff>
    </xdr:to>
    <xdr:graphicFrame>
      <xdr:nvGraphicFramePr>
        <xdr:cNvPr id="13" name="Chart 3"/>
        <xdr:cNvGraphicFramePr/>
      </xdr:nvGraphicFramePr>
      <xdr:xfrm>
        <a:off x="9306000" y="92678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64</xdr:row>
      <xdr:rowOff>0</xdr:rowOff>
    </xdr:from>
    <xdr:to>
      <xdr:col>17</xdr:col>
      <xdr:colOff>507600</xdr:colOff>
      <xdr:row>79</xdr:row>
      <xdr:rowOff>144720</xdr:rowOff>
    </xdr:to>
    <xdr:graphicFrame>
      <xdr:nvGraphicFramePr>
        <xdr:cNvPr id="14" name="Chart 4"/>
        <xdr:cNvGraphicFramePr/>
      </xdr:nvGraphicFramePr>
      <xdr:xfrm>
        <a:off x="9306000" y="12620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81</xdr:row>
      <xdr:rowOff>0</xdr:rowOff>
    </xdr:from>
    <xdr:to>
      <xdr:col>17</xdr:col>
      <xdr:colOff>507600</xdr:colOff>
      <xdr:row>97</xdr:row>
      <xdr:rowOff>11520</xdr:rowOff>
    </xdr:to>
    <xdr:graphicFrame>
      <xdr:nvGraphicFramePr>
        <xdr:cNvPr id="15" name="Chart 5"/>
        <xdr:cNvGraphicFramePr/>
      </xdr:nvGraphicFramePr>
      <xdr:xfrm>
        <a:off x="9306000" y="159163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19</xdr:col>
      <xdr:colOff>507600</xdr:colOff>
      <xdr:row>19</xdr:row>
      <xdr:rowOff>87840</xdr:rowOff>
    </xdr:to>
    <xdr:graphicFrame>
      <xdr:nvGraphicFramePr>
        <xdr:cNvPr id="16" name="Chart 1"/>
        <xdr:cNvGraphicFramePr/>
      </xdr:nvGraphicFramePr>
      <xdr:xfrm>
        <a:off x="9376560" y="90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19</xdr:col>
      <xdr:colOff>507600</xdr:colOff>
      <xdr:row>36</xdr:row>
      <xdr:rowOff>87840</xdr:rowOff>
    </xdr:to>
    <xdr:graphicFrame>
      <xdr:nvGraphicFramePr>
        <xdr:cNvPr id="17" name="Chart 2"/>
        <xdr:cNvGraphicFramePr/>
      </xdr:nvGraphicFramePr>
      <xdr:xfrm>
        <a:off x="9376560" y="4257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39</xdr:row>
      <xdr:rowOff>0</xdr:rowOff>
    </xdr:from>
    <xdr:to>
      <xdr:col>19</xdr:col>
      <xdr:colOff>507600</xdr:colOff>
      <xdr:row>55</xdr:row>
      <xdr:rowOff>11520</xdr:rowOff>
    </xdr:to>
    <xdr:graphicFrame>
      <xdr:nvGraphicFramePr>
        <xdr:cNvPr id="18" name="Chart 3"/>
        <xdr:cNvGraphicFramePr/>
      </xdr:nvGraphicFramePr>
      <xdr:xfrm>
        <a:off x="9376560" y="78008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57</xdr:row>
      <xdr:rowOff>0</xdr:rowOff>
    </xdr:from>
    <xdr:to>
      <xdr:col>19</xdr:col>
      <xdr:colOff>507600</xdr:colOff>
      <xdr:row>73</xdr:row>
      <xdr:rowOff>11520</xdr:rowOff>
    </xdr:to>
    <xdr:graphicFrame>
      <xdr:nvGraphicFramePr>
        <xdr:cNvPr id="19" name="Chart 4"/>
        <xdr:cNvGraphicFramePr/>
      </xdr:nvGraphicFramePr>
      <xdr:xfrm>
        <a:off x="9376560" y="112298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4</xdr:row>
      <xdr:rowOff>0</xdr:rowOff>
    </xdr:from>
    <xdr:to>
      <xdr:col>21</xdr:col>
      <xdr:colOff>507600</xdr:colOff>
      <xdr:row>19</xdr:row>
      <xdr:rowOff>87840</xdr:rowOff>
    </xdr:to>
    <xdr:graphicFrame>
      <xdr:nvGraphicFramePr>
        <xdr:cNvPr id="20" name="Chart 1"/>
        <xdr:cNvGraphicFramePr/>
      </xdr:nvGraphicFramePr>
      <xdr:xfrm>
        <a:off x="11866320" y="90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21</xdr:col>
      <xdr:colOff>507600</xdr:colOff>
      <xdr:row>37</xdr:row>
      <xdr:rowOff>11520</xdr:rowOff>
    </xdr:to>
    <xdr:graphicFrame>
      <xdr:nvGraphicFramePr>
        <xdr:cNvPr id="21" name="Chart 2"/>
        <xdr:cNvGraphicFramePr/>
      </xdr:nvGraphicFramePr>
      <xdr:xfrm>
        <a:off x="11866320" y="4257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39</xdr:row>
      <xdr:rowOff>0</xdr:rowOff>
    </xdr:from>
    <xdr:to>
      <xdr:col>21</xdr:col>
      <xdr:colOff>507600</xdr:colOff>
      <xdr:row>55</xdr:row>
      <xdr:rowOff>11520</xdr:rowOff>
    </xdr:to>
    <xdr:graphicFrame>
      <xdr:nvGraphicFramePr>
        <xdr:cNvPr id="22" name="Chart 3"/>
        <xdr:cNvGraphicFramePr/>
      </xdr:nvGraphicFramePr>
      <xdr:xfrm>
        <a:off x="11866320" y="7686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18</xdr:col>
      <xdr:colOff>507600</xdr:colOff>
      <xdr:row>23</xdr:row>
      <xdr:rowOff>168840</xdr:rowOff>
    </xdr:to>
    <xdr:graphicFrame>
      <xdr:nvGraphicFramePr>
        <xdr:cNvPr id="23" name="Chart 1"/>
        <xdr:cNvGraphicFramePr/>
      </xdr:nvGraphicFramePr>
      <xdr:xfrm>
        <a:off x="9399240" y="90504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18</xdr:col>
      <xdr:colOff>507600</xdr:colOff>
      <xdr:row>43</xdr:row>
      <xdr:rowOff>11880</xdr:rowOff>
    </xdr:to>
    <xdr:graphicFrame>
      <xdr:nvGraphicFramePr>
        <xdr:cNvPr id="24" name="Chart 2"/>
        <xdr:cNvGraphicFramePr/>
      </xdr:nvGraphicFramePr>
      <xdr:xfrm>
        <a:off x="9399240" y="5457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4</xdr:row>
      <xdr:rowOff>0</xdr:rowOff>
    </xdr:from>
    <xdr:to>
      <xdr:col>21</xdr:col>
      <xdr:colOff>507600</xdr:colOff>
      <xdr:row>19</xdr:row>
      <xdr:rowOff>145080</xdr:rowOff>
    </xdr:to>
    <xdr:graphicFrame>
      <xdr:nvGraphicFramePr>
        <xdr:cNvPr id="25" name="Chart 1"/>
        <xdr:cNvGraphicFramePr/>
      </xdr:nvGraphicFramePr>
      <xdr:xfrm>
        <a:off x="12430080" y="90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21</xdr:col>
      <xdr:colOff>507600</xdr:colOff>
      <xdr:row>37</xdr:row>
      <xdr:rowOff>11520</xdr:rowOff>
    </xdr:to>
    <xdr:graphicFrame>
      <xdr:nvGraphicFramePr>
        <xdr:cNvPr id="26" name="Chart 2"/>
        <xdr:cNvGraphicFramePr/>
      </xdr:nvGraphicFramePr>
      <xdr:xfrm>
        <a:off x="12430080" y="4257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39</xdr:row>
      <xdr:rowOff>0</xdr:rowOff>
    </xdr:from>
    <xdr:to>
      <xdr:col>21</xdr:col>
      <xdr:colOff>507600</xdr:colOff>
      <xdr:row>55</xdr:row>
      <xdr:rowOff>11520</xdr:rowOff>
    </xdr:to>
    <xdr:graphicFrame>
      <xdr:nvGraphicFramePr>
        <xdr:cNvPr id="27" name="Chart 3"/>
        <xdr:cNvGraphicFramePr/>
      </xdr:nvGraphicFramePr>
      <xdr:xfrm>
        <a:off x="12430080" y="76867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4</xdr:row>
      <xdr:rowOff>0</xdr:rowOff>
    </xdr:from>
    <xdr:to>
      <xdr:col>21</xdr:col>
      <xdr:colOff>507600</xdr:colOff>
      <xdr:row>19</xdr:row>
      <xdr:rowOff>87840</xdr:rowOff>
    </xdr:to>
    <xdr:graphicFrame>
      <xdr:nvGraphicFramePr>
        <xdr:cNvPr id="28" name="Chart 1"/>
        <xdr:cNvGraphicFramePr/>
      </xdr:nvGraphicFramePr>
      <xdr:xfrm>
        <a:off x="13769280" y="90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21</xdr:col>
      <xdr:colOff>507600</xdr:colOff>
      <xdr:row>37</xdr:row>
      <xdr:rowOff>11880</xdr:rowOff>
    </xdr:to>
    <xdr:graphicFrame>
      <xdr:nvGraphicFramePr>
        <xdr:cNvPr id="29" name="Chart 2"/>
        <xdr:cNvGraphicFramePr/>
      </xdr:nvGraphicFramePr>
      <xdr:xfrm>
        <a:off x="13769280" y="4314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39</xdr:row>
      <xdr:rowOff>0</xdr:rowOff>
    </xdr:from>
    <xdr:to>
      <xdr:col>21</xdr:col>
      <xdr:colOff>507600</xdr:colOff>
      <xdr:row>55</xdr:row>
      <xdr:rowOff>11880</xdr:rowOff>
    </xdr:to>
    <xdr:graphicFrame>
      <xdr:nvGraphicFramePr>
        <xdr:cNvPr id="30" name="Chart 3"/>
        <xdr:cNvGraphicFramePr/>
      </xdr:nvGraphicFramePr>
      <xdr:xfrm>
        <a:off x="13769280" y="7743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57</xdr:row>
      <xdr:rowOff>0</xdr:rowOff>
    </xdr:from>
    <xdr:to>
      <xdr:col>21</xdr:col>
      <xdr:colOff>507600</xdr:colOff>
      <xdr:row>73</xdr:row>
      <xdr:rowOff>11880</xdr:rowOff>
    </xdr:to>
    <xdr:graphicFrame>
      <xdr:nvGraphicFramePr>
        <xdr:cNvPr id="31" name="Chart 4"/>
        <xdr:cNvGraphicFramePr/>
      </xdr:nvGraphicFramePr>
      <xdr:xfrm>
        <a:off x="13769280" y="111729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S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2" style="0" width="11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15.75" hidden="false" customHeight="true" outlineLevel="0" collapsed="false">
      <c r="B5" s="3" t="s">
        <v>2</v>
      </c>
      <c r="C5" s="3"/>
      <c r="D5" s="3"/>
      <c r="E5" s="3" t="s">
        <v>3</v>
      </c>
      <c r="F5" s="3"/>
      <c r="G5" s="3"/>
      <c r="H5" s="3" t="s">
        <v>4</v>
      </c>
      <c r="I5" s="3"/>
      <c r="J5" s="3"/>
      <c r="K5" s="3" t="s">
        <v>5</v>
      </c>
      <c r="L5" s="3"/>
      <c r="M5" s="3"/>
      <c r="N5" s="3" t="s">
        <v>6</v>
      </c>
      <c r="O5" s="3"/>
      <c r="P5" s="3"/>
      <c r="Q5" s="3" t="s">
        <v>7</v>
      </c>
      <c r="R5" s="3"/>
      <c r="S5" s="3"/>
    </row>
    <row r="6" customFormat="false" ht="25.5" hidden="false" customHeight="true" outlineLevel="0" collapsed="false">
      <c r="B6" s="4" t="n">
        <f aca="false">COUNTA(Employees!$A$2:$A$1501)</f>
        <v>1500</v>
      </c>
      <c r="C6" s="4"/>
      <c r="D6" s="4"/>
      <c r="E6" s="4" t="n">
        <f aca="false">COUNTIF(Employees!$U$2:$U$1501,"Active")</f>
        <v>1237</v>
      </c>
      <c r="F6" s="4"/>
      <c r="G6" s="4"/>
      <c r="H6" s="4" t="n">
        <f aca="false">COUNTA(Attrition!$A$2:$A$264)</f>
        <v>263</v>
      </c>
      <c r="I6" s="4"/>
      <c r="J6" s="4"/>
      <c r="K6" s="5" t="n">
        <f aca="false">COUNTA(Attrition!$A$2:$A$264)/COUNTA(Employees!$A$2:$A$1501)</f>
        <v>0.175333333333333</v>
      </c>
      <c r="L6" s="5"/>
      <c r="M6" s="5"/>
      <c r="N6" s="5" t="n">
        <f aca="false">COUNTIF(Employees!$D$2:$D$1501,"Female")/COUNTA(Employees!$A$2:$A$1501)</f>
        <v>0.447333333333333</v>
      </c>
      <c r="O6" s="5"/>
      <c r="P6" s="5"/>
      <c r="Q6" s="6" t="n">
        <f aca="false">AVERAGEIFS(Employees!$P$2:$P$1501,Employees!$U$2:$U$1501,"Active")</f>
        <v>1962206.14389652</v>
      </c>
      <c r="R6" s="6"/>
      <c r="S6" s="6"/>
    </row>
    <row r="8" customFormat="false" ht="15.75" hidden="false" customHeight="true" outlineLevel="0" collapsed="false">
      <c r="B8" s="3" t="s">
        <v>8</v>
      </c>
      <c r="C8" s="3"/>
      <c r="D8" s="3"/>
      <c r="E8" s="3" t="s">
        <v>9</v>
      </c>
      <c r="F8" s="3"/>
      <c r="G8" s="3"/>
      <c r="H8" s="3" t="s">
        <v>10</v>
      </c>
      <c r="I8" s="3"/>
      <c r="J8" s="3"/>
      <c r="K8" s="3" t="s">
        <v>11</v>
      </c>
      <c r="L8" s="3"/>
      <c r="M8" s="3"/>
      <c r="N8" s="3" t="s">
        <v>12</v>
      </c>
      <c r="O8" s="3"/>
      <c r="P8" s="3"/>
      <c r="Q8" s="3" t="s">
        <v>13</v>
      </c>
      <c r="R8" s="3"/>
      <c r="S8" s="3"/>
    </row>
    <row r="9" customFormat="false" ht="25.5" hidden="false" customHeight="true" outlineLevel="0" collapsed="false">
      <c r="B9" s="7" t="n">
        <f aca="false">AVERAGE(Performance!$C$2:$C$3701)</f>
        <v>2.76162162162162</v>
      </c>
      <c r="C9" s="7"/>
      <c r="D9" s="7"/>
      <c r="E9" s="8" t="n">
        <f aca="false">(COUNTIFS(Engagement!$B$2:$B$2375,2026,Engagement!$H$2:$H$2375,"&gt;=9")-COUNTIFS(Engagement!$B$2:$B$2375,2026,Engagement!$H$2:$H$2375,"&lt;=6"))/COUNTIF(Engagement!$B$2:$B$2375,2026)*100</f>
        <v>-1.65562913907285</v>
      </c>
      <c r="F9" s="8"/>
      <c r="G9" s="8"/>
      <c r="H9" s="5" t="n">
        <f aca="false">COUNTIF(Compliance_Trainings!$E$2:$E$7423,"Completed")/COUNTA(Compliance_Trainings!$A$2:$A$7423)</f>
        <v>0.752492589598491</v>
      </c>
      <c r="I9" s="5"/>
      <c r="J9" s="5"/>
      <c r="K9" s="5" t="n">
        <f aca="false">SUM(Attendance!$D$2:$D$13892)/SUM(Attendance!$C$2:$C$13892)</f>
        <v>0.929552162616737</v>
      </c>
      <c r="L9" s="5"/>
      <c r="M9" s="5"/>
      <c r="N9" s="8" t="n">
        <f aca="false">AVERAGE(Recruitment!$N$2:$N$1501)</f>
        <v>53.7833333333333</v>
      </c>
      <c r="O9" s="8"/>
      <c r="P9" s="8"/>
      <c r="Q9" s="6" t="n">
        <f aca="false">AVERAGE(Recruitment!$K$2:$K$1501)</f>
        <v>36392.794</v>
      </c>
      <c r="R9" s="6"/>
      <c r="S9" s="6"/>
    </row>
    <row r="68" customFormat="false" ht="19.5" hidden="false" customHeight="true" outlineLevel="0" collapsed="false">
      <c r="B68" s="9" t="s">
        <v>14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B69" s="10" t="s">
        <v>15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customFormat="false" ht="15" hidden="false" customHeight="true" outlineLevel="0" collapsed="false">
      <c r="B70" s="10" t="s">
        <v>16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customFormat="false" ht="15" hidden="false" customHeight="true" outlineLevel="0" collapsed="false">
      <c r="B71" s="10" t="s">
        <v>17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customFormat="false" ht="15" hidden="false" customHeight="true" outlineLevel="0" collapsed="false">
      <c r="B72" s="10" t="s">
        <v>18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customFormat="false" ht="15" hidden="false" customHeight="true" outlineLevel="0" collapsed="false">
      <c r="B73" s="10" t="s">
        <v>19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customFormat="false" ht="15" hidden="false" customHeight="true" outlineLevel="0" collapsed="false">
      <c r="B74" s="10" t="s">
        <v>20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customFormat="false" ht="15" hidden="false" customHeight="true" outlineLevel="0" collapsed="false">
      <c r="B75" s="10" t="s">
        <v>21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7" customFormat="false" ht="19.5" hidden="false" customHeight="true" outlineLevel="0" collapsed="false">
      <c r="B77" s="9" t="s">
        <v>22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5" hidden="false" customHeight="false" outlineLevel="0" collapsed="false">
      <c r="B78" s="2" t="s">
        <v>23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" hidden="false" customHeight="false" outlineLevel="0" collapsed="false">
      <c r="B79" s="2" t="s">
        <v>24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" hidden="false" customHeight="false" outlineLevel="0" collapsed="false">
      <c r="B80" s="2" t="s">
        <v>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5" hidden="false" customHeight="false" outlineLevel="0" collapsed="false">
      <c r="B81" s="2" t="s">
        <v>26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5" hidden="false" customHeight="false" outlineLevel="0" collapsed="false">
      <c r="B82" s="2" t="s">
        <v>27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4" customFormat="false" ht="19.5" hidden="false" customHeight="true" outlineLevel="0" collapsed="false">
      <c r="B84" s="9" t="s">
        <v>28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5" hidden="false" customHeight="false" outlineLevel="0" collapsed="false">
      <c r="B85" s="11" t="s">
        <v>29</v>
      </c>
      <c r="E85" s="10" t="s">
        <v>30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customFormat="false" ht="15" hidden="false" customHeight="false" outlineLevel="0" collapsed="false">
      <c r="B86" s="11" t="s">
        <v>31</v>
      </c>
      <c r="E86" s="10" t="s">
        <v>32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customFormat="false" ht="15" hidden="false" customHeight="false" outlineLevel="0" collapsed="false">
      <c r="B87" s="11" t="s">
        <v>33</v>
      </c>
      <c r="E87" s="10" t="s">
        <v>34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customFormat="false" ht="15" hidden="false" customHeight="false" outlineLevel="0" collapsed="false">
      <c r="B88" s="11" t="s">
        <v>35</v>
      </c>
      <c r="E88" s="10" t="s">
        <v>36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customFormat="false" ht="15" hidden="false" customHeight="false" outlineLevel="0" collapsed="false">
      <c r="B89" s="11" t="s">
        <v>37</v>
      </c>
      <c r="E89" s="10" t="s">
        <v>38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customFormat="false" ht="15" hidden="false" customHeight="false" outlineLevel="0" collapsed="false">
      <c r="B90" s="11" t="s">
        <v>39</v>
      </c>
      <c r="E90" s="10" t="s">
        <v>40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customFormat="false" ht="15" hidden="false" customHeight="false" outlineLevel="0" collapsed="false">
      <c r="B91" s="11" t="s">
        <v>41</v>
      </c>
      <c r="E91" s="10" t="s">
        <v>42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customFormat="false" ht="15" hidden="false" customHeight="false" outlineLevel="0" collapsed="false">
      <c r="B92" s="11" t="s">
        <v>43</v>
      </c>
      <c r="E92" s="10" t="s">
        <v>44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customFormat="false" ht="15" hidden="false" customHeight="false" outlineLevel="0" collapsed="false">
      <c r="B93" s="11" t="s">
        <v>45</v>
      </c>
      <c r="E93" s="10" t="s">
        <v>46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</sheetData>
  <mergeCells count="50">
    <mergeCell ref="B2:O2"/>
    <mergeCell ref="B3:O3"/>
    <mergeCell ref="B5:D5"/>
    <mergeCell ref="E5:G5"/>
    <mergeCell ref="H5:J5"/>
    <mergeCell ref="K5:M5"/>
    <mergeCell ref="N5:P5"/>
    <mergeCell ref="Q5:S5"/>
    <mergeCell ref="B6:D6"/>
    <mergeCell ref="E6:G6"/>
    <mergeCell ref="H6:J6"/>
    <mergeCell ref="K6:M6"/>
    <mergeCell ref="N6:P6"/>
    <mergeCell ref="Q6:S6"/>
    <mergeCell ref="B8:D8"/>
    <mergeCell ref="E8:G8"/>
    <mergeCell ref="H8:J8"/>
    <mergeCell ref="K8:M8"/>
    <mergeCell ref="N8:P8"/>
    <mergeCell ref="Q8:S8"/>
    <mergeCell ref="B9:D9"/>
    <mergeCell ref="E9:G9"/>
    <mergeCell ref="H9:J9"/>
    <mergeCell ref="K9:M9"/>
    <mergeCell ref="N9:P9"/>
    <mergeCell ref="Q9:S9"/>
    <mergeCell ref="B68:Q68"/>
    <mergeCell ref="B69:Q69"/>
    <mergeCell ref="B70:Q70"/>
    <mergeCell ref="B71:Q71"/>
    <mergeCell ref="B72:Q72"/>
    <mergeCell ref="B73:Q73"/>
    <mergeCell ref="B74:Q74"/>
    <mergeCell ref="B75:Q75"/>
    <mergeCell ref="B77:Q77"/>
    <mergeCell ref="B78:Q78"/>
    <mergeCell ref="B79:Q79"/>
    <mergeCell ref="B80:Q80"/>
    <mergeCell ref="B81:Q81"/>
    <mergeCell ref="B82:Q82"/>
    <mergeCell ref="B84:Q84"/>
    <mergeCell ref="E85:Q85"/>
    <mergeCell ref="E86:Q86"/>
    <mergeCell ref="E87:Q87"/>
    <mergeCell ref="E88:Q88"/>
    <mergeCell ref="E89:Q89"/>
    <mergeCell ref="E90:Q90"/>
    <mergeCell ref="E91:Q91"/>
    <mergeCell ref="E92:Q92"/>
    <mergeCell ref="E93:Q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3"/>
  </cols>
  <sheetData>
    <row r="2" customFormat="false" ht="25.5" hidden="false" customHeight="true" outlineLevel="0" collapsed="false">
      <c r="B2" s="1" t="s">
        <v>47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48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9.5" hidden="false" customHeight="true" outlineLevel="0" collapsed="false">
      <c r="B5" s="9" t="s">
        <v>49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J6" s="12" t="s">
        <v>58</v>
      </c>
      <c r="K6" s="12" t="s">
        <v>59</v>
      </c>
    </row>
    <row r="7" customFormat="false" ht="15" hidden="false" customHeight="false" outlineLevel="0" collapsed="false">
      <c r="B7" s="13" t="s">
        <v>60</v>
      </c>
      <c r="C7" s="13" t="n">
        <f aca="false">COUNTIF(Employees!$I$2:$I$1501,B7)</f>
        <v>455</v>
      </c>
      <c r="D7" s="13" t="n">
        <f aca="false">COUNTIFS(Employees!$I$2:$I$1501,B7,Employees!$U$2:$U$1501,"Active")</f>
        <v>387</v>
      </c>
      <c r="E7" s="14" t="n">
        <f aca="false">COUNTIFS(Employees!$I$2:$I$1501,B7,Employees!$U$2:$U$1501,"Exited")</f>
        <v>68</v>
      </c>
      <c r="F7" s="15" t="n">
        <f aca="false">E7/C7</f>
        <v>0.149450549450549</v>
      </c>
      <c r="G7" s="16" t="n">
        <f aca="false">AVERAGEIFS(Employees!$P$2:$P$1501,Employees!$I$2:$I$1501,B7,Employees!$U$2:$U$1501,"Active")</f>
        <v>1752082.6873385</v>
      </c>
      <c r="H7" s="17" t="n">
        <f aca="false">AVERAGEIF(Employees!$I$2:$I$1501,B7,Employees!$E$2:$E$1501)</f>
        <v>32.0417582417582</v>
      </c>
      <c r="I7" s="15" t="n">
        <f aca="false">COUNTIFS(Employees!$I$2:$I$1501,B7,Employees!$D$2:$D$1501,"Female")/C7</f>
        <v>0.457142857142857</v>
      </c>
      <c r="J7" s="13" t="n">
        <f aca="false">VLOOKUP(B7,Departments!$B$2:$E$10,4,FALSE())</f>
        <v>472</v>
      </c>
      <c r="K7" s="13" t="n">
        <f aca="false">D7-J7</f>
        <v>-85</v>
      </c>
    </row>
    <row r="8" customFormat="false" ht="15" hidden="false" customHeight="false" outlineLevel="0" collapsed="false">
      <c r="B8" s="18" t="s">
        <v>61</v>
      </c>
      <c r="C8" s="18" t="n">
        <f aca="false">COUNTIF(Employees!$I$2:$I$1501,B8)</f>
        <v>139</v>
      </c>
      <c r="D8" s="18" t="n">
        <f aca="false">COUNTIFS(Employees!$I$2:$I$1501,B8,Employees!$U$2:$U$1501,"Active")</f>
        <v>117</v>
      </c>
      <c r="E8" s="19" t="n">
        <f aca="false">COUNTIFS(Employees!$I$2:$I$1501,B8,Employees!$U$2:$U$1501,"Exited")</f>
        <v>22</v>
      </c>
      <c r="F8" s="20" t="n">
        <f aca="false">E8/C8</f>
        <v>0.158273381294964</v>
      </c>
      <c r="G8" s="21" t="n">
        <f aca="false">AVERAGEIFS(Employees!$P$2:$P$1501,Employees!$I$2:$I$1501,B8,Employees!$U$2:$U$1501,"Active")</f>
        <v>1819153.84615385</v>
      </c>
      <c r="H8" s="22" t="n">
        <f aca="false">AVERAGEIF(Employees!$I$2:$I$1501,B8,Employees!$E$2:$E$1501)</f>
        <v>31.6618705035971</v>
      </c>
      <c r="I8" s="20" t="n">
        <f aca="false">COUNTIFS(Employees!$I$2:$I$1501,B8,Employees!$D$2:$D$1501,"Female")/C8</f>
        <v>0.482014388489209</v>
      </c>
      <c r="J8" s="18" t="n">
        <f aca="false">VLOOKUP(B8,Departments!$B$2:$E$10,4,FALSE())</f>
        <v>157</v>
      </c>
      <c r="K8" s="18" t="n">
        <f aca="false">D8-J8</f>
        <v>-40</v>
      </c>
    </row>
    <row r="9" customFormat="false" ht="15" hidden="false" customHeight="false" outlineLevel="0" collapsed="false">
      <c r="B9" s="13" t="s">
        <v>62</v>
      </c>
      <c r="C9" s="13" t="n">
        <f aca="false">COUNTIF(Employees!$I$2:$I$1501,B9)</f>
        <v>207</v>
      </c>
      <c r="D9" s="13" t="n">
        <f aca="false">COUNTIFS(Employees!$I$2:$I$1501,B9,Employees!$U$2:$U$1501,"Active")</f>
        <v>155</v>
      </c>
      <c r="E9" s="14" t="n">
        <f aca="false">COUNTIFS(Employees!$I$2:$I$1501,B9,Employees!$U$2:$U$1501,"Exited")</f>
        <v>52</v>
      </c>
      <c r="F9" s="15" t="n">
        <f aca="false">E9/C9</f>
        <v>0.251207729468599</v>
      </c>
      <c r="G9" s="16" t="n">
        <f aca="false">AVERAGEIFS(Employees!$P$2:$P$1501,Employees!$I$2:$I$1501,B9,Employees!$U$2:$U$1501,"Active")</f>
        <v>3015941.93548387</v>
      </c>
      <c r="H9" s="17" t="n">
        <f aca="false">AVERAGEIF(Employees!$I$2:$I$1501,B9,Employees!$E$2:$E$1501)</f>
        <v>36.1594202898551</v>
      </c>
      <c r="I9" s="15" t="n">
        <f aca="false">COUNTIFS(Employees!$I$2:$I$1501,B9,Employees!$D$2:$D$1501,"Female")/C9</f>
        <v>0.434782608695652</v>
      </c>
      <c r="J9" s="13" t="n">
        <f aca="false">VLOOKUP(B9,Departments!$B$2:$E$10,4,FALSE())</f>
        <v>220</v>
      </c>
      <c r="K9" s="13" t="n">
        <f aca="false">D9-J9</f>
        <v>-65</v>
      </c>
    </row>
    <row r="10" customFormat="false" ht="15" hidden="false" customHeight="false" outlineLevel="0" collapsed="false">
      <c r="B10" s="18" t="s">
        <v>63</v>
      </c>
      <c r="C10" s="18" t="n">
        <f aca="false">COUNTIF(Employees!$I$2:$I$1501,B10)</f>
        <v>207</v>
      </c>
      <c r="D10" s="18" t="n">
        <f aca="false">COUNTIFS(Employees!$I$2:$I$1501,B10,Employees!$U$2:$U$1501,"Active")</f>
        <v>170</v>
      </c>
      <c r="E10" s="19" t="n">
        <f aca="false">COUNTIFS(Employees!$I$2:$I$1501,B10,Employees!$U$2:$U$1501,"Exited")</f>
        <v>37</v>
      </c>
      <c r="F10" s="20" t="n">
        <f aca="false">E10/C10</f>
        <v>0.178743961352657</v>
      </c>
      <c r="G10" s="21" t="n">
        <f aca="false">AVERAGEIFS(Employees!$P$2:$P$1501,Employees!$I$2:$I$1501,B10,Employees!$U$2:$U$1501,"Active")</f>
        <v>2111611.76470588</v>
      </c>
      <c r="H10" s="22" t="n">
        <f aca="false">AVERAGEIF(Employees!$I$2:$I$1501,B10,Employees!$E$2:$E$1501)</f>
        <v>32.9468599033816</v>
      </c>
      <c r="I10" s="20" t="n">
        <f aca="false">COUNTIFS(Employees!$I$2:$I$1501,B10,Employees!$D$2:$D$1501,"Female")/C10</f>
        <v>0.405797101449275</v>
      </c>
      <c r="J10" s="18" t="n">
        <f aca="false">VLOOKUP(B10,Departments!$B$2:$E$10,4,FALSE())</f>
        <v>220</v>
      </c>
      <c r="K10" s="18" t="n">
        <f aca="false">D10-J10</f>
        <v>-50</v>
      </c>
    </row>
    <row r="11" customFormat="false" ht="15" hidden="false" customHeight="false" outlineLevel="0" collapsed="false">
      <c r="B11" s="13" t="s">
        <v>64</v>
      </c>
      <c r="C11" s="13" t="n">
        <f aca="false">COUNTIF(Employees!$I$2:$I$1501,B11)</f>
        <v>145</v>
      </c>
      <c r="D11" s="13" t="n">
        <f aca="false">COUNTIFS(Employees!$I$2:$I$1501,B11,Employees!$U$2:$U$1501,"Active")</f>
        <v>118</v>
      </c>
      <c r="E11" s="14" t="n">
        <f aca="false">COUNTIFS(Employees!$I$2:$I$1501,B11,Employees!$U$2:$U$1501,"Exited")</f>
        <v>27</v>
      </c>
      <c r="F11" s="15" t="n">
        <f aca="false">E11/C11</f>
        <v>0.186206896551724</v>
      </c>
      <c r="G11" s="16" t="n">
        <f aca="false">AVERAGEIFS(Employees!$P$2:$P$1501,Employees!$I$2:$I$1501,B11,Employees!$U$2:$U$1501,"Active")</f>
        <v>1641432.20338983</v>
      </c>
      <c r="H11" s="17" t="n">
        <f aca="false">AVERAGEIF(Employees!$I$2:$I$1501,B11,Employees!$E$2:$E$1501)</f>
        <v>31.0413793103448</v>
      </c>
      <c r="I11" s="15" t="n">
        <f aca="false">COUNTIFS(Employees!$I$2:$I$1501,B11,Employees!$D$2:$D$1501,"Female")/C11</f>
        <v>0.406896551724138</v>
      </c>
      <c r="J11" s="13" t="n">
        <f aca="false">VLOOKUP(B11,Departments!$B$2:$E$10,4,FALSE())</f>
        <v>157</v>
      </c>
      <c r="K11" s="13" t="n">
        <f aca="false">D11-J11</f>
        <v>-39</v>
      </c>
    </row>
    <row r="12" customFormat="false" ht="15" hidden="false" customHeight="false" outlineLevel="0" collapsed="false">
      <c r="B12" s="18" t="s">
        <v>65</v>
      </c>
      <c r="C12" s="18" t="n">
        <f aca="false">COUNTIF(Employees!$I$2:$I$1501,B12)</f>
        <v>97</v>
      </c>
      <c r="D12" s="18" t="n">
        <f aca="false">COUNTIFS(Employees!$I$2:$I$1501,B12,Employees!$U$2:$U$1501,"Active")</f>
        <v>82</v>
      </c>
      <c r="E12" s="19" t="n">
        <f aca="false">COUNTIFS(Employees!$I$2:$I$1501,B12,Employees!$U$2:$U$1501,"Exited")</f>
        <v>15</v>
      </c>
      <c r="F12" s="20" t="n">
        <f aca="false">E12/C12</f>
        <v>0.154639175257732</v>
      </c>
      <c r="G12" s="21" t="n">
        <f aca="false">AVERAGEIFS(Employees!$P$2:$P$1501,Employees!$I$2:$I$1501,B12,Employees!$U$2:$U$1501,"Active")</f>
        <v>1906682.92682927</v>
      </c>
      <c r="H12" s="22" t="n">
        <f aca="false">AVERAGEIF(Employees!$I$2:$I$1501,B12,Employees!$E$2:$E$1501)</f>
        <v>32.1134020618557</v>
      </c>
      <c r="I12" s="20" t="n">
        <f aca="false">COUNTIFS(Employees!$I$2:$I$1501,B12,Employees!$D$2:$D$1501,"Female")/C12</f>
        <v>0.443298969072165</v>
      </c>
      <c r="J12" s="18" t="n">
        <f aca="false">VLOOKUP(B12,Departments!$B$2:$E$10,4,FALSE())</f>
        <v>94</v>
      </c>
      <c r="K12" s="18" t="n">
        <f aca="false">D12-J12</f>
        <v>-12</v>
      </c>
    </row>
    <row r="13" customFormat="false" ht="15" hidden="false" customHeight="false" outlineLevel="0" collapsed="false">
      <c r="B13" s="13" t="s">
        <v>66</v>
      </c>
      <c r="C13" s="13" t="n">
        <f aca="false">COUNTIF(Employees!$I$2:$I$1501,B13)</f>
        <v>82</v>
      </c>
      <c r="D13" s="13" t="n">
        <f aca="false">COUNTIFS(Employees!$I$2:$I$1501,B13,Employees!$U$2:$U$1501,"Active")</f>
        <v>68</v>
      </c>
      <c r="E13" s="14" t="n">
        <f aca="false">COUNTIFS(Employees!$I$2:$I$1501,B13,Employees!$U$2:$U$1501,"Exited")</f>
        <v>14</v>
      </c>
      <c r="F13" s="15" t="n">
        <f aca="false">E13/C13</f>
        <v>0.170731707317073</v>
      </c>
      <c r="G13" s="16" t="n">
        <f aca="false">AVERAGEIFS(Employees!$P$2:$P$1501,Employees!$I$2:$I$1501,B13,Employees!$U$2:$U$1501,"Active")</f>
        <v>1563235.29411765</v>
      </c>
      <c r="H13" s="17" t="n">
        <f aca="false">AVERAGEIF(Employees!$I$2:$I$1501,B13,Employees!$E$2:$E$1501)</f>
        <v>30.2317073170732</v>
      </c>
      <c r="I13" s="15" t="n">
        <f aca="false">COUNTIFS(Employees!$I$2:$I$1501,B13,Employees!$D$2:$D$1501,"Female")/C13</f>
        <v>0.451219512195122</v>
      </c>
      <c r="J13" s="13" t="n">
        <f aca="false">VLOOKUP(B13,Departments!$B$2:$E$10,4,FALSE())</f>
        <v>78</v>
      </c>
      <c r="K13" s="13" t="n">
        <f aca="false">D13-J13</f>
        <v>-10</v>
      </c>
    </row>
    <row r="14" customFormat="false" ht="15" hidden="false" customHeight="false" outlineLevel="0" collapsed="false">
      <c r="B14" s="18" t="s">
        <v>67</v>
      </c>
      <c r="C14" s="18" t="n">
        <f aca="false">COUNTIF(Employees!$I$2:$I$1501,B14)</f>
        <v>100</v>
      </c>
      <c r="D14" s="18" t="n">
        <f aca="false">COUNTIFS(Employees!$I$2:$I$1501,B14,Employees!$U$2:$U$1501,"Active")</f>
        <v>82</v>
      </c>
      <c r="E14" s="19" t="n">
        <f aca="false">COUNTIFS(Employees!$I$2:$I$1501,B14,Employees!$U$2:$U$1501,"Exited")</f>
        <v>18</v>
      </c>
      <c r="F14" s="20" t="n">
        <f aca="false">E14/C14</f>
        <v>0.18</v>
      </c>
      <c r="G14" s="21" t="n">
        <f aca="false">AVERAGEIFS(Employees!$P$2:$P$1501,Employees!$I$2:$I$1501,B14,Employees!$U$2:$U$1501,"Active")</f>
        <v>1657634.14634146</v>
      </c>
      <c r="H14" s="22" t="n">
        <f aca="false">AVERAGEIF(Employees!$I$2:$I$1501,B14,Employees!$E$2:$E$1501)</f>
        <v>30.32</v>
      </c>
      <c r="I14" s="20" t="n">
        <f aca="false">COUNTIFS(Employees!$I$2:$I$1501,B14,Employees!$D$2:$D$1501,"Female")/C14</f>
        <v>0.46</v>
      </c>
      <c r="J14" s="18" t="n">
        <f aca="false">VLOOKUP(B14,Departments!$B$2:$E$10,4,FALSE())</f>
        <v>94</v>
      </c>
      <c r="K14" s="18" t="n">
        <f aca="false">D14-J14</f>
        <v>-12</v>
      </c>
    </row>
    <row r="15" customFormat="false" ht="15" hidden="false" customHeight="false" outlineLevel="0" collapsed="false">
      <c r="B15" s="13" t="s">
        <v>68</v>
      </c>
      <c r="C15" s="13" t="n">
        <f aca="false">COUNTIF(Employees!$I$2:$I$1501,B15)</f>
        <v>68</v>
      </c>
      <c r="D15" s="13" t="n">
        <f aca="false">COUNTIFS(Employees!$I$2:$I$1501,B15,Employees!$U$2:$U$1501,"Active")</f>
        <v>58</v>
      </c>
      <c r="E15" s="14" t="n">
        <f aca="false">COUNTIFS(Employees!$I$2:$I$1501,B15,Employees!$U$2:$U$1501,"Exited")</f>
        <v>10</v>
      </c>
      <c r="F15" s="15" t="n">
        <f aca="false">E15/C15</f>
        <v>0.147058823529412</v>
      </c>
      <c r="G15" s="16" t="n">
        <f aca="false">AVERAGEIFS(Employees!$P$2:$P$1501,Employees!$I$2:$I$1501,B15,Employees!$U$2:$U$1501,"Active")</f>
        <v>2028344.82758621</v>
      </c>
      <c r="H15" s="17" t="n">
        <f aca="false">AVERAGEIF(Employees!$I$2:$I$1501,B15,Employees!$E$2:$E$1501)</f>
        <v>33.2205882352941</v>
      </c>
      <c r="I15" s="15" t="n">
        <f aca="false">COUNTIFS(Employees!$I$2:$I$1501,B15,Employees!$D$2:$D$1501,"Female")/C15</f>
        <v>0.544117647058824</v>
      </c>
      <c r="J15" s="13" t="n">
        <f aca="false">VLOOKUP(B15,Departments!$B$2:$E$10,4,FALSE())</f>
        <v>78</v>
      </c>
      <c r="K15" s="13" t="n">
        <f aca="false">D15-J15</f>
        <v>-20</v>
      </c>
    </row>
    <row r="16" customFormat="false" ht="15" hidden="false" customHeight="false" outlineLevel="0" collapsed="false">
      <c r="B16" s="23" t="s">
        <v>69</v>
      </c>
      <c r="C16" s="23" t="n">
        <f aca="false">SUM(C7:C15)</f>
        <v>1500</v>
      </c>
      <c r="D16" s="23" t="n">
        <f aca="false">SUM(D7:D15)</f>
        <v>1237</v>
      </c>
      <c r="E16" s="23" t="n">
        <f aca="false">SUM(E7:E15)</f>
        <v>263</v>
      </c>
      <c r="F16" s="24" t="n">
        <f aca="false">E16/C16</f>
        <v>0.175333333333333</v>
      </c>
      <c r="G16" s="25" t="n">
        <f aca="false">AVERAGEIFS(Employees!$P$2:$P$1501,Employees!$U$2:$U$1501,"Active")</f>
        <v>1962206.14389652</v>
      </c>
      <c r="H16" s="26" t="n">
        <f aca="false">AVERAGE(Employees!$E$2:$E$1501)</f>
        <v>32.4473333333333</v>
      </c>
      <c r="I16" s="24" t="n">
        <f aca="false">COUNTIF(Employees!$D$2:$D$1501,"Female")/C16</f>
        <v>0.447333333333333</v>
      </c>
      <c r="J16" s="23" t="n">
        <f aca="false">SUM(J7:J15)</f>
        <v>1570</v>
      </c>
      <c r="K16" s="23" t="n">
        <f aca="false">D16-J16</f>
        <v>-333</v>
      </c>
    </row>
    <row r="18" customFormat="false" ht="19.5" hidden="false" customHeight="true" outlineLevel="0" collapsed="false">
      <c r="B18" s="9" t="s">
        <v>70</v>
      </c>
      <c r="C18" s="9"/>
      <c r="D18" s="9"/>
      <c r="E18" s="9"/>
      <c r="F18" s="9"/>
      <c r="G18" s="9"/>
    </row>
    <row r="19" customFormat="false" ht="15" hidden="false" customHeight="false" outlineLevel="0" collapsed="false">
      <c r="B19" s="12" t="s">
        <v>71</v>
      </c>
      <c r="C19" s="12" t="s">
        <v>72</v>
      </c>
      <c r="D19" s="12" t="s">
        <v>73</v>
      </c>
      <c r="E19" s="12" t="s">
        <v>74</v>
      </c>
      <c r="F19" s="12" t="s">
        <v>56</v>
      </c>
    </row>
    <row r="20" customFormat="false" ht="15" hidden="false" customHeight="false" outlineLevel="0" collapsed="false">
      <c r="B20" s="13" t="s">
        <v>75</v>
      </c>
      <c r="C20" s="13" t="n">
        <f aca="false">COUNTIF(Employees!$K$2:$K$1501,B20)</f>
        <v>199</v>
      </c>
      <c r="D20" s="15" t="n">
        <f aca="false">C20/COUNTA(Employees!$A$2:$A$1501)</f>
        <v>0.132666666666667</v>
      </c>
      <c r="E20" s="16" t="n">
        <f aca="false">AVERAGEIF(Employees!$K$2:$K$1501,B20,Employees!$P$2:$P$1501)</f>
        <v>412909.547738694</v>
      </c>
      <c r="F20" s="17" t="n">
        <f aca="false">AVERAGEIF(Employees!$K$2:$K$1501,B20,Employees!$E$2:$E$1501)</f>
        <v>25.2311557788945</v>
      </c>
    </row>
    <row r="21" customFormat="false" ht="15" hidden="false" customHeight="false" outlineLevel="0" collapsed="false">
      <c r="B21" s="18" t="s">
        <v>76</v>
      </c>
      <c r="C21" s="18" t="n">
        <f aca="false">COUNTIF(Employees!$K$2:$K$1501,B21)</f>
        <v>546</v>
      </c>
      <c r="D21" s="20" t="n">
        <f aca="false">C21/COUNTA(Employees!$A$2:$A$1501)</f>
        <v>0.364</v>
      </c>
      <c r="E21" s="21" t="n">
        <f aca="false">AVERAGEIF(Employees!$K$2:$K$1501,B21,Employees!$P$2:$P$1501)</f>
        <v>999736.263736264</v>
      </c>
      <c r="F21" s="22" t="n">
        <f aca="false">AVERAGEIF(Employees!$K$2:$K$1501,B21,Employees!$E$2:$E$1501)</f>
        <v>28.5842490842491</v>
      </c>
    </row>
    <row r="22" customFormat="false" ht="15" hidden="false" customHeight="false" outlineLevel="0" collapsed="false">
      <c r="B22" s="13" t="s">
        <v>77</v>
      </c>
      <c r="C22" s="13" t="n">
        <f aca="false">COUNTIF(Employees!$K$2:$K$1501,B22)</f>
        <v>292</v>
      </c>
      <c r="D22" s="15" t="n">
        <f aca="false">C22/COUNTA(Employees!$A$2:$A$1501)</f>
        <v>0.194666666666667</v>
      </c>
      <c r="E22" s="16" t="n">
        <f aca="false">AVERAGEIF(Employees!$K$2:$K$1501,B22,Employees!$P$2:$P$1501)</f>
        <v>2015976.02739726</v>
      </c>
      <c r="F22" s="17" t="n">
        <f aca="false">AVERAGEIF(Employees!$K$2:$K$1501,B22,Employees!$E$2:$E$1501)</f>
        <v>33.1952054794521</v>
      </c>
    </row>
    <row r="23" customFormat="false" ht="15" hidden="false" customHeight="false" outlineLevel="0" collapsed="false">
      <c r="B23" s="18" t="s">
        <v>78</v>
      </c>
      <c r="C23" s="18" t="n">
        <f aca="false">COUNTIF(Employees!$K$2:$K$1501,B23)</f>
        <v>463</v>
      </c>
      <c r="D23" s="20" t="n">
        <f aca="false">C23/COUNTA(Employees!$A$2:$A$1501)</f>
        <v>0.308666666666667</v>
      </c>
      <c r="E23" s="21" t="n">
        <f aca="false">AVERAGEIF(Employees!$K$2:$K$1501,B23,Employees!$P$2:$P$1501)</f>
        <v>3651062.6349892</v>
      </c>
      <c r="F23" s="22" t="n">
        <f aca="false">AVERAGEIF(Employees!$K$2:$K$1501,B23,Employees!$E$2:$E$1501)</f>
        <v>39.6328293736501</v>
      </c>
    </row>
    <row r="25" customFormat="false" ht="19.5" hidden="false" customHeight="true" outlineLevel="0" collapsed="false">
      <c r="B25" s="9" t="s">
        <v>79</v>
      </c>
      <c r="C25" s="9"/>
      <c r="D25" s="9"/>
      <c r="E25" s="9"/>
      <c r="F25" s="9"/>
      <c r="G25" s="9"/>
    </row>
    <row r="26" customFormat="false" ht="15" hidden="false" customHeight="false" outlineLevel="0" collapsed="false">
      <c r="B26" s="12" t="s">
        <v>80</v>
      </c>
      <c r="C26" s="12" t="s">
        <v>81</v>
      </c>
      <c r="D26" s="12" t="s">
        <v>73</v>
      </c>
    </row>
    <row r="27" customFormat="false" ht="15" hidden="false" customHeight="false" outlineLevel="0" collapsed="false">
      <c r="B27" s="13" t="s">
        <v>82</v>
      </c>
      <c r="C27" s="13" t="n">
        <f aca="false">COUNTIF(Employees!$D$2:$D$1501,B27)</f>
        <v>671</v>
      </c>
      <c r="D27" s="15" t="n">
        <f aca="false">C27/COUNTA(Employees!$A$2:$A$1501)</f>
        <v>0.447333333333333</v>
      </c>
    </row>
    <row r="28" customFormat="false" ht="15" hidden="false" customHeight="false" outlineLevel="0" collapsed="false">
      <c r="B28" s="18" t="s">
        <v>83</v>
      </c>
      <c r="C28" s="18" t="n">
        <f aca="false">COUNTIF(Employees!$D$2:$D$1501,B28)</f>
        <v>824</v>
      </c>
      <c r="D28" s="20" t="n">
        <f aca="false">C28/COUNTA(Employees!$A$2:$A$1501)</f>
        <v>0.549333333333333</v>
      </c>
    </row>
    <row r="29" customFormat="false" ht="15" hidden="false" customHeight="false" outlineLevel="0" collapsed="false">
      <c r="B29" s="13" t="s">
        <v>84</v>
      </c>
      <c r="C29" s="13" t="n">
        <f aca="false">COUNTIF(Employees!$D$2:$D$1501,B29)</f>
        <v>5</v>
      </c>
      <c r="D29" s="15" t="n">
        <f aca="false">C29/COUNTA(Employees!$A$2:$A$1501)</f>
        <v>0.00333333333333333</v>
      </c>
    </row>
    <row r="32" customFormat="false" ht="15" hidden="false" customHeight="false" outlineLevel="0" collapsed="false">
      <c r="B32" s="12" t="s">
        <v>85</v>
      </c>
      <c r="C32" s="12" t="s">
        <v>81</v>
      </c>
      <c r="D32" s="12" t="s">
        <v>73</v>
      </c>
    </row>
    <row r="33" customFormat="false" ht="15" hidden="false" customHeight="false" outlineLevel="0" collapsed="false">
      <c r="B33" s="13" t="s">
        <v>86</v>
      </c>
      <c r="C33" s="13" t="n">
        <f aca="false">COUNTIF(Employees!$M$2:$M$1501,B33)</f>
        <v>603</v>
      </c>
      <c r="D33" s="15" t="n">
        <f aca="false">C33/COUNTA(Employees!$A$2:$A$1501)</f>
        <v>0.402</v>
      </c>
    </row>
    <row r="34" customFormat="false" ht="15" hidden="false" customHeight="false" outlineLevel="0" collapsed="false">
      <c r="B34" s="18" t="s">
        <v>87</v>
      </c>
      <c r="C34" s="18" t="n">
        <f aca="false">COUNTIF(Employees!$M$2:$M$1501,B34)</f>
        <v>673</v>
      </c>
      <c r="D34" s="20" t="n">
        <f aca="false">C34/COUNTA(Employees!$A$2:$A$1501)</f>
        <v>0.448666666666667</v>
      </c>
    </row>
    <row r="35" customFormat="false" ht="15" hidden="false" customHeight="false" outlineLevel="0" collapsed="false">
      <c r="B35" s="13" t="s">
        <v>88</v>
      </c>
      <c r="C35" s="13" t="n">
        <f aca="false">COUNTIF(Employees!$M$2:$M$1501,B35)</f>
        <v>224</v>
      </c>
      <c r="D35" s="15" t="n">
        <f aca="false">C35/COUNTA(Employees!$A$2:$A$1501)</f>
        <v>0.149333333333333</v>
      </c>
    </row>
    <row r="38" customFormat="false" ht="15" hidden="false" customHeight="false" outlineLevel="0" collapsed="false">
      <c r="B38" s="12" t="s">
        <v>89</v>
      </c>
      <c r="C38" s="12" t="s">
        <v>81</v>
      </c>
      <c r="D38" s="12" t="s">
        <v>73</v>
      </c>
    </row>
    <row r="39" customFormat="false" ht="15" hidden="false" customHeight="false" outlineLevel="0" collapsed="false">
      <c r="B39" s="13" t="s">
        <v>90</v>
      </c>
      <c r="C39" s="13" t="n">
        <f aca="false">COUNTIF(Employees!$N$2:$N$1501,B39)</f>
        <v>1324</v>
      </c>
      <c r="D39" s="15" t="n">
        <f aca="false">C39/COUNTA(Employees!$A$2:$A$1501)</f>
        <v>0.882666666666667</v>
      </c>
    </row>
    <row r="40" customFormat="false" ht="15" hidden="false" customHeight="false" outlineLevel="0" collapsed="false">
      <c r="B40" s="18" t="s">
        <v>91</v>
      </c>
      <c r="C40" s="18" t="n">
        <f aca="false">COUNTIF(Employees!$N$2:$N$1501,B40)</f>
        <v>122</v>
      </c>
      <c r="D40" s="20" t="n">
        <f aca="false">C40/COUNTA(Employees!$A$2:$A$1501)</f>
        <v>0.0813333333333333</v>
      </c>
    </row>
    <row r="41" customFormat="false" ht="15" hidden="false" customHeight="false" outlineLevel="0" collapsed="false">
      <c r="B41" s="13" t="s">
        <v>92</v>
      </c>
      <c r="C41" s="13" t="n">
        <f aca="false">COUNTIF(Employees!$N$2:$N$1501,B41)</f>
        <v>54</v>
      </c>
      <c r="D41" s="15" t="n">
        <f aca="false">C41/COUNTA(Employees!$A$2:$A$1501)</f>
        <v>0.036</v>
      </c>
    </row>
    <row r="44" customFormat="false" ht="15" hidden="false" customHeight="false" outlineLevel="0" collapsed="false">
      <c r="B44" s="12" t="s">
        <v>93</v>
      </c>
      <c r="C44" s="12" t="s">
        <v>81</v>
      </c>
      <c r="D44" s="12" t="s">
        <v>73</v>
      </c>
    </row>
    <row r="45" customFormat="false" ht="15" hidden="false" customHeight="false" outlineLevel="0" collapsed="false">
      <c r="B45" s="13" t="s">
        <v>94</v>
      </c>
      <c r="C45" s="13" t="n">
        <f aca="false">COUNTIF(Employees!$G$2:$G$1501,B45)</f>
        <v>767</v>
      </c>
      <c r="D45" s="15" t="n">
        <f aca="false">C45/COUNTA(Employees!$A$2:$A$1501)</f>
        <v>0.511333333333333</v>
      </c>
    </row>
    <row r="46" customFormat="false" ht="15" hidden="false" customHeight="false" outlineLevel="0" collapsed="false">
      <c r="B46" s="18" t="s">
        <v>95</v>
      </c>
      <c r="C46" s="18" t="n">
        <f aca="false">COUNTIF(Employees!$G$2:$G$1501,B46)</f>
        <v>399</v>
      </c>
      <c r="D46" s="20" t="n">
        <f aca="false">C46/COUNTA(Employees!$A$2:$A$1501)</f>
        <v>0.266</v>
      </c>
    </row>
    <row r="47" customFormat="false" ht="15" hidden="false" customHeight="false" outlineLevel="0" collapsed="false">
      <c r="B47" s="13" t="s">
        <v>96</v>
      </c>
      <c r="C47" s="13" t="n">
        <f aca="false">COUNTIF(Employees!$G$2:$G$1501,B47)</f>
        <v>197</v>
      </c>
      <c r="D47" s="15" t="n">
        <f aca="false">C47/COUNTA(Employees!$A$2:$A$1501)</f>
        <v>0.131333333333333</v>
      </c>
    </row>
    <row r="48" customFormat="false" ht="15" hidden="false" customHeight="false" outlineLevel="0" collapsed="false">
      <c r="B48" s="18" t="s">
        <v>97</v>
      </c>
      <c r="C48" s="18" t="n">
        <f aca="false">COUNTIF(Employees!$G$2:$G$1501,B48)</f>
        <v>112</v>
      </c>
      <c r="D48" s="20" t="n">
        <f aca="false">C48/COUNTA(Employees!$A$2:$A$1501)</f>
        <v>0.0746666666666667</v>
      </c>
    </row>
    <row r="49" customFormat="false" ht="15" hidden="false" customHeight="false" outlineLevel="0" collapsed="false">
      <c r="B49" s="13" t="s">
        <v>98</v>
      </c>
      <c r="C49" s="13" t="n">
        <f aca="false">COUNTIF(Employees!$G$2:$G$1501,B49)</f>
        <v>25</v>
      </c>
      <c r="D49" s="15" t="n">
        <f aca="false">C49/COUNTA(Employees!$A$2:$A$1501)</f>
        <v>0.0166666666666667</v>
      </c>
    </row>
    <row r="52" customFormat="false" ht="15" hidden="false" customHeight="false" outlineLevel="0" collapsed="false">
      <c r="B52" s="12" t="s">
        <v>99</v>
      </c>
      <c r="C52" s="12" t="s">
        <v>81</v>
      </c>
      <c r="D52" s="12" t="s">
        <v>73</v>
      </c>
    </row>
    <row r="53" customFormat="false" ht="15" hidden="false" customHeight="false" outlineLevel="0" collapsed="false">
      <c r="B53" s="13" t="s">
        <v>100</v>
      </c>
      <c r="C53" s="13" t="n">
        <f aca="false">COUNTIF(Employees!$F$2:$F$1501,B53)</f>
        <v>763</v>
      </c>
      <c r="D53" s="15" t="n">
        <f aca="false">C53/COUNTA(Employees!$A$2:$A$1501)</f>
        <v>0.508666666666667</v>
      </c>
    </row>
    <row r="54" customFormat="false" ht="15" hidden="false" customHeight="false" outlineLevel="0" collapsed="false">
      <c r="B54" s="18" t="s">
        <v>101</v>
      </c>
      <c r="C54" s="18" t="n">
        <f aca="false">COUNTIF(Employees!$F$2:$F$1501,B54)</f>
        <v>658</v>
      </c>
      <c r="D54" s="20" t="n">
        <f aca="false">C54/COUNTA(Employees!$A$2:$A$1501)</f>
        <v>0.438666666666667</v>
      </c>
    </row>
    <row r="55" customFormat="false" ht="15" hidden="false" customHeight="false" outlineLevel="0" collapsed="false">
      <c r="B55" s="13" t="s">
        <v>102</v>
      </c>
      <c r="C55" s="13" t="n">
        <f aca="false">COUNTIF(Employees!$F$2:$F$1501,B55)</f>
        <v>79</v>
      </c>
      <c r="D55" s="15" t="n">
        <f aca="false">C55/COUNTA(Employees!$A$2:$A$1501)</f>
        <v>0.0526666666666667</v>
      </c>
    </row>
    <row r="58" customFormat="false" ht="15" hidden="false" customHeight="false" outlineLevel="0" collapsed="false">
      <c r="B58" s="12" t="s">
        <v>103</v>
      </c>
      <c r="C58" s="12" t="s">
        <v>81</v>
      </c>
      <c r="D58" s="12" t="s">
        <v>73</v>
      </c>
    </row>
    <row r="59" customFormat="false" ht="15" hidden="false" customHeight="false" outlineLevel="0" collapsed="false">
      <c r="B59" s="13" t="s">
        <v>104</v>
      </c>
      <c r="C59" s="13" t="n">
        <f aca="false">COUNTIF(Employees!$L$2:$L$1501,B59)</f>
        <v>309</v>
      </c>
      <c r="D59" s="15" t="n">
        <f aca="false">C59/COUNTA(Employees!$A$2:$A$1501)</f>
        <v>0.206</v>
      </c>
    </row>
    <row r="60" customFormat="false" ht="15" hidden="false" customHeight="false" outlineLevel="0" collapsed="false">
      <c r="B60" s="18" t="s">
        <v>105</v>
      </c>
      <c r="C60" s="18" t="n">
        <f aca="false">COUNTIF(Employees!$L$2:$L$1501,B60)</f>
        <v>381</v>
      </c>
      <c r="D60" s="20" t="n">
        <f aca="false">C60/COUNTA(Employees!$A$2:$A$1501)</f>
        <v>0.254</v>
      </c>
    </row>
    <row r="61" customFormat="false" ht="15" hidden="false" customHeight="false" outlineLevel="0" collapsed="false">
      <c r="B61" s="13" t="s">
        <v>106</v>
      </c>
      <c r="C61" s="13" t="n">
        <f aca="false">COUNTIF(Employees!$L$2:$L$1501,B61)</f>
        <v>451</v>
      </c>
      <c r="D61" s="15" t="n">
        <f aca="false">C61/COUNTA(Employees!$A$2:$A$1501)</f>
        <v>0.300666666666667</v>
      </c>
    </row>
    <row r="62" customFormat="false" ht="15" hidden="false" customHeight="false" outlineLevel="0" collapsed="false">
      <c r="B62" s="18" t="s">
        <v>107</v>
      </c>
      <c r="C62" s="18" t="n">
        <f aca="false">COUNTIF(Employees!$L$2:$L$1501,B62)</f>
        <v>133</v>
      </c>
      <c r="D62" s="20" t="n">
        <f aca="false">C62/COUNTA(Employees!$A$2:$A$1501)</f>
        <v>0.0886666666666667</v>
      </c>
    </row>
    <row r="63" customFormat="false" ht="15" hidden="false" customHeight="false" outlineLevel="0" collapsed="false">
      <c r="B63" s="13" t="s">
        <v>108</v>
      </c>
      <c r="C63" s="13" t="n">
        <f aca="false">COUNTIF(Employees!$L$2:$L$1501,B63)</f>
        <v>149</v>
      </c>
      <c r="D63" s="15" t="n">
        <f aca="false">C63/COUNTA(Employees!$A$2:$A$1501)</f>
        <v>0.0993333333333333</v>
      </c>
    </row>
    <row r="64" customFormat="false" ht="15" hidden="false" customHeight="false" outlineLevel="0" collapsed="false">
      <c r="B64" s="18" t="s">
        <v>109</v>
      </c>
      <c r="C64" s="18" t="n">
        <f aca="false">COUNTIF(Employees!$L$2:$L$1501,B64)</f>
        <v>77</v>
      </c>
      <c r="D64" s="20" t="n">
        <f aca="false">C64/COUNTA(Employees!$A$2:$A$1501)</f>
        <v>0.0513333333333333</v>
      </c>
    </row>
    <row r="67" customFormat="false" ht="15" hidden="false" customHeight="false" outlineLevel="0" collapsed="false">
      <c r="B67" s="12" t="s">
        <v>110</v>
      </c>
      <c r="C67" s="12" t="s">
        <v>81</v>
      </c>
      <c r="D67" s="12" t="s">
        <v>73</v>
      </c>
    </row>
    <row r="68" customFormat="false" ht="15" hidden="false" customHeight="false" outlineLevel="0" collapsed="false">
      <c r="B68" s="13" t="s">
        <v>111</v>
      </c>
      <c r="C68" s="13" t="n">
        <f aca="false">COUNTIF(Employees!$S$2:$S$1501,B68)</f>
        <v>430</v>
      </c>
      <c r="D68" s="15" t="n">
        <f aca="false">C68/COUNTA(Employees!$A$2:$A$1501)</f>
        <v>0.286666666666667</v>
      </c>
    </row>
    <row r="69" customFormat="false" ht="15" hidden="false" customHeight="false" outlineLevel="0" collapsed="false">
      <c r="B69" s="18" t="s">
        <v>112</v>
      </c>
      <c r="C69" s="18" t="n">
        <f aca="false">COUNTIF(Employees!$S$2:$S$1501,B69)</f>
        <v>400</v>
      </c>
      <c r="D69" s="20" t="n">
        <f aca="false">C69/COUNTA(Employees!$A$2:$A$1501)</f>
        <v>0.266666666666667</v>
      </c>
    </row>
    <row r="70" customFormat="false" ht="15" hidden="false" customHeight="false" outlineLevel="0" collapsed="false">
      <c r="B70" s="13" t="s">
        <v>113</v>
      </c>
      <c r="C70" s="13" t="n">
        <f aca="false">COUNTIF(Employees!$S$2:$S$1501,B70)</f>
        <v>293</v>
      </c>
      <c r="D70" s="15" t="n">
        <f aca="false">C70/COUNTA(Employees!$A$2:$A$1501)</f>
        <v>0.195333333333333</v>
      </c>
    </row>
    <row r="71" customFormat="false" ht="15" hidden="false" customHeight="false" outlineLevel="0" collapsed="false">
      <c r="B71" s="18" t="s">
        <v>114</v>
      </c>
      <c r="C71" s="18" t="n">
        <f aca="false">COUNTIF(Employees!$S$2:$S$1501,B71)</f>
        <v>235</v>
      </c>
      <c r="D71" s="20" t="n">
        <f aca="false">C71/COUNTA(Employees!$A$2:$A$1501)</f>
        <v>0.156666666666667</v>
      </c>
    </row>
    <row r="72" customFormat="false" ht="15" hidden="false" customHeight="false" outlineLevel="0" collapsed="false">
      <c r="B72" s="13" t="s">
        <v>115</v>
      </c>
      <c r="C72" s="13" t="n">
        <f aca="false">COUNTIF(Employees!$S$2:$S$1501,B72)</f>
        <v>142</v>
      </c>
      <c r="D72" s="15" t="n">
        <f aca="false">C72/COUNTA(Employees!$A$2:$A$1501)</f>
        <v>0.0946666666666667</v>
      </c>
    </row>
    <row r="74" customFormat="false" ht="19.5" hidden="false" customHeight="true" outlineLevel="0" collapsed="false">
      <c r="B74" s="9" t="s">
        <v>116</v>
      </c>
      <c r="C74" s="9"/>
      <c r="D74" s="9"/>
      <c r="E74" s="9"/>
      <c r="F74" s="9"/>
      <c r="G74" s="9"/>
      <c r="H74" s="9"/>
      <c r="I74" s="9"/>
    </row>
    <row r="75" customFormat="false" ht="15" hidden="false" customHeight="false" outlineLevel="0" collapsed="false">
      <c r="B75" s="12" t="s">
        <v>117</v>
      </c>
      <c r="C75" s="12" t="s">
        <v>72</v>
      </c>
      <c r="D75" s="12" t="s">
        <v>73</v>
      </c>
      <c r="E75" s="12" t="s">
        <v>118</v>
      </c>
    </row>
    <row r="76" customFormat="false" ht="15" hidden="false" customHeight="false" outlineLevel="0" collapsed="false">
      <c r="B76" s="13" t="s">
        <v>119</v>
      </c>
      <c r="C76" s="13" t="n">
        <f aca="false">COUNTIF(Employees!$W$2:$W$1501,B76)</f>
        <v>179</v>
      </c>
      <c r="D76" s="15" t="n">
        <f aca="false">C76/COUNTA(Employees!$A$2:$A$1501)</f>
        <v>0.119333333333333</v>
      </c>
      <c r="E76" s="15" t="n">
        <f aca="false">COUNTIFS(Employees!$W$2:$W$1501,B76,Employees!$U$2:$U$1501,"Exited")/C76</f>
        <v>0.245810055865922</v>
      </c>
    </row>
    <row r="77" customFormat="false" ht="15" hidden="false" customHeight="false" outlineLevel="0" collapsed="false">
      <c r="B77" s="18" t="s">
        <v>120</v>
      </c>
      <c r="C77" s="18" t="n">
        <f aca="false">COUNTIF(Employees!$W$2:$W$1501,B77)</f>
        <v>359</v>
      </c>
      <c r="D77" s="20" t="n">
        <f aca="false">C77/COUNTA(Employees!$A$2:$A$1501)</f>
        <v>0.239333333333333</v>
      </c>
      <c r="E77" s="20" t="n">
        <f aca="false">COUNTIFS(Employees!$W$2:$W$1501,B77,Employees!$U$2:$U$1501,"Exited")/C77</f>
        <v>0.167130919220056</v>
      </c>
    </row>
    <row r="78" customFormat="false" ht="15" hidden="false" customHeight="false" outlineLevel="0" collapsed="false">
      <c r="B78" s="13" t="s">
        <v>121</v>
      </c>
      <c r="C78" s="13" t="n">
        <f aca="false">COUNTIF(Employees!$W$2:$W$1501,B78)</f>
        <v>407</v>
      </c>
      <c r="D78" s="15" t="n">
        <f aca="false">C78/COUNTA(Employees!$A$2:$A$1501)</f>
        <v>0.271333333333333</v>
      </c>
      <c r="E78" s="15" t="n">
        <f aca="false">COUNTIFS(Employees!$W$2:$W$1501,B78,Employees!$U$2:$U$1501,"Exited")/C78</f>
        <v>0.157248157248157</v>
      </c>
    </row>
    <row r="79" customFormat="false" ht="15" hidden="false" customHeight="false" outlineLevel="0" collapsed="false">
      <c r="B79" s="18" t="s">
        <v>122</v>
      </c>
      <c r="C79" s="18" t="n">
        <f aca="false">COUNTIF(Employees!$W$2:$W$1501,B79)</f>
        <v>302</v>
      </c>
      <c r="D79" s="20" t="n">
        <f aca="false">C79/COUNTA(Employees!$A$2:$A$1501)</f>
        <v>0.201333333333333</v>
      </c>
      <c r="E79" s="20" t="n">
        <f aca="false">COUNTIFS(Employees!$W$2:$W$1501,B79,Employees!$U$2:$U$1501,"Exited")/C79</f>
        <v>0.172185430463576</v>
      </c>
    </row>
    <row r="80" customFormat="false" ht="15" hidden="false" customHeight="false" outlineLevel="0" collapsed="false">
      <c r="B80" s="13" t="s">
        <v>123</v>
      </c>
      <c r="C80" s="13" t="n">
        <f aca="false">COUNTIF(Employees!$W$2:$W$1501,B80)</f>
        <v>206</v>
      </c>
      <c r="D80" s="15" t="n">
        <f aca="false">C80/COUNTA(Employees!$A$2:$A$1501)</f>
        <v>0.137333333333333</v>
      </c>
      <c r="E80" s="15" t="n">
        <f aca="false">COUNTIFS(Employees!$W$2:$W$1501,B80,Employees!$U$2:$U$1501,"Exited")/C80</f>
        <v>0.184466019417476</v>
      </c>
    </row>
    <row r="81" customFormat="false" ht="15" hidden="false" customHeight="false" outlineLevel="0" collapsed="false">
      <c r="B81" s="18" t="s">
        <v>124</v>
      </c>
      <c r="C81" s="18" t="n">
        <f aca="false">COUNTIF(Employees!$W$2:$W$1501,B81)</f>
        <v>47</v>
      </c>
      <c r="D81" s="20" t="n">
        <f aca="false">C81/COUNTA(Employees!$A$2:$A$1501)</f>
        <v>0.0313333333333333</v>
      </c>
      <c r="E81" s="20" t="n">
        <f aca="false">COUNTIFS(Employees!$W$2:$W$1501,B81,Employees!$U$2:$U$1501,"Exited")/C81</f>
        <v>0.106382978723404</v>
      </c>
    </row>
    <row r="84" customFormat="false" ht="15" hidden="false" customHeight="false" outlineLevel="0" collapsed="false">
      <c r="B84" s="12" t="s">
        <v>125</v>
      </c>
      <c r="C84" s="12" t="s">
        <v>126</v>
      </c>
      <c r="D84" s="12" t="s">
        <v>127</v>
      </c>
    </row>
    <row r="85" customFormat="false" ht="15" hidden="false" customHeight="false" outlineLevel="0" collapsed="false">
      <c r="B85" s="13" t="n">
        <v>2014</v>
      </c>
      <c r="C85" s="13" t="n">
        <f aca="false">COUNTIF(Employees!$V$2:$V$1501,B85)</f>
        <v>24</v>
      </c>
      <c r="D85" s="13" t="n">
        <f aca="false">COUNTIFS(Employees!$V$2:$V$1501,B85,Employees!$U$2:$U$1501,"Active")</f>
        <v>17</v>
      </c>
    </row>
    <row r="86" customFormat="false" ht="15" hidden="false" customHeight="false" outlineLevel="0" collapsed="false">
      <c r="B86" s="18" t="n">
        <v>2015</v>
      </c>
      <c r="C86" s="18" t="n">
        <f aca="false">COUNTIF(Employees!$V$2:$V$1501,B86)</f>
        <v>68</v>
      </c>
      <c r="D86" s="18" t="n">
        <f aca="false">COUNTIFS(Employees!$V$2:$V$1501,B86,Employees!$U$2:$U$1501,"Active")</f>
        <v>62</v>
      </c>
    </row>
    <row r="87" customFormat="false" ht="15" hidden="false" customHeight="false" outlineLevel="0" collapsed="false">
      <c r="B87" s="13" t="n">
        <v>2016</v>
      </c>
      <c r="C87" s="13" t="n">
        <f aca="false">COUNTIF(Employees!$V$2:$V$1501,B87)</f>
        <v>59</v>
      </c>
      <c r="D87" s="13" t="n">
        <f aca="false">COUNTIFS(Employees!$V$2:$V$1501,B87,Employees!$U$2:$U$1501,"Active")</f>
        <v>51</v>
      </c>
    </row>
    <row r="88" customFormat="false" ht="15" hidden="false" customHeight="false" outlineLevel="0" collapsed="false">
      <c r="B88" s="18" t="n">
        <v>2017</v>
      </c>
      <c r="C88" s="18" t="n">
        <f aca="false">COUNTIF(Employees!$V$2:$V$1501,B88)</f>
        <v>70</v>
      </c>
      <c r="D88" s="18" t="n">
        <f aca="false">COUNTIFS(Employees!$V$2:$V$1501,B88,Employees!$U$2:$U$1501,"Active")</f>
        <v>63</v>
      </c>
    </row>
    <row r="89" customFormat="false" ht="15" hidden="false" customHeight="false" outlineLevel="0" collapsed="false">
      <c r="B89" s="13" t="n">
        <v>2018</v>
      </c>
      <c r="C89" s="13" t="n">
        <f aca="false">COUNTIF(Employees!$V$2:$V$1501,B89)</f>
        <v>93</v>
      </c>
      <c r="D89" s="13" t="n">
        <f aca="false">COUNTIFS(Employees!$V$2:$V$1501,B89,Employees!$U$2:$U$1501,"Active")</f>
        <v>77</v>
      </c>
    </row>
    <row r="90" customFormat="false" ht="15" hidden="false" customHeight="false" outlineLevel="0" collapsed="false">
      <c r="B90" s="18" t="n">
        <v>2019</v>
      </c>
      <c r="C90" s="18" t="n">
        <f aca="false">COUNTIF(Employees!$V$2:$V$1501,B90)</f>
        <v>88</v>
      </c>
      <c r="D90" s="18" t="n">
        <f aca="false">COUNTIFS(Employees!$V$2:$V$1501,B90,Employees!$U$2:$U$1501,"Active")</f>
        <v>73</v>
      </c>
    </row>
    <row r="91" customFormat="false" ht="15" hidden="false" customHeight="false" outlineLevel="0" collapsed="false">
      <c r="B91" s="13" t="n">
        <v>2020</v>
      </c>
      <c r="C91" s="13" t="n">
        <f aca="false">COUNTIF(Employees!$V$2:$V$1501,B91)</f>
        <v>115</v>
      </c>
      <c r="D91" s="13" t="n">
        <f aca="false">COUNTIFS(Employees!$V$2:$V$1501,B91,Employees!$U$2:$U$1501,"Active")</f>
        <v>92</v>
      </c>
    </row>
    <row r="92" customFormat="false" ht="15" hidden="false" customHeight="false" outlineLevel="0" collapsed="false">
      <c r="B92" s="18" t="n">
        <v>2021</v>
      </c>
      <c r="C92" s="18" t="n">
        <f aca="false">COUNTIF(Employees!$V$2:$V$1501,B92)</f>
        <v>116</v>
      </c>
      <c r="D92" s="18" t="n">
        <f aca="false">COUNTIFS(Employees!$V$2:$V$1501,B92,Employees!$U$2:$U$1501,"Active")</f>
        <v>91</v>
      </c>
    </row>
    <row r="93" customFormat="false" ht="15" hidden="false" customHeight="false" outlineLevel="0" collapsed="false">
      <c r="B93" s="13" t="n">
        <v>2022</v>
      </c>
      <c r="C93" s="13" t="n">
        <f aca="false">COUNTIF(Employees!$V$2:$V$1501,B93)</f>
        <v>145</v>
      </c>
      <c r="D93" s="13" t="n">
        <f aca="false">COUNTIFS(Employees!$V$2:$V$1501,B93,Employees!$U$2:$U$1501,"Active")</f>
        <v>117</v>
      </c>
    </row>
    <row r="94" customFormat="false" ht="15" hidden="false" customHeight="false" outlineLevel="0" collapsed="false">
      <c r="B94" s="18" t="n">
        <v>2023</v>
      </c>
      <c r="C94" s="18" t="n">
        <f aca="false">COUNTIF(Employees!$V$2:$V$1501,B94)</f>
        <v>159</v>
      </c>
      <c r="D94" s="18" t="n">
        <f aca="false">COUNTIFS(Employees!$V$2:$V$1501,B94,Employees!$U$2:$U$1501,"Active")</f>
        <v>134</v>
      </c>
    </row>
    <row r="95" customFormat="false" ht="15" hidden="false" customHeight="false" outlineLevel="0" collapsed="false">
      <c r="B95" s="13" t="n">
        <v>2024</v>
      </c>
      <c r="C95" s="13" t="n">
        <f aca="false">COUNTIF(Employees!$V$2:$V$1501,B95)</f>
        <v>158</v>
      </c>
      <c r="D95" s="13" t="n">
        <f aca="false">COUNTIFS(Employees!$V$2:$V$1501,B95,Employees!$U$2:$U$1501,"Active")</f>
        <v>130</v>
      </c>
    </row>
    <row r="96" customFormat="false" ht="15" hidden="false" customHeight="false" outlineLevel="0" collapsed="false">
      <c r="B96" s="18" t="n">
        <v>2025</v>
      </c>
      <c r="C96" s="18" t="n">
        <f aca="false">COUNTIF(Employees!$V$2:$V$1501,B96)</f>
        <v>202</v>
      </c>
      <c r="D96" s="18" t="n">
        <f aca="false">COUNTIFS(Employees!$V$2:$V$1501,B96,Employees!$U$2:$U$1501,"Active")</f>
        <v>168</v>
      </c>
    </row>
    <row r="97" customFormat="false" ht="15" hidden="false" customHeight="false" outlineLevel="0" collapsed="false">
      <c r="B97" s="13" t="n">
        <v>2026</v>
      </c>
      <c r="C97" s="13" t="n">
        <f aca="false">COUNTIF(Employees!$V$2:$V$1501,B97)</f>
        <v>203</v>
      </c>
      <c r="D97" s="13" t="n">
        <f aca="false">COUNTIFS(Employees!$V$2:$V$1501,B97,Employees!$U$2:$U$1501,"Active")</f>
        <v>162</v>
      </c>
    </row>
  </sheetData>
  <mergeCells count="6">
    <mergeCell ref="B2:K2"/>
    <mergeCell ref="B3:K3"/>
    <mergeCell ref="B5:K5"/>
    <mergeCell ref="B18:G18"/>
    <mergeCell ref="B25:G25"/>
    <mergeCell ref="B74:I74"/>
  </mergeCells>
  <conditionalFormatting sqref="E7:E15">
    <cfRule type="dataBar" priority="2">
      <dataBar showValue="1" minLength="10" maxLength="90">
        <cfvo type="num" val="0"/>
        <cfvo type="num" val="0.5"/>
        <color rgb="FFC00000"/>
      </dataBar>
      <extLst>
        <ext xmlns:x14="http://schemas.microsoft.com/office/spreadsheetml/2009/9/main" uri="{B025F937-C7B1-47D3-B67F-A62EFF666E3E}">
          <x14:id>{EBD462F2-FAB3-4BC3-9211-655376766E52}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D462F2-FAB3-4BC3-9211-655376766E52}">
            <x14:dataBar minLength="10" maxLength="90" axisPosition="none" gradient="true">
              <x14:cfvo type="num">
                <xm:f>0</xm:f>
              </x14:cfvo>
              <x14:cfvo type="num">
                <xm:f>0.5</xm:f>
              </x14:cfvo>
              <x14:negativeFillColor rgb="FFC00000"/>
              <x14:axisColor rgb="FF000000"/>
            </x14:dataBar>
          </x14:cfRule>
          <xm:sqref>E7:E15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2"/>
  </cols>
  <sheetData>
    <row r="2" customFormat="false" ht="25.5" hidden="false" customHeight="true" outlineLevel="0" collapsed="false">
      <c r="B2" s="1" t="s">
        <v>128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129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9.5" hidden="false" customHeight="true" outlineLevel="0" collapsed="false">
      <c r="B5" s="9" t="s">
        <v>130</v>
      </c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B6" s="12" t="s">
        <v>131</v>
      </c>
      <c r="C6" s="12" t="s">
        <v>132</v>
      </c>
      <c r="D6" s="12" t="s">
        <v>133</v>
      </c>
      <c r="E6" s="12" t="s">
        <v>134</v>
      </c>
      <c r="F6" s="12" t="s">
        <v>135</v>
      </c>
    </row>
    <row r="7" customFormat="false" ht="15" hidden="false" customHeight="false" outlineLevel="0" collapsed="false">
      <c r="B7" s="13" t="n">
        <v>2016</v>
      </c>
      <c r="C7" s="13" t="n">
        <f aca="false">COUNTIF(Attrition!$O$2:$O$264,B7)</f>
        <v>3</v>
      </c>
      <c r="D7" s="13" t="n">
        <f aca="false">COUNTIFS(Attrition!$O$2:$O$264,B7,Attrition!$D$2:$D$264,"Voluntary")</f>
        <v>3</v>
      </c>
      <c r="E7" s="13" t="n">
        <f aca="false">COUNTIFS(Attrition!$O$2:$O$264,B7,Attrition!$D$2:$D$264,"Involuntary")</f>
        <v>0</v>
      </c>
      <c r="F7" s="15" t="n">
        <f aca="false">C7/COUNTA(Employees!$A$2:$A$1501)</f>
        <v>0.002</v>
      </c>
    </row>
    <row r="8" customFormat="false" ht="15" hidden="false" customHeight="false" outlineLevel="0" collapsed="false">
      <c r="B8" s="18" t="n">
        <v>2017</v>
      </c>
      <c r="C8" s="18" t="n">
        <f aca="false">COUNTIF(Attrition!$O$2:$O$264,B8)</f>
        <v>3</v>
      </c>
      <c r="D8" s="18" t="n">
        <f aca="false">COUNTIFS(Attrition!$O$2:$O$264,B8,Attrition!$D$2:$D$264,"Voluntary")</f>
        <v>3</v>
      </c>
      <c r="E8" s="18" t="n">
        <f aca="false">COUNTIFS(Attrition!$O$2:$O$264,B8,Attrition!$D$2:$D$264,"Involuntary")</f>
        <v>0</v>
      </c>
      <c r="F8" s="20" t="n">
        <f aca="false">C8/COUNTA(Employees!$A$2:$A$1501)</f>
        <v>0.002</v>
      </c>
    </row>
    <row r="9" customFormat="false" ht="15" hidden="false" customHeight="false" outlineLevel="0" collapsed="false">
      <c r="B9" s="13" t="n">
        <v>2018</v>
      </c>
      <c r="C9" s="13" t="n">
        <f aca="false">COUNTIF(Attrition!$O$2:$O$264,B9)</f>
        <v>2</v>
      </c>
      <c r="D9" s="13" t="n">
        <f aca="false">COUNTIFS(Attrition!$O$2:$O$264,B9,Attrition!$D$2:$D$264,"Voluntary")</f>
        <v>2</v>
      </c>
      <c r="E9" s="13" t="n">
        <f aca="false">COUNTIFS(Attrition!$O$2:$O$264,B9,Attrition!$D$2:$D$264,"Involuntary")</f>
        <v>0</v>
      </c>
      <c r="F9" s="15" t="n">
        <f aca="false">C9/COUNTA(Employees!$A$2:$A$1501)</f>
        <v>0.00133333333333333</v>
      </c>
    </row>
    <row r="10" customFormat="false" ht="15" hidden="false" customHeight="false" outlineLevel="0" collapsed="false">
      <c r="B10" s="18" t="n">
        <v>2019</v>
      </c>
      <c r="C10" s="18" t="n">
        <f aca="false">COUNTIF(Attrition!$O$2:$O$264,B10)</f>
        <v>3</v>
      </c>
      <c r="D10" s="18" t="n">
        <f aca="false">COUNTIFS(Attrition!$O$2:$O$264,B10,Attrition!$D$2:$D$264,"Voluntary")</f>
        <v>2</v>
      </c>
      <c r="E10" s="18" t="n">
        <f aca="false">COUNTIFS(Attrition!$O$2:$O$264,B10,Attrition!$D$2:$D$264,"Involuntary")</f>
        <v>1</v>
      </c>
      <c r="F10" s="20" t="n">
        <f aca="false">C10/COUNTA(Employees!$A$2:$A$1501)</f>
        <v>0.002</v>
      </c>
    </row>
    <row r="11" customFormat="false" ht="15" hidden="false" customHeight="false" outlineLevel="0" collapsed="false">
      <c r="B11" s="13" t="n">
        <v>2020</v>
      </c>
      <c r="C11" s="13" t="n">
        <f aca="false">COUNTIF(Attrition!$O$2:$O$264,B11)</f>
        <v>5</v>
      </c>
      <c r="D11" s="13" t="n">
        <f aca="false">COUNTIFS(Attrition!$O$2:$O$264,B11,Attrition!$D$2:$D$264,"Voluntary")</f>
        <v>5</v>
      </c>
      <c r="E11" s="13" t="n">
        <f aca="false">COUNTIFS(Attrition!$O$2:$O$264,B11,Attrition!$D$2:$D$264,"Involuntary")</f>
        <v>0</v>
      </c>
      <c r="F11" s="15" t="n">
        <f aca="false">C11/COUNTA(Employees!$A$2:$A$1501)</f>
        <v>0.00333333333333333</v>
      </c>
    </row>
    <row r="12" customFormat="false" ht="15" hidden="false" customHeight="false" outlineLevel="0" collapsed="false">
      <c r="B12" s="18" t="n">
        <v>2021</v>
      </c>
      <c r="C12" s="18" t="n">
        <f aca="false">COUNTIF(Attrition!$O$2:$O$264,B12)</f>
        <v>17</v>
      </c>
      <c r="D12" s="18" t="n">
        <f aca="false">COUNTIFS(Attrition!$O$2:$O$264,B12,Attrition!$D$2:$D$264,"Voluntary")</f>
        <v>16</v>
      </c>
      <c r="E12" s="18" t="n">
        <f aca="false">COUNTIFS(Attrition!$O$2:$O$264,B12,Attrition!$D$2:$D$264,"Involuntary")</f>
        <v>1</v>
      </c>
      <c r="F12" s="20" t="n">
        <f aca="false">C12/COUNTA(Employees!$A$2:$A$1501)</f>
        <v>0.0113333333333333</v>
      </c>
    </row>
    <row r="13" customFormat="false" ht="15" hidden="false" customHeight="false" outlineLevel="0" collapsed="false">
      <c r="B13" s="13" t="n">
        <v>2022</v>
      </c>
      <c r="C13" s="13" t="n">
        <f aca="false">COUNTIF(Attrition!$O$2:$O$264,B13)</f>
        <v>21</v>
      </c>
      <c r="D13" s="13" t="n">
        <f aca="false">COUNTIFS(Attrition!$O$2:$O$264,B13,Attrition!$D$2:$D$264,"Voluntary")</f>
        <v>14</v>
      </c>
      <c r="E13" s="13" t="n">
        <f aca="false">COUNTIFS(Attrition!$O$2:$O$264,B13,Attrition!$D$2:$D$264,"Involuntary")</f>
        <v>7</v>
      </c>
      <c r="F13" s="15" t="n">
        <f aca="false">C13/COUNTA(Employees!$A$2:$A$1501)</f>
        <v>0.014</v>
      </c>
    </row>
    <row r="14" customFormat="false" ht="15" hidden="false" customHeight="false" outlineLevel="0" collapsed="false">
      <c r="B14" s="18" t="n">
        <v>2023</v>
      </c>
      <c r="C14" s="18" t="n">
        <f aca="false">COUNTIF(Attrition!$O$2:$O$264,B14)</f>
        <v>34</v>
      </c>
      <c r="D14" s="18" t="n">
        <f aca="false">COUNTIFS(Attrition!$O$2:$O$264,B14,Attrition!$D$2:$D$264,"Voluntary")</f>
        <v>26</v>
      </c>
      <c r="E14" s="18" t="n">
        <f aca="false">COUNTIFS(Attrition!$O$2:$O$264,B14,Attrition!$D$2:$D$264,"Involuntary")</f>
        <v>8</v>
      </c>
      <c r="F14" s="20" t="n">
        <f aca="false">C14/COUNTA(Employees!$A$2:$A$1501)</f>
        <v>0.0226666666666667</v>
      </c>
    </row>
    <row r="15" customFormat="false" ht="15" hidden="false" customHeight="false" outlineLevel="0" collapsed="false">
      <c r="B15" s="13" t="n">
        <v>2024</v>
      </c>
      <c r="C15" s="13" t="n">
        <f aca="false">COUNTIF(Attrition!$O$2:$O$264,B15)</f>
        <v>31</v>
      </c>
      <c r="D15" s="13" t="n">
        <f aca="false">COUNTIFS(Attrition!$O$2:$O$264,B15,Attrition!$D$2:$D$264,"Voluntary")</f>
        <v>23</v>
      </c>
      <c r="E15" s="13" t="n">
        <f aca="false">COUNTIFS(Attrition!$O$2:$O$264,B15,Attrition!$D$2:$D$264,"Involuntary")</f>
        <v>8</v>
      </c>
      <c r="F15" s="15" t="n">
        <f aca="false">C15/COUNTA(Employees!$A$2:$A$1501)</f>
        <v>0.0206666666666667</v>
      </c>
    </row>
    <row r="16" customFormat="false" ht="15" hidden="false" customHeight="false" outlineLevel="0" collapsed="false">
      <c r="B16" s="18" t="n">
        <v>2025</v>
      </c>
      <c r="C16" s="18" t="n">
        <f aca="false">COUNTIF(Attrition!$O$2:$O$264,B16)</f>
        <v>53</v>
      </c>
      <c r="D16" s="18" t="n">
        <f aca="false">COUNTIFS(Attrition!$O$2:$O$264,B16,Attrition!$D$2:$D$264,"Voluntary")</f>
        <v>46</v>
      </c>
      <c r="E16" s="18" t="n">
        <f aca="false">COUNTIFS(Attrition!$O$2:$O$264,B16,Attrition!$D$2:$D$264,"Involuntary")</f>
        <v>7</v>
      </c>
      <c r="F16" s="20" t="n">
        <f aca="false">C16/COUNTA(Employees!$A$2:$A$1501)</f>
        <v>0.0353333333333333</v>
      </c>
    </row>
    <row r="17" customFormat="false" ht="15" hidden="false" customHeight="false" outlineLevel="0" collapsed="false">
      <c r="B17" s="13" t="n">
        <v>2026</v>
      </c>
      <c r="C17" s="13" t="n">
        <f aca="false">COUNTIF(Attrition!$O$2:$O$264,B17)</f>
        <v>91</v>
      </c>
      <c r="D17" s="13" t="n">
        <f aca="false">COUNTIFS(Attrition!$O$2:$O$264,B17,Attrition!$D$2:$D$264,"Voluntary")</f>
        <v>75</v>
      </c>
      <c r="E17" s="13" t="n">
        <f aca="false">COUNTIFS(Attrition!$O$2:$O$264,B17,Attrition!$D$2:$D$264,"Involuntary")</f>
        <v>16</v>
      </c>
      <c r="F17" s="15" t="n">
        <f aca="false">C17/COUNTA(Employees!$A$2:$A$1501)</f>
        <v>0.0606666666666667</v>
      </c>
    </row>
    <row r="19" customFormat="false" ht="19.5" hidden="false" customHeight="true" outlineLevel="0" collapsed="false">
      <c r="B19" s="9" t="s">
        <v>136</v>
      </c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B20" s="12" t="s">
        <v>137</v>
      </c>
      <c r="C20" s="12" t="s">
        <v>138</v>
      </c>
      <c r="D20" s="12" t="s">
        <v>139</v>
      </c>
      <c r="E20" s="12" t="s">
        <v>140</v>
      </c>
      <c r="F20" s="12" t="s">
        <v>141</v>
      </c>
      <c r="G20" s="12" t="s">
        <v>142</v>
      </c>
    </row>
    <row r="21" customFormat="false" ht="15" hidden="false" customHeight="false" outlineLevel="0" collapsed="false">
      <c r="B21" s="13" t="s">
        <v>143</v>
      </c>
      <c r="C21" s="14" t="n">
        <f aca="false">COUNTIF(Attrition!$E$2:$E$264,B21)</f>
        <v>62</v>
      </c>
      <c r="D21" s="15" t="n">
        <f aca="false">C21/COUNTA(Attrition!$A$2:$A$264)</f>
        <v>0.23574144486692</v>
      </c>
      <c r="E21" s="17" t="n">
        <f aca="false">AVERAGEIF(Attrition!$E$2:$E$264,B21,Attrition!$H$2:$H$264)</f>
        <v>29.7145161290323</v>
      </c>
      <c r="F21" s="15" t="n">
        <f aca="false">COUNTIFS(Attrition!$E$2:$E$264,B21,Attrition!$I$2:$I$264,"Yes")/C21</f>
        <v>0.354838709677419</v>
      </c>
      <c r="G21" s="17" t="n">
        <f aca="false">AVERAGEIF(Attrition!$E$2:$E$264,B21,Attrition!$M$2:$M$264)</f>
        <v>34.6129032258065</v>
      </c>
    </row>
    <row r="22" customFormat="false" ht="15" hidden="false" customHeight="false" outlineLevel="0" collapsed="false">
      <c r="B22" s="18" t="s">
        <v>144</v>
      </c>
      <c r="C22" s="19" t="n">
        <f aca="false">COUNTIF(Attrition!$E$2:$E$264,B22)</f>
        <v>42</v>
      </c>
      <c r="D22" s="20" t="n">
        <f aca="false">C22/COUNTA(Attrition!$A$2:$A$264)</f>
        <v>0.159695817490494</v>
      </c>
      <c r="E22" s="22" t="n">
        <f aca="false">AVERAGEIF(Attrition!$E$2:$E$264,B22,Attrition!$H$2:$H$264)</f>
        <v>29.6333333333333</v>
      </c>
      <c r="F22" s="20" t="n">
        <f aca="false">COUNTIFS(Attrition!$E$2:$E$264,B22,Attrition!$I$2:$I$264,"Yes")/C22</f>
        <v>0.428571428571429</v>
      </c>
      <c r="G22" s="22" t="n">
        <f aca="false">AVERAGEIF(Attrition!$E$2:$E$264,B22,Attrition!$M$2:$M$264)</f>
        <v>34.9047619047619</v>
      </c>
    </row>
    <row r="23" customFormat="false" ht="15" hidden="false" customHeight="false" outlineLevel="0" collapsed="false">
      <c r="B23" s="13" t="s">
        <v>145</v>
      </c>
      <c r="C23" s="14" t="n">
        <f aca="false">COUNTIF(Attrition!$E$2:$E$264,B23)</f>
        <v>22</v>
      </c>
      <c r="D23" s="15" t="n">
        <f aca="false">C23/COUNTA(Attrition!$A$2:$A$264)</f>
        <v>0.0836501901140684</v>
      </c>
      <c r="E23" s="17" t="n">
        <f aca="false">AVERAGEIF(Attrition!$E$2:$E$264,B23,Attrition!$H$2:$H$264)</f>
        <v>11.1318181818182</v>
      </c>
      <c r="F23" s="15" t="n">
        <f aca="false">COUNTIFS(Attrition!$E$2:$E$264,B23,Attrition!$I$2:$I$264,"Yes")/C23</f>
        <v>0.363636363636364</v>
      </c>
      <c r="G23" s="17" t="n">
        <f aca="false">AVERAGEIF(Attrition!$E$2:$E$264,B23,Attrition!$M$2:$M$264)</f>
        <v>31.6818181818182</v>
      </c>
    </row>
    <row r="24" customFormat="false" ht="15" hidden="false" customHeight="false" outlineLevel="0" collapsed="false">
      <c r="B24" s="18" t="s">
        <v>146</v>
      </c>
      <c r="C24" s="19" t="n">
        <f aca="false">COUNTIF(Attrition!$E$2:$E$264,B24)</f>
        <v>19</v>
      </c>
      <c r="D24" s="20" t="n">
        <f aca="false">C24/COUNTA(Attrition!$A$2:$A$264)</f>
        <v>0.0722433460076046</v>
      </c>
      <c r="E24" s="22" t="n">
        <f aca="false">AVERAGEIF(Attrition!$E$2:$E$264,B24,Attrition!$H$2:$H$264)</f>
        <v>27.4684210526316</v>
      </c>
      <c r="F24" s="20" t="n">
        <f aca="false">COUNTIFS(Attrition!$E$2:$E$264,B24,Attrition!$I$2:$I$264,"Yes")/C24</f>
        <v>0.473684210526316</v>
      </c>
      <c r="G24" s="22" t="n">
        <f aca="false">AVERAGEIF(Attrition!$E$2:$E$264,B24,Attrition!$M$2:$M$264)</f>
        <v>35.0526315789474</v>
      </c>
    </row>
    <row r="25" customFormat="false" ht="15" hidden="false" customHeight="false" outlineLevel="0" collapsed="false">
      <c r="B25" s="13" t="s">
        <v>147</v>
      </c>
      <c r="C25" s="14" t="n">
        <f aca="false">COUNTIF(Attrition!$E$2:$E$264,B25)</f>
        <v>19</v>
      </c>
      <c r="D25" s="15" t="n">
        <f aca="false">C25/COUNTA(Attrition!$A$2:$A$264)</f>
        <v>0.0722433460076046</v>
      </c>
      <c r="E25" s="17" t="n">
        <f aca="false">AVERAGEIF(Attrition!$E$2:$E$264,B25,Attrition!$H$2:$H$264)</f>
        <v>39.021052631579</v>
      </c>
      <c r="F25" s="15" t="n">
        <f aca="false">COUNTIFS(Attrition!$E$2:$E$264,B25,Attrition!$I$2:$I$264,"Yes")/C25</f>
        <v>0.526315789473684</v>
      </c>
      <c r="G25" s="17" t="n">
        <f aca="false">AVERAGEIF(Attrition!$E$2:$E$264,B25,Attrition!$M$2:$M$264)</f>
        <v>28.1578947368421</v>
      </c>
    </row>
    <row r="26" customFormat="false" ht="15" hidden="false" customHeight="false" outlineLevel="0" collapsed="false">
      <c r="B26" s="18" t="s">
        <v>148</v>
      </c>
      <c r="C26" s="19" t="n">
        <f aca="false">COUNTIF(Attrition!$E$2:$E$264,B26)</f>
        <v>17</v>
      </c>
      <c r="D26" s="20" t="n">
        <f aca="false">C26/COUNTA(Attrition!$A$2:$A$264)</f>
        <v>0.064638783269962</v>
      </c>
      <c r="E26" s="22" t="n">
        <f aca="false">AVERAGEIF(Attrition!$E$2:$E$264,B26,Attrition!$H$2:$H$264)</f>
        <v>33.1823529411765</v>
      </c>
      <c r="F26" s="20" t="n">
        <f aca="false">COUNTIFS(Attrition!$E$2:$E$264,B26,Attrition!$I$2:$I$264,"Yes")/C26</f>
        <v>0.411764705882353</v>
      </c>
      <c r="G26" s="22" t="n">
        <f aca="false">AVERAGEIF(Attrition!$E$2:$E$264,B26,Attrition!$M$2:$M$264)</f>
        <v>38.5882352941176</v>
      </c>
    </row>
    <row r="27" customFormat="false" ht="15" hidden="false" customHeight="false" outlineLevel="0" collapsed="false">
      <c r="B27" s="13" t="s">
        <v>149</v>
      </c>
      <c r="C27" s="14" t="n">
        <f aca="false">COUNTIF(Attrition!$E$2:$E$264,B27)</f>
        <v>15</v>
      </c>
      <c r="D27" s="15" t="n">
        <f aca="false">C27/COUNTA(Attrition!$A$2:$A$264)</f>
        <v>0.0570342205323194</v>
      </c>
      <c r="E27" s="17" t="n">
        <f aca="false">AVERAGEIF(Attrition!$E$2:$E$264,B27,Attrition!$H$2:$H$264)</f>
        <v>13.1466666666667</v>
      </c>
      <c r="F27" s="15" t="n">
        <f aca="false">COUNTIFS(Attrition!$E$2:$E$264,B27,Attrition!$I$2:$I$264,"Yes")/C27</f>
        <v>0.333333333333333</v>
      </c>
      <c r="G27" s="17" t="n">
        <f aca="false">AVERAGEIF(Attrition!$E$2:$E$264,B27,Attrition!$M$2:$M$264)</f>
        <v>40.0666666666667</v>
      </c>
    </row>
    <row r="28" customFormat="false" ht="15" hidden="false" customHeight="false" outlineLevel="0" collapsed="false">
      <c r="B28" s="18" t="s">
        <v>150</v>
      </c>
      <c r="C28" s="19" t="n">
        <f aca="false">COUNTIF(Attrition!$E$2:$E$264,B28)</f>
        <v>13</v>
      </c>
      <c r="D28" s="20" t="n">
        <f aca="false">C28/COUNTA(Attrition!$A$2:$A$264)</f>
        <v>0.0494296577946768</v>
      </c>
      <c r="E28" s="22" t="n">
        <f aca="false">AVERAGEIF(Attrition!$E$2:$E$264,B28,Attrition!$H$2:$H$264)</f>
        <v>22.2461538461538</v>
      </c>
      <c r="F28" s="20" t="n">
        <f aca="false">COUNTIFS(Attrition!$E$2:$E$264,B28,Attrition!$I$2:$I$264,"Yes")/C28</f>
        <v>0</v>
      </c>
      <c r="G28" s="22" t="n">
        <f aca="false">AVERAGEIF(Attrition!$E$2:$E$264,B28,Attrition!$M$2:$M$264)</f>
        <v>33.1538461538462</v>
      </c>
    </row>
    <row r="29" customFormat="false" ht="15" hidden="false" customHeight="false" outlineLevel="0" collapsed="false">
      <c r="B29" s="13" t="s">
        <v>151</v>
      </c>
      <c r="C29" s="14" t="n">
        <f aca="false">COUNTIF(Attrition!$E$2:$E$264,B29)</f>
        <v>12</v>
      </c>
      <c r="D29" s="15" t="n">
        <f aca="false">C29/COUNTA(Attrition!$A$2:$A$264)</f>
        <v>0.0456273764258555</v>
      </c>
      <c r="E29" s="17" t="n">
        <f aca="false">AVERAGEIF(Attrition!$E$2:$E$264,B29,Attrition!$H$2:$H$264)</f>
        <v>19.2666666666667</v>
      </c>
      <c r="F29" s="15" t="n">
        <f aca="false">COUNTIFS(Attrition!$E$2:$E$264,B29,Attrition!$I$2:$I$264,"Yes")/C29</f>
        <v>0.583333333333333</v>
      </c>
      <c r="G29" s="17" t="n">
        <f aca="false">AVERAGEIF(Attrition!$E$2:$E$264,B29,Attrition!$M$2:$M$264)</f>
        <v>37</v>
      </c>
    </row>
    <row r="30" customFormat="false" ht="15" hidden="false" customHeight="false" outlineLevel="0" collapsed="false">
      <c r="B30" s="18" t="s">
        <v>152</v>
      </c>
      <c r="C30" s="19" t="n">
        <f aca="false">COUNTIF(Attrition!$E$2:$E$264,B30)</f>
        <v>12</v>
      </c>
      <c r="D30" s="20" t="n">
        <f aca="false">C30/COUNTA(Attrition!$A$2:$A$264)</f>
        <v>0.0456273764258555</v>
      </c>
      <c r="E30" s="22" t="n">
        <f aca="false">AVERAGEIF(Attrition!$E$2:$E$264,B30,Attrition!$H$2:$H$264)</f>
        <v>28.675</v>
      </c>
      <c r="F30" s="20" t="n">
        <f aca="false">COUNTIFS(Attrition!$E$2:$E$264,B30,Attrition!$I$2:$I$264,"Yes")/C30</f>
        <v>0</v>
      </c>
      <c r="G30" s="22" t="n">
        <f aca="false">AVERAGEIF(Attrition!$E$2:$E$264,B30,Attrition!$M$2:$M$264)</f>
        <v>45</v>
      </c>
    </row>
    <row r="31" customFormat="false" ht="15" hidden="false" customHeight="false" outlineLevel="0" collapsed="false">
      <c r="B31" s="13" t="s">
        <v>153</v>
      </c>
      <c r="C31" s="14" t="n">
        <f aca="false">COUNTIF(Attrition!$E$2:$E$264,B31)</f>
        <v>10</v>
      </c>
      <c r="D31" s="15" t="n">
        <f aca="false">C31/COUNTA(Attrition!$A$2:$A$264)</f>
        <v>0.0380228136882129</v>
      </c>
      <c r="E31" s="17" t="n">
        <f aca="false">AVERAGEIF(Attrition!$E$2:$E$264,B31,Attrition!$H$2:$H$264)</f>
        <v>14.5</v>
      </c>
      <c r="F31" s="15" t="n">
        <f aca="false">COUNTIFS(Attrition!$E$2:$E$264,B31,Attrition!$I$2:$I$264,"Yes")/C31</f>
        <v>0</v>
      </c>
      <c r="G31" s="17" t="n">
        <f aca="false">AVERAGEIF(Attrition!$E$2:$E$264,B31,Attrition!$M$2:$M$264)</f>
        <v>37.5</v>
      </c>
    </row>
    <row r="32" customFormat="false" ht="15" hidden="false" customHeight="false" outlineLevel="0" collapsed="false">
      <c r="B32" s="18" t="s">
        <v>154</v>
      </c>
      <c r="C32" s="19" t="n">
        <f aca="false">COUNTIF(Attrition!$E$2:$E$264,B32)</f>
        <v>9</v>
      </c>
      <c r="D32" s="20" t="n">
        <f aca="false">C32/COUNTA(Attrition!$A$2:$A$264)</f>
        <v>0.0342205323193916</v>
      </c>
      <c r="E32" s="22" t="n">
        <f aca="false">AVERAGEIF(Attrition!$E$2:$E$264,B32,Attrition!$H$2:$H$264)</f>
        <v>14.9</v>
      </c>
      <c r="F32" s="20" t="n">
        <f aca="false">COUNTIFS(Attrition!$E$2:$E$264,B32,Attrition!$I$2:$I$264,"Yes")/C32</f>
        <v>0</v>
      </c>
      <c r="G32" s="22" t="n">
        <f aca="false">AVERAGEIF(Attrition!$E$2:$E$264,B32,Attrition!$M$2:$M$264)</f>
        <v>46.6666666666667</v>
      </c>
    </row>
    <row r="33" customFormat="false" ht="15" hidden="false" customHeight="false" outlineLevel="0" collapsed="false">
      <c r="B33" s="13" t="s">
        <v>155</v>
      </c>
      <c r="C33" s="14" t="n">
        <f aca="false">COUNTIF(Attrition!$E$2:$E$264,B33)</f>
        <v>7</v>
      </c>
      <c r="D33" s="15" t="n">
        <f aca="false">C33/COUNTA(Attrition!$A$2:$A$264)</f>
        <v>0.026615969581749</v>
      </c>
      <c r="E33" s="17" t="n">
        <f aca="false">AVERAGEIF(Attrition!$E$2:$E$264,B33,Attrition!$H$2:$H$264)</f>
        <v>48.7</v>
      </c>
      <c r="F33" s="15" t="n">
        <f aca="false">COUNTIFS(Attrition!$E$2:$E$264,B33,Attrition!$I$2:$I$264,"Yes")/C33</f>
        <v>0.285714285714286</v>
      </c>
      <c r="G33" s="17" t="n">
        <f aca="false">AVERAGEIF(Attrition!$E$2:$E$264,B33,Attrition!$M$2:$M$264)</f>
        <v>51.5714285714286</v>
      </c>
    </row>
    <row r="34" customFormat="false" ht="15" hidden="false" customHeight="false" outlineLevel="0" collapsed="false">
      <c r="B34" s="18" t="s">
        <v>156</v>
      </c>
      <c r="C34" s="19" t="n">
        <f aca="false">COUNTIF(Attrition!$E$2:$E$264,B34)</f>
        <v>4</v>
      </c>
      <c r="D34" s="20" t="n">
        <f aca="false">C34/COUNTA(Attrition!$A$2:$A$264)</f>
        <v>0.0152091254752852</v>
      </c>
      <c r="E34" s="22" t="n">
        <f aca="false">AVERAGEIF(Attrition!$E$2:$E$264,B34,Attrition!$H$2:$H$264)</f>
        <v>22.325</v>
      </c>
      <c r="F34" s="20" t="n">
        <f aca="false">COUNTIFS(Attrition!$E$2:$E$264,B34,Attrition!$I$2:$I$264,"Yes")/C34</f>
        <v>0</v>
      </c>
      <c r="G34" s="22" t="n">
        <f aca="false">AVERAGEIF(Attrition!$E$2:$E$264,B34,Attrition!$M$2:$M$264)</f>
        <v>34.75</v>
      </c>
    </row>
    <row r="36" customFormat="false" ht="19.5" hidden="false" customHeight="true" outlineLevel="0" collapsed="false">
      <c r="B36" s="9" t="s">
        <v>157</v>
      </c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B37" s="12" t="s">
        <v>50</v>
      </c>
      <c r="C37" s="12" t="s">
        <v>138</v>
      </c>
      <c r="D37" s="12" t="s">
        <v>158</v>
      </c>
      <c r="E37" s="12" t="s">
        <v>141</v>
      </c>
      <c r="F37" s="12" t="s">
        <v>159</v>
      </c>
    </row>
    <row r="38" customFormat="false" ht="15" hidden="false" customHeight="false" outlineLevel="0" collapsed="false">
      <c r="B38" s="13" t="s">
        <v>60</v>
      </c>
      <c r="C38" s="13" t="n">
        <f aca="false">COUNTIF(Attrition!$P$2:$P$264,B38)</f>
        <v>68</v>
      </c>
      <c r="D38" s="15" t="n">
        <f aca="false">C38/COUNTIF(Employees!$I$2:$I$1501,B38)</f>
        <v>0.149450549450549</v>
      </c>
      <c r="E38" s="15" t="n">
        <f aca="false">COUNTIFS(Attrition!$P$2:$P$264,B38,Attrition!$I$2:$I$264,"Yes")/C38</f>
        <v>0.294117647058824</v>
      </c>
      <c r="F38" s="17" t="n">
        <f aca="false">AVERAGEIF(Attrition!$P$2:$P$264,B38,Attrition!$H$2:$H$264)</f>
        <v>28.1411764705882</v>
      </c>
    </row>
    <row r="39" customFormat="false" ht="15" hidden="false" customHeight="false" outlineLevel="0" collapsed="false">
      <c r="B39" s="18" t="s">
        <v>61</v>
      </c>
      <c r="C39" s="18" t="n">
        <f aca="false">COUNTIF(Attrition!$P$2:$P$264,B39)</f>
        <v>22</v>
      </c>
      <c r="D39" s="20" t="n">
        <f aca="false">C39/COUNTIF(Employees!$I$2:$I$1501,B39)</f>
        <v>0.158273381294964</v>
      </c>
      <c r="E39" s="20" t="n">
        <f aca="false">COUNTIFS(Attrition!$P$2:$P$264,B39,Attrition!$I$2:$I$264,"Yes")/C39</f>
        <v>0.409090909090909</v>
      </c>
      <c r="F39" s="22" t="n">
        <f aca="false">AVERAGEIF(Attrition!$P$2:$P$264,B39,Attrition!$H$2:$H$264)</f>
        <v>21.3863636363636</v>
      </c>
    </row>
    <row r="40" customFormat="false" ht="15" hidden="false" customHeight="false" outlineLevel="0" collapsed="false">
      <c r="B40" s="13" t="s">
        <v>62</v>
      </c>
      <c r="C40" s="13" t="n">
        <f aca="false">COUNTIF(Attrition!$P$2:$P$264,B40)</f>
        <v>52</v>
      </c>
      <c r="D40" s="15" t="n">
        <f aca="false">C40/COUNTIF(Employees!$I$2:$I$1501,B40)</f>
        <v>0.251207729468599</v>
      </c>
      <c r="E40" s="15" t="n">
        <f aca="false">COUNTIFS(Attrition!$P$2:$P$264,B40,Attrition!$I$2:$I$264,"Yes")/C40</f>
        <v>0.307692307692308</v>
      </c>
      <c r="F40" s="17" t="n">
        <f aca="false">AVERAGEIF(Attrition!$P$2:$P$264,B40,Attrition!$H$2:$H$264)</f>
        <v>29.5596153846154</v>
      </c>
    </row>
    <row r="41" customFormat="false" ht="15" hidden="false" customHeight="false" outlineLevel="0" collapsed="false">
      <c r="B41" s="18" t="s">
        <v>63</v>
      </c>
      <c r="C41" s="18" t="n">
        <f aca="false">COUNTIF(Attrition!$P$2:$P$264,B41)</f>
        <v>37</v>
      </c>
      <c r="D41" s="20" t="n">
        <f aca="false">C41/COUNTIF(Employees!$I$2:$I$1501,B41)</f>
        <v>0.178743961352657</v>
      </c>
      <c r="E41" s="20" t="n">
        <f aca="false">COUNTIFS(Attrition!$P$2:$P$264,B41,Attrition!$I$2:$I$264,"Yes")/C41</f>
        <v>0.351351351351351</v>
      </c>
      <c r="F41" s="22" t="n">
        <f aca="false">AVERAGEIF(Attrition!$P$2:$P$264,B41,Attrition!$H$2:$H$264)</f>
        <v>37.1918918918919</v>
      </c>
    </row>
    <row r="42" customFormat="false" ht="15" hidden="false" customHeight="false" outlineLevel="0" collapsed="false">
      <c r="B42" s="13" t="s">
        <v>64</v>
      </c>
      <c r="C42" s="13" t="n">
        <f aca="false">COUNTIF(Attrition!$P$2:$P$264,B42)</f>
        <v>27</v>
      </c>
      <c r="D42" s="15" t="n">
        <f aca="false">C42/COUNTIF(Employees!$I$2:$I$1501,B42)</f>
        <v>0.186206896551724</v>
      </c>
      <c r="E42" s="15" t="n">
        <f aca="false">COUNTIFS(Attrition!$P$2:$P$264,B42,Attrition!$I$2:$I$264,"Yes")/C42</f>
        <v>0.37037037037037</v>
      </c>
      <c r="F42" s="17" t="n">
        <f aca="false">AVERAGEIF(Attrition!$P$2:$P$264,B42,Attrition!$H$2:$H$264)</f>
        <v>20.7481481481482</v>
      </c>
    </row>
    <row r="43" customFormat="false" ht="15" hidden="false" customHeight="false" outlineLevel="0" collapsed="false">
      <c r="B43" s="18" t="s">
        <v>65</v>
      </c>
      <c r="C43" s="18" t="n">
        <f aca="false">COUNTIF(Attrition!$P$2:$P$264,B43)</f>
        <v>15</v>
      </c>
      <c r="D43" s="20" t="n">
        <f aca="false">C43/COUNTIF(Employees!$I$2:$I$1501,B43)</f>
        <v>0.154639175257732</v>
      </c>
      <c r="E43" s="20" t="n">
        <f aca="false">COUNTIFS(Attrition!$P$2:$P$264,B43,Attrition!$I$2:$I$264,"Yes")/C43</f>
        <v>0.2</v>
      </c>
      <c r="F43" s="22" t="n">
        <f aca="false">AVERAGEIF(Attrition!$P$2:$P$264,B43,Attrition!$H$2:$H$264)</f>
        <v>20.66</v>
      </c>
    </row>
    <row r="44" customFormat="false" ht="15" hidden="false" customHeight="false" outlineLevel="0" collapsed="false">
      <c r="B44" s="13" t="s">
        <v>66</v>
      </c>
      <c r="C44" s="13" t="n">
        <f aca="false">COUNTIF(Attrition!$P$2:$P$264,B44)</f>
        <v>14</v>
      </c>
      <c r="D44" s="15" t="n">
        <f aca="false">C44/COUNTIF(Employees!$I$2:$I$1501,B44)</f>
        <v>0.170731707317073</v>
      </c>
      <c r="E44" s="15" t="n">
        <f aca="false">COUNTIFS(Attrition!$P$2:$P$264,B44,Attrition!$I$2:$I$264,"Yes")/C44</f>
        <v>0.5</v>
      </c>
      <c r="F44" s="17" t="n">
        <f aca="false">AVERAGEIF(Attrition!$P$2:$P$264,B44,Attrition!$H$2:$H$264)</f>
        <v>18.6071428571429</v>
      </c>
    </row>
    <row r="45" customFormat="false" ht="15" hidden="false" customHeight="false" outlineLevel="0" collapsed="false">
      <c r="B45" s="18" t="s">
        <v>67</v>
      </c>
      <c r="C45" s="18" t="n">
        <f aca="false">COUNTIF(Attrition!$P$2:$P$264,B45)</f>
        <v>18</v>
      </c>
      <c r="D45" s="20" t="n">
        <f aca="false">C45/COUNTIF(Employees!$I$2:$I$1501,B45)</f>
        <v>0.18</v>
      </c>
      <c r="E45" s="20" t="n">
        <f aca="false">COUNTIFS(Attrition!$P$2:$P$264,B45,Attrition!$I$2:$I$264,"Yes")/C45</f>
        <v>0.333333333333333</v>
      </c>
      <c r="F45" s="22" t="n">
        <f aca="false">AVERAGEIF(Attrition!$P$2:$P$264,B45,Attrition!$H$2:$H$264)</f>
        <v>13.0611111111111</v>
      </c>
    </row>
    <row r="46" customFormat="false" ht="15" hidden="false" customHeight="false" outlineLevel="0" collapsed="false">
      <c r="B46" s="13" t="s">
        <v>68</v>
      </c>
      <c r="C46" s="13" t="n">
        <f aca="false">COUNTIF(Attrition!$P$2:$P$264,B46)</f>
        <v>10</v>
      </c>
      <c r="D46" s="15" t="n">
        <f aca="false">C46/COUNTIF(Employees!$I$2:$I$1501,B46)</f>
        <v>0.147058823529412</v>
      </c>
      <c r="E46" s="15" t="n">
        <f aca="false">COUNTIFS(Attrition!$P$2:$P$264,B46,Attrition!$I$2:$I$264,"Yes")/C46</f>
        <v>0.4</v>
      </c>
      <c r="F46" s="17" t="n">
        <f aca="false">AVERAGEIF(Attrition!$P$2:$P$264,B46,Attrition!$H$2:$H$264)</f>
        <v>26.72</v>
      </c>
    </row>
    <row r="48" customFormat="false" ht="19.5" hidden="false" customHeight="true" outlineLevel="0" collapsed="false">
      <c r="B48" s="9" t="s">
        <v>160</v>
      </c>
      <c r="C48" s="9"/>
      <c r="D48" s="9"/>
      <c r="E48" s="9"/>
      <c r="F48" s="9"/>
      <c r="G48" s="9"/>
    </row>
    <row r="49" customFormat="false" ht="15" hidden="false" customHeight="false" outlineLevel="0" collapsed="false">
      <c r="B49" s="12" t="s">
        <v>161</v>
      </c>
      <c r="C49" s="12" t="s">
        <v>138</v>
      </c>
      <c r="D49" s="12" t="s">
        <v>139</v>
      </c>
    </row>
    <row r="50" customFormat="false" ht="15" hidden="false" customHeight="false" outlineLevel="0" collapsed="false">
      <c r="B50" s="13" t="s">
        <v>162</v>
      </c>
      <c r="C50" s="13" t="n">
        <f aca="false">COUNTIF(Attrition!$Q$2:$Q$264,B50)</f>
        <v>119</v>
      </c>
      <c r="D50" s="15" t="n">
        <f aca="false">C50/COUNTA(Attrition!$A$2:$A$264)</f>
        <v>0.452471482889734</v>
      </c>
    </row>
    <row r="51" customFormat="false" ht="15" hidden="false" customHeight="false" outlineLevel="0" collapsed="false">
      <c r="B51" s="18" t="s">
        <v>163</v>
      </c>
      <c r="C51" s="18" t="n">
        <f aca="false">COUNTIF(Attrition!$Q$2:$Q$264,B51)</f>
        <v>75</v>
      </c>
      <c r="D51" s="20" t="n">
        <f aca="false">C51/COUNTA(Attrition!$A$2:$A$264)</f>
        <v>0.285171102661597</v>
      </c>
    </row>
    <row r="52" customFormat="false" ht="15" hidden="false" customHeight="false" outlineLevel="0" collapsed="false">
      <c r="B52" s="13" t="s">
        <v>164</v>
      </c>
      <c r="C52" s="13" t="n">
        <f aca="false">COUNTIF(Attrition!$Q$2:$Q$264,B52)</f>
        <v>33</v>
      </c>
      <c r="D52" s="15" t="n">
        <f aca="false">C52/COUNTA(Attrition!$A$2:$A$264)</f>
        <v>0.125475285171103</v>
      </c>
    </row>
    <row r="53" customFormat="false" ht="15" hidden="false" customHeight="false" outlineLevel="0" collapsed="false">
      <c r="B53" s="18" t="s">
        <v>165</v>
      </c>
      <c r="C53" s="18" t="n">
        <f aca="false">COUNTIF(Attrition!$Q$2:$Q$264,B53)</f>
        <v>36</v>
      </c>
      <c r="D53" s="20" t="n">
        <f aca="false">C53/COUNTA(Attrition!$A$2:$A$264)</f>
        <v>0.136882129277567</v>
      </c>
    </row>
    <row r="55" customFormat="false" ht="19.5" hidden="false" customHeight="true" outlineLevel="0" collapsed="false">
      <c r="B55" s="9" t="s">
        <v>166</v>
      </c>
      <c r="C55" s="9"/>
      <c r="D55" s="9"/>
      <c r="E55" s="9"/>
      <c r="F55" s="9"/>
      <c r="G55" s="9"/>
    </row>
    <row r="56" customFormat="false" ht="15" hidden="false" customHeight="false" outlineLevel="0" collapsed="false">
      <c r="B56" s="12" t="s">
        <v>167</v>
      </c>
      <c r="C56" s="12" t="s">
        <v>168</v>
      </c>
    </row>
    <row r="57" customFormat="false" ht="15" hidden="false" customHeight="false" outlineLevel="0" collapsed="false">
      <c r="B57" s="13" t="s">
        <v>169</v>
      </c>
      <c r="C57" s="15" t="n">
        <f aca="false">COUNTIF(Attrition!$I$2:$I$264,"Yes")/COUNTA(Attrition!$A$2:$A$264)</f>
        <v>0.334600760456274</v>
      </c>
    </row>
    <row r="58" customFormat="false" ht="15" hidden="false" customHeight="false" outlineLevel="0" collapsed="false">
      <c r="B58" s="18" t="s">
        <v>170</v>
      </c>
      <c r="C58" s="20" t="n">
        <f aca="false">COUNTIF(Attrition!$J$2:$J$264,"Yes")/COUNTA(Attrition!$A$2:$A$264)</f>
        <v>0.79467680608365</v>
      </c>
    </row>
    <row r="59" customFormat="false" ht="15" hidden="false" customHeight="false" outlineLevel="0" collapsed="false">
      <c r="B59" s="13" t="s">
        <v>171</v>
      </c>
      <c r="C59" s="15" t="n">
        <f aca="false">COUNTIF(Attrition!$K$2:$K$264,"Yes")/COUNTA(Attrition!$A$2:$A$264)</f>
        <v>0.190114068441065</v>
      </c>
    </row>
    <row r="60" customFormat="false" ht="15" hidden="false" customHeight="false" outlineLevel="0" collapsed="false">
      <c r="B60" s="18" t="s">
        <v>172</v>
      </c>
      <c r="C60" s="20" t="n">
        <f aca="false">COUNTIF(Attrition!$L$2:$L$264,"Yes")/COUNTA(Attrition!$A$2:$A$264)</f>
        <v>0.703422053231939</v>
      </c>
    </row>
    <row r="61" customFormat="false" ht="15" hidden="false" customHeight="false" outlineLevel="0" collapsed="false">
      <c r="B61" s="13" t="s">
        <v>173</v>
      </c>
      <c r="C61" s="17" t="n">
        <f aca="false">AVERAGE(Attrition!$G$2:$G$264)</f>
        <v>32.9315589353612</v>
      </c>
    </row>
    <row r="62" customFormat="false" ht="15" hidden="false" customHeight="false" outlineLevel="0" collapsed="false">
      <c r="B62" s="18" t="s">
        <v>174</v>
      </c>
      <c r="C62" s="20" t="n">
        <f aca="false">SUM(Attrition!$G$2:$G$264)/SUM(Attrition!$F$2:$F$264)</f>
        <v>0.527787934186472</v>
      </c>
    </row>
    <row r="63" customFormat="false" ht="15" hidden="false" customHeight="false" outlineLevel="0" collapsed="false">
      <c r="B63" s="13" t="s">
        <v>175</v>
      </c>
      <c r="C63" s="17" t="n">
        <f aca="false">AVERAGE(Attrition!$M$2:$M$264)</f>
        <v>36.0342205323194</v>
      </c>
    </row>
    <row r="65" customFormat="false" ht="19.5" hidden="false" customHeight="true" outlineLevel="0" collapsed="false">
      <c r="B65" s="9" t="s">
        <v>176</v>
      </c>
      <c r="C65" s="9"/>
      <c r="D65" s="9"/>
      <c r="E65" s="9"/>
      <c r="F65" s="9"/>
      <c r="G65" s="9"/>
      <c r="H65" s="9"/>
      <c r="I65" s="9"/>
    </row>
    <row r="66" customFormat="false" ht="15" hidden="false" customHeight="false" outlineLevel="0" collapsed="false">
      <c r="B66" s="12" t="s">
        <v>177</v>
      </c>
      <c r="C66" s="12" t="s">
        <v>178</v>
      </c>
    </row>
    <row r="67" customFormat="false" ht="15" hidden="false" customHeight="false" outlineLevel="0" collapsed="false">
      <c r="B67" s="13" t="s">
        <v>179</v>
      </c>
      <c r="C67" s="27" t="n">
        <f aca="false">AVERAGE(Exit_Reviews!$H$2:$H$186)</f>
        <v>3.01621621621622</v>
      </c>
    </row>
    <row r="68" customFormat="false" ht="15" hidden="false" customHeight="false" outlineLevel="0" collapsed="false">
      <c r="B68" s="18" t="s">
        <v>180</v>
      </c>
      <c r="C68" s="28" t="n">
        <f aca="false">AVERAGE(Exit_Reviews!$I$2:$I$186)</f>
        <v>3.18378378378378</v>
      </c>
    </row>
    <row r="69" customFormat="false" ht="15" hidden="false" customHeight="false" outlineLevel="0" collapsed="false">
      <c r="B69" s="13" t="s">
        <v>181</v>
      </c>
      <c r="C69" s="27" t="n">
        <f aca="false">AVERAGE(Exit_Reviews!$J$2:$J$186)</f>
        <v>3.04864864864865</v>
      </c>
    </row>
    <row r="70" customFormat="false" ht="15" hidden="false" customHeight="false" outlineLevel="0" collapsed="false">
      <c r="B70" s="18" t="s">
        <v>144</v>
      </c>
      <c r="C70" s="28" t="n">
        <f aca="false">AVERAGE(Exit_Reviews!$K$2:$K$186)</f>
        <v>2.82702702702703</v>
      </c>
    </row>
    <row r="71" customFormat="false" ht="15" hidden="false" customHeight="false" outlineLevel="0" collapsed="false">
      <c r="B71" s="13" t="s">
        <v>146</v>
      </c>
      <c r="C71" s="27" t="n">
        <f aca="false">AVERAGE(Exit_Reviews!$L$2:$L$186)</f>
        <v>2.99459459459459</v>
      </c>
    </row>
    <row r="74" customFormat="false" ht="15" hidden="false" customHeight="false" outlineLevel="0" collapsed="false">
      <c r="B74" s="12" t="s">
        <v>182</v>
      </c>
      <c r="C74" s="12" t="s">
        <v>183</v>
      </c>
      <c r="D74" s="12" t="s">
        <v>184</v>
      </c>
    </row>
    <row r="75" customFormat="false" ht="15" hidden="false" customHeight="false" outlineLevel="0" collapsed="false">
      <c r="B75" s="13" t="s">
        <v>185</v>
      </c>
      <c r="C75" s="13" t="n">
        <f aca="false">COUNTIF(Exit_Reviews!$M$2:$M$186,B75)</f>
        <v>61</v>
      </c>
      <c r="D75" s="13" t="n">
        <f aca="false">COUNTIF(Exit_Reviews!$N$2:$N$186,B75)</f>
        <v>65</v>
      </c>
    </row>
    <row r="76" customFormat="false" ht="15" hidden="false" customHeight="false" outlineLevel="0" collapsed="false">
      <c r="B76" s="18" t="s">
        <v>186</v>
      </c>
      <c r="C76" s="18" t="n">
        <f aca="false">COUNTIF(Exit_Reviews!$M$2:$M$186,B76)</f>
        <v>58</v>
      </c>
      <c r="D76" s="18" t="n">
        <f aca="false">COUNTIF(Exit_Reviews!$N$2:$N$186,B76)</f>
        <v>49</v>
      </c>
    </row>
    <row r="77" customFormat="false" ht="15" hidden="false" customHeight="false" outlineLevel="0" collapsed="false">
      <c r="B77" s="13" t="s">
        <v>187</v>
      </c>
      <c r="C77" s="13" t="n">
        <f aca="false">COUNTIF(Exit_Reviews!$M$2:$M$186,B77)</f>
        <v>66</v>
      </c>
      <c r="D77" s="13" t="n">
        <f aca="false">COUNTIF(Exit_Reviews!$N$2:$N$186,B77)</f>
        <v>71</v>
      </c>
    </row>
  </sheetData>
  <mergeCells count="8">
    <mergeCell ref="B2:K2"/>
    <mergeCell ref="B3:K3"/>
    <mergeCell ref="B5:I5"/>
    <mergeCell ref="B19:I19"/>
    <mergeCell ref="B36:I36"/>
    <mergeCell ref="B48:G48"/>
    <mergeCell ref="B55:G55"/>
    <mergeCell ref="B65:I65"/>
  </mergeCells>
  <conditionalFormatting sqref="C21:C34">
    <cfRule type="dataBar" priority="2">
      <dataBar showValue="1" minLength="10" maxLength="90">
        <cfvo type="num" val="0"/>
        <cfvo type="max" val="0"/>
        <color rgb="FFC00000"/>
      </dataBar>
      <extLst>
        <ext xmlns:x14="http://schemas.microsoft.com/office/spreadsheetml/2009/9/main" uri="{B025F937-C7B1-47D3-B67F-A62EFF666E3E}">
          <x14:id>{864E59F8-4048-4DBB-8133-85302FB2661B}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4E59F8-4048-4DBB-8133-85302FB2661B}">
            <x14:dataBar minLength="10" maxLength="90" axisPosition="none" gradient="true">
              <x14:cfvo type="num">
                <xm:f>0</xm:f>
              </x14:cfvo>
              <x14:cfvo type="max"/>
              <x14:negativeFillColor rgb="FFC00000"/>
              <x14:axisColor rgb="FF000000"/>
            </x14:dataBar>
          </x14:cfRule>
          <xm:sqref>C21:C34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5"/>
  </cols>
  <sheetData>
    <row r="2" customFormat="false" ht="25.5" hidden="false" customHeight="true" outlineLevel="0" collapsed="false">
      <c r="B2" s="1" t="s">
        <v>188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189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9.5" hidden="false" customHeight="true" outlineLevel="0" collapsed="false">
      <c r="B5" s="9" t="s">
        <v>190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B6" s="12" t="s">
        <v>191</v>
      </c>
      <c r="C6" s="12" t="s">
        <v>192</v>
      </c>
      <c r="D6" s="12" t="s">
        <v>193</v>
      </c>
      <c r="E6" s="12" t="s">
        <v>194</v>
      </c>
      <c r="F6" s="12" t="s">
        <v>195</v>
      </c>
      <c r="G6" s="12" t="s">
        <v>196</v>
      </c>
      <c r="H6" s="12" t="s">
        <v>197</v>
      </c>
      <c r="I6" s="12" t="s">
        <v>198</v>
      </c>
    </row>
    <row r="7" customFormat="false" ht="15" hidden="false" customHeight="false" outlineLevel="0" collapsed="false">
      <c r="B7" s="13" t="n">
        <v>2021</v>
      </c>
      <c r="C7" s="13" t="n">
        <f aca="false">COUNTIF(Performance!$B$2:$B$3701,B7)</f>
        <v>501</v>
      </c>
      <c r="D7" s="27" t="n">
        <f aca="false">AVERAGEIF(Performance!$B$2:$B$3701,B7,Performance!$C$2:$C$3701)</f>
        <v>2.7624750499002</v>
      </c>
      <c r="E7" s="17" t="n">
        <f aca="false">AVERAGEIF(Performance!$B$2:$B$3701,B7,Performance!$D$2:$D$3701)</f>
        <v>81.0838323353294</v>
      </c>
      <c r="F7" s="13" t="n">
        <f aca="false">COUNTIFS(Performance!$B$2:$B$3701,B7,Performance!$E$2:$E$3701,"Yes")</f>
        <v>38</v>
      </c>
      <c r="G7" s="15" t="n">
        <f aca="false">F7/C7</f>
        <v>0.0758483033932136</v>
      </c>
      <c r="H7" s="17" t="n">
        <f aca="false">AVERAGEIF(Performance!$B$2:$B$3701,B7,Performance!$F$2:$F$3701)</f>
        <v>6.09021956087824</v>
      </c>
      <c r="I7" s="17" t="n">
        <f aca="false">AVERAGEIF(Performance!$B$2:$B$3701,B7,Performance!$G$2:$G$3701)</f>
        <v>23.6686626746507</v>
      </c>
    </row>
    <row r="8" customFormat="false" ht="15" hidden="false" customHeight="false" outlineLevel="0" collapsed="false">
      <c r="B8" s="18" t="n">
        <v>2022</v>
      </c>
      <c r="C8" s="18" t="n">
        <f aca="false">COUNTIF(Performance!$B$2:$B$3701,B8)</f>
        <v>600</v>
      </c>
      <c r="D8" s="28" t="n">
        <f aca="false">AVERAGEIF(Performance!$B$2:$B$3701,B8,Performance!$C$2:$C$3701)</f>
        <v>2.705</v>
      </c>
      <c r="E8" s="22" t="n">
        <f aca="false">AVERAGEIF(Performance!$B$2:$B$3701,B8,Performance!$D$2:$D$3701)</f>
        <v>81.86</v>
      </c>
      <c r="F8" s="18" t="n">
        <f aca="false">COUNTIFS(Performance!$B$2:$B$3701,B8,Performance!$E$2:$E$3701,"Yes")</f>
        <v>25</v>
      </c>
      <c r="G8" s="20" t="n">
        <f aca="false">F8/C8</f>
        <v>0.0416666666666667</v>
      </c>
      <c r="H8" s="22" t="n">
        <f aca="false">AVERAGEIF(Performance!$B$2:$B$3701,B8,Performance!$F$2:$F$3701)</f>
        <v>5.9345</v>
      </c>
      <c r="I8" s="22" t="n">
        <f aca="false">AVERAGEIF(Performance!$B$2:$B$3701,B8,Performance!$G$2:$G$3701)</f>
        <v>22.1616666666667</v>
      </c>
    </row>
    <row r="9" customFormat="false" ht="15" hidden="false" customHeight="false" outlineLevel="0" collapsed="false">
      <c r="B9" s="13" t="n">
        <v>2023</v>
      </c>
      <c r="C9" s="13" t="n">
        <f aca="false">COUNTIF(Performance!$B$2:$B$3701,B9)</f>
        <v>724</v>
      </c>
      <c r="D9" s="27" t="n">
        <f aca="false">AVERAGEIF(Performance!$B$2:$B$3701,B9,Performance!$C$2:$C$3701)</f>
        <v>2.78591160220994</v>
      </c>
      <c r="E9" s="17" t="n">
        <f aca="false">AVERAGEIF(Performance!$B$2:$B$3701,B9,Performance!$D$2:$D$3701)</f>
        <v>81.9185082872928</v>
      </c>
      <c r="F9" s="13" t="n">
        <f aca="false">COUNTIFS(Performance!$B$2:$B$3701,B9,Performance!$E$2:$E$3701,"Yes")</f>
        <v>48</v>
      </c>
      <c r="G9" s="15" t="n">
        <f aca="false">F9/C9</f>
        <v>0.0662983425414365</v>
      </c>
      <c r="H9" s="17" t="n">
        <f aca="false">AVERAGEIF(Performance!$B$2:$B$3701,B9,Performance!$F$2:$F$3701)</f>
        <v>6.07997237569061</v>
      </c>
      <c r="I9" s="17" t="n">
        <f aca="false">AVERAGEIF(Performance!$B$2:$B$3701,B9,Performance!$G$2:$G$3701)</f>
        <v>23.5234806629834</v>
      </c>
    </row>
    <row r="10" customFormat="false" ht="15" hidden="false" customHeight="false" outlineLevel="0" collapsed="false">
      <c r="B10" s="18" t="n">
        <v>2024</v>
      </c>
      <c r="C10" s="18" t="n">
        <f aca="false">COUNTIF(Performance!$B$2:$B$3701,B10)</f>
        <v>849</v>
      </c>
      <c r="D10" s="28" t="n">
        <f aca="false">AVERAGEIF(Performance!$B$2:$B$3701,B10,Performance!$C$2:$C$3701)</f>
        <v>2.76442873969376</v>
      </c>
      <c r="E10" s="22" t="n">
        <f aca="false">AVERAGEIF(Performance!$B$2:$B$3701,B10,Performance!$D$2:$D$3701)</f>
        <v>80.9411071849234</v>
      </c>
      <c r="F10" s="18" t="n">
        <f aca="false">COUNTIFS(Performance!$B$2:$B$3701,B10,Performance!$E$2:$E$3701,"Yes")</f>
        <v>49</v>
      </c>
      <c r="G10" s="20" t="n">
        <f aca="false">F10/C10</f>
        <v>0.0577149587750295</v>
      </c>
      <c r="H10" s="22" t="n">
        <f aca="false">AVERAGEIF(Performance!$B$2:$B$3701,B10,Performance!$F$2:$F$3701)</f>
        <v>6.17444051825677</v>
      </c>
      <c r="I10" s="22" t="n">
        <f aca="false">AVERAGEIF(Performance!$B$2:$B$3701,B10,Performance!$G$2:$G$3701)</f>
        <v>23.7208480565371</v>
      </c>
    </row>
    <row r="11" customFormat="false" ht="15" hidden="false" customHeight="false" outlineLevel="0" collapsed="false">
      <c r="B11" s="13" t="n">
        <v>2025</v>
      </c>
      <c r="C11" s="13" t="n">
        <f aca="false">COUNTIF(Performance!$B$2:$B$3701,B11)</f>
        <v>976</v>
      </c>
      <c r="D11" s="27" t="n">
        <f aca="false">AVERAGEIF(Performance!$B$2:$B$3701,B11,Performance!$C$2:$C$3701)</f>
        <v>2.80532786885246</v>
      </c>
      <c r="E11" s="17" t="n">
        <f aca="false">AVERAGEIF(Performance!$B$2:$B$3701,B11,Performance!$D$2:$D$3701)</f>
        <v>82.1454918032787</v>
      </c>
      <c r="F11" s="13" t="n">
        <f aca="false">COUNTIFS(Performance!$B$2:$B$3701,B11,Performance!$E$2:$E$3701,"Yes")</f>
        <v>68</v>
      </c>
      <c r="G11" s="15" t="n">
        <f aca="false">F11/C11</f>
        <v>0.069672131147541</v>
      </c>
      <c r="H11" s="17" t="n">
        <f aca="false">AVERAGEIF(Performance!$B$2:$B$3701,B11,Performance!$F$2:$F$3701)</f>
        <v>6.10102459016393</v>
      </c>
      <c r="I11" s="17" t="n">
        <f aca="false">AVERAGEIF(Performance!$B$2:$B$3701,B11,Performance!$G$2:$G$3701)</f>
        <v>23.9262295081967</v>
      </c>
    </row>
    <row r="12" customFormat="false" ht="15" hidden="false" customHeight="false" outlineLevel="0" collapsed="false">
      <c r="B12" s="18" t="n">
        <v>2026</v>
      </c>
      <c r="C12" s="18" t="n">
        <f aca="false">COUNTIF(Performance!$B$2:$B$3701,B12)</f>
        <v>50</v>
      </c>
      <c r="D12" s="28" t="n">
        <f aca="false">AVERAGEIF(Performance!$B$2:$B$3701,B12,Performance!$C$2:$C$3701)</f>
        <v>2.18</v>
      </c>
      <c r="E12" s="22" t="n">
        <f aca="false">AVERAGEIF(Performance!$B$2:$B$3701,B12,Performance!$D$2:$D$3701)</f>
        <v>78.1</v>
      </c>
      <c r="F12" s="18" t="n">
        <f aca="false">COUNTIFS(Performance!$B$2:$B$3701,B12,Performance!$E$2:$E$3701,"Yes")</f>
        <v>2</v>
      </c>
      <c r="G12" s="20" t="n">
        <f aca="false">F12/C12</f>
        <v>0.04</v>
      </c>
      <c r="H12" s="22" t="n">
        <f aca="false">AVERAGEIF(Performance!$B$2:$B$3701,B12,Performance!$F$2:$F$3701)</f>
        <v>4.934</v>
      </c>
      <c r="I12" s="22" t="n">
        <f aca="false">AVERAGEIF(Performance!$B$2:$B$3701,B12,Performance!$G$2:$G$3701)</f>
        <v>21.74</v>
      </c>
    </row>
    <row r="14" customFormat="false" ht="19.5" hidden="false" customHeight="true" outlineLevel="0" collapsed="false">
      <c r="B14" s="9" t="s">
        <v>199</v>
      </c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B15" s="12" t="s">
        <v>191</v>
      </c>
      <c r="C15" s="12" t="s">
        <v>200</v>
      </c>
      <c r="D15" s="12" t="s">
        <v>201</v>
      </c>
      <c r="E15" s="12" t="s">
        <v>202</v>
      </c>
      <c r="F15" s="12" t="s">
        <v>203</v>
      </c>
      <c r="G15" s="12" t="s">
        <v>204</v>
      </c>
      <c r="H15" s="12" t="s">
        <v>69</v>
      </c>
    </row>
    <row r="16" customFormat="false" ht="15" hidden="false" customHeight="false" outlineLevel="0" collapsed="false">
      <c r="B16" s="13" t="n">
        <v>2021</v>
      </c>
      <c r="C16" s="13" t="n">
        <f aca="false">COUNTIFS(Performance!$B$2:$B$3701,B16,Performance!$C$2:$C$3701,1)</f>
        <v>50</v>
      </c>
      <c r="D16" s="13" t="n">
        <f aca="false">COUNTIFS(Performance!$B$2:$B$3701,B16,Performance!$C$2:$C$3701,2)</f>
        <v>142</v>
      </c>
      <c r="E16" s="13" t="n">
        <f aca="false">COUNTIFS(Performance!$B$2:$B$3701,B16,Performance!$C$2:$C$3701,3)</f>
        <v>200</v>
      </c>
      <c r="F16" s="13" t="n">
        <f aca="false">COUNTIFS(Performance!$B$2:$B$3701,B16,Performance!$C$2:$C$3701,4)</f>
        <v>95</v>
      </c>
      <c r="G16" s="13" t="n">
        <f aca="false">COUNTIFS(Performance!$B$2:$B$3701,B16,Performance!$C$2:$C$3701,5)</f>
        <v>14</v>
      </c>
      <c r="H16" s="13" t="n">
        <f aca="false">SUM(C16:G16)</f>
        <v>501</v>
      </c>
    </row>
    <row r="17" customFormat="false" ht="15" hidden="false" customHeight="false" outlineLevel="0" collapsed="false">
      <c r="B17" s="18" t="n">
        <v>2022</v>
      </c>
      <c r="C17" s="18" t="n">
        <f aca="false">COUNTIFS(Performance!$B$2:$B$3701,B17,Performance!$C$2:$C$3701,1)</f>
        <v>44</v>
      </c>
      <c r="D17" s="18" t="n">
        <f aca="false">COUNTIFS(Performance!$B$2:$B$3701,B17,Performance!$C$2:$C$3701,2)</f>
        <v>208</v>
      </c>
      <c r="E17" s="18" t="n">
        <f aca="false">COUNTIFS(Performance!$B$2:$B$3701,B17,Performance!$C$2:$C$3701,3)</f>
        <v>240</v>
      </c>
      <c r="F17" s="18" t="n">
        <f aca="false">COUNTIFS(Performance!$B$2:$B$3701,B17,Performance!$C$2:$C$3701,4)</f>
        <v>97</v>
      </c>
      <c r="G17" s="18" t="n">
        <f aca="false">COUNTIFS(Performance!$B$2:$B$3701,B17,Performance!$C$2:$C$3701,5)</f>
        <v>11</v>
      </c>
      <c r="H17" s="18" t="n">
        <f aca="false">SUM(C17:G17)</f>
        <v>600</v>
      </c>
    </row>
    <row r="18" customFormat="false" ht="15" hidden="false" customHeight="false" outlineLevel="0" collapsed="false">
      <c r="B18" s="13" t="n">
        <v>2023</v>
      </c>
      <c r="C18" s="13" t="n">
        <f aca="false">COUNTIFS(Performance!$B$2:$B$3701,B18,Performance!$C$2:$C$3701,1)</f>
        <v>64</v>
      </c>
      <c r="D18" s="13" t="n">
        <f aca="false">COUNTIFS(Performance!$B$2:$B$3701,B18,Performance!$C$2:$C$3701,2)</f>
        <v>194</v>
      </c>
      <c r="E18" s="13" t="n">
        <f aca="false">COUNTIFS(Performance!$B$2:$B$3701,B18,Performance!$C$2:$C$3701,3)</f>
        <v>315</v>
      </c>
      <c r="F18" s="13" t="n">
        <f aca="false">COUNTIFS(Performance!$B$2:$B$3701,B18,Performance!$C$2:$C$3701,4)</f>
        <v>135</v>
      </c>
      <c r="G18" s="13" t="n">
        <f aca="false">COUNTIFS(Performance!$B$2:$B$3701,B18,Performance!$C$2:$C$3701,5)</f>
        <v>16</v>
      </c>
      <c r="H18" s="13" t="n">
        <f aca="false">SUM(C18:G18)</f>
        <v>724</v>
      </c>
    </row>
    <row r="19" customFormat="false" ht="15" hidden="false" customHeight="false" outlineLevel="0" collapsed="false">
      <c r="B19" s="18" t="n">
        <v>2024</v>
      </c>
      <c r="C19" s="18" t="n">
        <f aca="false">COUNTIFS(Performance!$B$2:$B$3701,B19,Performance!$C$2:$C$3701,1)</f>
        <v>69</v>
      </c>
      <c r="D19" s="18" t="n">
        <f aca="false">COUNTIFS(Performance!$B$2:$B$3701,B19,Performance!$C$2:$C$3701,2)</f>
        <v>252</v>
      </c>
      <c r="E19" s="18" t="n">
        <f aca="false">COUNTIFS(Performance!$B$2:$B$3701,B19,Performance!$C$2:$C$3701,3)</f>
        <v>355</v>
      </c>
      <c r="F19" s="18" t="n">
        <f aca="false">COUNTIFS(Performance!$B$2:$B$3701,B19,Performance!$C$2:$C$3701,4)</f>
        <v>156</v>
      </c>
      <c r="G19" s="18" t="n">
        <f aca="false">COUNTIFS(Performance!$B$2:$B$3701,B19,Performance!$C$2:$C$3701,5)</f>
        <v>17</v>
      </c>
      <c r="H19" s="18" t="n">
        <f aca="false">SUM(C19:G19)</f>
        <v>849</v>
      </c>
    </row>
    <row r="20" customFormat="false" ht="15" hidden="false" customHeight="false" outlineLevel="0" collapsed="false">
      <c r="B20" s="13" t="n">
        <v>2025</v>
      </c>
      <c r="C20" s="13" t="n">
        <f aca="false">COUNTIFS(Performance!$B$2:$B$3701,B20,Performance!$C$2:$C$3701,1)</f>
        <v>90</v>
      </c>
      <c r="D20" s="13" t="n">
        <f aca="false">COUNTIFS(Performance!$B$2:$B$3701,B20,Performance!$C$2:$C$3701,2)</f>
        <v>270</v>
      </c>
      <c r="E20" s="13" t="n">
        <f aca="false">COUNTIFS(Performance!$B$2:$B$3701,B20,Performance!$C$2:$C$3701,3)</f>
        <v>391</v>
      </c>
      <c r="F20" s="13" t="n">
        <f aca="false">COUNTIFS(Performance!$B$2:$B$3701,B20,Performance!$C$2:$C$3701,4)</f>
        <v>190</v>
      </c>
      <c r="G20" s="13" t="n">
        <f aca="false">COUNTIFS(Performance!$B$2:$B$3701,B20,Performance!$C$2:$C$3701,5)</f>
        <v>35</v>
      </c>
      <c r="H20" s="13" t="n">
        <f aca="false">SUM(C20:G20)</f>
        <v>976</v>
      </c>
    </row>
    <row r="21" customFormat="false" ht="15" hidden="false" customHeight="false" outlineLevel="0" collapsed="false">
      <c r="B21" s="18" t="n">
        <v>2026</v>
      </c>
      <c r="C21" s="18" t="n">
        <f aca="false">COUNTIFS(Performance!$B$2:$B$3701,B21,Performance!$C$2:$C$3701,1)</f>
        <v>11</v>
      </c>
      <c r="D21" s="18" t="n">
        <f aca="false">COUNTIFS(Performance!$B$2:$B$3701,B21,Performance!$C$2:$C$3701,2)</f>
        <v>23</v>
      </c>
      <c r="E21" s="18" t="n">
        <f aca="false">COUNTIFS(Performance!$B$2:$B$3701,B21,Performance!$C$2:$C$3701,3)</f>
        <v>13</v>
      </c>
      <c r="F21" s="18" t="n">
        <f aca="false">COUNTIFS(Performance!$B$2:$B$3701,B21,Performance!$C$2:$C$3701,4)</f>
        <v>2</v>
      </c>
      <c r="G21" s="18" t="n">
        <f aca="false">COUNTIFS(Performance!$B$2:$B$3701,B21,Performance!$C$2:$C$3701,5)</f>
        <v>1</v>
      </c>
      <c r="H21" s="18" t="n">
        <f aca="false">SUM(C21:G21)</f>
        <v>50</v>
      </c>
    </row>
    <row r="23" customFormat="false" ht="19.5" hidden="false" customHeight="true" outlineLevel="0" collapsed="false">
      <c r="B23" s="9" t="s">
        <v>205</v>
      </c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B24" s="12" t="s">
        <v>50</v>
      </c>
      <c r="C24" s="12" t="s">
        <v>192</v>
      </c>
      <c r="D24" s="12" t="s">
        <v>193</v>
      </c>
      <c r="E24" s="12" t="s">
        <v>196</v>
      </c>
      <c r="F24" s="12" t="s">
        <v>197</v>
      </c>
    </row>
    <row r="25" customFormat="false" ht="15" hidden="false" customHeight="false" outlineLevel="0" collapsed="false">
      <c r="B25" s="13" t="s">
        <v>60</v>
      </c>
      <c r="C25" s="14" t="n">
        <f aca="false">COUNTIF(Performance!$H$2:$H$3701,B25)</f>
        <v>1163</v>
      </c>
      <c r="D25" s="27" t="n">
        <f aca="false">AVERAGEIF(Performance!$H$2:$H$3701,B25,Performance!$C$2:$C$3701)</f>
        <v>2.78159931212382</v>
      </c>
      <c r="E25" s="15" t="n">
        <f aca="false">COUNTIFS(Performance!$H$2:$H$3701,B25,Performance!$E$2:$E$3701,"Yes")/C25</f>
        <v>0.0662080825451419</v>
      </c>
      <c r="F25" s="17" t="n">
        <f aca="false">AVERAGEIF(Performance!$H$2:$H$3701,B25,Performance!$F$2:$F$3701)</f>
        <v>6.10679277730009</v>
      </c>
    </row>
    <row r="26" customFormat="false" ht="15" hidden="false" customHeight="false" outlineLevel="0" collapsed="false">
      <c r="B26" s="18" t="s">
        <v>61</v>
      </c>
      <c r="C26" s="19" t="n">
        <f aca="false">COUNTIF(Performance!$H$2:$H$3701,B26)</f>
        <v>312</v>
      </c>
      <c r="D26" s="28" t="n">
        <f aca="false">AVERAGEIF(Performance!$H$2:$H$3701,B26,Performance!$C$2:$C$3701)</f>
        <v>2.73397435897436</v>
      </c>
      <c r="E26" s="20" t="n">
        <f aca="false">COUNTIFS(Performance!$H$2:$H$3701,B26,Performance!$E$2:$E$3701,"Yes")/C26</f>
        <v>0.0641025641025641</v>
      </c>
      <c r="F26" s="22" t="n">
        <f aca="false">AVERAGEIF(Performance!$H$2:$H$3701,B26,Performance!$F$2:$F$3701)</f>
        <v>5.8650641025641</v>
      </c>
    </row>
    <row r="27" customFormat="false" ht="15" hidden="false" customHeight="false" outlineLevel="0" collapsed="false">
      <c r="B27" s="13" t="s">
        <v>62</v>
      </c>
      <c r="C27" s="14" t="n">
        <f aca="false">COUNTIF(Performance!$H$2:$H$3701,B27)</f>
        <v>584</v>
      </c>
      <c r="D27" s="27" t="n">
        <f aca="false">AVERAGEIF(Performance!$H$2:$H$3701,B27,Performance!$C$2:$C$3701)</f>
        <v>2.70890410958904</v>
      </c>
      <c r="E27" s="15" t="n">
        <f aca="false">COUNTIFS(Performance!$H$2:$H$3701,B27,Performance!$E$2:$E$3701,"Yes")/C27</f>
        <v>0.0513698630136986</v>
      </c>
      <c r="F27" s="17" t="n">
        <f aca="false">AVERAGEIF(Performance!$H$2:$H$3701,B27,Performance!$F$2:$F$3701)</f>
        <v>5.97174657534247</v>
      </c>
    </row>
    <row r="28" customFormat="false" ht="15" hidden="false" customHeight="false" outlineLevel="0" collapsed="false">
      <c r="B28" s="18" t="s">
        <v>63</v>
      </c>
      <c r="C28" s="19" t="n">
        <f aca="false">COUNTIF(Performance!$H$2:$H$3701,B28)</f>
        <v>517</v>
      </c>
      <c r="D28" s="28" t="n">
        <f aca="false">AVERAGEIF(Performance!$H$2:$H$3701,B28,Performance!$C$2:$C$3701)</f>
        <v>2.77949709864604</v>
      </c>
      <c r="E28" s="20" t="n">
        <f aca="false">COUNTIFS(Performance!$H$2:$H$3701,B28,Performance!$E$2:$E$3701,"Yes")/C28</f>
        <v>0.0657640232108317</v>
      </c>
      <c r="F28" s="22" t="n">
        <f aca="false">AVERAGEIF(Performance!$H$2:$H$3701,B28,Performance!$F$2:$F$3701)</f>
        <v>6.11160541586073</v>
      </c>
    </row>
    <row r="29" customFormat="false" ht="15" hidden="false" customHeight="false" outlineLevel="0" collapsed="false">
      <c r="B29" s="13" t="s">
        <v>64</v>
      </c>
      <c r="C29" s="14" t="n">
        <f aca="false">COUNTIF(Performance!$H$2:$H$3701,B29)</f>
        <v>343</v>
      </c>
      <c r="D29" s="27" t="n">
        <f aca="false">AVERAGEIF(Performance!$H$2:$H$3701,B29,Performance!$C$2:$C$3701)</f>
        <v>2.76093294460641</v>
      </c>
      <c r="E29" s="15" t="n">
        <f aca="false">COUNTIFS(Performance!$H$2:$H$3701,B29,Performance!$E$2:$E$3701,"Yes")/C29</f>
        <v>0.0612244897959184</v>
      </c>
      <c r="F29" s="17" t="n">
        <f aca="false">AVERAGEIF(Performance!$H$2:$H$3701,B29,Performance!$F$2:$F$3701)</f>
        <v>6.04518950437318</v>
      </c>
    </row>
    <row r="30" customFormat="false" ht="15" hidden="false" customHeight="false" outlineLevel="0" collapsed="false">
      <c r="B30" s="18" t="s">
        <v>65</v>
      </c>
      <c r="C30" s="19" t="n">
        <f aca="false">COUNTIF(Performance!$H$2:$H$3701,B30)</f>
        <v>248</v>
      </c>
      <c r="D30" s="28" t="n">
        <f aca="false">AVERAGEIF(Performance!$H$2:$H$3701,B30,Performance!$C$2:$C$3701)</f>
        <v>2.80645161290323</v>
      </c>
      <c r="E30" s="20" t="n">
        <f aca="false">COUNTIFS(Performance!$H$2:$H$3701,B30,Performance!$E$2:$E$3701,"Yes")/C30</f>
        <v>0.0645161290322581</v>
      </c>
      <c r="F30" s="22" t="n">
        <f aca="false">AVERAGEIF(Performance!$H$2:$H$3701,B30,Performance!$F$2:$F$3701)</f>
        <v>6.17620967741936</v>
      </c>
    </row>
    <row r="31" customFormat="false" ht="15" hidden="false" customHeight="false" outlineLevel="0" collapsed="false">
      <c r="B31" s="13" t="s">
        <v>66</v>
      </c>
      <c r="C31" s="14" t="n">
        <f aca="false">COUNTIF(Performance!$H$2:$H$3701,B31)</f>
        <v>195</v>
      </c>
      <c r="D31" s="27" t="n">
        <f aca="false">AVERAGEIF(Performance!$H$2:$H$3701,B31,Performance!$C$2:$C$3701)</f>
        <v>2.74871794871795</v>
      </c>
      <c r="E31" s="15" t="n">
        <f aca="false">COUNTIFS(Performance!$H$2:$H$3701,B31,Performance!$E$2:$E$3701,"Yes")/C31</f>
        <v>0.0564102564102564</v>
      </c>
      <c r="F31" s="17" t="n">
        <f aca="false">AVERAGEIF(Performance!$H$2:$H$3701,B31,Performance!$F$2:$F$3701)</f>
        <v>6.00615384615385</v>
      </c>
    </row>
    <row r="32" customFormat="false" ht="15" hidden="false" customHeight="false" outlineLevel="0" collapsed="false">
      <c r="B32" s="18" t="s">
        <v>67</v>
      </c>
      <c r="C32" s="19" t="n">
        <f aca="false">COUNTIF(Performance!$H$2:$H$3701,B32)</f>
        <v>188</v>
      </c>
      <c r="D32" s="28" t="n">
        <f aca="false">AVERAGEIF(Performance!$H$2:$H$3701,B32,Performance!$C$2:$C$3701)</f>
        <v>2.76595744680851</v>
      </c>
      <c r="E32" s="20" t="n">
        <f aca="false">COUNTIFS(Performance!$H$2:$H$3701,B32,Performance!$E$2:$E$3701,"Yes")/C32</f>
        <v>0.0797872340425532</v>
      </c>
      <c r="F32" s="22" t="n">
        <f aca="false">AVERAGEIF(Performance!$H$2:$H$3701,B32,Performance!$F$2:$F$3701)</f>
        <v>6.2781914893617</v>
      </c>
    </row>
    <row r="33" customFormat="false" ht="15" hidden="false" customHeight="false" outlineLevel="0" collapsed="false">
      <c r="B33" s="13" t="s">
        <v>68</v>
      </c>
      <c r="C33" s="14" t="n">
        <f aca="false">COUNTIF(Performance!$H$2:$H$3701,B33)</f>
        <v>150</v>
      </c>
      <c r="D33" s="27" t="n">
        <f aca="false">AVERAGEIF(Performance!$H$2:$H$3701,B33,Performance!$C$2:$C$3701)</f>
        <v>2.74666666666667</v>
      </c>
      <c r="E33" s="15" t="n">
        <f aca="false">COUNTIFS(Performance!$H$2:$H$3701,B33,Performance!$E$2:$E$3701,"Yes")/C33</f>
        <v>0.04</v>
      </c>
      <c r="F33" s="17" t="n">
        <f aca="false">AVERAGEIF(Performance!$H$2:$H$3701,B33,Performance!$F$2:$F$3701)</f>
        <v>6.14133333333333</v>
      </c>
    </row>
    <row r="35" customFormat="false" ht="19.5" hidden="false" customHeight="true" outlineLevel="0" collapsed="false">
      <c r="B35" s="9" t="s">
        <v>206</v>
      </c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B36" s="12" t="s">
        <v>207</v>
      </c>
      <c r="C36" s="12" t="s">
        <v>192</v>
      </c>
      <c r="D36" s="12" t="s">
        <v>193</v>
      </c>
      <c r="E36" s="12" t="s">
        <v>194</v>
      </c>
      <c r="F36" s="12" t="s">
        <v>196</v>
      </c>
    </row>
    <row r="37" customFormat="false" ht="15" hidden="false" customHeight="false" outlineLevel="0" collapsed="false">
      <c r="B37" s="13" t="s">
        <v>52</v>
      </c>
      <c r="C37" s="13" t="n">
        <f aca="false">COUNTIF(Performance!$I$2:$I$3701,B37)</f>
        <v>3288</v>
      </c>
      <c r="D37" s="27" t="n">
        <f aca="false">AVERAGEIF(Performance!$I$2:$I$3701,B37,Performance!$C$2:$C$3701)</f>
        <v>2.80626520681265</v>
      </c>
      <c r="E37" s="17" t="n">
        <f aca="false">AVERAGEIF(Performance!$I$2:$I$3701,B37,Performance!$D$2:$D$3701)</f>
        <v>82.0191605839416</v>
      </c>
      <c r="F37" s="15" t="n">
        <f aca="false">COUNTIFS(Performance!$I$2:$I$3701,B37,Performance!$E$2:$E$3701,"Yes")/C37</f>
        <v>0.0644768856447689</v>
      </c>
    </row>
    <row r="38" customFormat="false" ht="15" hidden="false" customHeight="false" outlineLevel="0" collapsed="false">
      <c r="B38" s="18" t="s">
        <v>53</v>
      </c>
      <c r="C38" s="18" t="n">
        <f aca="false">COUNTIF(Performance!$I$2:$I$3701,B38)</f>
        <v>412</v>
      </c>
      <c r="D38" s="28" t="n">
        <f aca="false">AVERAGEIF(Performance!$I$2:$I$3701,B38,Performance!$C$2:$C$3701)</f>
        <v>2.40533980582524</v>
      </c>
      <c r="E38" s="22" t="n">
        <f aca="false">AVERAGEIF(Performance!$I$2:$I$3701,B38,Performance!$D$2:$D$3701)</f>
        <v>78.0752427184466</v>
      </c>
      <c r="F38" s="20" t="n">
        <f aca="false">COUNTIFS(Performance!$I$2:$I$3701,B38,Performance!$E$2:$E$3701,"Yes")/C38</f>
        <v>0.0436893203883495</v>
      </c>
    </row>
  </sheetData>
  <mergeCells count="6">
    <mergeCell ref="B2:K2"/>
    <mergeCell ref="B3:K3"/>
    <mergeCell ref="B5:K5"/>
    <mergeCell ref="B14:K14"/>
    <mergeCell ref="B23:I23"/>
    <mergeCell ref="B35:I35"/>
  </mergeCells>
  <conditionalFormatting sqref="C25:C33">
    <cfRule type="dataBar" priority="2">
      <dataBar showValue="1" minLength="10" maxLength="90">
        <cfvo type="num" val="0"/>
        <cfvo type="num" val="5"/>
        <color rgb="FF548235"/>
      </dataBar>
      <extLst>
        <ext xmlns:x14="http://schemas.microsoft.com/office/spreadsheetml/2009/9/main" uri="{B025F937-C7B1-47D3-B67F-A62EFF666E3E}">
          <x14:id>{321B99EF-2981-42DE-B6A3-B6A6A1C04849}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1B99EF-2981-42DE-B6A3-B6A6A1C04849}">
            <x14:dataBar minLength="10" maxLength="90" axisPosition="none" gradient="true">
              <x14:cfvo type="num">
                <xm:f>0</xm:f>
              </x14:cfvo>
              <x14:cfvo type="num">
                <xm:f>5</xm:f>
              </x14:cfvo>
              <x14:negativeFillColor rgb="FF548235"/>
              <x14:axisColor rgb="FF000000"/>
            </x14:dataBar>
          </x14:cfRule>
          <xm:sqref>C25:C33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9"/>
  </cols>
  <sheetData>
    <row r="2" customFormat="false" ht="25.5" hidden="false" customHeight="true" outlineLevel="0" collapsed="false">
      <c r="B2" s="1" t="s">
        <v>208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209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9.5" hidden="false" customHeight="true" outlineLevel="0" collapsed="false">
      <c r="B5" s="9" t="s">
        <v>210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B6" s="12" t="s">
        <v>131</v>
      </c>
      <c r="C6" s="12" t="s">
        <v>211</v>
      </c>
      <c r="D6" s="12" t="s">
        <v>212</v>
      </c>
      <c r="E6" s="12" t="s">
        <v>213</v>
      </c>
      <c r="F6" s="12" t="s">
        <v>214</v>
      </c>
      <c r="G6" s="12" t="s">
        <v>215</v>
      </c>
      <c r="H6" s="12" t="s">
        <v>216</v>
      </c>
      <c r="I6" s="12" t="s">
        <v>217</v>
      </c>
      <c r="J6" s="12" t="s">
        <v>218</v>
      </c>
      <c r="K6" s="12" t="s">
        <v>219</v>
      </c>
      <c r="L6" s="12" t="s">
        <v>220</v>
      </c>
    </row>
    <row r="7" customFormat="false" ht="15" hidden="false" customHeight="false" outlineLevel="0" collapsed="false">
      <c r="B7" s="13" t="n">
        <v>2024</v>
      </c>
      <c r="C7" s="13" t="n">
        <f aca="false">COUNTIF(Engagement!$B$2:$B$2375,B7)</f>
        <v>679</v>
      </c>
      <c r="D7" s="27" t="n">
        <f aca="false">AVERAGEIF(Engagement!$B$2:$B$2375,B7,Engagement!$C$2:$C$2375)</f>
        <v>3.44477172312224</v>
      </c>
      <c r="E7" s="27" t="n">
        <f aca="false">AVERAGEIF(Engagement!$B$2:$B$2375,B7,Engagement!$D$2:$D$2375)</f>
        <v>3.46980854197349</v>
      </c>
      <c r="F7" s="27" t="n">
        <f aca="false">AVERAGEIF(Engagement!$B$2:$B$2375,B7,Engagement!$E$2:$E$2375)</f>
        <v>3.4580265095729</v>
      </c>
      <c r="G7" s="27" t="n">
        <f aca="false">AVERAGEIF(Engagement!$B$2:$B$2375,B7,Engagement!$F$2:$F$2375)</f>
        <v>3.43446244477172</v>
      </c>
      <c r="H7" s="27" t="n">
        <f aca="false">AVERAGEIF(Engagement!$B$2:$B$2375,B7,Engagement!$G$2:$G$2375)</f>
        <v>3.42709867452135</v>
      </c>
      <c r="I7" s="27" t="n">
        <f aca="false">AVERAGEIF(Engagement!$B$2:$B$2375,B7,Engagement!$H$2:$H$2375)</f>
        <v>7.20618556701031</v>
      </c>
      <c r="J7" s="15" t="n">
        <f aca="false">COUNTIFS(Engagement!$B$2:$B$2375,B7,Engagement!$H$2:$H$2375,"&gt;=9")/C7</f>
        <v>0.304860088365243</v>
      </c>
      <c r="K7" s="15" t="n">
        <f aca="false">COUNTIFS(Engagement!$B$2:$B$2375,B7,Engagement!$H$2:$H$2375,"&lt;=6")/C7</f>
        <v>0.35640648011782</v>
      </c>
      <c r="L7" s="17" t="n">
        <f aca="false">(J7-K7)*100</f>
        <v>-5.15463917525773</v>
      </c>
    </row>
    <row r="8" customFormat="false" ht="15" hidden="false" customHeight="false" outlineLevel="0" collapsed="false">
      <c r="B8" s="18" t="n">
        <v>2025</v>
      </c>
      <c r="C8" s="18" t="n">
        <f aca="false">COUNTIF(Engagement!$B$2:$B$2375,B8)</f>
        <v>789</v>
      </c>
      <c r="D8" s="28" t="n">
        <f aca="false">AVERAGEIF(Engagement!$B$2:$B$2375,B8,Engagement!$C$2:$C$2375)</f>
        <v>3.45880861850444</v>
      </c>
      <c r="E8" s="28" t="n">
        <f aca="false">AVERAGEIF(Engagement!$B$2:$B$2375,B8,Engagement!$D$2:$D$2375)</f>
        <v>3.45120405576679</v>
      </c>
      <c r="F8" s="28" t="n">
        <f aca="false">AVERAGEIF(Engagement!$B$2:$B$2375,B8,Engagement!$E$2:$E$2375)</f>
        <v>3.42965779467681</v>
      </c>
      <c r="G8" s="28" t="n">
        <f aca="false">AVERAGEIF(Engagement!$B$2:$B$2375,B8,Engagement!$F$2:$F$2375)</f>
        <v>3.48415716096324</v>
      </c>
      <c r="H8" s="28" t="n">
        <f aca="false">AVERAGEIF(Engagement!$B$2:$B$2375,B8,Engagement!$G$2:$G$2375)</f>
        <v>3.44993662864385</v>
      </c>
      <c r="I8" s="28" t="n">
        <f aca="false">AVERAGEIF(Engagement!$B$2:$B$2375,B8,Engagement!$H$2:$H$2375)</f>
        <v>7.2446134347275</v>
      </c>
      <c r="J8" s="20" t="n">
        <f aca="false">COUNTIFS(Engagement!$B$2:$B$2375,B8,Engagement!$H$2:$H$2375,"&gt;=9")/C8</f>
        <v>0.314321926489227</v>
      </c>
      <c r="K8" s="20" t="n">
        <f aca="false">COUNTIFS(Engagement!$B$2:$B$2375,B8,Engagement!$H$2:$H$2375,"&lt;=6")/C8</f>
        <v>0.340937896070976</v>
      </c>
      <c r="L8" s="22" t="n">
        <f aca="false">(J8-K8)*100</f>
        <v>-2.66159695817491</v>
      </c>
    </row>
    <row r="9" customFormat="false" ht="15" hidden="false" customHeight="false" outlineLevel="0" collapsed="false">
      <c r="B9" s="13" t="n">
        <v>2026</v>
      </c>
      <c r="C9" s="13" t="n">
        <f aca="false">COUNTIF(Engagement!$B$2:$B$2375,B9)</f>
        <v>906</v>
      </c>
      <c r="D9" s="27" t="n">
        <f aca="false">AVERAGEIF(Engagement!$B$2:$B$2375,B9,Engagement!$C$2:$C$2375)</f>
        <v>3.45695364238411</v>
      </c>
      <c r="E9" s="27" t="n">
        <f aca="false">AVERAGEIF(Engagement!$B$2:$B$2375,B9,Engagement!$D$2:$D$2375)</f>
        <v>3.51545253863135</v>
      </c>
      <c r="F9" s="27" t="n">
        <f aca="false">AVERAGEIF(Engagement!$B$2:$B$2375,B9,Engagement!$E$2:$E$2375)</f>
        <v>3.42384105960265</v>
      </c>
      <c r="G9" s="27" t="n">
        <f aca="false">AVERAGEIF(Engagement!$B$2:$B$2375,B9,Engagement!$F$2:$F$2375)</f>
        <v>3.42715231788079</v>
      </c>
      <c r="H9" s="27" t="n">
        <f aca="false">AVERAGEIF(Engagement!$B$2:$B$2375,B9,Engagement!$G$2:$G$2375)</f>
        <v>3.51103752759382</v>
      </c>
      <c r="I9" s="27" t="n">
        <f aca="false">AVERAGEIF(Engagement!$B$2:$B$2375,B9,Engagement!$H$2:$H$2375)</f>
        <v>7.3233995584989</v>
      </c>
      <c r="J9" s="15" t="n">
        <f aca="false">COUNTIFS(Engagement!$B$2:$B$2375,B9,Engagement!$H$2:$H$2375,"&gt;=9")/C9</f>
        <v>0.33112582781457</v>
      </c>
      <c r="K9" s="15" t="n">
        <f aca="false">COUNTIFS(Engagement!$B$2:$B$2375,B9,Engagement!$H$2:$H$2375,"&lt;=6")/C9</f>
        <v>0.347682119205298</v>
      </c>
      <c r="L9" s="17" t="n">
        <f aca="false">(J9-K9)*100</f>
        <v>-1.65562913907285</v>
      </c>
    </row>
    <row r="11" customFormat="false" ht="19.5" hidden="false" customHeight="true" outlineLevel="0" collapsed="false">
      <c r="B11" s="9" t="s">
        <v>221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B12" s="12" t="s">
        <v>50</v>
      </c>
      <c r="C12" s="12" t="s">
        <v>211</v>
      </c>
      <c r="D12" s="12" t="s">
        <v>222</v>
      </c>
      <c r="E12" s="12" t="s">
        <v>223</v>
      </c>
      <c r="F12" s="12" t="s">
        <v>224</v>
      </c>
      <c r="G12" s="12" t="s">
        <v>220</v>
      </c>
    </row>
    <row r="13" customFormat="false" ht="15" hidden="false" customHeight="false" outlineLevel="0" collapsed="false">
      <c r="B13" s="13" t="s">
        <v>60</v>
      </c>
      <c r="C13" s="13" t="n">
        <f aca="false">COUNTIF(Engagement!$I$2:$I$2375,B13)</f>
        <v>775</v>
      </c>
      <c r="D13" s="27" t="n">
        <f aca="false">AVERAGEIF(Engagement!$I$2:$I$2375,B13,Engagement!$C$2:$C$2375)</f>
        <v>3.45935483870968</v>
      </c>
      <c r="E13" s="27" t="n">
        <f aca="false">AVERAGEIF(Engagement!$I$2:$I$2375,B13,Engagement!$F$2:$F$2375)</f>
        <v>3.40129032258065</v>
      </c>
      <c r="F13" s="27" t="n">
        <f aca="false">AVERAGEIF(Engagement!$I$2:$I$2375,B13,Engagement!$H$2:$H$2375)</f>
        <v>7.35096774193548</v>
      </c>
      <c r="G13" s="17" t="n">
        <f aca="false">(COUNTIFS(Engagement!$I$2:$I$2375,B13,Engagement!$H$2:$H$2375,"&gt;=9")-COUNTIFS(Engagement!$I$2:$I$2375,B13,Engagement!$H$2:$H$2375,"&lt;=6"))/C13*100</f>
        <v>-0.774193548387097</v>
      </c>
    </row>
    <row r="14" customFormat="false" ht="15" hidden="false" customHeight="false" outlineLevel="0" collapsed="false">
      <c r="B14" s="18" t="s">
        <v>61</v>
      </c>
      <c r="C14" s="18" t="n">
        <f aca="false">COUNTIF(Engagement!$I$2:$I$2375,B14)</f>
        <v>217</v>
      </c>
      <c r="D14" s="28" t="n">
        <f aca="false">AVERAGEIF(Engagement!$I$2:$I$2375,B14,Engagement!$C$2:$C$2375)</f>
        <v>3.48847926267281</v>
      </c>
      <c r="E14" s="28" t="n">
        <f aca="false">AVERAGEIF(Engagement!$I$2:$I$2375,B14,Engagement!$F$2:$F$2375)</f>
        <v>3.49769585253456</v>
      </c>
      <c r="F14" s="28" t="n">
        <f aca="false">AVERAGEIF(Engagement!$I$2:$I$2375,B14,Engagement!$H$2:$H$2375)</f>
        <v>6.98617511520737</v>
      </c>
      <c r="G14" s="22" t="n">
        <f aca="false">(COUNTIFS(Engagement!$I$2:$I$2375,B14,Engagement!$H$2:$H$2375,"&gt;=9")-COUNTIFS(Engagement!$I$2:$I$2375,B14,Engagement!$H$2:$H$2375,"&lt;=6"))/C14*100</f>
        <v>-16.5898617511521</v>
      </c>
    </row>
    <row r="15" customFormat="false" ht="15" hidden="false" customHeight="false" outlineLevel="0" collapsed="false">
      <c r="B15" s="13" t="s">
        <v>62</v>
      </c>
      <c r="C15" s="13" t="n">
        <f aca="false">COUNTIF(Engagement!$I$2:$I$2375,B15)</f>
        <v>318</v>
      </c>
      <c r="D15" s="27" t="n">
        <f aca="false">AVERAGEIF(Engagement!$I$2:$I$2375,B15,Engagement!$C$2:$C$2375)</f>
        <v>3.44025157232704</v>
      </c>
      <c r="E15" s="27" t="n">
        <f aca="false">AVERAGEIF(Engagement!$I$2:$I$2375,B15,Engagement!$F$2:$F$2375)</f>
        <v>3.43081761006289</v>
      </c>
      <c r="F15" s="27" t="n">
        <f aca="false">AVERAGEIF(Engagement!$I$2:$I$2375,B15,Engagement!$H$2:$H$2375)</f>
        <v>7.38679245283019</v>
      </c>
      <c r="G15" s="17" t="n">
        <f aca="false">(COUNTIFS(Engagement!$I$2:$I$2375,B15,Engagement!$H$2:$H$2375,"&gt;=9")-COUNTIFS(Engagement!$I$2:$I$2375,B15,Engagement!$H$2:$H$2375,"&lt;=6"))/C15*100</f>
        <v>1.88679245283019</v>
      </c>
    </row>
    <row r="16" customFormat="false" ht="15" hidden="false" customHeight="false" outlineLevel="0" collapsed="false">
      <c r="B16" s="18" t="s">
        <v>63</v>
      </c>
      <c r="C16" s="18" t="n">
        <f aca="false">COUNTIF(Engagement!$I$2:$I$2375,B16)</f>
        <v>314</v>
      </c>
      <c r="D16" s="28" t="n">
        <f aca="false">AVERAGEIF(Engagement!$I$2:$I$2375,B16,Engagement!$C$2:$C$2375)</f>
        <v>3.45222929936306</v>
      </c>
      <c r="E16" s="28" t="n">
        <f aca="false">AVERAGEIF(Engagement!$I$2:$I$2375,B16,Engagement!$F$2:$F$2375)</f>
        <v>3.4968152866242</v>
      </c>
      <c r="F16" s="28" t="n">
        <f aca="false">AVERAGEIF(Engagement!$I$2:$I$2375,B16,Engagement!$H$2:$H$2375)</f>
        <v>7.30254777070064</v>
      </c>
      <c r="G16" s="22" t="n">
        <f aca="false">(COUNTIFS(Engagement!$I$2:$I$2375,B16,Engagement!$H$2:$H$2375,"&gt;=9")-COUNTIFS(Engagement!$I$2:$I$2375,B16,Engagement!$H$2:$H$2375,"&lt;=6"))/C16*100</f>
        <v>0.318471337579618</v>
      </c>
    </row>
    <row r="17" customFormat="false" ht="15" hidden="false" customHeight="false" outlineLevel="0" collapsed="false">
      <c r="B17" s="13" t="s">
        <v>64</v>
      </c>
      <c r="C17" s="13" t="n">
        <f aca="false">COUNTIF(Engagement!$I$2:$I$2375,B17)</f>
        <v>213</v>
      </c>
      <c r="D17" s="27" t="n">
        <f aca="false">AVERAGEIF(Engagement!$I$2:$I$2375,B17,Engagement!$C$2:$C$2375)</f>
        <v>3.46478873239437</v>
      </c>
      <c r="E17" s="27" t="n">
        <f aca="false">AVERAGEIF(Engagement!$I$2:$I$2375,B17,Engagement!$F$2:$F$2375)</f>
        <v>3.45539906103286</v>
      </c>
      <c r="F17" s="27" t="n">
        <f aca="false">AVERAGEIF(Engagement!$I$2:$I$2375,B17,Engagement!$H$2:$H$2375)</f>
        <v>7.26291079812207</v>
      </c>
      <c r="G17" s="17" t="n">
        <f aca="false">(COUNTIFS(Engagement!$I$2:$I$2375,B17,Engagement!$H$2:$H$2375,"&gt;=9")-COUNTIFS(Engagement!$I$2:$I$2375,B17,Engagement!$H$2:$H$2375,"&lt;=6"))/C17*100</f>
        <v>-0.469483568075117</v>
      </c>
    </row>
    <row r="18" customFormat="false" ht="15" hidden="false" customHeight="false" outlineLevel="0" collapsed="false">
      <c r="B18" s="18" t="s">
        <v>65</v>
      </c>
      <c r="C18" s="18" t="n">
        <f aca="false">COUNTIF(Engagement!$I$2:$I$2375,B18)</f>
        <v>166</v>
      </c>
      <c r="D18" s="28" t="n">
        <f aca="false">AVERAGEIF(Engagement!$I$2:$I$2375,B18,Engagement!$C$2:$C$2375)</f>
        <v>3.3855421686747</v>
      </c>
      <c r="E18" s="28" t="n">
        <f aca="false">AVERAGEIF(Engagement!$I$2:$I$2375,B18,Engagement!$F$2:$F$2375)</f>
        <v>3.51807228915663</v>
      </c>
      <c r="F18" s="28" t="n">
        <f aca="false">AVERAGEIF(Engagement!$I$2:$I$2375,B18,Engagement!$H$2:$H$2375)</f>
        <v>7.06024096385542</v>
      </c>
      <c r="G18" s="22" t="n">
        <f aca="false">(COUNTIFS(Engagement!$I$2:$I$2375,B18,Engagement!$H$2:$H$2375,"&gt;=9")-COUNTIFS(Engagement!$I$2:$I$2375,B18,Engagement!$H$2:$H$2375,"&lt;=6"))/C18*100</f>
        <v>-7.83132530120482</v>
      </c>
    </row>
    <row r="19" customFormat="false" ht="15" hidden="false" customHeight="false" outlineLevel="0" collapsed="false">
      <c r="B19" s="13" t="s">
        <v>66</v>
      </c>
      <c r="C19" s="13" t="n">
        <f aca="false">COUNTIF(Engagement!$I$2:$I$2375,B19)</f>
        <v>125</v>
      </c>
      <c r="D19" s="27" t="n">
        <f aca="false">AVERAGEIF(Engagement!$I$2:$I$2375,B19,Engagement!$C$2:$C$2375)</f>
        <v>3.504</v>
      </c>
      <c r="E19" s="27" t="n">
        <f aca="false">AVERAGEIF(Engagement!$I$2:$I$2375,B19,Engagement!$F$2:$F$2375)</f>
        <v>3.336</v>
      </c>
      <c r="F19" s="27" t="n">
        <f aca="false">AVERAGEIF(Engagement!$I$2:$I$2375,B19,Engagement!$H$2:$H$2375)</f>
        <v>7.016</v>
      </c>
      <c r="G19" s="17" t="n">
        <f aca="false">(COUNTIFS(Engagement!$I$2:$I$2375,B19,Engagement!$H$2:$H$2375,"&gt;=9")-COUNTIFS(Engagement!$I$2:$I$2375,B19,Engagement!$H$2:$H$2375,"&lt;=6"))/C19*100</f>
        <v>-15.2</v>
      </c>
    </row>
    <row r="20" customFormat="false" ht="15" hidden="false" customHeight="false" outlineLevel="0" collapsed="false">
      <c r="B20" s="18" t="s">
        <v>67</v>
      </c>
      <c r="C20" s="18" t="n">
        <f aca="false">COUNTIF(Engagement!$I$2:$I$2375,B20)</f>
        <v>142</v>
      </c>
      <c r="D20" s="28" t="n">
        <f aca="false">AVERAGEIF(Engagement!$I$2:$I$2375,B20,Engagement!$C$2:$C$2375)</f>
        <v>3.42253521126761</v>
      </c>
      <c r="E20" s="28" t="n">
        <f aca="false">AVERAGEIF(Engagement!$I$2:$I$2375,B20,Engagement!$F$2:$F$2375)</f>
        <v>3.5</v>
      </c>
      <c r="F20" s="28" t="n">
        <f aca="false">AVERAGEIF(Engagement!$I$2:$I$2375,B20,Engagement!$H$2:$H$2375)</f>
        <v>7.36619718309859</v>
      </c>
      <c r="G20" s="22" t="n">
        <f aca="false">(COUNTIFS(Engagement!$I$2:$I$2375,B20,Engagement!$H$2:$H$2375,"&gt;=9")-COUNTIFS(Engagement!$I$2:$I$2375,B20,Engagement!$H$2:$H$2375,"&lt;=6"))/C20*100</f>
        <v>0.704225352112676</v>
      </c>
    </row>
    <row r="21" customFormat="false" ht="15" hidden="false" customHeight="false" outlineLevel="0" collapsed="false">
      <c r="B21" s="13" t="s">
        <v>68</v>
      </c>
      <c r="C21" s="13" t="n">
        <f aca="false">COUNTIF(Engagement!$I$2:$I$2375,B21)</f>
        <v>104</v>
      </c>
      <c r="D21" s="27" t="n">
        <f aca="false">AVERAGEIF(Engagement!$I$2:$I$2375,B21,Engagement!$C$2:$C$2375)</f>
        <v>3.46153846153846</v>
      </c>
      <c r="E21" s="27" t="n">
        <f aca="false">AVERAGEIF(Engagement!$I$2:$I$2375,B21,Engagement!$F$2:$F$2375)</f>
        <v>3.53846153846154</v>
      </c>
      <c r="F21" s="27" t="n">
        <f aca="false">AVERAGEIF(Engagement!$I$2:$I$2375,B21,Engagement!$H$2:$H$2375)</f>
        <v>7.18269230769231</v>
      </c>
      <c r="G21" s="17" t="n">
        <f aca="false">(COUNTIFS(Engagement!$I$2:$I$2375,B21,Engagement!$H$2:$H$2375,"&gt;=9")-COUNTIFS(Engagement!$I$2:$I$2375,B21,Engagement!$H$2:$H$2375,"&lt;=6"))/C21*100</f>
        <v>-3.84615384615385</v>
      </c>
    </row>
  </sheetData>
  <mergeCells count="4">
    <mergeCell ref="B2:K2"/>
    <mergeCell ref="B3:K3"/>
    <mergeCell ref="B5:M5"/>
    <mergeCell ref="B11:M11"/>
  </mergeCells>
  <conditionalFormatting sqref="F13:F21">
    <cfRule type="dataBar" priority="2">
      <dataBar showValue="1" minLength="10" maxLength="90">
        <cfvo type="num" val="0"/>
        <cfvo type="num" val="5"/>
        <color rgb="FFBF8F00"/>
      </dataBar>
      <extLst>
        <ext xmlns:x14="http://schemas.microsoft.com/office/spreadsheetml/2009/9/main" uri="{B025F937-C7B1-47D3-B67F-A62EFF666E3E}">
          <x14:id>{65E5454F-9FC0-4474-9563-EB83FEDE80A4}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5454F-9FC0-4474-9563-EB83FEDE80A4}">
            <x14:dataBar minLength="10" maxLength="90" axisPosition="none" gradient="true">
              <x14:cfvo type="num">
                <xm:f>0</xm:f>
              </x14:cfvo>
              <x14:cfvo type="num">
                <xm:f>5</xm:f>
              </x14:cfvo>
              <x14:negativeFillColor rgb="FFBF8F00"/>
              <x14:axisColor rgb="FF000000"/>
            </x14:dataBar>
          </x14:cfRule>
          <xm:sqref>F13:F21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2"/>
  </cols>
  <sheetData>
    <row r="2" customFormat="false" ht="25.5" hidden="false" customHeight="true" outlineLevel="0" collapsed="false">
      <c r="B2" s="1" t="s">
        <v>225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226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9.5" hidden="false" customHeight="true" outlineLevel="0" collapsed="false">
      <c r="B5" s="9" t="s">
        <v>227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B6" s="12" t="s">
        <v>228</v>
      </c>
      <c r="C6" s="12" t="s">
        <v>229</v>
      </c>
      <c r="D6" s="12" t="s">
        <v>230</v>
      </c>
      <c r="E6" s="12" t="s">
        <v>231</v>
      </c>
      <c r="F6" s="12" t="s">
        <v>232</v>
      </c>
      <c r="G6" s="12" t="s">
        <v>69</v>
      </c>
      <c r="H6" s="12" t="s">
        <v>233</v>
      </c>
      <c r="I6" s="12" t="s">
        <v>234</v>
      </c>
    </row>
    <row r="7" customFormat="false" ht="15" hidden="false" customHeight="false" outlineLevel="0" collapsed="false">
      <c r="B7" s="13" t="s">
        <v>235</v>
      </c>
      <c r="C7" s="13" t="n">
        <f aca="false">COUNTIFS(Compliance_Trainings!$B$2:$B$7423,B7,Compliance_Trainings!$E$2:$E$7423,"Completed")</f>
        <v>941</v>
      </c>
      <c r="D7" s="13" t="n">
        <f aca="false">COUNTIFS(Compliance_Trainings!$B$2:$B$7423,B7,Compliance_Trainings!$E$2:$E$7423,"In Progress")</f>
        <v>100</v>
      </c>
      <c r="E7" s="14" t="n">
        <f aca="false">COUNTIFS(Compliance_Trainings!$B$2:$B$7423,B7,Compliance_Trainings!$E$2:$E$7423,"Not Started")</f>
        <v>74</v>
      </c>
      <c r="F7" s="13" t="n">
        <f aca="false">COUNTIFS(Compliance_Trainings!$B$2:$B$7423,B7,Compliance_Trainings!$E$2:$E$7423,"Overdue")</f>
        <v>122</v>
      </c>
      <c r="G7" s="13" t="n">
        <f aca="false">SUM(C7:F7)</f>
        <v>1237</v>
      </c>
      <c r="H7" s="15" t="n">
        <f aca="false">C7/G7</f>
        <v>0.760711398544867</v>
      </c>
      <c r="I7" s="17" t="n">
        <f aca="false">AVERAGEIF(Compliance_Trainings!$B$2:$B$7423,B7,Compliance_Trainings!$G$2:$G$7423)</f>
        <v>79.5982996811902</v>
      </c>
    </row>
    <row r="8" customFormat="false" ht="15" hidden="false" customHeight="false" outlineLevel="0" collapsed="false">
      <c r="B8" s="18" t="s">
        <v>236</v>
      </c>
      <c r="C8" s="18" t="n">
        <f aca="false">COUNTIFS(Compliance_Trainings!$B$2:$B$7423,B8,Compliance_Trainings!$E$2:$E$7423,"Completed")</f>
        <v>928</v>
      </c>
      <c r="D8" s="18" t="n">
        <f aca="false">COUNTIFS(Compliance_Trainings!$B$2:$B$7423,B8,Compliance_Trainings!$E$2:$E$7423,"In Progress")</f>
        <v>102</v>
      </c>
      <c r="E8" s="19" t="n">
        <f aca="false">COUNTIFS(Compliance_Trainings!$B$2:$B$7423,B8,Compliance_Trainings!$E$2:$E$7423,"Not Started")</f>
        <v>93</v>
      </c>
      <c r="F8" s="18" t="n">
        <f aca="false">COUNTIFS(Compliance_Trainings!$B$2:$B$7423,B8,Compliance_Trainings!$E$2:$E$7423,"Overdue")</f>
        <v>114</v>
      </c>
      <c r="G8" s="18" t="n">
        <f aca="false">SUM(C8:F8)</f>
        <v>1237</v>
      </c>
      <c r="H8" s="20" t="n">
        <f aca="false">C8/G8</f>
        <v>0.750202101859337</v>
      </c>
      <c r="I8" s="22" t="n">
        <f aca="false">AVERAGEIF(Compliance_Trainings!$B$2:$B$7423,B8,Compliance_Trainings!$G$2:$G$7423)</f>
        <v>79.5323275862069</v>
      </c>
    </row>
    <row r="9" customFormat="false" ht="15" hidden="false" customHeight="false" outlineLevel="0" collapsed="false">
      <c r="B9" s="13" t="s">
        <v>237</v>
      </c>
      <c r="C9" s="13" t="n">
        <f aca="false">COUNTIFS(Compliance_Trainings!$B$2:$B$7423,B9,Compliance_Trainings!$E$2:$E$7423,"Completed")</f>
        <v>936</v>
      </c>
      <c r="D9" s="13" t="n">
        <f aca="false">COUNTIFS(Compliance_Trainings!$B$2:$B$7423,B9,Compliance_Trainings!$E$2:$E$7423,"In Progress")</f>
        <v>95</v>
      </c>
      <c r="E9" s="14" t="n">
        <f aca="false">COUNTIFS(Compliance_Trainings!$B$2:$B$7423,B9,Compliance_Trainings!$E$2:$E$7423,"Not Started")</f>
        <v>77</v>
      </c>
      <c r="F9" s="13" t="n">
        <f aca="false">COUNTIFS(Compliance_Trainings!$B$2:$B$7423,B9,Compliance_Trainings!$E$2:$E$7423,"Overdue")</f>
        <v>129</v>
      </c>
      <c r="G9" s="13" t="n">
        <f aca="false">SUM(C9:F9)</f>
        <v>1237</v>
      </c>
      <c r="H9" s="15" t="n">
        <f aca="false">C9/G9</f>
        <v>0.756669361358125</v>
      </c>
      <c r="I9" s="17" t="n">
        <f aca="false">AVERAGEIF(Compliance_Trainings!$B$2:$B$7423,B9,Compliance_Trainings!$G$2:$G$7423)</f>
        <v>79.6463675213675</v>
      </c>
    </row>
    <row r="10" customFormat="false" ht="15" hidden="false" customHeight="false" outlineLevel="0" collapsed="false">
      <c r="B10" s="18" t="s">
        <v>238</v>
      </c>
      <c r="C10" s="18" t="n">
        <f aca="false">COUNTIFS(Compliance_Trainings!$B$2:$B$7423,B10,Compliance_Trainings!$E$2:$E$7423,"Completed")</f>
        <v>922</v>
      </c>
      <c r="D10" s="18" t="n">
        <f aca="false">COUNTIFS(Compliance_Trainings!$B$2:$B$7423,B10,Compliance_Trainings!$E$2:$E$7423,"In Progress")</f>
        <v>100</v>
      </c>
      <c r="E10" s="19" t="n">
        <f aca="false">COUNTIFS(Compliance_Trainings!$B$2:$B$7423,B10,Compliance_Trainings!$E$2:$E$7423,"Not Started")</f>
        <v>91</v>
      </c>
      <c r="F10" s="18" t="n">
        <f aca="false">COUNTIFS(Compliance_Trainings!$B$2:$B$7423,B10,Compliance_Trainings!$E$2:$E$7423,"Overdue")</f>
        <v>124</v>
      </c>
      <c r="G10" s="18" t="n">
        <f aca="false">SUM(C10:F10)</f>
        <v>1237</v>
      </c>
      <c r="H10" s="20" t="n">
        <f aca="false">C10/G10</f>
        <v>0.745351657235247</v>
      </c>
      <c r="I10" s="22" t="n">
        <f aca="false">AVERAGEIF(Compliance_Trainings!$B$2:$B$7423,B10,Compliance_Trainings!$G$2:$G$7423)</f>
        <v>79.2299349240781</v>
      </c>
    </row>
    <row r="11" customFormat="false" ht="15" hidden="false" customHeight="false" outlineLevel="0" collapsed="false">
      <c r="B11" s="13" t="s">
        <v>239</v>
      </c>
      <c r="C11" s="13" t="n">
        <f aca="false">COUNTIFS(Compliance_Trainings!$B$2:$B$7423,B11,Compliance_Trainings!$E$2:$E$7423,"Completed")</f>
        <v>909</v>
      </c>
      <c r="D11" s="13" t="n">
        <f aca="false">COUNTIFS(Compliance_Trainings!$B$2:$B$7423,B11,Compliance_Trainings!$E$2:$E$7423,"In Progress")</f>
        <v>98</v>
      </c>
      <c r="E11" s="14" t="n">
        <f aca="false">COUNTIFS(Compliance_Trainings!$B$2:$B$7423,B11,Compliance_Trainings!$E$2:$E$7423,"Not Started")</f>
        <v>96</v>
      </c>
      <c r="F11" s="13" t="n">
        <f aca="false">COUNTIFS(Compliance_Trainings!$B$2:$B$7423,B11,Compliance_Trainings!$E$2:$E$7423,"Overdue")</f>
        <v>134</v>
      </c>
      <c r="G11" s="13" t="n">
        <f aca="false">SUM(C11:F11)</f>
        <v>1237</v>
      </c>
      <c r="H11" s="15" t="n">
        <f aca="false">C11/G11</f>
        <v>0.734842360549717</v>
      </c>
      <c r="I11" s="17" t="n">
        <f aca="false">AVERAGEIF(Compliance_Trainings!$B$2:$B$7423,B11,Compliance_Trainings!$G$2:$G$7423)</f>
        <v>79.5742574257426</v>
      </c>
    </row>
    <row r="12" customFormat="false" ht="15" hidden="false" customHeight="false" outlineLevel="0" collapsed="false">
      <c r="B12" s="18" t="s">
        <v>240</v>
      </c>
      <c r="C12" s="18" t="n">
        <f aca="false">COUNTIFS(Compliance_Trainings!$B$2:$B$7423,B12,Compliance_Trainings!$E$2:$E$7423,"Completed")</f>
        <v>949</v>
      </c>
      <c r="D12" s="18" t="n">
        <f aca="false">COUNTIFS(Compliance_Trainings!$B$2:$B$7423,B12,Compliance_Trainings!$E$2:$E$7423,"In Progress")</f>
        <v>95</v>
      </c>
      <c r="E12" s="19" t="n">
        <f aca="false">COUNTIFS(Compliance_Trainings!$B$2:$B$7423,B12,Compliance_Trainings!$E$2:$E$7423,"Not Started")</f>
        <v>85</v>
      </c>
      <c r="F12" s="18" t="n">
        <f aca="false">COUNTIFS(Compliance_Trainings!$B$2:$B$7423,B12,Compliance_Trainings!$E$2:$E$7423,"Overdue")</f>
        <v>108</v>
      </c>
      <c r="G12" s="18" t="n">
        <f aca="false">SUM(C12:F12)</f>
        <v>1237</v>
      </c>
      <c r="H12" s="20" t="n">
        <f aca="false">C12/G12</f>
        <v>0.767178658043654</v>
      </c>
      <c r="I12" s="22" t="n">
        <f aca="false">AVERAGEIF(Compliance_Trainings!$B$2:$B$7423,B12,Compliance_Trainings!$G$2:$G$7423)</f>
        <v>80.1348788198103</v>
      </c>
    </row>
    <row r="13" customFormat="false" ht="15" hidden="false" customHeight="false" outlineLevel="0" collapsed="false">
      <c r="B13" s="29" t="s">
        <v>69</v>
      </c>
      <c r="C13" s="29" t="n">
        <f aca="false">SUM(C7:C12)</f>
        <v>5585</v>
      </c>
      <c r="D13" s="29" t="n">
        <f aca="false">SUM(D7:D12)</f>
        <v>590</v>
      </c>
      <c r="E13" s="29" t="n">
        <f aca="false">SUM(E7:E12)</f>
        <v>516</v>
      </c>
      <c r="F13" s="29" t="n">
        <f aca="false">SUM(F7:F12)</f>
        <v>731</v>
      </c>
      <c r="G13" s="29" t="n">
        <f aca="false">SUM(G7:G12)</f>
        <v>7422</v>
      </c>
      <c r="H13" s="30" t="n">
        <f aca="false">C13/G13</f>
        <v>0.752492589598491</v>
      </c>
      <c r="I13" s="31" t="n">
        <f aca="false">AVERAGE(Compliance_Trainings!$G$2:$G$7423)</f>
        <v>79.6218442256043</v>
      </c>
    </row>
    <row r="15" customFormat="false" ht="19.5" hidden="false" customHeight="true" outlineLevel="0" collapsed="false">
      <c r="B15" s="9" t="s">
        <v>241</v>
      </c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B16" s="12" t="s">
        <v>242</v>
      </c>
      <c r="C16" s="12" t="s">
        <v>243</v>
      </c>
      <c r="D16" s="12" t="s">
        <v>135</v>
      </c>
    </row>
    <row r="17" customFormat="false" ht="15" hidden="false" customHeight="false" outlineLevel="0" collapsed="false">
      <c r="B17" s="13" t="s">
        <v>244</v>
      </c>
      <c r="C17" s="13" t="n">
        <f aca="false">COUNTIF(Compliance_Records!$B$2:$B$1501,"Cleared")</f>
        <v>1356</v>
      </c>
      <c r="D17" s="15" t="n">
        <f aca="false">C17/COUNTA(Compliance_Records!$A$2:$A$1501)</f>
        <v>0.904</v>
      </c>
    </row>
    <row r="18" customFormat="false" ht="15" hidden="false" customHeight="false" outlineLevel="0" collapsed="false">
      <c r="B18" s="18" t="s">
        <v>245</v>
      </c>
      <c r="C18" s="18" t="n">
        <f aca="false">COUNTIF(Compliance_Records!$C$2:$C$1501,"Yes")</f>
        <v>1420</v>
      </c>
      <c r="D18" s="20" t="n">
        <f aca="false">C18/COUNTA(Compliance_Records!$A$2:$A$1501)</f>
        <v>0.946666666666667</v>
      </c>
    </row>
    <row r="19" customFormat="false" ht="15" hidden="false" customHeight="false" outlineLevel="0" collapsed="false">
      <c r="B19" s="13" t="s">
        <v>246</v>
      </c>
      <c r="C19" s="13" t="n">
        <f aca="false">COUNTIF(Compliance_Records!$D$2:$D$1501,"Yes")</f>
        <v>0</v>
      </c>
      <c r="D19" s="15" t="n">
        <f aca="false">C19/COUNTA(Compliance_Records!$A$2:$A$1501)</f>
        <v>0</v>
      </c>
    </row>
    <row r="20" customFormat="false" ht="15" hidden="false" customHeight="false" outlineLevel="0" collapsed="false">
      <c r="B20" s="18" t="s">
        <v>247</v>
      </c>
      <c r="C20" s="18" t="n">
        <f aca="false">COUNTIF(Compliance_Records!$E$2:$E$1501,"Yes")</f>
        <v>1443</v>
      </c>
      <c r="D20" s="20" t="n">
        <f aca="false">C20/COUNTA(Compliance_Records!$A$2:$A$1501)</f>
        <v>0.962</v>
      </c>
    </row>
    <row r="21" customFormat="false" ht="15" hidden="false" customHeight="false" outlineLevel="0" collapsed="false">
      <c r="B21" s="13" t="s">
        <v>248</v>
      </c>
      <c r="C21" s="13" t="n">
        <f aca="false">COUNTIF(Compliance_Records!$F$2:$F$1501,"Yes")</f>
        <v>1374</v>
      </c>
      <c r="D21" s="15" t="n">
        <f aca="false">C21/COUNTA(Compliance_Records!$A$2:$A$1501)</f>
        <v>0.916</v>
      </c>
    </row>
    <row r="23" customFormat="false" ht="19.5" hidden="false" customHeight="true" outlineLevel="0" collapsed="false">
      <c r="B23" s="9" t="s">
        <v>249</v>
      </c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B24" s="12" t="s">
        <v>250</v>
      </c>
      <c r="C24" s="12" t="s">
        <v>81</v>
      </c>
    </row>
    <row r="25" customFormat="false" ht="15" hidden="false" customHeight="false" outlineLevel="0" collapsed="false">
      <c r="B25" s="13" t="s">
        <v>251</v>
      </c>
      <c r="C25" s="13" t="n">
        <f aca="false">SUM(Compliance_Records!$G$2:$G$1501)</f>
        <v>220</v>
      </c>
    </row>
    <row r="26" customFormat="false" ht="15" hidden="false" customHeight="false" outlineLevel="0" collapsed="false">
      <c r="B26" s="18" t="s">
        <v>252</v>
      </c>
      <c r="C26" s="18" t="n">
        <f aca="false">COUNTIF(Compliance_Records!$G$2:$G$1501,"&gt;=1")</f>
        <v>208</v>
      </c>
    </row>
    <row r="27" customFormat="false" ht="15" hidden="false" customHeight="false" outlineLevel="0" collapsed="false">
      <c r="B27" s="13" t="s">
        <v>253</v>
      </c>
      <c r="C27" s="13" t="n">
        <f aca="false">SUM(Compliance_Records!$H$2:$H$1501)</f>
        <v>18</v>
      </c>
    </row>
    <row r="28" customFormat="false" ht="15" hidden="false" customHeight="false" outlineLevel="0" collapsed="false">
      <c r="B28" s="18" t="s">
        <v>254</v>
      </c>
      <c r="C28" s="18" t="n">
        <f aca="false">SUM(Compliance_Records!$I$2:$I$1501)</f>
        <v>72</v>
      </c>
    </row>
    <row r="29" customFormat="false" ht="15" hidden="false" customHeight="false" outlineLevel="0" collapsed="false">
      <c r="B29" s="13" t="s">
        <v>255</v>
      </c>
      <c r="C29" s="13" t="n">
        <f aca="false">COUNTIF(Compliance_Records!$I$2:$I$1501,"&gt;=1")</f>
        <v>72</v>
      </c>
    </row>
  </sheetData>
  <mergeCells count="5">
    <mergeCell ref="B2:K2"/>
    <mergeCell ref="B3:K3"/>
    <mergeCell ref="B5:K5"/>
    <mergeCell ref="B15:K15"/>
    <mergeCell ref="B23:I23"/>
  </mergeCells>
  <conditionalFormatting sqref="E7:E12">
    <cfRule type="dataBar" priority="2">
      <dataBar showValue="1" minLength="10" maxLength="90">
        <cfvo type="num" val="0"/>
        <cfvo type="max" val="0"/>
        <color rgb="FFC00000"/>
      </dataBar>
      <extLst>
        <ext xmlns:x14="http://schemas.microsoft.com/office/spreadsheetml/2009/9/main" uri="{B025F937-C7B1-47D3-B67F-A62EFF666E3E}">
          <x14:id>{C9BD25EB-DA98-43F0-A628-79A8CFA380C8}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BD25EB-DA98-43F0-A628-79A8CFA380C8}">
            <x14:dataBar minLength="10" maxLength="90" axisPosition="none" gradient="true">
              <x14:cfvo type="num">
                <xm:f>0</xm:f>
              </x14:cfvo>
              <x14:cfvo type="max"/>
              <x14:negativeFillColor rgb="FFC00000"/>
              <x14:axisColor rgb="FF000000"/>
            </x14:dataBar>
          </x14:cfRule>
          <xm:sqref>E7:E12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2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5"/>
  </cols>
  <sheetData>
    <row r="2" customFormat="false" ht="25.5" hidden="false" customHeight="true" outlineLevel="0" collapsed="false">
      <c r="B2" s="1" t="s">
        <v>256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.75" hidden="false" customHeight="true" outlineLevel="0" collapsed="false">
      <c r="B3" s="2" t="s">
        <v>257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9.5" hidden="false" customHeight="true" outlineLevel="0" collapsed="false">
      <c r="B5" s="9" t="s">
        <v>258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B6" s="12" t="s">
        <v>259</v>
      </c>
      <c r="C6" s="12" t="s">
        <v>260</v>
      </c>
      <c r="D6" s="12" t="s">
        <v>261</v>
      </c>
      <c r="E6" s="12" t="s">
        <v>262</v>
      </c>
      <c r="F6" s="12" t="s">
        <v>263</v>
      </c>
      <c r="G6" s="12" t="s">
        <v>264</v>
      </c>
      <c r="H6" s="12" t="s">
        <v>265</v>
      </c>
      <c r="I6" s="12" t="s">
        <v>266</v>
      </c>
      <c r="J6" s="12" t="s">
        <v>267</v>
      </c>
      <c r="K6" s="12" t="s">
        <v>268</v>
      </c>
      <c r="L6" s="12" t="s">
        <v>269</v>
      </c>
    </row>
    <row r="7" customFormat="false" ht="15" hidden="false" customHeight="false" outlineLevel="0" collapsed="false">
      <c r="B7" s="13" t="s">
        <v>270</v>
      </c>
      <c r="C7" s="13" t="n">
        <f aca="false">COUNTIF(Attendance!$B$2:$B$13892,B7)</f>
        <v>1081</v>
      </c>
      <c r="D7" s="32" t="n">
        <f aca="false">SUMIF(Attendance!$B$2:$B$13892,B7,Attendance!$C$2:$C$13892)</f>
        <v>23782</v>
      </c>
      <c r="E7" s="32" t="n">
        <f aca="false">SUMIF(Attendance!$B$2:$B$13892,B7,Attendance!$D$2:$D$13892)</f>
        <v>22087</v>
      </c>
      <c r="F7" s="15" t="n">
        <f aca="false">E7/D7</f>
        <v>0.928727609116138</v>
      </c>
      <c r="G7" s="32" t="n">
        <f aca="false">SUMIF(Attendance!$B$2:$B$13892,B7,Attendance!$E$2:$E$13892)</f>
        <v>655</v>
      </c>
      <c r="H7" s="32" t="n">
        <f aca="false">SUMIF(Attendance!$B$2:$B$13892,B7,Attendance!$F$2:$F$13892)</f>
        <v>742</v>
      </c>
      <c r="I7" s="32" t="n">
        <f aca="false">SUMIF(Attendance!$B$2:$B$13892,B7,Attendance!$G$2:$G$13892)</f>
        <v>363</v>
      </c>
      <c r="J7" s="32" t="n">
        <f aca="false">SUMIF(Attendance!$B$2:$B$13892,B7,Attendance!$H$2:$H$13892)</f>
        <v>1634</v>
      </c>
      <c r="K7" s="32" t="n">
        <f aca="false">SUMIF(Attendance!$B$2:$B$13892,B7,Attendance!$I$2:$I$13892)</f>
        <v>4513</v>
      </c>
      <c r="L7" s="27" t="n">
        <f aca="false">K7/C7</f>
        <v>4.17483811285846</v>
      </c>
    </row>
    <row r="8" customFormat="false" ht="15" hidden="false" customHeight="false" outlineLevel="0" collapsed="false">
      <c r="B8" s="18" t="s">
        <v>271</v>
      </c>
      <c r="C8" s="18" t="n">
        <f aca="false">COUNTIF(Attendance!$B$2:$B$13892,B8)</f>
        <v>1096</v>
      </c>
      <c r="D8" s="33" t="n">
        <f aca="false">SUMIF(Attendance!$B$2:$B$13892,B8,Attendance!$C$2:$C$13892)</f>
        <v>24112</v>
      </c>
      <c r="E8" s="33" t="n">
        <f aca="false">SUMIF(Attendance!$B$2:$B$13892,B8,Attendance!$D$2:$D$13892)</f>
        <v>22469</v>
      </c>
      <c r="F8" s="20" t="n">
        <f aca="false">E8/D8</f>
        <v>0.931859654943597</v>
      </c>
      <c r="G8" s="33" t="n">
        <f aca="false">SUMIF(Attendance!$B$2:$B$13892,B8,Attendance!$E$2:$E$13892)</f>
        <v>696</v>
      </c>
      <c r="H8" s="33" t="n">
        <f aca="false">SUMIF(Attendance!$B$2:$B$13892,B8,Attendance!$F$2:$F$13892)</f>
        <v>755</v>
      </c>
      <c r="I8" s="33" t="n">
        <f aca="false">SUMIF(Attendance!$B$2:$B$13892,B8,Attendance!$G$2:$G$13892)</f>
        <v>353</v>
      </c>
      <c r="J8" s="33" t="n">
        <f aca="false">SUMIF(Attendance!$B$2:$B$13892,B8,Attendance!$H$2:$H$13892)</f>
        <v>1660</v>
      </c>
      <c r="K8" s="33" t="n">
        <f aca="false">SUMIF(Attendance!$B$2:$B$13892,B8,Attendance!$I$2:$I$13892)</f>
        <v>4542</v>
      </c>
      <c r="L8" s="28" t="n">
        <f aca="false">K8/C8</f>
        <v>4.14416058394161</v>
      </c>
    </row>
    <row r="9" customFormat="false" ht="15" hidden="false" customHeight="false" outlineLevel="0" collapsed="false">
      <c r="B9" s="13" t="s">
        <v>272</v>
      </c>
      <c r="C9" s="13" t="n">
        <f aca="false">COUNTIF(Attendance!$B$2:$B$13892,B9)</f>
        <v>1106</v>
      </c>
      <c r="D9" s="32" t="n">
        <f aca="false">SUMIF(Attendance!$B$2:$B$13892,B9,Attendance!$C$2:$C$13892)</f>
        <v>24332</v>
      </c>
      <c r="E9" s="32" t="n">
        <f aca="false">SUMIF(Attendance!$B$2:$B$13892,B9,Attendance!$D$2:$D$13892)</f>
        <v>22610</v>
      </c>
      <c r="F9" s="15" t="n">
        <f aca="false">E9/D9</f>
        <v>0.929228998849252</v>
      </c>
      <c r="G9" s="32" t="n">
        <f aca="false">SUMIF(Attendance!$B$2:$B$13892,B9,Attendance!$E$2:$E$13892)</f>
        <v>722</v>
      </c>
      <c r="H9" s="32" t="n">
        <f aca="false">SUMIF(Attendance!$B$2:$B$13892,B9,Attendance!$F$2:$F$13892)</f>
        <v>741</v>
      </c>
      <c r="I9" s="32" t="n">
        <f aca="false">SUMIF(Attendance!$B$2:$B$13892,B9,Attendance!$G$2:$G$13892)</f>
        <v>349</v>
      </c>
      <c r="J9" s="32" t="n">
        <f aca="false">SUMIF(Attendance!$B$2:$B$13892,B9,Attendance!$H$2:$H$13892)</f>
        <v>1654</v>
      </c>
      <c r="K9" s="32" t="n">
        <f aca="false">SUMIF(Attendance!$B$2:$B$13892,B9,Attendance!$I$2:$I$13892)</f>
        <v>4864</v>
      </c>
      <c r="L9" s="27" t="n">
        <f aca="false">K9/C9</f>
        <v>4.39783001808318</v>
      </c>
    </row>
    <row r="10" customFormat="false" ht="15" hidden="false" customHeight="false" outlineLevel="0" collapsed="false">
      <c r="B10" s="18" t="s">
        <v>273</v>
      </c>
      <c r="C10" s="18" t="n">
        <f aca="false">COUNTIF(Attendance!$B$2:$B$13892,B10)</f>
        <v>1125</v>
      </c>
      <c r="D10" s="33" t="n">
        <f aca="false">SUMIF(Attendance!$B$2:$B$13892,B10,Attendance!$C$2:$C$13892)</f>
        <v>24750</v>
      </c>
      <c r="E10" s="33" t="n">
        <f aca="false">SUMIF(Attendance!$B$2:$B$13892,B10,Attendance!$D$2:$D$13892)</f>
        <v>23031</v>
      </c>
      <c r="F10" s="20" t="n">
        <f aca="false">E10/D10</f>
        <v>0.930545454545455</v>
      </c>
      <c r="G10" s="33" t="n">
        <f aca="false">SUMIF(Attendance!$B$2:$B$13892,B10,Attendance!$E$2:$E$13892)</f>
        <v>703</v>
      </c>
      <c r="H10" s="33" t="n">
        <f aca="false">SUMIF(Attendance!$B$2:$B$13892,B10,Attendance!$F$2:$F$13892)</f>
        <v>762</v>
      </c>
      <c r="I10" s="33" t="n">
        <f aca="false">SUMIF(Attendance!$B$2:$B$13892,B10,Attendance!$G$2:$G$13892)</f>
        <v>357</v>
      </c>
      <c r="J10" s="33" t="n">
        <f aca="false">SUMIF(Attendance!$B$2:$B$13892,B10,Attendance!$H$2:$H$13892)</f>
        <v>1644</v>
      </c>
      <c r="K10" s="33" t="n">
        <f aca="false">SUMIF(Attendance!$B$2:$B$13892,B10,Attendance!$I$2:$I$13892)</f>
        <v>4715</v>
      </c>
      <c r="L10" s="28" t="n">
        <f aca="false">K10/C10</f>
        <v>4.19111111111111</v>
      </c>
    </row>
    <row r="11" customFormat="false" ht="15" hidden="false" customHeight="false" outlineLevel="0" collapsed="false">
      <c r="B11" s="13" t="s">
        <v>274</v>
      </c>
      <c r="C11" s="13" t="n">
        <f aca="false">COUNTIF(Attendance!$B$2:$B$13892,B11)</f>
        <v>1142</v>
      </c>
      <c r="D11" s="32" t="n">
        <f aca="false">SUMIF(Attendance!$B$2:$B$13892,B11,Attendance!$C$2:$C$13892)</f>
        <v>25124</v>
      </c>
      <c r="E11" s="32" t="n">
        <f aca="false">SUMIF(Attendance!$B$2:$B$13892,B11,Attendance!$D$2:$D$13892)</f>
        <v>23290</v>
      </c>
      <c r="F11" s="15" t="n">
        <f aca="false">E11/D11</f>
        <v>0.927002069734119</v>
      </c>
      <c r="G11" s="32" t="n">
        <f aca="false">SUMIF(Attendance!$B$2:$B$13892,B11,Attendance!$E$2:$E$13892)</f>
        <v>690</v>
      </c>
      <c r="H11" s="32" t="n">
        <f aca="false">SUMIF(Attendance!$B$2:$B$13892,B11,Attendance!$F$2:$F$13892)</f>
        <v>801</v>
      </c>
      <c r="I11" s="32" t="n">
        <f aca="false">SUMIF(Attendance!$B$2:$B$13892,B11,Attendance!$G$2:$G$13892)</f>
        <v>380</v>
      </c>
      <c r="J11" s="32" t="n">
        <f aca="false">SUMIF(Attendance!$B$2:$B$13892,B11,Attendance!$H$2:$H$13892)</f>
        <v>1722</v>
      </c>
      <c r="K11" s="32" t="n">
        <f aca="false">SUMIF(Attendance!$B$2:$B$13892,B11,Attendance!$I$2:$I$13892)</f>
        <v>5205</v>
      </c>
      <c r="L11" s="27" t="n">
        <f aca="false">K11/C11</f>
        <v>4.55779334500876</v>
      </c>
    </row>
    <row r="12" customFormat="false" ht="15" hidden="false" customHeight="false" outlineLevel="0" collapsed="false">
      <c r="B12" s="18" t="s">
        <v>275</v>
      </c>
      <c r="C12" s="18" t="n">
        <f aca="false">COUNTIF(Attendance!$B$2:$B$13892,B12)</f>
        <v>1158</v>
      </c>
      <c r="D12" s="33" t="n">
        <f aca="false">SUMIF(Attendance!$B$2:$B$13892,B12,Attendance!$C$2:$C$13892)</f>
        <v>25476</v>
      </c>
      <c r="E12" s="33" t="n">
        <f aca="false">SUMIF(Attendance!$B$2:$B$13892,B12,Attendance!$D$2:$D$13892)</f>
        <v>23691</v>
      </c>
      <c r="F12" s="20" t="n">
        <f aca="false">E12/D12</f>
        <v>0.929934055581724</v>
      </c>
      <c r="G12" s="33" t="n">
        <f aca="false">SUMIF(Attendance!$B$2:$B$13892,B12,Attendance!$E$2:$E$13892)</f>
        <v>698</v>
      </c>
      <c r="H12" s="33" t="n">
        <f aca="false">SUMIF(Attendance!$B$2:$B$13892,B12,Attendance!$F$2:$F$13892)</f>
        <v>821</v>
      </c>
      <c r="I12" s="33" t="n">
        <f aca="false">SUMIF(Attendance!$B$2:$B$13892,B12,Attendance!$G$2:$G$13892)</f>
        <v>385</v>
      </c>
      <c r="J12" s="33" t="n">
        <f aca="false">SUMIF(Attendance!$B$2:$B$13892,B12,Attendance!$H$2:$H$13892)</f>
        <v>1716</v>
      </c>
      <c r="K12" s="33" t="n">
        <f aca="false">SUMIF(Attendance!$B$2:$B$13892,B12,Attendance!$I$2:$I$13892)</f>
        <v>4752</v>
      </c>
      <c r="L12" s="28" t="n">
        <f aca="false">K12/C12</f>
        <v>4.10362694300518</v>
      </c>
    </row>
    <row r="13" customFormat="false" ht="15" hidden="false" customHeight="false" outlineLevel="0" collapsed="false">
      <c r="B13" s="13" t="s">
        <v>276</v>
      </c>
      <c r="C13" s="13" t="n">
        <f aca="false">COUNTIF(Attendance!$B$2:$B$13892,B13)</f>
        <v>1165</v>
      </c>
      <c r="D13" s="32" t="n">
        <f aca="false">SUMIF(Attendance!$B$2:$B$13892,B13,Attendance!$C$2:$C$13892)</f>
        <v>25630</v>
      </c>
      <c r="E13" s="32" t="n">
        <f aca="false">SUMIF(Attendance!$B$2:$B$13892,B13,Attendance!$D$2:$D$13892)</f>
        <v>23832</v>
      </c>
      <c r="F13" s="15" t="n">
        <f aca="false">E13/D13</f>
        <v>0.929847834568865</v>
      </c>
      <c r="G13" s="32" t="n">
        <f aca="false">SUMIF(Attendance!$B$2:$B$13892,B13,Attendance!$E$2:$E$13892)</f>
        <v>720</v>
      </c>
      <c r="H13" s="32" t="n">
        <f aca="false">SUMIF(Attendance!$B$2:$B$13892,B13,Attendance!$F$2:$F$13892)</f>
        <v>891</v>
      </c>
      <c r="I13" s="32" t="n">
        <f aca="false">SUMIF(Attendance!$B$2:$B$13892,B13,Attendance!$G$2:$G$13892)</f>
        <v>421</v>
      </c>
      <c r="J13" s="32" t="n">
        <f aca="false">SUMIF(Attendance!$B$2:$B$13892,B13,Attendance!$H$2:$H$13892)</f>
        <v>1749</v>
      </c>
      <c r="K13" s="32" t="n">
        <f aca="false">SUMIF(Attendance!$B$2:$B$13892,B13,Attendance!$I$2:$I$13892)</f>
        <v>5251</v>
      </c>
      <c r="L13" s="27" t="n">
        <f aca="false">K13/C13</f>
        <v>4.50729613733906</v>
      </c>
    </row>
    <row r="14" customFormat="false" ht="15" hidden="false" customHeight="false" outlineLevel="0" collapsed="false">
      <c r="B14" s="18" t="s">
        <v>277</v>
      </c>
      <c r="C14" s="18" t="n">
        <f aca="false">COUNTIF(Attendance!$B$2:$B$13892,B14)</f>
        <v>1178</v>
      </c>
      <c r="D14" s="33" t="n">
        <f aca="false">SUMIF(Attendance!$B$2:$B$13892,B14,Attendance!$C$2:$C$13892)</f>
        <v>25916</v>
      </c>
      <c r="E14" s="33" t="n">
        <f aca="false">SUMIF(Attendance!$B$2:$B$13892,B14,Attendance!$D$2:$D$13892)</f>
        <v>23992</v>
      </c>
      <c r="F14" s="20" t="n">
        <f aca="false">E14/D14</f>
        <v>0.925760148171014</v>
      </c>
      <c r="G14" s="33" t="n">
        <f aca="false">SUMIF(Attendance!$B$2:$B$13892,B14,Attendance!$E$2:$E$13892)</f>
        <v>740</v>
      </c>
      <c r="H14" s="33" t="n">
        <f aca="false">SUMIF(Attendance!$B$2:$B$13892,B14,Attendance!$F$2:$F$13892)</f>
        <v>878</v>
      </c>
      <c r="I14" s="33" t="n">
        <f aca="false">SUMIF(Attendance!$B$2:$B$13892,B14,Attendance!$G$2:$G$13892)</f>
        <v>349</v>
      </c>
      <c r="J14" s="33" t="n">
        <f aca="false">SUMIF(Attendance!$B$2:$B$13892,B14,Attendance!$H$2:$H$13892)</f>
        <v>1863</v>
      </c>
      <c r="K14" s="33" t="n">
        <f aca="false">SUMIF(Attendance!$B$2:$B$13892,B14,Attendance!$I$2:$I$13892)</f>
        <v>5099</v>
      </c>
      <c r="L14" s="28" t="n">
        <f aca="false">K14/C14</f>
        <v>4.32852292020374</v>
      </c>
    </row>
    <row r="15" customFormat="false" ht="15" hidden="false" customHeight="false" outlineLevel="0" collapsed="false">
      <c r="B15" s="13" t="s">
        <v>278</v>
      </c>
      <c r="C15" s="13" t="n">
        <f aca="false">COUNTIF(Attendance!$B$2:$B$13892,B15)</f>
        <v>1184</v>
      </c>
      <c r="D15" s="32" t="n">
        <f aca="false">SUMIF(Attendance!$B$2:$B$13892,B15,Attendance!$C$2:$C$13892)</f>
        <v>26048</v>
      </c>
      <c r="E15" s="32" t="n">
        <f aca="false">SUMIF(Attendance!$B$2:$B$13892,B15,Attendance!$D$2:$D$13892)</f>
        <v>24214</v>
      </c>
      <c r="F15" s="15" t="n">
        <f aca="false">E15/D15</f>
        <v>0.929591523341523</v>
      </c>
      <c r="G15" s="32" t="n">
        <f aca="false">SUMIF(Attendance!$B$2:$B$13892,B15,Attendance!$E$2:$E$13892)</f>
        <v>733</v>
      </c>
      <c r="H15" s="32" t="n">
        <f aca="false">SUMIF(Attendance!$B$2:$B$13892,B15,Attendance!$F$2:$F$13892)</f>
        <v>818</v>
      </c>
      <c r="I15" s="32" t="n">
        <f aca="false">SUMIF(Attendance!$B$2:$B$13892,B15,Attendance!$G$2:$G$13892)</f>
        <v>367</v>
      </c>
      <c r="J15" s="32" t="n">
        <f aca="false">SUMIF(Attendance!$B$2:$B$13892,B15,Attendance!$H$2:$H$13892)</f>
        <v>1761</v>
      </c>
      <c r="K15" s="32" t="n">
        <f aca="false">SUMIF(Attendance!$B$2:$B$13892,B15,Attendance!$I$2:$I$13892)</f>
        <v>5312</v>
      </c>
      <c r="L15" s="27" t="n">
        <f aca="false">K15/C15</f>
        <v>4.48648648648649</v>
      </c>
    </row>
    <row r="16" customFormat="false" ht="15" hidden="false" customHeight="false" outlineLevel="0" collapsed="false">
      <c r="B16" s="18" t="s">
        <v>279</v>
      </c>
      <c r="C16" s="18" t="n">
        <f aca="false">COUNTIF(Attendance!$B$2:$B$13892,B16)</f>
        <v>1189</v>
      </c>
      <c r="D16" s="33" t="n">
        <f aca="false">SUMIF(Attendance!$B$2:$B$13892,B16,Attendance!$C$2:$C$13892)</f>
        <v>26158</v>
      </c>
      <c r="E16" s="33" t="n">
        <f aca="false">SUMIF(Attendance!$B$2:$B$13892,B16,Attendance!$D$2:$D$13892)</f>
        <v>24303</v>
      </c>
      <c r="F16" s="20" t="n">
        <f aca="false">E16/D16</f>
        <v>0.929084792415322</v>
      </c>
      <c r="G16" s="33" t="n">
        <f aca="false">SUMIF(Attendance!$B$2:$B$13892,B16,Attendance!$E$2:$E$13892)</f>
        <v>704</v>
      </c>
      <c r="H16" s="33" t="n">
        <f aca="false">SUMIF(Attendance!$B$2:$B$13892,B16,Attendance!$F$2:$F$13892)</f>
        <v>889</v>
      </c>
      <c r="I16" s="33" t="n">
        <f aca="false">SUMIF(Attendance!$B$2:$B$13892,B16,Attendance!$G$2:$G$13892)</f>
        <v>395</v>
      </c>
      <c r="J16" s="33" t="n">
        <f aca="false">SUMIF(Attendance!$B$2:$B$13892,B16,Attendance!$H$2:$H$13892)</f>
        <v>1761</v>
      </c>
      <c r="K16" s="33" t="n">
        <f aca="false">SUMIF(Attendance!$B$2:$B$13892,B16,Attendance!$I$2:$I$13892)</f>
        <v>4964</v>
      </c>
      <c r="L16" s="28" t="n">
        <f aca="false">K16/C16</f>
        <v>4.17493692178301</v>
      </c>
    </row>
    <row r="17" customFormat="false" ht="15" hidden="false" customHeight="false" outlineLevel="0" collapsed="false">
      <c r="B17" s="13" t="s">
        <v>280</v>
      </c>
      <c r="C17" s="13" t="n">
        <f aca="false">COUNTIF(Attendance!$B$2:$B$13892,B17)</f>
        <v>1197</v>
      </c>
      <c r="D17" s="32" t="n">
        <f aca="false">SUMIF(Attendance!$B$2:$B$13892,B17,Attendance!$C$2:$C$13892)</f>
        <v>26334</v>
      </c>
      <c r="E17" s="32" t="n">
        <f aca="false">SUMIF(Attendance!$B$2:$B$13892,B17,Attendance!$D$2:$D$13892)</f>
        <v>24543</v>
      </c>
      <c r="F17" s="15" t="n">
        <f aca="false">E17/D17</f>
        <v>0.931989063568011</v>
      </c>
      <c r="G17" s="32" t="n">
        <f aca="false">SUMIF(Attendance!$B$2:$B$13892,B17,Attendance!$E$2:$E$13892)</f>
        <v>776</v>
      </c>
      <c r="H17" s="32" t="n">
        <f aca="false">SUMIF(Attendance!$B$2:$B$13892,B17,Attendance!$F$2:$F$13892)</f>
        <v>810</v>
      </c>
      <c r="I17" s="32" t="n">
        <f aca="false">SUMIF(Attendance!$B$2:$B$13892,B17,Attendance!$G$2:$G$13892)</f>
        <v>378</v>
      </c>
      <c r="J17" s="32" t="n">
        <f aca="false">SUMIF(Attendance!$B$2:$B$13892,B17,Attendance!$H$2:$H$13892)</f>
        <v>1701</v>
      </c>
      <c r="K17" s="32" t="n">
        <f aca="false">SUMIF(Attendance!$B$2:$B$13892,B17,Attendance!$I$2:$I$13892)</f>
        <v>5197</v>
      </c>
      <c r="L17" s="27" t="n">
        <f aca="false">K17/C17</f>
        <v>4.34168755221387</v>
      </c>
    </row>
    <row r="18" customFormat="false" ht="15" hidden="false" customHeight="false" outlineLevel="0" collapsed="false">
      <c r="B18" s="18" t="s">
        <v>281</v>
      </c>
      <c r="C18" s="18" t="n">
        <f aca="false">COUNTIF(Attendance!$B$2:$B$13892,B18)</f>
        <v>1270</v>
      </c>
      <c r="D18" s="33" t="n">
        <f aca="false">SUMIF(Attendance!$B$2:$B$13892,B18,Attendance!$C$2:$C$13892)</f>
        <v>27940</v>
      </c>
      <c r="E18" s="33" t="n">
        <f aca="false">SUMIF(Attendance!$B$2:$B$13892,B18,Attendance!$D$2:$D$13892)</f>
        <v>26011</v>
      </c>
      <c r="F18" s="20" t="n">
        <f aca="false">E18/D18</f>
        <v>0.930959198282033</v>
      </c>
      <c r="G18" s="33" t="n">
        <f aca="false">SUMIF(Attendance!$B$2:$B$13892,B18,Attendance!$E$2:$E$13892)</f>
        <v>751</v>
      </c>
      <c r="H18" s="33" t="n">
        <f aca="false">SUMIF(Attendance!$B$2:$B$13892,B18,Attendance!$F$2:$F$13892)</f>
        <v>864</v>
      </c>
      <c r="I18" s="33" t="n">
        <f aca="false">SUMIF(Attendance!$B$2:$B$13892,B18,Attendance!$G$2:$G$13892)</f>
        <v>409</v>
      </c>
      <c r="J18" s="33" t="n">
        <f aca="false">SUMIF(Attendance!$B$2:$B$13892,B18,Attendance!$H$2:$H$13892)</f>
        <v>1904</v>
      </c>
      <c r="K18" s="33" t="n">
        <f aca="false">SUMIF(Attendance!$B$2:$B$13892,B18,Attendance!$I$2:$I$13892)</f>
        <v>5532</v>
      </c>
      <c r="L18" s="28" t="n">
        <f aca="false">K18/C18</f>
        <v>4.35590551181102</v>
      </c>
    </row>
    <row r="19" customFormat="false" ht="15" hidden="false" customHeight="false" outlineLevel="0" collapsed="false">
      <c r="B19" s="29" t="s">
        <v>69</v>
      </c>
      <c r="C19" s="29" t="n">
        <f aca="false">SUM(C7:C18)</f>
        <v>13891</v>
      </c>
      <c r="D19" s="34" t="n">
        <f aca="false">SUM(D7:D18)</f>
        <v>305602</v>
      </c>
      <c r="E19" s="34" t="n">
        <f aca="false">SUM(E7:E18)</f>
        <v>284073</v>
      </c>
      <c r="F19" s="30" t="n">
        <f aca="false">E19/D19</f>
        <v>0.929552162616737</v>
      </c>
      <c r="G19" s="34" t="n">
        <f aca="false">SUM(G7:G18)</f>
        <v>8588</v>
      </c>
      <c r="H19" s="34" t="n">
        <f aca="false">SUM(H7:H18)</f>
        <v>9772</v>
      </c>
      <c r="I19" s="34" t="n">
        <f aca="false">SUM(I7:I18)</f>
        <v>4506</v>
      </c>
      <c r="J19" s="34" t="n">
        <f aca="false">SUM(J7:J18)</f>
        <v>20769</v>
      </c>
      <c r="K19" s="34" t="n">
        <f aca="false">SUM(K7:K18)</f>
        <v>59946</v>
      </c>
      <c r="L19" s="35" t="n">
        <f aca="false">K19/C19</f>
        <v>4.3154560506803</v>
      </c>
    </row>
    <row r="21" customFormat="false" ht="19.5" hidden="false" customHeight="true" outlineLevel="0" collapsed="false">
      <c r="B21" s="9" t="s">
        <v>282</v>
      </c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B22" s="12" t="s">
        <v>283</v>
      </c>
      <c r="C22" s="12" t="s">
        <v>168</v>
      </c>
    </row>
    <row r="23" customFormat="false" ht="15" hidden="false" customHeight="false" outlineLevel="0" collapsed="false">
      <c r="B23" s="13" t="s">
        <v>284</v>
      </c>
      <c r="C23" s="15" t="n">
        <f aca="false">SUM(Attendance!$D$2:$D$13892)/SUM(Attendance!$C$2:$C$13892)</f>
        <v>0.929552162616737</v>
      </c>
    </row>
    <row r="24" customFormat="false" ht="15" hidden="false" customHeight="false" outlineLevel="0" collapsed="false">
      <c r="B24" s="18" t="s">
        <v>285</v>
      </c>
      <c r="C24" s="33" t="n">
        <f aca="false">SUM(Attendance!$E$2:$E$13892)</f>
        <v>8588</v>
      </c>
    </row>
    <row r="25" customFormat="false" ht="15" hidden="false" customHeight="false" outlineLevel="0" collapsed="false">
      <c r="B25" s="13" t="s">
        <v>286</v>
      </c>
      <c r="C25" s="32" t="n">
        <f aca="false">SUM(Attendance!$F$2:$F$13892)</f>
        <v>9772</v>
      </c>
    </row>
    <row r="26" customFormat="false" ht="15" hidden="false" customHeight="false" outlineLevel="0" collapsed="false">
      <c r="B26" s="18" t="s">
        <v>287</v>
      </c>
      <c r="C26" s="33" t="n">
        <f aca="false">SUM(Attendance!$G$2:$G$13892)</f>
        <v>4506</v>
      </c>
    </row>
    <row r="27" customFormat="false" ht="15" hidden="false" customHeight="false" outlineLevel="0" collapsed="false">
      <c r="B27" s="13" t="s">
        <v>288</v>
      </c>
      <c r="C27" s="32" t="n">
        <f aca="false">SUM(Attendance!$H$2:$H$13892)</f>
        <v>20769</v>
      </c>
    </row>
    <row r="28" customFormat="false" ht="15" hidden="false" customHeight="false" outlineLevel="0" collapsed="false">
      <c r="B28" s="18" t="s">
        <v>289</v>
      </c>
      <c r="C28" s="28" t="n">
        <f aca="false">SUM(Attendance!$H$2:$H$13892)/COUNTA(Attendance!$A$2:$A$13892)</f>
        <v>1.49514073860773</v>
      </c>
    </row>
    <row r="29" customFormat="false" ht="15" hidden="false" customHeight="false" outlineLevel="0" collapsed="false">
      <c r="B29" s="13" t="s">
        <v>290</v>
      </c>
      <c r="C29" s="32" t="n">
        <f aca="false">SUM(Attendance!$I$2:$I$13892)</f>
        <v>59946</v>
      </c>
    </row>
    <row r="30" customFormat="false" ht="15" hidden="false" customHeight="false" outlineLevel="0" collapsed="false">
      <c r="B30" s="18" t="s">
        <v>291</v>
      </c>
      <c r="C30" s="28" t="n">
        <f aca="false">SUM(Attendance!$I$2:$I$13892)/COUNTA(Attendance!$A$2:$A$13892)</f>
        <v>4.3154560506803</v>
      </c>
    </row>
  </sheetData>
  <mergeCells count="4">
    <mergeCell ref="B2:M2"/>
    <mergeCell ref="B3:M3"/>
    <mergeCell ref="B5:M5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B9"/>
    <pageSetUpPr fitToPage="false"/>
  </sheetPr>
  <dimension ref="B2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7" min="6" style="0" width="14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2" min="12" style="0" width="14"/>
  </cols>
  <sheetData>
    <row r="2" customFormat="false" ht="25.5" hidden="false" customHeight="true" outlineLevel="0" collapsed="false">
      <c r="B2" s="1" t="s">
        <v>292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.75" hidden="false" customHeight="true" outlineLevel="0" collapsed="false">
      <c r="B3" s="2" t="s">
        <v>293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9.5" hidden="false" customHeight="true" outlineLevel="0" collapsed="false">
      <c r="B5" s="9" t="s">
        <v>294</v>
      </c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B6" s="12" t="s">
        <v>295</v>
      </c>
      <c r="C6" s="12" t="s">
        <v>296</v>
      </c>
      <c r="D6" s="12" t="s">
        <v>297</v>
      </c>
    </row>
    <row r="7" customFormat="false" ht="15" hidden="false" customHeight="false" outlineLevel="0" collapsed="false">
      <c r="B7" s="13" t="s">
        <v>298</v>
      </c>
      <c r="C7" s="32" t="n">
        <f aca="false">SUM(Recruitment!$H$2:$H$1501)</f>
        <v>112455</v>
      </c>
      <c r="D7" s="15"/>
    </row>
    <row r="8" customFormat="false" ht="15" hidden="false" customHeight="false" outlineLevel="0" collapsed="false">
      <c r="B8" s="18" t="s">
        <v>299</v>
      </c>
      <c r="C8" s="33" t="n">
        <f aca="false">SUM(Recruitment!$I$2:$I$1501)</f>
        <v>12756</v>
      </c>
      <c r="D8" s="20" t="n">
        <f aca="false">C8/C7</f>
        <v>0.11343203948246</v>
      </c>
    </row>
    <row r="9" customFormat="false" ht="15" hidden="false" customHeight="false" outlineLevel="0" collapsed="false">
      <c r="B9" s="13" t="s">
        <v>300</v>
      </c>
      <c r="C9" s="32" t="n">
        <f aca="false">SUM(Recruitment!$J$2:$J$1501)</f>
        <v>2422</v>
      </c>
      <c r="D9" s="15" t="n">
        <f aca="false">C9/C8</f>
        <v>0.189871433051113</v>
      </c>
    </row>
    <row r="10" customFormat="false" ht="15" hidden="false" customHeight="false" outlineLevel="0" collapsed="false">
      <c r="B10" s="18" t="s">
        <v>301</v>
      </c>
      <c r="C10" s="33" t="n">
        <f aca="false">COUNTA(Recruitment!$A$2:$A$1501)</f>
        <v>1500</v>
      </c>
      <c r="D10" s="20" t="n">
        <f aca="false">C10/C9</f>
        <v>0.619322873658134</v>
      </c>
    </row>
    <row r="12" customFormat="false" ht="19.5" hidden="false" customHeight="true" outlineLevel="0" collapsed="false">
      <c r="B12" s="9" t="s">
        <v>302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B13" s="12" t="s">
        <v>303</v>
      </c>
      <c r="C13" s="12" t="s">
        <v>304</v>
      </c>
      <c r="D13" s="12" t="s">
        <v>298</v>
      </c>
      <c r="E13" s="12" t="s">
        <v>299</v>
      </c>
      <c r="F13" s="12" t="s">
        <v>305</v>
      </c>
      <c r="G13" s="12" t="s">
        <v>306</v>
      </c>
      <c r="H13" s="12" t="s">
        <v>307</v>
      </c>
      <c r="I13" s="12" t="s">
        <v>308</v>
      </c>
      <c r="J13" s="12" t="s">
        <v>309</v>
      </c>
      <c r="K13" s="12" t="s">
        <v>310</v>
      </c>
      <c r="L13" s="12" t="s">
        <v>311</v>
      </c>
    </row>
    <row r="14" customFormat="false" ht="15" hidden="false" customHeight="false" outlineLevel="0" collapsed="false">
      <c r="B14" s="13" t="s">
        <v>111</v>
      </c>
      <c r="C14" s="13" t="n">
        <f aca="false">COUNTIF(Recruitment!$L$2:$L$1501,B14)</f>
        <v>430</v>
      </c>
      <c r="D14" s="32" t="n">
        <f aca="false">SUMIF(Recruitment!$L$2:$L$1501,B14,Recruitment!$H$2:$H$1501)</f>
        <v>32431</v>
      </c>
      <c r="E14" s="32" t="n">
        <f aca="false">SUMIF(Recruitment!$L$2:$L$1501,B14,Recruitment!$I$2:$I$1501)</f>
        <v>3650</v>
      </c>
      <c r="F14" s="32" t="n">
        <f aca="false">SUMIF(Recruitment!$L$2:$L$1501,B14,Recruitment!$J$2:$J$1501)</f>
        <v>687</v>
      </c>
      <c r="G14" s="17" t="n">
        <f aca="false">F14/C14</f>
        <v>1.59767441860465</v>
      </c>
      <c r="H14" s="17" t="n">
        <f aca="false">D14/C14</f>
        <v>75.4209302325581</v>
      </c>
      <c r="I14" s="16" t="n">
        <f aca="false">AVERAGEIF(Recruitment!$L$2:$L$1501,B14,Recruitment!$K$2:$K$1501)</f>
        <v>37145.9860465116</v>
      </c>
      <c r="J14" s="17" t="n">
        <f aca="false">AVERAGEIF(Recruitment!$L$2:$L$1501,B14,Recruitment!$M$2:$M$1501)</f>
        <v>18.2953488372093</v>
      </c>
      <c r="K14" s="17" t="n">
        <f aca="false">AVERAGEIF(Recruitment!$L$2:$L$1501,B14,Recruitment!$N$2:$N$1501)</f>
        <v>55.2604651162791</v>
      </c>
      <c r="L14" s="16" t="n">
        <f aca="false">SUMIF(Recruitment!$L$2:$L$1501,B14,Recruitment!$K$2:$K$1501)</f>
        <v>15972774</v>
      </c>
    </row>
    <row r="15" customFormat="false" ht="15" hidden="false" customHeight="false" outlineLevel="0" collapsed="false">
      <c r="B15" s="18" t="s">
        <v>112</v>
      </c>
      <c r="C15" s="18" t="n">
        <f aca="false">COUNTIF(Recruitment!$L$2:$L$1501,B15)</f>
        <v>400</v>
      </c>
      <c r="D15" s="33" t="n">
        <f aca="false">SUMIF(Recruitment!$L$2:$L$1501,B15,Recruitment!$H$2:$H$1501)</f>
        <v>30247</v>
      </c>
      <c r="E15" s="33" t="n">
        <f aca="false">SUMIF(Recruitment!$L$2:$L$1501,B15,Recruitment!$I$2:$I$1501)</f>
        <v>3409</v>
      </c>
      <c r="F15" s="33" t="n">
        <f aca="false">SUMIF(Recruitment!$L$2:$L$1501,B15,Recruitment!$J$2:$J$1501)</f>
        <v>654</v>
      </c>
      <c r="G15" s="22" t="n">
        <f aca="false">F15/C15</f>
        <v>1.635</v>
      </c>
      <c r="H15" s="22" t="n">
        <f aca="false">D15/C15</f>
        <v>75.6175</v>
      </c>
      <c r="I15" s="21" t="n">
        <f aca="false">AVERAGEIF(Recruitment!$L$2:$L$1501,B15,Recruitment!$K$2:$K$1501)</f>
        <v>35703.5175</v>
      </c>
      <c r="J15" s="22" t="n">
        <f aca="false">AVERAGEIF(Recruitment!$L$2:$L$1501,B15,Recruitment!$M$2:$M$1501)</f>
        <v>16.825</v>
      </c>
      <c r="K15" s="22" t="n">
        <f aca="false">AVERAGEIF(Recruitment!$L$2:$L$1501,B15,Recruitment!$N$2:$N$1501)</f>
        <v>54.125</v>
      </c>
      <c r="L15" s="21" t="n">
        <f aca="false">SUMIF(Recruitment!$L$2:$L$1501,B15,Recruitment!$K$2:$K$1501)</f>
        <v>14281407</v>
      </c>
    </row>
    <row r="16" customFormat="false" ht="15" hidden="false" customHeight="false" outlineLevel="0" collapsed="false">
      <c r="B16" s="13" t="s">
        <v>113</v>
      </c>
      <c r="C16" s="13" t="n">
        <f aca="false">COUNTIF(Recruitment!$L$2:$L$1501,B16)</f>
        <v>293</v>
      </c>
      <c r="D16" s="32" t="n">
        <f aca="false">SUMIF(Recruitment!$L$2:$L$1501,B16,Recruitment!$H$2:$H$1501)</f>
        <v>21030</v>
      </c>
      <c r="E16" s="32" t="n">
        <f aca="false">SUMIF(Recruitment!$L$2:$L$1501,B16,Recruitment!$I$2:$I$1501)</f>
        <v>2571</v>
      </c>
      <c r="F16" s="32" t="n">
        <f aca="false">SUMIF(Recruitment!$L$2:$L$1501,B16,Recruitment!$J$2:$J$1501)</f>
        <v>472</v>
      </c>
      <c r="G16" s="17" t="n">
        <f aca="false">F16/C16</f>
        <v>1.61092150170648</v>
      </c>
      <c r="H16" s="17" t="n">
        <f aca="false">D16/C16</f>
        <v>71.7747440273038</v>
      </c>
      <c r="I16" s="16" t="n">
        <f aca="false">AVERAGEIF(Recruitment!$L$2:$L$1501,B16,Recruitment!$K$2:$K$1501)</f>
        <v>37297.5529010239</v>
      </c>
      <c r="J16" s="17" t="n">
        <f aca="false">AVERAGEIF(Recruitment!$L$2:$L$1501,B16,Recruitment!$M$2:$M$1501)</f>
        <v>15.3003412969283</v>
      </c>
      <c r="K16" s="17" t="n">
        <f aca="false">AVERAGEIF(Recruitment!$L$2:$L$1501,B16,Recruitment!$N$2:$N$1501)</f>
        <v>51.4880546075085</v>
      </c>
      <c r="L16" s="16" t="n">
        <f aca="false">SUMIF(Recruitment!$L$2:$L$1501,B16,Recruitment!$K$2:$K$1501)</f>
        <v>10928183</v>
      </c>
    </row>
    <row r="17" customFormat="false" ht="15" hidden="false" customHeight="false" outlineLevel="0" collapsed="false">
      <c r="B17" s="18" t="s">
        <v>114</v>
      </c>
      <c r="C17" s="18" t="n">
        <f aca="false">COUNTIF(Recruitment!$L$2:$L$1501,B17)</f>
        <v>235</v>
      </c>
      <c r="D17" s="33" t="n">
        <f aca="false">SUMIF(Recruitment!$L$2:$L$1501,B17,Recruitment!$H$2:$H$1501)</f>
        <v>18287</v>
      </c>
      <c r="E17" s="33" t="n">
        <f aca="false">SUMIF(Recruitment!$L$2:$L$1501,B17,Recruitment!$I$2:$I$1501)</f>
        <v>1936</v>
      </c>
      <c r="F17" s="33" t="n">
        <f aca="false">SUMIF(Recruitment!$L$2:$L$1501,B17,Recruitment!$J$2:$J$1501)</f>
        <v>384</v>
      </c>
      <c r="G17" s="22" t="n">
        <f aca="false">F17/C17</f>
        <v>1.63404255319149</v>
      </c>
      <c r="H17" s="22" t="n">
        <f aca="false">D17/C17</f>
        <v>77.8170212765957</v>
      </c>
      <c r="I17" s="21" t="n">
        <f aca="false">AVERAGEIF(Recruitment!$L$2:$L$1501,B17,Recruitment!$K$2:$K$1501)</f>
        <v>35130.6127659575</v>
      </c>
      <c r="J17" s="22" t="n">
        <f aca="false">AVERAGEIF(Recruitment!$L$2:$L$1501,B17,Recruitment!$M$2:$M$1501)</f>
        <v>14.5957446808511</v>
      </c>
      <c r="K17" s="22" t="n">
        <f aca="false">AVERAGEIF(Recruitment!$L$2:$L$1501,B17,Recruitment!$N$2:$N$1501)</f>
        <v>52.4382978723404</v>
      </c>
      <c r="L17" s="21" t="n">
        <f aca="false">SUMIF(Recruitment!$L$2:$L$1501,B17,Recruitment!$K$2:$K$1501)</f>
        <v>8255694</v>
      </c>
    </row>
    <row r="18" customFormat="false" ht="15" hidden="false" customHeight="false" outlineLevel="0" collapsed="false">
      <c r="B18" s="13" t="s">
        <v>115</v>
      </c>
      <c r="C18" s="13" t="n">
        <f aca="false">COUNTIF(Recruitment!$L$2:$L$1501,B18)</f>
        <v>142</v>
      </c>
      <c r="D18" s="32" t="n">
        <f aca="false">SUMIF(Recruitment!$L$2:$L$1501,B18,Recruitment!$H$2:$H$1501)</f>
        <v>10460</v>
      </c>
      <c r="E18" s="32" t="n">
        <f aca="false">SUMIF(Recruitment!$L$2:$L$1501,B18,Recruitment!$I$2:$I$1501)</f>
        <v>1190</v>
      </c>
      <c r="F18" s="32" t="n">
        <f aca="false">SUMIF(Recruitment!$L$2:$L$1501,B18,Recruitment!$J$2:$J$1501)</f>
        <v>225</v>
      </c>
      <c r="G18" s="17" t="n">
        <f aca="false">F18/C18</f>
        <v>1.58450704225352</v>
      </c>
      <c r="H18" s="17" t="n">
        <f aca="false">D18/C18</f>
        <v>73.6619718309859</v>
      </c>
      <c r="I18" s="16" t="n">
        <f aca="false">AVERAGEIF(Recruitment!$L$2:$L$1501,B18,Recruitment!$K$2:$K$1501)</f>
        <v>36275.5845070423</v>
      </c>
      <c r="J18" s="17" t="n">
        <f aca="false">AVERAGEIF(Recruitment!$L$2:$L$1501,B18,Recruitment!$M$2:$M$1501)</f>
        <v>18.1197183098592</v>
      </c>
      <c r="K18" s="17" t="n">
        <f aca="false">AVERAGEIF(Recruitment!$L$2:$L$1501,B18,Recruitment!$N$2:$N$1501)</f>
        <v>55.3098591549296</v>
      </c>
      <c r="L18" s="16" t="n">
        <f aca="false">SUMIF(Recruitment!$L$2:$L$1501,B18,Recruitment!$K$2:$K$1501)</f>
        <v>5151133</v>
      </c>
    </row>
    <row r="20" customFormat="false" ht="19.5" hidden="false" customHeight="true" outlineLevel="0" collapsed="false">
      <c r="B20" s="9" t="s">
        <v>312</v>
      </c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B21" s="12" t="s">
        <v>50</v>
      </c>
      <c r="C21" s="12" t="s">
        <v>304</v>
      </c>
      <c r="D21" s="12" t="s">
        <v>308</v>
      </c>
      <c r="E21" s="12" t="s">
        <v>310</v>
      </c>
      <c r="F21" s="12" t="s">
        <v>311</v>
      </c>
    </row>
    <row r="22" customFormat="false" ht="15" hidden="false" customHeight="false" outlineLevel="0" collapsed="false">
      <c r="B22" s="13" t="s">
        <v>60</v>
      </c>
      <c r="C22" s="13" t="n">
        <f aca="false">COUNTIF(Recruitment!$C$2:$C$1501,B22)</f>
        <v>455</v>
      </c>
      <c r="D22" s="16" t="n">
        <f aca="false">AVERAGEIF(Recruitment!$C$2:$C$1501,B22,Recruitment!$K$2:$K$1501)</f>
        <v>34237.9626373626</v>
      </c>
      <c r="E22" s="17" t="n">
        <f aca="false">AVERAGEIF(Recruitment!$C$2:$C$1501,B22,Recruitment!$N$2:$N$1501)</f>
        <v>53.4131868131868</v>
      </c>
      <c r="F22" s="16" t="n">
        <f aca="false">SUMIF(Recruitment!$C$2:$C$1501,B22,Recruitment!$K$2:$K$1501)</f>
        <v>15578273</v>
      </c>
    </row>
    <row r="23" customFormat="false" ht="15" hidden="false" customHeight="false" outlineLevel="0" collapsed="false">
      <c r="B23" s="18" t="s">
        <v>61</v>
      </c>
      <c r="C23" s="18" t="n">
        <f aca="false">COUNTIF(Recruitment!$C$2:$C$1501,B23)</f>
        <v>139</v>
      </c>
      <c r="D23" s="21" t="n">
        <f aca="false">AVERAGEIF(Recruitment!$C$2:$C$1501,B23,Recruitment!$K$2:$K$1501)</f>
        <v>37789.7697841727</v>
      </c>
      <c r="E23" s="22" t="n">
        <f aca="false">AVERAGEIF(Recruitment!$C$2:$C$1501,B23,Recruitment!$N$2:$N$1501)</f>
        <v>51.6187050359712</v>
      </c>
      <c r="F23" s="21" t="n">
        <f aca="false">SUMIF(Recruitment!$C$2:$C$1501,B23,Recruitment!$K$2:$K$1501)</f>
        <v>5252778</v>
      </c>
    </row>
    <row r="24" customFormat="false" ht="15" hidden="false" customHeight="false" outlineLevel="0" collapsed="false">
      <c r="B24" s="13" t="s">
        <v>62</v>
      </c>
      <c r="C24" s="13" t="n">
        <f aca="false">COUNTIF(Recruitment!$C$2:$C$1501,B24)</f>
        <v>207</v>
      </c>
      <c r="D24" s="16" t="n">
        <f aca="false">AVERAGEIF(Recruitment!$C$2:$C$1501,B24,Recruitment!$K$2:$K$1501)</f>
        <v>37597.5555555556</v>
      </c>
      <c r="E24" s="17" t="n">
        <f aca="false">AVERAGEIF(Recruitment!$C$2:$C$1501,B24,Recruitment!$N$2:$N$1501)</f>
        <v>53.8309178743961</v>
      </c>
      <c r="F24" s="16" t="n">
        <f aca="false">SUMIF(Recruitment!$C$2:$C$1501,B24,Recruitment!$K$2:$K$1501)</f>
        <v>7782694</v>
      </c>
    </row>
    <row r="25" customFormat="false" ht="15" hidden="false" customHeight="false" outlineLevel="0" collapsed="false">
      <c r="B25" s="18" t="s">
        <v>63</v>
      </c>
      <c r="C25" s="18" t="n">
        <f aca="false">COUNTIF(Recruitment!$C$2:$C$1501,B25)</f>
        <v>207</v>
      </c>
      <c r="D25" s="21" t="n">
        <f aca="false">AVERAGEIF(Recruitment!$C$2:$C$1501,B25,Recruitment!$K$2:$K$1501)</f>
        <v>36322.347826087</v>
      </c>
      <c r="E25" s="22" t="n">
        <f aca="false">AVERAGEIF(Recruitment!$C$2:$C$1501,B25,Recruitment!$N$2:$N$1501)</f>
        <v>53.6714975845411</v>
      </c>
      <c r="F25" s="21" t="n">
        <f aca="false">SUMIF(Recruitment!$C$2:$C$1501,B25,Recruitment!$K$2:$K$1501)</f>
        <v>7518726</v>
      </c>
    </row>
    <row r="26" customFormat="false" ht="15" hidden="false" customHeight="false" outlineLevel="0" collapsed="false">
      <c r="B26" s="13" t="s">
        <v>64</v>
      </c>
      <c r="C26" s="13" t="n">
        <f aca="false">COUNTIF(Recruitment!$C$2:$C$1501,B26)</f>
        <v>145</v>
      </c>
      <c r="D26" s="16" t="n">
        <f aca="false">AVERAGEIF(Recruitment!$C$2:$C$1501,B26,Recruitment!$K$2:$K$1501)</f>
        <v>36189.4413793103</v>
      </c>
      <c r="E26" s="17" t="n">
        <f aca="false">AVERAGEIF(Recruitment!$C$2:$C$1501,B26,Recruitment!$N$2:$N$1501)</f>
        <v>56.6965517241379</v>
      </c>
      <c r="F26" s="16" t="n">
        <f aca="false">SUMIF(Recruitment!$C$2:$C$1501,B26,Recruitment!$K$2:$K$1501)</f>
        <v>5247469</v>
      </c>
    </row>
    <row r="27" customFormat="false" ht="15" hidden="false" customHeight="false" outlineLevel="0" collapsed="false">
      <c r="B27" s="18" t="s">
        <v>65</v>
      </c>
      <c r="C27" s="18" t="n">
        <f aca="false">COUNTIF(Recruitment!$C$2:$C$1501,B27)</f>
        <v>97</v>
      </c>
      <c r="D27" s="21" t="n">
        <f aca="false">AVERAGEIF(Recruitment!$C$2:$C$1501,B27,Recruitment!$K$2:$K$1501)</f>
        <v>34839.5567010309</v>
      </c>
      <c r="E27" s="22" t="n">
        <f aca="false">AVERAGEIF(Recruitment!$C$2:$C$1501,B27,Recruitment!$N$2:$N$1501)</f>
        <v>52.7731958762887</v>
      </c>
      <c r="F27" s="21" t="n">
        <f aca="false">SUMIF(Recruitment!$C$2:$C$1501,B27,Recruitment!$K$2:$K$1501)</f>
        <v>3379437</v>
      </c>
    </row>
    <row r="28" customFormat="false" ht="15" hidden="false" customHeight="false" outlineLevel="0" collapsed="false">
      <c r="B28" s="13" t="s">
        <v>66</v>
      </c>
      <c r="C28" s="13" t="n">
        <f aca="false">COUNTIF(Recruitment!$C$2:$C$1501,B28)</f>
        <v>82</v>
      </c>
      <c r="D28" s="16" t="n">
        <f aca="false">AVERAGEIF(Recruitment!$C$2:$C$1501,B28,Recruitment!$K$2:$K$1501)</f>
        <v>37565.1463414634</v>
      </c>
      <c r="E28" s="17" t="n">
        <f aca="false">AVERAGEIF(Recruitment!$C$2:$C$1501,B28,Recruitment!$N$2:$N$1501)</f>
        <v>52.1463414634146</v>
      </c>
      <c r="F28" s="16" t="n">
        <f aca="false">SUMIF(Recruitment!$C$2:$C$1501,B28,Recruitment!$K$2:$K$1501)</f>
        <v>3080342</v>
      </c>
    </row>
    <row r="29" customFormat="false" ht="15" hidden="false" customHeight="false" outlineLevel="0" collapsed="false">
      <c r="B29" s="18" t="s">
        <v>67</v>
      </c>
      <c r="C29" s="18" t="n">
        <f aca="false">COUNTIF(Recruitment!$C$2:$C$1501,B29)</f>
        <v>100</v>
      </c>
      <c r="D29" s="21" t="n">
        <f aca="false">AVERAGEIF(Recruitment!$C$2:$C$1501,B29,Recruitment!$K$2:$K$1501)</f>
        <v>38135.04</v>
      </c>
      <c r="E29" s="22" t="n">
        <f aca="false">AVERAGEIF(Recruitment!$C$2:$C$1501,B29,Recruitment!$N$2:$N$1501)</f>
        <v>56.33</v>
      </c>
      <c r="F29" s="21" t="n">
        <f aca="false">SUMIF(Recruitment!$C$2:$C$1501,B29,Recruitment!$K$2:$K$1501)</f>
        <v>3813504</v>
      </c>
    </row>
    <row r="30" customFormat="false" ht="15" hidden="false" customHeight="false" outlineLevel="0" collapsed="false">
      <c r="B30" s="13" t="s">
        <v>68</v>
      </c>
      <c r="C30" s="13" t="n">
        <f aca="false">COUNTIF(Recruitment!$C$2:$C$1501,B30)</f>
        <v>68</v>
      </c>
      <c r="D30" s="16" t="n">
        <f aca="false">AVERAGEIF(Recruitment!$C$2:$C$1501,B30,Recruitment!$K$2:$K$1501)</f>
        <v>43176</v>
      </c>
      <c r="E30" s="17" t="n">
        <f aca="false">AVERAGEIF(Recruitment!$C$2:$C$1501,B30,Recruitment!$N$2:$N$1501)</f>
        <v>54.3382352941176</v>
      </c>
      <c r="F30" s="16" t="n">
        <f aca="false">SUMIF(Recruitment!$C$2:$C$1501,B30,Recruitment!$K$2:$K$1501)</f>
        <v>2935968</v>
      </c>
    </row>
  </sheetData>
  <mergeCells count="5">
    <mergeCell ref="B2:M2"/>
    <mergeCell ref="B3:M3"/>
    <mergeCell ref="B5:I5"/>
    <mergeCell ref="B12:M12"/>
    <mergeCell ref="B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36" t="s">
        <v>313</v>
      </c>
      <c r="B1" s="36" t="s">
        <v>314</v>
      </c>
      <c r="C1" s="36" t="s">
        <v>315</v>
      </c>
      <c r="D1" s="36" t="s">
        <v>316</v>
      </c>
      <c r="E1" s="36" t="s">
        <v>317</v>
      </c>
    </row>
    <row r="2" customFormat="false" ht="15" hidden="false" customHeight="false" outlineLevel="0" collapsed="false">
      <c r="A2" s="37" t="s">
        <v>318</v>
      </c>
      <c r="B2" s="37" t="s">
        <v>60</v>
      </c>
      <c r="C2" s="37" t="s">
        <v>105</v>
      </c>
      <c r="D2" s="37" t="n">
        <v>31.41</v>
      </c>
      <c r="E2" s="37" t="n">
        <v>472</v>
      </c>
    </row>
    <row r="3" customFormat="false" ht="15" hidden="false" customHeight="false" outlineLevel="0" collapsed="false">
      <c r="A3" s="37" t="s">
        <v>319</v>
      </c>
      <c r="B3" s="37" t="s">
        <v>61</v>
      </c>
      <c r="C3" s="37" t="s">
        <v>104</v>
      </c>
      <c r="D3" s="37" t="n">
        <v>18.68</v>
      </c>
      <c r="E3" s="37" t="n">
        <v>157</v>
      </c>
    </row>
    <row r="4" customFormat="false" ht="15" hidden="false" customHeight="false" outlineLevel="0" collapsed="false">
      <c r="A4" s="37" t="s">
        <v>320</v>
      </c>
      <c r="B4" s="37" t="s">
        <v>62</v>
      </c>
      <c r="C4" s="37" t="s">
        <v>108</v>
      </c>
      <c r="D4" s="37" t="n">
        <v>34.63</v>
      </c>
      <c r="E4" s="37" t="n">
        <v>220</v>
      </c>
    </row>
    <row r="5" customFormat="false" ht="15" hidden="false" customHeight="false" outlineLevel="0" collapsed="false">
      <c r="A5" s="37" t="s">
        <v>321</v>
      </c>
      <c r="B5" s="37" t="s">
        <v>63</v>
      </c>
      <c r="C5" s="37" t="s">
        <v>106</v>
      </c>
      <c r="D5" s="37" t="n">
        <v>28.5</v>
      </c>
      <c r="E5" s="37" t="n">
        <v>220</v>
      </c>
    </row>
    <row r="6" customFormat="false" ht="15" hidden="false" customHeight="false" outlineLevel="0" collapsed="false">
      <c r="A6" s="37" t="s">
        <v>322</v>
      </c>
      <c r="B6" s="37" t="s">
        <v>64</v>
      </c>
      <c r="C6" s="37" t="s">
        <v>106</v>
      </c>
      <c r="D6" s="37" t="n">
        <v>5.58</v>
      </c>
      <c r="E6" s="37" t="n">
        <v>157</v>
      </c>
    </row>
    <row r="7" customFormat="false" ht="15" hidden="false" customHeight="false" outlineLevel="0" collapsed="false">
      <c r="A7" s="37" t="s">
        <v>323</v>
      </c>
      <c r="B7" s="37" t="s">
        <v>65</v>
      </c>
      <c r="C7" s="37" t="s">
        <v>105</v>
      </c>
      <c r="D7" s="37" t="n">
        <v>39.07</v>
      </c>
      <c r="E7" s="37" t="n">
        <v>94</v>
      </c>
    </row>
    <row r="8" customFormat="false" ht="15" hidden="false" customHeight="false" outlineLevel="0" collapsed="false">
      <c r="A8" s="37" t="s">
        <v>324</v>
      </c>
      <c r="B8" s="37" t="s">
        <v>66</v>
      </c>
      <c r="C8" s="37" t="s">
        <v>106</v>
      </c>
      <c r="D8" s="37" t="n">
        <v>30.92</v>
      </c>
      <c r="E8" s="37" t="n">
        <v>78</v>
      </c>
    </row>
    <row r="9" customFormat="false" ht="15" hidden="false" customHeight="false" outlineLevel="0" collapsed="false">
      <c r="A9" s="37" t="s">
        <v>325</v>
      </c>
      <c r="B9" s="37" t="s">
        <v>67</v>
      </c>
      <c r="C9" s="37" t="s">
        <v>104</v>
      </c>
      <c r="D9" s="37" t="n">
        <v>31.87</v>
      </c>
      <c r="E9" s="37" t="n">
        <v>94</v>
      </c>
    </row>
    <row r="10" customFormat="false" ht="15" hidden="false" customHeight="false" outlineLevel="0" collapsed="false">
      <c r="A10" s="37" t="s">
        <v>326</v>
      </c>
      <c r="B10" s="37" t="s">
        <v>68</v>
      </c>
      <c r="C10" s="37" t="s">
        <v>108</v>
      </c>
      <c r="D10" s="37" t="n">
        <v>6.87</v>
      </c>
      <c r="E10" s="37" t="n">
        <v>78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W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4" min="11" style="0" width="12"/>
    <col collapsed="false" customWidth="true" hidden="false" outlineLevel="0" max="17" min="15" style="0" width="14"/>
    <col collapsed="false" customWidth="true" hidden="false" outlineLevel="0" max="21" min="18" style="0" width="12"/>
  </cols>
  <sheetData>
    <row r="1" customFormat="false" ht="15" hidden="false" customHeight="false" outlineLevel="0" collapsed="false">
      <c r="A1" s="36" t="s">
        <v>327</v>
      </c>
      <c r="B1" s="36" t="s">
        <v>328</v>
      </c>
      <c r="C1" s="36" t="s">
        <v>329</v>
      </c>
      <c r="D1" s="36" t="s">
        <v>330</v>
      </c>
      <c r="E1" s="36" t="s">
        <v>331</v>
      </c>
      <c r="F1" s="36" t="s">
        <v>332</v>
      </c>
      <c r="G1" s="36" t="s">
        <v>333</v>
      </c>
      <c r="H1" s="36" t="s">
        <v>313</v>
      </c>
      <c r="I1" s="36" t="s">
        <v>334</v>
      </c>
      <c r="J1" s="36" t="s">
        <v>335</v>
      </c>
      <c r="K1" s="36" t="s">
        <v>336</v>
      </c>
      <c r="L1" s="36" t="s">
        <v>337</v>
      </c>
      <c r="M1" s="36" t="s">
        <v>338</v>
      </c>
      <c r="N1" s="36" t="s">
        <v>339</v>
      </c>
      <c r="O1" s="36" t="s">
        <v>340</v>
      </c>
      <c r="P1" s="36" t="s">
        <v>341</v>
      </c>
      <c r="Q1" s="36" t="s">
        <v>342</v>
      </c>
      <c r="R1" s="36" t="s">
        <v>343</v>
      </c>
      <c r="S1" s="36" t="s">
        <v>344</v>
      </c>
      <c r="T1" s="36" t="s">
        <v>345</v>
      </c>
      <c r="U1" s="36" t="s">
        <v>346</v>
      </c>
      <c r="V1" s="36" t="s">
        <v>347</v>
      </c>
      <c r="W1" s="36" t="s">
        <v>348</v>
      </c>
    </row>
    <row r="2" customFormat="false" ht="15" hidden="false" customHeight="false" outlineLevel="0" collapsed="false">
      <c r="A2" s="37" t="s">
        <v>349</v>
      </c>
      <c r="B2" s="37" t="s">
        <v>350</v>
      </c>
      <c r="C2" s="37" t="s">
        <v>351</v>
      </c>
      <c r="D2" s="37" t="s">
        <v>82</v>
      </c>
      <c r="E2" s="37" t="n">
        <v>28</v>
      </c>
      <c r="F2" s="37" t="s">
        <v>101</v>
      </c>
      <c r="G2" s="37" t="s">
        <v>94</v>
      </c>
      <c r="H2" s="37" t="s">
        <v>320</v>
      </c>
      <c r="I2" s="37" t="s">
        <v>62</v>
      </c>
      <c r="J2" s="37" t="s">
        <v>352</v>
      </c>
      <c r="K2" s="37" t="s">
        <v>75</v>
      </c>
      <c r="L2" s="37" t="s">
        <v>104</v>
      </c>
      <c r="M2" s="37" t="s">
        <v>87</v>
      </c>
      <c r="N2" s="37" t="s">
        <v>90</v>
      </c>
      <c r="O2" s="38" t="n">
        <v>43925</v>
      </c>
      <c r="P2" s="39" t="n">
        <v>461000</v>
      </c>
      <c r="Q2" s="37" t="n">
        <v>9</v>
      </c>
      <c r="R2" s="37" t="s">
        <v>187</v>
      </c>
      <c r="S2" s="37" t="s">
        <v>115</v>
      </c>
      <c r="T2" s="37" t="s">
        <v>353</v>
      </c>
      <c r="U2" s="37" t="s">
        <v>52</v>
      </c>
      <c r="V2" s="37" t="n">
        <f aca="false">IF(O2="","",YEAR(O2))</f>
        <v>2020</v>
      </c>
      <c r="W2" s="37" t="str">
        <f aca="false">IF(E2&lt;25,"21-24",IF(E2&lt;30,"25-29",IF(E2&lt;35,"30-34",IF(E2&lt;40,"35-39",IF(E2&lt;45,"40-44","45+")))))</f>
        <v>25-29</v>
      </c>
    </row>
    <row r="3" customFormat="false" ht="15" hidden="false" customHeight="false" outlineLevel="0" collapsed="false">
      <c r="A3" s="37" t="s">
        <v>354</v>
      </c>
      <c r="B3" s="37" t="s">
        <v>355</v>
      </c>
      <c r="C3" s="37" t="s">
        <v>356</v>
      </c>
      <c r="D3" s="37" t="s">
        <v>83</v>
      </c>
      <c r="E3" s="37" t="n">
        <v>23</v>
      </c>
      <c r="F3" s="37" t="s">
        <v>101</v>
      </c>
      <c r="G3" s="37" t="s">
        <v>95</v>
      </c>
      <c r="H3" s="37" t="s">
        <v>325</v>
      </c>
      <c r="I3" s="37" t="s">
        <v>67</v>
      </c>
      <c r="J3" s="37" t="s">
        <v>357</v>
      </c>
      <c r="K3" s="37" t="s">
        <v>75</v>
      </c>
      <c r="L3" s="37" t="s">
        <v>104</v>
      </c>
      <c r="M3" s="37" t="s">
        <v>88</v>
      </c>
      <c r="N3" s="37" t="s">
        <v>90</v>
      </c>
      <c r="O3" s="38" t="n">
        <v>46129</v>
      </c>
      <c r="P3" s="39" t="n">
        <v>417000</v>
      </c>
      <c r="Q3" s="37" t="n">
        <v>4</v>
      </c>
      <c r="R3" s="37" t="s">
        <v>185</v>
      </c>
      <c r="S3" s="37" t="s">
        <v>112</v>
      </c>
      <c r="T3" s="37" t="s">
        <v>358</v>
      </c>
      <c r="U3" s="37" t="s">
        <v>52</v>
      </c>
      <c r="V3" s="37" t="n">
        <f aca="false">IF(O3="","",YEAR(O3))</f>
        <v>2026</v>
      </c>
      <c r="W3" s="37" t="str">
        <f aca="false">IF(E3&lt;25,"21-24",IF(E3&lt;30,"25-29",IF(E3&lt;35,"30-34",IF(E3&lt;40,"35-39",IF(E3&lt;45,"40-44","45+")))))</f>
        <v>21-24</v>
      </c>
    </row>
    <row r="4" customFormat="false" ht="15" hidden="false" customHeight="false" outlineLevel="0" collapsed="false">
      <c r="A4" s="37" t="s">
        <v>359</v>
      </c>
      <c r="B4" s="37" t="s">
        <v>360</v>
      </c>
      <c r="C4" s="37" t="s">
        <v>361</v>
      </c>
      <c r="D4" s="37" t="s">
        <v>82</v>
      </c>
      <c r="E4" s="37" t="n">
        <v>21</v>
      </c>
      <c r="F4" s="37" t="s">
        <v>100</v>
      </c>
      <c r="G4" s="37" t="s">
        <v>94</v>
      </c>
      <c r="H4" s="37" t="s">
        <v>320</v>
      </c>
      <c r="I4" s="37" t="s">
        <v>62</v>
      </c>
      <c r="J4" s="37" t="s">
        <v>352</v>
      </c>
      <c r="K4" s="37" t="s">
        <v>75</v>
      </c>
      <c r="L4" s="37" t="s">
        <v>108</v>
      </c>
      <c r="M4" s="37" t="s">
        <v>86</v>
      </c>
      <c r="N4" s="37" t="s">
        <v>90</v>
      </c>
      <c r="O4" s="38" t="n">
        <v>46245</v>
      </c>
      <c r="P4" s="39" t="n">
        <v>409000</v>
      </c>
      <c r="Q4" s="37" t="n">
        <v>11</v>
      </c>
      <c r="R4" s="37" t="s">
        <v>185</v>
      </c>
      <c r="S4" s="37" t="s">
        <v>112</v>
      </c>
      <c r="T4" s="37" t="s">
        <v>362</v>
      </c>
      <c r="U4" s="37" t="s">
        <v>52</v>
      </c>
      <c r="V4" s="37" t="n">
        <f aca="false">IF(O4="","",YEAR(O4))</f>
        <v>2026</v>
      </c>
      <c r="W4" s="37" t="str">
        <f aca="false">IF(E4&lt;25,"21-24",IF(E4&lt;30,"25-29",IF(E4&lt;35,"30-34",IF(E4&lt;40,"35-39",IF(E4&lt;45,"40-44","45+")))))</f>
        <v>21-24</v>
      </c>
    </row>
    <row r="5" customFormat="false" ht="15" hidden="false" customHeight="false" outlineLevel="0" collapsed="false">
      <c r="A5" s="37" t="s">
        <v>363</v>
      </c>
      <c r="B5" s="37" t="s">
        <v>364</v>
      </c>
      <c r="C5" s="37" t="s">
        <v>365</v>
      </c>
      <c r="D5" s="37" t="s">
        <v>82</v>
      </c>
      <c r="E5" s="37" t="n">
        <v>30</v>
      </c>
      <c r="F5" s="37" t="s">
        <v>100</v>
      </c>
      <c r="G5" s="37" t="s">
        <v>94</v>
      </c>
      <c r="H5" s="37" t="s">
        <v>318</v>
      </c>
      <c r="I5" s="37" t="s">
        <v>60</v>
      </c>
      <c r="J5" s="37" t="s">
        <v>366</v>
      </c>
      <c r="K5" s="37" t="s">
        <v>76</v>
      </c>
      <c r="L5" s="37" t="s">
        <v>106</v>
      </c>
      <c r="M5" s="37" t="s">
        <v>87</v>
      </c>
      <c r="N5" s="37" t="s">
        <v>90</v>
      </c>
      <c r="O5" s="38" t="n">
        <v>44101</v>
      </c>
      <c r="P5" s="39" t="n">
        <v>1164000</v>
      </c>
      <c r="Q5" s="37" t="n">
        <v>19</v>
      </c>
      <c r="R5" s="37" t="s">
        <v>187</v>
      </c>
      <c r="S5" s="37" t="s">
        <v>114</v>
      </c>
      <c r="T5" s="37" t="s">
        <v>367</v>
      </c>
      <c r="U5" s="37" t="s">
        <v>52</v>
      </c>
      <c r="V5" s="37" t="n">
        <f aca="false">IF(O5="","",YEAR(O5))</f>
        <v>2020</v>
      </c>
      <c r="W5" s="37" t="str">
        <f aca="false">IF(E5&lt;25,"21-24",IF(E5&lt;30,"25-29",IF(E5&lt;35,"30-34",IF(E5&lt;40,"35-39",IF(E5&lt;45,"40-44","45+")))))</f>
        <v>30-34</v>
      </c>
    </row>
    <row r="6" customFormat="false" ht="15" hidden="false" customHeight="false" outlineLevel="0" collapsed="false">
      <c r="A6" s="37" t="s">
        <v>368</v>
      </c>
      <c r="B6" s="37" t="s">
        <v>369</v>
      </c>
      <c r="C6" s="37" t="s">
        <v>370</v>
      </c>
      <c r="D6" s="37" t="s">
        <v>83</v>
      </c>
      <c r="E6" s="37" t="n">
        <v>27</v>
      </c>
      <c r="F6" s="37" t="s">
        <v>101</v>
      </c>
      <c r="G6" s="37" t="s">
        <v>94</v>
      </c>
      <c r="H6" s="37" t="s">
        <v>321</v>
      </c>
      <c r="I6" s="37" t="s">
        <v>63</v>
      </c>
      <c r="J6" s="37" t="s">
        <v>371</v>
      </c>
      <c r="K6" s="37" t="s">
        <v>75</v>
      </c>
      <c r="L6" s="37" t="s">
        <v>107</v>
      </c>
      <c r="M6" s="37" t="s">
        <v>87</v>
      </c>
      <c r="N6" s="37" t="s">
        <v>90</v>
      </c>
      <c r="O6" s="38" t="n">
        <v>45609</v>
      </c>
      <c r="P6" s="39" t="n">
        <v>308000</v>
      </c>
      <c r="Q6" s="37" t="n">
        <v>14</v>
      </c>
      <c r="R6" s="37" t="s">
        <v>187</v>
      </c>
      <c r="S6" s="37" t="s">
        <v>114</v>
      </c>
      <c r="T6" s="37" t="s">
        <v>372</v>
      </c>
      <c r="U6" s="37" t="s">
        <v>52</v>
      </c>
      <c r="V6" s="37" t="n">
        <f aca="false">IF(O6="","",YEAR(O6))</f>
        <v>2024</v>
      </c>
      <c r="W6" s="37" t="str">
        <f aca="false">IF(E6&lt;25,"21-24",IF(E6&lt;30,"25-29",IF(E6&lt;35,"30-34",IF(E6&lt;40,"35-39",IF(E6&lt;45,"40-44","45+")))))</f>
        <v>25-29</v>
      </c>
    </row>
    <row r="7" customFormat="false" ht="15" hidden="false" customHeight="false" outlineLevel="0" collapsed="false">
      <c r="A7" s="37" t="s">
        <v>373</v>
      </c>
      <c r="B7" s="37" t="s">
        <v>374</v>
      </c>
      <c r="C7" s="37" t="s">
        <v>375</v>
      </c>
      <c r="D7" s="37" t="s">
        <v>83</v>
      </c>
      <c r="E7" s="37" t="n">
        <v>31</v>
      </c>
      <c r="F7" s="37" t="s">
        <v>101</v>
      </c>
      <c r="G7" s="37" t="s">
        <v>94</v>
      </c>
      <c r="H7" s="37" t="s">
        <v>323</v>
      </c>
      <c r="I7" s="37" t="s">
        <v>65</v>
      </c>
      <c r="J7" s="37" t="s">
        <v>376</v>
      </c>
      <c r="K7" s="37" t="s">
        <v>76</v>
      </c>
      <c r="L7" s="37" t="s">
        <v>104</v>
      </c>
      <c r="M7" s="37" t="s">
        <v>86</v>
      </c>
      <c r="N7" s="37" t="s">
        <v>90</v>
      </c>
      <c r="O7" s="38" t="n">
        <v>44794</v>
      </c>
      <c r="P7" s="39" t="n">
        <v>1251000</v>
      </c>
      <c r="Q7" s="37" t="n">
        <v>10</v>
      </c>
      <c r="R7" s="37" t="s">
        <v>187</v>
      </c>
      <c r="S7" s="37" t="s">
        <v>111</v>
      </c>
      <c r="T7" s="37" t="s">
        <v>377</v>
      </c>
      <c r="U7" s="37" t="s">
        <v>52</v>
      </c>
      <c r="V7" s="37" t="n">
        <f aca="false">IF(O7="","",YEAR(O7))</f>
        <v>2022</v>
      </c>
      <c r="W7" s="37" t="str">
        <f aca="false">IF(E7&lt;25,"21-24",IF(E7&lt;30,"25-29",IF(E7&lt;35,"30-34",IF(E7&lt;40,"35-39",IF(E7&lt;45,"40-44","45+")))))</f>
        <v>30-34</v>
      </c>
    </row>
    <row r="8" customFormat="false" ht="15" hidden="false" customHeight="false" outlineLevel="0" collapsed="false">
      <c r="A8" s="37" t="s">
        <v>378</v>
      </c>
      <c r="B8" s="37" t="s">
        <v>379</v>
      </c>
      <c r="C8" s="37" t="s">
        <v>370</v>
      </c>
      <c r="D8" s="37" t="s">
        <v>83</v>
      </c>
      <c r="E8" s="37" t="n">
        <v>27</v>
      </c>
      <c r="F8" s="37" t="s">
        <v>101</v>
      </c>
      <c r="G8" s="37" t="s">
        <v>96</v>
      </c>
      <c r="H8" s="37" t="s">
        <v>319</v>
      </c>
      <c r="I8" s="37" t="s">
        <v>61</v>
      </c>
      <c r="J8" s="37" t="s">
        <v>380</v>
      </c>
      <c r="K8" s="37" t="s">
        <v>76</v>
      </c>
      <c r="L8" s="37" t="s">
        <v>107</v>
      </c>
      <c r="M8" s="37" t="s">
        <v>86</v>
      </c>
      <c r="N8" s="37" t="s">
        <v>90</v>
      </c>
      <c r="O8" s="38" t="n">
        <v>44904</v>
      </c>
      <c r="P8" s="39" t="n">
        <v>889000</v>
      </c>
      <c r="Q8" s="37" t="n">
        <v>23</v>
      </c>
      <c r="R8" s="37" t="s">
        <v>187</v>
      </c>
      <c r="S8" s="37" t="s">
        <v>111</v>
      </c>
      <c r="T8" s="37" t="s">
        <v>381</v>
      </c>
      <c r="U8" s="37" t="s">
        <v>53</v>
      </c>
      <c r="V8" s="37" t="n">
        <f aca="false">IF(O8="","",YEAR(O8))</f>
        <v>2022</v>
      </c>
      <c r="W8" s="37" t="str">
        <f aca="false">IF(E8&lt;25,"21-24",IF(E8&lt;30,"25-29",IF(E8&lt;35,"30-34",IF(E8&lt;40,"35-39",IF(E8&lt;45,"40-44","45+")))))</f>
        <v>25-29</v>
      </c>
    </row>
    <row r="9" customFormat="false" ht="15" hidden="false" customHeight="false" outlineLevel="0" collapsed="false">
      <c r="A9" s="37" t="s">
        <v>382</v>
      </c>
      <c r="B9" s="37" t="s">
        <v>360</v>
      </c>
      <c r="C9" s="37" t="s">
        <v>383</v>
      </c>
      <c r="D9" s="37" t="s">
        <v>83</v>
      </c>
      <c r="E9" s="37" t="n">
        <v>25</v>
      </c>
      <c r="F9" s="37" t="s">
        <v>101</v>
      </c>
      <c r="G9" s="37" t="s">
        <v>94</v>
      </c>
      <c r="H9" s="37" t="s">
        <v>318</v>
      </c>
      <c r="I9" s="37" t="s">
        <v>60</v>
      </c>
      <c r="J9" s="37" t="s">
        <v>384</v>
      </c>
      <c r="K9" s="37" t="s">
        <v>76</v>
      </c>
      <c r="L9" s="37" t="s">
        <v>106</v>
      </c>
      <c r="M9" s="37" t="s">
        <v>88</v>
      </c>
      <c r="N9" s="37" t="s">
        <v>90</v>
      </c>
      <c r="O9" s="38" t="n">
        <v>44975</v>
      </c>
      <c r="P9" s="39" t="n">
        <v>965000</v>
      </c>
      <c r="Q9" s="37" t="n">
        <v>6</v>
      </c>
      <c r="R9" s="37" t="s">
        <v>187</v>
      </c>
      <c r="S9" s="37" t="s">
        <v>114</v>
      </c>
      <c r="T9" s="37" t="s">
        <v>367</v>
      </c>
      <c r="U9" s="37" t="s">
        <v>53</v>
      </c>
      <c r="V9" s="37" t="n">
        <f aca="false">IF(O9="","",YEAR(O9))</f>
        <v>2023</v>
      </c>
      <c r="W9" s="37" t="str">
        <f aca="false">IF(E9&lt;25,"21-24",IF(E9&lt;30,"25-29",IF(E9&lt;35,"30-34",IF(E9&lt;40,"35-39",IF(E9&lt;45,"40-44","45+")))))</f>
        <v>25-29</v>
      </c>
    </row>
    <row r="10" customFormat="false" ht="15" hidden="false" customHeight="false" outlineLevel="0" collapsed="false">
      <c r="A10" s="37" t="s">
        <v>385</v>
      </c>
      <c r="B10" s="37" t="s">
        <v>386</v>
      </c>
      <c r="C10" s="37" t="s">
        <v>387</v>
      </c>
      <c r="D10" s="37" t="s">
        <v>83</v>
      </c>
      <c r="E10" s="37" t="n">
        <v>29</v>
      </c>
      <c r="F10" s="37" t="s">
        <v>101</v>
      </c>
      <c r="G10" s="37" t="s">
        <v>94</v>
      </c>
      <c r="H10" s="37" t="s">
        <v>321</v>
      </c>
      <c r="I10" s="37" t="s">
        <v>63</v>
      </c>
      <c r="J10" s="37" t="s">
        <v>388</v>
      </c>
      <c r="K10" s="37" t="s">
        <v>77</v>
      </c>
      <c r="L10" s="37" t="s">
        <v>106</v>
      </c>
      <c r="M10" s="37" t="s">
        <v>86</v>
      </c>
      <c r="N10" s="37" t="s">
        <v>90</v>
      </c>
      <c r="O10" s="38" t="n">
        <v>45064</v>
      </c>
      <c r="P10" s="39" t="n">
        <v>1450000</v>
      </c>
      <c r="Q10" s="37" t="n">
        <v>4</v>
      </c>
      <c r="R10" s="37" t="s">
        <v>187</v>
      </c>
      <c r="S10" s="37" t="s">
        <v>114</v>
      </c>
      <c r="T10" s="37" t="s">
        <v>389</v>
      </c>
      <c r="U10" s="37" t="s">
        <v>52</v>
      </c>
      <c r="V10" s="37" t="n">
        <f aca="false">IF(O10="","",YEAR(O10))</f>
        <v>2023</v>
      </c>
      <c r="W10" s="37" t="str">
        <f aca="false">IF(E10&lt;25,"21-24",IF(E10&lt;30,"25-29",IF(E10&lt;35,"30-34",IF(E10&lt;40,"35-39",IF(E10&lt;45,"40-44","45+")))))</f>
        <v>25-29</v>
      </c>
    </row>
    <row r="11" customFormat="false" ht="15" hidden="false" customHeight="false" outlineLevel="0" collapsed="false">
      <c r="A11" s="37" t="s">
        <v>390</v>
      </c>
      <c r="B11" s="37" t="s">
        <v>391</v>
      </c>
      <c r="C11" s="37" t="s">
        <v>392</v>
      </c>
      <c r="D11" s="37" t="s">
        <v>83</v>
      </c>
      <c r="E11" s="37" t="n">
        <v>28</v>
      </c>
      <c r="F11" s="37" t="s">
        <v>100</v>
      </c>
      <c r="G11" s="37" t="s">
        <v>94</v>
      </c>
      <c r="H11" s="37" t="s">
        <v>318</v>
      </c>
      <c r="I11" s="37" t="s">
        <v>60</v>
      </c>
      <c r="J11" s="37" t="s">
        <v>393</v>
      </c>
      <c r="K11" s="37" t="s">
        <v>77</v>
      </c>
      <c r="L11" s="37" t="s">
        <v>107</v>
      </c>
      <c r="M11" s="37" t="s">
        <v>86</v>
      </c>
      <c r="N11" s="37" t="s">
        <v>90</v>
      </c>
      <c r="O11" s="38" t="n">
        <v>45048</v>
      </c>
      <c r="P11" s="39" t="n">
        <v>2339000</v>
      </c>
      <c r="Q11" s="37" t="n">
        <v>12</v>
      </c>
      <c r="R11" s="37" t="s">
        <v>187</v>
      </c>
      <c r="S11" s="37" t="s">
        <v>111</v>
      </c>
      <c r="T11" s="37" t="s">
        <v>394</v>
      </c>
      <c r="U11" s="37" t="s">
        <v>52</v>
      </c>
      <c r="V11" s="37" t="n">
        <f aca="false">IF(O11="","",YEAR(O11))</f>
        <v>2023</v>
      </c>
      <c r="W11" s="37" t="str">
        <f aca="false">IF(E11&lt;25,"21-24",IF(E11&lt;30,"25-29",IF(E11&lt;35,"30-34",IF(E11&lt;40,"35-39",IF(E11&lt;45,"40-44","45+")))))</f>
        <v>25-29</v>
      </c>
    </row>
    <row r="12" customFormat="false" ht="15" hidden="false" customHeight="false" outlineLevel="0" collapsed="false">
      <c r="A12" s="37" t="s">
        <v>395</v>
      </c>
      <c r="B12" s="37" t="s">
        <v>364</v>
      </c>
      <c r="C12" s="37" t="s">
        <v>396</v>
      </c>
      <c r="D12" s="37" t="s">
        <v>83</v>
      </c>
      <c r="E12" s="37" t="n">
        <v>33</v>
      </c>
      <c r="F12" s="37" t="s">
        <v>101</v>
      </c>
      <c r="G12" s="37" t="s">
        <v>95</v>
      </c>
      <c r="H12" s="37" t="s">
        <v>318</v>
      </c>
      <c r="I12" s="37" t="s">
        <v>60</v>
      </c>
      <c r="J12" s="37" t="s">
        <v>384</v>
      </c>
      <c r="K12" s="37" t="s">
        <v>76</v>
      </c>
      <c r="L12" s="37" t="s">
        <v>106</v>
      </c>
      <c r="M12" s="37" t="s">
        <v>86</v>
      </c>
      <c r="N12" s="37" t="s">
        <v>90</v>
      </c>
      <c r="O12" s="38" t="n">
        <v>42367</v>
      </c>
      <c r="P12" s="39" t="n">
        <v>712000</v>
      </c>
      <c r="Q12" s="37" t="n">
        <v>11</v>
      </c>
      <c r="R12" s="37" t="s">
        <v>187</v>
      </c>
      <c r="S12" s="37" t="s">
        <v>112</v>
      </c>
      <c r="T12" s="37" t="s">
        <v>397</v>
      </c>
      <c r="U12" s="37" t="s">
        <v>53</v>
      </c>
      <c r="V12" s="37" t="n">
        <f aca="false">IF(O12="","",YEAR(O12))</f>
        <v>2015</v>
      </c>
      <c r="W12" s="37" t="str">
        <f aca="false">IF(E12&lt;25,"21-24",IF(E12&lt;30,"25-29",IF(E12&lt;35,"30-34",IF(E12&lt;40,"35-39",IF(E12&lt;45,"40-44","45+")))))</f>
        <v>30-34</v>
      </c>
    </row>
    <row r="13" customFormat="false" ht="15" hidden="false" customHeight="false" outlineLevel="0" collapsed="false">
      <c r="A13" s="37" t="s">
        <v>398</v>
      </c>
      <c r="B13" s="37" t="s">
        <v>399</v>
      </c>
      <c r="C13" s="37" t="s">
        <v>370</v>
      </c>
      <c r="D13" s="37" t="s">
        <v>82</v>
      </c>
      <c r="E13" s="37" t="n">
        <v>31</v>
      </c>
      <c r="F13" s="37" t="s">
        <v>101</v>
      </c>
      <c r="G13" s="37" t="s">
        <v>96</v>
      </c>
      <c r="H13" s="37" t="s">
        <v>318</v>
      </c>
      <c r="I13" s="37" t="s">
        <v>60</v>
      </c>
      <c r="J13" s="37" t="s">
        <v>393</v>
      </c>
      <c r="K13" s="37" t="s">
        <v>77</v>
      </c>
      <c r="L13" s="37" t="s">
        <v>106</v>
      </c>
      <c r="M13" s="37" t="s">
        <v>86</v>
      </c>
      <c r="N13" s="37" t="s">
        <v>90</v>
      </c>
      <c r="O13" s="38" t="n">
        <v>44923</v>
      </c>
      <c r="P13" s="39" t="n">
        <v>2396000</v>
      </c>
      <c r="Q13" s="37" t="n">
        <v>5</v>
      </c>
      <c r="R13" s="37" t="s">
        <v>185</v>
      </c>
      <c r="S13" s="37" t="s">
        <v>111</v>
      </c>
      <c r="T13" s="37" t="s">
        <v>400</v>
      </c>
      <c r="U13" s="37" t="s">
        <v>52</v>
      </c>
      <c r="V13" s="37" t="n">
        <f aca="false">IF(O13="","",YEAR(O13))</f>
        <v>2022</v>
      </c>
      <c r="W13" s="37" t="str">
        <f aca="false">IF(E13&lt;25,"21-24",IF(E13&lt;30,"25-29",IF(E13&lt;35,"30-34",IF(E13&lt;40,"35-39",IF(E13&lt;45,"40-44","45+")))))</f>
        <v>30-34</v>
      </c>
    </row>
    <row r="14" customFormat="false" ht="15" hidden="false" customHeight="false" outlineLevel="0" collapsed="false">
      <c r="A14" s="37" t="s">
        <v>401</v>
      </c>
      <c r="B14" s="37" t="s">
        <v>402</v>
      </c>
      <c r="C14" s="37" t="s">
        <v>361</v>
      </c>
      <c r="D14" s="37" t="s">
        <v>82</v>
      </c>
      <c r="E14" s="37" t="n">
        <v>29</v>
      </c>
      <c r="F14" s="37" t="s">
        <v>100</v>
      </c>
      <c r="G14" s="37" t="s">
        <v>94</v>
      </c>
      <c r="H14" s="37" t="s">
        <v>326</v>
      </c>
      <c r="I14" s="37" t="s">
        <v>68</v>
      </c>
      <c r="J14" s="37" t="s">
        <v>403</v>
      </c>
      <c r="K14" s="37" t="s">
        <v>76</v>
      </c>
      <c r="L14" s="37" t="s">
        <v>108</v>
      </c>
      <c r="M14" s="37" t="s">
        <v>86</v>
      </c>
      <c r="N14" s="37" t="s">
        <v>90</v>
      </c>
      <c r="O14" s="38" t="n">
        <v>44102</v>
      </c>
      <c r="P14" s="39" t="n">
        <v>1313000</v>
      </c>
      <c r="Q14" s="37" t="n">
        <v>13</v>
      </c>
      <c r="R14" s="37" t="s">
        <v>185</v>
      </c>
      <c r="S14" s="37" t="s">
        <v>115</v>
      </c>
      <c r="T14" s="37" t="s">
        <v>404</v>
      </c>
      <c r="U14" s="37" t="s">
        <v>52</v>
      </c>
      <c r="V14" s="37" t="n">
        <f aca="false">IF(O14="","",YEAR(O14))</f>
        <v>2020</v>
      </c>
      <c r="W14" s="37" t="str">
        <f aca="false">IF(E14&lt;25,"21-24",IF(E14&lt;30,"25-29",IF(E14&lt;35,"30-34",IF(E14&lt;40,"35-39",IF(E14&lt;45,"40-44","45+")))))</f>
        <v>25-29</v>
      </c>
    </row>
    <row r="15" customFormat="false" ht="15" hidden="false" customHeight="false" outlineLevel="0" collapsed="false">
      <c r="A15" s="37" t="s">
        <v>405</v>
      </c>
      <c r="B15" s="37" t="s">
        <v>402</v>
      </c>
      <c r="C15" s="37" t="s">
        <v>406</v>
      </c>
      <c r="D15" s="37" t="s">
        <v>83</v>
      </c>
      <c r="E15" s="37" t="n">
        <v>46</v>
      </c>
      <c r="F15" s="37" t="s">
        <v>100</v>
      </c>
      <c r="G15" s="37" t="s">
        <v>96</v>
      </c>
      <c r="H15" s="37" t="s">
        <v>318</v>
      </c>
      <c r="I15" s="37" t="s">
        <v>60</v>
      </c>
      <c r="J15" s="37" t="s">
        <v>407</v>
      </c>
      <c r="K15" s="37" t="s">
        <v>78</v>
      </c>
      <c r="L15" s="37" t="s">
        <v>106</v>
      </c>
      <c r="M15" s="37" t="s">
        <v>87</v>
      </c>
      <c r="N15" s="37" t="s">
        <v>90</v>
      </c>
      <c r="O15" s="38" t="n">
        <v>42650</v>
      </c>
      <c r="P15" s="39" t="n">
        <v>2768000</v>
      </c>
      <c r="Q15" s="37" t="n">
        <v>7</v>
      </c>
      <c r="R15" s="37" t="s">
        <v>185</v>
      </c>
      <c r="S15" s="37" t="s">
        <v>112</v>
      </c>
      <c r="T15" s="37" t="s">
        <v>408</v>
      </c>
      <c r="U15" s="37" t="s">
        <v>52</v>
      </c>
      <c r="V15" s="37" t="n">
        <f aca="false">IF(O15="","",YEAR(O15))</f>
        <v>2016</v>
      </c>
      <c r="W15" s="37" t="str">
        <f aca="false">IF(E15&lt;25,"21-24",IF(E15&lt;30,"25-29",IF(E15&lt;35,"30-34",IF(E15&lt;40,"35-39",IF(E15&lt;45,"40-44","45+")))))</f>
        <v>45+</v>
      </c>
    </row>
    <row r="16" customFormat="false" ht="15" hidden="false" customHeight="false" outlineLevel="0" collapsed="false">
      <c r="A16" s="37" t="s">
        <v>409</v>
      </c>
      <c r="B16" s="37" t="s">
        <v>410</v>
      </c>
      <c r="C16" s="37" t="s">
        <v>351</v>
      </c>
      <c r="D16" s="37" t="s">
        <v>83</v>
      </c>
      <c r="E16" s="37" t="n">
        <v>34</v>
      </c>
      <c r="F16" s="37" t="s">
        <v>100</v>
      </c>
      <c r="G16" s="37" t="s">
        <v>94</v>
      </c>
      <c r="H16" s="37" t="s">
        <v>318</v>
      </c>
      <c r="I16" s="37" t="s">
        <v>60</v>
      </c>
      <c r="J16" s="37" t="s">
        <v>393</v>
      </c>
      <c r="K16" s="37" t="s">
        <v>77</v>
      </c>
      <c r="L16" s="37" t="s">
        <v>106</v>
      </c>
      <c r="M16" s="37" t="s">
        <v>86</v>
      </c>
      <c r="N16" s="37" t="s">
        <v>90</v>
      </c>
      <c r="O16" s="38" t="n">
        <v>43318</v>
      </c>
      <c r="P16" s="39" t="n">
        <v>1546000</v>
      </c>
      <c r="Q16" s="37" t="n">
        <v>2</v>
      </c>
      <c r="R16" s="37" t="s">
        <v>185</v>
      </c>
      <c r="S16" s="37" t="s">
        <v>115</v>
      </c>
      <c r="T16" s="37" t="s">
        <v>405</v>
      </c>
      <c r="U16" s="37" t="s">
        <v>52</v>
      </c>
      <c r="V16" s="37" t="n">
        <f aca="false">IF(O16="","",YEAR(O16))</f>
        <v>2018</v>
      </c>
      <c r="W16" s="37" t="str">
        <f aca="false">IF(E16&lt;25,"21-24",IF(E16&lt;30,"25-29",IF(E16&lt;35,"30-34",IF(E16&lt;40,"35-39",IF(E16&lt;45,"40-44","45+")))))</f>
        <v>30-34</v>
      </c>
    </row>
    <row r="17" customFormat="false" ht="15" hidden="false" customHeight="false" outlineLevel="0" collapsed="false">
      <c r="A17" s="37" t="s">
        <v>411</v>
      </c>
      <c r="B17" s="37" t="s">
        <v>412</v>
      </c>
      <c r="C17" s="37" t="s">
        <v>413</v>
      </c>
      <c r="D17" s="37" t="s">
        <v>82</v>
      </c>
      <c r="E17" s="37" t="n">
        <v>27</v>
      </c>
      <c r="F17" s="37" t="s">
        <v>101</v>
      </c>
      <c r="G17" s="37" t="s">
        <v>96</v>
      </c>
      <c r="H17" s="37" t="s">
        <v>319</v>
      </c>
      <c r="I17" s="37" t="s">
        <v>61</v>
      </c>
      <c r="J17" s="37" t="s">
        <v>380</v>
      </c>
      <c r="K17" s="37" t="s">
        <v>76</v>
      </c>
      <c r="L17" s="37" t="s">
        <v>106</v>
      </c>
      <c r="M17" s="37" t="s">
        <v>86</v>
      </c>
      <c r="N17" s="37" t="s">
        <v>90</v>
      </c>
      <c r="O17" s="38" t="n">
        <v>45210</v>
      </c>
      <c r="P17" s="39" t="n">
        <v>1130000</v>
      </c>
      <c r="Q17" s="37" t="n">
        <v>3</v>
      </c>
      <c r="R17" s="37" t="s">
        <v>187</v>
      </c>
      <c r="S17" s="37" t="s">
        <v>115</v>
      </c>
      <c r="T17" s="37" t="s">
        <v>414</v>
      </c>
      <c r="U17" s="37" t="s">
        <v>52</v>
      </c>
      <c r="V17" s="37" t="n">
        <f aca="false">IF(O17="","",YEAR(O17))</f>
        <v>2023</v>
      </c>
      <c r="W17" s="37" t="str">
        <f aca="false">IF(E17&lt;25,"21-24",IF(E17&lt;30,"25-29",IF(E17&lt;35,"30-34",IF(E17&lt;40,"35-39",IF(E17&lt;45,"40-44","45+")))))</f>
        <v>25-29</v>
      </c>
    </row>
    <row r="18" customFormat="false" ht="15" hidden="false" customHeight="false" outlineLevel="0" collapsed="false">
      <c r="A18" s="37" t="s">
        <v>415</v>
      </c>
      <c r="B18" s="37" t="s">
        <v>416</v>
      </c>
      <c r="C18" s="37" t="s">
        <v>361</v>
      </c>
      <c r="D18" s="37" t="s">
        <v>82</v>
      </c>
      <c r="E18" s="37" t="n">
        <v>21</v>
      </c>
      <c r="F18" s="37" t="s">
        <v>101</v>
      </c>
      <c r="G18" s="37" t="s">
        <v>94</v>
      </c>
      <c r="H18" s="37" t="s">
        <v>321</v>
      </c>
      <c r="I18" s="37" t="s">
        <v>63</v>
      </c>
      <c r="J18" s="37" t="s">
        <v>371</v>
      </c>
      <c r="K18" s="37" t="s">
        <v>75</v>
      </c>
      <c r="L18" s="37" t="s">
        <v>108</v>
      </c>
      <c r="M18" s="37" t="s">
        <v>86</v>
      </c>
      <c r="N18" s="37" t="s">
        <v>90</v>
      </c>
      <c r="O18" s="38" t="n">
        <v>46241</v>
      </c>
      <c r="P18" s="39" t="n">
        <v>417000</v>
      </c>
      <c r="Q18" s="37" t="n">
        <v>8</v>
      </c>
      <c r="R18" s="37" t="s">
        <v>187</v>
      </c>
      <c r="S18" s="37" t="s">
        <v>114</v>
      </c>
      <c r="T18" s="37" t="s">
        <v>417</v>
      </c>
      <c r="U18" s="37" t="s">
        <v>53</v>
      </c>
      <c r="V18" s="37" t="n">
        <f aca="false">IF(O18="","",YEAR(O18))</f>
        <v>2026</v>
      </c>
      <c r="W18" s="37" t="str">
        <f aca="false">IF(E18&lt;25,"21-24",IF(E18&lt;30,"25-29",IF(E18&lt;35,"30-34",IF(E18&lt;40,"35-39",IF(E18&lt;45,"40-44","45+")))))</f>
        <v>21-24</v>
      </c>
    </row>
    <row r="19" customFormat="false" ht="15" hidden="false" customHeight="false" outlineLevel="0" collapsed="false">
      <c r="A19" s="37" t="s">
        <v>418</v>
      </c>
      <c r="B19" s="37" t="s">
        <v>419</v>
      </c>
      <c r="C19" s="37" t="s">
        <v>406</v>
      </c>
      <c r="D19" s="37" t="s">
        <v>83</v>
      </c>
      <c r="E19" s="37" t="n">
        <v>36</v>
      </c>
      <c r="F19" s="37" t="s">
        <v>101</v>
      </c>
      <c r="G19" s="37" t="s">
        <v>94</v>
      </c>
      <c r="H19" s="37" t="s">
        <v>320</v>
      </c>
      <c r="I19" s="37" t="s">
        <v>62</v>
      </c>
      <c r="J19" s="37" t="s">
        <v>420</v>
      </c>
      <c r="K19" s="37" t="s">
        <v>78</v>
      </c>
      <c r="L19" s="37" t="s">
        <v>104</v>
      </c>
      <c r="M19" s="37" t="s">
        <v>86</v>
      </c>
      <c r="N19" s="37" t="s">
        <v>90</v>
      </c>
      <c r="O19" s="38" t="n">
        <v>43430</v>
      </c>
      <c r="P19" s="39" t="n">
        <v>4482000</v>
      </c>
      <c r="Q19" s="37" t="n">
        <v>3</v>
      </c>
      <c r="R19" s="37" t="s">
        <v>185</v>
      </c>
      <c r="S19" s="37" t="s">
        <v>113</v>
      </c>
      <c r="T19" s="37" t="s">
        <v>421</v>
      </c>
      <c r="U19" s="37" t="s">
        <v>53</v>
      </c>
      <c r="V19" s="37" t="n">
        <f aca="false">IF(O19="","",YEAR(O19))</f>
        <v>2018</v>
      </c>
      <c r="W19" s="37" t="str">
        <f aca="false">IF(E19&lt;25,"21-24",IF(E19&lt;30,"25-29",IF(E19&lt;35,"30-34",IF(E19&lt;40,"35-39",IF(E19&lt;45,"40-44","45+")))))</f>
        <v>35-39</v>
      </c>
    </row>
    <row r="20" customFormat="false" ht="15" hidden="false" customHeight="false" outlineLevel="0" collapsed="false">
      <c r="A20" s="37" t="s">
        <v>381</v>
      </c>
      <c r="B20" s="37" t="s">
        <v>422</v>
      </c>
      <c r="C20" s="37" t="s">
        <v>361</v>
      </c>
      <c r="D20" s="37" t="s">
        <v>83</v>
      </c>
      <c r="E20" s="37" t="n">
        <v>39</v>
      </c>
      <c r="F20" s="37" t="s">
        <v>101</v>
      </c>
      <c r="G20" s="37" t="s">
        <v>94</v>
      </c>
      <c r="H20" s="37" t="s">
        <v>319</v>
      </c>
      <c r="I20" s="37" t="s">
        <v>61</v>
      </c>
      <c r="J20" s="37" t="s">
        <v>423</v>
      </c>
      <c r="K20" s="37" t="s">
        <v>78</v>
      </c>
      <c r="L20" s="37" t="s">
        <v>106</v>
      </c>
      <c r="M20" s="37" t="s">
        <v>87</v>
      </c>
      <c r="N20" s="37" t="s">
        <v>90</v>
      </c>
      <c r="O20" s="38" t="n">
        <v>42259</v>
      </c>
      <c r="P20" s="39" t="n">
        <v>2797000</v>
      </c>
      <c r="Q20" s="37" t="n">
        <v>6</v>
      </c>
      <c r="R20" s="37" t="s">
        <v>187</v>
      </c>
      <c r="S20" s="37" t="s">
        <v>111</v>
      </c>
      <c r="T20" s="37" t="s">
        <v>424</v>
      </c>
      <c r="U20" s="37" t="s">
        <v>52</v>
      </c>
      <c r="V20" s="37" t="n">
        <f aca="false">IF(O20="","",YEAR(O20))</f>
        <v>2015</v>
      </c>
      <c r="W20" s="37" t="str">
        <f aca="false">IF(E20&lt;25,"21-24",IF(E20&lt;30,"25-29",IF(E20&lt;35,"30-34",IF(E20&lt;40,"35-39",IF(E20&lt;45,"40-44","45+")))))</f>
        <v>35-39</v>
      </c>
    </row>
    <row r="21" customFormat="false" ht="15" hidden="false" customHeight="false" outlineLevel="0" collapsed="false">
      <c r="A21" s="37" t="s">
        <v>425</v>
      </c>
      <c r="B21" s="37" t="s">
        <v>355</v>
      </c>
      <c r="C21" s="37" t="s">
        <v>426</v>
      </c>
      <c r="D21" s="37" t="s">
        <v>83</v>
      </c>
      <c r="E21" s="37" t="n">
        <v>29</v>
      </c>
      <c r="F21" s="37" t="s">
        <v>101</v>
      </c>
      <c r="G21" s="37" t="s">
        <v>94</v>
      </c>
      <c r="H21" s="37" t="s">
        <v>319</v>
      </c>
      <c r="I21" s="37" t="s">
        <v>61</v>
      </c>
      <c r="J21" s="37" t="s">
        <v>380</v>
      </c>
      <c r="K21" s="37" t="s">
        <v>76</v>
      </c>
      <c r="L21" s="37" t="s">
        <v>106</v>
      </c>
      <c r="M21" s="37" t="s">
        <v>86</v>
      </c>
      <c r="N21" s="37" t="s">
        <v>90</v>
      </c>
      <c r="O21" s="38" t="n">
        <v>43737</v>
      </c>
      <c r="P21" s="39" t="n">
        <v>1281000</v>
      </c>
      <c r="Q21" s="37" t="n">
        <v>5</v>
      </c>
      <c r="R21" s="37" t="s">
        <v>187</v>
      </c>
      <c r="S21" s="37" t="s">
        <v>112</v>
      </c>
      <c r="T21" s="37" t="s">
        <v>427</v>
      </c>
      <c r="U21" s="37" t="s">
        <v>52</v>
      </c>
      <c r="V21" s="37" t="n">
        <f aca="false">IF(O21="","",YEAR(O21))</f>
        <v>2019</v>
      </c>
      <c r="W21" s="37" t="str">
        <f aca="false">IF(E21&lt;25,"21-24",IF(E21&lt;30,"25-29",IF(E21&lt;35,"30-34",IF(E21&lt;40,"35-39",IF(E21&lt;45,"40-44","45+")))))</f>
        <v>25-29</v>
      </c>
    </row>
    <row r="22" customFormat="false" ht="15" hidden="false" customHeight="false" outlineLevel="0" collapsed="false">
      <c r="A22" s="37" t="s">
        <v>428</v>
      </c>
      <c r="B22" s="37" t="s">
        <v>355</v>
      </c>
      <c r="C22" s="37" t="s">
        <v>429</v>
      </c>
      <c r="D22" s="37" t="s">
        <v>82</v>
      </c>
      <c r="E22" s="37" t="n">
        <v>30</v>
      </c>
      <c r="F22" s="37" t="s">
        <v>100</v>
      </c>
      <c r="G22" s="37" t="s">
        <v>96</v>
      </c>
      <c r="H22" s="37" t="s">
        <v>323</v>
      </c>
      <c r="I22" s="37" t="s">
        <v>65</v>
      </c>
      <c r="J22" s="37" t="s">
        <v>376</v>
      </c>
      <c r="K22" s="37" t="s">
        <v>76</v>
      </c>
      <c r="L22" s="37" t="s">
        <v>108</v>
      </c>
      <c r="M22" s="37" t="s">
        <v>86</v>
      </c>
      <c r="N22" s="37" t="s">
        <v>90</v>
      </c>
      <c r="O22" s="38" t="n">
        <v>43255</v>
      </c>
      <c r="P22" s="39" t="n">
        <v>679000</v>
      </c>
      <c r="Q22" s="37" t="n">
        <v>7</v>
      </c>
      <c r="R22" s="37" t="s">
        <v>187</v>
      </c>
      <c r="S22" s="37" t="s">
        <v>111</v>
      </c>
      <c r="T22" s="37" t="s">
        <v>430</v>
      </c>
      <c r="U22" s="37" t="s">
        <v>52</v>
      </c>
      <c r="V22" s="37" t="n">
        <f aca="false">IF(O22="","",YEAR(O22))</f>
        <v>2018</v>
      </c>
      <c r="W22" s="37" t="str">
        <f aca="false">IF(E22&lt;25,"21-24",IF(E22&lt;30,"25-29",IF(E22&lt;35,"30-34",IF(E22&lt;40,"35-39",IF(E22&lt;45,"40-44","45+")))))</f>
        <v>30-34</v>
      </c>
    </row>
    <row r="23" customFormat="false" ht="15" hidden="false" customHeight="false" outlineLevel="0" collapsed="false">
      <c r="A23" s="37" t="s">
        <v>431</v>
      </c>
      <c r="B23" s="37" t="s">
        <v>432</v>
      </c>
      <c r="C23" s="37" t="s">
        <v>433</v>
      </c>
      <c r="D23" s="37" t="s">
        <v>83</v>
      </c>
      <c r="E23" s="37" t="n">
        <v>29</v>
      </c>
      <c r="F23" s="37" t="s">
        <v>101</v>
      </c>
      <c r="G23" s="37" t="s">
        <v>94</v>
      </c>
      <c r="H23" s="37" t="s">
        <v>324</v>
      </c>
      <c r="I23" s="37" t="s">
        <v>66</v>
      </c>
      <c r="J23" s="37" t="s">
        <v>434</v>
      </c>
      <c r="K23" s="37" t="s">
        <v>78</v>
      </c>
      <c r="L23" s="37" t="s">
        <v>105</v>
      </c>
      <c r="M23" s="37" t="s">
        <v>87</v>
      </c>
      <c r="N23" s="37" t="s">
        <v>90</v>
      </c>
      <c r="O23" s="38" t="n">
        <v>45153</v>
      </c>
      <c r="P23" s="39" t="n">
        <v>3935000</v>
      </c>
      <c r="Q23" s="37" t="n">
        <v>18</v>
      </c>
      <c r="R23" s="37" t="s">
        <v>187</v>
      </c>
      <c r="S23" s="37" t="s">
        <v>114</v>
      </c>
      <c r="T23" s="37" t="s">
        <v>435</v>
      </c>
      <c r="U23" s="37" t="s">
        <v>52</v>
      </c>
      <c r="V23" s="37" t="n">
        <f aca="false">IF(O23="","",YEAR(O23))</f>
        <v>2023</v>
      </c>
      <c r="W23" s="37" t="str">
        <f aca="false">IF(E23&lt;25,"21-24",IF(E23&lt;30,"25-29",IF(E23&lt;35,"30-34",IF(E23&lt;40,"35-39",IF(E23&lt;45,"40-44","45+")))))</f>
        <v>25-29</v>
      </c>
    </row>
    <row r="24" customFormat="false" ht="15" hidden="false" customHeight="false" outlineLevel="0" collapsed="false">
      <c r="A24" s="37" t="s">
        <v>436</v>
      </c>
      <c r="B24" s="37" t="s">
        <v>437</v>
      </c>
      <c r="C24" s="37" t="s">
        <v>392</v>
      </c>
      <c r="D24" s="37" t="s">
        <v>83</v>
      </c>
      <c r="E24" s="37" t="n">
        <v>34</v>
      </c>
      <c r="F24" s="37" t="s">
        <v>100</v>
      </c>
      <c r="G24" s="37" t="s">
        <v>95</v>
      </c>
      <c r="H24" s="37" t="s">
        <v>318</v>
      </c>
      <c r="I24" s="37" t="s">
        <v>60</v>
      </c>
      <c r="J24" s="37" t="s">
        <v>384</v>
      </c>
      <c r="K24" s="37" t="s">
        <v>76</v>
      </c>
      <c r="L24" s="37" t="s">
        <v>104</v>
      </c>
      <c r="M24" s="37" t="s">
        <v>86</v>
      </c>
      <c r="N24" s="37" t="s">
        <v>90</v>
      </c>
      <c r="O24" s="38" t="n">
        <v>42279</v>
      </c>
      <c r="P24" s="39" t="n">
        <v>985000</v>
      </c>
      <c r="Q24" s="37" t="n">
        <v>10</v>
      </c>
      <c r="R24" s="37" t="s">
        <v>187</v>
      </c>
      <c r="S24" s="37" t="s">
        <v>112</v>
      </c>
      <c r="T24" s="37" t="s">
        <v>397</v>
      </c>
      <c r="U24" s="37" t="s">
        <v>52</v>
      </c>
      <c r="V24" s="37" t="n">
        <f aca="false">IF(O24="","",YEAR(O24))</f>
        <v>2015</v>
      </c>
      <c r="W24" s="37" t="str">
        <f aca="false">IF(E24&lt;25,"21-24",IF(E24&lt;30,"25-29",IF(E24&lt;35,"30-34",IF(E24&lt;40,"35-39",IF(E24&lt;45,"40-44","45+")))))</f>
        <v>30-34</v>
      </c>
    </row>
    <row r="25" customFormat="false" ht="15" hidden="false" customHeight="false" outlineLevel="0" collapsed="false">
      <c r="A25" s="37" t="s">
        <v>438</v>
      </c>
      <c r="B25" s="37" t="s">
        <v>439</v>
      </c>
      <c r="C25" s="37" t="s">
        <v>370</v>
      </c>
      <c r="D25" s="37" t="s">
        <v>82</v>
      </c>
      <c r="E25" s="37" t="n">
        <v>28</v>
      </c>
      <c r="F25" s="37" t="s">
        <v>101</v>
      </c>
      <c r="G25" s="37" t="s">
        <v>96</v>
      </c>
      <c r="H25" s="37" t="s">
        <v>322</v>
      </c>
      <c r="I25" s="37" t="s">
        <v>64</v>
      </c>
      <c r="J25" s="37" t="s">
        <v>440</v>
      </c>
      <c r="K25" s="37" t="s">
        <v>76</v>
      </c>
      <c r="L25" s="37" t="s">
        <v>106</v>
      </c>
      <c r="M25" s="37" t="s">
        <v>88</v>
      </c>
      <c r="N25" s="37" t="s">
        <v>90</v>
      </c>
      <c r="O25" s="38" t="n">
        <v>44714</v>
      </c>
      <c r="P25" s="39" t="n">
        <v>676000</v>
      </c>
      <c r="Q25" s="37" t="n">
        <v>26</v>
      </c>
      <c r="R25" s="37" t="s">
        <v>187</v>
      </c>
      <c r="S25" s="37" t="s">
        <v>115</v>
      </c>
      <c r="T25" s="37" t="s">
        <v>441</v>
      </c>
      <c r="U25" s="37" t="s">
        <v>52</v>
      </c>
      <c r="V25" s="37" t="n">
        <f aca="false">IF(O25="","",YEAR(O25))</f>
        <v>2022</v>
      </c>
      <c r="W25" s="37" t="str">
        <f aca="false">IF(E25&lt;25,"21-24",IF(E25&lt;30,"25-29",IF(E25&lt;35,"30-34",IF(E25&lt;40,"35-39",IF(E25&lt;45,"40-44","45+")))))</f>
        <v>25-29</v>
      </c>
    </row>
    <row r="26" customFormat="false" ht="15" hidden="false" customHeight="false" outlineLevel="0" collapsed="false">
      <c r="A26" s="37" t="s">
        <v>442</v>
      </c>
      <c r="B26" s="37" t="s">
        <v>432</v>
      </c>
      <c r="C26" s="37" t="s">
        <v>361</v>
      </c>
      <c r="D26" s="37" t="s">
        <v>83</v>
      </c>
      <c r="E26" s="37" t="n">
        <v>24</v>
      </c>
      <c r="F26" s="37" t="s">
        <v>100</v>
      </c>
      <c r="G26" s="37" t="s">
        <v>94</v>
      </c>
      <c r="H26" s="37" t="s">
        <v>318</v>
      </c>
      <c r="I26" s="37" t="s">
        <v>60</v>
      </c>
      <c r="J26" s="37" t="s">
        <v>384</v>
      </c>
      <c r="K26" s="37" t="s">
        <v>76</v>
      </c>
      <c r="L26" s="37" t="s">
        <v>105</v>
      </c>
      <c r="M26" s="37" t="s">
        <v>86</v>
      </c>
      <c r="N26" s="37" t="s">
        <v>90</v>
      </c>
      <c r="O26" s="38" t="n">
        <v>46164</v>
      </c>
      <c r="P26" s="39" t="n">
        <v>1093000</v>
      </c>
      <c r="Q26" s="37" t="n">
        <v>13</v>
      </c>
      <c r="R26" s="37" t="s">
        <v>187</v>
      </c>
      <c r="S26" s="37" t="s">
        <v>115</v>
      </c>
      <c r="T26" s="37" t="s">
        <v>443</v>
      </c>
      <c r="U26" s="37" t="s">
        <v>53</v>
      </c>
      <c r="V26" s="37" t="n">
        <f aca="false">IF(O26="","",YEAR(O26))</f>
        <v>2026</v>
      </c>
      <c r="W26" s="37" t="str">
        <f aca="false">IF(E26&lt;25,"21-24",IF(E26&lt;30,"25-29",IF(E26&lt;35,"30-34",IF(E26&lt;40,"35-39",IF(E26&lt;45,"40-44","45+")))))</f>
        <v>21-24</v>
      </c>
    </row>
    <row r="27" customFormat="false" ht="15" hidden="false" customHeight="false" outlineLevel="0" collapsed="false">
      <c r="A27" s="37" t="s">
        <v>444</v>
      </c>
      <c r="B27" s="37" t="s">
        <v>445</v>
      </c>
      <c r="C27" s="37" t="s">
        <v>413</v>
      </c>
      <c r="D27" s="37" t="s">
        <v>83</v>
      </c>
      <c r="E27" s="37" t="n">
        <v>22</v>
      </c>
      <c r="F27" s="37" t="s">
        <v>100</v>
      </c>
      <c r="G27" s="37" t="s">
        <v>95</v>
      </c>
      <c r="H27" s="37" t="s">
        <v>318</v>
      </c>
      <c r="I27" s="37" t="s">
        <v>60</v>
      </c>
      <c r="J27" s="37" t="s">
        <v>366</v>
      </c>
      <c r="K27" s="37" t="s">
        <v>76</v>
      </c>
      <c r="L27" s="37" t="s">
        <v>105</v>
      </c>
      <c r="M27" s="37" t="s">
        <v>88</v>
      </c>
      <c r="N27" s="37" t="s">
        <v>90</v>
      </c>
      <c r="O27" s="38" t="n">
        <v>46236</v>
      </c>
      <c r="P27" s="39" t="n">
        <v>1126000</v>
      </c>
      <c r="Q27" s="37" t="n">
        <v>12</v>
      </c>
      <c r="R27" s="37" t="s">
        <v>187</v>
      </c>
      <c r="S27" s="37" t="s">
        <v>112</v>
      </c>
      <c r="T27" s="37" t="s">
        <v>446</v>
      </c>
      <c r="U27" s="37" t="s">
        <v>52</v>
      </c>
      <c r="V27" s="37" t="n">
        <f aca="false">IF(O27="","",YEAR(O27))</f>
        <v>2026</v>
      </c>
      <c r="W27" s="37" t="str">
        <f aca="false">IF(E27&lt;25,"21-24",IF(E27&lt;30,"25-29",IF(E27&lt;35,"30-34",IF(E27&lt;40,"35-39",IF(E27&lt;45,"40-44","45+")))))</f>
        <v>21-24</v>
      </c>
    </row>
    <row r="28" customFormat="false" ht="15" hidden="false" customHeight="false" outlineLevel="0" collapsed="false">
      <c r="A28" s="37" t="s">
        <v>447</v>
      </c>
      <c r="B28" s="37" t="s">
        <v>448</v>
      </c>
      <c r="C28" s="37" t="s">
        <v>392</v>
      </c>
      <c r="D28" s="37" t="s">
        <v>82</v>
      </c>
      <c r="E28" s="37" t="n">
        <v>32</v>
      </c>
      <c r="F28" s="37" t="s">
        <v>100</v>
      </c>
      <c r="G28" s="37" t="s">
        <v>96</v>
      </c>
      <c r="H28" s="37" t="s">
        <v>318</v>
      </c>
      <c r="I28" s="37" t="s">
        <v>60</v>
      </c>
      <c r="J28" s="37" t="s">
        <v>384</v>
      </c>
      <c r="K28" s="37" t="s">
        <v>76</v>
      </c>
      <c r="L28" s="37" t="s">
        <v>108</v>
      </c>
      <c r="M28" s="37" t="s">
        <v>86</v>
      </c>
      <c r="N28" s="37" t="s">
        <v>90</v>
      </c>
      <c r="O28" s="38" t="n">
        <v>44520</v>
      </c>
      <c r="P28" s="39" t="n">
        <v>907000</v>
      </c>
      <c r="Q28" s="37" t="n">
        <v>24</v>
      </c>
      <c r="R28" s="37" t="s">
        <v>187</v>
      </c>
      <c r="S28" s="37" t="s">
        <v>112</v>
      </c>
      <c r="T28" s="37" t="s">
        <v>449</v>
      </c>
      <c r="U28" s="37" t="s">
        <v>52</v>
      </c>
      <c r="V28" s="37" t="n">
        <f aca="false">IF(O28="","",YEAR(O28))</f>
        <v>2021</v>
      </c>
      <c r="W28" s="37" t="str">
        <f aca="false">IF(E28&lt;25,"21-24",IF(E28&lt;30,"25-29",IF(E28&lt;35,"30-34",IF(E28&lt;40,"35-39",IF(E28&lt;45,"40-44","45+")))))</f>
        <v>30-34</v>
      </c>
    </row>
    <row r="29" customFormat="false" ht="15" hidden="false" customHeight="false" outlineLevel="0" collapsed="false">
      <c r="A29" s="37" t="s">
        <v>450</v>
      </c>
      <c r="B29" s="37" t="s">
        <v>416</v>
      </c>
      <c r="C29" s="37" t="s">
        <v>351</v>
      </c>
      <c r="D29" s="37" t="s">
        <v>82</v>
      </c>
      <c r="E29" s="37" t="n">
        <v>39</v>
      </c>
      <c r="F29" s="37" t="s">
        <v>101</v>
      </c>
      <c r="G29" s="37" t="s">
        <v>94</v>
      </c>
      <c r="H29" s="37" t="s">
        <v>324</v>
      </c>
      <c r="I29" s="37" t="s">
        <v>66</v>
      </c>
      <c r="J29" s="37" t="s">
        <v>434</v>
      </c>
      <c r="K29" s="37" t="s">
        <v>78</v>
      </c>
      <c r="L29" s="37" t="s">
        <v>108</v>
      </c>
      <c r="M29" s="37" t="s">
        <v>87</v>
      </c>
      <c r="N29" s="37" t="s">
        <v>90</v>
      </c>
      <c r="O29" s="38" t="n">
        <v>45735</v>
      </c>
      <c r="P29" s="39" t="n">
        <v>3812000</v>
      </c>
      <c r="Q29" s="37" t="n">
        <v>5</v>
      </c>
      <c r="R29" s="37" t="s">
        <v>187</v>
      </c>
      <c r="S29" s="37" t="s">
        <v>113</v>
      </c>
      <c r="T29" s="37" t="s">
        <v>451</v>
      </c>
      <c r="U29" s="37" t="s">
        <v>52</v>
      </c>
      <c r="V29" s="37" t="n">
        <f aca="false">IF(O29="","",YEAR(O29))</f>
        <v>2025</v>
      </c>
      <c r="W29" s="37" t="str">
        <f aca="false">IF(E29&lt;25,"21-24",IF(E29&lt;30,"25-29",IF(E29&lt;35,"30-34",IF(E29&lt;40,"35-39",IF(E29&lt;45,"40-44","45+")))))</f>
        <v>35-39</v>
      </c>
    </row>
    <row r="30" customFormat="false" ht="15" hidden="false" customHeight="false" outlineLevel="0" collapsed="false">
      <c r="A30" s="37" t="s">
        <v>452</v>
      </c>
      <c r="B30" s="37" t="s">
        <v>379</v>
      </c>
      <c r="C30" s="37" t="s">
        <v>453</v>
      </c>
      <c r="D30" s="37" t="s">
        <v>82</v>
      </c>
      <c r="E30" s="37" t="n">
        <v>21</v>
      </c>
      <c r="F30" s="37" t="s">
        <v>101</v>
      </c>
      <c r="G30" s="37" t="s">
        <v>98</v>
      </c>
      <c r="H30" s="37" t="s">
        <v>318</v>
      </c>
      <c r="I30" s="37" t="s">
        <v>60</v>
      </c>
      <c r="J30" s="37" t="s">
        <v>384</v>
      </c>
      <c r="K30" s="37" t="s">
        <v>76</v>
      </c>
      <c r="L30" s="37" t="s">
        <v>104</v>
      </c>
      <c r="M30" s="37" t="s">
        <v>86</v>
      </c>
      <c r="N30" s="37" t="s">
        <v>90</v>
      </c>
      <c r="O30" s="38" t="n">
        <v>46239</v>
      </c>
      <c r="P30" s="39" t="n">
        <v>827000</v>
      </c>
      <c r="Q30" s="37" t="n">
        <v>11</v>
      </c>
      <c r="R30" s="37" t="s">
        <v>185</v>
      </c>
      <c r="S30" s="37" t="s">
        <v>112</v>
      </c>
      <c r="T30" s="37" t="s">
        <v>454</v>
      </c>
      <c r="U30" s="37" t="s">
        <v>52</v>
      </c>
      <c r="V30" s="37" t="n">
        <f aca="false">IF(O30="","",YEAR(O30))</f>
        <v>2026</v>
      </c>
      <c r="W30" s="37" t="str">
        <f aca="false">IF(E30&lt;25,"21-24",IF(E30&lt;30,"25-29",IF(E30&lt;35,"30-34",IF(E30&lt;40,"35-39",IF(E30&lt;45,"40-44","45+")))))</f>
        <v>21-24</v>
      </c>
    </row>
    <row r="31" customFormat="false" ht="15" hidden="false" customHeight="false" outlineLevel="0" collapsed="false">
      <c r="A31" s="37" t="s">
        <v>455</v>
      </c>
      <c r="B31" s="37" t="s">
        <v>456</v>
      </c>
      <c r="C31" s="37" t="s">
        <v>365</v>
      </c>
      <c r="D31" s="37" t="s">
        <v>83</v>
      </c>
      <c r="E31" s="37" t="n">
        <v>43</v>
      </c>
      <c r="F31" s="37" t="s">
        <v>101</v>
      </c>
      <c r="G31" s="37" t="s">
        <v>97</v>
      </c>
      <c r="H31" s="37" t="s">
        <v>322</v>
      </c>
      <c r="I31" s="37" t="s">
        <v>64</v>
      </c>
      <c r="J31" s="37" t="s">
        <v>457</v>
      </c>
      <c r="K31" s="37" t="s">
        <v>78</v>
      </c>
      <c r="L31" s="37" t="s">
        <v>104</v>
      </c>
      <c r="M31" s="37" t="s">
        <v>86</v>
      </c>
      <c r="N31" s="37" t="s">
        <v>90</v>
      </c>
      <c r="O31" s="38" t="n">
        <v>42304</v>
      </c>
      <c r="P31" s="39" t="n">
        <v>3975000</v>
      </c>
      <c r="Q31" s="37" t="n">
        <v>0</v>
      </c>
      <c r="R31" s="37" t="s">
        <v>187</v>
      </c>
      <c r="S31" s="37" t="s">
        <v>115</v>
      </c>
      <c r="T31" s="37" t="s">
        <v>458</v>
      </c>
      <c r="U31" s="37" t="s">
        <v>52</v>
      </c>
      <c r="V31" s="37" t="n">
        <f aca="false">IF(O31="","",YEAR(O31))</f>
        <v>2015</v>
      </c>
      <c r="W31" s="37" t="str">
        <f aca="false">IF(E31&lt;25,"21-24",IF(E31&lt;30,"25-29",IF(E31&lt;35,"30-34",IF(E31&lt;40,"35-39",IF(E31&lt;45,"40-44","45+")))))</f>
        <v>40-44</v>
      </c>
    </row>
    <row r="32" customFormat="false" ht="15" hidden="false" customHeight="false" outlineLevel="0" collapsed="false">
      <c r="A32" s="37" t="s">
        <v>459</v>
      </c>
      <c r="B32" s="37" t="s">
        <v>460</v>
      </c>
      <c r="C32" s="37" t="s">
        <v>396</v>
      </c>
      <c r="D32" s="37" t="s">
        <v>83</v>
      </c>
      <c r="E32" s="37" t="n">
        <v>29</v>
      </c>
      <c r="F32" s="37" t="s">
        <v>101</v>
      </c>
      <c r="G32" s="37" t="s">
        <v>94</v>
      </c>
      <c r="H32" s="37" t="s">
        <v>322</v>
      </c>
      <c r="I32" s="37" t="s">
        <v>64</v>
      </c>
      <c r="J32" s="37" t="s">
        <v>461</v>
      </c>
      <c r="K32" s="37" t="s">
        <v>75</v>
      </c>
      <c r="L32" s="37" t="s">
        <v>104</v>
      </c>
      <c r="M32" s="37" t="s">
        <v>86</v>
      </c>
      <c r="N32" s="37" t="s">
        <v>90</v>
      </c>
      <c r="O32" s="38" t="n">
        <v>43844</v>
      </c>
      <c r="P32" s="39" t="n">
        <v>310000</v>
      </c>
      <c r="Q32" s="37" t="n">
        <v>6</v>
      </c>
      <c r="R32" s="37" t="s">
        <v>185</v>
      </c>
      <c r="S32" s="37" t="s">
        <v>111</v>
      </c>
      <c r="T32" s="37" t="s">
        <v>458</v>
      </c>
      <c r="U32" s="37" t="s">
        <v>52</v>
      </c>
      <c r="V32" s="37" t="n">
        <f aca="false">IF(O32="","",YEAR(O32))</f>
        <v>2020</v>
      </c>
      <c r="W32" s="37" t="str">
        <f aca="false">IF(E32&lt;25,"21-24",IF(E32&lt;30,"25-29",IF(E32&lt;35,"30-34",IF(E32&lt;40,"35-39",IF(E32&lt;45,"40-44","45+")))))</f>
        <v>25-29</v>
      </c>
    </row>
    <row r="33" customFormat="false" ht="15" hidden="false" customHeight="false" outlineLevel="0" collapsed="false">
      <c r="A33" s="37" t="s">
        <v>462</v>
      </c>
      <c r="B33" s="37" t="s">
        <v>432</v>
      </c>
      <c r="C33" s="37" t="s">
        <v>361</v>
      </c>
      <c r="D33" s="37" t="s">
        <v>82</v>
      </c>
      <c r="E33" s="37" t="n">
        <v>35</v>
      </c>
      <c r="F33" s="37" t="s">
        <v>101</v>
      </c>
      <c r="G33" s="37" t="s">
        <v>96</v>
      </c>
      <c r="H33" s="37" t="s">
        <v>322</v>
      </c>
      <c r="I33" s="37" t="s">
        <v>64</v>
      </c>
      <c r="J33" s="37" t="s">
        <v>440</v>
      </c>
      <c r="K33" s="37" t="s">
        <v>76</v>
      </c>
      <c r="L33" s="37" t="s">
        <v>104</v>
      </c>
      <c r="M33" s="37" t="s">
        <v>87</v>
      </c>
      <c r="N33" s="37" t="s">
        <v>90</v>
      </c>
      <c r="O33" s="38" t="n">
        <v>43605</v>
      </c>
      <c r="P33" s="39" t="n">
        <v>644000</v>
      </c>
      <c r="Q33" s="37" t="n">
        <v>6</v>
      </c>
      <c r="R33" s="37" t="s">
        <v>187</v>
      </c>
      <c r="S33" s="37" t="s">
        <v>113</v>
      </c>
      <c r="T33" s="37" t="s">
        <v>463</v>
      </c>
      <c r="U33" s="37" t="s">
        <v>52</v>
      </c>
      <c r="V33" s="37" t="n">
        <f aca="false">IF(O33="","",YEAR(O33))</f>
        <v>2019</v>
      </c>
      <c r="W33" s="37" t="str">
        <f aca="false">IF(E33&lt;25,"21-24",IF(E33&lt;30,"25-29",IF(E33&lt;35,"30-34",IF(E33&lt;40,"35-39",IF(E33&lt;45,"40-44","45+")))))</f>
        <v>35-39</v>
      </c>
    </row>
    <row r="34" customFormat="false" ht="15" hidden="false" customHeight="false" outlineLevel="0" collapsed="false">
      <c r="A34" s="37" t="s">
        <v>464</v>
      </c>
      <c r="B34" s="37" t="s">
        <v>465</v>
      </c>
      <c r="C34" s="37" t="s">
        <v>396</v>
      </c>
      <c r="D34" s="37" t="s">
        <v>83</v>
      </c>
      <c r="E34" s="37" t="n">
        <v>35</v>
      </c>
      <c r="F34" s="37" t="s">
        <v>100</v>
      </c>
      <c r="G34" s="37" t="s">
        <v>95</v>
      </c>
      <c r="H34" s="37" t="s">
        <v>321</v>
      </c>
      <c r="I34" s="37" t="s">
        <v>63</v>
      </c>
      <c r="J34" s="37" t="s">
        <v>388</v>
      </c>
      <c r="K34" s="37" t="s">
        <v>77</v>
      </c>
      <c r="L34" s="37" t="s">
        <v>104</v>
      </c>
      <c r="M34" s="37" t="s">
        <v>88</v>
      </c>
      <c r="N34" s="37" t="s">
        <v>90</v>
      </c>
      <c r="O34" s="38" t="n">
        <v>45634</v>
      </c>
      <c r="P34" s="39" t="n">
        <v>2535000</v>
      </c>
      <c r="Q34" s="37" t="n">
        <v>9</v>
      </c>
      <c r="R34" s="37" t="s">
        <v>187</v>
      </c>
      <c r="S34" s="37" t="s">
        <v>112</v>
      </c>
      <c r="T34" s="37" t="s">
        <v>466</v>
      </c>
      <c r="U34" s="37" t="s">
        <v>52</v>
      </c>
      <c r="V34" s="37" t="n">
        <f aca="false">IF(O34="","",YEAR(O34))</f>
        <v>2024</v>
      </c>
      <c r="W34" s="37" t="str">
        <f aca="false">IF(E34&lt;25,"21-24",IF(E34&lt;30,"25-29",IF(E34&lt;35,"30-34",IF(E34&lt;40,"35-39",IF(E34&lt;45,"40-44","45+")))))</f>
        <v>35-39</v>
      </c>
    </row>
    <row r="35" customFormat="false" ht="15" hidden="false" customHeight="false" outlineLevel="0" collapsed="false">
      <c r="A35" s="37" t="s">
        <v>467</v>
      </c>
      <c r="B35" s="37" t="s">
        <v>468</v>
      </c>
      <c r="C35" s="37" t="s">
        <v>469</v>
      </c>
      <c r="D35" s="37" t="s">
        <v>82</v>
      </c>
      <c r="E35" s="37" t="n">
        <v>34</v>
      </c>
      <c r="F35" s="37" t="s">
        <v>100</v>
      </c>
      <c r="G35" s="37" t="s">
        <v>94</v>
      </c>
      <c r="H35" s="37" t="s">
        <v>318</v>
      </c>
      <c r="I35" s="37" t="s">
        <v>60</v>
      </c>
      <c r="J35" s="37" t="s">
        <v>470</v>
      </c>
      <c r="K35" s="37" t="s">
        <v>77</v>
      </c>
      <c r="L35" s="37" t="s">
        <v>105</v>
      </c>
      <c r="M35" s="37" t="s">
        <v>87</v>
      </c>
      <c r="N35" s="37" t="s">
        <v>90</v>
      </c>
      <c r="O35" s="38" t="n">
        <v>44940</v>
      </c>
      <c r="P35" s="39" t="n">
        <v>1913000</v>
      </c>
      <c r="Q35" s="37" t="n">
        <v>3</v>
      </c>
      <c r="R35" s="37" t="s">
        <v>187</v>
      </c>
      <c r="S35" s="37" t="s">
        <v>111</v>
      </c>
      <c r="T35" s="37" t="s">
        <v>394</v>
      </c>
      <c r="U35" s="37" t="s">
        <v>52</v>
      </c>
      <c r="V35" s="37" t="n">
        <f aca="false">IF(O35="","",YEAR(O35))</f>
        <v>2023</v>
      </c>
      <c r="W35" s="37" t="str">
        <f aca="false">IF(E35&lt;25,"21-24",IF(E35&lt;30,"25-29",IF(E35&lt;35,"30-34",IF(E35&lt;40,"35-39",IF(E35&lt;45,"40-44","45+")))))</f>
        <v>30-34</v>
      </c>
    </row>
    <row r="36" customFormat="false" ht="15" hidden="false" customHeight="false" outlineLevel="0" collapsed="false">
      <c r="A36" s="37" t="s">
        <v>471</v>
      </c>
      <c r="B36" s="37" t="s">
        <v>412</v>
      </c>
      <c r="C36" s="37" t="s">
        <v>356</v>
      </c>
      <c r="D36" s="37" t="s">
        <v>82</v>
      </c>
      <c r="E36" s="37" t="n">
        <v>25</v>
      </c>
      <c r="F36" s="37" t="s">
        <v>100</v>
      </c>
      <c r="G36" s="37" t="s">
        <v>94</v>
      </c>
      <c r="H36" s="37" t="s">
        <v>318</v>
      </c>
      <c r="I36" s="37" t="s">
        <v>60</v>
      </c>
      <c r="J36" s="37" t="s">
        <v>384</v>
      </c>
      <c r="K36" s="37" t="s">
        <v>76</v>
      </c>
      <c r="L36" s="37" t="s">
        <v>108</v>
      </c>
      <c r="M36" s="37" t="s">
        <v>86</v>
      </c>
      <c r="N36" s="37" t="s">
        <v>90</v>
      </c>
      <c r="O36" s="38" t="n">
        <v>45456</v>
      </c>
      <c r="P36" s="39" t="n">
        <v>1162000</v>
      </c>
      <c r="Q36" s="37" t="n">
        <v>10</v>
      </c>
      <c r="R36" s="37" t="s">
        <v>187</v>
      </c>
      <c r="S36" s="37" t="s">
        <v>113</v>
      </c>
      <c r="T36" s="37" t="s">
        <v>472</v>
      </c>
      <c r="U36" s="37" t="s">
        <v>52</v>
      </c>
      <c r="V36" s="37" t="n">
        <f aca="false">IF(O36="","",YEAR(O36))</f>
        <v>2024</v>
      </c>
      <c r="W36" s="37" t="str">
        <f aca="false">IF(E36&lt;25,"21-24",IF(E36&lt;30,"25-29",IF(E36&lt;35,"30-34",IF(E36&lt;40,"35-39",IF(E36&lt;45,"40-44","45+")))))</f>
        <v>25-29</v>
      </c>
    </row>
    <row r="37" customFormat="false" ht="15" hidden="false" customHeight="false" outlineLevel="0" collapsed="false">
      <c r="A37" s="37" t="s">
        <v>473</v>
      </c>
      <c r="B37" s="37" t="s">
        <v>474</v>
      </c>
      <c r="C37" s="37" t="s">
        <v>453</v>
      </c>
      <c r="D37" s="37" t="s">
        <v>82</v>
      </c>
      <c r="E37" s="37" t="n">
        <v>31</v>
      </c>
      <c r="F37" s="37" t="s">
        <v>101</v>
      </c>
      <c r="G37" s="37" t="s">
        <v>95</v>
      </c>
      <c r="H37" s="37" t="s">
        <v>324</v>
      </c>
      <c r="I37" s="37" t="s">
        <v>66</v>
      </c>
      <c r="J37" s="37" t="s">
        <v>475</v>
      </c>
      <c r="K37" s="37" t="s">
        <v>76</v>
      </c>
      <c r="L37" s="37" t="s">
        <v>105</v>
      </c>
      <c r="M37" s="37" t="s">
        <v>87</v>
      </c>
      <c r="N37" s="37" t="s">
        <v>90</v>
      </c>
      <c r="O37" s="38" t="n">
        <v>44442</v>
      </c>
      <c r="P37" s="39" t="n">
        <v>1016000</v>
      </c>
      <c r="Q37" s="37" t="n">
        <v>20</v>
      </c>
      <c r="R37" s="37" t="s">
        <v>185</v>
      </c>
      <c r="S37" s="37" t="s">
        <v>111</v>
      </c>
      <c r="T37" s="37" t="s">
        <v>450</v>
      </c>
      <c r="U37" s="37" t="s">
        <v>53</v>
      </c>
      <c r="V37" s="37" t="n">
        <f aca="false">IF(O37="","",YEAR(O37))</f>
        <v>2021</v>
      </c>
      <c r="W37" s="37" t="str">
        <f aca="false">IF(E37&lt;25,"21-24",IF(E37&lt;30,"25-29",IF(E37&lt;35,"30-34",IF(E37&lt;40,"35-39",IF(E37&lt;45,"40-44","45+")))))</f>
        <v>30-34</v>
      </c>
    </row>
    <row r="38" customFormat="false" ht="15" hidden="false" customHeight="false" outlineLevel="0" collapsed="false">
      <c r="A38" s="37" t="s">
        <v>476</v>
      </c>
      <c r="B38" s="37" t="s">
        <v>379</v>
      </c>
      <c r="C38" s="37" t="s">
        <v>413</v>
      </c>
      <c r="D38" s="37" t="s">
        <v>82</v>
      </c>
      <c r="E38" s="37" t="n">
        <v>32</v>
      </c>
      <c r="F38" s="37" t="s">
        <v>100</v>
      </c>
      <c r="G38" s="37" t="s">
        <v>94</v>
      </c>
      <c r="H38" s="37" t="s">
        <v>318</v>
      </c>
      <c r="I38" s="37" t="s">
        <v>60</v>
      </c>
      <c r="J38" s="37" t="s">
        <v>384</v>
      </c>
      <c r="K38" s="37" t="s">
        <v>76</v>
      </c>
      <c r="L38" s="37" t="s">
        <v>106</v>
      </c>
      <c r="M38" s="37" t="s">
        <v>86</v>
      </c>
      <c r="N38" s="37" t="s">
        <v>90</v>
      </c>
      <c r="O38" s="38" t="n">
        <v>43306</v>
      </c>
      <c r="P38" s="39" t="n">
        <v>612000</v>
      </c>
      <c r="Q38" s="37" t="n">
        <v>42</v>
      </c>
      <c r="R38" s="37" t="s">
        <v>187</v>
      </c>
      <c r="S38" s="37" t="s">
        <v>114</v>
      </c>
      <c r="T38" s="37" t="s">
        <v>477</v>
      </c>
      <c r="U38" s="37" t="s">
        <v>52</v>
      </c>
      <c r="V38" s="37" t="n">
        <f aca="false">IF(O38="","",YEAR(O38))</f>
        <v>2018</v>
      </c>
      <c r="W38" s="37" t="str">
        <f aca="false">IF(E38&lt;25,"21-24",IF(E38&lt;30,"25-29",IF(E38&lt;35,"30-34",IF(E38&lt;40,"35-39",IF(E38&lt;45,"40-44","45+")))))</f>
        <v>30-34</v>
      </c>
    </row>
    <row r="39" customFormat="false" ht="15" hidden="false" customHeight="false" outlineLevel="0" collapsed="false">
      <c r="A39" s="37" t="s">
        <v>478</v>
      </c>
      <c r="B39" s="37" t="s">
        <v>479</v>
      </c>
      <c r="C39" s="37" t="s">
        <v>383</v>
      </c>
      <c r="D39" s="37" t="s">
        <v>83</v>
      </c>
      <c r="E39" s="37" t="n">
        <v>27</v>
      </c>
      <c r="F39" s="37" t="s">
        <v>100</v>
      </c>
      <c r="G39" s="37" t="s">
        <v>94</v>
      </c>
      <c r="H39" s="37" t="s">
        <v>322</v>
      </c>
      <c r="I39" s="37" t="s">
        <v>64</v>
      </c>
      <c r="J39" s="37" t="s">
        <v>440</v>
      </c>
      <c r="K39" s="37" t="s">
        <v>76</v>
      </c>
      <c r="L39" s="37" t="s">
        <v>106</v>
      </c>
      <c r="M39" s="37" t="s">
        <v>86</v>
      </c>
      <c r="N39" s="37" t="s">
        <v>92</v>
      </c>
      <c r="O39" s="38" t="n">
        <v>44881</v>
      </c>
      <c r="P39" s="39" t="n">
        <v>609000</v>
      </c>
      <c r="Q39" s="37" t="n">
        <v>4</v>
      </c>
      <c r="R39" s="37" t="s">
        <v>187</v>
      </c>
      <c r="S39" s="37" t="s">
        <v>112</v>
      </c>
      <c r="T39" s="37" t="s">
        <v>455</v>
      </c>
      <c r="U39" s="37" t="s">
        <v>53</v>
      </c>
      <c r="V39" s="37" t="n">
        <f aca="false">IF(O39="","",YEAR(O39))</f>
        <v>2022</v>
      </c>
      <c r="W39" s="37" t="str">
        <f aca="false">IF(E39&lt;25,"21-24",IF(E39&lt;30,"25-29",IF(E39&lt;35,"30-34",IF(E39&lt;40,"35-39",IF(E39&lt;45,"40-44","45+")))))</f>
        <v>25-29</v>
      </c>
    </row>
    <row r="40" customFormat="false" ht="15" hidden="false" customHeight="false" outlineLevel="0" collapsed="false">
      <c r="A40" s="37" t="s">
        <v>480</v>
      </c>
      <c r="B40" s="37" t="s">
        <v>437</v>
      </c>
      <c r="C40" s="37" t="s">
        <v>453</v>
      </c>
      <c r="D40" s="37" t="s">
        <v>83</v>
      </c>
      <c r="E40" s="37" t="n">
        <v>38</v>
      </c>
      <c r="F40" s="37" t="s">
        <v>100</v>
      </c>
      <c r="G40" s="37" t="s">
        <v>94</v>
      </c>
      <c r="H40" s="37" t="s">
        <v>320</v>
      </c>
      <c r="I40" s="37" t="s">
        <v>62</v>
      </c>
      <c r="J40" s="37" t="s">
        <v>481</v>
      </c>
      <c r="K40" s="37" t="s">
        <v>78</v>
      </c>
      <c r="L40" s="37" t="s">
        <v>106</v>
      </c>
      <c r="M40" s="37" t="s">
        <v>88</v>
      </c>
      <c r="N40" s="37" t="s">
        <v>90</v>
      </c>
      <c r="O40" s="38" t="n">
        <v>45917</v>
      </c>
      <c r="P40" s="39" t="n">
        <v>4213000</v>
      </c>
      <c r="Q40" s="37" t="n">
        <v>2</v>
      </c>
      <c r="R40" s="37" t="s">
        <v>187</v>
      </c>
      <c r="S40" s="37" t="s">
        <v>114</v>
      </c>
      <c r="T40" s="37" t="s">
        <v>482</v>
      </c>
      <c r="U40" s="37" t="s">
        <v>52</v>
      </c>
      <c r="V40" s="37" t="n">
        <f aca="false">IF(O40="","",YEAR(O40))</f>
        <v>2025</v>
      </c>
      <c r="W40" s="37" t="str">
        <f aca="false">IF(E40&lt;25,"21-24",IF(E40&lt;30,"25-29",IF(E40&lt;35,"30-34",IF(E40&lt;40,"35-39",IF(E40&lt;45,"40-44","45+")))))</f>
        <v>35-39</v>
      </c>
    </row>
    <row r="41" customFormat="false" ht="15" hidden="false" customHeight="false" outlineLevel="0" collapsed="false">
      <c r="A41" s="37" t="s">
        <v>483</v>
      </c>
      <c r="B41" s="37" t="s">
        <v>374</v>
      </c>
      <c r="C41" s="37" t="s">
        <v>484</v>
      </c>
      <c r="D41" s="37" t="s">
        <v>82</v>
      </c>
      <c r="E41" s="37" t="n">
        <v>36</v>
      </c>
      <c r="F41" s="37" t="s">
        <v>100</v>
      </c>
      <c r="G41" s="37" t="s">
        <v>95</v>
      </c>
      <c r="H41" s="37" t="s">
        <v>320</v>
      </c>
      <c r="I41" s="37" t="s">
        <v>62</v>
      </c>
      <c r="J41" s="37" t="s">
        <v>485</v>
      </c>
      <c r="K41" s="37" t="s">
        <v>78</v>
      </c>
      <c r="L41" s="37" t="s">
        <v>108</v>
      </c>
      <c r="M41" s="37" t="s">
        <v>87</v>
      </c>
      <c r="N41" s="37" t="s">
        <v>90</v>
      </c>
      <c r="O41" s="38" t="n">
        <v>45206</v>
      </c>
      <c r="P41" s="39" t="n">
        <v>4425000</v>
      </c>
      <c r="Q41" s="37" t="n">
        <v>16</v>
      </c>
      <c r="R41" s="37" t="s">
        <v>187</v>
      </c>
      <c r="S41" s="37" t="s">
        <v>111</v>
      </c>
      <c r="T41" s="37" t="s">
        <v>486</v>
      </c>
      <c r="U41" s="37" t="s">
        <v>53</v>
      </c>
      <c r="V41" s="37" t="n">
        <f aca="false">IF(O41="","",YEAR(O41))</f>
        <v>2023</v>
      </c>
      <c r="W41" s="37" t="str">
        <f aca="false">IF(E41&lt;25,"21-24",IF(E41&lt;30,"25-29",IF(E41&lt;35,"30-34",IF(E41&lt;40,"35-39",IF(E41&lt;45,"40-44","45+")))))</f>
        <v>35-39</v>
      </c>
    </row>
    <row r="42" customFormat="false" ht="15" hidden="false" customHeight="false" outlineLevel="0" collapsed="false">
      <c r="A42" s="37" t="s">
        <v>487</v>
      </c>
      <c r="B42" s="37" t="s">
        <v>488</v>
      </c>
      <c r="C42" s="37" t="s">
        <v>429</v>
      </c>
      <c r="D42" s="37" t="s">
        <v>82</v>
      </c>
      <c r="E42" s="37" t="n">
        <v>33</v>
      </c>
      <c r="F42" s="37" t="s">
        <v>100</v>
      </c>
      <c r="G42" s="37" t="s">
        <v>94</v>
      </c>
      <c r="H42" s="37" t="s">
        <v>322</v>
      </c>
      <c r="I42" s="37" t="s">
        <v>64</v>
      </c>
      <c r="J42" s="37" t="s">
        <v>461</v>
      </c>
      <c r="K42" s="37" t="s">
        <v>75</v>
      </c>
      <c r="L42" s="37" t="s">
        <v>105</v>
      </c>
      <c r="M42" s="37" t="s">
        <v>86</v>
      </c>
      <c r="N42" s="37" t="s">
        <v>90</v>
      </c>
      <c r="O42" s="38" t="n">
        <v>44070</v>
      </c>
      <c r="P42" s="39" t="n">
        <v>527000</v>
      </c>
      <c r="Q42" s="37" t="n">
        <v>9</v>
      </c>
      <c r="R42" s="37" t="s">
        <v>187</v>
      </c>
      <c r="S42" s="37" t="s">
        <v>112</v>
      </c>
      <c r="T42" s="37" t="s">
        <v>489</v>
      </c>
      <c r="U42" s="37" t="s">
        <v>52</v>
      </c>
      <c r="V42" s="37" t="n">
        <f aca="false">IF(O42="","",YEAR(O42))</f>
        <v>2020</v>
      </c>
      <c r="W42" s="37" t="str">
        <f aca="false">IF(E42&lt;25,"21-24",IF(E42&lt;30,"25-29",IF(E42&lt;35,"30-34",IF(E42&lt;40,"35-39",IF(E42&lt;45,"40-44","45+")))))</f>
        <v>30-34</v>
      </c>
    </row>
    <row r="43" customFormat="false" ht="15" hidden="false" customHeight="false" outlineLevel="0" collapsed="false">
      <c r="A43" s="37" t="s">
        <v>490</v>
      </c>
      <c r="B43" s="37" t="s">
        <v>445</v>
      </c>
      <c r="C43" s="37" t="s">
        <v>383</v>
      </c>
      <c r="D43" s="37" t="s">
        <v>83</v>
      </c>
      <c r="E43" s="37" t="n">
        <v>31</v>
      </c>
      <c r="F43" s="37" t="s">
        <v>101</v>
      </c>
      <c r="G43" s="37" t="s">
        <v>94</v>
      </c>
      <c r="H43" s="37" t="s">
        <v>319</v>
      </c>
      <c r="I43" s="37" t="s">
        <v>61</v>
      </c>
      <c r="J43" s="37" t="s">
        <v>491</v>
      </c>
      <c r="K43" s="37" t="s">
        <v>76</v>
      </c>
      <c r="L43" s="37" t="s">
        <v>106</v>
      </c>
      <c r="M43" s="37" t="s">
        <v>87</v>
      </c>
      <c r="N43" s="37" t="s">
        <v>90</v>
      </c>
      <c r="O43" s="38" t="n">
        <v>46176</v>
      </c>
      <c r="P43" s="39" t="n">
        <v>1342000</v>
      </c>
      <c r="Q43" s="37" t="n">
        <v>11</v>
      </c>
      <c r="R43" s="37" t="s">
        <v>187</v>
      </c>
      <c r="S43" s="37" t="s">
        <v>111</v>
      </c>
      <c r="T43" s="37" t="s">
        <v>492</v>
      </c>
      <c r="U43" s="37" t="s">
        <v>52</v>
      </c>
      <c r="V43" s="37" t="n">
        <f aca="false">IF(O43="","",YEAR(O43))</f>
        <v>2026</v>
      </c>
      <c r="W43" s="37" t="str">
        <f aca="false">IF(E43&lt;25,"21-24",IF(E43&lt;30,"25-29",IF(E43&lt;35,"30-34",IF(E43&lt;40,"35-39",IF(E43&lt;45,"40-44","45+")))))</f>
        <v>30-34</v>
      </c>
    </row>
    <row r="44" customFormat="false" ht="15" hidden="false" customHeight="false" outlineLevel="0" collapsed="false">
      <c r="A44" s="37" t="s">
        <v>493</v>
      </c>
      <c r="B44" s="37" t="s">
        <v>494</v>
      </c>
      <c r="C44" s="37" t="s">
        <v>469</v>
      </c>
      <c r="D44" s="37" t="s">
        <v>82</v>
      </c>
      <c r="E44" s="37" t="n">
        <v>41</v>
      </c>
      <c r="F44" s="37" t="s">
        <v>100</v>
      </c>
      <c r="G44" s="37" t="s">
        <v>94</v>
      </c>
      <c r="H44" s="37" t="s">
        <v>322</v>
      </c>
      <c r="I44" s="37" t="s">
        <v>64</v>
      </c>
      <c r="J44" s="37" t="s">
        <v>457</v>
      </c>
      <c r="K44" s="37" t="s">
        <v>78</v>
      </c>
      <c r="L44" s="37" t="s">
        <v>104</v>
      </c>
      <c r="M44" s="37" t="s">
        <v>87</v>
      </c>
      <c r="N44" s="37" t="s">
        <v>90</v>
      </c>
      <c r="O44" s="38" t="n">
        <v>43130</v>
      </c>
      <c r="P44" s="39" t="n">
        <v>4712000</v>
      </c>
      <c r="Q44" s="37" t="n">
        <v>11</v>
      </c>
      <c r="R44" s="37" t="s">
        <v>187</v>
      </c>
      <c r="S44" s="37" t="s">
        <v>111</v>
      </c>
      <c r="T44" s="37" t="s">
        <v>495</v>
      </c>
      <c r="U44" s="37" t="s">
        <v>53</v>
      </c>
      <c r="V44" s="37" t="n">
        <f aca="false">IF(O44="","",YEAR(O44))</f>
        <v>2018</v>
      </c>
      <c r="W44" s="37" t="str">
        <f aca="false">IF(E44&lt;25,"21-24",IF(E44&lt;30,"25-29",IF(E44&lt;35,"30-34",IF(E44&lt;40,"35-39",IF(E44&lt;45,"40-44","45+")))))</f>
        <v>40-44</v>
      </c>
    </row>
    <row r="45" customFormat="false" ht="15" hidden="false" customHeight="false" outlineLevel="0" collapsed="false">
      <c r="A45" s="37" t="s">
        <v>496</v>
      </c>
      <c r="B45" s="37" t="s">
        <v>410</v>
      </c>
      <c r="C45" s="37" t="s">
        <v>433</v>
      </c>
      <c r="D45" s="37" t="s">
        <v>83</v>
      </c>
      <c r="E45" s="37" t="n">
        <v>22</v>
      </c>
      <c r="F45" s="37" t="s">
        <v>102</v>
      </c>
      <c r="G45" s="37" t="s">
        <v>94</v>
      </c>
      <c r="H45" s="37" t="s">
        <v>322</v>
      </c>
      <c r="I45" s="37" t="s">
        <v>64</v>
      </c>
      <c r="J45" s="37" t="s">
        <v>440</v>
      </c>
      <c r="K45" s="37" t="s">
        <v>76</v>
      </c>
      <c r="L45" s="37" t="s">
        <v>109</v>
      </c>
      <c r="M45" s="37" t="s">
        <v>87</v>
      </c>
      <c r="N45" s="37" t="s">
        <v>90</v>
      </c>
      <c r="O45" s="38" t="n">
        <v>46252</v>
      </c>
      <c r="P45" s="39" t="n">
        <v>1222000</v>
      </c>
      <c r="Q45" s="37" t="n">
        <v>23</v>
      </c>
      <c r="R45" s="37" t="s">
        <v>187</v>
      </c>
      <c r="S45" s="37" t="s">
        <v>115</v>
      </c>
      <c r="T45" s="37" t="s">
        <v>497</v>
      </c>
      <c r="U45" s="37" t="s">
        <v>52</v>
      </c>
      <c r="V45" s="37" t="n">
        <f aca="false">IF(O45="","",YEAR(O45))</f>
        <v>2026</v>
      </c>
      <c r="W45" s="37" t="str">
        <f aca="false">IF(E45&lt;25,"21-24",IF(E45&lt;30,"25-29",IF(E45&lt;35,"30-34",IF(E45&lt;40,"35-39",IF(E45&lt;45,"40-44","45+")))))</f>
        <v>21-24</v>
      </c>
    </row>
    <row r="46" customFormat="false" ht="15" hidden="false" customHeight="false" outlineLevel="0" collapsed="false">
      <c r="A46" s="37" t="s">
        <v>498</v>
      </c>
      <c r="B46" s="37" t="s">
        <v>499</v>
      </c>
      <c r="C46" s="37" t="s">
        <v>413</v>
      </c>
      <c r="D46" s="37" t="s">
        <v>83</v>
      </c>
      <c r="E46" s="37" t="n">
        <v>41</v>
      </c>
      <c r="F46" s="37" t="s">
        <v>100</v>
      </c>
      <c r="G46" s="37" t="s">
        <v>95</v>
      </c>
      <c r="H46" s="37" t="s">
        <v>323</v>
      </c>
      <c r="I46" s="37" t="s">
        <v>65</v>
      </c>
      <c r="J46" s="37" t="s">
        <v>500</v>
      </c>
      <c r="K46" s="37" t="s">
        <v>78</v>
      </c>
      <c r="L46" s="37" t="s">
        <v>108</v>
      </c>
      <c r="M46" s="37" t="s">
        <v>88</v>
      </c>
      <c r="N46" s="37" t="s">
        <v>90</v>
      </c>
      <c r="O46" s="38" t="n">
        <v>44644</v>
      </c>
      <c r="P46" s="39" t="n">
        <v>2517000</v>
      </c>
      <c r="Q46" s="37" t="n">
        <v>16</v>
      </c>
      <c r="R46" s="37" t="s">
        <v>185</v>
      </c>
      <c r="S46" s="37" t="s">
        <v>114</v>
      </c>
      <c r="T46" s="37" t="s">
        <v>501</v>
      </c>
      <c r="U46" s="37" t="s">
        <v>53</v>
      </c>
      <c r="V46" s="37" t="n">
        <f aca="false">IF(O46="","",YEAR(O46))</f>
        <v>2022</v>
      </c>
      <c r="W46" s="37" t="str">
        <f aca="false">IF(E46&lt;25,"21-24",IF(E46&lt;30,"25-29",IF(E46&lt;35,"30-34",IF(E46&lt;40,"35-39",IF(E46&lt;45,"40-44","45+")))))</f>
        <v>40-44</v>
      </c>
    </row>
    <row r="47" customFormat="false" ht="15" hidden="false" customHeight="false" outlineLevel="0" collapsed="false">
      <c r="A47" s="37" t="s">
        <v>502</v>
      </c>
      <c r="B47" s="37" t="s">
        <v>503</v>
      </c>
      <c r="C47" s="37" t="s">
        <v>413</v>
      </c>
      <c r="D47" s="37" t="s">
        <v>83</v>
      </c>
      <c r="E47" s="37" t="n">
        <v>25</v>
      </c>
      <c r="F47" s="37" t="s">
        <v>101</v>
      </c>
      <c r="G47" s="37" t="s">
        <v>96</v>
      </c>
      <c r="H47" s="37" t="s">
        <v>324</v>
      </c>
      <c r="I47" s="37" t="s">
        <v>66</v>
      </c>
      <c r="J47" s="37" t="s">
        <v>504</v>
      </c>
      <c r="K47" s="37" t="s">
        <v>75</v>
      </c>
      <c r="L47" s="37" t="s">
        <v>104</v>
      </c>
      <c r="M47" s="37" t="s">
        <v>87</v>
      </c>
      <c r="N47" s="37" t="s">
        <v>90</v>
      </c>
      <c r="O47" s="38" t="n">
        <v>45530</v>
      </c>
      <c r="P47" s="39" t="n">
        <v>469000</v>
      </c>
      <c r="Q47" s="37" t="n">
        <v>28</v>
      </c>
      <c r="R47" s="37" t="s">
        <v>185</v>
      </c>
      <c r="S47" s="37" t="s">
        <v>114</v>
      </c>
      <c r="T47" s="37" t="s">
        <v>505</v>
      </c>
      <c r="U47" s="37" t="s">
        <v>52</v>
      </c>
      <c r="V47" s="37" t="n">
        <f aca="false">IF(O47="","",YEAR(O47))</f>
        <v>2024</v>
      </c>
      <c r="W47" s="37" t="str">
        <f aca="false">IF(E47&lt;25,"21-24",IF(E47&lt;30,"25-29",IF(E47&lt;35,"30-34",IF(E47&lt;40,"35-39",IF(E47&lt;45,"40-44","45+")))))</f>
        <v>25-29</v>
      </c>
    </row>
    <row r="48" customFormat="false" ht="15" hidden="false" customHeight="false" outlineLevel="0" collapsed="false">
      <c r="A48" s="37" t="s">
        <v>506</v>
      </c>
      <c r="B48" s="37" t="s">
        <v>507</v>
      </c>
      <c r="C48" s="37" t="s">
        <v>429</v>
      </c>
      <c r="D48" s="37" t="s">
        <v>83</v>
      </c>
      <c r="E48" s="37" t="n">
        <v>27</v>
      </c>
      <c r="F48" s="37" t="s">
        <v>101</v>
      </c>
      <c r="G48" s="37" t="s">
        <v>95</v>
      </c>
      <c r="H48" s="37" t="s">
        <v>319</v>
      </c>
      <c r="I48" s="37" t="s">
        <v>61</v>
      </c>
      <c r="J48" s="37" t="s">
        <v>508</v>
      </c>
      <c r="K48" s="37" t="s">
        <v>76</v>
      </c>
      <c r="L48" s="37" t="s">
        <v>108</v>
      </c>
      <c r="M48" s="37" t="s">
        <v>88</v>
      </c>
      <c r="N48" s="37" t="s">
        <v>90</v>
      </c>
      <c r="O48" s="38" t="n">
        <v>44351</v>
      </c>
      <c r="P48" s="39" t="n">
        <v>750000</v>
      </c>
      <c r="Q48" s="37" t="n">
        <v>7</v>
      </c>
      <c r="R48" s="37" t="s">
        <v>187</v>
      </c>
      <c r="S48" s="37" t="s">
        <v>115</v>
      </c>
      <c r="T48" s="37" t="s">
        <v>509</v>
      </c>
      <c r="U48" s="37" t="s">
        <v>52</v>
      </c>
      <c r="V48" s="37" t="n">
        <f aca="false">IF(O48="","",YEAR(O48))</f>
        <v>2021</v>
      </c>
      <c r="W48" s="37" t="str">
        <f aca="false">IF(E48&lt;25,"21-24",IF(E48&lt;30,"25-29",IF(E48&lt;35,"30-34",IF(E48&lt;40,"35-39",IF(E48&lt;45,"40-44","45+")))))</f>
        <v>25-29</v>
      </c>
    </row>
    <row r="49" customFormat="false" ht="15" hidden="false" customHeight="false" outlineLevel="0" collapsed="false">
      <c r="A49" s="37" t="s">
        <v>510</v>
      </c>
      <c r="B49" s="37" t="s">
        <v>364</v>
      </c>
      <c r="C49" s="37" t="s">
        <v>392</v>
      </c>
      <c r="D49" s="37" t="s">
        <v>83</v>
      </c>
      <c r="E49" s="37" t="n">
        <v>22</v>
      </c>
      <c r="F49" s="37" t="s">
        <v>101</v>
      </c>
      <c r="G49" s="37" t="s">
        <v>94</v>
      </c>
      <c r="H49" s="37" t="s">
        <v>322</v>
      </c>
      <c r="I49" s="37" t="s">
        <v>64</v>
      </c>
      <c r="J49" s="37" t="s">
        <v>440</v>
      </c>
      <c r="K49" s="37" t="s">
        <v>76</v>
      </c>
      <c r="L49" s="37" t="s">
        <v>106</v>
      </c>
      <c r="M49" s="37" t="s">
        <v>87</v>
      </c>
      <c r="N49" s="37" t="s">
        <v>90</v>
      </c>
      <c r="O49" s="38" t="n">
        <v>46134</v>
      </c>
      <c r="P49" s="39" t="n">
        <v>1332000</v>
      </c>
      <c r="Q49" s="37" t="n">
        <v>4</v>
      </c>
      <c r="R49" s="37" t="s">
        <v>187</v>
      </c>
      <c r="S49" s="37" t="s">
        <v>111</v>
      </c>
      <c r="T49" s="37" t="s">
        <v>511</v>
      </c>
      <c r="U49" s="37" t="s">
        <v>52</v>
      </c>
      <c r="V49" s="37" t="n">
        <f aca="false">IF(O49="","",YEAR(O49))</f>
        <v>2026</v>
      </c>
      <c r="W49" s="37" t="str">
        <f aca="false">IF(E49&lt;25,"21-24",IF(E49&lt;30,"25-29",IF(E49&lt;35,"30-34",IF(E49&lt;40,"35-39",IF(E49&lt;45,"40-44","45+")))))</f>
        <v>21-24</v>
      </c>
    </row>
    <row r="50" customFormat="false" ht="15" hidden="false" customHeight="false" outlineLevel="0" collapsed="false">
      <c r="A50" s="37" t="s">
        <v>512</v>
      </c>
      <c r="B50" s="37" t="s">
        <v>391</v>
      </c>
      <c r="C50" s="37" t="s">
        <v>351</v>
      </c>
      <c r="D50" s="37" t="s">
        <v>82</v>
      </c>
      <c r="E50" s="37" t="n">
        <v>28</v>
      </c>
      <c r="F50" s="37" t="s">
        <v>101</v>
      </c>
      <c r="G50" s="37" t="s">
        <v>94</v>
      </c>
      <c r="H50" s="37" t="s">
        <v>326</v>
      </c>
      <c r="I50" s="37" t="s">
        <v>68</v>
      </c>
      <c r="J50" s="37" t="s">
        <v>403</v>
      </c>
      <c r="K50" s="37" t="s">
        <v>76</v>
      </c>
      <c r="L50" s="37" t="s">
        <v>107</v>
      </c>
      <c r="M50" s="37" t="s">
        <v>86</v>
      </c>
      <c r="N50" s="37" t="s">
        <v>90</v>
      </c>
      <c r="O50" s="38" t="n">
        <v>44900</v>
      </c>
      <c r="P50" s="39" t="n">
        <v>828000</v>
      </c>
      <c r="Q50" s="37" t="n">
        <v>17</v>
      </c>
      <c r="R50" s="37" t="s">
        <v>185</v>
      </c>
      <c r="S50" s="37" t="s">
        <v>112</v>
      </c>
      <c r="T50" s="37" t="s">
        <v>513</v>
      </c>
      <c r="U50" s="37" t="s">
        <v>52</v>
      </c>
      <c r="V50" s="37" t="n">
        <f aca="false">IF(O50="","",YEAR(O50))</f>
        <v>2022</v>
      </c>
      <c r="W50" s="37" t="str">
        <f aca="false">IF(E50&lt;25,"21-24",IF(E50&lt;30,"25-29",IF(E50&lt;35,"30-34",IF(E50&lt;40,"35-39",IF(E50&lt;45,"40-44","45+")))))</f>
        <v>25-29</v>
      </c>
    </row>
    <row r="51" customFormat="false" ht="15" hidden="false" customHeight="false" outlineLevel="0" collapsed="false">
      <c r="A51" s="37" t="s">
        <v>514</v>
      </c>
      <c r="B51" s="37" t="s">
        <v>515</v>
      </c>
      <c r="C51" s="37" t="s">
        <v>516</v>
      </c>
      <c r="D51" s="37" t="s">
        <v>82</v>
      </c>
      <c r="E51" s="37" t="n">
        <v>41</v>
      </c>
      <c r="F51" s="37" t="s">
        <v>100</v>
      </c>
      <c r="G51" s="37" t="s">
        <v>95</v>
      </c>
      <c r="H51" s="37" t="s">
        <v>319</v>
      </c>
      <c r="I51" s="37" t="s">
        <v>61</v>
      </c>
      <c r="J51" s="37" t="s">
        <v>423</v>
      </c>
      <c r="K51" s="37" t="s">
        <v>78</v>
      </c>
      <c r="L51" s="37" t="s">
        <v>105</v>
      </c>
      <c r="M51" s="37" t="s">
        <v>86</v>
      </c>
      <c r="N51" s="37" t="s">
        <v>92</v>
      </c>
      <c r="O51" s="38" t="n">
        <v>42462</v>
      </c>
      <c r="P51" s="39" t="n">
        <v>3080000</v>
      </c>
      <c r="Q51" s="37" t="n">
        <v>6</v>
      </c>
      <c r="R51" s="37" t="s">
        <v>187</v>
      </c>
      <c r="S51" s="37" t="s">
        <v>113</v>
      </c>
      <c r="T51" s="37" t="s">
        <v>517</v>
      </c>
      <c r="U51" s="37" t="s">
        <v>52</v>
      </c>
      <c r="V51" s="37" t="n">
        <f aca="false">IF(O51="","",YEAR(O51))</f>
        <v>2016</v>
      </c>
      <c r="W51" s="37" t="str">
        <f aca="false">IF(E51&lt;25,"21-24",IF(E51&lt;30,"25-29",IF(E51&lt;35,"30-34",IF(E51&lt;40,"35-39",IF(E51&lt;45,"40-44","45+")))))</f>
        <v>40-44</v>
      </c>
    </row>
    <row r="52" customFormat="false" ht="15" hidden="false" customHeight="false" outlineLevel="0" collapsed="false">
      <c r="A52" s="37" t="s">
        <v>518</v>
      </c>
      <c r="B52" s="37" t="s">
        <v>519</v>
      </c>
      <c r="C52" s="37" t="s">
        <v>516</v>
      </c>
      <c r="D52" s="37" t="s">
        <v>82</v>
      </c>
      <c r="E52" s="37" t="n">
        <v>32</v>
      </c>
      <c r="F52" s="37" t="s">
        <v>100</v>
      </c>
      <c r="G52" s="37" t="s">
        <v>94</v>
      </c>
      <c r="H52" s="37" t="s">
        <v>318</v>
      </c>
      <c r="I52" s="37" t="s">
        <v>60</v>
      </c>
      <c r="J52" s="37" t="s">
        <v>520</v>
      </c>
      <c r="K52" s="37" t="s">
        <v>76</v>
      </c>
      <c r="L52" s="37" t="s">
        <v>106</v>
      </c>
      <c r="M52" s="37" t="s">
        <v>88</v>
      </c>
      <c r="N52" s="37" t="s">
        <v>90</v>
      </c>
      <c r="O52" s="38" t="n">
        <v>45859</v>
      </c>
      <c r="P52" s="39" t="n">
        <v>1122000</v>
      </c>
      <c r="Q52" s="37" t="n">
        <v>5</v>
      </c>
      <c r="R52" s="37" t="s">
        <v>185</v>
      </c>
      <c r="S52" s="37" t="s">
        <v>111</v>
      </c>
      <c r="T52" s="37" t="s">
        <v>521</v>
      </c>
      <c r="U52" s="37" t="s">
        <v>52</v>
      </c>
      <c r="V52" s="37" t="n">
        <f aca="false">IF(O52="","",YEAR(O52))</f>
        <v>2025</v>
      </c>
      <c r="W52" s="37" t="str">
        <f aca="false">IF(E52&lt;25,"21-24",IF(E52&lt;30,"25-29",IF(E52&lt;35,"30-34",IF(E52&lt;40,"35-39",IF(E52&lt;45,"40-44","45+")))))</f>
        <v>30-34</v>
      </c>
    </row>
    <row r="53" customFormat="false" ht="15" hidden="false" customHeight="false" outlineLevel="0" collapsed="false">
      <c r="A53" s="37" t="s">
        <v>522</v>
      </c>
      <c r="B53" s="37" t="s">
        <v>399</v>
      </c>
      <c r="C53" s="37" t="s">
        <v>406</v>
      </c>
      <c r="D53" s="37" t="s">
        <v>83</v>
      </c>
      <c r="E53" s="37" t="n">
        <v>44</v>
      </c>
      <c r="F53" s="37" t="s">
        <v>101</v>
      </c>
      <c r="G53" s="37" t="s">
        <v>95</v>
      </c>
      <c r="H53" s="37" t="s">
        <v>320</v>
      </c>
      <c r="I53" s="37" t="s">
        <v>62</v>
      </c>
      <c r="J53" s="37" t="s">
        <v>485</v>
      </c>
      <c r="K53" s="37" t="s">
        <v>78</v>
      </c>
      <c r="L53" s="37" t="s">
        <v>106</v>
      </c>
      <c r="M53" s="37" t="s">
        <v>87</v>
      </c>
      <c r="N53" s="37" t="s">
        <v>90</v>
      </c>
      <c r="O53" s="38" t="n">
        <v>46044</v>
      </c>
      <c r="P53" s="39" t="n">
        <v>2668000</v>
      </c>
      <c r="Q53" s="37" t="n">
        <v>15</v>
      </c>
      <c r="R53" s="37" t="s">
        <v>185</v>
      </c>
      <c r="S53" s="37" t="s">
        <v>113</v>
      </c>
      <c r="T53" s="37" t="s">
        <v>523</v>
      </c>
      <c r="U53" s="37" t="s">
        <v>52</v>
      </c>
      <c r="V53" s="37" t="n">
        <f aca="false">IF(O53="","",YEAR(O53))</f>
        <v>2026</v>
      </c>
      <c r="W53" s="37" t="str">
        <f aca="false">IF(E53&lt;25,"21-24",IF(E53&lt;30,"25-29",IF(E53&lt;35,"30-34",IF(E53&lt;40,"35-39",IF(E53&lt;45,"40-44","45+")))))</f>
        <v>40-44</v>
      </c>
    </row>
    <row r="54" customFormat="false" ht="15" hidden="false" customHeight="false" outlineLevel="0" collapsed="false">
      <c r="A54" s="37" t="s">
        <v>524</v>
      </c>
      <c r="B54" s="37" t="s">
        <v>360</v>
      </c>
      <c r="C54" s="37" t="s">
        <v>516</v>
      </c>
      <c r="D54" s="37" t="s">
        <v>83</v>
      </c>
      <c r="E54" s="37" t="n">
        <v>33</v>
      </c>
      <c r="F54" s="37" t="s">
        <v>100</v>
      </c>
      <c r="G54" s="37" t="s">
        <v>95</v>
      </c>
      <c r="H54" s="37" t="s">
        <v>318</v>
      </c>
      <c r="I54" s="37" t="s">
        <v>60</v>
      </c>
      <c r="J54" s="37" t="s">
        <v>470</v>
      </c>
      <c r="K54" s="37" t="s">
        <v>77</v>
      </c>
      <c r="L54" s="37" t="s">
        <v>106</v>
      </c>
      <c r="M54" s="37" t="s">
        <v>87</v>
      </c>
      <c r="N54" s="37" t="s">
        <v>90</v>
      </c>
      <c r="O54" s="38" t="n">
        <v>44136</v>
      </c>
      <c r="P54" s="39" t="n">
        <v>1800000</v>
      </c>
      <c r="Q54" s="37" t="n">
        <v>2</v>
      </c>
      <c r="R54" s="37" t="s">
        <v>185</v>
      </c>
      <c r="S54" s="37" t="s">
        <v>111</v>
      </c>
      <c r="T54" s="37" t="s">
        <v>525</v>
      </c>
      <c r="U54" s="37" t="s">
        <v>52</v>
      </c>
      <c r="V54" s="37" t="n">
        <f aca="false">IF(O54="","",YEAR(O54))</f>
        <v>2020</v>
      </c>
      <c r="W54" s="37" t="str">
        <f aca="false">IF(E54&lt;25,"21-24",IF(E54&lt;30,"25-29",IF(E54&lt;35,"30-34",IF(E54&lt;40,"35-39",IF(E54&lt;45,"40-44","45+")))))</f>
        <v>30-34</v>
      </c>
    </row>
    <row r="55" customFormat="false" ht="15" hidden="false" customHeight="false" outlineLevel="0" collapsed="false">
      <c r="A55" s="37" t="s">
        <v>526</v>
      </c>
      <c r="B55" s="37" t="s">
        <v>410</v>
      </c>
      <c r="C55" s="37" t="s">
        <v>396</v>
      </c>
      <c r="D55" s="37" t="s">
        <v>83</v>
      </c>
      <c r="E55" s="37" t="n">
        <v>21</v>
      </c>
      <c r="F55" s="37" t="s">
        <v>101</v>
      </c>
      <c r="G55" s="37" t="s">
        <v>94</v>
      </c>
      <c r="H55" s="37" t="s">
        <v>325</v>
      </c>
      <c r="I55" s="37" t="s">
        <v>67</v>
      </c>
      <c r="J55" s="37" t="s">
        <v>357</v>
      </c>
      <c r="K55" s="37" t="s">
        <v>75</v>
      </c>
      <c r="L55" s="37" t="s">
        <v>107</v>
      </c>
      <c r="M55" s="37" t="s">
        <v>87</v>
      </c>
      <c r="N55" s="37" t="s">
        <v>90</v>
      </c>
      <c r="O55" s="38" t="n">
        <v>46252</v>
      </c>
      <c r="P55" s="39" t="n">
        <v>478000</v>
      </c>
      <c r="Q55" s="37" t="n">
        <v>17</v>
      </c>
      <c r="R55" s="37" t="s">
        <v>187</v>
      </c>
      <c r="S55" s="37" t="s">
        <v>112</v>
      </c>
      <c r="T55" s="37" t="s">
        <v>527</v>
      </c>
      <c r="U55" s="37" t="s">
        <v>52</v>
      </c>
      <c r="V55" s="37" t="n">
        <f aca="false">IF(O55="","",YEAR(O55))</f>
        <v>2026</v>
      </c>
      <c r="W55" s="37" t="str">
        <f aca="false">IF(E55&lt;25,"21-24",IF(E55&lt;30,"25-29",IF(E55&lt;35,"30-34",IF(E55&lt;40,"35-39",IF(E55&lt;45,"40-44","45+")))))</f>
        <v>21-24</v>
      </c>
    </row>
    <row r="56" customFormat="false" ht="15" hidden="false" customHeight="false" outlineLevel="0" collapsed="false">
      <c r="A56" s="37" t="s">
        <v>528</v>
      </c>
      <c r="B56" s="37" t="s">
        <v>350</v>
      </c>
      <c r="C56" s="37" t="s">
        <v>429</v>
      </c>
      <c r="D56" s="37" t="s">
        <v>82</v>
      </c>
      <c r="E56" s="37" t="n">
        <v>35</v>
      </c>
      <c r="F56" s="37" t="s">
        <v>100</v>
      </c>
      <c r="G56" s="37" t="s">
        <v>94</v>
      </c>
      <c r="H56" s="37" t="s">
        <v>321</v>
      </c>
      <c r="I56" s="37" t="s">
        <v>63</v>
      </c>
      <c r="J56" s="37" t="s">
        <v>529</v>
      </c>
      <c r="K56" s="37" t="s">
        <v>78</v>
      </c>
      <c r="L56" s="37" t="s">
        <v>108</v>
      </c>
      <c r="M56" s="37" t="s">
        <v>88</v>
      </c>
      <c r="N56" s="37" t="s">
        <v>90</v>
      </c>
      <c r="O56" s="38" t="n">
        <v>42570</v>
      </c>
      <c r="P56" s="39" t="n">
        <v>2411000</v>
      </c>
      <c r="Q56" s="37" t="n">
        <v>7</v>
      </c>
      <c r="R56" s="37" t="s">
        <v>187</v>
      </c>
      <c r="S56" s="37" t="s">
        <v>115</v>
      </c>
      <c r="T56" s="37" t="s">
        <v>466</v>
      </c>
      <c r="U56" s="37" t="s">
        <v>52</v>
      </c>
      <c r="V56" s="37" t="n">
        <f aca="false">IF(O56="","",YEAR(O56))</f>
        <v>2016</v>
      </c>
      <c r="W56" s="37" t="str">
        <f aca="false">IF(E56&lt;25,"21-24",IF(E56&lt;30,"25-29",IF(E56&lt;35,"30-34",IF(E56&lt;40,"35-39",IF(E56&lt;45,"40-44","45+")))))</f>
        <v>35-39</v>
      </c>
    </row>
    <row r="57" customFormat="false" ht="15" hidden="false" customHeight="false" outlineLevel="0" collapsed="false">
      <c r="A57" s="37" t="s">
        <v>530</v>
      </c>
      <c r="B57" s="37" t="s">
        <v>519</v>
      </c>
      <c r="C57" s="37" t="s">
        <v>453</v>
      </c>
      <c r="D57" s="37" t="s">
        <v>82</v>
      </c>
      <c r="E57" s="37" t="n">
        <v>25</v>
      </c>
      <c r="F57" s="37" t="s">
        <v>101</v>
      </c>
      <c r="G57" s="37" t="s">
        <v>94</v>
      </c>
      <c r="H57" s="37" t="s">
        <v>319</v>
      </c>
      <c r="I57" s="37" t="s">
        <v>61</v>
      </c>
      <c r="J57" s="37" t="s">
        <v>508</v>
      </c>
      <c r="K57" s="37" t="s">
        <v>76</v>
      </c>
      <c r="L57" s="37" t="s">
        <v>105</v>
      </c>
      <c r="M57" s="37" t="s">
        <v>87</v>
      </c>
      <c r="N57" s="37" t="s">
        <v>90</v>
      </c>
      <c r="O57" s="38" t="n">
        <v>45810</v>
      </c>
      <c r="P57" s="39" t="n">
        <v>1239000</v>
      </c>
      <c r="Q57" s="37" t="n">
        <v>1</v>
      </c>
      <c r="R57" s="37" t="s">
        <v>185</v>
      </c>
      <c r="S57" s="37" t="s">
        <v>113</v>
      </c>
      <c r="T57" s="37" t="s">
        <v>517</v>
      </c>
      <c r="U57" s="37" t="s">
        <v>53</v>
      </c>
      <c r="V57" s="37" t="n">
        <f aca="false">IF(O57="","",YEAR(O57))</f>
        <v>2025</v>
      </c>
      <c r="W57" s="37" t="str">
        <f aca="false">IF(E57&lt;25,"21-24",IF(E57&lt;30,"25-29",IF(E57&lt;35,"30-34",IF(E57&lt;40,"35-39",IF(E57&lt;45,"40-44","45+")))))</f>
        <v>25-29</v>
      </c>
    </row>
    <row r="58" customFormat="false" ht="15" hidden="false" customHeight="false" outlineLevel="0" collapsed="false">
      <c r="A58" s="37" t="s">
        <v>531</v>
      </c>
      <c r="B58" s="37" t="s">
        <v>448</v>
      </c>
      <c r="C58" s="37" t="s">
        <v>387</v>
      </c>
      <c r="D58" s="37" t="s">
        <v>82</v>
      </c>
      <c r="E58" s="37" t="n">
        <v>31</v>
      </c>
      <c r="F58" s="37" t="s">
        <v>101</v>
      </c>
      <c r="G58" s="37" t="s">
        <v>94</v>
      </c>
      <c r="H58" s="37" t="s">
        <v>322</v>
      </c>
      <c r="I58" s="37" t="s">
        <v>64</v>
      </c>
      <c r="J58" s="37" t="s">
        <v>461</v>
      </c>
      <c r="K58" s="37" t="s">
        <v>75</v>
      </c>
      <c r="L58" s="37" t="s">
        <v>104</v>
      </c>
      <c r="M58" s="37" t="s">
        <v>87</v>
      </c>
      <c r="N58" s="37" t="s">
        <v>90</v>
      </c>
      <c r="O58" s="38" t="n">
        <v>45117</v>
      </c>
      <c r="P58" s="39" t="n">
        <v>523000</v>
      </c>
      <c r="Q58" s="37" t="n">
        <v>2</v>
      </c>
      <c r="R58" s="37" t="s">
        <v>185</v>
      </c>
      <c r="S58" s="37" t="s">
        <v>115</v>
      </c>
      <c r="T58" s="37" t="s">
        <v>493</v>
      </c>
      <c r="U58" s="37" t="s">
        <v>52</v>
      </c>
      <c r="V58" s="37" t="n">
        <f aca="false">IF(O58="","",YEAR(O58))</f>
        <v>2023</v>
      </c>
      <c r="W58" s="37" t="str">
        <f aca="false">IF(E58&lt;25,"21-24",IF(E58&lt;30,"25-29",IF(E58&lt;35,"30-34",IF(E58&lt;40,"35-39",IF(E58&lt;45,"40-44","45+")))))</f>
        <v>30-34</v>
      </c>
    </row>
    <row r="59" customFormat="false" ht="15" hidden="false" customHeight="false" outlineLevel="0" collapsed="false">
      <c r="A59" s="37" t="s">
        <v>532</v>
      </c>
      <c r="B59" s="37" t="s">
        <v>369</v>
      </c>
      <c r="C59" s="37" t="s">
        <v>484</v>
      </c>
      <c r="D59" s="37" t="s">
        <v>83</v>
      </c>
      <c r="E59" s="37" t="n">
        <v>25</v>
      </c>
      <c r="F59" s="37" t="s">
        <v>100</v>
      </c>
      <c r="G59" s="37" t="s">
        <v>94</v>
      </c>
      <c r="H59" s="37" t="s">
        <v>321</v>
      </c>
      <c r="I59" s="37" t="s">
        <v>63</v>
      </c>
      <c r="J59" s="37" t="s">
        <v>371</v>
      </c>
      <c r="K59" s="37" t="s">
        <v>75</v>
      </c>
      <c r="L59" s="37" t="s">
        <v>106</v>
      </c>
      <c r="M59" s="37" t="s">
        <v>86</v>
      </c>
      <c r="N59" s="37" t="s">
        <v>90</v>
      </c>
      <c r="O59" s="38" t="n">
        <v>44982</v>
      </c>
      <c r="P59" s="39" t="n">
        <v>520000</v>
      </c>
      <c r="Q59" s="37" t="n">
        <v>13</v>
      </c>
      <c r="R59" s="37" t="s">
        <v>185</v>
      </c>
      <c r="S59" s="37" t="s">
        <v>114</v>
      </c>
      <c r="T59" s="37" t="s">
        <v>533</v>
      </c>
      <c r="U59" s="37" t="s">
        <v>53</v>
      </c>
      <c r="V59" s="37" t="n">
        <f aca="false">IF(O59="","",YEAR(O59))</f>
        <v>2023</v>
      </c>
      <c r="W59" s="37" t="str">
        <f aca="false">IF(E59&lt;25,"21-24",IF(E59&lt;30,"25-29",IF(E59&lt;35,"30-34",IF(E59&lt;40,"35-39",IF(E59&lt;45,"40-44","45+")))))</f>
        <v>25-29</v>
      </c>
    </row>
    <row r="60" customFormat="false" ht="15" hidden="false" customHeight="false" outlineLevel="0" collapsed="false">
      <c r="A60" s="37" t="s">
        <v>534</v>
      </c>
      <c r="B60" s="37" t="s">
        <v>360</v>
      </c>
      <c r="C60" s="37" t="s">
        <v>356</v>
      </c>
      <c r="D60" s="37" t="s">
        <v>83</v>
      </c>
      <c r="E60" s="37" t="n">
        <v>33</v>
      </c>
      <c r="F60" s="37" t="s">
        <v>101</v>
      </c>
      <c r="G60" s="37" t="s">
        <v>95</v>
      </c>
      <c r="H60" s="37" t="s">
        <v>318</v>
      </c>
      <c r="I60" s="37" t="s">
        <v>60</v>
      </c>
      <c r="J60" s="37" t="s">
        <v>520</v>
      </c>
      <c r="K60" s="37" t="s">
        <v>76</v>
      </c>
      <c r="L60" s="37" t="s">
        <v>104</v>
      </c>
      <c r="M60" s="37" t="s">
        <v>86</v>
      </c>
      <c r="N60" s="37" t="s">
        <v>90</v>
      </c>
      <c r="O60" s="38" t="n">
        <v>45162</v>
      </c>
      <c r="P60" s="39" t="n">
        <v>1089000</v>
      </c>
      <c r="Q60" s="37" t="n">
        <v>3</v>
      </c>
      <c r="R60" s="37" t="s">
        <v>187</v>
      </c>
      <c r="S60" s="37" t="s">
        <v>112</v>
      </c>
      <c r="T60" s="37" t="s">
        <v>535</v>
      </c>
      <c r="U60" s="37" t="s">
        <v>52</v>
      </c>
      <c r="V60" s="37" t="n">
        <f aca="false">IF(O60="","",YEAR(O60))</f>
        <v>2023</v>
      </c>
      <c r="W60" s="37" t="str">
        <f aca="false">IF(E60&lt;25,"21-24",IF(E60&lt;30,"25-29",IF(E60&lt;35,"30-34",IF(E60&lt;40,"35-39",IF(E60&lt;45,"40-44","45+")))))</f>
        <v>30-34</v>
      </c>
    </row>
    <row r="61" customFormat="false" ht="15" hidden="false" customHeight="false" outlineLevel="0" collapsed="false">
      <c r="A61" s="37" t="s">
        <v>536</v>
      </c>
      <c r="B61" s="37" t="s">
        <v>537</v>
      </c>
      <c r="C61" s="37" t="s">
        <v>413</v>
      </c>
      <c r="D61" s="37" t="s">
        <v>82</v>
      </c>
      <c r="E61" s="37" t="n">
        <v>30</v>
      </c>
      <c r="F61" s="37" t="s">
        <v>101</v>
      </c>
      <c r="G61" s="37" t="s">
        <v>95</v>
      </c>
      <c r="H61" s="37" t="s">
        <v>323</v>
      </c>
      <c r="I61" s="37" t="s">
        <v>65</v>
      </c>
      <c r="J61" s="37" t="s">
        <v>376</v>
      </c>
      <c r="K61" s="37" t="s">
        <v>76</v>
      </c>
      <c r="L61" s="37" t="s">
        <v>106</v>
      </c>
      <c r="M61" s="37" t="s">
        <v>88</v>
      </c>
      <c r="N61" s="37" t="s">
        <v>90</v>
      </c>
      <c r="O61" s="38" t="n">
        <v>44938</v>
      </c>
      <c r="P61" s="39" t="n">
        <v>675000</v>
      </c>
      <c r="Q61" s="37" t="n">
        <v>25</v>
      </c>
      <c r="R61" s="37" t="s">
        <v>187</v>
      </c>
      <c r="S61" s="37" t="s">
        <v>112</v>
      </c>
      <c r="T61" s="37" t="s">
        <v>538</v>
      </c>
      <c r="U61" s="37" t="s">
        <v>52</v>
      </c>
      <c r="V61" s="37" t="n">
        <f aca="false">IF(O61="","",YEAR(O61))</f>
        <v>2023</v>
      </c>
      <c r="W61" s="37" t="str">
        <f aca="false">IF(E61&lt;25,"21-24",IF(E61&lt;30,"25-29",IF(E61&lt;35,"30-34",IF(E61&lt;40,"35-39",IF(E61&lt;45,"40-44","45+")))))</f>
        <v>30-34</v>
      </c>
    </row>
    <row r="62" customFormat="false" ht="15" hidden="false" customHeight="false" outlineLevel="0" collapsed="false">
      <c r="A62" s="37" t="s">
        <v>539</v>
      </c>
      <c r="B62" s="37" t="s">
        <v>499</v>
      </c>
      <c r="C62" s="37" t="s">
        <v>516</v>
      </c>
      <c r="D62" s="37" t="s">
        <v>83</v>
      </c>
      <c r="E62" s="37" t="n">
        <v>32</v>
      </c>
      <c r="F62" s="37" t="s">
        <v>100</v>
      </c>
      <c r="G62" s="37" t="s">
        <v>95</v>
      </c>
      <c r="H62" s="37" t="s">
        <v>320</v>
      </c>
      <c r="I62" s="37" t="s">
        <v>62</v>
      </c>
      <c r="J62" s="37" t="s">
        <v>485</v>
      </c>
      <c r="K62" s="37" t="s">
        <v>78</v>
      </c>
      <c r="L62" s="37" t="s">
        <v>108</v>
      </c>
      <c r="M62" s="37" t="s">
        <v>86</v>
      </c>
      <c r="N62" s="37" t="s">
        <v>90</v>
      </c>
      <c r="O62" s="38" t="n">
        <v>42765</v>
      </c>
      <c r="P62" s="39" t="n">
        <v>3310000</v>
      </c>
      <c r="Q62" s="37" t="n">
        <v>7</v>
      </c>
      <c r="R62" s="37" t="s">
        <v>187</v>
      </c>
      <c r="S62" s="37" t="s">
        <v>112</v>
      </c>
      <c r="T62" s="37" t="s">
        <v>540</v>
      </c>
      <c r="U62" s="37" t="s">
        <v>52</v>
      </c>
      <c r="V62" s="37" t="n">
        <f aca="false">IF(O62="","",YEAR(O62))</f>
        <v>2017</v>
      </c>
      <c r="W62" s="37" t="str">
        <f aca="false">IF(E62&lt;25,"21-24",IF(E62&lt;30,"25-29",IF(E62&lt;35,"30-34",IF(E62&lt;40,"35-39",IF(E62&lt;45,"40-44","45+")))))</f>
        <v>30-34</v>
      </c>
    </row>
    <row r="63" customFormat="false" ht="15" hidden="false" customHeight="false" outlineLevel="0" collapsed="false">
      <c r="A63" s="37" t="s">
        <v>541</v>
      </c>
      <c r="B63" s="37" t="s">
        <v>364</v>
      </c>
      <c r="C63" s="37" t="s">
        <v>370</v>
      </c>
      <c r="D63" s="37" t="s">
        <v>83</v>
      </c>
      <c r="E63" s="37" t="n">
        <v>36</v>
      </c>
      <c r="F63" s="37" t="s">
        <v>100</v>
      </c>
      <c r="G63" s="37" t="s">
        <v>96</v>
      </c>
      <c r="H63" s="37" t="s">
        <v>318</v>
      </c>
      <c r="I63" s="37" t="s">
        <v>60</v>
      </c>
      <c r="J63" s="37" t="s">
        <v>366</v>
      </c>
      <c r="K63" s="37" t="s">
        <v>76</v>
      </c>
      <c r="L63" s="37" t="s">
        <v>105</v>
      </c>
      <c r="M63" s="37" t="s">
        <v>87</v>
      </c>
      <c r="N63" s="37" t="s">
        <v>90</v>
      </c>
      <c r="O63" s="38" t="n">
        <v>46165</v>
      </c>
      <c r="P63" s="39" t="n">
        <v>1383000</v>
      </c>
      <c r="Q63" s="37" t="n">
        <v>18</v>
      </c>
      <c r="R63" s="37" t="s">
        <v>187</v>
      </c>
      <c r="S63" s="37" t="s">
        <v>115</v>
      </c>
      <c r="T63" s="37" t="s">
        <v>542</v>
      </c>
      <c r="U63" s="37" t="s">
        <v>53</v>
      </c>
      <c r="V63" s="37" t="n">
        <f aca="false">IF(O63="","",YEAR(O63))</f>
        <v>2026</v>
      </c>
      <c r="W63" s="37" t="str">
        <f aca="false">IF(E63&lt;25,"21-24",IF(E63&lt;30,"25-29",IF(E63&lt;35,"30-34",IF(E63&lt;40,"35-39",IF(E63&lt;45,"40-44","45+")))))</f>
        <v>35-39</v>
      </c>
    </row>
    <row r="64" customFormat="false" ht="15" hidden="false" customHeight="false" outlineLevel="0" collapsed="false">
      <c r="A64" s="37" t="s">
        <v>543</v>
      </c>
      <c r="B64" s="37" t="s">
        <v>519</v>
      </c>
      <c r="C64" s="37" t="s">
        <v>469</v>
      </c>
      <c r="D64" s="37" t="s">
        <v>83</v>
      </c>
      <c r="E64" s="37" t="n">
        <v>43</v>
      </c>
      <c r="F64" s="37" t="s">
        <v>101</v>
      </c>
      <c r="G64" s="37" t="s">
        <v>95</v>
      </c>
      <c r="H64" s="37" t="s">
        <v>320</v>
      </c>
      <c r="I64" s="37" t="s">
        <v>62</v>
      </c>
      <c r="J64" s="37" t="s">
        <v>485</v>
      </c>
      <c r="K64" s="37" t="s">
        <v>78</v>
      </c>
      <c r="L64" s="37" t="s">
        <v>105</v>
      </c>
      <c r="M64" s="37" t="s">
        <v>88</v>
      </c>
      <c r="N64" s="37" t="s">
        <v>90</v>
      </c>
      <c r="O64" s="38" t="n">
        <v>44625</v>
      </c>
      <c r="P64" s="39" t="n">
        <v>3346000</v>
      </c>
      <c r="Q64" s="37" t="n">
        <v>2</v>
      </c>
      <c r="R64" s="37" t="s">
        <v>187</v>
      </c>
      <c r="S64" s="37" t="s">
        <v>111</v>
      </c>
      <c r="T64" s="37" t="s">
        <v>544</v>
      </c>
      <c r="U64" s="37" t="s">
        <v>53</v>
      </c>
      <c r="V64" s="37" t="n">
        <f aca="false">IF(O64="","",YEAR(O64))</f>
        <v>2022</v>
      </c>
      <c r="W64" s="37" t="str">
        <f aca="false">IF(E64&lt;25,"21-24",IF(E64&lt;30,"25-29",IF(E64&lt;35,"30-34",IF(E64&lt;40,"35-39",IF(E64&lt;45,"40-44","45+")))))</f>
        <v>40-44</v>
      </c>
    </row>
    <row r="65" customFormat="false" ht="15" hidden="false" customHeight="false" outlineLevel="0" collapsed="false">
      <c r="A65" s="37" t="s">
        <v>545</v>
      </c>
      <c r="B65" s="37" t="s">
        <v>437</v>
      </c>
      <c r="C65" s="37" t="s">
        <v>433</v>
      </c>
      <c r="D65" s="37" t="s">
        <v>83</v>
      </c>
      <c r="E65" s="37" t="n">
        <v>23</v>
      </c>
      <c r="F65" s="37" t="s">
        <v>101</v>
      </c>
      <c r="G65" s="37" t="s">
        <v>94</v>
      </c>
      <c r="H65" s="37" t="s">
        <v>318</v>
      </c>
      <c r="I65" s="37" t="s">
        <v>60</v>
      </c>
      <c r="J65" s="37" t="s">
        <v>384</v>
      </c>
      <c r="K65" s="37" t="s">
        <v>76</v>
      </c>
      <c r="L65" s="37" t="s">
        <v>109</v>
      </c>
      <c r="M65" s="37" t="s">
        <v>86</v>
      </c>
      <c r="N65" s="37" t="s">
        <v>90</v>
      </c>
      <c r="O65" s="38" t="n">
        <v>45900</v>
      </c>
      <c r="P65" s="39" t="n">
        <v>975000</v>
      </c>
      <c r="Q65" s="37" t="n">
        <v>1</v>
      </c>
      <c r="R65" s="37" t="s">
        <v>185</v>
      </c>
      <c r="S65" s="37" t="s">
        <v>113</v>
      </c>
      <c r="T65" s="37" t="s">
        <v>546</v>
      </c>
      <c r="U65" s="37" t="s">
        <v>52</v>
      </c>
      <c r="V65" s="37" t="n">
        <f aca="false">IF(O65="","",YEAR(O65))</f>
        <v>2025</v>
      </c>
      <c r="W65" s="37" t="str">
        <f aca="false">IF(E65&lt;25,"21-24",IF(E65&lt;30,"25-29",IF(E65&lt;35,"30-34",IF(E65&lt;40,"35-39",IF(E65&lt;45,"40-44","45+")))))</f>
        <v>21-24</v>
      </c>
    </row>
    <row r="66" customFormat="false" ht="15" hidden="false" customHeight="false" outlineLevel="0" collapsed="false">
      <c r="A66" s="37" t="s">
        <v>547</v>
      </c>
      <c r="B66" s="37" t="s">
        <v>503</v>
      </c>
      <c r="C66" s="37" t="s">
        <v>453</v>
      </c>
      <c r="D66" s="37" t="s">
        <v>82</v>
      </c>
      <c r="E66" s="37" t="n">
        <v>40</v>
      </c>
      <c r="F66" s="37" t="s">
        <v>101</v>
      </c>
      <c r="G66" s="37" t="s">
        <v>94</v>
      </c>
      <c r="H66" s="37" t="s">
        <v>324</v>
      </c>
      <c r="I66" s="37" t="s">
        <v>66</v>
      </c>
      <c r="J66" s="37" t="s">
        <v>434</v>
      </c>
      <c r="K66" s="37" t="s">
        <v>78</v>
      </c>
      <c r="L66" s="37" t="s">
        <v>105</v>
      </c>
      <c r="M66" s="37" t="s">
        <v>86</v>
      </c>
      <c r="N66" s="37" t="s">
        <v>90</v>
      </c>
      <c r="O66" s="38" t="n">
        <v>41983</v>
      </c>
      <c r="P66" s="39" t="n">
        <v>4758000</v>
      </c>
      <c r="Q66" s="37" t="n">
        <v>1</v>
      </c>
      <c r="R66" s="37" t="s">
        <v>187</v>
      </c>
      <c r="S66" s="37" t="s">
        <v>112</v>
      </c>
      <c r="T66" s="37" t="s">
        <v>548</v>
      </c>
      <c r="U66" s="37" t="s">
        <v>52</v>
      </c>
      <c r="V66" s="37" t="n">
        <f aca="false">IF(O66="","",YEAR(O66))</f>
        <v>2014</v>
      </c>
      <c r="W66" s="37" t="str">
        <f aca="false">IF(E66&lt;25,"21-24",IF(E66&lt;30,"25-29",IF(E66&lt;35,"30-34",IF(E66&lt;40,"35-39",IF(E66&lt;45,"40-44","45+")))))</f>
        <v>40-44</v>
      </c>
    </row>
    <row r="67" customFormat="false" ht="15" hidden="false" customHeight="false" outlineLevel="0" collapsed="false">
      <c r="A67" s="37" t="s">
        <v>549</v>
      </c>
      <c r="B67" s="37" t="s">
        <v>494</v>
      </c>
      <c r="C67" s="37" t="s">
        <v>396</v>
      </c>
      <c r="D67" s="37" t="s">
        <v>82</v>
      </c>
      <c r="E67" s="37" t="n">
        <v>32</v>
      </c>
      <c r="F67" s="37" t="s">
        <v>101</v>
      </c>
      <c r="G67" s="37" t="s">
        <v>94</v>
      </c>
      <c r="H67" s="37" t="s">
        <v>318</v>
      </c>
      <c r="I67" s="37" t="s">
        <v>60</v>
      </c>
      <c r="J67" s="37" t="s">
        <v>470</v>
      </c>
      <c r="K67" s="37" t="s">
        <v>77</v>
      </c>
      <c r="L67" s="37" t="s">
        <v>105</v>
      </c>
      <c r="M67" s="37" t="s">
        <v>86</v>
      </c>
      <c r="N67" s="37" t="s">
        <v>90</v>
      </c>
      <c r="O67" s="38" t="n">
        <v>42871</v>
      </c>
      <c r="P67" s="39" t="n">
        <v>2101000</v>
      </c>
      <c r="Q67" s="37" t="n">
        <v>28</v>
      </c>
      <c r="R67" s="37" t="s">
        <v>185</v>
      </c>
      <c r="S67" s="37" t="s">
        <v>113</v>
      </c>
      <c r="T67" s="37" t="s">
        <v>550</v>
      </c>
      <c r="U67" s="37" t="s">
        <v>52</v>
      </c>
      <c r="V67" s="37" t="n">
        <f aca="false">IF(O67="","",YEAR(O67))</f>
        <v>2017</v>
      </c>
      <c r="W67" s="37" t="str">
        <f aca="false">IF(E67&lt;25,"21-24",IF(E67&lt;30,"25-29",IF(E67&lt;35,"30-34",IF(E67&lt;40,"35-39",IF(E67&lt;45,"40-44","45+")))))</f>
        <v>30-34</v>
      </c>
    </row>
    <row r="68" customFormat="false" ht="15" hidden="false" customHeight="false" outlineLevel="0" collapsed="false">
      <c r="A68" s="37" t="s">
        <v>551</v>
      </c>
      <c r="B68" s="37" t="s">
        <v>479</v>
      </c>
      <c r="C68" s="37" t="s">
        <v>413</v>
      </c>
      <c r="D68" s="37" t="s">
        <v>83</v>
      </c>
      <c r="E68" s="37" t="n">
        <v>29</v>
      </c>
      <c r="F68" s="37" t="s">
        <v>101</v>
      </c>
      <c r="G68" s="37" t="s">
        <v>94</v>
      </c>
      <c r="H68" s="37" t="s">
        <v>318</v>
      </c>
      <c r="I68" s="37" t="s">
        <v>60</v>
      </c>
      <c r="J68" s="37" t="s">
        <v>520</v>
      </c>
      <c r="K68" s="37" t="s">
        <v>76</v>
      </c>
      <c r="L68" s="37" t="s">
        <v>104</v>
      </c>
      <c r="M68" s="37" t="s">
        <v>88</v>
      </c>
      <c r="N68" s="37" t="s">
        <v>90</v>
      </c>
      <c r="O68" s="38" t="n">
        <v>43819</v>
      </c>
      <c r="P68" s="39" t="n">
        <v>744000</v>
      </c>
      <c r="Q68" s="37" t="n">
        <v>4</v>
      </c>
      <c r="R68" s="37" t="s">
        <v>185</v>
      </c>
      <c r="S68" s="37" t="s">
        <v>112</v>
      </c>
      <c r="T68" s="37" t="s">
        <v>552</v>
      </c>
      <c r="U68" s="37" t="s">
        <v>52</v>
      </c>
      <c r="V68" s="37" t="n">
        <f aca="false">IF(O68="","",YEAR(O68))</f>
        <v>2019</v>
      </c>
      <c r="W68" s="37" t="str">
        <f aca="false">IF(E68&lt;25,"21-24",IF(E68&lt;30,"25-29",IF(E68&lt;35,"30-34",IF(E68&lt;40,"35-39",IF(E68&lt;45,"40-44","45+")))))</f>
        <v>25-29</v>
      </c>
    </row>
    <row r="69" customFormat="false" ht="15" hidden="false" customHeight="false" outlineLevel="0" collapsed="false">
      <c r="A69" s="37" t="s">
        <v>553</v>
      </c>
      <c r="B69" s="37" t="s">
        <v>479</v>
      </c>
      <c r="C69" s="37" t="s">
        <v>453</v>
      </c>
      <c r="D69" s="37" t="s">
        <v>83</v>
      </c>
      <c r="E69" s="37" t="n">
        <v>30</v>
      </c>
      <c r="F69" s="37" t="s">
        <v>100</v>
      </c>
      <c r="G69" s="37" t="s">
        <v>94</v>
      </c>
      <c r="H69" s="37" t="s">
        <v>318</v>
      </c>
      <c r="I69" s="37" t="s">
        <v>60</v>
      </c>
      <c r="J69" s="37" t="s">
        <v>470</v>
      </c>
      <c r="K69" s="37" t="s">
        <v>77</v>
      </c>
      <c r="L69" s="37" t="s">
        <v>105</v>
      </c>
      <c r="M69" s="37" t="s">
        <v>87</v>
      </c>
      <c r="N69" s="37" t="s">
        <v>90</v>
      </c>
      <c r="O69" s="38" t="n">
        <v>43375</v>
      </c>
      <c r="P69" s="39" t="n">
        <v>2333000</v>
      </c>
      <c r="Q69" s="37" t="n">
        <v>10</v>
      </c>
      <c r="R69" s="37" t="s">
        <v>187</v>
      </c>
      <c r="S69" s="37" t="s">
        <v>115</v>
      </c>
      <c r="T69" s="37" t="s">
        <v>554</v>
      </c>
      <c r="U69" s="37" t="s">
        <v>52</v>
      </c>
      <c r="V69" s="37" t="n">
        <f aca="false">IF(O69="","",YEAR(O69))</f>
        <v>2018</v>
      </c>
      <c r="W69" s="37" t="str">
        <f aca="false">IF(E69&lt;25,"21-24",IF(E69&lt;30,"25-29",IF(E69&lt;35,"30-34",IF(E69&lt;40,"35-39",IF(E69&lt;45,"40-44","45+")))))</f>
        <v>30-34</v>
      </c>
    </row>
    <row r="70" customFormat="false" ht="15" hidden="false" customHeight="false" outlineLevel="0" collapsed="false">
      <c r="A70" s="37" t="s">
        <v>555</v>
      </c>
      <c r="B70" s="37" t="s">
        <v>494</v>
      </c>
      <c r="C70" s="37" t="s">
        <v>365</v>
      </c>
      <c r="D70" s="37" t="s">
        <v>83</v>
      </c>
      <c r="E70" s="37" t="n">
        <v>31</v>
      </c>
      <c r="F70" s="37" t="s">
        <v>101</v>
      </c>
      <c r="G70" s="37" t="s">
        <v>96</v>
      </c>
      <c r="H70" s="37" t="s">
        <v>318</v>
      </c>
      <c r="I70" s="37" t="s">
        <v>60</v>
      </c>
      <c r="J70" s="37" t="s">
        <v>520</v>
      </c>
      <c r="K70" s="37" t="s">
        <v>76</v>
      </c>
      <c r="L70" s="37" t="s">
        <v>105</v>
      </c>
      <c r="M70" s="37" t="s">
        <v>86</v>
      </c>
      <c r="N70" s="37" t="s">
        <v>90</v>
      </c>
      <c r="O70" s="38" t="n">
        <v>45514</v>
      </c>
      <c r="P70" s="39" t="n">
        <v>803000</v>
      </c>
      <c r="Q70" s="37" t="n">
        <v>12</v>
      </c>
      <c r="R70" s="37" t="s">
        <v>185</v>
      </c>
      <c r="S70" s="37" t="s">
        <v>115</v>
      </c>
      <c r="T70" s="37" t="s">
        <v>556</v>
      </c>
      <c r="U70" s="37" t="s">
        <v>52</v>
      </c>
      <c r="V70" s="37" t="n">
        <f aca="false">IF(O70="","",YEAR(O70))</f>
        <v>2024</v>
      </c>
      <c r="W70" s="37" t="str">
        <f aca="false">IF(E70&lt;25,"21-24",IF(E70&lt;30,"25-29",IF(E70&lt;35,"30-34",IF(E70&lt;40,"35-39",IF(E70&lt;45,"40-44","45+")))))</f>
        <v>30-34</v>
      </c>
    </row>
    <row r="71" customFormat="false" ht="15" hidden="false" customHeight="false" outlineLevel="0" collapsed="false">
      <c r="A71" s="37" t="s">
        <v>557</v>
      </c>
      <c r="B71" s="37" t="s">
        <v>494</v>
      </c>
      <c r="C71" s="37" t="s">
        <v>365</v>
      </c>
      <c r="D71" s="37" t="s">
        <v>82</v>
      </c>
      <c r="E71" s="37" t="n">
        <v>21</v>
      </c>
      <c r="F71" s="37" t="s">
        <v>101</v>
      </c>
      <c r="G71" s="37" t="s">
        <v>97</v>
      </c>
      <c r="H71" s="37" t="s">
        <v>323</v>
      </c>
      <c r="I71" s="37" t="s">
        <v>65</v>
      </c>
      <c r="J71" s="37" t="s">
        <v>376</v>
      </c>
      <c r="K71" s="37" t="s">
        <v>76</v>
      </c>
      <c r="L71" s="37" t="s">
        <v>105</v>
      </c>
      <c r="M71" s="37" t="s">
        <v>86</v>
      </c>
      <c r="N71" s="37" t="s">
        <v>90</v>
      </c>
      <c r="O71" s="38" t="n">
        <v>46251</v>
      </c>
      <c r="P71" s="39" t="n">
        <v>722000</v>
      </c>
      <c r="Q71" s="37" t="n">
        <v>9</v>
      </c>
      <c r="R71" s="37" t="s">
        <v>185</v>
      </c>
      <c r="S71" s="37" t="s">
        <v>115</v>
      </c>
      <c r="T71" s="37" t="s">
        <v>558</v>
      </c>
      <c r="U71" s="37" t="s">
        <v>52</v>
      </c>
      <c r="V71" s="37" t="n">
        <f aca="false">IF(O71="","",YEAR(O71))</f>
        <v>2026</v>
      </c>
      <c r="W71" s="37" t="str">
        <f aca="false">IF(E71&lt;25,"21-24",IF(E71&lt;30,"25-29",IF(E71&lt;35,"30-34",IF(E71&lt;40,"35-39",IF(E71&lt;45,"40-44","45+")))))</f>
        <v>21-24</v>
      </c>
    </row>
    <row r="72" customFormat="false" ht="15" hidden="false" customHeight="false" outlineLevel="0" collapsed="false">
      <c r="A72" s="37" t="s">
        <v>559</v>
      </c>
      <c r="B72" s="37" t="s">
        <v>494</v>
      </c>
      <c r="C72" s="37" t="s">
        <v>516</v>
      </c>
      <c r="D72" s="37" t="s">
        <v>83</v>
      </c>
      <c r="E72" s="37" t="n">
        <v>39</v>
      </c>
      <c r="F72" s="37" t="s">
        <v>101</v>
      </c>
      <c r="G72" s="37" t="s">
        <v>94</v>
      </c>
      <c r="H72" s="37" t="s">
        <v>320</v>
      </c>
      <c r="I72" s="37" t="s">
        <v>62</v>
      </c>
      <c r="J72" s="37" t="s">
        <v>420</v>
      </c>
      <c r="K72" s="37" t="s">
        <v>78</v>
      </c>
      <c r="L72" s="37" t="s">
        <v>106</v>
      </c>
      <c r="M72" s="37" t="s">
        <v>87</v>
      </c>
      <c r="N72" s="37" t="s">
        <v>90</v>
      </c>
      <c r="O72" s="38" t="n">
        <v>46255</v>
      </c>
      <c r="P72" s="39" t="n">
        <v>4784000</v>
      </c>
      <c r="Q72" s="37" t="n">
        <v>11</v>
      </c>
      <c r="R72" s="37" t="s">
        <v>187</v>
      </c>
      <c r="S72" s="37" t="s">
        <v>113</v>
      </c>
      <c r="T72" s="37" t="s">
        <v>560</v>
      </c>
      <c r="U72" s="37" t="s">
        <v>53</v>
      </c>
      <c r="V72" s="37" t="n">
        <f aca="false">IF(O72="","",YEAR(O72))</f>
        <v>2026</v>
      </c>
      <c r="W72" s="37" t="str">
        <f aca="false">IF(E72&lt;25,"21-24",IF(E72&lt;30,"25-29",IF(E72&lt;35,"30-34",IF(E72&lt;40,"35-39",IF(E72&lt;45,"40-44","45+")))))</f>
        <v>35-39</v>
      </c>
    </row>
    <row r="73" customFormat="false" ht="15" hidden="false" customHeight="false" outlineLevel="0" collapsed="false">
      <c r="A73" s="37" t="s">
        <v>561</v>
      </c>
      <c r="B73" s="37" t="s">
        <v>432</v>
      </c>
      <c r="C73" s="37" t="s">
        <v>484</v>
      </c>
      <c r="D73" s="37" t="s">
        <v>82</v>
      </c>
      <c r="E73" s="37" t="n">
        <v>38</v>
      </c>
      <c r="F73" s="37" t="s">
        <v>101</v>
      </c>
      <c r="G73" s="37" t="s">
        <v>94</v>
      </c>
      <c r="H73" s="37" t="s">
        <v>320</v>
      </c>
      <c r="I73" s="37" t="s">
        <v>62</v>
      </c>
      <c r="J73" s="37" t="s">
        <v>485</v>
      </c>
      <c r="K73" s="37" t="s">
        <v>78</v>
      </c>
      <c r="L73" s="37" t="s">
        <v>104</v>
      </c>
      <c r="M73" s="37" t="s">
        <v>86</v>
      </c>
      <c r="N73" s="37" t="s">
        <v>90</v>
      </c>
      <c r="O73" s="38" t="n">
        <v>43657</v>
      </c>
      <c r="P73" s="39" t="n">
        <v>3535000</v>
      </c>
      <c r="Q73" s="37" t="n">
        <v>2</v>
      </c>
      <c r="R73" s="37" t="s">
        <v>187</v>
      </c>
      <c r="S73" s="37" t="s">
        <v>115</v>
      </c>
      <c r="T73" s="37" t="s">
        <v>562</v>
      </c>
      <c r="U73" s="37" t="s">
        <v>52</v>
      </c>
      <c r="V73" s="37" t="n">
        <f aca="false">IF(O73="","",YEAR(O73))</f>
        <v>2019</v>
      </c>
      <c r="W73" s="37" t="str">
        <f aca="false">IF(E73&lt;25,"21-24",IF(E73&lt;30,"25-29",IF(E73&lt;35,"30-34",IF(E73&lt;40,"35-39",IF(E73&lt;45,"40-44","45+")))))</f>
        <v>35-39</v>
      </c>
    </row>
    <row r="74" customFormat="false" ht="15" hidden="false" customHeight="false" outlineLevel="0" collapsed="false">
      <c r="A74" s="37" t="s">
        <v>563</v>
      </c>
      <c r="B74" s="37" t="s">
        <v>360</v>
      </c>
      <c r="C74" s="37" t="s">
        <v>356</v>
      </c>
      <c r="D74" s="37" t="s">
        <v>83</v>
      </c>
      <c r="E74" s="37" t="n">
        <v>38</v>
      </c>
      <c r="F74" s="37" t="s">
        <v>100</v>
      </c>
      <c r="G74" s="37" t="s">
        <v>94</v>
      </c>
      <c r="H74" s="37" t="s">
        <v>320</v>
      </c>
      <c r="I74" s="37" t="s">
        <v>62</v>
      </c>
      <c r="J74" s="37" t="s">
        <v>485</v>
      </c>
      <c r="K74" s="37" t="s">
        <v>78</v>
      </c>
      <c r="L74" s="37" t="s">
        <v>104</v>
      </c>
      <c r="M74" s="37" t="s">
        <v>86</v>
      </c>
      <c r="N74" s="37" t="s">
        <v>90</v>
      </c>
      <c r="O74" s="38" t="n">
        <v>44950</v>
      </c>
      <c r="P74" s="39" t="n">
        <v>4674000</v>
      </c>
      <c r="Q74" s="37" t="n">
        <v>11</v>
      </c>
      <c r="R74" s="37" t="s">
        <v>187</v>
      </c>
      <c r="S74" s="37" t="s">
        <v>111</v>
      </c>
      <c r="T74" s="37" t="s">
        <v>564</v>
      </c>
      <c r="U74" s="37" t="s">
        <v>52</v>
      </c>
      <c r="V74" s="37" t="n">
        <f aca="false">IF(O74="","",YEAR(O74))</f>
        <v>2023</v>
      </c>
      <c r="W74" s="37" t="str">
        <f aca="false">IF(E74&lt;25,"21-24",IF(E74&lt;30,"25-29",IF(E74&lt;35,"30-34",IF(E74&lt;40,"35-39",IF(E74&lt;45,"40-44","45+")))))</f>
        <v>35-39</v>
      </c>
    </row>
    <row r="75" customFormat="false" ht="15" hidden="false" customHeight="false" outlineLevel="0" collapsed="false">
      <c r="A75" s="37" t="s">
        <v>565</v>
      </c>
      <c r="B75" s="37" t="s">
        <v>448</v>
      </c>
      <c r="C75" s="37" t="s">
        <v>484</v>
      </c>
      <c r="D75" s="37" t="s">
        <v>82</v>
      </c>
      <c r="E75" s="37" t="n">
        <v>42</v>
      </c>
      <c r="F75" s="37" t="s">
        <v>100</v>
      </c>
      <c r="G75" s="37" t="s">
        <v>95</v>
      </c>
      <c r="H75" s="37" t="s">
        <v>320</v>
      </c>
      <c r="I75" s="37" t="s">
        <v>62</v>
      </c>
      <c r="J75" s="37" t="s">
        <v>481</v>
      </c>
      <c r="K75" s="37" t="s">
        <v>78</v>
      </c>
      <c r="L75" s="37" t="s">
        <v>106</v>
      </c>
      <c r="M75" s="37" t="s">
        <v>87</v>
      </c>
      <c r="N75" s="37" t="s">
        <v>90</v>
      </c>
      <c r="O75" s="38" t="n">
        <v>45718</v>
      </c>
      <c r="P75" s="39" t="n">
        <v>2620000</v>
      </c>
      <c r="Q75" s="37" t="n">
        <v>6</v>
      </c>
      <c r="R75" s="37" t="s">
        <v>185</v>
      </c>
      <c r="S75" s="37" t="s">
        <v>114</v>
      </c>
      <c r="T75" s="37" t="s">
        <v>522</v>
      </c>
      <c r="U75" s="37" t="s">
        <v>53</v>
      </c>
      <c r="V75" s="37" t="n">
        <f aca="false">IF(O75="","",YEAR(O75))</f>
        <v>2025</v>
      </c>
      <c r="W75" s="37" t="str">
        <f aca="false">IF(E75&lt;25,"21-24",IF(E75&lt;30,"25-29",IF(E75&lt;35,"30-34",IF(E75&lt;40,"35-39",IF(E75&lt;45,"40-44","45+")))))</f>
        <v>40-44</v>
      </c>
    </row>
    <row r="76" customFormat="false" ht="15" hidden="false" customHeight="false" outlineLevel="0" collapsed="false">
      <c r="A76" s="37" t="s">
        <v>566</v>
      </c>
      <c r="B76" s="37" t="s">
        <v>422</v>
      </c>
      <c r="C76" s="37" t="s">
        <v>429</v>
      </c>
      <c r="D76" s="37" t="s">
        <v>82</v>
      </c>
      <c r="E76" s="37" t="n">
        <v>38</v>
      </c>
      <c r="F76" s="37" t="s">
        <v>100</v>
      </c>
      <c r="G76" s="37" t="s">
        <v>94</v>
      </c>
      <c r="H76" s="37" t="s">
        <v>318</v>
      </c>
      <c r="I76" s="37" t="s">
        <v>60</v>
      </c>
      <c r="J76" s="37" t="s">
        <v>407</v>
      </c>
      <c r="K76" s="37" t="s">
        <v>78</v>
      </c>
      <c r="L76" s="37" t="s">
        <v>105</v>
      </c>
      <c r="M76" s="37" t="s">
        <v>86</v>
      </c>
      <c r="N76" s="37" t="s">
        <v>91</v>
      </c>
      <c r="O76" s="38" t="n">
        <v>45662</v>
      </c>
      <c r="P76" s="39" t="n">
        <v>3080000</v>
      </c>
      <c r="Q76" s="37" t="n">
        <v>0</v>
      </c>
      <c r="R76" s="37" t="s">
        <v>187</v>
      </c>
      <c r="S76" s="37" t="s">
        <v>111</v>
      </c>
      <c r="T76" s="37" t="s">
        <v>567</v>
      </c>
      <c r="U76" s="37" t="s">
        <v>53</v>
      </c>
      <c r="V76" s="37" t="n">
        <f aca="false">IF(O76="","",YEAR(O76))</f>
        <v>2025</v>
      </c>
      <c r="W76" s="37" t="str">
        <f aca="false">IF(E76&lt;25,"21-24",IF(E76&lt;30,"25-29",IF(E76&lt;35,"30-34",IF(E76&lt;40,"35-39",IF(E76&lt;45,"40-44","45+")))))</f>
        <v>35-39</v>
      </c>
    </row>
    <row r="77" customFormat="false" ht="15" hidden="false" customHeight="false" outlineLevel="0" collapsed="false">
      <c r="A77" s="37" t="s">
        <v>568</v>
      </c>
      <c r="B77" s="37" t="s">
        <v>364</v>
      </c>
      <c r="C77" s="37" t="s">
        <v>406</v>
      </c>
      <c r="D77" s="37" t="s">
        <v>83</v>
      </c>
      <c r="E77" s="37" t="n">
        <v>29</v>
      </c>
      <c r="F77" s="37" t="s">
        <v>100</v>
      </c>
      <c r="G77" s="37" t="s">
        <v>95</v>
      </c>
      <c r="H77" s="37" t="s">
        <v>326</v>
      </c>
      <c r="I77" s="37" t="s">
        <v>68</v>
      </c>
      <c r="J77" s="37" t="s">
        <v>569</v>
      </c>
      <c r="K77" s="37" t="s">
        <v>76</v>
      </c>
      <c r="L77" s="37" t="s">
        <v>105</v>
      </c>
      <c r="M77" s="37" t="s">
        <v>88</v>
      </c>
      <c r="N77" s="37" t="s">
        <v>90</v>
      </c>
      <c r="O77" s="38" t="n">
        <v>44285</v>
      </c>
      <c r="P77" s="39" t="n">
        <v>619000</v>
      </c>
      <c r="Q77" s="37" t="n">
        <v>4</v>
      </c>
      <c r="R77" s="37" t="s">
        <v>187</v>
      </c>
      <c r="S77" s="37" t="s">
        <v>114</v>
      </c>
      <c r="T77" s="37" t="s">
        <v>570</v>
      </c>
      <c r="U77" s="37" t="s">
        <v>52</v>
      </c>
      <c r="V77" s="37" t="n">
        <f aca="false">IF(O77="","",YEAR(O77))</f>
        <v>2021</v>
      </c>
      <c r="W77" s="37" t="str">
        <f aca="false">IF(E77&lt;25,"21-24",IF(E77&lt;30,"25-29",IF(E77&lt;35,"30-34",IF(E77&lt;40,"35-39",IF(E77&lt;45,"40-44","45+")))))</f>
        <v>25-29</v>
      </c>
    </row>
    <row r="78" customFormat="false" ht="15" hidden="false" customHeight="false" outlineLevel="0" collapsed="false">
      <c r="A78" s="37" t="s">
        <v>571</v>
      </c>
      <c r="B78" s="37" t="s">
        <v>572</v>
      </c>
      <c r="C78" s="37" t="s">
        <v>433</v>
      </c>
      <c r="D78" s="37" t="s">
        <v>82</v>
      </c>
      <c r="E78" s="37" t="n">
        <v>30</v>
      </c>
      <c r="F78" s="37" t="s">
        <v>102</v>
      </c>
      <c r="G78" s="37" t="s">
        <v>95</v>
      </c>
      <c r="H78" s="37" t="s">
        <v>319</v>
      </c>
      <c r="I78" s="37" t="s">
        <v>61</v>
      </c>
      <c r="J78" s="37" t="s">
        <v>573</v>
      </c>
      <c r="K78" s="37" t="s">
        <v>77</v>
      </c>
      <c r="L78" s="37" t="s">
        <v>108</v>
      </c>
      <c r="M78" s="37" t="s">
        <v>86</v>
      </c>
      <c r="N78" s="37" t="s">
        <v>90</v>
      </c>
      <c r="O78" s="38" t="n">
        <v>43295</v>
      </c>
      <c r="P78" s="39" t="n">
        <v>2509000</v>
      </c>
      <c r="Q78" s="37" t="n">
        <v>2</v>
      </c>
      <c r="R78" s="37" t="s">
        <v>187</v>
      </c>
      <c r="S78" s="37" t="s">
        <v>111</v>
      </c>
      <c r="T78" s="37" t="s">
        <v>414</v>
      </c>
      <c r="U78" s="37" t="s">
        <v>52</v>
      </c>
      <c r="V78" s="37" t="n">
        <f aca="false">IF(O78="","",YEAR(O78))</f>
        <v>2018</v>
      </c>
      <c r="W78" s="37" t="str">
        <f aca="false">IF(E78&lt;25,"21-24",IF(E78&lt;30,"25-29",IF(E78&lt;35,"30-34",IF(E78&lt;40,"35-39",IF(E78&lt;45,"40-44","45+")))))</f>
        <v>30-34</v>
      </c>
    </row>
    <row r="79" customFormat="false" ht="15" hidden="false" customHeight="false" outlineLevel="0" collapsed="false">
      <c r="A79" s="37" t="s">
        <v>574</v>
      </c>
      <c r="B79" s="37" t="s">
        <v>488</v>
      </c>
      <c r="C79" s="37" t="s">
        <v>429</v>
      </c>
      <c r="D79" s="37" t="s">
        <v>82</v>
      </c>
      <c r="E79" s="37" t="n">
        <v>30</v>
      </c>
      <c r="F79" s="37" t="s">
        <v>100</v>
      </c>
      <c r="G79" s="37" t="s">
        <v>94</v>
      </c>
      <c r="H79" s="37" t="s">
        <v>318</v>
      </c>
      <c r="I79" s="37" t="s">
        <v>60</v>
      </c>
      <c r="J79" s="37" t="s">
        <v>384</v>
      </c>
      <c r="K79" s="37" t="s">
        <v>76</v>
      </c>
      <c r="L79" s="37" t="s">
        <v>106</v>
      </c>
      <c r="M79" s="37" t="s">
        <v>87</v>
      </c>
      <c r="N79" s="37" t="s">
        <v>90</v>
      </c>
      <c r="O79" s="38" t="n">
        <v>44931</v>
      </c>
      <c r="P79" s="39" t="n">
        <v>775000</v>
      </c>
      <c r="Q79" s="37" t="n">
        <v>25</v>
      </c>
      <c r="R79" s="37" t="s">
        <v>187</v>
      </c>
      <c r="S79" s="37" t="s">
        <v>112</v>
      </c>
      <c r="T79" s="37" t="s">
        <v>454</v>
      </c>
      <c r="U79" s="37" t="s">
        <v>52</v>
      </c>
      <c r="V79" s="37" t="n">
        <f aca="false">IF(O79="","",YEAR(O79))</f>
        <v>2023</v>
      </c>
      <c r="W79" s="37" t="str">
        <f aca="false">IF(E79&lt;25,"21-24",IF(E79&lt;30,"25-29",IF(E79&lt;35,"30-34",IF(E79&lt;40,"35-39",IF(E79&lt;45,"40-44","45+")))))</f>
        <v>30-34</v>
      </c>
    </row>
    <row r="80" customFormat="false" ht="15" hidden="false" customHeight="false" outlineLevel="0" collapsed="false">
      <c r="A80" s="37" t="s">
        <v>575</v>
      </c>
      <c r="B80" s="37" t="s">
        <v>576</v>
      </c>
      <c r="C80" s="37" t="s">
        <v>396</v>
      </c>
      <c r="D80" s="37" t="s">
        <v>83</v>
      </c>
      <c r="E80" s="37" t="n">
        <v>22</v>
      </c>
      <c r="F80" s="37" t="s">
        <v>100</v>
      </c>
      <c r="G80" s="37" t="s">
        <v>96</v>
      </c>
      <c r="H80" s="37" t="s">
        <v>319</v>
      </c>
      <c r="I80" s="37" t="s">
        <v>61</v>
      </c>
      <c r="J80" s="37" t="s">
        <v>380</v>
      </c>
      <c r="K80" s="37" t="s">
        <v>76</v>
      </c>
      <c r="L80" s="37" t="s">
        <v>109</v>
      </c>
      <c r="M80" s="37" t="s">
        <v>87</v>
      </c>
      <c r="N80" s="37" t="s">
        <v>90</v>
      </c>
      <c r="O80" s="38" t="n">
        <v>46201</v>
      </c>
      <c r="P80" s="39" t="n">
        <v>723000</v>
      </c>
      <c r="Q80" s="37" t="n">
        <v>13</v>
      </c>
      <c r="R80" s="37" t="s">
        <v>187</v>
      </c>
      <c r="S80" s="37" t="s">
        <v>114</v>
      </c>
      <c r="T80" s="37" t="s">
        <v>577</v>
      </c>
      <c r="U80" s="37" t="s">
        <v>52</v>
      </c>
      <c r="V80" s="37" t="n">
        <f aca="false">IF(O80="","",YEAR(O80))</f>
        <v>2026</v>
      </c>
      <c r="W80" s="37" t="str">
        <f aca="false">IF(E80&lt;25,"21-24",IF(E80&lt;30,"25-29",IF(E80&lt;35,"30-34",IF(E80&lt;40,"35-39",IF(E80&lt;45,"40-44","45+")))))</f>
        <v>21-24</v>
      </c>
    </row>
    <row r="81" customFormat="false" ht="15" hidden="false" customHeight="false" outlineLevel="0" collapsed="false">
      <c r="A81" s="37" t="s">
        <v>578</v>
      </c>
      <c r="B81" s="37" t="s">
        <v>448</v>
      </c>
      <c r="C81" s="37" t="s">
        <v>370</v>
      </c>
      <c r="D81" s="37" t="s">
        <v>83</v>
      </c>
      <c r="E81" s="37" t="n">
        <v>22</v>
      </c>
      <c r="F81" s="37" t="s">
        <v>100</v>
      </c>
      <c r="G81" s="37" t="s">
        <v>95</v>
      </c>
      <c r="H81" s="37" t="s">
        <v>318</v>
      </c>
      <c r="I81" s="37" t="s">
        <v>60</v>
      </c>
      <c r="J81" s="37" t="s">
        <v>520</v>
      </c>
      <c r="K81" s="37" t="s">
        <v>76</v>
      </c>
      <c r="L81" s="37" t="s">
        <v>104</v>
      </c>
      <c r="M81" s="37" t="s">
        <v>88</v>
      </c>
      <c r="N81" s="37" t="s">
        <v>92</v>
      </c>
      <c r="O81" s="38" t="n">
        <v>46206</v>
      </c>
      <c r="P81" s="39" t="n">
        <v>939000</v>
      </c>
      <c r="Q81" s="37" t="n">
        <v>9</v>
      </c>
      <c r="R81" s="37" t="s">
        <v>187</v>
      </c>
      <c r="S81" s="37" t="s">
        <v>115</v>
      </c>
      <c r="T81" s="37" t="s">
        <v>472</v>
      </c>
      <c r="U81" s="37" t="s">
        <v>52</v>
      </c>
      <c r="V81" s="37" t="n">
        <f aca="false">IF(O81="","",YEAR(O81))</f>
        <v>2026</v>
      </c>
      <c r="W81" s="37" t="str">
        <f aca="false">IF(E81&lt;25,"21-24",IF(E81&lt;30,"25-29",IF(E81&lt;35,"30-34",IF(E81&lt;40,"35-39",IF(E81&lt;45,"40-44","45+")))))</f>
        <v>21-24</v>
      </c>
    </row>
    <row r="82" customFormat="false" ht="15" hidden="false" customHeight="false" outlineLevel="0" collapsed="false">
      <c r="A82" s="37" t="s">
        <v>579</v>
      </c>
      <c r="B82" s="37" t="s">
        <v>360</v>
      </c>
      <c r="C82" s="37" t="s">
        <v>433</v>
      </c>
      <c r="D82" s="37" t="s">
        <v>82</v>
      </c>
      <c r="E82" s="37" t="n">
        <v>33</v>
      </c>
      <c r="F82" s="37" t="s">
        <v>101</v>
      </c>
      <c r="G82" s="37" t="s">
        <v>95</v>
      </c>
      <c r="H82" s="37" t="s">
        <v>319</v>
      </c>
      <c r="I82" s="37" t="s">
        <v>61</v>
      </c>
      <c r="J82" s="37" t="s">
        <v>491</v>
      </c>
      <c r="K82" s="37" t="s">
        <v>76</v>
      </c>
      <c r="L82" s="37" t="s">
        <v>108</v>
      </c>
      <c r="M82" s="37" t="s">
        <v>86</v>
      </c>
      <c r="N82" s="37" t="s">
        <v>90</v>
      </c>
      <c r="O82" s="38" t="n">
        <v>44418</v>
      </c>
      <c r="P82" s="39" t="n">
        <v>641000</v>
      </c>
      <c r="Q82" s="37" t="n">
        <v>18</v>
      </c>
      <c r="R82" s="37" t="s">
        <v>187</v>
      </c>
      <c r="S82" s="37" t="s">
        <v>111</v>
      </c>
      <c r="T82" s="37" t="s">
        <v>580</v>
      </c>
      <c r="U82" s="37" t="s">
        <v>52</v>
      </c>
      <c r="V82" s="37" t="n">
        <f aca="false">IF(O82="","",YEAR(O82))</f>
        <v>2021</v>
      </c>
      <c r="W82" s="37" t="str">
        <f aca="false">IF(E82&lt;25,"21-24",IF(E82&lt;30,"25-29",IF(E82&lt;35,"30-34",IF(E82&lt;40,"35-39",IF(E82&lt;45,"40-44","45+")))))</f>
        <v>30-34</v>
      </c>
    </row>
    <row r="83" customFormat="false" ht="15" hidden="false" customHeight="false" outlineLevel="0" collapsed="false">
      <c r="A83" s="37" t="s">
        <v>581</v>
      </c>
      <c r="B83" s="37" t="s">
        <v>364</v>
      </c>
      <c r="C83" s="37" t="s">
        <v>392</v>
      </c>
      <c r="D83" s="37" t="s">
        <v>83</v>
      </c>
      <c r="E83" s="37" t="n">
        <v>25</v>
      </c>
      <c r="F83" s="37" t="s">
        <v>100</v>
      </c>
      <c r="G83" s="37" t="s">
        <v>97</v>
      </c>
      <c r="H83" s="37" t="s">
        <v>325</v>
      </c>
      <c r="I83" s="37" t="s">
        <v>67</v>
      </c>
      <c r="J83" s="37" t="s">
        <v>357</v>
      </c>
      <c r="K83" s="37" t="s">
        <v>75</v>
      </c>
      <c r="L83" s="37" t="s">
        <v>106</v>
      </c>
      <c r="M83" s="37" t="s">
        <v>87</v>
      </c>
      <c r="N83" s="37" t="s">
        <v>90</v>
      </c>
      <c r="O83" s="38" t="n">
        <v>45008</v>
      </c>
      <c r="P83" s="39" t="n">
        <v>324000</v>
      </c>
      <c r="Q83" s="37" t="n">
        <v>8</v>
      </c>
      <c r="R83" s="37" t="s">
        <v>187</v>
      </c>
      <c r="S83" s="37" t="s">
        <v>113</v>
      </c>
      <c r="T83" s="37" t="s">
        <v>582</v>
      </c>
      <c r="U83" s="37" t="s">
        <v>53</v>
      </c>
      <c r="V83" s="37" t="n">
        <f aca="false">IF(O83="","",YEAR(O83))</f>
        <v>2023</v>
      </c>
      <c r="W83" s="37" t="str">
        <f aca="false">IF(E83&lt;25,"21-24",IF(E83&lt;30,"25-29",IF(E83&lt;35,"30-34",IF(E83&lt;40,"35-39",IF(E83&lt;45,"40-44","45+")))))</f>
        <v>25-29</v>
      </c>
    </row>
    <row r="84" customFormat="false" ht="15" hidden="false" customHeight="false" outlineLevel="0" collapsed="false">
      <c r="A84" s="37" t="s">
        <v>583</v>
      </c>
      <c r="B84" s="37" t="s">
        <v>412</v>
      </c>
      <c r="C84" s="37" t="s">
        <v>453</v>
      </c>
      <c r="D84" s="37" t="s">
        <v>83</v>
      </c>
      <c r="E84" s="37" t="n">
        <v>33</v>
      </c>
      <c r="F84" s="37" t="s">
        <v>100</v>
      </c>
      <c r="G84" s="37" t="s">
        <v>94</v>
      </c>
      <c r="H84" s="37" t="s">
        <v>318</v>
      </c>
      <c r="I84" s="37" t="s">
        <v>60</v>
      </c>
      <c r="J84" s="37" t="s">
        <v>393</v>
      </c>
      <c r="K84" s="37" t="s">
        <v>77</v>
      </c>
      <c r="L84" s="37" t="s">
        <v>105</v>
      </c>
      <c r="M84" s="37" t="s">
        <v>86</v>
      </c>
      <c r="N84" s="37" t="s">
        <v>90</v>
      </c>
      <c r="O84" s="38" t="n">
        <v>42521</v>
      </c>
      <c r="P84" s="39" t="n">
        <v>2388000</v>
      </c>
      <c r="Q84" s="37" t="n">
        <v>10</v>
      </c>
      <c r="R84" s="37" t="s">
        <v>187</v>
      </c>
      <c r="S84" s="37" t="s">
        <v>111</v>
      </c>
      <c r="T84" s="37" t="s">
        <v>584</v>
      </c>
      <c r="U84" s="37" t="s">
        <v>52</v>
      </c>
      <c r="V84" s="37" t="n">
        <f aca="false">IF(O84="","",YEAR(O84))</f>
        <v>2016</v>
      </c>
      <c r="W84" s="37" t="str">
        <f aca="false">IF(E84&lt;25,"21-24",IF(E84&lt;30,"25-29",IF(E84&lt;35,"30-34",IF(E84&lt;40,"35-39",IF(E84&lt;45,"40-44","45+")))))</f>
        <v>30-34</v>
      </c>
    </row>
    <row r="85" customFormat="false" ht="15" hidden="false" customHeight="false" outlineLevel="0" collapsed="false">
      <c r="A85" s="37" t="s">
        <v>585</v>
      </c>
      <c r="B85" s="37" t="s">
        <v>386</v>
      </c>
      <c r="C85" s="37" t="s">
        <v>413</v>
      </c>
      <c r="D85" s="37" t="s">
        <v>83</v>
      </c>
      <c r="E85" s="37" t="n">
        <v>21</v>
      </c>
      <c r="F85" s="37" t="s">
        <v>101</v>
      </c>
      <c r="G85" s="37" t="s">
        <v>94</v>
      </c>
      <c r="H85" s="37" t="s">
        <v>319</v>
      </c>
      <c r="I85" s="37" t="s">
        <v>61</v>
      </c>
      <c r="J85" s="37" t="s">
        <v>380</v>
      </c>
      <c r="K85" s="37" t="s">
        <v>76</v>
      </c>
      <c r="L85" s="37" t="s">
        <v>106</v>
      </c>
      <c r="M85" s="37" t="s">
        <v>86</v>
      </c>
      <c r="N85" s="37" t="s">
        <v>90</v>
      </c>
      <c r="O85" s="38" t="n">
        <v>46259</v>
      </c>
      <c r="P85" s="39" t="n">
        <v>1201000</v>
      </c>
      <c r="Q85" s="37" t="n">
        <v>19</v>
      </c>
      <c r="R85" s="37" t="s">
        <v>187</v>
      </c>
      <c r="S85" s="37" t="s">
        <v>111</v>
      </c>
      <c r="T85" s="37" t="s">
        <v>586</v>
      </c>
      <c r="U85" s="37" t="s">
        <v>52</v>
      </c>
      <c r="V85" s="37" t="n">
        <f aca="false">IF(O85="","",YEAR(O85))</f>
        <v>2026</v>
      </c>
      <c r="W85" s="37" t="str">
        <f aca="false">IF(E85&lt;25,"21-24",IF(E85&lt;30,"25-29",IF(E85&lt;35,"30-34",IF(E85&lt;40,"35-39",IF(E85&lt;45,"40-44","45+")))))</f>
        <v>21-24</v>
      </c>
    </row>
    <row r="86" customFormat="false" ht="15" hidden="false" customHeight="false" outlineLevel="0" collapsed="false">
      <c r="A86" s="37" t="s">
        <v>587</v>
      </c>
      <c r="B86" s="37" t="s">
        <v>488</v>
      </c>
      <c r="C86" s="37" t="s">
        <v>413</v>
      </c>
      <c r="D86" s="37" t="s">
        <v>83</v>
      </c>
      <c r="E86" s="37" t="n">
        <v>29</v>
      </c>
      <c r="F86" s="37" t="s">
        <v>101</v>
      </c>
      <c r="G86" s="37" t="s">
        <v>95</v>
      </c>
      <c r="H86" s="37" t="s">
        <v>319</v>
      </c>
      <c r="I86" s="37" t="s">
        <v>61</v>
      </c>
      <c r="J86" s="37" t="s">
        <v>380</v>
      </c>
      <c r="K86" s="37" t="s">
        <v>76</v>
      </c>
      <c r="L86" s="37" t="s">
        <v>106</v>
      </c>
      <c r="M86" s="37" t="s">
        <v>86</v>
      </c>
      <c r="N86" s="37" t="s">
        <v>90</v>
      </c>
      <c r="O86" s="38" t="n">
        <v>43446</v>
      </c>
      <c r="P86" s="39" t="n">
        <v>1298000</v>
      </c>
      <c r="Q86" s="37" t="n">
        <v>4</v>
      </c>
      <c r="R86" s="37" t="s">
        <v>187</v>
      </c>
      <c r="S86" s="37" t="s">
        <v>112</v>
      </c>
      <c r="T86" s="37" t="s">
        <v>517</v>
      </c>
      <c r="U86" s="37" t="s">
        <v>52</v>
      </c>
      <c r="V86" s="37" t="n">
        <f aca="false">IF(O86="","",YEAR(O86))</f>
        <v>2018</v>
      </c>
      <c r="W86" s="37" t="str">
        <f aca="false">IF(E86&lt;25,"21-24",IF(E86&lt;30,"25-29",IF(E86&lt;35,"30-34",IF(E86&lt;40,"35-39",IF(E86&lt;45,"40-44","45+")))))</f>
        <v>25-29</v>
      </c>
    </row>
    <row r="87" customFormat="false" ht="15" hidden="false" customHeight="false" outlineLevel="0" collapsed="false">
      <c r="A87" s="37" t="s">
        <v>588</v>
      </c>
      <c r="B87" s="37" t="s">
        <v>369</v>
      </c>
      <c r="C87" s="37" t="s">
        <v>453</v>
      </c>
      <c r="D87" s="37" t="s">
        <v>83</v>
      </c>
      <c r="E87" s="37" t="n">
        <v>24</v>
      </c>
      <c r="F87" s="37" t="s">
        <v>100</v>
      </c>
      <c r="G87" s="37" t="s">
        <v>95</v>
      </c>
      <c r="H87" s="37" t="s">
        <v>318</v>
      </c>
      <c r="I87" s="37" t="s">
        <v>60</v>
      </c>
      <c r="J87" s="37" t="s">
        <v>520</v>
      </c>
      <c r="K87" s="37" t="s">
        <v>76</v>
      </c>
      <c r="L87" s="37" t="s">
        <v>104</v>
      </c>
      <c r="M87" s="37" t="s">
        <v>87</v>
      </c>
      <c r="N87" s="37" t="s">
        <v>90</v>
      </c>
      <c r="O87" s="38" t="n">
        <v>45748</v>
      </c>
      <c r="P87" s="39" t="n">
        <v>808000</v>
      </c>
      <c r="Q87" s="37" t="n">
        <v>13</v>
      </c>
      <c r="R87" s="37" t="s">
        <v>187</v>
      </c>
      <c r="S87" s="37" t="s">
        <v>114</v>
      </c>
      <c r="T87" s="37" t="s">
        <v>589</v>
      </c>
      <c r="U87" s="37" t="s">
        <v>52</v>
      </c>
      <c r="V87" s="37" t="n">
        <f aca="false">IF(O87="","",YEAR(O87))</f>
        <v>2025</v>
      </c>
      <c r="W87" s="37" t="str">
        <f aca="false">IF(E87&lt;25,"21-24",IF(E87&lt;30,"25-29",IF(E87&lt;35,"30-34",IF(E87&lt;40,"35-39",IF(E87&lt;45,"40-44","45+")))))</f>
        <v>21-24</v>
      </c>
    </row>
    <row r="88" customFormat="false" ht="15" hidden="false" customHeight="false" outlineLevel="0" collapsed="false">
      <c r="A88" s="37" t="s">
        <v>590</v>
      </c>
      <c r="B88" s="37" t="s">
        <v>572</v>
      </c>
      <c r="C88" s="37" t="s">
        <v>484</v>
      </c>
      <c r="D88" s="37" t="s">
        <v>82</v>
      </c>
      <c r="E88" s="37" t="n">
        <v>33</v>
      </c>
      <c r="F88" s="37" t="s">
        <v>101</v>
      </c>
      <c r="G88" s="37" t="s">
        <v>96</v>
      </c>
      <c r="H88" s="37" t="s">
        <v>318</v>
      </c>
      <c r="I88" s="37" t="s">
        <v>60</v>
      </c>
      <c r="J88" s="37" t="s">
        <v>470</v>
      </c>
      <c r="K88" s="37" t="s">
        <v>77</v>
      </c>
      <c r="L88" s="37" t="s">
        <v>105</v>
      </c>
      <c r="M88" s="37" t="s">
        <v>86</v>
      </c>
      <c r="N88" s="37" t="s">
        <v>91</v>
      </c>
      <c r="O88" s="38" t="n">
        <v>45342</v>
      </c>
      <c r="P88" s="39" t="n">
        <v>2473000</v>
      </c>
      <c r="Q88" s="37" t="n">
        <v>17</v>
      </c>
      <c r="R88" s="37" t="s">
        <v>187</v>
      </c>
      <c r="S88" s="37" t="s">
        <v>112</v>
      </c>
      <c r="T88" s="37" t="s">
        <v>591</v>
      </c>
      <c r="U88" s="37" t="s">
        <v>53</v>
      </c>
      <c r="V88" s="37" t="n">
        <f aca="false">IF(O88="","",YEAR(O88))</f>
        <v>2024</v>
      </c>
      <c r="W88" s="37" t="str">
        <f aca="false">IF(E88&lt;25,"21-24",IF(E88&lt;30,"25-29",IF(E88&lt;35,"30-34",IF(E88&lt;40,"35-39",IF(E88&lt;45,"40-44","45+")))))</f>
        <v>30-34</v>
      </c>
    </row>
    <row r="89" customFormat="false" ht="15" hidden="false" customHeight="false" outlineLevel="0" collapsed="false">
      <c r="A89" s="37" t="s">
        <v>592</v>
      </c>
      <c r="B89" s="37" t="s">
        <v>593</v>
      </c>
      <c r="C89" s="37" t="s">
        <v>469</v>
      </c>
      <c r="D89" s="37" t="s">
        <v>83</v>
      </c>
      <c r="E89" s="37" t="n">
        <v>45</v>
      </c>
      <c r="F89" s="37" t="s">
        <v>101</v>
      </c>
      <c r="G89" s="37" t="s">
        <v>94</v>
      </c>
      <c r="H89" s="37" t="s">
        <v>321</v>
      </c>
      <c r="I89" s="37" t="s">
        <v>63</v>
      </c>
      <c r="J89" s="37" t="s">
        <v>529</v>
      </c>
      <c r="K89" s="37" t="s">
        <v>78</v>
      </c>
      <c r="L89" s="37" t="s">
        <v>107</v>
      </c>
      <c r="M89" s="37" t="s">
        <v>87</v>
      </c>
      <c r="N89" s="37" t="s">
        <v>90</v>
      </c>
      <c r="O89" s="38" t="n">
        <v>45834</v>
      </c>
      <c r="P89" s="39" t="n">
        <v>2897000</v>
      </c>
      <c r="Q89" s="37" t="n">
        <v>4</v>
      </c>
      <c r="R89" s="37" t="s">
        <v>185</v>
      </c>
      <c r="S89" s="37" t="s">
        <v>114</v>
      </c>
      <c r="T89" s="37" t="s">
        <v>594</v>
      </c>
      <c r="U89" s="37" t="s">
        <v>52</v>
      </c>
      <c r="V89" s="37" t="n">
        <f aca="false">IF(O89="","",YEAR(O89))</f>
        <v>2025</v>
      </c>
      <c r="W89" s="37" t="str">
        <f aca="false">IF(E89&lt;25,"21-24",IF(E89&lt;30,"25-29",IF(E89&lt;35,"30-34",IF(E89&lt;40,"35-39",IF(E89&lt;45,"40-44","45+")))))</f>
        <v>45+</v>
      </c>
    </row>
    <row r="90" customFormat="false" ht="15" hidden="false" customHeight="false" outlineLevel="0" collapsed="false">
      <c r="A90" s="37" t="s">
        <v>595</v>
      </c>
      <c r="B90" s="37" t="s">
        <v>445</v>
      </c>
      <c r="C90" s="37" t="s">
        <v>469</v>
      </c>
      <c r="D90" s="37" t="s">
        <v>83</v>
      </c>
      <c r="E90" s="37" t="n">
        <v>28</v>
      </c>
      <c r="F90" s="37" t="s">
        <v>101</v>
      </c>
      <c r="G90" s="37" t="s">
        <v>95</v>
      </c>
      <c r="H90" s="37" t="s">
        <v>318</v>
      </c>
      <c r="I90" s="37" t="s">
        <v>60</v>
      </c>
      <c r="J90" s="37" t="s">
        <v>520</v>
      </c>
      <c r="K90" s="37" t="s">
        <v>76</v>
      </c>
      <c r="L90" s="37" t="s">
        <v>106</v>
      </c>
      <c r="M90" s="37" t="s">
        <v>88</v>
      </c>
      <c r="N90" s="37" t="s">
        <v>90</v>
      </c>
      <c r="O90" s="38" t="n">
        <v>43918</v>
      </c>
      <c r="P90" s="39" t="n">
        <v>680000</v>
      </c>
      <c r="Q90" s="37" t="n">
        <v>23</v>
      </c>
      <c r="R90" s="37" t="s">
        <v>187</v>
      </c>
      <c r="S90" s="37" t="s">
        <v>112</v>
      </c>
      <c r="T90" s="37" t="s">
        <v>596</v>
      </c>
      <c r="U90" s="37" t="s">
        <v>52</v>
      </c>
      <c r="V90" s="37" t="n">
        <f aca="false">IF(O90="","",YEAR(O90))</f>
        <v>2020</v>
      </c>
      <c r="W90" s="37" t="str">
        <f aca="false">IF(E90&lt;25,"21-24",IF(E90&lt;30,"25-29",IF(E90&lt;35,"30-34",IF(E90&lt;40,"35-39",IF(E90&lt;45,"40-44","45+")))))</f>
        <v>25-29</v>
      </c>
    </row>
    <row r="91" customFormat="false" ht="15" hidden="false" customHeight="false" outlineLevel="0" collapsed="false">
      <c r="A91" s="37" t="s">
        <v>597</v>
      </c>
      <c r="B91" s="37" t="s">
        <v>416</v>
      </c>
      <c r="C91" s="37" t="s">
        <v>351</v>
      </c>
      <c r="D91" s="37" t="s">
        <v>82</v>
      </c>
      <c r="E91" s="37" t="n">
        <v>27</v>
      </c>
      <c r="F91" s="37" t="s">
        <v>101</v>
      </c>
      <c r="G91" s="37" t="s">
        <v>96</v>
      </c>
      <c r="H91" s="37" t="s">
        <v>320</v>
      </c>
      <c r="I91" s="37" t="s">
        <v>62</v>
      </c>
      <c r="J91" s="37" t="s">
        <v>352</v>
      </c>
      <c r="K91" s="37" t="s">
        <v>75</v>
      </c>
      <c r="L91" s="37" t="s">
        <v>105</v>
      </c>
      <c r="M91" s="37" t="s">
        <v>86</v>
      </c>
      <c r="N91" s="37" t="s">
        <v>92</v>
      </c>
      <c r="O91" s="38" t="n">
        <v>44216</v>
      </c>
      <c r="P91" s="39" t="n">
        <v>444000</v>
      </c>
      <c r="Q91" s="37" t="n">
        <v>10</v>
      </c>
      <c r="R91" s="37" t="s">
        <v>187</v>
      </c>
      <c r="S91" s="37" t="s">
        <v>112</v>
      </c>
      <c r="T91" s="37" t="s">
        <v>598</v>
      </c>
      <c r="U91" s="37" t="s">
        <v>53</v>
      </c>
      <c r="V91" s="37" t="n">
        <f aca="false">IF(O91="","",YEAR(O91))</f>
        <v>2021</v>
      </c>
      <c r="W91" s="37" t="str">
        <f aca="false">IF(E91&lt;25,"21-24",IF(E91&lt;30,"25-29",IF(E91&lt;35,"30-34",IF(E91&lt;40,"35-39",IF(E91&lt;45,"40-44","45+")))))</f>
        <v>25-29</v>
      </c>
    </row>
    <row r="92" customFormat="false" ht="15" hidden="false" customHeight="false" outlineLevel="0" collapsed="false">
      <c r="A92" s="37" t="s">
        <v>599</v>
      </c>
      <c r="B92" s="37" t="s">
        <v>600</v>
      </c>
      <c r="C92" s="37" t="s">
        <v>383</v>
      </c>
      <c r="D92" s="37" t="s">
        <v>82</v>
      </c>
      <c r="E92" s="37" t="n">
        <v>36</v>
      </c>
      <c r="F92" s="37" t="s">
        <v>101</v>
      </c>
      <c r="G92" s="37" t="s">
        <v>94</v>
      </c>
      <c r="H92" s="37" t="s">
        <v>319</v>
      </c>
      <c r="I92" s="37" t="s">
        <v>61</v>
      </c>
      <c r="J92" s="37" t="s">
        <v>573</v>
      </c>
      <c r="K92" s="37" t="s">
        <v>77</v>
      </c>
      <c r="L92" s="37" t="s">
        <v>105</v>
      </c>
      <c r="M92" s="37" t="s">
        <v>86</v>
      </c>
      <c r="N92" s="37" t="s">
        <v>91</v>
      </c>
      <c r="O92" s="38" t="n">
        <v>45816</v>
      </c>
      <c r="P92" s="39" t="n">
        <v>2439000</v>
      </c>
      <c r="Q92" s="37" t="n">
        <v>1</v>
      </c>
      <c r="R92" s="37" t="s">
        <v>187</v>
      </c>
      <c r="S92" s="37" t="s">
        <v>111</v>
      </c>
      <c r="T92" s="37" t="s">
        <v>514</v>
      </c>
      <c r="U92" s="37" t="s">
        <v>52</v>
      </c>
      <c r="V92" s="37" t="n">
        <f aca="false">IF(O92="","",YEAR(O92))</f>
        <v>2025</v>
      </c>
      <c r="W92" s="37" t="str">
        <f aca="false">IF(E92&lt;25,"21-24",IF(E92&lt;30,"25-29",IF(E92&lt;35,"30-34",IF(E92&lt;40,"35-39",IF(E92&lt;45,"40-44","45+")))))</f>
        <v>35-39</v>
      </c>
    </row>
    <row r="93" customFormat="false" ht="15" hidden="false" customHeight="false" outlineLevel="0" collapsed="false">
      <c r="A93" s="37" t="s">
        <v>601</v>
      </c>
      <c r="B93" s="37" t="s">
        <v>399</v>
      </c>
      <c r="C93" s="37" t="s">
        <v>370</v>
      </c>
      <c r="D93" s="37" t="s">
        <v>83</v>
      </c>
      <c r="E93" s="37" t="n">
        <v>36</v>
      </c>
      <c r="F93" s="37" t="s">
        <v>101</v>
      </c>
      <c r="G93" s="37" t="s">
        <v>94</v>
      </c>
      <c r="H93" s="37" t="s">
        <v>321</v>
      </c>
      <c r="I93" s="37" t="s">
        <v>63</v>
      </c>
      <c r="J93" s="37" t="s">
        <v>529</v>
      </c>
      <c r="K93" s="37" t="s">
        <v>78</v>
      </c>
      <c r="L93" s="37" t="s">
        <v>106</v>
      </c>
      <c r="M93" s="37" t="s">
        <v>87</v>
      </c>
      <c r="N93" s="37" t="s">
        <v>90</v>
      </c>
      <c r="O93" s="38" t="n">
        <v>43400</v>
      </c>
      <c r="P93" s="39" t="n">
        <v>3731000</v>
      </c>
      <c r="Q93" s="37" t="n">
        <v>10</v>
      </c>
      <c r="R93" s="37" t="s">
        <v>187</v>
      </c>
      <c r="S93" s="37" t="s">
        <v>113</v>
      </c>
      <c r="T93" s="37" t="s">
        <v>602</v>
      </c>
      <c r="U93" s="37" t="s">
        <v>53</v>
      </c>
      <c r="V93" s="37" t="n">
        <f aca="false">IF(O93="","",YEAR(O93))</f>
        <v>2018</v>
      </c>
      <c r="W93" s="37" t="str">
        <f aca="false">IF(E93&lt;25,"21-24",IF(E93&lt;30,"25-29",IF(E93&lt;35,"30-34",IF(E93&lt;40,"35-39",IF(E93&lt;45,"40-44","45+")))))</f>
        <v>35-39</v>
      </c>
    </row>
    <row r="94" customFormat="false" ht="15" hidden="false" customHeight="false" outlineLevel="0" collapsed="false">
      <c r="A94" s="37" t="s">
        <v>603</v>
      </c>
      <c r="B94" s="37" t="s">
        <v>593</v>
      </c>
      <c r="C94" s="37" t="s">
        <v>365</v>
      </c>
      <c r="D94" s="37" t="s">
        <v>82</v>
      </c>
      <c r="E94" s="37" t="n">
        <v>30</v>
      </c>
      <c r="F94" s="37" t="s">
        <v>101</v>
      </c>
      <c r="G94" s="37" t="s">
        <v>96</v>
      </c>
      <c r="H94" s="37" t="s">
        <v>318</v>
      </c>
      <c r="I94" s="37" t="s">
        <v>60</v>
      </c>
      <c r="J94" s="37" t="s">
        <v>393</v>
      </c>
      <c r="K94" s="37" t="s">
        <v>77</v>
      </c>
      <c r="L94" s="37" t="s">
        <v>105</v>
      </c>
      <c r="M94" s="37" t="s">
        <v>88</v>
      </c>
      <c r="N94" s="37" t="s">
        <v>90</v>
      </c>
      <c r="O94" s="38" t="n">
        <v>43246</v>
      </c>
      <c r="P94" s="39" t="n">
        <v>2117000</v>
      </c>
      <c r="Q94" s="37" t="n">
        <v>10</v>
      </c>
      <c r="R94" s="37" t="s">
        <v>187</v>
      </c>
      <c r="S94" s="37" t="s">
        <v>114</v>
      </c>
      <c r="T94" s="37" t="s">
        <v>596</v>
      </c>
      <c r="U94" s="37" t="s">
        <v>52</v>
      </c>
      <c r="V94" s="37" t="n">
        <f aca="false">IF(O94="","",YEAR(O94))</f>
        <v>2018</v>
      </c>
      <c r="W94" s="37" t="str">
        <f aca="false">IF(E94&lt;25,"21-24",IF(E94&lt;30,"25-29",IF(E94&lt;35,"30-34",IF(E94&lt;40,"35-39",IF(E94&lt;45,"40-44","45+")))))</f>
        <v>30-34</v>
      </c>
    </row>
    <row r="95" customFormat="false" ht="15" hidden="false" customHeight="false" outlineLevel="0" collapsed="false">
      <c r="A95" s="37" t="s">
        <v>604</v>
      </c>
      <c r="B95" s="37" t="s">
        <v>360</v>
      </c>
      <c r="C95" s="37" t="s">
        <v>365</v>
      </c>
      <c r="D95" s="37" t="s">
        <v>83</v>
      </c>
      <c r="E95" s="37" t="n">
        <v>33</v>
      </c>
      <c r="F95" s="37" t="s">
        <v>101</v>
      </c>
      <c r="G95" s="37" t="s">
        <v>95</v>
      </c>
      <c r="H95" s="37" t="s">
        <v>318</v>
      </c>
      <c r="I95" s="37" t="s">
        <v>60</v>
      </c>
      <c r="J95" s="37" t="s">
        <v>366</v>
      </c>
      <c r="K95" s="37" t="s">
        <v>76</v>
      </c>
      <c r="L95" s="37" t="s">
        <v>105</v>
      </c>
      <c r="M95" s="37" t="s">
        <v>88</v>
      </c>
      <c r="N95" s="37" t="s">
        <v>90</v>
      </c>
      <c r="O95" s="38" t="n">
        <v>42559</v>
      </c>
      <c r="P95" s="39" t="n">
        <v>997000</v>
      </c>
      <c r="Q95" s="37" t="n">
        <v>17</v>
      </c>
      <c r="R95" s="37" t="s">
        <v>185</v>
      </c>
      <c r="S95" s="37" t="s">
        <v>113</v>
      </c>
      <c r="T95" s="37" t="s">
        <v>605</v>
      </c>
      <c r="U95" s="37" t="s">
        <v>52</v>
      </c>
      <c r="V95" s="37" t="n">
        <f aca="false">IF(O95="","",YEAR(O95))</f>
        <v>2016</v>
      </c>
      <c r="W95" s="37" t="str">
        <f aca="false">IF(E95&lt;25,"21-24",IF(E95&lt;30,"25-29",IF(E95&lt;35,"30-34",IF(E95&lt;40,"35-39",IF(E95&lt;45,"40-44","45+")))))</f>
        <v>30-34</v>
      </c>
    </row>
    <row r="96" customFormat="false" ht="15" hidden="false" customHeight="false" outlineLevel="0" collapsed="false">
      <c r="A96" s="37" t="s">
        <v>606</v>
      </c>
      <c r="B96" s="37" t="s">
        <v>488</v>
      </c>
      <c r="C96" s="37" t="s">
        <v>365</v>
      </c>
      <c r="D96" s="37" t="s">
        <v>82</v>
      </c>
      <c r="E96" s="37" t="n">
        <v>41</v>
      </c>
      <c r="F96" s="37" t="s">
        <v>101</v>
      </c>
      <c r="G96" s="37" t="s">
        <v>94</v>
      </c>
      <c r="H96" s="37" t="s">
        <v>320</v>
      </c>
      <c r="I96" s="37" t="s">
        <v>62</v>
      </c>
      <c r="J96" s="37" t="s">
        <v>420</v>
      </c>
      <c r="K96" s="37" t="s">
        <v>78</v>
      </c>
      <c r="L96" s="37" t="s">
        <v>107</v>
      </c>
      <c r="M96" s="37" t="s">
        <v>87</v>
      </c>
      <c r="N96" s="37" t="s">
        <v>90</v>
      </c>
      <c r="O96" s="38" t="n">
        <v>42066</v>
      </c>
      <c r="P96" s="39" t="n">
        <v>4713000</v>
      </c>
      <c r="Q96" s="37" t="n">
        <v>15</v>
      </c>
      <c r="R96" s="37" t="s">
        <v>187</v>
      </c>
      <c r="S96" s="37" t="s">
        <v>115</v>
      </c>
      <c r="T96" s="37" t="s">
        <v>607</v>
      </c>
      <c r="U96" s="37" t="s">
        <v>52</v>
      </c>
      <c r="V96" s="37" t="n">
        <f aca="false">IF(O96="","",YEAR(O96))</f>
        <v>2015</v>
      </c>
      <c r="W96" s="37" t="str">
        <f aca="false">IF(E96&lt;25,"21-24",IF(E96&lt;30,"25-29",IF(E96&lt;35,"30-34",IF(E96&lt;40,"35-39",IF(E96&lt;45,"40-44","45+")))))</f>
        <v>40-44</v>
      </c>
    </row>
    <row r="97" customFormat="false" ht="15" hidden="false" customHeight="false" outlineLevel="0" collapsed="false">
      <c r="A97" s="37" t="s">
        <v>608</v>
      </c>
      <c r="B97" s="37" t="s">
        <v>374</v>
      </c>
      <c r="C97" s="37" t="s">
        <v>516</v>
      </c>
      <c r="D97" s="37" t="s">
        <v>83</v>
      </c>
      <c r="E97" s="37" t="n">
        <v>44</v>
      </c>
      <c r="F97" s="37" t="s">
        <v>100</v>
      </c>
      <c r="G97" s="37" t="s">
        <v>95</v>
      </c>
      <c r="H97" s="37" t="s">
        <v>321</v>
      </c>
      <c r="I97" s="37" t="s">
        <v>63</v>
      </c>
      <c r="J97" s="37" t="s">
        <v>529</v>
      </c>
      <c r="K97" s="37" t="s">
        <v>78</v>
      </c>
      <c r="L97" s="37" t="s">
        <v>106</v>
      </c>
      <c r="M97" s="37" t="s">
        <v>87</v>
      </c>
      <c r="N97" s="37" t="s">
        <v>90</v>
      </c>
      <c r="O97" s="38" t="n">
        <v>44656</v>
      </c>
      <c r="P97" s="39" t="n">
        <v>3402000</v>
      </c>
      <c r="Q97" s="37" t="n">
        <v>8</v>
      </c>
      <c r="R97" s="37" t="s">
        <v>187</v>
      </c>
      <c r="S97" s="37" t="s">
        <v>114</v>
      </c>
      <c r="T97" s="37" t="s">
        <v>609</v>
      </c>
      <c r="U97" s="37" t="s">
        <v>52</v>
      </c>
      <c r="V97" s="37" t="n">
        <f aca="false">IF(O97="","",YEAR(O97))</f>
        <v>2022</v>
      </c>
      <c r="W97" s="37" t="str">
        <f aca="false">IF(E97&lt;25,"21-24",IF(E97&lt;30,"25-29",IF(E97&lt;35,"30-34",IF(E97&lt;40,"35-39",IF(E97&lt;45,"40-44","45+")))))</f>
        <v>40-44</v>
      </c>
    </row>
    <row r="98" customFormat="false" ht="15" hidden="false" customHeight="false" outlineLevel="0" collapsed="false">
      <c r="A98" s="37" t="s">
        <v>610</v>
      </c>
      <c r="B98" s="37" t="s">
        <v>488</v>
      </c>
      <c r="C98" s="37" t="s">
        <v>516</v>
      </c>
      <c r="D98" s="37" t="s">
        <v>83</v>
      </c>
      <c r="E98" s="37" t="n">
        <v>31</v>
      </c>
      <c r="F98" s="37" t="s">
        <v>100</v>
      </c>
      <c r="G98" s="37" t="s">
        <v>94</v>
      </c>
      <c r="H98" s="37" t="s">
        <v>318</v>
      </c>
      <c r="I98" s="37" t="s">
        <v>60</v>
      </c>
      <c r="J98" s="37" t="s">
        <v>470</v>
      </c>
      <c r="K98" s="37" t="s">
        <v>77</v>
      </c>
      <c r="L98" s="37" t="s">
        <v>106</v>
      </c>
      <c r="M98" s="37" t="s">
        <v>87</v>
      </c>
      <c r="N98" s="37" t="s">
        <v>90</v>
      </c>
      <c r="O98" s="38" t="n">
        <v>44902</v>
      </c>
      <c r="P98" s="39" t="n">
        <v>2142000</v>
      </c>
      <c r="Q98" s="37" t="n">
        <v>1</v>
      </c>
      <c r="R98" s="37" t="s">
        <v>187</v>
      </c>
      <c r="S98" s="37" t="s">
        <v>111</v>
      </c>
      <c r="T98" s="37" t="s">
        <v>611</v>
      </c>
      <c r="U98" s="37" t="s">
        <v>52</v>
      </c>
      <c r="V98" s="37" t="n">
        <f aca="false">IF(O98="","",YEAR(O98))</f>
        <v>2022</v>
      </c>
      <c r="W98" s="37" t="str">
        <f aca="false">IF(E98&lt;25,"21-24",IF(E98&lt;30,"25-29",IF(E98&lt;35,"30-34",IF(E98&lt;40,"35-39",IF(E98&lt;45,"40-44","45+")))))</f>
        <v>30-34</v>
      </c>
    </row>
    <row r="99" customFormat="false" ht="15" hidden="false" customHeight="false" outlineLevel="0" collapsed="false">
      <c r="A99" s="37" t="s">
        <v>612</v>
      </c>
      <c r="B99" s="37" t="s">
        <v>515</v>
      </c>
      <c r="C99" s="37" t="s">
        <v>361</v>
      </c>
      <c r="D99" s="37" t="s">
        <v>82</v>
      </c>
      <c r="E99" s="37" t="n">
        <v>36</v>
      </c>
      <c r="F99" s="37" t="s">
        <v>100</v>
      </c>
      <c r="G99" s="37" t="s">
        <v>94</v>
      </c>
      <c r="H99" s="37" t="s">
        <v>323</v>
      </c>
      <c r="I99" s="37" t="s">
        <v>65</v>
      </c>
      <c r="J99" s="37" t="s">
        <v>376</v>
      </c>
      <c r="K99" s="37" t="s">
        <v>76</v>
      </c>
      <c r="L99" s="37" t="s">
        <v>105</v>
      </c>
      <c r="M99" s="37" t="s">
        <v>87</v>
      </c>
      <c r="N99" s="37" t="s">
        <v>90</v>
      </c>
      <c r="O99" s="38" t="n">
        <v>45914</v>
      </c>
      <c r="P99" s="39" t="n">
        <v>1121000</v>
      </c>
      <c r="Q99" s="37" t="n">
        <v>3</v>
      </c>
      <c r="R99" s="37" t="s">
        <v>185</v>
      </c>
      <c r="S99" s="37" t="s">
        <v>113</v>
      </c>
      <c r="T99" s="37" t="s">
        <v>613</v>
      </c>
      <c r="U99" s="37" t="s">
        <v>52</v>
      </c>
      <c r="V99" s="37" t="n">
        <f aca="false">IF(O99="","",YEAR(O99))</f>
        <v>2025</v>
      </c>
      <c r="W99" s="37" t="str">
        <f aca="false">IF(E99&lt;25,"21-24",IF(E99&lt;30,"25-29",IF(E99&lt;35,"30-34",IF(E99&lt;40,"35-39",IF(E99&lt;45,"40-44","45+")))))</f>
        <v>35-39</v>
      </c>
    </row>
    <row r="100" customFormat="false" ht="15" hidden="false" customHeight="false" outlineLevel="0" collapsed="false">
      <c r="A100" s="37" t="s">
        <v>614</v>
      </c>
      <c r="B100" s="37" t="s">
        <v>494</v>
      </c>
      <c r="C100" s="37" t="s">
        <v>453</v>
      </c>
      <c r="D100" s="37" t="s">
        <v>82</v>
      </c>
      <c r="E100" s="37" t="n">
        <v>39</v>
      </c>
      <c r="F100" s="37" t="s">
        <v>101</v>
      </c>
      <c r="G100" s="37" t="s">
        <v>97</v>
      </c>
      <c r="H100" s="37" t="s">
        <v>319</v>
      </c>
      <c r="I100" s="37" t="s">
        <v>61</v>
      </c>
      <c r="J100" s="37" t="s">
        <v>423</v>
      </c>
      <c r="K100" s="37" t="s">
        <v>78</v>
      </c>
      <c r="L100" s="37" t="s">
        <v>108</v>
      </c>
      <c r="M100" s="37" t="s">
        <v>87</v>
      </c>
      <c r="N100" s="37" t="s">
        <v>90</v>
      </c>
      <c r="O100" s="38" t="n">
        <v>46069</v>
      </c>
      <c r="P100" s="39" t="n">
        <v>4646000</v>
      </c>
      <c r="Q100" s="37" t="n">
        <v>6</v>
      </c>
      <c r="R100" s="37" t="s">
        <v>187</v>
      </c>
      <c r="S100" s="37" t="s">
        <v>111</v>
      </c>
      <c r="T100" s="37" t="s">
        <v>427</v>
      </c>
      <c r="U100" s="37" t="s">
        <v>52</v>
      </c>
      <c r="V100" s="37" t="n">
        <f aca="false">IF(O100="","",YEAR(O100))</f>
        <v>2026</v>
      </c>
      <c r="W100" s="37" t="str">
        <f aca="false">IF(E100&lt;25,"21-24",IF(E100&lt;30,"25-29",IF(E100&lt;35,"30-34",IF(E100&lt;40,"35-39",IF(E100&lt;45,"40-44","45+")))))</f>
        <v>35-39</v>
      </c>
    </row>
    <row r="101" customFormat="false" ht="15" hidden="false" customHeight="false" outlineLevel="0" collapsed="false">
      <c r="A101" s="37" t="s">
        <v>605</v>
      </c>
      <c r="B101" s="37" t="s">
        <v>503</v>
      </c>
      <c r="C101" s="37" t="s">
        <v>387</v>
      </c>
      <c r="D101" s="37" t="s">
        <v>83</v>
      </c>
      <c r="E101" s="37" t="n">
        <v>33</v>
      </c>
      <c r="F101" s="37" t="s">
        <v>102</v>
      </c>
      <c r="G101" s="37" t="s">
        <v>94</v>
      </c>
      <c r="H101" s="37" t="s">
        <v>318</v>
      </c>
      <c r="I101" s="37" t="s">
        <v>60</v>
      </c>
      <c r="J101" s="37" t="s">
        <v>407</v>
      </c>
      <c r="K101" s="37" t="s">
        <v>78</v>
      </c>
      <c r="L101" s="37" t="s">
        <v>107</v>
      </c>
      <c r="M101" s="37" t="s">
        <v>86</v>
      </c>
      <c r="N101" s="37" t="s">
        <v>90</v>
      </c>
      <c r="O101" s="38" t="n">
        <v>44914</v>
      </c>
      <c r="P101" s="39" t="n">
        <v>2854000</v>
      </c>
      <c r="Q101" s="37" t="n">
        <v>17</v>
      </c>
      <c r="R101" s="37" t="s">
        <v>187</v>
      </c>
      <c r="S101" s="37" t="s">
        <v>112</v>
      </c>
      <c r="T101" s="37" t="s">
        <v>615</v>
      </c>
      <c r="U101" s="37" t="s">
        <v>52</v>
      </c>
      <c r="V101" s="37" t="n">
        <f aca="false">IF(O101="","",YEAR(O101))</f>
        <v>2022</v>
      </c>
      <c r="W101" s="37" t="str">
        <f aca="false">IF(E101&lt;25,"21-24",IF(E101&lt;30,"25-29",IF(E101&lt;35,"30-34",IF(E101&lt;40,"35-39",IF(E101&lt;45,"40-44","45+")))))</f>
        <v>30-34</v>
      </c>
    </row>
    <row r="102" customFormat="false" ht="15" hidden="false" customHeight="false" outlineLevel="0" collapsed="false">
      <c r="A102" s="37" t="s">
        <v>616</v>
      </c>
      <c r="B102" s="37" t="s">
        <v>479</v>
      </c>
      <c r="C102" s="37" t="s">
        <v>375</v>
      </c>
      <c r="D102" s="37" t="s">
        <v>82</v>
      </c>
      <c r="E102" s="37" t="n">
        <v>31</v>
      </c>
      <c r="F102" s="37" t="s">
        <v>100</v>
      </c>
      <c r="G102" s="37" t="s">
        <v>94</v>
      </c>
      <c r="H102" s="37" t="s">
        <v>323</v>
      </c>
      <c r="I102" s="37" t="s">
        <v>65</v>
      </c>
      <c r="J102" s="37" t="s">
        <v>376</v>
      </c>
      <c r="K102" s="37" t="s">
        <v>76</v>
      </c>
      <c r="L102" s="37" t="s">
        <v>105</v>
      </c>
      <c r="M102" s="37" t="s">
        <v>87</v>
      </c>
      <c r="N102" s="37" t="s">
        <v>90</v>
      </c>
      <c r="O102" s="38" t="n">
        <v>44298</v>
      </c>
      <c r="P102" s="39" t="n">
        <v>1319000</v>
      </c>
      <c r="Q102" s="37" t="n">
        <v>10</v>
      </c>
      <c r="R102" s="37" t="s">
        <v>185</v>
      </c>
      <c r="S102" s="37" t="s">
        <v>113</v>
      </c>
      <c r="T102" s="37" t="s">
        <v>617</v>
      </c>
      <c r="U102" s="37" t="s">
        <v>52</v>
      </c>
      <c r="V102" s="37" t="n">
        <f aca="false">IF(O102="","",YEAR(O102))</f>
        <v>2021</v>
      </c>
      <c r="W102" s="37" t="str">
        <f aca="false">IF(E102&lt;25,"21-24",IF(E102&lt;30,"25-29",IF(E102&lt;35,"30-34",IF(E102&lt;40,"35-39",IF(E102&lt;45,"40-44","45+")))))</f>
        <v>30-34</v>
      </c>
    </row>
    <row r="103" customFormat="false" ht="15" hidden="false" customHeight="false" outlineLevel="0" collapsed="false">
      <c r="A103" s="37" t="s">
        <v>618</v>
      </c>
      <c r="B103" s="37" t="s">
        <v>419</v>
      </c>
      <c r="C103" s="37" t="s">
        <v>361</v>
      </c>
      <c r="D103" s="37" t="s">
        <v>83</v>
      </c>
      <c r="E103" s="37" t="n">
        <v>22</v>
      </c>
      <c r="F103" s="37" t="s">
        <v>101</v>
      </c>
      <c r="G103" s="37" t="s">
        <v>96</v>
      </c>
      <c r="H103" s="37" t="s">
        <v>320</v>
      </c>
      <c r="I103" s="37" t="s">
        <v>62</v>
      </c>
      <c r="J103" s="37" t="s">
        <v>352</v>
      </c>
      <c r="K103" s="37" t="s">
        <v>75</v>
      </c>
      <c r="L103" s="37" t="s">
        <v>106</v>
      </c>
      <c r="M103" s="37" t="s">
        <v>86</v>
      </c>
      <c r="N103" s="37" t="s">
        <v>91</v>
      </c>
      <c r="O103" s="38" t="n">
        <v>46060</v>
      </c>
      <c r="P103" s="39" t="n">
        <v>309000</v>
      </c>
      <c r="Q103" s="37" t="n">
        <v>2</v>
      </c>
      <c r="R103" s="37" t="s">
        <v>185</v>
      </c>
      <c r="S103" s="37" t="s">
        <v>112</v>
      </c>
      <c r="T103" s="37" t="s">
        <v>559</v>
      </c>
      <c r="U103" s="37" t="s">
        <v>53</v>
      </c>
      <c r="V103" s="37" t="n">
        <f aca="false">IF(O103="","",YEAR(O103))</f>
        <v>2026</v>
      </c>
      <c r="W103" s="37" t="str">
        <f aca="false">IF(E103&lt;25,"21-24",IF(E103&lt;30,"25-29",IF(E103&lt;35,"30-34",IF(E103&lt;40,"35-39",IF(E103&lt;45,"40-44","45+")))))</f>
        <v>21-24</v>
      </c>
    </row>
    <row r="104" customFormat="false" ht="15" hidden="false" customHeight="false" outlineLevel="0" collapsed="false">
      <c r="A104" s="37" t="s">
        <v>615</v>
      </c>
      <c r="B104" s="37" t="s">
        <v>479</v>
      </c>
      <c r="C104" s="37" t="s">
        <v>387</v>
      </c>
      <c r="D104" s="37" t="s">
        <v>83</v>
      </c>
      <c r="E104" s="37" t="n">
        <v>37</v>
      </c>
      <c r="F104" s="37" t="s">
        <v>100</v>
      </c>
      <c r="G104" s="37" t="s">
        <v>94</v>
      </c>
      <c r="H104" s="37" t="s">
        <v>318</v>
      </c>
      <c r="I104" s="37" t="s">
        <v>60</v>
      </c>
      <c r="J104" s="37" t="s">
        <v>407</v>
      </c>
      <c r="K104" s="37" t="s">
        <v>78</v>
      </c>
      <c r="L104" s="37" t="s">
        <v>108</v>
      </c>
      <c r="M104" s="37" t="s">
        <v>86</v>
      </c>
      <c r="N104" s="37" t="s">
        <v>90</v>
      </c>
      <c r="O104" s="38" t="n">
        <v>43792</v>
      </c>
      <c r="P104" s="39" t="n">
        <v>4590000</v>
      </c>
      <c r="Q104" s="37" t="n">
        <v>23</v>
      </c>
      <c r="R104" s="37" t="s">
        <v>185</v>
      </c>
      <c r="S104" s="37" t="s">
        <v>112</v>
      </c>
      <c r="T104" s="37" t="s">
        <v>619</v>
      </c>
      <c r="U104" s="37" t="s">
        <v>52</v>
      </c>
      <c r="V104" s="37" t="n">
        <f aca="false">IF(O104="","",YEAR(O104))</f>
        <v>2019</v>
      </c>
      <c r="W104" s="37" t="str">
        <f aca="false">IF(E104&lt;25,"21-24",IF(E104&lt;30,"25-29",IF(E104&lt;35,"30-34",IF(E104&lt;40,"35-39",IF(E104&lt;45,"40-44","45+")))))</f>
        <v>35-39</v>
      </c>
    </row>
    <row r="105" customFormat="false" ht="15" hidden="false" customHeight="false" outlineLevel="0" collapsed="false">
      <c r="A105" s="37" t="s">
        <v>620</v>
      </c>
      <c r="B105" s="37" t="s">
        <v>499</v>
      </c>
      <c r="C105" s="37" t="s">
        <v>370</v>
      </c>
      <c r="D105" s="37" t="s">
        <v>83</v>
      </c>
      <c r="E105" s="37" t="n">
        <v>43</v>
      </c>
      <c r="F105" s="37" t="s">
        <v>101</v>
      </c>
      <c r="G105" s="37" t="s">
        <v>94</v>
      </c>
      <c r="H105" s="37" t="s">
        <v>320</v>
      </c>
      <c r="I105" s="37" t="s">
        <v>62</v>
      </c>
      <c r="J105" s="37" t="s">
        <v>420</v>
      </c>
      <c r="K105" s="37" t="s">
        <v>78</v>
      </c>
      <c r="L105" s="37" t="s">
        <v>104</v>
      </c>
      <c r="M105" s="37" t="s">
        <v>86</v>
      </c>
      <c r="N105" s="37" t="s">
        <v>90</v>
      </c>
      <c r="O105" s="38" t="n">
        <v>44620</v>
      </c>
      <c r="P105" s="39" t="n">
        <v>4250000</v>
      </c>
      <c r="Q105" s="37" t="n">
        <v>18</v>
      </c>
      <c r="R105" s="37" t="s">
        <v>185</v>
      </c>
      <c r="S105" s="37" t="s">
        <v>115</v>
      </c>
      <c r="T105" s="37" t="s">
        <v>621</v>
      </c>
      <c r="U105" s="37" t="s">
        <v>53</v>
      </c>
      <c r="V105" s="37" t="n">
        <f aca="false">IF(O105="","",YEAR(O105))</f>
        <v>2022</v>
      </c>
      <c r="W105" s="37" t="str">
        <f aca="false">IF(E105&lt;25,"21-24",IF(E105&lt;30,"25-29",IF(E105&lt;35,"30-34",IF(E105&lt;40,"35-39",IF(E105&lt;45,"40-44","45+")))))</f>
        <v>40-44</v>
      </c>
    </row>
    <row r="106" customFormat="false" ht="15" hidden="false" customHeight="false" outlineLevel="0" collapsed="false">
      <c r="A106" s="37" t="s">
        <v>622</v>
      </c>
      <c r="B106" s="37" t="s">
        <v>456</v>
      </c>
      <c r="C106" s="37" t="s">
        <v>453</v>
      </c>
      <c r="D106" s="37" t="s">
        <v>83</v>
      </c>
      <c r="E106" s="37" t="n">
        <v>25</v>
      </c>
      <c r="F106" s="37" t="s">
        <v>101</v>
      </c>
      <c r="G106" s="37" t="s">
        <v>98</v>
      </c>
      <c r="H106" s="37" t="s">
        <v>318</v>
      </c>
      <c r="I106" s="37" t="s">
        <v>60</v>
      </c>
      <c r="J106" s="37" t="s">
        <v>384</v>
      </c>
      <c r="K106" s="37" t="s">
        <v>76</v>
      </c>
      <c r="L106" s="37" t="s">
        <v>105</v>
      </c>
      <c r="M106" s="37" t="s">
        <v>86</v>
      </c>
      <c r="N106" s="37" t="s">
        <v>90</v>
      </c>
      <c r="O106" s="38" t="n">
        <v>45554</v>
      </c>
      <c r="P106" s="39" t="n">
        <v>1016000</v>
      </c>
      <c r="Q106" s="37" t="n">
        <v>13</v>
      </c>
      <c r="R106" s="37" t="s">
        <v>185</v>
      </c>
      <c r="S106" s="37" t="s">
        <v>114</v>
      </c>
      <c r="T106" s="37" t="s">
        <v>619</v>
      </c>
      <c r="U106" s="37" t="s">
        <v>52</v>
      </c>
      <c r="V106" s="37" t="n">
        <f aca="false">IF(O106="","",YEAR(O106))</f>
        <v>2024</v>
      </c>
      <c r="W106" s="37" t="str">
        <f aca="false">IF(E106&lt;25,"21-24",IF(E106&lt;30,"25-29",IF(E106&lt;35,"30-34",IF(E106&lt;40,"35-39",IF(E106&lt;45,"40-44","45+")))))</f>
        <v>25-29</v>
      </c>
    </row>
    <row r="107" customFormat="false" ht="15" hidden="false" customHeight="false" outlineLevel="0" collapsed="false">
      <c r="A107" s="37" t="s">
        <v>623</v>
      </c>
      <c r="B107" s="37" t="s">
        <v>576</v>
      </c>
      <c r="C107" s="37" t="s">
        <v>356</v>
      </c>
      <c r="D107" s="37" t="s">
        <v>83</v>
      </c>
      <c r="E107" s="37" t="n">
        <v>43</v>
      </c>
      <c r="F107" s="37" t="s">
        <v>101</v>
      </c>
      <c r="G107" s="37" t="s">
        <v>95</v>
      </c>
      <c r="H107" s="37" t="s">
        <v>318</v>
      </c>
      <c r="I107" s="37" t="s">
        <v>60</v>
      </c>
      <c r="J107" s="37" t="s">
        <v>393</v>
      </c>
      <c r="K107" s="37" t="s">
        <v>77</v>
      </c>
      <c r="L107" s="37" t="s">
        <v>104</v>
      </c>
      <c r="M107" s="37" t="s">
        <v>86</v>
      </c>
      <c r="N107" s="37" t="s">
        <v>90</v>
      </c>
      <c r="O107" s="38" t="n">
        <v>44225</v>
      </c>
      <c r="P107" s="39" t="n">
        <v>2476000</v>
      </c>
      <c r="Q107" s="37" t="n">
        <v>9</v>
      </c>
      <c r="R107" s="37" t="s">
        <v>187</v>
      </c>
      <c r="S107" s="37" t="s">
        <v>111</v>
      </c>
      <c r="T107" s="37" t="s">
        <v>624</v>
      </c>
      <c r="U107" s="37" t="s">
        <v>52</v>
      </c>
      <c r="V107" s="37" t="n">
        <f aca="false">IF(O107="","",YEAR(O107))</f>
        <v>2021</v>
      </c>
      <c r="W107" s="37" t="str">
        <f aca="false">IF(E107&lt;25,"21-24",IF(E107&lt;30,"25-29",IF(E107&lt;35,"30-34",IF(E107&lt;40,"35-39",IF(E107&lt;45,"40-44","45+")))))</f>
        <v>40-44</v>
      </c>
    </row>
    <row r="108" customFormat="false" ht="15" hidden="false" customHeight="false" outlineLevel="0" collapsed="false">
      <c r="A108" s="37" t="s">
        <v>625</v>
      </c>
      <c r="B108" s="37" t="s">
        <v>412</v>
      </c>
      <c r="C108" s="37" t="s">
        <v>396</v>
      </c>
      <c r="D108" s="37" t="s">
        <v>83</v>
      </c>
      <c r="E108" s="37" t="n">
        <v>37</v>
      </c>
      <c r="F108" s="37" t="s">
        <v>100</v>
      </c>
      <c r="G108" s="37" t="s">
        <v>94</v>
      </c>
      <c r="H108" s="37" t="s">
        <v>321</v>
      </c>
      <c r="I108" s="37" t="s">
        <v>63</v>
      </c>
      <c r="J108" s="37" t="s">
        <v>626</v>
      </c>
      <c r="K108" s="37" t="s">
        <v>77</v>
      </c>
      <c r="L108" s="37" t="s">
        <v>104</v>
      </c>
      <c r="M108" s="37" t="s">
        <v>86</v>
      </c>
      <c r="N108" s="37" t="s">
        <v>90</v>
      </c>
      <c r="O108" s="38" t="n">
        <v>42087</v>
      </c>
      <c r="P108" s="39" t="n">
        <v>1845000</v>
      </c>
      <c r="Q108" s="37" t="n">
        <v>1</v>
      </c>
      <c r="R108" s="37" t="s">
        <v>185</v>
      </c>
      <c r="S108" s="37" t="s">
        <v>114</v>
      </c>
      <c r="T108" s="37" t="s">
        <v>627</v>
      </c>
      <c r="U108" s="37" t="s">
        <v>52</v>
      </c>
      <c r="V108" s="37" t="n">
        <f aca="false">IF(O108="","",YEAR(O108))</f>
        <v>2015</v>
      </c>
      <c r="W108" s="37" t="str">
        <f aca="false">IF(E108&lt;25,"21-24",IF(E108&lt;30,"25-29",IF(E108&lt;35,"30-34",IF(E108&lt;40,"35-39",IF(E108&lt;45,"40-44","45+")))))</f>
        <v>35-39</v>
      </c>
    </row>
    <row r="109" customFormat="false" ht="15" hidden="false" customHeight="false" outlineLevel="0" collapsed="false">
      <c r="A109" s="37" t="s">
        <v>628</v>
      </c>
      <c r="B109" s="37" t="s">
        <v>391</v>
      </c>
      <c r="C109" s="37" t="s">
        <v>433</v>
      </c>
      <c r="D109" s="37" t="s">
        <v>82</v>
      </c>
      <c r="E109" s="37" t="n">
        <v>24</v>
      </c>
      <c r="F109" s="37" t="s">
        <v>101</v>
      </c>
      <c r="G109" s="37" t="s">
        <v>94</v>
      </c>
      <c r="H109" s="37" t="s">
        <v>322</v>
      </c>
      <c r="I109" s="37" t="s">
        <v>64</v>
      </c>
      <c r="J109" s="37" t="s">
        <v>461</v>
      </c>
      <c r="K109" s="37" t="s">
        <v>75</v>
      </c>
      <c r="L109" s="37" t="s">
        <v>106</v>
      </c>
      <c r="M109" s="37" t="s">
        <v>86</v>
      </c>
      <c r="N109" s="37" t="s">
        <v>91</v>
      </c>
      <c r="O109" s="38" t="n">
        <v>45975</v>
      </c>
      <c r="P109" s="39" t="n">
        <v>328000</v>
      </c>
      <c r="Q109" s="37" t="n">
        <v>12</v>
      </c>
      <c r="R109" s="37" t="s">
        <v>185</v>
      </c>
      <c r="S109" s="37" t="s">
        <v>111</v>
      </c>
      <c r="T109" s="37" t="s">
        <v>629</v>
      </c>
      <c r="U109" s="37" t="s">
        <v>52</v>
      </c>
      <c r="V109" s="37" t="n">
        <f aca="false">IF(O109="","",YEAR(O109))</f>
        <v>2025</v>
      </c>
      <c r="W109" s="37" t="str">
        <f aca="false">IF(E109&lt;25,"21-24",IF(E109&lt;30,"25-29",IF(E109&lt;35,"30-34",IF(E109&lt;40,"35-39",IF(E109&lt;45,"40-44","45+")))))</f>
        <v>21-24</v>
      </c>
    </row>
    <row r="110" customFormat="false" ht="15" hidden="false" customHeight="false" outlineLevel="0" collapsed="false">
      <c r="A110" s="37" t="s">
        <v>630</v>
      </c>
      <c r="B110" s="37" t="s">
        <v>494</v>
      </c>
      <c r="C110" s="37" t="s">
        <v>413</v>
      </c>
      <c r="D110" s="37" t="s">
        <v>83</v>
      </c>
      <c r="E110" s="37" t="n">
        <v>26</v>
      </c>
      <c r="F110" s="37" t="s">
        <v>100</v>
      </c>
      <c r="G110" s="37" t="s">
        <v>95</v>
      </c>
      <c r="H110" s="37" t="s">
        <v>320</v>
      </c>
      <c r="I110" s="37" t="s">
        <v>62</v>
      </c>
      <c r="J110" s="37" t="s">
        <v>352</v>
      </c>
      <c r="K110" s="37" t="s">
        <v>75</v>
      </c>
      <c r="L110" s="37" t="s">
        <v>106</v>
      </c>
      <c r="M110" s="37" t="s">
        <v>86</v>
      </c>
      <c r="N110" s="37" t="s">
        <v>90</v>
      </c>
      <c r="O110" s="38" t="n">
        <v>45775</v>
      </c>
      <c r="P110" s="39" t="n">
        <v>377000</v>
      </c>
      <c r="Q110" s="37" t="n">
        <v>3</v>
      </c>
      <c r="R110" s="37" t="s">
        <v>187</v>
      </c>
      <c r="S110" s="37" t="s">
        <v>113</v>
      </c>
      <c r="T110" s="37" t="s">
        <v>631</v>
      </c>
      <c r="U110" s="37" t="s">
        <v>52</v>
      </c>
      <c r="V110" s="37" t="n">
        <f aca="false">IF(O110="","",YEAR(O110))</f>
        <v>2025</v>
      </c>
      <c r="W110" s="37" t="str">
        <f aca="false">IF(E110&lt;25,"21-24",IF(E110&lt;30,"25-29",IF(E110&lt;35,"30-34",IF(E110&lt;40,"35-39",IF(E110&lt;45,"40-44","45+")))))</f>
        <v>25-29</v>
      </c>
    </row>
    <row r="111" customFormat="false" ht="15" hidden="false" customHeight="false" outlineLevel="0" collapsed="false">
      <c r="A111" s="37" t="s">
        <v>632</v>
      </c>
      <c r="B111" s="37" t="s">
        <v>374</v>
      </c>
      <c r="C111" s="37" t="s">
        <v>351</v>
      </c>
      <c r="D111" s="37" t="s">
        <v>83</v>
      </c>
      <c r="E111" s="37" t="n">
        <v>39</v>
      </c>
      <c r="F111" s="37" t="s">
        <v>101</v>
      </c>
      <c r="G111" s="37" t="s">
        <v>95</v>
      </c>
      <c r="H111" s="37" t="s">
        <v>318</v>
      </c>
      <c r="I111" s="37" t="s">
        <v>60</v>
      </c>
      <c r="J111" s="37" t="s">
        <v>470</v>
      </c>
      <c r="K111" s="37" t="s">
        <v>77</v>
      </c>
      <c r="L111" s="37" t="s">
        <v>105</v>
      </c>
      <c r="M111" s="37" t="s">
        <v>87</v>
      </c>
      <c r="N111" s="37" t="s">
        <v>90</v>
      </c>
      <c r="O111" s="38" t="n">
        <v>45498</v>
      </c>
      <c r="P111" s="39" t="n">
        <v>1961000</v>
      </c>
      <c r="Q111" s="37" t="n">
        <v>14</v>
      </c>
      <c r="R111" s="37" t="s">
        <v>187</v>
      </c>
      <c r="S111" s="37" t="s">
        <v>112</v>
      </c>
      <c r="T111" s="37" t="s">
        <v>633</v>
      </c>
      <c r="U111" s="37" t="s">
        <v>52</v>
      </c>
      <c r="V111" s="37" t="n">
        <f aca="false">IF(O111="","",YEAR(O111))</f>
        <v>2024</v>
      </c>
      <c r="W111" s="37" t="str">
        <f aca="false">IF(E111&lt;25,"21-24",IF(E111&lt;30,"25-29",IF(E111&lt;35,"30-34",IF(E111&lt;40,"35-39",IF(E111&lt;45,"40-44","45+")))))</f>
        <v>35-39</v>
      </c>
    </row>
    <row r="112" customFormat="false" ht="15" hidden="false" customHeight="false" outlineLevel="0" collapsed="false">
      <c r="A112" s="37" t="s">
        <v>634</v>
      </c>
      <c r="B112" s="37" t="s">
        <v>439</v>
      </c>
      <c r="C112" s="37" t="s">
        <v>361</v>
      </c>
      <c r="D112" s="37" t="s">
        <v>82</v>
      </c>
      <c r="E112" s="37" t="n">
        <v>22</v>
      </c>
      <c r="F112" s="37" t="s">
        <v>102</v>
      </c>
      <c r="G112" s="37" t="s">
        <v>95</v>
      </c>
      <c r="H112" s="37" t="s">
        <v>322</v>
      </c>
      <c r="I112" s="37" t="s">
        <v>64</v>
      </c>
      <c r="J112" s="37" t="s">
        <v>461</v>
      </c>
      <c r="K112" s="37" t="s">
        <v>75</v>
      </c>
      <c r="L112" s="37" t="s">
        <v>107</v>
      </c>
      <c r="M112" s="37" t="s">
        <v>88</v>
      </c>
      <c r="N112" s="37" t="s">
        <v>90</v>
      </c>
      <c r="O112" s="38" t="n">
        <v>46099</v>
      </c>
      <c r="P112" s="39" t="n">
        <v>461000</v>
      </c>
      <c r="Q112" s="37" t="n">
        <v>20</v>
      </c>
      <c r="R112" s="37" t="s">
        <v>185</v>
      </c>
      <c r="S112" s="37" t="s">
        <v>111</v>
      </c>
      <c r="T112" s="37" t="s">
        <v>635</v>
      </c>
      <c r="U112" s="37" t="s">
        <v>52</v>
      </c>
      <c r="V112" s="37" t="n">
        <f aca="false">IF(O112="","",YEAR(O112))</f>
        <v>2026</v>
      </c>
      <c r="W112" s="37" t="str">
        <f aca="false">IF(E112&lt;25,"21-24",IF(E112&lt;30,"25-29",IF(E112&lt;35,"30-34",IF(E112&lt;40,"35-39",IF(E112&lt;45,"40-44","45+")))))</f>
        <v>21-24</v>
      </c>
    </row>
    <row r="113" customFormat="false" ht="15" hidden="false" customHeight="false" outlineLevel="0" collapsed="false">
      <c r="A113" s="37" t="s">
        <v>636</v>
      </c>
      <c r="B113" s="37" t="s">
        <v>437</v>
      </c>
      <c r="C113" s="37" t="s">
        <v>426</v>
      </c>
      <c r="D113" s="37" t="s">
        <v>82</v>
      </c>
      <c r="E113" s="37" t="n">
        <v>42</v>
      </c>
      <c r="F113" s="37" t="s">
        <v>101</v>
      </c>
      <c r="G113" s="37" t="s">
        <v>94</v>
      </c>
      <c r="H113" s="37" t="s">
        <v>320</v>
      </c>
      <c r="I113" s="37" t="s">
        <v>62</v>
      </c>
      <c r="J113" s="37" t="s">
        <v>485</v>
      </c>
      <c r="K113" s="37" t="s">
        <v>78</v>
      </c>
      <c r="L113" s="37" t="s">
        <v>108</v>
      </c>
      <c r="M113" s="37" t="s">
        <v>86</v>
      </c>
      <c r="N113" s="37" t="s">
        <v>92</v>
      </c>
      <c r="O113" s="38" t="n">
        <v>43794</v>
      </c>
      <c r="P113" s="39" t="n">
        <v>3725000</v>
      </c>
      <c r="Q113" s="37" t="n">
        <v>26</v>
      </c>
      <c r="R113" s="37" t="s">
        <v>187</v>
      </c>
      <c r="S113" s="37" t="s">
        <v>111</v>
      </c>
      <c r="T113" s="37" t="s">
        <v>637</v>
      </c>
      <c r="U113" s="37" t="s">
        <v>52</v>
      </c>
      <c r="V113" s="37" t="n">
        <f aca="false">IF(O113="","",YEAR(O113))</f>
        <v>2019</v>
      </c>
      <c r="W113" s="37" t="str">
        <f aca="false">IF(E113&lt;25,"21-24",IF(E113&lt;30,"25-29",IF(E113&lt;35,"30-34",IF(E113&lt;40,"35-39",IF(E113&lt;45,"40-44","45+")))))</f>
        <v>40-44</v>
      </c>
    </row>
    <row r="114" customFormat="false" ht="15" hidden="false" customHeight="false" outlineLevel="0" collapsed="false">
      <c r="A114" s="37" t="s">
        <v>638</v>
      </c>
      <c r="B114" s="37" t="s">
        <v>386</v>
      </c>
      <c r="C114" s="37" t="s">
        <v>413</v>
      </c>
      <c r="D114" s="37" t="s">
        <v>83</v>
      </c>
      <c r="E114" s="37" t="n">
        <v>39</v>
      </c>
      <c r="F114" s="37" t="s">
        <v>101</v>
      </c>
      <c r="G114" s="37" t="s">
        <v>94</v>
      </c>
      <c r="H114" s="37" t="s">
        <v>318</v>
      </c>
      <c r="I114" s="37" t="s">
        <v>60</v>
      </c>
      <c r="J114" s="37" t="s">
        <v>470</v>
      </c>
      <c r="K114" s="37" t="s">
        <v>77</v>
      </c>
      <c r="L114" s="37" t="s">
        <v>106</v>
      </c>
      <c r="M114" s="37" t="s">
        <v>87</v>
      </c>
      <c r="N114" s="37" t="s">
        <v>91</v>
      </c>
      <c r="O114" s="38" t="n">
        <v>42182</v>
      </c>
      <c r="P114" s="39" t="n">
        <v>1814000</v>
      </c>
      <c r="Q114" s="37" t="n">
        <v>7</v>
      </c>
      <c r="R114" s="37" t="s">
        <v>187</v>
      </c>
      <c r="S114" s="37" t="s">
        <v>112</v>
      </c>
      <c r="T114" s="37" t="s">
        <v>639</v>
      </c>
      <c r="U114" s="37" t="s">
        <v>52</v>
      </c>
      <c r="V114" s="37" t="n">
        <f aca="false">IF(O114="","",YEAR(O114))</f>
        <v>2015</v>
      </c>
      <c r="W114" s="37" t="str">
        <f aca="false">IF(E114&lt;25,"21-24",IF(E114&lt;30,"25-29",IF(E114&lt;35,"30-34",IF(E114&lt;40,"35-39",IF(E114&lt;45,"40-44","45+")))))</f>
        <v>35-39</v>
      </c>
    </row>
    <row r="115" customFormat="false" ht="15" hidden="false" customHeight="false" outlineLevel="0" collapsed="false">
      <c r="A115" s="37" t="s">
        <v>640</v>
      </c>
      <c r="B115" s="37" t="s">
        <v>519</v>
      </c>
      <c r="C115" s="37" t="s">
        <v>375</v>
      </c>
      <c r="D115" s="37" t="s">
        <v>83</v>
      </c>
      <c r="E115" s="37" t="n">
        <v>32</v>
      </c>
      <c r="F115" s="37" t="s">
        <v>100</v>
      </c>
      <c r="G115" s="37" t="s">
        <v>95</v>
      </c>
      <c r="H115" s="37" t="s">
        <v>318</v>
      </c>
      <c r="I115" s="37" t="s">
        <v>60</v>
      </c>
      <c r="J115" s="37" t="s">
        <v>384</v>
      </c>
      <c r="K115" s="37" t="s">
        <v>76</v>
      </c>
      <c r="L115" s="37" t="s">
        <v>106</v>
      </c>
      <c r="M115" s="37" t="s">
        <v>87</v>
      </c>
      <c r="N115" s="37" t="s">
        <v>91</v>
      </c>
      <c r="O115" s="38" t="n">
        <v>45211</v>
      </c>
      <c r="P115" s="39" t="n">
        <v>1331000</v>
      </c>
      <c r="Q115" s="37" t="n">
        <v>11</v>
      </c>
      <c r="R115" s="37" t="s">
        <v>187</v>
      </c>
      <c r="S115" s="37" t="s">
        <v>111</v>
      </c>
      <c r="T115" s="37" t="s">
        <v>552</v>
      </c>
      <c r="U115" s="37" t="s">
        <v>52</v>
      </c>
      <c r="V115" s="37" t="n">
        <f aca="false">IF(O115="","",YEAR(O115))</f>
        <v>2023</v>
      </c>
      <c r="W115" s="37" t="str">
        <f aca="false">IF(E115&lt;25,"21-24",IF(E115&lt;30,"25-29",IF(E115&lt;35,"30-34",IF(E115&lt;40,"35-39",IF(E115&lt;45,"40-44","45+")))))</f>
        <v>30-34</v>
      </c>
    </row>
    <row r="116" customFormat="false" ht="15" hidden="false" customHeight="false" outlineLevel="0" collapsed="false">
      <c r="A116" s="37" t="s">
        <v>495</v>
      </c>
      <c r="B116" s="37" t="s">
        <v>641</v>
      </c>
      <c r="C116" s="37" t="s">
        <v>642</v>
      </c>
      <c r="D116" s="37" t="s">
        <v>83</v>
      </c>
      <c r="E116" s="37" t="n">
        <v>41</v>
      </c>
      <c r="F116" s="37" t="s">
        <v>101</v>
      </c>
      <c r="G116" s="37" t="s">
        <v>94</v>
      </c>
      <c r="H116" s="37" t="s">
        <v>322</v>
      </c>
      <c r="I116" s="37" t="s">
        <v>64</v>
      </c>
      <c r="J116" s="37" t="s">
        <v>457</v>
      </c>
      <c r="K116" s="37" t="s">
        <v>78</v>
      </c>
      <c r="L116" s="37" t="s">
        <v>109</v>
      </c>
      <c r="M116" s="37" t="s">
        <v>87</v>
      </c>
      <c r="N116" s="37" t="s">
        <v>90</v>
      </c>
      <c r="O116" s="38" t="n">
        <v>44620</v>
      </c>
      <c r="P116" s="39" t="n">
        <v>4404000</v>
      </c>
      <c r="Q116" s="37" t="n">
        <v>8</v>
      </c>
      <c r="R116" s="37" t="s">
        <v>185</v>
      </c>
      <c r="S116" s="37" t="s">
        <v>111</v>
      </c>
      <c r="T116" s="37" t="s">
        <v>643</v>
      </c>
      <c r="U116" s="37" t="s">
        <v>52</v>
      </c>
      <c r="V116" s="37" t="n">
        <f aca="false">IF(O116="","",YEAR(O116))</f>
        <v>2022</v>
      </c>
      <c r="W116" s="37" t="str">
        <f aca="false">IF(E116&lt;25,"21-24",IF(E116&lt;30,"25-29",IF(E116&lt;35,"30-34",IF(E116&lt;40,"35-39",IF(E116&lt;45,"40-44","45+")))))</f>
        <v>40-44</v>
      </c>
    </row>
    <row r="117" customFormat="false" ht="15" hidden="false" customHeight="false" outlineLevel="0" collapsed="false">
      <c r="A117" s="37" t="s">
        <v>644</v>
      </c>
      <c r="B117" s="37" t="s">
        <v>379</v>
      </c>
      <c r="C117" s="37" t="s">
        <v>426</v>
      </c>
      <c r="D117" s="37" t="s">
        <v>83</v>
      </c>
      <c r="E117" s="37" t="n">
        <v>30</v>
      </c>
      <c r="F117" s="37" t="s">
        <v>100</v>
      </c>
      <c r="G117" s="37" t="s">
        <v>96</v>
      </c>
      <c r="H117" s="37" t="s">
        <v>322</v>
      </c>
      <c r="I117" s="37" t="s">
        <v>64</v>
      </c>
      <c r="J117" s="37" t="s">
        <v>457</v>
      </c>
      <c r="K117" s="37" t="s">
        <v>78</v>
      </c>
      <c r="L117" s="37" t="s">
        <v>104</v>
      </c>
      <c r="M117" s="37" t="s">
        <v>86</v>
      </c>
      <c r="N117" s="37" t="s">
        <v>92</v>
      </c>
      <c r="O117" s="38" t="n">
        <v>45651</v>
      </c>
      <c r="P117" s="39" t="n">
        <v>2869000</v>
      </c>
      <c r="Q117" s="37" t="n">
        <v>13</v>
      </c>
      <c r="R117" s="37" t="s">
        <v>187</v>
      </c>
      <c r="S117" s="37" t="s">
        <v>112</v>
      </c>
      <c r="T117" s="37" t="s">
        <v>455</v>
      </c>
      <c r="U117" s="37" t="s">
        <v>52</v>
      </c>
      <c r="V117" s="37" t="n">
        <f aca="false">IF(O117="","",YEAR(O117))</f>
        <v>2024</v>
      </c>
      <c r="W117" s="37" t="str">
        <f aca="false">IF(E117&lt;25,"21-24",IF(E117&lt;30,"25-29",IF(E117&lt;35,"30-34",IF(E117&lt;40,"35-39",IF(E117&lt;45,"40-44","45+")))))</f>
        <v>30-34</v>
      </c>
    </row>
    <row r="118" customFormat="false" ht="15" hidden="false" customHeight="false" outlineLevel="0" collapsed="false">
      <c r="A118" s="37" t="s">
        <v>645</v>
      </c>
      <c r="B118" s="37" t="s">
        <v>402</v>
      </c>
      <c r="C118" s="37" t="s">
        <v>356</v>
      </c>
      <c r="D118" s="37" t="s">
        <v>83</v>
      </c>
      <c r="E118" s="37" t="n">
        <v>39</v>
      </c>
      <c r="F118" s="37" t="s">
        <v>101</v>
      </c>
      <c r="G118" s="37" t="s">
        <v>94</v>
      </c>
      <c r="H118" s="37" t="s">
        <v>322</v>
      </c>
      <c r="I118" s="37" t="s">
        <v>64</v>
      </c>
      <c r="J118" s="37" t="s">
        <v>457</v>
      </c>
      <c r="K118" s="37" t="s">
        <v>78</v>
      </c>
      <c r="L118" s="37" t="s">
        <v>106</v>
      </c>
      <c r="M118" s="37" t="s">
        <v>86</v>
      </c>
      <c r="N118" s="37" t="s">
        <v>91</v>
      </c>
      <c r="O118" s="38" t="n">
        <v>45840</v>
      </c>
      <c r="P118" s="39" t="n">
        <v>3524000</v>
      </c>
      <c r="Q118" s="37" t="n">
        <v>7</v>
      </c>
      <c r="R118" s="37" t="s">
        <v>185</v>
      </c>
      <c r="S118" s="37" t="s">
        <v>111</v>
      </c>
      <c r="T118" s="37" t="s">
        <v>643</v>
      </c>
      <c r="U118" s="37" t="s">
        <v>53</v>
      </c>
      <c r="V118" s="37" t="n">
        <f aca="false">IF(O118="","",YEAR(O118))</f>
        <v>2025</v>
      </c>
      <c r="W118" s="37" t="str">
        <f aca="false">IF(E118&lt;25,"21-24",IF(E118&lt;30,"25-29",IF(E118&lt;35,"30-34",IF(E118&lt;40,"35-39",IF(E118&lt;45,"40-44","45+")))))</f>
        <v>35-39</v>
      </c>
    </row>
    <row r="119" customFormat="false" ht="15" hidden="false" customHeight="false" outlineLevel="0" collapsed="false">
      <c r="A119" s="37" t="s">
        <v>646</v>
      </c>
      <c r="B119" s="37" t="s">
        <v>503</v>
      </c>
      <c r="C119" s="37" t="s">
        <v>429</v>
      </c>
      <c r="D119" s="37" t="s">
        <v>82</v>
      </c>
      <c r="E119" s="37" t="n">
        <v>31</v>
      </c>
      <c r="F119" s="37" t="s">
        <v>101</v>
      </c>
      <c r="G119" s="37" t="s">
        <v>97</v>
      </c>
      <c r="H119" s="37" t="s">
        <v>318</v>
      </c>
      <c r="I119" s="37" t="s">
        <v>60</v>
      </c>
      <c r="J119" s="37" t="s">
        <v>393</v>
      </c>
      <c r="K119" s="37" t="s">
        <v>77</v>
      </c>
      <c r="L119" s="37" t="s">
        <v>106</v>
      </c>
      <c r="M119" s="37" t="s">
        <v>86</v>
      </c>
      <c r="N119" s="37" t="s">
        <v>90</v>
      </c>
      <c r="O119" s="38" t="n">
        <v>44810</v>
      </c>
      <c r="P119" s="39" t="n">
        <v>1670000</v>
      </c>
      <c r="Q119" s="37" t="n">
        <v>22</v>
      </c>
      <c r="R119" s="37" t="s">
        <v>187</v>
      </c>
      <c r="S119" s="37" t="s">
        <v>113</v>
      </c>
      <c r="T119" s="37" t="s">
        <v>591</v>
      </c>
      <c r="U119" s="37" t="s">
        <v>53</v>
      </c>
      <c r="V119" s="37" t="n">
        <f aca="false">IF(O119="","",YEAR(O119))</f>
        <v>2022</v>
      </c>
      <c r="W119" s="37" t="str">
        <f aca="false">IF(E119&lt;25,"21-24",IF(E119&lt;30,"25-29",IF(E119&lt;35,"30-34",IF(E119&lt;40,"35-39",IF(E119&lt;45,"40-44","45+")))))</f>
        <v>30-34</v>
      </c>
    </row>
    <row r="120" customFormat="false" ht="15" hidden="false" customHeight="false" outlineLevel="0" collapsed="false">
      <c r="A120" s="37" t="s">
        <v>647</v>
      </c>
      <c r="B120" s="37" t="s">
        <v>379</v>
      </c>
      <c r="C120" s="37" t="s">
        <v>356</v>
      </c>
      <c r="D120" s="37" t="s">
        <v>82</v>
      </c>
      <c r="E120" s="37" t="n">
        <v>30</v>
      </c>
      <c r="F120" s="37" t="s">
        <v>100</v>
      </c>
      <c r="G120" s="37" t="s">
        <v>94</v>
      </c>
      <c r="H120" s="37" t="s">
        <v>318</v>
      </c>
      <c r="I120" s="37" t="s">
        <v>60</v>
      </c>
      <c r="J120" s="37" t="s">
        <v>384</v>
      </c>
      <c r="K120" s="37" t="s">
        <v>76</v>
      </c>
      <c r="L120" s="37" t="s">
        <v>108</v>
      </c>
      <c r="M120" s="37" t="s">
        <v>88</v>
      </c>
      <c r="N120" s="37" t="s">
        <v>90</v>
      </c>
      <c r="O120" s="38" t="n">
        <v>43442</v>
      </c>
      <c r="P120" s="39" t="n">
        <v>845000</v>
      </c>
      <c r="Q120" s="37" t="n">
        <v>19</v>
      </c>
      <c r="R120" s="37" t="s">
        <v>187</v>
      </c>
      <c r="S120" s="37" t="s">
        <v>113</v>
      </c>
      <c r="T120" s="37" t="s">
        <v>648</v>
      </c>
      <c r="U120" s="37" t="s">
        <v>52</v>
      </c>
      <c r="V120" s="37" t="n">
        <f aca="false">IF(O120="","",YEAR(O120))</f>
        <v>2018</v>
      </c>
      <c r="W120" s="37" t="str">
        <f aca="false">IF(E120&lt;25,"21-24",IF(E120&lt;30,"25-29",IF(E120&lt;35,"30-34",IF(E120&lt;40,"35-39",IF(E120&lt;45,"40-44","45+")))))</f>
        <v>30-34</v>
      </c>
    </row>
    <row r="121" customFormat="false" ht="15" hidden="false" customHeight="false" outlineLevel="0" collapsed="false">
      <c r="A121" s="37" t="s">
        <v>649</v>
      </c>
      <c r="B121" s="37" t="s">
        <v>600</v>
      </c>
      <c r="C121" s="37" t="s">
        <v>375</v>
      </c>
      <c r="D121" s="37" t="s">
        <v>83</v>
      </c>
      <c r="E121" s="37" t="n">
        <v>21</v>
      </c>
      <c r="F121" s="37" t="s">
        <v>100</v>
      </c>
      <c r="G121" s="37" t="s">
        <v>94</v>
      </c>
      <c r="H121" s="37" t="s">
        <v>323</v>
      </c>
      <c r="I121" s="37" t="s">
        <v>65</v>
      </c>
      <c r="J121" s="37" t="s">
        <v>650</v>
      </c>
      <c r="K121" s="37" t="s">
        <v>76</v>
      </c>
      <c r="L121" s="37" t="s">
        <v>105</v>
      </c>
      <c r="M121" s="37" t="s">
        <v>86</v>
      </c>
      <c r="N121" s="37" t="s">
        <v>91</v>
      </c>
      <c r="O121" s="38" t="n">
        <v>46262</v>
      </c>
      <c r="P121" s="39" t="n">
        <v>791000</v>
      </c>
      <c r="Q121" s="37" t="n">
        <v>23</v>
      </c>
      <c r="R121" s="37" t="s">
        <v>187</v>
      </c>
      <c r="S121" s="37" t="s">
        <v>111</v>
      </c>
      <c r="T121" s="37" t="s">
        <v>651</v>
      </c>
      <c r="U121" s="37" t="s">
        <v>53</v>
      </c>
      <c r="V121" s="37" t="n">
        <f aca="false">IF(O121="","",YEAR(O121))</f>
        <v>2026</v>
      </c>
      <c r="W121" s="37" t="str">
        <f aca="false">IF(E121&lt;25,"21-24",IF(E121&lt;30,"25-29",IF(E121&lt;35,"30-34",IF(E121&lt;40,"35-39",IF(E121&lt;45,"40-44","45+")))))</f>
        <v>21-24</v>
      </c>
    </row>
    <row r="122" customFormat="false" ht="15" hidden="false" customHeight="false" outlineLevel="0" collapsed="false">
      <c r="A122" s="37" t="s">
        <v>652</v>
      </c>
      <c r="B122" s="37" t="s">
        <v>507</v>
      </c>
      <c r="C122" s="37" t="s">
        <v>370</v>
      </c>
      <c r="D122" s="37" t="s">
        <v>82</v>
      </c>
      <c r="E122" s="37" t="n">
        <v>35</v>
      </c>
      <c r="F122" s="37" t="s">
        <v>102</v>
      </c>
      <c r="G122" s="37" t="s">
        <v>94</v>
      </c>
      <c r="H122" s="37" t="s">
        <v>318</v>
      </c>
      <c r="I122" s="37" t="s">
        <v>60</v>
      </c>
      <c r="J122" s="37" t="s">
        <v>470</v>
      </c>
      <c r="K122" s="37" t="s">
        <v>77</v>
      </c>
      <c r="L122" s="37" t="s">
        <v>104</v>
      </c>
      <c r="M122" s="37" t="s">
        <v>86</v>
      </c>
      <c r="N122" s="37" t="s">
        <v>92</v>
      </c>
      <c r="O122" s="38" t="n">
        <v>42087</v>
      </c>
      <c r="P122" s="39" t="n">
        <v>2266000</v>
      </c>
      <c r="Q122" s="37" t="n">
        <v>5</v>
      </c>
      <c r="R122" s="37" t="s">
        <v>187</v>
      </c>
      <c r="S122" s="37" t="s">
        <v>111</v>
      </c>
      <c r="T122" s="37" t="s">
        <v>648</v>
      </c>
      <c r="U122" s="37" t="s">
        <v>52</v>
      </c>
      <c r="V122" s="37" t="n">
        <f aca="false">IF(O122="","",YEAR(O122))</f>
        <v>2015</v>
      </c>
      <c r="W122" s="37" t="str">
        <f aca="false">IF(E122&lt;25,"21-24",IF(E122&lt;30,"25-29",IF(E122&lt;35,"30-34",IF(E122&lt;40,"35-39",IF(E122&lt;45,"40-44","45+")))))</f>
        <v>35-39</v>
      </c>
    </row>
    <row r="123" customFormat="false" ht="15" hidden="false" customHeight="false" outlineLevel="0" collapsed="false">
      <c r="A123" s="37" t="s">
        <v>653</v>
      </c>
      <c r="B123" s="37" t="s">
        <v>499</v>
      </c>
      <c r="C123" s="37" t="s">
        <v>516</v>
      </c>
      <c r="D123" s="37" t="s">
        <v>83</v>
      </c>
      <c r="E123" s="37" t="n">
        <v>39</v>
      </c>
      <c r="F123" s="37" t="s">
        <v>100</v>
      </c>
      <c r="G123" s="37" t="s">
        <v>94</v>
      </c>
      <c r="H123" s="37" t="s">
        <v>323</v>
      </c>
      <c r="I123" s="37" t="s">
        <v>65</v>
      </c>
      <c r="J123" s="37" t="s">
        <v>500</v>
      </c>
      <c r="K123" s="37" t="s">
        <v>78</v>
      </c>
      <c r="L123" s="37" t="s">
        <v>104</v>
      </c>
      <c r="M123" s="37" t="s">
        <v>86</v>
      </c>
      <c r="N123" s="37" t="s">
        <v>90</v>
      </c>
      <c r="O123" s="38" t="n">
        <v>42003</v>
      </c>
      <c r="P123" s="39" t="n">
        <v>4520000</v>
      </c>
      <c r="Q123" s="37" t="n">
        <v>7</v>
      </c>
      <c r="R123" s="37" t="s">
        <v>187</v>
      </c>
      <c r="S123" s="37" t="s">
        <v>114</v>
      </c>
      <c r="T123" s="37" t="s">
        <v>498</v>
      </c>
      <c r="U123" s="37" t="s">
        <v>52</v>
      </c>
      <c r="V123" s="37" t="n">
        <f aca="false">IF(O123="","",YEAR(O123))</f>
        <v>2014</v>
      </c>
      <c r="W123" s="37" t="str">
        <f aca="false">IF(E123&lt;25,"21-24",IF(E123&lt;30,"25-29",IF(E123&lt;35,"30-34",IF(E123&lt;40,"35-39",IF(E123&lt;45,"40-44","45+")))))</f>
        <v>35-39</v>
      </c>
    </row>
    <row r="124" customFormat="false" ht="15" hidden="false" customHeight="false" outlineLevel="0" collapsed="false">
      <c r="A124" s="37" t="s">
        <v>637</v>
      </c>
      <c r="B124" s="37" t="s">
        <v>499</v>
      </c>
      <c r="C124" s="37" t="s">
        <v>365</v>
      </c>
      <c r="D124" s="37" t="s">
        <v>83</v>
      </c>
      <c r="E124" s="37" t="n">
        <v>37</v>
      </c>
      <c r="F124" s="37" t="s">
        <v>101</v>
      </c>
      <c r="G124" s="37" t="s">
        <v>96</v>
      </c>
      <c r="H124" s="37" t="s">
        <v>320</v>
      </c>
      <c r="I124" s="37" t="s">
        <v>62</v>
      </c>
      <c r="J124" s="37" t="s">
        <v>481</v>
      </c>
      <c r="K124" s="37" t="s">
        <v>78</v>
      </c>
      <c r="L124" s="37" t="s">
        <v>106</v>
      </c>
      <c r="M124" s="37" t="s">
        <v>86</v>
      </c>
      <c r="N124" s="37" t="s">
        <v>90</v>
      </c>
      <c r="O124" s="38" t="n">
        <v>44750</v>
      </c>
      <c r="P124" s="39" t="n">
        <v>4476000</v>
      </c>
      <c r="Q124" s="37" t="n">
        <v>2</v>
      </c>
      <c r="R124" s="37" t="s">
        <v>187</v>
      </c>
      <c r="S124" s="37" t="s">
        <v>112</v>
      </c>
      <c r="T124" s="37" t="s">
        <v>654</v>
      </c>
      <c r="U124" s="37" t="s">
        <v>52</v>
      </c>
      <c r="V124" s="37" t="n">
        <f aca="false">IF(O124="","",YEAR(O124))</f>
        <v>2022</v>
      </c>
      <c r="W124" s="37" t="str">
        <f aca="false">IF(E124&lt;25,"21-24",IF(E124&lt;30,"25-29",IF(E124&lt;35,"30-34",IF(E124&lt;40,"35-39",IF(E124&lt;45,"40-44","45+")))))</f>
        <v>35-39</v>
      </c>
    </row>
    <row r="125" customFormat="false" ht="15" hidden="false" customHeight="false" outlineLevel="0" collapsed="false">
      <c r="A125" s="37" t="s">
        <v>655</v>
      </c>
      <c r="B125" s="37" t="s">
        <v>364</v>
      </c>
      <c r="C125" s="37" t="s">
        <v>351</v>
      </c>
      <c r="D125" s="37" t="s">
        <v>83</v>
      </c>
      <c r="E125" s="37" t="n">
        <v>23</v>
      </c>
      <c r="F125" s="37" t="s">
        <v>102</v>
      </c>
      <c r="G125" s="37" t="s">
        <v>95</v>
      </c>
      <c r="H125" s="37" t="s">
        <v>320</v>
      </c>
      <c r="I125" s="37" t="s">
        <v>62</v>
      </c>
      <c r="J125" s="37" t="s">
        <v>352</v>
      </c>
      <c r="K125" s="37" t="s">
        <v>75</v>
      </c>
      <c r="L125" s="37" t="s">
        <v>104</v>
      </c>
      <c r="M125" s="37" t="s">
        <v>86</v>
      </c>
      <c r="N125" s="37" t="s">
        <v>90</v>
      </c>
      <c r="O125" s="38" t="n">
        <v>46094</v>
      </c>
      <c r="P125" s="39" t="n">
        <v>358000</v>
      </c>
      <c r="Q125" s="37" t="n">
        <v>33</v>
      </c>
      <c r="R125" s="37" t="s">
        <v>187</v>
      </c>
      <c r="S125" s="37" t="s">
        <v>112</v>
      </c>
      <c r="T125" s="37" t="s">
        <v>656</v>
      </c>
      <c r="U125" s="37" t="s">
        <v>53</v>
      </c>
      <c r="V125" s="37" t="n">
        <f aca="false">IF(O125="","",YEAR(O125))</f>
        <v>2026</v>
      </c>
      <c r="W125" s="37" t="str">
        <f aca="false">IF(E125&lt;25,"21-24",IF(E125&lt;30,"25-29",IF(E125&lt;35,"30-34",IF(E125&lt;40,"35-39",IF(E125&lt;45,"40-44","45+")))))</f>
        <v>21-24</v>
      </c>
    </row>
    <row r="126" customFormat="false" ht="15" hidden="false" customHeight="false" outlineLevel="0" collapsed="false">
      <c r="A126" s="37" t="s">
        <v>657</v>
      </c>
      <c r="B126" s="37" t="s">
        <v>391</v>
      </c>
      <c r="C126" s="37" t="s">
        <v>396</v>
      </c>
      <c r="D126" s="37" t="s">
        <v>83</v>
      </c>
      <c r="E126" s="37" t="n">
        <v>22</v>
      </c>
      <c r="F126" s="37" t="s">
        <v>102</v>
      </c>
      <c r="G126" s="37" t="s">
        <v>96</v>
      </c>
      <c r="H126" s="37" t="s">
        <v>324</v>
      </c>
      <c r="I126" s="37" t="s">
        <v>66</v>
      </c>
      <c r="J126" s="37" t="s">
        <v>504</v>
      </c>
      <c r="K126" s="37" t="s">
        <v>75</v>
      </c>
      <c r="L126" s="37" t="s">
        <v>107</v>
      </c>
      <c r="M126" s="37" t="s">
        <v>87</v>
      </c>
      <c r="N126" s="37" t="s">
        <v>90</v>
      </c>
      <c r="O126" s="38" t="n">
        <v>46148</v>
      </c>
      <c r="P126" s="39" t="n">
        <v>445000</v>
      </c>
      <c r="Q126" s="37" t="n">
        <v>2</v>
      </c>
      <c r="R126" s="37" t="s">
        <v>185</v>
      </c>
      <c r="S126" s="37" t="s">
        <v>112</v>
      </c>
      <c r="T126" s="37" t="s">
        <v>658</v>
      </c>
      <c r="U126" s="37" t="s">
        <v>53</v>
      </c>
      <c r="V126" s="37" t="n">
        <f aca="false">IF(O126="","",YEAR(O126))</f>
        <v>2026</v>
      </c>
      <c r="W126" s="37" t="str">
        <f aca="false">IF(E126&lt;25,"21-24",IF(E126&lt;30,"25-29",IF(E126&lt;35,"30-34",IF(E126&lt;40,"35-39",IF(E126&lt;45,"40-44","45+")))))</f>
        <v>21-24</v>
      </c>
    </row>
    <row r="127" customFormat="false" ht="15" hidden="false" customHeight="false" outlineLevel="0" collapsed="false">
      <c r="A127" s="37" t="s">
        <v>659</v>
      </c>
      <c r="B127" s="37" t="s">
        <v>499</v>
      </c>
      <c r="C127" s="37" t="s">
        <v>392</v>
      </c>
      <c r="D127" s="37" t="s">
        <v>82</v>
      </c>
      <c r="E127" s="37" t="n">
        <v>33</v>
      </c>
      <c r="F127" s="37" t="s">
        <v>100</v>
      </c>
      <c r="G127" s="37" t="s">
        <v>95</v>
      </c>
      <c r="H127" s="37" t="s">
        <v>326</v>
      </c>
      <c r="I127" s="37" t="s">
        <v>68</v>
      </c>
      <c r="J127" s="37" t="s">
        <v>569</v>
      </c>
      <c r="K127" s="37" t="s">
        <v>76</v>
      </c>
      <c r="L127" s="37" t="s">
        <v>107</v>
      </c>
      <c r="M127" s="37" t="s">
        <v>86</v>
      </c>
      <c r="N127" s="37" t="s">
        <v>90</v>
      </c>
      <c r="O127" s="38" t="n">
        <v>45689</v>
      </c>
      <c r="P127" s="39" t="n">
        <v>1262000</v>
      </c>
      <c r="Q127" s="37" t="n">
        <v>2</v>
      </c>
      <c r="R127" s="37" t="s">
        <v>187</v>
      </c>
      <c r="S127" s="37" t="s">
        <v>111</v>
      </c>
      <c r="T127" s="37" t="s">
        <v>660</v>
      </c>
      <c r="U127" s="37" t="s">
        <v>52</v>
      </c>
      <c r="V127" s="37" t="n">
        <f aca="false">IF(O127="","",YEAR(O127))</f>
        <v>2025</v>
      </c>
      <c r="W127" s="37" t="str">
        <f aca="false">IF(E127&lt;25,"21-24",IF(E127&lt;30,"25-29",IF(E127&lt;35,"30-34",IF(E127&lt;40,"35-39",IF(E127&lt;45,"40-44","45+")))))</f>
        <v>30-34</v>
      </c>
    </row>
    <row r="128" customFormat="false" ht="15" hidden="false" customHeight="false" outlineLevel="0" collapsed="false">
      <c r="A128" s="37" t="s">
        <v>661</v>
      </c>
      <c r="B128" s="37" t="s">
        <v>386</v>
      </c>
      <c r="C128" s="37" t="s">
        <v>413</v>
      </c>
      <c r="D128" s="37" t="s">
        <v>83</v>
      </c>
      <c r="E128" s="37" t="n">
        <v>25</v>
      </c>
      <c r="F128" s="37" t="s">
        <v>100</v>
      </c>
      <c r="G128" s="37" t="s">
        <v>94</v>
      </c>
      <c r="H128" s="37" t="s">
        <v>318</v>
      </c>
      <c r="I128" s="37" t="s">
        <v>60</v>
      </c>
      <c r="J128" s="37" t="s">
        <v>384</v>
      </c>
      <c r="K128" s="37" t="s">
        <v>76</v>
      </c>
      <c r="L128" s="37" t="s">
        <v>104</v>
      </c>
      <c r="M128" s="37" t="s">
        <v>88</v>
      </c>
      <c r="N128" s="37" t="s">
        <v>90</v>
      </c>
      <c r="O128" s="38" t="n">
        <v>45893</v>
      </c>
      <c r="P128" s="39" t="n">
        <v>723000</v>
      </c>
      <c r="Q128" s="37" t="n">
        <v>12</v>
      </c>
      <c r="R128" s="37" t="s">
        <v>185</v>
      </c>
      <c r="S128" s="37" t="s">
        <v>114</v>
      </c>
      <c r="T128" s="37" t="s">
        <v>662</v>
      </c>
      <c r="U128" s="37" t="s">
        <v>52</v>
      </c>
      <c r="V128" s="37" t="n">
        <f aca="false">IF(O128="","",YEAR(O128))</f>
        <v>2025</v>
      </c>
      <c r="W128" s="37" t="str">
        <f aca="false">IF(E128&lt;25,"21-24",IF(E128&lt;30,"25-29",IF(E128&lt;35,"30-34",IF(E128&lt;40,"35-39",IF(E128&lt;45,"40-44","45+")))))</f>
        <v>25-29</v>
      </c>
    </row>
    <row r="129" customFormat="false" ht="15" hidden="false" customHeight="false" outlineLevel="0" collapsed="false">
      <c r="A129" s="37" t="s">
        <v>663</v>
      </c>
      <c r="B129" s="37" t="s">
        <v>364</v>
      </c>
      <c r="C129" s="37" t="s">
        <v>413</v>
      </c>
      <c r="D129" s="37" t="s">
        <v>83</v>
      </c>
      <c r="E129" s="37" t="n">
        <v>37</v>
      </c>
      <c r="F129" s="37" t="s">
        <v>100</v>
      </c>
      <c r="G129" s="37" t="s">
        <v>95</v>
      </c>
      <c r="H129" s="37" t="s">
        <v>325</v>
      </c>
      <c r="I129" s="37" t="s">
        <v>67</v>
      </c>
      <c r="J129" s="37" t="s">
        <v>664</v>
      </c>
      <c r="K129" s="37" t="s">
        <v>78</v>
      </c>
      <c r="L129" s="37" t="s">
        <v>104</v>
      </c>
      <c r="M129" s="37" t="s">
        <v>87</v>
      </c>
      <c r="N129" s="37" t="s">
        <v>90</v>
      </c>
      <c r="O129" s="38" t="n">
        <v>43791</v>
      </c>
      <c r="P129" s="39" t="n">
        <v>3096000</v>
      </c>
      <c r="Q129" s="37" t="n">
        <v>5</v>
      </c>
      <c r="R129" s="37" t="s">
        <v>185</v>
      </c>
      <c r="S129" s="37" t="s">
        <v>111</v>
      </c>
      <c r="T129" s="37" t="s">
        <v>665</v>
      </c>
      <c r="U129" s="37" t="s">
        <v>52</v>
      </c>
      <c r="V129" s="37" t="n">
        <f aca="false">IF(O129="","",YEAR(O129))</f>
        <v>2019</v>
      </c>
      <c r="W129" s="37" t="str">
        <f aca="false">IF(E129&lt;25,"21-24",IF(E129&lt;30,"25-29",IF(E129&lt;35,"30-34",IF(E129&lt;40,"35-39",IF(E129&lt;45,"40-44","45+")))))</f>
        <v>35-39</v>
      </c>
    </row>
    <row r="130" customFormat="false" ht="15" hidden="false" customHeight="false" outlineLevel="0" collapsed="false">
      <c r="A130" s="37" t="s">
        <v>666</v>
      </c>
      <c r="B130" s="37" t="s">
        <v>503</v>
      </c>
      <c r="C130" s="37" t="s">
        <v>361</v>
      </c>
      <c r="D130" s="37" t="s">
        <v>82</v>
      </c>
      <c r="E130" s="37" t="n">
        <v>21</v>
      </c>
      <c r="F130" s="37" t="s">
        <v>101</v>
      </c>
      <c r="G130" s="37" t="s">
        <v>95</v>
      </c>
      <c r="H130" s="37" t="s">
        <v>320</v>
      </c>
      <c r="I130" s="37" t="s">
        <v>62</v>
      </c>
      <c r="J130" s="37" t="s">
        <v>352</v>
      </c>
      <c r="K130" s="37" t="s">
        <v>75</v>
      </c>
      <c r="L130" s="37" t="s">
        <v>105</v>
      </c>
      <c r="M130" s="37" t="s">
        <v>86</v>
      </c>
      <c r="N130" s="37" t="s">
        <v>90</v>
      </c>
      <c r="O130" s="38" t="n">
        <v>46259</v>
      </c>
      <c r="P130" s="39" t="n">
        <v>410000</v>
      </c>
      <c r="Q130" s="37" t="n">
        <v>29</v>
      </c>
      <c r="R130" s="37" t="s">
        <v>187</v>
      </c>
      <c r="S130" s="37" t="s">
        <v>111</v>
      </c>
      <c r="T130" s="37" t="s">
        <v>667</v>
      </c>
      <c r="U130" s="37" t="s">
        <v>52</v>
      </c>
      <c r="V130" s="37" t="n">
        <f aca="false">IF(O130="","",YEAR(O130))</f>
        <v>2026</v>
      </c>
      <c r="W130" s="37" t="str">
        <f aca="false">IF(E130&lt;25,"21-24",IF(E130&lt;30,"25-29",IF(E130&lt;35,"30-34",IF(E130&lt;40,"35-39",IF(E130&lt;45,"40-44","45+")))))</f>
        <v>21-24</v>
      </c>
    </row>
    <row r="131" customFormat="false" ht="15" hidden="false" customHeight="false" outlineLevel="0" collapsed="false">
      <c r="A131" s="37" t="s">
        <v>654</v>
      </c>
      <c r="B131" s="37" t="s">
        <v>360</v>
      </c>
      <c r="C131" s="37" t="s">
        <v>365</v>
      </c>
      <c r="D131" s="37" t="s">
        <v>83</v>
      </c>
      <c r="E131" s="37" t="n">
        <v>35</v>
      </c>
      <c r="F131" s="37" t="s">
        <v>100</v>
      </c>
      <c r="G131" s="37" t="s">
        <v>96</v>
      </c>
      <c r="H131" s="37" t="s">
        <v>320</v>
      </c>
      <c r="I131" s="37" t="s">
        <v>62</v>
      </c>
      <c r="J131" s="37" t="s">
        <v>485</v>
      </c>
      <c r="K131" s="37" t="s">
        <v>78</v>
      </c>
      <c r="L131" s="37" t="s">
        <v>105</v>
      </c>
      <c r="M131" s="37" t="s">
        <v>86</v>
      </c>
      <c r="N131" s="37" t="s">
        <v>91</v>
      </c>
      <c r="O131" s="38" t="n">
        <v>43057</v>
      </c>
      <c r="P131" s="39" t="n">
        <v>2572000</v>
      </c>
      <c r="Q131" s="37" t="n">
        <v>2</v>
      </c>
      <c r="R131" s="37" t="s">
        <v>185</v>
      </c>
      <c r="S131" s="37" t="s">
        <v>112</v>
      </c>
      <c r="T131" s="37" t="s">
        <v>668</v>
      </c>
      <c r="U131" s="37" t="s">
        <v>52</v>
      </c>
      <c r="V131" s="37" t="n">
        <f aca="false">IF(O131="","",YEAR(O131))</f>
        <v>2017</v>
      </c>
      <c r="W131" s="37" t="str">
        <f aca="false">IF(E131&lt;25,"21-24",IF(E131&lt;30,"25-29",IF(E131&lt;35,"30-34",IF(E131&lt;40,"35-39",IF(E131&lt;45,"40-44","45+")))))</f>
        <v>35-39</v>
      </c>
    </row>
    <row r="132" customFormat="false" ht="15" hidden="false" customHeight="false" outlineLevel="0" collapsed="false">
      <c r="A132" s="37" t="s">
        <v>669</v>
      </c>
      <c r="B132" s="37" t="s">
        <v>479</v>
      </c>
      <c r="C132" s="37" t="s">
        <v>413</v>
      </c>
      <c r="D132" s="37" t="s">
        <v>83</v>
      </c>
      <c r="E132" s="37" t="n">
        <v>35</v>
      </c>
      <c r="F132" s="37" t="s">
        <v>100</v>
      </c>
      <c r="G132" s="37" t="s">
        <v>94</v>
      </c>
      <c r="H132" s="37" t="s">
        <v>318</v>
      </c>
      <c r="I132" s="37" t="s">
        <v>60</v>
      </c>
      <c r="J132" s="37" t="s">
        <v>393</v>
      </c>
      <c r="K132" s="37" t="s">
        <v>77</v>
      </c>
      <c r="L132" s="37" t="s">
        <v>107</v>
      </c>
      <c r="M132" s="37" t="s">
        <v>87</v>
      </c>
      <c r="N132" s="37" t="s">
        <v>90</v>
      </c>
      <c r="O132" s="38" t="n">
        <v>42919</v>
      </c>
      <c r="P132" s="39" t="n">
        <v>2280000</v>
      </c>
      <c r="Q132" s="37" t="n">
        <v>13</v>
      </c>
      <c r="R132" s="37" t="s">
        <v>187</v>
      </c>
      <c r="S132" s="37" t="s">
        <v>113</v>
      </c>
      <c r="T132" s="37" t="s">
        <v>670</v>
      </c>
      <c r="U132" s="37" t="s">
        <v>52</v>
      </c>
      <c r="V132" s="37" t="n">
        <f aca="false">IF(O132="","",YEAR(O132))</f>
        <v>2017</v>
      </c>
      <c r="W132" s="37" t="str">
        <f aca="false">IF(E132&lt;25,"21-24",IF(E132&lt;30,"25-29",IF(E132&lt;35,"30-34",IF(E132&lt;40,"35-39",IF(E132&lt;45,"40-44","45+")))))</f>
        <v>35-39</v>
      </c>
    </row>
    <row r="133" customFormat="false" ht="15" hidden="false" customHeight="false" outlineLevel="0" collapsed="false">
      <c r="A133" s="37" t="s">
        <v>671</v>
      </c>
      <c r="B133" s="37" t="s">
        <v>364</v>
      </c>
      <c r="C133" s="37" t="s">
        <v>356</v>
      </c>
      <c r="D133" s="37" t="s">
        <v>82</v>
      </c>
      <c r="E133" s="37" t="n">
        <v>35</v>
      </c>
      <c r="F133" s="37" t="s">
        <v>102</v>
      </c>
      <c r="G133" s="37" t="s">
        <v>94</v>
      </c>
      <c r="H133" s="37" t="s">
        <v>318</v>
      </c>
      <c r="I133" s="37" t="s">
        <v>60</v>
      </c>
      <c r="J133" s="37" t="s">
        <v>470</v>
      </c>
      <c r="K133" s="37" t="s">
        <v>77</v>
      </c>
      <c r="L133" s="37" t="s">
        <v>106</v>
      </c>
      <c r="M133" s="37" t="s">
        <v>87</v>
      </c>
      <c r="N133" s="37" t="s">
        <v>90</v>
      </c>
      <c r="O133" s="38" t="n">
        <v>44090</v>
      </c>
      <c r="P133" s="39" t="n">
        <v>2307000</v>
      </c>
      <c r="Q133" s="37" t="n">
        <v>6</v>
      </c>
      <c r="R133" s="37" t="s">
        <v>187</v>
      </c>
      <c r="S133" s="37" t="s">
        <v>111</v>
      </c>
      <c r="T133" s="37" t="s">
        <v>394</v>
      </c>
      <c r="U133" s="37" t="s">
        <v>52</v>
      </c>
      <c r="V133" s="37" t="n">
        <f aca="false">IF(O133="","",YEAR(O133))</f>
        <v>2020</v>
      </c>
      <c r="W133" s="37" t="str">
        <f aca="false">IF(E133&lt;25,"21-24",IF(E133&lt;30,"25-29",IF(E133&lt;35,"30-34",IF(E133&lt;40,"35-39",IF(E133&lt;45,"40-44","45+")))))</f>
        <v>35-39</v>
      </c>
    </row>
    <row r="134" customFormat="false" ht="15" hidden="false" customHeight="false" outlineLevel="0" collapsed="false">
      <c r="A134" s="37" t="s">
        <v>672</v>
      </c>
      <c r="B134" s="37" t="s">
        <v>519</v>
      </c>
      <c r="C134" s="37" t="s">
        <v>406</v>
      </c>
      <c r="D134" s="37" t="s">
        <v>83</v>
      </c>
      <c r="E134" s="37" t="n">
        <v>21</v>
      </c>
      <c r="F134" s="37" t="s">
        <v>100</v>
      </c>
      <c r="G134" s="37" t="s">
        <v>94</v>
      </c>
      <c r="H134" s="37" t="s">
        <v>321</v>
      </c>
      <c r="I134" s="37" t="s">
        <v>63</v>
      </c>
      <c r="J134" s="37" t="s">
        <v>371</v>
      </c>
      <c r="K134" s="37" t="s">
        <v>75</v>
      </c>
      <c r="L134" s="37" t="s">
        <v>105</v>
      </c>
      <c r="M134" s="37" t="s">
        <v>88</v>
      </c>
      <c r="N134" s="37" t="s">
        <v>92</v>
      </c>
      <c r="O134" s="38" t="n">
        <v>46238</v>
      </c>
      <c r="P134" s="39" t="n">
        <v>351000</v>
      </c>
      <c r="Q134" s="37" t="n">
        <v>8</v>
      </c>
      <c r="R134" s="37" t="s">
        <v>185</v>
      </c>
      <c r="S134" s="37" t="s">
        <v>111</v>
      </c>
      <c r="T134" s="37" t="s">
        <v>673</v>
      </c>
      <c r="U134" s="37" t="s">
        <v>52</v>
      </c>
      <c r="V134" s="37" t="n">
        <f aca="false">IF(O134="","",YEAR(O134))</f>
        <v>2026</v>
      </c>
      <c r="W134" s="37" t="str">
        <f aca="false">IF(E134&lt;25,"21-24",IF(E134&lt;30,"25-29",IF(E134&lt;35,"30-34",IF(E134&lt;40,"35-39",IF(E134&lt;45,"40-44","45+")))))</f>
        <v>21-24</v>
      </c>
    </row>
    <row r="135" customFormat="false" ht="15" hidden="false" customHeight="false" outlineLevel="0" collapsed="false">
      <c r="A135" s="37" t="s">
        <v>674</v>
      </c>
      <c r="B135" s="37" t="s">
        <v>439</v>
      </c>
      <c r="C135" s="37" t="s">
        <v>370</v>
      </c>
      <c r="D135" s="37" t="s">
        <v>83</v>
      </c>
      <c r="E135" s="37" t="n">
        <v>27</v>
      </c>
      <c r="F135" s="37" t="s">
        <v>100</v>
      </c>
      <c r="G135" s="37" t="s">
        <v>94</v>
      </c>
      <c r="H135" s="37" t="s">
        <v>321</v>
      </c>
      <c r="I135" s="37" t="s">
        <v>63</v>
      </c>
      <c r="J135" s="37" t="s">
        <v>371</v>
      </c>
      <c r="K135" s="37" t="s">
        <v>75</v>
      </c>
      <c r="L135" s="37" t="s">
        <v>105</v>
      </c>
      <c r="M135" s="37" t="s">
        <v>87</v>
      </c>
      <c r="N135" s="37" t="s">
        <v>90</v>
      </c>
      <c r="O135" s="38" t="n">
        <v>45174</v>
      </c>
      <c r="P135" s="39" t="n">
        <v>459000</v>
      </c>
      <c r="Q135" s="37" t="n">
        <v>2</v>
      </c>
      <c r="R135" s="37" t="s">
        <v>185</v>
      </c>
      <c r="S135" s="37" t="s">
        <v>113</v>
      </c>
      <c r="T135" s="37" t="s">
        <v>627</v>
      </c>
      <c r="U135" s="37" t="s">
        <v>52</v>
      </c>
      <c r="V135" s="37" t="n">
        <f aca="false">IF(O135="","",YEAR(O135))</f>
        <v>2023</v>
      </c>
      <c r="W135" s="37" t="str">
        <f aca="false">IF(E135&lt;25,"21-24",IF(E135&lt;30,"25-29",IF(E135&lt;35,"30-34",IF(E135&lt;40,"35-39",IF(E135&lt;45,"40-44","45+")))))</f>
        <v>25-29</v>
      </c>
    </row>
    <row r="136" customFormat="false" ht="15" hidden="false" customHeight="false" outlineLevel="0" collapsed="false">
      <c r="A136" s="37" t="s">
        <v>675</v>
      </c>
      <c r="B136" s="37" t="s">
        <v>402</v>
      </c>
      <c r="C136" s="37" t="s">
        <v>406</v>
      </c>
      <c r="D136" s="37" t="s">
        <v>82</v>
      </c>
      <c r="E136" s="37" t="n">
        <v>32</v>
      </c>
      <c r="F136" s="37" t="s">
        <v>101</v>
      </c>
      <c r="G136" s="37" t="s">
        <v>97</v>
      </c>
      <c r="H136" s="37" t="s">
        <v>321</v>
      </c>
      <c r="I136" s="37" t="s">
        <v>63</v>
      </c>
      <c r="J136" s="37" t="s">
        <v>388</v>
      </c>
      <c r="K136" s="37" t="s">
        <v>77</v>
      </c>
      <c r="L136" s="37" t="s">
        <v>106</v>
      </c>
      <c r="M136" s="37" t="s">
        <v>86</v>
      </c>
      <c r="N136" s="37" t="s">
        <v>90</v>
      </c>
      <c r="O136" s="38" t="n">
        <v>45005</v>
      </c>
      <c r="P136" s="39" t="n">
        <v>1612000</v>
      </c>
      <c r="Q136" s="37" t="n">
        <v>20</v>
      </c>
      <c r="R136" s="37" t="s">
        <v>187</v>
      </c>
      <c r="S136" s="37" t="s">
        <v>111</v>
      </c>
      <c r="T136" s="37" t="s">
        <v>676</v>
      </c>
      <c r="U136" s="37" t="s">
        <v>52</v>
      </c>
      <c r="V136" s="37" t="n">
        <f aca="false">IF(O136="","",YEAR(O136))</f>
        <v>2023</v>
      </c>
      <c r="W136" s="37" t="str">
        <f aca="false">IF(E136&lt;25,"21-24",IF(E136&lt;30,"25-29",IF(E136&lt;35,"30-34",IF(E136&lt;40,"35-39",IF(E136&lt;45,"40-44","45+")))))</f>
        <v>30-34</v>
      </c>
    </row>
    <row r="137" customFormat="false" ht="15" hidden="false" customHeight="false" outlineLevel="0" collapsed="false">
      <c r="A137" s="37" t="s">
        <v>677</v>
      </c>
      <c r="B137" s="37" t="s">
        <v>419</v>
      </c>
      <c r="C137" s="37" t="s">
        <v>356</v>
      </c>
      <c r="D137" s="37" t="s">
        <v>83</v>
      </c>
      <c r="E137" s="37" t="n">
        <v>45</v>
      </c>
      <c r="F137" s="37" t="s">
        <v>101</v>
      </c>
      <c r="G137" s="37" t="s">
        <v>96</v>
      </c>
      <c r="H137" s="37" t="s">
        <v>320</v>
      </c>
      <c r="I137" s="37" t="s">
        <v>62</v>
      </c>
      <c r="J137" s="37" t="s">
        <v>481</v>
      </c>
      <c r="K137" s="37" t="s">
        <v>78</v>
      </c>
      <c r="L137" s="37" t="s">
        <v>105</v>
      </c>
      <c r="M137" s="37" t="s">
        <v>87</v>
      </c>
      <c r="N137" s="37" t="s">
        <v>90</v>
      </c>
      <c r="O137" s="38" t="n">
        <v>42774</v>
      </c>
      <c r="P137" s="39" t="n">
        <v>4543000</v>
      </c>
      <c r="Q137" s="37" t="n">
        <v>6</v>
      </c>
      <c r="R137" s="37" t="s">
        <v>187</v>
      </c>
      <c r="S137" s="37" t="s">
        <v>115</v>
      </c>
      <c r="T137" s="37" t="s">
        <v>562</v>
      </c>
      <c r="U137" s="37" t="s">
        <v>52</v>
      </c>
      <c r="V137" s="37" t="n">
        <f aca="false">IF(O137="","",YEAR(O137))</f>
        <v>2017</v>
      </c>
      <c r="W137" s="37" t="str">
        <f aca="false">IF(E137&lt;25,"21-24",IF(E137&lt;30,"25-29",IF(E137&lt;35,"30-34",IF(E137&lt;40,"35-39",IF(E137&lt;45,"40-44","45+")))))</f>
        <v>45+</v>
      </c>
    </row>
    <row r="138" customFormat="false" ht="15" hidden="false" customHeight="false" outlineLevel="0" collapsed="false">
      <c r="A138" s="37" t="s">
        <v>678</v>
      </c>
      <c r="B138" s="37" t="s">
        <v>445</v>
      </c>
      <c r="C138" s="37" t="s">
        <v>392</v>
      </c>
      <c r="D138" s="37" t="s">
        <v>83</v>
      </c>
      <c r="E138" s="37" t="n">
        <v>42</v>
      </c>
      <c r="F138" s="37" t="s">
        <v>101</v>
      </c>
      <c r="G138" s="37" t="s">
        <v>94</v>
      </c>
      <c r="H138" s="37" t="s">
        <v>320</v>
      </c>
      <c r="I138" s="37" t="s">
        <v>62</v>
      </c>
      <c r="J138" s="37" t="s">
        <v>485</v>
      </c>
      <c r="K138" s="37" t="s">
        <v>78</v>
      </c>
      <c r="L138" s="37" t="s">
        <v>104</v>
      </c>
      <c r="M138" s="37" t="s">
        <v>87</v>
      </c>
      <c r="N138" s="37" t="s">
        <v>90</v>
      </c>
      <c r="O138" s="38" t="n">
        <v>44190</v>
      </c>
      <c r="P138" s="39" t="n">
        <v>3263000</v>
      </c>
      <c r="Q138" s="37" t="n">
        <v>12</v>
      </c>
      <c r="R138" s="37" t="s">
        <v>187</v>
      </c>
      <c r="S138" s="37" t="s">
        <v>113</v>
      </c>
      <c r="T138" s="37" t="s">
        <v>679</v>
      </c>
      <c r="U138" s="37" t="s">
        <v>52</v>
      </c>
      <c r="V138" s="37" t="n">
        <f aca="false">IF(O138="","",YEAR(O138))</f>
        <v>2020</v>
      </c>
      <c r="W138" s="37" t="str">
        <f aca="false">IF(E138&lt;25,"21-24",IF(E138&lt;30,"25-29",IF(E138&lt;35,"30-34",IF(E138&lt;40,"35-39",IF(E138&lt;45,"40-44","45+")))))</f>
        <v>40-44</v>
      </c>
    </row>
    <row r="139" customFormat="false" ht="15" hidden="false" customHeight="false" outlineLevel="0" collapsed="false">
      <c r="A139" s="37" t="s">
        <v>680</v>
      </c>
      <c r="B139" s="37" t="s">
        <v>350</v>
      </c>
      <c r="C139" s="37" t="s">
        <v>392</v>
      </c>
      <c r="D139" s="37" t="s">
        <v>83</v>
      </c>
      <c r="E139" s="37" t="n">
        <v>33</v>
      </c>
      <c r="F139" s="37" t="s">
        <v>101</v>
      </c>
      <c r="G139" s="37" t="s">
        <v>94</v>
      </c>
      <c r="H139" s="37" t="s">
        <v>322</v>
      </c>
      <c r="I139" s="37" t="s">
        <v>64</v>
      </c>
      <c r="J139" s="37" t="s">
        <v>440</v>
      </c>
      <c r="K139" s="37" t="s">
        <v>76</v>
      </c>
      <c r="L139" s="37" t="s">
        <v>105</v>
      </c>
      <c r="M139" s="37" t="s">
        <v>87</v>
      </c>
      <c r="N139" s="37" t="s">
        <v>90</v>
      </c>
      <c r="O139" s="38" t="n">
        <v>44199</v>
      </c>
      <c r="P139" s="39" t="n">
        <v>1083000</v>
      </c>
      <c r="Q139" s="37" t="n">
        <v>3</v>
      </c>
      <c r="R139" s="37" t="s">
        <v>185</v>
      </c>
      <c r="S139" s="37" t="s">
        <v>115</v>
      </c>
      <c r="T139" s="37" t="s">
        <v>681</v>
      </c>
      <c r="U139" s="37" t="s">
        <v>53</v>
      </c>
      <c r="V139" s="37" t="n">
        <f aca="false">IF(O139="","",YEAR(O139))</f>
        <v>2021</v>
      </c>
      <c r="W139" s="37" t="str">
        <f aca="false">IF(E139&lt;25,"21-24",IF(E139&lt;30,"25-29",IF(E139&lt;35,"30-34",IF(E139&lt;40,"35-39",IF(E139&lt;45,"40-44","45+")))))</f>
        <v>30-34</v>
      </c>
    </row>
    <row r="140" customFormat="false" ht="15" hidden="false" customHeight="false" outlineLevel="0" collapsed="false">
      <c r="A140" s="37" t="s">
        <v>682</v>
      </c>
      <c r="B140" s="37" t="s">
        <v>507</v>
      </c>
      <c r="C140" s="37" t="s">
        <v>383</v>
      </c>
      <c r="D140" s="37" t="s">
        <v>82</v>
      </c>
      <c r="E140" s="37" t="n">
        <v>31</v>
      </c>
      <c r="F140" s="37" t="s">
        <v>102</v>
      </c>
      <c r="G140" s="37" t="s">
        <v>96</v>
      </c>
      <c r="H140" s="37" t="s">
        <v>318</v>
      </c>
      <c r="I140" s="37" t="s">
        <v>60</v>
      </c>
      <c r="J140" s="37" t="s">
        <v>384</v>
      </c>
      <c r="K140" s="37" t="s">
        <v>76</v>
      </c>
      <c r="L140" s="37" t="s">
        <v>109</v>
      </c>
      <c r="M140" s="37" t="s">
        <v>86</v>
      </c>
      <c r="N140" s="37" t="s">
        <v>90</v>
      </c>
      <c r="O140" s="38" t="n">
        <v>42820</v>
      </c>
      <c r="P140" s="39" t="n">
        <v>610000</v>
      </c>
      <c r="Q140" s="37" t="n">
        <v>20</v>
      </c>
      <c r="R140" s="37" t="s">
        <v>187</v>
      </c>
      <c r="S140" s="37" t="s">
        <v>112</v>
      </c>
      <c r="T140" s="37" t="s">
        <v>683</v>
      </c>
      <c r="U140" s="37" t="s">
        <v>52</v>
      </c>
      <c r="V140" s="37" t="n">
        <f aca="false">IF(O140="","",YEAR(O140))</f>
        <v>2017</v>
      </c>
      <c r="W140" s="37" t="str">
        <f aca="false">IF(E140&lt;25,"21-24",IF(E140&lt;30,"25-29",IF(E140&lt;35,"30-34",IF(E140&lt;40,"35-39",IF(E140&lt;45,"40-44","45+")))))</f>
        <v>30-34</v>
      </c>
    </row>
    <row r="141" customFormat="false" ht="15" hidden="false" customHeight="false" outlineLevel="0" collapsed="false">
      <c r="A141" s="37" t="s">
        <v>684</v>
      </c>
      <c r="B141" s="37" t="s">
        <v>448</v>
      </c>
      <c r="C141" s="37" t="s">
        <v>351</v>
      </c>
      <c r="D141" s="37" t="s">
        <v>83</v>
      </c>
      <c r="E141" s="37" t="n">
        <v>32</v>
      </c>
      <c r="F141" s="37" t="s">
        <v>102</v>
      </c>
      <c r="G141" s="37" t="s">
        <v>95</v>
      </c>
      <c r="H141" s="37" t="s">
        <v>322</v>
      </c>
      <c r="I141" s="37" t="s">
        <v>64</v>
      </c>
      <c r="J141" s="37" t="s">
        <v>457</v>
      </c>
      <c r="K141" s="37" t="s">
        <v>78</v>
      </c>
      <c r="L141" s="37" t="s">
        <v>105</v>
      </c>
      <c r="M141" s="37" t="s">
        <v>87</v>
      </c>
      <c r="N141" s="37" t="s">
        <v>90</v>
      </c>
      <c r="O141" s="38" t="n">
        <v>44383</v>
      </c>
      <c r="P141" s="39" t="n">
        <v>3624000</v>
      </c>
      <c r="Q141" s="37" t="n">
        <v>7</v>
      </c>
      <c r="R141" s="37" t="s">
        <v>187</v>
      </c>
      <c r="S141" s="37" t="s">
        <v>112</v>
      </c>
      <c r="T141" s="37" t="s">
        <v>685</v>
      </c>
      <c r="U141" s="37" t="s">
        <v>52</v>
      </c>
      <c r="V141" s="37" t="n">
        <f aca="false">IF(O141="","",YEAR(O141))</f>
        <v>2021</v>
      </c>
      <c r="W141" s="37" t="str">
        <f aca="false">IF(E141&lt;25,"21-24",IF(E141&lt;30,"25-29",IF(E141&lt;35,"30-34",IF(E141&lt;40,"35-39",IF(E141&lt;45,"40-44","45+")))))</f>
        <v>30-34</v>
      </c>
    </row>
    <row r="142" customFormat="false" ht="15" hidden="false" customHeight="false" outlineLevel="0" collapsed="false">
      <c r="A142" s="37" t="s">
        <v>686</v>
      </c>
      <c r="B142" s="37" t="s">
        <v>402</v>
      </c>
      <c r="C142" s="37" t="s">
        <v>469</v>
      </c>
      <c r="D142" s="37" t="s">
        <v>82</v>
      </c>
      <c r="E142" s="37" t="n">
        <v>28</v>
      </c>
      <c r="F142" s="37" t="s">
        <v>100</v>
      </c>
      <c r="G142" s="37" t="s">
        <v>94</v>
      </c>
      <c r="H142" s="37" t="s">
        <v>324</v>
      </c>
      <c r="I142" s="37" t="s">
        <v>66</v>
      </c>
      <c r="J142" s="37" t="s">
        <v>687</v>
      </c>
      <c r="K142" s="37" t="s">
        <v>76</v>
      </c>
      <c r="L142" s="37" t="s">
        <v>104</v>
      </c>
      <c r="M142" s="37" t="s">
        <v>88</v>
      </c>
      <c r="N142" s="37" t="s">
        <v>90</v>
      </c>
      <c r="O142" s="38" t="n">
        <v>44115</v>
      </c>
      <c r="P142" s="39" t="n">
        <v>793000</v>
      </c>
      <c r="Q142" s="37" t="n">
        <v>1</v>
      </c>
      <c r="R142" s="37" t="s">
        <v>187</v>
      </c>
      <c r="S142" s="37" t="s">
        <v>112</v>
      </c>
      <c r="T142" s="37" t="s">
        <v>505</v>
      </c>
      <c r="U142" s="37" t="s">
        <v>52</v>
      </c>
      <c r="V142" s="37" t="n">
        <f aca="false">IF(O142="","",YEAR(O142))</f>
        <v>2020</v>
      </c>
      <c r="W142" s="37" t="str">
        <f aca="false">IF(E142&lt;25,"21-24",IF(E142&lt;30,"25-29",IF(E142&lt;35,"30-34",IF(E142&lt;40,"35-39",IF(E142&lt;45,"40-44","45+")))))</f>
        <v>25-29</v>
      </c>
    </row>
    <row r="143" customFormat="false" ht="15" hidden="false" customHeight="false" outlineLevel="0" collapsed="false">
      <c r="A143" s="37" t="s">
        <v>688</v>
      </c>
      <c r="B143" s="37" t="s">
        <v>537</v>
      </c>
      <c r="C143" s="37" t="s">
        <v>453</v>
      </c>
      <c r="D143" s="37" t="s">
        <v>82</v>
      </c>
      <c r="E143" s="37" t="n">
        <v>25</v>
      </c>
      <c r="F143" s="37" t="s">
        <v>100</v>
      </c>
      <c r="G143" s="37" t="s">
        <v>95</v>
      </c>
      <c r="H143" s="37" t="s">
        <v>320</v>
      </c>
      <c r="I143" s="37" t="s">
        <v>62</v>
      </c>
      <c r="J143" s="37" t="s">
        <v>352</v>
      </c>
      <c r="K143" s="37" t="s">
        <v>75</v>
      </c>
      <c r="L143" s="37" t="s">
        <v>105</v>
      </c>
      <c r="M143" s="37" t="s">
        <v>88</v>
      </c>
      <c r="N143" s="37" t="s">
        <v>90</v>
      </c>
      <c r="O143" s="38" t="n">
        <v>45858</v>
      </c>
      <c r="P143" s="39" t="n">
        <v>384000</v>
      </c>
      <c r="Q143" s="37" t="n">
        <v>6</v>
      </c>
      <c r="R143" s="37" t="s">
        <v>187</v>
      </c>
      <c r="S143" s="37" t="s">
        <v>112</v>
      </c>
      <c r="T143" s="37" t="s">
        <v>631</v>
      </c>
      <c r="U143" s="37" t="s">
        <v>52</v>
      </c>
      <c r="V143" s="37" t="n">
        <f aca="false">IF(O143="","",YEAR(O143))</f>
        <v>2025</v>
      </c>
      <c r="W143" s="37" t="str">
        <f aca="false">IF(E143&lt;25,"21-24",IF(E143&lt;30,"25-29",IF(E143&lt;35,"30-34",IF(E143&lt;40,"35-39",IF(E143&lt;45,"40-44","45+")))))</f>
        <v>25-29</v>
      </c>
    </row>
    <row r="144" customFormat="false" ht="15" hidden="false" customHeight="false" outlineLevel="0" collapsed="false">
      <c r="A144" s="37" t="s">
        <v>689</v>
      </c>
      <c r="B144" s="37" t="s">
        <v>412</v>
      </c>
      <c r="C144" s="37" t="s">
        <v>406</v>
      </c>
      <c r="D144" s="37" t="s">
        <v>83</v>
      </c>
      <c r="E144" s="37" t="n">
        <v>31</v>
      </c>
      <c r="F144" s="37" t="s">
        <v>101</v>
      </c>
      <c r="G144" s="37" t="s">
        <v>94</v>
      </c>
      <c r="H144" s="37" t="s">
        <v>318</v>
      </c>
      <c r="I144" s="37" t="s">
        <v>60</v>
      </c>
      <c r="J144" s="37" t="s">
        <v>470</v>
      </c>
      <c r="K144" s="37" t="s">
        <v>77</v>
      </c>
      <c r="L144" s="37" t="s">
        <v>105</v>
      </c>
      <c r="M144" s="37" t="s">
        <v>87</v>
      </c>
      <c r="N144" s="37" t="s">
        <v>90</v>
      </c>
      <c r="O144" s="38" t="n">
        <v>46094</v>
      </c>
      <c r="P144" s="39" t="n">
        <v>1744000</v>
      </c>
      <c r="Q144" s="37" t="n">
        <v>29</v>
      </c>
      <c r="R144" s="37" t="s">
        <v>187</v>
      </c>
      <c r="S144" s="37" t="s">
        <v>112</v>
      </c>
      <c r="T144" s="37" t="s">
        <v>446</v>
      </c>
      <c r="U144" s="37" t="s">
        <v>52</v>
      </c>
      <c r="V144" s="37" t="n">
        <f aca="false">IF(O144="","",YEAR(O144))</f>
        <v>2026</v>
      </c>
      <c r="W144" s="37" t="str">
        <f aca="false">IF(E144&lt;25,"21-24",IF(E144&lt;30,"25-29",IF(E144&lt;35,"30-34",IF(E144&lt;40,"35-39",IF(E144&lt;45,"40-44","45+")))))</f>
        <v>30-34</v>
      </c>
    </row>
    <row r="145" customFormat="false" ht="15" hidden="false" customHeight="false" outlineLevel="0" collapsed="false">
      <c r="A145" s="37" t="s">
        <v>690</v>
      </c>
      <c r="B145" s="37" t="s">
        <v>355</v>
      </c>
      <c r="C145" s="37" t="s">
        <v>453</v>
      </c>
      <c r="D145" s="37" t="s">
        <v>82</v>
      </c>
      <c r="E145" s="37" t="n">
        <v>40</v>
      </c>
      <c r="F145" s="37" t="s">
        <v>101</v>
      </c>
      <c r="G145" s="37" t="s">
        <v>94</v>
      </c>
      <c r="H145" s="37" t="s">
        <v>318</v>
      </c>
      <c r="I145" s="37" t="s">
        <v>60</v>
      </c>
      <c r="J145" s="37" t="s">
        <v>393</v>
      </c>
      <c r="K145" s="37" t="s">
        <v>77</v>
      </c>
      <c r="L145" s="37" t="s">
        <v>104</v>
      </c>
      <c r="M145" s="37" t="s">
        <v>87</v>
      </c>
      <c r="N145" s="37" t="s">
        <v>90</v>
      </c>
      <c r="O145" s="38" t="n">
        <v>44280</v>
      </c>
      <c r="P145" s="39" t="n">
        <v>1873000</v>
      </c>
      <c r="Q145" s="37" t="n">
        <v>5</v>
      </c>
      <c r="R145" s="37" t="s">
        <v>185</v>
      </c>
      <c r="S145" s="37" t="s">
        <v>113</v>
      </c>
      <c r="T145" s="37" t="s">
        <v>691</v>
      </c>
      <c r="U145" s="37" t="s">
        <v>52</v>
      </c>
      <c r="V145" s="37" t="n">
        <f aca="false">IF(O145="","",YEAR(O145))</f>
        <v>2021</v>
      </c>
      <c r="W145" s="37" t="str">
        <f aca="false">IF(E145&lt;25,"21-24",IF(E145&lt;30,"25-29",IF(E145&lt;35,"30-34",IF(E145&lt;40,"35-39",IF(E145&lt;45,"40-44","45+")))))</f>
        <v>40-44</v>
      </c>
    </row>
    <row r="146" customFormat="false" ht="15" hidden="false" customHeight="false" outlineLevel="0" collapsed="false">
      <c r="A146" s="37" t="s">
        <v>692</v>
      </c>
      <c r="B146" s="37" t="s">
        <v>422</v>
      </c>
      <c r="C146" s="37" t="s">
        <v>469</v>
      </c>
      <c r="D146" s="37" t="s">
        <v>83</v>
      </c>
      <c r="E146" s="37" t="n">
        <v>25</v>
      </c>
      <c r="F146" s="37" t="s">
        <v>100</v>
      </c>
      <c r="G146" s="37" t="s">
        <v>95</v>
      </c>
      <c r="H146" s="37" t="s">
        <v>325</v>
      </c>
      <c r="I146" s="37" t="s">
        <v>67</v>
      </c>
      <c r="J146" s="37" t="s">
        <v>357</v>
      </c>
      <c r="K146" s="37" t="s">
        <v>75</v>
      </c>
      <c r="L146" s="37" t="s">
        <v>107</v>
      </c>
      <c r="M146" s="37" t="s">
        <v>88</v>
      </c>
      <c r="N146" s="37" t="s">
        <v>90</v>
      </c>
      <c r="O146" s="38" t="n">
        <v>45406</v>
      </c>
      <c r="P146" s="39" t="n">
        <v>491000</v>
      </c>
      <c r="Q146" s="37" t="n">
        <v>5</v>
      </c>
      <c r="R146" s="37" t="s">
        <v>185</v>
      </c>
      <c r="S146" s="37" t="s">
        <v>111</v>
      </c>
      <c r="T146" s="37" t="s">
        <v>693</v>
      </c>
      <c r="U146" s="37" t="s">
        <v>53</v>
      </c>
      <c r="V146" s="37" t="n">
        <f aca="false">IF(O146="","",YEAR(O146))</f>
        <v>2024</v>
      </c>
      <c r="W146" s="37" t="str">
        <f aca="false">IF(E146&lt;25,"21-24",IF(E146&lt;30,"25-29",IF(E146&lt;35,"30-34",IF(E146&lt;40,"35-39",IF(E146&lt;45,"40-44","45+")))))</f>
        <v>25-29</v>
      </c>
    </row>
    <row r="147" customFormat="false" ht="15" hidden="false" customHeight="false" outlineLevel="0" collapsed="false">
      <c r="A147" s="37" t="s">
        <v>694</v>
      </c>
      <c r="B147" s="37" t="s">
        <v>432</v>
      </c>
      <c r="C147" s="37" t="s">
        <v>361</v>
      </c>
      <c r="D147" s="37" t="s">
        <v>83</v>
      </c>
      <c r="E147" s="37" t="n">
        <v>28</v>
      </c>
      <c r="F147" s="37" t="s">
        <v>100</v>
      </c>
      <c r="G147" s="37" t="s">
        <v>96</v>
      </c>
      <c r="H147" s="37" t="s">
        <v>326</v>
      </c>
      <c r="I147" s="37" t="s">
        <v>68</v>
      </c>
      <c r="J147" s="37" t="s">
        <v>403</v>
      </c>
      <c r="K147" s="37" t="s">
        <v>76</v>
      </c>
      <c r="L147" s="37" t="s">
        <v>105</v>
      </c>
      <c r="M147" s="37" t="s">
        <v>87</v>
      </c>
      <c r="N147" s="37" t="s">
        <v>90</v>
      </c>
      <c r="O147" s="38" t="n">
        <v>45123</v>
      </c>
      <c r="P147" s="39" t="n">
        <v>1274000</v>
      </c>
      <c r="Q147" s="37" t="n">
        <v>28</v>
      </c>
      <c r="R147" s="37" t="s">
        <v>187</v>
      </c>
      <c r="S147" s="37" t="s">
        <v>112</v>
      </c>
      <c r="T147" s="37" t="s">
        <v>695</v>
      </c>
      <c r="U147" s="37" t="s">
        <v>52</v>
      </c>
      <c r="V147" s="37" t="n">
        <f aca="false">IF(O147="","",YEAR(O147))</f>
        <v>2023</v>
      </c>
      <c r="W147" s="37" t="str">
        <f aca="false">IF(E147&lt;25,"21-24",IF(E147&lt;30,"25-29",IF(E147&lt;35,"30-34",IF(E147&lt;40,"35-39",IF(E147&lt;45,"40-44","45+")))))</f>
        <v>25-29</v>
      </c>
    </row>
    <row r="148" customFormat="false" ht="15" hidden="false" customHeight="false" outlineLevel="0" collapsed="false">
      <c r="A148" s="37" t="s">
        <v>696</v>
      </c>
      <c r="B148" s="37" t="s">
        <v>439</v>
      </c>
      <c r="C148" s="37" t="s">
        <v>516</v>
      </c>
      <c r="D148" s="37" t="s">
        <v>83</v>
      </c>
      <c r="E148" s="37" t="n">
        <v>41</v>
      </c>
      <c r="F148" s="37" t="s">
        <v>100</v>
      </c>
      <c r="G148" s="37" t="s">
        <v>96</v>
      </c>
      <c r="H148" s="37" t="s">
        <v>320</v>
      </c>
      <c r="I148" s="37" t="s">
        <v>62</v>
      </c>
      <c r="J148" s="37" t="s">
        <v>420</v>
      </c>
      <c r="K148" s="37" t="s">
        <v>78</v>
      </c>
      <c r="L148" s="37" t="s">
        <v>105</v>
      </c>
      <c r="M148" s="37" t="s">
        <v>87</v>
      </c>
      <c r="N148" s="37" t="s">
        <v>90</v>
      </c>
      <c r="O148" s="38" t="n">
        <v>44080</v>
      </c>
      <c r="P148" s="39" t="n">
        <v>4731000</v>
      </c>
      <c r="Q148" s="37" t="n">
        <v>11</v>
      </c>
      <c r="R148" s="37" t="s">
        <v>187</v>
      </c>
      <c r="S148" s="37" t="s">
        <v>112</v>
      </c>
      <c r="T148" s="37" t="s">
        <v>677</v>
      </c>
      <c r="U148" s="37" t="s">
        <v>53</v>
      </c>
      <c r="V148" s="37" t="n">
        <f aca="false">IF(O148="","",YEAR(O148))</f>
        <v>2020</v>
      </c>
      <c r="W148" s="37" t="str">
        <f aca="false">IF(E148&lt;25,"21-24",IF(E148&lt;30,"25-29",IF(E148&lt;35,"30-34",IF(E148&lt;40,"35-39",IF(E148&lt;45,"40-44","45+")))))</f>
        <v>40-44</v>
      </c>
    </row>
    <row r="149" customFormat="false" ht="15" hidden="false" customHeight="false" outlineLevel="0" collapsed="false">
      <c r="A149" s="37" t="s">
        <v>697</v>
      </c>
      <c r="B149" s="37" t="s">
        <v>360</v>
      </c>
      <c r="C149" s="37" t="s">
        <v>396</v>
      </c>
      <c r="D149" s="37" t="s">
        <v>82</v>
      </c>
      <c r="E149" s="37" t="n">
        <v>32</v>
      </c>
      <c r="F149" s="37" t="s">
        <v>101</v>
      </c>
      <c r="G149" s="37" t="s">
        <v>95</v>
      </c>
      <c r="H149" s="37" t="s">
        <v>319</v>
      </c>
      <c r="I149" s="37" t="s">
        <v>61</v>
      </c>
      <c r="J149" s="37" t="s">
        <v>573</v>
      </c>
      <c r="K149" s="37" t="s">
        <v>77</v>
      </c>
      <c r="L149" s="37" t="s">
        <v>106</v>
      </c>
      <c r="M149" s="37" t="s">
        <v>87</v>
      </c>
      <c r="N149" s="37" t="s">
        <v>90</v>
      </c>
      <c r="O149" s="38" t="n">
        <v>44704</v>
      </c>
      <c r="P149" s="39" t="n">
        <v>1640000</v>
      </c>
      <c r="Q149" s="37" t="n">
        <v>33</v>
      </c>
      <c r="R149" s="37" t="s">
        <v>187</v>
      </c>
      <c r="S149" s="37" t="s">
        <v>113</v>
      </c>
      <c r="T149" s="37" t="s">
        <v>614</v>
      </c>
      <c r="U149" s="37" t="s">
        <v>52</v>
      </c>
      <c r="V149" s="37" t="n">
        <f aca="false">IF(O149="","",YEAR(O149))</f>
        <v>2022</v>
      </c>
      <c r="W149" s="37" t="str">
        <f aca="false">IF(E149&lt;25,"21-24",IF(E149&lt;30,"25-29",IF(E149&lt;35,"30-34",IF(E149&lt;40,"35-39",IF(E149&lt;45,"40-44","45+")))))</f>
        <v>30-34</v>
      </c>
    </row>
    <row r="150" customFormat="false" ht="15" hidden="false" customHeight="false" outlineLevel="0" collapsed="false">
      <c r="A150" s="37" t="s">
        <v>698</v>
      </c>
      <c r="B150" s="37" t="s">
        <v>503</v>
      </c>
      <c r="C150" s="37" t="s">
        <v>351</v>
      </c>
      <c r="D150" s="37" t="s">
        <v>83</v>
      </c>
      <c r="E150" s="37" t="n">
        <v>26</v>
      </c>
      <c r="F150" s="37" t="s">
        <v>100</v>
      </c>
      <c r="G150" s="37" t="s">
        <v>94</v>
      </c>
      <c r="H150" s="37" t="s">
        <v>321</v>
      </c>
      <c r="I150" s="37" t="s">
        <v>63</v>
      </c>
      <c r="J150" s="37" t="s">
        <v>371</v>
      </c>
      <c r="K150" s="37" t="s">
        <v>75</v>
      </c>
      <c r="L150" s="37" t="s">
        <v>106</v>
      </c>
      <c r="M150" s="37" t="s">
        <v>86</v>
      </c>
      <c r="N150" s="37" t="s">
        <v>90</v>
      </c>
      <c r="O150" s="38" t="n">
        <v>44650</v>
      </c>
      <c r="P150" s="39" t="n">
        <v>386000</v>
      </c>
      <c r="Q150" s="37" t="n">
        <v>15</v>
      </c>
      <c r="R150" s="37" t="s">
        <v>187</v>
      </c>
      <c r="S150" s="37" t="s">
        <v>113</v>
      </c>
      <c r="T150" s="37" t="s">
        <v>699</v>
      </c>
      <c r="U150" s="37" t="s">
        <v>52</v>
      </c>
      <c r="V150" s="37" t="n">
        <f aca="false">IF(O150="","",YEAR(O150))</f>
        <v>2022</v>
      </c>
      <c r="W150" s="37" t="str">
        <f aca="false">IF(E150&lt;25,"21-24",IF(E150&lt;30,"25-29",IF(E150&lt;35,"30-34",IF(E150&lt;40,"35-39",IF(E150&lt;45,"40-44","45+")))))</f>
        <v>25-29</v>
      </c>
    </row>
    <row r="151" customFormat="false" ht="15" hidden="false" customHeight="false" outlineLevel="0" collapsed="false">
      <c r="A151" s="37" t="s">
        <v>700</v>
      </c>
      <c r="B151" s="37" t="s">
        <v>479</v>
      </c>
      <c r="C151" s="37" t="s">
        <v>351</v>
      </c>
      <c r="D151" s="37" t="s">
        <v>83</v>
      </c>
      <c r="E151" s="37" t="n">
        <v>21</v>
      </c>
      <c r="F151" s="37" t="s">
        <v>100</v>
      </c>
      <c r="G151" s="37" t="s">
        <v>94</v>
      </c>
      <c r="H151" s="37" t="s">
        <v>322</v>
      </c>
      <c r="I151" s="37" t="s">
        <v>64</v>
      </c>
      <c r="J151" s="37" t="s">
        <v>461</v>
      </c>
      <c r="K151" s="37" t="s">
        <v>75</v>
      </c>
      <c r="L151" s="37" t="s">
        <v>104</v>
      </c>
      <c r="M151" s="37" t="s">
        <v>87</v>
      </c>
      <c r="N151" s="37" t="s">
        <v>91</v>
      </c>
      <c r="O151" s="38" t="n">
        <v>46255</v>
      </c>
      <c r="P151" s="39" t="n">
        <v>341000</v>
      </c>
      <c r="Q151" s="37" t="n">
        <v>8</v>
      </c>
      <c r="R151" s="37" t="s">
        <v>185</v>
      </c>
      <c r="S151" s="37" t="s">
        <v>112</v>
      </c>
      <c r="T151" s="37" t="s">
        <v>701</v>
      </c>
      <c r="U151" s="37" t="s">
        <v>53</v>
      </c>
      <c r="V151" s="37" t="n">
        <f aca="false">IF(O151="","",YEAR(O151))</f>
        <v>2026</v>
      </c>
      <c r="W151" s="37" t="str">
        <f aca="false">IF(E151&lt;25,"21-24",IF(E151&lt;30,"25-29",IF(E151&lt;35,"30-34",IF(E151&lt;40,"35-39",IF(E151&lt;45,"40-44","45+")))))</f>
        <v>21-24</v>
      </c>
    </row>
    <row r="152" customFormat="false" ht="15" hidden="false" customHeight="false" outlineLevel="0" collapsed="false">
      <c r="A152" s="37" t="s">
        <v>702</v>
      </c>
      <c r="B152" s="37" t="s">
        <v>402</v>
      </c>
      <c r="C152" s="37" t="s">
        <v>375</v>
      </c>
      <c r="D152" s="37" t="s">
        <v>83</v>
      </c>
      <c r="E152" s="37" t="n">
        <v>29</v>
      </c>
      <c r="F152" s="37" t="s">
        <v>101</v>
      </c>
      <c r="G152" s="37" t="s">
        <v>94</v>
      </c>
      <c r="H152" s="37" t="s">
        <v>318</v>
      </c>
      <c r="I152" s="37" t="s">
        <v>60</v>
      </c>
      <c r="J152" s="37" t="s">
        <v>520</v>
      </c>
      <c r="K152" s="37" t="s">
        <v>76</v>
      </c>
      <c r="L152" s="37" t="s">
        <v>106</v>
      </c>
      <c r="M152" s="37" t="s">
        <v>87</v>
      </c>
      <c r="N152" s="37" t="s">
        <v>90</v>
      </c>
      <c r="O152" s="38" t="n">
        <v>45708</v>
      </c>
      <c r="P152" s="39" t="n">
        <v>903000</v>
      </c>
      <c r="Q152" s="37" t="n">
        <v>11</v>
      </c>
      <c r="R152" s="37" t="s">
        <v>187</v>
      </c>
      <c r="S152" s="37" t="s">
        <v>111</v>
      </c>
      <c r="T152" s="37" t="s">
        <v>472</v>
      </c>
      <c r="U152" s="37" t="s">
        <v>52</v>
      </c>
      <c r="V152" s="37" t="n">
        <f aca="false">IF(O152="","",YEAR(O152))</f>
        <v>2025</v>
      </c>
      <c r="W152" s="37" t="str">
        <f aca="false">IF(E152&lt;25,"21-24",IF(E152&lt;30,"25-29",IF(E152&lt;35,"30-34",IF(E152&lt;40,"35-39",IF(E152&lt;45,"40-44","45+")))))</f>
        <v>25-29</v>
      </c>
    </row>
    <row r="153" customFormat="false" ht="15" hidden="false" customHeight="false" outlineLevel="0" collapsed="false">
      <c r="A153" s="37" t="s">
        <v>703</v>
      </c>
      <c r="B153" s="37" t="s">
        <v>439</v>
      </c>
      <c r="C153" s="37" t="s">
        <v>396</v>
      </c>
      <c r="D153" s="37" t="s">
        <v>82</v>
      </c>
      <c r="E153" s="37" t="n">
        <v>37</v>
      </c>
      <c r="F153" s="37" t="s">
        <v>100</v>
      </c>
      <c r="G153" s="37" t="s">
        <v>94</v>
      </c>
      <c r="H153" s="37" t="s">
        <v>320</v>
      </c>
      <c r="I153" s="37" t="s">
        <v>62</v>
      </c>
      <c r="J153" s="37" t="s">
        <v>481</v>
      </c>
      <c r="K153" s="37" t="s">
        <v>78</v>
      </c>
      <c r="L153" s="37" t="s">
        <v>108</v>
      </c>
      <c r="M153" s="37" t="s">
        <v>86</v>
      </c>
      <c r="N153" s="37" t="s">
        <v>90</v>
      </c>
      <c r="O153" s="38" t="n">
        <v>42899</v>
      </c>
      <c r="P153" s="39" t="n">
        <v>4235000</v>
      </c>
      <c r="Q153" s="37" t="n">
        <v>4</v>
      </c>
      <c r="R153" s="37" t="s">
        <v>187</v>
      </c>
      <c r="S153" s="37" t="s">
        <v>113</v>
      </c>
      <c r="T153" s="37" t="s">
        <v>704</v>
      </c>
      <c r="U153" s="37" t="s">
        <v>52</v>
      </c>
      <c r="V153" s="37" t="n">
        <f aca="false">IF(O153="","",YEAR(O153))</f>
        <v>2017</v>
      </c>
      <c r="W153" s="37" t="str">
        <f aca="false">IF(E153&lt;25,"21-24",IF(E153&lt;30,"25-29",IF(E153&lt;35,"30-34",IF(E153&lt;40,"35-39",IF(E153&lt;45,"40-44","45+")))))</f>
        <v>35-39</v>
      </c>
    </row>
    <row r="154" customFormat="false" ht="15" hidden="false" customHeight="false" outlineLevel="0" collapsed="false">
      <c r="A154" s="37" t="s">
        <v>639</v>
      </c>
      <c r="B154" s="37" t="s">
        <v>410</v>
      </c>
      <c r="C154" s="37" t="s">
        <v>516</v>
      </c>
      <c r="D154" s="37" t="s">
        <v>82</v>
      </c>
      <c r="E154" s="37" t="n">
        <v>37</v>
      </c>
      <c r="F154" s="37" t="s">
        <v>100</v>
      </c>
      <c r="G154" s="37" t="s">
        <v>96</v>
      </c>
      <c r="H154" s="37" t="s">
        <v>318</v>
      </c>
      <c r="I154" s="37" t="s">
        <v>60</v>
      </c>
      <c r="J154" s="37" t="s">
        <v>407</v>
      </c>
      <c r="K154" s="37" t="s">
        <v>78</v>
      </c>
      <c r="L154" s="37" t="s">
        <v>106</v>
      </c>
      <c r="M154" s="37" t="s">
        <v>87</v>
      </c>
      <c r="N154" s="37" t="s">
        <v>90</v>
      </c>
      <c r="O154" s="38" t="n">
        <v>46117</v>
      </c>
      <c r="P154" s="39" t="n">
        <v>4248000</v>
      </c>
      <c r="Q154" s="37" t="n">
        <v>14</v>
      </c>
      <c r="R154" s="37" t="s">
        <v>185</v>
      </c>
      <c r="S154" s="37" t="s">
        <v>111</v>
      </c>
      <c r="T154" s="37" t="s">
        <v>525</v>
      </c>
      <c r="U154" s="37" t="s">
        <v>52</v>
      </c>
      <c r="V154" s="37" t="n">
        <f aca="false">IF(O154="","",YEAR(O154))</f>
        <v>2026</v>
      </c>
      <c r="W154" s="37" t="str">
        <f aca="false">IF(E154&lt;25,"21-24",IF(E154&lt;30,"25-29",IF(E154&lt;35,"30-34",IF(E154&lt;40,"35-39",IF(E154&lt;45,"40-44","45+")))))</f>
        <v>35-39</v>
      </c>
    </row>
    <row r="155" customFormat="false" ht="15" hidden="false" customHeight="false" outlineLevel="0" collapsed="false">
      <c r="A155" s="37" t="s">
        <v>705</v>
      </c>
      <c r="B155" s="37" t="s">
        <v>416</v>
      </c>
      <c r="C155" s="37" t="s">
        <v>387</v>
      </c>
      <c r="D155" s="37" t="s">
        <v>83</v>
      </c>
      <c r="E155" s="37" t="n">
        <v>25</v>
      </c>
      <c r="F155" s="37" t="s">
        <v>101</v>
      </c>
      <c r="G155" s="37" t="s">
        <v>94</v>
      </c>
      <c r="H155" s="37" t="s">
        <v>320</v>
      </c>
      <c r="I155" s="37" t="s">
        <v>62</v>
      </c>
      <c r="J155" s="37" t="s">
        <v>352</v>
      </c>
      <c r="K155" s="37" t="s">
        <v>75</v>
      </c>
      <c r="L155" s="37" t="s">
        <v>105</v>
      </c>
      <c r="M155" s="37" t="s">
        <v>87</v>
      </c>
      <c r="N155" s="37" t="s">
        <v>90</v>
      </c>
      <c r="O155" s="38" t="n">
        <v>45879</v>
      </c>
      <c r="P155" s="39" t="n">
        <v>523000</v>
      </c>
      <c r="Q155" s="37" t="n">
        <v>11</v>
      </c>
      <c r="R155" s="37" t="s">
        <v>187</v>
      </c>
      <c r="S155" s="37" t="s">
        <v>111</v>
      </c>
      <c r="T155" s="37" t="s">
        <v>706</v>
      </c>
      <c r="U155" s="37" t="s">
        <v>53</v>
      </c>
      <c r="V155" s="37" t="n">
        <f aca="false">IF(O155="","",YEAR(O155))</f>
        <v>2025</v>
      </c>
      <c r="W155" s="37" t="str">
        <f aca="false">IF(E155&lt;25,"21-24",IF(E155&lt;30,"25-29",IF(E155&lt;35,"30-34",IF(E155&lt;40,"35-39",IF(E155&lt;45,"40-44","45+")))))</f>
        <v>25-29</v>
      </c>
    </row>
    <row r="156" customFormat="false" ht="15" hidden="false" customHeight="false" outlineLevel="0" collapsed="false">
      <c r="A156" s="37" t="s">
        <v>707</v>
      </c>
      <c r="B156" s="37" t="s">
        <v>499</v>
      </c>
      <c r="C156" s="37" t="s">
        <v>365</v>
      </c>
      <c r="D156" s="37" t="s">
        <v>82</v>
      </c>
      <c r="E156" s="37" t="n">
        <v>29</v>
      </c>
      <c r="F156" s="37" t="s">
        <v>100</v>
      </c>
      <c r="G156" s="37" t="s">
        <v>94</v>
      </c>
      <c r="H156" s="37" t="s">
        <v>323</v>
      </c>
      <c r="I156" s="37" t="s">
        <v>65</v>
      </c>
      <c r="J156" s="37" t="s">
        <v>376</v>
      </c>
      <c r="K156" s="37" t="s">
        <v>76</v>
      </c>
      <c r="L156" s="37" t="s">
        <v>105</v>
      </c>
      <c r="M156" s="37" t="s">
        <v>87</v>
      </c>
      <c r="N156" s="37" t="s">
        <v>90</v>
      </c>
      <c r="O156" s="38" t="n">
        <v>43463</v>
      </c>
      <c r="P156" s="39" t="n">
        <v>1228000</v>
      </c>
      <c r="Q156" s="37" t="n">
        <v>23</v>
      </c>
      <c r="R156" s="37" t="s">
        <v>187</v>
      </c>
      <c r="S156" s="37" t="s">
        <v>112</v>
      </c>
      <c r="T156" s="37" t="s">
        <v>708</v>
      </c>
      <c r="U156" s="37" t="s">
        <v>53</v>
      </c>
      <c r="V156" s="37" t="n">
        <f aca="false">IF(O156="","",YEAR(O156))</f>
        <v>2018</v>
      </c>
      <c r="W156" s="37" t="str">
        <f aca="false">IF(E156&lt;25,"21-24",IF(E156&lt;30,"25-29",IF(E156&lt;35,"30-34",IF(E156&lt;40,"35-39",IF(E156&lt;45,"40-44","45+")))))</f>
        <v>25-29</v>
      </c>
    </row>
    <row r="157" customFormat="false" ht="15" hidden="false" customHeight="false" outlineLevel="0" collapsed="false">
      <c r="A157" s="37" t="s">
        <v>709</v>
      </c>
      <c r="B157" s="37" t="s">
        <v>391</v>
      </c>
      <c r="C157" s="37" t="s">
        <v>516</v>
      </c>
      <c r="D157" s="37" t="s">
        <v>82</v>
      </c>
      <c r="E157" s="37" t="n">
        <v>37</v>
      </c>
      <c r="F157" s="37" t="s">
        <v>101</v>
      </c>
      <c r="G157" s="37" t="s">
        <v>94</v>
      </c>
      <c r="H157" s="37" t="s">
        <v>321</v>
      </c>
      <c r="I157" s="37" t="s">
        <v>63</v>
      </c>
      <c r="J157" s="37" t="s">
        <v>529</v>
      </c>
      <c r="K157" s="37" t="s">
        <v>78</v>
      </c>
      <c r="L157" s="37" t="s">
        <v>106</v>
      </c>
      <c r="M157" s="37" t="s">
        <v>86</v>
      </c>
      <c r="N157" s="37" t="s">
        <v>90</v>
      </c>
      <c r="O157" s="38" t="n">
        <v>46010</v>
      </c>
      <c r="P157" s="39" t="n">
        <v>3835000</v>
      </c>
      <c r="Q157" s="37" t="n">
        <v>3</v>
      </c>
      <c r="R157" s="37" t="s">
        <v>185</v>
      </c>
      <c r="S157" s="37" t="s">
        <v>111</v>
      </c>
      <c r="T157" s="37" t="s">
        <v>710</v>
      </c>
      <c r="U157" s="37" t="s">
        <v>52</v>
      </c>
      <c r="V157" s="37" t="n">
        <f aca="false">IF(O157="","",YEAR(O157))</f>
        <v>2025</v>
      </c>
      <c r="W157" s="37" t="str">
        <f aca="false">IF(E157&lt;25,"21-24",IF(E157&lt;30,"25-29",IF(E157&lt;35,"30-34",IF(E157&lt;40,"35-39",IF(E157&lt;45,"40-44","45+")))))</f>
        <v>35-39</v>
      </c>
    </row>
    <row r="158" customFormat="false" ht="15" hidden="false" customHeight="false" outlineLevel="0" collapsed="false">
      <c r="A158" s="37" t="s">
        <v>711</v>
      </c>
      <c r="B158" s="37" t="s">
        <v>437</v>
      </c>
      <c r="C158" s="37" t="s">
        <v>383</v>
      </c>
      <c r="D158" s="37" t="s">
        <v>83</v>
      </c>
      <c r="E158" s="37" t="n">
        <v>36</v>
      </c>
      <c r="F158" s="37" t="s">
        <v>102</v>
      </c>
      <c r="G158" s="37" t="s">
        <v>94</v>
      </c>
      <c r="H158" s="37" t="s">
        <v>321</v>
      </c>
      <c r="I158" s="37" t="s">
        <v>63</v>
      </c>
      <c r="J158" s="37" t="s">
        <v>388</v>
      </c>
      <c r="K158" s="37" t="s">
        <v>77</v>
      </c>
      <c r="L158" s="37" t="s">
        <v>107</v>
      </c>
      <c r="M158" s="37" t="s">
        <v>86</v>
      </c>
      <c r="N158" s="37" t="s">
        <v>91</v>
      </c>
      <c r="O158" s="38" t="n">
        <v>44340</v>
      </c>
      <c r="P158" s="39" t="n">
        <v>1588000</v>
      </c>
      <c r="Q158" s="37" t="n">
        <v>23</v>
      </c>
      <c r="R158" s="37" t="s">
        <v>187</v>
      </c>
      <c r="S158" s="37" t="s">
        <v>115</v>
      </c>
      <c r="T158" s="37" t="s">
        <v>712</v>
      </c>
      <c r="U158" s="37" t="s">
        <v>52</v>
      </c>
      <c r="V158" s="37" t="n">
        <f aca="false">IF(O158="","",YEAR(O158))</f>
        <v>2021</v>
      </c>
      <c r="W158" s="37" t="str">
        <f aca="false">IF(E158&lt;25,"21-24",IF(E158&lt;30,"25-29",IF(E158&lt;35,"30-34",IF(E158&lt;40,"35-39",IF(E158&lt;45,"40-44","45+")))))</f>
        <v>35-39</v>
      </c>
    </row>
    <row r="159" customFormat="false" ht="15" hidden="false" customHeight="false" outlineLevel="0" collapsed="false">
      <c r="A159" s="37" t="s">
        <v>713</v>
      </c>
      <c r="B159" s="37" t="s">
        <v>507</v>
      </c>
      <c r="C159" s="37" t="s">
        <v>375</v>
      </c>
      <c r="D159" s="37" t="s">
        <v>83</v>
      </c>
      <c r="E159" s="37" t="n">
        <v>25</v>
      </c>
      <c r="F159" s="37" t="s">
        <v>100</v>
      </c>
      <c r="G159" s="37" t="s">
        <v>94</v>
      </c>
      <c r="H159" s="37" t="s">
        <v>319</v>
      </c>
      <c r="I159" s="37" t="s">
        <v>61</v>
      </c>
      <c r="J159" s="37" t="s">
        <v>380</v>
      </c>
      <c r="K159" s="37" t="s">
        <v>76</v>
      </c>
      <c r="L159" s="37" t="s">
        <v>104</v>
      </c>
      <c r="M159" s="37" t="s">
        <v>87</v>
      </c>
      <c r="N159" s="37" t="s">
        <v>90</v>
      </c>
      <c r="O159" s="38" t="n">
        <v>45618</v>
      </c>
      <c r="P159" s="39" t="n">
        <v>933000</v>
      </c>
      <c r="Q159" s="37" t="n">
        <v>7</v>
      </c>
      <c r="R159" s="37" t="s">
        <v>187</v>
      </c>
      <c r="S159" s="37" t="s">
        <v>112</v>
      </c>
      <c r="T159" s="37" t="s">
        <v>714</v>
      </c>
      <c r="U159" s="37" t="s">
        <v>52</v>
      </c>
      <c r="V159" s="37" t="n">
        <f aca="false">IF(O159="","",YEAR(O159))</f>
        <v>2024</v>
      </c>
      <c r="W159" s="37" t="str">
        <f aca="false">IF(E159&lt;25,"21-24",IF(E159&lt;30,"25-29",IF(E159&lt;35,"30-34",IF(E159&lt;40,"35-39",IF(E159&lt;45,"40-44","45+")))))</f>
        <v>25-29</v>
      </c>
    </row>
    <row r="160" customFormat="false" ht="15" hidden="false" customHeight="false" outlineLevel="0" collapsed="false">
      <c r="A160" s="37" t="s">
        <v>715</v>
      </c>
      <c r="B160" s="37" t="s">
        <v>503</v>
      </c>
      <c r="C160" s="37" t="s">
        <v>426</v>
      </c>
      <c r="D160" s="37" t="s">
        <v>83</v>
      </c>
      <c r="E160" s="37" t="n">
        <v>22</v>
      </c>
      <c r="F160" s="37" t="s">
        <v>101</v>
      </c>
      <c r="G160" s="37" t="s">
        <v>94</v>
      </c>
      <c r="H160" s="37" t="s">
        <v>325</v>
      </c>
      <c r="I160" s="37" t="s">
        <v>67</v>
      </c>
      <c r="J160" s="37" t="s">
        <v>716</v>
      </c>
      <c r="K160" s="37" t="s">
        <v>76</v>
      </c>
      <c r="L160" s="37" t="s">
        <v>106</v>
      </c>
      <c r="M160" s="37" t="s">
        <v>87</v>
      </c>
      <c r="N160" s="37" t="s">
        <v>90</v>
      </c>
      <c r="O160" s="38" t="n">
        <v>45972</v>
      </c>
      <c r="P160" s="39" t="n">
        <v>709000</v>
      </c>
      <c r="Q160" s="37" t="n">
        <v>10</v>
      </c>
      <c r="R160" s="37" t="s">
        <v>185</v>
      </c>
      <c r="S160" s="37" t="s">
        <v>111</v>
      </c>
      <c r="T160" s="37" t="s">
        <v>717</v>
      </c>
      <c r="U160" s="37" t="s">
        <v>53</v>
      </c>
      <c r="V160" s="37" t="n">
        <f aca="false">IF(O160="","",YEAR(O160))</f>
        <v>2025</v>
      </c>
      <c r="W160" s="37" t="str">
        <f aca="false">IF(E160&lt;25,"21-24",IF(E160&lt;30,"25-29",IF(E160&lt;35,"30-34",IF(E160&lt;40,"35-39",IF(E160&lt;45,"40-44","45+")))))</f>
        <v>21-24</v>
      </c>
    </row>
    <row r="161" customFormat="false" ht="15" hidden="false" customHeight="false" outlineLevel="0" collapsed="false">
      <c r="A161" s="37" t="s">
        <v>718</v>
      </c>
      <c r="B161" s="37" t="s">
        <v>572</v>
      </c>
      <c r="C161" s="37" t="s">
        <v>396</v>
      </c>
      <c r="D161" s="37" t="s">
        <v>82</v>
      </c>
      <c r="E161" s="37" t="n">
        <v>33</v>
      </c>
      <c r="F161" s="37" t="s">
        <v>101</v>
      </c>
      <c r="G161" s="37" t="s">
        <v>94</v>
      </c>
      <c r="H161" s="37" t="s">
        <v>321</v>
      </c>
      <c r="I161" s="37" t="s">
        <v>63</v>
      </c>
      <c r="J161" s="37" t="s">
        <v>626</v>
      </c>
      <c r="K161" s="37" t="s">
        <v>77</v>
      </c>
      <c r="L161" s="37" t="s">
        <v>109</v>
      </c>
      <c r="M161" s="37" t="s">
        <v>86</v>
      </c>
      <c r="N161" s="37" t="s">
        <v>91</v>
      </c>
      <c r="O161" s="38" t="n">
        <v>44763</v>
      </c>
      <c r="P161" s="39" t="n">
        <v>2041000</v>
      </c>
      <c r="Q161" s="37" t="n">
        <v>13</v>
      </c>
      <c r="R161" s="37" t="s">
        <v>187</v>
      </c>
      <c r="S161" s="37" t="s">
        <v>114</v>
      </c>
      <c r="T161" s="37" t="s">
        <v>594</v>
      </c>
      <c r="U161" s="37" t="s">
        <v>52</v>
      </c>
      <c r="V161" s="37" t="n">
        <f aca="false">IF(O161="","",YEAR(O161))</f>
        <v>2022</v>
      </c>
      <c r="W161" s="37" t="str">
        <f aca="false">IF(E161&lt;25,"21-24",IF(E161&lt;30,"25-29",IF(E161&lt;35,"30-34",IF(E161&lt;40,"35-39",IF(E161&lt;45,"40-44","45+")))))</f>
        <v>30-34</v>
      </c>
    </row>
    <row r="162" customFormat="false" ht="15" hidden="false" customHeight="false" outlineLevel="0" collapsed="false">
      <c r="A162" s="37" t="s">
        <v>719</v>
      </c>
      <c r="B162" s="37" t="s">
        <v>600</v>
      </c>
      <c r="C162" s="37" t="s">
        <v>413</v>
      </c>
      <c r="D162" s="37" t="s">
        <v>83</v>
      </c>
      <c r="E162" s="37" t="n">
        <v>34</v>
      </c>
      <c r="F162" s="37" t="s">
        <v>100</v>
      </c>
      <c r="G162" s="37" t="s">
        <v>94</v>
      </c>
      <c r="H162" s="37" t="s">
        <v>326</v>
      </c>
      <c r="I162" s="37" t="s">
        <v>68</v>
      </c>
      <c r="J162" s="37" t="s">
        <v>403</v>
      </c>
      <c r="K162" s="37" t="s">
        <v>76</v>
      </c>
      <c r="L162" s="37" t="s">
        <v>104</v>
      </c>
      <c r="M162" s="37" t="s">
        <v>88</v>
      </c>
      <c r="N162" s="37" t="s">
        <v>90</v>
      </c>
      <c r="O162" s="38" t="n">
        <v>45862</v>
      </c>
      <c r="P162" s="39" t="n">
        <v>1050000</v>
      </c>
      <c r="Q162" s="37" t="n">
        <v>5</v>
      </c>
      <c r="R162" s="37" t="s">
        <v>187</v>
      </c>
      <c r="S162" s="37" t="s">
        <v>113</v>
      </c>
      <c r="T162" s="37" t="s">
        <v>720</v>
      </c>
      <c r="U162" s="37" t="s">
        <v>52</v>
      </c>
      <c r="V162" s="37" t="n">
        <f aca="false">IF(O162="","",YEAR(O162))</f>
        <v>2025</v>
      </c>
      <c r="W162" s="37" t="str">
        <f aca="false">IF(E162&lt;25,"21-24",IF(E162&lt;30,"25-29",IF(E162&lt;35,"30-34",IF(E162&lt;40,"35-39",IF(E162&lt;45,"40-44","45+")))))</f>
        <v>30-34</v>
      </c>
    </row>
    <row r="163" customFormat="false" ht="15" hidden="false" customHeight="false" outlineLevel="0" collapsed="false">
      <c r="A163" s="37" t="s">
        <v>721</v>
      </c>
      <c r="B163" s="37" t="s">
        <v>422</v>
      </c>
      <c r="C163" s="37" t="s">
        <v>383</v>
      </c>
      <c r="D163" s="37" t="s">
        <v>82</v>
      </c>
      <c r="E163" s="37" t="n">
        <v>34</v>
      </c>
      <c r="F163" s="37" t="s">
        <v>101</v>
      </c>
      <c r="G163" s="37" t="s">
        <v>94</v>
      </c>
      <c r="H163" s="37" t="s">
        <v>318</v>
      </c>
      <c r="I163" s="37" t="s">
        <v>60</v>
      </c>
      <c r="J163" s="37" t="s">
        <v>470</v>
      </c>
      <c r="K163" s="37" t="s">
        <v>77</v>
      </c>
      <c r="L163" s="37" t="s">
        <v>105</v>
      </c>
      <c r="M163" s="37" t="s">
        <v>86</v>
      </c>
      <c r="N163" s="37" t="s">
        <v>90</v>
      </c>
      <c r="O163" s="38" t="n">
        <v>45325</v>
      </c>
      <c r="P163" s="39" t="n">
        <v>2432000</v>
      </c>
      <c r="Q163" s="37" t="n">
        <v>3</v>
      </c>
      <c r="R163" s="37" t="s">
        <v>187</v>
      </c>
      <c r="S163" s="37" t="s">
        <v>112</v>
      </c>
      <c r="T163" s="37" t="s">
        <v>611</v>
      </c>
      <c r="U163" s="37" t="s">
        <v>53</v>
      </c>
      <c r="V163" s="37" t="n">
        <f aca="false">IF(O163="","",YEAR(O163))</f>
        <v>2024</v>
      </c>
      <c r="W163" s="37" t="str">
        <f aca="false">IF(E163&lt;25,"21-24",IF(E163&lt;30,"25-29",IF(E163&lt;35,"30-34",IF(E163&lt;40,"35-39",IF(E163&lt;45,"40-44","45+")))))</f>
        <v>30-34</v>
      </c>
    </row>
    <row r="164" customFormat="false" ht="15" hidden="false" customHeight="false" outlineLevel="0" collapsed="false">
      <c r="A164" s="37" t="s">
        <v>722</v>
      </c>
      <c r="B164" s="37" t="s">
        <v>416</v>
      </c>
      <c r="C164" s="37" t="s">
        <v>392</v>
      </c>
      <c r="D164" s="37" t="s">
        <v>83</v>
      </c>
      <c r="E164" s="37" t="n">
        <v>33</v>
      </c>
      <c r="F164" s="37" t="s">
        <v>101</v>
      </c>
      <c r="G164" s="37" t="s">
        <v>97</v>
      </c>
      <c r="H164" s="37" t="s">
        <v>318</v>
      </c>
      <c r="I164" s="37" t="s">
        <v>60</v>
      </c>
      <c r="J164" s="37" t="s">
        <v>384</v>
      </c>
      <c r="K164" s="37" t="s">
        <v>76</v>
      </c>
      <c r="L164" s="37" t="s">
        <v>104</v>
      </c>
      <c r="M164" s="37" t="s">
        <v>87</v>
      </c>
      <c r="N164" s="37" t="s">
        <v>90</v>
      </c>
      <c r="O164" s="38" t="n">
        <v>43185</v>
      </c>
      <c r="P164" s="39" t="n">
        <v>1088000</v>
      </c>
      <c r="Q164" s="37" t="n">
        <v>22</v>
      </c>
      <c r="R164" s="37" t="s">
        <v>187</v>
      </c>
      <c r="S164" s="37" t="s">
        <v>111</v>
      </c>
      <c r="T164" s="37" t="s">
        <v>723</v>
      </c>
      <c r="U164" s="37" t="s">
        <v>52</v>
      </c>
      <c r="V164" s="37" t="n">
        <f aca="false">IF(O164="","",YEAR(O164))</f>
        <v>2018</v>
      </c>
      <c r="W164" s="37" t="str">
        <f aca="false">IF(E164&lt;25,"21-24",IF(E164&lt;30,"25-29",IF(E164&lt;35,"30-34",IF(E164&lt;40,"35-39",IF(E164&lt;45,"40-44","45+")))))</f>
        <v>30-34</v>
      </c>
    </row>
    <row r="165" customFormat="false" ht="15" hidden="false" customHeight="false" outlineLevel="0" collapsed="false">
      <c r="A165" s="37" t="s">
        <v>724</v>
      </c>
      <c r="B165" s="37" t="s">
        <v>576</v>
      </c>
      <c r="C165" s="37" t="s">
        <v>413</v>
      </c>
      <c r="D165" s="37" t="s">
        <v>83</v>
      </c>
      <c r="E165" s="37" t="n">
        <v>44</v>
      </c>
      <c r="F165" s="37" t="s">
        <v>100</v>
      </c>
      <c r="G165" s="37" t="s">
        <v>96</v>
      </c>
      <c r="H165" s="37" t="s">
        <v>320</v>
      </c>
      <c r="I165" s="37" t="s">
        <v>62</v>
      </c>
      <c r="J165" s="37" t="s">
        <v>420</v>
      </c>
      <c r="K165" s="37" t="s">
        <v>78</v>
      </c>
      <c r="L165" s="37" t="s">
        <v>109</v>
      </c>
      <c r="M165" s="37" t="s">
        <v>87</v>
      </c>
      <c r="N165" s="37" t="s">
        <v>90</v>
      </c>
      <c r="O165" s="38" t="n">
        <v>44853</v>
      </c>
      <c r="P165" s="39" t="n">
        <v>3652000</v>
      </c>
      <c r="Q165" s="37" t="n">
        <v>8</v>
      </c>
      <c r="R165" s="37" t="s">
        <v>185</v>
      </c>
      <c r="S165" s="37" t="s">
        <v>112</v>
      </c>
      <c r="T165" s="37" t="s">
        <v>725</v>
      </c>
      <c r="U165" s="37" t="s">
        <v>52</v>
      </c>
      <c r="V165" s="37" t="n">
        <f aca="false">IF(O165="","",YEAR(O165))</f>
        <v>2022</v>
      </c>
      <c r="W165" s="37" t="str">
        <f aca="false">IF(E165&lt;25,"21-24",IF(E165&lt;30,"25-29",IF(E165&lt;35,"30-34",IF(E165&lt;40,"35-39",IF(E165&lt;45,"40-44","45+")))))</f>
        <v>40-44</v>
      </c>
    </row>
    <row r="166" customFormat="false" ht="15" hidden="false" customHeight="false" outlineLevel="0" collapsed="false">
      <c r="A166" s="37" t="s">
        <v>726</v>
      </c>
      <c r="B166" s="37" t="s">
        <v>519</v>
      </c>
      <c r="C166" s="37" t="s">
        <v>426</v>
      </c>
      <c r="D166" s="37" t="s">
        <v>83</v>
      </c>
      <c r="E166" s="37" t="n">
        <v>21</v>
      </c>
      <c r="F166" s="37" t="s">
        <v>101</v>
      </c>
      <c r="G166" s="37" t="s">
        <v>94</v>
      </c>
      <c r="H166" s="37" t="s">
        <v>322</v>
      </c>
      <c r="I166" s="37" t="s">
        <v>64</v>
      </c>
      <c r="J166" s="37" t="s">
        <v>461</v>
      </c>
      <c r="K166" s="37" t="s">
        <v>75</v>
      </c>
      <c r="L166" s="37" t="s">
        <v>106</v>
      </c>
      <c r="M166" s="37" t="s">
        <v>88</v>
      </c>
      <c r="N166" s="37" t="s">
        <v>90</v>
      </c>
      <c r="O166" s="38" t="n">
        <v>46238</v>
      </c>
      <c r="P166" s="39" t="n">
        <v>308000</v>
      </c>
      <c r="Q166" s="37" t="n">
        <v>32</v>
      </c>
      <c r="R166" s="37" t="s">
        <v>187</v>
      </c>
      <c r="S166" s="37" t="s">
        <v>114</v>
      </c>
      <c r="T166" s="37" t="s">
        <v>493</v>
      </c>
      <c r="U166" s="37" t="s">
        <v>52</v>
      </c>
      <c r="V166" s="37" t="n">
        <f aca="false">IF(O166="","",YEAR(O166))</f>
        <v>2026</v>
      </c>
      <c r="W166" s="37" t="str">
        <f aca="false">IF(E166&lt;25,"21-24",IF(E166&lt;30,"25-29",IF(E166&lt;35,"30-34",IF(E166&lt;40,"35-39",IF(E166&lt;45,"40-44","45+")))))</f>
        <v>21-24</v>
      </c>
    </row>
    <row r="167" customFormat="false" ht="15" hidden="false" customHeight="false" outlineLevel="0" collapsed="false">
      <c r="A167" s="37" t="s">
        <v>727</v>
      </c>
      <c r="B167" s="37" t="s">
        <v>364</v>
      </c>
      <c r="C167" s="37" t="s">
        <v>387</v>
      </c>
      <c r="D167" s="37" t="s">
        <v>82</v>
      </c>
      <c r="E167" s="37" t="n">
        <v>33</v>
      </c>
      <c r="F167" s="37" t="s">
        <v>100</v>
      </c>
      <c r="G167" s="37" t="s">
        <v>94</v>
      </c>
      <c r="H167" s="37" t="s">
        <v>319</v>
      </c>
      <c r="I167" s="37" t="s">
        <v>61</v>
      </c>
      <c r="J167" s="37" t="s">
        <v>491</v>
      </c>
      <c r="K167" s="37" t="s">
        <v>76</v>
      </c>
      <c r="L167" s="37" t="s">
        <v>104</v>
      </c>
      <c r="M167" s="37" t="s">
        <v>87</v>
      </c>
      <c r="N167" s="37" t="s">
        <v>90</v>
      </c>
      <c r="O167" s="38" t="n">
        <v>45663</v>
      </c>
      <c r="P167" s="39" t="n">
        <v>943000</v>
      </c>
      <c r="Q167" s="37" t="n">
        <v>21</v>
      </c>
      <c r="R167" s="37" t="s">
        <v>185</v>
      </c>
      <c r="S167" s="37" t="s">
        <v>113</v>
      </c>
      <c r="T167" s="37" t="s">
        <v>728</v>
      </c>
      <c r="U167" s="37" t="s">
        <v>52</v>
      </c>
      <c r="V167" s="37" t="n">
        <f aca="false">IF(O167="","",YEAR(O167))</f>
        <v>2025</v>
      </c>
      <c r="W167" s="37" t="str">
        <f aca="false">IF(E167&lt;25,"21-24",IF(E167&lt;30,"25-29",IF(E167&lt;35,"30-34",IF(E167&lt;40,"35-39",IF(E167&lt;45,"40-44","45+")))))</f>
        <v>30-34</v>
      </c>
    </row>
    <row r="168" customFormat="false" ht="15" hidden="false" customHeight="false" outlineLevel="0" collapsed="false">
      <c r="A168" s="37" t="s">
        <v>729</v>
      </c>
      <c r="B168" s="37" t="s">
        <v>456</v>
      </c>
      <c r="C168" s="37" t="s">
        <v>433</v>
      </c>
      <c r="D168" s="37" t="s">
        <v>83</v>
      </c>
      <c r="E168" s="37" t="n">
        <v>39</v>
      </c>
      <c r="F168" s="37" t="s">
        <v>101</v>
      </c>
      <c r="G168" s="37" t="s">
        <v>96</v>
      </c>
      <c r="H168" s="37" t="s">
        <v>318</v>
      </c>
      <c r="I168" s="37" t="s">
        <v>60</v>
      </c>
      <c r="J168" s="37" t="s">
        <v>366</v>
      </c>
      <c r="K168" s="37" t="s">
        <v>76</v>
      </c>
      <c r="L168" s="37" t="s">
        <v>106</v>
      </c>
      <c r="M168" s="37" t="s">
        <v>86</v>
      </c>
      <c r="N168" s="37" t="s">
        <v>90</v>
      </c>
      <c r="O168" s="38" t="n">
        <v>42631</v>
      </c>
      <c r="P168" s="39" t="n">
        <v>671000</v>
      </c>
      <c r="Q168" s="37" t="n">
        <v>6</v>
      </c>
      <c r="R168" s="37" t="s">
        <v>187</v>
      </c>
      <c r="S168" s="37" t="s">
        <v>115</v>
      </c>
      <c r="T168" s="37" t="s">
        <v>730</v>
      </c>
      <c r="U168" s="37" t="s">
        <v>52</v>
      </c>
      <c r="V168" s="37" t="n">
        <f aca="false">IF(O168="","",YEAR(O168))</f>
        <v>2016</v>
      </c>
      <c r="W168" s="37" t="str">
        <f aca="false">IF(E168&lt;25,"21-24",IF(E168&lt;30,"25-29",IF(E168&lt;35,"30-34",IF(E168&lt;40,"35-39",IF(E168&lt;45,"40-44","45+")))))</f>
        <v>35-39</v>
      </c>
    </row>
    <row r="169" customFormat="false" ht="15" hidden="false" customHeight="false" outlineLevel="0" collapsed="false">
      <c r="A169" s="37" t="s">
        <v>731</v>
      </c>
      <c r="B169" s="37" t="s">
        <v>386</v>
      </c>
      <c r="C169" s="37" t="s">
        <v>370</v>
      </c>
      <c r="D169" s="37" t="s">
        <v>82</v>
      </c>
      <c r="E169" s="37" t="n">
        <v>43</v>
      </c>
      <c r="F169" s="37" t="s">
        <v>100</v>
      </c>
      <c r="G169" s="37" t="s">
        <v>95</v>
      </c>
      <c r="H169" s="37" t="s">
        <v>318</v>
      </c>
      <c r="I169" s="37" t="s">
        <v>60</v>
      </c>
      <c r="J169" s="37" t="s">
        <v>407</v>
      </c>
      <c r="K169" s="37" t="s">
        <v>78</v>
      </c>
      <c r="L169" s="37" t="s">
        <v>106</v>
      </c>
      <c r="M169" s="37" t="s">
        <v>87</v>
      </c>
      <c r="N169" s="37" t="s">
        <v>90</v>
      </c>
      <c r="O169" s="38" t="n">
        <v>46040</v>
      </c>
      <c r="P169" s="39" t="n">
        <v>3546000</v>
      </c>
      <c r="Q169" s="37" t="n">
        <v>8</v>
      </c>
      <c r="R169" s="37" t="s">
        <v>187</v>
      </c>
      <c r="S169" s="37" t="s">
        <v>111</v>
      </c>
      <c r="T169" s="37" t="s">
        <v>683</v>
      </c>
      <c r="U169" s="37" t="s">
        <v>52</v>
      </c>
      <c r="V169" s="37" t="n">
        <f aca="false">IF(O169="","",YEAR(O169))</f>
        <v>2026</v>
      </c>
      <c r="W169" s="37" t="str">
        <f aca="false">IF(E169&lt;25,"21-24",IF(E169&lt;30,"25-29",IF(E169&lt;35,"30-34",IF(E169&lt;40,"35-39",IF(E169&lt;45,"40-44","45+")))))</f>
        <v>40-44</v>
      </c>
    </row>
    <row r="170" customFormat="false" ht="15" hidden="false" customHeight="false" outlineLevel="0" collapsed="false">
      <c r="A170" s="37" t="s">
        <v>732</v>
      </c>
      <c r="B170" s="37" t="s">
        <v>537</v>
      </c>
      <c r="C170" s="37" t="s">
        <v>392</v>
      </c>
      <c r="D170" s="37" t="s">
        <v>82</v>
      </c>
      <c r="E170" s="37" t="n">
        <v>21</v>
      </c>
      <c r="F170" s="37" t="s">
        <v>101</v>
      </c>
      <c r="G170" s="37" t="s">
        <v>95</v>
      </c>
      <c r="H170" s="37" t="s">
        <v>318</v>
      </c>
      <c r="I170" s="37" t="s">
        <v>60</v>
      </c>
      <c r="J170" s="37" t="s">
        <v>366</v>
      </c>
      <c r="K170" s="37" t="s">
        <v>76</v>
      </c>
      <c r="L170" s="37" t="s">
        <v>108</v>
      </c>
      <c r="M170" s="37" t="s">
        <v>87</v>
      </c>
      <c r="N170" s="37" t="s">
        <v>90</v>
      </c>
      <c r="O170" s="38" t="n">
        <v>46261</v>
      </c>
      <c r="P170" s="39" t="n">
        <v>1298000</v>
      </c>
      <c r="Q170" s="37" t="n">
        <v>9</v>
      </c>
      <c r="R170" s="37" t="s">
        <v>187</v>
      </c>
      <c r="S170" s="37" t="s">
        <v>115</v>
      </c>
      <c r="T170" s="37" t="s">
        <v>394</v>
      </c>
      <c r="U170" s="37" t="s">
        <v>52</v>
      </c>
      <c r="V170" s="37" t="n">
        <f aca="false">IF(O170="","",YEAR(O170))</f>
        <v>2026</v>
      </c>
      <c r="W170" s="37" t="str">
        <f aca="false">IF(E170&lt;25,"21-24",IF(E170&lt;30,"25-29",IF(E170&lt;35,"30-34",IF(E170&lt;40,"35-39",IF(E170&lt;45,"40-44","45+")))))</f>
        <v>21-24</v>
      </c>
    </row>
    <row r="171" customFormat="false" ht="15" hidden="false" customHeight="false" outlineLevel="0" collapsed="false">
      <c r="A171" s="37" t="s">
        <v>733</v>
      </c>
      <c r="B171" s="37" t="s">
        <v>369</v>
      </c>
      <c r="C171" s="37" t="s">
        <v>426</v>
      </c>
      <c r="D171" s="37" t="s">
        <v>82</v>
      </c>
      <c r="E171" s="37" t="n">
        <v>33</v>
      </c>
      <c r="F171" s="37" t="s">
        <v>101</v>
      </c>
      <c r="G171" s="37" t="s">
        <v>97</v>
      </c>
      <c r="H171" s="37" t="s">
        <v>318</v>
      </c>
      <c r="I171" s="37" t="s">
        <v>60</v>
      </c>
      <c r="J171" s="37" t="s">
        <v>384</v>
      </c>
      <c r="K171" s="37" t="s">
        <v>76</v>
      </c>
      <c r="L171" s="37" t="s">
        <v>104</v>
      </c>
      <c r="M171" s="37" t="s">
        <v>88</v>
      </c>
      <c r="N171" s="37" t="s">
        <v>90</v>
      </c>
      <c r="O171" s="38" t="n">
        <v>45953</v>
      </c>
      <c r="P171" s="39" t="n">
        <v>1074000</v>
      </c>
      <c r="Q171" s="37" t="n">
        <v>5</v>
      </c>
      <c r="R171" s="37" t="s">
        <v>187</v>
      </c>
      <c r="S171" s="37" t="s">
        <v>114</v>
      </c>
      <c r="T171" s="37" t="s">
        <v>611</v>
      </c>
      <c r="U171" s="37" t="s">
        <v>52</v>
      </c>
      <c r="V171" s="37" t="n">
        <f aca="false">IF(O171="","",YEAR(O171))</f>
        <v>2025</v>
      </c>
      <c r="W171" s="37" t="str">
        <f aca="false">IF(E171&lt;25,"21-24",IF(E171&lt;30,"25-29",IF(E171&lt;35,"30-34",IF(E171&lt;40,"35-39",IF(E171&lt;45,"40-44","45+")))))</f>
        <v>30-34</v>
      </c>
    </row>
    <row r="172" customFormat="false" ht="15" hidden="false" customHeight="false" outlineLevel="0" collapsed="false">
      <c r="A172" s="37" t="s">
        <v>734</v>
      </c>
      <c r="B172" s="37" t="s">
        <v>419</v>
      </c>
      <c r="C172" s="37" t="s">
        <v>396</v>
      </c>
      <c r="D172" s="37" t="s">
        <v>83</v>
      </c>
      <c r="E172" s="37" t="n">
        <v>39</v>
      </c>
      <c r="F172" s="37" t="s">
        <v>100</v>
      </c>
      <c r="G172" s="37" t="s">
        <v>94</v>
      </c>
      <c r="H172" s="37" t="s">
        <v>323</v>
      </c>
      <c r="I172" s="37" t="s">
        <v>65</v>
      </c>
      <c r="J172" s="37" t="s">
        <v>500</v>
      </c>
      <c r="K172" s="37" t="s">
        <v>78</v>
      </c>
      <c r="L172" s="37" t="s">
        <v>105</v>
      </c>
      <c r="M172" s="37" t="s">
        <v>88</v>
      </c>
      <c r="N172" s="37" t="s">
        <v>90</v>
      </c>
      <c r="O172" s="38" t="n">
        <v>42383</v>
      </c>
      <c r="P172" s="39" t="n">
        <v>4334000</v>
      </c>
      <c r="Q172" s="37" t="n">
        <v>4</v>
      </c>
      <c r="R172" s="37" t="s">
        <v>187</v>
      </c>
      <c r="S172" s="37" t="s">
        <v>111</v>
      </c>
      <c r="T172" s="37" t="s">
        <v>735</v>
      </c>
      <c r="U172" s="37" t="s">
        <v>52</v>
      </c>
      <c r="V172" s="37" t="n">
        <f aca="false">IF(O172="","",YEAR(O172))</f>
        <v>2016</v>
      </c>
      <c r="W172" s="37" t="str">
        <f aca="false">IF(E172&lt;25,"21-24",IF(E172&lt;30,"25-29",IF(E172&lt;35,"30-34",IF(E172&lt;40,"35-39",IF(E172&lt;45,"40-44","45+")))))</f>
        <v>35-39</v>
      </c>
    </row>
    <row r="173" customFormat="false" ht="15" hidden="false" customHeight="false" outlineLevel="0" collapsed="false">
      <c r="A173" s="37" t="s">
        <v>736</v>
      </c>
      <c r="B173" s="37" t="s">
        <v>448</v>
      </c>
      <c r="C173" s="37" t="s">
        <v>426</v>
      </c>
      <c r="D173" s="37" t="s">
        <v>82</v>
      </c>
      <c r="E173" s="37" t="n">
        <v>33</v>
      </c>
      <c r="F173" s="37" t="s">
        <v>101</v>
      </c>
      <c r="G173" s="37" t="s">
        <v>94</v>
      </c>
      <c r="H173" s="37" t="s">
        <v>318</v>
      </c>
      <c r="I173" s="37" t="s">
        <v>60</v>
      </c>
      <c r="J173" s="37" t="s">
        <v>520</v>
      </c>
      <c r="K173" s="37" t="s">
        <v>76</v>
      </c>
      <c r="L173" s="37" t="s">
        <v>108</v>
      </c>
      <c r="M173" s="37" t="s">
        <v>87</v>
      </c>
      <c r="N173" s="37" t="s">
        <v>91</v>
      </c>
      <c r="O173" s="38" t="n">
        <v>43970</v>
      </c>
      <c r="P173" s="39" t="n">
        <v>654000</v>
      </c>
      <c r="Q173" s="37" t="n">
        <v>0</v>
      </c>
      <c r="R173" s="37" t="s">
        <v>187</v>
      </c>
      <c r="S173" s="37" t="s">
        <v>114</v>
      </c>
      <c r="T173" s="37" t="s">
        <v>566</v>
      </c>
      <c r="U173" s="37" t="s">
        <v>52</v>
      </c>
      <c r="V173" s="37" t="n">
        <f aca="false">IF(O173="","",YEAR(O173))</f>
        <v>2020</v>
      </c>
      <c r="W173" s="37" t="str">
        <f aca="false">IF(E173&lt;25,"21-24",IF(E173&lt;30,"25-29",IF(E173&lt;35,"30-34",IF(E173&lt;40,"35-39",IF(E173&lt;45,"40-44","45+")))))</f>
        <v>30-34</v>
      </c>
    </row>
    <row r="174" customFormat="false" ht="15" hidden="false" customHeight="false" outlineLevel="0" collapsed="false">
      <c r="A174" s="37" t="s">
        <v>737</v>
      </c>
      <c r="B174" s="37" t="s">
        <v>422</v>
      </c>
      <c r="C174" s="37" t="s">
        <v>356</v>
      </c>
      <c r="D174" s="37" t="s">
        <v>83</v>
      </c>
      <c r="E174" s="37" t="n">
        <v>23</v>
      </c>
      <c r="F174" s="37" t="s">
        <v>100</v>
      </c>
      <c r="G174" s="37" t="s">
        <v>96</v>
      </c>
      <c r="H174" s="37" t="s">
        <v>322</v>
      </c>
      <c r="I174" s="37" t="s">
        <v>64</v>
      </c>
      <c r="J174" s="37" t="s">
        <v>461</v>
      </c>
      <c r="K174" s="37" t="s">
        <v>75</v>
      </c>
      <c r="L174" s="37" t="s">
        <v>104</v>
      </c>
      <c r="M174" s="37" t="s">
        <v>86</v>
      </c>
      <c r="N174" s="37" t="s">
        <v>90</v>
      </c>
      <c r="O174" s="38" t="n">
        <v>45763</v>
      </c>
      <c r="P174" s="39" t="n">
        <v>447000</v>
      </c>
      <c r="Q174" s="37" t="n">
        <v>9</v>
      </c>
      <c r="R174" s="37" t="s">
        <v>185</v>
      </c>
      <c r="S174" s="37" t="s">
        <v>112</v>
      </c>
      <c r="T174" s="37" t="s">
        <v>738</v>
      </c>
      <c r="U174" s="37" t="s">
        <v>52</v>
      </c>
      <c r="V174" s="37" t="n">
        <f aca="false">IF(O174="","",YEAR(O174))</f>
        <v>2025</v>
      </c>
      <c r="W174" s="37" t="str">
        <f aca="false">IF(E174&lt;25,"21-24",IF(E174&lt;30,"25-29",IF(E174&lt;35,"30-34",IF(E174&lt;40,"35-39",IF(E174&lt;45,"40-44","45+")))))</f>
        <v>21-24</v>
      </c>
    </row>
    <row r="175" customFormat="false" ht="15" hidden="false" customHeight="false" outlineLevel="0" collapsed="false">
      <c r="A175" s="37" t="s">
        <v>739</v>
      </c>
      <c r="B175" s="37" t="s">
        <v>460</v>
      </c>
      <c r="C175" s="37" t="s">
        <v>453</v>
      </c>
      <c r="D175" s="37" t="s">
        <v>83</v>
      </c>
      <c r="E175" s="37" t="n">
        <v>21</v>
      </c>
      <c r="F175" s="37" t="s">
        <v>100</v>
      </c>
      <c r="G175" s="37" t="s">
        <v>94</v>
      </c>
      <c r="H175" s="37" t="s">
        <v>320</v>
      </c>
      <c r="I175" s="37" t="s">
        <v>62</v>
      </c>
      <c r="J175" s="37" t="s">
        <v>352</v>
      </c>
      <c r="K175" s="37" t="s">
        <v>75</v>
      </c>
      <c r="L175" s="37" t="s">
        <v>104</v>
      </c>
      <c r="M175" s="37" t="s">
        <v>86</v>
      </c>
      <c r="N175" s="37" t="s">
        <v>90</v>
      </c>
      <c r="O175" s="38" t="n">
        <v>46248</v>
      </c>
      <c r="P175" s="39" t="n">
        <v>312000</v>
      </c>
      <c r="Q175" s="37" t="n">
        <v>5</v>
      </c>
      <c r="R175" s="37" t="s">
        <v>187</v>
      </c>
      <c r="S175" s="37" t="s">
        <v>114</v>
      </c>
      <c r="T175" s="37" t="s">
        <v>563</v>
      </c>
      <c r="U175" s="37" t="s">
        <v>52</v>
      </c>
      <c r="V175" s="37" t="n">
        <f aca="false">IF(O175="","",YEAR(O175))</f>
        <v>2026</v>
      </c>
      <c r="W175" s="37" t="str">
        <f aca="false">IF(E175&lt;25,"21-24",IF(E175&lt;30,"25-29",IF(E175&lt;35,"30-34",IF(E175&lt;40,"35-39",IF(E175&lt;45,"40-44","45+")))))</f>
        <v>21-24</v>
      </c>
    </row>
    <row r="176" customFormat="false" ht="15" hidden="false" customHeight="false" outlineLevel="0" collapsed="false">
      <c r="A176" s="37" t="s">
        <v>740</v>
      </c>
      <c r="B176" s="37" t="s">
        <v>419</v>
      </c>
      <c r="C176" s="37" t="s">
        <v>361</v>
      </c>
      <c r="D176" s="37" t="s">
        <v>82</v>
      </c>
      <c r="E176" s="37" t="n">
        <v>41</v>
      </c>
      <c r="F176" s="37" t="s">
        <v>101</v>
      </c>
      <c r="G176" s="37" t="s">
        <v>94</v>
      </c>
      <c r="H176" s="37" t="s">
        <v>318</v>
      </c>
      <c r="I176" s="37" t="s">
        <v>60</v>
      </c>
      <c r="J176" s="37" t="s">
        <v>407</v>
      </c>
      <c r="K176" s="37" t="s">
        <v>78</v>
      </c>
      <c r="L176" s="37" t="s">
        <v>106</v>
      </c>
      <c r="M176" s="37" t="s">
        <v>86</v>
      </c>
      <c r="N176" s="37" t="s">
        <v>90</v>
      </c>
      <c r="O176" s="38" t="n">
        <v>43971</v>
      </c>
      <c r="P176" s="39" t="n">
        <v>4495000</v>
      </c>
      <c r="Q176" s="37" t="n">
        <v>24</v>
      </c>
      <c r="R176" s="37" t="s">
        <v>187</v>
      </c>
      <c r="S176" s="37" t="s">
        <v>111</v>
      </c>
      <c r="T176" s="37" t="s">
        <v>741</v>
      </c>
      <c r="U176" s="37" t="s">
        <v>53</v>
      </c>
      <c r="V176" s="37" t="n">
        <f aca="false">IF(O176="","",YEAR(O176))</f>
        <v>2020</v>
      </c>
      <c r="W176" s="37" t="str">
        <f aca="false">IF(E176&lt;25,"21-24",IF(E176&lt;30,"25-29",IF(E176&lt;35,"30-34",IF(E176&lt;40,"35-39",IF(E176&lt;45,"40-44","45+")))))</f>
        <v>40-44</v>
      </c>
    </row>
    <row r="177" customFormat="false" ht="15" hidden="false" customHeight="false" outlineLevel="0" collapsed="false">
      <c r="A177" s="37" t="s">
        <v>548</v>
      </c>
      <c r="B177" s="37" t="s">
        <v>572</v>
      </c>
      <c r="C177" s="37" t="s">
        <v>387</v>
      </c>
      <c r="D177" s="37" t="s">
        <v>83</v>
      </c>
      <c r="E177" s="37" t="n">
        <v>32</v>
      </c>
      <c r="F177" s="37" t="s">
        <v>101</v>
      </c>
      <c r="G177" s="37" t="s">
        <v>94</v>
      </c>
      <c r="H177" s="37" t="s">
        <v>324</v>
      </c>
      <c r="I177" s="37" t="s">
        <v>66</v>
      </c>
      <c r="J177" s="37" t="s">
        <v>434</v>
      </c>
      <c r="K177" s="37" t="s">
        <v>78</v>
      </c>
      <c r="L177" s="37" t="s">
        <v>105</v>
      </c>
      <c r="M177" s="37" t="s">
        <v>88</v>
      </c>
      <c r="N177" s="37" t="s">
        <v>90</v>
      </c>
      <c r="O177" s="38" t="n">
        <v>44194</v>
      </c>
      <c r="P177" s="39" t="n">
        <v>3284000</v>
      </c>
      <c r="Q177" s="37" t="n">
        <v>31</v>
      </c>
      <c r="R177" s="37" t="s">
        <v>187</v>
      </c>
      <c r="S177" s="37" t="s">
        <v>113</v>
      </c>
      <c r="T177" s="37"/>
      <c r="U177" s="37" t="s">
        <v>52</v>
      </c>
      <c r="V177" s="37" t="n">
        <f aca="false">IF(O177="","",YEAR(O177))</f>
        <v>2020</v>
      </c>
      <c r="W177" s="37" t="str">
        <f aca="false">IF(E177&lt;25,"21-24",IF(E177&lt;30,"25-29",IF(E177&lt;35,"30-34",IF(E177&lt;40,"35-39",IF(E177&lt;45,"40-44","45+")))))</f>
        <v>30-34</v>
      </c>
    </row>
    <row r="178" customFormat="false" ht="15" hidden="false" customHeight="false" outlineLevel="0" collapsed="false">
      <c r="A178" s="37" t="s">
        <v>742</v>
      </c>
      <c r="B178" s="37" t="s">
        <v>416</v>
      </c>
      <c r="C178" s="37" t="s">
        <v>484</v>
      </c>
      <c r="D178" s="37" t="s">
        <v>82</v>
      </c>
      <c r="E178" s="37" t="n">
        <v>28</v>
      </c>
      <c r="F178" s="37" t="s">
        <v>102</v>
      </c>
      <c r="G178" s="37" t="s">
        <v>94</v>
      </c>
      <c r="H178" s="37" t="s">
        <v>319</v>
      </c>
      <c r="I178" s="37" t="s">
        <v>61</v>
      </c>
      <c r="J178" s="37" t="s">
        <v>491</v>
      </c>
      <c r="K178" s="37" t="s">
        <v>76</v>
      </c>
      <c r="L178" s="37" t="s">
        <v>106</v>
      </c>
      <c r="M178" s="37" t="s">
        <v>88</v>
      </c>
      <c r="N178" s="37" t="s">
        <v>91</v>
      </c>
      <c r="O178" s="38" t="n">
        <v>44239</v>
      </c>
      <c r="P178" s="39" t="n">
        <v>689000</v>
      </c>
      <c r="Q178" s="37" t="n">
        <v>15</v>
      </c>
      <c r="R178" s="37" t="s">
        <v>185</v>
      </c>
      <c r="S178" s="37" t="s">
        <v>113</v>
      </c>
      <c r="T178" s="37" t="s">
        <v>743</v>
      </c>
      <c r="U178" s="37" t="s">
        <v>52</v>
      </c>
      <c r="V178" s="37" t="n">
        <f aca="false">IF(O178="","",YEAR(O178))</f>
        <v>2021</v>
      </c>
      <c r="W178" s="37" t="str">
        <f aca="false">IF(E178&lt;25,"21-24",IF(E178&lt;30,"25-29",IF(E178&lt;35,"30-34",IF(E178&lt;40,"35-39",IF(E178&lt;45,"40-44","45+")))))</f>
        <v>25-29</v>
      </c>
    </row>
    <row r="179" customFormat="false" ht="15" hidden="false" customHeight="false" outlineLevel="0" collapsed="false">
      <c r="A179" s="37" t="s">
        <v>744</v>
      </c>
      <c r="B179" s="37" t="s">
        <v>448</v>
      </c>
      <c r="C179" s="37" t="s">
        <v>356</v>
      </c>
      <c r="D179" s="37" t="s">
        <v>82</v>
      </c>
      <c r="E179" s="37" t="n">
        <v>38</v>
      </c>
      <c r="F179" s="37" t="s">
        <v>101</v>
      </c>
      <c r="G179" s="37" t="s">
        <v>97</v>
      </c>
      <c r="H179" s="37" t="s">
        <v>320</v>
      </c>
      <c r="I179" s="37" t="s">
        <v>62</v>
      </c>
      <c r="J179" s="37" t="s">
        <v>481</v>
      </c>
      <c r="K179" s="37" t="s">
        <v>78</v>
      </c>
      <c r="L179" s="37" t="s">
        <v>107</v>
      </c>
      <c r="M179" s="37" t="s">
        <v>88</v>
      </c>
      <c r="N179" s="37" t="s">
        <v>90</v>
      </c>
      <c r="O179" s="38" t="n">
        <v>43294</v>
      </c>
      <c r="P179" s="39" t="n">
        <v>4681000</v>
      </c>
      <c r="Q179" s="37" t="n">
        <v>10</v>
      </c>
      <c r="R179" s="37" t="s">
        <v>187</v>
      </c>
      <c r="S179" s="37" t="s">
        <v>112</v>
      </c>
      <c r="T179" s="37" t="s">
        <v>745</v>
      </c>
      <c r="U179" s="37" t="s">
        <v>52</v>
      </c>
      <c r="V179" s="37" t="n">
        <f aca="false">IF(O179="","",YEAR(O179))</f>
        <v>2018</v>
      </c>
      <c r="W179" s="37" t="str">
        <f aca="false">IF(E179&lt;25,"21-24",IF(E179&lt;30,"25-29",IF(E179&lt;35,"30-34",IF(E179&lt;40,"35-39",IF(E179&lt;45,"40-44","45+")))))</f>
        <v>35-39</v>
      </c>
    </row>
    <row r="180" customFormat="false" ht="15" hidden="false" customHeight="false" outlineLevel="0" collapsed="false">
      <c r="A180" s="37" t="s">
        <v>746</v>
      </c>
      <c r="B180" s="37" t="s">
        <v>391</v>
      </c>
      <c r="C180" s="37" t="s">
        <v>429</v>
      </c>
      <c r="D180" s="37" t="s">
        <v>83</v>
      </c>
      <c r="E180" s="37" t="n">
        <v>23</v>
      </c>
      <c r="F180" s="37" t="s">
        <v>100</v>
      </c>
      <c r="G180" s="37" t="s">
        <v>94</v>
      </c>
      <c r="H180" s="37" t="s">
        <v>318</v>
      </c>
      <c r="I180" s="37" t="s">
        <v>60</v>
      </c>
      <c r="J180" s="37" t="s">
        <v>384</v>
      </c>
      <c r="K180" s="37" t="s">
        <v>76</v>
      </c>
      <c r="L180" s="37" t="s">
        <v>106</v>
      </c>
      <c r="M180" s="37" t="s">
        <v>86</v>
      </c>
      <c r="N180" s="37" t="s">
        <v>90</v>
      </c>
      <c r="O180" s="38" t="n">
        <v>45680</v>
      </c>
      <c r="P180" s="39" t="n">
        <v>717000</v>
      </c>
      <c r="Q180" s="37" t="n">
        <v>10</v>
      </c>
      <c r="R180" s="37" t="s">
        <v>185</v>
      </c>
      <c r="S180" s="37" t="s">
        <v>115</v>
      </c>
      <c r="T180" s="37" t="s">
        <v>408</v>
      </c>
      <c r="U180" s="37" t="s">
        <v>52</v>
      </c>
      <c r="V180" s="37" t="n">
        <f aca="false">IF(O180="","",YEAR(O180))</f>
        <v>2025</v>
      </c>
      <c r="W180" s="37" t="str">
        <f aca="false">IF(E180&lt;25,"21-24",IF(E180&lt;30,"25-29",IF(E180&lt;35,"30-34",IF(E180&lt;40,"35-39",IF(E180&lt;45,"40-44","45+")))))</f>
        <v>21-24</v>
      </c>
    </row>
    <row r="181" customFormat="false" ht="15" hidden="false" customHeight="false" outlineLevel="0" collapsed="false">
      <c r="A181" s="37" t="s">
        <v>747</v>
      </c>
      <c r="B181" s="37" t="s">
        <v>355</v>
      </c>
      <c r="C181" s="37" t="s">
        <v>392</v>
      </c>
      <c r="D181" s="37" t="s">
        <v>82</v>
      </c>
      <c r="E181" s="37" t="n">
        <v>25</v>
      </c>
      <c r="F181" s="37" t="s">
        <v>100</v>
      </c>
      <c r="G181" s="37" t="s">
        <v>97</v>
      </c>
      <c r="H181" s="37" t="s">
        <v>325</v>
      </c>
      <c r="I181" s="37" t="s">
        <v>67</v>
      </c>
      <c r="J181" s="37" t="s">
        <v>716</v>
      </c>
      <c r="K181" s="37" t="s">
        <v>76</v>
      </c>
      <c r="L181" s="37" t="s">
        <v>109</v>
      </c>
      <c r="M181" s="37" t="s">
        <v>86</v>
      </c>
      <c r="N181" s="37" t="s">
        <v>90</v>
      </c>
      <c r="O181" s="38" t="n">
        <v>45363</v>
      </c>
      <c r="P181" s="39" t="n">
        <v>1096000</v>
      </c>
      <c r="Q181" s="37" t="n">
        <v>9</v>
      </c>
      <c r="R181" s="37" t="s">
        <v>187</v>
      </c>
      <c r="S181" s="37" t="s">
        <v>111</v>
      </c>
      <c r="T181" s="37" t="s">
        <v>717</v>
      </c>
      <c r="U181" s="37" t="s">
        <v>52</v>
      </c>
      <c r="V181" s="37" t="n">
        <f aca="false">IF(O181="","",YEAR(O181))</f>
        <v>2024</v>
      </c>
      <c r="W181" s="37" t="str">
        <f aca="false">IF(E181&lt;25,"21-24",IF(E181&lt;30,"25-29",IF(E181&lt;35,"30-34",IF(E181&lt;40,"35-39",IF(E181&lt;45,"40-44","45+")))))</f>
        <v>25-29</v>
      </c>
    </row>
    <row r="182" customFormat="false" ht="15" hidden="false" customHeight="false" outlineLevel="0" collapsed="false">
      <c r="A182" s="37" t="s">
        <v>748</v>
      </c>
      <c r="B182" s="37" t="s">
        <v>488</v>
      </c>
      <c r="C182" s="37" t="s">
        <v>413</v>
      </c>
      <c r="D182" s="37" t="s">
        <v>83</v>
      </c>
      <c r="E182" s="37" t="n">
        <v>45</v>
      </c>
      <c r="F182" s="37" t="s">
        <v>102</v>
      </c>
      <c r="G182" s="37" t="s">
        <v>94</v>
      </c>
      <c r="H182" s="37" t="s">
        <v>320</v>
      </c>
      <c r="I182" s="37" t="s">
        <v>62</v>
      </c>
      <c r="J182" s="37" t="s">
        <v>481</v>
      </c>
      <c r="K182" s="37" t="s">
        <v>78</v>
      </c>
      <c r="L182" s="37" t="s">
        <v>105</v>
      </c>
      <c r="M182" s="37" t="s">
        <v>87</v>
      </c>
      <c r="N182" s="37" t="s">
        <v>90</v>
      </c>
      <c r="O182" s="38" t="n">
        <v>45179</v>
      </c>
      <c r="P182" s="39" t="n">
        <v>3666000</v>
      </c>
      <c r="Q182" s="37" t="n">
        <v>38</v>
      </c>
      <c r="R182" s="37" t="s">
        <v>187</v>
      </c>
      <c r="S182" s="37" t="s">
        <v>111</v>
      </c>
      <c r="T182" s="37" t="s">
        <v>749</v>
      </c>
      <c r="U182" s="37" t="s">
        <v>52</v>
      </c>
      <c r="V182" s="37" t="n">
        <f aca="false">IF(O182="","",YEAR(O182))</f>
        <v>2023</v>
      </c>
      <c r="W182" s="37" t="str">
        <f aca="false">IF(E182&lt;25,"21-24",IF(E182&lt;30,"25-29",IF(E182&lt;35,"30-34",IF(E182&lt;40,"35-39",IF(E182&lt;45,"40-44","45+")))))</f>
        <v>45+</v>
      </c>
    </row>
    <row r="183" customFormat="false" ht="15" hidden="false" customHeight="false" outlineLevel="0" collapsed="false">
      <c r="A183" s="37" t="s">
        <v>750</v>
      </c>
      <c r="B183" s="37" t="s">
        <v>503</v>
      </c>
      <c r="C183" s="37" t="s">
        <v>433</v>
      </c>
      <c r="D183" s="37" t="s">
        <v>83</v>
      </c>
      <c r="E183" s="37" t="n">
        <v>27</v>
      </c>
      <c r="F183" s="37" t="s">
        <v>100</v>
      </c>
      <c r="G183" s="37" t="s">
        <v>95</v>
      </c>
      <c r="H183" s="37" t="s">
        <v>322</v>
      </c>
      <c r="I183" s="37" t="s">
        <v>64</v>
      </c>
      <c r="J183" s="37" t="s">
        <v>461</v>
      </c>
      <c r="K183" s="37" t="s">
        <v>75</v>
      </c>
      <c r="L183" s="37" t="s">
        <v>104</v>
      </c>
      <c r="M183" s="37" t="s">
        <v>86</v>
      </c>
      <c r="N183" s="37" t="s">
        <v>90</v>
      </c>
      <c r="O183" s="38" t="n">
        <v>45699</v>
      </c>
      <c r="P183" s="39" t="n">
        <v>416000</v>
      </c>
      <c r="Q183" s="37" t="n">
        <v>7</v>
      </c>
      <c r="R183" s="37" t="s">
        <v>185</v>
      </c>
      <c r="S183" s="37" t="s">
        <v>114</v>
      </c>
      <c r="T183" s="37" t="s">
        <v>751</v>
      </c>
      <c r="U183" s="37" t="s">
        <v>52</v>
      </c>
      <c r="V183" s="37" t="n">
        <f aca="false">IF(O183="","",YEAR(O183))</f>
        <v>2025</v>
      </c>
      <c r="W183" s="37" t="str">
        <f aca="false">IF(E183&lt;25,"21-24",IF(E183&lt;30,"25-29",IF(E183&lt;35,"30-34",IF(E183&lt;40,"35-39",IF(E183&lt;45,"40-44","45+")))))</f>
        <v>25-29</v>
      </c>
    </row>
    <row r="184" customFormat="false" ht="15" hidden="false" customHeight="false" outlineLevel="0" collapsed="false">
      <c r="A184" s="37" t="s">
        <v>752</v>
      </c>
      <c r="B184" s="37" t="s">
        <v>412</v>
      </c>
      <c r="C184" s="37" t="s">
        <v>516</v>
      </c>
      <c r="D184" s="37" t="s">
        <v>82</v>
      </c>
      <c r="E184" s="37" t="n">
        <v>29</v>
      </c>
      <c r="F184" s="37" t="s">
        <v>100</v>
      </c>
      <c r="G184" s="37" t="s">
        <v>95</v>
      </c>
      <c r="H184" s="37" t="s">
        <v>326</v>
      </c>
      <c r="I184" s="37" t="s">
        <v>68</v>
      </c>
      <c r="J184" s="37" t="s">
        <v>569</v>
      </c>
      <c r="K184" s="37" t="s">
        <v>76</v>
      </c>
      <c r="L184" s="37" t="s">
        <v>104</v>
      </c>
      <c r="M184" s="37" t="s">
        <v>88</v>
      </c>
      <c r="N184" s="37" t="s">
        <v>90</v>
      </c>
      <c r="O184" s="38" t="n">
        <v>44654</v>
      </c>
      <c r="P184" s="39" t="n">
        <v>1201000</v>
      </c>
      <c r="Q184" s="37" t="n">
        <v>14</v>
      </c>
      <c r="R184" s="37" t="s">
        <v>187</v>
      </c>
      <c r="S184" s="37" t="s">
        <v>112</v>
      </c>
      <c r="T184" s="37" t="s">
        <v>695</v>
      </c>
      <c r="U184" s="37" t="s">
        <v>52</v>
      </c>
      <c r="V184" s="37" t="n">
        <f aca="false">IF(O184="","",YEAR(O184))</f>
        <v>2022</v>
      </c>
      <c r="W184" s="37" t="str">
        <f aca="false">IF(E184&lt;25,"21-24",IF(E184&lt;30,"25-29",IF(E184&lt;35,"30-34",IF(E184&lt;40,"35-39",IF(E184&lt;45,"40-44","45+")))))</f>
        <v>25-29</v>
      </c>
    </row>
    <row r="185" customFormat="false" ht="15" hidden="false" customHeight="false" outlineLevel="0" collapsed="false">
      <c r="A185" s="37" t="s">
        <v>753</v>
      </c>
      <c r="B185" s="37" t="s">
        <v>410</v>
      </c>
      <c r="C185" s="37" t="s">
        <v>396</v>
      </c>
      <c r="D185" s="37" t="s">
        <v>83</v>
      </c>
      <c r="E185" s="37" t="n">
        <v>28</v>
      </c>
      <c r="F185" s="37" t="s">
        <v>100</v>
      </c>
      <c r="G185" s="37" t="s">
        <v>94</v>
      </c>
      <c r="H185" s="37" t="s">
        <v>318</v>
      </c>
      <c r="I185" s="37" t="s">
        <v>60</v>
      </c>
      <c r="J185" s="37" t="s">
        <v>366</v>
      </c>
      <c r="K185" s="37" t="s">
        <v>76</v>
      </c>
      <c r="L185" s="37" t="s">
        <v>108</v>
      </c>
      <c r="M185" s="37" t="s">
        <v>88</v>
      </c>
      <c r="N185" s="37" t="s">
        <v>90</v>
      </c>
      <c r="O185" s="38" t="n">
        <v>45141</v>
      </c>
      <c r="P185" s="39" t="n">
        <v>867000</v>
      </c>
      <c r="Q185" s="37" t="n">
        <v>20</v>
      </c>
      <c r="R185" s="37" t="s">
        <v>185</v>
      </c>
      <c r="S185" s="37" t="s">
        <v>111</v>
      </c>
      <c r="T185" s="37" t="s">
        <v>723</v>
      </c>
      <c r="U185" s="37" t="s">
        <v>52</v>
      </c>
      <c r="V185" s="37" t="n">
        <f aca="false">IF(O185="","",YEAR(O185))</f>
        <v>2023</v>
      </c>
      <c r="W185" s="37" t="str">
        <f aca="false">IF(E185&lt;25,"21-24",IF(E185&lt;30,"25-29",IF(E185&lt;35,"30-34",IF(E185&lt;40,"35-39",IF(E185&lt;45,"40-44","45+")))))</f>
        <v>25-29</v>
      </c>
    </row>
    <row r="186" customFormat="false" ht="15" hidden="false" customHeight="false" outlineLevel="0" collapsed="false">
      <c r="A186" s="37" t="s">
        <v>754</v>
      </c>
      <c r="B186" s="37" t="s">
        <v>419</v>
      </c>
      <c r="C186" s="37" t="s">
        <v>516</v>
      </c>
      <c r="D186" s="37" t="s">
        <v>83</v>
      </c>
      <c r="E186" s="37" t="n">
        <v>30</v>
      </c>
      <c r="F186" s="37" t="s">
        <v>100</v>
      </c>
      <c r="G186" s="37" t="s">
        <v>97</v>
      </c>
      <c r="H186" s="37" t="s">
        <v>325</v>
      </c>
      <c r="I186" s="37" t="s">
        <v>67</v>
      </c>
      <c r="J186" s="37" t="s">
        <v>716</v>
      </c>
      <c r="K186" s="37" t="s">
        <v>76</v>
      </c>
      <c r="L186" s="37" t="s">
        <v>106</v>
      </c>
      <c r="M186" s="37" t="s">
        <v>86</v>
      </c>
      <c r="N186" s="37" t="s">
        <v>90</v>
      </c>
      <c r="O186" s="38" t="n">
        <v>44927</v>
      </c>
      <c r="P186" s="39" t="n">
        <v>1134000</v>
      </c>
      <c r="Q186" s="37" t="n">
        <v>14</v>
      </c>
      <c r="R186" s="37" t="s">
        <v>187</v>
      </c>
      <c r="S186" s="37" t="s">
        <v>113</v>
      </c>
      <c r="T186" s="37" t="s">
        <v>755</v>
      </c>
      <c r="U186" s="37" t="s">
        <v>52</v>
      </c>
      <c r="V186" s="37" t="n">
        <f aca="false">IF(O186="","",YEAR(O186))</f>
        <v>2023</v>
      </c>
      <c r="W186" s="37" t="str">
        <f aca="false">IF(E186&lt;25,"21-24",IF(E186&lt;30,"25-29",IF(E186&lt;35,"30-34",IF(E186&lt;40,"35-39",IF(E186&lt;45,"40-44","45+")))))</f>
        <v>30-34</v>
      </c>
    </row>
    <row r="187" customFormat="false" ht="15" hidden="false" customHeight="false" outlineLevel="0" collapsed="false">
      <c r="A187" s="37" t="s">
        <v>756</v>
      </c>
      <c r="B187" s="37" t="s">
        <v>379</v>
      </c>
      <c r="C187" s="37" t="s">
        <v>433</v>
      </c>
      <c r="D187" s="37" t="s">
        <v>83</v>
      </c>
      <c r="E187" s="37" t="n">
        <v>41</v>
      </c>
      <c r="F187" s="37" t="s">
        <v>100</v>
      </c>
      <c r="G187" s="37" t="s">
        <v>95</v>
      </c>
      <c r="H187" s="37" t="s">
        <v>320</v>
      </c>
      <c r="I187" s="37" t="s">
        <v>62</v>
      </c>
      <c r="J187" s="37" t="s">
        <v>481</v>
      </c>
      <c r="K187" s="37" t="s">
        <v>78</v>
      </c>
      <c r="L187" s="37" t="s">
        <v>107</v>
      </c>
      <c r="M187" s="37" t="s">
        <v>88</v>
      </c>
      <c r="N187" s="37" t="s">
        <v>91</v>
      </c>
      <c r="O187" s="38" t="n">
        <v>45086</v>
      </c>
      <c r="P187" s="39" t="n">
        <v>3586000</v>
      </c>
      <c r="Q187" s="37" t="n">
        <v>29</v>
      </c>
      <c r="R187" s="37" t="s">
        <v>187</v>
      </c>
      <c r="S187" s="37" t="s">
        <v>111</v>
      </c>
      <c r="T187" s="37" t="s">
        <v>757</v>
      </c>
      <c r="U187" s="37" t="s">
        <v>52</v>
      </c>
      <c r="V187" s="37" t="n">
        <f aca="false">IF(O187="","",YEAR(O187))</f>
        <v>2023</v>
      </c>
      <c r="W187" s="37" t="str">
        <f aca="false">IF(E187&lt;25,"21-24",IF(E187&lt;30,"25-29",IF(E187&lt;35,"30-34",IF(E187&lt;40,"35-39",IF(E187&lt;45,"40-44","45+")))))</f>
        <v>40-44</v>
      </c>
    </row>
    <row r="188" customFormat="false" ht="15" hidden="false" customHeight="false" outlineLevel="0" collapsed="false">
      <c r="A188" s="37" t="s">
        <v>758</v>
      </c>
      <c r="B188" s="37" t="s">
        <v>537</v>
      </c>
      <c r="C188" s="37" t="s">
        <v>433</v>
      </c>
      <c r="D188" s="37" t="s">
        <v>83</v>
      </c>
      <c r="E188" s="37" t="n">
        <v>26</v>
      </c>
      <c r="F188" s="37" t="s">
        <v>100</v>
      </c>
      <c r="G188" s="37" t="s">
        <v>96</v>
      </c>
      <c r="H188" s="37" t="s">
        <v>321</v>
      </c>
      <c r="I188" s="37" t="s">
        <v>63</v>
      </c>
      <c r="J188" s="37" t="s">
        <v>388</v>
      </c>
      <c r="K188" s="37" t="s">
        <v>77</v>
      </c>
      <c r="L188" s="37" t="s">
        <v>104</v>
      </c>
      <c r="M188" s="37" t="s">
        <v>86</v>
      </c>
      <c r="N188" s="37" t="s">
        <v>90</v>
      </c>
      <c r="O188" s="38" t="n">
        <v>45748</v>
      </c>
      <c r="P188" s="39" t="n">
        <v>1690000</v>
      </c>
      <c r="Q188" s="37" t="n">
        <v>4</v>
      </c>
      <c r="R188" s="37" t="s">
        <v>187</v>
      </c>
      <c r="S188" s="37" t="s">
        <v>112</v>
      </c>
      <c r="T188" s="37" t="s">
        <v>759</v>
      </c>
      <c r="U188" s="37" t="s">
        <v>52</v>
      </c>
      <c r="V188" s="37" t="n">
        <f aca="false">IF(O188="","",YEAR(O188))</f>
        <v>2025</v>
      </c>
      <c r="W188" s="37" t="str">
        <f aca="false">IF(E188&lt;25,"21-24",IF(E188&lt;30,"25-29",IF(E188&lt;35,"30-34",IF(E188&lt;40,"35-39",IF(E188&lt;45,"40-44","45+")))))</f>
        <v>25-29</v>
      </c>
    </row>
    <row r="189" customFormat="false" ht="15" hidden="false" customHeight="false" outlineLevel="0" collapsed="false">
      <c r="A189" s="37" t="s">
        <v>760</v>
      </c>
      <c r="B189" s="37" t="s">
        <v>448</v>
      </c>
      <c r="C189" s="37" t="s">
        <v>351</v>
      </c>
      <c r="D189" s="37" t="s">
        <v>83</v>
      </c>
      <c r="E189" s="37" t="n">
        <v>28</v>
      </c>
      <c r="F189" s="37" t="s">
        <v>100</v>
      </c>
      <c r="G189" s="37" t="s">
        <v>95</v>
      </c>
      <c r="H189" s="37" t="s">
        <v>322</v>
      </c>
      <c r="I189" s="37" t="s">
        <v>64</v>
      </c>
      <c r="J189" s="37" t="s">
        <v>440</v>
      </c>
      <c r="K189" s="37" t="s">
        <v>76</v>
      </c>
      <c r="L189" s="37" t="s">
        <v>108</v>
      </c>
      <c r="M189" s="37" t="s">
        <v>86</v>
      </c>
      <c r="N189" s="37" t="s">
        <v>90</v>
      </c>
      <c r="O189" s="38" t="n">
        <v>44814</v>
      </c>
      <c r="P189" s="39" t="n">
        <v>1290000</v>
      </c>
      <c r="Q189" s="37" t="n">
        <v>37</v>
      </c>
      <c r="R189" s="37" t="s">
        <v>187</v>
      </c>
      <c r="S189" s="37" t="s">
        <v>113</v>
      </c>
      <c r="T189" s="37" t="s">
        <v>761</v>
      </c>
      <c r="U189" s="37" t="s">
        <v>52</v>
      </c>
      <c r="V189" s="37" t="n">
        <f aca="false">IF(O189="","",YEAR(O189))</f>
        <v>2022</v>
      </c>
      <c r="W189" s="37" t="str">
        <f aca="false">IF(E189&lt;25,"21-24",IF(E189&lt;30,"25-29",IF(E189&lt;35,"30-34",IF(E189&lt;40,"35-39",IF(E189&lt;45,"40-44","45+")))))</f>
        <v>25-29</v>
      </c>
    </row>
    <row r="190" customFormat="false" ht="15" hidden="false" customHeight="false" outlineLevel="0" collapsed="false">
      <c r="A190" s="37" t="s">
        <v>762</v>
      </c>
      <c r="B190" s="37" t="s">
        <v>448</v>
      </c>
      <c r="C190" s="37" t="s">
        <v>351</v>
      </c>
      <c r="D190" s="37" t="s">
        <v>83</v>
      </c>
      <c r="E190" s="37" t="n">
        <v>44</v>
      </c>
      <c r="F190" s="37" t="s">
        <v>101</v>
      </c>
      <c r="G190" s="37" t="s">
        <v>95</v>
      </c>
      <c r="H190" s="37" t="s">
        <v>320</v>
      </c>
      <c r="I190" s="37" t="s">
        <v>62</v>
      </c>
      <c r="J190" s="37" t="s">
        <v>481</v>
      </c>
      <c r="K190" s="37" t="s">
        <v>78</v>
      </c>
      <c r="L190" s="37" t="s">
        <v>105</v>
      </c>
      <c r="M190" s="37" t="s">
        <v>87</v>
      </c>
      <c r="N190" s="37" t="s">
        <v>90</v>
      </c>
      <c r="O190" s="38" t="n">
        <v>44550</v>
      </c>
      <c r="P190" s="39" t="n">
        <v>3757000</v>
      </c>
      <c r="Q190" s="37" t="n">
        <v>4</v>
      </c>
      <c r="R190" s="37" t="s">
        <v>187</v>
      </c>
      <c r="S190" s="37" t="s">
        <v>112</v>
      </c>
      <c r="T190" s="37" t="s">
        <v>763</v>
      </c>
      <c r="U190" s="37" t="s">
        <v>52</v>
      </c>
      <c r="V190" s="37" t="n">
        <f aca="false">IF(O190="","",YEAR(O190))</f>
        <v>2021</v>
      </c>
      <c r="W190" s="37" t="str">
        <f aca="false">IF(E190&lt;25,"21-24",IF(E190&lt;30,"25-29",IF(E190&lt;35,"30-34",IF(E190&lt;40,"35-39",IF(E190&lt;45,"40-44","45+")))))</f>
        <v>40-44</v>
      </c>
    </row>
    <row r="191" customFormat="false" ht="15" hidden="false" customHeight="false" outlineLevel="0" collapsed="false">
      <c r="A191" s="37" t="s">
        <v>764</v>
      </c>
      <c r="B191" s="37" t="s">
        <v>494</v>
      </c>
      <c r="C191" s="37" t="s">
        <v>426</v>
      </c>
      <c r="D191" s="37" t="s">
        <v>83</v>
      </c>
      <c r="E191" s="37" t="n">
        <v>33</v>
      </c>
      <c r="F191" s="37" t="s">
        <v>100</v>
      </c>
      <c r="G191" s="37" t="s">
        <v>94</v>
      </c>
      <c r="H191" s="37" t="s">
        <v>321</v>
      </c>
      <c r="I191" s="37" t="s">
        <v>63</v>
      </c>
      <c r="J191" s="37" t="s">
        <v>529</v>
      </c>
      <c r="K191" s="37" t="s">
        <v>78</v>
      </c>
      <c r="L191" s="37" t="s">
        <v>105</v>
      </c>
      <c r="M191" s="37" t="s">
        <v>86</v>
      </c>
      <c r="N191" s="37" t="s">
        <v>90</v>
      </c>
      <c r="O191" s="38" t="n">
        <v>43593</v>
      </c>
      <c r="P191" s="39" t="n">
        <v>3473000</v>
      </c>
      <c r="Q191" s="37" t="n">
        <v>29</v>
      </c>
      <c r="R191" s="37" t="s">
        <v>187</v>
      </c>
      <c r="S191" s="37" t="s">
        <v>113</v>
      </c>
      <c r="T191" s="37" t="s">
        <v>765</v>
      </c>
      <c r="U191" s="37" t="s">
        <v>52</v>
      </c>
      <c r="V191" s="37" t="n">
        <f aca="false">IF(O191="","",YEAR(O191))</f>
        <v>2019</v>
      </c>
      <c r="W191" s="37" t="str">
        <f aca="false">IF(E191&lt;25,"21-24",IF(E191&lt;30,"25-29",IF(E191&lt;35,"30-34",IF(E191&lt;40,"35-39",IF(E191&lt;45,"40-44","45+")))))</f>
        <v>30-34</v>
      </c>
    </row>
    <row r="192" customFormat="false" ht="15" hidden="false" customHeight="false" outlineLevel="0" collapsed="false">
      <c r="A192" s="37" t="s">
        <v>766</v>
      </c>
      <c r="B192" s="37" t="s">
        <v>432</v>
      </c>
      <c r="C192" s="37" t="s">
        <v>396</v>
      </c>
      <c r="D192" s="37" t="s">
        <v>83</v>
      </c>
      <c r="E192" s="37" t="n">
        <v>31</v>
      </c>
      <c r="F192" s="37" t="s">
        <v>100</v>
      </c>
      <c r="G192" s="37" t="s">
        <v>94</v>
      </c>
      <c r="H192" s="37" t="s">
        <v>318</v>
      </c>
      <c r="I192" s="37" t="s">
        <v>60</v>
      </c>
      <c r="J192" s="37" t="s">
        <v>470</v>
      </c>
      <c r="K192" s="37" t="s">
        <v>77</v>
      </c>
      <c r="L192" s="37" t="s">
        <v>105</v>
      </c>
      <c r="M192" s="37" t="s">
        <v>88</v>
      </c>
      <c r="N192" s="37" t="s">
        <v>90</v>
      </c>
      <c r="O192" s="38" t="n">
        <v>45233</v>
      </c>
      <c r="P192" s="39" t="n">
        <v>2287000</v>
      </c>
      <c r="Q192" s="37" t="n">
        <v>10</v>
      </c>
      <c r="R192" s="37" t="s">
        <v>187</v>
      </c>
      <c r="S192" s="37" t="s">
        <v>112</v>
      </c>
      <c r="T192" s="37" t="s">
        <v>472</v>
      </c>
      <c r="U192" s="37" t="s">
        <v>52</v>
      </c>
      <c r="V192" s="37" t="n">
        <f aca="false">IF(O192="","",YEAR(O192))</f>
        <v>2023</v>
      </c>
      <c r="W192" s="37" t="str">
        <f aca="false">IF(E192&lt;25,"21-24",IF(E192&lt;30,"25-29",IF(E192&lt;35,"30-34",IF(E192&lt;40,"35-39",IF(E192&lt;45,"40-44","45+")))))</f>
        <v>30-34</v>
      </c>
    </row>
    <row r="193" customFormat="false" ht="15" hidden="false" customHeight="false" outlineLevel="0" collapsed="false">
      <c r="A193" s="37" t="s">
        <v>767</v>
      </c>
      <c r="B193" s="37" t="s">
        <v>360</v>
      </c>
      <c r="C193" s="37" t="s">
        <v>361</v>
      </c>
      <c r="D193" s="37" t="s">
        <v>82</v>
      </c>
      <c r="E193" s="37" t="n">
        <v>27</v>
      </c>
      <c r="F193" s="37" t="s">
        <v>100</v>
      </c>
      <c r="G193" s="37" t="s">
        <v>94</v>
      </c>
      <c r="H193" s="37" t="s">
        <v>323</v>
      </c>
      <c r="I193" s="37" t="s">
        <v>65</v>
      </c>
      <c r="J193" s="37" t="s">
        <v>650</v>
      </c>
      <c r="K193" s="37" t="s">
        <v>76</v>
      </c>
      <c r="L193" s="37" t="s">
        <v>108</v>
      </c>
      <c r="M193" s="37" t="s">
        <v>86</v>
      </c>
      <c r="N193" s="37" t="s">
        <v>90</v>
      </c>
      <c r="O193" s="38" t="n">
        <v>45416</v>
      </c>
      <c r="P193" s="39" t="n">
        <v>1297000</v>
      </c>
      <c r="Q193" s="37" t="n">
        <v>8</v>
      </c>
      <c r="R193" s="37" t="s">
        <v>185</v>
      </c>
      <c r="S193" s="37" t="s">
        <v>114</v>
      </c>
      <c r="T193" s="37" t="s">
        <v>617</v>
      </c>
      <c r="U193" s="37" t="s">
        <v>52</v>
      </c>
      <c r="V193" s="37" t="n">
        <f aca="false">IF(O193="","",YEAR(O193))</f>
        <v>2024</v>
      </c>
      <c r="W193" s="37" t="str">
        <f aca="false">IF(E193&lt;25,"21-24",IF(E193&lt;30,"25-29",IF(E193&lt;35,"30-34",IF(E193&lt;40,"35-39",IF(E193&lt;45,"40-44","45+")))))</f>
        <v>25-29</v>
      </c>
    </row>
    <row r="194" customFormat="false" ht="15" hidden="false" customHeight="false" outlineLevel="0" collapsed="false">
      <c r="A194" s="37" t="s">
        <v>768</v>
      </c>
      <c r="B194" s="37" t="s">
        <v>399</v>
      </c>
      <c r="C194" s="37" t="s">
        <v>453</v>
      </c>
      <c r="D194" s="37" t="s">
        <v>82</v>
      </c>
      <c r="E194" s="37" t="n">
        <v>24</v>
      </c>
      <c r="F194" s="37" t="s">
        <v>101</v>
      </c>
      <c r="G194" s="37" t="s">
        <v>94</v>
      </c>
      <c r="H194" s="37" t="s">
        <v>326</v>
      </c>
      <c r="I194" s="37" t="s">
        <v>68</v>
      </c>
      <c r="J194" s="37" t="s">
        <v>569</v>
      </c>
      <c r="K194" s="37" t="s">
        <v>76</v>
      </c>
      <c r="L194" s="37" t="s">
        <v>109</v>
      </c>
      <c r="M194" s="37" t="s">
        <v>87</v>
      </c>
      <c r="N194" s="37" t="s">
        <v>90</v>
      </c>
      <c r="O194" s="38" t="n">
        <v>46000</v>
      </c>
      <c r="P194" s="39" t="n">
        <v>712000</v>
      </c>
      <c r="Q194" s="37" t="n">
        <v>8</v>
      </c>
      <c r="R194" s="37" t="s">
        <v>187</v>
      </c>
      <c r="S194" s="37" t="s">
        <v>111</v>
      </c>
      <c r="T194" s="37" t="s">
        <v>570</v>
      </c>
      <c r="U194" s="37" t="s">
        <v>53</v>
      </c>
      <c r="V194" s="37" t="n">
        <f aca="false">IF(O194="","",YEAR(O194))</f>
        <v>2025</v>
      </c>
      <c r="W194" s="37" t="str">
        <f aca="false">IF(E194&lt;25,"21-24",IF(E194&lt;30,"25-29",IF(E194&lt;35,"30-34",IF(E194&lt;40,"35-39",IF(E194&lt;45,"40-44","45+")))))</f>
        <v>21-24</v>
      </c>
    </row>
    <row r="195" customFormat="false" ht="15" hidden="false" customHeight="false" outlineLevel="0" collapsed="false">
      <c r="A195" s="37" t="s">
        <v>769</v>
      </c>
      <c r="B195" s="37" t="s">
        <v>399</v>
      </c>
      <c r="C195" s="37" t="s">
        <v>370</v>
      </c>
      <c r="D195" s="37" t="s">
        <v>83</v>
      </c>
      <c r="E195" s="37" t="n">
        <v>34</v>
      </c>
      <c r="F195" s="37" t="s">
        <v>100</v>
      </c>
      <c r="G195" s="37" t="s">
        <v>97</v>
      </c>
      <c r="H195" s="37" t="s">
        <v>318</v>
      </c>
      <c r="I195" s="37" t="s">
        <v>60</v>
      </c>
      <c r="J195" s="37" t="s">
        <v>407</v>
      </c>
      <c r="K195" s="37" t="s">
        <v>78</v>
      </c>
      <c r="L195" s="37" t="s">
        <v>106</v>
      </c>
      <c r="M195" s="37" t="s">
        <v>86</v>
      </c>
      <c r="N195" s="37" t="s">
        <v>90</v>
      </c>
      <c r="O195" s="38" t="n">
        <v>42852</v>
      </c>
      <c r="P195" s="39" t="n">
        <v>2728000</v>
      </c>
      <c r="Q195" s="37" t="n">
        <v>6</v>
      </c>
      <c r="R195" s="37" t="s">
        <v>185</v>
      </c>
      <c r="S195" s="37" t="s">
        <v>111</v>
      </c>
      <c r="T195" s="37" t="s">
        <v>535</v>
      </c>
      <c r="U195" s="37" t="s">
        <v>52</v>
      </c>
      <c r="V195" s="37" t="n">
        <f aca="false">IF(O195="","",YEAR(O195))</f>
        <v>2017</v>
      </c>
      <c r="W195" s="37" t="str">
        <f aca="false">IF(E195&lt;25,"21-24",IF(E195&lt;30,"25-29",IF(E195&lt;35,"30-34",IF(E195&lt;40,"35-39",IF(E195&lt;45,"40-44","45+")))))</f>
        <v>30-34</v>
      </c>
    </row>
    <row r="196" customFormat="false" ht="15" hidden="false" customHeight="false" outlineLevel="0" collapsed="false">
      <c r="A196" s="37" t="s">
        <v>770</v>
      </c>
      <c r="B196" s="37" t="s">
        <v>572</v>
      </c>
      <c r="C196" s="37" t="s">
        <v>383</v>
      </c>
      <c r="D196" s="37" t="s">
        <v>83</v>
      </c>
      <c r="E196" s="37" t="n">
        <v>27</v>
      </c>
      <c r="F196" s="37" t="s">
        <v>100</v>
      </c>
      <c r="G196" s="37" t="s">
        <v>94</v>
      </c>
      <c r="H196" s="37" t="s">
        <v>322</v>
      </c>
      <c r="I196" s="37" t="s">
        <v>64</v>
      </c>
      <c r="J196" s="37" t="s">
        <v>461</v>
      </c>
      <c r="K196" s="37" t="s">
        <v>75</v>
      </c>
      <c r="L196" s="37" t="s">
        <v>108</v>
      </c>
      <c r="M196" s="37" t="s">
        <v>87</v>
      </c>
      <c r="N196" s="37" t="s">
        <v>90</v>
      </c>
      <c r="O196" s="38" t="n">
        <v>46064</v>
      </c>
      <c r="P196" s="39" t="n">
        <v>511000</v>
      </c>
      <c r="Q196" s="37" t="n">
        <v>1</v>
      </c>
      <c r="R196" s="37" t="s">
        <v>185</v>
      </c>
      <c r="S196" s="37" t="s">
        <v>113</v>
      </c>
      <c r="T196" s="37" t="s">
        <v>771</v>
      </c>
      <c r="U196" s="37" t="s">
        <v>52</v>
      </c>
      <c r="V196" s="37" t="n">
        <f aca="false">IF(O196="","",YEAR(O196))</f>
        <v>2026</v>
      </c>
      <c r="W196" s="37" t="str">
        <f aca="false">IF(E196&lt;25,"21-24",IF(E196&lt;30,"25-29",IF(E196&lt;35,"30-34",IF(E196&lt;40,"35-39",IF(E196&lt;45,"40-44","45+")))))</f>
        <v>25-29</v>
      </c>
    </row>
    <row r="197" customFormat="false" ht="15" hidden="false" customHeight="false" outlineLevel="0" collapsed="false">
      <c r="A197" s="37" t="s">
        <v>772</v>
      </c>
      <c r="B197" s="37" t="s">
        <v>360</v>
      </c>
      <c r="C197" s="37" t="s">
        <v>433</v>
      </c>
      <c r="D197" s="37" t="s">
        <v>82</v>
      </c>
      <c r="E197" s="37" t="n">
        <v>24</v>
      </c>
      <c r="F197" s="37" t="s">
        <v>100</v>
      </c>
      <c r="G197" s="37" t="s">
        <v>95</v>
      </c>
      <c r="H197" s="37" t="s">
        <v>323</v>
      </c>
      <c r="I197" s="37" t="s">
        <v>65</v>
      </c>
      <c r="J197" s="37" t="s">
        <v>650</v>
      </c>
      <c r="K197" s="37" t="s">
        <v>76</v>
      </c>
      <c r="L197" s="37" t="s">
        <v>105</v>
      </c>
      <c r="M197" s="37" t="s">
        <v>86</v>
      </c>
      <c r="N197" s="37" t="s">
        <v>91</v>
      </c>
      <c r="O197" s="38" t="n">
        <v>45326</v>
      </c>
      <c r="P197" s="39" t="n">
        <v>1238000</v>
      </c>
      <c r="Q197" s="37" t="n">
        <v>18</v>
      </c>
      <c r="R197" s="37" t="s">
        <v>185</v>
      </c>
      <c r="S197" s="37" t="s">
        <v>115</v>
      </c>
      <c r="T197" s="37" t="s">
        <v>773</v>
      </c>
      <c r="U197" s="37" t="s">
        <v>52</v>
      </c>
      <c r="V197" s="37" t="n">
        <f aca="false">IF(O197="","",YEAR(O197))</f>
        <v>2024</v>
      </c>
      <c r="W197" s="37" t="str">
        <f aca="false">IF(E197&lt;25,"21-24",IF(E197&lt;30,"25-29",IF(E197&lt;35,"30-34",IF(E197&lt;40,"35-39",IF(E197&lt;45,"40-44","45+")))))</f>
        <v>21-24</v>
      </c>
    </row>
    <row r="198" customFormat="false" ht="15" hidden="false" customHeight="false" outlineLevel="0" collapsed="false">
      <c r="A198" s="37" t="s">
        <v>774</v>
      </c>
      <c r="B198" s="37" t="s">
        <v>488</v>
      </c>
      <c r="C198" s="37" t="s">
        <v>370</v>
      </c>
      <c r="D198" s="37" t="s">
        <v>83</v>
      </c>
      <c r="E198" s="37" t="n">
        <v>39</v>
      </c>
      <c r="F198" s="37" t="s">
        <v>100</v>
      </c>
      <c r="G198" s="37" t="s">
        <v>96</v>
      </c>
      <c r="H198" s="37" t="s">
        <v>320</v>
      </c>
      <c r="I198" s="37" t="s">
        <v>62</v>
      </c>
      <c r="J198" s="37" t="s">
        <v>481</v>
      </c>
      <c r="K198" s="37" t="s">
        <v>78</v>
      </c>
      <c r="L198" s="37" t="s">
        <v>106</v>
      </c>
      <c r="M198" s="37" t="s">
        <v>86</v>
      </c>
      <c r="N198" s="37" t="s">
        <v>90</v>
      </c>
      <c r="O198" s="38" t="n">
        <v>42607</v>
      </c>
      <c r="P198" s="39" t="n">
        <v>4778000</v>
      </c>
      <c r="Q198" s="37" t="n">
        <v>8</v>
      </c>
      <c r="R198" s="37" t="s">
        <v>185</v>
      </c>
      <c r="S198" s="37" t="s">
        <v>112</v>
      </c>
      <c r="T198" s="37" t="s">
        <v>482</v>
      </c>
      <c r="U198" s="37" t="s">
        <v>52</v>
      </c>
      <c r="V198" s="37" t="n">
        <f aca="false">IF(O198="","",YEAR(O198))</f>
        <v>2016</v>
      </c>
      <c r="W198" s="37" t="str">
        <f aca="false">IF(E198&lt;25,"21-24",IF(E198&lt;30,"25-29",IF(E198&lt;35,"30-34",IF(E198&lt;40,"35-39",IF(E198&lt;45,"40-44","45+")))))</f>
        <v>35-39</v>
      </c>
    </row>
    <row r="199" customFormat="false" ht="15" hidden="false" customHeight="false" outlineLevel="0" collapsed="false">
      <c r="A199" s="37" t="s">
        <v>775</v>
      </c>
      <c r="B199" s="37" t="s">
        <v>416</v>
      </c>
      <c r="C199" s="37" t="s">
        <v>387</v>
      </c>
      <c r="D199" s="37" t="s">
        <v>83</v>
      </c>
      <c r="E199" s="37" t="n">
        <v>35</v>
      </c>
      <c r="F199" s="37" t="s">
        <v>100</v>
      </c>
      <c r="G199" s="37" t="s">
        <v>95</v>
      </c>
      <c r="H199" s="37" t="s">
        <v>318</v>
      </c>
      <c r="I199" s="37" t="s">
        <v>60</v>
      </c>
      <c r="J199" s="37" t="s">
        <v>407</v>
      </c>
      <c r="K199" s="37" t="s">
        <v>78</v>
      </c>
      <c r="L199" s="37" t="s">
        <v>105</v>
      </c>
      <c r="M199" s="37" t="s">
        <v>88</v>
      </c>
      <c r="N199" s="37" t="s">
        <v>90</v>
      </c>
      <c r="O199" s="38" t="n">
        <v>43491</v>
      </c>
      <c r="P199" s="39" t="n">
        <v>3243000</v>
      </c>
      <c r="Q199" s="37" t="n">
        <v>32</v>
      </c>
      <c r="R199" s="37" t="s">
        <v>187</v>
      </c>
      <c r="S199" s="37" t="s">
        <v>115</v>
      </c>
      <c r="T199" s="37" t="s">
        <v>776</v>
      </c>
      <c r="U199" s="37" t="s">
        <v>52</v>
      </c>
      <c r="V199" s="37" t="n">
        <f aca="false">IF(O199="","",YEAR(O199))</f>
        <v>2019</v>
      </c>
      <c r="W199" s="37" t="str">
        <f aca="false">IF(E199&lt;25,"21-24",IF(E199&lt;30,"25-29",IF(E199&lt;35,"30-34",IF(E199&lt;40,"35-39",IF(E199&lt;45,"40-44","45+")))))</f>
        <v>35-39</v>
      </c>
    </row>
    <row r="200" customFormat="false" ht="15" hidden="false" customHeight="false" outlineLevel="0" collapsed="false">
      <c r="A200" s="37" t="s">
        <v>777</v>
      </c>
      <c r="B200" s="37" t="s">
        <v>465</v>
      </c>
      <c r="C200" s="37" t="s">
        <v>469</v>
      </c>
      <c r="D200" s="37" t="s">
        <v>82</v>
      </c>
      <c r="E200" s="37" t="n">
        <v>23</v>
      </c>
      <c r="F200" s="37" t="s">
        <v>100</v>
      </c>
      <c r="G200" s="37" t="s">
        <v>98</v>
      </c>
      <c r="H200" s="37" t="s">
        <v>324</v>
      </c>
      <c r="I200" s="37" t="s">
        <v>66</v>
      </c>
      <c r="J200" s="37" t="s">
        <v>504</v>
      </c>
      <c r="K200" s="37" t="s">
        <v>75</v>
      </c>
      <c r="L200" s="37" t="s">
        <v>105</v>
      </c>
      <c r="M200" s="37" t="s">
        <v>87</v>
      </c>
      <c r="N200" s="37" t="s">
        <v>90</v>
      </c>
      <c r="O200" s="38" t="n">
        <v>45827</v>
      </c>
      <c r="P200" s="39" t="n">
        <v>388000</v>
      </c>
      <c r="Q200" s="37" t="n">
        <v>4</v>
      </c>
      <c r="R200" s="37" t="s">
        <v>187</v>
      </c>
      <c r="S200" s="37" t="s">
        <v>113</v>
      </c>
      <c r="T200" s="37" t="s">
        <v>450</v>
      </c>
      <c r="U200" s="37" t="s">
        <v>52</v>
      </c>
      <c r="V200" s="37" t="n">
        <f aca="false">IF(O200="","",YEAR(O200))</f>
        <v>2025</v>
      </c>
      <c r="W200" s="37" t="str">
        <f aca="false">IF(E200&lt;25,"21-24",IF(E200&lt;30,"25-29",IF(E200&lt;35,"30-34",IF(E200&lt;40,"35-39",IF(E200&lt;45,"40-44","45+")))))</f>
        <v>21-24</v>
      </c>
    </row>
    <row r="201" customFormat="false" ht="15" hidden="false" customHeight="false" outlineLevel="0" collapsed="false">
      <c r="A201" s="37" t="s">
        <v>596</v>
      </c>
      <c r="B201" s="37" t="s">
        <v>391</v>
      </c>
      <c r="C201" s="37" t="s">
        <v>406</v>
      </c>
      <c r="D201" s="37" t="s">
        <v>82</v>
      </c>
      <c r="E201" s="37" t="n">
        <v>38</v>
      </c>
      <c r="F201" s="37" t="s">
        <v>101</v>
      </c>
      <c r="G201" s="37" t="s">
        <v>97</v>
      </c>
      <c r="H201" s="37" t="s">
        <v>318</v>
      </c>
      <c r="I201" s="37" t="s">
        <v>60</v>
      </c>
      <c r="J201" s="37" t="s">
        <v>407</v>
      </c>
      <c r="K201" s="37" t="s">
        <v>78</v>
      </c>
      <c r="L201" s="37" t="s">
        <v>104</v>
      </c>
      <c r="M201" s="37" t="s">
        <v>87</v>
      </c>
      <c r="N201" s="37" t="s">
        <v>90</v>
      </c>
      <c r="O201" s="38" t="n">
        <v>46070</v>
      </c>
      <c r="P201" s="39" t="n">
        <v>4496000</v>
      </c>
      <c r="Q201" s="37" t="n">
        <v>3</v>
      </c>
      <c r="R201" s="37" t="s">
        <v>185</v>
      </c>
      <c r="S201" s="37" t="s">
        <v>114</v>
      </c>
      <c r="T201" s="37" t="s">
        <v>556</v>
      </c>
      <c r="U201" s="37" t="s">
        <v>52</v>
      </c>
      <c r="V201" s="37" t="n">
        <f aca="false">IF(O201="","",YEAR(O201))</f>
        <v>2026</v>
      </c>
      <c r="W201" s="37" t="str">
        <f aca="false">IF(E201&lt;25,"21-24",IF(E201&lt;30,"25-29",IF(E201&lt;35,"30-34",IF(E201&lt;40,"35-39",IF(E201&lt;45,"40-44","45+")))))</f>
        <v>35-39</v>
      </c>
    </row>
    <row r="202" customFormat="false" ht="15" hidden="false" customHeight="false" outlineLevel="0" collapsed="false">
      <c r="A202" s="37" t="s">
        <v>778</v>
      </c>
      <c r="B202" s="37" t="s">
        <v>416</v>
      </c>
      <c r="C202" s="37" t="s">
        <v>383</v>
      </c>
      <c r="D202" s="37" t="s">
        <v>83</v>
      </c>
      <c r="E202" s="37" t="n">
        <v>31</v>
      </c>
      <c r="F202" s="37" t="s">
        <v>101</v>
      </c>
      <c r="G202" s="37" t="s">
        <v>95</v>
      </c>
      <c r="H202" s="37" t="s">
        <v>318</v>
      </c>
      <c r="I202" s="37" t="s">
        <v>60</v>
      </c>
      <c r="J202" s="37" t="s">
        <v>393</v>
      </c>
      <c r="K202" s="37" t="s">
        <v>77</v>
      </c>
      <c r="L202" s="37" t="s">
        <v>104</v>
      </c>
      <c r="M202" s="37" t="s">
        <v>87</v>
      </c>
      <c r="N202" s="37" t="s">
        <v>90</v>
      </c>
      <c r="O202" s="38" t="n">
        <v>42715</v>
      </c>
      <c r="P202" s="39" t="n">
        <v>2287000</v>
      </c>
      <c r="Q202" s="37" t="n">
        <v>17</v>
      </c>
      <c r="R202" s="37" t="s">
        <v>187</v>
      </c>
      <c r="S202" s="37" t="s">
        <v>114</v>
      </c>
      <c r="T202" s="37" t="s">
        <v>367</v>
      </c>
      <c r="U202" s="37" t="s">
        <v>52</v>
      </c>
      <c r="V202" s="37" t="n">
        <f aca="false">IF(O202="","",YEAR(O202))</f>
        <v>2016</v>
      </c>
      <c r="W202" s="37" t="str">
        <f aca="false">IF(E202&lt;25,"21-24",IF(E202&lt;30,"25-29",IF(E202&lt;35,"30-34",IF(E202&lt;40,"35-39",IF(E202&lt;45,"40-44","45+")))))</f>
        <v>30-34</v>
      </c>
    </row>
    <row r="203" customFormat="false" ht="15" hidden="false" customHeight="false" outlineLevel="0" collapsed="false">
      <c r="A203" s="37" t="s">
        <v>779</v>
      </c>
      <c r="B203" s="37" t="s">
        <v>468</v>
      </c>
      <c r="C203" s="37" t="s">
        <v>453</v>
      </c>
      <c r="D203" s="37" t="s">
        <v>82</v>
      </c>
      <c r="E203" s="37" t="n">
        <v>32</v>
      </c>
      <c r="F203" s="37" t="s">
        <v>101</v>
      </c>
      <c r="G203" s="37" t="s">
        <v>94</v>
      </c>
      <c r="H203" s="37" t="s">
        <v>321</v>
      </c>
      <c r="I203" s="37" t="s">
        <v>63</v>
      </c>
      <c r="J203" s="37" t="s">
        <v>388</v>
      </c>
      <c r="K203" s="37" t="s">
        <v>77</v>
      </c>
      <c r="L203" s="37" t="s">
        <v>106</v>
      </c>
      <c r="M203" s="37" t="s">
        <v>87</v>
      </c>
      <c r="N203" s="37" t="s">
        <v>90</v>
      </c>
      <c r="O203" s="38" t="n">
        <v>44784</v>
      </c>
      <c r="P203" s="39" t="n">
        <v>1455000</v>
      </c>
      <c r="Q203" s="37" t="n">
        <v>20</v>
      </c>
      <c r="R203" s="37" t="s">
        <v>187</v>
      </c>
      <c r="S203" s="37" t="s">
        <v>111</v>
      </c>
      <c r="T203" s="37" t="s">
        <v>780</v>
      </c>
      <c r="U203" s="37" t="s">
        <v>52</v>
      </c>
      <c r="V203" s="37" t="n">
        <f aca="false">IF(O203="","",YEAR(O203))</f>
        <v>2022</v>
      </c>
      <c r="W203" s="37" t="str">
        <f aca="false">IF(E203&lt;25,"21-24",IF(E203&lt;30,"25-29",IF(E203&lt;35,"30-34",IF(E203&lt;40,"35-39",IF(E203&lt;45,"40-44","45+")))))</f>
        <v>30-34</v>
      </c>
    </row>
    <row r="204" customFormat="false" ht="15" hidden="false" customHeight="false" outlineLevel="0" collapsed="false">
      <c r="A204" s="37" t="s">
        <v>781</v>
      </c>
      <c r="B204" s="37" t="s">
        <v>364</v>
      </c>
      <c r="C204" s="37" t="s">
        <v>484</v>
      </c>
      <c r="D204" s="37" t="s">
        <v>82</v>
      </c>
      <c r="E204" s="37" t="n">
        <v>26</v>
      </c>
      <c r="F204" s="37" t="s">
        <v>100</v>
      </c>
      <c r="G204" s="37" t="s">
        <v>95</v>
      </c>
      <c r="H204" s="37" t="s">
        <v>319</v>
      </c>
      <c r="I204" s="37" t="s">
        <v>61</v>
      </c>
      <c r="J204" s="37" t="s">
        <v>508</v>
      </c>
      <c r="K204" s="37" t="s">
        <v>76</v>
      </c>
      <c r="L204" s="37" t="s">
        <v>105</v>
      </c>
      <c r="M204" s="37" t="s">
        <v>86</v>
      </c>
      <c r="N204" s="37" t="s">
        <v>90</v>
      </c>
      <c r="O204" s="38" t="n">
        <v>44802</v>
      </c>
      <c r="P204" s="39" t="n">
        <v>857000</v>
      </c>
      <c r="Q204" s="37" t="n">
        <v>14</v>
      </c>
      <c r="R204" s="37" t="s">
        <v>187</v>
      </c>
      <c r="S204" s="37" t="s">
        <v>112</v>
      </c>
      <c r="T204" s="37" t="s">
        <v>514</v>
      </c>
      <c r="U204" s="37" t="s">
        <v>52</v>
      </c>
      <c r="V204" s="37" t="n">
        <f aca="false">IF(O204="","",YEAR(O204))</f>
        <v>2022</v>
      </c>
      <c r="W204" s="37" t="str">
        <f aca="false">IF(E204&lt;25,"21-24",IF(E204&lt;30,"25-29",IF(E204&lt;35,"30-34",IF(E204&lt;40,"35-39",IF(E204&lt;45,"40-44","45+")))))</f>
        <v>25-29</v>
      </c>
    </row>
    <row r="205" customFormat="false" ht="15" hidden="false" customHeight="false" outlineLevel="0" collapsed="false">
      <c r="A205" s="37" t="s">
        <v>782</v>
      </c>
      <c r="B205" s="37" t="s">
        <v>416</v>
      </c>
      <c r="C205" s="37" t="s">
        <v>396</v>
      </c>
      <c r="D205" s="37" t="s">
        <v>82</v>
      </c>
      <c r="E205" s="37" t="n">
        <v>28</v>
      </c>
      <c r="F205" s="37" t="s">
        <v>101</v>
      </c>
      <c r="G205" s="37" t="s">
        <v>95</v>
      </c>
      <c r="H205" s="37" t="s">
        <v>320</v>
      </c>
      <c r="I205" s="37" t="s">
        <v>62</v>
      </c>
      <c r="J205" s="37" t="s">
        <v>352</v>
      </c>
      <c r="K205" s="37" t="s">
        <v>75</v>
      </c>
      <c r="L205" s="37" t="s">
        <v>105</v>
      </c>
      <c r="M205" s="37" t="s">
        <v>87</v>
      </c>
      <c r="N205" s="37" t="s">
        <v>90</v>
      </c>
      <c r="O205" s="38" t="n">
        <v>45229</v>
      </c>
      <c r="P205" s="39" t="n">
        <v>439000</v>
      </c>
      <c r="Q205" s="37" t="n">
        <v>6</v>
      </c>
      <c r="R205" s="37" t="s">
        <v>185</v>
      </c>
      <c r="S205" s="37" t="s">
        <v>111</v>
      </c>
      <c r="T205" s="37" t="s">
        <v>783</v>
      </c>
      <c r="U205" s="37" t="s">
        <v>52</v>
      </c>
      <c r="V205" s="37" t="n">
        <f aca="false">IF(O205="","",YEAR(O205))</f>
        <v>2023</v>
      </c>
      <c r="W205" s="37" t="str">
        <f aca="false">IF(E205&lt;25,"21-24",IF(E205&lt;30,"25-29",IF(E205&lt;35,"30-34",IF(E205&lt;40,"35-39",IF(E205&lt;45,"40-44","45+")))))</f>
        <v>25-29</v>
      </c>
    </row>
    <row r="206" customFormat="false" ht="15" hidden="false" customHeight="false" outlineLevel="0" collapsed="false">
      <c r="A206" s="37" t="s">
        <v>784</v>
      </c>
      <c r="B206" s="37" t="s">
        <v>445</v>
      </c>
      <c r="C206" s="37" t="s">
        <v>433</v>
      </c>
      <c r="D206" s="37" t="s">
        <v>83</v>
      </c>
      <c r="E206" s="37" t="n">
        <v>40</v>
      </c>
      <c r="F206" s="37" t="s">
        <v>101</v>
      </c>
      <c r="G206" s="37" t="s">
        <v>94</v>
      </c>
      <c r="H206" s="37" t="s">
        <v>320</v>
      </c>
      <c r="I206" s="37" t="s">
        <v>62</v>
      </c>
      <c r="J206" s="37" t="s">
        <v>481</v>
      </c>
      <c r="K206" s="37" t="s">
        <v>78</v>
      </c>
      <c r="L206" s="37" t="s">
        <v>106</v>
      </c>
      <c r="M206" s="37" t="s">
        <v>87</v>
      </c>
      <c r="N206" s="37" t="s">
        <v>91</v>
      </c>
      <c r="O206" s="38" t="n">
        <v>45561</v>
      </c>
      <c r="P206" s="39" t="n">
        <v>2625000</v>
      </c>
      <c r="Q206" s="37" t="n">
        <v>3</v>
      </c>
      <c r="R206" s="37" t="s">
        <v>185</v>
      </c>
      <c r="S206" s="37" t="s">
        <v>115</v>
      </c>
      <c r="T206" s="37" t="s">
        <v>482</v>
      </c>
      <c r="U206" s="37" t="s">
        <v>52</v>
      </c>
      <c r="V206" s="37" t="n">
        <f aca="false">IF(O206="","",YEAR(O206))</f>
        <v>2024</v>
      </c>
      <c r="W206" s="37" t="str">
        <f aca="false">IF(E206&lt;25,"21-24",IF(E206&lt;30,"25-29",IF(E206&lt;35,"30-34",IF(E206&lt;40,"35-39",IF(E206&lt;45,"40-44","45+")))))</f>
        <v>40-44</v>
      </c>
    </row>
    <row r="207" customFormat="false" ht="15" hidden="false" customHeight="false" outlineLevel="0" collapsed="false">
      <c r="A207" s="37" t="s">
        <v>785</v>
      </c>
      <c r="B207" s="37" t="s">
        <v>419</v>
      </c>
      <c r="C207" s="37" t="s">
        <v>413</v>
      </c>
      <c r="D207" s="37" t="s">
        <v>82</v>
      </c>
      <c r="E207" s="37" t="n">
        <v>27</v>
      </c>
      <c r="F207" s="37" t="s">
        <v>101</v>
      </c>
      <c r="G207" s="37" t="s">
        <v>95</v>
      </c>
      <c r="H207" s="37" t="s">
        <v>321</v>
      </c>
      <c r="I207" s="37" t="s">
        <v>63</v>
      </c>
      <c r="J207" s="37" t="s">
        <v>388</v>
      </c>
      <c r="K207" s="37" t="s">
        <v>77</v>
      </c>
      <c r="L207" s="37" t="s">
        <v>105</v>
      </c>
      <c r="M207" s="37" t="s">
        <v>87</v>
      </c>
      <c r="N207" s="37" t="s">
        <v>91</v>
      </c>
      <c r="O207" s="38" t="n">
        <v>44134</v>
      </c>
      <c r="P207" s="39" t="n">
        <v>1506000</v>
      </c>
      <c r="Q207" s="37" t="n">
        <v>11</v>
      </c>
      <c r="R207" s="37" t="s">
        <v>187</v>
      </c>
      <c r="S207" s="37" t="s">
        <v>114</v>
      </c>
      <c r="T207" s="37" t="s">
        <v>786</v>
      </c>
      <c r="U207" s="37" t="s">
        <v>52</v>
      </c>
      <c r="V207" s="37" t="n">
        <f aca="false">IF(O207="","",YEAR(O207))</f>
        <v>2020</v>
      </c>
      <c r="W207" s="37" t="str">
        <f aca="false">IF(E207&lt;25,"21-24",IF(E207&lt;30,"25-29",IF(E207&lt;35,"30-34",IF(E207&lt;40,"35-39",IF(E207&lt;45,"40-44","45+")))))</f>
        <v>25-29</v>
      </c>
    </row>
    <row r="208" customFormat="false" ht="15" hidden="false" customHeight="false" outlineLevel="0" collapsed="false">
      <c r="A208" s="37" t="s">
        <v>787</v>
      </c>
      <c r="B208" s="37" t="s">
        <v>576</v>
      </c>
      <c r="C208" s="37" t="s">
        <v>387</v>
      </c>
      <c r="D208" s="37" t="s">
        <v>82</v>
      </c>
      <c r="E208" s="37" t="n">
        <v>31</v>
      </c>
      <c r="F208" s="37" t="s">
        <v>101</v>
      </c>
      <c r="G208" s="37" t="s">
        <v>94</v>
      </c>
      <c r="H208" s="37" t="s">
        <v>326</v>
      </c>
      <c r="I208" s="37" t="s">
        <v>68</v>
      </c>
      <c r="J208" s="37" t="s">
        <v>569</v>
      </c>
      <c r="K208" s="37" t="s">
        <v>76</v>
      </c>
      <c r="L208" s="37" t="s">
        <v>104</v>
      </c>
      <c r="M208" s="37" t="s">
        <v>86</v>
      </c>
      <c r="N208" s="37" t="s">
        <v>90</v>
      </c>
      <c r="O208" s="38" t="n">
        <v>42925</v>
      </c>
      <c r="P208" s="39" t="n">
        <v>1054000</v>
      </c>
      <c r="Q208" s="37" t="n">
        <v>25</v>
      </c>
      <c r="R208" s="37" t="s">
        <v>185</v>
      </c>
      <c r="S208" s="37" t="s">
        <v>113</v>
      </c>
      <c r="T208" s="37" t="s">
        <v>513</v>
      </c>
      <c r="U208" s="37" t="s">
        <v>52</v>
      </c>
      <c r="V208" s="37" t="n">
        <f aca="false">IF(O208="","",YEAR(O208))</f>
        <v>2017</v>
      </c>
      <c r="W208" s="37" t="str">
        <f aca="false">IF(E208&lt;25,"21-24",IF(E208&lt;30,"25-29",IF(E208&lt;35,"30-34",IF(E208&lt;40,"35-39",IF(E208&lt;45,"40-44","45+")))))</f>
        <v>30-34</v>
      </c>
    </row>
    <row r="209" customFormat="false" ht="15" hidden="false" customHeight="false" outlineLevel="0" collapsed="false">
      <c r="A209" s="37" t="s">
        <v>788</v>
      </c>
      <c r="B209" s="37" t="s">
        <v>350</v>
      </c>
      <c r="C209" s="37" t="s">
        <v>361</v>
      </c>
      <c r="D209" s="37" t="s">
        <v>83</v>
      </c>
      <c r="E209" s="37" t="n">
        <v>39</v>
      </c>
      <c r="F209" s="37" t="s">
        <v>100</v>
      </c>
      <c r="G209" s="37" t="s">
        <v>95</v>
      </c>
      <c r="H209" s="37" t="s">
        <v>326</v>
      </c>
      <c r="I209" s="37" t="s">
        <v>68</v>
      </c>
      <c r="J209" s="37" t="s">
        <v>789</v>
      </c>
      <c r="K209" s="37" t="s">
        <v>78</v>
      </c>
      <c r="L209" s="37" t="s">
        <v>104</v>
      </c>
      <c r="M209" s="37" t="s">
        <v>87</v>
      </c>
      <c r="N209" s="37" t="s">
        <v>90</v>
      </c>
      <c r="O209" s="38" t="n">
        <v>45565</v>
      </c>
      <c r="P209" s="39" t="n">
        <v>4018000</v>
      </c>
      <c r="Q209" s="37" t="n">
        <v>3</v>
      </c>
      <c r="R209" s="37" t="s">
        <v>187</v>
      </c>
      <c r="S209" s="37" t="s">
        <v>113</v>
      </c>
      <c r="T209" s="37" t="s">
        <v>790</v>
      </c>
      <c r="U209" s="37" t="s">
        <v>52</v>
      </c>
      <c r="V209" s="37" t="n">
        <f aca="false">IF(O209="","",YEAR(O209))</f>
        <v>2024</v>
      </c>
      <c r="W209" s="37" t="str">
        <f aca="false">IF(E209&lt;25,"21-24",IF(E209&lt;30,"25-29",IF(E209&lt;35,"30-34",IF(E209&lt;40,"35-39",IF(E209&lt;45,"40-44","45+")))))</f>
        <v>35-39</v>
      </c>
    </row>
    <row r="210" customFormat="false" ht="15" hidden="false" customHeight="false" outlineLevel="0" collapsed="false">
      <c r="A210" s="37" t="s">
        <v>710</v>
      </c>
      <c r="B210" s="37" t="s">
        <v>474</v>
      </c>
      <c r="C210" s="37" t="s">
        <v>433</v>
      </c>
      <c r="D210" s="37" t="s">
        <v>83</v>
      </c>
      <c r="E210" s="37" t="n">
        <v>32</v>
      </c>
      <c r="F210" s="37" t="s">
        <v>101</v>
      </c>
      <c r="G210" s="37" t="s">
        <v>98</v>
      </c>
      <c r="H210" s="37" t="s">
        <v>321</v>
      </c>
      <c r="I210" s="37" t="s">
        <v>63</v>
      </c>
      <c r="J210" s="37" t="s">
        <v>529</v>
      </c>
      <c r="K210" s="37" t="s">
        <v>78</v>
      </c>
      <c r="L210" s="37" t="s">
        <v>106</v>
      </c>
      <c r="M210" s="37" t="s">
        <v>86</v>
      </c>
      <c r="N210" s="37" t="s">
        <v>90</v>
      </c>
      <c r="O210" s="38" t="n">
        <v>44984</v>
      </c>
      <c r="P210" s="39" t="n">
        <v>2606000</v>
      </c>
      <c r="Q210" s="37" t="n">
        <v>13</v>
      </c>
      <c r="R210" s="37" t="s">
        <v>187</v>
      </c>
      <c r="S210" s="37" t="s">
        <v>113</v>
      </c>
      <c r="T210" s="37" t="s">
        <v>791</v>
      </c>
      <c r="U210" s="37" t="s">
        <v>52</v>
      </c>
      <c r="V210" s="37" t="n">
        <f aca="false">IF(O210="","",YEAR(O210))</f>
        <v>2023</v>
      </c>
      <c r="W210" s="37" t="str">
        <f aca="false">IF(E210&lt;25,"21-24",IF(E210&lt;30,"25-29",IF(E210&lt;35,"30-34",IF(E210&lt;40,"35-39",IF(E210&lt;45,"40-44","45+")))))</f>
        <v>30-34</v>
      </c>
    </row>
    <row r="211" customFormat="false" ht="15" hidden="false" customHeight="false" outlineLevel="0" collapsed="false">
      <c r="A211" s="37" t="s">
        <v>792</v>
      </c>
      <c r="B211" s="37" t="s">
        <v>488</v>
      </c>
      <c r="C211" s="37" t="s">
        <v>351</v>
      </c>
      <c r="D211" s="37" t="s">
        <v>83</v>
      </c>
      <c r="E211" s="37" t="n">
        <v>28</v>
      </c>
      <c r="F211" s="37" t="s">
        <v>100</v>
      </c>
      <c r="G211" s="37" t="s">
        <v>94</v>
      </c>
      <c r="H211" s="37" t="s">
        <v>326</v>
      </c>
      <c r="I211" s="37" t="s">
        <v>68</v>
      </c>
      <c r="J211" s="37" t="s">
        <v>569</v>
      </c>
      <c r="K211" s="37" t="s">
        <v>76</v>
      </c>
      <c r="L211" s="37" t="s">
        <v>105</v>
      </c>
      <c r="M211" s="37" t="s">
        <v>87</v>
      </c>
      <c r="N211" s="37" t="s">
        <v>90</v>
      </c>
      <c r="O211" s="38" t="n">
        <v>45878</v>
      </c>
      <c r="P211" s="39" t="n">
        <v>1221000</v>
      </c>
      <c r="Q211" s="37" t="n">
        <v>5</v>
      </c>
      <c r="R211" s="37" t="s">
        <v>185</v>
      </c>
      <c r="S211" s="37" t="s">
        <v>114</v>
      </c>
      <c r="T211" s="37" t="s">
        <v>793</v>
      </c>
      <c r="U211" s="37" t="s">
        <v>52</v>
      </c>
      <c r="V211" s="37" t="n">
        <f aca="false">IF(O211="","",YEAR(O211))</f>
        <v>2025</v>
      </c>
      <c r="W211" s="37" t="str">
        <f aca="false">IF(E211&lt;25,"21-24",IF(E211&lt;30,"25-29",IF(E211&lt;35,"30-34",IF(E211&lt;40,"35-39",IF(E211&lt;45,"40-44","45+")))))</f>
        <v>25-29</v>
      </c>
    </row>
    <row r="212" customFormat="false" ht="15" hidden="false" customHeight="false" outlineLevel="0" collapsed="false">
      <c r="A212" s="37" t="s">
        <v>567</v>
      </c>
      <c r="B212" s="37" t="s">
        <v>456</v>
      </c>
      <c r="C212" s="37" t="s">
        <v>370</v>
      </c>
      <c r="D212" s="37" t="s">
        <v>82</v>
      </c>
      <c r="E212" s="37" t="n">
        <v>36</v>
      </c>
      <c r="F212" s="37" t="s">
        <v>101</v>
      </c>
      <c r="G212" s="37" t="s">
        <v>94</v>
      </c>
      <c r="H212" s="37" t="s">
        <v>318</v>
      </c>
      <c r="I212" s="37" t="s">
        <v>60</v>
      </c>
      <c r="J212" s="37" t="s">
        <v>407</v>
      </c>
      <c r="K212" s="37" t="s">
        <v>78</v>
      </c>
      <c r="L212" s="37" t="s">
        <v>104</v>
      </c>
      <c r="M212" s="37" t="s">
        <v>87</v>
      </c>
      <c r="N212" s="37" t="s">
        <v>91</v>
      </c>
      <c r="O212" s="38" t="n">
        <v>44872</v>
      </c>
      <c r="P212" s="39" t="n">
        <v>3080000</v>
      </c>
      <c r="Q212" s="37" t="n">
        <v>10</v>
      </c>
      <c r="R212" s="37" t="s">
        <v>187</v>
      </c>
      <c r="S212" s="37" t="s">
        <v>113</v>
      </c>
      <c r="T212" s="37" t="s">
        <v>367</v>
      </c>
      <c r="U212" s="37" t="s">
        <v>52</v>
      </c>
      <c r="V212" s="37" t="n">
        <f aca="false">IF(O212="","",YEAR(O212))</f>
        <v>2022</v>
      </c>
      <c r="W212" s="37" t="str">
        <f aca="false">IF(E212&lt;25,"21-24",IF(E212&lt;30,"25-29",IF(E212&lt;35,"30-34",IF(E212&lt;40,"35-39",IF(E212&lt;45,"40-44","45+")))))</f>
        <v>35-39</v>
      </c>
    </row>
    <row r="213" customFormat="false" ht="15" hidden="false" customHeight="false" outlineLevel="0" collapsed="false">
      <c r="A213" s="37" t="s">
        <v>794</v>
      </c>
      <c r="B213" s="37" t="s">
        <v>456</v>
      </c>
      <c r="C213" s="37" t="s">
        <v>396</v>
      </c>
      <c r="D213" s="37" t="s">
        <v>83</v>
      </c>
      <c r="E213" s="37" t="n">
        <v>28</v>
      </c>
      <c r="F213" s="37" t="s">
        <v>100</v>
      </c>
      <c r="G213" s="37" t="s">
        <v>97</v>
      </c>
      <c r="H213" s="37" t="s">
        <v>322</v>
      </c>
      <c r="I213" s="37" t="s">
        <v>64</v>
      </c>
      <c r="J213" s="37" t="s">
        <v>440</v>
      </c>
      <c r="K213" s="37" t="s">
        <v>76</v>
      </c>
      <c r="L213" s="37" t="s">
        <v>106</v>
      </c>
      <c r="M213" s="37" t="s">
        <v>87</v>
      </c>
      <c r="N213" s="37" t="s">
        <v>90</v>
      </c>
      <c r="O213" s="38" t="n">
        <v>44716</v>
      </c>
      <c r="P213" s="39" t="n">
        <v>823000</v>
      </c>
      <c r="Q213" s="37" t="n">
        <v>11</v>
      </c>
      <c r="R213" s="37" t="s">
        <v>187</v>
      </c>
      <c r="S213" s="37" t="s">
        <v>113</v>
      </c>
      <c r="T213" s="37" t="s">
        <v>761</v>
      </c>
      <c r="U213" s="37" t="s">
        <v>53</v>
      </c>
      <c r="V213" s="37" t="n">
        <f aca="false">IF(O213="","",YEAR(O213))</f>
        <v>2022</v>
      </c>
      <c r="W213" s="37" t="str">
        <f aca="false">IF(E213&lt;25,"21-24",IF(E213&lt;30,"25-29",IF(E213&lt;35,"30-34",IF(E213&lt;40,"35-39",IF(E213&lt;45,"40-44","45+")))))</f>
        <v>25-29</v>
      </c>
    </row>
    <row r="214" customFormat="false" ht="15" hidden="false" customHeight="false" outlineLevel="0" collapsed="false">
      <c r="A214" s="37" t="s">
        <v>795</v>
      </c>
      <c r="B214" s="37" t="s">
        <v>432</v>
      </c>
      <c r="C214" s="37" t="s">
        <v>383</v>
      </c>
      <c r="D214" s="37" t="s">
        <v>82</v>
      </c>
      <c r="E214" s="37" t="n">
        <v>37</v>
      </c>
      <c r="F214" s="37" t="s">
        <v>101</v>
      </c>
      <c r="G214" s="37" t="s">
        <v>96</v>
      </c>
      <c r="H214" s="37" t="s">
        <v>319</v>
      </c>
      <c r="I214" s="37" t="s">
        <v>61</v>
      </c>
      <c r="J214" s="37" t="s">
        <v>573</v>
      </c>
      <c r="K214" s="37" t="s">
        <v>77</v>
      </c>
      <c r="L214" s="37" t="s">
        <v>106</v>
      </c>
      <c r="M214" s="37" t="s">
        <v>86</v>
      </c>
      <c r="N214" s="37" t="s">
        <v>90</v>
      </c>
      <c r="O214" s="38" t="n">
        <v>43816</v>
      </c>
      <c r="P214" s="39" t="n">
        <v>1967000</v>
      </c>
      <c r="Q214" s="37" t="n">
        <v>25</v>
      </c>
      <c r="R214" s="37" t="s">
        <v>187</v>
      </c>
      <c r="S214" s="37" t="s">
        <v>112</v>
      </c>
      <c r="T214" s="37" t="s">
        <v>796</v>
      </c>
      <c r="U214" s="37" t="s">
        <v>52</v>
      </c>
      <c r="V214" s="37" t="n">
        <f aca="false">IF(O214="","",YEAR(O214))</f>
        <v>2019</v>
      </c>
      <c r="W214" s="37" t="str">
        <f aca="false">IF(E214&lt;25,"21-24",IF(E214&lt;30,"25-29",IF(E214&lt;35,"30-34",IF(E214&lt;40,"35-39",IF(E214&lt;45,"40-44","45+")))))</f>
        <v>35-39</v>
      </c>
    </row>
    <row r="215" customFormat="false" ht="15" hidden="false" customHeight="false" outlineLevel="0" collapsed="false">
      <c r="A215" s="37" t="s">
        <v>797</v>
      </c>
      <c r="B215" s="37" t="s">
        <v>369</v>
      </c>
      <c r="C215" s="37" t="s">
        <v>484</v>
      </c>
      <c r="D215" s="37" t="s">
        <v>82</v>
      </c>
      <c r="E215" s="37" t="n">
        <v>34</v>
      </c>
      <c r="F215" s="37" t="s">
        <v>100</v>
      </c>
      <c r="G215" s="37" t="s">
        <v>94</v>
      </c>
      <c r="H215" s="37" t="s">
        <v>318</v>
      </c>
      <c r="I215" s="37" t="s">
        <v>60</v>
      </c>
      <c r="J215" s="37" t="s">
        <v>393</v>
      </c>
      <c r="K215" s="37" t="s">
        <v>77</v>
      </c>
      <c r="L215" s="37" t="s">
        <v>104</v>
      </c>
      <c r="M215" s="37" t="s">
        <v>88</v>
      </c>
      <c r="N215" s="37" t="s">
        <v>90</v>
      </c>
      <c r="O215" s="38" t="n">
        <v>44991</v>
      </c>
      <c r="P215" s="39" t="n">
        <v>2467000</v>
      </c>
      <c r="Q215" s="37" t="n">
        <v>17</v>
      </c>
      <c r="R215" s="37" t="s">
        <v>187</v>
      </c>
      <c r="S215" s="37" t="s">
        <v>113</v>
      </c>
      <c r="T215" s="37" t="s">
        <v>798</v>
      </c>
      <c r="U215" s="37" t="s">
        <v>52</v>
      </c>
      <c r="V215" s="37" t="n">
        <f aca="false">IF(O215="","",YEAR(O215))</f>
        <v>2023</v>
      </c>
      <c r="W215" s="37" t="str">
        <f aca="false">IF(E215&lt;25,"21-24",IF(E215&lt;30,"25-29",IF(E215&lt;35,"30-34",IF(E215&lt;40,"35-39",IF(E215&lt;45,"40-44","45+")))))</f>
        <v>30-34</v>
      </c>
    </row>
    <row r="216" customFormat="false" ht="15" hidden="false" customHeight="false" outlineLevel="0" collapsed="false">
      <c r="A216" s="37" t="s">
        <v>799</v>
      </c>
      <c r="B216" s="37" t="s">
        <v>360</v>
      </c>
      <c r="C216" s="37" t="s">
        <v>365</v>
      </c>
      <c r="D216" s="37" t="s">
        <v>83</v>
      </c>
      <c r="E216" s="37" t="n">
        <v>21</v>
      </c>
      <c r="F216" s="37" t="s">
        <v>100</v>
      </c>
      <c r="G216" s="37" t="s">
        <v>95</v>
      </c>
      <c r="H216" s="37" t="s">
        <v>320</v>
      </c>
      <c r="I216" s="37" t="s">
        <v>62</v>
      </c>
      <c r="J216" s="37" t="s">
        <v>352</v>
      </c>
      <c r="K216" s="37" t="s">
        <v>75</v>
      </c>
      <c r="L216" s="37" t="s">
        <v>105</v>
      </c>
      <c r="M216" s="37" t="s">
        <v>86</v>
      </c>
      <c r="N216" s="37" t="s">
        <v>90</v>
      </c>
      <c r="O216" s="38" t="n">
        <v>46256</v>
      </c>
      <c r="P216" s="39" t="n">
        <v>335000</v>
      </c>
      <c r="Q216" s="37" t="n">
        <v>10</v>
      </c>
      <c r="R216" s="37" t="s">
        <v>187</v>
      </c>
      <c r="S216" s="37" t="s">
        <v>113</v>
      </c>
      <c r="T216" s="37" t="s">
        <v>800</v>
      </c>
      <c r="U216" s="37" t="s">
        <v>52</v>
      </c>
      <c r="V216" s="37" t="n">
        <f aca="false">IF(O216="","",YEAR(O216))</f>
        <v>2026</v>
      </c>
      <c r="W216" s="37" t="str">
        <f aca="false">IF(E216&lt;25,"21-24",IF(E216&lt;30,"25-29",IF(E216&lt;35,"30-34",IF(E216&lt;40,"35-39",IF(E216&lt;45,"40-44","45+")))))</f>
        <v>21-24</v>
      </c>
    </row>
    <row r="217" customFormat="false" ht="15" hidden="false" customHeight="false" outlineLevel="0" collapsed="false">
      <c r="A217" s="37" t="s">
        <v>801</v>
      </c>
      <c r="B217" s="37" t="s">
        <v>355</v>
      </c>
      <c r="C217" s="37" t="s">
        <v>361</v>
      </c>
      <c r="D217" s="37" t="s">
        <v>83</v>
      </c>
      <c r="E217" s="37" t="n">
        <v>33</v>
      </c>
      <c r="F217" s="37" t="s">
        <v>100</v>
      </c>
      <c r="G217" s="37" t="s">
        <v>95</v>
      </c>
      <c r="H217" s="37" t="s">
        <v>321</v>
      </c>
      <c r="I217" s="37" t="s">
        <v>63</v>
      </c>
      <c r="J217" s="37" t="s">
        <v>626</v>
      </c>
      <c r="K217" s="37" t="s">
        <v>77</v>
      </c>
      <c r="L217" s="37" t="s">
        <v>105</v>
      </c>
      <c r="M217" s="37" t="s">
        <v>86</v>
      </c>
      <c r="N217" s="37" t="s">
        <v>92</v>
      </c>
      <c r="O217" s="38" t="n">
        <v>45464</v>
      </c>
      <c r="P217" s="39" t="n">
        <v>2163000</v>
      </c>
      <c r="Q217" s="37" t="n">
        <v>5</v>
      </c>
      <c r="R217" s="37" t="s">
        <v>187</v>
      </c>
      <c r="S217" s="37" t="s">
        <v>112</v>
      </c>
      <c r="T217" s="37" t="s">
        <v>802</v>
      </c>
      <c r="U217" s="37" t="s">
        <v>53</v>
      </c>
      <c r="V217" s="37" t="n">
        <f aca="false">IF(O217="","",YEAR(O217))</f>
        <v>2024</v>
      </c>
      <c r="W217" s="37" t="str">
        <f aca="false">IF(E217&lt;25,"21-24",IF(E217&lt;30,"25-29",IF(E217&lt;35,"30-34",IF(E217&lt;40,"35-39",IF(E217&lt;45,"40-44","45+")))))</f>
        <v>30-34</v>
      </c>
    </row>
    <row r="218" customFormat="false" ht="15" hidden="false" customHeight="false" outlineLevel="0" collapsed="false">
      <c r="A218" s="37" t="s">
        <v>803</v>
      </c>
      <c r="B218" s="37" t="s">
        <v>350</v>
      </c>
      <c r="C218" s="37" t="s">
        <v>453</v>
      </c>
      <c r="D218" s="37" t="s">
        <v>82</v>
      </c>
      <c r="E218" s="37" t="n">
        <v>31</v>
      </c>
      <c r="F218" s="37" t="s">
        <v>100</v>
      </c>
      <c r="G218" s="37" t="s">
        <v>95</v>
      </c>
      <c r="H218" s="37" t="s">
        <v>324</v>
      </c>
      <c r="I218" s="37" t="s">
        <v>66</v>
      </c>
      <c r="J218" s="37" t="s">
        <v>504</v>
      </c>
      <c r="K218" s="37" t="s">
        <v>75</v>
      </c>
      <c r="L218" s="37" t="s">
        <v>106</v>
      </c>
      <c r="M218" s="37" t="s">
        <v>87</v>
      </c>
      <c r="N218" s="37" t="s">
        <v>90</v>
      </c>
      <c r="O218" s="38" t="n">
        <v>43918</v>
      </c>
      <c r="P218" s="39" t="n">
        <v>496000</v>
      </c>
      <c r="Q218" s="37" t="n">
        <v>25</v>
      </c>
      <c r="R218" s="37" t="s">
        <v>185</v>
      </c>
      <c r="S218" s="37" t="s">
        <v>113</v>
      </c>
      <c r="T218" s="37" t="s">
        <v>804</v>
      </c>
      <c r="U218" s="37" t="s">
        <v>53</v>
      </c>
      <c r="V218" s="37" t="n">
        <f aca="false">IF(O218="","",YEAR(O218))</f>
        <v>2020</v>
      </c>
      <c r="W218" s="37" t="str">
        <f aca="false">IF(E218&lt;25,"21-24",IF(E218&lt;30,"25-29",IF(E218&lt;35,"30-34",IF(E218&lt;40,"35-39",IF(E218&lt;45,"40-44","45+")))))</f>
        <v>30-34</v>
      </c>
    </row>
    <row r="219" customFormat="false" ht="15" hidden="false" customHeight="false" outlineLevel="0" collapsed="false">
      <c r="A219" s="37" t="s">
        <v>805</v>
      </c>
      <c r="B219" s="37" t="s">
        <v>350</v>
      </c>
      <c r="C219" s="37" t="s">
        <v>375</v>
      </c>
      <c r="D219" s="37" t="s">
        <v>82</v>
      </c>
      <c r="E219" s="37" t="n">
        <v>27</v>
      </c>
      <c r="F219" s="37" t="s">
        <v>101</v>
      </c>
      <c r="G219" s="37" t="s">
        <v>97</v>
      </c>
      <c r="H219" s="37" t="s">
        <v>319</v>
      </c>
      <c r="I219" s="37" t="s">
        <v>61</v>
      </c>
      <c r="J219" s="37" t="s">
        <v>491</v>
      </c>
      <c r="K219" s="37" t="s">
        <v>76</v>
      </c>
      <c r="L219" s="37" t="s">
        <v>109</v>
      </c>
      <c r="M219" s="37" t="s">
        <v>86</v>
      </c>
      <c r="N219" s="37" t="s">
        <v>90</v>
      </c>
      <c r="O219" s="38" t="n">
        <v>45381</v>
      </c>
      <c r="P219" s="39" t="n">
        <v>746000</v>
      </c>
      <c r="Q219" s="37" t="n">
        <v>2</v>
      </c>
      <c r="R219" s="37" t="s">
        <v>187</v>
      </c>
      <c r="S219" s="37" t="s">
        <v>114</v>
      </c>
      <c r="T219" s="37" t="s">
        <v>728</v>
      </c>
      <c r="U219" s="37" t="s">
        <v>52</v>
      </c>
      <c r="V219" s="37" t="n">
        <f aca="false">IF(O219="","",YEAR(O219))</f>
        <v>2024</v>
      </c>
      <c r="W219" s="37" t="str">
        <f aca="false">IF(E219&lt;25,"21-24",IF(E219&lt;30,"25-29",IF(E219&lt;35,"30-34",IF(E219&lt;40,"35-39",IF(E219&lt;45,"40-44","45+")))))</f>
        <v>25-29</v>
      </c>
    </row>
    <row r="220" customFormat="false" ht="15" hidden="false" customHeight="false" outlineLevel="0" collapsed="false">
      <c r="A220" s="37" t="s">
        <v>806</v>
      </c>
      <c r="B220" s="37" t="s">
        <v>448</v>
      </c>
      <c r="C220" s="37" t="s">
        <v>356</v>
      </c>
      <c r="D220" s="37" t="s">
        <v>82</v>
      </c>
      <c r="E220" s="37" t="n">
        <v>32</v>
      </c>
      <c r="F220" s="37" t="s">
        <v>100</v>
      </c>
      <c r="G220" s="37" t="s">
        <v>95</v>
      </c>
      <c r="H220" s="37" t="s">
        <v>321</v>
      </c>
      <c r="I220" s="37" t="s">
        <v>63</v>
      </c>
      <c r="J220" s="37" t="s">
        <v>388</v>
      </c>
      <c r="K220" s="37" t="s">
        <v>77</v>
      </c>
      <c r="L220" s="37" t="s">
        <v>105</v>
      </c>
      <c r="M220" s="37" t="s">
        <v>87</v>
      </c>
      <c r="N220" s="37" t="s">
        <v>90</v>
      </c>
      <c r="O220" s="38" t="n">
        <v>45381</v>
      </c>
      <c r="P220" s="39" t="n">
        <v>1537000</v>
      </c>
      <c r="Q220" s="37" t="n">
        <v>20</v>
      </c>
      <c r="R220" s="37" t="s">
        <v>187</v>
      </c>
      <c r="S220" s="37" t="s">
        <v>115</v>
      </c>
      <c r="T220" s="37" t="s">
        <v>807</v>
      </c>
      <c r="U220" s="37" t="s">
        <v>52</v>
      </c>
      <c r="V220" s="37" t="n">
        <f aca="false">IF(O220="","",YEAR(O220))</f>
        <v>2024</v>
      </c>
      <c r="W220" s="37" t="str">
        <f aca="false">IF(E220&lt;25,"21-24",IF(E220&lt;30,"25-29",IF(E220&lt;35,"30-34",IF(E220&lt;40,"35-39",IF(E220&lt;45,"40-44","45+")))))</f>
        <v>30-34</v>
      </c>
    </row>
    <row r="221" customFormat="false" ht="15" hidden="false" customHeight="false" outlineLevel="0" collapsed="false">
      <c r="A221" s="37" t="s">
        <v>435</v>
      </c>
      <c r="B221" s="37" t="s">
        <v>503</v>
      </c>
      <c r="C221" s="37" t="s">
        <v>387</v>
      </c>
      <c r="D221" s="37" t="s">
        <v>83</v>
      </c>
      <c r="E221" s="37" t="n">
        <v>35</v>
      </c>
      <c r="F221" s="37" t="s">
        <v>101</v>
      </c>
      <c r="G221" s="37" t="s">
        <v>94</v>
      </c>
      <c r="H221" s="37" t="s">
        <v>324</v>
      </c>
      <c r="I221" s="37" t="s">
        <v>66</v>
      </c>
      <c r="J221" s="37" t="s">
        <v>434</v>
      </c>
      <c r="K221" s="37" t="s">
        <v>78</v>
      </c>
      <c r="L221" s="37" t="s">
        <v>106</v>
      </c>
      <c r="M221" s="37" t="s">
        <v>88</v>
      </c>
      <c r="N221" s="37" t="s">
        <v>90</v>
      </c>
      <c r="O221" s="38" t="n">
        <v>44241</v>
      </c>
      <c r="P221" s="39" t="n">
        <v>2514000</v>
      </c>
      <c r="Q221" s="37" t="n">
        <v>4</v>
      </c>
      <c r="R221" s="37" t="s">
        <v>187</v>
      </c>
      <c r="S221" s="37" t="s">
        <v>114</v>
      </c>
      <c r="T221" s="37" t="s">
        <v>808</v>
      </c>
      <c r="U221" s="37" t="s">
        <v>52</v>
      </c>
      <c r="V221" s="37" t="n">
        <f aca="false">IF(O221="","",YEAR(O221))</f>
        <v>2021</v>
      </c>
      <c r="W221" s="37" t="str">
        <f aca="false">IF(E221&lt;25,"21-24",IF(E221&lt;30,"25-29",IF(E221&lt;35,"30-34",IF(E221&lt;40,"35-39",IF(E221&lt;45,"40-44","45+")))))</f>
        <v>35-39</v>
      </c>
    </row>
    <row r="222" customFormat="false" ht="15" hidden="false" customHeight="false" outlineLevel="0" collapsed="false">
      <c r="A222" s="37" t="s">
        <v>809</v>
      </c>
      <c r="B222" s="37" t="s">
        <v>412</v>
      </c>
      <c r="C222" s="37" t="s">
        <v>351</v>
      </c>
      <c r="D222" s="37" t="s">
        <v>83</v>
      </c>
      <c r="E222" s="37" t="n">
        <v>30</v>
      </c>
      <c r="F222" s="37" t="s">
        <v>101</v>
      </c>
      <c r="G222" s="37" t="s">
        <v>95</v>
      </c>
      <c r="H222" s="37" t="s">
        <v>319</v>
      </c>
      <c r="I222" s="37" t="s">
        <v>61</v>
      </c>
      <c r="J222" s="37" t="s">
        <v>491</v>
      </c>
      <c r="K222" s="37" t="s">
        <v>76</v>
      </c>
      <c r="L222" s="37" t="s">
        <v>104</v>
      </c>
      <c r="M222" s="37" t="s">
        <v>86</v>
      </c>
      <c r="N222" s="37" t="s">
        <v>90</v>
      </c>
      <c r="O222" s="38" t="n">
        <v>45658</v>
      </c>
      <c r="P222" s="39" t="n">
        <v>1350000</v>
      </c>
      <c r="Q222" s="37" t="n">
        <v>4</v>
      </c>
      <c r="R222" s="37" t="s">
        <v>185</v>
      </c>
      <c r="S222" s="37" t="s">
        <v>111</v>
      </c>
      <c r="T222" s="37" t="s">
        <v>810</v>
      </c>
      <c r="U222" s="37" t="s">
        <v>53</v>
      </c>
      <c r="V222" s="37" t="n">
        <f aca="false">IF(O222="","",YEAR(O222))</f>
        <v>2025</v>
      </c>
      <c r="W222" s="37" t="str">
        <f aca="false">IF(E222&lt;25,"21-24",IF(E222&lt;30,"25-29",IF(E222&lt;35,"30-34",IF(E222&lt;40,"35-39",IF(E222&lt;45,"40-44","45+")))))</f>
        <v>30-34</v>
      </c>
    </row>
    <row r="223" customFormat="false" ht="15" hidden="false" customHeight="false" outlineLevel="0" collapsed="false">
      <c r="A223" s="37" t="s">
        <v>811</v>
      </c>
      <c r="B223" s="37" t="s">
        <v>445</v>
      </c>
      <c r="C223" s="37" t="s">
        <v>375</v>
      </c>
      <c r="D223" s="37" t="s">
        <v>83</v>
      </c>
      <c r="E223" s="37" t="n">
        <v>36</v>
      </c>
      <c r="F223" s="37" t="s">
        <v>101</v>
      </c>
      <c r="G223" s="37" t="s">
        <v>94</v>
      </c>
      <c r="H223" s="37" t="s">
        <v>318</v>
      </c>
      <c r="I223" s="37" t="s">
        <v>60</v>
      </c>
      <c r="J223" s="37" t="s">
        <v>393</v>
      </c>
      <c r="K223" s="37" t="s">
        <v>77</v>
      </c>
      <c r="L223" s="37" t="s">
        <v>106</v>
      </c>
      <c r="M223" s="37" t="s">
        <v>86</v>
      </c>
      <c r="N223" s="37" t="s">
        <v>91</v>
      </c>
      <c r="O223" s="38" t="n">
        <v>44825</v>
      </c>
      <c r="P223" s="39" t="n">
        <v>1945000</v>
      </c>
      <c r="Q223" s="37" t="n">
        <v>6</v>
      </c>
      <c r="R223" s="37" t="s">
        <v>185</v>
      </c>
      <c r="S223" s="37" t="s">
        <v>112</v>
      </c>
      <c r="T223" s="37" t="s">
        <v>521</v>
      </c>
      <c r="U223" s="37" t="s">
        <v>53</v>
      </c>
      <c r="V223" s="37" t="n">
        <f aca="false">IF(O223="","",YEAR(O223))</f>
        <v>2022</v>
      </c>
      <c r="W223" s="37" t="str">
        <f aca="false">IF(E223&lt;25,"21-24",IF(E223&lt;30,"25-29",IF(E223&lt;35,"30-34",IF(E223&lt;40,"35-39",IF(E223&lt;45,"40-44","45+")))))</f>
        <v>35-39</v>
      </c>
    </row>
    <row r="224" customFormat="false" ht="15" hidden="false" customHeight="false" outlineLevel="0" collapsed="false">
      <c r="A224" s="37" t="s">
        <v>812</v>
      </c>
      <c r="B224" s="37" t="s">
        <v>503</v>
      </c>
      <c r="C224" s="37" t="s">
        <v>392</v>
      </c>
      <c r="D224" s="37" t="s">
        <v>82</v>
      </c>
      <c r="E224" s="37" t="n">
        <v>40</v>
      </c>
      <c r="F224" s="37" t="s">
        <v>101</v>
      </c>
      <c r="G224" s="37" t="s">
        <v>94</v>
      </c>
      <c r="H224" s="37" t="s">
        <v>322</v>
      </c>
      <c r="I224" s="37" t="s">
        <v>64</v>
      </c>
      <c r="J224" s="37" t="s">
        <v>457</v>
      </c>
      <c r="K224" s="37" t="s">
        <v>78</v>
      </c>
      <c r="L224" s="37" t="s">
        <v>106</v>
      </c>
      <c r="M224" s="37" t="s">
        <v>88</v>
      </c>
      <c r="N224" s="37" t="s">
        <v>90</v>
      </c>
      <c r="O224" s="38" t="n">
        <v>42598</v>
      </c>
      <c r="P224" s="39" t="n">
        <v>2536000</v>
      </c>
      <c r="Q224" s="37" t="n">
        <v>18</v>
      </c>
      <c r="R224" s="37" t="s">
        <v>187</v>
      </c>
      <c r="S224" s="37" t="s">
        <v>113</v>
      </c>
      <c r="T224" s="37" t="s">
        <v>813</v>
      </c>
      <c r="U224" s="37" t="s">
        <v>52</v>
      </c>
      <c r="V224" s="37" t="n">
        <f aca="false">IF(O224="","",YEAR(O224))</f>
        <v>2016</v>
      </c>
      <c r="W224" s="37" t="str">
        <f aca="false">IF(E224&lt;25,"21-24",IF(E224&lt;30,"25-29",IF(E224&lt;35,"30-34",IF(E224&lt;40,"35-39",IF(E224&lt;45,"40-44","45+")))))</f>
        <v>40-44</v>
      </c>
    </row>
    <row r="225" customFormat="false" ht="15" hidden="false" customHeight="false" outlineLevel="0" collapsed="false">
      <c r="A225" s="37" t="s">
        <v>814</v>
      </c>
      <c r="B225" s="37" t="s">
        <v>402</v>
      </c>
      <c r="C225" s="37" t="s">
        <v>387</v>
      </c>
      <c r="D225" s="37" t="s">
        <v>83</v>
      </c>
      <c r="E225" s="37" t="n">
        <v>25</v>
      </c>
      <c r="F225" s="37" t="s">
        <v>101</v>
      </c>
      <c r="G225" s="37" t="s">
        <v>94</v>
      </c>
      <c r="H225" s="37" t="s">
        <v>324</v>
      </c>
      <c r="I225" s="37" t="s">
        <v>66</v>
      </c>
      <c r="J225" s="37" t="s">
        <v>475</v>
      </c>
      <c r="K225" s="37" t="s">
        <v>76</v>
      </c>
      <c r="L225" s="37" t="s">
        <v>105</v>
      </c>
      <c r="M225" s="37" t="s">
        <v>87</v>
      </c>
      <c r="N225" s="37" t="s">
        <v>90</v>
      </c>
      <c r="O225" s="38" t="n">
        <v>46264</v>
      </c>
      <c r="P225" s="39" t="n">
        <v>1079000</v>
      </c>
      <c r="Q225" s="37" t="n">
        <v>6</v>
      </c>
      <c r="R225" s="37" t="s">
        <v>187</v>
      </c>
      <c r="S225" s="37" t="s">
        <v>115</v>
      </c>
      <c r="T225" s="37" t="s">
        <v>658</v>
      </c>
      <c r="U225" s="37" t="s">
        <v>52</v>
      </c>
      <c r="V225" s="37" t="n">
        <f aca="false">IF(O225="","",YEAR(O225))</f>
        <v>2026</v>
      </c>
      <c r="W225" s="37" t="str">
        <f aca="false">IF(E225&lt;25,"21-24",IF(E225&lt;30,"25-29",IF(E225&lt;35,"30-34",IF(E225&lt;40,"35-39",IF(E225&lt;45,"40-44","45+")))))</f>
        <v>25-29</v>
      </c>
    </row>
    <row r="226" customFormat="false" ht="15" hidden="false" customHeight="false" outlineLevel="0" collapsed="false">
      <c r="A226" s="37" t="s">
        <v>815</v>
      </c>
      <c r="B226" s="37" t="s">
        <v>519</v>
      </c>
      <c r="C226" s="37" t="s">
        <v>387</v>
      </c>
      <c r="D226" s="37" t="s">
        <v>83</v>
      </c>
      <c r="E226" s="37" t="n">
        <v>32</v>
      </c>
      <c r="F226" s="37" t="s">
        <v>101</v>
      </c>
      <c r="G226" s="37" t="s">
        <v>97</v>
      </c>
      <c r="H226" s="37" t="s">
        <v>318</v>
      </c>
      <c r="I226" s="37" t="s">
        <v>60</v>
      </c>
      <c r="J226" s="37" t="s">
        <v>520</v>
      </c>
      <c r="K226" s="37" t="s">
        <v>76</v>
      </c>
      <c r="L226" s="37" t="s">
        <v>104</v>
      </c>
      <c r="M226" s="37" t="s">
        <v>88</v>
      </c>
      <c r="N226" s="37" t="s">
        <v>90</v>
      </c>
      <c r="O226" s="38" t="n">
        <v>43871</v>
      </c>
      <c r="P226" s="39" t="n">
        <v>1153000</v>
      </c>
      <c r="Q226" s="37" t="n">
        <v>4</v>
      </c>
      <c r="R226" s="37" t="s">
        <v>187</v>
      </c>
      <c r="S226" s="37" t="s">
        <v>111</v>
      </c>
      <c r="T226" s="37" t="s">
        <v>542</v>
      </c>
      <c r="U226" s="37" t="s">
        <v>52</v>
      </c>
      <c r="V226" s="37" t="n">
        <f aca="false">IF(O226="","",YEAR(O226))</f>
        <v>2020</v>
      </c>
      <c r="W226" s="37" t="str">
        <f aca="false">IF(E226&lt;25,"21-24",IF(E226&lt;30,"25-29",IF(E226&lt;35,"30-34",IF(E226&lt;40,"35-39",IF(E226&lt;45,"40-44","45+")))))</f>
        <v>30-34</v>
      </c>
    </row>
    <row r="227" customFormat="false" ht="15" hidden="false" customHeight="false" outlineLevel="0" collapsed="false">
      <c r="A227" s="37" t="s">
        <v>816</v>
      </c>
      <c r="B227" s="37" t="s">
        <v>416</v>
      </c>
      <c r="C227" s="37" t="s">
        <v>469</v>
      </c>
      <c r="D227" s="37" t="s">
        <v>83</v>
      </c>
      <c r="E227" s="37" t="n">
        <v>29</v>
      </c>
      <c r="F227" s="37" t="s">
        <v>101</v>
      </c>
      <c r="G227" s="37" t="s">
        <v>97</v>
      </c>
      <c r="H227" s="37" t="s">
        <v>318</v>
      </c>
      <c r="I227" s="37" t="s">
        <v>60</v>
      </c>
      <c r="J227" s="37" t="s">
        <v>384</v>
      </c>
      <c r="K227" s="37" t="s">
        <v>76</v>
      </c>
      <c r="L227" s="37" t="s">
        <v>106</v>
      </c>
      <c r="M227" s="37" t="s">
        <v>86</v>
      </c>
      <c r="N227" s="37" t="s">
        <v>90</v>
      </c>
      <c r="O227" s="38" t="n">
        <v>43558</v>
      </c>
      <c r="P227" s="39" t="n">
        <v>806000</v>
      </c>
      <c r="Q227" s="37" t="n">
        <v>12</v>
      </c>
      <c r="R227" s="37" t="s">
        <v>185</v>
      </c>
      <c r="S227" s="37" t="s">
        <v>112</v>
      </c>
      <c r="T227" s="37" t="s">
        <v>731</v>
      </c>
      <c r="U227" s="37" t="s">
        <v>52</v>
      </c>
      <c r="V227" s="37" t="n">
        <f aca="false">IF(O227="","",YEAR(O227))</f>
        <v>2019</v>
      </c>
      <c r="W227" s="37" t="str">
        <f aca="false">IF(E227&lt;25,"21-24",IF(E227&lt;30,"25-29",IF(E227&lt;35,"30-34",IF(E227&lt;40,"35-39",IF(E227&lt;45,"40-44","45+")))))</f>
        <v>25-29</v>
      </c>
    </row>
    <row r="228" customFormat="false" ht="15" hidden="false" customHeight="false" outlineLevel="0" collapsed="false">
      <c r="A228" s="37" t="s">
        <v>817</v>
      </c>
      <c r="B228" s="37" t="s">
        <v>494</v>
      </c>
      <c r="C228" s="37" t="s">
        <v>387</v>
      </c>
      <c r="D228" s="37" t="s">
        <v>83</v>
      </c>
      <c r="E228" s="37" t="n">
        <v>29</v>
      </c>
      <c r="F228" s="37" t="s">
        <v>101</v>
      </c>
      <c r="G228" s="37" t="s">
        <v>94</v>
      </c>
      <c r="H228" s="37" t="s">
        <v>321</v>
      </c>
      <c r="I228" s="37" t="s">
        <v>63</v>
      </c>
      <c r="J228" s="37" t="s">
        <v>388</v>
      </c>
      <c r="K228" s="37" t="s">
        <v>77</v>
      </c>
      <c r="L228" s="37" t="s">
        <v>107</v>
      </c>
      <c r="M228" s="37" t="s">
        <v>86</v>
      </c>
      <c r="N228" s="37" t="s">
        <v>91</v>
      </c>
      <c r="O228" s="38" t="n">
        <v>44393</v>
      </c>
      <c r="P228" s="39" t="n">
        <v>1866000</v>
      </c>
      <c r="Q228" s="37" t="n">
        <v>5</v>
      </c>
      <c r="R228" s="37" t="s">
        <v>187</v>
      </c>
      <c r="S228" s="37" t="s">
        <v>111</v>
      </c>
      <c r="T228" s="37" t="s">
        <v>802</v>
      </c>
      <c r="U228" s="37" t="s">
        <v>52</v>
      </c>
      <c r="V228" s="37" t="n">
        <f aca="false">IF(O228="","",YEAR(O228))</f>
        <v>2021</v>
      </c>
      <c r="W228" s="37" t="str">
        <f aca="false">IF(E228&lt;25,"21-24",IF(E228&lt;30,"25-29",IF(E228&lt;35,"30-34",IF(E228&lt;40,"35-39",IF(E228&lt;45,"40-44","45+")))))</f>
        <v>25-29</v>
      </c>
    </row>
    <row r="229" customFormat="false" ht="15" hidden="false" customHeight="false" outlineLevel="0" collapsed="false">
      <c r="A229" s="37" t="s">
        <v>818</v>
      </c>
      <c r="B229" s="37" t="s">
        <v>448</v>
      </c>
      <c r="C229" s="37" t="s">
        <v>429</v>
      </c>
      <c r="D229" s="37" t="s">
        <v>83</v>
      </c>
      <c r="E229" s="37" t="n">
        <v>26</v>
      </c>
      <c r="F229" s="37" t="s">
        <v>100</v>
      </c>
      <c r="G229" s="37" t="s">
        <v>95</v>
      </c>
      <c r="H229" s="37" t="s">
        <v>318</v>
      </c>
      <c r="I229" s="37" t="s">
        <v>60</v>
      </c>
      <c r="J229" s="37" t="s">
        <v>384</v>
      </c>
      <c r="K229" s="37" t="s">
        <v>76</v>
      </c>
      <c r="L229" s="37" t="s">
        <v>104</v>
      </c>
      <c r="M229" s="37" t="s">
        <v>87</v>
      </c>
      <c r="N229" s="37" t="s">
        <v>90</v>
      </c>
      <c r="O229" s="38" t="n">
        <v>46069</v>
      </c>
      <c r="P229" s="39" t="n">
        <v>676000</v>
      </c>
      <c r="Q229" s="37" t="n">
        <v>5</v>
      </c>
      <c r="R229" s="37" t="s">
        <v>185</v>
      </c>
      <c r="S229" s="37" t="s">
        <v>111</v>
      </c>
      <c r="T229" s="37" t="s">
        <v>446</v>
      </c>
      <c r="U229" s="37" t="s">
        <v>52</v>
      </c>
      <c r="V229" s="37" t="n">
        <f aca="false">IF(O229="","",YEAR(O229))</f>
        <v>2026</v>
      </c>
      <c r="W229" s="37" t="str">
        <f aca="false">IF(E229&lt;25,"21-24",IF(E229&lt;30,"25-29",IF(E229&lt;35,"30-34",IF(E229&lt;40,"35-39",IF(E229&lt;45,"40-44","45+")))))</f>
        <v>25-29</v>
      </c>
    </row>
    <row r="230" customFormat="false" ht="15" hidden="false" customHeight="false" outlineLevel="0" collapsed="false">
      <c r="A230" s="37" t="s">
        <v>819</v>
      </c>
      <c r="B230" s="37" t="s">
        <v>519</v>
      </c>
      <c r="C230" s="37" t="s">
        <v>375</v>
      </c>
      <c r="D230" s="37" t="s">
        <v>83</v>
      </c>
      <c r="E230" s="37" t="n">
        <v>32</v>
      </c>
      <c r="F230" s="37" t="s">
        <v>100</v>
      </c>
      <c r="G230" s="37" t="s">
        <v>95</v>
      </c>
      <c r="H230" s="37" t="s">
        <v>318</v>
      </c>
      <c r="I230" s="37" t="s">
        <v>60</v>
      </c>
      <c r="J230" s="37" t="s">
        <v>384</v>
      </c>
      <c r="K230" s="37" t="s">
        <v>76</v>
      </c>
      <c r="L230" s="37" t="s">
        <v>106</v>
      </c>
      <c r="M230" s="37" t="s">
        <v>86</v>
      </c>
      <c r="N230" s="37" t="s">
        <v>90</v>
      </c>
      <c r="O230" s="38" t="n">
        <v>43237</v>
      </c>
      <c r="P230" s="39" t="n">
        <v>1156000</v>
      </c>
      <c r="Q230" s="37" t="n">
        <v>5</v>
      </c>
      <c r="R230" s="37" t="s">
        <v>187</v>
      </c>
      <c r="S230" s="37" t="s">
        <v>112</v>
      </c>
      <c r="T230" s="37" t="s">
        <v>550</v>
      </c>
      <c r="U230" s="37" t="s">
        <v>52</v>
      </c>
      <c r="V230" s="37" t="n">
        <f aca="false">IF(O230="","",YEAR(O230))</f>
        <v>2018</v>
      </c>
      <c r="W230" s="37" t="str">
        <f aca="false">IF(E230&lt;25,"21-24",IF(E230&lt;30,"25-29",IF(E230&lt;35,"30-34",IF(E230&lt;40,"35-39",IF(E230&lt;45,"40-44","45+")))))</f>
        <v>30-34</v>
      </c>
    </row>
    <row r="231" customFormat="false" ht="15" hidden="false" customHeight="false" outlineLevel="0" collapsed="false">
      <c r="A231" s="37" t="s">
        <v>820</v>
      </c>
      <c r="B231" s="37" t="s">
        <v>465</v>
      </c>
      <c r="C231" s="37" t="s">
        <v>365</v>
      </c>
      <c r="D231" s="37" t="s">
        <v>83</v>
      </c>
      <c r="E231" s="37" t="n">
        <v>28</v>
      </c>
      <c r="F231" s="37" t="s">
        <v>101</v>
      </c>
      <c r="G231" s="37" t="s">
        <v>96</v>
      </c>
      <c r="H231" s="37" t="s">
        <v>318</v>
      </c>
      <c r="I231" s="37" t="s">
        <v>60</v>
      </c>
      <c r="J231" s="37" t="s">
        <v>520</v>
      </c>
      <c r="K231" s="37" t="s">
        <v>76</v>
      </c>
      <c r="L231" s="37" t="s">
        <v>104</v>
      </c>
      <c r="M231" s="37" t="s">
        <v>88</v>
      </c>
      <c r="N231" s="37" t="s">
        <v>90</v>
      </c>
      <c r="O231" s="38" t="n">
        <v>43856</v>
      </c>
      <c r="P231" s="39" t="n">
        <v>828000</v>
      </c>
      <c r="Q231" s="37" t="n">
        <v>3</v>
      </c>
      <c r="R231" s="37" t="s">
        <v>187</v>
      </c>
      <c r="S231" s="37" t="s">
        <v>113</v>
      </c>
      <c r="T231" s="37" t="s">
        <v>821</v>
      </c>
      <c r="U231" s="37" t="s">
        <v>52</v>
      </c>
      <c r="V231" s="37" t="n">
        <f aca="false">IF(O231="","",YEAR(O231))</f>
        <v>2020</v>
      </c>
      <c r="W231" s="37" t="str">
        <f aca="false">IF(E231&lt;25,"21-24",IF(E231&lt;30,"25-29",IF(E231&lt;35,"30-34",IF(E231&lt;40,"35-39",IF(E231&lt;45,"40-44","45+")))))</f>
        <v>25-29</v>
      </c>
    </row>
    <row r="232" customFormat="false" ht="15" hidden="false" customHeight="false" outlineLevel="0" collapsed="false">
      <c r="A232" s="37" t="s">
        <v>822</v>
      </c>
      <c r="B232" s="37" t="s">
        <v>360</v>
      </c>
      <c r="C232" s="37" t="s">
        <v>383</v>
      </c>
      <c r="D232" s="37" t="s">
        <v>83</v>
      </c>
      <c r="E232" s="37" t="n">
        <v>32</v>
      </c>
      <c r="F232" s="37" t="s">
        <v>100</v>
      </c>
      <c r="G232" s="37" t="s">
        <v>97</v>
      </c>
      <c r="H232" s="37" t="s">
        <v>324</v>
      </c>
      <c r="I232" s="37" t="s">
        <v>66</v>
      </c>
      <c r="J232" s="37" t="s">
        <v>475</v>
      </c>
      <c r="K232" s="37" t="s">
        <v>76</v>
      </c>
      <c r="L232" s="37" t="s">
        <v>108</v>
      </c>
      <c r="M232" s="37" t="s">
        <v>87</v>
      </c>
      <c r="N232" s="37" t="s">
        <v>90</v>
      </c>
      <c r="O232" s="38" t="n">
        <v>42395</v>
      </c>
      <c r="P232" s="39" t="n">
        <v>1042000</v>
      </c>
      <c r="Q232" s="37" t="n">
        <v>15</v>
      </c>
      <c r="R232" s="37" t="s">
        <v>185</v>
      </c>
      <c r="S232" s="37" t="s">
        <v>114</v>
      </c>
      <c r="T232" s="37" t="s">
        <v>823</v>
      </c>
      <c r="U232" s="37" t="s">
        <v>52</v>
      </c>
      <c r="V232" s="37" t="n">
        <f aca="false">IF(O232="","",YEAR(O232))</f>
        <v>2016</v>
      </c>
      <c r="W232" s="37" t="str">
        <f aca="false">IF(E232&lt;25,"21-24",IF(E232&lt;30,"25-29",IF(E232&lt;35,"30-34",IF(E232&lt;40,"35-39",IF(E232&lt;45,"40-44","45+")))))</f>
        <v>30-34</v>
      </c>
    </row>
    <row r="233" customFormat="false" ht="15" hidden="false" customHeight="false" outlineLevel="0" collapsed="false">
      <c r="A233" s="37" t="s">
        <v>824</v>
      </c>
      <c r="B233" s="37" t="s">
        <v>437</v>
      </c>
      <c r="C233" s="37" t="s">
        <v>361</v>
      </c>
      <c r="D233" s="37" t="s">
        <v>83</v>
      </c>
      <c r="E233" s="37" t="n">
        <v>27</v>
      </c>
      <c r="F233" s="37" t="s">
        <v>100</v>
      </c>
      <c r="G233" s="37" t="s">
        <v>96</v>
      </c>
      <c r="H233" s="37" t="s">
        <v>318</v>
      </c>
      <c r="I233" s="37" t="s">
        <v>60</v>
      </c>
      <c r="J233" s="37" t="s">
        <v>384</v>
      </c>
      <c r="K233" s="37" t="s">
        <v>76</v>
      </c>
      <c r="L233" s="37" t="s">
        <v>106</v>
      </c>
      <c r="M233" s="37" t="s">
        <v>88</v>
      </c>
      <c r="N233" s="37" t="s">
        <v>90</v>
      </c>
      <c r="O233" s="38" t="n">
        <v>45534</v>
      </c>
      <c r="P233" s="39" t="n">
        <v>782000</v>
      </c>
      <c r="Q233" s="37" t="n">
        <v>8</v>
      </c>
      <c r="R233" s="37" t="s">
        <v>187</v>
      </c>
      <c r="S233" s="37" t="s">
        <v>113</v>
      </c>
      <c r="T233" s="37" t="s">
        <v>775</v>
      </c>
      <c r="U233" s="37" t="s">
        <v>52</v>
      </c>
      <c r="V233" s="37" t="n">
        <f aca="false">IF(O233="","",YEAR(O233))</f>
        <v>2024</v>
      </c>
      <c r="W233" s="37" t="str">
        <f aca="false">IF(E233&lt;25,"21-24",IF(E233&lt;30,"25-29",IF(E233&lt;35,"30-34",IF(E233&lt;40,"35-39",IF(E233&lt;45,"40-44","45+")))))</f>
        <v>25-29</v>
      </c>
    </row>
    <row r="234" customFormat="false" ht="15" hidden="false" customHeight="false" outlineLevel="0" collapsed="false">
      <c r="A234" s="37" t="s">
        <v>757</v>
      </c>
      <c r="B234" s="37" t="s">
        <v>391</v>
      </c>
      <c r="C234" s="37" t="s">
        <v>383</v>
      </c>
      <c r="D234" s="37" t="s">
        <v>82</v>
      </c>
      <c r="E234" s="37" t="n">
        <v>38</v>
      </c>
      <c r="F234" s="37" t="s">
        <v>101</v>
      </c>
      <c r="G234" s="37" t="s">
        <v>94</v>
      </c>
      <c r="H234" s="37" t="s">
        <v>320</v>
      </c>
      <c r="I234" s="37" t="s">
        <v>62</v>
      </c>
      <c r="J234" s="37" t="s">
        <v>420</v>
      </c>
      <c r="K234" s="37" t="s">
        <v>78</v>
      </c>
      <c r="L234" s="37" t="s">
        <v>106</v>
      </c>
      <c r="M234" s="37" t="s">
        <v>87</v>
      </c>
      <c r="N234" s="37" t="s">
        <v>90</v>
      </c>
      <c r="O234" s="38" t="n">
        <v>44857</v>
      </c>
      <c r="P234" s="39" t="n">
        <v>2653000</v>
      </c>
      <c r="Q234" s="37" t="n">
        <v>9</v>
      </c>
      <c r="R234" s="37" t="s">
        <v>185</v>
      </c>
      <c r="S234" s="37" t="s">
        <v>111</v>
      </c>
      <c r="T234" s="37" t="s">
        <v>825</v>
      </c>
      <c r="U234" s="37" t="s">
        <v>52</v>
      </c>
      <c r="V234" s="37" t="n">
        <f aca="false">IF(O234="","",YEAR(O234))</f>
        <v>2022</v>
      </c>
      <c r="W234" s="37" t="str">
        <f aca="false">IF(E234&lt;25,"21-24",IF(E234&lt;30,"25-29",IF(E234&lt;35,"30-34",IF(E234&lt;40,"35-39",IF(E234&lt;45,"40-44","45+")))))</f>
        <v>35-39</v>
      </c>
    </row>
    <row r="235" customFormat="false" ht="15" hidden="false" customHeight="false" outlineLevel="0" collapsed="false">
      <c r="A235" s="37" t="s">
        <v>826</v>
      </c>
      <c r="B235" s="37" t="s">
        <v>402</v>
      </c>
      <c r="C235" s="37" t="s">
        <v>383</v>
      </c>
      <c r="D235" s="37" t="s">
        <v>83</v>
      </c>
      <c r="E235" s="37" t="n">
        <v>28</v>
      </c>
      <c r="F235" s="37" t="s">
        <v>102</v>
      </c>
      <c r="G235" s="37" t="s">
        <v>95</v>
      </c>
      <c r="H235" s="37" t="s">
        <v>319</v>
      </c>
      <c r="I235" s="37" t="s">
        <v>61</v>
      </c>
      <c r="J235" s="37" t="s">
        <v>573</v>
      </c>
      <c r="K235" s="37" t="s">
        <v>77</v>
      </c>
      <c r="L235" s="37" t="s">
        <v>105</v>
      </c>
      <c r="M235" s="37" t="s">
        <v>86</v>
      </c>
      <c r="N235" s="37" t="s">
        <v>90</v>
      </c>
      <c r="O235" s="38" t="n">
        <v>44803</v>
      </c>
      <c r="P235" s="39" t="n">
        <v>1990000</v>
      </c>
      <c r="Q235" s="37" t="n">
        <v>6</v>
      </c>
      <c r="R235" s="37" t="s">
        <v>185</v>
      </c>
      <c r="S235" s="37" t="s">
        <v>115</v>
      </c>
      <c r="T235" s="37" t="s">
        <v>614</v>
      </c>
      <c r="U235" s="37" t="s">
        <v>52</v>
      </c>
      <c r="V235" s="37" t="n">
        <f aca="false">IF(O235="","",YEAR(O235))</f>
        <v>2022</v>
      </c>
      <c r="W235" s="37" t="str">
        <f aca="false">IF(E235&lt;25,"21-24",IF(E235&lt;30,"25-29",IF(E235&lt;35,"30-34",IF(E235&lt;40,"35-39",IF(E235&lt;45,"40-44","45+")))))</f>
        <v>25-29</v>
      </c>
    </row>
    <row r="236" customFormat="false" ht="15" hidden="false" customHeight="false" outlineLevel="0" collapsed="false">
      <c r="A236" s="37" t="s">
        <v>827</v>
      </c>
      <c r="B236" s="37" t="s">
        <v>412</v>
      </c>
      <c r="C236" s="37" t="s">
        <v>356</v>
      </c>
      <c r="D236" s="37" t="s">
        <v>82</v>
      </c>
      <c r="E236" s="37" t="n">
        <v>31</v>
      </c>
      <c r="F236" s="37" t="s">
        <v>101</v>
      </c>
      <c r="G236" s="37" t="s">
        <v>96</v>
      </c>
      <c r="H236" s="37" t="s">
        <v>322</v>
      </c>
      <c r="I236" s="37" t="s">
        <v>64</v>
      </c>
      <c r="J236" s="37" t="s">
        <v>440</v>
      </c>
      <c r="K236" s="37" t="s">
        <v>76</v>
      </c>
      <c r="L236" s="37" t="s">
        <v>107</v>
      </c>
      <c r="M236" s="37" t="s">
        <v>86</v>
      </c>
      <c r="N236" s="37" t="s">
        <v>90</v>
      </c>
      <c r="O236" s="38" t="n">
        <v>46041</v>
      </c>
      <c r="P236" s="39" t="n">
        <v>620000</v>
      </c>
      <c r="Q236" s="37" t="n">
        <v>16</v>
      </c>
      <c r="R236" s="37" t="s">
        <v>187</v>
      </c>
      <c r="S236" s="37" t="s">
        <v>112</v>
      </c>
      <c r="T236" s="37" t="s">
        <v>813</v>
      </c>
      <c r="U236" s="37" t="s">
        <v>52</v>
      </c>
      <c r="V236" s="37" t="n">
        <f aca="false">IF(O236="","",YEAR(O236))</f>
        <v>2026</v>
      </c>
      <c r="W236" s="37" t="str">
        <f aca="false">IF(E236&lt;25,"21-24",IF(E236&lt;30,"25-29",IF(E236&lt;35,"30-34",IF(E236&lt;40,"35-39",IF(E236&lt;45,"40-44","45+")))))</f>
        <v>30-34</v>
      </c>
    </row>
    <row r="237" customFormat="false" ht="15" hidden="false" customHeight="false" outlineLevel="0" collapsed="false">
      <c r="A237" s="37" t="s">
        <v>730</v>
      </c>
      <c r="B237" s="37" t="s">
        <v>515</v>
      </c>
      <c r="C237" s="37" t="s">
        <v>516</v>
      </c>
      <c r="D237" s="37" t="s">
        <v>82</v>
      </c>
      <c r="E237" s="37" t="n">
        <v>41</v>
      </c>
      <c r="F237" s="37" t="s">
        <v>100</v>
      </c>
      <c r="G237" s="37" t="s">
        <v>95</v>
      </c>
      <c r="H237" s="37" t="s">
        <v>318</v>
      </c>
      <c r="I237" s="37" t="s">
        <v>60</v>
      </c>
      <c r="J237" s="37" t="s">
        <v>407</v>
      </c>
      <c r="K237" s="37" t="s">
        <v>78</v>
      </c>
      <c r="L237" s="37" t="s">
        <v>108</v>
      </c>
      <c r="M237" s="37" t="s">
        <v>87</v>
      </c>
      <c r="N237" s="37" t="s">
        <v>90</v>
      </c>
      <c r="O237" s="38" t="n">
        <v>46211</v>
      </c>
      <c r="P237" s="39" t="n">
        <v>3442000</v>
      </c>
      <c r="Q237" s="37" t="n">
        <v>9</v>
      </c>
      <c r="R237" s="37" t="s">
        <v>187</v>
      </c>
      <c r="S237" s="37" t="s">
        <v>111</v>
      </c>
      <c r="T237" s="37" t="s">
        <v>591</v>
      </c>
      <c r="U237" s="37" t="s">
        <v>52</v>
      </c>
      <c r="V237" s="37" t="n">
        <f aca="false">IF(O237="","",YEAR(O237))</f>
        <v>2026</v>
      </c>
      <c r="W237" s="37" t="str">
        <f aca="false">IF(E237&lt;25,"21-24",IF(E237&lt;30,"25-29",IF(E237&lt;35,"30-34",IF(E237&lt;40,"35-39",IF(E237&lt;45,"40-44","45+")))))</f>
        <v>40-44</v>
      </c>
    </row>
    <row r="238" customFormat="false" ht="15" hidden="false" customHeight="false" outlineLevel="0" collapsed="false">
      <c r="A238" s="37" t="s">
        <v>828</v>
      </c>
      <c r="B238" s="37" t="s">
        <v>432</v>
      </c>
      <c r="C238" s="37" t="s">
        <v>375</v>
      </c>
      <c r="D238" s="37" t="s">
        <v>83</v>
      </c>
      <c r="E238" s="37" t="n">
        <v>26</v>
      </c>
      <c r="F238" s="37" t="s">
        <v>100</v>
      </c>
      <c r="G238" s="37" t="s">
        <v>94</v>
      </c>
      <c r="H238" s="37" t="s">
        <v>318</v>
      </c>
      <c r="I238" s="37" t="s">
        <v>60</v>
      </c>
      <c r="J238" s="37" t="s">
        <v>384</v>
      </c>
      <c r="K238" s="37" t="s">
        <v>76</v>
      </c>
      <c r="L238" s="37" t="s">
        <v>105</v>
      </c>
      <c r="M238" s="37" t="s">
        <v>87</v>
      </c>
      <c r="N238" s="37" t="s">
        <v>90</v>
      </c>
      <c r="O238" s="38" t="n">
        <v>45607</v>
      </c>
      <c r="P238" s="39" t="n">
        <v>881000</v>
      </c>
      <c r="Q238" s="37" t="n">
        <v>13</v>
      </c>
      <c r="R238" s="37" t="s">
        <v>187</v>
      </c>
      <c r="S238" s="37" t="s">
        <v>114</v>
      </c>
      <c r="T238" s="37" t="s">
        <v>829</v>
      </c>
      <c r="U238" s="37" t="s">
        <v>52</v>
      </c>
      <c r="V238" s="37" t="n">
        <f aca="false">IF(O238="","",YEAR(O238))</f>
        <v>2024</v>
      </c>
      <c r="W238" s="37" t="str">
        <f aca="false">IF(E238&lt;25,"21-24",IF(E238&lt;30,"25-29",IF(E238&lt;35,"30-34",IF(E238&lt;40,"35-39",IF(E238&lt;45,"40-44","45+")))))</f>
        <v>25-29</v>
      </c>
    </row>
    <row r="239" customFormat="false" ht="15" hidden="false" customHeight="false" outlineLevel="0" collapsed="false">
      <c r="A239" s="37" t="s">
        <v>830</v>
      </c>
      <c r="B239" s="37" t="s">
        <v>537</v>
      </c>
      <c r="C239" s="37" t="s">
        <v>433</v>
      </c>
      <c r="D239" s="37" t="s">
        <v>83</v>
      </c>
      <c r="E239" s="37" t="n">
        <v>44</v>
      </c>
      <c r="F239" s="37" t="s">
        <v>101</v>
      </c>
      <c r="G239" s="37" t="s">
        <v>97</v>
      </c>
      <c r="H239" s="37" t="s">
        <v>323</v>
      </c>
      <c r="I239" s="37" t="s">
        <v>65</v>
      </c>
      <c r="J239" s="37" t="s">
        <v>500</v>
      </c>
      <c r="K239" s="37" t="s">
        <v>78</v>
      </c>
      <c r="L239" s="37" t="s">
        <v>105</v>
      </c>
      <c r="M239" s="37" t="s">
        <v>86</v>
      </c>
      <c r="N239" s="37" t="s">
        <v>90</v>
      </c>
      <c r="O239" s="38" t="n">
        <v>42899</v>
      </c>
      <c r="P239" s="39" t="n">
        <v>3343000</v>
      </c>
      <c r="Q239" s="37" t="n">
        <v>7</v>
      </c>
      <c r="R239" s="37" t="s">
        <v>187</v>
      </c>
      <c r="S239" s="37" t="s">
        <v>114</v>
      </c>
      <c r="T239" s="37" t="s">
        <v>430</v>
      </c>
      <c r="U239" s="37" t="s">
        <v>52</v>
      </c>
      <c r="V239" s="37" t="n">
        <f aca="false">IF(O239="","",YEAR(O239))</f>
        <v>2017</v>
      </c>
      <c r="W239" s="37" t="str">
        <f aca="false">IF(E239&lt;25,"21-24",IF(E239&lt;30,"25-29",IF(E239&lt;35,"30-34",IF(E239&lt;40,"35-39",IF(E239&lt;45,"40-44","45+")))))</f>
        <v>40-44</v>
      </c>
    </row>
    <row r="240" customFormat="false" ht="15" hidden="false" customHeight="false" outlineLevel="0" collapsed="false">
      <c r="A240" s="37" t="s">
        <v>831</v>
      </c>
      <c r="B240" s="37" t="s">
        <v>479</v>
      </c>
      <c r="C240" s="37" t="s">
        <v>351</v>
      </c>
      <c r="D240" s="37" t="s">
        <v>83</v>
      </c>
      <c r="E240" s="37" t="n">
        <v>31</v>
      </c>
      <c r="F240" s="37" t="s">
        <v>101</v>
      </c>
      <c r="G240" s="37" t="s">
        <v>95</v>
      </c>
      <c r="H240" s="37" t="s">
        <v>319</v>
      </c>
      <c r="I240" s="37" t="s">
        <v>61</v>
      </c>
      <c r="J240" s="37" t="s">
        <v>573</v>
      </c>
      <c r="K240" s="37" t="s">
        <v>77</v>
      </c>
      <c r="L240" s="37" t="s">
        <v>104</v>
      </c>
      <c r="M240" s="37" t="s">
        <v>87</v>
      </c>
      <c r="N240" s="37" t="s">
        <v>90</v>
      </c>
      <c r="O240" s="38" t="n">
        <v>44147</v>
      </c>
      <c r="P240" s="39" t="n">
        <v>2116000</v>
      </c>
      <c r="Q240" s="37" t="n">
        <v>14</v>
      </c>
      <c r="R240" s="37" t="s">
        <v>187</v>
      </c>
      <c r="S240" s="37" t="s">
        <v>112</v>
      </c>
      <c r="T240" s="37" t="s">
        <v>832</v>
      </c>
      <c r="U240" s="37" t="s">
        <v>52</v>
      </c>
      <c r="V240" s="37" t="n">
        <f aca="false">IF(O240="","",YEAR(O240))</f>
        <v>2020</v>
      </c>
      <c r="W240" s="37" t="str">
        <f aca="false">IF(E240&lt;25,"21-24",IF(E240&lt;30,"25-29",IF(E240&lt;35,"30-34",IF(E240&lt;40,"35-39",IF(E240&lt;45,"40-44","45+")))))</f>
        <v>30-34</v>
      </c>
    </row>
    <row r="241" customFormat="false" ht="15" hidden="false" customHeight="false" outlineLevel="0" collapsed="false">
      <c r="A241" s="37" t="s">
        <v>607</v>
      </c>
      <c r="B241" s="37" t="s">
        <v>448</v>
      </c>
      <c r="C241" s="37" t="s">
        <v>361</v>
      </c>
      <c r="D241" s="37" t="s">
        <v>83</v>
      </c>
      <c r="E241" s="37" t="n">
        <v>38</v>
      </c>
      <c r="F241" s="37" t="s">
        <v>102</v>
      </c>
      <c r="G241" s="37" t="s">
        <v>94</v>
      </c>
      <c r="H241" s="37" t="s">
        <v>320</v>
      </c>
      <c r="I241" s="37" t="s">
        <v>62</v>
      </c>
      <c r="J241" s="37" t="s">
        <v>420</v>
      </c>
      <c r="K241" s="37" t="s">
        <v>78</v>
      </c>
      <c r="L241" s="37" t="s">
        <v>107</v>
      </c>
      <c r="M241" s="37" t="s">
        <v>88</v>
      </c>
      <c r="N241" s="37" t="s">
        <v>90</v>
      </c>
      <c r="O241" s="38" t="n">
        <v>46221</v>
      </c>
      <c r="P241" s="39" t="n">
        <v>4597000</v>
      </c>
      <c r="Q241" s="37" t="n">
        <v>16</v>
      </c>
      <c r="R241" s="37" t="s">
        <v>187</v>
      </c>
      <c r="S241" s="37" t="s">
        <v>115</v>
      </c>
      <c r="T241" s="37" t="s">
        <v>833</v>
      </c>
      <c r="U241" s="37" t="s">
        <v>52</v>
      </c>
      <c r="V241" s="37" t="n">
        <f aca="false">IF(O241="","",YEAR(O241))</f>
        <v>2026</v>
      </c>
      <c r="W241" s="37" t="str">
        <f aca="false">IF(E241&lt;25,"21-24",IF(E241&lt;30,"25-29",IF(E241&lt;35,"30-34",IF(E241&lt;40,"35-39",IF(E241&lt;45,"40-44","45+")))))</f>
        <v>35-39</v>
      </c>
    </row>
    <row r="242" customFormat="false" ht="15" hidden="false" customHeight="false" outlineLevel="0" collapsed="false">
      <c r="A242" s="37" t="s">
        <v>834</v>
      </c>
      <c r="B242" s="37" t="s">
        <v>386</v>
      </c>
      <c r="C242" s="37" t="s">
        <v>453</v>
      </c>
      <c r="D242" s="37" t="s">
        <v>82</v>
      </c>
      <c r="E242" s="37" t="n">
        <v>39</v>
      </c>
      <c r="F242" s="37" t="s">
        <v>101</v>
      </c>
      <c r="G242" s="37" t="s">
        <v>95</v>
      </c>
      <c r="H242" s="37" t="s">
        <v>320</v>
      </c>
      <c r="I242" s="37" t="s">
        <v>62</v>
      </c>
      <c r="J242" s="37" t="s">
        <v>420</v>
      </c>
      <c r="K242" s="37" t="s">
        <v>78</v>
      </c>
      <c r="L242" s="37" t="s">
        <v>107</v>
      </c>
      <c r="M242" s="37" t="s">
        <v>87</v>
      </c>
      <c r="N242" s="37" t="s">
        <v>90</v>
      </c>
      <c r="O242" s="38" t="n">
        <v>45664</v>
      </c>
      <c r="P242" s="39" t="n">
        <v>4077000</v>
      </c>
      <c r="Q242" s="37" t="n">
        <v>7</v>
      </c>
      <c r="R242" s="37" t="s">
        <v>185</v>
      </c>
      <c r="S242" s="37" t="s">
        <v>113</v>
      </c>
      <c r="T242" s="37" t="s">
        <v>562</v>
      </c>
      <c r="U242" s="37" t="s">
        <v>52</v>
      </c>
      <c r="V242" s="37" t="n">
        <f aca="false">IF(O242="","",YEAR(O242))</f>
        <v>2025</v>
      </c>
      <c r="W242" s="37" t="str">
        <f aca="false">IF(E242&lt;25,"21-24",IF(E242&lt;30,"25-29",IF(E242&lt;35,"30-34",IF(E242&lt;40,"35-39",IF(E242&lt;45,"40-44","45+")))))</f>
        <v>35-39</v>
      </c>
    </row>
    <row r="243" customFormat="false" ht="15" hidden="false" customHeight="false" outlineLevel="0" collapsed="false">
      <c r="A243" s="37" t="s">
        <v>362</v>
      </c>
      <c r="B243" s="37" t="s">
        <v>465</v>
      </c>
      <c r="C243" s="37" t="s">
        <v>375</v>
      </c>
      <c r="D243" s="37" t="s">
        <v>83</v>
      </c>
      <c r="E243" s="37" t="n">
        <v>42</v>
      </c>
      <c r="F243" s="37" t="s">
        <v>101</v>
      </c>
      <c r="G243" s="37" t="s">
        <v>94</v>
      </c>
      <c r="H243" s="37" t="s">
        <v>320</v>
      </c>
      <c r="I243" s="37" t="s">
        <v>62</v>
      </c>
      <c r="J243" s="37" t="s">
        <v>481</v>
      </c>
      <c r="K243" s="37" t="s">
        <v>78</v>
      </c>
      <c r="L243" s="37" t="s">
        <v>106</v>
      </c>
      <c r="M243" s="37" t="s">
        <v>86</v>
      </c>
      <c r="N243" s="37" t="s">
        <v>90</v>
      </c>
      <c r="O243" s="38" t="n">
        <v>42446</v>
      </c>
      <c r="P243" s="39" t="n">
        <v>4350000</v>
      </c>
      <c r="Q243" s="37" t="n">
        <v>7</v>
      </c>
      <c r="R243" s="37" t="s">
        <v>185</v>
      </c>
      <c r="S243" s="37" t="s">
        <v>112</v>
      </c>
      <c r="T243" s="37" t="s">
        <v>636</v>
      </c>
      <c r="U243" s="37" t="s">
        <v>52</v>
      </c>
      <c r="V243" s="37" t="n">
        <f aca="false">IF(O243="","",YEAR(O243))</f>
        <v>2016</v>
      </c>
      <c r="W243" s="37" t="str">
        <f aca="false">IF(E243&lt;25,"21-24",IF(E243&lt;30,"25-29",IF(E243&lt;35,"30-34",IF(E243&lt;40,"35-39",IF(E243&lt;45,"40-44","45+")))))</f>
        <v>40-44</v>
      </c>
    </row>
    <row r="244" customFormat="false" ht="15" hidden="false" customHeight="false" outlineLevel="0" collapsed="false">
      <c r="A244" s="37" t="s">
        <v>835</v>
      </c>
      <c r="B244" s="37" t="s">
        <v>507</v>
      </c>
      <c r="C244" s="37" t="s">
        <v>642</v>
      </c>
      <c r="D244" s="37" t="s">
        <v>82</v>
      </c>
      <c r="E244" s="37" t="n">
        <v>38</v>
      </c>
      <c r="F244" s="37" t="s">
        <v>101</v>
      </c>
      <c r="G244" s="37" t="s">
        <v>95</v>
      </c>
      <c r="H244" s="37" t="s">
        <v>321</v>
      </c>
      <c r="I244" s="37" t="s">
        <v>63</v>
      </c>
      <c r="J244" s="37" t="s">
        <v>529</v>
      </c>
      <c r="K244" s="37" t="s">
        <v>78</v>
      </c>
      <c r="L244" s="37" t="s">
        <v>105</v>
      </c>
      <c r="M244" s="37" t="s">
        <v>87</v>
      </c>
      <c r="N244" s="37" t="s">
        <v>90</v>
      </c>
      <c r="O244" s="38" t="n">
        <v>46016</v>
      </c>
      <c r="P244" s="39" t="n">
        <v>4441000</v>
      </c>
      <c r="Q244" s="37" t="n">
        <v>4</v>
      </c>
      <c r="R244" s="37" t="s">
        <v>187</v>
      </c>
      <c r="S244" s="37" t="s">
        <v>113</v>
      </c>
      <c r="T244" s="37" t="s">
        <v>836</v>
      </c>
      <c r="U244" s="37" t="s">
        <v>52</v>
      </c>
      <c r="V244" s="37" t="n">
        <f aca="false">IF(O244="","",YEAR(O244))</f>
        <v>2025</v>
      </c>
      <c r="W244" s="37" t="str">
        <f aca="false">IF(E244&lt;25,"21-24",IF(E244&lt;30,"25-29",IF(E244&lt;35,"30-34",IF(E244&lt;40,"35-39",IF(E244&lt;45,"40-44","45+")))))</f>
        <v>35-39</v>
      </c>
    </row>
    <row r="245" customFormat="false" ht="15" hidden="false" customHeight="false" outlineLevel="0" collapsed="false">
      <c r="A245" s="37" t="s">
        <v>673</v>
      </c>
      <c r="B245" s="37" t="s">
        <v>456</v>
      </c>
      <c r="C245" s="37" t="s">
        <v>392</v>
      </c>
      <c r="D245" s="37" t="s">
        <v>83</v>
      </c>
      <c r="E245" s="37" t="n">
        <v>38</v>
      </c>
      <c r="F245" s="37" t="s">
        <v>100</v>
      </c>
      <c r="G245" s="37" t="s">
        <v>94</v>
      </c>
      <c r="H245" s="37" t="s">
        <v>321</v>
      </c>
      <c r="I245" s="37" t="s">
        <v>63</v>
      </c>
      <c r="J245" s="37" t="s">
        <v>529</v>
      </c>
      <c r="K245" s="37" t="s">
        <v>78</v>
      </c>
      <c r="L245" s="37" t="s">
        <v>105</v>
      </c>
      <c r="M245" s="37" t="s">
        <v>87</v>
      </c>
      <c r="N245" s="37" t="s">
        <v>90</v>
      </c>
      <c r="O245" s="38" t="n">
        <v>41982</v>
      </c>
      <c r="P245" s="39" t="n">
        <v>2995000</v>
      </c>
      <c r="Q245" s="37" t="n">
        <v>11</v>
      </c>
      <c r="R245" s="37" t="s">
        <v>185</v>
      </c>
      <c r="S245" s="37" t="s">
        <v>111</v>
      </c>
      <c r="T245" s="37" t="s">
        <v>528</v>
      </c>
      <c r="U245" s="37" t="s">
        <v>53</v>
      </c>
      <c r="V245" s="37" t="n">
        <f aca="false">IF(O245="","",YEAR(O245))</f>
        <v>2014</v>
      </c>
      <c r="W245" s="37" t="str">
        <f aca="false">IF(E245&lt;25,"21-24",IF(E245&lt;30,"25-29",IF(E245&lt;35,"30-34",IF(E245&lt;40,"35-39",IF(E245&lt;45,"40-44","45+")))))</f>
        <v>35-39</v>
      </c>
    </row>
    <row r="246" customFormat="false" ht="15" hidden="false" customHeight="false" outlineLevel="0" collapsed="false">
      <c r="A246" s="37" t="s">
        <v>451</v>
      </c>
      <c r="B246" s="37" t="s">
        <v>593</v>
      </c>
      <c r="C246" s="37" t="s">
        <v>406</v>
      </c>
      <c r="D246" s="37" t="s">
        <v>83</v>
      </c>
      <c r="E246" s="37" t="n">
        <v>38</v>
      </c>
      <c r="F246" s="37" t="s">
        <v>100</v>
      </c>
      <c r="G246" s="37" t="s">
        <v>95</v>
      </c>
      <c r="H246" s="37" t="s">
        <v>324</v>
      </c>
      <c r="I246" s="37" t="s">
        <v>66</v>
      </c>
      <c r="J246" s="37" t="s">
        <v>434</v>
      </c>
      <c r="K246" s="37" t="s">
        <v>78</v>
      </c>
      <c r="L246" s="37" t="s">
        <v>104</v>
      </c>
      <c r="M246" s="37" t="s">
        <v>87</v>
      </c>
      <c r="N246" s="37" t="s">
        <v>90</v>
      </c>
      <c r="O246" s="38" t="n">
        <v>43312</v>
      </c>
      <c r="P246" s="39" t="n">
        <v>4216000</v>
      </c>
      <c r="Q246" s="37" t="n">
        <v>15</v>
      </c>
      <c r="R246" s="37" t="s">
        <v>187</v>
      </c>
      <c r="S246" s="37" t="s">
        <v>115</v>
      </c>
      <c r="T246" s="37" t="s">
        <v>804</v>
      </c>
      <c r="U246" s="37" t="s">
        <v>52</v>
      </c>
      <c r="V246" s="37" t="n">
        <f aca="false">IF(O246="","",YEAR(O246))</f>
        <v>2018</v>
      </c>
      <c r="W246" s="37" t="str">
        <f aca="false">IF(E246&lt;25,"21-24",IF(E246&lt;30,"25-29",IF(E246&lt;35,"30-34",IF(E246&lt;40,"35-39",IF(E246&lt;45,"40-44","45+")))))</f>
        <v>35-39</v>
      </c>
    </row>
    <row r="247" customFormat="false" ht="15" hidden="false" customHeight="false" outlineLevel="0" collapsed="false">
      <c r="A247" s="37" t="s">
        <v>837</v>
      </c>
      <c r="B247" s="37" t="s">
        <v>507</v>
      </c>
      <c r="C247" s="37" t="s">
        <v>351</v>
      </c>
      <c r="D247" s="37" t="s">
        <v>83</v>
      </c>
      <c r="E247" s="37" t="n">
        <v>35</v>
      </c>
      <c r="F247" s="37" t="s">
        <v>101</v>
      </c>
      <c r="G247" s="37" t="s">
        <v>95</v>
      </c>
      <c r="H247" s="37" t="s">
        <v>318</v>
      </c>
      <c r="I247" s="37" t="s">
        <v>60</v>
      </c>
      <c r="J247" s="37" t="s">
        <v>393</v>
      </c>
      <c r="K247" s="37" t="s">
        <v>77</v>
      </c>
      <c r="L247" s="37" t="s">
        <v>108</v>
      </c>
      <c r="M247" s="37" t="s">
        <v>86</v>
      </c>
      <c r="N247" s="37" t="s">
        <v>90</v>
      </c>
      <c r="O247" s="38" t="n">
        <v>44303</v>
      </c>
      <c r="P247" s="39" t="n">
        <v>2347000</v>
      </c>
      <c r="Q247" s="37" t="n">
        <v>3</v>
      </c>
      <c r="R247" s="37" t="s">
        <v>187</v>
      </c>
      <c r="S247" s="37" t="s">
        <v>111</v>
      </c>
      <c r="T247" s="37" t="s">
        <v>821</v>
      </c>
      <c r="U247" s="37" t="s">
        <v>52</v>
      </c>
      <c r="V247" s="37" t="n">
        <f aca="false">IF(O247="","",YEAR(O247))</f>
        <v>2021</v>
      </c>
      <c r="W247" s="37" t="str">
        <f aca="false">IF(E247&lt;25,"21-24",IF(E247&lt;30,"25-29",IF(E247&lt;35,"30-34",IF(E247&lt;40,"35-39",IF(E247&lt;45,"40-44","45+")))))</f>
        <v>35-39</v>
      </c>
    </row>
    <row r="248" customFormat="false" ht="15" hidden="false" customHeight="false" outlineLevel="0" collapsed="false">
      <c r="A248" s="37" t="s">
        <v>838</v>
      </c>
      <c r="B248" s="37" t="s">
        <v>379</v>
      </c>
      <c r="C248" s="37" t="s">
        <v>642</v>
      </c>
      <c r="D248" s="37" t="s">
        <v>82</v>
      </c>
      <c r="E248" s="37" t="n">
        <v>36</v>
      </c>
      <c r="F248" s="37" t="s">
        <v>100</v>
      </c>
      <c r="G248" s="37" t="s">
        <v>96</v>
      </c>
      <c r="H248" s="37" t="s">
        <v>321</v>
      </c>
      <c r="I248" s="37" t="s">
        <v>63</v>
      </c>
      <c r="J248" s="37" t="s">
        <v>626</v>
      </c>
      <c r="K248" s="37" t="s">
        <v>77</v>
      </c>
      <c r="L248" s="37" t="s">
        <v>104</v>
      </c>
      <c r="M248" s="37" t="s">
        <v>87</v>
      </c>
      <c r="N248" s="37" t="s">
        <v>90</v>
      </c>
      <c r="O248" s="38" t="n">
        <v>43861</v>
      </c>
      <c r="P248" s="39" t="n">
        <v>1919000</v>
      </c>
      <c r="Q248" s="37" t="n">
        <v>2</v>
      </c>
      <c r="R248" s="37" t="s">
        <v>187</v>
      </c>
      <c r="S248" s="37" t="s">
        <v>113</v>
      </c>
      <c r="T248" s="37" t="s">
        <v>609</v>
      </c>
      <c r="U248" s="37" t="s">
        <v>52</v>
      </c>
      <c r="V248" s="37" t="n">
        <f aca="false">IF(O248="","",YEAR(O248))</f>
        <v>2020</v>
      </c>
      <c r="W248" s="37" t="str">
        <f aca="false">IF(E248&lt;25,"21-24",IF(E248&lt;30,"25-29",IF(E248&lt;35,"30-34",IF(E248&lt;40,"35-39",IF(E248&lt;45,"40-44","45+")))))</f>
        <v>35-39</v>
      </c>
    </row>
    <row r="249" customFormat="false" ht="15" hidden="false" customHeight="false" outlineLevel="0" collapsed="false">
      <c r="A249" s="37" t="s">
        <v>839</v>
      </c>
      <c r="B249" s="37" t="s">
        <v>369</v>
      </c>
      <c r="C249" s="37" t="s">
        <v>453</v>
      </c>
      <c r="D249" s="37" t="s">
        <v>82</v>
      </c>
      <c r="E249" s="37" t="n">
        <v>40</v>
      </c>
      <c r="F249" s="37" t="s">
        <v>101</v>
      </c>
      <c r="G249" s="37" t="s">
        <v>96</v>
      </c>
      <c r="H249" s="37" t="s">
        <v>321</v>
      </c>
      <c r="I249" s="37" t="s">
        <v>63</v>
      </c>
      <c r="J249" s="37" t="s">
        <v>388</v>
      </c>
      <c r="K249" s="37" t="s">
        <v>77</v>
      </c>
      <c r="L249" s="37" t="s">
        <v>104</v>
      </c>
      <c r="M249" s="37" t="s">
        <v>87</v>
      </c>
      <c r="N249" s="37" t="s">
        <v>90</v>
      </c>
      <c r="O249" s="38" t="n">
        <v>45358</v>
      </c>
      <c r="P249" s="39" t="n">
        <v>1998000</v>
      </c>
      <c r="Q249" s="37" t="n">
        <v>3</v>
      </c>
      <c r="R249" s="37" t="s">
        <v>187</v>
      </c>
      <c r="S249" s="37" t="s">
        <v>113</v>
      </c>
      <c r="T249" s="37" t="s">
        <v>372</v>
      </c>
      <c r="U249" s="37" t="s">
        <v>52</v>
      </c>
      <c r="V249" s="37" t="n">
        <f aca="false">IF(O249="","",YEAR(O249))</f>
        <v>2024</v>
      </c>
      <c r="W249" s="37" t="str">
        <f aca="false">IF(E249&lt;25,"21-24",IF(E249&lt;30,"25-29",IF(E249&lt;35,"30-34",IF(E249&lt;40,"35-39",IF(E249&lt;45,"40-44","45+")))))</f>
        <v>40-44</v>
      </c>
    </row>
    <row r="250" customFormat="false" ht="15" hidden="false" customHeight="false" outlineLevel="0" collapsed="false">
      <c r="A250" s="37" t="s">
        <v>840</v>
      </c>
      <c r="B250" s="37" t="s">
        <v>468</v>
      </c>
      <c r="C250" s="37" t="s">
        <v>413</v>
      </c>
      <c r="D250" s="37" t="s">
        <v>82</v>
      </c>
      <c r="E250" s="37" t="n">
        <v>44</v>
      </c>
      <c r="F250" s="37" t="s">
        <v>100</v>
      </c>
      <c r="G250" s="37" t="s">
        <v>94</v>
      </c>
      <c r="H250" s="37" t="s">
        <v>320</v>
      </c>
      <c r="I250" s="37" t="s">
        <v>62</v>
      </c>
      <c r="J250" s="37" t="s">
        <v>481</v>
      </c>
      <c r="K250" s="37" t="s">
        <v>78</v>
      </c>
      <c r="L250" s="37" t="s">
        <v>108</v>
      </c>
      <c r="M250" s="37" t="s">
        <v>86</v>
      </c>
      <c r="N250" s="37" t="s">
        <v>90</v>
      </c>
      <c r="O250" s="38" t="n">
        <v>46263</v>
      </c>
      <c r="P250" s="39" t="n">
        <v>3948000</v>
      </c>
      <c r="Q250" s="37" t="n">
        <v>32</v>
      </c>
      <c r="R250" s="37" t="s">
        <v>187</v>
      </c>
      <c r="S250" s="37" t="s">
        <v>115</v>
      </c>
      <c r="T250" s="37" t="s">
        <v>621</v>
      </c>
      <c r="U250" s="37" t="s">
        <v>52</v>
      </c>
      <c r="V250" s="37" t="n">
        <f aca="false">IF(O250="","",YEAR(O250))</f>
        <v>2026</v>
      </c>
      <c r="W250" s="37" t="str">
        <f aca="false">IF(E250&lt;25,"21-24",IF(E250&lt;30,"25-29",IF(E250&lt;35,"30-34",IF(E250&lt;40,"35-39",IF(E250&lt;45,"40-44","45+")))))</f>
        <v>40-44</v>
      </c>
    </row>
    <row r="251" customFormat="false" ht="15" hidden="false" customHeight="false" outlineLevel="0" collapsed="false">
      <c r="A251" s="37" t="s">
        <v>841</v>
      </c>
      <c r="B251" s="37" t="s">
        <v>537</v>
      </c>
      <c r="C251" s="37" t="s">
        <v>484</v>
      </c>
      <c r="D251" s="37" t="s">
        <v>83</v>
      </c>
      <c r="E251" s="37" t="n">
        <v>25</v>
      </c>
      <c r="F251" s="37" t="s">
        <v>100</v>
      </c>
      <c r="G251" s="37" t="s">
        <v>94</v>
      </c>
      <c r="H251" s="37" t="s">
        <v>325</v>
      </c>
      <c r="I251" s="37" t="s">
        <v>67</v>
      </c>
      <c r="J251" s="37" t="s">
        <v>357</v>
      </c>
      <c r="K251" s="37" t="s">
        <v>75</v>
      </c>
      <c r="L251" s="37" t="s">
        <v>107</v>
      </c>
      <c r="M251" s="37" t="s">
        <v>87</v>
      </c>
      <c r="N251" s="37" t="s">
        <v>90</v>
      </c>
      <c r="O251" s="38" t="n">
        <v>45394</v>
      </c>
      <c r="P251" s="39" t="n">
        <v>343000</v>
      </c>
      <c r="Q251" s="37" t="n">
        <v>10</v>
      </c>
      <c r="R251" s="37" t="s">
        <v>185</v>
      </c>
      <c r="S251" s="37" t="s">
        <v>112</v>
      </c>
      <c r="T251" s="37" t="s">
        <v>358</v>
      </c>
      <c r="U251" s="37" t="s">
        <v>52</v>
      </c>
      <c r="V251" s="37" t="n">
        <f aca="false">IF(O251="","",YEAR(O251))</f>
        <v>2024</v>
      </c>
      <c r="W251" s="37" t="str">
        <f aca="false">IF(E251&lt;25,"21-24",IF(E251&lt;30,"25-29",IF(E251&lt;35,"30-34",IF(E251&lt;40,"35-39",IF(E251&lt;45,"40-44","45+")))))</f>
        <v>25-29</v>
      </c>
    </row>
    <row r="252" customFormat="false" ht="15" hidden="false" customHeight="false" outlineLevel="0" collapsed="false">
      <c r="A252" s="37" t="s">
        <v>842</v>
      </c>
      <c r="B252" s="37" t="s">
        <v>350</v>
      </c>
      <c r="C252" s="37" t="s">
        <v>361</v>
      </c>
      <c r="D252" s="37" t="s">
        <v>83</v>
      </c>
      <c r="E252" s="37" t="n">
        <v>32</v>
      </c>
      <c r="F252" s="37" t="s">
        <v>101</v>
      </c>
      <c r="G252" s="37" t="s">
        <v>95</v>
      </c>
      <c r="H252" s="37" t="s">
        <v>323</v>
      </c>
      <c r="I252" s="37" t="s">
        <v>65</v>
      </c>
      <c r="J252" s="37" t="s">
        <v>650</v>
      </c>
      <c r="K252" s="37" t="s">
        <v>76</v>
      </c>
      <c r="L252" s="37" t="s">
        <v>108</v>
      </c>
      <c r="M252" s="37" t="s">
        <v>87</v>
      </c>
      <c r="N252" s="37" t="s">
        <v>90</v>
      </c>
      <c r="O252" s="38" t="n">
        <v>46071</v>
      </c>
      <c r="P252" s="39" t="n">
        <v>613000</v>
      </c>
      <c r="Q252" s="37" t="n">
        <v>11</v>
      </c>
      <c r="R252" s="37" t="s">
        <v>187</v>
      </c>
      <c r="S252" s="37" t="s">
        <v>111</v>
      </c>
      <c r="T252" s="37" t="s">
        <v>617</v>
      </c>
      <c r="U252" s="37" t="s">
        <v>52</v>
      </c>
      <c r="V252" s="37" t="n">
        <f aca="false">IF(O252="","",YEAR(O252))</f>
        <v>2026</v>
      </c>
      <c r="W252" s="37" t="str">
        <f aca="false">IF(E252&lt;25,"21-24",IF(E252&lt;30,"25-29",IF(E252&lt;35,"30-34",IF(E252&lt;40,"35-39",IF(E252&lt;45,"40-44","45+")))))</f>
        <v>30-34</v>
      </c>
    </row>
    <row r="253" customFormat="false" ht="15" hidden="false" customHeight="false" outlineLevel="0" collapsed="false">
      <c r="A253" s="37" t="s">
        <v>843</v>
      </c>
      <c r="B253" s="37" t="s">
        <v>355</v>
      </c>
      <c r="C253" s="37" t="s">
        <v>469</v>
      </c>
      <c r="D253" s="37" t="s">
        <v>83</v>
      </c>
      <c r="E253" s="37" t="n">
        <v>23</v>
      </c>
      <c r="F253" s="37" t="s">
        <v>102</v>
      </c>
      <c r="G253" s="37" t="s">
        <v>94</v>
      </c>
      <c r="H253" s="37" t="s">
        <v>324</v>
      </c>
      <c r="I253" s="37" t="s">
        <v>66</v>
      </c>
      <c r="J253" s="37" t="s">
        <v>475</v>
      </c>
      <c r="K253" s="37" t="s">
        <v>76</v>
      </c>
      <c r="L253" s="37" t="s">
        <v>107</v>
      </c>
      <c r="M253" s="37" t="s">
        <v>88</v>
      </c>
      <c r="N253" s="37" t="s">
        <v>90</v>
      </c>
      <c r="O253" s="38" t="n">
        <v>46034</v>
      </c>
      <c r="P253" s="39" t="n">
        <v>977000</v>
      </c>
      <c r="Q253" s="37" t="n">
        <v>2</v>
      </c>
      <c r="R253" s="37" t="s">
        <v>185</v>
      </c>
      <c r="S253" s="37" t="s">
        <v>113</v>
      </c>
      <c r="T253" s="37" t="s">
        <v>844</v>
      </c>
      <c r="U253" s="37" t="s">
        <v>52</v>
      </c>
      <c r="V253" s="37" t="n">
        <f aca="false">IF(O253="","",YEAR(O253))</f>
        <v>2026</v>
      </c>
      <c r="W253" s="37" t="str">
        <f aca="false">IF(E253&lt;25,"21-24",IF(E253&lt;30,"25-29",IF(E253&lt;35,"30-34",IF(E253&lt;40,"35-39",IF(E253&lt;45,"40-44","45+")))))</f>
        <v>21-24</v>
      </c>
    </row>
    <row r="254" customFormat="false" ht="15" hidden="false" customHeight="false" outlineLevel="0" collapsed="false">
      <c r="A254" s="37" t="s">
        <v>845</v>
      </c>
      <c r="B254" s="37" t="s">
        <v>519</v>
      </c>
      <c r="C254" s="37" t="s">
        <v>387</v>
      </c>
      <c r="D254" s="37" t="s">
        <v>82</v>
      </c>
      <c r="E254" s="37" t="n">
        <v>42</v>
      </c>
      <c r="F254" s="37" t="s">
        <v>100</v>
      </c>
      <c r="G254" s="37" t="s">
        <v>96</v>
      </c>
      <c r="H254" s="37" t="s">
        <v>320</v>
      </c>
      <c r="I254" s="37" t="s">
        <v>62</v>
      </c>
      <c r="J254" s="37" t="s">
        <v>485</v>
      </c>
      <c r="K254" s="37" t="s">
        <v>78</v>
      </c>
      <c r="L254" s="37" t="s">
        <v>106</v>
      </c>
      <c r="M254" s="37" t="s">
        <v>88</v>
      </c>
      <c r="N254" s="37" t="s">
        <v>90</v>
      </c>
      <c r="O254" s="38" t="n">
        <v>43557</v>
      </c>
      <c r="P254" s="39" t="n">
        <v>3634000</v>
      </c>
      <c r="Q254" s="37" t="n">
        <v>18</v>
      </c>
      <c r="R254" s="37" t="s">
        <v>187</v>
      </c>
      <c r="S254" s="37" t="s">
        <v>111</v>
      </c>
      <c r="T254" s="37" t="s">
        <v>800</v>
      </c>
      <c r="U254" s="37" t="s">
        <v>52</v>
      </c>
      <c r="V254" s="37" t="n">
        <f aca="false">IF(O254="","",YEAR(O254))</f>
        <v>2019</v>
      </c>
      <c r="W254" s="37" t="str">
        <f aca="false">IF(E254&lt;25,"21-24",IF(E254&lt;30,"25-29",IF(E254&lt;35,"30-34",IF(E254&lt;40,"35-39",IF(E254&lt;45,"40-44","45+")))))</f>
        <v>40-44</v>
      </c>
    </row>
    <row r="255" customFormat="false" ht="15" hidden="false" customHeight="false" outlineLevel="0" collapsed="false">
      <c r="A255" s="37" t="s">
        <v>846</v>
      </c>
      <c r="B255" s="37" t="s">
        <v>537</v>
      </c>
      <c r="C255" s="37" t="s">
        <v>413</v>
      </c>
      <c r="D255" s="37" t="s">
        <v>83</v>
      </c>
      <c r="E255" s="37" t="n">
        <v>28</v>
      </c>
      <c r="F255" s="37" t="s">
        <v>101</v>
      </c>
      <c r="G255" s="37" t="s">
        <v>95</v>
      </c>
      <c r="H255" s="37" t="s">
        <v>322</v>
      </c>
      <c r="I255" s="37" t="s">
        <v>64</v>
      </c>
      <c r="J255" s="37" t="s">
        <v>440</v>
      </c>
      <c r="K255" s="37" t="s">
        <v>76</v>
      </c>
      <c r="L255" s="37" t="s">
        <v>106</v>
      </c>
      <c r="M255" s="37" t="s">
        <v>86</v>
      </c>
      <c r="N255" s="37" t="s">
        <v>90</v>
      </c>
      <c r="O255" s="38" t="n">
        <v>45490</v>
      </c>
      <c r="P255" s="39" t="n">
        <v>957000</v>
      </c>
      <c r="Q255" s="37" t="n">
        <v>8</v>
      </c>
      <c r="R255" s="37" t="s">
        <v>187</v>
      </c>
      <c r="S255" s="37" t="s">
        <v>113</v>
      </c>
      <c r="T255" s="37" t="s">
        <v>847</v>
      </c>
      <c r="U255" s="37" t="s">
        <v>52</v>
      </c>
      <c r="V255" s="37" t="n">
        <f aca="false">IF(O255="","",YEAR(O255))</f>
        <v>2024</v>
      </c>
      <c r="W255" s="37" t="str">
        <f aca="false">IF(E255&lt;25,"21-24",IF(E255&lt;30,"25-29",IF(E255&lt;35,"30-34",IF(E255&lt;40,"35-39",IF(E255&lt;45,"40-44","45+")))))</f>
        <v>25-29</v>
      </c>
    </row>
    <row r="256" customFormat="false" ht="15" hidden="false" customHeight="false" outlineLevel="0" collapsed="false">
      <c r="A256" s="37" t="s">
        <v>848</v>
      </c>
      <c r="B256" s="37" t="s">
        <v>439</v>
      </c>
      <c r="C256" s="37" t="s">
        <v>383</v>
      </c>
      <c r="D256" s="37" t="s">
        <v>82</v>
      </c>
      <c r="E256" s="37" t="n">
        <v>35</v>
      </c>
      <c r="F256" s="37" t="s">
        <v>101</v>
      </c>
      <c r="G256" s="37" t="s">
        <v>95</v>
      </c>
      <c r="H256" s="37" t="s">
        <v>325</v>
      </c>
      <c r="I256" s="37" t="s">
        <v>67</v>
      </c>
      <c r="J256" s="37" t="s">
        <v>664</v>
      </c>
      <c r="K256" s="37" t="s">
        <v>78</v>
      </c>
      <c r="L256" s="37" t="s">
        <v>105</v>
      </c>
      <c r="M256" s="37" t="s">
        <v>86</v>
      </c>
      <c r="N256" s="37" t="s">
        <v>90</v>
      </c>
      <c r="O256" s="38" t="n">
        <v>44567</v>
      </c>
      <c r="P256" s="39" t="n">
        <v>3562000</v>
      </c>
      <c r="Q256" s="37" t="n">
        <v>5</v>
      </c>
      <c r="R256" s="37" t="s">
        <v>187</v>
      </c>
      <c r="S256" s="37" t="s">
        <v>113</v>
      </c>
      <c r="T256" s="37" t="s">
        <v>849</v>
      </c>
      <c r="U256" s="37" t="s">
        <v>52</v>
      </c>
      <c r="V256" s="37" t="n">
        <f aca="false">IF(O256="","",YEAR(O256))</f>
        <v>2022</v>
      </c>
      <c r="W256" s="37" t="str">
        <f aca="false">IF(E256&lt;25,"21-24",IF(E256&lt;30,"25-29",IF(E256&lt;35,"30-34",IF(E256&lt;40,"35-39",IF(E256&lt;45,"40-44","45+")))))</f>
        <v>35-39</v>
      </c>
    </row>
    <row r="257" customFormat="false" ht="15" hidden="false" customHeight="false" outlineLevel="0" collapsed="false">
      <c r="A257" s="37" t="s">
        <v>404</v>
      </c>
      <c r="B257" s="37" t="s">
        <v>379</v>
      </c>
      <c r="C257" s="37" t="s">
        <v>396</v>
      </c>
      <c r="D257" s="37" t="s">
        <v>83</v>
      </c>
      <c r="E257" s="37" t="n">
        <v>38</v>
      </c>
      <c r="F257" s="37" t="s">
        <v>101</v>
      </c>
      <c r="G257" s="37" t="s">
        <v>96</v>
      </c>
      <c r="H257" s="37" t="s">
        <v>326</v>
      </c>
      <c r="I257" s="37" t="s">
        <v>68</v>
      </c>
      <c r="J257" s="37" t="s">
        <v>789</v>
      </c>
      <c r="K257" s="37" t="s">
        <v>78</v>
      </c>
      <c r="L257" s="37" t="s">
        <v>106</v>
      </c>
      <c r="M257" s="37" t="s">
        <v>87</v>
      </c>
      <c r="N257" s="37" t="s">
        <v>90</v>
      </c>
      <c r="O257" s="38" t="n">
        <v>45018</v>
      </c>
      <c r="P257" s="39" t="n">
        <v>2712000</v>
      </c>
      <c r="Q257" s="37" t="n">
        <v>4</v>
      </c>
      <c r="R257" s="37" t="s">
        <v>187</v>
      </c>
      <c r="S257" s="37" t="s">
        <v>111</v>
      </c>
      <c r="T257" s="37" t="s">
        <v>850</v>
      </c>
      <c r="U257" s="37" t="s">
        <v>52</v>
      </c>
      <c r="V257" s="37" t="n">
        <f aca="false">IF(O257="","",YEAR(O257))</f>
        <v>2023</v>
      </c>
      <c r="W257" s="37" t="str">
        <f aca="false">IF(E257&lt;25,"21-24",IF(E257&lt;30,"25-29",IF(E257&lt;35,"30-34",IF(E257&lt;40,"35-39",IF(E257&lt;45,"40-44","45+")))))</f>
        <v>35-39</v>
      </c>
    </row>
    <row r="258" customFormat="false" ht="15" hidden="false" customHeight="false" outlineLevel="0" collapsed="false">
      <c r="A258" s="37" t="s">
        <v>851</v>
      </c>
      <c r="B258" s="37" t="s">
        <v>412</v>
      </c>
      <c r="C258" s="37" t="s">
        <v>351</v>
      </c>
      <c r="D258" s="37" t="s">
        <v>83</v>
      </c>
      <c r="E258" s="37" t="n">
        <v>33</v>
      </c>
      <c r="F258" s="37" t="s">
        <v>101</v>
      </c>
      <c r="G258" s="37" t="s">
        <v>94</v>
      </c>
      <c r="H258" s="37" t="s">
        <v>321</v>
      </c>
      <c r="I258" s="37" t="s">
        <v>63</v>
      </c>
      <c r="J258" s="37" t="s">
        <v>626</v>
      </c>
      <c r="K258" s="37" t="s">
        <v>77</v>
      </c>
      <c r="L258" s="37" t="s">
        <v>109</v>
      </c>
      <c r="M258" s="37" t="s">
        <v>86</v>
      </c>
      <c r="N258" s="37" t="s">
        <v>90</v>
      </c>
      <c r="O258" s="38" t="n">
        <v>43644</v>
      </c>
      <c r="P258" s="39" t="n">
        <v>2233000</v>
      </c>
      <c r="Q258" s="37" t="n">
        <v>18</v>
      </c>
      <c r="R258" s="37" t="s">
        <v>187</v>
      </c>
      <c r="S258" s="37" t="s">
        <v>114</v>
      </c>
      <c r="T258" s="37" t="s">
        <v>852</v>
      </c>
      <c r="U258" s="37" t="s">
        <v>52</v>
      </c>
      <c r="V258" s="37" t="n">
        <f aca="false">IF(O258="","",YEAR(O258))</f>
        <v>2019</v>
      </c>
      <c r="W258" s="37" t="str">
        <f aca="false">IF(E258&lt;25,"21-24",IF(E258&lt;30,"25-29",IF(E258&lt;35,"30-34",IF(E258&lt;40,"35-39",IF(E258&lt;45,"40-44","45+")))))</f>
        <v>30-34</v>
      </c>
    </row>
    <row r="259" customFormat="false" ht="15" hidden="false" customHeight="false" outlineLevel="0" collapsed="false">
      <c r="A259" s="37" t="s">
        <v>853</v>
      </c>
      <c r="B259" s="37" t="s">
        <v>499</v>
      </c>
      <c r="C259" s="37" t="s">
        <v>453</v>
      </c>
      <c r="D259" s="37" t="s">
        <v>83</v>
      </c>
      <c r="E259" s="37" t="n">
        <v>30</v>
      </c>
      <c r="F259" s="37" t="s">
        <v>102</v>
      </c>
      <c r="G259" s="37" t="s">
        <v>94</v>
      </c>
      <c r="H259" s="37" t="s">
        <v>324</v>
      </c>
      <c r="I259" s="37" t="s">
        <v>66</v>
      </c>
      <c r="J259" s="37" t="s">
        <v>475</v>
      </c>
      <c r="K259" s="37" t="s">
        <v>76</v>
      </c>
      <c r="L259" s="37" t="s">
        <v>105</v>
      </c>
      <c r="M259" s="37" t="s">
        <v>86</v>
      </c>
      <c r="N259" s="37" t="s">
        <v>90</v>
      </c>
      <c r="O259" s="38" t="n">
        <v>44173</v>
      </c>
      <c r="P259" s="39" t="n">
        <v>752000</v>
      </c>
      <c r="Q259" s="37" t="n">
        <v>20</v>
      </c>
      <c r="R259" s="37" t="s">
        <v>187</v>
      </c>
      <c r="S259" s="37" t="s">
        <v>111</v>
      </c>
      <c r="T259" s="37" t="s">
        <v>450</v>
      </c>
      <c r="U259" s="37" t="s">
        <v>53</v>
      </c>
      <c r="V259" s="37" t="n">
        <f aca="false">IF(O259="","",YEAR(O259))</f>
        <v>2020</v>
      </c>
      <c r="W259" s="37" t="str">
        <f aca="false">IF(E259&lt;25,"21-24",IF(E259&lt;30,"25-29",IF(E259&lt;35,"30-34",IF(E259&lt;40,"35-39",IF(E259&lt;45,"40-44","45+")))))</f>
        <v>30-34</v>
      </c>
    </row>
    <row r="260" customFormat="false" ht="15" hidden="false" customHeight="false" outlineLevel="0" collapsed="false">
      <c r="A260" s="37" t="s">
        <v>854</v>
      </c>
      <c r="B260" s="37" t="s">
        <v>422</v>
      </c>
      <c r="C260" s="37" t="s">
        <v>396</v>
      </c>
      <c r="D260" s="37" t="s">
        <v>83</v>
      </c>
      <c r="E260" s="37" t="n">
        <v>30</v>
      </c>
      <c r="F260" s="37" t="s">
        <v>100</v>
      </c>
      <c r="G260" s="37" t="s">
        <v>94</v>
      </c>
      <c r="H260" s="37" t="s">
        <v>318</v>
      </c>
      <c r="I260" s="37" t="s">
        <v>60</v>
      </c>
      <c r="J260" s="37" t="s">
        <v>520</v>
      </c>
      <c r="K260" s="37" t="s">
        <v>76</v>
      </c>
      <c r="L260" s="37" t="s">
        <v>105</v>
      </c>
      <c r="M260" s="37" t="s">
        <v>87</v>
      </c>
      <c r="N260" s="37" t="s">
        <v>90</v>
      </c>
      <c r="O260" s="38" t="n">
        <v>43610</v>
      </c>
      <c r="P260" s="39" t="n">
        <v>741000</v>
      </c>
      <c r="Q260" s="37" t="n">
        <v>16</v>
      </c>
      <c r="R260" s="37" t="s">
        <v>187</v>
      </c>
      <c r="S260" s="37" t="s">
        <v>112</v>
      </c>
      <c r="T260" s="37" t="s">
        <v>731</v>
      </c>
      <c r="U260" s="37" t="s">
        <v>52</v>
      </c>
      <c r="V260" s="37" t="n">
        <f aca="false">IF(O260="","",YEAR(O260))</f>
        <v>2019</v>
      </c>
      <c r="W260" s="37" t="str">
        <f aca="false">IF(E260&lt;25,"21-24",IF(E260&lt;30,"25-29",IF(E260&lt;35,"30-34",IF(E260&lt;40,"35-39",IF(E260&lt;45,"40-44","45+")))))</f>
        <v>30-34</v>
      </c>
    </row>
    <row r="261" customFormat="false" ht="15" hidden="false" customHeight="false" outlineLevel="0" collapsed="false">
      <c r="A261" s="37" t="s">
        <v>855</v>
      </c>
      <c r="B261" s="37" t="s">
        <v>360</v>
      </c>
      <c r="C261" s="37" t="s">
        <v>392</v>
      </c>
      <c r="D261" s="37" t="s">
        <v>82</v>
      </c>
      <c r="E261" s="37" t="n">
        <v>32</v>
      </c>
      <c r="F261" s="37" t="s">
        <v>101</v>
      </c>
      <c r="G261" s="37" t="s">
        <v>94</v>
      </c>
      <c r="H261" s="37" t="s">
        <v>319</v>
      </c>
      <c r="I261" s="37" t="s">
        <v>61</v>
      </c>
      <c r="J261" s="37" t="s">
        <v>380</v>
      </c>
      <c r="K261" s="37" t="s">
        <v>76</v>
      </c>
      <c r="L261" s="37" t="s">
        <v>107</v>
      </c>
      <c r="M261" s="37" t="s">
        <v>88</v>
      </c>
      <c r="N261" s="37" t="s">
        <v>90</v>
      </c>
      <c r="O261" s="38" t="n">
        <v>45634</v>
      </c>
      <c r="P261" s="39" t="n">
        <v>934000</v>
      </c>
      <c r="Q261" s="37" t="n">
        <v>2</v>
      </c>
      <c r="R261" s="37" t="s">
        <v>185</v>
      </c>
      <c r="S261" s="37" t="s">
        <v>112</v>
      </c>
      <c r="T261" s="37" t="s">
        <v>414</v>
      </c>
      <c r="U261" s="37" t="s">
        <v>52</v>
      </c>
      <c r="V261" s="37" t="n">
        <f aca="false">IF(O261="","",YEAR(O261))</f>
        <v>2024</v>
      </c>
      <c r="W261" s="37" t="str">
        <f aca="false">IF(E261&lt;25,"21-24",IF(E261&lt;30,"25-29",IF(E261&lt;35,"30-34",IF(E261&lt;40,"35-39",IF(E261&lt;45,"40-44","45+")))))</f>
        <v>30-34</v>
      </c>
    </row>
    <row r="262" customFormat="false" ht="15" hidden="false" customHeight="false" outlineLevel="0" collapsed="false">
      <c r="A262" s="37" t="s">
        <v>856</v>
      </c>
      <c r="B262" s="37" t="s">
        <v>593</v>
      </c>
      <c r="C262" s="37" t="s">
        <v>484</v>
      </c>
      <c r="D262" s="37" t="s">
        <v>83</v>
      </c>
      <c r="E262" s="37" t="n">
        <v>30</v>
      </c>
      <c r="F262" s="37" t="s">
        <v>101</v>
      </c>
      <c r="G262" s="37" t="s">
        <v>95</v>
      </c>
      <c r="H262" s="37" t="s">
        <v>319</v>
      </c>
      <c r="I262" s="37" t="s">
        <v>61</v>
      </c>
      <c r="J262" s="37" t="s">
        <v>491</v>
      </c>
      <c r="K262" s="37" t="s">
        <v>76</v>
      </c>
      <c r="L262" s="37" t="s">
        <v>107</v>
      </c>
      <c r="M262" s="37" t="s">
        <v>87</v>
      </c>
      <c r="N262" s="37" t="s">
        <v>90</v>
      </c>
      <c r="O262" s="38" t="n">
        <v>45094</v>
      </c>
      <c r="P262" s="39" t="n">
        <v>1089000</v>
      </c>
      <c r="Q262" s="37" t="n">
        <v>13</v>
      </c>
      <c r="R262" s="37" t="s">
        <v>187</v>
      </c>
      <c r="S262" s="37" t="s">
        <v>112</v>
      </c>
      <c r="T262" s="37" t="s">
        <v>857</v>
      </c>
      <c r="U262" s="37" t="s">
        <v>53</v>
      </c>
      <c r="V262" s="37" t="n">
        <f aca="false">IF(O262="","",YEAR(O262))</f>
        <v>2023</v>
      </c>
      <c r="W262" s="37" t="str">
        <f aca="false">IF(E262&lt;25,"21-24",IF(E262&lt;30,"25-29",IF(E262&lt;35,"30-34",IF(E262&lt;40,"35-39",IF(E262&lt;45,"40-44","45+")))))</f>
        <v>30-34</v>
      </c>
    </row>
    <row r="263" customFormat="false" ht="15" hidden="false" customHeight="false" outlineLevel="0" collapsed="false">
      <c r="A263" s="37" t="s">
        <v>858</v>
      </c>
      <c r="B263" s="37" t="s">
        <v>479</v>
      </c>
      <c r="C263" s="37" t="s">
        <v>516</v>
      </c>
      <c r="D263" s="37" t="s">
        <v>83</v>
      </c>
      <c r="E263" s="37" t="n">
        <v>32</v>
      </c>
      <c r="F263" s="37" t="s">
        <v>102</v>
      </c>
      <c r="G263" s="37" t="s">
        <v>95</v>
      </c>
      <c r="H263" s="37" t="s">
        <v>320</v>
      </c>
      <c r="I263" s="37" t="s">
        <v>62</v>
      </c>
      <c r="J263" s="37" t="s">
        <v>420</v>
      </c>
      <c r="K263" s="37" t="s">
        <v>78</v>
      </c>
      <c r="L263" s="37" t="s">
        <v>105</v>
      </c>
      <c r="M263" s="37" t="s">
        <v>87</v>
      </c>
      <c r="N263" s="37" t="s">
        <v>90</v>
      </c>
      <c r="O263" s="38" t="n">
        <v>45530</v>
      </c>
      <c r="P263" s="39" t="n">
        <v>2627000</v>
      </c>
      <c r="Q263" s="37" t="n">
        <v>26</v>
      </c>
      <c r="R263" s="37" t="s">
        <v>187</v>
      </c>
      <c r="S263" s="37" t="s">
        <v>111</v>
      </c>
      <c r="T263" s="37" t="s">
        <v>544</v>
      </c>
      <c r="U263" s="37" t="s">
        <v>52</v>
      </c>
      <c r="V263" s="37" t="n">
        <f aca="false">IF(O263="","",YEAR(O263))</f>
        <v>2024</v>
      </c>
      <c r="W263" s="37" t="str">
        <f aca="false">IF(E263&lt;25,"21-24",IF(E263&lt;30,"25-29",IF(E263&lt;35,"30-34",IF(E263&lt;40,"35-39",IF(E263&lt;45,"40-44","45+")))))</f>
        <v>30-34</v>
      </c>
    </row>
    <row r="264" customFormat="false" ht="15" hidden="false" customHeight="false" outlineLevel="0" collapsed="false">
      <c r="A264" s="37" t="s">
        <v>859</v>
      </c>
      <c r="B264" s="37" t="s">
        <v>600</v>
      </c>
      <c r="C264" s="37" t="s">
        <v>429</v>
      </c>
      <c r="D264" s="37" t="s">
        <v>82</v>
      </c>
      <c r="E264" s="37" t="n">
        <v>26</v>
      </c>
      <c r="F264" s="37" t="s">
        <v>101</v>
      </c>
      <c r="G264" s="37" t="s">
        <v>94</v>
      </c>
      <c r="H264" s="37" t="s">
        <v>318</v>
      </c>
      <c r="I264" s="37" t="s">
        <v>60</v>
      </c>
      <c r="J264" s="37" t="s">
        <v>366</v>
      </c>
      <c r="K264" s="37" t="s">
        <v>76</v>
      </c>
      <c r="L264" s="37" t="s">
        <v>104</v>
      </c>
      <c r="M264" s="37" t="s">
        <v>87</v>
      </c>
      <c r="N264" s="37" t="s">
        <v>90</v>
      </c>
      <c r="O264" s="38" t="n">
        <v>46221</v>
      </c>
      <c r="P264" s="39" t="n">
        <v>944000</v>
      </c>
      <c r="Q264" s="37" t="n">
        <v>8</v>
      </c>
      <c r="R264" s="37" t="s">
        <v>187</v>
      </c>
      <c r="S264" s="37" t="s">
        <v>113</v>
      </c>
      <c r="T264" s="37" t="s">
        <v>860</v>
      </c>
      <c r="U264" s="37" t="s">
        <v>52</v>
      </c>
      <c r="V264" s="37" t="n">
        <f aca="false">IF(O264="","",YEAR(O264))</f>
        <v>2026</v>
      </c>
      <c r="W264" s="37" t="str">
        <f aca="false">IF(E264&lt;25,"21-24",IF(E264&lt;30,"25-29",IF(E264&lt;35,"30-34",IF(E264&lt;40,"35-39",IF(E264&lt;45,"40-44","45+")))))</f>
        <v>25-29</v>
      </c>
    </row>
    <row r="265" customFormat="false" ht="15" hidden="false" customHeight="false" outlineLevel="0" collapsed="false">
      <c r="A265" s="37" t="s">
        <v>861</v>
      </c>
      <c r="B265" s="37" t="s">
        <v>600</v>
      </c>
      <c r="C265" s="37" t="s">
        <v>453</v>
      </c>
      <c r="D265" s="37" t="s">
        <v>82</v>
      </c>
      <c r="E265" s="37" t="n">
        <v>28</v>
      </c>
      <c r="F265" s="37" t="s">
        <v>100</v>
      </c>
      <c r="G265" s="37" t="s">
        <v>95</v>
      </c>
      <c r="H265" s="37" t="s">
        <v>324</v>
      </c>
      <c r="I265" s="37" t="s">
        <v>66</v>
      </c>
      <c r="J265" s="37" t="s">
        <v>687</v>
      </c>
      <c r="K265" s="37" t="s">
        <v>76</v>
      </c>
      <c r="L265" s="37" t="s">
        <v>108</v>
      </c>
      <c r="M265" s="37" t="s">
        <v>88</v>
      </c>
      <c r="N265" s="37" t="s">
        <v>90</v>
      </c>
      <c r="O265" s="38" t="n">
        <v>43760</v>
      </c>
      <c r="P265" s="39" t="n">
        <v>1203000</v>
      </c>
      <c r="Q265" s="37" t="n">
        <v>9</v>
      </c>
      <c r="R265" s="37" t="s">
        <v>187</v>
      </c>
      <c r="S265" s="37" t="s">
        <v>111</v>
      </c>
      <c r="T265" s="37" t="s">
        <v>862</v>
      </c>
      <c r="U265" s="37" t="s">
        <v>52</v>
      </c>
      <c r="V265" s="37" t="n">
        <f aca="false">IF(O265="","",YEAR(O265))</f>
        <v>2019</v>
      </c>
      <c r="W265" s="37" t="str">
        <f aca="false">IF(E265&lt;25,"21-24",IF(E265&lt;30,"25-29",IF(E265&lt;35,"30-34",IF(E265&lt;40,"35-39",IF(E265&lt;45,"40-44","45+")))))</f>
        <v>25-29</v>
      </c>
    </row>
    <row r="266" customFormat="false" ht="15" hidden="false" customHeight="false" outlineLevel="0" collapsed="false">
      <c r="A266" s="37" t="s">
        <v>863</v>
      </c>
      <c r="B266" s="37" t="s">
        <v>515</v>
      </c>
      <c r="C266" s="37" t="s">
        <v>426</v>
      </c>
      <c r="D266" s="37" t="s">
        <v>82</v>
      </c>
      <c r="E266" s="37" t="n">
        <v>29</v>
      </c>
      <c r="F266" s="37" t="s">
        <v>100</v>
      </c>
      <c r="G266" s="37" t="s">
        <v>96</v>
      </c>
      <c r="H266" s="37" t="s">
        <v>323</v>
      </c>
      <c r="I266" s="37" t="s">
        <v>65</v>
      </c>
      <c r="J266" s="37" t="s">
        <v>650</v>
      </c>
      <c r="K266" s="37" t="s">
        <v>76</v>
      </c>
      <c r="L266" s="37" t="s">
        <v>107</v>
      </c>
      <c r="M266" s="37" t="s">
        <v>86</v>
      </c>
      <c r="N266" s="37" t="s">
        <v>90</v>
      </c>
      <c r="O266" s="38" t="n">
        <v>43486</v>
      </c>
      <c r="P266" s="39" t="n">
        <v>799000</v>
      </c>
      <c r="Q266" s="37" t="n">
        <v>7</v>
      </c>
      <c r="R266" s="37" t="s">
        <v>185</v>
      </c>
      <c r="S266" s="37" t="s">
        <v>113</v>
      </c>
      <c r="T266" s="37" t="s">
        <v>613</v>
      </c>
      <c r="U266" s="37" t="s">
        <v>52</v>
      </c>
      <c r="V266" s="37" t="n">
        <f aca="false">IF(O266="","",YEAR(O266))</f>
        <v>2019</v>
      </c>
      <c r="W266" s="37" t="str">
        <f aca="false">IF(E266&lt;25,"21-24",IF(E266&lt;30,"25-29",IF(E266&lt;35,"30-34",IF(E266&lt;40,"35-39",IF(E266&lt;45,"40-44","45+")))))</f>
        <v>25-29</v>
      </c>
    </row>
    <row r="267" customFormat="false" ht="15" hidden="false" customHeight="false" outlineLevel="0" collapsed="false">
      <c r="A267" s="37" t="s">
        <v>864</v>
      </c>
      <c r="B267" s="37" t="s">
        <v>360</v>
      </c>
      <c r="C267" s="37" t="s">
        <v>356</v>
      </c>
      <c r="D267" s="37" t="s">
        <v>82</v>
      </c>
      <c r="E267" s="37" t="n">
        <v>32</v>
      </c>
      <c r="F267" s="37" t="s">
        <v>100</v>
      </c>
      <c r="G267" s="37" t="s">
        <v>94</v>
      </c>
      <c r="H267" s="37" t="s">
        <v>323</v>
      </c>
      <c r="I267" s="37" t="s">
        <v>65</v>
      </c>
      <c r="J267" s="37" t="s">
        <v>376</v>
      </c>
      <c r="K267" s="37" t="s">
        <v>76</v>
      </c>
      <c r="L267" s="37" t="s">
        <v>104</v>
      </c>
      <c r="M267" s="37" t="s">
        <v>87</v>
      </c>
      <c r="N267" s="37" t="s">
        <v>90</v>
      </c>
      <c r="O267" s="38" t="n">
        <v>45424</v>
      </c>
      <c r="P267" s="39" t="n">
        <v>751000</v>
      </c>
      <c r="Q267" s="37" t="n">
        <v>13</v>
      </c>
      <c r="R267" s="37" t="s">
        <v>185</v>
      </c>
      <c r="S267" s="37" t="s">
        <v>111</v>
      </c>
      <c r="T267" s="37" t="s">
        <v>498</v>
      </c>
      <c r="U267" s="37" t="s">
        <v>53</v>
      </c>
      <c r="V267" s="37" t="n">
        <f aca="false">IF(O267="","",YEAR(O267))</f>
        <v>2024</v>
      </c>
      <c r="W267" s="37" t="str">
        <f aca="false">IF(E267&lt;25,"21-24",IF(E267&lt;30,"25-29",IF(E267&lt;35,"30-34",IF(E267&lt;40,"35-39",IF(E267&lt;45,"40-44","45+")))))</f>
        <v>30-34</v>
      </c>
    </row>
    <row r="268" customFormat="false" ht="15" hidden="false" customHeight="false" outlineLevel="0" collapsed="false">
      <c r="A268" s="37" t="s">
        <v>865</v>
      </c>
      <c r="B268" s="37" t="s">
        <v>460</v>
      </c>
      <c r="C268" s="37" t="s">
        <v>365</v>
      </c>
      <c r="D268" s="37" t="s">
        <v>83</v>
      </c>
      <c r="E268" s="37" t="n">
        <v>40</v>
      </c>
      <c r="F268" s="37" t="s">
        <v>101</v>
      </c>
      <c r="G268" s="37" t="s">
        <v>96</v>
      </c>
      <c r="H268" s="37" t="s">
        <v>320</v>
      </c>
      <c r="I268" s="37" t="s">
        <v>62</v>
      </c>
      <c r="J268" s="37" t="s">
        <v>420</v>
      </c>
      <c r="K268" s="37" t="s">
        <v>78</v>
      </c>
      <c r="L268" s="37" t="s">
        <v>106</v>
      </c>
      <c r="M268" s="37" t="s">
        <v>88</v>
      </c>
      <c r="N268" s="37" t="s">
        <v>90</v>
      </c>
      <c r="O268" s="38" t="n">
        <v>44244</v>
      </c>
      <c r="P268" s="39" t="n">
        <v>3225000</v>
      </c>
      <c r="Q268" s="37" t="n">
        <v>34</v>
      </c>
      <c r="R268" s="37" t="s">
        <v>185</v>
      </c>
      <c r="S268" s="37" t="s">
        <v>113</v>
      </c>
      <c r="T268" s="37" t="s">
        <v>866</v>
      </c>
      <c r="U268" s="37" t="s">
        <v>53</v>
      </c>
      <c r="V268" s="37" t="n">
        <f aca="false">IF(O268="","",YEAR(O268))</f>
        <v>2021</v>
      </c>
      <c r="W268" s="37" t="str">
        <f aca="false">IF(E268&lt;25,"21-24",IF(E268&lt;30,"25-29",IF(E268&lt;35,"30-34",IF(E268&lt;40,"35-39",IF(E268&lt;45,"40-44","45+")))))</f>
        <v>40-44</v>
      </c>
    </row>
    <row r="269" customFormat="false" ht="15" hidden="false" customHeight="false" outlineLevel="0" collapsed="false">
      <c r="A269" s="37" t="s">
        <v>867</v>
      </c>
      <c r="B269" s="37" t="s">
        <v>474</v>
      </c>
      <c r="C269" s="37" t="s">
        <v>484</v>
      </c>
      <c r="D269" s="37" t="s">
        <v>82</v>
      </c>
      <c r="E269" s="37" t="n">
        <v>37</v>
      </c>
      <c r="F269" s="37" t="s">
        <v>102</v>
      </c>
      <c r="G269" s="37" t="s">
        <v>95</v>
      </c>
      <c r="H269" s="37" t="s">
        <v>320</v>
      </c>
      <c r="I269" s="37" t="s">
        <v>62</v>
      </c>
      <c r="J269" s="37" t="s">
        <v>420</v>
      </c>
      <c r="K269" s="37" t="s">
        <v>78</v>
      </c>
      <c r="L269" s="37" t="s">
        <v>108</v>
      </c>
      <c r="M269" s="37" t="s">
        <v>86</v>
      </c>
      <c r="N269" s="37" t="s">
        <v>90</v>
      </c>
      <c r="O269" s="38" t="n">
        <v>43386</v>
      </c>
      <c r="P269" s="39" t="n">
        <v>3914000</v>
      </c>
      <c r="Q269" s="37" t="n">
        <v>24</v>
      </c>
      <c r="R269" s="37" t="s">
        <v>187</v>
      </c>
      <c r="S269" s="37" t="s">
        <v>115</v>
      </c>
      <c r="T269" s="37" t="s">
        <v>868</v>
      </c>
      <c r="U269" s="37" t="s">
        <v>52</v>
      </c>
      <c r="V269" s="37" t="n">
        <f aca="false">IF(O269="","",YEAR(O269))</f>
        <v>2018</v>
      </c>
      <c r="W269" s="37" t="str">
        <f aca="false">IF(E269&lt;25,"21-24",IF(E269&lt;30,"25-29",IF(E269&lt;35,"30-34",IF(E269&lt;40,"35-39",IF(E269&lt;45,"40-44","45+")))))</f>
        <v>35-39</v>
      </c>
    </row>
    <row r="270" customFormat="false" ht="15" hidden="false" customHeight="false" outlineLevel="0" collapsed="false">
      <c r="A270" s="37" t="s">
        <v>869</v>
      </c>
      <c r="B270" s="37" t="s">
        <v>391</v>
      </c>
      <c r="C270" s="37" t="s">
        <v>387</v>
      </c>
      <c r="D270" s="37" t="s">
        <v>83</v>
      </c>
      <c r="E270" s="37" t="n">
        <v>34</v>
      </c>
      <c r="F270" s="37" t="s">
        <v>100</v>
      </c>
      <c r="G270" s="37" t="s">
        <v>96</v>
      </c>
      <c r="H270" s="37" t="s">
        <v>318</v>
      </c>
      <c r="I270" s="37" t="s">
        <v>60</v>
      </c>
      <c r="J270" s="37" t="s">
        <v>520</v>
      </c>
      <c r="K270" s="37" t="s">
        <v>76</v>
      </c>
      <c r="L270" s="37" t="s">
        <v>106</v>
      </c>
      <c r="M270" s="37" t="s">
        <v>87</v>
      </c>
      <c r="N270" s="37" t="s">
        <v>90</v>
      </c>
      <c r="O270" s="38" t="n">
        <v>42207</v>
      </c>
      <c r="P270" s="39" t="n">
        <v>781000</v>
      </c>
      <c r="Q270" s="37" t="n">
        <v>5</v>
      </c>
      <c r="R270" s="37" t="s">
        <v>185</v>
      </c>
      <c r="S270" s="37" t="s">
        <v>112</v>
      </c>
      <c r="T270" s="37" t="s">
        <v>870</v>
      </c>
      <c r="U270" s="37" t="s">
        <v>52</v>
      </c>
      <c r="V270" s="37" t="n">
        <f aca="false">IF(O270="","",YEAR(O270))</f>
        <v>2015</v>
      </c>
      <c r="W270" s="37" t="str">
        <f aca="false">IF(E270&lt;25,"21-24",IF(E270&lt;30,"25-29",IF(E270&lt;35,"30-34",IF(E270&lt;40,"35-39",IF(E270&lt;45,"40-44","45+")))))</f>
        <v>30-34</v>
      </c>
    </row>
    <row r="271" customFormat="false" ht="15" hidden="false" customHeight="false" outlineLevel="0" collapsed="false">
      <c r="A271" s="37" t="s">
        <v>871</v>
      </c>
      <c r="B271" s="37" t="s">
        <v>537</v>
      </c>
      <c r="C271" s="37" t="s">
        <v>484</v>
      </c>
      <c r="D271" s="37" t="s">
        <v>83</v>
      </c>
      <c r="E271" s="37" t="n">
        <v>33</v>
      </c>
      <c r="F271" s="37" t="s">
        <v>101</v>
      </c>
      <c r="G271" s="37" t="s">
        <v>97</v>
      </c>
      <c r="H271" s="37" t="s">
        <v>321</v>
      </c>
      <c r="I271" s="37" t="s">
        <v>63</v>
      </c>
      <c r="J271" s="37" t="s">
        <v>626</v>
      </c>
      <c r="K271" s="37" t="s">
        <v>77</v>
      </c>
      <c r="L271" s="37" t="s">
        <v>106</v>
      </c>
      <c r="M271" s="37" t="s">
        <v>87</v>
      </c>
      <c r="N271" s="37" t="s">
        <v>90</v>
      </c>
      <c r="O271" s="38" t="n">
        <v>43443</v>
      </c>
      <c r="P271" s="39" t="n">
        <v>2334000</v>
      </c>
      <c r="Q271" s="37" t="n">
        <v>13</v>
      </c>
      <c r="R271" s="37" t="s">
        <v>187</v>
      </c>
      <c r="S271" s="37" t="s">
        <v>114</v>
      </c>
      <c r="T271" s="37" t="s">
        <v>673</v>
      </c>
      <c r="U271" s="37" t="s">
        <v>52</v>
      </c>
      <c r="V271" s="37" t="n">
        <f aca="false">IF(O271="","",YEAR(O271))</f>
        <v>2018</v>
      </c>
      <c r="W271" s="37" t="str">
        <f aca="false">IF(E271&lt;25,"21-24",IF(E271&lt;30,"25-29",IF(E271&lt;35,"30-34",IF(E271&lt;40,"35-39",IF(E271&lt;45,"40-44","45+")))))</f>
        <v>30-34</v>
      </c>
    </row>
    <row r="272" customFormat="false" ht="15" hidden="false" customHeight="false" outlineLevel="0" collapsed="false">
      <c r="A272" s="37" t="s">
        <v>872</v>
      </c>
      <c r="B272" s="37" t="s">
        <v>507</v>
      </c>
      <c r="C272" s="37" t="s">
        <v>392</v>
      </c>
      <c r="D272" s="37" t="s">
        <v>82</v>
      </c>
      <c r="E272" s="37" t="n">
        <v>32</v>
      </c>
      <c r="F272" s="37" t="s">
        <v>101</v>
      </c>
      <c r="G272" s="37" t="s">
        <v>94</v>
      </c>
      <c r="H272" s="37" t="s">
        <v>325</v>
      </c>
      <c r="I272" s="37" t="s">
        <v>67</v>
      </c>
      <c r="J272" s="37" t="s">
        <v>716</v>
      </c>
      <c r="K272" s="37" t="s">
        <v>76</v>
      </c>
      <c r="L272" s="37" t="s">
        <v>105</v>
      </c>
      <c r="M272" s="37" t="s">
        <v>87</v>
      </c>
      <c r="N272" s="37" t="s">
        <v>90</v>
      </c>
      <c r="O272" s="38" t="n">
        <v>44003</v>
      </c>
      <c r="P272" s="39" t="n">
        <v>710000</v>
      </c>
      <c r="Q272" s="37" t="n">
        <v>16</v>
      </c>
      <c r="R272" s="37" t="s">
        <v>187</v>
      </c>
      <c r="S272" s="37" t="s">
        <v>114</v>
      </c>
      <c r="T272" s="37" t="s">
        <v>873</v>
      </c>
      <c r="U272" s="37" t="s">
        <v>52</v>
      </c>
      <c r="V272" s="37" t="n">
        <f aca="false">IF(O272="","",YEAR(O272))</f>
        <v>2020</v>
      </c>
      <c r="W272" s="37" t="str">
        <f aca="false">IF(E272&lt;25,"21-24",IF(E272&lt;30,"25-29",IF(E272&lt;35,"30-34",IF(E272&lt;40,"35-39",IF(E272&lt;45,"40-44","45+")))))</f>
        <v>30-34</v>
      </c>
    </row>
    <row r="273" customFormat="false" ht="15" hidden="false" customHeight="false" outlineLevel="0" collapsed="false">
      <c r="A273" s="37" t="s">
        <v>874</v>
      </c>
      <c r="B273" s="37" t="s">
        <v>499</v>
      </c>
      <c r="C273" s="37" t="s">
        <v>484</v>
      </c>
      <c r="D273" s="37" t="s">
        <v>83</v>
      </c>
      <c r="E273" s="37" t="n">
        <v>23</v>
      </c>
      <c r="F273" s="37" t="s">
        <v>101</v>
      </c>
      <c r="G273" s="37" t="s">
        <v>96</v>
      </c>
      <c r="H273" s="37" t="s">
        <v>320</v>
      </c>
      <c r="I273" s="37" t="s">
        <v>62</v>
      </c>
      <c r="J273" s="37" t="s">
        <v>352</v>
      </c>
      <c r="K273" s="37" t="s">
        <v>75</v>
      </c>
      <c r="L273" s="37" t="s">
        <v>104</v>
      </c>
      <c r="M273" s="37" t="s">
        <v>86</v>
      </c>
      <c r="N273" s="37" t="s">
        <v>90</v>
      </c>
      <c r="O273" s="38" t="n">
        <v>45759</v>
      </c>
      <c r="P273" s="39" t="n">
        <v>436000</v>
      </c>
      <c r="Q273" s="37" t="n">
        <v>7</v>
      </c>
      <c r="R273" s="37" t="s">
        <v>185</v>
      </c>
      <c r="S273" s="37" t="s">
        <v>111</v>
      </c>
      <c r="T273" s="37" t="s">
        <v>637</v>
      </c>
      <c r="U273" s="37" t="s">
        <v>52</v>
      </c>
      <c r="V273" s="37" t="n">
        <f aca="false">IF(O273="","",YEAR(O273))</f>
        <v>2025</v>
      </c>
      <c r="W273" s="37" t="str">
        <f aca="false">IF(E273&lt;25,"21-24",IF(E273&lt;30,"25-29",IF(E273&lt;35,"30-34",IF(E273&lt;40,"35-39",IF(E273&lt;45,"40-44","45+")))))</f>
        <v>21-24</v>
      </c>
    </row>
    <row r="274" customFormat="false" ht="15" hidden="false" customHeight="false" outlineLevel="0" collapsed="false">
      <c r="A274" s="37" t="s">
        <v>875</v>
      </c>
      <c r="B274" s="37" t="s">
        <v>494</v>
      </c>
      <c r="C274" s="37" t="s">
        <v>469</v>
      </c>
      <c r="D274" s="37" t="s">
        <v>82</v>
      </c>
      <c r="E274" s="37" t="n">
        <v>23</v>
      </c>
      <c r="F274" s="37" t="s">
        <v>100</v>
      </c>
      <c r="G274" s="37" t="s">
        <v>95</v>
      </c>
      <c r="H274" s="37" t="s">
        <v>322</v>
      </c>
      <c r="I274" s="37" t="s">
        <v>64</v>
      </c>
      <c r="J274" s="37" t="s">
        <v>461</v>
      </c>
      <c r="K274" s="37" t="s">
        <v>75</v>
      </c>
      <c r="L274" s="37" t="s">
        <v>104</v>
      </c>
      <c r="M274" s="37" t="s">
        <v>88</v>
      </c>
      <c r="N274" s="37" t="s">
        <v>90</v>
      </c>
      <c r="O274" s="38" t="n">
        <v>45709</v>
      </c>
      <c r="P274" s="39" t="n">
        <v>371000</v>
      </c>
      <c r="Q274" s="37" t="n">
        <v>3</v>
      </c>
      <c r="R274" s="37" t="s">
        <v>185</v>
      </c>
      <c r="S274" s="37" t="s">
        <v>111</v>
      </c>
      <c r="T274" s="37" t="s">
        <v>812</v>
      </c>
      <c r="U274" s="37" t="s">
        <v>52</v>
      </c>
      <c r="V274" s="37" t="n">
        <f aca="false">IF(O274="","",YEAR(O274))</f>
        <v>2025</v>
      </c>
      <c r="W274" s="37" t="str">
        <f aca="false">IF(E274&lt;25,"21-24",IF(E274&lt;30,"25-29",IF(E274&lt;35,"30-34",IF(E274&lt;40,"35-39",IF(E274&lt;45,"40-44","45+")))))</f>
        <v>21-24</v>
      </c>
    </row>
    <row r="275" customFormat="false" ht="15" hidden="false" customHeight="false" outlineLevel="0" collapsed="false">
      <c r="A275" s="37" t="s">
        <v>876</v>
      </c>
      <c r="B275" s="37" t="s">
        <v>494</v>
      </c>
      <c r="C275" s="37" t="s">
        <v>387</v>
      </c>
      <c r="D275" s="37" t="s">
        <v>82</v>
      </c>
      <c r="E275" s="37" t="n">
        <v>41</v>
      </c>
      <c r="F275" s="37" t="s">
        <v>101</v>
      </c>
      <c r="G275" s="37" t="s">
        <v>95</v>
      </c>
      <c r="H275" s="37" t="s">
        <v>320</v>
      </c>
      <c r="I275" s="37" t="s">
        <v>62</v>
      </c>
      <c r="J275" s="37" t="s">
        <v>481</v>
      </c>
      <c r="K275" s="37" t="s">
        <v>78</v>
      </c>
      <c r="L275" s="37" t="s">
        <v>105</v>
      </c>
      <c r="M275" s="37" t="s">
        <v>86</v>
      </c>
      <c r="N275" s="37" t="s">
        <v>90</v>
      </c>
      <c r="O275" s="38" t="n">
        <v>44670</v>
      </c>
      <c r="P275" s="39" t="n">
        <v>3338000</v>
      </c>
      <c r="Q275" s="37" t="n">
        <v>2</v>
      </c>
      <c r="R275" s="37" t="s">
        <v>187</v>
      </c>
      <c r="S275" s="37" t="s">
        <v>111</v>
      </c>
      <c r="T275" s="37" t="s">
        <v>522</v>
      </c>
      <c r="U275" s="37" t="s">
        <v>52</v>
      </c>
      <c r="V275" s="37" t="n">
        <f aca="false">IF(O275="","",YEAR(O275))</f>
        <v>2022</v>
      </c>
      <c r="W275" s="37" t="str">
        <f aca="false">IF(E275&lt;25,"21-24",IF(E275&lt;30,"25-29",IF(E275&lt;35,"30-34",IF(E275&lt;40,"35-39",IF(E275&lt;45,"40-44","45+")))))</f>
        <v>40-44</v>
      </c>
    </row>
    <row r="276" customFormat="false" ht="15" hidden="false" customHeight="false" outlineLevel="0" collapsed="false">
      <c r="A276" s="37" t="s">
        <v>877</v>
      </c>
      <c r="B276" s="37" t="s">
        <v>488</v>
      </c>
      <c r="C276" s="37" t="s">
        <v>356</v>
      </c>
      <c r="D276" s="37" t="s">
        <v>82</v>
      </c>
      <c r="E276" s="37" t="n">
        <v>36</v>
      </c>
      <c r="F276" s="37" t="s">
        <v>100</v>
      </c>
      <c r="G276" s="37" t="s">
        <v>94</v>
      </c>
      <c r="H276" s="37" t="s">
        <v>325</v>
      </c>
      <c r="I276" s="37" t="s">
        <v>67</v>
      </c>
      <c r="J276" s="37" t="s">
        <v>664</v>
      </c>
      <c r="K276" s="37" t="s">
        <v>78</v>
      </c>
      <c r="L276" s="37" t="s">
        <v>106</v>
      </c>
      <c r="M276" s="37" t="s">
        <v>87</v>
      </c>
      <c r="N276" s="37" t="s">
        <v>90</v>
      </c>
      <c r="O276" s="38" t="n">
        <v>43813</v>
      </c>
      <c r="P276" s="39" t="n">
        <v>3018000</v>
      </c>
      <c r="Q276" s="37" t="n">
        <v>3</v>
      </c>
      <c r="R276" s="37" t="s">
        <v>185</v>
      </c>
      <c r="S276" s="37" t="s">
        <v>115</v>
      </c>
      <c r="T276" s="37" t="s">
        <v>582</v>
      </c>
      <c r="U276" s="37" t="s">
        <v>52</v>
      </c>
      <c r="V276" s="37" t="n">
        <f aca="false">IF(O276="","",YEAR(O276))</f>
        <v>2019</v>
      </c>
      <c r="W276" s="37" t="str">
        <f aca="false">IF(E276&lt;25,"21-24",IF(E276&lt;30,"25-29",IF(E276&lt;35,"30-34",IF(E276&lt;40,"35-39",IF(E276&lt;45,"40-44","45+")))))</f>
        <v>35-39</v>
      </c>
    </row>
    <row r="277" customFormat="false" ht="15" hidden="false" customHeight="false" outlineLevel="0" collapsed="false">
      <c r="A277" s="37" t="s">
        <v>878</v>
      </c>
      <c r="B277" s="37" t="s">
        <v>465</v>
      </c>
      <c r="C277" s="37" t="s">
        <v>426</v>
      </c>
      <c r="D277" s="37" t="s">
        <v>82</v>
      </c>
      <c r="E277" s="37" t="n">
        <v>32</v>
      </c>
      <c r="F277" s="37" t="s">
        <v>100</v>
      </c>
      <c r="G277" s="37" t="s">
        <v>96</v>
      </c>
      <c r="H277" s="37" t="s">
        <v>318</v>
      </c>
      <c r="I277" s="37" t="s">
        <v>60</v>
      </c>
      <c r="J277" s="37" t="s">
        <v>470</v>
      </c>
      <c r="K277" s="37" t="s">
        <v>77</v>
      </c>
      <c r="L277" s="37" t="s">
        <v>106</v>
      </c>
      <c r="M277" s="37" t="s">
        <v>88</v>
      </c>
      <c r="N277" s="37" t="s">
        <v>90</v>
      </c>
      <c r="O277" s="38" t="n">
        <v>43406</v>
      </c>
      <c r="P277" s="39" t="n">
        <v>2498000</v>
      </c>
      <c r="Q277" s="37" t="n">
        <v>18</v>
      </c>
      <c r="R277" s="37" t="s">
        <v>185</v>
      </c>
      <c r="S277" s="37" t="s">
        <v>114</v>
      </c>
      <c r="T277" s="37" t="s">
        <v>394</v>
      </c>
      <c r="U277" s="37" t="s">
        <v>52</v>
      </c>
      <c r="V277" s="37" t="n">
        <f aca="false">IF(O277="","",YEAR(O277))</f>
        <v>2018</v>
      </c>
      <c r="W277" s="37" t="str">
        <f aca="false">IF(E277&lt;25,"21-24",IF(E277&lt;30,"25-29",IF(E277&lt;35,"30-34",IF(E277&lt;40,"35-39",IF(E277&lt;45,"40-44","45+")))))</f>
        <v>30-34</v>
      </c>
    </row>
    <row r="278" customFormat="false" ht="15" hidden="false" customHeight="false" outlineLevel="0" collapsed="false">
      <c r="A278" s="37" t="s">
        <v>879</v>
      </c>
      <c r="B278" s="37" t="s">
        <v>448</v>
      </c>
      <c r="C278" s="37" t="s">
        <v>429</v>
      </c>
      <c r="D278" s="37" t="s">
        <v>83</v>
      </c>
      <c r="E278" s="37" t="n">
        <v>26</v>
      </c>
      <c r="F278" s="37" t="s">
        <v>101</v>
      </c>
      <c r="G278" s="37" t="s">
        <v>94</v>
      </c>
      <c r="H278" s="37" t="s">
        <v>320</v>
      </c>
      <c r="I278" s="37" t="s">
        <v>62</v>
      </c>
      <c r="J278" s="37" t="s">
        <v>352</v>
      </c>
      <c r="K278" s="37" t="s">
        <v>75</v>
      </c>
      <c r="L278" s="37" t="s">
        <v>106</v>
      </c>
      <c r="M278" s="37" t="s">
        <v>87</v>
      </c>
      <c r="N278" s="37" t="s">
        <v>90</v>
      </c>
      <c r="O278" s="38" t="n">
        <v>44606</v>
      </c>
      <c r="P278" s="39" t="n">
        <v>455000</v>
      </c>
      <c r="Q278" s="37" t="n">
        <v>6</v>
      </c>
      <c r="R278" s="37" t="s">
        <v>187</v>
      </c>
      <c r="S278" s="37" t="s">
        <v>114</v>
      </c>
      <c r="T278" s="37" t="s">
        <v>679</v>
      </c>
      <c r="U278" s="37" t="s">
        <v>52</v>
      </c>
      <c r="V278" s="37" t="n">
        <f aca="false">IF(O278="","",YEAR(O278))</f>
        <v>2022</v>
      </c>
      <c r="W278" s="37" t="str">
        <f aca="false">IF(E278&lt;25,"21-24",IF(E278&lt;30,"25-29",IF(E278&lt;35,"30-34",IF(E278&lt;40,"35-39",IF(E278&lt;45,"40-44","45+")))))</f>
        <v>25-29</v>
      </c>
    </row>
    <row r="279" customFormat="false" ht="15" hidden="false" customHeight="false" outlineLevel="0" collapsed="false">
      <c r="A279" s="37" t="s">
        <v>538</v>
      </c>
      <c r="B279" s="37" t="s">
        <v>572</v>
      </c>
      <c r="C279" s="37" t="s">
        <v>375</v>
      </c>
      <c r="D279" s="37" t="s">
        <v>83</v>
      </c>
      <c r="E279" s="37" t="n">
        <v>39</v>
      </c>
      <c r="F279" s="37" t="s">
        <v>100</v>
      </c>
      <c r="G279" s="37" t="s">
        <v>96</v>
      </c>
      <c r="H279" s="37" t="s">
        <v>323</v>
      </c>
      <c r="I279" s="37" t="s">
        <v>65</v>
      </c>
      <c r="J279" s="37" t="s">
        <v>500</v>
      </c>
      <c r="K279" s="37" t="s">
        <v>78</v>
      </c>
      <c r="L279" s="37" t="s">
        <v>105</v>
      </c>
      <c r="M279" s="37" t="s">
        <v>87</v>
      </c>
      <c r="N279" s="37" t="s">
        <v>90</v>
      </c>
      <c r="O279" s="38" t="n">
        <v>43886</v>
      </c>
      <c r="P279" s="39" t="n">
        <v>4368000</v>
      </c>
      <c r="Q279" s="37" t="n">
        <v>8</v>
      </c>
      <c r="R279" s="37" t="s">
        <v>187</v>
      </c>
      <c r="S279" s="37" t="s">
        <v>111</v>
      </c>
      <c r="T279" s="37" t="s">
        <v>430</v>
      </c>
      <c r="U279" s="37" t="s">
        <v>52</v>
      </c>
      <c r="V279" s="37" t="n">
        <f aca="false">IF(O279="","",YEAR(O279))</f>
        <v>2020</v>
      </c>
      <c r="W279" s="37" t="str">
        <f aca="false">IF(E279&lt;25,"21-24",IF(E279&lt;30,"25-29",IF(E279&lt;35,"30-34",IF(E279&lt;40,"35-39",IF(E279&lt;45,"40-44","45+")))))</f>
        <v>35-39</v>
      </c>
    </row>
    <row r="280" customFormat="false" ht="15" hidden="false" customHeight="false" outlineLevel="0" collapsed="false">
      <c r="A280" s="37" t="s">
        <v>880</v>
      </c>
      <c r="B280" s="37" t="s">
        <v>419</v>
      </c>
      <c r="C280" s="37" t="s">
        <v>453</v>
      </c>
      <c r="D280" s="37" t="s">
        <v>83</v>
      </c>
      <c r="E280" s="37" t="n">
        <v>25</v>
      </c>
      <c r="F280" s="37" t="s">
        <v>100</v>
      </c>
      <c r="G280" s="37" t="s">
        <v>94</v>
      </c>
      <c r="H280" s="37" t="s">
        <v>318</v>
      </c>
      <c r="I280" s="37" t="s">
        <v>60</v>
      </c>
      <c r="J280" s="37" t="s">
        <v>366</v>
      </c>
      <c r="K280" s="37" t="s">
        <v>76</v>
      </c>
      <c r="L280" s="37" t="s">
        <v>108</v>
      </c>
      <c r="M280" s="37" t="s">
        <v>87</v>
      </c>
      <c r="N280" s="37" t="s">
        <v>91</v>
      </c>
      <c r="O280" s="38" t="n">
        <v>45771</v>
      </c>
      <c r="P280" s="39" t="n">
        <v>1338000</v>
      </c>
      <c r="Q280" s="37" t="n">
        <v>8</v>
      </c>
      <c r="R280" s="37" t="s">
        <v>187</v>
      </c>
      <c r="S280" s="37" t="s">
        <v>112</v>
      </c>
      <c r="T280" s="37" t="s">
        <v>881</v>
      </c>
      <c r="U280" s="37" t="s">
        <v>52</v>
      </c>
      <c r="V280" s="37" t="n">
        <f aca="false">IF(O280="","",YEAR(O280))</f>
        <v>2025</v>
      </c>
      <c r="W280" s="37" t="str">
        <f aca="false">IF(E280&lt;25,"21-24",IF(E280&lt;30,"25-29",IF(E280&lt;35,"30-34",IF(E280&lt;40,"35-39",IF(E280&lt;45,"40-44","45+")))))</f>
        <v>25-29</v>
      </c>
    </row>
    <row r="281" customFormat="false" ht="15" hidden="false" customHeight="false" outlineLevel="0" collapsed="false">
      <c r="A281" s="37" t="s">
        <v>882</v>
      </c>
      <c r="B281" s="37" t="s">
        <v>386</v>
      </c>
      <c r="C281" s="37" t="s">
        <v>433</v>
      </c>
      <c r="D281" s="37" t="s">
        <v>83</v>
      </c>
      <c r="E281" s="37" t="n">
        <v>40</v>
      </c>
      <c r="F281" s="37" t="s">
        <v>101</v>
      </c>
      <c r="G281" s="37" t="s">
        <v>97</v>
      </c>
      <c r="H281" s="37" t="s">
        <v>320</v>
      </c>
      <c r="I281" s="37" t="s">
        <v>62</v>
      </c>
      <c r="J281" s="37" t="s">
        <v>481</v>
      </c>
      <c r="K281" s="37" t="s">
        <v>78</v>
      </c>
      <c r="L281" s="37" t="s">
        <v>106</v>
      </c>
      <c r="M281" s="37" t="s">
        <v>87</v>
      </c>
      <c r="N281" s="37" t="s">
        <v>90</v>
      </c>
      <c r="O281" s="38" t="n">
        <v>44775</v>
      </c>
      <c r="P281" s="39" t="n">
        <v>3958000</v>
      </c>
      <c r="Q281" s="37" t="n">
        <v>7</v>
      </c>
      <c r="R281" s="37" t="s">
        <v>185</v>
      </c>
      <c r="S281" s="37" t="s">
        <v>112</v>
      </c>
      <c r="T281" s="37" t="s">
        <v>656</v>
      </c>
      <c r="U281" s="37" t="s">
        <v>52</v>
      </c>
      <c r="V281" s="37" t="n">
        <f aca="false">IF(O281="","",YEAR(O281))</f>
        <v>2022</v>
      </c>
      <c r="W281" s="37" t="str">
        <f aca="false">IF(E281&lt;25,"21-24",IF(E281&lt;30,"25-29",IF(E281&lt;35,"30-34",IF(E281&lt;40,"35-39",IF(E281&lt;45,"40-44","45+")))))</f>
        <v>40-44</v>
      </c>
    </row>
    <row r="282" customFormat="false" ht="15" hidden="false" customHeight="false" outlineLevel="0" collapsed="false">
      <c r="A282" s="37" t="s">
        <v>883</v>
      </c>
      <c r="B282" s="37" t="s">
        <v>479</v>
      </c>
      <c r="C282" s="37" t="s">
        <v>383</v>
      </c>
      <c r="D282" s="37" t="s">
        <v>82</v>
      </c>
      <c r="E282" s="37" t="n">
        <v>27</v>
      </c>
      <c r="F282" s="37" t="s">
        <v>100</v>
      </c>
      <c r="G282" s="37" t="s">
        <v>97</v>
      </c>
      <c r="H282" s="37" t="s">
        <v>324</v>
      </c>
      <c r="I282" s="37" t="s">
        <v>66</v>
      </c>
      <c r="J282" s="37" t="s">
        <v>475</v>
      </c>
      <c r="K282" s="37" t="s">
        <v>76</v>
      </c>
      <c r="L282" s="37" t="s">
        <v>104</v>
      </c>
      <c r="M282" s="37" t="s">
        <v>88</v>
      </c>
      <c r="N282" s="37" t="s">
        <v>91</v>
      </c>
      <c r="O282" s="38" t="n">
        <v>45347</v>
      </c>
      <c r="P282" s="39" t="n">
        <v>1367000</v>
      </c>
      <c r="Q282" s="37" t="n">
        <v>29</v>
      </c>
      <c r="R282" s="37" t="s">
        <v>187</v>
      </c>
      <c r="S282" s="37" t="s">
        <v>112</v>
      </c>
      <c r="T282" s="37" t="s">
        <v>884</v>
      </c>
      <c r="U282" s="37" t="s">
        <v>52</v>
      </c>
      <c r="V282" s="37" t="n">
        <f aca="false">IF(O282="","",YEAR(O282))</f>
        <v>2024</v>
      </c>
      <c r="W282" s="37" t="str">
        <f aca="false">IF(E282&lt;25,"21-24",IF(E282&lt;30,"25-29",IF(E282&lt;35,"30-34",IF(E282&lt;40,"35-39",IF(E282&lt;45,"40-44","45+")))))</f>
        <v>25-29</v>
      </c>
    </row>
    <row r="283" customFormat="false" ht="15" hidden="false" customHeight="false" outlineLevel="0" collapsed="false">
      <c r="A283" s="37" t="s">
        <v>885</v>
      </c>
      <c r="B283" s="37" t="s">
        <v>465</v>
      </c>
      <c r="C283" s="37" t="s">
        <v>375</v>
      </c>
      <c r="D283" s="37" t="s">
        <v>83</v>
      </c>
      <c r="E283" s="37" t="n">
        <v>27</v>
      </c>
      <c r="F283" s="37" t="s">
        <v>101</v>
      </c>
      <c r="G283" s="37" t="s">
        <v>94</v>
      </c>
      <c r="H283" s="37" t="s">
        <v>322</v>
      </c>
      <c r="I283" s="37" t="s">
        <v>64</v>
      </c>
      <c r="J283" s="37" t="s">
        <v>440</v>
      </c>
      <c r="K283" s="37" t="s">
        <v>76</v>
      </c>
      <c r="L283" s="37" t="s">
        <v>106</v>
      </c>
      <c r="M283" s="37" t="s">
        <v>88</v>
      </c>
      <c r="N283" s="37" t="s">
        <v>90</v>
      </c>
      <c r="O283" s="38" t="n">
        <v>45521</v>
      </c>
      <c r="P283" s="39" t="n">
        <v>672000</v>
      </c>
      <c r="Q283" s="37" t="n">
        <v>6</v>
      </c>
      <c r="R283" s="37" t="s">
        <v>185</v>
      </c>
      <c r="S283" s="37" t="s">
        <v>112</v>
      </c>
      <c r="T283" s="37" t="s">
        <v>495</v>
      </c>
      <c r="U283" s="37" t="s">
        <v>52</v>
      </c>
      <c r="V283" s="37" t="n">
        <f aca="false">IF(O283="","",YEAR(O283))</f>
        <v>2024</v>
      </c>
      <c r="W283" s="37" t="str">
        <f aca="false">IF(E283&lt;25,"21-24",IF(E283&lt;30,"25-29",IF(E283&lt;35,"30-34",IF(E283&lt;40,"35-39",IF(E283&lt;45,"40-44","45+")))))</f>
        <v>25-29</v>
      </c>
    </row>
    <row r="284" customFormat="false" ht="15" hidden="false" customHeight="false" outlineLevel="0" collapsed="false">
      <c r="A284" s="37" t="s">
        <v>886</v>
      </c>
      <c r="B284" s="37" t="s">
        <v>419</v>
      </c>
      <c r="C284" s="37" t="s">
        <v>429</v>
      </c>
      <c r="D284" s="37" t="s">
        <v>83</v>
      </c>
      <c r="E284" s="37" t="n">
        <v>29</v>
      </c>
      <c r="F284" s="37" t="s">
        <v>101</v>
      </c>
      <c r="G284" s="37" t="s">
        <v>94</v>
      </c>
      <c r="H284" s="37" t="s">
        <v>318</v>
      </c>
      <c r="I284" s="37" t="s">
        <v>60</v>
      </c>
      <c r="J284" s="37" t="s">
        <v>520</v>
      </c>
      <c r="K284" s="37" t="s">
        <v>76</v>
      </c>
      <c r="L284" s="37" t="s">
        <v>106</v>
      </c>
      <c r="M284" s="37" t="s">
        <v>87</v>
      </c>
      <c r="N284" s="37" t="s">
        <v>90</v>
      </c>
      <c r="O284" s="38" t="n">
        <v>44839</v>
      </c>
      <c r="P284" s="39" t="n">
        <v>1121000</v>
      </c>
      <c r="Q284" s="37" t="n">
        <v>15</v>
      </c>
      <c r="R284" s="37" t="s">
        <v>187</v>
      </c>
      <c r="S284" s="37" t="s">
        <v>115</v>
      </c>
      <c r="T284" s="37" t="s">
        <v>662</v>
      </c>
      <c r="U284" s="37" t="s">
        <v>52</v>
      </c>
      <c r="V284" s="37" t="n">
        <f aca="false">IF(O284="","",YEAR(O284))</f>
        <v>2022</v>
      </c>
      <c r="W284" s="37" t="str">
        <f aca="false">IF(E284&lt;25,"21-24",IF(E284&lt;30,"25-29",IF(E284&lt;35,"30-34",IF(E284&lt;40,"35-39",IF(E284&lt;45,"40-44","45+")))))</f>
        <v>25-29</v>
      </c>
    </row>
    <row r="285" customFormat="false" ht="15" hidden="false" customHeight="false" outlineLevel="0" collapsed="false">
      <c r="A285" s="37" t="s">
        <v>887</v>
      </c>
      <c r="B285" s="37" t="s">
        <v>593</v>
      </c>
      <c r="C285" s="37" t="s">
        <v>351</v>
      </c>
      <c r="D285" s="37" t="s">
        <v>83</v>
      </c>
      <c r="E285" s="37" t="n">
        <v>30</v>
      </c>
      <c r="F285" s="37" t="s">
        <v>101</v>
      </c>
      <c r="G285" s="37" t="s">
        <v>94</v>
      </c>
      <c r="H285" s="37" t="s">
        <v>326</v>
      </c>
      <c r="I285" s="37" t="s">
        <v>68</v>
      </c>
      <c r="J285" s="37" t="s">
        <v>569</v>
      </c>
      <c r="K285" s="37" t="s">
        <v>76</v>
      </c>
      <c r="L285" s="37" t="s">
        <v>105</v>
      </c>
      <c r="M285" s="37" t="s">
        <v>87</v>
      </c>
      <c r="N285" s="37" t="s">
        <v>90</v>
      </c>
      <c r="O285" s="38" t="n">
        <v>46003</v>
      </c>
      <c r="P285" s="39" t="n">
        <v>859000</v>
      </c>
      <c r="Q285" s="37" t="n">
        <v>3</v>
      </c>
      <c r="R285" s="37" t="s">
        <v>187</v>
      </c>
      <c r="S285" s="37" t="s">
        <v>112</v>
      </c>
      <c r="T285" s="37" t="s">
        <v>695</v>
      </c>
      <c r="U285" s="37" t="s">
        <v>52</v>
      </c>
      <c r="V285" s="37" t="n">
        <f aca="false">IF(O285="","",YEAR(O285))</f>
        <v>2025</v>
      </c>
      <c r="W285" s="37" t="str">
        <f aca="false">IF(E285&lt;25,"21-24",IF(E285&lt;30,"25-29",IF(E285&lt;35,"30-34",IF(E285&lt;40,"35-39",IF(E285&lt;45,"40-44","45+")))))</f>
        <v>30-34</v>
      </c>
    </row>
    <row r="286" customFormat="false" ht="15" hidden="false" customHeight="false" outlineLevel="0" collapsed="false">
      <c r="A286" s="37" t="s">
        <v>888</v>
      </c>
      <c r="B286" s="37" t="s">
        <v>445</v>
      </c>
      <c r="C286" s="37" t="s">
        <v>453</v>
      </c>
      <c r="D286" s="37" t="s">
        <v>83</v>
      </c>
      <c r="E286" s="37" t="n">
        <v>21</v>
      </c>
      <c r="F286" s="37" t="s">
        <v>100</v>
      </c>
      <c r="G286" s="37" t="s">
        <v>94</v>
      </c>
      <c r="H286" s="37" t="s">
        <v>320</v>
      </c>
      <c r="I286" s="37" t="s">
        <v>62</v>
      </c>
      <c r="J286" s="37" t="s">
        <v>352</v>
      </c>
      <c r="K286" s="37" t="s">
        <v>75</v>
      </c>
      <c r="L286" s="37" t="s">
        <v>106</v>
      </c>
      <c r="M286" s="37" t="s">
        <v>88</v>
      </c>
      <c r="N286" s="37" t="s">
        <v>90</v>
      </c>
      <c r="O286" s="38" t="n">
        <v>46251</v>
      </c>
      <c r="P286" s="39" t="n">
        <v>338000</v>
      </c>
      <c r="Q286" s="37" t="n">
        <v>3</v>
      </c>
      <c r="R286" s="37" t="s">
        <v>185</v>
      </c>
      <c r="S286" s="37" t="s">
        <v>111</v>
      </c>
      <c r="T286" s="37" t="s">
        <v>889</v>
      </c>
      <c r="U286" s="37" t="s">
        <v>52</v>
      </c>
      <c r="V286" s="37" t="n">
        <f aca="false">IF(O286="","",YEAR(O286))</f>
        <v>2026</v>
      </c>
      <c r="W286" s="37" t="str">
        <f aca="false">IF(E286&lt;25,"21-24",IF(E286&lt;30,"25-29",IF(E286&lt;35,"30-34",IF(E286&lt;40,"35-39",IF(E286&lt;45,"40-44","45+")))))</f>
        <v>21-24</v>
      </c>
    </row>
    <row r="287" customFormat="false" ht="15" hidden="false" customHeight="false" outlineLevel="0" collapsed="false">
      <c r="A287" s="37" t="s">
        <v>890</v>
      </c>
      <c r="B287" s="37" t="s">
        <v>379</v>
      </c>
      <c r="C287" s="37" t="s">
        <v>361</v>
      </c>
      <c r="D287" s="37" t="s">
        <v>83</v>
      </c>
      <c r="E287" s="37" t="n">
        <v>28</v>
      </c>
      <c r="F287" s="37" t="s">
        <v>100</v>
      </c>
      <c r="G287" s="37" t="s">
        <v>95</v>
      </c>
      <c r="H287" s="37" t="s">
        <v>318</v>
      </c>
      <c r="I287" s="37" t="s">
        <v>60</v>
      </c>
      <c r="J287" s="37" t="s">
        <v>470</v>
      </c>
      <c r="K287" s="37" t="s">
        <v>77</v>
      </c>
      <c r="L287" s="37" t="s">
        <v>107</v>
      </c>
      <c r="M287" s="37" t="s">
        <v>86</v>
      </c>
      <c r="N287" s="37" t="s">
        <v>90</v>
      </c>
      <c r="O287" s="38" t="n">
        <v>45706</v>
      </c>
      <c r="P287" s="39" t="n">
        <v>1632000</v>
      </c>
      <c r="Q287" s="37" t="n">
        <v>22</v>
      </c>
      <c r="R287" s="37" t="s">
        <v>187</v>
      </c>
      <c r="S287" s="37" t="s">
        <v>111</v>
      </c>
      <c r="T287" s="37" t="s">
        <v>891</v>
      </c>
      <c r="U287" s="37" t="s">
        <v>52</v>
      </c>
      <c r="V287" s="37" t="n">
        <f aca="false">IF(O287="","",YEAR(O287))</f>
        <v>2025</v>
      </c>
      <c r="W287" s="37" t="str">
        <f aca="false">IF(E287&lt;25,"21-24",IF(E287&lt;30,"25-29",IF(E287&lt;35,"30-34",IF(E287&lt;40,"35-39",IF(E287&lt;45,"40-44","45+")))))</f>
        <v>25-29</v>
      </c>
    </row>
    <row r="288" customFormat="false" ht="15" hidden="false" customHeight="false" outlineLevel="0" collapsed="false">
      <c r="A288" s="37" t="s">
        <v>892</v>
      </c>
      <c r="B288" s="37" t="s">
        <v>391</v>
      </c>
      <c r="C288" s="37" t="s">
        <v>383</v>
      </c>
      <c r="D288" s="37" t="s">
        <v>83</v>
      </c>
      <c r="E288" s="37" t="n">
        <v>32</v>
      </c>
      <c r="F288" s="37" t="s">
        <v>100</v>
      </c>
      <c r="G288" s="37" t="s">
        <v>94</v>
      </c>
      <c r="H288" s="37" t="s">
        <v>321</v>
      </c>
      <c r="I288" s="37" t="s">
        <v>63</v>
      </c>
      <c r="J288" s="37" t="s">
        <v>388</v>
      </c>
      <c r="K288" s="37" t="s">
        <v>77</v>
      </c>
      <c r="L288" s="37" t="s">
        <v>108</v>
      </c>
      <c r="M288" s="37" t="s">
        <v>87</v>
      </c>
      <c r="N288" s="37" t="s">
        <v>90</v>
      </c>
      <c r="O288" s="38" t="n">
        <v>45771</v>
      </c>
      <c r="P288" s="39" t="n">
        <v>1871000</v>
      </c>
      <c r="Q288" s="37" t="n">
        <v>9</v>
      </c>
      <c r="R288" s="37" t="s">
        <v>187</v>
      </c>
      <c r="S288" s="37" t="s">
        <v>111</v>
      </c>
      <c r="T288" s="37" t="s">
        <v>893</v>
      </c>
      <c r="U288" s="37" t="s">
        <v>52</v>
      </c>
      <c r="V288" s="37" t="n">
        <f aca="false">IF(O288="","",YEAR(O288))</f>
        <v>2025</v>
      </c>
      <c r="W288" s="37" t="str">
        <f aca="false">IF(E288&lt;25,"21-24",IF(E288&lt;30,"25-29",IF(E288&lt;35,"30-34",IF(E288&lt;40,"35-39",IF(E288&lt;45,"40-44","45+")))))</f>
        <v>30-34</v>
      </c>
    </row>
    <row r="289" customFormat="false" ht="15" hidden="false" customHeight="false" outlineLevel="0" collapsed="false">
      <c r="A289" s="37" t="s">
        <v>894</v>
      </c>
      <c r="B289" s="37" t="s">
        <v>410</v>
      </c>
      <c r="C289" s="37" t="s">
        <v>484</v>
      </c>
      <c r="D289" s="37" t="s">
        <v>82</v>
      </c>
      <c r="E289" s="37" t="n">
        <v>40</v>
      </c>
      <c r="F289" s="37" t="s">
        <v>100</v>
      </c>
      <c r="G289" s="37" t="s">
        <v>94</v>
      </c>
      <c r="H289" s="37" t="s">
        <v>318</v>
      </c>
      <c r="I289" s="37" t="s">
        <v>60</v>
      </c>
      <c r="J289" s="37" t="s">
        <v>407</v>
      </c>
      <c r="K289" s="37" t="s">
        <v>78</v>
      </c>
      <c r="L289" s="37" t="s">
        <v>108</v>
      </c>
      <c r="M289" s="37" t="s">
        <v>86</v>
      </c>
      <c r="N289" s="37" t="s">
        <v>90</v>
      </c>
      <c r="O289" s="38" t="n">
        <v>43144</v>
      </c>
      <c r="P289" s="39" t="n">
        <v>4679000</v>
      </c>
      <c r="Q289" s="37" t="n">
        <v>6</v>
      </c>
      <c r="R289" s="37" t="s">
        <v>187</v>
      </c>
      <c r="S289" s="37" t="s">
        <v>115</v>
      </c>
      <c r="T289" s="37" t="s">
        <v>731</v>
      </c>
      <c r="U289" s="37" t="s">
        <v>53</v>
      </c>
      <c r="V289" s="37" t="n">
        <f aca="false">IF(O289="","",YEAR(O289))</f>
        <v>2018</v>
      </c>
      <c r="W289" s="37" t="str">
        <f aca="false">IF(E289&lt;25,"21-24",IF(E289&lt;30,"25-29",IF(E289&lt;35,"30-34",IF(E289&lt;40,"35-39",IF(E289&lt;45,"40-44","45+")))))</f>
        <v>40-44</v>
      </c>
    </row>
    <row r="290" customFormat="false" ht="15" hidden="false" customHeight="false" outlineLevel="0" collapsed="false">
      <c r="A290" s="37" t="s">
        <v>895</v>
      </c>
      <c r="B290" s="37" t="s">
        <v>460</v>
      </c>
      <c r="C290" s="37" t="s">
        <v>453</v>
      </c>
      <c r="D290" s="37" t="s">
        <v>82</v>
      </c>
      <c r="E290" s="37" t="n">
        <v>26</v>
      </c>
      <c r="F290" s="37" t="s">
        <v>101</v>
      </c>
      <c r="G290" s="37" t="s">
        <v>95</v>
      </c>
      <c r="H290" s="37" t="s">
        <v>322</v>
      </c>
      <c r="I290" s="37" t="s">
        <v>64</v>
      </c>
      <c r="J290" s="37" t="s">
        <v>440</v>
      </c>
      <c r="K290" s="37" t="s">
        <v>76</v>
      </c>
      <c r="L290" s="37" t="s">
        <v>107</v>
      </c>
      <c r="M290" s="37" t="s">
        <v>87</v>
      </c>
      <c r="N290" s="37" t="s">
        <v>90</v>
      </c>
      <c r="O290" s="38" t="n">
        <v>45213</v>
      </c>
      <c r="P290" s="39" t="n">
        <v>695000</v>
      </c>
      <c r="Q290" s="37" t="n">
        <v>8</v>
      </c>
      <c r="R290" s="37" t="s">
        <v>185</v>
      </c>
      <c r="S290" s="37" t="s">
        <v>112</v>
      </c>
      <c r="T290" s="37" t="s">
        <v>896</v>
      </c>
      <c r="U290" s="37" t="s">
        <v>52</v>
      </c>
      <c r="V290" s="37" t="n">
        <f aca="false">IF(O290="","",YEAR(O290))</f>
        <v>2023</v>
      </c>
      <c r="W290" s="37" t="str">
        <f aca="false">IF(E290&lt;25,"21-24",IF(E290&lt;30,"25-29",IF(E290&lt;35,"30-34",IF(E290&lt;40,"35-39",IF(E290&lt;45,"40-44","45+")))))</f>
        <v>25-29</v>
      </c>
    </row>
    <row r="291" customFormat="false" ht="15" hidden="false" customHeight="false" outlineLevel="0" collapsed="false">
      <c r="A291" s="37" t="s">
        <v>631</v>
      </c>
      <c r="B291" s="37" t="s">
        <v>600</v>
      </c>
      <c r="C291" s="37" t="s">
        <v>433</v>
      </c>
      <c r="D291" s="37" t="s">
        <v>83</v>
      </c>
      <c r="E291" s="37" t="n">
        <v>38</v>
      </c>
      <c r="F291" s="37" t="s">
        <v>101</v>
      </c>
      <c r="G291" s="37" t="s">
        <v>94</v>
      </c>
      <c r="H291" s="37" t="s">
        <v>320</v>
      </c>
      <c r="I291" s="37" t="s">
        <v>62</v>
      </c>
      <c r="J291" s="37" t="s">
        <v>420</v>
      </c>
      <c r="K291" s="37" t="s">
        <v>78</v>
      </c>
      <c r="L291" s="37" t="s">
        <v>104</v>
      </c>
      <c r="M291" s="37" t="s">
        <v>87</v>
      </c>
      <c r="N291" s="37" t="s">
        <v>90</v>
      </c>
      <c r="O291" s="38" t="n">
        <v>43769</v>
      </c>
      <c r="P291" s="39" t="n">
        <v>2775000</v>
      </c>
      <c r="Q291" s="37" t="n">
        <v>3</v>
      </c>
      <c r="R291" s="37" t="s">
        <v>187</v>
      </c>
      <c r="S291" s="37" t="s">
        <v>112</v>
      </c>
      <c r="T291" s="37" t="s">
        <v>897</v>
      </c>
      <c r="U291" s="37" t="s">
        <v>52</v>
      </c>
      <c r="V291" s="37" t="n">
        <f aca="false">IF(O291="","",YEAR(O291))</f>
        <v>2019</v>
      </c>
      <c r="W291" s="37" t="str">
        <f aca="false">IF(E291&lt;25,"21-24",IF(E291&lt;30,"25-29",IF(E291&lt;35,"30-34",IF(E291&lt;40,"35-39",IF(E291&lt;45,"40-44","45+")))))</f>
        <v>35-39</v>
      </c>
    </row>
    <row r="292" customFormat="false" ht="15" hidden="false" customHeight="false" outlineLevel="0" collapsed="false">
      <c r="A292" s="37" t="s">
        <v>898</v>
      </c>
      <c r="B292" s="37" t="s">
        <v>355</v>
      </c>
      <c r="C292" s="37" t="s">
        <v>351</v>
      </c>
      <c r="D292" s="37" t="s">
        <v>83</v>
      </c>
      <c r="E292" s="37" t="n">
        <v>33</v>
      </c>
      <c r="F292" s="37" t="s">
        <v>101</v>
      </c>
      <c r="G292" s="37" t="s">
        <v>94</v>
      </c>
      <c r="H292" s="37" t="s">
        <v>318</v>
      </c>
      <c r="I292" s="37" t="s">
        <v>60</v>
      </c>
      <c r="J292" s="37" t="s">
        <v>520</v>
      </c>
      <c r="K292" s="37" t="s">
        <v>76</v>
      </c>
      <c r="L292" s="37" t="s">
        <v>104</v>
      </c>
      <c r="M292" s="37" t="s">
        <v>86</v>
      </c>
      <c r="N292" s="37" t="s">
        <v>90</v>
      </c>
      <c r="O292" s="38" t="n">
        <v>42939</v>
      </c>
      <c r="P292" s="39" t="n">
        <v>1269000</v>
      </c>
      <c r="Q292" s="37" t="n">
        <v>7</v>
      </c>
      <c r="R292" s="37" t="s">
        <v>187</v>
      </c>
      <c r="S292" s="37" t="s">
        <v>114</v>
      </c>
      <c r="T292" s="37" t="s">
        <v>731</v>
      </c>
      <c r="U292" s="37" t="s">
        <v>53</v>
      </c>
      <c r="V292" s="37" t="n">
        <f aca="false">IF(O292="","",YEAR(O292))</f>
        <v>2017</v>
      </c>
      <c r="W292" s="37" t="str">
        <f aca="false">IF(E292&lt;25,"21-24",IF(E292&lt;30,"25-29",IF(E292&lt;35,"30-34",IF(E292&lt;40,"35-39",IF(E292&lt;45,"40-44","45+")))))</f>
        <v>30-34</v>
      </c>
    </row>
    <row r="293" customFormat="false" ht="15" hidden="false" customHeight="false" outlineLevel="0" collapsed="false">
      <c r="A293" s="37" t="s">
        <v>899</v>
      </c>
      <c r="B293" s="37" t="s">
        <v>422</v>
      </c>
      <c r="C293" s="37" t="s">
        <v>383</v>
      </c>
      <c r="D293" s="37" t="s">
        <v>82</v>
      </c>
      <c r="E293" s="37" t="n">
        <v>41</v>
      </c>
      <c r="F293" s="37" t="s">
        <v>100</v>
      </c>
      <c r="G293" s="37" t="s">
        <v>94</v>
      </c>
      <c r="H293" s="37" t="s">
        <v>319</v>
      </c>
      <c r="I293" s="37" t="s">
        <v>61</v>
      </c>
      <c r="J293" s="37" t="s">
        <v>423</v>
      </c>
      <c r="K293" s="37" t="s">
        <v>78</v>
      </c>
      <c r="L293" s="37" t="s">
        <v>105</v>
      </c>
      <c r="M293" s="37" t="s">
        <v>86</v>
      </c>
      <c r="N293" s="37" t="s">
        <v>90</v>
      </c>
      <c r="O293" s="38" t="n">
        <v>45850</v>
      </c>
      <c r="P293" s="39" t="n">
        <v>4109000</v>
      </c>
      <c r="Q293" s="37" t="n">
        <v>10</v>
      </c>
      <c r="R293" s="37" t="s">
        <v>185</v>
      </c>
      <c r="S293" s="37" t="s">
        <v>114</v>
      </c>
      <c r="T293" s="37" t="s">
        <v>424</v>
      </c>
      <c r="U293" s="37" t="s">
        <v>52</v>
      </c>
      <c r="V293" s="37" t="n">
        <f aca="false">IF(O293="","",YEAR(O293))</f>
        <v>2025</v>
      </c>
      <c r="W293" s="37" t="str">
        <f aca="false">IF(E293&lt;25,"21-24",IF(E293&lt;30,"25-29",IF(E293&lt;35,"30-34",IF(E293&lt;40,"35-39",IF(E293&lt;45,"40-44","45+")))))</f>
        <v>40-44</v>
      </c>
    </row>
    <row r="294" customFormat="false" ht="15" hidden="false" customHeight="false" outlineLevel="0" collapsed="false">
      <c r="A294" s="37" t="s">
        <v>900</v>
      </c>
      <c r="B294" s="37" t="s">
        <v>360</v>
      </c>
      <c r="C294" s="37" t="s">
        <v>453</v>
      </c>
      <c r="D294" s="37" t="s">
        <v>82</v>
      </c>
      <c r="E294" s="37" t="n">
        <v>21</v>
      </c>
      <c r="F294" s="37" t="s">
        <v>100</v>
      </c>
      <c r="G294" s="37" t="s">
        <v>94</v>
      </c>
      <c r="H294" s="37" t="s">
        <v>324</v>
      </c>
      <c r="I294" s="37" t="s">
        <v>66</v>
      </c>
      <c r="J294" s="37" t="s">
        <v>504</v>
      </c>
      <c r="K294" s="37" t="s">
        <v>75</v>
      </c>
      <c r="L294" s="37" t="s">
        <v>109</v>
      </c>
      <c r="M294" s="37" t="s">
        <v>87</v>
      </c>
      <c r="N294" s="37" t="s">
        <v>90</v>
      </c>
      <c r="O294" s="38" t="n">
        <v>46251</v>
      </c>
      <c r="P294" s="39" t="n">
        <v>538000</v>
      </c>
      <c r="Q294" s="37" t="n">
        <v>15</v>
      </c>
      <c r="R294" s="37" t="s">
        <v>187</v>
      </c>
      <c r="S294" s="37" t="s">
        <v>113</v>
      </c>
      <c r="T294" s="37" t="s">
        <v>547</v>
      </c>
      <c r="U294" s="37" t="s">
        <v>52</v>
      </c>
      <c r="V294" s="37" t="n">
        <f aca="false">IF(O294="","",YEAR(O294))</f>
        <v>2026</v>
      </c>
      <c r="W294" s="37" t="str">
        <f aca="false">IF(E294&lt;25,"21-24",IF(E294&lt;30,"25-29",IF(E294&lt;35,"30-34",IF(E294&lt;40,"35-39",IF(E294&lt;45,"40-44","45+")))))</f>
        <v>21-24</v>
      </c>
    </row>
    <row r="295" customFormat="false" ht="15" hidden="false" customHeight="false" outlineLevel="0" collapsed="false">
      <c r="A295" s="37" t="s">
        <v>901</v>
      </c>
      <c r="B295" s="37" t="s">
        <v>432</v>
      </c>
      <c r="C295" s="37" t="s">
        <v>356</v>
      </c>
      <c r="D295" s="37" t="s">
        <v>83</v>
      </c>
      <c r="E295" s="37" t="n">
        <v>31</v>
      </c>
      <c r="F295" s="37" t="s">
        <v>100</v>
      </c>
      <c r="G295" s="37" t="s">
        <v>96</v>
      </c>
      <c r="H295" s="37" t="s">
        <v>321</v>
      </c>
      <c r="I295" s="37" t="s">
        <v>63</v>
      </c>
      <c r="J295" s="37" t="s">
        <v>388</v>
      </c>
      <c r="K295" s="37" t="s">
        <v>77</v>
      </c>
      <c r="L295" s="37" t="s">
        <v>104</v>
      </c>
      <c r="M295" s="37" t="s">
        <v>86</v>
      </c>
      <c r="N295" s="37" t="s">
        <v>90</v>
      </c>
      <c r="O295" s="38" t="n">
        <v>44418</v>
      </c>
      <c r="P295" s="39" t="n">
        <v>2011000</v>
      </c>
      <c r="Q295" s="37" t="n">
        <v>6</v>
      </c>
      <c r="R295" s="37" t="s">
        <v>187</v>
      </c>
      <c r="S295" s="37" t="s">
        <v>111</v>
      </c>
      <c r="T295" s="37" t="s">
        <v>902</v>
      </c>
      <c r="U295" s="37" t="s">
        <v>53</v>
      </c>
      <c r="V295" s="37" t="n">
        <f aca="false">IF(O295="","",YEAR(O295))</f>
        <v>2021</v>
      </c>
      <c r="W295" s="37" t="str">
        <f aca="false">IF(E295&lt;25,"21-24",IF(E295&lt;30,"25-29",IF(E295&lt;35,"30-34",IF(E295&lt;40,"35-39",IF(E295&lt;45,"40-44","45+")))))</f>
        <v>30-34</v>
      </c>
    </row>
    <row r="296" customFormat="false" ht="15" hidden="false" customHeight="false" outlineLevel="0" collapsed="false">
      <c r="A296" s="37" t="s">
        <v>903</v>
      </c>
      <c r="B296" s="37" t="s">
        <v>488</v>
      </c>
      <c r="C296" s="37" t="s">
        <v>392</v>
      </c>
      <c r="D296" s="37" t="s">
        <v>83</v>
      </c>
      <c r="E296" s="37" t="n">
        <v>30</v>
      </c>
      <c r="F296" s="37" t="s">
        <v>101</v>
      </c>
      <c r="G296" s="37" t="s">
        <v>94</v>
      </c>
      <c r="H296" s="37" t="s">
        <v>318</v>
      </c>
      <c r="I296" s="37" t="s">
        <v>60</v>
      </c>
      <c r="J296" s="37" t="s">
        <v>520</v>
      </c>
      <c r="K296" s="37" t="s">
        <v>76</v>
      </c>
      <c r="L296" s="37" t="s">
        <v>105</v>
      </c>
      <c r="M296" s="37" t="s">
        <v>86</v>
      </c>
      <c r="N296" s="37" t="s">
        <v>90</v>
      </c>
      <c r="O296" s="38" t="n">
        <v>44018</v>
      </c>
      <c r="P296" s="39" t="n">
        <v>948000</v>
      </c>
      <c r="Q296" s="37" t="n">
        <v>9</v>
      </c>
      <c r="R296" s="37" t="s">
        <v>185</v>
      </c>
      <c r="S296" s="37" t="s">
        <v>111</v>
      </c>
      <c r="T296" s="37" t="s">
        <v>904</v>
      </c>
      <c r="U296" s="37" t="s">
        <v>52</v>
      </c>
      <c r="V296" s="37" t="n">
        <f aca="false">IF(O296="","",YEAR(O296))</f>
        <v>2020</v>
      </c>
      <c r="W296" s="37" t="str">
        <f aca="false">IF(E296&lt;25,"21-24",IF(E296&lt;30,"25-29",IF(E296&lt;35,"30-34",IF(E296&lt;40,"35-39",IF(E296&lt;45,"40-44","45+")))))</f>
        <v>30-34</v>
      </c>
    </row>
    <row r="297" customFormat="false" ht="15" hidden="false" customHeight="false" outlineLevel="0" collapsed="false">
      <c r="A297" s="37" t="s">
        <v>905</v>
      </c>
      <c r="B297" s="37" t="s">
        <v>410</v>
      </c>
      <c r="C297" s="37" t="s">
        <v>387</v>
      </c>
      <c r="D297" s="37" t="s">
        <v>83</v>
      </c>
      <c r="E297" s="37" t="n">
        <v>34</v>
      </c>
      <c r="F297" s="37" t="s">
        <v>100</v>
      </c>
      <c r="G297" s="37" t="s">
        <v>94</v>
      </c>
      <c r="H297" s="37" t="s">
        <v>318</v>
      </c>
      <c r="I297" s="37" t="s">
        <v>60</v>
      </c>
      <c r="J297" s="37" t="s">
        <v>393</v>
      </c>
      <c r="K297" s="37" t="s">
        <v>77</v>
      </c>
      <c r="L297" s="37" t="s">
        <v>106</v>
      </c>
      <c r="M297" s="37" t="s">
        <v>87</v>
      </c>
      <c r="N297" s="37" t="s">
        <v>90</v>
      </c>
      <c r="O297" s="38" t="n">
        <v>45046</v>
      </c>
      <c r="P297" s="39" t="n">
        <v>2432000</v>
      </c>
      <c r="Q297" s="37" t="n">
        <v>25</v>
      </c>
      <c r="R297" s="37" t="s">
        <v>187</v>
      </c>
      <c r="S297" s="37" t="s">
        <v>115</v>
      </c>
      <c r="T297" s="37" t="s">
        <v>554</v>
      </c>
      <c r="U297" s="37" t="s">
        <v>52</v>
      </c>
      <c r="V297" s="37" t="n">
        <f aca="false">IF(O297="","",YEAR(O297))</f>
        <v>2023</v>
      </c>
      <c r="W297" s="37" t="str">
        <f aca="false">IF(E297&lt;25,"21-24",IF(E297&lt;30,"25-29",IF(E297&lt;35,"30-34",IF(E297&lt;40,"35-39",IF(E297&lt;45,"40-44","45+")))))</f>
        <v>30-34</v>
      </c>
    </row>
    <row r="298" customFormat="false" ht="15" hidden="false" customHeight="false" outlineLevel="0" collapsed="false">
      <c r="A298" s="37" t="s">
        <v>906</v>
      </c>
      <c r="B298" s="37" t="s">
        <v>386</v>
      </c>
      <c r="C298" s="37" t="s">
        <v>429</v>
      </c>
      <c r="D298" s="37" t="s">
        <v>82</v>
      </c>
      <c r="E298" s="37" t="n">
        <v>32</v>
      </c>
      <c r="F298" s="37" t="s">
        <v>100</v>
      </c>
      <c r="G298" s="37" t="s">
        <v>96</v>
      </c>
      <c r="H298" s="37" t="s">
        <v>318</v>
      </c>
      <c r="I298" s="37" t="s">
        <v>60</v>
      </c>
      <c r="J298" s="37" t="s">
        <v>393</v>
      </c>
      <c r="K298" s="37" t="s">
        <v>77</v>
      </c>
      <c r="L298" s="37" t="s">
        <v>104</v>
      </c>
      <c r="M298" s="37" t="s">
        <v>87</v>
      </c>
      <c r="N298" s="37" t="s">
        <v>90</v>
      </c>
      <c r="O298" s="38" t="n">
        <v>44052</v>
      </c>
      <c r="P298" s="39" t="n">
        <v>2134000</v>
      </c>
      <c r="Q298" s="37" t="n">
        <v>1</v>
      </c>
      <c r="R298" s="37" t="s">
        <v>187</v>
      </c>
      <c r="S298" s="37" t="s">
        <v>112</v>
      </c>
      <c r="T298" s="37" t="s">
        <v>870</v>
      </c>
      <c r="U298" s="37" t="s">
        <v>52</v>
      </c>
      <c r="V298" s="37" t="n">
        <f aca="false">IF(O298="","",YEAR(O298))</f>
        <v>2020</v>
      </c>
      <c r="W298" s="37" t="str">
        <f aca="false">IF(E298&lt;25,"21-24",IF(E298&lt;30,"25-29",IF(E298&lt;35,"30-34",IF(E298&lt;40,"35-39",IF(E298&lt;45,"40-44","45+")))))</f>
        <v>30-34</v>
      </c>
    </row>
    <row r="299" customFormat="false" ht="15" hidden="false" customHeight="false" outlineLevel="0" collapsed="false">
      <c r="A299" s="37" t="s">
        <v>554</v>
      </c>
      <c r="B299" s="37" t="s">
        <v>519</v>
      </c>
      <c r="C299" s="37" t="s">
        <v>469</v>
      </c>
      <c r="D299" s="37" t="s">
        <v>82</v>
      </c>
      <c r="E299" s="37" t="n">
        <v>36</v>
      </c>
      <c r="F299" s="37" t="s">
        <v>100</v>
      </c>
      <c r="G299" s="37" t="s">
        <v>95</v>
      </c>
      <c r="H299" s="37" t="s">
        <v>318</v>
      </c>
      <c r="I299" s="37" t="s">
        <v>60</v>
      </c>
      <c r="J299" s="37" t="s">
        <v>407</v>
      </c>
      <c r="K299" s="37" t="s">
        <v>78</v>
      </c>
      <c r="L299" s="37" t="s">
        <v>106</v>
      </c>
      <c r="M299" s="37" t="s">
        <v>86</v>
      </c>
      <c r="N299" s="37" t="s">
        <v>90</v>
      </c>
      <c r="O299" s="38" t="n">
        <v>44120</v>
      </c>
      <c r="P299" s="39" t="n">
        <v>2594000</v>
      </c>
      <c r="Q299" s="37" t="n">
        <v>11</v>
      </c>
      <c r="R299" s="37" t="s">
        <v>185</v>
      </c>
      <c r="S299" s="37" t="s">
        <v>112</v>
      </c>
      <c r="T299" s="37" t="s">
        <v>454</v>
      </c>
      <c r="U299" s="37" t="s">
        <v>52</v>
      </c>
      <c r="V299" s="37" t="n">
        <f aca="false">IF(O299="","",YEAR(O299))</f>
        <v>2020</v>
      </c>
      <c r="W299" s="37" t="str">
        <f aca="false">IF(E299&lt;25,"21-24",IF(E299&lt;30,"25-29",IF(E299&lt;35,"30-34",IF(E299&lt;40,"35-39",IF(E299&lt;45,"40-44","45+")))))</f>
        <v>35-39</v>
      </c>
    </row>
    <row r="300" customFormat="false" ht="15" hidden="false" customHeight="false" outlineLevel="0" collapsed="false">
      <c r="A300" s="37" t="s">
        <v>907</v>
      </c>
      <c r="B300" s="37" t="s">
        <v>374</v>
      </c>
      <c r="C300" s="37" t="s">
        <v>413</v>
      </c>
      <c r="D300" s="37" t="s">
        <v>82</v>
      </c>
      <c r="E300" s="37" t="n">
        <v>21</v>
      </c>
      <c r="F300" s="37" t="s">
        <v>101</v>
      </c>
      <c r="G300" s="37" t="s">
        <v>97</v>
      </c>
      <c r="H300" s="37" t="s">
        <v>323</v>
      </c>
      <c r="I300" s="37" t="s">
        <v>65</v>
      </c>
      <c r="J300" s="37" t="s">
        <v>650</v>
      </c>
      <c r="K300" s="37" t="s">
        <v>76</v>
      </c>
      <c r="L300" s="37" t="s">
        <v>105</v>
      </c>
      <c r="M300" s="37" t="s">
        <v>87</v>
      </c>
      <c r="N300" s="37" t="s">
        <v>90</v>
      </c>
      <c r="O300" s="38" t="n">
        <v>46247</v>
      </c>
      <c r="P300" s="39" t="n">
        <v>1197000</v>
      </c>
      <c r="Q300" s="37" t="n">
        <v>5</v>
      </c>
      <c r="R300" s="37" t="s">
        <v>185</v>
      </c>
      <c r="S300" s="37" t="s">
        <v>114</v>
      </c>
      <c r="T300" s="37" t="s">
        <v>908</v>
      </c>
      <c r="U300" s="37" t="s">
        <v>53</v>
      </c>
      <c r="V300" s="37" t="n">
        <f aca="false">IF(O300="","",YEAR(O300))</f>
        <v>2026</v>
      </c>
      <c r="W300" s="37" t="str">
        <f aca="false">IF(E300&lt;25,"21-24",IF(E300&lt;30,"25-29",IF(E300&lt;35,"30-34",IF(E300&lt;40,"35-39",IF(E300&lt;45,"40-44","45+")))))</f>
        <v>21-24</v>
      </c>
    </row>
    <row r="301" customFormat="false" ht="15" hidden="false" customHeight="false" outlineLevel="0" collapsed="false">
      <c r="A301" s="37" t="s">
        <v>909</v>
      </c>
      <c r="B301" s="37" t="s">
        <v>386</v>
      </c>
      <c r="C301" s="37" t="s">
        <v>361</v>
      </c>
      <c r="D301" s="37" t="s">
        <v>82</v>
      </c>
      <c r="E301" s="37" t="n">
        <v>37</v>
      </c>
      <c r="F301" s="37" t="s">
        <v>101</v>
      </c>
      <c r="G301" s="37" t="s">
        <v>97</v>
      </c>
      <c r="H301" s="37" t="s">
        <v>318</v>
      </c>
      <c r="I301" s="37" t="s">
        <v>60</v>
      </c>
      <c r="J301" s="37" t="s">
        <v>407</v>
      </c>
      <c r="K301" s="37" t="s">
        <v>78</v>
      </c>
      <c r="L301" s="37" t="s">
        <v>105</v>
      </c>
      <c r="M301" s="37" t="s">
        <v>87</v>
      </c>
      <c r="N301" s="37" t="s">
        <v>90</v>
      </c>
      <c r="O301" s="38" t="n">
        <v>45956</v>
      </c>
      <c r="P301" s="39" t="n">
        <v>4742000</v>
      </c>
      <c r="Q301" s="37" t="n">
        <v>4</v>
      </c>
      <c r="R301" s="37" t="s">
        <v>185</v>
      </c>
      <c r="S301" s="37" t="s">
        <v>114</v>
      </c>
      <c r="T301" s="37" t="s">
        <v>591</v>
      </c>
      <c r="U301" s="37" t="s">
        <v>52</v>
      </c>
      <c r="V301" s="37" t="n">
        <f aca="false">IF(O301="","",YEAR(O301))</f>
        <v>2025</v>
      </c>
      <c r="W301" s="37" t="str">
        <f aca="false">IF(E301&lt;25,"21-24",IF(E301&lt;30,"25-29",IF(E301&lt;35,"30-34",IF(E301&lt;40,"35-39",IF(E301&lt;45,"40-44","45+")))))</f>
        <v>35-39</v>
      </c>
    </row>
    <row r="302" customFormat="false" ht="15" hidden="false" customHeight="false" outlineLevel="0" collapsed="false">
      <c r="A302" s="37" t="s">
        <v>910</v>
      </c>
      <c r="B302" s="37" t="s">
        <v>460</v>
      </c>
      <c r="C302" s="37" t="s">
        <v>383</v>
      </c>
      <c r="D302" s="37" t="s">
        <v>82</v>
      </c>
      <c r="E302" s="37" t="n">
        <v>24</v>
      </c>
      <c r="F302" s="37" t="s">
        <v>101</v>
      </c>
      <c r="G302" s="37" t="s">
        <v>94</v>
      </c>
      <c r="H302" s="37" t="s">
        <v>318</v>
      </c>
      <c r="I302" s="37" t="s">
        <v>60</v>
      </c>
      <c r="J302" s="37" t="s">
        <v>366</v>
      </c>
      <c r="K302" s="37" t="s">
        <v>76</v>
      </c>
      <c r="L302" s="37" t="s">
        <v>105</v>
      </c>
      <c r="M302" s="37" t="s">
        <v>88</v>
      </c>
      <c r="N302" s="37" t="s">
        <v>90</v>
      </c>
      <c r="O302" s="38" t="n">
        <v>46231</v>
      </c>
      <c r="P302" s="39" t="n">
        <v>1186000</v>
      </c>
      <c r="Q302" s="37" t="n">
        <v>12</v>
      </c>
      <c r="R302" s="37" t="s">
        <v>187</v>
      </c>
      <c r="S302" s="37" t="s">
        <v>111</v>
      </c>
      <c r="T302" s="37" t="s">
        <v>619</v>
      </c>
      <c r="U302" s="37" t="s">
        <v>52</v>
      </c>
      <c r="V302" s="37" t="n">
        <f aca="false">IF(O302="","",YEAR(O302))</f>
        <v>2026</v>
      </c>
      <c r="W302" s="37" t="str">
        <f aca="false">IF(E302&lt;25,"21-24",IF(E302&lt;30,"25-29",IF(E302&lt;35,"30-34",IF(E302&lt;40,"35-39",IF(E302&lt;45,"40-44","45+")))))</f>
        <v>21-24</v>
      </c>
    </row>
    <row r="303" customFormat="false" ht="15" hidden="false" customHeight="false" outlineLevel="0" collapsed="false">
      <c r="A303" s="37" t="s">
        <v>911</v>
      </c>
      <c r="B303" s="37" t="s">
        <v>410</v>
      </c>
      <c r="C303" s="37" t="s">
        <v>351</v>
      </c>
      <c r="D303" s="37" t="s">
        <v>83</v>
      </c>
      <c r="E303" s="37" t="n">
        <v>47</v>
      </c>
      <c r="F303" s="37" t="s">
        <v>101</v>
      </c>
      <c r="G303" s="37" t="s">
        <v>95</v>
      </c>
      <c r="H303" s="37" t="s">
        <v>320</v>
      </c>
      <c r="I303" s="37" t="s">
        <v>62</v>
      </c>
      <c r="J303" s="37" t="s">
        <v>420</v>
      </c>
      <c r="K303" s="37" t="s">
        <v>78</v>
      </c>
      <c r="L303" s="37" t="s">
        <v>105</v>
      </c>
      <c r="M303" s="37" t="s">
        <v>87</v>
      </c>
      <c r="N303" s="37" t="s">
        <v>90</v>
      </c>
      <c r="O303" s="38" t="n">
        <v>45120</v>
      </c>
      <c r="P303" s="39" t="n">
        <v>4451000</v>
      </c>
      <c r="Q303" s="37" t="n">
        <v>13</v>
      </c>
      <c r="R303" s="37" t="s">
        <v>185</v>
      </c>
      <c r="S303" s="37" t="s">
        <v>112</v>
      </c>
      <c r="T303" s="37" t="s">
        <v>783</v>
      </c>
      <c r="U303" s="37" t="s">
        <v>53</v>
      </c>
      <c r="V303" s="37" t="n">
        <f aca="false">IF(O303="","",YEAR(O303))</f>
        <v>2023</v>
      </c>
      <c r="W303" s="37" t="str">
        <f aca="false">IF(E303&lt;25,"21-24",IF(E303&lt;30,"25-29",IF(E303&lt;35,"30-34",IF(E303&lt;40,"35-39",IF(E303&lt;45,"40-44","45+")))))</f>
        <v>45+</v>
      </c>
    </row>
    <row r="304" customFormat="false" ht="15" hidden="false" customHeight="false" outlineLevel="0" collapsed="false">
      <c r="A304" s="37" t="s">
        <v>912</v>
      </c>
      <c r="B304" s="37" t="s">
        <v>369</v>
      </c>
      <c r="C304" s="37" t="s">
        <v>453</v>
      </c>
      <c r="D304" s="37" t="s">
        <v>82</v>
      </c>
      <c r="E304" s="37" t="n">
        <v>21</v>
      </c>
      <c r="F304" s="37" t="s">
        <v>101</v>
      </c>
      <c r="G304" s="37" t="s">
        <v>95</v>
      </c>
      <c r="H304" s="37" t="s">
        <v>320</v>
      </c>
      <c r="I304" s="37" t="s">
        <v>62</v>
      </c>
      <c r="J304" s="37" t="s">
        <v>352</v>
      </c>
      <c r="K304" s="37" t="s">
        <v>75</v>
      </c>
      <c r="L304" s="37" t="s">
        <v>104</v>
      </c>
      <c r="M304" s="37" t="s">
        <v>86</v>
      </c>
      <c r="N304" s="37" t="s">
        <v>90</v>
      </c>
      <c r="O304" s="38" t="n">
        <v>46257</v>
      </c>
      <c r="P304" s="39" t="n">
        <v>540000</v>
      </c>
      <c r="Q304" s="37" t="n">
        <v>20</v>
      </c>
      <c r="R304" s="37" t="s">
        <v>187</v>
      </c>
      <c r="S304" s="37" t="s">
        <v>115</v>
      </c>
      <c r="T304" s="37" t="s">
        <v>913</v>
      </c>
      <c r="U304" s="37" t="s">
        <v>52</v>
      </c>
      <c r="V304" s="37" t="n">
        <f aca="false">IF(O304="","",YEAR(O304))</f>
        <v>2026</v>
      </c>
      <c r="W304" s="37" t="str">
        <f aca="false">IF(E304&lt;25,"21-24",IF(E304&lt;30,"25-29",IF(E304&lt;35,"30-34",IF(E304&lt;40,"35-39",IF(E304&lt;45,"40-44","45+")))))</f>
        <v>21-24</v>
      </c>
    </row>
    <row r="305" customFormat="false" ht="15" hidden="false" customHeight="false" outlineLevel="0" collapsed="false">
      <c r="A305" s="37" t="s">
        <v>914</v>
      </c>
      <c r="B305" s="37" t="s">
        <v>432</v>
      </c>
      <c r="C305" s="37" t="s">
        <v>387</v>
      </c>
      <c r="D305" s="37" t="s">
        <v>83</v>
      </c>
      <c r="E305" s="37" t="n">
        <v>22</v>
      </c>
      <c r="F305" s="37" t="s">
        <v>101</v>
      </c>
      <c r="G305" s="37" t="s">
        <v>96</v>
      </c>
      <c r="H305" s="37" t="s">
        <v>320</v>
      </c>
      <c r="I305" s="37" t="s">
        <v>62</v>
      </c>
      <c r="J305" s="37" t="s">
        <v>352</v>
      </c>
      <c r="K305" s="37" t="s">
        <v>75</v>
      </c>
      <c r="L305" s="37" t="s">
        <v>106</v>
      </c>
      <c r="M305" s="37" t="s">
        <v>86</v>
      </c>
      <c r="N305" s="37" t="s">
        <v>90</v>
      </c>
      <c r="O305" s="38" t="n">
        <v>45977</v>
      </c>
      <c r="P305" s="39" t="n">
        <v>353000</v>
      </c>
      <c r="Q305" s="37" t="n">
        <v>2</v>
      </c>
      <c r="R305" s="37" t="s">
        <v>185</v>
      </c>
      <c r="S305" s="37" t="s">
        <v>113</v>
      </c>
      <c r="T305" s="37" t="s">
        <v>915</v>
      </c>
      <c r="U305" s="37" t="s">
        <v>53</v>
      </c>
      <c r="V305" s="37" t="n">
        <f aca="false">IF(O305="","",YEAR(O305))</f>
        <v>2025</v>
      </c>
      <c r="W305" s="37" t="str">
        <f aca="false">IF(E305&lt;25,"21-24",IF(E305&lt;30,"25-29",IF(E305&lt;35,"30-34",IF(E305&lt;40,"35-39",IF(E305&lt;45,"40-44","45+")))))</f>
        <v>21-24</v>
      </c>
    </row>
    <row r="306" customFormat="false" ht="15" hidden="false" customHeight="false" outlineLevel="0" collapsed="false">
      <c r="A306" s="37" t="s">
        <v>916</v>
      </c>
      <c r="B306" s="37" t="s">
        <v>515</v>
      </c>
      <c r="C306" s="37" t="s">
        <v>484</v>
      </c>
      <c r="D306" s="37" t="s">
        <v>82</v>
      </c>
      <c r="E306" s="37" t="n">
        <v>27</v>
      </c>
      <c r="F306" s="37" t="s">
        <v>101</v>
      </c>
      <c r="G306" s="37" t="s">
        <v>97</v>
      </c>
      <c r="H306" s="37" t="s">
        <v>318</v>
      </c>
      <c r="I306" s="37" t="s">
        <v>60</v>
      </c>
      <c r="J306" s="37" t="s">
        <v>520</v>
      </c>
      <c r="K306" s="37" t="s">
        <v>76</v>
      </c>
      <c r="L306" s="37" t="s">
        <v>106</v>
      </c>
      <c r="M306" s="37" t="s">
        <v>86</v>
      </c>
      <c r="N306" s="37" t="s">
        <v>90</v>
      </c>
      <c r="O306" s="38" t="n">
        <v>45798</v>
      </c>
      <c r="P306" s="39" t="n">
        <v>1395000</v>
      </c>
      <c r="Q306" s="37" t="n">
        <v>12</v>
      </c>
      <c r="R306" s="37" t="s">
        <v>187</v>
      </c>
      <c r="S306" s="37" t="s">
        <v>111</v>
      </c>
      <c r="T306" s="37" t="s">
        <v>648</v>
      </c>
      <c r="U306" s="37" t="s">
        <v>52</v>
      </c>
      <c r="V306" s="37" t="n">
        <f aca="false">IF(O306="","",YEAR(O306))</f>
        <v>2025</v>
      </c>
      <c r="W306" s="37" t="str">
        <f aca="false">IF(E306&lt;25,"21-24",IF(E306&lt;30,"25-29",IF(E306&lt;35,"30-34",IF(E306&lt;40,"35-39",IF(E306&lt;45,"40-44","45+")))))</f>
        <v>25-29</v>
      </c>
    </row>
    <row r="307" customFormat="false" ht="15" hidden="false" customHeight="false" outlineLevel="0" collapsed="false">
      <c r="A307" s="37" t="s">
        <v>917</v>
      </c>
      <c r="B307" s="37" t="s">
        <v>386</v>
      </c>
      <c r="C307" s="37" t="s">
        <v>351</v>
      </c>
      <c r="D307" s="37" t="s">
        <v>83</v>
      </c>
      <c r="E307" s="37" t="n">
        <v>32</v>
      </c>
      <c r="F307" s="37" t="s">
        <v>101</v>
      </c>
      <c r="G307" s="37" t="s">
        <v>94</v>
      </c>
      <c r="H307" s="37" t="s">
        <v>322</v>
      </c>
      <c r="I307" s="37" t="s">
        <v>64</v>
      </c>
      <c r="J307" s="37" t="s">
        <v>457</v>
      </c>
      <c r="K307" s="37" t="s">
        <v>78</v>
      </c>
      <c r="L307" s="37" t="s">
        <v>104</v>
      </c>
      <c r="M307" s="37" t="s">
        <v>87</v>
      </c>
      <c r="N307" s="37" t="s">
        <v>91</v>
      </c>
      <c r="O307" s="38" t="n">
        <v>43421</v>
      </c>
      <c r="P307" s="39" t="n">
        <v>4794000</v>
      </c>
      <c r="Q307" s="37" t="n">
        <v>10</v>
      </c>
      <c r="R307" s="37" t="s">
        <v>187</v>
      </c>
      <c r="S307" s="37" t="s">
        <v>111</v>
      </c>
      <c r="T307" s="37" t="s">
        <v>918</v>
      </c>
      <c r="U307" s="37" t="s">
        <v>52</v>
      </c>
      <c r="V307" s="37" t="n">
        <f aca="false">IF(O307="","",YEAR(O307))</f>
        <v>2018</v>
      </c>
      <c r="W307" s="37" t="str">
        <f aca="false">IF(E307&lt;25,"21-24",IF(E307&lt;30,"25-29",IF(E307&lt;35,"30-34",IF(E307&lt;40,"35-39",IF(E307&lt;45,"40-44","45+")))))</f>
        <v>30-34</v>
      </c>
    </row>
    <row r="308" customFormat="false" ht="15" hidden="false" customHeight="false" outlineLevel="0" collapsed="false">
      <c r="A308" s="37" t="s">
        <v>919</v>
      </c>
      <c r="B308" s="37" t="s">
        <v>479</v>
      </c>
      <c r="C308" s="37" t="s">
        <v>383</v>
      </c>
      <c r="D308" s="37" t="s">
        <v>82</v>
      </c>
      <c r="E308" s="37" t="n">
        <v>29</v>
      </c>
      <c r="F308" s="37" t="s">
        <v>100</v>
      </c>
      <c r="G308" s="37" t="s">
        <v>94</v>
      </c>
      <c r="H308" s="37" t="s">
        <v>323</v>
      </c>
      <c r="I308" s="37" t="s">
        <v>65</v>
      </c>
      <c r="J308" s="37" t="s">
        <v>376</v>
      </c>
      <c r="K308" s="37" t="s">
        <v>76</v>
      </c>
      <c r="L308" s="37" t="s">
        <v>108</v>
      </c>
      <c r="M308" s="37" t="s">
        <v>86</v>
      </c>
      <c r="N308" s="37" t="s">
        <v>90</v>
      </c>
      <c r="O308" s="38" t="n">
        <v>44475</v>
      </c>
      <c r="P308" s="39" t="n">
        <v>1348000</v>
      </c>
      <c r="Q308" s="37" t="n">
        <v>3</v>
      </c>
      <c r="R308" s="37" t="s">
        <v>187</v>
      </c>
      <c r="S308" s="37" t="s">
        <v>112</v>
      </c>
      <c r="T308" s="37" t="s">
        <v>920</v>
      </c>
      <c r="U308" s="37" t="s">
        <v>52</v>
      </c>
      <c r="V308" s="37" t="n">
        <f aca="false">IF(O308="","",YEAR(O308))</f>
        <v>2021</v>
      </c>
      <c r="W308" s="37" t="str">
        <f aca="false">IF(E308&lt;25,"21-24",IF(E308&lt;30,"25-29",IF(E308&lt;35,"30-34",IF(E308&lt;40,"35-39",IF(E308&lt;45,"40-44","45+")))))</f>
        <v>25-29</v>
      </c>
    </row>
    <row r="309" customFormat="false" ht="15" hidden="false" customHeight="false" outlineLevel="0" collapsed="false">
      <c r="A309" s="37" t="s">
        <v>635</v>
      </c>
      <c r="B309" s="37" t="s">
        <v>468</v>
      </c>
      <c r="C309" s="37" t="s">
        <v>361</v>
      </c>
      <c r="D309" s="37" t="s">
        <v>82</v>
      </c>
      <c r="E309" s="37" t="n">
        <v>37</v>
      </c>
      <c r="F309" s="37" t="s">
        <v>101</v>
      </c>
      <c r="G309" s="37" t="s">
        <v>94</v>
      </c>
      <c r="H309" s="37" t="s">
        <v>322</v>
      </c>
      <c r="I309" s="37" t="s">
        <v>64</v>
      </c>
      <c r="J309" s="37" t="s">
        <v>457</v>
      </c>
      <c r="K309" s="37" t="s">
        <v>78</v>
      </c>
      <c r="L309" s="37" t="s">
        <v>108</v>
      </c>
      <c r="M309" s="37" t="s">
        <v>87</v>
      </c>
      <c r="N309" s="37" t="s">
        <v>90</v>
      </c>
      <c r="O309" s="38" t="n">
        <v>42262</v>
      </c>
      <c r="P309" s="39" t="n">
        <v>2644000</v>
      </c>
      <c r="Q309" s="37" t="n">
        <v>11</v>
      </c>
      <c r="R309" s="37" t="s">
        <v>187</v>
      </c>
      <c r="S309" s="37" t="s">
        <v>112</v>
      </c>
      <c r="T309" s="37" t="s">
        <v>847</v>
      </c>
      <c r="U309" s="37" t="s">
        <v>52</v>
      </c>
      <c r="V309" s="37" t="n">
        <f aca="false">IF(O309="","",YEAR(O309))</f>
        <v>2015</v>
      </c>
      <c r="W309" s="37" t="str">
        <f aca="false">IF(E309&lt;25,"21-24",IF(E309&lt;30,"25-29",IF(E309&lt;35,"30-34",IF(E309&lt;40,"35-39",IF(E309&lt;45,"40-44","45+")))))</f>
        <v>35-39</v>
      </c>
    </row>
    <row r="310" customFormat="false" ht="15" hidden="false" customHeight="false" outlineLevel="0" collapsed="false">
      <c r="A310" s="37" t="s">
        <v>921</v>
      </c>
      <c r="B310" s="37" t="s">
        <v>439</v>
      </c>
      <c r="C310" s="37" t="s">
        <v>383</v>
      </c>
      <c r="D310" s="37" t="s">
        <v>82</v>
      </c>
      <c r="E310" s="37" t="n">
        <v>35</v>
      </c>
      <c r="F310" s="37" t="s">
        <v>100</v>
      </c>
      <c r="G310" s="37" t="s">
        <v>96</v>
      </c>
      <c r="H310" s="37" t="s">
        <v>318</v>
      </c>
      <c r="I310" s="37" t="s">
        <v>60</v>
      </c>
      <c r="J310" s="37" t="s">
        <v>407</v>
      </c>
      <c r="K310" s="37" t="s">
        <v>78</v>
      </c>
      <c r="L310" s="37" t="s">
        <v>105</v>
      </c>
      <c r="M310" s="37" t="s">
        <v>86</v>
      </c>
      <c r="N310" s="37" t="s">
        <v>90</v>
      </c>
      <c r="O310" s="38" t="n">
        <v>45246</v>
      </c>
      <c r="P310" s="39" t="n">
        <v>4153000</v>
      </c>
      <c r="Q310" s="37" t="n">
        <v>26</v>
      </c>
      <c r="R310" s="37" t="s">
        <v>185</v>
      </c>
      <c r="S310" s="37" t="s">
        <v>113</v>
      </c>
      <c r="T310" s="37" t="s">
        <v>367</v>
      </c>
      <c r="U310" s="37" t="s">
        <v>52</v>
      </c>
      <c r="V310" s="37" t="n">
        <f aca="false">IF(O310="","",YEAR(O310))</f>
        <v>2023</v>
      </c>
      <c r="W310" s="37" t="str">
        <f aca="false">IF(E310&lt;25,"21-24",IF(E310&lt;30,"25-29",IF(E310&lt;35,"30-34",IF(E310&lt;40,"35-39",IF(E310&lt;45,"40-44","45+")))))</f>
        <v>35-39</v>
      </c>
    </row>
    <row r="311" customFormat="false" ht="15" hidden="false" customHeight="false" outlineLevel="0" collapsed="false">
      <c r="A311" s="37" t="s">
        <v>922</v>
      </c>
      <c r="B311" s="37" t="s">
        <v>456</v>
      </c>
      <c r="C311" s="37" t="s">
        <v>429</v>
      </c>
      <c r="D311" s="37" t="s">
        <v>82</v>
      </c>
      <c r="E311" s="37" t="n">
        <v>25</v>
      </c>
      <c r="F311" s="37" t="s">
        <v>101</v>
      </c>
      <c r="G311" s="37" t="s">
        <v>94</v>
      </c>
      <c r="H311" s="37" t="s">
        <v>322</v>
      </c>
      <c r="I311" s="37" t="s">
        <v>64</v>
      </c>
      <c r="J311" s="37" t="s">
        <v>440</v>
      </c>
      <c r="K311" s="37" t="s">
        <v>76</v>
      </c>
      <c r="L311" s="37" t="s">
        <v>104</v>
      </c>
      <c r="M311" s="37" t="s">
        <v>88</v>
      </c>
      <c r="N311" s="37" t="s">
        <v>90</v>
      </c>
      <c r="O311" s="38" t="n">
        <v>45817</v>
      </c>
      <c r="P311" s="39" t="n">
        <v>989000</v>
      </c>
      <c r="Q311" s="37" t="n">
        <v>4</v>
      </c>
      <c r="R311" s="37" t="s">
        <v>187</v>
      </c>
      <c r="S311" s="37" t="s">
        <v>112</v>
      </c>
      <c r="T311" s="37" t="s">
        <v>635</v>
      </c>
      <c r="U311" s="37" t="s">
        <v>52</v>
      </c>
      <c r="V311" s="37" t="n">
        <f aca="false">IF(O311="","",YEAR(O311))</f>
        <v>2025</v>
      </c>
      <c r="W311" s="37" t="str">
        <f aca="false">IF(E311&lt;25,"21-24",IF(E311&lt;30,"25-29",IF(E311&lt;35,"30-34",IF(E311&lt;40,"35-39",IF(E311&lt;45,"40-44","45+")))))</f>
        <v>25-29</v>
      </c>
    </row>
    <row r="312" customFormat="false" ht="15" hidden="false" customHeight="false" outlineLevel="0" collapsed="false">
      <c r="A312" s="37" t="s">
        <v>923</v>
      </c>
      <c r="B312" s="37" t="s">
        <v>507</v>
      </c>
      <c r="C312" s="37" t="s">
        <v>383</v>
      </c>
      <c r="D312" s="37" t="s">
        <v>83</v>
      </c>
      <c r="E312" s="37" t="n">
        <v>41</v>
      </c>
      <c r="F312" s="37" t="s">
        <v>100</v>
      </c>
      <c r="G312" s="37" t="s">
        <v>94</v>
      </c>
      <c r="H312" s="37" t="s">
        <v>320</v>
      </c>
      <c r="I312" s="37" t="s">
        <v>62</v>
      </c>
      <c r="J312" s="37" t="s">
        <v>485</v>
      </c>
      <c r="K312" s="37" t="s">
        <v>78</v>
      </c>
      <c r="L312" s="37" t="s">
        <v>104</v>
      </c>
      <c r="M312" s="37" t="s">
        <v>87</v>
      </c>
      <c r="N312" s="37" t="s">
        <v>91</v>
      </c>
      <c r="O312" s="38" t="n">
        <v>45749</v>
      </c>
      <c r="P312" s="39" t="n">
        <v>3629000</v>
      </c>
      <c r="Q312" s="37" t="n">
        <v>17</v>
      </c>
      <c r="R312" s="37" t="s">
        <v>187</v>
      </c>
      <c r="S312" s="37" t="s">
        <v>112</v>
      </c>
      <c r="T312" s="37" t="s">
        <v>924</v>
      </c>
      <c r="U312" s="37" t="s">
        <v>52</v>
      </c>
      <c r="V312" s="37" t="n">
        <f aca="false">IF(O312="","",YEAR(O312))</f>
        <v>2025</v>
      </c>
      <c r="W312" s="37" t="str">
        <f aca="false">IF(E312&lt;25,"21-24",IF(E312&lt;30,"25-29",IF(E312&lt;35,"30-34",IF(E312&lt;40,"35-39",IF(E312&lt;45,"40-44","45+")))))</f>
        <v>40-44</v>
      </c>
    </row>
    <row r="313" customFormat="false" ht="15" hidden="false" customHeight="false" outlineLevel="0" collapsed="false">
      <c r="A313" s="37" t="s">
        <v>925</v>
      </c>
      <c r="B313" s="37" t="s">
        <v>600</v>
      </c>
      <c r="C313" s="37" t="s">
        <v>469</v>
      </c>
      <c r="D313" s="37" t="s">
        <v>83</v>
      </c>
      <c r="E313" s="37" t="n">
        <v>29</v>
      </c>
      <c r="F313" s="37" t="s">
        <v>100</v>
      </c>
      <c r="G313" s="37" t="s">
        <v>94</v>
      </c>
      <c r="H313" s="37" t="s">
        <v>320</v>
      </c>
      <c r="I313" s="37" t="s">
        <v>62</v>
      </c>
      <c r="J313" s="37" t="s">
        <v>481</v>
      </c>
      <c r="K313" s="37" t="s">
        <v>78</v>
      </c>
      <c r="L313" s="37" t="s">
        <v>106</v>
      </c>
      <c r="M313" s="37" t="s">
        <v>86</v>
      </c>
      <c r="N313" s="37" t="s">
        <v>90</v>
      </c>
      <c r="O313" s="38" t="n">
        <v>43620</v>
      </c>
      <c r="P313" s="39" t="n">
        <v>3128000</v>
      </c>
      <c r="Q313" s="37" t="n">
        <v>6</v>
      </c>
      <c r="R313" s="37" t="s">
        <v>187</v>
      </c>
      <c r="S313" s="37" t="s">
        <v>112</v>
      </c>
      <c r="T313" s="37" t="s">
        <v>926</v>
      </c>
      <c r="U313" s="37" t="s">
        <v>53</v>
      </c>
      <c r="V313" s="37" t="n">
        <f aca="false">IF(O313="","",YEAR(O313))</f>
        <v>2019</v>
      </c>
      <c r="W313" s="37" t="str">
        <f aca="false">IF(E313&lt;25,"21-24",IF(E313&lt;30,"25-29",IF(E313&lt;35,"30-34",IF(E313&lt;40,"35-39",IF(E313&lt;45,"40-44","45+")))))</f>
        <v>25-29</v>
      </c>
    </row>
    <row r="314" customFormat="false" ht="15" hidden="false" customHeight="false" outlineLevel="0" collapsed="false">
      <c r="A314" s="37" t="s">
        <v>847</v>
      </c>
      <c r="B314" s="37" t="s">
        <v>460</v>
      </c>
      <c r="C314" s="37" t="s">
        <v>433</v>
      </c>
      <c r="D314" s="37" t="s">
        <v>82</v>
      </c>
      <c r="E314" s="37" t="n">
        <v>41</v>
      </c>
      <c r="F314" s="37" t="s">
        <v>101</v>
      </c>
      <c r="G314" s="37" t="s">
        <v>94</v>
      </c>
      <c r="H314" s="37" t="s">
        <v>322</v>
      </c>
      <c r="I314" s="37" t="s">
        <v>64</v>
      </c>
      <c r="J314" s="37" t="s">
        <v>457</v>
      </c>
      <c r="K314" s="37" t="s">
        <v>78</v>
      </c>
      <c r="L314" s="37" t="s">
        <v>105</v>
      </c>
      <c r="M314" s="37" t="s">
        <v>86</v>
      </c>
      <c r="N314" s="37" t="s">
        <v>91</v>
      </c>
      <c r="O314" s="38" t="n">
        <v>42880</v>
      </c>
      <c r="P314" s="39" t="n">
        <v>4315000</v>
      </c>
      <c r="Q314" s="37" t="n">
        <v>10</v>
      </c>
      <c r="R314" s="37" t="s">
        <v>185</v>
      </c>
      <c r="S314" s="37" t="s">
        <v>111</v>
      </c>
      <c r="T314" s="37" t="s">
        <v>927</v>
      </c>
      <c r="U314" s="37" t="s">
        <v>53</v>
      </c>
      <c r="V314" s="37" t="n">
        <f aca="false">IF(O314="","",YEAR(O314))</f>
        <v>2017</v>
      </c>
      <c r="W314" s="37" t="str">
        <f aca="false">IF(E314&lt;25,"21-24",IF(E314&lt;30,"25-29",IF(E314&lt;35,"30-34",IF(E314&lt;40,"35-39",IF(E314&lt;45,"40-44","45+")))))</f>
        <v>40-44</v>
      </c>
    </row>
    <row r="315" customFormat="false" ht="15" hidden="false" customHeight="false" outlineLevel="0" collapsed="false">
      <c r="A315" s="37" t="s">
        <v>928</v>
      </c>
      <c r="B315" s="37" t="s">
        <v>456</v>
      </c>
      <c r="C315" s="37" t="s">
        <v>351</v>
      </c>
      <c r="D315" s="37" t="s">
        <v>82</v>
      </c>
      <c r="E315" s="37" t="n">
        <v>21</v>
      </c>
      <c r="F315" s="37" t="s">
        <v>100</v>
      </c>
      <c r="G315" s="37" t="s">
        <v>97</v>
      </c>
      <c r="H315" s="37" t="s">
        <v>318</v>
      </c>
      <c r="I315" s="37" t="s">
        <v>60</v>
      </c>
      <c r="J315" s="37" t="s">
        <v>520</v>
      </c>
      <c r="K315" s="37" t="s">
        <v>76</v>
      </c>
      <c r="L315" s="37" t="s">
        <v>106</v>
      </c>
      <c r="M315" s="37" t="s">
        <v>86</v>
      </c>
      <c r="N315" s="37" t="s">
        <v>90</v>
      </c>
      <c r="O315" s="38" t="n">
        <v>46261</v>
      </c>
      <c r="P315" s="39" t="n">
        <v>806000</v>
      </c>
      <c r="Q315" s="37" t="n">
        <v>6</v>
      </c>
      <c r="R315" s="37" t="s">
        <v>185</v>
      </c>
      <c r="S315" s="37" t="s">
        <v>114</v>
      </c>
      <c r="T315" s="37" t="s">
        <v>556</v>
      </c>
      <c r="U315" s="37" t="s">
        <v>52</v>
      </c>
      <c r="V315" s="37" t="n">
        <f aca="false">IF(O315="","",YEAR(O315))</f>
        <v>2026</v>
      </c>
      <c r="W315" s="37" t="str">
        <f aca="false">IF(E315&lt;25,"21-24",IF(E315&lt;30,"25-29",IF(E315&lt;35,"30-34",IF(E315&lt;40,"35-39",IF(E315&lt;45,"40-44","45+")))))</f>
        <v>21-24</v>
      </c>
    </row>
    <row r="316" customFormat="false" ht="15" hidden="false" customHeight="false" outlineLevel="0" collapsed="false">
      <c r="A316" s="37" t="s">
        <v>929</v>
      </c>
      <c r="B316" s="37" t="s">
        <v>503</v>
      </c>
      <c r="C316" s="37" t="s">
        <v>469</v>
      </c>
      <c r="D316" s="37" t="s">
        <v>83</v>
      </c>
      <c r="E316" s="37" t="n">
        <v>23</v>
      </c>
      <c r="F316" s="37" t="s">
        <v>101</v>
      </c>
      <c r="G316" s="37" t="s">
        <v>96</v>
      </c>
      <c r="H316" s="37" t="s">
        <v>319</v>
      </c>
      <c r="I316" s="37" t="s">
        <v>61</v>
      </c>
      <c r="J316" s="37" t="s">
        <v>508</v>
      </c>
      <c r="K316" s="37" t="s">
        <v>76</v>
      </c>
      <c r="L316" s="37" t="s">
        <v>108</v>
      </c>
      <c r="M316" s="37" t="s">
        <v>87</v>
      </c>
      <c r="N316" s="37" t="s">
        <v>90</v>
      </c>
      <c r="O316" s="38" t="n">
        <v>46169</v>
      </c>
      <c r="P316" s="39" t="n">
        <v>789000</v>
      </c>
      <c r="Q316" s="37" t="n">
        <v>3</v>
      </c>
      <c r="R316" s="37" t="s">
        <v>185</v>
      </c>
      <c r="S316" s="37" t="s">
        <v>111</v>
      </c>
      <c r="T316" s="37" t="s">
        <v>714</v>
      </c>
      <c r="U316" s="37" t="s">
        <v>52</v>
      </c>
      <c r="V316" s="37" t="n">
        <f aca="false">IF(O316="","",YEAR(O316))</f>
        <v>2026</v>
      </c>
      <c r="W316" s="37" t="str">
        <f aca="false">IF(E316&lt;25,"21-24",IF(E316&lt;30,"25-29",IF(E316&lt;35,"30-34",IF(E316&lt;40,"35-39",IF(E316&lt;45,"40-44","45+")))))</f>
        <v>21-24</v>
      </c>
    </row>
    <row r="317" customFormat="false" ht="15" hidden="false" customHeight="false" outlineLevel="0" collapsed="false">
      <c r="A317" s="37" t="s">
        <v>743</v>
      </c>
      <c r="B317" s="37" t="s">
        <v>391</v>
      </c>
      <c r="C317" s="37" t="s">
        <v>413</v>
      </c>
      <c r="D317" s="37" t="s">
        <v>82</v>
      </c>
      <c r="E317" s="37" t="n">
        <v>40</v>
      </c>
      <c r="F317" s="37" t="s">
        <v>101</v>
      </c>
      <c r="G317" s="37" t="s">
        <v>94</v>
      </c>
      <c r="H317" s="37" t="s">
        <v>319</v>
      </c>
      <c r="I317" s="37" t="s">
        <v>61</v>
      </c>
      <c r="J317" s="37" t="s">
        <v>423</v>
      </c>
      <c r="K317" s="37" t="s">
        <v>78</v>
      </c>
      <c r="L317" s="37" t="s">
        <v>105</v>
      </c>
      <c r="M317" s="37" t="s">
        <v>86</v>
      </c>
      <c r="N317" s="37" t="s">
        <v>90</v>
      </c>
      <c r="O317" s="38" t="n">
        <v>44897</v>
      </c>
      <c r="P317" s="39" t="n">
        <v>4507000</v>
      </c>
      <c r="Q317" s="37" t="n">
        <v>13</v>
      </c>
      <c r="R317" s="37" t="s">
        <v>187</v>
      </c>
      <c r="S317" s="37" t="s">
        <v>114</v>
      </c>
      <c r="T317" s="37" t="s">
        <v>796</v>
      </c>
      <c r="U317" s="37" t="s">
        <v>52</v>
      </c>
      <c r="V317" s="37" t="n">
        <f aca="false">IF(O317="","",YEAR(O317))</f>
        <v>2022</v>
      </c>
      <c r="W317" s="37" t="str">
        <f aca="false">IF(E317&lt;25,"21-24",IF(E317&lt;30,"25-29",IF(E317&lt;35,"30-34",IF(E317&lt;40,"35-39",IF(E317&lt;45,"40-44","45+")))))</f>
        <v>40-44</v>
      </c>
    </row>
    <row r="318" customFormat="false" ht="15" hidden="false" customHeight="false" outlineLevel="0" collapsed="false">
      <c r="A318" s="37" t="s">
        <v>802</v>
      </c>
      <c r="B318" s="37" t="s">
        <v>572</v>
      </c>
      <c r="C318" s="37" t="s">
        <v>365</v>
      </c>
      <c r="D318" s="37" t="s">
        <v>82</v>
      </c>
      <c r="E318" s="37" t="n">
        <v>39</v>
      </c>
      <c r="F318" s="37" t="s">
        <v>101</v>
      </c>
      <c r="G318" s="37" t="s">
        <v>95</v>
      </c>
      <c r="H318" s="37" t="s">
        <v>321</v>
      </c>
      <c r="I318" s="37" t="s">
        <v>63</v>
      </c>
      <c r="J318" s="37" t="s">
        <v>529</v>
      </c>
      <c r="K318" s="37" t="s">
        <v>78</v>
      </c>
      <c r="L318" s="37" t="s">
        <v>105</v>
      </c>
      <c r="M318" s="37" t="s">
        <v>87</v>
      </c>
      <c r="N318" s="37" t="s">
        <v>90</v>
      </c>
      <c r="O318" s="38" t="n">
        <v>44811</v>
      </c>
      <c r="P318" s="39" t="n">
        <v>2758000</v>
      </c>
      <c r="Q318" s="37" t="n">
        <v>34</v>
      </c>
      <c r="R318" s="37" t="s">
        <v>185</v>
      </c>
      <c r="S318" s="37" t="s">
        <v>112</v>
      </c>
      <c r="T318" s="37" t="s">
        <v>930</v>
      </c>
      <c r="U318" s="37" t="s">
        <v>52</v>
      </c>
      <c r="V318" s="37" t="n">
        <f aca="false">IF(O318="","",YEAR(O318))</f>
        <v>2022</v>
      </c>
      <c r="W318" s="37" t="str">
        <f aca="false">IF(E318&lt;25,"21-24",IF(E318&lt;30,"25-29",IF(E318&lt;35,"30-34",IF(E318&lt;40,"35-39",IF(E318&lt;45,"40-44","45+")))))</f>
        <v>35-39</v>
      </c>
    </row>
    <row r="319" customFormat="false" ht="15" hidden="false" customHeight="false" outlineLevel="0" collapsed="false">
      <c r="A319" s="37" t="s">
        <v>931</v>
      </c>
      <c r="B319" s="37" t="s">
        <v>641</v>
      </c>
      <c r="C319" s="37" t="s">
        <v>406</v>
      </c>
      <c r="D319" s="37" t="s">
        <v>83</v>
      </c>
      <c r="E319" s="37" t="n">
        <v>25</v>
      </c>
      <c r="F319" s="37" t="s">
        <v>100</v>
      </c>
      <c r="G319" s="37" t="s">
        <v>97</v>
      </c>
      <c r="H319" s="37" t="s">
        <v>321</v>
      </c>
      <c r="I319" s="37" t="s">
        <v>63</v>
      </c>
      <c r="J319" s="37" t="s">
        <v>388</v>
      </c>
      <c r="K319" s="37" t="s">
        <v>77</v>
      </c>
      <c r="L319" s="37" t="s">
        <v>105</v>
      </c>
      <c r="M319" s="37" t="s">
        <v>86</v>
      </c>
      <c r="N319" s="37" t="s">
        <v>90</v>
      </c>
      <c r="O319" s="38" t="n">
        <v>45929</v>
      </c>
      <c r="P319" s="39" t="n">
        <v>2487000</v>
      </c>
      <c r="Q319" s="37" t="n">
        <v>30</v>
      </c>
      <c r="R319" s="37" t="s">
        <v>187</v>
      </c>
      <c r="S319" s="37" t="s">
        <v>111</v>
      </c>
      <c r="T319" s="37" t="s">
        <v>712</v>
      </c>
      <c r="U319" s="37" t="s">
        <v>52</v>
      </c>
      <c r="V319" s="37" t="n">
        <f aca="false">IF(O319="","",YEAR(O319))</f>
        <v>2025</v>
      </c>
      <c r="W319" s="37" t="str">
        <f aca="false">IF(E319&lt;25,"21-24",IF(E319&lt;30,"25-29",IF(E319&lt;35,"30-34",IF(E319&lt;40,"35-39",IF(E319&lt;45,"40-44","45+")))))</f>
        <v>25-29</v>
      </c>
    </row>
    <row r="320" customFormat="false" ht="15" hidden="false" customHeight="false" outlineLevel="0" collapsed="false">
      <c r="A320" s="37" t="s">
        <v>932</v>
      </c>
      <c r="B320" s="37" t="s">
        <v>386</v>
      </c>
      <c r="C320" s="37" t="s">
        <v>365</v>
      </c>
      <c r="D320" s="37" t="s">
        <v>83</v>
      </c>
      <c r="E320" s="37" t="n">
        <v>38</v>
      </c>
      <c r="F320" s="37" t="s">
        <v>100</v>
      </c>
      <c r="G320" s="37" t="s">
        <v>94</v>
      </c>
      <c r="H320" s="37" t="s">
        <v>321</v>
      </c>
      <c r="I320" s="37" t="s">
        <v>63</v>
      </c>
      <c r="J320" s="37" t="s">
        <v>529</v>
      </c>
      <c r="K320" s="37" t="s">
        <v>78</v>
      </c>
      <c r="L320" s="37" t="s">
        <v>106</v>
      </c>
      <c r="M320" s="37" t="s">
        <v>86</v>
      </c>
      <c r="N320" s="37" t="s">
        <v>90</v>
      </c>
      <c r="O320" s="38" t="n">
        <v>45215</v>
      </c>
      <c r="P320" s="39" t="n">
        <v>4475000</v>
      </c>
      <c r="Q320" s="37" t="n">
        <v>15</v>
      </c>
      <c r="R320" s="37" t="s">
        <v>185</v>
      </c>
      <c r="S320" s="37" t="s">
        <v>111</v>
      </c>
      <c r="T320" s="37" t="s">
        <v>933</v>
      </c>
      <c r="U320" s="37" t="s">
        <v>52</v>
      </c>
      <c r="V320" s="37" t="n">
        <f aca="false">IF(O320="","",YEAR(O320))</f>
        <v>2023</v>
      </c>
      <c r="W320" s="37" t="str">
        <f aca="false">IF(E320&lt;25,"21-24",IF(E320&lt;30,"25-29",IF(E320&lt;35,"30-34",IF(E320&lt;40,"35-39",IF(E320&lt;45,"40-44","45+")))))</f>
        <v>35-39</v>
      </c>
    </row>
    <row r="321" customFormat="false" ht="15" hidden="false" customHeight="false" outlineLevel="0" collapsed="false">
      <c r="A321" s="37" t="s">
        <v>934</v>
      </c>
      <c r="B321" s="37" t="s">
        <v>432</v>
      </c>
      <c r="C321" s="37" t="s">
        <v>413</v>
      </c>
      <c r="D321" s="37" t="s">
        <v>82</v>
      </c>
      <c r="E321" s="37" t="n">
        <v>24</v>
      </c>
      <c r="F321" s="37" t="s">
        <v>101</v>
      </c>
      <c r="G321" s="37" t="s">
        <v>94</v>
      </c>
      <c r="H321" s="37" t="s">
        <v>319</v>
      </c>
      <c r="I321" s="37" t="s">
        <v>61</v>
      </c>
      <c r="J321" s="37" t="s">
        <v>491</v>
      </c>
      <c r="K321" s="37" t="s">
        <v>76</v>
      </c>
      <c r="L321" s="37" t="s">
        <v>104</v>
      </c>
      <c r="M321" s="37" t="s">
        <v>86</v>
      </c>
      <c r="N321" s="37" t="s">
        <v>90</v>
      </c>
      <c r="O321" s="38" t="n">
        <v>45739</v>
      </c>
      <c r="P321" s="39" t="n">
        <v>1285000</v>
      </c>
      <c r="Q321" s="37" t="n">
        <v>6</v>
      </c>
      <c r="R321" s="37" t="s">
        <v>185</v>
      </c>
      <c r="S321" s="37" t="s">
        <v>113</v>
      </c>
      <c r="T321" s="37" t="s">
        <v>714</v>
      </c>
      <c r="U321" s="37" t="s">
        <v>52</v>
      </c>
      <c r="V321" s="37" t="n">
        <f aca="false">IF(O321="","",YEAR(O321))</f>
        <v>2025</v>
      </c>
      <c r="W321" s="37" t="str">
        <f aca="false">IF(E321&lt;25,"21-24",IF(E321&lt;30,"25-29",IF(E321&lt;35,"30-34",IF(E321&lt;40,"35-39",IF(E321&lt;45,"40-44","45+")))))</f>
        <v>21-24</v>
      </c>
    </row>
    <row r="322" customFormat="false" ht="15" hidden="false" customHeight="false" outlineLevel="0" collapsed="false">
      <c r="A322" s="37" t="s">
        <v>935</v>
      </c>
      <c r="B322" s="37" t="s">
        <v>600</v>
      </c>
      <c r="C322" s="37" t="s">
        <v>433</v>
      </c>
      <c r="D322" s="37" t="s">
        <v>83</v>
      </c>
      <c r="E322" s="37" t="n">
        <v>26</v>
      </c>
      <c r="F322" s="37" t="s">
        <v>101</v>
      </c>
      <c r="G322" s="37" t="s">
        <v>94</v>
      </c>
      <c r="H322" s="37" t="s">
        <v>319</v>
      </c>
      <c r="I322" s="37" t="s">
        <v>61</v>
      </c>
      <c r="J322" s="37" t="s">
        <v>491</v>
      </c>
      <c r="K322" s="37" t="s">
        <v>76</v>
      </c>
      <c r="L322" s="37" t="s">
        <v>105</v>
      </c>
      <c r="M322" s="37" t="s">
        <v>87</v>
      </c>
      <c r="N322" s="37" t="s">
        <v>90</v>
      </c>
      <c r="O322" s="38" t="n">
        <v>45340</v>
      </c>
      <c r="P322" s="39" t="n">
        <v>1302000</v>
      </c>
      <c r="Q322" s="37" t="n">
        <v>4</v>
      </c>
      <c r="R322" s="37" t="s">
        <v>187</v>
      </c>
      <c r="S322" s="37" t="s">
        <v>113</v>
      </c>
      <c r="T322" s="37" t="s">
        <v>810</v>
      </c>
      <c r="U322" s="37" t="s">
        <v>53</v>
      </c>
      <c r="V322" s="37" t="n">
        <f aca="false">IF(O322="","",YEAR(O322))</f>
        <v>2024</v>
      </c>
      <c r="W322" s="37" t="str">
        <f aca="false">IF(E322&lt;25,"21-24",IF(E322&lt;30,"25-29",IF(E322&lt;35,"30-34",IF(E322&lt;40,"35-39",IF(E322&lt;45,"40-44","45+")))))</f>
        <v>25-29</v>
      </c>
    </row>
    <row r="323" customFormat="false" ht="15" hidden="false" customHeight="false" outlineLevel="0" collapsed="false">
      <c r="A323" s="37" t="s">
        <v>505</v>
      </c>
      <c r="B323" s="37" t="s">
        <v>503</v>
      </c>
      <c r="C323" s="37" t="s">
        <v>642</v>
      </c>
      <c r="D323" s="37" t="s">
        <v>82</v>
      </c>
      <c r="E323" s="37" t="n">
        <v>44</v>
      </c>
      <c r="F323" s="37" t="s">
        <v>101</v>
      </c>
      <c r="G323" s="37" t="s">
        <v>94</v>
      </c>
      <c r="H323" s="37" t="s">
        <v>324</v>
      </c>
      <c r="I323" s="37" t="s">
        <v>66</v>
      </c>
      <c r="J323" s="37" t="s">
        <v>434</v>
      </c>
      <c r="K323" s="37" t="s">
        <v>78</v>
      </c>
      <c r="L323" s="37" t="s">
        <v>108</v>
      </c>
      <c r="M323" s="37" t="s">
        <v>87</v>
      </c>
      <c r="N323" s="37" t="s">
        <v>90</v>
      </c>
      <c r="O323" s="38" t="n">
        <v>43839</v>
      </c>
      <c r="P323" s="39" t="n">
        <v>4138000</v>
      </c>
      <c r="Q323" s="37" t="n">
        <v>2</v>
      </c>
      <c r="R323" s="37" t="s">
        <v>185</v>
      </c>
      <c r="S323" s="37" t="s">
        <v>114</v>
      </c>
      <c r="T323" s="37" t="s">
        <v>431</v>
      </c>
      <c r="U323" s="37" t="s">
        <v>53</v>
      </c>
      <c r="V323" s="37" t="n">
        <f aca="false">IF(O323="","",YEAR(O323))</f>
        <v>2020</v>
      </c>
      <c r="W323" s="37" t="str">
        <f aca="false">IF(E323&lt;25,"21-24",IF(E323&lt;30,"25-29",IF(E323&lt;35,"30-34",IF(E323&lt;40,"35-39",IF(E323&lt;45,"40-44","45+")))))</f>
        <v>40-44</v>
      </c>
    </row>
    <row r="324" customFormat="false" ht="15" hidden="false" customHeight="false" outlineLevel="0" collapsed="false">
      <c r="A324" s="37" t="s">
        <v>936</v>
      </c>
      <c r="B324" s="37" t="s">
        <v>445</v>
      </c>
      <c r="C324" s="37" t="s">
        <v>426</v>
      </c>
      <c r="D324" s="37" t="s">
        <v>83</v>
      </c>
      <c r="E324" s="37" t="n">
        <v>29</v>
      </c>
      <c r="F324" s="37" t="s">
        <v>102</v>
      </c>
      <c r="G324" s="37" t="s">
        <v>94</v>
      </c>
      <c r="H324" s="37" t="s">
        <v>324</v>
      </c>
      <c r="I324" s="37" t="s">
        <v>66</v>
      </c>
      <c r="J324" s="37" t="s">
        <v>687</v>
      </c>
      <c r="K324" s="37" t="s">
        <v>76</v>
      </c>
      <c r="L324" s="37" t="s">
        <v>105</v>
      </c>
      <c r="M324" s="37" t="s">
        <v>87</v>
      </c>
      <c r="N324" s="37" t="s">
        <v>92</v>
      </c>
      <c r="O324" s="38" t="n">
        <v>45207</v>
      </c>
      <c r="P324" s="39" t="n">
        <v>639000</v>
      </c>
      <c r="Q324" s="37" t="n">
        <v>9</v>
      </c>
      <c r="R324" s="37" t="s">
        <v>185</v>
      </c>
      <c r="S324" s="37" t="s">
        <v>112</v>
      </c>
      <c r="T324" s="37" t="s">
        <v>505</v>
      </c>
      <c r="U324" s="37" t="s">
        <v>52</v>
      </c>
      <c r="V324" s="37" t="n">
        <f aca="false">IF(O324="","",YEAR(O324))</f>
        <v>2023</v>
      </c>
      <c r="W324" s="37" t="str">
        <f aca="false">IF(E324&lt;25,"21-24",IF(E324&lt;30,"25-29",IF(E324&lt;35,"30-34",IF(E324&lt;40,"35-39",IF(E324&lt;45,"40-44","45+")))))</f>
        <v>25-29</v>
      </c>
    </row>
    <row r="325" customFormat="false" ht="15" hidden="false" customHeight="false" outlineLevel="0" collapsed="false">
      <c r="A325" s="37" t="s">
        <v>937</v>
      </c>
      <c r="B325" s="37" t="s">
        <v>391</v>
      </c>
      <c r="C325" s="37" t="s">
        <v>413</v>
      </c>
      <c r="D325" s="37" t="s">
        <v>82</v>
      </c>
      <c r="E325" s="37" t="n">
        <v>40</v>
      </c>
      <c r="F325" s="37" t="s">
        <v>100</v>
      </c>
      <c r="G325" s="37" t="s">
        <v>95</v>
      </c>
      <c r="H325" s="37" t="s">
        <v>322</v>
      </c>
      <c r="I325" s="37" t="s">
        <v>64</v>
      </c>
      <c r="J325" s="37" t="s">
        <v>457</v>
      </c>
      <c r="K325" s="37" t="s">
        <v>78</v>
      </c>
      <c r="L325" s="37" t="s">
        <v>106</v>
      </c>
      <c r="M325" s="37" t="s">
        <v>86</v>
      </c>
      <c r="N325" s="37" t="s">
        <v>92</v>
      </c>
      <c r="O325" s="38" t="n">
        <v>43326</v>
      </c>
      <c r="P325" s="39" t="n">
        <v>3001000</v>
      </c>
      <c r="Q325" s="37" t="n">
        <v>5</v>
      </c>
      <c r="R325" s="37" t="s">
        <v>187</v>
      </c>
      <c r="S325" s="37" t="s">
        <v>112</v>
      </c>
      <c r="T325" s="37" t="s">
        <v>441</v>
      </c>
      <c r="U325" s="37" t="s">
        <v>52</v>
      </c>
      <c r="V325" s="37" t="n">
        <f aca="false">IF(O325="","",YEAR(O325))</f>
        <v>2018</v>
      </c>
      <c r="W325" s="37" t="str">
        <f aca="false">IF(E325&lt;25,"21-24",IF(E325&lt;30,"25-29",IF(E325&lt;35,"30-34",IF(E325&lt;40,"35-39",IF(E325&lt;45,"40-44","45+")))))</f>
        <v>40-44</v>
      </c>
    </row>
    <row r="326" customFormat="false" ht="15" hidden="false" customHeight="false" outlineLevel="0" collapsed="false">
      <c r="A326" s="37" t="s">
        <v>609</v>
      </c>
      <c r="B326" s="37" t="s">
        <v>369</v>
      </c>
      <c r="C326" s="37" t="s">
        <v>453</v>
      </c>
      <c r="D326" s="37" t="s">
        <v>82</v>
      </c>
      <c r="E326" s="37" t="n">
        <v>39</v>
      </c>
      <c r="F326" s="37" t="s">
        <v>101</v>
      </c>
      <c r="G326" s="37" t="s">
        <v>96</v>
      </c>
      <c r="H326" s="37" t="s">
        <v>321</v>
      </c>
      <c r="I326" s="37" t="s">
        <v>63</v>
      </c>
      <c r="J326" s="37" t="s">
        <v>529</v>
      </c>
      <c r="K326" s="37" t="s">
        <v>78</v>
      </c>
      <c r="L326" s="37" t="s">
        <v>106</v>
      </c>
      <c r="M326" s="37" t="s">
        <v>87</v>
      </c>
      <c r="N326" s="37" t="s">
        <v>90</v>
      </c>
      <c r="O326" s="38" t="n">
        <v>46104</v>
      </c>
      <c r="P326" s="39" t="n">
        <v>3729000</v>
      </c>
      <c r="Q326" s="37" t="n">
        <v>12</v>
      </c>
      <c r="R326" s="37" t="s">
        <v>185</v>
      </c>
      <c r="S326" s="37" t="s">
        <v>111</v>
      </c>
      <c r="T326" s="37" t="s">
        <v>852</v>
      </c>
      <c r="U326" s="37" t="s">
        <v>52</v>
      </c>
      <c r="V326" s="37" t="n">
        <f aca="false">IF(O326="","",YEAR(O326))</f>
        <v>2026</v>
      </c>
      <c r="W326" s="37" t="str">
        <f aca="false">IF(E326&lt;25,"21-24",IF(E326&lt;30,"25-29",IF(E326&lt;35,"30-34",IF(E326&lt;40,"35-39",IF(E326&lt;45,"40-44","45+")))))</f>
        <v>35-39</v>
      </c>
    </row>
    <row r="327" customFormat="false" ht="15" hidden="false" customHeight="false" outlineLevel="0" collapsed="false">
      <c r="A327" s="37" t="s">
        <v>938</v>
      </c>
      <c r="B327" s="37" t="s">
        <v>412</v>
      </c>
      <c r="C327" s="37" t="s">
        <v>429</v>
      </c>
      <c r="D327" s="37" t="s">
        <v>82</v>
      </c>
      <c r="E327" s="37" t="n">
        <v>31</v>
      </c>
      <c r="F327" s="37" t="s">
        <v>100</v>
      </c>
      <c r="G327" s="37" t="s">
        <v>95</v>
      </c>
      <c r="H327" s="37" t="s">
        <v>318</v>
      </c>
      <c r="I327" s="37" t="s">
        <v>60</v>
      </c>
      <c r="J327" s="37" t="s">
        <v>520</v>
      </c>
      <c r="K327" s="37" t="s">
        <v>76</v>
      </c>
      <c r="L327" s="37" t="s">
        <v>105</v>
      </c>
      <c r="M327" s="37" t="s">
        <v>88</v>
      </c>
      <c r="N327" s="37" t="s">
        <v>90</v>
      </c>
      <c r="O327" s="38" t="n">
        <v>43404</v>
      </c>
      <c r="P327" s="39" t="n">
        <v>1280000</v>
      </c>
      <c r="Q327" s="37" t="n">
        <v>10</v>
      </c>
      <c r="R327" s="37" t="s">
        <v>187</v>
      </c>
      <c r="S327" s="37" t="s">
        <v>113</v>
      </c>
      <c r="T327" s="37" t="s">
        <v>939</v>
      </c>
      <c r="U327" s="37" t="s">
        <v>52</v>
      </c>
      <c r="V327" s="37" t="n">
        <f aca="false">IF(O327="","",YEAR(O327))</f>
        <v>2018</v>
      </c>
      <c r="W327" s="37" t="str">
        <f aca="false">IF(E327&lt;25,"21-24",IF(E327&lt;30,"25-29",IF(E327&lt;35,"30-34",IF(E327&lt;40,"35-39",IF(E327&lt;45,"40-44","45+")))))</f>
        <v>30-34</v>
      </c>
    </row>
    <row r="328" customFormat="false" ht="15" hidden="false" customHeight="false" outlineLevel="0" collapsed="false">
      <c r="A328" s="37" t="s">
        <v>940</v>
      </c>
      <c r="B328" s="37" t="s">
        <v>399</v>
      </c>
      <c r="C328" s="37" t="s">
        <v>484</v>
      </c>
      <c r="D328" s="37" t="s">
        <v>83</v>
      </c>
      <c r="E328" s="37" t="n">
        <v>27</v>
      </c>
      <c r="F328" s="37" t="s">
        <v>101</v>
      </c>
      <c r="G328" s="37" t="s">
        <v>94</v>
      </c>
      <c r="H328" s="37" t="s">
        <v>318</v>
      </c>
      <c r="I328" s="37" t="s">
        <v>60</v>
      </c>
      <c r="J328" s="37" t="s">
        <v>384</v>
      </c>
      <c r="K328" s="37" t="s">
        <v>76</v>
      </c>
      <c r="L328" s="37" t="s">
        <v>104</v>
      </c>
      <c r="M328" s="37" t="s">
        <v>88</v>
      </c>
      <c r="N328" s="37" t="s">
        <v>92</v>
      </c>
      <c r="O328" s="38" t="n">
        <v>44153</v>
      </c>
      <c r="P328" s="39" t="n">
        <v>948000</v>
      </c>
      <c r="Q328" s="37" t="n">
        <v>11</v>
      </c>
      <c r="R328" s="37" t="s">
        <v>187</v>
      </c>
      <c r="S328" s="37" t="s">
        <v>113</v>
      </c>
      <c r="T328" s="37" t="s">
        <v>939</v>
      </c>
      <c r="U328" s="37" t="s">
        <v>52</v>
      </c>
      <c r="V328" s="37" t="n">
        <f aca="false">IF(O328="","",YEAR(O328))</f>
        <v>2020</v>
      </c>
      <c r="W328" s="37" t="str">
        <f aca="false">IF(E328&lt;25,"21-24",IF(E328&lt;30,"25-29",IF(E328&lt;35,"30-34",IF(E328&lt;40,"35-39",IF(E328&lt;45,"40-44","45+")))))</f>
        <v>25-29</v>
      </c>
    </row>
    <row r="329" customFormat="false" ht="15" hidden="false" customHeight="false" outlineLevel="0" collapsed="false">
      <c r="A329" s="37" t="s">
        <v>941</v>
      </c>
      <c r="B329" s="37" t="s">
        <v>600</v>
      </c>
      <c r="C329" s="37" t="s">
        <v>516</v>
      </c>
      <c r="D329" s="37" t="s">
        <v>83</v>
      </c>
      <c r="E329" s="37" t="n">
        <v>32</v>
      </c>
      <c r="F329" s="37" t="s">
        <v>100</v>
      </c>
      <c r="G329" s="37" t="s">
        <v>94</v>
      </c>
      <c r="H329" s="37" t="s">
        <v>318</v>
      </c>
      <c r="I329" s="37" t="s">
        <v>60</v>
      </c>
      <c r="J329" s="37" t="s">
        <v>384</v>
      </c>
      <c r="K329" s="37" t="s">
        <v>76</v>
      </c>
      <c r="L329" s="37" t="s">
        <v>105</v>
      </c>
      <c r="M329" s="37" t="s">
        <v>87</v>
      </c>
      <c r="N329" s="37" t="s">
        <v>90</v>
      </c>
      <c r="O329" s="38" t="n">
        <v>42387</v>
      </c>
      <c r="P329" s="39" t="n">
        <v>1291000</v>
      </c>
      <c r="Q329" s="37" t="n">
        <v>23</v>
      </c>
      <c r="R329" s="37" t="s">
        <v>187</v>
      </c>
      <c r="S329" s="37" t="s">
        <v>112</v>
      </c>
      <c r="T329" s="37" t="s">
        <v>394</v>
      </c>
      <c r="U329" s="37" t="s">
        <v>52</v>
      </c>
      <c r="V329" s="37" t="n">
        <f aca="false">IF(O329="","",YEAR(O329))</f>
        <v>2016</v>
      </c>
      <c r="W329" s="37" t="str">
        <f aca="false">IF(E329&lt;25,"21-24",IF(E329&lt;30,"25-29",IF(E329&lt;35,"30-34",IF(E329&lt;40,"35-39",IF(E329&lt;45,"40-44","45+")))))</f>
        <v>30-34</v>
      </c>
    </row>
    <row r="330" customFormat="false" ht="15" hidden="false" customHeight="false" outlineLevel="0" collapsed="false">
      <c r="A330" s="37" t="s">
        <v>942</v>
      </c>
      <c r="B330" s="37" t="s">
        <v>432</v>
      </c>
      <c r="C330" s="37" t="s">
        <v>383</v>
      </c>
      <c r="D330" s="37" t="s">
        <v>82</v>
      </c>
      <c r="E330" s="37" t="n">
        <v>39</v>
      </c>
      <c r="F330" s="37" t="s">
        <v>100</v>
      </c>
      <c r="G330" s="37" t="s">
        <v>94</v>
      </c>
      <c r="H330" s="37" t="s">
        <v>325</v>
      </c>
      <c r="I330" s="37" t="s">
        <v>67</v>
      </c>
      <c r="J330" s="37" t="s">
        <v>664</v>
      </c>
      <c r="K330" s="37" t="s">
        <v>78</v>
      </c>
      <c r="L330" s="37" t="s">
        <v>106</v>
      </c>
      <c r="M330" s="37" t="s">
        <v>87</v>
      </c>
      <c r="N330" s="37" t="s">
        <v>90</v>
      </c>
      <c r="O330" s="38" t="n">
        <v>42352</v>
      </c>
      <c r="P330" s="39" t="n">
        <v>2662000</v>
      </c>
      <c r="Q330" s="37" t="n">
        <v>20</v>
      </c>
      <c r="R330" s="37" t="s">
        <v>185</v>
      </c>
      <c r="S330" s="37" t="s">
        <v>114</v>
      </c>
      <c r="T330" s="37" t="s">
        <v>849</v>
      </c>
      <c r="U330" s="37" t="s">
        <v>52</v>
      </c>
      <c r="V330" s="37" t="n">
        <f aca="false">IF(O330="","",YEAR(O330))</f>
        <v>2015</v>
      </c>
      <c r="W330" s="37" t="str">
        <f aca="false">IF(E330&lt;25,"21-24",IF(E330&lt;30,"25-29",IF(E330&lt;35,"30-34",IF(E330&lt;40,"35-39",IF(E330&lt;45,"40-44","45+")))))</f>
        <v>35-39</v>
      </c>
    </row>
    <row r="331" customFormat="false" ht="15" hidden="false" customHeight="false" outlineLevel="0" collapsed="false">
      <c r="A331" s="37" t="s">
        <v>943</v>
      </c>
      <c r="B331" s="37" t="s">
        <v>537</v>
      </c>
      <c r="C331" s="37" t="s">
        <v>453</v>
      </c>
      <c r="D331" s="37" t="s">
        <v>83</v>
      </c>
      <c r="E331" s="37" t="n">
        <v>45</v>
      </c>
      <c r="F331" s="37" t="s">
        <v>101</v>
      </c>
      <c r="G331" s="37" t="s">
        <v>97</v>
      </c>
      <c r="H331" s="37" t="s">
        <v>318</v>
      </c>
      <c r="I331" s="37" t="s">
        <v>60</v>
      </c>
      <c r="J331" s="37" t="s">
        <v>407</v>
      </c>
      <c r="K331" s="37" t="s">
        <v>78</v>
      </c>
      <c r="L331" s="37" t="s">
        <v>105</v>
      </c>
      <c r="M331" s="37" t="s">
        <v>87</v>
      </c>
      <c r="N331" s="37" t="s">
        <v>90</v>
      </c>
      <c r="O331" s="38" t="n">
        <v>43265</v>
      </c>
      <c r="P331" s="39" t="n">
        <v>2822000</v>
      </c>
      <c r="Q331" s="37" t="n">
        <v>3</v>
      </c>
      <c r="R331" s="37" t="s">
        <v>185</v>
      </c>
      <c r="S331" s="37" t="s">
        <v>111</v>
      </c>
      <c r="T331" s="37" t="s">
        <v>596</v>
      </c>
      <c r="U331" s="37" t="s">
        <v>52</v>
      </c>
      <c r="V331" s="37" t="n">
        <f aca="false">IF(O331="","",YEAR(O331))</f>
        <v>2018</v>
      </c>
      <c r="W331" s="37" t="str">
        <f aca="false">IF(E331&lt;25,"21-24",IF(E331&lt;30,"25-29",IF(E331&lt;35,"30-34",IF(E331&lt;40,"35-39",IF(E331&lt;45,"40-44","45+")))))</f>
        <v>45+</v>
      </c>
    </row>
    <row r="332" customFormat="false" ht="15" hidden="false" customHeight="false" outlineLevel="0" collapsed="false">
      <c r="A332" s="37" t="s">
        <v>668</v>
      </c>
      <c r="B332" s="37" t="s">
        <v>379</v>
      </c>
      <c r="C332" s="37" t="s">
        <v>356</v>
      </c>
      <c r="D332" s="37" t="s">
        <v>83</v>
      </c>
      <c r="E332" s="37" t="n">
        <v>36</v>
      </c>
      <c r="F332" s="37" t="s">
        <v>101</v>
      </c>
      <c r="G332" s="37" t="s">
        <v>96</v>
      </c>
      <c r="H332" s="37" t="s">
        <v>320</v>
      </c>
      <c r="I332" s="37" t="s">
        <v>62</v>
      </c>
      <c r="J332" s="37" t="s">
        <v>481</v>
      </c>
      <c r="K332" s="37" t="s">
        <v>78</v>
      </c>
      <c r="L332" s="37" t="s">
        <v>107</v>
      </c>
      <c r="M332" s="37" t="s">
        <v>87</v>
      </c>
      <c r="N332" s="37" t="s">
        <v>90</v>
      </c>
      <c r="O332" s="38" t="n">
        <v>42774</v>
      </c>
      <c r="P332" s="39" t="n">
        <v>2703000</v>
      </c>
      <c r="Q332" s="37" t="n">
        <v>5</v>
      </c>
      <c r="R332" s="37" t="s">
        <v>187</v>
      </c>
      <c r="S332" s="37" t="s">
        <v>111</v>
      </c>
      <c r="T332" s="37" t="s">
        <v>944</v>
      </c>
      <c r="U332" s="37" t="s">
        <v>53</v>
      </c>
      <c r="V332" s="37" t="n">
        <f aca="false">IF(O332="","",YEAR(O332))</f>
        <v>2017</v>
      </c>
      <c r="W332" s="37" t="str">
        <f aca="false">IF(E332&lt;25,"21-24",IF(E332&lt;30,"25-29",IF(E332&lt;35,"30-34",IF(E332&lt;40,"35-39",IF(E332&lt;45,"40-44","45+")))))</f>
        <v>35-39</v>
      </c>
    </row>
    <row r="333" customFormat="false" ht="15" hidden="false" customHeight="false" outlineLevel="0" collapsed="false">
      <c r="A333" s="37" t="s">
        <v>472</v>
      </c>
      <c r="B333" s="37" t="s">
        <v>422</v>
      </c>
      <c r="C333" s="37" t="s">
        <v>375</v>
      </c>
      <c r="D333" s="37" t="s">
        <v>83</v>
      </c>
      <c r="E333" s="37" t="n">
        <v>41</v>
      </c>
      <c r="F333" s="37" t="s">
        <v>100</v>
      </c>
      <c r="G333" s="37" t="s">
        <v>94</v>
      </c>
      <c r="H333" s="37" t="s">
        <v>318</v>
      </c>
      <c r="I333" s="37" t="s">
        <v>60</v>
      </c>
      <c r="J333" s="37" t="s">
        <v>407</v>
      </c>
      <c r="K333" s="37" t="s">
        <v>78</v>
      </c>
      <c r="L333" s="37" t="s">
        <v>106</v>
      </c>
      <c r="M333" s="37" t="s">
        <v>87</v>
      </c>
      <c r="N333" s="37" t="s">
        <v>90</v>
      </c>
      <c r="O333" s="38" t="n">
        <v>44488</v>
      </c>
      <c r="P333" s="39" t="n">
        <v>4346000</v>
      </c>
      <c r="Q333" s="37" t="n">
        <v>8</v>
      </c>
      <c r="R333" s="37" t="s">
        <v>185</v>
      </c>
      <c r="S333" s="37" t="s">
        <v>112</v>
      </c>
      <c r="T333" s="37" t="s">
        <v>870</v>
      </c>
      <c r="U333" s="37" t="s">
        <v>52</v>
      </c>
      <c r="V333" s="37" t="n">
        <f aca="false">IF(O333="","",YEAR(O333))</f>
        <v>2021</v>
      </c>
      <c r="W333" s="37" t="str">
        <f aca="false">IF(E333&lt;25,"21-24",IF(E333&lt;30,"25-29",IF(E333&lt;35,"30-34",IF(E333&lt;40,"35-39",IF(E333&lt;45,"40-44","45+")))))</f>
        <v>40-44</v>
      </c>
    </row>
    <row r="334" customFormat="false" ht="15" hidden="false" customHeight="false" outlineLevel="0" collapsed="false">
      <c r="A334" s="37" t="s">
        <v>945</v>
      </c>
      <c r="B334" s="37" t="s">
        <v>474</v>
      </c>
      <c r="C334" s="37" t="s">
        <v>361</v>
      </c>
      <c r="D334" s="37" t="s">
        <v>83</v>
      </c>
      <c r="E334" s="37" t="n">
        <v>31</v>
      </c>
      <c r="F334" s="37" t="s">
        <v>100</v>
      </c>
      <c r="G334" s="37" t="s">
        <v>95</v>
      </c>
      <c r="H334" s="37" t="s">
        <v>318</v>
      </c>
      <c r="I334" s="37" t="s">
        <v>60</v>
      </c>
      <c r="J334" s="37" t="s">
        <v>366</v>
      </c>
      <c r="K334" s="37" t="s">
        <v>76</v>
      </c>
      <c r="L334" s="37" t="s">
        <v>109</v>
      </c>
      <c r="M334" s="37" t="s">
        <v>87</v>
      </c>
      <c r="N334" s="37" t="s">
        <v>90</v>
      </c>
      <c r="O334" s="38" t="n">
        <v>43099</v>
      </c>
      <c r="P334" s="39" t="n">
        <v>1355000</v>
      </c>
      <c r="Q334" s="37" t="n">
        <v>13</v>
      </c>
      <c r="R334" s="37" t="s">
        <v>187</v>
      </c>
      <c r="S334" s="37" t="s">
        <v>111</v>
      </c>
      <c r="T334" s="37" t="s">
        <v>946</v>
      </c>
      <c r="U334" s="37" t="s">
        <v>52</v>
      </c>
      <c r="V334" s="37" t="n">
        <f aca="false">IF(O334="","",YEAR(O334))</f>
        <v>2017</v>
      </c>
      <c r="W334" s="37" t="str">
        <f aca="false">IF(E334&lt;25,"21-24",IF(E334&lt;30,"25-29",IF(E334&lt;35,"30-34",IF(E334&lt;40,"35-39",IF(E334&lt;45,"40-44","45+")))))</f>
        <v>30-34</v>
      </c>
    </row>
    <row r="335" customFormat="false" ht="15" hidden="false" customHeight="false" outlineLevel="0" collapsed="false">
      <c r="A335" s="37" t="s">
        <v>947</v>
      </c>
      <c r="B335" s="37" t="s">
        <v>572</v>
      </c>
      <c r="C335" s="37" t="s">
        <v>396</v>
      </c>
      <c r="D335" s="37" t="s">
        <v>82</v>
      </c>
      <c r="E335" s="37" t="n">
        <v>32</v>
      </c>
      <c r="F335" s="37" t="s">
        <v>101</v>
      </c>
      <c r="G335" s="37" t="s">
        <v>94</v>
      </c>
      <c r="H335" s="37" t="s">
        <v>318</v>
      </c>
      <c r="I335" s="37" t="s">
        <v>60</v>
      </c>
      <c r="J335" s="37" t="s">
        <v>393</v>
      </c>
      <c r="K335" s="37" t="s">
        <v>77</v>
      </c>
      <c r="L335" s="37" t="s">
        <v>105</v>
      </c>
      <c r="M335" s="37" t="s">
        <v>86</v>
      </c>
      <c r="N335" s="37" t="s">
        <v>92</v>
      </c>
      <c r="O335" s="38" t="n">
        <v>42860</v>
      </c>
      <c r="P335" s="39" t="n">
        <v>1880000</v>
      </c>
      <c r="Q335" s="37" t="n">
        <v>26</v>
      </c>
      <c r="R335" s="37" t="s">
        <v>187</v>
      </c>
      <c r="S335" s="37" t="s">
        <v>112</v>
      </c>
      <c r="T335" s="37" t="s">
        <v>939</v>
      </c>
      <c r="U335" s="37" t="s">
        <v>52</v>
      </c>
      <c r="V335" s="37" t="n">
        <f aca="false">IF(O335="","",YEAR(O335))</f>
        <v>2017</v>
      </c>
      <c r="W335" s="37" t="str">
        <f aca="false">IF(E335&lt;25,"21-24",IF(E335&lt;30,"25-29",IF(E335&lt;35,"30-34",IF(E335&lt;40,"35-39",IF(E335&lt;45,"40-44","45+")))))</f>
        <v>30-34</v>
      </c>
    </row>
    <row r="336" customFormat="false" ht="15" hidden="false" customHeight="false" outlineLevel="0" collapsed="false">
      <c r="A336" s="37" t="s">
        <v>948</v>
      </c>
      <c r="B336" s="37" t="s">
        <v>432</v>
      </c>
      <c r="C336" s="37" t="s">
        <v>642</v>
      </c>
      <c r="D336" s="37" t="s">
        <v>83</v>
      </c>
      <c r="E336" s="37" t="n">
        <v>35</v>
      </c>
      <c r="F336" s="37" t="s">
        <v>100</v>
      </c>
      <c r="G336" s="37" t="s">
        <v>94</v>
      </c>
      <c r="H336" s="37" t="s">
        <v>318</v>
      </c>
      <c r="I336" s="37" t="s">
        <v>60</v>
      </c>
      <c r="J336" s="37" t="s">
        <v>366</v>
      </c>
      <c r="K336" s="37" t="s">
        <v>76</v>
      </c>
      <c r="L336" s="37" t="s">
        <v>104</v>
      </c>
      <c r="M336" s="37" t="s">
        <v>88</v>
      </c>
      <c r="N336" s="37" t="s">
        <v>90</v>
      </c>
      <c r="O336" s="38" t="n">
        <v>44404</v>
      </c>
      <c r="P336" s="39" t="n">
        <v>734000</v>
      </c>
      <c r="Q336" s="37" t="n">
        <v>22</v>
      </c>
      <c r="R336" s="37" t="s">
        <v>187</v>
      </c>
      <c r="S336" s="37" t="s">
        <v>111</v>
      </c>
      <c r="T336" s="37" t="s">
        <v>446</v>
      </c>
      <c r="U336" s="37" t="s">
        <v>52</v>
      </c>
      <c r="V336" s="37" t="n">
        <f aca="false">IF(O336="","",YEAR(O336))</f>
        <v>2021</v>
      </c>
      <c r="W336" s="37" t="str">
        <f aca="false">IF(E336&lt;25,"21-24",IF(E336&lt;30,"25-29",IF(E336&lt;35,"30-34",IF(E336&lt;40,"35-39",IF(E336&lt;45,"40-44","45+")))))</f>
        <v>35-39</v>
      </c>
    </row>
    <row r="337" customFormat="false" ht="15" hidden="false" customHeight="false" outlineLevel="0" collapsed="false">
      <c r="A337" s="37" t="s">
        <v>949</v>
      </c>
      <c r="B337" s="37" t="s">
        <v>519</v>
      </c>
      <c r="C337" s="37" t="s">
        <v>387</v>
      </c>
      <c r="D337" s="37" t="s">
        <v>82</v>
      </c>
      <c r="E337" s="37" t="n">
        <v>36</v>
      </c>
      <c r="F337" s="37" t="s">
        <v>101</v>
      </c>
      <c r="G337" s="37" t="s">
        <v>94</v>
      </c>
      <c r="H337" s="37" t="s">
        <v>318</v>
      </c>
      <c r="I337" s="37" t="s">
        <v>60</v>
      </c>
      <c r="J337" s="37" t="s">
        <v>393</v>
      </c>
      <c r="K337" s="37" t="s">
        <v>77</v>
      </c>
      <c r="L337" s="37" t="s">
        <v>108</v>
      </c>
      <c r="M337" s="37" t="s">
        <v>87</v>
      </c>
      <c r="N337" s="37" t="s">
        <v>90</v>
      </c>
      <c r="O337" s="38" t="n">
        <v>43903</v>
      </c>
      <c r="P337" s="39" t="n">
        <v>1721000</v>
      </c>
      <c r="Q337" s="37" t="n">
        <v>7</v>
      </c>
      <c r="R337" s="37" t="s">
        <v>187</v>
      </c>
      <c r="S337" s="37" t="s">
        <v>111</v>
      </c>
      <c r="T337" s="37" t="s">
        <v>870</v>
      </c>
      <c r="U337" s="37" t="s">
        <v>52</v>
      </c>
      <c r="V337" s="37" t="n">
        <f aca="false">IF(O337="","",YEAR(O337))</f>
        <v>2020</v>
      </c>
      <c r="W337" s="37" t="str">
        <f aca="false">IF(E337&lt;25,"21-24",IF(E337&lt;30,"25-29",IF(E337&lt;35,"30-34",IF(E337&lt;40,"35-39",IF(E337&lt;45,"40-44","45+")))))</f>
        <v>35-39</v>
      </c>
    </row>
    <row r="338" customFormat="false" ht="15" hidden="false" customHeight="false" outlineLevel="0" collapsed="false">
      <c r="A338" s="37" t="s">
        <v>950</v>
      </c>
      <c r="B338" s="37" t="s">
        <v>468</v>
      </c>
      <c r="C338" s="37" t="s">
        <v>356</v>
      </c>
      <c r="D338" s="37" t="s">
        <v>83</v>
      </c>
      <c r="E338" s="37" t="n">
        <v>24</v>
      </c>
      <c r="F338" s="37" t="s">
        <v>101</v>
      </c>
      <c r="G338" s="37" t="s">
        <v>95</v>
      </c>
      <c r="H338" s="37" t="s">
        <v>318</v>
      </c>
      <c r="I338" s="37" t="s">
        <v>60</v>
      </c>
      <c r="J338" s="37" t="s">
        <v>366</v>
      </c>
      <c r="K338" s="37" t="s">
        <v>76</v>
      </c>
      <c r="L338" s="37" t="s">
        <v>106</v>
      </c>
      <c r="M338" s="37" t="s">
        <v>87</v>
      </c>
      <c r="N338" s="37" t="s">
        <v>90</v>
      </c>
      <c r="O338" s="38" t="n">
        <v>45471</v>
      </c>
      <c r="P338" s="39" t="n">
        <v>1145000</v>
      </c>
      <c r="Q338" s="37" t="n">
        <v>6</v>
      </c>
      <c r="R338" s="37" t="s">
        <v>185</v>
      </c>
      <c r="S338" s="37" t="s">
        <v>111</v>
      </c>
      <c r="T338" s="37" t="s">
        <v>624</v>
      </c>
      <c r="U338" s="37" t="s">
        <v>53</v>
      </c>
      <c r="V338" s="37" t="n">
        <f aca="false">IF(O338="","",YEAR(O338))</f>
        <v>2024</v>
      </c>
      <c r="W338" s="37" t="str">
        <f aca="false">IF(E338&lt;25,"21-24",IF(E338&lt;30,"25-29",IF(E338&lt;35,"30-34",IF(E338&lt;40,"35-39",IF(E338&lt;45,"40-44","45+")))))</f>
        <v>21-24</v>
      </c>
    </row>
    <row r="339" customFormat="false" ht="15" hidden="false" customHeight="false" outlineLevel="0" collapsed="false">
      <c r="A339" s="37" t="s">
        <v>791</v>
      </c>
      <c r="B339" s="37" t="s">
        <v>360</v>
      </c>
      <c r="C339" s="37" t="s">
        <v>484</v>
      </c>
      <c r="D339" s="37" t="s">
        <v>83</v>
      </c>
      <c r="E339" s="37" t="n">
        <v>33</v>
      </c>
      <c r="F339" s="37" t="s">
        <v>101</v>
      </c>
      <c r="G339" s="37" t="s">
        <v>94</v>
      </c>
      <c r="H339" s="37" t="s">
        <v>321</v>
      </c>
      <c r="I339" s="37" t="s">
        <v>63</v>
      </c>
      <c r="J339" s="37" t="s">
        <v>529</v>
      </c>
      <c r="K339" s="37" t="s">
        <v>78</v>
      </c>
      <c r="L339" s="37" t="s">
        <v>107</v>
      </c>
      <c r="M339" s="37" t="s">
        <v>86</v>
      </c>
      <c r="N339" s="37" t="s">
        <v>90</v>
      </c>
      <c r="O339" s="38" t="n">
        <v>45784</v>
      </c>
      <c r="P339" s="39" t="n">
        <v>2872000</v>
      </c>
      <c r="Q339" s="37" t="n">
        <v>26</v>
      </c>
      <c r="R339" s="37" t="s">
        <v>187</v>
      </c>
      <c r="S339" s="37" t="s">
        <v>111</v>
      </c>
      <c r="T339" s="37" t="s">
        <v>951</v>
      </c>
      <c r="U339" s="37" t="s">
        <v>52</v>
      </c>
      <c r="V339" s="37" t="n">
        <f aca="false">IF(O339="","",YEAR(O339))</f>
        <v>2025</v>
      </c>
      <c r="W339" s="37" t="str">
        <f aca="false">IF(E339&lt;25,"21-24",IF(E339&lt;30,"25-29",IF(E339&lt;35,"30-34",IF(E339&lt;40,"35-39",IF(E339&lt;45,"40-44","45+")))))</f>
        <v>30-34</v>
      </c>
    </row>
    <row r="340" customFormat="false" ht="15" hidden="false" customHeight="false" outlineLevel="0" collapsed="false">
      <c r="A340" s="37" t="s">
        <v>952</v>
      </c>
      <c r="B340" s="37" t="s">
        <v>507</v>
      </c>
      <c r="C340" s="37" t="s">
        <v>413</v>
      </c>
      <c r="D340" s="37" t="s">
        <v>83</v>
      </c>
      <c r="E340" s="37" t="n">
        <v>36</v>
      </c>
      <c r="F340" s="37" t="s">
        <v>100</v>
      </c>
      <c r="G340" s="37" t="s">
        <v>94</v>
      </c>
      <c r="H340" s="37" t="s">
        <v>320</v>
      </c>
      <c r="I340" s="37" t="s">
        <v>62</v>
      </c>
      <c r="J340" s="37" t="s">
        <v>420</v>
      </c>
      <c r="K340" s="37" t="s">
        <v>78</v>
      </c>
      <c r="L340" s="37" t="s">
        <v>106</v>
      </c>
      <c r="M340" s="37" t="s">
        <v>86</v>
      </c>
      <c r="N340" s="37" t="s">
        <v>90</v>
      </c>
      <c r="O340" s="38" t="n">
        <v>44059</v>
      </c>
      <c r="P340" s="39" t="n">
        <v>3452000</v>
      </c>
      <c r="Q340" s="37" t="n">
        <v>11</v>
      </c>
      <c r="R340" s="37" t="s">
        <v>187</v>
      </c>
      <c r="S340" s="37" t="s">
        <v>112</v>
      </c>
      <c r="T340" s="37" t="s">
        <v>953</v>
      </c>
      <c r="U340" s="37" t="s">
        <v>53</v>
      </c>
      <c r="V340" s="37" t="n">
        <f aca="false">IF(O340="","",YEAR(O340))</f>
        <v>2020</v>
      </c>
      <c r="W340" s="37" t="str">
        <f aca="false">IF(E340&lt;25,"21-24",IF(E340&lt;30,"25-29",IF(E340&lt;35,"30-34",IF(E340&lt;40,"35-39",IF(E340&lt;45,"40-44","45+")))))</f>
        <v>35-39</v>
      </c>
    </row>
    <row r="341" customFormat="false" ht="15" hidden="false" customHeight="false" outlineLevel="0" collapsed="false">
      <c r="A341" s="37" t="s">
        <v>954</v>
      </c>
      <c r="B341" s="37" t="s">
        <v>416</v>
      </c>
      <c r="C341" s="37" t="s">
        <v>433</v>
      </c>
      <c r="D341" s="37" t="s">
        <v>82</v>
      </c>
      <c r="E341" s="37" t="n">
        <v>25</v>
      </c>
      <c r="F341" s="37" t="s">
        <v>101</v>
      </c>
      <c r="G341" s="37" t="s">
        <v>98</v>
      </c>
      <c r="H341" s="37" t="s">
        <v>318</v>
      </c>
      <c r="I341" s="37" t="s">
        <v>60</v>
      </c>
      <c r="J341" s="37" t="s">
        <v>366</v>
      </c>
      <c r="K341" s="37" t="s">
        <v>76</v>
      </c>
      <c r="L341" s="37" t="s">
        <v>107</v>
      </c>
      <c r="M341" s="37" t="s">
        <v>86</v>
      </c>
      <c r="N341" s="37" t="s">
        <v>91</v>
      </c>
      <c r="O341" s="38" t="n">
        <v>46148</v>
      </c>
      <c r="P341" s="39" t="n">
        <v>821000</v>
      </c>
      <c r="Q341" s="37" t="n">
        <v>32</v>
      </c>
      <c r="R341" s="37" t="s">
        <v>187</v>
      </c>
      <c r="S341" s="37" t="s">
        <v>112</v>
      </c>
      <c r="T341" s="37" t="s">
        <v>542</v>
      </c>
      <c r="U341" s="37" t="s">
        <v>52</v>
      </c>
      <c r="V341" s="37" t="n">
        <f aca="false">IF(O341="","",YEAR(O341))</f>
        <v>2026</v>
      </c>
      <c r="W341" s="37" t="str">
        <f aca="false">IF(E341&lt;25,"21-24",IF(E341&lt;30,"25-29",IF(E341&lt;35,"30-34",IF(E341&lt;40,"35-39",IF(E341&lt;45,"40-44","45+")))))</f>
        <v>25-29</v>
      </c>
    </row>
    <row r="342" customFormat="false" ht="15" hidden="false" customHeight="false" outlineLevel="0" collapsed="false">
      <c r="A342" s="37" t="s">
        <v>955</v>
      </c>
      <c r="B342" s="37" t="s">
        <v>422</v>
      </c>
      <c r="C342" s="37" t="s">
        <v>453</v>
      </c>
      <c r="D342" s="37" t="s">
        <v>82</v>
      </c>
      <c r="E342" s="37" t="n">
        <v>31</v>
      </c>
      <c r="F342" s="37" t="s">
        <v>101</v>
      </c>
      <c r="G342" s="37" t="s">
        <v>94</v>
      </c>
      <c r="H342" s="37" t="s">
        <v>322</v>
      </c>
      <c r="I342" s="37" t="s">
        <v>64</v>
      </c>
      <c r="J342" s="37" t="s">
        <v>440</v>
      </c>
      <c r="K342" s="37" t="s">
        <v>76</v>
      </c>
      <c r="L342" s="37" t="s">
        <v>106</v>
      </c>
      <c r="M342" s="37" t="s">
        <v>86</v>
      </c>
      <c r="N342" s="37" t="s">
        <v>90</v>
      </c>
      <c r="O342" s="38" t="n">
        <v>46205</v>
      </c>
      <c r="P342" s="39" t="n">
        <v>819000</v>
      </c>
      <c r="Q342" s="37" t="n">
        <v>10</v>
      </c>
      <c r="R342" s="37" t="s">
        <v>185</v>
      </c>
      <c r="S342" s="37" t="s">
        <v>112</v>
      </c>
      <c r="T342" s="37" t="s">
        <v>956</v>
      </c>
      <c r="U342" s="37" t="s">
        <v>53</v>
      </c>
      <c r="V342" s="37" t="n">
        <f aca="false">IF(O342="","",YEAR(O342))</f>
        <v>2026</v>
      </c>
      <c r="W342" s="37" t="str">
        <f aca="false">IF(E342&lt;25,"21-24",IF(E342&lt;30,"25-29",IF(E342&lt;35,"30-34",IF(E342&lt;40,"35-39",IF(E342&lt;45,"40-44","45+")))))</f>
        <v>30-34</v>
      </c>
    </row>
    <row r="343" customFormat="false" ht="15" hidden="false" customHeight="false" outlineLevel="0" collapsed="false">
      <c r="A343" s="37" t="s">
        <v>957</v>
      </c>
      <c r="B343" s="37" t="s">
        <v>355</v>
      </c>
      <c r="C343" s="37" t="s">
        <v>383</v>
      </c>
      <c r="D343" s="37" t="s">
        <v>82</v>
      </c>
      <c r="E343" s="37" t="n">
        <v>34</v>
      </c>
      <c r="F343" s="37" t="s">
        <v>101</v>
      </c>
      <c r="G343" s="37" t="s">
        <v>94</v>
      </c>
      <c r="H343" s="37" t="s">
        <v>320</v>
      </c>
      <c r="I343" s="37" t="s">
        <v>62</v>
      </c>
      <c r="J343" s="37" t="s">
        <v>481</v>
      </c>
      <c r="K343" s="37" t="s">
        <v>78</v>
      </c>
      <c r="L343" s="37" t="s">
        <v>105</v>
      </c>
      <c r="M343" s="37" t="s">
        <v>86</v>
      </c>
      <c r="N343" s="37" t="s">
        <v>90</v>
      </c>
      <c r="O343" s="38" t="n">
        <v>43091</v>
      </c>
      <c r="P343" s="39" t="n">
        <v>3381000</v>
      </c>
      <c r="Q343" s="37" t="n">
        <v>13</v>
      </c>
      <c r="R343" s="37" t="s">
        <v>185</v>
      </c>
      <c r="S343" s="37" t="s">
        <v>112</v>
      </c>
      <c r="T343" s="37" t="s">
        <v>704</v>
      </c>
      <c r="U343" s="37" t="s">
        <v>52</v>
      </c>
      <c r="V343" s="37" t="n">
        <f aca="false">IF(O343="","",YEAR(O343))</f>
        <v>2017</v>
      </c>
      <c r="W343" s="37" t="str">
        <f aca="false">IF(E343&lt;25,"21-24",IF(E343&lt;30,"25-29",IF(E343&lt;35,"30-34",IF(E343&lt;40,"35-39",IF(E343&lt;45,"40-44","45+")))))</f>
        <v>30-34</v>
      </c>
    </row>
    <row r="344" customFormat="false" ht="15" hidden="false" customHeight="false" outlineLevel="0" collapsed="false">
      <c r="A344" s="37" t="s">
        <v>958</v>
      </c>
      <c r="B344" s="37" t="s">
        <v>456</v>
      </c>
      <c r="C344" s="37" t="s">
        <v>484</v>
      </c>
      <c r="D344" s="37" t="s">
        <v>83</v>
      </c>
      <c r="E344" s="37" t="n">
        <v>28</v>
      </c>
      <c r="F344" s="37" t="s">
        <v>100</v>
      </c>
      <c r="G344" s="37" t="s">
        <v>95</v>
      </c>
      <c r="H344" s="37" t="s">
        <v>320</v>
      </c>
      <c r="I344" s="37" t="s">
        <v>62</v>
      </c>
      <c r="J344" s="37" t="s">
        <v>352</v>
      </c>
      <c r="K344" s="37" t="s">
        <v>75</v>
      </c>
      <c r="L344" s="37" t="s">
        <v>105</v>
      </c>
      <c r="M344" s="37" t="s">
        <v>87</v>
      </c>
      <c r="N344" s="37" t="s">
        <v>90</v>
      </c>
      <c r="O344" s="38" t="n">
        <v>44871</v>
      </c>
      <c r="P344" s="39" t="n">
        <v>479000</v>
      </c>
      <c r="Q344" s="37" t="n">
        <v>14</v>
      </c>
      <c r="R344" s="37" t="s">
        <v>187</v>
      </c>
      <c r="S344" s="37" t="s">
        <v>114</v>
      </c>
      <c r="T344" s="37" t="s">
        <v>959</v>
      </c>
      <c r="U344" s="37" t="s">
        <v>52</v>
      </c>
      <c r="V344" s="37" t="n">
        <f aca="false">IF(O344="","",YEAR(O344))</f>
        <v>2022</v>
      </c>
      <c r="W344" s="37" t="str">
        <f aca="false">IF(E344&lt;25,"21-24",IF(E344&lt;30,"25-29",IF(E344&lt;35,"30-34",IF(E344&lt;40,"35-39",IF(E344&lt;45,"40-44","45+")))))</f>
        <v>25-29</v>
      </c>
    </row>
    <row r="345" customFormat="false" ht="15" hidden="false" customHeight="false" outlineLevel="0" collapsed="false">
      <c r="A345" s="37" t="s">
        <v>960</v>
      </c>
      <c r="B345" s="37" t="s">
        <v>416</v>
      </c>
      <c r="C345" s="37" t="s">
        <v>469</v>
      </c>
      <c r="D345" s="37" t="s">
        <v>82</v>
      </c>
      <c r="E345" s="37" t="n">
        <v>26</v>
      </c>
      <c r="F345" s="37" t="s">
        <v>101</v>
      </c>
      <c r="G345" s="37" t="s">
        <v>97</v>
      </c>
      <c r="H345" s="37" t="s">
        <v>318</v>
      </c>
      <c r="I345" s="37" t="s">
        <v>60</v>
      </c>
      <c r="J345" s="37" t="s">
        <v>384</v>
      </c>
      <c r="K345" s="37" t="s">
        <v>76</v>
      </c>
      <c r="L345" s="37" t="s">
        <v>106</v>
      </c>
      <c r="M345" s="37" t="s">
        <v>87</v>
      </c>
      <c r="N345" s="37" t="s">
        <v>90</v>
      </c>
      <c r="O345" s="38" t="n">
        <v>44937</v>
      </c>
      <c r="P345" s="39" t="n">
        <v>866000</v>
      </c>
      <c r="Q345" s="37" t="n">
        <v>7</v>
      </c>
      <c r="R345" s="37" t="s">
        <v>187</v>
      </c>
      <c r="S345" s="37" t="s">
        <v>111</v>
      </c>
      <c r="T345" s="37" t="s">
        <v>961</v>
      </c>
      <c r="U345" s="37" t="s">
        <v>52</v>
      </c>
      <c r="V345" s="37" t="n">
        <f aca="false">IF(O345="","",YEAR(O345))</f>
        <v>2023</v>
      </c>
      <c r="W345" s="37" t="str">
        <f aca="false">IF(E345&lt;25,"21-24",IF(E345&lt;30,"25-29",IF(E345&lt;35,"30-34",IF(E345&lt;40,"35-39",IF(E345&lt;45,"40-44","45+")))))</f>
        <v>25-29</v>
      </c>
    </row>
    <row r="346" customFormat="false" ht="15" hidden="false" customHeight="false" outlineLevel="0" collapsed="false">
      <c r="A346" s="37" t="s">
        <v>962</v>
      </c>
      <c r="B346" s="37" t="s">
        <v>468</v>
      </c>
      <c r="C346" s="37" t="s">
        <v>365</v>
      </c>
      <c r="D346" s="37" t="s">
        <v>82</v>
      </c>
      <c r="E346" s="37" t="n">
        <v>30</v>
      </c>
      <c r="F346" s="37" t="s">
        <v>101</v>
      </c>
      <c r="G346" s="37" t="s">
        <v>95</v>
      </c>
      <c r="H346" s="37" t="s">
        <v>319</v>
      </c>
      <c r="I346" s="37" t="s">
        <v>61</v>
      </c>
      <c r="J346" s="37" t="s">
        <v>491</v>
      </c>
      <c r="K346" s="37" t="s">
        <v>76</v>
      </c>
      <c r="L346" s="37" t="s">
        <v>108</v>
      </c>
      <c r="M346" s="37" t="s">
        <v>87</v>
      </c>
      <c r="N346" s="37" t="s">
        <v>90</v>
      </c>
      <c r="O346" s="38" t="n">
        <v>44130</v>
      </c>
      <c r="P346" s="39" t="n">
        <v>709000</v>
      </c>
      <c r="Q346" s="37" t="n">
        <v>18</v>
      </c>
      <c r="R346" s="37" t="s">
        <v>187</v>
      </c>
      <c r="S346" s="37" t="s">
        <v>112</v>
      </c>
      <c r="T346" s="37" t="s">
        <v>714</v>
      </c>
      <c r="U346" s="37" t="s">
        <v>52</v>
      </c>
      <c r="V346" s="37" t="n">
        <f aca="false">IF(O346="","",YEAR(O346))</f>
        <v>2020</v>
      </c>
      <c r="W346" s="37" t="str">
        <f aca="false">IF(E346&lt;25,"21-24",IF(E346&lt;30,"25-29",IF(E346&lt;35,"30-34",IF(E346&lt;40,"35-39",IF(E346&lt;45,"40-44","45+")))))</f>
        <v>30-34</v>
      </c>
    </row>
    <row r="347" customFormat="false" ht="15" hidden="false" customHeight="false" outlineLevel="0" collapsed="false">
      <c r="A347" s="37" t="s">
        <v>963</v>
      </c>
      <c r="B347" s="37" t="s">
        <v>374</v>
      </c>
      <c r="C347" s="37" t="s">
        <v>387</v>
      </c>
      <c r="D347" s="37" t="s">
        <v>82</v>
      </c>
      <c r="E347" s="37" t="n">
        <v>33</v>
      </c>
      <c r="F347" s="37" t="s">
        <v>100</v>
      </c>
      <c r="G347" s="37" t="s">
        <v>94</v>
      </c>
      <c r="H347" s="37" t="s">
        <v>318</v>
      </c>
      <c r="I347" s="37" t="s">
        <v>60</v>
      </c>
      <c r="J347" s="37" t="s">
        <v>470</v>
      </c>
      <c r="K347" s="37" t="s">
        <v>77</v>
      </c>
      <c r="L347" s="37" t="s">
        <v>106</v>
      </c>
      <c r="M347" s="37" t="s">
        <v>87</v>
      </c>
      <c r="N347" s="37" t="s">
        <v>90</v>
      </c>
      <c r="O347" s="38" t="n">
        <v>42410</v>
      </c>
      <c r="P347" s="39" t="n">
        <v>1726000</v>
      </c>
      <c r="Q347" s="37" t="n">
        <v>12</v>
      </c>
      <c r="R347" s="37" t="s">
        <v>185</v>
      </c>
      <c r="S347" s="37" t="s">
        <v>114</v>
      </c>
      <c r="T347" s="37" t="s">
        <v>550</v>
      </c>
      <c r="U347" s="37" t="s">
        <v>52</v>
      </c>
      <c r="V347" s="37" t="n">
        <f aca="false">IF(O347="","",YEAR(O347))</f>
        <v>2016</v>
      </c>
      <c r="W347" s="37" t="str">
        <f aca="false">IF(E347&lt;25,"21-24",IF(E347&lt;30,"25-29",IF(E347&lt;35,"30-34",IF(E347&lt;40,"35-39",IF(E347&lt;45,"40-44","45+")))))</f>
        <v>30-34</v>
      </c>
    </row>
    <row r="348" customFormat="false" ht="15" hidden="false" customHeight="false" outlineLevel="0" collapsed="false">
      <c r="A348" s="37" t="s">
        <v>964</v>
      </c>
      <c r="B348" s="37" t="s">
        <v>402</v>
      </c>
      <c r="C348" s="37" t="s">
        <v>433</v>
      </c>
      <c r="D348" s="37" t="s">
        <v>82</v>
      </c>
      <c r="E348" s="37" t="n">
        <v>34</v>
      </c>
      <c r="F348" s="37" t="s">
        <v>101</v>
      </c>
      <c r="G348" s="37" t="s">
        <v>94</v>
      </c>
      <c r="H348" s="37" t="s">
        <v>321</v>
      </c>
      <c r="I348" s="37" t="s">
        <v>63</v>
      </c>
      <c r="J348" s="37" t="s">
        <v>626</v>
      </c>
      <c r="K348" s="37" t="s">
        <v>77</v>
      </c>
      <c r="L348" s="37" t="s">
        <v>106</v>
      </c>
      <c r="M348" s="37" t="s">
        <v>86</v>
      </c>
      <c r="N348" s="37" t="s">
        <v>90</v>
      </c>
      <c r="O348" s="38" t="n">
        <v>43854</v>
      </c>
      <c r="P348" s="39" t="n">
        <v>1666000</v>
      </c>
      <c r="Q348" s="37" t="n">
        <v>13</v>
      </c>
      <c r="R348" s="37" t="s">
        <v>187</v>
      </c>
      <c r="S348" s="37" t="s">
        <v>112</v>
      </c>
      <c r="T348" s="37" t="s">
        <v>965</v>
      </c>
      <c r="U348" s="37" t="s">
        <v>52</v>
      </c>
      <c r="V348" s="37" t="n">
        <f aca="false">IF(O348="","",YEAR(O348))</f>
        <v>2020</v>
      </c>
      <c r="W348" s="37" t="str">
        <f aca="false">IF(E348&lt;25,"21-24",IF(E348&lt;30,"25-29",IF(E348&lt;35,"30-34",IF(E348&lt;40,"35-39",IF(E348&lt;45,"40-44","45+")))))</f>
        <v>30-34</v>
      </c>
    </row>
    <row r="349" customFormat="false" ht="15" hidden="false" customHeight="false" outlineLevel="0" collapsed="false">
      <c r="A349" s="37" t="s">
        <v>966</v>
      </c>
      <c r="B349" s="37" t="s">
        <v>641</v>
      </c>
      <c r="C349" s="37" t="s">
        <v>433</v>
      </c>
      <c r="D349" s="37" t="s">
        <v>83</v>
      </c>
      <c r="E349" s="37" t="n">
        <v>25</v>
      </c>
      <c r="F349" s="37" t="s">
        <v>101</v>
      </c>
      <c r="G349" s="37" t="s">
        <v>94</v>
      </c>
      <c r="H349" s="37" t="s">
        <v>322</v>
      </c>
      <c r="I349" s="37" t="s">
        <v>64</v>
      </c>
      <c r="J349" s="37" t="s">
        <v>461</v>
      </c>
      <c r="K349" s="37" t="s">
        <v>75</v>
      </c>
      <c r="L349" s="37" t="s">
        <v>104</v>
      </c>
      <c r="M349" s="37" t="s">
        <v>86</v>
      </c>
      <c r="N349" s="37" t="s">
        <v>90</v>
      </c>
      <c r="O349" s="38" t="n">
        <v>44836</v>
      </c>
      <c r="P349" s="39" t="n">
        <v>356000</v>
      </c>
      <c r="Q349" s="37" t="n">
        <v>9</v>
      </c>
      <c r="R349" s="37" t="s">
        <v>187</v>
      </c>
      <c r="S349" s="37" t="s">
        <v>111</v>
      </c>
      <c r="T349" s="37" t="s">
        <v>967</v>
      </c>
      <c r="U349" s="37" t="s">
        <v>52</v>
      </c>
      <c r="V349" s="37" t="n">
        <f aca="false">IF(O349="","",YEAR(O349))</f>
        <v>2022</v>
      </c>
      <c r="W349" s="37" t="str">
        <f aca="false">IF(E349&lt;25,"21-24",IF(E349&lt;30,"25-29",IF(E349&lt;35,"30-34",IF(E349&lt;40,"35-39",IF(E349&lt;45,"40-44","45+")))))</f>
        <v>25-29</v>
      </c>
    </row>
    <row r="350" customFormat="false" ht="15" hidden="false" customHeight="false" outlineLevel="0" collapsed="false">
      <c r="A350" s="37" t="s">
        <v>968</v>
      </c>
      <c r="B350" s="37" t="s">
        <v>399</v>
      </c>
      <c r="C350" s="37" t="s">
        <v>383</v>
      </c>
      <c r="D350" s="37" t="s">
        <v>82</v>
      </c>
      <c r="E350" s="37" t="n">
        <v>30</v>
      </c>
      <c r="F350" s="37" t="s">
        <v>100</v>
      </c>
      <c r="G350" s="37" t="s">
        <v>94</v>
      </c>
      <c r="H350" s="37" t="s">
        <v>318</v>
      </c>
      <c r="I350" s="37" t="s">
        <v>60</v>
      </c>
      <c r="J350" s="37" t="s">
        <v>520</v>
      </c>
      <c r="K350" s="37" t="s">
        <v>76</v>
      </c>
      <c r="L350" s="37" t="s">
        <v>104</v>
      </c>
      <c r="M350" s="37" t="s">
        <v>87</v>
      </c>
      <c r="N350" s="37" t="s">
        <v>90</v>
      </c>
      <c r="O350" s="38" t="n">
        <v>43406</v>
      </c>
      <c r="P350" s="39" t="n">
        <v>1168000</v>
      </c>
      <c r="Q350" s="37" t="n">
        <v>16</v>
      </c>
      <c r="R350" s="37" t="s">
        <v>187</v>
      </c>
      <c r="S350" s="37" t="s">
        <v>111</v>
      </c>
      <c r="T350" s="37" t="s">
        <v>521</v>
      </c>
      <c r="U350" s="37" t="s">
        <v>52</v>
      </c>
      <c r="V350" s="37" t="n">
        <f aca="false">IF(O350="","",YEAR(O350))</f>
        <v>2018</v>
      </c>
      <c r="W350" s="37" t="str">
        <f aca="false">IF(E350&lt;25,"21-24",IF(E350&lt;30,"25-29",IF(E350&lt;35,"30-34",IF(E350&lt;40,"35-39",IF(E350&lt;45,"40-44","45+")))))</f>
        <v>30-34</v>
      </c>
    </row>
    <row r="351" customFormat="false" ht="15" hidden="false" customHeight="false" outlineLevel="0" collapsed="false">
      <c r="A351" s="37" t="s">
        <v>969</v>
      </c>
      <c r="B351" s="37" t="s">
        <v>399</v>
      </c>
      <c r="C351" s="37" t="s">
        <v>361</v>
      </c>
      <c r="D351" s="37" t="s">
        <v>83</v>
      </c>
      <c r="E351" s="37" t="n">
        <v>43</v>
      </c>
      <c r="F351" s="37" t="s">
        <v>101</v>
      </c>
      <c r="G351" s="37" t="s">
        <v>94</v>
      </c>
      <c r="H351" s="37" t="s">
        <v>323</v>
      </c>
      <c r="I351" s="37" t="s">
        <v>65</v>
      </c>
      <c r="J351" s="37" t="s">
        <v>500</v>
      </c>
      <c r="K351" s="37" t="s">
        <v>78</v>
      </c>
      <c r="L351" s="37" t="s">
        <v>107</v>
      </c>
      <c r="M351" s="37" t="s">
        <v>86</v>
      </c>
      <c r="N351" s="37" t="s">
        <v>90</v>
      </c>
      <c r="O351" s="38" t="n">
        <v>42262</v>
      </c>
      <c r="P351" s="39" t="n">
        <v>3379000</v>
      </c>
      <c r="Q351" s="37" t="n">
        <v>2</v>
      </c>
      <c r="R351" s="37" t="s">
        <v>187</v>
      </c>
      <c r="S351" s="37" t="s">
        <v>111</v>
      </c>
      <c r="T351" s="37" t="s">
        <v>613</v>
      </c>
      <c r="U351" s="37" t="s">
        <v>52</v>
      </c>
      <c r="V351" s="37" t="n">
        <f aca="false">IF(O351="","",YEAR(O351))</f>
        <v>2015</v>
      </c>
      <c r="W351" s="37" t="str">
        <f aca="false">IF(E351&lt;25,"21-24",IF(E351&lt;30,"25-29",IF(E351&lt;35,"30-34",IF(E351&lt;40,"35-39",IF(E351&lt;45,"40-44","45+")))))</f>
        <v>40-44</v>
      </c>
    </row>
    <row r="352" customFormat="false" ht="15" hidden="false" customHeight="false" outlineLevel="0" collapsed="false">
      <c r="A352" s="37" t="s">
        <v>970</v>
      </c>
      <c r="B352" s="37" t="s">
        <v>499</v>
      </c>
      <c r="C352" s="37" t="s">
        <v>396</v>
      </c>
      <c r="D352" s="37" t="s">
        <v>82</v>
      </c>
      <c r="E352" s="37" t="n">
        <v>29</v>
      </c>
      <c r="F352" s="37" t="s">
        <v>101</v>
      </c>
      <c r="G352" s="37" t="s">
        <v>94</v>
      </c>
      <c r="H352" s="37" t="s">
        <v>322</v>
      </c>
      <c r="I352" s="37" t="s">
        <v>64</v>
      </c>
      <c r="J352" s="37" t="s">
        <v>440</v>
      </c>
      <c r="K352" s="37" t="s">
        <v>76</v>
      </c>
      <c r="L352" s="37" t="s">
        <v>104</v>
      </c>
      <c r="M352" s="37" t="s">
        <v>86</v>
      </c>
      <c r="N352" s="37" t="s">
        <v>90</v>
      </c>
      <c r="O352" s="38" t="n">
        <v>43989</v>
      </c>
      <c r="P352" s="39" t="n">
        <v>801000</v>
      </c>
      <c r="Q352" s="37" t="n">
        <v>2</v>
      </c>
      <c r="R352" s="37" t="s">
        <v>187</v>
      </c>
      <c r="S352" s="37" t="s">
        <v>115</v>
      </c>
      <c r="T352" s="37" t="s">
        <v>681</v>
      </c>
      <c r="U352" s="37" t="s">
        <v>52</v>
      </c>
      <c r="V352" s="37" t="n">
        <f aca="false">IF(O352="","",YEAR(O352))</f>
        <v>2020</v>
      </c>
      <c r="W352" s="37" t="str">
        <f aca="false">IF(E352&lt;25,"21-24",IF(E352&lt;30,"25-29",IF(E352&lt;35,"30-34",IF(E352&lt;40,"35-39",IF(E352&lt;45,"40-44","45+")))))</f>
        <v>25-29</v>
      </c>
    </row>
    <row r="353" customFormat="false" ht="15" hidden="false" customHeight="false" outlineLevel="0" collapsed="false">
      <c r="A353" s="37" t="s">
        <v>971</v>
      </c>
      <c r="B353" s="37" t="s">
        <v>369</v>
      </c>
      <c r="C353" s="37" t="s">
        <v>396</v>
      </c>
      <c r="D353" s="37" t="s">
        <v>82</v>
      </c>
      <c r="E353" s="37" t="n">
        <v>43</v>
      </c>
      <c r="F353" s="37" t="s">
        <v>100</v>
      </c>
      <c r="G353" s="37" t="s">
        <v>94</v>
      </c>
      <c r="H353" s="37" t="s">
        <v>320</v>
      </c>
      <c r="I353" s="37" t="s">
        <v>62</v>
      </c>
      <c r="J353" s="37" t="s">
        <v>481</v>
      </c>
      <c r="K353" s="37" t="s">
        <v>78</v>
      </c>
      <c r="L353" s="37" t="s">
        <v>104</v>
      </c>
      <c r="M353" s="37" t="s">
        <v>87</v>
      </c>
      <c r="N353" s="37" t="s">
        <v>92</v>
      </c>
      <c r="O353" s="38" t="n">
        <v>43676</v>
      </c>
      <c r="P353" s="39" t="n">
        <v>4279000</v>
      </c>
      <c r="Q353" s="37" t="n">
        <v>4</v>
      </c>
      <c r="R353" s="37" t="s">
        <v>187</v>
      </c>
      <c r="S353" s="37" t="s">
        <v>112</v>
      </c>
      <c r="T353" s="37" t="s">
        <v>972</v>
      </c>
      <c r="U353" s="37" t="s">
        <v>53</v>
      </c>
      <c r="V353" s="37" t="n">
        <f aca="false">IF(O353="","",YEAR(O353))</f>
        <v>2019</v>
      </c>
      <c r="W353" s="37" t="str">
        <f aca="false">IF(E353&lt;25,"21-24",IF(E353&lt;30,"25-29",IF(E353&lt;35,"30-34",IF(E353&lt;40,"35-39",IF(E353&lt;45,"40-44","45+")))))</f>
        <v>40-44</v>
      </c>
    </row>
    <row r="354" customFormat="false" ht="15" hidden="false" customHeight="false" outlineLevel="0" collapsed="false">
      <c r="A354" s="37" t="s">
        <v>857</v>
      </c>
      <c r="B354" s="37" t="s">
        <v>416</v>
      </c>
      <c r="C354" s="37" t="s">
        <v>396</v>
      </c>
      <c r="D354" s="37" t="s">
        <v>83</v>
      </c>
      <c r="E354" s="37" t="n">
        <v>44</v>
      </c>
      <c r="F354" s="37" t="s">
        <v>101</v>
      </c>
      <c r="G354" s="37" t="s">
        <v>94</v>
      </c>
      <c r="H354" s="37" t="s">
        <v>319</v>
      </c>
      <c r="I354" s="37" t="s">
        <v>61</v>
      </c>
      <c r="J354" s="37" t="s">
        <v>423</v>
      </c>
      <c r="K354" s="37" t="s">
        <v>78</v>
      </c>
      <c r="L354" s="37" t="s">
        <v>106</v>
      </c>
      <c r="M354" s="37" t="s">
        <v>87</v>
      </c>
      <c r="N354" s="37" t="s">
        <v>90</v>
      </c>
      <c r="O354" s="38" t="n">
        <v>45575</v>
      </c>
      <c r="P354" s="39" t="n">
        <v>2782000</v>
      </c>
      <c r="Q354" s="37" t="n">
        <v>15</v>
      </c>
      <c r="R354" s="37" t="s">
        <v>187</v>
      </c>
      <c r="S354" s="37" t="s">
        <v>112</v>
      </c>
      <c r="T354" s="37" t="s">
        <v>381</v>
      </c>
      <c r="U354" s="37" t="s">
        <v>52</v>
      </c>
      <c r="V354" s="37" t="n">
        <f aca="false">IF(O354="","",YEAR(O354))</f>
        <v>2024</v>
      </c>
      <c r="W354" s="37" t="str">
        <f aca="false">IF(E354&lt;25,"21-24",IF(E354&lt;30,"25-29",IF(E354&lt;35,"30-34",IF(E354&lt;40,"35-39",IF(E354&lt;45,"40-44","45+")))))</f>
        <v>40-44</v>
      </c>
    </row>
    <row r="355" customFormat="false" ht="15" hidden="false" customHeight="false" outlineLevel="0" collapsed="false">
      <c r="A355" s="37" t="s">
        <v>973</v>
      </c>
      <c r="B355" s="37" t="s">
        <v>360</v>
      </c>
      <c r="C355" s="37" t="s">
        <v>365</v>
      </c>
      <c r="D355" s="37" t="s">
        <v>83</v>
      </c>
      <c r="E355" s="37" t="n">
        <v>42</v>
      </c>
      <c r="F355" s="37" t="s">
        <v>101</v>
      </c>
      <c r="G355" s="37" t="s">
        <v>95</v>
      </c>
      <c r="H355" s="37" t="s">
        <v>319</v>
      </c>
      <c r="I355" s="37" t="s">
        <v>61</v>
      </c>
      <c r="J355" s="37" t="s">
        <v>573</v>
      </c>
      <c r="K355" s="37" t="s">
        <v>77</v>
      </c>
      <c r="L355" s="37" t="s">
        <v>107</v>
      </c>
      <c r="M355" s="37" t="s">
        <v>88</v>
      </c>
      <c r="N355" s="37" t="s">
        <v>90</v>
      </c>
      <c r="O355" s="38" t="n">
        <v>43733</v>
      </c>
      <c r="P355" s="39" t="n">
        <v>1894000</v>
      </c>
      <c r="Q355" s="37" t="n">
        <v>15</v>
      </c>
      <c r="R355" s="37" t="s">
        <v>187</v>
      </c>
      <c r="S355" s="37" t="s">
        <v>111</v>
      </c>
      <c r="T355" s="37" t="s">
        <v>899</v>
      </c>
      <c r="U355" s="37" t="s">
        <v>52</v>
      </c>
      <c r="V355" s="37" t="n">
        <f aca="false">IF(O355="","",YEAR(O355))</f>
        <v>2019</v>
      </c>
      <c r="W355" s="37" t="str">
        <f aca="false">IF(E355&lt;25,"21-24",IF(E355&lt;30,"25-29",IF(E355&lt;35,"30-34",IF(E355&lt;40,"35-39",IF(E355&lt;45,"40-44","45+")))))</f>
        <v>40-44</v>
      </c>
    </row>
    <row r="356" customFormat="false" ht="15" hidden="false" customHeight="false" outlineLevel="0" collapsed="false">
      <c r="A356" s="37" t="s">
        <v>974</v>
      </c>
      <c r="B356" s="37" t="s">
        <v>448</v>
      </c>
      <c r="C356" s="37" t="s">
        <v>426</v>
      </c>
      <c r="D356" s="37" t="s">
        <v>83</v>
      </c>
      <c r="E356" s="37" t="n">
        <v>21</v>
      </c>
      <c r="F356" s="37" t="s">
        <v>100</v>
      </c>
      <c r="G356" s="37" t="s">
        <v>95</v>
      </c>
      <c r="H356" s="37" t="s">
        <v>321</v>
      </c>
      <c r="I356" s="37" t="s">
        <v>63</v>
      </c>
      <c r="J356" s="37" t="s">
        <v>371</v>
      </c>
      <c r="K356" s="37" t="s">
        <v>75</v>
      </c>
      <c r="L356" s="37" t="s">
        <v>105</v>
      </c>
      <c r="M356" s="37" t="s">
        <v>86</v>
      </c>
      <c r="N356" s="37" t="s">
        <v>90</v>
      </c>
      <c r="O356" s="38" t="n">
        <v>46238</v>
      </c>
      <c r="P356" s="39" t="n">
        <v>326000</v>
      </c>
      <c r="Q356" s="37" t="n">
        <v>6</v>
      </c>
      <c r="R356" s="37" t="s">
        <v>187</v>
      </c>
      <c r="S356" s="37" t="s">
        <v>114</v>
      </c>
      <c r="T356" s="37" t="s">
        <v>765</v>
      </c>
      <c r="U356" s="37" t="s">
        <v>52</v>
      </c>
      <c r="V356" s="37" t="n">
        <f aca="false">IF(O356="","",YEAR(O356))</f>
        <v>2026</v>
      </c>
      <c r="W356" s="37" t="str">
        <f aca="false">IF(E356&lt;25,"21-24",IF(E356&lt;30,"25-29",IF(E356&lt;35,"30-34",IF(E356&lt;40,"35-39",IF(E356&lt;45,"40-44","45+")))))</f>
        <v>21-24</v>
      </c>
    </row>
    <row r="357" customFormat="false" ht="15" hidden="false" customHeight="false" outlineLevel="0" collapsed="false">
      <c r="A357" s="37" t="s">
        <v>975</v>
      </c>
      <c r="B357" s="37" t="s">
        <v>369</v>
      </c>
      <c r="C357" s="37" t="s">
        <v>383</v>
      </c>
      <c r="D357" s="37" t="s">
        <v>83</v>
      </c>
      <c r="E357" s="37" t="n">
        <v>31</v>
      </c>
      <c r="F357" s="37" t="s">
        <v>101</v>
      </c>
      <c r="G357" s="37" t="s">
        <v>95</v>
      </c>
      <c r="H357" s="37" t="s">
        <v>318</v>
      </c>
      <c r="I357" s="37" t="s">
        <v>60</v>
      </c>
      <c r="J357" s="37" t="s">
        <v>470</v>
      </c>
      <c r="K357" s="37" t="s">
        <v>77</v>
      </c>
      <c r="L357" s="37" t="s">
        <v>104</v>
      </c>
      <c r="M357" s="37" t="s">
        <v>86</v>
      </c>
      <c r="N357" s="37" t="s">
        <v>90</v>
      </c>
      <c r="O357" s="38" t="n">
        <v>43489</v>
      </c>
      <c r="P357" s="39" t="n">
        <v>1600000</v>
      </c>
      <c r="Q357" s="37" t="n">
        <v>22</v>
      </c>
      <c r="R357" s="37" t="s">
        <v>185</v>
      </c>
      <c r="S357" s="37" t="s">
        <v>113</v>
      </c>
      <c r="T357" s="37" t="s">
        <v>405</v>
      </c>
      <c r="U357" s="37" t="s">
        <v>53</v>
      </c>
      <c r="V357" s="37" t="n">
        <f aca="false">IF(O357="","",YEAR(O357))</f>
        <v>2019</v>
      </c>
      <c r="W357" s="37" t="str">
        <f aca="false">IF(E357&lt;25,"21-24",IF(E357&lt;30,"25-29",IF(E357&lt;35,"30-34",IF(E357&lt;40,"35-39",IF(E357&lt;45,"40-44","45+")))))</f>
        <v>30-34</v>
      </c>
    </row>
    <row r="358" customFormat="false" ht="15" hidden="false" customHeight="false" outlineLevel="0" collapsed="false">
      <c r="A358" s="37" t="s">
        <v>976</v>
      </c>
      <c r="B358" s="37" t="s">
        <v>402</v>
      </c>
      <c r="C358" s="37" t="s">
        <v>433</v>
      </c>
      <c r="D358" s="37" t="s">
        <v>82</v>
      </c>
      <c r="E358" s="37" t="n">
        <v>25</v>
      </c>
      <c r="F358" s="37" t="s">
        <v>101</v>
      </c>
      <c r="G358" s="37" t="s">
        <v>96</v>
      </c>
      <c r="H358" s="37" t="s">
        <v>318</v>
      </c>
      <c r="I358" s="37" t="s">
        <v>60</v>
      </c>
      <c r="J358" s="37" t="s">
        <v>520</v>
      </c>
      <c r="K358" s="37" t="s">
        <v>76</v>
      </c>
      <c r="L358" s="37" t="s">
        <v>108</v>
      </c>
      <c r="M358" s="37" t="s">
        <v>88</v>
      </c>
      <c r="N358" s="37" t="s">
        <v>90</v>
      </c>
      <c r="O358" s="38" t="n">
        <v>45541</v>
      </c>
      <c r="P358" s="39" t="n">
        <v>989000</v>
      </c>
      <c r="Q358" s="37" t="n">
        <v>11</v>
      </c>
      <c r="R358" s="37" t="s">
        <v>187</v>
      </c>
      <c r="S358" s="37" t="s">
        <v>111</v>
      </c>
      <c r="T358" s="37" t="s">
        <v>611</v>
      </c>
      <c r="U358" s="37" t="s">
        <v>52</v>
      </c>
      <c r="V358" s="37" t="n">
        <f aca="false">IF(O358="","",YEAR(O358))</f>
        <v>2024</v>
      </c>
      <c r="W358" s="37" t="str">
        <f aca="false">IF(E358&lt;25,"21-24",IF(E358&lt;30,"25-29",IF(E358&lt;35,"30-34",IF(E358&lt;40,"35-39",IF(E358&lt;45,"40-44","45+")))))</f>
        <v>25-29</v>
      </c>
    </row>
    <row r="359" customFormat="false" ht="15" hidden="false" customHeight="false" outlineLevel="0" collapsed="false">
      <c r="A359" s="37" t="s">
        <v>977</v>
      </c>
      <c r="B359" s="37" t="s">
        <v>519</v>
      </c>
      <c r="C359" s="37" t="s">
        <v>642</v>
      </c>
      <c r="D359" s="37" t="s">
        <v>83</v>
      </c>
      <c r="E359" s="37" t="n">
        <v>31</v>
      </c>
      <c r="F359" s="37" t="s">
        <v>100</v>
      </c>
      <c r="G359" s="37" t="s">
        <v>95</v>
      </c>
      <c r="H359" s="37" t="s">
        <v>321</v>
      </c>
      <c r="I359" s="37" t="s">
        <v>63</v>
      </c>
      <c r="J359" s="37" t="s">
        <v>388</v>
      </c>
      <c r="K359" s="37" t="s">
        <v>77</v>
      </c>
      <c r="L359" s="37" t="s">
        <v>106</v>
      </c>
      <c r="M359" s="37" t="s">
        <v>88</v>
      </c>
      <c r="N359" s="37" t="s">
        <v>90</v>
      </c>
      <c r="O359" s="38" t="n">
        <v>46239</v>
      </c>
      <c r="P359" s="39" t="n">
        <v>2422000</v>
      </c>
      <c r="Q359" s="37" t="n">
        <v>9</v>
      </c>
      <c r="R359" s="37" t="s">
        <v>185</v>
      </c>
      <c r="S359" s="37" t="s">
        <v>112</v>
      </c>
      <c r="T359" s="37" t="s">
        <v>627</v>
      </c>
      <c r="U359" s="37" t="s">
        <v>52</v>
      </c>
      <c r="V359" s="37" t="n">
        <f aca="false">IF(O359="","",YEAR(O359))</f>
        <v>2026</v>
      </c>
      <c r="W359" s="37" t="str">
        <f aca="false">IF(E359&lt;25,"21-24",IF(E359&lt;30,"25-29",IF(E359&lt;35,"30-34",IF(E359&lt;40,"35-39",IF(E359&lt;45,"40-44","45+")))))</f>
        <v>30-34</v>
      </c>
    </row>
    <row r="360" customFormat="false" ht="15" hidden="false" customHeight="false" outlineLevel="0" collapsed="false">
      <c r="A360" s="37" t="s">
        <v>978</v>
      </c>
      <c r="B360" s="37" t="s">
        <v>456</v>
      </c>
      <c r="C360" s="37" t="s">
        <v>365</v>
      </c>
      <c r="D360" s="37" t="s">
        <v>83</v>
      </c>
      <c r="E360" s="37" t="n">
        <v>29</v>
      </c>
      <c r="F360" s="37" t="s">
        <v>100</v>
      </c>
      <c r="G360" s="37" t="s">
        <v>94</v>
      </c>
      <c r="H360" s="37" t="s">
        <v>319</v>
      </c>
      <c r="I360" s="37" t="s">
        <v>61</v>
      </c>
      <c r="J360" s="37" t="s">
        <v>380</v>
      </c>
      <c r="K360" s="37" t="s">
        <v>76</v>
      </c>
      <c r="L360" s="37" t="s">
        <v>109</v>
      </c>
      <c r="M360" s="37" t="s">
        <v>87</v>
      </c>
      <c r="N360" s="37" t="s">
        <v>90</v>
      </c>
      <c r="O360" s="38" t="n">
        <v>45555</v>
      </c>
      <c r="P360" s="39" t="n">
        <v>1399000</v>
      </c>
      <c r="Q360" s="37" t="n">
        <v>4</v>
      </c>
      <c r="R360" s="37" t="s">
        <v>187</v>
      </c>
      <c r="S360" s="37" t="s">
        <v>111</v>
      </c>
      <c r="T360" s="37" t="s">
        <v>728</v>
      </c>
      <c r="U360" s="37" t="s">
        <v>52</v>
      </c>
      <c r="V360" s="37" t="n">
        <f aca="false">IF(O360="","",YEAR(O360))</f>
        <v>2024</v>
      </c>
      <c r="W360" s="37" t="str">
        <f aca="false">IF(E360&lt;25,"21-24",IF(E360&lt;30,"25-29",IF(E360&lt;35,"30-34",IF(E360&lt;40,"35-39",IF(E360&lt;45,"40-44","45+")))))</f>
        <v>25-29</v>
      </c>
    </row>
    <row r="361" customFormat="false" ht="15" hidden="false" customHeight="false" outlineLevel="0" collapsed="false">
      <c r="A361" s="37" t="s">
        <v>979</v>
      </c>
      <c r="B361" s="37" t="s">
        <v>439</v>
      </c>
      <c r="C361" s="37" t="s">
        <v>406</v>
      </c>
      <c r="D361" s="37" t="s">
        <v>83</v>
      </c>
      <c r="E361" s="37" t="n">
        <v>35</v>
      </c>
      <c r="F361" s="37" t="s">
        <v>101</v>
      </c>
      <c r="G361" s="37" t="s">
        <v>94</v>
      </c>
      <c r="H361" s="37" t="s">
        <v>321</v>
      </c>
      <c r="I361" s="37" t="s">
        <v>63</v>
      </c>
      <c r="J361" s="37" t="s">
        <v>626</v>
      </c>
      <c r="K361" s="37" t="s">
        <v>77</v>
      </c>
      <c r="L361" s="37" t="s">
        <v>106</v>
      </c>
      <c r="M361" s="37" t="s">
        <v>88</v>
      </c>
      <c r="N361" s="37" t="s">
        <v>90</v>
      </c>
      <c r="O361" s="38" t="n">
        <v>43644</v>
      </c>
      <c r="P361" s="39" t="n">
        <v>1467000</v>
      </c>
      <c r="Q361" s="37" t="n">
        <v>32</v>
      </c>
      <c r="R361" s="37" t="s">
        <v>185</v>
      </c>
      <c r="S361" s="37" t="s">
        <v>111</v>
      </c>
      <c r="T361" s="37" t="s">
        <v>608</v>
      </c>
      <c r="U361" s="37" t="s">
        <v>52</v>
      </c>
      <c r="V361" s="37" t="n">
        <f aca="false">IF(O361="","",YEAR(O361))</f>
        <v>2019</v>
      </c>
      <c r="W361" s="37" t="str">
        <f aca="false">IF(E361&lt;25,"21-24",IF(E361&lt;30,"25-29",IF(E361&lt;35,"30-34",IF(E361&lt;40,"35-39",IF(E361&lt;45,"40-44","45+")))))</f>
        <v>35-39</v>
      </c>
    </row>
    <row r="362" customFormat="false" ht="15" hidden="false" customHeight="false" outlineLevel="0" collapsed="false">
      <c r="A362" s="37" t="s">
        <v>798</v>
      </c>
      <c r="B362" s="37" t="s">
        <v>399</v>
      </c>
      <c r="C362" s="37" t="s">
        <v>453</v>
      </c>
      <c r="D362" s="37" t="s">
        <v>82</v>
      </c>
      <c r="E362" s="37" t="n">
        <v>44</v>
      </c>
      <c r="F362" s="37" t="s">
        <v>101</v>
      </c>
      <c r="G362" s="37" t="s">
        <v>94</v>
      </c>
      <c r="H362" s="37" t="s">
        <v>318</v>
      </c>
      <c r="I362" s="37" t="s">
        <v>60</v>
      </c>
      <c r="J362" s="37" t="s">
        <v>407</v>
      </c>
      <c r="K362" s="37" t="s">
        <v>78</v>
      </c>
      <c r="L362" s="37" t="s">
        <v>106</v>
      </c>
      <c r="M362" s="37" t="s">
        <v>87</v>
      </c>
      <c r="N362" s="37" t="s">
        <v>90</v>
      </c>
      <c r="O362" s="38" t="n">
        <v>44296</v>
      </c>
      <c r="P362" s="39" t="n">
        <v>3614000</v>
      </c>
      <c r="Q362" s="37" t="n">
        <v>4</v>
      </c>
      <c r="R362" s="37" t="s">
        <v>187</v>
      </c>
      <c r="S362" s="37" t="s">
        <v>112</v>
      </c>
      <c r="T362" s="37" t="s">
        <v>472</v>
      </c>
      <c r="U362" s="37" t="s">
        <v>52</v>
      </c>
      <c r="V362" s="37" t="n">
        <f aca="false">IF(O362="","",YEAR(O362))</f>
        <v>2021</v>
      </c>
      <c r="W362" s="37" t="str">
        <f aca="false">IF(E362&lt;25,"21-24",IF(E362&lt;30,"25-29",IF(E362&lt;35,"30-34",IF(E362&lt;40,"35-39",IF(E362&lt;45,"40-44","45+")))))</f>
        <v>40-44</v>
      </c>
    </row>
    <row r="363" customFormat="false" ht="15" hidden="false" customHeight="false" outlineLevel="0" collapsed="false">
      <c r="A363" s="37" t="s">
        <v>582</v>
      </c>
      <c r="B363" s="37" t="s">
        <v>572</v>
      </c>
      <c r="C363" s="37" t="s">
        <v>387</v>
      </c>
      <c r="D363" s="37" t="s">
        <v>82</v>
      </c>
      <c r="E363" s="37" t="n">
        <v>37</v>
      </c>
      <c r="F363" s="37" t="s">
        <v>101</v>
      </c>
      <c r="G363" s="37" t="s">
        <v>94</v>
      </c>
      <c r="H363" s="37" t="s">
        <v>325</v>
      </c>
      <c r="I363" s="37" t="s">
        <v>67</v>
      </c>
      <c r="J363" s="37" t="s">
        <v>664</v>
      </c>
      <c r="K363" s="37" t="s">
        <v>78</v>
      </c>
      <c r="L363" s="37" t="s">
        <v>108</v>
      </c>
      <c r="M363" s="37" t="s">
        <v>87</v>
      </c>
      <c r="N363" s="37" t="s">
        <v>90</v>
      </c>
      <c r="O363" s="38" t="n">
        <v>42855</v>
      </c>
      <c r="P363" s="39" t="n">
        <v>3399000</v>
      </c>
      <c r="Q363" s="37" t="n">
        <v>5</v>
      </c>
      <c r="R363" s="37" t="s">
        <v>187</v>
      </c>
      <c r="S363" s="37" t="s">
        <v>113</v>
      </c>
      <c r="T363" s="37" t="s">
        <v>980</v>
      </c>
      <c r="U363" s="37" t="s">
        <v>52</v>
      </c>
      <c r="V363" s="37" t="n">
        <f aca="false">IF(O363="","",YEAR(O363))</f>
        <v>2017</v>
      </c>
      <c r="W363" s="37" t="str">
        <f aca="false">IF(E363&lt;25,"21-24",IF(E363&lt;30,"25-29",IF(E363&lt;35,"30-34",IF(E363&lt;40,"35-39",IF(E363&lt;45,"40-44","45+")))))</f>
        <v>35-39</v>
      </c>
    </row>
    <row r="364" customFormat="false" ht="15" hidden="false" customHeight="false" outlineLevel="0" collapsed="false">
      <c r="A364" s="37" t="s">
        <v>981</v>
      </c>
      <c r="B364" s="37" t="s">
        <v>445</v>
      </c>
      <c r="C364" s="37" t="s">
        <v>392</v>
      </c>
      <c r="D364" s="37" t="s">
        <v>82</v>
      </c>
      <c r="E364" s="37" t="n">
        <v>36</v>
      </c>
      <c r="F364" s="37" t="s">
        <v>100</v>
      </c>
      <c r="G364" s="37" t="s">
        <v>94</v>
      </c>
      <c r="H364" s="37" t="s">
        <v>321</v>
      </c>
      <c r="I364" s="37" t="s">
        <v>63</v>
      </c>
      <c r="J364" s="37" t="s">
        <v>388</v>
      </c>
      <c r="K364" s="37" t="s">
        <v>77</v>
      </c>
      <c r="L364" s="37" t="s">
        <v>106</v>
      </c>
      <c r="M364" s="37" t="s">
        <v>86</v>
      </c>
      <c r="N364" s="37" t="s">
        <v>90</v>
      </c>
      <c r="O364" s="38" t="n">
        <v>46166</v>
      </c>
      <c r="P364" s="39" t="n">
        <v>2137000</v>
      </c>
      <c r="Q364" s="37" t="n">
        <v>17</v>
      </c>
      <c r="R364" s="37" t="s">
        <v>187</v>
      </c>
      <c r="S364" s="37" t="s">
        <v>115</v>
      </c>
      <c r="T364" s="37" t="s">
        <v>533</v>
      </c>
      <c r="U364" s="37" t="s">
        <v>52</v>
      </c>
      <c r="V364" s="37" t="n">
        <f aca="false">IF(O364="","",YEAR(O364))</f>
        <v>2026</v>
      </c>
      <c r="W364" s="37" t="str">
        <f aca="false">IF(E364&lt;25,"21-24",IF(E364&lt;30,"25-29",IF(E364&lt;35,"30-34",IF(E364&lt;40,"35-39",IF(E364&lt;45,"40-44","45+")))))</f>
        <v>35-39</v>
      </c>
    </row>
    <row r="365" customFormat="false" ht="15" hidden="false" customHeight="false" outlineLevel="0" collapsed="false">
      <c r="A365" s="37" t="s">
        <v>982</v>
      </c>
      <c r="B365" s="37" t="s">
        <v>419</v>
      </c>
      <c r="C365" s="37" t="s">
        <v>469</v>
      </c>
      <c r="D365" s="37" t="s">
        <v>83</v>
      </c>
      <c r="E365" s="37" t="n">
        <v>30</v>
      </c>
      <c r="F365" s="37" t="s">
        <v>100</v>
      </c>
      <c r="G365" s="37" t="s">
        <v>95</v>
      </c>
      <c r="H365" s="37" t="s">
        <v>318</v>
      </c>
      <c r="I365" s="37" t="s">
        <v>60</v>
      </c>
      <c r="J365" s="37" t="s">
        <v>520</v>
      </c>
      <c r="K365" s="37" t="s">
        <v>76</v>
      </c>
      <c r="L365" s="37" t="s">
        <v>105</v>
      </c>
      <c r="M365" s="37" t="s">
        <v>87</v>
      </c>
      <c r="N365" s="37" t="s">
        <v>90</v>
      </c>
      <c r="O365" s="38" t="n">
        <v>44308</v>
      </c>
      <c r="P365" s="39" t="n">
        <v>1213000</v>
      </c>
      <c r="Q365" s="37" t="n">
        <v>13</v>
      </c>
      <c r="R365" s="37" t="s">
        <v>187</v>
      </c>
      <c r="S365" s="37" t="s">
        <v>112</v>
      </c>
      <c r="T365" s="37" t="s">
        <v>983</v>
      </c>
      <c r="U365" s="37" t="s">
        <v>52</v>
      </c>
      <c r="V365" s="37" t="n">
        <f aca="false">IF(O365="","",YEAR(O365))</f>
        <v>2021</v>
      </c>
      <c r="W365" s="37" t="str">
        <f aca="false">IF(E365&lt;25,"21-24",IF(E365&lt;30,"25-29",IF(E365&lt;35,"30-34",IF(E365&lt;40,"35-39",IF(E365&lt;45,"40-44","45+")))))</f>
        <v>30-34</v>
      </c>
    </row>
    <row r="366" customFormat="false" ht="15" hidden="false" customHeight="false" outlineLevel="0" collapsed="false">
      <c r="A366" s="37" t="s">
        <v>984</v>
      </c>
      <c r="B366" s="37" t="s">
        <v>448</v>
      </c>
      <c r="C366" s="37" t="s">
        <v>484</v>
      </c>
      <c r="D366" s="37" t="s">
        <v>83</v>
      </c>
      <c r="E366" s="37" t="n">
        <v>36</v>
      </c>
      <c r="F366" s="37" t="s">
        <v>100</v>
      </c>
      <c r="G366" s="37" t="s">
        <v>96</v>
      </c>
      <c r="H366" s="37" t="s">
        <v>325</v>
      </c>
      <c r="I366" s="37" t="s">
        <v>67</v>
      </c>
      <c r="J366" s="37" t="s">
        <v>664</v>
      </c>
      <c r="K366" s="37" t="s">
        <v>78</v>
      </c>
      <c r="L366" s="37" t="s">
        <v>105</v>
      </c>
      <c r="M366" s="37" t="s">
        <v>87</v>
      </c>
      <c r="N366" s="37" t="s">
        <v>90</v>
      </c>
      <c r="O366" s="38" t="n">
        <v>44962</v>
      </c>
      <c r="P366" s="39" t="n">
        <v>2820000</v>
      </c>
      <c r="Q366" s="37" t="n">
        <v>4</v>
      </c>
      <c r="R366" s="37" t="s">
        <v>187</v>
      </c>
      <c r="S366" s="37" t="s">
        <v>114</v>
      </c>
      <c r="T366" s="37" t="s">
        <v>985</v>
      </c>
      <c r="U366" s="37" t="s">
        <v>52</v>
      </c>
      <c r="V366" s="37" t="n">
        <f aca="false">IF(O366="","",YEAR(O366))</f>
        <v>2023</v>
      </c>
      <c r="W366" s="37" t="str">
        <f aca="false">IF(E366&lt;25,"21-24",IF(E366&lt;30,"25-29",IF(E366&lt;35,"30-34",IF(E366&lt;40,"35-39",IF(E366&lt;45,"40-44","45+")))))</f>
        <v>35-39</v>
      </c>
    </row>
    <row r="367" customFormat="false" ht="15" hidden="false" customHeight="false" outlineLevel="0" collapsed="false">
      <c r="A367" s="37" t="s">
        <v>424</v>
      </c>
      <c r="B367" s="37" t="s">
        <v>399</v>
      </c>
      <c r="C367" s="37" t="s">
        <v>453</v>
      </c>
      <c r="D367" s="37" t="s">
        <v>82</v>
      </c>
      <c r="E367" s="37" t="n">
        <v>44</v>
      </c>
      <c r="F367" s="37" t="s">
        <v>100</v>
      </c>
      <c r="G367" s="37" t="s">
        <v>96</v>
      </c>
      <c r="H367" s="37" t="s">
        <v>319</v>
      </c>
      <c r="I367" s="37" t="s">
        <v>61</v>
      </c>
      <c r="J367" s="37" t="s">
        <v>423</v>
      </c>
      <c r="K367" s="37" t="s">
        <v>78</v>
      </c>
      <c r="L367" s="37" t="s">
        <v>106</v>
      </c>
      <c r="M367" s="37" t="s">
        <v>86</v>
      </c>
      <c r="N367" s="37" t="s">
        <v>90</v>
      </c>
      <c r="O367" s="38" t="n">
        <v>44825</v>
      </c>
      <c r="P367" s="39" t="n">
        <v>4404000</v>
      </c>
      <c r="Q367" s="37" t="n">
        <v>21</v>
      </c>
      <c r="R367" s="37" t="s">
        <v>185</v>
      </c>
      <c r="S367" s="37" t="s">
        <v>112</v>
      </c>
      <c r="T367" s="37" t="s">
        <v>586</v>
      </c>
      <c r="U367" s="37" t="s">
        <v>52</v>
      </c>
      <c r="V367" s="37" t="n">
        <f aca="false">IF(O367="","",YEAR(O367))</f>
        <v>2022</v>
      </c>
      <c r="W367" s="37" t="str">
        <f aca="false">IF(E367&lt;25,"21-24",IF(E367&lt;30,"25-29",IF(E367&lt;35,"30-34",IF(E367&lt;40,"35-39",IF(E367&lt;45,"40-44","45+")))))</f>
        <v>40-44</v>
      </c>
    </row>
    <row r="368" customFormat="false" ht="15" hidden="false" customHeight="false" outlineLevel="0" collapsed="false">
      <c r="A368" s="37" t="s">
        <v>986</v>
      </c>
      <c r="B368" s="37" t="s">
        <v>499</v>
      </c>
      <c r="C368" s="37" t="s">
        <v>433</v>
      </c>
      <c r="D368" s="37" t="s">
        <v>84</v>
      </c>
      <c r="E368" s="37" t="n">
        <v>28</v>
      </c>
      <c r="F368" s="37" t="s">
        <v>100</v>
      </c>
      <c r="G368" s="37" t="s">
        <v>94</v>
      </c>
      <c r="H368" s="37" t="s">
        <v>319</v>
      </c>
      <c r="I368" s="37" t="s">
        <v>61</v>
      </c>
      <c r="J368" s="37" t="s">
        <v>573</v>
      </c>
      <c r="K368" s="37" t="s">
        <v>77</v>
      </c>
      <c r="L368" s="37" t="s">
        <v>105</v>
      </c>
      <c r="M368" s="37" t="s">
        <v>86</v>
      </c>
      <c r="N368" s="37" t="s">
        <v>90</v>
      </c>
      <c r="O368" s="38" t="n">
        <v>45116</v>
      </c>
      <c r="P368" s="39" t="n">
        <v>1762000</v>
      </c>
      <c r="Q368" s="37" t="n">
        <v>0</v>
      </c>
      <c r="R368" s="37" t="s">
        <v>185</v>
      </c>
      <c r="S368" s="37" t="s">
        <v>111</v>
      </c>
      <c r="T368" s="37" t="s">
        <v>987</v>
      </c>
      <c r="U368" s="37" t="s">
        <v>53</v>
      </c>
      <c r="V368" s="37" t="n">
        <f aca="false">IF(O368="","",YEAR(O368))</f>
        <v>2023</v>
      </c>
      <c r="W368" s="37" t="str">
        <f aca="false">IF(E368&lt;25,"21-24",IF(E368&lt;30,"25-29",IF(E368&lt;35,"30-34",IF(E368&lt;40,"35-39",IF(E368&lt;45,"40-44","45+")))))</f>
        <v>25-29</v>
      </c>
    </row>
    <row r="369" customFormat="false" ht="15" hidden="false" customHeight="false" outlineLevel="0" collapsed="false">
      <c r="A369" s="37" t="s">
        <v>988</v>
      </c>
      <c r="B369" s="37" t="s">
        <v>391</v>
      </c>
      <c r="C369" s="37" t="s">
        <v>433</v>
      </c>
      <c r="D369" s="37" t="s">
        <v>83</v>
      </c>
      <c r="E369" s="37" t="n">
        <v>28</v>
      </c>
      <c r="F369" s="37" t="s">
        <v>101</v>
      </c>
      <c r="G369" s="37" t="s">
        <v>94</v>
      </c>
      <c r="H369" s="37" t="s">
        <v>322</v>
      </c>
      <c r="I369" s="37" t="s">
        <v>64</v>
      </c>
      <c r="J369" s="37" t="s">
        <v>440</v>
      </c>
      <c r="K369" s="37" t="s">
        <v>76</v>
      </c>
      <c r="L369" s="37" t="s">
        <v>106</v>
      </c>
      <c r="M369" s="37" t="s">
        <v>86</v>
      </c>
      <c r="N369" s="37" t="s">
        <v>90</v>
      </c>
      <c r="O369" s="38" t="n">
        <v>44152</v>
      </c>
      <c r="P369" s="39" t="n">
        <v>637000</v>
      </c>
      <c r="Q369" s="37" t="n">
        <v>7</v>
      </c>
      <c r="R369" s="37" t="s">
        <v>185</v>
      </c>
      <c r="S369" s="37" t="s">
        <v>114</v>
      </c>
      <c r="T369" s="37" t="s">
        <v>927</v>
      </c>
      <c r="U369" s="37" t="s">
        <v>52</v>
      </c>
      <c r="V369" s="37" t="n">
        <f aca="false">IF(O369="","",YEAR(O369))</f>
        <v>2020</v>
      </c>
      <c r="W369" s="37" t="str">
        <f aca="false">IF(E369&lt;25,"21-24",IF(E369&lt;30,"25-29",IF(E369&lt;35,"30-34",IF(E369&lt;40,"35-39",IF(E369&lt;45,"40-44","45+")))))</f>
        <v>25-29</v>
      </c>
    </row>
    <row r="370" customFormat="false" ht="15" hidden="false" customHeight="false" outlineLevel="0" collapsed="false">
      <c r="A370" s="37" t="s">
        <v>989</v>
      </c>
      <c r="B370" s="37" t="s">
        <v>360</v>
      </c>
      <c r="C370" s="37" t="s">
        <v>392</v>
      </c>
      <c r="D370" s="37" t="s">
        <v>82</v>
      </c>
      <c r="E370" s="37" t="n">
        <v>30</v>
      </c>
      <c r="F370" s="37" t="s">
        <v>100</v>
      </c>
      <c r="G370" s="37" t="s">
        <v>95</v>
      </c>
      <c r="H370" s="37" t="s">
        <v>318</v>
      </c>
      <c r="I370" s="37" t="s">
        <v>60</v>
      </c>
      <c r="J370" s="37" t="s">
        <v>393</v>
      </c>
      <c r="K370" s="37" t="s">
        <v>77</v>
      </c>
      <c r="L370" s="37" t="s">
        <v>104</v>
      </c>
      <c r="M370" s="37" t="s">
        <v>87</v>
      </c>
      <c r="N370" s="37" t="s">
        <v>90</v>
      </c>
      <c r="O370" s="38" t="n">
        <v>46192</v>
      </c>
      <c r="P370" s="39" t="n">
        <v>2037000</v>
      </c>
      <c r="Q370" s="37" t="n">
        <v>9</v>
      </c>
      <c r="R370" s="37" t="s">
        <v>187</v>
      </c>
      <c r="S370" s="37" t="s">
        <v>111</v>
      </c>
      <c r="T370" s="37" t="s">
        <v>408</v>
      </c>
      <c r="U370" s="37" t="s">
        <v>52</v>
      </c>
      <c r="V370" s="37" t="n">
        <f aca="false">IF(O370="","",YEAR(O370))</f>
        <v>2026</v>
      </c>
      <c r="W370" s="37" t="str">
        <f aca="false">IF(E370&lt;25,"21-24",IF(E370&lt;30,"25-29",IF(E370&lt;35,"30-34",IF(E370&lt;40,"35-39",IF(E370&lt;45,"40-44","45+")))))</f>
        <v>30-34</v>
      </c>
    </row>
    <row r="371" customFormat="false" ht="15" hidden="false" customHeight="false" outlineLevel="0" collapsed="false">
      <c r="A371" s="37" t="s">
        <v>990</v>
      </c>
      <c r="B371" s="37" t="s">
        <v>386</v>
      </c>
      <c r="C371" s="37" t="s">
        <v>406</v>
      </c>
      <c r="D371" s="37" t="s">
        <v>83</v>
      </c>
      <c r="E371" s="37" t="n">
        <v>26</v>
      </c>
      <c r="F371" s="37" t="s">
        <v>100</v>
      </c>
      <c r="G371" s="37" t="s">
        <v>94</v>
      </c>
      <c r="H371" s="37" t="s">
        <v>322</v>
      </c>
      <c r="I371" s="37" t="s">
        <v>64</v>
      </c>
      <c r="J371" s="37" t="s">
        <v>461</v>
      </c>
      <c r="K371" s="37" t="s">
        <v>75</v>
      </c>
      <c r="L371" s="37" t="s">
        <v>106</v>
      </c>
      <c r="M371" s="37" t="s">
        <v>87</v>
      </c>
      <c r="N371" s="37" t="s">
        <v>91</v>
      </c>
      <c r="O371" s="38" t="n">
        <v>45804</v>
      </c>
      <c r="P371" s="39" t="n">
        <v>343000</v>
      </c>
      <c r="Q371" s="37" t="n">
        <v>23</v>
      </c>
      <c r="R371" s="37" t="s">
        <v>187</v>
      </c>
      <c r="S371" s="37" t="s">
        <v>112</v>
      </c>
      <c r="T371" s="37" t="s">
        <v>643</v>
      </c>
      <c r="U371" s="37" t="s">
        <v>52</v>
      </c>
      <c r="V371" s="37" t="n">
        <f aca="false">IF(O371="","",YEAR(O371))</f>
        <v>2025</v>
      </c>
      <c r="W371" s="37" t="str">
        <f aca="false">IF(E371&lt;25,"21-24",IF(E371&lt;30,"25-29",IF(E371&lt;35,"30-34",IF(E371&lt;40,"35-39",IF(E371&lt;45,"40-44","45+")))))</f>
        <v>25-29</v>
      </c>
    </row>
    <row r="372" customFormat="false" ht="15" hidden="false" customHeight="false" outlineLevel="0" collapsed="false">
      <c r="A372" s="37" t="s">
        <v>991</v>
      </c>
      <c r="B372" s="37" t="s">
        <v>519</v>
      </c>
      <c r="C372" s="37" t="s">
        <v>383</v>
      </c>
      <c r="D372" s="37" t="s">
        <v>83</v>
      </c>
      <c r="E372" s="37" t="n">
        <v>41</v>
      </c>
      <c r="F372" s="37" t="s">
        <v>101</v>
      </c>
      <c r="G372" s="37" t="s">
        <v>94</v>
      </c>
      <c r="H372" s="37" t="s">
        <v>326</v>
      </c>
      <c r="I372" s="37" t="s">
        <v>68</v>
      </c>
      <c r="J372" s="37" t="s">
        <v>789</v>
      </c>
      <c r="K372" s="37" t="s">
        <v>78</v>
      </c>
      <c r="L372" s="37" t="s">
        <v>106</v>
      </c>
      <c r="M372" s="37" t="s">
        <v>87</v>
      </c>
      <c r="N372" s="37" t="s">
        <v>90</v>
      </c>
      <c r="O372" s="38" t="n">
        <v>44505</v>
      </c>
      <c r="P372" s="39" t="n">
        <v>3477000</v>
      </c>
      <c r="Q372" s="37" t="n">
        <v>3</v>
      </c>
      <c r="R372" s="37" t="s">
        <v>187</v>
      </c>
      <c r="S372" s="37" t="s">
        <v>111</v>
      </c>
      <c r="T372" s="37" t="s">
        <v>992</v>
      </c>
      <c r="U372" s="37" t="s">
        <v>52</v>
      </c>
      <c r="V372" s="37" t="n">
        <f aca="false">IF(O372="","",YEAR(O372))</f>
        <v>2021</v>
      </c>
      <c r="W372" s="37" t="str">
        <f aca="false">IF(E372&lt;25,"21-24",IF(E372&lt;30,"25-29",IF(E372&lt;35,"30-34",IF(E372&lt;40,"35-39",IF(E372&lt;45,"40-44","45+")))))</f>
        <v>40-44</v>
      </c>
    </row>
    <row r="373" customFormat="false" ht="15" hidden="false" customHeight="false" outlineLevel="0" collapsed="false">
      <c r="A373" s="37" t="s">
        <v>993</v>
      </c>
      <c r="B373" s="37" t="s">
        <v>499</v>
      </c>
      <c r="C373" s="37" t="s">
        <v>433</v>
      </c>
      <c r="D373" s="37" t="s">
        <v>82</v>
      </c>
      <c r="E373" s="37" t="n">
        <v>29</v>
      </c>
      <c r="F373" s="37" t="s">
        <v>100</v>
      </c>
      <c r="G373" s="37" t="s">
        <v>94</v>
      </c>
      <c r="H373" s="37" t="s">
        <v>318</v>
      </c>
      <c r="I373" s="37" t="s">
        <v>60</v>
      </c>
      <c r="J373" s="37" t="s">
        <v>384</v>
      </c>
      <c r="K373" s="37" t="s">
        <v>76</v>
      </c>
      <c r="L373" s="37" t="s">
        <v>105</v>
      </c>
      <c r="M373" s="37" t="s">
        <v>86</v>
      </c>
      <c r="N373" s="37" t="s">
        <v>90</v>
      </c>
      <c r="O373" s="38" t="n">
        <v>45708</v>
      </c>
      <c r="P373" s="39" t="n">
        <v>789000</v>
      </c>
      <c r="Q373" s="37" t="n">
        <v>17</v>
      </c>
      <c r="R373" s="37" t="s">
        <v>187</v>
      </c>
      <c r="S373" s="37" t="s">
        <v>114</v>
      </c>
      <c r="T373" s="37" t="s">
        <v>821</v>
      </c>
      <c r="U373" s="37" t="s">
        <v>52</v>
      </c>
      <c r="V373" s="37" t="n">
        <f aca="false">IF(O373="","",YEAR(O373))</f>
        <v>2025</v>
      </c>
      <c r="W373" s="37" t="str">
        <f aca="false">IF(E373&lt;25,"21-24",IF(E373&lt;30,"25-29",IF(E373&lt;35,"30-34",IF(E373&lt;40,"35-39",IF(E373&lt;45,"40-44","45+")))))</f>
        <v>25-29</v>
      </c>
    </row>
    <row r="374" customFormat="false" ht="15" hidden="false" customHeight="false" outlineLevel="0" collapsed="false">
      <c r="A374" s="37" t="s">
        <v>994</v>
      </c>
      <c r="B374" s="37" t="s">
        <v>422</v>
      </c>
      <c r="C374" s="37" t="s">
        <v>469</v>
      </c>
      <c r="D374" s="37" t="s">
        <v>83</v>
      </c>
      <c r="E374" s="37" t="n">
        <v>31</v>
      </c>
      <c r="F374" s="37" t="s">
        <v>100</v>
      </c>
      <c r="G374" s="37" t="s">
        <v>94</v>
      </c>
      <c r="H374" s="37" t="s">
        <v>318</v>
      </c>
      <c r="I374" s="37" t="s">
        <v>60</v>
      </c>
      <c r="J374" s="37" t="s">
        <v>393</v>
      </c>
      <c r="K374" s="37" t="s">
        <v>77</v>
      </c>
      <c r="L374" s="37" t="s">
        <v>106</v>
      </c>
      <c r="M374" s="37" t="s">
        <v>87</v>
      </c>
      <c r="N374" s="37" t="s">
        <v>90</v>
      </c>
      <c r="O374" s="38" t="n">
        <v>45158</v>
      </c>
      <c r="P374" s="39" t="n">
        <v>1714000</v>
      </c>
      <c r="Q374" s="37" t="n">
        <v>24</v>
      </c>
      <c r="R374" s="37" t="s">
        <v>185</v>
      </c>
      <c r="S374" s="37" t="s">
        <v>113</v>
      </c>
      <c r="T374" s="37" t="s">
        <v>596</v>
      </c>
      <c r="U374" s="37" t="s">
        <v>52</v>
      </c>
      <c r="V374" s="37" t="n">
        <f aca="false">IF(O374="","",YEAR(O374))</f>
        <v>2023</v>
      </c>
      <c r="W374" s="37" t="str">
        <f aca="false">IF(E374&lt;25,"21-24",IF(E374&lt;30,"25-29",IF(E374&lt;35,"30-34",IF(E374&lt;40,"35-39",IF(E374&lt;45,"40-44","45+")))))</f>
        <v>30-34</v>
      </c>
    </row>
    <row r="375" customFormat="false" ht="15" hidden="false" customHeight="false" outlineLevel="0" collapsed="false">
      <c r="A375" s="37" t="s">
        <v>995</v>
      </c>
      <c r="B375" s="37" t="s">
        <v>402</v>
      </c>
      <c r="C375" s="37" t="s">
        <v>453</v>
      </c>
      <c r="D375" s="37" t="s">
        <v>83</v>
      </c>
      <c r="E375" s="37" t="n">
        <v>29</v>
      </c>
      <c r="F375" s="37" t="s">
        <v>101</v>
      </c>
      <c r="G375" s="37" t="s">
        <v>95</v>
      </c>
      <c r="H375" s="37" t="s">
        <v>322</v>
      </c>
      <c r="I375" s="37" t="s">
        <v>64</v>
      </c>
      <c r="J375" s="37" t="s">
        <v>440</v>
      </c>
      <c r="K375" s="37" t="s">
        <v>76</v>
      </c>
      <c r="L375" s="37" t="s">
        <v>104</v>
      </c>
      <c r="M375" s="37" t="s">
        <v>87</v>
      </c>
      <c r="N375" s="37" t="s">
        <v>91</v>
      </c>
      <c r="O375" s="38" t="n">
        <v>44525</v>
      </c>
      <c r="P375" s="39" t="n">
        <v>938000</v>
      </c>
      <c r="Q375" s="37" t="n">
        <v>0</v>
      </c>
      <c r="R375" s="37" t="s">
        <v>187</v>
      </c>
      <c r="S375" s="37" t="s">
        <v>113</v>
      </c>
      <c r="T375" s="37" t="s">
        <v>684</v>
      </c>
      <c r="U375" s="37" t="s">
        <v>52</v>
      </c>
      <c r="V375" s="37" t="n">
        <f aca="false">IF(O375="","",YEAR(O375))</f>
        <v>2021</v>
      </c>
      <c r="W375" s="37" t="str">
        <f aca="false">IF(E375&lt;25,"21-24",IF(E375&lt;30,"25-29",IF(E375&lt;35,"30-34",IF(E375&lt;40,"35-39",IF(E375&lt;45,"40-44","45+")))))</f>
        <v>25-29</v>
      </c>
    </row>
    <row r="376" customFormat="false" ht="15" hidden="false" customHeight="false" outlineLevel="0" collapsed="false">
      <c r="A376" s="37" t="s">
        <v>996</v>
      </c>
      <c r="B376" s="37" t="s">
        <v>465</v>
      </c>
      <c r="C376" s="37" t="s">
        <v>406</v>
      </c>
      <c r="D376" s="37" t="s">
        <v>82</v>
      </c>
      <c r="E376" s="37" t="n">
        <v>35</v>
      </c>
      <c r="F376" s="37" t="s">
        <v>100</v>
      </c>
      <c r="G376" s="37" t="s">
        <v>94</v>
      </c>
      <c r="H376" s="37" t="s">
        <v>325</v>
      </c>
      <c r="I376" s="37" t="s">
        <v>67</v>
      </c>
      <c r="J376" s="37" t="s">
        <v>716</v>
      </c>
      <c r="K376" s="37" t="s">
        <v>76</v>
      </c>
      <c r="L376" s="37" t="s">
        <v>108</v>
      </c>
      <c r="M376" s="37" t="s">
        <v>86</v>
      </c>
      <c r="N376" s="37" t="s">
        <v>90</v>
      </c>
      <c r="O376" s="38" t="n">
        <v>42105</v>
      </c>
      <c r="P376" s="39" t="n">
        <v>1300000</v>
      </c>
      <c r="Q376" s="37" t="n">
        <v>4</v>
      </c>
      <c r="R376" s="37" t="s">
        <v>187</v>
      </c>
      <c r="S376" s="37" t="s">
        <v>111</v>
      </c>
      <c r="T376" s="37" t="s">
        <v>717</v>
      </c>
      <c r="U376" s="37" t="s">
        <v>52</v>
      </c>
      <c r="V376" s="37" t="n">
        <f aca="false">IF(O376="","",YEAR(O376))</f>
        <v>2015</v>
      </c>
      <c r="W376" s="37" t="str">
        <f aca="false">IF(E376&lt;25,"21-24",IF(E376&lt;30,"25-29",IF(E376&lt;35,"30-34",IF(E376&lt;40,"35-39",IF(E376&lt;45,"40-44","45+")))))</f>
        <v>35-39</v>
      </c>
    </row>
    <row r="377" customFormat="false" ht="15" hidden="false" customHeight="false" outlineLevel="0" collapsed="false">
      <c r="A377" s="37" t="s">
        <v>997</v>
      </c>
      <c r="B377" s="37" t="s">
        <v>600</v>
      </c>
      <c r="C377" s="37" t="s">
        <v>426</v>
      </c>
      <c r="D377" s="37" t="s">
        <v>82</v>
      </c>
      <c r="E377" s="37" t="n">
        <v>39</v>
      </c>
      <c r="F377" s="37" t="s">
        <v>100</v>
      </c>
      <c r="G377" s="37" t="s">
        <v>94</v>
      </c>
      <c r="H377" s="37" t="s">
        <v>326</v>
      </c>
      <c r="I377" s="37" t="s">
        <v>68</v>
      </c>
      <c r="J377" s="37" t="s">
        <v>789</v>
      </c>
      <c r="K377" s="37" t="s">
        <v>78</v>
      </c>
      <c r="L377" s="37" t="s">
        <v>104</v>
      </c>
      <c r="M377" s="37" t="s">
        <v>87</v>
      </c>
      <c r="N377" s="37" t="s">
        <v>90</v>
      </c>
      <c r="O377" s="38" t="n">
        <v>45397</v>
      </c>
      <c r="P377" s="39" t="n">
        <v>2669000</v>
      </c>
      <c r="Q377" s="37" t="n">
        <v>39</v>
      </c>
      <c r="R377" s="37" t="s">
        <v>187</v>
      </c>
      <c r="S377" s="37" t="s">
        <v>114</v>
      </c>
      <c r="T377" s="37" t="s">
        <v>998</v>
      </c>
      <c r="U377" s="37" t="s">
        <v>52</v>
      </c>
      <c r="V377" s="37" t="n">
        <f aca="false">IF(O377="","",YEAR(O377))</f>
        <v>2024</v>
      </c>
      <c r="W377" s="37" t="str">
        <f aca="false">IF(E377&lt;25,"21-24",IF(E377&lt;30,"25-29",IF(E377&lt;35,"30-34",IF(E377&lt;40,"35-39",IF(E377&lt;45,"40-44","45+")))))</f>
        <v>35-39</v>
      </c>
    </row>
    <row r="378" customFormat="false" ht="15" hidden="false" customHeight="false" outlineLevel="0" collapsed="false">
      <c r="A378" s="37" t="s">
        <v>999</v>
      </c>
      <c r="B378" s="37" t="s">
        <v>576</v>
      </c>
      <c r="C378" s="37" t="s">
        <v>351</v>
      </c>
      <c r="D378" s="37" t="s">
        <v>83</v>
      </c>
      <c r="E378" s="37" t="n">
        <v>37</v>
      </c>
      <c r="F378" s="37" t="s">
        <v>100</v>
      </c>
      <c r="G378" s="37" t="s">
        <v>95</v>
      </c>
      <c r="H378" s="37" t="s">
        <v>326</v>
      </c>
      <c r="I378" s="37" t="s">
        <v>68</v>
      </c>
      <c r="J378" s="37" t="s">
        <v>569</v>
      </c>
      <c r="K378" s="37" t="s">
        <v>76</v>
      </c>
      <c r="L378" s="37" t="s">
        <v>105</v>
      </c>
      <c r="M378" s="37" t="s">
        <v>87</v>
      </c>
      <c r="N378" s="37" t="s">
        <v>90</v>
      </c>
      <c r="O378" s="38" t="n">
        <v>45125</v>
      </c>
      <c r="P378" s="39" t="n">
        <v>674000</v>
      </c>
      <c r="Q378" s="37" t="n">
        <v>55</v>
      </c>
      <c r="R378" s="37" t="s">
        <v>185</v>
      </c>
      <c r="S378" s="37" t="s">
        <v>111</v>
      </c>
      <c r="T378" s="37" t="s">
        <v>1000</v>
      </c>
      <c r="U378" s="37" t="s">
        <v>52</v>
      </c>
      <c r="V378" s="37" t="n">
        <f aca="false">IF(O378="","",YEAR(O378))</f>
        <v>2023</v>
      </c>
      <c r="W378" s="37" t="str">
        <f aca="false">IF(E378&lt;25,"21-24",IF(E378&lt;30,"25-29",IF(E378&lt;35,"30-34",IF(E378&lt;40,"35-39",IF(E378&lt;45,"40-44","45+")))))</f>
        <v>35-39</v>
      </c>
    </row>
    <row r="379" customFormat="false" ht="15" hidden="false" customHeight="false" outlineLevel="0" collapsed="false">
      <c r="A379" s="37" t="s">
        <v>1001</v>
      </c>
      <c r="B379" s="37" t="s">
        <v>465</v>
      </c>
      <c r="C379" s="37" t="s">
        <v>365</v>
      </c>
      <c r="D379" s="37" t="s">
        <v>83</v>
      </c>
      <c r="E379" s="37" t="n">
        <v>32</v>
      </c>
      <c r="F379" s="37" t="s">
        <v>101</v>
      </c>
      <c r="G379" s="37" t="s">
        <v>96</v>
      </c>
      <c r="H379" s="37" t="s">
        <v>318</v>
      </c>
      <c r="I379" s="37" t="s">
        <v>60</v>
      </c>
      <c r="J379" s="37" t="s">
        <v>520</v>
      </c>
      <c r="K379" s="37" t="s">
        <v>76</v>
      </c>
      <c r="L379" s="37" t="s">
        <v>105</v>
      </c>
      <c r="M379" s="37" t="s">
        <v>87</v>
      </c>
      <c r="N379" s="37" t="s">
        <v>90</v>
      </c>
      <c r="O379" s="38" t="n">
        <v>43722</v>
      </c>
      <c r="P379" s="39" t="n">
        <v>876000</v>
      </c>
      <c r="Q379" s="37" t="n">
        <v>10</v>
      </c>
      <c r="R379" s="37" t="s">
        <v>185</v>
      </c>
      <c r="S379" s="37" t="s">
        <v>112</v>
      </c>
      <c r="T379" s="37" t="s">
        <v>723</v>
      </c>
      <c r="U379" s="37" t="s">
        <v>52</v>
      </c>
      <c r="V379" s="37" t="n">
        <f aca="false">IF(O379="","",YEAR(O379))</f>
        <v>2019</v>
      </c>
      <c r="W379" s="37" t="str">
        <f aca="false">IF(E379&lt;25,"21-24",IF(E379&lt;30,"25-29",IF(E379&lt;35,"30-34",IF(E379&lt;40,"35-39",IF(E379&lt;45,"40-44","45+")))))</f>
        <v>30-34</v>
      </c>
    </row>
    <row r="380" customFormat="false" ht="15" hidden="false" customHeight="false" outlineLevel="0" collapsed="false">
      <c r="A380" s="37" t="s">
        <v>1002</v>
      </c>
      <c r="B380" s="37" t="s">
        <v>468</v>
      </c>
      <c r="C380" s="37" t="s">
        <v>426</v>
      </c>
      <c r="D380" s="37" t="s">
        <v>83</v>
      </c>
      <c r="E380" s="37" t="n">
        <v>27</v>
      </c>
      <c r="F380" s="37" t="s">
        <v>100</v>
      </c>
      <c r="G380" s="37" t="s">
        <v>95</v>
      </c>
      <c r="H380" s="37" t="s">
        <v>318</v>
      </c>
      <c r="I380" s="37" t="s">
        <v>60</v>
      </c>
      <c r="J380" s="37" t="s">
        <v>366</v>
      </c>
      <c r="K380" s="37" t="s">
        <v>76</v>
      </c>
      <c r="L380" s="37" t="s">
        <v>106</v>
      </c>
      <c r="M380" s="37" t="s">
        <v>87</v>
      </c>
      <c r="N380" s="37" t="s">
        <v>90</v>
      </c>
      <c r="O380" s="38" t="n">
        <v>44276</v>
      </c>
      <c r="P380" s="39" t="n">
        <v>950000</v>
      </c>
      <c r="Q380" s="37" t="n">
        <v>13</v>
      </c>
      <c r="R380" s="37" t="s">
        <v>187</v>
      </c>
      <c r="S380" s="37" t="s">
        <v>113</v>
      </c>
      <c r="T380" s="37" t="s">
        <v>454</v>
      </c>
      <c r="U380" s="37" t="s">
        <v>52</v>
      </c>
      <c r="V380" s="37" t="n">
        <f aca="false">IF(O380="","",YEAR(O380))</f>
        <v>2021</v>
      </c>
      <c r="W380" s="37" t="str">
        <f aca="false">IF(E380&lt;25,"21-24",IF(E380&lt;30,"25-29",IF(E380&lt;35,"30-34",IF(E380&lt;40,"35-39",IF(E380&lt;45,"40-44","45+")))))</f>
        <v>25-29</v>
      </c>
    </row>
    <row r="381" customFormat="false" ht="15" hidden="false" customHeight="false" outlineLevel="0" collapsed="false">
      <c r="A381" s="37" t="s">
        <v>1003</v>
      </c>
      <c r="B381" s="37" t="s">
        <v>410</v>
      </c>
      <c r="C381" s="37" t="s">
        <v>406</v>
      </c>
      <c r="D381" s="37" t="s">
        <v>82</v>
      </c>
      <c r="E381" s="37" t="n">
        <v>31</v>
      </c>
      <c r="F381" s="37" t="s">
        <v>101</v>
      </c>
      <c r="G381" s="37" t="s">
        <v>97</v>
      </c>
      <c r="H381" s="37" t="s">
        <v>318</v>
      </c>
      <c r="I381" s="37" t="s">
        <v>60</v>
      </c>
      <c r="J381" s="37" t="s">
        <v>470</v>
      </c>
      <c r="K381" s="37" t="s">
        <v>77</v>
      </c>
      <c r="L381" s="37" t="s">
        <v>104</v>
      </c>
      <c r="M381" s="37" t="s">
        <v>86</v>
      </c>
      <c r="N381" s="37" t="s">
        <v>90</v>
      </c>
      <c r="O381" s="38" t="n">
        <v>46112</v>
      </c>
      <c r="P381" s="39" t="n">
        <v>2442000</v>
      </c>
      <c r="Q381" s="37" t="n">
        <v>20</v>
      </c>
      <c r="R381" s="37" t="s">
        <v>187</v>
      </c>
      <c r="S381" s="37" t="s">
        <v>114</v>
      </c>
      <c r="T381" s="37" t="s">
        <v>633</v>
      </c>
      <c r="U381" s="37" t="s">
        <v>52</v>
      </c>
      <c r="V381" s="37" t="n">
        <f aca="false">IF(O381="","",YEAR(O381))</f>
        <v>2026</v>
      </c>
      <c r="W381" s="37" t="str">
        <f aca="false">IF(E381&lt;25,"21-24",IF(E381&lt;30,"25-29",IF(E381&lt;35,"30-34",IF(E381&lt;40,"35-39",IF(E381&lt;45,"40-44","45+")))))</f>
        <v>30-34</v>
      </c>
    </row>
    <row r="382" customFormat="false" ht="15" hidden="false" customHeight="false" outlineLevel="0" collapsed="false">
      <c r="A382" s="37" t="s">
        <v>1004</v>
      </c>
      <c r="B382" s="37" t="s">
        <v>422</v>
      </c>
      <c r="C382" s="37" t="s">
        <v>375</v>
      </c>
      <c r="D382" s="37" t="s">
        <v>83</v>
      </c>
      <c r="E382" s="37" t="n">
        <v>32</v>
      </c>
      <c r="F382" s="37" t="s">
        <v>101</v>
      </c>
      <c r="G382" s="37" t="s">
        <v>95</v>
      </c>
      <c r="H382" s="37" t="s">
        <v>321</v>
      </c>
      <c r="I382" s="37" t="s">
        <v>63</v>
      </c>
      <c r="J382" s="37" t="s">
        <v>388</v>
      </c>
      <c r="K382" s="37" t="s">
        <v>77</v>
      </c>
      <c r="L382" s="37" t="s">
        <v>104</v>
      </c>
      <c r="M382" s="37" t="s">
        <v>87</v>
      </c>
      <c r="N382" s="37" t="s">
        <v>90</v>
      </c>
      <c r="O382" s="38" t="n">
        <v>42566</v>
      </c>
      <c r="P382" s="39" t="n">
        <v>2115000</v>
      </c>
      <c r="Q382" s="37" t="n">
        <v>5</v>
      </c>
      <c r="R382" s="37" t="s">
        <v>187</v>
      </c>
      <c r="S382" s="37" t="s">
        <v>111</v>
      </c>
      <c r="T382" s="37" t="s">
        <v>710</v>
      </c>
      <c r="U382" s="37" t="s">
        <v>52</v>
      </c>
      <c r="V382" s="37" t="n">
        <f aca="false">IF(O382="","",YEAR(O382))</f>
        <v>2016</v>
      </c>
      <c r="W382" s="37" t="str">
        <f aca="false">IF(E382&lt;25,"21-24",IF(E382&lt;30,"25-29",IF(E382&lt;35,"30-34",IF(E382&lt;40,"35-39",IF(E382&lt;45,"40-44","45+")))))</f>
        <v>30-34</v>
      </c>
    </row>
    <row r="383" customFormat="false" ht="15" hidden="false" customHeight="false" outlineLevel="0" collapsed="false">
      <c r="A383" s="37" t="s">
        <v>1005</v>
      </c>
      <c r="B383" s="37" t="s">
        <v>474</v>
      </c>
      <c r="C383" s="37" t="s">
        <v>429</v>
      </c>
      <c r="D383" s="37" t="s">
        <v>84</v>
      </c>
      <c r="E383" s="37" t="n">
        <v>32</v>
      </c>
      <c r="F383" s="37" t="s">
        <v>101</v>
      </c>
      <c r="G383" s="37" t="s">
        <v>94</v>
      </c>
      <c r="H383" s="37" t="s">
        <v>323</v>
      </c>
      <c r="I383" s="37" t="s">
        <v>65</v>
      </c>
      <c r="J383" s="37" t="s">
        <v>650</v>
      </c>
      <c r="K383" s="37" t="s">
        <v>76</v>
      </c>
      <c r="L383" s="37" t="s">
        <v>104</v>
      </c>
      <c r="M383" s="37" t="s">
        <v>86</v>
      </c>
      <c r="N383" s="37" t="s">
        <v>90</v>
      </c>
      <c r="O383" s="38" t="n">
        <v>45007</v>
      </c>
      <c r="P383" s="39" t="n">
        <v>716000</v>
      </c>
      <c r="Q383" s="37" t="n">
        <v>25</v>
      </c>
      <c r="R383" s="37" t="s">
        <v>187</v>
      </c>
      <c r="S383" s="37" t="s">
        <v>112</v>
      </c>
      <c r="T383" s="37" t="s">
        <v>1006</v>
      </c>
      <c r="U383" s="37" t="s">
        <v>52</v>
      </c>
      <c r="V383" s="37" t="n">
        <f aca="false">IF(O383="","",YEAR(O383))</f>
        <v>2023</v>
      </c>
      <c r="W383" s="37" t="str">
        <f aca="false">IF(E383&lt;25,"21-24",IF(E383&lt;30,"25-29",IF(E383&lt;35,"30-34",IF(E383&lt;40,"35-39",IF(E383&lt;45,"40-44","45+")))))</f>
        <v>30-34</v>
      </c>
    </row>
    <row r="384" customFormat="false" ht="15" hidden="false" customHeight="false" outlineLevel="0" collapsed="false">
      <c r="A384" s="37" t="s">
        <v>1007</v>
      </c>
      <c r="B384" s="37" t="s">
        <v>460</v>
      </c>
      <c r="C384" s="37" t="s">
        <v>426</v>
      </c>
      <c r="D384" s="37" t="s">
        <v>82</v>
      </c>
      <c r="E384" s="37" t="n">
        <v>41</v>
      </c>
      <c r="F384" s="37" t="s">
        <v>101</v>
      </c>
      <c r="G384" s="37" t="s">
        <v>94</v>
      </c>
      <c r="H384" s="37" t="s">
        <v>322</v>
      </c>
      <c r="I384" s="37" t="s">
        <v>64</v>
      </c>
      <c r="J384" s="37" t="s">
        <v>457</v>
      </c>
      <c r="K384" s="37" t="s">
        <v>78</v>
      </c>
      <c r="L384" s="37" t="s">
        <v>105</v>
      </c>
      <c r="M384" s="37" t="s">
        <v>88</v>
      </c>
      <c r="N384" s="37" t="s">
        <v>90</v>
      </c>
      <c r="O384" s="38" t="n">
        <v>45444</v>
      </c>
      <c r="P384" s="39" t="n">
        <v>2971000</v>
      </c>
      <c r="Q384" s="37" t="n">
        <v>9</v>
      </c>
      <c r="R384" s="37" t="s">
        <v>187</v>
      </c>
      <c r="S384" s="37" t="s">
        <v>111</v>
      </c>
      <c r="T384" s="37" t="s">
        <v>813</v>
      </c>
      <c r="U384" s="37" t="s">
        <v>52</v>
      </c>
      <c r="V384" s="37" t="n">
        <f aca="false">IF(O384="","",YEAR(O384))</f>
        <v>2024</v>
      </c>
      <c r="W384" s="37" t="str">
        <f aca="false">IF(E384&lt;25,"21-24",IF(E384&lt;30,"25-29",IF(E384&lt;35,"30-34",IF(E384&lt;40,"35-39",IF(E384&lt;45,"40-44","45+")))))</f>
        <v>40-44</v>
      </c>
    </row>
    <row r="385" customFormat="false" ht="15" hidden="false" customHeight="false" outlineLevel="0" collapsed="false">
      <c r="A385" s="37" t="s">
        <v>972</v>
      </c>
      <c r="B385" s="37" t="s">
        <v>460</v>
      </c>
      <c r="C385" s="37" t="s">
        <v>387</v>
      </c>
      <c r="D385" s="37" t="s">
        <v>83</v>
      </c>
      <c r="E385" s="37" t="n">
        <v>43</v>
      </c>
      <c r="F385" s="37" t="s">
        <v>100</v>
      </c>
      <c r="G385" s="37" t="s">
        <v>94</v>
      </c>
      <c r="H385" s="37" t="s">
        <v>320</v>
      </c>
      <c r="I385" s="37" t="s">
        <v>62</v>
      </c>
      <c r="J385" s="37" t="s">
        <v>481</v>
      </c>
      <c r="K385" s="37" t="s">
        <v>78</v>
      </c>
      <c r="L385" s="37" t="s">
        <v>105</v>
      </c>
      <c r="M385" s="37" t="s">
        <v>87</v>
      </c>
      <c r="N385" s="37" t="s">
        <v>90</v>
      </c>
      <c r="O385" s="38" t="n">
        <v>44849</v>
      </c>
      <c r="P385" s="39" t="n">
        <v>4051000</v>
      </c>
      <c r="Q385" s="37" t="n">
        <v>34</v>
      </c>
      <c r="R385" s="37" t="s">
        <v>185</v>
      </c>
      <c r="S385" s="37" t="s">
        <v>112</v>
      </c>
      <c r="T385" s="37" t="s">
        <v>724</v>
      </c>
      <c r="U385" s="37" t="s">
        <v>52</v>
      </c>
      <c r="V385" s="37" t="n">
        <f aca="false">IF(O385="","",YEAR(O385))</f>
        <v>2022</v>
      </c>
      <c r="W385" s="37" t="str">
        <f aca="false">IF(E385&lt;25,"21-24",IF(E385&lt;30,"25-29",IF(E385&lt;35,"30-34",IF(E385&lt;40,"35-39",IF(E385&lt;45,"40-44","45+")))))</f>
        <v>40-44</v>
      </c>
    </row>
    <row r="386" customFormat="false" ht="15" hidden="false" customHeight="false" outlineLevel="0" collapsed="false">
      <c r="A386" s="37" t="s">
        <v>1008</v>
      </c>
      <c r="B386" s="37" t="s">
        <v>474</v>
      </c>
      <c r="C386" s="37" t="s">
        <v>361</v>
      </c>
      <c r="D386" s="37" t="s">
        <v>83</v>
      </c>
      <c r="E386" s="37" t="n">
        <v>30</v>
      </c>
      <c r="F386" s="37" t="s">
        <v>100</v>
      </c>
      <c r="G386" s="37" t="s">
        <v>94</v>
      </c>
      <c r="H386" s="37" t="s">
        <v>323</v>
      </c>
      <c r="I386" s="37" t="s">
        <v>65</v>
      </c>
      <c r="J386" s="37" t="s">
        <v>650</v>
      </c>
      <c r="K386" s="37" t="s">
        <v>76</v>
      </c>
      <c r="L386" s="37" t="s">
        <v>106</v>
      </c>
      <c r="M386" s="37" t="s">
        <v>88</v>
      </c>
      <c r="N386" s="37" t="s">
        <v>90</v>
      </c>
      <c r="O386" s="38" t="n">
        <v>43744</v>
      </c>
      <c r="P386" s="39" t="n">
        <v>865000</v>
      </c>
      <c r="Q386" s="37" t="n">
        <v>43</v>
      </c>
      <c r="R386" s="37" t="s">
        <v>187</v>
      </c>
      <c r="S386" s="37" t="s">
        <v>113</v>
      </c>
      <c r="T386" s="37" t="s">
        <v>1009</v>
      </c>
      <c r="U386" s="37" t="s">
        <v>52</v>
      </c>
      <c r="V386" s="37" t="n">
        <f aca="false">IF(O386="","",YEAR(O386))</f>
        <v>2019</v>
      </c>
      <c r="W386" s="37" t="str">
        <f aca="false">IF(E386&lt;25,"21-24",IF(E386&lt;30,"25-29",IF(E386&lt;35,"30-34",IF(E386&lt;40,"35-39",IF(E386&lt;45,"40-44","45+")))))</f>
        <v>30-34</v>
      </c>
    </row>
    <row r="387" customFormat="false" ht="15" hidden="false" customHeight="false" outlineLevel="0" collapsed="false">
      <c r="A387" s="37" t="s">
        <v>1010</v>
      </c>
      <c r="B387" s="37" t="s">
        <v>456</v>
      </c>
      <c r="C387" s="37" t="s">
        <v>383</v>
      </c>
      <c r="D387" s="37" t="s">
        <v>82</v>
      </c>
      <c r="E387" s="37" t="n">
        <v>36</v>
      </c>
      <c r="F387" s="37" t="s">
        <v>100</v>
      </c>
      <c r="G387" s="37" t="s">
        <v>95</v>
      </c>
      <c r="H387" s="37" t="s">
        <v>318</v>
      </c>
      <c r="I387" s="37" t="s">
        <v>60</v>
      </c>
      <c r="J387" s="37" t="s">
        <v>393</v>
      </c>
      <c r="K387" s="37" t="s">
        <v>77</v>
      </c>
      <c r="L387" s="37" t="s">
        <v>105</v>
      </c>
      <c r="M387" s="37" t="s">
        <v>87</v>
      </c>
      <c r="N387" s="37" t="s">
        <v>90</v>
      </c>
      <c r="O387" s="38" t="n">
        <v>43455</v>
      </c>
      <c r="P387" s="39" t="n">
        <v>2541000</v>
      </c>
      <c r="Q387" s="37" t="n">
        <v>7</v>
      </c>
      <c r="R387" s="37" t="s">
        <v>185</v>
      </c>
      <c r="S387" s="37" t="s">
        <v>113</v>
      </c>
      <c r="T387" s="37" t="s">
        <v>670</v>
      </c>
      <c r="U387" s="37" t="s">
        <v>52</v>
      </c>
      <c r="V387" s="37" t="n">
        <f aca="false">IF(O387="","",YEAR(O387))</f>
        <v>2018</v>
      </c>
      <c r="W387" s="37" t="str">
        <f aca="false">IF(E387&lt;25,"21-24",IF(E387&lt;30,"25-29",IF(E387&lt;35,"30-34",IF(E387&lt;40,"35-39",IF(E387&lt;45,"40-44","45+")))))</f>
        <v>35-39</v>
      </c>
    </row>
    <row r="388" customFormat="false" ht="15" hidden="false" customHeight="false" outlineLevel="0" collapsed="false">
      <c r="A388" s="37" t="s">
        <v>1011</v>
      </c>
      <c r="B388" s="37" t="s">
        <v>422</v>
      </c>
      <c r="C388" s="37" t="s">
        <v>356</v>
      </c>
      <c r="D388" s="37" t="s">
        <v>82</v>
      </c>
      <c r="E388" s="37" t="n">
        <v>35</v>
      </c>
      <c r="F388" s="37" t="s">
        <v>100</v>
      </c>
      <c r="G388" s="37" t="s">
        <v>95</v>
      </c>
      <c r="H388" s="37" t="s">
        <v>318</v>
      </c>
      <c r="I388" s="37" t="s">
        <v>60</v>
      </c>
      <c r="J388" s="37" t="s">
        <v>470</v>
      </c>
      <c r="K388" s="37" t="s">
        <v>77</v>
      </c>
      <c r="L388" s="37" t="s">
        <v>109</v>
      </c>
      <c r="M388" s="37" t="s">
        <v>87</v>
      </c>
      <c r="N388" s="37" t="s">
        <v>90</v>
      </c>
      <c r="O388" s="38" t="n">
        <v>45589</v>
      </c>
      <c r="P388" s="39" t="n">
        <v>1555000</v>
      </c>
      <c r="Q388" s="37" t="n">
        <v>2</v>
      </c>
      <c r="R388" s="37" t="s">
        <v>187</v>
      </c>
      <c r="S388" s="37" t="s">
        <v>112</v>
      </c>
      <c r="T388" s="37" t="s">
        <v>1012</v>
      </c>
      <c r="U388" s="37" t="s">
        <v>52</v>
      </c>
      <c r="V388" s="37" t="n">
        <f aca="false">IF(O388="","",YEAR(O388))</f>
        <v>2024</v>
      </c>
      <c r="W388" s="37" t="str">
        <f aca="false">IF(E388&lt;25,"21-24",IF(E388&lt;30,"25-29",IF(E388&lt;35,"30-34",IF(E388&lt;40,"35-39",IF(E388&lt;45,"40-44","45+")))))</f>
        <v>35-39</v>
      </c>
    </row>
    <row r="389" customFormat="false" ht="15" hidden="false" customHeight="false" outlineLevel="0" collapsed="false">
      <c r="A389" s="37" t="s">
        <v>1013</v>
      </c>
      <c r="B389" s="37" t="s">
        <v>641</v>
      </c>
      <c r="C389" s="37" t="s">
        <v>516</v>
      </c>
      <c r="D389" s="37" t="s">
        <v>83</v>
      </c>
      <c r="E389" s="37" t="n">
        <v>42</v>
      </c>
      <c r="F389" s="37" t="s">
        <v>101</v>
      </c>
      <c r="G389" s="37" t="s">
        <v>95</v>
      </c>
      <c r="H389" s="37" t="s">
        <v>321</v>
      </c>
      <c r="I389" s="37" t="s">
        <v>63</v>
      </c>
      <c r="J389" s="37" t="s">
        <v>626</v>
      </c>
      <c r="K389" s="37" t="s">
        <v>77</v>
      </c>
      <c r="L389" s="37" t="s">
        <v>106</v>
      </c>
      <c r="M389" s="37" t="s">
        <v>87</v>
      </c>
      <c r="N389" s="37" t="s">
        <v>90</v>
      </c>
      <c r="O389" s="38" t="n">
        <v>45506</v>
      </c>
      <c r="P389" s="39" t="n">
        <v>2518000</v>
      </c>
      <c r="Q389" s="37" t="n">
        <v>3</v>
      </c>
      <c r="R389" s="37" t="s">
        <v>187</v>
      </c>
      <c r="S389" s="37" t="s">
        <v>112</v>
      </c>
      <c r="T389" s="37" t="s">
        <v>389</v>
      </c>
      <c r="U389" s="37" t="s">
        <v>52</v>
      </c>
      <c r="V389" s="37" t="n">
        <f aca="false">IF(O389="","",YEAR(O389))</f>
        <v>2024</v>
      </c>
      <c r="W389" s="37" t="str">
        <f aca="false">IF(E389&lt;25,"21-24",IF(E389&lt;30,"25-29",IF(E389&lt;35,"30-34",IF(E389&lt;40,"35-39",IF(E389&lt;45,"40-44","45+")))))</f>
        <v>40-44</v>
      </c>
    </row>
    <row r="390" customFormat="false" ht="15" hidden="false" customHeight="false" outlineLevel="0" collapsed="false">
      <c r="A390" s="37" t="s">
        <v>1014</v>
      </c>
      <c r="B390" s="37" t="s">
        <v>445</v>
      </c>
      <c r="C390" s="37" t="s">
        <v>351</v>
      </c>
      <c r="D390" s="37" t="s">
        <v>83</v>
      </c>
      <c r="E390" s="37" t="n">
        <v>29</v>
      </c>
      <c r="F390" s="37" t="s">
        <v>100</v>
      </c>
      <c r="G390" s="37" t="s">
        <v>97</v>
      </c>
      <c r="H390" s="37" t="s">
        <v>323</v>
      </c>
      <c r="I390" s="37" t="s">
        <v>65</v>
      </c>
      <c r="J390" s="37" t="s">
        <v>650</v>
      </c>
      <c r="K390" s="37" t="s">
        <v>76</v>
      </c>
      <c r="L390" s="37" t="s">
        <v>107</v>
      </c>
      <c r="M390" s="37" t="s">
        <v>87</v>
      </c>
      <c r="N390" s="37" t="s">
        <v>90</v>
      </c>
      <c r="O390" s="38" t="n">
        <v>45857</v>
      </c>
      <c r="P390" s="39" t="n">
        <v>1015000</v>
      </c>
      <c r="Q390" s="37" t="n">
        <v>9</v>
      </c>
      <c r="R390" s="37" t="s">
        <v>187</v>
      </c>
      <c r="S390" s="37" t="s">
        <v>114</v>
      </c>
      <c r="T390" s="37" t="s">
        <v>920</v>
      </c>
      <c r="U390" s="37" t="s">
        <v>52</v>
      </c>
      <c r="V390" s="37" t="n">
        <f aca="false">IF(O390="","",YEAR(O390))</f>
        <v>2025</v>
      </c>
      <c r="W390" s="37" t="str">
        <f aca="false">IF(E390&lt;25,"21-24",IF(E390&lt;30,"25-29",IF(E390&lt;35,"30-34",IF(E390&lt;40,"35-39",IF(E390&lt;45,"40-44","45+")))))</f>
        <v>25-29</v>
      </c>
    </row>
    <row r="391" customFormat="false" ht="15" hidden="false" customHeight="false" outlineLevel="0" collapsed="false">
      <c r="A391" s="37" t="s">
        <v>1015</v>
      </c>
      <c r="B391" s="37" t="s">
        <v>600</v>
      </c>
      <c r="C391" s="37" t="s">
        <v>396</v>
      </c>
      <c r="D391" s="37" t="s">
        <v>83</v>
      </c>
      <c r="E391" s="37" t="n">
        <v>28</v>
      </c>
      <c r="F391" s="37" t="s">
        <v>100</v>
      </c>
      <c r="G391" s="37" t="s">
        <v>96</v>
      </c>
      <c r="H391" s="37" t="s">
        <v>326</v>
      </c>
      <c r="I391" s="37" t="s">
        <v>68</v>
      </c>
      <c r="J391" s="37" t="s">
        <v>403</v>
      </c>
      <c r="K391" s="37" t="s">
        <v>76</v>
      </c>
      <c r="L391" s="37" t="s">
        <v>107</v>
      </c>
      <c r="M391" s="37" t="s">
        <v>87</v>
      </c>
      <c r="N391" s="37" t="s">
        <v>90</v>
      </c>
      <c r="O391" s="38" t="n">
        <v>46265</v>
      </c>
      <c r="P391" s="39" t="n">
        <v>880000</v>
      </c>
      <c r="Q391" s="37" t="n">
        <v>33</v>
      </c>
      <c r="R391" s="37" t="s">
        <v>187</v>
      </c>
      <c r="S391" s="37" t="s">
        <v>112</v>
      </c>
      <c r="T391" s="37" t="s">
        <v>660</v>
      </c>
      <c r="U391" s="37" t="s">
        <v>52</v>
      </c>
      <c r="V391" s="37" t="n">
        <f aca="false">IF(O391="","",YEAR(O391))</f>
        <v>2026</v>
      </c>
      <c r="W391" s="37" t="str">
        <f aca="false">IF(E391&lt;25,"21-24",IF(E391&lt;30,"25-29",IF(E391&lt;35,"30-34",IF(E391&lt;40,"35-39",IF(E391&lt;45,"40-44","45+")))))</f>
        <v>25-29</v>
      </c>
    </row>
    <row r="392" customFormat="false" ht="15" hidden="false" customHeight="false" outlineLevel="0" collapsed="false">
      <c r="A392" s="37" t="s">
        <v>1016</v>
      </c>
      <c r="B392" s="37" t="s">
        <v>412</v>
      </c>
      <c r="C392" s="37" t="s">
        <v>361</v>
      </c>
      <c r="D392" s="37" t="s">
        <v>83</v>
      </c>
      <c r="E392" s="37" t="n">
        <v>36</v>
      </c>
      <c r="F392" s="37" t="s">
        <v>101</v>
      </c>
      <c r="G392" s="37" t="s">
        <v>94</v>
      </c>
      <c r="H392" s="37" t="s">
        <v>319</v>
      </c>
      <c r="I392" s="37" t="s">
        <v>61</v>
      </c>
      <c r="J392" s="37" t="s">
        <v>380</v>
      </c>
      <c r="K392" s="37" t="s">
        <v>76</v>
      </c>
      <c r="L392" s="37" t="s">
        <v>106</v>
      </c>
      <c r="M392" s="37" t="s">
        <v>86</v>
      </c>
      <c r="N392" s="37" t="s">
        <v>90</v>
      </c>
      <c r="O392" s="38" t="n">
        <v>45176</v>
      </c>
      <c r="P392" s="39" t="n">
        <v>1371000</v>
      </c>
      <c r="Q392" s="37" t="n">
        <v>9</v>
      </c>
      <c r="R392" s="37" t="s">
        <v>187</v>
      </c>
      <c r="S392" s="37" t="s">
        <v>112</v>
      </c>
      <c r="T392" s="37" t="s">
        <v>810</v>
      </c>
      <c r="U392" s="37" t="s">
        <v>52</v>
      </c>
      <c r="V392" s="37" t="n">
        <f aca="false">IF(O392="","",YEAR(O392))</f>
        <v>2023</v>
      </c>
      <c r="W392" s="37" t="str">
        <f aca="false">IF(E392&lt;25,"21-24",IF(E392&lt;30,"25-29",IF(E392&lt;35,"30-34",IF(E392&lt;40,"35-39",IF(E392&lt;45,"40-44","45+")))))</f>
        <v>35-39</v>
      </c>
    </row>
    <row r="393" customFormat="false" ht="15" hidden="false" customHeight="false" outlineLevel="0" collapsed="false">
      <c r="A393" s="37" t="s">
        <v>1017</v>
      </c>
      <c r="B393" s="37" t="s">
        <v>355</v>
      </c>
      <c r="C393" s="37" t="s">
        <v>469</v>
      </c>
      <c r="D393" s="37" t="s">
        <v>83</v>
      </c>
      <c r="E393" s="37" t="n">
        <v>43</v>
      </c>
      <c r="F393" s="37" t="s">
        <v>100</v>
      </c>
      <c r="G393" s="37" t="s">
        <v>94</v>
      </c>
      <c r="H393" s="37" t="s">
        <v>320</v>
      </c>
      <c r="I393" s="37" t="s">
        <v>62</v>
      </c>
      <c r="J393" s="37" t="s">
        <v>485</v>
      </c>
      <c r="K393" s="37" t="s">
        <v>78</v>
      </c>
      <c r="L393" s="37" t="s">
        <v>106</v>
      </c>
      <c r="M393" s="37" t="s">
        <v>88</v>
      </c>
      <c r="N393" s="37" t="s">
        <v>90</v>
      </c>
      <c r="O393" s="38" t="n">
        <v>43693</v>
      </c>
      <c r="P393" s="39" t="n">
        <v>2643000</v>
      </c>
      <c r="Q393" s="37" t="n">
        <v>4</v>
      </c>
      <c r="R393" s="37" t="s">
        <v>187</v>
      </c>
      <c r="S393" s="37" t="s">
        <v>111</v>
      </c>
      <c r="T393" s="37" t="s">
        <v>1018</v>
      </c>
      <c r="U393" s="37" t="s">
        <v>52</v>
      </c>
      <c r="V393" s="37" t="n">
        <f aca="false">IF(O393="","",YEAR(O393))</f>
        <v>2019</v>
      </c>
      <c r="W393" s="37" t="str">
        <f aca="false">IF(E393&lt;25,"21-24",IF(E393&lt;30,"25-29",IF(E393&lt;35,"30-34",IF(E393&lt;40,"35-39",IF(E393&lt;45,"40-44","45+")))))</f>
        <v>40-44</v>
      </c>
    </row>
    <row r="394" customFormat="false" ht="15" hidden="false" customHeight="false" outlineLevel="0" collapsed="false">
      <c r="A394" s="37" t="s">
        <v>1019</v>
      </c>
      <c r="B394" s="37" t="s">
        <v>437</v>
      </c>
      <c r="C394" s="37" t="s">
        <v>361</v>
      </c>
      <c r="D394" s="37" t="s">
        <v>82</v>
      </c>
      <c r="E394" s="37" t="n">
        <v>26</v>
      </c>
      <c r="F394" s="37" t="s">
        <v>101</v>
      </c>
      <c r="G394" s="37" t="s">
        <v>94</v>
      </c>
      <c r="H394" s="37" t="s">
        <v>318</v>
      </c>
      <c r="I394" s="37" t="s">
        <v>60</v>
      </c>
      <c r="J394" s="37" t="s">
        <v>366</v>
      </c>
      <c r="K394" s="37" t="s">
        <v>76</v>
      </c>
      <c r="L394" s="37" t="s">
        <v>109</v>
      </c>
      <c r="M394" s="37" t="s">
        <v>86</v>
      </c>
      <c r="N394" s="37" t="s">
        <v>90</v>
      </c>
      <c r="O394" s="38" t="n">
        <v>45057</v>
      </c>
      <c r="P394" s="39" t="n">
        <v>825000</v>
      </c>
      <c r="Q394" s="37" t="n">
        <v>22</v>
      </c>
      <c r="R394" s="37" t="s">
        <v>187</v>
      </c>
      <c r="S394" s="37" t="s">
        <v>113</v>
      </c>
      <c r="T394" s="37" t="s">
        <v>776</v>
      </c>
      <c r="U394" s="37" t="s">
        <v>52</v>
      </c>
      <c r="V394" s="37" t="n">
        <f aca="false">IF(O394="","",YEAR(O394))</f>
        <v>2023</v>
      </c>
      <c r="W394" s="37" t="str">
        <f aca="false">IF(E394&lt;25,"21-24",IF(E394&lt;30,"25-29",IF(E394&lt;35,"30-34",IF(E394&lt;40,"35-39",IF(E394&lt;45,"40-44","45+")))))</f>
        <v>25-29</v>
      </c>
    </row>
    <row r="395" customFormat="false" ht="15" hidden="false" customHeight="false" outlineLevel="0" collapsed="false">
      <c r="A395" s="37" t="s">
        <v>1020</v>
      </c>
      <c r="B395" s="37" t="s">
        <v>391</v>
      </c>
      <c r="C395" s="37" t="s">
        <v>351</v>
      </c>
      <c r="D395" s="37" t="s">
        <v>83</v>
      </c>
      <c r="E395" s="37" t="n">
        <v>29</v>
      </c>
      <c r="F395" s="37" t="s">
        <v>102</v>
      </c>
      <c r="G395" s="37" t="s">
        <v>94</v>
      </c>
      <c r="H395" s="37" t="s">
        <v>322</v>
      </c>
      <c r="I395" s="37" t="s">
        <v>64</v>
      </c>
      <c r="J395" s="37" t="s">
        <v>440</v>
      </c>
      <c r="K395" s="37" t="s">
        <v>76</v>
      </c>
      <c r="L395" s="37" t="s">
        <v>104</v>
      </c>
      <c r="M395" s="37" t="s">
        <v>86</v>
      </c>
      <c r="N395" s="37" t="s">
        <v>90</v>
      </c>
      <c r="O395" s="38" t="n">
        <v>44512</v>
      </c>
      <c r="P395" s="39" t="n">
        <v>896000</v>
      </c>
      <c r="Q395" s="37" t="n">
        <v>19</v>
      </c>
      <c r="R395" s="37" t="s">
        <v>187</v>
      </c>
      <c r="S395" s="37" t="s">
        <v>114</v>
      </c>
      <c r="T395" s="37" t="s">
        <v>463</v>
      </c>
      <c r="U395" s="37" t="s">
        <v>52</v>
      </c>
      <c r="V395" s="37" t="n">
        <f aca="false">IF(O395="","",YEAR(O395))</f>
        <v>2021</v>
      </c>
      <c r="W395" s="37" t="str">
        <f aca="false">IF(E395&lt;25,"21-24",IF(E395&lt;30,"25-29",IF(E395&lt;35,"30-34",IF(E395&lt;40,"35-39",IF(E395&lt;45,"40-44","45+")))))</f>
        <v>25-29</v>
      </c>
    </row>
    <row r="396" customFormat="false" ht="15" hidden="false" customHeight="false" outlineLevel="0" collapsed="false">
      <c r="A396" s="37" t="s">
        <v>1021</v>
      </c>
      <c r="B396" s="37" t="s">
        <v>412</v>
      </c>
      <c r="C396" s="37" t="s">
        <v>406</v>
      </c>
      <c r="D396" s="37" t="s">
        <v>83</v>
      </c>
      <c r="E396" s="37" t="n">
        <v>23</v>
      </c>
      <c r="F396" s="37" t="s">
        <v>100</v>
      </c>
      <c r="G396" s="37" t="s">
        <v>96</v>
      </c>
      <c r="H396" s="37" t="s">
        <v>320</v>
      </c>
      <c r="I396" s="37" t="s">
        <v>62</v>
      </c>
      <c r="J396" s="37" t="s">
        <v>352</v>
      </c>
      <c r="K396" s="37" t="s">
        <v>75</v>
      </c>
      <c r="L396" s="37" t="s">
        <v>105</v>
      </c>
      <c r="M396" s="37" t="s">
        <v>87</v>
      </c>
      <c r="N396" s="37" t="s">
        <v>90</v>
      </c>
      <c r="O396" s="38" t="n">
        <v>46220</v>
      </c>
      <c r="P396" s="39" t="n">
        <v>388000</v>
      </c>
      <c r="Q396" s="37" t="n">
        <v>10</v>
      </c>
      <c r="R396" s="37" t="s">
        <v>187</v>
      </c>
      <c r="S396" s="37" t="s">
        <v>112</v>
      </c>
      <c r="T396" s="37" t="s">
        <v>971</v>
      </c>
      <c r="U396" s="37" t="s">
        <v>52</v>
      </c>
      <c r="V396" s="37" t="n">
        <f aca="false">IF(O396="","",YEAR(O396))</f>
        <v>2026</v>
      </c>
      <c r="W396" s="37" t="str">
        <f aca="false">IF(E396&lt;25,"21-24",IF(E396&lt;30,"25-29",IF(E396&lt;35,"30-34",IF(E396&lt;40,"35-39",IF(E396&lt;45,"40-44","45+")))))</f>
        <v>21-24</v>
      </c>
    </row>
    <row r="397" customFormat="false" ht="15" hidden="false" customHeight="false" outlineLevel="0" collapsed="false">
      <c r="A397" s="37" t="s">
        <v>1022</v>
      </c>
      <c r="B397" s="37" t="s">
        <v>499</v>
      </c>
      <c r="C397" s="37" t="s">
        <v>387</v>
      </c>
      <c r="D397" s="37" t="s">
        <v>83</v>
      </c>
      <c r="E397" s="37" t="n">
        <v>24</v>
      </c>
      <c r="F397" s="37" t="s">
        <v>101</v>
      </c>
      <c r="G397" s="37" t="s">
        <v>96</v>
      </c>
      <c r="H397" s="37" t="s">
        <v>318</v>
      </c>
      <c r="I397" s="37" t="s">
        <v>60</v>
      </c>
      <c r="J397" s="37" t="s">
        <v>384</v>
      </c>
      <c r="K397" s="37" t="s">
        <v>76</v>
      </c>
      <c r="L397" s="37" t="s">
        <v>106</v>
      </c>
      <c r="M397" s="37" t="s">
        <v>87</v>
      </c>
      <c r="N397" s="37" t="s">
        <v>90</v>
      </c>
      <c r="O397" s="38" t="n">
        <v>46002</v>
      </c>
      <c r="P397" s="39" t="n">
        <v>1130000</v>
      </c>
      <c r="Q397" s="37" t="n">
        <v>2</v>
      </c>
      <c r="R397" s="37" t="s">
        <v>185</v>
      </c>
      <c r="S397" s="37" t="s">
        <v>115</v>
      </c>
      <c r="T397" s="37" t="s">
        <v>394</v>
      </c>
      <c r="U397" s="37" t="s">
        <v>52</v>
      </c>
      <c r="V397" s="37" t="n">
        <f aca="false">IF(O397="","",YEAR(O397))</f>
        <v>2025</v>
      </c>
      <c r="W397" s="37" t="str">
        <f aca="false">IF(E397&lt;25,"21-24",IF(E397&lt;30,"25-29",IF(E397&lt;35,"30-34",IF(E397&lt;40,"35-39",IF(E397&lt;45,"40-44","45+")))))</f>
        <v>21-24</v>
      </c>
    </row>
    <row r="398" customFormat="false" ht="15" hidden="false" customHeight="false" outlineLevel="0" collapsed="false">
      <c r="A398" s="37" t="s">
        <v>1023</v>
      </c>
      <c r="B398" s="37" t="s">
        <v>437</v>
      </c>
      <c r="C398" s="37" t="s">
        <v>429</v>
      </c>
      <c r="D398" s="37" t="s">
        <v>83</v>
      </c>
      <c r="E398" s="37" t="n">
        <v>33</v>
      </c>
      <c r="F398" s="37" t="s">
        <v>101</v>
      </c>
      <c r="G398" s="37" t="s">
        <v>95</v>
      </c>
      <c r="H398" s="37" t="s">
        <v>321</v>
      </c>
      <c r="I398" s="37" t="s">
        <v>63</v>
      </c>
      <c r="J398" s="37" t="s">
        <v>529</v>
      </c>
      <c r="K398" s="37" t="s">
        <v>78</v>
      </c>
      <c r="L398" s="37" t="s">
        <v>104</v>
      </c>
      <c r="M398" s="37" t="s">
        <v>88</v>
      </c>
      <c r="N398" s="37" t="s">
        <v>90</v>
      </c>
      <c r="O398" s="38" t="n">
        <v>42994</v>
      </c>
      <c r="P398" s="39" t="n">
        <v>4076000</v>
      </c>
      <c r="Q398" s="37" t="n">
        <v>15</v>
      </c>
      <c r="R398" s="37" t="s">
        <v>187</v>
      </c>
      <c r="S398" s="37" t="s">
        <v>111</v>
      </c>
      <c r="T398" s="37" t="s">
        <v>932</v>
      </c>
      <c r="U398" s="37" t="s">
        <v>52</v>
      </c>
      <c r="V398" s="37" t="n">
        <f aca="false">IF(O398="","",YEAR(O398))</f>
        <v>2017</v>
      </c>
      <c r="W398" s="37" t="str">
        <f aca="false">IF(E398&lt;25,"21-24",IF(E398&lt;30,"25-29",IF(E398&lt;35,"30-34",IF(E398&lt;40,"35-39",IF(E398&lt;45,"40-44","45+")))))</f>
        <v>30-34</v>
      </c>
    </row>
    <row r="399" customFormat="false" ht="15" hidden="false" customHeight="false" outlineLevel="0" collapsed="false">
      <c r="A399" s="37" t="s">
        <v>1024</v>
      </c>
      <c r="B399" s="37" t="s">
        <v>355</v>
      </c>
      <c r="C399" s="37" t="s">
        <v>484</v>
      </c>
      <c r="D399" s="37" t="s">
        <v>82</v>
      </c>
      <c r="E399" s="37" t="n">
        <v>42</v>
      </c>
      <c r="F399" s="37" t="s">
        <v>100</v>
      </c>
      <c r="G399" s="37" t="s">
        <v>94</v>
      </c>
      <c r="H399" s="37" t="s">
        <v>323</v>
      </c>
      <c r="I399" s="37" t="s">
        <v>65</v>
      </c>
      <c r="J399" s="37" t="s">
        <v>500</v>
      </c>
      <c r="K399" s="37" t="s">
        <v>78</v>
      </c>
      <c r="L399" s="37" t="s">
        <v>104</v>
      </c>
      <c r="M399" s="37" t="s">
        <v>86</v>
      </c>
      <c r="N399" s="37" t="s">
        <v>90</v>
      </c>
      <c r="O399" s="38" t="n">
        <v>46224</v>
      </c>
      <c r="P399" s="39" t="n">
        <v>3768000</v>
      </c>
      <c r="Q399" s="37" t="n">
        <v>19</v>
      </c>
      <c r="R399" s="37" t="s">
        <v>187</v>
      </c>
      <c r="S399" s="37" t="s">
        <v>111</v>
      </c>
      <c r="T399" s="37" t="s">
        <v>498</v>
      </c>
      <c r="U399" s="37" t="s">
        <v>52</v>
      </c>
      <c r="V399" s="37" t="n">
        <f aca="false">IF(O399="","",YEAR(O399))</f>
        <v>2026</v>
      </c>
      <c r="W399" s="37" t="str">
        <f aca="false">IF(E399&lt;25,"21-24",IF(E399&lt;30,"25-29",IF(E399&lt;35,"30-34",IF(E399&lt;40,"35-39",IF(E399&lt;45,"40-44","45+")))))</f>
        <v>40-44</v>
      </c>
    </row>
    <row r="400" customFormat="false" ht="15" hidden="false" customHeight="false" outlineLevel="0" collapsed="false">
      <c r="A400" s="37" t="s">
        <v>1025</v>
      </c>
      <c r="B400" s="37" t="s">
        <v>419</v>
      </c>
      <c r="C400" s="37" t="s">
        <v>413</v>
      </c>
      <c r="D400" s="37" t="s">
        <v>82</v>
      </c>
      <c r="E400" s="37" t="n">
        <v>26</v>
      </c>
      <c r="F400" s="37" t="s">
        <v>101</v>
      </c>
      <c r="G400" s="37" t="s">
        <v>95</v>
      </c>
      <c r="H400" s="37" t="s">
        <v>321</v>
      </c>
      <c r="I400" s="37" t="s">
        <v>63</v>
      </c>
      <c r="J400" s="37" t="s">
        <v>371</v>
      </c>
      <c r="K400" s="37" t="s">
        <v>75</v>
      </c>
      <c r="L400" s="37" t="s">
        <v>106</v>
      </c>
      <c r="M400" s="37" t="s">
        <v>86</v>
      </c>
      <c r="N400" s="37" t="s">
        <v>90</v>
      </c>
      <c r="O400" s="38" t="n">
        <v>45192</v>
      </c>
      <c r="P400" s="39" t="n">
        <v>407000</v>
      </c>
      <c r="Q400" s="37" t="n">
        <v>25</v>
      </c>
      <c r="R400" s="37" t="s">
        <v>187</v>
      </c>
      <c r="S400" s="37" t="s">
        <v>114</v>
      </c>
      <c r="T400" s="37" t="s">
        <v>608</v>
      </c>
      <c r="U400" s="37" t="s">
        <v>52</v>
      </c>
      <c r="V400" s="37" t="n">
        <f aca="false">IF(O400="","",YEAR(O400))</f>
        <v>2023</v>
      </c>
      <c r="W400" s="37" t="str">
        <f aca="false">IF(E400&lt;25,"21-24",IF(E400&lt;30,"25-29",IF(E400&lt;35,"30-34",IF(E400&lt;40,"35-39",IF(E400&lt;45,"40-44","45+")))))</f>
        <v>25-29</v>
      </c>
    </row>
    <row r="401" customFormat="false" ht="15" hidden="false" customHeight="false" outlineLevel="0" collapsed="false">
      <c r="A401" s="37" t="s">
        <v>1026</v>
      </c>
      <c r="B401" s="37" t="s">
        <v>419</v>
      </c>
      <c r="C401" s="37" t="s">
        <v>453</v>
      </c>
      <c r="D401" s="37" t="s">
        <v>82</v>
      </c>
      <c r="E401" s="37" t="n">
        <v>30</v>
      </c>
      <c r="F401" s="37" t="s">
        <v>101</v>
      </c>
      <c r="G401" s="37" t="s">
        <v>95</v>
      </c>
      <c r="H401" s="37" t="s">
        <v>318</v>
      </c>
      <c r="I401" s="37" t="s">
        <v>60</v>
      </c>
      <c r="J401" s="37" t="s">
        <v>393</v>
      </c>
      <c r="K401" s="37" t="s">
        <v>77</v>
      </c>
      <c r="L401" s="37" t="s">
        <v>104</v>
      </c>
      <c r="M401" s="37" t="s">
        <v>86</v>
      </c>
      <c r="N401" s="37" t="s">
        <v>90</v>
      </c>
      <c r="O401" s="38" t="n">
        <v>45251</v>
      </c>
      <c r="P401" s="39" t="n">
        <v>2170000</v>
      </c>
      <c r="Q401" s="37" t="n">
        <v>15</v>
      </c>
      <c r="R401" s="37" t="s">
        <v>185</v>
      </c>
      <c r="S401" s="37" t="s">
        <v>111</v>
      </c>
      <c r="T401" s="37" t="s">
        <v>921</v>
      </c>
      <c r="U401" s="37" t="s">
        <v>53</v>
      </c>
      <c r="V401" s="37" t="n">
        <f aca="false">IF(O401="","",YEAR(O401))</f>
        <v>2023</v>
      </c>
      <c r="W401" s="37" t="str">
        <f aca="false">IF(E401&lt;25,"21-24",IF(E401&lt;30,"25-29",IF(E401&lt;35,"30-34",IF(E401&lt;40,"35-39",IF(E401&lt;45,"40-44","45+")))))</f>
        <v>30-34</v>
      </c>
    </row>
    <row r="402" customFormat="false" ht="15" hidden="false" customHeight="false" outlineLevel="0" collapsed="false">
      <c r="A402" s="37" t="s">
        <v>1027</v>
      </c>
      <c r="B402" s="37" t="s">
        <v>494</v>
      </c>
      <c r="C402" s="37" t="s">
        <v>433</v>
      </c>
      <c r="D402" s="37" t="s">
        <v>82</v>
      </c>
      <c r="E402" s="37" t="n">
        <v>24</v>
      </c>
      <c r="F402" s="37" t="s">
        <v>101</v>
      </c>
      <c r="G402" s="37" t="s">
        <v>94</v>
      </c>
      <c r="H402" s="37" t="s">
        <v>318</v>
      </c>
      <c r="I402" s="37" t="s">
        <v>60</v>
      </c>
      <c r="J402" s="37" t="s">
        <v>384</v>
      </c>
      <c r="K402" s="37" t="s">
        <v>76</v>
      </c>
      <c r="L402" s="37" t="s">
        <v>105</v>
      </c>
      <c r="M402" s="37" t="s">
        <v>86</v>
      </c>
      <c r="N402" s="37" t="s">
        <v>90</v>
      </c>
      <c r="O402" s="38" t="n">
        <v>45553</v>
      </c>
      <c r="P402" s="39" t="n">
        <v>810000</v>
      </c>
      <c r="Q402" s="37" t="n">
        <v>10</v>
      </c>
      <c r="R402" s="37" t="s">
        <v>185</v>
      </c>
      <c r="S402" s="37" t="s">
        <v>114</v>
      </c>
      <c r="T402" s="37" t="s">
        <v>821</v>
      </c>
      <c r="U402" s="37" t="s">
        <v>53</v>
      </c>
      <c r="V402" s="37" t="n">
        <f aca="false">IF(O402="","",YEAR(O402))</f>
        <v>2024</v>
      </c>
      <c r="W402" s="37" t="str">
        <f aca="false">IF(E402&lt;25,"21-24",IF(E402&lt;30,"25-29",IF(E402&lt;35,"30-34",IF(E402&lt;40,"35-39",IF(E402&lt;45,"40-44","45+")))))</f>
        <v>21-24</v>
      </c>
    </row>
    <row r="403" customFormat="false" ht="15" hidden="false" customHeight="false" outlineLevel="0" collapsed="false">
      <c r="A403" s="37" t="s">
        <v>1028</v>
      </c>
      <c r="B403" s="37" t="s">
        <v>519</v>
      </c>
      <c r="C403" s="37" t="s">
        <v>383</v>
      </c>
      <c r="D403" s="37" t="s">
        <v>83</v>
      </c>
      <c r="E403" s="37" t="n">
        <v>27</v>
      </c>
      <c r="F403" s="37" t="s">
        <v>100</v>
      </c>
      <c r="G403" s="37" t="s">
        <v>94</v>
      </c>
      <c r="H403" s="37" t="s">
        <v>318</v>
      </c>
      <c r="I403" s="37" t="s">
        <v>60</v>
      </c>
      <c r="J403" s="37" t="s">
        <v>384</v>
      </c>
      <c r="K403" s="37" t="s">
        <v>76</v>
      </c>
      <c r="L403" s="37" t="s">
        <v>106</v>
      </c>
      <c r="M403" s="37" t="s">
        <v>87</v>
      </c>
      <c r="N403" s="37" t="s">
        <v>91</v>
      </c>
      <c r="O403" s="38" t="n">
        <v>45871</v>
      </c>
      <c r="P403" s="39" t="n">
        <v>1307000</v>
      </c>
      <c r="Q403" s="37" t="n">
        <v>18</v>
      </c>
      <c r="R403" s="37" t="s">
        <v>187</v>
      </c>
      <c r="S403" s="37" t="s">
        <v>111</v>
      </c>
      <c r="T403" s="37" t="s">
        <v>1029</v>
      </c>
      <c r="U403" s="37" t="s">
        <v>52</v>
      </c>
      <c r="V403" s="37" t="n">
        <f aca="false">IF(O403="","",YEAR(O403))</f>
        <v>2025</v>
      </c>
      <c r="W403" s="37" t="str">
        <f aca="false">IF(E403&lt;25,"21-24",IF(E403&lt;30,"25-29",IF(E403&lt;35,"30-34",IF(E403&lt;40,"35-39",IF(E403&lt;45,"40-44","45+")))))</f>
        <v>25-29</v>
      </c>
    </row>
    <row r="404" customFormat="false" ht="15" hidden="false" customHeight="false" outlineLevel="0" collapsed="false">
      <c r="A404" s="37" t="s">
        <v>1030</v>
      </c>
      <c r="B404" s="37" t="s">
        <v>474</v>
      </c>
      <c r="C404" s="37" t="s">
        <v>365</v>
      </c>
      <c r="D404" s="37" t="s">
        <v>82</v>
      </c>
      <c r="E404" s="37" t="n">
        <v>28</v>
      </c>
      <c r="F404" s="37" t="s">
        <v>101</v>
      </c>
      <c r="G404" s="37" t="s">
        <v>96</v>
      </c>
      <c r="H404" s="37" t="s">
        <v>318</v>
      </c>
      <c r="I404" s="37" t="s">
        <v>60</v>
      </c>
      <c r="J404" s="37" t="s">
        <v>520</v>
      </c>
      <c r="K404" s="37" t="s">
        <v>76</v>
      </c>
      <c r="L404" s="37" t="s">
        <v>104</v>
      </c>
      <c r="M404" s="37" t="s">
        <v>86</v>
      </c>
      <c r="N404" s="37" t="s">
        <v>90</v>
      </c>
      <c r="O404" s="38" t="n">
        <v>45937</v>
      </c>
      <c r="P404" s="39" t="n">
        <v>768000</v>
      </c>
      <c r="Q404" s="37" t="n">
        <v>0</v>
      </c>
      <c r="R404" s="37" t="s">
        <v>187</v>
      </c>
      <c r="S404" s="37" t="s">
        <v>111</v>
      </c>
      <c r="T404" s="37" t="s">
        <v>477</v>
      </c>
      <c r="U404" s="37" t="s">
        <v>52</v>
      </c>
      <c r="V404" s="37" t="n">
        <f aca="false">IF(O404="","",YEAR(O404))</f>
        <v>2025</v>
      </c>
      <c r="W404" s="37" t="str">
        <f aca="false">IF(E404&lt;25,"21-24",IF(E404&lt;30,"25-29",IF(E404&lt;35,"30-34",IF(E404&lt;40,"35-39",IF(E404&lt;45,"40-44","45+")))))</f>
        <v>25-29</v>
      </c>
    </row>
    <row r="405" customFormat="false" ht="15" hidden="false" customHeight="false" outlineLevel="0" collapsed="false">
      <c r="A405" s="37" t="s">
        <v>1031</v>
      </c>
      <c r="B405" s="37" t="s">
        <v>519</v>
      </c>
      <c r="C405" s="37" t="s">
        <v>484</v>
      </c>
      <c r="D405" s="37" t="s">
        <v>83</v>
      </c>
      <c r="E405" s="37" t="n">
        <v>27</v>
      </c>
      <c r="F405" s="37" t="s">
        <v>100</v>
      </c>
      <c r="G405" s="37" t="s">
        <v>94</v>
      </c>
      <c r="H405" s="37" t="s">
        <v>325</v>
      </c>
      <c r="I405" s="37" t="s">
        <v>67</v>
      </c>
      <c r="J405" s="37" t="s">
        <v>357</v>
      </c>
      <c r="K405" s="37" t="s">
        <v>75</v>
      </c>
      <c r="L405" s="37" t="s">
        <v>106</v>
      </c>
      <c r="M405" s="37" t="s">
        <v>86</v>
      </c>
      <c r="N405" s="37" t="s">
        <v>90</v>
      </c>
      <c r="O405" s="38" t="n">
        <v>45017</v>
      </c>
      <c r="P405" s="39" t="n">
        <v>489000</v>
      </c>
      <c r="Q405" s="37" t="n">
        <v>8</v>
      </c>
      <c r="R405" s="37" t="s">
        <v>185</v>
      </c>
      <c r="S405" s="37" t="s">
        <v>113</v>
      </c>
      <c r="T405" s="37" t="s">
        <v>755</v>
      </c>
      <c r="U405" s="37" t="s">
        <v>53</v>
      </c>
      <c r="V405" s="37" t="n">
        <f aca="false">IF(O405="","",YEAR(O405))</f>
        <v>2023</v>
      </c>
      <c r="W405" s="37" t="str">
        <f aca="false">IF(E405&lt;25,"21-24",IF(E405&lt;30,"25-29",IF(E405&lt;35,"30-34",IF(E405&lt;40,"35-39",IF(E405&lt;45,"40-44","45+")))))</f>
        <v>25-29</v>
      </c>
    </row>
    <row r="406" customFormat="false" ht="15" hidden="false" customHeight="false" outlineLevel="0" collapsed="false">
      <c r="A406" s="37" t="s">
        <v>1032</v>
      </c>
      <c r="B406" s="37" t="s">
        <v>402</v>
      </c>
      <c r="C406" s="37" t="s">
        <v>453</v>
      </c>
      <c r="D406" s="37" t="s">
        <v>82</v>
      </c>
      <c r="E406" s="37" t="n">
        <v>25</v>
      </c>
      <c r="F406" s="37" t="s">
        <v>100</v>
      </c>
      <c r="G406" s="37" t="s">
        <v>94</v>
      </c>
      <c r="H406" s="37" t="s">
        <v>325</v>
      </c>
      <c r="I406" s="37" t="s">
        <v>67</v>
      </c>
      <c r="J406" s="37" t="s">
        <v>357</v>
      </c>
      <c r="K406" s="37" t="s">
        <v>75</v>
      </c>
      <c r="L406" s="37" t="s">
        <v>106</v>
      </c>
      <c r="M406" s="37" t="s">
        <v>88</v>
      </c>
      <c r="N406" s="37" t="s">
        <v>90</v>
      </c>
      <c r="O406" s="38" t="n">
        <v>46115</v>
      </c>
      <c r="P406" s="39" t="n">
        <v>434000</v>
      </c>
      <c r="Q406" s="37" t="n">
        <v>5</v>
      </c>
      <c r="R406" s="37" t="s">
        <v>185</v>
      </c>
      <c r="S406" s="37" t="s">
        <v>112</v>
      </c>
      <c r="T406" s="37" t="s">
        <v>665</v>
      </c>
      <c r="U406" s="37" t="s">
        <v>53</v>
      </c>
      <c r="V406" s="37" t="n">
        <f aca="false">IF(O406="","",YEAR(O406))</f>
        <v>2026</v>
      </c>
      <c r="W406" s="37" t="str">
        <f aca="false">IF(E406&lt;25,"21-24",IF(E406&lt;30,"25-29",IF(E406&lt;35,"30-34",IF(E406&lt;40,"35-39",IF(E406&lt;45,"40-44","45+")))))</f>
        <v>25-29</v>
      </c>
    </row>
    <row r="407" customFormat="false" ht="15" hidden="false" customHeight="false" outlineLevel="0" collapsed="false">
      <c r="A407" s="37" t="s">
        <v>1033</v>
      </c>
      <c r="B407" s="37" t="s">
        <v>474</v>
      </c>
      <c r="C407" s="37" t="s">
        <v>469</v>
      </c>
      <c r="D407" s="37" t="s">
        <v>82</v>
      </c>
      <c r="E407" s="37" t="n">
        <v>40</v>
      </c>
      <c r="F407" s="37" t="s">
        <v>101</v>
      </c>
      <c r="G407" s="37" t="s">
        <v>95</v>
      </c>
      <c r="H407" s="37" t="s">
        <v>322</v>
      </c>
      <c r="I407" s="37" t="s">
        <v>64</v>
      </c>
      <c r="J407" s="37" t="s">
        <v>457</v>
      </c>
      <c r="K407" s="37" t="s">
        <v>78</v>
      </c>
      <c r="L407" s="37" t="s">
        <v>108</v>
      </c>
      <c r="M407" s="37" t="s">
        <v>86</v>
      </c>
      <c r="N407" s="37" t="s">
        <v>92</v>
      </c>
      <c r="O407" s="38" t="n">
        <v>44462</v>
      </c>
      <c r="P407" s="39" t="n">
        <v>4569000</v>
      </c>
      <c r="Q407" s="37" t="n">
        <v>4</v>
      </c>
      <c r="R407" s="37" t="s">
        <v>185</v>
      </c>
      <c r="S407" s="37" t="s">
        <v>113</v>
      </c>
      <c r="T407" s="37" t="s">
        <v>813</v>
      </c>
      <c r="U407" s="37" t="s">
        <v>53</v>
      </c>
      <c r="V407" s="37" t="n">
        <f aca="false">IF(O407="","",YEAR(O407))</f>
        <v>2021</v>
      </c>
      <c r="W407" s="37" t="str">
        <f aca="false">IF(E407&lt;25,"21-24",IF(E407&lt;30,"25-29",IF(E407&lt;35,"30-34",IF(E407&lt;40,"35-39",IF(E407&lt;45,"40-44","45+")))))</f>
        <v>40-44</v>
      </c>
    </row>
    <row r="408" customFormat="false" ht="15" hidden="false" customHeight="false" outlineLevel="0" collapsed="false">
      <c r="A408" s="37" t="s">
        <v>1034</v>
      </c>
      <c r="B408" s="37" t="s">
        <v>437</v>
      </c>
      <c r="C408" s="37" t="s">
        <v>413</v>
      </c>
      <c r="D408" s="37" t="s">
        <v>83</v>
      </c>
      <c r="E408" s="37" t="n">
        <v>24</v>
      </c>
      <c r="F408" s="37" t="s">
        <v>101</v>
      </c>
      <c r="G408" s="37" t="s">
        <v>96</v>
      </c>
      <c r="H408" s="37" t="s">
        <v>326</v>
      </c>
      <c r="I408" s="37" t="s">
        <v>68</v>
      </c>
      <c r="J408" s="37" t="s">
        <v>403</v>
      </c>
      <c r="K408" s="37" t="s">
        <v>76</v>
      </c>
      <c r="L408" s="37" t="s">
        <v>108</v>
      </c>
      <c r="M408" s="37" t="s">
        <v>88</v>
      </c>
      <c r="N408" s="37" t="s">
        <v>90</v>
      </c>
      <c r="O408" s="38" t="n">
        <v>46159</v>
      </c>
      <c r="P408" s="39" t="n">
        <v>1211000</v>
      </c>
      <c r="Q408" s="37" t="n">
        <v>19</v>
      </c>
      <c r="R408" s="37" t="s">
        <v>185</v>
      </c>
      <c r="S408" s="37" t="s">
        <v>111</v>
      </c>
      <c r="T408" s="37" t="s">
        <v>1035</v>
      </c>
      <c r="U408" s="37" t="s">
        <v>53</v>
      </c>
      <c r="V408" s="37" t="n">
        <f aca="false">IF(O408="","",YEAR(O408))</f>
        <v>2026</v>
      </c>
      <c r="W408" s="37" t="str">
        <f aca="false">IF(E408&lt;25,"21-24",IF(E408&lt;30,"25-29",IF(E408&lt;35,"30-34",IF(E408&lt;40,"35-39",IF(E408&lt;45,"40-44","45+")))))</f>
        <v>21-24</v>
      </c>
    </row>
    <row r="409" customFormat="false" ht="15" hidden="false" customHeight="false" outlineLevel="0" collapsed="false">
      <c r="A409" s="37" t="s">
        <v>884</v>
      </c>
      <c r="B409" s="37" t="s">
        <v>479</v>
      </c>
      <c r="C409" s="37" t="s">
        <v>356</v>
      </c>
      <c r="D409" s="37" t="s">
        <v>82</v>
      </c>
      <c r="E409" s="37" t="n">
        <v>37</v>
      </c>
      <c r="F409" s="37" t="s">
        <v>100</v>
      </c>
      <c r="G409" s="37" t="s">
        <v>95</v>
      </c>
      <c r="H409" s="37" t="s">
        <v>324</v>
      </c>
      <c r="I409" s="37" t="s">
        <v>66</v>
      </c>
      <c r="J409" s="37" t="s">
        <v>434</v>
      </c>
      <c r="K409" s="37" t="s">
        <v>78</v>
      </c>
      <c r="L409" s="37" t="s">
        <v>107</v>
      </c>
      <c r="M409" s="37" t="s">
        <v>87</v>
      </c>
      <c r="N409" s="37" t="s">
        <v>90</v>
      </c>
      <c r="O409" s="38" t="n">
        <v>42369</v>
      </c>
      <c r="P409" s="39" t="n">
        <v>2774000</v>
      </c>
      <c r="Q409" s="37" t="n">
        <v>8</v>
      </c>
      <c r="R409" s="37" t="s">
        <v>187</v>
      </c>
      <c r="S409" s="37" t="s">
        <v>114</v>
      </c>
      <c r="T409" s="37" t="s">
        <v>658</v>
      </c>
      <c r="U409" s="37" t="s">
        <v>52</v>
      </c>
      <c r="V409" s="37" t="n">
        <f aca="false">IF(O409="","",YEAR(O409))</f>
        <v>2015</v>
      </c>
      <c r="W409" s="37" t="str">
        <f aca="false">IF(E409&lt;25,"21-24",IF(E409&lt;30,"25-29",IF(E409&lt;35,"30-34",IF(E409&lt;40,"35-39",IF(E409&lt;45,"40-44","45+")))))</f>
        <v>35-39</v>
      </c>
    </row>
    <row r="410" customFormat="false" ht="15" hidden="false" customHeight="false" outlineLevel="0" collapsed="false">
      <c r="A410" s="37" t="s">
        <v>670</v>
      </c>
      <c r="B410" s="37" t="s">
        <v>402</v>
      </c>
      <c r="C410" s="37" t="s">
        <v>484</v>
      </c>
      <c r="D410" s="37" t="s">
        <v>82</v>
      </c>
      <c r="E410" s="37" t="n">
        <v>37</v>
      </c>
      <c r="F410" s="37" t="s">
        <v>101</v>
      </c>
      <c r="G410" s="37" t="s">
        <v>94</v>
      </c>
      <c r="H410" s="37" t="s">
        <v>318</v>
      </c>
      <c r="I410" s="37" t="s">
        <v>60</v>
      </c>
      <c r="J410" s="37" t="s">
        <v>407</v>
      </c>
      <c r="K410" s="37" t="s">
        <v>78</v>
      </c>
      <c r="L410" s="37" t="s">
        <v>108</v>
      </c>
      <c r="M410" s="37" t="s">
        <v>86</v>
      </c>
      <c r="N410" s="37" t="s">
        <v>90</v>
      </c>
      <c r="O410" s="38" t="n">
        <v>42116</v>
      </c>
      <c r="P410" s="39" t="n">
        <v>4725000</v>
      </c>
      <c r="Q410" s="37" t="n">
        <v>45</v>
      </c>
      <c r="R410" s="37" t="s">
        <v>187</v>
      </c>
      <c r="S410" s="37" t="s">
        <v>112</v>
      </c>
      <c r="T410" s="37" t="s">
        <v>909</v>
      </c>
      <c r="U410" s="37" t="s">
        <v>52</v>
      </c>
      <c r="V410" s="37" t="n">
        <f aca="false">IF(O410="","",YEAR(O410))</f>
        <v>2015</v>
      </c>
      <c r="W410" s="37" t="str">
        <f aca="false">IF(E410&lt;25,"21-24",IF(E410&lt;30,"25-29",IF(E410&lt;35,"30-34",IF(E410&lt;40,"35-39",IF(E410&lt;45,"40-44","45+")))))</f>
        <v>35-39</v>
      </c>
    </row>
    <row r="411" customFormat="false" ht="15" hidden="false" customHeight="false" outlineLevel="0" collapsed="false">
      <c r="A411" s="37" t="s">
        <v>1036</v>
      </c>
      <c r="B411" s="37" t="s">
        <v>572</v>
      </c>
      <c r="C411" s="37" t="s">
        <v>351</v>
      </c>
      <c r="D411" s="37" t="s">
        <v>82</v>
      </c>
      <c r="E411" s="37" t="n">
        <v>33</v>
      </c>
      <c r="F411" s="37" t="s">
        <v>100</v>
      </c>
      <c r="G411" s="37" t="s">
        <v>94</v>
      </c>
      <c r="H411" s="37" t="s">
        <v>318</v>
      </c>
      <c r="I411" s="37" t="s">
        <v>60</v>
      </c>
      <c r="J411" s="37" t="s">
        <v>366</v>
      </c>
      <c r="K411" s="37" t="s">
        <v>76</v>
      </c>
      <c r="L411" s="37" t="s">
        <v>105</v>
      </c>
      <c r="M411" s="37" t="s">
        <v>86</v>
      </c>
      <c r="N411" s="37" t="s">
        <v>90</v>
      </c>
      <c r="O411" s="38" t="n">
        <v>42303</v>
      </c>
      <c r="P411" s="39" t="n">
        <v>1196000</v>
      </c>
      <c r="Q411" s="37" t="n">
        <v>9</v>
      </c>
      <c r="R411" s="37" t="s">
        <v>187</v>
      </c>
      <c r="S411" s="37" t="s">
        <v>112</v>
      </c>
      <c r="T411" s="37" t="s">
        <v>521</v>
      </c>
      <c r="U411" s="37" t="s">
        <v>52</v>
      </c>
      <c r="V411" s="37" t="n">
        <f aca="false">IF(O411="","",YEAR(O411))</f>
        <v>2015</v>
      </c>
      <c r="W411" s="37" t="str">
        <f aca="false">IF(E411&lt;25,"21-24",IF(E411&lt;30,"25-29",IF(E411&lt;35,"30-34",IF(E411&lt;40,"35-39",IF(E411&lt;45,"40-44","45+")))))</f>
        <v>30-34</v>
      </c>
    </row>
    <row r="412" customFormat="false" ht="15" hidden="false" customHeight="false" outlineLevel="0" collapsed="false">
      <c r="A412" s="37" t="s">
        <v>1037</v>
      </c>
      <c r="B412" s="37" t="s">
        <v>437</v>
      </c>
      <c r="C412" s="37" t="s">
        <v>370</v>
      </c>
      <c r="D412" s="37" t="s">
        <v>83</v>
      </c>
      <c r="E412" s="37" t="n">
        <v>31</v>
      </c>
      <c r="F412" s="37" t="s">
        <v>102</v>
      </c>
      <c r="G412" s="37" t="s">
        <v>98</v>
      </c>
      <c r="H412" s="37" t="s">
        <v>318</v>
      </c>
      <c r="I412" s="37" t="s">
        <v>60</v>
      </c>
      <c r="J412" s="37" t="s">
        <v>520</v>
      </c>
      <c r="K412" s="37" t="s">
        <v>76</v>
      </c>
      <c r="L412" s="37" t="s">
        <v>105</v>
      </c>
      <c r="M412" s="37" t="s">
        <v>88</v>
      </c>
      <c r="N412" s="37" t="s">
        <v>90</v>
      </c>
      <c r="O412" s="38" t="n">
        <v>44278</v>
      </c>
      <c r="P412" s="39" t="n">
        <v>1179000</v>
      </c>
      <c r="Q412" s="37" t="n">
        <v>2</v>
      </c>
      <c r="R412" s="37" t="s">
        <v>187</v>
      </c>
      <c r="S412" s="37" t="s">
        <v>113</v>
      </c>
      <c r="T412" s="37" t="s">
        <v>521</v>
      </c>
      <c r="U412" s="37" t="s">
        <v>52</v>
      </c>
      <c r="V412" s="37" t="n">
        <f aca="false">IF(O412="","",YEAR(O412))</f>
        <v>2021</v>
      </c>
      <c r="W412" s="37" t="str">
        <f aca="false">IF(E412&lt;25,"21-24",IF(E412&lt;30,"25-29",IF(E412&lt;35,"30-34",IF(E412&lt;40,"35-39",IF(E412&lt;45,"40-44","45+")))))</f>
        <v>30-34</v>
      </c>
    </row>
    <row r="413" customFormat="false" ht="15" hidden="false" customHeight="false" outlineLevel="0" collapsed="false">
      <c r="A413" s="37" t="s">
        <v>1018</v>
      </c>
      <c r="B413" s="37" t="s">
        <v>386</v>
      </c>
      <c r="C413" s="37" t="s">
        <v>453</v>
      </c>
      <c r="D413" s="37" t="s">
        <v>83</v>
      </c>
      <c r="E413" s="37" t="n">
        <v>42</v>
      </c>
      <c r="F413" s="37" t="s">
        <v>100</v>
      </c>
      <c r="G413" s="37" t="s">
        <v>95</v>
      </c>
      <c r="H413" s="37" t="s">
        <v>320</v>
      </c>
      <c r="I413" s="37" t="s">
        <v>62</v>
      </c>
      <c r="J413" s="37" t="s">
        <v>481</v>
      </c>
      <c r="K413" s="37" t="s">
        <v>78</v>
      </c>
      <c r="L413" s="37" t="s">
        <v>105</v>
      </c>
      <c r="M413" s="37" t="s">
        <v>88</v>
      </c>
      <c r="N413" s="37" t="s">
        <v>90</v>
      </c>
      <c r="O413" s="38" t="n">
        <v>43261</v>
      </c>
      <c r="P413" s="39" t="n">
        <v>2718000</v>
      </c>
      <c r="Q413" s="37" t="n">
        <v>8</v>
      </c>
      <c r="R413" s="37" t="s">
        <v>187</v>
      </c>
      <c r="S413" s="37" t="s">
        <v>113</v>
      </c>
      <c r="T413" s="37" t="s">
        <v>1038</v>
      </c>
      <c r="U413" s="37" t="s">
        <v>53</v>
      </c>
      <c r="V413" s="37" t="n">
        <f aca="false">IF(O413="","",YEAR(O413))</f>
        <v>2018</v>
      </c>
      <c r="W413" s="37" t="str">
        <f aca="false">IF(E413&lt;25,"21-24",IF(E413&lt;30,"25-29",IF(E413&lt;35,"30-34",IF(E413&lt;40,"35-39",IF(E413&lt;45,"40-44","45+")))))</f>
        <v>40-44</v>
      </c>
    </row>
    <row r="414" customFormat="false" ht="15" hidden="false" customHeight="false" outlineLevel="0" collapsed="false">
      <c r="A414" s="37" t="s">
        <v>1039</v>
      </c>
      <c r="B414" s="37" t="s">
        <v>402</v>
      </c>
      <c r="C414" s="37" t="s">
        <v>406</v>
      </c>
      <c r="D414" s="37" t="s">
        <v>82</v>
      </c>
      <c r="E414" s="37" t="n">
        <v>33</v>
      </c>
      <c r="F414" s="37" t="s">
        <v>101</v>
      </c>
      <c r="G414" s="37" t="s">
        <v>95</v>
      </c>
      <c r="H414" s="37" t="s">
        <v>321</v>
      </c>
      <c r="I414" s="37" t="s">
        <v>63</v>
      </c>
      <c r="J414" s="37" t="s">
        <v>626</v>
      </c>
      <c r="K414" s="37" t="s">
        <v>77</v>
      </c>
      <c r="L414" s="37" t="s">
        <v>105</v>
      </c>
      <c r="M414" s="37" t="s">
        <v>87</v>
      </c>
      <c r="N414" s="37" t="s">
        <v>90</v>
      </c>
      <c r="O414" s="38" t="n">
        <v>43103</v>
      </c>
      <c r="P414" s="39" t="n">
        <v>2246000</v>
      </c>
      <c r="Q414" s="37" t="n">
        <v>1</v>
      </c>
      <c r="R414" s="37" t="s">
        <v>187</v>
      </c>
      <c r="S414" s="37" t="s">
        <v>111</v>
      </c>
      <c r="T414" s="37" t="s">
        <v>1023</v>
      </c>
      <c r="U414" s="37" t="s">
        <v>52</v>
      </c>
      <c r="V414" s="37" t="n">
        <f aca="false">IF(O414="","",YEAR(O414))</f>
        <v>2018</v>
      </c>
      <c r="W414" s="37" t="str">
        <f aca="false">IF(E414&lt;25,"21-24",IF(E414&lt;30,"25-29",IF(E414&lt;35,"30-34",IF(E414&lt;40,"35-39",IF(E414&lt;45,"40-44","45+")))))</f>
        <v>30-34</v>
      </c>
    </row>
    <row r="415" customFormat="false" ht="15" hidden="false" customHeight="false" outlineLevel="0" collapsed="false">
      <c r="A415" s="37" t="s">
        <v>1040</v>
      </c>
      <c r="B415" s="37" t="s">
        <v>439</v>
      </c>
      <c r="C415" s="37" t="s">
        <v>365</v>
      </c>
      <c r="D415" s="37" t="s">
        <v>82</v>
      </c>
      <c r="E415" s="37" t="n">
        <v>36</v>
      </c>
      <c r="F415" s="37" t="s">
        <v>100</v>
      </c>
      <c r="G415" s="37" t="s">
        <v>94</v>
      </c>
      <c r="H415" s="37" t="s">
        <v>318</v>
      </c>
      <c r="I415" s="37" t="s">
        <v>60</v>
      </c>
      <c r="J415" s="37" t="s">
        <v>366</v>
      </c>
      <c r="K415" s="37" t="s">
        <v>76</v>
      </c>
      <c r="L415" s="37" t="s">
        <v>105</v>
      </c>
      <c r="M415" s="37" t="s">
        <v>87</v>
      </c>
      <c r="N415" s="37" t="s">
        <v>90</v>
      </c>
      <c r="O415" s="38" t="n">
        <v>44482</v>
      </c>
      <c r="P415" s="39" t="n">
        <v>1157000</v>
      </c>
      <c r="Q415" s="37" t="n">
        <v>31</v>
      </c>
      <c r="R415" s="37" t="s">
        <v>187</v>
      </c>
      <c r="S415" s="37" t="s">
        <v>114</v>
      </c>
      <c r="T415" s="37" t="s">
        <v>521</v>
      </c>
      <c r="U415" s="37" t="s">
        <v>52</v>
      </c>
      <c r="V415" s="37" t="n">
        <f aca="false">IF(O415="","",YEAR(O415))</f>
        <v>2021</v>
      </c>
      <c r="W415" s="37" t="str">
        <f aca="false">IF(E415&lt;25,"21-24",IF(E415&lt;30,"25-29",IF(E415&lt;35,"30-34",IF(E415&lt;40,"35-39",IF(E415&lt;45,"40-44","45+")))))</f>
        <v>35-39</v>
      </c>
    </row>
    <row r="416" customFormat="false" ht="15" hidden="false" customHeight="false" outlineLevel="0" collapsed="false">
      <c r="A416" s="37" t="s">
        <v>776</v>
      </c>
      <c r="B416" s="37" t="s">
        <v>432</v>
      </c>
      <c r="C416" s="37" t="s">
        <v>370</v>
      </c>
      <c r="D416" s="37" t="s">
        <v>83</v>
      </c>
      <c r="E416" s="37" t="n">
        <v>48</v>
      </c>
      <c r="F416" s="37" t="s">
        <v>100</v>
      </c>
      <c r="G416" s="37" t="s">
        <v>94</v>
      </c>
      <c r="H416" s="37" t="s">
        <v>318</v>
      </c>
      <c r="I416" s="37" t="s">
        <v>60</v>
      </c>
      <c r="J416" s="37" t="s">
        <v>407</v>
      </c>
      <c r="K416" s="37" t="s">
        <v>78</v>
      </c>
      <c r="L416" s="37" t="s">
        <v>105</v>
      </c>
      <c r="M416" s="37" t="s">
        <v>87</v>
      </c>
      <c r="N416" s="37" t="s">
        <v>90</v>
      </c>
      <c r="O416" s="38" t="n">
        <v>43423</v>
      </c>
      <c r="P416" s="39" t="n">
        <v>3719000</v>
      </c>
      <c r="Q416" s="37" t="n">
        <v>4</v>
      </c>
      <c r="R416" s="37" t="s">
        <v>187</v>
      </c>
      <c r="S416" s="37" t="s">
        <v>111</v>
      </c>
      <c r="T416" s="37" t="s">
        <v>860</v>
      </c>
      <c r="U416" s="37" t="s">
        <v>52</v>
      </c>
      <c r="V416" s="37" t="n">
        <f aca="false">IF(O416="","",YEAR(O416))</f>
        <v>2018</v>
      </c>
      <c r="W416" s="37" t="str">
        <f aca="false">IF(E416&lt;25,"21-24",IF(E416&lt;30,"25-29",IF(E416&lt;35,"30-34",IF(E416&lt;40,"35-39",IF(E416&lt;45,"40-44","45+")))))</f>
        <v>45+</v>
      </c>
    </row>
    <row r="417" customFormat="false" ht="15" hidden="false" customHeight="false" outlineLevel="0" collapsed="false">
      <c r="A417" s="37" t="s">
        <v>1041</v>
      </c>
      <c r="B417" s="37" t="s">
        <v>412</v>
      </c>
      <c r="C417" s="37" t="s">
        <v>361</v>
      </c>
      <c r="D417" s="37" t="s">
        <v>82</v>
      </c>
      <c r="E417" s="37" t="n">
        <v>21</v>
      </c>
      <c r="F417" s="37" t="s">
        <v>102</v>
      </c>
      <c r="G417" s="37" t="s">
        <v>96</v>
      </c>
      <c r="H417" s="37" t="s">
        <v>324</v>
      </c>
      <c r="I417" s="37" t="s">
        <v>66</v>
      </c>
      <c r="J417" s="37" t="s">
        <v>504</v>
      </c>
      <c r="K417" s="37" t="s">
        <v>75</v>
      </c>
      <c r="L417" s="37" t="s">
        <v>106</v>
      </c>
      <c r="M417" s="37" t="s">
        <v>87</v>
      </c>
      <c r="N417" s="37" t="s">
        <v>90</v>
      </c>
      <c r="O417" s="38" t="n">
        <v>46259</v>
      </c>
      <c r="P417" s="39" t="n">
        <v>325000</v>
      </c>
      <c r="Q417" s="37" t="n">
        <v>20</v>
      </c>
      <c r="R417" s="37" t="s">
        <v>187</v>
      </c>
      <c r="S417" s="37" t="s">
        <v>114</v>
      </c>
      <c r="T417" s="37" t="s">
        <v>547</v>
      </c>
      <c r="U417" s="37" t="s">
        <v>53</v>
      </c>
      <c r="V417" s="37" t="n">
        <f aca="false">IF(O417="","",YEAR(O417))</f>
        <v>2026</v>
      </c>
      <c r="W417" s="37" t="str">
        <f aca="false">IF(E417&lt;25,"21-24",IF(E417&lt;30,"25-29",IF(E417&lt;35,"30-34",IF(E417&lt;40,"35-39",IF(E417&lt;45,"40-44","45+")))))</f>
        <v>21-24</v>
      </c>
    </row>
    <row r="418" customFormat="false" ht="15" hidden="false" customHeight="false" outlineLevel="0" collapsed="false">
      <c r="A418" s="37" t="s">
        <v>1042</v>
      </c>
      <c r="B418" s="37" t="s">
        <v>593</v>
      </c>
      <c r="C418" s="37" t="s">
        <v>375</v>
      </c>
      <c r="D418" s="37" t="s">
        <v>82</v>
      </c>
      <c r="E418" s="37" t="n">
        <v>41</v>
      </c>
      <c r="F418" s="37" t="s">
        <v>100</v>
      </c>
      <c r="G418" s="37" t="s">
        <v>94</v>
      </c>
      <c r="H418" s="37" t="s">
        <v>318</v>
      </c>
      <c r="I418" s="37" t="s">
        <v>60</v>
      </c>
      <c r="J418" s="37" t="s">
        <v>384</v>
      </c>
      <c r="K418" s="37" t="s">
        <v>76</v>
      </c>
      <c r="L418" s="37" t="s">
        <v>108</v>
      </c>
      <c r="M418" s="37" t="s">
        <v>86</v>
      </c>
      <c r="N418" s="37" t="s">
        <v>90</v>
      </c>
      <c r="O418" s="38" t="n">
        <v>46132</v>
      </c>
      <c r="P418" s="39" t="n">
        <v>1117000</v>
      </c>
      <c r="Q418" s="37" t="n">
        <v>24</v>
      </c>
      <c r="R418" s="37" t="s">
        <v>185</v>
      </c>
      <c r="S418" s="37" t="s">
        <v>112</v>
      </c>
      <c r="T418" s="37" t="s">
        <v>776</v>
      </c>
      <c r="U418" s="37" t="s">
        <v>52</v>
      </c>
      <c r="V418" s="37" t="n">
        <f aca="false">IF(O418="","",YEAR(O418))</f>
        <v>2026</v>
      </c>
      <c r="W418" s="37" t="str">
        <f aca="false">IF(E418&lt;25,"21-24",IF(E418&lt;30,"25-29",IF(E418&lt;35,"30-34",IF(E418&lt;40,"35-39",IF(E418&lt;45,"40-44","45+")))))</f>
        <v>40-44</v>
      </c>
    </row>
    <row r="419" customFormat="false" ht="15" hidden="false" customHeight="false" outlineLevel="0" collapsed="false">
      <c r="A419" s="37" t="s">
        <v>1043</v>
      </c>
      <c r="B419" s="37" t="s">
        <v>488</v>
      </c>
      <c r="C419" s="37" t="s">
        <v>396</v>
      </c>
      <c r="D419" s="37" t="s">
        <v>83</v>
      </c>
      <c r="E419" s="37" t="n">
        <v>31</v>
      </c>
      <c r="F419" s="37" t="s">
        <v>100</v>
      </c>
      <c r="G419" s="37" t="s">
        <v>94</v>
      </c>
      <c r="H419" s="37" t="s">
        <v>318</v>
      </c>
      <c r="I419" s="37" t="s">
        <v>60</v>
      </c>
      <c r="J419" s="37" t="s">
        <v>520</v>
      </c>
      <c r="K419" s="37" t="s">
        <v>76</v>
      </c>
      <c r="L419" s="37" t="s">
        <v>105</v>
      </c>
      <c r="M419" s="37" t="s">
        <v>87</v>
      </c>
      <c r="N419" s="37" t="s">
        <v>90</v>
      </c>
      <c r="O419" s="38" t="n">
        <v>44536</v>
      </c>
      <c r="P419" s="39" t="n">
        <v>1086000</v>
      </c>
      <c r="Q419" s="37" t="n">
        <v>1</v>
      </c>
      <c r="R419" s="37" t="s">
        <v>185</v>
      </c>
      <c r="S419" s="37" t="s">
        <v>111</v>
      </c>
      <c r="T419" s="37" t="s">
        <v>1044</v>
      </c>
      <c r="U419" s="37" t="s">
        <v>53</v>
      </c>
      <c r="V419" s="37" t="n">
        <f aca="false">IF(O419="","",YEAR(O419))</f>
        <v>2021</v>
      </c>
      <c r="W419" s="37" t="str">
        <f aca="false">IF(E419&lt;25,"21-24",IF(E419&lt;30,"25-29",IF(E419&lt;35,"30-34",IF(E419&lt;40,"35-39",IF(E419&lt;45,"40-44","45+")))))</f>
        <v>30-34</v>
      </c>
    </row>
    <row r="420" customFormat="false" ht="15" hidden="false" customHeight="false" outlineLevel="0" collapsed="false">
      <c r="A420" s="37" t="s">
        <v>1045</v>
      </c>
      <c r="B420" s="37" t="s">
        <v>474</v>
      </c>
      <c r="C420" s="37" t="s">
        <v>387</v>
      </c>
      <c r="D420" s="37" t="s">
        <v>82</v>
      </c>
      <c r="E420" s="37" t="n">
        <v>35</v>
      </c>
      <c r="F420" s="37" t="s">
        <v>100</v>
      </c>
      <c r="G420" s="37" t="s">
        <v>95</v>
      </c>
      <c r="H420" s="37" t="s">
        <v>318</v>
      </c>
      <c r="I420" s="37" t="s">
        <v>60</v>
      </c>
      <c r="J420" s="37" t="s">
        <v>470</v>
      </c>
      <c r="K420" s="37" t="s">
        <v>77</v>
      </c>
      <c r="L420" s="37" t="s">
        <v>106</v>
      </c>
      <c r="M420" s="37" t="s">
        <v>86</v>
      </c>
      <c r="N420" s="37" t="s">
        <v>90</v>
      </c>
      <c r="O420" s="38" t="n">
        <v>45896</v>
      </c>
      <c r="P420" s="39" t="n">
        <v>2560000</v>
      </c>
      <c r="Q420" s="37" t="n">
        <v>42</v>
      </c>
      <c r="R420" s="37" t="s">
        <v>185</v>
      </c>
      <c r="S420" s="37" t="s">
        <v>113</v>
      </c>
      <c r="T420" s="37" t="s">
        <v>605</v>
      </c>
      <c r="U420" s="37" t="s">
        <v>53</v>
      </c>
      <c r="V420" s="37" t="n">
        <f aca="false">IF(O420="","",YEAR(O420))</f>
        <v>2025</v>
      </c>
      <c r="W420" s="37" t="str">
        <f aca="false">IF(E420&lt;25,"21-24",IF(E420&lt;30,"25-29",IF(E420&lt;35,"30-34",IF(E420&lt;40,"35-39",IF(E420&lt;45,"40-44","45+")))))</f>
        <v>35-39</v>
      </c>
    </row>
    <row r="421" customFormat="false" ht="15" hidden="false" customHeight="false" outlineLevel="0" collapsed="false">
      <c r="A421" s="37" t="s">
        <v>1046</v>
      </c>
      <c r="B421" s="37" t="s">
        <v>494</v>
      </c>
      <c r="C421" s="37" t="s">
        <v>413</v>
      </c>
      <c r="D421" s="37" t="s">
        <v>82</v>
      </c>
      <c r="E421" s="37" t="n">
        <v>34</v>
      </c>
      <c r="F421" s="37" t="s">
        <v>100</v>
      </c>
      <c r="G421" s="37" t="s">
        <v>95</v>
      </c>
      <c r="H421" s="37" t="s">
        <v>318</v>
      </c>
      <c r="I421" s="37" t="s">
        <v>60</v>
      </c>
      <c r="J421" s="37" t="s">
        <v>470</v>
      </c>
      <c r="K421" s="37" t="s">
        <v>77</v>
      </c>
      <c r="L421" s="37" t="s">
        <v>106</v>
      </c>
      <c r="M421" s="37" t="s">
        <v>87</v>
      </c>
      <c r="N421" s="37" t="s">
        <v>91</v>
      </c>
      <c r="O421" s="38" t="n">
        <v>42795</v>
      </c>
      <c r="P421" s="39" t="n">
        <v>1958000</v>
      </c>
      <c r="Q421" s="37" t="n">
        <v>45</v>
      </c>
      <c r="R421" s="37" t="s">
        <v>185</v>
      </c>
      <c r="S421" s="37" t="s">
        <v>111</v>
      </c>
      <c r="T421" s="37" t="s">
        <v>443</v>
      </c>
      <c r="U421" s="37" t="s">
        <v>52</v>
      </c>
      <c r="V421" s="37" t="n">
        <f aca="false">IF(O421="","",YEAR(O421))</f>
        <v>2017</v>
      </c>
      <c r="W421" s="37" t="str">
        <f aca="false">IF(E421&lt;25,"21-24",IF(E421&lt;30,"25-29",IF(E421&lt;35,"30-34",IF(E421&lt;40,"35-39",IF(E421&lt;45,"40-44","45+")))))</f>
        <v>30-34</v>
      </c>
    </row>
    <row r="422" customFormat="false" ht="15" hidden="false" customHeight="false" outlineLevel="0" collapsed="false">
      <c r="A422" s="37" t="s">
        <v>1047</v>
      </c>
      <c r="B422" s="37" t="s">
        <v>479</v>
      </c>
      <c r="C422" s="37" t="s">
        <v>370</v>
      </c>
      <c r="D422" s="37" t="s">
        <v>83</v>
      </c>
      <c r="E422" s="37" t="n">
        <v>31</v>
      </c>
      <c r="F422" s="37" t="s">
        <v>100</v>
      </c>
      <c r="G422" s="37" t="s">
        <v>97</v>
      </c>
      <c r="H422" s="37" t="s">
        <v>321</v>
      </c>
      <c r="I422" s="37" t="s">
        <v>63</v>
      </c>
      <c r="J422" s="37" t="s">
        <v>388</v>
      </c>
      <c r="K422" s="37" t="s">
        <v>77</v>
      </c>
      <c r="L422" s="37" t="s">
        <v>104</v>
      </c>
      <c r="M422" s="37" t="s">
        <v>87</v>
      </c>
      <c r="N422" s="37" t="s">
        <v>90</v>
      </c>
      <c r="O422" s="38" t="n">
        <v>43452</v>
      </c>
      <c r="P422" s="39" t="n">
        <v>2443000</v>
      </c>
      <c r="Q422" s="37" t="n">
        <v>5</v>
      </c>
      <c r="R422" s="37" t="s">
        <v>187</v>
      </c>
      <c r="S422" s="37" t="s">
        <v>113</v>
      </c>
      <c r="T422" s="37" t="s">
        <v>965</v>
      </c>
      <c r="U422" s="37" t="s">
        <v>52</v>
      </c>
      <c r="V422" s="37" t="n">
        <f aca="false">IF(O422="","",YEAR(O422))</f>
        <v>2018</v>
      </c>
      <c r="W422" s="37" t="str">
        <f aca="false">IF(E422&lt;25,"21-24",IF(E422&lt;30,"25-29",IF(E422&lt;35,"30-34",IF(E422&lt;40,"35-39",IF(E422&lt;45,"40-44","45+")))))</f>
        <v>30-34</v>
      </c>
    </row>
    <row r="423" customFormat="false" ht="15" hidden="false" customHeight="false" outlineLevel="0" collapsed="false">
      <c r="A423" s="37" t="s">
        <v>1048</v>
      </c>
      <c r="B423" s="37" t="s">
        <v>507</v>
      </c>
      <c r="C423" s="37" t="s">
        <v>356</v>
      </c>
      <c r="D423" s="37" t="s">
        <v>83</v>
      </c>
      <c r="E423" s="37" t="n">
        <v>38</v>
      </c>
      <c r="F423" s="37" t="s">
        <v>101</v>
      </c>
      <c r="G423" s="37" t="s">
        <v>94</v>
      </c>
      <c r="H423" s="37" t="s">
        <v>318</v>
      </c>
      <c r="I423" s="37" t="s">
        <v>60</v>
      </c>
      <c r="J423" s="37" t="s">
        <v>470</v>
      </c>
      <c r="K423" s="37" t="s">
        <v>77</v>
      </c>
      <c r="L423" s="37" t="s">
        <v>106</v>
      </c>
      <c r="M423" s="37" t="s">
        <v>87</v>
      </c>
      <c r="N423" s="37" t="s">
        <v>90</v>
      </c>
      <c r="O423" s="38" t="n">
        <v>45188</v>
      </c>
      <c r="P423" s="39" t="n">
        <v>1771000</v>
      </c>
      <c r="Q423" s="37" t="n">
        <v>2</v>
      </c>
      <c r="R423" s="37" t="s">
        <v>187</v>
      </c>
      <c r="S423" s="37" t="s">
        <v>112</v>
      </c>
      <c r="T423" s="37" t="s">
        <v>731</v>
      </c>
      <c r="U423" s="37" t="s">
        <v>52</v>
      </c>
      <c r="V423" s="37" t="n">
        <f aca="false">IF(O423="","",YEAR(O423))</f>
        <v>2023</v>
      </c>
      <c r="W423" s="37" t="str">
        <f aca="false">IF(E423&lt;25,"21-24",IF(E423&lt;30,"25-29",IF(E423&lt;35,"30-34",IF(E423&lt;40,"35-39",IF(E423&lt;45,"40-44","45+")))))</f>
        <v>35-39</v>
      </c>
    </row>
    <row r="424" customFormat="false" ht="15" hidden="false" customHeight="false" outlineLevel="0" collapsed="false">
      <c r="A424" s="37" t="s">
        <v>1009</v>
      </c>
      <c r="B424" s="37" t="s">
        <v>391</v>
      </c>
      <c r="C424" s="37" t="s">
        <v>351</v>
      </c>
      <c r="D424" s="37" t="s">
        <v>82</v>
      </c>
      <c r="E424" s="37" t="n">
        <v>36</v>
      </c>
      <c r="F424" s="37" t="s">
        <v>101</v>
      </c>
      <c r="G424" s="37" t="s">
        <v>95</v>
      </c>
      <c r="H424" s="37" t="s">
        <v>323</v>
      </c>
      <c r="I424" s="37" t="s">
        <v>65</v>
      </c>
      <c r="J424" s="37" t="s">
        <v>500</v>
      </c>
      <c r="K424" s="37" t="s">
        <v>78</v>
      </c>
      <c r="L424" s="37" t="s">
        <v>105</v>
      </c>
      <c r="M424" s="37" t="s">
        <v>86</v>
      </c>
      <c r="N424" s="37" t="s">
        <v>90</v>
      </c>
      <c r="O424" s="38" t="n">
        <v>45116</v>
      </c>
      <c r="P424" s="39" t="n">
        <v>2537000</v>
      </c>
      <c r="Q424" s="37" t="n">
        <v>7</v>
      </c>
      <c r="R424" s="37" t="s">
        <v>187</v>
      </c>
      <c r="S424" s="37" t="s">
        <v>111</v>
      </c>
      <c r="T424" s="37" t="s">
        <v>651</v>
      </c>
      <c r="U424" s="37" t="s">
        <v>52</v>
      </c>
      <c r="V424" s="37" t="n">
        <f aca="false">IF(O424="","",YEAR(O424))</f>
        <v>2023</v>
      </c>
      <c r="W424" s="37" t="str">
        <f aca="false">IF(E424&lt;25,"21-24",IF(E424&lt;30,"25-29",IF(E424&lt;35,"30-34",IF(E424&lt;40,"35-39",IF(E424&lt;45,"40-44","45+")))))</f>
        <v>35-39</v>
      </c>
    </row>
    <row r="425" customFormat="false" ht="15" hidden="false" customHeight="false" outlineLevel="0" collapsed="false">
      <c r="A425" s="37" t="s">
        <v>1049</v>
      </c>
      <c r="B425" s="37" t="s">
        <v>474</v>
      </c>
      <c r="C425" s="37" t="s">
        <v>413</v>
      </c>
      <c r="D425" s="37" t="s">
        <v>83</v>
      </c>
      <c r="E425" s="37" t="n">
        <v>32</v>
      </c>
      <c r="F425" s="37" t="s">
        <v>100</v>
      </c>
      <c r="G425" s="37" t="s">
        <v>94</v>
      </c>
      <c r="H425" s="37" t="s">
        <v>318</v>
      </c>
      <c r="I425" s="37" t="s">
        <v>60</v>
      </c>
      <c r="J425" s="37" t="s">
        <v>470</v>
      </c>
      <c r="K425" s="37" t="s">
        <v>77</v>
      </c>
      <c r="L425" s="37" t="s">
        <v>104</v>
      </c>
      <c r="M425" s="37" t="s">
        <v>87</v>
      </c>
      <c r="N425" s="37" t="s">
        <v>90</v>
      </c>
      <c r="O425" s="38" t="n">
        <v>45035</v>
      </c>
      <c r="P425" s="39" t="n">
        <v>1417000</v>
      </c>
      <c r="Q425" s="37" t="n">
        <v>6</v>
      </c>
      <c r="R425" s="37" t="s">
        <v>187</v>
      </c>
      <c r="S425" s="37" t="s">
        <v>111</v>
      </c>
      <c r="T425" s="37" t="s">
        <v>943</v>
      </c>
      <c r="U425" s="37" t="s">
        <v>53</v>
      </c>
      <c r="V425" s="37" t="n">
        <f aca="false">IF(O425="","",YEAR(O425))</f>
        <v>2023</v>
      </c>
      <c r="W425" s="37" t="str">
        <f aca="false">IF(E425&lt;25,"21-24",IF(E425&lt;30,"25-29",IF(E425&lt;35,"30-34",IF(E425&lt;40,"35-39",IF(E425&lt;45,"40-44","45+")))))</f>
        <v>30-34</v>
      </c>
    </row>
    <row r="426" customFormat="false" ht="15" hidden="false" customHeight="false" outlineLevel="0" collapsed="false">
      <c r="A426" s="37" t="s">
        <v>1050</v>
      </c>
      <c r="B426" s="37" t="s">
        <v>515</v>
      </c>
      <c r="C426" s="37" t="s">
        <v>429</v>
      </c>
      <c r="D426" s="37" t="s">
        <v>83</v>
      </c>
      <c r="E426" s="37" t="n">
        <v>33</v>
      </c>
      <c r="F426" s="37" t="s">
        <v>100</v>
      </c>
      <c r="G426" s="37" t="s">
        <v>94</v>
      </c>
      <c r="H426" s="37" t="s">
        <v>318</v>
      </c>
      <c r="I426" s="37" t="s">
        <v>60</v>
      </c>
      <c r="J426" s="37" t="s">
        <v>393</v>
      </c>
      <c r="K426" s="37" t="s">
        <v>77</v>
      </c>
      <c r="L426" s="37" t="s">
        <v>106</v>
      </c>
      <c r="M426" s="37" t="s">
        <v>86</v>
      </c>
      <c r="N426" s="37" t="s">
        <v>90</v>
      </c>
      <c r="O426" s="38" t="n">
        <v>41935</v>
      </c>
      <c r="P426" s="39" t="n">
        <v>2563000</v>
      </c>
      <c r="Q426" s="37" t="n">
        <v>14</v>
      </c>
      <c r="R426" s="37" t="s">
        <v>187</v>
      </c>
      <c r="S426" s="37" t="s">
        <v>114</v>
      </c>
      <c r="T426" s="37" t="s">
        <v>1051</v>
      </c>
      <c r="U426" s="37" t="s">
        <v>52</v>
      </c>
      <c r="V426" s="37" t="n">
        <f aca="false">IF(O426="","",YEAR(O426))</f>
        <v>2014</v>
      </c>
      <c r="W426" s="37" t="str">
        <f aca="false">IF(E426&lt;25,"21-24",IF(E426&lt;30,"25-29",IF(E426&lt;35,"30-34",IF(E426&lt;40,"35-39",IF(E426&lt;45,"40-44","45+")))))</f>
        <v>30-34</v>
      </c>
    </row>
    <row r="427" customFormat="false" ht="15" hidden="false" customHeight="false" outlineLevel="0" collapsed="false">
      <c r="A427" s="37" t="s">
        <v>1052</v>
      </c>
      <c r="B427" s="37" t="s">
        <v>474</v>
      </c>
      <c r="C427" s="37" t="s">
        <v>642</v>
      </c>
      <c r="D427" s="37" t="s">
        <v>83</v>
      </c>
      <c r="E427" s="37" t="n">
        <v>31</v>
      </c>
      <c r="F427" s="37" t="s">
        <v>101</v>
      </c>
      <c r="G427" s="37" t="s">
        <v>95</v>
      </c>
      <c r="H427" s="37" t="s">
        <v>319</v>
      </c>
      <c r="I427" s="37" t="s">
        <v>61</v>
      </c>
      <c r="J427" s="37" t="s">
        <v>380</v>
      </c>
      <c r="K427" s="37" t="s">
        <v>76</v>
      </c>
      <c r="L427" s="37" t="s">
        <v>109</v>
      </c>
      <c r="M427" s="37" t="s">
        <v>88</v>
      </c>
      <c r="N427" s="37" t="s">
        <v>90</v>
      </c>
      <c r="O427" s="38" t="n">
        <v>44897</v>
      </c>
      <c r="P427" s="39" t="n">
        <v>1360000</v>
      </c>
      <c r="Q427" s="37" t="n">
        <v>9</v>
      </c>
      <c r="R427" s="37" t="s">
        <v>187</v>
      </c>
      <c r="S427" s="37" t="s">
        <v>113</v>
      </c>
      <c r="T427" s="37" t="s">
        <v>728</v>
      </c>
      <c r="U427" s="37" t="s">
        <v>52</v>
      </c>
      <c r="V427" s="37" t="n">
        <f aca="false">IF(O427="","",YEAR(O427))</f>
        <v>2022</v>
      </c>
      <c r="W427" s="37" t="str">
        <f aca="false">IF(E427&lt;25,"21-24",IF(E427&lt;30,"25-29",IF(E427&lt;35,"30-34",IF(E427&lt;40,"35-39",IF(E427&lt;45,"40-44","45+")))))</f>
        <v>30-34</v>
      </c>
    </row>
    <row r="428" customFormat="false" ht="15" hidden="false" customHeight="false" outlineLevel="0" collapsed="false">
      <c r="A428" s="37" t="s">
        <v>1053</v>
      </c>
      <c r="B428" s="37" t="s">
        <v>448</v>
      </c>
      <c r="C428" s="37" t="s">
        <v>387</v>
      </c>
      <c r="D428" s="37" t="s">
        <v>83</v>
      </c>
      <c r="E428" s="37" t="n">
        <v>24</v>
      </c>
      <c r="F428" s="37" t="s">
        <v>101</v>
      </c>
      <c r="G428" s="37" t="s">
        <v>94</v>
      </c>
      <c r="H428" s="37" t="s">
        <v>323</v>
      </c>
      <c r="I428" s="37" t="s">
        <v>65</v>
      </c>
      <c r="J428" s="37" t="s">
        <v>650</v>
      </c>
      <c r="K428" s="37" t="s">
        <v>76</v>
      </c>
      <c r="L428" s="37" t="s">
        <v>104</v>
      </c>
      <c r="M428" s="37" t="s">
        <v>88</v>
      </c>
      <c r="N428" s="37" t="s">
        <v>90</v>
      </c>
      <c r="O428" s="38" t="n">
        <v>46139</v>
      </c>
      <c r="P428" s="39" t="n">
        <v>1055000</v>
      </c>
      <c r="Q428" s="37" t="n">
        <v>35</v>
      </c>
      <c r="R428" s="37" t="s">
        <v>187</v>
      </c>
      <c r="S428" s="37" t="s">
        <v>112</v>
      </c>
      <c r="T428" s="37" t="s">
        <v>558</v>
      </c>
      <c r="U428" s="37" t="s">
        <v>52</v>
      </c>
      <c r="V428" s="37" t="n">
        <f aca="false">IF(O428="","",YEAR(O428))</f>
        <v>2026</v>
      </c>
      <c r="W428" s="37" t="str">
        <f aca="false">IF(E428&lt;25,"21-24",IF(E428&lt;30,"25-29",IF(E428&lt;35,"30-34",IF(E428&lt;40,"35-39",IF(E428&lt;45,"40-44","45+")))))</f>
        <v>21-24</v>
      </c>
    </row>
    <row r="429" customFormat="false" ht="15" hidden="false" customHeight="false" outlineLevel="0" collapsed="false">
      <c r="A429" s="37" t="s">
        <v>1054</v>
      </c>
      <c r="B429" s="37" t="s">
        <v>350</v>
      </c>
      <c r="C429" s="37" t="s">
        <v>392</v>
      </c>
      <c r="D429" s="37" t="s">
        <v>82</v>
      </c>
      <c r="E429" s="37" t="n">
        <v>28</v>
      </c>
      <c r="F429" s="37" t="s">
        <v>100</v>
      </c>
      <c r="G429" s="37" t="s">
        <v>96</v>
      </c>
      <c r="H429" s="37" t="s">
        <v>321</v>
      </c>
      <c r="I429" s="37" t="s">
        <v>63</v>
      </c>
      <c r="J429" s="37" t="s">
        <v>626</v>
      </c>
      <c r="K429" s="37" t="s">
        <v>77</v>
      </c>
      <c r="L429" s="37" t="s">
        <v>109</v>
      </c>
      <c r="M429" s="37" t="s">
        <v>88</v>
      </c>
      <c r="N429" s="37" t="s">
        <v>90</v>
      </c>
      <c r="O429" s="38" t="n">
        <v>46117</v>
      </c>
      <c r="P429" s="39" t="n">
        <v>1588000</v>
      </c>
      <c r="Q429" s="37" t="n">
        <v>9</v>
      </c>
      <c r="R429" s="37" t="s">
        <v>187</v>
      </c>
      <c r="S429" s="37" t="s">
        <v>112</v>
      </c>
      <c r="T429" s="37" t="s">
        <v>836</v>
      </c>
      <c r="U429" s="37" t="s">
        <v>52</v>
      </c>
      <c r="V429" s="37" t="n">
        <f aca="false">IF(O429="","",YEAR(O429))</f>
        <v>2026</v>
      </c>
      <c r="W429" s="37" t="str">
        <f aca="false">IF(E429&lt;25,"21-24",IF(E429&lt;30,"25-29",IF(E429&lt;35,"30-34",IF(E429&lt;40,"35-39",IF(E429&lt;45,"40-44","45+")))))</f>
        <v>25-29</v>
      </c>
    </row>
    <row r="430" customFormat="false" ht="15" hidden="false" customHeight="false" outlineLevel="0" collapsed="false">
      <c r="A430" s="37" t="s">
        <v>1055</v>
      </c>
      <c r="B430" s="37" t="s">
        <v>488</v>
      </c>
      <c r="C430" s="37" t="s">
        <v>356</v>
      </c>
      <c r="D430" s="37" t="s">
        <v>83</v>
      </c>
      <c r="E430" s="37" t="n">
        <v>37</v>
      </c>
      <c r="F430" s="37" t="s">
        <v>101</v>
      </c>
      <c r="G430" s="37" t="s">
        <v>97</v>
      </c>
      <c r="H430" s="37" t="s">
        <v>318</v>
      </c>
      <c r="I430" s="37" t="s">
        <v>60</v>
      </c>
      <c r="J430" s="37" t="s">
        <v>393</v>
      </c>
      <c r="K430" s="37" t="s">
        <v>77</v>
      </c>
      <c r="L430" s="37" t="s">
        <v>109</v>
      </c>
      <c r="M430" s="37" t="s">
        <v>88</v>
      </c>
      <c r="N430" s="37" t="s">
        <v>91</v>
      </c>
      <c r="O430" s="38" t="n">
        <v>45509</v>
      </c>
      <c r="P430" s="39" t="n">
        <v>1842000</v>
      </c>
      <c r="Q430" s="37" t="n">
        <v>15</v>
      </c>
      <c r="R430" s="37" t="s">
        <v>187</v>
      </c>
      <c r="S430" s="37" t="s">
        <v>111</v>
      </c>
      <c r="T430" s="37" t="s">
        <v>776</v>
      </c>
      <c r="U430" s="37" t="s">
        <v>52</v>
      </c>
      <c r="V430" s="37" t="n">
        <f aca="false">IF(O430="","",YEAR(O430))</f>
        <v>2024</v>
      </c>
      <c r="W430" s="37" t="str">
        <f aca="false">IF(E430&lt;25,"21-24",IF(E430&lt;30,"25-29",IF(E430&lt;35,"30-34",IF(E430&lt;40,"35-39",IF(E430&lt;45,"40-44","45+")))))</f>
        <v>35-39</v>
      </c>
    </row>
    <row r="431" customFormat="false" ht="15" hidden="false" customHeight="false" outlineLevel="0" collapsed="false">
      <c r="A431" s="37" t="s">
        <v>1056</v>
      </c>
      <c r="B431" s="37" t="s">
        <v>572</v>
      </c>
      <c r="C431" s="37" t="s">
        <v>516</v>
      </c>
      <c r="D431" s="37" t="s">
        <v>83</v>
      </c>
      <c r="E431" s="37" t="n">
        <v>27</v>
      </c>
      <c r="F431" s="37" t="s">
        <v>101</v>
      </c>
      <c r="G431" s="37" t="s">
        <v>94</v>
      </c>
      <c r="H431" s="37" t="s">
        <v>318</v>
      </c>
      <c r="I431" s="37" t="s">
        <v>60</v>
      </c>
      <c r="J431" s="37" t="s">
        <v>384</v>
      </c>
      <c r="K431" s="37" t="s">
        <v>76</v>
      </c>
      <c r="L431" s="37" t="s">
        <v>106</v>
      </c>
      <c r="M431" s="37" t="s">
        <v>86</v>
      </c>
      <c r="N431" s="37" t="s">
        <v>90</v>
      </c>
      <c r="O431" s="38" t="n">
        <v>44113</v>
      </c>
      <c r="P431" s="39" t="n">
        <v>1023000</v>
      </c>
      <c r="Q431" s="37" t="n">
        <v>16</v>
      </c>
      <c r="R431" s="37" t="s">
        <v>185</v>
      </c>
      <c r="S431" s="37" t="s">
        <v>112</v>
      </c>
      <c r="T431" s="37" t="s">
        <v>472</v>
      </c>
      <c r="U431" s="37" t="s">
        <v>52</v>
      </c>
      <c r="V431" s="37" t="n">
        <f aca="false">IF(O431="","",YEAR(O431))</f>
        <v>2020</v>
      </c>
      <c r="W431" s="37" t="str">
        <f aca="false">IF(E431&lt;25,"21-24",IF(E431&lt;30,"25-29",IF(E431&lt;35,"30-34",IF(E431&lt;40,"35-39",IF(E431&lt;45,"40-44","45+")))))</f>
        <v>25-29</v>
      </c>
    </row>
    <row r="432" customFormat="false" ht="15" hidden="false" customHeight="false" outlineLevel="0" collapsed="false">
      <c r="A432" s="37" t="s">
        <v>1057</v>
      </c>
      <c r="B432" s="37" t="s">
        <v>494</v>
      </c>
      <c r="C432" s="37" t="s">
        <v>484</v>
      </c>
      <c r="D432" s="37" t="s">
        <v>82</v>
      </c>
      <c r="E432" s="37" t="n">
        <v>28</v>
      </c>
      <c r="F432" s="37" t="s">
        <v>100</v>
      </c>
      <c r="G432" s="37" t="s">
        <v>94</v>
      </c>
      <c r="H432" s="37" t="s">
        <v>318</v>
      </c>
      <c r="I432" s="37" t="s">
        <v>60</v>
      </c>
      <c r="J432" s="37" t="s">
        <v>520</v>
      </c>
      <c r="K432" s="37" t="s">
        <v>76</v>
      </c>
      <c r="L432" s="37" t="s">
        <v>106</v>
      </c>
      <c r="M432" s="37" t="s">
        <v>87</v>
      </c>
      <c r="N432" s="37" t="s">
        <v>90</v>
      </c>
      <c r="O432" s="38" t="n">
        <v>44825</v>
      </c>
      <c r="P432" s="39" t="n">
        <v>1247000</v>
      </c>
      <c r="Q432" s="37" t="n">
        <v>49</v>
      </c>
      <c r="R432" s="37" t="s">
        <v>185</v>
      </c>
      <c r="S432" s="37" t="s">
        <v>111</v>
      </c>
      <c r="T432" s="37" t="s">
        <v>723</v>
      </c>
      <c r="U432" s="37" t="s">
        <v>52</v>
      </c>
      <c r="V432" s="37" t="n">
        <f aca="false">IF(O432="","",YEAR(O432))</f>
        <v>2022</v>
      </c>
      <c r="W432" s="37" t="str">
        <f aca="false">IF(E432&lt;25,"21-24",IF(E432&lt;30,"25-29",IF(E432&lt;35,"30-34",IF(E432&lt;40,"35-39",IF(E432&lt;45,"40-44","45+")))))</f>
        <v>25-29</v>
      </c>
    </row>
    <row r="433" customFormat="false" ht="15" hidden="false" customHeight="false" outlineLevel="0" collapsed="false">
      <c r="A433" s="37" t="s">
        <v>408</v>
      </c>
      <c r="B433" s="37" t="s">
        <v>437</v>
      </c>
      <c r="C433" s="37" t="s">
        <v>516</v>
      </c>
      <c r="D433" s="37" t="s">
        <v>83</v>
      </c>
      <c r="E433" s="37" t="n">
        <v>43</v>
      </c>
      <c r="F433" s="37" t="s">
        <v>100</v>
      </c>
      <c r="G433" s="37" t="s">
        <v>94</v>
      </c>
      <c r="H433" s="37" t="s">
        <v>318</v>
      </c>
      <c r="I433" s="37" t="s">
        <v>60</v>
      </c>
      <c r="J433" s="37" t="s">
        <v>407</v>
      </c>
      <c r="K433" s="37" t="s">
        <v>78</v>
      </c>
      <c r="L433" s="37" t="s">
        <v>104</v>
      </c>
      <c r="M433" s="37" t="s">
        <v>87</v>
      </c>
      <c r="N433" s="37" t="s">
        <v>90</v>
      </c>
      <c r="O433" s="38" t="n">
        <v>46046</v>
      </c>
      <c r="P433" s="39" t="n">
        <v>2431000</v>
      </c>
      <c r="Q433" s="37" t="n">
        <v>3</v>
      </c>
      <c r="R433" s="37" t="s">
        <v>185</v>
      </c>
      <c r="S433" s="37" t="s">
        <v>114</v>
      </c>
      <c r="T433" s="37" t="s">
        <v>731</v>
      </c>
      <c r="U433" s="37" t="s">
        <v>52</v>
      </c>
      <c r="V433" s="37" t="n">
        <f aca="false">IF(O433="","",YEAR(O433))</f>
        <v>2026</v>
      </c>
      <c r="W433" s="37" t="str">
        <f aca="false">IF(E433&lt;25,"21-24",IF(E433&lt;30,"25-29",IF(E433&lt;35,"30-34",IF(E433&lt;40,"35-39",IF(E433&lt;45,"40-44","45+")))))</f>
        <v>40-44</v>
      </c>
    </row>
    <row r="434" customFormat="false" ht="15" hidden="false" customHeight="false" outlineLevel="0" collapsed="false">
      <c r="A434" s="37" t="s">
        <v>1058</v>
      </c>
      <c r="B434" s="37" t="s">
        <v>402</v>
      </c>
      <c r="C434" s="37" t="s">
        <v>433</v>
      </c>
      <c r="D434" s="37" t="s">
        <v>83</v>
      </c>
      <c r="E434" s="37" t="n">
        <v>23</v>
      </c>
      <c r="F434" s="37" t="s">
        <v>101</v>
      </c>
      <c r="G434" s="37" t="s">
        <v>95</v>
      </c>
      <c r="H434" s="37" t="s">
        <v>318</v>
      </c>
      <c r="I434" s="37" t="s">
        <v>60</v>
      </c>
      <c r="J434" s="37" t="s">
        <v>366</v>
      </c>
      <c r="K434" s="37" t="s">
        <v>76</v>
      </c>
      <c r="L434" s="37" t="s">
        <v>106</v>
      </c>
      <c r="M434" s="37" t="s">
        <v>87</v>
      </c>
      <c r="N434" s="37" t="s">
        <v>90</v>
      </c>
      <c r="O434" s="38" t="n">
        <v>45705</v>
      </c>
      <c r="P434" s="39" t="n">
        <v>993000</v>
      </c>
      <c r="Q434" s="37" t="n">
        <v>1</v>
      </c>
      <c r="R434" s="37" t="s">
        <v>187</v>
      </c>
      <c r="S434" s="37" t="s">
        <v>112</v>
      </c>
      <c r="T434" s="37" t="s">
        <v>1051</v>
      </c>
      <c r="U434" s="37" t="s">
        <v>52</v>
      </c>
      <c r="V434" s="37" t="n">
        <f aca="false">IF(O434="","",YEAR(O434))</f>
        <v>2025</v>
      </c>
      <c r="W434" s="37" t="str">
        <f aca="false">IF(E434&lt;25,"21-24",IF(E434&lt;30,"25-29",IF(E434&lt;35,"30-34",IF(E434&lt;40,"35-39",IF(E434&lt;45,"40-44","45+")))))</f>
        <v>21-24</v>
      </c>
    </row>
    <row r="435" customFormat="false" ht="15" hidden="false" customHeight="false" outlineLevel="0" collapsed="false">
      <c r="A435" s="37" t="s">
        <v>1059</v>
      </c>
      <c r="B435" s="37" t="s">
        <v>419</v>
      </c>
      <c r="C435" s="37" t="s">
        <v>365</v>
      </c>
      <c r="D435" s="37" t="s">
        <v>83</v>
      </c>
      <c r="E435" s="37" t="n">
        <v>37</v>
      </c>
      <c r="F435" s="37" t="s">
        <v>102</v>
      </c>
      <c r="G435" s="37" t="s">
        <v>96</v>
      </c>
      <c r="H435" s="37" t="s">
        <v>321</v>
      </c>
      <c r="I435" s="37" t="s">
        <v>63</v>
      </c>
      <c r="J435" s="37" t="s">
        <v>388</v>
      </c>
      <c r="K435" s="37" t="s">
        <v>77</v>
      </c>
      <c r="L435" s="37" t="s">
        <v>106</v>
      </c>
      <c r="M435" s="37" t="s">
        <v>87</v>
      </c>
      <c r="N435" s="37" t="s">
        <v>90</v>
      </c>
      <c r="O435" s="38" t="n">
        <v>42591</v>
      </c>
      <c r="P435" s="39" t="n">
        <v>2402000</v>
      </c>
      <c r="Q435" s="37" t="n">
        <v>5</v>
      </c>
      <c r="R435" s="37" t="s">
        <v>185</v>
      </c>
      <c r="S435" s="37" t="s">
        <v>115</v>
      </c>
      <c r="T435" s="37" t="s">
        <v>893</v>
      </c>
      <c r="U435" s="37" t="s">
        <v>52</v>
      </c>
      <c r="V435" s="37" t="n">
        <f aca="false">IF(O435="","",YEAR(O435))</f>
        <v>2016</v>
      </c>
      <c r="W435" s="37" t="str">
        <f aca="false">IF(E435&lt;25,"21-24",IF(E435&lt;30,"25-29",IF(E435&lt;35,"30-34",IF(E435&lt;40,"35-39",IF(E435&lt;45,"40-44","45+")))))</f>
        <v>35-39</v>
      </c>
    </row>
    <row r="436" customFormat="false" ht="15" hidden="false" customHeight="false" outlineLevel="0" collapsed="false">
      <c r="A436" s="37" t="s">
        <v>1060</v>
      </c>
      <c r="B436" s="37" t="s">
        <v>412</v>
      </c>
      <c r="C436" s="37" t="s">
        <v>642</v>
      </c>
      <c r="D436" s="37" t="s">
        <v>82</v>
      </c>
      <c r="E436" s="37" t="n">
        <v>40</v>
      </c>
      <c r="F436" s="37" t="s">
        <v>101</v>
      </c>
      <c r="G436" s="37" t="s">
        <v>97</v>
      </c>
      <c r="H436" s="37" t="s">
        <v>320</v>
      </c>
      <c r="I436" s="37" t="s">
        <v>62</v>
      </c>
      <c r="J436" s="37" t="s">
        <v>420</v>
      </c>
      <c r="K436" s="37" t="s">
        <v>78</v>
      </c>
      <c r="L436" s="37" t="s">
        <v>105</v>
      </c>
      <c r="M436" s="37" t="s">
        <v>86</v>
      </c>
      <c r="N436" s="37" t="s">
        <v>90</v>
      </c>
      <c r="O436" s="38" t="n">
        <v>44583</v>
      </c>
      <c r="P436" s="39" t="n">
        <v>2716000</v>
      </c>
      <c r="Q436" s="37" t="n">
        <v>5</v>
      </c>
      <c r="R436" s="37" t="s">
        <v>185</v>
      </c>
      <c r="S436" s="37" t="s">
        <v>112</v>
      </c>
      <c r="T436" s="37" t="s">
        <v>840</v>
      </c>
      <c r="U436" s="37" t="s">
        <v>53</v>
      </c>
      <c r="V436" s="37" t="n">
        <f aca="false">IF(O436="","",YEAR(O436))</f>
        <v>2022</v>
      </c>
      <c r="W436" s="37" t="str">
        <f aca="false">IF(E436&lt;25,"21-24",IF(E436&lt;30,"25-29",IF(E436&lt;35,"30-34",IF(E436&lt;40,"35-39",IF(E436&lt;45,"40-44","45+")))))</f>
        <v>40-44</v>
      </c>
    </row>
    <row r="437" customFormat="false" ht="15" hidden="false" customHeight="false" outlineLevel="0" collapsed="false">
      <c r="A437" s="37" t="s">
        <v>1061</v>
      </c>
      <c r="B437" s="37" t="s">
        <v>537</v>
      </c>
      <c r="C437" s="37" t="s">
        <v>469</v>
      </c>
      <c r="D437" s="37" t="s">
        <v>82</v>
      </c>
      <c r="E437" s="37" t="n">
        <v>21</v>
      </c>
      <c r="F437" s="37" t="s">
        <v>101</v>
      </c>
      <c r="G437" s="37" t="s">
        <v>94</v>
      </c>
      <c r="H437" s="37" t="s">
        <v>320</v>
      </c>
      <c r="I437" s="37" t="s">
        <v>62</v>
      </c>
      <c r="J437" s="37" t="s">
        <v>352</v>
      </c>
      <c r="K437" s="37" t="s">
        <v>75</v>
      </c>
      <c r="L437" s="37" t="s">
        <v>106</v>
      </c>
      <c r="M437" s="37" t="s">
        <v>88</v>
      </c>
      <c r="N437" s="37" t="s">
        <v>90</v>
      </c>
      <c r="O437" s="38" t="n">
        <v>46257</v>
      </c>
      <c r="P437" s="39" t="n">
        <v>460000</v>
      </c>
      <c r="Q437" s="37" t="n">
        <v>7</v>
      </c>
      <c r="R437" s="37" t="s">
        <v>185</v>
      </c>
      <c r="S437" s="37" t="s">
        <v>112</v>
      </c>
      <c r="T437" s="37" t="s">
        <v>1062</v>
      </c>
      <c r="U437" s="37" t="s">
        <v>52</v>
      </c>
      <c r="V437" s="37" t="n">
        <f aca="false">IF(O437="","",YEAR(O437))</f>
        <v>2026</v>
      </c>
      <c r="W437" s="37" t="str">
        <f aca="false">IF(E437&lt;25,"21-24",IF(E437&lt;30,"25-29",IF(E437&lt;35,"30-34",IF(E437&lt;40,"35-39",IF(E437&lt;45,"40-44","45+")))))</f>
        <v>21-24</v>
      </c>
    </row>
    <row r="438" customFormat="false" ht="15" hidden="false" customHeight="false" outlineLevel="0" collapsed="false">
      <c r="A438" s="37" t="s">
        <v>556</v>
      </c>
      <c r="B438" s="37" t="s">
        <v>402</v>
      </c>
      <c r="C438" s="37" t="s">
        <v>484</v>
      </c>
      <c r="D438" s="37" t="s">
        <v>82</v>
      </c>
      <c r="E438" s="37" t="n">
        <v>40</v>
      </c>
      <c r="F438" s="37" t="s">
        <v>101</v>
      </c>
      <c r="G438" s="37" t="s">
        <v>96</v>
      </c>
      <c r="H438" s="37" t="s">
        <v>318</v>
      </c>
      <c r="I438" s="37" t="s">
        <v>60</v>
      </c>
      <c r="J438" s="37" t="s">
        <v>407</v>
      </c>
      <c r="K438" s="37" t="s">
        <v>78</v>
      </c>
      <c r="L438" s="37" t="s">
        <v>104</v>
      </c>
      <c r="M438" s="37" t="s">
        <v>86</v>
      </c>
      <c r="N438" s="37" t="s">
        <v>90</v>
      </c>
      <c r="O438" s="38" t="n">
        <v>43603</v>
      </c>
      <c r="P438" s="39" t="n">
        <v>3960000</v>
      </c>
      <c r="Q438" s="37" t="n">
        <v>2</v>
      </c>
      <c r="R438" s="37" t="s">
        <v>187</v>
      </c>
      <c r="S438" s="37" t="s">
        <v>112</v>
      </c>
      <c r="T438" s="37" t="s">
        <v>798</v>
      </c>
      <c r="U438" s="37" t="s">
        <v>52</v>
      </c>
      <c r="V438" s="37" t="n">
        <f aca="false">IF(O438="","",YEAR(O438))</f>
        <v>2019</v>
      </c>
      <c r="W438" s="37" t="str">
        <f aca="false">IF(E438&lt;25,"21-24",IF(E438&lt;30,"25-29",IF(E438&lt;35,"30-34",IF(E438&lt;40,"35-39",IF(E438&lt;45,"40-44","45+")))))</f>
        <v>40-44</v>
      </c>
    </row>
    <row r="439" customFormat="false" ht="15" hidden="false" customHeight="false" outlineLevel="0" collapsed="false">
      <c r="A439" s="37" t="s">
        <v>953</v>
      </c>
      <c r="B439" s="37" t="s">
        <v>494</v>
      </c>
      <c r="C439" s="37" t="s">
        <v>361</v>
      </c>
      <c r="D439" s="37" t="s">
        <v>82</v>
      </c>
      <c r="E439" s="37" t="n">
        <v>43</v>
      </c>
      <c r="F439" s="37" t="s">
        <v>100</v>
      </c>
      <c r="G439" s="37" t="s">
        <v>94</v>
      </c>
      <c r="H439" s="37" t="s">
        <v>320</v>
      </c>
      <c r="I439" s="37" t="s">
        <v>62</v>
      </c>
      <c r="J439" s="37" t="s">
        <v>481</v>
      </c>
      <c r="K439" s="37" t="s">
        <v>78</v>
      </c>
      <c r="L439" s="37" t="s">
        <v>104</v>
      </c>
      <c r="M439" s="37" t="s">
        <v>88</v>
      </c>
      <c r="N439" s="37" t="s">
        <v>90</v>
      </c>
      <c r="O439" s="38" t="n">
        <v>46248</v>
      </c>
      <c r="P439" s="39" t="n">
        <v>4636000</v>
      </c>
      <c r="Q439" s="37" t="n">
        <v>1</v>
      </c>
      <c r="R439" s="37" t="s">
        <v>187</v>
      </c>
      <c r="S439" s="37" t="s">
        <v>114</v>
      </c>
      <c r="T439" s="37" t="s">
        <v>606</v>
      </c>
      <c r="U439" s="37" t="s">
        <v>52</v>
      </c>
      <c r="V439" s="37" t="n">
        <f aca="false">IF(O439="","",YEAR(O439))</f>
        <v>2026</v>
      </c>
      <c r="W439" s="37" t="str">
        <f aca="false">IF(E439&lt;25,"21-24",IF(E439&lt;30,"25-29",IF(E439&lt;35,"30-34",IF(E439&lt;40,"35-39",IF(E439&lt;45,"40-44","45+")))))</f>
        <v>40-44</v>
      </c>
    </row>
    <row r="440" customFormat="false" ht="15" hidden="false" customHeight="false" outlineLevel="0" collapsed="false">
      <c r="A440" s="37" t="s">
        <v>1063</v>
      </c>
      <c r="B440" s="37" t="s">
        <v>410</v>
      </c>
      <c r="C440" s="37" t="s">
        <v>356</v>
      </c>
      <c r="D440" s="37" t="s">
        <v>83</v>
      </c>
      <c r="E440" s="37" t="n">
        <v>30</v>
      </c>
      <c r="F440" s="37" t="s">
        <v>102</v>
      </c>
      <c r="G440" s="37" t="s">
        <v>95</v>
      </c>
      <c r="H440" s="37" t="s">
        <v>326</v>
      </c>
      <c r="I440" s="37" t="s">
        <v>68</v>
      </c>
      <c r="J440" s="37" t="s">
        <v>403</v>
      </c>
      <c r="K440" s="37" t="s">
        <v>76</v>
      </c>
      <c r="L440" s="37" t="s">
        <v>105</v>
      </c>
      <c r="M440" s="37" t="s">
        <v>87</v>
      </c>
      <c r="N440" s="37" t="s">
        <v>90</v>
      </c>
      <c r="O440" s="38" t="n">
        <v>44989</v>
      </c>
      <c r="P440" s="39" t="n">
        <v>942000</v>
      </c>
      <c r="Q440" s="37" t="n">
        <v>7</v>
      </c>
      <c r="R440" s="37" t="s">
        <v>187</v>
      </c>
      <c r="S440" s="37" t="s">
        <v>114</v>
      </c>
      <c r="T440" s="37" t="s">
        <v>1064</v>
      </c>
      <c r="U440" s="37" t="s">
        <v>52</v>
      </c>
      <c r="V440" s="37" t="n">
        <f aca="false">IF(O440="","",YEAR(O440))</f>
        <v>2023</v>
      </c>
      <c r="W440" s="37" t="str">
        <f aca="false">IF(E440&lt;25,"21-24",IF(E440&lt;30,"25-29",IF(E440&lt;35,"30-34",IF(E440&lt;40,"35-39",IF(E440&lt;45,"40-44","45+")))))</f>
        <v>30-34</v>
      </c>
    </row>
    <row r="441" customFormat="false" ht="15" hidden="false" customHeight="false" outlineLevel="0" collapsed="false">
      <c r="A441" s="37" t="s">
        <v>1065</v>
      </c>
      <c r="B441" s="37" t="s">
        <v>474</v>
      </c>
      <c r="C441" s="37" t="s">
        <v>351</v>
      </c>
      <c r="D441" s="37" t="s">
        <v>82</v>
      </c>
      <c r="E441" s="37" t="n">
        <v>32</v>
      </c>
      <c r="F441" s="37" t="s">
        <v>100</v>
      </c>
      <c r="G441" s="37" t="s">
        <v>95</v>
      </c>
      <c r="H441" s="37" t="s">
        <v>318</v>
      </c>
      <c r="I441" s="37" t="s">
        <v>60</v>
      </c>
      <c r="J441" s="37" t="s">
        <v>520</v>
      </c>
      <c r="K441" s="37" t="s">
        <v>76</v>
      </c>
      <c r="L441" s="37" t="s">
        <v>106</v>
      </c>
      <c r="M441" s="37" t="s">
        <v>87</v>
      </c>
      <c r="N441" s="37" t="s">
        <v>90</v>
      </c>
      <c r="O441" s="38" t="n">
        <v>43398</v>
      </c>
      <c r="P441" s="39" t="n">
        <v>810000</v>
      </c>
      <c r="Q441" s="37" t="n">
        <v>17</v>
      </c>
      <c r="R441" s="37" t="s">
        <v>187</v>
      </c>
      <c r="S441" s="37" t="s">
        <v>112</v>
      </c>
      <c r="T441" s="37" t="s">
        <v>769</v>
      </c>
      <c r="U441" s="37" t="s">
        <v>52</v>
      </c>
      <c r="V441" s="37" t="n">
        <f aca="false">IF(O441="","",YEAR(O441))</f>
        <v>2018</v>
      </c>
      <c r="W441" s="37" t="str">
        <f aca="false">IF(E441&lt;25,"21-24",IF(E441&lt;30,"25-29",IF(E441&lt;35,"30-34",IF(E441&lt;40,"35-39",IF(E441&lt;45,"40-44","45+")))))</f>
        <v>30-34</v>
      </c>
    </row>
    <row r="442" customFormat="false" ht="15" hidden="false" customHeight="false" outlineLevel="0" collapsed="false">
      <c r="A442" s="37" t="s">
        <v>944</v>
      </c>
      <c r="B442" s="37" t="s">
        <v>416</v>
      </c>
      <c r="C442" s="37" t="s">
        <v>375</v>
      </c>
      <c r="D442" s="37" t="s">
        <v>83</v>
      </c>
      <c r="E442" s="37" t="n">
        <v>47</v>
      </c>
      <c r="F442" s="37" t="s">
        <v>101</v>
      </c>
      <c r="G442" s="37" t="s">
        <v>94</v>
      </c>
      <c r="H442" s="37" t="s">
        <v>320</v>
      </c>
      <c r="I442" s="37" t="s">
        <v>62</v>
      </c>
      <c r="J442" s="37" t="s">
        <v>420</v>
      </c>
      <c r="K442" s="37" t="s">
        <v>78</v>
      </c>
      <c r="L442" s="37" t="s">
        <v>104</v>
      </c>
      <c r="M442" s="37" t="s">
        <v>87</v>
      </c>
      <c r="N442" s="37" t="s">
        <v>90</v>
      </c>
      <c r="O442" s="38" t="n">
        <v>44065</v>
      </c>
      <c r="P442" s="39" t="n">
        <v>3596000</v>
      </c>
      <c r="Q442" s="37" t="n">
        <v>6</v>
      </c>
      <c r="R442" s="37" t="s">
        <v>185</v>
      </c>
      <c r="S442" s="37" t="s">
        <v>113</v>
      </c>
      <c r="T442" s="37" t="s">
        <v>1066</v>
      </c>
      <c r="U442" s="37" t="s">
        <v>53</v>
      </c>
      <c r="V442" s="37" t="n">
        <f aca="false">IF(O442="","",YEAR(O442))</f>
        <v>2020</v>
      </c>
      <c r="W442" s="37" t="str">
        <f aca="false">IF(E442&lt;25,"21-24",IF(E442&lt;30,"25-29",IF(E442&lt;35,"30-34",IF(E442&lt;40,"35-39",IF(E442&lt;45,"40-44","45+")))))</f>
        <v>45+</v>
      </c>
    </row>
    <row r="443" customFormat="false" ht="15" hidden="false" customHeight="false" outlineLevel="0" collapsed="false">
      <c r="A443" s="37" t="s">
        <v>987</v>
      </c>
      <c r="B443" s="37" t="s">
        <v>600</v>
      </c>
      <c r="C443" s="37" t="s">
        <v>433</v>
      </c>
      <c r="D443" s="37" t="s">
        <v>83</v>
      </c>
      <c r="E443" s="37" t="n">
        <v>41</v>
      </c>
      <c r="F443" s="37" t="s">
        <v>100</v>
      </c>
      <c r="G443" s="37" t="s">
        <v>94</v>
      </c>
      <c r="H443" s="37" t="s">
        <v>319</v>
      </c>
      <c r="I443" s="37" t="s">
        <v>61</v>
      </c>
      <c r="J443" s="37" t="s">
        <v>423</v>
      </c>
      <c r="K443" s="37" t="s">
        <v>78</v>
      </c>
      <c r="L443" s="37" t="s">
        <v>105</v>
      </c>
      <c r="M443" s="37" t="s">
        <v>87</v>
      </c>
      <c r="N443" s="37" t="s">
        <v>90</v>
      </c>
      <c r="O443" s="38" t="n">
        <v>45188</v>
      </c>
      <c r="P443" s="39" t="n">
        <v>2773000</v>
      </c>
      <c r="Q443" s="37" t="n">
        <v>17</v>
      </c>
      <c r="R443" s="37" t="s">
        <v>187</v>
      </c>
      <c r="S443" s="37" t="s">
        <v>112</v>
      </c>
      <c r="T443" s="37" t="s">
        <v>580</v>
      </c>
      <c r="U443" s="37" t="s">
        <v>52</v>
      </c>
      <c r="V443" s="37" t="n">
        <f aca="false">IF(O443="","",YEAR(O443))</f>
        <v>2023</v>
      </c>
      <c r="W443" s="37" t="str">
        <f aca="false">IF(E443&lt;25,"21-24",IF(E443&lt;30,"25-29",IF(E443&lt;35,"30-34",IF(E443&lt;40,"35-39",IF(E443&lt;45,"40-44","45+")))))</f>
        <v>40-44</v>
      </c>
    </row>
    <row r="444" customFormat="false" ht="15" hidden="false" customHeight="false" outlineLevel="0" collapsed="false">
      <c r="A444" s="37" t="s">
        <v>656</v>
      </c>
      <c r="B444" s="37" t="s">
        <v>402</v>
      </c>
      <c r="C444" s="37" t="s">
        <v>429</v>
      </c>
      <c r="D444" s="37" t="s">
        <v>82</v>
      </c>
      <c r="E444" s="37" t="n">
        <v>36</v>
      </c>
      <c r="F444" s="37" t="s">
        <v>100</v>
      </c>
      <c r="G444" s="37" t="s">
        <v>95</v>
      </c>
      <c r="H444" s="37" t="s">
        <v>320</v>
      </c>
      <c r="I444" s="37" t="s">
        <v>62</v>
      </c>
      <c r="J444" s="37" t="s">
        <v>481</v>
      </c>
      <c r="K444" s="37" t="s">
        <v>78</v>
      </c>
      <c r="L444" s="37" t="s">
        <v>106</v>
      </c>
      <c r="M444" s="37" t="s">
        <v>87</v>
      </c>
      <c r="N444" s="37" t="s">
        <v>90</v>
      </c>
      <c r="O444" s="38" t="n">
        <v>44298</v>
      </c>
      <c r="P444" s="39" t="n">
        <v>3441000</v>
      </c>
      <c r="Q444" s="37" t="n">
        <v>17</v>
      </c>
      <c r="R444" s="37" t="s">
        <v>187</v>
      </c>
      <c r="S444" s="37" t="s">
        <v>114</v>
      </c>
      <c r="T444" s="37" t="s">
        <v>1067</v>
      </c>
      <c r="U444" s="37" t="s">
        <v>52</v>
      </c>
      <c r="V444" s="37" t="n">
        <f aca="false">IF(O444="","",YEAR(O444))</f>
        <v>2021</v>
      </c>
      <c r="W444" s="37" t="str">
        <f aca="false">IF(E444&lt;25,"21-24",IF(E444&lt;30,"25-29",IF(E444&lt;35,"30-34",IF(E444&lt;40,"35-39",IF(E444&lt;45,"40-44","45+")))))</f>
        <v>35-39</v>
      </c>
    </row>
    <row r="445" customFormat="false" ht="15" hidden="false" customHeight="false" outlineLevel="0" collapsed="false">
      <c r="A445" s="37" t="s">
        <v>1068</v>
      </c>
      <c r="B445" s="37" t="s">
        <v>364</v>
      </c>
      <c r="C445" s="37" t="s">
        <v>433</v>
      </c>
      <c r="D445" s="37" t="s">
        <v>83</v>
      </c>
      <c r="E445" s="37" t="n">
        <v>28</v>
      </c>
      <c r="F445" s="37" t="s">
        <v>101</v>
      </c>
      <c r="G445" s="37" t="s">
        <v>96</v>
      </c>
      <c r="H445" s="37" t="s">
        <v>321</v>
      </c>
      <c r="I445" s="37" t="s">
        <v>63</v>
      </c>
      <c r="J445" s="37" t="s">
        <v>388</v>
      </c>
      <c r="K445" s="37" t="s">
        <v>77</v>
      </c>
      <c r="L445" s="37" t="s">
        <v>109</v>
      </c>
      <c r="M445" s="37" t="s">
        <v>86</v>
      </c>
      <c r="N445" s="37" t="s">
        <v>90</v>
      </c>
      <c r="O445" s="38" t="n">
        <v>46172</v>
      </c>
      <c r="P445" s="39" t="n">
        <v>2350000</v>
      </c>
      <c r="Q445" s="37" t="n">
        <v>7</v>
      </c>
      <c r="R445" s="37" t="s">
        <v>187</v>
      </c>
      <c r="S445" s="37" t="s">
        <v>111</v>
      </c>
      <c r="T445" s="37" t="s">
        <v>710</v>
      </c>
      <c r="U445" s="37" t="s">
        <v>52</v>
      </c>
      <c r="V445" s="37" t="n">
        <f aca="false">IF(O445="","",YEAR(O445))</f>
        <v>2026</v>
      </c>
      <c r="W445" s="37" t="str">
        <f aca="false">IF(E445&lt;25,"21-24",IF(E445&lt;30,"25-29",IF(E445&lt;35,"30-34",IF(E445&lt;40,"35-39",IF(E445&lt;45,"40-44","45+")))))</f>
        <v>25-29</v>
      </c>
    </row>
    <row r="446" customFormat="false" ht="15" hidden="false" customHeight="false" outlineLevel="0" collapsed="false">
      <c r="A446" s="37" t="s">
        <v>1069</v>
      </c>
      <c r="B446" s="37" t="s">
        <v>572</v>
      </c>
      <c r="C446" s="37" t="s">
        <v>396</v>
      </c>
      <c r="D446" s="37" t="s">
        <v>83</v>
      </c>
      <c r="E446" s="37" t="n">
        <v>25</v>
      </c>
      <c r="F446" s="37" t="s">
        <v>101</v>
      </c>
      <c r="G446" s="37" t="s">
        <v>96</v>
      </c>
      <c r="H446" s="37" t="s">
        <v>325</v>
      </c>
      <c r="I446" s="37" t="s">
        <v>67</v>
      </c>
      <c r="J446" s="37" t="s">
        <v>357</v>
      </c>
      <c r="K446" s="37" t="s">
        <v>75</v>
      </c>
      <c r="L446" s="37" t="s">
        <v>106</v>
      </c>
      <c r="M446" s="37" t="s">
        <v>87</v>
      </c>
      <c r="N446" s="37" t="s">
        <v>90</v>
      </c>
      <c r="O446" s="38" t="n">
        <v>45335</v>
      </c>
      <c r="P446" s="39" t="n">
        <v>328000</v>
      </c>
      <c r="Q446" s="37" t="n">
        <v>13</v>
      </c>
      <c r="R446" s="37" t="s">
        <v>185</v>
      </c>
      <c r="S446" s="37" t="s">
        <v>113</v>
      </c>
      <c r="T446" s="37" t="s">
        <v>873</v>
      </c>
      <c r="U446" s="37" t="s">
        <v>52</v>
      </c>
      <c r="V446" s="37" t="n">
        <f aca="false">IF(O446="","",YEAR(O446))</f>
        <v>2024</v>
      </c>
      <c r="W446" s="37" t="str">
        <f aca="false">IF(E446&lt;25,"21-24",IF(E446&lt;30,"25-29",IF(E446&lt;35,"30-34",IF(E446&lt;40,"35-39",IF(E446&lt;45,"40-44","45+")))))</f>
        <v>25-29</v>
      </c>
    </row>
    <row r="447" customFormat="false" ht="15" hidden="false" customHeight="false" outlineLevel="0" collapsed="false">
      <c r="A447" s="37" t="s">
        <v>1012</v>
      </c>
      <c r="B447" s="37" t="s">
        <v>576</v>
      </c>
      <c r="C447" s="37" t="s">
        <v>383</v>
      </c>
      <c r="D447" s="37" t="s">
        <v>82</v>
      </c>
      <c r="E447" s="37" t="n">
        <v>38</v>
      </c>
      <c r="F447" s="37" t="s">
        <v>101</v>
      </c>
      <c r="G447" s="37" t="s">
        <v>97</v>
      </c>
      <c r="H447" s="37" t="s">
        <v>318</v>
      </c>
      <c r="I447" s="37" t="s">
        <v>60</v>
      </c>
      <c r="J447" s="37" t="s">
        <v>407</v>
      </c>
      <c r="K447" s="37" t="s">
        <v>78</v>
      </c>
      <c r="L447" s="37" t="s">
        <v>104</v>
      </c>
      <c r="M447" s="37" t="s">
        <v>87</v>
      </c>
      <c r="N447" s="37" t="s">
        <v>90</v>
      </c>
      <c r="O447" s="38" t="n">
        <v>44259</v>
      </c>
      <c r="P447" s="39" t="n">
        <v>2931000</v>
      </c>
      <c r="Q447" s="37" t="n">
        <v>23</v>
      </c>
      <c r="R447" s="37" t="s">
        <v>185</v>
      </c>
      <c r="S447" s="37" t="s">
        <v>111</v>
      </c>
      <c r="T447" s="37" t="s">
        <v>408</v>
      </c>
      <c r="U447" s="37" t="s">
        <v>53</v>
      </c>
      <c r="V447" s="37" t="n">
        <f aca="false">IF(O447="","",YEAR(O447))</f>
        <v>2021</v>
      </c>
      <c r="W447" s="37" t="str">
        <f aca="false">IF(E447&lt;25,"21-24",IF(E447&lt;30,"25-29",IF(E447&lt;35,"30-34",IF(E447&lt;40,"35-39",IF(E447&lt;45,"40-44","45+")))))</f>
        <v>35-39</v>
      </c>
    </row>
    <row r="448" customFormat="false" ht="15" hidden="false" customHeight="false" outlineLevel="0" collapsed="false">
      <c r="A448" s="37" t="s">
        <v>1070</v>
      </c>
      <c r="B448" s="37" t="s">
        <v>402</v>
      </c>
      <c r="C448" s="37" t="s">
        <v>396</v>
      </c>
      <c r="D448" s="37" t="s">
        <v>82</v>
      </c>
      <c r="E448" s="37" t="n">
        <v>23</v>
      </c>
      <c r="F448" s="37" t="s">
        <v>101</v>
      </c>
      <c r="G448" s="37" t="s">
        <v>96</v>
      </c>
      <c r="H448" s="37" t="s">
        <v>318</v>
      </c>
      <c r="I448" s="37" t="s">
        <v>60</v>
      </c>
      <c r="J448" s="37" t="s">
        <v>384</v>
      </c>
      <c r="K448" s="37" t="s">
        <v>76</v>
      </c>
      <c r="L448" s="37" t="s">
        <v>104</v>
      </c>
      <c r="M448" s="37" t="s">
        <v>88</v>
      </c>
      <c r="N448" s="37" t="s">
        <v>91</v>
      </c>
      <c r="O448" s="38" t="n">
        <v>45873</v>
      </c>
      <c r="P448" s="39" t="n">
        <v>1004000</v>
      </c>
      <c r="Q448" s="37" t="n">
        <v>34</v>
      </c>
      <c r="R448" s="37" t="s">
        <v>187</v>
      </c>
      <c r="S448" s="37" t="s">
        <v>113</v>
      </c>
      <c r="T448" s="37" t="s">
        <v>591</v>
      </c>
      <c r="U448" s="37" t="s">
        <v>52</v>
      </c>
      <c r="V448" s="37" t="n">
        <f aca="false">IF(O448="","",YEAR(O448))</f>
        <v>2025</v>
      </c>
      <c r="W448" s="37" t="str">
        <f aca="false">IF(E448&lt;25,"21-24",IF(E448&lt;30,"25-29",IF(E448&lt;35,"30-34",IF(E448&lt;40,"35-39",IF(E448&lt;45,"40-44","45+")))))</f>
        <v>21-24</v>
      </c>
    </row>
    <row r="449" customFormat="false" ht="15" hidden="false" customHeight="false" outlineLevel="0" collapsed="false">
      <c r="A449" s="37" t="s">
        <v>699</v>
      </c>
      <c r="B449" s="37" t="s">
        <v>456</v>
      </c>
      <c r="C449" s="37" t="s">
        <v>351</v>
      </c>
      <c r="D449" s="37" t="s">
        <v>83</v>
      </c>
      <c r="E449" s="37" t="n">
        <v>37</v>
      </c>
      <c r="F449" s="37" t="s">
        <v>100</v>
      </c>
      <c r="G449" s="37" t="s">
        <v>94</v>
      </c>
      <c r="H449" s="37" t="s">
        <v>321</v>
      </c>
      <c r="I449" s="37" t="s">
        <v>63</v>
      </c>
      <c r="J449" s="37" t="s">
        <v>529</v>
      </c>
      <c r="K449" s="37" t="s">
        <v>78</v>
      </c>
      <c r="L449" s="37" t="s">
        <v>104</v>
      </c>
      <c r="M449" s="37" t="s">
        <v>87</v>
      </c>
      <c r="N449" s="37" t="s">
        <v>90</v>
      </c>
      <c r="O449" s="38" t="n">
        <v>42067</v>
      </c>
      <c r="P449" s="39" t="n">
        <v>2891000</v>
      </c>
      <c r="Q449" s="37" t="n">
        <v>30</v>
      </c>
      <c r="R449" s="37" t="s">
        <v>187</v>
      </c>
      <c r="S449" s="37" t="s">
        <v>112</v>
      </c>
      <c r="T449" s="37" t="s">
        <v>602</v>
      </c>
      <c r="U449" s="37" t="s">
        <v>52</v>
      </c>
      <c r="V449" s="37" t="n">
        <f aca="false">IF(O449="","",YEAR(O449))</f>
        <v>2015</v>
      </c>
      <c r="W449" s="37" t="str">
        <f aca="false">IF(E449&lt;25,"21-24",IF(E449&lt;30,"25-29",IF(E449&lt;35,"30-34",IF(E449&lt;40,"35-39",IF(E449&lt;45,"40-44","45+")))))</f>
        <v>35-39</v>
      </c>
    </row>
    <row r="450" customFormat="false" ht="15" hidden="false" customHeight="false" outlineLevel="0" collapsed="false">
      <c r="A450" s="37" t="s">
        <v>1071</v>
      </c>
      <c r="B450" s="37" t="s">
        <v>399</v>
      </c>
      <c r="C450" s="37" t="s">
        <v>484</v>
      </c>
      <c r="D450" s="37" t="s">
        <v>83</v>
      </c>
      <c r="E450" s="37" t="n">
        <v>32</v>
      </c>
      <c r="F450" s="37" t="s">
        <v>100</v>
      </c>
      <c r="G450" s="37" t="s">
        <v>95</v>
      </c>
      <c r="H450" s="37" t="s">
        <v>324</v>
      </c>
      <c r="I450" s="37" t="s">
        <v>66</v>
      </c>
      <c r="J450" s="37" t="s">
        <v>475</v>
      </c>
      <c r="K450" s="37" t="s">
        <v>76</v>
      </c>
      <c r="L450" s="37" t="s">
        <v>105</v>
      </c>
      <c r="M450" s="37" t="s">
        <v>86</v>
      </c>
      <c r="N450" s="37" t="s">
        <v>90</v>
      </c>
      <c r="O450" s="38" t="n">
        <v>45657</v>
      </c>
      <c r="P450" s="39" t="n">
        <v>1153000</v>
      </c>
      <c r="Q450" s="37" t="n">
        <v>9</v>
      </c>
      <c r="R450" s="37" t="s">
        <v>185</v>
      </c>
      <c r="S450" s="37" t="s">
        <v>114</v>
      </c>
      <c r="T450" s="37" t="s">
        <v>1072</v>
      </c>
      <c r="U450" s="37" t="s">
        <v>53</v>
      </c>
      <c r="V450" s="37" t="n">
        <f aca="false">IF(O450="","",YEAR(O450))</f>
        <v>2024</v>
      </c>
      <c r="W450" s="37" t="str">
        <f aca="false">IF(E450&lt;25,"21-24",IF(E450&lt;30,"25-29",IF(E450&lt;35,"30-34",IF(E450&lt;40,"35-39",IF(E450&lt;45,"40-44","45+")))))</f>
        <v>30-34</v>
      </c>
    </row>
    <row r="451" customFormat="false" ht="15" hidden="false" customHeight="false" outlineLevel="0" collapsed="false">
      <c r="A451" s="37" t="s">
        <v>1073</v>
      </c>
      <c r="B451" s="37" t="s">
        <v>369</v>
      </c>
      <c r="C451" s="37" t="s">
        <v>361</v>
      </c>
      <c r="D451" s="37" t="s">
        <v>83</v>
      </c>
      <c r="E451" s="37" t="n">
        <v>24</v>
      </c>
      <c r="F451" s="37" t="s">
        <v>101</v>
      </c>
      <c r="G451" s="37" t="s">
        <v>96</v>
      </c>
      <c r="H451" s="37" t="s">
        <v>318</v>
      </c>
      <c r="I451" s="37" t="s">
        <v>60</v>
      </c>
      <c r="J451" s="37" t="s">
        <v>520</v>
      </c>
      <c r="K451" s="37" t="s">
        <v>76</v>
      </c>
      <c r="L451" s="37" t="s">
        <v>105</v>
      </c>
      <c r="M451" s="37" t="s">
        <v>86</v>
      </c>
      <c r="N451" s="37" t="s">
        <v>90</v>
      </c>
      <c r="O451" s="38" t="n">
        <v>45649</v>
      </c>
      <c r="P451" s="39" t="n">
        <v>922000</v>
      </c>
      <c r="Q451" s="37" t="n">
        <v>10</v>
      </c>
      <c r="R451" s="37" t="s">
        <v>187</v>
      </c>
      <c r="S451" s="37" t="s">
        <v>112</v>
      </c>
      <c r="T451" s="37" t="s">
        <v>1012</v>
      </c>
      <c r="U451" s="37" t="s">
        <v>52</v>
      </c>
      <c r="V451" s="37" t="n">
        <f aca="false">IF(O451="","",YEAR(O451))</f>
        <v>2024</v>
      </c>
      <c r="W451" s="37" t="str">
        <f aca="false">IF(E451&lt;25,"21-24",IF(E451&lt;30,"25-29",IF(E451&lt;35,"30-34",IF(E451&lt;40,"35-39",IF(E451&lt;45,"40-44","45+")))))</f>
        <v>21-24</v>
      </c>
    </row>
    <row r="452" customFormat="false" ht="15" hidden="false" customHeight="false" outlineLevel="0" collapsed="false">
      <c r="A452" s="37" t="s">
        <v>1074</v>
      </c>
      <c r="B452" s="37" t="s">
        <v>364</v>
      </c>
      <c r="C452" s="37" t="s">
        <v>429</v>
      </c>
      <c r="D452" s="37" t="s">
        <v>83</v>
      </c>
      <c r="E452" s="37" t="n">
        <v>21</v>
      </c>
      <c r="F452" s="37" t="s">
        <v>101</v>
      </c>
      <c r="G452" s="37" t="s">
        <v>95</v>
      </c>
      <c r="H452" s="37" t="s">
        <v>322</v>
      </c>
      <c r="I452" s="37" t="s">
        <v>64</v>
      </c>
      <c r="J452" s="37" t="s">
        <v>461</v>
      </c>
      <c r="K452" s="37" t="s">
        <v>75</v>
      </c>
      <c r="L452" s="37" t="s">
        <v>109</v>
      </c>
      <c r="M452" s="37" t="s">
        <v>86</v>
      </c>
      <c r="N452" s="37" t="s">
        <v>90</v>
      </c>
      <c r="O452" s="38" t="n">
        <v>46238</v>
      </c>
      <c r="P452" s="39" t="n">
        <v>520000</v>
      </c>
      <c r="Q452" s="37" t="n">
        <v>14</v>
      </c>
      <c r="R452" s="37" t="s">
        <v>187</v>
      </c>
      <c r="S452" s="37" t="s">
        <v>113</v>
      </c>
      <c r="T452" s="37" t="s">
        <v>685</v>
      </c>
      <c r="U452" s="37" t="s">
        <v>52</v>
      </c>
      <c r="V452" s="37" t="n">
        <f aca="false">IF(O452="","",YEAR(O452))</f>
        <v>2026</v>
      </c>
      <c r="W452" s="37" t="str">
        <f aca="false">IF(E452&lt;25,"21-24",IF(E452&lt;30,"25-29",IF(E452&lt;35,"30-34",IF(E452&lt;40,"35-39",IF(E452&lt;45,"40-44","45+")))))</f>
        <v>21-24</v>
      </c>
    </row>
    <row r="453" customFormat="false" ht="15" hidden="false" customHeight="false" outlineLevel="0" collapsed="false">
      <c r="A453" s="37" t="s">
        <v>706</v>
      </c>
      <c r="B453" s="37" t="s">
        <v>474</v>
      </c>
      <c r="C453" s="37" t="s">
        <v>413</v>
      </c>
      <c r="D453" s="37" t="s">
        <v>82</v>
      </c>
      <c r="E453" s="37" t="n">
        <v>42</v>
      </c>
      <c r="F453" s="37" t="s">
        <v>100</v>
      </c>
      <c r="G453" s="37" t="s">
        <v>94</v>
      </c>
      <c r="H453" s="37" t="s">
        <v>320</v>
      </c>
      <c r="I453" s="37" t="s">
        <v>62</v>
      </c>
      <c r="J453" s="37" t="s">
        <v>420</v>
      </c>
      <c r="K453" s="37" t="s">
        <v>78</v>
      </c>
      <c r="L453" s="37" t="s">
        <v>105</v>
      </c>
      <c r="M453" s="37" t="s">
        <v>86</v>
      </c>
      <c r="N453" s="37" t="s">
        <v>90</v>
      </c>
      <c r="O453" s="38" t="n">
        <v>44091</v>
      </c>
      <c r="P453" s="39" t="n">
        <v>3188000</v>
      </c>
      <c r="Q453" s="37" t="n">
        <v>9</v>
      </c>
      <c r="R453" s="37" t="s">
        <v>187</v>
      </c>
      <c r="S453" s="37" t="s">
        <v>111</v>
      </c>
      <c r="T453" s="37" t="s">
        <v>1075</v>
      </c>
      <c r="U453" s="37" t="s">
        <v>52</v>
      </c>
      <c r="V453" s="37" t="n">
        <f aca="false">IF(O453="","",YEAR(O453))</f>
        <v>2020</v>
      </c>
      <c r="W453" s="37" t="str">
        <f aca="false">IF(E453&lt;25,"21-24",IF(E453&lt;30,"25-29",IF(E453&lt;35,"30-34",IF(E453&lt;40,"35-39",IF(E453&lt;45,"40-44","45+")))))</f>
        <v>40-44</v>
      </c>
    </row>
    <row r="454" customFormat="false" ht="15" hidden="false" customHeight="false" outlineLevel="0" collapsed="false">
      <c r="A454" s="37" t="s">
        <v>1076</v>
      </c>
      <c r="B454" s="37" t="s">
        <v>479</v>
      </c>
      <c r="C454" s="37" t="s">
        <v>413</v>
      </c>
      <c r="D454" s="37" t="s">
        <v>83</v>
      </c>
      <c r="E454" s="37" t="n">
        <v>26</v>
      </c>
      <c r="F454" s="37" t="s">
        <v>102</v>
      </c>
      <c r="G454" s="37" t="s">
        <v>95</v>
      </c>
      <c r="H454" s="37" t="s">
        <v>318</v>
      </c>
      <c r="I454" s="37" t="s">
        <v>60</v>
      </c>
      <c r="J454" s="37" t="s">
        <v>520</v>
      </c>
      <c r="K454" s="37" t="s">
        <v>76</v>
      </c>
      <c r="L454" s="37" t="s">
        <v>106</v>
      </c>
      <c r="M454" s="37" t="s">
        <v>87</v>
      </c>
      <c r="N454" s="37" t="s">
        <v>90</v>
      </c>
      <c r="O454" s="38" t="n">
        <v>45005</v>
      </c>
      <c r="P454" s="39" t="n">
        <v>1305000</v>
      </c>
      <c r="Q454" s="37" t="n">
        <v>9</v>
      </c>
      <c r="R454" s="37" t="s">
        <v>187</v>
      </c>
      <c r="S454" s="37" t="s">
        <v>113</v>
      </c>
      <c r="T454" s="37" t="s">
        <v>870</v>
      </c>
      <c r="U454" s="37" t="s">
        <v>52</v>
      </c>
      <c r="V454" s="37" t="n">
        <f aca="false">IF(O454="","",YEAR(O454))</f>
        <v>2023</v>
      </c>
      <c r="W454" s="37" t="str">
        <f aca="false">IF(E454&lt;25,"21-24",IF(E454&lt;30,"25-29",IF(E454&lt;35,"30-34",IF(E454&lt;40,"35-39",IF(E454&lt;45,"40-44","45+")))))</f>
        <v>25-29</v>
      </c>
    </row>
    <row r="455" customFormat="false" ht="15" hidden="false" customHeight="false" outlineLevel="0" collapsed="false">
      <c r="A455" s="37" t="s">
        <v>1077</v>
      </c>
      <c r="B455" s="37" t="s">
        <v>503</v>
      </c>
      <c r="C455" s="37" t="s">
        <v>383</v>
      </c>
      <c r="D455" s="37" t="s">
        <v>82</v>
      </c>
      <c r="E455" s="37" t="n">
        <v>27</v>
      </c>
      <c r="F455" s="37" t="s">
        <v>101</v>
      </c>
      <c r="G455" s="37" t="s">
        <v>94</v>
      </c>
      <c r="H455" s="37" t="s">
        <v>324</v>
      </c>
      <c r="I455" s="37" t="s">
        <v>66</v>
      </c>
      <c r="J455" s="37" t="s">
        <v>475</v>
      </c>
      <c r="K455" s="37" t="s">
        <v>76</v>
      </c>
      <c r="L455" s="37" t="s">
        <v>109</v>
      </c>
      <c r="M455" s="37" t="s">
        <v>87</v>
      </c>
      <c r="N455" s="37" t="s">
        <v>90</v>
      </c>
      <c r="O455" s="38" t="n">
        <v>44639</v>
      </c>
      <c r="P455" s="39" t="n">
        <v>739000</v>
      </c>
      <c r="Q455" s="37" t="n">
        <v>10</v>
      </c>
      <c r="R455" s="37" t="s">
        <v>185</v>
      </c>
      <c r="S455" s="37" t="s">
        <v>114</v>
      </c>
      <c r="T455" s="37" t="s">
        <v>450</v>
      </c>
      <c r="U455" s="37" t="s">
        <v>53</v>
      </c>
      <c r="V455" s="37" t="n">
        <f aca="false">IF(O455="","",YEAR(O455))</f>
        <v>2022</v>
      </c>
      <c r="W455" s="37" t="str">
        <f aca="false">IF(E455&lt;25,"21-24",IF(E455&lt;30,"25-29",IF(E455&lt;35,"30-34",IF(E455&lt;40,"35-39",IF(E455&lt;45,"40-44","45+")))))</f>
        <v>25-29</v>
      </c>
    </row>
    <row r="456" customFormat="false" ht="15" hidden="false" customHeight="false" outlineLevel="0" collapsed="false">
      <c r="A456" s="37" t="s">
        <v>1078</v>
      </c>
      <c r="B456" s="37" t="s">
        <v>364</v>
      </c>
      <c r="C456" s="37" t="s">
        <v>365</v>
      </c>
      <c r="D456" s="37" t="s">
        <v>82</v>
      </c>
      <c r="E456" s="37" t="n">
        <v>28</v>
      </c>
      <c r="F456" s="37" t="s">
        <v>101</v>
      </c>
      <c r="G456" s="37" t="s">
        <v>94</v>
      </c>
      <c r="H456" s="37" t="s">
        <v>322</v>
      </c>
      <c r="I456" s="37" t="s">
        <v>64</v>
      </c>
      <c r="J456" s="37" t="s">
        <v>440</v>
      </c>
      <c r="K456" s="37" t="s">
        <v>76</v>
      </c>
      <c r="L456" s="37" t="s">
        <v>106</v>
      </c>
      <c r="M456" s="37" t="s">
        <v>86</v>
      </c>
      <c r="N456" s="37" t="s">
        <v>90</v>
      </c>
      <c r="O456" s="38" t="n">
        <v>45873</v>
      </c>
      <c r="P456" s="39" t="n">
        <v>1045000</v>
      </c>
      <c r="Q456" s="37" t="n">
        <v>27</v>
      </c>
      <c r="R456" s="37" t="s">
        <v>185</v>
      </c>
      <c r="S456" s="37" t="s">
        <v>114</v>
      </c>
      <c r="T456" s="37" t="s">
        <v>489</v>
      </c>
      <c r="U456" s="37" t="s">
        <v>52</v>
      </c>
      <c r="V456" s="37" t="n">
        <f aca="false">IF(O456="","",YEAR(O456))</f>
        <v>2025</v>
      </c>
      <c r="W456" s="37" t="str">
        <f aca="false">IF(E456&lt;25,"21-24",IF(E456&lt;30,"25-29",IF(E456&lt;35,"30-34",IF(E456&lt;40,"35-39",IF(E456&lt;45,"40-44","45+")))))</f>
        <v>25-29</v>
      </c>
    </row>
    <row r="457" customFormat="false" ht="15" hidden="false" customHeight="false" outlineLevel="0" collapsed="false">
      <c r="A457" s="37" t="s">
        <v>1079</v>
      </c>
      <c r="B457" s="37" t="s">
        <v>410</v>
      </c>
      <c r="C457" s="37" t="s">
        <v>426</v>
      </c>
      <c r="D457" s="37" t="s">
        <v>82</v>
      </c>
      <c r="E457" s="37" t="n">
        <v>34</v>
      </c>
      <c r="F457" s="37" t="s">
        <v>100</v>
      </c>
      <c r="G457" s="37" t="s">
        <v>94</v>
      </c>
      <c r="H457" s="37" t="s">
        <v>318</v>
      </c>
      <c r="I457" s="37" t="s">
        <v>60</v>
      </c>
      <c r="J457" s="37" t="s">
        <v>393</v>
      </c>
      <c r="K457" s="37" t="s">
        <v>77</v>
      </c>
      <c r="L457" s="37" t="s">
        <v>105</v>
      </c>
      <c r="M457" s="37" t="s">
        <v>87</v>
      </c>
      <c r="N457" s="37" t="s">
        <v>90</v>
      </c>
      <c r="O457" s="38" t="n">
        <v>42966</v>
      </c>
      <c r="P457" s="39" t="n">
        <v>1921000</v>
      </c>
      <c r="Q457" s="37" t="n">
        <v>3</v>
      </c>
      <c r="R457" s="37" t="s">
        <v>187</v>
      </c>
      <c r="S457" s="37" t="s">
        <v>114</v>
      </c>
      <c r="T457" s="37" t="s">
        <v>624</v>
      </c>
      <c r="U457" s="37" t="s">
        <v>52</v>
      </c>
      <c r="V457" s="37" t="n">
        <f aca="false">IF(O457="","",YEAR(O457))</f>
        <v>2017</v>
      </c>
      <c r="W457" s="37" t="str">
        <f aca="false">IF(E457&lt;25,"21-24",IF(E457&lt;30,"25-29",IF(E457&lt;35,"30-34",IF(E457&lt;40,"35-39",IF(E457&lt;45,"40-44","45+")))))</f>
        <v>30-34</v>
      </c>
    </row>
    <row r="458" customFormat="false" ht="15" hidden="false" customHeight="false" outlineLevel="0" collapsed="false">
      <c r="A458" s="37" t="s">
        <v>1080</v>
      </c>
      <c r="B458" s="37" t="s">
        <v>402</v>
      </c>
      <c r="C458" s="37" t="s">
        <v>387</v>
      </c>
      <c r="D458" s="37" t="s">
        <v>83</v>
      </c>
      <c r="E458" s="37" t="n">
        <v>26</v>
      </c>
      <c r="F458" s="37" t="s">
        <v>100</v>
      </c>
      <c r="G458" s="37" t="s">
        <v>94</v>
      </c>
      <c r="H458" s="37" t="s">
        <v>323</v>
      </c>
      <c r="I458" s="37" t="s">
        <v>65</v>
      </c>
      <c r="J458" s="37" t="s">
        <v>650</v>
      </c>
      <c r="K458" s="37" t="s">
        <v>76</v>
      </c>
      <c r="L458" s="37" t="s">
        <v>105</v>
      </c>
      <c r="M458" s="37" t="s">
        <v>87</v>
      </c>
      <c r="N458" s="37" t="s">
        <v>90</v>
      </c>
      <c r="O458" s="38" t="n">
        <v>46225</v>
      </c>
      <c r="P458" s="39" t="n">
        <v>692000</v>
      </c>
      <c r="Q458" s="37" t="n">
        <v>14</v>
      </c>
      <c r="R458" s="37" t="s">
        <v>187</v>
      </c>
      <c r="S458" s="37" t="s">
        <v>111</v>
      </c>
      <c r="T458" s="37" t="s">
        <v>1024</v>
      </c>
      <c r="U458" s="37" t="s">
        <v>52</v>
      </c>
      <c r="V458" s="37" t="n">
        <f aca="false">IF(O458="","",YEAR(O458))</f>
        <v>2026</v>
      </c>
      <c r="W458" s="37" t="str">
        <f aca="false">IF(E458&lt;25,"21-24",IF(E458&lt;30,"25-29",IF(E458&lt;35,"30-34",IF(E458&lt;40,"35-39",IF(E458&lt;45,"40-44","45+")))))</f>
        <v>25-29</v>
      </c>
    </row>
    <row r="459" customFormat="false" ht="15" hidden="false" customHeight="false" outlineLevel="0" collapsed="false">
      <c r="A459" s="37" t="s">
        <v>796</v>
      </c>
      <c r="B459" s="37" t="s">
        <v>593</v>
      </c>
      <c r="C459" s="37" t="s">
        <v>356</v>
      </c>
      <c r="D459" s="37" t="s">
        <v>82</v>
      </c>
      <c r="E459" s="37" t="n">
        <v>46</v>
      </c>
      <c r="F459" s="37" t="s">
        <v>100</v>
      </c>
      <c r="G459" s="37" t="s">
        <v>95</v>
      </c>
      <c r="H459" s="37" t="s">
        <v>319</v>
      </c>
      <c r="I459" s="37" t="s">
        <v>61</v>
      </c>
      <c r="J459" s="37" t="s">
        <v>423</v>
      </c>
      <c r="K459" s="37" t="s">
        <v>78</v>
      </c>
      <c r="L459" s="37" t="s">
        <v>106</v>
      </c>
      <c r="M459" s="37" t="s">
        <v>87</v>
      </c>
      <c r="N459" s="37" t="s">
        <v>90</v>
      </c>
      <c r="O459" s="38" t="n">
        <v>43764</v>
      </c>
      <c r="P459" s="39" t="n">
        <v>3588000</v>
      </c>
      <c r="Q459" s="37" t="n">
        <v>22</v>
      </c>
      <c r="R459" s="37" t="s">
        <v>187</v>
      </c>
      <c r="S459" s="37" t="s">
        <v>111</v>
      </c>
      <c r="T459" s="37" t="s">
        <v>987</v>
      </c>
      <c r="U459" s="37" t="s">
        <v>52</v>
      </c>
      <c r="V459" s="37" t="n">
        <f aca="false">IF(O459="","",YEAR(O459))</f>
        <v>2019</v>
      </c>
      <c r="W459" s="37" t="str">
        <f aca="false">IF(E459&lt;25,"21-24",IF(E459&lt;30,"25-29",IF(E459&lt;35,"30-34",IF(E459&lt;40,"35-39",IF(E459&lt;45,"40-44","45+")))))</f>
        <v>45+</v>
      </c>
    </row>
    <row r="460" customFormat="false" ht="15" hidden="false" customHeight="false" outlineLevel="0" collapsed="false">
      <c r="A460" s="37" t="s">
        <v>1081</v>
      </c>
      <c r="B460" s="37" t="s">
        <v>537</v>
      </c>
      <c r="C460" s="37" t="s">
        <v>453</v>
      </c>
      <c r="D460" s="37" t="s">
        <v>82</v>
      </c>
      <c r="E460" s="37" t="n">
        <v>34</v>
      </c>
      <c r="F460" s="37" t="s">
        <v>100</v>
      </c>
      <c r="G460" s="37" t="s">
        <v>95</v>
      </c>
      <c r="H460" s="37" t="s">
        <v>318</v>
      </c>
      <c r="I460" s="37" t="s">
        <v>60</v>
      </c>
      <c r="J460" s="37" t="s">
        <v>384</v>
      </c>
      <c r="K460" s="37" t="s">
        <v>76</v>
      </c>
      <c r="L460" s="37" t="s">
        <v>105</v>
      </c>
      <c r="M460" s="37" t="s">
        <v>86</v>
      </c>
      <c r="N460" s="37" t="s">
        <v>90</v>
      </c>
      <c r="O460" s="38" t="n">
        <v>45076</v>
      </c>
      <c r="P460" s="39" t="n">
        <v>1134000</v>
      </c>
      <c r="Q460" s="37" t="n">
        <v>27</v>
      </c>
      <c r="R460" s="37" t="s">
        <v>185</v>
      </c>
      <c r="S460" s="37" t="s">
        <v>114</v>
      </c>
      <c r="T460" s="37" t="s">
        <v>367</v>
      </c>
      <c r="U460" s="37" t="s">
        <v>52</v>
      </c>
      <c r="V460" s="37" t="n">
        <f aca="false">IF(O460="","",YEAR(O460))</f>
        <v>2023</v>
      </c>
      <c r="W460" s="37" t="str">
        <f aca="false">IF(E460&lt;25,"21-24",IF(E460&lt;30,"25-29",IF(E460&lt;35,"30-34",IF(E460&lt;40,"35-39",IF(E460&lt;45,"40-44","45+")))))</f>
        <v>30-34</v>
      </c>
    </row>
    <row r="461" customFormat="false" ht="15" hidden="false" customHeight="false" outlineLevel="0" collapsed="false">
      <c r="A461" s="37" t="s">
        <v>1082</v>
      </c>
      <c r="B461" s="37" t="s">
        <v>439</v>
      </c>
      <c r="C461" s="37" t="s">
        <v>413</v>
      </c>
      <c r="D461" s="37" t="s">
        <v>82</v>
      </c>
      <c r="E461" s="37" t="n">
        <v>33</v>
      </c>
      <c r="F461" s="37" t="s">
        <v>102</v>
      </c>
      <c r="G461" s="37" t="s">
        <v>94</v>
      </c>
      <c r="H461" s="37" t="s">
        <v>324</v>
      </c>
      <c r="I461" s="37" t="s">
        <v>66</v>
      </c>
      <c r="J461" s="37" t="s">
        <v>504</v>
      </c>
      <c r="K461" s="37" t="s">
        <v>75</v>
      </c>
      <c r="L461" s="37" t="s">
        <v>106</v>
      </c>
      <c r="M461" s="37" t="s">
        <v>87</v>
      </c>
      <c r="N461" s="37" t="s">
        <v>90</v>
      </c>
      <c r="O461" s="38" t="n">
        <v>42497</v>
      </c>
      <c r="P461" s="39" t="n">
        <v>400000</v>
      </c>
      <c r="Q461" s="37" t="n">
        <v>14</v>
      </c>
      <c r="R461" s="37" t="s">
        <v>187</v>
      </c>
      <c r="S461" s="37" t="s">
        <v>113</v>
      </c>
      <c r="T461" s="37" t="s">
        <v>862</v>
      </c>
      <c r="U461" s="37" t="s">
        <v>52</v>
      </c>
      <c r="V461" s="37" t="n">
        <f aca="false">IF(O461="","",YEAR(O461))</f>
        <v>2016</v>
      </c>
      <c r="W461" s="37" t="str">
        <f aca="false">IF(E461&lt;25,"21-24",IF(E461&lt;30,"25-29",IF(E461&lt;35,"30-34",IF(E461&lt;40,"35-39",IF(E461&lt;45,"40-44","45+")))))</f>
        <v>30-34</v>
      </c>
    </row>
    <row r="462" customFormat="false" ht="15" hidden="false" customHeight="false" outlineLevel="0" collapsed="false">
      <c r="A462" s="37" t="s">
        <v>1083</v>
      </c>
      <c r="B462" s="37" t="s">
        <v>503</v>
      </c>
      <c r="C462" s="37" t="s">
        <v>351</v>
      </c>
      <c r="D462" s="37" t="s">
        <v>82</v>
      </c>
      <c r="E462" s="37" t="n">
        <v>36</v>
      </c>
      <c r="F462" s="37" t="s">
        <v>101</v>
      </c>
      <c r="G462" s="37" t="s">
        <v>95</v>
      </c>
      <c r="H462" s="37" t="s">
        <v>320</v>
      </c>
      <c r="I462" s="37" t="s">
        <v>62</v>
      </c>
      <c r="J462" s="37" t="s">
        <v>420</v>
      </c>
      <c r="K462" s="37" t="s">
        <v>78</v>
      </c>
      <c r="L462" s="37" t="s">
        <v>106</v>
      </c>
      <c r="M462" s="37" t="s">
        <v>88</v>
      </c>
      <c r="N462" s="37" t="s">
        <v>90</v>
      </c>
      <c r="O462" s="38" t="n">
        <v>43069</v>
      </c>
      <c r="P462" s="39" t="n">
        <v>4738000</v>
      </c>
      <c r="Q462" s="37" t="n">
        <v>6</v>
      </c>
      <c r="R462" s="37" t="s">
        <v>185</v>
      </c>
      <c r="S462" s="37" t="s">
        <v>113</v>
      </c>
      <c r="T462" s="37" t="s">
        <v>1084</v>
      </c>
      <c r="U462" s="37" t="s">
        <v>52</v>
      </c>
      <c r="V462" s="37" t="n">
        <f aca="false">IF(O462="","",YEAR(O462))</f>
        <v>2017</v>
      </c>
      <c r="W462" s="37" t="str">
        <f aca="false">IF(E462&lt;25,"21-24",IF(E462&lt;30,"25-29",IF(E462&lt;35,"30-34",IF(E462&lt;40,"35-39",IF(E462&lt;45,"40-44","45+")))))</f>
        <v>35-39</v>
      </c>
    </row>
    <row r="463" customFormat="false" ht="15" hidden="false" customHeight="false" outlineLevel="0" collapsed="false">
      <c r="A463" s="37" t="s">
        <v>1085</v>
      </c>
      <c r="B463" s="37" t="s">
        <v>355</v>
      </c>
      <c r="C463" s="37" t="s">
        <v>383</v>
      </c>
      <c r="D463" s="37" t="s">
        <v>82</v>
      </c>
      <c r="E463" s="37" t="n">
        <v>28</v>
      </c>
      <c r="F463" s="37" t="s">
        <v>100</v>
      </c>
      <c r="G463" s="37" t="s">
        <v>94</v>
      </c>
      <c r="H463" s="37" t="s">
        <v>318</v>
      </c>
      <c r="I463" s="37" t="s">
        <v>60</v>
      </c>
      <c r="J463" s="37" t="s">
        <v>366</v>
      </c>
      <c r="K463" s="37" t="s">
        <v>76</v>
      </c>
      <c r="L463" s="37" t="s">
        <v>104</v>
      </c>
      <c r="M463" s="37" t="s">
        <v>88</v>
      </c>
      <c r="N463" s="37" t="s">
        <v>90</v>
      </c>
      <c r="O463" s="38" t="n">
        <v>45074</v>
      </c>
      <c r="P463" s="39" t="n">
        <v>899000</v>
      </c>
      <c r="Q463" s="37" t="n">
        <v>4</v>
      </c>
      <c r="R463" s="37" t="s">
        <v>185</v>
      </c>
      <c r="S463" s="37" t="s">
        <v>114</v>
      </c>
      <c r="T463" s="37" t="s">
        <v>605</v>
      </c>
      <c r="U463" s="37" t="s">
        <v>52</v>
      </c>
      <c r="V463" s="37" t="n">
        <f aca="false">IF(O463="","",YEAR(O463))</f>
        <v>2023</v>
      </c>
      <c r="W463" s="37" t="str">
        <f aca="false">IF(E463&lt;25,"21-24",IF(E463&lt;30,"25-29",IF(E463&lt;35,"30-34",IF(E463&lt;40,"35-39",IF(E463&lt;45,"40-44","45+")))))</f>
        <v>25-29</v>
      </c>
    </row>
    <row r="464" customFormat="false" ht="15" hidden="false" customHeight="false" outlineLevel="0" collapsed="false">
      <c r="A464" s="37" t="s">
        <v>1086</v>
      </c>
      <c r="B464" s="37" t="s">
        <v>410</v>
      </c>
      <c r="C464" s="37" t="s">
        <v>351</v>
      </c>
      <c r="D464" s="37" t="s">
        <v>82</v>
      </c>
      <c r="E464" s="37" t="n">
        <v>26</v>
      </c>
      <c r="F464" s="37" t="s">
        <v>101</v>
      </c>
      <c r="G464" s="37" t="s">
        <v>94</v>
      </c>
      <c r="H464" s="37" t="s">
        <v>321</v>
      </c>
      <c r="I464" s="37" t="s">
        <v>63</v>
      </c>
      <c r="J464" s="37" t="s">
        <v>371</v>
      </c>
      <c r="K464" s="37" t="s">
        <v>75</v>
      </c>
      <c r="L464" s="37" t="s">
        <v>104</v>
      </c>
      <c r="M464" s="37" t="s">
        <v>86</v>
      </c>
      <c r="N464" s="37" t="s">
        <v>90</v>
      </c>
      <c r="O464" s="38" t="n">
        <v>45999</v>
      </c>
      <c r="P464" s="39" t="n">
        <v>345000</v>
      </c>
      <c r="Q464" s="37" t="n">
        <v>8</v>
      </c>
      <c r="R464" s="37" t="s">
        <v>187</v>
      </c>
      <c r="S464" s="37" t="s">
        <v>112</v>
      </c>
      <c r="T464" s="37" t="s">
        <v>807</v>
      </c>
      <c r="U464" s="37" t="s">
        <v>52</v>
      </c>
      <c r="V464" s="37" t="n">
        <f aca="false">IF(O464="","",YEAR(O464))</f>
        <v>2025</v>
      </c>
      <c r="W464" s="37" t="str">
        <f aca="false">IF(E464&lt;25,"21-24",IF(E464&lt;30,"25-29",IF(E464&lt;35,"30-34",IF(E464&lt;40,"35-39",IF(E464&lt;45,"40-44","45+")))))</f>
        <v>25-29</v>
      </c>
    </row>
    <row r="465" customFormat="false" ht="15" hidden="false" customHeight="false" outlineLevel="0" collapsed="false">
      <c r="A465" s="37" t="s">
        <v>1087</v>
      </c>
      <c r="B465" s="37" t="s">
        <v>515</v>
      </c>
      <c r="C465" s="37" t="s">
        <v>351</v>
      </c>
      <c r="D465" s="37" t="s">
        <v>83</v>
      </c>
      <c r="E465" s="37" t="n">
        <v>33</v>
      </c>
      <c r="F465" s="37" t="s">
        <v>100</v>
      </c>
      <c r="G465" s="37" t="s">
        <v>94</v>
      </c>
      <c r="H465" s="37" t="s">
        <v>318</v>
      </c>
      <c r="I465" s="37" t="s">
        <v>60</v>
      </c>
      <c r="J465" s="37" t="s">
        <v>520</v>
      </c>
      <c r="K465" s="37" t="s">
        <v>76</v>
      </c>
      <c r="L465" s="37" t="s">
        <v>106</v>
      </c>
      <c r="M465" s="37" t="s">
        <v>88</v>
      </c>
      <c r="N465" s="37" t="s">
        <v>90</v>
      </c>
      <c r="O465" s="38" t="n">
        <v>41918</v>
      </c>
      <c r="P465" s="39" t="n">
        <v>842000</v>
      </c>
      <c r="Q465" s="37" t="n">
        <v>4</v>
      </c>
      <c r="R465" s="37" t="s">
        <v>185</v>
      </c>
      <c r="S465" s="37" t="s">
        <v>112</v>
      </c>
      <c r="T465" s="37" t="s">
        <v>1088</v>
      </c>
      <c r="U465" s="37" t="s">
        <v>52</v>
      </c>
      <c r="V465" s="37" t="n">
        <f aca="false">IF(O465="","",YEAR(O465))</f>
        <v>2014</v>
      </c>
      <c r="W465" s="37" t="str">
        <f aca="false">IF(E465&lt;25,"21-24",IF(E465&lt;30,"25-29",IF(E465&lt;35,"30-34",IF(E465&lt;40,"35-39",IF(E465&lt;45,"40-44","45+")))))</f>
        <v>30-34</v>
      </c>
    </row>
    <row r="466" customFormat="false" ht="15" hidden="false" customHeight="false" outlineLevel="0" collapsed="false">
      <c r="A466" s="37" t="s">
        <v>1089</v>
      </c>
      <c r="B466" s="37" t="s">
        <v>507</v>
      </c>
      <c r="C466" s="37" t="s">
        <v>406</v>
      </c>
      <c r="D466" s="37" t="s">
        <v>83</v>
      </c>
      <c r="E466" s="37" t="n">
        <v>34</v>
      </c>
      <c r="F466" s="37" t="s">
        <v>100</v>
      </c>
      <c r="G466" s="37" t="s">
        <v>94</v>
      </c>
      <c r="H466" s="37" t="s">
        <v>321</v>
      </c>
      <c r="I466" s="37" t="s">
        <v>63</v>
      </c>
      <c r="J466" s="37" t="s">
        <v>626</v>
      </c>
      <c r="K466" s="37" t="s">
        <v>77</v>
      </c>
      <c r="L466" s="37" t="s">
        <v>106</v>
      </c>
      <c r="M466" s="37" t="s">
        <v>86</v>
      </c>
      <c r="N466" s="37" t="s">
        <v>90</v>
      </c>
      <c r="O466" s="38" t="n">
        <v>43034</v>
      </c>
      <c r="P466" s="39" t="n">
        <v>2471000</v>
      </c>
      <c r="Q466" s="37" t="n">
        <v>16</v>
      </c>
      <c r="R466" s="37" t="s">
        <v>185</v>
      </c>
      <c r="S466" s="37" t="s">
        <v>113</v>
      </c>
      <c r="T466" s="37" t="s">
        <v>1090</v>
      </c>
      <c r="U466" s="37" t="s">
        <v>52</v>
      </c>
      <c r="V466" s="37" t="n">
        <f aca="false">IF(O466="","",YEAR(O466))</f>
        <v>2017</v>
      </c>
      <c r="W466" s="37" t="str">
        <f aca="false">IF(E466&lt;25,"21-24",IF(E466&lt;30,"25-29",IF(E466&lt;35,"30-34",IF(E466&lt;40,"35-39",IF(E466&lt;45,"40-44","45+")))))</f>
        <v>30-34</v>
      </c>
    </row>
    <row r="467" customFormat="false" ht="15" hidden="false" customHeight="false" outlineLevel="0" collapsed="false">
      <c r="A467" s="37" t="s">
        <v>1091</v>
      </c>
      <c r="B467" s="37" t="s">
        <v>515</v>
      </c>
      <c r="C467" s="37" t="s">
        <v>356</v>
      </c>
      <c r="D467" s="37" t="s">
        <v>83</v>
      </c>
      <c r="E467" s="37" t="n">
        <v>22</v>
      </c>
      <c r="F467" s="37" t="s">
        <v>100</v>
      </c>
      <c r="G467" s="37" t="s">
        <v>94</v>
      </c>
      <c r="H467" s="37" t="s">
        <v>318</v>
      </c>
      <c r="I467" s="37" t="s">
        <v>60</v>
      </c>
      <c r="J467" s="37" t="s">
        <v>520</v>
      </c>
      <c r="K467" s="37" t="s">
        <v>76</v>
      </c>
      <c r="L467" s="37" t="s">
        <v>107</v>
      </c>
      <c r="M467" s="37" t="s">
        <v>87</v>
      </c>
      <c r="N467" s="37" t="s">
        <v>90</v>
      </c>
      <c r="O467" s="38" t="n">
        <v>46239</v>
      </c>
      <c r="P467" s="39" t="n">
        <v>728000</v>
      </c>
      <c r="Q467" s="37" t="n">
        <v>22</v>
      </c>
      <c r="R467" s="37" t="s">
        <v>187</v>
      </c>
      <c r="S467" s="37" t="s">
        <v>111</v>
      </c>
      <c r="T467" s="37" t="s">
        <v>567</v>
      </c>
      <c r="U467" s="37" t="s">
        <v>52</v>
      </c>
      <c r="V467" s="37" t="n">
        <f aca="false">IF(O467="","",YEAR(O467))</f>
        <v>2026</v>
      </c>
      <c r="W467" s="37" t="str">
        <f aca="false">IF(E467&lt;25,"21-24",IF(E467&lt;30,"25-29",IF(E467&lt;35,"30-34",IF(E467&lt;40,"35-39",IF(E467&lt;45,"40-44","45+")))))</f>
        <v>21-24</v>
      </c>
    </row>
    <row r="468" customFormat="false" ht="15" hidden="false" customHeight="false" outlineLevel="0" collapsed="false">
      <c r="A468" s="37" t="s">
        <v>685</v>
      </c>
      <c r="B468" s="37" t="s">
        <v>576</v>
      </c>
      <c r="C468" s="37" t="s">
        <v>361</v>
      </c>
      <c r="D468" s="37" t="s">
        <v>82</v>
      </c>
      <c r="E468" s="37" t="n">
        <v>36</v>
      </c>
      <c r="F468" s="37" t="s">
        <v>100</v>
      </c>
      <c r="G468" s="37" t="s">
        <v>94</v>
      </c>
      <c r="H468" s="37" t="s">
        <v>322</v>
      </c>
      <c r="I468" s="37" t="s">
        <v>64</v>
      </c>
      <c r="J468" s="37" t="s">
        <v>457</v>
      </c>
      <c r="K468" s="37" t="s">
        <v>78</v>
      </c>
      <c r="L468" s="37" t="s">
        <v>104</v>
      </c>
      <c r="M468" s="37" t="s">
        <v>86</v>
      </c>
      <c r="N468" s="37" t="s">
        <v>90</v>
      </c>
      <c r="O468" s="38" t="n">
        <v>44083</v>
      </c>
      <c r="P468" s="39" t="n">
        <v>3880000</v>
      </c>
      <c r="Q468" s="37" t="n">
        <v>30</v>
      </c>
      <c r="R468" s="37" t="s">
        <v>187</v>
      </c>
      <c r="S468" s="37" t="s">
        <v>115</v>
      </c>
      <c r="T468" s="37" t="s">
        <v>645</v>
      </c>
      <c r="U468" s="37" t="s">
        <v>52</v>
      </c>
      <c r="V468" s="37" t="n">
        <f aca="false">IF(O468="","",YEAR(O468))</f>
        <v>2020</v>
      </c>
      <c r="W468" s="37" t="str">
        <f aca="false">IF(E468&lt;25,"21-24",IF(E468&lt;30,"25-29",IF(E468&lt;35,"30-34",IF(E468&lt;40,"35-39",IF(E468&lt;45,"40-44","45+")))))</f>
        <v>35-39</v>
      </c>
    </row>
    <row r="469" customFormat="false" ht="15" hidden="false" customHeight="false" outlineLevel="0" collapsed="false">
      <c r="A469" s="37" t="s">
        <v>1092</v>
      </c>
      <c r="B469" s="37" t="s">
        <v>350</v>
      </c>
      <c r="C469" s="37" t="s">
        <v>361</v>
      </c>
      <c r="D469" s="37" t="s">
        <v>83</v>
      </c>
      <c r="E469" s="37" t="n">
        <v>24</v>
      </c>
      <c r="F469" s="37" t="s">
        <v>101</v>
      </c>
      <c r="G469" s="37" t="s">
        <v>97</v>
      </c>
      <c r="H469" s="37" t="s">
        <v>323</v>
      </c>
      <c r="I469" s="37" t="s">
        <v>65</v>
      </c>
      <c r="J469" s="37" t="s">
        <v>376</v>
      </c>
      <c r="K469" s="37" t="s">
        <v>76</v>
      </c>
      <c r="L469" s="37" t="s">
        <v>109</v>
      </c>
      <c r="M469" s="37" t="s">
        <v>88</v>
      </c>
      <c r="N469" s="37" t="s">
        <v>90</v>
      </c>
      <c r="O469" s="38" t="n">
        <v>45467</v>
      </c>
      <c r="P469" s="39" t="n">
        <v>742000</v>
      </c>
      <c r="Q469" s="37" t="n">
        <v>9</v>
      </c>
      <c r="R469" s="37" t="s">
        <v>187</v>
      </c>
      <c r="S469" s="37" t="s">
        <v>113</v>
      </c>
      <c r="T469" s="37" t="s">
        <v>908</v>
      </c>
      <c r="U469" s="37" t="s">
        <v>52</v>
      </c>
      <c r="V469" s="37" t="n">
        <f aca="false">IF(O469="","",YEAR(O469))</f>
        <v>2024</v>
      </c>
      <c r="W469" s="37" t="str">
        <f aca="false">IF(E469&lt;25,"21-24",IF(E469&lt;30,"25-29",IF(E469&lt;35,"30-34",IF(E469&lt;40,"35-39",IF(E469&lt;45,"40-44","45+")))))</f>
        <v>21-24</v>
      </c>
    </row>
    <row r="470" customFormat="false" ht="15" hidden="false" customHeight="false" outlineLevel="0" collapsed="false">
      <c r="A470" s="37" t="s">
        <v>1093</v>
      </c>
      <c r="B470" s="37" t="s">
        <v>641</v>
      </c>
      <c r="C470" s="37" t="s">
        <v>370</v>
      </c>
      <c r="D470" s="37" t="s">
        <v>83</v>
      </c>
      <c r="E470" s="37" t="n">
        <v>33</v>
      </c>
      <c r="F470" s="37" t="s">
        <v>101</v>
      </c>
      <c r="G470" s="37" t="s">
        <v>97</v>
      </c>
      <c r="H470" s="37" t="s">
        <v>326</v>
      </c>
      <c r="I470" s="37" t="s">
        <v>68</v>
      </c>
      <c r="J470" s="37" t="s">
        <v>789</v>
      </c>
      <c r="K470" s="37" t="s">
        <v>78</v>
      </c>
      <c r="L470" s="37" t="s">
        <v>106</v>
      </c>
      <c r="M470" s="37" t="s">
        <v>87</v>
      </c>
      <c r="N470" s="37" t="s">
        <v>90</v>
      </c>
      <c r="O470" s="38" t="n">
        <v>45202</v>
      </c>
      <c r="P470" s="39" t="n">
        <v>3042000</v>
      </c>
      <c r="Q470" s="37" t="n">
        <v>18</v>
      </c>
      <c r="R470" s="37" t="s">
        <v>187</v>
      </c>
      <c r="S470" s="37" t="s">
        <v>112</v>
      </c>
      <c r="T470" s="37" t="s">
        <v>695</v>
      </c>
      <c r="U470" s="37" t="s">
        <v>52</v>
      </c>
      <c r="V470" s="37" t="n">
        <f aca="false">IF(O470="","",YEAR(O470))</f>
        <v>2023</v>
      </c>
      <c r="W470" s="37" t="str">
        <f aca="false">IF(E470&lt;25,"21-24",IF(E470&lt;30,"25-29",IF(E470&lt;35,"30-34",IF(E470&lt;40,"35-39",IF(E470&lt;45,"40-44","45+")))))</f>
        <v>30-34</v>
      </c>
    </row>
    <row r="471" customFormat="false" ht="15" hidden="false" customHeight="false" outlineLevel="0" collapsed="false">
      <c r="A471" s="37" t="s">
        <v>1094</v>
      </c>
      <c r="B471" s="37" t="s">
        <v>572</v>
      </c>
      <c r="C471" s="37" t="s">
        <v>433</v>
      </c>
      <c r="D471" s="37" t="s">
        <v>83</v>
      </c>
      <c r="E471" s="37" t="n">
        <v>40</v>
      </c>
      <c r="F471" s="37" t="s">
        <v>101</v>
      </c>
      <c r="G471" s="37" t="s">
        <v>98</v>
      </c>
      <c r="H471" s="37" t="s">
        <v>318</v>
      </c>
      <c r="I471" s="37" t="s">
        <v>60</v>
      </c>
      <c r="J471" s="37" t="s">
        <v>407</v>
      </c>
      <c r="K471" s="37" t="s">
        <v>78</v>
      </c>
      <c r="L471" s="37" t="s">
        <v>106</v>
      </c>
      <c r="M471" s="37" t="s">
        <v>87</v>
      </c>
      <c r="N471" s="37" t="s">
        <v>90</v>
      </c>
      <c r="O471" s="38" t="n">
        <v>43154</v>
      </c>
      <c r="P471" s="39" t="n">
        <v>3016000</v>
      </c>
      <c r="Q471" s="37" t="n">
        <v>17</v>
      </c>
      <c r="R471" s="37" t="s">
        <v>187</v>
      </c>
      <c r="S471" s="37" t="s">
        <v>111</v>
      </c>
      <c r="T471" s="37" t="s">
        <v>633</v>
      </c>
      <c r="U471" s="37" t="s">
        <v>52</v>
      </c>
      <c r="V471" s="37" t="n">
        <f aca="false">IF(O471="","",YEAR(O471))</f>
        <v>2018</v>
      </c>
      <c r="W471" s="37" t="str">
        <f aca="false">IF(E471&lt;25,"21-24",IF(E471&lt;30,"25-29",IF(E471&lt;35,"30-34",IF(E471&lt;40,"35-39",IF(E471&lt;45,"40-44","45+")))))</f>
        <v>40-44</v>
      </c>
    </row>
    <row r="472" customFormat="false" ht="15" hidden="false" customHeight="false" outlineLevel="0" collapsed="false">
      <c r="A472" s="37" t="s">
        <v>1095</v>
      </c>
      <c r="B472" s="37" t="s">
        <v>445</v>
      </c>
      <c r="C472" s="37" t="s">
        <v>406</v>
      </c>
      <c r="D472" s="37" t="s">
        <v>82</v>
      </c>
      <c r="E472" s="37" t="n">
        <v>31</v>
      </c>
      <c r="F472" s="37" t="s">
        <v>100</v>
      </c>
      <c r="G472" s="37" t="s">
        <v>94</v>
      </c>
      <c r="H472" s="37" t="s">
        <v>318</v>
      </c>
      <c r="I472" s="37" t="s">
        <v>60</v>
      </c>
      <c r="J472" s="37" t="s">
        <v>393</v>
      </c>
      <c r="K472" s="37" t="s">
        <v>77</v>
      </c>
      <c r="L472" s="37" t="s">
        <v>104</v>
      </c>
      <c r="M472" s="37" t="s">
        <v>86</v>
      </c>
      <c r="N472" s="37" t="s">
        <v>90</v>
      </c>
      <c r="O472" s="38" t="n">
        <v>46220</v>
      </c>
      <c r="P472" s="39" t="n">
        <v>2492000</v>
      </c>
      <c r="Q472" s="37" t="n">
        <v>10</v>
      </c>
      <c r="R472" s="37" t="s">
        <v>187</v>
      </c>
      <c r="S472" s="37" t="s">
        <v>111</v>
      </c>
      <c r="T472" s="37" t="s">
        <v>535</v>
      </c>
      <c r="U472" s="37" t="s">
        <v>52</v>
      </c>
      <c r="V472" s="37" t="n">
        <f aca="false">IF(O472="","",YEAR(O472))</f>
        <v>2026</v>
      </c>
      <c r="W472" s="37" t="str">
        <f aca="false">IF(E472&lt;25,"21-24",IF(E472&lt;30,"25-29",IF(E472&lt;35,"30-34",IF(E472&lt;40,"35-39",IF(E472&lt;45,"40-44","45+")))))</f>
        <v>30-34</v>
      </c>
    </row>
    <row r="473" customFormat="false" ht="15" hidden="false" customHeight="false" outlineLevel="0" collapsed="false">
      <c r="A473" s="37" t="s">
        <v>1096</v>
      </c>
      <c r="B473" s="37" t="s">
        <v>456</v>
      </c>
      <c r="C473" s="37" t="s">
        <v>387</v>
      </c>
      <c r="D473" s="37" t="s">
        <v>83</v>
      </c>
      <c r="E473" s="37" t="n">
        <v>39</v>
      </c>
      <c r="F473" s="37" t="s">
        <v>100</v>
      </c>
      <c r="G473" s="37" t="s">
        <v>94</v>
      </c>
      <c r="H473" s="37" t="s">
        <v>318</v>
      </c>
      <c r="I473" s="37" t="s">
        <v>60</v>
      </c>
      <c r="J473" s="37" t="s">
        <v>393</v>
      </c>
      <c r="K473" s="37" t="s">
        <v>77</v>
      </c>
      <c r="L473" s="37" t="s">
        <v>105</v>
      </c>
      <c r="M473" s="37" t="s">
        <v>86</v>
      </c>
      <c r="N473" s="37" t="s">
        <v>90</v>
      </c>
      <c r="O473" s="38" t="n">
        <v>42812</v>
      </c>
      <c r="P473" s="39" t="n">
        <v>1863000</v>
      </c>
      <c r="Q473" s="37" t="n">
        <v>6</v>
      </c>
      <c r="R473" s="37" t="s">
        <v>187</v>
      </c>
      <c r="S473" s="37" t="s">
        <v>111</v>
      </c>
      <c r="T473" s="37" t="s">
        <v>662</v>
      </c>
      <c r="U473" s="37" t="s">
        <v>53</v>
      </c>
      <c r="V473" s="37" t="n">
        <f aca="false">IF(O473="","",YEAR(O473))</f>
        <v>2017</v>
      </c>
      <c r="W473" s="37" t="str">
        <f aca="false">IF(E473&lt;25,"21-24",IF(E473&lt;30,"25-29",IF(E473&lt;35,"30-34",IF(E473&lt;40,"35-39",IF(E473&lt;45,"40-44","45+")))))</f>
        <v>35-39</v>
      </c>
    </row>
    <row r="474" customFormat="false" ht="15" hidden="false" customHeight="false" outlineLevel="0" collapsed="false">
      <c r="A474" s="37" t="s">
        <v>1097</v>
      </c>
      <c r="B474" s="37" t="s">
        <v>488</v>
      </c>
      <c r="C474" s="37" t="s">
        <v>356</v>
      </c>
      <c r="D474" s="37" t="s">
        <v>83</v>
      </c>
      <c r="E474" s="37" t="n">
        <v>31</v>
      </c>
      <c r="F474" s="37" t="s">
        <v>101</v>
      </c>
      <c r="G474" s="37" t="s">
        <v>94</v>
      </c>
      <c r="H474" s="37" t="s">
        <v>321</v>
      </c>
      <c r="I474" s="37" t="s">
        <v>63</v>
      </c>
      <c r="J474" s="37" t="s">
        <v>371</v>
      </c>
      <c r="K474" s="37" t="s">
        <v>75</v>
      </c>
      <c r="L474" s="37" t="s">
        <v>109</v>
      </c>
      <c r="M474" s="37" t="s">
        <v>86</v>
      </c>
      <c r="N474" s="37" t="s">
        <v>90</v>
      </c>
      <c r="O474" s="38" t="n">
        <v>43842</v>
      </c>
      <c r="P474" s="39" t="n">
        <v>431000</v>
      </c>
      <c r="Q474" s="37" t="n">
        <v>3</v>
      </c>
      <c r="R474" s="37" t="s">
        <v>185</v>
      </c>
      <c r="S474" s="37" t="s">
        <v>113</v>
      </c>
      <c r="T474" s="37" t="s">
        <v>965</v>
      </c>
      <c r="U474" s="37" t="s">
        <v>53</v>
      </c>
      <c r="V474" s="37" t="n">
        <f aca="false">IF(O474="","",YEAR(O474))</f>
        <v>2020</v>
      </c>
      <c r="W474" s="37" t="str">
        <f aca="false">IF(E474&lt;25,"21-24",IF(E474&lt;30,"25-29",IF(E474&lt;35,"30-34",IF(E474&lt;40,"35-39",IF(E474&lt;45,"40-44","45+")))))</f>
        <v>30-34</v>
      </c>
    </row>
    <row r="475" customFormat="false" ht="15" hidden="false" customHeight="false" outlineLevel="0" collapsed="false">
      <c r="A475" s="37" t="s">
        <v>1098</v>
      </c>
      <c r="B475" s="37" t="s">
        <v>419</v>
      </c>
      <c r="C475" s="37" t="s">
        <v>365</v>
      </c>
      <c r="D475" s="37" t="s">
        <v>83</v>
      </c>
      <c r="E475" s="37" t="n">
        <v>37</v>
      </c>
      <c r="F475" s="37" t="s">
        <v>100</v>
      </c>
      <c r="G475" s="37" t="s">
        <v>94</v>
      </c>
      <c r="H475" s="37" t="s">
        <v>318</v>
      </c>
      <c r="I475" s="37" t="s">
        <v>60</v>
      </c>
      <c r="J475" s="37" t="s">
        <v>470</v>
      </c>
      <c r="K475" s="37" t="s">
        <v>77</v>
      </c>
      <c r="L475" s="37" t="s">
        <v>105</v>
      </c>
      <c r="M475" s="37" t="s">
        <v>86</v>
      </c>
      <c r="N475" s="37" t="s">
        <v>90</v>
      </c>
      <c r="O475" s="38" t="n">
        <v>42758</v>
      </c>
      <c r="P475" s="39" t="n">
        <v>1972000</v>
      </c>
      <c r="Q475" s="37" t="n">
        <v>6</v>
      </c>
      <c r="R475" s="37" t="s">
        <v>187</v>
      </c>
      <c r="S475" s="37" t="s">
        <v>113</v>
      </c>
      <c r="T475" s="37" t="s">
        <v>521</v>
      </c>
      <c r="U475" s="37" t="s">
        <v>52</v>
      </c>
      <c r="V475" s="37" t="n">
        <f aca="false">IF(O475="","",YEAR(O475))</f>
        <v>2017</v>
      </c>
      <c r="W475" s="37" t="str">
        <f aca="false">IF(E475&lt;25,"21-24",IF(E475&lt;30,"25-29",IF(E475&lt;35,"30-34",IF(E475&lt;40,"35-39",IF(E475&lt;45,"40-44","45+")))))</f>
        <v>35-39</v>
      </c>
    </row>
    <row r="476" customFormat="false" ht="15" hidden="false" customHeight="false" outlineLevel="0" collapsed="false">
      <c r="A476" s="37" t="s">
        <v>1099</v>
      </c>
      <c r="B476" s="37" t="s">
        <v>369</v>
      </c>
      <c r="C476" s="37" t="s">
        <v>351</v>
      </c>
      <c r="D476" s="37" t="s">
        <v>82</v>
      </c>
      <c r="E476" s="37" t="n">
        <v>26</v>
      </c>
      <c r="F476" s="37" t="s">
        <v>100</v>
      </c>
      <c r="G476" s="37" t="s">
        <v>94</v>
      </c>
      <c r="H476" s="37" t="s">
        <v>318</v>
      </c>
      <c r="I476" s="37" t="s">
        <v>60</v>
      </c>
      <c r="J476" s="37" t="s">
        <v>384</v>
      </c>
      <c r="K476" s="37" t="s">
        <v>76</v>
      </c>
      <c r="L476" s="37" t="s">
        <v>105</v>
      </c>
      <c r="M476" s="37" t="s">
        <v>88</v>
      </c>
      <c r="N476" s="37" t="s">
        <v>91</v>
      </c>
      <c r="O476" s="38" t="n">
        <v>45080</v>
      </c>
      <c r="P476" s="39" t="n">
        <v>1310000</v>
      </c>
      <c r="Q476" s="37" t="n">
        <v>20</v>
      </c>
      <c r="R476" s="37" t="s">
        <v>187</v>
      </c>
      <c r="S476" s="37" t="s">
        <v>112</v>
      </c>
      <c r="T476" s="37" t="s">
        <v>408</v>
      </c>
      <c r="U476" s="37" t="s">
        <v>52</v>
      </c>
      <c r="V476" s="37" t="n">
        <f aca="false">IF(O476="","",YEAR(O476))</f>
        <v>2023</v>
      </c>
      <c r="W476" s="37" t="str">
        <f aca="false">IF(E476&lt;25,"21-24",IF(E476&lt;30,"25-29",IF(E476&lt;35,"30-34",IF(E476&lt;40,"35-39",IF(E476&lt;45,"40-44","45+")))))</f>
        <v>25-29</v>
      </c>
    </row>
    <row r="477" customFormat="false" ht="15" hidden="false" customHeight="false" outlineLevel="0" collapsed="false">
      <c r="A477" s="37" t="s">
        <v>1100</v>
      </c>
      <c r="B477" s="37" t="s">
        <v>364</v>
      </c>
      <c r="C477" s="37" t="s">
        <v>484</v>
      </c>
      <c r="D477" s="37" t="s">
        <v>83</v>
      </c>
      <c r="E477" s="37" t="n">
        <v>33</v>
      </c>
      <c r="F477" s="37" t="s">
        <v>101</v>
      </c>
      <c r="G477" s="37" t="s">
        <v>95</v>
      </c>
      <c r="H477" s="37" t="s">
        <v>325</v>
      </c>
      <c r="I477" s="37" t="s">
        <v>67</v>
      </c>
      <c r="J477" s="37" t="s">
        <v>716</v>
      </c>
      <c r="K477" s="37" t="s">
        <v>76</v>
      </c>
      <c r="L477" s="37" t="s">
        <v>104</v>
      </c>
      <c r="M477" s="37" t="s">
        <v>87</v>
      </c>
      <c r="N477" s="37" t="s">
        <v>90</v>
      </c>
      <c r="O477" s="38" t="n">
        <v>44281</v>
      </c>
      <c r="P477" s="39" t="n">
        <v>824000</v>
      </c>
      <c r="Q477" s="37" t="n">
        <v>2</v>
      </c>
      <c r="R477" s="37" t="s">
        <v>187</v>
      </c>
      <c r="S477" s="37" t="s">
        <v>111</v>
      </c>
      <c r="T477" s="37" t="s">
        <v>1101</v>
      </c>
      <c r="U477" s="37" t="s">
        <v>52</v>
      </c>
      <c r="V477" s="37" t="n">
        <f aca="false">IF(O477="","",YEAR(O477))</f>
        <v>2021</v>
      </c>
      <c r="W477" s="37" t="str">
        <f aca="false">IF(E477&lt;25,"21-24",IF(E477&lt;30,"25-29",IF(E477&lt;35,"30-34",IF(E477&lt;40,"35-39",IF(E477&lt;45,"40-44","45+")))))</f>
        <v>30-34</v>
      </c>
    </row>
    <row r="478" customFormat="false" ht="15" hidden="false" customHeight="false" outlineLevel="0" collapsed="false">
      <c r="A478" s="37" t="s">
        <v>1102</v>
      </c>
      <c r="B478" s="37" t="s">
        <v>386</v>
      </c>
      <c r="C478" s="37" t="s">
        <v>383</v>
      </c>
      <c r="D478" s="37" t="s">
        <v>83</v>
      </c>
      <c r="E478" s="37" t="n">
        <v>27</v>
      </c>
      <c r="F478" s="37" t="s">
        <v>100</v>
      </c>
      <c r="G478" s="37" t="s">
        <v>94</v>
      </c>
      <c r="H478" s="37" t="s">
        <v>318</v>
      </c>
      <c r="I478" s="37" t="s">
        <v>60</v>
      </c>
      <c r="J478" s="37" t="s">
        <v>366</v>
      </c>
      <c r="K478" s="37" t="s">
        <v>76</v>
      </c>
      <c r="L478" s="37" t="s">
        <v>104</v>
      </c>
      <c r="M478" s="37" t="s">
        <v>86</v>
      </c>
      <c r="N478" s="37" t="s">
        <v>90</v>
      </c>
      <c r="O478" s="38" t="n">
        <v>44957</v>
      </c>
      <c r="P478" s="39" t="n">
        <v>726000</v>
      </c>
      <c r="Q478" s="37" t="n">
        <v>10</v>
      </c>
      <c r="R478" s="37" t="s">
        <v>187</v>
      </c>
      <c r="S478" s="37" t="s">
        <v>111</v>
      </c>
      <c r="T478" s="37" t="s">
        <v>446</v>
      </c>
      <c r="U478" s="37" t="s">
        <v>52</v>
      </c>
      <c r="V478" s="37" t="n">
        <f aca="false">IF(O478="","",YEAR(O478))</f>
        <v>2023</v>
      </c>
      <c r="W478" s="37" t="str">
        <f aca="false">IF(E478&lt;25,"21-24",IF(E478&lt;30,"25-29",IF(E478&lt;35,"30-34",IF(E478&lt;40,"35-39",IF(E478&lt;45,"40-44","45+")))))</f>
        <v>25-29</v>
      </c>
    </row>
    <row r="479" customFormat="false" ht="15" hidden="false" customHeight="false" outlineLevel="0" collapsed="false">
      <c r="A479" s="37" t="s">
        <v>1103</v>
      </c>
      <c r="B479" s="37" t="s">
        <v>593</v>
      </c>
      <c r="C479" s="37" t="s">
        <v>516</v>
      </c>
      <c r="D479" s="37" t="s">
        <v>83</v>
      </c>
      <c r="E479" s="37" t="n">
        <v>40</v>
      </c>
      <c r="F479" s="37" t="s">
        <v>101</v>
      </c>
      <c r="G479" s="37" t="s">
        <v>95</v>
      </c>
      <c r="H479" s="37" t="s">
        <v>320</v>
      </c>
      <c r="I479" s="37" t="s">
        <v>62</v>
      </c>
      <c r="J479" s="37" t="s">
        <v>420</v>
      </c>
      <c r="K479" s="37" t="s">
        <v>78</v>
      </c>
      <c r="L479" s="37" t="s">
        <v>104</v>
      </c>
      <c r="M479" s="37" t="s">
        <v>86</v>
      </c>
      <c r="N479" s="37" t="s">
        <v>90</v>
      </c>
      <c r="O479" s="38" t="n">
        <v>44421</v>
      </c>
      <c r="P479" s="39" t="n">
        <v>3335000</v>
      </c>
      <c r="Q479" s="37" t="n">
        <v>23</v>
      </c>
      <c r="R479" s="37" t="s">
        <v>185</v>
      </c>
      <c r="S479" s="37" t="s">
        <v>115</v>
      </c>
      <c r="T479" s="37" t="s">
        <v>865</v>
      </c>
      <c r="U479" s="37" t="s">
        <v>53</v>
      </c>
      <c r="V479" s="37" t="n">
        <f aca="false">IF(O479="","",YEAR(O479))</f>
        <v>2021</v>
      </c>
      <c r="W479" s="37" t="str">
        <f aca="false">IF(E479&lt;25,"21-24",IF(E479&lt;30,"25-29",IF(E479&lt;35,"30-34",IF(E479&lt;40,"35-39",IF(E479&lt;45,"40-44","45+")))))</f>
        <v>40-44</v>
      </c>
    </row>
    <row r="480" customFormat="false" ht="15" hidden="false" customHeight="false" outlineLevel="0" collapsed="false">
      <c r="A480" s="37" t="s">
        <v>1104</v>
      </c>
      <c r="B480" s="37" t="s">
        <v>439</v>
      </c>
      <c r="C480" s="37" t="s">
        <v>383</v>
      </c>
      <c r="D480" s="37" t="s">
        <v>82</v>
      </c>
      <c r="E480" s="37" t="n">
        <v>24</v>
      </c>
      <c r="F480" s="37" t="s">
        <v>101</v>
      </c>
      <c r="G480" s="37" t="s">
        <v>97</v>
      </c>
      <c r="H480" s="37" t="s">
        <v>318</v>
      </c>
      <c r="I480" s="37" t="s">
        <v>60</v>
      </c>
      <c r="J480" s="37" t="s">
        <v>520</v>
      </c>
      <c r="K480" s="37" t="s">
        <v>76</v>
      </c>
      <c r="L480" s="37" t="s">
        <v>106</v>
      </c>
      <c r="M480" s="37" t="s">
        <v>87</v>
      </c>
      <c r="N480" s="37" t="s">
        <v>90</v>
      </c>
      <c r="O480" s="38" t="n">
        <v>45421</v>
      </c>
      <c r="P480" s="39" t="n">
        <v>866000</v>
      </c>
      <c r="Q480" s="37" t="n">
        <v>2</v>
      </c>
      <c r="R480" s="37" t="s">
        <v>187</v>
      </c>
      <c r="S480" s="37" t="s">
        <v>114</v>
      </c>
      <c r="T480" s="37" t="s">
        <v>1044</v>
      </c>
      <c r="U480" s="37" t="s">
        <v>52</v>
      </c>
      <c r="V480" s="37" t="n">
        <f aca="false">IF(O480="","",YEAR(O480))</f>
        <v>2024</v>
      </c>
      <c r="W480" s="37" t="str">
        <f aca="false">IF(E480&lt;25,"21-24",IF(E480&lt;30,"25-29",IF(E480&lt;35,"30-34",IF(E480&lt;40,"35-39",IF(E480&lt;45,"40-44","45+")))))</f>
        <v>21-24</v>
      </c>
    </row>
    <row r="481" customFormat="false" ht="15" hidden="false" customHeight="false" outlineLevel="0" collapsed="false">
      <c r="A481" s="37" t="s">
        <v>1105</v>
      </c>
      <c r="B481" s="37" t="s">
        <v>600</v>
      </c>
      <c r="C481" s="37" t="s">
        <v>387</v>
      </c>
      <c r="D481" s="37" t="s">
        <v>83</v>
      </c>
      <c r="E481" s="37" t="n">
        <v>30</v>
      </c>
      <c r="F481" s="37" t="s">
        <v>101</v>
      </c>
      <c r="G481" s="37" t="s">
        <v>95</v>
      </c>
      <c r="H481" s="37" t="s">
        <v>318</v>
      </c>
      <c r="I481" s="37" t="s">
        <v>60</v>
      </c>
      <c r="J481" s="37" t="s">
        <v>520</v>
      </c>
      <c r="K481" s="37" t="s">
        <v>76</v>
      </c>
      <c r="L481" s="37" t="s">
        <v>107</v>
      </c>
      <c r="M481" s="37" t="s">
        <v>87</v>
      </c>
      <c r="N481" s="37" t="s">
        <v>90</v>
      </c>
      <c r="O481" s="38" t="n">
        <v>43735</v>
      </c>
      <c r="P481" s="39" t="n">
        <v>1328000</v>
      </c>
      <c r="Q481" s="37" t="n">
        <v>17</v>
      </c>
      <c r="R481" s="37" t="s">
        <v>187</v>
      </c>
      <c r="S481" s="37" t="s">
        <v>114</v>
      </c>
      <c r="T481" s="37" t="s">
        <v>798</v>
      </c>
      <c r="U481" s="37" t="s">
        <v>52</v>
      </c>
      <c r="V481" s="37" t="n">
        <f aca="false">IF(O481="","",YEAR(O481))</f>
        <v>2019</v>
      </c>
      <c r="W481" s="37" t="str">
        <f aca="false">IF(E481&lt;25,"21-24",IF(E481&lt;30,"25-29",IF(E481&lt;35,"30-34",IF(E481&lt;40,"35-39",IF(E481&lt;45,"40-44","45+")))))</f>
        <v>30-34</v>
      </c>
    </row>
    <row r="482" customFormat="false" ht="15" hidden="false" customHeight="false" outlineLevel="0" collapsed="false">
      <c r="A482" s="37" t="s">
        <v>1106</v>
      </c>
      <c r="B482" s="37" t="s">
        <v>641</v>
      </c>
      <c r="C482" s="37" t="s">
        <v>426</v>
      </c>
      <c r="D482" s="37" t="s">
        <v>82</v>
      </c>
      <c r="E482" s="37" t="n">
        <v>33</v>
      </c>
      <c r="F482" s="37" t="s">
        <v>101</v>
      </c>
      <c r="G482" s="37" t="s">
        <v>94</v>
      </c>
      <c r="H482" s="37" t="s">
        <v>319</v>
      </c>
      <c r="I482" s="37" t="s">
        <v>61</v>
      </c>
      <c r="J482" s="37" t="s">
        <v>573</v>
      </c>
      <c r="K482" s="37" t="s">
        <v>77</v>
      </c>
      <c r="L482" s="37" t="s">
        <v>104</v>
      </c>
      <c r="M482" s="37" t="s">
        <v>86</v>
      </c>
      <c r="N482" s="37" t="s">
        <v>92</v>
      </c>
      <c r="O482" s="38" t="n">
        <v>42646</v>
      </c>
      <c r="P482" s="39" t="n">
        <v>1971000</v>
      </c>
      <c r="Q482" s="37" t="n">
        <v>8</v>
      </c>
      <c r="R482" s="37" t="s">
        <v>187</v>
      </c>
      <c r="S482" s="37" t="s">
        <v>111</v>
      </c>
      <c r="T482" s="37" t="s">
        <v>1107</v>
      </c>
      <c r="U482" s="37" t="s">
        <v>52</v>
      </c>
      <c r="V482" s="37" t="n">
        <f aca="false">IF(O482="","",YEAR(O482))</f>
        <v>2016</v>
      </c>
      <c r="W482" s="37" t="str">
        <f aca="false">IF(E482&lt;25,"21-24",IF(E482&lt;30,"25-29",IF(E482&lt;35,"30-34",IF(E482&lt;40,"35-39",IF(E482&lt;45,"40-44","45+")))))</f>
        <v>30-34</v>
      </c>
    </row>
    <row r="483" customFormat="false" ht="15" hidden="false" customHeight="false" outlineLevel="0" collapsed="false">
      <c r="A483" s="37" t="s">
        <v>1108</v>
      </c>
      <c r="B483" s="37" t="s">
        <v>355</v>
      </c>
      <c r="C483" s="37" t="s">
        <v>469</v>
      </c>
      <c r="D483" s="37" t="s">
        <v>82</v>
      </c>
      <c r="E483" s="37" t="n">
        <v>24</v>
      </c>
      <c r="F483" s="37" t="s">
        <v>101</v>
      </c>
      <c r="G483" s="37" t="s">
        <v>95</v>
      </c>
      <c r="H483" s="37" t="s">
        <v>319</v>
      </c>
      <c r="I483" s="37" t="s">
        <v>61</v>
      </c>
      <c r="J483" s="37" t="s">
        <v>380</v>
      </c>
      <c r="K483" s="37" t="s">
        <v>76</v>
      </c>
      <c r="L483" s="37" t="s">
        <v>105</v>
      </c>
      <c r="M483" s="37" t="s">
        <v>86</v>
      </c>
      <c r="N483" s="37" t="s">
        <v>90</v>
      </c>
      <c r="O483" s="38" t="n">
        <v>45860</v>
      </c>
      <c r="P483" s="39" t="n">
        <v>907000</v>
      </c>
      <c r="Q483" s="37" t="n">
        <v>8</v>
      </c>
      <c r="R483" s="37" t="s">
        <v>187</v>
      </c>
      <c r="S483" s="37" t="s">
        <v>111</v>
      </c>
      <c r="T483" s="37" t="s">
        <v>514</v>
      </c>
      <c r="U483" s="37" t="s">
        <v>52</v>
      </c>
      <c r="V483" s="37" t="n">
        <f aca="false">IF(O483="","",YEAR(O483))</f>
        <v>2025</v>
      </c>
      <c r="W483" s="37" t="str">
        <f aca="false">IF(E483&lt;25,"21-24",IF(E483&lt;30,"25-29",IF(E483&lt;35,"30-34",IF(E483&lt;40,"35-39",IF(E483&lt;45,"40-44","45+")))))</f>
        <v>21-24</v>
      </c>
    </row>
    <row r="484" customFormat="false" ht="15" hidden="false" customHeight="false" outlineLevel="0" collapsed="false">
      <c r="A484" s="37" t="s">
        <v>681</v>
      </c>
      <c r="B484" s="37" t="s">
        <v>488</v>
      </c>
      <c r="C484" s="37" t="s">
        <v>642</v>
      </c>
      <c r="D484" s="37" t="s">
        <v>82</v>
      </c>
      <c r="E484" s="37" t="n">
        <v>37</v>
      </c>
      <c r="F484" s="37" t="s">
        <v>101</v>
      </c>
      <c r="G484" s="37" t="s">
        <v>94</v>
      </c>
      <c r="H484" s="37" t="s">
        <v>322</v>
      </c>
      <c r="I484" s="37" t="s">
        <v>64</v>
      </c>
      <c r="J484" s="37" t="s">
        <v>457</v>
      </c>
      <c r="K484" s="37" t="s">
        <v>78</v>
      </c>
      <c r="L484" s="37" t="s">
        <v>106</v>
      </c>
      <c r="M484" s="37" t="s">
        <v>87</v>
      </c>
      <c r="N484" s="37" t="s">
        <v>90</v>
      </c>
      <c r="O484" s="38" t="n">
        <v>43517</v>
      </c>
      <c r="P484" s="39" t="n">
        <v>3733000</v>
      </c>
      <c r="Q484" s="37" t="n">
        <v>2</v>
      </c>
      <c r="R484" s="37" t="s">
        <v>187</v>
      </c>
      <c r="S484" s="37" t="s">
        <v>113</v>
      </c>
      <c r="T484" s="37" t="s">
        <v>489</v>
      </c>
      <c r="U484" s="37" t="s">
        <v>52</v>
      </c>
      <c r="V484" s="37" t="n">
        <f aca="false">IF(O484="","",YEAR(O484))</f>
        <v>2019</v>
      </c>
      <c r="W484" s="37" t="str">
        <f aca="false">IF(E484&lt;25,"21-24",IF(E484&lt;30,"25-29",IF(E484&lt;35,"30-34",IF(E484&lt;40,"35-39",IF(E484&lt;45,"40-44","45+")))))</f>
        <v>35-39</v>
      </c>
    </row>
    <row r="485" customFormat="false" ht="15" hidden="false" customHeight="false" outlineLevel="0" collapsed="false">
      <c r="A485" s="37" t="s">
        <v>1109</v>
      </c>
      <c r="B485" s="37" t="s">
        <v>519</v>
      </c>
      <c r="C485" s="37" t="s">
        <v>370</v>
      </c>
      <c r="D485" s="37" t="s">
        <v>83</v>
      </c>
      <c r="E485" s="37" t="n">
        <v>42</v>
      </c>
      <c r="F485" s="37" t="s">
        <v>101</v>
      </c>
      <c r="G485" s="37" t="s">
        <v>94</v>
      </c>
      <c r="H485" s="37" t="s">
        <v>320</v>
      </c>
      <c r="I485" s="37" t="s">
        <v>62</v>
      </c>
      <c r="J485" s="37" t="s">
        <v>485</v>
      </c>
      <c r="K485" s="37" t="s">
        <v>78</v>
      </c>
      <c r="L485" s="37" t="s">
        <v>106</v>
      </c>
      <c r="M485" s="37" t="s">
        <v>86</v>
      </c>
      <c r="N485" s="37" t="s">
        <v>90</v>
      </c>
      <c r="O485" s="38" t="n">
        <v>44420</v>
      </c>
      <c r="P485" s="39" t="n">
        <v>4291000</v>
      </c>
      <c r="Q485" s="37" t="n">
        <v>10</v>
      </c>
      <c r="R485" s="37" t="s">
        <v>185</v>
      </c>
      <c r="S485" s="37" t="s">
        <v>115</v>
      </c>
      <c r="T485" s="37" t="s">
        <v>668</v>
      </c>
      <c r="U485" s="37" t="s">
        <v>53</v>
      </c>
      <c r="V485" s="37" t="n">
        <f aca="false">IF(O485="","",YEAR(O485))</f>
        <v>2021</v>
      </c>
      <c r="W485" s="37" t="str">
        <f aca="false">IF(E485&lt;25,"21-24",IF(E485&lt;30,"25-29",IF(E485&lt;35,"30-34",IF(E485&lt;40,"35-39",IF(E485&lt;45,"40-44","45+")))))</f>
        <v>40-44</v>
      </c>
    </row>
    <row r="486" customFormat="false" ht="15" hidden="false" customHeight="false" outlineLevel="0" collapsed="false">
      <c r="A486" s="37" t="s">
        <v>1110</v>
      </c>
      <c r="B486" s="37" t="s">
        <v>499</v>
      </c>
      <c r="C486" s="37" t="s">
        <v>426</v>
      </c>
      <c r="D486" s="37" t="s">
        <v>82</v>
      </c>
      <c r="E486" s="37" t="n">
        <v>30</v>
      </c>
      <c r="F486" s="37" t="s">
        <v>100</v>
      </c>
      <c r="G486" s="37" t="s">
        <v>97</v>
      </c>
      <c r="H486" s="37" t="s">
        <v>321</v>
      </c>
      <c r="I486" s="37" t="s">
        <v>63</v>
      </c>
      <c r="J486" s="37" t="s">
        <v>388</v>
      </c>
      <c r="K486" s="37" t="s">
        <v>77</v>
      </c>
      <c r="L486" s="37" t="s">
        <v>107</v>
      </c>
      <c r="M486" s="37" t="s">
        <v>86</v>
      </c>
      <c r="N486" s="37" t="s">
        <v>90</v>
      </c>
      <c r="O486" s="38" t="n">
        <v>44671</v>
      </c>
      <c r="P486" s="39" t="n">
        <v>1440000</v>
      </c>
      <c r="Q486" s="37" t="n">
        <v>43</v>
      </c>
      <c r="R486" s="37" t="s">
        <v>185</v>
      </c>
      <c r="S486" s="37" t="s">
        <v>115</v>
      </c>
      <c r="T486" s="37" t="s">
        <v>466</v>
      </c>
      <c r="U486" s="37" t="s">
        <v>52</v>
      </c>
      <c r="V486" s="37" t="n">
        <f aca="false">IF(O486="","",YEAR(O486))</f>
        <v>2022</v>
      </c>
      <c r="W486" s="37" t="str">
        <f aca="false">IF(E486&lt;25,"21-24",IF(E486&lt;30,"25-29",IF(E486&lt;35,"30-34",IF(E486&lt;40,"35-39",IF(E486&lt;45,"40-44","45+")))))</f>
        <v>30-34</v>
      </c>
    </row>
    <row r="487" customFormat="false" ht="15" hidden="false" customHeight="false" outlineLevel="0" collapsed="false">
      <c r="A487" s="37" t="s">
        <v>1111</v>
      </c>
      <c r="B487" s="37" t="s">
        <v>503</v>
      </c>
      <c r="C487" s="37" t="s">
        <v>642</v>
      </c>
      <c r="D487" s="37" t="s">
        <v>82</v>
      </c>
      <c r="E487" s="37" t="n">
        <v>38</v>
      </c>
      <c r="F487" s="37" t="s">
        <v>100</v>
      </c>
      <c r="G487" s="37" t="s">
        <v>95</v>
      </c>
      <c r="H487" s="37" t="s">
        <v>320</v>
      </c>
      <c r="I487" s="37" t="s">
        <v>62</v>
      </c>
      <c r="J487" s="37" t="s">
        <v>420</v>
      </c>
      <c r="K487" s="37" t="s">
        <v>78</v>
      </c>
      <c r="L487" s="37" t="s">
        <v>109</v>
      </c>
      <c r="M487" s="37" t="s">
        <v>86</v>
      </c>
      <c r="N487" s="37" t="s">
        <v>90</v>
      </c>
      <c r="O487" s="38" t="n">
        <v>46022</v>
      </c>
      <c r="P487" s="39" t="n">
        <v>3927000</v>
      </c>
      <c r="Q487" s="37" t="n">
        <v>5</v>
      </c>
      <c r="R487" s="37" t="s">
        <v>185</v>
      </c>
      <c r="S487" s="37" t="s">
        <v>111</v>
      </c>
      <c r="T487" s="37" t="s">
        <v>523</v>
      </c>
      <c r="U487" s="37" t="s">
        <v>52</v>
      </c>
      <c r="V487" s="37" t="n">
        <f aca="false">IF(O487="","",YEAR(O487))</f>
        <v>2025</v>
      </c>
      <c r="W487" s="37" t="str">
        <f aca="false">IF(E487&lt;25,"21-24",IF(E487&lt;30,"25-29",IF(E487&lt;35,"30-34",IF(E487&lt;40,"35-39",IF(E487&lt;45,"40-44","45+")))))</f>
        <v>35-39</v>
      </c>
    </row>
    <row r="488" customFormat="false" ht="15" hidden="false" customHeight="false" outlineLevel="0" collapsed="false">
      <c r="A488" s="37" t="s">
        <v>589</v>
      </c>
      <c r="B488" s="37" t="s">
        <v>364</v>
      </c>
      <c r="C488" s="37" t="s">
        <v>392</v>
      </c>
      <c r="D488" s="37" t="s">
        <v>82</v>
      </c>
      <c r="E488" s="37" t="n">
        <v>47</v>
      </c>
      <c r="F488" s="37" t="s">
        <v>101</v>
      </c>
      <c r="G488" s="37" t="s">
        <v>94</v>
      </c>
      <c r="H488" s="37" t="s">
        <v>318</v>
      </c>
      <c r="I488" s="37" t="s">
        <v>60</v>
      </c>
      <c r="J488" s="37" t="s">
        <v>407</v>
      </c>
      <c r="K488" s="37" t="s">
        <v>78</v>
      </c>
      <c r="L488" s="37" t="s">
        <v>105</v>
      </c>
      <c r="M488" s="37" t="s">
        <v>87</v>
      </c>
      <c r="N488" s="37" t="s">
        <v>90</v>
      </c>
      <c r="O488" s="38" t="n">
        <v>41935</v>
      </c>
      <c r="P488" s="39" t="n">
        <v>3290000</v>
      </c>
      <c r="Q488" s="37" t="n">
        <v>26</v>
      </c>
      <c r="R488" s="37" t="s">
        <v>185</v>
      </c>
      <c r="S488" s="37" t="s">
        <v>115</v>
      </c>
      <c r="T488" s="37" t="s">
        <v>619</v>
      </c>
      <c r="U488" s="37" t="s">
        <v>52</v>
      </c>
      <c r="V488" s="37" t="n">
        <f aca="false">IF(O488="","",YEAR(O488))</f>
        <v>2014</v>
      </c>
      <c r="W488" s="37" t="str">
        <f aca="false">IF(E488&lt;25,"21-24",IF(E488&lt;30,"25-29",IF(E488&lt;35,"30-34",IF(E488&lt;40,"35-39",IF(E488&lt;45,"40-44","45+")))))</f>
        <v>45+</v>
      </c>
    </row>
    <row r="489" customFormat="false" ht="15" hidden="false" customHeight="false" outlineLevel="0" collapsed="false">
      <c r="A489" s="37" t="s">
        <v>1112</v>
      </c>
      <c r="B489" s="37" t="s">
        <v>416</v>
      </c>
      <c r="C489" s="37" t="s">
        <v>413</v>
      </c>
      <c r="D489" s="37" t="s">
        <v>83</v>
      </c>
      <c r="E489" s="37" t="n">
        <v>36</v>
      </c>
      <c r="F489" s="37" t="s">
        <v>101</v>
      </c>
      <c r="G489" s="37" t="s">
        <v>95</v>
      </c>
      <c r="H489" s="37" t="s">
        <v>318</v>
      </c>
      <c r="I489" s="37" t="s">
        <v>60</v>
      </c>
      <c r="J489" s="37" t="s">
        <v>470</v>
      </c>
      <c r="K489" s="37" t="s">
        <v>77</v>
      </c>
      <c r="L489" s="37" t="s">
        <v>104</v>
      </c>
      <c r="M489" s="37" t="s">
        <v>86</v>
      </c>
      <c r="N489" s="37" t="s">
        <v>90</v>
      </c>
      <c r="O489" s="38" t="n">
        <v>43967</v>
      </c>
      <c r="P489" s="39" t="n">
        <v>1825000</v>
      </c>
      <c r="Q489" s="37" t="n">
        <v>2</v>
      </c>
      <c r="R489" s="37" t="s">
        <v>185</v>
      </c>
      <c r="S489" s="37" t="s">
        <v>111</v>
      </c>
      <c r="T489" s="37" t="s">
        <v>1012</v>
      </c>
      <c r="U489" s="37" t="s">
        <v>52</v>
      </c>
      <c r="V489" s="37" t="n">
        <f aca="false">IF(O489="","",YEAR(O489))</f>
        <v>2020</v>
      </c>
      <c r="W489" s="37" t="str">
        <f aca="false">IF(E489&lt;25,"21-24",IF(E489&lt;30,"25-29",IF(E489&lt;35,"30-34",IF(E489&lt;40,"35-39",IF(E489&lt;45,"40-44","45+")))))</f>
        <v>35-39</v>
      </c>
    </row>
    <row r="490" customFormat="false" ht="15" hidden="false" customHeight="false" outlineLevel="0" collapsed="false">
      <c r="A490" s="37" t="s">
        <v>1113</v>
      </c>
      <c r="B490" s="37" t="s">
        <v>355</v>
      </c>
      <c r="C490" s="37" t="s">
        <v>516</v>
      </c>
      <c r="D490" s="37" t="s">
        <v>83</v>
      </c>
      <c r="E490" s="37" t="n">
        <v>27</v>
      </c>
      <c r="F490" s="37" t="s">
        <v>100</v>
      </c>
      <c r="G490" s="37" t="s">
        <v>94</v>
      </c>
      <c r="H490" s="37" t="s">
        <v>318</v>
      </c>
      <c r="I490" s="37" t="s">
        <v>60</v>
      </c>
      <c r="J490" s="37" t="s">
        <v>384</v>
      </c>
      <c r="K490" s="37" t="s">
        <v>76</v>
      </c>
      <c r="L490" s="37" t="s">
        <v>108</v>
      </c>
      <c r="M490" s="37" t="s">
        <v>88</v>
      </c>
      <c r="N490" s="37" t="s">
        <v>91</v>
      </c>
      <c r="O490" s="38" t="n">
        <v>44801</v>
      </c>
      <c r="P490" s="39" t="n">
        <v>687000</v>
      </c>
      <c r="Q490" s="37" t="n">
        <v>6</v>
      </c>
      <c r="R490" s="37" t="s">
        <v>187</v>
      </c>
      <c r="S490" s="37" t="s">
        <v>114</v>
      </c>
      <c r="T490" s="37" t="s">
        <v>723</v>
      </c>
      <c r="U490" s="37" t="s">
        <v>52</v>
      </c>
      <c r="V490" s="37" t="n">
        <f aca="false">IF(O490="","",YEAR(O490))</f>
        <v>2022</v>
      </c>
      <c r="W490" s="37" t="str">
        <f aca="false">IF(E490&lt;25,"21-24",IF(E490&lt;30,"25-29",IF(E490&lt;35,"30-34",IF(E490&lt;40,"35-39",IF(E490&lt;45,"40-44","45+")))))</f>
        <v>25-29</v>
      </c>
    </row>
    <row r="491" customFormat="false" ht="15" hidden="false" customHeight="false" outlineLevel="0" collapsed="false">
      <c r="A491" s="37" t="s">
        <v>1114</v>
      </c>
      <c r="B491" s="37" t="s">
        <v>494</v>
      </c>
      <c r="C491" s="37" t="s">
        <v>469</v>
      </c>
      <c r="D491" s="37" t="s">
        <v>83</v>
      </c>
      <c r="E491" s="37" t="n">
        <v>38</v>
      </c>
      <c r="F491" s="37" t="s">
        <v>101</v>
      </c>
      <c r="G491" s="37" t="s">
        <v>96</v>
      </c>
      <c r="H491" s="37" t="s">
        <v>321</v>
      </c>
      <c r="I491" s="37" t="s">
        <v>63</v>
      </c>
      <c r="J491" s="37" t="s">
        <v>626</v>
      </c>
      <c r="K491" s="37" t="s">
        <v>77</v>
      </c>
      <c r="L491" s="37" t="s">
        <v>106</v>
      </c>
      <c r="M491" s="37" t="s">
        <v>86</v>
      </c>
      <c r="N491" s="37" t="s">
        <v>91</v>
      </c>
      <c r="O491" s="38" t="n">
        <v>45988</v>
      </c>
      <c r="P491" s="39" t="n">
        <v>1652000</v>
      </c>
      <c r="Q491" s="37" t="n">
        <v>18</v>
      </c>
      <c r="R491" s="37" t="s">
        <v>187</v>
      </c>
      <c r="S491" s="37" t="s">
        <v>111</v>
      </c>
      <c r="T491" s="37" t="s">
        <v>466</v>
      </c>
      <c r="U491" s="37" t="s">
        <v>52</v>
      </c>
      <c r="V491" s="37" t="n">
        <f aca="false">IF(O491="","",YEAR(O491))</f>
        <v>2025</v>
      </c>
      <c r="W491" s="37" t="str">
        <f aca="false">IF(E491&lt;25,"21-24",IF(E491&lt;30,"25-29",IF(E491&lt;35,"30-34",IF(E491&lt;40,"35-39",IF(E491&lt;45,"40-44","45+")))))</f>
        <v>35-39</v>
      </c>
    </row>
    <row r="492" customFormat="false" ht="15" hidden="false" customHeight="false" outlineLevel="0" collapsed="false">
      <c r="A492" s="37" t="s">
        <v>1115</v>
      </c>
      <c r="B492" s="37" t="s">
        <v>364</v>
      </c>
      <c r="C492" s="37" t="s">
        <v>642</v>
      </c>
      <c r="D492" s="37" t="s">
        <v>82</v>
      </c>
      <c r="E492" s="37" t="n">
        <v>27</v>
      </c>
      <c r="F492" s="37" t="s">
        <v>101</v>
      </c>
      <c r="G492" s="37" t="s">
        <v>95</v>
      </c>
      <c r="H492" s="37" t="s">
        <v>320</v>
      </c>
      <c r="I492" s="37" t="s">
        <v>62</v>
      </c>
      <c r="J492" s="37" t="s">
        <v>352</v>
      </c>
      <c r="K492" s="37" t="s">
        <v>75</v>
      </c>
      <c r="L492" s="37" t="s">
        <v>104</v>
      </c>
      <c r="M492" s="37" t="s">
        <v>86</v>
      </c>
      <c r="N492" s="37" t="s">
        <v>90</v>
      </c>
      <c r="O492" s="38" t="n">
        <v>44656</v>
      </c>
      <c r="P492" s="39" t="n">
        <v>502000</v>
      </c>
      <c r="Q492" s="37" t="n">
        <v>14</v>
      </c>
      <c r="R492" s="37" t="s">
        <v>185</v>
      </c>
      <c r="S492" s="37" t="s">
        <v>114</v>
      </c>
      <c r="T492" s="37" t="s">
        <v>1116</v>
      </c>
      <c r="U492" s="37" t="s">
        <v>53</v>
      </c>
      <c r="V492" s="37" t="n">
        <f aca="false">IF(O492="","",YEAR(O492))</f>
        <v>2022</v>
      </c>
      <c r="W492" s="37" t="str">
        <f aca="false">IF(E492&lt;25,"21-24",IF(E492&lt;30,"25-29",IF(E492&lt;35,"30-34",IF(E492&lt;40,"35-39",IF(E492&lt;45,"40-44","45+")))))</f>
        <v>25-29</v>
      </c>
    </row>
    <row r="493" customFormat="false" ht="15" hidden="false" customHeight="false" outlineLevel="0" collapsed="false">
      <c r="A493" s="37" t="s">
        <v>1117</v>
      </c>
      <c r="B493" s="37" t="s">
        <v>494</v>
      </c>
      <c r="C493" s="37" t="s">
        <v>396</v>
      </c>
      <c r="D493" s="37" t="s">
        <v>83</v>
      </c>
      <c r="E493" s="37" t="n">
        <v>27</v>
      </c>
      <c r="F493" s="37" t="s">
        <v>101</v>
      </c>
      <c r="G493" s="37" t="s">
        <v>94</v>
      </c>
      <c r="H493" s="37" t="s">
        <v>322</v>
      </c>
      <c r="I493" s="37" t="s">
        <v>64</v>
      </c>
      <c r="J493" s="37" t="s">
        <v>440</v>
      </c>
      <c r="K493" s="37" t="s">
        <v>76</v>
      </c>
      <c r="L493" s="37" t="s">
        <v>107</v>
      </c>
      <c r="M493" s="37" t="s">
        <v>87</v>
      </c>
      <c r="N493" s="37" t="s">
        <v>92</v>
      </c>
      <c r="O493" s="38" t="n">
        <v>45358</v>
      </c>
      <c r="P493" s="39" t="n">
        <v>1007000</v>
      </c>
      <c r="Q493" s="37" t="n">
        <v>30</v>
      </c>
      <c r="R493" s="37" t="s">
        <v>187</v>
      </c>
      <c r="S493" s="37" t="s">
        <v>114</v>
      </c>
      <c r="T493" s="37" t="s">
        <v>701</v>
      </c>
      <c r="U493" s="37" t="s">
        <v>53</v>
      </c>
      <c r="V493" s="37" t="n">
        <f aca="false">IF(O493="","",YEAR(O493))</f>
        <v>2024</v>
      </c>
      <c r="W493" s="37" t="str">
        <f aca="false">IF(E493&lt;25,"21-24",IF(E493&lt;30,"25-29",IF(E493&lt;35,"30-34",IF(E493&lt;40,"35-39",IF(E493&lt;45,"40-44","45+")))))</f>
        <v>25-29</v>
      </c>
    </row>
    <row r="494" customFormat="false" ht="15" hidden="false" customHeight="false" outlineLevel="0" collapsed="false">
      <c r="A494" s="37" t="s">
        <v>759</v>
      </c>
      <c r="B494" s="37" t="s">
        <v>465</v>
      </c>
      <c r="C494" s="37" t="s">
        <v>469</v>
      </c>
      <c r="D494" s="37" t="s">
        <v>83</v>
      </c>
      <c r="E494" s="37" t="n">
        <v>45</v>
      </c>
      <c r="F494" s="37" t="s">
        <v>101</v>
      </c>
      <c r="G494" s="37" t="s">
        <v>95</v>
      </c>
      <c r="H494" s="37" t="s">
        <v>321</v>
      </c>
      <c r="I494" s="37" t="s">
        <v>63</v>
      </c>
      <c r="J494" s="37" t="s">
        <v>529</v>
      </c>
      <c r="K494" s="37" t="s">
        <v>78</v>
      </c>
      <c r="L494" s="37" t="s">
        <v>105</v>
      </c>
      <c r="M494" s="37" t="s">
        <v>86</v>
      </c>
      <c r="N494" s="37" t="s">
        <v>90</v>
      </c>
      <c r="O494" s="38" t="n">
        <v>42326</v>
      </c>
      <c r="P494" s="39" t="n">
        <v>3752000</v>
      </c>
      <c r="Q494" s="37" t="n">
        <v>10</v>
      </c>
      <c r="R494" s="37" t="s">
        <v>187</v>
      </c>
      <c r="S494" s="37" t="s">
        <v>113</v>
      </c>
      <c r="T494" s="37" t="s">
        <v>765</v>
      </c>
      <c r="U494" s="37" t="s">
        <v>53</v>
      </c>
      <c r="V494" s="37" t="n">
        <f aca="false">IF(O494="","",YEAR(O494))</f>
        <v>2015</v>
      </c>
      <c r="W494" s="37" t="str">
        <f aca="false">IF(E494&lt;25,"21-24",IF(E494&lt;30,"25-29",IF(E494&lt;35,"30-34",IF(E494&lt;40,"35-39",IF(E494&lt;45,"40-44","45+")))))</f>
        <v>45+</v>
      </c>
    </row>
    <row r="495" customFormat="false" ht="15" hidden="false" customHeight="false" outlineLevel="0" collapsed="false">
      <c r="A495" s="37" t="s">
        <v>967</v>
      </c>
      <c r="B495" s="37" t="s">
        <v>572</v>
      </c>
      <c r="C495" s="37" t="s">
        <v>426</v>
      </c>
      <c r="D495" s="37" t="s">
        <v>83</v>
      </c>
      <c r="E495" s="37" t="n">
        <v>39</v>
      </c>
      <c r="F495" s="37" t="s">
        <v>100</v>
      </c>
      <c r="G495" s="37" t="s">
        <v>95</v>
      </c>
      <c r="H495" s="37" t="s">
        <v>322</v>
      </c>
      <c r="I495" s="37" t="s">
        <v>64</v>
      </c>
      <c r="J495" s="37" t="s">
        <v>457</v>
      </c>
      <c r="K495" s="37" t="s">
        <v>78</v>
      </c>
      <c r="L495" s="37" t="s">
        <v>105</v>
      </c>
      <c r="M495" s="37" t="s">
        <v>87</v>
      </c>
      <c r="N495" s="37" t="s">
        <v>90</v>
      </c>
      <c r="O495" s="38" t="n">
        <v>43676</v>
      </c>
      <c r="P495" s="39" t="n">
        <v>4721000</v>
      </c>
      <c r="Q495" s="37" t="n">
        <v>1</v>
      </c>
      <c r="R495" s="37" t="s">
        <v>187</v>
      </c>
      <c r="S495" s="37" t="s">
        <v>112</v>
      </c>
      <c r="T495" s="37" t="s">
        <v>1118</v>
      </c>
      <c r="U495" s="37" t="s">
        <v>52</v>
      </c>
      <c r="V495" s="37" t="n">
        <f aca="false">IF(O495="","",YEAR(O495))</f>
        <v>2019</v>
      </c>
      <c r="W495" s="37" t="str">
        <f aca="false">IF(E495&lt;25,"21-24",IF(E495&lt;30,"25-29",IF(E495&lt;35,"30-34",IF(E495&lt;40,"35-39",IF(E495&lt;45,"40-44","45+")))))</f>
        <v>35-39</v>
      </c>
    </row>
    <row r="496" customFormat="false" ht="15" hidden="false" customHeight="false" outlineLevel="0" collapsed="false">
      <c r="A496" s="37" t="s">
        <v>1119</v>
      </c>
      <c r="B496" s="37" t="s">
        <v>576</v>
      </c>
      <c r="C496" s="37" t="s">
        <v>642</v>
      </c>
      <c r="D496" s="37" t="s">
        <v>83</v>
      </c>
      <c r="E496" s="37" t="n">
        <v>23</v>
      </c>
      <c r="F496" s="37" t="s">
        <v>101</v>
      </c>
      <c r="G496" s="37" t="s">
        <v>94</v>
      </c>
      <c r="H496" s="37" t="s">
        <v>321</v>
      </c>
      <c r="I496" s="37" t="s">
        <v>63</v>
      </c>
      <c r="J496" s="37" t="s">
        <v>371</v>
      </c>
      <c r="K496" s="37" t="s">
        <v>75</v>
      </c>
      <c r="L496" s="37" t="s">
        <v>104</v>
      </c>
      <c r="M496" s="37" t="s">
        <v>86</v>
      </c>
      <c r="N496" s="37" t="s">
        <v>90</v>
      </c>
      <c r="O496" s="38" t="n">
        <v>46198</v>
      </c>
      <c r="P496" s="39" t="n">
        <v>441000</v>
      </c>
      <c r="Q496" s="37" t="n">
        <v>27</v>
      </c>
      <c r="R496" s="37" t="s">
        <v>187</v>
      </c>
      <c r="S496" s="37" t="s">
        <v>112</v>
      </c>
      <c r="T496" s="37" t="s">
        <v>765</v>
      </c>
      <c r="U496" s="37" t="s">
        <v>52</v>
      </c>
      <c r="V496" s="37" t="n">
        <f aca="false">IF(O496="","",YEAR(O496))</f>
        <v>2026</v>
      </c>
      <c r="W496" s="37" t="str">
        <f aca="false">IF(E496&lt;25,"21-24",IF(E496&lt;30,"25-29",IF(E496&lt;35,"30-34",IF(E496&lt;40,"35-39",IF(E496&lt;45,"40-44","45+")))))</f>
        <v>21-24</v>
      </c>
    </row>
    <row r="497" customFormat="false" ht="15" hidden="false" customHeight="false" outlineLevel="0" collapsed="false">
      <c r="A497" s="37" t="s">
        <v>1120</v>
      </c>
      <c r="B497" s="37" t="s">
        <v>445</v>
      </c>
      <c r="C497" s="37" t="s">
        <v>375</v>
      </c>
      <c r="D497" s="37" t="s">
        <v>82</v>
      </c>
      <c r="E497" s="37" t="n">
        <v>31</v>
      </c>
      <c r="F497" s="37" t="s">
        <v>102</v>
      </c>
      <c r="G497" s="37" t="s">
        <v>94</v>
      </c>
      <c r="H497" s="37" t="s">
        <v>323</v>
      </c>
      <c r="I497" s="37" t="s">
        <v>65</v>
      </c>
      <c r="J497" s="37" t="s">
        <v>650</v>
      </c>
      <c r="K497" s="37" t="s">
        <v>76</v>
      </c>
      <c r="L497" s="37" t="s">
        <v>108</v>
      </c>
      <c r="M497" s="37" t="s">
        <v>87</v>
      </c>
      <c r="N497" s="37" t="s">
        <v>90</v>
      </c>
      <c r="O497" s="38" t="n">
        <v>43420</v>
      </c>
      <c r="P497" s="39" t="n">
        <v>1164000</v>
      </c>
      <c r="Q497" s="37" t="n">
        <v>3</v>
      </c>
      <c r="R497" s="37" t="s">
        <v>185</v>
      </c>
      <c r="S497" s="37" t="s">
        <v>112</v>
      </c>
      <c r="T497" s="37" t="s">
        <v>1121</v>
      </c>
      <c r="U497" s="37" t="s">
        <v>52</v>
      </c>
      <c r="V497" s="37" t="n">
        <f aca="false">IF(O497="","",YEAR(O497))</f>
        <v>2018</v>
      </c>
      <c r="W497" s="37" t="str">
        <f aca="false">IF(E497&lt;25,"21-24",IF(E497&lt;30,"25-29",IF(E497&lt;35,"30-34",IF(E497&lt;40,"35-39",IF(E497&lt;45,"40-44","45+")))))</f>
        <v>30-34</v>
      </c>
    </row>
    <row r="498" customFormat="false" ht="15" hidden="false" customHeight="false" outlineLevel="0" collapsed="false">
      <c r="A498" s="37" t="s">
        <v>860</v>
      </c>
      <c r="B498" s="37" t="s">
        <v>437</v>
      </c>
      <c r="C498" s="37" t="s">
        <v>361</v>
      </c>
      <c r="D498" s="37" t="s">
        <v>82</v>
      </c>
      <c r="E498" s="37" t="n">
        <v>40</v>
      </c>
      <c r="F498" s="37" t="s">
        <v>100</v>
      </c>
      <c r="G498" s="37" t="s">
        <v>95</v>
      </c>
      <c r="H498" s="37" t="s">
        <v>318</v>
      </c>
      <c r="I498" s="37" t="s">
        <v>60</v>
      </c>
      <c r="J498" s="37" t="s">
        <v>407</v>
      </c>
      <c r="K498" s="37" t="s">
        <v>78</v>
      </c>
      <c r="L498" s="37" t="s">
        <v>105</v>
      </c>
      <c r="M498" s="37" t="s">
        <v>88</v>
      </c>
      <c r="N498" s="37" t="s">
        <v>90</v>
      </c>
      <c r="O498" s="38" t="n">
        <v>42320</v>
      </c>
      <c r="P498" s="39" t="n">
        <v>3645000</v>
      </c>
      <c r="Q498" s="37" t="n">
        <v>2</v>
      </c>
      <c r="R498" s="37" t="s">
        <v>187</v>
      </c>
      <c r="S498" s="37" t="s">
        <v>111</v>
      </c>
      <c r="T498" s="37" t="s">
        <v>591</v>
      </c>
      <c r="U498" s="37" t="s">
        <v>52</v>
      </c>
      <c r="V498" s="37" t="n">
        <f aca="false">IF(O498="","",YEAR(O498))</f>
        <v>2015</v>
      </c>
      <c r="W498" s="37" t="str">
        <f aca="false">IF(E498&lt;25,"21-24",IF(E498&lt;30,"25-29",IF(E498&lt;35,"30-34",IF(E498&lt;40,"35-39",IF(E498&lt;45,"40-44","45+")))))</f>
        <v>40-44</v>
      </c>
    </row>
    <row r="499" customFormat="false" ht="15" hidden="false" customHeight="false" outlineLevel="0" collapsed="false">
      <c r="A499" s="37" t="s">
        <v>1122</v>
      </c>
      <c r="B499" s="37" t="s">
        <v>402</v>
      </c>
      <c r="C499" s="37" t="s">
        <v>453</v>
      </c>
      <c r="D499" s="37" t="s">
        <v>83</v>
      </c>
      <c r="E499" s="37" t="n">
        <v>30</v>
      </c>
      <c r="F499" s="37" t="s">
        <v>102</v>
      </c>
      <c r="G499" s="37" t="s">
        <v>97</v>
      </c>
      <c r="H499" s="37" t="s">
        <v>323</v>
      </c>
      <c r="I499" s="37" t="s">
        <v>65</v>
      </c>
      <c r="J499" s="37" t="s">
        <v>650</v>
      </c>
      <c r="K499" s="37" t="s">
        <v>76</v>
      </c>
      <c r="L499" s="37" t="s">
        <v>104</v>
      </c>
      <c r="M499" s="37" t="s">
        <v>87</v>
      </c>
      <c r="N499" s="37" t="s">
        <v>91</v>
      </c>
      <c r="O499" s="38" t="n">
        <v>46261</v>
      </c>
      <c r="P499" s="39" t="n">
        <v>1023000</v>
      </c>
      <c r="Q499" s="37" t="n">
        <v>9</v>
      </c>
      <c r="R499" s="37" t="s">
        <v>185</v>
      </c>
      <c r="S499" s="37" t="s">
        <v>114</v>
      </c>
      <c r="T499" s="37" t="s">
        <v>651</v>
      </c>
      <c r="U499" s="37" t="s">
        <v>53</v>
      </c>
      <c r="V499" s="37" t="n">
        <f aca="false">IF(O499="","",YEAR(O499))</f>
        <v>2026</v>
      </c>
      <c r="W499" s="37" t="str">
        <f aca="false">IF(E499&lt;25,"21-24",IF(E499&lt;30,"25-29",IF(E499&lt;35,"30-34",IF(E499&lt;40,"35-39",IF(E499&lt;45,"40-44","45+")))))</f>
        <v>30-34</v>
      </c>
    </row>
    <row r="500" customFormat="false" ht="15" hidden="false" customHeight="false" outlineLevel="0" collapsed="false">
      <c r="A500" s="37" t="s">
        <v>1123</v>
      </c>
      <c r="B500" s="37" t="s">
        <v>479</v>
      </c>
      <c r="C500" s="37" t="s">
        <v>469</v>
      </c>
      <c r="D500" s="37" t="s">
        <v>83</v>
      </c>
      <c r="E500" s="37" t="n">
        <v>21</v>
      </c>
      <c r="F500" s="37" t="s">
        <v>100</v>
      </c>
      <c r="G500" s="37" t="s">
        <v>94</v>
      </c>
      <c r="H500" s="37" t="s">
        <v>326</v>
      </c>
      <c r="I500" s="37" t="s">
        <v>68</v>
      </c>
      <c r="J500" s="37" t="s">
        <v>403</v>
      </c>
      <c r="K500" s="37" t="s">
        <v>76</v>
      </c>
      <c r="L500" s="37" t="s">
        <v>106</v>
      </c>
      <c r="M500" s="37" t="s">
        <v>86</v>
      </c>
      <c r="N500" s="37" t="s">
        <v>91</v>
      </c>
      <c r="O500" s="38" t="n">
        <v>46255</v>
      </c>
      <c r="P500" s="39" t="n">
        <v>986000</v>
      </c>
      <c r="Q500" s="37" t="n">
        <v>10</v>
      </c>
      <c r="R500" s="37" t="s">
        <v>185</v>
      </c>
      <c r="S500" s="37" t="s">
        <v>112</v>
      </c>
      <c r="T500" s="37" t="s">
        <v>850</v>
      </c>
      <c r="U500" s="37" t="s">
        <v>52</v>
      </c>
      <c r="V500" s="37" t="n">
        <f aca="false">IF(O500="","",YEAR(O500))</f>
        <v>2026</v>
      </c>
      <c r="W500" s="37" t="str">
        <f aca="false">IF(E500&lt;25,"21-24",IF(E500&lt;30,"25-29",IF(E500&lt;35,"30-34",IF(E500&lt;40,"35-39",IF(E500&lt;45,"40-44","45+")))))</f>
        <v>21-24</v>
      </c>
    </row>
    <row r="501" customFormat="false" ht="15" hidden="false" customHeight="false" outlineLevel="0" collapsed="false">
      <c r="A501" s="37" t="s">
        <v>1124</v>
      </c>
      <c r="B501" s="37" t="s">
        <v>369</v>
      </c>
      <c r="C501" s="37" t="s">
        <v>469</v>
      </c>
      <c r="D501" s="37" t="s">
        <v>82</v>
      </c>
      <c r="E501" s="37" t="n">
        <v>28</v>
      </c>
      <c r="F501" s="37" t="s">
        <v>100</v>
      </c>
      <c r="G501" s="37" t="s">
        <v>95</v>
      </c>
      <c r="H501" s="37" t="s">
        <v>318</v>
      </c>
      <c r="I501" s="37" t="s">
        <v>60</v>
      </c>
      <c r="J501" s="37" t="s">
        <v>366</v>
      </c>
      <c r="K501" s="37" t="s">
        <v>76</v>
      </c>
      <c r="L501" s="37" t="s">
        <v>106</v>
      </c>
      <c r="M501" s="37" t="s">
        <v>87</v>
      </c>
      <c r="N501" s="37" t="s">
        <v>90</v>
      </c>
      <c r="O501" s="38" t="n">
        <v>46006</v>
      </c>
      <c r="P501" s="39" t="n">
        <v>1191000</v>
      </c>
      <c r="Q501" s="37" t="n">
        <v>2</v>
      </c>
      <c r="R501" s="37" t="s">
        <v>187</v>
      </c>
      <c r="S501" s="37" t="s">
        <v>111</v>
      </c>
      <c r="T501" s="37" t="s">
        <v>408</v>
      </c>
      <c r="U501" s="37" t="s">
        <v>52</v>
      </c>
      <c r="V501" s="37" t="n">
        <f aca="false">IF(O501="","",YEAR(O501))</f>
        <v>2025</v>
      </c>
      <c r="W501" s="37" t="str">
        <f aca="false">IF(E501&lt;25,"21-24",IF(E501&lt;30,"25-29",IF(E501&lt;35,"30-34",IF(E501&lt;40,"35-39",IF(E501&lt;45,"40-44","45+")))))</f>
        <v>25-29</v>
      </c>
    </row>
    <row r="502" customFormat="false" ht="15" hidden="false" customHeight="false" outlineLevel="0" collapsed="false">
      <c r="A502" s="37" t="s">
        <v>783</v>
      </c>
      <c r="B502" s="37" t="s">
        <v>507</v>
      </c>
      <c r="C502" s="37" t="s">
        <v>453</v>
      </c>
      <c r="D502" s="37" t="s">
        <v>83</v>
      </c>
      <c r="E502" s="37" t="n">
        <v>39</v>
      </c>
      <c r="F502" s="37" t="s">
        <v>101</v>
      </c>
      <c r="G502" s="37" t="s">
        <v>94</v>
      </c>
      <c r="H502" s="37" t="s">
        <v>320</v>
      </c>
      <c r="I502" s="37" t="s">
        <v>62</v>
      </c>
      <c r="J502" s="37" t="s">
        <v>420</v>
      </c>
      <c r="K502" s="37" t="s">
        <v>78</v>
      </c>
      <c r="L502" s="37" t="s">
        <v>105</v>
      </c>
      <c r="M502" s="37" t="s">
        <v>88</v>
      </c>
      <c r="N502" s="37" t="s">
        <v>90</v>
      </c>
      <c r="O502" s="38" t="n">
        <v>42004</v>
      </c>
      <c r="P502" s="39" t="n">
        <v>2931000</v>
      </c>
      <c r="Q502" s="37" t="n">
        <v>17</v>
      </c>
      <c r="R502" s="37" t="s">
        <v>185</v>
      </c>
      <c r="S502" s="37" t="s">
        <v>112</v>
      </c>
      <c r="T502" s="37" t="s">
        <v>480</v>
      </c>
      <c r="U502" s="37" t="s">
        <v>52</v>
      </c>
      <c r="V502" s="37" t="n">
        <f aca="false">IF(O502="","",YEAR(O502))</f>
        <v>2014</v>
      </c>
      <c r="W502" s="37" t="str">
        <f aca="false">IF(E502&lt;25,"21-24",IF(E502&lt;30,"25-29",IF(E502&lt;35,"30-34",IF(E502&lt;40,"35-39",IF(E502&lt;45,"40-44","45+")))))</f>
        <v>35-39</v>
      </c>
    </row>
    <row r="503" customFormat="false" ht="15" hidden="false" customHeight="false" outlineLevel="0" collapsed="false">
      <c r="A503" s="37" t="s">
        <v>1125</v>
      </c>
      <c r="B503" s="37" t="s">
        <v>445</v>
      </c>
      <c r="C503" s="37" t="s">
        <v>361</v>
      </c>
      <c r="D503" s="37" t="s">
        <v>82</v>
      </c>
      <c r="E503" s="37" t="n">
        <v>29</v>
      </c>
      <c r="F503" s="37" t="s">
        <v>100</v>
      </c>
      <c r="G503" s="37" t="s">
        <v>94</v>
      </c>
      <c r="H503" s="37" t="s">
        <v>318</v>
      </c>
      <c r="I503" s="37" t="s">
        <v>60</v>
      </c>
      <c r="J503" s="37" t="s">
        <v>393</v>
      </c>
      <c r="K503" s="37" t="s">
        <v>77</v>
      </c>
      <c r="L503" s="37" t="s">
        <v>104</v>
      </c>
      <c r="M503" s="37" t="s">
        <v>86</v>
      </c>
      <c r="N503" s="37" t="s">
        <v>90</v>
      </c>
      <c r="O503" s="38" t="n">
        <v>45177</v>
      </c>
      <c r="P503" s="39" t="n">
        <v>2372000</v>
      </c>
      <c r="Q503" s="37" t="n">
        <v>10</v>
      </c>
      <c r="R503" s="37" t="s">
        <v>187</v>
      </c>
      <c r="S503" s="37" t="s">
        <v>112</v>
      </c>
      <c r="T503" s="37" t="s">
        <v>1126</v>
      </c>
      <c r="U503" s="37" t="s">
        <v>52</v>
      </c>
      <c r="V503" s="37" t="n">
        <f aca="false">IF(O503="","",YEAR(O503))</f>
        <v>2023</v>
      </c>
      <c r="W503" s="37" t="str">
        <f aca="false">IF(E503&lt;25,"21-24",IF(E503&lt;30,"25-29",IF(E503&lt;35,"30-34",IF(E503&lt;40,"35-39",IF(E503&lt;45,"40-44","45+")))))</f>
        <v>25-29</v>
      </c>
    </row>
    <row r="504" customFormat="false" ht="15" hidden="false" customHeight="false" outlineLevel="0" collapsed="false">
      <c r="A504" s="37" t="s">
        <v>850</v>
      </c>
      <c r="B504" s="37" t="s">
        <v>503</v>
      </c>
      <c r="C504" s="37" t="s">
        <v>516</v>
      </c>
      <c r="D504" s="37" t="s">
        <v>82</v>
      </c>
      <c r="E504" s="37" t="n">
        <v>45</v>
      </c>
      <c r="F504" s="37" t="s">
        <v>100</v>
      </c>
      <c r="G504" s="37" t="s">
        <v>94</v>
      </c>
      <c r="H504" s="37" t="s">
        <v>326</v>
      </c>
      <c r="I504" s="37" t="s">
        <v>68</v>
      </c>
      <c r="J504" s="37" t="s">
        <v>789</v>
      </c>
      <c r="K504" s="37" t="s">
        <v>78</v>
      </c>
      <c r="L504" s="37" t="s">
        <v>104</v>
      </c>
      <c r="M504" s="37" t="s">
        <v>86</v>
      </c>
      <c r="N504" s="37" t="s">
        <v>90</v>
      </c>
      <c r="O504" s="38" t="n">
        <v>42107</v>
      </c>
      <c r="P504" s="39" t="n">
        <v>4342000</v>
      </c>
      <c r="Q504" s="37" t="n">
        <v>15</v>
      </c>
      <c r="R504" s="37" t="s">
        <v>187</v>
      </c>
      <c r="S504" s="37" t="s">
        <v>111</v>
      </c>
      <c r="T504" s="37" t="s">
        <v>991</v>
      </c>
      <c r="U504" s="37" t="s">
        <v>52</v>
      </c>
      <c r="V504" s="37" t="n">
        <f aca="false">IF(O504="","",YEAR(O504))</f>
        <v>2015</v>
      </c>
      <c r="W504" s="37" t="str">
        <f aca="false">IF(E504&lt;25,"21-24",IF(E504&lt;30,"25-29",IF(E504&lt;35,"30-34",IF(E504&lt;40,"35-39",IF(E504&lt;45,"40-44","45+")))))</f>
        <v>45+</v>
      </c>
    </row>
    <row r="505" customFormat="false" ht="15" hidden="false" customHeight="false" outlineLevel="0" collapsed="false">
      <c r="A505" s="37" t="s">
        <v>1127</v>
      </c>
      <c r="B505" s="37" t="s">
        <v>439</v>
      </c>
      <c r="C505" s="37" t="s">
        <v>406</v>
      </c>
      <c r="D505" s="37" t="s">
        <v>83</v>
      </c>
      <c r="E505" s="37" t="n">
        <v>30</v>
      </c>
      <c r="F505" s="37" t="s">
        <v>100</v>
      </c>
      <c r="G505" s="37" t="s">
        <v>94</v>
      </c>
      <c r="H505" s="37" t="s">
        <v>321</v>
      </c>
      <c r="I505" s="37" t="s">
        <v>63</v>
      </c>
      <c r="J505" s="37" t="s">
        <v>388</v>
      </c>
      <c r="K505" s="37" t="s">
        <v>77</v>
      </c>
      <c r="L505" s="37" t="s">
        <v>106</v>
      </c>
      <c r="M505" s="37" t="s">
        <v>87</v>
      </c>
      <c r="N505" s="37" t="s">
        <v>90</v>
      </c>
      <c r="O505" s="38" t="n">
        <v>43762</v>
      </c>
      <c r="P505" s="39" t="n">
        <v>2211000</v>
      </c>
      <c r="Q505" s="37" t="n">
        <v>9</v>
      </c>
      <c r="R505" s="37" t="s">
        <v>185</v>
      </c>
      <c r="S505" s="37" t="s">
        <v>111</v>
      </c>
      <c r="T505" s="37" t="s">
        <v>965</v>
      </c>
      <c r="U505" s="37" t="s">
        <v>52</v>
      </c>
      <c r="V505" s="37" t="n">
        <f aca="false">IF(O505="","",YEAR(O505))</f>
        <v>2019</v>
      </c>
      <c r="W505" s="37" t="str">
        <f aca="false">IF(E505&lt;25,"21-24",IF(E505&lt;30,"25-29",IF(E505&lt;35,"30-34",IF(E505&lt;40,"35-39",IF(E505&lt;45,"40-44","45+")))))</f>
        <v>30-34</v>
      </c>
    </row>
    <row r="506" customFormat="false" ht="15" hidden="false" customHeight="false" outlineLevel="0" collapsed="false">
      <c r="A506" s="37" t="s">
        <v>1128</v>
      </c>
      <c r="B506" s="37" t="s">
        <v>399</v>
      </c>
      <c r="C506" s="37" t="s">
        <v>453</v>
      </c>
      <c r="D506" s="37" t="s">
        <v>83</v>
      </c>
      <c r="E506" s="37" t="n">
        <v>29</v>
      </c>
      <c r="F506" s="37" t="s">
        <v>102</v>
      </c>
      <c r="G506" s="37" t="s">
        <v>94</v>
      </c>
      <c r="H506" s="37" t="s">
        <v>318</v>
      </c>
      <c r="I506" s="37" t="s">
        <v>60</v>
      </c>
      <c r="J506" s="37" t="s">
        <v>384</v>
      </c>
      <c r="K506" s="37" t="s">
        <v>76</v>
      </c>
      <c r="L506" s="37" t="s">
        <v>104</v>
      </c>
      <c r="M506" s="37" t="s">
        <v>86</v>
      </c>
      <c r="N506" s="37" t="s">
        <v>90</v>
      </c>
      <c r="O506" s="38" t="n">
        <v>44623</v>
      </c>
      <c r="P506" s="39" t="n">
        <v>870000</v>
      </c>
      <c r="Q506" s="37" t="n">
        <v>8</v>
      </c>
      <c r="R506" s="37" t="s">
        <v>187</v>
      </c>
      <c r="S506" s="37" t="s">
        <v>112</v>
      </c>
      <c r="T506" s="37" t="s">
        <v>891</v>
      </c>
      <c r="U506" s="37" t="s">
        <v>52</v>
      </c>
      <c r="V506" s="37" t="n">
        <f aca="false">IF(O506="","",YEAR(O506))</f>
        <v>2022</v>
      </c>
      <c r="W506" s="37" t="str">
        <f aca="false">IF(E506&lt;25,"21-24",IF(E506&lt;30,"25-29",IF(E506&lt;35,"30-34",IF(E506&lt;40,"35-39",IF(E506&lt;45,"40-44","45+")))))</f>
        <v>25-29</v>
      </c>
    </row>
    <row r="507" customFormat="false" ht="15" hidden="false" customHeight="false" outlineLevel="0" collapsed="false">
      <c r="A507" s="37" t="s">
        <v>1129</v>
      </c>
      <c r="B507" s="37" t="s">
        <v>399</v>
      </c>
      <c r="C507" s="37" t="s">
        <v>351</v>
      </c>
      <c r="D507" s="37" t="s">
        <v>82</v>
      </c>
      <c r="E507" s="37" t="n">
        <v>26</v>
      </c>
      <c r="F507" s="37" t="s">
        <v>101</v>
      </c>
      <c r="G507" s="37" t="s">
        <v>98</v>
      </c>
      <c r="H507" s="37" t="s">
        <v>321</v>
      </c>
      <c r="I507" s="37" t="s">
        <v>63</v>
      </c>
      <c r="J507" s="37" t="s">
        <v>371</v>
      </c>
      <c r="K507" s="37" t="s">
        <v>75</v>
      </c>
      <c r="L507" s="37" t="s">
        <v>105</v>
      </c>
      <c r="M507" s="37" t="s">
        <v>86</v>
      </c>
      <c r="N507" s="37" t="s">
        <v>90</v>
      </c>
      <c r="O507" s="38" t="n">
        <v>46253</v>
      </c>
      <c r="P507" s="39" t="n">
        <v>539000</v>
      </c>
      <c r="Q507" s="37" t="n">
        <v>19</v>
      </c>
      <c r="R507" s="37" t="s">
        <v>187</v>
      </c>
      <c r="S507" s="37" t="s">
        <v>112</v>
      </c>
      <c r="T507" s="37" t="s">
        <v>1130</v>
      </c>
      <c r="U507" s="37" t="s">
        <v>53</v>
      </c>
      <c r="V507" s="37" t="n">
        <f aca="false">IF(O507="","",YEAR(O507))</f>
        <v>2026</v>
      </c>
      <c r="W507" s="37" t="str">
        <f aca="false">IF(E507&lt;25,"21-24",IF(E507&lt;30,"25-29",IF(E507&lt;35,"30-34",IF(E507&lt;40,"35-39",IF(E507&lt;45,"40-44","45+")))))</f>
        <v>25-29</v>
      </c>
    </row>
    <row r="508" customFormat="false" ht="15" hidden="false" customHeight="false" outlineLevel="0" collapsed="false">
      <c r="A508" s="37" t="s">
        <v>1131</v>
      </c>
      <c r="B508" s="37" t="s">
        <v>515</v>
      </c>
      <c r="C508" s="37" t="s">
        <v>375</v>
      </c>
      <c r="D508" s="37" t="s">
        <v>83</v>
      </c>
      <c r="E508" s="37" t="n">
        <v>42</v>
      </c>
      <c r="F508" s="37" t="s">
        <v>100</v>
      </c>
      <c r="G508" s="37" t="s">
        <v>94</v>
      </c>
      <c r="H508" s="37" t="s">
        <v>320</v>
      </c>
      <c r="I508" s="37" t="s">
        <v>62</v>
      </c>
      <c r="J508" s="37" t="s">
        <v>485</v>
      </c>
      <c r="K508" s="37" t="s">
        <v>78</v>
      </c>
      <c r="L508" s="37" t="s">
        <v>105</v>
      </c>
      <c r="M508" s="37" t="s">
        <v>86</v>
      </c>
      <c r="N508" s="37" t="s">
        <v>90</v>
      </c>
      <c r="O508" s="38" t="n">
        <v>43322</v>
      </c>
      <c r="P508" s="39" t="n">
        <v>2726000</v>
      </c>
      <c r="Q508" s="37" t="n">
        <v>25</v>
      </c>
      <c r="R508" s="37" t="s">
        <v>187</v>
      </c>
      <c r="S508" s="37" t="s">
        <v>111</v>
      </c>
      <c r="T508" s="37" t="s">
        <v>1132</v>
      </c>
      <c r="U508" s="37" t="s">
        <v>52</v>
      </c>
      <c r="V508" s="37" t="n">
        <f aca="false">IF(O508="","",YEAR(O508))</f>
        <v>2018</v>
      </c>
      <c r="W508" s="37" t="str">
        <f aca="false">IF(E508&lt;25,"21-24",IF(E508&lt;30,"25-29",IF(E508&lt;35,"30-34",IF(E508&lt;40,"35-39",IF(E508&lt;45,"40-44","45+")))))</f>
        <v>40-44</v>
      </c>
    </row>
    <row r="509" customFormat="false" ht="15" hidden="false" customHeight="false" outlineLevel="0" collapsed="false">
      <c r="A509" s="37" t="s">
        <v>1133</v>
      </c>
      <c r="B509" s="37" t="s">
        <v>494</v>
      </c>
      <c r="C509" s="37" t="s">
        <v>392</v>
      </c>
      <c r="D509" s="37" t="s">
        <v>82</v>
      </c>
      <c r="E509" s="37" t="n">
        <v>30</v>
      </c>
      <c r="F509" s="37" t="s">
        <v>102</v>
      </c>
      <c r="G509" s="37" t="s">
        <v>94</v>
      </c>
      <c r="H509" s="37" t="s">
        <v>322</v>
      </c>
      <c r="I509" s="37" t="s">
        <v>64</v>
      </c>
      <c r="J509" s="37" t="s">
        <v>461</v>
      </c>
      <c r="K509" s="37" t="s">
        <v>75</v>
      </c>
      <c r="L509" s="37" t="s">
        <v>108</v>
      </c>
      <c r="M509" s="37" t="s">
        <v>86</v>
      </c>
      <c r="N509" s="37" t="s">
        <v>90</v>
      </c>
      <c r="O509" s="38" t="n">
        <v>44310</v>
      </c>
      <c r="P509" s="39" t="n">
        <v>440000</v>
      </c>
      <c r="Q509" s="37" t="n">
        <v>28</v>
      </c>
      <c r="R509" s="37" t="s">
        <v>185</v>
      </c>
      <c r="S509" s="37" t="s">
        <v>114</v>
      </c>
      <c r="T509" s="37" t="s">
        <v>1007</v>
      </c>
      <c r="U509" s="37" t="s">
        <v>52</v>
      </c>
      <c r="V509" s="37" t="n">
        <f aca="false">IF(O509="","",YEAR(O509))</f>
        <v>2021</v>
      </c>
      <c r="W509" s="37" t="str">
        <f aca="false">IF(E509&lt;25,"21-24",IF(E509&lt;30,"25-29",IF(E509&lt;35,"30-34",IF(E509&lt;40,"35-39",IF(E509&lt;45,"40-44","45+")))))</f>
        <v>30-34</v>
      </c>
    </row>
    <row r="510" customFormat="false" ht="15" hidden="false" customHeight="false" outlineLevel="0" collapsed="false">
      <c r="A510" s="37" t="s">
        <v>1134</v>
      </c>
      <c r="B510" s="37" t="s">
        <v>412</v>
      </c>
      <c r="C510" s="37" t="s">
        <v>387</v>
      </c>
      <c r="D510" s="37" t="s">
        <v>83</v>
      </c>
      <c r="E510" s="37" t="n">
        <v>41</v>
      </c>
      <c r="F510" s="37" t="s">
        <v>100</v>
      </c>
      <c r="G510" s="37" t="s">
        <v>94</v>
      </c>
      <c r="H510" s="37" t="s">
        <v>320</v>
      </c>
      <c r="I510" s="37" t="s">
        <v>62</v>
      </c>
      <c r="J510" s="37" t="s">
        <v>481</v>
      </c>
      <c r="K510" s="37" t="s">
        <v>78</v>
      </c>
      <c r="L510" s="37" t="s">
        <v>105</v>
      </c>
      <c r="M510" s="37" t="s">
        <v>87</v>
      </c>
      <c r="N510" s="37" t="s">
        <v>90</v>
      </c>
      <c r="O510" s="38" t="n">
        <v>42794</v>
      </c>
      <c r="P510" s="39" t="n">
        <v>4636000</v>
      </c>
      <c r="Q510" s="37" t="n">
        <v>16</v>
      </c>
      <c r="R510" s="37" t="s">
        <v>187</v>
      </c>
      <c r="S510" s="37" t="s">
        <v>111</v>
      </c>
      <c r="T510" s="37" t="s">
        <v>1135</v>
      </c>
      <c r="U510" s="37" t="s">
        <v>53</v>
      </c>
      <c r="V510" s="37" t="n">
        <f aca="false">IF(O510="","",YEAR(O510))</f>
        <v>2017</v>
      </c>
      <c r="W510" s="37" t="str">
        <f aca="false">IF(E510&lt;25,"21-24",IF(E510&lt;30,"25-29",IF(E510&lt;35,"30-34",IF(E510&lt;40,"35-39",IF(E510&lt;45,"40-44","45+")))))</f>
        <v>40-44</v>
      </c>
    </row>
    <row r="511" customFormat="false" ht="15" hidden="false" customHeight="false" outlineLevel="0" collapsed="false">
      <c r="A511" s="37" t="s">
        <v>1136</v>
      </c>
      <c r="B511" s="37" t="s">
        <v>386</v>
      </c>
      <c r="C511" s="37" t="s">
        <v>387</v>
      </c>
      <c r="D511" s="37" t="s">
        <v>83</v>
      </c>
      <c r="E511" s="37" t="n">
        <v>30</v>
      </c>
      <c r="F511" s="37" t="s">
        <v>101</v>
      </c>
      <c r="G511" s="37" t="s">
        <v>94</v>
      </c>
      <c r="H511" s="37" t="s">
        <v>318</v>
      </c>
      <c r="I511" s="37" t="s">
        <v>60</v>
      </c>
      <c r="J511" s="37" t="s">
        <v>366</v>
      </c>
      <c r="K511" s="37" t="s">
        <v>76</v>
      </c>
      <c r="L511" s="37" t="s">
        <v>104</v>
      </c>
      <c r="M511" s="37" t="s">
        <v>87</v>
      </c>
      <c r="N511" s="37" t="s">
        <v>90</v>
      </c>
      <c r="O511" s="38" t="n">
        <v>43098</v>
      </c>
      <c r="P511" s="39" t="n">
        <v>1338000</v>
      </c>
      <c r="Q511" s="37" t="n">
        <v>7</v>
      </c>
      <c r="R511" s="37" t="s">
        <v>187</v>
      </c>
      <c r="S511" s="37" t="s">
        <v>112</v>
      </c>
      <c r="T511" s="37" t="s">
        <v>775</v>
      </c>
      <c r="U511" s="37" t="s">
        <v>52</v>
      </c>
      <c r="V511" s="37" t="n">
        <f aca="false">IF(O511="","",YEAR(O511))</f>
        <v>2017</v>
      </c>
      <c r="W511" s="37" t="str">
        <f aca="false">IF(E511&lt;25,"21-24",IF(E511&lt;30,"25-29",IF(E511&lt;35,"30-34",IF(E511&lt;40,"35-39",IF(E511&lt;45,"40-44","45+")))))</f>
        <v>30-34</v>
      </c>
    </row>
    <row r="512" customFormat="false" ht="15" hidden="false" customHeight="false" outlineLevel="0" collapsed="false">
      <c r="A512" s="37" t="s">
        <v>1137</v>
      </c>
      <c r="B512" s="37" t="s">
        <v>456</v>
      </c>
      <c r="C512" s="37" t="s">
        <v>356</v>
      </c>
      <c r="D512" s="37" t="s">
        <v>83</v>
      </c>
      <c r="E512" s="37" t="n">
        <v>32</v>
      </c>
      <c r="F512" s="37" t="s">
        <v>100</v>
      </c>
      <c r="G512" s="37" t="s">
        <v>96</v>
      </c>
      <c r="H512" s="37" t="s">
        <v>321</v>
      </c>
      <c r="I512" s="37" t="s">
        <v>63</v>
      </c>
      <c r="J512" s="37" t="s">
        <v>626</v>
      </c>
      <c r="K512" s="37" t="s">
        <v>77</v>
      </c>
      <c r="L512" s="37" t="s">
        <v>106</v>
      </c>
      <c r="M512" s="37" t="s">
        <v>88</v>
      </c>
      <c r="N512" s="37" t="s">
        <v>90</v>
      </c>
      <c r="O512" s="38" t="n">
        <v>45186</v>
      </c>
      <c r="P512" s="39" t="n">
        <v>2065000</v>
      </c>
      <c r="Q512" s="37" t="n">
        <v>6</v>
      </c>
      <c r="R512" s="37" t="s">
        <v>187</v>
      </c>
      <c r="S512" s="37" t="s">
        <v>112</v>
      </c>
      <c r="T512" s="37" t="s">
        <v>592</v>
      </c>
      <c r="U512" s="37" t="s">
        <v>52</v>
      </c>
      <c r="V512" s="37" t="n">
        <f aca="false">IF(O512="","",YEAR(O512))</f>
        <v>2023</v>
      </c>
      <c r="W512" s="37" t="str">
        <f aca="false">IF(E512&lt;25,"21-24",IF(E512&lt;30,"25-29",IF(E512&lt;35,"30-34",IF(E512&lt;40,"35-39",IF(E512&lt;45,"40-44","45+")))))</f>
        <v>30-34</v>
      </c>
    </row>
    <row r="513" customFormat="false" ht="15" hidden="false" customHeight="false" outlineLevel="0" collapsed="false">
      <c r="A513" s="37" t="s">
        <v>1138</v>
      </c>
      <c r="B513" s="37" t="s">
        <v>494</v>
      </c>
      <c r="C513" s="37" t="s">
        <v>484</v>
      </c>
      <c r="D513" s="37" t="s">
        <v>83</v>
      </c>
      <c r="E513" s="37" t="n">
        <v>34</v>
      </c>
      <c r="F513" s="37" t="s">
        <v>101</v>
      </c>
      <c r="G513" s="37" t="s">
        <v>95</v>
      </c>
      <c r="H513" s="37" t="s">
        <v>326</v>
      </c>
      <c r="I513" s="37" t="s">
        <v>68</v>
      </c>
      <c r="J513" s="37" t="s">
        <v>403</v>
      </c>
      <c r="K513" s="37" t="s">
        <v>76</v>
      </c>
      <c r="L513" s="37" t="s">
        <v>105</v>
      </c>
      <c r="M513" s="37" t="s">
        <v>86</v>
      </c>
      <c r="N513" s="37" t="s">
        <v>90</v>
      </c>
      <c r="O513" s="38" t="n">
        <v>44515</v>
      </c>
      <c r="P513" s="39" t="n">
        <v>1035000</v>
      </c>
      <c r="Q513" s="37" t="n">
        <v>3</v>
      </c>
      <c r="R513" s="37" t="s">
        <v>185</v>
      </c>
      <c r="S513" s="37" t="s">
        <v>114</v>
      </c>
      <c r="T513" s="37" t="s">
        <v>1139</v>
      </c>
      <c r="U513" s="37" t="s">
        <v>52</v>
      </c>
      <c r="V513" s="37" t="n">
        <f aca="false">IF(O513="","",YEAR(O513))</f>
        <v>2021</v>
      </c>
      <c r="W513" s="37" t="str">
        <f aca="false">IF(E513&lt;25,"21-24",IF(E513&lt;30,"25-29",IF(E513&lt;35,"30-34",IF(E513&lt;40,"35-39",IF(E513&lt;45,"40-44","45+")))))</f>
        <v>30-34</v>
      </c>
    </row>
    <row r="514" customFormat="false" ht="15" hidden="false" customHeight="false" outlineLevel="0" collapsed="false">
      <c r="A514" s="37" t="s">
        <v>1140</v>
      </c>
      <c r="B514" s="37" t="s">
        <v>519</v>
      </c>
      <c r="C514" s="37" t="s">
        <v>351</v>
      </c>
      <c r="D514" s="37" t="s">
        <v>83</v>
      </c>
      <c r="E514" s="37" t="n">
        <v>29</v>
      </c>
      <c r="F514" s="37" t="s">
        <v>100</v>
      </c>
      <c r="G514" s="37" t="s">
        <v>94</v>
      </c>
      <c r="H514" s="37" t="s">
        <v>322</v>
      </c>
      <c r="I514" s="37" t="s">
        <v>64</v>
      </c>
      <c r="J514" s="37" t="s">
        <v>440</v>
      </c>
      <c r="K514" s="37" t="s">
        <v>76</v>
      </c>
      <c r="L514" s="37" t="s">
        <v>104</v>
      </c>
      <c r="M514" s="37" t="s">
        <v>87</v>
      </c>
      <c r="N514" s="37" t="s">
        <v>90</v>
      </c>
      <c r="O514" s="38" t="n">
        <v>45700</v>
      </c>
      <c r="P514" s="39" t="n">
        <v>771000</v>
      </c>
      <c r="Q514" s="37" t="n">
        <v>19</v>
      </c>
      <c r="R514" s="37" t="s">
        <v>187</v>
      </c>
      <c r="S514" s="37" t="s">
        <v>111</v>
      </c>
      <c r="T514" s="37" t="s">
        <v>1141</v>
      </c>
      <c r="U514" s="37" t="s">
        <v>52</v>
      </c>
      <c r="V514" s="37" t="n">
        <f aca="false">IF(O514="","",YEAR(O514))</f>
        <v>2025</v>
      </c>
      <c r="W514" s="37" t="str">
        <f aca="false">IF(E514&lt;25,"21-24",IF(E514&lt;30,"25-29",IF(E514&lt;35,"30-34",IF(E514&lt;40,"35-39",IF(E514&lt;45,"40-44","45+")))))</f>
        <v>25-29</v>
      </c>
    </row>
    <row r="515" customFormat="false" ht="15" hidden="false" customHeight="false" outlineLevel="0" collapsed="false">
      <c r="A515" s="37" t="s">
        <v>1142</v>
      </c>
      <c r="B515" s="37" t="s">
        <v>488</v>
      </c>
      <c r="C515" s="37" t="s">
        <v>406</v>
      </c>
      <c r="D515" s="37" t="s">
        <v>82</v>
      </c>
      <c r="E515" s="37" t="n">
        <v>32</v>
      </c>
      <c r="F515" s="37" t="s">
        <v>101</v>
      </c>
      <c r="G515" s="37" t="s">
        <v>95</v>
      </c>
      <c r="H515" s="37" t="s">
        <v>318</v>
      </c>
      <c r="I515" s="37" t="s">
        <v>60</v>
      </c>
      <c r="J515" s="37" t="s">
        <v>366</v>
      </c>
      <c r="K515" s="37" t="s">
        <v>76</v>
      </c>
      <c r="L515" s="37" t="s">
        <v>105</v>
      </c>
      <c r="M515" s="37" t="s">
        <v>86</v>
      </c>
      <c r="N515" s="37" t="s">
        <v>90</v>
      </c>
      <c r="O515" s="38" t="n">
        <v>44776</v>
      </c>
      <c r="P515" s="39" t="n">
        <v>1085000</v>
      </c>
      <c r="Q515" s="37" t="n">
        <v>8</v>
      </c>
      <c r="R515" s="37" t="s">
        <v>187</v>
      </c>
      <c r="S515" s="37" t="s">
        <v>111</v>
      </c>
      <c r="T515" s="37" t="s">
        <v>821</v>
      </c>
      <c r="U515" s="37" t="s">
        <v>52</v>
      </c>
      <c r="V515" s="37" t="n">
        <f aca="false">IF(O515="","",YEAR(O515))</f>
        <v>2022</v>
      </c>
      <c r="W515" s="37" t="str">
        <f aca="false">IF(E515&lt;25,"21-24",IF(E515&lt;30,"25-29",IF(E515&lt;35,"30-34",IF(E515&lt;40,"35-39",IF(E515&lt;45,"40-44","45+")))))</f>
        <v>30-34</v>
      </c>
    </row>
    <row r="516" customFormat="false" ht="15" hidden="false" customHeight="false" outlineLevel="0" collapsed="false">
      <c r="A516" s="37" t="s">
        <v>790</v>
      </c>
      <c r="B516" s="37" t="s">
        <v>494</v>
      </c>
      <c r="C516" s="37" t="s">
        <v>426</v>
      </c>
      <c r="D516" s="37" t="s">
        <v>82</v>
      </c>
      <c r="E516" s="37" t="n">
        <v>39</v>
      </c>
      <c r="F516" s="37" t="s">
        <v>100</v>
      </c>
      <c r="G516" s="37" t="s">
        <v>94</v>
      </c>
      <c r="H516" s="37" t="s">
        <v>326</v>
      </c>
      <c r="I516" s="37" t="s">
        <v>68</v>
      </c>
      <c r="J516" s="37" t="s">
        <v>789</v>
      </c>
      <c r="K516" s="37" t="s">
        <v>78</v>
      </c>
      <c r="L516" s="37" t="s">
        <v>107</v>
      </c>
      <c r="M516" s="37" t="s">
        <v>86</v>
      </c>
      <c r="N516" s="37" t="s">
        <v>90</v>
      </c>
      <c r="O516" s="38" t="n">
        <v>45409</v>
      </c>
      <c r="P516" s="39" t="n">
        <v>4288000</v>
      </c>
      <c r="Q516" s="37" t="n">
        <v>7</v>
      </c>
      <c r="R516" s="37" t="s">
        <v>187</v>
      </c>
      <c r="S516" s="37" t="s">
        <v>113</v>
      </c>
      <c r="T516" s="37" t="s">
        <v>1093</v>
      </c>
      <c r="U516" s="37" t="s">
        <v>52</v>
      </c>
      <c r="V516" s="37" t="n">
        <f aca="false">IF(O516="","",YEAR(O516))</f>
        <v>2024</v>
      </c>
      <c r="W516" s="37" t="str">
        <f aca="false">IF(E516&lt;25,"21-24",IF(E516&lt;30,"25-29",IF(E516&lt;35,"30-34",IF(E516&lt;40,"35-39",IF(E516&lt;45,"40-44","45+")))))</f>
        <v>35-39</v>
      </c>
    </row>
    <row r="517" customFormat="false" ht="15" hidden="false" customHeight="false" outlineLevel="0" collapsed="false">
      <c r="A517" s="37" t="s">
        <v>633</v>
      </c>
      <c r="B517" s="37" t="s">
        <v>386</v>
      </c>
      <c r="C517" s="37" t="s">
        <v>365</v>
      </c>
      <c r="D517" s="37" t="s">
        <v>83</v>
      </c>
      <c r="E517" s="37" t="n">
        <v>39</v>
      </c>
      <c r="F517" s="37" t="s">
        <v>100</v>
      </c>
      <c r="G517" s="37" t="s">
        <v>97</v>
      </c>
      <c r="H517" s="37" t="s">
        <v>318</v>
      </c>
      <c r="I517" s="37" t="s">
        <v>60</v>
      </c>
      <c r="J517" s="37" t="s">
        <v>407</v>
      </c>
      <c r="K517" s="37" t="s">
        <v>78</v>
      </c>
      <c r="L517" s="37" t="s">
        <v>105</v>
      </c>
      <c r="M517" s="37" t="s">
        <v>86</v>
      </c>
      <c r="N517" s="37" t="s">
        <v>91</v>
      </c>
      <c r="O517" s="38" t="n">
        <v>42669</v>
      </c>
      <c r="P517" s="39" t="n">
        <v>3712000</v>
      </c>
      <c r="Q517" s="37" t="n">
        <v>1</v>
      </c>
      <c r="R517" s="37" t="s">
        <v>187</v>
      </c>
      <c r="S517" s="37" t="s">
        <v>112</v>
      </c>
      <c r="T517" s="37" t="s">
        <v>939</v>
      </c>
      <c r="U517" s="37" t="s">
        <v>52</v>
      </c>
      <c r="V517" s="37" t="n">
        <f aca="false">IF(O517="","",YEAR(O517))</f>
        <v>2016</v>
      </c>
      <c r="W517" s="37" t="str">
        <f aca="false">IF(E517&lt;25,"21-24",IF(E517&lt;30,"25-29",IF(E517&lt;35,"30-34",IF(E517&lt;40,"35-39",IF(E517&lt;45,"40-44","45+")))))</f>
        <v>35-39</v>
      </c>
    </row>
    <row r="518" customFormat="false" ht="15" hidden="false" customHeight="false" outlineLevel="0" collapsed="false">
      <c r="A518" s="37" t="s">
        <v>1143</v>
      </c>
      <c r="B518" s="37" t="s">
        <v>437</v>
      </c>
      <c r="C518" s="37" t="s">
        <v>426</v>
      </c>
      <c r="D518" s="37" t="s">
        <v>82</v>
      </c>
      <c r="E518" s="37" t="n">
        <v>23</v>
      </c>
      <c r="F518" s="37" t="s">
        <v>100</v>
      </c>
      <c r="G518" s="37" t="s">
        <v>95</v>
      </c>
      <c r="H518" s="37" t="s">
        <v>318</v>
      </c>
      <c r="I518" s="37" t="s">
        <v>60</v>
      </c>
      <c r="J518" s="37" t="s">
        <v>520</v>
      </c>
      <c r="K518" s="37" t="s">
        <v>76</v>
      </c>
      <c r="L518" s="37" t="s">
        <v>104</v>
      </c>
      <c r="M518" s="37" t="s">
        <v>87</v>
      </c>
      <c r="N518" s="37" t="s">
        <v>90</v>
      </c>
      <c r="O518" s="38" t="n">
        <v>45736</v>
      </c>
      <c r="P518" s="39" t="n">
        <v>914000</v>
      </c>
      <c r="Q518" s="37" t="n">
        <v>8</v>
      </c>
      <c r="R518" s="37" t="s">
        <v>187</v>
      </c>
      <c r="S518" s="37" t="s">
        <v>113</v>
      </c>
      <c r="T518" s="37" t="s">
        <v>881</v>
      </c>
      <c r="U518" s="37" t="s">
        <v>52</v>
      </c>
      <c r="V518" s="37" t="n">
        <f aca="false">IF(O518="","",YEAR(O518))</f>
        <v>2025</v>
      </c>
      <c r="W518" s="37" t="str">
        <f aca="false">IF(E518&lt;25,"21-24",IF(E518&lt;30,"25-29",IF(E518&lt;35,"30-34",IF(E518&lt;40,"35-39",IF(E518&lt;45,"40-44","45+")))))</f>
        <v>21-24</v>
      </c>
    </row>
    <row r="519" customFormat="false" ht="15" hidden="false" customHeight="false" outlineLevel="0" collapsed="false">
      <c r="A519" s="37" t="s">
        <v>1144</v>
      </c>
      <c r="B519" s="37" t="s">
        <v>369</v>
      </c>
      <c r="C519" s="37" t="s">
        <v>375</v>
      </c>
      <c r="D519" s="37" t="s">
        <v>83</v>
      </c>
      <c r="E519" s="37" t="n">
        <v>25</v>
      </c>
      <c r="F519" s="37" t="s">
        <v>100</v>
      </c>
      <c r="G519" s="37" t="s">
        <v>94</v>
      </c>
      <c r="H519" s="37" t="s">
        <v>318</v>
      </c>
      <c r="I519" s="37" t="s">
        <v>60</v>
      </c>
      <c r="J519" s="37" t="s">
        <v>520</v>
      </c>
      <c r="K519" s="37" t="s">
        <v>76</v>
      </c>
      <c r="L519" s="37" t="s">
        <v>104</v>
      </c>
      <c r="M519" s="37" t="s">
        <v>88</v>
      </c>
      <c r="N519" s="37" t="s">
        <v>90</v>
      </c>
      <c r="O519" s="38" t="n">
        <v>45998</v>
      </c>
      <c r="P519" s="39" t="n">
        <v>895000</v>
      </c>
      <c r="Q519" s="37" t="n">
        <v>2</v>
      </c>
      <c r="R519" s="37" t="s">
        <v>187</v>
      </c>
      <c r="S519" s="37" t="s">
        <v>111</v>
      </c>
      <c r="T519" s="37" t="s">
        <v>943</v>
      </c>
      <c r="U519" s="37" t="s">
        <v>52</v>
      </c>
      <c r="V519" s="37" t="n">
        <f aca="false">IF(O519="","",YEAR(O519))</f>
        <v>2025</v>
      </c>
      <c r="W519" s="37" t="str">
        <f aca="false">IF(E519&lt;25,"21-24",IF(E519&lt;30,"25-29",IF(E519&lt;35,"30-34",IF(E519&lt;40,"35-39",IF(E519&lt;45,"40-44","45+")))))</f>
        <v>25-29</v>
      </c>
    </row>
    <row r="520" customFormat="false" ht="15" hidden="false" customHeight="false" outlineLevel="0" collapsed="false">
      <c r="A520" s="37" t="s">
        <v>965</v>
      </c>
      <c r="B520" s="37" t="s">
        <v>412</v>
      </c>
      <c r="C520" s="37" t="s">
        <v>387</v>
      </c>
      <c r="D520" s="37" t="s">
        <v>83</v>
      </c>
      <c r="E520" s="37" t="n">
        <v>39</v>
      </c>
      <c r="F520" s="37" t="s">
        <v>101</v>
      </c>
      <c r="G520" s="37" t="s">
        <v>95</v>
      </c>
      <c r="H520" s="37" t="s">
        <v>321</v>
      </c>
      <c r="I520" s="37" t="s">
        <v>63</v>
      </c>
      <c r="J520" s="37" t="s">
        <v>529</v>
      </c>
      <c r="K520" s="37" t="s">
        <v>78</v>
      </c>
      <c r="L520" s="37" t="s">
        <v>106</v>
      </c>
      <c r="M520" s="37" t="s">
        <v>87</v>
      </c>
      <c r="N520" s="37" t="s">
        <v>90</v>
      </c>
      <c r="O520" s="38" t="n">
        <v>44190</v>
      </c>
      <c r="P520" s="39" t="n">
        <v>3675000</v>
      </c>
      <c r="Q520" s="37" t="n">
        <v>7</v>
      </c>
      <c r="R520" s="37" t="s">
        <v>187</v>
      </c>
      <c r="S520" s="37" t="s">
        <v>111</v>
      </c>
      <c r="T520" s="37" t="s">
        <v>372</v>
      </c>
      <c r="U520" s="37" t="s">
        <v>52</v>
      </c>
      <c r="V520" s="37" t="n">
        <f aca="false">IF(O520="","",YEAR(O520))</f>
        <v>2020</v>
      </c>
      <c r="W520" s="37" t="str">
        <f aca="false">IF(E520&lt;25,"21-24",IF(E520&lt;30,"25-29",IF(E520&lt;35,"30-34",IF(E520&lt;40,"35-39",IF(E520&lt;45,"40-44","45+")))))</f>
        <v>35-39</v>
      </c>
    </row>
    <row r="521" customFormat="false" ht="15" hidden="false" customHeight="false" outlineLevel="0" collapsed="false">
      <c r="A521" s="37" t="s">
        <v>1145</v>
      </c>
      <c r="B521" s="37" t="s">
        <v>460</v>
      </c>
      <c r="C521" s="37" t="s">
        <v>433</v>
      </c>
      <c r="D521" s="37" t="s">
        <v>83</v>
      </c>
      <c r="E521" s="37" t="n">
        <v>42</v>
      </c>
      <c r="F521" s="37" t="s">
        <v>101</v>
      </c>
      <c r="G521" s="37" t="s">
        <v>97</v>
      </c>
      <c r="H521" s="37" t="s">
        <v>318</v>
      </c>
      <c r="I521" s="37" t="s">
        <v>60</v>
      </c>
      <c r="J521" s="37" t="s">
        <v>366</v>
      </c>
      <c r="K521" s="37" t="s">
        <v>76</v>
      </c>
      <c r="L521" s="37" t="s">
        <v>105</v>
      </c>
      <c r="M521" s="37" t="s">
        <v>88</v>
      </c>
      <c r="N521" s="37" t="s">
        <v>90</v>
      </c>
      <c r="O521" s="38" t="n">
        <v>42042</v>
      </c>
      <c r="P521" s="39" t="n">
        <v>967000</v>
      </c>
      <c r="Q521" s="37" t="n">
        <v>15</v>
      </c>
      <c r="R521" s="37" t="s">
        <v>187</v>
      </c>
      <c r="S521" s="37" t="s">
        <v>111</v>
      </c>
      <c r="T521" s="37" t="s">
        <v>554</v>
      </c>
      <c r="U521" s="37" t="s">
        <v>52</v>
      </c>
      <c r="V521" s="37" t="n">
        <f aca="false">IF(O521="","",YEAR(O521))</f>
        <v>2015</v>
      </c>
      <c r="W521" s="37" t="str">
        <f aca="false">IF(E521&lt;25,"21-24",IF(E521&lt;30,"25-29",IF(E521&lt;35,"30-34",IF(E521&lt;40,"35-39",IF(E521&lt;45,"40-44","45+")))))</f>
        <v>40-44</v>
      </c>
    </row>
    <row r="522" customFormat="false" ht="15" hidden="false" customHeight="false" outlineLevel="0" collapsed="false">
      <c r="A522" s="37" t="s">
        <v>825</v>
      </c>
      <c r="B522" s="37" t="s">
        <v>456</v>
      </c>
      <c r="C522" s="37" t="s">
        <v>375</v>
      </c>
      <c r="D522" s="37" t="s">
        <v>82</v>
      </c>
      <c r="E522" s="37" t="n">
        <v>44</v>
      </c>
      <c r="F522" s="37" t="s">
        <v>101</v>
      </c>
      <c r="G522" s="37" t="s">
        <v>96</v>
      </c>
      <c r="H522" s="37" t="s">
        <v>320</v>
      </c>
      <c r="I522" s="37" t="s">
        <v>62</v>
      </c>
      <c r="J522" s="37" t="s">
        <v>485</v>
      </c>
      <c r="K522" s="37" t="s">
        <v>78</v>
      </c>
      <c r="L522" s="37" t="s">
        <v>104</v>
      </c>
      <c r="M522" s="37" t="s">
        <v>86</v>
      </c>
      <c r="N522" s="37" t="s">
        <v>90</v>
      </c>
      <c r="O522" s="38" t="n">
        <v>42413</v>
      </c>
      <c r="P522" s="39" t="n">
        <v>3267000</v>
      </c>
      <c r="Q522" s="37" t="n">
        <v>11</v>
      </c>
      <c r="R522" s="37" t="s">
        <v>185</v>
      </c>
      <c r="S522" s="37" t="s">
        <v>113</v>
      </c>
      <c r="T522" s="37" t="s">
        <v>923</v>
      </c>
      <c r="U522" s="37" t="s">
        <v>52</v>
      </c>
      <c r="V522" s="37" t="n">
        <f aca="false">IF(O522="","",YEAR(O522))</f>
        <v>2016</v>
      </c>
      <c r="W522" s="37" t="str">
        <f aca="false">IF(E522&lt;25,"21-24",IF(E522&lt;30,"25-29",IF(E522&lt;35,"30-34",IF(E522&lt;40,"35-39",IF(E522&lt;45,"40-44","45+")))))</f>
        <v>40-44</v>
      </c>
    </row>
    <row r="523" customFormat="false" ht="15" hidden="false" customHeight="false" outlineLevel="0" collapsed="false">
      <c r="A523" s="37" t="s">
        <v>446</v>
      </c>
      <c r="B523" s="37" t="s">
        <v>374</v>
      </c>
      <c r="C523" s="37" t="s">
        <v>356</v>
      </c>
      <c r="D523" s="37" t="s">
        <v>83</v>
      </c>
      <c r="E523" s="37" t="n">
        <v>42</v>
      </c>
      <c r="F523" s="37" t="s">
        <v>101</v>
      </c>
      <c r="G523" s="37" t="s">
        <v>94</v>
      </c>
      <c r="H523" s="37" t="s">
        <v>318</v>
      </c>
      <c r="I523" s="37" t="s">
        <v>60</v>
      </c>
      <c r="J523" s="37" t="s">
        <v>407</v>
      </c>
      <c r="K523" s="37" t="s">
        <v>78</v>
      </c>
      <c r="L523" s="37" t="s">
        <v>106</v>
      </c>
      <c r="M523" s="37" t="s">
        <v>87</v>
      </c>
      <c r="N523" s="37" t="s">
        <v>91</v>
      </c>
      <c r="O523" s="38" t="n">
        <v>43930</v>
      </c>
      <c r="P523" s="39" t="n">
        <v>3216000</v>
      </c>
      <c r="Q523" s="37" t="n">
        <v>25</v>
      </c>
      <c r="R523" s="37" t="s">
        <v>187</v>
      </c>
      <c r="S523" s="37" t="s">
        <v>113</v>
      </c>
      <c r="T523" s="37" t="s">
        <v>605</v>
      </c>
      <c r="U523" s="37" t="s">
        <v>52</v>
      </c>
      <c r="V523" s="37" t="n">
        <f aca="false">IF(O523="","",YEAR(O523))</f>
        <v>2020</v>
      </c>
      <c r="W523" s="37" t="str">
        <f aca="false">IF(E523&lt;25,"21-24",IF(E523&lt;30,"25-29",IF(E523&lt;35,"30-34",IF(E523&lt;40,"35-39",IF(E523&lt;45,"40-44","45+")))))</f>
        <v>40-44</v>
      </c>
    </row>
    <row r="524" customFormat="false" ht="15" hidden="false" customHeight="false" outlineLevel="0" collapsed="false">
      <c r="A524" s="37" t="s">
        <v>1146</v>
      </c>
      <c r="B524" s="37" t="s">
        <v>386</v>
      </c>
      <c r="C524" s="37" t="s">
        <v>429</v>
      </c>
      <c r="D524" s="37" t="s">
        <v>82</v>
      </c>
      <c r="E524" s="37" t="n">
        <v>28</v>
      </c>
      <c r="F524" s="37" t="s">
        <v>100</v>
      </c>
      <c r="G524" s="37" t="s">
        <v>95</v>
      </c>
      <c r="H524" s="37" t="s">
        <v>318</v>
      </c>
      <c r="I524" s="37" t="s">
        <v>60</v>
      </c>
      <c r="J524" s="37" t="s">
        <v>520</v>
      </c>
      <c r="K524" s="37" t="s">
        <v>76</v>
      </c>
      <c r="L524" s="37" t="s">
        <v>106</v>
      </c>
      <c r="M524" s="37" t="s">
        <v>87</v>
      </c>
      <c r="N524" s="37" t="s">
        <v>90</v>
      </c>
      <c r="O524" s="38" t="n">
        <v>44609</v>
      </c>
      <c r="P524" s="39" t="n">
        <v>983000</v>
      </c>
      <c r="Q524" s="37" t="n">
        <v>6</v>
      </c>
      <c r="R524" s="37" t="s">
        <v>187</v>
      </c>
      <c r="S524" s="37" t="s">
        <v>111</v>
      </c>
      <c r="T524" s="37" t="s">
        <v>589</v>
      </c>
      <c r="U524" s="37" t="s">
        <v>52</v>
      </c>
      <c r="V524" s="37" t="n">
        <f aca="false">IF(O524="","",YEAR(O524))</f>
        <v>2022</v>
      </c>
      <c r="W524" s="37" t="str">
        <f aca="false">IF(E524&lt;25,"21-24",IF(E524&lt;30,"25-29",IF(E524&lt;35,"30-34",IF(E524&lt;40,"35-39",IF(E524&lt;45,"40-44","45+")))))</f>
        <v>25-29</v>
      </c>
    </row>
    <row r="525" customFormat="false" ht="15" hidden="false" customHeight="false" outlineLevel="0" collapsed="false">
      <c r="A525" s="37" t="s">
        <v>1147</v>
      </c>
      <c r="B525" s="37" t="s">
        <v>369</v>
      </c>
      <c r="C525" s="37" t="s">
        <v>516</v>
      </c>
      <c r="D525" s="37" t="s">
        <v>83</v>
      </c>
      <c r="E525" s="37" t="n">
        <v>26</v>
      </c>
      <c r="F525" s="37" t="s">
        <v>101</v>
      </c>
      <c r="G525" s="37" t="s">
        <v>96</v>
      </c>
      <c r="H525" s="37" t="s">
        <v>324</v>
      </c>
      <c r="I525" s="37" t="s">
        <v>66</v>
      </c>
      <c r="J525" s="37" t="s">
        <v>475</v>
      </c>
      <c r="K525" s="37" t="s">
        <v>76</v>
      </c>
      <c r="L525" s="37" t="s">
        <v>105</v>
      </c>
      <c r="M525" s="37" t="s">
        <v>87</v>
      </c>
      <c r="N525" s="37" t="s">
        <v>90</v>
      </c>
      <c r="O525" s="38" t="n">
        <v>44789</v>
      </c>
      <c r="P525" s="39" t="n">
        <v>1039000</v>
      </c>
      <c r="Q525" s="37" t="n">
        <v>10</v>
      </c>
      <c r="R525" s="37" t="s">
        <v>185</v>
      </c>
      <c r="S525" s="37" t="s">
        <v>112</v>
      </c>
      <c r="T525" s="37" t="s">
        <v>1148</v>
      </c>
      <c r="U525" s="37" t="s">
        <v>52</v>
      </c>
      <c r="V525" s="37" t="n">
        <f aca="false">IF(O525="","",YEAR(O525))</f>
        <v>2022</v>
      </c>
      <c r="W525" s="37" t="str">
        <f aca="false">IF(E525&lt;25,"21-24",IF(E525&lt;30,"25-29",IF(E525&lt;35,"30-34",IF(E525&lt;40,"35-39",IF(E525&lt;45,"40-44","45+")))))</f>
        <v>25-29</v>
      </c>
    </row>
    <row r="526" customFormat="false" ht="15" hidden="false" customHeight="false" outlineLevel="0" collapsed="false">
      <c r="A526" s="37" t="s">
        <v>1149</v>
      </c>
      <c r="B526" s="37" t="s">
        <v>515</v>
      </c>
      <c r="C526" s="37" t="s">
        <v>365</v>
      </c>
      <c r="D526" s="37" t="s">
        <v>83</v>
      </c>
      <c r="E526" s="37" t="n">
        <v>37</v>
      </c>
      <c r="F526" s="37" t="s">
        <v>101</v>
      </c>
      <c r="G526" s="37" t="s">
        <v>97</v>
      </c>
      <c r="H526" s="37" t="s">
        <v>323</v>
      </c>
      <c r="I526" s="37" t="s">
        <v>65</v>
      </c>
      <c r="J526" s="37" t="s">
        <v>500</v>
      </c>
      <c r="K526" s="37" t="s">
        <v>78</v>
      </c>
      <c r="L526" s="37" t="s">
        <v>106</v>
      </c>
      <c r="M526" s="37" t="s">
        <v>86</v>
      </c>
      <c r="N526" s="37" t="s">
        <v>90</v>
      </c>
      <c r="O526" s="38" t="n">
        <v>45706</v>
      </c>
      <c r="P526" s="39" t="n">
        <v>2483000</v>
      </c>
      <c r="Q526" s="37" t="n">
        <v>7</v>
      </c>
      <c r="R526" s="37" t="s">
        <v>187</v>
      </c>
      <c r="S526" s="37" t="s">
        <v>115</v>
      </c>
      <c r="T526" s="37" t="s">
        <v>908</v>
      </c>
      <c r="U526" s="37" t="s">
        <v>52</v>
      </c>
      <c r="V526" s="37" t="n">
        <f aca="false">IF(O526="","",YEAR(O526))</f>
        <v>2025</v>
      </c>
      <c r="W526" s="37" t="str">
        <f aca="false">IF(E526&lt;25,"21-24",IF(E526&lt;30,"25-29",IF(E526&lt;35,"30-34",IF(E526&lt;40,"35-39",IF(E526&lt;45,"40-44","45+")))))</f>
        <v>35-39</v>
      </c>
    </row>
    <row r="527" customFormat="false" ht="15" hidden="false" customHeight="false" outlineLevel="0" collapsed="false">
      <c r="A527" s="37" t="s">
        <v>1150</v>
      </c>
      <c r="B527" s="37" t="s">
        <v>386</v>
      </c>
      <c r="C527" s="37" t="s">
        <v>433</v>
      </c>
      <c r="D527" s="37" t="s">
        <v>83</v>
      </c>
      <c r="E527" s="37" t="n">
        <v>27</v>
      </c>
      <c r="F527" s="37" t="s">
        <v>100</v>
      </c>
      <c r="G527" s="37" t="s">
        <v>97</v>
      </c>
      <c r="H527" s="37" t="s">
        <v>322</v>
      </c>
      <c r="I527" s="37" t="s">
        <v>64</v>
      </c>
      <c r="J527" s="37" t="s">
        <v>461</v>
      </c>
      <c r="K527" s="37" t="s">
        <v>75</v>
      </c>
      <c r="L527" s="37" t="s">
        <v>109</v>
      </c>
      <c r="M527" s="37" t="s">
        <v>86</v>
      </c>
      <c r="N527" s="37" t="s">
        <v>90</v>
      </c>
      <c r="O527" s="38" t="n">
        <v>45715</v>
      </c>
      <c r="P527" s="39" t="n">
        <v>380000</v>
      </c>
      <c r="Q527" s="37" t="n">
        <v>18</v>
      </c>
      <c r="R527" s="37" t="s">
        <v>187</v>
      </c>
      <c r="S527" s="37" t="s">
        <v>112</v>
      </c>
      <c r="T527" s="37" t="s">
        <v>738</v>
      </c>
      <c r="U527" s="37" t="s">
        <v>53</v>
      </c>
      <c r="V527" s="37" t="n">
        <f aca="false">IF(O527="","",YEAR(O527))</f>
        <v>2025</v>
      </c>
      <c r="W527" s="37" t="str">
        <f aca="false">IF(E527&lt;25,"21-24",IF(E527&lt;30,"25-29",IF(E527&lt;35,"30-34",IF(E527&lt;40,"35-39",IF(E527&lt;45,"40-44","45+")))))</f>
        <v>25-29</v>
      </c>
    </row>
    <row r="528" customFormat="false" ht="15" hidden="false" customHeight="false" outlineLevel="0" collapsed="false">
      <c r="A528" s="37" t="s">
        <v>1151</v>
      </c>
      <c r="B528" s="37" t="s">
        <v>437</v>
      </c>
      <c r="C528" s="37" t="s">
        <v>406</v>
      </c>
      <c r="D528" s="37" t="s">
        <v>82</v>
      </c>
      <c r="E528" s="37" t="n">
        <v>35</v>
      </c>
      <c r="F528" s="37" t="s">
        <v>100</v>
      </c>
      <c r="G528" s="37" t="s">
        <v>94</v>
      </c>
      <c r="H528" s="37" t="s">
        <v>321</v>
      </c>
      <c r="I528" s="37" t="s">
        <v>63</v>
      </c>
      <c r="J528" s="37" t="s">
        <v>388</v>
      </c>
      <c r="K528" s="37" t="s">
        <v>77</v>
      </c>
      <c r="L528" s="37" t="s">
        <v>106</v>
      </c>
      <c r="M528" s="37" t="s">
        <v>87</v>
      </c>
      <c r="N528" s="37" t="s">
        <v>90</v>
      </c>
      <c r="O528" s="38" t="n">
        <v>42631</v>
      </c>
      <c r="P528" s="39" t="n">
        <v>1647000</v>
      </c>
      <c r="Q528" s="37" t="n">
        <v>14</v>
      </c>
      <c r="R528" s="37" t="s">
        <v>185</v>
      </c>
      <c r="S528" s="37" t="s">
        <v>114</v>
      </c>
      <c r="T528" s="37" t="s">
        <v>835</v>
      </c>
      <c r="U528" s="37" t="s">
        <v>53</v>
      </c>
      <c r="V528" s="37" t="n">
        <f aca="false">IF(O528="","",YEAR(O528))</f>
        <v>2016</v>
      </c>
      <c r="W528" s="37" t="str">
        <f aca="false">IF(E528&lt;25,"21-24",IF(E528&lt;30,"25-29",IF(E528&lt;35,"30-34",IF(E528&lt;40,"35-39",IF(E528&lt;45,"40-44","45+")))))</f>
        <v>35-39</v>
      </c>
    </row>
    <row r="529" customFormat="false" ht="15" hidden="false" customHeight="false" outlineLevel="0" collapsed="false">
      <c r="A529" s="37" t="s">
        <v>1152</v>
      </c>
      <c r="B529" s="37" t="s">
        <v>416</v>
      </c>
      <c r="C529" s="37" t="s">
        <v>383</v>
      </c>
      <c r="D529" s="37" t="s">
        <v>83</v>
      </c>
      <c r="E529" s="37" t="n">
        <v>25</v>
      </c>
      <c r="F529" s="37" t="s">
        <v>101</v>
      </c>
      <c r="G529" s="37" t="s">
        <v>94</v>
      </c>
      <c r="H529" s="37" t="s">
        <v>325</v>
      </c>
      <c r="I529" s="37" t="s">
        <v>67</v>
      </c>
      <c r="J529" s="37" t="s">
        <v>716</v>
      </c>
      <c r="K529" s="37" t="s">
        <v>76</v>
      </c>
      <c r="L529" s="37" t="s">
        <v>106</v>
      </c>
      <c r="M529" s="37" t="s">
        <v>87</v>
      </c>
      <c r="N529" s="37" t="s">
        <v>90</v>
      </c>
      <c r="O529" s="38" t="n">
        <v>45339</v>
      </c>
      <c r="P529" s="39" t="n">
        <v>1172000</v>
      </c>
      <c r="Q529" s="37" t="n">
        <v>3</v>
      </c>
      <c r="R529" s="37" t="s">
        <v>187</v>
      </c>
      <c r="S529" s="37" t="s">
        <v>113</v>
      </c>
      <c r="T529" s="37" t="s">
        <v>663</v>
      </c>
      <c r="U529" s="37" t="s">
        <v>52</v>
      </c>
      <c r="V529" s="37" t="n">
        <f aca="false">IF(O529="","",YEAR(O529))</f>
        <v>2024</v>
      </c>
      <c r="W529" s="37" t="str">
        <f aca="false">IF(E529&lt;25,"21-24",IF(E529&lt;30,"25-29",IF(E529&lt;35,"30-34",IF(E529&lt;40,"35-39",IF(E529&lt;45,"40-44","45+")))))</f>
        <v>25-29</v>
      </c>
    </row>
    <row r="530" customFormat="false" ht="15" hidden="false" customHeight="false" outlineLevel="0" collapsed="false">
      <c r="A530" s="37" t="s">
        <v>1153</v>
      </c>
      <c r="B530" s="37" t="s">
        <v>410</v>
      </c>
      <c r="C530" s="37" t="s">
        <v>365</v>
      </c>
      <c r="D530" s="37" t="s">
        <v>83</v>
      </c>
      <c r="E530" s="37" t="n">
        <v>36</v>
      </c>
      <c r="F530" s="37" t="s">
        <v>100</v>
      </c>
      <c r="G530" s="37" t="s">
        <v>94</v>
      </c>
      <c r="H530" s="37" t="s">
        <v>318</v>
      </c>
      <c r="I530" s="37" t="s">
        <v>60</v>
      </c>
      <c r="J530" s="37" t="s">
        <v>393</v>
      </c>
      <c r="K530" s="37" t="s">
        <v>77</v>
      </c>
      <c r="L530" s="37" t="s">
        <v>106</v>
      </c>
      <c r="M530" s="37" t="s">
        <v>87</v>
      </c>
      <c r="N530" s="37" t="s">
        <v>90</v>
      </c>
      <c r="O530" s="38" t="n">
        <v>43421</v>
      </c>
      <c r="P530" s="39" t="n">
        <v>2171000</v>
      </c>
      <c r="Q530" s="37" t="n">
        <v>16</v>
      </c>
      <c r="R530" s="37" t="s">
        <v>187</v>
      </c>
      <c r="S530" s="37" t="s">
        <v>113</v>
      </c>
      <c r="T530" s="37" t="s">
        <v>870</v>
      </c>
      <c r="U530" s="37" t="s">
        <v>52</v>
      </c>
      <c r="V530" s="37" t="n">
        <f aca="false">IF(O530="","",YEAR(O530))</f>
        <v>2018</v>
      </c>
      <c r="W530" s="37" t="str">
        <f aca="false">IF(E530&lt;25,"21-24",IF(E530&lt;30,"25-29",IF(E530&lt;35,"30-34",IF(E530&lt;40,"35-39",IF(E530&lt;45,"40-44","45+")))))</f>
        <v>35-39</v>
      </c>
    </row>
    <row r="531" customFormat="false" ht="15" hidden="false" customHeight="false" outlineLevel="0" collapsed="false">
      <c r="A531" s="37" t="s">
        <v>613</v>
      </c>
      <c r="B531" s="37" t="s">
        <v>507</v>
      </c>
      <c r="C531" s="37" t="s">
        <v>361</v>
      </c>
      <c r="D531" s="37" t="s">
        <v>82</v>
      </c>
      <c r="E531" s="37" t="n">
        <v>48</v>
      </c>
      <c r="F531" s="37" t="s">
        <v>101</v>
      </c>
      <c r="G531" s="37" t="s">
        <v>96</v>
      </c>
      <c r="H531" s="37" t="s">
        <v>323</v>
      </c>
      <c r="I531" s="37" t="s">
        <v>65</v>
      </c>
      <c r="J531" s="37" t="s">
        <v>500</v>
      </c>
      <c r="K531" s="37" t="s">
        <v>78</v>
      </c>
      <c r="L531" s="37" t="s">
        <v>109</v>
      </c>
      <c r="M531" s="37" t="s">
        <v>87</v>
      </c>
      <c r="N531" s="37" t="s">
        <v>90</v>
      </c>
      <c r="O531" s="38" t="n">
        <v>43424</v>
      </c>
      <c r="P531" s="39" t="n">
        <v>3557000</v>
      </c>
      <c r="Q531" s="37" t="n">
        <v>14</v>
      </c>
      <c r="R531" s="37" t="s">
        <v>187</v>
      </c>
      <c r="S531" s="37" t="s">
        <v>112</v>
      </c>
      <c r="T531" s="37" t="s">
        <v>1154</v>
      </c>
      <c r="U531" s="37" t="s">
        <v>52</v>
      </c>
      <c r="V531" s="37" t="n">
        <f aca="false">IF(O531="","",YEAR(O531))</f>
        <v>2018</v>
      </c>
      <c r="W531" s="37" t="str">
        <f aca="false">IF(E531&lt;25,"21-24",IF(E531&lt;30,"25-29",IF(E531&lt;35,"30-34",IF(E531&lt;40,"35-39",IF(E531&lt;45,"40-44","45+")))))</f>
        <v>45+</v>
      </c>
    </row>
    <row r="532" customFormat="false" ht="15" hidden="false" customHeight="false" outlineLevel="0" collapsed="false">
      <c r="A532" s="37" t="s">
        <v>1155</v>
      </c>
      <c r="B532" s="37" t="s">
        <v>402</v>
      </c>
      <c r="C532" s="37" t="s">
        <v>413</v>
      </c>
      <c r="D532" s="37" t="s">
        <v>83</v>
      </c>
      <c r="E532" s="37" t="n">
        <v>36</v>
      </c>
      <c r="F532" s="37" t="s">
        <v>100</v>
      </c>
      <c r="G532" s="37" t="s">
        <v>94</v>
      </c>
      <c r="H532" s="37" t="s">
        <v>323</v>
      </c>
      <c r="I532" s="37" t="s">
        <v>65</v>
      </c>
      <c r="J532" s="37" t="s">
        <v>650</v>
      </c>
      <c r="K532" s="37" t="s">
        <v>76</v>
      </c>
      <c r="L532" s="37" t="s">
        <v>105</v>
      </c>
      <c r="M532" s="37" t="s">
        <v>88</v>
      </c>
      <c r="N532" s="37" t="s">
        <v>90</v>
      </c>
      <c r="O532" s="38" t="n">
        <v>44261</v>
      </c>
      <c r="P532" s="39" t="n">
        <v>910000</v>
      </c>
      <c r="Q532" s="37" t="n">
        <v>10</v>
      </c>
      <c r="R532" s="37" t="s">
        <v>185</v>
      </c>
      <c r="S532" s="37" t="s">
        <v>113</v>
      </c>
      <c r="T532" s="37" t="s">
        <v>1009</v>
      </c>
      <c r="U532" s="37" t="s">
        <v>52</v>
      </c>
      <c r="V532" s="37" t="n">
        <f aca="false">IF(O532="","",YEAR(O532))</f>
        <v>2021</v>
      </c>
      <c r="W532" s="37" t="str">
        <f aca="false">IF(E532&lt;25,"21-24",IF(E532&lt;30,"25-29",IF(E532&lt;35,"30-34",IF(E532&lt;40,"35-39",IF(E532&lt;45,"40-44","45+")))))</f>
        <v>35-39</v>
      </c>
    </row>
    <row r="533" customFormat="false" ht="15" hidden="false" customHeight="false" outlineLevel="0" collapsed="false">
      <c r="A533" s="37" t="s">
        <v>1156</v>
      </c>
      <c r="B533" s="37" t="s">
        <v>416</v>
      </c>
      <c r="C533" s="37" t="s">
        <v>426</v>
      </c>
      <c r="D533" s="37" t="s">
        <v>82</v>
      </c>
      <c r="E533" s="37" t="n">
        <v>28</v>
      </c>
      <c r="F533" s="37" t="s">
        <v>102</v>
      </c>
      <c r="G533" s="37" t="s">
        <v>95</v>
      </c>
      <c r="H533" s="37" t="s">
        <v>318</v>
      </c>
      <c r="I533" s="37" t="s">
        <v>60</v>
      </c>
      <c r="J533" s="37" t="s">
        <v>384</v>
      </c>
      <c r="K533" s="37" t="s">
        <v>76</v>
      </c>
      <c r="L533" s="37" t="s">
        <v>106</v>
      </c>
      <c r="M533" s="37" t="s">
        <v>88</v>
      </c>
      <c r="N533" s="37" t="s">
        <v>90</v>
      </c>
      <c r="O533" s="38" t="n">
        <v>45860</v>
      </c>
      <c r="P533" s="39" t="n">
        <v>617000</v>
      </c>
      <c r="Q533" s="37" t="n">
        <v>28</v>
      </c>
      <c r="R533" s="37" t="s">
        <v>187</v>
      </c>
      <c r="S533" s="37" t="s">
        <v>112</v>
      </c>
      <c r="T533" s="37" t="s">
        <v>611</v>
      </c>
      <c r="U533" s="37" t="s">
        <v>52</v>
      </c>
      <c r="V533" s="37" t="n">
        <f aca="false">IF(O533="","",YEAR(O533))</f>
        <v>2025</v>
      </c>
      <c r="W533" s="37" t="str">
        <f aca="false">IF(E533&lt;25,"21-24",IF(E533&lt;30,"25-29",IF(E533&lt;35,"30-34",IF(E533&lt;40,"35-39",IF(E533&lt;45,"40-44","45+")))))</f>
        <v>25-29</v>
      </c>
    </row>
    <row r="534" customFormat="false" ht="15" hidden="false" customHeight="false" outlineLevel="0" collapsed="false">
      <c r="A534" s="37" t="s">
        <v>1157</v>
      </c>
      <c r="B534" s="37" t="s">
        <v>410</v>
      </c>
      <c r="C534" s="37" t="s">
        <v>356</v>
      </c>
      <c r="D534" s="37" t="s">
        <v>83</v>
      </c>
      <c r="E534" s="37" t="n">
        <v>35</v>
      </c>
      <c r="F534" s="37" t="s">
        <v>100</v>
      </c>
      <c r="G534" s="37" t="s">
        <v>96</v>
      </c>
      <c r="H534" s="37" t="s">
        <v>320</v>
      </c>
      <c r="I534" s="37" t="s">
        <v>62</v>
      </c>
      <c r="J534" s="37" t="s">
        <v>420</v>
      </c>
      <c r="K534" s="37" t="s">
        <v>78</v>
      </c>
      <c r="L534" s="37" t="s">
        <v>108</v>
      </c>
      <c r="M534" s="37" t="s">
        <v>86</v>
      </c>
      <c r="N534" s="37" t="s">
        <v>90</v>
      </c>
      <c r="O534" s="38" t="n">
        <v>45447</v>
      </c>
      <c r="P534" s="39" t="n">
        <v>3465000</v>
      </c>
      <c r="Q534" s="37" t="n">
        <v>25</v>
      </c>
      <c r="R534" s="37" t="s">
        <v>185</v>
      </c>
      <c r="S534" s="37" t="s">
        <v>114</v>
      </c>
      <c r="T534" s="37" t="s">
        <v>606</v>
      </c>
      <c r="U534" s="37" t="s">
        <v>52</v>
      </c>
      <c r="V534" s="37" t="n">
        <f aca="false">IF(O534="","",YEAR(O534))</f>
        <v>2024</v>
      </c>
      <c r="W534" s="37" t="str">
        <f aca="false">IF(E534&lt;25,"21-24",IF(E534&lt;30,"25-29",IF(E534&lt;35,"30-34",IF(E534&lt;40,"35-39",IF(E534&lt;45,"40-44","45+")))))</f>
        <v>35-39</v>
      </c>
    </row>
    <row r="535" customFormat="false" ht="15" hidden="false" customHeight="false" outlineLevel="0" collapsed="false">
      <c r="A535" s="37" t="s">
        <v>1158</v>
      </c>
      <c r="B535" s="37" t="s">
        <v>369</v>
      </c>
      <c r="C535" s="37" t="s">
        <v>387</v>
      </c>
      <c r="D535" s="37" t="s">
        <v>83</v>
      </c>
      <c r="E535" s="37" t="n">
        <v>29</v>
      </c>
      <c r="F535" s="37" t="s">
        <v>101</v>
      </c>
      <c r="G535" s="37" t="s">
        <v>97</v>
      </c>
      <c r="H535" s="37" t="s">
        <v>322</v>
      </c>
      <c r="I535" s="37" t="s">
        <v>64</v>
      </c>
      <c r="J535" s="37" t="s">
        <v>440</v>
      </c>
      <c r="K535" s="37" t="s">
        <v>76</v>
      </c>
      <c r="L535" s="37" t="s">
        <v>105</v>
      </c>
      <c r="M535" s="37" t="s">
        <v>86</v>
      </c>
      <c r="N535" s="37" t="s">
        <v>90</v>
      </c>
      <c r="O535" s="38" t="n">
        <v>43750</v>
      </c>
      <c r="P535" s="39" t="n">
        <v>1138000</v>
      </c>
      <c r="Q535" s="37" t="n">
        <v>3</v>
      </c>
      <c r="R535" s="37" t="s">
        <v>187</v>
      </c>
      <c r="S535" s="37" t="s">
        <v>113</v>
      </c>
      <c r="T535" s="37" t="s">
        <v>738</v>
      </c>
      <c r="U535" s="37" t="s">
        <v>52</v>
      </c>
      <c r="V535" s="37" t="n">
        <f aca="false">IF(O535="","",YEAR(O535))</f>
        <v>2019</v>
      </c>
      <c r="W535" s="37" t="str">
        <f aca="false">IF(E535&lt;25,"21-24",IF(E535&lt;30,"25-29",IF(E535&lt;35,"30-34",IF(E535&lt;40,"35-39",IF(E535&lt;45,"40-44","45+")))))</f>
        <v>25-29</v>
      </c>
    </row>
    <row r="536" customFormat="false" ht="15" hidden="false" customHeight="false" outlineLevel="0" collapsed="false">
      <c r="A536" s="37" t="s">
        <v>1159</v>
      </c>
      <c r="B536" s="37" t="s">
        <v>439</v>
      </c>
      <c r="C536" s="37" t="s">
        <v>426</v>
      </c>
      <c r="D536" s="37" t="s">
        <v>83</v>
      </c>
      <c r="E536" s="37" t="n">
        <v>31</v>
      </c>
      <c r="F536" s="37" t="s">
        <v>101</v>
      </c>
      <c r="G536" s="37" t="s">
        <v>94</v>
      </c>
      <c r="H536" s="37" t="s">
        <v>319</v>
      </c>
      <c r="I536" s="37" t="s">
        <v>61</v>
      </c>
      <c r="J536" s="37" t="s">
        <v>491</v>
      </c>
      <c r="K536" s="37" t="s">
        <v>76</v>
      </c>
      <c r="L536" s="37" t="s">
        <v>109</v>
      </c>
      <c r="M536" s="37" t="s">
        <v>86</v>
      </c>
      <c r="N536" s="37" t="s">
        <v>90</v>
      </c>
      <c r="O536" s="38" t="n">
        <v>45864</v>
      </c>
      <c r="P536" s="39" t="n">
        <v>670000</v>
      </c>
      <c r="Q536" s="37" t="n">
        <v>10</v>
      </c>
      <c r="R536" s="37" t="s">
        <v>187</v>
      </c>
      <c r="S536" s="37" t="s">
        <v>111</v>
      </c>
      <c r="T536" s="37" t="s">
        <v>424</v>
      </c>
      <c r="U536" s="37" t="s">
        <v>52</v>
      </c>
      <c r="V536" s="37" t="n">
        <f aca="false">IF(O536="","",YEAR(O536))</f>
        <v>2025</v>
      </c>
      <c r="W536" s="37" t="str">
        <f aca="false">IF(E536&lt;25,"21-24",IF(E536&lt;30,"25-29",IF(E536&lt;35,"30-34",IF(E536&lt;40,"35-39",IF(E536&lt;45,"40-44","45+")))))</f>
        <v>30-34</v>
      </c>
    </row>
    <row r="537" customFormat="false" ht="15" hidden="false" customHeight="false" outlineLevel="0" collapsed="false">
      <c r="A537" s="37" t="s">
        <v>594</v>
      </c>
      <c r="B537" s="37" t="s">
        <v>474</v>
      </c>
      <c r="C537" s="37" t="s">
        <v>375</v>
      </c>
      <c r="D537" s="37" t="s">
        <v>83</v>
      </c>
      <c r="E537" s="37" t="n">
        <v>34</v>
      </c>
      <c r="F537" s="37" t="s">
        <v>101</v>
      </c>
      <c r="G537" s="37" t="s">
        <v>94</v>
      </c>
      <c r="H537" s="37" t="s">
        <v>321</v>
      </c>
      <c r="I537" s="37" t="s">
        <v>63</v>
      </c>
      <c r="J537" s="37" t="s">
        <v>529</v>
      </c>
      <c r="K537" s="37" t="s">
        <v>78</v>
      </c>
      <c r="L537" s="37" t="s">
        <v>106</v>
      </c>
      <c r="M537" s="37" t="s">
        <v>88</v>
      </c>
      <c r="N537" s="37" t="s">
        <v>90</v>
      </c>
      <c r="O537" s="38" t="n">
        <v>43870</v>
      </c>
      <c r="P537" s="39" t="n">
        <v>3133000</v>
      </c>
      <c r="Q537" s="37" t="n">
        <v>14</v>
      </c>
      <c r="R537" s="37" t="s">
        <v>187</v>
      </c>
      <c r="S537" s="37" t="s">
        <v>115</v>
      </c>
      <c r="T537" s="37" t="s">
        <v>1130</v>
      </c>
      <c r="U537" s="37" t="s">
        <v>52</v>
      </c>
      <c r="V537" s="37" t="n">
        <f aca="false">IF(O537="","",YEAR(O537))</f>
        <v>2020</v>
      </c>
      <c r="W537" s="37" t="str">
        <f aca="false">IF(E537&lt;25,"21-24",IF(E537&lt;30,"25-29",IF(E537&lt;35,"30-34",IF(E537&lt;40,"35-39",IF(E537&lt;45,"40-44","45+")))))</f>
        <v>30-34</v>
      </c>
    </row>
    <row r="538" customFormat="false" ht="15" hidden="false" customHeight="false" outlineLevel="0" collapsed="false">
      <c r="A538" s="37" t="s">
        <v>1160</v>
      </c>
      <c r="B538" s="37" t="s">
        <v>369</v>
      </c>
      <c r="C538" s="37" t="s">
        <v>426</v>
      </c>
      <c r="D538" s="37" t="s">
        <v>82</v>
      </c>
      <c r="E538" s="37" t="n">
        <v>23</v>
      </c>
      <c r="F538" s="37" t="s">
        <v>101</v>
      </c>
      <c r="G538" s="37" t="s">
        <v>94</v>
      </c>
      <c r="H538" s="37" t="s">
        <v>318</v>
      </c>
      <c r="I538" s="37" t="s">
        <v>60</v>
      </c>
      <c r="J538" s="37" t="s">
        <v>384</v>
      </c>
      <c r="K538" s="37" t="s">
        <v>76</v>
      </c>
      <c r="L538" s="37" t="s">
        <v>105</v>
      </c>
      <c r="M538" s="37" t="s">
        <v>87</v>
      </c>
      <c r="N538" s="37" t="s">
        <v>91</v>
      </c>
      <c r="O538" s="38" t="n">
        <v>45668</v>
      </c>
      <c r="P538" s="39" t="n">
        <v>1315000</v>
      </c>
      <c r="Q538" s="37" t="n">
        <v>5</v>
      </c>
      <c r="R538" s="37" t="s">
        <v>187</v>
      </c>
      <c r="S538" s="37" t="s">
        <v>115</v>
      </c>
      <c r="T538" s="37" t="s">
        <v>1029</v>
      </c>
      <c r="U538" s="37" t="s">
        <v>52</v>
      </c>
      <c r="V538" s="37" t="n">
        <f aca="false">IF(O538="","",YEAR(O538))</f>
        <v>2025</v>
      </c>
      <c r="W538" s="37" t="str">
        <f aca="false">IF(E538&lt;25,"21-24",IF(E538&lt;30,"25-29",IF(E538&lt;35,"30-34",IF(E538&lt;40,"35-39",IF(E538&lt;45,"40-44","45+")))))</f>
        <v>21-24</v>
      </c>
    </row>
    <row r="539" customFormat="false" ht="15" hidden="false" customHeight="false" outlineLevel="0" collapsed="false">
      <c r="A539" s="37" t="s">
        <v>1161</v>
      </c>
      <c r="B539" s="37" t="s">
        <v>507</v>
      </c>
      <c r="C539" s="37" t="s">
        <v>356</v>
      </c>
      <c r="D539" s="37" t="s">
        <v>83</v>
      </c>
      <c r="E539" s="37" t="n">
        <v>42</v>
      </c>
      <c r="F539" s="37" t="s">
        <v>102</v>
      </c>
      <c r="G539" s="37" t="s">
        <v>96</v>
      </c>
      <c r="H539" s="37" t="s">
        <v>321</v>
      </c>
      <c r="I539" s="37" t="s">
        <v>63</v>
      </c>
      <c r="J539" s="37" t="s">
        <v>529</v>
      </c>
      <c r="K539" s="37" t="s">
        <v>78</v>
      </c>
      <c r="L539" s="37" t="s">
        <v>106</v>
      </c>
      <c r="M539" s="37" t="s">
        <v>87</v>
      </c>
      <c r="N539" s="37" t="s">
        <v>90</v>
      </c>
      <c r="O539" s="38" t="n">
        <v>45936</v>
      </c>
      <c r="P539" s="39" t="n">
        <v>3262000</v>
      </c>
      <c r="Q539" s="37" t="n">
        <v>10</v>
      </c>
      <c r="R539" s="37" t="s">
        <v>187</v>
      </c>
      <c r="S539" s="37" t="s">
        <v>114</v>
      </c>
      <c r="T539" s="37" t="s">
        <v>676</v>
      </c>
      <c r="U539" s="37" t="s">
        <v>52</v>
      </c>
      <c r="V539" s="37" t="n">
        <f aca="false">IF(O539="","",YEAR(O539))</f>
        <v>2025</v>
      </c>
      <c r="W539" s="37" t="str">
        <f aca="false">IF(E539&lt;25,"21-24",IF(E539&lt;30,"25-29",IF(E539&lt;35,"30-34",IF(E539&lt;40,"35-39",IF(E539&lt;45,"40-44","45+")))))</f>
        <v>40-44</v>
      </c>
    </row>
    <row r="540" customFormat="false" ht="15" hidden="false" customHeight="false" outlineLevel="0" collapsed="false">
      <c r="A540" s="37" t="s">
        <v>509</v>
      </c>
      <c r="B540" s="37" t="s">
        <v>369</v>
      </c>
      <c r="C540" s="37" t="s">
        <v>383</v>
      </c>
      <c r="D540" s="37" t="s">
        <v>83</v>
      </c>
      <c r="E540" s="37" t="n">
        <v>40</v>
      </c>
      <c r="F540" s="37" t="s">
        <v>101</v>
      </c>
      <c r="G540" s="37" t="s">
        <v>96</v>
      </c>
      <c r="H540" s="37" t="s">
        <v>319</v>
      </c>
      <c r="I540" s="37" t="s">
        <v>61</v>
      </c>
      <c r="J540" s="37" t="s">
        <v>423</v>
      </c>
      <c r="K540" s="37" t="s">
        <v>78</v>
      </c>
      <c r="L540" s="37" t="s">
        <v>108</v>
      </c>
      <c r="M540" s="37" t="s">
        <v>86</v>
      </c>
      <c r="N540" s="37" t="s">
        <v>90</v>
      </c>
      <c r="O540" s="38" t="n">
        <v>41926</v>
      </c>
      <c r="P540" s="39" t="n">
        <v>3883000</v>
      </c>
      <c r="Q540" s="37" t="n">
        <v>11</v>
      </c>
      <c r="R540" s="37" t="s">
        <v>187</v>
      </c>
      <c r="S540" s="37" t="s">
        <v>111</v>
      </c>
      <c r="T540" s="37" t="s">
        <v>580</v>
      </c>
      <c r="U540" s="37" t="s">
        <v>53</v>
      </c>
      <c r="V540" s="37" t="n">
        <f aca="false">IF(O540="","",YEAR(O540))</f>
        <v>2014</v>
      </c>
      <c r="W540" s="37" t="str">
        <f aca="false">IF(E540&lt;25,"21-24",IF(E540&lt;30,"25-29",IF(E540&lt;35,"30-34",IF(E540&lt;40,"35-39",IF(E540&lt;45,"40-44","45+")))))</f>
        <v>40-44</v>
      </c>
    </row>
    <row r="541" customFormat="false" ht="15" hidden="false" customHeight="false" outlineLevel="0" collapsed="false">
      <c r="A541" s="37" t="s">
        <v>1162</v>
      </c>
      <c r="B541" s="37" t="s">
        <v>350</v>
      </c>
      <c r="C541" s="37" t="s">
        <v>406</v>
      </c>
      <c r="D541" s="37" t="s">
        <v>82</v>
      </c>
      <c r="E541" s="37" t="n">
        <v>26</v>
      </c>
      <c r="F541" s="37" t="s">
        <v>100</v>
      </c>
      <c r="G541" s="37" t="s">
        <v>98</v>
      </c>
      <c r="H541" s="37" t="s">
        <v>321</v>
      </c>
      <c r="I541" s="37" t="s">
        <v>63</v>
      </c>
      <c r="J541" s="37" t="s">
        <v>626</v>
      </c>
      <c r="K541" s="37" t="s">
        <v>77</v>
      </c>
      <c r="L541" s="37" t="s">
        <v>108</v>
      </c>
      <c r="M541" s="37" t="s">
        <v>87</v>
      </c>
      <c r="N541" s="37" t="s">
        <v>90</v>
      </c>
      <c r="O541" s="38" t="n">
        <v>44498</v>
      </c>
      <c r="P541" s="39" t="n">
        <v>2015000</v>
      </c>
      <c r="Q541" s="37" t="n">
        <v>11</v>
      </c>
      <c r="R541" s="37" t="s">
        <v>187</v>
      </c>
      <c r="S541" s="37" t="s">
        <v>114</v>
      </c>
      <c r="T541" s="37" t="s">
        <v>1163</v>
      </c>
      <c r="U541" s="37" t="s">
        <v>53</v>
      </c>
      <c r="V541" s="37" t="n">
        <f aca="false">IF(O541="","",YEAR(O541))</f>
        <v>2021</v>
      </c>
      <c r="W541" s="37" t="str">
        <f aca="false">IF(E541&lt;25,"21-24",IF(E541&lt;30,"25-29",IF(E541&lt;35,"30-34",IF(E541&lt;40,"35-39",IF(E541&lt;45,"40-44","45+")))))</f>
        <v>25-29</v>
      </c>
    </row>
    <row r="542" customFormat="false" ht="15" hidden="false" customHeight="false" outlineLevel="0" collapsed="false">
      <c r="A542" s="37" t="s">
        <v>1164</v>
      </c>
      <c r="B542" s="37" t="s">
        <v>515</v>
      </c>
      <c r="C542" s="37" t="s">
        <v>370</v>
      </c>
      <c r="D542" s="37" t="s">
        <v>82</v>
      </c>
      <c r="E542" s="37" t="n">
        <v>39</v>
      </c>
      <c r="F542" s="37" t="s">
        <v>100</v>
      </c>
      <c r="G542" s="37" t="s">
        <v>95</v>
      </c>
      <c r="H542" s="37" t="s">
        <v>320</v>
      </c>
      <c r="I542" s="37" t="s">
        <v>62</v>
      </c>
      <c r="J542" s="37" t="s">
        <v>420</v>
      </c>
      <c r="K542" s="37" t="s">
        <v>78</v>
      </c>
      <c r="L542" s="37" t="s">
        <v>105</v>
      </c>
      <c r="M542" s="37" t="s">
        <v>86</v>
      </c>
      <c r="N542" s="37" t="s">
        <v>90</v>
      </c>
      <c r="O542" s="38" t="n">
        <v>42747</v>
      </c>
      <c r="P542" s="39" t="n">
        <v>3105000</v>
      </c>
      <c r="Q542" s="37" t="n">
        <v>10</v>
      </c>
      <c r="R542" s="37" t="s">
        <v>185</v>
      </c>
      <c r="S542" s="37" t="s">
        <v>115</v>
      </c>
      <c r="T542" s="37" t="s">
        <v>923</v>
      </c>
      <c r="U542" s="37" t="s">
        <v>52</v>
      </c>
      <c r="V542" s="37" t="n">
        <f aca="false">IF(O542="","",YEAR(O542))</f>
        <v>2017</v>
      </c>
      <c r="W542" s="37" t="str">
        <f aca="false">IF(E542&lt;25,"21-24",IF(E542&lt;30,"25-29",IF(E542&lt;35,"30-34",IF(E542&lt;40,"35-39",IF(E542&lt;45,"40-44","45+")))))</f>
        <v>35-39</v>
      </c>
    </row>
    <row r="543" customFormat="false" ht="15" hidden="false" customHeight="false" outlineLevel="0" collapsed="false">
      <c r="A543" s="37" t="s">
        <v>1165</v>
      </c>
      <c r="B543" s="37" t="s">
        <v>468</v>
      </c>
      <c r="C543" s="37" t="s">
        <v>370</v>
      </c>
      <c r="D543" s="37" t="s">
        <v>82</v>
      </c>
      <c r="E543" s="37" t="n">
        <v>31</v>
      </c>
      <c r="F543" s="37" t="s">
        <v>100</v>
      </c>
      <c r="G543" s="37" t="s">
        <v>94</v>
      </c>
      <c r="H543" s="37" t="s">
        <v>325</v>
      </c>
      <c r="I543" s="37" t="s">
        <v>67</v>
      </c>
      <c r="J543" s="37" t="s">
        <v>716</v>
      </c>
      <c r="K543" s="37" t="s">
        <v>76</v>
      </c>
      <c r="L543" s="37" t="s">
        <v>106</v>
      </c>
      <c r="M543" s="37" t="s">
        <v>87</v>
      </c>
      <c r="N543" s="37" t="s">
        <v>90</v>
      </c>
      <c r="O543" s="38" t="n">
        <v>43231</v>
      </c>
      <c r="P543" s="39" t="n">
        <v>1007000</v>
      </c>
      <c r="Q543" s="37" t="n">
        <v>3</v>
      </c>
      <c r="R543" s="37" t="s">
        <v>187</v>
      </c>
      <c r="S543" s="37" t="s">
        <v>112</v>
      </c>
      <c r="T543" s="37" t="s">
        <v>358</v>
      </c>
      <c r="U543" s="37" t="s">
        <v>52</v>
      </c>
      <c r="V543" s="37" t="n">
        <f aca="false">IF(O543="","",YEAR(O543))</f>
        <v>2018</v>
      </c>
      <c r="W543" s="37" t="str">
        <f aca="false">IF(E543&lt;25,"21-24",IF(E543&lt;30,"25-29",IF(E543&lt;35,"30-34",IF(E543&lt;40,"35-39",IF(E543&lt;45,"40-44","45+")))))</f>
        <v>30-34</v>
      </c>
    </row>
    <row r="544" customFormat="false" ht="15" hidden="false" customHeight="false" outlineLevel="0" collapsed="false">
      <c r="A544" s="37" t="s">
        <v>1166</v>
      </c>
      <c r="B544" s="37" t="s">
        <v>474</v>
      </c>
      <c r="C544" s="37" t="s">
        <v>356</v>
      </c>
      <c r="D544" s="37" t="s">
        <v>83</v>
      </c>
      <c r="E544" s="37" t="n">
        <v>30</v>
      </c>
      <c r="F544" s="37" t="s">
        <v>101</v>
      </c>
      <c r="G544" s="37" t="s">
        <v>94</v>
      </c>
      <c r="H544" s="37" t="s">
        <v>325</v>
      </c>
      <c r="I544" s="37" t="s">
        <v>67</v>
      </c>
      <c r="J544" s="37" t="s">
        <v>357</v>
      </c>
      <c r="K544" s="37" t="s">
        <v>75</v>
      </c>
      <c r="L544" s="37" t="s">
        <v>105</v>
      </c>
      <c r="M544" s="37" t="s">
        <v>86</v>
      </c>
      <c r="N544" s="37" t="s">
        <v>90</v>
      </c>
      <c r="O544" s="38" t="n">
        <v>43971</v>
      </c>
      <c r="P544" s="39" t="n">
        <v>474000</v>
      </c>
      <c r="Q544" s="37" t="n">
        <v>2</v>
      </c>
      <c r="R544" s="37" t="s">
        <v>185</v>
      </c>
      <c r="S544" s="37" t="s">
        <v>112</v>
      </c>
      <c r="T544" s="37" t="s">
        <v>755</v>
      </c>
      <c r="U544" s="37" t="s">
        <v>52</v>
      </c>
      <c r="V544" s="37" t="n">
        <f aca="false">IF(O544="","",YEAR(O544))</f>
        <v>2020</v>
      </c>
      <c r="W544" s="37" t="str">
        <f aca="false">IF(E544&lt;25,"21-24",IF(E544&lt;30,"25-29",IF(E544&lt;35,"30-34",IF(E544&lt;40,"35-39",IF(E544&lt;45,"40-44","45+")))))</f>
        <v>30-34</v>
      </c>
    </row>
    <row r="545" customFormat="false" ht="15" hidden="false" customHeight="false" outlineLevel="0" collapsed="false">
      <c r="A545" s="37" t="s">
        <v>1167</v>
      </c>
      <c r="B545" s="37" t="s">
        <v>600</v>
      </c>
      <c r="C545" s="37" t="s">
        <v>429</v>
      </c>
      <c r="D545" s="37" t="s">
        <v>83</v>
      </c>
      <c r="E545" s="37" t="n">
        <v>28</v>
      </c>
      <c r="F545" s="37" t="s">
        <v>101</v>
      </c>
      <c r="G545" s="37" t="s">
        <v>98</v>
      </c>
      <c r="H545" s="37" t="s">
        <v>322</v>
      </c>
      <c r="I545" s="37" t="s">
        <v>64</v>
      </c>
      <c r="J545" s="37" t="s">
        <v>461</v>
      </c>
      <c r="K545" s="37" t="s">
        <v>75</v>
      </c>
      <c r="L545" s="37" t="s">
        <v>104</v>
      </c>
      <c r="M545" s="37" t="s">
        <v>88</v>
      </c>
      <c r="N545" s="37" t="s">
        <v>90</v>
      </c>
      <c r="O545" s="38" t="n">
        <v>44305</v>
      </c>
      <c r="P545" s="39" t="n">
        <v>336000</v>
      </c>
      <c r="Q545" s="37" t="n">
        <v>19</v>
      </c>
      <c r="R545" s="37" t="s">
        <v>187</v>
      </c>
      <c r="S545" s="37" t="s">
        <v>115</v>
      </c>
      <c r="T545" s="37" t="s">
        <v>813</v>
      </c>
      <c r="U545" s="37" t="s">
        <v>52</v>
      </c>
      <c r="V545" s="37" t="n">
        <f aca="false">IF(O545="","",YEAR(O545))</f>
        <v>2021</v>
      </c>
      <c r="W545" s="37" t="str">
        <f aca="false">IF(E545&lt;25,"21-24",IF(E545&lt;30,"25-29",IF(E545&lt;35,"30-34",IF(E545&lt;40,"35-39",IF(E545&lt;45,"40-44","45+")))))</f>
        <v>25-29</v>
      </c>
    </row>
    <row r="546" customFormat="false" ht="15" hidden="false" customHeight="false" outlineLevel="0" collapsed="false">
      <c r="A546" s="37" t="s">
        <v>1168</v>
      </c>
      <c r="B546" s="37" t="s">
        <v>360</v>
      </c>
      <c r="C546" s="37" t="s">
        <v>516</v>
      </c>
      <c r="D546" s="37" t="s">
        <v>83</v>
      </c>
      <c r="E546" s="37" t="n">
        <v>30</v>
      </c>
      <c r="F546" s="37" t="s">
        <v>101</v>
      </c>
      <c r="G546" s="37" t="s">
        <v>96</v>
      </c>
      <c r="H546" s="37" t="s">
        <v>318</v>
      </c>
      <c r="I546" s="37" t="s">
        <v>60</v>
      </c>
      <c r="J546" s="37" t="s">
        <v>366</v>
      </c>
      <c r="K546" s="37" t="s">
        <v>76</v>
      </c>
      <c r="L546" s="37" t="s">
        <v>107</v>
      </c>
      <c r="M546" s="37" t="s">
        <v>88</v>
      </c>
      <c r="N546" s="37" t="s">
        <v>92</v>
      </c>
      <c r="O546" s="38" t="n">
        <v>44958</v>
      </c>
      <c r="P546" s="39" t="n">
        <v>974000</v>
      </c>
      <c r="Q546" s="37" t="n">
        <v>3</v>
      </c>
      <c r="R546" s="37" t="s">
        <v>187</v>
      </c>
      <c r="S546" s="37" t="s">
        <v>112</v>
      </c>
      <c r="T546" s="37" t="s">
        <v>670</v>
      </c>
      <c r="U546" s="37" t="s">
        <v>52</v>
      </c>
      <c r="V546" s="37" t="n">
        <f aca="false">IF(O546="","",YEAR(O546))</f>
        <v>2023</v>
      </c>
      <c r="W546" s="37" t="str">
        <f aca="false">IF(E546&lt;25,"21-24",IF(E546&lt;30,"25-29",IF(E546&lt;35,"30-34",IF(E546&lt;40,"35-39",IF(E546&lt;45,"40-44","45+")))))</f>
        <v>30-34</v>
      </c>
    </row>
    <row r="547" customFormat="false" ht="15" hidden="false" customHeight="false" outlineLevel="0" collapsed="false">
      <c r="A547" s="37" t="s">
        <v>1169</v>
      </c>
      <c r="B547" s="37" t="s">
        <v>507</v>
      </c>
      <c r="C547" s="37" t="s">
        <v>375</v>
      </c>
      <c r="D547" s="37" t="s">
        <v>83</v>
      </c>
      <c r="E547" s="37" t="n">
        <v>21</v>
      </c>
      <c r="F547" s="37" t="s">
        <v>101</v>
      </c>
      <c r="G547" s="37" t="s">
        <v>94</v>
      </c>
      <c r="H547" s="37" t="s">
        <v>323</v>
      </c>
      <c r="I547" s="37" t="s">
        <v>65</v>
      </c>
      <c r="J547" s="37" t="s">
        <v>376</v>
      </c>
      <c r="K547" s="37" t="s">
        <v>76</v>
      </c>
      <c r="L547" s="37" t="s">
        <v>105</v>
      </c>
      <c r="M547" s="37" t="s">
        <v>87</v>
      </c>
      <c r="N547" s="37" t="s">
        <v>90</v>
      </c>
      <c r="O547" s="38" t="n">
        <v>46245</v>
      </c>
      <c r="P547" s="39" t="n">
        <v>899000</v>
      </c>
      <c r="Q547" s="37" t="n">
        <v>4</v>
      </c>
      <c r="R547" s="37" t="s">
        <v>187</v>
      </c>
      <c r="S547" s="37" t="s">
        <v>112</v>
      </c>
      <c r="T547" s="37" t="s">
        <v>969</v>
      </c>
      <c r="U547" s="37" t="s">
        <v>53</v>
      </c>
      <c r="V547" s="37" t="n">
        <f aca="false">IF(O547="","",YEAR(O547))</f>
        <v>2026</v>
      </c>
      <c r="W547" s="37" t="str">
        <f aca="false">IF(E547&lt;25,"21-24",IF(E547&lt;30,"25-29",IF(E547&lt;35,"30-34",IF(E547&lt;40,"35-39",IF(E547&lt;45,"40-44","45+")))))</f>
        <v>21-24</v>
      </c>
    </row>
    <row r="548" customFormat="false" ht="15" hidden="false" customHeight="false" outlineLevel="0" collapsed="false">
      <c r="A548" s="37" t="s">
        <v>1170</v>
      </c>
      <c r="B548" s="37" t="s">
        <v>410</v>
      </c>
      <c r="C548" s="37" t="s">
        <v>469</v>
      </c>
      <c r="D548" s="37" t="s">
        <v>82</v>
      </c>
      <c r="E548" s="37" t="n">
        <v>35</v>
      </c>
      <c r="F548" s="37" t="s">
        <v>101</v>
      </c>
      <c r="G548" s="37" t="s">
        <v>94</v>
      </c>
      <c r="H548" s="37" t="s">
        <v>321</v>
      </c>
      <c r="I548" s="37" t="s">
        <v>63</v>
      </c>
      <c r="J548" s="37" t="s">
        <v>388</v>
      </c>
      <c r="K548" s="37" t="s">
        <v>77</v>
      </c>
      <c r="L548" s="37" t="s">
        <v>106</v>
      </c>
      <c r="M548" s="37" t="s">
        <v>86</v>
      </c>
      <c r="N548" s="37" t="s">
        <v>90</v>
      </c>
      <c r="O548" s="38" t="n">
        <v>43968</v>
      </c>
      <c r="P548" s="39" t="n">
        <v>2063000</v>
      </c>
      <c r="Q548" s="37" t="n">
        <v>13</v>
      </c>
      <c r="R548" s="37" t="s">
        <v>187</v>
      </c>
      <c r="S548" s="37" t="s">
        <v>111</v>
      </c>
      <c r="T548" s="37" t="s">
        <v>791</v>
      </c>
      <c r="U548" s="37" t="s">
        <v>52</v>
      </c>
      <c r="V548" s="37" t="n">
        <f aca="false">IF(O548="","",YEAR(O548))</f>
        <v>2020</v>
      </c>
      <c r="W548" s="37" t="str">
        <f aca="false">IF(E548&lt;25,"21-24",IF(E548&lt;30,"25-29",IF(E548&lt;35,"30-34",IF(E548&lt;40,"35-39",IF(E548&lt;45,"40-44","45+")))))</f>
        <v>35-39</v>
      </c>
    </row>
    <row r="549" customFormat="false" ht="15" hidden="false" customHeight="false" outlineLevel="0" collapsed="false">
      <c r="A549" s="37" t="s">
        <v>1171</v>
      </c>
      <c r="B549" s="37" t="s">
        <v>445</v>
      </c>
      <c r="C549" s="37" t="s">
        <v>392</v>
      </c>
      <c r="D549" s="37" t="s">
        <v>82</v>
      </c>
      <c r="E549" s="37" t="n">
        <v>32</v>
      </c>
      <c r="F549" s="37" t="s">
        <v>100</v>
      </c>
      <c r="G549" s="37" t="s">
        <v>94</v>
      </c>
      <c r="H549" s="37" t="s">
        <v>318</v>
      </c>
      <c r="I549" s="37" t="s">
        <v>60</v>
      </c>
      <c r="J549" s="37" t="s">
        <v>470</v>
      </c>
      <c r="K549" s="37" t="s">
        <v>77</v>
      </c>
      <c r="L549" s="37" t="s">
        <v>106</v>
      </c>
      <c r="M549" s="37" t="s">
        <v>88</v>
      </c>
      <c r="N549" s="37" t="s">
        <v>90</v>
      </c>
      <c r="O549" s="38" t="n">
        <v>46085</v>
      </c>
      <c r="P549" s="39" t="n">
        <v>2048000</v>
      </c>
      <c r="Q549" s="37" t="n">
        <v>13</v>
      </c>
      <c r="R549" s="37" t="s">
        <v>187</v>
      </c>
      <c r="S549" s="37" t="s">
        <v>112</v>
      </c>
      <c r="T549" s="37" t="s">
        <v>894</v>
      </c>
      <c r="U549" s="37" t="s">
        <v>52</v>
      </c>
      <c r="V549" s="37" t="n">
        <f aca="false">IF(O549="","",YEAR(O549))</f>
        <v>2026</v>
      </c>
      <c r="W549" s="37" t="str">
        <f aca="false">IF(E549&lt;25,"21-24",IF(E549&lt;30,"25-29",IF(E549&lt;35,"30-34",IF(E549&lt;40,"35-39",IF(E549&lt;45,"40-44","45+")))))</f>
        <v>30-34</v>
      </c>
    </row>
    <row r="550" customFormat="false" ht="15" hidden="false" customHeight="false" outlineLevel="0" collapsed="false">
      <c r="A550" s="37" t="s">
        <v>1172</v>
      </c>
      <c r="B550" s="37" t="s">
        <v>419</v>
      </c>
      <c r="C550" s="37" t="s">
        <v>392</v>
      </c>
      <c r="D550" s="37" t="s">
        <v>83</v>
      </c>
      <c r="E550" s="37" t="n">
        <v>25</v>
      </c>
      <c r="F550" s="37" t="s">
        <v>101</v>
      </c>
      <c r="G550" s="37" t="s">
        <v>94</v>
      </c>
      <c r="H550" s="37" t="s">
        <v>318</v>
      </c>
      <c r="I550" s="37" t="s">
        <v>60</v>
      </c>
      <c r="J550" s="37" t="s">
        <v>384</v>
      </c>
      <c r="K550" s="37" t="s">
        <v>76</v>
      </c>
      <c r="L550" s="37" t="s">
        <v>108</v>
      </c>
      <c r="M550" s="37" t="s">
        <v>87</v>
      </c>
      <c r="N550" s="37" t="s">
        <v>90</v>
      </c>
      <c r="O550" s="38" t="n">
        <v>46048</v>
      </c>
      <c r="P550" s="39" t="n">
        <v>1124000</v>
      </c>
      <c r="Q550" s="37" t="n">
        <v>14</v>
      </c>
      <c r="R550" s="37" t="s">
        <v>187</v>
      </c>
      <c r="S550" s="37" t="s">
        <v>111</v>
      </c>
      <c r="T550" s="37" t="s">
        <v>556</v>
      </c>
      <c r="U550" s="37" t="s">
        <v>52</v>
      </c>
      <c r="V550" s="37" t="n">
        <f aca="false">IF(O550="","",YEAR(O550))</f>
        <v>2026</v>
      </c>
      <c r="W550" s="37" t="str">
        <f aca="false">IF(E550&lt;25,"21-24",IF(E550&lt;30,"25-29",IF(E550&lt;35,"30-34",IF(E550&lt;40,"35-39",IF(E550&lt;45,"40-44","45+")))))</f>
        <v>25-29</v>
      </c>
    </row>
    <row r="551" customFormat="false" ht="15" hidden="false" customHeight="false" outlineLevel="0" collapsed="false">
      <c r="A551" s="37" t="s">
        <v>1173</v>
      </c>
      <c r="B551" s="37" t="s">
        <v>460</v>
      </c>
      <c r="C551" s="37" t="s">
        <v>383</v>
      </c>
      <c r="D551" s="37" t="s">
        <v>82</v>
      </c>
      <c r="E551" s="37" t="n">
        <v>43</v>
      </c>
      <c r="F551" s="37" t="s">
        <v>100</v>
      </c>
      <c r="G551" s="37" t="s">
        <v>95</v>
      </c>
      <c r="H551" s="37" t="s">
        <v>320</v>
      </c>
      <c r="I551" s="37" t="s">
        <v>62</v>
      </c>
      <c r="J551" s="37" t="s">
        <v>481</v>
      </c>
      <c r="K551" s="37" t="s">
        <v>78</v>
      </c>
      <c r="L551" s="37" t="s">
        <v>106</v>
      </c>
      <c r="M551" s="37" t="s">
        <v>86</v>
      </c>
      <c r="N551" s="37" t="s">
        <v>90</v>
      </c>
      <c r="O551" s="38" t="n">
        <v>42303</v>
      </c>
      <c r="P551" s="39" t="n">
        <v>4288000</v>
      </c>
      <c r="Q551" s="37" t="n">
        <v>7</v>
      </c>
      <c r="R551" s="37" t="s">
        <v>187</v>
      </c>
      <c r="S551" s="37" t="s">
        <v>111</v>
      </c>
      <c r="T551" s="37" t="s">
        <v>353</v>
      </c>
      <c r="U551" s="37" t="s">
        <v>52</v>
      </c>
      <c r="V551" s="37" t="n">
        <f aca="false">IF(O551="","",YEAR(O551))</f>
        <v>2015</v>
      </c>
      <c r="W551" s="37" t="str">
        <f aca="false">IF(E551&lt;25,"21-24",IF(E551&lt;30,"25-29",IF(E551&lt;35,"30-34",IF(E551&lt;40,"35-39",IF(E551&lt;45,"40-44","45+")))))</f>
        <v>40-44</v>
      </c>
    </row>
    <row r="552" customFormat="false" ht="15" hidden="false" customHeight="false" outlineLevel="0" collapsed="false">
      <c r="A552" s="37" t="s">
        <v>1174</v>
      </c>
      <c r="B552" s="37" t="s">
        <v>448</v>
      </c>
      <c r="C552" s="37" t="s">
        <v>433</v>
      </c>
      <c r="D552" s="37" t="s">
        <v>82</v>
      </c>
      <c r="E552" s="37" t="n">
        <v>34</v>
      </c>
      <c r="F552" s="37" t="s">
        <v>101</v>
      </c>
      <c r="G552" s="37" t="s">
        <v>96</v>
      </c>
      <c r="H552" s="37" t="s">
        <v>325</v>
      </c>
      <c r="I552" s="37" t="s">
        <v>67</v>
      </c>
      <c r="J552" s="37" t="s">
        <v>716</v>
      </c>
      <c r="K552" s="37" t="s">
        <v>76</v>
      </c>
      <c r="L552" s="37" t="s">
        <v>106</v>
      </c>
      <c r="M552" s="37" t="s">
        <v>87</v>
      </c>
      <c r="N552" s="37" t="s">
        <v>90</v>
      </c>
      <c r="O552" s="38" t="n">
        <v>46144</v>
      </c>
      <c r="P552" s="39" t="n">
        <v>878000</v>
      </c>
      <c r="Q552" s="37" t="n">
        <v>9</v>
      </c>
      <c r="R552" s="37" t="s">
        <v>187</v>
      </c>
      <c r="S552" s="37" t="s">
        <v>115</v>
      </c>
      <c r="T552" s="37" t="s">
        <v>358</v>
      </c>
      <c r="U552" s="37" t="s">
        <v>52</v>
      </c>
      <c r="V552" s="37" t="n">
        <f aca="false">IF(O552="","",YEAR(O552))</f>
        <v>2026</v>
      </c>
      <c r="W552" s="37" t="str">
        <f aca="false">IF(E552&lt;25,"21-24",IF(E552&lt;30,"25-29",IF(E552&lt;35,"30-34",IF(E552&lt;40,"35-39",IF(E552&lt;45,"40-44","45+")))))</f>
        <v>30-34</v>
      </c>
    </row>
    <row r="553" customFormat="false" ht="15" hidden="false" customHeight="false" outlineLevel="0" collapsed="false">
      <c r="A553" s="37" t="s">
        <v>927</v>
      </c>
      <c r="B553" s="37" t="s">
        <v>600</v>
      </c>
      <c r="C553" s="37" t="s">
        <v>433</v>
      </c>
      <c r="D553" s="37" t="s">
        <v>82</v>
      </c>
      <c r="E553" s="37" t="n">
        <v>42</v>
      </c>
      <c r="F553" s="37" t="s">
        <v>100</v>
      </c>
      <c r="G553" s="37" t="s">
        <v>94</v>
      </c>
      <c r="H553" s="37" t="s">
        <v>322</v>
      </c>
      <c r="I553" s="37" t="s">
        <v>64</v>
      </c>
      <c r="J553" s="37" t="s">
        <v>457</v>
      </c>
      <c r="K553" s="37" t="s">
        <v>78</v>
      </c>
      <c r="L553" s="37" t="s">
        <v>106</v>
      </c>
      <c r="M553" s="37" t="s">
        <v>88</v>
      </c>
      <c r="N553" s="37" t="s">
        <v>90</v>
      </c>
      <c r="O553" s="38" t="n">
        <v>45863</v>
      </c>
      <c r="P553" s="39" t="n">
        <v>2612000</v>
      </c>
      <c r="Q553" s="37" t="n">
        <v>21</v>
      </c>
      <c r="R553" s="37" t="s">
        <v>185</v>
      </c>
      <c r="S553" s="37" t="s">
        <v>111</v>
      </c>
      <c r="T553" s="37" t="s">
        <v>812</v>
      </c>
      <c r="U553" s="37" t="s">
        <v>53</v>
      </c>
      <c r="V553" s="37" t="n">
        <f aca="false">IF(O553="","",YEAR(O553))</f>
        <v>2025</v>
      </c>
      <c r="W553" s="37" t="str">
        <f aca="false">IF(E553&lt;25,"21-24",IF(E553&lt;30,"25-29",IF(E553&lt;35,"30-34",IF(E553&lt;40,"35-39",IF(E553&lt;45,"40-44","45+")))))</f>
        <v>40-44</v>
      </c>
    </row>
    <row r="554" customFormat="false" ht="15" hidden="false" customHeight="false" outlineLevel="0" collapsed="false">
      <c r="A554" s="37" t="s">
        <v>1175</v>
      </c>
      <c r="B554" s="37" t="s">
        <v>360</v>
      </c>
      <c r="C554" s="37" t="s">
        <v>453</v>
      </c>
      <c r="D554" s="37" t="s">
        <v>82</v>
      </c>
      <c r="E554" s="37" t="n">
        <v>33</v>
      </c>
      <c r="F554" s="37" t="s">
        <v>100</v>
      </c>
      <c r="G554" s="37" t="s">
        <v>94</v>
      </c>
      <c r="H554" s="37" t="s">
        <v>318</v>
      </c>
      <c r="I554" s="37" t="s">
        <v>60</v>
      </c>
      <c r="J554" s="37" t="s">
        <v>470</v>
      </c>
      <c r="K554" s="37" t="s">
        <v>77</v>
      </c>
      <c r="L554" s="37" t="s">
        <v>104</v>
      </c>
      <c r="M554" s="37" t="s">
        <v>86</v>
      </c>
      <c r="N554" s="37" t="s">
        <v>90</v>
      </c>
      <c r="O554" s="38" t="n">
        <v>42067</v>
      </c>
      <c r="P554" s="39" t="n">
        <v>2232000</v>
      </c>
      <c r="Q554" s="37" t="n">
        <v>16</v>
      </c>
      <c r="R554" s="37" t="s">
        <v>187</v>
      </c>
      <c r="S554" s="37" t="s">
        <v>112</v>
      </c>
      <c r="T554" s="37" t="s">
        <v>662</v>
      </c>
      <c r="U554" s="37" t="s">
        <v>52</v>
      </c>
      <c r="V554" s="37" t="n">
        <f aca="false">IF(O554="","",YEAR(O554))</f>
        <v>2015</v>
      </c>
      <c r="W554" s="37" t="str">
        <f aca="false">IF(E554&lt;25,"21-24",IF(E554&lt;30,"25-29",IF(E554&lt;35,"30-34",IF(E554&lt;40,"35-39",IF(E554&lt;45,"40-44","45+")))))</f>
        <v>30-34</v>
      </c>
    </row>
    <row r="555" customFormat="false" ht="15" hidden="false" customHeight="false" outlineLevel="0" collapsed="false">
      <c r="A555" s="37" t="s">
        <v>1176</v>
      </c>
      <c r="B555" s="37" t="s">
        <v>537</v>
      </c>
      <c r="C555" s="37" t="s">
        <v>370</v>
      </c>
      <c r="D555" s="37" t="s">
        <v>82</v>
      </c>
      <c r="E555" s="37" t="n">
        <v>28</v>
      </c>
      <c r="F555" s="37" t="s">
        <v>101</v>
      </c>
      <c r="G555" s="37" t="s">
        <v>94</v>
      </c>
      <c r="H555" s="37" t="s">
        <v>324</v>
      </c>
      <c r="I555" s="37" t="s">
        <v>66</v>
      </c>
      <c r="J555" s="37" t="s">
        <v>475</v>
      </c>
      <c r="K555" s="37" t="s">
        <v>76</v>
      </c>
      <c r="L555" s="37" t="s">
        <v>106</v>
      </c>
      <c r="M555" s="37" t="s">
        <v>86</v>
      </c>
      <c r="N555" s="37" t="s">
        <v>90</v>
      </c>
      <c r="O555" s="38" t="n">
        <v>45581</v>
      </c>
      <c r="P555" s="39" t="n">
        <v>756000</v>
      </c>
      <c r="Q555" s="37" t="n">
        <v>24</v>
      </c>
      <c r="R555" s="37" t="s">
        <v>185</v>
      </c>
      <c r="S555" s="37" t="s">
        <v>112</v>
      </c>
      <c r="T555" s="37" t="s">
        <v>1177</v>
      </c>
      <c r="U555" s="37" t="s">
        <v>52</v>
      </c>
      <c r="V555" s="37" t="n">
        <f aca="false">IF(O555="","",YEAR(O555))</f>
        <v>2024</v>
      </c>
      <c r="W555" s="37" t="str">
        <f aca="false">IF(E555&lt;25,"21-24",IF(E555&lt;30,"25-29",IF(E555&lt;35,"30-34",IF(E555&lt;40,"35-39",IF(E555&lt;45,"40-44","45+")))))</f>
        <v>25-29</v>
      </c>
    </row>
    <row r="556" customFormat="false" ht="15" hidden="false" customHeight="false" outlineLevel="0" collapsed="false">
      <c r="A556" s="37" t="s">
        <v>1178</v>
      </c>
      <c r="B556" s="37" t="s">
        <v>465</v>
      </c>
      <c r="C556" s="37" t="s">
        <v>433</v>
      </c>
      <c r="D556" s="37" t="s">
        <v>83</v>
      </c>
      <c r="E556" s="37" t="n">
        <v>30</v>
      </c>
      <c r="F556" s="37" t="s">
        <v>100</v>
      </c>
      <c r="G556" s="37" t="s">
        <v>95</v>
      </c>
      <c r="H556" s="37" t="s">
        <v>321</v>
      </c>
      <c r="I556" s="37" t="s">
        <v>63</v>
      </c>
      <c r="J556" s="37" t="s">
        <v>626</v>
      </c>
      <c r="K556" s="37" t="s">
        <v>77</v>
      </c>
      <c r="L556" s="37" t="s">
        <v>109</v>
      </c>
      <c r="M556" s="37" t="s">
        <v>86</v>
      </c>
      <c r="N556" s="37" t="s">
        <v>90</v>
      </c>
      <c r="O556" s="38" t="n">
        <v>45450</v>
      </c>
      <c r="P556" s="39" t="n">
        <v>2065000</v>
      </c>
      <c r="Q556" s="37" t="n">
        <v>6</v>
      </c>
      <c r="R556" s="37" t="s">
        <v>185</v>
      </c>
      <c r="S556" s="37" t="s">
        <v>115</v>
      </c>
      <c r="T556" s="37" t="s">
        <v>627</v>
      </c>
      <c r="U556" s="37" t="s">
        <v>52</v>
      </c>
      <c r="V556" s="37" t="n">
        <f aca="false">IF(O556="","",YEAR(O556))</f>
        <v>2024</v>
      </c>
      <c r="W556" s="37" t="str">
        <f aca="false">IF(E556&lt;25,"21-24",IF(E556&lt;30,"25-29",IF(E556&lt;35,"30-34",IF(E556&lt;40,"35-39",IF(E556&lt;45,"40-44","45+")))))</f>
        <v>30-34</v>
      </c>
    </row>
    <row r="557" customFormat="false" ht="15" hidden="false" customHeight="false" outlineLevel="0" collapsed="false">
      <c r="A557" s="37" t="s">
        <v>821</v>
      </c>
      <c r="B557" s="37" t="s">
        <v>600</v>
      </c>
      <c r="C557" s="37" t="s">
        <v>469</v>
      </c>
      <c r="D557" s="37" t="s">
        <v>83</v>
      </c>
      <c r="E557" s="37" t="n">
        <v>38</v>
      </c>
      <c r="F557" s="37" t="s">
        <v>102</v>
      </c>
      <c r="G557" s="37" t="s">
        <v>95</v>
      </c>
      <c r="H557" s="37" t="s">
        <v>318</v>
      </c>
      <c r="I557" s="37" t="s">
        <v>60</v>
      </c>
      <c r="J557" s="37" t="s">
        <v>407</v>
      </c>
      <c r="K557" s="37" t="s">
        <v>78</v>
      </c>
      <c r="L557" s="37" t="s">
        <v>106</v>
      </c>
      <c r="M557" s="37" t="s">
        <v>86</v>
      </c>
      <c r="N557" s="37" t="s">
        <v>90</v>
      </c>
      <c r="O557" s="38" t="n">
        <v>45628</v>
      </c>
      <c r="P557" s="39" t="n">
        <v>4330000</v>
      </c>
      <c r="Q557" s="37" t="n">
        <v>24</v>
      </c>
      <c r="R557" s="37" t="s">
        <v>187</v>
      </c>
      <c r="S557" s="37" t="s">
        <v>113</v>
      </c>
      <c r="T557" s="37" t="s">
        <v>639</v>
      </c>
      <c r="U557" s="37" t="s">
        <v>52</v>
      </c>
      <c r="V557" s="37" t="n">
        <f aca="false">IF(O557="","",YEAR(O557))</f>
        <v>2024</v>
      </c>
      <c r="W557" s="37" t="str">
        <f aca="false">IF(E557&lt;25,"21-24",IF(E557&lt;30,"25-29",IF(E557&lt;35,"30-34",IF(E557&lt;40,"35-39",IF(E557&lt;45,"40-44","45+")))))</f>
        <v>35-39</v>
      </c>
    </row>
    <row r="558" customFormat="false" ht="15" hidden="false" customHeight="false" outlineLevel="0" collapsed="false">
      <c r="A558" s="37" t="s">
        <v>427</v>
      </c>
      <c r="B558" s="37" t="s">
        <v>641</v>
      </c>
      <c r="C558" s="37" t="s">
        <v>383</v>
      </c>
      <c r="D558" s="37" t="s">
        <v>82</v>
      </c>
      <c r="E558" s="37" t="n">
        <v>39</v>
      </c>
      <c r="F558" s="37" t="s">
        <v>101</v>
      </c>
      <c r="G558" s="37" t="s">
        <v>94</v>
      </c>
      <c r="H558" s="37" t="s">
        <v>319</v>
      </c>
      <c r="I558" s="37" t="s">
        <v>61</v>
      </c>
      <c r="J558" s="37" t="s">
        <v>423</v>
      </c>
      <c r="K558" s="37" t="s">
        <v>78</v>
      </c>
      <c r="L558" s="37" t="s">
        <v>105</v>
      </c>
      <c r="M558" s="37" t="s">
        <v>87</v>
      </c>
      <c r="N558" s="37" t="s">
        <v>90</v>
      </c>
      <c r="O558" s="38" t="n">
        <v>45096</v>
      </c>
      <c r="P558" s="39" t="n">
        <v>2568000</v>
      </c>
      <c r="Q558" s="37" t="n">
        <v>18</v>
      </c>
      <c r="R558" s="37" t="s">
        <v>187</v>
      </c>
      <c r="S558" s="37" t="s">
        <v>114</v>
      </c>
      <c r="T558" s="37" t="s">
        <v>1107</v>
      </c>
      <c r="U558" s="37" t="s">
        <v>52</v>
      </c>
      <c r="V558" s="37" t="n">
        <f aca="false">IF(O558="","",YEAR(O558))</f>
        <v>2023</v>
      </c>
      <c r="W558" s="37" t="str">
        <f aca="false">IF(E558&lt;25,"21-24",IF(E558&lt;30,"25-29",IF(E558&lt;35,"30-34",IF(E558&lt;40,"35-39",IF(E558&lt;45,"40-44","45+")))))</f>
        <v>35-39</v>
      </c>
    </row>
    <row r="559" customFormat="false" ht="15" hidden="false" customHeight="false" outlineLevel="0" collapsed="false">
      <c r="A559" s="37" t="s">
        <v>679</v>
      </c>
      <c r="B559" s="37" t="s">
        <v>422</v>
      </c>
      <c r="C559" s="37" t="s">
        <v>375</v>
      </c>
      <c r="D559" s="37" t="s">
        <v>83</v>
      </c>
      <c r="E559" s="37" t="n">
        <v>39</v>
      </c>
      <c r="F559" s="37" t="s">
        <v>100</v>
      </c>
      <c r="G559" s="37" t="s">
        <v>95</v>
      </c>
      <c r="H559" s="37" t="s">
        <v>320</v>
      </c>
      <c r="I559" s="37" t="s">
        <v>62</v>
      </c>
      <c r="J559" s="37" t="s">
        <v>485</v>
      </c>
      <c r="K559" s="37" t="s">
        <v>78</v>
      </c>
      <c r="L559" s="37" t="s">
        <v>104</v>
      </c>
      <c r="M559" s="37" t="s">
        <v>87</v>
      </c>
      <c r="N559" s="37" t="s">
        <v>90</v>
      </c>
      <c r="O559" s="38" t="n">
        <v>42820</v>
      </c>
      <c r="P559" s="39" t="n">
        <v>2872000</v>
      </c>
      <c r="Q559" s="37" t="n">
        <v>2</v>
      </c>
      <c r="R559" s="37" t="s">
        <v>185</v>
      </c>
      <c r="S559" s="37" t="s">
        <v>114</v>
      </c>
      <c r="T559" s="37" t="s">
        <v>1179</v>
      </c>
      <c r="U559" s="37" t="s">
        <v>53</v>
      </c>
      <c r="V559" s="37" t="n">
        <f aca="false">IF(O559="","",YEAR(O559))</f>
        <v>2017</v>
      </c>
      <c r="W559" s="37" t="str">
        <f aca="false">IF(E559&lt;25,"21-24",IF(E559&lt;30,"25-29",IF(E559&lt;35,"30-34",IF(E559&lt;40,"35-39",IF(E559&lt;45,"40-44","45+")))))</f>
        <v>35-39</v>
      </c>
    </row>
    <row r="560" customFormat="false" ht="15" hidden="false" customHeight="false" outlineLevel="0" collapsed="false">
      <c r="A560" s="37" t="s">
        <v>1180</v>
      </c>
      <c r="B560" s="37" t="s">
        <v>499</v>
      </c>
      <c r="C560" s="37" t="s">
        <v>365</v>
      </c>
      <c r="D560" s="37" t="s">
        <v>83</v>
      </c>
      <c r="E560" s="37" t="n">
        <v>23</v>
      </c>
      <c r="F560" s="37" t="s">
        <v>100</v>
      </c>
      <c r="G560" s="37" t="s">
        <v>94</v>
      </c>
      <c r="H560" s="37" t="s">
        <v>322</v>
      </c>
      <c r="I560" s="37" t="s">
        <v>64</v>
      </c>
      <c r="J560" s="37" t="s">
        <v>461</v>
      </c>
      <c r="K560" s="37" t="s">
        <v>75</v>
      </c>
      <c r="L560" s="37" t="s">
        <v>104</v>
      </c>
      <c r="M560" s="37" t="s">
        <v>86</v>
      </c>
      <c r="N560" s="37" t="s">
        <v>92</v>
      </c>
      <c r="O560" s="38" t="n">
        <v>46235</v>
      </c>
      <c r="P560" s="39" t="n">
        <v>365000</v>
      </c>
      <c r="Q560" s="37" t="n">
        <v>5</v>
      </c>
      <c r="R560" s="37" t="s">
        <v>185</v>
      </c>
      <c r="S560" s="37" t="s">
        <v>111</v>
      </c>
      <c r="T560" s="37" t="s">
        <v>511</v>
      </c>
      <c r="U560" s="37" t="s">
        <v>53</v>
      </c>
      <c r="V560" s="37" t="n">
        <f aca="false">IF(O560="","",YEAR(O560))</f>
        <v>2026</v>
      </c>
      <c r="W560" s="37" t="str">
        <f aca="false">IF(E560&lt;25,"21-24",IF(E560&lt;30,"25-29",IF(E560&lt;35,"30-34",IF(E560&lt;40,"35-39",IF(E560&lt;45,"40-44","45+")))))</f>
        <v>21-24</v>
      </c>
    </row>
    <row r="561" customFormat="false" ht="15" hidden="false" customHeight="false" outlineLevel="0" collapsed="false">
      <c r="A561" s="37" t="s">
        <v>751</v>
      </c>
      <c r="B561" s="37" t="s">
        <v>537</v>
      </c>
      <c r="C561" s="37" t="s">
        <v>406</v>
      </c>
      <c r="D561" s="37" t="s">
        <v>83</v>
      </c>
      <c r="E561" s="37" t="n">
        <v>43</v>
      </c>
      <c r="F561" s="37" t="s">
        <v>100</v>
      </c>
      <c r="G561" s="37" t="s">
        <v>95</v>
      </c>
      <c r="H561" s="37" t="s">
        <v>322</v>
      </c>
      <c r="I561" s="37" t="s">
        <v>64</v>
      </c>
      <c r="J561" s="37" t="s">
        <v>457</v>
      </c>
      <c r="K561" s="37" t="s">
        <v>78</v>
      </c>
      <c r="L561" s="37" t="s">
        <v>105</v>
      </c>
      <c r="M561" s="37" t="s">
        <v>88</v>
      </c>
      <c r="N561" s="37" t="s">
        <v>90</v>
      </c>
      <c r="O561" s="38" t="n">
        <v>44701</v>
      </c>
      <c r="P561" s="39" t="n">
        <v>3115000</v>
      </c>
      <c r="Q561" s="37" t="n">
        <v>7</v>
      </c>
      <c r="R561" s="37" t="s">
        <v>187</v>
      </c>
      <c r="S561" s="37" t="s">
        <v>114</v>
      </c>
      <c r="T561" s="37" t="s">
        <v>1181</v>
      </c>
      <c r="U561" s="37" t="s">
        <v>52</v>
      </c>
      <c r="V561" s="37" t="n">
        <f aca="false">IF(O561="","",YEAR(O561))</f>
        <v>2022</v>
      </c>
      <c r="W561" s="37" t="str">
        <f aca="false">IF(E561&lt;25,"21-24",IF(E561&lt;30,"25-29",IF(E561&lt;35,"30-34",IF(E561&lt;40,"35-39",IF(E561&lt;45,"40-44","45+")))))</f>
        <v>40-44</v>
      </c>
    </row>
    <row r="562" customFormat="false" ht="15" hidden="false" customHeight="false" outlineLevel="0" collapsed="false">
      <c r="A562" s="37" t="s">
        <v>1182</v>
      </c>
      <c r="B562" s="37" t="s">
        <v>402</v>
      </c>
      <c r="C562" s="37" t="s">
        <v>516</v>
      </c>
      <c r="D562" s="37" t="s">
        <v>82</v>
      </c>
      <c r="E562" s="37" t="n">
        <v>26</v>
      </c>
      <c r="F562" s="37" t="s">
        <v>100</v>
      </c>
      <c r="G562" s="37" t="s">
        <v>95</v>
      </c>
      <c r="H562" s="37" t="s">
        <v>318</v>
      </c>
      <c r="I562" s="37" t="s">
        <v>60</v>
      </c>
      <c r="J562" s="37" t="s">
        <v>366</v>
      </c>
      <c r="K562" s="37" t="s">
        <v>76</v>
      </c>
      <c r="L562" s="37" t="s">
        <v>109</v>
      </c>
      <c r="M562" s="37" t="s">
        <v>87</v>
      </c>
      <c r="N562" s="37" t="s">
        <v>90</v>
      </c>
      <c r="O562" s="38" t="n">
        <v>45718</v>
      </c>
      <c r="P562" s="39" t="n">
        <v>887000</v>
      </c>
      <c r="Q562" s="37" t="n">
        <v>21</v>
      </c>
      <c r="R562" s="37" t="s">
        <v>187</v>
      </c>
      <c r="S562" s="37" t="s">
        <v>115</v>
      </c>
      <c r="T562" s="37" t="s">
        <v>584</v>
      </c>
      <c r="U562" s="37" t="s">
        <v>52</v>
      </c>
      <c r="V562" s="37" t="n">
        <f aca="false">IF(O562="","",YEAR(O562))</f>
        <v>2025</v>
      </c>
      <c r="W562" s="37" t="str">
        <f aca="false">IF(E562&lt;25,"21-24",IF(E562&lt;30,"25-29",IF(E562&lt;35,"30-34",IF(E562&lt;40,"35-39",IF(E562&lt;45,"40-44","45+")))))</f>
        <v>25-29</v>
      </c>
    </row>
    <row r="563" customFormat="false" ht="15" hidden="false" customHeight="false" outlineLevel="0" collapsed="false">
      <c r="A563" s="37" t="s">
        <v>1183</v>
      </c>
      <c r="B563" s="37" t="s">
        <v>600</v>
      </c>
      <c r="C563" s="37" t="s">
        <v>361</v>
      </c>
      <c r="D563" s="37" t="s">
        <v>82</v>
      </c>
      <c r="E563" s="37" t="n">
        <v>31</v>
      </c>
      <c r="F563" s="37" t="s">
        <v>100</v>
      </c>
      <c r="G563" s="37" t="s">
        <v>97</v>
      </c>
      <c r="H563" s="37" t="s">
        <v>318</v>
      </c>
      <c r="I563" s="37" t="s">
        <v>60</v>
      </c>
      <c r="J563" s="37" t="s">
        <v>520</v>
      </c>
      <c r="K563" s="37" t="s">
        <v>76</v>
      </c>
      <c r="L563" s="37" t="s">
        <v>107</v>
      </c>
      <c r="M563" s="37" t="s">
        <v>87</v>
      </c>
      <c r="N563" s="37" t="s">
        <v>90</v>
      </c>
      <c r="O563" s="38" t="n">
        <v>43104</v>
      </c>
      <c r="P563" s="39" t="n">
        <v>1320000</v>
      </c>
      <c r="Q563" s="37" t="n">
        <v>9</v>
      </c>
      <c r="R563" s="37" t="s">
        <v>187</v>
      </c>
      <c r="S563" s="37" t="s">
        <v>113</v>
      </c>
      <c r="T563" s="37" t="s">
        <v>611</v>
      </c>
      <c r="U563" s="37" t="s">
        <v>52</v>
      </c>
      <c r="V563" s="37" t="n">
        <f aca="false">IF(O563="","",YEAR(O563))</f>
        <v>2018</v>
      </c>
      <c r="W563" s="37" t="str">
        <f aca="false">IF(E563&lt;25,"21-24",IF(E563&lt;30,"25-29",IF(E563&lt;35,"30-34",IF(E563&lt;40,"35-39",IF(E563&lt;45,"40-44","45+")))))</f>
        <v>30-34</v>
      </c>
    </row>
    <row r="564" customFormat="false" ht="15" hidden="false" customHeight="false" outlineLevel="0" collapsed="false">
      <c r="A564" s="37" t="s">
        <v>1184</v>
      </c>
      <c r="B564" s="37" t="s">
        <v>432</v>
      </c>
      <c r="C564" s="37" t="s">
        <v>433</v>
      </c>
      <c r="D564" s="37" t="s">
        <v>82</v>
      </c>
      <c r="E564" s="37" t="n">
        <v>38</v>
      </c>
      <c r="F564" s="37" t="s">
        <v>101</v>
      </c>
      <c r="G564" s="37" t="s">
        <v>94</v>
      </c>
      <c r="H564" s="37" t="s">
        <v>318</v>
      </c>
      <c r="I564" s="37" t="s">
        <v>60</v>
      </c>
      <c r="J564" s="37" t="s">
        <v>470</v>
      </c>
      <c r="K564" s="37" t="s">
        <v>77</v>
      </c>
      <c r="L564" s="37" t="s">
        <v>106</v>
      </c>
      <c r="M564" s="37" t="s">
        <v>87</v>
      </c>
      <c r="N564" s="37" t="s">
        <v>90</v>
      </c>
      <c r="O564" s="38" t="n">
        <v>44350</v>
      </c>
      <c r="P564" s="39" t="n">
        <v>1406000</v>
      </c>
      <c r="Q564" s="37" t="n">
        <v>8</v>
      </c>
      <c r="R564" s="37" t="s">
        <v>185</v>
      </c>
      <c r="S564" s="37" t="s">
        <v>112</v>
      </c>
      <c r="T564" s="37" t="s">
        <v>921</v>
      </c>
      <c r="U564" s="37" t="s">
        <v>52</v>
      </c>
      <c r="V564" s="37" t="n">
        <f aca="false">IF(O564="","",YEAR(O564))</f>
        <v>2021</v>
      </c>
      <c r="W564" s="37" t="str">
        <f aca="false">IF(E564&lt;25,"21-24",IF(E564&lt;30,"25-29",IF(E564&lt;35,"30-34",IF(E564&lt;40,"35-39",IF(E564&lt;45,"40-44","45+")))))</f>
        <v>35-39</v>
      </c>
    </row>
    <row r="565" customFormat="false" ht="15" hidden="false" customHeight="false" outlineLevel="0" collapsed="false">
      <c r="A565" s="37" t="s">
        <v>1185</v>
      </c>
      <c r="B565" s="37" t="s">
        <v>364</v>
      </c>
      <c r="C565" s="37" t="s">
        <v>361</v>
      </c>
      <c r="D565" s="37" t="s">
        <v>83</v>
      </c>
      <c r="E565" s="37" t="n">
        <v>31</v>
      </c>
      <c r="F565" s="37" t="s">
        <v>100</v>
      </c>
      <c r="G565" s="37" t="s">
        <v>94</v>
      </c>
      <c r="H565" s="37" t="s">
        <v>321</v>
      </c>
      <c r="I565" s="37" t="s">
        <v>63</v>
      </c>
      <c r="J565" s="37" t="s">
        <v>388</v>
      </c>
      <c r="K565" s="37" t="s">
        <v>77</v>
      </c>
      <c r="L565" s="37" t="s">
        <v>107</v>
      </c>
      <c r="M565" s="37" t="s">
        <v>87</v>
      </c>
      <c r="N565" s="37" t="s">
        <v>90</v>
      </c>
      <c r="O565" s="38" t="n">
        <v>44953</v>
      </c>
      <c r="P565" s="39" t="n">
        <v>2225000</v>
      </c>
      <c r="Q565" s="37" t="n">
        <v>11</v>
      </c>
      <c r="R565" s="37" t="s">
        <v>187</v>
      </c>
      <c r="S565" s="37" t="s">
        <v>113</v>
      </c>
      <c r="T565" s="37" t="s">
        <v>627</v>
      </c>
      <c r="U565" s="37" t="s">
        <v>52</v>
      </c>
      <c r="V565" s="37" t="n">
        <f aca="false">IF(O565="","",YEAR(O565))</f>
        <v>2023</v>
      </c>
      <c r="W565" s="37" t="str">
        <f aca="false">IF(E565&lt;25,"21-24",IF(E565&lt;30,"25-29",IF(E565&lt;35,"30-34",IF(E565&lt;40,"35-39",IF(E565&lt;45,"40-44","45+")))))</f>
        <v>30-34</v>
      </c>
    </row>
    <row r="566" customFormat="false" ht="15" hidden="false" customHeight="false" outlineLevel="0" collapsed="false">
      <c r="A566" s="37" t="s">
        <v>1186</v>
      </c>
      <c r="B566" s="37" t="s">
        <v>386</v>
      </c>
      <c r="C566" s="37" t="s">
        <v>406</v>
      </c>
      <c r="D566" s="37" t="s">
        <v>83</v>
      </c>
      <c r="E566" s="37" t="n">
        <v>31</v>
      </c>
      <c r="F566" s="37" t="s">
        <v>101</v>
      </c>
      <c r="G566" s="37" t="s">
        <v>96</v>
      </c>
      <c r="H566" s="37" t="s">
        <v>318</v>
      </c>
      <c r="I566" s="37" t="s">
        <v>60</v>
      </c>
      <c r="J566" s="37" t="s">
        <v>470</v>
      </c>
      <c r="K566" s="37" t="s">
        <v>77</v>
      </c>
      <c r="L566" s="37" t="s">
        <v>106</v>
      </c>
      <c r="M566" s="37" t="s">
        <v>87</v>
      </c>
      <c r="N566" s="37" t="s">
        <v>90</v>
      </c>
      <c r="O566" s="38" t="n">
        <v>43812</v>
      </c>
      <c r="P566" s="39" t="n">
        <v>1832000</v>
      </c>
      <c r="Q566" s="37" t="n">
        <v>6</v>
      </c>
      <c r="R566" s="37" t="s">
        <v>187</v>
      </c>
      <c r="S566" s="37" t="s">
        <v>111</v>
      </c>
      <c r="T566" s="37" t="s">
        <v>730</v>
      </c>
      <c r="U566" s="37" t="s">
        <v>52</v>
      </c>
      <c r="V566" s="37" t="n">
        <f aca="false">IF(O566="","",YEAR(O566))</f>
        <v>2019</v>
      </c>
      <c r="W566" s="37" t="str">
        <f aca="false">IF(E566&lt;25,"21-24",IF(E566&lt;30,"25-29",IF(E566&lt;35,"30-34",IF(E566&lt;40,"35-39",IF(E566&lt;45,"40-44","45+")))))</f>
        <v>30-34</v>
      </c>
    </row>
    <row r="567" customFormat="false" ht="15" hidden="false" customHeight="false" outlineLevel="0" collapsed="false">
      <c r="A567" s="37" t="s">
        <v>1187</v>
      </c>
      <c r="B567" s="37" t="s">
        <v>572</v>
      </c>
      <c r="C567" s="37" t="s">
        <v>365</v>
      </c>
      <c r="D567" s="37" t="s">
        <v>83</v>
      </c>
      <c r="E567" s="37" t="n">
        <v>35</v>
      </c>
      <c r="F567" s="37" t="s">
        <v>100</v>
      </c>
      <c r="G567" s="37" t="s">
        <v>97</v>
      </c>
      <c r="H567" s="37" t="s">
        <v>324</v>
      </c>
      <c r="I567" s="37" t="s">
        <v>66</v>
      </c>
      <c r="J567" s="37" t="s">
        <v>504</v>
      </c>
      <c r="K567" s="37" t="s">
        <v>75</v>
      </c>
      <c r="L567" s="37" t="s">
        <v>108</v>
      </c>
      <c r="M567" s="37" t="s">
        <v>88</v>
      </c>
      <c r="N567" s="37" t="s">
        <v>90</v>
      </c>
      <c r="O567" s="38" t="n">
        <v>46079</v>
      </c>
      <c r="P567" s="39" t="n">
        <v>459000</v>
      </c>
      <c r="Q567" s="37" t="n">
        <v>37</v>
      </c>
      <c r="R567" s="37" t="s">
        <v>187</v>
      </c>
      <c r="S567" s="37" t="s">
        <v>111</v>
      </c>
      <c r="T567" s="37" t="s">
        <v>862</v>
      </c>
      <c r="U567" s="37" t="s">
        <v>52</v>
      </c>
      <c r="V567" s="37" t="n">
        <f aca="false">IF(O567="","",YEAR(O567))</f>
        <v>2026</v>
      </c>
      <c r="W567" s="37" t="str">
        <f aca="false">IF(E567&lt;25,"21-24",IF(E567&lt;30,"25-29",IF(E567&lt;35,"30-34",IF(E567&lt;40,"35-39",IF(E567&lt;45,"40-44","45+")))))</f>
        <v>35-39</v>
      </c>
    </row>
    <row r="568" customFormat="false" ht="15" hidden="false" customHeight="false" outlineLevel="0" collapsed="false">
      <c r="A568" s="37" t="s">
        <v>1188</v>
      </c>
      <c r="B568" s="37" t="s">
        <v>374</v>
      </c>
      <c r="C568" s="37" t="s">
        <v>406</v>
      </c>
      <c r="D568" s="37" t="s">
        <v>83</v>
      </c>
      <c r="E568" s="37" t="n">
        <v>27</v>
      </c>
      <c r="F568" s="37" t="s">
        <v>100</v>
      </c>
      <c r="G568" s="37" t="s">
        <v>96</v>
      </c>
      <c r="H568" s="37" t="s">
        <v>325</v>
      </c>
      <c r="I568" s="37" t="s">
        <v>67</v>
      </c>
      <c r="J568" s="37" t="s">
        <v>716</v>
      </c>
      <c r="K568" s="37" t="s">
        <v>76</v>
      </c>
      <c r="L568" s="37" t="s">
        <v>104</v>
      </c>
      <c r="M568" s="37" t="s">
        <v>88</v>
      </c>
      <c r="N568" s="37" t="s">
        <v>90</v>
      </c>
      <c r="O568" s="38" t="n">
        <v>44164</v>
      </c>
      <c r="P568" s="39" t="n">
        <v>1215000</v>
      </c>
      <c r="Q568" s="37" t="n">
        <v>4</v>
      </c>
      <c r="R568" s="37" t="s">
        <v>187</v>
      </c>
      <c r="S568" s="37" t="s">
        <v>112</v>
      </c>
      <c r="T568" s="37" t="s">
        <v>582</v>
      </c>
      <c r="U568" s="37" t="s">
        <v>52</v>
      </c>
      <c r="V568" s="37" t="n">
        <f aca="false">IF(O568="","",YEAR(O568))</f>
        <v>2020</v>
      </c>
      <c r="W568" s="37" t="str">
        <f aca="false">IF(E568&lt;25,"21-24",IF(E568&lt;30,"25-29",IF(E568&lt;35,"30-34",IF(E568&lt;40,"35-39",IF(E568&lt;45,"40-44","45+")))))</f>
        <v>25-29</v>
      </c>
    </row>
    <row r="569" customFormat="false" ht="15" hidden="false" customHeight="false" outlineLevel="0" collapsed="false">
      <c r="A569" s="37" t="s">
        <v>1189</v>
      </c>
      <c r="B569" s="37" t="s">
        <v>416</v>
      </c>
      <c r="C569" s="37" t="s">
        <v>361</v>
      </c>
      <c r="D569" s="37" t="s">
        <v>82</v>
      </c>
      <c r="E569" s="37" t="n">
        <v>28</v>
      </c>
      <c r="F569" s="37" t="s">
        <v>100</v>
      </c>
      <c r="G569" s="37" t="s">
        <v>96</v>
      </c>
      <c r="H569" s="37" t="s">
        <v>319</v>
      </c>
      <c r="I569" s="37" t="s">
        <v>61</v>
      </c>
      <c r="J569" s="37" t="s">
        <v>491</v>
      </c>
      <c r="K569" s="37" t="s">
        <v>76</v>
      </c>
      <c r="L569" s="37" t="s">
        <v>106</v>
      </c>
      <c r="M569" s="37" t="s">
        <v>87</v>
      </c>
      <c r="N569" s="37" t="s">
        <v>90</v>
      </c>
      <c r="O569" s="38" t="n">
        <v>45056</v>
      </c>
      <c r="P569" s="39" t="n">
        <v>786000</v>
      </c>
      <c r="Q569" s="37" t="n">
        <v>4</v>
      </c>
      <c r="R569" s="37" t="s">
        <v>187</v>
      </c>
      <c r="S569" s="37" t="s">
        <v>113</v>
      </c>
      <c r="T569" s="37" t="s">
        <v>728</v>
      </c>
      <c r="U569" s="37" t="s">
        <v>52</v>
      </c>
      <c r="V569" s="37" t="n">
        <f aca="false">IF(O569="","",YEAR(O569))</f>
        <v>2023</v>
      </c>
      <c r="W569" s="37" t="str">
        <f aca="false">IF(E569&lt;25,"21-24",IF(E569&lt;30,"25-29",IF(E569&lt;35,"30-34",IF(E569&lt;40,"35-39",IF(E569&lt;45,"40-44","45+")))))</f>
        <v>25-29</v>
      </c>
    </row>
    <row r="570" customFormat="false" ht="15" hidden="false" customHeight="false" outlineLevel="0" collapsed="false">
      <c r="A570" s="37" t="s">
        <v>1190</v>
      </c>
      <c r="B570" s="37" t="s">
        <v>355</v>
      </c>
      <c r="C570" s="37" t="s">
        <v>642</v>
      </c>
      <c r="D570" s="37" t="s">
        <v>83</v>
      </c>
      <c r="E570" s="37" t="n">
        <v>36</v>
      </c>
      <c r="F570" s="37" t="s">
        <v>101</v>
      </c>
      <c r="G570" s="37" t="s">
        <v>94</v>
      </c>
      <c r="H570" s="37" t="s">
        <v>321</v>
      </c>
      <c r="I570" s="37" t="s">
        <v>63</v>
      </c>
      <c r="J570" s="37" t="s">
        <v>626</v>
      </c>
      <c r="K570" s="37" t="s">
        <v>77</v>
      </c>
      <c r="L570" s="37" t="s">
        <v>108</v>
      </c>
      <c r="M570" s="37" t="s">
        <v>86</v>
      </c>
      <c r="N570" s="37" t="s">
        <v>90</v>
      </c>
      <c r="O570" s="38" t="n">
        <v>43135</v>
      </c>
      <c r="P570" s="39" t="n">
        <v>2212000</v>
      </c>
      <c r="Q570" s="37" t="n">
        <v>9</v>
      </c>
      <c r="R570" s="37" t="s">
        <v>185</v>
      </c>
      <c r="S570" s="37" t="s">
        <v>115</v>
      </c>
      <c r="T570" s="37" t="s">
        <v>1191</v>
      </c>
      <c r="U570" s="37" t="s">
        <v>52</v>
      </c>
      <c r="V570" s="37" t="n">
        <f aca="false">IF(O570="","",YEAR(O570))</f>
        <v>2018</v>
      </c>
      <c r="W570" s="37" t="str">
        <f aca="false">IF(E570&lt;25,"21-24",IF(E570&lt;30,"25-29",IF(E570&lt;35,"30-34",IF(E570&lt;40,"35-39",IF(E570&lt;45,"40-44","45+")))))</f>
        <v>35-39</v>
      </c>
    </row>
    <row r="571" customFormat="false" ht="15" hidden="false" customHeight="false" outlineLevel="0" collapsed="false">
      <c r="A571" s="37" t="s">
        <v>1116</v>
      </c>
      <c r="B571" s="37" t="s">
        <v>402</v>
      </c>
      <c r="C571" s="37" t="s">
        <v>396</v>
      </c>
      <c r="D571" s="37" t="s">
        <v>82</v>
      </c>
      <c r="E571" s="37" t="n">
        <v>48</v>
      </c>
      <c r="F571" s="37" t="s">
        <v>102</v>
      </c>
      <c r="G571" s="37" t="s">
        <v>94</v>
      </c>
      <c r="H571" s="37" t="s">
        <v>320</v>
      </c>
      <c r="I571" s="37" t="s">
        <v>62</v>
      </c>
      <c r="J571" s="37" t="s">
        <v>420</v>
      </c>
      <c r="K571" s="37" t="s">
        <v>78</v>
      </c>
      <c r="L571" s="37" t="s">
        <v>104</v>
      </c>
      <c r="M571" s="37" t="s">
        <v>87</v>
      </c>
      <c r="N571" s="37" t="s">
        <v>90</v>
      </c>
      <c r="O571" s="38" t="n">
        <v>44147</v>
      </c>
      <c r="P571" s="39" t="n">
        <v>3329000</v>
      </c>
      <c r="Q571" s="37" t="n">
        <v>8</v>
      </c>
      <c r="R571" s="37" t="s">
        <v>187</v>
      </c>
      <c r="S571" s="37" t="s">
        <v>111</v>
      </c>
      <c r="T571" s="37" t="s">
        <v>637</v>
      </c>
      <c r="U571" s="37" t="s">
        <v>52</v>
      </c>
      <c r="V571" s="37" t="n">
        <f aca="false">IF(O571="","",YEAR(O571))</f>
        <v>2020</v>
      </c>
      <c r="W571" s="37" t="str">
        <f aca="false">IF(E571&lt;25,"21-24",IF(E571&lt;30,"25-29",IF(E571&lt;35,"30-34",IF(E571&lt;40,"35-39",IF(E571&lt;45,"40-44","45+")))))</f>
        <v>45+</v>
      </c>
    </row>
    <row r="572" customFormat="false" ht="15" hidden="false" customHeight="false" outlineLevel="0" collapsed="false">
      <c r="A572" s="37" t="s">
        <v>1192</v>
      </c>
      <c r="B572" s="37" t="s">
        <v>474</v>
      </c>
      <c r="C572" s="37" t="s">
        <v>365</v>
      </c>
      <c r="D572" s="37" t="s">
        <v>83</v>
      </c>
      <c r="E572" s="37" t="n">
        <v>43</v>
      </c>
      <c r="F572" s="37" t="s">
        <v>100</v>
      </c>
      <c r="G572" s="37" t="s">
        <v>94</v>
      </c>
      <c r="H572" s="37" t="s">
        <v>320</v>
      </c>
      <c r="I572" s="37" t="s">
        <v>62</v>
      </c>
      <c r="J572" s="37" t="s">
        <v>485</v>
      </c>
      <c r="K572" s="37" t="s">
        <v>78</v>
      </c>
      <c r="L572" s="37" t="s">
        <v>107</v>
      </c>
      <c r="M572" s="37" t="s">
        <v>87</v>
      </c>
      <c r="N572" s="37" t="s">
        <v>90</v>
      </c>
      <c r="O572" s="38" t="n">
        <v>42624</v>
      </c>
      <c r="P572" s="39" t="n">
        <v>2809000</v>
      </c>
      <c r="Q572" s="37" t="n">
        <v>1</v>
      </c>
      <c r="R572" s="37" t="s">
        <v>187</v>
      </c>
      <c r="S572" s="37" t="s">
        <v>111</v>
      </c>
      <c r="T572" s="37" t="s">
        <v>763</v>
      </c>
      <c r="U572" s="37" t="s">
        <v>52</v>
      </c>
      <c r="V572" s="37" t="n">
        <f aca="false">IF(O572="","",YEAR(O572))</f>
        <v>2016</v>
      </c>
      <c r="W572" s="37" t="str">
        <f aca="false">IF(E572&lt;25,"21-24",IF(E572&lt;30,"25-29",IF(E572&lt;35,"30-34",IF(E572&lt;40,"35-39",IF(E572&lt;45,"40-44","45+")))))</f>
        <v>40-44</v>
      </c>
    </row>
    <row r="573" customFormat="false" ht="15" hidden="false" customHeight="false" outlineLevel="0" collapsed="false">
      <c r="A573" s="37" t="s">
        <v>1193</v>
      </c>
      <c r="B573" s="37" t="s">
        <v>537</v>
      </c>
      <c r="C573" s="37" t="s">
        <v>356</v>
      </c>
      <c r="D573" s="37" t="s">
        <v>82</v>
      </c>
      <c r="E573" s="37" t="n">
        <v>28</v>
      </c>
      <c r="F573" s="37" t="s">
        <v>100</v>
      </c>
      <c r="G573" s="37" t="s">
        <v>94</v>
      </c>
      <c r="H573" s="37" t="s">
        <v>322</v>
      </c>
      <c r="I573" s="37" t="s">
        <v>64</v>
      </c>
      <c r="J573" s="37" t="s">
        <v>440</v>
      </c>
      <c r="K573" s="37" t="s">
        <v>76</v>
      </c>
      <c r="L573" s="37" t="s">
        <v>104</v>
      </c>
      <c r="M573" s="37" t="s">
        <v>88</v>
      </c>
      <c r="N573" s="37" t="s">
        <v>90</v>
      </c>
      <c r="O573" s="38" t="n">
        <v>44490</v>
      </c>
      <c r="P573" s="39" t="n">
        <v>1349000</v>
      </c>
      <c r="Q573" s="37" t="n">
        <v>5</v>
      </c>
      <c r="R573" s="37" t="s">
        <v>187</v>
      </c>
      <c r="S573" s="37" t="s">
        <v>115</v>
      </c>
      <c r="T573" s="37" t="s">
        <v>643</v>
      </c>
      <c r="U573" s="37" t="s">
        <v>52</v>
      </c>
      <c r="V573" s="37" t="n">
        <f aca="false">IF(O573="","",YEAR(O573))</f>
        <v>2021</v>
      </c>
      <c r="W573" s="37" t="str">
        <f aca="false">IF(E573&lt;25,"21-24",IF(E573&lt;30,"25-29",IF(E573&lt;35,"30-34",IF(E573&lt;40,"35-39",IF(E573&lt;45,"40-44","45+")))))</f>
        <v>25-29</v>
      </c>
    </row>
    <row r="574" customFormat="false" ht="15" hidden="false" customHeight="false" outlineLevel="0" collapsed="false">
      <c r="A574" s="37" t="s">
        <v>1194</v>
      </c>
      <c r="B574" s="37" t="s">
        <v>537</v>
      </c>
      <c r="C574" s="37" t="s">
        <v>433</v>
      </c>
      <c r="D574" s="37" t="s">
        <v>82</v>
      </c>
      <c r="E574" s="37" t="n">
        <v>28</v>
      </c>
      <c r="F574" s="37" t="s">
        <v>101</v>
      </c>
      <c r="G574" s="37" t="s">
        <v>94</v>
      </c>
      <c r="H574" s="37" t="s">
        <v>318</v>
      </c>
      <c r="I574" s="37" t="s">
        <v>60</v>
      </c>
      <c r="J574" s="37" t="s">
        <v>384</v>
      </c>
      <c r="K574" s="37" t="s">
        <v>76</v>
      </c>
      <c r="L574" s="37" t="s">
        <v>106</v>
      </c>
      <c r="M574" s="37" t="s">
        <v>87</v>
      </c>
      <c r="N574" s="37" t="s">
        <v>92</v>
      </c>
      <c r="O574" s="38" t="n">
        <v>45223</v>
      </c>
      <c r="P574" s="39" t="n">
        <v>700000</v>
      </c>
      <c r="Q574" s="37" t="n">
        <v>18</v>
      </c>
      <c r="R574" s="37" t="s">
        <v>185</v>
      </c>
      <c r="S574" s="37" t="s">
        <v>115</v>
      </c>
      <c r="T574" s="37" t="s">
        <v>521</v>
      </c>
      <c r="U574" s="37" t="s">
        <v>52</v>
      </c>
      <c r="V574" s="37" t="n">
        <f aca="false">IF(O574="","",YEAR(O574))</f>
        <v>2023</v>
      </c>
      <c r="W574" s="37" t="str">
        <f aca="false">IF(E574&lt;25,"21-24",IF(E574&lt;30,"25-29",IF(E574&lt;35,"30-34",IF(E574&lt;40,"35-39",IF(E574&lt;45,"40-44","45+")))))</f>
        <v>25-29</v>
      </c>
    </row>
    <row r="575" customFormat="false" ht="15" hidden="false" customHeight="false" outlineLevel="0" collapsed="false">
      <c r="A575" s="37" t="s">
        <v>1195</v>
      </c>
      <c r="B575" s="37" t="s">
        <v>391</v>
      </c>
      <c r="C575" s="37" t="s">
        <v>361</v>
      </c>
      <c r="D575" s="37" t="s">
        <v>82</v>
      </c>
      <c r="E575" s="37" t="n">
        <v>37</v>
      </c>
      <c r="F575" s="37" t="s">
        <v>101</v>
      </c>
      <c r="G575" s="37" t="s">
        <v>95</v>
      </c>
      <c r="H575" s="37" t="s">
        <v>326</v>
      </c>
      <c r="I575" s="37" t="s">
        <v>68</v>
      </c>
      <c r="J575" s="37" t="s">
        <v>789</v>
      </c>
      <c r="K575" s="37" t="s">
        <v>78</v>
      </c>
      <c r="L575" s="37" t="s">
        <v>107</v>
      </c>
      <c r="M575" s="37" t="s">
        <v>87</v>
      </c>
      <c r="N575" s="37" t="s">
        <v>90</v>
      </c>
      <c r="O575" s="38" t="n">
        <v>43589</v>
      </c>
      <c r="P575" s="39" t="n">
        <v>2585000</v>
      </c>
      <c r="Q575" s="37" t="n">
        <v>5</v>
      </c>
      <c r="R575" s="37" t="s">
        <v>185</v>
      </c>
      <c r="S575" s="37" t="s">
        <v>111</v>
      </c>
      <c r="T575" s="37" t="s">
        <v>660</v>
      </c>
      <c r="U575" s="37" t="s">
        <v>52</v>
      </c>
      <c r="V575" s="37" t="n">
        <f aca="false">IF(O575="","",YEAR(O575))</f>
        <v>2019</v>
      </c>
      <c r="W575" s="37" t="str">
        <f aca="false">IF(E575&lt;25,"21-24",IF(E575&lt;30,"25-29",IF(E575&lt;35,"30-34",IF(E575&lt;40,"35-39",IF(E575&lt;45,"40-44","45+")))))</f>
        <v>35-39</v>
      </c>
    </row>
    <row r="576" customFormat="false" ht="15" hidden="false" customHeight="false" outlineLevel="0" collapsed="false">
      <c r="A576" s="37" t="s">
        <v>1196</v>
      </c>
      <c r="B576" s="37" t="s">
        <v>499</v>
      </c>
      <c r="C576" s="37" t="s">
        <v>370</v>
      </c>
      <c r="D576" s="37" t="s">
        <v>83</v>
      </c>
      <c r="E576" s="37" t="n">
        <v>26</v>
      </c>
      <c r="F576" s="37" t="s">
        <v>100</v>
      </c>
      <c r="G576" s="37" t="s">
        <v>96</v>
      </c>
      <c r="H576" s="37" t="s">
        <v>326</v>
      </c>
      <c r="I576" s="37" t="s">
        <v>68</v>
      </c>
      <c r="J576" s="37" t="s">
        <v>569</v>
      </c>
      <c r="K576" s="37" t="s">
        <v>76</v>
      </c>
      <c r="L576" s="37" t="s">
        <v>106</v>
      </c>
      <c r="M576" s="37" t="s">
        <v>87</v>
      </c>
      <c r="N576" s="37" t="s">
        <v>90</v>
      </c>
      <c r="O576" s="38" t="n">
        <v>44724</v>
      </c>
      <c r="P576" s="39" t="n">
        <v>662000</v>
      </c>
      <c r="Q576" s="37" t="n">
        <v>8</v>
      </c>
      <c r="R576" s="37" t="s">
        <v>187</v>
      </c>
      <c r="S576" s="37" t="s">
        <v>114</v>
      </c>
      <c r="T576" s="37" t="s">
        <v>720</v>
      </c>
      <c r="U576" s="37" t="s">
        <v>52</v>
      </c>
      <c r="V576" s="37" t="n">
        <f aca="false">IF(O576="","",YEAR(O576))</f>
        <v>2022</v>
      </c>
      <c r="W576" s="37" t="str">
        <f aca="false">IF(E576&lt;25,"21-24",IF(E576&lt;30,"25-29",IF(E576&lt;35,"30-34",IF(E576&lt;40,"35-39",IF(E576&lt;45,"40-44","45+")))))</f>
        <v>25-29</v>
      </c>
    </row>
    <row r="577" customFormat="false" ht="15" hidden="false" customHeight="false" outlineLevel="0" collapsed="false">
      <c r="A577" s="37" t="s">
        <v>1197</v>
      </c>
      <c r="B577" s="37" t="s">
        <v>379</v>
      </c>
      <c r="C577" s="37" t="s">
        <v>375</v>
      </c>
      <c r="D577" s="37" t="s">
        <v>82</v>
      </c>
      <c r="E577" s="37" t="n">
        <v>31</v>
      </c>
      <c r="F577" s="37" t="s">
        <v>101</v>
      </c>
      <c r="G577" s="37" t="s">
        <v>96</v>
      </c>
      <c r="H577" s="37" t="s">
        <v>321</v>
      </c>
      <c r="I577" s="37" t="s">
        <v>63</v>
      </c>
      <c r="J577" s="37" t="s">
        <v>388</v>
      </c>
      <c r="K577" s="37" t="s">
        <v>77</v>
      </c>
      <c r="L577" s="37" t="s">
        <v>104</v>
      </c>
      <c r="M577" s="37" t="s">
        <v>87</v>
      </c>
      <c r="N577" s="37" t="s">
        <v>90</v>
      </c>
      <c r="O577" s="38" t="n">
        <v>45324</v>
      </c>
      <c r="P577" s="39" t="n">
        <v>2536000</v>
      </c>
      <c r="Q577" s="37" t="n">
        <v>2</v>
      </c>
      <c r="R577" s="37" t="s">
        <v>187</v>
      </c>
      <c r="S577" s="37" t="s">
        <v>113</v>
      </c>
      <c r="T577" s="37" t="s">
        <v>1191</v>
      </c>
      <c r="U577" s="37" t="s">
        <v>52</v>
      </c>
      <c r="V577" s="37" t="n">
        <f aca="false">IF(O577="","",YEAR(O577))</f>
        <v>2024</v>
      </c>
      <c r="W577" s="37" t="str">
        <f aca="false">IF(E577&lt;25,"21-24",IF(E577&lt;30,"25-29",IF(E577&lt;35,"30-34",IF(E577&lt;40,"35-39",IF(E577&lt;45,"40-44","45+")))))</f>
        <v>30-34</v>
      </c>
    </row>
    <row r="578" customFormat="false" ht="15" hidden="false" customHeight="false" outlineLevel="0" collapsed="false">
      <c r="A578" s="37" t="s">
        <v>1198</v>
      </c>
      <c r="B578" s="37" t="s">
        <v>364</v>
      </c>
      <c r="C578" s="37" t="s">
        <v>429</v>
      </c>
      <c r="D578" s="37" t="s">
        <v>82</v>
      </c>
      <c r="E578" s="37" t="n">
        <v>26</v>
      </c>
      <c r="F578" s="37" t="s">
        <v>100</v>
      </c>
      <c r="G578" s="37" t="s">
        <v>94</v>
      </c>
      <c r="H578" s="37" t="s">
        <v>318</v>
      </c>
      <c r="I578" s="37" t="s">
        <v>60</v>
      </c>
      <c r="J578" s="37" t="s">
        <v>366</v>
      </c>
      <c r="K578" s="37" t="s">
        <v>76</v>
      </c>
      <c r="L578" s="37" t="s">
        <v>104</v>
      </c>
      <c r="M578" s="37" t="s">
        <v>88</v>
      </c>
      <c r="N578" s="37" t="s">
        <v>90</v>
      </c>
      <c r="O578" s="38" t="n">
        <v>45626</v>
      </c>
      <c r="P578" s="39" t="n">
        <v>935000</v>
      </c>
      <c r="Q578" s="37" t="n">
        <v>17</v>
      </c>
      <c r="R578" s="37" t="s">
        <v>187</v>
      </c>
      <c r="S578" s="37" t="s">
        <v>114</v>
      </c>
      <c r="T578" s="37" t="s">
        <v>943</v>
      </c>
      <c r="U578" s="37" t="s">
        <v>52</v>
      </c>
      <c r="V578" s="37" t="n">
        <f aca="false">IF(O578="","",YEAR(O578))</f>
        <v>2024</v>
      </c>
      <c r="W578" s="37" t="str">
        <f aca="false">IF(E578&lt;25,"21-24",IF(E578&lt;30,"25-29",IF(E578&lt;35,"30-34",IF(E578&lt;40,"35-39",IF(E578&lt;45,"40-44","45+")))))</f>
        <v>25-29</v>
      </c>
    </row>
    <row r="579" customFormat="false" ht="15" hidden="false" customHeight="false" outlineLevel="0" collapsed="false">
      <c r="A579" s="37" t="s">
        <v>1199</v>
      </c>
      <c r="B579" s="37" t="s">
        <v>448</v>
      </c>
      <c r="C579" s="37" t="s">
        <v>426</v>
      </c>
      <c r="D579" s="37" t="s">
        <v>83</v>
      </c>
      <c r="E579" s="37" t="n">
        <v>33</v>
      </c>
      <c r="F579" s="37" t="s">
        <v>101</v>
      </c>
      <c r="G579" s="37" t="s">
        <v>94</v>
      </c>
      <c r="H579" s="37" t="s">
        <v>318</v>
      </c>
      <c r="I579" s="37" t="s">
        <v>60</v>
      </c>
      <c r="J579" s="37" t="s">
        <v>393</v>
      </c>
      <c r="K579" s="37" t="s">
        <v>77</v>
      </c>
      <c r="L579" s="37" t="s">
        <v>104</v>
      </c>
      <c r="M579" s="37" t="s">
        <v>86</v>
      </c>
      <c r="N579" s="37" t="s">
        <v>90</v>
      </c>
      <c r="O579" s="38" t="n">
        <v>44858</v>
      </c>
      <c r="P579" s="39" t="n">
        <v>1739000</v>
      </c>
      <c r="Q579" s="37" t="n">
        <v>12</v>
      </c>
      <c r="R579" s="37" t="s">
        <v>185</v>
      </c>
      <c r="S579" s="37" t="s">
        <v>111</v>
      </c>
      <c r="T579" s="37" t="s">
        <v>648</v>
      </c>
      <c r="U579" s="37" t="s">
        <v>52</v>
      </c>
      <c r="V579" s="37" t="n">
        <f aca="false">IF(O579="","",YEAR(O579))</f>
        <v>2022</v>
      </c>
      <c r="W579" s="37" t="str">
        <f aca="false">IF(E579&lt;25,"21-24",IF(E579&lt;30,"25-29",IF(E579&lt;35,"30-34",IF(E579&lt;40,"35-39",IF(E579&lt;45,"40-44","45+")))))</f>
        <v>30-34</v>
      </c>
    </row>
    <row r="580" customFormat="false" ht="15" hidden="false" customHeight="false" outlineLevel="0" collapsed="false">
      <c r="A580" s="37" t="s">
        <v>1200</v>
      </c>
      <c r="B580" s="37" t="s">
        <v>488</v>
      </c>
      <c r="C580" s="37" t="s">
        <v>453</v>
      </c>
      <c r="D580" s="37" t="s">
        <v>82</v>
      </c>
      <c r="E580" s="37" t="n">
        <v>27</v>
      </c>
      <c r="F580" s="37" t="s">
        <v>100</v>
      </c>
      <c r="G580" s="37" t="s">
        <v>94</v>
      </c>
      <c r="H580" s="37" t="s">
        <v>320</v>
      </c>
      <c r="I580" s="37" t="s">
        <v>62</v>
      </c>
      <c r="J580" s="37" t="s">
        <v>352</v>
      </c>
      <c r="K580" s="37" t="s">
        <v>75</v>
      </c>
      <c r="L580" s="37" t="s">
        <v>106</v>
      </c>
      <c r="M580" s="37" t="s">
        <v>87</v>
      </c>
      <c r="N580" s="37" t="s">
        <v>90</v>
      </c>
      <c r="O580" s="38" t="n">
        <v>44352</v>
      </c>
      <c r="P580" s="39" t="n">
        <v>456000</v>
      </c>
      <c r="Q580" s="37" t="n">
        <v>15</v>
      </c>
      <c r="R580" s="37" t="s">
        <v>185</v>
      </c>
      <c r="S580" s="37" t="s">
        <v>111</v>
      </c>
      <c r="T580" s="37" t="s">
        <v>1201</v>
      </c>
      <c r="U580" s="37" t="s">
        <v>52</v>
      </c>
      <c r="V580" s="37" t="n">
        <f aca="false">IF(O580="","",YEAR(O580))</f>
        <v>2021</v>
      </c>
      <c r="W580" s="37" t="str">
        <f aca="false">IF(E580&lt;25,"21-24",IF(E580&lt;30,"25-29",IF(E580&lt;35,"30-34",IF(E580&lt;40,"35-39",IF(E580&lt;45,"40-44","45+")))))</f>
        <v>25-29</v>
      </c>
    </row>
    <row r="581" customFormat="false" ht="15" hidden="false" customHeight="false" outlineLevel="0" collapsed="false">
      <c r="A581" s="37" t="s">
        <v>951</v>
      </c>
      <c r="B581" s="37" t="s">
        <v>419</v>
      </c>
      <c r="C581" s="37" t="s">
        <v>433</v>
      </c>
      <c r="D581" s="37" t="s">
        <v>83</v>
      </c>
      <c r="E581" s="37" t="n">
        <v>38</v>
      </c>
      <c r="F581" s="37" t="s">
        <v>102</v>
      </c>
      <c r="G581" s="37" t="s">
        <v>95</v>
      </c>
      <c r="H581" s="37" t="s">
        <v>321</v>
      </c>
      <c r="I581" s="37" t="s">
        <v>63</v>
      </c>
      <c r="J581" s="37" t="s">
        <v>529</v>
      </c>
      <c r="K581" s="37" t="s">
        <v>78</v>
      </c>
      <c r="L581" s="37" t="s">
        <v>104</v>
      </c>
      <c r="M581" s="37" t="s">
        <v>86</v>
      </c>
      <c r="N581" s="37" t="s">
        <v>90</v>
      </c>
      <c r="O581" s="38" t="n">
        <v>42019</v>
      </c>
      <c r="P581" s="39" t="n">
        <v>2886000</v>
      </c>
      <c r="Q581" s="37" t="n">
        <v>11</v>
      </c>
      <c r="R581" s="37" t="s">
        <v>187</v>
      </c>
      <c r="S581" s="37" t="s">
        <v>111</v>
      </c>
      <c r="T581" s="37" t="s">
        <v>930</v>
      </c>
      <c r="U581" s="37" t="s">
        <v>52</v>
      </c>
      <c r="V581" s="37" t="n">
        <f aca="false">IF(O581="","",YEAR(O581))</f>
        <v>2015</v>
      </c>
      <c r="W581" s="37" t="str">
        <f aca="false">IF(E581&lt;25,"21-24",IF(E581&lt;30,"25-29",IF(E581&lt;35,"30-34",IF(E581&lt;40,"35-39",IF(E581&lt;45,"40-44","45+")))))</f>
        <v>35-39</v>
      </c>
    </row>
    <row r="582" customFormat="false" ht="15" hidden="false" customHeight="false" outlineLevel="0" collapsed="false">
      <c r="A582" s="37" t="s">
        <v>1202</v>
      </c>
      <c r="B582" s="37" t="s">
        <v>503</v>
      </c>
      <c r="C582" s="37" t="s">
        <v>484</v>
      </c>
      <c r="D582" s="37" t="s">
        <v>83</v>
      </c>
      <c r="E582" s="37" t="n">
        <v>28</v>
      </c>
      <c r="F582" s="37" t="s">
        <v>101</v>
      </c>
      <c r="G582" s="37" t="s">
        <v>96</v>
      </c>
      <c r="H582" s="37" t="s">
        <v>319</v>
      </c>
      <c r="I582" s="37" t="s">
        <v>61</v>
      </c>
      <c r="J582" s="37" t="s">
        <v>380</v>
      </c>
      <c r="K582" s="37" t="s">
        <v>76</v>
      </c>
      <c r="L582" s="37" t="s">
        <v>105</v>
      </c>
      <c r="M582" s="37" t="s">
        <v>87</v>
      </c>
      <c r="N582" s="37" t="s">
        <v>90</v>
      </c>
      <c r="O582" s="38" t="n">
        <v>44358</v>
      </c>
      <c r="P582" s="39" t="n">
        <v>1008000</v>
      </c>
      <c r="Q582" s="37" t="n">
        <v>6</v>
      </c>
      <c r="R582" s="37" t="s">
        <v>187</v>
      </c>
      <c r="S582" s="37" t="s">
        <v>112</v>
      </c>
      <c r="T582" s="37" t="s">
        <v>899</v>
      </c>
      <c r="U582" s="37" t="s">
        <v>52</v>
      </c>
      <c r="V582" s="37" t="n">
        <f aca="false">IF(O582="","",YEAR(O582))</f>
        <v>2021</v>
      </c>
      <c r="W582" s="37" t="str">
        <f aca="false">IF(E582&lt;25,"21-24",IF(E582&lt;30,"25-29",IF(E582&lt;35,"30-34",IF(E582&lt;40,"35-39",IF(E582&lt;45,"40-44","45+")))))</f>
        <v>25-29</v>
      </c>
    </row>
    <row r="583" customFormat="false" ht="15" hidden="false" customHeight="false" outlineLevel="0" collapsed="false">
      <c r="A583" s="37" t="s">
        <v>1203</v>
      </c>
      <c r="B583" s="37" t="s">
        <v>360</v>
      </c>
      <c r="C583" s="37" t="s">
        <v>642</v>
      </c>
      <c r="D583" s="37" t="s">
        <v>83</v>
      </c>
      <c r="E583" s="37" t="n">
        <v>40</v>
      </c>
      <c r="F583" s="37" t="s">
        <v>101</v>
      </c>
      <c r="G583" s="37" t="s">
        <v>94</v>
      </c>
      <c r="H583" s="37" t="s">
        <v>325</v>
      </c>
      <c r="I583" s="37" t="s">
        <v>67</v>
      </c>
      <c r="J583" s="37" t="s">
        <v>664</v>
      </c>
      <c r="K583" s="37" t="s">
        <v>78</v>
      </c>
      <c r="L583" s="37" t="s">
        <v>106</v>
      </c>
      <c r="M583" s="37" t="s">
        <v>88</v>
      </c>
      <c r="N583" s="37" t="s">
        <v>90</v>
      </c>
      <c r="O583" s="38" t="n">
        <v>44007</v>
      </c>
      <c r="P583" s="39" t="n">
        <v>3899000</v>
      </c>
      <c r="Q583" s="37" t="n">
        <v>5</v>
      </c>
      <c r="R583" s="37" t="s">
        <v>187</v>
      </c>
      <c r="S583" s="37" t="s">
        <v>111</v>
      </c>
      <c r="T583" s="37" t="s">
        <v>942</v>
      </c>
      <c r="U583" s="37" t="s">
        <v>52</v>
      </c>
      <c r="V583" s="37" t="n">
        <f aca="false">IF(O583="","",YEAR(O583))</f>
        <v>2020</v>
      </c>
      <c r="W583" s="37" t="str">
        <f aca="false">IF(E583&lt;25,"21-24",IF(E583&lt;30,"25-29",IF(E583&lt;35,"30-34",IF(E583&lt;40,"35-39",IF(E583&lt;45,"40-44","45+")))))</f>
        <v>40-44</v>
      </c>
    </row>
    <row r="584" customFormat="false" ht="15" hidden="false" customHeight="false" outlineLevel="0" collapsed="false">
      <c r="A584" s="37" t="s">
        <v>577</v>
      </c>
      <c r="B584" s="37" t="s">
        <v>465</v>
      </c>
      <c r="C584" s="37" t="s">
        <v>453</v>
      </c>
      <c r="D584" s="37" t="s">
        <v>82</v>
      </c>
      <c r="E584" s="37" t="n">
        <v>40</v>
      </c>
      <c r="F584" s="37" t="s">
        <v>100</v>
      </c>
      <c r="G584" s="37" t="s">
        <v>95</v>
      </c>
      <c r="H584" s="37" t="s">
        <v>319</v>
      </c>
      <c r="I584" s="37" t="s">
        <v>61</v>
      </c>
      <c r="J584" s="37" t="s">
        <v>423</v>
      </c>
      <c r="K584" s="37" t="s">
        <v>78</v>
      </c>
      <c r="L584" s="37" t="s">
        <v>106</v>
      </c>
      <c r="M584" s="37" t="s">
        <v>87</v>
      </c>
      <c r="N584" s="37" t="s">
        <v>90</v>
      </c>
      <c r="O584" s="38" t="n">
        <v>42085</v>
      </c>
      <c r="P584" s="39" t="n">
        <v>3429000</v>
      </c>
      <c r="Q584" s="37" t="n">
        <v>2</v>
      </c>
      <c r="R584" s="37" t="s">
        <v>187</v>
      </c>
      <c r="S584" s="37" t="s">
        <v>111</v>
      </c>
      <c r="T584" s="37" t="s">
        <v>1204</v>
      </c>
      <c r="U584" s="37" t="s">
        <v>52</v>
      </c>
      <c r="V584" s="37" t="n">
        <f aca="false">IF(O584="","",YEAR(O584))</f>
        <v>2015</v>
      </c>
      <c r="W584" s="37" t="str">
        <f aca="false">IF(E584&lt;25,"21-24",IF(E584&lt;30,"25-29",IF(E584&lt;35,"30-34",IF(E584&lt;40,"35-39",IF(E584&lt;45,"40-44","45+")))))</f>
        <v>40-44</v>
      </c>
    </row>
    <row r="585" customFormat="false" ht="15" hidden="false" customHeight="false" outlineLevel="0" collapsed="false">
      <c r="A585" s="37" t="s">
        <v>1205</v>
      </c>
      <c r="B585" s="37" t="s">
        <v>399</v>
      </c>
      <c r="C585" s="37" t="s">
        <v>426</v>
      </c>
      <c r="D585" s="37" t="s">
        <v>83</v>
      </c>
      <c r="E585" s="37" t="n">
        <v>43</v>
      </c>
      <c r="F585" s="37" t="s">
        <v>100</v>
      </c>
      <c r="G585" s="37" t="s">
        <v>94</v>
      </c>
      <c r="H585" s="37" t="s">
        <v>323</v>
      </c>
      <c r="I585" s="37" t="s">
        <v>65</v>
      </c>
      <c r="J585" s="37" t="s">
        <v>500</v>
      </c>
      <c r="K585" s="37" t="s">
        <v>78</v>
      </c>
      <c r="L585" s="37" t="s">
        <v>107</v>
      </c>
      <c r="M585" s="37" t="s">
        <v>86</v>
      </c>
      <c r="N585" s="37" t="s">
        <v>90</v>
      </c>
      <c r="O585" s="38" t="n">
        <v>42260</v>
      </c>
      <c r="P585" s="39" t="n">
        <v>3043000</v>
      </c>
      <c r="Q585" s="37" t="n">
        <v>1</v>
      </c>
      <c r="R585" s="37" t="s">
        <v>187</v>
      </c>
      <c r="S585" s="37" t="s">
        <v>113</v>
      </c>
      <c r="T585" s="37" t="s">
        <v>708</v>
      </c>
      <c r="U585" s="37" t="s">
        <v>52</v>
      </c>
      <c r="V585" s="37" t="n">
        <f aca="false">IF(O585="","",YEAR(O585))</f>
        <v>2015</v>
      </c>
      <c r="W585" s="37" t="str">
        <f aca="false">IF(E585&lt;25,"21-24",IF(E585&lt;30,"25-29",IF(E585&lt;35,"30-34",IF(E585&lt;40,"35-39",IF(E585&lt;45,"40-44","45+")))))</f>
        <v>40-44</v>
      </c>
    </row>
    <row r="586" customFormat="false" ht="15" hidden="false" customHeight="false" outlineLevel="0" collapsed="false">
      <c r="A586" s="37" t="s">
        <v>741</v>
      </c>
      <c r="B586" s="37" t="s">
        <v>391</v>
      </c>
      <c r="C586" s="37" t="s">
        <v>375</v>
      </c>
      <c r="D586" s="37" t="s">
        <v>83</v>
      </c>
      <c r="E586" s="37" t="n">
        <v>38</v>
      </c>
      <c r="F586" s="37" t="s">
        <v>101</v>
      </c>
      <c r="G586" s="37" t="s">
        <v>96</v>
      </c>
      <c r="H586" s="37" t="s">
        <v>318</v>
      </c>
      <c r="I586" s="37" t="s">
        <v>60</v>
      </c>
      <c r="J586" s="37" t="s">
        <v>407</v>
      </c>
      <c r="K586" s="37" t="s">
        <v>78</v>
      </c>
      <c r="L586" s="37" t="s">
        <v>109</v>
      </c>
      <c r="M586" s="37" t="s">
        <v>87</v>
      </c>
      <c r="N586" s="37" t="s">
        <v>91</v>
      </c>
      <c r="O586" s="38" t="n">
        <v>44003</v>
      </c>
      <c r="P586" s="39" t="n">
        <v>4004000</v>
      </c>
      <c r="Q586" s="37" t="n">
        <v>19</v>
      </c>
      <c r="R586" s="37" t="s">
        <v>185</v>
      </c>
      <c r="S586" s="37" t="s">
        <v>111</v>
      </c>
      <c r="T586" s="37" t="s">
        <v>405</v>
      </c>
      <c r="U586" s="37" t="s">
        <v>52</v>
      </c>
      <c r="V586" s="37" t="n">
        <f aca="false">IF(O586="","",YEAR(O586))</f>
        <v>2020</v>
      </c>
      <c r="W586" s="37" t="str">
        <f aca="false">IF(E586&lt;25,"21-24",IF(E586&lt;30,"25-29",IF(E586&lt;35,"30-34",IF(E586&lt;40,"35-39",IF(E586&lt;45,"40-44","45+")))))</f>
        <v>35-39</v>
      </c>
    </row>
    <row r="587" customFormat="false" ht="15" hidden="false" customHeight="false" outlineLevel="0" collapsed="false">
      <c r="A587" s="37" t="s">
        <v>1206</v>
      </c>
      <c r="B587" s="37" t="s">
        <v>448</v>
      </c>
      <c r="C587" s="37" t="s">
        <v>387</v>
      </c>
      <c r="D587" s="37" t="s">
        <v>82</v>
      </c>
      <c r="E587" s="37" t="n">
        <v>32</v>
      </c>
      <c r="F587" s="37" t="s">
        <v>100</v>
      </c>
      <c r="G587" s="37" t="s">
        <v>94</v>
      </c>
      <c r="H587" s="37" t="s">
        <v>318</v>
      </c>
      <c r="I587" s="37" t="s">
        <v>60</v>
      </c>
      <c r="J587" s="37" t="s">
        <v>393</v>
      </c>
      <c r="K587" s="37" t="s">
        <v>77</v>
      </c>
      <c r="L587" s="37" t="s">
        <v>108</v>
      </c>
      <c r="M587" s="37" t="s">
        <v>87</v>
      </c>
      <c r="N587" s="37" t="s">
        <v>90</v>
      </c>
      <c r="O587" s="38" t="n">
        <v>45714</v>
      </c>
      <c r="P587" s="39" t="n">
        <v>2277000</v>
      </c>
      <c r="Q587" s="37" t="n">
        <v>4</v>
      </c>
      <c r="R587" s="37" t="s">
        <v>185</v>
      </c>
      <c r="S587" s="37" t="s">
        <v>113</v>
      </c>
      <c r="T587" s="37" t="s">
        <v>449</v>
      </c>
      <c r="U587" s="37" t="s">
        <v>52</v>
      </c>
      <c r="V587" s="37" t="n">
        <f aca="false">IF(O587="","",YEAR(O587))</f>
        <v>2025</v>
      </c>
      <c r="W587" s="37" t="str">
        <f aca="false">IF(E587&lt;25,"21-24",IF(E587&lt;30,"25-29",IF(E587&lt;35,"30-34",IF(E587&lt;40,"35-39",IF(E587&lt;45,"40-44","45+")))))</f>
        <v>30-34</v>
      </c>
    </row>
    <row r="588" customFormat="false" ht="15" hidden="false" customHeight="false" outlineLevel="0" collapsed="false">
      <c r="A588" s="37" t="s">
        <v>1207</v>
      </c>
      <c r="B588" s="37" t="s">
        <v>515</v>
      </c>
      <c r="C588" s="37" t="s">
        <v>361</v>
      </c>
      <c r="D588" s="37" t="s">
        <v>83</v>
      </c>
      <c r="E588" s="37" t="n">
        <v>30</v>
      </c>
      <c r="F588" s="37" t="s">
        <v>100</v>
      </c>
      <c r="G588" s="37" t="s">
        <v>94</v>
      </c>
      <c r="H588" s="37" t="s">
        <v>325</v>
      </c>
      <c r="I588" s="37" t="s">
        <v>67</v>
      </c>
      <c r="J588" s="37" t="s">
        <v>716</v>
      </c>
      <c r="K588" s="37" t="s">
        <v>76</v>
      </c>
      <c r="L588" s="37" t="s">
        <v>105</v>
      </c>
      <c r="M588" s="37" t="s">
        <v>87</v>
      </c>
      <c r="N588" s="37" t="s">
        <v>92</v>
      </c>
      <c r="O588" s="38" t="n">
        <v>43126</v>
      </c>
      <c r="P588" s="39" t="n">
        <v>1347000</v>
      </c>
      <c r="Q588" s="37" t="n">
        <v>4</v>
      </c>
      <c r="R588" s="37" t="s">
        <v>187</v>
      </c>
      <c r="S588" s="37" t="s">
        <v>111</v>
      </c>
      <c r="T588" s="37" t="s">
        <v>848</v>
      </c>
      <c r="U588" s="37" t="s">
        <v>53</v>
      </c>
      <c r="V588" s="37" t="n">
        <f aca="false">IF(O588="","",YEAR(O588))</f>
        <v>2018</v>
      </c>
      <c r="W588" s="37" t="str">
        <f aca="false">IF(E588&lt;25,"21-24",IF(E588&lt;30,"25-29",IF(E588&lt;35,"30-34",IF(E588&lt;40,"35-39",IF(E588&lt;45,"40-44","45+")))))</f>
        <v>30-34</v>
      </c>
    </row>
    <row r="589" customFormat="false" ht="15" hidden="false" customHeight="false" outlineLevel="0" collapsed="false">
      <c r="A589" s="37" t="s">
        <v>497</v>
      </c>
      <c r="B589" s="37" t="s">
        <v>437</v>
      </c>
      <c r="C589" s="37" t="s">
        <v>361</v>
      </c>
      <c r="D589" s="37" t="s">
        <v>82</v>
      </c>
      <c r="E589" s="37" t="n">
        <v>37</v>
      </c>
      <c r="F589" s="37" t="s">
        <v>101</v>
      </c>
      <c r="G589" s="37" t="s">
        <v>94</v>
      </c>
      <c r="H589" s="37" t="s">
        <v>322</v>
      </c>
      <c r="I589" s="37" t="s">
        <v>64</v>
      </c>
      <c r="J589" s="37" t="s">
        <v>457</v>
      </c>
      <c r="K589" s="37" t="s">
        <v>78</v>
      </c>
      <c r="L589" s="37" t="s">
        <v>106</v>
      </c>
      <c r="M589" s="37" t="s">
        <v>87</v>
      </c>
      <c r="N589" s="37" t="s">
        <v>90</v>
      </c>
      <c r="O589" s="38" t="n">
        <v>44867</v>
      </c>
      <c r="P589" s="39" t="n">
        <v>3534000</v>
      </c>
      <c r="Q589" s="37" t="n">
        <v>7</v>
      </c>
      <c r="R589" s="37" t="s">
        <v>185</v>
      </c>
      <c r="S589" s="37" t="s">
        <v>113</v>
      </c>
      <c r="T589" s="37" t="s">
        <v>495</v>
      </c>
      <c r="U589" s="37" t="s">
        <v>52</v>
      </c>
      <c r="V589" s="37" t="n">
        <f aca="false">IF(O589="","",YEAR(O589))</f>
        <v>2022</v>
      </c>
      <c r="W589" s="37" t="str">
        <f aca="false">IF(E589&lt;25,"21-24",IF(E589&lt;30,"25-29",IF(E589&lt;35,"30-34",IF(E589&lt;40,"35-39",IF(E589&lt;45,"40-44","45+")))))</f>
        <v>35-39</v>
      </c>
    </row>
    <row r="590" customFormat="false" ht="15" hidden="false" customHeight="false" outlineLevel="0" collapsed="false">
      <c r="A590" s="37" t="s">
        <v>527</v>
      </c>
      <c r="B590" s="37" t="s">
        <v>360</v>
      </c>
      <c r="C590" s="37" t="s">
        <v>516</v>
      </c>
      <c r="D590" s="37" t="s">
        <v>83</v>
      </c>
      <c r="E590" s="37" t="n">
        <v>42</v>
      </c>
      <c r="F590" s="37" t="s">
        <v>100</v>
      </c>
      <c r="G590" s="37" t="s">
        <v>94</v>
      </c>
      <c r="H590" s="37" t="s">
        <v>325</v>
      </c>
      <c r="I590" s="37" t="s">
        <v>67</v>
      </c>
      <c r="J590" s="37" t="s">
        <v>664</v>
      </c>
      <c r="K590" s="37" t="s">
        <v>78</v>
      </c>
      <c r="L590" s="37" t="s">
        <v>106</v>
      </c>
      <c r="M590" s="37" t="s">
        <v>87</v>
      </c>
      <c r="N590" s="37" t="s">
        <v>90</v>
      </c>
      <c r="O590" s="38" t="n">
        <v>46228</v>
      </c>
      <c r="P590" s="39" t="n">
        <v>4052000</v>
      </c>
      <c r="Q590" s="37" t="n">
        <v>8</v>
      </c>
      <c r="R590" s="37" t="s">
        <v>187</v>
      </c>
      <c r="S590" s="37" t="s">
        <v>113</v>
      </c>
      <c r="T590" s="37" t="s">
        <v>663</v>
      </c>
      <c r="U590" s="37" t="s">
        <v>52</v>
      </c>
      <c r="V590" s="37" t="n">
        <f aca="false">IF(O590="","",YEAR(O590))</f>
        <v>2026</v>
      </c>
      <c r="W590" s="37" t="str">
        <f aca="false">IF(E590&lt;25,"21-24",IF(E590&lt;30,"25-29",IF(E590&lt;35,"30-34",IF(E590&lt;40,"35-39",IF(E590&lt;45,"40-44","45+")))))</f>
        <v>40-44</v>
      </c>
    </row>
    <row r="591" customFormat="false" ht="15" hidden="false" customHeight="false" outlineLevel="0" collapsed="false">
      <c r="A591" s="37" t="s">
        <v>1208</v>
      </c>
      <c r="B591" s="37" t="s">
        <v>379</v>
      </c>
      <c r="C591" s="37" t="s">
        <v>642</v>
      </c>
      <c r="D591" s="37" t="s">
        <v>82</v>
      </c>
      <c r="E591" s="37" t="n">
        <v>31</v>
      </c>
      <c r="F591" s="37" t="s">
        <v>100</v>
      </c>
      <c r="G591" s="37" t="s">
        <v>94</v>
      </c>
      <c r="H591" s="37" t="s">
        <v>318</v>
      </c>
      <c r="I591" s="37" t="s">
        <v>60</v>
      </c>
      <c r="J591" s="37" t="s">
        <v>366</v>
      </c>
      <c r="K591" s="37" t="s">
        <v>76</v>
      </c>
      <c r="L591" s="37" t="s">
        <v>106</v>
      </c>
      <c r="M591" s="37" t="s">
        <v>87</v>
      </c>
      <c r="N591" s="37" t="s">
        <v>90</v>
      </c>
      <c r="O591" s="38" t="n">
        <v>43850</v>
      </c>
      <c r="P591" s="39" t="n">
        <v>897000</v>
      </c>
      <c r="Q591" s="37" t="n">
        <v>6</v>
      </c>
      <c r="R591" s="37" t="s">
        <v>187</v>
      </c>
      <c r="S591" s="37" t="s">
        <v>111</v>
      </c>
      <c r="T591" s="37" t="s">
        <v>870</v>
      </c>
      <c r="U591" s="37" t="s">
        <v>52</v>
      </c>
      <c r="V591" s="37" t="n">
        <f aca="false">IF(O591="","",YEAR(O591))</f>
        <v>2020</v>
      </c>
      <c r="W591" s="37" t="str">
        <f aca="false">IF(E591&lt;25,"21-24",IF(E591&lt;30,"25-29",IF(E591&lt;35,"30-34",IF(E591&lt;40,"35-39",IF(E591&lt;45,"40-44","45+")))))</f>
        <v>30-34</v>
      </c>
    </row>
    <row r="592" customFormat="false" ht="15" hidden="false" customHeight="false" outlineLevel="0" collapsed="false">
      <c r="A592" s="37" t="s">
        <v>1084</v>
      </c>
      <c r="B592" s="37" t="s">
        <v>537</v>
      </c>
      <c r="C592" s="37" t="s">
        <v>365</v>
      </c>
      <c r="D592" s="37" t="s">
        <v>82</v>
      </c>
      <c r="E592" s="37" t="n">
        <v>41</v>
      </c>
      <c r="F592" s="37" t="s">
        <v>100</v>
      </c>
      <c r="G592" s="37" t="s">
        <v>94</v>
      </c>
      <c r="H592" s="37" t="s">
        <v>320</v>
      </c>
      <c r="I592" s="37" t="s">
        <v>62</v>
      </c>
      <c r="J592" s="37" t="s">
        <v>481</v>
      </c>
      <c r="K592" s="37" t="s">
        <v>78</v>
      </c>
      <c r="L592" s="37" t="s">
        <v>104</v>
      </c>
      <c r="M592" s="37" t="s">
        <v>86</v>
      </c>
      <c r="N592" s="37" t="s">
        <v>90</v>
      </c>
      <c r="O592" s="38" t="n">
        <v>43898</v>
      </c>
      <c r="P592" s="39" t="n">
        <v>2552000</v>
      </c>
      <c r="Q592" s="37" t="n">
        <v>5</v>
      </c>
      <c r="R592" s="37" t="s">
        <v>187</v>
      </c>
      <c r="S592" s="37" t="s">
        <v>112</v>
      </c>
      <c r="T592" s="37" t="s">
        <v>1209</v>
      </c>
      <c r="U592" s="37" t="s">
        <v>52</v>
      </c>
      <c r="V592" s="37" t="n">
        <f aca="false">IF(O592="","",YEAR(O592))</f>
        <v>2020</v>
      </c>
      <c r="W592" s="37" t="str">
        <f aca="false">IF(E592&lt;25,"21-24",IF(E592&lt;30,"25-29",IF(E592&lt;35,"30-34",IF(E592&lt;40,"35-39",IF(E592&lt;45,"40-44","45+")))))</f>
        <v>40-44</v>
      </c>
    </row>
    <row r="593" customFormat="false" ht="15" hidden="false" customHeight="false" outlineLevel="0" collapsed="false">
      <c r="A593" s="37" t="s">
        <v>933</v>
      </c>
      <c r="B593" s="37" t="s">
        <v>437</v>
      </c>
      <c r="C593" s="37" t="s">
        <v>351</v>
      </c>
      <c r="D593" s="37" t="s">
        <v>83</v>
      </c>
      <c r="E593" s="37" t="n">
        <v>42</v>
      </c>
      <c r="F593" s="37" t="s">
        <v>101</v>
      </c>
      <c r="G593" s="37" t="s">
        <v>95</v>
      </c>
      <c r="H593" s="37" t="s">
        <v>321</v>
      </c>
      <c r="I593" s="37" t="s">
        <v>63</v>
      </c>
      <c r="J593" s="37" t="s">
        <v>529</v>
      </c>
      <c r="K593" s="37" t="s">
        <v>78</v>
      </c>
      <c r="L593" s="37" t="s">
        <v>106</v>
      </c>
      <c r="M593" s="37" t="s">
        <v>86</v>
      </c>
      <c r="N593" s="37" t="s">
        <v>90</v>
      </c>
      <c r="O593" s="38" t="n">
        <v>43286</v>
      </c>
      <c r="P593" s="39" t="n">
        <v>4387000</v>
      </c>
      <c r="Q593" s="37" t="n">
        <v>19</v>
      </c>
      <c r="R593" s="37" t="s">
        <v>187</v>
      </c>
      <c r="S593" s="37" t="s">
        <v>114</v>
      </c>
      <c r="T593" s="37" t="s">
        <v>609</v>
      </c>
      <c r="U593" s="37" t="s">
        <v>52</v>
      </c>
      <c r="V593" s="37" t="n">
        <f aca="false">IF(O593="","",YEAR(O593))</f>
        <v>2018</v>
      </c>
      <c r="W593" s="37" t="str">
        <f aca="false">IF(E593&lt;25,"21-24",IF(E593&lt;30,"25-29",IF(E593&lt;35,"30-34",IF(E593&lt;40,"35-39",IF(E593&lt;45,"40-44","45+")))))</f>
        <v>40-44</v>
      </c>
    </row>
    <row r="594" customFormat="false" ht="15" hidden="false" customHeight="false" outlineLevel="0" collapsed="false">
      <c r="A594" s="37" t="s">
        <v>1210</v>
      </c>
      <c r="B594" s="37" t="s">
        <v>350</v>
      </c>
      <c r="C594" s="37" t="s">
        <v>406</v>
      </c>
      <c r="D594" s="37" t="s">
        <v>82</v>
      </c>
      <c r="E594" s="37" t="n">
        <v>30</v>
      </c>
      <c r="F594" s="37" t="s">
        <v>100</v>
      </c>
      <c r="G594" s="37" t="s">
        <v>94</v>
      </c>
      <c r="H594" s="37" t="s">
        <v>318</v>
      </c>
      <c r="I594" s="37" t="s">
        <v>60</v>
      </c>
      <c r="J594" s="37" t="s">
        <v>384</v>
      </c>
      <c r="K594" s="37" t="s">
        <v>76</v>
      </c>
      <c r="L594" s="37" t="s">
        <v>105</v>
      </c>
      <c r="M594" s="37" t="s">
        <v>86</v>
      </c>
      <c r="N594" s="37" t="s">
        <v>90</v>
      </c>
      <c r="O594" s="38" t="n">
        <v>46100</v>
      </c>
      <c r="P594" s="39" t="n">
        <v>1323000</v>
      </c>
      <c r="Q594" s="37" t="n">
        <v>1</v>
      </c>
      <c r="R594" s="37" t="s">
        <v>185</v>
      </c>
      <c r="S594" s="37" t="s">
        <v>112</v>
      </c>
      <c r="T594" s="37" t="s">
        <v>1029</v>
      </c>
      <c r="U594" s="37" t="s">
        <v>52</v>
      </c>
      <c r="V594" s="37" t="n">
        <f aca="false">IF(O594="","",YEAR(O594))</f>
        <v>2026</v>
      </c>
      <c r="W594" s="37" t="str">
        <f aca="false">IF(E594&lt;25,"21-24",IF(E594&lt;30,"25-29",IF(E594&lt;35,"30-34",IF(E594&lt;40,"35-39",IF(E594&lt;45,"40-44","45+")))))</f>
        <v>30-34</v>
      </c>
    </row>
    <row r="595" customFormat="false" ht="15" hidden="false" customHeight="false" outlineLevel="0" collapsed="false">
      <c r="A595" s="37" t="s">
        <v>1211</v>
      </c>
      <c r="B595" s="37" t="s">
        <v>439</v>
      </c>
      <c r="C595" s="37" t="s">
        <v>453</v>
      </c>
      <c r="D595" s="37" t="s">
        <v>82</v>
      </c>
      <c r="E595" s="37" t="n">
        <v>31</v>
      </c>
      <c r="F595" s="37" t="s">
        <v>101</v>
      </c>
      <c r="G595" s="37" t="s">
        <v>95</v>
      </c>
      <c r="H595" s="37" t="s">
        <v>325</v>
      </c>
      <c r="I595" s="37" t="s">
        <v>67</v>
      </c>
      <c r="J595" s="37" t="s">
        <v>357</v>
      </c>
      <c r="K595" s="37" t="s">
        <v>75</v>
      </c>
      <c r="L595" s="37" t="s">
        <v>105</v>
      </c>
      <c r="M595" s="37" t="s">
        <v>87</v>
      </c>
      <c r="N595" s="37" t="s">
        <v>90</v>
      </c>
      <c r="O595" s="38" t="n">
        <v>44916</v>
      </c>
      <c r="P595" s="39" t="n">
        <v>438000</v>
      </c>
      <c r="Q595" s="37" t="n">
        <v>5</v>
      </c>
      <c r="R595" s="37" t="s">
        <v>187</v>
      </c>
      <c r="S595" s="37" t="s">
        <v>114</v>
      </c>
      <c r="T595" s="37" t="s">
        <v>1212</v>
      </c>
      <c r="U595" s="37" t="s">
        <v>52</v>
      </c>
      <c r="V595" s="37" t="n">
        <f aca="false">IF(O595="","",YEAR(O595))</f>
        <v>2022</v>
      </c>
      <c r="W595" s="37" t="str">
        <f aca="false">IF(E595&lt;25,"21-24",IF(E595&lt;30,"25-29",IF(E595&lt;35,"30-34",IF(E595&lt;40,"35-39",IF(E595&lt;45,"40-44","45+")))))</f>
        <v>30-34</v>
      </c>
    </row>
    <row r="596" customFormat="false" ht="15" hidden="false" customHeight="false" outlineLevel="0" collapsed="false">
      <c r="A596" s="37" t="s">
        <v>1213</v>
      </c>
      <c r="B596" s="37" t="s">
        <v>479</v>
      </c>
      <c r="C596" s="37" t="s">
        <v>396</v>
      </c>
      <c r="D596" s="37" t="s">
        <v>83</v>
      </c>
      <c r="E596" s="37" t="n">
        <v>21</v>
      </c>
      <c r="F596" s="37" t="s">
        <v>100</v>
      </c>
      <c r="G596" s="37" t="s">
        <v>94</v>
      </c>
      <c r="H596" s="37" t="s">
        <v>321</v>
      </c>
      <c r="I596" s="37" t="s">
        <v>63</v>
      </c>
      <c r="J596" s="37" t="s">
        <v>371</v>
      </c>
      <c r="K596" s="37" t="s">
        <v>75</v>
      </c>
      <c r="L596" s="37" t="s">
        <v>106</v>
      </c>
      <c r="M596" s="37" t="s">
        <v>87</v>
      </c>
      <c r="N596" s="37" t="s">
        <v>90</v>
      </c>
      <c r="O596" s="38" t="n">
        <v>46240</v>
      </c>
      <c r="P596" s="39" t="n">
        <v>402000</v>
      </c>
      <c r="Q596" s="37" t="n">
        <v>9</v>
      </c>
      <c r="R596" s="37" t="s">
        <v>187</v>
      </c>
      <c r="S596" s="37" t="s">
        <v>111</v>
      </c>
      <c r="T596" s="37" t="s">
        <v>1161</v>
      </c>
      <c r="U596" s="37" t="s">
        <v>53</v>
      </c>
      <c r="V596" s="37" t="n">
        <f aca="false">IF(O596="","",YEAR(O596))</f>
        <v>2026</v>
      </c>
      <c r="W596" s="37" t="str">
        <f aca="false">IF(E596&lt;25,"21-24",IF(E596&lt;30,"25-29",IF(E596&lt;35,"30-34",IF(E596&lt;40,"35-39",IF(E596&lt;45,"40-44","45+")))))</f>
        <v>21-24</v>
      </c>
    </row>
    <row r="597" customFormat="false" ht="15" hidden="false" customHeight="false" outlineLevel="0" collapsed="false">
      <c r="A597" s="37" t="s">
        <v>1214</v>
      </c>
      <c r="B597" s="37" t="s">
        <v>460</v>
      </c>
      <c r="C597" s="37" t="s">
        <v>406</v>
      </c>
      <c r="D597" s="37" t="s">
        <v>82</v>
      </c>
      <c r="E597" s="37" t="n">
        <v>34</v>
      </c>
      <c r="F597" s="37" t="s">
        <v>101</v>
      </c>
      <c r="G597" s="37" t="s">
        <v>94</v>
      </c>
      <c r="H597" s="37" t="s">
        <v>321</v>
      </c>
      <c r="I597" s="37" t="s">
        <v>63</v>
      </c>
      <c r="J597" s="37" t="s">
        <v>388</v>
      </c>
      <c r="K597" s="37" t="s">
        <v>77</v>
      </c>
      <c r="L597" s="37" t="s">
        <v>105</v>
      </c>
      <c r="M597" s="37" t="s">
        <v>86</v>
      </c>
      <c r="N597" s="37" t="s">
        <v>92</v>
      </c>
      <c r="O597" s="38" t="n">
        <v>44373</v>
      </c>
      <c r="P597" s="39" t="n">
        <v>1937000</v>
      </c>
      <c r="Q597" s="37" t="n">
        <v>3</v>
      </c>
      <c r="R597" s="37" t="s">
        <v>185</v>
      </c>
      <c r="S597" s="37" t="s">
        <v>114</v>
      </c>
      <c r="T597" s="37" t="s">
        <v>1130</v>
      </c>
      <c r="U597" s="37" t="s">
        <v>52</v>
      </c>
      <c r="V597" s="37" t="n">
        <f aca="false">IF(O597="","",YEAR(O597))</f>
        <v>2021</v>
      </c>
      <c r="W597" s="37" t="str">
        <f aca="false">IF(E597&lt;25,"21-24",IF(E597&lt;30,"25-29",IF(E597&lt;35,"30-34",IF(E597&lt;40,"35-39",IF(E597&lt;45,"40-44","45+")))))</f>
        <v>30-34</v>
      </c>
    </row>
    <row r="598" customFormat="false" ht="15" hidden="false" customHeight="false" outlineLevel="0" collapsed="false">
      <c r="A598" s="37" t="s">
        <v>558</v>
      </c>
      <c r="B598" s="37" t="s">
        <v>507</v>
      </c>
      <c r="C598" s="37" t="s">
        <v>392</v>
      </c>
      <c r="D598" s="37" t="s">
        <v>82</v>
      </c>
      <c r="E598" s="37" t="n">
        <v>36</v>
      </c>
      <c r="F598" s="37" t="s">
        <v>100</v>
      </c>
      <c r="G598" s="37" t="s">
        <v>95</v>
      </c>
      <c r="H598" s="37" t="s">
        <v>323</v>
      </c>
      <c r="I598" s="37" t="s">
        <v>65</v>
      </c>
      <c r="J598" s="37" t="s">
        <v>500</v>
      </c>
      <c r="K598" s="37" t="s">
        <v>78</v>
      </c>
      <c r="L598" s="37" t="s">
        <v>104</v>
      </c>
      <c r="M598" s="37" t="s">
        <v>86</v>
      </c>
      <c r="N598" s="37" t="s">
        <v>90</v>
      </c>
      <c r="O598" s="38" t="n">
        <v>42675</v>
      </c>
      <c r="P598" s="39" t="n">
        <v>2854000</v>
      </c>
      <c r="Q598" s="37" t="n">
        <v>15</v>
      </c>
      <c r="R598" s="37" t="s">
        <v>187</v>
      </c>
      <c r="S598" s="37" t="s">
        <v>115</v>
      </c>
      <c r="T598" s="37" t="s">
        <v>1215</v>
      </c>
      <c r="U598" s="37" t="s">
        <v>52</v>
      </c>
      <c r="V598" s="37" t="n">
        <f aca="false">IF(O598="","",YEAR(O598))</f>
        <v>2016</v>
      </c>
      <c r="W598" s="37" t="str">
        <f aca="false">IF(E598&lt;25,"21-24",IF(E598&lt;30,"25-29",IF(E598&lt;35,"30-34",IF(E598&lt;40,"35-39",IF(E598&lt;45,"40-44","45+")))))</f>
        <v>35-39</v>
      </c>
    </row>
    <row r="599" customFormat="false" ht="15" hidden="false" customHeight="false" outlineLevel="0" collapsed="false">
      <c r="A599" s="37" t="s">
        <v>844</v>
      </c>
      <c r="B599" s="37" t="s">
        <v>537</v>
      </c>
      <c r="C599" s="37" t="s">
        <v>392</v>
      </c>
      <c r="D599" s="37" t="s">
        <v>82</v>
      </c>
      <c r="E599" s="37" t="n">
        <v>35</v>
      </c>
      <c r="F599" s="37" t="s">
        <v>100</v>
      </c>
      <c r="G599" s="37" t="s">
        <v>96</v>
      </c>
      <c r="H599" s="37" t="s">
        <v>324</v>
      </c>
      <c r="I599" s="37" t="s">
        <v>66</v>
      </c>
      <c r="J599" s="37" t="s">
        <v>434</v>
      </c>
      <c r="K599" s="37" t="s">
        <v>78</v>
      </c>
      <c r="L599" s="37" t="s">
        <v>105</v>
      </c>
      <c r="M599" s="37" t="s">
        <v>86</v>
      </c>
      <c r="N599" s="37" t="s">
        <v>90</v>
      </c>
      <c r="O599" s="38" t="n">
        <v>45859</v>
      </c>
      <c r="P599" s="39" t="n">
        <v>3072000</v>
      </c>
      <c r="Q599" s="37" t="n">
        <v>15</v>
      </c>
      <c r="R599" s="37" t="s">
        <v>187</v>
      </c>
      <c r="S599" s="37" t="s">
        <v>112</v>
      </c>
      <c r="T599" s="37" t="s">
        <v>450</v>
      </c>
      <c r="U599" s="37" t="s">
        <v>53</v>
      </c>
      <c r="V599" s="37" t="n">
        <f aca="false">IF(O599="","",YEAR(O599))</f>
        <v>2025</v>
      </c>
      <c r="W599" s="37" t="str">
        <f aca="false">IF(E599&lt;25,"21-24",IF(E599&lt;30,"25-29",IF(E599&lt;35,"30-34",IF(E599&lt;40,"35-39",IF(E599&lt;45,"40-44","45+")))))</f>
        <v>35-39</v>
      </c>
    </row>
    <row r="600" customFormat="false" ht="15" hidden="false" customHeight="false" outlineLevel="0" collapsed="false">
      <c r="A600" s="37" t="s">
        <v>1216</v>
      </c>
      <c r="B600" s="37" t="s">
        <v>494</v>
      </c>
      <c r="C600" s="37" t="s">
        <v>433</v>
      </c>
      <c r="D600" s="37" t="s">
        <v>82</v>
      </c>
      <c r="E600" s="37" t="n">
        <v>33</v>
      </c>
      <c r="F600" s="37" t="s">
        <v>101</v>
      </c>
      <c r="G600" s="37" t="s">
        <v>95</v>
      </c>
      <c r="H600" s="37" t="s">
        <v>318</v>
      </c>
      <c r="I600" s="37" t="s">
        <v>60</v>
      </c>
      <c r="J600" s="37" t="s">
        <v>470</v>
      </c>
      <c r="K600" s="37" t="s">
        <v>77</v>
      </c>
      <c r="L600" s="37" t="s">
        <v>107</v>
      </c>
      <c r="M600" s="37" t="s">
        <v>87</v>
      </c>
      <c r="N600" s="37" t="s">
        <v>90</v>
      </c>
      <c r="O600" s="38" t="n">
        <v>43459</v>
      </c>
      <c r="P600" s="39" t="n">
        <v>2316000</v>
      </c>
      <c r="Q600" s="37" t="n">
        <v>3</v>
      </c>
      <c r="R600" s="37" t="s">
        <v>187</v>
      </c>
      <c r="S600" s="37" t="s">
        <v>113</v>
      </c>
      <c r="T600" s="37" t="s">
        <v>829</v>
      </c>
      <c r="U600" s="37" t="s">
        <v>53</v>
      </c>
      <c r="V600" s="37" t="n">
        <f aca="false">IF(O600="","",YEAR(O600))</f>
        <v>2018</v>
      </c>
      <c r="W600" s="37" t="str">
        <f aca="false">IF(E600&lt;25,"21-24",IF(E600&lt;30,"25-29",IF(E600&lt;35,"30-34",IF(E600&lt;40,"35-39",IF(E600&lt;45,"40-44","45+")))))</f>
        <v>30-34</v>
      </c>
    </row>
    <row r="601" customFormat="false" ht="15" hidden="false" customHeight="false" outlineLevel="0" collapsed="false">
      <c r="A601" s="37" t="s">
        <v>1217</v>
      </c>
      <c r="B601" s="37" t="s">
        <v>600</v>
      </c>
      <c r="C601" s="37" t="s">
        <v>370</v>
      </c>
      <c r="D601" s="37" t="s">
        <v>82</v>
      </c>
      <c r="E601" s="37" t="n">
        <v>27</v>
      </c>
      <c r="F601" s="37" t="s">
        <v>100</v>
      </c>
      <c r="G601" s="37" t="s">
        <v>94</v>
      </c>
      <c r="H601" s="37" t="s">
        <v>318</v>
      </c>
      <c r="I601" s="37" t="s">
        <v>60</v>
      </c>
      <c r="J601" s="37" t="s">
        <v>520</v>
      </c>
      <c r="K601" s="37" t="s">
        <v>76</v>
      </c>
      <c r="L601" s="37" t="s">
        <v>106</v>
      </c>
      <c r="M601" s="37" t="s">
        <v>88</v>
      </c>
      <c r="N601" s="37" t="s">
        <v>90</v>
      </c>
      <c r="O601" s="38" t="n">
        <v>44797</v>
      </c>
      <c r="P601" s="39" t="n">
        <v>688000</v>
      </c>
      <c r="Q601" s="37" t="n">
        <v>6</v>
      </c>
      <c r="R601" s="37" t="s">
        <v>187</v>
      </c>
      <c r="S601" s="37" t="s">
        <v>114</v>
      </c>
      <c r="T601" s="37" t="s">
        <v>731</v>
      </c>
      <c r="U601" s="37" t="s">
        <v>53</v>
      </c>
      <c r="V601" s="37" t="n">
        <f aca="false">IF(O601="","",YEAR(O601))</f>
        <v>2022</v>
      </c>
      <c r="W601" s="37" t="str">
        <f aca="false">IF(E601&lt;25,"21-24",IF(E601&lt;30,"25-29",IF(E601&lt;35,"30-34",IF(E601&lt;40,"35-39",IF(E601&lt;45,"40-44","45+")))))</f>
        <v>25-29</v>
      </c>
    </row>
    <row r="602" customFormat="false" ht="15" hidden="false" customHeight="false" outlineLevel="0" collapsed="false">
      <c r="A602" s="37" t="s">
        <v>1218</v>
      </c>
      <c r="B602" s="37" t="s">
        <v>422</v>
      </c>
      <c r="C602" s="37" t="s">
        <v>365</v>
      </c>
      <c r="D602" s="37" t="s">
        <v>82</v>
      </c>
      <c r="E602" s="37" t="n">
        <v>22</v>
      </c>
      <c r="F602" s="37" t="s">
        <v>100</v>
      </c>
      <c r="G602" s="37" t="s">
        <v>94</v>
      </c>
      <c r="H602" s="37" t="s">
        <v>321</v>
      </c>
      <c r="I602" s="37" t="s">
        <v>63</v>
      </c>
      <c r="J602" s="37" t="s">
        <v>371</v>
      </c>
      <c r="K602" s="37" t="s">
        <v>75</v>
      </c>
      <c r="L602" s="37" t="s">
        <v>105</v>
      </c>
      <c r="M602" s="37" t="s">
        <v>86</v>
      </c>
      <c r="N602" s="37" t="s">
        <v>90</v>
      </c>
      <c r="O602" s="38" t="n">
        <v>46046</v>
      </c>
      <c r="P602" s="39" t="n">
        <v>465000</v>
      </c>
      <c r="Q602" s="37" t="n">
        <v>24</v>
      </c>
      <c r="R602" s="37" t="s">
        <v>187</v>
      </c>
      <c r="S602" s="37" t="s">
        <v>111</v>
      </c>
      <c r="T602" s="37" t="s">
        <v>933</v>
      </c>
      <c r="U602" s="37" t="s">
        <v>52</v>
      </c>
      <c r="V602" s="37" t="n">
        <f aca="false">IF(O602="","",YEAR(O602))</f>
        <v>2026</v>
      </c>
      <c r="W602" s="37" t="str">
        <f aca="false">IF(E602&lt;25,"21-24",IF(E602&lt;30,"25-29",IF(E602&lt;35,"30-34",IF(E602&lt;40,"35-39",IF(E602&lt;45,"40-44","45+")))))</f>
        <v>21-24</v>
      </c>
    </row>
    <row r="603" customFormat="false" ht="15" hidden="false" customHeight="false" outlineLevel="0" collapsed="false">
      <c r="A603" s="37" t="s">
        <v>1219</v>
      </c>
      <c r="B603" s="37" t="s">
        <v>519</v>
      </c>
      <c r="C603" s="37" t="s">
        <v>516</v>
      </c>
      <c r="D603" s="37" t="s">
        <v>83</v>
      </c>
      <c r="E603" s="37" t="n">
        <v>35</v>
      </c>
      <c r="F603" s="37" t="s">
        <v>101</v>
      </c>
      <c r="G603" s="37" t="s">
        <v>95</v>
      </c>
      <c r="H603" s="37" t="s">
        <v>318</v>
      </c>
      <c r="I603" s="37" t="s">
        <v>60</v>
      </c>
      <c r="J603" s="37" t="s">
        <v>393</v>
      </c>
      <c r="K603" s="37" t="s">
        <v>77</v>
      </c>
      <c r="L603" s="37" t="s">
        <v>106</v>
      </c>
      <c r="M603" s="37" t="s">
        <v>87</v>
      </c>
      <c r="N603" s="37" t="s">
        <v>90</v>
      </c>
      <c r="O603" s="38" t="n">
        <v>45257</v>
      </c>
      <c r="P603" s="39" t="n">
        <v>2352000</v>
      </c>
      <c r="Q603" s="37" t="n">
        <v>13</v>
      </c>
      <c r="R603" s="37" t="s">
        <v>187</v>
      </c>
      <c r="S603" s="37" t="s">
        <v>115</v>
      </c>
      <c r="T603" s="37" t="s">
        <v>1220</v>
      </c>
      <c r="U603" s="37" t="s">
        <v>52</v>
      </c>
      <c r="V603" s="37" t="n">
        <f aca="false">IF(O603="","",YEAR(O603))</f>
        <v>2023</v>
      </c>
      <c r="W603" s="37" t="str">
        <f aca="false">IF(E603&lt;25,"21-24",IF(E603&lt;30,"25-29",IF(E603&lt;35,"30-34",IF(E603&lt;40,"35-39",IF(E603&lt;45,"40-44","45+")))))</f>
        <v>35-39</v>
      </c>
    </row>
    <row r="604" customFormat="false" ht="15" hidden="false" customHeight="false" outlineLevel="0" collapsed="false">
      <c r="A604" s="37" t="s">
        <v>443</v>
      </c>
      <c r="B604" s="37" t="s">
        <v>360</v>
      </c>
      <c r="C604" s="37" t="s">
        <v>484</v>
      </c>
      <c r="D604" s="37" t="s">
        <v>82</v>
      </c>
      <c r="E604" s="37" t="n">
        <v>43</v>
      </c>
      <c r="F604" s="37" t="s">
        <v>101</v>
      </c>
      <c r="G604" s="37" t="s">
        <v>96</v>
      </c>
      <c r="H604" s="37" t="s">
        <v>318</v>
      </c>
      <c r="I604" s="37" t="s">
        <v>60</v>
      </c>
      <c r="J604" s="37" t="s">
        <v>407</v>
      </c>
      <c r="K604" s="37" t="s">
        <v>78</v>
      </c>
      <c r="L604" s="37" t="s">
        <v>104</v>
      </c>
      <c r="M604" s="37" t="s">
        <v>86</v>
      </c>
      <c r="N604" s="37" t="s">
        <v>90</v>
      </c>
      <c r="O604" s="38" t="n">
        <v>43182</v>
      </c>
      <c r="P604" s="39" t="n">
        <v>2897000</v>
      </c>
      <c r="Q604" s="37" t="n">
        <v>15</v>
      </c>
      <c r="R604" s="37" t="s">
        <v>185</v>
      </c>
      <c r="S604" s="37" t="s">
        <v>112</v>
      </c>
      <c r="T604" s="37" t="s">
        <v>400</v>
      </c>
      <c r="U604" s="37" t="s">
        <v>52</v>
      </c>
      <c r="V604" s="37" t="n">
        <f aca="false">IF(O604="","",YEAR(O604))</f>
        <v>2018</v>
      </c>
      <c r="W604" s="37" t="str">
        <f aca="false">IF(E604&lt;25,"21-24",IF(E604&lt;30,"25-29",IF(E604&lt;35,"30-34",IF(E604&lt;40,"35-39",IF(E604&lt;45,"40-44","45+")))))</f>
        <v>40-44</v>
      </c>
    </row>
    <row r="605" customFormat="false" ht="15" hidden="false" customHeight="false" outlineLevel="0" collapsed="false">
      <c r="A605" s="37" t="s">
        <v>1221</v>
      </c>
      <c r="B605" s="37" t="s">
        <v>460</v>
      </c>
      <c r="C605" s="37" t="s">
        <v>370</v>
      </c>
      <c r="D605" s="37" t="s">
        <v>83</v>
      </c>
      <c r="E605" s="37" t="n">
        <v>27</v>
      </c>
      <c r="F605" s="37" t="s">
        <v>100</v>
      </c>
      <c r="G605" s="37" t="s">
        <v>94</v>
      </c>
      <c r="H605" s="37" t="s">
        <v>322</v>
      </c>
      <c r="I605" s="37" t="s">
        <v>64</v>
      </c>
      <c r="J605" s="37" t="s">
        <v>440</v>
      </c>
      <c r="K605" s="37" t="s">
        <v>76</v>
      </c>
      <c r="L605" s="37" t="s">
        <v>107</v>
      </c>
      <c r="M605" s="37" t="s">
        <v>88</v>
      </c>
      <c r="N605" s="37" t="s">
        <v>90</v>
      </c>
      <c r="O605" s="38" t="n">
        <v>44972</v>
      </c>
      <c r="P605" s="39" t="n">
        <v>1145000</v>
      </c>
      <c r="Q605" s="37" t="n">
        <v>6</v>
      </c>
      <c r="R605" s="37" t="s">
        <v>187</v>
      </c>
      <c r="S605" s="37" t="s">
        <v>111</v>
      </c>
      <c r="T605" s="37" t="s">
        <v>489</v>
      </c>
      <c r="U605" s="37" t="s">
        <v>53</v>
      </c>
      <c r="V605" s="37" t="n">
        <f aca="false">IF(O605="","",YEAR(O605))</f>
        <v>2023</v>
      </c>
      <c r="W605" s="37" t="str">
        <f aca="false">IF(E605&lt;25,"21-24",IF(E605&lt;30,"25-29",IF(E605&lt;35,"30-34",IF(E605&lt;40,"35-39",IF(E605&lt;45,"40-44","45+")))))</f>
        <v>25-29</v>
      </c>
    </row>
    <row r="606" customFormat="false" ht="15" hidden="false" customHeight="false" outlineLevel="0" collapsed="false">
      <c r="A606" s="37" t="s">
        <v>1222</v>
      </c>
      <c r="B606" s="37" t="s">
        <v>439</v>
      </c>
      <c r="C606" s="37" t="s">
        <v>365</v>
      </c>
      <c r="D606" s="37" t="s">
        <v>83</v>
      </c>
      <c r="E606" s="37" t="n">
        <v>30</v>
      </c>
      <c r="F606" s="37" t="s">
        <v>100</v>
      </c>
      <c r="G606" s="37" t="s">
        <v>94</v>
      </c>
      <c r="H606" s="37" t="s">
        <v>321</v>
      </c>
      <c r="I606" s="37" t="s">
        <v>63</v>
      </c>
      <c r="J606" s="37" t="s">
        <v>626</v>
      </c>
      <c r="K606" s="37" t="s">
        <v>77</v>
      </c>
      <c r="L606" s="37" t="s">
        <v>109</v>
      </c>
      <c r="M606" s="37" t="s">
        <v>87</v>
      </c>
      <c r="N606" s="37" t="s">
        <v>90</v>
      </c>
      <c r="O606" s="38" t="n">
        <v>45736</v>
      </c>
      <c r="P606" s="39" t="n">
        <v>2061000</v>
      </c>
      <c r="Q606" s="37" t="n">
        <v>1</v>
      </c>
      <c r="R606" s="37" t="s">
        <v>187</v>
      </c>
      <c r="S606" s="37" t="s">
        <v>113</v>
      </c>
      <c r="T606" s="37" t="s">
        <v>676</v>
      </c>
      <c r="U606" s="37" t="s">
        <v>52</v>
      </c>
      <c r="V606" s="37" t="n">
        <f aca="false">IF(O606="","",YEAR(O606))</f>
        <v>2025</v>
      </c>
      <c r="W606" s="37" t="str">
        <f aca="false">IF(E606&lt;25,"21-24",IF(E606&lt;30,"25-29",IF(E606&lt;35,"30-34",IF(E606&lt;40,"35-39",IF(E606&lt;45,"40-44","45+")))))</f>
        <v>30-34</v>
      </c>
    </row>
    <row r="607" customFormat="false" ht="15" hidden="false" customHeight="false" outlineLevel="0" collapsed="false">
      <c r="A607" s="37" t="s">
        <v>1223</v>
      </c>
      <c r="B607" s="37" t="s">
        <v>507</v>
      </c>
      <c r="C607" s="37" t="s">
        <v>351</v>
      </c>
      <c r="D607" s="37" t="s">
        <v>82</v>
      </c>
      <c r="E607" s="37" t="n">
        <v>28</v>
      </c>
      <c r="F607" s="37" t="s">
        <v>100</v>
      </c>
      <c r="G607" s="37" t="s">
        <v>94</v>
      </c>
      <c r="H607" s="37" t="s">
        <v>318</v>
      </c>
      <c r="I607" s="37" t="s">
        <v>60</v>
      </c>
      <c r="J607" s="37" t="s">
        <v>384</v>
      </c>
      <c r="K607" s="37" t="s">
        <v>76</v>
      </c>
      <c r="L607" s="37" t="s">
        <v>106</v>
      </c>
      <c r="M607" s="37" t="s">
        <v>88</v>
      </c>
      <c r="N607" s="37" t="s">
        <v>90</v>
      </c>
      <c r="O607" s="38" t="n">
        <v>46169</v>
      </c>
      <c r="P607" s="39" t="n">
        <v>758000</v>
      </c>
      <c r="Q607" s="37" t="n">
        <v>9</v>
      </c>
      <c r="R607" s="37" t="s">
        <v>185</v>
      </c>
      <c r="S607" s="37" t="s">
        <v>111</v>
      </c>
      <c r="T607" s="37" t="s">
        <v>821</v>
      </c>
      <c r="U607" s="37" t="s">
        <v>52</v>
      </c>
      <c r="V607" s="37" t="n">
        <f aca="false">IF(O607="","",YEAR(O607))</f>
        <v>2026</v>
      </c>
      <c r="W607" s="37" t="str">
        <f aca="false">IF(E607&lt;25,"21-24",IF(E607&lt;30,"25-29",IF(E607&lt;35,"30-34",IF(E607&lt;40,"35-39",IF(E607&lt;45,"40-44","45+")))))</f>
        <v>25-29</v>
      </c>
    </row>
    <row r="608" customFormat="false" ht="15" hidden="false" customHeight="false" outlineLevel="0" collapsed="false">
      <c r="A608" s="37" t="s">
        <v>1224</v>
      </c>
      <c r="B608" s="37" t="s">
        <v>437</v>
      </c>
      <c r="C608" s="37" t="s">
        <v>383</v>
      </c>
      <c r="D608" s="37" t="s">
        <v>83</v>
      </c>
      <c r="E608" s="37" t="n">
        <v>33</v>
      </c>
      <c r="F608" s="37" t="s">
        <v>100</v>
      </c>
      <c r="G608" s="37" t="s">
        <v>95</v>
      </c>
      <c r="H608" s="37" t="s">
        <v>326</v>
      </c>
      <c r="I608" s="37" t="s">
        <v>68</v>
      </c>
      <c r="J608" s="37" t="s">
        <v>569</v>
      </c>
      <c r="K608" s="37" t="s">
        <v>76</v>
      </c>
      <c r="L608" s="37" t="s">
        <v>104</v>
      </c>
      <c r="M608" s="37" t="s">
        <v>86</v>
      </c>
      <c r="N608" s="37" t="s">
        <v>90</v>
      </c>
      <c r="O608" s="38" t="n">
        <v>44072</v>
      </c>
      <c r="P608" s="39" t="n">
        <v>1197000</v>
      </c>
      <c r="Q608" s="37" t="n">
        <v>2</v>
      </c>
      <c r="R608" s="37" t="s">
        <v>185</v>
      </c>
      <c r="S608" s="37" t="s">
        <v>114</v>
      </c>
      <c r="T608" s="37" t="s">
        <v>1035</v>
      </c>
      <c r="U608" s="37" t="s">
        <v>52</v>
      </c>
      <c r="V608" s="37" t="n">
        <f aca="false">IF(O608="","",YEAR(O608))</f>
        <v>2020</v>
      </c>
      <c r="W608" s="37" t="str">
        <f aca="false">IF(E608&lt;25,"21-24",IF(E608&lt;30,"25-29",IF(E608&lt;35,"30-34",IF(E608&lt;40,"35-39",IF(E608&lt;45,"40-44","45+")))))</f>
        <v>30-34</v>
      </c>
    </row>
    <row r="609" customFormat="false" ht="15" hidden="false" customHeight="false" outlineLevel="0" collapsed="false">
      <c r="A609" s="37" t="s">
        <v>1225</v>
      </c>
      <c r="B609" s="37" t="s">
        <v>386</v>
      </c>
      <c r="C609" s="37" t="s">
        <v>469</v>
      </c>
      <c r="D609" s="37" t="s">
        <v>83</v>
      </c>
      <c r="E609" s="37" t="n">
        <v>25</v>
      </c>
      <c r="F609" s="37" t="s">
        <v>100</v>
      </c>
      <c r="G609" s="37" t="s">
        <v>94</v>
      </c>
      <c r="H609" s="37" t="s">
        <v>322</v>
      </c>
      <c r="I609" s="37" t="s">
        <v>64</v>
      </c>
      <c r="J609" s="37" t="s">
        <v>440</v>
      </c>
      <c r="K609" s="37" t="s">
        <v>76</v>
      </c>
      <c r="L609" s="37" t="s">
        <v>105</v>
      </c>
      <c r="M609" s="37" t="s">
        <v>87</v>
      </c>
      <c r="N609" s="37" t="s">
        <v>91</v>
      </c>
      <c r="O609" s="38" t="n">
        <v>45015</v>
      </c>
      <c r="P609" s="39" t="n">
        <v>844000</v>
      </c>
      <c r="Q609" s="37" t="n">
        <v>18</v>
      </c>
      <c r="R609" s="37" t="s">
        <v>187</v>
      </c>
      <c r="S609" s="37" t="s">
        <v>114</v>
      </c>
      <c r="T609" s="37" t="s">
        <v>813</v>
      </c>
      <c r="U609" s="37" t="s">
        <v>52</v>
      </c>
      <c r="V609" s="37" t="n">
        <f aca="false">IF(O609="","",YEAR(O609))</f>
        <v>2023</v>
      </c>
      <c r="W609" s="37" t="str">
        <f aca="false">IF(E609&lt;25,"21-24",IF(E609&lt;30,"25-29",IF(E609&lt;35,"30-34",IF(E609&lt;40,"35-39",IF(E609&lt;45,"40-44","45+")))))</f>
        <v>25-29</v>
      </c>
    </row>
    <row r="610" customFormat="false" ht="15" hidden="false" customHeight="false" outlineLevel="0" collapsed="false">
      <c r="A610" s="37" t="s">
        <v>1226</v>
      </c>
      <c r="B610" s="37" t="s">
        <v>515</v>
      </c>
      <c r="C610" s="37" t="s">
        <v>484</v>
      </c>
      <c r="D610" s="37" t="s">
        <v>83</v>
      </c>
      <c r="E610" s="37" t="n">
        <v>26</v>
      </c>
      <c r="F610" s="37" t="s">
        <v>101</v>
      </c>
      <c r="G610" s="37" t="s">
        <v>94</v>
      </c>
      <c r="H610" s="37" t="s">
        <v>325</v>
      </c>
      <c r="I610" s="37" t="s">
        <v>67</v>
      </c>
      <c r="J610" s="37" t="s">
        <v>716</v>
      </c>
      <c r="K610" s="37" t="s">
        <v>76</v>
      </c>
      <c r="L610" s="37" t="s">
        <v>104</v>
      </c>
      <c r="M610" s="37" t="s">
        <v>87</v>
      </c>
      <c r="N610" s="37" t="s">
        <v>90</v>
      </c>
      <c r="O610" s="38" t="n">
        <v>45547</v>
      </c>
      <c r="P610" s="39" t="n">
        <v>1361000</v>
      </c>
      <c r="Q610" s="37" t="n">
        <v>1</v>
      </c>
      <c r="R610" s="37" t="s">
        <v>185</v>
      </c>
      <c r="S610" s="37" t="s">
        <v>113</v>
      </c>
      <c r="T610" s="37" t="s">
        <v>1227</v>
      </c>
      <c r="U610" s="37" t="s">
        <v>52</v>
      </c>
      <c r="V610" s="37" t="n">
        <f aca="false">IF(O610="","",YEAR(O610))</f>
        <v>2024</v>
      </c>
      <c r="W610" s="37" t="str">
        <f aca="false">IF(E610&lt;25,"21-24",IF(E610&lt;30,"25-29",IF(E610&lt;35,"30-34",IF(E610&lt;40,"35-39",IF(E610&lt;45,"40-44","45+")))))</f>
        <v>25-29</v>
      </c>
    </row>
    <row r="611" customFormat="false" ht="15" hidden="false" customHeight="false" outlineLevel="0" collapsed="false">
      <c r="A611" s="37" t="s">
        <v>1228</v>
      </c>
      <c r="B611" s="37" t="s">
        <v>437</v>
      </c>
      <c r="C611" s="37" t="s">
        <v>516</v>
      </c>
      <c r="D611" s="37" t="s">
        <v>82</v>
      </c>
      <c r="E611" s="37" t="n">
        <v>33</v>
      </c>
      <c r="F611" s="37" t="s">
        <v>100</v>
      </c>
      <c r="G611" s="37" t="s">
        <v>97</v>
      </c>
      <c r="H611" s="37" t="s">
        <v>319</v>
      </c>
      <c r="I611" s="37" t="s">
        <v>61</v>
      </c>
      <c r="J611" s="37" t="s">
        <v>573</v>
      </c>
      <c r="K611" s="37" t="s">
        <v>77</v>
      </c>
      <c r="L611" s="37" t="s">
        <v>107</v>
      </c>
      <c r="M611" s="37" t="s">
        <v>86</v>
      </c>
      <c r="N611" s="37" t="s">
        <v>90</v>
      </c>
      <c r="O611" s="38" t="n">
        <v>44361</v>
      </c>
      <c r="P611" s="39" t="n">
        <v>1983000</v>
      </c>
      <c r="Q611" s="37" t="n">
        <v>7</v>
      </c>
      <c r="R611" s="37" t="s">
        <v>187</v>
      </c>
      <c r="S611" s="37" t="s">
        <v>111</v>
      </c>
      <c r="T611" s="37" t="s">
        <v>1229</v>
      </c>
      <c r="U611" s="37" t="s">
        <v>52</v>
      </c>
      <c r="V611" s="37" t="n">
        <f aca="false">IF(O611="","",YEAR(O611))</f>
        <v>2021</v>
      </c>
      <c r="W611" s="37" t="str">
        <f aca="false">IF(E611&lt;25,"21-24",IF(E611&lt;30,"25-29",IF(E611&lt;35,"30-34",IF(E611&lt;40,"35-39",IF(E611&lt;45,"40-44","45+")))))</f>
        <v>30-34</v>
      </c>
    </row>
    <row r="612" customFormat="false" ht="15" hidden="false" customHeight="false" outlineLevel="0" collapsed="false">
      <c r="A612" s="37" t="s">
        <v>667</v>
      </c>
      <c r="B612" s="37" t="s">
        <v>369</v>
      </c>
      <c r="C612" s="37" t="s">
        <v>383</v>
      </c>
      <c r="D612" s="37" t="s">
        <v>82</v>
      </c>
      <c r="E612" s="37" t="n">
        <v>38</v>
      </c>
      <c r="F612" s="37" t="s">
        <v>100</v>
      </c>
      <c r="G612" s="37" t="s">
        <v>94</v>
      </c>
      <c r="H612" s="37" t="s">
        <v>320</v>
      </c>
      <c r="I612" s="37" t="s">
        <v>62</v>
      </c>
      <c r="J612" s="37" t="s">
        <v>420</v>
      </c>
      <c r="K612" s="37" t="s">
        <v>78</v>
      </c>
      <c r="L612" s="37" t="s">
        <v>106</v>
      </c>
      <c r="M612" s="37" t="s">
        <v>86</v>
      </c>
      <c r="N612" s="37" t="s">
        <v>90</v>
      </c>
      <c r="O612" s="38" t="n">
        <v>46045</v>
      </c>
      <c r="P612" s="39" t="n">
        <v>3117000</v>
      </c>
      <c r="Q612" s="37" t="n">
        <v>15</v>
      </c>
      <c r="R612" s="37" t="s">
        <v>187</v>
      </c>
      <c r="S612" s="37" t="s">
        <v>114</v>
      </c>
      <c r="T612" s="37" t="s">
        <v>540</v>
      </c>
      <c r="U612" s="37" t="s">
        <v>52</v>
      </c>
      <c r="V612" s="37" t="n">
        <f aca="false">IF(O612="","",YEAR(O612))</f>
        <v>2026</v>
      </c>
      <c r="W612" s="37" t="str">
        <f aca="false">IF(E612&lt;25,"21-24",IF(E612&lt;30,"25-29",IF(E612&lt;35,"30-34",IF(E612&lt;40,"35-39",IF(E612&lt;45,"40-44","45+")))))</f>
        <v>35-39</v>
      </c>
    </row>
    <row r="613" customFormat="false" ht="15" hidden="false" customHeight="false" outlineLevel="0" collapsed="false">
      <c r="A613" s="37" t="s">
        <v>1230</v>
      </c>
      <c r="B613" s="37" t="s">
        <v>364</v>
      </c>
      <c r="C613" s="37" t="s">
        <v>375</v>
      </c>
      <c r="D613" s="37" t="s">
        <v>82</v>
      </c>
      <c r="E613" s="37" t="n">
        <v>33</v>
      </c>
      <c r="F613" s="37" t="s">
        <v>101</v>
      </c>
      <c r="G613" s="37" t="s">
        <v>95</v>
      </c>
      <c r="H613" s="37" t="s">
        <v>318</v>
      </c>
      <c r="I613" s="37" t="s">
        <v>60</v>
      </c>
      <c r="J613" s="37" t="s">
        <v>520</v>
      </c>
      <c r="K613" s="37" t="s">
        <v>76</v>
      </c>
      <c r="L613" s="37" t="s">
        <v>107</v>
      </c>
      <c r="M613" s="37" t="s">
        <v>86</v>
      </c>
      <c r="N613" s="37" t="s">
        <v>90</v>
      </c>
      <c r="O613" s="38" t="n">
        <v>43508</v>
      </c>
      <c r="P613" s="39" t="n">
        <v>1057000</v>
      </c>
      <c r="Q613" s="37" t="n">
        <v>8</v>
      </c>
      <c r="R613" s="37" t="s">
        <v>185</v>
      </c>
      <c r="S613" s="37" t="s">
        <v>111</v>
      </c>
      <c r="T613" s="37" t="s">
        <v>521</v>
      </c>
      <c r="U613" s="37" t="s">
        <v>52</v>
      </c>
      <c r="V613" s="37" t="n">
        <f aca="false">IF(O613="","",YEAR(O613))</f>
        <v>2019</v>
      </c>
      <c r="W613" s="37" t="str">
        <f aca="false">IF(E613&lt;25,"21-24",IF(E613&lt;30,"25-29",IF(E613&lt;35,"30-34",IF(E613&lt;40,"35-39",IF(E613&lt;45,"40-44","45+")))))</f>
        <v>30-34</v>
      </c>
    </row>
    <row r="614" customFormat="false" ht="15" hidden="false" customHeight="false" outlineLevel="0" collapsed="false">
      <c r="A614" s="37" t="s">
        <v>1231</v>
      </c>
      <c r="B614" s="37" t="s">
        <v>360</v>
      </c>
      <c r="C614" s="37" t="s">
        <v>426</v>
      </c>
      <c r="D614" s="37" t="s">
        <v>83</v>
      </c>
      <c r="E614" s="37" t="n">
        <v>25</v>
      </c>
      <c r="F614" s="37" t="s">
        <v>101</v>
      </c>
      <c r="G614" s="37" t="s">
        <v>95</v>
      </c>
      <c r="H614" s="37" t="s">
        <v>325</v>
      </c>
      <c r="I614" s="37" t="s">
        <v>67</v>
      </c>
      <c r="J614" s="37" t="s">
        <v>357</v>
      </c>
      <c r="K614" s="37" t="s">
        <v>75</v>
      </c>
      <c r="L614" s="37" t="s">
        <v>106</v>
      </c>
      <c r="M614" s="37" t="s">
        <v>86</v>
      </c>
      <c r="N614" s="37" t="s">
        <v>90</v>
      </c>
      <c r="O614" s="38" t="n">
        <v>45029</v>
      </c>
      <c r="P614" s="39" t="n">
        <v>427000</v>
      </c>
      <c r="Q614" s="37" t="n">
        <v>11</v>
      </c>
      <c r="R614" s="37" t="s">
        <v>185</v>
      </c>
      <c r="S614" s="37" t="s">
        <v>111</v>
      </c>
      <c r="T614" s="37" t="s">
        <v>693</v>
      </c>
      <c r="U614" s="37" t="s">
        <v>52</v>
      </c>
      <c r="V614" s="37" t="n">
        <f aca="false">IF(O614="","",YEAR(O614))</f>
        <v>2023</v>
      </c>
      <c r="W614" s="37" t="str">
        <f aca="false">IF(E614&lt;25,"21-24",IF(E614&lt;30,"25-29",IF(E614&lt;35,"30-34",IF(E614&lt;40,"35-39",IF(E614&lt;45,"40-44","45+")))))</f>
        <v>25-29</v>
      </c>
    </row>
    <row r="615" customFormat="false" ht="15" hidden="false" customHeight="false" outlineLevel="0" collapsed="false">
      <c r="A615" s="37" t="s">
        <v>1232</v>
      </c>
      <c r="B615" s="37" t="s">
        <v>402</v>
      </c>
      <c r="C615" s="37" t="s">
        <v>361</v>
      </c>
      <c r="D615" s="37" t="s">
        <v>83</v>
      </c>
      <c r="E615" s="37" t="n">
        <v>31</v>
      </c>
      <c r="F615" s="37" t="s">
        <v>100</v>
      </c>
      <c r="G615" s="37" t="s">
        <v>94</v>
      </c>
      <c r="H615" s="37" t="s">
        <v>326</v>
      </c>
      <c r="I615" s="37" t="s">
        <v>68</v>
      </c>
      <c r="J615" s="37" t="s">
        <v>403</v>
      </c>
      <c r="K615" s="37" t="s">
        <v>76</v>
      </c>
      <c r="L615" s="37" t="s">
        <v>105</v>
      </c>
      <c r="M615" s="37" t="s">
        <v>86</v>
      </c>
      <c r="N615" s="37" t="s">
        <v>90</v>
      </c>
      <c r="O615" s="38" t="n">
        <v>45109</v>
      </c>
      <c r="P615" s="39" t="n">
        <v>857000</v>
      </c>
      <c r="Q615" s="37" t="n">
        <v>17</v>
      </c>
      <c r="R615" s="37" t="s">
        <v>185</v>
      </c>
      <c r="S615" s="37" t="s">
        <v>111</v>
      </c>
      <c r="T615" s="37" t="s">
        <v>695</v>
      </c>
      <c r="U615" s="37" t="s">
        <v>52</v>
      </c>
      <c r="V615" s="37" t="n">
        <f aca="false">IF(O615="","",YEAR(O615))</f>
        <v>2023</v>
      </c>
      <c r="W615" s="37" t="str">
        <f aca="false">IF(E615&lt;25,"21-24",IF(E615&lt;30,"25-29",IF(E615&lt;35,"30-34",IF(E615&lt;40,"35-39",IF(E615&lt;45,"40-44","45+")))))</f>
        <v>30-34</v>
      </c>
    </row>
    <row r="616" customFormat="false" ht="15" hidden="false" customHeight="false" outlineLevel="0" collapsed="false">
      <c r="A616" s="37" t="s">
        <v>1233</v>
      </c>
      <c r="B616" s="37" t="s">
        <v>600</v>
      </c>
      <c r="C616" s="37" t="s">
        <v>426</v>
      </c>
      <c r="D616" s="37" t="s">
        <v>83</v>
      </c>
      <c r="E616" s="37" t="n">
        <v>38</v>
      </c>
      <c r="F616" s="37" t="s">
        <v>101</v>
      </c>
      <c r="G616" s="37" t="s">
        <v>94</v>
      </c>
      <c r="H616" s="37" t="s">
        <v>318</v>
      </c>
      <c r="I616" s="37" t="s">
        <v>60</v>
      </c>
      <c r="J616" s="37" t="s">
        <v>393</v>
      </c>
      <c r="K616" s="37" t="s">
        <v>77</v>
      </c>
      <c r="L616" s="37" t="s">
        <v>109</v>
      </c>
      <c r="M616" s="37" t="s">
        <v>88</v>
      </c>
      <c r="N616" s="37" t="s">
        <v>90</v>
      </c>
      <c r="O616" s="38" t="n">
        <v>44130</v>
      </c>
      <c r="P616" s="39" t="n">
        <v>2077000</v>
      </c>
      <c r="Q616" s="37" t="n">
        <v>13</v>
      </c>
      <c r="R616" s="37" t="s">
        <v>187</v>
      </c>
      <c r="S616" s="37" t="s">
        <v>114</v>
      </c>
      <c r="T616" s="37" t="s">
        <v>939</v>
      </c>
      <c r="U616" s="37" t="s">
        <v>53</v>
      </c>
      <c r="V616" s="37" t="n">
        <f aca="false">IF(O616="","",YEAR(O616))</f>
        <v>2020</v>
      </c>
      <c r="W616" s="37" t="str">
        <f aca="false">IF(E616&lt;25,"21-24",IF(E616&lt;30,"25-29",IF(E616&lt;35,"30-34",IF(E616&lt;40,"35-39",IF(E616&lt;45,"40-44","45+")))))</f>
        <v>35-39</v>
      </c>
    </row>
    <row r="617" customFormat="false" ht="15" hidden="false" customHeight="false" outlineLevel="0" collapsed="false">
      <c r="A617" s="37" t="s">
        <v>1234</v>
      </c>
      <c r="B617" s="37" t="s">
        <v>410</v>
      </c>
      <c r="C617" s="37" t="s">
        <v>383</v>
      </c>
      <c r="D617" s="37" t="s">
        <v>83</v>
      </c>
      <c r="E617" s="37" t="n">
        <v>42</v>
      </c>
      <c r="F617" s="37" t="s">
        <v>101</v>
      </c>
      <c r="G617" s="37" t="s">
        <v>95</v>
      </c>
      <c r="H617" s="37" t="s">
        <v>324</v>
      </c>
      <c r="I617" s="37" t="s">
        <v>66</v>
      </c>
      <c r="J617" s="37" t="s">
        <v>434</v>
      </c>
      <c r="K617" s="37" t="s">
        <v>78</v>
      </c>
      <c r="L617" s="37" t="s">
        <v>108</v>
      </c>
      <c r="M617" s="37" t="s">
        <v>86</v>
      </c>
      <c r="N617" s="37" t="s">
        <v>90</v>
      </c>
      <c r="O617" s="38" t="n">
        <v>44745</v>
      </c>
      <c r="P617" s="39" t="n">
        <v>4765000</v>
      </c>
      <c r="Q617" s="37" t="n">
        <v>26</v>
      </c>
      <c r="R617" s="37" t="s">
        <v>187</v>
      </c>
      <c r="S617" s="37" t="s">
        <v>113</v>
      </c>
      <c r="T617" s="37" t="s">
        <v>844</v>
      </c>
      <c r="U617" s="37" t="s">
        <v>52</v>
      </c>
      <c r="V617" s="37" t="n">
        <f aca="false">IF(O617="","",YEAR(O617))</f>
        <v>2022</v>
      </c>
      <c r="W617" s="37" t="str">
        <f aca="false">IF(E617&lt;25,"21-24",IF(E617&lt;30,"25-29",IF(E617&lt;35,"30-34",IF(E617&lt;40,"35-39",IF(E617&lt;45,"40-44","45+")))))</f>
        <v>40-44</v>
      </c>
    </row>
    <row r="618" customFormat="false" ht="15" hidden="false" customHeight="false" outlineLevel="0" collapsed="false">
      <c r="A618" s="37" t="s">
        <v>1235</v>
      </c>
      <c r="B618" s="37" t="s">
        <v>386</v>
      </c>
      <c r="C618" s="37" t="s">
        <v>406</v>
      </c>
      <c r="D618" s="37" t="s">
        <v>83</v>
      </c>
      <c r="E618" s="37" t="n">
        <v>23</v>
      </c>
      <c r="F618" s="37" t="s">
        <v>101</v>
      </c>
      <c r="G618" s="37" t="s">
        <v>95</v>
      </c>
      <c r="H618" s="37" t="s">
        <v>324</v>
      </c>
      <c r="I618" s="37" t="s">
        <v>66</v>
      </c>
      <c r="J618" s="37" t="s">
        <v>687</v>
      </c>
      <c r="K618" s="37" t="s">
        <v>76</v>
      </c>
      <c r="L618" s="37" t="s">
        <v>105</v>
      </c>
      <c r="M618" s="37" t="s">
        <v>87</v>
      </c>
      <c r="N618" s="37" t="s">
        <v>90</v>
      </c>
      <c r="O618" s="38" t="n">
        <v>46176</v>
      </c>
      <c r="P618" s="39" t="n">
        <v>1225000</v>
      </c>
      <c r="Q618" s="37" t="n">
        <v>7</v>
      </c>
      <c r="R618" s="37" t="s">
        <v>187</v>
      </c>
      <c r="S618" s="37" t="s">
        <v>112</v>
      </c>
      <c r="T618" s="37" t="s">
        <v>823</v>
      </c>
      <c r="U618" s="37" t="s">
        <v>52</v>
      </c>
      <c r="V618" s="37" t="n">
        <f aca="false">IF(O618="","",YEAR(O618))</f>
        <v>2026</v>
      </c>
      <c r="W618" s="37" t="str">
        <f aca="false">IF(E618&lt;25,"21-24",IF(E618&lt;30,"25-29",IF(E618&lt;35,"30-34",IF(E618&lt;40,"35-39",IF(E618&lt;45,"40-44","45+")))))</f>
        <v>21-24</v>
      </c>
    </row>
    <row r="619" customFormat="false" ht="15" hidden="false" customHeight="false" outlineLevel="0" collapsed="false">
      <c r="A619" s="37" t="s">
        <v>1236</v>
      </c>
      <c r="B619" s="37" t="s">
        <v>460</v>
      </c>
      <c r="C619" s="37" t="s">
        <v>406</v>
      </c>
      <c r="D619" s="37" t="s">
        <v>83</v>
      </c>
      <c r="E619" s="37" t="n">
        <v>35</v>
      </c>
      <c r="F619" s="37" t="s">
        <v>101</v>
      </c>
      <c r="G619" s="37" t="s">
        <v>94</v>
      </c>
      <c r="H619" s="37" t="s">
        <v>319</v>
      </c>
      <c r="I619" s="37" t="s">
        <v>61</v>
      </c>
      <c r="J619" s="37" t="s">
        <v>573</v>
      </c>
      <c r="K619" s="37" t="s">
        <v>77</v>
      </c>
      <c r="L619" s="37" t="s">
        <v>105</v>
      </c>
      <c r="M619" s="37" t="s">
        <v>87</v>
      </c>
      <c r="N619" s="37" t="s">
        <v>90</v>
      </c>
      <c r="O619" s="38" t="n">
        <v>45774</v>
      </c>
      <c r="P619" s="39" t="n">
        <v>1732000</v>
      </c>
      <c r="Q619" s="37" t="n">
        <v>11</v>
      </c>
      <c r="R619" s="37" t="s">
        <v>187</v>
      </c>
      <c r="S619" s="37" t="s">
        <v>113</v>
      </c>
      <c r="T619" s="37" t="s">
        <v>424</v>
      </c>
      <c r="U619" s="37" t="s">
        <v>52</v>
      </c>
      <c r="V619" s="37" t="n">
        <f aca="false">IF(O619="","",YEAR(O619))</f>
        <v>2025</v>
      </c>
      <c r="W619" s="37" t="str">
        <f aca="false">IF(E619&lt;25,"21-24",IF(E619&lt;30,"25-29",IF(E619&lt;35,"30-34",IF(E619&lt;40,"35-39",IF(E619&lt;45,"40-44","45+")))))</f>
        <v>35-39</v>
      </c>
    </row>
    <row r="620" customFormat="false" ht="15" hidden="false" customHeight="false" outlineLevel="0" collapsed="false">
      <c r="A620" s="37" t="s">
        <v>1237</v>
      </c>
      <c r="B620" s="37" t="s">
        <v>364</v>
      </c>
      <c r="C620" s="37" t="s">
        <v>351</v>
      </c>
      <c r="D620" s="37" t="s">
        <v>83</v>
      </c>
      <c r="E620" s="37" t="n">
        <v>27</v>
      </c>
      <c r="F620" s="37" t="s">
        <v>101</v>
      </c>
      <c r="G620" s="37" t="s">
        <v>97</v>
      </c>
      <c r="H620" s="37" t="s">
        <v>318</v>
      </c>
      <c r="I620" s="37" t="s">
        <v>60</v>
      </c>
      <c r="J620" s="37" t="s">
        <v>366</v>
      </c>
      <c r="K620" s="37" t="s">
        <v>76</v>
      </c>
      <c r="L620" s="37" t="s">
        <v>105</v>
      </c>
      <c r="M620" s="37" t="s">
        <v>87</v>
      </c>
      <c r="N620" s="37" t="s">
        <v>90</v>
      </c>
      <c r="O620" s="38" t="n">
        <v>44720</v>
      </c>
      <c r="P620" s="39" t="n">
        <v>603000</v>
      </c>
      <c r="Q620" s="37" t="n">
        <v>1</v>
      </c>
      <c r="R620" s="37" t="s">
        <v>187</v>
      </c>
      <c r="S620" s="37" t="s">
        <v>111</v>
      </c>
      <c r="T620" s="37" t="s">
        <v>961</v>
      </c>
      <c r="U620" s="37" t="s">
        <v>52</v>
      </c>
      <c r="V620" s="37" t="n">
        <f aca="false">IF(O620="","",YEAR(O620))</f>
        <v>2022</v>
      </c>
      <c r="W620" s="37" t="str">
        <f aca="false">IF(E620&lt;25,"21-24",IF(E620&lt;30,"25-29",IF(E620&lt;35,"30-34",IF(E620&lt;40,"35-39",IF(E620&lt;45,"40-44","45+")))))</f>
        <v>25-29</v>
      </c>
    </row>
    <row r="621" customFormat="false" ht="15" hidden="false" customHeight="false" outlineLevel="0" collapsed="false">
      <c r="A621" s="37" t="s">
        <v>1238</v>
      </c>
      <c r="B621" s="37" t="s">
        <v>488</v>
      </c>
      <c r="C621" s="37" t="s">
        <v>361</v>
      </c>
      <c r="D621" s="37" t="s">
        <v>83</v>
      </c>
      <c r="E621" s="37" t="n">
        <v>37</v>
      </c>
      <c r="F621" s="37" t="s">
        <v>101</v>
      </c>
      <c r="G621" s="37" t="s">
        <v>94</v>
      </c>
      <c r="H621" s="37" t="s">
        <v>325</v>
      </c>
      <c r="I621" s="37" t="s">
        <v>67</v>
      </c>
      <c r="J621" s="37" t="s">
        <v>664</v>
      </c>
      <c r="K621" s="37" t="s">
        <v>78</v>
      </c>
      <c r="L621" s="37" t="s">
        <v>105</v>
      </c>
      <c r="M621" s="37" t="s">
        <v>86</v>
      </c>
      <c r="N621" s="37" t="s">
        <v>90</v>
      </c>
      <c r="O621" s="38" t="n">
        <v>44703</v>
      </c>
      <c r="P621" s="39" t="n">
        <v>2702000</v>
      </c>
      <c r="Q621" s="37" t="n">
        <v>14</v>
      </c>
      <c r="R621" s="37" t="s">
        <v>187</v>
      </c>
      <c r="S621" s="37" t="s">
        <v>113</v>
      </c>
      <c r="T621" s="37" t="s">
        <v>358</v>
      </c>
      <c r="U621" s="37" t="s">
        <v>52</v>
      </c>
      <c r="V621" s="37" t="n">
        <f aca="false">IF(O621="","",YEAR(O621))</f>
        <v>2022</v>
      </c>
      <c r="W621" s="37" t="str">
        <f aca="false">IF(E621&lt;25,"21-24",IF(E621&lt;30,"25-29",IF(E621&lt;35,"30-34",IF(E621&lt;40,"35-39",IF(E621&lt;45,"40-44","45+")))))</f>
        <v>35-39</v>
      </c>
    </row>
    <row r="622" customFormat="false" ht="15" hidden="false" customHeight="false" outlineLevel="0" collapsed="false">
      <c r="A622" s="37" t="s">
        <v>1090</v>
      </c>
      <c r="B622" s="37" t="s">
        <v>437</v>
      </c>
      <c r="C622" s="37" t="s">
        <v>516</v>
      </c>
      <c r="D622" s="37" t="s">
        <v>82</v>
      </c>
      <c r="E622" s="37" t="n">
        <v>40</v>
      </c>
      <c r="F622" s="37" t="s">
        <v>100</v>
      </c>
      <c r="G622" s="37" t="s">
        <v>94</v>
      </c>
      <c r="H622" s="37" t="s">
        <v>321</v>
      </c>
      <c r="I622" s="37" t="s">
        <v>63</v>
      </c>
      <c r="J622" s="37" t="s">
        <v>529</v>
      </c>
      <c r="K622" s="37" t="s">
        <v>78</v>
      </c>
      <c r="L622" s="37" t="s">
        <v>104</v>
      </c>
      <c r="M622" s="37" t="s">
        <v>88</v>
      </c>
      <c r="N622" s="37" t="s">
        <v>90</v>
      </c>
      <c r="O622" s="38" t="n">
        <v>43394</v>
      </c>
      <c r="P622" s="39" t="n">
        <v>2808000</v>
      </c>
      <c r="Q622" s="37" t="n">
        <v>19</v>
      </c>
      <c r="R622" s="37" t="s">
        <v>187</v>
      </c>
      <c r="S622" s="37" t="s">
        <v>113</v>
      </c>
      <c r="T622" s="37" t="s">
        <v>1239</v>
      </c>
      <c r="U622" s="37" t="s">
        <v>52</v>
      </c>
      <c r="V622" s="37" t="n">
        <f aca="false">IF(O622="","",YEAR(O622))</f>
        <v>2018</v>
      </c>
      <c r="W622" s="37" t="str">
        <f aca="false">IF(E622&lt;25,"21-24",IF(E622&lt;30,"25-29",IF(E622&lt;35,"30-34",IF(E622&lt;40,"35-39",IF(E622&lt;45,"40-44","45+")))))</f>
        <v>40-44</v>
      </c>
    </row>
    <row r="623" customFormat="false" ht="15" hidden="false" customHeight="false" outlineLevel="0" collapsed="false">
      <c r="A623" s="37" t="s">
        <v>1154</v>
      </c>
      <c r="B623" s="37" t="s">
        <v>445</v>
      </c>
      <c r="C623" s="37" t="s">
        <v>642</v>
      </c>
      <c r="D623" s="37" t="s">
        <v>83</v>
      </c>
      <c r="E623" s="37" t="n">
        <v>40</v>
      </c>
      <c r="F623" s="37" t="s">
        <v>101</v>
      </c>
      <c r="G623" s="37" t="s">
        <v>94</v>
      </c>
      <c r="H623" s="37" t="s">
        <v>323</v>
      </c>
      <c r="I623" s="37" t="s">
        <v>65</v>
      </c>
      <c r="J623" s="37" t="s">
        <v>500</v>
      </c>
      <c r="K623" s="37" t="s">
        <v>78</v>
      </c>
      <c r="L623" s="37" t="s">
        <v>104</v>
      </c>
      <c r="M623" s="37" t="s">
        <v>87</v>
      </c>
      <c r="N623" s="37" t="s">
        <v>90</v>
      </c>
      <c r="O623" s="38" t="n">
        <v>45230</v>
      </c>
      <c r="P623" s="39" t="n">
        <v>3048000</v>
      </c>
      <c r="Q623" s="37" t="n">
        <v>18</v>
      </c>
      <c r="R623" s="37" t="s">
        <v>187</v>
      </c>
      <c r="S623" s="37" t="s">
        <v>113</v>
      </c>
      <c r="T623" s="37" t="s">
        <v>1240</v>
      </c>
      <c r="U623" s="37" t="s">
        <v>52</v>
      </c>
      <c r="V623" s="37" t="n">
        <f aca="false">IF(O623="","",YEAR(O623))</f>
        <v>2023</v>
      </c>
      <c r="W623" s="37" t="str">
        <f aca="false">IF(E623&lt;25,"21-24",IF(E623&lt;30,"25-29",IF(E623&lt;35,"30-34",IF(E623&lt;40,"35-39",IF(E623&lt;45,"40-44","45+")))))</f>
        <v>40-44</v>
      </c>
    </row>
    <row r="624" customFormat="false" ht="15" hidden="false" customHeight="false" outlineLevel="0" collapsed="false">
      <c r="A624" s="37" t="s">
        <v>1241</v>
      </c>
      <c r="B624" s="37" t="s">
        <v>410</v>
      </c>
      <c r="C624" s="37" t="s">
        <v>433</v>
      </c>
      <c r="D624" s="37" t="s">
        <v>82</v>
      </c>
      <c r="E624" s="37" t="n">
        <v>27</v>
      </c>
      <c r="F624" s="37" t="s">
        <v>100</v>
      </c>
      <c r="G624" s="37" t="s">
        <v>95</v>
      </c>
      <c r="H624" s="37" t="s">
        <v>326</v>
      </c>
      <c r="I624" s="37" t="s">
        <v>68</v>
      </c>
      <c r="J624" s="37" t="s">
        <v>569</v>
      </c>
      <c r="K624" s="37" t="s">
        <v>76</v>
      </c>
      <c r="L624" s="37" t="s">
        <v>104</v>
      </c>
      <c r="M624" s="37" t="s">
        <v>87</v>
      </c>
      <c r="N624" s="37" t="s">
        <v>90</v>
      </c>
      <c r="O624" s="38" t="n">
        <v>46095</v>
      </c>
      <c r="P624" s="39" t="n">
        <v>682000</v>
      </c>
      <c r="Q624" s="37" t="n">
        <v>13</v>
      </c>
      <c r="R624" s="37" t="s">
        <v>185</v>
      </c>
      <c r="S624" s="37" t="s">
        <v>114</v>
      </c>
      <c r="T624" s="37" t="s">
        <v>992</v>
      </c>
      <c r="U624" s="37" t="s">
        <v>52</v>
      </c>
      <c r="V624" s="37" t="n">
        <f aca="false">IF(O624="","",YEAR(O624))</f>
        <v>2026</v>
      </c>
      <c r="W624" s="37" t="str">
        <f aca="false">IF(E624&lt;25,"21-24",IF(E624&lt;30,"25-29",IF(E624&lt;35,"30-34",IF(E624&lt;40,"35-39",IF(E624&lt;45,"40-44","45+")))))</f>
        <v>25-29</v>
      </c>
    </row>
    <row r="625" customFormat="false" ht="15" hidden="false" customHeight="false" outlineLevel="0" collapsed="false">
      <c r="A625" s="37" t="s">
        <v>1242</v>
      </c>
      <c r="B625" s="37" t="s">
        <v>474</v>
      </c>
      <c r="C625" s="37" t="s">
        <v>361</v>
      </c>
      <c r="D625" s="37" t="s">
        <v>83</v>
      </c>
      <c r="E625" s="37" t="n">
        <v>21</v>
      </c>
      <c r="F625" s="37" t="s">
        <v>100</v>
      </c>
      <c r="G625" s="37" t="s">
        <v>95</v>
      </c>
      <c r="H625" s="37" t="s">
        <v>318</v>
      </c>
      <c r="I625" s="37" t="s">
        <v>60</v>
      </c>
      <c r="J625" s="37" t="s">
        <v>520</v>
      </c>
      <c r="K625" s="37" t="s">
        <v>76</v>
      </c>
      <c r="L625" s="37" t="s">
        <v>105</v>
      </c>
      <c r="M625" s="37" t="s">
        <v>86</v>
      </c>
      <c r="N625" s="37" t="s">
        <v>91</v>
      </c>
      <c r="O625" s="38" t="n">
        <v>46258</v>
      </c>
      <c r="P625" s="39" t="n">
        <v>1181000</v>
      </c>
      <c r="Q625" s="37" t="n">
        <v>22</v>
      </c>
      <c r="R625" s="37" t="s">
        <v>187</v>
      </c>
      <c r="S625" s="37" t="s">
        <v>114</v>
      </c>
      <c r="T625" s="37" t="s">
        <v>1051</v>
      </c>
      <c r="U625" s="37" t="s">
        <v>52</v>
      </c>
      <c r="V625" s="37" t="n">
        <f aca="false">IF(O625="","",YEAR(O625))</f>
        <v>2026</v>
      </c>
      <c r="W625" s="37" t="str">
        <f aca="false">IF(E625&lt;25,"21-24",IF(E625&lt;30,"25-29",IF(E625&lt;35,"30-34",IF(E625&lt;40,"35-39",IF(E625&lt;45,"40-44","45+")))))</f>
        <v>21-24</v>
      </c>
    </row>
    <row r="626" customFormat="false" ht="15" hidden="false" customHeight="false" outlineLevel="0" collapsed="false">
      <c r="A626" s="37" t="s">
        <v>1243</v>
      </c>
      <c r="B626" s="37" t="s">
        <v>437</v>
      </c>
      <c r="C626" s="37" t="s">
        <v>406</v>
      </c>
      <c r="D626" s="37" t="s">
        <v>83</v>
      </c>
      <c r="E626" s="37" t="n">
        <v>30</v>
      </c>
      <c r="F626" s="37" t="s">
        <v>101</v>
      </c>
      <c r="G626" s="37" t="s">
        <v>94</v>
      </c>
      <c r="H626" s="37" t="s">
        <v>321</v>
      </c>
      <c r="I626" s="37" t="s">
        <v>63</v>
      </c>
      <c r="J626" s="37" t="s">
        <v>388</v>
      </c>
      <c r="K626" s="37" t="s">
        <v>77</v>
      </c>
      <c r="L626" s="37" t="s">
        <v>106</v>
      </c>
      <c r="M626" s="37" t="s">
        <v>87</v>
      </c>
      <c r="N626" s="37" t="s">
        <v>90</v>
      </c>
      <c r="O626" s="38" t="n">
        <v>44312</v>
      </c>
      <c r="P626" s="39" t="n">
        <v>1563000</v>
      </c>
      <c r="Q626" s="37" t="n">
        <v>7</v>
      </c>
      <c r="R626" s="37" t="s">
        <v>187</v>
      </c>
      <c r="S626" s="37" t="s">
        <v>115</v>
      </c>
      <c r="T626" s="37" t="s">
        <v>852</v>
      </c>
      <c r="U626" s="37" t="s">
        <v>53</v>
      </c>
      <c r="V626" s="37" t="n">
        <f aca="false">IF(O626="","",YEAR(O626))</f>
        <v>2021</v>
      </c>
      <c r="W626" s="37" t="str">
        <f aca="false">IF(E626&lt;25,"21-24",IF(E626&lt;30,"25-29",IF(E626&lt;35,"30-34",IF(E626&lt;40,"35-39",IF(E626&lt;45,"40-44","45+")))))</f>
        <v>30-34</v>
      </c>
    </row>
    <row r="627" customFormat="false" ht="15" hidden="false" customHeight="false" outlineLevel="0" collapsed="false">
      <c r="A627" s="37" t="s">
        <v>1244</v>
      </c>
      <c r="B627" s="37" t="s">
        <v>465</v>
      </c>
      <c r="C627" s="37" t="s">
        <v>365</v>
      </c>
      <c r="D627" s="37" t="s">
        <v>82</v>
      </c>
      <c r="E627" s="37" t="n">
        <v>44</v>
      </c>
      <c r="F627" s="37" t="s">
        <v>100</v>
      </c>
      <c r="G627" s="37" t="s">
        <v>94</v>
      </c>
      <c r="H627" s="37" t="s">
        <v>324</v>
      </c>
      <c r="I627" s="37" t="s">
        <v>66</v>
      </c>
      <c r="J627" s="37" t="s">
        <v>434</v>
      </c>
      <c r="K627" s="37" t="s">
        <v>78</v>
      </c>
      <c r="L627" s="37" t="s">
        <v>107</v>
      </c>
      <c r="M627" s="37" t="s">
        <v>86</v>
      </c>
      <c r="N627" s="37" t="s">
        <v>90</v>
      </c>
      <c r="O627" s="38" t="n">
        <v>41949</v>
      </c>
      <c r="P627" s="39" t="n">
        <v>3807000</v>
      </c>
      <c r="Q627" s="37" t="n">
        <v>7</v>
      </c>
      <c r="R627" s="37" t="s">
        <v>187</v>
      </c>
      <c r="S627" s="37" t="s">
        <v>114</v>
      </c>
      <c r="T627" s="37" t="s">
        <v>450</v>
      </c>
      <c r="U627" s="37" t="s">
        <v>52</v>
      </c>
      <c r="V627" s="37" t="n">
        <f aca="false">IF(O627="","",YEAR(O627))</f>
        <v>2014</v>
      </c>
      <c r="W627" s="37" t="str">
        <f aca="false">IF(E627&lt;25,"21-24",IF(E627&lt;30,"25-29",IF(E627&lt;35,"30-34",IF(E627&lt;40,"35-39",IF(E627&lt;45,"40-44","45+")))))</f>
        <v>40-44</v>
      </c>
    </row>
    <row r="628" customFormat="false" ht="15" hidden="false" customHeight="false" outlineLevel="0" collapsed="false">
      <c r="A628" s="37" t="s">
        <v>643</v>
      </c>
      <c r="B628" s="37" t="s">
        <v>399</v>
      </c>
      <c r="C628" s="37" t="s">
        <v>433</v>
      </c>
      <c r="D628" s="37" t="s">
        <v>82</v>
      </c>
      <c r="E628" s="37" t="n">
        <v>40</v>
      </c>
      <c r="F628" s="37" t="s">
        <v>101</v>
      </c>
      <c r="G628" s="37" t="s">
        <v>96</v>
      </c>
      <c r="H628" s="37" t="s">
        <v>322</v>
      </c>
      <c r="I628" s="37" t="s">
        <v>64</v>
      </c>
      <c r="J628" s="37" t="s">
        <v>457</v>
      </c>
      <c r="K628" s="37" t="s">
        <v>78</v>
      </c>
      <c r="L628" s="37" t="s">
        <v>106</v>
      </c>
      <c r="M628" s="37" t="s">
        <v>86</v>
      </c>
      <c r="N628" s="37" t="s">
        <v>90</v>
      </c>
      <c r="O628" s="38" t="n">
        <v>42456</v>
      </c>
      <c r="P628" s="39" t="n">
        <v>4131000</v>
      </c>
      <c r="Q628" s="37" t="n">
        <v>3</v>
      </c>
      <c r="R628" s="37" t="s">
        <v>185</v>
      </c>
      <c r="S628" s="37" t="s">
        <v>114</v>
      </c>
      <c r="T628" s="37" t="s">
        <v>1245</v>
      </c>
      <c r="U628" s="37" t="s">
        <v>52</v>
      </c>
      <c r="V628" s="37" t="n">
        <f aca="false">IF(O628="","",YEAR(O628))</f>
        <v>2016</v>
      </c>
      <c r="W628" s="37" t="str">
        <f aca="false">IF(E628&lt;25,"21-24",IF(E628&lt;30,"25-29",IF(E628&lt;35,"30-34",IF(E628&lt;40,"35-39",IF(E628&lt;45,"40-44","45+")))))</f>
        <v>40-44</v>
      </c>
    </row>
    <row r="629" customFormat="false" ht="15" hidden="false" customHeight="false" outlineLevel="0" collapsed="false">
      <c r="A629" s="37" t="s">
        <v>1246</v>
      </c>
      <c r="B629" s="37" t="s">
        <v>437</v>
      </c>
      <c r="C629" s="37" t="s">
        <v>433</v>
      </c>
      <c r="D629" s="37" t="s">
        <v>83</v>
      </c>
      <c r="E629" s="37" t="n">
        <v>26</v>
      </c>
      <c r="F629" s="37" t="s">
        <v>101</v>
      </c>
      <c r="G629" s="37" t="s">
        <v>94</v>
      </c>
      <c r="H629" s="37" t="s">
        <v>322</v>
      </c>
      <c r="I629" s="37" t="s">
        <v>64</v>
      </c>
      <c r="J629" s="37" t="s">
        <v>440</v>
      </c>
      <c r="K629" s="37" t="s">
        <v>76</v>
      </c>
      <c r="L629" s="37" t="s">
        <v>108</v>
      </c>
      <c r="M629" s="37" t="s">
        <v>86</v>
      </c>
      <c r="N629" s="37" t="s">
        <v>90</v>
      </c>
      <c r="O629" s="38" t="n">
        <v>45019</v>
      </c>
      <c r="P629" s="39" t="n">
        <v>743000</v>
      </c>
      <c r="Q629" s="37" t="n">
        <v>30</v>
      </c>
      <c r="R629" s="37" t="s">
        <v>187</v>
      </c>
      <c r="S629" s="37" t="s">
        <v>111</v>
      </c>
      <c r="T629" s="37" t="s">
        <v>684</v>
      </c>
      <c r="U629" s="37" t="s">
        <v>52</v>
      </c>
      <c r="V629" s="37" t="n">
        <f aca="false">IF(O629="","",YEAR(O629))</f>
        <v>2023</v>
      </c>
      <c r="W629" s="37" t="str">
        <f aca="false">IF(E629&lt;25,"21-24",IF(E629&lt;30,"25-29",IF(E629&lt;35,"30-34",IF(E629&lt;40,"35-39",IF(E629&lt;45,"40-44","45+")))))</f>
        <v>25-29</v>
      </c>
    </row>
    <row r="630" customFormat="false" ht="15" hidden="false" customHeight="false" outlineLevel="0" collapsed="false">
      <c r="A630" s="37" t="s">
        <v>1247</v>
      </c>
      <c r="B630" s="37" t="s">
        <v>465</v>
      </c>
      <c r="C630" s="37" t="s">
        <v>356</v>
      </c>
      <c r="D630" s="37" t="s">
        <v>83</v>
      </c>
      <c r="E630" s="37" t="n">
        <v>28</v>
      </c>
      <c r="F630" s="37" t="s">
        <v>100</v>
      </c>
      <c r="G630" s="37" t="s">
        <v>96</v>
      </c>
      <c r="H630" s="37" t="s">
        <v>318</v>
      </c>
      <c r="I630" s="37" t="s">
        <v>60</v>
      </c>
      <c r="J630" s="37" t="s">
        <v>520</v>
      </c>
      <c r="K630" s="37" t="s">
        <v>76</v>
      </c>
      <c r="L630" s="37" t="s">
        <v>106</v>
      </c>
      <c r="M630" s="37" t="s">
        <v>87</v>
      </c>
      <c r="N630" s="37" t="s">
        <v>90</v>
      </c>
      <c r="O630" s="38" t="n">
        <v>44757</v>
      </c>
      <c r="P630" s="39" t="n">
        <v>1038000</v>
      </c>
      <c r="Q630" s="37" t="n">
        <v>11</v>
      </c>
      <c r="R630" s="37" t="s">
        <v>187</v>
      </c>
      <c r="S630" s="37" t="s">
        <v>112</v>
      </c>
      <c r="T630" s="37" t="s">
        <v>894</v>
      </c>
      <c r="U630" s="37" t="s">
        <v>52</v>
      </c>
      <c r="V630" s="37" t="n">
        <f aca="false">IF(O630="","",YEAR(O630))</f>
        <v>2022</v>
      </c>
      <c r="W630" s="37" t="str">
        <f aca="false">IF(E630&lt;25,"21-24",IF(E630&lt;30,"25-29",IF(E630&lt;35,"30-34",IF(E630&lt;40,"35-39",IF(E630&lt;45,"40-44","45+")))))</f>
        <v>25-29</v>
      </c>
    </row>
    <row r="631" customFormat="false" ht="15" hidden="false" customHeight="false" outlineLevel="0" collapsed="false">
      <c r="A631" s="37" t="s">
        <v>1248</v>
      </c>
      <c r="B631" s="37" t="s">
        <v>576</v>
      </c>
      <c r="C631" s="37" t="s">
        <v>396</v>
      </c>
      <c r="D631" s="37" t="s">
        <v>82</v>
      </c>
      <c r="E631" s="37" t="n">
        <v>38</v>
      </c>
      <c r="F631" s="37" t="s">
        <v>100</v>
      </c>
      <c r="G631" s="37" t="s">
        <v>96</v>
      </c>
      <c r="H631" s="37" t="s">
        <v>320</v>
      </c>
      <c r="I631" s="37" t="s">
        <v>62</v>
      </c>
      <c r="J631" s="37" t="s">
        <v>420</v>
      </c>
      <c r="K631" s="37" t="s">
        <v>78</v>
      </c>
      <c r="L631" s="37" t="s">
        <v>106</v>
      </c>
      <c r="M631" s="37" t="s">
        <v>86</v>
      </c>
      <c r="N631" s="37" t="s">
        <v>90</v>
      </c>
      <c r="O631" s="38" t="n">
        <v>44498</v>
      </c>
      <c r="P631" s="39" t="n">
        <v>3368000</v>
      </c>
      <c r="Q631" s="37" t="n">
        <v>7</v>
      </c>
      <c r="R631" s="37" t="s">
        <v>187</v>
      </c>
      <c r="S631" s="37" t="s">
        <v>112</v>
      </c>
      <c r="T631" s="37" t="s">
        <v>1249</v>
      </c>
      <c r="U631" s="37" t="s">
        <v>52</v>
      </c>
      <c r="V631" s="37" t="n">
        <f aca="false">IF(O631="","",YEAR(O631))</f>
        <v>2021</v>
      </c>
      <c r="W631" s="37" t="str">
        <f aca="false">IF(E631&lt;25,"21-24",IF(E631&lt;30,"25-29",IF(E631&lt;35,"30-34",IF(E631&lt;40,"35-39",IF(E631&lt;45,"40-44","45+")))))</f>
        <v>35-39</v>
      </c>
    </row>
    <row r="632" customFormat="false" ht="15" hidden="false" customHeight="false" outlineLevel="0" collapsed="false">
      <c r="A632" s="37" t="s">
        <v>1250</v>
      </c>
      <c r="B632" s="37" t="s">
        <v>448</v>
      </c>
      <c r="C632" s="37" t="s">
        <v>429</v>
      </c>
      <c r="D632" s="37" t="s">
        <v>83</v>
      </c>
      <c r="E632" s="37" t="n">
        <v>46</v>
      </c>
      <c r="F632" s="37" t="s">
        <v>100</v>
      </c>
      <c r="G632" s="37" t="s">
        <v>94</v>
      </c>
      <c r="H632" s="37" t="s">
        <v>320</v>
      </c>
      <c r="I632" s="37" t="s">
        <v>62</v>
      </c>
      <c r="J632" s="37" t="s">
        <v>420</v>
      </c>
      <c r="K632" s="37" t="s">
        <v>78</v>
      </c>
      <c r="L632" s="37" t="s">
        <v>106</v>
      </c>
      <c r="M632" s="37" t="s">
        <v>86</v>
      </c>
      <c r="N632" s="37" t="s">
        <v>90</v>
      </c>
      <c r="O632" s="38" t="n">
        <v>42188</v>
      </c>
      <c r="P632" s="39" t="n">
        <v>3922000</v>
      </c>
      <c r="Q632" s="37" t="n">
        <v>11</v>
      </c>
      <c r="R632" s="37" t="s">
        <v>187</v>
      </c>
      <c r="S632" s="37" t="s">
        <v>113</v>
      </c>
      <c r="T632" s="37" t="s">
        <v>745</v>
      </c>
      <c r="U632" s="37" t="s">
        <v>52</v>
      </c>
      <c r="V632" s="37" t="n">
        <f aca="false">IF(O632="","",YEAR(O632))</f>
        <v>2015</v>
      </c>
      <c r="W632" s="37" t="str">
        <f aca="false">IF(E632&lt;25,"21-24",IF(E632&lt;30,"25-29",IF(E632&lt;35,"30-34",IF(E632&lt;40,"35-39",IF(E632&lt;45,"40-44","45+")))))</f>
        <v>45+</v>
      </c>
    </row>
    <row r="633" customFormat="false" ht="15" hidden="false" customHeight="false" outlineLevel="0" collapsed="false">
      <c r="A633" s="37" t="s">
        <v>1251</v>
      </c>
      <c r="B633" s="37" t="s">
        <v>515</v>
      </c>
      <c r="C633" s="37" t="s">
        <v>484</v>
      </c>
      <c r="D633" s="37" t="s">
        <v>83</v>
      </c>
      <c r="E633" s="37" t="n">
        <v>29</v>
      </c>
      <c r="F633" s="37" t="s">
        <v>101</v>
      </c>
      <c r="G633" s="37" t="s">
        <v>94</v>
      </c>
      <c r="H633" s="37" t="s">
        <v>318</v>
      </c>
      <c r="I633" s="37" t="s">
        <v>60</v>
      </c>
      <c r="J633" s="37" t="s">
        <v>520</v>
      </c>
      <c r="K633" s="37" t="s">
        <v>76</v>
      </c>
      <c r="L633" s="37" t="s">
        <v>106</v>
      </c>
      <c r="M633" s="37" t="s">
        <v>88</v>
      </c>
      <c r="N633" s="37" t="s">
        <v>90</v>
      </c>
      <c r="O633" s="38" t="n">
        <v>45919</v>
      </c>
      <c r="P633" s="39" t="n">
        <v>791000</v>
      </c>
      <c r="Q633" s="37" t="n">
        <v>17</v>
      </c>
      <c r="R633" s="37" t="s">
        <v>185</v>
      </c>
      <c r="S633" s="37" t="s">
        <v>111</v>
      </c>
      <c r="T633" s="37" t="s">
        <v>400</v>
      </c>
      <c r="U633" s="37" t="s">
        <v>52</v>
      </c>
      <c r="V633" s="37" t="n">
        <f aca="false">IF(O633="","",YEAR(O633))</f>
        <v>2025</v>
      </c>
      <c r="W633" s="37" t="str">
        <f aca="false">IF(E633&lt;25,"21-24",IF(E633&lt;30,"25-29",IF(E633&lt;35,"30-34",IF(E633&lt;40,"35-39",IF(E633&lt;45,"40-44","45+")))))</f>
        <v>25-29</v>
      </c>
    </row>
    <row r="634" customFormat="false" ht="15" hidden="false" customHeight="false" outlineLevel="0" collapsed="false">
      <c r="A634" s="37" t="s">
        <v>908</v>
      </c>
      <c r="B634" s="37" t="s">
        <v>416</v>
      </c>
      <c r="C634" s="37" t="s">
        <v>413</v>
      </c>
      <c r="D634" s="37" t="s">
        <v>83</v>
      </c>
      <c r="E634" s="37" t="n">
        <v>34</v>
      </c>
      <c r="F634" s="37" t="s">
        <v>100</v>
      </c>
      <c r="G634" s="37" t="s">
        <v>94</v>
      </c>
      <c r="H634" s="37" t="s">
        <v>323</v>
      </c>
      <c r="I634" s="37" t="s">
        <v>65</v>
      </c>
      <c r="J634" s="37" t="s">
        <v>500</v>
      </c>
      <c r="K634" s="37" t="s">
        <v>78</v>
      </c>
      <c r="L634" s="37" t="s">
        <v>105</v>
      </c>
      <c r="M634" s="37" t="s">
        <v>87</v>
      </c>
      <c r="N634" s="37" t="s">
        <v>90</v>
      </c>
      <c r="O634" s="38" t="n">
        <v>45245</v>
      </c>
      <c r="P634" s="39" t="n">
        <v>3284000</v>
      </c>
      <c r="Q634" s="37" t="n">
        <v>6</v>
      </c>
      <c r="R634" s="37" t="s">
        <v>187</v>
      </c>
      <c r="S634" s="37" t="s">
        <v>111</v>
      </c>
      <c r="T634" s="37" t="s">
        <v>1154</v>
      </c>
      <c r="U634" s="37" t="s">
        <v>52</v>
      </c>
      <c r="V634" s="37" t="n">
        <f aca="false">IF(O634="","",YEAR(O634))</f>
        <v>2023</v>
      </c>
      <c r="W634" s="37" t="str">
        <f aca="false">IF(E634&lt;25,"21-24",IF(E634&lt;30,"25-29",IF(E634&lt;35,"30-34",IF(E634&lt;40,"35-39",IF(E634&lt;45,"40-44","45+")))))</f>
        <v>30-34</v>
      </c>
    </row>
    <row r="635" customFormat="false" ht="15" hidden="false" customHeight="false" outlineLevel="0" collapsed="false">
      <c r="A635" s="37" t="s">
        <v>1252</v>
      </c>
      <c r="B635" s="37" t="s">
        <v>499</v>
      </c>
      <c r="C635" s="37" t="s">
        <v>351</v>
      </c>
      <c r="D635" s="37" t="s">
        <v>83</v>
      </c>
      <c r="E635" s="37" t="n">
        <v>25</v>
      </c>
      <c r="F635" s="37" t="s">
        <v>100</v>
      </c>
      <c r="G635" s="37" t="s">
        <v>96</v>
      </c>
      <c r="H635" s="37" t="s">
        <v>322</v>
      </c>
      <c r="I635" s="37" t="s">
        <v>64</v>
      </c>
      <c r="J635" s="37" t="s">
        <v>461</v>
      </c>
      <c r="K635" s="37" t="s">
        <v>75</v>
      </c>
      <c r="L635" s="37" t="s">
        <v>105</v>
      </c>
      <c r="M635" s="37" t="s">
        <v>87</v>
      </c>
      <c r="N635" s="37" t="s">
        <v>90</v>
      </c>
      <c r="O635" s="38" t="n">
        <v>45773</v>
      </c>
      <c r="P635" s="39" t="n">
        <v>410000</v>
      </c>
      <c r="Q635" s="37" t="n">
        <v>13</v>
      </c>
      <c r="R635" s="37" t="s">
        <v>187</v>
      </c>
      <c r="S635" s="37" t="s">
        <v>113</v>
      </c>
      <c r="T635" s="37" t="s">
        <v>644</v>
      </c>
      <c r="U635" s="37" t="s">
        <v>52</v>
      </c>
      <c r="V635" s="37" t="n">
        <f aca="false">IF(O635="","",YEAR(O635))</f>
        <v>2025</v>
      </c>
      <c r="W635" s="37" t="str">
        <f aca="false">IF(E635&lt;25,"21-24",IF(E635&lt;30,"25-29",IF(E635&lt;35,"30-34",IF(E635&lt;40,"35-39",IF(E635&lt;45,"40-44","45+")))))</f>
        <v>25-29</v>
      </c>
    </row>
    <row r="636" customFormat="false" ht="15" hidden="false" customHeight="false" outlineLevel="0" collapsed="false">
      <c r="A636" s="37" t="s">
        <v>1035</v>
      </c>
      <c r="B636" s="37" t="s">
        <v>386</v>
      </c>
      <c r="C636" s="37" t="s">
        <v>370</v>
      </c>
      <c r="D636" s="37" t="s">
        <v>82</v>
      </c>
      <c r="E636" s="37" t="n">
        <v>37</v>
      </c>
      <c r="F636" s="37" t="s">
        <v>101</v>
      </c>
      <c r="G636" s="37" t="s">
        <v>94</v>
      </c>
      <c r="H636" s="37" t="s">
        <v>326</v>
      </c>
      <c r="I636" s="37" t="s">
        <v>68</v>
      </c>
      <c r="J636" s="37" t="s">
        <v>789</v>
      </c>
      <c r="K636" s="37" t="s">
        <v>78</v>
      </c>
      <c r="L636" s="37" t="s">
        <v>106</v>
      </c>
      <c r="M636" s="37" t="s">
        <v>86</v>
      </c>
      <c r="N636" s="37" t="s">
        <v>90</v>
      </c>
      <c r="O636" s="38" t="n">
        <v>46188</v>
      </c>
      <c r="P636" s="39" t="n">
        <v>3449000</v>
      </c>
      <c r="Q636" s="37" t="n">
        <v>4</v>
      </c>
      <c r="R636" s="37" t="s">
        <v>187</v>
      </c>
      <c r="S636" s="37" t="s">
        <v>111</v>
      </c>
      <c r="T636" s="37" t="s">
        <v>660</v>
      </c>
      <c r="U636" s="37" t="s">
        <v>52</v>
      </c>
      <c r="V636" s="37" t="n">
        <f aca="false">IF(O636="","",YEAR(O636))</f>
        <v>2026</v>
      </c>
      <c r="W636" s="37" t="str">
        <f aca="false">IF(E636&lt;25,"21-24",IF(E636&lt;30,"25-29",IF(E636&lt;35,"30-34",IF(E636&lt;40,"35-39",IF(E636&lt;45,"40-44","45+")))))</f>
        <v>35-39</v>
      </c>
    </row>
    <row r="637" customFormat="false" ht="15" hidden="false" customHeight="false" outlineLevel="0" collapsed="false">
      <c r="A637" s="37" t="s">
        <v>1253</v>
      </c>
      <c r="B637" s="37" t="s">
        <v>600</v>
      </c>
      <c r="C637" s="37" t="s">
        <v>484</v>
      </c>
      <c r="D637" s="37" t="s">
        <v>82</v>
      </c>
      <c r="E637" s="37" t="n">
        <v>30</v>
      </c>
      <c r="F637" s="37" t="s">
        <v>100</v>
      </c>
      <c r="G637" s="37" t="s">
        <v>94</v>
      </c>
      <c r="H637" s="37" t="s">
        <v>318</v>
      </c>
      <c r="I637" s="37" t="s">
        <v>60</v>
      </c>
      <c r="J637" s="37" t="s">
        <v>366</v>
      </c>
      <c r="K637" s="37" t="s">
        <v>76</v>
      </c>
      <c r="L637" s="37" t="s">
        <v>104</v>
      </c>
      <c r="M637" s="37" t="s">
        <v>86</v>
      </c>
      <c r="N637" s="37" t="s">
        <v>90</v>
      </c>
      <c r="O637" s="38" t="n">
        <v>44634</v>
      </c>
      <c r="P637" s="39" t="n">
        <v>864000</v>
      </c>
      <c r="Q637" s="37" t="n">
        <v>0</v>
      </c>
      <c r="R637" s="37" t="s">
        <v>187</v>
      </c>
      <c r="S637" s="37" t="s">
        <v>113</v>
      </c>
      <c r="T637" s="37" t="s">
        <v>472</v>
      </c>
      <c r="U637" s="37" t="s">
        <v>52</v>
      </c>
      <c r="V637" s="37" t="n">
        <f aca="false">IF(O637="","",YEAR(O637))</f>
        <v>2022</v>
      </c>
      <c r="W637" s="37" t="str">
        <f aca="false">IF(E637&lt;25,"21-24",IF(E637&lt;30,"25-29",IF(E637&lt;35,"30-34",IF(E637&lt;40,"35-39",IF(E637&lt;45,"40-44","45+")))))</f>
        <v>30-34</v>
      </c>
    </row>
    <row r="638" customFormat="false" ht="15" hidden="false" customHeight="false" outlineLevel="0" collapsed="false">
      <c r="A638" s="37" t="s">
        <v>1254</v>
      </c>
      <c r="B638" s="37" t="s">
        <v>503</v>
      </c>
      <c r="C638" s="37" t="s">
        <v>356</v>
      </c>
      <c r="D638" s="37" t="s">
        <v>83</v>
      </c>
      <c r="E638" s="37" t="n">
        <v>37</v>
      </c>
      <c r="F638" s="37" t="s">
        <v>100</v>
      </c>
      <c r="G638" s="37" t="s">
        <v>94</v>
      </c>
      <c r="H638" s="37" t="s">
        <v>321</v>
      </c>
      <c r="I638" s="37" t="s">
        <v>63</v>
      </c>
      <c r="J638" s="37" t="s">
        <v>388</v>
      </c>
      <c r="K638" s="37" t="s">
        <v>77</v>
      </c>
      <c r="L638" s="37" t="s">
        <v>107</v>
      </c>
      <c r="M638" s="37" t="s">
        <v>87</v>
      </c>
      <c r="N638" s="37" t="s">
        <v>90</v>
      </c>
      <c r="O638" s="38" t="n">
        <v>45537</v>
      </c>
      <c r="P638" s="39" t="n">
        <v>2007000</v>
      </c>
      <c r="Q638" s="37" t="n">
        <v>5</v>
      </c>
      <c r="R638" s="37" t="s">
        <v>185</v>
      </c>
      <c r="S638" s="37" t="s">
        <v>112</v>
      </c>
      <c r="T638" s="37" t="s">
        <v>807</v>
      </c>
      <c r="U638" s="37" t="s">
        <v>53</v>
      </c>
      <c r="V638" s="37" t="n">
        <f aca="false">IF(O638="","",YEAR(O638))</f>
        <v>2024</v>
      </c>
      <c r="W638" s="37" t="str">
        <f aca="false">IF(E638&lt;25,"21-24",IF(E638&lt;30,"25-29",IF(E638&lt;35,"30-34",IF(E638&lt;40,"35-39",IF(E638&lt;45,"40-44","45+")))))</f>
        <v>35-39</v>
      </c>
    </row>
    <row r="639" customFormat="false" ht="15" hidden="false" customHeight="false" outlineLevel="0" collapsed="false">
      <c r="A639" s="37" t="s">
        <v>1255</v>
      </c>
      <c r="B639" s="37" t="s">
        <v>386</v>
      </c>
      <c r="C639" s="37" t="s">
        <v>392</v>
      </c>
      <c r="D639" s="37" t="s">
        <v>82</v>
      </c>
      <c r="E639" s="37" t="n">
        <v>22</v>
      </c>
      <c r="F639" s="37" t="s">
        <v>100</v>
      </c>
      <c r="G639" s="37" t="s">
        <v>95</v>
      </c>
      <c r="H639" s="37" t="s">
        <v>325</v>
      </c>
      <c r="I639" s="37" t="s">
        <v>67</v>
      </c>
      <c r="J639" s="37" t="s">
        <v>357</v>
      </c>
      <c r="K639" s="37" t="s">
        <v>75</v>
      </c>
      <c r="L639" s="37" t="s">
        <v>104</v>
      </c>
      <c r="M639" s="37" t="s">
        <v>86</v>
      </c>
      <c r="N639" s="37" t="s">
        <v>90</v>
      </c>
      <c r="O639" s="38" t="n">
        <v>46056</v>
      </c>
      <c r="P639" s="39" t="n">
        <v>433000</v>
      </c>
      <c r="Q639" s="37" t="n">
        <v>3</v>
      </c>
      <c r="R639" s="37" t="s">
        <v>187</v>
      </c>
      <c r="S639" s="37" t="s">
        <v>113</v>
      </c>
      <c r="T639" s="37" t="s">
        <v>358</v>
      </c>
      <c r="U639" s="37" t="s">
        <v>53</v>
      </c>
      <c r="V639" s="37" t="n">
        <f aca="false">IF(O639="","",YEAR(O639))</f>
        <v>2026</v>
      </c>
      <c r="W639" s="37" t="str">
        <f aca="false">IF(E639&lt;25,"21-24",IF(E639&lt;30,"25-29",IF(E639&lt;35,"30-34",IF(E639&lt;40,"35-39",IF(E639&lt;45,"40-44","45+")))))</f>
        <v>21-24</v>
      </c>
    </row>
    <row r="640" customFormat="false" ht="15" hidden="false" customHeight="false" outlineLevel="0" collapsed="false">
      <c r="A640" s="37" t="s">
        <v>1256</v>
      </c>
      <c r="B640" s="37" t="s">
        <v>386</v>
      </c>
      <c r="C640" s="37" t="s">
        <v>361</v>
      </c>
      <c r="D640" s="37" t="s">
        <v>82</v>
      </c>
      <c r="E640" s="37" t="n">
        <v>29</v>
      </c>
      <c r="F640" s="37" t="s">
        <v>100</v>
      </c>
      <c r="G640" s="37" t="s">
        <v>94</v>
      </c>
      <c r="H640" s="37" t="s">
        <v>318</v>
      </c>
      <c r="I640" s="37" t="s">
        <v>60</v>
      </c>
      <c r="J640" s="37" t="s">
        <v>384</v>
      </c>
      <c r="K640" s="37" t="s">
        <v>76</v>
      </c>
      <c r="L640" s="37" t="s">
        <v>109</v>
      </c>
      <c r="M640" s="37" t="s">
        <v>86</v>
      </c>
      <c r="N640" s="37" t="s">
        <v>90</v>
      </c>
      <c r="O640" s="38" t="n">
        <v>45209</v>
      </c>
      <c r="P640" s="39" t="n">
        <v>943000</v>
      </c>
      <c r="Q640" s="37" t="n">
        <v>26</v>
      </c>
      <c r="R640" s="37" t="s">
        <v>185</v>
      </c>
      <c r="S640" s="37" t="s">
        <v>112</v>
      </c>
      <c r="T640" s="37" t="s">
        <v>946</v>
      </c>
      <c r="U640" s="37" t="s">
        <v>52</v>
      </c>
      <c r="V640" s="37" t="n">
        <f aca="false">IF(O640="","",YEAR(O640))</f>
        <v>2023</v>
      </c>
      <c r="W640" s="37" t="str">
        <f aca="false">IF(E640&lt;25,"21-24",IF(E640&lt;30,"25-29",IF(E640&lt;35,"30-34",IF(E640&lt;40,"35-39",IF(E640&lt;45,"40-44","45+")))))</f>
        <v>25-29</v>
      </c>
    </row>
    <row r="641" customFormat="false" ht="15" hidden="false" customHeight="false" outlineLevel="0" collapsed="false">
      <c r="A641" s="37" t="s">
        <v>701</v>
      </c>
      <c r="B641" s="37" t="s">
        <v>456</v>
      </c>
      <c r="C641" s="37" t="s">
        <v>406</v>
      </c>
      <c r="D641" s="37" t="s">
        <v>83</v>
      </c>
      <c r="E641" s="37" t="n">
        <v>44</v>
      </c>
      <c r="F641" s="37" t="s">
        <v>101</v>
      </c>
      <c r="G641" s="37" t="s">
        <v>95</v>
      </c>
      <c r="H641" s="37" t="s">
        <v>322</v>
      </c>
      <c r="I641" s="37" t="s">
        <v>64</v>
      </c>
      <c r="J641" s="37" t="s">
        <v>457</v>
      </c>
      <c r="K641" s="37" t="s">
        <v>78</v>
      </c>
      <c r="L641" s="37" t="s">
        <v>107</v>
      </c>
      <c r="M641" s="37" t="s">
        <v>87</v>
      </c>
      <c r="N641" s="37" t="s">
        <v>92</v>
      </c>
      <c r="O641" s="38" t="n">
        <v>43883</v>
      </c>
      <c r="P641" s="39" t="n">
        <v>4070000</v>
      </c>
      <c r="Q641" s="37" t="n">
        <v>29</v>
      </c>
      <c r="R641" s="37" t="s">
        <v>187</v>
      </c>
      <c r="S641" s="37" t="s">
        <v>113</v>
      </c>
      <c r="T641" s="37" t="s">
        <v>1257</v>
      </c>
      <c r="U641" s="37" t="s">
        <v>52</v>
      </c>
      <c r="V641" s="37" t="n">
        <f aca="false">IF(O641="","",YEAR(O641))</f>
        <v>2020</v>
      </c>
      <c r="W641" s="37" t="str">
        <f aca="false">IF(E641&lt;25,"21-24",IF(E641&lt;30,"25-29",IF(E641&lt;35,"30-34",IF(E641&lt;40,"35-39",IF(E641&lt;45,"40-44","45+")))))</f>
        <v>40-44</v>
      </c>
    </row>
    <row r="642" customFormat="false" ht="15" hidden="false" customHeight="false" outlineLevel="0" collapsed="false">
      <c r="A642" s="37" t="s">
        <v>1258</v>
      </c>
      <c r="B642" s="37" t="s">
        <v>494</v>
      </c>
      <c r="C642" s="37" t="s">
        <v>413</v>
      </c>
      <c r="D642" s="37" t="s">
        <v>83</v>
      </c>
      <c r="E642" s="37" t="n">
        <v>37</v>
      </c>
      <c r="F642" s="37" t="s">
        <v>100</v>
      </c>
      <c r="G642" s="37" t="s">
        <v>94</v>
      </c>
      <c r="H642" s="37" t="s">
        <v>323</v>
      </c>
      <c r="I642" s="37" t="s">
        <v>65</v>
      </c>
      <c r="J642" s="37" t="s">
        <v>500</v>
      </c>
      <c r="K642" s="37" t="s">
        <v>78</v>
      </c>
      <c r="L642" s="37" t="s">
        <v>108</v>
      </c>
      <c r="M642" s="37" t="s">
        <v>86</v>
      </c>
      <c r="N642" s="37" t="s">
        <v>90</v>
      </c>
      <c r="O642" s="38" t="n">
        <v>41947</v>
      </c>
      <c r="P642" s="39" t="n">
        <v>4581000</v>
      </c>
      <c r="Q642" s="37" t="n">
        <v>2</v>
      </c>
      <c r="R642" s="37" t="s">
        <v>187</v>
      </c>
      <c r="S642" s="37" t="s">
        <v>111</v>
      </c>
      <c r="T642" s="37" t="s">
        <v>377</v>
      </c>
      <c r="U642" s="37" t="s">
        <v>52</v>
      </c>
      <c r="V642" s="37" t="n">
        <f aca="false">IF(O642="","",YEAR(O642))</f>
        <v>2014</v>
      </c>
      <c r="W642" s="37" t="str">
        <f aca="false">IF(E642&lt;25,"21-24",IF(E642&lt;30,"25-29",IF(E642&lt;35,"30-34",IF(E642&lt;40,"35-39",IF(E642&lt;45,"40-44","45+")))))</f>
        <v>35-39</v>
      </c>
    </row>
    <row r="643" customFormat="false" ht="15" hidden="false" customHeight="false" outlineLevel="0" collapsed="false">
      <c r="A643" s="37" t="s">
        <v>1259</v>
      </c>
      <c r="B643" s="37" t="s">
        <v>519</v>
      </c>
      <c r="C643" s="37" t="s">
        <v>392</v>
      </c>
      <c r="D643" s="37" t="s">
        <v>82</v>
      </c>
      <c r="E643" s="37" t="n">
        <v>32</v>
      </c>
      <c r="F643" s="37" t="s">
        <v>101</v>
      </c>
      <c r="G643" s="37" t="s">
        <v>97</v>
      </c>
      <c r="H643" s="37" t="s">
        <v>324</v>
      </c>
      <c r="I643" s="37" t="s">
        <v>66</v>
      </c>
      <c r="J643" s="37" t="s">
        <v>475</v>
      </c>
      <c r="K643" s="37" t="s">
        <v>76</v>
      </c>
      <c r="L643" s="37" t="s">
        <v>106</v>
      </c>
      <c r="M643" s="37" t="s">
        <v>87</v>
      </c>
      <c r="N643" s="37" t="s">
        <v>90</v>
      </c>
      <c r="O643" s="38" t="n">
        <v>45114</v>
      </c>
      <c r="P643" s="39" t="n">
        <v>1321000</v>
      </c>
      <c r="Q643" s="37" t="n">
        <v>25</v>
      </c>
      <c r="R643" s="37" t="s">
        <v>185</v>
      </c>
      <c r="S643" s="37" t="s">
        <v>111</v>
      </c>
      <c r="T643" s="37" t="s">
        <v>547</v>
      </c>
      <c r="U643" s="37" t="s">
        <v>52</v>
      </c>
      <c r="V643" s="37" t="n">
        <f aca="false">IF(O643="","",YEAR(O643))</f>
        <v>2023</v>
      </c>
      <c r="W643" s="37" t="str">
        <f aca="false">IF(E643&lt;25,"21-24",IF(E643&lt;30,"25-29",IF(E643&lt;35,"30-34",IF(E643&lt;40,"35-39",IF(E643&lt;45,"40-44","45+")))))</f>
        <v>30-34</v>
      </c>
    </row>
    <row r="644" customFormat="false" ht="15" hidden="false" customHeight="false" outlineLevel="0" collapsed="false">
      <c r="A644" s="37" t="s">
        <v>1067</v>
      </c>
      <c r="B644" s="37" t="s">
        <v>437</v>
      </c>
      <c r="C644" s="37" t="s">
        <v>516</v>
      </c>
      <c r="D644" s="37" t="s">
        <v>82</v>
      </c>
      <c r="E644" s="37" t="n">
        <v>33</v>
      </c>
      <c r="F644" s="37" t="s">
        <v>100</v>
      </c>
      <c r="G644" s="37" t="s">
        <v>95</v>
      </c>
      <c r="H644" s="37" t="s">
        <v>320</v>
      </c>
      <c r="I644" s="37" t="s">
        <v>62</v>
      </c>
      <c r="J644" s="37" t="s">
        <v>485</v>
      </c>
      <c r="K644" s="37" t="s">
        <v>78</v>
      </c>
      <c r="L644" s="37" t="s">
        <v>108</v>
      </c>
      <c r="M644" s="37" t="s">
        <v>88</v>
      </c>
      <c r="N644" s="37" t="s">
        <v>90</v>
      </c>
      <c r="O644" s="38" t="n">
        <v>44556</v>
      </c>
      <c r="P644" s="39" t="n">
        <v>2614000</v>
      </c>
      <c r="Q644" s="37" t="n">
        <v>0</v>
      </c>
      <c r="R644" s="37" t="s">
        <v>187</v>
      </c>
      <c r="S644" s="37" t="s">
        <v>113</v>
      </c>
      <c r="T644" s="37" t="s">
        <v>703</v>
      </c>
      <c r="U644" s="37" t="s">
        <v>52</v>
      </c>
      <c r="V644" s="37" t="n">
        <f aca="false">IF(O644="","",YEAR(O644))</f>
        <v>2021</v>
      </c>
      <c r="W644" s="37" t="str">
        <f aca="false">IF(E644&lt;25,"21-24",IF(E644&lt;30,"25-29",IF(E644&lt;35,"30-34",IF(E644&lt;40,"35-39",IF(E644&lt;45,"40-44","45+")))))</f>
        <v>30-34</v>
      </c>
    </row>
    <row r="645" customFormat="false" ht="15" hidden="false" customHeight="false" outlineLevel="0" collapsed="false">
      <c r="A645" s="37" t="s">
        <v>1260</v>
      </c>
      <c r="B645" s="37" t="s">
        <v>503</v>
      </c>
      <c r="C645" s="37" t="s">
        <v>370</v>
      </c>
      <c r="D645" s="37" t="s">
        <v>82</v>
      </c>
      <c r="E645" s="37" t="n">
        <v>21</v>
      </c>
      <c r="F645" s="37" t="s">
        <v>101</v>
      </c>
      <c r="G645" s="37" t="s">
        <v>94</v>
      </c>
      <c r="H645" s="37" t="s">
        <v>325</v>
      </c>
      <c r="I645" s="37" t="s">
        <v>67</v>
      </c>
      <c r="J645" s="37" t="s">
        <v>357</v>
      </c>
      <c r="K645" s="37" t="s">
        <v>75</v>
      </c>
      <c r="L645" s="37" t="s">
        <v>104</v>
      </c>
      <c r="M645" s="37" t="s">
        <v>87</v>
      </c>
      <c r="N645" s="37" t="s">
        <v>90</v>
      </c>
      <c r="O645" s="38" t="n">
        <v>46242</v>
      </c>
      <c r="P645" s="39" t="n">
        <v>349000</v>
      </c>
      <c r="Q645" s="37" t="n">
        <v>14</v>
      </c>
      <c r="R645" s="37" t="s">
        <v>187</v>
      </c>
      <c r="S645" s="37" t="s">
        <v>113</v>
      </c>
      <c r="T645" s="37" t="s">
        <v>877</v>
      </c>
      <c r="U645" s="37" t="s">
        <v>52</v>
      </c>
      <c r="V645" s="37" t="n">
        <f aca="false">IF(O645="","",YEAR(O645))</f>
        <v>2026</v>
      </c>
      <c r="W645" s="37" t="str">
        <f aca="false">IF(E645&lt;25,"21-24",IF(E645&lt;30,"25-29",IF(E645&lt;35,"30-34",IF(E645&lt;40,"35-39",IF(E645&lt;45,"40-44","45+")))))</f>
        <v>21-24</v>
      </c>
    </row>
    <row r="646" customFormat="false" ht="15" hidden="false" customHeight="false" outlineLevel="0" collapsed="false">
      <c r="A646" s="37" t="s">
        <v>1261</v>
      </c>
      <c r="B646" s="37" t="s">
        <v>448</v>
      </c>
      <c r="C646" s="37" t="s">
        <v>484</v>
      </c>
      <c r="D646" s="37" t="s">
        <v>83</v>
      </c>
      <c r="E646" s="37" t="n">
        <v>39</v>
      </c>
      <c r="F646" s="37" t="s">
        <v>100</v>
      </c>
      <c r="G646" s="37" t="s">
        <v>94</v>
      </c>
      <c r="H646" s="37" t="s">
        <v>318</v>
      </c>
      <c r="I646" s="37" t="s">
        <v>60</v>
      </c>
      <c r="J646" s="37" t="s">
        <v>470</v>
      </c>
      <c r="K646" s="37" t="s">
        <v>77</v>
      </c>
      <c r="L646" s="37" t="s">
        <v>106</v>
      </c>
      <c r="M646" s="37" t="s">
        <v>87</v>
      </c>
      <c r="N646" s="37" t="s">
        <v>90</v>
      </c>
      <c r="O646" s="38" t="n">
        <v>43272</v>
      </c>
      <c r="P646" s="39" t="n">
        <v>1437000</v>
      </c>
      <c r="Q646" s="37" t="n">
        <v>3</v>
      </c>
      <c r="R646" s="37" t="s">
        <v>187</v>
      </c>
      <c r="S646" s="37" t="s">
        <v>111</v>
      </c>
      <c r="T646" s="37" t="s">
        <v>521</v>
      </c>
      <c r="U646" s="37" t="s">
        <v>52</v>
      </c>
      <c r="V646" s="37" t="n">
        <f aca="false">IF(O646="","",YEAR(O646))</f>
        <v>2018</v>
      </c>
      <c r="W646" s="37" t="str">
        <f aca="false">IF(E646&lt;25,"21-24",IF(E646&lt;30,"25-29",IF(E646&lt;35,"30-34",IF(E646&lt;40,"35-39",IF(E646&lt;45,"40-44","45+")))))</f>
        <v>35-39</v>
      </c>
    </row>
    <row r="647" customFormat="false" ht="15" hidden="false" customHeight="false" outlineLevel="0" collapsed="false">
      <c r="A647" s="37" t="s">
        <v>1262</v>
      </c>
      <c r="B647" s="37" t="s">
        <v>437</v>
      </c>
      <c r="C647" s="37" t="s">
        <v>413</v>
      </c>
      <c r="D647" s="37" t="s">
        <v>83</v>
      </c>
      <c r="E647" s="37" t="n">
        <v>23</v>
      </c>
      <c r="F647" s="37" t="s">
        <v>101</v>
      </c>
      <c r="G647" s="37" t="s">
        <v>94</v>
      </c>
      <c r="H647" s="37" t="s">
        <v>320</v>
      </c>
      <c r="I647" s="37" t="s">
        <v>62</v>
      </c>
      <c r="J647" s="37" t="s">
        <v>352</v>
      </c>
      <c r="K647" s="37" t="s">
        <v>75</v>
      </c>
      <c r="L647" s="37" t="s">
        <v>105</v>
      </c>
      <c r="M647" s="37" t="s">
        <v>87</v>
      </c>
      <c r="N647" s="37" t="s">
        <v>90</v>
      </c>
      <c r="O647" s="38" t="n">
        <v>45886</v>
      </c>
      <c r="P647" s="39" t="n">
        <v>333000</v>
      </c>
      <c r="Q647" s="37" t="n">
        <v>30</v>
      </c>
      <c r="R647" s="37" t="s">
        <v>187</v>
      </c>
      <c r="S647" s="37" t="s">
        <v>111</v>
      </c>
      <c r="T647" s="37" t="s">
        <v>1263</v>
      </c>
      <c r="U647" s="37" t="s">
        <v>52</v>
      </c>
      <c r="V647" s="37" t="n">
        <f aca="false">IF(O647="","",YEAR(O647))</f>
        <v>2025</v>
      </c>
      <c r="W647" s="37" t="str">
        <f aca="false">IF(E647&lt;25,"21-24",IF(E647&lt;30,"25-29",IF(E647&lt;35,"30-34",IF(E647&lt;40,"35-39",IF(E647&lt;45,"40-44","45+")))))</f>
        <v>21-24</v>
      </c>
    </row>
    <row r="648" customFormat="false" ht="15" hidden="false" customHeight="false" outlineLevel="0" collapsed="false">
      <c r="A648" s="37" t="s">
        <v>1257</v>
      </c>
      <c r="B648" s="37" t="s">
        <v>437</v>
      </c>
      <c r="C648" s="37" t="s">
        <v>433</v>
      </c>
      <c r="D648" s="37" t="s">
        <v>83</v>
      </c>
      <c r="E648" s="37" t="n">
        <v>42</v>
      </c>
      <c r="F648" s="37" t="s">
        <v>100</v>
      </c>
      <c r="G648" s="37" t="s">
        <v>94</v>
      </c>
      <c r="H648" s="37" t="s">
        <v>322</v>
      </c>
      <c r="I648" s="37" t="s">
        <v>64</v>
      </c>
      <c r="J648" s="37" t="s">
        <v>457</v>
      </c>
      <c r="K648" s="37" t="s">
        <v>78</v>
      </c>
      <c r="L648" s="37" t="s">
        <v>109</v>
      </c>
      <c r="M648" s="37" t="s">
        <v>87</v>
      </c>
      <c r="N648" s="37" t="s">
        <v>90</v>
      </c>
      <c r="O648" s="38" t="n">
        <v>43094</v>
      </c>
      <c r="P648" s="39" t="n">
        <v>2884000</v>
      </c>
      <c r="Q648" s="37" t="n">
        <v>2</v>
      </c>
      <c r="R648" s="37" t="s">
        <v>187</v>
      </c>
      <c r="S648" s="37" t="s">
        <v>112</v>
      </c>
      <c r="T648" s="37" t="s">
        <v>918</v>
      </c>
      <c r="U648" s="37" t="s">
        <v>52</v>
      </c>
      <c r="V648" s="37" t="n">
        <f aca="false">IF(O648="","",YEAR(O648))</f>
        <v>2017</v>
      </c>
      <c r="W648" s="37" t="str">
        <f aca="false">IF(E648&lt;25,"21-24",IF(E648&lt;30,"25-29",IF(E648&lt;35,"30-34",IF(E648&lt;40,"35-39",IF(E648&lt;45,"40-44","45+")))))</f>
        <v>40-44</v>
      </c>
    </row>
    <row r="649" customFormat="false" ht="15" hidden="false" customHeight="false" outlineLevel="0" collapsed="false">
      <c r="A649" s="37" t="s">
        <v>1264</v>
      </c>
      <c r="B649" s="37" t="s">
        <v>419</v>
      </c>
      <c r="C649" s="37" t="s">
        <v>361</v>
      </c>
      <c r="D649" s="37" t="s">
        <v>82</v>
      </c>
      <c r="E649" s="37" t="n">
        <v>26</v>
      </c>
      <c r="F649" s="37" t="s">
        <v>100</v>
      </c>
      <c r="G649" s="37" t="s">
        <v>94</v>
      </c>
      <c r="H649" s="37" t="s">
        <v>321</v>
      </c>
      <c r="I649" s="37" t="s">
        <v>63</v>
      </c>
      <c r="J649" s="37" t="s">
        <v>388</v>
      </c>
      <c r="K649" s="37" t="s">
        <v>77</v>
      </c>
      <c r="L649" s="37" t="s">
        <v>107</v>
      </c>
      <c r="M649" s="37" t="s">
        <v>88</v>
      </c>
      <c r="N649" s="37" t="s">
        <v>90</v>
      </c>
      <c r="O649" s="38" t="n">
        <v>44738</v>
      </c>
      <c r="P649" s="39" t="n">
        <v>2131000</v>
      </c>
      <c r="Q649" s="37" t="n">
        <v>15</v>
      </c>
      <c r="R649" s="37" t="s">
        <v>187</v>
      </c>
      <c r="S649" s="37" t="s">
        <v>112</v>
      </c>
      <c r="T649" s="37" t="s">
        <v>602</v>
      </c>
      <c r="U649" s="37" t="s">
        <v>52</v>
      </c>
      <c r="V649" s="37" t="n">
        <f aca="false">IF(O649="","",YEAR(O649))</f>
        <v>2022</v>
      </c>
      <c r="W649" s="37" t="str">
        <f aca="false">IF(E649&lt;25,"21-24",IF(E649&lt;30,"25-29",IF(E649&lt;35,"30-34",IF(E649&lt;40,"35-39",IF(E649&lt;45,"40-44","45+")))))</f>
        <v>25-29</v>
      </c>
    </row>
    <row r="650" customFormat="false" ht="15" hidden="false" customHeight="false" outlineLevel="0" collapsed="false">
      <c r="A650" s="37" t="s">
        <v>1265</v>
      </c>
      <c r="B650" s="37" t="s">
        <v>519</v>
      </c>
      <c r="C650" s="37" t="s">
        <v>469</v>
      </c>
      <c r="D650" s="37" t="s">
        <v>82</v>
      </c>
      <c r="E650" s="37" t="n">
        <v>27</v>
      </c>
      <c r="F650" s="37" t="s">
        <v>100</v>
      </c>
      <c r="G650" s="37" t="s">
        <v>95</v>
      </c>
      <c r="H650" s="37" t="s">
        <v>322</v>
      </c>
      <c r="I650" s="37" t="s">
        <v>64</v>
      </c>
      <c r="J650" s="37" t="s">
        <v>461</v>
      </c>
      <c r="K650" s="37" t="s">
        <v>75</v>
      </c>
      <c r="L650" s="37" t="s">
        <v>105</v>
      </c>
      <c r="M650" s="37" t="s">
        <v>87</v>
      </c>
      <c r="N650" s="37" t="s">
        <v>90</v>
      </c>
      <c r="O650" s="38" t="n">
        <v>44997</v>
      </c>
      <c r="P650" s="39" t="n">
        <v>306000</v>
      </c>
      <c r="Q650" s="37" t="n">
        <v>18</v>
      </c>
      <c r="R650" s="37" t="s">
        <v>187</v>
      </c>
      <c r="S650" s="37" t="s">
        <v>112</v>
      </c>
      <c r="T650" s="37" t="s">
        <v>1266</v>
      </c>
      <c r="U650" s="37" t="s">
        <v>52</v>
      </c>
      <c r="V650" s="37" t="n">
        <f aca="false">IF(O650="","",YEAR(O650))</f>
        <v>2023</v>
      </c>
      <c r="W650" s="37" t="str">
        <f aca="false">IF(E650&lt;25,"21-24",IF(E650&lt;30,"25-29",IF(E650&lt;35,"30-34",IF(E650&lt;40,"35-39",IF(E650&lt;45,"40-44","45+")))))</f>
        <v>25-29</v>
      </c>
    </row>
    <row r="651" customFormat="false" ht="15" hidden="false" customHeight="false" outlineLevel="0" collapsed="false">
      <c r="A651" s="37" t="s">
        <v>918</v>
      </c>
      <c r="B651" s="37" t="s">
        <v>537</v>
      </c>
      <c r="C651" s="37" t="s">
        <v>516</v>
      </c>
      <c r="D651" s="37" t="s">
        <v>83</v>
      </c>
      <c r="E651" s="37" t="n">
        <v>44</v>
      </c>
      <c r="F651" s="37" t="s">
        <v>101</v>
      </c>
      <c r="G651" s="37" t="s">
        <v>94</v>
      </c>
      <c r="H651" s="37" t="s">
        <v>322</v>
      </c>
      <c r="I651" s="37" t="s">
        <v>64</v>
      </c>
      <c r="J651" s="37" t="s">
        <v>457</v>
      </c>
      <c r="K651" s="37" t="s">
        <v>78</v>
      </c>
      <c r="L651" s="37" t="s">
        <v>105</v>
      </c>
      <c r="M651" s="37" t="s">
        <v>88</v>
      </c>
      <c r="N651" s="37" t="s">
        <v>90</v>
      </c>
      <c r="O651" s="38" t="n">
        <v>44301</v>
      </c>
      <c r="P651" s="39" t="n">
        <v>3283000</v>
      </c>
      <c r="Q651" s="37" t="n">
        <v>4</v>
      </c>
      <c r="R651" s="37" t="s">
        <v>185</v>
      </c>
      <c r="S651" s="37" t="s">
        <v>112</v>
      </c>
      <c r="T651" s="37" t="s">
        <v>1267</v>
      </c>
      <c r="U651" s="37" t="s">
        <v>52</v>
      </c>
      <c r="V651" s="37" t="n">
        <f aca="false">IF(O651="","",YEAR(O651))</f>
        <v>2021</v>
      </c>
      <c r="W651" s="37" t="str">
        <f aca="false">IF(E651&lt;25,"21-24",IF(E651&lt;30,"25-29",IF(E651&lt;35,"30-34",IF(E651&lt;40,"35-39",IF(E651&lt;45,"40-44","45+")))))</f>
        <v>40-44</v>
      </c>
    </row>
    <row r="652" customFormat="false" ht="15" hidden="false" customHeight="false" outlineLevel="0" collapsed="false">
      <c r="A652" s="37" t="s">
        <v>1268</v>
      </c>
      <c r="B652" s="37" t="s">
        <v>572</v>
      </c>
      <c r="C652" s="37" t="s">
        <v>387</v>
      </c>
      <c r="D652" s="37" t="s">
        <v>82</v>
      </c>
      <c r="E652" s="37" t="n">
        <v>44</v>
      </c>
      <c r="F652" s="37" t="s">
        <v>100</v>
      </c>
      <c r="G652" s="37" t="s">
        <v>94</v>
      </c>
      <c r="H652" s="37" t="s">
        <v>320</v>
      </c>
      <c r="I652" s="37" t="s">
        <v>62</v>
      </c>
      <c r="J652" s="37" t="s">
        <v>481</v>
      </c>
      <c r="K652" s="37" t="s">
        <v>78</v>
      </c>
      <c r="L652" s="37" t="s">
        <v>104</v>
      </c>
      <c r="M652" s="37" t="s">
        <v>87</v>
      </c>
      <c r="N652" s="37" t="s">
        <v>90</v>
      </c>
      <c r="O652" s="38" t="n">
        <v>42499</v>
      </c>
      <c r="P652" s="39" t="n">
        <v>4029000</v>
      </c>
      <c r="Q652" s="37" t="n">
        <v>20</v>
      </c>
      <c r="R652" s="37" t="s">
        <v>187</v>
      </c>
      <c r="S652" s="37" t="s">
        <v>112</v>
      </c>
      <c r="T652" s="37" t="s">
        <v>1269</v>
      </c>
      <c r="U652" s="37" t="s">
        <v>52</v>
      </c>
      <c r="V652" s="37" t="n">
        <f aca="false">IF(O652="","",YEAR(O652))</f>
        <v>2016</v>
      </c>
      <c r="W652" s="37" t="str">
        <f aca="false">IF(E652&lt;25,"21-24",IF(E652&lt;30,"25-29",IF(E652&lt;35,"30-34",IF(E652&lt;40,"35-39",IF(E652&lt;45,"40-44","45+")))))</f>
        <v>40-44</v>
      </c>
    </row>
    <row r="653" customFormat="false" ht="15" hidden="false" customHeight="false" outlineLevel="0" collapsed="false">
      <c r="A653" s="37" t="s">
        <v>1270</v>
      </c>
      <c r="B653" s="37" t="s">
        <v>474</v>
      </c>
      <c r="C653" s="37" t="s">
        <v>396</v>
      </c>
      <c r="D653" s="37" t="s">
        <v>83</v>
      </c>
      <c r="E653" s="37" t="n">
        <v>28</v>
      </c>
      <c r="F653" s="37" t="s">
        <v>100</v>
      </c>
      <c r="G653" s="37" t="s">
        <v>97</v>
      </c>
      <c r="H653" s="37" t="s">
        <v>318</v>
      </c>
      <c r="I653" s="37" t="s">
        <v>60</v>
      </c>
      <c r="J653" s="37" t="s">
        <v>520</v>
      </c>
      <c r="K653" s="37" t="s">
        <v>76</v>
      </c>
      <c r="L653" s="37" t="s">
        <v>105</v>
      </c>
      <c r="M653" s="37" t="s">
        <v>87</v>
      </c>
      <c r="N653" s="37" t="s">
        <v>90</v>
      </c>
      <c r="O653" s="38" t="n">
        <v>43747</v>
      </c>
      <c r="P653" s="39" t="n">
        <v>990000</v>
      </c>
      <c r="Q653" s="37" t="n">
        <v>2</v>
      </c>
      <c r="R653" s="37" t="s">
        <v>187</v>
      </c>
      <c r="S653" s="37" t="s">
        <v>113</v>
      </c>
      <c r="T653" s="37" t="s">
        <v>821</v>
      </c>
      <c r="U653" s="37" t="s">
        <v>52</v>
      </c>
      <c r="V653" s="37" t="n">
        <f aca="false">IF(O653="","",YEAR(O653))</f>
        <v>2019</v>
      </c>
      <c r="W653" s="37" t="str">
        <f aca="false">IF(E653&lt;25,"21-24",IF(E653&lt;30,"25-29",IF(E653&lt;35,"30-34",IF(E653&lt;40,"35-39",IF(E653&lt;45,"40-44","45+")))))</f>
        <v>25-29</v>
      </c>
    </row>
    <row r="654" customFormat="false" ht="15" hidden="false" customHeight="false" outlineLevel="0" collapsed="false">
      <c r="A654" s="37" t="s">
        <v>1271</v>
      </c>
      <c r="B654" s="37" t="s">
        <v>386</v>
      </c>
      <c r="C654" s="37" t="s">
        <v>433</v>
      </c>
      <c r="D654" s="37" t="s">
        <v>83</v>
      </c>
      <c r="E654" s="37" t="n">
        <v>25</v>
      </c>
      <c r="F654" s="37" t="s">
        <v>100</v>
      </c>
      <c r="G654" s="37" t="s">
        <v>94</v>
      </c>
      <c r="H654" s="37" t="s">
        <v>321</v>
      </c>
      <c r="I654" s="37" t="s">
        <v>63</v>
      </c>
      <c r="J654" s="37" t="s">
        <v>371</v>
      </c>
      <c r="K654" s="37" t="s">
        <v>75</v>
      </c>
      <c r="L654" s="37" t="s">
        <v>105</v>
      </c>
      <c r="M654" s="37" t="s">
        <v>87</v>
      </c>
      <c r="N654" s="37" t="s">
        <v>90</v>
      </c>
      <c r="O654" s="38" t="n">
        <v>45323</v>
      </c>
      <c r="P654" s="39" t="n">
        <v>416000</v>
      </c>
      <c r="Q654" s="37" t="n">
        <v>23</v>
      </c>
      <c r="R654" s="37" t="s">
        <v>187</v>
      </c>
      <c r="S654" s="37" t="s">
        <v>112</v>
      </c>
      <c r="T654" s="37" t="s">
        <v>764</v>
      </c>
      <c r="U654" s="37" t="s">
        <v>52</v>
      </c>
      <c r="V654" s="37" t="n">
        <f aca="false">IF(O654="","",YEAR(O654))</f>
        <v>2024</v>
      </c>
      <c r="W654" s="37" t="str">
        <f aca="false">IF(E654&lt;25,"21-24",IF(E654&lt;30,"25-29",IF(E654&lt;35,"30-34",IF(E654&lt;40,"35-39",IF(E654&lt;45,"40-44","45+")))))</f>
        <v>25-29</v>
      </c>
    </row>
    <row r="655" customFormat="false" ht="15" hidden="false" customHeight="false" outlineLevel="0" collapsed="false">
      <c r="A655" s="37" t="s">
        <v>720</v>
      </c>
      <c r="B655" s="37" t="s">
        <v>641</v>
      </c>
      <c r="C655" s="37" t="s">
        <v>406</v>
      </c>
      <c r="D655" s="37" t="s">
        <v>82</v>
      </c>
      <c r="E655" s="37" t="n">
        <v>42</v>
      </c>
      <c r="F655" s="37" t="s">
        <v>100</v>
      </c>
      <c r="G655" s="37" t="s">
        <v>94</v>
      </c>
      <c r="H655" s="37" t="s">
        <v>326</v>
      </c>
      <c r="I655" s="37" t="s">
        <v>68</v>
      </c>
      <c r="J655" s="37" t="s">
        <v>789</v>
      </c>
      <c r="K655" s="37" t="s">
        <v>78</v>
      </c>
      <c r="L655" s="37" t="s">
        <v>106</v>
      </c>
      <c r="M655" s="37" t="s">
        <v>86</v>
      </c>
      <c r="N655" s="37" t="s">
        <v>91</v>
      </c>
      <c r="O655" s="38" t="n">
        <v>44733</v>
      </c>
      <c r="P655" s="39" t="n">
        <v>2470000</v>
      </c>
      <c r="Q655" s="37" t="n">
        <v>10</v>
      </c>
      <c r="R655" s="37" t="s">
        <v>185</v>
      </c>
      <c r="S655" s="37" t="s">
        <v>112</v>
      </c>
      <c r="T655" s="37" t="s">
        <v>788</v>
      </c>
      <c r="U655" s="37" t="s">
        <v>52</v>
      </c>
      <c r="V655" s="37" t="n">
        <f aca="false">IF(O655="","",YEAR(O655))</f>
        <v>2022</v>
      </c>
      <c r="W655" s="37" t="str">
        <f aca="false">IF(E655&lt;25,"21-24",IF(E655&lt;30,"25-29",IF(E655&lt;35,"30-34",IF(E655&lt;40,"35-39",IF(E655&lt;45,"40-44","45+")))))</f>
        <v>40-44</v>
      </c>
    </row>
    <row r="656" customFormat="false" ht="15" hidden="false" customHeight="false" outlineLevel="0" collapsed="false">
      <c r="A656" s="37" t="s">
        <v>1272</v>
      </c>
      <c r="B656" s="37" t="s">
        <v>379</v>
      </c>
      <c r="C656" s="37" t="s">
        <v>387</v>
      </c>
      <c r="D656" s="37" t="s">
        <v>83</v>
      </c>
      <c r="E656" s="37" t="n">
        <v>29</v>
      </c>
      <c r="F656" s="37" t="s">
        <v>102</v>
      </c>
      <c r="G656" s="37" t="s">
        <v>94</v>
      </c>
      <c r="H656" s="37" t="s">
        <v>322</v>
      </c>
      <c r="I656" s="37" t="s">
        <v>64</v>
      </c>
      <c r="J656" s="37" t="s">
        <v>461</v>
      </c>
      <c r="K656" s="37" t="s">
        <v>75</v>
      </c>
      <c r="L656" s="37" t="s">
        <v>105</v>
      </c>
      <c r="M656" s="37" t="s">
        <v>86</v>
      </c>
      <c r="N656" s="37" t="s">
        <v>90</v>
      </c>
      <c r="O656" s="38" t="n">
        <v>43396</v>
      </c>
      <c r="P656" s="39" t="n">
        <v>496000</v>
      </c>
      <c r="Q656" s="37" t="n">
        <v>15</v>
      </c>
      <c r="R656" s="37" t="s">
        <v>187</v>
      </c>
      <c r="S656" s="37" t="s">
        <v>113</v>
      </c>
      <c r="T656" s="37" t="s">
        <v>917</v>
      </c>
      <c r="U656" s="37" t="s">
        <v>52</v>
      </c>
      <c r="V656" s="37" t="n">
        <f aca="false">IF(O656="","",YEAR(O656))</f>
        <v>2018</v>
      </c>
      <c r="W656" s="37" t="str">
        <f aca="false">IF(E656&lt;25,"21-24",IF(E656&lt;30,"25-29",IF(E656&lt;35,"30-34",IF(E656&lt;40,"35-39",IF(E656&lt;45,"40-44","45+")))))</f>
        <v>25-29</v>
      </c>
    </row>
    <row r="657" customFormat="false" ht="15" hidden="false" customHeight="false" outlineLevel="0" collapsed="false">
      <c r="A657" s="37" t="s">
        <v>1273</v>
      </c>
      <c r="B657" s="37" t="s">
        <v>474</v>
      </c>
      <c r="C657" s="37" t="s">
        <v>383</v>
      </c>
      <c r="D657" s="37" t="s">
        <v>82</v>
      </c>
      <c r="E657" s="37" t="n">
        <v>26</v>
      </c>
      <c r="F657" s="37" t="s">
        <v>101</v>
      </c>
      <c r="G657" s="37" t="s">
        <v>94</v>
      </c>
      <c r="H657" s="37" t="s">
        <v>319</v>
      </c>
      <c r="I657" s="37" t="s">
        <v>61</v>
      </c>
      <c r="J657" s="37" t="s">
        <v>491</v>
      </c>
      <c r="K657" s="37" t="s">
        <v>76</v>
      </c>
      <c r="L657" s="37" t="s">
        <v>105</v>
      </c>
      <c r="M657" s="37" t="s">
        <v>86</v>
      </c>
      <c r="N657" s="37" t="s">
        <v>90</v>
      </c>
      <c r="O657" s="38" t="n">
        <v>44843</v>
      </c>
      <c r="P657" s="39" t="n">
        <v>1078000</v>
      </c>
      <c r="Q657" s="37" t="n">
        <v>5</v>
      </c>
      <c r="R657" s="37" t="s">
        <v>187</v>
      </c>
      <c r="S657" s="37" t="s">
        <v>112</v>
      </c>
      <c r="T657" s="37" t="s">
        <v>414</v>
      </c>
      <c r="U657" s="37" t="s">
        <v>52</v>
      </c>
      <c r="V657" s="37" t="n">
        <f aca="false">IF(O657="","",YEAR(O657))</f>
        <v>2022</v>
      </c>
      <c r="W657" s="37" t="str">
        <f aca="false">IF(E657&lt;25,"21-24",IF(E657&lt;30,"25-29",IF(E657&lt;35,"30-34",IF(E657&lt;40,"35-39",IF(E657&lt;45,"40-44","45+")))))</f>
        <v>25-29</v>
      </c>
    </row>
    <row r="658" customFormat="false" ht="15" hidden="false" customHeight="false" outlineLevel="0" collapsed="false">
      <c r="A658" s="37" t="s">
        <v>1274</v>
      </c>
      <c r="B658" s="37" t="s">
        <v>488</v>
      </c>
      <c r="C658" s="37" t="s">
        <v>429</v>
      </c>
      <c r="D658" s="37" t="s">
        <v>83</v>
      </c>
      <c r="E658" s="37" t="n">
        <v>38</v>
      </c>
      <c r="F658" s="37" t="s">
        <v>100</v>
      </c>
      <c r="G658" s="37" t="s">
        <v>95</v>
      </c>
      <c r="H658" s="37" t="s">
        <v>318</v>
      </c>
      <c r="I658" s="37" t="s">
        <v>60</v>
      </c>
      <c r="J658" s="37" t="s">
        <v>366</v>
      </c>
      <c r="K658" s="37" t="s">
        <v>76</v>
      </c>
      <c r="L658" s="37" t="s">
        <v>106</v>
      </c>
      <c r="M658" s="37" t="s">
        <v>87</v>
      </c>
      <c r="N658" s="37" t="s">
        <v>90</v>
      </c>
      <c r="O658" s="38" t="n">
        <v>43682</v>
      </c>
      <c r="P658" s="39" t="n">
        <v>977000</v>
      </c>
      <c r="Q658" s="37" t="n">
        <v>15</v>
      </c>
      <c r="R658" s="37" t="s">
        <v>185</v>
      </c>
      <c r="S658" s="37" t="s">
        <v>111</v>
      </c>
      <c r="T658" s="37" t="s">
        <v>567</v>
      </c>
      <c r="U658" s="37" t="s">
        <v>53</v>
      </c>
      <c r="V658" s="37" t="n">
        <f aca="false">IF(O658="","",YEAR(O658))</f>
        <v>2019</v>
      </c>
      <c r="W658" s="37" t="str">
        <f aca="false">IF(E658&lt;25,"21-24",IF(E658&lt;30,"25-29",IF(E658&lt;35,"30-34",IF(E658&lt;40,"35-39",IF(E658&lt;45,"40-44","45+")))))</f>
        <v>35-39</v>
      </c>
    </row>
    <row r="659" customFormat="false" ht="15" hidden="false" customHeight="false" outlineLevel="0" collapsed="false">
      <c r="A659" s="37" t="s">
        <v>849</v>
      </c>
      <c r="B659" s="37" t="s">
        <v>399</v>
      </c>
      <c r="C659" s="37" t="s">
        <v>426</v>
      </c>
      <c r="D659" s="37" t="s">
        <v>83</v>
      </c>
      <c r="E659" s="37" t="n">
        <v>39</v>
      </c>
      <c r="F659" s="37" t="s">
        <v>100</v>
      </c>
      <c r="G659" s="37" t="s">
        <v>96</v>
      </c>
      <c r="H659" s="37" t="s">
        <v>325</v>
      </c>
      <c r="I659" s="37" t="s">
        <v>67</v>
      </c>
      <c r="J659" s="37" t="s">
        <v>664</v>
      </c>
      <c r="K659" s="37" t="s">
        <v>78</v>
      </c>
      <c r="L659" s="37" t="s">
        <v>106</v>
      </c>
      <c r="M659" s="37" t="s">
        <v>86</v>
      </c>
      <c r="N659" s="37" t="s">
        <v>90</v>
      </c>
      <c r="O659" s="38" t="n">
        <v>44396</v>
      </c>
      <c r="P659" s="39" t="n">
        <v>4764000</v>
      </c>
      <c r="Q659" s="37" t="n">
        <v>13</v>
      </c>
      <c r="R659" s="37" t="s">
        <v>187</v>
      </c>
      <c r="S659" s="37" t="s">
        <v>112</v>
      </c>
      <c r="T659" s="37"/>
      <c r="U659" s="37" t="s">
        <v>52</v>
      </c>
      <c r="V659" s="37" t="n">
        <f aca="false">IF(O659="","",YEAR(O659))</f>
        <v>2021</v>
      </c>
      <c r="W659" s="37" t="str">
        <f aca="false">IF(E659&lt;25,"21-24",IF(E659&lt;30,"25-29",IF(E659&lt;35,"30-34",IF(E659&lt;40,"35-39",IF(E659&lt;45,"40-44","45+")))))</f>
        <v>35-39</v>
      </c>
    </row>
    <row r="660" customFormat="false" ht="15" hidden="false" customHeight="false" outlineLevel="0" collapsed="false">
      <c r="A660" s="37" t="s">
        <v>1275</v>
      </c>
      <c r="B660" s="37" t="s">
        <v>445</v>
      </c>
      <c r="C660" s="37" t="s">
        <v>396</v>
      </c>
      <c r="D660" s="37" t="s">
        <v>83</v>
      </c>
      <c r="E660" s="37" t="n">
        <v>27</v>
      </c>
      <c r="F660" s="37" t="s">
        <v>100</v>
      </c>
      <c r="G660" s="37" t="s">
        <v>97</v>
      </c>
      <c r="H660" s="37" t="s">
        <v>322</v>
      </c>
      <c r="I660" s="37" t="s">
        <v>64</v>
      </c>
      <c r="J660" s="37" t="s">
        <v>461</v>
      </c>
      <c r="K660" s="37" t="s">
        <v>75</v>
      </c>
      <c r="L660" s="37" t="s">
        <v>105</v>
      </c>
      <c r="M660" s="37" t="s">
        <v>88</v>
      </c>
      <c r="N660" s="37" t="s">
        <v>91</v>
      </c>
      <c r="O660" s="38" t="n">
        <v>44923</v>
      </c>
      <c r="P660" s="39" t="n">
        <v>450000</v>
      </c>
      <c r="Q660" s="37" t="n">
        <v>1</v>
      </c>
      <c r="R660" s="37" t="s">
        <v>185</v>
      </c>
      <c r="S660" s="37" t="s">
        <v>111</v>
      </c>
      <c r="T660" s="37" t="s">
        <v>681</v>
      </c>
      <c r="U660" s="37" t="s">
        <v>52</v>
      </c>
      <c r="V660" s="37" t="n">
        <f aca="false">IF(O660="","",YEAR(O660))</f>
        <v>2022</v>
      </c>
      <c r="W660" s="37" t="str">
        <f aca="false">IF(E660&lt;25,"21-24",IF(E660&lt;30,"25-29",IF(E660&lt;35,"30-34",IF(E660&lt;40,"35-39",IF(E660&lt;45,"40-44","45+")))))</f>
        <v>25-29</v>
      </c>
    </row>
    <row r="661" customFormat="false" ht="15" hidden="false" customHeight="false" outlineLevel="0" collapsed="false">
      <c r="A661" s="37" t="s">
        <v>1276</v>
      </c>
      <c r="B661" s="37" t="s">
        <v>355</v>
      </c>
      <c r="C661" s="37" t="s">
        <v>406</v>
      </c>
      <c r="D661" s="37" t="s">
        <v>83</v>
      </c>
      <c r="E661" s="37" t="n">
        <v>33</v>
      </c>
      <c r="F661" s="37" t="s">
        <v>101</v>
      </c>
      <c r="G661" s="37" t="s">
        <v>96</v>
      </c>
      <c r="H661" s="37" t="s">
        <v>318</v>
      </c>
      <c r="I661" s="37" t="s">
        <v>60</v>
      </c>
      <c r="J661" s="37" t="s">
        <v>384</v>
      </c>
      <c r="K661" s="37" t="s">
        <v>76</v>
      </c>
      <c r="L661" s="37" t="s">
        <v>104</v>
      </c>
      <c r="M661" s="37" t="s">
        <v>87</v>
      </c>
      <c r="N661" s="37" t="s">
        <v>90</v>
      </c>
      <c r="O661" s="38" t="n">
        <v>43827</v>
      </c>
      <c r="P661" s="39" t="n">
        <v>924000</v>
      </c>
      <c r="Q661" s="37" t="n">
        <v>7</v>
      </c>
      <c r="R661" s="37" t="s">
        <v>187</v>
      </c>
      <c r="S661" s="37" t="s">
        <v>114</v>
      </c>
      <c r="T661" s="37" t="s">
        <v>1088</v>
      </c>
      <c r="U661" s="37" t="s">
        <v>52</v>
      </c>
      <c r="V661" s="37" t="n">
        <f aca="false">IF(O661="","",YEAR(O661))</f>
        <v>2019</v>
      </c>
      <c r="W661" s="37" t="str">
        <f aca="false">IF(E661&lt;25,"21-24",IF(E661&lt;30,"25-29",IF(E661&lt;35,"30-34",IF(E661&lt;40,"35-39",IF(E661&lt;45,"40-44","45+")))))</f>
        <v>30-34</v>
      </c>
    </row>
    <row r="662" customFormat="false" ht="15" hidden="false" customHeight="false" outlineLevel="0" collapsed="false">
      <c r="A662" s="37" t="s">
        <v>1277</v>
      </c>
      <c r="B662" s="37" t="s">
        <v>600</v>
      </c>
      <c r="C662" s="37" t="s">
        <v>361</v>
      </c>
      <c r="D662" s="37" t="s">
        <v>82</v>
      </c>
      <c r="E662" s="37" t="n">
        <v>26</v>
      </c>
      <c r="F662" s="37" t="s">
        <v>101</v>
      </c>
      <c r="G662" s="37" t="s">
        <v>94</v>
      </c>
      <c r="H662" s="37" t="s">
        <v>318</v>
      </c>
      <c r="I662" s="37" t="s">
        <v>60</v>
      </c>
      <c r="J662" s="37" t="s">
        <v>366</v>
      </c>
      <c r="K662" s="37" t="s">
        <v>76</v>
      </c>
      <c r="L662" s="37" t="s">
        <v>108</v>
      </c>
      <c r="M662" s="37" t="s">
        <v>88</v>
      </c>
      <c r="N662" s="37" t="s">
        <v>90</v>
      </c>
      <c r="O662" s="38" t="n">
        <v>45604</v>
      </c>
      <c r="P662" s="39" t="n">
        <v>796000</v>
      </c>
      <c r="Q662" s="37" t="n">
        <v>8</v>
      </c>
      <c r="R662" s="37" t="s">
        <v>187</v>
      </c>
      <c r="S662" s="37" t="s">
        <v>111</v>
      </c>
      <c r="T662" s="37" t="s">
        <v>648</v>
      </c>
      <c r="U662" s="37" t="s">
        <v>52</v>
      </c>
      <c r="V662" s="37" t="n">
        <f aca="false">IF(O662="","",YEAR(O662))</f>
        <v>2024</v>
      </c>
      <c r="W662" s="37" t="str">
        <f aca="false">IF(E662&lt;25,"21-24",IF(E662&lt;30,"25-29",IF(E662&lt;35,"30-34",IF(E662&lt;40,"35-39",IF(E662&lt;45,"40-44","45+")))))</f>
        <v>25-29</v>
      </c>
    </row>
    <row r="663" customFormat="false" ht="15" hidden="false" customHeight="false" outlineLevel="0" collapsed="false">
      <c r="A663" s="37" t="s">
        <v>1278</v>
      </c>
      <c r="B663" s="37" t="s">
        <v>422</v>
      </c>
      <c r="C663" s="37" t="s">
        <v>413</v>
      </c>
      <c r="D663" s="37" t="s">
        <v>83</v>
      </c>
      <c r="E663" s="37" t="n">
        <v>35</v>
      </c>
      <c r="F663" s="37" t="s">
        <v>100</v>
      </c>
      <c r="G663" s="37" t="s">
        <v>94</v>
      </c>
      <c r="H663" s="37" t="s">
        <v>321</v>
      </c>
      <c r="I663" s="37" t="s">
        <v>63</v>
      </c>
      <c r="J663" s="37" t="s">
        <v>626</v>
      </c>
      <c r="K663" s="37" t="s">
        <v>77</v>
      </c>
      <c r="L663" s="37" t="s">
        <v>104</v>
      </c>
      <c r="M663" s="37" t="s">
        <v>87</v>
      </c>
      <c r="N663" s="37" t="s">
        <v>90</v>
      </c>
      <c r="O663" s="38" t="n">
        <v>42171</v>
      </c>
      <c r="P663" s="39" t="n">
        <v>2464000</v>
      </c>
      <c r="Q663" s="37" t="n">
        <v>14</v>
      </c>
      <c r="R663" s="37" t="s">
        <v>187</v>
      </c>
      <c r="S663" s="37" t="s">
        <v>111</v>
      </c>
      <c r="T663" s="37" t="s">
        <v>786</v>
      </c>
      <c r="U663" s="37" t="s">
        <v>52</v>
      </c>
      <c r="V663" s="37" t="n">
        <f aca="false">IF(O663="","",YEAR(O663))</f>
        <v>2015</v>
      </c>
      <c r="W663" s="37" t="str">
        <f aca="false">IF(E663&lt;25,"21-24",IF(E663&lt;30,"25-29",IF(E663&lt;35,"30-34",IF(E663&lt;40,"35-39",IF(E663&lt;45,"40-44","45+")))))</f>
        <v>35-39</v>
      </c>
    </row>
    <row r="664" customFormat="false" ht="15" hidden="false" customHeight="false" outlineLevel="0" collapsed="false">
      <c r="A664" s="37" t="s">
        <v>1279</v>
      </c>
      <c r="B664" s="37" t="s">
        <v>474</v>
      </c>
      <c r="C664" s="37" t="s">
        <v>426</v>
      </c>
      <c r="D664" s="37" t="s">
        <v>83</v>
      </c>
      <c r="E664" s="37" t="n">
        <v>30</v>
      </c>
      <c r="F664" s="37" t="s">
        <v>101</v>
      </c>
      <c r="G664" s="37" t="s">
        <v>95</v>
      </c>
      <c r="H664" s="37" t="s">
        <v>318</v>
      </c>
      <c r="I664" s="37" t="s">
        <v>60</v>
      </c>
      <c r="J664" s="37" t="s">
        <v>393</v>
      </c>
      <c r="K664" s="37" t="s">
        <v>77</v>
      </c>
      <c r="L664" s="37" t="s">
        <v>104</v>
      </c>
      <c r="M664" s="37" t="s">
        <v>86</v>
      </c>
      <c r="N664" s="37" t="s">
        <v>90</v>
      </c>
      <c r="O664" s="38" t="n">
        <v>44309</v>
      </c>
      <c r="P664" s="39" t="n">
        <v>2149000</v>
      </c>
      <c r="Q664" s="37" t="n">
        <v>14</v>
      </c>
      <c r="R664" s="37" t="s">
        <v>187</v>
      </c>
      <c r="S664" s="37" t="s">
        <v>112</v>
      </c>
      <c r="T664" s="37" t="s">
        <v>1044</v>
      </c>
      <c r="U664" s="37" t="s">
        <v>52</v>
      </c>
      <c r="V664" s="37" t="n">
        <f aca="false">IF(O664="","",YEAR(O664))</f>
        <v>2021</v>
      </c>
      <c r="W664" s="37" t="str">
        <f aca="false">IF(E664&lt;25,"21-24",IF(E664&lt;30,"25-29",IF(E664&lt;35,"30-34",IF(E664&lt;40,"35-39",IF(E664&lt;45,"40-44","45+")))))</f>
        <v>30-34</v>
      </c>
    </row>
    <row r="665" customFormat="false" ht="15" hidden="false" customHeight="false" outlineLevel="0" collapsed="false">
      <c r="A665" s="37" t="s">
        <v>1280</v>
      </c>
      <c r="B665" s="37" t="s">
        <v>360</v>
      </c>
      <c r="C665" s="37" t="s">
        <v>361</v>
      </c>
      <c r="D665" s="37" t="s">
        <v>82</v>
      </c>
      <c r="E665" s="37" t="n">
        <v>31</v>
      </c>
      <c r="F665" s="37" t="s">
        <v>101</v>
      </c>
      <c r="G665" s="37" t="s">
        <v>95</v>
      </c>
      <c r="H665" s="37" t="s">
        <v>318</v>
      </c>
      <c r="I665" s="37" t="s">
        <v>60</v>
      </c>
      <c r="J665" s="37" t="s">
        <v>366</v>
      </c>
      <c r="K665" s="37" t="s">
        <v>76</v>
      </c>
      <c r="L665" s="37" t="s">
        <v>104</v>
      </c>
      <c r="M665" s="37" t="s">
        <v>87</v>
      </c>
      <c r="N665" s="37" t="s">
        <v>90</v>
      </c>
      <c r="O665" s="38" t="n">
        <v>45541</v>
      </c>
      <c r="P665" s="39" t="n">
        <v>1104000</v>
      </c>
      <c r="Q665" s="37" t="n">
        <v>9</v>
      </c>
      <c r="R665" s="37" t="s">
        <v>187</v>
      </c>
      <c r="S665" s="37" t="s">
        <v>114</v>
      </c>
      <c r="T665" s="37" t="s">
        <v>946</v>
      </c>
      <c r="U665" s="37" t="s">
        <v>52</v>
      </c>
      <c r="V665" s="37" t="n">
        <f aca="false">IF(O665="","",YEAR(O665))</f>
        <v>2024</v>
      </c>
      <c r="W665" s="37" t="str">
        <f aca="false">IF(E665&lt;25,"21-24",IF(E665&lt;30,"25-29",IF(E665&lt;35,"30-34",IF(E665&lt;40,"35-39",IF(E665&lt;45,"40-44","45+")))))</f>
        <v>30-34</v>
      </c>
    </row>
    <row r="666" customFormat="false" ht="15" hidden="false" customHeight="false" outlineLevel="0" collapsed="false">
      <c r="A666" s="37" t="s">
        <v>810</v>
      </c>
      <c r="B666" s="37" t="s">
        <v>445</v>
      </c>
      <c r="C666" s="37" t="s">
        <v>387</v>
      </c>
      <c r="D666" s="37" t="s">
        <v>83</v>
      </c>
      <c r="E666" s="37" t="n">
        <v>32</v>
      </c>
      <c r="F666" s="37" t="s">
        <v>101</v>
      </c>
      <c r="G666" s="37" t="s">
        <v>94</v>
      </c>
      <c r="H666" s="37" t="s">
        <v>319</v>
      </c>
      <c r="I666" s="37" t="s">
        <v>61</v>
      </c>
      <c r="J666" s="37" t="s">
        <v>423</v>
      </c>
      <c r="K666" s="37" t="s">
        <v>78</v>
      </c>
      <c r="L666" s="37" t="s">
        <v>104</v>
      </c>
      <c r="M666" s="37" t="s">
        <v>86</v>
      </c>
      <c r="N666" s="37" t="s">
        <v>90</v>
      </c>
      <c r="O666" s="38" t="n">
        <v>43680</v>
      </c>
      <c r="P666" s="39" t="n">
        <v>3854000</v>
      </c>
      <c r="Q666" s="37" t="n">
        <v>8</v>
      </c>
      <c r="R666" s="37" t="s">
        <v>187</v>
      </c>
      <c r="S666" s="37" t="s">
        <v>113</v>
      </c>
      <c r="T666" s="37"/>
      <c r="U666" s="37" t="s">
        <v>52</v>
      </c>
      <c r="V666" s="37" t="n">
        <f aca="false">IF(O666="","",YEAR(O666))</f>
        <v>2019</v>
      </c>
      <c r="W666" s="37" t="str">
        <f aca="false">IF(E666&lt;25,"21-24",IF(E666&lt;30,"25-29",IF(E666&lt;35,"30-34",IF(E666&lt;40,"35-39",IF(E666&lt;45,"40-44","45+")))))</f>
        <v>30-34</v>
      </c>
    </row>
    <row r="667" customFormat="false" ht="15" hidden="false" customHeight="false" outlineLevel="0" collapsed="false">
      <c r="A667" s="37" t="s">
        <v>441</v>
      </c>
      <c r="B667" s="37" t="s">
        <v>399</v>
      </c>
      <c r="C667" s="37" t="s">
        <v>392</v>
      </c>
      <c r="D667" s="37" t="s">
        <v>82</v>
      </c>
      <c r="E667" s="37" t="n">
        <v>40</v>
      </c>
      <c r="F667" s="37" t="s">
        <v>100</v>
      </c>
      <c r="G667" s="37" t="s">
        <v>94</v>
      </c>
      <c r="H667" s="37" t="s">
        <v>322</v>
      </c>
      <c r="I667" s="37" t="s">
        <v>64</v>
      </c>
      <c r="J667" s="37" t="s">
        <v>457</v>
      </c>
      <c r="K667" s="37" t="s">
        <v>78</v>
      </c>
      <c r="L667" s="37" t="s">
        <v>109</v>
      </c>
      <c r="M667" s="37" t="s">
        <v>87</v>
      </c>
      <c r="N667" s="37" t="s">
        <v>90</v>
      </c>
      <c r="O667" s="38" t="n">
        <v>45899</v>
      </c>
      <c r="P667" s="39" t="n">
        <v>4073000</v>
      </c>
      <c r="Q667" s="37" t="n">
        <v>14</v>
      </c>
      <c r="R667" s="37" t="s">
        <v>187</v>
      </c>
      <c r="S667" s="37" t="s">
        <v>111</v>
      </c>
      <c r="T667" s="37" t="s">
        <v>1181</v>
      </c>
      <c r="U667" s="37" t="s">
        <v>52</v>
      </c>
      <c r="V667" s="37" t="n">
        <f aca="false">IF(O667="","",YEAR(O667))</f>
        <v>2025</v>
      </c>
      <c r="W667" s="37" t="str">
        <f aca="false">IF(E667&lt;25,"21-24",IF(E667&lt;30,"25-29",IF(E667&lt;35,"30-34",IF(E667&lt;40,"35-39",IF(E667&lt;45,"40-44","45+")))))</f>
        <v>40-44</v>
      </c>
    </row>
    <row r="668" customFormat="false" ht="15" hidden="false" customHeight="false" outlineLevel="0" collapsed="false">
      <c r="A668" s="37" t="s">
        <v>1281</v>
      </c>
      <c r="B668" s="37" t="s">
        <v>419</v>
      </c>
      <c r="C668" s="37" t="s">
        <v>375</v>
      </c>
      <c r="D668" s="37" t="s">
        <v>82</v>
      </c>
      <c r="E668" s="37" t="n">
        <v>35</v>
      </c>
      <c r="F668" s="37" t="s">
        <v>101</v>
      </c>
      <c r="G668" s="37" t="s">
        <v>97</v>
      </c>
      <c r="H668" s="37" t="s">
        <v>325</v>
      </c>
      <c r="I668" s="37" t="s">
        <v>67</v>
      </c>
      <c r="J668" s="37" t="s">
        <v>664</v>
      </c>
      <c r="K668" s="37" t="s">
        <v>78</v>
      </c>
      <c r="L668" s="37" t="s">
        <v>104</v>
      </c>
      <c r="M668" s="37" t="s">
        <v>86</v>
      </c>
      <c r="N668" s="37" t="s">
        <v>90</v>
      </c>
      <c r="O668" s="38" t="n">
        <v>44027</v>
      </c>
      <c r="P668" s="39" t="n">
        <v>4528000</v>
      </c>
      <c r="Q668" s="37" t="n">
        <v>20</v>
      </c>
      <c r="R668" s="37" t="s">
        <v>187</v>
      </c>
      <c r="S668" s="37" t="s">
        <v>114</v>
      </c>
      <c r="T668" s="37" t="s">
        <v>1203</v>
      </c>
      <c r="U668" s="37" t="s">
        <v>52</v>
      </c>
      <c r="V668" s="37" t="n">
        <f aca="false">IF(O668="","",YEAR(O668))</f>
        <v>2020</v>
      </c>
      <c r="W668" s="37" t="str">
        <f aca="false">IF(E668&lt;25,"21-24",IF(E668&lt;30,"25-29",IF(E668&lt;35,"30-34",IF(E668&lt;40,"35-39",IF(E668&lt;45,"40-44","45+")))))</f>
        <v>35-39</v>
      </c>
    </row>
    <row r="669" customFormat="false" ht="15" hidden="false" customHeight="false" outlineLevel="0" collapsed="false">
      <c r="A669" s="37" t="s">
        <v>1282</v>
      </c>
      <c r="B669" s="37" t="s">
        <v>465</v>
      </c>
      <c r="C669" s="37" t="s">
        <v>365</v>
      </c>
      <c r="D669" s="37" t="s">
        <v>82</v>
      </c>
      <c r="E669" s="37" t="n">
        <v>25</v>
      </c>
      <c r="F669" s="37" t="s">
        <v>100</v>
      </c>
      <c r="G669" s="37" t="s">
        <v>94</v>
      </c>
      <c r="H669" s="37" t="s">
        <v>324</v>
      </c>
      <c r="I669" s="37" t="s">
        <v>66</v>
      </c>
      <c r="J669" s="37" t="s">
        <v>475</v>
      </c>
      <c r="K669" s="37" t="s">
        <v>76</v>
      </c>
      <c r="L669" s="37" t="s">
        <v>104</v>
      </c>
      <c r="M669" s="37" t="s">
        <v>86</v>
      </c>
      <c r="N669" s="37" t="s">
        <v>90</v>
      </c>
      <c r="O669" s="38" t="n">
        <v>45310</v>
      </c>
      <c r="P669" s="39" t="n">
        <v>1132000</v>
      </c>
      <c r="Q669" s="37" t="n">
        <v>10</v>
      </c>
      <c r="R669" s="37" t="s">
        <v>187</v>
      </c>
      <c r="S669" s="37" t="s">
        <v>111</v>
      </c>
      <c r="T669" s="37" t="s">
        <v>1234</v>
      </c>
      <c r="U669" s="37" t="s">
        <v>53</v>
      </c>
      <c r="V669" s="37" t="n">
        <f aca="false">IF(O669="","",YEAR(O669))</f>
        <v>2024</v>
      </c>
      <c r="W669" s="37" t="str">
        <f aca="false">IF(E669&lt;25,"21-24",IF(E669&lt;30,"25-29",IF(E669&lt;35,"30-34",IF(E669&lt;40,"35-39",IF(E669&lt;45,"40-44","45+")))))</f>
        <v>25-29</v>
      </c>
    </row>
    <row r="670" customFormat="false" ht="15" hidden="false" customHeight="false" outlineLevel="0" collapsed="false">
      <c r="A670" s="37" t="s">
        <v>1283</v>
      </c>
      <c r="B670" s="37" t="s">
        <v>369</v>
      </c>
      <c r="C670" s="37" t="s">
        <v>365</v>
      </c>
      <c r="D670" s="37" t="s">
        <v>82</v>
      </c>
      <c r="E670" s="37" t="n">
        <v>37</v>
      </c>
      <c r="F670" s="37" t="s">
        <v>101</v>
      </c>
      <c r="G670" s="37" t="s">
        <v>95</v>
      </c>
      <c r="H670" s="37" t="s">
        <v>319</v>
      </c>
      <c r="I670" s="37" t="s">
        <v>61</v>
      </c>
      <c r="J670" s="37" t="s">
        <v>380</v>
      </c>
      <c r="K670" s="37" t="s">
        <v>76</v>
      </c>
      <c r="L670" s="37" t="s">
        <v>105</v>
      </c>
      <c r="M670" s="37" t="s">
        <v>88</v>
      </c>
      <c r="N670" s="37" t="s">
        <v>90</v>
      </c>
      <c r="O670" s="38" t="n">
        <v>42081</v>
      </c>
      <c r="P670" s="39" t="n">
        <v>1288000</v>
      </c>
      <c r="Q670" s="37" t="n">
        <v>7</v>
      </c>
      <c r="R670" s="37" t="s">
        <v>185</v>
      </c>
      <c r="S670" s="37" t="s">
        <v>114</v>
      </c>
      <c r="T670" s="37" t="s">
        <v>1229</v>
      </c>
      <c r="U670" s="37" t="s">
        <v>52</v>
      </c>
      <c r="V670" s="37" t="n">
        <f aca="false">IF(O670="","",YEAR(O670))</f>
        <v>2015</v>
      </c>
      <c r="W670" s="37" t="str">
        <f aca="false">IF(E670&lt;25,"21-24",IF(E670&lt;30,"25-29",IF(E670&lt;35,"30-34",IF(E670&lt;40,"35-39",IF(E670&lt;45,"40-44","45+")))))</f>
        <v>35-39</v>
      </c>
    </row>
    <row r="671" customFormat="false" ht="15" hidden="false" customHeight="false" outlineLevel="0" collapsed="false">
      <c r="A671" s="37" t="s">
        <v>617</v>
      </c>
      <c r="B671" s="37" t="s">
        <v>465</v>
      </c>
      <c r="C671" s="37" t="s">
        <v>351</v>
      </c>
      <c r="D671" s="37" t="s">
        <v>82</v>
      </c>
      <c r="E671" s="37" t="n">
        <v>39</v>
      </c>
      <c r="F671" s="37" t="s">
        <v>100</v>
      </c>
      <c r="G671" s="37" t="s">
        <v>94</v>
      </c>
      <c r="H671" s="37" t="s">
        <v>323</v>
      </c>
      <c r="I671" s="37" t="s">
        <v>65</v>
      </c>
      <c r="J671" s="37" t="s">
        <v>500</v>
      </c>
      <c r="K671" s="37" t="s">
        <v>78</v>
      </c>
      <c r="L671" s="37" t="s">
        <v>104</v>
      </c>
      <c r="M671" s="37" t="s">
        <v>86</v>
      </c>
      <c r="N671" s="37" t="s">
        <v>90</v>
      </c>
      <c r="O671" s="38" t="n">
        <v>44349</v>
      </c>
      <c r="P671" s="39" t="n">
        <v>4053000</v>
      </c>
      <c r="Q671" s="37" t="n">
        <v>6</v>
      </c>
      <c r="R671" s="37" t="s">
        <v>187</v>
      </c>
      <c r="S671" s="37" t="s">
        <v>111</v>
      </c>
      <c r="T671" s="37" t="s">
        <v>1154</v>
      </c>
      <c r="U671" s="37" t="s">
        <v>52</v>
      </c>
      <c r="V671" s="37" t="n">
        <f aca="false">IF(O671="","",YEAR(O671))</f>
        <v>2021</v>
      </c>
      <c r="W671" s="37" t="str">
        <f aca="false">IF(E671&lt;25,"21-24",IF(E671&lt;30,"25-29",IF(E671&lt;35,"30-34",IF(E671&lt;40,"35-39",IF(E671&lt;45,"40-44","45+")))))</f>
        <v>35-39</v>
      </c>
    </row>
    <row r="672" customFormat="false" ht="15" hidden="false" customHeight="false" outlineLevel="0" collapsed="false">
      <c r="A672" s="37" t="s">
        <v>1284</v>
      </c>
      <c r="B672" s="37" t="s">
        <v>593</v>
      </c>
      <c r="C672" s="37" t="s">
        <v>387</v>
      </c>
      <c r="D672" s="37" t="s">
        <v>83</v>
      </c>
      <c r="E672" s="37" t="n">
        <v>28</v>
      </c>
      <c r="F672" s="37" t="s">
        <v>100</v>
      </c>
      <c r="G672" s="37" t="s">
        <v>94</v>
      </c>
      <c r="H672" s="37" t="s">
        <v>318</v>
      </c>
      <c r="I672" s="37" t="s">
        <v>60</v>
      </c>
      <c r="J672" s="37" t="s">
        <v>384</v>
      </c>
      <c r="K672" s="37" t="s">
        <v>76</v>
      </c>
      <c r="L672" s="37" t="s">
        <v>105</v>
      </c>
      <c r="M672" s="37" t="s">
        <v>86</v>
      </c>
      <c r="N672" s="37" t="s">
        <v>90</v>
      </c>
      <c r="O672" s="38" t="n">
        <v>43871</v>
      </c>
      <c r="P672" s="39" t="n">
        <v>1164000</v>
      </c>
      <c r="Q672" s="37" t="n">
        <v>10</v>
      </c>
      <c r="R672" s="37" t="s">
        <v>187</v>
      </c>
      <c r="S672" s="37" t="s">
        <v>111</v>
      </c>
      <c r="T672" s="37" t="s">
        <v>1094</v>
      </c>
      <c r="U672" s="37" t="s">
        <v>52</v>
      </c>
      <c r="V672" s="37" t="n">
        <f aca="false">IF(O672="","",YEAR(O672))</f>
        <v>2020</v>
      </c>
      <c r="W672" s="37" t="str">
        <f aca="false">IF(E672&lt;25,"21-24",IF(E672&lt;30,"25-29",IF(E672&lt;35,"30-34",IF(E672&lt;40,"35-39",IF(E672&lt;45,"40-44","45+")))))</f>
        <v>25-29</v>
      </c>
    </row>
    <row r="673" customFormat="false" ht="15" hidden="false" customHeight="false" outlineLevel="0" collapsed="false">
      <c r="A673" s="37" t="s">
        <v>946</v>
      </c>
      <c r="B673" s="37" t="s">
        <v>419</v>
      </c>
      <c r="C673" s="37" t="s">
        <v>642</v>
      </c>
      <c r="D673" s="37" t="s">
        <v>82</v>
      </c>
      <c r="E673" s="37" t="n">
        <v>37</v>
      </c>
      <c r="F673" s="37" t="s">
        <v>100</v>
      </c>
      <c r="G673" s="37" t="s">
        <v>97</v>
      </c>
      <c r="H673" s="37" t="s">
        <v>318</v>
      </c>
      <c r="I673" s="37" t="s">
        <v>60</v>
      </c>
      <c r="J673" s="37" t="s">
        <v>407</v>
      </c>
      <c r="K673" s="37" t="s">
        <v>78</v>
      </c>
      <c r="L673" s="37" t="s">
        <v>106</v>
      </c>
      <c r="M673" s="37" t="s">
        <v>87</v>
      </c>
      <c r="N673" s="37" t="s">
        <v>92</v>
      </c>
      <c r="O673" s="38" t="n">
        <v>45487</v>
      </c>
      <c r="P673" s="39" t="n">
        <v>3808000</v>
      </c>
      <c r="Q673" s="37" t="n">
        <v>61</v>
      </c>
      <c r="R673" s="37" t="s">
        <v>187</v>
      </c>
      <c r="S673" s="37" t="s">
        <v>114</v>
      </c>
      <c r="T673" s="37" t="s">
        <v>405</v>
      </c>
      <c r="U673" s="37" t="s">
        <v>52</v>
      </c>
      <c r="V673" s="37" t="n">
        <f aca="false">IF(O673="","",YEAR(O673))</f>
        <v>2024</v>
      </c>
      <c r="W673" s="37" t="str">
        <f aca="false">IF(E673&lt;25,"21-24",IF(E673&lt;30,"25-29",IF(E673&lt;35,"30-34",IF(E673&lt;40,"35-39",IF(E673&lt;45,"40-44","45+")))))</f>
        <v>35-39</v>
      </c>
    </row>
    <row r="674" customFormat="false" ht="15" hidden="false" customHeight="false" outlineLevel="0" collapsed="false">
      <c r="A674" s="37" t="s">
        <v>591</v>
      </c>
      <c r="B674" s="37" t="s">
        <v>360</v>
      </c>
      <c r="C674" s="37" t="s">
        <v>426</v>
      </c>
      <c r="D674" s="37" t="s">
        <v>83</v>
      </c>
      <c r="E674" s="37" t="n">
        <v>36</v>
      </c>
      <c r="F674" s="37" t="s">
        <v>101</v>
      </c>
      <c r="G674" s="37" t="s">
        <v>96</v>
      </c>
      <c r="H674" s="37" t="s">
        <v>318</v>
      </c>
      <c r="I674" s="37" t="s">
        <v>60</v>
      </c>
      <c r="J674" s="37" t="s">
        <v>407</v>
      </c>
      <c r="K674" s="37" t="s">
        <v>78</v>
      </c>
      <c r="L674" s="37" t="s">
        <v>105</v>
      </c>
      <c r="M674" s="37" t="s">
        <v>86</v>
      </c>
      <c r="N674" s="37" t="s">
        <v>90</v>
      </c>
      <c r="O674" s="38" t="n">
        <v>45844</v>
      </c>
      <c r="P674" s="39" t="n">
        <v>2446000</v>
      </c>
      <c r="Q674" s="37" t="n">
        <v>2</v>
      </c>
      <c r="R674" s="37" t="s">
        <v>187</v>
      </c>
      <c r="S674" s="37" t="s">
        <v>115</v>
      </c>
      <c r="T674" s="37" t="s">
        <v>405</v>
      </c>
      <c r="U674" s="37" t="s">
        <v>53</v>
      </c>
      <c r="V674" s="37" t="n">
        <f aca="false">IF(O674="","",YEAR(O674))</f>
        <v>2025</v>
      </c>
      <c r="W674" s="37" t="str">
        <f aca="false">IF(E674&lt;25,"21-24",IF(E674&lt;30,"25-29",IF(E674&lt;35,"30-34",IF(E674&lt;40,"35-39",IF(E674&lt;45,"40-44","45+")))))</f>
        <v>35-39</v>
      </c>
    </row>
    <row r="675" customFormat="false" ht="15" hidden="false" customHeight="false" outlineLevel="0" collapsed="false">
      <c r="A675" s="37" t="s">
        <v>1285</v>
      </c>
      <c r="B675" s="37" t="s">
        <v>537</v>
      </c>
      <c r="C675" s="37" t="s">
        <v>453</v>
      </c>
      <c r="D675" s="37" t="s">
        <v>83</v>
      </c>
      <c r="E675" s="37" t="n">
        <v>29</v>
      </c>
      <c r="F675" s="37" t="s">
        <v>102</v>
      </c>
      <c r="G675" s="37" t="s">
        <v>96</v>
      </c>
      <c r="H675" s="37" t="s">
        <v>321</v>
      </c>
      <c r="I675" s="37" t="s">
        <v>63</v>
      </c>
      <c r="J675" s="37" t="s">
        <v>626</v>
      </c>
      <c r="K675" s="37" t="s">
        <v>77</v>
      </c>
      <c r="L675" s="37" t="s">
        <v>105</v>
      </c>
      <c r="M675" s="37" t="s">
        <v>88</v>
      </c>
      <c r="N675" s="37" t="s">
        <v>91</v>
      </c>
      <c r="O675" s="38" t="n">
        <v>45537</v>
      </c>
      <c r="P675" s="39" t="n">
        <v>2172000</v>
      </c>
      <c r="Q675" s="37" t="n">
        <v>4</v>
      </c>
      <c r="R675" s="37" t="s">
        <v>185</v>
      </c>
      <c r="S675" s="37" t="s">
        <v>112</v>
      </c>
      <c r="T675" s="37" t="s">
        <v>1286</v>
      </c>
      <c r="U675" s="37" t="s">
        <v>52</v>
      </c>
      <c r="V675" s="37" t="n">
        <f aca="false">IF(O675="","",YEAR(O675))</f>
        <v>2024</v>
      </c>
      <c r="W675" s="37" t="str">
        <f aca="false">IF(E675&lt;25,"21-24",IF(E675&lt;30,"25-29",IF(E675&lt;35,"30-34",IF(E675&lt;40,"35-39",IF(E675&lt;45,"40-44","45+")))))</f>
        <v>25-29</v>
      </c>
    </row>
    <row r="676" customFormat="false" ht="15" hidden="false" customHeight="false" outlineLevel="0" collapsed="false">
      <c r="A676" s="37" t="s">
        <v>1287</v>
      </c>
      <c r="B676" s="37" t="s">
        <v>576</v>
      </c>
      <c r="C676" s="37" t="s">
        <v>426</v>
      </c>
      <c r="D676" s="37" t="s">
        <v>82</v>
      </c>
      <c r="E676" s="37" t="n">
        <v>31</v>
      </c>
      <c r="F676" s="37" t="s">
        <v>100</v>
      </c>
      <c r="G676" s="37" t="s">
        <v>94</v>
      </c>
      <c r="H676" s="37" t="s">
        <v>318</v>
      </c>
      <c r="I676" s="37" t="s">
        <v>60</v>
      </c>
      <c r="J676" s="37" t="s">
        <v>384</v>
      </c>
      <c r="K676" s="37" t="s">
        <v>76</v>
      </c>
      <c r="L676" s="37" t="s">
        <v>104</v>
      </c>
      <c r="M676" s="37" t="s">
        <v>86</v>
      </c>
      <c r="N676" s="37" t="s">
        <v>90</v>
      </c>
      <c r="O676" s="38" t="n">
        <v>45497</v>
      </c>
      <c r="P676" s="39" t="n">
        <v>1153000</v>
      </c>
      <c r="Q676" s="37" t="n">
        <v>11</v>
      </c>
      <c r="R676" s="37" t="s">
        <v>185</v>
      </c>
      <c r="S676" s="37" t="s">
        <v>114</v>
      </c>
      <c r="T676" s="37" t="s">
        <v>1051</v>
      </c>
      <c r="U676" s="37" t="s">
        <v>52</v>
      </c>
      <c r="V676" s="37" t="n">
        <f aca="false">IF(O676="","",YEAR(O676))</f>
        <v>2024</v>
      </c>
      <c r="W676" s="37" t="str">
        <f aca="false">IF(E676&lt;25,"21-24",IF(E676&lt;30,"25-29",IF(E676&lt;35,"30-34",IF(E676&lt;40,"35-39",IF(E676&lt;45,"40-44","45+")))))</f>
        <v>30-34</v>
      </c>
    </row>
    <row r="677" customFormat="false" ht="15" hidden="false" customHeight="false" outlineLevel="0" collapsed="false">
      <c r="A677" s="37" t="s">
        <v>562</v>
      </c>
      <c r="B677" s="37" t="s">
        <v>494</v>
      </c>
      <c r="C677" s="37" t="s">
        <v>365</v>
      </c>
      <c r="D677" s="37" t="s">
        <v>82</v>
      </c>
      <c r="E677" s="37" t="n">
        <v>39</v>
      </c>
      <c r="F677" s="37" t="s">
        <v>100</v>
      </c>
      <c r="G677" s="37" t="s">
        <v>94</v>
      </c>
      <c r="H677" s="37" t="s">
        <v>320</v>
      </c>
      <c r="I677" s="37" t="s">
        <v>62</v>
      </c>
      <c r="J677" s="37" t="s">
        <v>481</v>
      </c>
      <c r="K677" s="37" t="s">
        <v>78</v>
      </c>
      <c r="L677" s="37" t="s">
        <v>105</v>
      </c>
      <c r="M677" s="37" t="s">
        <v>87</v>
      </c>
      <c r="N677" s="37" t="s">
        <v>91</v>
      </c>
      <c r="O677" s="38" t="n">
        <v>42753</v>
      </c>
      <c r="P677" s="39" t="n">
        <v>2822000</v>
      </c>
      <c r="Q677" s="37" t="n">
        <v>10</v>
      </c>
      <c r="R677" s="37" t="s">
        <v>187</v>
      </c>
      <c r="S677" s="37" t="s">
        <v>112</v>
      </c>
      <c r="T677" s="37" t="s">
        <v>1111</v>
      </c>
      <c r="U677" s="37" t="s">
        <v>52</v>
      </c>
      <c r="V677" s="37" t="n">
        <f aca="false">IF(O677="","",YEAR(O677))</f>
        <v>2017</v>
      </c>
      <c r="W677" s="37" t="str">
        <f aca="false">IF(E677&lt;25,"21-24",IF(E677&lt;30,"25-29",IF(E677&lt;35,"30-34",IF(E677&lt;40,"35-39",IF(E677&lt;45,"40-44","45+")))))</f>
        <v>35-39</v>
      </c>
    </row>
    <row r="678" customFormat="false" ht="15" hidden="false" customHeight="false" outlineLevel="0" collapsed="false">
      <c r="A678" s="37" t="s">
        <v>1288</v>
      </c>
      <c r="B678" s="37" t="s">
        <v>386</v>
      </c>
      <c r="C678" s="37" t="s">
        <v>383</v>
      </c>
      <c r="D678" s="37" t="s">
        <v>83</v>
      </c>
      <c r="E678" s="37" t="n">
        <v>34</v>
      </c>
      <c r="F678" s="37" t="s">
        <v>100</v>
      </c>
      <c r="G678" s="37" t="s">
        <v>95</v>
      </c>
      <c r="H678" s="37" t="s">
        <v>321</v>
      </c>
      <c r="I678" s="37" t="s">
        <v>63</v>
      </c>
      <c r="J678" s="37" t="s">
        <v>388</v>
      </c>
      <c r="K678" s="37" t="s">
        <v>77</v>
      </c>
      <c r="L678" s="37" t="s">
        <v>109</v>
      </c>
      <c r="M678" s="37" t="s">
        <v>86</v>
      </c>
      <c r="N678" s="37" t="s">
        <v>91</v>
      </c>
      <c r="O678" s="38" t="n">
        <v>45905</v>
      </c>
      <c r="P678" s="39" t="n">
        <v>2379000</v>
      </c>
      <c r="Q678" s="37" t="n">
        <v>1</v>
      </c>
      <c r="R678" s="37" t="s">
        <v>185</v>
      </c>
      <c r="S678" s="37" t="s">
        <v>115</v>
      </c>
      <c r="T678" s="37" t="s">
        <v>1161</v>
      </c>
      <c r="U678" s="37" t="s">
        <v>52</v>
      </c>
      <c r="V678" s="37" t="n">
        <f aca="false">IF(O678="","",YEAR(O678))</f>
        <v>2025</v>
      </c>
      <c r="W678" s="37" t="str">
        <f aca="false">IF(E678&lt;25,"21-24",IF(E678&lt;30,"25-29",IF(E678&lt;35,"30-34",IF(E678&lt;40,"35-39",IF(E678&lt;45,"40-44","45+")))))</f>
        <v>30-34</v>
      </c>
    </row>
    <row r="679" customFormat="false" ht="15" hidden="false" customHeight="false" outlineLevel="0" collapsed="false">
      <c r="A679" s="37" t="s">
        <v>1289</v>
      </c>
      <c r="B679" s="37" t="s">
        <v>412</v>
      </c>
      <c r="C679" s="37" t="s">
        <v>370</v>
      </c>
      <c r="D679" s="37" t="s">
        <v>83</v>
      </c>
      <c r="E679" s="37" t="n">
        <v>31</v>
      </c>
      <c r="F679" s="37" t="s">
        <v>100</v>
      </c>
      <c r="G679" s="37" t="s">
        <v>95</v>
      </c>
      <c r="H679" s="37" t="s">
        <v>326</v>
      </c>
      <c r="I679" s="37" t="s">
        <v>68</v>
      </c>
      <c r="J679" s="37" t="s">
        <v>403</v>
      </c>
      <c r="K679" s="37" t="s">
        <v>76</v>
      </c>
      <c r="L679" s="37" t="s">
        <v>105</v>
      </c>
      <c r="M679" s="37" t="s">
        <v>87</v>
      </c>
      <c r="N679" s="37" t="s">
        <v>91</v>
      </c>
      <c r="O679" s="38" t="n">
        <v>44369</v>
      </c>
      <c r="P679" s="39" t="n">
        <v>1078000</v>
      </c>
      <c r="Q679" s="37" t="n">
        <v>1</v>
      </c>
      <c r="R679" s="37" t="s">
        <v>185</v>
      </c>
      <c r="S679" s="37" t="s">
        <v>112</v>
      </c>
      <c r="T679" s="37" t="s">
        <v>1290</v>
      </c>
      <c r="U679" s="37" t="s">
        <v>53</v>
      </c>
      <c r="V679" s="37" t="n">
        <f aca="false">IF(O679="","",YEAR(O679))</f>
        <v>2021</v>
      </c>
      <c r="W679" s="37" t="str">
        <f aca="false">IF(E679&lt;25,"21-24",IF(E679&lt;30,"25-29",IF(E679&lt;35,"30-34",IF(E679&lt;40,"35-39",IF(E679&lt;45,"40-44","45+")))))</f>
        <v>30-34</v>
      </c>
    </row>
    <row r="680" customFormat="false" ht="15" hidden="false" customHeight="false" outlineLevel="0" collapsed="false">
      <c r="A680" s="37" t="s">
        <v>1291</v>
      </c>
      <c r="B680" s="37" t="s">
        <v>410</v>
      </c>
      <c r="C680" s="37" t="s">
        <v>356</v>
      </c>
      <c r="D680" s="37" t="s">
        <v>82</v>
      </c>
      <c r="E680" s="37" t="n">
        <v>29</v>
      </c>
      <c r="F680" s="37" t="s">
        <v>100</v>
      </c>
      <c r="G680" s="37" t="s">
        <v>94</v>
      </c>
      <c r="H680" s="37" t="s">
        <v>318</v>
      </c>
      <c r="I680" s="37" t="s">
        <v>60</v>
      </c>
      <c r="J680" s="37" t="s">
        <v>393</v>
      </c>
      <c r="K680" s="37" t="s">
        <v>77</v>
      </c>
      <c r="L680" s="37" t="s">
        <v>106</v>
      </c>
      <c r="M680" s="37" t="s">
        <v>86</v>
      </c>
      <c r="N680" s="37" t="s">
        <v>90</v>
      </c>
      <c r="O680" s="38" t="n">
        <v>44417</v>
      </c>
      <c r="P680" s="39" t="n">
        <v>2026000</v>
      </c>
      <c r="Q680" s="37" t="n">
        <v>5</v>
      </c>
      <c r="R680" s="37" t="s">
        <v>187</v>
      </c>
      <c r="S680" s="37" t="s">
        <v>112</v>
      </c>
      <c r="T680" s="37" t="s">
        <v>870</v>
      </c>
      <c r="U680" s="37" t="s">
        <v>52</v>
      </c>
      <c r="V680" s="37" t="n">
        <f aca="false">IF(O680="","",YEAR(O680))</f>
        <v>2021</v>
      </c>
      <c r="W680" s="37" t="str">
        <f aca="false">IF(E680&lt;25,"21-24",IF(E680&lt;30,"25-29",IF(E680&lt;35,"30-34",IF(E680&lt;40,"35-39",IF(E680&lt;45,"40-44","45+")))))</f>
        <v>25-29</v>
      </c>
    </row>
    <row r="681" customFormat="false" ht="15" hidden="false" customHeight="false" outlineLevel="0" collapsed="false">
      <c r="A681" s="37" t="s">
        <v>1292</v>
      </c>
      <c r="B681" s="37" t="s">
        <v>456</v>
      </c>
      <c r="C681" s="37" t="s">
        <v>406</v>
      </c>
      <c r="D681" s="37" t="s">
        <v>82</v>
      </c>
      <c r="E681" s="37" t="n">
        <v>29</v>
      </c>
      <c r="F681" s="37" t="s">
        <v>101</v>
      </c>
      <c r="G681" s="37" t="s">
        <v>94</v>
      </c>
      <c r="H681" s="37" t="s">
        <v>321</v>
      </c>
      <c r="I681" s="37" t="s">
        <v>63</v>
      </c>
      <c r="J681" s="37" t="s">
        <v>626</v>
      </c>
      <c r="K681" s="37" t="s">
        <v>77</v>
      </c>
      <c r="L681" s="37" t="s">
        <v>106</v>
      </c>
      <c r="M681" s="37" t="s">
        <v>86</v>
      </c>
      <c r="N681" s="37" t="s">
        <v>90</v>
      </c>
      <c r="O681" s="38" t="n">
        <v>44374</v>
      </c>
      <c r="P681" s="39" t="n">
        <v>1901000</v>
      </c>
      <c r="Q681" s="37" t="n">
        <v>5</v>
      </c>
      <c r="R681" s="37" t="s">
        <v>185</v>
      </c>
      <c r="S681" s="37" t="s">
        <v>112</v>
      </c>
      <c r="T681" s="37" t="s">
        <v>1293</v>
      </c>
      <c r="U681" s="37" t="s">
        <v>53</v>
      </c>
      <c r="V681" s="37" t="n">
        <f aca="false">IF(O681="","",YEAR(O681))</f>
        <v>2021</v>
      </c>
      <c r="W681" s="37" t="str">
        <f aca="false">IF(E681&lt;25,"21-24",IF(E681&lt;30,"25-29",IF(E681&lt;35,"30-34",IF(E681&lt;40,"35-39",IF(E681&lt;45,"40-44","45+")))))</f>
        <v>25-29</v>
      </c>
    </row>
    <row r="682" customFormat="false" ht="15" hidden="false" customHeight="false" outlineLevel="0" collapsed="false">
      <c r="A682" s="37" t="s">
        <v>1294</v>
      </c>
      <c r="B682" s="37" t="s">
        <v>474</v>
      </c>
      <c r="C682" s="37" t="s">
        <v>406</v>
      </c>
      <c r="D682" s="37" t="s">
        <v>83</v>
      </c>
      <c r="E682" s="37" t="n">
        <v>26</v>
      </c>
      <c r="F682" s="37" t="s">
        <v>100</v>
      </c>
      <c r="G682" s="37" t="s">
        <v>94</v>
      </c>
      <c r="H682" s="37" t="s">
        <v>323</v>
      </c>
      <c r="I682" s="37" t="s">
        <v>65</v>
      </c>
      <c r="J682" s="37" t="s">
        <v>650</v>
      </c>
      <c r="K682" s="37" t="s">
        <v>76</v>
      </c>
      <c r="L682" s="37" t="s">
        <v>104</v>
      </c>
      <c r="M682" s="37" t="s">
        <v>87</v>
      </c>
      <c r="N682" s="37" t="s">
        <v>91</v>
      </c>
      <c r="O682" s="38" t="n">
        <v>44732</v>
      </c>
      <c r="P682" s="39" t="n">
        <v>861000</v>
      </c>
      <c r="Q682" s="37" t="n">
        <v>8</v>
      </c>
      <c r="R682" s="37" t="s">
        <v>187</v>
      </c>
      <c r="S682" s="37" t="s">
        <v>112</v>
      </c>
      <c r="T682" s="37" t="s">
        <v>1009</v>
      </c>
      <c r="U682" s="37" t="s">
        <v>52</v>
      </c>
      <c r="V682" s="37" t="n">
        <f aca="false">IF(O682="","",YEAR(O682))</f>
        <v>2022</v>
      </c>
      <c r="W682" s="37" t="str">
        <f aca="false">IF(E682&lt;25,"21-24",IF(E682&lt;30,"25-29",IF(E682&lt;35,"30-34",IF(E682&lt;40,"35-39",IF(E682&lt;45,"40-44","45+")))))</f>
        <v>25-29</v>
      </c>
    </row>
    <row r="683" customFormat="false" ht="15" hidden="false" customHeight="false" outlineLevel="0" collapsed="false">
      <c r="A683" s="37" t="s">
        <v>492</v>
      </c>
      <c r="B683" s="37" t="s">
        <v>379</v>
      </c>
      <c r="C683" s="37" t="s">
        <v>429</v>
      </c>
      <c r="D683" s="37" t="s">
        <v>83</v>
      </c>
      <c r="E683" s="37" t="n">
        <v>42</v>
      </c>
      <c r="F683" s="37" t="s">
        <v>100</v>
      </c>
      <c r="G683" s="37" t="s">
        <v>94</v>
      </c>
      <c r="H683" s="37" t="s">
        <v>319</v>
      </c>
      <c r="I683" s="37" t="s">
        <v>61</v>
      </c>
      <c r="J683" s="37" t="s">
        <v>423</v>
      </c>
      <c r="K683" s="37" t="s">
        <v>78</v>
      </c>
      <c r="L683" s="37" t="s">
        <v>106</v>
      </c>
      <c r="M683" s="37" t="s">
        <v>88</v>
      </c>
      <c r="N683" s="37" t="s">
        <v>90</v>
      </c>
      <c r="O683" s="38" t="n">
        <v>43912</v>
      </c>
      <c r="P683" s="39" t="n">
        <v>3670000</v>
      </c>
      <c r="Q683" s="37" t="n">
        <v>7</v>
      </c>
      <c r="R683" s="37" t="s">
        <v>187</v>
      </c>
      <c r="S683" s="37" t="s">
        <v>115</v>
      </c>
      <c r="T683" s="37" t="s">
        <v>509</v>
      </c>
      <c r="U683" s="37" t="s">
        <v>53</v>
      </c>
      <c r="V683" s="37" t="n">
        <f aca="false">IF(O683="","",YEAR(O683))</f>
        <v>2020</v>
      </c>
      <c r="W683" s="37" t="str">
        <f aca="false">IF(E683&lt;25,"21-24",IF(E683&lt;30,"25-29",IF(E683&lt;35,"30-34",IF(E683&lt;40,"35-39",IF(E683&lt;45,"40-44","45+")))))</f>
        <v>40-44</v>
      </c>
    </row>
    <row r="684" customFormat="false" ht="15" hidden="false" customHeight="false" outlineLevel="0" collapsed="false">
      <c r="A684" s="37" t="s">
        <v>1295</v>
      </c>
      <c r="B684" s="37" t="s">
        <v>448</v>
      </c>
      <c r="C684" s="37" t="s">
        <v>433</v>
      </c>
      <c r="D684" s="37" t="s">
        <v>83</v>
      </c>
      <c r="E684" s="37" t="n">
        <v>29</v>
      </c>
      <c r="F684" s="37" t="s">
        <v>101</v>
      </c>
      <c r="G684" s="37" t="s">
        <v>97</v>
      </c>
      <c r="H684" s="37" t="s">
        <v>322</v>
      </c>
      <c r="I684" s="37" t="s">
        <v>64</v>
      </c>
      <c r="J684" s="37" t="s">
        <v>440</v>
      </c>
      <c r="K684" s="37" t="s">
        <v>76</v>
      </c>
      <c r="L684" s="37" t="s">
        <v>104</v>
      </c>
      <c r="M684" s="37" t="s">
        <v>86</v>
      </c>
      <c r="N684" s="37" t="s">
        <v>90</v>
      </c>
      <c r="O684" s="38" t="n">
        <v>45588</v>
      </c>
      <c r="P684" s="39" t="n">
        <v>641000</v>
      </c>
      <c r="Q684" s="37" t="n">
        <v>15</v>
      </c>
      <c r="R684" s="37" t="s">
        <v>187</v>
      </c>
      <c r="S684" s="37" t="s">
        <v>113</v>
      </c>
      <c r="T684" s="37" t="s">
        <v>511</v>
      </c>
      <c r="U684" s="37" t="s">
        <v>52</v>
      </c>
      <c r="V684" s="37" t="n">
        <f aca="false">IF(O684="","",YEAR(O684))</f>
        <v>2024</v>
      </c>
      <c r="W684" s="37" t="str">
        <f aca="false">IF(E684&lt;25,"21-24",IF(E684&lt;30,"25-29",IF(E684&lt;35,"30-34",IF(E684&lt;40,"35-39",IF(E684&lt;45,"40-44","45+")))))</f>
        <v>25-29</v>
      </c>
    </row>
    <row r="685" customFormat="false" ht="15" hidden="false" customHeight="false" outlineLevel="0" collapsed="false">
      <c r="A685" s="37" t="s">
        <v>1296</v>
      </c>
      <c r="B685" s="37" t="s">
        <v>432</v>
      </c>
      <c r="C685" s="37" t="s">
        <v>433</v>
      </c>
      <c r="D685" s="37" t="s">
        <v>82</v>
      </c>
      <c r="E685" s="37" t="n">
        <v>31</v>
      </c>
      <c r="F685" s="37" t="s">
        <v>100</v>
      </c>
      <c r="G685" s="37" t="s">
        <v>96</v>
      </c>
      <c r="H685" s="37" t="s">
        <v>322</v>
      </c>
      <c r="I685" s="37" t="s">
        <v>64</v>
      </c>
      <c r="J685" s="37" t="s">
        <v>461</v>
      </c>
      <c r="K685" s="37" t="s">
        <v>75</v>
      </c>
      <c r="L685" s="37" t="s">
        <v>106</v>
      </c>
      <c r="M685" s="37" t="s">
        <v>87</v>
      </c>
      <c r="N685" s="37" t="s">
        <v>90</v>
      </c>
      <c r="O685" s="38" t="n">
        <v>44959</v>
      </c>
      <c r="P685" s="39" t="n">
        <v>537000</v>
      </c>
      <c r="Q685" s="37" t="n">
        <v>8</v>
      </c>
      <c r="R685" s="37" t="s">
        <v>187</v>
      </c>
      <c r="S685" s="37" t="s">
        <v>114</v>
      </c>
      <c r="T685" s="37" t="s">
        <v>455</v>
      </c>
      <c r="U685" s="37" t="s">
        <v>53</v>
      </c>
      <c r="V685" s="37" t="n">
        <f aca="false">IF(O685="","",YEAR(O685))</f>
        <v>2023</v>
      </c>
      <c r="W685" s="37" t="str">
        <f aca="false">IF(E685&lt;25,"21-24",IF(E685&lt;30,"25-29",IF(E685&lt;35,"30-34",IF(E685&lt;40,"35-39",IF(E685&lt;45,"40-44","45+")))))</f>
        <v>30-34</v>
      </c>
    </row>
    <row r="686" customFormat="false" ht="15" hidden="false" customHeight="false" outlineLevel="0" collapsed="false">
      <c r="A686" s="37" t="s">
        <v>1297</v>
      </c>
      <c r="B686" s="37" t="s">
        <v>399</v>
      </c>
      <c r="C686" s="37" t="s">
        <v>429</v>
      </c>
      <c r="D686" s="37" t="s">
        <v>83</v>
      </c>
      <c r="E686" s="37" t="n">
        <v>30</v>
      </c>
      <c r="F686" s="37" t="s">
        <v>100</v>
      </c>
      <c r="G686" s="37" t="s">
        <v>94</v>
      </c>
      <c r="H686" s="37" t="s">
        <v>318</v>
      </c>
      <c r="I686" s="37" t="s">
        <v>60</v>
      </c>
      <c r="J686" s="37" t="s">
        <v>470</v>
      </c>
      <c r="K686" s="37" t="s">
        <v>77</v>
      </c>
      <c r="L686" s="37" t="s">
        <v>105</v>
      </c>
      <c r="M686" s="37" t="s">
        <v>86</v>
      </c>
      <c r="N686" s="37" t="s">
        <v>90</v>
      </c>
      <c r="O686" s="38" t="n">
        <v>45790</v>
      </c>
      <c r="P686" s="39" t="n">
        <v>2474000</v>
      </c>
      <c r="Q686" s="37" t="n">
        <v>2</v>
      </c>
      <c r="R686" s="37" t="s">
        <v>187</v>
      </c>
      <c r="S686" s="37" t="s">
        <v>112</v>
      </c>
      <c r="T686" s="37" t="s">
        <v>921</v>
      </c>
      <c r="U686" s="37" t="s">
        <v>52</v>
      </c>
      <c r="V686" s="37" t="n">
        <f aca="false">IF(O686="","",YEAR(O686))</f>
        <v>2025</v>
      </c>
      <c r="W686" s="37" t="str">
        <f aca="false">IF(E686&lt;25,"21-24",IF(E686&lt;30,"25-29",IF(E686&lt;35,"30-34",IF(E686&lt;40,"35-39",IF(E686&lt;45,"40-44","45+")))))</f>
        <v>30-34</v>
      </c>
    </row>
    <row r="687" customFormat="false" ht="15" hidden="false" customHeight="false" outlineLevel="0" collapsed="false">
      <c r="A687" s="37" t="s">
        <v>1298</v>
      </c>
      <c r="B687" s="37" t="s">
        <v>600</v>
      </c>
      <c r="C687" s="37" t="s">
        <v>469</v>
      </c>
      <c r="D687" s="37" t="s">
        <v>83</v>
      </c>
      <c r="E687" s="37" t="n">
        <v>21</v>
      </c>
      <c r="F687" s="37" t="s">
        <v>100</v>
      </c>
      <c r="G687" s="37" t="s">
        <v>94</v>
      </c>
      <c r="H687" s="37" t="s">
        <v>321</v>
      </c>
      <c r="I687" s="37" t="s">
        <v>63</v>
      </c>
      <c r="J687" s="37" t="s">
        <v>371</v>
      </c>
      <c r="K687" s="37" t="s">
        <v>75</v>
      </c>
      <c r="L687" s="37" t="s">
        <v>105</v>
      </c>
      <c r="M687" s="37" t="s">
        <v>86</v>
      </c>
      <c r="N687" s="37" t="s">
        <v>90</v>
      </c>
      <c r="O687" s="38" t="n">
        <v>46241</v>
      </c>
      <c r="P687" s="39" t="n">
        <v>406000</v>
      </c>
      <c r="Q687" s="37" t="n">
        <v>2</v>
      </c>
      <c r="R687" s="37" t="s">
        <v>187</v>
      </c>
      <c r="S687" s="37" t="s">
        <v>115</v>
      </c>
      <c r="T687" s="37" t="s">
        <v>893</v>
      </c>
      <c r="U687" s="37" t="s">
        <v>53</v>
      </c>
      <c r="V687" s="37" t="n">
        <f aca="false">IF(O687="","",YEAR(O687))</f>
        <v>2026</v>
      </c>
      <c r="W687" s="37" t="str">
        <f aca="false">IF(E687&lt;25,"21-24",IF(E687&lt;30,"25-29",IF(E687&lt;35,"30-34",IF(E687&lt;40,"35-39",IF(E687&lt;45,"40-44","45+")))))</f>
        <v>21-24</v>
      </c>
    </row>
    <row r="688" customFormat="false" ht="15" hidden="false" customHeight="false" outlineLevel="0" collapsed="false">
      <c r="A688" s="37" t="s">
        <v>998</v>
      </c>
      <c r="B688" s="37" t="s">
        <v>572</v>
      </c>
      <c r="C688" s="37" t="s">
        <v>453</v>
      </c>
      <c r="D688" s="37" t="s">
        <v>82</v>
      </c>
      <c r="E688" s="37" t="n">
        <v>40</v>
      </c>
      <c r="F688" s="37" t="s">
        <v>100</v>
      </c>
      <c r="G688" s="37" t="s">
        <v>94</v>
      </c>
      <c r="H688" s="37" t="s">
        <v>326</v>
      </c>
      <c r="I688" s="37" t="s">
        <v>68</v>
      </c>
      <c r="J688" s="37" t="s">
        <v>789</v>
      </c>
      <c r="K688" s="37" t="s">
        <v>78</v>
      </c>
      <c r="L688" s="37" t="s">
        <v>105</v>
      </c>
      <c r="M688" s="37" t="s">
        <v>87</v>
      </c>
      <c r="N688" s="37" t="s">
        <v>90</v>
      </c>
      <c r="O688" s="38" t="n">
        <v>42478</v>
      </c>
      <c r="P688" s="39" t="n">
        <v>3069000</v>
      </c>
      <c r="Q688" s="37" t="n">
        <v>23</v>
      </c>
      <c r="R688" s="37" t="s">
        <v>187</v>
      </c>
      <c r="S688" s="37" t="s">
        <v>114</v>
      </c>
      <c r="T688" s="37" t="s">
        <v>1299</v>
      </c>
      <c r="U688" s="37" t="s">
        <v>52</v>
      </c>
      <c r="V688" s="37" t="n">
        <f aca="false">IF(O688="","",YEAR(O688))</f>
        <v>2016</v>
      </c>
      <c r="W688" s="37" t="str">
        <f aca="false">IF(E688&lt;25,"21-24",IF(E688&lt;30,"25-29",IF(E688&lt;35,"30-34",IF(E688&lt;40,"35-39",IF(E688&lt;45,"40-44","45+")))))</f>
        <v>40-44</v>
      </c>
    </row>
    <row r="689" customFormat="false" ht="15" hidden="false" customHeight="false" outlineLevel="0" collapsed="false">
      <c r="A689" s="37" t="s">
        <v>1300</v>
      </c>
      <c r="B689" s="37" t="s">
        <v>456</v>
      </c>
      <c r="C689" s="37" t="s">
        <v>387</v>
      </c>
      <c r="D689" s="37" t="s">
        <v>83</v>
      </c>
      <c r="E689" s="37" t="n">
        <v>40</v>
      </c>
      <c r="F689" s="37" t="s">
        <v>100</v>
      </c>
      <c r="G689" s="37" t="s">
        <v>96</v>
      </c>
      <c r="H689" s="37" t="s">
        <v>318</v>
      </c>
      <c r="I689" s="37" t="s">
        <v>60</v>
      </c>
      <c r="J689" s="37" t="s">
        <v>470</v>
      </c>
      <c r="K689" s="37" t="s">
        <v>77</v>
      </c>
      <c r="L689" s="37" t="s">
        <v>106</v>
      </c>
      <c r="M689" s="37" t="s">
        <v>87</v>
      </c>
      <c r="N689" s="37" t="s">
        <v>90</v>
      </c>
      <c r="O689" s="38" t="n">
        <v>45004</v>
      </c>
      <c r="P689" s="39" t="n">
        <v>1569000</v>
      </c>
      <c r="Q689" s="37" t="n">
        <v>5</v>
      </c>
      <c r="R689" s="37" t="s">
        <v>185</v>
      </c>
      <c r="S689" s="37" t="s">
        <v>111</v>
      </c>
      <c r="T689" s="37" t="s">
        <v>870</v>
      </c>
      <c r="U689" s="37" t="s">
        <v>53</v>
      </c>
      <c r="V689" s="37" t="n">
        <f aca="false">IF(O689="","",YEAR(O689))</f>
        <v>2023</v>
      </c>
      <c r="W689" s="37" t="str">
        <f aca="false">IF(E689&lt;25,"21-24",IF(E689&lt;30,"25-29",IF(E689&lt;35,"30-34",IF(E689&lt;40,"35-39",IF(E689&lt;45,"40-44","45+")))))</f>
        <v>40-44</v>
      </c>
    </row>
    <row r="690" customFormat="false" ht="15" hidden="false" customHeight="false" outlineLevel="0" collapsed="false">
      <c r="A690" s="37" t="s">
        <v>1301</v>
      </c>
      <c r="B690" s="37" t="s">
        <v>422</v>
      </c>
      <c r="C690" s="37" t="s">
        <v>392</v>
      </c>
      <c r="D690" s="37" t="s">
        <v>83</v>
      </c>
      <c r="E690" s="37" t="n">
        <v>33</v>
      </c>
      <c r="F690" s="37" t="s">
        <v>101</v>
      </c>
      <c r="G690" s="37" t="s">
        <v>94</v>
      </c>
      <c r="H690" s="37" t="s">
        <v>319</v>
      </c>
      <c r="I690" s="37" t="s">
        <v>61</v>
      </c>
      <c r="J690" s="37" t="s">
        <v>508</v>
      </c>
      <c r="K690" s="37" t="s">
        <v>76</v>
      </c>
      <c r="L690" s="37" t="s">
        <v>109</v>
      </c>
      <c r="M690" s="37" t="s">
        <v>87</v>
      </c>
      <c r="N690" s="37" t="s">
        <v>90</v>
      </c>
      <c r="O690" s="38" t="n">
        <v>44418</v>
      </c>
      <c r="P690" s="39" t="n">
        <v>723000</v>
      </c>
      <c r="Q690" s="37" t="n">
        <v>9</v>
      </c>
      <c r="R690" s="37" t="s">
        <v>187</v>
      </c>
      <c r="S690" s="37" t="s">
        <v>113</v>
      </c>
      <c r="T690" s="37" t="s">
        <v>427</v>
      </c>
      <c r="U690" s="37" t="s">
        <v>53</v>
      </c>
      <c r="V690" s="37" t="n">
        <f aca="false">IF(O690="","",YEAR(O690))</f>
        <v>2021</v>
      </c>
      <c r="W690" s="37" t="str">
        <f aca="false">IF(E690&lt;25,"21-24",IF(E690&lt;30,"25-29",IF(E690&lt;35,"30-34",IF(E690&lt;40,"35-39",IF(E690&lt;45,"40-44","45+")))))</f>
        <v>30-34</v>
      </c>
    </row>
    <row r="691" customFormat="false" ht="15" hidden="false" customHeight="false" outlineLevel="0" collapsed="false">
      <c r="A691" s="37" t="s">
        <v>1130</v>
      </c>
      <c r="B691" s="37" t="s">
        <v>374</v>
      </c>
      <c r="C691" s="37" t="s">
        <v>433</v>
      </c>
      <c r="D691" s="37" t="s">
        <v>82</v>
      </c>
      <c r="E691" s="37" t="n">
        <v>36</v>
      </c>
      <c r="F691" s="37" t="s">
        <v>101</v>
      </c>
      <c r="G691" s="37" t="s">
        <v>94</v>
      </c>
      <c r="H691" s="37" t="s">
        <v>321</v>
      </c>
      <c r="I691" s="37" t="s">
        <v>63</v>
      </c>
      <c r="J691" s="37" t="s">
        <v>529</v>
      </c>
      <c r="K691" s="37" t="s">
        <v>78</v>
      </c>
      <c r="L691" s="37" t="s">
        <v>106</v>
      </c>
      <c r="M691" s="37" t="s">
        <v>87</v>
      </c>
      <c r="N691" s="37" t="s">
        <v>90</v>
      </c>
      <c r="O691" s="38" t="n">
        <v>44507</v>
      </c>
      <c r="P691" s="39" t="n">
        <v>4463000</v>
      </c>
      <c r="Q691" s="37" t="n">
        <v>8</v>
      </c>
      <c r="R691" s="37" t="s">
        <v>187</v>
      </c>
      <c r="S691" s="37" t="s">
        <v>111</v>
      </c>
      <c r="T691" s="37" t="s">
        <v>802</v>
      </c>
      <c r="U691" s="37" t="s">
        <v>52</v>
      </c>
      <c r="V691" s="37" t="n">
        <f aca="false">IF(O691="","",YEAR(O691))</f>
        <v>2021</v>
      </c>
      <c r="W691" s="37" t="str">
        <f aca="false">IF(E691&lt;25,"21-24",IF(E691&lt;30,"25-29",IF(E691&lt;35,"30-34",IF(E691&lt;40,"35-39",IF(E691&lt;45,"40-44","45+")))))</f>
        <v>35-39</v>
      </c>
    </row>
    <row r="692" customFormat="false" ht="15" hidden="false" customHeight="false" outlineLevel="0" collapsed="false">
      <c r="A692" s="37" t="s">
        <v>1302</v>
      </c>
      <c r="B692" s="37" t="s">
        <v>519</v>
      </c>
      <c r="C692" s="37" t="s">
        <v>484</v>
      </c>
      <c r="D692" s="37" t="s">
        <v>83</v>
      </c>
      <c r="E692" s="37" t="n">
        <v>30</v>
      </c>
      <c r="F692" s="37" t="s">
        <v>100</v>
      </c>
      <c r="G692" s="37" t="s">
        <v>96</v>
      </c>
      <c r="H692" s="37" t="s">
        <v>319</v>
      </c>
      <c r="I692" s="37" t="s">
        <v>61</v>
      </c>
      <c r="J692" s="37" t="s">
        <v>573</v>
      </c>
      <c r="K692" s="37" t="s">
        <v>77</v>
      </c>
      <c r="L692" s="37" t="s">
        <v>106</v>
      </c>
      <c r="M692" s="37" t="s">
        <v>87</v>
      </c>
      <c r="N692" s="37" t="s">
        <v>92</v>
      </c>
      <c r="O692" s="38" t="n">
        <v>43646</v>
      </c>
      <c r="P692" s="39" t="n">
        <v>1688000</v>
      </c>
      <c r="Q692" s="37" t="n">
        <v>12</v>
      </c>
      <c r="R692" s="37" t="s">
        <v>187</v>
      </c>
      <c r="S692" s="37" t="s">
        <v>112</v>
      </c>
      <c r="T692" s="37" t="s">
        <v>857</v>
      </c>
      <c r="U692" s="37" t="s">
        <v>52</v>
      </c>
      <c r="V692" s="37" t="n">
        <f aca="false">IF(O692="","",YEAR(O692))</f>
        <v>2019</v>
      </c>
      <c r="W692" s="37" t="str">
        <f aca="false">IF(E692&lt;25,"21-24",IF(E692&lt;30,"25-29",IF(E692&lt;35,"30-34",IF(E692&lt;40,"35-39",IF(E692&lt;45,"40-44","45+")))))</f>
        <v>30-34</v>
      </c>
    </row>
    <row r="693" customFormat="false" ht="15" hidden="false" customHeight="false" outlineLevel="0" collapsed="false">
      <c r="A693" s="37" t="s">
        <v>1303</v>
      </c>
      <c r="B693" s="37" t="s">
        <v>369</v>
      </c>
      <c r="C693" s="37" t="s">
        <v>469</v>
      </c>
      <c r="D693" s="37" t="s">
        <v>83</v>
      </c>
      <c r="E693" s="37" t="n">
        <v>21</v>
      </c>
      <c r="F693" s="37" t="s">
        <v>100</v>
      </c>
      <c r="G693" s="37" t="s">
        <v>95</v>
      </c>
      <c r="H693" s="37" t="s">
        <v>318</v>
      </c>
      <c r="I693" s="37" t="s">
        <v>60</v>
      </c>
      <c r="J693" s="37" t="s">
        <v>520</v>
      </c>
      <c r="K693" s="37" t="s">
        <v>76</v>
      </c>
      <c r="L693" s="37" t="s">
        <v>108</v>
      </c>
      <c r="M693" s="37" t="s">
        <v>86</v>
      </c>
      <c r="N693" s="37" t="s">
        <v>90</v>
      </c>
      <c r="O693" s="38" t="n">
        <v>46246</v>
      </c>
      <c r="P693" s="39" t="n">
        <v>1008000</v>
      </c>
      <c r="Q693" s="37" t="n">
        <v>8</v>
      </c>
      <c r="R693" s="37" t="s">
        <v>185</v>
      </c>
      <c r="S693" s="37" t="s">
        <v>115</v>
      </c>
      <c r="T693" s="37" t="s">
        <v>405</v>
      </c>
      <c r="U693" s="37" t="s">
        <v>53</v>
      </c>
      <c r="V693" s="37" t="n">
        <f aca="false">IF(O693="","",YEAR(O693))</f>
        <v>2026</v>
      </c>
      <c r="W693" s="37" t="str">
        <f aca="false">IF(E693&lt;25,"21-24",IF(E693&lt;30,"25-29",IF(E693&lt;35,"30-34",IF(E693&lt;40,"35-39",IF(E693&lt;45,"40-44","45+")))))</f>
        <v>21-24</v>
      </c>
    </row>
    <row r="694" customFormat="false" ht="15" hidden="false" customHeight="false" outlineLevel="0" collapsed="false">
      <c r="A694" s="37" t="s">
        <v>1101</v>
      </c>
      <c r="B694" s="37" t="s">
        <v>412</v>
      </c>
      <c r="C694" s="37" t="s">
        <v>453</v>
      </c>
      <c r="D694" s="37" t="s">
        <v>83</v>
      </c>
      <c r="E694" s="37" t="n">
        <v>34</v>
      </c>
      <c r="F694" s="37" t="s">
        <v>100</v>
      </c>
      <c r="G694" s="37" t="s">
        <v>94</v>
      </c>
      <c r="H694" s="37" t="s">
        <v>325</v>
      </c>
      <c r="I694" s="37" t="s">
        <v>67</v>
      </c>
      <c r="J694" s="37" t="s">
        <v>664</v>
      </c>
      <c r="K694" s="37" t="s">
        <v>78</v>
      </c>
      <c r="L694" s="37" t="s">
        <v>106</v>
      </c>
      <c r="M694" s="37" t="s">
        <v>87</v>
      </c>
      <c r="N694" s="37" t="s">
        <v>91</v>
      </c>
      <c r="O694" s="38" t="n">
        <v>46178</v>
      </c>
      <c r="P694" s="39" t="n">
        <v>3850000</v>
      </c>
      <c r="Q694" s="37" t="n">
        <v>15</v>
      </c>
      <c r="R694" s="37" t="s">
        <v>185</v>
      </c>
      <c r="S694" s="37" t="s">
        <v>111</v>
      </c>
      <c r="T694" s="37" t="s">
        <v>665</v>
      </c>
      <c r="U694" s="37" t="s">
        <v>52</v>
      </c>
      <c r="V694" s="37" t="n">
        <f aca="false">IF(O694="","",YEAR(O694))</f>
        <v>2026</v>
      </c>
      <c r="W694" s="37" t="str">
        <f aca="false">IF(E694&lt;25,"21-24",IF(E694&lt;30,"25-29",IF(E694&lt;35,"30-34",IF(E694&lt;40,"35-39",IF(E694&lt;45,"40-44","45+")))))</f>
        <v>30-34</v>
      </c>
    </row>
    <row r="695" customFormat="false" ht="15" hidden="false" customHeight="false" outlineLevel="0" collapsed="false">
      <c r="A695" s="37" t="s">
        <v>1304</v>
      </c>
      <c r="B695" s="37" t="s">
        <v>479</v>
      </c>
      <c r="C695" s="37" t="s">
        <v>406</v>
      </c>
      <c r="D695" s="37" t="s">
        <v>83</v>
      </c>
      <c r="E695" s="37" t="n">
        <v>40</v>
      </c>
      <c r="F695" s="37" t="s">
        <v>101</v>
      </c>
      <c r="G695" s="37" t="s">
        <v>95</v>
      </c>
      <c r="H695" s="37" t="s">
        <v>320</v>
      </c>
      <c r="I695" s="37" t="s">
        <v>62</v>
      </c>
      <c r="J695" s="37" t="s">
        <v>485</v>
      </c>
      <c r="K695" s="37" t="s">
        <v>78</v>
      </c>
      <c r="L695" s="37" t="s">
        <v>104</v>
      </c>
      <c r="M695" s="37" t="s">
        <v>86</v>
      </c>
      <c r="N695" s="37" t="s">
        <v>90</v>
      </c>
      <c r="O695" s="38" t="n">
        <v>43429</v>
      </c>
      <c r="P695" s="39" t="n">
        <v>4064000</v>
      </c>
      <c r="Q695" s="37" t="n">
        <v>21</v>
      </c>
      <c r="R695" s="37" t="s">
        <v>187</v>
      </c>
      <c r="S695" s="37" t="s">
        <v>114</v>
      </c>
      <c r="T695" s="37" t="s">
        <v>1018</v>
      </c>
      <c r="U695" s="37" t="s">
        <v>52</v>
      </c>
      <c r="V695" s="37" t="n">
        <f aca="false">IF(O695="","",YEAR(O695))</f>
        <v>2018</v>
      </c>
      <c r="W695" s="37" t="str">
        <f aca="false">IF(E695&lt;25,"21-24",IF(E695&lt;30,"25-29",IF(E695&lt;35,"30-34",IF(E695&lt;40,"35-39",IF(E695&lt;45,"40-44","45+")))))</f>
        <v>40-44</v>
      </c>
    </row>
    <row r="696" customFormat="false" ht="15" hidden="false" customHeight="false" outlineLevel="0" collapsed="false">
      <c r="A696" s="37" t="s">
        <v>1305</v>
      </c>
      <c r="B696" s="37" t="s">
        <v>488</v>
      </c>
      <c r="C696" s="37" t="s">
        <v>426</v>
      </c>
      <c r="D696" s="37" t="s">
        <v>83</v>
      </c>
      <c r="E696" s="37" t="n">
        <v>26</v>
      </c>
      <c r="F696" s="37" t="s">
        <v>100</v>
      </c>
      <c r="G696" s="37" t="s">
        <v>95</v>
      </c>
      <c r="H696" s="37" t="s">
        <v>323</v>
      </c>
      <c r="I696" s="37" t="s">
        <v>65</v>
      </c>
      <c r="J696" s="37" t="s">
        <v>376</v>
      </c>
      <c r="K696" s="37" t="s">
        <v>76</v>
      </c>
      <c r="L696" s="37" t="s">
        <v>106</v>
      </c>
      <c r="M696" s="37" t="s">
        <v>87</v>
      </c>
      <c r="N696" s="37" t="s">
        <v>90</v>
      </c>
      <c r="O696" s="38" t="n">
        <v>45338</v>
      </c>
      <c r="P696" s="39" t="n">
        <v>1129000</v>
      </c>
      <c r="Q696" s="37" t="n">
        <v>8</v>
      </c>
      <c r="R696" s="37" t="s">
        <v>185</v>
      </c>
      <c r="S696" s="37" t="s">
        <v>112</v>
      </c>
      <c r="T696" s="37" t="s">
        <v>1149</v>
      </c>
      <c r="U696" s="37" t="s">
        <v>52</v>
      </c>
      <c r="V696" s="37" t="n">
        <f aca="false">IF(O696="","",YEAR(O696))</f>
        <v>2024</v>
      </c>
      <c r="W696" s="37" t="str">
        <f aca="false">IF(E696&lt;25,"21-24",IF(E696&lt;30,"25-29",IF(E696&lt;35,"30-34",IF(E696&lt;40,"35-39",IF(E696&lt;45,"40-44","45+")))))</f>
        <v>25-29</v>
      </c>
    </row>
    <row r="697" customFormat="false" ht="15" hidden="false" customHeight="false" outlineLevel="0" collapsed="false">
      <c r="A697" s="37" t="s">
        <v>1306</v>
      </c>
      <c r="B697" s="37" t="s">
        <v>410</v>
      </c>
      <c r="C697" s="37" t="s">
        <v>484</v>
      </c>
      <c r="D697" s="37" t="s">
        <v>83</v>
      </c>
      <c r="E697" s="37" t="n">
        <v>43</v>
      </c>
      <c r="F697" s="37" t="s">
        <v>101</v>
      </c>
      <c r="G697" s="37" t="s">
        <v>94</v>
      </c>
      <c r="H697" s="37" t="s">
        <v>318</v>
      </c>
      <c r="I697" s="37" t="s">
        <v>60</v>
      </c>
      <c r="J697" s="37" t="s">
        <v>407</v>
      </c>
      <c r="K697" s="37" t="s">
        <v>78</v>
      </c>
      <c r="L697" s="37" t="s">
        <v>106</v>
      </c>
      <c r="M697" s="37" t="s">
        <v>86</v>
      </c>
      <c r="N697" s="37" t="s">
        <v>90</v>
      </c>
      <c r="O697" s="38" t="n">
        <v>43620</v>
      </c>
      <c r="P697" s="39" t="n">
        <v>2442000</v>
      </c>
      <c r="Q697" s="37" t="n">
        <v>24</v>
      </c>
      <c r="R697" s="37" t="s">
        <v>187</v>
      </c>
      <c r="S697" s="37" t="s">
        <v>114</v>
      </c>
      <c r="T697" s="37" t="s">
        <v>939</v>
      </c>
      <c r="U697" s="37" t="s">
        <v>52</v>
      </c>
      <c r="V697" s="37" t="n">
        <f aca="false">IF(O697="","",YEAR(O697))</f>
        <v>2019</v>
      </c>
      <c r="W697" s="37" t="str">
        <f aca="false">IF(E697&lt;25,"21-24",IF(E697&lt;30,"25-29",IF(E697&lt;35,"30-34",IF(E697&lt;40,"35-39",IF(E697&lt;45,"40-44","45+")))))</f>
        <v>40-44</v>
      </c>
    </row>
    <row r="698" customFormat="false" ht="15" hidden="false" customHeight="false" outlineLevel="0" collapsed="false">
      <c r="A698" s="37" t="s">
        <v>1307</v>
      </c>
      <c r="B698" s="37" t="s">
        <v>360</v>
      </c>
      <c r="C698" s="37" t="s">
        <v>642</v>
      </c>
      <c r="D698" s="37" t="s">
        <v>83</v>
      </c>
      <c r="E698" s="37" t="n">
        <v>36</v>
      </c>
      <c r="F698" s="37" t="s">
        <v>100</v>
      </c>
      <c r="G698" s="37" t="s">
        <v>97</v>
      </c>
      <c r="H698" s="37" t="s">
        <v>318</v>
      </c>
      <c r="I698" s="37" t="s">
        <v>60</v>
      </c>
      <c r="J698" s="37" t="s">
        <v>393</v>
      </c>
      <c r="K698" s="37" t="s">
        <v>77</v>
      </c>
      <c r="L698" s="37" t="s">
        <v>109</v>
      </c>
      <c r="M698" s="37" t="s">
        <v>87</v>
      </c>
      <c r="N698" s="37" t="s">
        <v>90</v>
      </c>
      <c r="O698" s="38" t="n">
        <v>42926</v>
      </c>
      <c r="P698" s="39" t="n">
        <v>1773000</v>
      </c>
      <c r="Q698" s="37" t="n">
        <v>9</v>
      </c>
      <c r="R698" s="37" t="s">
        <v>187</v>
      </c>
      <c r="S698" s="37" t="s">
        <v>113</v>
      </c>
      <c r="T698" s="37" t="s">
        <v>860</v>
      </c>
      <c r="U698" s="37" t="s">
        <v>52</v>
      </c>
      <c r="V698" s="37" t="n">
        <f aca="false">IF(O698="","",YEAR(O698))</f>
        <v>2017</v>
      </c>
      <c r="W698" s="37" t="str">
        <f aca="false">IF(E698&lt;25,"21-24",IF(E698&lt;30,"25-29",IF(E698&lt;35,"30-34",IF(E698&lt;40,"35-39",IF(E698&lt;45,"40-44","45+")))))</f>
        <v>35-39</v>
      </c>
    </row>
    <row r="699" customFormat="false" ht="15" hidden="false" customHeight="false" outlineLevel="0" collapsed="false">
      <c r="A699" s="37" t="s">
        <v>1308</v>
      </c>
      <c r="B699" s="37" t="s">
        <v>364</v>
      </c>
      <c r="C699" s="37" t="s">
        <v>356</v>
      </c>
      <c r="D699" s="37" t="s">
        <v>83</v>
      </c>
      <c r="E699" s="37" t="n">
        <v>23</v>
      </c>
      <c r="F699" s="37" t="s">
        <v>100</v>
      </c>
      <c r="G699" s="37" t="s">
        <v>94</v>
      </c>
      <c r="H699" s="37" t="s">
        <v>325</v>
      </c>
      <c r="I699" s="37" t="s">
        <v>67</v>
      </c>
      <c r="J699" s="37" t="s">
        <v>357</v>
      </c>
      <c r="K699" s="37" t="s">
        <v>75</v>
      </c>
      <c r="L699" s="37" t="s">
        <v>105</v>
      </c>
      <c r="M699" s="37" t="s">
        <v>86</v>
      </c>
      <c r="N699" s="37" t="s">
        <v>90</v>
      </c>
      <c r="O699" s="38" t="n">
        <v>45951</v>
      </c>
      <c r="P699" s="39" t="n">
        <v>396000</v>
      </c>
      <c r="Q699" s="37" t="n">
        <v>16</v>
      </c>
      <c r="R699" s="37" t="s">
        <v>187</v>
      </c>
      <c r="S699" s="37" t="s">
        <v>113</v>
      </c>
      <c r="T699" s="37" t="s">
        <v>665</v>
      </c>
      <c r="U699" s="37" t="s">
        <v>52</v>
      </c>
      <c r="V699" s="37" t="n">
        <f aca="false">IF(O699="","",YEAR(O699))</f>
        <v>2025</v>
      </c>
      <c r="W699" s="37" t="str">
        <f aca="false">IF(E699&lt;25,"21-24",IF(E699&lt;30,"25-29",IF(E699&lt;35,"30-34",IF(E699&lt;40,"35-39",IF(E699&lt;45,"40-44","45+")))))</f>
        <v>21-24</v>
      </c>
    </row>
    <row r="700" customFormat="false" ht="15" hidden="false" customHeight="false" outlineLevel="0" collapsed="false">
      <c r="A700" s="37" t="s">
        <v>1309</v>
      </c>
      <c r="B700" s="37" t="s">
        <v>437</v>
      </c>
      <c r="C700" s="37" t="s">
        <v>469</v>
      </c>
      <c r="D700" s="37" t="s">
        <v>82</v>
      </c>
      <c r="E700" s="37" t="n">
        <v>28</v>
      </c>
      <c r="F700" s="37" t="s">
        <v>100</v>
      </c>
      <c r="G700" s="37" t="s">
        <v>94</v>
      </c>
      <c r="H700" s="37" t="s">
        <v>318</v>
      </c>
      <c r="I700" s="37" t="s">
        <v>60</v>
      </c>
      <c r="J700" s="37" t="s">
        <v>393</v>
      </c>
      <c r="K700" s="37" t="s">
        <v>77</v>
      </c>
      <c r="L700" s="37" t="s">
        <v>106</v>
      </c>
      <c r="M700" s="37" t="s">
        <v>86</v>
      </c>
      <c r="N700" s="37" t="s">
        <v>90</v>
      </c>
      <c r="O700" s="38" t="n">
        <v>45076</v>
      </c>
      <c r="P700" s="39" t="n">
        <v>2421000</v>
      </c>
      <c r="Q700" s="37" t="n">
        <v>12</v>
      </c>
      <c r="R700" s="37" t="s">
        <v>187</v>
      </c>
      <c r="S700" s="37" t="s">
        <v>111</v>
      </c>
      <c r="T700" s="37" t="s">
        <v>397</v>
      </c>
      <c r="U700" s="37" t="s">
        <v>52</v>
      </c>
      <c r="V700" s="37" t="n">
        <f aca="false">IF(O700="","",YEAR(O700))</f>
        <v>2023</v>
      </c>
      <c r="W700" s="37" t="str">
        <f aca="false">IF(E700&lt;25,"21-24",IF(E700&lt;30,"25-29",IF(E700&lt;35,"30-34",IF(E700&lt;40,"35-39",IF(E700&lt;45,"40-44","45+")))))</f>
        <v>25-29</v>
      </c>
    </row>
    <row r="701" customFormat="false" ht="15" hidden="false" customHeight="false" outlineLevel="0" collapsed="false">
      <c r="A701" s="37" t="s">
        <v>1310</v>
      </c>
      <c r="B701" s="37" t="s">
        <v>460</v>
      </c>
      <c r="C701" s="37" t="s">
        <v>469</v>
      </c>
      <c r="D701" s="37" t="s">
        <v>83</v>
      </c>
      <c r="E701" s="37" t="n">
        <v>33</v>
      </c>
      <c r="F701" s="37" t="s">
        <v>101</v>
      </c>
      <c r="G701" s="37" t="s">
        <v>94</v>
      </c>
      <c r="H701" s="37" t="s">
        <v>318</v>
      </c>
      <c r="I701" s="37" t="s">
        <v>60</v>
      </c>
      <c r="J701" s="37" t="s">
        <v>393</v>
      </c>
      <c r="K701" s="37" t="s">
        <v>77</v>
      </c>
      <c r="L701" s="37" t="s">
        <v>104</v>
      </c>
      <c r="M701" s="37" t="s">
        <v>86</v>
      </c>
      <c r="N701" s="37" t="s">
        <v>90</v>
      </c>
      <c r="O701" s="38" t="n">
        <v>43228</v>
      </c>
      <c r="P701" s="39" t="n">
        <v>1832000</v>
      </c>
      <c r="Q701" s="37" t="n">
        <v>10</v>
      </c>
      <c r="R701" s="37" t="s">
        <v>187</v>
      </c>
      <c r="S701" s="37" t="s">
        <v>112</v>
      </c>
      <c r="T701" s="37" t="s">
        <v>1044</v>
      </c>
      <c r="U701" s="37" t="s">
        <v>52</v>
      </c>
      <c r="V701" s="37" t="n">
        <f aca="false">IF(O701="","",YEAR(O701))</f>
        <v>2018</v>
      </c>
      <c r="W701" s="37" t="str">
        <f aca="false">IF(E701&lt;25,"21-24",IF(E701&lt;30,"25-29",IF(E701&lt;35,"30-34",IF(E701&lt;40,"35-39",IF(E701&lt;45,"40-44","45+")))))</f>
        <v>30-34</v>
      </c>
    </row>
    <row r="702" customFormat="false" ht="15" hidden="false" customHeight="false" outlineLevel="0" collapsed="false">
      <c r="A702" s="37" t="s">
        <v>1311</v>
      </c>
      <c r="B702" s="37" t="s">
        <v>465</v>
      </c>
      <c r="C702" s="37" t="s">
        <v>413</v>
      </c>
      <c r="D702" s="37" t="s">
        <v>82</v>
      </c>
      <c r="E702" s="37" t="n">
        <v>21</v>
      </c>
      <c r="F702" s="37" t="s">
        <v>101</v>
      </c>
      <c r="G702" s="37" t="s">
        <v>96</v>
      </c>
      <c r="H702" s="37" t="s">
        <v>325</v>
      </c>
      <c r="I702" s="37" t="s">
        <v>67</v>
      </c>
      <c r="J702" s="37" t="s">
        <v>357</v>
      </c>
      <c r="K702" s="37" t="s">
        <v>75</v>
      </c>
      <c r="L702" s="37" t="s">
        <v>106</v>
      </c>
      <c r="M702" s="37" t="s">
        <v>86</v>
      </c>
      <c r="N702" s="37" t="s">
        <v>90</v>
      </c>
      <c r="O702" s="38" t="n">
        <v>46253</v>
      </c>
      <c r="P702" s="39" t="n">
        <v>300000</v>
      </c>
      <c r="Q702" s="37" t="n">
        <v>3</v>
      </c>
      <c r="R702" s="37" t="s">
        <v>187</v>
      </c>
      <c r="S702" s="37" t="s">
        <v>113</v>
      </c>
      <c r="T702" s="37" t="s">
        <v>985</v>
      </c>
      <c r="U702" s="37" t="s">
        <v>52</v>
      </c>
      <c r="V702" s="37" t="n">
        <f aca="false">IF(O702="","",YEAR(O702))</f>
        <v>2026</v>
      </c>
      <c r="W702" s="37" t="str">
        <f aca="false">IF(E702&lt;25,"21-24",IF(E702&lt;30,"25-29",IF(E702&lt;35,"30-34",IF(E702&lt;40,"35-39",IF(E702&lt;45,"40-44","45+")))))</f>
        <v>21-24</v>
      </c>
    </row>
    <row r="703" customFormat="false" ht="15" hidden="false" customHeight="false" outlineLevel="0" collapsed="false">
      <c r="A703" s="37" t="s">
        <v>1312</v>
      </c>
      <c r="B703" s="37" t="s">
        <v>437</v>
      </c>
      <c r="C703" s="37" t="s">
        <v>413</v>
      </c>
      <c r="D703" s="37" t="s">
        <v>82</v>
      </c>
      <c r="E703" s="37" t="n">
        <v>40</v>
      </c>
      <c r="F703" s="37" t="s">
        <v>101</v>
      </c>
      <c r="G703" s="37" t="s">
        <v>94</v>
      </c>
      <c r="H703" s="37" t="s">
        <v>318</v>
      </c>
      <c r="I703" s="37" t="s">
        <v>60</v>
      </c>
      <c r="J703" s="37" t="s">
        <v>470</v>
      </c>
      <c r="K703" s="37" t="s">
        <v>77</v>
      </c>
      <c r="L703" s="37" t="s">
        <v>107</v>
      </c>
      <c r="M703" s="37" t="s">
        <v>86</v>
      </c>
      <c r="N703" s="37" t="s">
        <v>90</v>
      </c>
      <c r="O703" s="38" t="n">
        <v>45232</v>
      </c>
      <c r="P703" s="39" t="n">
        <v>1547000</v>
      </c>
      <c r="Q703" s="37" t="n">
        <v>18</v>
      </c>
      <c r="R703" s="37" t="s">
        <v>187</v>
      </c>
      <c r="S703" s="37" t="s">
        <v>111</v>
      </c>
      <c r="T703" s="37" t="s">
        <v>394</v>
      </c>
      <c r="U703" s="37" t="s">
        <v>52</v>
      </c>
      <c r="V703" s="37" t="n">
        <f aca="false">IF(O703="","",YEAR(O703))</f>
        <v>2023</v>
      </c>
      <c r="W703" s="37" t="str">
        <f aca="false">IF(E703&lt;25,"21-24",IF(E703&lt;30,"25-29",IF(E703&lt;35,"30-34",IF(E703&lt;40,"35-39",IF(E703&lt;45,"40-44","45+")))))</f>
        <v>40-44</v>
      </c>
    </row>
    <row r="704" customFormat="false" ht="15" hidden="false" customHeight="false" outlineLevel="0" collapsed="false">
      <c r="A704" s="37" t="s">
        <v>1313</v>
      </c>
      <c r="B704" s="37" t="s">
        <v>494</v>
      </c>
      <c r="C704" s="37" t="s">
        <v>469</v>
      </c>
      <c r="D704" s="37" t="s">
        <v>82</v>
      </c>
      <c r="E704" s="37" t="n">
        <v>32</v>
      </c>
      <c r="F704" s="37" t="s">
        <v>100</v>
      </c>
      <c r="G704" s="37" t="s">
        <v>95</v>
      </c>
      <c r="H704" s="37" t="s">
        <v>318</v>
      </c>
      <c r="I704" s="37" t="s">
        <v>60</v>
      </c>
      <c r="J704" s="37" t="s">
        <v>393</v>
      </c>
      <c r="K704" s="37" t="s">
        <v>77</v>
      </c>
      <c r="L704" s="37" t="s">
        <v>107</v>
      </c>
      <c r="M704" s="37" t="s">
        <v>87</v>
      </c>
      <c r="N704" s="37" t="s">
        <v>90</v>
      </c>
      <c r="O704" s="38" t="n">
        <v>44098</v>
      </c>
      <c r="P704" s="39" t="n">
        <v>2390000</v>
      </c>
      <c r="Q704" s="37" t="n">
        <v>1</v>
      </c>
      <c r="R704" s="37" t="s">
        <v>187</v>
      </c>
      <c r="S704" s="37" t="s">
        <v>113</v>
      </c>
      <c r="T704" s="37" t="s">
        <v>554</v>
      </c>
      <c r="U704" s="37" t="s">
        <v>52</v>
      </c>
      <c r="V704" s="37" t="n">
        <f aca="false">IF(O704="","",YEAR(O704))</f>
        <v>2020</v>
      </c>
      <c r="W704" s="37" t="str">
        <f aca="false">IF(E704&lt;25,"21-24",IF(E704&lt;30,"25-29",IF(E704&lt;35,"30-34",IF(E704&lt;40,"35-39",IF(E704&lt;45,"40-44","45+")))))</f>
        <v>30-34</v>
      </c>
    </row>
    <row r="705" customFormat="false" ht="15" hidden="false" customHeight="false" outlineLevel="0" collapsed="false">
      <c r="A705" s="37" t="s">
        <v>466</v>
      </c>
      <c r="B705" s="37" t="s">
        <v>379</v>
      </c>
      <c r="C705" s="37" t="s">
        <v>351</v>
      </c>
      <c r="D705" s="37" t="s">
        <v>83</v>
      </c>
      <c r="E705" s="37" t="n">
        <v>41</v>
      </c>
      <c r="F705" s="37" t="s">
        <v>100</v>
      </c>
      <c r="G705" s="37" t="s">
        <v>96</v>
      </c>
      <c r="H705" s="37" t="s">
        <v>321</v>
      </c>
      <c r="I705" s="37" t="s">
        <v>63</v>
      </c>
      <c r="J705" s="37" t="s">
        <v>529</v>
      </c>
      <c r="K705" s="37" t="s">
        <v>78</v>
      </c>
      <c r="L705" s="37" t="s">
        <v>106</v>
      </c>
      <c r="M705" s="37" t="s">
        <v>87</v>
      </c>
      <c r="N705" s="37" t="s">
        <v>90</v>
      </c>
      <c r="O705" s="38" t="n">
        <v>44878</v>
      </c>
      <c r="P705" s="39" t="n">
        <v>4462000</v>
      </c>
      <c r="Q705" s="37" t="n">
        <v>1</v>
      </c>
      <c r="R705" s="37" t="s">
        <v>185</v>
      </c>
      <c r="S705" s="37" t="s">
        <v>113</v>
      </c>
      <c r="T705" s="37" t="s">
        <v>932</v>
      </c>
      <c r="U705" s="37" t="s">
        <v>52</v>
      </c>
      <c r="V705" s="37" t="n">
        <f aca="false">IF(O705="","",YEAR(O705))</f>
        <v>2022</v>
      </c>
      <c r="W705" s="37" t="str">
        <f aca="false">IF(E705&lt;25,"21-24",IF(E705&lt;30,"25-29",IF(E705&lt;35,"30-34",IF(E705&lt;40,"35-39",IF(E705&lt;45,"40-44","45+")))))</f>
        <v>40-44</v>
      </c>
    </row>
    <row r="706" customFormat="false" ht="15" hidden="false" customHeight="false" outlineLevel="0" collapsed="false">
      <c r="A706" s="37" t="s">
        <v>1314</v>
      </c>
      <c r="B706" s="37" t="s">
        <v>419</v>
      </c>
      <c r="C706" s="37" t="s">
        <v>429</v>
      </c>
      <c r="D706" s="37" t="s">
        <v>83</v>
      </c>
      <c r="E706" s="37" t="n">
        <v>31</v>
      </c>
      <c r="F706" s="37" t="s">
        <v>102</v>
      </c>
      <c r="G706" s="37" t="s">
        <v>95</v>
      </c>
      <c r="H706" s="37" t="s">
        <v>318</v>
      </c>
      <c r="I706" s="37" t="s">
        <v>60</v>
      </c>
      <c r="J706" s="37" t="s">
        <v>366</v>
      </c>
      <c r="K706" s="37" t="s">
        <v>76</v>
      </c>
      <c r="L706" s="37" t="s">
        <v>106</v>
      </c>
      <c r="M706" s="37" t="s">
        <v>86</v>
      </c>
      <c r="N706" s="37" t="s">
        <v>90</v>
      </c>
      <c r="O706" s="38" t="n">
        <v>44112</v>
      </c>
      <c r="P706" s="39" t="n">
        <v>633000</v>
      </c>
      <c r="Q706" s="37" t="n">
        <v>30</v>
      </c>
      <c r="R706" s="37" t="s">
        <v>187</v>
      </c>
      <c r="S706" s="37" t="s">
        <v>112</v>
      </c>
      <c r="T706" s="37" t="s">
        <v>670</v>
      </c>
      <c r="U706" s="37" t="s">
        <v>52</v>
      </c>
      <c r="V706" s="37" t="n">
        <f aca="false">IF(O706="","",YEAR(O706))</f>
        <v>2020</v>
      </c>
      <c r="W706" s="37" t="str">
        <f aca="false">IF(E706&lt;25,"21-24",IF(E706&lt;30,"25-29",IF(E706&lt;35,"30-34",IF(E706&lt;40,"35-39",IF(E706&lt;45,"40-44","45+")))))</f>
        <v>30-34</v>
      </c>
    </row>
    <row r="707" customFormat="false" ht="15" hidden="false" customHeight="false" outlineLevel="0" collapsed="false">
      <c r="A707" s="37" t="s">
        <v>1315</v>
      </c>
      <c r="B707" s="37" t="s">
        <v>402</v>
      </c>
      <c r="C707" s="37" t="s">
        <v>469</v>
      </c>
      <c r="D707" s="37" t="s">
        <v>82</v>
      </c>
      <c r="E707" s="37" t="n">
        <v>31</v>
      </c>
      <c r="F707" s="37" t="s">
        <v>100</v>
      </c>
      <c r="G707" s="37" t="s">
        <v>96</v>
      </c>
      <c r="H707" s="37" t="s">
        <v>324</v>
      </c>
      <c r="I707" s="37" t="s">
        <v>66</v>
      </c>
      <c r="J707" s="37" t="s">
        <v>687</v>
      </c>
      <c r="K707" s="37" t="s">
        <v>76</v>
      </c>
      <c r="L707" s="37" t="s">
        <v>106</v>
      </c>
      <c r="M707" s="37" t="s">
        <v>86</v>
      </c>
      <c r="N707" s="37" t="s">
        <v>90</v>
      </c>
      <c r="O707" s="38" t="n">
        <v>45235</v>
      </c>
      <c r="P707" s="39" t="n">
        <v>818000</v>
      </c>
      <c r="Q707" s="37" t="n">
        <v>8</v>
      </c>
      <c r="R707" s="37" t="s">
        <v>187</v>
      </c>
      <c r="S707" s="37" t="s">
        <v>112</v>
      </c>
      <c r="T707" s="37" t="s">
        <v>547</v>
      </c>
      <c r="U707" s="37" t="s">
        <v>52</v>
      </c>
      <c r="V707" s="37" t="n">
        <f aca="false">IF(O707="","",YEAR(O707))</f>
        <v>2023</v>
      </c>
      <c r="W707" s="37" t="str">
        <f aca="false">IF(E707&lt;25,"21-24",IF(E707&lt;30,"25-29",IF(E707&lt;35,"30-34",IF(E707&lt;40,"35-39",IF(E707&lt;45,"40-44","45+")))))</f>
        <v>30-34</v>
      </c>
    </row>
    <row r="708" customFormat="false" ht="15" hidden="false" customHeight="false" outlineLevel="0" collapsed="false">
      <c r="A708" s="37" t="s">
        <v>1316</v>
      </c>
      <c r="B708" s="37" t="s">
        <v>507</v>
      </c>
      <c r="C708" s="37" t="s">
        <v>413</v>
      </c>
      <c r="D708" s="37" t="s">
        <v>82</v>
      </c>
      <c r="E708" s="37" t="n">
        <v>35</v>
      </c>
      <c r="F708" s="37" t="s">
        <v>100</v>
      </c>
      <c r="G708" s="37" t="s">
        <v>95</v>
      </c>
      <c r="H708" s="37" t="s">
        <v>321</v>
      </c>
      <c r="I708" s="37" t="s">
        <v>63</v>
      </c>
      <c r="J708" s="37" t="s">
        <v>626</v>
      </c>
      <c r="K708" s="37" t="s">
        <v>77</v>
      </c>
      <c r="L708" s="37" t="s">
        <v>105</v>
      </c>
      <c r="M708" s="37" t="s">
        <v>86</v>
      </c>
      <c r="N708" s="37" t="s">
        <v>90</v>
      </c>
      <c r="O708" s="38" t="n">
        <v>46246</v>
      </c>
      <c r="P708" s="39" t="n">
        <v>2593000</v>
      </c>
      <c r="Q708" s="37" t="n">
        <v>22</v>
      </c>
      <c r="R708" s="37" t="s">
        <v>187</v>
      </c>
      <c r="S708" s="37" t="s">
        <v>111</v>
      </c>
      <c r="T708" s="37" t="s">
        <v>893</v>
      </c>
      <c r="U708" s="37" t="s">
        <v>52</v>
      </c>
      <c r="V708" s="37" t="n">
        <f aca="false">IF(O708="","",YEAR(O708))</f>
        <v>2026</v>
      </c>
      <c r="W708" s="37" t="str">
        <f aca="false">IF(E708&lt;25,"21-24",IF(E708&lt;30,"25-29",IF(E708&lt;35,"30-34",IF(E708&lt;40,"35-39",IF(E708&lt;45,"40-44","45+")))))</f>
        <v>35-39</v>
      </c>
    </row>
    <row r="709" customFormat="false" ht="15" hidden="false" customHeight="false" outlineLevel="0" collapsed="false">
      <c r="A709" s="37" t="s">
        <v>1317</v>
      </c>
      <c r="B709" s="37" t="s">
        <v>399</v>
      </c>
      <c r="C709" s="37" t="s">
        <v>370</v>
      </c>
      <c r="D709" s="37" t="s">
        <v>83</v>
      </c>
      <c r="E709" s="37" t="n">
        <v>29</v>
      </c>
      <c r="F709" s="37" t="s">
        <v>100</v>
      </c>
      <c r="G709" s="37" t="s">
        <v>94</v>
      </c>
      <c r="H709" s="37" t="s">
        <v>318</v>
      </c>
      <c r="I709" s="37" t="s">
        <v>60</v>
      </c>
      <c r="J709" s="37" t="s">
        <v>393</v>
      </c>
      <c r="K709" s="37" t="s">
        <v>77</v>
      </c>
      <c r="L709" s="37" t="s">
        <v>105</v>
      </c>
      <c r="M709" s="37" t="s">
        <v>86</v>
      </c>
      <c r="N709" s="37" t="s">
        <v>90</v>
      </c>
      <c r="O709" s="38" t="n">
        <v>46221</v>
      </c>
      <c r="P709" s="39" t="n">
        <v>1412000</v>
      </c>
      <c r="Q709" s="37" t="n">
        <v>21</v>
      </c>
      <c r="R709" s="37" t="s">
        <v>187</v>
      </c>
      <c r="S709" s="37" t="s">
        <v>112</v>
      </c>
      <c r="T709" s="37" t="s">
        <v>400</v>
      </c>
      <c r="U709" s="37" t="s">
        <v>53</v>
      </c>
      <c r="V709" s="37" t="n">
        <f aca="false">IF(O709="","",YEAR(O709))</f>
        <v>2026</v>
      </c>
      <c r="W709" s="37" t="str">
        <f aca="false">IF(E709&lt;25,"21-24",IF(E709&lt;30,"25-29",IF(E709&lt;35,"30-34",IF(E709&lt;40,"35-39",IF(E709&lt;45,"40-44","45+")))))</f>
        <v>25-29</v>
      </c>
    </row>
    <row r="710" customFormat="false" ht="15" hidden="false" customHeight="false" outlineLevel="0" collapsed="false">
      <c r="A710" s="37" t="s">
        <v>1245</v>
      </c>
      <c r="B710" s="37" t="s">
        <v>374</v>
      </c>
      <c r="C710" s="37" t="s">
        <v>469</v>
      </c>
      <c r="D710" s="37" t="s">
        <v>83</v>
      </c>
      <c r="E710" s="37" t="n">
        <v>33</v>
      </c>
      <c r="F710" s="37" t="s">
        <v>101</v>
      </c>
      <c r="G710" s="37" t="s">
        <v>98</v>
      </c>
      <c r="H710" s="37" t="s">
        <v>322</v>
      </c>
      <c r="I710" s="37" t="s">
        <v>64</v>
      </c>
      <c r="J710" s="37" t="s">
        <v>457</v>
      </c>
      <c r="K710" s="37" t="s">
        <v>78</v>
      </c>
      <c r="L710" s="37" t="s">
        <v>104</v>
      </c>
      <c r="M710" s="37" t="s">
        <v>86</v>
      </c>
      <c r="N710" s="37" t="s">
        <v>91</v>
      </c>
      <c r="O710" s="38" t="n">
        <v>45808</v>
      </c>
      <c r="P710" s="39" t="n">
        <v>2702000</v>
      </c>
      <c r="Q710" s="37" t="n">
        <v>29</v>
      </c>
      <c r="R710" s="37" t="s">
        <v>187</v>
      </c>
      <c r="S710" s="37" t="s">
        <v>111</v>
      </c>
      <c r="T710" s="37" t="s">
        <v>1318</v>
      </c>
      <c r="U710" s="37" t="s">
        <v>53</v>
      </c>
      <c r="V710" s="37" t="n">
        <f aca="false">IF(O710="","",YEAR(O710))</f>
        <v>2025</v>
      </c>
      <c r="W710" s="37" t="str">
        <f aca="false">IF(E710&lt;25,"21-24",IF(E710&lt;30,"25-29",IF(E710&lt;35,"30-34",IF(E710&lt;40,"35-39",IF(E710&lt;45,"40-44","45+")))))</f>
        <v>30-34</v>
      </c>
    </row>
    <row r="711" customFormat="false" ht="15" hidden="false" customHeight="false" outlineLevel="0" collapsed="false">
      <c r="A711" s="37" t="s">
        <v>1319</v>
      </c>
      <c r="B711" s="37" t="s">
        <v>460</v>
      </c>
      <c r="C711" s="37" t="s">
        <v>365</v>
      </c>
      <c r="D711" s="37" t="s">
        <v>83</v>
      </c>
      <c r="E711" s="37" t="n">
        <v>33</v>
      </c>
      <c r="F711" s="37" t="s">
        <v>101</v>
      </c>
      <c r="G711" s="37" t="s">
        <v>94</v>
      </c>
      <c r="H711" s="37" t="s">
        <v>318</v>
      </c>
      <c r="I711" s="37" t="s">
        <v>60</v>
      </c>
      <c r="J711" s="37" t="s">
        <v>366</v>
      </c>
      <c r="K711" s="37" t="s">
        <v>76</v>
      </c>
      <c r="L711" s="37" t="s">
        <v>106</v>
      </c>
      <c r="M711" s="37" t="s">
        <v>87</v>
      </c>
      <c r="N711" s="37" t="s">
        <v>90</v>
      </c>
      <c r="O711" s="38" t="n">
        <v>44658</v>
      </c>
      <c r="P711" s="39" t="n">
        <v>712000</v>
      </c>
      <c r="Q711" s="37" t="n">
        <v>1</v>
      </c>
      <c r="R711" s="37" t="s">
        <v>185</v>
      </c>
      <c r="S711" s="37" t="s">
        <v>112</v>
      </c>
      <c r="T711" s="37" t="s">
        <v>619</v>
      </c>
      <c r="U711" s="37" t="s">
        <v>52</v>
      </c>
      <c r="V711" s="37" t="n">
        <f aca="false">IF(O711="","",YEAR(O711))</f>
        <v>2022</v>
      </c>
      <c r="W711" s="37" t="str">
        <f aca="false">IF(E711&lt;25,"21-24",IF(E711&lt;30,"25-29",IF(E711&lt;35,"30-34",IF(E711&lt;40,"35-39",IF(E711&lt;45,"40-44","45+")))))</f>
        <v>30-34</v>
      </c>
    </row>
    <row r="712" customFormat="false" ht="15" hidden="false" customHeight="false" outlineLevel="0" collapsed="false">
      <c r="A712" s="37" t="s">
        <v>1320</v>
      </c>
      <c r="B712" s="37" t="s">
        <v>474</v>
      </c>
      <c r="C712" s="37" t="s">
        <v>396</v>
      </c>
      <c r="D712" s="37" t="s">
        <v>83</v>
      </c>
      <c r="E712" s="37" t="n">
        <v>28</v>
      </c>
      <c r="F712" s="37" t="s">
        <v>101</v>
      </c>
      <c r="G712" s="37" t="s">
        <v>95</v>
      </c>
      <c r="H712" s="37" t="s">
        <v>319</v>
      </c>
      <c r="I712" s="37" t="s">
        <v>61</v>
      </c>
      <c r="J712" s="37" t="s">
        <v>380</v>
      </c>
      <c r="K712" s="37" t="s">
        <v>76</v>
      </c>
      <c r="L712" s="37" t="s">
        <v>105</v>
      </c>
      <c r="M712" s="37" t="s">
        <v>87</v>
      </c>
      <c r="N712" s="37" t="s">
        <v>90</v>
      </c>
      <c r="O712" s="38" t="n">
        <v>45266</v>
      </c>
      <c r="P712" s="39" t="n">
        <v>1383000</v>
      </c>
      <c r="Q712" s="37" t="n">
        <v>5</v>
      </c>
      <c r="R712" s="37" t="s">
        <v>187</v>
      </c>
      <c r="S712" s="37" t="s">
        <v>113</v>
      </c>
      <c r="T712" s="37" t="s">
        <v>1321</v>
      </c>
      <c r="U712" s="37" t="s">
        <v>52</v>
      </c>
      <c r="V712" s="37" t="n">
        <f aca="false">IF(O712="","",YEAR(O712))</f>
        <v>2023</v>
      </c>
      <c r="W712" s="37" t="str">
        <f aca="false">IF(E712&lt;25,"21-24",IF(E712&lt;30,"25-29",IF(E712&lt;35,"30-34",IF(E712&lt;40,"35-39",IF(E712&lt;45,"40-44","45+")))))</f>
        <v>25-29</v>
      </c>
    </row>
    <row r="713" customFormat="false" ht="15" hidden="false" customHeight="false" outlineLevel="0" collapsed="false">
      <c r="A713" s="37" t="s">
        <v>454</v>
      </c>
      <c r="B713" s="37" t="s">
        <v>641</v>
      </c>
      <c r="C713" s="37" t="s">
        <v>433</v>
      </c>
      <c r="D713" s="37" t="s">
        <v>83</v>
      </c>
      <c r="E713" s="37" t="n">
        <v>44</v>
      </c>
      <c r="F713" s="37" t="s">
        <v>102</v>
      </c>
      <c r="G713" s="37" t="s">
        <v>94</v>
      </c>
      <c r="H713" s="37" t="s">
        <v>318</v>
      </c>
      <c r="I713" s="37" t="s">
        <v>60</v>
      </c>
      <c r="J713" s="37" t="s">
        <v>407</v>
      </c>
      <c r="K713" s="37" t="s">
        <v>78</v>
      </c>
      <c r="L713" s="37" t="s">
        <v>106</v>
      </c>
      <c r="M713" s="37" t="s">
        <v>88</v>
      </c>
      <c r="N713" s="37" t="s">
        <v>90</v>
      </c>
      <c r="O713" s="38" t="n">
        <v>45526</v>
      </c>
      <c r="P713" s="39" t="n">
        <v>3083000</v>
      </c>
      <c r="Q713" s="37" t="n">
        <v>10</v>
      </c>
      <c r="R713" s="37" t="s">
        <v>187</v>
      </c>
      <c r="S713" s="37" t="s">
        <v>113</v>
      </c>
      <c r="T713" s="37" t="s">
        <v>946</v>
      </c>
      <c r="U713" s="37" t="s">
        <v>52</v>
      </c>
      <c r="V713" s="37" t="n">
        <f aca="false">IF(O713="","",YEAR(O713))</f>
        <v>2024</v>
      </c>
      <c r="W713" s="37" t="str">
        <f aca="false">IF(E713&lt;25,"21-24",IF(E713&lt;30,"25-29",IF(E713&lt;35,"30-34",IF(E713&lt;40,"35-39",IF(E713&lt;45,"40-44","45+")))))</f>
        <v>40-44</v>
      </c>
    </row>
    <row r="714" customFormat="false" ht="15" hidden="false" customHeight="false" outlineLevel="0" collapsed="false">
      <c r="A714" s="37" t="s">
        <v>1322</v>
      </c>
      <c r="B714" s="37" t="s">
        <v>410</v>
      </c>
      <c r="C714" s="37" t="s">
        <v>516</v>
      </c>
      <c r="D714" s="37" t="s">
        <v>82</v>
      </c>
      <c r="E714" s="37" t="n">
        <v>26</v>
      </c>
      <c r="F714" s="37" t="s">
        <v>100</v>
      </c>
      <c r="G714" s="37" t="s">
        <v>94</v>
      </c>
      <c r="H714" s="37" t="s">
        <v>322</v>
      </c>
      <c r="I714" s="37" t="s">
        <v>64</v>
      </c>
      <c r="J714" s="37" t="s">
        <v>461</v>
      </c>
      <c r="K714" s="37" t="s">
        <v>75</v>
      </c>
      <c r="L714" s="37" t="s">
        <v>105</v>
      </c>
      <c r="M714" s="37" t="s">
        <v>87</v>
      </c>
      <c r="N714" s="37" t="s">
        <v>90</v>
      </c>
      <c r="O714" s="38" t="n">
        <v>44471</v>
      </c>
      <c r="P714" s="39" t="n">
        <v>535000</v>
      </c>
      <c r="Q714" s="37" t="n">
        <v>2</v>
      </c>
      <c r="R714" s="37" t="s">
        <v>187</v>
      </c>
      <c r="S714" s="37" t="s">
        <v>111</v>
      </c>
      <c r="T714" s="37" t="s">
        <v>1318</v>
      </c>
      <c r="U714" s="37" t="s">
        <v>52</v>
      </c>
      <c r="V714" s="37" t="n">
        <f aca="false">IF(O714="","",YEAR(O714))</f>
        <v>2021</v>
      </c>
      <c r="W714" s="37" t="str">
        <f aca="false">IF(E714&lt;25,"21-24",IF(E714&lt;30,"25-29",IF(E714&lt;35,"30-34",IF(E714&lt;40,"35-39",IF(E714&lt;45,"40-44","45+")))))</f>
        <v>25-29</v>
      </c>
    </row>
    <row r="715" customFormat="false" ht="15" hidden="false" customHeight="false" outlineLevel="0" collapsed="false">
      <c r="A715" s="37" t="s">
        <v>1323</v>
      </c>
      <c r="B715" s="37" t="s">
        <v>456</v>
      </c>
      <c r="C715" s="37" t="s">
        <v>375</v>
      </c>
      <c r="D715" s="37" t="s">
        <v>82</v>
      </c>
      <c r="E715" s="37" t="n">
        <v>31</v>
      </c>
      <c r="F715" s="37" t="s">
        <v>101</v>
      </c>
      <c r="G715" s="37" t="s">
        <v>95</v>
      </c>
      <c r="H715" s="37" t="s">
        <v>326</v>
      </c>
      <c r="I715" s="37" t="s">
        <v>68</v>
      </c>
      <c r="J715" s="37" t="s">
        <v>569</v>
      </c>
      <c r="K715" s="37" t="s">
        <v>76</v>
      </c>
      <c r="L715" s="37" t="s">
        <v>106</v>
      </c>
      <c r="M715" s="37" t="s">
        <v>87</v>
      </c>
      <c r="N715" s="37" t="s">
        <v>90</v>
      </c>
      <c r="O715" s="38" t="n">
        <v>46261</v>
      </c>
      <c r="P715" s="39" t="n">
        <v>619000</v>
      </c>
      <c r="Q715" s="37" t="n">
        <v>9</v>
      </c>
      <c r="R715" s="37" t="s">
        <v>187</v>
      </c>
      <c r="S715" s="37" t="s">
        <v>112</v>
      </c>
      <c r="T715" s="37" t="s">
        <v>1139</v>
      </c>
      <c r="U715" s="37" t="s">
        <v>52</v>
      </c>
      <c r="V715" s="37" t="n">
        <f aca="false">IF(O715="","",YEAR(O715))</f>
        <v>2026</v>
      </c>
      <c r="W715" s="37" t="str">
        <f aca="false">IF(E715&lt;25,"21-24",IF(E715&lt;30,"25-29",IF(E715&lt;35,"30-34",IF(E715&lt;40,"35-39",IF(E715&lt;45,"40-44","45+")))))</f>
        <v>30-34</v>
      </c>
    </row>
    <row r="716" customFormat="false" ht="15" hidden="false" customHeight="false" outlineLevel="0" collapsed="false">
      <c r="A716" s="37" t="s">
        <v>1324</v>
      </c>
      <c r="B716" s="37" t="s">
        <v>445</v>
      </c>
      <c r="C716" s="37" t="s">
        <v>469</v>
      </c>
      <c r="D716" s="37" t="s">
        <v>83</v>
      </c>
      <c r="E716" s="37" t="n">
        <v>32</v>
      </c>
      <c r="F716" s="37" t="s">
        <v>101</v>
      </c>
      <c r="G716" s="37" t="s">
        <v>94</v>
      </c>
      <c r="H716" s="37" t="s">
        <v>321</v>
      </c>
      <c r="I716" s="37" t="s">
        <v>63</v>
      </c>
      <c r="J716" s="37" t="s">
        <v>626</v>
      </c>
      <c r="K716" s="37" t="s">
        <v>77</v>
      </c>
      <c r="L716" s="37" t="s">
        <v>107</v>
      </c>
      <c r="M716" s="37" t="s">
        <v>87</v>
      </c>
      <c r="N716" s="37" t="s">
        <v>90</v>
      </c>
      <c r="O716" s="38" t="n">
        <v>44686</v>
      </c>
      <c r="P716" s="39" t="n">
        <v>2552000</v>
      </c>
      <c r="Q716" s="37" t="n">
        <v>8</v>
      </c>
      <c r="R716" s="37" t="s">
        <v>187</v>
      </c>
      <c r="S716" s="37" t="s">
        <v>112</v>
      </c>
      <c r="T716" s="37" t="s">
        <v>1090</v>
      </c>
      <c r="U716" s="37" t="s">
        <v>52</v>
      </c>
      <c r="V716" s="37" t="n">
        <f aca="false">IF(O716="","",YEAR(O716))</f>
        <v>2022</v>
      </c>
      <c r="W716" s="37" t="str">
        <f aca="false">IF(E716&lt;25,"21-24",IF(E716&lt;30,"25-29",IF(E716&lt;35,"30-34",IF(E716&lt;40,"35-39",IF(E716&lt;45,"40-44","45+")))))</f>
        <v>30-34</v>
      </c>
    </row>
    <row r="717" customFormat="false" ht="15" hidden="false" customHeight="false" outlineLevel="0" collapsed="false">
      <c r="A717" s="37" t="s">
        <v>463</v>
      </c>
      <c r="B717" s="37" t="s">
        <v>519</v>
      </c>
      <c r="C717" s="37" t="s">
        <v>387</v>
      </c>
      <c r="D717" s="37" t="s">
        <v>83</v>
      </c>
      <c r="E717" s="37" t="n">
        <v>45</v>
      </c>
      <c r="F717" s="37" t="s">
        <v>102</v>
      </c>
      <c r="G717" s="37" t="s">
        <v>95</v>
      </c>
      <c r="H717" s="37" t="s">
        <v>322</v>
      </c>
      <c r="I717" s="37" t="s">
        <v>64</v>
      </c>
      <c r="J717" s="37" t="s">
        <v>457</v>
      </c>
      <c r="K717" s="37" t="s">
        <v>78</v>
      </c>
      <c r="L717" s="37" t="s">
        <v>108</v>
      </c>
      <c r="M717" s="37" t="s">
        <v>86</v>
      </c>
      <c r="N717" s="37" t="s">
        <v>90</v>
      </c>
      <c r="O717" s="38" t="n">
        <v>44023</v>
      </c>
      <c r="P717" s="39" t="n">
        <v>2941000</v>
      </c>
      <c r="Q717" s="37" t="n">
        <v>7</v>
      </c>
      <c r="R717" s="37" t="s">
        <v>187</v>
      </c>
      <c r="S717" s="37" t="s">
        <v>112</v>
      </c>
      <c r="T717" s="37" t="s">
        <v>1245</v>
      </c>
      <c r="U717" s="37" t="s">
        <v>52</v>
      </c>
      <c r="V717" s="37" t="n">
        <f aca="false">IF(O717="","",YEAR(O717))</f>
        <v>2020</v>
      </c>
      <c r="W717" s="37" t="str">
        <f aca="false">IF(E717&lt;25,"21-24",IF(E717&lt;30,"25-29",IF(E717&lt;35,"30-34",IF(E717&lt;40,"35-39",IF(E717&lt;45,"40-44","45+")))))</f>
        <v>45+</v>
      </c>
    </row>
    <row r="718" customFormat="false" ht="15" hidden="false" customHeight="false" outlineLevel="0" collapsed="false">
      <c r="A718" s="37" t="s">
        <v>1325</v>
      </c>
      <c r="B718" s="37" t="s">
        <v>374</v>
      </c>
      <c r="C718" s="37" t="s">
        <v>516</v>
      </c>
      <c r="D718" s="37" t="s">
        <v>83</v>
      </c>
      <c r="E718" s="37" t="n">
        <v>34</v>
      </c>
      <c r="F718" s="37" t="s">
        <v>102</v>
      </c>
      <c r="G718" s="37" t="s">
        <v>94</v>
      </c>
      <c r="H718" s="37" t="s">
        <v>318</v>
      </c>
      <c r="I718" s="37" t="s">
        <v>60</v>
      </c>
      <c r="J718" s="37" t="s">
        <v>393</v>
      </c>
      <c r="K718" s="37" t="s">
        <v>77</v>
      </c>
      <c r="L718" s="37" t="s">
        <v>106</v>
      </c>
      <c r="M718" s="37" t="s">
        <v>88</v>
      </c>
      <c r="N718" s="37" t="s">
        <v>90</v>
      </c>
      <c r="O718" s="38" t="n">
        <v>42487</v>
      </c>
      <c r="P718" s="39" t="n">
        <v>2192000</v>
      </c>
      <c r="Q718" s="37" t="n">
        <v>3</v>
      </c>
      <c r="R718" s="37" t="s">
        <v>187</v>
      </c>
      <c r="S718" s="37" t="s">
        <v>111</v>
      </c>
      <c r="T718" s="37" t="s">
        <v>591</v>
      </c>
      <c r="U718" s="37" t="s">
        <v>52</v>
      </c>
      <c r="V718" s="37" t="n">
        <f aca="false">IF(O718="","",YEAR(O718))</f>
        <v>2016</v>
      </c>
      <c r="W718" s="37" t="str">
        <f aca="false">IF(E718&lt;25,"21-24",IF(E718&lt;30,"25-29",IF(E718&lt;35,"30-34",IF(E718&lt;40,"35-39",IF(E718&lt;45,"40-44","45+")))))</f>
        <v>30-34</v>
      </c>
    </row>
    <row r="719" customFormat="false" ht="15" hidden="false" customHeight="false" outlineLevel="0" collapsed="false">
      <c r="A719" s="37" t="s">
        <v>580</v>
      </c>
      <c r="B719" s="37" t="s">
        <v>468</v>
      </c>
      <c r="C719" s="37" t="s">
        <v>387</v>
      </c>
      <c r="D719" s="37" t="s">
        <v>83</v>
      </c>
      <c r="E719" s="37" t="n">
        <v>43</v>
      </c>
      <c r="F719" s="37" t="s">
        <v>101</v>
      </c>
      <c r="G719" s="37" t="s">
        <v>94</v>
      </c>
      <c r="H719" s="37" t="s">
        <v>319</v>
      </c>
      <c r="I719" s="37" t="s">
        <v>61</v>
      </c>
      <c r="J719" s="37" t="s">
        <v>423</v>
      </c>
      <c r="K719" s="37" t="s">
        <v>78</v>
      </c>
      <c r="L719" s="37" t="s">
        <v>107</v>
      </c>
      <c r="M719" s="37" t="s">
        <v>87</v>
      </c>
      <c r="N719" s="37" t="s">
        <v>90</v>
      </c>
      <c r="O719" s="38" t="n">
        <v>42522</v>
      </c>
      <c r="P719" s="39" t="n">
        <v>3263000</v>
      </c>
      <c r="Q719" s="37" t="n">
        <v>8</v>
      </c>
      <c r="R719" s="37" t="s">
        <v>187</v>
      </c>
      <c r="S719" s="37" t="s">
        <v>111</v>
      </c>
      <c r="T719" s="37" t="s">
        <v>1107</v>
      </c>
      <c r="U719" s="37" t="s">
        <v>52</v>
      </c>
      <c r="V719" s="37" t="n">
        <f aca="false">IF(O719="","",YEAR(O719))</f>
        <v>2016</v>
      </c>
      <c r="W719" s="37" t="str">
        <f aca="false">IF(E719&lt;25,"21-24",IF(E719&lt;30,"25-29",IF(E719&lt;35,"30-34",IF(E719&lt;40,"35-39",IF(E719&lt;45,"40-44","45+")))))</f>
        <v>40-44</v>
      </c>
    </row>
    <row r="720" customFormat="false" ht="15" hidden="false" customHeight="false" outlineLevel="0" collapsed="false">
      <c r="A720" s="37" t="s">
        <v>1326</v>
      </c>
      <c r="B720" s="37" t="s">
        <v>537</v>
      </c>
      <c r="C720" s="37" t="s">
        <v>642</v>
      </c>
      <c r="D720" s="37" t="s">
        <v>83</v>
      </c>
      <c r="E720" s="37" t="n">
        <v>29</v>
      </c>
      <c r="F720" s="37" t="s">
        <v>101</v>
      </c>
      <c r="G720" s="37" t="s">
        <v>97</v>
      </c>
      <c r="H720" s="37" t="s">
        <v>318</v>
      </c>
      <c r="I720" s="37" t="s">
        <v>60</v>
      </c>
      <c r="J720" s="37" t="s">
        <v>393</v>
      </c>
      <c r="K720" s="37" t="s">
        <v>77</v>
      </c>
      <c r="L720" s="37" t="s">
        <v>109</v>
      </c>
      <c r="M720" s="37" t="s">
        <v>87</v>
      </c>
      <c r="N720" s="37" t="s">
        <v>90</v>
      </c>
      <c r="O720" s="38" t="n">
        <v>46004</v>
      </c>
      <c r="P720" s="39" t="n">
        <v>1552000</v>
      </c>
      <c r="Q720" s="37" t="n">
        <v>9</v>
      </c>
      <c r="R720" s="37" t="s">
        <v>187</v>
      </c>
      <c r="S720" s="37" t="s">
        <v>113</v>
      </c>
      <c r="T720" s="37" t="s">
        <v>584</v>
      </c>
      <c r="U720" s="37" t="s">
        <v>52</v>
      </c>
      <c r="V720" s="37" t="n">
        <f aca="false">IF(O720="","",YEAR(O720))</f>
        <v>2025</v>
      </c>
      <c r="W720" s="37" t="str">
        <f aca="false">IF(E720&lt;25,"21-24",IF(E720&lt;30,"25-29",IF(E720&lt;35,"30-34",IF(E720&lt;40,"35-39",IF(E720&lt;45,"40-44","45+")))))</f>
        <v>25-29</v>
      </c>
    </row>
    <row r="721" customFormat="false" ht="15" hidden="false" customHeight="false" outlineLevel="0" collapsed="false">
      <c r="A721" s="37" t="s">
        <v>1327</v>
      </c>
      <c r="B721" s="37" t="s">
        <v>507</v>
      </c>
      <c r="C721" s="37" t="s">
        <v>429</v>
      </c>
      <c r="D721" s="37" t="s">
        <v>83</v>
      </c>
      <c r="E721" s="37" t="n">
        <v>38</v>
      </c>
      <c r="F721" s="37" t="s">
        <v>101</v>
      </c>
      <c r="G721" s="37" t="s">
        <v>97</v>
      </c>
      <c r="H721" s="37" t="s">
        <v>321</v>
      </c>
      <c r="I721" s="37" t="s">
        <v>63</v>
      </c>
      <c r="J721" s="37" t="s">
        <v>626</v>
      </c>
      <c r="K721" s="37" t="s">
        <v>77</v>
      </c>
      <c r="L721" s="37" t="s">
        <v>108</v>
      </c>
      <c r="M721" s="37" t="s">
        <v>87</v>
      </c>
      <c r="N721" s="37" t="s">
        <v>90</v>
      </c>
      <c r="O721" s="38" t="n">
        <v>43066</v>
      </c>
      <c r="P721" s="39" t="n">
        <v>2218000</v>
      </c>
      <c r="Q721" s="37" t="n">
        <v>7</v>
      </c>
      <c r="R721" s="37" t="s">
        <v>185</v>
      </c>
      <c r="S721" s="37" t="s">
        <v>112</v>
      </c>
      <c r="T721" s="37" t="s">
        <v>372</v>
      </c>
      <c r="U721" s="37" t="s">
        <v>52</v>
      </c>
      <c r="V721" s="37" t="n">
        <f aca="false">IF(O721="","",YEAR(O721))</f>
        <v>2017</v>
      </c>
      <c r="W721" s="37" t="str">
        <f aca="false">IF(E721&lt;25,"21-24",IF(E721&lt;30,"25-29",IF(E721&lt;35,"30-34",IF(E721&lt;40,"35-39",IF(E721&lt;45,"40-44","45+")))))</f>
        <v>35-39</v>
      </c>
    </row>
    <row r="722" customFormat="false" ht="15" hidden="false" customHeight="false" outlineLevel="0" collapsed="false">
      <c r="A722" s="37" t="s">
        <v>704</v>
      </c>
      <c r="B722" s="37" t="s">
        <v>479</v>
      </c>
      <c r="C722" s="37" t="s">
        <v>426</v>
      </c>
      <c r="D722" s="37" t="s">
        <v>83</v>
      </c>
      <c r="E722" s="37" t="n">
        <v>36</v>
      </c>
      <c r="F722" s="37" t="s">
        <v>101</v>
      </c>
      <c r="G722" s="37" t="s">
        <v>94</v>
      </c>
      <c r="H722" s="37" t="s">
        <v>320</v>
      </c>
      <c r="I722" s="37" t="s">
        <v>62</v>
      </c>
      <c r="J722" s="37" t="s">
        <v>481</v>
      </c>
      <c r="K722" s="37" t="s">
        <v>78</v>
      </c>
      <c r="L722" s="37" t="s">
        <v>105</v>
      </c>
      <c r="M722" s="37" t="s">
        <v>86</v>
      </c>
      <c r="N722" s="37" t="s">
        <v>90</v>
      </c>
      <c r="O722" s="38" t="n">
        <v>44194</v>
      </c>
      <c r="P722" s="39" t="n">
        <v>4554000</v>
      </c>
      <c r="Q722" s="37" t="n">
        <v>18</v>
      </c>
      <c r="R722" s="37" t="s">
        <v>185</v>
      </c>
      <c r="S722" s="37" t="s">
        <v>114</v>
      </c>
      <c r="T722" s="37" t="s">
        <v>598</v>
      </c>
      <c r="U722" s="37" t="s">
        <v>52</v>
      </c>
      <c r="V722" s="37" t="n">
        <f aca="false">IF(O722="","",YEAR(O722))</f>
        <v>2020</v>
      </c>
      <c r="W722" s="37" t="str">
        <f aca="false">IF(E722&lt;25,"21-24",IF(E722&lt;30,"25-29",IF(E722&lt;35,"30-34",IF(E722&lt;40,"35-39",IF(E722&lt;45,"40-44","45+")))))</f>
        <v>35-39</v>
      </c>
    </row>
    <row r="723" customFormat="false" ht="15" hidden="false" customHeight="false" outlineLevel="0" collapsed="false">
      <c r="A723" s="37" t="s">
        <v>1328</v>
      </c>
      <c r="B723" s="37" t="s">
        <v>410</v>
      </c>
      <c r="C723" s="37" t="s">
        <v>484</v>
      </c>
      <c r="D723" s="37" t="s">
        <v>82</v>
      </c>
      <c r="E723" s="37" t="n">
        <v>29</v>
      </c>
      <c r="F723" s="37" t="s">
        <v>100</v>
      </c>
      <c r="G723" s="37" t="s">
        <v>96</v>
      </c>
      <c r="H723" s="37" t="s">
        <v>319</v>
      </c>
      <c r="I723" s="37" t="s">
        <v>61</v>
      </c>
      <c r="J723" s="37" t="s">
        <v>380</v>
      </c>
      <c r="K723" s="37" t="s">
        <v>76</v>
      </c>
      <c r="L723" s="37" t="s">
        <v>106</v>
      </c>
      <c r="M723" s="37" t="s">
        <v>86</v>
      </c>
      <c r="N723" s="37" t="s">
        <v>90</v>
      </c>
      <c r="O723" s="38" t="n">
        <v>45954</v>
      </c>
      <c r="P723" s="39" t="n">
        <v>1363000</v>
      </c>
      <c r="Q723" s="37" t="n">
        <v>8</v>
      </c>
      <c r="R723" s="37" t="s">
        <v>185</v>
      </c>
      <c r="S723" s="37" t="s">
        <v>114</v>
      </c>
      <c r="T723" s="37" t="s">
        <v>514</v>
      </c>
      <c r="U723" s="37" t="s">
        <v>52</v>
      </c>
      <c r="V723" s="37" t="n">
        <f aca="false">IF(O723="","",YEAR(O723))</f>
        <v>2025</v>
      </c>
      <c r="W723" s="37" t="str">
        <f aca="false">IF(E723&lt;25,"21-24",IF(E723&lt;30,"25-29",IF(E723&lt;35,"30-34",IF(E723&lt;40,"35-39",IF(E723&lt;45,"40-44","45+")))))</f>
        <v>25-29</v>
      </c>
    </row>
    <row r="724" customFormat="false" ht="15" hidden="false" customHeight="false" outlineLevel="0" collapsed="false">
      <c r="A724" s="37" t="s">
        <v>1329</v>
      </c>
      <c r="B724" s="37" t="s">
        <v>479</v>
      </c>
      <c r="C724" s="37" t="s">
        <v>387</v>
      </c>
      <c r="D724" s="37" t="s">
        <v>82</v>
      </c>
      <c r="E724" s="37" t="n">
        <v>29</v>
      </c>
      <c r="F724" s="37" t="s">
        <v>100</v>
      </c>
      <c r="G724" s="37" t="s">
        <v>94</v>
      </c>
      <c r="H724" s="37" t="s">
        <v>318</v>
      </c>
      <c r="I724" s="37" t="s">
        <v>60</v>
      </c>
      <c r="J724" s="37" t="s">
        <v>393</v>
      </c>
      <c r="K724" s="37" t="s">
        <v>77</v>
      </c>
      <c r="L724" s="37" t="s">
        <v>106</v>
      </c>
      <c r="M724" s="37" t="s">
        <v>87</v>
      </c>
      <c r="N724" s="37" t="s">
        <v>90</v>
      </c>
      <c r="O724" s="38" t="n">
        <v>45491</v>
      </c>
      <c r="P724" s="39" t="n">
        <v>2193000</v>
      </c>
      <c r="Q724" s="37" t="n">
        <v>17</v>
      </c>
      <c r="R724" s="37" t="s">
        <v>185</v>
      </c>
      <c r="S724" s="37" t="s">
        <v>112</v>
      </c>
      <c r="T724" s="37" t="s">
        <v>400</v>
      </c>
      <c r="U724" s="37" t="s">
        <v>52</v>
      </c>
      <c r="V724" s="37" t="n">
        <f aca="false">IF(O724="","",YEAR(O724))</f>
        <v>2024</v>
      </c>
      <c r="W724" s="37" t="str">
        <f aca="false">IF(E724&lt;25,"21-24",IF(E724&lt;30,"25-29",IF(E724&lt;35,"30-34",IF(E724&lt;40,"35-39",IF(E724&lt;45,"40-44","45+")))))</f>
        <v>25-29</v>
      </c>
    </row>
    <row r="725" customFormat="false" ht="15" hidden="false" customHeight="false" outlineLevel="0" collapsed="false">
      <c r="A725" s="37" t="s">
        <v>1330</v>
      </c>
      <c r="B725" s="37" t="s">
        <v>488</v>
      </c>
      <c r="C725" s="37" t="s">
        <v>387</v>
      </c>
      <c r="D725" s="37" t="s">
        <v>83</v>
      </c>
      <c r="E725" s="37" t="n">
        <v>34</v>
      </c>
      <c r="F725" s="37" t="s">
        <v>100</v>
      </c>
      <c r="G725" s="37" t="s">
        <v>94</v>
      </c>
      <c r="H725" s="37" t="s">
        <v>325</v>
      </c>
      <c r="I725" s="37" t="s">
        <v>67</v>
      </c>
      <c r="J725" s="37" t="s">
        <v>357</v>
      </c>
      <c r="K725" s="37" t="s">
        <v>75</v>
      </c>
      <c r="L725" s="37" t="s">
        <v>104</v>
      </c>
      <c r="M725" s="37" t="s">
        <v>86</v>
      </c>
      <c r="N725" s="37" t="s">
        <v>90</v>
      </c>
      <c r="O725" s="38" t="n">
        <v>44940</v>
      </c>
      <c r="P725" s="39" t="n">
        <v>418000</v>
      </c>
      <c r="Q725" s="37" t="n">
        <v>14</v>
      </c>
      <c r="R725" s="37" t="s">
        <v>187</v>
      </c>
      <c r="S725" s="37" t="s">
        <v>111</v>
      </c>
      <c r="T725" s="37" t="s">
        <v>665</v>
      </c>
      <c r="U725" s="37" t="s">
        <v>52</v>
      </c>
      <c r="V725" s="37" t="n">
        <f aca="false">IF(O725="","",YEAR(O725))</f>
        <v>2023</v>
      </c>
      <c r="W725" s="37" t="str">
        <f aca="false">IF(E725&lt;25,"21-24",IF(E725&lt;30,"25-29",IF(E725&lt;35,"30-34",IF(E725&lt;40,"35-39",IF(E725&lt;45,"40-44","45+")))))</f>
        <v>30-34</v>
      </c>
    </row>
    <row r="726" customFormat="false" ht="15" hidden="false" customHeight="false" outlineLevel="0" collapsed="false">
      <c r="A726" s="37" t="s">
        <v>1331</v>
      </c>
      <c r="B726" s="37" t="s">
        <v>445</v>
      </c>
      <c r="C726" s="37" t="s">
        <v>516</v>
      </c>
      <c r="D726" s="37" t="s">
        <v>83</v>
      </c>
      <c r="E726" s="37" t="n">
        <v>33</v>
      </c>
      <c r="F726" s="37" t="s">
        <v>101</v>
      </c>
      <c r="G726" s="37" t="s">
        <v>97</v>
      </c>
      <c r="H726" s="37" t="s">
        <v>322</v>
      </c>
      <c r="I726" s="37" t="s">
        <v>64</v>
      </c>
      <c r="J726" s="37" t="s">
        <v>440</v>
      </c>
      <c r="K726" s="37" t="s">
        <v>76</v>
      </c>
      <c r="L726" s="37" t="s">
        <v>105</v>
      </c>
      <c r="M726" s="37" t="s">
        <v>87</v>
      </c>
      <c r="N726" s="37" t="s">
        <v>90</v>
      </c>
      <c r="O726" s="38" t="n">
        <v>44040</v>
      </c>
      <c r="P726" s="39" t="n">
        <v>764000</v>
      </c>
      <c r="Q726" s="37" t="n">
        <v>2</v>
      </c>
      <c r="R726" s="37" t="s">
        <v>187</v>
      </c>
      <c r="S726" s="37" t="s">
        <v>112</v>
      </c>
      <c r="T726" s="37" t="s">
        <v>644</v>
      </c>
      <c r="U726" s="37" t="s">
        <v>52</v>
      </c>
      <c r="V726" s="37" t="n">
        <f aca="false">IF(O726="","",YEAR(O726))</f>
        <v>2020</v>
      </c>
      <c r="W726" s="37" t="str">
        <f aca="false">IF(E726&lt;25,"21-24",IF(E726&lt;30,"25-29",IF(E726&lt;35,"30-34",IF(E726&lt;40,"35-39",IF(E726&lt;45,"40-44","45+")))))</f>
        <v>30-34</v>
      </c>
    </row>
    <row r="727" customFormat="false" ht="15" hidden="false" customHeight="false" outlineLevel="0" collapsed="false">
      <c r="A727" s="37" t="s">
        <v>1332</v>
      </c>
      <c r="B727" s="37" t="s">
        <v>419</v>
      </c>
      <c r="C727" s="37" t="s">
        <v>469</v>
      </c>
      <c r="D727" s="37" t="s">
        <v>82</v>
      </c>
      <c r="E727" s="37" t="n">
        <v>32</v>
      </c>
      <c r="F727" s="37" t="s">
        <v>100</v>
      </c>
      <c r="G727" s="37" t="s">
        <v>95</v>
      </c>
      <c r="H727" s="37" t="s">
        <v>318</v>
      </c>
      <c r="I727" s="37" t="s">
        <v>60</v>
      </c>
      <c r="J727" s="37" t="s">
        <v>384</v>
      </c>
      <c r="K727" s="37" t="s">
        <v>76</v>
      </c>
      <c r="L727" s="37" t="s">
        <v>104</v>
      </c>
      <c r="M727" s="37" t="s">
        <v>86</v>
      </c>
      <c r="N727" s="37" t="s">
        <v>90</v>
      </c>
      <c r="O727" s="38" t="n">
        <v>43066</v>
      </c>
      <c r="P727" s="39" t="n">
        <v>1174000</v>
      </c>
      <c r="Q727" s="37" t="n">
        <v>5</v>
      </c>
      <c r="R727" s="37" t="s">
        <v>187</v>
      </c>
      <c r="S727" s="37" t="s">
        <v>113</v>
      </c>
      <c r="T727" s="37" t="s">
        <v>367</v>
      </c>
      <c r="U727" s="37" t="s">
        <v>52</v>
      </c>
      <c r="V727" s="37" t="n">
        <f aca="false">IF(O727="","",YEAR(O727))</f>
        <v>2017</v>
      </c>
      <c r="W727" s="37" t="str">
        <f aca="false">IF(E727&lt;25,"21-24",IF(E727&lt;30,"25-29",IF(E727&lt;35,"30-34",IF(E727&lt;40,"35-39",IF(E727&lt;45,"40-44","45+")))))</f>
        <v>30-34</v>
      </c>
    </row>
    <row r="728" customFormat="false" ht="15" hidden="false" customHeight="false" outlineLevel="0" collapsed="false">
      <c r="A728" s="37" t="s">
        <v>1333</v>
      </c>
      <c r="B728" s="37" t="s">
        <v>448</v>
      </c>
      <c r="C728" s="37" t="s">
        <v>365</v>
      </c>
      <c r="D728" s="37" t="s">
        <v>82</v>
      </c>
      <c r="E728" s="37" t="n">
        <v>28</v>
      </c>
      <c r="F728" s="37" t="s">
        <v>101</v>
      </c>
      <c r="G728" s="37" t="s">
        <v>94</v>
      </c>
      <c r="H728" s="37" t="s">
        <v>319</v>
      </c>
      <c r="I728" s="37" t="s">
        <v>61</v>
      </c>
      <c r="J728" s="37" t="s">
        <v>491</v>
      </c>
      <c r="K728" s="37" t="s">
        <v>76</v>
      </c>
      <c r="L728" s="37" t="s">
        <v>105</v>
      </c>
      <c r="M728" s="37" t="s">
        <v>87</v>
      </c>
      <c r="N728" s="37" t="s">
        <v>90</v>
      </c>
      <c r="O728" s="38" t="n">
        <v>44292</v>
      </c>
      <c r="P728" s="39" t="n">
        <v>799000</v>
      </c>
      <c r="Q728" s="37" t="n">
        <v>26</v>
      </c>
      <c r="R728" s="37" t="s">
        <v>187</v>
      </c>
      <c r="S728" s="37" t="s">
        <v>113</v>
      </c>
      <c r="T728" s="37" t="s">
        <v>1107</v>
      </c>
      <c r="U728" s="37" t="s">
        <v>53</v>
      </c>
      <c r="V728" s="37" t="n">
        <f aca="false">IF(O728="","",YEAR(O728))</f>
        <v>2021</v>
      </c>
      <c r="W728" s="37" t="str">
        <f aca="false">IF(E728&lt;25,"21-24",IF(E728&lt;30,"25-29",IF(E728&lt;35,"30-34",IF(E728&lt;40,"35-39",IF(E728&lt;45,"40-44","45+")))))</f>
        <v>25-29</v>
      </c>
    </row>
    <row r="729" customFormat="false" ht="15" hidden="false" customHeight="false" outlineLevel="0" collapsed="false">
      <c r="A729" s="37" t="s">
        <v>1334</v>
      </c>
      <c r="B729" s="37" t="s">
        <v>503</v>
      </c>
      <c r="C729" s="37" t="s">
        <v>370</v>
      </c>
      <c r="D729" s="37" t="s">
        <v>82</v>
      </c>
      <c r="E729" s="37" t="n">
        <v>28</v>
      </c>
      <c r="F729" s="37" t="s">
        <v>102</v>
      </c>
      <c r="G729" s="37" t="s">
        <v>96</v>
      </c>
      <c r="H729" s="37" t="s">
        <v>318</v>
      </c>
      <c r="I729" s="37" t="s">
        <v>60</v>
      </c>
      <c r="J729" s="37" t="s">
        <v>366</v>
      </c>
      <c r="K729" s="37" t="s">
        <v>76</v>
      </c>
      <c r="L729" s="37" t="s">
        <v>105</v>
      </c>
      <c r="M729" s="37" t="s">
        <v>86</v>
      </c>
      <c r="N729" s="37" t="s">
        <v>90</v>
      </c>
      <c r="O729" s="38" t="n">
        <v>46171</v>
      </c>
      <c r="P729" s="39" t="n">
        <v>1345000</v>
      </c>
      <c r="Q729" s="37" t="n">
        <v>8</v>
      </c>
      <c r="R729" s="37" t="s">
        <v>187</v>
      </c>
      <c r="S729" s="37" t="s">
        <v>115</v>
      </c>
      <c r="T729" s="37" t="s">
        <v>394</v>
      </c>
      <c r="U729" s="37" t="s">
        <v>52</v>
      </c>
      <c r="V729" s="37" t="n">
        <f aca="false">IF(O729="","",YEAR(O729))</f>
        <v>2026</v>
      </c>
      <c r="W729" s="37" t="str">
        <f aca="false">IF(E729&lt;25,"21-24",IF(E729&lt;30,"25-29",IF(E729&lt;35,"30-34",IF(E729&lt;40,"35-39",IF(E729&lt;45,"40-44","45+")))))</f>
        <v>25-29</v>
      </c>
    </row>
    <row r="730" customFormat="false" ht="15" hidden="false" customHeight="false" outlineLevel="0" collapsed="false">
      <c r="A730" s="37" t="s">
        <v>1335</v>
      </c>
      <c r="B730" s="37" t="s">
        <v>386</v>
      </c>
      <c r="C730" s="37" t="s">
        <v>396</v>
      </c>
      <c r="D730" s="37" t="s">
        <v>83</v>
      </c>
      <c r="E730" s="37" t="n">
        <v>26</v>
      </c>
      <c r="F730" s="37" t="s">
        <v>101</v>
      </c>
      <c r="G730" s="37" t="s">
        <v>94</v>
      </c>
      <c r="H730" s="37" t="s">
        <v>323</v>
      </c>
      <c r="I730" s="37" t="s">
        <v>65</v>
      </c>
      <c r="J730" s="37" t="s">
        <v>376</v>
      </c>
      <c r="K730" s="37" t="s">
        <v>76</v>
      </c>
      <c r="L730" s="37" t="s">
        <v>106</v>
      </c>
      <c r="M730" s="37" t="s">
        <v>86</v>
      </c>
      <c r="N730" s="37" t="s">
        <v>90</v>
      </c>
      <c r="O730" s="38" t="n">
        <v>46146</v>
      </c>
      <c r="P730" s="39" t="n">
        <v>795000</v>
      </c>
      <c r="Q730" s="37" t="n">
        <v>5</v>
      </c>
      <c r="R730" s="37" t="s">
        <v>187</v>
      </c>
      <c r="S730" s="37" t="s">
        <v>111</v>
      </c>
      <c r="T730" s="37" t="s">
        <v>734</v>
      </c>
      <c r="U730" s="37" t="s">
        <v>52</v>
      </c>
      <c r="V730" s="37" t="n">
        <f aca="false">IF(O730="","",YEAR(O730))</f>
        <v>2026</v>
      </c>
      <c r="W730" s="37" t="str">
        <f aca="false">IF(E730&lt;25,"21-24",IF(E730&lt;30,"25-29",IF(E730&lt;35,"30-34",IF(E730&lt;40,"35-39",IF(E730&lt;45,"40-44","45+")))))</f>
        <v>25-29</v>
      </c>
    </row>
    <row r="731" customFormat="false" ht="15" hidden="false" customHeight="false" outlineLevel="0" collapsed="false">
      <c r="A731" s="37" t="s">
        <v>1088</v>
      </c>
      <c r="B731" s="37" t="s">
        <v>399</v>
      </c>
      <c r="C731" s="37" t="s">
        <v>383</v>
      </c>
      <c r="D731" s="37" t="s">
        <v>83</v>
      </c>
      <c r="E731" s="37" t="n">
        <v>40</v>
      </c>
      <c r="F731" s="37" t="s">
        <v>102</v>
      </c>
      <c r="G731" s="37" t="s">
        <v>95</v>
      </c>
      <c r="H731" s="37" t="s">
        <v>318</v>
      </c>
      <c r="I731" s="37" t="s">
        <v>60</v>
      </c>
      <c r="J731" s="37" t="s">
        <v>407</v>
      </c>
      <c r="K731" s="37" t="s">
        <v>78</v>
      </c>
      <c r="L731" s="37" t="s">
        <v>108</v>
      </c>
      <c r="M731" s="37" t="s">
        <v>87</v>
      </c>
      <c r="N731" s="37" t="s">
        <v>91</v>
      </c>
      <c r="O731" s="38" t="n">
        <v>43028</v>
      </c>
      <c r="P731" s="39" t="n">
        <v>3526000</v>
      </c>
      <c r="Q731" s="37" t="n">
        <v>5</v>
      </c>
      <c r="R731" s="37" t="s">
        <v>187</v>
      </c>
      <c r="S731" s="37" t="s">
        <v>113</v>
      </c>
      <c r="T731" s="37" t="s">
        <v>454</v>
      </c>
      <c r="U731" s="37" t="s">
        <v>52</v>
      </c>
      <c r="V731" s="37" t="n">
        <f aca="false">IF(O731="","",YEAR(O731))</f>
        <v>2017</v>
      </c>
      <c r="W731" s="37" t="str">
        <f aca="false">IF(E731&lt;25,"21-24",IF(E731&lt;30,"25-29",IF(E731&lt;35,"30-34",IF(E731&lt;40,"35-39",IF(E731&lt;45,"40-44","45+")))))</f>
        <v>40-44</v>
      </c>
    </row>
    <row r="732" customFormat="false" ht="15" hidden="false" customHeight="false" outlineLevel="0" collapsed="false">
      <c r="A732" s="37" t="s">
        <v>1336</v>
      </c>
      <c r="B732" s="37" t="s">
        <v>572</v>
      </c>
      <c r="C732" s="37" t="s">
        <v>516</v>
      </c>
      <c r="D732" s="37" t="s">
        <v>82</v>
      </c>
      <c r="E732" s="37" t="n">
        <v>39</v>
      </c>
      <c r="F732" s="37" t="s">
        <v>101</v>
      </c>
      <c r="G732" s="37" t="s">
        <v>97</v>
      </c>
      <c r="H732" s="37" t="s">
        <v>320</v>
      </c>
      <c r="I732" s="37" t="s">
        <v>62</v>
      </c>
      <c r="J732" s="37" t="s">
        <v>485</v>
      </c>
      <c r="K732" s="37" t="s">
        <v>78</v>
      </c>
      <c r="L732" s="37" t="s">
        <v>104</v>
      </c>
      <c r="M732" s="37" t="s">
        <v>86</v>
      </c>
      <c r="N732" s="37" t="s">
        <v>90</v>
      </c>
      <c r="O732" s="38" t="n">
        <v>44938</v>
      </c>
      <c r="P732" s="39" t="n">
        <v>4210000</v>
      </c>
      <c r="Q732" s="37" t="n">
        <v>4</v>
      </c>
      <c r="R732" s="37" t="s">
        <v>185</v>
      </c>
      <c r="S732" s="37" t="s">
        <v>114</v>
      </c>
      <c r="T732" s="37" t="s">
        <v>696</v>
      </c>
      <c r="U732" s="37" t="s">
        <v>52</v>
      </c>
      <c r="V732" s="37" t="n">
        <f aca="false">IF(O732="","",YEAR(O732))</f>
        <v>2023</v>
      </c>
      <c r="W732" s="37" t="str">
        <f aca="false">IF(E732&lt;25,"21-24",IF(E732&lt;30,"25-29",IF(E732&lt;35,"30-34",IF(E732&lt;40,"35-39",IF(E732&lt;45,"40-44","45+")))))</f>
        <v>35-39</v>
      </c>
    </row>
    <row r="733" customFormat="false" ht="15" hidden="false" customHeight="false" outlineLevel="0" collapsed="false">
      <c r="A733" s="37" t="s">
        <v>786</v>
      </c>
      <c r="B733" s="37" t="s">
        <v>488</v>
      </c>
      <c r="C733" s="37" t="s">
        <v>356</v>
      </c>
      <c r="D733" s="37" t="s">
        <v>83</v>
      </c>
      <c r="E733" s="37" t="n">
        <v>42</v>
      </c>
      <c r="F733" s="37" t="s">
        <v>101</v>
      </c>
      <c r="G733" s="37" t="s">
        <v>95</v>
      </c>
      <c r="H733" s="37" t="s">
        <v>321</v>
      </c>
      <c r="I733" s="37" t="s">
        <v>63</v>
      </c>
      <c r="J733" s="37" t="s">
        <v>529</v>
      </c>
      <c r="K733" s="37" t="s">
        <v>78</v>
      </c>
      <c r="L733" s="37" t="s">
        <v>106</v>
      </c>
      <c r="M733" s="37" t="s">
        <v>87</v>
      </c>
      <c r="N733" s="37" t="s">
        <v>90</v>
      </c>
      <c r="O733" s="38" t="n">
        <v>42485</v>
      </c>
      <c r="P733" s="39" t="n">
        <v>3852000</v>
      </c>
      <c r="Q733" s="37" t="n">
        <v>30</v>
      </c>
      <c r="R733" s="37" t="s">
        <v>187</v>
      </c>
      <c r="S733" s="37" t="s">
        <v>111</v>
      </c>
      <c r="T733" s="37" t="s">
        <v>893</v>
      </c>
      <c r="U733" s="37" t="s">
        <v>52</v>
      </c>
      <c r="V733" s="37" t="n">
        <f aca="false">IF(O733="","",YEAR(O733))</f>
        <v>2016</v>
      </c>
      <c r="W733" s="37" t="str">
        <f aca="false">IF(E733&lt;25,"21-24",IF(E733&lt;30,"25-29",IF(E733&lt;35,"30-34",IF(E733&lt;40,"35-39",IF(E733&lt;45,"40-44","45+")))))</f>
        <v>40-44</v>
      </c>
    </row>
    <row r="734" customFormat="false" ht="15" hidden="false" customHeight="false" outlineLevel="0" collapsed="false">
      <c r="A734" s="37" t="s">
        <v>992</v>
      </c>
      <c r="B734" s="37" t="s">
        <v>593</v>
      </c>
      <c r="C734" s="37" t="s">
        <v>413</v>
      </c>
      <c r="D734" s="37" t="s">
        <v>83</v>
      </c>
      <c r="E734" s="37" t="n">
        <v>39</v>
      </c>
      <c r="F734" s="37" t="s">
        <v>100</v>
      </c>
      <c r="G734" s="37" t="s">
        <v>94</v>
      </c>
      <c r="H734" s="37" t="s">
        <v>326</v>
      </c>
      <c r="I734" s="37" t="s">
        <v>68</v>
      </c>
      <c r="J734" s="37" t="s">
        <v>789</v>
      </c>
      <c r="K734" s="37" t="s">
        <v>78</v>
      </c>
      <c r="L734" s="37" t="s">
        <v>106</v>
      </c>
      <c r="M734" s="37" t="s">
        <v>87</v>
      </c>
      <c r="N734" s="37" t="s">
        <v>90</v>
      </c>
      <c r="O734" s="38" t="n">
        <v>42754</v>
      </c>
      <c r="P734" s="39" t="n">
        <v>3662000</v>
      </c>
      <c r="Q734" s="37" t="n">
        <v>3</v>
      </c>
      <c r="R734" s="37" t="s">
        <v>187</v>
      </c>
      <c r="S734" s="37" t="s">
        <v>113</v>
      </c>
      <c r="T734" s="37" t="s">
        <v>1337</v>
      </c>
      <c r="U734" s="37" t="s">
        <v>52</v>
      </c>
      <c r="V734" s="37" t="n">
        <f aca="false">IF(O734="","",YEAR(O734))</f>
        <v>2017</v>
      </c>
      <c r="W734" s="37" t="str">
        <f aca="false">IF(E734&lt;25,"21-24",IF(E734&lt;30,"25-29",IF(E734&lt;35,"30-34",IF(E734&lt;40,"35-39",IF(E734&lt;45,"40-44","45+")))))</f>
        <v>35-39</v>
      </c>
    </row>
    <row r="735" customFormat="false" ht="15" hidden="false" customHeight="false" outlineLevel="0" collapsed="false">
      <c r="A735" s="37" t="s">
        <v>1338</v>
      </c>
      <c r="B735" s="37" t="s">
        <v>537</v>
      </c>
      <c r="C735" s="37" t="s">
        <v>516</v>
      </c>
      <c r="D735" s="37" t="s">
        <v>82</v>
      </c>
      <c r="E735" s="37" t="n">
        <v>34</v>
      </c>
      <c r="F735" s="37" t="s">
        <v>100</v>
      </c>
      <c r="G735" s="37" t="s">
        <v>94</v>
      </c>
      <c r="H735" s="37" t="s">
        <v>321</v>
      </c>
      <c r="I735" s="37" t="s">
        <v>63</v>
      </c>
      <c r="J735" s="37" t="s">
        <v>626</v>
      </c>
      <c r="K735" s="37" t="s">
        <v>77</v>
      </c>
      <c r="L735" s="37" t="s">
        <v>104</v>
      </c>
      <c r="M735" s="37" t="s">
        <v>86</v>
      </c>
      <c r="N735" s="37" t="s">
        <v>92</v>
      </c>
      <c r="O735" s="38" t="n">
        <v>45444</v>
      </c>
      <c r="P735" s="39" t="n">
        <v>2518000</v>
      </c>
      <c r="Q735" s="37" t="n">
        <v>12</v>
      </c>
      <c r="R735" s="37" t="s">
        <v>187</v>
      </c>
      <c r="S735" s="37" t="s">
        <v>113</v>
      </c>
      <c r="T735" s="37" t="s">
        <v>1286</v>
      </c>
      <c r="U735" s="37" t="s">
        <v>52</v>
      </c>
      <c r="V735" s="37" t="n">
        <f aca="false">IF(O735="","",YEAR(O735))</f>
        <v>2024</v>
      </c>
      <c r="W735" s="37" t="str">
        <f aca="false">IF(E735&lt;25,"21-24",IF(E735&lt;30,"25-29",IF(E735&lt;35,"30-34",IF(E735&lt;40,"35-39",IF(E735&lt;45,"40-44","45+")))))</f>
        <v>30-34</v>
      </c>
    </row>
    <row r="736" customFormat="false" ht="15" hidden="false" customHeight="false" outlineLevel="0" collapsed="false">
      <c r="A736" s="37" t="s">
        <v>533</v>
      </c>
      <c r="B736" s="37" t="s">
        <v>456</v>
      </c>
      <c r="C736" s="37" t="s">
        <v>392</v>
      </c>
      <c r="D736" s="37" t="s">
        <v>83</v>
      </c>
      <c r="E736" s="37" t="n">
        <v>42</v>
      </c>
      <c r="F736" s="37" t="s">
        <v>100</v>
      </c>
      <c r="G736" s="37" t="s">
        <v>94</v>
      </c>
      <c r="H736" s="37" t="s">
        <v>321</v>
      </c>
      <c r="I736" s="37" t="s">
        <v>63</v>
      </c>
      <c r="J736" s="37" t="s">
        <v>529</v>
      </c>
      <c r="K736" s="37" t="s">
        <v>78</v>
      </c>
      <c r="L736" s="37" t="s">
        <v>104</v>
      </c>
      <c r="M736" s="37" t="s">
        <v>86</v>
      </c>
      <c r="N736" s="37" t="s">
        <v>90</v>
      </c>
      <c r="O736" s="38" t="n">
        <v>44702</v>
      </c>
      <c r="P736" s="39" t="n">
        <v>4388000</v>
      </c>
      <c r="Q736" s="37" t="n">
        <v>39</v>
      </c>
      <c r="R736" s="37" t="s">
        <v>187</v>
      </c>
      <c r="S736" s="37" t="s">
        <v>113</v>
      </c>
      <c r="T736" s="37" t="s">
        <v>627</v>
      </c>
      <c r="U736" s="37" t="s">
        <v>52</v>
      </c>
      <c r="V736" s="37" t="n">
        <f aca="false">IF(O736="","",YEAR(O736))</f>
        <v>2022</v>
      </c>
      <c r="W736" s="37" t="str">
        <f aca="false">IF(E736&lt;25,"21-24",IF(E736&lt;30,"25-29",IF(E736&lt;35,"30-34",IF(E736&lt;40,"35-39",IF(E736&lt;45,"40-44","45+")))))</f>
        <v>40-44</v>
      </c>
    </row>
    <row r="737" customFormat="false" ht="15" hidden="false" customHeight="false" outlineLevel="0" collapsed="false">
      <c r="A737" s="37" t="s">
        <v>1339</v>
      </c>
      <c r="B737" s="37" t="s">
        <v>360</v>
      </c>
      <c r="C737" s="37" t="s">
        <v>396</v>
      </c>
      <c r="D737" s="37" t="s">
        <v>83</v>
      </c>
      <c r="E737" s="37" t="n">
        <v>27</v>
      </c>
      <c r="F737" s="37" t="s">
        <v>101</v>
      </c>
      <c r="G737" s="37" t="s">
        <v>95</v>
      </c>
      <c r="H737" s="37" t="s">
        <v>323</v>
      </c>
      <c r="I737" s="37" t="s">
        <v>65</v>
      </c>
      <c r="J737" s="37" t="s">
        <v>650</v>
      </c>
      <c r="K737" s="37" t="s">
        <v>76</v>
      </c>
      <c r="L737" s="37" t="s">
        <v>105</v>
      </c>
      <c r="M737" s="37" t="s">
        <v>86</v>
      </c>
      <c r="N737" s="37" t="s">
        <v>92</v>
      </c>
      <c r="O737" s="38" t="n">
        <v>45848</v>
      </c>
      <c r="P737" s="39" t="n">
        <v>1144000</v>
      </c>
      <c r="Q737" s="37" t="n">
        <v>14</v>
      </c>
      <c r="R737" s="37" t="s">
        <v>185</v>
      </c>
      <c r="S737" s="37" t="s">
        <v>112</v>
      </c>
      <c r="T737" s="37" t="s">
        <v>908</v>
      </c>
      <c r="U737" s="37" t="s">
        <v>53</v>
      </c>
      <c r="V737" s="37" t="n">
        <f aca="false">IF(O737="","",YEAR(O737))</f>
        <v>2025</v>
      </c>
      <c r="W737" s="37" t="str">
        <f aca="false">IF(E737&lt;25,"21-24",IF(E737&lt;30,"25-29",IF(E737&lt;35,"30-34",IF(E737&lt;40,"35-39",IF(E737&lt;45,"40-44","45+")))))</f>
        <v>25-29</v>
      </c>
    </row>
    <row r="738" customFormat="false" ht="15" hidden="false" customHeight="false" outlineLevel="0" collapsed="false">
      <c r="A738" s="37" t="s">
        <v>1267</v>
      </c>
      <c r="B738" s="37" t="s">
        <v>439</v>
      </c>
      <c r="C738" s="37" t="s">
        <v>351</v>
      </c>
      <c r="D738" s="37" t="s">
        <v>83</v>
      </c>
      <c r="E738" s="37" t="n">
        <v>41</v>
      </c>
      <c r="F738" s="37" t="s">
        <v>101</v>
      </c>
      <c r="G738" s="37" t="s">
        <v>95</v>
      </c>
      <c r="H738" s="37" t="s">
        <v>322</v>
      </c>
      <c r="I738" s="37" t="s">
        <v>64</v>
      </c>
      <c r="J738" s="37" t="s">
        <v>457</v>
      </c>
      <c r="K738" s="37" t="s">
        <v>78</v>
      </c>
      <c r="L738" s="37" t="s">
        <v>104</v>
      </c>
      <c r="M738" s="37" t="s">
        <v>87</v>
      </c>
      <c r="N738" s="37" t="s">
        <v>90</v>
      </c>
      <c r="O738" s="38" t="n">
        <v>43806</v>
      </c>
      <c r="P738" s="39" t="n">
        <v>3012000</v>
      </c>
      <c r="Q738" s="37" t="n">
        <v>10</v>
      </c>
      <c r="R738" s="37" t="s">
        <v>187</v>
      </c>
      <c r="S738" s="37" t="s">
        <v>114</v>
      </c>
      <c r="T738" s="37" t="s">
        <v>643</v>
      </c>
      <c r="U738" s="37" t="s">
        <v>52</v>
      </c>
      <c r="V738" s="37" t="n">
        <f aca="false">IF(O738="","",YEAR(O738))</f>
        <v>2019</v>
      </c>
      <c r="W738" s="37" t="str">
        <f aca="false">IF(E738&lt;25,"21-24",IF(E738&lt;30,"25-29",IF(E738&lt;35,"30-34",IF(E738&lt;40,"35-39",IF(E738&lt;45,"40-44","45+")))))</f>
        <v>40-44</v>
      </c>
    </row>
    <row r="739" customFormat="false" ht="15" hidden="false" customHeight="false" outlineLevel="0" collapsed="false">
      <c r="A739" s="37" t="s">
        <v>1340</v>
      </c>
      <c r="B739" s="37" t="s">
        <v>537</v>
      </c>
      <c r="C739" s="37" t="s">
        <v>370</v>
      </c>
      <c r="D739" s="37" t="s">
        <v>82</v>
      </c>
      <c r="E739" s="37" t="n">
        <v>30</v>
      </c>
      <c r="F739" s="37" t="s">
        <v>100</v>
      </c>
      <c r="G739" s="37" t="s">
        <v>95</v>
      </c>
      <c r="H739" s="37" t="s">
        <v>318</v>
      </c>
      <c r="I739" s="37" t="s">
        <v>60</v>
      </c>
      <c r="J739" s="37" t="s">
        <v>366</v>
      </c>
      <c r="K739" s="37" t="s">
        <v>76</v>
      </c>
      <c r="L739" s="37" t="s">
        <v>105</v>
      </c>
      <c r="M739" s="37" t="s">
        <v>87</v>
      </c>
      <c r="N739" s="37" t="s">
        <v>90</v>
      </c>
      <c r="O739" s="38" t="n">
        <v>44042</v>
      </c>
      <c r="P739" s="39" t="n">
        <v>1347000</v>
      </c>
      <c r="Q739" s="37" t="n">
        <v>9</v>
      </c>
      <c r="R739" s="37" t="s">
        <v>187</v>
      </c>
      <c r="S739" s="37" t="s">
        <v>112</v>
      </c>
      <c r="T739" s="37" t="s">
        <v>683</v>
      </c>
      <c r="U739" s="37" t="s">
        <v>52</v>
      </c>
      <c r="V739" s="37" t="n">
        <f aca="false">IF(O739="","",YEAR(O739))</f>
        <v>2020</v>
      </c>
      <c r="W739" s="37" t="str">
        <f aca="false">IF(E739&lt;25,"21-24",IF(E739&lt;30,"25-29",IF(E739&lt;35,"30-34",IF(E739&lt;40,"35-39",IF(E739&lt;45,"40-44","45+")))))</f>
        <v>30-34</v>
      </c>
    </row>
    <row r="740" customFormat="false" ht="15" hidden="false" customHeight="false" outlineLevel="0" collapsed="false">
      <c r="A740" s="37" t="s">
        <v>1201</v>
      </c>
      <c r="B740" s="37" t="s">
        <v>432</v>
      </c>
      <c r="C740" s="37" t="s">
        <v>413</v>
      </c>
      <c r="D740" s="37" t="s">
        <v>82</v>
      </c>
      <c r="E740" s="37" t="n">
        <v>33</v>
      </c>
      <c r="F740" s="37" t="s">
        <v>100</v>
      </c>
      <c r="G740" s="37" t="s">
        <v>95</v>
      </c>
      <c r="H740" s="37" t="s">
        <v>320</v>
      </c>
      <c r="I740" s="37" t="s">
        <v>62</v>
      </c>
      <c r="J740" s="37" t="s">
        <v>485</v>
      </c>
      <c r="K740" s="37" t="s">
        <v>78</v>
      </c>
      <c r="L740" s="37" t="s">
        <v>106</v>
      </c>
      <c r="M740" s="37" t="s">
        <v>86</v>
      </c>
      <c r="N740" s="37" t="s">
        <v>90</v>
      </c>
      <c r="O740" s="38" t="n">
        <v>45352</v>
      </c>
      <c r="P740" s="39" t="n">
        <v>2882000</v>
      </c>
      <c r="Q740" s="37" t="n">
        <v>9</v>
      </c>
      <c r="R740" s="37" t="s">
        <v>187</v>
      </c>
      <c r="S740" s="37" t="s">
        <v>115</v>
      </c>
      <c r="T740" s="37" t="s">
        <v>1341</v>
      </c>
      <c r="U740" s="37" t="s">
        <v>53</v>
      </c>
      <c r="V740" s="37" t="n">
        <f aca="false">IF(O740="","",YEAR(O740))</f>
        <v>2024</v>
      </c>
      <c r="W740" s="37" t="str">
        <f aca="false">IF(E740&lt;25,"21-24",IF(E740&lt;30,"25-29",IF(E740&lt;35,"30-34",IF(E740&lt;40,"35-39",IF(E740&lt;45,"40-44","45+")))))</f>
        <v>30-34</v>
      </c>
    </row>
    <row r="741" customFormat="false" ht="15" hidden="false" customHeight="false" outlineLevel="0" collapsed="false">
      <c r="A741" s="37" t="s">
        <v>1342</v>
      </c>
      <c r="B741" s="37" t="s">
        <v>355</v>
      </c>
      <c r="C741" s="37" t="s">
        <v>426</v>
      </c>
      <c r="D741" s="37" t="s">
        <v>83</v>
      </c>
      <c r="E741" s="37" t="n">
        <v>31</v>
      </c>
      <c r="F741" s="37" t="s">
        <v>101</v>
      </c>
      <c r="G741" s="37" t="s">
        <v>94</v>
      </c>
      <c r="H741" s="37" t="s">
        <v>320</v>
      </c>
      <c r="I741" s="37" t="s">
        <v>62</v>
      </c>
      <c r="J741" s="37" t="s">
        <v>420</v>
      </c>
      <c r="K741" s="37" t="s">
        <v>78</v>
      </c>
      <c r="L741" s="37" t="s">
        <v>106</v>
      </c>
      <c r="M741" s="37" t="s">
        <v>86</v>
      </c>
      <c r="N741" s="37" t="s">
        <v>90</v>
      </c>
      <c r="O741" s="38" t="n">
        <v>46201</v>
      </c>
      <c r="P741" s="39" t="n">
        <v>4141000</v>
      </c>
      <c r="Q741" s="37" t="n">
        <v>3</v>
      </c>
      <c r="R741" s="37" t="s">
        <v>187</v>
      </c>
      <c r="S741" s="37" t="s">
        <v>114</v>
      </c>
      <c r="T741" s="37" t="s">
        <v>925</v>
      </c>
      <c r="U741" s="37" t="s">
        <v>52</v>
      </c>
      <c r="V741" s="37" t="n">
        <f aca="false">IF(O741="","",YEAR(O741))</f>
        <v>2026</v>
      </c>
      <c r="W741" s="37" t="str">
        <f aca="false">IF(E741&lt;25,"21-24",IF(E741&lt;30,"25-29",IF(E741&lt;35,"30-34",IF(E741&lt;40,"35-39",IF(E741&lt;45,"40-44","45+")))))</f>
        <v>30-34</v>
      </c>
    </row>
    <row r="742" customFormat="false" ht="15" hidden="false" customHeight="false" outlineLevel="0" collapsed="false">
      <c r="A742" s="37" t="s">
        <v>1343</v>
      </c>
      <c r="B742" s="37" t="s">
        <v>593</v>
      </c>
      <c r="C742" s="37" t="s">
        <v>484</v>
      </c>
      <c r="D742" s="37" t="s">
        <v>83</v>
      </c>
      <c r="E742" s="37" t="n">
        <v>33</v>
      </c>
      <c r="F742" s="37" t="s">
        <v>102</v>
      </c>
      <c r="G742" s="37" t="s">
        <v>94</v>
      </c>
      <c r="H742" s="37" t="s">
        <v>318</v>
      </c>
      <c r="I742" s="37" t="s">
        <v>60</v>
      </c>
      <c r="J742" s="37" t="s">
        <v>393</v>
      </c>
      <c r="K742" s="37" t="s">
        <v>77</v>
      </c>
      <c r="L742" s="37" t="s">
        <v>107</v>
      </c>
      <c r="M742" s="37" t="s">
        <v>88</v>
      </c>
      <c r="N742" s="37" t="s">
        <v>90</v>
      </c>
      <c r="O742" s="38" t="n">
        <v>45035</v>
      </c>
      <c r="P742" s="39" t="n">
        <v>1993000</v>
      </c>
      <c r="Q742" s="37" t="n">
        <v>6</v>
      </c>
      <c r="R742" s="37" t="s">
        <v>187</v>
      </c>
      <c r="S742" s="37" t="s">
        <v>114</v>
      </c>
      <c r="T742" s="37" t="s">
        <v>860</v>
      </c>
      <c r="U742" s="37" t="s">
        <v>52</v>
      </c>
      <c r="V742" s="37" t="n">
        <f aca="false">IF(O742="","",YEAR(O742))</f>
        <v>2023</v>
      </c>
      <c r="W742" s="37" t="str">
        <f aca="false">IF(E742&lt;25,"21-24",IF(E742&lt;30,"25-29",IF(E742&lt;35,"30-34",IF(E742&lt;40,"35-39",IF(E742&lt;45,"40-44","45+")))))</f>
        <v>30-34</v>
      </c>
    </row>
    <row r="743" customFormat="false" ht="15" hidden="false" customHeight="false" outlineLevel="0" collapsed="false">
      <c r="A743" s="37" t="s">
        <v>1344</v>
      </c>
      <c r="B743" s="37" t="s">
        <v>537</v>
      </c>
      <c r="C743" s="37" t="s">
        <v>406</v>
      </c>
      <c r="D743" s="37" t="s">
        <v>83</v>
      </c>
      <c r="E743" s="37" t="n">
        <v>31</v>
      </c>
      <c r="F743" s="37" t="s">
        <v>101</v>
      </c>
      <c r="G743" s="37" t="s">
        <v>94</v>
      </c>
      <c r="H743" s="37" t="s">
        <v>321</v>
      </c>
      <c r="I743" s="37" t="s">
        <v>63</v>
      </c>
      <c r="J743" s="37" t="s">
        <v>626</v>
      </c>
      <c r="K743" s="37" t="s">
        <v>77</v>
      </c>
      <c r="L743" s="37" t="s">
        <v>107</v>
      </c>
      <c r="M743" s="37" t="s">
        <v>86</v>
      </c>
      <c r="N743" s="37" t="s">
        <v>90</v>
      </c>
      <c r="O743" s="38" t="n">
        <v>43196</v>
      </c>
      <c r="P743" s="39" t="n">
        <v>1501000</v>
      </c>
      <c r="Q743" s="37" t="n">
        <v>1</v>
      </c>
      <c r="R743" s="37" t="s">
        <v>187</v>
      </c>
      <c r="S743" s="37" t="s">
        <v>112</v>
      </c>
      <c r="T743" s="37" t="s">
        <v>533</v>
      </c>
      <c r="U743" s="37" t="s">
        <v>52</v>
      </c>
      <c r="V743" s="37" t="n">
        <f aca="false">IF(O743="","",YEAR(O743))</f>
        <v>2018</v>
      </c>
      <c r="W743" s="37" t="str">
        <f aca="false">IF(E743&lt;25,"21-24",IF(E743&lt;30,"25-29",IF(E743&lt;35,"30-34",IF(E743&lt;40,"35-39",IF(E743&lt;45,"40-44","45+")))))</f>
        <v>30-34</v>
      </c>
    </row>
    <row r="744" customFormat="false" ht="15" hidden="false" customHeight="false" outlineLevel="0" collapsed="false">
      <c r="A744" s="37" t="s">
        <v>414</v>
      </c>
      <c r="B744" s="37" t="s">
        <v>432</v>
      </c>
      <c r="C744" s="37" t="s">
        <v>426</v>
      </c>
      <c r="D744" s="37" t="s">
        <v>83</v>
      </c>
      <c r="E744" s="37" t="n">
        <v>40</v>
      </c>
      <c r="F744" s="37" t="s">
        <v>100</v>
      </c>
      <c r="G744" s="37" t="s">
        <v>94</v>
      </c>
      <c r="H744" s="37" t="s">
        <v>319</v>
      </c>
      <c r="I744" s="37" t="s">
        <v>61</v>
      </c>
      <c r="J744" s="37" t="s">
        <v>423</v>
      </c>
      <c r="K744" s="37" t="s">
        <v>78</v>
      </c>
      <c r="L744" s="37" t="s">
        <v>107</v>
      </c>
      <c r="M744" s="37" t="s">
        <v>87</v>
      </c>
      <c r="N744" s="37" t="s">
        <v>90</v>
      </c>
      <c r="O744" s="38" t="n">
        <v>42032</v>
      </c>
      <c r="P744" s="39" t="n">
        <v>3988000</v>
      </c>
      <c r="Q744" s="37" t="n">
        <v>13</v>
      </c>
      <c r="R744" s="37" t="s">
        <v>185</v>
      </c>
      <c r="S744" s="37" t="s">
        <v>114</v>
      </c>
      <c r="T744" s="37" t="s">
        <v>832</v>
      </c>
      <c r="U744" s="37" t="s">
        <v>52</v>
      </c>
      <c r="V744" s="37" t="n">
        <f aca="false">IF(O744="","",YEAR(O744))</f>
        <v>2015</v>
      </c>
      <c r="W744" s="37" t="str">
        <f aca="false">IF(E744&lt;25,"21-24",IF(E744&lt;30,"25-29",IF(E744&lt;35,"30-34",IF(E744&lt;40,"35-39",IF(E744&lt;45,"40-44","45+")))))</f>
        <v>40-44</v>
      </c>
    </row>
    <row r="745" customFormat="false" ht="15" hidden="false" customHeight="false" outlineLevel="0" collapsed="false">
      <c r="A745" s="37" t="s">
        <v>1345</v>
      </c>
      <c r="B745" s="37" t="s">
        <v>465</v>
      </c>
      <c r="C745" s="37" t="s">
        <v>413</v>
      </c>
      <c r="D745" s="37" t="s">
        <v>83</v>
      </c>
      <c r="E745" s="37" t="n">
        <v>30</v>
      </c>
      <c r="F745" s="37" t="s">
        <v>101</v>
      </c>
      <c r="G745" s="37" t="s">
        <v>94</v>
      </c>
      <c r="H745" s="37" t="s">
        <v>322</v>
      </c>
      <c r="I745" s="37" t="s">
        <v>64</v>
      </c>
      <c r="J745" s="37" t="s">
        <v>461</v>
      </c>
      <c r="K745" s="37" t="s">
        <v>75</v>
      </c>
      <c r="L745" s="37" t="s">
        <v>107</v>
      </c>
      <c r="M745" s="37" t="s">
        <v>88</v>
      </c>
      <c r="N745" s="37" t="s">
        <v>90</v>
      </c>
      <c r="O745" s="38" t="n">
        <v>44971</v>
      </c>
      <c r="P745" s="39" t="n">
        <v>317000</v>
      </c>
      <c r="Q745" s="37" t="n">
        <v>16</v>
      </c>
      <c r="R745" s="37" t="s">
        <v>185</v>
      </c>
      <c r="S745" s="37" t="s">
        <v>114</v>
      </c>
      <c r="T745" s="37" t="s">
        <v>629</v>
      </c>
      <c r="U745" s="37" t="s">
        <v>52</v>
      </c>
      <c r="V745" s="37" t="n">
        <f aca="false">IF(O745="","",YEAR(O745))</f>
        <v>2023</v>
      </c>
      <c r="W745" s="37" t="str">
        <f aca="false">IF(E745&lt;25,"21-24",IF(E745&lt;30,"25-29",IF(E745&lt;35,"30-34",IF(E745&lt;40,"35-39",IF(E745&lt;45,"40-44","45+")))))</f>
        <v>30-34</v>
      </c>
    </row>
    <row r="746" customFormat="false" ht="15" hidden="false" customHeight="false" outlineLevel="0" collapsed="false">
      <c r="A746" s="37" t="s">
        <v>691</v>
      </c>
      <c r="B746" s="37" t="s">
        <v>576</v>
      </c>
      <c r="C746" s="37" t="s">
        <v>406</v>
      </c>
      <c r="D746" s="37" t="s">
        <v>83</v>
      </c>
      <c r="E746" s="37" t="n">
        <v>44</v>
      </c>
      <c r="F746" s="37" t="s">
        <v>100</v>
      </c>
      <c r="G746" s="37" t="s">
        <v>96</v>
      </c>
      <c r="H746" s="37" t="s">
        <v>318</v>
      </c>
      <c r="I746" s="37" t="s">
        <v>60</v>
      </c>
      <c r="J746" s="37" t="s">
        <v>407</v>
      </c>
      <c r="K746" s="37" t="s">
        <v>78</v>
      </c>
      <c r="L746" s="37" t="s">
        <v>105</v>
      </c>
      <c r="M746" s="37" t="s">
        <v>88</v>
      </c>
      <c r="N746" s="37" t="s">
        <v>90</v>
      </c>
      <c r="O746" s="38" t="n">
        <v>41944</v>
      </c>
      <c r="P746" s="39" t="n">
        <v>3927000</v>
      </c>
      <c r="Q746" s="37" t="n">
        <v>20</v>
      </c>
      <c r="R746" s="37" t="s">
        <v>187</v>
      </c>
      <c r="S746" s="37" t="s">
        <v>113</v>
      </c>
      <c r="T746" s="37" t="s">
        <v>1044</v>
      </c>
      <c r="U746" s="37" t="s">
        <v>52</v>
      </c>
      <c r="V746" s="37" t="n">
        <f aca="false">IF(O746="","",YEAR(O746))</f>
        <v>2014</v>
      </c>
      <c r="W746" s="37" t="str">
        <f aca="false">IF(E746&lt;25,"21-24",IF(E746&lt;30,"25-29",IF(E746&lt;35,"30-34",IF(E746&lt;40,"35-39",IF(E746&lt;45,"40-44","45+")))))</f>
        <v>40-44</v>
      </c>
    </row>
    <row r="747" customFormat="false" ht="15" hidden="false" customHeight="false" outlineLevel="0" collapsed="false">
      <c r="A747" s="37" t="s">
        <v>1346</v>
      </c>
      <c r="B747" s="37" t="s">
        <v>600</v>
      </c>
      <c r="C747" s="37" t="s">
        <v>365</v>
      </c>
      <c r="D747" s="37" t="s">
        <v>82</v>
      </c>
      <c r="E747" s="37" t="n">
        <v>32</v>
      </c>
      <c r="F747" s="37" t="s">
        <v>100</v>
      </c>
      <c r="G747" s="37" t="s">
        <v>94</v>
      </c>
      <c r="H747" s="37" t="s">
        <v>319</v>
      </c>
      <c r="I747" s="37" t="s">
        <v>61</v>
      </c>
      <c r="J747" s="37" t="s">
        <v>491</v>
      </c>
      <c r="K747" s="37" t="s">
        <v>76</v>
      </c>
      <c r="L747" s="37" t="s">
        <v>106</v>
      </c>
      <c r="M747" s="37" t="s">
        <v>87</v>
      </c>
      <c r="N747" s="37" t="s">
        <v>90</v>
      </c>
      <c r="O747" s="38" t="n">
        <v>45584</v>
      </c>
      <c r="P747" s="39" t="n">
        <v>1093000</v>
      </c>
      <c r="Q747" s="37" t="n">
        <v>13</v>
      </c>
      <c r="R747" s="37" t="s">
        <v>185</v>
      </c>
      <c r="S747" s="37" t="s">
        <v>111</v>
      </c>
      <c r="T747" s="37" t="s">
        <v>1204</v>
      </c>
      <c r="U747" s="37" t="s">
        <v>52</v>
      </c>
      <c r="V747" s="37" t="n">
        <f aca="false">IF(O747="","",YEAR(O747))</f>
        <v>2024</v>
      </c>
      <c r="W747" s="37" t="str">
        <f aca="false">IF(E747&lt;25,"21-24",IF(E747&lt;30,"25-29",IF(E747&lt;35,"30-34",IF(E747&lt;40,"35-39",IF(E747&lt;45,"40-44","45+")))))</f>
        <v>30-34</v>
      </c>
    </row>
    <row r="748" customFormat="false" ht="15" hidden="false" customHeight="false" outlineLevel="0" collapsed="false">
      <c r="A748" s="37" t="s">
        <v>1347</v>
      </c>
      <c r="B748" s="37" t="s">
        <v>369</v>
      </c>
      <c r="C748" s="37" t="s">
        <v>406</v>
      </c>
      <c r="D748" s="37" t="s">
        <v>82</v>
      </c>
      <c r="E748" s="37" t="n">
        <v>26</v>
      </c>
      <c r="F748" s="37" t="s">
        <v>102</v>
      </c>
      <c r="G748" s="37" t="s">
        <v>96</v>
      </c>
      <c r="H748" s="37" t="s">
        <v>325</v>
      </c>
      <c r="I748" s="37" t="s">
        <v>67</v>
      </c>
      <c r="J748" s="37" t="s">
        <v>716</v>
      </c>
      <c r="K748" s="37" t="s">
        <v>76</v>
      </c>
      <c r="L748" s="37" t="s">
        <v>104</v>
      </c>
      <c r="M748" s="37" t="s">
        <v>87</v>
      </c>
      <c r="N748" s="37" t="s">
        <v>90</v>
      </c>
      <c r="O748" s="38" t="n">
        <v>46155</v>
      </c>
      <c r="P748" s="39" t="n">
        <v>1123000</v>
      </c>
      <c r="Q748" s="37" t="n">
        <v>7</v>
      </c>
      <c r="R748" s="37" t="s">
        <v>187</v>
      </c>
      <c r="S748" s="37" t="s">
        <v>114</v>
      </c>
      <c r="T748" s="37" t="s">
        <v>1101</v>
      </c>
      <c r="U748" s="37" t="s">
        <v>52</v>
      </c>
      <c r="V748" s="37" t="n">
        <f aca="false">IF(O748="","",YEAR(O748))</f>
        <v>2026</v>
      </c>
      <c r="W748" s="37" t="str">
        <f aca="false">IF(E748&lt;25,"21-24",IF(E748&lt;30,"25-29",IF(E748&lt;35,"30-34",IF(E748&lt;40,"35-39",IF(E748&lt;45,"40-44","45+")))))</f>
        <v>25-29</v>
      </c>
    </row>
    <row r="749" customFormat="false" ht="15" hidden="false" customHeight="false" outlineLevel="0" collapsed="false">
      <c r="A749" s="37" t="s">
        <v>1348</v>
      </c>
      <c r="B749" s="37" t="s">
        <v>499</v>
      </c>
      <c r="C749" s="37" t="s">
        <v>484</v>
      </c>
      <c r="D749" s="37" t="s">
        <v>83</v>
      </c>
      <c r="E749" s="37" t="n">
        <v>40</v>
      </c>
      <c r="F749" s="37" t="s">
        <v>100</v>
      </c>
      <c r="G749" s="37" t="s">
        <v>94</v>
      </c>
      <c r="H749" s="37" t="s">
        <v>318</v>
      </c>
      <c r="I749" s="37" t="s">
        <v>60</v>
      </c>
      <c r="J749" s="37" t="s">
        <v>407</v>
      </c>
      <c r="K749" s="37" t="s">
        <v>78</v>
      </c>
      <c r="L749" s="37" t="s">
        <v>105</v>
      </c>
      <c r="M749" s="37" t="s">
        <v>86</v>
      </c>
      <c r="N749" s="37" t="s">
        <v>90</v>
      </c>
      <c r="O749" s="38" t="n">
        <v>43240</v>
      </c>
      <c r="P749" s="39" t="n">
        <v>2557000</v>
      </c>
      <c r="Q749" s="37" t="n">
        <v>11</v>
      </c>
      <c r="R749" s="37" t="s">
        <v>187</v>
      </c>
      <c r="S749" s="37" t="s">
        <v>111</v>
      </c>
      <c r="T749" s="37" t="s">
        <v>552</v>
      </c>
      <c r="U749" s="37" t="s">
        <v>52</v>
      </c>
      <c r="V749" s="37" t="n">
        <f aca="false">IF(O749="","",YEAR(O749))</f>
        <v>2018</v>
      </c>
      <c r="W749" s="37" t="str">
        <f aca="false">IF(E749&lt;25,"21-24",IF(E749&lt;30,"25-29",IF(E749&lt;35,"30-34",IF(E749&lt;40,"35-39",IF(E749&lt;45,"40-44","45+")))))</f>
        <v>40-44</v>
      </c>
    </row>
    <row r="750" customFormat="false" ht="15" hidden="false" customHeight="false" outlineLevel="0" collapsed="false">
      <c r="A750" s="37" t="s">
        <v>1349</v>
      </c>
      <c r="B750" s="37" t="s">
        <v>422</v>
      </c>
      <c r="C750" s="37" t="s">
        <v>413</v>
      </c>
      <c r="D750" s="37" t="s">
        <v>82</v>
      </c>
      <c r="E750" s="37" t="n">
        <v>33</v>
      </c>
      <c r="F750" s="37" t="s">
        <v>101</v>
      </c>
      <c r="G750" s="37" t="s">
        <v>94</v>
      </c>
      <c r="H750" s="37" t="s">
        <v>318</v>
      </c>
      <c r="I750" s="37" t="s">
        <v>60</v>
      </c>
      <c r="J750" s="37" t="s">
        <v>470</v>
      </c>
      <c r="K750" s="37" t="s">
        <v>77</v>
      </c>
      <c r="L750" s="37" t="s">
        <v>105</v>
      </c>
      <c r="M750" s="37" t="s">
        <v>88</v>
      </c>
      <c r="N750" s="37" t="s">
        <v>90</v>
      </c>
      <c r="O750" s="38" t="n">
        <v>45208</v>
      </c>
      <c r="P750" s="39" t="n">
        <v>2411000</v>
      </c>
      <c r="Q750" s="37" t="n">
        <v>2</v>
      </c>
      <c r="R750" s="37" t="s">
        <v>187</v>
      </c>
      <c r="S750" s="37" t="s">
        <v>115</v>
      </c>
      <c r="T750" s="37" t="s">
        <v>1350</v>
      </c>
      <c r="U750" s="37" t="s">
        <v>52</v>
      </c>
      <c r="V750" s="37" t="n">
        <f aca="false">IF(O750="","",YEAR(O750))</f>
        <v>2023</v>
      </c>
      <c r="W750" s="37" t="str">
        <f aca="false">IF(E750&lt;25,"21-24",IF(E750&lt;30,"25-29",IF(E750&lt;35,"30-34",IF(E750&lt;40,"35-39",IF(E750&lt;45,"40-44","45+")))))</f>
        <v>30-34</v>
      </c>
    </row>
    <row r="751" customFormat="false" ht="15" hidden="false" customHeight="false" outlineLevel="0" collapsed="false">
      <c r="A751" s="37" t="s">
        <v>1351</v>
      </c>
      <c r="B751" s="37" t="s">
        <v>379</v>
      </c>
      <c r="C751" s="37" t="s">
        <v>351</v>
      </c>
      <c r="D751" s="37" t="s">
        <v>83</v>
      </c>
      <c r="E751" s="37" t="n">
        <v>33</v>
      </c>
      <c r="F751" s="37" t="s">
        <v>100</v>
      </c>
      <c r="G751" s="37" t="s">
        <v>95</v>
      </c>
      <c r="H751" s="37" t="s">
        <v>319</v>
      </c>
      <c r="I751" s="37" t="s">
        <v>61</v>
      </c>
      <c r="J751" s="37" t="s">
        <v>508</v>
      </c>
      <c r="K751" s="37" t="s">
        <v>76</v>
      </c>
      <c r="L751" s="37" t="s">
        <v>106</v>
      </c>
      <c r="M751" s="37" t="s">
        <v>86</v>
      </c>
      <c r="N751" s="37" t="s">
        <v>90</v>
      </c>
      <c r="O751" s="38" t="n">
        <v>42765</v>
      </c>
      <c r="P751" s="39" t="n">
        <v>1274000</v>
      </c>
      <c r="Q751" s="37" t="n">
        <v>17</v>
      </c>
      <c r="R751" s="37" t="s">
        <v>187</v>
      </c>
      <c r="S751" s="37" t="s">
        <v>115</v>
      </c>
      <c r="T751" s="37" t="s">
        <v>899</v>
      </c>
      <c r="U751" s="37" t="s">
        <v>52</v>
      </c>
      <c r="V751" s="37" t="n">
        <f aca="false">IF(O751="","",YEAR(O751))</f>
        <v>2017</v>
      </c>
      <c r="W751" s="37" t="str">
        <f aca="false">IF(E751&lt;25,"21-24",IF(E751&lt;30,"25-29",IF(E751&lt;35,"30-34",IF(E751&lt;40,"35-39",IF(E751&lt;45,"40-44","45+")))))</f>
        <v>30-34</v>
      </c>
    </row>
    <row r="752" customFormat="false" ht="15" hidden="false" customHeight="false" outlineLevel="0" collapsed="false">
      <c r="A752" s="37" t="s">
        <v>1352</v>
      </c>
      <c r="B752" s="37" t="s">
        <v>402</v>
      </c>
      <c r="C752" s="37" t="s">
        <v>375</v>
      </c>
      <c r="D752" s="37" t="s">
        <v>82</v>
      </c>
      <c r="E752" s="37" t="n">
        <v>32</v>
      </c>
      <c r="F752" s="37" t="s">
        <v>100</v>
      </c>
      <c r="G752" s="37" t="s">
        <v>95</v>
      </c>
      <c r="H752" s="37" t="s">
        <v>321</v>
      </c>
      <c r="I752" s="37" t="s">
        <v>63</v>
      </c>
      <c r="J752" s="37" t="s">
        <v>388</v>
      </c>
      <c r="K752" s="37" t="s">
        <v>77</v>
      </c>
      <c r="L752" s="37" t="s">
        <v>105</v>
      </c>
      <c r="M752" s="37" t="s">
        <v>87</v>
      </c>
      <c r="N752" s="37" t="s">
        <v>90</v>
      </c>
      <c r="O752" s="38" t="n">
        <v>44579</v>
      </c>
      <c r="P752" s="39" t="n">
        <v>1881000</v>
      </c>
      <c r="Q752" s="37" t="n">
        <v>5</v>
      </c>
      <c r="R752" s="37" t="s">
        <v>187</v>
      </c>
      <c r="S752" s="37" t="s">
        <v>111</v>
      </c>
      <c r="T752" s="37" t="s">
        <v>709</v>
      </c>
      <c r="U752" s="37" t="s">
        <v>52</v>
      </c>
      <c r="V752" s="37" t="n">
        <f aca="false">IF(O752="","",YEAR(O752))</f>
        <v>2022</v>
      </c>
      <c r="W752" s="37" t="str">
        <f aca="false">IF(E752&lt;25,"21-24",IF(E752&lt;30,"25-29",IF(E752&lt;35,"30-34",IF(E752&lt;40,"35-39",IF(E752&lt;45,"40-44","45+")))))</f>
        <v>30-34</v>
      </c>
    </row>
    <row r="753" customFormat="false" ht="15" hidden="false" customHeight="false" outlineLevel="0" collapsed="false">
      <c r="A753" s="37" t="s">
        <v>1353</v>
      </c>
      <c r="B753" s="37" t="s">
        <v>448</v>
      </c>
      <c r="C753" s="37" t="s">
        <v>365</v>
      </c>
      <c r="D753" s="37" t="s">
        <v>83</v>
      </c>
      <c r="E753" s="37" t="n">
        <v>38</v>
      </c>
      <c r="F753" s="37" t="s">
        <v>100</v>
      </c>
      <c r="G753" s="37" t="s">
        <v>97</v>
      </c>
      <c r="H753" s="37" t="s">
        <v>320</v>
      </c>
      <c r="I753" s="37" t="s">
        <v>62</v>
      </c>
      <c r="J753" s="37" t="s">
        <v>485</v>
      </c>
      <c r="K753" s="37" t="s">
        <v>78</v>
      </c>
      <c r="L753" s="37" t="s">
        <v>108</v>
      </c>
      <c r="M753" s="37" t="s">
        <v>86</v>
      </c>
      <c r="N753" s="37" t="s">
        <v>90</v>
      </c>
      <c r="O753" s="38" t="n">
        <v>43618</v>
      </c>
      <c r="P753" s="39" t="n">
        <v>4733000</v>
      </c>
      <c r="Q753" s="37" t="n">
        <v>5</v>
      </c>
      <c r="R753" s="37" t="s">
        <v>185</v>
      </c>
      <c r="S753" s="37" t="s">
        <v>111</v>
      </c>
      <c r="T753" s="37" t="s">
        <v>544</v>
      </c>
      <c r="U753" s="37" t="s">
        <v>53</v>
      </c>
      <c r="V753" s="37" t="n">
        <f aca="false">IF(O753="","",YEAR(O753))</f>
        <v>2019</v>
      </c>
      <c r="W753" s="37" t="str">
        <f aca="false">IF(E753&lt;25,"21-24",IF(E753&lt;30,"25-29",IF(E753&lt;35,"30-34",IF(E753&lt;40,"35-39",IF(E753&lt;45,"40-44","45+")))))</f>
        <v>35-39</v>
      </c>
    </row>
    <row r="754" customFormat="false" ht="15" hidden="false" customHeight="false" outlineLevel="0" collapsed="false">
      <c r="A754" s="37" t="s">
        <v>1354</v>
      </c>
      <c r="B754" s="37" t="s">
        <v>641</v>
      </c>
      <c r="C754" s="37" t="s">
        <v>453</v>
      </c>
      <c r="D754" s="37" t="s">
        <v>82</v>
      </c>
      <c r="E754" s="37" t="n">
        <v>28</v>
      </c>
      <c r="F754" s="37" t="s">
        <v>100</v>
      </c>
      <c r="G754" s="37" t="s">
        <v>94</v>
      </c>
      <c r="H754" s="37" t="s">
        <v>318</v>
      </c>
      <c r="I754" s="37" t="s">
        <v>60</v>
      </c>
      <c r="J754" s="37" t="s">
        <v>384</v>
      </c>
      <c r="K754" s="37" t="s">
        <v>76</v>
      </c>
      <c r="L754" s="37" t="s">
        <v>106</v>
      </c>
      <c r="M754" s="37" t="s">
        <v>87</v>
      </c>
      <c r="N754" s="37" t="s">
        <v>91</v>
      </c>
      <c r="O754" s="38" t="n">
        <v>44420</v>
      </c>
      <c r="P754" s="39" t="n">
        <v>1208000</v>
      </c>
      <c r="Q754" s="37" t="n">
        <v>4</v>
      </c>
      <c r="R754" s="37" t="s">
        <v>185</v>
      </c>
      <c r="S754" s="37" t="s">
        <v>112</v>
      </c>
      <c r="T754" s="37" t="s">
        <v>521</v>
      </c>
      <c r="U754" s="37" t="s">
        <v>52</v>
      </c>
      <c r="V754" s="37" t="n">
        <f aca="false">IF(O754="","",YEAR(O754))</f>
        <v>2021</v>
      </c>
      <c r="W754" s="37" t="str">
        <f aca="false">IF(E754&lt;25,"21-24",IF(E754&lt;30,"25-29",IF(E754&lt;35,"30-34",IF(E754&lt;40,"35-39",IF(E754&lt;45,"40-44","45+")))))</f>
        <v>25-29</v>
      </c>
    </row>
    <row r="755" customFormat="false" ht="15" hidden="false" customHeight="false" outlineLevel="0" collapsed="false">
      <c r="A755" s="37" t="s">
        <v>1355</v>
      </c>
      <c r="B755" s="37" t="s">
        <v>488</v>
      </c>
      <c r="C755" s="37" t="s">
        <v>429</v>
      </c>
      <c r="D755" s="37" t="s">
        <v>83</v>
      </c>
      <c r="E755" s="37" t="n">
        <v>28</v>
      </c>
      <c r="F755" s="37" t="s">
        <v>100</v>
      </c>
      <c r="G755" s="37" t="s">
        <v>96</v>
      </c>
      <c r="H755" s="37" t="s">
        <v>324</v>
      </c>
      <c r="I755" s="37" t="s">
        <v>66</v>
      </c>
      <c r="J755" s="37" t="s">
        <v>687</v>
      </c>
      <c r="K755" s="37" t="s">
        <v>76</v>
      </c>
      <c r="L755" s="37" t="s">
        <v>108</v>
      </c>
      <c r="M755" s="37" t="s">
        <v>86</v>
      </c>
      <c r="N755" s="37" t="s">
        <v>90</v>
      </c>
      <c r="O755" s="38" t="n">
        <v>44791</v>
      </c>
      <c r="P755" s="39" t="n">
        <v>903000</v>
      </c>
      <c r="Q755" s="37" t="n">
        <v>12</v>
      </c>
      <c r="R755" s="37" t="s">
        <v>187</v>
      </c>
      <c r="S755" s="37" t="s">
        <v>114</v>
      </c>
      <c r="T755" s="37" t="s">
        <v>505</v>
      </c>
      <c r="U755" s="37" t="s">
        <v>52</v>
      </c>
      <c r="V755" s="37" t="n">
        <f aca="false">IF(O755="","",YEAR(O755))</f>
        <v>2022</v>
      </c>
      <c r="W755" s="37" t="str">
        <f aca="false">IF(E755&lt;25,"21-24",IF(E755&lt;30,"25-29",IF(E755&lt;35,"30-34",IF(E755&lt;40,"35-39",IF(E755&lt;45,"40-44","45+")))))</f>
        <v>25-29</v>
      </c>
    </row>
    <row r="756" customFormat="false" ht="15" hidden="false" customHeight="false" outlineLevel="0" collapsed="false">
      <c r="A756" s="37" t="s">
        <v>546</v>
      </c>
      <c r="B756" s="37" t="s">
        <v>507</v>
      </c>
      <c r="C756" s="37" t="s">
        <v>484</v>
      </c>
      <c r="D756" s="37" t="s">
        <v>83</v>
      </c>
      <c r="E756" s="37" t="n">
        <v>37</v>
      </c>
      <c r="F756" s="37" t="s">
        <v>101</v>
      </c>
      <c r="G756" s="37" t="s">
        <v>98</v>
      </c>
      <c r="H756" s="37" t="s">
        <v>318</v>
      </c>
      <c r="I756" s="37" t="s">
        <v>60</v>
      </c>
      <c r="J756" s="37" t="s">
        <v>407</v>
      </c>
      <c r="K756" s="37" t="s">
        <v>78</v>
      </c>
      <c r="L756" s="37" t="s">
        <v>104</v>
      </c>
      <c r="M756" s="37" t="s">
        <v>86</v>
      </c>
      <c r="N756" s="37" t="s">
        <v>90</v>
      </c>
      <c r="O756" s="38" t="n">
        <v>42546</v>
      </c>
      <c r="P756" s="39" t="n">
        <v>3857000</v>
      </c>
      <c r="Q756" s="37" t="n">
        <v>18</v>
      </c>
      <c r="R756" s="37" t="s">
        <v>187</v>
      </c>
      <c r="S756" s="37" t="s">
        <v>111</v>
      </c>
      <c r="T756" s="37" t="s">
        <v>556</v>
      </c>
      <c r="U756" s="37" t="s">
        <v>53</v>
      </c>
      <c r="V756" s="37" t="n">
        <f aca="false">IF(O756="","",YEAR(O756))</f>
        <v>2016</v>
      </c>
      <c r="W756" s="37" t="str">
        <f aca="false">IF(E756&lt;25,"21-24",IF(E756&lt;30,"25-29",IF(E756&lt;35,"30-34",IF(E756&lt;40,"35-39",IF(E756&lt;45,"40-44","45+")))))</f>
        <v>35-39</v>
      </c>
    </row>
    <row r="757" customFormat="false" ht="15" hidden="false" customHeight="false" outlineLevel="0" collapsed="false">
      <c r="A757" s="37" t="s">
        <v>1356</v>
      </c>
      <c r="B757" s="37" t="s">
        <v>474</v>
      </c>
      <c r="C757" s="37" t="s">
        <v>642</v>
      </c>
      <c r="D757" s="37" t="s">
        <v>82</v>
      </c>
      <c r="E757" s="37" t="n">
        <v>22</v>
      </c>
      <c r="F757" s="37" t="s">
        <v>101</v>
      </c>
      <c r="G757" s="37" t="s">
        <v>94</v>
      </c>
      <c r="H757" s="37" t="s">
        <v>322</v>
      </c>
      <c r="I757" s="37" t="s">
        <v>64</v>
      </c>
      <c r="J757" s="37" t="s">
        <v>461</v>
      </c>
      <c r="K757" s="37" t="s">
        <v>75</v>
      </c>
      <c r="L757" s="37" t="s">
        <v>108</v>
      </c>
      <c r="M757" s="37" t="s">
        <v>87</v>
      </c>
      <c r="N757" s="37" t="s">
        <v>90</v>
      </c>
      <c r="O757" s="38" t="n">
        <v>46002</v>
      </c>
      <c r="P757" s="39" t="n">
        <v>544000</v>
      </c>
      <c r="Q757" s="37" t="n">
        <v>7</v>
      </c>
      <c r="R757" s="37" t="s">
        <v>187</v>
      </c>
      <c r="S757" s="37" t="s">
        <v>112</v>
      </c>
      <c r="T757" s="37" t="s">
        <v>495</v>
      </c>
      <c r="U757" s="37" t="s">
        <v>52</v>
      </c>
      <c r="V757" s="37" t="n">
        <f aca="false">IF(O757="","",YEAR(O757))</f>
        <v>2025</v>
      </c>
      <c r="W757" s="37" t="str">
        <f aca="false">IF(E757&lt;25,"21-24",IF(E757&lt;30,"25-29",IF(E757&lt;35,"30-34",IF(E757&lt;40,"35-39",IF(E757&lt;45,"40-44","45+")))))</f>
        <v>21-24</v>
      </c>
    </row>
    <row r="758" customFormat="false" ht="15" hidden="false" customHeight="false" outlineLevel="0" collapsed="false">
      <c r="A758" s="37" t="s">
        <v>1204</v>
      </c>
      <c r="B758" s="37" t="s">
        <v>445</v>
      </c>
      <c r="C758" s="37" t="s">
        <v>383</v>
      </c>
      <c r="D758" s="37" t="s">
        <v>83</v>
      </c>
      <c r="E758" s="37" t="n">
        <v>41</v>
      </c>
      <c r="F758" s="37" t="s">
        <v>100</v>
      </c>
      <c r="G758" s="37" t="s">
        <v>94</v>
      </c>
      <c r="H758" s="37" t="s">
        <v>319</v>
      </c>
      <c r="I758" s="37" t="s">
        <v>61</v>
      </c>
      <c r="J758" s="37" t="s">
        <v>423</v>
      </c>
      <c r="K758" s="37" t="s">
        <v>78</v>
      </c>
      <c r="L758" s="37" t="s">
        <v>104</v>
      </c>
      <c r="M758" s="37" t="s">
        <v>88</v>
      </c>
      <c r="N758" s="37" t="s">
        <v>90</v>
      </c>
      <c r="O758" s="38" t="n">
        <v>43230</v>
      </c>
      <c r="P758" s="39" t="n">
        <v>4222000</v>
      </c>
      <c r="Q758" s="37" t="n">
        <v>0</v>
      </c>
      <c r="R758" s="37" t="s">
        <v>185</v>
      </c>
      <c r="S758" s="37" t="s">
        <v>112</v>
      </c>
      <c r="T758" s="37" t="s">
        <v>796</v>
      </c>
      <c r="U758" s="37" t="s">
        <v>52</v>
      </c>
      <c r="V758" s="37" t="n">
        <f aca="false">IF(O758="","",YEAR(O758))</f>
        <v>2018</v>
      </c>
      <c r="W758" s="37" t="str">
        <f aca="false">IF(E758&lt;25,"21-24",IF(E758&lt;30,"25-29",IF(E758&lt;35,"30-34",IF(E758&lt;40,"35-39",IF(E758&lt;45,"40-44","45+")))))</f>
        <v>40-44</v>
      </c>
    </row>
    <row r="759" customFormat="false" ht="15" hidden="false" customHeight="false" outlineLevel="0" collapsed="false">
      <c r="A759" s="37" t="s">
        <v>1357</v>
      </c>
      <c r="B759" s="37" t="s">
        <v>537</v>
      </c>
      <c r="C759" s="37" t="s">
        <v>484</v>
      </c>
      <c r="D759" s="37" t="s">
        <v>83</v>
      </c>
      <c r="E759" s="37" t="n">
        <v>33</v>
      </c>
      <c r="F759" s="37" t="s">
        <v>100</v>
      </c>
      <c r="G759" s="37" t="s">
        <v>96</v>
      </c>
      <c r="H759" s="37" t="s">
        <v>318</v>
      </c>
      <c r="I759" s="37" t="s">
        <v>60</v>
      </c>
      <c r="J759" s="37" t="s">
        <v>384</v>
      </c>
      <c r="K759" s="37" t="s">
        <v>76</v>
      </c>
      <c r="L759" s="37" t="s">
        <v>104</v>
      </c>
      <c r="M759" s="37" t="s">
        <v>86</v>
      </c>
      <c r="N759" s="37" t="s">
        <v>90</v>
      </c>
      <c r="O759" s="38" t="n">
        <v>45413</v>
      </c>
      <c r="P759" s="39" t="n">
        <v>1236000</v>
      </c>
      <c r="Q759" s="37" t="n">
        <v>20</v>
      </c>
      <c r="R759" s="37" t="s">
        <v>187</v>
      </c>
      <c r="S759" s="37" t="s">
        <v>113</v>
      </c>
      <c r="T759" s="37" t="s">
        <v>829</v>
      </c>
      <c r="U759" s="37" t="s">
        <v>52</v>
      </c>
      <c r="V759" s="37" t="n">
        <f aca="false">IF(O759="","",YEAR(O759))</f>
        <v>2024</v>
      </c>
      <c r="W759" s="37" t="str">
        <f aca="false">IF(E759&lt;25,"21-24",IF(E759&lt;30,"25-29",IF(E759&lt;35,"30-34",IF(E759&lt;40,"35-39",IF(E759&lt;45,"40-44","45+")))))</f>
        <v>30-34</v>
      </c>
    </row>
    <row r="760" customFormat="false" ht="15" hidden="false" customHeight="false" outlineLevel="0" collapsed="false">
      <c r="A760" s="37" t="s">
        <v>1358</v>
      </c>
      <c r="B760" s="37" t="s">
        <v>422</v>
      </c>
      <c r="C760" s="37" t="s">
        <v>426</v>
      </c>
      <c r="D760" s="37" t="s">
        <v>82</v>
      </c>
      <c r="E760" s="37" t="n">
        <v>37</v>
      </c>
      <c r="F760" s="37" t="s">
        <v>100</v>
      </c>
      <c r="G760" s="37" t="s">
        <v>94</v>
      </c>
      <c r="H760" s="37" t="s">
        <v>323</v>
      </c>
      <c r="I760" s="37" t="s">
        <v>65</v>
      </c>
      <c r="J760" s="37" t="s">
        <v>500</v>
      </c>
      <c r="K760" s="37" t="s">
        <v>78</v>
      </c>
      <c r="L760" s="37" t="s">
        <v>109</v>
      </c>
      <c r="M760" s="37" t="s">
        <v>88</v>
      </c>
      <c r="N760" s="37" t="s">
        <v>90</v>
      </c>
      <c r="O760" s="38" t="n">
        <v>43230</v>
      </c>
      <c r="P760" s="39" t="n">
        <v>3673000</v>
      </c>
      <c r="Q760" s="37" t="n">
        <v>5</v>
      </c>
      <c r="R760" s="37" t="s">
        <v>187</v>
      </c>
      <c r="S760" s="37" t="s">
        <v>112</v>
      </c>
      <c r="T760" s="37" t="s">
        <v>1240</v>
      </c>
      <c r="U760" s="37" t="s">
        <v>52</v>
      </c>
      <c r="V760" s="37" t="n">
        <f aca="false">IF(O760="","",YEAR(O760))</f>
        <v>2018</v>
      </c>
      <c r="W760" s="37" t="str">
        <f aca="false">IF(E760&lt;25,"21-24",IF(E760&lt;30,"25-29",IF(E760&lt;35,"30-34",IF(E760&lt;40,"35-39",IF(E760&lt;45,"40-44","45+")))))</f>
        <v>35-39</v>
      </c>
    </row>
    <row r="761" customFormat="false" ht="15" hidden="false" customHeight="false" outlineLevel="0" collapsed="false">
      <c r="A761" s="37" t="s">
        <v>866</v>
      </c>
      <c r="B761" s="37" t="s">
        <v>600</v>
      </c>
      <c r="C761" s="37" t="s">
        <v>365</v>
      </c>
      <c r="D761" s="37" t="s">
        <v>82</v>
      </c>
      <c r="E761" s="37" t="n">
        <v>43</v>
      </c>
      <c r="F761" s="37" t="s">
        <v>101</v>
      </c>
      <c r="G761" s="37" t="s">
        <v>94</v>
      </c>
      <c r="H761" s="37" t="s">
        <v>320</v>
      </c>
      <c r="I761" s="37" t="s">
        <v>62</v>
      </c>
      <c r="J761" s="37" t="s">
        <v>420</v>
      </c>
      <c r="K761" s="37" t="s">
        <v>78</v>
      </c>
      <c r="L761" s="37" t="s">
        <v>104</v>
      </c>
      <c r="M761" s="37" t="s">
        <v>87</v>
      </c>
      <c r="N761" s="37" t="s">
        <v>90</v>
      </c>
      <c r="O761" s="38" t="n">
        <v>42445</v>
      </c>
      <c r="P761" s="39" t="n">
        <v>4433000</v>
      </c>
      <c r="Q761" s="37" t="n">
        <v>20</v>
      </c>
      <c r="R761" s="37" t="s">
        <v>187</v>
      </c>
      <c r="S761" s="37" t="s">
        <v>114</v>
      </c>
      <c r="T761" s="37" t="s">
        <v>924</v>
      </c>
      <c r="U761" s="37" t="s">
        <v>52</v>
      </c>
      <c r="V761" s="37" t="n">
        <f aca="false">IF(O761="","",YEAR(O761))</f>
        <v>2016</v>
      </c>
      <c r="W761" s="37" t="str">
        <f aca="false">IF(E761&lt;25,"21-24",IF(E761&lt;30,"25-29",IF(E761&lt;35,"30-34",IF(E761&lt;40,"35-39",IF(E761&lt;45,"40-44","45+")))))</f>
        <v>40-44</v>
      </c>
    </row>
    <row r="762" customFormat="false" ht="15" hidden="false" customHeight="false" outlineLevel="0" collapsed="false">
      <c r="A762" s="37" t="s">
        <v>1359</v>
      </c>
      <c r="B762" s="37" t="s">
        <v>465</v>
      </c>
      <c r="C762" s="37" t="s">
        <v>453</v>
      </c>
      <c r="D762" s="37" t="s">
        <v>82</v>
      </c>
      <c r="E762" s="37" t="n">
        <v>30</v>
      </c>
      <c r="F762" s="37" t="s">
        <v>101</v>
      </c>
      <c r="G762" s="37" t="s">
        <v>94</v>
      </c>
      <c r="H762" s="37" t="s">
        <v>323</v>
      </c>
      <c r="I762" s="37" t="s">
        <v>65</v>
      </c>
      <c r="J762" s="37" t="s">
        <v>376</v>
      </c>
      <c r="K762" s="37" t="s">
        <v>76</v>
      </c>
      <c r="L762" s="37" t="s">
        <v>108</v>
      </c>
      <c r="M762" s="37" t="s">
        <v>87</v>
      </c>
      <c r="N762" s="37" t="s">
        <v>90</v>
      </c>
      <c r="O762" s="38" t="n">
        <v>44646</v>
      </c>
      <c r="P762" s="39" t="n">
        <v>741000</v>
      </c>
      <c r="Q762" s="37" t="n">
        <v>21</v>
      </c>
      <c r="R762" s="37" t="s">
        <v>185</v>
      </c>
      <c r="S762" s="37" t="s">
        <v>112</v>
      </c>
      <c r="T762" s="37" t="s">
        <v>1009</v>
      </c>
      <c r="U762" s="37" t="s">
        <v>52</v>
      </c>
      <c r="V762" s="37" t="n">
        <f aca="false">IF(O762="","",YEAR(O762))</f>
        <v>2022</v>
      </c>
      <c r="W762" s="37" t="str">
        <f aca="false">IF(E762&lt;25,"21-24",IF(E762&lt;30,"25-29",IF(E762&lt;35,"30-34",IF(E762&lt;40,"35-39",IF(E762&lt;45,"40-44","45+")))))</f>
        <v>30-34</v>
      </c>
    </row>
    <row r="763" customFormat="false" ht="15" hidden="false" customHeight="false" outlineLevel="0" collapsed="false">
      <c r="A763" s="37" t="s">
        <v>1337</v>
      </c>
      <c r="B763" s="37" t="s">
        <v>460</v>
      </c>
      <c r="C763" s="37" t="s">
        <v>392</v>
      </c>
      <c r="D763" s="37" t="s">
        <v>82</v>
      </c>
      <c r="E763" s="37" t="n">
        <v>46</v>
      </c>
      <c r="F763" s="37" t="s">
        <v>100</v>
      </c>
      <c r="G763" s="37" t="s">
        <v>94</v>
      </c>
      <c r="H763" s="37" t="s">
        <v>326</v>
      </c>
      <c r="I763" s="37" t="s">
        <v>68</v>
      </c>
      <c r="J763" s="37" t="s">
        <v>789</v>
      </c>
      <c r="K763" s="37" t="s">
        <v>78</v>
      </c>
      <c r="L763" s="37" t="s">
        <v>106</v>
      </c>
      <c r="M763" s="37" t="s">
        <v>86</v>
      </c>
      <c r="N763" s="37" t="s">
        <v>92</v>
      </c>
      <c r="O763" s="38" t="n">
        <v>43134</v>
      </c>
      <c r="P763" s="39" t="n">
        <v>3868000</v>
      </c>
      <c r="Q763" s="37" t="n">
        <v>10</v>
      </c>
      <c r="R763" s="37" t="s">
        <v>187</v>
      </c>
      <c r="S763" s="37" t="s">
        <v>111</v>
      </c>
      <c r="T763" s="37" t="s">
        <v>1000</v>
      </c>
      <c r="U763" s="37" t="s">
        <v>52</v>
      </c>
      <c r="V763" s="37" t="n">
        <f aca="false">IF(O763="","",YEAR(O763))</f>
        <v>2018</v>
      </c>
      <c r="W763" s="37" t="str">
        <f aca="false">IF(E763&lt;25,"21-24",IF(E763&lt;30,"25-29",IF(E763&lt;35,"30-34",IF(E763&lt;40,"35-39",IF(E763&lt;45,"40-44","45+")))))</f>
        <v>45+</v>
      </c>
    </row>
    <row r="764" customFormat="false" ht="15" hidden="false" customHeight="false" outlineLevel="0" collapsed="false">
      <c r="A764" s="37" t="s">
        <v>1360</v>
      </c>
      <c r="B764" s="37" t="s">
        <v>515</v>
      </c>
      <c r="C764" s="37" t="s">
        <v>365</v>
      </c>
      <c r="D764" s="37" t="s">
        <v>83</v>
      </c>
      <c r="E764" s="37" t="n">
        <v>29</v>
      </c>
      <c r="F764" s="37" t="s">
        <v>100</v>
      </c>
      <c r="G764" s="37" t="s">
        <v>95</v>
      </c>
      <c r="H764" s="37" t="s">
        <v>322</v>
      </c>
      <c r="I764" s="37" t="s">
        <v>64</v>
      </c>
      <c r="J764" s="37" t="s">
        <v>440</v>
      </c>
      <c r="K764" s="37" t="s">
        <v>76</v>
      </c>
      <c r="L764" s="37" t="s">
        <v>105</v>
      </c>
      <c r="M764" s="37" t="s">
        <v>86</v>
      </c>
      <c r="N764" s="37" t="s">
        <v>90</v>
      </c>
      <c r="O764" s="38" t="n">
        <v>43546</v>
      </c>
      <c r="P764" s="39" t="n">
        <v>1232000</v>
      </c>
      <c r="Q764" s="37" t="n">
        <v>14</v>
      </c>
      <c r="R764" s="37" t="s">
        <v>187</v>
      </c>
      <c r="S764" s="37" t="s">
        <v>111</v>
      </c>
      <c r="T764" s="37" t="s">
        <v>701</v>
      </c>
      <c r="U764" s="37" t="s">
        <v>52</v>
      </c>
      <c r="V764" s="37" t="n">
        <f aca="false">IF(O764="","",YEAR(O764))</f>
        <v>2019</v>
      </c>
      <c r="W764" s="37" t="str">
        <f aca="false">IF(E764&lt;25,"21-24",IF(E764&lt;30,"25-29",IF(E764&lt;35,"30-34",IF(E764&lt;40,"35-39",IF(E764&lt;45,"40-44","45+")))))</f>
        <v>25-29</v>
      </c>
    </row>
    <row r="765" customFormat="false" ht="15" hidden="false" customHeight="false" outlineLevel="0" collapsed="false">
      <c r="A765" s="37" t="s">
        <v>1361</v>
      </c>
      <c r="B765" s="37" t="s">
        <v>468</v>
      </c>
      <c r="C765" s="37" t="s">
        <v>392</v>
      </c>
      <c r="D765" s="37" t="s">
        <v>82</v>
      </c>
      <c r="E765" s="37" t="n">
        <v>31</v>
      </c>
      <c r="F765" s="37" t="s">
        <v>100</v>
      </c>
      <c r="G765" s="37" t="s">
        <v>96</v>
      </c>
      <c r="H765" s="37" t="s">
        <v>322</v>
      </c>
      <c r="I765" s="37" t="s">
        <v>64</v>
      </c>
      <c r="J765" s="37" t="s">
        <v>440</v>
      </c>
      <c r="K765" s="37" t="s">
        <v>76</v>
      </c>
      <c r="L765" s="37" t="s">
        <v>107</v>
      </c>
      <c r="M765" s="37" t="s">
        <v>87</v>
      </c>
      <c r="N765" s="37" t="s">
        <v>90</v>
      </c>
      <c r="O765" s="38" t="n">
        <v>43931</v>
      </c>
      <c r="P765" s="39" t="n">
        <v>973000</v>
      </c>
      <c r="Q765" s="37" t="n">
        <v>2</v>
      </c>
      <c r="R765" s="37" t="s">
        <v>187</v>
      </c>
      <c r="S765" s="37" t="s">
        <v>111</v>
      </c>
      <c r="T765" s="37" t="s">
        <v>1362</v>
      </c>
      <c r="U765" s="37" t="s">
        <v>52</v>
      </c>
      <c r="V765" s="37" t="n">
        <f aca="false">IF(O765="","",YEAR(O765))</f>
        <v>2020</v>
      </c>
      <c r="W765" s="37" t="str">
        <f aca="false">IF(E765&lt;25,"21-24",IF(E765&lt;30,"25-29",IF(E765&lt;35,"30-34",IF(E765&lt;40,"35-39",IF(E765&lt;45,"40-44","45+")))))</f>
        <v>30-34</v>
      </c>
    </row>
    <row r="766" customFormat="false" ht="15" hidden="false" customHeight="false" outlineLevel="0" collapsed="false">
      <c r="A766" s="37" t="s">
        <v>1363</v>
      </c>
      <c r="B766" s="37" t="s">
        <v>600</v>
      </c>
      <c r="C766" s="37" t="s">
        <v>365</v>
      </c>
      <c r="D766" s="37" t="s">
        <v>83</v>
      </c>
      <c r="E766" s="37" t="n">
        <v>33</v>
      </c>
      <c r="F766" s="37" t="s">
        <v>101</v>
      </c>
      <c r="G766" s="37" t="s">
        <v>94</v>
      </c>
      <c r="H766" s="37" t="s">
        <v>318</v>
      </c>
      <c r="I766" s="37" t="s">
        <v>60</v>
      </c>
      <c r="J766" s="37" t="s">
        <v>384</v>
      </c>
      <c r="K766" s="37" t="s">
        <v>76</v>
      </c>
      <c r="L766" s="37" t="s">
        <v>104</v>
      </c>
      <c r="M766" s="37" t="s">
        <v>87</v>
      </c>
      <c r="N766" s="37" t="s">
        <v>90</v>
      </c>
      <c r="O766" s="38" t="n">
        <v>42782</v>
      </c>
      <c r="P766" s="39" t="n">
        <v>1237000</v>
      </c>
      <c r="Q766" s="37" t="n">
        <v>10</v>
      </c>
      <c r="R766" s="37" t="s">
        <v>187</v>
      </c>
      <c r="S766" s="37" t="s">
        <v>111</v>
      </c>
      <c r="T766" s="37" t="s">
        <v>1350</v>
      </c>
      <c r="U766" s="37" t="s">
        <v>52</v>
      </c>
      <c r="V766" s="37" t="n">
        <f aca="false">IF(O766="","",YEAR(O766))</f>
        <v>2017</v>
      </c>
      <c r="W766" s="37" t="str">
        <f aca="false">IF(E766&lt;25,"21-24",IF(E766&lt;30,"25-29",IF(E766&lt;35,"30-34",IF(E766&lt;40,"35-39",IF(E766&lt;45,"40-44","45+")))))</f>
        <v>30-34</v>
      </c>
    </row>
    <row r="767" customFormat="false" ht="15" hidden="false" customHeight="false" outlineLevel="0" collapsed="false">
      <c r="A767" s="37" t="s">
        <v>1364</v>
      </c>
      <c r="B767" s="37" t="s">
        <v>519</v>
      </c>
      <c r="C767" s="37" t="s">
        <v>387</v>
      </c>
      <c r="D767" s="37" t="s">
        <v>82</v>
      </c>
      <c r="E767" s="37" t="n">
        <v>21</v>
      </c>
      <c r="F767" s="37" t="s">
        <v>100</v>
      </c>
      <c r="G767" s="37" t="s">
        <v>95</v>
      </c>
      <c r="H767" s="37" t="s">
        <v>320</v>
      </c>
      <c r="I767" s="37" t="s">
        <v>62</v>
      </c>
      <c r="J767" s="37" t="s">
        <v>352</v>
      </c>
      <c r="K767" s="37" t="s">
        <v>75</v>
      </c>
      <c r="L767" s="37" t="s">
        <v>106</v>
      </c>
      <c r="M767" s="37" t="s">
        <v>87</v>
      </c>
      <c r="N767" s="37" t="s">
        <v>90</v>
      </c>
      <c r="O767" s="38" t="n">
        <v>46258</v>
      </c>
      <c r="P767" s="39" t="n">
        <v>362000</v>
      </c>
      <c r="Q767" s="37" t="n">
        <v>12</v>
      </c>
      <c r="R767" s="37" t="s">
        <v>187</v>
      </c>
      <c r="S767" s="37" t="s">
        <v>115</v>
      </c>
      <c r="T767" s="37" t="s">
        <v>1365</v>
      </c>
      <c r="U767" s="37" t="s">
        <v>53</v>
      </c>
      <c r="V767" s="37" t="n">
        <f aca="false">IF(O767="","",YEAR(O767))</f>
        <v>2026</v>
      </c>
      <c r="W767" s="37" t="str">
        <f aca="false">IF(E767&lt;25,"21-24",IF(E767&lt;30,"25-29",IF(E767&lt;35,"30-34",IF(E767&lt;40,"35-39",IF(E767&lt;45,"40-44","45+")))))</f>
        <v>21-24</v>
      </c>
    </row>
    <row r="768" customFormat="false" ht="15" hidden="false" customHeight="false" outlineLevel="0" collapsed="false">
      <c r="A768" s="37" t="s">
        <v>1366</v>
      </c>
      <c r="B768" s="37" t="s">
        <v>402</v>
      </c>
      <c r="C768" s="37" t="s">
        <v>396</v>
      </c>
      <c r="D768" s="37" t="s">
        <v>82</v>
      </c>
      <c r="E768" s="37" t="n">
        <v>24</v>
      </c>
      <c r="F768" s="37" t="s">
        <v>100</v>
      </c>
      <c r="G768" s="37" t="s">
        <v>94</v>
      </c>
      <c r="H768" s="37" t="s">
        <v>318</v>
      </c>
      <c r="I768" s="37" t="s">
        <v>60</v>
      </c>
      <c r="J768" s="37" t="s">
        <v>366</v>
      </c>
      <c r="K768" s="37" t="s">
        <v>76</v>
      </c>
      <c r="L768" s="37" t="s">
        <v>106</v>
      </c>
      <c r="M768" s="37" t="s">
        <v>86</v>
      </c>
      <c r="N768" s="37" t="s">
        <v>90</v>
      </c>
      <c r="O768" s="38" t="n">
        <v>46070</v>
      </c>
      <c r="P768" s="39" t="n">
        <v>845000</v>
      </c>
      <c r="Q768" s="37" t="n">
        <v>12</v>
      </c>
      <c r="R768" s="37" t="s">
        <v>185</v>
      </c>
      <c r="S768" s="37" t="s">
        <v>111</v>
      </c>
      <c r="T768" s="37" t="s">
        <v>1350</v>
      </c>
      <c r="U768" s="37" t="s">
        <v>52</v>
      </c>
      <c r="V768" s="37" t="n">
        <f aca="false">IF(O768="","",YEAR(O768))</f>
        <v>2026</v>
      </c>
      <c r="W768" s="37" t="str">
        <f aca="false">IF(E768&lt;25,"21-24",IF(E768&lt;30,"25-29",IF(E768&lt;35,"30-34",IF(E768&lt;40,"35-39",IF(E768&lt;45,"40-44","45+")))))</f>
        <v>21-24</v>
      </c>
    </row>
    <row r="769" customFormat="false" ht="15" hidden="false" customHeight="false" outlineLevel="0" collapsed="false">
      <c r="A769" s="37" t="s">
        <v>1367</v>
      </c>
      <c r="B769" s="37" t="s">
        <v>412</v>
      </c>
      <c r="C769" s="37" t="s">
        <v>413</v>
      </c>
      <c r="D769" s="37" t="s">
        <v>83</v>
      </c>
      <c r="E769" s="37" t="n">
        <v>31</v>
      </c>
      <c r="F769" s="37" t="s">
        <v>100</v>
      </c>
      <c r="G769" s="37" t="s">
        <v>94</v>
      </c>
      <c r="H769" s="37" t="s">
        <v>318</v>
      </c>
      <c r="I769" s="37" t="s">
        <v>60</v>
      </c>
      <c r="J769" s="37" t="s">
        <v>393</v>
      </c>
      <c r="K769" s="37" t="s">
        <v>77</v>
      </c>
      <c r="L769" s="37" t="s">
        <v>106</v>
      </c>
      <c r="M769" s="37" t="s">
        <v>86</v>
      </c>
      <c r="N769" s="37" t="s">
        <v>90</v>
      </c>
      <c r="O769" s="38" t="n">
        <v>44858</v>
      </c>
      <c r="P769" s="39" t="n">
        <v>2102000</v>
      </c>
      <c r="Q769" s="37" t="n">
        <v>8</v>
      </c>
      <c r="R769" s="37" t="s">
        <v>187</v>
      </c>
      <c r="S769" s="37" t="s">
        <v>112</v>
      </c>
      <c r="T769" s="37" t="s">
        <v>521</v>
      </c>
      <c r="U769" s="37" t="s">
        <v>52</v>
      </c>
      <c r="V769" s="37" t="n">
        <f aca="false">IF(O769="","",YEAR(O769))</f>
        <v>2022</v>
      </c>
      <c r="W769" s="37" t="str">
        <f aca="false">IF(E769&lt;25,"21-24",IF(E769&lt;30,"25-29",IF(E769&lt;35,"30-34",IF(E769&lt;40,"35-39",IF(E769&lt;45,"40-44","45+")))))</f>
        <v>30-34</v>
      </c>
    </row>
    <row r="770" customFormat="false" ht="15" hidden="false" customHeight="false" outlineLevel="0" collapsed="false">
      <c r="A770" s="37" t="s">
        <v>1368</v>
      </c>
      <c r="B770" s="37" t="s">
        <v>468</v>
      </c>
      <c r="C770" s="37" t="s">
        <v>356</v>
      </c>
      <c r="D770" s="37" t="s">
        <v>82</v>
      </c>
      <c r="E770" s="37" t="n">
        <v>26</v>
      </c>
      <c r="F770" s="37" t="s">
        <v>100</v>
      </c>
      <c r="G770" s="37" t="s">
        <v>95</v>
      </c>
      <c r="H770" s="37" t="s">
        <v>318</v>
      </c>
      <c r="I770" s="37" t="s">
        <v>60</v>
      </c>
      <c r="J770" s="37" t="s">
        <v>366</v>
      </c>
      <c r="K770" s="37" t="s">
        <v>76</v>
      </c>
      <c r="L770" s="37" t="s">
        <v>105</v>
      </c>
      <c r="M770" s="37" t="s">
        <v>86</v>
      </c>
      <c r="N770" s="37" t="s">
        <v>90</v>
      </c>
      <c r="O770" s="38" t="n">
        <v>45759</v>
      </c>
      <c r="P770" s="39" t="n">
        <v>1119000</v>
      </c>
      <c r="Q770" s="37" t="n">
        <v>15</v>
      </c>
      <c r="R770" s="37" t="s">
        <v>187</v>
      </c>
      <c r="S770" s="37" t="s">
        <v>112</v>
      </c>
      <c r="T770" s="37" t="s">
        <v>946</v>
      </c>
      <c r="U770" s="37" t="s">
        <v>52</v>
      </c>
      <c r="V770" s="37" t="n">
        <f aca="false">IF(O770="","",YEAR(O770))</f>
        <v>2025</v>
      </c>
      <c r="W770" s="37" t="str">
        <f aca="false">IF(E770&lt;25,"21-24",IF(E770&lt;30,"25-29",IF(E770&lt;35,"30-34",IF(E770&lt;40,"35-39",IF(E770&lt;45,"40-44","45+")))))</f>
        <v>25-29</v>
      </c>
    </row>
    <row r="771" customFormat="false" ht="15" hidden="false" customHeight="false" outlineLevel="0" collapsed="false">
      <c r="A771" s="37" t="s">
        <v>832</v>
      </c>
      <c r="B771" s="37" t="s">
        <v>412</v>
      </c>
      <c r="C771" s="37" t="s">
        <v>351</v>
      </c>
      <c r="D771" s="37" t="s">
        <v>82</v>
      </c>
      <c r="E771" s="37" t="n">
        <v>42</v>
      </c>
      <c r="F771" s="37" t="s">
        <v>100</v>
      </c>
      <c r="G771" s="37" t="s">
        <v>94</v>
      </c>
      <c r="H771" s="37" t="s">
        <v>319</v>
      </c>
      <c r="I771" s="37" t="s">
        <v>61</v>
      </c>
      <c r="J771" s="37" t="s">
        <v>423</v>
      </c>
      <c r="K771" s="37" t="s">
        <v>78</v>
      </c>
      <c r="L771" s="37" t="s">
        <v>108</v>
      </c>
      <c r="M771" s="37" t="s">
        <v>87</v>
      </c>
      <c r="N771" s="37" t="s">
        <v>91</v>
      </c>
      <c r="O771" s="38" t="n">
        <v>45735</v>
      </c>
      <c r="P771" s="39" t="n">
        <v>4139000</v>
      </c>
      <c r="Q771" s="37" t="n">
        <v>5</v>
      </c>
      <c r="R771" s="37" t="s">
        <v>187</v>
      </c>
      <c r="S771" s="37" t="s">
        <v>111</v>
      </c>
      <c r="T771" s="37" t="s">
        <v>414</v>
      </c>
      <c r="U771" s="37" t="s">
        <v>52</v>
      </c>
      <c r="V771" s="37" t="n">
        <f aca="false">IF(O771="","",YEAR(O771))</f>
        <v>2025</v>
      </c>
      <c r="W771" s="37" t="str">
        <f aca="false">IF(E771&lt;25,"21-24",IF(E771&lt;30,"25-29",IF(E771&lt;35,"30-34",IF(E771&lt;40,"35-39",IF(E771&lt;45,"40-44","45+")))))</f>
        <v>40-44</v>
      </c>
    </row>
    <row r="772" customFormat="false" ht="15" hidden="false" customHeight="false" outlineLevel="0" collapsed="false">
      <c r="A772" s="37" t="s">
        <v>1263</v>
      </c>
      <c r="B772" s="37" t="s">
        <v>503</v>
      </c>
      <c r="C772" s="37" t="s">
        <v>396</v>
      </c>
      <c r="D772" s="37" t="s">
        <v>82</v>
      </c>
      <c r="E772" s="37" t="n">
        <v>42</v>
      </c>
      <c r="F772" s="37" t="s">
        <v>101</v>
      </c>
      <c r="G772" s="37" t="s">
        <v>95</v>
      </c>
      <c r="H772" s="37" t="s">
        <v>320</v>
      </c>
      <c r="I772" s="37" t="s">
        <v>62</v>
      </c>
      <c r="J772" s="37" t="s">
        <v>485</v>
      </c>
      <c r="K772" s="37" t="s">
        <v>78</v>
      </c>
      <c r="L772" s="37" t="s">
        <v>104</v>
      </c>
      <c r="M772" s="37" t="s">
        <v>86</v>
      </c>
      <c r="N772" s="37" t="s">
        <v>90</v>
      </c>
      <c r="O772" s="38" t="n">
        <v>43627</v>
      </c>
      <c r="P772" s="39" t="n">
        <v>4139000</v>
      </c>
      <c r="Q772" s="37" t="n">
        <v>13</v>
      </c>
      <c r="R772" s="37" t="s">
        <v>187</v>
      </c>
      <c r="S772" s="37" t="s">
        <v>112</v>
      </c>
      <c r="T772" s="37" t="s">
        <v>1369</v>
      </c>
      <c r="U772" s="37" t="s">
        <v>53</v>
      </c>
      <c r="V772" s="37" t="n">
        <f aca="false">IF(O772="","",YEAR(O772))</f>
        <v>2019</v>
      </c>
      <c r="W772" s="37" t="str">
        <f aca="false">IF(E772&lt;25,"21-24",IF(E772&lt;30,"25-29",IF(E772&lt;35,"30-34",IF(E772&lt;40,"35-39",IF(E772&lt;45,"40-44","45+")))))</f>
        <v>40-44</v>
      </c>
    </row>
    <row r="773" customFormat="false" ht="15" hidden="false" customHeight="false" outlineLevel="0" collapsed="false">
      <c r="A773" s="37" t="s">
        <v>1370</v>
      </c>
      <c r="B773" s="37" t="s">
        <v>412</v>
      </c>
      <c r="C773" s="37" t="s">
        <v>351</v>
      </c>
      <c r="D773" s="37" t="s">
        <v>82</v>
      </c>
      <c r="E773" s="37" t="n">
        <v>32</v>
      </c>
      <c r="F773" s="37" t="s">
        <v>102</v>
      </c>
      <c r="G773" s="37" t="s">
        <v>94</v>
      </c>
      <c r="H773" s="37" t="s">
        <v>321</v>
      </c>
      <c r="I773" s="37" t="s">
        <v>63</v>
      </c>
      <c r="J773" s="37" t="s">
        <v>388</v>
      </c>
      <c r="K773" s="37" t="s">
        <v>77</v>
      </c>
      <c r="L773" s="37" t="s">
        <v>106</v>
      </c>
      <c r="M773" s="37" t="s">
        <v>86</v>
      </c>
      <c r="N773" s="37" t="s">
        <v>90</v>
      </c>
      <c r="O773" s="38" t="n">
        <v>46133</v>
      </c>
      <c r="P773" s="39" t="n">
        <v>1462000</v>
      </c>
      <c r="Q773" s="37" t="n">
        <v>20</v>
      </c>
      <c r="R773" s="37" t="s">
        <v>185</v>
      </c>
      <c r="S773" s="37" t="s">
        <v>111</v>
      </c>
      <c r="T773" s="37" t="s">
        <v>764</v>
      </c>
      <c r="U773" s="37" t="s">
        <v>52</v>
      </c>
      <c r="V773" s="37" t="n">
        <f aca="false">IF(O773="","",YEAR(O773))</f>
        <v>2026</v>
      </c>
      <c r="W773" s="37" t="str">
        <f aca="false">IF(E773&lt;25,"21-24",IF(E773&lt;30,"25-29",IF(E773&lt;35,"30-34",IF(E773&lt;40,"35-39",IF(E773&lt;45,"40-44","45+")))))</f>
        <v>30-34</v>
      </c>
    </row>
    <row r="774" customFormat="false" ht="15" hidden="false" customHeight="false" outlineLevel="0" collapsed="false">
      <c r="A774" s="37" t="s">
        <v>1371</v>
      </c>
      <c r="B774" s="37" t="s">
        <v>391</v>
      </c>
      <c r="C774" s="37" t="s">
        <v>396</v>
      </c>
      <c r="D774" s="37" t="s">
        <v>82</v>
      </c>
      <c r="E774" s="37" t="n">
        <v>28</v>
      </c>
      <c r="F774" s="37" t="s">
        <v>100</v>
      </c>
      <c r="G774" s="37" t="s">
        <v>96</v>
      </c>
      <c r="H774" s="37" t="s">
        <v>319</v>
      </c>
      <c r="I774" s="37" t="s">
        <v>61</v>
      </c>
      <c r="J774" s="37" t="s">
        <v>491</v>
      </c>
      <c r="K774" s="37" t="s">
        <v>76</v>
      </c>
      <c r="L774" s="37" t="s">
        <v>106</v>
      </c>
      <c r="M774" s="37" t="s">
        <v>86</v>
      </c>
      <c r="N774" s="37" t="s">
        <v>90</v>
      </c>
      <c r="O774" s="38" t="n">
        <v>45998</v>
      </c>
      <c r="P774" s="39" t="n">
        <v>1286000</v>
      </c>
      <c r="Q774" s="37" t="n">
        <v>10</v>
      </c>
      <c r="R774" s="37" t="s">
        <v>185</v>
      </c>
      <c r="S774" s="37" t="s">
        <v>112</v>
      </c>
      <c r="T774" s="37" t="s">
        <v>1321</v>
      </c>
      <c r="U774" s="37" t="s">
        <v>52</v>
      </c>
      <c r="V774" s="37" t="n">
        <f aca="false">IF(O774="","",YEAR(O774))</f>
        <v>2025</v>
      </c>
      <c r="W774" s="37" t="str">
        <f aca="false">IF(E774&lt;25,"21-24",IF(E774&lt;30,"25-29",IF(E774&lt;35,"30-34",IF(E774&lt;40,"35-39",IF(E774&lt;45,"40-44","45+")))))</f>
        <v>25-29</v>
      </c>
    </row>
    <row r="775" customFormat="false" ht="15" hidden="false" customHeight="false" outlineLevel="0" collapsed="false">
      <c r="A775" s="37" t="s">
        <v>1372</v>
      </c>
      <c r="B775" s="37" t="s">
        <v>465</v>
      </c>
      <c r="C775" s="37" t="s">
        <v>370</v>
      </c>
      <c r="D775" s="37" t="s">
        <v>83</v>
      </c>
      <c r="E775" s="37" t="n">
        <v>34</v>
      </c>
      <c r="F775" s="37" t="s">
        <v>100</v>
      </c>
      <c r="G775" s="37" t="s">
        <v>97</v>
      </c>
      <c r="H775" s="37" t="s">
        <v>324</v>
      </c>
      <c r="I775" s="37" t="s">
        <v>66</v>
      </c>
      <c r="J775" s="37" t="s">
        <v>475</v>
      </c>
      <c r="K775" s="37" t="s">
        <v>76</v>
      </c>
      <c r="L775" s="37" t="s">
        <v>106</v>
      </c>
      <c r="M775" s="37" t="s">
        <v>87</v>
      </c>
      <c r="N775" s="37" t="s">
        <v>90</v>
      </c>
      <c r="O775" s="38" t="n">
        <v>43292</v>
      </c>
      <c r="P775" s="39" t="n">
        <v>1370000</v>
      </c>
      <c r="Q775" s="37" t="n">
        <v>10</v>
      </c>
      <c r="R775" s="37" t="s">
        <v>185</v>
      </c>
      <c r="S775" s="37" t="s">
        <v>112</v>
      </c>
      <c r="T775" s="37" t="s">
        <v>823</v>
      </c>
      <c r="U775" s="37" t="s">
        <v>52</v>
      </c>
      <c r="V775" s="37" t="n">
        <f aca="false">IF(O775="","",YEAR(O775))</f>
        <v>2018</v>
      </c>
      <c r="W775" s="37" t="str">
        <f aca="false">IF(E775&lt;25,"21-24",IF(E775&lt;30,"25-29",IF(E775&lt;35,"30-34",IF(E775&lt;40,"35-39",IF(E775&lt;45,"40-44","45+")))))</f>
        <v>30-34</v>
      </c>
    </row>
    <row r="776" customFormat="false" ht="15" hidden="false" customHeight="false" outlineLevel="0" collapsed="false">
      <c r="A776" s="37" t="s">
        <v>1373</v>
      </c>
      <c r="B776" s="37" t="s">
        <v>419</v>
      </c>
      <c r="C776" s="37" t="s">
        <v>469</v>
      </c>
      <c r="D776" s="37" t="s">
        <v>82</v>
      </c>
      <c r="E776" s="37" t="n">
        <v>32</v>
      </c>
      <c r="F776" s="37" t="s">
        <v>100</v>
      </c>
      <c r="G776" s="37" t="s">
        <v>95</v>
      </c>
      <c r="H776" s="37" t="s">
        <v>321</v>
      </c>
      <c r="I776" s="37" t="s">
        <v>63</v>
      </c>
      <c r="J776" s="37" t="s">
        <v>388</v>
      </c>
      <c r="K776" s="37" t="s">
        <v>77</v>
      </c>
      <c r="L776" s="37" t="s">
        <v>104</v>
      </c>
      <c r="M776" s="37" t="s">
        <v>88</v>
      </c>
      <c r="N776" s="37" t="s">
        <v>91</v>
      </c>
      <c r="O776" s="38" t="n">
        <v>43040</v>
      </c>
      <c r="P776" s="39" t="n">
        <v>2515000</v>
      </c>
      <c r="Q776" s="37" t="n">
        <v>19</v>
      </c>
      <c r="R776" s="37" t="s">
        <v>187</v>
      </c>
      <c r="S776" s="37" t="s">
        <v>112</v>
      </c>
      <c r="T776" s="37" t="s">
        <v>932</v>
      </c>
      <c r="U776" s="37" t="s">
        <v>52</v>
      </c>
      <c r="V776" s="37" t="n">
        <f aca="false">IF(O776="","",YEAR(O776))</f>
        <v>2017</v>
      </c>
      <c r="W776" s="37" t="str">
        <f aca="false">IF(E776&lt;25,"21-24",IF(E776&lt;30,"25-29",IF(E776&lt;35,"30-34",IF(E776&lt;40,"35-39",IF(E776&lt;45,"40-44","45+")))))</f>
        <v>30-34</v>
      </c>
    </row>
    <row r="777" customFormat="false" ht="15" hidden="false" customHeight="false" outlineLevel="0" collapsed="false">
      <c r="A777" s="37" t="s">
        <v>353</v>
      </c>
      <c r="B777" s="37" t="s">
        <v>374</v>
      </c>
      <c r="C777" s="37" t="s">
        <v>396</v>
      </c>
      <c r="D777" s="37" t="s">
        <v>83</v>
      </c>
      <c r="E777" s="37" t="n">
        <v>38</v>
      </c>
      <c r="F777" s="37" t="s">
        <v>101</v>
      </c>
      <c r="G777" s="37" t="s">
        <v>94</v>
      </c>
      <c r="H777" s="37" t="s">
        <v>320</v>
      </c>
      <c r="I777" s="37" t="s">
        <v>62</v>
      </c>
      <c r="J777" s="37" t="s">
        <v>481</v>
      </c>
      <c r="K777" s="37" t="s">
        <v>78</v>
      </c>
      <c r="L777" s="37" t="s">
        <v>107</v>
      </c>
      <c r="M777" s="37" t="s">
        <v>88</v>
      </c>
      <c r="N777" s="37" t="s">
        <v>90</v>
      </c>
      <c r="O777" s="38" t="n">
        <v>43146</v>
      </c>
      <c r="P777" s="39" t="n">
        <v>3285000</v>
      </c>
      <c r="Q777" s="37" t="n">
        <v>10</v>
      </c>
      <c r="R777" s="37" t="s">
        <v>187</v>
      </c>
      <c r="S777" s="37" t="s">
        <v>111</v>
      </c>
      <c r="T777" s="37" t="s">
        <v>762</v>
      </c>
      <c r="U777" s="37" t="s">
        <v>52</v>
      </c>
      <c r="V777" s="37" t="n">
        <f aca="false">IF(O777="","",YEAR(O777))</f>
        <v>2018</v>
      </c>
      <c r="W777" s="37" t="str">
        <f aca="false">IF(E777&lt;25,"21-24",IF(E777&lt;30,"25-29",IF(E777&lt;35,"30-34",IF(E777&lt;40,"35-39",IF(E777&lt;45,"40-44","45+")))))</f>
        <v>35-39</v>
      </c>
    </row>
    <row r="778" customFormat="false" ht="15" hidden="false" customHeight="false" outlineLevel="0" collapsed="false">
      <c r="A778" s="37" t="s">
        <v>1374</v>
      </c>
      <c r="B778" s="37" t="s">
        <v>576</v>
      </c>
      <c r="C778" s="37" t="s">
        <v>429</v>
      </c>
      <c r="D778" s="37" t="s">
        <v>82</v>
      </c>
      <c r="E778" s="37" t="n">
        <v>36</v>
      </c>
      <c r="F778" s="37" t="s">
        <v>100</v>
      </c>
      <c r="G778" s="37" t="s">
        <v>94</v>
      </c>
      <c r="H778" s="37" t="s">
        <v>319</v>
      </c>
      <c r="I778" s="37" t="s">
        <v>61</v>
      </c>
      <c r="J778" s="37" t="s">
        <v>380</v>
      </c>
      <c r="K778" s="37" t="s">
        <v>76</v>
      </c>
      <c r="L778" s="37" t="s">
        <v>105</v>
      </c>
      <c r="M778" s="37" t="s">
        <v>88</v>
      </c>
      <c r="N778" s="37" t="s">
        <v>91</v>
      </c>
      <c r="O778" s="38" t="n">
        <v>44626</v>
      </c>
      <c r="P778" s="39" t="n">
        <v>1335000</v>
      </c>
      <c r="Q778" s="37" t="n">
        <v>23</v>
      </c>
      <c r="R778" s="37" t="s">
        <v>187</v>
      </c>
      <c r="S778" s="37" t="s">
        <v>112</v>
      </c>
      <c r="T778" s="37" t="s">
        <v>509</v>
      </c>
      <c r="U778" s="37" t="s">
        <v>53</v>
      </c>
      <c r="V778" s="37" t="n">
        <f aca="false">IF(O778="","",YEAR(O778))</f>
        <v>2022</v>
      </c>
      <c r="W778" s="37" t="str">
        <f aca="false">IF(E778&lt;25,"21-24",IF(E778&lt;30,"25-29",IF(E778&lt;35,"30-34",IF(E778&lt;40,"35-39",IF(E778&lt;45,"40-44","45+")))))</f>
        <v>35-39</v>
      </c>
    </row>
    <row r="779" customFormat="false" ht="15" hidden="false" customHeight="false" outlineLevel="0" collapsed="false">
      <c r="A779" s="37" t="s">
        <v>1375</v>
      </c>
      <c r="B779" s="37" t="s">
        <v>474</v>
      </c>
      <c r="C779" s="37" t="s">
        <v>484</v>
      </c>
      <c r="D779" s="37" t="s">
        <v>82</v>
      </c>
      <c r="E779" s="37" t="n">
        <v>32</v>
      </c>
      <c r="F779" s="37" t="s">
        <v>102</v>
      </c>
      <c r="G779" s="37" t="s">
        <v>96</v>
      </c>
      <c r="H779" s="37" t="s">
        <v>319</v>
      </c>
      <c r="I779" s="37" t="s">
        <v>61</v>
      </c>
      <c r="J779" s="37" t="s">
        <v>491</v>
      </c>
      <c r="K779" s="37" t="s">
        <v>76</v>
      </c>
      <c r="L779" s="37" t="s">
        <v>104</v>
      </c>
      <c r="M779" s="37" t="s">
        <v>86</v>
      </c>
      <c r="N779" s="37" t="s">
        <v>92</v>
      </c>
      <c r="O779" s="38" t="n">
        <v>44817</v>
      </c>
      <c r="P779" s="39" t="n">
        <v>1205000</v>
      </c>
      <c r="Q779" s="37" t="n">
        <v>21</v>
      </c>
      <c r="R779" s="37" t="s">
        <v>187</v>
      </c>
      <c r="S779" s="37" t="s">
        <v>114</v>
      </c>
      <c r="T779" s="37" t="s">
        <v>424</v>
      </c>
      <c r="U779" s="37" t="s">
        <v>52</v>
      </c>
      <c r="V779" s="37" t="n">
        <f aca="false">IF(O779="","",YEAR(O779))</f>
        <v>2022</v>
      </c>
      <c r="W779" s="37" t="str">
        <f aca="false">IF(E779&lt;25,"21-24",IF(E779&lt;30,"25-29",IF(E779&lt;35,"30-34",IF(E779&lt;40,"35-39",IF(E779&lt;45,"40-44","45+")))))</f>
        <v>30-34</v>
      </c>
    </row>
    <row r="780" customFormat="false" ht="15" hidden="false" customHeight="false" outlineLevel="0" collapsed="false">
      <c r="A780" s="37" t="s">
        <v>1376</v>
      </c>
      <c r="B780" s="37" t="s">
        <v>448</v>
      </c>
      <c r="C780" s="37" t="s">
        <v>642</v>
      </c>
      <c r="D780" s="37" t="s">
        <v>82</v>
      </c>
      <c r="E780" s="37" t="n">
        <v>39</v>
      </c>
      <c r="F780" s="37" t="s">
        <v>101</v>
      </c>
      <c r="G780" s="37" t="s">
        <v>94</v>
      </c>
      <c r="H780" s="37" t="s">
        <v>320</v>
      </c>
      <c r="I780" s="37" t="s">
        <v>62</v>
      </c>
      <c r="J780" s="37" t="s">
        <v>420</v>
      </c>
      <c r="K780" s="37" t="s">
        <v>78</v>
      </c>
      <c r="L780" s="37" t="s">
        <v>107</v>
      </c>
      <c r="M780" s="37" t="s">
        <v>88</v>
      </c>
      <c r="N780" s="37" t="s">
        <v>90</v>
      </c>
      <c r="O780" s="38" t="n">
        <v>44033</v>
      </c>
      <c r="P780" s="39" t="n">
        <v>4666000</v>
      </c>
      <c r="Q780" s="37" t="n">
        <v>4</v>
      </c>
      <c r="R780" s="37" t="s">
        <v>187</v>
      </c>
      <c r="S780" s="37" t="s">
        <v>112</v>
      </c>
      <c r="T780" s="37" t="s">
        <v>1377</v>
      </c>
      <c r="U780" s="37" t="s">
        <v>52</v>
      </c>
      <c r="V780" s="37" t="n">
        <f aca="false">IF(O780="","",YEAR(O780))</f>
        <v>2020</v>
      </c>
      <c r="W780" s="37" t="str">
        <f aca="false">IF(E780&lt;25,"21-24",IF(E780&lt;30,"25-29",IF(E780&lt;35,"30-34",IF(E780&lt;40,"35-39",IF(E780&lt;45,"40-44","45+")))))</f>
        <v>35-39</v>
      </c>
    </row>
    <row r="781" customFormat="false" ht="15" hidden="false" customHeight="false" outlineLevel="0" collapsed="false">
      <c r="A781" s="37" t="s">
        <v>1132</v>
      </c>
      <c r="B781" s="37" t="s">
        <v>416</v>
      </c>
      <c r="C781" s="37" t="s">
        <v>453</v>
      </c>
      <c r="D781" s="37" t="s">
        <v>83</v>
      </c>
      <c r="E781" s="37" t="n">
        <v>36</v>
      </c>
      <c r="F781" s="37" t="s">
        <v>101</v>
      </c>
      <c r="G781" s="37" t="s">
        <v>95</v>
      </c>
      <c r="H781" s="37" t="s">
        <v>320</v>
      </c>
      <c r="I781" s="37" t="s">
        <v>62</v>
      </c>
      <c r="J781" s="37" t="s">
        <v>420</v>
      </c>
      <c r="K781" s="37" t="s">
        <v>78</v>
      </c>
      <c r="L781" s="37" t="s">
        <v>106</v>
      </c>
      <c r="M781" s="37" t="s">
        <v>87</v>
      </c>
      <c r="N781" s="37" t="s">
        <v>92</v>
      </c>
      <c r="O781" s="38" t="n">
        <v>44796</v>
      </c>
      <c r="P781" s="39" t="n">
        <v>3053000</v>
      </c>
      <c r="Q781" s="37" t="n">
        <v>8</v>
      </c>
      <c r="R781" s="37" t="s">
        <v>187</v>
      </c>
      <c r="S781" s="37" t="s">
        <v>113</v>
      </c>
      <c r="T781" s="37" t="s">
        <v>1111</v>
      </c>
      <c r="U781" s="37" t="s">
        <v>52</v>
      </c>
      <c r="V781" s="37" t="n">
        <f aca="false">IF(O781="","",YEAR(O781))</f>
        <v>2022</v>
      </c>
      <c r="W781" s="37" t="str">
        <f aca="false">IF(E781&lt;25,"21-24",IF(E781&lt;30,"25-29",IF(E781&lt;35,"30-34",IF(E781&lt;40,"35-39",IF(E781&lt;45,"40-44","45+")))))</f>
        <v>35-39</v>
      </c>
    </row>
    <row r="782" customFormat="false" ht="15" hidden="false" customHeight="false" outlineLevel="0" collapsed="false">
      <c r="A782" s="37" t="s">
        <v>372</v>
      </c>
      <c r="B782" s="37" t="s">
        <v>432</v>
      </c>
      <c r="C782" s="37" t="s">
        <v>396</v>
      </c>
      <c r="D782" s="37" t="s">
        <v>83</v>
      </c>
      <c r="E782" s="37" t="n">
        <v>40</v>
      </c>
      <c r="F782" s="37" t="s">
        <v>100</v>
      </c>
      <c r="G782" s="37" t="s">
        <v>94</v>
      </c>
      <c r="H782" s="37" t="s">
        <v>321</v>
      </c>
      <c r="I782" s="37" t="s">
        <v>63</v>
      </c>
      <c r="J782" s="37" t="s">
        <v>529</v>
      </c>
      <c r="K782" s="37" t="s">
        <v>78</v>
      </c>
      <c r="L782" s="37" t="s">
        <v>107</v>
      </c>
      <c r="M782" s="37" t="s">
        <v>86</v>
      </c>
      <c r="N782" s="37" t="s">
        <v>90</v>
      </c>
      <c r="O782" s="38" t="n">
        <v>42581</v>
      </c>
      <c r="P782" s="39" t="n">
        <v>4387000</v>
      </c>
      <c r="Q782" s="37" t="n">
        <v>10</v>
      </c>
      <c r="R782" s="37" t="s">
        <v>187</v>
      </c>
      <c r="S782" s="37" t="s">
        <v>112</v>
      </c>
      <c r="T782" s="37" t="s">
        <v>1090</v>
      </c>
      <c r="U782" s="37" t="s">
        <v>52</v>
      </c>
      <c r="V782" s="37" t="n">
        <f aca="false">IF(O782="","",YEAR(O782))</f>
        <v>2016</v>
      </c>
      <c r="W782" s="37" t="str">
        <f aca="false">IF(E782&lt;25,"21-24",IF(E782&lt;30,"25-29",IF(E782&lt;35,"30-34",IF(E782&lt;40,"35-39",IF(E782&lt;45,"40-44","45+")))))</f>
        <v>40-44</v>
      </c>
    </row>
    <row r="783" customFormat="false" ht="15" hidden="false" customHeight="false" outlineLevel="0" collapsed="false">
      <c r="A783" s="37" t="s">
        <v>1378</v>
      </c>
      <c r="B783" s="37" t="s">
        <v>479</v>
      </c>
      <c r="C783" s="37" t="s">
        <v>387</v>
      </c>
      <c r="D783" s="37" t="s">
        <v>82</v>
      </c>
      <c r="E783" s="37" t="n">
        <v>27</v>
      </c>
      <c r="F783" s="37" t="s">
        <v>100</v>
      </c>
      <c r="G783" s="37" t="s">
        <v>95</v>
      </c>
      <c r="H783" s="37" t="s">
        <v>323</v>
      </c>
      <c r="I783" s="37" t="s">
        <v>65</v>
      </c>
      <c r="J783" s="37" t="s">
        <v>650</v>
      </c>
      <c r="K783" s="37" t="s">
        <v>76</v>
      </c>
      <c r="L783" s="37" t="s">
        <v>106</v>
      </c>
      <c r="M783" s="37" t="s">
        <v>88</v>
      </c>
      <c r="N783" s="37" t="s">
        <v>90</v>
      </c>
      <c r="O783" s="38" t="n">
        <v>45534</v>
      </c>
      <c r="P783" s="39" t="n">
        <v>1307000</v>
      </c>
      <c r="Q783" s="37" t="n">
        <v>10</v>
      </c>
      <c r="R783" s="37" t="s">
        <v>185</v>
      </c>
      <c r="S783" s="37" t="s">
        <v>114</v>
      </c>
      <c r="T783" s="37" t="s">
        <v>1358</v>
      </c>
      <c r="U783" s="37" t="s">
        <v>52</v>
      </c>
      <c r="V783" s="37" t="n">
        <f aca="false">IF(O783="","",YEAR(O783))</f>
        <v>2024</v>
      </c>
      <c r="W783" s="37" t="str">
        <f aca="false">IF(E783&lt;25,"21-24",IF(E783&lt;30,"25-29",IF(E783&lt;35,"30-34",IF(E783&lt;40,"35-39",IF(E783&lt;45,"40-44","45+")))))</f>
        <v>25-29</v>
      </c>
    </row>
    <row r="784" customFormat="false" ht="15" hidden="false" customHeight="false" outlineLevel="0" collapsed="false">
      <c r="A784" s="37" t="s">
        <v>1379</v>
      </c>
      <c r="B784" s="37" t="s">
        <v>499</v>
      </c>
      <c r="C784" s="37" t="s">
        <v>406</v>
      </c>
      <c r="D784" s="37" t="s">
        <v>83</v>
      </c>
      <c r="E784" s="37" t="n">
        <v>27</v>
      </c>
      <c r="F784" s="37" t="s">
        <v>100</v>
      </c>
      <c r="G784" s="37" t="s">
        <v>97</v>
      </c>
      <c r="H784" s="37" t="s">
        <v>320</v>
      </c>
      <c r="I784" s="37" t="s">
        <v>62</v>
      </c>
      <c r="J784" s="37" t="s">
        <v>352</v>
      </c>
      <c r="K784" s="37" t="s">
        <v>75</v>
      </c>
      <c r="L784" s="37" t="s">
        <v>108</v>
      </c>
      <c r="M784" s="37" t="s">
        <v>86</v>
      </c>
      <c r="N784" s="37" t="s">
        <v>91</v>
      </c>
      <c r="O784" s="38" t="n">
        <v>44181</v>
      </c>
      <c r="P784" s="39" t="n">
        <v>492000</v>
      </c>
      <c r="Q784" s="37" t="n">
        <v>9</v>
      </c>
      <c r="R784" s="37" t="s">
        <v>187</v>
      </c>
      <c r="S784" s="37" t="s">
        <v>111</v>
      </c>
      <c r="T784" s="37" t="s">
        <v>1103</v>
      </c>
      <c r="U784" s="37" t="s">
        <v>52</v>
      </c>
      <c r="V784" s="37" t="n">
        <f aca="false">IF(O784="","",YEAR(O784))</f>
        <v>2020</v>
      </c>
      <c r="W784" s="37" t="str">
        <f aca="false">IF(E784&lt;25,"21-24",IF(E784&lt;30,"25-29",IF(E784&lt;35,"30-34",IF(E784&lt;40,"35-39",IF(E784&lt;45,"40-44","45+")))))</f>
        <v>25-29</v>
      </c>
    </row>
    <row r="785" customFormat="false" ht="15" hidden="false" customHeight="false" outlineLevel="0" collapsed="false">
      <c r="A785" s="37" t="s">
        <v>1380</v>
      </c>
      <c r="B785" s="37" t="s">
        <v>488</v>
      </c>
      <c r="C785" s="37" t="s">
        <v>429</v>
      </c>
      <c r="D785" s="37" t="s">
        <v>83</v>
      </c>
      <c r="E785" s="37" t="n">
        <v>30</v>
      </c>
      <c r="F785" s="37" t="s">
        <v>100</v>
      </c>
      <c r="G785" s="37" t="s">
        <v>96</v>
      </c>
      <c r="H785" s="37" t="s">
        <v>324</v>
      </c>
      <c r="I785" s="37" t="s">
        <v>66</v>
      </c>
      <c r="J785" s="37" t="s">
        <v>687</v>
      </c>
      <c r="K785" s="37" t="s">
        <v>76</v>
      </c>
      <c r="L785" s="37" t="s">
        <v>105</v>
      </c>
      <c r="M785" s="37" t="s">
        <v>86</v>
      </c>
      <c r="N785" s="37" t="s">
        <v>90</v>
      </c>
      <c r="O785" s="38" t="n">
        <v>44578</v>
      </c>
      <c r="P785" s="39" t="n">
        <v>965000</v>
      </c>
      <c r="Q785" s="37" t="n">
        <v>32</v>
      </c>
      <c r="R785" s="37" t="s">
        <v>187</v>
      </c>
      <c r="S785" s="37" t="s">
        <v>111</v>
      </c>
      <c r="T785" s="37" t="s">
        <v>548</v>
      </c>
      <c r="U785" s="37" t="s">
        <v>52</v>
      </c>
      <c r="V785" s="37" t="n">
        <f aca="false">IF(O785="","",YEAR(O785))</f>
        <v>2022</v>
      </c>
      <c r="W785" s="37" t="str">
        <f aca="false">IF(E785&lt;25,"21-24",IF(E785&lt;30,"25-29",IF(E785&lt;35,"30-34",IF(E785&lt;40,"35-39",IF(E785&lt;45,"40-44","45+")))))</f>
        <v>30-34</v>
      </c>
    </row>
    <row r="786" customFormat="false" ht="15" hidden="false" customHeight="false" outlineLevel="0" collapsed="false">
      <c r="A786" s="37" t="s">
        <v>1381</v>
      </c>
      <c r="B786" s="37" t="s">
        <v>519</v>
      </c>
      <c r="C786" s="37" t="s">
        <v>392</v>
      </c>
      <c r="D786" s="37" t="s">
        <v>82</v>
      </c>
      <c r="E786" s="37" t="n">
        <v>34</v>
      </c>
      <c r="F786" s="37" t="s">
        <v>101</v>
      </c>
      <c r="G786" s="37" t="s">
        <v>94</v>
      </c>
      <c r="H786" s="37" t="s">
        <v>319</v>
      </c>
      <c r="I786" s="37" t="s">
        <v>61</v>
      </c>
      <c r="J786" s="37" t="s">
        <v>573</v>
      </c>
      <c r="K786" s="37" t="s">
        <v>77</v>
      </c>
      <c r="L786" s="37" t="s">
        <v>104</v>
      </c>
      <c r="M786" s="37" t="s">
        <v>87</v>
      </c>
      <c r="N786" s="37" t="s">
        <v>90</v>
      </c>
      <c r="O786" s="38" t="n">
        <v>45685</v>
      </c>
      <c r="P786" s="39" t="n">
        <v>1838000</v>
      </c>
      <c r="Q786" s="37" t="n">
        <v>6</v>
      </c>
      <c r="R786" s="37" t="s">
        <v>187</v>
      </c>
      <c r="S786" s="37" t="s">
        <v>114</v>
      </c>
      <c r="T786" s="37" t="s">
        <v>577</v>
      </c>
      <c r="U786" s="37" t="s">
        <v>52</v>
      </c>
      <c r="V786" s="37" t="n">
        <f aca="false">IF(O786="","",YEAR(O786))</f>
        <v>2025</v>
      </c>
      <c r="W786" s="37" t="str">
        <f aca="false">IF(E786&lt;25,"21-24",IF(E786&lt;30,"25-29",IF(E786&lt;35,"30-34",IF(E786&lt;40,"35-39",IF(E786&lt;45,"40-44","45+")))))</f>
        <v>30-34</v>
      </c>
    </row>
    <row r="787" customFormat="false" ht="15" hidden="false" customHeight="false" outlineLevel="0" collapsed="false">
      <c r="A787" s="37" t="s">
        <v>397</v>
      </c>
      <c r="B787" s="37" t="s">
        <v>374</v>
      </c>
      <c r="C787" s="37" t="s">
        <v>426</v>
      </c>
      <c r="D787" s="37" t="s">
        <v>82</v>
      </c>
      <c r="E787" s="37" t="n">
        <v>38</v>
      </c>
      <c r="F787" s="37" t="s">
        <v>101</v>
      </c>
      <c r="G787" s="37" t="s">
        <v>94</v>
      </c>
      <c r="H787" s="37" t="s">
        <v>318</v>
      </c>
      <c r="I787" s="37" t="s">
        <v>60</v>
      </c>
      <c r="J787" s="37" t="s">
        <v>407</v>
      </c>
      <c r="K787" s="37" t="s">
        <v>78</v>
      </c>
      <c r="L787" s="37" t="s">
        <v>105</v>
      </c>
      <c r="M787" s="37" t="s">
        <v>88</v>
      </c>
      <c r="N787" s="37" t="s">
        <v>90</v>
      </c>
      <c r="O787" s="38" t="n">
        <v>45300</v>
      </c>
      <c r="P787" s="39" t="n">
        <v>3228000</v>
      </c>
      <c r="Q787" s="37" t="n">
        <v>3</v>
      </c>
      <c r="R787" s="37" t="s">
        <v>187</v>
      </c>
      <c r="S787" s="37" t="s">
        <v>111</v>
      </c>
      <c r="T787" s="37" t="s">
        <v>546</v>
      </c>
      <c r="U787" s="37" t="s">
        <v>52</v>
      </c>
      <c r="V787" s="37" t="n">
        <f aca="false">IF(O787="","",YEAR(O787))</f>
        <v>2024</v>
      </c>
      <c r="W787" s="37" t="str">
        <f aca="false">IF(E787&lt;25,"21-24",IF(E787&lt;30,"25-29",IF(E787&lt;35,"30-34",IF(E787&lt;40,"35-39",IF(E787&lt;45,"40-44","45+")))))</f>
        <v>35-39</v>
      </c>
    </row>
    <row r="788" customFormat="false" ht="15" hidden="false" customHeight="false" outlineLevel="0" collapsed="false">
      <c r="A788" s="37" t="s">
        <v>1382</v>
      </c>
      <c r="B788" s="37" t="s">
        <v>503</v>
      </c>
      <c r="C788" s="37" t="s">
        <v>426</v>
      </c>
      <c r="D788" s="37" t="s">
        <v>82</v>
      </c>
      <c r="E788" s="37" t="n">
        <v>29</v>
      </c>
      <c r="F788" s="37" t="s">
        <v>100</v>
      </c>
      <c r="G788" s="37" t="s">
        <v>94</v>
      </c>
      <c r="H788" s="37" t="s">
        <v>318</v>
      </c>
      <c r="I788" s="37" t="s">
        <v>60</v>
      </c>
      <c r="J788" s="37" t="s">
        <v>384</v>
      </c>
      <c r="K788" s="37" t="s">
        <v>76</v>
      </c>
      <c r="L788" s="37" t="s">
        <v>104</v>
      </c>
      <c r="M788" s="37" t="s">
        <v>87</v>
      </c>
      <c r="N788" s="37" t="s">
        <v>92</v>
      </c>
      <c r="O788" s="38" t="n">
        <v>45607</v>
      </c>
      <c r="P788" s="39" t="n">
        <v>1202000</v>
      </c>
      <c r="Q788" s="37" t="n">
        <v>6</v>
      </c>
      <c r="R788" s="37" t="s">
        <v>187</v>
      </c>
      <c r="S788" s="37" t="s">
        <v>114</v>
      </c>
      <c r="T788" s="37" t="s">
        <v>1051</v>
      </c>
      <c r="U788" s="37" t="s">
        <v>53</v>
      </c>
      <c r="V788" s="37" t="n">
        <f aca="false">IF(O788="","",YEAR(O788))</f>
        <v>2024</v>
      </c>
      <c r="W788" s="37" t="str">
        <f aca="false">IF(E788&lt;25,"21-24",IF(E788&lt;30,"25-29",IF(E788&lt;35,"30-34",IF(E788&lt;40,"35-39",IF(E788&lt;45,"40-44","45+")))))</f>
        <v>25-29</v>
      </c>
    </row>
    <row r="789" customFormat="false" ht="15" hidden="false" customHeight="false" outlineLevel="0" collapsed="false">
      <c r="A789" s="37" t="s">
        <v>1383</v>
      </c>
      <c r="B789" s="37" t="s">
        <v>419</v>
      </c>
      <c r="C789" s="37" t="s">
        <v>453</v>
      </c>
      <c r="D789" s="37" t="s">
        <v>83</v>
      </c>
      <c r="E789" s="37" t="n">
        <v>24</v>
      </c>
      <c r="F789" s="37" t="s">
        <v>100</v>
      </c>
      <c r="G789" s="37" t="s">
        <v>97</v>
      </c>
      <c r="H789" s="37" t="s">
        <v>321</v>
      </c>
      <c r="I789" s="37" t="s">
        <v>63</v>
      </c>
      <c r="J789" s="37" t="s">
        <v>626</v>
      </c>
      <c r="K789" s="37" t="s">
        <v>77</v>
      </c>
      <c r="L789" s="37" t="s">
        <v>104</v>
      </c>
      <c r="M789" s="37" t="s">
        <v>87</v>
      </c>
      <c r="N789" s="37" t="s">
        <v>90</v>
      </c>
      <c r="O789" s="38" t="n">
        <v>45543</v>
      </c>
      <c r="P789" s="39" t="n">
        <v>1850000</v>
      </c>
      <c r="Q789" s="37" t="n">
        <v>26</v>
      </c>
      <c r="R789" s="37" t="s">
        <v>187</v>
      </c>
      <c r="S789" s="37" t="s">
        <v>114</v>
      </c>
      <c r="T789" s="37" t="s">
        <v>699</v>
      </c>
      <c r="U789" s="37" t="s">
        <v>52</v>
      </c>
      <c r="V789" s="37" t="n">
        <f aca="false">IF(O789="","",YEAR(O789))</f>
        <v>2024</v>
      </c>
      <c r="W789" s="37" t="str">
        <f aca="false">IF(E789&lt;25,"21-24",IF(E789&lt;30,"25-29",IF(E789&lt;35,"30-34",IF(E789&lt;40,"35-39",IF(E789&lt;45,"40-44","45+")))))</f>
        <v>21-24</v>
      </c>
    </row>
    <row r="790" customFormat="false" ht="15" hidden="false" customHeight="false" outlineLevel="0" collapsed="false">
      <c r="A790" s="37" t="s">
        <v>1384</v>
      </c>
      <c r="B790" s="37" t="s">
        <v>474</v>
      </c>
      <c r="C790" s="37" t="s">
        <v>484</v>
      </c>
      <c r="D790" s="37" t="s">
        <v>83</v>
      </c>
      <c r="E790" s="37" t="n">
        <v>30</v>
      </c>
      <c r="F790" s="37" t="s">
        <v>101</v>
      </c>
      <c r="G790" s="37" t="s">
        <v>94</v>
      </c>
      <c r="H790" s="37" t="s">
        <v>324</v>
      </c>
      <c r="I790" s="37" t="s">
        <v>66</v>
      </c>
      <c r="J790" s="37" t="s">
        <v>687</v>
      </c>
      <c r="K790" s="37" t="s">
        <v>76</v>
      </c>
      <c r="L790" s="37" t="s">
        <v>105</v>
      </c>
      <c r="M790" s="37" t="s">
        <v>87</v>
      </c>
      <c r="N790" s="37" t="s">
        <v>90</v>
      </c>
      <c r="O790" s="38" t="n">
        <v>43662</v>
      </c>
      <c r="P790" s="39" t="n">
        <v>960000</v>
      </c>
      <c r="Q790" s="37" t="n">
        <v>10</v>
      </c>
      <c r="R790" s="37" t="s">
        <v>185</v>
      </c>
      <c r="S790" s="37" t="s">
        <v>111</v>
      </c>
      <c r="T790" s="37" t="s">
        <v>548</v>
      </c>
      <c r="U790" s="37" t="s">
        <v>52</v>
      </c>
      <c r="V790" s="37" t="n">
        <f aca="false">IF(O790="","",YEAR(O790))</f>
        <v>2019</v>
      </c>
      <c r="W790" s="37" t="str">
        <f aca="false">IF(E790&lt;25,"21-24",IF(E790&lt;30,"25-29",IF(E790&lt;35,"30-34",IF(E790&lt;40,"35-39",IF(E790&lt;45,"40-44","45+")))))</f>
        <v>30-34</v>
      </c>
    </row>
    <row r="791" customFormat="false" ht="15" hidden="false" customHeight="false" outlineLevel="0" collapsed="false">
      <c r="A791" s="37" t="s">
        <v>1385</v>
      </c>
      <c r="B791" s="37" t="s">
        <v>412</v>
      </c>
      <c r="C791" s="37" t="s">
        <v>375</v>
      </c>
      <c r="D791" s="37" t="s">
        <v>82</v>
      </c>
      <c r="E791" s="37" t="n">
        <v>40</v>
      </c>
      <c r="F791" s="37" t="s">
        <v>101</v>
      </c>
      <c r="G791" s="37" t="s">
        <v>96</v>
      </c>
      <c r="H791" s="37" t="s">
        <v>320</v>
      </c>
      <c r="I791" s="37" t="s">
        <v>62</v>
      </c>
      <c r="J791" s="37" t="s">
        <v>485</v>
      </c>
      <c r="K791" s="37" t="s">
        <v>78</v>
      </c>
      <c r="L791" s="37" t="s">
        <v>105</v>
      </c>
      <c r="M791" s="37" t="s">
        <v>87</v>
      </c>
      <c r="N791" s="37" t="s">
        <v>90</v>
      </c>
      <c r="O791" s="38" t="n">
        <v>42347</v>
      </c>
      <c r="P791" s="39" t="n">
        <v>3721000</v>
      </c>
      <c r="Q791" s="37" t="n">
        <v>1</v>
      </c>
      <c r="R791" s="37" t="s">
        <v>185</v>
      </c>
      <c r="S791" s="37" t="s">
        <v>111</v>
      </c>
      <c r="T791" s="37" t="s">
        <v>1132</v>
      </c>
      <c r="U791" s="37" t="s">
        <v>52</v>
      </c>
      <c r="V791" s="37" t="n">
        <f aca="false">IF(O791="","",YEAR(O791))</f>
        <v>2015</v>
      </c>
      <c r="W791" s="37" t="str">
        <f aca="false">IF(E791&lt;25,"21-24",IF(E791&lt;30,"25-29",IF(E791&lt;35,"30-34",IF(E791&lt;40,"35-39",IF(E791&lt;45,"40-44","45+")))))</f>
        <v>40-44</v>
      </c>
    </row>
    <row r="792" customFormat="false" ht="15" hidden="false" customHeight="false" outlineLevel="0" collapsed="false">
      <c r="A792" s="37" t="s">
        <v>1386</v>
      </c>
      <c r="B792" s="37" t="s">
        <v>572</v>
      </c>
      <c r="C792" s="37" t="s">
        <v>413</v>
      </c>
      <c r="D792" s="37" t="s">
        <v>82</v>
      </c>
      <c r="E792" s="37" t="n">
        <v>26</v>
      </c>
      <c r="F792" s="37" t="s">
        <v>100</v>
      </c>
      <c r="G792" s="37" t="s">
        <v>94</v>
      </c>
      <c r="H792" s="37" t="s">
        <v>318</v>
      </c>
      <c r="I792" s="37" t="s">
        <v>60</v>
      </c>
      <c r="J792" s="37" t="s">
        <v>393</v>
      </c>
      <c r="K792" s="37" t="s">
        <v>77</v>
      </c>
      <c r="L792" s="37" t="s">
        <v>106</v>
      </c>
      <c r="M792" s="37" t="s">
        <v>87</v>
      </c>
      <c r="N792" s="37" t="s">
        <v>90</v>
      </c>
      <c r="O792" s="38" t="n">
        <v>44864</v>
      </c>
      <c r="P792" s="39" t="n">
        <v>2516000</v>
      </c>
      <c r="Q792" s="37" t="n">
        <v>4</v>
      </c>
      <c r="R792" s="37" t="s">
        <v>185</v>
      </c>
      <c r="S792" s="37" t="s">
        <v>114</v>
      </c>
      <c r="T792" s="37" t="s">
        <v>961</v>
      </c>
      <c r="U792" s="37" t="s">
        <v>52</v>
      </c>
      <c r="V792" s="37" t="n">
        <f aca="false">IF(O792="","",YEAR(O792))</f>
        <v>2022</v>
      </c>
      <c r="W792" s="37" t="str">
        <f aca="false">IF(E792&lt;25,"21-24",IF(E792&lt;30,"25-29",IF(E792&lt;35,"30-34",IF(E792&lt;40,"35-39",IF(E792&lt;45,"40-44","45+")))))</f>
        <v>25-29</v>
      </c>
    </row>
    <row r="793" customFormat="false" ht="15" hidden="false" customHeight="false" outlineLevel="0" collapsed="false">
      <c r="A793" s="37" t="s">
        <v>904</v>
      </c>
      <c r="B793" s="37" t="s">
        <v>360</v>
      </c>
      <c r="C793" s="37" t="s">
        <v>370</v>
      </c>
      <c r="D793" s="37" t="s">
        <v>83</v>
      </c>
      <c r="E793" s="37" t="n">
        <v>37</v>
      </c>
      <c r="F793" s="37" t="s">
        <v>101</v>
      </c>
      <c r="G793" s="37" t="s">
        <v>94</v>
      </c>
      <c r="H793" s="37" t="s">
        <v>318</v>
      </c>
      <c r="I793" s="37" t="s">
        <v>60</v>
      </c>
      <c r="J793" s="37" t="s">
        <v>407</v>
      </c>
      <c r="K793" s="37" t="s">
        <v>78</v>
      </c>
      <c r="L793" s="37" t="s">
        <v>108</v>
      </c>
      <c r="M793" s="37" t="s">
        <v>87</v>
      </c>
      <c r="N793" s="37" t="s">
        <v>90</v>
      </c>
      <c r="O793" s="38" t="n">
        <v>45790</v>
      </c>
      <c r="P793" s="39" t="n">
        <v>4058000</v>
      </c>
      <c r="Q793" s="37" t="n">
        <v>8</v>
      </c>
      <c r="R793" s="37" t="s">
        <v>185</v>
      </c>
      <c r="S793" s="37" t="s">
        <v>111</v>
      </c>
      <c r="T793" s="37" t="s">
        <v>683</v>
      </c>
      <c r="U793" s="37" t="s">
        <v>52</v>
      </c>
      <c r="V793" s="37" t="n">
        <f aca="false">IF(O793="","",YEAR(O793))</f>
        <v>2025</v>
      </c>
      <c r="W793" s="37" t="str">
        <f aca="false">IF(E793&lt;25,"21-24",IF(E793&lt;30,"25-29",IF(E793&lt;35,"30-34",IF(E793&lt;40,"35-39",IF(E793&lt;45,"40-44","45+")))))</f>
        <v>35-39</v>
      </c>
    </row>
    <row r="794" customFormat="false" ht="15" hidden="false" customHeight="false" outlineLevel="0" collapsed="false">
      <c r="A794" s="37" t="s">
        <v>1387</v>
      </c>
      <c r="B794" s="37" t="s">
        <v>410</v>
      </c>
      <c r="C794" s="37" t="s">
        <v>361</v>
      </c>
      <c r="D794" s="37" t="s">
        <v>82</v>
      </c>
      <c r="E794" s="37" t="n">
        <v>30</v>
      </c>
      <c r="F794" s="37" t="s">
        <v>100</v>
      </c>
      <c r="G794" s="37" t="s">
        <v>97</v>
      </c>
      <c r="H794" s="37" t="s">
        <v>318</v>
      </c>
      <c r="I794" s="37" t="s">
        <v>60</v>
      </c>
      <c r="J794" s="37" t="s">
        <v>470</v>
      </c>
      <c r="K794" s="37" t="s">
        <v>77</v>
      </c>
      <c r="L794" s="37" t="s">
        <v>107</v>
      </c>
      <c r="M794" s="37" t="s">
        <v>86</v>
      </c>
      <c r="N794" s="37" t="s">
        <v>90</v>
      </c>
      <c r="O794" s="38" t="n">
        <v>45452</v>
      </c>
      <c r="P794" s="39" t="n">
        <v>2518000</v>
      </c>
      <c r="Q794" s="37" t="n">
        <v>13</v>
      </c>
      <c r="R794" s="37" t="s">
        <v>187</v>
      </c>
      <c r="S794" s="37" t="s">
        <v>115</v>
      </c>
      <c r="T794" s="37" t="s">
        <v>472</v>
      </c>
      <c r="U794" s="37" t="s">
        <v>52</v>
      </c>
      <c r="V794" s="37" t="n">
        <f aca="false">IF(O794="","",YEAR(O794))</f>
        <v>2024</v>
      </c>
      <c r="W794" s="37" t="str">
        <f aca="false">IF(E794&lt;25,"21-24",IF(E794&lt;30,"25-29",IF(E794&lt;35,"30-34",IF(E794&lt;40,"35-39",IF(E794&lt;45,"40-44","45+")))))</f>
        <v>30-34</v>
      </c>
    </row>
    <row r="795" customFormat="false" ht="15" hidden="false" customHeight="false" outlineLevel="0" collapsed="false">
      <c r="A795" s="37" t="s">
        <v>780</v>
      </c>
      <c r="B795" s="37" t="s">
        <v>641</v>
      </c>
      <c r="C795" s="37" t="s">
        <v>406</v>
      </c>
      <c r="D795" s="37" t="s">
        <v>82</v>
      </c>
      <c r="E795" s="37" t="n">
        <v>39</v>
      </c>
      <c r="F795" s="37" t="s">
        <v>100</v>
      </c>
      <c r="G795" s="37" t="s">
        <v>94</v>
      </c>
      <c r="H795" s="37" t="s">
        <v>321</v>
      </c>
      <c r="I795" s="37" t="s">
        <v>63</v>
      </c>
      <c r="J795" s="37" t="s">
        <v>529</v>
      </c>
      <c r="K795" s="37" t="s">
        <v>78</v>
      </c>
      <c r="L795" s="37" t="s">
        <v>106</v>
      </c>
      <c r="M795" s="37" t="s">
        <v>86</v>
      </c>
      <c r="N795" s="37" t="s">
        <v>90</v>
      </c>
      <c r="O795" s="38" t="n">
        <v>44415</v>
      </c>
      <c r="P795" s="39" t="n">
        <v>4083000</v>
      </c>
      <c r="Q795" s="37" t="n">
        <v>15</v>
      </c>
      <c r="R795" s="37" t="s">
        <v>187</v>
      </c>
      <c r="S795" s="37" t="s">
        <v>111</v>
      </c>
      <c r="T795" s="37" t="s">
        <v>933</v>
      </c>
      <c r="U795" s="37" t="s">
        <v>52</v>
      </c>
      <c r="V795" s="37" t="n">
        <f aca="false">IF(O795="","",YEAR(O795))</f>
        <v>2021</v>
      </c>
      <c r="W795" s="37" t="str">
        <f aca="false">IF(E795&lt;25,"21-24",IF(E795&lt;30,"25-29",IF(E795&lt;35,"30-34",IF(E795&lt;40,"35-39",IF(E795&lt;45,"40-44","45+")))))</f>
        <v>35-39</v>
      </c>
    </row>
    <row r="796" customFormat="false" ht="15" hidden="false" customHeight="false" outlineLevel="0" collapsed="false">
      <c r="A796" s="37" t="s">
        <v>1388</v>
      </c>
      <c r="B796" s="37" t="s">
        <v>465</v>
      </c>
      <c r="C796" s="37" t="s">
        <v>429</v>
      </c>
      <c r="D796" s="37" t="s">
        <v>82</v>
      </c>
      <c r="E796" s="37" t="n">
        <v>34</v>
      </c>
      <c r="F796" s="37" t="s">
        <v>100</v>
      </c>
      <c r="G796" s="37" t="s">
        <v>95</v>
      </c>
      <c r="H796" s="37" t="s">
        <v>318</v>
      </c>
      <c r="I796" s="37" t="s">
        <v>60</v>
      </c>
      <c r="J796" s="37" t="s">
        <v>520</v>
      </c>
      <c r="K796" s="37" t="s">
        <v>76</v>
      </c>
      <c r="L796" s="37" t="s">
        <v>104</v>
      </c>
      <c r="M796" s="37" t="s">
        <v>87</v>
      </c>
      <c r="N796" s="37" t="s">
        <v>90</v>
      </c>
      <c r="O796" s="38" t="n">
        <v>44490</v>
      </c>
      <c r="P796" s="39" t="n">
        <v>694000</v>
      </c>
      <c r="Q796" s="37" t="n">
        <v>14</v>
      </c>
      <c r="R796" s="37" t="s">
        <v>187</v>
      </c>
      <c r="S796" s="37" t="s">
        <v>112</v>
      </c>
      <c r="T796" s="37" t="s">
        <v>921</v>
      </c>
      <c r="U796" s="37" t="s">
        <v>52</v>
      </c>
      <c r="V796" s="37" t="n">
        <f aca="false">IF(O796="","",YEAR(O796))</f>
        <v>2021</v>
      </c>
      <c r="W796" s="37" t="str">
        <f aca="false">IF(E796&lt;25,"21-24",IF(E796&lt;30,"25-29",IF(E796&lt;35,"30-34",IF(E796&lt;40,"35-39",IF(E796&lt;45,"40-44","45+")))))</f>
        <v>30-34</v>
      </c>
    </row>
    <row r="797" customFormat="false" ht="15" hidden="false" customHeight="false" outlineLevel="0" collapsed="false">
      <c r="A797" s="37" t="s">
        <v>1389</v>
      </c>
      <c r="B797" s="37" t="s">
        <v>379</v>
      </c>
      <c r="C797" s="37" t="s">
        <v>516</v>
      </c>
      <c r="D797" s="37" t="s">
        <v>83</v>
      </c>
      <c r="E797" s="37" t="n">
        <v>26</v>
      </c>
      <c r="F797" s="37" t="s">
        <v>100</v>
      </c>
      <c r="G797" s="37" t="s">
        <v>95</v>
      </c>
      <c r="H797" s="37" t="s">
        <v>321</v>
      </c>
      <c r="I797" s="37" t="s">
        <v>63</v>
      </c>
      <c r="J797" s="37" t="s">
        <v>371</v>
      </c>
      <c r="K797" s="37" t="s">
        <v>75</v>
      </c>
      <c r="L797" s="37" t="s">
        <v>106</v>
      </c>
      <c r="M797" s="37" t="s">
        <v>86</v>
      </c>
      <c r="N797" s="37" t="s">
        <v>90</v>
      </c>
      <c r="O797" s="38" t="n">
        <v>46053</v>
      </c>
      <c r="P797" s="39" t="n">
        <v>341000</v>
      </c>
      <c r="Q797" s="37" t="n">
        <v>22</v>
      </c>
      <c r="R797" s="37" t="s">
        <v>185</v>
      </c>
      <c r="S797" s="37" t="s">
        <v>112</v>
      </c>
      <c r="T797" s="37" t="s">
        <v>933</v>
      </c>
      <c r="U797" s="37" t="s">
        <v>53</v>
      </c>
      <c r="V797" s="37" t="n">
        <f aca="false">IF(O797="","",YEAR(O797))</f>
        <v>2026</v>
      </c>
      <c r="W797" s="37" t="str">
        <f aca="false">IF(E797&lt;25,"21-24",IF(E797&lt;30,"25-29",IF(E797&lt;35,"30-34",IF(E797&lt;40,"35-39",IF(E797&lt;45,"40-44","45+")))))</f>
        <v>25-29</v>
      </c>
    </row>
    <row r="798" customFormat="false" ht="15" hidden="false" customHeight="false" outlineLevel="0" collapsed="false">
      <c r="A798" s="37" t="s">
        <v>1390</v>
      </c>
      <c r="B798" s="37" t="s">
        <v>465</v>
      </c>
      <c r="C798" s="37" t="s">
        <v>413</v>
      </c>
      <c r="D798" s="37" t="s">
        <v>83</v>
      </c>
      <c r="E798" s="37" t="n">
        <v>29</v>
      </c>
      <c r="F798" s="37" t="s">
        <v>100</v>
      </c>
      <c r="G798" s="37" t="s">
        <v>97</v>
      </c>
      <c r="H798" s="37" t="s">
        <v>324</v>
      </c>
      <c r="I798" s="37" t="s">
        <v>66</v>
      </c>
      <c r="J798" s="37" t="s">
        <v>687</v>
      </c>
      <c r="K798" s="37" t="s">
        <v>76</v>
      </c>
      <c r="L798" s="37" t="s">
        <v>105</v>
      </c>
      <c r="M798" s="37" t="s">
        <v>87</v>
      </c>
      <c r="N798" s="37" t="s">
        <v>90</v>
      </c>
      <c r="O798" s="38" t="n">
        <v>44753</v>
      </c>
      <c r="P798" s="39" t="n">
        <v>1215000</v>
      </c>
      <c r="Q798" s="37" t="n">
        <v>8</v>
      </c>
      <c r="R798" s="37" t="s">
        <v>187</v>
      </c>
      <c r="S798" s="37" t="s">
        <v>113</v>
      </c>
      <c r="T798" s="37" t="s">
        <v>884</v>
      </c>
      <c r="U798" s="37" t="s">
        <v>52</v>
      </c>
      <c r="V798" s="37" t="n">
        <f aca="false">IF(O798="","",YEAR(O798))</f>
        <v>2022</v>
      </c>
      <c r="W798" s="37" t="str">
        <f aca="false">IF(E798&lt;25,"21-24",IF(E798&lt;30,"25-29",IF(E798&lt;35,"30-34",IF(E798&lt;40,"35-39",IF(E798&lt;45,"40-44","45+")))))</f>
        <v>25-29</v>
      </c>
    </row>
    <row r="799" customFormat="false" ht="15" hidden="false" customHeight="false" outlineLevel="0" collapsed="false">
      <c r="A799" s="37" t="s">
        <v>1391</v>
      </c>
      <c r="B799" s="37" t="s">
        <v>445</v>
      </c>
      <c r="C799" s="37" t="s">
        <v>396</v>
      </c>
      <c r="D799" s="37" t="s">
        <v>82</v>
      </c>
      <c r="E799" s="37" t="n">
        <v>24</v>
      </c>
      <c r="F799" s="37" t="s">
        <v>100</v>
      </c>
      <c r="G799" s="37" t="s">
        <v>94</v>
      </c>
      <c r="H799" s="37" t="s">
        <v>318</v>
      </c>
      <c r="I799" s="37" t="s">
        <v>60</v>
      </c>
      <c r="J799" s="37" t="s">
        <v>470</v>
      </c>
      <c r="K799" s="37" t="s">
        <v>77</v>
      </c>
      <c r="L799" s="37" t="s">
        <v>108</v>
      </c>
      <c r="M799" s="37" t="s">
        <v>86</v>
      </c>
      <c r="N799" s="37" t="s">
        <v>90</v>
      </c>
      <c r="O799" s="38" t="n">
        <v>46208</v>
      </c>
      <c r="P799" s="39" t="n">
        <v>2391000</v>
      </c>
      <c r="Q799" s="37" t="n">
        <v>15</v>
      </c>
      <c r="R799" s="37" t="s">
        <v>187</v>
      </c>
      <c r="S799" s="37" t="s">
        <v>114</v>
      </c>
      <c r="T799" s="37" t="s">
        <v>821</v>
      </c>
      <c r="U799" s="37" t="s">
        <v>53</v>
      </c>
      <c r="V799" s="37" t="n">
        <f aca="false">IF(O799="","",YEAR(O799))</f>
        <v>2026</v>
      </c>
      <c r="W799" s="37" t="str">
        <f aca="false">IF(E799&lt;25,"21-24",IF(E799&lt;30,"25-29",IF(E799&lt;35,"30-34",IF(E799&lt;40,"35-39",IF(E799&lt;45,"40-44","45+")))))</f>
        <v>21-24</v>
      </c>
    </row>
    <row r="800" customFormat="false" ht="15" hidden="false" customHeight="false" outlineLevel="0" collapsed="false">
      <c r="A800" s="37" t="s">
        <v>651</v>
      </c>
      <c r="B800" s="37" t="s">
        <v>386</v>
      </c>
      <c r="C800" s="37" t="s">
        <v>429</v>
      </c>
      <c r="D800" s="37" t="s">
        <v>83</v>
      </c>
      <c r="E800" s="37" t="n">
        <v>35</v>
      </c>
      <c r="F800" s="37" t="s">
        <v>100</v>
      </c>
      <c r="G800" s="37" t="s">
        <v>94</v>
      </c>
      <c r="H800" s="37" t="s">
        <v>323</v>
      </c>
      <c r="I800" s="37" t="s">
        <v>65</v>
      </c>
      <c r="J800" s="37" t="s">
        <v>500</v>
      </c>
      <c r="K800" s="37" t="s">
        <v>78</v>
      </c>
      <c r="L800" s="37" t="s">
        <v>108</v>
      </c>
      <c r="M800" s="37" t="s">
        <v>87</v>
      </c>
      <c r="N800" s="37" t="s">
        <v>90</v>
      </c>
      <c r="O800" s="38" t="n">
        <v>45235</v>
      </c>
      <c r="P800" s="39" t="n">
        <v>3578000</v>
      </c>
      <c r="Q800" s="37" t="n">
        <v>14</v>
      </c>
      <c r="R800" s="37" t="s">
        <v>185</v>
      </c>
      <c r="S800" s="37" t="s">
        <v>111</v>
      </c>
      <c r="T800" s="37" t="s">
        <v>430</v>
      </c>
      <c r="U800" s="37" t="s">
        <v>53</v>
      </c>
      <c r="V800" s="37" t="n">
        <f aca="false">IF(O800="","",YEAR(O800))</f>
        <v>2023</v>
      </c>
      <c r="W800" s="37" t="str">
        <f aca="false">IF(E800&lt;25,"21-24",IF(E800&lt;30,"25-29",IF(E800&lt;35,"30-34",IF(E800&lt;40,"35-39",IF(E800&lt;45,"40-44","45+")))))</f>
        <v>35-39</v>
      </c>
    </row>
    <row r="801" customFormat="false" ht="15" hidden="false" customHeight="false" outlineLevel="0" collapsed="false">
      <c r="A801" s="37" t="s">
        <v>1392</v>
      </c>
      <c r="B801" s="37" t="s">
        <v>479</v>
      </c>
      <c r="C801" s="37" t="s">
        <v>484</v>
      </c>
      <c r="D801" s="37" t="s">
        <v>83</v>
      </c>
      <c r="E801" s="37" t="n">
        <v>39</v>
      </c>
      <c r="F801" s="37" t="s">
        <v>101</v>
      </c>
      <c r="G801" s="37" t="s">
        <v>97</v>
      </c>
      <c r="H801" s="37" t="s">
        <v>320</v>
      </c>
      <c r="I801" s="37" t="s">
        <v>62</v>
      </c>
      <c r="J801" s="37" t="s">
        <v>485</v>
      </c>
      <c r="K801" s="37" t="s">
        <v>78</v>
      </c>
      <c r="L801" s="37" t="s">
        <v>106</v>
      </c>
      <c r="M801" s="37" t="s">
        <v>86</v>
      </c>
      <c r="N801" s="37" t="s">
        <v>90</v>
      </c>
      <c r="O801" s="38" t="n">
        <v>43827</v>
      </c>
      <c r="P801" s="39" t="n">
        <v>4508000</v>
      </c>
      <c r="Q801" s="37" t="n">
        <v>6</v>
      </c>
      <c r="R801" s="37" t="s">
        <v>187</v>
      </c>
      <c r="S801" s="37" t="s">
        <v>111</v>
      </c>
      <c r="T801" s="37" t="s">
        <v>1132</v>
      </c>
      <c r="U801" s="37" t="s">
        <v>53</v>
      </c>
      <c r="V801" s="37" t="n">
        <f aca="false">IF(O801="","",YEAR(O801))</f>
        <v>2019</v>
      </c>
      <c r="W801" s="37" t="str">
        <f aca="false">IF(E801&lt;25,"21-24",IF(E801&lt;30,"25-29",IF(E801&lt;35,"30-34",IF(E801&lt;40,"35-39",IF(E801&lt;45,"40-44","45+")))))</f>
        <v>35-39</v>
      </c>
    </row>
    <row r="802" customFormat="false" ht="15" hidden="false" customHeight="false" outlineLevel="0" collapsed="false">
      <c r="A802" s="37" t="s">
        <v>1393</v>
      </c>
      <c r="B802" s="37" t="s">
        <v>374</v>
      </c>
      <c r="C802" s="37" t="s">
        <v>433</v>
      </c>
      <c r="D802" s="37" t="s">
        <v>83</v>
      </c>
      <c r="E802" s="37" t="n">
        <v>25</v>
      </c>
      <c r="F802" s="37" t="s">
        <v>101</v>
      </c>
      <c r="G802" s="37" t="s">
        <v>94</v>
      </c>
      <c r="H802" s="37" t="s">
        <v>326</v>
      </c>
      <c r="I802" s="37" t="s">
        <v>68</v>
      </c>
      <c r="J802" s="37" t="s">
        <v>569</v>
      </c>
      <c r="K802" s="37" t="s">
        <v>76</v>
      </c>
      <c r="L802" s="37" t="s">
        <v>105</v>
      </c>
      <c r="M802" s="37" t="s">
        <v>87</v>
      </c>
      <c r="N802" s="37" t="s">
        <v>90</v>
      </c>
      <c r="O802" s="38" t="n">
        <v>46176</v>
      </c>
      <c r="P802" s="39" t="n">
        <v>882000</v>
      </c>
      <c r="Q802" s="37" t="n">
        <v>10</v>
      </c>
      <c r="R802" s="37" t="s">
        <v>187</v>
      </c>
      <c r="S802" s="37" t="s">
        <v>111</v>
      </c>
      <c r="T802" s="37" t="s">
        <v>850</v>
      </c>
      <c r="U802" s="37" t="s">
        <v>52</v>
      </c>
      <c r="V802" s="37" t="n">
        <f aca="false">IF(O802="","",YEAR(O802))</f>
        <v>2026</v>
      </c>
      <c r="W802" s="37" t="str">
        <f aca="false">IF(E802&lt;25,"21-24",IF(E802&lt;30,"25-29",IF(E802&lt;35,"30-34",IF(E802&lt;40,"35-39",IF(E802&lt;45,"40-44","45+")))))</f>
        <v>25-29</v>
      </c>
    </row>
    <row r="803" customFormat="false" ht="15" hidden="false" customHeight="false" outlineLevel="0" collapsed="false">
      <c r="A803" s="37" t="s">
        <v>1394</v>
      </c>
      <c r="B803" s="37" t="s">
        <v>412</v>
      </c>
      <c r="C803" s="37" t="s">
        <v>356</v>
      </c>
      <c r="D803" s="37" t="s">
        <v>82</v>
      </c>
      <c r="E803" s="37" t="n">
        <v>34</v>
      </c>
      <c r="F803" s="37" t="s">
        <v>101</v>
      </c>
      <c r="G803" s="37" t="s">
        <v>94</v>
      </c>
      <c r="H803" s="37" t="s">
        <v>326</v>
      </c>
      <c r="I803" s="37" t="s">
        <v>68</v>
      </c>
      <c r="J803" s="37" t="s">
        <v>569</v>
      </c>
      <c r="K803" s="37" t="s">
        <v>76</v>
      </c>
      <c r="L803" s="37" t="s">
        <v>104</v>
      </c>
      <c r="M803" s="37" t="s">
        <v>86</v>
      </c>
      <c r="N803" s="37" t="s">
        <v>90</v>
      </c>
      <c r="O803" s="38" t="n">
        <v>44377</v>
      </c>
      <c r="P803" s="39" t="n">
        <v>783000</v>
      </c>
      <c r="Q803" s="37" t="n">
        <v>25</v>
      </c>
      <c r="R803" s="37" t="s">
        <v>187</v>
      </c>
      <c r="S803" s="37" t="s">
        <v>114</v>
      </c>
      <c r="T803" s="37" t="s">
        <v>788</v>
      </c>
      <c r="U803" s="37" t="s">
        <v>52</v>
      </c>
      <c r="V803" s="37" t="n">
        <f aca="false">IF(O803="","",YEAR(O803))</f>
        <v>2021</v>
      </c>
      <c r="W803" s="37" t="str">
        <f aca="false">IF(E803&lt;25,"21-24",IF(E803&lt;30,"25-29",IF(E803&lt;35,"30-34",IF(E803&lt;40,"35-39",IF(E803&lt;45,"40-44","45+")))))</f>
        <v>30-34</v>
      </c>
    </row>
    <row r="804" customFormat="false" ht="15" hidden="false" customHeight="false" outlineLevel="0" collapsed="false">
      <c r="A804" s="37" t="s">
        <v>1395</v>
      </c>
      <c r="B804" s="37" t="s">
        <v>412</v>
      </c>
      <c r="C804" s="37" t="s">
        <v>387</v>
      </c>
      <c r="D804" s="37" t="s">
        <v>82</v>
      </c>
      <c r="E804" s="37" t="n">
        <v>35</v>
      </c>
      <c r="F804" s="37" t="s">
        <v>100</v>
      </c>
      <c r="G804" s="37" t="s">
        <v>94</v>
      </c>
      <c r="H804" s="37" t="s">
        <v>320</v>
      </c>
      <c r="I804" s="37" t="s">
        <v>62</v>
      </c>
      <c r="J804" s="37" t="s">
        <v>481</v>
      </c>
      <c r="K804" s="37" t="s">
        <v>78</v>
      </c>
      <c r="L804" s="37" t="s">
        <v>107</v>
      </c>
      <c r="M804" s="37" t="s">
        <v>87</v>
      </c>
      <c r="N804" s="37" t="s">
        <v>90</v>
      </c>
      <c r="O804" s="38" t="n">
        <v>42093</v>
      </c>
      <c r="P804" s="39" t="n">
        <v>4437000</v>
      </c>
      <c r="Q804" s="37" t="n">
        <v>12</v>
      </c>
      <c r="R804" s="37" t="s">
        <v>187</v>
      </c>
      <c r="S804" s="37" t="s">
        <v>112</v>
      </c>
      <c r="T804" s="37" t="s">
        <v>1396</v>
      </c>
      <c r="U804" s="37" t="s">
        <v>52</v>
      </c>
      <c r="V804" s="37" t="n">
        <f aca="false">IF(O804="","",YEAR(O804))</f>
        <v>2015</v>
      </c>
      <c r="W804" s="37" t="str">
        <f aca="false">IF(E804&lt;25,"21-24",IF(E804&lt;30,"25-29",IF(E804&lt;35,"30-34",IF(E804&lt;40,"35-39",IF(E804&lt;45,"40-44","45+")))))</f>
        <v>35-39</v>
      </c>
    </row>
    <row r="805" customFormat="false" ht="15" hidden="false" customHeight="false" outlineLevel="0" collapsed="false">
      <c r="A805" s="37" t="s">
        <v>1397</v>
      </c>
      <c r="B805" s="37" t="s">
        <v>379</v>
      </c>
      <c r="C805" s="37" t="s">
        <v>433</v>
      </c>
      <c r="D805" s="37" t="s">
        <v>82</v>
      </c>
      <c r="E805" s="37" t="n">
        <v>34</v>
      </c>
      <c r="F805" s="37" t="s">
        <v>101</v>
      </c>
      <c r="G805" s="37" t="s">
        <v>94</v>
      </c>
      <c r="H805" s="37" t="s">
        <v>318</v>
      </c>
      <c r="I805" s="37" t="s">
        <v>60</v>
      </c>
      <c r="J805" s="37" t="s">
        <v>520</v>
      </c>
      <c r="K805" s="37" t="s">
        <v>76</v>
      </c>
      <c r="L805" s="37" t="s">
        <v>105</v>
      </c>
      <c r="M805" s="37" t="s">
        <v>86</v>
      </c>
      <c r="N805" s="37" t="s">
        <v>90</v>
      </c>
      <c r="O805" s="38" t="n">
        <v>44749</v>
      </c>
      <c r="P805" s="39" t="n">
        <v>611000</v>
      </c>
      <c r="Q805" s="37" t="n">
        <v>12</v>
      </c>
      <c r="R805" s="37" t="s">
        <v>187</v>
      </c>
      <c r="S805" s="37" t="s">
        <v>112</v>
      </c>
      <c r="T805" s="37" t="s">
        <v>535</v>
      </c>
      <c r="U805" s="37" t="s">
        <v>52</v>
      </c>
      <c r="V805" s="37" t="n">
        <f aca="false">IF(O805="","",YEAR(O805))</f>
        <v>2022</v>
      </c>
      <c r="W805" s="37" t="str">
        <f aca="false">IF(E805&lt;25,"21-24",IF(E805&lt;30,"25-29",IF(E805&lt;35,"30-34",IF(E805&lt;40,"35-39",IF(E805&lt;45,"40-44","45+")))))</f>
        <v>30-34</v>
      </c>
    </row>
    <row r="806" customFormat="false" ht="15" hidden="false" customHeight="false" outlineLevel="0" collapsed="false">
      <c r="A806" s="37" t="s">
        <v>1398</v>
      </c>
      <c r="B806" s="37" t="s">
        <v>519</v>
      </c>
      <c r="C806" s="37" t="s">
        <v>642</v>
      </c>
      <c r="D806" s="37" t="s">
        <v>83</v>
      </c>
      <c r="E806" s="37" t="n">
        <v>48</v>
      </c>
      <c r="F806" s="37" t="s">
        <v>101</v>
      </c>
      <c r="G806" s="37" t="s">
        <v>94</v>
      </c>
      <c r="H806" s="37" t="s">
        <v>323</v>
      </c>
      <c r="I806" s="37" t="s">
        <v>65</v>
      </c>
      <c r="J806" s="37" t="s">
        <v>500</v>
      </c>
      <c r="K806" s="37" t="s">
        <v>78</v>
      </c>
      <c r="L806" s="37" t="s">
        <v>106</v>
      </c>
      <c r="M806" s="37" t="s">
        <v>87</v>
      </c>
      <c r="N806" s="37" t="s">
        <v>90</v>
      </c>
      <c r="O806" s="38" t="n">
        <v>43622</v>
      </c>
      <c r="P806" s="39" t="n">
        <v>4696000</v>
      </c>
      <c r="Q806" s="37" t="n">
        <v>11</v>
      </c>
      <c r="R806" s="37" t="s">
        <v>187</v>
      </c>
      <c r="S806" s="37" t="s">
        <v>112</v>
      </c>
      <c r="T806" s="37" t="s">
        <v>920</v>
      </c>
      <c r="U806" s="37" t="s">
        <v>52</v>
      </c>
      <c r="V806" s="37" t="n">
        <f aca="false">IF(O806="","",YEAR(O806))</f>
        <v>2019</v>
      </c>
      <c r="W806" s="37" t="str">
        <f aca="false">IF(E806&lt;25,"21-24",IF(E806&lt;30,"25-29",IF(E806&lt;35,"30-34",IF(E806&lt;40,"35-39",IF(E806&lt;45,"40-44","45+")))))</f>
        <v>45+</v>
      </c>
    </row>
    <row r="807" customFormat="false" ht="15" hidden="false" customHeight="false" outlineLevel="0" collapsed="false">
      <c r="A807" s="37" t="s">
        <v>1399</v>
      </c>
      <c r="B807" s="37" t="s">
        <v>499</v>
      </c>
      <c r="C807" s="37" t="s">
        <v>642</v>
      </c>
      <c r="D807" s="37" t="s">
        <v>82</v>
      </c>
      <c r="E807" s="37" t="n">
        <v>32</v>
      </c>
      <c r="F807" s="37" t="s">
        <v>101</v>
      </c>
      <c r="G807" s="37" t="s">
        <v>94</v>
      </c>
      <c r="H807" s="37" t="s">
        <v>319</v>
      </c>
      <c r="I807" s="37" t="s">
        <v>61</v>
      </c>
      <c r="J807" s="37" t="s">
        <v>573</v>
      </c>
      <c r="K807" s="37" t="s">
        <v>77</v>
      </c>
      <c r="L807" s="37" t="s">
        <v>109</v>
      </c>
      <c r="M807" s="37" t="s">
        <v>87</v>
      </c>
      <c r="N807" s="37" t="s">
        <v>90</v>
      </c>
      <c r="O807" s="38" t="n">
        <v>43489</v>
      </c>
      <c r="P807" s="39" t="n">
        <v>2020000</v>
      </c>
      <c r="Q807" s="37" t="n">
        <v>7</v>
      </c>
      <c r="R807" s="37" t="s">
        <v>187</v>
      </c>
      <c r="S807" s="37" t="s">
        <v>112</v>
      </c>
      <c r="T807" s="37" t="s">
        <v>514</v>
      </c>
      <c r="U807" s="37" t="s">
        <v>52</v>
      </c>
      <c r="V807" s="37" t="n">
        <f aca="false">IF(O807="","",YEAR(O807))</f>
        <v>2019</v>
      </c>
      <c r="W807" s="37" t="str">
        <f aca="false">IF(E807&lt;25,"21-24",IF(E807&lt;30,"25-29",IF(E807&lt;35,"30-34",IF(E807&lt;40,"35-39",IF(E807&lt;45,"40-44","45+")))))</f>
        <v>30-34</v>
      </c>
    </row>
    <row r="808" customFormat="false" ht="15" hidden="false" customHeight="false" outlineLevel="0" collapsed="false">
      <c r="A808" s="37" t="s">
        <v>1400</v>
      </c>
      <c r="B808" s="37" t="s">
        <v>479</v>
      </c>
      <c r="C808" s="37" t="s">
        <v>361</v>
      </c>
      <c r="D808" s="37" t="s">
        <v>82</v>
      </c>
      <c r="E808" s="37" t="n">
        <v>40</v>
      </c>
      <c r="F808" s="37" t="s">
        <v>100</v>
      </c>
      <c r="G808" s="37" t="s">
        <v>96</v>
      </c>
      <c r="H808" s="37" t="s">
        <v>320</v>
      </c>
      <c r="I808" s="37" t="s">
        <v>62</v>
      </c>
      <c r="J808" s="37" t="s">
        <v>485</v>
      </c>
      <c r="K808" s="37" t="s">
        <v>78</v>
      </c>
      <c r="L808" s="37" t="s">
        <v>105</v>
      </c>
      <c r="M808" s="37" t="s">
        <v>86</v>
      </c>
      <c r="N808" s="37" t="s">
        <v>91</v>
      </c>
      <c r="O808" s="38" t="n">
        <v>45394</v>
      </c>
      <c r="P808" s="39" t="n">
        <v>2657000</v>
      </c>
      <c r="Q808" s="37" t="n">
        <v>17</v>
      </c>
      <c r="R808" s="37" t="s">
        <v>187</v>
      </c>
      <c r="S808" s="37" t="s">
        <v>113</v>
      </c>
      <c r="T808" s="37" t="s">
        <v>704</v>
      </c>
      <c r="U808" s="37" t="s">
        <v>52</v>
      </c>
      <c r="V808" s="37" t="n">
        <f aca="false">IF(O808="","",YEAR(O808))</f>
        <v>2024</v>
      </c>
      <c r="W808" s="37" t="str">
        <f aca="false">IF(E808&lt;25,"21-24",IF(E808&lt;30,"25-29",IF(E808&lt;35,"30-34",IF(E808&lt;40,"35-39",IF(E808&lt;45,"40-44","45+")))))</f>
        <v>40-44</v>
      </c>
    </row>
    <row r="809" customFormat="false" ht="15" hidden="false" customHeight="false" outlineLevel="0" collapsed="false">
      <c r="A809" s="37" t="s">
        <v>1401</v>
      </c>
      <c r="B809" s="37" t="s">
        <v>364</v>
      </c>
      <c r="C809" s="37" t="s">
        <v>406</v>
      </c>
      <c r="D809" s="37" t="s">
        <v>83</v>
      </c>
      <c r="E809" s="37" t="n">
        <v>32</v>
      </c>
      <c r="F809" s="37" t="s">
        <v>101</v>
      </c>
      <c r="G809" s="37" t="s">
        <v>96</v>
      </c>
      <c r="H809" s="37" t="s">
        <v>318</v>
      </c>
      <c r="I809" s="37" t="s">
        <v>60</v>
      </c>
      <c r="J809" s="37" t="s">
        <v>520</v>
      </c>
      <c r="K809" s="37" t="s">
        <v>76</v>
      </c>
      <c r="L809" s="37" t="s">
        <v>105</v>
      </c>
      <c r="M809" s="37" t="s">
        <v>86</v>
      </c>
      <c r="N809" s="37" t="s">
        <v>90</v>
      </c>
      <c r="O809" s="38" t="n">
        <v>45752</v>
      </c>
      <c r="P809" s="39" t="n">
        <v>1368000</v>
      </c>
      <c r="Q809" s="37" t="n">
        <v>12</v>
      </c>
      <c r="R809" s="37" t="s">
        <v>187</v>
      </c>
      <c r="S809" s="37" t="s">
        <v>111</v>
      </c>
      <c r="T809" s="37" t="s">
        <v>776</v>
      </c>
      <c r="U809" s="37" t="s">
        <v>52</v>
      </c>
      <c r="V809" s="37" t="n">
        <f aca="false">IF(O809="","",YEAR(O809))</f>
        <v>2025</v>
      </c>
      <c r="W809" s="37" t="str">
        <f aca="false">IF(E809&lt;25,"21-24",IF(E809&lt;30,"25-29",IF(E809&lt;35,"30-34",IF(E809&lt;40,"35-39",IF(E809&lt;45,"40-44","45+")))))</f>
        <v>30-34</v>
      </c>
    </row>
    <row r="810" customFormat="false" ht="15" hidden="false" customHeight="false" outlineLevel="0" collapsed="false">
      <c r="A810" s="37" t="s">
        <v>1402</v>
      </c>
      <c r="B810" s="37" t="s">
        <v>360</v>
      </c>
      <c r="C810" s="37" t="s">
        <v>365</v>
      </c>
      <c r="D810" s="37" t="s">
        <v>83</v>
      </c>
      <c r="E810" s="37" t="n">
        <v>29</v>
      </c>
      <c r="F810" s="37" t="s">
        <v>101</v>
      </c>
      <c r="G810" s="37" t="s">
        <v>94</v>
      </c>
      <c r="H810" s="37" t="s">
        <v>319</v>
      </c>
      <c r="I810" s="37" t="s">
        <v>61</v>
      </c>
      <c r="J810" s="37" t="s">
        <v>380</v>
      </c>
      <c r="K810" s="37" t="s">
        <v>76</v>
      </c>
      <c r="L810" s="37" t="s">
        <v>105</v>
      </c>
      <c r="M810" s="37" t="s">
        <v>86</v>
      </c>
      <c r="N810" s="37" t="s">
        <v>90</v>
      </c>
      <c r="O810" s="38" t="n">
        <v>45860</v>
      </c>
      <c r="P810" s="39" t="n">
        <v>1165000</v>
      </c>
      <c r="Q810" s="37" t="n">
        <v>2</v>
      </c>
      <c r="R810" s="37" t="s">
        <v>187</v>
      </c>
      <c r="S810" s="37" t="s">
        <v>113</v>
      </c>
      <c r="T810" s="37" t="s">
        <v>1403</v>
      </c>
      <c r="U810" s="37" t="s">
        <v>52</v>
      </c>
      <c r="V810" s="37" t="n">
        <f aca="false">IF(O810="","",YEAR(O810))</f>
        <v>2025</v>
      </c>
      <c r="W810" s="37" t="str">
        <f aca="false">IF(E810&lt;25,"21-24",IF(E810&lt;30,"25-29",IF(E810&lt;35,"30-34",IF(E810&lt;40,"35-39",IF(E810&lt;45,"40-44","45+")))))</f>
        <v>25-29</v>
      </c>
    </row>
    <row r="811" customFormat="false" ht="15" hidden="false" customHeight="false" outlineLevel="0" collapsed="false">
      <c r="A811" s="37" t="s">
        <v>1404</v>
      </c>
      <c r="B811" s="37" t="s">
        <v>537</v>
      </c>
      <c r="C811" s="37" t="s">
        <v>365</v>
      </c>
      <c r="D811" s="37" t="s">
        <v>83</v>
      </c>
      <c r="E811" s="37" t="n">
        <v>37</v>
      </c>
      <c r="F811" s="37" t="s">
        <v>101</v>
      </c>
      <c r="G811" s="37" t="s">
        <v>95</v>
      </c>
      <c r="H811" s="37" t="s">
        <v>318</v>
      </c>
      <c r="I811" s="37" t="s">
        <v>60</v>
      </c>
      <c r="J811" s="37" t="s">
        <v>520</v>
      </c>
      <c r="K811" s="37" t="s">
        <v>76</v>
      </c>
      <c r="L811" s="37" t="s">
        <v>105</v>
      </c>
      <c r="M811" s="37" t="s">
        <v>86</v>
      </c>
      <c r="N811" s="37" t="s">
        <v>90</v>
      </c>
      <c r="O811" s="38" t="n">
        <v>42844</v>
      </c>
      <c r="P811" s="39" t="n">
        <v>1058000</v>
      </c>
      <c r="Q811" s="37" t="n">
        <v>10</v>
      </c>
      <c r="R811" s="37" t="s">
        <v>185</v>
      </c>
      <c r="S811" s="37" t="s">
        <v>112</v>
      </c>
      <c r="T811" s="37" t="s">
        <v>894</v>
      </c>
      <c r="U811" s="37" t="s">
        <v>52</v>
      </c>
      <c r="V811" s="37" t="n">
        <f aca="false">IF(O811="","",YEAR(O811))</f>
        <v>2017</v>
      </c>
      <c r="W811" s="37" t="str">
        <f aca="false">IF(E811&lt;25,"21-24",IF(E811&lt;30,"25-29",IF(E811&lt;35,"30-34",IF(E811&lt;40,"35-39",IF(E811&lt;45,"40-44","45+")))))</f>
        <v>35-39</v>
      </c>
    </row>
    <row r="812" customFormat="false" ht="15" hidden="false" customHeight="false" outlineLevel="0" collapsed="false">
      <c r="A812" s="37" t="s">
        <v>1405</v>
      </c>
      <c r="B812" s="37" t="s">
        <v>572</v>
      </c>
      <c r="C812" s="37" t="s">
        <v>392</v>
      </c>
      <c r="D812" s="37" t="s">
        <v>82</v>
      </c>
      <c r="E812" s="37" t="n">
        <v>26</v>
      </c>
      <c r="F812" s="37" t="s">
        <v>100</v>
      </c>
      <c r="G812" s="37" t="s">
        <v>95</v>
      </c>
      <c r="H812" s="37" t="s">
        <v>323</v>
      </c>
      <c r="I812" s="37" t="s">
        <v>65</v>
      </c>
      <c r="J812" s="37" t="s">
        <v>650</v>
      </c>
      <c r="K812" s="37" t="s">
        <v>76</v>
      </c>
      <c r="L812" s="37" t="s">
        <v>107</v>
      </c>
      <c r="M812" s="37" t="s">
        <v>86</v>
      </c>
      <c r="N812" s="37" t="s">
        <v>90</v>
      </c>
      <c r="O812" s="38" t="n">
        <v>44565</v>
      </c>
      <c r="P812" s="39" t="n">
        <v>1200000</v>
      </c>
      <c r="Q812" s="37" t="n">
        <v>9</v>
      </c>
      <c r="R812" s="37" t="s">
        <v>185</v>
      </c>
      <c r="S812" s="37" t="s">
        <v>114</v>
      </c>
      <c r="T812" s="37" t="s">
        <v>735</v>
      </c>
      <c r="U812" s="37" t="s">
        <v>52</v>
      </c>
      <c r="V812" s="37" t="n">
        <f aca="false">IF(O812="","",YEAR(O812))</f>
        <v>2022</v>
      </c>
      <c r="W812" s="37" t="str">
        <f aca="false">IF(E812&lt;25,"21-24",IF(E812&lt;30,"25-29",IF(E812&lt;35,"30-34",IF(E812&lt;40,"35-39",IF(E812&lt;45,"40-44","45+")))))</f>
        <v>25-29</v>
      </c>
    </row>
    <row r="813" customFormat="false" ht="15" hidden="false" customHeight="false" outlineLevel="0" collapsed="false">
      <c r="A813" s="37" t="s">
        <v>1406</v>
      </c>
      <c r="B813" s="37" t="s">
        <v>572</v>
      </c>
      <c r="C813" s="37" t="s">
        <v>406</v>
      </c>
      <c r="D813" s="37" t="s">
        <v>83</v>
      </c>
      <c r="E813" s="37" t="n">
        <v>28</v>
      </c>
      <c r="F813" s="37" t="s">
        <v>101</v>
      </c>
      <c r="G813" s="37" t="s">
        <v>95</v>
      </c>
      <c r="H813" s="37" t="s">
        <v>323</v>
      </c>
      <c r="I813" s="37" t="s">
        <v>65</v>
      </c>
      <c r="J813" s="37" t="s">
        <v>376</v>
      </c>
      <c r="K813" s="37" t="s">
        <v>76</v>
      </c>
      <c r="L813" s="37" t="s">
        <v>108</v>
      </c>
      <c r="M813" s="37" t="s">
        <v>86</v>
      </c>
      <c r="N813" s="37" t="s">
        <v>90</v>
      </c>
      <c r="O813" s="38" t="n">
        <v>46078</v>
      </c>
      <c r="P813" s="39" t="n">
        <v>1309000</v>
      </c>
      <c r="Q813" s="37" t="n">
        <v>2</v>
      </c>
      <c r="R813" s="37" t="s">
        <v>187</v>
      </c>
      <c r="S813" s="37" t="s">
        <v>113</v>
      </c>
      <c r="T813" s="37" t="s">
        <v>1006</v>
      </c>
      <c r="U813" s="37" t="s">
        <v>52</v>
      </c>
      <c r="V813" s="37" t="n">
        <f aca="false">IF(O813="","",YEAR(O813))</f>
        <v>2026</v>
      </c>
      <c r="W813" s="37" t="str">
        <f aca="false">IF(E813&lt;25,"21-24",IF(E813&lt;30,"25-29",IF(E813&lt;35,"30-34",IF(E813&lt;40,"35-39",IF(E813&lt;45,"40-44","45+")))))</f>
        <v>25-29</v>
      </c>
    </row>
    <row r="814" customFormat="false" ht="15" hidden="false" customHeight="false" outlineLevel="0" collapsed="false">
      <c r="A814" s="37" t="s">
        <v>1407</v>
      </c>
      <c r="B814" s="37" t="s">
        <v>386</v>
      </c>
      <c r="C814" s="37" t="s">
        <v>469</v>
      </c>
      <c r="D814" s="37" t="s">
        <v>83</v>
      </c>
      <c r="E814" s="37" t="n">
        <v>33</v>
      </c>
      <c r="F814" s="37" t="s">
        <v>101</v>
      </c>
      <c r="G814" s="37" t="s">
        <v>95</v>
      </c>
      <c r="H814" s="37" t="s">
        <v>319</v>
      </c>
      <c r="I814" s="37" t="s">
        <v>61</v>
      </c>
      <c r="J814" s="37" t="s">
        <v>573</v>
      </c>
      <c r="K814" s="37" t="s">
        <v>77</v>
      </c>
      <c r="L814" s="37" t="s">
        <v>106</v>
      </c>
      <c r="M814" s="37" t="s">
        <v>86</v>
      </c>
      <c r="N814" s="37" t="s">
        <v>90</v>
      </c>
      <c r="O814" s="38" t="n">
        <v>45101</v>
      </c>
      <c r="P814" s="39" t="n">
        <v>1461000</v>
      </c>
      <c r="Q814" s="37" t="n">
        <v>5</v>
      </c>
      <c r="R814" s="37" t="s">
        <v>187</v>
      </c>
      <c r="S814" s="37" t="s">
        <v>112</v>
      </c>
      <c r="T814" s="37" t="s">
        <v>1229</v>
      </c>
      <c r="U814" s="37" t="s">
        <v>52</v>
      </c>
      <c r="V814" s="37" t="n">
        <f aca="false">IF(O814="","",YEAR(O814))</f>
        <v>2023</v>
      </c>
      <c r="W814" s="37" t="str">
        <f aca="false">IF(E814&lt;25,"21-24",IF(E814&lt;30,"25-29",IF(E814&lt;35,"30-34",IF(E814&lt;40,"35-39",IF(E814&lt;45,"40-44","45+")))))</f>
        <v>30-34</v>
      </c>
    </row>
    <row r="815" customFormat="false" ht="15" hidden="false" customHeight="false" outlineLevel="0" collapsed="false">
      <c r="A815" s="37" t="s">
        <v>1408</v>
      </c>
      <c r="B815" s="37" t="s">
        <v>369</v>
      </c>
      <c r="C815" s="37" t="s">
        <v>413</v>
      </c>
      <c r="D815" s="37" t="s">
        <v>82</v>
      </c>
      <c r="E815" s="37" t="n">
        <v>28</v>
      </c>
      <c r="F815" s="37" t="s">
        <v>101</v>
      </c>
      <c r="G815" s="37" t="s">
        <v>94</v>
      </c>
      <c r="H815" s="37" t="s">
        <v>322</v>
      </c>
      <c r="I815" s="37" t="s">
        <v>64</v>
      </c>
      <c r="J815" s="37" t="s">
        <v>440</v>
      </c>
      <c r="K815" s="37" t="s">
        <v>76</v>
      </c>
      <c r="L815" s="37" t="s">
        <v>105</v>
      </c>
      <c r="M815" s="37" t="s">
        <v>86</v>
      </c>
      <c r="N815" s="37" t="s">
        <v>90</v>
      </c>
      <c r="O815" s="38" t="n">
        <v>45703</v>
      </c>
      <c r="P815" s="39" t="n">
        <v>643000</v>
      </c>
      <c r="Q815" s="37" t="n">
        <v>7</v>
      </c>
      <c r="R815" s="37" t="s">
        <v>187</v>
      </c>
      <c r="S815" s="37" t="s">
        <v>113</v>
      </c>
      <c r="T815" s="37" t="s">
        <v>813</v>
      </c>
      <c r="U815" s="37" t="s">
        <v>52</v>
      </c>
      <c r="V815" s="37" t="n">
        <f aca="false">IF(O815="","",YEAR(O815))</f>
        <v>2025</v>
      </c>
      <c r="W815" s="37" t="str">
        <f aca="false">IF(E815&lt;25,"21-24",IF(E815&lt;30,"25-29",IF(E815&lt;35,"30-34",IF(E815&lt;40,"35-39",IF(E815&lt;45,"40-44","45+")))))</f>
        <v>25-29</v>
      </c>
    </row>
    <row r="816" customFormat="false" ht="15" hidden="false" customHeight="false" outlineLevel="0" collapsed="false">
      <c r="A816" s="37" t="s">
        <v>1409</v>
      </c>
      <c r="B816" s="37" t="s">
        <v>439</v>
      </c>
      <c r="C816" s="37" t="s">
        <v>429</v>
      </c>
      <c r="D816" s="37" t="s">
        <v>83</v>
      </c>
      <c r="E816" s="37" t="n">
        <v>23</v>
      </c>
      <c r="F816" s="37" t="s">
        <v>101</v>
      </c>
      <c r="G816" s="37" t="s">
        <v>94</v>
      </c>
      <c r="H816" s="37" t="s">
        <v>319</v>
      </c>
      <c r="I816" s="37" t="s">
        <v>61</v>
      </c>
      <c r="J816" s="37" t="s">
        <v>491</v>
      </c>
      <c r="K816" s="37" t="s">
        <v>76</v>
      </c>
      <c r="L816" s="37" t="s">
        <v>107</v>
      </c>
      <c r="M816" s="37" t="s">
        <v>86</v>
      </c>
      <c r="N816" s="37" t="s">
        <v>90</v>
      </c>
      <c r="O816" s="38" t="n">
        <v>46238</v>
      </c>
      <c r="P816" s="39" t="n">
        <v>665000</v>
      </c>
      <c r="Q816" s="37" t="n">
        <v>2</v>
      </c>
      <c r="R816" s="37" t="s">
        <v>185</v>
      </c>
      <c r="S816" s="37" t="s">
        <v>114</v>
      </c>
      <c r="T816" s="37" t="s">
        <v>424</v>
      </c>
      <c r="U816" s="37" t="s">
        <v>53</v>
      </c>
      <c r="V816" s="37" t="n">
        <f aca="false">IF(O816="","",YEAR(O816))</f>
        <v>2026</v>
      </c>
      <c r="W816" s="37" t="str">
        <f aca="false">IF(E816&lt;25,"21-24",IF(E816&lt;30,"25-29",IF(E816&lt;35,"30-34",IF(E816&lt;40,"35-39",IF(E816&lt;45,"40-44","45+")))))</f>
        <v>21-24</v>
      </c>
    </row>
    <row r="817" customFormat="false" ht="15" hidden="false" customHeight="false" outlineLevel="0" collapsed="false">
      <c r="A817" s="37" t="s">
        <v>1410</v>
      </c>
      <c r="B817" s="37" t="s">
        <v>360</v>
      </c>
      <c r="C817" s="37" t="s">
        <v>469</v>
      </c>
      <c r="D817" s="37" t="s">
        <v>83</v>
      </c>
      <c r="E817" s="37" t="n">
        <v>32</v>
      </c>
      <c r="F817" s="37" t="s">
        <v>100</v>
      </c>
      <c r="G817" s="37" t="s">
        <v>94</v>
      </c>
      <c r="H817" s="37" t="s">
        <v>318</v>
      </c>
      <c r="I817" s="37" t="s">
        <v>60</v>
      </c>
      <c r="J817" s="37" t="s">
        <v>470</v>
      </c>
      <c r="K817" s="37" t="s">
        <v>77</v>
      </c>
      <c r="L817" s="37" t="s">
        <v>106</v>
      </c>
      <c r="M817" s="37" t="s">
        <v>87</v>
      </c>
      <c r="N817" s="37" t="s">
        <v>90</v>
      </c>
      <c r="O817" s="38" t="n">
        <v>42461</v>
      </c>
      <c r="P817" s="39" t="n">
        <v>2445000</v>
      </c>
      <c r="Q817" s="37" t="n">
        <v>2</v>
      </c>
      <c r="R817" s="37" t="s">
        <v>185</v>
      </c>
      <c r="S817" s="37" t="s">
        <v>115</v>
      </c>
      <c r="T817" s="37" t="s">
        <v>633</v>
      </c>
      <c r="U817" s="37" t="s">
        <v>53</v>
      </c>
      <c r="V817" s="37" t="n">
        <f aca="false">IF(O817="","",YEAR(O817))</f>
        <v>2016</v>
      </c>
      <c r="W817" s="37" t="str">
        <f aca="false">IF(E817&lt;25,"21-24",IF(E817&lt;30,"25-29",IF(E817&lt;35,"30-34",IF(E817&lt;40,"35-39",IF(E817&lt;45,"40-44","45+")))))</f>
        <v>30-34</v>
      </c>
    </row>
    <row r="818" customFormat="false" ht="15" hidden="false" customHeight="false" outlineLevel="0" collapsed="false">
      <c r="A818" s="37" t="s">
        <v>1377</v>
      </c>
      <c r="B818" s="37" t="s">
        <v>355</v>
      </c>
      <c r="C818" s="37" t="s">
        <v>642</v>
      </c>
      <c r="D818" s="37" t="s">
        <v>83</v>
      </c>
      <c r="E818" s="37" t="n">
        <v>38</v>
      </c>
      <c r="F818" s="37" t="s">
        <v>100</v>
      </c>
      <c r="G818" s="37" t="s">
        <v>96</v>
      </c>
      <c r="H818" s="37" t="s">
        <v>320</v>
      </c>
      <c r="I818" s="37" t="s">
        <v>62</v>
      </c>
      <c r="J818" s="37" t="s">
        <v>485</v>
      </c>
      <c r="K818" s="37" t="s">
        <v>78</v>
      </c>
      <c r="L818" s="37" t="s">
        <v>105</v>
      </c>
      <c r="M818" s="37" t="s">
        <v>86</v>
      </c>
      <c r="N818" s="37" t="s">
        <v>90</v>
      </c>
      <c r="O818" s="38" t="n">
        <v>44009</v>
      </c>
      <c r="P818" s="39" t="n">
        <v>3648000</v>
      </c>
      <c r="Q818" s="37" t="n">
        <v>7</v>
      </c>
      <c r="R818" s="37" t="s">
        <v>187</v>
      </c>
      <c r="S818" s="37" t="s">
        <v>114</v>
      </c>
      <c r="T818" s="37" t="s">
        <v>1109</v>
      </c>
      <c r="U818" s="37" t="s">
        <v>52</v>
      </c>
      <c r="V818" s="37" t="n">
        <f aca="false">IF(O818="","",YEAR(O818))</f>
        <v>2020</v>
      </c>
      <c r="W818" s="37" t="str">
        <f aca="false">IF(E818&lt;25,"21-24",IF(E818&lt;30,"25-29",IF(E818&lt;35,"30-34",IF(E818&lt;40,"35-39",IF(E818&lt;45,"40-44","45+")))))</f>
        <v>35-39</v>
      </c>
    </row>
    <row r="819" customFormat="false" ht="15" hidden="false" customHeight="false" outlineLevel="0" collapsed="false">
      <c r="A819" s="37" t="s">
        <v>1411</v>
      </c>
      <c r="B819" s="37" t="s">
        <v>519</v>
      </c>
      <c r="C819" s="37" t="s">
        <v>433</v>
      </c>
      <c r="D819" s="37" t="s">
        <v>83</v>
      </c>
      <c r="E819" s="37" t="n">
        <v>29</v>
      </c>
      <c r="F819" s="37" t="s">
        <v>101</v>
      </c>
      <c r="G819" s="37" t="s">
        <v>94</v>
      </c>
      <c r="H819" s="37" t="s">
        <v>318</v>
      </c>
      <c r="I819" s="37" t="s">
        <v>60</v>
      </c>
      <c r="J819" s="37" t="s">
        <v>520</v>
      </c>
      <c r="K819" s="37" t="s">
        <v>76</v>
      </c>
      <c r="L819" s="37" t="s">
        <v>105</v>
      </c>
      <c r="M819" s="37" t="s">
        <v>87</v>
      </c>
      <c r="N819" s="37" t="s">
        <v>90</v>
      </c>
      <c r="O819" s="38" t="n">
        <v>45245</v>
      </c>
      <c r="P819" s="39" t="n">
        <v>1389000</v>
      </c>
      <c r="Q819" s="37" t="n">
        <v>7</v>
      </c>
      <c r="R819" s="37" t="s">
        <v>187</v>
      </c>
      <c r="S819" s="37" t="s">
        <v>112</v>
      </c>
      <c r="T819" s="37" t="s">
        <v>723</v>
      </c>
      <c r="U819" s="37" t="s">
        <v>52</v>
      </c>
      <c r="V819" s="37" t="n">
        <f aca="false">IF(O819="","",YEAR(O819))</f>
        <v>2023</v>
      </c>
      <c r="W819" s="37" t="str">
        <f aca="false">IF(E819&lt;25,"21-24",IF(E819&lt;30,"25-29",IF(E819&lt;35,"30-34",IF(E819&lt;40,"35-39",IF(E819&lt;45,"40-44","45+")))))</f>
        <v>25-29</v>
      </c>
    </row>
    <row r="820" customFormat="false" ht="15" hidden="false" customHeight="false" outlineLevel="0" collapsed="false">
      <c r="A820" s="37" t="s">
        <v>1266</v>
      </c>
      <c r="B820" s="37" t="s">
        <v>360</v>
      </c>
      <c r="C820" s="37" t="s">
        <v>383</v>
      </c>
      <c r="D820" s="37" t="s">
        <v>83</v>
      </c>
      <c r="E820" s="37" t="n">
        <v>40</v>
      </c>
      <c r="F820" s="37" t="s">
        <v>101</v>
      </c>
      <c r="G820" s="37" t="s">
        <v>95</v>
      </c>
      <c r="H820" s="37" t="s">
        <v>322</v>
      </c>
      <c r="I820" s="37" t="s">
        <v>64</v>
      </c>
      <c r="J820" s="37" t="s">
        <v>457</v>
      </c>
      <c r="K820" s="37" t="s">
        <v>78</v>
      </c>
      <c r="L820" s="37" t="s">
        <v>106</v>
      </c>
      <c r="M820" s="37" t="s">
        <v>87</v>
      </c>
      <c r="N820" s="37" t="s">
        <v>90</v>
      </c>
      <c r="O820" s="38" t="n">
        <v>43645</v>
      </c>
      <c r="P820" s="39" t="n">
        <v>3786000</v>
      </c>
      <c r="Q820" s="37" t="n">
        <v>7</v>
      </c>
      <c r="R820" s="37" t="s">
        <v>187</v>
      </c>
      <c r="S820" s="37" t="s">
        <v>113</v>
      </c>
      <c r="T820" s="37" t="s">
        <v>847</v>
      </c>
      <c r="U820" s="37" t="s">
        <v>52</v>
      </c>
      <c r="V820" s="37" t="n">
        <f aca="false">IF(O820="","",YEAR(O820))</f>
        <v>2019</v>
      </c>
      <c r="W820" s="37" t="str">
        <f aca="false">IF(E820&lt;25,"21-24",IF(E820&lt;30,"25-29",IF(E820&lt;35,"30-34",IF(E820&lt;40,"35-39",IF(E820&lt;45,"40-44","45+")))))</f>
        <v>40-44</v>
      </c>
    </row>
    <row r="821" customFormat="false" ht="15" hidden="false" customHeight="false" outlineLevel="0" collapsed="false">
      <c r="A821" s="37" t="s">
        <v>1412</v>
      </c>
      <c r="B821" s="37" t="s">
        <v>416</v>
      </c>
      <c r="C821" s="37" t="s">
        <v>453</v>
      </c>
      <c r="D821" s="37" t="s">
        <v>82</v>
      </c>
      <c r="E821" s="37" t="n">
        <v>28</v>
      </c>
      <c r="F821" s="37" t="s">
        <v>100</v>
      </c>
      <c r="G821" s="37" t="s">
        <v>94</v>
      </c>
      <c r="H821" s="37" t="s">
        <v>318</v>
      </c>
      <c r="I821" s="37" t="s">
        <v>60</v>
      </c>
      <c r="J821" s="37" t="s">
        <v>366</v>
      </c>
      <c r="K821" s="37" t="s">
        <v>76</v>
      </c>
      <c r="L821" s="37" t="s">
        <v>106</v>
      </c>
      <c r="M821" s="37" t="s">
        <v>86</v>
      </c>
      <c r="N821" s="37" t="s">
        <v>90</v>
      </c>
      <c r="O821" s="38" t="n">
        <v>44127</v>
      </c>
      <c r="P821" s="39" t="n">
        <v>891000</v>
      </c>
      <c r="Q821" s="37" t="n">
        <v>4</v>
      </c>
      <c r="R821" s="37" t="s">
        <v>185</v>
      </c>
      <c r="S821" s="37" t="s">
        <v>113</v>
      </c>
      <c r="T821" s="37" t="s">
        <v>624</v>
      </c>
      <c r="U821" s="37" t="s">
        <v>53</v>
      </c>
      <c r="V821" s="37" t="n">
        <f aca="false">IF(O821="","",YEAR(O821))</f>
        <v>2020</v>
      </c>
      <c r="W821" s="37" t="str">
        <f aca="false">IF(E821&lt;25,"21-24",IF(E821&lt;30,"25-29",IF(E821&lt;35,"30-34",IF(E821&lt;40,"35-39",IF(E821&lt;45,"40-44","45+")))))</f>
        <v>25-29</v>
      </c>
    </row>
    <row r="822" customFormat="false" ht="15" hidden="false" customHeight="false" outlineLevel="0" collapsed="false">
      <c r="A822" s="37" t="s">
        <v>421</v>
      </c>
      <c r="B822" s="37" t="s">
        <v>412</v>
      </c>
      <c r="C822" s="37" t="s">
        <v>406</v>
      </c>
      <c r="D822" s="37" t="s">
        <v>82</v>
      </c>
      <c r="E822" s="37" t="n">
        <v>45</v>
      </c>
      <c r="F822" s="37" t="s">
        <v>100</v>
      </c>
      <c r="G822" s="37" t="s">
        <v>94</v>
      </c>
      <c r="H822" s="37" t="s">
        <v>320</v>
      </c>
      <c r="I822" s="37" t="s">
        <v>62</v>
      </c>
      <c r="J822" s="37" t="s">
        <v>485</v>
      </c>
      <c r="K822" s="37" t="s">
        <v>78</v>
      </c>
      <c r="L822" s="37" t="s">
        <v>105</v>
      </c>
      <c r="M822" s="37" t="s">
        <v>87</v>
      </c>
      <c r="N822" s="37" t="s">
        <v>90</v>
      </c>
      <c r="O822" s="38" t="n">
        <v>42085</v>
      </c>
      <c r="P822" s="39" t="n">
        <v>4127000</v>
      </c>
      <c r="Q822" s="37" t="n">
        <v>5</v>
      </c>
      <c r="R822" s="37" t="s">
        <v>187</v>
      </c>
      <c r="S822" s="37" t="s">
        <v>111</v>
      </c>
      <c r="T822" s="37" t="s">
        <v>889</v>
      </c>
      <c r="U822" s="37" t="s">
        <v>52</v>
      </c>
      <c r="V822" s="37" t="n">
        <f aca="false">IF(O822="","",YEAR(O822))</f>
        <v>2015</v>
      </c>
      <c r="W822" s="37" t="str">
        <f aca="false">IF(E822&lt;25,"21-24",IF(E822&lt;30,"25-29",IF(E822&lt;35,"30-34",IF(E822&lt;40,"35-39",IF(E822&lt;45,"40-44","45+")))))</f>
        <v>45+</v>
      </c>
    </row>
    <row r="823" customFormat="false" ht="15" hidden="false" customHeight="false" outlineLevel="0" collapsed="false">
      <c r="A823" s="37" t="s">
        <v>1413</v>
      </c>
      <c r="B823" s="37" t="s">
        <v>432</v>
      </c>
      <c r="C823" s="37" t="s">
        <v>370</v>
      </c>
      <c r="D823" s="37" t="s">
        <v>82</v>
      </c>
      <c r="E823" s="37" t="n">
        <v>35</v>
      </c>
      <c r="F823" s="37" t="s">
        <v>100</v>
      </c>
      <c r="G823" s="37" t="s">
        <v>97</v>
      </c>
      <c r="H823" s="37" t="s">
        <v>321</v>
      </c>
      <c r="I823" s="37" t="s">
        <v>63</v>
      </c>
      <c r="J823" s="37" t="s">
        <v>388</v>
      </c>
      <c r="K823" s="37" t="s">
        <v>77</v>
      </c>
      <c r="L823" s="37" t="s">
        <v>105</v>
      </c>
      <c r="M823" s="37" t="s">
        <v>87</v>
      </c>
      <c r="N823" s="37" t="s">
        <v>90</v>
      </c>
      <c r="O823" s="38" t="n">
        <v>41944</v>
      </c>
      <c r="P823" s="39" t="n">
        <v>1787000</v>
      </c>
      <c r="Q823" s="37" t="n">
        <v>14</v>
      </c>
      <c r="R823" s="37" t="s">
        <v>187</v>
      </c>
      <c r="S823" s="37" t="s">
        <v>111</v>
      </c>
      <c r="T823" s="37" t="s">
        <v>1191</v>
      </c>
      <c r="U823" s="37" t="s">
        <v>52</v>
      </c>
      <c r="V823" s="37" t="n">
        <f aca="false">IF(O823="","",YEAR(O823))</f>
        <v>2014</v>
      </c>
      <c r="W823" s="37" t="str">
        <f aca="false">IF(E823&lt;25,"21-24",IF(E823&lt;30,"25-29",IF(E823&lt;35,"30-34",IF(E823&lt;40,"35-39",IF(E823&lt;45,"40-44","45+")))))</f>
        <v>35-39</v>
      </c>
    </row>
    <row r="824" customFormat="false" ht="15" hidden="false" customHeight="false" outlineLevel="0" collapsed="false">
      <c r="A824" s="37" t="s">
        <v>1414</v>
      </c>
      <c r="B824" s="37" t="s">
        <v>460</v>
      </c>
      <c r="C824" s="37" t="s">
        <v>383</v>
      </c>
      <c r="D824" s="37" t="s">
        <v>83</v>
      </c>
      <c r="E824" s="37" t="n">
        <v>21</v>
      </c>
      <c r="F824" s="37" t="s">
        <v>101</v>
      </c>
      <c r="G824" s="37" t="s">
        <v>94</v>
      </c>
      <c r="H824" s="37" t="s">
        <v>319</v>
      </c>
      <c r="I824" s="37" t="s">
        <v>61</v>
      </c>
      <c r="J824" s="37" t="s">
        <v>380</v>
      </c>
      <c r="K824" s="37" t="s">
        <v>76</v>
      </c>
      <c r="L824" s="37" t="s">
        <v>105</v>
      </c>
      <c r="M824" s="37" t="s">
        <v>87</v>
      </c>
      <c r="N824" s="37" t="s">
        <v>91</v>
      </c>
      <c r="O824" s="38" t="n">
        <v>46236</v>
      </c>
      <c r="P824" s="39" t="n">
        <v>1221000</v>
      </c>
      <c r="Q824" s="37" t="n">
        <v>16</v>
      </c>
      <c r="R824" s="37" t="s">
        <v>185</v>
      </c>
      <c r="S824" s="37" t="s">
        <v>111</v>
      </c>
      <c r="T824" s="37" t="s">
        <v>899</v>
      </c>
      <c r="U824" s="37" t="s">
        <v>52</v>
      </c>
      <c r="V824" s="37" t="n">
        <f aca="false">IF(O824="","",YEAR(O824))</f>
        <v>2026</v>
      </c>
      <c r="W824" s="37" t="str">
        <f aca="false">IF(E824&lt;25,"21-24",IF(E824&lt;30,"25-29",IF(E824&lt;35,"30-34",IF(E824&lt;40,"35-39",IF(E824&lt;45,"40-44","45+")))))</f>
        <v>21-24</v>
      </c>
    </row>
    <row r="825" customFormat="false" ht="15" hidden="false" customHeight="false" outlineLevel="0" collapsed="false">
      <c r="A825" s="37" t="s">
        <v>1415</v>
      </c>
      <c r="B825" s="37" t="s">
        <v>448</v>
      </c>
      <c r="C825" s="37" t="s">
        <v>370</v>
      </c>
      <c r="D825" s="37" t="s">
        <v>83</v>
      </c>
      <c r="E825" s="37" t="n">
        <v>27</v>
      </c>
      <c r="F825" s="37" t="s">
        <v>101</v>
      </c>
      <c r="G825" s="37" t="s">
        <v>98</v>
      </c>
      <c r="H825" s="37" t="s">
        <v>320</v>
      </c>
      <c r="I825" s="37" t="s">
        <v>62</v>
      </c>
      <c r="J825" s="37" t="s">
        <v>352</v>
      </c>
      <c r="K825" s="37" t="s">
        <v>75</v>
      </c>
      <c r="L825" s="37" t="s">
        <v>106</v>
      </c>
      <c r="M825" s="37" t="s">
        <v>87</v>
      </c>
      <c r="N825" s="37" t="s">
        <v>90</v>
      </c>
      <c r="O825" s="38" t="n">
        <v>46073</v>
      </c>
      <c r="P825" s="39" t="n">
        <v>512000</v>
      </c>
      <c r="Q825" s="37" t="n">
        <v>12</v>
      </c>
      <c r="R825" s="37" t="s">
        <v>185</v>
      </c>
      <c r="S825" s="37" t="s">
        <v>112</v>
      </c>
      <c r="T825" s="37" t="s">
        <v>1416</v>
      </c>
      <c r="U825" s="37" t="s">
        <v>53</v>
      </c>
      <c r="V825" s="37" t="n">
        <f aca="false">IF(O825="","",YEAR(O825))</f>
        <v>2026</v>
      </c>
      <c r="W825" s="37" t="str">
        <f aca="false">IF(E825&lt;25,"21-24",IF(E825&lt;30,"25-29",IF(E825&lt;35,"30-34",IF(E825&lt;40,"35-39",IF(E825&lt;45,"40-44","45+")))))</f>
        <v>25-29</v>
      </c>
    </row>
    <row r="826" customFormat="false" ht="15" hidden="false" customHeight="false" outlineLevel="0" collapsed="false">
      <c r="A826" s="37" t="s">
        <v>1417</v>
      </c>
      <c r="B826" s="37" t="s">
        <v>402</v>
      </c>
      <c r="C826" s="37" t="s">
        <v>375</v>
      </c>
      <c r="D826" s="37" t="s">
        <v>83</v>
      </c>
      <c r="E826" s="37" t="n">
        <v>26</v>
      </c>
      <c r="F826" s="37" t="s">
        <v>101</v>
      </c>
      <c r="G826" s="37" t="s">
        <v>94</v>
      </c>
      <c r="H826" s="37" t="s">
        <v>320</v>
      </c>
      <c r="I826" s="37" t="s">
        <v>62</v>
      </c>
      <c r="J826" s="37" t="s">
        <v>352</v>
      </c>
      <c r="K826" s="37" t="s">
        <v>75</v>
      </c>
      <c r="L826" s="37" t="s">
        <v>106</v>
      </c>
      <c r="M826" s="37" t="s">
        <v>87</v>
      </c>
      <c r="N826" s="37" t="s">
        <v>90</v>
      </c>
      <c r="O826" s="38" t="n">
        <v>44870</v>
      </c>
      <c r="P826" s="39" t="n">
        <v>514000</v>
      </c>
      <c r="Q826" s="37" t="n">
        <v>20</v>
      </c>
      <c r="R826" s="37" t="s">
        <v>187</v>
      </c>
      <c r="S826" s="37" t="s">
        <v>113</v>
      </c>
      <c r="T826" s="37" t="s">
        <v>1418</v>
      </c>
      <c r="U826" s="37" t="s">
        <v>53</v>
      </c>
      <c r="V826" s="37" t="n">
        <f aca="false">IF(O826="","",YEAR(O826))</f>
        <v>2022</v>
      </c>
      <c r="W826" s="37" t="str">
        <f aca="false">IF(E826&lt;25,"21-24",IF(E826&lt;30,"25-29",IF(E826&lt;35,"30-34",IF(E826&lt;40,"35-39",IF(E826&lt;45,"40-44","45+")))))</f>
        <v>25-29</v>
      </c>
    </row>
    <row r="827" customFormat="false" ht="15" hidden="false" customHeight="false" outlineLevel="0" collapsed="false">
      <c r="A827" s="37" t="s">
        <v>1419</v>
      </c>
      <c r="B827" s="37" t="s">
        <v>386</v>
      </c>
      <c r="C827" s="37" t="s">
        <v>375</v>
      </c>
      <c r="D827" s="37" t="s">
        <v>82</v>
      </c>
      <c r="E827" s="37" t="n">
        <v>24</v>
      </c>
      <c r="F827" s="37" t="s">
        <v>100</v>
      </c>
      <c r="G827" s="37" t="s">
        <v>94</v>
      </c>
      <c r="H827" s="37" t="s">
        <v>319</v>
      </c>
      <c r="I827" s="37" t="s">
        <v>61</v>
      </c>
      <c r="J827" s="37" t="s">
        <v>380</v>
      </c>
      <c r="K827" s="37" t="s">
        <v>76</v>
      </c>
      <c r="L827" s="37" t="s">
        <v>106</v>
      </c>
      <c r="M827" s="37" t="s">
        <v>87</v>
      </c>
      <c r="N827" s="37" t="s">
        <v>90</v>
      </c>
      <c r="O827" s="38" t="n">
        <v>45223</v>
      </c>
      <c r="P827" s="39" t="n">
        <v>856000</v>
      </c>
      <c r="Q827" s="37" t="n">
        <v>9</v>
      </c>
      <c r="R827" s="37" t="s">
        <v>187</v>
      </c>
      <c r="S827" s="37" t="s">
        <v>115</v>
      </c>
      <c r="T827" s="37" t="s">
        <v>987</v>
      </c>
      <c r="U827" s="37" t="s">
        <v>52</v>
      </c>
      <c r="V827" s="37" t="n">
        <f aca="false">IF(O827="","",YEAR(O827))</f>
        <v>2023</v>
      </c>
      <c r="W827" s="37" t="str">
        <f aca="false">IF(E827&lt;25,"21-24",IF(E827&lt;30,"25-29",IF(E827&lt;35,"30-34",IF(E827&lt;40,"35-39",IF(E827&lt;45,"40-44","45+")))))</f>
        <v>21-24</v>
      </c>
    </row>
    <row r="828" customFormat="false" ht="15" hidden="false" customHeight="false" outlineLevel="0" collapsed="false">
      <c r="A828" s="37" t="s">
        <v>1420</v>
      </c>
      <c r="B828" s="37" t="s">
        <v>488</v>
      </c>
      <c r="C828" s="37" t="s">
        <v>453</v>
      </c>
      <c r="D828" s="37" t="s">
        <v>82</v>
      </c>
      <c r="E828" s="37" t="n">
        <v>34</v>
      </c>
      <c r="F828" s="37" t="s">
        <v>100</v>
      </c>
      <c r="G828" s="37" t="s">
        <v>94</v>
      </c>
      <c r="H828" s="37" t="s">
        <v>326</v>
      </c>
      <c r="I828" s="37" t="s">
        <v>68</v>
      </c>
      <c r="J828" s="37" t="s">
        <v>789</v>
      </c>
      <c r="K828" s="37" t="s">
        <v>78</v>
      </c>
      <c r="L828" s="37" t="s">
        <v>104</v>
      </c>
      <c r="M828" s="37" t="s">
        <v>87</v>
      </c>
      <c r="N828" s="37" t="s">
        <v>90</v>
      </c>
      <c r="O828" s="38" t="n">
        <v>45933</v>
      </c>
      <c r="P828" s="39" t="n">
        <v>3372000</v>
      </c>
      <c r="Q828" s="37" t="n">
        <v>14</v>
      </c>
      <c r="R828" s="37" t="s">
        <v>187</v>
      </c>
      <c r="S828" s="37" t="s">
        <v>114</v>
      </c>
      <c r="T828" s="37" t="s">
        <v>1064</v>
      </c>
      <c r="U828" s="37" t="s">
        <v>52</v>
      </c>
      <c r="V828" s="37" t="n">
        <f aca="false">IF(O828="","",YEAR(O828))</f>
        <v>2025</v>
      </c>
      <c r="W828" s="37" t="str">
        <f aca="false">IF(E828&lt;25,"21-24",IF(E828&lt;30,"25-29",IF(E828&lt;35,"30-34",IF(E828&lt;40,"35-39",IF(E828&lt;45,"40-44","45+")))))</f>
        <v>30-34</v>
      </c>
    </row>
    <row r="829" customFormat="false" ht="15" hidden="false" customHeight="false" outlineLevel="0" collapsed="false">
      <c r="A829" s="37" t="s">
        <v>1421</v>
      </c>
      <c r="B829" s="37" t="s">
        <v>576</v>
      </c>
      <c r="C829" s="37" t="s">
        <v>433</v>
      </c>
      <c r="D829" s="37" t="s">
        <v>82</v>
      </c>
      <c r="E829" s="37" t="n">
        <v>29</v>
      </c>
      <c r="F829" s="37" t="s">
        <v>101</v>
      </c>
      <c r="G829" s="37" t="s">
        <v>98</v>
      </c>
      <c r="H829" s="37" t="s">
        <v>321</v>
      </c>
      <c r="I829" s="37" t="s">
        <v>63</v>
      </c>
      <c r="J829" s="37" t="s">
        <v>371</v>
      </c>
      <c r="K829" s="37" t="s">
        <v>75</v>
      </c>
      <c r="L829" s="37" t="s">
        <v>108</v>
      </c>
      <c r="M829" s="37" t="s">
        <v>87</v>
      </c>
      <c r="N829" s="37" t="s">
        <v>90</v>
      </c>
      <c r="O829" s="38" t="n">
        <v>44533</v>
      </c>
      <c r="P829" s="39" t="n">
        <v>384000</v>
      </c>
      <c r="Q829" s="37" t="n">
        <v>10</v>
      </c>
      <c r="R829" s="37" t="s">
        <v>187</v>
      </c>
      <c r="S829" s="37" t="s">
        <v>113</v>
      </c>
      <c r="T829" s="37" t="s">
        <v>1161</v>
      </c>
      <c r="U829" s="37" t="s">
        <v>52</v>
      </c>
      <c r="V829" s="37" t="n">
        <f aca="false">IF(O829="","",YEAR(O829))</f>
        <v>2021</v>
      </c>
      <c r="W829" s="37" t="str">
        <f aca="false">IF(E829&lt;25,"21-24",IF(E829&lt;30,"25-29",IF(E829&lt;35,"30-34",IF(E829&lt;40,"35-39",IF(E829&lt;45,"40-44","45+")))))</f>
        <v>25-29</v>
      </c>
    </row>
    <row r="830" customFormat="false" ht="15" hidden="false" customHeight="false" outlineLevel="0" collapsed="false">
      <c r="A830" s="37" t="s">
        <v>1422</v>
      </c>
      <c r="B830" s="37" t="s">
        <v>360</v>
      </c>
      <c r="C830" s="37" t="s">
        <v>370</v>
      </c>
      <c r="D830" s="37" t="s">
        <v>82</v>
      </c>
      <c r="E830" s="37" t="n">
        <v>24</v>
      </c>
      <c r="F830" s="37" t="s">
        <v>100</v>
      </c>
      <c r="G830" s="37" t="s">
        <v>95</v>
      </c>
      <c r="H830" s="37" t="s">
        <v>324</v>
      </c>
      <c r="I830" s="37" t="s">
        <v>66</v>
      </c>
      <c r="J830" s="37" t="s">
        <v>687</v>
      </c>
      <c r="K830" s="37" t="s">
        <v>76</v>
      </c>
      <c r="L830" s="37" t="s">
        <v>106</v>
      </c>
      <c r="M830" s="37" t="s">
        <v>87</v>
      </c>
      <c r="N830" s="37" t="s">
        <v>90</v>
      </c>
      <c r="O830" s="38" t="n">
        <v>45552</v>
      </c>
      <c r="P830" s="39" t="n">
        <v>953000</v>
      </c>
      <c r="Q830" s="37" t="n">
        <v>20</v>
      </c>
      <c r="R830" s="37" t="s">
        <v>187</v>
      </c>
      <c r="S830" s="37" t="s">
        <v>111</v>
      </c>
      <c r="T830" s="37" t="s">
        <v>1148</v>
      </c>
      <c r="U830" s="37" t="s">
        <v>52</v>
      </c>
      <c r="V830" s="37" t="n">
        <f aca="false">IF(O830="","",YEAR(O830))</f>
        <v>2024</v>
      </c>
      <c r="W830" s="37" t="str">
        <f aca="false">IF(E830&lt;25,"21-24",IF(E830&lt;30,"25-29",IF(E830&lt;35,"30-34",IF(E830&lt;40,"35-39",IF(E830&lt;45,"40-44","45+")))))</f>
        <v>21-24</v>
      </c>
    </row>
    <row r="831" customFormat="false" ht="15" hidden="false" customHeight="false" outlineLevel="0" collapsed="false">
      <c r="A831" s="37" t="s">
        <v>1423</v>
      </c>
      <c r="B831" s="37" t="s">
        <v>474</v>
      </c>
      <c r="C831" s="37" t="s">
        <v>516</v>
      </c>
      <c r="D831" s="37" t="s">
        <v>82</v>
      </c>
      <c r="E831" s="37" t="n">
        <v>21</v>
      </c>
      <c r="F831" s="37" t="s">
        <v>101</v>
      </c>
      <c r="G831" s="37" t="s">
        <v>94</v>
      </c>
      <c r="H831" s="37" t="s">
        <v>320</v>
      </c>
      <c r="I831" s="37" t="s">
        <v>62</v>
      </c>
      <c r="J831" s="37" t="s">
        <v>352</v>
      </c>
      <c r="K831" s="37" t="s">
        <v>75</v>
      </c>
      <c r="L831" s="37" t="s">
        <v>104</v>
      </c>
      <c r="M831" s="37" t="s">
        <v>86</v>
      </c>
      <c r="N831" s="37" t="s">
        <v>90</v>
      </c>
      <c r="O831" s="38" t="n">
        <v>46237</v>
      </c>
      <c r="P831" s="39" t="n">
        <v>511000</v>
      </c>
      <c r="Q831" s="37" t="n">
        <v>27</v>
      </c>
      <c r="R831" s="37" t="s">
        <v>185</v>
      </c>
      <c r="S831" s="37" t="s">
        <v>111</v>
      </c>
      <c r="T831" s="37" t="s">
        <v>482</v>
      </c>
      <c r="U831" s="37" t="s">
        <v>52</v>
      </c>
      <c r="V831" s="37" t="n">
        <f aca="false">IF(O831="","",YEAR(O831))</f>
        <v>2026</v>
      </c>
      <c r="W831" s="37" t="str">
        <f aca="false">IF(E831&lt;25,"21-24",IF(E831&lt;30,"25-29",IF(E831&lt;35,"30-34",IF(E831&lt;40,"35-39",IF(E831&lt;45,"40-44","45+")))))</f>
        <v>21-24</v>
      </c>
    </row>
    <row r="832" customFormat="false" ht="15" hidden="false" customHeight="false" outlineLevel="0" collapsed="false">
      <c r="A832" s="37" t="s">
        <v>1424</v>
      </c>
      <c r="B832" s="37" t="s">
        <v>355</v>
      </c>
      <c r="C832" s="37" t="s">
        <v>387</v>
      </c>
      <c r="D832" s="37" t="s">
        <v>82</v>
      </c>
      <c r="E832" s="37" t="n">
        <v>31</v>
      </c>
      <c r="F832" s="37" t="s">
        <v>101</v>
      </c>
      <c r="G832" s="37" t="s">
        <v>95</v>
      </c>
      <c r="H832" s="37" t="s">
        <v>324</v>
      </c>
      <c r="I832" s="37" t="s">
        <v>66</v>
      </c>
      <c r="J832" s="37" t="s">
        <v>475</v>
      </c>
      <c r="K832" s="37" t="s">
        <v>76</v>
      </c>
      <c r="L832" s="37" t="s">
        <v>106</v>
      </c>
      <c r="M832" s="37" t="s">
        <v>86</v>
      </c>
      <c r="N832" s="37" t="s">
        <v>90</v>
      </c>
      <c r="O832" s="38" t="n">
        <v>44344</v>
      </c>
      <c r="P832" s="39" t="n">
        <v>1256000</v>
      </c>
      <c r="Q832" s="37" t="n">
        <v>14</v>
      </c>
      <c r="R832" s="37" t="s">
        <v>185</v>
      </c>
      <c r="S832" s="37" t="s">
        <v>111</v>
      </c>
      <c r="T832" s="37" t="s">
        <v>808</v>
      </c>
      <c r="U832" s="37" t="s">
        <v>53</v>
      </c>
      <c r="V832" s="37" t="n">
        <f aca="false">IF(O832="","",YEAR(O832))</f>
        <v>2021</v>
      </c>
      <c r="W832" s="37" t="str">
        <f aca="false">IF(E832&lt;25,"21-24",IF(E832&lt;30,"25-29",IF(E832&lt;35,"30-34",IF(E832&lt;40,"35-39",IF(E832&lt;45,"40-44","45+")))))</f>
        <v>30-34</v>
      </c>
    </row>
    <row r="833" customFormat="false" ht="15" hidden="false" customHeight="false" outlineLevel="0" collapsed="false">
      <c r="A833" s="37" t="s">
        <v>1425</v>
      </c>
      <c r="B833" s="37" t="s">
        <v>465</v>
      </c>
      <c r="C833" s="37" t="s">
        <v>375</v>
      </c>
      <c r="D833" s="37" t="s">
        <v>83</v>
      </c>
      <c r="E833" s="37" t="n">
        <v>24</v>
      </c>
      <c r="F833" s="37" t="s">
        <v>100</v>
      </c>
      <c r="G833" s="37" t="s">
        <v>96</v>
      </c>
      <c r="H833" s="37" t="s">
        <v>321</v>
      </c>
      <c r="I833" s="37" t="s">
        <v>63</v>
      </c>
      <c r="J833" s="37" t="s">
        <v>626</v>
      </c>
      <c r="K833" s="37" t="s">
        <v>77</v>
      </c>
      <c r="L833" s="37" t="s">
        <v>105</v>
      </c>
      <c r="M833" s="37" t="s">
        <v>86</v>
      </c>
      <c r="N833" s="37" t="s">
        <v>90</v>
      </c>
      <c r="O833" s="38" t="n">
        <v>46208</v>
      </c>
      <c r="P833" s="39" t="n">
        <v>1514000</v>
      </c>
      <c r="Q833" s="37" t="n">
        <v>36</v>
      </c>
      <c r="R833" s="37" t="s">
        <v>187</v>
      </c>
      <c r="S833" s="37" t="s">
        <v>114</v>
      </c>
      <c r="T833" s="37" t="s">
        <v>1426</v>
      </c>
      <c r="U833" s="37" t="s">
        <v>52</v>
      </c>
      <c r="V833" s="37" t="n">
        <f aca="false">IF(O833="","",YEAR(O833))</f>
        <v>2026</v>
      </c>
      <c r="W833" s="37" t="str">
        <f aca="false">IF(E833&lt;25,"21-24",IF(E833&lt;30,"25-29",IF(E833&lt;35,"30-34",IF(E833&lt;40,"35-39",IF(E833&lt;45,"40-44","45+")))))</f>
        <v>21-24</v>
      </c>
    </row>
    <row r="834" customFormat="false" ht="15" hidden="false" customHeight="false" outlineLevel="0" collapsed="false">
      <c r="A834" s="37" t="s">
        <v>1427</v>
      </c>
      <c r="B834" s="37" t="s">
        <v>448</v>
      </c>
      <c r="C834" s="37" t="s">
        <v>426</v>
      </c>
      <c r="D834" s="37" t="s">
        <v>82</v>
      </c>
      <c r="E834" s="37" t="n">
        <v>28</v>
      </c>
      <c r="F834" s="37" t="s">
        <v>100</v>
      </c>
      <c r="G834" s="37" t="s">
        <v>94</v>
      </c>
      <c r="H834" s="37" t="s">
        <v>319</v>
      </c>
      <c r="I834" s="37" t="s">
        <v>61</v>
      </c>
      <c r="J834" s="37" t="s">
        <v>508</v>
      </c>
      <c r="K834" s="37" t="s">
        <v>76</v>
      </c>
      <c r="L834" s="37" t="s">
        <v>107</v>
      </c>
      <c r="M834" s="37" t="s">
        <v>87</v>
      </c>
      <c r="N834" s="37" t="s">
        <v>91</v>
      </c>
      <c r="O834" s="38" t="n">
        <v>46134</v>
      </c>
      <c r="P834" s="39" t="n">
        <v>963000</v>
      </c>
      <c r="Q834" s="37" t="n">
        <v>1</v>
      </c>
      <c r="R834" s="37" t="s">
        <v>187</v>
      </c>
      <c r="S834" s="37" t="s">
        <v>113</v>
      </c>
      <c r="T834" s="37" t="s">
        <v>1321</v>
      </c>
      <c r="U834" s="37" t="s">
        <v>52</v>
      </c>
      <c r="V834" s="37" t="n">
        <f aca="false">IF(O834="","",YEAR(O834))</f>
        <v>2026</v>
      </c>
      <c r="W834" s="37" t="str">
        <f aca="false">IF(E834&lt;25,"21-24",IF(E834&lt;30,"25-29",IF(E834&lt;35,"30-34",IF(E834&lt;40,"35-39",IF(E834&lt;45,"40-44","45+")))))</f>
        <v>25-29</v>
      </c>
    </row>
    <row r="835" customFormat="false" ht="15" hidden="false" customHeight="false" outlineLevel="0" collapsed="false">
      <c r="A835" s="37" t="s">
        <v>1428</v>
      </c>
      <c r="B835" s="37" t="s">
        <v>641</v>
      </c>
      <c r="C835" s="37" t="s">
        <v>453</v>
      </c>
      <c r="D835" s="37" t="s">
        <v>83</v>
      </c>
      <c r="E835" s="37" t="n">
        <v>21</v>
      </c>
      <c r="F835" s="37" t="s">
        <v>102</v>
      </c>
      <c r="G835" s="37" t="s">
        <v>94</v>
      </c>
      <c r="H835" s="37" t="s">
        <v>323</v>
      </c>
      <c r="I835" s="37" t="s">
        <v>65</v>
      </c>
      <c r="J835" s="37" t="s">
        <v>376</v>
      </c>
      <c r="K835" s="37" t="s">
        <v>76</v>
      </c>
      <c r="L835" s="37" t="s">
        <v>105</v>
      </c>
      <c r="M835" s="37" t="s">
        <v>88</v>
      </c>
      <c r="N835" s="37" t="s">
        <v>90</v>
      </c>
      <c r="O835" s="38" t="n">
        <v>46244</v>
      </c>
      <c r="P835" s="39" t="n">
        <v>1063000</v>
      </c>
      <c r="Q835" s="37" t="n">
        <v>13</v>
      </c>
      <c r="R835" s="37" t="s">
        <v>187</v>
      </c>
      <c r="S835" s="37" t="s">
        <v>113</v>
      </c>
      <c r="T835" s="37" t="s">
        <v>920</v>
      </c>
      <c r="U835" s="37" t="s">
        <v>52</v>
      </c>
      <c r="V835" s="37" t="n">
        <f aca="false">IF(O835="","",YEAR(O835))</f>
        <v>2026</v>
      </c>
      <c r="W835" s="37" t="str">
        <f aca="false">IF(E835&lt;25,"21-24",IF(E835&lt;30,"25-29",IF(E835&lt;35,"30-34",IF(E835&lt;40,"35-39",IF(E835&lt;45,"40-44","45+")))))</f>
        <v>21-24</v>
      </c>
    </row>
    <row r="836" customFormat="false" ht="15" hidden="false" customHeight="false" outlineLevel="0" collapsed="false">
      <c r="A836" s="37" t="s">
        <v>477</v>
      </c>
      <c r="B836" s="37" t="s">
        <v>519</v>
      </c>
      <c r="C836" s="37" t="s">
        <v>351</v>
      </c>
      <c r="D836" s="37" t="s">
        <v>82</v>
      </c>
      <c r="E836" s="37" t="n">
        <v>35</v>
      </c>
      <c r="F836" s="37" t="s">
        <v>102</v>
      </c>
      <c r="G836" s="37" t="s">
        <v>94</v>
      </c>
      <c r="H836" s="37" t="s">
        <v>318</v>
      </c>
      <c r="I836" s="37" t="s">
        <v>60</v>
      </c>
      <c r="J836" s="37" t="s">
        <v>407</v>
      </c>
      <c r="K836" s="37" t="s">
        <v>78</v>
      </c>
      <c r="L836" s="37" t="s">
        <v>106</v>
      </c>
      <c r="M836" s="37" t="s">
        <v>86</v>
      </c>
      <c r="N836" s="37" t="s">
        <v>90</v>
      </c>
      <c r="O836" s="38" t="n">
        <v>43798</v>
      </c>
      <c r="P836" s="39" t="n">
        <v>4005000</v>
      </c>
      <c r="Q836" s="37" t="n">
        <v>18</v>
      </c>
      <c r="R836" s="37" t="s">
        <v>185</v>
      </c>
      <c r="S836" s="37" t="s">
        <v>115</v>
      </c>
      <c r="T836" s="37" t="s">
        <v>1126</v>
      </c>
      <c r="U836" s="37" t="s">
        <v>53</v>
      </c>
      <c r="V836" s="37" t="n">
        <f aca="false">IF(O836="","",YEAR(O836))</f>
        <v>2019</v>
      </c>
      <c r="W836" s="37" t="str">
        <f aca="false">IF(E836&lt;25,"21-24",IF(E836&lt;30,"25-29",IF(E836&lt;35,"30-34",IF(E836&lt;40,"35-39",IF(E836&lt;45,"40-44","45+")))))</f>
        <v>35-39</v>
      </c>
    </row>
    <row r="837" customFormat="false" ht="15" hidden="false" customHeight="false" outlineLevel="0" collapsed="false">
      <c r="A837" s="37" t="s">
        <v>1429</v>
      </c>
      <c r="B837" s="37" t="s">
        <v>379</v>
      </c>
      <c r="C837" s="37" t="s">
        <v>387</v>
      </c>
      <c r="D837" s="37" t="s">
        <v>83</v>
      </c>
      <c r="E837" s="37" t="n">
        <v>33</v>
      </c>
      <c r="F837" s="37" t="s">
        <v>101</v>
      </c>
      <c r="G837" s="37" t="s">
        <v>94</v>
      </c>
      <c r="H837" s="37" t="s">
        <v>318</v>
      </c>
      <c r="I837" s="37" t="s">
        <v>60</v>
      </c>
      <c r="J837" s="37" t="s">
        <v>520</v>
      </c>
      <c r="K837" s="37" t="s">
        <v>76</v>
      </c>
      <c r="L837" s="37" t="s">
        <v>105</v>
      </c>
      <c r="M837" s="37" t="s">
        <v>86</v>
      </c>
      <c r="N837" s="37" t="s">
        <v>90</v>
      </c>
      <c r="O837" s="38" t="n">
        <v>42983</v>
      </c>
      <c r="P837" s="39" t="n">
        <v>609000</v>
      </c>
      <c r="Q837" s="37" t="n">
        <v>13</v>
      </c>
      <c r="R837" s="37" t="s">
        <v>187</v>
      </c>
      <c r="S837" s="37" t="s">
        <v>111</v>
      </c>
      <c r="T837" s="37" t="s">
        <v>552</v>
      </c>
      <c r="U837" s="37" t="s">
        <v>52</v>
      </c>
      <c r="V837" s="37" t="n">
        <f aca="false">IF(O837="","",YEAR(O837))</f>
        <v>2017</v>
      </c>
      <c r="W837" s="37" t="str">
        <f aca="false">IF(E837&lt;25,"21-24",IF(E837&lt;30,"25-29",IF(E837&lt;35,"30-34",IF(E837&lt;40,"35-39",IF(E837&lt;45,"40-44","45+")))))</f>
        <v>30-34</v>
      </c>
    </row>
    <row r="838" customFormat="false" ht="15" hidden="false" customHeight="false" outlineLevel="0" collapsed="false">
      <c r="A838" s="37" t="s">
        <v>693</v>
      </c>
      <c r="B838" s="37" t="s">
        <v>515</v>
      </c>
      <c r="C838" s="37" t="s">
        <v>383</v>
      </c>
      <c r="D838" s="37" t="s">
        <v>82</v>
      </c>
      <c r="E838" s="37" t="n">
        <v>42</v>
      </c>
      <c r="F838" s="37" t="s">
        <v>100</v>
      </c>
      <c r="G838" s="37" t="s">
        <v>97</v>
      </c>
      <c r="H838" s="37" t="s">
        <v>325</v>
      </c>
      <c r="I838" s="37" t="s">
        <v>67</v>
      </c>
      <c r="J838" s="37" t="s">
        <v>664</v>
      </c>
      <c r="K838" s="37" t="s">
        <v>78</v>
      </c>
      <c r="L838" s="37" t="s">
        <v>104</v>
      </c>
      <c r="M838" s="37" t="s">
        <v>87</v>
      </c>
      <c r="N838" s="37" t="s">
        <v>90</v>
      </c>
      <c r="O838" s="38" t="n">
        <v>43960</v>
      </c>
      <c r="P838" s="39" t="n">
        <v>3787000</v>
      </c>
      <c r="Q838" s="37" t="n">
        <v>13</v>
      </c>
      <c r="R838" s="37" t="s">
        <v>187</v>
      </c>
      <c r="S838" s="37" t="s">
        <v>114</v>
      </c>
      <c r="T838" s="37" t="s">
        <v>1203</v>
      </c>
      <c r="U838" s="37" t="s">
        <v>52</v>
      </c>
      <c r="V838" s="37" t="n">
        <f aca="false">IF(O838="","",YEAR(O838))</f>
        <v>2020</v>
      </c>
      <c r="W838" s="37" t="str">
        <f aca="false">IF(E838&lt;25,"21-24",IF(E838&lt;30,"25-29",IF(E838&lt;35,"30-34",IF(E838&lt;40,"35-39",IF(E838&lt;45,"40-44","45+")))))</f>
        <v>40-44</v>
      </c>
    </row>
    <row r="839" customFormat="false" ht="15" hidden="false" customHeight="false" outlineLevel="0" collapsed="false">
      <c r="A839" s="37" t="s">
        <v>1430</v>
      </c>
      <c r="B839" s="37" t="s">
        <v>468</v>
      </c>
      <c r="C839" s="37" t="s">
        <v>365</v>
      </c>
      <c r="D839" s="37" t="s">
        <v>83</v>
      </c>
      <c r="E839" s="37" t="n">
        <v>25</v>
      </c>
      <c r="F839" s="37" t="s">
        <v>101</v>
      </c>
      <c r="G839" s="37" t="s">
        <v>94</v>
      </c>
      <c r="H839" s="37" t="s">
        <v>318</v>
      </c>
      <c r="I839" s="37" t="s">
        <v>60</v>
      </c>
      <c r="J839" s="37" t="s">
        <v>366</v>
      </c>
      <c r="K839" s="37" t="s">
        <v>76</v>
      </c>
      <c r="L839" s="37" t="s">
        <v>108</v>
      </c>
      <c r="M839" s="37" t="s">
        <v>87</v>
      </c>
      <c r="N839" s="37" t="s">
        <v>90</v>
      </c>
      <c r="O839" s="38" t="n">
        <v>45212</v>
      </c>
      <c r="P839" s="39" t="n">
        <v>992000</v>
      </c>
      <c r="Q839" s="37" t="n">
        <v>24</v>
      </c>
      <c r="R839" s="37" t="s">
        <v>187</v>
      </c>
      <c r="S839" s="37" t="s">
        <v>114</v>
      </c>
      <c r="T839" s="37" t="s">
        <v>740</v>
      </c>
      <c r="U839" s="37" t="s">
        <v>53</v>
      </c>
      <c r="V839" s="37" t="n">
        <f aca="false">IF(O839="","",YEAR(O839))</f>
        <v>2023</v>
      </c>
      <c r="W839" s="37" t="str">
        <f aca="false">IF(E839&lt;25,"21-24",IF(E839&lt;30,"25-29",IF(E839&lt;35,"30-34",IF(E839&lt;40,"35-39",IF(E839&lt;45,"40-44","45+")))))</f>
        <v>25-29</v>
      </c>
    </row>
    <row r="840" customFormat="false" ht="15" hidden="false" customHeight="false" outlineLevel="0" collapsed="false">
      <c r="A840" s="37" t="s">
        <v>745</v>
      </c>
      <c r="B840" s="37" t="s">
        <v>416</v>
      </c>
      <c r="C840" s="37" t="s">
        <v>516</v>
      </c>
      <c r="D840" s="37" t="s">
        <v>83</v>
      </c>
      <c r="E840" s="37" t="n">
        <v>35</v>
      </c>
      <c r="F840" s="37" t="s">
        <v>100</v>
      </c>
      <c r="G840" s="37" t="s">
        <v>98</v>
      </c>
      <c r="H840" s="37" t="s">
        <v>320</v>
      </c>
      <c r="I840" s="37" t="s">
        <v>62</v>
      </c>
      <c r="J840" s="37" t="s">
        <v>420</v>
      </c>
      <c r="K840" s="37" t="s">
        <v>78</v>
      </c>
      <c r="L840" s="37" t="s">
        <v>105</v>
      </c>
      <c r="M840" s="37" t="s">
        <v>86</v>
      </c>
      <c r="N840" s="37" t="s">
        <v>90</v>
      </c>
      <c r="O840" s="38" t="n">
        <v>42599</v>
      </c>
      <c r="P840" s="39" t="n">
        <v>4714000</v>
      </c>
      <c r="Q840" s="37" t="n">
        <v>14</v>
      </c>
      <c r="R840" s="37" t="s">
        <v>187</v>
      </c>
      <c r="S840" s="37" t="s">
        <v>113</v>
      </c>
      <c r="T840" s="37" t="s">
        <v>483</v>
      </c>
      <c r="U840" s="37" t="s">
        <v>53</v>
      </c>
      <c r="V840" s="37" t="n">
        <f aca="false">IF(O840="","",YEAR(O840))</f>
        <v>2016</v>
      </c>
      <c r="W840" s="37" t="str">
        <f aca="false">IF(E840&lt;25,"21-24",IF(E840&lt;30,"25-29",IF(E840&lt;35,"30-34",IF(E840&lt;40,"35-39",IF(E840&lt;45,"40-44","45+")))))</f>
        <v>35-39</v>
      </c>
    </row>
    <row r="841" customFormat="false" ht="15" hidden="false" customHeight="false" outlineLevel="0" collapsed="false">
      <c r="A841" s="37" t="s">
        <v>1431</v>
      </c>
      <c r="B841" s="37" t="s">
        <v>572</v>
      </c>
      <c r="C841" s="37" t="s">
        <v>383</v>
      </c>
      <c r="D841" s="37" t="s">
        <v>83</v>
      </c>
      <c r="E841" s="37" t="n">
        <v>28</v>
      </c>
      <c r="F841" s="37" t="s">
        <v>100</v>
      </c>
      <c r="G841" s="37" t="s">
        <v>94</v>
      </c>
      <c r="H841" s="37" t="s">
        <v>319</v>
      </c>
      <c r="I841" s="37" t="s">
        <v>61</v>
      </c>
      <c r="J841" s="37" t="s">
        <v>508</v>
      </c>
      <c r="K841" s="37" t="s">
        <v>76</v>
      </c>
      <c r="L841" s="37" t="s">
        <v>106</v>
      </c>
      <c r="M841" s="37" t="s">
        <v>87</v>
      </c>
      <c r="N841" s="37" t="s">
        <v>90</v>
      </c>
      <c r="O841" s="38" t="n">
        <v>44612</v>
      </c>
      <c r="P841" s="39" t="n">
        <v>1156000</v>
      </c>
      <c r="Q841" s="37" t="n">
        <v>5</v>
      </c>
      <c r="R841" s="37" t="s">
        <v>187</v>
      </c>
      <c r="S841" s="37" t="s">
        <v>111</v>
      </c>
      <c r="T841" s="37" t="s">
        <v>492</v>
      </c>
      <c r="U841" s="37" t="s">
        <v>53</v>
      </c>
      <c r="V841" s="37" t="n">
        <f aca="false">IF(O841="","",YEAR(O841))</f>
        <v>2022</v>
      </c>
      <c r="W841" s="37" t="str">
        <f aca="false">IF(E841&lt;25,"21-24",IF(E841&lt;30,"25-29",IF(E841&lt;35,"30-34",IF(E841&lt;40,"35-39",IF(E841&lt;45,"40-44","45+")))))</f>
        <v>25-29</v>
      </c>
    </row>
    <row r="842" customFormat="false" ht="15" hidden="false" customHeight="false" outlineLevel="0" collapsed="false">
      <c r="A842" s="37" t="s">
        <v>1432</v>
      </c>
      <c r="B842" s="37" t="s">
        <v>519</v>
      </c>
      <c r="C842" s="37" t="s">
        <v>469</v>
      </c>
      <c r="D842" s="37" t="s">
        <v>83</v>
      </c>
      <c r="E842" s="37" t="n">
        <v>27</v>
      </c>
      <c r="F842" s="37" t="s">
        <v>100</v>
      </c>
      <c r="G842" s="37" t="s">
        <v>96</v>
      </c>
      <c r="H842" s="37" t="s">
        <v>324</v>
      </c>
      <c r="I842" s="37" t="s">
        <v>66</v>
      </c>
      <c r="J842" s="37" t="s">
        <v>687</v>
      </c>
      <c r="K842" s="37" t="s">
        <v>76</v>
      </c>
      <c r="L842" s="37" t="s">
        <v>104</v>
      </c>
      <c r="M842" s="37" t="s">
        <v>86</v>
      </c>
      <c r="N842" s="37" t="s">
        <v>90</v>
      </c>
      <c r="O842" s="38" t="n">
        <v>44272</v>
      </c>
      <c r="P842" s="39" t="n">
        <v>1108000</v>
      </c>
      <c r="Q842" s="37" t="n">
        <v>45</v>
      </c>
      <c r="R842" s="37" t="s">
        <v>187</v>
      </c>
      <c r="S842" s="37" t="s">
        <v>112</v>
      </c>
      <c r="T842" s="37" t="s">
        <v>505</v>
      </c>
      <c r="U842" s="37" t="s">
        <v>52</v>
      </c>
      <c r="V842" s="37" t="n">
        <f aca="false">IF(O842="","",YEAR(O842))</f>
        <v>2021</v>
      </c>
      <c r="W842" s="37" t="str">
        <f aca="false">IF(E842&lt;25,"21-24",IF(E842&lt;30,"25-29",IF(E842&lt;35,"30-34",IF(E842&lt;40,"35-39",IF(E842&lt;45,"40-44","45+")))))</f>
        <v>25-29</v>
      </c>
    </row>
    <row r="843" customFormat="false" ht="15" hidden="false" customHeight="false" outlineLevel="0" collapsed="false">
      <c r="A843" s="37" t="s">
        <v>1433</v>
      </c>
      <c r="B843" s="37" t="s">
        <v>360</v>
      </c>
      <c r="C843" s="37" t="s">
        <v>484</v>
      </c>
      <c r="D843" s="37" t="s">
        <v>82</v>
      </c>
      <c r="E843" s="37" t="n">
        <v>34</v>
      </c>
      <c r="F843" s="37" t="s">
        <v>101</v>
      </c>
      <c r="G843" s="37" t="s">
        <v>94</v>
      </c>
      <c r="H843" s="37" t="s">
        <v>318</v>
      </c>
      <c r="I843" s="37" t="s">
        <v>60</v>
      </c>
      <c r="J843" s="37" t="s">
        <v>470</v>
      </c>
      <c r="K843" s="37" t="s">
        <v>77</v>
      </c>
      <c r="L843" s="37" t="s">
        <v>106</v>
      </c>
      <c r="M843" s="37" t="s">
        <v>86</v>
      </c>
      <c r="N843" s="37" t="s">
        <v>90</v>
      </c>
      <c r="O843" s="38" t="n">
        <v>45172</v>
      </c>
      <c r="P843" s="39" t="n">
        <v>1841000</v>
      </c>
      <c r="Q843" s="37" t="n">
        <v>5</v>
      </c>
      <c r="R843" s="37" t="s">
        <v>187</v>
      </c>
      <c r="S843" s="37" t="s">
        <v>113</v>
      </c>
      <c r="T843" s="37" t="s">
        <v>776</v>
      </c>
      <c r="U843" s="37" t="s">
        <v>52</v>
      </c>
      <c r="V843" s="37" t="n">
        <f aca="false">IF(O843="","",YEAR(O843))</f>
        <v>2023</v>
      </c>
      <c r="W843" s="37" t="str">
        <f aca="false">IF(E843&lt;25,"21-24",IF(E843&lt;30,"25-29",IF(E843&lt;35,"30-34",IF(E843&lt;40,"35-39",IF(E843&lt;45,"40-44","45+")))))</f>
        <v>30-34</v>
      </c>
    </row>
    <row r="844" customFormat="false" ht="15" hidden="false" customHeight="false" outlineLevel="0" collapsed="false">
      <c r="A844" s="37" t="s">
        <v>1434</v>
      </c>
      <c r="B844" s="37" t="s">
        <v>355</v>
      </c>
      <c r="C844" s="37" t="s">
        <v>426</v>
      </c>
      <c r="D844" s="37" t="s">
        <v>82</v>
      </c>
      <c r="E844" s="37" t="n">
        <v>33</v>
      </c>
      <c r="F844" s="37" t="s">
        <v>101</v>
      </c>
      <c r="G844" s="37" t="s">
        <v>94</v>
      </c>
      <c r="H844" s="37" t="s">
        <v>323</v>
      </c>
      <c r="I844" s="37" t="s">
        <v>65</v>
      </c>
      <c r="J844" s="37" t="s">
        <v>376</v>
      </c>
      <c r="K844" s="37" t="s">
        <v>76</v>
      </c>
      <c r="L844" s="37" t="s">
        <v>106</v>
      </c>
      <c r="M844" s="37" t="s">
        <v>86</v>
      </c>
      <c r="N844" s="37" t="s">
        <v>90</v>
      </c>
      <c r="O844" s="38" t="n">
        <v>43743</v>
      </c>
      <c r="P844" s="39" t="n">
        <v>881000</v>
      </c>
      <c r="Q844" s="37" t="n">
        <v>9</v>
      </c>
      <c r="R844" s="37" t="s">
        <v>187</v>
      </c>
      <c r="S844" s="37" t="s">
        <v>113</v>
      </c>
      <c r="T844" s="37" t="s">
        <v>708</v>
      </c>
      <c r="U844" s="37" t="s">
        <v>52</v>
      </c>
      <c r="V844" s="37" t="n">
        <f aca="false">IF(O844="","",YEAR(O844))</f>
        <v>2019</v>
      </c>
      <c r="W844" s="37" t="str">
        <f aca="false">IF(E844&lt;25,"21-24",IF(E844&lt;30,"25-29",IF(E844&lt;35,"30-34",IF(E844&lt;40,"35-39",IF(E844&lt;45,"40-44","45+")))))</f>
        <v>30-34</v>
      </c>
    </row>
    <row r="845" customFormat="false" ht="15" hidden="false" customHeight="false" outlineLevel="0" collapsed="false">
      <c r="A845" s="37" t="s">
        <v>1435</v>
      </c>
      <c r="B845" s="37" t="s">
        <v>399</v>
      </c>
      <c r="C845" s="37" t="s">
        <v>433</v>
      </c>
      <c r="D845" s="37" t="s">
        <v>82</v>
      </c>
      <c r="E845" s="37" t="n">
        <v>26</v>
      </c>
      <c r="F845" s="37" t="s">
        <v>100</v>
      </c>
      <c r="G845" s="37" t="s">
        <v>96</v>
      </c>
      <c r="H845" s="37" t="s">
        <v>318</v>
      </c>
      <c r="I845" s="37" t="s">
        <v>60</v>
      </c>
      <c r="J845" s="37" t="s">
        <v>384</v>
      </c>
      <c r="K845" s="37" t="s">
        <v>76</v>
      </c>
      <c r="L845" s="37" t="s">
        <v>105</v>
      </c>
      <c r="M845" s="37" t="s">
        <v>87</v>
      </c>
      <c r="N845" s="37" t="s">
        <v>92</v>
      </c>
      <c r="O845" s="38" t="n">
        <v>45152</v>
      </c>
      <c r="P845" s="39" t="n">
        <v>1073000</v>
      </c>
      <c r="Q845" s="37" t="n">
        <v>4</v>
      </c>
      <c r="R845" s="37" t="s">
        <v>185</v>
      </c>
      <c r="S845" s="37" t="s">
        <v>111</v>
      </c>
      <c r="T845" s="37" t="s">
        <v>881</v>
      </c>
      <c r="U845" s="37" t="s">
        <v>52</v>
      </c>
      <c r="V845" s="37" t="n">
        <f aca="false">IF(O845="","",YEAR(O845))</f>
        <v>2023</v>
      </c>
      <c r="W845" s="37" t="str">
        <f aca="false">IF(E845&lt;25,"21-24",IF(E845&lt;30,"25-29",IF(E845&lt;35,"30-34",IF(E845&lt;40,"35-39",IF(E845&lt;45,"40-44","45+")))))</f>
        <v>25-29</v>
      </c>
    </row>
    <row r="846" customFormat="false" ht="15" hidden="false" customHeight="false" outlineLevel="0" collapsed="false">
      <c r="A846" s="37" t="s">
        <v>1436</v>
      </c>
      <c r="B846" s="37" t="s">
        <v>379</v>
      </c>
      <c r="C846" s="37" t="s">
        <v>383</v>
      </c>
      <c r="D846" s="37" t="s">
        <v>83</v>
      </c>
      <c r="E846" s="37" t="n">
        <v>27</v>
      </c>
      <c r="F846" s="37" t="s">
        <v>101</v>
      </c>
      <c r="G846" s="37" t="s">
        <v>96</v>
      </c>
      <c r="H846" s="37" t="s">
        <v>318</v>
      </c>
      <c r="I846" s="37" t="s">
        <v>60</v>
      </c>
      <c r="J846" s="37" t="s">
        <v>520</v>
      </c>
      <c r="K846" s="37" t="s">
        <v>76</v>
      </c>
      <c r="L846" s="37" t="s">
        <v>106</v>
      </c>
      <c r="M846" s="37" t="s">
        <v>87</v>
      </c>
      <c r="N846" s="37" t="s">
        <v>90</v>
      </c>
      <c r="O846" s="38" t="n">
        <v>45912</v>
      </c>
      <c r="P846" s="39" t="n">
        <v>874000</v>
      </c>
      <c r="Q846" s="37" t="n">
        <v>7</v>
      </c>
      <c r="R846" s="37" t="s">
        <v>187</v>
      </c>
      <c r="S846" s="37" t="s">
        <v>114</v>
      </c>
      <c r="T846" s="37" t="s">
        <v>405</v>
      </c>
      <c r="U846" s="37" t="s">
        <v>52</v>
      </c>
      <c r="V846" s="37" t="n">
        <f aca="false">IF(O846="","",YEAR(O846))</f>
        <v>2025</v>
      </c>
      <c r="W846" s="37" t="str">
        <f aca="false">IF(E846&lt;25,"21-24",IF(E846&lt;30,"25-29",IF(E846&lt;35,"30-34",IF(E846&lt;40,"35-39",IF(E846&lt;45,"40-44","45+")))))</f>
        <v>25-29</v>
      </c>
    </row>
    <row r="847" customFormat="false" ht="15" hidden="false" customHeight="false" outlineLevel="0" collapsed="false">
      <c r="A847" s="37" t="s">
        <v>1437</v>
      </c>
      <c r="B847" s="37" t="s">
        <v>379</v>
      </c>
      <c r="C847" s="37" t="s">
        <v>516</v>
      </c>
      <c r="D847" s="37" t="s">
        <v>82</v>
      </c>
      <c r="E847" s="37" t="n">
        <v>27</v>
      </c>
      <c r="F847" s="37" t="s">
        <v>100</v>
      </c>
      <c r="G847" s="37" t="s">
        <v>94</v>
      </c>
      <c r="H847" s="37" t="s">
        <v>323</v>
      </c>
      <c r="I847" s="37" t="s">
        <v>65</v>
      </c>
      <c r="J847" s="37" t="s">
        <v>650</v>
      </c>
      <c r="K847" s="37" t="s">
        <v>76</v>
      </c>
      <c r="L847" s="37" t="s">
        <v>109</v>
      </c>
      <c r="M847" s="37" t="s">
        <v>86</v>
      </c>
      <c r="N847" s="37" t="s">
        <v>90</v>
      </c>
      <c r="O847" s="38" t="n">
        <v>44955</v>
      </c>
      <c r="P847" s="39" t="n">
        <v>1315000</v>
      </c>
      <c r="Q847" s="37" t="n">
        <v>13</v>
      </c>
      <c r="R847" s="37" t="s">
        <v>187</v>
      </c>
      <c r="S847" s="37" t="s">
        <v>113</v>
      </c>
      <c r="T847" s="37" t="s">
        <v>1438</v>
      </c>
      <c r="U847" s="37" t="s">
        <v>53</v>
      </c>
      <c r="V847" s="37" t="n">
        <f aca="false">IF(O847="","",YEAR(O847))</f>
        <v>2023</v>
      </c>
      <c r="W847" s="37" t="str">
        <f aca="false">IF(E847&lt;25,"21-24",IF(E847&lt;30,"25-29",IF(E847&lt;35,"30-34",IF(E847&lt;40,"35-39",IF(E847&lt;45,"40-44","45+")))))</f>
        <v>25-29</v>
      </c>
    </row>
    <row r="848" customFormat="false" ht="15" hidden="false" customHeight="false" outlineLevel="0" collapsed="false">
      <c r="A848" s="37" t="s">
        <v>1439</v>
      </c>
      <c r="B848" s="37" t="s">
        <v>416</v>
      </c>
      <c r="C848" s="37" t="s">
        <v>453</v>
      </c>
      <c r="D848" s="37" t="s">
        <v>83</v>
      </c>
      <c r="E848" s="37" t="n">
        <v>26</v>
      </c>
      <c r="F848" s="37" t="s">
        <v>101</v>
      </c>
      <c r="G848" s="37" t="s">
        <v>95</v>
      </c>
      <c r="H848" s="37" t="s">
        <v>322</v>
      </c>
      <c r="I848" s="37" t="s">
        <v>64</v>
      </c>
      <c r="J848" s="37" t="s">
        <v>461</v>
      </c>
      <c r="K848" s="37" t="s">
        <v>75</v>
      </c>
      <c r="L848" s="37" t="s">
        <v>104</v>
      </c>
      <c r="M848" s="37" t="s">
        <v>86</v>
      </c>
      <c r="N848" s="37" t="s">
        <v>90</v>
      </c>
      <c r="O848" s="38" t="n">
        <v>44917</v>
      </c>
      <c r="P848" s="39" t="n">
        <v>348000</v>
      </c>
      <c r="Q848" s="37" t="n">
        <v>5</v>
      </c>
      <c r="R848" s="37" t="s">
        <v>187</v>
      </c>
      <c r="S848" s="37" t="s">
        <v>113</v>
      </c>
      <c r="T848" s="37" t="s">
        <v>701</v>
      </c>
      <c r="U848" s="37" t="s">
        <v>53</v>
      </c>
      <c r="V848" s="37" t="n">
        <f aca="false">IF(O848="","",YEAR(O848))</f>
        <v>2022</v>
      </c>
      <c r="W848" s="37" t="str">
        <f aca="false">IF(E848&lt;25,"21-24",IF(E848&lt;30,"25-29",IF(E848&lt;35,"30-34",IF(E848&lt;40,"35-39",IF(E848&lt;45,"40-44","45+")))))</f>
        <v>25-29</v>
      </c>
    </row>
    <row r="849" customFormat="false" ht="15" hidden="false" customHeight="false" outlineLevel="0" collapsed="false">
      <c r="A849" s="37" t="s">
        <v>1440</v>
      </c>
      <c r="B849" s="37" t="s">
        <v>593</v>
      </c>
      <c r="C849" s="37" t="s">
        <v>396</v>
      </c>
      <c r="D849" s="37" t="s">
        <v>82</v>
      </c>
      <c r="E849" s="37" t="n">
        <v>33</v>
      </c>
      <c r="F849" s="37" t="s">
        <v>100</v>
      </c>
      <c r="G849" s="37" t="s">
        <v>94</v>
      </c>
      <c r="H849" s="37" t="s">
        <v>321</v>
      </c>
      <c r="I849" s="37" t="s">
        <v>63</v>
      </c>
      <c r="J849" s="37" t="s">
        <v>626</v>
      </c>
      <c r="K849" s="37" t="s">
        <v>77</v>
      </c>
      <c r="L849" s="37" t="s">
        <v>106</v>
      </c>
      <c r="M849" s="37" t="s">
        <v>87</v>
      </c>
      <c r="N849" s="37" t="s">
        <v>90</v>
      </c>
      <c r="O849" s="38" t="n">
        <v>41920</v>
      </c>
      <c r="P849" s="39" t="n">
        <v>1831000</v>
      </c>
      <c r="Q849" s="37" t="n">
        <v>10</v>
      </c>
      <c r="R849" s="37" t="s">
        <v>187</v>
      </c>
      <c r="S849" s="37" t="s">
        <v>111</v>
      </c>
      <c r="T849" s="37" t="s">
        <v>594</v>
      </c>
      <c r="U849" s="37" t="s">
        <v>53</v>
      </c>
      <c r="V849" s="37" t="n">
        <f aca="false">IF(O849="","",YEAR(O849))</f>
        <v>2014</v>
      </c>
      <c r="W849" s="37" t="str">
        <f aca="false">IF(E849&lt;25,"21-24",IF(E849&lt;30,"25-29",IF(E849&lt;35,"30-34",IF(E849&lt;40,"35-39",IF(E849&lt;45,"40-44","45+")))))</f>
        <v>30-34</v>
      </c>
    </row>
    <row r="850" customFormat="false" ht="15" hidden="false" customHeight="false" outlineLevel="0" collapsed="false">
      <c r="A850" s="37" t="s">
        <v>1441</v>
      </c>
      <c r="B850" s="37" t="s">
        <v>386</v>
      </c>
      <c r="C850" s="37" t="s">
        <v>406</v>
      </c>
      <c r="D850" s="37" t="s">
        <v>84</v>
      </c>
      <c r="E850" s="37" t="n">
        <v>28</v>
      </c>
      <c r="F850" s="37" t="s">
        <v>100</v>
      </c>
      <c r="G850" s="37" t="s">
        <v>95</v>
      </c>
      <c r="H850" s="37" t="s">
        <v>320</v>
      </c>
      <c r="I850" s="37" t="s">
        <v>62</v>
      </c>
      <c r="J850" s="37" t="s">
        <v>352</v>
      </c>
      <c r="K850" s="37" t="s">
        <v>75</v>
      </c>
      <c r="L850" s="37" t="s">
        <v>108</v>
      </c>
      <c r="M850" s="37" t="s">
        <v>87</v>
      </c>
      <c r="N850" s="37" t="s">
        <v>90</v>
      </c>
      <c r="O850" s="38" t="n">
        <v>45146</v>
      </c>
      <c r="P850" s="39" t="n">
        <v>321000</v>
      </c>
      <c r="Q850" s="37" t="n">
        <v>4</v>
      </c>
      <c r="R850" s="37" t="s">
        <v>185</v>
      </c>
      <c r="S850" s="37" t="s">
        <v>113</v>
      </c>
      <c r="T850" s="37" t="s">
        <v>362</v>
      </c>
      <c r="U850" s="37" t="s">
        <v>53</v>
      </c>
      <c r="V850" s="37" t="n">
        <f aca="false">IF(O850="","",YEAR(O850))</f>
        <v>2023</v>
      </c>
      <c r="W850" s="37" t="str">
        <f aca="false">IF(E850&lt;25,"21-24",IF(E850&lt;30,"25-29",IF(E850&lt;35,"30-34",IF(E850&lt;40,"35-39",IF(E850&lt;45,"40-44","45+")))))</f>
        <v>25-29</v>
      </c>
    </row>
    <row r="851" customFormat="false" ht="15" hidden="false" customHeight="false" outlineLevel="0" collapsed="false">
      <c r="A851" s="37" t="s">
        <v>1442</v>
      </c>
      <c r="B851" s="37" t="s">
        <v>360</v>
      </c>
      <c r="C851" s="37" t="s">
        <v>370</v>
      </c>
      <c r="D851" s="37" t="s">
        <v>83</v>
      </c>
      <c r="E851" s="37" t="n">
        <v>29</v>
      </c>
      <c r="F851" s="37" t="s">
        <v>100</v>
      </c>
      <c r="G851" s="37" t="s">
        <v>94</v>
      </c>
      <c r="H851" s="37" t="s">
        <v>318</v>
      </c>
      <c r="I851" s="37" t="s">
        <v>60</v>
      </c>
      <c r="J851" s="37" t="s">
        <v>520</v>
      </c>
      <c r="K851" s="37" t="s">
        <v>76</v>
      </c>
      <c r="L851" s="37" t="s">
        <v>108</v>
      </c>
      <c r="M851" s="37" t="s">
        <v>87</v>
      </c>
      <c r="N851" s="37" t="s">
        <v>91</v>
      </c>
      <c r="O851" s="38" t="n">
        <v>45950</v>
      </c>
      <c r="P851" s="39" t="n">
        <v>1176000</v>
      </c>
      <c r="Q851" s="37" t="n">
        <v>21</v>
      </c>
      <c r="R851" s="37" t="s">
        <v>185</v>
      </c>
      <c r="S851" s="37" t="s">
        <v>112</v>
      </c>
      <c r="T851" s="37" t="s">
        <v>730</v>
      </c>
      <c r="U851" s="37" t="s">
        <v>52</v>
      </c>
      <c r="V851" s="37" t="n">
        <f aca="false">IF(O851="","",YEAR(O851))</f>
        <v>2025</v>
      </c>
      <c r="W851" s="37" t="str">
        <f aca="false">IF(E851&lt;25,"21-24",IF(E851&lt;30,"25-29",IF(E851&lt;35,"30-34",IF(E851&lt;40,"35-39",IF(E851&lt;45,"40-44","45+")))))</f>
        <v>25-29</v>
      </c>
    </row>
    <row r="852" customFormat="false" ht="15" hidden="false" customHeight="false" outlineLevel="0" collapsed="false">
      <c r="A852" s="37" t="s">
        <v>1443</v>
      </c>
      <c r="B852" s="37" t="s">
        <v>432</v>
      </c>
      <c r="C852" s="37" t="s">
        <v>469</v>
      </c>
      <c r="D852" s="37" t="s">
        <v>83</v>
      </c>
      <c r="E852" s="37" t="n">
        <v>24</v>
      </c>
      <c r="F852" s="37" t="s">
        <v>100</v>
      </c>
      <c r="G852" s="37" t="s">
        <v>94</v>
      </c>
      <c r="H852" s="37" t="s">
        <v>320</v>
      </c>
      <c r="I852" s="37" t="s">
        <v>62</v>
      </c>
      <c r="J852" s="37" t="s">
        <v>352</v>
      </c>
      <c r="K852" s="37" t="s">
        <v>75</v>
      </c>
      <c r="L852" s="37" t="s">
        <v>106</v>
      </c>
      <c r="M852" s="37" t="s">
        <v>87</v>
      </c>
      <c r="N852" s="37" t="s">
        <v>90</v>
      </c>
      <c r="O852" s="38" t="n">
        <v>45322</v>
      </c>
      <c r="P852" s="39" t="n">
        <v>429000</v>
      </c>
      <c r="Q852" s="37" t="n">
        <v>4</v>
      </c>
      <c r="R852" s="37" t="s">
        <v>187</v>
      </c>
      <c r="S852" s="37" t="s">
        <v>115</v>
      </c>
      <c r="T852" s="37" t="s">
        <v>1400</v>
      </c>
      <c r="U852" s="37" t="s">
        <v>53</v>
      </c>
      <c r="V852" s="37" t="n">
        <f aca="false">IF(O852="","",YEAR(O852))</f>
        <v>2024</v>
      </c>
      <c r="W852" s="37" t="str">
        <f aca="false">IF(E852&lt;25,"21-24",IF(E852&lt;30,"25-29",IF(E852&lt;35,"30-34",IF(E852&lt;40,"35-39",IF(E852&lt;45,"40-44","45+")))))</f>
        <v>21-24</v>
      </c>
    </row>
    <row r="853" customFormat="false" ht="15" hidden="false" customHeight="false" outlineLevel="0" collapsed="false">
      <c r="A853" s="37" t="s">
        <v>1444</v>
      </c>
      <c r="B853" s="37" t="s">
        <v>410</v>
      </c>
      <c r="C853" s="37" t="s">
        <v>375</v>
      </c>
      <c r="D853" s="37" t="s">
        <v>82</v>
      </c>
      <c r="E853" s="37" t="n">
        <v>23</v>
      </c>
      <c r="F853" s="37" t="s">
        <v>101</v>
      </c>
      <c r="G853" s="37" t="s">
        <v>94</v>
      </c>
      <c r="H853" s="37" t="s">
        <v>318</v>
      </c>
      <c r="I853" s="37" t="s">
        <v>60</v>
      </c>
      <c r="J853" s="37" t="s">
        <v>384</v>
      </c>
      <c r="K853" s="37" t="s">
        <v>76</v>
      </c>
      <c r="L853" s="37" t="s">
        <v>108</v>
      </c>
      <c r="M853" s="37" t="s">
        <v>86</v>
      </c>
      <c r="N853" s="37" t="s">
        <v>90</v>
      </c>
      <c r="O853" s="38" t="n">
        <v>46012</v>
      </c>
      <c r="P853" s="39" t="n">
        <v>715000</v>
      </c>
      <c r="Q853" s="37" t="n">
        <v>3</v>
      </c>
      <c r="R853" s="37" t="s">
        <v>187</v>
      </c>
      <c r="S853" s="37" t="s">
        <v>112</v>
      </c>
      <c r="T853" s="37" t="s">
        <v>798</v>
      </c>
      <c r="U853" s="37" t="s">
        <v>53</v>
      </c>
      <c r="V853" s="37" t="n">
        <f aca="false">IF(O853="","",YEAR(O853))</f>
        <v>2025</v>
      </c>
      <c r="W853" s="37" t="str">
        <f aca="false">IF(E853&lt;25,"21-24",IF(E853&lt;30,"25-29",IF(E853&lt;35,"30-34",IF(E853&lt;40,"35-39",IF(E853&lt;45,"40-44","45+")))))</f>
        <v>21-24</v>
      </c>
    </row>
    <row r="854" customFormat="false" ht="15" hidden="false" customHeight="false" outlineLevel="0" collapsed="false">
      <c r="A854" s="37" t="s">
        <v>1445</v>
      </c>
      <c r="B854" s="37" t="s">
        <v>494</v>
      </c>
      <c r="C854" s="37" t="s">
        <v>370</v>
      </c>
      <c r="D854" s="37" t="s">
        <v>83</v>
      </c>
      <c r="E854" s="37" t="n">
        <v>21</v>
      </c>
      <c r="F854" s="37" t="s">
        <v>102</v>
      </c>
      <c r="G854" s="37" t="s">
        <v>97</v>
      </c>
      <c r="H854" s="37" t="s">
        <v>318</v>
      </c>
      <c r="I854" s="37" t="s">
        <v>60</v>
      </c>
      <c r="J854" s="37" t="s">
        <v>520</v>
      </c>
      <c r="K854" s="37" t="s">
        <v>76</v>
      </c>
      <c r="L854" s="37" t="s">
        <v>107</v>
      </c>
      <c r="M854" s="37" t="s">
        <v>87</v>
      </c>
      <c r="N854" s="37" t="s">
        <v>90</v>
      </c>
      <c r="O854" s="38" t="n">
        <v>46238</v>
      </c>
      <c r="P854" s="39" t="n">
        <v>1211000</v>
      </c>
      <c r="Q854" s="37" t="n">
        <v>16</v>
      </c>
      <c r="R854" s="37" t="s">
        <v>185</v>
      </c>
      <c r="S854" s="37" t="s">
        <v>111</v>
      </c>
      <c r="T854" s="37" t="s">
        <v>662</v>
      </c>
      <c r="U854" s="37" t="s">
        <v>53</v>
      </c>
      <c r="V854" s="37" t="n">
        <f aca="false">IF(O854="","",YEAR(O854))</f>
        <v>2026</v>
      </c>
      <c r="W854" s="37" t="str">
        <f aca="false">IF(E854&lt;25,"21-24",IF(E854&lt;30,"25-29",IF(E854&lt;35,"30-34",IF(E854&lt;40,"35-39",IF(E854&lt;45,"40-44","45+")))))</f>
        <v>21-24</v>
      </c>
    </row>
    <row r="855" customFormat="false" ht="15" hidden="false" customHeight="false" outlineLevel="0" collapsed="false">
      <c r="A855" s="37" t="s">
        <v>1396</v>
      </c>
      <c r="B855" s="37" t="s">
        <v>537</v>
      </c>
      <c r="C855" s="37" t="s">
        <v>370</v>
      </c>
      <c r="D855" s="37" t="s">
        <v>82</v>
      </c>
      <c r="E855" s="37" t="n">
        <v>43</v>
      </c>
      <c r="F855" s="37" t="s">
        <v>100</v>
      </c>
      <c r="G855" s="37" t="s">
        <v>94</v>
      </c>
      <c r="H855" s="37" t="s">
        <v>320</v>
      </c>
      <c r="I855" s="37" t="s">
        <v>62</v>
      </c>
      <c r="J855" s="37" t="s">
        <v>485</v>
      </c>
      <c r="K855" s="37" t="s">
        <v>78</v>
      </c>
      <c r="L855" s="37" t="s">
        <v>105</v>
      </c>
      <c r="M855" s="37" t="s">
        <v>86</v>
      </c>
      <c r="N855" s="37" t="s">
        <v>90</v>
      </c>
      <c r="O855" s="38" t="n">
        <v>46173</v>
      </c>
      <c r="P855" s="39" t="n">
        <v>3975000</v>
      </c>
      <c r="Q855" s="37" t="n">
        <v>9</v>
      </c>
      <c r="R855" s="37" t="s">
        <v>185</v>
      </c>
      <c r="S855" s="37" t="s">
        <v>111</v>
      </c>
      <c r="T855" s="37" t="s">
        <v>959</v>
      </c>
      <c r="U855" s="37" t="s">
        <v>52</v>
      </c>
      <c r="V855" s="37" t="n">
        <f aca="false">IF(O855="","",YEAR(O855))</f>
        <v>2026</v>
      </c>
      <c r="W855" s="37" t="str">
        <f aca="false">IF(E855&lt;25,"21-24",IF(E855&lt;30,"25-29",IF(E855&lt;35,"30-34",IF(E855&lt;40,"35-39",IF(E855&lt;45,"40-44","45+")))))</f>
        <v>40-44</v>
      </c>
    </row>
    <row r="856" customFormat="false" ht="15" hidden="false" customHeight="false" outlineLevel="0" collapsed="false">
      <c r="A856" s="37" t="s">
        <v>1446</v>
      </c>
      <c r="B856" s="37" t="s">
        <v>519</v>
      </c>
      <c r="C856" s="37" t="s">
        <v>642</v>
      </c>
      <c r="D856" s="37" t="s">
        <v>82</v>
      </c>
      <c r="E856" s="37" t="n">
        <v>28</v>
      </c>
      <c r="F856" s="37" t="s">
        <v>101</v>
      </c>
      <c r="G856" s="37" t="s">
        <v>95</v>
      </c>
      <c r="H856" s="37" t="s">
        <v>324</v>
      </c>
      <c r="I856" s="37" t="s">
        <v>66</v>
      </c>
      <c r="J856" s="37" t="s">
        <v>475</v>
      </c>
      <c r="K856" s="37" t="s">
        <v>76</v>
      </c>
      <c r="L856" s="37" t="s">
        <v>107</v>
      </c>
      <c r="M856" s="37" t="s">
        <v>87</v>
      </c>
      <c r="N856" s="37" t="s">
        <v>90</v>
      </c>
      <c r="O856" s="38" t="n">
        <v>44923</v>
      </c>
      <c r="P856" s="39" t="n">
        <v>1178000</v>
      </c>
      <c r="Q856" s="37" t="n">
        <v>5</v>
      </c>
      <c r="R856" s="37" t="s">
        <v>187</v>
      </c>
      <c r="S856" s="37" t="s">
        <v>111</v>
      </c>
      <c r="T856" s="37" t="s">
        <v>505</v>
      </c>
      <c r="U856" s="37" t="s">
        <v>53</v>
      </c>
      <c r="V856" s="37" t="n">
        <f aca="false">IF(O856="","",YEAR(O856))</f>
        <v>2022</v>
      </c>
      <c r="W856" s="37" t="str">
        <f aca="false">IF(E856&lt;25,"21-24",IF(E856&lt;30,"25-29",IF(E856&lt;35,"30-34",IF(E856&lt;40,"35-39",IF(E856&lt;45,"40-44","45+")))))</f>
        <v>25-29</v>
      </c>
    </row>
    <row r="857" customFormat="false" ht="15" hidden="false" customHeight="false" outlineLevel="0" collapsed="false">
      <c r="A857" s="37" t="s">
        <v>1447</v>
      </c>
      <c r="B857" s="37" t="s">
        <v>422</v>
      </c>
      <c r="C857" s="37" t="s">
        <v>429</v>
      </c>
      <c r="D857" s="37" t="s">
        <v>83</v>
      </c>
      <c r="E857" s="37" t="n">
        <v>24</v>
      </c>
      <c r="F857" s="37" t="s">
        <v>100</v>
      </c>
      <c r="G857" s="37" t="s">
        <v>94</v>
      </c>
      <c r="H857" s="37" t="s">
        <v>322</v>
      </c>
      <c r="I857" s="37" t="s">
        <v>64</v>
      </c>
      <c r="J857" s="37" t="s">
        <v>461</v>
      </c>
      <c r="K857" s="37" t="s">
        <v>75</v>
      </c>
      <c r="L857" s="37" t="s">
        <v>105</v>
      </c>
      <c r="M857" s="37" t="s">
        <v>88</v>
      </c>
      <c r="N857" s="37" t="s">
        <v>90</v>
      </c>
      <c r="O857" s="38" t="n">
        <v>46116</v>
      </c>
      <c r="P857" s="39" t="n">
        <v>322000</v>
      </c>
      <c r="Q857" s="37" t="n">
        <v>10</v>
      </c>
      <c r="R857" s="37" t="s">
        <v>187</v>
      </c>
      <c r="S857" s="37" t="s">
        <v>113</v>
      </c>
      <c r="T857" s="37" t="s">
        <v>771</v>
      </c>
      <c r="U857" s="37" t="s">
        <v>52</v>
      </c>
      <c r="V857" s="37" t="n">
        <f aca="false">IF(O857="","",YEAR(O857))</f>
        <v>2026</v>
      </c>
      <c r="W857" s="37" t="str">
        <f aca="false">IF(E857&lt;25,"21-24",IF(E857&lt;30,"25-29",IF(E857&lt;35,"30-34",IF(E857&lt;40,"35-39",IF(E857&lt;45,"40-44","45+")))))</f>
        <v>21-24</v>
      </c>
    </row>
    <row r="858" customFormat="false" ht="15" hidden="false" customHeight="false" outlineLevel="0" collapsed="false">
      <c r="A858" s="37" t="s">
        <v>1006</v>
      </c>
      <c r="B858" s="37" t="s">
        <v>537</v>
      </c>
      <c r="C858" s="37" t="s">
        <v>453</v>
      </c>
      <c r="D858" s="37" t="s">
        <v>82</v>
      </c>
      <c r="E858" s="37" t="n">
        <v>40</v>
      </c>
      <c r="F858" s="37" t="s">
        <v>101</v>
      </c>
      <c r="G858" s="37" t="s">
        <v>95</v>
      </c>
      <c r="H858" s="37" t="s">
        <v>323</v>
      </c>
      <c r="I858" s="37" t="s">
        <v>65</v>
      </c>
      <c r="J858" s="37" t="s">
        <v>500</v>
      </c>
      <c r="K858" s="37" t="s">
        <v>78</v>
      </c>
      <c r="L858" s="37" t="s">
        <v>104</v>
      </c>
      <c r="M858" s="37" t="s">
        <v>87</v>
      </c>
      <c r="N858" s="37" t="s">
        <v>90</v>
      </c>
      <c r="O858" s="38" t="n">
        <v>44369</v>
      </c>
      <c r="P858" s="39" t="n">
        <v>2804000</v>
      </c>
      <c r="Q858" s="37" t="n">
        <v>7</v>
      </c>
      <c r="R858" s="37" t="s">
        <v>187</v>
      </c>
      <c r="S858" s="37" t="s">
        <v>111</v>
      </c>
      <c r="T858" s="37" t="s">
        <v>1149</v>
      </c>
      <c r="U858" s="37" t="s">
        <v>52</v>
      </c>
      <c r="V858" s="37" t="n">
        <f aca="false">IF(O858="","",YEAR(O858))</f>
        <v>2021</v>
      </c>
      <c r="W858" s="37" t="str">
        <f aca="false">IF(E858&lt;25,"21-24",IF(E858&lt;30,"25-29",IF(E858&lt;35,"30-34",IF(E858&lt;40,"35-39",IF(E858&lt;45,"40-44","45+")))))</f>
        <v>40-44</v>
      </c>
    </row>
    <row r="859" customFormat="false" ht="15" hidden="false" customHeight="false" outlineLevel="0" collapsed="false">
      <c r="A859" s="37" t="s">
        <v>660</v>
      </c>
      <c r="B859" s="37" t="s">
        <v>410</v>
      </c>
      <c r="C859" s="37" t="s">
        <v>370</v>
      </c>
      <c r="D859" s="37" t="s">
        <v>82</v>
      </c>
      <c r="E859" s="37" t="n">
        <v>39</v>
      </c>
      <c r="F859" s="37" t="s">
        <v>101</v>
      </c>
      <c r="G859" s="37" t="s">
        <v>95</v>
      </c>
      <c r="H859" s="37" t="s">
        <v>326</v>
      </c>
      <c r="I859" s="37" t="s">
        <v>68</v>
      </c>
      <c r="J859" s="37" t="s">
        <v>789</v>
      </c>
      <c r="K859" s="37" t="s">
        <v>78</v>
      </c>
      <c r="L859" s="37" t="s">
        <v>107</v>
      </c>
      <c r="M859" s="37" t="s">
        <v>86</v>
      </c>
      <c r="N859" s="37" t="s">
        <v>90</v>
      </c>
      <c r="O859" s="38" t="n">
        <v>44558</v>
      </c>
      <c r="P859" s="39" t="n">
        <v>4565000</v>
      </c>
      <c r="Q859" s="37" t="n">
        <v>11</v>
      </c>
      <c r="R859" s="37" t="s">
        <v>187</v>
      </c>
      <c r="S859" s="37" t="s">
        <v>111</v>
      </c>
      <c r="T859" s="37" t="s">
        <v>992</v>
      </c>
      <c r="U859" s="37" t="s">
        <v>52</v>
      </c>
      <c r="V859" s="37" t="n">
        <f aca="false">IF(O859="","",YEAR(O859))</f>
        <v>2021</v>
      </c>
      <c r="W859" s="37" t="str">
        <f aca="false">IF(E859&lt;25,"21-24",IF(E859&lt;30,"25-29",IF(E859&lt;35,"30-34",IF(E859&lt;40,"35-39",IF(E859&lt;45,"40-44","45+")))))</f>
        <v>35-39</v>
      </c>
    </row>
    <row r="860" customFormat="false" ht="15" hidden="false" customHeight="false" outlineLevel="0" collapsed="false">
      <c r="A860" s="37" t="s">
        <v>1126</v>
      </c>
      <c r="B860" s="37" t="s">
        <v>448</v>
      </c>
      <c r="C860" s="37" t="s">
        <v>413</v>
      </c>
      <c r="D860" s="37" t="s">
        <v>83</v>
      </c>
      <c r="E860" s="37" t="n">
        <v>38</v>
      </c>
      <c r="F860" s="37" t="s">
        <v>101</v>
      </c>
      <c r="G860" s="37" t="s">
        <v>94</v>
      </c>
      <c r="H860" s="37" t="s">
        <v>318</v>
      </c>
      <c r="I860" s="37" t="s">
        <v>60</v>
      </c>
      <c r="J860" s="37" t="s">
        <v>407</v>
      </c>
      <c r="K860" s="37" t="s">
        <v>78</v>
      </c>
      <c r="L860" s="37" t="s">
        <v>107</v>
      </c>
      <c r="M860" s="37" t="s">
        <v>86</v>
      </c>
      <c r="N860" s="37" t="s">
        <v>90</v>
      </c>
      <c r="O860" s="38" t="n">
        <v>44560</v>
      </c>
      <c r="P860" s="39" t="n">
        <v>3589000</v>
      </c>
      <c r="Q860" s="37" t="n">
        <v>6</v>
      </c>
      <c r="R860" s="37" t="s">
        <v>187</v>
      </c>
      <c r="S860" s="37" t="s">
        <v>114</v>
      </c>
      <c r="T860" s="37" t="s">
        <v>449</v>
      </c>
      <c r="U860" s="37" t="s">
        <v>52</v>
      </c>
      <c r="V860" s="37" t="n">
        <f aca="false">IF(O860="","",YEAR(O860))</f>
        <v>2021</v>
      </c>
      <c r="W860" s="37" t="str">
        <f aca="false">IF(E860&lt;25,"21-24",IF(E860&lt;30,"25-29",IF(E860&lt;35,"30-34",IF(E860&lt;40,"35-39",IF(E860&lt;45,"40-44","45+")))))</f>
        <v>35-39</v>
      </c>
    </row>
    <row r="861" customFormat="false" ht="15" hidden="false" customHeight="false" outlineLevel="0" collapsed="false">
      <c r="A861" s="37" t="s">
        <v>1448</v>
      </c>
      <c r="B861" s="37" t="s">
        <v>600</v>
      </c>
      <c r="C861" s="37" t="s">
        <v>469</v>
      </c>
      <c r="D861" s="37" t="s">
        <v>83</v>
      </c>
      <c r="E861" s="37" t="n">
        <v>29</v>
      </c>
      <c r="F861" s="37" t="s">
        <v>100</v>
      </c>
      <c r="G861" s="37" t="s">
        <v>94</v>
      </c>
      <c r="H861" s="37" t="s">
        <v>321</v>
      </c>
      <c r="I861" s="37" t="s">
        <v>63</v>
      </c>
      <c r="J861" s="37" t="s">
        <v>626</v>
      </c>
      <c r="K861" s="37" t="s">
        <v>77</v>
      </c>
      <c r="L861" s="37" t="s">
        <v>104</v>
      </c>
      <c r="M861" s="37" t="s">
        <v>87</v>
      </c>
      <c r="N861" s="37" t="s">
        <v>90</v>
      </c>
      <c r="O861" s="38" t="n">
        <v>45967</v>
      </c>
      <c r="P861" s="39" t="n">
        <v>1766000</v>
      </c>
      <c r="Q861" s="37" t="n">
        <v>7</v>
      </c>
      <c r="R861" s="37" t="s">
        <v>187</v>
      </c>
      <c r="S861" s="37" t="s">
        <v>112</v>
      </c>
      <c r="T861" s="37" t="s">
        <v>1163</v>
      </c>
      <c r="U861" s="37" t="s">
        <v>52</v>
      </c>
      <c r="V861" s="37" t="n">
        <f aca="false">IF(O861="","",YEAR(O861))</f>
        <v>2025</v>
      </c>
      <c r="W861" s="37" t="str">
        <f aca="false">IF(E861&lt;25,"21-24",IF(E861&lt;30,"25-29",IF(E861&lt;35,"30-34",IF(E861&lt;40,"35-39",IF(E861&lt;45,"40-44","45+")))))</f>
        <v>25-29</v>
      </c>
    </row>
    <row r="862" customFormat="false" ht="15" hidden="false" customHeight="false" outlineLevel="0" collapsed="false">
      <c r="A862" s="37" t="s">
        <v>1449</v>
      </c>
      <c r="B862" s="37" t="s">
        <v>360</v>
      </c>
      <c r="C862" s="37" t="s">
        <v>406</v>
      </c>
      <c r="D862" s="37" t="s">
        <v>82</v>
      </c>
      <c r="E862" s="37" t="n">
        <v>32</v>
      </c>
      <c r="F862" s="37" t="s">
        <v>102</v>
      </c>
      <c r="G862" s="37" t="s">
        <v>95</v>
      </c>
      <c r="H862" s="37" t="s">
        <v>319</v>
      </c>
      <c r="I862" s="37" t="s">
        <v>61</v>
      </c>
      <c r="J862" s="37" t="s">
        <v>573</v>
      </c>
      <c r="K862" s="37" t="s">
        <v>77</v>
      </c>
      <c r="L862" s="37" t="s">
        <v>106</v>
      </c>
      <c r="M862" s="37" t="s">
        <v>86</v>
      </c>
      <c r="N862" s="37" t="s">
        <v>90</v>
      </c>
      <c r="O862" s="38" t="n">
        <v>43413</v>
      </c>
      <c r="P862" s="39" t="n">
        <v>1639000</v>
      </c>
      <c r="Q862" s="37" t="n">
        <v>2</v>
      </c>
      <c r="R862" s="37" t="s">
        <v>185</v>
      </c>
      <c r="S862" s="37" t="s">
        <v>111</v>
      </c>
      <c r="T862" s="37" t="s">
        <v>427</v>
      </c>
      <c r="U862" s="37" t="s">
        <v>52</v>
      </c>
      <c r="V862" s="37" t="n">
        <f aca="false">IF(O862="","",YEAR(O862))</f>
        <v>2018</v>
      </c>
      <c r="W862" s="37" t="str">
        <f aca="false">IF(E862&lt;25,"21-24",IF(E862&lt;30,"25-29",IF(E862&lt;35,"30-34",IF(E862&lt;40,"35-39",IF(E862&lt;45,"40-44","45+")))))</f>
        <v>30-34</v>
      </c>
    </row>
    <row r="863" customFormat="false" ht="15" hidden="false" customHeight="false" outlineLevel="0" collapsed="false">
      <c r="A863" s="37" t="s">
        <v>1450</v>
      </c>
      <c r="B863" s="37" t="s">
        <v>499</v>
      </c>
      <c r="C863" s="37" t="s">
        <v>406</v>
      </c>
      <c r="D863" s="37" t="s">
        <v>82</v>
      </c>
      <c r="E863" s="37" t="n">
        <v>25</v>
      </c>
      <c r="F863" s="37" t="s">
        <v>100</v>
      </c>
      <c r="G863" s="37" t="s">
        <v>95</v>
      </c>
      <c r="H863" s="37" t="s">
        <v>323</v>
      </c>
      <c r="I863" s="37" t="s">
        <v>65</v>
      </c>
      <c r="J863" s="37" t="s">
        <v>650</v>
      </c>
      <c r="K863" s="37" t="s">
        <v>76</v>
      </c>
      <c r="L863" s="37" t="s">
        <v>105</v>
      </c>
      <c r="M863" s="37" t="s">
        <v>86</v>
      </c>
      <c r="N863" s="37" t="s">
        <v>90</v>
      </c>
      <c r="O863" s="38" t="n">
        <v>45522</v>
      </c>
      <c r="P863" s="39" t="n">
        <v>984000</v>
      </c>
      <c r="Q863" s="37" t="n">
        <v>13</v>
      </c>
      <c r="R863" s="37" t="s">
        <v>185</v>
      </c>
      <c r="S863" s="37" t="s">
        <v>111</v>
      </c>
      <c r="T863" s="37" t="s">
        <v>613</v>
      </c>
      <c r="U863" s="37" t="s">
        <v>52</v>
      </c>
      <c r="V863" s="37" t="n">
        <f aca="false">IF(O863="","",YEAR(O863))</f>
        <v>2024</v>
      </c>
      <c r="W863" s="37" t="str">
        <f aca="false">IF(E863&lt;25,"21-24",IF(E863&lt;30,"25-29",IF(E863&lt;35,"30-34",IF(E863&lt;40,"35-39",IF(E863&lt;45,"40-44","45+")))))</f>
        <v>25-29</v>
      </c>
    </row>
    <row r="864" customFormat="false" ht="15" hidden="false" customHeight="false" outlineLevel="0" collapsed="false">
      <c r="A864" s="37" t="s">
        <v>458</v>
      </c>
      <c r="B864" s="37" t="s">
        <v>468</v>
      </c>
      <c r="C864" s="37" t="s">
        <v>433</v>
      </c>
      <c r="D864" s="37" t="s">
        <v>82</v>
      </c>
      <c r="E864" s="37" t="n">
        <v>44</v>
      </c>
      <c r="F864" s="37" t="s">
        <v>100</v>
      </c>
      <c r="G864" s="37" t="s">
        <v>94</v>
      </c>
      <c r="H864" s="37" t="s">
        <v>322</v>
      </c>
      <c r="I864" s="37" t="s">
        <v>64</v>
      </c>
      <c r="J864" s="37" t="s">
        <v>457</v>
      </c>
      <c r="K864" s="37" t="s">
        <v>78</v>
      </c>
      <c r="L864" s="37" t="s">
        <v>104</v>
      </c>
      <c r="M864" s="37" t="s">
        <v>87</v>
      </c>
      <c r="N864" s="37" t="s">
        <v>90</v>
      </c>
      <c r="O864" s="38" t="n">
        <v>43908</v>
      </c>
      <c r="P864" s="39" t="n">
        <v>2488000</v>
      </c>
      <c r="Q864" s="37" t="n">
        <v>27</v>
      </c>
      <c r="R864" s="37" t="s">
        <v>187</v>
      </c>
      <c r="S864" s="37" t="s">
        <v>112</v>
      </c>
      <c r="T864" s="37" t="s">
        <v>738</v>
      </c>
      <c r="U864" s="37" t="s">
        <v>52</v>
      </c>
      <c r="V864" s="37" t="n">
        <f aca="false">IF(O864="","",YEAR(O864))</f>
        <v>2020</v>
      </c>
      <c r="W864" s="37" t="str">
        <f aca="false">IF(E864&lt;25,"21-24",IF(E864&lt;30,"25-29",IF(E864&lt;35,"30-34",IF(E864&lt;40,"35-39",IF(E864&lt;45,"40-44","45+")))))</f>
        <v>40-44</v>
      </c>
    </row>
    <row r="865" customFormat="false" ht="15" hidden="false" customHeight="false" outlineLevel="0" collapsed="false">
      <c r="A865" s="37" t="s">
        <v>1451</v>
      </c>
      <c r="B865" s="37" t="s">
        <v>537</v>
      </c>
      <c r="C865" s="37" t="s">
        <v>396</v>
      </c>
      <c r="D865" s="37" t="s">
        <v>83</v>
      </c>
      <c r="E865" s="37" t="n">
        <v>24</v>
      </c>
      <c r="F865" s="37" t="s">
        <v>100</v>
      </c>
      <c r="G865" s="37" t="s">
        <v>98</v>
      </c>
      <c r="H865" s="37" t="s">
        <v>321</v>
      </c>
      <c r="I865" s="37" t="s">
        <v>63</v>
      </c>
      <c r="J865" s="37" t="s">
        <v>371</v>
      </c>
      <c r="K865" s="37" t="s">
        <v>75</v>
      </c>
      <c r="L865" s="37" t="s">
        <v>106</v>
      </c>
      <c r="M865" s="37" t="s">
        <v>86</v>
      </c>
      <c r="N865" s="37" t="s">
        <v>90</v>
      </c>
      <c r="O865" s="38" t="n">
        <v>45499</v>
      </c>
      <c r="P865" s="39" t="n">
        <v>318000</v>
      </c>
      <c r="Q865" s="37" t="n">
        <v>36</v>
      </c>
      <c r="R865" s="37" t="s">
        <v>187</v>
      </c>
      <c r="S865" s="37" t="s">
        <v>115</v>
      </c>
      <c r="T865" s="37" t="s">
        <v>1191</v>
      </c>
      <c r="U865" s="37" t="s">
        <v>52</v>
      </c>
      <c r="V865" s="37" t="n">
        <f aca="false">IF(O865="","",YEAR(O865))</f>
        <v>2024</v>
      </c>
      <c r="W865" s="37" t="str">
        <f aca="false">IF(E865&lt;25,"21-24",IF(E865&lt;30,"25-29",IF(E865&lt;35,"30-34",IF(E865&lt;40,"35-39",IF(E865&lt;45,"40-44","45+")))))</f>
        <v>21-24</v>
      </c>
    </row>
    <row r="866" customFormat="false" ht="15" hidden="false" customHeight="false" outlineLevel="0" collapsed="false">
      <c r="A866" s="37" t="s">
        <v>1452</v>
      </c>
      <c r="B866" s="37" t="s">
        <v>437</v>
      </c>
      <c r="C866" s="37" t="s">
        <v>396</v>
      </c>
      <c r="D866" s="37" t="s">
        <v>83</v>
      </c>
      <c r="E866" s="37" t="n">
        <v>25</v>
      </c>
      <c r="F866" s="37" t="s">
        <v>101</v>
      </c>
      <c r="G866" s="37" t="s">
        <v>95</v>
      </c>
      <c r="H866" s="37" t="s">
        <v>319</v>
      </c>
      <c r="I866" s="37" t="s">
        <v>61</v>
      </c>
      <c r="J866" s="37" t="s">
        <v>491</v>
      </c>
      <c r="K866" s="37" t="s">
        <v>76</v>
      </c>
      <c r="L866" s="37" t="s">
        <v>107</v>
      </c>
      <c r="M866" s="37" t="s">
        <v>86</v>
      </c>
      <c r="N866" s="37" t="s">
        <v>90</v>
      </c>
      <c r="O866" s="38" t="n">
        <v>44994</v>
      </c>
      <c r="P866" s="39" t="n">
        <v>866000</v>
      </c>
      <c r="Q866" s="37" t="n">
        <v>12</v>
      </c>
      <c r="R866" s="37" t="s">
        <v>185</v>
      </c>
      <c r="S866" s="37" t="s">
        <v>112</v>
      </c>
      <c r="T866" s="37" t="s">
        <v>381</v>
      </c>
      <c r="U866" s="37" t="s">
        <v>53</v>
      </c>
      <c r="V866" s="37" t="n">
        <f aca="false">IF(O866="","",YEAR(O866))</f>
        <v>2023</v>
      </c>
      <c r="W866" s="37" t="str">
        <f aca="false">IF(E866&lt;25,"21-24",IF(E866&lt;30,"25-29",IF(E866&lt;35,"30-34",IF(E866&lt;40,"35-39",IF(E866&lt;45,"40-44","45+")))))</f>
        <v>25-29</v>
      </c>
    </row>
    <row r="867" customFormat="false" ht="15" hidden="false" customHeight="false" outlineLevel="0" collapsed="false">
      <c r="A867" s="37" t="s">
        <v>961</v>
      </c>
      <c r="B867" s="37" t="s">
        <v>460</v>
      </c>
      <c r="C867" s="37" t="s">
        <v>387</v>
      </c>
      <c r="D867" s="37" t="s">
        <v>83</v>
      </c>
      <c r="E867" s="37" t="n">
        <v>39</v>
      </c>
      <c r="F867" s="37" t="s">
        <v>101</v>
      </c>
      <c r="G867" s="37" t="s">
        <v>94</v>
      </c>
      <c r="H867" s="37" t="s">
        <v>318</v>
      </c>
      <c r="I867" s="37" t="s">
        <v>60</v>
      </c>
      <c r="J867" s="37" t="s">
        <v>407</v>
      </c>
      <c r="K867" s="37" t="s">
        <v>78</v>
      </c>
      <c r="L867" s="37" t="s">
        <v>106</v>
      </c>
      <c r="M867" s="37" t="s">
        <v>87</v>
      </c>
      <c r="N867" s="37" t="s">
        <v>90</v>
      </c>
      <c r="O867" s="38" t="n">
        <v>45672</v>
      </c>
      <c r="P867" s="39" t="n">
        <v>2606000</v>
      </c>
      <c r="Q867" s="37" t="n">
        <v>9</v>
      </c>
      <c r="R867" s="37" t="s">
        <v>187</v>
      </c>
      <c r="S867" s="37" t="s">
        <v>114</v>
      </c>
      <c r="T867" s="37" t="s">
        <v>730</v>
      </c>
      <c r="U867" s="37" t="s">
        <v>52</v>
      </c>
      <c r="V867" s="37" t="n">
        <f aca="false">IF(O867="","",YEAR(O867))</f>
        <v>2025</v>
      </c>
      <c r="W867" s="37" t="str">
        <f aca="false">IF(E867&lt;25,"21-24",IF(E867&lt;30,"25-29",IF(E867&lt;35,"30-34",IF(E867&lt;40,"35-39",IF(E867&lt;45,"40-44","45+")))))</f>
        <v>35-39</v>
      </c>
    </row>
    <row r="868" customFormat="false" ht="15" hidden="false" customHeight="false" outlineLevel="0" collapsed="false">
      <c r="A868" s="37" t="s">
        <v>1453</v>
      </c>
      <c r="B868" s="37" t="s">
        <v>399</v>
      </c>
      <c r="C868" s="37" t="s">
        <v>642</v>
      </c>
      <c r="D868" s="37" t="s">
        <v>83</v>
      </c>
      <c r="E868" s="37" t="n">
        <v>26</v>
      </c>
      <c r="F868" s="37" t="s">
        <v>101</v>
      </c>
      <c r="G868" s="37" t="s">
        <v>94</v>
      </c>
      <c r="H868" s="37" t="s">
        <v>325</v>
      </c>
      <c r="I868" s="37" t="s">
        <v>67</v>
      </c>
      <c r="J868" s="37" t="s">
        <v>357</v>
      </c>
      <c r="K868" s="37" t="s">
        <v>75</v>
      </c>
      <c r="L868" s="37" t="s">
        <v>108</v>
      </c>
      <c r="M868" s="37" t="s">
        <v>87</v>
      </c>
      <c r="N868" s="37" t="s">
        <v>90</v>
      </c>
      <c r="O868" s="38" t="n">
        <v>45129</v>
      </c>
      <c r="P868" s="39" t="n">
        <v>403000</v>
      </c>
      <c r="Q868" s="37" t="n">
        <v>16</v>
      </c>
      <c r="R868" s="37" t="s">
        <v>185</v>
      </c>
      <c r="S868" s="37" t="s">
        <v>111</v>
      </c>
      <c r="T868" s="37" t="s">
        <v>1454</v>
      </c>
      <c r="U868" s="37" t="s">
        <v>52</v>
      </c>
      <c r="V868" s="37" t="n">
        <f aca="false">IF(O868="","",YEAR(O868))</f>
        <v>2023</v>
      </c>
      <c r="W868" s="37" t="str">
        <f aca="false">IF(E868&lt;25,"21-24",IF(E868&lt;30,"25-29",IF(E868&lt;35,"30-34",IF(E868&lt;40,"35-39",IF(E868&lt;45,"40-44","45+")))))</f>
        <v>25-29</v>
      </c>
    </row>
    <row r="869" customFormat="false" ht="15" hidden="false" customHeight="false" outlineLevel="0" collapsed="false">
      <c r="A869" s="37" t="s">
        <v>1455</v>
      </c>
      <c r="B869" s="37" t="s">
        <v>379</v>
      </c>
      <c r="C869" s="37" t="s">
        <v>387</v>
      </c>
      <c r="D869" s="37" t="s">
        <v>83</v>
      </c>
      <c r="E869" s="37" t="n">
        <v>21</v>
      </c>
      <c r="F869" s="37" t="s">
        <v>100</v>
      </c>
      <c r="G869" s="37" t="s">
        <v>95</v>
      </c>
      <c r="H869" s="37" t="s">
        <v>319</v>
      </c>
      <c r="I869" s="37" t="s">
        <v>61</v>
      </c>
      <c r="J869" s="37" t="s">
        <v>508</v>
      </c>
      <c r="K869" s="37" t="s">
        <v>76</v>
      </c>
      <c r="L869" s="37" t="s">
        <v>106</v>
      </c>
      <c r="M869" s="37" t="s">
        <v>87</v>
      </c>
      <c r="N869" s="37" t="s">
        <v>90</v>
      </c>
      <c r="O869" s="38" t="n">
        <v>46245</v>
      </c>
      <c r="P869" s="39" t="n">
        <v>1177000</v>
      </c>
      <c r="Q869" s="37" t="n">
        <v>10</v>
      </c>
      <c r="R869" s="37" t="s">
        <v>187</v>
      </c>
      <c r="S869" s="37" t="s">
        <v>111</v>
      </c>
      <c r="T869" s="37" t="s">
        <v>857</v>
      </c>
      <c r="U869" s="37" t="s">
        <v>52</v>
      </c>
      <c r="V869" s="37" t="n">
        <f aca="false">IF(O869="","",YEAR(O869))</f>
        <v>2026</v>
      </c>
      <c r="W869" s="37" t="str">
        <f aca="false">IF(E869&lt;25,"21-24",IF(E869&lt;30,"25-29",IF(E869&lt;35,"30-34",IF(E869&lt;40,"35-39",IF(E869&lt;45,"40-44","45+")))))</f>
        <v>21-24</v>
      </c>
    </row>
    <row r="870" customFormat="false" ht="15" hidden="false" customHeight="false" outlineLevel="0" collapsed="false">
      <c r="A870" s="37" t="s">
        <v>1454</v>
      </c>
      <c r="B870" s="37" t="s">
        <v>572</v>
      </c>
      <c r="C870" s="37" t="s">
        <v>426</v>
      </c>
      <c r="D870" s="37" t="s">
        <v>82</v>
      </c>
      <c r="E870" s="37" t="n">
        <v>42</v>
      </c>
      <c r="F870" s="37" t="s">
        <v>100</v>
      </c>
      <c r="G870" s="37" t="s">
        <v>94</v>
      </c>
      <c r="H870" s="37" t="s">
        <v>325</v>
      </c>
      <c r="I870" s="37" t="s">
        <v>67</v>
      </c>
      <c r="J870" s="37" t="s">
        <v>664</v>
      </c>
      <c r="K870" s="37" t="s">
        <v>78</v>
      </c>
      <c r="L870" s="37" t="s">
        <v>109</v>
      </c>
      <c r="M870" s="37" t="s">
        <v>86</v>
      </c>
      <c r="N870" s="37" t="s">
        <v>90</v>
      </c>
      <c r="O870" s="38" t="n">
        <v>45941</v>
      </c>
      <c r="P870" s="39" t="n">
        <v>4602000</v>
      </c>
      <c r="Q870" s="37" t="n">
        <v>52</v>
      </c>
      <c r="R870" s="37" t="s">
        <v>187</v>
      </c>
      <c r="S870" s="37" t="s">
        <v>113</v>
      </c>
      <c r="T870" s="37" t="s">
        <v>985</v>
      </c>
      <c r="U870" s="37" t="s">
        <v>52</v>
      </c>
      <c r="V870" s="37" t="n">
        <f aca="false">IF(O870="","",YEAR(O870))</f>
        <v>2025</v>
      </c>
      <c r="W870" s="37" t="str">
        <f aca="false">IF(E870&lt;25,"21-24",IF(E870&lt;30,"25-29",IF(E870&lt;35,"30-34",IF(E870&lt;40,"35-39",IF(E870&lt;45,"40-44","45+")))))</f>
        <v>40-44</v>
      </c>
    </row>
    <row r="871" customFormat="false" ht="15" hidden="false" customHeight="false" outlineLevel="0" collapsed="false">
      <c r="A871" s="37" t="s">
        <v>1456</v>
      </c>
      <c r="B871" s="37" t="s">
        <v>422</v>
      </c>
      <c r="C871" s="37" t="s">
        <v>396</v>
      </c>
      <c r="D871" s="37" t="s">
        <v>83</v>
      </c>
      <c r="E871" s="37" t="n">
        <v>32</v>
      </c>
      <c r="F871" s="37" t="s">
        <v>101</v>
      </c>
      <c r="G871" s="37" t="s">
        <v>94</v>
      </c>
      <c r="H871" s="37" t="s">
        <v>321</v>
      </c>
      <c r="I871" s="37" t="s">
        <v>63</v>
      </c>
      <c r="J871" s="37" t="s">
        <v>388</v>
      </c>
      <c r="K871" s="37" t="s">
        <v>77</v>
      </c>
      <c r="L871" s="37" t="s">
        <v>108</v>
      </c>
      <c r="M871" s="37" t="s">
        <v>87</v>
      </c>
      <c r="N871" s="37" t="s">
        <v>90</v>
      </c>
      <c r="O871" s="38" t="n">
        <v>43485</v>
      </c>
      <c r="P871" s="39" t="n">
        <v>2034000</v>
      </c>
      <c r="Q871" s="37" t="n">
        <v>13</v>
      </c>
      <c r="R871" s="37" t="s">
        <v>185</v>
      </c>
      <c r="S871" s="37" t="s">
        <v>111</v>
      </c>
      <c r="T871" s="37" t="s">
        <v>533</v>
      </c>
      <c r="U871" s="37" t="s">
        <v>52</v>
      </c>
      <c r="V871" s="37" t="n">
        <f aca="false">IF(O871="","",YEAR(O871))</f>
        <v>2019</v>
      </c>
      <c r="W871" s="37" t="str">
        <f aca="false">IF(E871&lt;25,"21-24",IF(E871&lt;30,"25-29",IF(E871&lt;35,"30-34",IF(E871&lt;40,"35-39",IF(E871&lt;45,"40-44","45+")))))</f>
        <v>30-34</v>
      </c>
    </row>
    <row r="872" customFormat="false" ht="15" hidden="false" customHeight="false" outlineLevel="0" collapsed="false">
      <c r="A872" s="37" t="s">
        <v>1457</v>
      </c>
      <c r="B872" s="37" t="s">
        <v>416</v>
      </c>
      <c r="C872" s="37" t="s">
        <v>387</v>
      </c>
      <c r="D872" s="37" t="s">
        <v>83</v>
      </c>
      <c r="E872" s="37" t="n">
        <v>28</v>
      </c>
      <c r="F872" s="37" t="s">
        <v>100</v>
      </c>
      <c r="G872" s="37" t="s">
        <v>94</v>
      </c>
      <c r="H872" s="37" t="s">
        <v>322</v>
      </c>
      <c r="I872" s="37" t="s">
        <v>64</v>
      </c>
      <c r="J872" s="37" t="s">
        <v>461</v>
      </c>
      <c r="K872" s="37" t="s">
        <v>75</v>
      </c>
      <c r="L872" s="37" t="s">
        <v>105</v>
      </c>
      <c r="M872" s="37" t="s">
        <v>87</v>
      </c>
      <c r="N872" s="37" t="s">
        <v>90</v>
      </c>
      <c r="O872" s="38" t="n">
        <v>45082</v>
      </c>
      <c r="P872" s="39" t="n">
        <v>415000</v>
      </c>
      <c r="Q872" s="37" t="n">
        <v>12</v>
      </c>
      <c r="R872" s="37" t="s">
        <v>185</v>
      </c>
      <c r="S872" s="37" t="s">
        <v>111</v>
      </c>
      <c r="T872" s="37" t="s">
        <v>681</v>
      </c>
      <c r="U872" s="37" t="s">
        <v>52</v>
      </c>
      <c r="V872" s="37" t="n">
        <f aca="false">IF(O872="","",YEAR(O872))</f>
        <v>2023</v>
      </c>
      <c r="W872" s="37" t="str">
        <f aca="false">IF(E872&lt;25,"21-24",IF(E872&lt;30,"25-29",IF(E872&lt;35,"30-34",IF(E872&lt;40,"35-39",IF(E872&lt;45,"40-44","45+")))))</f>
        <v>25-29</v>
      </c>
    </row>
    <row r="873" customFormat="false" ht="15" hidden="false" customHeight="false" outlineLevel="0" collapsed="false">
      <c r="A873" s="37" t="s">
        <v>1458</v>
      </c>
      <c r="B873" s="37" t="s">
        <v>468</v>
      </c>
      <c r="C873" s="37" t="s">
        <v>413</v>
      </c>
      <c r="D873" s="37" t="s">
        <v>82</v>
      </c>
      <c r="E873" s="37" t="n">
        <v>29</v>
      </c>
      <c r="F873" s="37" t="s">
        <v>100</v>
      </c>
      <c r="G873" s="37" t="s">
        <v>95</v>
      </c>
      <c r="H873" s="37" t="s">
        <v>318</v>
      </c>
      <c r="I873" s="37" t="s">
        <v>60</v>
      </c>
      <c r="J873" s="37" t="s">
        <v>470</v>
      </c>
      <c r="K873" s="37" t="s">
        <v>77</v>
      </c>
      <c r="L873" s="37" t="s">
        <v>106</v>
      </c>
      <c r="M873" s="37" t="s">
        <v>88</v>
      </c>
      <c r="N873" s="37" t="s">
        <v>91</v>
      </c>
      <c r="O873" s="38" t="n">
        <v>44978</v>
      </c>
      <c r="P873" s="39" t="n">
        <v>2532000</v>
      </c>
      <c r="Q873" s="37" t="n">
        <v>7</v>
      </c>
      <c r="R873" s="37" t="s">
        <v>185</v>
      </c>
      <c r="S873" s="37" t="s">
        <v>111</v>
      </c>
      <c r="T873" s="37" t="s">
        <v>775</v>
      </c>
      <c r="U873" s="37" t="s">
        <v>52</v>
      </c>
      <c r="V873" s="37" t="n">
        <f aca="false">IF(O873="","",YEAR(O873))</f>
        <v>2023</v>
      </c>
      <c r="W873" s="37" t="str">
        <f aca="false">IF(E873&lt;25,"21-24",IF(E873&lt;30,"25-29",IF(E873&lt;35,"30-34",IF(E873&lt;40,"35-39",IF(E873&lt;45,"40-44","45+")))))</f>
        <v>25-29</v>
      </c>
    </row>
    <row r="874" customFormat="false" ht="15" hidden="false" customHeight="false" outlineLevel="0" collapsed="false">
      <c r="A874" s="37" t="s">
        <v>896</v>
      </c>
      <c r="B874" s="37" t="s">
        <v>507</v>
      </c>
      <c r="C874" s="37" t="s">
        <v>351</v>
      </c>
      <c r="D874" s="37" t="s">
        <v>82</v>
      </c>
      <c r="E874" s="37" t="n">
        <v>36</v>
      </c>
      <c r="F874" s="37" t="s">
        <v>101</v>
      </c>
      <c r="G874" s="37" t="s">
        <v>95</v>
      </c>
      <c r="H874" s="37" t="s">
        <v>322</v>
      </c>
      <c r="I874" s="37" t="s">
        <v>64</v>
      </c>
      <c r="J874" s="37" t="s">
        <v>457</v>
      </c>
      <c r="K874" s="37" t="s">
        <v>78</v>
      </c>
      <c r="L874" s="37" t="s">
        <v>104</v>
      </c>
      <c r="M874" s="37" t="s">
        <v>86</v>
      </c>
      <c r="N874" s="37" t="s">
        <v>92</v>
      </c>
      <c r="O874" s="38" t="n">
        <v>44790</v>
      </c>
      <c r="P874" s="39" t="n">
        <v>4064000</v>
      </c>
      <c r="Q874" s="37" t="n">
        <v>13</v>
      </c>
      <c r="R874" s="37" t="s">
        <v>185</v>
      </c>
      <c r="S874" s="37" t="s">
        <v>112</v>
      </c>
      <c r="T874" s="37" t="s">
        <v>847</v>
      </c>
      <c r="U874" s="37" t="s">
        <v>52</v>
      </c>
      <c r="V874" s="37" t="n">
        <f aca="false">IF(O874="","",YEAR(O874))</f>
        <v>2022</v>
      </c>
      <c r="W874" s="37" t="str">
        <f aca="false">IF(E874&lt;25,"21-24",IF(E874&lt;30,"25-29",IF(E874&lt;35,"30-34",IF(E874&lt;40,"35-39",IF(E874&lt;45,"40-44","45+")))))</f>
        <v>35-39</v>
      </c>
    </row>
    <row r="875" customFormat="false" ht="15" hidden="false" customHeight="false" outlineLevel="0" collapsed="false">
      <c r="A875" s="37" t="s">
        <v>1459</v>
      </c>
      <c r="B875" s="37" t="s">
        <v>468</v>
      </c>
      <c r="C875" s="37" t="s">
        <v>433</v>
      </c>
      <c r="D875" s="37" t="s">
        <v>83</v>
      </c>
      <c r="E875" s="37" t="n">
        <v>39</v>
      </c>
      <c r="F875" s="37" t="s">
        <v>101</v>
      </c>
      <c r="G875" s="37" t="s">
        <v>95</v>
      </c>
      <c r="H875" s="37" t="s">
        <v>320</v>
      </c>
      <c r="I875" s="37" t="s">
        <v>62</v>
      </c>
      <c r="J875" s="37" t="s">
        <v>481</v>
      </c>
      <c r="K875" s="37" t="s">
        <v>78</v>
      </c>
      <c r="L875" s="37" t="s">
        <v>104</v>
      </c>
      <c r="M875" s="37" t="s">
        <v>87</v>
      </c>
      <c r="N875" s="37" t="s">
        <v>91</v>
      </c>
      <c r="O875" s="38" t="n">
        <v>44314</v>
      </c>
      <c r="P875" s="39" t="n">
        <v>4004000</v>
      </c>
      <c r="Q875" s="37" t="n">
        <v>51</v>
      </c>
      <c r="R875" s="37" t="s">
        <v>187</v>
      </c>
      <c r="S875" s="37" t="s">
        <v>111</v>
      </c>
      <c r="T875" s="37" t="s">
        <v>1157</v>
      </c>
      <c r="U875" s="37" t="s">
        <v>52</v>
      </c>
      <c r="V875" s="37" t="n">
        <f aca="false">IF(O875="","",YEAR(O875))</f>
        <v>2021</v>
      </c>
      <c r="W875" s="37" t="str">
        <f aca="false">IF(E875&lt;25,"21-24",IF(E875&lt;30,"25-29",IF(E875&lt;35,"30-34",IF(E875&lt;40,"35-39",IF(E875&lt;45,"40-44","45+")))))</f>
        <v>35-39</v>
      </c>
    </row>
    <row r="876" customFormat="false" ht="15" hidden="false" customHeight="false" outlineLevel="0" collapsed="false">
      <c r="A876" s="37" t="s">
        <v>1460</v>
      </c>
      <c r="B876" s="37" t="s">
        <v>439</v>
      </c>
      <c r="C876" s="37" t="s">
        <v>392</v>
      </c>
      <c r="D876" s="37" t="s">
        <v>83</v>
      </c>
      <c r="E876" s="37" t="n">
        <v>30</v>
      </c>
      <c r="F876" s="37" t="s">
        <v>101</v>
      </c>
      <c r="G876" s="37" t="s">
        <v>94</v>
      </c>
      <c r="H876" s="37" t="s">
        <v>324</v>
      </c>
      <c r="I876" s="37" t="s">
        <v>66</v>
      </c>
      <c r="J876" s="37" t="s">
        <v>687</v>
      </c>
      <c r="K876" s="37" t="s">
        <v>76</v>
      </c>
      <c r="L876" s="37" t="s">
        <v>105</v>
      </c>
      <c r="M876" s="37" t="s">
        <v>87</v>
      </c>
      <c r="N876" s="37" t="s">
        <v>90</v>
      </c>
      <c r="O876" s="38" t="n">
        <v>44743</v>
      </c>
      <c r="P876" s="39" t="n">
        <v>1287000</v>
      </c>
      <c r="Q876" s="37" t="n">
        <v>15</v>
      </c>
      <c r="R876" s="37" t="s">
        <v>185</v>
      </c>
      <c r="S876" s="37" t="s">
        <v>114</v>
      </c>
      <c r="T876" s="37" t="s">
        <v>823</v>
      </c>
      <c r="U876" s="37" t="s">
        <v>53</v>
      </c>
      <c r="V876" s="37" t="n">
        <f aca="false">IF(O876="","",YEAR(O876))</f>
        <v>2022</v>
      </c>
      <c r="W876" s="37" t="str">
        <f aca="false">IF(E876&lt;25,"21-24",IF(E876&lt;30,"25-29",IF(E876&lt;35,"30-34",IF(E876&lt;40,"35-39",IF(E876&lt;45,"40-44","45+")))))</f>
        <v>30-34</v>
      </c>
    </row>
    <row r="877" customFormat="false" ht="15" hidden="false" customHeight="false" outlineLevel="0" collapsed="false">
      <c r="A877" s="37" t="s">
        <v>1461</v>
      </c>
      <c r="B877" s="37" t="s">
        <v>360</v>
      </c>
      <c r="C877" s="37" t="s">
        <v>484</v>
      </c>
      <c r="D877" s="37" t="s">
        <v>83</v>
      </c>
      <c r="E877" s="37" t="n">
        <v>33</v>
      </c>
      <c r="F877" s="37" t="s">
        <v>100</v>
      </c>
      <c r="G877" s="37" t="s">
        <v>94</v>
      </c>
      <c r="H877" s="37" t="s">
        <v>318</v>
      </c>
      <c r="I877" s="37" t="s">
        <v>60</v>
      </c>
      <c r="J877" s="37" t="s">
        <v>470</v>
      </c>
      <c r="K877" s="37" t="s">
        <v>77</v>
      </c>
      <c r="L877" s="37" t="s">
        <v>105</v>
      </c>
      <c r="M877" s="37" t="s">
        <v>86</v>
      </c>
      <c r="N877" s="37" t="s">
        <v>90</v>
      </c>
      <c r="O877" s="38" t="n">
        <v>43262</v>
      </c>
      <c r="P877" s="39" t="n">
        <v>1762000</v>
      </c>
      <c r="Q877" s="37" t="n">
        <v>19</v>
      </c>
      <c r="R877" s="37" t="s">
        <v>185</v>
      </c>
      <c r="S877" s="37" t="s">
        <v>112</v>
      </c>
      <c r="T877" s="37" t="s">
        <v>591</v>
      </c>
      <c r="U877" s="37" t="s">
        <v>53</v>
      </c>
      <c r="V877" s="37" t="n">
        <f aca="false">IF(O877="","",YEAR(O877))</f>
        <v>2018</v>
      </c>
      <c r="W877" s="37" t="str">
        <f aca="false">IF(E877&lt;25,"21-24",IF(E877&lt;30,"25-29",IF(E877&lt;35,"30-34",IF(E877&lt;40,"35-39",IF(E877&lt;45,"40-44","45+")))))</f>
        <v>30-34</v>
      </c>
    </row>
    <row r="878" customFormat="false" ht="15" hidden="false" customHeight="false" outlineLevel="0" collapsed="false">
      <c r="A878" s="37" t="s">
        <v>1462</v>
      </c>
      <c r="B878" s="37" t="s">
        <v>360</v>
      </c>
      <c r="C878" s="37" t="s">
        <v>365</v>
      </c>
      <c r="D878" s="37" t="s">
        <v>83</v>
      </c>
      <c r="E878" s="37" t="n">
        <v>21</v>
      </c>
      <c r="F878" s="37" t="s">
        <v>100</v>
      </c>
      <c r="G878" s="37" t="s">
        <v>94</v>
      </c>
      <c r="H878" s="37" t="s">
        <v>325</v>
      </c>
      <c r="I878" s="37" t="s">
        <v>67</v>
      </c>
      <c r="J878" s="37" t="s">
        <v>357</v>
      </c>
      <c r="K878" s="37" t="s">
        <v>75</v>
      </c>
      <c r="L878" s="37" t="s">
        <v>105</v>
      </c>
      <c r="M878" s="37" t="s">
        <v>88</v>
      </c>
      <c r="N878" s="37" t="s">
        <v>90</v>
      </c>
      <c r="O878" s="38" t="n">
        <v>46239</v>
      </c>
      <c r="P878" s="39" t="n">
        <v>426000</v>
      </c>
      <c r="Q878" s="37" t="n">
        <v>5</v>
      </c>
      <c r="R878" s="37" t="s">
        <v>185</v>
      </c>
      <c r="S878" s="37" t="s">
        <v>111</v>
      </c>
      <c r="T878" s="37" t="s">
        <v>873</v>
      </c>
      <c r="U878" s="37" t="s">
        <v>52</v>
      </c>
      <c r="V878" s="37" t="n">
        <f aca="false">IF(O878="","",YEAR(O878))</f>
        <v>2026</v>
      </c>
      <c r="W878" s="37" t="str">
        <f aca="false">IF(E878&lt;25,"21-24",IF(E878&lt;30,"25-29",IF(E878&lt;35,"30-34",IF(E878&lt;40,"35-39",IF(E878&lt;45,"40-44","45+")))))</f>
        <v>21-24</v>
      </c>
    </row>
    <row r="879" customFormat="false" ht="15" hidden="false" customHeight="false" outlineLevel="0" collapsed="false">
      <c r="A879" s="37" t="s">
        <v>1463</v>
      </c>
      <c r="B879" s="37" t="s">
        <v>460</v>
      </c>
      <c r="C879" s="37" t="s">
        <v>361</v>
      </c>
      <c r="D879" s="37" t="s">
        <v>82</v>
      </c>
      <c r="E879" s="37" t="n">
        <v>38</v>
      </c>
      <c r="F879" s="37" t="s">
        <v>101</v>
      </c>
      <c r="G879" s="37" t="s">
        <v>94</v>
      </c>
      <c r="H879" s="37" t="s">
        <v>318</v>
      </c>
      <c r="I879" s="37" t="s">
        <v>60</v>
      </c>
      <c r="J879" s="37" t="s">
        <v>366</v>
      </c>
      <c r="K879" s="37" t="s">
        <v>76</v>
      </c>
      <c r="L879" s="37" t="s">
        <v>106</v>
      </c>
      <c r="M879" s="37" t="s">
        <v>88</v>
      </c>
      <c r="N879" s="37" t="s">
        <v>90</v>
      </c>
      <c r="O879" s="38" t="n">
        <v>41961</v>
      </c>
      <c r="P879" s="39" t="n">
        <v>1318000</v>
      </c>
      <c r="Q879" s="37" t="n">
        <v>6</v>
      </c>
      <c r="R879" s="37" t="s">
        <v>185</v>
      </c>
      <c r="S879" s="37" t="s">
        <v>112</v>
      </c>
      <c r="T879" s="37" t="s">
        <v>446</v>
      </c>
      <c r="U879" s="37" t="s">
        <v>53</v>
      </c>
      <c r="V879" s="37" t="n">
        <f aca="false">IF(O879="","",YEAR(O879))</f>
        <v>2014</v>
      </c>
      <c r="W879" s="37" t="str">
        <f aca="false">IF(E879&lt;25,"21-24",IF(E879&lt;30,"25-29",IF(E879&lt;35,"30-34",IF(E879&lt;40,"35-39",IF(E879&lt;45,"40-44","45+")))))</f>
        <v>35-39</v>
      </c>
    </row>
    <row r="880" customFormat="false" ht="15" hidden="false" customHeight="false" outlineLevel="0" collapsed="false">
      <c r="A880" s="37" t="s">
        <v>1464</v>
      </c>
      <c r="B880" s="37" t="s">
        <v>488</v>
      </c>
      <c r="C880" s="37" t="s">
        <v>642</v>
      </c>
      <c r="D880" s="37" t="s">
        <v>82</v>
      </c>
      <c r="E880" s="37" t="n">
        <v>22</v>
      </c>
      <c r="F880" s="37" t="s">
        <v>101</v>
      </c>
      <c r="G880" s="37" t="s">
        <v>95</v>
      </c>
      <c r="H880" s="37" t="s">
        <v>318</v>
      </c>
      <c r="I880" s="37" t="s">
        <v>60</v>
      </c>
      <c r="J880" s="37" t="s">
        <v>384</v>
      </c>
      <c r="K880" s="37" t="s">
        <v>76</v>
      </c>
      <c r="L880" s="37" t="s">
        <v>105</v>
      </c>
      <c r="M880" s="37" t="s">
        <v>86</v>
      </c>
      <c r="N880" s="37" t="s">
        <v>90</v>
      </c>
      <c r="O880" s="38" t="n">
        <v>46004</v>
      </c>
      <c r="P880" s="39" t="n">
        <v>804000</v>
      </c>
      <c r="Q880" s="37" t="n">
        <v>19</v>
      </c>
      <c r="R880" s="37" t="s">
        <v>187</v>
      </c>
      <c r="S880" s="37" t="s">
        <v>113</v>
      </c>
      <c r="T880" s="37" t="s">
        <v>829</v>
      </c>
      <c r="U880" s="37" t="s">
        <v>52</v>
      </c>
      <c r="V880" s="37" t="n">
        <f aca="false">IF(O880="","",YEAR(O880))</f>
        <v>2025</v>
      </c>
      <c r="W880" s="37" t="str">
        <f aca="false">IF(E880&lt;25,"21-24",IF(E880&lt;30,"25-29",IF(E880&lt;35,"30-34",IF(E880&lt;40,"35-39",IF(E880&lt;45,"40-44","45+")))))</f>
        <v>21-24</v>
      </c>
    </row>
    <row r="881" customFormat="false" ht="15" hidden="false" customHeight="false" outlineLevel="0" collapsed="false">
      <c r="A881" s="37" t="s">
        <v>1465</v>
      </c>
      <c r="B881" s="37" t="s">
        <v>474</v>
      </c>
      <c r="C881" s="37" t="s">
        <v>453</v>
      </c>
      <c r="D881" s="37" t="s">
        <v>83</v>
      </c>
      <c r="E881" s="37" t="n">
        <v>34</v>
      </c>
      <c r="F881" s="37" t="s">
        <v>101</v>
      </c>
      <c r="G881" s="37" t="s">
        <v>94</v>
      </c>
      <c r="H881" s="37" t="s">
        <v>319</v>
      </c>
      <c r="I881" s="37" t="s">
        <v>61</v>
      </c>
      <c r="J881" s="37" t="s">
        <v>573</v>
      </c>
      <c r="K881" s="37" t="s">
        <v>77</v>
      </c>
      <c r="L881" s="37" t="s">
        <v>105</v>
      </c>
      <c r="M881" s="37" t="s">
        <v>87</v>
      </c>
      <c r="N881" s="37" t="s">
        <v>90</v>
      </c>
      <c r="O881" s="38" t="n">
        <v>42943</v>
      </c>
      <c r="P881" s="39" t="n">
        <v>1465000</v>
      </c>
      <c r="Q881" s="37" t="n">
        <v>3</v>
      </c>
      <c r="R881" s="37" t="s">
        <v>187</v>
      </c>
      <c r="S881" s="37" t="s">
        <v>111</v>
      </c>
      <c r="T881" s="37" t="s">
        <v>517</v>
      </c>
      <c r="U881" s="37" t="s">
        <v>52</v>
      </c>
      <c r="V881" s="37" t="n">
        <f aca="false">IF(O881="","",YEAR(O881))</f>
        <v>2017</v>
      </c>
      <c r="W881" s="37" t="str">
        <f aca="false">IF(E881&lt;25,"21-24",IF(E881&lt;30,"25-29",IF(E881&lt;35,"30-34",IF(E881&lt;40,"35-39",IF(E881&lt;45,"40-44","45+")))))</f>
        <v>30-34</v>
      </c>
    </row>
    <row r="882" customFormat="false" ht="15" hidden="false" customHeight="false" outlineLevel="0" collapsed="false">
      <c r="A882" s="37" t="s">
        <v>1466</v>
      </c>
      <c r="B882" s="37" t="s">
        <v>399</v>
      </c>
      <c r="C882" s="37" t="s">
        <v>642</v>
      </c>
      <c r="D882" s="37" t="s">
        <v>82</v>
      </c>
      <c r="E882" s="37" t="n">
        <v>21</v>
      </c>
      <c r="F882" s="37" t="s">
        <v>100</v>
      </c>
      <c r="G882" s="37" t="s">
        <v>95</v>
      </c>
      <c r="H882" s="37" t="s">
        <v>325</v>
      </c>
      <c r="I882" s="37" t="s">
        <v>67</v>
      </c>
      <c r="J882" s="37" t="s">
        <v>357</v>
      </c>
      <c r="K882" s="37" t="s">
        <v>75</v>
      </c>
      <c r="L882" s="37" t="s">
        <v>108</v>
      </c>
      <c r="M882" s="37" t="s">
        <v>88</v>
      </c>
      <c r="N882" s="37" t="s">
        <v>91</v>
      </c>
      <c r="O882" s="38" t="n">
        <v>46250</v>
      </c>
      <c r="P882" s="39" t="n">
        <v>352000</v>
      </c>
      <c r="Q882" s="37" t="n">
        <v>10</v>
      </c>
      <c r="R882" s="37" t="s">
        <v>187</v>
      </c>
      <c r="S882" s="37" t="s">
        <v>112</v>
      </c>
      <c r="T882" s="37" t="s">
        <v>755</v>
      </c>
      <c r="U882" s="37" t="s">
        <v>52</v>
      </c>
      <c r="V882" s="37" t="n">
        <f aca="false">IF(O882="","",YEAR(O882))</f>
        <v>2026</v>
      </c>
      <c r="W882" s="37" t="str">
        <f aca="false">IF(E882&lt;25,"21-24",IF(E882&lt;30,"25-29",IF(E882&lt;35,"30-34",IF(E882&lt;40,"35-39",IF(E882&lt;45,"40-44","45+")))))</f>
        <v>21-24</v>
      </c>
    </row>
    <row r="883" customFormat="false" ht="15" hidden="false" customHeight="false" outlineLevel="0" collapsed="false">
      <c r="A883" s="37" t="s">
        <v>1467</v>
      </c>
      <c r="B883" s="37" t="s">
        <v>374</v>
      </c>
      <c r="C883" s="37" t="s">
        <v>433</v>
      </c>
      <c r="D883" s="37" t="s">
        <v>83</v>
      </c>
      <c r="E883" s="37" t="n">
        <v>33</v>
      </c>
      <c r="F883" s="37" t="s">
        <v>101</v>
      </c>
      <c r="G883" s="37" t="s">
        <v>94</v>
      </c>
      <c r="H883" s="37" t="s">
        <v>321</v>
      </c>
      <c r="I883" s="37" t="s">
        <v>63</v>
      </c>
      <c r="J883" s="37" t="s">
        <v>388</v>
      </c>
      <c r="K883" s="37" t="s">
        <v>77</v>
      </c>
      <c r="L883" s="37" t="s">
        <v>106</v>
      </c>
      <c r="M883" s="37" t="s">
        <v>86</v>
      </c>
      <c r="N883" s="37" t="s">
        <v>91</v>
      </c>
      <c r="O883" s="38" t="n">
        <v>44981</v>
      </c>
      <c r="P883" s="39" t="n">
        <v>1757000</v>
      </c>
      <c r="Q883" s="37" t="n">
        <v>1</v>
      </c>
      <c r="R883" s="37" t="s">
        <v>185</v>
      </c>
      <c r="S883" s="37" t="s">
        <v>113</v>
      </c>
      <c r="T883" s="37" t="s">
        <v>594</v>
      </c>
      <c r="U883" s="37" t="s">
        <v>53</v>
      </c>
      <c r="V883" s="37" t="n">
        <f aca="false">IF(O883="","",YEAR(O883))</f>
        <v>2023</v>
      </c>
      <c r="W883" s="37" t="str">
        <f aca="false">IF(E883&lt;25,"21-24",IF(E883&lt;30,"25-29",IF(E883&lt;35,"30-34",IF(E883&lt;40,"35-39",IF(E883&lt;45,"40-44","45+")))))</f>
        <v>30-34</v>
      </c>
    </row>
    <row r="884" customFormat="false" ht="15" hidden="false" customHeight="false" outlineLevel="0" collapsed="false">
      <c r="A884" s="37" t="s">
        <v>1468</v>
      </c>
      <c r="B884" s="37" t="s">
        <v>488</v>
      </c>
      <c r="C884" s="37" t="s">
        <v>375</v>
      </c>
      <c r="D884" s="37" t="s">
        <v>83</v>
      </c>
      <c r="E884" s="37" t="n">
        <v>28</v>
      </c>
      <c r="F884" s="37" t="s">
        <v>101</v>
      </c>
      <c r="G884" s="37" t="s">
        <v>94</v>
      </c>
      <c r="H884" s="37" t="s">
        <v>318</v>
      </c>
      <c r="I884" s="37" t="s">
        <v>60</v>
      </c>
      <c r="J884" s="37" t="s">
        <v>393</v>
      </c>
      <c r="K884" s="37" t="s">
        <v>77</v>
      </c>
      <c r="L884" s="37" t="s">
        <v>105</v>
      </c>
      <c r="M884" s="37" t="s">
        <v>86</v>
      </c>
      <c r="N884" s="37" t="s">
        <v>90</v>
      </c>
      <c r="O884" s="38" t="n">
        <v>44461</v>
      </c>
      <c r="P884" s="39" t="n">
        <v>2005000</v>
      </c>
      <c r="Q884" s="37" t="n">
        <v>6</v>
      </c>
      <c r="R884" s="37" t="s">
        <v>187</v>
      </c>
      <c r="S884" s="37" t="s">
        <v>112</v>
      </c>
      <c r="T884" s="37" t="s">
        <v>567</v>
      </c>
      <c r="U884" s="37" t="s">
        <v>53</v>
      </c>
      <c r="V884" s="37" t="n">
        <f aca="false">IF(O884="","",YEAR(O884))</f>
        <v>2021</v>
      </c>
      <c r="W884" s="37" t="str">
        <f aca="false">IF(E884&lt;25,"21-24",IF(E884&lt;30,"25-29",IF(E884&lt;35,"30-34",IF(E884&lt;40,"35-39",IF(E884&lt;45,"40-44","45+")))))</f>
        <v>25-29</v>
      </c>
    </row>
    <row r="885" customFormat="false" ht="15" hidden="false" customHeight="false" outlineLevel="0" collapsed="false">
      <c r="A885" s="37" t="s">
        <v>602</v>
      </c>
      <c r="B885" s="37" t="s">
        <v>468</v>
      </c>
      <c r="C885" s="37" t="s">
        <v>642</v>
      </c>
      <c r="D885" s="37" t="s">
        <v>83</v>
      </c>
      <c r="E885" s="37" t="n">
        <v>35</v>
      </c>
      <c r="F885" s="37" t="s">
        <v>100</v>
      </c>
      <c r="G885" s="37" t="s">
        <v>95</v>
      </c>
      <c r="H885" s="37" t="s">
        <v>321</v>
      </c>
      <c r="I885" s="37" t="s">
        <v>63</v>
      </c>
      <c r="J885" s="37" t="s">
        <v>529</v>
      </c>
      <c r="K885" s="37" t="s">
        <v>78</v>
      </c>
      <c r="L885" s="37" t="s">
        <v>104</v>
      </c>
      <c r="M885" s="37" t="s">
        <v>86</v>
      </c>
      <c r="N885" s="37" t="s">
        <v>90</v>
      </c>
      <c r="O885" s="38" t="n">
        <v>42742</v>
      </c>
      <c r="P885" s="39" t="n">
        <v>3479000</v>
      </c>
      <c r="Q885" s="37" t="n">
        <v>11</v>
      </c>
      <c r="R885" s="37" t="s">
        <v>185</v>
      </c>
      <c r="S885" s="37" t="s">
        <v>113</v>
      </c>
      <c r="T885" s="37"/>
      <c r="U885" s="37" t="s">
        <v>52</v>
      </c>
      <c r="V885" s="37" t="n">
        <f aca="false">IF(O885="","",YEAR(O885))</f>
        <v>2017</v>
      </c>
      <c r="W885" s="37" t="str">
        <f aca="false">IF(E885&lt;25,"21-24",IF(E885&lt;30,"25-29",IF(E885&lt;35,"30-34",IF(E885&lt;40,"35-39",IF(E885&lt;45,"40-44","45+")))))</f>
        <v>35-39</v>
      </c>
    </row>
    <row r="886" customFormat="false" ht="15" hidden="false" customHeight="false" outlineLevel="0" collapsed="false">
      <c r="A886" s="37" t="s">
        <v>1469</v>
      </c>
      <c r="B886" s="37" t="s">
        <v>360</v>
      </c>
      <c r="C886" s="37" t="s">
        <v>413</v>
      </c>
      <c r="D886" s="37" t="s">
        <v>82</v>
      </c>
      <c r="E886" s="37" t="n">
        <v>28</v>
      </c>
      <c r="F886" s="37" t="s">
        <v>101</v>
      </c>
      <c r="G886" s="37" t="s">
        <v>94</v>
      </c>
      <c r="H886" s="37" t="s">
        <v>319</v>
      </c>
      <c r="I886" s="37" t="s">
        <v>61</v>
      </c>
      <c r="J886" s="37" t="s">
        <v>380</v>
      </c>
      <c r="K886" s="37" t="s">
        <v>76</v>
      </c>
      <c r="L886" s="37" t="s">
        <v>106</v>
      </c>
      <c r="M886" s="37" t="s">
        <v>87</v>
      </c>
      <c r="N886" s="37" t="s">
        <v>90</v>
      </c>
      <c r="O886" s="38" t="n">
        <v>46066</v>
      </c>
      <c r="P886" s="39" t="n">
        <v>1274000</v>
      </c>
      <c r="Q886" s="37" t="n">
        <v>2</v>
      </c>
      <c r="R886" s="37" t="s">
        <v>185</v>
      </c>
      <c r="S886" s="37" t="s">
        <v>114</v>
      </c>
      <c r="T886" s="37" t="s">
        <v>796</v>
      </c>
      <c r="U886" s="37" t="s">
        <v>52</v>
      </c>
      <c r="V886" s="37" t="n">
        <f aca="false">IF(O886="","",YEAR(O886))</f>
        <v>2026</v>
      </c>
      <c r="W886" s="37" t="str">
        <f aca="false">IF(E886&lt;25,"21-24",IF(E886&lt;30,"25-29",IF(E886&lt;35,"30-34",IF(E886&lt;40,"35-39",IF(E886&lt;45,"40-44","45+")))))</f>
        <v>25-29</v>
      </c>
    </row>
    <row r="887" customFormat="false" ht="15" hidden="false" customHeight="false" outlineLevel="0" collapsed="false">
      <c r="A887" s="37" t="s">
        <v>1470</v>
      </c>
      <c r="B887" s="37" t="s">
        <v>391</v>
      </c>
      <c r="C887" s="37" t="s">
        <v>642</v>
      </c>
      <c r="D887" s="37" t="s">
        <v>83</v>
      </c>
      <c r="E887" s="37" t="n">
        <v>30</v>
      </c>
      <c r="F887" s="37" t="s">
        <v>100</v>
      </c>
      <c r="G887" s="37" t="s">
        <v>95</v>
      </c>
      <c r="H887" s="37" t="s">
        <v>322</v>
      </c>
      <c r="I887" s="37" t="s">
        <v>64</v>
      </c>
      <c r="J887" s="37" t="s">
        <v>440</v>
      </c>
      <c r="K887" s="37" t="s">
        <v>76</v>
      </c>
      <c r="L887" s="37" t="s">
        <v>106</v>
      </c>
      <c r="M887" s="37" t="s">
        <v>86</v>
      </c>
      <c r="N887" s="37" t="s">
        <v>90</v>
      </c>
      <c r="O887" s="38" t="n">
        <v>44415</v>
      </c>
      <c r="P887" s="39" t="n">
        <v>1373000</v>
      </c>
      <c r="Q887" s="37" t="n">
        <v>8</v>
      </c>
      <c r="R887" s="37" t="s">
        <v>187</v>
      </c>
      <c r="S887" s="37" t="s">
        <v>113</v>
      </c>
      <c r="T887" s="37" t="s">
        <v>644</v>
      </c>
      <c r="U887" s="37" t="s">
        <v>52</v>
      </c>
      <c r="V887" s="37" t="n">
        <f aca="false">IF(O887="","",YEAR(O887))</f>
        <v>2021</v>
      </c>
      <c r="W887" s="37" t="str">
        <f aca="false">IF(E887&lt;25,"21-24",IF(E887&lt;30,"25-29",IF(E887&lt;35,"30-34",IF(E887&lt;40,"35-39",IF(E887&lt;45,"40-44","45+")))))</f>
        <v>30-34</v>
      </c>
    </row>
    <row r="888" customFormat="false" ht="15" hidden="false" customHeight="false" outlineLevel="0" collapsed="false">
      <c r="A888" s="37" t="s">
        <v>1471</v>
      </c>
      <c r="B888" s="37" t="s">
        <v>432</v>
      </c>
      <c r="C888" s="37" t="s">
        <v>413</v>
      </c>
      <c r="D888" s="37" t="s">
        <v>82</v>
      </c>
      <c r="E888" s="37" t="n">
        <v>28</v>
      </c>
      <c r="F888" s="37" t="s">
        <v>100</v>
      </c>
      <c r="G888" s="37" t="s">
        <v>96</v>
      </c>
      <c r="H888" s="37" t="s">
        <v>318</v>
      </c>
      <c r="I888" s="37" t="s">
        <v>60</v>
      </c>
      <c r="J888" s="37" t="s">
        <v>366</v>
      </c>
      <c r="K888" s="37" t="s">
        <v>76</v>
      </c>
      <c r="L888" s="37" t="s">
        <v>105</v>
      </c>
      <c r="M888" s="37" t="s">
        <v>87</v>
      </c>
      <c r="N888" s="37" t="s">
        <v>90</v>
      </c>
      <c r="O888" s="38" t="n">
        <v>45615</v>
      </c>
      <c r="P888" s="39" t="n">
        <v>990000</v>
      </c>
      <c r="Q888" s="37" t="n">
        <v>4</v>
      </c>
      <c r="R888" s="37" t="s">
        <v>185</v>
      </c>
      <c r="S888" s="37" t="s">
        <v>112</v>
      </c>
      <c r="T888" s="37" t="s">
        <v>639</v>
      </c>
      <c r="U888" s="37" t="s">
        <v>53</v>
      </c>
      <c r="V888" s="37" t="n">
        <f aca="false">IF(O888="","",YEAR(O888))</f>
        <v>2024</v>
      </c>
      <c r="W888" s="37" t="str">
        <f aca="false">IF(E888&lt;25,"21-24",IF(E888&lt;30,"25-29",IF(E888&lt;35,"30-34",IF(E888&lt;40,"35-39",IF(E888&lt;45,"40-44","45+")))))</f>
        <v>25-29</v>
      </c>
    </row>
    <row r="889" customFormat="false" ht="15" hidden="false" customHeight="false" outlineLevel="0" collapsed="false">
      <c r="A889" s="37" t="s">
        <v>1472</v>
      </c>
      <c r="B889" s="37" t="s">
        <v>350</v>
      </c>
      <c r="C889" s="37" t="s">
        <v>516</v>
      </c>
      <c r="D889" s="37" t="s">
        <v>83</v>
      </c>
      <c r="E889" s="37" t="n">
        <v>25</v>
      </c>
      <c r="F889" s="37" t="s">
        <v>100</v>
      </c>
      <c r="G889" s="37" t="s">
        <v>95</v>
      </c>
      <c r="H889" s="37" t="s">
        <v>324</v>
      </c>
      <c r="I889" s="37" t="s">
        <v>66</v>
      </c>
      <c r="J889" s="37" t="s">
        <v>475</v>
      </c>
      <c r="K889" s="37" t="s">
        <v>76</v>
      </c>
      <c r="L889" s="37" t="s">
        <v>106</v>
      </c>
      <c r="M889" s="37" t="s">
        <v>87</v>
      </c>
      <c r="N889" s="37" t="s">
        <v>90</v>
      </c>
      <c r="O889" s="38" t="n">
        <v>46199</v>
      </c>
      <c r="P889" s="39" t="n">
        <v>1163000</v>
      </c>
      <c r="Q889" s="37" t="n">
        <v>5</v>
      </c>
      <c r="R889" s="37" t="s">
        <v>187</v>
      </c>
      <c r="S889" s="37" t="s">
        <v>111</v>
      </c>
      <c r="T889" s="37" t="s">
        <v>884</v>
      </c>
      <c r="U889" s="37" t="s">
        <v>52</v>
      </c>
      <c r="V889" s="37" t="n">
        <f aca="false">IF(O889="","",YEAR(O889))</f>
        <v>2026</v>
      </c>
      <c r="W889" s="37" t="str">
        <f aca="false">IF(E889&lt;25,"21-24",IF(E889&lt;30,"25-29",IF(E889&lt;35,"30-34",IF(E889&lt;40,"35-39",IF(E889&lt;45,"40-44","45+")))))</f>
        <v>25-29</v>
      </c>
    </row>
    <row r="890" customFormat="false" ht="15" hidden="false" customHeight="false" outlineLevel="0" collapsed="false">
      <c r="A890" s="37" t="s">
        <v>1473</v>
      </c>
      <c r="B890" s="37" t="s">
        <v>515</v>
      </c>
      <c r="C890" s="37" t="s">
        <v>429</v>
      </c>
      <c r="D890" s="37" t="s">
        <v>83</v>
      </c>
      <c r="E890" s="37" t="n">
        <v>30</v>
      </c>
      <c r="F890" s="37" t="s">
        <v>100</v>
      </c>
      <c r="G890" s="37" t="s">
        <v>94</v>
      </c>
      <c r="H890" s="37" t="s">
        <v>319</v>
      </c>
      <c r="I890" s="37" t="s">
        <v>61</v>
      </c>
      <c r="J890" s="37" t="s">
        <v>573</v>
      </c>
      <c r="K890" s="37" t="s">
        <v>77</v>
      </c>
      <c r="L890" s="37" t="s">
        <v>104</v>
      </c>
      <c r="M890" s="37" t="s">
        <v>87</v>
      </c>
      <c r="N890" s="37" t="s">
        <v>90</v>
      </c>
      <c r="O890" s="38" t="n">
        <v>45606</v>
      </c>
      <c r="P890" s="39" t="n">
        <v>1881000</v>
      </c>
      <c r="Q890" s="37" t="n">
        <v>11</v>
      </c>
      <c r="R890" s="37" t="s">
        <v>185</v>
      </c>
      <c r="S890" s="37" t="s">
        <v>112</v>
      </c>
      <c r="T890" s="37" t="s">
        <v>1474</v>
      </c>
      <c r="U890" s="37" t="s">
        <v>52</v>
      </c>
      <c r="V890" s="37" t="n">
        <f aca="false">IF(O890="","",YEAR(O890))</f>
        <v>2024</v>
      </c>
      <c r="W890" s="37" t="str">
        <f aca="false">IF(E890&lt;25,"21-24",IF(E890&lt;30,"25-29",IF(E890&lt;35,"30-34",IF(E890&lt;40,"35-39",IF(E890&lt;45,"40-44","45+")))))</f>
        <v>30-34</v>
      </c>
    </row>
    <row r="891" customFormat="false" ht="15" hidden="false" customHeight="false" outlineLevel="0" collapsed="false">
      <c r="A891" s="37" t="s">
        <v>1475</v>
      </c>
      <c r="B891" s="37" t="s">
        <v>641</v>
      </c>
      <c r="C891" s="37" t="s">
        <v>356</v>
      </c>
      <c r="D891" s="37" t="s">
        <v>82</v>
      </c>
      <c r="E891" s="37" t="n">
        <v>24</v>
      </c>
      <c r="F891" s="37" t="s">
        <v>101</v>
      </c>
      <c r="G891" s="37" t="s">
        <v>94</v>
      </c>
      <c r="H891" s="37" t="s">
        <v>321</v>
      </c>
      <c r="I891" s="37" t="s">
        <v>63</v>
      </c>
      <c r="J891" s="37" t="s">
        <v>371</v>
      </c>
      <c r="K891" s="37" t="s">
        <v>75</v>
      </c>
      <c r="L891" s="37" t="s">
        <v>107</v>
      </c>
      <c r="M891" s="37" t="s">
        <v>86</v>
      </c>
      <c r="N891" s="37" t="s">
        <v>90</v>
      </c>
      <c r="O891" s="38" t="n">
        <v>45764</v>
      </c>
      <c r="P891" s="39" t="n">
        <v>377000</v>
      </c>
      <c r="Q891" s="37" t="n">
        <v>4</v>
      </c>
      <c r="R891" s="37" t="s">
        <v>187</v>
      </c>
      <c r="S891" s="37" t="s">
        <v>111</v>
      </c>
      <c r="T891" s="37" t="s">
        <v>466</v>
      </c>
      <c r="U891" s="37" t="s">
        <v>52</v>
      </c>
      <c r="V891" s="37" t="n">
        <f aca="false">IF(O891="","",YEAR(O891))</f>
        <v>2025</v>
      </c>
      <c r="W891" s="37" t="str">
        <f aca="false">IF(E891&lt;25,"21-24",IF(E891&lt;30,"25-29",IF(E891&lt;35,"30-34",IF(E891&lt;40,"35-39",IF(E891&lt;45,"40-44","45+")))))</f>
        <v>21-24</v>
      </c>
    </row>
    <row r="892" customFormat="false" ht="15" hidden="false" customHeight="false" outlineLevel="0" collapsed="false">
      <c r="A892" s="37" t="s">
        <v>1476</v>
      </c>
      <c r="B892" s="37" t="s">
        <v>422</v>
      </c>
      <c r="C892" s="37" t="s">
        <v>375</v>
      </c>
      <c r="D892" s="37" t="s">
        <v>83</v>
      </c>
      <c r="E892" s="37" t="n">
        <v>22</v>
      </c>
      <c r="F892" s="37" t="s">
        <v>100</v>
      </c>
      <c r="G892" s="37" t="s">
        <v>94</v>
      </c>
      <c r="H892" s="37" t="s">
        <v>322</v>
      </c>
      <c r="I892" s="37" t="s">
        <v>64</v>
      </c>
      <c r="J892" s="37" t="s">
        <v>461</v>
      </c>
      <c r="K892" s="37" t="s">
        <v>75</v>
      </c>
      <c r="L892" s="37" t="s">
        <v>104</v>
      </c>
      <c r="M892" s="37" t="s">
        <v>86</v>
      </c>
      <c r="N892" s="37" t="s">
        <v>91</v>
      </c>
      <c r="O892" s="38" t="n">
        <v>46199</v>
      </c>
      <c r="P892" s="39" t="n">
        <v>320000</v>
      </c>
      <c r="Q892" s="37" t="n">
        <v>12</v>
      </c>
      <c r="R892" s="37" t="s">
        <v>187</v>
      </c>
      <c r="S892" s="37" t="s">
        <v>114</v>
      </c>
      <c r="T892" s="37" t="s">
        <v>1477</v>
      </c>
      <c r="U892" s="37" t="s">
        <v>52</v>
      </c>
      <c r="V892" s="37" t="n">
        <f aca="false">IF(O892="","",YEAR(O892))</f>
        <v>2026</v>
      </c>
      <c r="W892" s="37" t="str">
        <f aca="false">IF(E892&lt;25,"21-24",IF(E892&lt;30,"25-29",IF(E892&lt;35,"30-34",IF(E892&lt;40,"35-39",IF(E892&lt;45,"40-44","45+")))))</f>
        <v>21-24</v>
      </c>
    </row>
    <row r="893" customFormat="false" ht="15" hidden="false" customHeight="false" outlineLevel="0" collapsed="false">
      <c r="A893" s="37" t="s">
        <v>1478</v>
      </c>
      <c r="B893" s="37" t="s">
        <v>499</v>
      </c>
      <c r="C893" s="37" t="s">
        <v>406</v>
      </c>
      <c r="D893" s="37" t="s">
        <v>82</v>
      </c>
      <c r="E893" s="37" t="n">
        <v>28</v>
      </c>
      <c r="F893" s="37" t="s">
        <v>101</v>
      </c>
      <c r="G893" s="37" t="s">
        <v>94</v>
      </c>
      <c r="H893" s="37" t="s">
        <v>318</v>
      </c>
      <c r="I893" s="37" t="s">
        <v>60</v>
      </c>
      <c r="J893" s="37" t="s">
        <v>366</v>
      </c>
      <c r="K893" s="37" t="s">
        <v>76</v>
      </c>
      <c r="L893" s="37" t="s">
        <v>105</v>
      </c>
      <c r="M893" s="37" t="s">
        <v>87</v>
      </c>
      <c r="N893" s="37" t="s">
        <v>92</v>
      </c>
      <c r="O893" s="38" t="n">
        <v>45408</v>
      </c>
      <c r="P893" s="39" t="n">
        <v>1197000</v>
      </c>
      <c r="Q893" s="37" t="n">
        <v>32</v>
      </c>
      <c r="R893" s="37" t="s">
        <v>187</v>
      </c>
      <c r="S893" s="37" t="s">
        <v>114</v>
      </c>
      <c r="T893" s="37" t="s">
        <v>881</v>
      </c>
      <c r="U893" s="37" t="s">
        <v>52</v>
      </c>
      <c r="V893" s="37" t="n">
        <f aca="false">IF(O893="","",YEAR(O893))</f>
        <v>2024</v>
      </c>
      <c r="W893" s="37" t="str">
        <f aca="false">IF(E893&lt;25,"21-24",IF(E893&lt;30,"25-29",IF(E893&lt;35,"30-34",IF(E893&lt;40,"35-39",IF(E893&lt;45,"40-44","45+")))))</f>
        <v>25-29</v>
      </c>
    </row>
    <row r="894" customFormat="false" ht="15" hidden="false" customHeight="false" outlineLevel="0" collapsed="false">
      <c r="A894" s="37" t="s">
        <v>1479</v>
      </c>
      <c r="B894" s="37" t="s">
        <v>576</v>
      </c>
      <c r="C894" s="37" t="s">
        <v>361</v>
      </c>
      <c r="D894" s="37" t="s">
        <v>82</v>
      </c>
      <c r="E894" s="37" t="n">
        <v>25</v>
      </c>
      <c r="F894" s="37" t="s">
        <v>101</v>
      </c>
      <c r="G894" s="37" t="s">
        <v>94</v>
      </c>
      <c r="H894" s="37" t="s">
        <v>318</v>
      </c>
      <c r="I894" s="37" t="s">
        <v>60</v>
      </c>
      <c r="J894" s="37" t="s">
        <v>393</v>
      </c>
      <c r="K894" s="37" t="s">
        <v>77</v>
      </c>
      <c r="L894" s="37" t="s">
        <v>106</v>
      </c>
      <c r="M894" s="37" t="s">
        <v>87</v>
      </c>
      <c r="N894" s="37" t="s">
        <v>90</v>
      </c>
      <c r="O894" s="38" t="n">
        <v>45691</v>
      </c>
      <c r="P894" s="39" t="n">
        <v>1907000</v>
      </c>
      <c r="Q894" s="37" t="n">
        <v>9</v>
      </c>
      <c r="R894" s="37" t="s">
        <v>187</v>
      </c>
      <c r="S894" s="37" t="s">
        <v>112</v>
      </c>
      <c r="T894" s="37" t="s">
        <v>624</v>
      </c>
      <c r="U894" s="37" t="s">
        <v>52</v>
      </c>
      <c r="V894" s="37" t="n">
        <f aca="false">IF(O894="","",YEAR(O894))</f>
        <v>2025</v>
      </c>
      <c r="W894" s="37" t="str">
        <f aca="false">IF(E894&lt;25,"21-24",IF(E894&lt;30,"25-29",IF(E894&lt;35,"30-34",IF(E894&lt;40,"35-39",IF(E894&lt;45,"40-44","45+")))))</f>
        <v>25-29</v>
      </c>
    </row>
    <row r="895" customFormat="false" ht="15" hidden="false" customHeight="false" outlineLevel="0" collapsed="false">
      <c r="A895" s="37" t="s">
        <v>913</v>
      </c>
      <c r="B895" s="37" t="s">
        <v>576</v>
      </c>
      <c r="C895" s="37" t="s">
        <v>433</v>
      </c>
      <c r="D895" s="37" t="s">
        <v>82</v>
      </c>
      <c r="E895" s="37" t="n">
        <v>40</v>
      </c>
      <c r="F895" s="37" t="s">
        <v>100</v>
      </c>
      <c r="G895" s="37" t="s">
        <v>94</v>
      </c>
      <c r="H895" s="37" t="s">
        <v>320</v>
      </c>
      <c r="I895" s="37" t="s">
        <v>62</v>
      </c>
      <c r="J895" s="37" t="s">
        <v>420</v>
      </c>
      <c r="K895" s="37" t="s">
        <v>78</v>
      </c>
      <c r="L895" s="37" t="s">
        <v>104</v>
      </c>
      <c r="M895" s="37" t="s">
        <v>86</v>
      </c>
      <c r="N895" s="37" t="s">
        <v>91</v>
      </c>
      <c r="O895" s="38" t="n">
        <v>42913</v>
      </c>
      <c r="P895" s="39" t="n">
        <v>3937000</v>
      </c>
      <c r="Q895" s="37" t="n">
        <v>11</v>
      </c>
      <c r="R895" s="37" t="s">
        <v>187</v>
      </c>
      <c r="S895" s="37" t="s">
        <v>113</v>
      </c>
      <c r="T895" s="37" t="s">
        <v>763</v>
      </c>
      <c r="U895" s="37" t="s">
        <v>52</v>
      </c>
      <c r="V895" s="37" t="n">
        <f aca="false">IF(O895="","",YEAR(O895))</f>
        <v>2017</v>
      </c>
      <c r="W895" s="37" t="str">
        <f aca="false">IF(E895&lt;25,"21-24",IF(E895&lt;30,"25-29",IF(E895&lt;35,"30-34",IF(E895&lt;40,"35-39",IF(E895&lt;45,"40-44","45+")))))</f>
        <v>40-44</v>
      </c>
    </row>
    <row r="896" customFormat="false" ht="15" hidden="false" customHeight="false" outlineLevel="0" collapsed="false">
      <c r="A896" s="37" t="s">
        <v>1480</v>
      </c>
      <c r="B896" s="37" t="s">
        <v>448</v>
      </c>
      <c r="C896" s="37" t="s">
        <v>453</v>
      </c>
      <c r="D896" s="37" t="s">
        <v>82</v>
      </c>
      <c r="E896" s="37" t="n">
        <v>44</v>
      </c>
      <c r="F896" s="37" t="s">
        <v>100</v>
      </c>
      <c r="G896" s="37" t="s">
        <v>96</v>
      </c>
      <c r="H896" s="37" t="s">
        <v>325</v>
      </c>
      <c r="I896" s="37" t="s">
        <v>67</v>
      </c>
      <c r="J896" s="37" t="s">
        <v>664</v>
      </c>
      <c r="K896" s="37" t="s">
        <v>78</v>
      </c>
      <c r="L896" s="37" t="s">
        <v>105</v>
      </c>
      <c r="M896" s="37" t="s">
        <v>86</v>
      </c>
      <c r="N896" s="37" t="s">
        <v>90</v>
      </c>
      <c r="O896" s="38" t="n">
        <v>45582</v>
      </c>
      <c r="P896" s="39" t="n">
        <v>2890000</v>
      </c>
      <c r="Q896" s="37" t="n">
        <v>25</v>
      </c>
      <c r="R896" s="37" t="s">
        <v>187</v>
      </c>
      <c r="S896" s="37" t="s">
        <v>112</v>
      </c>
      <c r="T896" s="37" t="s">
        <v>1481</v>
      </c>
      <c r="U896" s="37" t="s">
        <v>52</v>
      </c>
      <c r="V896" s="37" t="n">
        <f aca="false">IF(O896="","",YEAR(O896))</f>
        <v>2024</v>
      </c>
      <c r="W896" s="37" t="str">
        <f aca="false">IF(E896&lt;25,"21-24",IF(E896&lt;30,"25-29",IF(E896&lt;35,"30-34",IF(E896&lt;40,"35-39",IF(E896&lt;45,"40-44","45+")))))</f>
        <v>40-44</v>
      </c>
    </row>
    <row r="897" customFormat="false" ht="15" hidden="false" customHeight="false" outlineLevel="0" collapsed="false">
      <c r="A897" s="37" t="s">
        <v>1482</v>
      </c>
      <c r="B897" s="37" t="s">
        <v>369</v>
      </c>
      <c r="C897" s="37" t="s">
        <v>365</v>
      </c>
      <c r="D897" s="37" t="s">
        <v>82</v>
      </c>
      <c r="E897" s="37" t="n">
        <v>30</v>
      </c>
      <c r="F897" s="37" t="s">
        <v>100</v>
      </c>
      <c r="G897" s="37" t="s">
        <v>95</v>
      </c>
      <c r="H897" s="37" t="s">
        <v>323</v>
      </c>
      <c r="I897" s="37" t="s">
        <v>65</v>
      </c>
      <c r="J897" s="37" t="s">
        <v>650</v>
      </c>
      <c r="K897" s="37" t="s">
        <v>76</v>
      </c>
      <c r="L897" s="37" t="s">
        <v>108</v>
      </c>
      <c r="M897" s="37" t="s">
        <v>86</v>
      </c>
      <c r="N897" s="37" t="s">
        <v>91</v>
      </c>
      <c r="O897" s="38" t="n">
        <v>44713</v>
      </c>
      <c r="P897" s="39" t="n">
        <v>820000</v>
      </c>
      <c r="Q897" s="37" t="n">
        <v>2</v>
      </c>
      <c r="R897" s="37" t="s">
        <v>185</v>
      </c>
      <c r="S897" s="37" t="s">
        <v>111</v>
      </c>
      <c r="T897" s="37" t="s">
        <v>1240</v>
      </c>
      <c r="U897" s="37" t="s">
        <v>52</v>
      </c>
      <c r="V897" s="37" t="n">
        <f aca="false">IF(O897="","",YEAR(O897))</f>
        <v>2022</v>
      </c>
      <c r="W897" s="37" t="str">
        <f aca="false">IF(E897&lt;25,"21-24",IF(E897&lt;30,"25-29",IF(E897&lt;35,"30-34",IF(E897&lt;40,"35-39",IF(E897&lt;45,"40-44","45+")))))</f>
        <v>30-34</v>
      </c>
    </row>
    <row r="898" customFormat="false" ht="15" hidden="false" customHeight="false" outlineLevel="0" collapsed="false">
      <c r="A898" s="37" t="s">
        <v>1483</v>
      </c>
      <c r="B898" s="37" t="s">
        <v>576</v>
      </c>
      <c r="C898" s="37" t="s">
        <v>469</v>
      </c>
      <c r="D898" s="37" t="s">
        <v>83</v>
      </c>
      <c r="E898" s="37" t="n">
        <v>22</v>
      </c>
      <c r="F898" s="37" t="s">
        <v>101</v>
      </c>
      <c r="G898" s="37" t="s">
        <v>95</v>
      </c>
      <c r="H898" s="37" t="s">
        <v>322</v>
      </c>
      <c r="I898" s="37" t="s">
        <v>64</v>
      </c>
      <c r="J898" s="37" t="s">
        <v>461</v>
      </c>
      <c r="K898" s="37" t="s">
        <v>75</v>
      </c>
      <c r="L898" s="37" t="s">
        <v>106</v>
      </c>
      <c r="M898" s="37" t="s">
        <v>86</v>
      </c>
      <c r="N898" s="37" t="s">
        <v>90</v>
      </c>
      <c r="O898" s="38" t="n">
        <v>46021</v>
      </c>
      <c r="P898" s="39" t="n">
        <v>538000</v>
      </c>
      <c r="Q898" s="37" t="n">
        <v>2</v>
      </c>
      <c r="R898" s="37" t="s">
        <v>187</v>
      </c>
      <c r="S898" s="37" t="s">
        <v>111</v>
      </c>
      <c r="T898" s="37" t="s">
        <v>489</v>
      </c>
      <c r="U898" s="37" t="s">
        <v>52</v>
      </c>
      <c r="V898" s="37" t="n">
        <f aca="false">IF(O898="","",YEAR(O898))</f>
        <v>2025</v>
      </c>
      <c r="W898" s="37" t="str">
        <f aca="false">IF(E898&lt;25,"21-24",IF(E898&lt;30,"25-29",IF(E898&lt;35,"30-34",IF(E898&lt;40,"35-39",IF(E898&lt;45,"40-44","45+")))))</f>
        <v>21-24</v>
      </c>
    </row>
    <row r="899" customFormat="false" ht="15" hidden="false" customHeight="false" outlineLevel="0" collapsed="false">
      <c r="A899" s="37" t="s">
        <v>542</v>
      </c>
      <c r="B899" s="37" t="s">
        <v>379</v>
      </c>
      <c r="C899" s="37" t="s">
        <v>484</v>
      </c>
      <c r="D899" s="37" t="s">
        <v>83</v>
      </c>
      <c r="E899" s="37" t="n">
        <v>38</v>
      </c>
      <c r="F899" s="37" t="s">
        <v>101</v>
      </c>
      <c r="G899" s="37" t="s">
        <v>94</v>
      </c>
      <c r="H899" s="37" t="s">
        <v>318</v>
      </c>
      <c r="I899" s="37" t="s">
        <v>60</v>
      </c>
      <c r="J899" s="37" t="s">
        <v>407</v>
      </c>
      <c r="K899" s="37" t="s">
        <v>78</v>
      </c>
      <c r="L899" s="37" t="s">
        <v>106</v>
      </c>
      <c r="M899" s="37" t="s">
        <v>86</v>
      </c>
      <c r="N899" s="37" t="s">
        <v>90</v>
      </c>
      <c r="O899" s="38" t="n">
        <v>42373</v>
      </c>
      <c r="P899" s="39" t="n">
        <v>2725000</v>
      </c>
      <c r="Q899" s="37" t="n">
        <v>15</v>
      </c>
      <c r="R899" s="37" t="s">
        <v>187</v>
      </c>
      <c r="S899" s="37" t="s">
        <v>112</v>
      </c>
      <c r="T899" s="37" t="s">
        <v>870</v>
      </c>
      <c r="U899" s="37" t="s">
        <v>52</v>
      </c>
      <c r="V899" s="37" t="n">
        <f aca="false">IF(O899="","",YEAR(O899))</f>
        <v>2016</v>
      </c>
      <c r="W899" s="37" t="str">
        <f aca="false">IF(E899&lt;25,"21-24",IF(E899&lt;30,"25-29",IF(E899&lt;35,"30-34",IF(E899&lt;40,"35-39",IF(E899&lt;45,"40-44","45+")))))</f>
        <v>35-39</v>
      </c>
    </row>
    <row r="900" customFormat="false" ht="15" hidden="false" customHeight="false" outlineLevel="0" collapsed="false">
      <c r="A900" s="37" t="s">
        <v>1484</v>
      </c>
      <c r="B900" s="37" t="s">
        <v>391</v>
      </c>
      <c r="C900" s="37" t="s">
        <v>392</v>
      </c>
      <c r="D900" s="37" t="s">
        <v>83</v>
      </c>
      <c r="E900" s="37" t="n">
        <v>21</v>
      </c>
      <c r="F900" s="37" t="s">
        <v>100</v>
      </c>
      <c r="G900" s="37" t="s">
        <v>95</v>
      </c>
      <c r="H900" s="37" t="s">
        <v>322</v>
      </c>
      <c r="I900" s="37" t="s">
        <v>64</v>
      </c>
      <c r="J900" s="37" t="s">
        <v>461</v>
      </c>
      <c r="K900" s="37" t="s">
        <v>75</v>
      </c>
      <c r="L900" s="37" t="s">
        <v>106</v>
      </c>
      <c r="M900" s="37" t="s">
        <v>87</v>
      </c>
      <c r="N900" s="37" t="s">
        <v>90</v>
      </c>
      <c r="O900" s="38" t="n">
        <v>46259</v>
      </c>
      <c r="P900" s="39" t="n">
        <v>538000</v>
      </c>
      <c r="Q900" s="37" t="n">
        <v>16</v>
      </c>
      <c r="R900" s="37" t="s">
        <v>187</v>
      </c>
      <c r="S900" s="37" t="s">
        <v>111</v>
      </c>
      <c r="T900" s="37" t="s">
        <v>463</v>
      </c>
      <c r="U900" s="37" t="s">
        <v>52</v>
      </c>
      <c r="V900" s="37" t="n">
        <f aca="false">IF(O900="","",YEAR(O900))</f>
        <v>2026</v>
      </c>
      <c r="W900" s="37" t="str">
        <f aca="false">IF(E900&lt;25,"21-24",IF(E900&lt;30,"25-29",IF(E900&lt;35,"30-34",IF(E900&lt;40,"35-39",IF(E900&lt;45,"40-44","45+")))))</f>
        <v>21-24</v>
      </c>
    </row>
    <row r="901" customFormat="false" ht="15" hidden="false" customHeight="false" outlineLevel="0" collapsed="false">
      <c r="A901" s="37" t="s">
        <v>1485</v>
      </c>
      <c r="B901" s="37" t="s">
        <v>468</v>
      </c>
      <c r="C901" s="37" t="s">
        <v>383</v>
      </c>
      <c r="D901" s="37" t="s">
        <v>83</v>
      </c>
      <c r="E901" s="37" t="n">
        <v>25</v>
      </c>
      <c r="F901" s="37" t="s">
        <v>101</v>
      </c>
      <c r="G901" s="37" t="s">
        <v>95</v>
      </c>
      <c r="H901" s="37" t="s">
        <v>325</v>
      </c>
      <c r="I901" s="37" t="s">
        <v>67</v>
      </c>
      <c r="J901" s="37" t="s">
        <v>357</v>
      </c>
      <c r="K901" s="37" t="s">
        <v>75</v>
      </c>
      <c r="L901" s="37" t="s">
        <v>106</v>
      </c>
      <c r="M901" s="37" t="s">
        <v>86</v>
      </c>
      <c r="N901" s="37" t="s">
        <v>92</v>
      </c>
      <c r="O901" s="38" t="n">
        <v>45398</v>
      </c>
      <c r="P901" s="39" t="n">
        <v>377000</v>
      </c>
      <c r="Q901" s="37" t="n">
        <v>16</v>
      </c>
      <c r="R901" s="37" t="s">
        <v>185</v>
      </c>
      <c r="S901" s="37" t="s">
        <v>112</v>
      </c>
      <c r="T901" s="37" t="s">
        <v>582</v>
      </c>
      <c r="U901" s="37" t="s">
        <v>52</v>
      </c>
      <c r="V901" s="37" t="n">
        <f aca="false">IF(O901="","",YEAR(O901))</f>
        <v>2024</v>
      </c>
      <c r="W901" s="37" t="str">
        <f aca="false">IF(E901&lt;25,"21-24",IF(E901&lt;30,"25-29",IF(E901&lt;35,"30-34",IF(E901&lt;40,"35-39",IF(E901&lt;45,"40-44","45+")))))</f>
        <v>25-29</v>
      </c>
    </row>
    <row r="902" customFormat="false" ht="15" hidden="false" customHeight="false" outlineLevel="0" collapsed="false">
      <c r="A902" s="37" t="s">
        <v>1486</v>
      </c>
      <c r="B902" s="37" t="s">
        <v>465</v>
      </c>
      <c r="C902" s="37" t="s">
        <v>429</v>
      </c>
      <c r="D902" s="37" t="s">
        <v>82</v>
      </c>
      <c r="E902" s="37" t="n">
        <v>33</v>
      </c>
      <c r="F902" s="37" t="s">
        <v>101</v>
      </c>
      <c r="G902" s="37" t="s">
        <v>94</v>
      </c>
      <c r="H902" s="37" t="s">
        <v>320</v>
      </c>
      <c r="I902" s="37" t="s">
        <v>62</v>
      </c>
      <c r="J902" s="37" t="s">
        <v>420</v>
      </c>
      <c r="K902" s="37" t="s">
        <v>78</v>
      </c>
      <c r="L902" s="37" t="s">
        <v>107</v>
      </c>
      <c r="M902" s="37" t="s">
        <v>87</v>
      </c>
      <c r="N902" s="37" t="s">
        <v>90</v>
      </c>
      <c r="O902" s="38" t="n">
        <v>44976</v>
      </c>
      <c r="P902" s="39" t="n">
        <v>2750000</v>
      </c>
      <c r="Q902" s="37" t="n">
        <v>9</v>
      </c>
      <c r="R902" s="37" t="s">
        <v>187</v>
      </c>
      <c r="S902" s="37" t="s">
        <v>111</v>
      </c>
      <c r="T902" s="37" t="s">
        <v>1487</v>
      </c>
      <c r="U902" s="37" t="s">
        <v>52</v>
      </c>
      <c r="V902" s="37" t="n">
        <f aca="false">IF(O902="","",YEAR(O902))</f>
        <v>2023</v>
      </c>
      <c r="W902" s="37" t="str">
        <f aca="false">IF(E902&lt;25,"21-24",IF(E902&lt;30,"25-29",IF(E902&lt;35,"30-34",IF(E902&lt;40,"35-39",IF(E902&lt;45,"40-44","45+")))))</f>
        <v>30-34</v>
      </c>
    </row>
    <row r="903" customFormat="false" ht="15" hidden="false" customHeight="false" outlineLevel="0" collapsed="false">
      <c r="A903" s="37" t="s">
        <v>1488</v>
      </c>
      <c r="B903" s="37" t="s">
        <v>355</v>
      </c>
      <c r="C903" s="37" t="s">
        <v>370</v>
      </c>
      <c r="D903" s="37" t="s">
        <v>83</v>
      </c>
      <c r="E903" s="37" t="n">
        <v>29</v>
      </c>
      <c r="F903" s="37" t="s">
        <v>100</v>
      </c>
      <c r="G903" s="37" t="s">
        <v>94</v>
      </c>
      <c r="H903" s="37" t="s">
        <v>320</v>
      </c>
      <c r="I903" s="37" t="s">
        <v>62</v>
      </c>
      <c r="J903" s="37" t="s">
        <v>352</v>
      </c>
      <c r="K903" s="37" t="s">
        <v>75</v>
      </c>
      <c r="L903" s="37" t="s">
        <v>106</v>
      </c>
      <c r="M903" s="37" t="s">
        <v>87</v>
      </c>
      <c r="N903" s="37" t="s">
        <v>90</v>
      </c>
      <c r="O903" s="38" t="n">
        <v>44249</v>
      </c>
      <c r="P903" s="39" t="n">
        <v>468000</v>
      </c>
      <c r="Q903" s="37" t="n">
        <v>11</v>
      </c>
      <c r="R903" s="37" t="s">
        <v>187</v>
      </c>
      <c r="S903" s="37" t="s">
        <v>111</v>
      </c>
      <c r="T903" s="37" t="s">
        <v>1164</v>
      </c>
      <c r="U903" s="37" t="s">
        <v>52</v>
      </c>
      <c r="V903" s="37" t="n">
        <f aca="false">IF(O903="","",YEAR(O903))</f>
        <v>2021</v>
      </c>
      <c r="W903" s="37" t="str">
        <f aca="false">IF(E903&lt;25,"21-24",IF(E903&lt;30,"25-29",IF(E903&lt;35,"30-34",IF(E903&lt;40,"35-39",IF(E903&lt;45,"40-44","45+")))))</f>
        <v>25-29</v>
      </c>
    </row>
    <row r="904" customFormat="false" ht="15" hidden="false" customHeight="false" outlineLevel="0" collapsed="false">
      <c r="A904" s="37" t="s">
        <v>1489</v>
      </c>
      <c r="B904" s="37" t="s">
        <v>465</v>
      </c>
      <c r="C904" s="37" t="s">
        <v>484</v>
      </c>
      <c r="D904" s="37" t="s">
        <v>83</v>
      </c>
      <c r="E904" s="37" t="n">
        <v>29</v>
      </c>
      <c r="F904" s="37" t="s">
        <v>101</v>
      </c>
      <c r="G904" s="37" t="s">
        <v>94</v>
      </c>
      <c r="H904" s="37" t="s">
        <v>318</v>
      </c>
      <c r="I904" s="37" t="s">
        <v>60</v>
      </c>
      <c r="J904" s="37" t="s">
        <v>384</v>
      </c>
      <c r="K904" s="37" t="s">
        <v>76</v>
      </c>
      <c r="L904" s="37" t="s">
        <v>106</v>
      </c>
      <c r="M904" s="37" t="s">
        <v>87</v>
      </c>
      <c r="N904" s="37" t="s">
        <v>92</v>
      </c>
      <c r="O904" s="38" t="n">
        <v>44758</v>
      </c>
      <c r="P904" s="39" t="n">
        <v>1186000</v>
      </c>
      <c r="Q904" s="37" t="n">
        <v>3</v>
      </c>
      <c r="R904" s="37" t="s">
        <v>187</v>
      </c>
      <c r="S904" s="37" t="s">
        <v>114</v>
      </c>
      <c r="T904" s="37" t="s">
        <v>1088</v>
      </c>
      <c r="U904" s="37" t="s">
        <v>52</v>
      </c>
      <c r="V904" s="37" t="n">
        <f aca="false">IF(O904="","",YEAR(O904))</f>
        <v>2022</v>
      </c>
      <c r="W904" s="37" t="str">
        <f aca="false">IF(E904&lt;25,"21-24",IF(E904&lt;30,"25-29",IF(E904&lt;35,"30-34",IF(E904&lt;40,"35-39",IF(E904&lt;45,"40-44","45+")))))</f>
        <v>25-29</v>
      </c>
    </row>
    <row r="905" customFormat="false" ht="15" hidden="false" customHeight="false" outlineLevel="0" collapsed="false">
      <c r="A905" s="37" t="s">
        <v>1062</v>
      </c>
      <c r="B905" s="37" t="s">
        <v>460</v>
      </c>
      <c r="C905" s="37" t="s">
        <v>361</v>
      </c>
      <c r="D905" s="37" t="s">
        <v>83</v>
      </c>
      <c r="E905" s="37" t="n">
        <v>40</v>
      </c>
      <c r="F905" s="37" t="s">
        <v>100</v>
      </c>
      <c r="G905" s="37" t="s">
        <v>95</v>
      </c>
      <c r="H905" s="37" t="s">
        <v>320</v>
      </c>
      <c r="I905" s="37" t="s">
        <v>62</v>
      </c>
      <c r="J905" s="37" t="s">
        <v>420</v>
      </c>
      <c r="K905" s="37" t="s">
        <v>78</v>
      </c>
      <c r="L905" s="37" t="s">
        <v>109</v>
      </c>
      <c r="M905" s="37" t="s">
        <v>87</v>
      </c>
      <c r="N905" s="37" t="s">
        <v>91</v>
      </c>
      <c r="O905" s="38" t="n">
        <v>42198</v>
      </c>
      <c r="P905" s="39" t="n">
        <v>2639000</v>
      </c>
      <c r="Q905" s="37" t="n">
        <v>2</v>
      </c>
      <c r="R905" s="37" t="s">
        <v>187</v>
      </c>
      <c r="S905" s="37" t="s">
        <v>112</v>
      </c>
      <c r="T905" s="37" t="s">
        <v>606</v>
      </c>
      <c r="U905" s="37" t="s">
        <v>52</v>
      </c>
      <c r="V905" s="37" t="n">
        <f aca="false">IF(O905="","",YEAR(O905))</f>
        <v>2015</v>
      </c>
      <c r="W905" s="37" t="str">
        <f aca="false">IF(E905&lt;25,"21-24",IF(E905&lt;30,"25-29",IF(E905&lt;35,"30-34",IF(E905&lt;40,"35-39",IF(E905&lt;45,"40-44","45+")))))</f>
        <v>40-44</v>
      </c>
    </row>
    <row r="906" customFormat="false" ht="15" hidden="false" customHeight="false" outlineLevel="0" collapsed="false">
      <c r="A906" s="37" t="s">
        <v>1490</v>
      </c>
      <c r="B906" s="37" t="s">
        <v>432</v>
      </c>
      <c r="C906" s="37" t="s">
        <v>413</v>
      </c>
      <c r="D906" s="37" t="s">
        <v>82</v>
      </c>
      <c r="E906" s="37" t="n">
        <v>25</v>
      </c>
      <c r="F906" s="37" t="s">
        <v>101</v>
      </c>
      <c r="G906" s="37" t="s">
        <v>94</v>
      </c>
      <c r="H906" s="37" t="s">
        <v>318</v>
      </c>
      <c r="I906" s="37" t="s">
        <v>60</v>
      </c>
      <c r="J906" s="37" t="s">
        <v>384</v>
      </c>
      <c r="K906" s="37" t="s">
        <v>76</v>
      </c>
      <c r="L906" s="37" t="s">
        <v>105</v>
      </c>
      <c r="M906" s="37" t="s">
        <v>88</v>
      </c>
      <c r="N906" s="37" t="s">
        <v>90</v>
      </c>
      <c r="O906" s="38" t="n">
        <v>45059</v>
      </c>
      <c r="P906" s="39" t="n">
        <v>663000</v>
      </c>
      <c r="Q906" s="37" t="n">
        <v>4</v>
      </c>
      <c r="R906" s="37" t="s">
        <v>187</v>
      </c>
      <c r="S906" s="37" t="s">
        <v>113</v>
      </c>
      <c r="T906" s="37" t="s">
        <v>769</v>
      </c>
      <c r="U906" s="37" t="s">
        <v>53</v>
      </c>
      <c r="V906" s="37" t="n">
        <f aca="false">IF(O906="","",YEAR(O906))</f>
        <v>2023</v>
      </c>
      <c r="W906" s="37" t="str">
        <f aca="false">IF(E906&lt;25,"21-24",IF(E906&lt;30,"25-29",IF(E906&lt;35,"30-34",IF(E906&lt;40,"35-39",IF(E906&lt;45,"40-44","45+")))))</f>
        <v>25-29</v>
      </c>
    </row>
    <row r="907" customFormat="false" ht="15" hidden="false" customHeight="false" outlineLevel="0" collapsed="false">
      <c r="A907" s="37" t="s">
        <v>1491</v>
      </c>
      <c r="B907" s="37" t="s">
        <v>460</v>
      </c>
      <c r="C907" s="37" t="s">
        <v>392</v>
      </c>
      <c r="D907" s="37" t="s">
        <v>82</v>
      </c>
      <c r="E907" s="37" t="n">
        <v>31</v>
      </c>
      <c r="F907" s="37" t="s">
        <v>100</v>
      </c>
      <c r="G907" s="37" t="s">
        <v>94</v>
      </c>
      <c r="H907" s="37" t="s">
        <v>318</v>
      </c>
      <c r="I907" s="37" t="s">
        <v>60</v>
      </c>
      <c r="J907" s="37" t="s">
        <v>366</v>
      </c>
      <c r="K907" s="37" t="s">
        <v>76</v>
      </c>
      <c r="L907" s="37" t="s">
        <v>104</v>
      </c>
      <c r="M907" s="37" t="s">
        <v>86</v>
      </c>
      <c r="N907" s="37" t="s">
        <v>90</v>
      </c>
      <c r="O907" s="38" t="n">
        <v>44884</v>
      </c>
      <c r="P907" s="39" t="n">
        <v>924000</v>
      </c>
      <c r="Q907" s="37" t="n">
        <v>17</v>
      </c>
      <c r="R907" s="37" t="s">
        <v>187</v>
      </c>
      <c r="S907" s="37" t="s">
        <v>112</v>
      </c>
      <c r="T907" s="37" t="s">
        <v>556</v>
      </c>
      <c r="U907" s="37" t="s">
        <v>52</v>
      </c>
      <c r="V907" s="37" t="n">
        <f aca="false">IF(O907="","",YEAR(O907))</f>
        <v>2022</v>
      </c>
      <c r="W907" s="37" t="str">
        <f aca="false">IF(E907&lt;25,"21-24",IF(E907&lt;30,"25-29",IF(E907&lt;35,"30-34",IF(E907&lt;40,"35-39",IF(E907&lt;45,"40-44","45+")))))</f>
        <v>30-34</v>
      </c>
    </row>
    <row r="908" customFormat="false" ht="15" hidden="false" customHeight="false" outlineLevel="0" collapsed="false">
      <c r="A908" s="37" t="s">
        <v>1492</v>
      </c>
      <c r="B908" s="37" t="s">
        <v>350</v>
      </c>
      <c r="C908" s="37" t="s">
        <v>370</v>
      </c>
      <c r="D908" s="37" t="s">
        <v>83</v>
      </c>
      <c r="E908" s="37" t="n">
        <v>33</v>
      </c>
      <c r="F908" s="37" t="s">
        <v>101</v>
      </c>
      <c r="G908" s="37" t="s">
        <v>94</v>
      </c>
      <c r="H908" s="37" t="s">
        <v>321</v>
      </c>
      <c r="I908" s="37" t="s">
        <v>63</v>
      </c>
      <c r="J908" s="37" t="s">
        <v>626</v>
      </c>
      <c r="K908" s="37" t="s">
        <v>77</v>
      </c>
      <c r="L908" s="37" t="s">
        <v>106</v>
      </c>
      <c r="M908" s="37" t="s">
        <v>86</v>
      </c>
      <c r="N908" s="37" t="s">
        <v>90</v>
      </c>
      <c r="O908" s="38" t="n">
        <v>43240</v>
      </c>
      <c r="P908" s="39" t="n">
        <v>1434000</v>
      </c>
      <c r="Q908" s="37" t="n">
        <v>19</v>
      </c>
      <c r="R908" s="37" t="s">
        <v>187</v>
      </c>
      <c r="S908" s="37" t="s">
        <v>111</v>
      </c>
      <c r="T908" s="37" t="s">
        <v>807</v>
      </c>
      <c r="U908" s="37" t="s">
        <v>53</v>
      </c>
      <c r="V908" s="37" t="n">
        <f aca="false">IF(O908="","",YEAR(O908))</f>
        <v>2018</v>
      </c>
      <c r="W908" s="37" t="str">
        <f aca="false">IF(E908&lt;25,"21-24",IF(E908&lt;30,"25-29",IF(E908&lt;35,"30-34",IF(E908&lt;40,"35-39",IF(E908&lt;45,"40-44","45+")))))</f>
        <v>30-34</v>
      </c>
    </row>
    <row r="909" customFormat="false" ht="15" hidden="false" customHeight="false" outlineLevel="0" collapsed="false">
      <c r="A909" s="37" t="s">
        <v>1493</v>
      </c>
      <c r="B909" s="37" t="s">
        <v>576</v>
      </c>
      <c r="C909" s="37" t="s">
        <v>361</v>
      </c>
      <c r="D909" s="37" t="s">
        <v>82</v>
      </c>
      <c r="E909" s="37" t="n">
        <v>31</v>
      </c>
      <c r="F909" s="37" t="s">
        <v>101</v>
      </c>
      <c r="G909" s="37" t="s">
        <v>95</v>
      </c>
      <c r="H909" s="37" t="s">
        <v>321</v>
      </c>
      <c r="I909" s="37" t="s">
        <v>63</v>
      </c>
      <c r="J909" s="37" t="s">
        <v>388</v>
      </c>
      <c r="K909" s="37" t="s">
        <v>77</v>
      </c>
      <c r="L909" s="37" t="s">
        <v>106</v>
      </c>
      <c r="M909" s="37" t="s">
        <v>86</v>
      </c>
      <c r="N909" s="37" t="s">
        <v>90</v>
      </c>
      <c r="O909" s="38" t="n">
        <v>43694</v>
      </c>
      <c r="P909" s="39" t="n">
        <v>2336000</v>
      </c>
      <c r="Q909" s="37" t="n">
        <v>18</v>
      </c>
      <c r="R909" s="37" t="s">
        <v>187</v>
      </c>
      <c r="S909" s="37" t="s">
        <v>112</v>
      </c>
      <c r="T909" s="37" t="s">
        <v>1494</v>
      </c>
      <c r="U909" s="37" t="s">
        <v>52</v>
      </c>
      <c r="V909" s="37" t="n">
        <f aca="false">IF(O909="","",YEAR(O909))</f>
        <v>2019</v>
      </c>
      <c r="W909" s="37" t="str">
        <f aca="false">IF(E909&lt;25,"21-24",IF(E909&lt;30,"25-29",IF(E909&lt;35,"30-34",IF(E909&lt;40,"35-39",IF(E909&lt;45,"40-44","45+")))))</f>
        <v>30-34</v>
      </c>
    </row>
    <row r="910" customFormat="false" ht="15" hidden="false" customHeight="false" outlineLevel="0" collapsed="false">
      <c r="A910" s="37" t="s">
        <v>1495</v>
      </c>
      <c r="B910" s="37" t="s">
        <v>445</v>
      </c>
      <c r="C910" s="37" t="s">
        <v>387</v>
      </c>
      <c r="D910" s="37" t="s">
        <v>83</v>
      </c>
      <c r="E910" s="37" t="n">
        <v>33</v>
      </c>
      <c r="F910" s="37" t="s">
        <v>101</v>
      </c>
      <c r="G910" s="37" t="s">
        <v>95</v>
      </c>
      <c r="H910" s="37" t="s">
        <v>321</v>
      </c>
      <c r="I910" s="37" t="s">
        <v>63</v>
      </c>
      <c r="J910" s="37" t="s">
        <v>626</v>
      </c>
      <c r="K910" s="37" t="s">
        <v>77</v>
      </c>
      <c r="L910" s="37" t="s">
        <v>106</v>
      </c>
      <c r="M910" s="37" t="s">
        <v>88</v>
      </c>
      <c r="N910" s="37" t="s">
        <v>91</v>
      </c>
      <c r="O910" s="38" t="n">
        <v>42210</v>
      </c>
      <c r="P910" s="39" t="n">
        <v>2186000</v>
      </c>
      <c r="Q910" s="37" t="n">
        <v>2</v>
      </c>
      <c r="R910" s="37" t="s">
        <v>187</v>
      </c>
      <c r="S910" s="37" t="s">
        <v>114</v>
      </c>
      <c r="T910" s="37" t="s">
        <v>902</v>
      </c>
      <c r="U910" s="37" t="s">
        <v>52</v>
      </c>
      <c r="V910" s="37" t="n">
        <f aca="false">IF(O910="","",YEAR(O910))</f>
        <v>2015</v>
      </c>
      <c r="W910" s="37" t="str">
        <f aca="false">IF(E910&lt;25,"21-24",IF(E910&lt;30,"25-29",IF(E910&lt;35,"30-34",IF(E910&lt;40,"35-39",IF(E910&lt;45,"40-44","45+")))))</f>
        <v>30-34</v>
      </c>
    </row>
    <row r="911" customFormat="false" ht="15" hidden="false" customHeight="false" outlineLevel="0" collapsed="false">
      <c r="A911" s="37" t="s">
        <v>1496</v>
      </c>
      <c r="B911" s="37" t="s">
        <v>465</v>
      </c>
      <c r="C911" s="37" t="s">
        <v>469</v>
      </c>
      <c r="D911" s="37" t="s">
        <v>82</v>
      </c>
      <c r="E911" s="37" t="n">
        <v>33</v>
      </c>
      <c r="F911" s="37" t="s">
        <v>100</v>
      </c>
      <c r="G911" s="37" t="s">
        <v>94</v>
      </c>
      <c r="H911" s="37" t="s">
        <v>318</v>
      </c>
      <c r="I911" s="37" t="s">
        <v>60</v>
      </c>
      <c r="J911" s="37" t="s">
        <v>470</v>
      </c>
      <c r="K911" s="37" t="s">
        <v>77</v>
      </c>
      <c r="L911" s="37" t="s">
        <v>105</v>
      </c>
      <c r="M911" s="37" t="s">
        <v>87</v>
      </c>
      <c r="N911" s="37" t="s">
        <v>90</v>
      </c>
      <c r="O911" s="38" t="n">
        <v>45366</v>
      </c>
      <c r="P911" s="39" t="n">
        <v>1845000</v>
      </c>
      <c r="Q911" s="37" t="n">
        <v>8</v>
      </c>
      <c r="R911" s="37" t="s">
        <v>187</v>
      </c>
      <c r="S911" s="37" t="s">
        <v>113</v>
      </c>
      <c r="T911" s="37" t="s">
        <v>1497</v>
      </c>
      <c r="U911" s="37" t="s">
        <v>52</v>
      </c>
      <c r="V911" s="37" t="n">
        <f aca="false">IF(O911="","",YEAR(O911))</f>
        <v>2024</v>
      </c>
      <c r="W911" s="37" t="str">
        <f aca="false">IF(E911&lt;25,"21-24",IF(E911&lt;30,"25-29",IF(E911&lt;35,"30-34",IF(E911&lt;40,"35-39",IF(E911&lt;45,"40-44","45+")))))</f>
        <v>30-34</v>
      </c>
    </row>
    <row r="912" customFormat="false" ht="15" hidden="false" customHeight="false" outlineLevel="0" collapsed="false">
      <c r="A912" s="37" t="s">
        <v>1498</v>
      </c>
      <c r="B912" s="37" t="s">
        <v>416</v>
      </c>
      <c r="C912" s="37" t="s">
        <v>356</v>
      </c>
      <c r="D912" s="37" t="s">
        <v>83</v>
      </c>
      <c r="E912" s="37" t="n">
        <v>30</v>
      </c>
      <c r="F912" s="37" t="s">
        <v>100</v>
      </c>
      <c r="G912" s="37" t="s">
        <v>97</v>
      </c>
      <c r="H912" s="37" t="s">
        <v>324</v>
      </c>
      <c r="I912" s="37" t="s">
        <v>66</v>
      </c>
      <c r="J912" s="37" t="s">
        <v>475</v>
      </c>
      <c r="K912" s="37" t="s">
        <v>76</v>
      </c>
      <c r="L912" s="37" t="s">
        <v>106</v>
      </c>
      <c r="M912" s="37" t="s">
        <v>87</v>
      </c>
      <c r="N912" s="37" t="s">
        <v>90</v>
      </c>
      <c r="O912" s="38" t="n">
        <v>43847</v>
      </c>
      <c r="P912" s="39" t="n">
        <v>708000</v>
      </c>
      <c r="Q912" s="37" t="n">
        <v>13</v>
      </c>
      <c r="R912" s="37" t="s">
        <v>187</v>
      </c>
      <c r="S912" s="37" t="s">
        <v>115</v>
      </c>
      <c r="T912" s="37" t="s">
        <v>804</v>
      </c>
      <c r="U912" s="37" t="s">
        <v>52</v>
      </c>
      <c r="V912" s="37" t="n">
        <f aca="false">IF(O912="","",YEAR(O912))</f>
        <v>2020</v>
      </c>
      <c r="W912" s="37" t="str">
        <f aca="false">IF(E912&lt;25,"21-24",IF(E912&lt;30,"25-29",IF(E912&lt;35,"30-34",IF(E912&lt;40,"35-39",IF(E912&lt;45,"40-44","45+")))))</f>
        <v>30-34</v>
      </c>
    </row>
    <row r="913" customFormat="false" ht="15" hidden="false" customHeight="false" outlineLevel="0" collapsed="false">
      <c r="A913" s="37" t="s">
        <v>1499</v>
      </c>
      <c r="B913" s="37" t="s">
        <v>374</v>
      </c>
      <c r="C913" s="37" t="s">
        <v>406</v>
      </c>
      <c r="D913" s="37" t="s">
        <v>83</v>
      </c>
      <c r="E913" s="37" t="n">
        <v>23</v>
      </c>
      <c r="F913" s="37" t="s">
        <v>100</v>
      </c>
      <c r="G913" s="37" t="s">
        <v>94</v>
      </c>
      <c r="H913" s="37" t="s">
        <v>321</v>
      </c>
      <c r="I913" s="37" t="s">
        <v>63</v>
      </c>
      <c r="J913" s="37" t="s">
        <v>371</v>
      </c>
      <c r="K913" s="37" t="s">
        <v>75</v>
      </c>
      <c r="L913" s="37" t="s">
        <v>108</v>
      </c>
      <c r="M913" s="37" t="s">
        <v>87</v>
      </c>
      <c r="N913" s="37" t="s">
        <v>90</v>
      </c>
      <c r="O913" s="38" t="n">
        <v>45615</v>
      </c>
      <c r="P913" s="39" t="n">
        <v>356000</v>
      </c>
      <c r="Q913" s="37" t="n">
        <v>17</v>
      </c>
      <c r="R913" s="37" t="s">
        <v>185</v>
      </c>
      <c r="S913" s="37" t="s">
        <v>112</v>
      </c>
      <c r="T913" s="37" t="s">
        <v>602</v>
      </c>
      <c r="U913" s="37" t="s">
        <v>52</v>
      </c>
      <c r="V913" s="37" t="n">
        <f aca="false">IF(O913="","",YEAR(O913))</f>
        <v>2024</v>
      </c>
      <c r="W913" s="37" t="str">
        <f aca="false">IF(E913&lt;25,"21-24",IF(E913&lt;30,"25-29",IF(E913&lt;35,"30-34",IF(E913&lt;40,"35-39",IF(E913&lt;45,"40-44","45+")))))</f>
        <v>21-24</v>
      </c>
    </row>
    <row r="914" customFormat="false" ht="15" hidden="false" customHeight="false" outlineLevel="0" collapsed="false">
      <c r="A914" s="37" t="s">
        <v>1500</v>
      </c>
      <c r="B914" s="37" t="s">
        <v>402</v>
      </c>
      <c r="C914" s="37" t="s">
        <v>383</v>
      </c>
      <c r="D914" s="37" t="s">
        <v>82</v>
      </c>
      <c r="E914" s="37" t="n">
        <v>25</v>
      </c>
      <c r="F914" s="37" t="s">
        <v>100</v>
      </c>
      <c r="G914" s="37" t="s">
        <v>94</v>
      </c>
      <c r="H914" s="37" t="s">
        <v>325</v>
      </c>
      <c r="I914" s="37" t="s">
        <v>67</v>
      </c>
      <c r="J914" s="37" t="s">
        <v>357</v>
      </c>
      <c r="K914" s="37" t="s">
        <v>75</v>
      </c>
      <c r="L914" s="37" t="s">
        <v>107</v>
      </c>
      <c r="M914" s="37" t="s">
        <v>87</v>
      </c>
      <c r="N914" s="37" t="s">
        <v>90</v>
      </c>
      <c r="O914" s="38" t="n">
        <v>46211</v>
      </c>
      <c r="P914" s="39" t="n">
        <v>319000</v>
      </c>
      <c r="Q914" s="37" t="n">
        <v>2</v>
      </c>
      <c r="R914" s="37" t="s">
        <v>185</v>
      </c>
      <c r="S914" s="37" t="s">
        <v>114</v>
      </c>
      <c r="T914" s="37" t="s">
        <v>984</v>
      </c>
      <c r="U914" s="37" t="s">
        <v>53</v>
      </c>
      <c r="V914" s="37" t="n">
        <f aca="false">IF(O914="","",YEAR(O914))</f>
        <v>2026</v>
      </c>
      <c r="W914" s="37" t="str">
        <f aca="false">IF(E914&lt;25,"21-24",IF(E914&lt;30,"25-29",IF(E914&lt;35,"30-34",IF(E914&lt;40,"35-39",IF(E914&lt;45,"40-44","45+")))))</f>
        <v>25-29</v>
      </c>
    </row>
    <row r="915" customFormat="false" ht="15" hidden="false" customHeight="false" outlineLevel="0" collapsed="false">
      <c r="A915" s="37" t="s">
        <v>1501</v>
      </c>
      <c r="B915" s="37" t="s">
        <v>494</v>
      </c>
      <c r="C915" s="37" t="s">
        <v>396</v>
      </c>
      <c r="D915" s="37" t="s">
        <v>83</v>
      </c>
      <c r="E915" s="37" t="n">
        <v>35</v>
      </c>
      <c r="F915" s="37" t="s">
        <v>100</v>
      </c>
      <c r="G915" s="37" t="s">
        <v>94</v>
      </c>
      <c r="H915" s="37" t="s">
        <v>318</v>
      </c>
      <c r="I915" s="37" t="s">
        <v>60</v>
      </c>
      <c r="J915" s="37" t="s">
        <v>470</v>
      </c>
      <c r="K915" s="37" t="s">
        <v>77</v>
      </c>
      <c r="L915" s="37" t="s">
        <v>105</v>
      </c>
      <c r="M915" s="37" t="s">
        <v>86</v>
      </c>
      <c r="N915" s="37" t="s">
        <v>90</v>
      </c>
      <c r="O915" s="38" t="n">
        <v>42344</v>
      </c>
      <c r="P915" s="39" t="n">
        <v>1542000</v>
      </c>
      <c r="Q915" s="37" t="n">
        <v>8</v>
      </c>
      <c r="R915" s="37" t="s">
        <v>185</v>
      </c>
      <c r="S915" s="37" t="s">
        <v>114</v>
      </c>
      <c r="T915" s="37" t="s">
        <v>983</v>
      </c>
      <c r="U915" s="37" t="s">
        <v>52</v>
      </c>
      <c r="V915" s="37" t="n">
        <f aca="false">IF(O915="","",YEAR(O915))</f>
        <v>2015</v>
      </c>
      <c r="W915" s="37" t="str">
        <f aca="false">IF(E915&lt;25,"21-24",IF(E915&lt;30,"25-29",IF(E915&lt;35,"30-34",IF(E915&lt;40,"35-39",IF(E915&lt;45,"40-44","45+")))))</f>
        <v>35-39</v>
      </c>
    </row>
    <row r="916" customFormat="false" ht="15" hidden="false" customHeight="false" outlineLevel="0" collapsed="false">
      <c r="A916" s="37" t="s">
        <v>1474</v>
      </c>
      <c r="B916" s="37" t="s">
        <v>419</v>
      </c>
      <c r="C916" s="37" t="s">
        <v>375</v>
      </c>
      <c r="D916" s="37" t="s">
        <v>83</v>
      </c>
      <c r="E916" s="37" t="n">
        <v>49</v>
      </c>
      <c r="F916" s="37" t="s">
        <v>101</v>
      </c>
      <c r="G916" s="37" t="s">
        <v>96</v>
      </c>
      <c r="H916" s="37" t="s">
        <v>319</v>
      </c>
      <c r="I916" s="37" t="s">
        <v>61</v>
      </c>
      <c r="J916" s="37" t="s">
        <v>423</v>
      </c>
      <c r="K916" s="37" t="s">
        <v>78</v>
      </c>
      <c r="L916" s="37" t="s">
        <v>105</v>
      </c>
      <c r="M916" s="37" t="s">
        <v>86</v>
      </c>
      <c r="N916" s="37" t="s">
        <v>90</v>
      </c>
      <c r="O916" s="38" t="n">
        <v>42268</v>
      </c>
      <c r="P916" s="39" t="n">
        <v>4438000</v>
      </c>
      <c r="Q916" s="37" t="n">
        <v>8</v>
      </c>
      <c r="R916" s="37" t="s">
        <v>187</v>
      </c>
      <c r="S916" s="37" t="s">
        <v>114</v>
      </c>
      <c r="T916" s="37" t="s">
        <v>899</v>
      </c>
      <c r="U916" s="37" t="s">
        <v>52</v>
      </c>
      <c r="V916" s="37" t="n">
        <f aca="false">IF(O916="","",YEAR(O916))</f>
        <v>2015</v>
      </c>
      <c r="W916" s="37" t="str">
        <f aca="false">IF(E916&lt;25,"21-24",IF(E916&lt;30,"25-29",IF(E916&lt;35,"30-34",IF(E916&lt;40,"35-39",IF(E916&lt;45,"40-44","45+")))))</f>
        <v>45+</v>
      </c>
    </row>
    <row r="917" customFormat="false" ht="15" hidden="false" customHeight="false" outlineLevel="0" collapsed="false">
      <c r="A917" s="37" t="s">
        <v>394</v>
      </c>
      <c r="B917" s="37" t="s">
        <v>456</v>
      </c>
      <c r="C917" s="37" t="s">
        <v>642</v>
      </c>
      <c r="D917" s="37" t="s">
        <v>83</v>
      </c>
      <c r="E917" s="37" t="n">
        <v>36</v>
      </c>
      <c r="F917" s="37" t="s">
        <v>100</v>
      </c>
      <c r="G917" s="37" t="s">
        <v>95</v>
      </c>
      <c r="H917" s="37" t="s">
        <v>318</v>
      </c>
      <c r="I917" s="37" t="s">
        <v>60</v>
      </c>
      <c r="J917" s="37" t="s">
        <v>407</v>
      </c>
      <c r="K917" s="37" t="s">
        <v>78</v>
      </c>
      <c r="L917" s="37" t="s">
        <v>109</v>
      </c>
      <c r="M917" s="37" t="s">
        <v>87</v>
      </c>
      <c r="N917" s="37" t="s">
        <v>91</v>
      </c>
      <c r="O917" s="38" t="n">
        <v>42827</v>
      </c>
      <c r="P917" s="39" t="n">
        <v>3240000</v>
      </c>
      <c r="Q917" s="37" t="n">
        <v>12</v>
      </c>
      <c r="R917" s="37" t="s">
        <v>187</v>
      </c>
      <c r="S917" s="37" t="s">
        <v>112</v>
      </c>
      <c r="T917" s="37" t="s">
        <v>566</v>
      </c>
      <c r="U917" s="37" t="s">
        <v>52</v>
      </c>
      <c r="V917" s="37" t="n">
        <f aca="false">IF(O917="","",YEAR(O917))</f>
        <v>2017</v>
      </c>
      <c r="W917" s="37" t="str">
        <f aca="false">IF(E917&lt;25,"21-24",IF(E917&lt;30,"25-29",IF(E917&lt;35,"30-34",IF(E917&lt;40,"35-39",IF(E917&lt;45,"40-44","45+")))))</f>
        <v>35-39</v>
      </c>
    </row>
    <row r="918" customFormat="false" ht="15" hidden="false" customHeight="false" outlineLevel="0" collapsed="false">
      <c r="A918" s="37" t="s">
        <v>621</v>
      </c>
      <c r="B918" s="37" t="s">
        <v>386</v>
      </c>
      <c r="C918" s="37" t="s">
        <v>484</v>
      </c>
      <c r="D918" s="37" t="s">
        <v>83</v>
      </c>
      <c r="E918" s="37" t="n">
        <v>37</v>
      </c>
      <c r="F918" s="37" t="s">
        <v>100</v>
      </c>
      <c r="G918" s="37" t="s">
        <v>94</v>
      </c>
      <c r="H918" s="37" t="s">
        <v>320</v>
      </c>
      <c r="I918" s="37" t="s">
        <v>62</v>
      </c>
      <c r="J918" s="37" t="s">
        <v>420</v>
      </c>
      <c r="K918" s="37" t="s">
        <v>78</v>
      </c>
      <c r="L918" s="37" t="s">
        <v>108</v>
      </c>
      <c r="M918" s="37" t="s">
        <v>87</v>
      </c>
      <c r="N918" s="37" t="s">
        <v>90</v>
      </c>
      <c r="O918" s="38" t="n">
        <v>45005</v>
      </c>
      <c r="P918" s="39" t="n">
        <v>4625000</v>
      </c>
      <c r="Q918" s="37" t="n">
        <v>7</v>
      </c>
      <c r="R918" s="37" t="s">
        <v>185</v>
      </c>
      <c r="S918" s="37" t="s">
        <v>112</v>
      </c>
      <c r="T918" s="37" t="s">
        <v>353</v>
      </c>
      <c r="U918" s="37" t="s">
        <v>53</v>
      </c>
      <c r="V918" s="37" t="n">
        <f aca="false">IF(O918="","",YEAR(O918))</f>
        <v>2023</v>
      </c>
      <c r="W918" s="37" t="str">
        <f aca="false">IF(E918&lt;25,"21-24",IF(E918&lt;30,"25-29",IF(E918&lt;35,"30-34",IF(E918&lt;40,"35-39",IF(E918&lt;45,"40-44","45+")))))</f>
        <v>35-39</v>
      </c>
    </row>
    <row r="919" customFormat="false" ht="15" hidden="false" customHeight="false" outlineLevel="0" collapsed="false">
      <c r="A919" s="37" t="s">
        <v>1502</v>
      </c>
      <c r="B919" s="37" t="s">
        <v>439</v>
      </c>
      <c r="C919" s="37" t="s">
        <v>413</v>
      </c>
      <c r="D919" s="37" t="s">
        <v>83</v>
      </c>
      <c r="E919" s="37" t="n">
        <v>31</v>
      </c>
      <c r="F919" s="37" t="s">
        <v>100</v>
      </c>
      <c r="G919" s="37" t="s">
        <v>94</v>
      </c>
      <c r="H919" s="37" t="s">
        <v>325</v>
      </c>
      <c r="I919" s="37" t="s">
        <v>67</v>
      </c>
      <c r="J919" s="37" t="s">
        <v>357</v>
      </c>
      <c r="K919" s="37" t="s">
        <v>75</v>
      </c>
      <c r="L919" s="37" t="s">
        <v>104</v>
      </c>
      <c r="M919" s="37" t="s">
        <v>86</v>
      </c>
      <c r="N919" s="37" t="s">
        <v>90</v>
      </c>
      <c r="O919" s="38" t="n">
        <v>43968</v>
      </c>
      <c r="P919" s="39" t="n">
        <v>315000</v>
      </c>
      <c r="Q919" s="37" t="n">
        <v>37</v>
      </c>
      <c r="R919" s="37" t="s">
        <v>187</v>
      </c>
      <c r="S919" s="37" t="s">
        <v>111</v>
      </c>
      <c r="T919" s="37" t="s">
        <v>984</v>
      </c>
      <c r="U919" s="37" t="s">
        <v>52</v>
      </c>
      <c r="V919" s="37" t="n">
        <f aca="false">IF(O919="","",YEAR(O919))</f>
        <v>2020</v>
      </c>
      <c r="W919" s="37" t="str">
        <f aca="false">IF(E919&lt;25,"21-24",IF(E919&lt;30,"25-29",IF(E919&lt;35,"30-34",IF(E919&lt;40,"35-39",IF(E919&lt;45,"40-44","45+")))))</f>
        <v>30-34</v>
      </c>
    </row>
    <row r="920" customFormat="false" ht="15" hidden="false" customHeight="false" outlineLevel="0" collapsed="false">
      <c r="A920" s="37" t="s">
        <v>1503</v>
      </c>
      <c r="B920" s="37" t="s">
        <v>364</v>
      </c>
      <c r="C920" s="37" t="s">
        <v>392</v>
      </c>
      <c r="D920" s="37" t="s">
        <v>82</v>
      </c>
      <c r="E920" s="37" t="n">
        <v>21</v>
      </c>
      <c r="F920" s="37" t="s">
        <v>100</v>
      </c>
      <c r="G920" s="37" t="s">
        <v>94</v>
      </c>
      <c r="H920" s="37" t="s">
        <v>322</v>
      </c>
      <c r="I920" s="37" t="s">
        <v>64</v>
      </c>
      <c r="J920" s="37" t="s">
        <v>440</v>
      </c>
      <c r="K920" s="37" t="s">
        <v>76</v>
      </c>
      <c r="L920" s="37" t="s">
        <v>105</v>
      </c>
      <c r="M920" s="37" t="s">
        <v>87</v>
      </c>
      <c r="N920" s="37" t="s">
        <v>90</v>
      </c>
      <c r="O920" s="38" t="n">
        <v>46245</v>
      </c>
      <c r="P920" s="39" t="n">
        <v>957000</v>
      </c>
      <c r="Q920" s="37" t="n">
        <v>10</v>
      </c>
      <c r="R920" s="37" t="s">
        <v>187</v>
      </c>
      <c r="S920" s="37" t="s">
        <v>112</v>
      </c>
      <c r="T920" s="37" t="s">
        <v>458</v>
      </c>
      <c r="U920" s="37" t="s">
        <v>52</v>
      </c>
      <c r="V920" s="37" t="n">
        <f aca="false">IF(O920="","",YEAR(O920))</f>
        <v>2026</v>
      </c>
      <c r="W920" s="37" t="str">
        <f aca="false">IF(E920&lt;25,"21-24",IF(E920&lt;30,"25-29",IF(E920&lt;35,"30-34",IF(E920&lt;40,"35-39",IF(E920&lt;45,"40-44","45+")))))</f>
        <v>21-24</v>
      </c>
    </row>
    <row r="921" customFormat="false" ht="15" hidden="false" customHeight="false" outlineLevel="0" collapsed="false">
      <c r="A921" s="37" t="s">
        <v>1504</v>
      </c>
      <c r="B921" s="37" t="s">
        <v>479</v>
      </c>
      <c r="C921" s="37" t="s">
        <v>469</v>
      </c>
      <c r="D921" s="37" t="s">
        <v>83</v>
      </c>
      <c r="E921" s="37" t="n">
        <v>27</v>
      </c>
      <c r="F921" s="37" t="s">
        <v>101</v>
      </c>
      <c r="G921" s="37" t="s">
        <v>96</v>
      </c>
      <c r="H921" s="37" t="s">
        <v>318</v>
      </c>
      <c r="I921" s="37" t="s">
        <v>60</v>
      </c>
      <c r="J921" s="37" t="s">
        <v>384</v>
      </c>
      <c r="K921" s="37" t="s">
        <v>76</v>
      </c>
      <c r="L921" s="37" t="s">
        <v>108</v>
      </c>
      <c r="M921" s="37" t="s">
        <v>87</v>
      </c>
      <c r="N921" s="37" t="s">
        <v>90</v>
      </c>
      <c r="O921" s="38" t="n">
        <v>44286</v>
      </c>
      <c r="P921" s="39" t="n">
        <v>840000</v>
      </c>
      <c r="Q921" s="37" t="n">
        <v>11</v>
      </c>
      <c r="R921" s="37" t="s">
        <v>187</v>
      </c>
      <c r="S921" s="37" t="s">
        <v>113</v>
      </c>
      <c r="T921" s="37" t="s">
        <v>589</v>
      </c>
      <c r="U921" s="37" t="s">
        <v>52</v>
      </c>
      <c r="V921" s="37" t="n">
        <f aca="false">IF(O921="","",YEAR(O921))</f>
        <v>2021</v>
      </c>
      <c r="W921" s="37" t="str">
        <f aca="false">IF(E921&lt;25,"21-24",IF(E921&lt;30,"25-29",IF(E921&lt;35,"30-34",IF(E921&lt;40,"35-39",IF(E921&lt;45,"40-44","45+")))))</f>
        <v>25-29</v>
      </c>
    </row>
    <row r="922" customFormat="false" ht="15" hidden="false" customHeight="false" outlineLevel="0" collapsed="false">
      <c r="A922" s="37" t="s">
        <v>1505</v>
      </c>
      <c r="B922" s="37" t="s">
        <v>419</v>
      </c>
      <c r="C922" s="37" t="s">
        <v>426</v>
      </c>
      <c r="D922" s="37" t="s">
        <v>83</v>
      </c>
      <c r="E922" s="37" t="n">
        <v>33</v>
      </c>
      <c r="F922" s="37" t="s">
        <v>101</v>
      </c>
      <c r="G922" s="37" t="s">
        <v>95</v>
      </c>
      <c r="H922" s="37" t="s">
        <v>321</v>
      </c>
      <c r="I922" s="37" t="s">
        <v>63</v>
      </c>
      <c r="J922" s="37" t="s">
        <v>371</v>
      </c>
      <c r="K922" s="37" t="s">
        <v>75</v>
      </c>
      <c r="L922" s="37" t="s">
        <v>108</v>
      </c>
      <c r="M922" s="37" t="s">
        <v>87</v>
      </c>
      <c r="N922" s="37" t="s">
        <v>90</v>
      </c>
      <c r="O922" s="38" t="n">
        <v>46022</v>
      </c>
      <c r="P922" s="39" t="n">
        <v>392000</v>
      </c>
      <c r="Q922" s="37" t="n">
        <v>6</v>
      </c>
      <c r="R922" s="37" t="s">
        <v>185</v>
      </c>
      <c r="S922" s="37" t="s">
        <v>113</v>
      </c>
      <c r="T922" s="37" t="s">
        <v>372</v>
      </c>
      <c r="U922" s="37" t="s">
        <v>52</v>
      </c>
      <c r="V922" s="37" t="n">
        <f aca="false">IF(O922="","",YEAR(O922))</f>
        <v>2025</v>
      </c>
      <c r="W922" s="37" t="str">
        <f aca="false">IF(E922&lt;25,"21-24",IF(E922&lt;30,"25-29",IF(E922&lt;35,"30-34",IF(E922&lt;40,"35-39",IF(E922&lt;45,"40-44","45+")))))</f>
        <v>30-34</v>
      </c>
    </row>
    <row r="923" customFormat="false" ht="15" hidden="false" customHeight="false" outlineLevel="0" collapsed="false">
      <c r="A923" s="37" t="s">
        <v>1506</v>
      </c>
      <c r="B923" s="37" t="s">
        <v>494</v>
      </c>
      <c r="C923" s="37" t="s">
        <v>361</v>
      </c>
      <c r="D923" s="37" t="s">
        <v>83</v>
      </c>
      <c r="E923" s="37" t="n">
        <v>27</v>
      </c>
      <c r="F923" s="37" t="s">
        <v>100</v>
      </c>
      <c r="G923" s="37" t="s">
        <v>96</v>
      </c>
      <c r="H923" s="37" t="s">
        <v>318</v>
      </c>
      <c r="I923" s="37" t="s">
        <v>60</v>
      </c>
      <c r="J923" s="37" t="s">
        <v>470</v>
      </c>
      <c r="K923" s="37" t="s">
        <v>77</v>
      </c>
      <c r="L923" s="37" t="s">
        <v>106</v>
      </c>
      <c r="M923" s="37" t="s">
        <v>86</v>
      </c>
      <c r="N923" s="37" t="s">
        <v>90</v>
      </c>
      <c r="O923" s="38" t="n">
        <v>44647</v>
      </c>
      <c r="P923" s="39" t="n">
        <v>2130000</v>
      </c>
      <c r="Q923" s="37" t="n">
        <v>2</v>
      </c>
      <c r="R923" s="37" t="s">
        <v>187</v>
      </c>
      <c r="S923" s="37" t="s">
        <v>112</v>
      </c>
      <c r="T923" s="37" t="s">
        <v>870</v>
      </c>
      <c r="U923" s="37" t="s">
        <v>52</v>
      </c>
      <c r="V923" s="37" t="n">
        <f aca="false">IF(O923="","",YEAR(O923))</f>
        <v>2022</v>
      </c>
      <c r="W923" s="37" t="str">
        <f aca="false">IF(E923&lt;25,"21-24",IF(E923&lt;30,"25-29",IF(E923&lt;35,"30-34",IF(E923&lt;40,"35-39",IF(E923&lt;45,"40-44","45+")))))</f>
        <v>25-29</v>
      </c>
    </row>
    <row r="924" customFormat="false" ht="15" hidden="false" customHeight="false" outlineLevel="0" collapsed="false">
      <c r="A924" s="37" t="s">
        <v>1507</v>
      </c>
      <c r="B924" s="37" t="s">
        <v>399</v>
      </c>
      <c r="C924" s="37" t="s">
        <v>469</v>
      </c>
      <c r="D924" s="37" t="s">
        <v>82</v>
      </c>
      <c r="E924" s="37" t="n">
        <v>29</v>
      </c>
      <c r="F924" s="37" t="s">
        <v>100</v>
      </c>
      <c r="G924" s="37" t="s">
        <v>94</v>
      </c>
      <c r="H924" s="37" t="s">
        <v>323</v>
      </c>
      <c r="I924" s="37" t="s">
        <v>65</v>
      </c>
      <c r="J924" s="37" t="s">
        <v>650</v>
      </c>
      <c r="K924" s="37" t="s">
        <v>76</v>
      </c>
      <c r="L924" s="37" t="s">
        <v>104</v>
      </c>
      <c r="M924" s="37" t="s">
        <v>86</v>
      </c>
      <c r="N924" s="37" t="s">
        <v>90</v>
      </c>
      <c r="O924" s="38" t="n">
        <v>43702</v>
      </c>
      <c r="P924" s="39" t="n">
        <v>884000</v>
      </c>
      <c r="Q924" s="37" t="n">
        <v>7</v>
      </c>
      <c r="R924" s="37" t="s">
        <v>187</v>
      </c>
      <c r="S924" s="37" t="s">
        <v>111</v>
      </c>
      <c r="T924" s="37" t="s">
        <v>1215</v>
      </c>
      <c r="U924" s="37" t="s">
        <v>52</v>
      </c>
      <c r="V924" s="37" t="n">
        <f aca="false">IF(O924="","",YEAR(O924))</f>
        <v>2019</v>
      </c>
      <c r="W924" s="37" t="str">
        <f aca="false">IF(E924&lt;25,"21-24",IF(E924&lt;30,"25-29",IF(E924&lt;35,"30-34",IF(E924&lt;40,"35-39",IF(E924&lt;45,"40-44","45+")))))</f>
        <v>25-29</v>
      </c>
    </row>
    <row r="925" customFormat="false" ht="15" hidden="false" customHeight="false" outlineLevel="0" collapsed="false">
      <c r="A925" s="37" t="s">
        <v>1118</v>
      </c>
      <c r="B925" s="37" t="s">
        <v>399</v>
      </c>
      <c r="C925" s="37" t="s">
        <v>469</v>
      </c>
      <c r="D925" s="37" t="s">
        <v>82</v>
      </c>
      <c r="E925" s="37" t="n">
        <v>40</v>
      </c>
      <c r="F925" s="37" t="s">
        <v>101</v>
      </c>
      <c r="G925" s="37" t="s">
        <v>94</v>
      </c>
      <c r="H925" s="37" t="s">
        <v>322</v>
      </c>
      <c r="I925" s="37" t="s">
        <v>64</v>
      </c>
      <c r="J925" s="37" t="s">
        <v>457</v>
      </c>
      <c r="K925" s="37" t="s">
        <v>78</v>
      </c>
      <c r="L925" s="37" t="s">
        <v>106</v>
      </c>
      <c r="M925" s="37" t="s">
        <v>86</v>
      </c>
      <c r="N925" s="37" t="s">
        <v>90</v>
      </c>
      <c r="O925" s="38" t="n">
        <v>44295</v>
      </c>
      <c r="P925" s="39" t="n">
        <v>3853000</v>
      </c>
      <c r="Q925" s="37" t="n">
        <v>8</v>
      </c>
      <c r="R925" s="37" t="s">
        <v>187</v>
      </c>
      <c r="S925" s="37" t="s">
        <v>111</v>
      </c>
      <c r="T925" s="37" t="s">
        <v>511</v>
      </c>
      <c r="U925" s="37" t="s">
        <v>52</v>
      </c>
      <c r="V925" s="37" t="n">
        <f aca="false">IF(O925="","",YEAR(O925))</f>
        <v>2021</v>
      </c>
      <c r="W925" s="37" t="str">
        <f aca="false">IF(E925&lt;25,"21-24",IF(E925&lt;30,"25-29",IF(E925&lt;35,"30-34",IF(E925&lt;40,"35-39",IF(E925&lt;45,"40-44","45+")))))</f>
        <v>40-44</v>
      </c>
    </row>
    <row r="926" customFormat="false" ht="15" hidden="false" customHeight="false" outlineLevel="0" collapsed="false">
      <c r="A926" s="37" t="s">
        <v>1508</v>
      </c>
      <c r="B926" s="37" t="s">
        <v>437</v>
      </c>
      <c r="C926" s="37" t="s">
        <v>429</v>
      </c>
      <c r="D926" s="37" t="s">
        <v>83</v>
      </c>
      <c r="E926" s="37" t="n">
        <v>38</v>
      </c>
      <c r="F926" s="37" t="s">
        <v>100</v>
      </c>
      <c r="G926" s="37" t="s">
        <v>94</v>
      </c>
      <c r="H926" s="37" t="s">
        <v>321</v>
      </c>
      <c r="I926" s="37" t="s">
        <v>63</v>
      </c>
      <c r="J926" s="37" t="s">
        <v>626</v>
      </c>
      <c r="K926" s="37" t="s">
        <v>77</v>
      </c>
      <c r="L926" s="37" t="s">
        <v>105</v>
      </c>
      <c r="M926" s="37" t="s">
        <v>87</v>
      </c>
      <c r="N926" s="37" t="s">
        <v>90</v>
      </c>
      <c r="O926" s="38" t="n">
        <v>45796</v>
      </c>
      <c r="P926" s="39" t="n">
        <v>1481000</v>
      </c>
      <c r="Q926" s="37" t="n">
        <v>34</v>
      </c>
      <c r="R926" s="37" t="s">
        <v>185</v>
      </c>
      <c r="S926" s="37" t="s">
        <v>114</v>
      </c>
      <c r="T926" s="37" t="s">
        <v>932</v>
      </c>
      <c r="U926" s="37" t="s">
        <v>53</v>
      </c>
      <c r="V926" s="37" t="n">
        <f aca="false">IF(O926="","",YEAR(O926))</f>
        <v>2025</v>
      </c>
      <c r="W926" s="37" t="str">
        <f aca="false">IF(E926&lt;25,"21-24",IF(E926&lt;30,"25-29",IF(E926&lt;35,"30-34",IF(E926&lt;40,"35-39",IF(E926&lt;45,"40-44","45+")))))</f>
        <v>35-39</v>
      </c>
    </row>
    <row r="927" customFormat="false" ht="15" hidden="false" customHeight="false" outlineLevel="0" collapsed="false">
      <c r="A927" s="37" t="s">
        <v>1509</v>
      </c>
      <c r="B927" s="37" t="s">
        <v>391</v>
      </c>
      <c r="C927" s="37" t="s">
        <v>426</v>
      </c>
      <c r="D927" s="37" t="s">
        <v>82</v>
      </c>
      <c r="E927" s="37" t="n">
        <v>21</v>
      </c>
      <c r="F927" s="37" t="s">
        <v>100</v>
      </c>
      <c r="G927" s="37" t="s">
        <v>94</v>
      </c>
      <c r="H927" s="37" t="s">
        <v>325</v>
      </c>
      <c r="I927" s="37" t="s">
        <v>67</v>
      </c>
      <c r="J927" s="37" t="s">
        <v>357</v>
      </c>
      <c r="K927" s="37" t="s">
        <v>75</v>
      </c>
      <c r="L927" s="37" t="s">
        <v>104</v>
      </c>
      <c r="M927" s="37" t="s">
        <v>88</v>
      </c>
      <c r="N927" s="37" t="s">
        <v>90</v>
      </c>
      <c r="O927" s="38" t="n">
        <v>46263</v>
      </c>
      <c r="P927" s="39" t="n">
        <v>547000</v>
      </c>
      <c r="Q927" s="37" t="n">
        <v>2</v>
      </c>
      <c r="R927" s="37" t="s">
        <v>187</v>
      </c>
      <c r="S927" s="37" t="s">
        <v>112</v>
      </c>
      <c r="T927" s="37" t="s">
        <v>527</v>
      </c>
      <c r="U927" s="37" t="s">
        <v>52</v>
      </c>
      <c r="V927" s="37" t="n">
        <f aca="false">IF(O927="","",YEAR(O927))</f>
        <v>2026</v>
      </c>
      <c r="W927" s="37" t="str">
        <f aca="false">IF(E927&lt;25,"21-24",IF(E927&lt;30,"25-29",IF(E927&lt;35,"30-34",IF(E927&lt;40,"35-39",IF(E927&lt;45,"40-44","45+")))))</f>
        <v>21-24</v>
      </c>
    </row>
    <row r="928" customFormat="false" ht="15" hidden="false" customHeight="false" outlineLevel="0" collapsed="false">
      <c r="A928" s="37" t="s">
        <v>829</v>
      </c>
      <c r="B928" s="37" t="s">
        <v>437</v>
      </c>
      <c r="C928" s="37" t="s">
        <v>351</v>
      </c>
      <c r="D928" s="37" t="s">
        <v>83</v>
      </c>
      <c r="E928" s="37" t="n">
        <v>36</v>
      </c>
      <c r="F928" s="37" t="s">
        <v>101</v>
      </c>
      <c r="G928" s="37" t="s">
        <v>97</v>
      </c>
      <c r="H928" s="37" t="s">
        <v>318</v>
      </c>
      <c r="I928" s="37" t="s">
        <v>60</v>
      </c>
      <c r="J928" s="37" t="s">
        <v>407</v>
      </c>
      <c r="K928" s="37" t="s">
        <v>78</v>
      </c>
      <c r="L928" s="37" t="s">
        <v>104</v>
      </c>
      <c r="M928" s="37" t="s">
        <v>87</v>
      </c>
      <c r="N928" s="37" t="s">
        <v>90</v>
      </c>
      <c r="O928" s="38" t="n">
        <v>45634</v>
      </c>
      <c r="P928" s="39" t="n">
        <v>3320000</v>
      </c>
      <c r="Q928" s="37" t="n">
        <v>4</v>
      </c>
      <c r="R928" s="37" t="s">
        <v>187</v>
      </c>
      <c r="S928" s="37" t="s">
        <v>115</v>
      </c>
      <c r="T928" s="37" t="s">
        <v>1088</v>
      </c>
      <c r="U928" s="37" t="s">
        <v>52</v>
      </c>
      <c r="V928" s="37" t="n">
        <f aca="false">IF(O928="","",YEAR(O928))</f>
        <v>2024</v>
      </c>
      <c r="W928" s="37" t="str">
        <f aca="false">IF(E928&lt;25,"21-24",IF(E928&lt;30,"25-29",IF(E928&lt;35,"30-34",IF(E928&lt;40,"35-39",IF(E928&lt;45,"40-44","45+")))))</f>
        <v>35-39</v>
      </c>
    </row>
    <row r="929" customFormat="false" ht="15" hidden="false" customHeight="false" outlineLevel="0" collapsed="false">
      <c r="A929" s="37" t="s">
        <v>1510</v>
      </c>
      <c r="B929" s="37" t="s">
        <v>474</v>
      </c>
      <c r="C929" s="37" t="s">
        <v>361</v>
      </c>
      <c r="D929" s="37" t="s">
        <v>83</v>
      </c>
      <c r="E929" s="37" t="n">
        <v>29</v>
      </c>
      <c r="F929" s="37" t="s">
        <v>100</v>
      </c>
      <c r="G929" s="37" t="s">
        <v>95</v>
      </c>
      <c r="H929" s="37" t="s">
        <v>319</v>
      </c>
      <c r="I929" s="37" t="s">
        <v>61</v>
      </c>
      <c r="J929" s="37" t="s">
        <v>380</v>
      </c>
      <c r="K929" s="37" t="s">
        <v>76</v>
      </c>
      <c r="L929" s="37" t="s">
        <v>106</v>
      </c>
      <c r="M929" s="37" t="s">
        <v>86</v>
      </c>
      <c r="N929" s="37" t="s">
        <v>90</v>
      </c>
      <c r="O929" s="38" t="n">
        <v>44008</v>
      </c>
      <c r="P929" s="39" t="n">
        <v>1262000</v>
      </c>
      <c r="Q929" s="37" t="n">
        <v>12</v>
      </c>
      <c r="R929" s="37" t="s">
        <v>187</v>
      </c>
      <c r="S929" s="37" t="s">
        <v>113</v>
      </c>
      <c r="T929" s="37" t="s">
        <v>810</v>
      </c>
      <c r="U929" s="37" t="s">
        <v>52</v>
      </c>
      <c r="V929" s="37" t="n">
        <f aca="false">IF(O929="","",YEAR(O929))</f>
        <v>2020</v>
      </c>
      <c r="W929" s="37" t="str">
        <f aca="false">IF(E929&lt;25,"21-24",IF(E929&lt;30,"25-29",IF(E929&lt;35,"30-34",IF(E929&lt;40,"35-39",IF(E929&lt;45,"40-44","45+")))))</f>
        <v>25-29</v>
      </c>
    </row>
    <row r="930" customFormat="false" ht="15" hidden="false" customHeight="false" outlineLevel="0" collapsed="false">
      <c r="A930" s="37" t="s">
        <v>1511</v>
      </c>
      <c r="B930" s="37" t="s">
        <v>364</v>
      </c>
      <c r="C930" s="37" t="s">
        <v>433</v>
      </c>
      <c r="D930" s="37" t="s">
        <v>83</v>
      </c>
      <c r="E930" s="37" t="n">
        <v>30</v>
      </c>
      <c r="F930" s="37" t="s">
        <v>100</v>
      </c>
      <c r="G930" s="37" t="s">
        <v>94</v>
      </c>
      <c r="H930" s="37" t="s">
        <v>322</v>
      </c>
      <c r="I930" s="37" t="s">
        <v>64</v>
      </c>
      <c r="J930" s="37" t="s">
        <v>461</v>
      </c>
      <c r="K930" s="37" t="s">
        <v>75</v>
      </c>
      <c r="L930" s="37" t="s">
        <v>104</v>
      </c>
      <c r="M930" s="37" t="s">
        <v>87</v>
      </c>
      <c r="N930" s="37" t="s">
        <v>90</v>
      </c>
      <c r="O930" s="38" t="n">
        <v>44840</v>
      </c>
      <c r="P930" s="39" t="n">
        <v>407000</v>
      </c>
      <c r="Q930" s="37" t="n">
        <v>44</v>
      </c>
      <c r="R930" s="37" t="s">
        <v>187</v>
      </c>
      <c r="S930" s="37" t="s">
        <v>114</v>
      </c>
      <c r="T930" s="37" t="s">
        <v>813</v>
      </c>
      <c r="U930" s="37" t="s">
        <v>52</v>
      </c>
      <c r="V930" s="37" t="n">
        <f aca="false">IF(O930="","",YEAR(O930))</f>
        <v>2022</v>
      </c>
      <c r="W930" s="37" t="str">
        <f aca="false">IF(E930&lt;25,"21-24",IF(E930&lt;30,"25-29",IF(E930&lt;35,"30-34",IF(E930&lt;40,"35-39",IF(E930&lt;45,"40-44","45+")))))</f>
        <v>30-34</v>
      </c>
    </row>
    <row r="931" customFormat="false" ht="15" hidden="false" customHeight="false" outlineLevel="0" collapsed="false">
      <c r="A931" s="37" t="s">
        <v>1512</v>
      </c>
      <c r="B931" s="37" t="s">
        <v>402</v>
      </c>
      <c r="C931" s="37" t="s">
        <v>642</v>
      </c>
      <c r="D931" s="37" t="s">
        <v>83</v>
      </c>
      <c r="E931" s="37" t="n">
        <v>39</v>
      </c>
      <c r="F931" s="37" t="s">
        <v>101</v>
      </c>
      <c r="G931" s="37" t="s">
        <v>95</v>
      </c>
      <c r="H931" s="37" t="s">
        <v>320</v>
      </c>
      <c r="I931" s="37" t="s">
        <v>62</v>
      </c>
      <c r="J931" s="37" t="s">
        <v>481</v>
      </c>
      <c r="K931" s="37" t="s">
        <v>78</v>
      </c>
      <c r="L931" s="37" t="s">
        <v>105</v>
      </c>
      <c r="M931" s="37" t="s">
        <v>87</v>
      </c>
      <c r="N931" s="37" t="s">
        <v>90</v>
      </c>
      <c r="O931" s="38" t="n">
        <v>44568</v>
      </c>
      <c r="P931" s="39" t="n">
        <v>3686000</v>
      </c>
      <c r="Q931" s="37" t="n">
        <v>7</v>
      </c>
      <c r="R931" s="37" t="s">
        <v>187</v>
      </c>
      <c r="S931" s="37" t="s">
        <v>113</v>
      </c>
      <c r="T931" s="37" t="s">
        <v>621</v>
      </c>
      <c r="U931" s="37" t="s">
        <v>53</v>
      </c>
      <c r="V931" s="37" t="n">
        <f aca="false">IF(O931="","",YEAR(O931))</f>
        <v>2022</v>
      </c>
      <c r="W931" s="37" t="str">
        <f aca="false">IF(E931&lt;25,"21-24",IF(E931&lt;30,"25-29",IF(E931&lt;35,"30-34",IF(E931&lt;40,"35-39",IF(E931&lt;45,"40-44","45+")))))</f>
        <v>35-39</v>
      </c>
    </row>
    <row r="932" customFormat="false" ht="15" hidden="false" customHeight="false" outlineLevel="0" collapsed="false">
      <c r="A932" s="37" t="s">
        <v>1513</v>
      </c>
      <c r="B932" s="37" t="s">
        <v>439</v>
      </c>
      <c r="C932" s="37" t="s">
        <v>413</v>
      </c>
      <c r="D932" s="37" t="s">
        <v>83</v>
      </c>
      <c r="E932" s="37" t="n">
        <v>30</v>
      </c>
      <c r="F932" s="37" t="s">
        <v>101</v>
      </c>
      <c r="G932" s="37" t="s">
        <v>97</v>
      </c>
      <c r="H932" s="37" t="s">
        <v>324</v>
      </c>
      <c r="I932" s="37" t="s">
        <v>66</v>
      </c>
      <c r="J932" s="37" t="s">
        <v>504</v>
      </c>
      <c r="K932" s="37" t="s">
        <v>75</v>
      </c>
      <c r="L932" s="37" t="s">
        <v>106</v>
      </c>
      <c r="M932" s="37" t="s">
        <v>87</v>
      </c>
      <c r="N932" s="37" t="s">
        <v>90</v>
      </c>
      <c r="O932" s="38" t="n">
        <v>43660</v>
      </c>
      <c r="P932" s="39" t="n">
        <v>332000</v>
      </c>
      <c r="Q932" s="37" t="n">
        <v>7</v>
      </c>
      <c r="R932" s="37" t="s">
        <v>187</v>
      </c>
      <c r="S932" s="37" t="s">
        <v>114</v>
      </c>
      <c r="T932" s="37" t="s">
        <v>451</v>
      </c>
      <c r="U932" s="37" t="s">
        <v>52</v>
      </c>
      <c r="V932" s="37" t="n">
        <f aca="false">IF(O932="","",YEAR(O932))</f>
        <v>2019</v>
      </c>
      <c r="W932" s="37" t="str">
        <f aca="false">IF(E932&lt;25,"21-24",IF(E932&lt;30,"25-29",IF(E932&lt;35,"30-34",IF(E932&lt;40,"35-39",IF(E932&lt;45,"40-44","45+")))))</f>
        <v>30-34</v>
      </c>
    </row>
    <row r="933" customFormat="false" ht="15" hidden="false" customHeight="false" outlineLevel="0" collapsed="false">
      <c r="A933" s="37" t="s">
        <v>1514</v>
      </c>
      <c r="B933" s="37" t="s">
        <v>410</v>
      </c>
      <c r="C933" s="37" t="s">
        <v>375</v>
      </c>
      <c r="D933" s="37" t="s">
        <v>82</v>
      </c>
      <c r="E933" s="37" t="n">
        <v>30</v>
      </c>
      <c r="F933" s="37" t="s">
        <v>101</v>
      </c>
      <c r="G933" s="37" t="s">
        <v>95</v>
      </c>
      <c r="H933" s="37" t="s">
        <v>318</v>
      </c>
      <c r="I933" s="37" t="s">
        <v>60</v>
      </c>
      <c r="J933" s="37" t="s">
        <v>520</v>
      </c>
      <c r="K933" s="37" t="s">
        <v>76</v>
      </c>
      <c r="L933" s="37" t="s">
        <v>104</v>
      </c>
      <c r="M933" s="37" t="s">
        <v>86</v>
      </c>
      <c r="N933" s="37" t="s">
        <v>90</v>
      </c>
      <c r="O933" s="38" t="n">
        <v>45011</v>
      </c>
      <c r="P933" s="39" t="n">
        <v>1345000</v>
      </c>
      <c r="Q933" s="37" t="n">
        <v>12</v>
      </c>
      <c r="R933" s="37" t="s">
        <v>187</v>
      </c>
      <c r="S933" s="37" t="s">
        <v>111</v>
      </c>
      <c r="T933" s="37" t="s">
        <v>1094</v>
      </c>
      <c r="U933" s="37" t="s">
        <v>52</v>
      </c>
      <c r="V933" s="37" t="n">
        <f aca="false">IF(O933="","",YEAR(O933))</f>
        <v>2023</v>
      </c>
      <c r="W933" s="37" t="str">
        <f aca="false">IF(E933&lt;25,"21-24",IF(E933&lt;30,"25-29",IF(E933&lt;35,"30-34",IF(E933&lt;40,"35-39",IF(E933&lt;45,"40-44","45+")))))</f>
        <v>30-34</v>
      </c>
    </row>
    <row r="934" customFormat="false" ht="15" hidden="false" customHeight="false" outlineLevel="0" collapsed="false">
      <c r="A934" s="37" t="s">
        <v>1515</v>
      </c>
      <c r="B934" s="37" t="s">
        <v>416</v>
      </c>
      <c r="C934" s="37" t="s">
        <v>642</v>
      </c>
      <c r="D934" s="37" t="s">
        <v>83</v>
      </c>
      <c r="E934" s="37" t="n">
        <v>36</v>
      </c>
      <c r="F934" s="37" t="s">
        <v>100</v>
      </c>
      <c r="G934" s="37" t="s">
        <v>95</v>
      </c>
      <c r="H934" s="37" t="s">
        <v>318</v>
      </c>
      <c r="I934" s="37" t="s">
        <v>60</v>
      </c>
      <c r="J934" s="37" t="s">
        <v>393</v>
      </c>
      <c r="K934" s="37" t="s">
        <v>77</v>
      </c>
      <c r="L934" s="37" t="s">
        <v>106</v>
      </c>
      <c r="M934" s="37" t="s">
        <v>87</v>
      </c>
      <c r="N934" s="37" t="s">
        <v>90</v>
      </c>
      <c r="O934" s="38" t="n">
        <v>45789</v>
      </c>
      <c r="P934" s="39" t="n">
        <v>1650000</v>
      </c>
      <c r="Q934" s="37" t="n">
        <v>6</v>
      </c>
      <c r="R934" s="37" t="s">
        <v>187</v>
      </c>
      <c r="S934" s="37" t="s">
        <v>112</v>
      </c>
      <c r="T934" s="37" t="s">
        <v>639</v>
      </c>
      <c r="U934" s="37" t="s">
        <v>53</v>
      </c>
      <c r="V934" s="37" t="n">
        <f aca="false">IF(O934="","",YEAR(O934))</f>
        <v>2025</v>
      </c>
      <c r="W934" s="37" t="str">
        <f aca="false">IF(E934&lt;25,"21-24",IF(E934&lt;30,"25-29",IF(E934&lt;35,"30-34",IF(E934&lt;40,"35-39",IF(E934&lt;45,"40-44","45+")))))</f>
        <v>35-39</v>
      </c>
    </row>
    <row r="935" customFormat="false" ht="15" hidden="false" customHeight="false" outlineLevel="0" collapsed="false">
      <c r="A935" s="37" t="s">
        <v>800</v>
      </c>
      <c r="B935" s="37" t="s">
        <v>572</v>
      </c>
      <c r="C935" s="37" t="s">
        <v>469</v>
      </c>
      <c r="D935" s="37" t="s">
        <v>83</v>
      </c>
      <c r="E935" s="37" t="n">
        <v>33</v>
      </c>
      <c r="F935" s="37" t="s">
        <v>100</v>
      </c>
      <c r="G935" s="37" t="s">
        <v>96</v>
      </c>
      <c r="H935" s="37" t="s">
        <v>320</v>
      </c>
      <c r="I935" s="37" t="s">
        <v>62</v>
      </c>
      <c r="J935" s="37" t="s">
        <v>420</v>
      </c>
      <c r="K935" s="37" t="s">
        <v>78</v>
      </c>
      <c r="L935" s="37" t="s">
        <v>108</v>
      </c>
      <c r="M935" s="37" t="s">
        <v>87</v>
      </c>
      <c r="N935" s="37" t="s">
        <v>90</v>
      </c>
      <c r="O935" s="38" t="n">
        <v>43058</v>
      </c>
      <c r="P935" s="39" t="n">
        <v>4264000</v>
      </c>
      <c r="Q935" s="37" t="n">
        <v>10</v>
      </c>
      <c r="R935" s="37" t="s">
        <v>185</v>
      </c>
      <c r="S935" s="37" t="s">
        <v>112</v>
      </c>
      <c r="T935" s="37" t="s">
        <v>362</v>
      </c>
      <c r="U935" s="37" t="s">
        <v>52</v>
      </c>
      <c r="V935" s="37" t="n">
        <f aca="false">IF(O935="","",YEAR(O935))</f>
        <v>2017</v>
      </c>
      <c r="W935" s="37" t="str">
        <f aca="false">IF(E935&lt;25,"21-24",IF(E935&lt;30,"25-29",IF(E935&lt;35,"30-34",IF(E935&lt;40,"35-39",IF(E935&lt;45,"40-44","45+")))))</f>
        <v>30-34</v>
      </c>
    </row>
    <row r="936" customFormat="false" ht="15" hidden="false" customHeight="false" outlineLevel="0" collapsed="false">
      <c r="A936" s="37" t="s">
        <v>1516</v>
      </c>
      <c r="B936" s="37" t="s">
        <v>379</v>
      </c>
      <c r="C936" s="37" t="s">
        <v>453</v>
      </c>
      <c r="D936" s="37" t="s">
        <v>83</v>
      </c>
      <c r="E936" s="37" t="n">
        <v>27</v>
      </c>
      <c r="F936" s="37" t="s">
        <v>101</v>
      </c>
      <c r="G936" s="37" t="s">
        <v>94</v>
      </c>
      <c r="H936" s="37" t="s">
        <v>323</v>
      </c>
      <c r="I936" s="37" t="s">
        <v>65</v>
      </c>
      <c r="J936" s="37" t="s">
        <v>376</v>
      </c>
      <c r="K936" s="37" t="s">
        <v>76</v>
      </c>
      <c r="L936" s="37" t="s">
        <v>106</v>
      </c>
      <c r="M936" s="37" t="s">
        <v>88</v>
      </c>
      <c r="N936" s="37" t="s">
        <v>90</v>
      </c>
      <c r="O936" s="38" t="n">
        <v>45649</v>
      </c>
      <c r="P936" s="39" t="n">
        <v>1103000</v>
      </c>
      <c r="Q936" s="37" t="n">
        <v>33</v>
      </c>
      <c r="R936" s="37" t="s">
        <v>185</v>
      </c>
      <c r="S936" s="37" t="s">
        <v>112</v>
      </c>
      <c r="T936" s="37" t="s">
        <v>651</v>
      </c>
      <c r="U936" s="37" t="s">
        <v>52</v>
      </c>
      <c r="V936" s="37" t="n">
        <f aca="false">IF(O936="","",YEAR(O936))</f>
        <v>2024</v>
      </c>
      <c r="W936" s="37" t="str">
        <f aca="false">IF(E936&lt;25,"21-24",IF(E936&lt;30,"25-29",IF(E936&lt;35,"30-34",IF(E936&lt;40,"35-39",IF(E936&lt;45,"40-44","45+")))))</f>
        <v>25-29</v>
      </c>
    </row>
    <row r="937" customFormat="false" ht="15" hidden="false" customHeight="false" outlineLevel="0" collapsed="false">
      <c r="A937" s="37" t="s">
        <v>1517</v>
      </c>
      <c r="B937" s="37" t="s">
        <v>416</v>
      </c>
      <c r="C937" s="37" t="s">
        <v>392</v>
      </c>
      <c r="D937" s="37" t="s">
        <v>83</v>
      </c>
      <c r="E937" s="37" t="n">
        <v>47</v>
      </c>
      <c r="F937" s="37" t="s">
        <v>100</v>
      </c>
      <c r="G937" s="37" t="s">
        <v>94</v>
      </c>
      <c r="H937" s="37" t="s">
        <v>320</v>
      </c>
      <c r="I937" s="37" t="s">
        <v>62</v>
      </c>
      <c r="J937" s="37" t="s">
        <v>485</v>
      </c>
      <c r="K937" s="37" t="s">
        <v>78</v>
      </c>
      <c r="L937" s="37" t="s">
        <v>106</v>
      </c>
      <c r="M937" s="37" t="s">
        <v>86</v>
      </c>
      <c r="N937" s="37" t="s">
        <v>90</v>
      </c>
      <c r="O937" s="38" t="n">
        <v>45245</v>
      </c>
      <c r="P937" s="39" t="n">
        <v>4701000</v>
      </c>
      <c r="Q937" s="37" t="n">
        <v>7</v>
      </c>
      <c r="R937" s="37" t="s">
        <v>185</v>
      </c>
      <c r="S937" s="37" t="s">
        <v>113</v>
      </c>
      <c r="T937" s="37" t="s">
        <v>1512</v>
      </c>
      <c r="U937" s="37" t="s">
        <v>52</v>
      </c>
      <c r="V937" s="37" t="n">
        <f aca="false">IF(O937="","",YEAR(O937))</f>
        <v>2023</v>
      </c>
      <c r="W937" s="37" t="str">
        <f aca="false">IF(E937&lt;25,"21-24",IF(E937&lt;30,"25-29",IF(E937&lt;35,"30-34",IF(E937&lt;40,"35-39",IF(E937&lt;45,"40-44","45+")))))</f>
        <v>45+</v>
      </c>
    </row>
    <row r="938" customFormat="false" ht="15" hidden="false" customHeight="false" outlineLevel="0" collapsed="false">
      <c r="A938" s="37" t="s">
        <v>1518</v>
      </c>
      <c r="B938" s="37" t="s">
        <v>432</v>
      </c>
      <c r="C938" s="37" t="s">
        <v>426</v>
      </c>
      <c r="D938" s="37" t="s">
        <v>83</v>
      </c>
      <c r="E938" s="37" t="n">
        <v>30</v>
      </c>
      <c r="F938" s="37" t="s">
        <v>100</v>
      </c>
      <c r="G938" s="37" t="s">
        <v>96</v>
      </c>
      <c r="H938" s="37" t="s">
        <v>318</v>
      </c>
      <c r="I938" s="37" t="s">
        <v>60</v>
      </c>
      <c r="J938" s="37" t="s">
        <v>470</v>
      </c>
      <c r="K938" s="37" t="s">
        <v>77</v>
      </c>
      <c r="L938" s="37" t="s">
        <v>108</v>
      </c>
      <c r="M938" s="37" t="s">
        <v>87</v>
      </c>
      <c r="N938" s="37" t="s">
        <v>90</v>
      </c>
      <c r="O938" s="38" t="n">
        <v>45669</v>
      </c>
      <c r="P938" s="39" t="n">
        <v>1825000</v>
      </c>
      <c r="Q938" s="37" t="n">
        <v>6</v>
      </c>
      <c r="R938" s="37" t="s">
        <v>187</v>
      </c>
      <c r="S938" s="37" t="s">
        <v>111</v>
      </c>
      <c r="T938" s="37" t="s">
        <v>723</v>
      </c>
      <c r="U938" s="37" t="s">
        <v>52</v>
      </c>
      <c r="V938" s="37" t="n">
        <f aca="false">IF(O938="","",YEAR(O938))</f>
        <v>2025</v>
      </c>
      <c r="W938" s="37" t="str">
        <f aca="false">IF(E938&lt;25,"21-24",IF(E938&lt;30,"25-29",IF(E938&lt;35,"30-34",IF(E938&lt;40,"35-39",IF(E938&lt;45,"40-44","45+")))))</f>
        <v>30-34</v>
      </c>
    </row>
    <row r="939" customFormat="false" ht="15" hidden="false" customHeight="false" outlineLevel="0" collapsed="false">
      <c r="A939" s="37" t="s">
        <v>1519</v>
      </c>
      <c r="B939" s="37" t="s">
        <v>468</v>
      </c>
      <c r="C939" s="37" t="s">
        <v>356</v>
      </c>
      <c r="D939" s="37" t="s">
        <v>83</v>
      </c>
      <c r="E939" s="37" t="n">
        <v>38</v>
      </c>
      <c r="F939" s="37" t="s">
        <v>100</v>
      </c>
      <c r="G939" s="37" t="s">
        <v>95</v>
      </c>
      <c r="H939" s="37" t="s">
        <v>320</v>
      </c>
      <c r="I939" s="37" t="s">
        <v>62</v>
      </c>
      <c r="J939" s="37" t="s">
        <v>420</v>
      </c>
      <c r="K939" s="37" t="s">
        <v>78</v>
      </c>
      <c r="L939" s="37" t="s">
        <v>105</v>
      </c>
      <c r="M939" s="37" t="s">
        <v>86</v>
      </c>
      <c r="N939" s="37" t="s">
        <v>90</v>
      </c>
      <c r="O939" s="38" t="n">
        <v>44561</v>
      </c>
      <c r="P939" s="39" t="n">
        <v>4541000</v>
      </c>
      <c r="Q939" s="37" t="n">
        <v>15</v>
      </c>
      <c r="R939" s="37" t="s">
        <v>187</v>
      </c>
      <c r="S939" s="37" t="s">
        <v>114</v>
      </c>
      <c r="T939" s="37" t="s">
        <v>1116</v>
      </c>
      <c r="U939" s="37" t="s">
        <v>52</v>
      </c>
      <c r="V939" s="37" t="n">
        <f aca="false">IF(O939="","",YEAR(O939))</f>
        <v>2021</v>
      </c>
      <c r="W939" s="37" t="str">
        <f aca="false">IF(E939&lt;25,"21-24",IF(E939&lt;30,"25-29",IF(E939&lt;35,"30-34",IF(E939&lt;40,"35-39",IF(E939&lt;45,"40-44","45+")))))</f>
        <v>35-39</v>
      </c>
    </row>
    <row r="940" customFormat="false" ht="15" hidden="false" customHeight="false" outlineLevel="0" collapsed="false">
      <c r="A940" s="37" t="s">
        <v>1520</v>
      </c>
      <c r="B940" s="37" t="s">
        <v>445</v>
      </c>
      <c r="C940" s="37" t="s">
        <v>383</v>
      </c>
      <c r="D940" s="37" t="s">
        <v>82</v>
      </c>
      <c r="E940" s="37" t="n">
        <v>24</v>
      </c>
      <c r="F940" s="37" t="s">
        <v>101</v>
      </c>
      <c r="G940" s="37" t="s">
        <v>94</v>
      </c>
      <c r="H940" s="37" t="s">
        <v>321</v>
      </c>
      <c r="I940" s="37" t="s">
        <v>63</v>
      </c>
      <c r="J940" s="37" t="s">
        <v>371</v>
      </c>
      <c r="K940" s="37" t="s">
        <v>75</v>
      </c>
      <c r="L940" s="37" t="s">
        <v>105</v>
      </c>
      <c r="M940" s="37" t="s">
        <v>86</v>
      </c>
      <c r="N940" s="37" t="s">
        <v>90</v>
      </c>
      <c r="O940" s="38" t="n">
        <v>45675</v>
      </c>
      <c r="P940" s="39" t="n">
        <v>467000</v>
      </c>
      <c r="Q940" s="37" t="n">
        <v>5</v>
      </c>
      <c r="R940" s="37" t="s">
        <v>187</v>
      </c>
      <c r="S940" s="37" t="s">
        <v>114</v>
      </c>
      <c r="T940" s="37" t="s">
        <v>609</v>
      </c>
      <c r="U940" s="37" t="s">
        <v>52</v>
      </c>
      <c r="V940" s="37" t="n">
        <f aca="false">IF(O940="","",YEAR(O940))</f>
        <v>2025</v>
      </c>
      <c r="W940" s="37" t="str">
        <f aca="false">IF(E940&lt;25,"21-24",IF(E940&lt;30,"25-29",IF(E940&lt;35,"30-34",IF(E940&lt;40,"35-39",IF(E940&lt;45,"40-44","45+")))))</f>
        <v>21-24</v>
      </c>
    </row>
    <row r="941" customFormat="false" ht="15" hidden="false" customHeight="false" outlineLevel="0" collapsed="false">
      <c r="A941" s="37" t="s">
        <v>1521</v>
      </c>
      <c r="B941" s="37" t="s">
        <v>572</v>
      </c>
      <c r="C941" s="37" t="s">
        <v>426</v>
      </c>
      <c r="D941" s="37" t="s">
        <v>83</v>
      </c>
      <c r="E941" s="37" t="n">
        <v>32</v>
      </c>
      <c r="F941" s="37" t="s">
        <v>100</v>
      </c>
      <c r="G941" s="37" t="s">
        <v>94</v>
      </c>
      <c r="H941" s="37" t="s">
        <v>321</v>
      </c>
      <c r="I941" s="37" t="s">
        <v>63</v>
      </c>
      <c r="J941" s="37" t="s">
        <v>626</v>
      </c>
      <c r="K941" s="37" t="s">
        <v>77</v>
      </c>
      <c r="L941" s="37" t="s">
        <v>106</v>
      </c>
      <c r="M941" s="37" t="s">
        <v>87</v>
      </c>
      <c r="N941" s="37" t="s">
        <v>90</v>
      </c>
      <c r="O941" s="38" t="n">
        <v>43281</v>
      </c>
      <c r="P941" s="39" t="n">
        <v>1648000</v>
      </c>
      <c r="Q941" s="37" t="n">
        <v>1</v>
      </c>
      <c r="R941" s="37" t="s">
        <v>185</v>
      </c>
      <c r="S941" s="37" t="s">
        <v>115</v>
      </c>
      <c r="T941" s="37" t="s">
        <v>592</v>
      </c>
      <c r="U941" s="37" t="s">
        <v>52</v>
      </c>
      <c r="V941" s="37" t="n">
        <f aca="false">IF(O941="","",YEAR(O941))</f>
        <v>2018</v>
      </c>
      <c r="W941" s="37" t="str">
        <f aca="false">IF(E941&lt;25,"21-24",IF(E941&lt;30,"25-29",IF(E941&lt;35,"30-34",IF(E941&lt;40,"35-39",IF(E941&lt;45,"40-44","45+")))))</f>
        <v>30-34</v>
      </c>
    </row>
    <row r="942" customFormat="false" ht="15" hidden="false" customHeight="false" outlineLevel="0" collapsed="false">
      <c r="A942" s="37" t="s">
        <v>1522</v>
      </c>
      <c r="B942" s="37" t="s">
        <v>494</v>
      </c>
      <c r="C942" s="37" t="s">
        <v>406</v>
      </c>
      <c r="D942" s="37" t="s">
        <v>82</v>
      </c>
      <c r="E942" s="37" t="n">
        <v>22</v>
      </c>
      <c r="F942" s="37" t="s">
        <v>101</v>
      </c>
      <c r="G942" s="37" t="s">
        <v>94</v>
      </c>
      <c r="H942" s="37" t="s">
        <v>326</v>
      </c>
      <c r="I942" s="37" t="s">
        <v>68</v>
      </c>
      <c r="J942" s="37" t="s">
        <v>403</v>
      </c>
      <c r="K942" s="37" t="s">
        <v>76</v>
      </c>
      <c r="L942" s="37" t="s">
        <v>106</v>
      </c>
      <c r="M942" s="37" t="s">
        <v>86</v>
      </c>
      <c r="N942" s="37" t="s">
        <v>90</v>
      </c>
      <c r="O942" s="38" t="n">
        <v>45971</v>
      </c>
      <c r="P942" s="39" t="n">
        <v>711000</v>
      </c>
      <c r="Q942" s="37" t="n">
        <v>2</v>
      </c>
      <c r="R942" s="37" t="s">
        <v>185</v>
      </c>
      <c r="S942" s="37" t="s">
        <v>113</v>
      </c>
      <c r="T942" s="37" t="s">
        <v>1290</v>
      </c>
      <c r="U942" s="37" t="s">
        <v>52</v>
      </c>
      <c r="V942" s="37" t="n">
        <f aca="false">IF(O942="","",YEAR(O942))</f>
        <v>2025</v>
      </c>
      <c r="W942" s="37" t="str">
        <f aca="false">IF(E942&lt;25,"21-24",IF(E942&lt;30,"25-29",IF(E942&lt;35,"30-34",IF(E942&lt;40,"35-39",IF(E942&lt;45,"40-44","45+")))))</f>
        <v>21-24</v>
      </c>
    </row>
    <row r="943" customFormat="false" ht="15" hidden="false" customHeight="false" outlineLevel="0" collapsed="false">
      <c r="A943" s="37" t="s">
        <v>1523</v>
      </c>
      <c r="B943" s="37" t="s">
        <v>448</v>
      </c>
      <c r="C943" s="37" t="s">
        <v>484</v>
      </c>
      <c r="D943" s="37" t="s">
        <v>83</v>
      </c>
      <c r="E943" s="37" t="n">
        <v>31</v>
      </c>
      <c r="F943" s="37" t="s">
        <v>100</v>
      </c>
      <c r="G943" s="37" t="s">
        <v>95</v>
      </c>
      <c r="H943" s="37" t="s">
        <v>319</v>
      </c>
      <c r="I943" s="37" t="s">
        <v>61</v>
      </c>
      <c r="J943" s="37" t="s">
        <v>508</v>
      </c>
      <c r="K943" s="37" t="s">
        <v>76</v>
      </c>
      <c r="L943" s="37" t="s">
        <v>105</v>
      </c>
      <c r="M943" s="37" t="s">
        <v>87</v>
      </c>
      <c r="N943" s="37" t="s">
        <v>90</v>
      </c>
      <c r="O943" s="38" t="n">
        <v>45449</v>
      </c>
      <c r="P943" s="39" t="n">
        <v>871000</v>
      </c>
      <c r="Q943" s="37" t="n">
        <v>12</v>
      </c>
      <c r="R943" s="37" t="s">
        <v>187</v>
      </c>
      <c r="S943" s="37" t="s">
        <v>112</v>
      </c>
      <c r="T943" s="37" t="s">
        <v>517</v>
      </c>
      <c r="U943" s="37" t="s">
        <v>52</v>
      </c>
      <c r="V943" s="37" t="n">
        <f aca="false">IF(O943="","",YEAR(O943))</f>
        <v>2024</v>
      </c>
      <c r="W943" s="37" t="str">
        <f aca="false">IF(E943&lt;25,"21-24",IF(E943&lt;30,"25-29",IF(E943&lt;35,"30-34",IF(E943&lt;40,"35-39",IF(E943&lt;45,"40-44","45+")))))</f>
        <v>30-34</v>
      </c>
    </row>
    <row r="944" customFormat="false" ht="15" hidden="false" customHeight="false" outlineLevel="0" collapsed="false">
      <c r="A944" s="37" t="s">
        <v>1524</v>
      </c>
      <c r="B944" s="37" t="s">
        <v>412</v>
      </c>
      <c r="C944" s="37" t="s">
        <v>429</v>
      </c>
      <c r="D944" s="37" t="s">
        <v>83</v>
      </c>
      <c r="E944" s="37" t="n">
        <v>36</v>
      </c>
      <c r="F944" s="37" t="s">
        <v>100</v>
      </c>
      <c r="G944" s="37" t="s">
        <v>94</v>
      </c>
      <c r="H944" s="37" t="s">
        <v>321</v>
      </c>
      <c r="I944" s="37" t="s">
        <v>63</v>
      </c>
      <c r="J944" s="37" t="s">
        <v>388</v>
      </c>
      <c r="K944" s="37" t="s">
        <v>77</v>
      </c>
      <c r="L944" s="37" t="s">
        <v>106</v>
      </c>
      <c r="M944" s="37" t="s">
        <v>88</v>
      </c>
      <c r="N944" s="37" t="s">
        <v>90</v>
      </c>
      <c r="O944" s="38" t="n">
        <v>43961</v>
      </c>
      <c r="P944" s="39" t="n">
        <v>2572000</v>
      </c>
      <c r="Q944" s="37" t="n">
        <v>22</v>
      </c>
      <c r="R944" s="37" t="s">
        <v>187</v>
      </c>
      <c r="S944" s="37" t="s">
        <v>115</v>
      </c>
      <c r="T944" s="37" t="s">
        <v>673</v>
      </c>
      <c r="U944" s="37" t="s">
        <v>53</v>
      </c>
      <c r="V944" s="37" t="n">
        <f aca="false">IF(O944="","",YEAR(O944))</f>
        <v>2020</v>
      </c>
      <c r="W944" s="37" t="str">
        <f aca="false">IF(E944&lt;25,"21-24",IF(E944&lt;30,"25-29",IF(E944&lt;35,"30-34",IF(E944&lt;40,"35-39",IF(E944&lt;45,"40-44","45+")))))</f>
        <v>35-39</v>
      </c>
    </row>
    <row r="945" customFormat="false" ht="15" hidden="false" customHeight="false" outlineLevel="0" collapsed="false">
      <c r="A945" s="37" t="s">
        <v>1525</v>
      </c>
      <c r="B945" s="37" t="s">
        <v>519</v>
      </c>
      <c r="C945" s="37" t="s">
        <v>642</v>
      </c>
      <c r="D945" s="37" t="s">
        <v>83</v>
      </c>
      <c r="E945" s="37" t="n">
        <v>34</v>
      </c>
      <c r="F945" s="37" t="s">
        <v>101</v>
      </c>
      <c r="G945" s="37" t="s">
        <v>94</v>
      </c>
      <c r="H945" s="37" t="s">
        <v>321</v>
      </c>
      <c r="I945" s="37" t="s">
        <v>63</v>
      </c>
      <c r="J945" s="37" t="s">
        <v>388</v>
      </c>
      <c r="K945" s="37" t="s">
        <v>77</v>
      </c>
      <c r="L945" s="37" t="s">
        <v>106</v>
      </c>
      <c r="M945" s="37" t="s">
        <v>86</v>
      </c>
      <c r="N945" s="37" t="s">
        <v>90</v>
      </c>
      <c r="O945" s="38" t="n">
        <v>43416</v>
      </c>
      <c r="P945" s="39" t="n">
        <v>1633000</v>
      </c>
      <c r="Q945" s="37" t="n">
        <v>6</v>
      </c>
      <c r="R945" s="37" t="s">
        <v>187</v>
      </c>
      <c r="S945" s="37" t="s">
        <v>113</v>
      </c>
      <c r="T945" s="37" t="s">
        <v>712</v>
      </c>
      <c r="U945" s="37" t="s">
        <v>52</v>
      </c>
      <c r="V945" s="37" t="n">
        <f aca="false">IF(O945="","",YEAR(O945))</f>
        <v>2018</v>
      </c>
      <c r="W945" s="37" t="str">
        <f aca="false">IF(E945&lt;25,"21-24",IF(E945&lt;30,"25-29",IF(E945&lt;35,"30-34",IF(E945&lt;40,"35-39",IF(E945&lt;45,"40-44","45+")))))</f>
        <v>30-34</v>
      </c>
    </row>
    <row r="946" customFormat="false" ht="15" hidden="false" customHeight="false" outlineLevel="0" collapsed="false">
      <c r="A946" s="37" t="s">
        <v>1293</v>
      </c>
      <c r="B946" s="37" t="s">
        <v>507</v>
      </c>
      <c r="C946" s="37" t="s">
        <v>375</v>
      </c>
      <c r="D946" s="37" t="s">
        <v>83</v>
      </c>
      <c r="E946" s="37" t="n">
        <v>42</v>
      </c>
      <c r="F946" s="37" t="s">
        <v>101</v>
      </c>
      <c r="G946" s="37" t="s">
        <v>94</v>
      </c>
      <c r="H946" s="37" t="s">
        <v>321</v>
      </c>
      <c r="I946" s="37" t="s">
        <v>63</v>
      </c>
      <c r="J946" s="37" t="s">
        <v>529</v>
      </c>
      <c r="K946" s="37" t="s">
        <v>78</v>
      </c>
      <c r="L946" s="37" t="s">
        <v>104</v>
      </c>
      <c r="M946" s="37" t="s">
        <v>87</v>
      </c>
      <c r="N946" s="37" t="s">
        <v>90</v>
      </c>
      <c r="O946" s="38" t="n">
        <v>42161</v>
      </c>
      <c r="P946" s="39" t="n">
        <v>2820000</v>
      </c>
      <c r="Q946" s="37" t="n">
        <v>6</v>
      </c>
      <c r="R946" s="37" t="s">
        <v>187</v>
      </c>
      <c r="S946" s="37" t="s">
        <v>111</v>
      </c>
      <c r="T946" s="37" t="s">
        <v>759</v>
      </c>
      <c r="U946" s="37" t="s">
        <v>52</v>
      </c>
      <c r="V946" s="37" t="n">
        <f aca="false">IF(O946="","",YEAR(O946))</f>
        <v>2015</v>
      </c>
      <c r="W946" s="37" t="str">
        <f aca="false">IF(E946&lt;25,"21-24",IF(E946&lt;30,"25-29",IF(E946&lt;35,"30-34",IF(E946&lt;40,"35-39",IF(E946&lt;45,"40-44","45+")))))</f>
        <v>40-44</v>
      </c>
    </row>
    <row r="947" customFormat="false" ht="15" hidden="false" customHeight="false" outlineLevel="0" collapsed="false">
      <c r="A947" s="37" t="s">
        <v>1526</v>
      </c>
      <c r="B947" s="37" t="s">
        <v>507</v>
      </c>
      <c r="C947" s="37" t="s">
        <v>433</v>
      </c>
      <c r="D947" s="37" t="s">
        <v>82</v>
      </c>
      <c r="E947" s="37" t="n">
        <v>31</v>
      </c>
      <c r="F947" s="37" t="s">
        <v>102</v>
      </c>
      <c r="G947" s="37" t="s">
        <v>95</v>
      </c>
      <c r="H947" s="37" t="s">
        <v>322</v>
      </c>
      <c r="I947" s="37" t="s">
        <v>64</v>
      </c>
      <c r="J947" s="37" t="s">
        <v>440</v>
      </c>
      <c r="K947" s="37" t="s">
        <v>76</v>
      </c>
      <c r="L947" s="37" t="s">
        <v>104</v>
      </c>
      <c r="M947" s="37" t="s">
        <v>88</v>
      </c>
      <c r="N947" s="37" t="s">
        <v>90</v>
      </c>
      <c r="O947" s="38" t="n">
        <v>45554</v>
      </c>
      <c r="P947" s="39" t="n">
        <v>618000</v>
      </c>
      <c r="Q947" s="37" t="n">
        <v>5</v>
      </c>
      <c r="R947" s="37" t="s">
        <v>185</v>
      </c>
      <c r="S947" s="37" t="s">
        <v>111</v>
      </c>
      <c r="T947" s="37" t="s">
        <v>771</v>
      </c>
      <c r="U947" s="37" t="s">
        <v>52</v>
      </c>
      <c r="V947" s="37" t="n">
        <f aca="false">IF(O947="","",YEAR(O947))</f>
        <v>2024</v>
      </c>
      <c r="W947" s="37" t="str">
        <f aca="false">IF(E947&lt;25,"21-24",IF(E947&lt;30,"25-29",IF(E947&lt;35,"30-34",IF(E947&lt;40,"35-39",IF(E947&lt;45,"40-44","45+")))))</f>
        <v>30-34</v>
      </c>
    </row>
    <row r="948" customFormat="false" ht="15" hidden="false" customHeight="false" outlineLevel="0" collapsed="false">
      <c r="A948" s="37" t="s">
        <v>1527</v>
      </c>
      <c r="B948" s="37" t="s">
        <v>364</v>
      </c>
      <c r="C948" s="37" t="s">
        <v>375</v>
      </c>
      <c r="D948" s="37" t="s">
        <v>83</v>
      </c>
      <c r="E948" s="37" t="n">
        <v>36</v>
      </c>
      <c r="F948" s="37" t="s">
        <v>100</v>
      </c>
      <c r="G948" s="37" t="s">
        <v>95</v>
      </c>
      <c r="H948" s="37" t="s">
        <v>320</v>
      </c>
      <c r="I948" s="37" t="s">
        <v>62</v>
      </c>
      <c r="J948" s="37" t="s">
        <v>420</v>
      </c>
      <c r="K948" s="37" t="s">
        <v>78</v>
      </c>
      <c r="L948" s="37" t="s">
        <v>106</v>
      </c>
      <c r="M948" s="37" t="s">
        <v>87</v>
      </c>
      <c r="N948" s="37" t="s">
        <v>90</v>
      </c>
      <c r="O948" s="38" t="n">
        <v>44150</v>
      </c>
      <c r="P948" s="39" t="n">
        <v>3312000</v>
      </c>
      <c r="Q948" s="37" t="n">
        <v>2</v>
      </c>
      <c r="R948" s="37" t="s">
        <v>185</v>
      </c>
      <c r="S948" s="37" t="s">
        <v>113</v>
      </c>
      <c r="T948" s="37" t="s">
        <v>725</v>
      </c>
      <c r="U948" s="37" t="s">
        <v>52</v>
      </c>
      <c r="V948" s="37" t="n">
        <f aca="false">IF(O948="","",YEAR(O948))</f>
        <v>2020</v>
      </c>
      <c r="W948" s="37" t="str">
        <f aca="false">IF(E948&lt;25,"21-24",IF(E948&lt;30,"25-29",IF(E948&lt;35,"30-34",IF(E948&lt;40,"35-39",IF(E948&lt;45,"40-44","45+")))))</f>
        <v>35-39</v>
      </c>
    </row>
    <row r="949" customFormat="false" ht="15" hidden="false" customHeight="false" outlineLevel="0" collapsed="false">
      <c r="A949" s="37" t="s">
        <v>1528</v>
      </c>
      <c r="B949" s="37" t="s">
        <v>519</v>
      </c>
      <c r="C949" s="37" t="s">
        <v>396</v>
      </c>
      <c r="D949" s="37" t="s">
        <v>82</v>
      </c>
      <c r="E949" s="37" t="n">
        <v>30</v>
      </c>
      <c r="F949" s="37" t="s">
        <v>100</v>
      </c>
      <c r="G949" s="37" t="s">
        <v>95</v>
      </c>
      <c r="H949" s="37" t="s">
        <v>323</v>
      </c>
      <c r="I949" s="37" t="s">
        <v>65</v>
      </c>
      <c r="J949" s="37" t="s">
        <v>376</v>
      </c>
      <c r="K949" s="37" t="s">
        <v>76</v>
      </c>
      <c r="L949" s="37" t="s">
        <v>104</v>
      </c>
      <c r="M949" s="37" t="s">
        <v>86</v>
      </c>
      <c r="N949" s="37" t="s">
        <v>90</v>
      </c>
      <c r="O949" s="38" t="n">
        <v>44265</v>
      </c>
      <c r="P949" s="39" t="n">
        <v>1179000</v>
      </c>
      <c r="Q949" s="37" t="n">
        <v>5</v>
      </c>
      <c r="R949" s="37" t="s">
        <v>187</v>
      </c>
      <c r="S949" s="37" t="s">
        <v>112</v>
      </c>
      <c r="T949" s="37" t="s">
        <v>920</v>
      </c>
      <c r="U949" s="37" t="s">
        <v>52</v>
      </c>
      <c r="V949" s="37" t="n">
        <f aca="false">IF(O949="","",YEAR(O949))</f>
        <v>2021</v>
      </c>
      <c r="W949" s="37" t="str">
        <f aca="false">IF(E949&lt;25,"21-24",IF(E949&lt;30,"25-29",IF(E949&lt;35,"30-34",IF(E949&lt;40,"35-39",IF(E949&lt;45,"40-44","45+")))))</f>
        <v>30-34</v>
      </c>
    </row>
    <row r="950" customFormat="false" ht="15" hidden="false" customHeight="false" outlineLevel="0" collapsed="false">
      <c r="A950" s="37" t="s">
        <v>1529</v>
      </c>
      <c r="B950" s="37" t="s">
        <v>422</v>
      </c>
      <c r="C950" s="37" t="s">
        <v>484</v>
      </c>
      <c r="D950" s="37" t="s">
        <v>83</v>
      </c>
      <c r="E950" s="37" t="n">
        <v>28</v>
      </c>
      <c r="F950" s="37" t="s">
        <v>101</v>
      </c>
      <c r="G950" s="37" t="s">
        <v>94</v>
      </c>
      <c r="H950" s="37" t="s">
        <v>318</v>
      </c>
      <c r="I950" s="37" t="s">
        <v>60</v>
      </c>
      <c r="J950" s="37" t="s">
        <v>366</v>
      </c>
      <c r="K950" s="37" t="s">
        <v>76</v>
      </c>
      <c r="L950" s="37" t="s">
        <v>105</v>
      </c>
      <c r="M950" s="37" t="s">
        <v>86</v>
      </c>
      <c r="N950" s="37" t="s">
        <v>90</v>
      </c>
      <c r="O950" s="38" t="n">
        <v>45507</v>
      </c>
      <c r="P950" s="39" t="n">
        <v>1376000</v>
      </c>
      <c r="Q950" s="37" t="n">
        <v>11</v>
      </c>
      <c r="R950" s="37" t="s">
        <v>185</v>
      </c>
      <c r="S950" s="37" t="s">
        <v>114</v>
      </c>
      <c r="T950" s="37" t="s">
        <v>870</v>
      </c>
      <c r="U950" s="37" t="s">
        <v>53</v>
      </c>
      <c r="V950" s="37" t="n">
        <f aca="false">IF(O950="","",YEAR(O950))</f>
        <v>2024</v>
      </c>
      <c r="W950" s="37" t="str">
        <f aca="false">IF(E950&lt;25,"21-24",IF(E950&lt;30,"25-29",IF(E950&lt;35,"30-34",IF(E950&lt;40,"35-39",IF(E950&lt;45,"40-44","45+")))))</f>
        <v>25-29</v>
      </c>
    </row>
    <row r="951" customFormat="false" ht="15" hidden="false" customHeight="false" outlineLevel="0" collapsed="false">
      <c r="A951" s="37" t="s">
        <v>1530</v>
      </c>
      <c r="B951" s="37" t="s">
        <v>515</v>
      </c>
      <c r="C951" s="37" t="s">
        <v>469</v>
      </c>
      <c r="D951" s="37" t="s">
        <v>82</v>
      </c>
      <c r="E951" s="37" t="n">
        <v>28</v>
      </c>
      <c r="F951" s="37" t="s">
        <v>100</v>
      </c>
      <c r="G951" s="37" t="s">
        <v>94</v>
      </c>
      <c r="H951" s="37" t="s">
        <v>325</v>
      </c>
      <c r="I951" s="37" t="s">
        <v>67</v>
      </c>
      <c r="J951" s="37" t="s">
        <v>716</v>
      </c>
      <c r="K951" s="37" t="s">
        <v>76</v>
      </c>
      <c r="L951" s="37" t="s">
        <v>105</v>
      </c>
      <c r="M951" s="37" t="s">
        <v>87</v>
      </c>
      <c r="N951" s="37" t="s">
        <v>90</v>
      </c>
      <c r="O951" s="38" t="n">
        <v>45746</v>
      </c>
      <c r="P951" s="39" t="n">
        <v>1194000</v>
      </c>
      <c r="Q951" s="37" t="n">
        <v>12</v>
      </c>
      <c r="R951" s="37" t="s">
        <v>185</v>
      </c>
      <c r="S951" s="37" t="s">
        <v>113</v>
      </c>
      <c r="T951" s="37" t="s">
        <v>1227</v>
      </c>
      <c r="U951" s="37" t="s">
        <v>53</v>
      </c>
      <c r="V951" s="37" t="n">
        <f aca="false">IF(O951="","",YEAR(O951))</f>
        <v>2025</v>
      </c>
      <c r="W951" s="37" t="str">
        <f aca="false">IF(E951&lt;25,"21-24",IF(E951&lt;30,"25-29",IF(E951&lt;35,"30-34",IF(E951&lt;40,"35-39",IF(E951&lt;45,"40-44","45+")))))</f>
        <v>25-29</v>
      </c>
    </row>
    <row r="952" customFormat="false" ht="15" hidden="false" customHeight="false" outlineLevel="0" collapsed="false">
      <c r="A952" s="37" t="s">
        <v>1369</v>
      </c>
      <c r="B952" s="37" t="s">
        <v>600</v>
      </c>
      <c r="C952" s="37" t="s">
        <v>484</v>
      </c>
      <c r="D952" s="37" t="s">
        <v>82</v>
      </c>
      <c r="E952" s="37" t="n">
        <v>35</v>
      </c>
      <c r="F952" s="37" t="s">
        <v>101</v>
      </c>
      <c r="G952" s="37" t="s">
        <v>97</v>
      </c>
      <c r="H952" s="37" t="s">
        <v>320</v>
      </c>
      <c r="I952" s="37" t="s">
        <v>62</v>
      </c>
      <c r="J952" s="37" t="s">
        <v>420</v>
      </c>
      <c r="K952" s="37" t="s">
        <v>78</v>
      </c>
      <c r="L952" s="37" t="s">
        <v>107</v>
      </c>
      <c r="M952" s="37" t="s">
        <v>87</v>
      </c>
      <c r="N952" s="37" t="s">
        <v>90</v>
      </c>
      <c r="O952" s="38" t="n">
        <v>42814</v>
      </c>
      <c r="P952" s="39" t="n">
        <v>4486000</v>
      </c>
      <c r="Q952" s="37" t="n">
        <v>33</v>
      </c>
      <c r="R952" s="37" t="s">
        <v>185</v>
      </c>
      <c r="S952" s="37" t="s">
        <v>111</v>
      </c>
      <c r="T952" s="37" t="s">
        <v>1268</v>
      </c>
      <c r="U952" s="37" t="s">
        <v>52</v>
      </c>
      <c r="V952" s="37" t="n">
        <f aca="false">IF(O952="","",YEAR(O952))</f>
        <v>2017</v>
      </c>
      <c r="W952" s="37" t="str">
        <f aca="false">IF(E952&lt;25,"21-24",IF(E952&lt;30,"25-29",IF(E952&lt;35,"30-34",IF(E952&lt;40,"35-39",IF(E952&lt;45,"40-44","45+")))))</f>
        <v>35-39</v>
      </c>
    </row>
    <row r="953" customFormat="false" ht="15" hidden="false" customHeight="false" outlineLevel="0" collapsed="false">
      <c r="A953" s="37" t="s">
        <v>1531</v>
      </c>
      <c r="B953" s="37" t="s">
        <v>448</v>
      </c>
      <c r="C953" s="37" t="s">
        <v>396</v>
      </c>
      <c r="D953" s="37" t="s">
        <v>83</v>
      </c>
      <c r="E953" s="37" t="n">
        <v>36</v>
      </c>
      <c r="F953" s="37" t="s">
        <v>100</v>
      </c>
      <c r="G953" s="37" t="s">
        <v>94</v>
      </c>
      <c r="H953" s="37" t="s">
        <v>319</v>
      </c>
      <c r="I953" s="37" t="s">
        <v>61</v>
      </c>
      <c r="J953" s="37" t="s">
        <v>423</v>
      </c>
      <c r="K953" s="37" t="s">
        <v>78</v>
      </c>
      <c r="L953" s="37" t="s">
        <v>106</v>
      </c>
      <c r="M953" s="37" t="s">
        <v>86</v>
      </c>
      <c r="N953" s="37" t="s">
        <v>90</v>
      </c>
      <c r="O953" s="38" t="n">
        <v>45939</v>
      </c>
      <c r="P953" s="39" t="n">
        <v>3573000</v>
      </c>
      <c r="Q953" s="37" t="n">
        <v>14</v>
      </c>
      <c r="R953" s="37" t="s">
        <v>185</v>
      </c>
      <c r="S953" s="37" t="s">
        <v>111</v>
      </c>
      <c r="T953" s="37" t="s">
        <v>987</v>
      </c>
      <c r="U953" s="37" t="s">
        <v>52</v>
      </c>
      <c r="V953" s="37" t="n">
        <f aca="false">IF(O953="","",YEAR(O953))</f>
        <v>2025</v>
      </c>
      <c r="W953" s="37" t="str">
        <f aca="false">IF(E953&lt;25,"21-24",IF(E953&lt;30,"25-29",IF(E953&lt;35,"30-34",IF(E953&lt;40,"35-39",IF(E953&lt;45,"40-44","45+")))))</f>
        <v>35-39</v>
      </c>
    </row>
    <row r="954" customFormat="false" ht="15" hidden="false" customHeight="false" outlineLevel="0" collapsed="false">
      <c r="A954" s="37" t="s">
        <v>862</v>
      </c>
      <c r="B954" s="37" t="s">
        <v>432</v>
      </c>
      <c r="C954" s="37" t="s">
        <v>469</v>
      </c>
      <c r="D954" s="37" t="s">
        <v>83</v>
      </c>
      <c r="E954" s="37" t="n">
        <v>40</v>
      </c>
      <c r="F954" s="37" t="s">
        <v>100</v>
      </c>
      <c r="G954" s="37" t="s">
        <v>98</v>
      </c>
      <c r="H954" s="37" t="s">
        <v>324</v>
      </c>
      <c r="I954" s="37" t="s">
        <v>66</v>
      </c>
      <c r="J954" s="37" t="s">
        <v>434</v>
      </c>
      <c r="K954" s="37" t="s">
        <v>78</v>
      </c>
      <c r="L954" s="37" t="s">
        <v>105</v>
      </c>
      <c r="M954" s="37" t="s">
        <v>86</v>
      </c>
      <c r="N954" s="37" t="s">
        <v>90</v>
      </c>
      <c r="O954" s="38" t="n">
        <v>45205</v>
      </c>
      <c r="P954" s="39" t="n">
        <v>3688000</v>
      </c>
      <c r="Q954" s="37" t="n">
        <v>16</v>
      </c>
      <c r="R954" s="37" t="s">
        <v>185</v>
      </c>
      <c r="S954" s="37" t="s">
        <v>115</v>
      </c>
      <c r="T954" s="37" t="s">
        <v>1148</v>
      </c>
      <c r="U954" s="37" t="s">
        <v>52</v>
      </c>
      <c r="V954" s="37" t="n">
        <f aca="false">IF(O954="","",YEAR(O954))</f>
        <v>2023</v>
      </c>
      <c r="W954" s="37" t="str">
        <f aca="false">IF(E954&lt;25,"21-24",IF(E954&lt;30,"25-29",IF(E954&lt;35,"30-34",IF(E954&lt;40,"35-39",IF(E954&lt;45,"40-44","45+")))))</f>
        <v>40-44</v>
      </c>
    </row>
    <row r="955" customFormat="false" ht="15" hidden="false" customHeight="false" outlineLevel="0" collapsed="false">
      <c r="A955" s="37" t="s">
        <v>1532</v>
      </c>
      <c r="B955" s="37" t="s">
        <v>503</v>
      </c>
      <c r="C955" s="37" t="s">
        <v>387</v>
      </c>
      <c r="D955" s="37" t="s">
        <v>82</v>
      </c>
      <c r="E955" s="37" t="n">
        <v>31</v>
      </c>
      <c r="F955" s="37" t="s">
        <v>100</v>
      </c>
      <c r="G955" s="37" t="s">
        <v>94</v>
      </c>
      <c r="H955" s="37" t="s">
        <v>326</v>
      </c>
      <c r="I955" s="37" t="s">
        <v>68</v>
      </c>
      <c r="J955" s="37" t="s">
        <v>403</v>
      </c>
      <c r="K955" s="37" t="s">
        <v>76</v>
      </c>
      <c r="L955" s="37" t="s">
        <v>105</v>
      </c>
      <c r="M955" s="37" t="s">
        <v>87</v>
      </c>
      <c r="N955" s="37" t="s">
        <v>90</v>
      </c>
      <c r="O955" s="38" t="n">
        <v>45005</v>
      </c>
      <c r="P955" s="39" t="n">
        <v>1144000</v>
      </c>
      <c r="Q955" s="37" t="n">
        <v>7</v>
      </c>
      <c r="R955" s="37" t="s">
        <v>187</v>
      </c>
      <c r="S955" s="37" t="s">
        <v>113</v>
      </c>
      <c r="T955" s="37" t="s">
        <v>1064</v>
      </c>
      <c r="U955" s="37" t="s">
        <v>52</v>
      </c>
      <c r="V955" s="37" t="n">
        <f aca="false">IF(O955="","",YEAR(O955))</f>
        <v>2023</v>
      </c>
      <c r="W955" s="37" t="str">
        <f aca="false">IF(E955&lt;25,"21-24",IF(E955&lt;30,"25-29",IF(E955&lt;35,"30-34",IF(E955&lt;40,"35-39",IF(E955&lt;45,"40-44","45+")))))</f>
        <v>30-34</v>
      </c>
    </row>
    <row r="956" customFormat="false" ht="15" hidden="false" customHeight="false" outlineLevel="0" collapsed="false">
      <c r="A956" s="37" t="s">
        <v>1533</v>
      </c>
      <c r="B956" s="37" t="s">
        <v>479</v>
      </c>
      <c r="C956" s="37" t="s">
        <v>413</v>
      </c>
      <c r="D956" s="37" t="s">
        <v>82</v>
      </c>
      <c r="E956" s="37" t="n">
        <v>38</v>
      </c>
      <c r="F956" s="37" t="s">
        <v>101</v>
      </c>
      <c r="G956" s="37" t="s">
        <v>94</v>
      </c>
      <c r="H956" s="37" t="s">
        <v>320</v>
      </c>
      <c r="I956" s="37" t="s">
        <v>62</v>
      </c>
      <c r="J956" s="37" t="s">
        <v>485</v>
      </c>
      <c r="K956" s="37" t="s">
        <v>78</v>
      </c>
      <c r="L956" s="37" t="s">
        <v>104</v>
      </c>
      <c r="M956" s="37" t="s">
        <v>87</v>
      </c>
      <c r="N956" s="37" t="s">
        <v>90</v>
      </c>
      <c r="O956" s="38" t="n">
        <v>42141</v>
      </c>
      <c r="P956" s="39" t="n">
        <v>2704000</v>
      </c>
      <c r="Q956" s="37" t="n">
        <v>2</v>
      </c>
      <c r="R956" s="37" t="s">
        <v>185</v>
      </c>
      <c r="S956" s="37" t="s">
        <v>113</v>
      </c>
      <c r="T956" s="37" t="s">
        <v>559</v>
      </c>
      <c r="U956" s="37" t="s">
        <v>52</v>
      </c>
      <c r="V956" s="37" t="n">
        <f aca="false">IF(O956="","",YEAR(O956))</f>
        <v>2015</v>
      </c>
      <c r="W956" s="37" t="str">
        <f aca="false">IF(E956&lt;25,"21-24",IF(E956&lt;30,"25-29",IF(E956&lt;35,"30-34",IF(E956&lt;40,"35-39",IF(E956&lt;45,"40-44","45+")))))</f>
        <v>35-39</v>
      </c>
    </row>
    <row r="957" customFormat="false" ht="15" hidden="false" customHeight="false" outlineLevel="0" collapsed="false">
      <c r="A957" s="37" t="s">
        <v>1534</v>
      </c>
      <c r="B957" s="37" t="s">
        <v>379</v>
      </c>
      <c r="C957" s="37" t="s">
        <v>642</v>
      </c>
      <c r="D957" s="37" t="s">
        <v>82</v>
      </c>
      <c r="E957" s="37" t="n">
        <v>41</v>
      </c>
      <c r="F957" s="37" t="s">
        <v>101</v>
      </c>
      <c r="G957" s="37" t="s">
        <v>95</v>
      </c>
      <c r="H957" s="37" t="s">
        <v>321</v>
      </c>
      <c r="I957" s="37" t="s">
        <v>63</v>
      </c>
      <c r="J957" s="37" t="s">
        <v>388</v>
      </c>
      <c r="K957" s="37" t="s">
        <v>77</v>
      </c>
      <c r="L957" s="37" t="s">
        <v>106</v>
      </c>
      <c r="M957" s="37" t="s">
        <v>87</v>
      </c>
      <c r="N957" s="37" t="s">
        <v>90</v>
      </c>
      <c r="O957" s="38" t="n">
        <v>46028</v>
      </c>
      <c r="P957" s="39" t="n">
        <v>2000000</v>
      </c>
      <c r="Q957" s="37" t="n">
        <v>5</v>
      </c>
      <c r="R957" s="37" t="s">
        <v>187</v>
      </c>
      <c r="S957" s="37" t="s">
        <v>113</v>
      </c>
      <c r="T957" s="37" t="s">
        <v>1535</v>
      </c>
      <c r="U957" s="37" t="s">
        <v>52</v>
      </c>
      <c r="V957" s="37" t="n">
        <f aca="false">IF(O957="","",YEAR(O957))</f>
        <v>2026</v>
      </c>
      <c r="W957" s="37" t="str">
        <f aca="false">IF(E957&lt;25,"21-24",IF(E957&lt;30,"25-29",IF(E957&lt;35,"30-34",IF(E957&lt;40,"35-39",IF(E957&lt;45,"40-44","45+")))))</f>
        <v>40-44</v>
      </c>
    </row>
    <row r="958" customFormat="false" ht="15" hidden="false" customHeight="false" outlineLevel="0" collapsed="false">
      <c r="A958" s="37" t="s">
        <v>1536</v>
      </c>
      <c r="B958" s="37" t="s">
        <v>412</v>
      </c>
      <c r="C958" s="37" t="s">
        <v>370</v>
      </c>
      <c r="D958" s="37" t="s">
        <v>83</v>
      </c>
      <c r="E958" s="37" t="n">
        <v>29</v>
      </c>
      <c r="F958" s="37" t="s">
        <v>100</v>
      </c>
      <c r="G958" s="37" t="s">
        <v>95</v>
      </c>
      <c r="H958" s="37" t="s">
        <v>318</v>
      </c>
      <c r="I958" s="37" t="s">
        <v>60</v>
      </c>
      <c r="J958" s="37" t="s">
        <v>384</v>
      </c>
      <c r="K958" s="37" t="s">
        <v>76</v>
      </c>
      <c r="L958" s="37" t="s">
        <v>107</v>
      </c>
      <c r="M958" s="37" t="s">
        <v>87</v>
      </c>
      <c r="N958" s="37" t="s">
        <v>90</v>
      </c>
      <c r="O958" s="38" t="n">
        <v>44976</v>
      </c>
      <c r="P958" s="39" t="n">
        <v>1074000</v>
      </c>
      <c r="Q958" s="37" t="n">
        <v>8</v>
      </c>
      <c r="R958" s="37" t="s">
        <v>187</v>
      </c>
      <c r="S958" s="37" t="s">
        <v>113</v>
      </c>
      <c r="T958" s="37" t="s">
        <v>821</v>
      </c>
      <c r="U958" s="37" t="s">
        <v>52</v>
      </c>
      <c r="V958" s="37" t="n">
        <f aca="false">IF(O958="","",YEAR(O958))</f>
        <v>2023</v>
      </c>
      <c r="W958" s="37" t="str">
        <f aca="false">IF(E958&lt;25,"21-24",IF(E958&lt;30,"25-29",IF(E958&lt;35,"30-34",IF(E958&lt;40,"35-39",IF(E958&lt;45,"40-44","45+")))))</f>
        <v>25-29</v>
      </c>
    </row>
    <row r="959" customFormat="false" ht="15" hidden="false" customHeight="false" outlineLevel="0" collapsed="false">
      <c r="A959" s="37" t="s">
        <v>1537</v>
      </c>
      <c r="B959" s="37" t="s">
        <v>600</v>
      </c>
      <c r="C959" s="37" t="s">
        <v>361</v>
      </c>
      <c r="D959" s="37" t="s">
        <v>83</v>
      </c>
      <c r="E959" s="37" t="n">
        <v>34</v>
      </c>
      <c r="F959" s="37" t="s">
        <v>100</v>
      </c>
      <c r="G959" s="37" t="s">
        <v>95</v>
      </c>
      <c r="H959" s="37" t="s">
        <v>319</v>
      </c>
      <c r="I959" s="37" t="s">
        <v>61</v>
      </c>
      <c r="J959" s="37" t="s">
        <v>573</v>
      </c>
      <c r="K959" s="37" t="s">
        <v>77</v>
      </c>
      <c r="L959" s="37" t="s">
        <v>105</v>
      </c>
      <c r="M959" s="37" t="s">
        <v>86</v>
      </c>
      <c r="N959" s="37" t="s">
        <v>90</v>
      </c>
      <c r="O959" s="38" t="n">
        <v>43992</v>
      </c>
      <c r="P959" s="39" t="n">
        <v>2590000</v>
      </c>
      <c r="Q959" s="37" t="n">
        <v>10</v>
      </c>
      <c r="R959" s="37" t="s">
        <v>185</v>
      </c>
      <c r="S959" s="37" t="s">
        <v>113</v>
      </c>
      <c r="T959" s="37" t="s">
        <v>381</v>
      </c>
      <c r="U959" s="37" t="s">
        <v>52</v>
      </c>
      <c r="V959" s="37" t="n">
        <f aca="false">IF(O959="","",YEAR(O959))</f>
        <v>2020</v>
      </c>
      <c r="W959" s="37" t="str">
        <f aca="false">IF(E959&lt;25,"21-24",IF(E959&lt;30,"25-29",IF(E959&lt;35,"30-34",IF(E959&lt;40,"35-39",IF(E959&lt;45,"40-44","45+")))))</f>
        <v>30-34</v>
      </c>
    </row>
    <row r="960" customFormat="false" ht="15" hidden="false" customHeight="false" outlineLevel="0" collapsed="false">
      <c r="A960" s="37" t="s">
        <v>1538</v>
      </c>
      <c r="B960" s="37" t="s">
        <v>468</v>
      </c>
      <c r="C960" s="37" t="s">
        <v>356</v>
      </c>
      <c r="D960" s="37" t="s">
        <v>83</v>
      </c>
      <c r="E960" s="37" t="n">
        <v>26</v>
      </c>
      <c r="F960" s="37" t="s">
        <v>100</v>
      </c>
      <c r="G960" s="37" t="s">
        <v>94</v>
      </c>
      <c r="H960" s="37" t="s">
        <v>323</v>
      </c>
      <c r="I960" s="37" t="s">
        <v>65</v>
      </c>
      <c r="J960" s="37" t="s">
        <v>650</v>
      </c>
      <c r="K960" s="37" t="s">
        <v>76</v>
      </c>
      <c r="L960" s="37" t="s">
        <v>108</v>
      </c>
      <c r="M960" s="37" t="s">
        <v>87</v>
      </c>
      <c r="N960" s="37" t="s">
        <v>90</v>
      </c>
      <c r="O960" s="38" t="n">
        <v>45249</v>
      </c>
      <c r="P960" s="39" t="n">
        <v>786000</v>
      </c>
      <c r="Q960" s="37" t="n">
        <v>3</v>
      </c>
      <c r="R960" s="37" t="s">
        <v>187</v>
      </c>
      <c r="S960" s="37" t="s">
        <v>111</v>
      </c>
      <c r="T960" s="37" t="s">
        <v>1149</v>
      </c>
      <c r="U960" s="37" t="s">
        <v>52</v>
      </c>
      <c r="V960" s="37" t="n">
        <f aca="false">IF(O960="","",YEAR(O960))</f>
        <v>2023</v>
      </c>
      <c r="W960" s="37" t="str">
        <f aca="false">IF(E960&lt;25,"21-24",IF(E960&lt;30,"25-29",IF(E960&lt;35,"30-34",IF(E960&lt;40,"35-39",IF(E960&lt;45,"40-44","45+")))))</f>
        <v>25-29</v>
      </c>
    </row>
    <row r="961" customFormat="false" ht="15" hidden="false" customHeight="false" outlineLevel="0" collapsed="false">
      <c r="A961" s="37" t="s">
        <v>1539</v>
      </c>
      <c r="B961" s="37" t="s">
        <v>519</v>
      </c>
      <c r="C961" s="37" t="s">
        <v>453</v>
      </c>
      <c r="D961" s="37" t="s">
        <v>83</v>
      </c>
      <c r="E961" s="37" t="n">
        <v>24</v>
      </c>
      <c r="F961" s="37" t="s">
        <v>100</v>
      </c>
      <c r="G961" s="37" t="s">
        <v>95</v>
      </c>
      <c r="H961" s="37" t="s">
        <v>318</v>
      </c>
      <c r="I961" s="37" t="s">
        <v>60</v>
      </c>
      <c r="J961" s="37" t="s">
        <v>384</v>
      </c>
      <c r="K961" s="37" t="s">
        <v>76</v>
      </c>
      <c r="L961" s="37" t="s">
        <v>108</v>
      </c>
      <c r="M961" s="37" t="s">
        <v>86</v>
      </c>
      <c r="N961" s="37" t="s">
        <v>90</v>
      </c>
      <c r="O961" s="38" t="n">
        <v>45903</v>
      </c>
      <c r="P961" s="39" t="n">
        <v>682000</v>
      </c>
      <c r="Q961" s="37" t="n">
        <v>9</v>
      </c>
      <c r="R961" s="37" t="s">
        <v>187</v>
      </c>
      <c r="S961" s="37" t="s">
        <v>112</v>
      </c>
      <c r="T961" s="37" t="s">
        <v>408</v>
      </c>
      <c r="U961" s="37" t="s">
        <v>52</v>
      </c>
      <c r="V961" s="37" t="n">
        <f aca="false">IF(O961="","",YEAR(O961))</f>
        <v>2025</v>
      </c>
      <c r="W961" s="37" t="str">
        <f aca="false">IF(E961&lt;25,"21-24",IF(E961&lt;30,"25-29",IF(E961&lt;35,"30-34",IF(E961&lt;40,"35-39",IF(E961&lt;45,"40-44","45+")))))</f>
        <v>21-24</v>
      </c>
    </row>
    <row r="962" customFormat="false" ht="15" hidden="false" customHeight="false" outlineLevel="0" collapsed="false">
      <c r="A962" s="37" t="s">
        <v>1540</v>
      </c>
      <c r="B962" s="37" t="s">
        <v>399</v>
      </c>
      <c r="C962" s="37" t="s">
        <v>383</v>
      </c>
      <c r="D962" s="37" t="s">
        <v>83</v>
      </c>
      <c r="E962" s="37" t="n">
        <v>30</v>
      </c>
      <c r="F962" s="37" t="s">
        <v>100</v>
      </c>
      <c r="G962" s="37" t="s">
        <v>94</v>
      </c>
      <c r="H962" s="37" t="s">
        <v>321</v>
      </c>
      <c r="I962" s="37" t="s">
        <v>63</v>
      </c>
      <c r="J962" s="37" t="s">
        <v>626</v>
      </c>
      <c r="K962" s="37" t="s">
        <v>77</v>
      </c>
      <c r="L962" s="37" t="s">
        <v>105</v>
      </c>
      <c r="M962" s="37" t="s">
        <v>86</v>
      </c>
      <c r="N962" s="37" t="s">
        <v>91</v>
      </c>
      <c r="O962" s="38" t="n">
        <v>43709</v>
      </c>
      <c r="P962" s="39" t="n">
        <v>1490000</v>
      </c>
      <c r="Q962" s="37" t="n">
        <v>9</v>
      </c>
      <c r="R962" s="37" t="s">
        <v>185</v>
      </c>
      <c r="S962" s="37" t="s">
        <v>115</v>
      </c>
      <c r="T962" s="37" t="s">
        <v>965</v>
      </c>
      <c r="U962" s="37" t="s">
        <v>53</v>
      </c>
      <c r="V962" s="37" t="n">
        <f aca="false">IF(O962="","",YEAR(O962))</f>
        <v>2019</v>
      </c>
      <c r="W962" s="37" t="str">
        <f aca="false">IF(E962&lt;25,"21-24",IF(E962&lt;30,"25-29",IF(E962&lt;35,"30-34",IF(E962&lt;40,"35-39",IF(E962&lt;45,"40-44","45+")))))</f>
        <v>30-34</v>
      </c>
    </row>
    <row r="963" customFormat="false" ht="15" hidden="false" customHeight="false" outlineLevel="0" collapsed="false">
      <c r="A963" s="37" t="s">
        <v>939</v>
      </c>
      <c r="B963" s="37" t="s">
        <v>494</v>
      </c>
      <c r="C963" s="37" t="s">
        <v>433</v>
      </c>
      <c r="D963" s="37" t="s">
        <v>82</v>
      </c>
      <c r="E963" s="37" t="n">
        <v>38</v>
      </c>
      <c r="F963" s="37" t="s">
        <v>101</v>
      </c>
      <c r="G963" s="37" t="s">
        <v>94</v>
      </c>
      <c r="H963" s="37" t="s">
        <v>318</v>
      </c>
      <c r="I963" s="37" t="s">
        <v>60</v>
      </c>
      <c r="J963" s="37" t="s">
        <v>407</v>
      </c>
      <c r="K963" s="37" t="s">
        <v>78</v>
      </c>
      <c r="L963" s="37" t="s">
        <v>106</v>
      </c>
      <c r="M963" s="37" t="s">
        <v>87</v>
      </c>
      <c r="N963" s="37" t="s">
        <v>90</v>
      </c>
      <c r="O963" s="38" t="n">
        <v>45845</v>
      </c>
      <c r="P963" s="39" t="n">
        <v>4329000</v>
      </c>
      <c r="Q963" s="37" t="n">
        <v>18</v>
      </c>
      <c r="R963" s="37" t="s">
        <v>187</v>
      </c>
      <c r="S963" s="37" t="s">
        <v>112</v>
      </c>
      <c r="T963" s="37" t="s">
        <v>639</v>
      </c>
      <c r="U963" s="37" t="s">
        <v>52</v>
      </c>
      <c r="V963" s="37" t="n">
        <f aca="false">IF(O963="","",YEAR(O963))</f>
        <v>2025</v>
      </c>
      <c r="W963" s="37" t="str">
        <f aca="false">IF(E963&lt;25,"21-24",IF(E963&lt;30,"25-29",IF(E963&lt;35,"30-34",IF(E963&lt;40,"35-39",IF(E963&lt;45,"40-44","45+")))))</f>
        <v>35-39</v>
      </c>
    </row>
    <row r="964" customFormat="false" ht="15" hidden="false" customHeight="false" outlineLevel="0" collapsed="false">
      <c r="A964" s="37" t="s">
        <v>1541</v>
      </c>
      <c r="B964" s="37" t="s">
        <v>479</v>
      </c>
      <c r="C964" s="37" t="s">
        <v>469</v>
      </c>
      <c r="D964" s="37" t="s">
        <v>83</v>
      </c>
      <c r="E964" s="37" t="n">
        <v>33</v>
      </c>
      <c r="F964" s="37" t="s">
        <v>101</v>
      </c>
      <c r="G964" s="37" t="s">
        <v>95</v>
      </c>
      <c r="H964" s="37" t="s">
        <v>320</v>
      </c>
      <c r="I964" s="37" t="s">
        <v>62</v>
      </c>
      <c r="J964" s="37" t="s">
        <v>481</v>
      </c>
      <c r="K964" s="37" t="s">
        <v>78</v>
      </c>
      <c r="L964" s="37" t="s">
        <v>105</v>
      </c>
      <c r="M964" s="37" t="s">
        <v>86</v>
      </c>
      <c r="N964" s="37" t="s">
        <v>90</v>
      </c>
      <c r="O964" s="38" t="n">
        <v>42557</v>
      </c>
      <c r="P964" s="39" t="n">
        <v>4116000</v>
      </c>
      <c r="Q964" s="37" t="n">
        <v>11</v>
      </c>
      <c r="R964" s="37" t="s">
        <v>187</v>
      </c>
      <c r="S964" s="37" t="s">
        <v>113</v>
      </c>
      <c r="T964" s="37" t="s">
        <v>1542</v>
      </c>
      <c r="U964" s="37" t="s">
        <v>53</v>
      </c>
      <c r="V964" s="37" t="n">
        <f aca="false">IF(O964="","",YEAR(O964))</f>
        <v>2016</v>
      </c>
      <c r="W964" s="37" t="str">
        <f aca="false">IF(E964&lt;25,"21-24",IF(E964&lt;30,"25-29",IF(E964&lt;35,"30-34",IF(E964&lt;40,"35-39",IF(E964&lt;45,"40-44","45+")))))</f>
        <v>30-34</v>
      </c>
    </row>
    <row r="965" customFormat="false" ht="15" hidden="false" customHeight="false" outlineLevel="0" collapsed="false">
      <c r="A965" s="37" t="s">
        <v>1321</v>
      </c>
      <c r="B965" s="37" t="s">
        <v>374</v>
      </c>
      <c r="C965" s="37" t="s">
        <v>383</v>
      </c>
      <c r="D965" s="37" t="s">
        <v>83</v>
      </c>
      <c r="E965" s="37" t="n">
        <v>35</v>
      </c>
      <c r="F965" s="37" t="s">
        <v>100</v>
      </c>
      <c r="G965" s="37" t="s">
        <v>94</v>
      </c>
      <c r="H965" s="37" t="s">
        <v>319</v>
      </c>
      <c r="I965" s="37" t="s">
        <v>61</v>
      </c>
      <c r="J965" s="37" t="s">
        <v>423</v>
      </c>
      <c r="K965" s="37" t="s">
        <v>78</v>
      </c>
      <c r="L965" s="37" t="s">
        <v>109</v>
      </c>
      <c r="M965" s="37" t="s">
        <v>88</v>
      </c>
      <c r="N965" s="37" t="s">
        <v>90</v>
      </c>
      <c r="O965" s="38" t="n">
        <v>42093</v>
      </c>
      <c r="P965" s="39" t="n">
        <v>4034000</v>
      </c>
      <c r="Q965" s="37" t="n">
        <v>3</v>
      </c>
      <c r="R965" s="37" t="s">
        <v>187</v>
      </c>
      <c r="S965" s="37" t="s">
        <v>114</v>
      </c>
      <c r="T965" s="37" t="s">
        <v>514</v>
      </c>
      <c r="U965" s="37" t="s">
        <v>52</v>
      </c>
      <c r="V965" s="37" t="n">
        <f aca="false">IF(O965="","",YEAR(O965))</f>
        <v>2015</v>
      </c>
      <c r="W965" s="37" t="str">
        <f aca="false">IF(E965&lt;25,"21-24",IF(E965&lt;30,"25-29",IF(E965&lt;35,"30-34",IF(E965&lt;40,"35-39",IF(E965&lt;45,"40-44","45+")))))</f>
        <v>35-39</v>
      </c>
    </row>
    <row r="966" customFormat="false" ht="15" hidden="false" customHeight="false" outlineLevel="0" collapsed="false">
      <c r="A966" s="37" t="s">
        <v>1543</v>
      </c>
      <c r="B966" s="37" t="s">
        <v>437</v>
      </c>
      <c r="C966" s="37" t="s">
        <v>413</v>
      </c>
      <c r="D966" s="37" t="s">
        <v>82</v>
      </c>
      <c r="E966" s="37" t="n">
        <v>21</v>
      </c>
      <c r="F966" s="37" t="s">
        <v>100</v>
      </c>
      <c r="G966" s="37" t="s">
        <v>97</v>
      </c>
      <c r="H966" s="37" t="s">
        <v>320</v>
      </c>
      <c r="I966" s="37" t="s">
        <v>62</v>
      </c>
      <c r="J966" s="37" t="s">
        <v>352</v>
      </c>
      <c r="K966" s="37" t="s">
        <v>75</v>
      </c>
      <c r="L966" s="37" t="s">
        <v>104</v>
      </c>
      <c r="M966" s="37" t="s">
        <v>86</v>
      </c>
      <c r="N966" s="37" t="s">
        <v>90</v>
      </c>
      <c r="O966" s="38" t="n">
        <v>46251</v>
      </c>
      <c r="P966" s="39" t="n">
        <v>496000</v>
      </c>
      <c r="Q966" s="37" t="n">
        <v>8</v>
      </c>
      <c r="R966" s="37" t="s">
        <v>187</v>
      </c>
      <c r="S966" s="37" t="s">
        <v>113</v>
      </c>
      <c r="T966" s="37" t="s">
        <v>1486</v>
      </c>
      <c r="U966" s="37" t="s">
        <v>52</v>
      </c>
      <c r="V966" s="37" t="n">
        <f aca="false">IF(O966="","",YEAR(O966))</f>
        <v>2026</v>
      </c>
      <c r="W966" s="37" t="str">
        <f aca="false">IF(E966&lt;25,"21-24",IF(E966&lt;30,"25-29",IF(E966&lt;35,"30-34",IF(E966&lt;40,"35-39",IF(E966&lt;45,"40-44","45+")))))</f>
        <v>21-24</v>
      </c>
    </row>
    <row r="967" customFormat="false" ht="15" hidden="false" customHeight="false" outlineLevel="0" collapsed="false">
      <c r="A967" s="37" t="s">
        <v>1229</v>
      </c>
      <c r="B967" s="37" t="s">
        <v>369</v>
      </c>
      <c r="C967" s="37" t="s">
        <v>429</v>
      </c>
      <c r="D967" s="37" t="s">
        <v>83</v>
      </c>
      <c r="E967" s="37" t="n">
        <v>28</v>
      </c>
      <c r="F967" s="37" t="s">
        <v>101</v>
      </c>
      <c r="G967" s="37" t="s">
        <v>94</v>
      </c>
      <c r="H967" s="37" t="s">
        <v>319</v>
      </c>
      <c r="I967" s="37" t="s">
        <v>61</v>
      </c>
      <c r="J967" s="37" t="s">
        <v>423</v>
      </c>
      <c r="K967" s="37" t="s">
        <v>78</v>
      </c>
      <c r="L967" s="37" t="s">
        <v>104</v>
      </c>
      <c r="M967" s="37" t="s">
        <v>87</v>
      </c>
      <c r="N967" s="37" t="s">
        <v>91</v>
      </c>
      <c r="O967" s="38" t="n">
        <v>44705</v>
      </c>
      <c r="P967" s="39" t="n">
        <v>2527000</v>
      </c>
      <c r="Q967" s="37" t="n">
        <v>10</v>
      </c>
      <c r="R967" s="37" t="s">
        <v>187</v>
      </c>
      <c r="S967" s="37" t="s">
        <v>111</v>
      </c>
      <c r="T967" s="37" t="s">
        <v>1474</v>
      </c>
      <c r="U967" s="37" t="s">
        <v>52</v>
      </c>
      <c r="V967" s="37" t="n">
        <f aca="false">IF(O967="","",YEAR(O967))</f>
        <v>2022</v>
      </c>
      <c r="W967" s="37" t="str">
        <f aca="false">IF(E967&lt;25,"21-24",IF(E967&lt;30,"25-29",IF(E967&lt;35,"30-34",IF(E967&lt;40,"35-39",IF(E967&lt;45,"40-44","45+")))))</f>
        <v>25-29</v>
      </c>
    </row>
    <row r="968" customFormat="false" ht="15" hidden="false" customHeight="false" outlineLevel="0" collapsed="false">
      <c r="A968" s="37" t="s">
        <v>1544</v>
      </c>
      <c r="B968" s="37" t="s">
        <v>439</v>
      </c>
      <c r="C968" s="37" t="s">
        <v>392</v>
      </c>
      <c r="D968" s="37" t="s">
        <v>83</v>
      </c>
      <c r="E968" s="37" t="n">
        <v>29</v>
      </c>
      <c r="F968" s="37" t="s">
        <v>102</v>
      </c>
      <c r="G968" s="37" t="s">
        <v>97</v>
      </c>
      <c r="H968" s="37" t="s">
        <v>321</v>
      </c>
      <c r="I968" s="37" t="s">
        <v>63</v>
      </c>
      <c r="J968" s="37" t="s">
        <v>388</v>
      </c>
      <c r="K968" s="37" t="s">
        <v>77</v>
      </c>
      <c r="L968" s="37" t="s">
        <v>104</v>
      </c>
      <c r="M968" s="37" t="s">
        <v>86</v>
      </c>
      <c r="N968" s="37" t="s">
        <v>90</v>
      </c>
      <c r="O968" s="38" t="n">
        <v>43747</v>
      </c>
      <c r="P968" s="39" t="n">
        <v>1556000</v>
      </c>
      <c r="Q968" s="37" t="n">
        <v>6</v>
      </c>
      <c r="R968" s="37" t="s">
        <v>185</v>
      </c>
      <c r="S968" s="37" t="s">
        <v>114</v>
      </c>
      <c r="T968" s="37" t="s">
        <v>807</v>
      </c>
      <c r="U968" s="37" t="s">
        <v>52</v>
      </c>
      <c r="V968" s="37" t="n">
        <f aca="false">IF(O968="","",YEAR(O968))</f>
        <v>2019</v>
      </c>
      <c r="W968" s="37" t="str">
        <f aca="false">IF(E968&lt;25,"21-24",IF(E968&lt;30,"25-29",IF(E968&lt;35,"30-34",IF(E968&lt;40,"35-39",IF(E968&lt;45,"40-44","45+")))))</f>
        <v>25-29</v>
      </c>
    </row>
    <row r="969" customFormat="false" ht="15" hidden="false" customHeight="false" outlineLevel="0" collapsed="false">
      <c r="A969" s="37" t="s">
        <v>1141</v>
      </c>
      <c r="B969" s="37" t="s">
        <v>419</v>
      </c>
      <c r="C969" s="37" t="s">
        <v>365</v>
      </c>
      <c r="D969" s="37" t="s">
        <v>83</v>
      </c>
      <c r="E969" s="37" t="n">
        <v>35</v>
      </c>
      <c r="F969" s="37" t="s">
        <v>100</v>
      </c>
      <c r="G969" s="37" t="s">
        <v>96</v>
      </c>
      <c r="H969" s="37" t="s">
        <v>322</v>
      </c>
      <c r="I969" s="37" t="s">
        <v>64</v>
      </c>
      <c r="J969" s="37" t="s">
        <v>457</v>
      </c>
      <c r="K969" s="37" t="s">
        <v>78</v>
      </c>
      <c r="L969" s="37" t="s">
        <v>106</v>
      </c>
      <c r="M969" s="37" t="s">
        <v>86</v>
      </c>
      <c r="N969" s="37" t="s">
        <v>90</v>
      </c>
      <c r="O969" s="38" t="n">
        <v>42382</v>
      </c>
      <c r="P969" s="39" t="n">
        <v>3497000</v>
      </c>
      <c r="Q969" s="37" t="n">
        <v>9</v>
      </c>
      <c r="R969" s="37" t="s">
        <v>187</v>
      </c>
      <c r="S969" s="37" t="s">
        <v>112</v>
      </c>
      <c r="T969" s="37" t="s">
        <v>684</v>
      </c>
      <c r="U969" s="37" t="s">
        <v>52</v>
      </c>
      <c r="V969" s="37" t="n">
        <f aca="false">IF(O969="","",YEAR(O969))</f>
        <v>2016</v>
      </c>
      <c r="W969" s="37" t="str">
        <f aca="false">IF(E969&lt;25,"21-24",IF(E969&lt;30,"25-29",IF(E969&lt;35,"30-34",IF(E969&lt;40,"35-39",IF(E969&lt;45,"40-44","45+")))))</f>
        <v>35-39</v>
      </c>
    </row>
    <row r="970" customFormat="false" ht="15" hidden="false" customHeight="false" outlineLevel="0" collapsed="false">
      <c r="A970" s="37" t="s">
        <v>1545</v>
      </c>
      <c r="B970" s="37" t="s">
        <v>576</v>
      </c>
      <c r="C970" s="37" t="s">
        <v>396</v>
      </c>
      <c r="D970" s="37" t="s">
        <v>83</v>
      </c>
      <c r="E970" s="37" t="n">
        <v>23</v>
      </c>
      <c r="F970" s="37" t="s">
        <v>100</v>
      </c>
      <c r="G970" s="37" t="s">
        <v>95</v>
      </c>
      <c r="H970" s="37" t="s">
        <v>318</v>
      </c>
      <c r="I970" s="37" t="s">
        <v>60</v>
      </c>
      <c r="J970" s="37" t="s">
        <v>366</v>
      </c>
      <c r="K970" s="37" t="s">
        <v>76</v>
      </c>
      <c r="L970" s="37" t="s">
        <v>108</v>
      </c>
      <c r="M970" s="37" t="s">
        <v>87</v>
      </c>
      <c r="N970" s="37" t="s">
        <v>90</v>
      </c>
      <c r="O970" s="38" t="n">
        <v>45981</v>
      </c>
      <c r="P970" s="39" t="n">
        <v>719000</v>
      </c>
      <c r="Q970" s="37" t="n">
        <v>5</v>
      </c>
      <c r="R970" s="37" t="s">
        <v>185</v>
      </c>
      <c r="S970" s="37" t="s">
        <v>111</v>
      </c>
      <c r="T970" s="37" t="s">
        <v>394</v>
      </c>
      <c r="U970" s="37" t="s">
        <v>53</v>
      </c>
      <c r="V970" s="37" t="n">
        <f aca="false">IF(O970="","",YEAR(O970))</f>
        <v>2025</v>
      </c>
      <c r="W970" s="37" t="str">
        <f aca="false">IF(E970&lt;25,"21-24",IF(E970&lt;30,"25-29",IF(E970&lt;35,"30-34",IF(E970&lt;40,"35-39",IF(E970&lt;45,"40-44","45+")))))</f>
        <v>21-24</v>
      </c>
    </row>
    <row r="971" customFormat="false" ht="15" hidden="false" customHeight="false" outlineLevel="0" collapsed="false">
      <c r="A971" s="37" t="s">
        <v>1546</v>
      </c>
      <c r="B971" s="37" t="s">
        <v>402</v>
      </c>
      <c r="C971" s="37" t="s">
        <v>642</v>
      </c>
      <c r="D971" s="37" t="s">
        <v>82</v>
      </c>
      <c r="E971" s="37" t="n">
        <v>37</v>
      </c>
      <c r="F971" s="37" t="s">
        <v>101</v>
      </c>
      <c r="G971" s="37" t="s">
        <v>95</v>
      </c>
      <c r="H971" s="37" t="s">
        <v>319</v>
      </c>
      <c r="I971" s="37" t="s">
        <v>61</v>
      </c>
      <c r="J971" s="37" t="s">
        <v>573</v>
      </c>
      <c r="K971" s="37" t="s">
        <v>77</v>
      </c>
      <c r="L971" s="37" t="s">
        <v>104</v>
      </c>
      <c r="M971" s="37" t="s">
        <v>88</v>
      </c>
      <c r="N971" s="37" t="s">
        <v>90</v>
      </c>
      <c r="O971" s="38" t="n">
        <v>42116</v>
      </c>
      <c r="P971" s="39" t="n">
        <v>1980000</v>
      </c>
      <c r="Q971" s="37" t="n">
        <v>8</v>
      </c>
      <c r="R971" s="37" t="s">
        <v>187</v>
      </c>
      <c r="S971" s="37" t="s">
        <v>115</v>
      </c>
      <c r="T971" s="37" t="s">
        <v>517</v>
      </c>
      <c r="U971" s="37" t="s">
        <v>52</v>
      </c>
      <c r="V971" s="37" t="n">
        <f aca="false">IF(O971="","",YEAR(O971))</f>
        <v>2015</v>
      </c>
      <c r="W971" s="37" t="str">
        <f aca="false">IF(E971&lt;25,"21-24",IF(E971&lt;30,"25-29",IF(E971&lt;35,"30-34",IF(E971&lt;40,"35-39",IF(E971&lt;45,"40-44","45+")))))</f>
        <v>35-39</v>
      </c>
    </row>
    <row r="972" customFormat="false" ht="15" hidden="false" customHeight="false" outlineLevel="0" collapsed="false">
      <c r="A972" s="37" t="s">
        <v>1547</v>
      </c>
      <c r="B972" s="37" t="s">
        <v>499</v>
      </c>
      <c r="C972" s="37" t="s">
        <v>453</v>
      </c>
      <c r="D972" s="37" t="s">
        <v>83</v>
      </c>
      <c r="E972" s="37" t="n">
        <v>29</v>
      </c>
      <c r="F972" s="37" t="s">
        <v>101</v>
      </c>
      <c r="G972" s="37" t="s">
        <v>94</v>
      </c>
      <c r="H972" s="37" t="s">
        <v>321</v>
      </c>
      <c r="I972" s="37" t="s">
        <v>63</v>
      </c>
      <c r="J972" s="37" t="s">
        <v>371</v>
      </c>
      <c r="K972" s="37" t="s">
        <v>75</v>
      </c>
      <c r="L972" s="37" t="s">
        <v>109</v>
      </c>
      <c r="M972" s="37" t="s">
        <v>86</v>
      </c>
      <c r="N972" s="37" t="s">
        <v>90</v>
      </c>
      <c r="O972" s="38" t="n">
        <v>43734</v>
      </c>
      <c r="P972" s="39" t="n">
        <v>531000</v>
      </c>
      <c r="Q972" s="37" t="n">
        <v>4</v>
      </c>
      <c r="R972" s="37" t="s">
        <v>185</v>
      </c>
      <c r="S972" s="37" t="s">
        <v>112</v>
      </c>
      <c r="T972" s="37" t="s">
        <v>389</v>
      </c>
      <c r="U972" s="37" t="s">
        <v>52</v>
      </c>
      <c r="V972" s="37" t="n">
        <f aca="false">IF(O972="","",YEAR(O972))</f>
        <v>2019</v>
      </c>
      <c r="W972" s="37" t="str">
        <f aca="false">IF(E972&lt;25,"21-24",IF(E972&lt;30,"25-29",IF(E972&lt;35,"30-34",IF(E972&lt;40,"35-39",IF(E972&lt;45,"40-44","45+")))))</f>
        <v>25-29</v>
      </c>
    </row>
    <row r="973" customFormat="false" ht="15" hidden="false" customHeight="false" outlineLevel="0" collapsed="false">
      <c r="A973" s="37" t="s">
        <v>1548</v>
      </c>
      <c r="B973" s="37" t="s">
        <v>641</v>
      </c>
      <c r="C973" s="37" t="s">
        <v>413</v>
      </c>
      <c r="D973" s="37" t="s">
        <v>83</v>
      </c>
      <c r="E973" s="37" t="n">
        <v>37</v>
      </c>
      <c r="F973" s="37" t="s">
        <v>101</v>
      </c>
      <c r="G973" s="37" t="s">
        <v>94</v>
      </c>
      <c r="H973" s="37" t="s">
        <v>318</v>
      </c>
      <c r="I973" s="37" t="s">
        <v>60</v>
      </c>
      <c r="J973" s="37" t="s">
        <v>366</v>
      </c>
      <c r="K973" s="37" t="s">
        <v>76</v>
      </c>
      <c r="L973" s="37" t="s">
        <v>105</v>
      </c>
      <c r="M973" s="37" t="s">
        <v>87</v>
      </c>
      <c r="N973" s="37" t="s">
        <v>90</v>
      </c>
      <c r="O973" s="38" t="n">
        <v>44850</v>
      </c>
      <c r="P973" s="39" t="n">
        <v>735000</v>
      </c>
      <c r="Q973" s="37" t="n">
        <v>0</v>
      </c>
      <c r="R973" s="37" t="s">
        <v>185</v>
      </c>
      <c r="S973" s="37" t="s">
        <v>111</v>
      </c>
      <c r="T973" s="37" t="s">
        <v>741</v>
      </c>
      <c r="U973" s="37" t="s">
        <v>52</v>
      </c>
      <c r="V973" s="37" t="n">
        <f aca="false">IF(O973="","",YEAR(O973))</f>
        <v>2022</v>
      </c>
      <c r="W973" s="37" t="str">
        <f aca="false">IF(E973&lt;25,"21-24",IF(E973&lt;30,"25-29",IF(E973&lt;35,"30-34",IF(E973&lt;40,"35-39",IF(E973&lt;45,"40-44","45+")))))</f>
        <v>35-39</v>
      </c>
    </row>
    <row r="974" customFormat="false" ht="15" hidden="false" customHeight="false" outlineLevel="0" collapsed="false">
      <c r="A974" s="37" t="s">
        <v>1549</v>
      </c>
      <c r="B974" s="37" t="s">
        <v>465</v>
      </c>
      <c r="C974" s="37" t="s">
        <v>453</v>
      </c>
      <c r="D974" s="37" t="s">
        <v>82</v>
      </c>
      <c r="E974" s="37" t="n">
        <v>33</v>
      </c>
      <c r="F974" s="37" t="s">
        <v>101</v>
      </c>
      <c r="G974" s="37" t="s">
        <v>94</v>
      </c>
      <c r="H974" s="37" t="s">
        <v>318</v>
      </c>
      <c r="I974" s="37" t="s">
        <v>60</v>
      </c>
      <c r="J974" s="37" t="s">
        <v>366</v>
      </c>
      <c r="K974" s="37" t="s">
        <v>76</v>
      </c>
      <c r="L974" s="37" t="s">
        <v>105</v>
      </c>
      <c r="M974" s="37" t="s">
        <v>87</v>
      </c>
      <c r="N974" s="37" t="s">
        <v>90</v>
      </c>
      <c r="O974" s="38" t="n">
        <v>45207</v>
      </c>
      <c r="P974" s="39" t="n">
        <v>649000</v>
      </c>
      <c r="Q974" s="37" t="n">
        <v>5</v>
      </c>
      <c r="R974" s="37" t="s">
        <v>187</v>
      </c>
      <c r="S974" s="37" t="s">
        <v>112</v>
      </c>
      <c r="T974" s="37" t="s">
        <v>405</v>
      </c>
      <c r="U974" s="37" t="s">
        <v>52</v>
      </c>
      <c r="V974" s="37" t="n">
        <f aca="false">IF(O974="","",YEAR(O974))</f>
        <v>2023</v>
      </c>
      <c r="W974" s="37" t="str">
        <f aca="false">IF(E974&lt;25,"21-24",IF(E974&lt;30,"25-29",IF(E974&lt;35,"30-34",IF(E974&lt;40,"35-39",IF(E974&lt;45,"40-44","45+")))))</f>
        <v>30-34</v>
      </c>
    </row>
    <row r="975" customFormat="false" ht="15" hidden="false" customHeight="false" outlineLevel="0" collapsed="false">
      <c r="A975" s="37" t="s">
        <v>881</v>
      </c>
      <c r="B975" s="37" t="s">
        <v>437</v>
      </c>
      <c r="C975" s="37" t="s">
        <v>469</v>
      </c>
      <c r="D975" s="37" t="s">
        <v>82</v>
      </c>
      <c r="E975" s="37" t="n">
        <v>43</v>
      </c>
      <c r="F975" s="37" t="s">
        <v>101</v>
      </c>
      <c r="G975" s="37" t="s">
        <v>95</v>
      </c>
      <c r="H975" s="37" t="s">
        <v>318</v>
      </c>
      <c r="I975" s="37" t="s">
        <v>60</v>
      </c>
      <c r="J975" s="37" t="s">
        <v>407</v>
      </c>
      <c r="K975" s="37" t="s">
        <v>78</v>
      </c>
      <c r="L975" s="37" t="s">
        <v>106</v>
      </c>
      <c r="M975" s="37" t="s">
        <v>86</v>
      </c>
      <c r="N975" s="37" t="s">
        <v>90</v>
      </c>
      <c r="O975" s="38" t="n">
        <v>42003</v>
      </c>
      <c r="P975" s="39" t="n">
        <v>3326000</v>
      </c>
      <c r="Q975" s="37" t="n">
        <v>11</v>
      </c>
      <c r="R975" s="37" t="s">
        <v>187</v>
      </c>
      <c r="S975" s="37" t="s">
        <v>113</v>
      </c>
      <c r="T975" s="37" t="s">
        <v>776</v>
      </c>
      <c r="U975" s="37" t="s">
        <v>53</v>
      </c>
      <c r="V975" s="37" t="n">
        <f aca="false">IF(O975="","",YEAR(O975))</f>
        <v>2014</v>
      </c>
      <c r="W975" s="37" t="str">
        <f aca="false">IF(E975&lt;25,"21-24",IF(E975&lt;30,"25-29",IF(E975&lt;35,"30-34",IF(E975&lt;40,"35-39",IF(E975&lt;45,"40-44","45+")))))</f>
        <v>40-44</v>
      </c>
    </row>
    <row r="976" customFormat="false" ht="15" hidden="false" customHeight="false" outlineLevel="0" collapsed="false">
      <c r="A976" s="37" t="s">
        <v>808</v>
      </c>
      <c r="B976" s="37" t="s">
        <v>479</v>
      </c>
      <c r="C976" s="37" t="s">
        <v>516</v>
      </c>
      <c r="D976" s="37" t="s">
        <v>83</v>
      </c>
      <c r="E976" s="37" t="n">
        <v>32</v>
      </c>
      <c r="F976" s="37" t="s">
        <v>100</v>
      </c>
      <c r="G976" s="37" t="s">
        <v>95</v>
      </c>
      <c r="H976" s="37" t="s">
        <v>324</v>
      </c>
      <c r="I976" s="37" t="s">
        <v>66</v>
      </c>
      <c r="J976" s="37" t="s">
        <v>434</v>
      </c>
      <c r="K976" s="37" t="s">
        <v>78</v>
      </c>
      <c r="L976" s="37" t="s">
        <v>105</v>
      </c>
      <c r="M976" s="37" t="s">
        <v>87</v>
      </c>
      <c r="N976" s="37" t="s">
        <v>90</v>
      </c>
      <c r="O976" s="38" t="n">
        <v>44435</v>
      </c>
      <c r="P976" s="39" t="n">
        <v>4009000</v>
      </c>
      <c r="Q976" s="37" t="n">
        <v>17</v>
      </c>
      <c r="R976" s="37" t="s">
        <v>187</v>
      </c>
      <c r="S976" s="37" t="s">
        <v>111</v>
      </c>
      <c r="T976" s="37" t="s">
        <v>1148</v>
      </c>
      <c r="U976" s="37" t="s">
        <v>52</v>
      </c>
      <c r="V976" s="37" t="n">
        <f aca="false">IF(O976="","",YEAR(O976))</f>
        <v>2021</v>
      </c>
      <c r="W976" s="37" t="str">
        <f aca="false">IF(E976&lt;25,"21-24",IF(E976&lt;30,"25-29",IF(E976&lt;35,"30-34",IF(E976&lt;40,"35-39",IF(E976&lt;45,"40-44","45+")))))</f>
        <v>30-34</v>
      </c>
    </row>
    <row r="977" customFormat="false" ht="15" hidden="false" customHeight="false" outlineLevel="0" collapsed="false">
      <c r="A977" s="37" t="s">
        <v>1550</v>
      </c>
      <c r="B977" s="37" t="s">
        <v>439</v>
      </c>
      <c r="C977" s="37" t="s">
        <v>642</v>
      </c>
      <c r="D977" s="37" t="s">
        <v>82</v>
      </c>
      <c r="E977" s="37" t="n">
        <v>24</v>
      </c>
      <c r="F977" s="37" t="s">
        <v>100</v>
      </c>
      <c r="G977" s="37" t="s">
        <v>94</v>
      </c>
      <c r="H977" s="37" t="s">
        <v>325</v>
      </c>
      <c r="I977" s="37" t="s">
        <v>67</v>
      </c>
      <c r="J977" s="37" t="s">
        <v>357</v>
      </c>
      <c r="K977" s="37" t="s">
        <v>75</v>
      </c>
      <c r="L977" s="37" t="s">
        <v>107</v>
      </c>
      <c r="M977" s="37" t="s">
        <v>88</v>
      </c>
      <c r="N977" s="37" t="s">
        <v>90</v>
      </c>
      <c r="O977" s="38" t="n">
        <v>45687</v>
      </c>
      <c r="P977" s="39" t="n">
        <v>450000</v>
      </c>
      <c r="Q977" s="37" t="n">
        <v>18</v>
      </c>
      <c r="R977" s="37" t="s">
        <v>187</v>
      </c>
      <c r="S977" s="37" t="s">
        <v>111</v>
      </c>
      <c r="T977" s="37" t="s">
        <v>1551</v>
      </c>
      <c r="U977" s="37" t="s">
        <v>52</v>
      </c>
      <c r="V977" s="37" t="n">
        <f aca="false">IF(O977="","",YEAR(O977))</f>
        <v>2025</v>
      </c>
      <c r="W977" s="37" t="str">
        <f aca="false">IF(E977&lt;25,"21-24",IF(E977&lt;30,"25-29",IF(E977&lt;35,"30-34",IF(E977&lt;40,"35-39",IF(E977&lt;45,"40-44","45+")))))</f>
        <v>21-24</v>
      </c>
    </row>
    <row r="978" customFormat="false" ht="15" hidden="false" customHeight="false" outlineLevel="0" collapsed="false">
      <c r="A978" s="37" t="s">
        <v>1552</v>
      </c>
      <c r="B978" s="37" t="s">
        <v>402</v>
      </c>
      <c r="C978" s="37" t="s">
        <v>426</v>
      </c>
      <c r="D978" s="37" t="s">
        <v>82</v>
      </c>
      <c r="E978" s="37" t="n">
        <v>35</v>
      </c>
      <c r="F978" s="37" t="s">
        <v>101</v>
      </c>
      <c r="G978" s="37" t="s">
        <v>94</v>
      </c>
      <c r="H978" s="37" t="s">
        <v>325</v>
      </c>
      <c r="I978" s="37" t="s">
        <v>67</v>
      </c>
      <c r="J978" s="37" t="s">
        <v>716</v>
      </c>
      <c r="K978" s="37" t="s">
        <v>76</v>
      </c>
      <c r="L978" s="37" t="s">
        <v>105</v>
      </c>
      <c r="M978" s="37" t="s">
        <v>86</v>
      </c>
      <c r="N978" s="37" t="s">
        <v>90</v>
      </c>
      <c r="O978" s="38" t="n">
        <v>45015</v>
      </c>
      <c r="P978" s="39" t="n">
        <v>1293000</v>
      </c>
      <c r="Q978" s="37" t="n">
        <v>11</v>
      </c>
      <c r="R978" s="37" t="s">
        <v>187</v>
      </c>
      <c r="S978" s="37" t="s">
        <v>114</v>
      </c>
      <c r="T978" s="37" t="s">
        <v>1238</v>
      </c>
      <c r="U978" s="37" t="s">
        <v>52</v>
      </c>
      <c r="V978" s="37" t="n">
        <f aca="false">IF(O978="","",YEAR(O978))</f>
        <v>2023</v>
      </c>
      <c r="W978" s="37" t="str">
        <f aca="false">IF(E978&lt;25,"21-24",IF(E978&lt;30,"25-29",IF(E978&lt;35,"30-34",IF(E978&lt;40,"35-39",IF(E978&lt;45,"40-44","45+")))))</f>
        <v>35-39</v>
      </c>
    </row>
    <row r="979" customFormat="false" ht="15" hidden="false" customHeight="false" outlineLevel="0" collapsed="false">
      <c r="A979" s="37" t="s">
        <v>836</v>
      </c>
      <c r="B979" s="37" t="s">
        <v>369</v>
      </c>
      <c r="C979" s="37" t="s">
        <v>429</v>
      </c>
      <c r="D979" s="37" t="s">
        <v>82</v>
      </c>
      <c r="E979" s="37" t="n">
        <v>40</v>
      </c>
      <c r="F979" s="37" t="s">
        <v>101</v>
      </c>
      <c r="G979" s="37" t="s">
        <v>95</v>
      </c>
      <c r="H979" s="37" t="s">
        <v>321</v>
      </c>
      <c r="I979" s="37" t="s">
        <v>63</v>
      </c>
      <c r="J979" s="37" t="s">
        <v>529</v>
      </c>
      <c r="K979" s="37" t="s">
        <v>78</v>
      </c>
      <c r="L979" s="37" t="s">
        <v>105</v>
      </c>
      <c r="M979" s="37" t="s">
        <v>88</v>
      </c>
      <c r="N979" s="37" t="s">
        <v>90</v>
      </c>
      <c r="O979" s="38" t="n">
        <v>44802</v>
      </c>
      <c r="P979" s="39" t="n">
        <v>3244000</v>
      </c>
      <c r="Q979" s="37" t="n">
        <v>5</v>
      </c>
      <c r="R979" s="37" t="s">
        <v>185</v>
      </c>
      <c r="S979" s="37" t="s">
        <v>114</v>
      </c>
      <c r="T979" s="37" t="s">
        <v>807</v>
      </c>
      <c r="U979" s="37" t="s">
        <v>52</v>
      </c>
      <c r="V979" s="37" t="n">
        <f aca="false">IF(O979="","",YEAR(O979))</f>
        <v>2022</v>
      </c>
      <c r="W979" s="37" t="str">
        <f aca="false">IF(E979&lt;25,"21-24",IF(E979&lt;30,"25-29",IF(E979&lt;35,"30-34",IF(E979&lt;40,"35-39",IF(E979&lt;45,"40-44","45+")))))</f>
        <v>40-44</v>
      </c>
    </row>
    <row r="980" customFormat="false" ht="15" hidden="false" customHeight="false" outlineLevel="0" collapsed="false">
      <c r="A980" s="37" t="s">
        <v>1553</v>
      </c>
      <c r="B980" s="37" t="s">
        <v>439</v>
      </c>
      <c r="C980" s="37" t="s">
        <v>426</v>
      </c>
      <c r="D980" s="37" t="s">
        <v>82</v>
      </c>
      <c r="E980" s="37" t="n">
        <v>26</v>
      </c>
      <c r="F980" s="37" t="s">
        <v>100</v>
      </c>
      <c r="G980" s="37" t="s">
        <v>94</v>
      </c>
      <c r="H980" s="37" t="s">
        <v>319</v>
      </c>
      <c r="I980" s="37" t="s">
        <v>61</v>
      </c>
      <c r="J980" s="37" t="s">
        <v>491</v>
      </c>
      <c r="K980" s="37" t="s">
        <v>76</v>
      </c>
      <c r="L980" s="37" t="s">
        <v>106</v>
      </c>
      <c r="M980" s="37" t="s">
        <v>87</v>
      </c>
      <c r="N980" s="37" t="s">
        <v>90</v>
      </c>
      <c r="O980" s="38" t="n">
        <v>44971</v>
      </c>
      <c r="P980" s="39" t="n">
        <v>608000</v>
      </c>
      <c r="Q980" s="37" t="n">
        <v>16</v>
      </c>
      <c r="R980" s="37" t="s">
        <v>185</v>
      </c>
      <c r="S980" s="37" t="s">
        <v>114</v>
      </c>
      <c r="T980" s="37" t="s">
        <v>586</v>
      </c>
      <c r="U980" s="37" t="s">
        <v>52</v>
      </c>
      <c r="V980" s="37" t="n">
        <f aca="false">IF(O980="","",YEAR(O980))</f>
        <v>2023</v>
      </c>
      <c r="W980" s="37" t="str">
        <f aca="false">IF(E980&lt;25,"21-24",IF(E980&lt;30,"25-29",IF(E980&lt;35,"30-34",IF(E980&lt;40,"35-39",IF(E980&lt;45,"40-44","45+")))))</f>
        <v>25-29</v>
      </c>
    </row>
    <row r="981" customFormat="false" ht="15" hidden="false" customHeight="false" outlineLevel="0" collapsed="false">
      <c r="A981" s="37" t="s">
        <v>1554</v>
      </c>
      <c r="B981" s="37" t="s">
        <v>412</v>
      </c>
      <c r="C981" s="37" t="s">
        <v>370</v>
      </c>
      <c r="D981" s="37" t="s">
        <v>83</v>
      </c>
      <c r="E981" s="37" t="n">
        <v>34</v>
      </c>
      <c r="F981" s="37" t="s">
        <v>100</v>
      </c>
      <c r="G981" s="37" t="s">
        <v>94</v>
      </c>
      <c r="H981" s="37" t="s">
        <v>318</v>
      </c>
      <c r="I981" s="37" t="s">
        <v>60</v>
      </c>
      <c r="J981" s="37" t="s">
        <v>393</v>
      </c>
      <c r="K981" s="37" t="s">
        <v>77</v>
      </c>
      <c r="L981" s="37" t="s">
        <v>108</v>
      </c>
      <c r="M981" s="37" t="s">
        <v>87</v>
      </c>
      <c r="N981" s="37" t="s">
        <v>90</v>
      </c>
      <c r="O981" s="38" t="n">
        <v>46055</v>
      </c>
      <c r="P981" s="39" t="n">
        <v>1870000</v>
      </c>
      <c r="Q981" s="37" t="n">
        <v>6</v>
      </c>
      <c r="R981" s="37" t="s">
        <v>185</v>
      </c>
      <c r="S981" s="37" t="s">
        <v>111</v>
      </c>
      <c r="T981" s="37" t="s">
        <v>730</v>
      </c>
      <c r="U981" s="37" t="s">
        <v>52</v>
      </c>
      <c r="V981" s="37" t="n">
        <f aca="false">IF(O981="","",YEAR(O981))</f>
        <v>2026</v>
      </c>
      <c r="W981" s="37" t="str">
        <f aca="false">IF(E981&lt;25,"21-24",IF(E981&lt;30,"25-29",IF(E981&lt;35,"30-34",IF(E981&lt;40,"35-39",IF(E981&lt;45,"40-44","45+")))))</f>
        <v>30-34</v>
      </c>
    </row>
    <row r="982" customFormat="false" ht="15" hidden="false" customHeight="false" outlineLevel="0" collapsed="false">
      <c r="A982" s="37" t="s">
        <v>852</v>
      </c>
      <c r="B982" s="37" t="s">
        <v>439</v>
      </c>
      <c r="C982" s="37" t="s">
        <v>484</v>
      </c>
      <c r="D982" s="37" t="s">
        <v>82</v>
      </c>
      <c r="E982" s="37" t="n">
        <v>45</v>
      </c>
      <c r="F982" s="37" t="s">
        <v>100</v>
      </c>
      <c r="G982" s="37" t="s">
        <v>94</v>
      </c>
      <c r="H982" s="37" t="s">
        <v>321</v>
      </c>
      <c r="I982" s="37" t="s">
        <v>63</v>
      </c>
      <c r="J982" s="37" t="s">
        <v>529</v>
      </c>
      <c r="K982" s="37" t="s">
        <v>78</v>
      </c>
      <c r="L982" s="37" t="s">
        <v>109</v>
      </c>
      <c r="M982" s="37" t="s">
        <v>86</v>
      </c>
      <c r="N982" s="37" t="s">
        <v>90</v>
      </c>
      <c r="O982" s="38" t="n">
        <v>45871</v>
      </c>
      <c r="P982" s="39" t="n">
        <v>4088000</v>
      </c>
      <c r="Q982" s="37" t="n">
        <v>11</v>
      </c>
      <c r="R982" s="37" t="s">
        <v>187</v>
      </c>
      <c r="S982" s="37" t="s">
        <v>115</v>
      </c>
      <c r="T982" s="37" t="s">
        <v>764</v>
      </c>
      <c r="U982" s="37" t="s">
        <v>52</v>
      </c>
      <c r="V982" s="37" t="n">
        <f aca="false">IF(O982="","",YEAR(O982))</f>
        <v>2025</v>
      </c>
      <c r="W982" s="37" t="str">
        <f aca="false">IF(E982&lt;25,"21-24",IF(E982&lt;30,"25-29",IF(E982&lt;35,"30-34",IF(E982&lt;40,"35-39",IF(E982&lt;45,"40-44","45+")))))</f>
        <v>45+</v>
      </c>
    </row>
    <row r="983" customFormat="false" ht="15" hidden="false" customHeight="false" outlineLevel="0" collapsed="false">
      <c r="A983" s="37" t="s">
        <v>1555</v>
      </c>
      <c r="B983" s="37" t="s">
        <v>386</v>
      </c>
      <c r="C983" s="37" t="s">
        <v>433</v>
      </c>
      <c r="D983" s="37" t="s">
        <v>83</v>
      </c>
      <c r="E983" s="37" t="n">
        <v>32</v>
      </c>
      <c r="F983" s="37" t="s">
        <v>100</v>
      </c>
      <c r="G983" s="37" t="s">
        <v>94</v>
      </c>
      <c r="H983" s="37" t="s">
        <v>319</v>
      </c>
      <c r="I983" s="37" t="s">
        <v>61</v>
      </c>
      <c r="J983" s="37" t="s">
        <v>380</v>
      </c>
      <c r="K983" s="37" t="s">
        <v>76</v>
      </c>
      <c r="L983" s="37" t="s">
        <v>106</v>
      </c>
      <c r="M983" s="37" t="s">
        <v>87</v>
      </c>
      <c r="N983" s="37" t="s">
        <v>90</v>
      </c>
      <c r="O983" s="38" t="n">
        <v>45886</v>
      </c>
      <c r="P983" s="39" t="n">
        <v>1142000</v>
      </c>
      <c r="Q983" s="37" t="n">
        <v>7</v>
      </c>
      <c r="R983" s="37" t="s">
        <v>187</v>
      </c>
      <c r="S983" s="37" t="s">
        <v>113</v>
      </c>
      <c r="T983" s="37" t="s">
        <v>414</v>
      </c>
      <c r="U983" s="37" t="s">
        <v>52</v>
      </c>
      <c r="V983" s="37" t="n">
        <f aca="false">IF(O983="","",YEAR(O983))</f>
        <v>2025</v>
      </c>
      <c r="W983" s="37" t="str">
        <f aca="false">IF(E983&lt;25,"21-24",IF(E983&lt;30,"25-29",IF(E983&lt;35,"30-34",IF(E983&lt;40,"35-39",IF(E983&lt;45,"40-44","45+")))))</f>
        <v>30-34</v>
      </c>
    </row>
    <row r="984" customFormat="false" ht="15" hidden="false" customHeight="false" outlineLevel="0" collapsed="false">
      <c r="A984" s="37" t="s">
        <v>1556</v>
      </c>
      <c r="B984" s="37" t="s">
        <v>494</v>
      </c>
      <c r="C984" s="37" t="s">
        <v>426</v>
      </c>
      <c r="D984" s="37" t="s">
        <v>82</v>
      </c>
      <c r="E984" s="37" t="n">
        <v>26</v>
      </c>
      <c r="F984" s="37" t="s">
        <v>100</v>
      </c>
      <c r="G984" s="37" t="s">
        <v>95</v>
      </c>
      <c r="H984" s="37" t="s">
        <v>323</v>
      </c>
      <c r="I984" s="37" t="s">
        <v>65</v>
      </c>
      <c r="J984" s="37" t="s">
        <v>650</v>
      </c>
      <c r="K984" s="37" t="s">
        <v>76</v>
      </c>
      <c r="L984" s="37" t="s">
        <v>104</v>
      </c>
      <c r="M984" s="37" t="s">
        <v>87</v>
      </c>
      <c r="N984" s="37" t="s">
        <v>90</v>
      </c>
      <c r="O984" s="38" t="n">
        <v>45353</v>
      </c>
      <c r="P984" s="39" t="n">
        <v>691000</v>
      </c>
      <c r="Q984" s="37" t="n">
        <v>23</v>
      </c>
      <c r="R984" s="37" t="s">
        <v>185</v>
      </c>
      <c r="S984" s="37" t="s">
        <v>111</v>
      </c>
      <c r="T984" s="37" t="s">
        <v>908</v>
      </c>
      <c r="U984" s="37" t="s">
        <v>52</v>
      </c>
      <c r="V984" s="37" t="n">
        <f aca="false">IF(O984="","",YEAR(O984))</f>
        <v>2024</v>
      </c>
      <c r="W984" s="37" t="str">
        <f aca="false">IF(E984&lt;25,"21-24",IF(E984&lt;30,"25-29",IF(E984&lt;35,"30-34",IF(E984&lt;40,"35-39",IF(E984&lt;45,"40-44","45+")))))</f>
        <v>25-29</v>
      </c>
    </row>
    <row r="985" customFormat="false" ht="15" hidden="false" customHeight="false" outlineLevel="0" collapsed="false">
      <c r="A985" s="37" t="s">
        <v>1557</v>
      </c>
      <c r="B985" s="37" t="s">
        <v>503</v>
      </c>
      <c r="C985" s="37" t="s">
        <v>642</v>
      </c>
      <c r="D985" s="37" t="s">
        <v>82</v>
      </c>
      <c r="E985" s="37" t="n">
        <v>24</v>
      </c>
      <c r="F985" s="37" t="s">
        <v>100</v>
      </c>
      <c r="G985" s="37" t="s">
        <v>94</v>
      </c>
      <c r="H985" s="37" t="s">
        <v>320</v>
      </c>
      <c r="I985" s="37" t="s">
        <v>62</v>
      </c>
      <c r="J985" s="37" t="s">
        <v>352</v>
      </c>
      <c r="K985" s="37" t="s">
        <v>75</v>
      </c>
      <c r="L985" s="37" t="s">
        <v>105</v>
      </c>
      <c r="M985" s="37" t="s">
        <v>88</v>
      </c>
      <c r="N985" s="37" t="s">
        <v>90</v>
      </c>
      <c r="O985" s="38" t="n">
        <v>45880</v>
      </c>
      <c r="P985" s="39" t="n">
        <v>346000</v>
      </c>
      <c r="Q985" s="37" t="n">
        <v>19</v>
      </c>
      <c r="R985" s="37" t="s">
        <v>187</v>
      </c>
      <c r="S985" s="37" t="s">
        <v>112</v>
      </c>
      <c r="T985" s="37" t="s">
        <v>1038</v>
      </c>
      <c r="U985" s="37" t="s">
        <v>52</v>
      </c>
      <c r="V985" s="37" t="n">
        <f aca="false">IF(O985="","",YEAR(O985))</f>
        <v>2025</v>
      </c>
      <c r="W985" s="37" t="str">
        <f aca="false">IF(E985&lt;25,"21-24",IF(E985&lt;30,"25-29",IF(E985&lt;35,"30-34",IF(E985&lt;40,"35-39",IF(E985&lt;45,"40-44","45+")))))</f>
        <v>21-24</v>
      </c>
    </row>
    <row r="986" customFormat="false" ht="15" hidden="false" customHeight="false" outlineLevel="0" collapsed="false">
      <c r="A986" s="37" t="s">
        <v>1558</v>
      </c>
      <c r="B986" s="37" t="s">
        <v>402</v>
      </c>
      <c r="C986" s="37" t="s">
        <v>392</v>
      </c>
      <c r="D986" s="37" t="s">
        <v>82</v>
      </c>
      <c r="E986" s="37" t="n">
        <v>29</v>
      </c>
      <c r="F986" s="37" t="s">
        <v>101</v>
      </c>
      <c r="G986" s="37" t="s">
        <v>94</v>
      </c>
      <c r="H986" s="37" t="s">
        <v>318</v>
      </c>
      <c r="I986" s="37" t="s">
        <v>60</v>
      </c>
      <c r="J986" s="37" t="s">
        <v>393</v>
      </c>
      <c r="K986" s="37" t="s">
        <v>77</v>
      </c>
      <c r="L986" s="37" t="s">
        <v>107</v>
      </c>
      <c r="M986" s="37" t="s">
        <v>88</v>
      </c>
      <c r="N986" s="37" t="s">
        <v>90</v>
      </c>
      <c r="O986" s="38" t="n">
        <v>43875</v>
      </c>
      <c r="P986" s="39" t="n">
        <v>1562000</v>
      </c>
      <c r="Q986" s="37" t="n">
        <v>7</v>
      </c>
      <c r="R986" s="37" t="s">
        <v>185</v>
      </c>
      <c r="S986" s="37" t="s">
        <v>113</v>
      </c>
      <c r="T986" s="37" t="s">
        <v>454</v>
      </c>
      <c r="U986" s="37" t="s">
        <v>53</v>
      </c>
      <c r="V986" s="37" t="n">
        <f aca="false">IF(O986="","",YEAR(O986))</f>
        <v>2020</v>
      </c>
      <c r="W986" s="37" t="str">
        <f aca="false">IF(E986&lt;25,"21-24",IF(E986&lt;30,"25-29",IF(E986&lt;35,"30-34",IF(E986&lt;40,"35-39",IF(E986&lt;45,"40-44","45+")))))</f>
        <v>25-29</v>
      </c>
    </row>
    <row r="987" customFormat="false" ht="15" hidden="false" customHeight="false" outlineLevel="0" collapsed="false">
      <c r="A987" s="37" t="s">
        <v>1559</v>
      </c>
      <c r="B987" s="37" t="s">
        <v>641</v>
      </c>
      <c r="C987" s="37" t="s">
        <v>392</v>
      </c>
      <c r="D987" s="37" t="s">
        <v>83</v>
      </c>
      <c r="E987" s="37" t="n">
        <v>32</v>
      </c>
      <c r="F987" s="37" t="s">
        <v>100</v>
      </c>
      <c r="G987" s="37" t="s">
        <v>94</v>
      </c>
      <c r="H987" s="37" t="s">
        <v>319</v>
      </c>
      <c r="I987" s="37" t="s">
        <v>61</v>
      </c>
      <c r="J987" s="37" t="s">
        <v>491</v>
      </c>
      <c r="K987" s="37" t="s">
        <v>76</v>
      </c>
      <c r="L987" s="37" t="s">
        <v>109</v>
      </c>
      <c r="M987" s="37" t="s">
        <v>88</v>
      </c>
      <c r="N987" s="37" t="s">
        <v>90</v>
      </c>
      <c r="O987" s="38" t="n">
        <v>45488</v>
      </c>
      <c r="P987" s="39" t="n">
        <v>983000</v>
      </c>
      <c r="Q987" s="37" t="n">
        <v>11</v>
      </c>
      <c r="R987" s="37" t="s">
        <v>187</v>
      </c>
      <c r="S987" s="37" t="s">
        <v>113</v>
      </c>
      <c r="T987" s="37" t="s">
        <v>586</v>
      </c>
      <c r="U987" s="37" t="s">
        <v>52</v>
      </c>
      <c r="V987" s="37" t="n">
        <f aca="false">IF(O987="","",YEAR(O987))</f>
        <v>2024</v>
      </c>
      <c r="W987" s="37" t="str">
        <f aca="false">IF(E987&lt;25,"21-24",IF(E987&lt;30,"25-29",IF(E987&lt;35,"30-34",IF(E987&lt;40,"35-39",IF(E987&lt;45,"40-44","45+")))))</f>
        <v>30-34</v>
      </c>
    </row>
    <row r="988" customFormat="false" ht="15" hidden="false" customHeight="false" outlineLevel="0" collapsed="false">
      <c r="A988" s="37" t="s">
        <v>544</v>
      </c>
      <c r="B988" s="37" t="s">
        <v>507</v>
      </c>
      <c r="C988" s="37" t="s">
        <v>413</v>
      </c>
      <c r="D988" s="37" t="s">
        <v>83</v>
      </c>
      <c r="E988" s="37" t="n">
        <v>41</v>
      </c>
      <c r="F988" s="37" t="s">
        <v>101</v>
      </c>
      <c r="G988" s="37" t="s">
        <v>94</v>
      </c>
      <c r="H988" s="37" t="s">
        <v>320</v>
      </c>
      <c r="I988" s="37" t="s">
        <v>62</v>
      </c>
      <c r="J988" s="37" t="s">
        <v>485</v>
      </c>
      <c r="K988" s="37" t="s">
        <v>78</v>
      </c>
      <c r="L988" s="37" t="s">
        <v>105</v>
      </c>
      <c r="M988" s="37" t="s">
        <v>86</v>
      </c>
      <c r="N988" s="37" t="s">
        <v>90</v>
      </c>
      <c r="O988" s="38" t="n">
        <v>42984</v>
      </c>
      <c r="P988" s="39" t="n">
        <v>3332000</v>
      </c>
      <c r="Q988" s="37" t="n">
        <v>9</v>
      </c>
      <c r="R988" s="37" t="s">
        <v>187</v>
      </c>
      <c r="S988" s="37" t="s">
        <v>111</v>
      </c>
      <c r="T988" s="37" t="s">
        <v>833</v>
      </c>
      <c r="U988" s="37" t="s">
        <v>52</v>
      </c>
      <c r="V988" s="37" t="n">
        <f aca="false">IF(O988="","",YEAR(O988))</f>
        <v>2017</v>
      </c>
      <c r="W988" s="37" t="str">
        <f aca="false">IF(E988&lt;25,"21-24",IF(E988&lt;30,"25-29",IF(E988&lt;35,"30-34",IF(E988&lt;40,"35-39",IF(E988&lt;45,"40-44","45+")))))</f>
        <v>40-44</v>
      </c>
    </row>
    <row r="989" customFormat="false" ht="15" hidden="false" customHeight="false" outlineLevel="0" collapsed="false">
      <c r="A989" s="37" t="s">
        <v>1560</v>
      </c>
      <c r="B989" s="37" t="s">
        <v>412</v>
      </c>
      <c r="C989" s="37" t="s">
        <v>453</v>
      </c>
      <c r="D989" s="37" t="s">
        <v>83</v>
      </c>
      <c r="E989" s="37" t="n">
        <v>42</v>
      </c>
      <c r="F989" s="37" t="s">
        <v>100</v>
      </c>
      <c r="G989" s="37" t="s">
        <v>94</v>
      </c>
      <c r="H989" s="37" t="s">
        <v>320</v>
      </c>
      <c r="I989" s="37" t="s">
        <v>62</v>
      </c>
      <c r="J989" s="37" t="s">
        <v>481</v>
      </c>
      <c r="K989" s="37" t="s">
        <v>78</v>
      </c>
      <c r="L989" s="37" t="s">
        <v>109</v>
      </c>
      <c r="M989" s="37" t="s">
        <v>86</v>
      </c>
      <c r="N989" s="37" t="s">
        <v>90</v>
      </c>
      <c r="O989" s="38" t="n">
        <v>44678</v>
      </c>
      <c r="P989" s="39" t="n">
        <v>4019000</v>
      </c>
      <c r="Q989" s="37" t="n">
        <v>21</v>
      </c>
      <c r="R989" s="37" t="s">
        <v>187</v>
      </c>
      <c r="S989" s="37" t="s">
        <v>113</v>
      </c>
      <c r="T989" s="37" t="s">
        <v>959</v>
      </c>
      <c r="U989" s="37" t="s">
        <v>53</v>
      </c>
      <c r="V989" s="37" t="n">
        <f aca="false">IF(O989="","",YEAR(O989))</f>
        <v>2022</v>
      </c>
      <c r="W989" s="37" t="str">
        <f aca="false">IF(E989&lt;25,"21-24",IF(E989&lt;30,"25-29",IF(E989&lt;35,"30-34",IF(E989&lt;40,"35-39",IF(E989&lt;45,"40-44","45+")))))</f>
        <v>40-44</v>
      </c>
    </row>
    <row r="990" customFormat="false" ht="15" hidden="false" customHeight="false" outlineLevel="0" collapsed="false">
      <c r="A990" s="37" t="s">
        <v>564</v>
      </c>
      <c r="B990" s="37" t="s">
        <v>515</v>
      </c>
      <c r="C990" s="37" t="s">
        <v>392</v>
      </c>
      <c r="D990" s="37" t="s">
        <v>83</v>
      </c>
      <c r="E990" s="37" t="n">
        <v>36</v>
      </c>
      <c r="F990" s="37" t="s">
        <v>101</v>
      </c>
      <c r="G990" s="37" t="s">
        <v>94</v>
      </c>
      <c r="H990" s="37" t="s">
        <v>320</v>
      </c>
      <c r="I990" s="37" t="s">
        <v>62</v>
      </c>
      <c r="J990" s="37" t="s">
        <v>481</v>
      </c>
      <c r="K990" s="37" t="s">
        <v>78</v>
      </c>
      <c r="L990" s="37" t="s">
        <v>104</v>
      </c>
      <c r="M990" s="37" t="s">
        <v>86</v>
      </c>
      <c r="N990" s="37" t="s">
        <v>90</v>
      </c>
      <c r="O990" s="38" t="n">
        <v>41933</v>
      </c>
      <c r="P990" s="39" t="n">
        <v>4002000</v>
      </c>
      <c r="Q990" s="37" t="n">
        <v>21</v>
      </c>
      <c r="R990" s="37" t="s">
        <v>187</v>
      </c>
      <c r="S990" s="37" t="s">
        <v>113</v>
      </c>
      <c r="T990" s="37" t="s">
        <v>1561</v>
      </c>
      <c r="U990" s="37" t="s">
        <v>52</v>
      </c>
      <c r="V990" s="37" t="n">
        <f aca="false">IF(O990="","",YEAR(O990))</f>
        <v>2014</v>
      </c>
      <c r="W990" s="37" t="str">
        <f aca="false">IF(E990&lt;25,"21-24",IF(E990&lt;30,"25-29",IF(E990&lt;35,"30-34",IF(E990&lt;40,"35-39",IF(E990&lt;45,"40-44","45+")))))</f>
        <v>35-39</v>
      </c>
    </row>
    <row r="991" customFormat="false" ht="15" hidden="false" customHeight="false" outlineLevel="0" collapsed="false">
      <c r="A991" s="37" t="s">
        <v>1066</v>
      </c>
      <c r="B991" s="37" t="s">
        <v>576</v>
      </c>
      <c r="C991" s="37" t="s">
        <v>642</v>
      </c>
      <c r="D991" s="37" t="s">
        <v>82</v>
      </c>
      <c r="E991" s="37" t="n">
        <v>43</v>
      </c>
      <c r="F991" s="37" t="s">
        <v>100</v>
      </c>
      <c r="G991" s="37" t="s">
        <v>94</v>
      </c>
      <c r="H991" s="37" t="s">
        <v>320</v>
      </c>
      <c r="I991" s="37" t="s">
        <v>62</v>
      </c>
      <c r="J991" s="37" t="s">
        <v>481</v>
      </c>
      <c r="K991" s="37" t="s">
        <v>78</v>
      </c>
      <c r="L991" s="37" t="s">
        <v>104</v>
      </c>
      <c r="M991" s="37" t="s">
        <v>87</v>
      </c>
      <c r="N991" s="37" t="s">
        <v>90</v>
      </c>
      <c r="O991" s="38" t="n">
        <v>44843</v>
      </c>
      <c r="P991" s="39" t="n">
        <v>4062000</v>
      </c>
      <c r="Q991" s="37" t="n">
        <v>17</v>
      </c>
      <c r="R991" s="37" t="s">
        <v>185</v>
      </c>
      <c r="S991" s="37" t="s">
        <v>115</v>
      </c>
      <c r="T991" s="37" t="s">
        <v>620</v>
      </c>
      <c r="U991" s="37" t="s">
        <v>52</v>
      </c>
      <c r="V991" s="37" t="n">
        <f aca="false">IF(O991="","",YEAR(O991))</f>
        <v>2022</v>
      </c>
      <c r="W991" s="37" t="str">
        <f aca="false">IF(E991&lt;25,"21-24",IF(E991&lt;30,"25-29",IF(E991&lt;35,"30-34",IF(E991&lt;40,"35-39",IF(E991&lt;45,"40-44","45+")))))</f>
        <v>40-44</v>
      </c>
    </row>
    <row r="992" customFormat="false" ht="15" hidden="false" customHeight="false" outlineLevel="0" collapsed="false">
      <c r="A992" s="37" t="s">
        <v>1562</v>
      </c>
      <c r="B992" s="37" t="s">
        <v>386</v>
      </c>
      <c r="C992" s="37" t="s">
        <v>387</v>
      </c>
      <c r="D992" s="37" t="s">
        <v>82</v>
      </c>
      <c r="E992" s="37" t="n">
        <v>37</v>
      </c>
      <c r="F992" s="37" t="s">
        <v>102</v>
      </c>
      <c r="G992" s="37" t="s">
        <v>95</v>
      </c>
      <c r="H992" s="37" t="s">
        <v>320</v>
      </c>
      <c r="I992" s="37" t="s">
        <v>62</v>
      </c>
      <c r="J992" s="37" t="s">
        <v>485</v>
      </c>
      <c r="K992" s="37" t="s">
        <v>78</v>
      </c>
      <c r="L992" s="37" t="s">
        <v>106</v>
      </c>
      <c r="M992" s="37" t="s">
        <v>87</v>
      </c>
      <c r="N992" s="37" t="s">
        <v>90</v>
      </c>
      <c r="O992" s="38" t="n">
        <v>42837</v>
      </c>
      <c r="P992" s="39" t="n">
        <v>4562000</v>
      </c>
      <c r="Q992" s="37" t="n">
        <v>12</v>
      </c>
      <c r="R992" s="37" t="s">
        <v>185</v>
      </c>
      <c r="S992" s="37" t="s">
        <v>113</v>
      </c>
      <c r="T992" s="37" t="s">
        <v>704</v>
      </c>
      <c r="U992" s="37" t="s">
        <v>52</v>
      </c>
      <c r="V992" s="37" t="n">
        <f aca="false">IF(O992="","",YEAR(O992))</f>
        <v>2017</v>
      </c>
      <c r="W992" s="37" t="str">
        <f aca="false">IF(E992&lt;25,"21-24",IF(E992&lt;30,"25-29",IF(E992&lt;35,"30-34",IF(E992&lt;40,"35-39",IF(E992&lt;45,"40-44","45+")))))</f>
        <v>35-39</v>
      </c>
    </row>
    <row r="993" customFormat="false" ht="15" hidden="false" customHeight="false" outlineLevel="0" collapsed="false">
      <c r="A993" s="37" t="s">
        <v>1563</v>
      </c>
      <c r="B993" s="37" t="s">
        <v>416</v>
      </c>
      <c r="C993" s="37" t="s">
        <v>642</v>
      </c>
      <c r="D993" s="37" t="s">
        <v>82</v>
      </c>
      <c r="E993" s="37" t="n">
        <v>38</v>
      </c>
      <c r="F993" s="37" t="s">
        <v>101</v>
      </c>
      <c r="G993" s="37" t="s">
        <v>95</v>
      </c>
      <c r="H993" s="37" t="s">
        <v>320</v>
      </c>
      <c r="I993" s="37" t="s">
        <v>62</v>
      </c>
      <c r="J993" s="37" t="s">
        <v>481</v>
      </c>
      <c r="K993" s="37" t="s">
        <v>78</v>
      </c>
      <c r="L993" s="37" t="s">
        <v>108</v>
      </c>
      <c r="M993" s="37" t="s">
        <v>87</v>
      </c>
      <c r="N993" s="37" t="s">
        <v>90</v>
      </c>
      <c r="O993" s="38" t="n">
        <v>42097</v>
      </c>
      <c r="P993" s="39" t="n">
        <v>3413000</v>
      </c>
      <c r="Q993" s="37" t="n">
        <v>6</v>
      </c>
      <c r="R993" s="37" t="s">
        <v>187</v>
      </c>
      <c r="S993" s="37" t="s">
        <v>111</v>
      </c>
      <c r="T993" s="37" t="s">
        <v>953</v>
      </c>
      <c r="U993" s="37" t="s">
        <v>52</v>
      </c>
      <c r="V993" s="37" t="n">
        <f aca="false">IF(O993="","",YEAR(O993))</f>
        <v>2015</v>
      </c>
      <c r="W993" s="37" t="str">
        <f aca="false">IF(E993&lt;25,"21-24",IF(E993&lt;30,"25-29",IF(E993&lt;35,"30-34",IF(E993&lt;40,"35-39",IF(E993&lt;45,"40-44","45+")))))</f>
        <v>35-39</v>
      </c>
    </row>
    <row r="994" customFormat="false" ht="15" hidden="false" customHeight="false" outlineLevel="0" collapsed="false">
      <c r="A994" s="37" t="s">
        <v>1564</v>
      </c>
      <c r="B994" s="37" t="s">
        <v>593</v>
      </c>
      <c r="C994" s="37" t="s">
        <v>370</v>
      </c>
      <c r="D994" s="37" t="s">
        <v>83</v>
      </c>
      <c r="E994" s="37" t="n">
        <v>33</v>
      </c>
      <c r="F994" s="37" t="s">
        <v>100</v>
      </c>
      <c r="G994" s="37" t="s">
        <v>95</v>
      </c>
      <c r="H994" s="37" t="s">
        <v>325</v>
      </c>
      <c r="I994" s="37" t="s">
        <v>67</v>
      </c>
      <c r="J994" s="37" t="s">
        <v>664</v>
      </c>
      <c r="K994" s="37" t="s">
        <v>78</v>
      </c>
      <c r="L994" s="37" t="s">
        <v>109</v>
      </c>
      <c r="M994" s="37" t="s">
        <v>87</v>
      </c>
      <c r="N994" s="37" t="s">
        <v>90</v>
      </c>
      <c r="O994" s="38" t="n">
        <v>42312</v>
      </c>
      <c r="P994" s="39" t="n">
        <v>3839000</v>
      </c>
      <c r="Q994" s="37" t="n">
        <v>1</v>
      </c>
      <c r="R994" s="37" t="s">
        <v>185</v>
      </c>
      <c r="S994" s="37" t="s">
        <v>113</v>
      </c>
      <c r="T994" s="37" t="s">
        <v>1203</v>
      </c>
      <c r="U994" s="37" t="s">
        <v>52</v>
      </c>
      <c r="V994" s="37" t="n">
        <f aca="false">IF(O994="","",YEAR(O994))</f>
        <v>2015</v>
      </c>
      <c r="W994" s="37" t="str">
        <f aca="false">IF(E994&lt;25,"21-24",IF(E994&lt;30,"25-29",IF(E994&lt;35,"30-34",IF(E994&lt;40,"35-39",IF(E994&lt;45,"40-44","45+")))))</f>
        <v>30-34</v>
      </c>
    </row>
    <row r="995" customFormat="false" ht="15" hidden="false" customHeight="false" outlineLevel="0" collapsed="false">
      <c r="A995" s="37" t="s">
        <v>1565</v>
      </c>
      <c r="B995" s="37" t="s">
        <v>494</v>
      </c>
      <c r="C995" s="37" t="s">
        <v>387</v>
      </c>
      <c r="D995" s="37" t="s">
        <v>83</v>
      </c>
      <c r="E995" s="37" t="n">
        <v>38</v>
      </c>
      <c r="F995" s="37" t="s">
        <v>101</v>
      </c>
      <c r="G995" s="37" t="s">
        <v>94</v>
      </c>
      <c r="H995" s="37" t="s">
        <v>318</v>
      </c>
      <c r="I995" s="37" t="s">
        <v>60</v>
      </c>
      <c r="J995" s="37" t="s">
        <v>393</v>
      </c>
      <c r="K995" s="37" t="s">
        <v>77</v>
      </c>
      <c r="L995" s="37" t="s">
        <v>106</v>
      </c>
      <c r="M995" s="37" t="s">
        <v>86</v>
      </c>
      <c r="N995" s="37" t="s">
        <v>90</v>
      </c>
      <c r="O995" s="38" t="n">
        <v>44687</v>
      </c>
      <c r="P995" s="39" t="n">
        <v>1858000</v>
      </c>
      <c r="Q995" s="37" t="n">
        <v>24</v>
      </c>
      <c r="R995" s="37" t="s">
        <v>185</v>
      </c>
      <c r="S995" s="37" t="s">
        <v>112</v>
      </c>
      <c r="T995" s="37" t="s">
        <v>624</v>
      </c>
      <c r="U995" s="37" t="s">
        <v>52</v>
      </c>
      <c r="V995" s="37" t="n">
        <f aca="false">IF(O995="","",YEAR(O995))</f>
        <v>2022</v>
      </c>
      <c r="W995" s="37" t="str">
        <f aca="false">IF(E995&lt;25,"21-24",IF(E995&lt;30,"25-29",IF(E995&lt;35,"30-34",IF(E995&lt;40,"35-39",IF(E995&lt;45,"40-44","45+")))))</f>
        <v>35-39</v>
      </c>
    </row>
    <row r="996" customFormat="false" ht="15" hidden="false" customHeight="false" outlineLevel="0" collapsed="false">
      <c r="A996" s="37" t="s">
        <v>1566</v>
      </c>
      <c r="B996" s="37" t="s">
        <v>360</v>
      </c>
      <c r="C996" s="37" t="s">
        <v>392</v>
      </c>
      <c r="D996" s="37" t="s">
        <v>82</v>
      </c>
      <c r="E996" s="37" t="n">
        <v>35</v>
      </c>
      <c r="F996" s="37" t="s">
        <v>100</v>
      </c>
      <c r="G996" s="37" t="s">
        <v>94</v>
      </c>
      <c r="H996" s="37" t="s">
        <v>323</v>
      </c>
      <c r="I996" s="37" t="s">
        <v>65</v>
      </c>
      <c r="J996" s="37" t="s">
        <v>376</v>
      </c>
      <c r="K996" s="37" t="s">
        <v>76</v>
      </c>
      <c r="L996" s="37" t="s">
        <v>108</v>
      </c>
      <c r="M996" s="37" t="s">
        <v>88</v>
      </c>
      <c r="N996" s="37" t="s">
        <v>90</v>
      </c>
      <c r="O996" s="38" t="n">
        <v>42007</v>
      </c>
      <c r="P996" s="39" t="n">
        <v>1368000</v>
      </c>
      <c r="Q996" s="37" t="n">
        <v>8</v>
      </c>
      <c r="R996" s="37" t="s">
        <v>185</v>
      </c>
      <c r="S996" s="37" t="s">
        <v>111</v>
      </c>
      <c r="T996" s="37" t="s">
        <v>1024</v>
      </c>
      <c r="U996" s="37" t="s">
        <v>53</v>
      </c>
      <c r="V996" s="37" t="n">
        <f aca="false">IF(O996="","",YEAR(O996))</f>
        <v>2015</v>
      </c>
      <c r="W996" s="37" t="str">
        <f aca="false">IF(E996&lt;25,"21-24",IF(E996&lt;30,"25-29",IF(E996&lt;35,"30-34",IF(E996&lt;40,"35-39",IF(E996&lt;45,"40-44","45+")))))</f>
        <v>35-39</v>
      </c>
    </row>
    <row r="997" customFormat="false" ht="15" hidden="false" customHeight="false" outlineLevel="0" collapsed="false">
      <c r="A997" s="37" t="s">
        <v>1567</v>
      </c>
      <c r="B997" s="37" t="s">
        <v>456</v>
      </c>
      <c r="C997" s="37" t="s">
        <v>370</v>
      </c>
      <c r="D997" s="37" t="s">
        <v>83</v>
      </c>
      <c r="E997" s="37" t="n">
        <v>26</v>
      </c>
      <c r="F997" s="37" t="s">
        <v>100</v>
      </c>
      <c r="G997" s="37" t="s">
        <v>94</v>
      </c>
      <c r="H997" s="37" t="s">
        <v>323</v>
      </c>
      <c r="I997" s="37" t="s">
        <v>65</v>
      </c>
      <c r="J997" s="37" t="s">
        <v>650</v>
      </c>
      <c r="K997" s="37" t="s">
        <v>76</v>
      </c>
      <c r="L997" s="37" t="s">
        <v>105</v>
      </c>
      <c r="M997" s="37" t="s">
        <v>86</v>
      </c>
      <c r="N997" s="37" t="s">
        <v>90</v>
      </c>
      <c r="O997" s="38" t="n">
        <v>45817</v>
      </c>
      <c r="P997" s="39" t="n">
        <v>1169000</v>
      </c>
      <c r="Q997" s="37" t="n">
        <v>9</v>
      </c>
      <c r="R997" s="37" t="s">
        <v>187</v>
      </c>
      <c r="S997" s="37" t="s">
        <v>112</v>
      </c>
      <c r="T997" s="37" t="s">
        <v>501</v>
      </c>
      <c r="U997" s="37" t="s">
        <v>52</v>
      </c>
      <c r="V997" s="37" t="n">
        <f aca="false">IF(O997="","",YEAR(O997))</f>
        <v>2025</v>
      </c>
      <c r="W997" s="37" t="str">
        <f aca="false">IF(E997&lt;25,"21-24",IF(E997&lt;30,"25-29",IF(E997&lt;35,"30-34",IF(E997&lt;40,"35-39",IF(E997&lt;45,"40-44","45+")))))</f>
        <v>25-29</v>
      </c>
    </row>
    <row r="998" customFormat="false" ht="15" hidden="false" customHeight="false" outlineLevel="0" collapsed="false">
      <c r="A998" s="37" t="s">
        <v>1568</v>
      </c>
      <c r="B998" s="37" t="s">
        <v>503</v>
      </c>
      <c r="C998" s="37" t="s">
        <v>351</v>
      </c>
      <c r="D998" s="37" t="s">
        <v>83</v>
      </c>
      <c r="E998" s="37" t="n">
        <v>34</v>
      </c>
      <c r="F998" s="37" t="s">
        <v>100</v>
      </c>
      <c r="G998" s="37" t="s">
        <v>94</v>
      </c>
      <c r="H998" s="37" t="s">
        <v>320</v>
      </c>
      <c r="I998" s="37" t="s">
        <v>62</v>
      </c>
      <c r="J998" s="37" t="s">
        <v>481</v>
      </c>
      <c r="K998" s="37" t="s">
        <v>78</v>
      </c>
      <c r="L998" s="37" t="s">
        <v>104</v>
      </c>
      <c r="M998" s="37" t="s">
        <v>86</v>
      </c>
      <c r="N998" s="37" t="s">
        <v>90</v>
      </c>
      <c r="O998" s="38" t="n">
        <v>43279</v>
      </c>
      <c r="P998" s="39" t="n">
        <v>4589000</v>
      </c>
      <c r="Q998" s="37" t="n">
        <v>2</v>
      </c>
      <c r="R998" s="37" t="s">
        <v>185</v>
      </c>
      <c r="S998" s="37" t="s">
        <v>115</v>
      </c>
      <c r="T998" s="37" t="s">
        <v>353</v>
      </c>
      <c r="U998" s="37" t="s">
        <v>53</v>
      </c>
      <c r="V998" s="37" t="n">
        <f aca="false">IF(O998="","",YEAR(O998))</f>
        <v>2018</v>
      </c>
      <c r="W998" s="37" t="str">
        <f aca="false">IF(E998&lt;25,"21-24",IF(E998&lt;30,"25-29",IF(E998&lt;35,"30-34",IF(E998&lt;40,"35-39",IF(E998&lt;45,"40-44","45+")))))</f>
        <v>30-34</v>
      </c>
    </row>
    <row r="999" customFormat="false" ht="15" hidden="false" customHeight="false" outlineLevel="0" collapsed="false">
      <c r="A999" s="37" t="s">
        <v>1481</v>
      </c>
      <c r="B999" s="37" t="s">
        <v>468</v>
      </c>
      <c r="C999" s="37" t="s">
        <v>516</v>
      </c>
      <c r="D999" s="37" t="s">
        <v>82</v>
      </c>
      <c r="E999" s="37" t="n">
        <v>38</v>
      </c>
      <c r="F999" s="37" t="s">
        <v>102</v>
      </c>
      <c r="G999" s="37" t="s">
        <v>95</v>
      </c>
      <c r="H999" s="37" t="s">
        <v>325</v>
      </c>
      <c r="I999" s="37" t="s">
        <v>67</v>
      </c>
      <c r="J999" s="37" t="s">
        <v>664</v>
      </c>
      <c r="K999" s="37" t="s">
        <v>78</v>
      </c>
      <c r="L999" s="37" t="s">
        <v>105</v>
      </c>
      <c r="M999" s="37" t="s">
        <v>87</v>
      </c>
      <c r="N999" s="37" t="s">
        <v>90</v>
      </c>
      <c r="O999" s="38" t="n">
        <v>46060</v>
      </c>
      <c r="P999" s="39" t="n">
        <v>3128000</v>
      </c>
      <c r="Q999" s="37" t="n">
        <v>9</v>
      </c>
      <c r="R999" s="37" t="s">
        <v>185</v>
      </c>
      <c r="S999" s="37" t="s">
        <v>112</v>
      </c>
      <c r="T999" s="37" t="s">
        <v>942</v>
      </c>
      <c r="U999" s="37" t="s">
        <v>52</v>
      </c>
      <c r="V999" s="37" t="n">
        <f aca="false">IF(O999="","",YEAR(O999))</f>
        <v>2026</v>
      </c>
      <c r="W999" s="37" t="str">
        <f aca="false">IF(E999&lt;25,"21-24",IF(E999&lt;30,"25-29",IF(E999&lt;35,"30-34",IF(E999&lt;40,"35-39",IF(E999&lt;45,"40-44","45+")))))</f>
        <v>35-39</v>
      </c>
    </row>
    <row r="1000" customFormat="false" ht="15" hidden="false" customHeight="false" outlineLevel="0" collapsed="false">
      <c r="A1000" s="37" t="s">
        <v>1569</v>
      </c>
      <c r="B1000" s="37" t="s">
        <v>456</v>
      </c>
      <c r="C1000" s="37" t="s">
        <v>375</v>
      </c>
      <c r="D1000" s="37" t="s">
        <v>82</v>
      </c>
      <c r="E1000" s="37" t="n">
        <v>29</v>
      </c>
      <c r="F1000" s="37" t="s">
        <v>102</v>
      </c>
      <c r="G1000" s="37" t="s">
        <v>95</v>
      </c>
      <c r="H1000" s="37" t="s">
        <v>318</v>
      </c>
      <c r="I1000" s="37" t="s">
        <v>60</v>
      </c>
      <c r="J1000" s="37" t="s">
        <v>384</v>
      </c>
      <c r="K1000" s="37" t="s">
        <v>76</v>
      </c>
      <c r="L1000" s="37" t="s">
        <v>104</v>
      </c>
      <c r="M1000" s="37" t="s">
        <v>86</v>
      </c>
      <c r="N1000" s="37" t="s">
        <v>90</v>
      </c>
      <c r="O1000" s="38" t="n">
        <v>45162</v>
      </c>
      <c r="P1000" s="39" t="n">
        <v>950000</v>
      </c>
      <c r="Q1000" s="37" t="n">
        <v>20</v>
      </c>
      <c r="R1000" s="37" t="s">
        <v>187</v>
      </c>
      <c r="S1000" s="37" t="s">
        <v>111</v>
      </c>
      <c r="T1000" s="37" t="s">
        <v>542</v>
      </c>
      <c r="U1000" s="37" t="s">
        <v>52</v>
      </c>
      <c r="V1000" s="37" t="n">
        <f aca="false">IF(O1000="","",YEAR(O1000))</f>
        <v>2023</v>
      </c>
      <c r="W1000" s="37" t="str">
        <f aca="false">IF(E1000&lt;25,"21-24",IF(E1000&lt;30,"25-29",IF(E1000&lt;35,"30-34",IF(E1000&lt;40,"35-39",IF(E1000&lt;45,"40-44","45+")))))</f>
        <v>25-29</v>
      </c>
    </row>
    <row r="1001" customFormat="false" ht="15" hidden="false" customHeight="false" outlineLevel="0" collapsed="false">
      <c r="A1001" s="37" t="s">
        <v>1570</v>
      </c>
      <c r="B1001" s="37" t="s">
        <v>419</v>
      </c>
      <c r="C1001" s="37" t="s">
        <v>469</v>
      </c>
      <c r="D1001" s="37" t="s">
        <v>82</v>
      </c>
      <c r="E1001" s="37" t="n">
        <v>33</v>
      </c>
      <c r="F1001" s="37" t="s">
        <v>100</v>
      </c>
      <c r="G1001" s="37" t="s">
        <v>94</v>
      </c>
      <c r="H1001" s="37" t="s">
        <v>319</v>
      </c>
      <c r="I1001" s="37" t="s">
        <v>61</v>
      </c>
      <c r="J1001" s="37" t="s">
        <v>573</v>
      </c>
      <c r="K1001" s="37" t="s">
        <v>77</v>
      </c>
      <c r="L1001" s="37" t="s">
        <v>105</v>
      </c>
      <c r="M1001" s="37" t="s">
        <v>87</v>
      </c>
      <c r="N1001" s="37" t="s">
        <v>90</v>
      </c>
      <c r="O1001" s="38" t="n">
        <v>44720</v>
      </c>
      <c r="P1001" s="39" t="n">
        <v>1914000</v>
      </c>
      <c r="Q1001" s="37" t="n">
        <v>12</v>
      </c>
      <c r="R1001" s="37" t="s">
        <v>185</v>
      </c>
      <c r="S1001" s="37" t="s">
        <v>111</v>
      </c>
      <c r="T1001" s="37" t="s">
        <v>1531</v>
      </c>
      <c r="U1001" s="37" t="s">
        <v>52</v>
      </c>
      <c r="V1001" s="37" t="n">
        <f aca="false">IF(O1001="","",YEAR(O1001))</f>
        <v>2022</v>
      </c>
      <c r="W1001" s="37" t="str">
        <f aca="false">IF(E1001&lt;25,"21-24",IF(E1001&lt;30,"25-29",IF(E1001&lt;35,"30-34",IF(E1001&lt;40,"35-39",IF(E1001&lt;45,"40-44","45+")))))</f>
        <v>30-34</v>
      </c>
    </row>
    <row r="1002" customFormat="false" ht="15" hidden="false" customHeight="false" outlineLevel="0" collapsed="false">
      <c r="A1002" s="37" t="s">
        <v>1571</v>
      </c>
      <c r="B1002" s="37" t="s">
        <v>503</v>
      </c>
      <c r="C1002" s="37" t="s">
        <v>406</v>
      </c>
      <c r="D1002" s="37" t="s">
        <v>83</v>
      </c>
      <c r="E1002" s="37" t="n">
        <v>21</v>
      </c>
      <c r="F1002" s="37" t="s">
        <v>100</v>
      </c>
      <c r="G1002" s="37" t="s">
        <v>94</v>
      </c>
      <c r="H1002" s="37" t="s">
        <v>318</v>
      </c>
      <c r="I1002" s="37" t="s">
        <v>60</v>
      </c>
      <c r="J1002" s="37" t="s">
        <v>366</v>
      </c>
      <c r="K1002" s="37" t="s">
        <v>76</v>
      </c>
      <c r="L1002" s="37" t="s">
        <v>107</v>
      </c>
      <c r="M1002" s="37" t="s">
        <v>86</v>
      </c>
      <c r="N1002" s="37" t="s">
        <v>90</v>
      </c>
      <c r="O1002" s="38" t="n">
        <v>46246</v>
      </c>
      <c r="P1002" s="39" t="n">
        <v>625000</v>
      </c>
      <c r="Q1002" s="37" t="n">
        <v>17</v>
      </c>
      <c r="R1002" s="37" t="s">
        <v>187</v>
      </c>
      <c r="S1002" s="37" t="s">
        <v>113</v>
      </c>
      <c r="T1002" s="37" t="s">
        <v>683</v>
      </c>
      <c r="U1002" s="37" t="s">
        <v>52</v>
      </c>
      <c r="V1002" s="37" t="n">
        <f aca="false">IF(O1002="","",YEAR(O1002))</f>
        <v>2026</v>
      </c>
      <c r="W1002" s="37" t="str">
        <f aca="false">IF(E1002&lt;25,"21-24",IF(E1002&lt;30,"25-29",IF(E1002&lt;35,"30-34",IF(E1002&lt;40,"35-39",IF(E1002&lt;45,"40-44","45+")))))</f>
        <v>21-24</v>
      </c>
    </row>
    <row r="1003" customFormat="false" ht="15" hidden="false" customHeight="false" outlineLevel="0" collapsed="false">
      <c r="A1003" s="37" t="s">
        <v>1572</v>
      </c>
      <c r="B1003" s="37" t="s">
        <v>412</v>
      </c>
      <c r="C1003" s="37" t="s">
        <v>375</v>
      </c>
      <c r="D1003" s="37" t="s">
        <v>82</v>
      </c>
      <c r="E1003" s="37" t="n">
        <v>28</v>
      </c>
      <c r="F1003" s="37" t="s">
        <v>102</v>
      </c>
      <c r="G1003" s="37" t="s">
        <v>94</v>
      </c>
      <c r="H1003" s="37" t="s">
        <v>319</v>
      </c>
      <c r="I1003" s="37" t="s">
        <v>61</v>
      </c>
      <c r="J1003" s="37" t="s">
        <v>508</v>
      </c>
      <c r="K1003" s="37" t="s">
        <v>76</v>
      </c>
      <c r="L1003" s="37" t="s">
        <v>105</v>
      </c>
      <c r="M1003" s="37" t="s">
        <v>87</v>
      </c>
      <c r="N1003" s="37" t="s">
        <v>90</v>
      </c>
      <c r="O1003" s="38" t="n">
        <v>45704</v>
      </c>
      <c r="P1003" s="39" t="n">
        <v>908000</v>
      </c>
      <c r="Q1003" s="37" t="n">
        <v>5</v>
      </c>
      <c r="R1003" s="37" t="s">
        <v>185</v>
      </c>
      <c r="S1003" s="37" t="s">
        <v>114</v>
      </c>
      <c r="T1003" s="37" t="s">
        <v>743</v>
      </c>
      <c r="U1003" s="37" t="s">
        <v>52</v>
      </c>
      <c r="V1003" s="37" t="n">
        <f aca="false">IF(O1003="","",YEAR(O1003))</f>
        <v>2025</v>
      </c>
      <c r="W1003" s="37" t="str">
        <f aca="false">IF(E1003&lt;25,"21-24",IF(E1003&lt;30,"25-29",IF(E1003&lt;35,"30-34",IF(E1003&lt;40,"35-39",IF(E1003&lt;45,"40-44","45+")))))</f>
        <v>25-29</v>
      </c>
    </row>
    <row r="1004" customFormat="false" ht="15" hidden="false" customHeight="false" outlineLevel="0" collapsed="false">
      <c r="A1004" s="37" t="s">
        <v>1573</v>
      </c>
      <c r="B1004" s="37" t="s">
        <v>519</v>
      </c>
      <c r="C1004" s="37" t="s">
        <v>375</v>
      </c>
      <c r="D1004" s="37" t="s">
        <v>83</v>
      </c>
      <c r="E1004" s="37" t="n">
        <v>31</v>
      </c>
      <c r="F1004" s="37" t="s">
        <v>100</v>
      </c>
      <c r="G1004" s="37" t="s">
        <v>96</v>
      </c>
      <c r="H1004" s="37" t="s">
        <v>318</v>
      </c>
      <c r="I1004" s="37" t="s">
        <v>60</v>
      </c>
      <c r="J1004" s="37" t="s">
        <v>470</v>
      </c>
      <c r="K1004" s="37" t="s">
        <v>77</v>
      </c>
      <c r="L1004" s="37" t="s">
        <v>105</v>
      </c>
      <c r="M1004" s="37" t="s">
        <v>86</v>
      </c>
      <c r="N1004" s="37" t="s">
        <v>91</v>
      </c>
      <c r="O1004" s="38" t="n">
        <v>45246</v>
      </c>
      <c r="P1004" s="39" t="n">
        <v>1880000</v>
      </c>
      <c r="Q1004" s="37" t="n">
        <v>14</v>
      </c>
      <c r="R1004" s="37" t="s">
        <v>187</v>
      </c>
      <c r="S1004" s="37" t="s">
        <v>113</v>
      </c>
      <c r="T1004" s="37" t="s">
        <v>624</v>
      </c>
      <c r="U1004" s="37" t="s">
        <v>52</v>
      </c>
      <c r="V1004" s="37" t="n">
        <f aca="false">IF(O1004="","",YEAR(O1004))</f>
        <v>2023</v>
      </c>
      <c r="W1004" s="37" t="str">
        <f aca="false">IF(E1004&lt;25,"21-24",IF(E1004&lt;30,"25-29",IF(E1004&lt;35,"30-34",IF(E1004&lt;40,"35-39",IF(E1004&lt;45,"40-44","45+")))))</f>
        <v>30-34</v>
      </c>
    </row>
    <row r="1005" customFormat="false" ht="15" hidden="false" customHeight="false" outlineLevel="0" collapsed="false">
      <c r="A1005" s="37" t="s">
        <v>1574</v>
      </c>
      <c r="B1005" s="37" t="s">
        <v>474</v>
      </c>
      <c r="C1005" s="37" t="s">
        <v>396</v>
      </c>
      <c r="D1005" s="37" t="s">
        <v>82</v>
      </c>
      <c r="E1005" s="37" t="n">
        <v>35</v>
      </c>
      <c r="F1005" s="37" t="s">
        <v>101</v>
      </c>
      <c r="G1005" s="37" t="s">
        <v>95</v>
      </c>
      <c r="H1005" s="37" t="s">
        <v>321</v>
      </c>
      <c r="I1005" s="37" t="s">
        <v>63</v>
      </c>
      <c r="J1005" s="37" t="s">
        <v>371</v>
      </c>
      <c r="K1005" s="37" t="s">
        <v>75</v>
      </c>
      <c r="L1005" s="37" t="s">
        <v>105</v>
      </c>
      <c r="M1005" s="37" t="s">
        <v>87</v>
      </c>
      <c r="N1005" s="37" t="s">
        <v>90</v>
      </c>
      <c r="O1005" s="38" t="n">
        <v>44173</v>
      </c>
      <c r="P1005" s="39" t="n">
        <v>449000</v>
      </c>
      <c r="Q1005" s="37" t="n">
        <v>5</v>
      </c>
      <c r="R1005" s="37" t="s">
        <v>187</v>
      </c>
      <c r="S1005" s="37" t="s">
        <v>111</v>
      </c>
      <c r="T1005" s="37" t="s">
        <v>1023</v>
      </c>
      <c r="U1005" s="37" t="s">
        <v>52</v>
      </c>
      <c r="V1005" s="37" t="n">
        <f aca="false">IF(O1005="","",YEAR(O1005))</f>
        <v>2020</v>
      </c>
      <c r="W1005" s="37" t="str">
        <f aca="false">IF(E1005&lt;25,"21-24",IF(E1005&lt;30,"25-29",IF(E1005&lt;35,"30-34",IF(E1005&lt;40,"35-39",IF(E1005&lt;45,"40-44","45+")))))</f>
        <v>35-39</v>
      </c>
    </row>
    <row r="1006" customFormat="false" ht="15" hidden="false" customHeight="false" outlineLevel="0" collapsed="false">
      <c r="A1006" s="37" t="s">
        <v>1575</v>
      </c>
      <c r="B1006" s="37" t="s">
        <v>448</v>
      </c>
      <c r="C1006" s="37" t="s">
        <v>426</v>
      </c>
      <c r="D1006" s="37" t="s">
        <v>83</v>
      </c>
      <c r="E1006" s="37" t="n">
        <v>23</v>
      </c>
      <c r="F1006" s="37" t="s">
        <v>100</v>
      </c>
      <c r="G1006" s="37" t="s">
        <v>97</v>
      </c>
      <c r="H1006" s="37" t="s">
        <v>325</v>
      </c>
      <c r="I1006" s="37" t="s">
        <v>67</v>
      </c>
      <c r="J1006" s="37" t="s">
        <v>357</v>
      </c>
      <c r="K1006" s="37" t="s">
        <v>75</v>
      </c>
      <c r="L1006" s="37" t="s">
        <v>105</v>
      </c>
      <c r="M1006" s="37" t="s">
        <v>86</v>
      </c>
      <c r="N1006" s="37" t="s">
        <v>90</v>
      </c>
      <c r="O1006" s="38" t="n">
        <v>45703</v>
      </c>
      <c r="P1006" s="39" t="n">
        <v>368000</v>
      </c>
      <c r="Q1006" s="37" t="n">
        <v>24</v>
      </c>
      <c r="R1006" s="37" t="s">
        <v>187</v>
      </c>
      <c r="S1006" s="37" t="s">
        <v>111</v>
      </c>
      <c r="T1006" s="37" t="s">
        <v>984</v>
      </c>
      <c r="U1006" s="37" t="s">
        <v>53</v>
      </c>
      <c r="V1006" s="37" t="n">
        <f aca="false">IF(O1006="","",YEAR(O1006))</f>
        <v>2025</v>
      </c>
      <c r="W1006" s="37" t="str">
        <f aca="false">IF(E1006&lt;25,"21-24",IF(E1006&lt;30,"25-29",IF(E1006&lt;35,"30-34",IF(E1006&lt;40,"35-39",IF(E1006&lt;45,"40-44","45+")))))</f>
        <v>21-24</v>
      </c>
    </row>
    <row r="1007" customFormat="false" ht="15" hidden="false" customHeight="false" outlineLevel="0" collapsed="false">
      <c r="A1007" s="37" t="s">
        <v>1576</v>
      </c>
      <c r="B1007" s="37" t="s">
        <v>515</v>
      </c>
      <c r="C1007" s="37" t="s">
        <v>406</v>
      </c>
      <c r="D1007" s="37" t="s">
        <v>83</v>
      </c>
      <c r="E1007" s="37" t="n">
        <v>33</v>
      </c>
      <c r="F1007" s="37" t="s">
        <v>100</v>
      </c>
      <c r="G1007" s="37" t="s">
        <v>95</v>
      </c>
      <c r="H1007" s="37" t="s">
        <v>321</v>
      </c>
      <c r="I1007" s="37" t="s">
        <v>63</v>
      </c>
      <c r="J1007" s="37" t="s">
        <v>371</v>
      </c>
      <c r="K1007" s="37" t="s">
        <v>75</v>
      </c>
      <c r="L1007" s="37" t="s">
        <v>105</v>
      </c>
      <c r="M1007" s="37" t="s">
        <v>86</v>
      </c>
      <c r="N1007" s="37" t="s">
        <v>90</v>
      </c>
      <c r="O1007" s="38" t="n">
        <v>43213</v>
      </c>
      <c r="P1007" s="39" t="n">
        <v>326000</v>
      </c>
      <c r="Q1007" s="37" t="n">
        <v>9</v>
      </c>
      <c r="R1007" s="37" t="s">
        <v>187</v>
      </c>
      <c r="S1007" s="37" t="s">
        <v>112</v>
      </c>
      <c r="T1007" s="37" t="s">
        <v>932</v>
      </c>
      <c r="U1007" s="37" t="s">
        <v>52</v>
      </c>
      <c r="V1007" s="37" t="n">
        <f aca="false">IF(O1007="","",YEAR(O1007))</f>
        <v>2018</v>
      </c>
      <c r="W1007" s="37" t="str">
        <f aca="false">IF(E1007&lt;25,"21-24",IF(E1007&lt;30,"25-29",IF(E1007&lt;35,"30-34",IF(E1007&lt;40,"35-39",IF(E1007&lt;45,"40-44","45+")))))</f>
        <v>30-34</v>
      </c>
    </row>
    <row r="1008" customFormat="false" ht="15" hidden="false" customHeight="false" outlineLevel="0" collapsed="false">
      <c r="A1008" s="37" t="s">
        <v>897</v>
      </c>
      <c r="B1008" s="37" t="s">
        <v>374</v>
      </c>
      <c r="C1008" s="37" t="s">
        <v>469</v>
      </c>
      <c r="D1008" s="37" t="s">
        <v>83</v>
      </c>
      <c r="E1008" s="37" t="n">
        <v>38</v>
      </c>
      <c r="F1008" s="37" t="s">
        <v>100</v>
      </c>
      <c r="G1008" s="37" t="s">
        <v>95</v>
      </c>
      <c r="H1008" s="37" t="s">
        <v>320</v>
      </c>
      <c r="I1008" s="37" t="s">
        <v>62</v>
      </c>
      <c r="J1008" s="37" t="s">
        <v>485</v>
      </c>
      <c r="K1008" s="37" t="s">
        <v>78</v>
      </c>
      <c r="L1008" s="37" t="s">
        <v>104</v>
      </c>
      <c r="M1008" s="37" t="s">
        <v>87</v>
      </c>
      <c r="N1008" s="37" t="s">
        <v>91</v>
      </c>
      <c r="O1008" s="38" t="n">
        <v>42710</v>
      </c>
      <c r="P1008" s="39" t="n">
        <v>3506000</v>
      </c>
      <c r="Q1008" s="37" t="n">
        <v>7</v>
      </c>
      <c r="R1008" s="37" t="s">
        <v>187</v>
      </c>
      <c r="S1008" s="37" t="s">
        <v>113</v>
      </c>
      <c r="T1008" s="37" t="s">
        <v>1038</v>
      </c>
      <c r="U1008" s="37" t="s">
        <v>52</v>
      </c>
      <c r="V1008" s="37" t="n">
        <f aca="false">IF(O1008="","",YEAR(O1008))</f>
        <v>2016</v>
      </c>
      <c r="W1008" s="37" t="str">
        <f aca="false">IF(E1008&lt;25,"21-24",IF(E1008&lt;30,"25-29",IF(E1008&lt;35,"30-34",IF(E1008&lt;40,"35-39",IF(E1008&lt;45,"40-44","45+")))))</f>
        <v>35-39</v>
      </c>
    </row>
    <row r="1009" customFormat="false" ht="15" hidden="false" customHeight="false" outlineLevel="0" collapsed="false">
      <c r="A1009" s="37" t="s">
        <v>1577</v>
      </c>
      <c r="B1009" s="37" t="s">
        <v>410</v>
      </c>
      <c r="C1009" s="37" t="s">
        <v>356</v>
      </c>
      <c r="D1009" s="37" t="s">
        <v>82</v>
      </c>
      <c r="E1009" s="37" t="n">
        <v>24</v>
      </c>
      <c r="F1009" s="37" t="s">
        <v>100</v>
      </c>
      <c r="G1009" s="37" t="s">
        <v>95</v>
      </c>
      <c r="H1009" s="37" t="s">
        <v>323</v>
      </c>
      <c r="I1009" s="37" t="s">
        <v>65</v>
      </c>
      <c r="J1009" s="37" t="s">
        <v>650</v>
      </c>
      <c r="K1009" s="37" t="s">
        <v>76</v>
      </c>
      <c r="L1009" s="37" t="s">
        <v>106</v>
      </c>
      <c r="M1009" s="37" t="s">
        <v>87</v>
      </c>
      <c r="N1009" s="37" t="s">
        <v>91</v>
      </c>
      <c r="O1009" s="38" t="n">
        <v>45422</v>
      </c>
      <c r="P1009" s="39" t="n">
        <v>1176000</v>
      </c>
      <c r="Q1009" s="37" t="n">
        <v>20</v>
      </c>
      <c r="R1009" s="37" t="s">
        <v>187</v>
      </c>
      <c r="S1009" s="37" t="s">
        <v>113</v>
      </c>
      <c r="T1009" s="37" t="s">
        <v>734</v>
      </c>
      <c r="U1009" s="37" t="s">
        <v>52</v>
      </c>
      <c r="V1009" s="37" t="n">
        <f aca="false">IF(O1009="","",YEAR(O1009))</f>
        <v>2024</v>
      </c>
      <c r="W1009" s="37" t="str">
        <f aca="false">IF(E1009&lt;25,"21-24",IF(E1009&lt;30,"25-29",IF(E1009&lt;35,"30-34",IF(E1009&lt;40,"35-39",IF(E1009&lt;45,"40-44","45+")))))</f>
        <v>21-24</v>
      </c>
    </row>
    <row r="1010" customFormat="false" ht="15" hidden="false" customHeight="false" outlineLevel="0" collapsed="false">
      <c r="A1010" s="37" t="s">
        <v>771</v>
      </c>
      <c r="B1010" s="37" t="s">
        <v>416</v>
      </c>
      <c r="C1010" s="37" t="s">
        <v>383</v>
      </c>
      <c r="D1010" s="37" t="s">
        <v>82</v>
      </c>
      <c r="E1010" s="37" t="n">
        <v>39</v>
      </c>
      <c r="F1010" s="37" t="s">
        <v>101</v>
      </c>
      <c r="G1010" s="37" t="s">
        <v>94</v>
      </c>
      <c r="H1010" s="37" t="s">
        <v>322</v>
      </c>
      <c r="I1010" s="37" t="s">
        <v>64</v>
      </c>
      <c r="J1010" s="37" t="s">
        <v>457</v>
      </c>
      <c r="K1010" s="37" t="s">
        <v>78</v>
      </c>
      <c r="L1010" s="37" t="s">
        <v>108</v>
      </c>
      <c r="M1010" s="37" t="s">
        <v>86</v>
      </c>
      <c r="N1010" s="37" t="s">
        <v>90</v>
      </c>
      <c r="O1010" s="38" t="n">
        <v>45770</v>
      </c>
      <c r="P1010" s="39" t="n">
        <v>4218000</v>
      </c>
      <c r="Q1010" s="37" t="n">
        <v>11</v>
      </c>
      <c r="R1010" s="37" t="s">
        <v>187</v>
      </c>
      <c r="S1010" s="37" t="s">
        <v>113</v>
      </c>
      <c r="T1010" s="37" t="s">
        <v>681</v>
      </c>
      <c r="U1010" s="37" t="s">
        <v>53</v>
      </c>
      <c r="V1010" s="37" t="n">
        <f aca="false">IF(O1010="","",YEAR(O1010))</f>
        <v>2025</v>
      </c>
      <c r="W1010" s="37" t="str">
        <f aca="false">IF(E1010&lt;25,"21-24",IF(E1010&lt;30,"25-29",IF(E1010&lt;35,"30-34",IF(E1010&lt;40,"35-39",IF(E1010&lt;45,"40-44","45+")))))</f>
        <v>35-39</v>
      </c>
    </row>
    <row r="1011" customFormat="false" ht="15" hidden="false" customHeight="false" outlineLevel="0" collapsed="false">
      <c r="A1011" s="37" t="s">
        <v>1578</v>
      </c>
      <c r="B1011" s="37" t="s">
        <v>468</v>
      </c>
      <c r="C1011" s="37" t="s">
        <v>413</v>
      </c>
      <c r="D1011" s="37" t="s">
        <v>83</v>
      </c>
      <c r="E1011" s="37" t="n">
        <v>39</v>
      </c>
      <c r="F1011" s="37" t="s">
        <v>100</v>
      </c>
      <c r="G1011" s="37" t="s">
        <v>96</v>
      </c>
      <c r="H1011" s="37" t="s">
        <v>321</v>
      </c>
      <c r="I1011" s="37" t="s">
        <v>63</v>
      </c>
      <c r="J1011" s="37" t="s">
        <v>388</v>
      </c>
      <c r="K1011" s="37" t="s">
        <v>77</v>
      </c>
      <c r="L1011" s="37" t="s">
        <v>105</v>
      </c>
      <c r="M1011" s="37" t="s">
        <v>88</v>
      </c>
      <c r="N1011" s="37" t="s">
        <v>90</v>
      </c>
      <c r="O1011" s="38" t="n">
        <v>46206</v>
      </c>
      <c r="P1011" s="39" t="n">
        <v>1913000</v>
      </c>
      <c r="Q1011" s="37" t="n">
        <v>21</v>
      </c>
      <c r="R1011" s="37" t="s">
        <v>187</v>
      </c>
      <c r="S1011" s="37" t="s">
        <v>115</v>
      </c>
      <c r="T1011" s="37" t="s">
        <v>533</v>
      </c>
      <c r="U1011" s="37" t="s">
        <v>52</v>
      </c>
      <c r="V1011" s="37" t="n">
        <f aca="false">IF(O1011="","",YEAR(O1011))</f>
        <v>2026</v>
      </c>
      <c r="W1011" s="37" t="str">
        <f aca="false">IF(E1011&lt;25,"21-24",IF(E1011&lt;30,"25-29",IF(E1011&lt;35,"30-34",IF(E1011&lt;40,"35-39",IF(E1011&lt;45,"40-44","45+")))))</f>
        <v>35-39</v>
      </c>
    </row>
    <row r="1012" customFormat="false" ht="15" hidden="false" customHeight="false" outlineLevel="0" collapsed="false">
      <c r="A1012" s="37" t="s">
        <v>1579</v>
      </c>
      <c r="B1012" s="37" t="s">
        <v>515</v>
      </c>
      <c r="C1012" s="37" t="s">
        <v>413</v>
      </c>
      <c r="D1012" s="37" t="s">
        <v>83</v>
      </c>
      <c r="E1012" s="37" t="n">
        <v>27</v>
      </c>
      <c r="F1012" s="37" t="s">
        <v>100</v>
      </c>
      <c r="G1012" s="37" t="s">
        <v>94</v>
      </c>
      <c r="H1012" s="37" t="s">
        <v>318</v>
      </c>
      <c r="I1012" s="37" t="s">
        <v>60</v>
      </c>
      <c r="J1012" s="37" t="s">
        <v>384</v>
      </c>
      <c r="K1012" s="37" t="s">
        <v>76</v>
      </c>
      <c r="L1012" s="37" t="s">
        <v>104</v>
      </c>
      <c r="M1012" s="37" t="s">
        <v>87</v>
      </c>
      <c r="N1012" s="37" t="s">
        <v>90</v>
      </c>
      <c r="O1012" s="38" t="n">
        <v>45830</v>
      </c>
      <c r="P1012" s="39" t="n">
        <v>758000</v>
      </c>
      <c r="Q1012" s="37" t="n">
        <v>12</v>
      </c>
      <c r="R1012" s="37" t="s">
        <v>185</v>
      </c>
      <c r="S1012" s="37" t="s">
        <v>111</v>
      </c>
      <c r="T1012" s="37" t="s">
        <v>589</v>
      </c>
      <c r="U1012" s="37" t="s">
        <v>52</v>
      </c>
      <c r="V1012" s="37" t="n">
        <f aca="false">IF(O1012="","",YEAR(O1012))</f>
        <v>2025</v>
      </c>
      <c r="W1012" s="37" t="str">
        <f aca="false">IF(E1012&lt;25,"21-24",IF(E1012&lt;30,"25-29",IF(E1012&lt;35,"30-34",IF(E1012&lt;40,"35-39",IF(E1012&lt;45,"40-44","45+")))))</f>
        <v>25-29</v>
      </c>
    </row>
    <row r="1013" customFormat="false" ht="15" hidden="false" customHeight="false" outlineLevel="0" collapsed="false">
      <c r="A1013" s="37" t="s">
        <v>1580</v>
      </c>
      <c r="B1013" s="37" t="s">
        <v>468</v>
      </c>
      <c r="C1013" s="37" t="s">
        <v>426</v>
      </c>
      <c r="D1013" s="37" t="s">
        <v>83</v>
      </c>
      <c r="E1013" s="37" t="n">
        <v>28</v>
      </c>
      <c r="F1013" s="37" t="s">
        <v>100</v>
      </c>
      <c r="G1013" s="37" t="s">
        <v>94</v>
      </c>
      <c r="H1013" s="37" t="s">
        <v>321</v>
      </c>
      <c r="I1013" s="37" t="s">
        <v>63</v>
      </c>
      <c r="J1013" s="37" t="s">
        <v>388</v>
      </c>
      <c r="K1013" s="37" t="s">
        <v>77</v>
      </c>
      <c r="L1013" s="37" t="s">
        <v>104</v>
      </c>
      <c r="M1013" s="37" t="s">
        <v>87</v>
      </c>
      <c r="N1013" s="37" t="s">
        <v>91</v>
      </c>
      <c r="O1013" s="38" t="n">
        <v>45229</v>
      </c>
      <c r="P1013" s="39" t="n">
        <v>1405000</v>
      </c>
      <c r="Q1013" s="37" t="n">
        <v>19</v>
      </c>
      <c r="R1013" s="37" t="s">
        <v>187</v>
      </c>
      <c r="S1013" s="37" t="s">
        <v>111</v>
      </c>
      <c r="T1013" s="37" t="s">
        <v>710</v>
      </c>
      <c r="U1013" s="37" t="s">
        <v>52</v>
      </c>
      <c r="V1013" s="37" t="n">
        <f aca="false">IF(O1013="","",YEAR(O1013))</f>
        <v>2023</v>
      </c>
      <c r="W1013" s="37" t="str">
        <f aca="false">IF(E1013&lt;25,"21-24",IF(E1013&lt;30,"25-29",IF(E1013&lt;35,"30-34",IF(E1013&lt;40,"35-39",IF(E1013&lt;45,"40-44","45+")))))</f>
        <v>25-29</v>
      </c>
    </row>
    <row r="1014" customFormat="false" ht="15" hidden="false" customHeight="false" outlineLevel="0" collapsed="false">
      <c r="A1014" s="37" t="s">
        <v>1581</v>
      </c>
      <c r="B1014" s="37" t="s">
        <v>515</v>
      </c>
      <c r="C1014" s="37" t="s">
        <v>396</v>
      </c>
      <c r="D1014" s="37" t="s">
        <v>83</v>
      </c>
      <c r="E1014" s="37" t="n">
        <v>25</v>
      </c>
      <c r="F1014" s="37" t="s">
        <v>100</v>
      </c>
      <c r="G1014" s="37" t="s">
        <v>95</v>
      </c>
      <c r="H1014" s="37" t="s">
        <v>324</v>
      </c>
      <c r="I1014" s="37" t="s">
        <v>66</v>
      </c>
      <c r="J1014" s="37" t="s">
        <v>687</v>
      </c>
      <c r="K1014" s="37" t="s">
        <v>76</v>
      </c>
      <c r="L1014" s="37" t="s">
        <v>108</v>
      </c>
      <c r="M1014" s="37" t="s">
        <v>86</v>
      </c>
      <c r="N1014" s="37" t="s">
        <v>90</v>
      </c>
      <c r="O1014" s="38" t="n">
        <v>45391</v>
      </c>
      <c r="P1014" s="39" t="n">
        <v>762000</v>
      </c>
      <c r="Q1014" s="37" t="n">
        <v>14</v>
      </c>
      <c r="R1014" s="37" t="s">
        <v>187</v>
      </c>
      <c r="S1014" s="37" t="s">
        <v>113</v>
      </c>
      <c r="T1014" s="37" t="s">
        <v>1177</v>
      </c>
      <c r="U1014" s="37" t="s">
        <v>52</v>
      </c>
      <c r="V1014" s="37" t="n">
        <f aca="false">IF(O1014="","",YEAR(O1014))</f>
        <v>2024</v>
      </c>
      <c r="W1014" s="37" t="str">
        <f aca="false">IF(E1014&lt;25,"21-24",IF(E1014&lt;30,"25-29",IF(E1014&lt;35,"30-34",IF(E1014&lt;40,"35-39",IF(E1014&lt;45,"40-44","45+")))))</f>
        <v>25-29</v>
      </c>
    </row>
    <row r="1015" customFormat="false" ht="15" hidden="false" customHeight="false" outlineLevel="0" collapsed="false">
      <c r="A1015" s="37" t="s">
        <v>1582</v>
      </c>
      <c r="B1015" s="37" t="s">
        <v>419</v>
      </c>
      <c r="C1015" s="37" t="s">
        <v>365</v>
      </c>
      <c r="D1015" s="37" t="s">
        <v>83</v>
      </c>
      <c r="E1015" s="37" t="n">
        <v>30</v>
      </c>
      <c r="F1015" s="37" t="s">
        <v>100</v>
      </c>
      <c r="G1015" s="37" t="s">
        <v>94</v>
      </c>
      <c r="H1015" s="37" t="s">
        <v>326</v>
      </c>
      <c r="I1015" s="37" t="s">
        <v>68</v>
      </c>
      <c r="J1015" s="37" t="s">
        <v>403</v>
      </c>
      <c r="K1015" s="37" t="s">
        <v>76</v>
      </c>
      <c r="L1015" s="37" t="s">
        <v>105</v>
      </c>
      <c r="M1015" s="37" t="s">
        <v>87</v>
      </c>
      <c r="N1015" s="37" t="s">
        <v>90</v>
      </c>
      <c r="O1015" s="38" t="n">
        <v>43932</v>
      </c>
      <c r="P1015" s="39" t="n">
        <v>1150000</v>
      </c>
      <c r="Q1015" s="37" t="n">
        <v>9</v>
      </c>
      <c r="R1015" s="37" t="s">
        <v>187</v>
      </c>
      <c r="S1015" s="37" t="s">
        <v>112</v>
      </c>
      <c r="T1015" s="37" t="s">
        <v>1195</v>
      </c>
      <c r="U1015" s="37" t="s">
        <v>52</v>
      </c>
      <c r="V1015" s="37" t="n">
        <f aca="false">IF(O1015="","",YEAR(O1015))</f>
        <v>2020</v>
      </c>
      <c r="W1015" s="37" t="str">
        <f aca="false">IF(E1015&lt;25,"21-24",IF(E1015&lt;30,"25-29",IF(E1015&lt;35,"30-34",IF(E1015&lt;40,"35-39",IF(E1015&lt;45,"40-44","45+")))))</f>
        <v>30-34</v>
      </c>
    </row>
    <row r="1016" customFormat="false" ht="15" hidden="false" customHeight="false" outlineLevel="0" collapsed="false">
      <c r="A1016" s="37" t="s">
        <v>1583</v>
      </c>
      <c r="B1016" s="37" t="s">
        <v>391</v>
      </c>
      <c r="C1016" s="37" t="s">
        <v>484</v>
      </c>
      <c r="D1016" s="37" t="s">
        <v>82</v>
      </c>
      <c r="E1016" s="37" t="n">
        <v>23</v>
      </c>
      <c r="F1016" s="37" t="s">
        <v>100</v>
      </c>
      <c r="G1016" s="37" t="s">
        <v>94</v>
      </c>
      <c r="H1016" s="37" t="s">
        <v>319</v>
      </c>
      <c r="I1016" s="37" t="s">
        <v>61</v>
      </c>
      <c r="J1016" s="37" t="s">
        <v>508</v>
      </c>
      <c r="K1016" s="37" t="s">
        <v>76</v>
      </c>
      <c r="L1016" s="37" t="s">
        <v>107</v>
      </c>
      <c r="M1016" s="37" t="s">
        <v>87</v>
      </c>
      <c r="N1016" s="37" t="s">
        <v>90</v>
      </c>
      <c r="O1016" s="38" t="n">
        <v>45647</v>
      </c>
      <c r="P1016" s="39" t="n">
        <v>932000</v>
      </c>
      <c r="Q1016" s="37" t="n">
        <v>35</v>
      </c>
      <c r="R1016" s="37" t="s">
        <v>187</v>
      </c>
      <c r="S1016" s="37" t="s">
        <v>114</v>
      </c>
      <c r="T1016" s="37" t="s">
        <v>577</v>
      </c>
      <c r="U1016" s="37" t="s">
        <v>52</v>
      </c>
      <c r="V1016" s="37" t="n">
        <f aca="false">IF(O1016="","",YEAR(O1016))</f>
        <v>2024</v>
      </c>
      <c r="W1016" s="37" t="str">
        <f aca="false">IF(E1016&lt;25,"21-24",IF(E1016&lt;30,"25-29",IF(E1016&lt;35,"30-34",IF(E1016&lt;40,"35-39",IF(E1016&lt;45,"40-44","45+")))))</f>
        <v>21-24</v>
      </c>
    </row>
    <row r="1017" customFormat="false" ht="15" hidden="false" customHeight="false" outlineLevel="0" collapsed="false">
      <c r="A1017" s="37" t="s">
        <v>1584</v>
      </c>
      <c r="B1017" s="37" t="s">
        <v>422</v>
      </c>
      <c r="C1017" s="37" t="s">
        <v>469</v>
      </c>
      <c r="D1017" s="37" t="s">
        <v>83</v>
      </c>
      <c r="E1017" s="37" t="n">
        <v>33</v>
      </c>
      <c r="F1017" s="37" t="s">
        <v>102</v>
      </c>
      <c r="G1017" s="37" t="s">
        <v>94</v>
      </c>
      <c r="H1017" s="37" t="s">
        <v>321</v>
      </c>
      <c r="I1017" s="37" t="s">
        <v>63</v>
      </c>
      <c r="J1017" s="37" t="s">
        <v>388</v>
      </c>
      <c r="K1017" s="37" t="s">
        <v>77</v>
      </c>
      <c r="L1017" s="37" t="s">
        <v>105</v>
      </c>
      <c r="M1017" s="37" t="s">
        <v>87</v>
      </c>
      <c r="N1017" s="37" t="s">
        <v>90</v>
      </c>
      <c r="O1017" s="38" t="n">
        <v>42215</v>
      </c>
      <c r="P1017" s="39" t="n">
        <v>1966000</v>
      </c>
      <c r="Q1017" s="37" t="n">
        <v>7</v>
      </c>
      <c r="R1017" s="37" t="s">
        <v>187</v>
      </c>
      <c r="S1017" s="37" t="s">
        <v>112</v>
      </c>
      <c r="T1017" s="37" t="s">
        <v>710</v>
      </c>
      <c r="U1017" s="37" t="s">
        <v>52</v>
      </c>
      <c r="V1017" s="37" t="n">
        <f aca="false">IF(O1017="","",YEAR(O1017))</f>
        <v>2015</v>
      </c>
      <c r="W1017" s="37" t="str">
        <f aca="false">IF(E1017&lt;25,"21-24",IF(E1017&lt;30,"25-29",IF(E1017&lt;35,"30-34",IF(E1017&lt;40,"35-39",IF(E1017&lt;45,"40-44","45+")))))</f>
        <v>30-34</v>
      </c>
    </row>
    <row r="1018" customFormat="false" ht="15" hidden="false" customHeight="false" outlineLevel="0" collapsed="false">
      <c r="A1018" s="37" t="s">
        <v>1239</v>
      </c>
      <c r="B1018" s="37" t="s">
        <v>572</v>
      </c>
      <c r="C1018" s="37" t="s">
        <v>484</v>
      </c>
      <c r="D1018" s="37" t="s">
        <v>82</v>
      </c>
      <c r="E1018" s="37" t="n">
        <v>35</v>
      </c>
      <c r="F1018" s="37" t="s">
        <v>100</v>
      </c>
      <c r="G1018" s="37" t="s">
        <v>96</v>
      </c>
      <c r="H1018" s="37" t="s">
        <v>321</v>
      </c>
      <c r="I1018" s="37" t="s">
        <v>63</v>
      </c>
      <c r="J1018" s="37" t="s">
        <v>529</v>
      </c>
      <c r="K1018" s="37" t="s">
        <v>78</v>
      </c>
      <c r="L1018" s="37" t="s">
        <v>105</v>
      </c>
      <c r="M1018" s="37" t="s">
        <v>86</v>
      </c>
      <c r="N1018" s="37" t="s">
        <v>90</v>
      </c>
      <c r="O1018" s="38" t="n">
        <v>43563</v>
      </c>
      <c r="P1018" s="39" t="n">
        <v>3672000</v>
      </c>
      <c r="Q1018" s="37" t="n">
        <v>1</v>
      </c>
      <c r="R1018" s="37" t="s">
        <v>187</v>
      </c>
      <c r="S1018" s="37" t="s">
        <v>112</v>
      </c>
      <c r="T1018" s="37" t="s">
        <v>709</v>
      </c>
      <c r="U1018" s="37" t="s">
        <v>52</v>
      </c>
      <c r="V1018" s="37" t="n">
        <f aca="false">IF(O1018="","",YEAR(O1018))</f>
        <v>2019</v>
      </c>
      <c r="W1018" s="37" t="str">
        <f aca="false">IF(E1018&lt;25,"21-24",IF(E1018&lt;30,"25-29",IF(E1018&lt;35,"30-34",IF(E1018&lt;40,"35-39",IF(E1018&lt;45,"40-44","45+")))))</f>
        <v>35-39</v>
      </c>
    </row>
    <row r="1019" customFormat="false" ht="15" hidden="false" customHeight="false" outlineLevel="0" collapsed="false">
      <c r="A1019" s="37" t="s">
        <v>683</v>
      </c>
      <c r="B1019" s="37" t="s">
        <v>386</v>
      </c>
      <c r="C1019" s="37" t="s">
        <v>484</v>
      </c>
      <c r="D1019" s="37" t="s">
        <v>83</v>
      </c>
      <c r="E1019" s="37" t="n">
        <v>49</v>
      </c>
      <c r="F1019" s="37" t="s">
        <v>101</v>
      </c>
      <c r="G1019" s="37" t="s">
        <v>94</v>
      </c>
      <c r="H1019" s="37" t="s">
        <v>318</v>
      </c>
      <c r="I1019" s="37" t="s">
        <v>60</v>
      </c>
      <c r="J1019" s="37" t="s">
        <v>407</v>
      </c>
      <c r="K1019" s="37" t="s">
        <v>78</v>
      </c>
      <c r="L1019" s="37" t="s">
        <v>108</v>
      </c>
      <c r="M1019" s="37" t="s">
        <v>87</v>
      </c>
      <c r="N1019" s="37" t="s">
        <v>90</v>
      </c>
      <c r="O1019" s="38" t="n">
        <v>45929</v>
      </c>
      <c r="P1019" s="39" t="n">
        <v>2482000</v>
      </c>
      <c r="Q1019" s="37" t="n">
        <v>4</v>
      </c>
      <c r="R1019" s="37" t="s">
        <v>187</v>
      </c>
      <c r="S1019" s="37" t="s">
        <v>111</v>
      </c>
      <c r="T1019" s="37" t="s">
        <v>870</v>
      </c>
      <c r="U1019" s="37" t="s">
        <v>53</v>
      </c>
      <c r="V1019" s="37" t="n">
        <f aca="false">IF(O1019="","",YEAR(O1019))</f>
        <v>2025</v>
      </c>
      <c r="W1019" s="37" t="str">
        <f aca="false">IF(E1019&lt;25,"21-24",IF(E1019&lt;30,"25-29",IF(E1019&lt;35,"30-34",IF(E1019&lt;40,"35-39",IF(E1019&lt;45,"40-44","45+")))))</f>
        <v>45+</v>
      </c>
    </row>
    <row r="1020" customFormat="false" ht="15" hidden="false" customHeight="false" outlineLevel="0" collapsed="false">
      <c r="A1020" s="37" t="s">
        <v>1585</v>
      </c>
      <c r="B1020" s="37" t="s">
        <v>369</v>
      </c>
      <c r="C1020" s="37" t="s">
        <v>387</v>
      </c>
      <c r="D1020" s="37" t="s">
        <v>82</v>
      </c>
      <c r="E1020" s="37" t="n">
        <v>28</v>
      </c>
      <c r="F1020" s="37" t="s">
        <v>100</v>
      </c>
      <c r="G1020" s="37" t="s">
        <v>97</v>
      </c>
      <c r="H1020" s="37" t="s">
        <v>319</v>
      </c>
      <c r="I1020" s="37" t="s">
        <v>61</v>
      </c>
      <c r="J1020" s="37" t="s">
        <v>491</v>
      </c>
      <c r="K1020" s="37" t="s">
        <v>76</v>
      </c>
      <c r="L1020" s="37" t="s">
        <v>108</v>
      </c>
      <c r="M1020" s="37" t="s">
        <v>86</v>
      </c>
      <c r="N1020" s="37" t="s">
        <v>90</v>
      </c>
      <c r="O1020" s="38" t="n">
        <v>46237</v>
      </c>
      <c r="P1020" s="39" t="n">
        <v>1309000</v>
      </c>
      <c r="Q1020" s="37" t="n">
        <v>17</v>
      </c>
      <c r="R1020" s="37" t="s">
        <v>185</v>
      </c>
      <c r="S1020" s="37" t="s">
        <v>115</v>
      </c>
      <c r="T1020" s="37" t="s">
        <v>728</v>
      </c>
      <c r="U1020" s="37" t="s">
        <v>52</v>
      </c>
      <c r="V1020" s="37" t="n">
        <f aca="false">IF(O1020="","",YEAR(O1020))</f>
        <v>2026</v>
      </c>
      <c r="W1020" s="37" t="str">
        <f aca="false">IF(E1020&lt;25,"21-24",IF(E1020&lt;30,"25-29",IF(E1020&lt;35,"30-34",IF(E1020&lt;40,"35-39",IF(E1020&lt;45,"40-44","45+")))))</f>
        <v>25-29</v>
      </c>
    </row>
    <row r="1021" customFormat="false" ht="15" hidden="false" customHeight="false" outlineLevel="0" collapsed="false">
      <c r="A1021" s="37" t="s">
        <v>1586</v>
      </c>
      <c r="B1021" s="37" t="s">
        <v>355</v>
      </c>
      <c r="C1021" s="37" t="s">
        <v>426</v>
      </c>
      <c r="D1021" s="37" t="s">
        <v>82</v>
      </c>
      <c r="E1021" s="37" t="n">
        <v>25</v>
      </c>
      <c r="F1021" s="37" t="s">
        <v>100</v>
      </c>
      <c r="G1021" s="37" t="s">
        <v>94</v>
      </c>
      <c r="H1021" s="37" t="s">
        <v>318</v>
      </c>
      <c r="I1021" s="37" t="s">
        <v>60</v>
      </c>
      <c r="J1021" s="37" t="s">
        <v>520</v>
      </c>
      <c r="K1021" s="37" t="s">
        <v>76</v>
      </c>
      <c r="L1021" s="37" t="s">
        <v>108</v>
      </c>
      <c r="M1021" s="37" t="s">
        <v>88</v>
      </c>
      <c r="N1021" s="37" t="s">
        <v>91</v>
      </c>
      <c r="O1021" s="38" t="n">
        <v>46038</v>
      </c>
      <c r="P1021" s="39" t="n">
        <v>720000</v>
      </c>
      <c r="Q1021" s="37" t="n">
        <v>14</v>
      </c>
      <c r="R1021" s="37" t="s">
        <v>187</v>
      </c>
      <c r="S1021" s="37" t="s">
        <v>111</v>
      </c>
      <c r="T1021" s="37" t="s">
        <v>566</v>
      </c>
      <c r="U1021" s="37" t="s">
        <v>52</v>
      </c>
      <c r="V1021" s="37" t="n">
        <f aca="false">IF(O1021="","",YEAR(O1021))</f>
        <v>2026</v>
      </c>
      <c r="W1021" s="37" t="str">
        <f aca="false">IF(E1021&lt;25,"21-24",IF(E1021&lt;30,"25-29",IF(E1021&lt;35,"30-34",IF(E1021&lt;40,"35-39",IF(E1021&lt;45,"40-44","45+")))))</f>
        <v>25-29</v>
      </c>
    </row>
    <row r="1022" customFormat="false" ht="15" hidden="false" customHeight="false" outlineLevel="0" collapsed="false">
      <c r="A1022" s="37" t="s">
        <v>1587</v>
      </c>
      <c r="B1022" s="37" t="s">
        <v>432</v>
      </c>
      <c r="C1022" s="37" t="s">
        <v>453</v>
      </c>
      <c r="D1022" s="37" t="s">
        <v>83</v>
      </c>
      <c r="E1022" s="37" t="n">
        <v>34</v>
      </c>
      <c r="F1022" s="37" t="s">
        <v>100</v>
      </c>
      <c r="G1022" s="37" t="s">
        <v>96</v>
      </c>
      <c r="H1022" s="37" t="s">
        <v>325</v>
      </c>
      <c r="I1022" s="37" t="s">
        <v>67</v>
      </c>
      <c r="J1022" s="37" t="s">
        <v>357</v>
      </c>
      <c r="K1022" s="37" t="s">
        <v>75</v>
      </c>
      <c r="L1022" s="37" t="s">
        <v>105</v>
      </c>
      <c r="M1022" s="37" t="s">
        <v>86</v>
      </c>
      <c r="N1022" s="37" t="s">
        <v>90</v>
      </c>
      <c r="O1022" s="38" t="n">
        <v>45531</v>
      </c>
      <c r="P1022" s="39" t="n">
        <v>408000</v>
      </c>
      <c r="Q1022" s="37" t="n">
        <v>1</v>
      </c>
      <c r="R1022" s="37" t="s">
        <v>185</v>
      </c>
      <c r="S1022" s="37" t="s">
        <v>114</v>
      </c>
      <c r="T1022" s="37" t="s">
        <v>980</v>
      </c>
      <c r="U1022" s="37" t="s">
        <v>52</v>
      </c>
      <c r="V1022" s="37" t="n">
        <f aca="false">IF(O1022="","",YEAR(O1022))</f>
        <v>2024</v>
      </c>
      <c r="W1022" s="37" t="str">
        <f aca="false">IF(E1022&lt;25,"21-24",IF(E1022&lt;30,"25-29",IF(E1022&lt;35,"30-34",IF(E1022&lt;40,"35-39",IF(E1022&lt;45,"40-44","45+")))))</f>
        <v>30-34</v>
      </c>
    </row>
    <row r="1023" customFormat="false" ht="15" hidden="false" customHeight="false" outlineLevel="0" collapsed="false">
      <c r="A1023" s="37" t="s">
        <v>959</v>
      </c>
      <c r="B1023" s="37" t="s">
        <v>445</v>
      </c>
      <c r="C1023" s="37" t="s">
        <v>433</v>
      </c>
      <c r="D1023" s="37" t="s">
        <v>82</v>
      </c>
      <c r="E1023" s="37" t="n">
        <v>38</v>
      </c>
      <c r="F1023" s="37" t="s">
        <v>101</v>
      </c>
      <c r="G1023" s="37" t="s">
        <v>94</v>
      </c>
      <c r="H1023" s="37" t="s">
        <v>320</v>
      </c>
      <c r="I1023" s="37" t="s">
        <v>62</v>
      </c>
      <c r="J1023" s="37" t="s">
        <v>420</v>
      </c>
      <c r="K1023" s="37" t="s">
        <v>78</v>
      </c>
      <c r="L1023" s="37" t="s">
        <v>107</v>
      </c>
      <c r="M1023" s="37" t="s">
        <v>86</v>
      </c>
      <c r="N1023" s="37" t="s">
        <v>90</v>
      </c>
      <c r="O1023" s="38" t="n">
        <v>44813</v>
      </c>
      <c r="P1023" s="39" t="n">
        <v>2524000</v>
      </c>
      <c r="Q1023" s="37" t="n">
        <v>13</v>
      </c>
      <c r="R1023" s="37" t="s">
        <v>185</v>
      </c>
      <c r="S1023" s="37" t="s">
        <v>113</v>
      </c>
      <c r="T1023" s="37" t="s">
        <v>748</v>
      </c>
      <c r="U1023" s="37" t="s">
        <v>53</v>
      </c>
      <c r="V1023" s="37" t="n">
        <f aca="false">IF(O1023="","",YEAR(O1023))</f>
        <v>2022</v>
      </c>
      <c r="W1023" s="37" t="str">
        <f aca="false">IF(E1023&lt;25,"21-24",IF(E1023&lt;30,"25-29",IF(E1023&lt;35,"30-34",IF(E1023&lt;40,"35-39",IF(E1023&lt;45,"40-44","45+")))))</f>
        <v>35-39</v>
      </c>
    </row>
    <row r="1024" customFormat="false" ht="15" hidden="false" customHeight="false" outlineLevel="0" collapsed="false">
      <c r="A1024" s="37" t="s">
        <v>1588</v>
      </c>
      <c r="B1024" s="37" t="s">
        <v>468</v>
      </c>
      <c r="C1024" s="37" t="s">
        <v>413</v>
      </c>
      <c r="D1024" s="37" t="s">
        <v>82</v>
      </c>
      <c r="E1024" s="37" t="n">
        <v>30</v>
      </c>
      <c r="F1024" s="37" t="s">
        <v>100</v>
      </c>
      <c r="G1024" s="37" t="s">
        <v>94</v>
      </c>
      <c r="H1024" s="37" t="s">
        <v>318</v>
      </c>
      <c r="I1024" s="37" t="s">
        <v>60</v>
      </c>
      <c r="J1024" s="37" t="s">
        <v>366</v>
      </c>
      <c r="K1024" s="37" t="s">
        <v>76</v>
      </c>
      <c r="L1024" s="37" t="s">
        <v>104</v>
      </c>
      <c r="M1024" s="37" t="s">
        <v>87</v>
      </c>
      <c r="N1024" s="37" t="s">
        <v>90</v>
      </c>
      <c r="O1024" s="38" t="n">
        <v>43342</v>
      </c>
      <c r="P1024" s="39" t="n">
        <v>1191000</v>
      </c>
      <c r="Q1024" s="37" t="n">
        <v>4</v>
      </c>
      <c r="R1024" s="37" t="s">
        <v>185</v>
      </c>
      <c r="S1024" s="37" t="s">
        <v>113</v>
      </c>
      <c r="T1024" s="37" t="s">
        <v>775</v>
      </c>
      <c r="U1024" s="37" t="s">
        <v>52</v>
      </c>
      <c r="V1024" s="37" t="n">
        <f aca="false">IF(O1024="","",YEAR(O1024))</f>
        <v>2018</v>
      </c>
      <c r="W1024" s="37" t="str">
        <f aca="false">IF(E1024&lt;25,"21-24",IF(E1024&lt;30,"25-29",IF(E1024&lt;35,"30-34",IF(E1024&lt;40,"35-39",IF(E1024&lt;45,"40-44","45+")))))</f>
        <v>30-34</v>
      </c>
    </row>
    <row r="1025" customFormat="false" ht="15" hidden="false" customHeight="false" outlineLevel="0" collapsed="false">
      <c r="A1025" s="37" t="s">
        <v>1589</v>
      </c>
      <c r="B1025" s="37" t="s">
        <v>503</v>
      </c>
      <c r="C1025" s="37" t="s">
        <v>387</v>
      </c>
      <c r="D1025" s="37" t="s">
        <v>83</v>
      </c>
      <c r="E1025" s="37" t="n">
        <v>22</v>
      </c>
      <c r="F1025" s="37" t="s">
        <v>101</v>
      </c>
      <c r="G1025" s="37" t="s">
        <v>96</v>
      </c>
      <c r="H1025" s="37" t="s">
        <v>318</v>
      </c>
      <c r="I1025" s="37" t="s">
        <v>60</v>
      </c>
      <c r="J1025" s="37" t="s">
        <v>366</v>
      </c>
      <c r="K1025" s="37" t="s">
        <v>76</v>
      </c>
      <c r="L1025" s="37" t="s">
        <v>104</v>
      </c>
      <c r="M1025" s="37" t="s">
        <v>87</v>
      </c>
      <c r="N1025" s="37" t="s">
        <v>91</v>
      </c>
      <c r="O1025" s="38" t="n">
        <v>45978</v>
      </c>
      <c r="P1025" s="39" t="n">
        <v>1193000</v>
      </c>
      <c r="Q1025" s="37" t="n">
        <v>2</v>
      </c>
      <c r="R1025" s="37" t="s">
        <v>185</v>
      </c>
      <c r="S1025" s="37" t="s">
        <v>112</v>
      </c>
      <c r="T1025" s="37" t="s">
        <v>730</v>
      </c>
      <c r="U1025" s="37" t="s">
        <v>53</v>
      </c>
      <c r="V1025" s="37" t="n">
        <f aca="false">IF(O1025="","",YEAR(O1025))</f>
        <v>2025</v>
      </c>
      <c r="W1025" s="37" t="str">
        <f aca="false">IF(E1025&lt;25,"21-24",IF(E1025&lt;30,"25-29",IF(E1025&lt;35,"30-34",IF(E1025&lt;40,"35-39",IF(E1025&lt;45,"40-44","45+")))))</f>
        <v>21-24</v>
      </c>
    </row>
    <row r="1026" customFormat="false" ht="15" hidden="false" customHeight="false" outlineLevel="0" collapsed="false">
      <c r="A1026" s="37" t="s">
        <v>1590</v>
      </c>
      <c r="B1026" s="37" t="s">
        <v>432</v>
      </c>
      <c r="C1026" s="37" t="s">
        <v>413</v>
      </c>
      <c r="D1026" s="37" t="s">
        <v>82</v>
      </c>
      <c r="E1026" s="37" t="n">
        <v>33</v>
      </c>
      <c r="F1026" s="37" t="s">
        <v>100</v>
      </c>
      <c r="G1026" s="37" t="s">
        <v>97</v>
      </c>
      <c r="H1026" s="37" t="s">
        <v>319</v>
      </c>
      <c r="I1026" s="37" t="s">
        <v>61</v>
      </c>
      <c r="J1026" s="37" t="s">
        <v>380</v>
      </c>
      <c r="K1026" s="37" t="s">
        <v>76</v>
      </c>
      <c r="L1026" s="37" t="s">
        <v>108</v>
      </c>
      <c r="M1026" s="37" t="s">
        <v>87</v>
      </c>
      <c r="N1026" s="37" t="s">
        <v>90</v>
      </c>
      <c r="O1026" s="38" t="n">
        <v>44791</v>
      </c>
      <c r="P1026" s="39" t="n">
        <v>1152000</v>
      </c>
      <c r="Q1026" s="37" t="n">
        <v>32</v>
      </c>
      <c r="R1026" s="37" t="s">
        <v>185</v>
      </c>
      <c r="S1026" s="37" t="s">
        <v>114</v>
      </c>
      <c r="T1026" s="37" t="s">
        <v>614</v>
      </c>
      <c r="U1026" s="37" t="s">
        <v>52</v>
      </c>
      <c r="V1026" s="37" t="n">
        <f aca="false">IF(O1026="","",YEAR(O1026))</f>
        <v>2022</v>
      </c>
      <c r="W1026" s="37" t="str">
        <f aca="false">IF(E1026&lt;25,"21-24",IF(E1026&lt;30,"25-29",IF(E1026&lt;35,"30-34",IF(E1026&lt;40,"35-39",IF(E1026&lt;45,"40-44","45+")))))</f>
        <v>30-34</v>
      </c>
    </row>
    <row r="1027" customFormat="false" ht="15" hidden="false" customHeight="false" outlineLevel="0" collapsed="false">
      <c r="A1027" s="37" t="s">
        <v>1591</v>
      </c>
      <c r="B1027" s="37" t="s">
        <v>360</v>
      </c>
      <c r="C1027" s="37" t="s">
        <v>365</v>
      </c>
      <c r="D1027" s="37" t="s">
        <v>82</v>
      </c>
      <c r="E1027" s="37" t="n">
        <v>35</v>
      </c>
      <c r="F1027" s="37" t="s">
        <v>100</v>
      </c>
      <c r="G1027" s="37" t="s">
        <v>95</v>
      </c>
      <c r="H1027" s="37" t="s">
        <v>318</v>
      </c>
      <c r="I1027" s="37" t="s">
        <v>60</v>
      </c>
      <c r="J1027" s="37" t="s">
        <v>393</v>
      </c>
      <c r="K1027" s="37" t="s">
        <v>77</v>
      </c>
      <c r="L1027" s="37" t="s">
        <v>104</v>
      </c>
      <c r="M1027" s="37" t="s">
        <v>86</v>
      </c>
      <c r="N1027" s="37" t="s">
        <v>91</v>
      </c>
      <c r="O1027" s="38" t="n">
        <v>43593</v>
      </c>
      <c r="P1027" s="39" t="n">
        <v>1804000</v>
      </c>
      <c r="Q1027" s="37" t="n">
        <v>11</v>
      </c>
      <c r="R1027" s="37" t="s">
        <v>187</v>
      </c>
      <c r="S1027" s="37" t="s">
        <v>112</v>
      </c>
      <c r="T1027" s="37" t="s">
        <v>552</v>
      </c>
      <c r="U1027" s="37" t="s">
        <v>52</v>
      </c>
      <c r="V1027" s="37" t="n">
        <f aca="false">IF(O1027="","",YEAR(O1027))</f>
        <v>2019</v>
      </c>
      <c r="W1027" s="37" t="str">
        <f aca="false">IF(E1027&lt;25,"21-24",IF(E1027&lt;30,"25-29",IF(E1027&lt;35,"30-34",IF(E1027&lt;40,"35-39",IF(E1027&lt;45,"40-44","45+")))))</f>
        <v>35-39</v>
      </c>
    </row>
    <row r="1028" customFormat="false" ht="15" hidden="false" customHeight="false" outlineLevel="0" collapsed="false">
      <c r="A1028" s="37" t="s">
        <v>1592</v>
      </c>
      <c r="B1028" s="37" t="s">
        <v>386</v>
      </c>
      <c r="C1028" s="37" t="s">
        <v>413</v>
      </c>
      <c r="D1028" s="37" t="s">
        <v>82</v>
      </c>
      <c r="E1028" s="37" t="n">
        <v>27</v>
      </c>
      <c r="F1028" s="37" t="s">
        <v>100</v>
      </c>
      <c r="G1028" s="37" t="s">
        <v>95</v>
      </c>
      <c r="H1028" s="37" t="s">
        <v>318</v>
      </c>
      <c r="I1028" s="37" t="s">
        <v>60</v>
      </c>
      <c r="J1028" s="37" t="s">
        <v>384</v>
      </c>
      <c r="K1028" s="37" t="s">
        <v>76</v>
      </c>
      <c r="L1028" s="37" t="s">
        <v>106</v>
      </c>
      <c r="M1028" s="37" t="s">
        <v>86</v>
      </c>
      <c r="N1028" s="37" t="s">
        <v>90</v>
      </c>
      <c r="O1028" s="38" t="n">
        <v>45029</v>
      </c>
      <c r="P1028" s="39" t="n">
        <v>893000</v>
      </c>
      <c r="Q1028" s="37" t="n">
        <v>9</v>
      </c>
      <c r="R1028" s="37" t="s">
        <v>187</v>
      </c>
      <c r="S1028" s="37" t="s">
        <v>115</v>
      </c>
      <c r="T1028" s="37" t="s">
        <v>1088</v>
      </c>
      <c r="U1028" s="37" t="s">
        <v>52</v>
      </c>
      <c r="V1028" s="37" t="n">
        <f aca="false">IF(O1028="","",YEAR(O1028))</f>
        <v>2023</v>
      </c>
      <c r="W1028" s="37" t="str">
        <f aca="false">IF(E1028&lt;25,"21-24",IF(E1028&lt;30,"25-29",IF(E1028&lt;35,"30-34",IF(E1028&lt;40,"35-39",IF(E1028&lt;45,"40-44","45+")))))</f>
        <v>25-29</v>
      </c>
    </row>
    <row r="1029" customFormat="false" ht="15" hidden="false" customHeight="false" outlineLevel="0" collapsed="false">
      <c r="A1029" s="37" t="s">
        <v>1593</v>
      </c>
      <c r="B1029" s="37" t="s">
        <v>364</v>
      </c>
      <c r="C1029" s="37" t="s">
        <v>429</v>
      </c>
      <c r="D1029" s="37" t="s">
        <v>83</v>
      </c>
      <c r="E1029" s="37" t="n">
        <v>30</v>
      </c>
      <c r="F1029" s="37" t="s">
        <v>100</v>
      </c>
      <c r="G1029" s="37" t="s">
        <v>94</v>
      </c>
      <c r="H1029" s="37" t="s">
        <v>319</v>
      </c>
      <c r="I1029" s="37" t="s">
        <v>61</v>
      </c>
      <c r="J1029" s="37" t="s">
        <v>491</v>
      </c>
      <c r="K1029" s="37" t="s">
        <v>76</v>
      </c>
      <c r="L1029" s="37" t="s">
        <v>108</v>
      </c>
      <c r="M1029" s="37" t="s">
        <v>87</v>
      </c>
      <c r="N1029" s="37" t="s">
        <v>90</v>
      </c>
      <c r="O1029" s="38" t="n">
        <v>45805</v>
      </c>
      <c r="P1029" s="39" t="n">
        <v>626000</v>
      </c>
      <c r="Q1029" s="37" t="n">
        <v>8</v>
      </c>
      <c r="R1029" s="37" t="s">
        <v>187</v>
      </c>
      <c r="S1029" s="37" t="s">
        <v>111</v>
      </c>
      <c r="T1029" s="37" t="s">
        <v>987</v>
      </c>
      <c r="U1029" s="37" t="s">
        <v>52</v>
      </c>
      <c r="V1029" s="37" t="n">
        <f aca="false">IF(O1029="","",YEAR(O1029))</f>
        <v>2025</v>
      </c>
      <c r="W1029" s="37" t="str">
        <f aca="false">IF(E1029&lt;25,"21-24",IF(E1029&lt;30,"25-29",IF(E1029&lt;35,"30-34",IF(E1029&lt;40,"35-39",IF(E1029&lt;45,"40-44","45+")))))</f>
        <v>30-34</v>
      </c>
    </row>
    <row r="1030" customFormat="false" ht="15" hidden="false" customHeight="false" outlineLevel="0" collapsed="false">
      <c r="A1030" s="37" t="s">
        <v>749</v>
      </c>
      <c r="B1030" s="37" t="s">
        <v>519</v>
      </c>
      <c r="C1030" s="37" t="s">
        <v>365</v>
      </c>
      <c r="D1030" s="37" t="s">
        <v>83</v>
      </c>
      <c r="E1030" s="37" t="n">
        <v>36</v>
      </c>
      <c r="F1030" s="37" t="s">
        <v>101</v>
      </c>
      <c r="G1030" s="37" t="s">
        <v>95</v>
      </c>
      <c r="H1030" s="37" t="s">
        <v>320</v>
      </c>
      <c r="I1030" s="37" t="s">
        <v>62</v>
      </c>
      <c r="J1030" s="37" t="s">
        <v>485</v>
      </c>
      <c r="K1030" s="37" t="s">
        <v>78</v>
      </c>
      <c r="L1030" s="37" t="s">
        <v>104</v>
      </c>
      <c r="M1030" s="37" t="s">
        <v>88</v>
      </c>
      <c r="N1030" s="37" t="s">
        <v>91</v>
      </c>
      <c r="O1030" s="38" t="n">
        <v>45533</v>
      </c>
      <c r="P1030" s="39" t="n">
        <v>4358000</v>
      </c>
      <c r="Q1030" s="37" t="n">
        <v>7</v>
      </c>
      <c r="R1030" s="37" t="s">
        <v>187</v>
      </c>
      <c r="S1030" s="37" t="s">
        <v>112</v>
      </c>
      <c r="T1030" s="37" t="s">
        <v>774</v>
      </c>
      <c r="U1030" s="37" t="s">
        <v>52</v>
      </c>
      <c r="V1030" s="37" t="n">
        <f aca="false">IF(O1030="","",YEAR(O1030))</f>
        <v>2024</v>
      </c>
      <c r="W1030" s="37" t="str">
        <f aca="false">IF(E1030&lt;25,"21-24",IF(E1030&lt;30,"25-29",IF(E1030&lt;35,"30-34",IF(E1030&lt;40,"35-39",IF(E1030&lt;45,"40-44","45+")))))</f>
        <v>35-39</v>
      </c>
    </row>
    <row r="1031" customFormat="false" ht="15" hidden="false" customHeight="false" outlineLevel="0" collapsed="false">
      <c r="A1031" s="37" t="s">
        <v>1594</v>
      </c>
      <c r="B1031" s="37" t="s">
        <v>499</v>
      </c>
      <c r="C1031" s="37" t="s">
        <v>406</v>
      </c>
      <c r="D1031" s="37" t="s">
        <v>83</v>
      </c>
      <c r="E1031" s="37" t="n">
        <v>41</v>
      </c>
      <c r="F1031" s="37" t="s">
        <v>100</v>
      </c>
      <c r="G1031" s="37" t="s">
        <v>95</v>
      </c>
      <c r="H1031" s="37" t="s">
        <v>320</v>
      </c>
      <c r="I1031" s="37" t="s">
        <v>62</v>
      </c>
      <c r="J1031" s="37" t="s">
        <v>481</v>
      </c>
      <c r="K1031" s="37" t="s">
        <v>78</v>
      </c>
      <c r="L1031" s="37" t="s">
        <v>104</v>
      </c>
      <c r="M1031" s="37" t="s">
        <v>86</v>
      </c>
      <c r="N1031" s="37" t="s">
        <v>90</v>
      </c>
      <c r="O1031" s="38" t="n">
        <v>45817</v>
      </c>
      <c r="P1031" s="39" t="n">
        <v>4628000</v>
      </c>
      <c r="Q1031" s="37" t="n">
        <v>10</v>
      </c>
      <c r="R1031" s="37" t="s">
        <v>187</v>
      </c>
      <c r="S1031" s="37" t="s">
        <v>115</v>
      </c>
      <c r="T1031" s="37" t="s">
        <v>952</v>
      </c>
      <c r="U1031" s="37" t="s">
        <v>52</v>
      </c>
      <c r="V1031" s="37" t="n">
        <f aca="false">IF(O1031="","",YEAR(O1031))</f>
        <v>2025</v>
      </c>
      <c r="W1031" s="37" t="str">
        <f aca="false">IF(E1031&lt;25,"21-24",IF(E1031&lt;30,"25-29",IF(E1031&lt;35,"30-34",IF(E1031&lt;40,"35-39",IF(E1031&lt;45,"40-44","45+")))))</f>
        <v>40-44</v>
      </c>
    </row>
    <row r="1032" customFormat="false" ht="15" hidden="false" customHeight="false" outlineLevel="0" collapsed="false">
      <c r="A1032" s="37" t="s">
        <v>1595</v>
      </c>
      <c r="B1032" s="37" t="s">
        <v>386</v>
      </c>
      <c r="C1032" s="37" t="s">
        <v>429</v>
      </c>
      <c r="D1032" s="37" t="s">
        <v>82</v>
      </c>
      <c r="E1032" s="37" t="n">
        <v>24</v>
      </c>
      <c r="F1032" s="37" t="s">
        <v>101</v>
      </c>
      <c r="G1032" s="37" t="s">
        <v>94</v>
      </c>
      <c r="H1032" s="37" t="s">
        <v>321</v>
      </c>
      <c r="I1032" s="37" t="s">
        <v>63</v>
      </c>
      <c r="J1032" s="37" t="s">
        <v>371</v>
      </c>
      <c r="K1032" s="37" t="s">
        <v>75</v>
      </c>
      <c r="L1032" s="37" t="s">
        <v>104</v>
      </c>
      <c r="M1032" s="37" t="s">
        <v>87</v>
      </c>
      <c r="N1032" s="37" t="s">
        <v>90</v>
      </c>
      <c r="O1032" s="38" t="n">
        <v>45677</v>
      </c>
      <c r="P1032" s="39" t="n">
        <v>452000</v>
      </c>
      <c r="Q1032" s="37" t="n">
        <v>4</v>
      </c>
      <c r="R1032" s="37" t="s">
        <v>187</v>
      </c>
      <c r="S1032" s="37" t="s">
        <v>114</v>
      </c>
      <c r="T1032" s="37" t="s">
        <v>836</v>
      </c>
      <c r="U1032" s="37" t="s">
        <v>52</v>
      </c>
      <c r="V1032" s="37" t="n">
        <f aca="false">IF(O1032="","",YEAR(O1032))</f>
        <v>2025</v>
      </c>
      <c r="W1032" s="37" t="str">
        <f aca="false">IF(E1032&lt;25,"21-24",IF(E1032&lt;30,"25-29",IF(E1032&lt;35,"30-34",IF(E1032&lt;40,"35-39",IF(E1032&lt;45,"40-44","45+")))))</f>
        <v>21-24</v>
      </c>
    </row>
    <row r="1033" customFormat="false" ht="15" hidden="false" customHeight="false" outlineLevel="0" collapsed="false">
      <c r="A1033" s="37" t="s">
        <v>1596</v>
      </c>
      <c r="B1033" s="37" t="s">
        <v>593</v>
      </c>
      <c r="C1033" s="37" t="s">
        <v>387</v>
      </c>
      <c r="D1033" s="37" t="s">
        <v>83</v>
      </c>
      <c r="E1033" s="37" t="n">
        <v>24</v>
      </c>
      <c r="F1033" s="37" t="s">
        <v>101</v>
      </c>
      <c r="G1033" s="37" t="s">
        <v>94</v>
      </c>
      <c r="H1033" s="37" t="s">
        <v>325</v>
      </c>
      <c r="I1033" s="37" t="s">
        <v>67</v>
      </c>
      <c r="J1033" s="37" t="s">
        <v>357</v>
      </c>
      <c r="K1033" s="37" t="s">
        <v>75</v>
      </c>
      <c r="L1033" s="37" t="s">
        <v>106</v>
      </c>
      <c r="M1033" s="37" t="s">
        <v>88</v>
      </c>
      <c r="N1033" s="37" t="s">
        <v>90</v>
      </c>
      <c r="O1033" s="38" t="n">
        <v>46033</v>
      </c>
      <c r="P1033" s="39" t="n">
        <v>338000</v>
      </c>
      <c r="Q1033" s="37" t="n">
        <v>17</v>
      </c>
      <c r="R1033" s="37" t="s">
        <v>187</v>
      </c>
      <c r="S1033" s="37" t="s">
        <v>113</v>
      </c>
      <c r="T1033" s="37" t="s">
        <v>717</v>
      </c>
      <c r="U1033" s="37" t="s">
        <v>52</v>
      </c>
      <c r="V1033" s="37" t="n">
        <f aca="false">IF(O1033="","",YEAR(O1033))</f>
        <v>2026</v>
      </c>
      <c r="W1033" s="37" t="str">
        <f aca="false">IF(E1033&lt;25,"21-24",IF(E1033&lt;30,"25-29",IF(E1033&lt;35,"30-34",IF(E1033&lt;40,"35-39",IF(E1033&lt;45,"40-44","45+")))))</f>
        <v>21-24</v>
      </c>
    </row>
    <row r="1034" customFormat="false" ht="15" hidden="false" customHeight="false" outlineLevel="0" collapsed="false">
      <c r="A1034" s="37" t="s">
        <v>1240</v>
      </c>
      <c r="B1034" s="37" t="s">
        <v>439</v>
      </c>
      <c r="C1034" s="37" t="s">
        <v>375</v>
      </c>
      <c r="D1034" s="37" t="s">
        <v>83</v>
      </c>
      <c r="E1034" s="37" t="n">
        <v>45</v>
      </c>
      <c r="F1034" s="37" t="s">
        <v>100</v>
      </c>
      <c r="G1034" s="37" t="s">
        <v>94</v>
      </c>
      <c r="H1034" s="37" t="s">
        <v>323</v>
      </c>
      <c r="I1034" s="37" t="s">
        <v>65</v>
      </c>
      <c r="J1034" s="37" t="s">
        <v>500</v>
      </c>
      <c r="K1034" s="37" t="s">
        <v>78</v>
      </c>
      <c r="L1034" s="37" t="s">
        <v>106</v>
      </c>
      <c r="M1034" s="37" t="s">
        <v>87</v>
      </c>
      <c r="N1034" s="37" t="s">
        <v>90</v>
      </c>
      <c r="O1034" s="38" t="n">
        <v>43654</v>
      </c>
      <c r="P1034" s="39" t="n">
        <v>4512000</v>
      </c>
      <c r="Q1034" s="37" t="n">
        <v>5</v>
      </c>
      <c r="R1034" s="37" t="s">
        <v>187</v>
      </c>
      <c r="S1034" s="37" t="s">
        <v>113</v>
      </c>
      <c r="T1034" s="37" t="s">
        <v>969</v>
      </c>
      <c r="U1034" s="37" t="s">
        <v>52</v>
      </c>
      <c r="V1034" s="37" t="n">
        <f aca="false">IF(O1034="","",YEAR(O1034))</f>
        <v>2019</v>
      </c>
      <c r="W1034" s="37" t="str">
        <f aca="false">IF(E1034&lt;25,"21-24",IF(E1034&lt;30,"25-29",IF(E1034&lt;35,"30-34",IF(E1034&lt;40,"35-39",IF(E1034&lt;45,"40-44","45+")))))</f>
        <v>45+</v>
      </c>
    </row>
    <row r="1035" customFormat="false" ht="15" hidden="false" customHeight="false" outlineLevel="0" collapsed="false">
      <c r="A1035" s="37" t="s">
        <v>902</v>
      </c>
      <c r="B1035" s="37" t="s">
        <v>445</v>
      </c>
      <c r="C1035" s="37" t="s">
        <v>375</v>
      </c>
      <c r="D1035" s="37" t="s">
        <v>83</v>
      </c>
      <c r="E1035" s="37" t="n">
        <v>42</v>
      </c>
      <c r="F1035" s="37" t="s">
        <v>101</v>
      </c>
      <c r="G1035" s="37" t="s">
        <v>94</v>
      </c>
      <c r="H1035" s="37" t="s">
        <v>321</v>
      </c>
      <c r="I1035" s="37" t="s">
        <v>63</v>
      </c>
      <c r="J1035" s="37" t="s">
        <v>529</v>
      </c>
      <c r="K1035" s="37" t="s">
        <v>78</v>
      </c>
      <c r="L1035" s="37" t="s">
        <v>107</v>
      </c>
      <c r="M1035" s="37" t="s">
        <v>88</v>
      </c>
      <c r="N1035" s="37" t="s">
        <v>90</v>
      </c>
      <c r="O1035" s="38" t="n">
        <v>46128</v>
      </c>
      <c r="P1035" s="39" t="n">
        <v>4415000</v>
      </c>
      <c r="Q1035" s="37" t="n">
        <v>2</v>
      </c>
      <c r="R1035" s="37" t="s">
        <v>187</v>
      </c>
      <c r="S1035" s="37" t="s">
        <v>112</v>
      </c>
      <c r="T1035" s="37" t="s">
        <v>765</v>
      </c>
      <c r="U1035" s="37" t="s">
        <v>52</v>
      </c>
      <c r="V1035" s="37" t="n">
        <f aca="false">IF(O1035="","",YEAR(O1035))</f>
        <v>2026</v>
      </c>
      <c r="W1035" s="37" t="str">
        <f aca="false">IF(E1035&lt;25,"21-24",IF(E1035&lt;30,"25-29",IF(E1035&lt;35,"30-34",IF(E1035&lt;40,"35-39",IF(E1035&lt;45,"40-44","45+")))))</f>
        <v>40-44</v>
      </c>
    </row>
    <row r="1036" customFormat="false" ht="15" hidden="false" customHeight="false" outlineLevel="0" collapsed="false">
      <c r="A1036" s="37" t="s">
        <v>1597</v>
      </c>
      <c r="B1036" s="37" t="s">
        <v>593</v>
      </c>
      <c r="C1036" s="37" t="s">
        <v>370</v>
      </c>
      <c r="D1036" s="37" t="s">
        <v>83</v>
      </c>
      <c r="E1036" s="37" t="n">
        <v>40</v>
      </c>
      <c r="F1036" s="37" t="s">
        <v>101</v>
      </c>
      <c r="G1036" s="37" t="s">
        <v>94</v>
      </c>
      <c r="H1036" s="37" t="s">
        <v>318</v>
      </c>
      <c r="I1036" s="37" t="s">
        <v>60</v>
      </c>
      <c r="J1036" s="37" t="s">
        <v>470</v>
      </c>
      <c r="K1036" s="37" t="s">
        <v>77</v>
      </c>
      <c r="L1036" s="37" t="s">
        <v>106</v>
      </c>
      <c r="M1036" s="37" t="s">
        <v>86</v>
      </c>
      <c r="N1036" s="37" t="s">
        <v>90</v>
      </c>
      <c r="O1036" s="38" t="n">
        <v>42004</v>
      </c>
      <c r="P1036" s="39" t="n">
        <v>1788000</v>
      </c>
      <c r="Q1036" s="37" t="n">
        <v>20</v>
      </c>
      <c r="R1036" s="37" t="s">
        <v>187</v>
      </c>
      <c r="S1036" s="37" t="s">
        <v>111</v>
      </c>
      <c r="T1036" s="37" t="s">
        <v>1350</v>
      </c>
      <c r="U1036" s="37" t="s">
        <v>53</v>
      </c>
      <c r="V1036" s="37" t="n">
        <f aca="false">IF(O1036="","",YEAR(O1036))</f>
        <v>2014</v>
      </c>
      <c r="W1036" s="37" t="str">
        <f aca="false">IF(E1036&lt;25,"21-24",IF(E1036&lt;30,"25-29",IF(E1036&lt;35,"30-34",IF(E1036&lt;40,"35-39",IF(E1036&lt;45,"40-44","45+")))))</f>
        <v>40-44</v>
      </c>
    </row>
    <row r="1037" customFormat="false" ht="15" hidden="false" customHeight="false" outlineLevel="0" collapsed="false">
      <c r="A1037" s="37" t="s">
        <v>1598</v>
      </c>
      <c r="B1037" s="37" t="s">
        <v>465</v>
      </c>
      <c r="C1037" s="37" t="s">
        <v>406</v>
      </c>
      <c r="D1037" s="37" t="s">
        <v>82</v>
      </c>
      <c r="E1037" s="37" t="n">
        <v>23</v>
      </c>
      <c r="F1037" s="37" t="s">
        <v>101</v>
      </c>
      <c r="G1037" s="37" t="s">
        <v>95</v>
      </c>
      <c r="H1037" s="37" t="s">
        <v>320</v>
      </c>
      <c r="I1037" s="37" t="s">
        <v>62</v>
      </c>
      <c r="J1037" s="37" t="s">
        <v>352</v>
      </c>
      <c r="K1037" s="37" t="s">
        <v>75</v>
      </c>
      <c r="L1037" s="37" t="s">
        <v>105</v>
      </c>
      <c r="M1037" s="37" t="s">
        <v>88</v>
      </c>
      <c r="N1037" s="37" t="s">
        <v>92</v>
      </c>
      <c r="O1037" s="38" t="n">
        <v>45714</v>
      </c>
      <c r="P1037" s="39" t="n">
        <v>377000</v>
      </c>
      <c r="Q1037" s="37" t="n">
        <v>8</v>
      </c>
      <c r="R1037" s="37" t="s">
        <v>185</v>
      </c>
      <c r="S1037" s="37" t="s">
        <v>114</v>
      </c>
      <c r="T1037" s="37" t="s">
        <v>1365</v>
      </c>
      <c r="U1037" s="37" t="s">
        <v>53</v>
      </c>
      <c r="V1037" s="37" t="n">
        <f aca="false">IF(O1037="","",YEAR(O1037))</f>
        <v>2025</v>
      </c>
      <c r="W1037" s="37" t="str">
        <f aca="false">IF(E1037&lt;25,"21-24",IF(E1037&lt;30,"25-29",IF(E1037&lt;35,"30-34",IF(E1037&lt;40,"35-39",IF(E1037&lt;45,"40-44","45+")))))</f>
        <v>21-24</v>
      </c>
    </row>
    <row r="1038" customFormat="false" ht="15" hidden="false" customHeight="false" outlineLevel="0" collapsed="false">
      <c r="A1038" s="37" t="s">
        <v>1599</v>
      </c>
      <c r="B1038" s="37" t="s">
        <v>432</v>
      </c>
      <c r="C1038" s="37" t="s">
        <v>375</v>
      </c>
      <c r="D1038" s="37" t="s">
        <v>82</v>
      </c>
      <c r="E1038" s="37" t="n">
        <v>30</v>
      </c>
      <c r="F1038" s="37" t="s">
        <v>100</v>
      </c>
      <c r="G1038" s="37" t="s">
        <v>94</v>
      </c>
      <c r="H1038" s="37" t="s">
        <v>318</v>
      </c>
      <c r="I1038" s="37" t="s">
        <v>60</v>
      </c>
      <c r="J1038" s="37" t="s">
        <v>366</v>
      </c>
      <c r="K1038" s="37" t="s">
        <v>76</v>
      </c>
      <c r="L1038" s="37" t="s">
        <v>107</v>
      </c>
      <c r="M1038" s="37" t="s">
        <v>88</v>
      </c>
      <c r="N1038" s="37" t="s">
        <v>90</v>
      </c>
      <c r="O1038" s="38" t="n">
        <v>44564</v>
      </c>
      <c r="P1038" s="39" t="n">
        <v>1194000</v>
      </c>
      <c r="Q1038" s="37" t="n">
        <v>24</v>
      </c>
      <c r="R1038" s="37" t="s">
        <v>187</v>
      </c>
      <c r="S1038" s="37" t="s">
        <v>115</v>
      </c>
      <c r="T1038" s="37" t="s">
        <v>619</v>
      </c>
      <c r="U1038" s="37" t="s">
        <v>53</v>
      </c>
      <c r="V1038" s="37" t="n">
        <f aca="false">IF(O1038="","",YEAR(O1038))</f>
        <v>2022</v>
      </c>
      <c r="W1038" s="37" t="str">
        <f aca="false">IF(E1038&lt;25,"21-24",IF(E1038&lt;30,"25-29",IF(E1038&lt;35,"30-34",IF(E1038&lt;40,"35-39",IF(E1038&lt;45,"40-44","45+")))))</f>
        <v>30-34</v>
      </c>
    </row>
    <row r="1039" customFormat="false" ht="15" hidden="false" customHeight="false" outlineLevel="0" collapsed="false">
      <c r="A1039" s="37" t="s">
        <v>1600</v>
      </c>
      <c r="B1039" s="37" t="s">
        <v>445</v>
      </c>
      <c r="C1039" s="37" t="s">
        <v>396</v>
      </c>
      <c r="D1039" s="37" t="s">
        <v>82</v>
      </c>
      <c r="E1039" s="37" t="n">
        <v>34</v>
      </c>
      <c r="F1039" s="37" t="s">
        <v>101</v>
      </c>
      <c r="G1039" s="37" t="s">
        <v>94</v>
      </c>
      <c r="H1039" s="37" t="s">
        <v>318</v>
      </c>
      <c r="I1039" s="37" t="s">
        <v>60</v>
      </c>
      <c r="J1039" s="37" t="s">
        <v>366</v>
      </c>
      <c r="K1039" s="37" t="s">
        <v>76</v>
      </c>
      <c r="L1039" s="37" t="s">
        <v>104</v>
      </c>
      <c r="M1039" s="37" t="s">
        <v>87</v>
      </c>
      <c r="N1039" s="37" t="s">
        <v>90</v>
      </c>
      <c r="O1039" s="38" t="n">
        <v>44776</v>
      </c>
      <c r="P1039" s="39" t="n">
        <v>831000</v>
      </c>
      <c r="Q1039" s="37" t="n">
        <v>20</v>
      </c>
      <c r="R1039" s="37" t="s">
        <v>187</v>
      </c>
      <c r="S1039" s="37" t="s">
        <v>113</v>
      </c>
      <c r="T1039" s="37" t="s">
        <v>961</v>
      </c>
      <c r="U1039" s="37" t="s">
        <v>52</v>
      </c>
      <c r="V1039" s="37" t="n">
        <f aca="false">IF(O1039="","",YEAR(O1039))</f>
        <v>2022</v>
      </c>
      <c r="W1039" s="37" t="str">
        <f aca="false">IF(E1039&lt;25,"21-24",IF(E1039&lt;30,"25-29",IF(E1039&lt;35,"30-34",IF(E1039&lt;40,"35-39",IF(E1039&lt;45,"40-44","45+")))))</f>
        <v>30-34</v>
      </c>
    </row>
    <row r="1040" customFormat="false" ht="15" hidden="false" customHeight="false" outlineLevel="0" collapsed="false">
      <c r="A1040" s="37" t="s">
        <v>513</v>
      </c>
      <c r="B1040" s="37" t="s">
        <v>600</v>
      </c>
      <c r="C1040" s="37" t="s">
        <v>426</v>
      </c>
      <c r="D1040" s="37" t="s">
        <v>82</v>
      </c>
      <c r="E1040" s="37" t="n">
        <v>42</v>
      </c>
      <c r="F1040" s="37" t="s">
        <v>100</v>
      </c>
      <c r="G1040" s="37" t="s">
        <v>94</v>
      </c>
      <c r="H1040" s="37" t="s">
        <v>326</v>
      </c>
      <c r="I1040" s="37" t="s">
        <v>68</v>
      </c>
      <c r="J1040" s="37" t="s">
        <v>789</v>
      </c>
      <c r="K1040" s="37" t="s">
        <v>78</v>
      </c>
      <c r="L1040" s="37" t="s">
        <v>106</v>
      </c>
      <c r="M1040" s="37" t="s">
        <v>86</v>
      </c>
      <c r="N1040" s="37" t="s">
        <v>90</v>
      </c>
      <c r="O1040" s="38" t="n">
        <v>42953</v>
      </c>
      <c r="P1040" s="39" t="n">
        <v>3724000</v>
      </c>
      <c r="Q1040" s="37" t="n">
        <v>6</v>
      </c>
      <c r="R1040" s="37" t="s">
        <v>187</v>
      </c>
      <c r="S1040" s="37" t="s">
        <v>114</v>
      </c>
      <c r="T1040" s="37" t="s">
        <v>998</v>
      </c>
      <c r="U1040" s="37" t="s">
        <v>52</v>
      </c>
      <c r="V1040" s="37" t="n">
        <f aca="false">IF(O1040="","",YEAR(O1040))</f>
        <v>2017</v>
      </c>
      <c r="W1040" s="37" t="str">
        <f aca="false">IF(E1040&lt;25,"21-24",IF(E1040&lt;30,"25-29",IF(E1040&lt;35,"30-34",IF(E1040&lt;40,"35-39",IF(E1040&lt;45,"40-44","45+")))))</f>
        <v>40-44</v>
      </c>
    </row>
    <row r="1041" customFormat="false" ht="15" hidden="false" customHeight="false" outlineLevel="0" collapsed="false">
      <c r="A1041" s="37" t="s">
        <v>586</v>
      </c>
      <c r="B1041" s="37" t="s">
        <v>432</v>
      </c>
      <c r="C1041" s="37" t="s">
        <v>516</v>
      </c>
      <c r="D1041" s="37" t="s">
        <v>82</v>
      </c>
      <c r="E1041" s="37" t="n">
        <v>39</v>
      </c>
      <c r="F1041" s="37" t="s">
        <v>100</v>
      </c>
      <c r="G1041" s="37" t="s">
        <v>94</v>
      </c>
      <c r="H1041" s="37" t="s">
        <v>319</v>
      </c>
      <c r="I1041" s="37" t="s">
        <v>61</v>
      </c>
      <c r="J1041" s="37" t="s">
        <v>423</v>
      </c>
      <c r="K1041" s="37" t="s">
        <v>78</v>
      </c>
      <c r="L1041" s="37" t="s">
        <v>107</v>
      </c>
      <c r="M1041" s="37" t="s">
        <v>87</v>
      </c>
      <c r="N1041" s="37" t="s">
        <v>90</v>
      </c>
      <c r="O1041" s="38" t="n">
        <v>43471</v>
      </c>
      <c r="P1041" s="39" t="n">
        <v>4129000</v>
      </c>
      <c r="Q1041" s="37" t="n">
        <v>8</v>
      </c>
      <c r="R1041" s="37" t="s">
        <v>187</v>
      </c>
      <c r="S1041" s="37" t="s">
        <v>112</v>
      </c>
      <c r="T1041" s="37" t="s">
        <v>857</v>
      </c>
      <c r="U1041" s="37" t="s">
        <v>52</v>
      </c>
      <c r="V1041" s="37" t="n">
        <f aca="false">IF(O1041="","",YEAR(O1041))</f>
        <v>2019</v>
      </c>
      <c r="W1041" s="37" t="str">
        <f aca="false">IF(E1041&lt;25,"21-24",IF(E1041&lt;30,"25-29",IF(E1041&lt;35,"30-34",IF(E1041&lt;40,"35-39",IF(E1041&lt;45,"40-44","45+")))))</f>
        <v>35-39</v>
      </c>
    </row>
    <row r="1042" customFormat="false" ht="15" hidden="false" customHeight="false" outlineLevel="0" collapsed="false">
      <c r="A1042" s="37" t="s">
        <v>1601</v>
      </c>
      <c r="B1042" s="37" t="s">
        <v>474</v>
      </c>
      <c r="C1042" s="37" t="s">
        <v>383</v>
      </c>
      <c r="D1042" s="37" t="s">
        <v>84</v>
      </c>
      <c r="E1042" s="37" t="n">
        <v>21</v>
      </c>
      <c r="F1042" s="37" t="s">
        <v>101</v>
      </c>
      <c r="G1042" s="37" t="s">
        <v>94</v>
      </c>
      <c r="H1042" s="37" t="s">
        <v>320</v>
      </c>
      <c r="I1042" s="37" t="s">
        <v>62</v>
      </c>
      <c r="J1042" s="37" t="s">
        <v>352</v>
      </c>
      <c r="K1042" s="37" t="s">
        <v>75</v>
      </c>
      <c r="L1042" s="37" t="s">
        <v>106</v>
      </c>
      <c r="M1042" s="37" t="s">
        <v>86</v>
      </c>
      <c r="N1042" s="37" t="s">
        <v>90</v>
      </c>
      <c r="O1042" s="38" t="n">
        <v>46263</v>
      </c>
      <c r="P1042" s="39" t="n">
        <v>328000</v>
      </c>
      <c r="Q1042" s="37" t="n">
        <v>12</v>
      </c>
      <c r="R1042" s="37" t="s">
        <v>185</v>
      </c>
      <c r="S1042" s="37" t="s">
        <v>111</v>
      </c>
      <c r="T1042" s="37" t="s">
        <v>560</v>
      </c>
      <c r="U1042" s="37" t="s">
        <v>52</v>
      </c>
      <c r="V1042" s="37" t="n">
        <f aca="false">IF(O1042="","",YEAR(O1042))</f>
        <v>2026</v>
      </c>
      <c r="W1042" s="37" t="str">
        <f aca="false">IF(E1042&lt;25,"21-24",IF(E1042&lt;30,"25-29",IF(E1042&lt;35,"30-34",IF(E1042&lt;40,"35-39",IF(E1042&lt;45,"40-44","45+")))))</f>
        <v>21-24</v>
      </c>
    </row>
    <row r="1043" customFormat="false" ht="15" hidden="false" customHeight="false" outlineLevel="0" collapsed="false">
      <c r="A1043" s="37" t="s">
        <v>1602</v>
      </c>
      <c r="B1043" s="37" t="s">
        <v>432</v>
      </c>
      <c r="C1043" s="37" t="s">
        <v>356</v>
      </c>
      <c r="D1043" s="37" t="s">
        <v>83</v>
      </c>
      <c r="E1043" s="37" t="n">
        <v>34</v>
      </c>
      <c r="F1043" s="37" t="s">
        <v>101</v>
      </c>
      <c r="G1043" s="37" t="s">
        <v>94</v>
      </c>
      <c r="H1043" s="37" t="s">
        <v>318</v>
      </c>
      <c r="I1043" s="37" t="s">
        <v>60</v>
      </c>
      <c r="J1043" s="37" t="s">
        <v>520</v>
      </c>
      <c r="K1043" s="37" t="s">
        <v>76</v>
      </c>
      <c r="L1043" s="37" t="s">
        <v>105</v>
      </c>
      <c r="M1043" s="37" t="s">
        <v>88</v>
      </c>
      <c r="N1043" s="37" t="s">
        <v>90</v>
      </c>
      <c r="O1043" s="38" t="n">
        <v>45771</v>
      </c>
      <c r="P1043" s="39" t="n">
        <v>774000</v>
      </c>
      <c r="Q1043" s="37" t="n">
        <v>5</v>
      </c>
      <c r="R1043" s="37" t="s">
        <v>185</v>
      </c>
      <c r="S1043" s="37" t="s">
        <v>114</v>
      </c>
      <c r="T1043" s="37" t="s">
        <v>961</v>
      </c>
      <c r="U1043" s="37" t="s">
        <v>52</v>
      </c>
      <c r="V1043" s="37" t="n">
        <f aca="false">IF(O1043="","",YEAR(O1043))</f>
        <v>2025</v>
      </c>
      <c r="W1043" s="37" t="str">
        <f aca="false">IF(E1043&lt;25,"21-24",IF(E1043&lt;30,"25-29",IF(E1043&lt;35,"30-34",IF(E1043&lt;40,"35-39",IF(E1043&lt;45,"40-44","45+")))))</f>
        <v>30-34</v>
      </c>
    </row>
    <row r="1044" customFormat="false" ht="15" hidden="false" customHeight="false" outlineLevel="0" collapsed="false">
      <c r="A1044" s="37" t="s">
        <v>1603</v>
      </c>
      <c r="B1044" s="37" t="s">
        <v>448</v>
      </c>
      <c r="C1044" s="37" t="s">
        <v>356</v>
      </c>
      <c r="D1044" s="37" t="s">
        <v>83</v>
      </c>
      <c r="E1044" s="37" t="n">
        <v>26</v>
      </c>
      <c r="F1044" s="37" t="s">
        <v>100</v>
      </c>
      <c r="G1044" s="37" t="s">
        <v>94</v>
      </c>
      <c r="H1044" s="37" t="s">
        <v>324</v>
      </c>
      <c r="I1044" s="37" t="s">
        <v>66</v>
      </c>
      <c r="J1044" s="37" t="s">
        <v>687</v>
      </c>
      <c r="K1044" s="37" t="s">
        <v>76</v>
      </c>
      <c r="L1044" s="37" t="s">
        <v>104</v>
      </c>
      <c r="M1044" s="37" t="s">
        <v>86</v>
      </c>
      <c r="N1044" s="37" t="s">
        <v>90</v>
      </c>
      <c r="O1044" s="38" t="n">
        <v>44587</v>
      </c>
      <c r="P1044" s="39" t="n">
        <v>1176000</v>
      </c>
      <c r="Q1044" s="37" t="n">
        <v>11</v>
      </c>
      <c r="R1044" s="37" t="s">
        <v>187</v>
      </c>
      <c r="S1044" s="37" t="s">
        <v>112</v>
      </c>
      <c r="T1044" s="37" t="s">
        <v>548</v>
      </c>
      <c r="U1044" s="37" t="s">
        <v>52</v>
      </c>
      <c r="V1044" s="37" t="n">
        <f aca="false">IF(O1044="","",YEAR(O1044))</f>
        <v>2022</v>
      </c>
      <c r="W1044" s="37" t="str">
        <f aca="false">IF(E1044&lt;25,"21-24",IF(E1044&lt;30,"25-29",IF(E1044&lt;35,"30-34",IF(E1044&lt;40,"35-39",IF(E1044&lt;45,"40-44","45+")))))</f>
        <v>25-29</v>
      </c>
    </row>
    <row r="1045" customFormat="false" ht="15" hidden="false" customHeight="false" outlineLevel="0" collapsed="false">
      <c r="A1045" s="37" t="s">
        <v>629</v>
      </c>
      <c r="B1045" s="37" t="s">
        <v>456</v>
      </c>
      <c r="C1045" s="37" t="s">
        <v>453</v>
      </c>
      <c r="D1045" s="37" t="s">
        <v>83</v>
      </c>
      <c r="E1045" s="37" t="n">
        <v>41</v>
      </c>
      <c r="F1045" s="37" t="s">
        <v>100</v>
      </c>
      <c r="G1045" s="37" t="s">
        <v>96</v>
      </c>
      <c r="H1045" s="37" t="s">
        <v>322</v>
      </c>
      <c r="I1045" s="37" t="s">
        <v>64</v>
      </c>
      <c r="J1045" s="37" t="s">
        <v>457</v>
      </c>
      <c r="K1045" s="37" t="s">
        <v>78</v>
      </c>
      <c r="L1045" s="37" t="s">
        <v>104</v>
      </c>
      <c r="M1045" s="37" t="s">
        <v>86</v>
      </c>
      <c r="N1045" s="37" t="s">
        <v>90</v>
      </c>
      <c r="O1045" s="38" t="n">
        <v>45477</v>
      </c>
      <c r="P1045" s="39" t="n">
        <v>4399000</v>
      </c>
      <c r="Q1045" s="37" t="n">
        <v>17</v>
      </c>
      <c r="R1045" s="37" t="s">
        <v>187</v>
      </c>
      <c r="S1045" s="37" t="s">
        <v>111</v>
      </c>
      <c r="T1045" s="37" t="s">
        <v>1266</v>
      </c>
      <c r="U1045" s="37" t="s">
        <v>52</v>
      </c>
      <c r="V1045" s="37" t="n">
        <f aca="false">IF(O1045="","",YEAR(O1045))</f>
        <v>2024</v>
      </c>
      <c r="W1045" s="37" t="str">
        <f aca="false">IF(E1045&lt;25,"21-24",IF(E1045&lt;30,"25-29",IF(E1045&lt;35,"30-34",IF(E1045&lt;40,"35-39",IF(E1045&lt;45,"40-44","45+")))))</f>
        <v>40-44</v>
      </c>
    </row>
    <row r="1046" customFormat="false" ht="15" hidden="false" customHeight="false" outlineLevel="0" collapsed="false">
      <c r="A1046" s="37" t="s">
        <v>1604</v>
      </c>
      <c r="B1046" s="37" t="s">
        <v>468</v>
      </c>
      <c r="C1046" s="37" t="s">
        <v>356</v>
      </c>
      <c r="D1046" s="37" t="s">
        <v>82</v>
      </c>
      <c r="E1046" s="37" t="n">
        <v>44</v>
      </c>
      <c r="F1046" s="37" t="s">
        <v>101</v>
      </c>
      <c r="G1046" s="37" t="s">
        <v>95</v>
      </c>
      <c r="H1046" s="37" t="s">
        <v>320</v>
      </c>
      <c r="I1046" s="37" t="s">
        <v>62</v>
      </c>
      <c r="J1046" s="37" t="s">
        <v>481</v>
      </c>
      <c r="K1046" s="37" t="s">
        <v>78</v>
      </c>
      <c r="L1046" s="37" t="s">
        <v>106</v>
      </c>
      <c r="M1046" s="37" t="s">
        <v>86</v>
      </c>
      <c r="N1046" s="37" t="s">
        <v>90</v>
      </c>
      <c r="O1046" s="38" t="n">
        <v>45485</v>
      </c>
      <c r="P1046" s="39" t="n">
        <v>3844000</v>
      </c>
      <c r="Q1046" s="37" t="n">
        <v>7</v>
      </c>
      <c r="R1046" s="37" t="s">
        <v>187</v>
      </c>
      <c r="S1046" s="37" t="s">
        <v>112</v>
      </c>
      <c r="T1046" s="37" t="s">
        <v>480</v>
      </c>
      <c r="U1046" s="37" t="s">
        <v>52</v>
      </c>
      <c r="V1046" s="37" t="n">
        <f aca="false">IF(O1046="","",YEAR(O1046))</f>
        <v>2024</v>
      </c>
      <c r="W1046" s="37" t="str">
        <f aca="false">IF(E1046&lt;25,"21-24",IF(E1046&lt;30,"25-29",IF(E1046&lt;35,"30-34",IF(E1046&lt;40,"35-39",IF(E1046&lt;45,"40-44","45+")))))</f>
        <v>40-44</v>
      </c>
    </row>
    <row r="1047" customFormat="false" ht="15" hidden="false" customHeight="false" outlineLevel="0" collapsed="false">
      <c r="A1047" s="37" t="s">
        <v>1362</v>
      </c>
      <c r="B1047" s="37" t="s">
        <v>432</v>
      </c>
      <c r="C1047" s="37" t="s">
        <v>383</v>
      </c>
      <c r="D1047" s="37" t="s">
        <v>83</v>
      </c>
      <c r="E1047" s="37" t="n">
        <v>48</v>
      </c>
      <c r="F1047" s="37" t="s">
        <v>101</v>
      </c>
      <c r="G1047" s="37" t="s">
        <v>96</v>
      </c>
      <c r="H1047" s="37" t="s">
        <v>322</v>
      </c>
      <c r="I1047" s="37" t="s">
        <v>64</v>
      </c>
      <c r="J1047" s="37" t="s">
        <v>457</v>
      </c>
      <c r="K1047" s="37" t="s">
        <v>78</v>
      </c>
      <c r="L1047" s="37" t="s">
        <v>105</v>
      </c>
      <c r="M1047" s="37" t="s">
        <v>86</v>
      </c>
      <c r="N1047" s="37" t="s">
        <v>90</v>
      </c>
      <c r="O1047" s="38" t="n">
        <v>45553</v>
      </c>
      <c r="P1047" s="39" t="n">
        <v>4180000</v>
      </c>
      <c r="Q1047" s="37" t="n">
        <v>8</v>
      </c>
      <c r="R1047" s="37" t="s">
        <v>187</v>
      </c>
      <c r="S1047" s="37" t="s">
        <v>111</v>
      </c>
      <c r="T1047" s="37" t="s">
        <v>497</v>
      </c>
      <c r="U1047" s="37" t="s">
        <v>52</v>
      </c>
      <c r="V1047" s="37" t="n">
        <f aca="false">IF(O1047="","",YEAR(O1047))</f>
        <v>2024</v>
      </c>
      <c r="W1047" s="37" t="str">
        <f aca="false">IF(E1047&lt;25,"21-24",IF(E1047&lt;30,"25-29",IF(E1047&lt;35,"30-34",IF(E1047&lt;40,"35-39",IF(E1047&lt;45,"40-44","45+")))))</f>
        <v>45+</v>
      </c>
    </row>
    <row r="1048" customFormat="false" ht="15" hidden="false" customHeight="false" outlineLevel="0" collapsed="false">
      <c r="A1048" s="37" t="s">
        <v>1605</v>
      </c>
      <c r="B1048" s="37" t="s">
        <v>386</v>
      </c>
      <c r="C1048" s="37" t="s">
        <v>361</v>
      </c>
      <c r="D1048" s="37" t="s">
        <v>82</v>
      </c>
      <c r="E1048" s="37" t="n">
        <v>28</v>
      </c>
      <c r="F1048" s="37" t="s">
        <v>100</v>
      </c>
      <c r="G1048" s="37" t="s">
        <v>95</v>
      </c>
      <c r="H1048" s="37" t="s">
        <v>322</v>
      </c>
      <c r="I1048" s="37" t="s">
        <v>64</v>
      </c>
      <c r="J1048" s="37" t="s">
        <v>440</v>
      </c>
      <c r="K1048" s="37" t="s">
        <v>76</v>
      </c>
      <c r="L1048" s="37" t="s">
        <v>105</v>
      </c>
      <c r="M1048" s="37" t="s">
        <v>88</v>
      </c>
      <c r="N1048" s="37" t="s">
        <v>90</v>
      </c>
      <c r="O1048" s="38" t="n">
        <v>45385</v>
      </c>
      <c r="P1048" s="39" t="n">
        <v>1230000</v>
      </c>
      <c r="Q1048" s="37" t="n">
        <v>15</v>
      </c>
      <c r="R1048" s="37" t="s">
        <v>187</v>
      </c>
      <c r="S1048" s="37" t="s">
        <v>113</v>
      </c>
      <c r="T1048" s="37" t="s">
        <v>463</v>
      </c>
      <c r="U1048" s="37" t="s">
        <v>53</v>
      </c>
      <c r="V1048" s="37" t="n">
        <f aca="false">IF(O1048="","",YEAR(O1048))</f>
        <v>2024</v>
      </c>
      <c r="W1048" s="37" t="str">
        <f aca="false">IF(E1048&lt;25,"21-24",IF(E1048&lt;30,"25-29",IF(E1048&lt;35,"30-34",IF(E1048&lt;40,"35-39",IF(E1048&lt;45,"40-44","45+")))))</f>
        <v>25-29</v>
      </c>
    </row>
    <row r="1049" customFormat="false" ht="15" hidden="false" customHeight="false" outlineLevel="0" collapsed="false">
      <c r="A1049" s="37" t="s">
        <v>1606</v>
      </c>
      <c r="B1049" s="37" t="s">
        <v>369</v>
      </c>
      <c r="C1049" s="37" t="s">
        <v>469</v>
      </c>
      <c r="D1049" s="37" t="s">
        <v>82</v>
      </c>
      <c r="E1049" s="37" t="n">
        <v>29</v>
      </c>
      <c r="F1049" s="37" t="s">
        <v>100</v>
      </c>
      <c r="G1049" s="37" t="s">
        <v>94</v>
      </c>
      <c r="H1049" s="37" t="s">
        <v>318</v>
      </c>
      <c r="I1049" s="37" t="s">
        <v>60</v>
      </c>
      <c r="J1049" s="37" t="s">
        <v>384</v>
      </c>
      <c r="K1049" s="37" t="s">
        <v>76</v>
      </c>
      <c r="L1049" s="37" t="s">
        <v>107</v>
      </c>
      <c r="M1049" s="37" t="s">
        <v>87</v>
      </c>
      <c r="N1049" s="37" t="s">
        <v>90</v>
      </c>
      <c r="O1049" s="38" t="n">
        <v>45212</v>
      </c>
      <c r="P1049" s="39" t="n">
        <v>1304000</v>
      </c>
      <c r="Q1049" s="37" t="n">
        <v>10</v>
      </c>
      <c r="R1049" s="37" t="s">
        <v>187</v>
      </c>
      <c r="S1049" s="37" t="s">
        <v>112</v>
      </c>
      <c r="T1049" s="37" t="s">
        <v>454</v>
      </c>
      <c r="U1049" s="37" t="s">
        <v>52</v>
      </c>
      <c r="V1049" s="37" t="n">
        <f aca="false">IF(O1049="","",YEAR(O1049))</f>
        <v>2023</v>
      </c>
      <c r="W1049" s="37" t="str">
        <f aca="false">IF(E1049&lt;25,"21-24",IF(E1049&lt;30,"25-29",IF(E1049&lt;35,"30-34",IF(E1049&lt;40,"35-39",IF(E1049&lt;45,"40-44","45+")))))</f>
        <v>25-29</v>
      </c>
    </row>
    <row r="1050" customFormat="false" ht="15" hidden="false" customHeight="false" outlineLevel="0" collapsed="false">
      <c r="A1050" s="37" t="s">
        <v>1607</v>
      </c>
      <c r="B1050" s="37" t="s">
        <v>432</v>
      </c>
      <c r="C1050" s="37" t="s">
        <v>406</v>
      </c>
      <c r="D1050" s="37" t="s">
        <v>83</v>
      </c>
      <c r="E1050" s="37" t="n">
        <v>32</v>
      </c>
      <c r="F1050" s="37" t="s">
        <v>101</v>
      </c>
      <c r="G1050" s="37" t="s">
        <v>94</v>
      </c>
      <c r="H1050" s="37" t="s">
        <v>318</v>
      </c>
      <c r="I1050" s="37" t="s">
        <v>60</v>
      </c>
      <c r="J1050" s="37" t="s">
        <v>366</v>
      </c>
      <c r="K1050" s="37" t="s">
        <v>76</v>
      </c>
      <c r="L1050" s="37" t="s">
        <v>104</v>
      </c>
      <c r="M1050" s="37" t="s">
        <v>86</v>
      </c>
      <c r="N1050" s="37" t="s">
        <v>90</v>
      </c>
      <c r="O1050" s="38" t="n">
        <v>45962</v>
      </c>
      <c r="P1050" s="39" t="n">
        <v>995000</v>
      </c>
      <c r="Q1050" s="37" t="n">
        <v>20</v>
      </c>
      <c r="R1050" s="37" t="s">
        <v>187</v>
      </c>
      <c r="S1050" s="37" t="s">
        <v>112</v>
      </c>
      <c r="T1050" s="37" t="s">
        <v>446</v>
      </c>
      <c r="U1050" s="37" t="s">
        <v>52</v>
      </c>
      <c r="V1050" s="37" t="n">
        <f aca="false">IF(O1050="","",YEAR(O1050))</f>
        <v>2025</v>
      </c>
      <c r="W1050" s="37" t="str">
        <f aca="false">IF(E1050&lt;25,"21-24",IF(E1050&lt;30,"25-29",IF(E1050&lt;35,"30-34",IF(E1050&lt;40,"35-39",IF(E1050&lt;45,"40-44","45+")))))</f>
        <v>30-34</v>
      </c>
    </row>
    <row r="1051" customFormat="false" ht="15" hidden="false" customHeight="false" outlineLevel="0" collapsed="false">
      <c r="A1051" s="37" t="s">
        <v>1608</v>
      </c>
      <c r="B1051" s="37" t="s">
        <v>468</v>
      </c>
      <c r="C1051" s="37" t="s">
        <v>396</v>
      </c>
      <c r="D1051" s="37" t="s">
        <v>82</v>
      </c>
      <c r="E1051" s="37" t="n">
        <v>28</v>
      </c>
      <c r="F1051" s="37" t="s">
        <v>100</v>
      </c>
      <c r="G1051" s="37" t="s">
        <v>94</v>
      </c>
      <c r="H1051" s="37" t="s">
        <v>325</v>
      </c>
      <c r="I1051" s="37" t="s">
        <v>67</v>
      </c>
      <c r="J1051" s="37" t="s">
        <v>716</v>
      </c>
      <c r="K1051" s="37" t="s">
        <v>76</v>
      </c>
      <c r="L1051" s="37" t="s">
        <v>105</v>
      </c>
      <c r="M1051" s="37" t="s">
        <v>88</v>
      </c>
      <c r="N1051" s="37" t="s">
        <v>91</v>
      </c>
      <c r="O1051" s="38" t="n">
        <v>44860</v>
      </c>
      <c r="P1051" s="39" t="n">
        <v>1098000</v>
      </c>
      <c r="Q1051" s="37" t="n">
        <v>25</v>
      </c>
      <c r="R1051" s="37" t="s">
        <v>187</v>
      </c>
      <c r="S1051" s="37" t="s">
        <v>113</v>
      </c>
      <c r="T1051" s="37" t="s">
        <v>1212</v>
      </c>
      <c r="U1051" s="37" t="s">
        <v>52</v>
      </c>
      <c r="V1051" s="37" t="n">
        <f aca="false">IF(O1051="","",YEAR(O1051))</f>
        <v>2022</v>
      </c>
      <c r="W1051" s="37" t="str">
        <f aca="false">IF(E1051&lt;25,"21-24",IF(E1051&lt;30,"25-29",IF(E1051&lt;35,"30-34",IF(E1051&lt;40,"35-39",IF(E1051&lt;45,"40-44","45+")))))</f>
        <v>25-29</v>
      </c>
    </row>
    <row r="1052" customFormat="false" ht="15" hidden="false" customHeight="false" outlineLevel="0" collapsed="false">
      <c r="A1052" s="37" t="s">
        <v>1609</v>
      </c>
      <c r="B1052" s="37" t="s">
        <v>369</v>
      </c>
      <c r="C1052" s="37" t="s">
        <v>433</v>
      </c>
      <c r="D1052" s="37" t="s">
        <v>83</v>
      </c>
      <c r="E1052" s="37" t="n">
        <v>29</v>
      </c>
      <c r="F1052" s="37" t="s">
        <v>101</v>
      </c>
      <c r="G1052" s="37" t="s">
        <v>95</v>
      </c>
      <c r="H1052" s="37" t="s">
        <v>324</v>
      </c>
      <c r="I1052" s="37" t="s">
        <v>66</v>
      </c>
      <c r="J1052" s="37" t="s">
        <v>504</v>
      </c>
      <c r="K1052" s="37" t="s">
        <v>75</v>
      </c>
      <c r="L1052" s="37" t="s">
        <v>104</v>
      </c>
      <c r="M1052" s="37" t="s">
        <v>87</v>
      </c>
      <c r="N1052" s="37" t="s">
        <v>90</v>
      </c>
      <c r="O1052" s="38" t="n">
        <v>45068</v>
      </c>
      <c r="P1052" s="39" t="n">
        <v>462000</v>
      </c>
      <c r="Q1052" s="37" t="n">
        <v>5</v>
      </c>
      <c r="R1052" s="37" t="s">
        <v>187</v>
      </c>
      <c r="S1052" s="37" t="s">
        <v>113</v>
      </c>
      <c r="T1052" s="37" t="s">
        <v>804</v>
      </c>
      <c r="U1052" s="37" t="s">
        <v>52</v>
      </c>
      <c r="V1052" s="37" t="n">
        <f aca="false">IF(O1052="","",YEAR(O1052))</f>
        <v>2023</v>
      </c>
      <c r="W1052" s="37" t="str">
        <f aca="false">IF(E1052&lt;25,"21-24",IF(E1052&lt;30,"25-29",IF(E1052&lt;35,"30-34",IF(E1052&lt;40,"35-39",IF(E1052&lt;45,"40-44","45+")))))</f>
        <v>25-29</v>
      </c>
    </row>
    <row r="1053" customFormat="false" ht="15" hidden="false" customHeight="false" outlineLevel="0" collapsed="false">
      <c r="A1053" s="37" t="s">
        <v>1610</v>
      </c>
      <c r="B1053" s="37" t="s">
        <v>494</v>
      </c>
      <c r="C1053" s="37" t="s">
        <v>413</v>
      </c>
      <c r="D1053" s="37" t="s">
        <v>82</v>
      </c>
      <c r="E1053" s="37" t="n">
        <v>40</v>
      </c>
      <c r="F1053" s="37" t="s">
        <v>101</v>
      </c>
      <c r="G1053" s="37" t="s">
        <v>96</v>
      </c>
      <c r="H1053" s="37" t="s">
        <v>320</v>
      </c>
      <c r="I1053" s="37" t="s">
        <v>62</v>
      </c>
      <c r="J1053" s="37" t="s">
        <v>420</v>
      </c>
      <c r="K1053" s="37" t="s">
        <v>78</v>
      </c>
      <c r="L1053" s="37" t="s">
        <v>106</v>
      </c>
      <c r="M1053" s="37" t="s">
        <v>87</v>
      </c>
      <c r="N1053" s="37" t="s">
        <v>90</v>
      </c>
      <c r="O1053" s="38" t="n">
        <v>43756</v>
      </c>
      <c r="P1053" s="39" t="n">
        <v>2416000</v>
      </c>
      <c r="Q1053" s="37" t="n">
        <v>11</v>
      </c>
      <c r="R1053" s="37" t="s">
        <v>187</v>
      </c>
      <c r="S1053" s="37" t="s">
        <v>111</v>
      </c>
      <c r="T1053" s="37" t="s">
        <v>678</v>
      </c>
      <c r="U1053" s="37" t="s">
        <v>52</v>
      </c>
      <c r="V1053" s="37" t="n">
        <f aca="false">IF(O1053="","",YEAR(O1053))</f>
        <v>2019</v>
      </c>
      <c r="W1053" s="37" t="str">
        <f aca="false">IF(E1053&lt;25,"21-24",IF(E1053&lt;30,"25-29",IF(E1053&lt;35,"30-34",IF(E1053&lt;40,"35-39",IF(E1053&lt;45,"40-44","45+")))))</f>
        <v>40-44</v>
      </c>
    </row>
    <row r="1054" customFormat="false" ht="15" hidden="false" customHeight="false" outlineLevel="0" collapsed="false">
      <c r="A1054" s="37" t="s">
        <v>624</v>
      </c>
      <c r="B1054" s="37" t="s">
        <v>593</v>
      </c>
      <c r="C1054" s="37" t="s">
        <v>383</v>
      </c>
      <c r="D1054" s="37" t="s">
        <v>83</v>
      </c>
      <c r="E1054" s="37" t="n">
        <v>35</v>
      </c>
      <c r="F1054" s="37" t="s">
        <v>100</v>
      </c>
      <c r="G1054" s="37" t="s">
        <v>95</v>
      </c>
      <c r="H1054" s="37" t="s">
        <v>318</v>
      </c>
      <c r="I1054" s="37" t="s">
        <v>60</v>
      </c>
      <c r="J1054" s="37" t="s">
        <v>407</v>
      </c>
      <c r="K1054" s="37" t="s">
        <v>78</v>
      </c>
      <c r="L1054" s="37" t="s">
        <v>106</v>
      </c>
      <c r="M1054" s="37" t="s">
        <v>87</v>
      </c>
      <c r="N1054" s="37" t="s">
        <v>91</v>
      </c>
      <c r="O1054" s="38" t="n">
        <v>44612</v>
      </c>
      <c r="P1054" s="39" t="n">
        <v>4582000</v>
      </c>
      <c r="Q1054" s="37" t="n">
        <v>12</v>
      </c>
      <c r="R1054" s="37" t="s">
        <v>187</v>
      </c>
      <c r="S1054" s="37" t="s">
        <v>112</v>
      </c>
      <c r="T1054" s="37" t="s">
        <v>1094</v>
      </c>
      <c r="U1054" s="37" t="s">
        <v>52</v>
      </c>
      <c r="V1054" s="37" t="n">
        <f aca="false">IF(O1054="","",YEAR(O1054))</f>
        <v>2022</v>
      </c>
      <c r="W1054" s="37" t="str">
        <f aca="false">IF(E1054&lt;25,"21-24",IF(E1054&lt;30,"25-29",IF(E1054&lt;35,"30-34",IF(E1054&lt;40,"35-39",IF(E1054&lt;45,"40-44","45+")))))</f>
        <v>35-39</v>
      </c>
    </row>
    <row r="1055" customFormat="false" ht="15" hidden="false" customHeight="false" outlineLevel="0" collapsed="false">
      <c r="A1055" s="37" t="s">
        <v>1611</v>
      </c>
      <c r="B1055" s="37" t="s">
        <v>468</v>
      </c>
      <c r="C1055" s="37" t="s">
        <v>351</v>
      </c>
      <c r="D1055" s="37" t="s">
        <v>83</v>
      </c>
      <c r="E1055" s="37" t="n">
        <v>24</v>
      </c>
      <c r="F1055" s="37" t="s">
        <v>101</v>
      </c>
      <c r="G1055" s="37" t="s">
        <v>97</v>
      </c>
      <c r="H1055" s="37" t="s">
        <v>325</v>
      </c>
      <c r="I1055" s="37" t="s">
        <v>67</v>
      </c>
      <c r="J1055" s="37" t="s">
        <v>357</v>
      </c>
      <c r="K1055" s="37" t="s">
        <v>75</v>
      </c>
      <c r="L1055" s="37" t="s">
        <v>105</v>
      </c>
      <c r="M1055" s="37" t="s">
        <v>87</v>
      </c>
      <c r="N1055" s="37" t="s">
        <v>90</v>
      </c>
      <c r="O1055" s="38" t="n">
        <v>45634</v>
      </c>
      <c r="P1055" s="39" t="n">
        <v>382000</v>
      </c>
      <c r="Q1055" s="37" t="n">
        <v>14</v>
      </c>
      <c r="R1055" s="37" t="s">
        <v>185</v>
      </c>
      <c r="S1055" s="37" t="s">
        <v>111</v>
      </c>
      <c r="T1055" s="37" t="s">
        <v>755</v>
      </c>
      <c r="U1055" s="37" t="s">
        <v>53</v>
      </c>
      <c r="V1055" s="37" t="n">
        <f aca="false">IF(O1055="","",YEAR(O1055))</f>
        <v>2024</v>
      </c>
      <c r="W1055" s="37" t="str">
        <f aca="false">IF(E1055&lt;25,"21-24",IF(E1055&lt;30,"25-29",IF(E1055&lt;35,"30-34",IF(E1055&lt;40,"35-39",IF(E1055&lt;45,"40-44","45+")))))</f>
        <v>21-24</v>
      </c>
    </row>
    <row r="1056" customFormat="false" ht="15" hidden="false" customHeight="false" outlineLevel="0" collapsed="false">
      <c r="A1056" s="37" t="s">
        <v>1612</v>
      </c>
      <c r="B1056" s="37" t="s">
        <v>600</v>
      </c>
      <c r="C1056" s="37" t="s">
        <v>396</v>
      </c>
      <c r="D1056" s="37" t="s">
        <v>82</v>
      </c>
      <c r="E1056" s="37" t="n">
        <v>35</v>
      </c>
      <c r="F1056" s="37" t="s">
        <v>101</v>
      </c>
      <c r="G1056" s="37" t="s">
        <v>96</v>
      </c>
      <c r="H1056" s="37" t="s">
        <v>318</v>
      </c>
      <c r="I1056" s="37" t="s">
        <v>60</v>
      </c>
      <c r="J1056" s="37" t="s">
        <v>393</v>
      </c>
      <c r="K1056" s="37" t="s">
        <v>77</v>
      </c>
      <c r="L1056" s="37" t="s">
        <v>104</v>
      </c>
      <c r="M1056" s="37" t="s">
        <v>86</v>
      </c>
      <c r="N1056" s="37" t="s">
        <v>90</v>
      </c>
      <c r="O1056" s="38" t="n">
        <v>43666</v>
      </c>
      <c r="P1056" s="39" t="n">
        <v>2293000</v>
      </c>
      <c r="Q1056" s="37" t="n">
        <v>3</v>
      </c>
      <c r="R1056" s="37" t="s">
        <v>185</v>
      </c>
      <c r="S1056" s="37" t="s">
        <v>114</v>
      </c>
      <c r="T1056" s="37" t="s">
        <v>891</v>
      </c>
      <c r="U1056" s="37" t="s">
        <v>53</v>
      </c>
      <c r="V1056" s="37" t="n">
        <f aca="false">IF(O1056="","",YEAR(O1056))</f>
        <v>2019</v>
      </c>
      <c r="W1056" s="37" t="str">
        <f aca="false">IF(E1056&lt;25,"21-24",IF(E1056&lt;30,"25-29",IF(E1056&lt;35,"30-34",IF(E1056&lt;40,"35-39",IF(E1056&lt;45,"40-44","45+")))))</f>
        <v>35-39</v>
      </c>
    </row>
    <row r="1057" customFormat="false" ht="15" hidden="false" customHeight="false" outlineLevel="0" collapsed="false">
      <c r="A1057" s="37" t="s">
        <v>1107</v>
      </c>
      <c r="B1057" s="37" t="s">
        <v>465</v>
      </c>
      <c r="C1057" s="37" t="s">
        <v>356</v>
      </c>
      <c r="D1057" s="37" t="s">
        <v>83</v>
      </c>
      <c r="E1057" s="37" t="n">
        <v>41</v>
      </c>
      <c r="F1057" s="37" t="s">
        <v>101</v>
      </c>
      <c r="G1057" s="37" t="s">
        <v>94</v>
      </c>
      <c r="H1057" s="37" t="s">
        <v>319</v>
      </c>
      <c r="I1057" s="37" t="s">
        <v>61</v>
      </c>
      <c r="J1057" s="37" t="s">
        <v>423</v>
      </c>
      <c r="K1057" s="37" t="s">
        <v>78</v>
      </c>
      <c r="L1057" s="37" t="s">
        <v>106</v>
      </c>
      <c r="M1057" s="37" t="s">
        <v>86</v>
      </c>
      <c r="N1057" s="37" t="s">
        <v>91</v>
      </c>
      <c r="O1057" s="38" t="n">
        <v>45606</v>
      </c>
      <c r="P1057" s="39" t="n">
        <v>2705000</v>
      </c>
      <c r="Q1057" s="37" t="n">
        <v>20</v>
      </c>
      <c r="R1057" s="37" t="s">
        <v>187</v>
      </c>
      <c r="S1057" s="37" t="s">
        <v>114</v>
      </c>
      <c r="T1057" s="37" t="s">
        <v>414</v>
      </c>
      <c r="U1057" s="37" t="s">
        <v>53</v>
      </c>
      <c r="V1057" s="37" t="n">
        <f aca="false">IF(O1057="","",YEAR(O1057))</f>
        <v>2024</v>
      </c>
      <c r="W1057" s="37" t="str">
        <f aca="false">IF(E1057&lt;25,"21-24",IF(E1057&lt;30,"25-29",IF(E1057&lt;35,"30-34",IF(E1057&lt;40,"35-39",IF(E1057&lt;45,"40-44","45+")))))</f>
        <v>40-44</v>
      </c>
    </row>
    <row r="1058" customFormat="false" ht="15" hidden="false" customHeight="false" outlineLevel="0" collapsed="false">
      <c r="A1058" s="37" t="s">
        <v>358</v>
      </c>
      <c r="B1058" s="37" t="s">
        <v>468</v>
      </c>
      <c r="C1058" s="37" t="s">
        <v>396</v>
      </c>
      <c r="D1058" s="37" t="s">
        <v>83</v>
      </c>
      <c r="E1058" s="37" t="n">
        <v>48</v>
      </c>
      <c r="F1058" s="37" t="s">
        <v>100</v>
      </c>
      <c r="G1058" s="37" t="s">
        <v>94</v>
      </c>
      <c r="H1058" s="37" t="s">
        <v>325</v>
      </c>
      <c r="I1058" s="37" t="s">
        <v>67</v>
      </c>
      <c r="J1058" s="37" t="s">
        <v>664</v>
      </c>
      <c r="K1058" s="37" t="s">
        <v>78</v>
      </c>
      <c r="L1058" s="37" t="s">
        <v>106</v>
      </c>
      <c r="M1058" s="37" t="s">
        <v>86</v>
      </c>
      <c r="N1058" s="37" t="s">
        <v>90</v>
      </c>
      <c r="O1058" s="38" t="n">
        <v>45834</v>
      </c>
      <c r="P1058" s="39" t="n">
        <v>4239000</v>
      </c>
      <c r="Q1058" s="37" t="n">
        <v>15</v>
      </c>
      <c r="R1058" s="37" t="s">
        <v>187</v>
      </c>
      <c r="S1058" s="37" t="s">
        <v>111</v>
      </c>
      <c r="T1058" s="37" t="s">
        <v>848</v>
      </c>
      <c r="U1058" s="37" t="s">
        <v>52</v>
      </c>
      <c r="V1058" s="37" t="n">
        <f aca="false">IF(O1058="","",YEAR(O1058))</f>
        <v>2025</v>
      </c>
      <c r="W1058" s="37" t="str">
        <f aca="false">IF(E1058&lt;25,"21-24",IF(E1058&lt;30,"25-29",IF(E1058&lt;35,"30-34",IF(E1058&lt;40,"35-39",IF(E1058&lt;45,"40-44","45+")))))</f>
        <v>45+</v>
      </c>
    </row>
    <row r="1059" customFormat="false" ht="15" hidden="false" customHeight="false" outlineLevel="0" collapsed="false">
      <c r="A1059" s="37" t="s">
        <v>1139</v>
      </c>
      <c r="B1059" s="37" t="s">
        <v>488</v>
      </c>
      <c r="C1059" s="37" t="s">
        <v>365</v>
      </c>
      <c r="D1059" s="37" t="s">
        <v>83</v>
      </c>
      <c r="E1059" s="37" t="n">
        <v>44</v>
      </c>
      <c r="F1059" s="37" t="s">
        <v>100</v>
      </c>
      <c r="G1059" s="37" t="s">
        <v>97</v>
      </c>
      <c r="H1059" s="37" t="s">
        <v>326</v>
      </c>
      <c r="I1059" s="37" t="s">
        <v>68</v>
      </c>
      <c r="J1059" s="37" t="s">
        <v>789</v>
      </c>
      <c r="K1059" s="37" t="s">
        <v>78</v>
      </c>
      <c r="L1059" s="37" t="s">
        <v>106</v>
      </c>
      <c r="M1059" s="37" t="s">
        <v>87</v>
      </c>
      <c r="N1059" s="37" t="s">
        <v>90</v>
      </c>
      <c r="O1059" s="38" t="n">
        <v>45519</v>
      </c>
      <c r="P1059" s="39" t="n">
        <v>4430000</v>
      </c>
      <c r="Q1059" s="37" t="n">
        <v>14</v>
      </c>
      <c r="R1059" s="37" t="s">
        <v>185</v>
      </c>
      <c r="S1059" s="37" t="s">
        <v>111</v>
      </c>
      <c r="T1059" s="37" t="s">
        <v>1000</v>
      </c>
      <c r="U1059" s="37" t="s">
        <v>52</v>
      </c>
      <c r="V1059" s="37" t="n">
        <f aca="false">IF(O1059="","",YEAR(O1059))</f>
        <v>2024</v>
      </c>
      <c r="W1059" s="37" t="str">
        <f aca="false">IF(E1059&lt;25,"21-24",IF(E1059&lt;30,"25-29",IF(E1059&lt;35,"30-34",IF(E1059&lt;40,"35-39",IF(E1059&lt;45,"40-44","45+")))))</f>
        <v>40-44</v>
      </c>
    </row>
    <row r="1060" customFormat="false" ht="15" hidden="false" customHeight="false" outlineLevel="0" collapsed="false">
      <c r="A1060" s="37" t="s">
        <v>1613</v>
      </c>
      <c r="B1060" s="37" t="s">
        <v>412</v>
      </c>
      <c r="C1060" s="37" t="s">
        <v>642</v>
      </c>
      <c r="D1060" s="37" t="s">
        <v>83</v>
      </c>
      <c r="E1060" s="37" t="n">
        <v>29</v>
      </c>
      <c r="F1060" s="37" t="s">
        <v>100</v>
      </c>
      <c r="G1060" s="37" t="s">
        <v>94</v>
      </c>
      <c r="H1060" s="37" t="s">
        <v>319</v>
      </c>
      <c r="I1060" s="37" t="s">
        <v>61</v>
      </c>
      <c r="J1060" s="37" t="s">
        <v>380</v>
      </c>
      <c r="K1060" s="37" t="s">
        <v>76</v>
      </c>
      <c r="L1060" s="37" t="s">
        <v>105</v>
      </c>
      <c r="M1060" s="37" t="s">
        <v>86</v>
      </c>
      <c r="N1060" s="37" t="s">
        <v>90</v>
      </c>
      <c r="O1060" s="38" t="n">
        <v>44381</v>
      </c>
      <c r="P1060" s="39" t="n">
        <v>682000</v>
      </c>
      <c r="Q1060" s="37" t="n">
        <v>6</v>
      </c>
      <c r="R1060" s="37" t="s">
        <v>187</v>
      </c>
      <c r="S1060" s="37" t="s">
        <v>112</v>
      </c>
      <c r="T1060" s="37" t="s">
        <v>614</v>
      </c>
      <c r="U1060" s="37" t="s">
        <v>52</v>
      </c>
      <c r="V1060" s="37" t="n">
        <f aca="false">IF(O1060="","",YEAR(O1060))</f>
        <v>2021</v>
      </c>
      <c r="W1060" s="37" t="str">
        <f aca="false">IF(E1060&lt;25,"21-24",IF(E1060&lt;30,"25-29",IF(E1060&lt;35,"30-34",IF(E1060&lt;40,"35-39",IF(E1060&lt;45,"40-44","45+")))))</f>
        <v>25-29</v>
      </c>
    </row>
    <row r="1061" customFormat="false" ht="15" hidden="false" customHeight="false" outlineLevel="0" collapsed="false">
      <c r="A1061" s="37" t="s">
        <v>1614</v>
      </c>
      <c r="B1061" s="37" t="s">
        <v>445</v>
      </c>
      <c r="C1061" s="37" t="s">
        <v>433</v>
      </c>
      <c r="D1061" s="37" t="s">
        <v>83</v>
      </c>
      <c r="E1061" s="37" t="n">
        <v>24</v>
      </c>
      <c r="F1061" s="37" t="s">
        <v>101</v>
      </c>
      <c r="G1061" s="37" t="s">
        <v>94</v>
      </c>
      <c r="H1061" s="37" t="s">
        <v>323</v>
      </c>
      <c r="I1061" s="37" t="s">
        <v>65</v>
      </c>
      <c r="J1061" s="37" t="s">
        <v>376</v>
      </c>
      <c r="K1061" s="37" t="s">
        <v>76</v>
      </c>
      <c r="L1061" s="37" t="s">
        <v>104</v>
      </c>
      <c r="M1061" s="37" t="s">
        <v>86</v>
      </c>
      <c r="N1061" s="37" t="s">
        <v>90</v>
      </c>
      <c r="O1061" s="38" t="n">
        <v>45762</v>
      </c>
      <c r="P1061" s="39" t="n">
        <v>1216000</v>
      </c>
      <c r="Q1061" s="37" t="n">
        <v>25</v>
      </c>
      <c r="R1061" s="37" t="s">
        <v>185</v>
      </c>
      <c r="S1061" s="37" t="s">
        <v>112</v>
      </c>
      <c r="T1061" s="37" t="s">
        <v>538</v>
      </c>
      <c r="U1061" s="37" t="s">
        <v>53</v>
      </c>
      <c r="V1061" s="37" t="n">
        <f aca="false">IF(O1061="","",YEAR(O1061))</f>
        <v>2025</v>
      </c>
      <c r="W1061" s="37" t="str">
        <f aca="false">IF(E1061&lt;25,"21-24",IF(E1061&lt;30,"25-29",IF(E1061&lt;35,"30-34",IF(E1061&lt;40,"35-39",IF(E1061&lt;45,"40-44","45+")))))</f>
        <v>21-24</v>
      </c>
    </row>
    <row r="1062" customFormat="false" ht="15" hidden="false" customHeight="false" outlineLevel="0" collapsed="false">
      <c r="A1062" s="37" t="s">
        <v>1615</v>
      </c>
      <c r="B1062" s="37" t="s">
        <v>391</v>
      </c>
      <c r="C1062" s="37" t="s">
        <v>383</v>
      </c>
      <c r="D1062" s="37" t="s">
        <v>83</v>
      </c>
      <c r="E1062" s="37" t="n">
        <v>36</v>
      </c>
      <c r="F1062" s="37" t="s">
        <v>101</v>
      </c>
      <c r="G1062" s="37" t="s">
        <v>95</v>
      </c>
      <c r="H1062" s="37" t="s">
        <v>323</v>
      </c>
      <c r="I1062" s="37" t="s">
        <v>65</v>
      </c>
      <c r="J1062" s="37" t="s">
        <v>650</v>
      </c>
      <c r="K1062" s="37" t="s">
        <v>76</v>
      </c>
      <c r="L1062" s="37" t="s">
        <v>106</v>
      </c>
      <c r="M1062" s="37" t="s">
        <v>86</v>
      </c>
      <c r="N1062" s="37" t="s">
        <v>91</v>
      </c>
      <c r="O1062" s="38" t="n">
        <v>42341</v>
      </c>
      <c r="P1062" s="39" t="n">
        <v>622000</v>
      </c>
      <c r="Q1062" s="37" t="n">
        <v>13</v>
      </c>
      <c r="R1062" s="37" t="s">
        <v>187</v>
      </c>
      <c r="S1062" s="37" t="s">
        <v>111</v>
      </c>
      <c r="T1062" s="37" t="s">
        <v>613</v>
      </c>
      <c r="U1062" s="37" t="s">
        <v>52</v>
      </c>
      <c r="V1062" s="37" t="n">
        <f aca="false">IF(O1062="","",YEAR(O1062))</f>
        <v>2015</v>
      </c>
      <c r="W1062" s="37" t="str">
        <f aca="false">IF(E1062&lt;25,"21-24",IF(E1062&lt;30,"25-29",IF(E1062&lt;35,"30-34",IF(E1062&lt;40,"35-39",IF(E1062&lt;45,"40-44","45+")))))</f>
        <v>35-39</v>
      </c>
    </row>
    <row r="1063" customFormat="false" ht="15" hidden="false" customHeight="false" outlineLevel="0" collapsed="false">
      <c r="A1063" s="37" t="s">
        <v>1616</v>
      </c>
      <c r="B1063" s="37" t="s">
        <v>474</v>
      </c>
      <c r="C1063" s="37" t="s">
        <v>426</v>
      </c>
      <c r="D1063" s="37" t="s">
        <v>82</v>
      </c>
      <c r="E1063" s="37" t="n">
        <v>41</v>
      </c>
      <c r="F1063" s="37" t="s">
        <v>100</v>
      </c>
      <c r="G1063" s="37" t="s">
        <v>94</v>
      </c>
      <c r="H1063" s="37" t="s">
        <v>318</v>
      </c>
      <c r="I1063" s="37" t="s">
        <v>60</v>
      </c>
      <c r="J1063" s="37" t="s">
        <v>470</v>
      </c>
      <c r="K1063" s="37" t="s">
        <v>77</v>
      </c>
      <c r="L1063" s="37" t="s">
        <v>105</v>
      </c>
      <c r="M1063" s="37" t="s">
        <v>86</v>
      </c>
      <c r="N1063" s="37" t="s">
        <v>90</v>
      </c>
      <c r="O1063" s="38" t="n">
        <v>42731</v>
      </c>
      <c r="P1063" s="39" t="n">
        <v>1916000</v>
      </c>
      <c r="Q1063" s="37" t="n">
        <v>13</v>
      </c>
      <c r="R1063" s="37" t="s">
        <v>187</v>
      </c>
      <c r="S1063" s="37" t="s">
        <v>111</v>
      </c>
      <c r="T1063" s="37" t="s">
        <v>624</v>
      </c>
      <c r="U1063" s="37" t="s">
        <v>52</v>
      </c>
      <c r="V1063" s="37" t="n">
        <f aca="false">IF(O1063="","",YEAR(O1063))</f>
        <v>2016</v>
      </c>
      <c r="W1063" s="37" t="str">
        <f aca="false">IF(E1063&lt;25,"21-24",IF(E1063&lt;30,"25-29",IF(E1063&lt;35,"30-34",IF(E1063&lt;40,"35-39",IF(E1063&lt;45,"40-44","45+")))))</f>
        <v>40-44</v>
      </c>
    </row>
    <row r="1064" customFormat="false" ht="15" hidden="false" customHeight="false" outlineLevel="0" collapsed="false">
      <c r="A1064" s="37" t="s">
        <v>1617</v>
      </c>
      <c r="B1064" s="37" t="s">
        <v>432</v>
      </c>
      <c r="C1064" s="37" t="s">
        <v>361</v>
      </c>
      <c r="D1064" s="37" t="s">
        <v>83</v>
      </c>
      <c r="E1064" s="37" t="n">
        <v>33</v>
      </c>
      <c r="F1064" s="37" t="s">
        <v>100</v>
      </c>
      <c r="G1064" s="37" t="s">
        <v>95</v>
      </c>
      <c r="H1064" s="37" t="s">
        <v>318</v>
      </c>
      <c r="I1064" s="37" t="s">
        <v>60</v>
      </c>
      <c r="J1064" s="37" t="s">
        <v>470</v>
      </c>
      <c r="K1064" s="37" t="s">
        <v>77</v>
      </c>
      <c r="L1064" s="37" t="s">
        <v>105</v>
      </c>
      <c r="M1064" s="37" t="s">
        <v>86</v>
      </c>
      <c r="N1064" s="37" t="s">
        <v>91</v>
      </c>
      <c r="O1064" s="38" t="n">
        <v>46025</v>
      </c>
      <c r="P1064" s="39" t="n">
        <v>2572000</v>
      </c>
      <c r="Q1064" s="37" t="n">
        <v>3</v>
      </c>
      <c r="R1064" s="37" t="s">
        <v>187</v>
      </c>
      <c r="S1064" s="37" t="s">
        <v>113</v>
      </c>
      <c r="T1064" s="37" t="s">
        <v>1051</v>
      </c>
      <c r="U1064" s="37" t="s">
        <v>52</v>
      </c>
      <c r="V1064" s="37" t="n">
        <f aca="false">IF(O1064="","",YEAR(O1064))</f>
        <v>2026</v>
      </c>
      <c r="W1064" s="37" t="str">
        <f aca="false">IF(E1064&lt;25,"21-24",IF(E1064&lt;30,"25-29",IF(E1064&lt;35,"30-34",IF(E1064&lt;40,"35-39",IF(E1064&lt;45,"40-44","45+")))))</f>
        <v>30-34</v>
      </c>
    </row>
    <row r="1065" customFormat="false" ht="15" hidden="false" customHeight="false" outlineLevel="0" collapsed="false">
      <c r="A1065" s="37" t="s">
        <v>1618</v>
      </c>
      <c r="B1065" s="37" t="s">
        <v>437</v>
      </c>
      <c r="C1065" s="37" t="s">
        <v>351</v>
      </c>
      <c r="D1065" s="37" t="s">
        <v>82</v>
      </c>
      <c r="E1065" s="37" t="n">
        <v>34</v>
      </c>
      <c r="F1065" s="37" t="s">
        <v>101</v>
      </c>
      <c r="G1065" s="37" t="s">
        <v>95</v>
      </c>
      <c r="H1065" s="37" t="s">
        <v>318</v>
      </c>
      <c r="I1065" s="37" t="s">
        <v>60</v>
      </c>
      <c r="J1065" s="37" t="s">
        <v>384</v>
      </c>
      <c r="K1065" s="37" t="s">
        <v>76</v>
      </c>
      <c r="L1065" s="37" t="s">
        <v>107</v>
      </c>
      <c r="M1065" s="37" t="s">
        <v>86</v>
      </c>
      <c r="N1065" s="37" t="s">
        <v>90</v>
      </c>
      <c r="O1065" s="38" t="n">
        <v>43804</v>
      </c>
      <c r="P1065" s="39" t="n">
        <v>1314000</v>
      </c>
      <c r="Q1065" s="37" t="n">
        <v>5</v>
      </c>
      <c r="R1065" s="37" t="s">
        <v>187</v>
      </c>
      <c r="S1065" s="37" t="s">
        <v>111</v>
      </c>
      <c r="T1065" s="37" t="s">
        <v>405</v>
      </c>
      <c r="U1065" s="37" t="s">
        <v>52</v>
      </c>
      <c r="V1065" s="37" t="n">
        <f aca="false">IF(O1065="","",YEAR(O1065))</f>
        <v>2019</v>
      </c>
      <c r="W1065" s="37" t="str">
        <f aca="false">IF(E1065&lt;25,"21-24",IF(E1065&lt;30,"25-29",IF(E1065&lt;35,"30-34",IF(E1065&lt;40,"35-39",IF(E1065&lt;45,"40-44","45+")))))</f>
        <v>30-34</v>
      </c>
    </row>
    <row r="1066" customFormat="false" ht="15" hidden="false" customHeight="false" outlineLevel="0" collapsed="false">
      <c r="A1066" s="37" t="s">
        <v>1619</v>
      </c>
      <c r="B1066" s="37" t="s">
        <v>437</v>
      </c>
      <c r="C1066" s="37" t="s">
        <v>392</v>
      </c>
      <c r="D1066" s="37" t="s">
        <v>83</v>
      </c>
      <c r="E1066" s="37" t="n">
        <v>26</v>
      </c>
      <c r="F1066" s="37" t="s">
        <v>100</v>
      </c>
      <c r="G1066" s="37" t="s">
        <v>96</v>
      </c>
      <c r="H1066" s="37" t="s">
        <v>324</v>
      </c>
      <c r="I1066" s="37" t="s">
        <v>66</v>
      </c>
      <c r="J1066" s="37" t="s">
        <v>504</v>
      </c>
      <c r="K1066" s="37" t="s">
        <v>75</v>
      </c>
      <c r="L1066" s="37" t="s">
        <v>104</v>
      </c>
      <c r="M1066" s="37" t="s">
        <v>87</v>
      </c>
      <c r="N1066" s="37" t="s">
        <v>90</v>
      </c>
      <c r="O1066" s="38" t="n">
        <v>46002</v>
      </c>
      <c r="P1066" s="39" t="n">
        <v>345000</v>
      </c>
      <c r="Q1066" s="37" t="n">
        <v>16</v>
      </c>
      <c r="R1066" s="37" t="s">
        <v>185</v>
      </c>
      <c r="S1066" s="37" t="s">
        <v>111</v>
      </c>
      <c r="T1066" s="37" t="s">
        <v>862</v>
      </c>
      <c r="U1066" s="37" t="s">
        <v>52</v>
      </c>
      <c r="V1066" s="37" t="n">
        <f aca="false">IF(O1066="","",YEAR(O1066))</f>
        <v>2025</v>
      </c>
      <c r="W1066" s="37" t="str">
        <f aca="false">IF(E1066&lt;25,"21-24",IF(E1066&lt;30,"25-29",IF(E1066&lt;35,"30-34",IF(E1066&lt;40,"35-39",IF(E1066&lt;45,"40-44","45+")))))</f>
        <v>25-29</v>
      </c>
    </row>
    <row r="1067" customFormat="false" ht="15" hidden="false" customHeight="false" outlineLevel="0" collapsed="false">
      <c r="A1067" s="37" t="s">
        <v>1620</v>
      </c>
      <c r="B1067" s="37" t="s">
        <v>576</v>
      </c>
      <c r="C1067" s="37" t="s">
        <v>426</v>
      </c>
      <c r="D1067" s="37" t="s">
        <v>82</v>
      </c>
      <c r="E1067" s="37" t="n">
        <v>36</v>
      </c>
      <c r="F1067" s="37" t="s">
        <v>101</v>
      </c>
      <c r="G1067" s="37" t="s">
        <v>94</v>
      </c>
      <c r="H1067" s="37" t="s">
        <v>323</v>
      </c>
      <c r="I1067" s="37" t="s">
        <v>65</v>
      </c>
      <c r="J1067" s="37" t="s">
        <v>376</v>
      </c>
      <c r="K1067" s="37" t="s">
        <v>76</v>
      </c>
      <c r="L1067" s="37" t="s">
        <v>106</v>
      </c>
      <c r="M1067" s="37" t="s">
        <v>87</v>
      </c>
      <c r="N1067" s="37" t="s">
        <v>90</v>
      </c>
      <c r="O1067" s="38" t="n">
        <v>45519</v>
      </c>
      <c r="P1067" s="39" t="n">
        <v>850000</v>
      </c>
      <c r="Q1067" s="37" t="n">
        <v>8</v>
      </c>
      <c r="R1067" s="37" t="s">
        <v>187</v>
      </c>
      <c r="S1067" s="37" t="s">
        <v>111</v>
      </c>
      <c r="T1067" s="37" t="s">
        <v>830</v>
      </c>
      <c r="U1067" s="37" t="s">
        <v>52</v>
      </c>
      <c r="V1067" s="37" t="n">
        <f aca="false">IF(O1067="","",YEAR(O1067))</f>
        <v>2024</v>
      </c>
      <c r="W1067" s="37" t="str">
        <f aca="false">IF(E1067&lt;25,"21-24",IF(E1067&lt;30,"25-29",IF(E1067&lt;35,"30-34",IF(E1067&lt;40,"35-39",IF(E1067&lt;45,"40-44","45+")))))</f>
        <v>35-39</v>
      </c>
    </row>
    <row r="1068" customFormat="false" ht="15" hidden="false" customHeight="false" outlineLevel="0" collapsed="false">
      <c r="A1068" s="37" t="s">
        <v>1621</v>
      </c>
      <c r="B1068" s="37" t="s">
        <v>364</v>
      </c>
      <c r="C1068" s="37" t="s">
        <v>361</v>
      </c>
      <c r="D1068" s="37" t="s">
        <v>82</v>
      </c>
      <c r="E1068" s="37" t="n">
        <v>27</v>
      </c>
      <c r="F1068" s="37" t="s">
        <v>100</v>
      </c>
      <c r="G1068" s="37" t="s">
        <v>95</v>
      </c>
      <c r="H1068" s="37" t="s">
        <v>324</v>
      </c>
      <c r="I1068" s="37" t="s">
        <v>66</v>
      </c>
      <c r="J1068" s="37" t="s">
        <v>687</v>
      </c>
      <c r="K1068" s="37" t="s">
        <v>76</v>
      </c>
      <c r="L1068" s="37" t="s">
        <v>108</v>
      </c>
      <c r="M1068" s="37" t="s">
        <v>86</v>
      </c>
      <c r="N1068" s="37" t="s">
        <v>90</v>
      </c>
      <c r="O1068" s="38" t="n">
        <v>45515</v>
      </c>
      <c r="P1068" s="39" t="n">
        <v>1284000</v>
      </c>
      <c r="Q1068" s="37" t="n">
        <v>1</v>
      </c>
      <c r="R1068" s="37" t="s">
        <v>187</v>
      </c>
      <c r="S1068" s="37" t="s">
        <v>113</v>
      </c>
      <c r="T1068" s="37" t="s">
        <v>1072</v>
      </c>
      <c r="U1068" s="37" t="s">
        <v>52</v>
      </c>
      <c r="V1068" s="37" t="n">
        <f aca="false">IF(O1068="","",YEAR(O1068))</f>
        <v>2024</v>
      </c>
      <c r="W1068" s="37" t="str">
        <f aca="false">IF(E1068&lt;25,"21-24",IF(E1068&lt;30,"25-29",IF(E1068&lt;35,"30-34",IF(E1068&lt;40,"35-39",IF(E1068&lt;45,"40-44","45+")))))</f>
        <v>25-29</v>
      </c>
    </row>
    <row r="1069" customFormat="false" ht="15" hidden="false" customHeight="false" outlineLevel="0" collapsed="false">
      <c r="A1069" s="37" t="s">
        <v>1622</v>
      </c>
      <c r="B1069" s="37" t="s">
        <v>391</v>
      </c>
      <c r="C1069" s="37" t="s">
        <v>370</v>
      </c>
      <c r="D1069" s="37" t="s">
        <v>83</v>
      </c>
      <c r="E1069" s="37" t="n">
        <v>21</v>
      </c>
      <c r="F1069" s="37" t="s">
        <v>100</v>
      </c>
      <c r="G1069" s="37" t="s">
        <v>97</v>
      </c>
      <c r="H1069" s="37" t="s">
        <v>320</v>
      </c>
      <c r="I1069" s="37" t="s">
        <v>62</v>
      </c>
      <c r="J1069" s="37" t="s">
        <v>352</v>
      </c>
      <c r="K1069" s="37" t="s">
        <v>75</v>
      </c>
      <c r="L1069" s="37" t="s">
        <v>105</v>
      </c>
      <c r="M1069" s="37" t="s">
        <v>86</v>
      </c>
      <c r="N1069" s="37" t="s">
        <v>90</v>
      </c>
      <c r="O1069" s="38" t="n">
        <v>46259</v>
      </c>
      <c r="P1069" s="39" t="n">
        <v>512000</v>
      </c>
      <c r="Q1069" s="37" t="n">
        <v>3</v>
      </c>
      <c r="R1069" s="37" t="s">
        <v>187</v>
      </c>
      <c r="S1069" s="37" t="s">
        <v>114</v>
      </c>
      <c r="T1069" s="37" t="s">
        <v>1083</v>
      </c>
      <c r="U1069" s="37" t="s">
        <v>52</v>
      </c>
      <c r="V1069" s="37" t="n">
        <f aca="false">IF(O1069="","",YEAR(O1069))</f>
        <v>2026</v>
      </c>
      <c r="W1069" s="37" t="str">
        <f aca="false">IF(E1069&lt;25,"21-24",IF(E1069&lt;30,"25-29",IF(E1069&lt;35,"30-34",IF(E1069&lt;40,"35-39",IF(E1069&lt;45,"40-44","45+")))))</f>
        <v>21-24</v>
      </c>
    </row>
    <row r="1070" customFormat="false" ht="15" hidden="false" customHeight="false" outlineLevel="0" collapsed="false">
      <c r="A1070" s="37" t="s">
        <v>1623</v>
      </c>
      <c r="B1070" s="37" t="s">
        <v>494</v>
      </c>
      <c r="C1070" s="37" t="s">
        <v>356</v>
      </c>
      <c r="D1070" s="37" t="s">
        <v>82</v>
      </c>
      <c r="E1070" s="37" t="n">
        <v>30</v>
      </c>
      <c r="F1070" s="37" t="s">
        <v>100</v>
      </c>
      <c r="G1070" s="37" t="s">
        <v>95</v>
      </c>
      <c r="H1070" s="37" t="s">
        <v>325</v>
      </c>
      <c r="I1070" s="37" t="s">
        <v>67</v>
      </c>
      <c r="J1070" s="37" t="s">
        <v>716</v>
      </c>
      <c r="K1070" s="37" t="s">
        <v>76</v>
      </c>
      <c r="L1070" s="37" t="s">
        <v>105</v>
      </c>
      <c r="M1070" s="37" t="s">
        <v>86</v>
      </c>
      <c r="N1070" s="37" t="s">
        <v>90</v>
      </c>
      <c r="O1070" s="38" t="n">
        <v>45163</v>
      </c>
      <c r="P1070" s="39" t="n">
        <v>1127000</v>
      </c>
      <c r="Q1070" s="37" t="n">
        <v>31</v>
      </c>
      <c r="R1070" s="37" t="s">
        <v>187</v>
      </c>
      <c r="S1070" s="37" t="s">
        <v>113</v>
      </c>
      <c r="T1070" s="37" t="s">
        <v>755</v>
      </c>
      <c r="U1070" s="37" t="s">
        <v>52</v>
      </c>
      <c r="V1070" s="37" t="n">
        <f aca="false">IF(O1070="","",YEAR(O1070))</f>
        <v>2023</v>
      </c>
      <c r="W1070" s="37" t="str">
        <f aca="false">IF(E1070&lt;25,"21-24",IF(E1070&lt;30,"25-29",IF(E1070&lt;35,"30-34",IF(E1070&lt;40,"35-39",IF(E1070&lt;45,"40-44","45+")))))</f>
        <v>30-34</v>
      </c>
    </row>
    <row r="1071" customFormat="false" ht="15" hidden="false" customHeight="false" outlineLevel="0" collapsed="false">
      <c r="A1071" s="37" t="s">
        <v>1624</v>
      </c>
      <c r="B1071" s="37" t="s">
        <v>355</v>
      </c>
      <c r="C1071" s="37" t="s">
        <v>516</v>
      </c>
      <c r="D1071" s="37" t="s">
        <v>83</v>
      </c>
      <c r="E1071" s="37" t="n">
        <v>32</v>
      </c>
      <c r="F1071" s="37" t="s">
        <v>100</v>
      </c>
      <c r="G1071" s="37" t="s">
        <v>95</v>
      </c>
      <c r="H1071" s="37" t="s">
        <v>318</v>
      </c>
      <c r="I1071" s="37" t="s">
        <v>60</v>
      </c>
      <c r="J1071" s="37" t="s">
        <v>366</v>
      </c>
      <c r="K1071" s="37" t="s">
        <v>76</v>
      </c>
      <c r="L1071" s="37" t="s">
        <v>108</v>
      </c>
      <c r="M1071" s="37" t="s">
        <v>86</v>
      </c>
      <c r="N1071" s="37" t="s">
        <v>90</v>
      </c>
      <c r="O1071" s="38" t="n">
        <v>42376</v>
      </c>
      <c r="P1071" s="39" t="n">
        <v>1036000</v>
      </c>
      <c r="Q1071" s="37" t="n">
        <v>4</v>
      </c>
      <c r="R1071" s="37" t="s">
        <v>187</v>
      </c>
      <c r="S1071" s="37" t="s">
        <v>112</v>
      </c>
      <c r="T1071" s="37" t="s">
        <v>591</v>
      </c>
      <c r="U1071" s="37" t="s">
        <v>53</v>
      </c>
      <c r="V1071" s="37" t="n">
        <f aca="false">IF(O1071="","",YEAR(O1071))</f>
        <v>2016</v>
      </c>
      <c r="W1071" s="37" t="str">
        <f aca="false">IF(E1071&lt;25,"21-24",IF(E1071&lt;30,"25-29",IF(E1071&lt;35,"30-34",IF(E1071&lt;40,"35-39",IF(E1071&lt;45,"40-44","45+")))))</f>
        <v>30-34</v>
      </c>
    </row>
    <row r="1072" customFormat="false" ht="15" hidden="false" customHeight="false" outlineLevel="0" collapsed="false">
      <c r="A1072" s="37" t="s">
        <v>930</v>
      </c>
      <c r="B1072" s="37" t="s">
        <v>391</v>
      </c>
      <c r="C1072" s="37" t="s">
        <v>642</v>
      </c>
      <c r="D1072" s="37" t="s">
        <v>82</v>
      </c>
      <c r="E1072" s="37" t="n">
        <v>43</v>
      </c>
      <c r="F1072" s="37" t="s">
        <v>100</v>
      </c>
      <c r="G1072" s="37" t="s">
        <v>94</v>
      </c>
      <c r="H1072" s="37" t="s">
        <v>321</v>
      </c>
      <c r="I1072" s="37" t="s">
        <v>63</v>
      </c>
      <c r="J1072" s="37" t="s">
        <v>529</v>
      </c>
      <c r="K1072" s="37" t="s">
        <v>78</v>
      </c>
      <c r="L1072" s="37" t="s">
        <v>105</v>
      </c>
      <c r="M1072" s="37" t="s">
        <v>86</v>
      </c>
      <c r="N1072" s="37" t="s">
        <v>90</v>
      </c>
      <c r="O1072" s="38" t="n">
        <v>43544</v>
      </c>
      <c r="P1072" s="39" t="n">
        <v>3752000</v>
      </c>
      <c r="Q1072" s="37" t="n">
        <v>11</v>
      </c>
      <c r="R1072" s="37" t="s">
        <v>187</v>
      </c>
      <c r="S1072" s="37" t="s">
        <v>112</v>
      </c>
      <c r="T1072" s="37" t="s">
        <v>608</v>
      </c>
      <c r="U1072" s="37" t="s">
        <v>52</v>
      </c>
      <c r="V1072" s="37" t="n">
        <f aca="false">IF(O1072="","",YEAR(O1072))</f>
        <v>2019</v>
      </c>
      <c r="W1072" s="37" t="str">
        <f aca="false">IF(E1072&lt;25,"21-24",IF(E1072&lt;30,"25-29",IF(E1072&lt;35,"30-34",IF(E1072&lt;40,"35-39",IF(E1072&lt;45,"40-44","45+")))))</f>
        <v>40-44</v>
      </c>
    </row>
    <row r="1073" customFormat="false" ht="15" hidden="false" customHeight="false" outlineLevel="0" collapsed="false">
      <c r="A1073" s="37" t="s">
        <v>761</v>
      </c>
      <c r="B1073" s="37" t="s">
        <v>507</v>
      </c>
      <c r="C1073" s="37" t="s">
        <v>429</v>
      </c>
      <c r="D1073" s="37" t="s">
        <v>82</v>
      </c>
      <c r="E1073" s="37" t="n">
        <v>38</v>
      </c>
      <c r="F1073" s="37" t="s">
        <v>101</v>
      </c>
      <c r="G1073" s="37" t="s">
        <v>95</v>
      </c>
      <c r="H1073" s="37" t="s">
        <v>322</v>
      </c>
      <c r="I1073" s="37" t="s">
        <v>64</v>
      </c>
      <c r="J1073" s="37" t="s">
        <v>457</v>
      </c>
      <c r="K1073" s="37" t="s">
        <v>78</v>
      </c>
      <c r="L1073" s="37" t="s">
        <v>104</v>
      </c>
      <c r="M1073" s="37" t="s">
        <v>88</v>
      </c>
      <c r="N1073" s="37" t="s">
        <v>90</v>
      </c>
      <c r="O1073" s="38" t="n">
        <v>43969</v>
      </c>
      <c r="P1073" s="39" t="n">
        <v>3169000</v>
      </c>
      <c r="Q1073" s="37" t="n">
        <v>29</v>
      </c>
      <c r="R1073" s="37" t="s">
        <v>185</v>
      </c>
      <c r="S1073" s="37" t="s">
        <v>114</v>
      </c>
      <c r="T1073" s="37" t="s">
        <v>847</v>
      </c>
      <c r="U1073" s="37" t="s">
        <v>52</v>
      </c>
      <c r="V1073" s="37" t="n">
        <f aca="false">IF(O1073="","",YEAR(O1073))</f>
        <v>2020</v>
      </c>
      <c r="W1073" s="37" t="str">
        <f aca="false">IF(E1073&lt;25,"21-24",IF(E1073&lt;30,"25-29",IF(E1073&lt;35,"30-34",IF(E1073&lt;40,"35-39",IF(E1073&lt;45,"40-44","45+")))))</f>
        <v>35-39</v>
      </c>
    </row>
    <row r="1074" customFormat="false" ht="15" hidden="false" customHeight="false" outlineLevel="0" collapsed="false">
      <c r="A1074" s="37" t="s">
        <v>1625</v>
      </c>
      <c r="B1074" s="37" t="s">
        <v>474</v>
      </c>
      <c r="C1074" s="37" t="s">
        <v>484</v>
      </c>
      <c r="D1074" s="37" t="s">
        <v>82</v>
      </c>
      <c r="E1074" s="37" t="n">
        <v>25</v>
      </c>
      <c r="F1074" s="37" t="s">
        <v>100</v>
      </c>
      <c r="G1074" s="37" t="s">
        <v>94</v>
      </c>
      <c r="H1074" s="37" t="s">
        <v>319</v>
      </c>
      <c r="I1074" s="37" t="s">
        <v>61</v>
      </c>
      <c r="J1074" s="37" t="s">
        <v>573</v>
      </c>
      <c r="K1074" s="37" t="s">
        <v>77</v>
      </c>
      <c r="L1074" s="37" t="s">
        <v>105</v>
      </c>
      <c r="M1074" s="37" t="s">
        <v>86</v>
      </c>
      <c r="N1074" s="37" t="s">
        <v>90</v>
      </c>
      <c r="O1074" s="38" t="n">
        <v>46231</v>
      </c>
      <c r="P1074" s="39" t="n">
        <v>1913000</v>
      </c>
      <c r="Q1074" s="37" t="n">
        <v>11</v>
      </c>
      <c r="R1074" s="37" t="s">
        <v>187</v>
      </c>
      <c r="S1074" s="37" t="s">
        <v>112</v>
      </c>
      <c r="T1074" s="37" t="s">
        <v>1229</v>
      </c>
      <c r="U1074" s="37" t="s">
        <v>52</v>
      </c>
      <c r="V1074" s="37" t="n">
        <f aca="false">IF(O1074="","",YEAR(O1074))</f>
        <v>2026</v>
      </c>
      <c r="W1074" s="37" t="str">
        <f aca="false">IF(E1074&lt;25,"21-24",IF(E1074&lt;30,"25-29",IF(E1074&lt;35,"30-34",IF(E1074&lt;40,"35-39",IF(E1074&lt;45,"40-44","45+")))))</f>
        <v>25-29</v>
      </c>
    </row>
    <row r="1075" customFormat="false" ht="15" hidden="false" customHeight="false" outlineLevel="0" collapsed="false">
      <c r="A1075" s="37" t="s">
        <v>1626</v>
      </c>
      <c r="B1075" s="37" t="s">
        <v>355</v>
      </c>
      <c r="C1075" s="37" t="s">
        <v>469</v>
      </c>
      <c r="D1075" s="37" t="s">
        <v>82</v>
      </c>
      <c r="E1075" s="37" t="n">
        <v>21</v>
      </c>
      <c r="F1075" s="37" t="s">
        <v>101</v>
      </c>
      <c r="G1075" s="37" t="s">
        <v>95</v>
      </c>
      <c r="H1075" s="37" t="s">
        <v>325</v>
      </c>
      <c r="I1075" s="37" t="s">
        <v>67</v>
      </c>
      <c r="J1075" s="37" t="s">
        <v>357</v>
      </c>
      <c r="K1075" s="37" t="s">
        <v>75</v>
      </c>
      <c r="L1075" s="37" t="s">
        <v>105</v>
      </c>
      <c r="M1075" s="37" t="s">
        <v>86</v>
      </c>
      <c r="N1075" s="37" t="s">
        <v>90</v>
      </c>
      <c r="O1075" s="38" t="n">
        <v>46253</v>
      </c>
      <c r="P1075" s="39" t="n">
        <v>368000</v>
      </c>
      <c r="Q1075" s="37" t="n">
        <v>12</v>
      </c>
      <c r="R1075" s="37" t="s">
        <v>187</v>
      </c>
      <c r="S1075" s="37" t="s">
        <v>113</v>
      </c>
      <c r="T1075" s="37" t="s">
        <v>1627</v>
      </c>
      <c r="U1075" s="37" t="s">
        <v>53</v>
      </c>
      <c r="V1075" s="37" t="n">
        <f aca="false">IF(O1075="","",YEAR(O1075))</f>
        <v>2026</v>
      </c>
      <c r="W1075" s="37" t="str">
        <f aca="false">IF(E1075&lt;25,"21-24",IF(E1075&lt;30,"25-29",IF(E1075&lt;35,"30-34",IF(E1075&lt;40,"35-39",IF(E1075&lt;45,"40-44","45+")))))</f>
        <v>21-24</v>
      </c>
    </row>
    <row r="1076" customFormat="false" ht="15" hidden="false" customHeight="false" outlineLevel="0" collapsed="false">
      <c r="A1076" s="37" t="s">
        <v>1628</v>
      </c>
      <c r="B1076" s="37" t="s">
        <v>402</v>
      </c>
      <c r="C1076" s="37" t="s">
        <v>429</v>
      </c>
      <c r="D1076" s="37" t="s">
        <v>82</v>
      </c>
      <c r="E1076" s="37" t="n">
        <v>30</v>
      </c>
      <c r="F1076" s="37" t="s">
        <v>101</v>
      </c>
      <c r="G1076" s="37" t="s">
        <v>94</v>
      </c>
      <c r="H1076" s="37" t="s">
        <v>318</v>
      </c>
      <c r="I1076" s="37" t="s">
        <v>60</v>
      </c>
      <c r="J1076" s="37" t="s">
        <v>520</v>
      </c>
      <c r="K1076" s="37" t="s">
        <v>76</v>
      </c>
      <c r="L1076" s="37" t="s">
        <v>108</v>
      </c>
      <c r="M1076" s="37" t="s">
        <v>87</v>
      </c>
      <c r="N1076" s="37" t="s">
        <v>90</v>
      </c>
      <c r="O1076" s="38" t="n">
        <v>44636</v>
      </c>
      <c r="P1076" s="39" t="n">
        <v>1049000</v>
      </c>
      <c r="Q1076" s="37" t="n">
        <v>12</v>
      </c>
      <c r="R1076" s="37" t="s">
        <v>187</v>
      </c>
      <c r="S1076" s="37" t="s">
        <v>111</v>
      </c>
      <c r="T1076" s="37" t="s">
        <v>556</v>
      </c>
      <c r="U1076" s="37" t="s">
        <v>52</v>
      </c>
      <c r="V1076" s="37" t="n">
        <f aca="false">IF(O1076="","",YEAR(O1076))</f>
        <v>2022</v>
      </c>
      <c r="W1076" s="37" t="str">
        <f aca="false">IF(E1076&lt;25,"21-24",IF(E1076&lt;30,"25-29",IF(E1076&lt;35,"30-34",IF(E1076&lt;40,"35-39",IF(E1076&lt;45,"40-44","45+")))))</f>
        <v>30-34</v>
      </c>
    </row>
    <row r="1077" customFormat="false" ht="15" hidden="false" customHeight="false" outlineLevel="0" collapsed="false">
      <c r="A1077" s="37" t="s">
        <v>1629</v>
      </c>
      <c r="B1077" s="37" t="s">
        <v>437</v>
      </c>
      <c r="C1077" s="37" t="s">
        <v>426</v>
      </c>
      <c r="D1077" s="37" t="s">
        <v>82</v>
      </c>
      <c r="E1077" s="37" t="n">
        <v>30</v>
      </c>
      <c r="F1077" s="37" t="s">
        <v>101</v>
      </c>
      <c r="G1077" s="37" t="s">
        <v>98</v>
      </c>
      <c r="H1077" s="37" t="s">
        <v>318</v>
      </c>
      <c r="I1077" s="37" t="s">
        <v>60</v>
      </c>
      <c r="J1077" s="37" t="s">
        <v>393</v>
      </c>
      <c r="K1077" s="37" t="s">
        <v>77</v>
      </c>
      <c r="L1077" s="37" t="s">
        <v>108</v>
      </c>
      <c r="M1077" s="37" t="s">
        <v>87</v>
      </c>
      <c r="N1077" s="37" t="s">
        <v>90</v>
      </c>
      <c r="O1077" s="38" t="n">
        <v>43136</v>
      </c>
      <c r="P1077" s="39" t="n">
        <v>1774000</v>
      </c>
      <c r="Q1077" s="37" t="n">
        <v>8</v>
      </c>
      <c r="R1077" s="37" t="s">
        <v>187</v>
      </c>
      <c r="S1077" s="37" t="s">
        <v>114</v>
      </c>
      <c r="T1077" s="37" t="s">
        <v>1044</v>
      </c>
      <c r="U1077" s="37" t="s">
        <v>52</v>
      </c>
      <c r="V1077" s="37" t="n">
        <f aca="false">IF(O1077="","",YEAR(O1077))</f>
        <v>2018</v>
      </c>
      <c r="W1077" s="37" t="str">
        <f aca="false">IF(E1077&lt;25,"21-24",IF(E1077&lt;30,"25-29",IF(E1077&lt;35,"30-34",IF(E1077&lt;40,"35-39",IF(E1077&lt;45,"40-44","45+")))))</f>
        <v>30-34</v>
      </c>
    </row>
    <row r="1078" customFormat="false" ht="15" hidden="false" customHeight="false" outlineLevel="0" collapsed="false">
      <c r="A1078" s="37" t="s">
        <v>1630</v>
      </c>
      <c r="B1078" s="37" t="s">
        <v>416</v>
      </c>
      <c r="C1078" s="37" t="s">
        <v>356</v>
      </c>
      <c r="D1078" s="37" t="s">
        <v>83</v>
      </c>
      <c r="E1078" s="37" t="n">
        <v>31</v>
      </c>
      <c r="F1078" s="37" t="s">
        <v>101</v>
      </c>
      <c r="G1078" s="37" t="s">
        <v>95</v>
      </c>
      <c r="H1078" s="37" t="s">
        <v>318</v>
      </c>
      <c r="I1078" s="37" t="s">
        <v>60</v>
      </c>
      <c r="J1078" s="37" t="s">
        <v>470</v>
      </c>
      <c r="K1078" s="37" t="s">
        <v>77</v>
      </c>
      <c r="L1078" s="37" t="s">
        <v>106</v>
      </c>
      <c r="M1078" s="37" t="s">
        <v>86</v>
      </c>
      <c r="N1078" s="37" t="s">
        <v>90</v>
      </c>
      <c r="O1078" s="38" t="n">
        <v>44938</v>
      </c>
      <c r="P1078" s="39" t="n">
        <v>2009000</v>
      </c>
      <c r="Q1078" s="37" t="n">
        <v>7</v>
      </c>
      <c r="R1078" s="37" t="s">
        <v>187</v>
      </c>
      <c r="S1078" s="37" t="s">
        <v>112</v>
      </c>
      <c r="T1078" s="37" t="s">
        <v>611</v>
      </c>
      <c r="U1078" s="37" t="s">
        <v>52</v>
      </c>
      <c r="V1078" s="37" t="n">
        <f aca="false">IF(O1078="","",YEAR(O1078))</f>
        <v>2023</v>
      </c>
      <c r="W1078" s="37" t="str">
        <f aca="false">IF(E1078&lt;25,"21-24",IF(E1078&lt;30,"25-29",IF(E1078&lt;35,"30-34",IF(E1078&lt;40,"35-39",IF(E1078&lt;45,"40-44","45+")))))</f>
        <v>30-34</v>
      </c>
    </row>
    <row r="1079" customFormat="false" ht="15" hidden="false" customHeight="false" outlineLevel="0" collapsed="false">
      <c r="A1079" s="37" t="s">
        <v>1212</v>
      </c>
      <c r="B1079" s="37" t="s">
        <v>399</v>
      </c>
      <c r="C1079" s="37" t="s">
        <v>361</v>
      </c>
      <c r="D1079" s="37" t="s">
        <v>83</v>
      </c>
      <c r="E1079" s="37" t="n">
        <v>41</v>
      </c>
      <c r="F1079" s="37" t="s">
        <v>100</v>
      </c>
      <c r="G1079" s="37" t="s">
        <v>95</v>
      </c>
      <c r="H1079" s="37" t="s">
        <v>325</v>
      </c>
      <c r="I1079" s="37" t="s">
        <v>67</v>
      </c>
      <c r="J1079" s="37" t="s">
        <v>664</v>
      </c>
      <c r="K1079" s="37" t="s">
        <v>78</v>
      </c>
      <c r="L1079" s="37" t="s">
        <v>108</v>
      </c>
      <c r="M1079" s="37" t="s">
        <v>86</v>
      </c>
      <c r="N1079" s="37" t="s">
        <v>92</v>
      </c>
      <c r="O1079" s="38" t="n">
        <v>46080</v>
      </c>
      <c r="P1079" s="39" t="n">
        <v>3750000</v>
      </c>
      <c r="Q1079" s="37" t="n">
        <v>21</v>
      </c>
      <c r="R1079" s="37" t="s">
        <v>187</v>
      </c>
      <c r="S1079" s="37" t="s">
        <v>112</v>
      </c>
      <c r="T1079" s="37" t="s">
        <v>358</v>
      </c>
      <c r="U1079" s="37" t="s">
        <v>52</v>
      </c>
      <c r="V1079" s="37" t="n">
        <f aca="false">IF(O1079="","",YEAR(O1079))</f>
        <v>2026</v>
      </c>
      <c r="W1079" s="37" t="str">
        <f aca="false">IF(E1079&lt;25,"21-24",IF(E1079&lt;30,"25-29",IF(E1079&lt;35,"30-34",IF(E1079&lt;40,"35-39",IF(E1079&lt;45,"40-44","45+")))))</f>
        <v>40-44</v>
      </c>
    </row>
    <row r="1080" customFormat="false" ht="15" hidden="false" customHeight="false" outlineLevel="0" collapsed="false">
      <c r="A1080" s="37" t="s">
        <v>1631</v>
      </c>
      <c r="B1080" s="37" t="s">
        <v>465</v>
      </c>
      <c r="C1080" s="37" t="s">
        <v>642</v>
      </c>
      <c r="D1080" s="37" t="s">
        <v>83</v>
      </c>
      <c r="E1080" s="37" t="n">
        <v>34</v>
      </c>
      <c r="F1080" s="37" t="s">
        <v>100</v>
      </c>
      <c r="G1080" s="37" t="s">
        <v>95</v>
      </c>
      <c r="H1080" s="37" t="s">
        <v>318</v>
      </c>
      <c r="I1080" s="37" t="s">
        <v>60</v>
      </c>
      <c r="J1080" s="37" t="s">
        <v>366</v>
      </c>
      <c r="K1080" s="37" t="s">
        <v>76</v>
      </c>
      <c r="L1080" s="37" t="s">
        <v>107</v>
      </c>
      <c r="M1080" s="37" t="s">
        <v>87</v>
      </c>
      <c r="N1080" s="37" t="s">
        <v>90</v>
      </c>
      <c r="O1080" s="38" t="n">
        <v>44839</v>
      </c>
      <c r="P1080" s="39" t="n">
        <v>861000</v>
      </c>
      <c r="Q1080" s="37" t="n">
        <v>44</v>
      </c>
      <c r="R1080" s="37" t="s">
        <v>187</v>
      </c>
      <c r="S1080" s="37" t="s">
        <v>114</v>
      </c>
      <c r="T1080" s="37" t="s">
        <v>554</v>
      </c>
      <c r="U1080" s="37" t="s">
        <v>52</v>
      </c>
      <c r="V1080" s="37" t="n">
        <f aca="false">IF(O1080="","",YEAR(O1080))</f>
        <v>2022</v>
      </c>
      <c r="W1080" s="37" t="str">
        <f aca="false">IF(E1080&lt;25,"21-24",IF(E1080&lt;30,"25-29",IF(E1080&lt;35,"30-34",IF(E1080&lt;40,"35-39",IF(E1080&lt;45,"40-44","45+")))))</f>
        <v>30-34</v>
      </c>
    </row>
    <row r="1081" customFormat="false" ht="15" hidden="false" customHeight="false" outlineLevel="0" collapsed="false">
      <c r="A1081" s="37" t="s">
        <v>1438</v>
      </c>
      <c r="B1081" s="37" t="s">
        <v>445</v>
      </c>
      <c r="C1081" s="37" t="s">
        <v>433</v>
      </c>
      <c r="D1081" s="37" t="s">
        <v>82</v>
      </c>
      <c r="E1081" s="37" t="n">
        <v>45</v>
      </c>
      <c r="F1081" s="37" t="s">
        <v>101</v>
      </c>
      <c r="G1081" s="37" t="s">
        <v>95</v>
      </c>
      <c r="H1081" s="37" t="s">
        <v>323</v>
      </c>
      <c r="I1081" s="37" t="s">
        <v>65</v>
      </c>
      <c r="J1081" s="37" t="s">
        <v>500</v>
      </c>
      <c r="K1081" s="37" t="s">
        <v>78</v>
      </c>
      <c r="L1081" s="37" t="s">
        <v>108</v>
      </c>
      <c r="M1081" s="37" t="s">
        <v>87</v>
      </c>
      <c r="N1081" s="37" t="s">
        <v>90</v>
      </c>
      <c r="O1081" s="38" t="n">
        <v>43360</v>
      </c>
      <c r="P1081" s="39" t="n">
        <v>3950000</v>
      </c>
      <c r="Q1081" s="37" t="n">
        <v>8</v>
      </c>
      <c r="R1081" s="37" t="s">
        <v>187</v>
      </c>
      <c r="S1081" s="37" t="s">
        <v>111</v>
      </c>
      <c r="T1081" s="37" t="s">
        <v>1240</v>
      </c>
      <c r="U1081" s="37" t="s">
        <v>52</v>
      </c>
      <c r="V1081" s="37" t="n">
        <f aca="false">IF(O1081="","",YEAR(O1081))</f>
        <v>2018</v>
      </c>
      <c r="W1081" s="37" t="str">
        <f aca="false">IF(E1081&lt;25,"21-24",IF(E1081&lt;30,"25-29",IF(E1081&lt;35,"30-34",IF(E1081&lt;40,"35-39",IF(E1081&lt;45,"40-44","45+")))))</f>
        <v>45+</v>
      </c>
    </row>
    <row r="1082" customFormat="false" ht="15" hidden="false" customHeight="false" outlineLevel="0" collapsed="false">
      <c r="A1082" s="37" t="s">
        <v>1632</v>
      </c>
      <c r="B1082" s="37" t="s">
        <v>593</v>
      </c>
      <c r="C1082" s="37" t="s">
        <v>356</v>
      </c>
      <c r="D1082" s="37" t="s">
        <v>82</v>
      </c>
      <c r="E1082" s="37" t="n">
        <v>28</v>
      </c>
      <c r="F1082" s="37" t="s">
        <v>100</v>
      </c>
      <c r="G1082" s="37" t="s">
        <v>94</v>
      </c>
      <c r="H1082" s="37" t="s">
        <v>322</v>
      </c>
      <c r="I1082" s="37" t="s">
        <v>64</v>
      </c>
      <c r="J1082" s="37" t="s">
        <v>440</v>
      </c>
      <c r="K1082" s="37" t="s">
        <v>76</v>
      </c>
      <c r="L1082" s="37" t="s">
        <v>105</v>
      </c>
      <c r="M1082" s="37" t="s">
        <v>87</v>
      </c>
      <c r="N1082" s="37" t="s">
        <v>90</v>
      </c>
      <c r="O1082" s="38" t="n">
        <v>45000</v>
      </c>
      <c r="P1082" s="39" t="n">
        <v>747000</v>
      </c>
      <c r="Q1082" s="37" t="n">
        <v>12</v>
      </c>
      <c r="R1082" s="37" t="s">
        <v>187</v>
      </c>
      <c r="S1082" s="37" t="s">
        <v>113</v>
      </c>
      <c r="T1082" s="37" t="s">
        <v>635</v>
      </c>
      <c r="U1082" s="37" t="s">
        <v>52</v>
      </c>
      <c r="V1082" s="37" t="n">
        <f aca="false">IF(O1082="","",YEAR(O1082))</f>
        <v>2023</v>
      </c>
      <c r="W1082" s="37" t="str">
        <f aca="false">IF(E1082&lt;25,"21-24",IF(E1082&lt;30,"25-29",IF(E1082&lt;35,"30-34",IF(E1082&lt;40,"35-39",IF(E1082&lt;45,"40-44","45+")))))</f>
        <v>25-29</v>
      </c>
    </row>
    <row r="1083" customFormat="false" ht="15" hidden="false" customHeight="false" outlineLevel="0" collapsed="false">
      <c r="A1083" s="37" t="s">
        <v>1044</v>
      </c>
      <c r="B1083" s="37" t="s">
        <v>419</v>
      </c>
      <c r="C1083" s="37" t="s">
        <v>433</v>
      </c>
      <c r="D1083" s="37" t="s">
        <v>82</v>
      </c>
      <c r="E1083" s="37" t="n">
        <v>39</v>
      </c>
      <c r="F1083" s="37" t="s">
        <v>100</v>
      </c>
      <c r="G1083" s="37" t="s">
        <v>95</v>
      </c>
      <c r="H1083" s="37" t="s">
        <v>318</v>
      </c>
      <c r="I1083" s="37" t="s">
        <v>60</v>
      </c>
      <c r="J1083" s="37" t="s">
        <v>407</v>
      </c>
      <c r="K1083" s="37" t="s">
        <v>78</v>
      </c>
      <c r="L1083" s="37" t="s">
        <v>106</v>
      </c>
      <c r="M1083" s="37" t="s">
        <v>86</v>
      </c>
      <c r="N1083" s="37" t="s">
        <v>90</v>
      </c>
      <c r="O1083" s="38" t="n">
        <v>46096</v>
      </c>
      <c r="P1083" s="39" t="n">
        <v>4590000</v>
      </c>
      <c r="Q1083" s="37" t="n">
        <v>2</v>
      </c>
      <c r="R1083" s="37" t="s">
        <v>187</v>
      </c>
      <c r="S1083" s="37" t="s">
        <v>115</v>
      </c>
      <c r="T1083" s="37" t="s">
        <v>1350</v>
      </c>
      <c r="U1083" s="37" t="s">
        <v>52</v>
      </c>
      <c r="V1083" s="37" t="n">
        <f aca="false">IF(O1083="","",YEAR(O1083))</f>
        <v>2026</v>
      </c>
      <c r="W1083" s="37" t="str">
        <f aca="false">IF(E1083&lt;25,"21-24",IF(E1083&lt;30,"25-29",IF(E1083&lt;35,"30-34",IF(E1083&lt;40,"35-39",IF(E1083&lt;45,"40-44","45+")))))</f>
        <v>35-39</v>
      </c>
    </row>
    <row r="1084" customFormat="false" ht="15" hidden="false" customHeight="false" outlineLevel="0" collapsed="false">
      <c r="A1084" s="37" t="s">
        <v>1633</v>
      </c>
      <c r="B1084" s="37" t="s">
        <v>369</v>
      </c>
      <c r="C1084" s="37" t="s">
        <v>429</v>
      </c>
      <c r="D1084" s="37" t="s">
        <v>82</v>
      </c>
      <c r="E1084" s="37" t="n">
        <v>27</v>
      </c>
      <c r="F1084" s="37" t="s">
        <v>101</v>
      </c>
      <c r="G1084" s="37" t="s">
        <v>96</v>
      </c>
      <c r="H1084" s="37" t="s">
        <v>323</v>
      </c>
      <c r="I1084" s="37" t="s">
        <v>65</v>
      </c>
      <c r="J1084" s="37" t="s">
        <v>376</v>
      </c>
      <c r="K1084" s="37" t="s">
        <v>76</v>
      </c>
      <c r="L1084" s="37" t="s">
        <v>106</v>
      </c>
      <c r="M1084" s="37" t="s">
        <v>87</v>
      </c>
      <c r="N1084" s="37" t="s">
        <v>90</v>
      </c>
      <c r="O1084" s="38" t="n">
        <v>45009</v>
      </c>
      <c r="P1084" s="39" t="n">
        <v>696000</v>
      </c>
      <c r="Q1084" s="37" t="n">
        <v>1</v>
      </c>
      <c r="R1084" s="37" t="s">
        <v>185</v>
      </c>
      <c r="S1084" s="37" t="s">
        <v>112</v>
      </c>
      <c r="T1084" s="37" t="s">
        <v>1258</v>
      </c>
      <c r="U1084" s="37" t="s">
        <v>52</v>
      </c>
      <c r="V1084" s="37" t="n">
        <f aca="false">IF(O1084="","",YEAR(O1084))</f>
        <v>2023</v>
      </c>
      <c r="W1084" s="37" t="str">
        <f aca="false">IF(E1084&lt;25,"21-24",IF(E1084&lt;30,"25-29",IF(E1084&lt;35,"30-34",IF(E1084&lt;40,"35-39",IF(E1084&lt;45,"40-44","45+")))))</f>
        <v>25-29</v>
      </c>
    </row>
    <row r="1085" customFormat="false" ht="15" hidden="false" customHeight="false" outlineLevel="0" collapsed="false">
      <c r="A1085" s="37" t="s">
        <v>1634</v>
      </c>
      <c r="B1085" s="37" t="s">
        <v>503</v>
      </c>
      <c r="C1085" s="37" t="s">
        <v>387</v>
      </c>
      <c r="D1085" s="37" t="s">
        <v>83</v>
      </c>
      <c r="E1085" s="37" t="n">
        <v>30</v>
      </c>
      <c r="F1085" s="37" t="s">
        <v>101</v>
      </c>
      <c r="G1085" s="37" t="s">
        <v>94</v>
      </c>
      <c r="H1085" s="37" t="s">
        <v>319</v>
      </c>
      <c r="I1085" s="37" t="s">
        <v>61</v>
      </c>
      <c r="J1085" s="37" t="s">
        <v>491</v>
      </c>
      <c r="K1085" s="37" t="s">
        <v>76</v>
      </c>
      <c r="L1085" s="37" t="s">
        <v>106</v>
      </c>
      <c r="M1085" s="37" t="s">
        <v>87</v>
      </c>
      <c r="N1085" s="37" t="s">
        <v>90</v>
      </c>
      <c r="O1085" s="38" t="n">
        <v>44682</v>
      </c>
      <c r="P1085" s="39" t="n">
        <v>809000</v>
      </c>
      <c r="Q1085" s="37" t="n">
        <v>4</v>
      </c>
      <c r="R1085" s="37" t="s">
        <v>185</v>
      </c>
      <c r="S1085" s="37" t="s">
        <v>114</v>
      </c>
      <c r="T1085" s="37" t="s">
        <v>1531</v>
      </c>
      <c r="U1085" s="37" t="s">
        <v>53</v>
      </c>
      <c r="V1085" s="37" t="n">
        <f aca="false">IF(O1085="","",YEAR(O1085))</f>
        <v>2022</v>
      </c>
      <c r="W1085" s="37" t="str">
        <f aca="false">IF(E1085&lt;25,"21-24",IF(E1085&lt;30,"25-29",IF(E1085&lt;35,"30-34",IF(E1085&lt;40,"35-39",IF(E1085&lt;45,"40-44","45+")))))</f>
        <v>30-34</v>
      </c>
    </row>
    <row r="1086" customFormat="false" ht="15" hidden="false" customHeight="false" outlineLevel="0" collapsed="false">
      <c r="A1086" s="37" t="s">
        <v>765</v>
      </c>
      <c r="B1086" s="37" t="s">
        <v>439</v>
      </c>
      <c r="C1086" s="37" t="s">
        <v>383</v>
      </c>
      <c r="D1086" s="37" t="s">
        <v>82</v>
      </c>
      <c r="E1086" s="37" t="n">
        <v>39</v>
      </c>
      <c r="F1086" s="37" t="s">
        <v>102</v>
      </c>
      <c r="G1086" s="37" t="s">
        <v>95</v>
      </c>
      <c r="H1086" s="37" t="s">
        <v>321</v>
      </c>
      <c r="I1086" s="37" t="s">
        <v>63</v>
      </c>
      <c r="J1086" s="37" t="s">
        <v>529</v>
      </c>
      <c r="K1086" s="37" t="s">
        <v>78</v>
      </c>
      <c r="L1086" s="37" t="s">
        <v>106</v>
      </c>
      <c r="M1086" s="37" t="s">
        <v>88</v>
      </c>
      <c r="N1086" s="37" t="s">
        <v>90</v>
      </c>
      <c r="O1086" s="38" t="n">
        <v>45465</v>
      </c>
      <c r="P1086" s="39" t="n">
        <v>4306000</v>
      </c>
      <c r="Q1086" s="37" t="n">
        <v>19</v>
      </c>
      <c r="R1086" s="37" t="s">
        <v>187</v>
      </c>
      <c r="S1086" s="37" t="s">
        <v>112</v>
      </c>
      <c r="T1086" s="37" t="s">
        <v>592</v>
      </c>
      <c r="U1086" s="37" t="s">
        <v>53</v>
      </c>
      <c r="V1086" s="37" t="n">
        <f aca="false">IF(O1086="","",YEAR(O1086))</f>
        <v>2024</v>
      </c>
      <c r="W1086" s="37" t="str">
        <f aca="false">IF(E1086&lt;25,"21-24",IF(E1086&lt;30,"25-29",IF(E1086&lt;35,"30-34",IF(E1086&lt;40,"35-39",IF(E1086&lt;45,"40-44","45+")))))</f>
        <v>35-39</v>
      </c>
    </row>
    <row r="1087" customFormat="false" ht="15" hidden="false" customHeight="false" outlineLevel="0" collapsed="false">
      <c r="A1087" s="37" t="s">
        <v>1635</v>
      </c>
      <c r="B1087" s="37" t="s">
        <v>474</v>
      </c>
      <c r="C1087" s="37" t="s">
        <v>453</v>
      </c>
      <c r="D1087" s="37" t="s">
        <v>82</v>
      </c>
      <c r="E1087" s="37" t="n">
        <v>30</v>
      </c>
      <c r="F1087" s="37" t="s">
        <v>100</v>
      </c>
      <c r="G1087" s="37" t="s">
        <v>96</v>
      </c>
      <c r="H1087" s="37" t="s">
        <v>322</v>
      </c>
      <c r="I1087" s="37" t="s">
        <v>64</v>
      </c>
      <c r="J1087" s="37" t="s">
        <v>440</v>
      </c>
      <c r="K1087" s="37" t="s">
        <v>76</v>
      </c>
      <c r="L1087" s="37" t="s">
        <v>106</v>
      </c>
      <c r="M1087" s="37" t="s">
        <v>87</v>
      </c>
      <c r="N1087" s="37" t="s">
        <v>90</v>
      </c>
      <c r="O1087" s="38" t="n">
        <v>43910</v>
      </c>
      <c r="P1087" s="39" t="n">
        <v>673000</v>
      </c>
      <c r="Q1087" s="37" t="n">
        <v>14</v>
      </c>
      <c r="R1087" s="37" t="s">
        <v>185</v>
      </c>
      <c r="S1087" s="37" t="s">
        <v>112</v>
      </c>
      <c r="T1087" s="37" t="s">
        <v>1257</v>
      </c>
      <c r="U1087" s="37" t="s">
        <v>52</v>
      </c>
      <c r="V1087" s="37" t="n">
        <f aca="false">IF(O1087="","",YEAR(O1087))</f>
        <v>2020</v>
      </c>
      <c r="W1087" s="37" t="str">
        <f aca="false">IF(E1087&lt;25,"21-24",IF(E1087&lt;30,"25-29",IF(E1087&lt;35,"30-34",IF(E1087&lt;40,"35-39",IF(E1087&lt;45,"40-44","45+")))))</f>
        <v>30-34</v>
      </c>
    </row>
    <row r="1088" customFormat="false" ht="15" hidden="false" customHeight="false" outlineLevel="0" collapsed="false">
      <c r="A1088" s="37" t="s">
        <v>1636</v>
      </c>
      <c r="B1088" s="37" t="s">
        <v>369</v>
      </c>
      <c r="C1088" s="37" t="s">
        <v>453</v>
      </c>
      <c r="D1088" s="37" t="s">
        <v>83</v>
      </c>
      <c r="E1088" s="37" t="n">
        <v>33</v>
      </c>
      <c r="F1088" s="37" t="s">
        <v>100</v>
      </c>
      <c r="G1088" s="37" t="s">
        <v>96</v>
      </c>
      <c r="H1088" s="37" t="s">
        <v>321</v>
      </c>
      <c r="I1088" s="37" t="s">
        <v>63</v>
      </c>
      <c r="J1088" s="37" t="s">
        <v>626</v>
      </c>
      <c r="K1088" s="37" t="s">
        <v>77</v>
      </c>
      <c r="L1088" s="37" t="s">
        <v>105</v>
      </c>
      <c r="M1088" s="37" t="s">
        <v>86</v>
      </c>
      <c r="N1088" s="37" t="s">
        <v>90</v>
      </c>
      <c r="O1088" s="38" t="n">
        <v>42631</v>
      </c>
      <c r="P1088" s="39" t="n">
        <v>2166000</v>
      </c>
      <c r="Q1088" s="37" t="n">
        <v>5</v>
      </c>
      <c r="R1088" s="37" t="s">
        <v>185</v>
      </c>
      <c r="S1088" s="37" t="s">
        <v>111</v>
      </c>
      <c r="T1088" s="37" t="s">
        <v>533</v>
      </c>
      <c r="U1088" s="37" t="s">
        <v>52</v>
      </c>
      <c r="V1088" s="37" t="n">
        <f aca="false">IF(O1088="","",YEAR(O1088))</f>
        <v>2016</v>
      </c>
      <c r="W1088" s="37" t="str">
        <f aca="false">IF(E1088&lt;25,"21-24",IF(E1088&lt;30,"25-29",IF(E1088&lt;35,"30-34",IF(E1088&lt;40,"35-39",IF(E1088&lt;45,"40-44","45+")))))</f>
        <v>30-34</v>
      </c>
    </row>
    <row r="1089" customFormat="false" ht="15" hidden="false" customHeight="false" outlineLevel="0" collapsed="false">
      <c r="A1089" s="37" t="s">
        <v>1637</v>
      </c>
      <c r="B1089" s="37" t="s">
        <v>410</v>
      </c>
      <c r="C1089" s="37" t="s">
        <v>375</v>
      </c>
      <c r="D1089" s="37" t="s">
        <v>83</v>
      </c>
      <c r="E1089" s="37" t="n">
        <v>25</v>
      </c>
      <c r="F1089" s="37" t="s">
        <v>100</v>
      </c>
      <c r="G1089" s="37" t="s">
        <v>94</v>
      </c>
      <c r="H1089" s="37" t="s">
        <v>318</v>
      </c>
      <c r="I1089" s="37" t="s">
        <v>60</v>
      </c>
      <c r="J1089" s="37" t="s">
        <v>366</v>
      </c>
      <c r="K1089" s="37" t="s">
        <v>76</v>
      </c>
      <c r="L1089" s="37" t="s">
        <v>106</v>
      </c>
      <c r="M1089" s="37" t="s">
        <v>87</v>
      </c>
      <c r="N1089" s="37" t="s">
        <v>90</v>
      </c>
      <c r="O1089" s="38" t="n">
        <v>45396</v>
      </c>
      <c r="P1089" s="39" t="n">
        <v>862000</v>
      </c>
      <c r="Q1089" s="37" t="n">
        <v>8</v>
      </c>
      <c r="R1089" s="37" t="s">
        <v>187</v>
      </c>
      <c r="S1089" s="37" t="s">
        <v>112</v>
      </c>
      <c r="T1089" s="37" t="s">
        <v>596</v>
      </c>
      <c r="U1089" s="37" t="s">
        <v>52</v>
      </c>
      <c r="V1089" s="37" t="n">
        <f aca="false">IF(O1089="","",YEAR(O1089))</f>
        <v>2024</v>
      </c>
      <c r="W1089" s="37" t="str">
        <f aca="false">IF(E1089&lt;25,"21-24",IF(E1089&lt;30,"25-29",IF(E1089&lt;35,"30-34",IF(E1089&lt;40,"35-39",IF(E1089&lt;45,"40-44","45+")))))</f>
        <v>25-29</v>
      </c>
    </row>
    <row r="1090" customFormat="false" ht="15" hidden="false" customHeight="false" outlineLevel="0" collapsed="false">
      <c r="A1090" s="37" t="s">
        <v>1638</v>
      </c>
      <c r="B1090" s="37" t="s">
        <v>350</v>
      </c>
      <c r="C1090" s="37" t="s">
        <v>426</v>
      </c>
      <c r="D1090" s="37" t="s">
        <v>83</v>
      </c>
      <c r="E1090" s="37" t="n">
        <v>29</v>
      </c>
      <c r="F1090" s="37" t="s">
        <v>100</v>
      </c>
      <c r="G1090" s="37" t="s">
        <v>94</v>
      </c>
      <c r="H1090" s="37" t="s">
        <v>321</v>
      </c>
      <c r="I1090" s="37" t="s">
        <v>63</v>
      </c>
      <c r="J1090" s="37" t="s">
        <v>626</v>
      </c>
      <c r="K1090" s="37" t="s">
        <v>77</v>
      </c>
      <c r="L1090" s="37" t="s">
        <v>106</v>
      </c>
      <c r="M1090" s="37" t="s">
        <v>88</v>
      </c>
      <c r="N1090" s="37" t="s">
        <v>90</v>
      </c>
      <c r="O1090" s="38" t="n">
        <v>46221</v>
      </c>
      <c r="P1090" s="39" t="n">
        <v>2143000</v>
      </c>
      <c r="Q1090" s="37" t="n">
        <v>7</v>
      </c>
      <c r="R1090" s="37" t="s">
        <v>187</v>
      </c>
      <c r="S1090" s="37" t="s">
        <v>111</v>
      </c>
      <c r="T1090" s="37" t="s">
        <v>902</v>
      </c>
      <c r="U1090" s="37" t="s">
        <v>52</v>
      </c>
      <c r="V1090" s="37" t="n">
        <f aca="false">IF(O1090="","",YEAR(O1090))</f>
        <v>2026</v>
      </c>
      <c r="W1090" s="37" t="str">
        <f aca="false">IF(E1090&lt;25,"21-24",IF(E1090&lt;30,"25-29",IF(E1090&lt;35,"30-34",IF(E1090&lt;40,"35-39",IF(E1090&lt;45,"40-44","45+")))))</f>
        <v>25-29</v>
      </c>
    </row>
    <row r="1091" customFormat="false" ht="15" hidden="false" customHeight="false" outlineLevel="0" collapsed="false">
      <c r="A1091" s="37" t="s">
        <v>1135</v>
      </c>
      <c r="B1091" s="37" t="s">
        <v>641</v>
      </c>
      <c r="C1091" s="37" t="s">
        <v>375</v>
      </c>
      <c r="D1091" s="37" t="s">
        <v>82</v>
      </c>
      <c r="E1091" s="37" t="n">
        <v>34</v>
      </c>
      <c r="F1091" s="37" t="s">
        <v>100</v>
      </c>
      <c r="G1091" s="37" t="s">
        <v>95</v>
      </c>
      <c r="H1091" s="37" t="s">
        <v>320</v>
      </c>
      <c r="I1091" s="37" t="s">
        <v>62</v>
      </c>
      <c r="J1091" s="37" t="s">
        <v>485</v>
      </c>
      <c r="K1091" s="37" t="s">
        <v>78</v>
      </c>
      <c r="L1091" s="37" t="s">
        <v>106</v>
      </c>
      <c r="M1091" s="37" t="s">
        <v>87</v>
      </c>
      <c r="N1091" s="37" t="s">
        <v>90</v>
      </c>
      <c r="O1091" s="38" t="n">
        <v>45047</v>
      </c>
      <c r="P1091" s="39" t="n">
        <v>2788000</v>
      </c>
      <c r="Q1091" s="37" t="n">
        <v>21</v>
      </c>
      <c r="R1091" s="37" t="s">
        <v>185</v>
      </c>
      <c r="S1091" s="37" t="s">
        <v>113</v>
      </c>
      <c r="T1091" s="37" t="s">
        <v>1103</v>
      </c>
      <c r="U1091" s="37" t="s">
        <v>53</v>
      </c>
      <c r="V1091" s="37" t="n">
        <f aca="false">IF(O1091="","",YEAR(O1091))</f>
        <v>2023</v>
      </c>
      <c r="W1091" s="37" t="str">
        <f aca="false">IF(E1091&lt;25,"21-24",IF(E1091&lt;30,"25-29",IF(E1091&lt;35,"30-34",IF(E1091&lt;40,"35-39",IF(E1091&lt;45,"40-44","45+")))))</f>
        <v>30-34</v>
      </c>
    </row>
    <row r="1092" customFormat="false" ht="15" hidden="false" customHeight="false" outlineLevel="0" collapsed="false">
      <c r="A1092" s="37" t="s">
        <v>1639</v>
      </c>
      <c r="B1092" s="37" t="s">
        <v>576</v>
      </c>
      <c r="C1092" s="37" t="s">
        <v>426</v>
      </c>
      <c r="D1092" s="37" t="s">
        <v>82</v>
      </c>
      <c r="E1092" s="37" t="n">
        <v>37</v>
      </c>
      <c r="F1092" s="37" t="s">
        <v>100</v>
      </c>
      <c r="G1092" s="37" t="s">
        <v>94</v>
      </c>
      <c r="H1092" s="37" t="s">
        <v>320</v>
      </c>
      <c r="I1092" s="37" t="s">
        <v>62</v>
      </c>
      <c r="J1092" s="37" t="s">
        <v>485</v>
      </c>
      <c r="K1092" s="37" t="s">
        <v>78</v>
      </c>
      <c r="L1092" s="37" t="s">
        <v>106</v>
      </c>
      <c r="M1092" s="37" t="s">
        <v>87</v>
      </c>
      <c r="N1092" s="37" t="s">
        <v>90</v>
      </c>
      <c r="O1092" s="38" t="n">
        <v>42421</v>
      </c>
      <c r="P1092" s="39" t="n">
        <v>4039000</v>
      </c>
      <c r="Q1092" s="37" t="n">
        <v>3</v>
      </c>
      <c r="R1092" s="37" t="s">
        <v>187</v>
      </c>
      <c r="S1092" s="37" t="s">
        <v>113</v>
      </c>
      <c r="T1092" s="37" t="s">
        <v>564</v>
      </c>
      <c r="U1092" s="37" t="s">
        <v>52</v>
      </c>
      <c r="V1092" s="37" t="n">
        <f aca="false">IF(O1092="","",YEAR(O1092))</f>
        <v>2016</v>
      </c>
      <c r="W1092" s="37" t="str">
        <f aca="false">IF(E1092&lt;25,"21-24",IF(E1092&lt;30,"25-29",IF(E1092&lt;35,"30-34",IF(E1092&lt;40,"35-39",IF(E1092&lt;45,"40-44","45+")))))</f>
        <v>35-39</v>
      </c>
    </row>
    <row r="1093" customFormat="false" ht="15" hidden="false" customHeight="false" outlineLevel="0" collapsed="false">
      <c r="A1093" s="37" t="s">
        <v>1640</v>
      </c>
      <c r="B1093" s="37" t="s">
        <v>448</v>
      </c>
      <c r="C1093" s="37" t="s">
        <v>484</v>
      </c>
      <c r="D1093" s="37" t="s">
        <v>82</v>
      </c>
      <c r="E1093" s="37" t="n">
        <v>31</v>
      </c>
      <c r="F1093" s="37" t="s">
        <v>101</v>
      </c>
      <c r="G1093" s="37" t="s">
        <v>94</v>
      </c>
      <c r="H1093" s="37" t="s">
        <v>319</v>
      </c>
      <c r="I1093" s="37" t="s">
        <v>61</v>
      </c>
      <c r="J1093" s="37" t="s">
        <v>380</v>
      </c>
      <c r="K1093" s="37" t="s">
        <v>76</v>
      </c>
      <c r="L1093" s="37" t="s">
        <v>107</v>
      </c>
      <c r="M1093" s="37" t="s">
        <v>86</v>
      </c>
      <c r="N1093" s="37" t="s">
        <v>90</v>
      </c>
      <c r="O1093" s="38" t="n">
        <v>46133</v>
      </c>
      <c r="P1093" s="39" t="n">
        <v>883000</v>
      </c>
      <c r="Q1093" s="37" t="n">
        <v>5</v>
      </c>
      <c r="R1093" s="37" t="s">
        <v>185</v>
      </c>
      <c r="S1093" s="37" t="s">
        <v>114</v>
      </c>
      <c r="T1093" s="37" t="s">
        <v>427</v>
      </c>
      <c r="U1093" s="37" t="s">
        <v>52</v>
      </c>
      <c r="V1093" s="37" t="n">
        <f aca="false">IF(O1093="","",YEAR(O1093))</f>
        <v>2026</v>
      </c>
      <c r="W1093" s="37" t="str">
        <f aca="false">IF(E1093&lt;25,"21-24",IF(E1093&lt;30,"25-29",IF(E1093&lt;35,"30-34",IF(E1093&lt;40,"35-39",IF(E1093&lt;45,"40-44","45+")))))</f>
        <v>30-34</v>
      </c>
    </row>
    <row r="1094" customFormat="false" ht="15" hidden="false" customHeight="false" outlineLevel="0" collapsed="false">
      <c r="A1094" s="37" t="s">
        <v>1029</v>
      </c>
      <c r="B1094" s="37" t="s">
        <v>503</v>
      </c>
      <c r="C1094" s="37" t="s">
        <v>453</v>
      </c>
      <c r="D1094" s="37" t="s">
        <v>83</v>
      </c>
      <c r="E1094" s="37" t="n">
        <v>46</v>
      </c>
      <c r="F1094" s="37" t="s">
        <v>101</v>
      </c>
      <c r="G1094" s="37" t="s">
        <v>96</v>
      </c>
      <c r="H1094" s="37" t="s">
        <v>318</v>
      </c>
      <c r="I1094" s="37" t="s">
        <v>60</v>
      </c>
      <c r="J1094" s="37" t="s">
        <v>407</v>
      </c>
      <c r="K1094" s="37" t="s">
        <v>78</v>
      </c>
      <c r="L1094" s="37" t="s">
        <v>108</v>
      </c>
      <c r="M1094" s="37" t="s">
        <v>87</v>
      </c>
      <c r="N1094" s="37" t="s">
        <v>91</v>
      </c>
      <c r="O1094" s="38" t="n">
        <v>45153</v>
      </c>
      <c r="P1094" s="39" t="n">
        <v>4449000</v>
      </c>
      <c r="Q1094" s="37" t="n">
        <v>8</v>
      </c>
      <c r="R1094" s="37" t="s">
        <v>187</v>
      </c>
      <c r="S1094" s="37" t="s">
        <v>112</v>
      </c>
      <c r="T1094" s="37" t="s">
        <v>611</v>
      </c>
      <c r="U1094" s="37" t="s">
        <v>52</v>
      </c>
      <c r="V1094" s="37" t="n">
        <f aca="false">IF(O1094="","",YEAR(O1094))</f>
        <v>2023</v>
      </c>
      <c r="W1094" s="37" t="str">
        <f aca="false">IF(E1094&lt;25,"21-24",IF(E1094&lt;30,"25-29",IF(E1094&lt;35,"30-34",IF(E1094&lt;40,"35-39",IF(E1094&lt;45,"40-44","45+")))))</f>
        <v>45+</v>
      </c>
    </row>
    <row r="1095" customFormat="false" ht="15" hidden="false" customHeight="false" outlineLevel="0" collapsed="false">
      <c r="A1095" s="37" t="s">
        <v>1641</v>
      </c>
      <c r="B1095" s="37" t="s">
        <v>410</v>
      </c>
      <c r="C1095" s="37" t="s">
        <v>361</v>
      </c>
      <c r="D1095" s="37" t="s">
        <v>83</v>
      </c>
      <c r="E1095" s="37" t="n">
        <v>27</v>
      </c>
      <c r="F1095" s="37" t="s">
        <v>101</v>
      </c>
      <c r="G1095" s="37" t="s">
        <v>94</v>
      </c>
      <c r="H1095" s="37" t="s">
        <v>322</v>
      </c>
      <c r="I1095" s="37" t="s">
        <v>64</v>
      </c>
      <c r="J1095" s="37" t="s">
        <v>440</v>
      </c>
      <c r="K1095" s="37" t="s">
        <v>76</v>
      </c>
      <c r="L1095" s="37" t="s">
        <v>107</v>
      </c>
      <c r="M1095" s="37" t="s">
        <v>86</v>
      </c>
      <c r="N1095" s="37" t="s">
        <v>90</v>
      </c>
      <c r="O1095" s="38" t="n">
        <v>44333</v>
      </c>
      <c r="P1095" s="39" t="n">
        <v>793000</v>
      </c>
      <c r="Q1095" s="37" t="n">
        <v>52</v>
      </c>
      <c r="R1095" s="37" t="s">
        <v>185</v>
      </c>
      <c r="S1095" s="37" t="s">
        <v>111</v>
      </c>
      <c r="T1095" s="37" t="s">
        <v>684</v>
      </c>
      <c r="U1095" s="37" t="s">
        <v>52</v>
      </c>
      <c r="V1095" s="37" t="n">
        <f aca="false">IF(O1095="","",YEAR(O1095))</f>
        <v>2021</v>
      </c>
      <c r="W1095" s="37" t="str">
        <f aca="false">IF(E1095&lt;25,"21-24",IF(E1095&lt;30,"25-29",IF(E1095&lt;35,"30-34",IF(E1095&lt;40,"35-39",IF(E1095&lt;45,"40-44","45+")))))</f>
        <v>25-29</v>
      </c>
    </row>
    <row r="1096" customFormat="false" ht="15" hidden="false" customHeight="false" outlineLevel="0" collapsed="false">
      <c r="A1096" s="37" t="s">
        <v>708</v>
      </c>
      <c r="B1096" s="37" t="s">
        <v>391</v>
      </c>
      <c r="C1096" s="37" t="s">
        <v>406</v>
      </c>
      <c r="D1096" s="37" t="s">
        <v>83</v>
      </c>
      <c r="E1096" s="37" t="n">
        <v>33</v>
      </c>
      <c r="F1096" s="37" t="s">
        <v>100</v>
      </c>
      <c r="G1096" s="37" t="s">
        <v>97</v>
      </c>
      <c r="H1096" s="37" t="s">
        <v>323</v>
      </c>
      <c r="I1096" s="37" t="s">
        <v>65</v>
      </c>
      <c r="J1096" s="37" t="s">
        <v>500</v>
      </c>
      <c r="K1096" s="37" t="s">
        <v>78</v>
      </c>
      <c r="L1096" s="37" t="s">
        <v>105</v>
      </c>
      <c r="M1096" s="37" t="s">
        <v>87</v>
      </c>
      <c r="N1096" s="37" t="s">
        <v>91</v>
      </c>
      <c r="O1096" s="38" t="n">
        <v>46224</v>
      </c>
      <c r="P1096" s="39" t="n">
        <v>3984000</v>
      </c>
      <c r="Q1096" s="37" t="n">
        <v>4</v>
      </c>
      <c r="R1096" s="37" t="s">
        <v>187</v>
      </c>
      <c r="S1096" s="37" t="s">
        <v>113</v>
      </c>
      <c r="T1096" s="37" t="s">
        <v>1006</v>
      </c>
      <c r="U1096" s="37" t="s">
        <v>52</v>
      </c>
      <c r="V1096" s="37" t="n">
        <f aca="false">IF(O1096="","",YEAR(O1096))</f>
        <v>2026</v>
      </c>
      <c r="W1096" s="37" t="str">
        <f aca="false">IF(E1096&lt;25,"21-24",IF(E1096&lt;30,"25-29",IF(E1096&lt;35,"30-34",IF(E1096&lt;40,"35-39",IF(E1096&lt;45,"40-44","45+")))))</f>
        <v>30-34</v>
      </c>
    </row>
    <row r="1097" customFormat="false" ht="15" hidden="false" customHeight="false" outlineLevel="0" collapsed="false">
      <c r="A1097" s="37" t="s">
        <v>1642</v>
      </c>
      <c r="B1097" s="37" t="s">
        <v>474</v>
      </c>
      <c r="C1097" s="37" t="s">
        <v>469</v>
      </c>
      <c r="D1097" s="37" t="s">
        <v>83</v>
      </c>
      <c r="E1097" s="37" t="n">
        <v>38</v>
      </c>
      <c r="F1097" s="37" t="s">
        <v>101</v>
      </c>
      <c r="G1097" s="37" t="s">
        <v>94</v>
      </c>
      <c r="H1097" s="37" t="s">
        <v>321</v>
      </c>
      <c r="I1097" s="37" t="s">
        <v>63</v>
      </c>
      <c r="J1097" s="37" t="s">
        <v>626</v>
      </c>
      <c r="K1097" s="37" t="s">
        <v>77</v>
      </c>
      <c r="L1097" s="37" t="s">
        <v>109</v>
      </c>
      <c r="M1097" s="37" t="s">
        <v>86</v>
      </c>
      <c r="N1097" s="37" t="s">
        <v>90</v>
      </c>
      <c r="O1097" s="38" t="n">
        <v>42771</v>
      </c>
      <c r="P1097" s="39" t="n">
        <v>1663000</v>
      </c>
      <c r="Q1097" s="37" t="n">
        <v>21</v>
      </c>
      <c r="R1097" s="37" t="s">
        <v>185</v>
      </c>
      <c r="S1097" s="37" t="s">
        <v>115</v>
      </c>
      <c r="T1097" s="37" t="s">
        <v>417</v>
      </c>
      <c r="U1097" s="37" t="s">
        <v>52</v>
      </c>
      <c r="V1097" s="37" t="n">
        <f aca="false">IF(O1097="","",YEAR(O1097))</f>
        <v>2017</v>
      </c>
      <c r="W1097" s="37" t="str">
        <f aca="false">IF(E1097&lt;25,"21-24",IF(E1097&lt;30,"25-29",IF(E1097&lt;35,"30-34",IF(E1097&lt;40,"35-39",IF(E1097&lt;45,"40-44","45+")))))</f>
        <v>35-39</v>
      </c>
    </row>
    <row r="1098" customFormat="false" ht="15" hidden="false" customHeight="false" outlineLevel="0" collapsed="false">
      <c r="A1098" s="37" t="s">
        <v>728</v>
      </c>
      <c r="B1098" s="37" t="s">
        <v>572</v>
      </c>
      <c r="C1098" s="37" t="s">
        <v>406</v>
      </c>
      <c r="D1098" s="37" t="s">
        <v>83</v>
      </c>
      <c r="E1098" s="37" t="n">
        <v>39</v>
      </c>
      <c r="F1098" s="37" t="s">
        <v>101</v>
      </c>
      <c r="G1098" s="37" t="s">
        <v>95</v>
      </c>
      <c r="H1098" s="37" t="s">
        <v>319</v>
      </c>
      <c r="I1098" s="37" t="s">
        <v>61</v>
      </c>
      <c r="J1098" s="37" t="s">
        <v>423</v>
      </c>
      <c r="K1098" s="37" t="s">
        <v>78</v>
      </c>
      <c r="L1098" s="37" t="s">
        <v>107</v>
      </c>
      <c r="M1098" s="37" t="s">
        <v>87</v>
      </c>
      <c r="N1098" s="37" t="s">
        <v>90</v>
      </c>
      <c r="O1098" s="38" t="n">
        <v>44181</v>
      </c>
      <c r="P1098" s="39" t="n">
        <v>4617000</v>
      </c>
      <c r="Q1098" s="37" t="n">
        <v>2</v>
      </c>
      <c r="R1098" s="37" t="s">
        <v>187</v>
      </c>
      <c r="S1098" s="37" t="s">
        <v>111</v>
      </c>
      <c r="T1098" s="37"/>
      <c r="U1098" s="37" t="s">
        <v>52</v>
      </c>
      <c r="V1098" s="37" t="n">
        <f aca="false">IF(O1098="","",YEAR(O1098))</f>
        <v>2020</v>
      </c>
      <c r="W1098" s="37" t="str">
        <f aca="false">IF(E1098&lt;25,"21-24",IF(E1098&lt;30,"25-29",IF(E1098&lt;35,"30-34",IF(E1098&lt;40,"35-39",IF(E1098&lt;45,"40-44","45+")))))</f>
        <v>35-39</v>
      </c>
    </row>
    <row r="1099" customFormat="false" ht="15" hidden="false" customHeight="false" outlineLevel="0" collapsed="false">
      <c r="A1099" s="37" t="s">
        <v>1418</v>
      </c>
      <c r="B1099" s="37" t="s">
        <v>537</v>
      </c>
      <c r="C1099" s="37" t="s">
        <v>361</v>
      </c>
      <c r="D1099" s="37" t="s">
        <v>83</v>
      </c>
      <c r="E1099" s="37" t="n">
        <v>37</v>
      </c>
      <c r="F1099" s="37" t="s">
        <v>100</v>
      </c>
      <c r="G1099" s="37" t="s">
        <v>97</v>
      </c>
      <c r="H1099" s="37" t="s">
        <v>320</v>
      </c>
      <c r="I1099" s="37" t="s">
        <v>62</v>
      </c>
      <c r="J1099" s="37" t="s">
        <v>485</v>
      </c>
      <c r="K1099" s="37" t="s">
        <v>78</v>
      </c>
      <c r="L1099" s="37" t="s">
        <v>107</v>
      </c>
      <c r="M1099" s="37" t="s">
        <v>87</v>
      </c>
      <c r="N1099" s="37" t="s">
        <v>90</v>
      </c>
      <c r="O1099" s="38" t="n">
        <v>43825</v>
      </c>
      <c r="P1099" s="39" t="n">
        <v>4263000</v>
      </c>
      <c r="Q1099" s="37" t="n">
        <v>5</v>
      </c>
      <c r="R1099" s="37" t="s">
        <v>187</v>
      </c>
      <c r="S1099" s="37" t="s">
        <v>114</v>
      </c>
      <c r="T1099" s="37" t="s">
        <v>757</v>
      </c>
      <c r="U1099" s="37" t="s">
        <v>52</v>
      </c>
      <c r="V1099" s="37" t="n">
        <f aca="false">IF(O1099="","",YEAR(O1099))</f>
        <v>2019</v>
      </c>
      <c r="W1099" s="37" t="str">
        <f aca="false">IF(E1099&lt;25,"21-24",IF(E1099&lt;30,"25-29",IF(E1099&lt;35,"30-34",IF(E1099&lt;40,"35-39",IF(E1099&lt;45,"40-44","45+")))))</f>
        <v>35-39</v>
      </c>
    </row>
    <row r="1100" customFormat="false" ht="15" hidden="false" customHeight="false" outlineLevel="0" collapsed="false">
      <c r="A1100" s="37" t="s">
        <v>1643</v>
      </c>
      <c r="B1100" s="37" t="s">
        <v>479</v>
      </c>
      <c r="C1100" s="37" t="s">
        <v>361</v>
      </c>
      <c r="D1100" s="37" t="s">
        <v>82</v>
      </c>
      <c r="E1100" s="37" t="n">
        <v>24</v>
      </c>
      <c r="F1100" s="37" t="s">
        <v>101</v>
      </c>
      <c r="G1100" s="37" t="s">
        <v>94</v>
      </c>
      <c r="H1100" s="37" t="s">
        <v>325</v>
      </c>
      <c r="I1100" s="37" t="s">
        <v>67</v>
      </c>
      <c r="J1100" s="37" t="s">
        <v>357</v>
      </c>
      <c r="K1100" s="37" t="s">
        <v>75</v>
      </c>
      <c r="L1100" s="37" t="s">
        <v>106</v>
      </c>
      <c r="M1100" s="37" t="s">
        <v>87</v>
      </c>
      <c r="N1100" s="37" t="s">
        <v>90</v>
      </c>
      <c r="O1100" s="38" t="n">
        <v>45698</v>
      </c>
      <c r="P1100" s="39" t="n">
        <v>380000</v>
      </c>
      <c r="Q1100" s="37" t="n">
        <v>9</v>
      </c>
      <c r="R1100" s="37" t="s">
        <v>187</v>
      </c>
      <c r="S1100" s="37" t="s">
        <v>112</v>
      </c>
      <c r="T1100" s="37" t="s">
        <v>1480</v>
      </c>
      <c r="U1100" s="37" t="s">
        <v>53</v>
      </c>
      <c r="V1100" s="37" t="n">
        <f aca="false">IF(O1100="","",YEAR(O1100))</f>
        <v>2025</v>
      </c>
      <c r="W1100" s="37" t="str">
        <f aca="false">IF(E1100&lt;25,"21-24",IF(E1100&lt;30,"25-29",IF(E1100&lt;35,"30-34",IF(E1100&lt;40,"35-39",IF(E1100&lt;45,"40-44","45+")))))</f>
        <v>21-24</v>
      </c>
    </row>
    <row r="1101" customFormat="false" ht="15" hidden="false" customHeight="false" outlineLevel="0" collapsed="false">
      <c r="A1101" s="37" t="s">
        <v>1644</v>
      </c>
      <c r="B1101" s="37" t="s">
        <v>499</v>
      </c>
      <c r="C1101" s="37" t="s">
        <v>370</v>
      </c>
      <c r="D1101" s="37" t="s">
        <v>83</v>
      </c>
      <c r="E1101" s="37" t="n">
        <v>30</v>
      </c>
      <c r="F1101" s="37" t="s">
        <v>100</v>
      </c>
      <c r="G1101" s="37" t="s">
        <v>94</v>
      </c>
      <c r="H1101" s="37" t="s">
        <v>321</v>
      </c>
      <c r="I1101" s="37" t="s">
        <v>63</v>
      </c>
      <c r="J1101" s="37" t="s">
        <v>371</v>
      </c>
      <c r="K1101" s="37" t="s">
        <v>75</v>
      </c>
      <c r="L1101" s="37" t="s">
        <v>106</v>
      </c>
      <c r="M1101" s="37" t="s">
        <v>86</v>
      </c>
      <c r="N1101" s="37" t="s">
        <v>90</v>
      </c>
      <c r="O1101" s="38" t="n">
        <v>43348</v>
      </c>
      <c r="P1101" s="39" t="n">
        <v>477000</v>
      </c>
      <c r="Q1101" s="37" t="n">
        <v>8</v>
      </c>
      <c r="R1101" s="37" t="s">
        <v>185</v>
      </c>
      <c r="S1101" s="37" t="s">
        <v>114</v>
      </c>
      <c r="T1101" s="37" t="s">
        <v>764</v>
      </c>
      <c r="U1101" s="37" t="s">
        <v>52</v>
      </c>
      <c r="V1101" s="37" t="n">
        <f aca="false">IF(O1101="","",YEAR(O1101))</f>
        <v>2018</v>
      </c>
      <c r="W1101" s="37" t="str">
        <f aca="false">IF(E1101&lt;25,"21-24",IF(E1101&lt;30,"25-29",IF(E1101&lt;35,"30-34",IF(E1101&lt;40,"35-39",IF(E1101&lt;45,"40-44","45+")))))</f>
        <v>30-34</v>
      </c>
    </row>
    <row r="1102" customFormat="false" ht="15" hidden="false" customHeight="false" outlineLevel="0" collapsed="false">
      <c r="A1102" s="37" t="s">
        <v>1645</v>
      </c>
      <c r="B1102" s="37" t="s">
        <v>488</v>
      </c>
      <c r="C1102" s="37" t="s">
        <v>469</v>
      </c>
      <c r="D1102" s="37" t="s">
        <v>82</v>
      </c>
      <c r="E1102" s="37" t="n">
        <v>26</v>
      </c>
      <c r="F1102" s="37" t="s">
        <v>100</v>
      </c>
      <c r="G1102" s="37" t="s">
        <v>95</v>
      </c>
      <c r="H1102" s="37" t="s">
        <v>326</v>
      </c>
      <c r="I1102" s="37" t="s">
        <v>68</v>
      </c>
      <c r="J1102" s="37" t="s">
        <v>569</v>
      </c>
      <c r="K1102" s="37" t="s">
        <v>76</v>
      </c>
      <c r="L1102" s="37" t="s">
        <v>106</v>
      </c>
      <c r="M1102" s="37" t="s">
        <v>87</v>
      </c>
      <c r="N1102" s="37" t="s">
        <v>90</v>
      </c>
      <c r="O1102" s="38" t="n">
        <v>44477</v>
      </c>
      <c r="P1102" s="39" t="n">
        <v>741000</v>
      </c>
      <c r="Q1102" s="37" t="n">
        <v>27</v>
      </c>
      <c r="R1102" s="37" t="s">
        <v>187</v>
      </c>
      <c r="S1102" s="37" t="s">
        <v>114</v>
      </c>
      <c r="T1102" s="37" t="s">
        <v>991</v>
      </c>
      <c r="U1102" s="37" t="s">
        <v>53</v>
      </c>
      <c r="V1102" s="37" t="n">
        <f aca="false">IF(O1102="","",YEAR(O1102))</f>
        <v>2021</v>
      </c>
      <c r="W1102" s="37" t="str">
        <f aca="false">IF(E1102&lt;25,"21-24",IF(E1102&lt;30,"25-29",IF(E1102&lt;35,"30-34",IF(E1102&lt;40,"35-39",IF(E1102&lt;45,"40-44","45+")))))</f>
        <v>25-29</v>
      </c>
    </row>
    <row r="1103" customFormat="false" ht="15" hidden="false" customHeight="false" outlineLevel="0" collapsed="false">
      <c r="A1103" s="37" t="s">
        <v>1646</v>
      </c>
      <c r="B1103" s="37" t="s">
        <v>600</v>
      </c>
      <c r="C1103" s="37" t="s">
        <v>516</v>
      </c>
      <c r="D1103" s="37" t="s">
        <v>83</v>
      </c>
      <c r="E1103" s="37" t="n">
        <v>29</v>
      </c>
      <c r="F1103" s="37" t="s">
        <v>101</v>
      </c>
      <c r="G1103" s="37" t="s">
        <v>95</v>
      </c>
      <c r="H1103" s="37" t="s">
        <v>318</v>
      </c>
      <c r="I1103" s="37" t="s">
        <v>60</v>
      </c>
      <c r="J1103" s="37" t="s">
        <v>366</v>
      </c>
      <c r="K1103" s="37" t="s">
        <v>76</v>
      </c>
      <c r="L1103" s="37" t="s">
        <v>104</v>
      </c>
      <c r="M1103" s="37" t="s">
        <v>87</v>
      </c>
      <c r="N1103" s="37" t="s">
        <v>90</v>
      </c>
      <c r="O1103" s="38" t="n">
        <v>46011</v>
      </c>
      <c r="P1103" s="39" t="n">
        <v>1098000</v>
      </c>
      <c r="Q1103" s="37" t="n">
        <v>11</v>
      </c>
      <c r="R1103" s="37" t="s">
        <v>187</v>
      </c>
      <c r="S1103" s="37" t="s">
        <v>115</v>
      </c>
      <c r="T1103" s="37" t="s">
        <v>691</v>
      </c>
      <c r="U1103" s="37" t="s">
        <v>52</v>
      </c>
      <c r="V1103" s="37" t="n">
        <f aca="false">IF(O1103="","",YEAR(O1103))</f>
        <v>2025</v>
      </c>
      <c r="W1103" s="37" t="str">
        <f aca="false">IF(E1103&lt;25,"21-24",IF(E1103&lt;30,"25-29",IF(E1103&lt;35,"30-34",IF(E1103&lt;40,"35-39",IF(E1103&lt;45,"40-44","45+")))))</f>
        <v>25-29</v>
      </c>
    </row>
    <row r="1104" customFormat="false" ht="15" hidden="false" customHeight="false" outlineLevel="0" collapsed="false">
      <c r="A1104" s="37" t="s">
        <v>400</v>
      </c>
      <c r="B1104" s="37" t="s">
        <v>364</v>
      </c>
      <c r="C1104" s="37" t="s">
        <v>469</v>
      </c>
      <c r="D1104" s="37" t="s">
        <v>83</v>
      </c>
      <c r="E1104" s="37" t="n">
        <v>43</v>
      </c>
      <c r="F1104" s="37" t="s">
        <v>101</v>
      </c>
      <c r="G1104" s="37" t="s">
        <v>94</v>
      </c>
      <c r="H1104" s="37" t="s">
        <v>318</v>
      </c>
      <c r="I1104" s="37" t="s">
        <v>60</v>
      </c>
      <c r="J1104" s="37" t="s">
        <v>407</v>
      </c>
      <c r="K1104" s="37" t="s">
        <v>78</v>
      </c>
      <c r="L1104" s="37" t="s">
        <v>107</v>
      </c>
      <c r="M1104" s="37" t="s">
        <v>87</v>
      </c>
      <c r="N1104" s="37" t="s">
        <v>90</v>
      </c>
      <c r="O1104" s="38" t="n">
        <v>42892</v>
      </c>
      <c r="P1104" s="39" t="n">
        <v>2656000</v>
      </c>
      <c r="Q1104" s="37" t="n">
        <v>6</v>
      </c>
      <c r="R1104" s="37" t="s">
        <v>187</v>
      </c>
      <c r="S1104" s="37" t="s">
        <v>112</v>
      </c>
      <c r="T1104" s="37" t="s">
        <v>1126</v>
      </c>
      <c r="U1104" s="37" t="s">
        <v>52</v>
      </c>
      <c r="V1104" s="37" t="n">
        <f aca="false">IF(O1104="","",YEAR(O1104))</f>
        <v>2017</v>
      </c>
      <c r="W1104" s="37" t="str">
        <f aca="false">IF(E1104&lt;25,"21-24",IF(E1104&lt;30,"25-29",IF(E1104&lt;35,"30-34",IF(E1104&lt;40,"35-39",IF(E1104&lt;45,"40-44","45+")))))</f>
        <v>40-44</v>
      </c>
    </row>
    <row r="1105" customFormat="false" ht="15" hidden="false" customHeight="false" outlineLevel="0" collapsed="false">
      <c r="A1105" s="37" t="s">
        <v>1647</v>
      </c>
      <c r="B1105" s="37" t="s">
        <v>360</v>
      </c>
      <c r="C1105" s="37" t="s">
        <v>413</v>
      </c>
      <c r="D1105" s="37" t="s">
        <v>82</v>
      </c>
      <c r="E1105" s="37" t="n">
        <v>32</v>
      </c>
      <c r="F1105" s="37" t="s">
        <v>101</v>
      </c>
      <c r="G1105" s="37" t="s">
        <v>94</v>
      </c>
      <c r="H1105" s="37" t="s">
        <v>321</v>
      </c>
      <c r="I1105" s="37" t="s">
        <v>63</v>
      </c>
      <c r="J1105" s="37" t="s">
        <v>371</v>
      </c>
      <c r="K1105" s="37" t="s">
        <v>75</v>
      </c>
      <c r="L1105" s="37" t="s">
        <v>104</v>
      </c>
      <c r="M1105" s="37" t="s">
        <v>86</v>
      </c>
      <c r="N1105" s="37" t="s">
        <v>90</v>
      </c>
      <c r="O1105" s="38" t="n">
        <v>43285</v>
      </c>
      <c r="P1105" s="39" t="n">
        <v>476000</v>
      </c>
      <c r="Q1105" s="37" t="n">
        <v>0</v>
      </c>
      <c r="R1105" s="37" t="s">
        <v>185</v>
      </c>
      <c r="S1105" s="37" t="s">
        <v>115</v>
      </c>
      <c r="T1105" s="37" t="s">
        <v>710</v>
      </c>
      <c r="U1105" s="37" t="s">
        <v>53</v>
      </c>
      <c r="V1105" s="37" t="n">
        <f aca="false">IF(O1105="","",YEAR(O1105))</f>
        <v>2018</v>
      </c>
      <c r="W1105" s="37" t="str">
        <f aca="false">IF(E1105&lt;25,"21-24",IF(E1105&lt;30,"25-29",IF(E1105&lt;35,"30-34",IF(E1105&lt;40,"35-39",IF(E1105&lt;45,"40-44","45+")))))</f>
        <v>30-34</v>
      </c>
    </row>
    <row r="1106" customFormat="false" ht="15" hidden="false" customHeight="false" outlineLevel="0" collapsed="false">
      <c r="A1106" s="37" t="s">
        <v>1648</v>
      </c>
      <c r="B1106" s="37" t="s">
        <v>399</v>
      </c>
      <c r="C1106" s="37" t="s">
        <v>351</v>
      </c>
      <c r="D1106" s="37" t="s">
        <v>82</v>
      </c>
      <c r="E1106" s="37" t="n">
        <v>30</v>
      </c>
      <c r="F1106" s="37" t="s">
        <v>100</v>
      </c>
      <c r="G1106" s="37" t="s">
        <v>95</v>
      </c>
      <c r="H1106" s="37" t="s">
        <v>318</v>
      </c>
      <c r="I1106" s="37" t="s">
        <v>60</v>
      </c>
      <c r="J1106" s="37" t="s">
        <v>366</v>
      </c>
      <c r="K1106" s="37" t="s">
        <v>76</v>
      </c>
      <c r="L1106" s="37" t="s">
        <v>105</v>
      </c>
      <c r="M1106" s="37" t="s">
        <v>87</v>
      </c>
      <c r="N1106" s="37" t="s">
        <v>90</v>
      </c>
      <c r="O1106" s="38" t="n">
        <v>44273</v>
      </c>
      <c r="P1106" s="39" t="n">
        <v>1335000</v>
      </c>
      <c r="Q1106" s="37" t="n">
        <v>10</v>
      </c>
      <c r="R1106" s="37" t="s">
        <v>185</v>
      </c>
      <c r="S1106" s="37" t="s">
        <v>113</v>
      </c>
      <c r="T1106" s="37" t="s">
        <v>909</v>
      </c>
      <c r="U1106" s="37" t="s">
        <v>52</v>
      </c>
      <c r="V1106" s="37" t="n">
        <f aca="false">IF(O1106="","",YEAR(O1106))</f>
        <v>2021</v>
      </c>
      <c r="W1106" s="37" t="str">
        <f aca="false">IF(E1106&lt;25,"21-24",IF(E1106&lt;30,"25-29",IF(E1106&lt;35,"30-34",IF(E1106&lt;40,"35-39",IF(E1106&lt;45,"40-44","45+")))))</f>
        <v>30-34</v>
      </c>
    </row>
    <row r="1107" customFormat="false" ht="15" hidden="false" customHeight="false" outlineLevel="0" collapsed="false">
      <c r="A1107" s="37" t="s">
        <v>1649</v>
      </c>
      <c r="B1107" s="37" t="s">
        <v>519</v>
      </c>
      <c r="C1107" s="37" t="s">
        <v>361</v>
      </c>
      <c r="D1107" s="37" t="s">
        <v>82</v>
      </c>
      <c r="E1107" s="37" t="n">
        <v>26</v>
      </c>
      <c r="F1107" s="37" t="s">
        <v>100</v>
      </c>
      <c r="G1107" s="37" t="s">
        <v>97</v>
      </c>
      <c r="H1107" s="37" t="s">
        <v>320</v>
      </c>
      <c r="I1107" s="37" t="s">
        <v>62</v>
      </c>
      <c r="J1107" s="37" t="s">
        <v>352</v>
      </c>
      <c r="K1107" s="37" t="s">
        <v>75</v>
      </c>
      <c r="L1107" s="37" t="s">
        <v>106</v>
      </c>
      <c r="M1107" s="37" t="s">
        <v>86</v>
      </c>
      <c r="N1107" s="37" t="s">
        <v>90</v>
      </c>
      <c r="O1107" s="38" t="n">
        <v>44486</v>
      </c>
      <c r="P1107" s="39" t="n">
        <v>312000</v>
      </c>
      <c r="Q1107" s="37" t="n">
        <v>19</v>
      </c>
      <c r="R1107" s="37" t="s">
        <v>185</v>
      </c>
      <c r="S1107" s="37" t="s">
        <v>111</v>
      </c>
      <c r="T1107" s="37" t="s">
        <v>706</v>
      </c>
      <c r="U1107" s="37" t="s">
        <v>52</v>
      </c>
      <c r="V1107" s="37" t="n">
        <f aca="false">IF(O1107="","",YEAR(O1107))</f>
        <v>2021</v>
      </c>
      <c r="W1107" s="37" t="str">
        <f aca="false">IF(E1107&lt;25,"21-24",IF(E1107&lt;30,"25-29",IF(E1107&lt;35,"30-34",IF(E1107&lt;40,"35-39",IF(E1107&lt;45,"40-44","45+")))))</f>
        <v>25-29</v>
      </c>
    </row>
    <row r="1108" customFormat="false" ht="15" hidden="false" customHeight="false" outlineLevel="0" collapsed="false">
      <c r="A1108" s="37" t="s">
        <v>1650</v>
      </c>
      <c r="B1108" s="37" t="s">
        <v>593</v>
      </c>
      <c r="C1108" s="37" t="s">
        <v>356</v>
      </c>
      <c r="D1108" s="37" t="s">
        <v>83</v>
      </c>
      <c r="E1108" s="37" t="n">
        <v>28</v>
      </c>
      <c r="F1108" s="37" t="s">
        <v>100</v>
      </c>
      <c r="G1108" s="37" t="s">
        <v>95</v>
      </c>
      <c r="H1108" s="37" t="s">
        <v>318</v>
      </c>
      <c r="I1108" s="37" t="s">
        <v>60</v>
      </c>
      <c r="J1108" s="37" t="s">
        <v>366</v>
      </c>
      <c r="K1108" s="37" t="s">
        <v>76</v>
      </c>
      <c r="L1108" s="37" t="s">
        <v>106</v>
      </c>
      <c r="M1108" s="37" t="s">
        <v>87</v>
      </c>
      <c r="N1108" s="37" t="s">
        <v>90</v>
      </c>
      <c r="O1108" s="38" t="n">
        <v>44920</v>
      </c>
      <c r="P1108" s="39" t="n">
        <v>602000</v>
      </c>
      <c r="Q1108" s="37" t="n">
        <v>1</v>
      </c>
      <c r="R1108" s="37" t="s">
        <v>185</v>
      </c>
      <c r="S1108" s="37" t="s">
        <v>112</v>
      </c>
      <c r="T1108" s="37" t="s">
        <v>723</v>
      </c>
      <c r="U1108" s="37" t="s">
        <v>52</v>
      </c>
      <c r="V1108" s="37" t="n">
        <f aca="false">IF(O1108="","",YEAR(O1108))</f>
        <v>2022</v>
      </c>
      <c r="W1108" s="37" t="str">
        <f aca="false">IF(E1108&lt;25,"21-24",IF(E1108&lt;30,"25-29",IF(E1108&lt;35,"30-34",IF(E1108&lt;40,"35-39",IF(E1108&lt;45,"40-44","45+")))))</f>
        <v>25-29</v>
      </c>
    </row>
    <row r="1109" customFormat="false" ht="15" hidden="false" customHeight="false" outlineLevel="0" collapsed="false">
      <c r="A1109" s="37" t="s">
        <v>813</v>
      </c>
      <c r="B1109" s="37" t="s">
        <v>456</v>
      </c>
      <c r="C1109" s="37" t="s">
        <v>469</v>
      </c>
      <c r="D1109" s="37" t="s">
        <v>83</v>
      </c>
      <c r="E1109" s="37" t="n">
        <v>41</v>
      </c>
      <c r="F1109" s="37" t="s">
        <v>100</v>
      </c>
      <c r="G1109" s="37" t="s">
        <v>94</v>
      </c>
      <c r="H1109" s="37" t="s">
        <v>322</v>
      </c>
      <c r="I1109" s="37" t="s">
        <v>64</v>
      </c>
      <c r="J1109" s="37" t="s">
        <v>457</v>
      </c>
      <c r="K1109" s="37" t="s">
        <v>78</v>
      </c>
      <c r="L1109" s="37" t="s">
        <v>104</v>
      </c>
      <c r="M1109" s="37" t="s">
        <v>87</v>
      </c>
      <c r="N1109" s="37" t="s">
        <v>90</v>
      </c>
      <c r="O1109" s="38" t="n">
        <v>43843</v>
      </c>
      <c r="P1109" s="39" t="n">
        <v>3418000</v>
      </c>
      <c r="Q1109" s="37" t="n">
        <v>11</v>
      </c>
      <c r="R1109" s="37" t="s">
        <v>187</v>
      </c>
      <c r="S1109" s="37" t="s">
        <v>113</v>
      </c>
      <c r="T1109" s="37" t="s">
        <v>1118</v>
      </c>
      <c r="U1109" s="37" t="s">
        <v>53</v>
      </c>
      <c r="V1109" s="37" t="n">
        <f aca="false">IF(O1109="","",YEAR(O1109))</f>
        <v>2020</v>
      </c>
      <c r="W1109" s="37" t="str">
        <f aca="false">IF(E1109&lt;25,"21-24",IF(E1109&lt;30,"25-29",IF(E1109&lt;35,"30-34",IF(E1109&lt;40,"35-39",IF(E1109&lt;45,"40-44","45+")))))</f>
        <v>40-44</v>
      </c>
    </row>
    <row r="1110" customFormat="false" ht="15" hidden="false" customHeight="false" outlineLevel="0" collapsed="false">
      <c r="A1110" s="37" t="s">
        <v>695</v>
      </c>
      <c r="B1110" s="37" t="s">
        <v>494</v>
      </c>
      <c r="C1110" s="37" t="s">
        <v>426</v>
      </c>
      <c r="D1110" s="37" t="s">
        <v>82</v>
      </c>
      <c r="E1110" s="37" t="n">
        <v>44</v>
      </c>
      <c r="F1110" s="37" t="s">
        <v>101</v>
      </c>
      <c r="G1110" s="37" t="s">
        <v>94</v>
      </c>
      <c r="H1110" s="37" t="s">
        <v>326</v>
      </c>
      <c r="I1110" s="37" t="s">
        <v>68</v>
      </c>
      <c r="J1110" s="37" t="s">
        <v>789</v>
      </c>
      <c r="K1110" s="37" t="s">
        <v>78</v>
      </c>
      <c r="L1110" s="37" t="s">
        <v>104</v>
      </c>
      <c r="M1110" s="37" t="s">
        <v>87</v>
      </c>
      <c r="N1110" s="37" t="s">
        <v>90</v>
      </c>
      <c r="O1110" s="38" t="n">
        <v>45358</v>
      </c>
      <c r="P1110" s="39" t="n">
        <v>3132000</v>
      </c>
      <c r="Q1110" s="37" t="n">
        <v>25</v>
      </c>
      <c r="R1110" s="37" t="s">
        <v>187</v>
      </c>
      <c r="S1110" s="37" t="s">
        <v>111</v>
      </c>
      <c r="T1110" s="37" t="s">
        <v>1651</v>
      </c>
      <c r="U1110" s="37" t="s">
        <v>52</v>
      </c>
      <c r="V1110" s="37" t="n">
        <f aca="false">IF(O1110="","",YEAR(O1110))</f>
        <v>2024</v>
      </c>
      <c r="W1110" s="37" t="str">
        <f aca="false">IF(E1110&lt;25,"21-24",IF(E1110&lt;30,"25-29",IF(E1110&lt;35,"30-34",IF(E1110&lt;40,"35-39",IF(E1110&lt;45,"40-44","45+")))))</f>
        <v>40-44</v>
      </c>
    </row>
    <row r="1111" customFormat="false" ht="15" hidden="false" customHeight="false" outlineLevel="0" collapsed="false">
      <c r="A1111" s="37" t="s">
        <v>627</v>
      </c>
      <c r="B1111" s="37" t="s">
        <v>448</v>
      </c>
      <c r="C1111" s="37" t="s">
        <v>365</v>
      </c>
      <c r="D1111" s="37" t="s">
        <v>82</v>
      </c>
      <c r="E1111" s="37" t="n">
        <v>40</v>
      </c>
      <c r="F1111" s="37" t="s">
        <v>100</v>
      </c>
      <c r="G1111" s="37" t="s">
        <v>95</v>
      </c>
      <c r="H1111" s="37" t="s">
        <v>321</v>
      </c>
      <c r="I1111" s="37" t="s">
        <v>63</v>
      </c>
      <c r="J1111" s="37" t="s">
        <v>529</v>
      </c>
      <c r="K1111" s="37" t="s">
        <v>78</v>
      </c>
      <c r="L1111" s="37" t="s">
        <v>106</v>
      </c>
      <c r="M1111" s="37" t="s">
        <v>87</v>
      </c>
      <c r="N1111" s="37" t="s">
        <v>90</v>
      </c>
      <c r="O1111" s="38" t="n">
        <v>45683</v>
      </c>
      <c r="P1111" s="39" t="n">
        <v>4516000</v>
      </c>
      <c r="Q1111" s="37" t="n">
        <v>7</v>
      </c>
      <c r="R1111" s="37" t="s">
        <v>187</v>
      </c>
      <c r="S1111" s="37" t="s">
        <v>112</v>
      </c>
      <c r="T1111" s="37" t="s">
        <v>965</v>
      </c>
      <c r="U1111" s="37" t="s">
        <v>52</v>
      </c>
      <c r="V1111" s="37" t="n">
        <f aca="false">IF(O1111="","",YEAR(O1111))</f>
        <v>2025</v>
      </c>
      <c r="W1111" s="37" t="str">
        <f aca="false">IF(E1111&lt;25,"21-24",IF(E1111&lt;30,"25-29",IF(E1111&lt;35,"30-34",IF(E1111&lt;40,"35-39",IF(E1111&lt;45,"40-44","45+")))))</f>
        <v>40-44</v>
      </c>
    </row>
    <row r="1112" customFormat="false" ht="15" hidden="false" customHeight="false" outlineLevel="0" collapsed="false">
      <c r="A1112" s="37" t="s">
        <v>1652</v>
      </c>
      <c r="B1112" s="37" t="s">
        <v>369</v>
      </c>
      <c r="C1112" s="37" t="s">
        <v>383</v>
      </c>
      <c r="D1112" s="37" t="s">
        <v>82</v>
      </c>
      <c r="E1112" s="37" t="n">
        <v>28</v>
      </c>
      <c r="F1112" s="37" t="s">
        <v>101</v>
      </c>
      <c r="G1112" s="37" t="s">
        <v>95</v>
      </c>
      <c r="H1112" s="37" t="s">
        <v>324</v>
      </c>
      <c r="I1112" s="37" t="s">
        <v>66</v>
      </c>
      <c r="J1112" s="37" t="s">
        <v>687</v>
      </c>
      <c r="K1112" s="37" t="s">
        <v>76</v>
      </c>
      <c r="L1112" s="37" t="s">
        <v>108</v>
      </c>
      <c r="M1112" s="37" t="s">
        <v>88</v>
      </c>
      <c r="N1112" s="37" t="s">
        <v>90</v>
      </c>
      <c r="O1112" s="38" t="n">
        <v>45001</v>
      </c>
      <c r="P1112" s="39" t="n">
        <v>1228000</v>
      </c>
      <c r="Q1112" s="37" t="n">
        <v>15</v>
      </c>
      <c r="R1112" s="37" t="s">
        <v>185</v>
      </c>
      <c r="S1112" s="37" t="s">
        <v>113</v>
      </c>
      <c r="T1112" s="37" t="s">
        <v>1177</v>
      </c>
      <c r="U1112" s="37" t="s">
        <v>52</v>
      </c>
      <c r="V1112" s="37" t="n">
        <f aca="false">IF(O1112="","",YEAR(O1112))</f>
        <v>2023</v>
      </c>
      <c r="W1112" s="37" t="str">
        <f aca="false">IF(E1112&lt;25,"21-24",IF(E1112&lt;30,"25-29",IF(E1112&lt;35,"30-34",IF(E1112&lt;40,"35-39",IF(E1112&lt;45,"40-44","45+")))))</f>
        <v>25-29</v>
      </c>
    </row>
    <row r="1113" customFormat="false" ht="15" hidden="false" customHeight="false" outlineLevel="0" collapsed="false">
      <c r="A1113" s="37" t="s">
        <v>1653</v>
      </c>
      <c r="B1113" s="37" t="s">
        <v>412</v>
      </c>
      <c r="C1113" s="37" t="s">
        <v>375</v>
      </c>
      <c r="D1113" s="37" t="s">
        <v>82</v>
      </c>
      <c r="E1113" s="37" t="n">
        <v>23</v>
      </c>
      <c r="F1113" s="37" t="s">
        <v>100</v>
      </c>
      <c r="G1113" s="37" t="s">
        <v>94</v>
      </c>
      <c r="H1113" s="37" t="s">
        <v>321</v>
      </c>
      <c r="I1113" s="37" t="s">
        <v>63</v>
      </c>
      <c r="J1113" s="37" t="s">
        <v>371</v>
      </c>
      <c r="K1113" s="37" t="s">
        <v>75</v>
      </c>
      <c r="L1113" s="37" t="s">
        <v>108</v>
      </c>
      <c r="M1113" s="37" t="s">
        <v>86</v>
      </c>
      <c r="N1113" s="37" t="s">
        <v>92</v>
      </c>
      <c r="O1113" s="38" t="n">
        <v>45588</v>
      </c>
      <c r="P1113" s="39" t="n">
        <v>446000</v>
      </c>
      <c r="Q1113" s="37" t="n">
        <v>1</v>
      </c>
      <c r="R1113" s="37" t="s">
        <v>187</v>
      </c>
      <c r="S1113" s="37" t="s">
        <v>112</v>
      </c>
      <c r="T1113" s="37" t="s">
        <v>1286</v>
      </c>
      <c r="U1113" s="37" t="s">
        <v>52</v>
      </c>
      <c r="V1113" s="37" t="n">
        <f aca="false">IF(O1113="","",YEAR(O1113))</f>
        <v>2024</v>
      </c>
      <c r="W1113" s="37" t="str">
        <f aca="false">IF(E1113&lt;25,"21-24",IF(E1113&lt;30,"25-29",IF(E1113&lt;35,"30-34",IF(E1113&lt;40,"35-39",IF(E1113&lt;45,"40-44","45+")))))</f>
        <v>21-24</v>
      </c>
    </row>
    <row r="1114" customFormat="false" ht="15" hidden="false" customHeight="false" outlineLevel="0" collapsed="false">
      <c r="A1114" s="37" t="s">
        <v>1654</v>
      </c>
      <c r="B1114" s="37" t="s">
        <v>519</v>
      </c>
      <c r="C1114" s="37" t="s">
        <v>392</v>
      </c>
      <c r="D1114" s="37" t="s">
        <v>82</v>
      </c>
      <c r="E1114" s="37" t="n">
        <v>25</v>
      </c>
      <c r="F1114" s="37" t="s">
        <v>101</v>
      </c>
      <c r="G1114" s="37" t="s">
        <v>95</v>
      </c>
      <c r="H1114" s="37" t="s">
        <v>321</v>
      </c>
      <c r="I1114" s="37" t="s">
        <v>63</v>
      </c>
      <c r="J1114" s="37" t="s">
        <v>371</v>
      </c>
      <c r="K1114" s="37" t="s">
        <v>75</v>
      </c>
      <c r="L1114" s="37" t="s">
        <v>104</v>
      </c>
      <c r="M1114" s="37" t="s">
        <v>86</v>
      </c>
      <c r="N1114" s="37" t="s">
        <v>90</v>
      </c>
      <c r="O1114" s="38" t="n">
        <v>46024</v>
      </c>
      <c r="P1114" s="39" t="n">
        <v>341000</v>
      </c>
      <c r="Q1114" s="37" t="n">
        <v>14</v>
      </c>
      <c r="R1114" s="37" t="s">
        <v>185</v>
      </c>
      <c r="S1114" s="37" t="s">
        <v>111</v>
      </c>
      <c r="T1114" s="37" t="s">
        <v>802</v>
      </c>
      <c r="U1114" s="37" t="s">
        <v>52</v>
      </c>
      <c r="V1114" s="37" t="n">
        <f aca="false">IF(O1114="","",YEAR(O1114))</f>
        <v>2026</v>
      </c>
      <c r="W1114" s="37" t="str">
        <f aca="false">IF(E1114&lt;25,"21-24",IF(E1114&lt;30,"25-29",IF(E1114&lt;35,"30-34",IF(E1114&lt;40,"35-39",IF(E1114&lt;45,"40-44","45+")))))</f>
        <v>25-29</v>
      </c>
    </row>
    <row r="1115" customFormat="false" ht="15" hidden="false" customHeight="false" outlineLevel="0" collapsed="false">
      <c r="A1115" s="37" t="s">
        <v>1655</v>
      </c>
      <c r="B1115" s="37" t="s">
        <v>391</v>
      </c>
      <c r="C1115" s="37" t="s">
        <v>356</v>
      </c>
      <c r="D1115" s="37" t="s">
        <v>83</v>
      </c>
      <c r="E1115" s="37" t="n">
        <v>21</v>
      </c>
      <c r="F1115" s="37" t="s">
        <v>101</v>
      </c>
      <c r="G1115" s="37" t="s">
        <v>94</v>
      </c>
      <c r="H1115" s="37" t="s">
        <v>325</v>
      </c>
      <c r="I1115" s="37" t="s">
        <v>67</v>
      </c>
      <c r="J1115" s="37" t="s">
        <v>357</v>
      </c>
      <c r="K1115" s="37" t="s">
        <v>75</v>
      </c>
      <c r="L1115" s="37" t="s">
        <v>108</v>
      </c>
      <c r="M1115" s="37" t="s">
        <v>88</v>
      </c>
      <c r="N1115" s="37" t="s">
        <v>90</v>
      </c>
      <c r="O1115" s="38" t="n">
        <v>46258</v>
      </c>
      <c r="P1115" s="39" t="n">
        <v>543000</v>
      </c>
      <c r="Q1115" s="37" t="n">
        <v>12</v>
      </c>
      <c r="R1115" s="37" t="s">
        <v>187</v>
      </c>
      <c r="S1115" s="37" t="s">
        <v>112</v>
      </c>
      <c r="T1115" s="37" t="s">
        <v>873</v>
      </c>
      <c r="U1115" s="37" t="s">
        <v>52</v>
      </c>
      <c r="V1115" s="37" t="n">
        <f aca="false">IF(O1115="","",YEAR(O1115))</f>
        <v>2026</v>
      </c>
      <c r="W1115" s="37" t="str">
        <f aca="false">IF(E1115&lt;25,"21-24",IF(E1115&lt;30,"25-29",IF(E1115&lt;35,"30-34",IF(E1115&lt;40,"35-39",IF(E1115&lt;45,"40-44","45+")))))</f>
        <v>21-24</v>
      </c>
    </row>
    <row r="1116" customFormat="false" ht="15" hidden="false" customHeight="false" outlineLevel="0" collapsed="false">
      <c r="A1116" s="37" t="s">
        <v>1227</v>
      </c>
      <c r="B1116" s="37" t="s">
        <v>391</v>
      </c>
      <c r="C1116" s="37" t="s">
        <v>392</v>
      </c>
      <c r="D1116" s="37" t="s">
        <v>82</v>
      </c>
      <c r="E1116" s="37" t="n">
        <v>42</v>
      </c>
      <c r="F1116" s="37" t="s">
        <v>101</v>
      </c>
      <c r="G1116" s="37" t="s">
        <v>95</v>
      </c>
      <c r="H1116" s="37" t="s">
        <v>325</v>
      </c>
      <c r="I1116" s="37" t="s">
        <v>67</v>
      </c>
      <c r="J1116" s="37" t="s">
        <v>664</v>
      </c>
      <c r="K1116" s="37" t="s">
        <v>78</v>
      </c>
      <c r="L1116" s="37" t="s">
        <v>109</v>
      </c>
      <c r="M1116" s="37" t="s">
        <v>87</v>
      </c>
      <c r="N1116" s="37" t="s">
        <v>90</v>
      </c>
      <c r="O1116" s="38" t="n">
        <v>44947</v>
      </c>
      <c r="P1116" s="39" t="n">
        <v>4387000</v>
      </c>
      <c r="Q1116" s="37" t="n">
        <v>22</v>
      </c>
      <c r="R1116" s="37" t="s">
        <v>187</v>
      </c>
      <c r="S1116" s="37" t="s">
        <v>113</v>
      </c>
      <c r="T1116" s="37" t="s">
        <v>358</v>
      </c>
      <c r="U1116" s="37" t="s">
        <v>52</v>
      </c>
      <c r="V1116" s="37" t="n">
        <f aca="false">IF(O1116="","",YEAR(O1116))</f>
        <v>2023</v>
      </c>
      <c r="W1116" s="37" t="str">
        <f aca="false">IF(E1116&lt;25,"21-24",IF(E1116&lt;30,"25-29",IF(E1116&lt;35,"30-34",IF(E1116&lt;40,"35-39",IF(E1116&lt;45,"40-44","45+")))))</f>
        <v>40-44</v>
      </c>
    </row>
    <row r="1117" customFormat="false" ht="15" hidden="false" customHeight="false" outlineLevel="0" collapsed="false">
      <c r="A1117" s="37" t="s">
        <v>1494</v>
      </c>
      <c r="B1117" s="37" t="s">
        <v>439</v>
      </c>
      <c r="C1117" s="37" t="s">
        <v>516</v>
      </c>
      <c r="D1117" s="37" t="s">
        <v>83</v>
      </c>
      <c r="E1117" s="37" t="n">
        <v>36</v>
      </c>
      <c r="F1117" s="37" t="s">
        <v>100</v>
      </c>
      <c r="G1117" s="37" t="s">
        <v>96</v>
      </c>
      <c r="H1117" s="37" t="s">
        <v>321</v>
      </c>
      <c r="I1117" s="37" t="s">
        <v>63</v>
      </c>
      <c r="J1117" s="37" t="s">
        <v>529</v>
      </c>
      <c r="K1117" s="37" t="s">
        <v>78</v>
      </c>
      <c r="L1117" s="37" t="s">
        <v>106</v>
      </c>
      <c r="M1117" s="37" t="s">
        <v>88</v>
      </c>
      <c r="N1117" s="37" t="s">
        <v>90</v>
      </c>
      <c r="O1117" s="38" t="n">
        <v>45831</v>
      </c>
      <c r="P1117" s="39" t="n">
        <v>4386000</v>
      </c>
      <c r="Q1117" s="37" t="n">
        <v>4</v>
      </c>
      <c r="R1117" s="37" t="s">
        <v>187</v>
      </c>
      <c r="S1117" s="37" t="s">
        <v>114</v>
      </c>
      <c r="T1117" s="37" t="s">
        <v>764</v>
      </c>
      <c r="U1117" s="37" t="s">
        <v>52</v>
      </c>
      <c r="V1117" s="37" t="n">
        <f aca="false">IF(O1117="","",YEAR(O1117))</f>
        <v>2025</v>
      </c>
      <c r="W1117" s="37" t="str">
        <f aca="false">IF(E1117&lt;25,"21-24",IF(E1117&lt;30,"25-29",IF(E1117&lt;35,"30-34",IF(E1117&lt;40,"35-39",IF(E1117&lt;45,"40-44","45+")))))</f>
        <v>35-39</v>
      </c>
    </row>
    <row r="1118" customFormat="false" ht="15" hidden="false" customHeight="false" outlineLevel="0" collapsed="false">
      <c r="A1118" s="37" t="s">
        <v>873</v>
      </c>
      <c r="B1118" s="37" t="s">
        <v>499</v>
      </c>
      <c r="C1118" s="37" t="s">
        <v>392</v>
      </c>
      <c r="D1118" s="37" t="s">
        <v>83</v>
      </c>
      <c r="E1118" s="37" t="n">
        <v>50</v>
      </c>
      <c r="F1118" s="37" t="s">
        <v>100</v>
      </c>
      <c r="G1118" s="37" t="s">
        <v>95</v>
      </c>
      <c r="H1118" s="37" t="s">
        <v>325</v>
      </c>
      <c r="I1118" s="37" t="s">
        <v>67</v>
      </c>
      <c r="J1118" s="37" t="s">
        <v>664</v>
      </c>
      <c r="K1118" s="37" t="s">
        <v>78</v>
      </c>
      <c r="L1118" s="37" t="s">
        <v>108</v>
      </c>
      <c r="M1118" s="37" t="s">
        <v>87</v>
      </c>
      <c r="N1118" s="37" t="s">
        <v>91</v>
      </c>
      <c r="O1118" s="38" t="n">
        <v>44453</v>
      </c>
      <c r="P1118" s="39" t="n">
        <v>3694000</v>
      </c>
      <c r="Q1118" s="37" t="n">
        <v>0</v>
      </c>
      <c r="R1118" s="37" t="s">
        <v>187</v>
      </c>
      <c r="S1118" s="37" t="s">
        <v>111</v>
      </c>
      <c r="T1118" s="37" t="s">
        <v>877</v>
      </c>
      <c r="U1118" s="37" t="s">
        <v>52</v>
      </c>
      <c r="V1118" s="37" t="n">
        <f aca="false">IF(O1118="","",YEAR(O1118))</f>
        <v>2021</v>
      </c>
      <c r="W1118" s="37" t="str">
        <f aca="false">IF(E1118&lt;25,"21-24",IF(E1118&lt;30,"25-29",IF(E1118&lt;35,"30-34",IF(E1118&lt;40,"35-39",IF(E1118&lt;45,"40-44","45+")))))</f>
        <v>45+</v>
      </c>
    </row>
    <row r="1119" customFormat="false" ht="15" hidden="false" customHeight="false" outlineLevel="0" collapsed="false">
      <c r="A1119" s="37" t="s">
        <v>1656</v>
      </c>
      <c r="B1119" s="37" t="s">
        <v>474</v>
      </c>
      <c r="C1119" s="37" t="s">
        <v>351</v>
      </c>
      <c r="D1119" s="37" t="s">
        <v>83</v>
      </c>
      <c r="E1119" s="37" t="n">
        <v>33</v>
      </c>
      <c r="F1119" s="37" t="s">
        <v>100</v>
      </c>
      <c r="G1119" s="37" t="s">
        <v>94</v>
      </c>
      <c r="H1119" s="37" t="s">
        <v>322</v>
      </c>
      <c r="I1119" s="37" t="s">
        <v>64</v>
      </c>
      <c r="J1119" s="37" t="s">
        <v>440</v>
      </c>
      <c r="K1119" s="37" t="s">
        <v>76</v>
      </c>
      <c r="L1119" s="37" t="s">
        <v>105</v>
      </c>
      <c r="M1119" s="37" t="s">
        <v>87</v>
      </c>
      <c r="N1119" s="37" t="s">
        <v>90</v>
      </c>
      <c r="O1119" s="38" t="n">
        <v>45930</v>
      </c>
      <c r="P1119" s="39" t="n">
        <v>744000</v>
      </c>
      <c r="Q1119" s="37" t="n">
        <v>16</v>
      </c>
      <c r="R1119" s="37" t="s">
        <v>185</v>
      </c>
      <c r="S1119" s="37" t="s">
        <v>112</v>
      </c>
      <c r="T1119" s="37" t="s">
        <v>813</v>
      </c>
      <c r="U1119" s="37" t="s">
        <v>52</v>
      </c>
      <c r="V1119" s="37" t="n">
        <f aca="false">IF(O1119="","",YEAR(O1119))</f>
        <v>2025</v>
      </c>
      <c r="W1119" s="37" t="str">
        <f aca="false">IF(E1119&lt;25,"21-24",IF(E1119&lt;30,"25-29",IF(E1119&lt;35,"30-34",IF(E1119&lt;40,"35-39",IF(E1119&lt;45,"40-44","45+")))))</f>
        <v>30-34</v>
      </c>
    </row>
    <row r="1120" customFormat="false" ht="15" hidden="false" customHeight="false" outlineLevel="0" collapsed="false">
      <c r="A1120" s="37" t="s">
        <v>956</v>
      </c>
      <c r="B1120" s="37" t="s">
        <v>503</v>
      </c>
      <c r="C1120" s="37" t="s">
        <v>642</v>
      </c>
      <c r="D1120" s="37" t="s">
        <v>83</v>
      </c>
      <c r="E1120" s="37" t="n">
        <v>38</v>
      </c>
      <c r="F1120" s="37" t="s">
        <v>100</v>
      </c>
      <c r="G1120" s="37" t="s">
        <v>94</v>
      </c>
      <c r="H1120" s="37" t="s">
        <v>322</v>
      </c>
      <c r="I1120" s="37" t="s">
        <v>64</v>
      </c>
      <c r="J1120" s="37" t="s">
        <v>457</v>
      </c>
      <c r="K1120" s="37" t="s">
        <v>78</v>
      </c>
      <c r="L1120" s="37" t="s">
        <v>106</v>
      </c>
      <c r="M1120" s="37" t="s">
        <v>87</v>
      </c>
      <c r="N1120" s="37" t="s">
        <v>90</v>
      </c>
      <c r="O1120" s="38" t="n">
        <v>44967</v>
      </c>
      <c r="P1120" s="39" t="n">
        <v>4784000</v>
      </c>
      <c r="Q1120" s="37" t="n">
        <v>23</v>
      </c>
      <c r="R1120" s="37" t="s">
        <v>187</v>
      </c>
      <c r="S1120" s="37" t="s">
        <v>112</v>
      </c>
      <c r="T1120" s="37" t="s">
        <v>644</v>
      </c>
      <c r="U1120" s="37" t="s">
        <v>52</v>
      </c>
      <c r="V1120" s="37" t="n">
        <f aca="false">IF(O1120="","",YEAR(O1120))</f>
        <v>2023</v>
      </c>
      <c r="W1120" s="37" t="str">
        <f aca="false">IF(E1120&lt;25,"21-24",IF(E1120&lt;30,"25-29",IF(E1120&lt;35,"30-34",IF(E1120&lt;40,"35-39",IF(E1120&lt;45,"40-44","45+")))))</f>
        <v>35-39</v>
      </c>
    </row>
    <row r="1121" customFormat="false" ht="15" hidden="false" customHeight="false" outlineLevel="0" collapsed="false">
      <c r="A1121" s="37" t="s">
        <v>1657</v>
      </c>
      <c r="B1121" s="37" t="s">
        <v>364</v>
      </c>
      <c r="C1121" s="37" t="s">
        <v>351</v>
      </c>
      <c r="D1121" s="37" t="s">
        <v>83</v>
      </c>
      <c r="E1121" s="37" t="n">
        <v>38</v>
      </c>
      <c r="F1121" s="37" t="s">
        <v>102</v>
      </c>
      <c r="G1121" s="37" t="s">
        <v>94</v>
      </c>
      <c r="H1121" s="37" t="s">
        <v>321</v>
      </c>
      <c r="I1121" s="37" t="s">
        <v>63</v>
      </c>
      <c r="J1121" s="37" t="s">
        <v>626</v>
      </c>
      <c r="K1121" s="37" t="s">
        <v>77</v>
      </c>
      <c r="L1121" s="37" t="s">
        <v>105</v>
      </c>
      <c r="M1121" s="37" t="s">
        <v>87</v>
      </c>
      <c r="N1121" s="37" t="s">
        <v>90</v>
      </c>
      <c r="O1121" s="38" t="n">
        <v>44273</v>
      </c>
      <c r="P1121" s="39" t="n">
        <v>2416000</v>
      </c>
      <c r="Q1121" s="37" t="n">
        <v>1</v>
      </c>
      <c r="R1121" s="37" t="s">
        <v>187</v>
      </c>
      <c r="S1121" s="37" t="s">
        <v>112</v>
      </c>
      <c r="T1121" s="37" t="s">
        <v>1191</v>
      </c>
      <c r="U1121" s="37" t="s">
        <v>53</v>
      </c>
      <c r="V1121" s="37" t="n">
        <f aca="false">IF(O1121="","",YEAR(O1121))</f>
        <v>2021</v>
      </c>
      <c r="W1121" s="37" t="str">
        <f aca="false">IF(E1121&lt;25,"21-24",IF(E1121&lt;30,"25-29",IF(E1121&lt;35,"30-34",IF(E1121&lt;40,"35-39",IF(E1121&lt;45,"40-44","45+")))))</f>
        <v>35-39</v>
      </c>
    </row>
    <row r="1122" customFormat="false" ht="15" hidden="false" customHeight="false" outlineLevel="0" collapsed="false">
      <c r="A1122" s="37" t="s">
        <v>793</v>
      </c>
      <c r="B1122" s="37" t="s">
        <v>494</v>
      </c>
      <c r="C1122" s="37" t="s">
        <v>351</v>
      </c>
      <c r="D1122" s="37" t="s">
        <v>82</v>
      </c>
      <c r="E1122" s="37" t="n">
        <v>44</v>
      </c>
      <c r="F1122" s="37" t="s">
        <v>100</v>
      </c>
      <c r="G1122" s="37" t="s">
        <v>96</v>
      </c>
      <c r="H1122" s="37" t="s">
        <v>326</v>
      </c>
      <c r="I1122" s="37" t="s">
        <v>68</v>
      </c>
      <c r="J1122" s="37" t="s">
        <v>789</v>
      </c>
      <c r="K1122" s="37" t="s">
        <v>78</v>
      </c>
      <c r="L1122" s="37" t="s">
        <v>106</v>
      </c>
      <c r="M1122" s="37" t="s">
        <v>87</v>
      </c>
      <c r="N1122" s="37" t="s">
        <v>90</v>
      </c>
      <c r="O1122" s="38" t="n">
        <v>44177</v>
      </c>
      <c r="P1122" s="39" t="n">
        <v>4283000</v>
      </c>
      <c r="Q1122" s="37" t="n">
        <v>4</v>
      </c>
      <c r="R1122" s="37" t="s">
        <v>185</v>
      </c>
      <c r="S1122" s="37" t="s">
        <v>115</v>
      </c>
      <c r="T1122" s="37" t="s">
        <v>695</v>
      </c>
      <c r="U1122" s="37" t="s">
        <v>53</v>
      </c>
      <c r="V1122" s="37" t="n">
        <f aca="false">IF(O1122="","",YEAR(O1122))</f>
        <v>2020</v>
      </c>
      <c r="W1122" s="37" t="str">
        <f aca="false">IF(E1122&lt;25,"21-24",IF(E1122&lt;30,"25-29",IF(E1122&lt;35,"30-34",IF(E1122&lt;40,"35-39",IF(E1122&lt;45,"40-44","45+")))))</f>
        <v>40-44</v>
      </c>
    </row>
    <row r="1123" customFormat="false" ht="15" hidden="false" customHeight="false" outlineLevel="0" collapsed="false">
      <c r="A1123" s="37" t="s">
        <v>511</v>
      </c>
      <c r="B1123" s="37" t="s">
        <v>465</v>
      </c>
      <c r="C1123" s="37" t="s">
        <v>361</v>
      </c>
      <c r="D1123" s="37" t="s">
        <v>82</v>
      </c>
      <c r="E1123" s="37" t="n">
        <v>35</v>
      </c>
      <c r="F1123" s="37" t="s">
        <v>100</v>
      </c>
      <c r="G1123" s="37" t="s">
        <v>95</v>
      </c>
      <c r="H1123" s="37" t="s">
        <v>322</v>
      </c>
      <c r="I1123" s="37" t="s">
        <v>64</v>
      </c>
      <c r="J1123" s="37" t="s">
        <v>457</v>
      </c>
      <c r="K1123" s="37" t="s">
        <v>78</v>
      </c>
      <c r="L1123" s="37" t="s">
        <v>106</v>
      </c>
      <c r="M1123" s="37" t="s">
        <v>87</v>
      </c>
      <c r="N1123" s="37" t="s">
        <v>90</v>
      </c>
      <c r="O1123" s="38" t="n">
        <v>44400</v>
      </c>
      <c r="P1123" s="39" t="n">
        <v>4771000</v>
      </c>
      <c r="Q1123" s="37" t="n">
        <v>12</v>
      </c>
      <c r="R1123" s="37" t="s">
        <v>187</v>
      </c>
      <c r="S1123" s="37" t="s">
        <v>115</v>
      </c>
      <c r="T1123" s="37" t="s">
        <v>761</v>
      </c>
      <c r="U1123" s="37" t="s">
        <v>52</v>
      </c>
      <c r="V1123" s="37" t="n">
        <f aca="false">IF(O1123="","",YEAR(O1123))</f>
        <v>2021</v>
      </c>
      <c r="W1123" s="37" t="str">
        <f aca="false">IF(E1123&lt;25,"21-24",IF(E1123&lt;30,"25-29",IF(E1123&lt;35,"30-34",IF(E1123&lt;40,"35-39",IF(E1123&lt;45,"40-44","45+")))))</f>
        <v>35-39</v>
      </c>
    </row>
    <row r="1124" customFormat="false" ht="15" hidden="false" customHeight="false" outlineLevel="0" collapsed="false">
      <c r="A1124" s="37" t="s">
        <v>449</v>
      </c>
      <c r="B1124" s="37" t="s">
        <v>412</v>
      </c>
      <c r="C1124" s="37" t="s">
        <v>516</v>
      </c>
      <c r="D1124" s="37" t="s">
        <v>83</v>
      </c>
      <c r="E1124" s="37" t="n">
        <v>41</v>
      </c>
      <c r="F1124" s="37" t="s">
        <v>100</v>
      </c>
      <c r="G1124" s="37" t="s">
        <v>95</v>
      </c>
      <c r="H1124" s="37" t="s">
        <v>318</v>
      </c>
      <c r="I1124" s="37" t="s">
        <v>60</v>
      </c>
      <c r="J1124" s="37" t="s">
        <v>407</v>
      </c>
      <c r="K1124" s="37" t="s">
        <v>78</v>
      </c>
      <c r="L1124" s="37" t="s">
        <v>105</v>
      </c>
      <c r="M1124" s="37" t="s">
        <v>86</v>
      </c>
      <c r="N1124" s="37" t="s">
        <v>90</v>
      </c>
      <c r="O1124" s="38" t="n">
        <v>44174</v>
      </c>
      <c r="P1124" s="39" t="n">
        <v>3405000</v>
      </c>
      <c r="Q1124" s="37" t="n">
        <v>2</v>
      </c>
      <c r="R1124" s="37" t="s">
        <v>187</v>
      </c>
      <c r="S1124" s="37" t="s">
        <v>113</v>
      </c>
      <c r="T1124" s="37" t="s">
        <v>946</v>
      </c>
      <c r="U1124" s="37" t="s">
        <v>52</v>
      </c>
      <c r="V1124" s="37" t="n">
        <f aca="false">IF(O1124="","",YEAR(O1124))</f>
        <v>2020</v>
      </c>
      <c r="W1124" s="37" t="str">
        <f aca="false">IF(E1124&lt;25,"21-24",IF(E1124&lt;30,"25-29",IF(E1124&lt;35,"30-34",IF(E1124&lt;40,"35-39",IF(E1124&lt;45,"40-44","45+")))))</f>
        <v>40-44</v>
      </c>
    </row>
    <row r="1125" customFormat="false" ht="15" hidden="false" customHeight="false" outlineLevel="0" collapsed="false">
      <c r="A1125" s="37" t="s">
        <v>1658</v>
      </c>
      <c r="B1125" s="37" t="s">
        <v>488</v>
      </c>
      <c r="C1125" s="37" t="s">
        <v>484</v>
      </c>
      <c r="D1125" s="37" t="s">
        <v>82</v>
      </c>
      <c r="E1125" s="37" t="n">
        <v>26</v>
      </c>
      <c r="F1125" s="37" t="s">
        <v>100</v>
      </c>
      <c r="G1125" s="37" t="s">
        <v>97</v>
      </c>
      <c r="H1125" s="37" t="s">
        <v>322</v>
      </c>
      <c r="I1125" s="37" t="s">
        <v>64</v>
      </c>
      <c r="J1125" s="37" t="s">
        <v>440</v>
      </c>
      <c r="K1125" s="37" t="s">
        <v>76</v>
      </c>
      <c r="L1125" s="37" t="s">
        <v>104</v>
      </c>
      <c r="M1125" s="37" t="s">
        <v>87</v>
      </c>
      <c r="N1125" s="37" t="s">
        <v>90</v>
      </c>
      <c r="O1125" s="38" t="n">
        <v>44830</v>
      </c>
      <c r="P1125" s="39" t="n">
        <v>870000</v>
      </c>
      <c r="Q1125" s="37" t="n">
        <v>23</v>
      </c>
      <c r="R1125" s="37" t="s">
        <v>187</v>
      </c>
      <c r="S1125" s="37" t="s">
        <v>114</v>
      </c>
      <c r="T1125" s="37" t="s">
        <v>463</v>
      </c>
      <c r="U1125" s="37" t="s">
        <v>52</v>
      </c>
      <c r="V1125" s="37" t="n">
        <f aca="false">IF(O1125="","",YEAR(O1125))</f>
        <v>2022</v>
      </c>
      <c r="W1125" s="37" t="str">
        <f aca="false">IF(E1125&lt;25,"21-24",IF(E1125&lt;30,"25-29",IF(E1125&lt;35,"30-34",IF(E1125&lt;40,"35-39",IF(E1125&lt;45,"40-44","45+")))))</f>
        <v>25-29</v>
      </c>
    </row>
    <row r="1126" customFormat="false" ht="15" hidden="false" customHeight="false" outlineLevel="0" collapsed="false">
      <c r="A1126" s="37" t="s">
        <v>486</v>
      </c>
      <c r="B1126" s="37" t="s">
        <v>437</v>
      </c>
      <c r="C1126" s="37" t="s">
        <v>392</v>
      </c>
      <c r="D1126" s="37" t="s">
        <v>83</v>
      </c>
      <c r="E1126" s="37" t="n">
        <v>34</v>
      </c>
      <c r="F1126" s="37" t="s">
        <v>101</v>
      </c>
      <c r="G1126" s="37" t="s">
        <v>98</v>
      </c>
      <c r="H1126" s="37" t="s">
        <v>320</v>
      </c>
      <c r="I1126" s="37" t="s">
        <v>62</v>
      </c>
      <c r="J1126" s="37" t="s">
        <v>485</v>
      </c>
      <c r="K1126" s="37" t="s">
        <v>78</v>
      </c>
      <c r="L1126" s="37" t="s">
        <v>107</v>
      </c>
      <c r="M1126" s="37" t="s">
        <v>87</v>
      </c>
      <c r="N1126" s="37" t="s">
        <v>90</v>
      </c>
      <c r="O1126" s="38" t="n">
        <v>42225</v>
      </c>
      <c r="P1126" s="39" t="n">
        <v>3190000</v>
      </c>
      <c r="Q1126" s="37" t="n">
        <v>3</v>
      </c>
      <c r="R1126" s="37" t="s">
        <v>187</v>
      </c>
      <c r="S1126" s="37" t="s">
        <v>115</v>
      </c>
      <c r="T1126" s="37" t="s">
        <v>1365</v>
      </c>
      <c r="U1126" s="37" t="s">
        <v>52</v>
      </c>
      <c r="V1126" s="37" t="n">
        <f aca="false">IF(O1126="","",YEAR(O1126))</f>
        <v>2015</v>
      </c>
      <c r="W1126" s="37" t="str">
        <f aca="false">IF(E1126&lt;25,"21-24",IF(E1126&lt;30,"25-29",IF(E1126&lt;35,"30-34",IF(E1126&lt;40,"35-39",IF(E1126&lt;45,"40-44","45+")))))</f>
        <v>30-34</v>
      </c>
    </row>
    <row r="1127" customFormat="false" ht="15" hidden="false" customHeight="false" outlineLevel="0" collapsed="false">
      <c r="A1127" s="37" t="s">
        <v>1659</v>
      </c>
      <c r="B1127" s="37" t="s">
        <v>402</v>
      </c>
      <c r="C1127" s="37" t="s">
        <v>387</v>
      </c>
      <c r="D1127" s="37" t="s">
        <v>83</v>
      </c>
      <c r="E1127" s="37" t="n">
        <v>24</v>
      </c>
      <c r="F1127" s="37" t="s">
        <v>100</v>
      </c>
      <c r="G1127" s="37" t="s">
        <v>94</v>
      </c>
      <c r="H1127" s="37" t="s">
        <v>322</v>
      </c>
      <c r="I1127" s="37" t="s">
        <v>64</v>
      </c>
      <c r="J1127" s="37" t="s">
        <v>440</v>
      </c>
      <c r="K1127" s="37" t="s">
        <v>76</v>
      </c>
      <c r="L1127" s="37" t="s">
        <v>109</v>
      </c>
      <c r="M1127" s="37" t="s">
        <v>86</v>
      </c>
      <c r="N1127" s="37" t="s">
        <v>90</v>
      </c>
      <c r="O1127" s="38" t="n">
        <v>45518</v>
      </c>
      <c r="P1127" s="39" t="n">
        <v>1390000</v>
      </c>
      <c r="Q1127" s="37" t="n">
        <v>34</v>
      </c>
      <c r="R1127" s="37" t="s">
        <v>187</v>
      </c>
      <c r="S1127" s="37" t="s">
        <v>115</v>
      </c>
      <c r="T1127" s="37" t="s">
        <v>927</v>
      </c>
      <c r="U1127" s="37" t="s">
        <v>52</v>
      </c>
      <c r="V1127" s="37" t="n">
        <f aca="false">IF(O1127="","",YEAR(O1127))</f>
        <v>2024</v>
      </c>
      <c r="W1127" s="37" t="str">
        <f aca="false">IF(E1127&lt;25,"21-24",IF(E1127&lt;30,"25-29",IF(E1127&lt;35,"30-34",IF(E1127&lt;40,"35-39",IF(E1127&lt;45,"40-44","45+")))))</f>
        <v>21-24</v>
      </c>
    </row>
    <row r="1128" customFormat="false" ht="15" hidden="false" customHeight="false" outlineLevel="0" collapsed="false">
      <c r="A1128" s="37" t="s">
        <v>1660</v>
      </c>
      <c r="B1128" s="37" t="s">
        <v>503</v>
      </c>
      <c r="C1128" s="37" t="s">
        <v>453</v>
      </c>
      <c r="D1128" s="37" t="s">
        <v>82</v>
      </c>
      <c r="E1128" s="37" t="n">
        <v>21</v>
      </c>
      <c r="F1128" s="37" t="s">
        <v>100</v>
      </c>
      <c r="G1128" s="37" t="s">
        <v>96</v>
      </c>
      <c r="H1128" s="37" t="s">
        <v>318</v>
      </c>
      <c r="I1128" s="37" t="s">
        <v>60</v>
      </c>
      <c r="J1128" s="37" t="s">
        <v>384</v>
      </c>
      <c r="K1128" s="37" t="s">
        <v>76</v>
      </c>
      <c r="L1128" s="37" t="s">
        <v>109</v>
      </c>
      <c r="M1128" s="37" t="s">
        <v>86</v>
      </c>
      <c r="N1128" s="37" t="s">
        <v>90</v>
      </c>
      <c r="O1128" s="38" t="n">
        <v>46263</v>
      </c>
      <c r="P1128" s="39" t="n">
        <v>1132000</v>
      </c>
      <c r="Q1128" s="37" t="n">
        <v>11</v>
      </c>
      <c r="R1128" s="37" t="s">
        <v>185</v>
      </c>
      <c r="S1128" s="37" t="s">
        <v>113</v>
      </c>
      <c r="T1128" s="37" t="s">
        <v>584</v>
      </c>
      <c r="U1128" s="37" t="s">
        <v>52</v>
      </c>
      <c r="V1128" s="37" t="n">
        <f aca="false">IF(O1128="","",YEAR(O1128))</f>
        <v>2026</v>
      </c>
      <c r="W1128" s="37" t="str">
        <f aca="false">IF(E1128&lt;25,"21-24",IF(E1128&lt;30,"25-29",IF(E1128&lt;35,"30-34",IF(E1128&lt;40,"35-39",IF(E1128&lt;45,"40-44","45+")))))</f>
        <v>21-24</v>
      </c>
    </row>
    <row r="1129" customFormat="false" ht="15" hidden="false" customHeight="false" outlineLevel="0" collapsed="false">
      <c r="A1129" s="37" t="s">
        <v>1661</v>
      </c>
      <c r="B1129" s="37" t="s">
        <v>460</v>
      </c>
      <c r="C1129" s="37" t="s">
        <v>642</v>
      </c>
      <c r="D1129" s="37" t="s">
        <v>82</v>
      </c>
      <c r="E1129" s="37" t="n">
        <v>28</v>
      </c>
      <c r="F1129" s="37" t="s">
        <v>101</v>
      </c>
      <c r="G1129" s="37" t="s">
        <v>94</v>
      </c>
      <c r="H1129" s="37" t="s">
        <v>321</v>
      </c>
      <c r="I1129" s="37" t="s">
        <v>63</v>
      </c>
      <c r="J1129" s="37" t="s">
        <v>371</v>
      </c>
      <c r="K1129" s="37" t="s">
        <v>75</v>
      </c>
      <c r="L1129" s="37" t="s">
        <v>104</v>
      </c>
      <c r="M1129" s="37" t="s">
        <v>87</v>
      </c>
      <c r="N1129" s="37" t="s">
        <v>90</v>
      </c>
      <c r="O1129" s="38" t="n">
        <v>43913</v>
      </c>
      <c r="P1129" s="39" t="n">
        <v>322000</v>
      </c>
      <c r="Q1129" s="37" t="n">
        <v>7</v>
      </c>
      <c r="R1129" s="37" t="s">
        <v>185</v>
      </c>
      <c r="S1129" s="37" t="s">
        <v>112</v>
      </c>
      <c r="T1129" s="37" t="s">
        <v>786</v>
      </c>
      <c r="U1129" s="37" t="s">
        <v>52</v>
      </c>
      <c r="V1129" s="37" t="n">
        <f aca="false">IF(O1129="","",YEAR(O1129))</f>
        <v>2020</v>
      </c>
      <c r="W1129" s="37" t="str">
        <f aca="false">IF(E1129&lt;25,"21-24",IF(E1129&lt;30,"25-29",IF(E1129&lt;35,"30-34",IF(E1129&lt;40,"35-39",IF(E1129&lt;45,"40-44","45+")))))</f>
        <v>25-29</v>
      </c>
    </row>
    <row r="1130" customFormat="false" ht="15" hidden="false" customHeight="false" outlineLevel="0" collapsed="false">
      <c r="A1130" s="37" t="s">
        <v>1662</v>
      </c>
      <c r="B1130" s="37" t="s">
        <v>460</v>
      </c>
      <c r="C1130" s="37" t="s">
        <v>484</v>
      </c>
      <c r="D1130" s="37" t="s">
        <v>82</v>
      </c>
      <c r="E1130" s="37" t="n">
        <v>27</v>
      </c>
      <c r="F1130" s="37" t="s">
        <v>100</v>
      </c>
      <c r="G1130" s="37" t="s">
        <v>95</v>
      </c>
      <c r="H1130" s="37" t="s">
        <v>318</v>
      </c>
      <c r="I1130" s="37" t="s">
        <v>60</v>
      </c>
      <c r="J1130" s="37" t="s">
        <v>470</v>
      </c>
      <c r="K1130" s="37" t="s">
        <v>77</v>
      </c>
      <c r="L1130" s="37" t="s">
        <v>106</v>
      </c>
      <c r="M1130" s="37" t="s">
        <v>86</v>
      </c>
      <c r="N1130" s="37" t="s">
        <v>90</v>
      </c>
      <c r="O1130" s="38" t="n">
        <v>45968</v>
      </c>
      <c r="P1130" s="39" t="n">
        <v>1782000</v>
      </c>
      <c r="Q1130" s="37" t="n">
        <v>9</v>
      </c>
      <c r="R1130" s="37" t="s">
        <v>187</v>
      </c>
      <c r="S1130" s="37" t="s">
        <v>114</v>
      </c>
      <c r="T1130" s="37" t="s">
        <v>1051</v>
      </c>
      <c r="U1130" s="37" t="s">
        <v>52</v>
      </c>
      <c r="V1130" s="37" t="n">
        <f aca="false">IF(O1130="","",YEAR(O1130))</f>
        <v>2025</v>
      </c>
      <c r="W1130" s="37" t="str">
        <f aca="false">IF(E1130&lt;25,"21-24",IF(E1130&lt;30,"25-29",IF(E1130&lt;35,"30-34",IF(E1130&lt;40,"35-39",IF(E1130&lt;45,"40-44","45+")))))</f>
        <v>25-29</v>
      </c>
    </row>
    <row r="1131" customFormat="false" ht="15" hidden="false" customHeight="false" outlineLevel="0" collapsed="false">
      <c r="A1131" s="37" t="s">
        <v>1663</v>
      </c>
      <c r="B1131" s="37" t="s">
        <v>416</v>
      </c>
      <c r="C1131" s="37" t="s">
        <v>356</v>
      </c>
      <c r="D1131" s="37" t="s">
        <v>82</v>
      </c>
      <c r="E1131" s="37" t="n">
        <v>33</v>
      </c>
      <c r="F1131" s="37" t="s">
        <v>101</v>
      </c>
      <c r="G1131" s="37" t="s">
        <v>94</v>
      </c>
      <c r="H1131" s="37" t="s">
        <v>318</v>
      </c>
      <c r="I1131" s="37" t="s">
        <v>60</v>
      </c>
      <c r="J1131" s="37" t="s">
        <v>393</v>
      </c>
      <c r="K1131" s="37" t="s">
        <v>77</v>
      </c>
      <c r="L1131" s="37" t="s">
        <v>107</v>
      </c>
      <c r="M1131" s="37" t="s">
        <v>87</v>
      </c>
      <c r="N1131" s="37" t="s">
        <v>90</v>
      </c>
      <c r="O1131" s="38" t="n">
        <v>42125</v>
      </c>
      <c r="P1131" s="39" t="n">
        <v>1471000</v>
      </c>
      <c r="Q1131" s="37" t="n">
        <v>2</v>
      </c>
      <c r="R1131" s="37" t="s">
        <v>187</v>
      </c>
      <c r="S1131" s="37" t="s">
        <v>113</v>
      </c>
      <c r="T1131" s="37" t="s">
        <v>946</v>
      </c>
      <c r="U1131" s="37" t="s">
        <v>52</v>
      </c>
      <c r="V1131" s="37" t="n">
        <f aca="false">IF(O1131="","",YEAR(O1131))</f>
        <v>2015</v>
      </c>
      <c r="W1131" s="37" t="str">
        <f aca="false">IF(E1131&lt;25,"21-24",IF(E1131&lt;30,"25-29",IF(E1131&lt;35,"30-34",IF(E1131&lt;40,"35-39",IF(E1131&lt;45,"40-44","45+")))))</f>
        <v>30-34</v>
      </c>
    </row>
    <row r="1132" customFormat="false" ht="15" hidden="false" customHeight="false" outlineLevel="0" collapsed="false">
      <c r="A1132" s="37" t="s">
        <v>1664</v>
      </c>
      <c r="B1132" s="37" t="s">
        <v>460</v>
      </c>
      <c r="C1132" s="37" t="s">
        <v>413</v>
      </c>
      <c r="D1132" s="37" t="s">
        <v>82</v>
      </c>
      <c r="E1132" s="37" t="n">
        <v>30</v>
      </c>
      <c r="F1132" s="37" t="s">
        <v>100</v>
      </c>
      <c r="G1132" s="37" t="s">
        <v>97</v>
      </c>
      <c r="H1132" s="37" t="s">
        <v>323</v>
      </c>
      <c r="I1132" s="37" t="s">
        <v>65</v>
      </c>
      <c r="J1132" s="37" t="s">
        <v>376</v>
      </c>
      <c r="K1132" s="37" t="s">
        <v>76</v>
      </c>
      <c r="L1132" s="37" t="s">
        <v>109</v>
      </c>
      <c r="M1132" s="37" t="s">
        <v>87</v>
      </c>
      <c r="N1132" s="37" t="s">
        <v>90</v>
      </c>
      <c r="O1132" s="38" t="n">
        <v>45027</v>
      </c>
      <c r="P1132" s="39" t="n">
        <v>733000</v>
      </c>
      <c r="Q1132" s="37" t="n">
        <v>6</v>
      </c>
      <c r="R1132" s="37" t="s">
        <v>187</v>
      </c>
      <c r="S1132" s="37" t="s">
        <v>112</v>
      </c>
      <c r="T1132" s="37" t="s">
        <v>1258</v>
      </c>
      <c r="U1132" s="37" t="s">
        <v>52</v>
      </c>
      <c r="V1132" s="37" t="n">
        <f aca="false">IF(O1132="","",YEAR(O1132))</f>
        <v>2023</v>
      </c>
      <c r="W1132" s="37" t="str">
        <f aca="false">IF(E1132&lt;25,"21-24",IF(E1132&lt;30,"25-29",IF(E1132&lt;35,"30-34",IF(E1132&lt;40,"35-39",IF(E1132&lt;45,"40-44","45+")))))</f>
        <v>30-34</v>
      </c>
    </row>
    <row r="1133" customFormat="false" ht="15" hidden="false" customHeight="false" outlineLevel="0" collapsed="false">
      <c r="A1133" s="37" t="s">
        <v>1665</v>
      </c>
      <c r="B1133" s="37" t="s">
        <v>355</v>
      </c>
      <c r="C1133" s="37" t="s">
        <v>396</v>
      </c>
      <c r="D1133" s="37" t="s">
        <v>83</v>
      </c>
      <c r="E1133" s="37" t="n">
        <v>41</v>
      </c>
      <c r="F1133" s="37" t="s">
        <v>101</v>
      </c>
      <c r="G1133" s="37" t="s">
        <v>97</v>
      </c>
      <c r="H1133" s="37" t="s">
        <v>320</v>
      </c>
      <c r="I1133" s="37" t="s">
        <v>62</v>
      </c>
      <c r="J1133" s="37" t="s">
        <v>481</v>
      </c>
      <c r="K1133" s="37" t="s">
        <v>78</v>
      </c>
      <c r="L1133" s="37" t="s">
        <v>106</v>
      </c>
      <c r="M1133" s="37" t="s">
        <v>87</v>
      </c>
      <c r="N1133" s="37" t="s">
        <v>90</v>
      </c>
      <c r="O1133" s="38" t="n">
        <v>45174</v>
      </c>
      <c r="P1133" s="39" t="n">
        <v>4084000</v>
      </c>
      <c r="Q1133" s="37" t="n">
        <v>4</v>
      </c>
      <c r="R1133" s="37" t="s">
        <v>187</v>
      </c>
      <c r="S1133" s="37" t="s">
        <v>112</v>
      </c>
      <c r="T1133" s="37" t="s">
        <v>1563</v>
      </c>
      <c r="U1133" s="37" t="s">
        <v>53</v>
      </c>
      <c r="V1133" s="37" t="n">
        <f aca="false">IF(O1133="","",YEAR(O1133))</f>
        <v>2023</v>
      </c>
      <c r="W1133" s="37" t="str">
        <f aca="false">IF(E1133&lt;25,"21-24",IF(E1133&lt;30,"25-29",IF(E1133&lt;35,"30-34",IF(E1133&lt;40,"35-39",IF(E1133&lt;45,"40-44","45+")))))</f>
        <v>40-44</v>
      </c>
    </row>
    <row r="1134" customFormat="false" ht="15" hidden="false" customHeight="false" outlineLevel="0" collapsed="false">
      <c r="A1134" s="37" t="s">
        <v>1561</v>
      </c>
      <c r="B1134" s="37" t="s">
        <v>572</v>
      </c>
      <c r="C1134" s="37" t="s">
        <v>396</v>
      </c>
      <c r="D1134" s="37" t="s">
        <v>83</v>
      </c>
      <c r="E1134" s="37" t="n">
        <v>39</v>
      </c>
      <c r="F1134" s="37" t="s">
        <v>101</v>
      </c>
      <c r="G1134" s="37" t="s">
        <v>95</v>
      </c>
      <c r="H1134" s="37" t="s">
        <v>320</v>
      </c>
      <c r="I1134" s="37" t="s">
        <v>62</v>
      </c>
      <c r="J1134" s="37" t="s">
        <v>485</v>
      </c>
      <c r="K1134" s="37" t="s">
        <v>78</v>
      </c>
      <c r="L1134" s="37" t="s">
        <v>104</v>
      </c>
      <c r="M1134" s="37" t="s">
        <v>86</v>
      </c>
      <c r="N1134" s="37" t="s">
        <v>92</v>
      </c>
      <c r="O1134" s="38" t="n">
        <v>43137</v>
      </c>
      <c r="P1134" s="39" t="n">
        <v>3963000</v>
      </c>
      <c r="Q1134" s="37" t="n">
        <v>29</v>
      </c>
      <c r="R1134" s="37" t="s">
        <v>187</v>
      </c>
      <c r="S1134" s="37" t="s">
        <v>112</v>
      </c>
      <c r="T1134" s="37" t="s">
        <v>703</v>
      </c>
      <c r="U1134" s="37" t="s">
        <v>52</v>
      </c>
      <c r="V1134" s="37" t="n">
        <f aca="false">IF(O1134="","",YEAR(O1134))</f>
        <v>2018</v>
      </c>
      <c r="W1134" s="37" t="str">
        <f aca="false">IF(E1134&lt;25,"21-24",IF(E1134&lt;30,"25-29",IF(E1134&lt;35,"30-34",IF(E1134&lt;40,"35-39",IF(E1134&lt;45,"40-44","45+")))))</f>
        <v>35-39</v>
      </c>
    </row>
    <row r="1135" customFormat="false" ht="15" hidden="false" customHeight="false" outlineLevel="0" collapsed="false">
      <c r="A1135" s="37" t="s">
        <v>1666</v>
      </c>
      <c r="B1135" s="37" t="s">
        <v>494</v>
      </c>
      <c r="C1135" s="37" t="s">
        <v>387</v>
      </c>
      <c r="D1135" s="37" t="s">
        <v>82</v>
      </c>
      <c r="E1135" s="37" t="n">
        <v>31</v>
      </c>
      <c r="F1135" s="37" t="s">
        <v>100</v>
      </c>
      <c r="G1135" s="37" t="s">
        <v>94</v>
      </c>
      <c r="H1135" s="37" t="s">
        <v>318</v>
      </c>
      <c r="I1135" s="37" t="s">
        <v>60</v>
      </c>
      <c r="J1135" s="37" t="s">
        <v>393</v>
      </c>
      <c r="K1135" s="37" t="s">
        <v>77</v>
      </c>
      <c r="L1135" s="37" t="s">
        <v>104</v>
      </c>
      <c r="M1135" s="37" t="s">
        <v>86</v>
      </c>
      <c r="N1135" s="37" t="s">
        <v>90</v>
      </c>
      <c r="O1135" s="38" t="n">
        <v>45188</v>
      </c>
      <c r="P1135" s="39" t="n">
        <v>2235000</v>
      </c>
      <c r="Q1135" s="37" t="n">
        <v>3</v>
      </c>
      <c r="R1135" s="37" t="s">
        <v>185</v>
      </c>
      <c r="S1135" s="37" t="s">
        <v>112</v>
      </c>
      <c r="T1135" s="37" t="s">
        <v>983</v>
      </c>
      <c r="U1135" s="37" t="s">
        <v>52</v>
      </c>
      <c r="V1135" s="37" t="n">
        <f aca="false">IF(O1135="","",YEAR(O1135))</f>
        <v>2023</v>
      </c>
      <c r="W1135" s="37" t="str">
        <f aca="false">IF(E1135&lt;25,"21-24",IF(E1135&lt;30,"25-29",IF(E1135&lt;35,"30-34",IF(E1135&lt;40,"35-39",IF(E1135&lt;45,"40-44","45+")))))</f>
        <v>30-34</v>
      </c>
    </row>
    <row r="1136" customFormat="false" ht="15" hidden="false" customHeight="false" outlineLevel="0" collapsed="false">
      <c r="A1136" s="37" t="s">
        <v>1667</v>
      </c>
      <c r="B1136" s="37" t="s">
        <v>503</v>
      </c>
      <c r="C1136" s="37" t="s">
        <v>516</v>
      </c>
      <c r="D1136" s="37" t="s">
        <v>82</v>
      </c>
      <c r="E1136" s="37" t="n">
        <v>31</v>
      </c>
      <c r="F1136" s="37" t="s">
        <v>100</v>
      </c>
      <c r="G1136" s="37" t="s">
        <v>97</v>
      </c>
      <c r="H1136" s="37" t="s">
        <v>322</v>
      </c>
      <c r="I1136" s="37" t="s">
        <v>64</v>
      </c>
      <c r="J1136" s="37" t="s">
        <v>440</v>
      </c>
      <c r="K1136" s="37" t="s">
        <v>76</v>
      </c>
      <c r="L1136" s="37" t="s">
        <v>105</v>
      </c>
      <c r="M1136" s="37" t="s">
        <v>87</v>
      </c>
      <c r="N1136" s="37" t="s">
        <v>91</v>
      </c>
      <c r="O1136" s="38" t="n">
        <v>45316</v>
      </c>
      <c r="P1136" s="39" t="n">
        <v>723000</v>
      </c>
      <c r="Q1136" s="37" t="n">
        <v>6</v>
      </c>
      <c r="R1136" s="37" t="s">
        <v>187</v>
      </c>
      <c r="S1136" s="37" t="s">
        <v>114</v>
      </c>
      <c r="T1136" s="37" t="s">
        <v>684</v>
      </c>
      <c r="U1136" s="37" t="s">
        <v>52</v>
      </c>
      <c r="V1136" s="37" t="n">
        <f aca="false">IF(O1136="","",YEAR(O1136))</f>
        <v>2024</v>
      </c>
      <c r="W1136" s="37" t="str">
        <f aca="false">IF(E1136&lt;25,"21-24",IF(E1136&lt;30,"25-29",IF(E1136&lt;35,"30-34",IF(E1136&lt;40,"35-39",IF(E1136&lt;45,"40-44","45+")))))</f>
        <v>30-34</v>
      </c>
    </row>
    <row r="1137" customFormat="false" ht="15" hidden="false" customHeight="false" outlineLevel="0" collapsed="false">
      <c r="A1137" s="37" t="s">
        <v>1064</v>
      </c>
      <c r="B1137" s="37" t="s">
        <v>488</v>
      </c>
      <c r="C1137" s="37" t="s">
        <v>392</v>
      </c>
      <c r="D1137" s="37" t="s">
        <v>82</v>
      </c>
      <c r="E1137" s="37" t="n">
        <v>45</v>
      </c>
      <c r="F1137" s="37" t="s">
        <v>101</v>
      </c>
      <c r="G1137" s="37" t="s">
        <v>94</v>
      </c>
      <c r="H1137" s="37" t="s">
        <v>326</v>
      </c>
      <c r="I1137" s="37" t="s">
        <v>68</v>
      </c>
      <c r="J1137" s="37" t="s">
        <v>789</v>
      </c>
      <c r="K1137" s="37" t="s">
        <v>78</v>
      </c>
      <c r="L1137" s="37" t="s">
        <v>106</v>
      </c>
      <c r="M1137" s="37" t="s">
        <v>87</v>
      </c>
      <c r="N1137" s="37" t="s">
        <v>91</v>
      </c>
      <c r="O1137" s="38" t="n">
        <v>43008</v>
      </c>
      <c r="P1137" s="39" t="n">
        <v>3474000</v>
      </c>
      <c r="Q1137" s="37" t="n">
        <v>5</v>
      </c>
      <c r="R1137" s="37" t="s">
        <v>187</v>
      </c>
      <c r="S1137" s="37" t="s">
        <v>113</v>
      </c>
      <c r="T1137" s="37" t="s">
        <v>1337</v>
      </c>
      <c r="U1137" s="37" t="s">
        <v>52</v>
      </c>
      <c r="V1137" s="37" t="n">
        <f aca="false">IF(O1137="","",YEAR(O1137))</f>
        <v>2017</v>
      </c>
      <c r="W1137" s="37" t="str">
        <f aca="false">IF(E1137&lt;25,"21-24",IF(E1137&lt;30,"25-29",IF(E1137&lt;35,"30-34",IF(E1137&lt;40,"35-39",IF(E1137&lt;45,"40-44","45+")))))</f>
        <v>45+</v>
      </c>
    </row>
    <row r="1138" customFormat="false" ht="15" hidden="false" customHeight="false" outlineLevel="0" collapsed="false">
      <c r="A1138" s="37" t="s">
        <v>1668</v>
      </c>
      <c r="B1138" s="37" t="s">
        <v>641</v>
      </c>
      <c r="C1138" s="37" t="s">
        <v>365</v>
      </c>
      <c r="D1138" s="37" t="s">
        <v>83</v>
      </c>
      <c r="E1138" s="37" t="n">
        <v>31</v>
      </c>
      <c r="F1138" s="37" t="s">
        <v>101</v>
      </c>
      <c r="G1138" s="37" t="s">
        <v>97</v>
      </c>
      <c r="H1138" s="37" t="s">
        <v>319</v>
      </c>
      <c r="I1138" s="37" t="s">
        <v>61</v>
      </c>
      <c r="J1138" s="37" t="s">
        <v>491</v>
      </c>
      <c r="K1138" s="37" t="s">
        <v>76</v>
      </c>
      <c r="L1138" s="37" t="s">
        <v>104</v>
      </c>
      <c r="M1138" s="37" t="s">
        <v>86</v>
      </c>
      <c r="N1138" s="37" t="s">
        <v>92</v>
      </c>
      <c r="O1138" s="38" t="n">
        <v>43665</v>
      </c>
      <c r="P1138" s="39" t="n">
        <v>782000</v>
      </c>
      <c r="Q1138" s="37" t="n">
        <v>3</v>
      </c>
      <c r="R1138" s="37" t="s">
        <v>187</v>
      </c>
      <c r="S1138" s="37" t="s">
        <v>114</v>
      </c>
      <c r="T1138" s="37" t="s">
        <v>1321</v>
      </c>
      <c r="U1138" s="37" t="s">
        <v>52</v>
      </c>
      <c r="V1138" s="37" t="n">
        <f aca="false">IF(O1138="","",YEAR(O1138))</f>
        <v>2019</v>
      </c>
      <c r="W1138" s="37" t="str">
        <f aca="false">IF(E1138&lt;25,"21-24",IF(E1138&lt;30,"25-29",IF(E1138&lt;35,"30-34",IF(E1138&lt;40,"35-39",IF(E1138&lt;45,"40-44","45+")))))</f>
        <v>30-34</v>
      </c>
    </row>
    <row r="1139" customFormat="false" ht="15" hidden="false" customHeight="false" outlineLevel="0" collapsed="false">
      <c r="A1139" s="37" t="s">
        <v>1669</v>
      </c>
      <c r="B1139" s="37" t="s">
        <v>494</v>
      </c>
      <c r="C1139" s="37" t="s">
        <v>433</v>
      </c>
      <c r="D1139" s="37" t="s">
        <v>82</v>
      </c>
      <c r="E1139" s="37" t="n">
        <v>23</v>
      </c>
      <c r="F1139" s="37" t="s">
        <v>100</v>
      </c>
      <c r="G1139" s="37" t="s">
        <v>96</v>
      </c>
      <c r="H1139" s="37" t="s">
        <v>326</v>
      </c>
      <c r="I1139" s="37" t="s">
        <v>68</v>
      </c>
      <c r="J1139" s="37" t="s">
        <v>403</v>
      </c>
      <c r="K1139" s="37" t="s">
        <v>76</v>
      </c>
      <c r="L1139" s="37" t="s">
        <v>108</v>
      </c>
      <c r="M1139" s="37" t="s">
        <v>87</v>
      </c>
      <c r="N1139" s="37" t="s">
        <v>90</v>
      </c>
      <c r="O1139" s="38" t="n">
        <v>45704</v>
      </c>
      <c r="P1139" s="39" t="n">
        <v>1399000</v>
      </c>
      <c r="Q1139" s="37" t="n">
        <v>9</v>
      </c>
      <c r="R1139" s="37" t="s">
        <v>185</v>
      </c>
      <c r="S1139" s="37" t="s">
        <v>111</v>
      </c>
      <c r="T1139" s="37" t="s">
        <v>790</v>
      </c>
      <c r="U1139" s="37" t="s">
        <v>52</v>
      </c>
      <c r="V1139" s="37" t="n">
        <f aca="false">IF(O1139="","",YEAR(O1139))</f>
        <v>2025</v>
      </c>
      <c r="W1139" s="37" t="str">
        <f aca="false">IF(E1139&lt;25,"21-24",IF(E1139&lt;30,"25-29",IF(E1139&lt;35,"30-34",IF(E1139&lt;40,"35-39",IF(E1139&lt;45,"40-44","45+")))))</f>
        <v>21-24</v>
      </c>
    </row>
    <row r="1140" customFormat="false" ht="15" hidden="false" customHeight="false" outlineLevel="0" collapsed="false">
      <c r="A1140" s="37" t="s">
        <v>1209</v>
      </c>
      <c r="B1140" s="37" t="s">
        <v>519</v>
      </c>
      <c r="C1140" s="37" t="s">
        <v>396</v>
      </c>
      <c r="D1140" s="37" t="s">
        <v>83</v>
      </c>
      <c r="E1140" s="37" t="n">
        <v>35</v>
      </c>
      <c r="F1140" s="37" t="s">
        <v>101</v>
      </c>
      <c r="G1140" s="37" t="s">
        <v>95</v>
      </c>
      <c r="H1140" s="37" t="s">
        <v>320</v>
      </c>
      <c r="I1140" s="37" t="s">
        <v>62</v>
      </c>
      <c r="J1140" s="37" t="s">
        <v>420</v>
      </c>
      <c r="K1140" s="37" t="s">
        <v>78</v>
      </c>
      <c r="L1140" s="37" t="s">
        <v>104</v>
      </c>
      <c r="M1140" s="37" t="s">
        <v>86</v>
      </c>
      <c r="N1140" s="37" t="s">
        <v>90</v>
      </c>
      <c r="O1140" s="38" t="n">
        <v>42084</v>
      </c>
      <c r="P1140" s="39" t="n">
        <v>3579000</v>
      </c>
      <c r="Q1140" s="37" t="n">
        <v>12</v>
      </c>
      <c r="R1140" s="37" t="s">
        <v>187</v>
      </c>
      <c r="S1140" s="37" t="s">
        <v>111</v>
      </c>
      <c r="T1140" s="37" t="s">
        <v>923</v>
      </c>
      <c r="U1140" s="37" t="s">
        <v>52</v>
      </c>
      <c r="V1140" s="37" t="n">
        <f aca="false">IF(O1140="","",YEAR(O1140))</f>
        <v>2015</v>
      </c>
      <c r="W1140" s="37" t="str">
        <f aca="false">IF(E1140&lt;25,"21-24",IF(E1140&lt;30,"25-29",IF(E1140&lt;35,"30-34",IF(E1140&lt;40,"35-39",IF(E1140&lt;45,"40-44","45+")))))</f>
        <v>35-39</v>
      </c>
    </row>
    <row r="1141" customFormat="false" ht="15" hidden="false" customHeight="false" outlineLevel="0" collapsed="false">
      <c r="A1141" s="37" t="s">
        <v>1670</v>
      </c>
      <c r="B1141" s="37" t="s">
        <v>379</v>
      </c>
      <c r="C1141" s="37" t="s">
        <v>433</v>
      </c>
      <c r="D1141" s="37" t="s">
        <v>82</v>
      </c>
      <c r="E1141" s="37" t="n">
        <v>35</v>
      </c>
      <c r="F1141" s="37" t="s">
        <v>100</v>
      </c>
      <c r="G1141" s="37" t="s">
        <v>95</v>
      </c>
      <c r="H1141" s="37" t="s">
        <v>326</v>
      </c>
      <c r="I1141" s="37" t="s">
        <v>68</v>
      </c>
      <c r="J1141" s="37" t="s">
        <v>569</v>
      </c>
      <c r="K1141" s="37" t="s">
        <v>76</v>
      </c>
      <c r="L1141" s="37" t="s">
        <v>105</v>
      </c>
      <c r="M1141" s="37" t="s">
        <v>86</v>
      </c>
      <c r="N1141" s="37" t="s">
        <v>90</v>
      </c>
      <c r="O1141" s="38" t="n">
        <v>44423</v>
      </c>
      <c r="P1141" s="39" t="n">
        <v>1368000</v>
      </c>
      <c r="Q1141" s="37" t="n">
        <v>3</v>
      </c>
      <c r="R1141" s="37" t="s">
        <v>187</v>
      </c>
      <c r="S1141" s="37" t="s">
        <v>115</v>
      </c>
      <c r="T1141" s="37" t="s">
        <v>1139</v>
      </c>
      <c r="U1141" s="37" t="s">
        <v>53</v>
      </c>
      <c r="V1141" s="37" t="n">
        <f aca="false">IF(O1141="","",YEAR(O1141))</f>
        <v>2021</v>
      </c>
      <c r="W1141" s="37" t="str">
        <f aca="false">IF(E1141&lt;25,"21-24",IF(E1141&lt;30,"25-29",IF(E1141&lt;35,"30-34",IF(E1141&lt;40,"35-39",IF(E1141&lt;45,"40-44","45+")))))</f>
        <v>35-39</v>
      </c>
    </row>
    <row r="1142" customFormat="false" ht="15" hidden="false" customHeight="false" outlineLevel="0" collapsed="false">
      <c r="A1142" s="37" t="s">
        <v>1671</v>
      </c>
      <c r="B1142" s="37" t="s">
        <v>437</v>
      </c>
      <c r="C1142" s="37" t="s">
        <v>370</v>
      </c>
      <c r="D1142" s="37" t="s">
        <v>83</v>
      </c>
      <c r="E1142" s="37" t="n">
        <v>32</v>
      </c>
      <c r="F1142" s="37" t="s">
        <v>101</v>
      </c>
      <c r="G1142" s="37" t="s">
        <v>94</v>
      </c>
      <c r="H1142" s="37" t="s">
        <v>318</v>
      </c>
      <c r="I1142" s="37" t="s">
        <v>60</v>
      </c>
      <c r="J1142" s="37" t="s">
        <v>520</v>
      </c>
      <c r="K1142" s="37" t="s">
        <v>76</v>
      </c>
      <c r="L1142" s="37" t="s">
        <v>105</v>
      </c>
      <c r="M1142" s="37" t="s">
        <v>86</v>
      </c>
      <c r="N1142" s="37" t="s">
        <v>90</v>
      </c>
      <c r="O1142" s="38" t="n">
        <v>45144</v>
      </c>
      <c r="P1142" s="39" t="n">
        <v>623000</v>
      </c>
      <c r="Q1142" s="37" t="n">
        <v>8</v>
      </c>
      <c r="R1142" s="37" t="s">
        <v>185</v>
      </c>
      <c r="S1142" s="37" t="s">
        <v>112</v>
      </c>
      <c r="T1142" s="37" t="s">
        <v>939</v>
      </c>
      <c r="U1142" s="37" t="s">
        <v>52</v>
      </c>
      <c r="V1142" s="37" t="n">
        <f aca="false">IF(O1142="","",YEAR(O1142))</f>
        <v>2023</v>
      </c>
      <c r="W1142" s="37" t="str">
        <f aca="false">IF(E1142&lt;25,"21-24",IF(E1142&lt;30,"25-29",IF(E1142&lt;35,"30-34",IF(E1142&lt;40,"35-39",IF(E1142&lt;45,"40-44","45+")))))</f>
        <v>30-34</v>
      </c>
    </row>
    <row r="1143" customFormat="false" ht="15" hidden="false" customHeight="false" outlineLevel="0" collapsed="false">
      <c r="A1143" s="37" t="s">
        <v>1672</v>
      </c>
      <c r="B1143" s="37" t="s">
        <v>465</v>
      </c>
      <c r="C1143" s="37" t="s">
        <v>426</v>
      </c>
      <c r="D1143" s="37" t="s">
        <v>82</v>
      </c>
      <c r="E1143" s="37" t="n">
        <v>35</v>
      </c>
      <c r="F1143" s="37" t="s">
        <v>100</v>
      </c>
      <c r="G1143" s="37" t="s">
        <v>94</v>
      </c>
      <c r="H1143" s="37" t="s">
        <v>318</v>
      </c>
      <c r="I1143" s="37" t="s">
        <v>60</v>
      </c>
      <c r="J1143" s="37" t="s">
        <v>393</v>
      </c>
      <c r="K1143" s="37" t="s">
        <v>77</v>
      </c>
      <c r="L1143" s="37" t="s">
        <v>106</v>
      </c>
      <c r="M1143" s="37" t="s">
        <v>86</v>
      </c>
      <c r="N1143" s="37" t="s">
        <v>90</v>
      </c>
      <c r="O1143" s="38" t="n">
        <v>43238</v>
      </c>
      <c r="P1143" s="39" t="n">
        <v>2434000</v>
      </c>
      <c r="Q1143" s="37" t="n">
        <v>9</v>
      </c>
      <c r="R1143" s="37" t="s">
        <v>185</v>
      </c>
      <c r="S1143" s="37" t="s">
        <v>112</v>
      </c>
      <c r="T1143" s="37" t="s">
        <v>367</v>
      </c>
      <c r="U1143" s="37" t="s">
        <v>52</v>
      </c>
      <c r="V1143" s="37" t="n">
        <f aca="false">IF(O1143="","",YEAR(O1143))</f>
        <v>2018</v>
      </c>
      <c r="W1143" s="37" t="str">
        <f aca="false">IF(E1143&lt;25,"21-24",IF(E1143&lt;30,"25-29",IF(E1143&lt;35,"30-34",IF(E1143&lt;40,"35-39",IF(E1143&lt;45,"40-44","45+")))))</f>
        <v>35-39</v>
      </c>
    </row>
    <row r="1144" customFormat="false" ht="15" hidden="false" customHeight="false" outlineLevel="0" collapsed="false">
      <c r="A1144" s="37" t="s">
        <v>980</v>
      </c>
      <c r="B1144" s="37" t="s">
        <v>419</v>
      </c>
      <c r="C1144" s="37" t="s">
        <v>453</v>
      </c>
      <c r="D1144" s="37" t="s">
        <v>83</v>
      </c>
      <c r="E1144" s="37" t="n">
        <v>42</v>
      </c>
      <c r="F1144" s="37" t="s">
        <v>102</v>
      </c>
      <c r="G1144" s="37" t="s">
        <v>95</v>
      </c>
      <c r="H1144" s="37" t="s">
        <v>325</v>
      </c>
      <c r="I1144" s="37" t="s">
        <v>67</v>
      </c>
      <c r="J1144" s="37" t="s">
        <v>664</v>
      </c>
      <c r="K1144" s="37" t="s">
        <v>78</v>
      </c>
      <c r="L1144" s="37" t="s">
        <v>105</v>
      </c>
      <c r="M1144" s="37" t="s">
        <v>87</v>
      </c>
      <c r="N1144" s="37" t="s">
        <v>90</v>
      </c>
      <c r="O1144" s="38" t="n">
        <v>44554</v>
      </c>
      <c r="P1144" s="39" t="n">
        <v>2594000</v>
      </c>
      <c r="Q1144" s="37" t="n">
        <v>40</v>
      </c>
      <c r="R1144" s="37" t="s">
        <v>185</v>
      </c>
      <c r="S1144" s="37" t="s">
        <v>114</v>
      </c>
      <c r="T1144" s="37" t="s">
        <v>849</v>
      </c>
      <c r="U1144" s="37" t="s">
        <v>52</v>
      </c>
      <c r="V1144" s="37" t="n">
        <f aca="false">IF(O1144="","",YEAR(O1144))</f>
        <v>2021</v>
      </c>
      <c r="W1144" s="37" t="str">
        <f aca="false">IF(E1144&lt;25,"21-24",IF(E1144&lt;30,"25-29",IF(E1144&lt;35,"30-34",IF(E1144&lt;40,"35-39",IF(E1144&lt;45,"40-44","45+")))))</f>
        <v>40-44</v>
      </c>
    </row>
    <row r="1145" customFormat="false" ht="15" hidden="false" customHeight="false" outlineLevel="0" collapsed="false">
      <c r="A1145" s="37" t="s">
        <v>1177</v>
      </c>
      <c r="B1145" s="37" t="s">
        <v>437</v>
      </c>
      <c r="C1145" s="37" t="s">
        <v>387</v>
      </c>
      <c r="D1145" s="37" t="s">
        <v>82</v>
      </c>
      <c r="E1145" s="37" t="n">
        <v>41</v>
      </c>
      <c r="F1145" s="37" t="s">
        <v>100</v>
      </c>
      <c r="G1145" s="37" t="s">
        <v>97</v>
      </c>
      <c r="H1145" s="37" t="s">
        <v>324</v>
      </c>
      <c r="I1145" s="37" t="s">
        <v>66</v>
      </c>
      <c r="J1145" s="37" t="s">
        <v>434</v>
      </c>
      <c r="K1145" s="37" t="s">
        <v>78</v>
      </c>
      <c r="L1145" s="37" t="s">
        <v>105</v>
      </c>
      <c r="M1145" s="37" t="s">
        <v>87</v>
      </c>
      <c r="N1145" s="37" t="s">
        <v>92</v>
      </c>
      <c r="O1145" s="38" t="n">
        <v>42605</v>
      </c>
      <c r="P1145" s="39" t="n">
        <v>3673000</v>
      </c>
      <c r="Q1145" s="37" t="n">
        <v>7</v>
      </c>
      <c r="R1145" s="37" t="s">
        <v>185</v>
      </c>
      <c r="S1145" s="37" t="s">
        <v>115</v>
      </c>
      <c r="T1145" s="37" t="s">
        <v>548</v>
      </c>
      <c r="U1145" s="37" t="s">
        <v>52</v>
      </c>
      <c r="V1145" s="37" t="n">
        <f aca="false">IF(O1145="","",YEAR(O1145))</f>
        <v>2016</v>
      </c>
      <c r="W1145" s="37" t="str">
        <f aca="false">IF(E1145&lt;25,"21-24",IF(E1145&lt;30,"25-29",IF(E1145&lt;35,"30-34",IF(E1145&lt;40,"35-39",IF(E1145&lt;45,"40-44","45+")))))</f>
        <v>40-44</v>
      </c>
    </row>
    <row r="1146" customFormat="false" ht="15" hidden="false" customHeight="false" outlineLevel="0" collapsed="false">
      <c r="A1146" s="37" t="s">
        <v>983</v>
      </c>
      <c r="B1146" s="37" t="s">
        <v>422</v>
      </c>
      <c r="C1146" s="37" t="s">
        <v>413</v>
      </c>
      <c r="D1146" s="37" t="s">
        <v>82</v>
      </c>
      <c r="E1146" s="37" t="n">
        <v>38</v>
      </c>
      <c r="F1146" s="37" t="s">
        <v>101</v>
      </c>
      <c r="G1146" s="37" t="s">
        <v>94</v>
      </c>
      <c r="H1146" s="37" t="s">
        <v>318</v>
      </c>
      <c r="I1146" s="37" t="s">
        <v>60</v>
      </c>
      <c r="J1146" s="37" t="s">
        <v>407</v>
      </c>
      <c r="K1146" s="37" t="s">
        <v>78</v>
      </c>
      <c r="L1146" s="37" t="s">
        <v>105</v>
      </c>
      <c r="M1146" s="37" t="s">
        <v>87</v>
      </c>
      <c r="N1146" s="37" t="s">
        <v>90</v>
      </c>
      <c r="O1146" s="38" t="n">
        <v>43582</v>
      </c>
      <c r="P1146" s="39" t="n">
        <v>4303000</v>
      </c>
      <c r="Q1146" s="37" t="n">
        <v>7</v>
      </c>
      <c r="R1146" s="37" t="s">
        <v>187</v>
      </c>
      <c r="S1146" s="37" t="s">
        <v>113</v>
      </c>
      <c r="T1146" s="37" t="s">
        <v>521</v>
      </c>
      <c r="U1146" s="37" t="s">
        <v>52</v>
      </c>
      <c r="V1146" s="37" t="n">
        <f aca="false">IF(O1146="","",YEAR(O1146))</f>
        <v>2019</v>
      </c>
      <c r="W1146" s="37" t="str">
        <f aca="false">IF(E1146&lt;25,"21-24",IF(E1146&lt;30,"25-29",IF(E1146&lt;35,"30-34",IF(E1146&lt;40,"35-39",IF(E1146&lt;45,"40-44","45+")))))</f>
        <v>35-39</v>
      </c>
    </row>
    <row r="1147" customFormat="false" ht="15" hidden="false" customHeight="false" outlineLevel="0" collapsed="false">
      <c r="A1147" s="37" t="s">
        <v>1673</v>
      </c>
      <c r="B1147" s="37" t="s">
        <v>399</v>
      </c>
      <c r="C1147" s="37" t="s">
        <v>642</v>
      </c>
      <c r="D1147" s="37" t="s">
        <v>83</v>
      </c>
      <c r="E1147" s="37" t="n">
        <v>36</v>
      </c>
      <c r="F1147" s="37" t="s">
        <v>101</v>
      </c>
      <c r="G1147" s="37" t="s">
        <v>94</v>
      </c>
      <c r="H1147" s="37" t="s">
        <v>324</v>
      </c>
      <c r="I1147" s="37" t="s">
        <v>66</v>
      </c>
      <c r="J1147" s="37" t="s">
        <v>687</v>
      </c>
      <c r="K1147" s="37" t="s">
        <v>76</v>
      </c>
      <c r="L1147" s="37" t="s">
        <v>109</v>
      </c>
      <c r="M1147" s="37" t="s">
        <v>86</v>
      </c>
      <c r="N1147" s="37" t="s">
        <v>90</v>
      </c>
      <c r="O1147" s="38" t="n">
        <v>45515</v>
      </c>
      <c r="P1147" s="39" t="n">
        <v>1355000</v>
      </c>
      <c r="Q1147" s="37" t="n">
        <v>13</v>
      </c>
      <c r="R1147" s="37" t="s">
        <v>185</v>
      </c>
      <c r="S1147" s="37" t="s">
        <v>112</v>
      </c>
      <c r="T1147" s="37" t="s">
        <v>451</v>
      </c>
      <c r="U1147" s="37" t="s">
        <v>52</v>
      </c>
      <c r="V1147" s="37" t="n">
        <f aca="false">IF(O1147="","",YEAR(O1147))</f>
        <v>2024</v>
      </c>
      <c r="W1147" s="37" t="str">
        <f aca="false">IF(E1147&lt;25,"21-24",IF(E1147&lt;30,"25-29",IF(E1147&lt;35,"30-34",IF(E1147&lt;40,"35-39",IF(E1147&lt;45,"40-44","45+")))))</f>
        <v>35-39</v>
      </c>
    </row>
    <row r="1148" customFormat="false" ht="15" hidden="false" customHeight="false" outlineLevel="0" collapsed="false">
      <c r="A1148" s="37" t="s">
        <v>535</v>
      </c>
      <c r="B1148" s="37" t="s">
        <v>350</v>
      </c>
      <c r="C1148" s="37" t="s">
        <v>453</v>
      </c>
      <c r="D1148" s="37" t="s">
        <v>83</v>
      </c>
      <c r="E1148" s="37" t="n">
        <v>44</v>
      </c>
      <c r="F1148" s="37" t="s">
        <v>100</v>
      </c>
      <c r="G1148" s="37" t="s">
        <v>94</v>
      </c>
      <c r="H1148" s="37" t="s">
        <v>318</v>
      </c>
      <c r="I1148" s="37" t="s">
        <v>60</v>
      </c>
      <c r="J1148" s="37" t="s">
        <v>407</v>
      </c>
      <c r="K1148" s="37" t="s">
        <v>78</v>
      </c>
      <c r="L1148" s="37" t="s">
        <v>107</v>
      </c>
      <c r="M1148" s="37" t="s">
        <v>88</v>
      </c>
      <c r="N1148" s="37" t="s">
        <v>91</v>
      </c>
      <c r="O1148" s="38" t="n">
        <v>44622</v>
      </c>
      <c r="P1148" s="39" t="n">
        <v>3567000</v>
      </c>
      <c r="Q1148" s="37" t="n">
        <v>13</v>
      </c>
      <c r="R1148" s="37" t="s">
        <v>187</v>
      </c>
      <c r="S1148" s="37" t="s">
        <v>112</v>
      </c>
      <c r="T1148" s="37" t="s">
        <v>443</v>
      </c>
      <c r="U1148" s="37" t="s">
        <v>52</v>
      </c>
      <c r="V1148" s="37" t="n">
        <f aca="false">IF(O1148="","",YEAR(O1148))</f>
        <v>2022</v>
      </c>
      <c r="W1148" s="37" t="str">
        <f aca="false">IF(E1148&lt;25,"21-24",IF(E1148&lt;30,"25-29",IF(E1148&lt;35,"30-34",IF(E1148&lt;40,"35-39",IF(E1148&lt;45,"40-44","45+")))))</f>
        <v>40-44</v>
      </c>
    </row>
    <row r="1149" customFormat="false" ht="15" hidden="false" customHeight="false" outlineLevel="0" collapsed="false">
      <c r="A1149" s="37" t="s">
        <v>1674</v>
      </c>
      <c r="B1149" s="37" t="s">
        <v>439</v>
      </c>
      <c r="C1149" s="37" t="s">
        <v>642</v>
      </c>
      <c r="D1149" s="37" t="s">
        <v>83</v>
      </c>
      <c r="E1149" s="37" t="n">
        <v>25</v>
      </c>
      <c r="F1149" s="37" t="s">
        <v>100</v>
      </c>
      <c r="G1149" s="37" t="s">
        <v>95</v>
      </c>
      <c r="H1149" s="37" t="s">
        <v>318</v>
      </c>
      <c r="I1149" s="37" t="s">
        <v>60</v>
      </c>
      <c r="J1149" s="37" t="s">
        <v>366</v>
      </c>
      <c r="K1149" s="37" t="s">
        <v>76</v>
      </c>
      <c r="L1149" s="37" t="s">
        <v>106</v>
      </c>
      <c r="M1149" s="37" t="s">
        <v>87</v>
      </c>
      <c r="N1149" s="37" t="s">
        <v>90</v>
      </c>
      <c r="O1149" s="38" t="n">
        <v>45399</v>
      </c>
      <c r="P1149" s="39" t="n">
        <v>1244000</v>
      </c>
      <c r="Q1149" s="37" t="n">
        <v>21</v>
      </c>
      <c r="R1149" s="37" t="s">
        <v>187</v>
      </c>
      <c r="S1149" s="37" t="s">
        <v>114</v>
      </c>
      <c r="T1149" s="37" t="s">
        <v>1126</v>
      </c>
      <c r="U1149" s="37" t="s">
        <v>52</v>
      </c>
      <c r="V1149" s="37" t="n">
        <f aca="false">IF(O1149="","",YEAR(O1149))</f>
        <v>2024</v>
      </c>
      <c r="W1149" s="37" t="str">
        <f aca="false">IF(E1149&lt;25,"21-24",IF(E1149&lt;30,"25-29",IF(E1149&lt;35,"30-34",IF(E1149&lt;40,"35-39",IF(E1149&lt;45,"40-44","45+")))))</f>
        <v>25-29</v>
      </c>
    </row>
    <row r="1150" customFormat="false" ht="15" hidden="false" customHeight="false" outlineLevel="0" collapsed="false">
      <c r="A1150" s="37" t="s">
        <v>1675</v>
      </c>
      <c r="B1150" s="37" t="s">
        <v>391</v>
      </c>
      <c r="C1150" s="37" t="s">
        <v>469</v>
      </c>
      <c r="D1150" s="37" t="s">
        <v>83</v>
      </c>
      <c r="E1150" s="37" t="n">
        <v>30</v>
      </c>
      <c r="F1150" s="37" t="s">
        <v>101</v>
      </c>
      <c r="G1150" s="37" t="s">
        <v>97</v>
      </c>
      <c r="H1150" s="37" t="s">
        <v>318</v>
      </c>
      <c r="I1150" s="37" t="s">
        <v>60</v>
      </c>
      <c r="J1150" s="37" t="s">
        <v>393</v>
      </c>
      <c r="K1150" s="37" t="s">
        <v>77</v>
      </c>
      <c r="L1150" s="37" t="s">
        <v>106</v>
      </c>
      <c r="M1150" s="37" t="s">
        <v>86</v>
      </c>
      <c r="N1150" s="37" t="s">
        <v>90</v>
      </c>
      <c r="O1150" s="38" t="n">
        <v>43262</v>
      </c>
      <c r="P1150" s="39" t="n">
        <v>2287000</v>
      </c>
      <c r="Q1150" s="37" t="n">
        <v>4</v>
      </c>
      <c r="R1150" s="37" t="s">
        <v>185</v>
      </c>
      <c r="S1150" s="37" t="s">
        <v>112</v>
      </c>
      <c r="T1150" s="37" t="s">
        <v>891</v>
      </c>
      <c r="U1150" s="37" t="s">
        <v>53</v>
      </c>
      <c r="V1150" s="37" t="n">
        <f aca="false">IF(O1150="","",YEAR(O1150))</f>
        <v>2018</v>
      </c>
      <c r="W1150" s="37" t="str">
        <f aca="false">IF(E1150&lt;25,"21-24",IF(E1150&lt;30,"25-29",IF(E1150&lt;35,"30-34",IF(E1150&lt;40,"35-39",IF(E1150&lt;45,"40-44","45+")))))</f>
        <v>30-34</v>
      </c>
    </row>
    <row r="1151" customFormat="false" ht="15" hidden="false" customHeight="false" outlineLevel="0" collapsed="false">
      <c r="A1151" s="37" t="s">
        <v>1299</v>
      </c>
      <c r="B1151" s="37" t="s">
        <v>519</v>
      </c>
      <c r="C1151" s="37" t="s">
        <v>429</v>
      </c>
      <c r="D1151" s="37" t="s">
        <v>82</v>
      </c>
      <c r="E1151" s="37" t="n">
        <v>41</v>
      </c>
      <c r="F1151" s="37" t="s">
        <v>101</v>
      </c>
      <c r="G1151" s="37" t="s">
        <v>94</v>
      </c>
      <c r="H1151" s="37" t="s">
        <v>326</v>
      </c>
      <c r="I1151" s="37" t="s">
        <v>68</v>
      </c>
      <c r="J1151" s="37" t="s">
        <v>789</v>
      </c>
      <c r="K1151" s="37" t="s">
        <v>78</v>
      </c>
      <c r="L1151" s="37" t="s">
        <v>106</v>
      </c>
      <c r="M1151" s="37" t="s">
        <v>87</v>
      </c>
      <c r="N1151" s="37" t="s">
        <v>90</v>
      </c>
      <c r="O1151" s="38" t="n">
        <v>44174</v>
      </c>
      <c r="P1151" s="39" t="n">
        <v>3781000</v>
      </c>
      <c r="Q1151" s="37" t="n">
        <v>13</v>
      </c>
      <c r="R1151" s="37" t="s">
        <v>187</v>
      </c>
      <c r="S1151" s="37" t="s">
        <v>111</v>
      </c>
      <c r="T1151" s="37" t="s">
        <v>1651</v>
      </c>
      <c r="U1151" s="37" t="s">
        <v>53</v>
      </c>
      <c r="V1151" s="37" t="n">
        <f aca="false">IF(O1151="","",YEAR(O1151))</f>
        <v>2020</v>
      </c>
      <c r="W1151" s="37" t="str">
        <f aca="false">IF(E1151&lt;25,"21-24",IF(E1151&lt;30,"25-29",IF(E1151&lt;35,"30-34",IF(E1151&lt;40,"35-39",IF(E1151&lt;45,"40-44","45+")))))</f>
        <v>40-44</v>
      </c>
    </row>
    <row r="1152" customFormat="false" ht="15" hidden="false" customHeight="false" outlineLevel="0" collapsed="false">
      <c r="A1152" s="37" t="s">
        <v>1676</v>
      </c>
      <c r="B1152" s="37" t="s">
        <v>641</v>
      </c>
      <c r="C1152" s="37" t="s">
        <v>453</v>
      </c>
      <c r="D1152" s="37" t="s">
        <v>82</v>
      </c>
      <c r="E1152" s="37" t="n">
        <v>23</v>
      </c>
      <c r="F1152" s="37" t="s">
        <v>100</v>
      </c>
      <c r="G1152" s="37" t="s">
        <v>94</v>
      </c>
      <c r="H1152" s="37" t="s">
        <v>326</v>
      </c>
      <c r="I1152" s="37" t="s">
        <v>68</v>
      </c>
      <c r="J1152" s="37" t="s">
        <v>569</v>
      </c>
      <c r="K1152" s="37" t="s">
        <v>76</v>
      </c>
      <c r="L1152" s="37" t="s">
        <v>106</v>
      </c>
      <c r="M1152" s="37" t="s">
        <v>86</v>
      </c>
      <c r="N1152" s="37" t="s">
        <v>90</v>
      </c>
      <c r="O1152" s="38" t="n">
        <v>45821</v>
      </c>
      <c r="P1152" s="39" t="n">
        <v>600000</v>
      </c>
      <c r="Q1152" s="37" t="n">
        <v>11</v>
      </c>
      <c r="R1152" s="37" t="s">
        <v>187</v>
      </c>
      <c r="S1152" s="37" t="s">
        <v>114</v>
      </c>
      <c r="T1152" s="37" t="s">
        <v>513</v>
      </c>
      <c r="U1152" s="37" t="s">
        <v>52</v>
      </c>
      <c r="V1152" s="37" t="n">
        <f aca="false">IF(O1152="","",YEAR(O1152))</f>
        <v>2025</v>
      </c>
      <c r="W1152" s="37" t="str">
        <f aca="false">IF(E1152&lt;25,"21-24",IF(E1152&lt;30,"25-29",IF(E1152&lt;35,"30-34",IF(E1152&lt;40,"35-39",IF(E1152&lt;45,"40-44","45+")))))</f>
        <v>21-24</v>
      </c>
    </row>
    <row r="1153" customFormat="false" ht="15" hidden="false" customHeight="false" outlineLevel="0" collapsed="false">
      <c r="A1153" s="37" t="s">
        <v>891</v>
      </c>
      <c r="B1153" s="37" t="s">
        <v>468</v>
      </c>
      <c r="C1153" s="37" t="s">
        <v>365</v>
      </c>
      <c r="D1153" s="37" t="s">
        <v>83</v>
      </c>
      <c r="E1153" s="37" t="n">
        <v>39</v>
      </c>
      <c r="F1153" s="37" t="s">
        <v>101</v>
      </c>
      <c r="G1153" s="37" t="s">
        <v>98</v>
      </c>
      <c r="H1153" s="37" t="s">
        <v>318</v>
      </c>
      <c r="I1153" s="37" t="s">
        <v>60</v>
      </c>
      <c r="J1153" s="37" t="s">
        <v>407</v>
      </c>
      <c r="K1153" s="37" t="s">
        <v>78</v>
      </c>
      <c r="L1153" s="37" t="s">
        <v>107</v>
      </c>
      <c r="M1153" s="37" t="s">
        <v>87</v>
      </c>
      <c r="N1153" s="37" t="s">
        <v>91</v>
      </c>
      <c r="O1153" s="38" t="n">
        <v>44027</v>
      </c>
      <c r="P1153" s="39" t="n">
        <v>4377000</v>
      </c>
      <c r="Q1153" s="37" t="n">
        <v>8</v>
      </c>
      <c r="R1153" s="37" t="s">
        <v>185</v>
      </c>
      <c r="S1153" s="37" t="s">
        <v>111</v>
      </c>
      <c r="T1153" s="37"/>
      <c r="U1153" s="37" t="s">
        <v>53</v>
      </c>
      <c r="V1153" s="37" t="n">
        <f aca="false">IF(O1153="","",YEAR(O1153))</f>
        <v>2020</v>
      </c>
      <c r="W1153" s="37" t="str">
        <f aca="false">IF(E1153&lt;25,"21-24",IF(E1153&lt;30,"25-29",IF(E1153&lt;35,"30-34",IF(E1153&lt;40,"35-39",IF(E1153&lt;45,"40-44","45+")))))</f>
        <v>35-39</v>
      </c>
    </row>
    <row r="1154" customFormat="false" ht="15" hidden="false" customHeight="false" outlineLevel="0" collapsed="false">
      <c r="A1154" s="37" t="s">
        <v>1677</v>
      </c>
      <c r="B1154" s="37" t="s">
        <v>432</v>
      </c>
      <c r="C1154" s="37" t="s">
        <v>361</v>
      </c>
      <c r="D1154" s="37" t="s">
        <v>83</v>
      </c>
      <c r="E1154" s="37" t="n">
        <v>37</v>
      </c>
      <c r="F1154" s="37" t="s">
        <v>102</v>
      </c>
      <c r="G1154" s="37" t="s">
        <v>94</v>
      </c>
      <c r="H1154" s="37" t="s">
        <v>326</v>
      </c>
      <c r="I1154" s="37" t="s">
        <v>68</v>
      </c>
      <c r="J1154" s="37" t="s">
        <v>569</v>
      </c>
      <c r="K1154" s="37" t="s">
        <v>76</v>
      </c>
      <c r="L1154" s="37" t="s">
        <v>107</v>
      </c>
      <c r="M1154" s="37" t="s">
        <v>88</v>
      </c>
      <c r="N1154" s="37" t="s">
        <v>90</v>
      </c>
      <c r="O1154" s="38" t="n">
        <v>42612</v>
      </c>
      <c r="P1154" s="39" t="n">
        <v>996000</v>
      </c>
      <c r="Q1154" s="37" t="n">
        <v>11</v>
      </c>
      <c r="R1154" s="37" t="s">
        <v>187</v>
      </c>
      <c r="S1154" s="37" t="s">
        <v>112</v>
      </c>
      <c r="T1154" s="37" t="s">
        <v>1290</v>
      </c>
      <c r="U1154" s="37" t="s">
        <v>52</v>
      </c>
      <c r="V1154" s="37" t="n">
        <f aca="false">IF(O1154="","",YEAR(O1154))</f>
        <v>2016</v>
      </c>
      <c r="W1154" s="37" t="str">
        <f aca="false">IF(E1154&lt;25,"21-24",IF(E1154&lt;30,"25-29",IF(E1154&lt;35,"30-34",IF(E1154&lt;40,"35-39",IF(E1154&lt;45,"40-44","45+")))))</f>
        <v>35-39</v>
      </c>
    </row>
    <row r="1155" customFormat="false" ht="15" hidden="false" customHeight="false" outlineLevel="0" collapsed="false">
      <c r="A1155" s="37" t="s">
        <v>1678</v>
      </c>
      <c r="B1155" s="37" t="s">
        <v>355</v>
      </c>
      <c r="C1155" s="37" t="s">
        <v>516</v>
      </c>
      <c r="D1155" s="37" t="s">
        <v>83</v>
      </c>
      <c r="E1155" s="37" t="n">
        <v>33</v>
      </c>
      <c r="F1155" s="37" t="s">
        <v>101</v>
      </c>
      <c r="G1155" s="37" t="s">
        <v>94</v>
      </c>
      <c r="H1155" s="37" t="s">
        <v>319</v>
      </c>
      <c r="I1155" s="37" t="s">
        <v>61</v>
      </c>
      <c r="J1155" s="37" t="s">
        <v>380</v>
      </c>
      <c r="K1155" s="37" t="s">
        <v>76</v>
      </c>
      <c r="L1155" s="37" t="s">
        <v>106</v>
      </c>
      <c r="M1155" s="37" t="s">
        <v>86</v>
      </c>
      <c r="N1155" s="37" t="s">
        <v>90</v>
      </c>
      <c r="O1155" s="38" t="n">
        <v>45512</v>
      </c>
      <c r="P1155" s="39" t="n">
        <v>1161000</v>
      </c>
      <c r="Q1155" s="37" t="n">
        <v>23</v>
      </c>
      <c r="R1155" s="37" t="s">
        <v>185</v>
      </c>
      <c r="S1155" s="37" t="s">
        <v>113</v>
      </c>
      <c r="T1155" s="37" t="s">
        <v>514</v>
      </c>
      <c r="U1155" s="37" t="s">
        <v>53</v>
      </c>
      <c r="V1155" s="37" t="n">
        <f aca="false">IF(O1155="","",YEAR(O1155))</f>
        <v>2024</v>
      </c>
      <c r="W1155" s="37" t="str">
        <f aca="false">IF(E1155&lt;25,"21-24",IF(E1155&lt;30,"25-29",IF(E1155&lt;35,"30-34",IF(E1155&lt;40,"35-39",IF(E1155&lt;45,"40-44","45+")))))</f>
        <v>30-34</v>
      </c>
    </row>
    <row r="1156" customFormat="false" ht="15" hidden="false" customHeight="false" outlineLevel="0" collapsed="false">
      <c r="A1156" s="37" t="s">
        <v>1679</v>
      </c>
      <c r="B1156" s="37" t="s">
        <v>437</v>
      </c>
      <c r="C1156" s="37" t="s">
        <v>433</v>
      </c>
      <c r="D1156" s="37" t="s">
        <v>82</v>
      </c>
      <c r="E1156" s="37" t="n">
        <v>27</v>
      </c>
      <c r="F1156" s="37" t="s">
        <v>101</v>
      </c>
      <c r="G1156" s="37" t="s">
        <v>95</v>
      </c>
      <c r="H1156" s="37" t="s">
        <v>326</v>
      </c>
      <c r="I1156" s="37" t="s">
        <v>68</v>
      </c>
      <c r="J1156" s="37" t="s">
        <v>403</v>
      </c>
      <c r="K1156" s="37" t="s">
        <v>76</v>
      </c>
      <c r="L1156" s="37" t="s">
        <v>108</v>
      </c>
      <c r="M1156" s="37" t="s">
        <v>88</v>
      </c>
      <c r="N1156" s="37" t="s">
        <v>92</v>
      </c>
      <c r="O1156" s="38" t="n">
        <v>44213</v>
      </c>
      <c r="P1156" s="39" t="n">
        <v>824000</v>
      </c>
      <c r="Q1156" s="37" t="n">
        <v>11</v>
      </c>
      <c r="R1156" s="37" t="s">
        <v>185</v>
      </c>
      <c r="S1156" s="37" t="s">
        <v>112</v>
      </c>
      <c r="T1156" s="37" t="s">
        <v>695</v>
      </c>
      <c r="U1156" s="37" t="s">
        <v>52</v>
      </c>
      <c r="V1156" s="37" t="n">
        <f aca="false">IF(O1156="","",YEAR(O1156))</f>
        <v>2021</v>
      </c>
      <c r="W1156" s="37" t="str">
        <f aca="false">IF(E1156&lt;25,"21-24",IF(E1156&lt;30,"25-29",IF(E1156&lt;35,"30-34",IF(E1156&lt;40,"35-39",IF(E1156&lt;45,"40-44","45+")))))</f>
        <v>25-29</v>
      </c>
    </row>
    <row r="1157" customFormat="false" ht="15" hidden="false" customHeight="false" outlineLevel="0" collapsed="false">
      <c r="A1157" s="37" t="s">
        <v>1680</v>
      </c>
      <c r="B1157" s="37" t="s">
        <v>369</v>
      </c>
      <c r="C1157" s="37" t="s">
        <v>387</v>
      </c>
      <c r="D1157" s="37" t="s">
        <v>82</v>
      </c>
      <c r="E1157" s="37" t="n">
        <v>24</v>
      </c>
      <c r="F1157" s="37" t="s">
        <v>100</v>
      </c>
      <c r="G1157" s="37" t="s">
        <v>94</v>
      </c>
      <c r="H1157" s="37" t="s">
        <v>318</v>
      </c>
      <c r="I1157" s="37" t="s">
        <v>60</v>
      </c>
      <c r="J1157" s="37" t="s">
        <v>384</v>
      </c>
      <c r="K1157" s="37" t="s">
        <v>76</v>
      </c>
      <c r="L1157" s="37" t="s">
        <v>105</v>
      </c>
      <c r="M1157" s="37" t="s">
        <v>86</v>
      </c>
      <c r="N1157" s="37" t="s">
        <v>90</v>
      </c>
      <c r="O1157" s="38" t="n">
        <v>45537</v>
      </c>
      <c r="P1157" s="39" t="n">
        <v>640000</v>
      </c>
      <c r="Q1157" s="37" t="n">
        <v>3</v>
      </c>
      <c r="R1157" s="37" t="s">
        <v>185</v>
      </c>
      <c r="S1157" s="37" t="s">
        <v>111</v>
      </c>
      <c r="T1157" s="37" t="s">
        <v>615</v>
      </c>
      <c r="U1157" s="37" t="s">
        <v>52</v>
      </c>
      <c r="V1157" s="37" t="n">
        <f aca="false">IF(O1157="","",YEAR(O1157))</f>
        <v>2024</v>
      </c>
      <c r="W1157" s="37" t="str">
        <f aca="false">IF(E1157&lt;25,"21-24",IF(E1157&lt;30,"25-29",IF(E1157&lt;35,"30-34",IF(E1157&lt;40,"35-39",IF(E1157&lt;45,"40-44","45+")))))</f>
        <v>21-24</v>
      </c>
    </row>
    <row r="1158" customFormat="false" ht="15" hidden="false" customHeight="false" outlineLevel="0" collapsed="false">
      <c r="A1158" s="37" t="s">
        <v>1681</v>
      </c>
      <c r="B1158" s="37" t="s">
        <v>374</v>
      </c>
      <c r="C1158" s="37" t="s">
        <v>356</v>
      </c>
      <c r="D1158" s="37" t="s">
        <v>83</v>
      </c>
      <c r="E1158" s="37" t="n">
        <v>31</v>
      </c>
      <c r="F1158" s="37" t="s">
        <v>101</v>
      </c>
      <c r="G1158" s="37" t="s">
        <v>94</v>
      </c>
      <c r="H1158" s="37" t="s">
        <v>319</v>
      </c>
      <c r="I1158" s="37" t="s">
        <v>61</v>
      </c>
      <c r="J1158" s="37" t="s">
        <v>380</v>
      </c>
      <c r="K1158" s="37" t="s">
        <v>76</v>
      </c>
      <c r="L1158" s="37" t="s">
        <v>109</v>
      </c>
      <c r="M1158" s="37" t="s">
        <v>87</v>
      </c>
      <c r="N1158" s="37" t="s">
        <v>90</v>
      </c>
      <c r="O1158" s="38" t="n">
        <v>45289</v>
      </c>
      <c r="P1158" s="39" t="n">
        <v>1119000</v>
      </c>
      <c r="Q1158" s="37" t="n">
        <v>21</v>
      </c>
      <c r="R1158" s="37" t="s">
        <v>187</v>
      </c>
      <c r="S1158" s="37" t="s">
        <v>111</v>
      </c>
      <c r="T1158" s="37" t="s">
        <v>514</v>
      </c>
      <c r="U1158" s="37" t="s">
        <v>52</v>
      </c>
      <c r="V1158" s="37" t="n">
        <f aca="false">IF(O1158="","",YEAR(O1158))</f>
        <v>2023</v>
      </c>
      <c r="W1158" s="37" t="str">
        <f aca="false">IF(E1158&lt;25,"21-24",IF(E1158&lt;30,"25-29",IF(E1158&lt;35,"30-34",IF(E1158&lt;40,"35-39",IF(E1158&lt;45,"40-44","45+")))))</f>
        <v>30-34</v>
      </c>
    </row>
    <row r="1159" customFormat="false" ht="15" hidden="false" customHeight="false" outlineLevel="0" collapsed="false">
      <c r="A1159" s="37" t="s">
        <v>1072</v>
      </c>
      <c r="B1159" s="37" t="s">
        <v>494</v>
      </c>
      <c r="C1159" s="37" t="s">
        <v>387</v>
      </c>
      <c r="D1159" s="37" t="s">
        <v>82</v>
      </c>
      <c r="E1159" s="37" t="n">
        <v>39</v>
      </c>
      <c r="F1159" s="37" t="s">
        <v>102</v>
      </c>
      <c r="G1159" s="37" t="s">
        <v>95</v>
      </c>
      <c r="H1159" s="37" t="s">
        <v>324</v>
      </c>
      <c r="I1159" s="37" t="s">
        <v>66</v>
      </c>
      <c r="J1159" s="37" t="s">
        <v>434</v>
      </c>
      <c r="K1159" s="37" t="s">
        <v>78</v>
      </c>
      <c r="L1159" s="37" t="s">
        <v>108</v>
      </c>
      <c r="M1159" s="37" t="s">
        <v>88</v>
      </c>
      <c r="N1159" s="37" t="s">
        <v>91</v>
      </c>
      <c r="O1159" s="38" t="n">
        <v>44004</v>
      </c>
      <c r="P1159" s="39" t="n">
        <v>3525000</v>
      </c>
      <c r="Q1159" s="37" t="n">
        <v>8</v>
      </c>
      <c r="R1159" s="37" t="s">
        <v>187</v>
      </c>
      <c r="S1159" s="37" t="s">
        <v>113</v>
      </c>
      <c r="T1159" s="37" t="s">
        <v>451</v>
      </c>
      <c r="U1159" s="37" t="s">
        <v>52</v>
      </c>
      <c r="V1159" s="37" t="n">
        <f aca="false">IF(O1159="","",YEAR(O1159))</f>
        <v>2020</v>
      </c>
      <c r="W1159" s="37" t="str">
        <f aca="false">IF(E1159&lt;25,"21-24",IF(E1159&lt;30,"25-29",IF(E1159&lt;35,"30-34",IF(E1159&lt;40,"35-39",IF(E1159&lt;45,"40-44","45+")))))</f>
        <v>35-39</v>
      </c>
    </row>
    <row r="1160" customFormat="false" ht="15" hidden="false" customHeight="false" outlineLevel="0" collapsed="false">
      <c r="A1160" s="37" t="s">
        <v>1682</v>
      </c>
      <c r="B1160" s="37" t="s">
        <v>364</v>
      </c>
      <c r="C1160" s="37" t="s">
        <v>356</v>
      </c>
      <c r="D1160" s="37" t="s">
        <v>83</v>
      </c>
      <c r="E1160" s="37" t="n">
        <v>21</v>
      </c>
      <c r="F1160" s="37" t="s">
        <v>100</v>
      </c>
      <c r="G1160" s="37" t="s">
        <v>95</v>
      </c>
      <c r="H1160" s="37" t="s">
        <v>321</v>
      </c>
      <c r="I1160" s="37" t="s">
        <v>63</v>
      </c>
      <c r="J1160" s="37" t="s">
        <v>371</v>
      </c>
      <c r="K1160" s="37" t="s">
        <v>75</v>
      </c>
      <c r="L1160" s="37" t="s">
        <v>106</v>
      </c>
      <c r="M1160" s="37" t="s">
        <v>87</v>
      </c>
      <c r="N1160" s="37" t="s">
        <v>90</v>
      </c>
      <c r="O1160" s="38" t="n">
        <v>46247</v>
      </c>
      <c r="P1160" s="39" t="n">
        <v>335000</v>
      </c>
      <c r="Q1160" s="37" t="n">
        <v>32</v>
      </c>
      <c r="R1160" s="37" t="s">
        <v>187</v>
      </c>
      <c r="S1160" s="37" t="s">
        <v>113</v>
      </c>
      <c r="T1160" s="37" t="s">
        <v>951</v>
      </c>
      <c r="U1160" s="37" t="s">
        <v>52</v>
      </c>
      <c r="V1160" s="37" t="n">
        <f aca="false">IF(O1160="","",YEAR(O1160))</f>
        <v>2026</v>
      </c>
      <c r="W1160" s="37" t="str">
        <f aca="false">IF(E1160&lt;25,"21-24",IF(E1160&lt;30,"25-29",IF(E1160&lt;35,"30-34",IF(E1160&lt;40,"35-39",IF(E1160&lt;45,"40-44","45+")))))</f>
        <v>21-24</v>
      </c>
    </row>
    <row r="1161" customFormat="false" ht="15" hidden="false" customHeight="false" outlineLevel="0" collapsed="false">
      <c r="A1161" s="37" t="s">
        <v>1683</v>
      </c>
      <c r="B1161" s="37" t="s">
        <v>600</v>
      </c>
      <c r="C1161" s="37" t="s">
        <v>351</v>
      </c>
      <c r="D1161" s="37" t="s">
        <v>83</v>
      </c>
      <c r="E1161" s="37" t="n">
        <v>34</v>
      </c>
      <c r="F1161" s="37" t="s">
        <v>100</v>
      </c>
      <c r="G1161" s="37" t="s">
        <v>95</v>
      </c>
      <c r="H1161" s="37" t="s">
        <v>319</v>
      </c>
      <c r="I1161" s="37" t="s">
        <v>61</v>
      </c>
      <c r="J1161" s="37" t="s">
        <v>491</v>
      </c>
      <c r="K1161" s="37" t="s">
        <v>76</v>
      </c>
      <c r="L1161" s="37" t="s">
        <v>105</v>
      </c>
      <c r="M1161" s="37" t="s">
        <v>87</v>
      </c>
      <c r="N1161" s="37" t="s">
        <v>90</v>
      </c>
      <c r="O1161" s="38" t="n">
        <v>42386</v>
      </c>
      <c r="P1161" s="39" t="n">
        <v>1001000</v>
      </c>
      <c r="Q1161" s="37" t="n">
        <v>7</v>
      </c>
      <c r="R1161" s="37" t="s">
        <v>187</v>
      </c>
      <c r="S1161" s="37" t="s">
        <v>115</v>
      </c>
      <c r="T1161" s="37" t="s">
        <v>577</v>
      </c>
      <c r="U1161" s="37" t="s">
        <v>52</v>
      </c>
      <c r="V1161" s="37" t="n">
        <f aca="false">IF(O1161="","",YEAR(O1161))</f>
        <v>2016</v>
      </c>
      <c r="W1161" s="37" t="str">
        <f aca="false">IF(E1161&lt;25,"21-24",IF(E1161&lt;30,"25-29",IF(E1161&lt;35,"30-34",IF(E1161&lt;40,"35-39",IF(E1161&lt;45,"40-44","45+")))))</f>
        <v>30-34</v>
      </c>
    </row>
    <row r="1162" customFormat="false" ht="15" hidden="false" customHeight="false" outlineLevel="0" collapsed="false">
      <c r="A1162" s="37" t="s">
        <v>1684</v>
      </c>
      <c r="B1162" s="37" t="s">
        <v>576</v>
      </c>
      <c r="C1162" s="37" t="s">
        <v>396</v>
      </c>
      <c r="D1162" s="37" t="s">
        <v>82</v>
      </c>
      <c r="E1162" s="37" t="n">
        <v>30</v>
      </c>
      <c r="F1162" s="37" t="s">
        <v>100</v>
      </c>
      <c r="G1162" s="37" t="s">
        <v>94</v>
      </c>
      <c r="H1162" s="37" t="s">
        <v>319</v>
      </c>
      <c r="I1162" s="37" t="s">
        <v>61</v>
      </c>
      <c r="J1162" s="37" t="s">
        <v>508</v>
      </c>
      <c r="K1162" s="37" t="s">
        <v>76</v>
      </c>
      <c r="L1162" s="37" t="s">
        <v>108</v>
      </c>
      <c r="M1162" s="37" t="s">
        <v>87</v>
      </c>
      <c r="N1162" s="37" t="s">
        <v>90</v>
      </c>
      <c r="O1162" s="38" t="n">
        <v>44661</v>
      </c>
      <c r="P1162" s="39" t="n">
        <v>821000</v>
      </c>
      <c r="Q1162" s="37" t="n">
        <v>8</v>
      </c>
      <c r="R1162" s="37" t="s">
        <v>187</v>
      </c>
      <c r="S1162" s="37" t="s">
        <v>113</v>
      </c>
      <c r="T1162" s="37" t="s">
        <v>1321</v>
      </c>
      <c r="U1162" s="37" t="s">
        <v>52</v>
      </c>
      <c r="V1162" s="37" t="n">
        <f aca="false">IF(O1162="","",YEAR(O1162))</f>
        <v>2022</v>
      </c>
      <c r="W1162" s="37" t="str">
        <f aca="false">IF(E1162&lt;25,"21-24",IF(E1162&lt;30,"25-29",IF(E1162&lt;35,"30-34",IF(E1162&lt;40,"35-39",IF(E1162&lt;45,"40-44","45+")))))</f>
        <v>30-34</v>
      </c>
    </row>
    <row r="1163" customFormat="false" ht="15" hidden="false" customHeight="false" outlineLevel="0" collapsed="false">
      <c r="A1163" s="37" t="s">
        <v>1685</v>
      </c>
      <c r="B1163" s="37" t="s">
        <v>386</v>
      </c>
      <c r="C1163" s="37" t="s">
        <v>351</v>
      </c>
      <c r="D1163" s="37" t="s">
        <v>83</v>
      </c>
      <c r="E1163" s="37" t="n">
        <v>37</v>
      </c>
      <c r="F1163" s="37" t="s">
        <v>101</v>
      </c>
      <c r="G1163" s="37" t="s">
        <v>94</v>
      </c>
      <c r="H1163" s="37" t="s">
        <v>320</v>
      </c>
      <c r="I1163" s="37" t="s">
        <v>62</v>
      </c>
      <c r="J1163" s="37" t="s">
        <v>420</v>
      </c>
      <c r="K1163" s="37" t="s">
        <v>78</v>
      </c>
      <c r="L1163" s="37" t="s">
        <v>105</v>
      </c>
      <c r="M1163" s="37" t="s">
        <v>86</v>
      </c>
      <c r="N1163" s="37" t="s">
        <v>91</v>
      </c>
      <c r="O1163" s="38" t="n">
        <v>46103</v>
      </c>
      <c r="P1163" s="39" t="n">
        <v>3405000</v>
      </c>
      <c r="Q1163" s="37" t="n">
        <v>13</v>
      </c>
      <c r="R1163" s="37" t="s">
        <v>187</v>
      </c>
      <c r="S1163" s="37" t="s">
        <v>112</v>
      </c>
      <c r="T1163" s="37" t="s">
        <v>559</v>
      </c>
      <c r="U1163" s="37" t="s">
        <v>52</v>
      </c>
      <c r="V1163" s="37" t="n">
        <f aca="false">IF(O1163="","",YEAR(O1163))</f>
        <v>2026</v>
      </c>
      <c r="W1163" s="37" t="str">
        <f aca="false">IF(E1163&lt;25,"21-24",IF(E1163&lt;30,"25-29",IF(E1163&lt;35,"30-34",IF(E1163&lt;40,"35-39",IF(E1163&lt;45,"40-44","45+")))))</f>
        <v>35-39</v>
      </c>
    </row>
    <row r="1164" customFormat="false" ht="15" hidden="false" customHeight="false" outlineLevel="0" collapsed="false">
      <c r="A1164" s="37" t="s">
        <v>1686</v>
      </c>
      <c r="B1164" s="37" t="s">
        <v>494</v>
      </c>
      <c r="C1164" s="37" t="s">
        <v>370</v>
      </c>
      <c r="D1164" s="37" t="s">
        <v>83</v>
      </c>
      <c r="E1164" s="37" t="n">
        <v>27</v>
      </c>
      <c r="F1164" s="37" t="s">
        <v>100</v>
      </c>
      <c r="G1164" s="37" t="s">
        <v>94</v>
      </c>
      <c r="H1164" s="37" t="s">
        <v>319</v>
      </c>
      <c r="I1164" s="37" t="s">
        <v>61</v>
      </c>
      <c r="J1164" s="37" t="s">
        <v>491</v>
      </c>
      <c r="K1164" s="37" t="s">
        <v>76</v>
      </c>
      <c r="L1164" s="37" t="s">
        <v>105</v>
      </c>
      <c r="M1164" s="37" t="s">
        <v>87</v>
      </c>
      <c r="N1164" s="37" t="s">
        <v>90</v>
      </c>
      <c r="O1164" s="38" t="n">
        <v>45510</v>
      </c>
      <c r="P1164" s="39" t="n">
        <v>1399000</v>
      </c>
      <c r="Q1164" s="37" t="n">
        <v>0</v>
      </c>
      <c r="R1164" s="37" t="s">
        <v>187</v>
      </c>
      <c r="S1164" s="37" t="s">
        <v>113</v>
      </c>
      <c r="T1164" s="37" t="s">
        <v>743</v>
      </c>
      <c r="U1164" s="37" t="s">
        <v>53</v>
      </c>
      <c r="V1164" s="37" t="n">
        <f aca="false">IF(O1164="","",YEAR(O1164))</f>
        <v>2024</v>
      </c>
      <c r="W1164" s="37" t="str">
        <f aca="false">IF(E1164&lt;25,"21-24",IF(E1164&lt;30,"25-29",IF(E1164&lt;35,"30-34",IF(E1164&lt;40,"35-39",IF(E1164&lt;45,"40-44","45+")))))</f>
        <v>25-29</v>
      </c>
    </row>
    <row r="1165" customFormat="false" ht="15" hidden="false" customHeight="false" outlineLevel="0" collapsed="false">
      <c r="A1165" s="37" t="s">
        <v>1687</v>
      </c>
      <c r="B1165" s="37" t="s">
        <v>479</v>
      </c>
      <c r="C1165" s="37" t="s">
        <v>429</v>
      </c>
      <c r="D1165" s="37" t="s">
        <v>83</v>
      </c>
      <c r="E1165" s="37" t="n">
        <v>21</v>
      </c>
      <c r="F1165" s="37" t="s">
        <v>101</v>
      </c>
      <c r="G1165" s="37" t="s">
        <v>94</v>
      </c>
      <c r="H1165" s="37" t="s">
        <v>325</v>
      </c>
      <c r="I1165" s="37" t="s">
        <v>67</v>
      </c>
      <c r="J1165" s="37" t="s">
        <v>357</v>
      </c>
      <c r="K1165" s="37" t="s">
        <v>75</v>
      </c>
      <c r="L1165" s="37" t="s">
        <v>105</v>
      </c>
      <c r="M1165" s="37" t="s">
        <v>86</v>
      </c>
      <c r="N1165" s="37" t="s">
        <v>91</v>
      </c>
      <c r="O1165" s="38" t="n">
        <v>46236</v>
      </c>
      <c r="P1165" s="39" t="n">
        <v>318000</v>
      </c>
      <c r="Q1165" s="37" t="n">
        <v>7</v>
      </c>
      <c r="R1165" s="37" t="s">
        <v>187</v>
      </c>
      <c r="S1165" s="37" t="s">
        <v>111</v>
      </c>
      <c r="T1165" s="37" t="s">
        <v>980</v>
      </c>
      <c r="U1165" s="37" t="s">
        <v>53</v>
      </c>
      <c r="V1165" s="37" t="n">
        <f aca="false">IF(O1165="","",YEAR(O1165))</f>
        <v>2026</v>
      </c>
      <c r="W1165" s="37" t="str">
        <f aca="false">IF(E1165&lt;25,"21-24",IF(E1165&lt;30,"25-29",IF(E1165&lt;35,"30-34",IF(E1165&lt;40,"35-39",IF(E1165&lt;45,"40-44","45+")))))</f>
        <v>21-24</v>
      </c>
    </row>
    <row r="1166" customFormat="false" ht="15" hidden="false" customHeight="false" outlineLevel="0" collapsed="false">
      <c r="A1166" s="37" t="s">
        <v>1688</v>
      </c>
      <c r="B1166" s="37" t="s">
        <v>402</v>
      </c>
      <c r="C1166" s="37" t="s">
        <v>392</v>
      </c>
      <c r="D1166" s="37" t="s">
        <v>83</v>
      </c>
      <c r="E1166" s="37" t="n">
        <v>36</v>
      </c>
      <c r="F1166" s="37" t="s">
        <v>101</v>
      </c>
      <c r="G1166" s="37" t="s">
        <v>95</v>
      </c>
      <c r="H1166" s="37" t="s">
        <v>318</v>
      </c>
      <c r="I1166" s="37" t="s">
        <v>60</v>
      </c>
      <c r="J1166" s="37" t="s">
        <v>470</v>
      </c>
      <c r="K1166" s="37" t="s">
        <v>77</v>
      </c>
      <c r="L1166" s="37" t="s">
        <v>104</v>
      </c>
      <c r="M1166" s="37" t="s">
        <v>88</v>
      </c>
      <c r="N1166" s="37" t="s">
        <v>90</v>
      </c>
      <c r="O1166" s="38" t="n">
        <v>44576</v>
      </c>
      <c r="P1166" s="39" t="n">
        <v>2316000</v>
      </c>
      <c r="Q1166" s="37" t="n">
        <v>6</v>
      </c>
      <c r="R1166" s="37" t="s">
        <v>187</v>
      </c>
      <c r="S1166" s="37" t="s">
        <v>111</v>
      </c>
      <c r="T1166" s="37" t="s">
        <v>521</v>
      </c>
      <c r="U1166" s="37" t="s">
        <v>52</v>
      </c>
      <c r="V1166" s="37" t="n">
        <f aca="false">IF(O1166="","",YEAR(O1166))</f>
        <v>2022</v>
      </c>
      <c r="W1166" s="37" t="str">
        <f aca="false">IF(E1166&lt;25,"21-24",IF(E1166&lt;30,"25-29",IF(E1166&lt;35,"30-34",IF(E1166&lt;40,"35-39",IF(E1166&lt;45,"40-44","45+")))))</f>
        <v>35-39</v>
      </c>
    </row>
    <row r="1167" customFormat="false" ht="15" hidden="false" customHeight="false" outlineLevel="0" collapsed="false">
      <c r="A1167" s="37" t="s">
        <v>525</v>
      </c>
      <c r="B1167" s="37" t="s">
        <v>412</v>
      </c>
      <c r="C1167" s="37" t="s">
        <v>396</v>
      </c>
      <c r="D1167" s="37" t="s">
        <v>83</v>
      </c>
      <c r="E1167" s="37" t="n">
        <v>49</v>
      </c>
      <c r="F1167" s="37" t="s">
        <v>100</v>
      </c>
      <c r="G1167" s="37" t="s">
        <v>94</v>
      </c>
      <c r="H1167" s="37" t="s">
        <v>318</v>
      </c>
      <c r="I1167" s="37" t="s">
        <v>60</v>
      </c>
      <c r="J1167" s="37" t="s">
        <v>407</v>
      </c>
      <c r="K1167" s="37" t="s">
        <v>78</v>
      </c>
      <c r="L1167" s="37" t="s">
        <v>105</v>
      </c>
      <c r="M1167" s="37" t="s">
        <v>87</v>
      </c>
      <c r="N1167" s="37" t="s">
        <v>90</v>
      </c>
      <c r="O1167" s="38" t="n">
        <v>43132</v>
      </c>
      <c r="P1167" s="39" t="n">
        <v>3861000</v>
      </c>
      <c r="Q1167" s="37" t="n">
        <v>7</v>
      </c>
      <c r="R1167" s="37" t="s">
        <v>185</v>
      </c>
      <c r="S1167" s="37" t="s">
        <v>113</v>
      </c>
      <c r="T1167" s="37" t="s">
        <v>909</v>
      </c>
      <c r="U1167" s="37" t="s">
        <v>52</v>
      </c>
      <c r="V1167" s="37" t="n">
        <f aca="false">IF(O1167="","",YEAR(O1167))</f>
        <v>2018</v>
      </c>
      <c r="W1167" s="37" t="str">
        <f aca="false">IF(E1167&lt;25,"21-24",IF(E1167&lt;30,"25-29",IF(E1167&lt;35,"30-34",IF(E1167&lt;40,"35-39",IF(E1167&lt;45,"40-44","45+")))))</f>
        <v>45+</v>
      </c>
    </row>
    <row r="1168" customFormat="false" ht="15" hidden="false" customHeight="false" outlineLevel="0" collapsed="false">
      <c r="A1168" s="37" t="s">
        <v>1689</v>
      </c>
      <c r="B1168" s="37" t="s">
        <v>503</v>
      </c>
      <c r="C1168" s="37" t="s">
        <v>413</v>
      </c>
      <c r="D1168" s="37" t="s">
        <v>82</v>
      </c>
      <c r="E1168" s="37" t="n">
        <v>33</v>
      </c>
      <c r="F1168" s="37" t="s">
        <v>100</v>
      </c>
      <c r="G1168" s="37" t="s">
        <v>94</v>
      </c>
      <c r="H1168" s="37" t="s">
        <v>325</v>
      </c>
      <c r="I1168" s="37" t="s">
        <v>67</v>
      </c>
      <c r="J1168" s="37" t="s">
        <v>716</v>
      </c>
      <c r="K1168" s="37" t="s">
        <v>76</v>
      </c>
      <c r="L1168" s="37" t="s">
        <v>106</v>
      </c>
      <c r="M1168" s="37" t="s">
        <v>88</v>
      </c>
      <c r="N1168" s="37" t="s">
        <v>90</v>
      </c>
      <c r="O1168" s="38" t="n">
        <v>43182</v>
      </c>
      <c r="P1168" s="39" t="n">
        <v>968000</v>
      </c>
      <c r="Q1168" s="37" t="n">
        <v>17</v>
      </c>
      <c r="R1168" s="37" t="s">
        <v>187</v>
      </c>
      <c r="S1168" s="37" t="s">
        <v>111</v>
      </c>
      <c r="T1168" s="37" t="s">
        <v>877</v>
      </c>
      <c r="U1168" s="37" t="s">
        <v>52</v>
      </c>
      <c r="V1168" s="37" t="n">
        <f aca="false">IF(O1168="","",YEAR(O1168))</f>
        <v>2018</v>
      </c>
      <c r="W1168" s="37" t="str">
        <f aca="false">IF(E1168&lt;25,"21-24",IF(E1168&lt;30,"25-29",IF(E1168&lt;35,"30-34",IF(E1168&lt;40,"35-39",IF(E1168&lt;45,"40-44","45+")))))</f>
        <v>30-34</v>
      </c>
    </row>
    <row r="1169" customFormat="false" ht="15" hidden="false" customHeight="false" outlineLevel="0" collapsed="false">
      <c r="A1169" s="37" t="s">
        <v>1690</v>
      </c>
      <c r="B1169" s="37" t="s">
        <v>593</v>
      </c>
      <c r="C1169" s="37" t="s">
        <v>433</v>
      </c>
      <c r="D1169" s="37" t="s">
        <v>82</v>
      </c>
      <c r="E1169" s="37" t="n">
        <v>33</v>
      </c>
      <c r="F1169" s="37" t="s">
        <v>101</v>
      </c>
      <c r="G1169" s="37" t="s">
        <v>94</v>
      </c>
      <c r="H1169" s="37" t="s">
        <v>318</v>
      </c>
      <c r="I1169" s="37" t="s">
        <v>60</v>
      </c>
      <c r="J1169" s="37" t="s">
        <v>393</v>
      </c>
      <c r="K1169" s="37" t="s">
        <v>77</v>
      </c>
      <c r="L1169" s="37" t="s">
        <v>106</v>
      </c>
      <c r="M1169" s="37" t="s">
        <v>86</v>
      </c>
      <c r="N1169" s="37" t="s">
        <v>90</v>
      </c>
      <c r="O1169" s="38" t="n">
        <v>45041</v>
      </c>
      <c r="P1169" s="39" t="n">
        <v>2320000</v>
      </c>
      <c r="Q1169" s="37" t="n">
        <v>12</v>
      </c>
      <c r="R1169" s="37" t="s">
        <v>187</v>
      </c>
      <c r="S1169" s="37" t="s">
        <v>111</v>
      </c>
      <c r="T1169" s="37" t="s">
        <v>591</v>
      </c>
      <c r="U1169" s="37" t="s">
        <v>53</v>
      </c>
      <c r="V1169" s="37" t="n">
        <f aca="false">IF(O1169="","",YEAR(O1169))</f>
        <v>2023</v>
      </c>
      <c r="W1169" s="37" t="str">
        <f aca="false">IF(E1169&lt;25,"21-24",IF(E1169&lt;30,"25-29",IF(E1169&lt;35,"30-34",IF(E1169&lt;40,"35-39",IF(E1169&lt;45,"40-44","45+")))))</f>
        <v>30-34</v>
      </c>
    </row>
    <row r="1170" customFormat="false" ht="15" hidden="false" customHeight="false" outlineLevel="0" collapsed="false">
      <c r="A1170" s="37" t="s">
        <v>1691</v>
      </c>
      <c r="B1170" s="37" t="s">
        <v>412</v>
      </c>
      <c r="C1170" s="37" t="s">
        <v>351</v>
      </c>
      <c r="D1170" s="37" t="s">
        <v>82</v>
      </c>
      <c r="E1170" s="37" t="n">
        <v>27</v>
      </c>
      <c r="F1170" s="37" t="s">
        <v>100</v>
      </c>
      <c r="G1170" s="37" t="s">
        <v>98</v>
      </c>
      <c r="H1170" s="37" t="s">
        <v>325</v>
      </c>
      <c r="I1170" s="37" t="s">
        <v>67</v>
      </c>
      <c r="J1170" s="37" t="s">
        <v>716</v>
      </c>
      <c r="K1170" s="37" t="s">
        <v>76</v>
      </c>
      <c r="L1170" s="37" t="s">
        <v>105</v>
      </c>
      <c r="M1170" s="37" t="s">
        <v>87</v>
      </c>
      <c r="N1170" s="37" t="s">
        <v>90</v>
      </c>
      <c r="O1170" s="38" t="n">
        <v>46137</v>
      </c>
      <c r="P1170" s="39" t="n">
        <v>851000</v>
      </c>
      <c r="Q1170" s="37" t="n">
        <v>6</v>
      </c>
      <c r="R1170" s="37" t="s">
        <v>187</v>
      </c>
      <c r="S1170" s="37" t="s">
        <v>111</v>
      </c>
      <c r="T1170" s="37" t="s">
        <v>1238</v>
      </c>
      <c r="U1170" s="37" t="s">
        <v>52</v>
      </c>
      <c r="V1170" s="37" t="n">
        <f aca="false">IF(O1170="","",YEAR(O1170))</f>
        <v>2026</v>
      </c>
      <c r="W1170" s="37" t="str">
        <f aca="false">IF(E1170&lt;25,"21-24",IF(E1170&lt;30,"25-29",IF(E1170&lt;35,"30-34",IF(E1170&lt;40,"35-39",IF(E1170&lt;45,"40-44","45+")))))</f>
        <v>25-29</v>
      </c>
    </row>
    <row r="1171" customFormat="false" ht="15" hidden="false" customHeight="false" outlineLevel="0" collapsed="false">
      <c r="A1171" s="37" t="s">
        <v>1692</v>
      </c>
      <c r="B1171" s="37" t="s">
        <v>369</v>
      </c>
      <c r="C1171" s="37" t="s">
        <v>392</v>
      </c>
      <c r="D1171" s="37" t="s">
        <v>83</v>
      </c>
      <c r="E1171" s="37" t="n">
        <v>34</v>
      </c>
      <c r="F1171" s="37" t="s">
        <v>100</v>
      </c>
      <c r="G1171" s="37" t="s">
        <v>95</v>
      </c>
      <c r="H1171" s="37" t="s">
        <v>323</v>
      </c>
      <c r="I1171" s="37" t="s">
        <v>65</v>
      </c>
      <c r="J1171" s="37" t="s">
        <v>376</v>
      </c>
      <c r="K1171" s="37" t="s">
        <v>76</v>
      </c>
      <c r="L1171" s="37" t="s">
        <v>104</v>
      </c>
      <c r="M1171" s="37" t="s">
        <v>87</v>
      </c>
      <c r="N1171" s="37" t="s">
        <v>92</v>
      </c>
      <c r="O1171" s="38" t="n">
        <v>44183</v>
      </c>
      <c r="P1171" s="39" t="n">
        <v>1193000</v>
      </c>
      <c r="Q1171" s="37" t="n">
        <v>20</v>
      </c>
      <c r="R1171" s="37" t="s">
        <v>187</v>
      </c>
      <c r="S1171" s="37" t="s">
        <v>111</v>
      </c>
      <c r="T1171" s="37" t="s">
        <v>1149</v>
      </c>
      <c r="U1171" s="37" t="s">
        <v>52</v>
      </c>
      <c r="V1171" s="37" t="n">
        <f aca="false">IF(O1171="","",YEAR(O1171))</f>
        <v>2020</v>
      </c>
      <c r="W1171" s="37" t="str">
        <f aca="false">IF(E1171&lt;25,"21-24",IF(E1171&lt;30,"25-29",IF(E1171&lt;35,"30-34",IF(E1171&lt;40,"35-39",IF(E1171&lt;45,"40-44","45+")))))</f>
        <v>30-34</v>
      </c>
    </row>
    <row r="1172" customFormat="false" ht="15" hidden="false" customHeight="false" outlineLevel="0" collapsed="false">
      <c r="A1172" s="37" t="s">
        <v>1693</v>
      </c>
      <c r="B1172" s="37" t="s">
        <v>410</v>
      </c>
      <c r="C1172" s="37" t="s">
        <v>365</v>
      </c>
      <c r="D1172" s="37" t="s">
        <v>82</v>
      </c>
      <c r="E1172" s="37" t="n">
        <v>21</v>
      </c>
      <c r="F1172" s="37" t="s">
        <v>101</v>
      </c>
      <c r="G1172" s="37" t="s">
        <v>94</v>
      </c>
      <c r="H1172" s="37" t="s">
        <v>319</v>
      </c>
      <c r="I1172" s="37" t="s">
        <v>61</v>
      </c>
      <c r="J1172" s="37" t="s">
        <v>508</v>
      </c>
      <c r="K1172" s="37" t="s">
        <v>76</v>
      </c>
      <c r="L1172" s="37" t="s">
        <v>104</v>
      </c>
      <c r="M1172" s="37" t="s">
        <v>86</v>
      </c>
      <c r="N1172" s="37" t="s">
        <v>92</v>
      </c>
      <c r="O1172" s="38" t="n">
        <v>46264</v>
      </c>
      <c r="P1172" s="39" t="n">
        <v>1039000</v>
      </c>
      <c r="Q1172" s="37" t="n">
        <v>10</v>
      </c>
      <c r="R1172" s="37" t="s">
        <v>185</v>
      </c>
      <c r="S1172" s="37" t="s">
        <v>112</v>
      </c>
      <c r="T1172" s="37" t="s">
        <v>586</v>
      </c>
      <c r="U1172" s="37" t="s">
        <v>52</v>
      </c>
      <c r="V1172" s="37" t="n">
        <f aca="false">IF(O1172="","",YEAR(O1172))</f>
        <v>2026</v>
      </c>
      <c r="W1172" s="37" t="str">
        <f aca="false">IF(E1172&lt;25,"21-24",IF(E1172&lt;30,"25-29",IF(E1172&lt;35,"30-34",IF(E1172&lt;40,"35-39",IF(E1172&lt;45,"40-44","45+")))))</f>
        <v>21-24</v>
      </c>
    </row>
    <row r="1173" customFormat="false" ht="15" hidden="false" customHeight="false" outlineLevel="0" collapsed="false">
      <c r="A1173" s="37" t="s">
        <v>1694</v>
      </c>
      <c r="B1173" s="37" t="s">
        <v>456</v>
      </c>
      <c r="C1173" s="37" t="s">
        <v>356</v>
      </c>
      <c r="D1173" s="37" t="s">
        <v>83</v>
      </c>
      <c r="E1173" s="37" t="n">
        <v>29</v>
      </c>
      <c r="F1173" s="37" t="s">
        <v>100</v>
      </c>
      <c r="G1173" s="37" t="s">
        <v>94</v>
      </c>
      <c r="H1173" s="37" t="s">
        <v>322</v>
      </c>
      <c r="I1173" s="37" t="s">
        <v>64</v>
      </c>
      <c r="J1173" s="37" t="s">
        <v>461</v>
      </c>
      <c r="K1173" s="37" t="s">
        <v>75</v>
      </c>
      <c r="L1173" s="37" t="s">
        <v>106</v>
      </c>
      <c r="M1173" s="37" t="s">
        <v>87</v>
      </c>
      <c r="N1173" s="37" t="s">
        <v>90</v>
      </c>
      <c r="O1173" s="38" t="n">
        <v>43971</v>
      </c>
      <c r="P1173" s="39" t="n">
        <v>371000</v>
      </c>
      <c r="Q1173" s="37" t="n">
        <v>8</v>
      </c>
      <c r="R1173" s="37" t="s">
        <v>187</v>
      </c>
      <c r="S1173" s="37" t="s">
        <v>114</v>
      </c>
      <c r="T1173" s="37" t="s">
        <v>463</v>
      </c>
      <c r="U1173" s="37" t="s">
        <v>52</v>
      </c>
      <c r="V1173" s="37" t="n">
        <f aca="false">IF(O1173="","",YEAR(O1173))</f>
        <v>2020</v>
      </c>
      <c r="W1173" s="37" t="str">
        <f aca="false">IF(E1173&lt;25,"21-24",IF(E1173&lt;30,"25-29",IF(E1173&lt;35,"30-34",IF(E1173&lt;40,"35-39",IF(E1173&lt;45,"40-44","45+")))))</f>
        <v>25-29</v>
      </c>
    </row>
    <row r="1174" customFormat="false" ht="15" hidden="false" customHeight="false" outlineLevel="0" collapsed="false">
      <c r="A1174" s="37" t="s">
        <v>1695</v>
      </c>
      <c r="B1174" s="37" t="s">
        <v>448</v>
      </c>
      <c r="C1174" s="37" t="s">
        <v>406</v>
      </c>
      <c r="D1174" s="37" t="s">
        <v>83</v>
      </c>
      <c r="E1174" s="37" t="n">
        <v>21</v>
      </c>
      <c r="F1174" s="37" t="s">
        <v>100</v>
      </c>
      <c r="G1174" s="37" t="s">
        <v>97</v>
      </c>
      <c r="H1174" s="37" t="s">
        <v>320</v>
      </c>
      <c r="I1174" s="37" t="s">
        <v>62</v>
      </c>
      <c r="J1174" s="37" t="s">
        <v>352</v>
      </c>
      <c r="K1174" s="37" t="s">
        <v>75</v>
      </c>
      <c r="L1174" s="37" t="s">
        <v>105</v>
      </c>
      <c r="M1174" s="37" t="s">
        <v>86</v>
      </c>
      <c r="N1174" s="37" t="s">
        <v>90</v>
      </c>
      <c r="O1174" s="38" t="n">
        <v>46246</v>
      </c>
      <c r="P1174" s="39" t="n">
        <v>513000</v>
      </c>
      <c r="Q1174" s="37" t="n">
        <v>2</v>
      </c>
      <c r="R1174" s="37" t="s">
        <v>185</v>
      </c>
      <c r="S1174" s="37" t="s">
        <v>114</v>
      </c>
      <c r="T1174" s="37" t="s">
        <v>1604</v>
      </c>
      <c r="U1174" s="37" t="s">
        <v>52</v>
      </c>
      <c r="V1174" s="37" t="n">
        <f aca="false">IF(O1174="","",YEAR(O1174))</f>
        <v>2026</v>
      </c>
      <c r="W1174" s="37" t="str">
        <f aca="false">IF(E1174&lt;25,"21-24",IF(E1174&lt;30,"25-29",IF(E1174&lt;35,"30-34",IF(E1174&lt;40,"35-39",IF(E1174&lt;45,"40-44","45+")))))</f>
        <v>21-24</v>
      </c>
    </row>
    <row r="1175" customFormat="false" ht="15" hidden="false" customHeight="false" outlineLevel="0" collapsed="false">
      <c r="A1175" s="37" t="s">
        <v>662</v>
      </c>
      <c r="B1175" s="37" t="s">
        <v>374</v>
      </c>
      <c r="C1175" s="37" t="s">
        <v>365</v>
      </c>
      <c r="D1175" s="37" t="s">
        <v>83</v>
      </c>
      <c r="E1175" s="37" t="n">
        <v>44</v>
      </c>
      <c r="F1175" s="37" t="s">
        <v>101</v>
      </c>
      <c r="G1175" s="37" t="s">
        <v>96</v>
      </c>
      <c r="H1175" s="37" t="s">
        <v>318</v>
      </c>
      <c r="I1175" s="37" t="s">
        <v>60</v>
      </c>
      <c r="J1175" s="37" t="s">
        <v>407</v>
      </c>
      <c r="K1175" s="37" t="s">
        <v>78</v>
      </c>
      <c r="L1175" s="37" t="s">
        <v>105</v>
      </c>
      <c r="M1175" s="37" t="s">
        <v>87</v>
      </c>
      <c r="N1175" s="37" t="s">
        <v>92</v>
      </c>
      <c r="O1175" s="38" t="n">
        <v>42355</v>
      </c>
      <c r="P1175" s="39" t="n">
        <v>3102000</v>
      </c>
      <c r="Q1175" s="37" t="n">
        <v>8</v>
      </c>
      <c r="R1175" s="37" t="s">
        <v>187</v>
      </c>
      <c r="S1175" s="37" t="s">
        <v>111</v>
      </c>
      <c r="T1175" s="37" t="s">
        <v>775</v>
      </c>
      <c r="U1175" s="37" t="s">
        <v>52</v>
      </c>
      <c r="V1175" s="37" t="n">
        <f aca="false">IF(O1175="","",YEAR(O1175))</f>
        <v>2015</v>
      </c>
      <c r="W1175" s="37" t="str">
        <f aca="false">IF(E1175&lt;25,"21-24",IF(E1175&lt;30,"25-29",IF(E1175&lt;35,"30-34",IF(E1175&lt;40,"35-39",IF(E1175&lt;45,"40-44","45+")))))</f>
        <v>40-44</v>
      </c>
    </row>
    <row r="1176" customFormat="false" ht="15" hidden="false" customHeight="false" outlineLevel="0" collapsed="false">
      <c r="A1176" s="37" t="s">
        <v>1696</v>
      </c>
      <c r="B1176" s="37" t="s">
        <v>519</v>
      </c>
      <c r="C1176" s="37" t="s">
        <v>351</v>
      </c>
      <c r="D1176" s="37" t="s">
        <v>82</v>
      </c>
      <c r="E1176" s="37" t="n">
        <v>33</v>
      </c>
      <c r="F1176" s="37" t="s">
        <v>102</v>
      </c>
      <c r="G1176" s="37" t="s">
        <v>95</v>
      </c>
      <c r="H1176" s="37" t="s">
        <v>318</v>
      </c>
      <c r="I1176" s="37" t="s">
        <v>60</v>
      </c>
      <c r="J1176" s="37" t="s">
        <v>384</v>
      </c>
      <c r="K1176" s="37" t="s">
        <v>76</v>
      </c>
      <c r="L1176" s="37" t="s">
        <v>106</v>
      </c>
      <c r="M1176" s="37" t="s">
        <v>87</v>
      </c>
      <c r="N1176" s="37" t="s">
        <v>90</v>
      </c>
      <c r="O1176" s="38" t="n">
        <v>45267</v>
      </c>
      <c r="P1176" s="39" t="n">
        <v>1098000</v>
      </c>
      <c r="Q1176" s="37" t="n">
        <v>10</v>
      </c>
      <c r="R1176" s="37" t="s">
        <v>187</v>
      </c>
      <c r="S1176" s="37" t="s">
        <v>111</v>
      </c>
      <c r="T1176" s="37" t="s">
        <v>939</v>
      </c>
      <c r="U1176" s="37" t="s">
        <v>52</v>
      </c>
      <c r="V1176" s="37" t="n">
        <f aca="false">IF(O1176="","",YEAR(O1176))</f>
        <v>2023</v>
      </c>
      <c r="W1176" s="37" t="str">
        <f aca="false">IF(E1176&lt;25,"21-24",IF(E1176&lt;30,"25-29",IF(E1176&lt;35,"30-34",IF(E1176&lt;40,"35-39",IF(E1176&lt;45,"40-44","45+")))))</f>
        <v>30-34</v>
      </c>
    </row>
    <row r="1177" customFormat="false" ht="15" hidden="false" customHeight="false" outlineLevel="0" collapsed="false">
      <c r="A1177" s="37" t="s">
        <v>1697</v>
      </c>
      <c r="B1177" s="37" t="s">
        <v>350</v>
      </c>
      <c r="C1177" s="37" t="s">
        <v>469</v>
      </c>
      <c r="D1177" s="37" t="s">
        <v>83</v>
      </c>
      <c r="E1177" s="37" t="n">
        <v>33</v>
      </c>
      <c r="F1177" s="37" t="s">
        <v>100</v>
      </c>
      <c r="G1177" s="37" t="s">
        <v>96</v>
      </c>
      <c r="H1177" s="37" t="s">
        <v>318</v>
      </c>
      <c r="I1177" s="37" t="s">
        <v>60</v>
      </c>
      <c r="J1177" s="37" t="s">
        <v>470</v>
      </c>
      <c r="K1177" s="37" t="s">
        <v>77</v>
      </c>
      <c r="L1177" s="37" t="s">
        <v>106</v>
      </c>
      <c r="M1177" s="37" t="s">
        <v>86</v>
      </c>
      <c r="N1177" s="37" t="s">
        <v>90</v>
      </c>
      <c r="O1177" s="38" t="n">
        <v>42015</v>
      </c>
      <c r="P1177" s="39" t="n">
        <v>2214000</v>
      </c>
      <c r="Q1177" s="37" t="n">
        <v>12</v>
      </c>
      <c r="R1177" s="37" t="s">
        <v>187</v>
      </c>
      <c r="S1177" s="37" t="s">
        <v>111</v>
      </c>
      <c r="T1177" s="37" t="s">
        <v>446</v>
      </c>
      <c r="U1177" s="37" t="s">
        <v>52</v>
      </c>
      <c r="V1177" s="37" t="n">
        <f aca="false">IF(O1177="","",YEAR(O1177))</f>
        <v>2015</v>
      </c>
      <c r="W1177" s="37" t="str">
        <f aca="false">IF(E1177&lt;25,"21-24",IF(E1177&lt;30,"25-29",IF(E1177&lt;35,"30-34",IF(E1177&lt;40,"35-39",IF(E1177&lt;45,"40-44","45+")))))</f>
        <v>30-34</v>
      </c>
    </row>
    <row r="1178" customFormat="false" ht="15" hidden="false" customHeight="false" outlineLevel="0" collapsed="false">
      <c r="A1178" s="37" t="s">
        <v>521</v>
      </c>
      <c r="B1178" s="37" t="s">
        <v>379</v>
      </c>
      <c r="C1178" s="37" t="s">
        <v>413</v>
      </c>
      <c r="D1178" s="37" t="s">
        <v>82</v>
      </c>
      <c r="E1178" s="37" t="n">
        <v>42</v>
      </c>
      <c r="F1178" s="37" t="s">
        <v>100</v>
      </c>
      <c r="G1178" s="37" t="s">
        <v>97</v>
      </c>
      <c r="H1178" s="37" t="s">
        <v>318</v>
      </c>
      <c r="I1178" s="37" t="s">
        <v>60</v>
      </c>
      <c r="J1178" s="37" t="s">
        <v>407</v>
      </c>
      <c r="K1178" s="37" t="s">
        <v>78</v>
      </c>
      <c r="L1178" s="37" t="s">
        <v>108</v>
      </c>
      <c r="M1178" s="37" t="s">
        <v>88</v>
      </c>
      <c r="N1178" s="37" t="s">
        <v>90</v>
      </c>
      <c r="O1178" s="38" t="n">
        <v>44275</v>
      </c>
      <c r="P1178" s="39" t="n">
        <v>2496000</v>
      </c>
      <c r="Q1178" s="37" t="n">
        <v>5</v>
      </c>
      <c r="R1178" s="37" t="s">
        <v>187</v>
      </c>
      <c r="S1178" s="37" t="s">
        <v>113</v>
      </c>
      <c r="T1178" s="37" t="s">
        <v>821</v>
      </c>
      <c r="U1178" s="37" t="s">
        <v>52</v>
      </c>
      <c r="V1178" s="37" t="n">
        <f aca="false">IF(O1178="","",YEAR(O1178))</f>
        <v>2021</v>
      </c>
      <c r="W1178" s="37" t="str">
        <f aca="false">IF(E1178&lt;25,"21-24",IF(E1178&lt;30,"25-29",IF(E1178&lt;35,"30-34",IF(E1178&lt;40,"35-39",IF(E1178&lt;45,"40-44","45+")))))</f>
        <v>40-44</v>
      </c>
    </row>
    <row r="1179" customFormat="false" ht="15" hidden="false" customHeight="false" outlineLevel="0" collapsed="false">
      <c r="A1179" s="37" t="s">
        <v>1698</v>
      </c>
      <c r="B1179" s="37" t="s">
        <v>402</v>
      </c>
      <c r="C1179" s="37" t="s">
        <v>433</v>
      </c>
      <c r="D1179" s="37" t="s">
        <v>83</v>
      </c>
      <c r="E1179" s="37" t="n">
        <v>35</v>
      </c>
      <c r="F1179" s="37" t="s">
        <v>101</v>
      </c>
      <c r="G1179" s="37" t="s">
        <v>95</v>
      </c>
      <c r="H1179" s="37" t="s">
        <v>318</v>
      </c>
      <c r="I1179" s="37" t="s">
        <v>60</v>
      </c>
      <c r="J1179" s="37" t="s">
        <v>470</v>
      </c>
      <c r="K1179" s="37" t="s">
        <v>77</v>
      </c>
      <c r="L1179" s="37" t="s">
        <v>104</v>
      </c>
      <c r="M1179" s="37" t="s">
        <v>87</v>
      </c>
      <c r="N1179" s="37" t="s">
        <v>90</v>
      </c>
      <c r="O1179" s="38" t="n">
        <v>44036</v>
      </c>
      <c r="P1179" s="39" t="n">
        <v>1848000</v>
      </c>
      <c r="Q1179" s="37" t="n">
        <v>9</v>
      </c>
      <c r="R1179" s="37" t="s">
        <v>187</v>
      </c>
      <c r="S1179" s="37" t="s">
        <v>112</v>
      </c>
      <c r="T1179" s="37" t="s">
        <v>397</v>
      </c>
      <c r="U1179" s="37" t="s">
        <v>52</v>
      </c>
      <c r="V1179" s="37" t="n">
        <f aca="false">IF(O1179="","",YEAR(O1179))</f>
        <v>2020</v>
      </c>
      <c r="W1179" s="37" t="str">
        <f aca="false">IF(E1179&lt;25,"21-24",IF(E1179&lt;30,"25-29",IF(E1179&lt;35,"30-34",IF(E1179&lt;40,"35-39",IF(E1179&lt;45,"40-44","45+")))))</f>
        <v>35-39</v>
      </c>
    </row>
    <row r="1180" customFormat="false" ht="15" hidden="false" customHeight="false" outlineLevel="0" collapsed="false">
      <c r="A1180" s="37" t="s">
        <v>1699</v>
      </c>
      <c r="B1180" s="37" t="s">
        <v>474</v>
      </c>
      <c r="C1180" s="37" t="s">
        <v>429</v>
      </c>
      <c r="D1180" s="37" t="s">
        <v>83</v>
      </c>
      <c r="E1180" s="37" t="n">
        <v>27</v>
      </c>
      <c r="F1180" s="37" t="s">
        <v>101</v>
      </c>
      <c r="G1180" s="37" t="s">
        <v>94</v>
      </c>
      <c r="H1180" s="37" t="s">
        <v>326</v>
      </c>
      <c r="I1180" s="37" t="s">
        <v>68</v>
      </c>
      <c r="J1180" s="37" t="s">
        <v>569</v>
      </c>
      <c r="K1180" s="37" t="s">
        <v>76</v>
      </c>
      <c r="L1180" s="37" t="s">
        <v>104</v>
      </c>
      <c r="M1180" s="37" t="s">
        <v>87</v>
      </c>
      <c r="N1180" s="37" t="s">
        <v>90</v>
      </c>
      <c r="O1180" s="38" t="n">
        <v>46210</v>
      </c>
      <c r="P1180" s="39" t="n">
        <v>1284000</v>
      </c>
      <c r="Q1180" s="37" t="n">
        <v>9</v>
      </c>
      <c r="R1180" s="37" t="s">
        <v>187</v>
      </c>
      <c r="S1180" s="37" t="s">
        <v>113</v>
      </c>
      <c r="T1180" s="37" t="s">
        <v>1093</v>
      </c>
      <c r="U1180" s="37" t="s">
        <v>52</v>
      </c>
      <c r="V1180" s="37" t="n">
        <f aca="false">IF(O1180="","",YEAR(O1180))</f>
        <v>2026</v>
      </c>
      <c r="W1180" s="37" t="str">
        <f aca="false">IF(E1180&lt;25,"21-24",IF(E1180&lt;30,"25-29",IF(E1180&lt;35,"30-34",IF(E1180&lt;40,"35-39",IF(E1180&lt;45,"40-44","45+")))))</f>
        <v>25-29</v>
      </c>
    </row>
    <row r="1181" customFormat="false" ht="15" hidden="false" customHeight="false" outlineLevel="0" collapsed="false">
      <c r="A1181" s="37" t="s">
        <v>1700</v>
      </c>
      <c r="B1181" s="37" t="s">
        <v>488</v>
      </c>
      <c r="C1181" s="37" t="s">
        <v>453</v>
      </c>
      <c r="D1181" s="37" t="s">
        <v>83</v>
      </c>
      <c r="E1181" s="37" t="n">
        <v>21</v>
      </c>
      <c r="F1181" s="37" t="s">
        <v>100</v>
      </c>
      <c r="G1181" s="37" t="s">
        <v>94</v>
      </c>
      <c r="H1181" s="37" t="s">
        <v>322</v>
      </c>
      <c r="I1181" s="37" t="s">
        <v>64</v>
      </c>
      <c r="J1181" s="37" t="s">
        <v>461</v>
      </c>
      <c r="K1181" s="37" t="s">
        <v>75</v>
      </c>
      <c r="L1181" s="37" t="s">
        <v>105</v>
      </c>
      <c r="M1181" s="37" t="s">
        <v>87</v>
      </c>
      <c r="N1181" s="37" t="s">
        <v>90</v>
      </c>
      <c r="O1181" s="38" t="n">
        <v>46245</v>
      </c>
      <c r="P1181" s="39" t="n">
        <v>466000</v>
      </c>
      <c r="Q1181" s="37" t="n">
        <v>8</v>
      </c>
      <c r="R1181" s="37" t="s">
        <v>185</v>
      </c>
      <c r="S1181" s="37" t="s">
        <v>112</v>
      </c>
      <c r="T1181" s="37" t="s">
        <v>771</v>
      </c>
      <c r="U1181" s="37" t="s">
        <v>53</v>
      </c>
      <c r="V1181" s="37" t="n">
        <f aca="false">IF(O1181="","",YEAR(O1181))</f>
        <v>2026</v>
      </c>
      <c r="W1181" s="37" t="str">
        <f aca="false">IF(E1181&lt;25,"21-24",IF(E1181&lt;30,"25-29",IF(E1181&lt;35,"30-34",IF(E1181&lt;40,"35-39",IF(E1181&lt;45,"40-44","45+")))))</f>
        <v>21-24</v>
      </c>
    </row>
    <row r="1182" customFormat="false" ht="15" hidden="false" customHeight="false" outlineLevel="0" collapsed="false">
      <c r="A1182" s="37" t="s">
        <v>1701</v>
      </c>
      <c r="B1182" s="37" t="s">
        <v>422</v>
      </c>
      <c r="C1182" s="37" t="s">
        <v>469</v>
      </c>
      <c r="D1182" s="37" t="s">
        <v>83</v>
      </c>
      <c r="E1182" s="37" t="n">
        <v>35</v>
      </c>
      <c r="F1182" s="37" t="s">
        <v>101</v>
      </c>
      <c r="G1182" s="37" t="s">
        <v>94</v>
      </c>
      <c r="H1182" s="37" t="s">
        <v>321</v>
      </c>
      <c r="I1182" s="37" t="s">
        <v>63</v>
      </c>
      <c r="J1182" s="37" t="s">
        <v>388</v>
      </c>
      <c r="K1182" s="37" t="s">
        <v>77</v>
      </c>
      <c r="L1182" s="37" t="s">
        <v>105</v>
      </c>
      <c r="M1182" s="37" t="s">
        <v>86</v>
      </c>
      <c r="N1182" s="37" t="s">
        <v>90</v>
      </c>
      <c r="O1182" s="38" t="n">
        <v>41999</v>
      </c>
      <c r="P1182" s="39" t="n">
        <v>2370000</v>
      </c>
      <c r="Q1182" s="37" t="n">
        <v>7</v>
      </c>
      <c r="R1182" s="37" t="s">
        <v>187</v>
      </c>
      <c r="S1182" s="37" t="s">
        <v>111</v>
      </c>
      <c r="T1182" s="37" t="s">
        <v>699</v>
      </c>
      <c r="U1182" s="37" t="s">
        <v>52</v>
      </c>
      <c r="V1182" s="37" t="n">
        <f aca="false">IF(O1182="","",YEAR(O1182))</f>
        <v>2014</v>
      </c>
      <c r="W1182" s="37" t="str">
        <f aca="false">IF(E1182&lt;25,"21-24",IF(E1182&lt;30,"25-29",IF(E1182&lt;35,"30-34",IF(E1182&lt;40,"35-39",IF(E1182&lt;45,"40-44","45+")))))</f>
        <v>35-39</v>
      </c>
    </row>
    <row r="1183" customFormat="false" ht="15" hidden="false" customHeight="false" outlineLevel="0" collapsed="false">
      <c r="A1183" s="37" t="s">
        <v>1702</v>
      </c>
      <c r="B1183" s="37" t="s">
        <v>369</v>
      </c>
      <c r="C1183" s="37" t="s">
        <v>387</v>
      </c>
      <c r="D1183" s="37" t="s">
        <v>82</v>
      </c>
      <c r="E1183" s="37" t="n">
        <v>26</v>
      </c>
      <c r="F1183" s="37" t="s">
        <v>100</v>
      </c>
      <c r="G1183" s="37" t="s">
        <v>94</v>
      </c>
      <c r="H1183" s="37" t="s">
        <v>323</v>
      </c>
      <c r="I1183" s="37" t="s">
        <v>65</v>
      </c>
      <c r="J1183" s="37" t="s">
        <v>650</v>
      </c>
      <c r="K1183" s="37" t="s">
        <v>76</v>
      </c>
      <c r="L1183" s="37" t="s">
        <v>108</v>
      </c>
      <c r="M1183" s="37" t="s">
        <v>87</v>
      </c>
      <c r="N1183" s="37" t="s">
        <v>90</v>
      </c>
      <c r="O1183" s="38" t="n">
        <v>45736</v>
      </c>
      <c r="P1183" s="39" t="n">
        <v>1228000</v>
      </c>
      <c r="Q1183" s="37" t="n">
        <v>9</v>
      </c>
      <c r="R1183" s="37" t="s">
        <v>185</v>
      </c>
      <c r="S1183" s="37" t="s">
        <v>115</v>
      </c>
      <c r="T1183" s="37" t="s">
        <v>708</v>
      </c>
      <c r="U1183" s="37" t="s">
        <v>52</v>
      </c>
      <c r="V1183" s="37" t="n">
        <f aca="false">IF(O1183="","",YEAR(O1183))</f>
        <v>2025</v>
      </c>
      <c r="W1183" s="37" t="str">
        <f aca="false">IF(E1183&lt;25,"21-24",IF(E1183&lt;30,"25-29",IF(E1183&lt;35,"30-34",IF(E1183&lt;40,"35-39",IF(E1183&lt;45,"40-44","45+")))))</f>
        <v>25-29</v>
      </c>
    </row>
    <row r="1184" customFormat="false" ht="15" hidden="false" customHeight="false" outlineLevel="0" collapsed="false">
      <c r="A1184" s="37" t="s">
        <v>1703</v>
      </c>
      <c r="B1184" s="37" t="s">
        <v>499</v>
      </c>
      <c r="C1184" s="37" t="s">
        <v>361</v>
      </c>
      <c r="D1184" s="37" t="s">
        <v>82</v>
      </c>
      <c r="E1184" s="37" t="n">
        <v>28</v>
      </c>
      <c r="F1184" s="37" t="s">
        <v>100</v>
      </c>
      <c r="G1184" s="37" t="s">
        <v>94</v>
      </c>
      <c r="H1184" s="37" t="s">
        <v>318</v>
      </c>
      <c r="I1184" s="37" t="s">
        <v>60</v>
      </c>
      <c r="J1184" s="37" t="s">
        <v>366</v>
      </c>
      <c r="K1184" s="37" t="s">
        <v>76</v>
      </c>
      <c r="L1184" s="37" t="s">
        <v>105</v>
      </c>
      <c r="M1184" s="37" t="s">
        <v>88</v>
      </c>
      <c r="N1184" s="37" t="s">
        <v>91</v>
      </c>
      <c r="O1184" s="38" t="n">
        <v>44581</v>
      </c>
      <c r="P1184" s="39" t="n">
        <v>692000</v>
      </c>
      <c r="Q1184" s="37" t="n">
        <v>20</v>
      </c>
      <c r="R1184" s="37" t="s">
        <v>187</v>
      </c>
      <c r="S1184" s="37" t="s">
        <v>115</v>
      </c>
      <c r="T1184" s="37" t="s">
        <v>1044</v>
      </c>
      <c r="U1184" s="37" t="s">
        <v>52</v>
      </c>
      <c r="V1184" s="37" t="n">
        <f aca="false">IF(O1184="","",YEAR(O1184))</f>
        <v>2022</v>
      </c>
      <c r="W1184" s="37" t="str">
        <f aca="false">IF(E1184&lt;25,"21-24",IF(E1184&lt;30,"25-29",IF(E1184&lt;35,"30-34",IF(E1184&lt;40,"35-39",IF(E1184&lt;45,"40-44","45+")))))</f>
        <v>25-29</v>
      </c>
    </row>
    <row r="1185" customFormat="false" ht="15" hidden="false" customHeight="false" outlineLevel="0" collapsed="false">
      <c r="A1185" s="37" t="s">
        <v>1704</v>
      </c>
      <c r="B1185" s="37" t="s">
        <v>494</v>
      </c>
      <c r="C1185" s="37" t="s">
        <v>370</v>
      </c>
      <c r="D1185" s="37" t="s">
        <v>83</v>
      </c>
      <c r="E1185" s="37" t="n">
        <v>29</v>
      </c>
      <c r="F1185" s="37" t="s">
        <v>100</v>
      </c>
      <c r="G1185" s="37" t="s">
        <v>94</v>
      </c>
      <c r="H1185" s="37" t="s">
        <v>323</v>
      </c>
      <c r="I1185" s="37" t="s">
        <v>65</v>
      </c>
      <c r="J1185" s="37" t="s">
        <v>376</v>
      </c>
      <c r="K1185" s="37" t="s">
        <v>76</v>
      </c>
      <c r="L1185" s="37" t="s">
        <v>104</v>
      </c>
      <c r="M1185" s="37" t="s">
        <v>87</v>
      </c>
      <c r="N1185" s="37" t="s">
        <v>90</v>
      </c>
      <c r="O1185" s="38" t="n">
        <v>43704</v>
      </c>
      <c r="P1185" s="39" t="n">
        <v>903000</v>
      </c>
      <c r="Q1185" s="37" t="n">
        <v>18</v>
      </c>
      <c r="R1185" s="37" t="s">
        <v>187</v>
      </c>
      <c r="S1185" s="37" t="s">
        <v>113</v>
      </c>
      <c r="T1185" s="37" t="s">
        <v>1006</v>
      </c>
      <c r="U1185" s="37" t="s">
        <v>52</v>
      </c>
      <c r="V1185" s="37" t="n">
        <f aca="false">IF(O1185="","",YEAR(O1185))</f>
        <v>2019</v>
      </c>
      <c r="W1185" s="37" t="str">
        <f aca="false">IF(E1185&lt;25,"21-24",IF(E1185&lt;30,"25-29",IF(E1185&lt;35,"30-34",IF(E1185&lt;40,"35-39",IF(E1185&lt;45,"40-44","45+")))))</f>
        <v>25-29</v>
      </c>
    </row>
    <row r="1186" customFormat="false" ht="15" hidden="false" customHeight="false" outlineLevel="0" collapsed="false">
      <c r="A1186" s="37" t="s">
        <v>1705</v>
      </c>
      <c r="B1186" s="37" t="s">
        <v>386</v>
      </c>
      <c r="C1186" s="37" t="s">
        <v>356</v>
      </c>
      <c r="D1186" s="37" t="s">
        <v>82</v>
      </c>
      <c r="E1186" s="37" t="n">
        <v>31</v>
      </c>
      <c r="F1186" s="37" t="s">
        <v>101</v>
      </c>
      <c r="G1186" s="37" t="s">
        <v>94</v>
      </c>
      <c r="H1186" s="37" t="s">
        <v>318</v>
      </c>
      <c r="I1186" s="37" t="s">
        <v>60</v>
      </c>
      <c r="J1186" s="37" t="s">
        <v>384</v>
      </c>
      <c r="K1186" s="37" t="s">
        <v>76</v>
      </c>
      <c r="L1186" s="37" t="s">
        <v>106</v>
      </c>
      <c r="M1186" s="37" t="s">
        <v>86</v>
      </c>
      <c r="N1186" s="37" t="s">
        <v>91</v>
      </c>
      <c r="O1186" s="38" t="n">
        <v>44155</v>
      </c>
      <c r="P1186" s="39" t="n">
        <v>720000</v>
      </c>
      <c r="Q1186" s="37" t="n">
        <v>9</v>
      </c>
      <c r="R1186" s="37" t="s">
        <v>185</v>
      </c>
      <c r="S1186" s="37" t="s">
        <v>114</v>
      </c>
      <c r="T1186" s="37" t="s">
        <v>542</v>
      </c>
      <c r="U1186" s="37" t="s">
        <v>53</v>
      </c>
      <c r="V1186" s="37" t="n">
        <f aca="false">IF(O1186="","",YEAR(O1186))</f>
        <v>2020</v>
      </c>
      <c r="W1186" s="37" t="str">
        <f aca="false">IF(E1186&lt;25,"21-24",IF(E1186&lt;30,"25-29",IF(E1186&lt;35,"30-34",IF(E1186&lt;40,"35-39",IF(E1186&lt;45,"40-44","45+")))))</f>
        <v>30-34</v>
      </c>
    </row>
    <row r="1187" customFormat="false" ht="15" hidden="false" customHeight="false" outlineLevel="0" collapsed="false">
      <c r="A1187" s="37" t="s">
        <v>1706</v>
      </c>
      <c r="B1187" s="37" t="s">
        <v>507</v>
      </c>
      <c r="C1187" s="37" t="s">
        <v>429</v>
      </c>
      <c r="D1187" s="37" t="s">
        <v>82</v>
      </c>
      <c r="E1187" s="37" t="n">
        <v>27</v>
      </c>
      <c r="F1187" s="37" t="s">
        <v>100</v>
      </c>
      <c r="G1187" s="37" t="s">
        <v>94</v>
      </c>
      <c r="H1187" s="37" t="s">
        <v>319</v>
      </c>
      <c r="I1187" s="37" t="s">
        <v>61</v>
      </c>
      <c r="J1187" s="37" t="s">
        <v>380</v>
      </c>
      <c r="K1187" s="37" t="s">
        <v>76</v>
      </c>
      <c r="L1187" s="37" t="s">
        <v>105</v>
      </c>
      <c r="M1187" s="37" t="s">
        <v>86</v>
      </c>
      <c r="N1187" s="37" t="s">
        <v>90</v>
      </c>
      <c r="O1187" s="38" t="n">
        <v>45537</v>
      </c>
      <c r="P1187" s="39" t="n">
        <v>972000</v>
      </c>
      <c r="Q1187" s="37" t="n">
        <v>31</v>
      </c>
      <c r="R1187" s="37" t="s">
        <v>187</v>
      </c>
      <c r="S1187" s="37" t="s">
        <v>111</v>
      </c>
      <c r="T1187" s="37" t="s">
        <v>832</v>
      </c>
      <c r="U1187" s="37" t="s">
        <v>52</v>
      </c>
      <c r="V1187" s="37" t="n">
        <f aca="false">IF(O1187="","",YEAR(O1187))</f>
        <v>2024</v>
      </c>
      <c r="W1187" s="37" t="str">
        <f aca="false">IF(E1187&lt;25,"21-24",IF(E1187&lt;30,"25-29",IF(E1187&lt;35,"30-34",IF(E1187&lt;40,"35-39",IF(E1187&lt;45,"40-44","45+")))))</f>
        <v>25-29</v>
      </c>
    </row>
    <row r="1188" customFormat="false" ht="15" hidden="false" customHeight="false" outlineLevel="0" collapsed="false">
      <c r="A1188" s="37" t="s">
        <v>1707</v>
      </c>
      <c r="B1188" s="37" t="s">
        <v>412</v>
      </c>
      <c r="C1188" s="37" t="s">
        <v>365</v>
      </c>
      <c r="D1188" s="37" t="s">
        <v>83</v>
      </c>
      <c r="E1188" s="37" t="n">
        <v>33</v>
      </c>
      <c r="F1188" s="37" t="s">
        <v>101</v>
      </c>
      <c r="G1188" s="37" t="s">
        <v>95</v>
      </c>
      <c r="H1188" s="37" t="s">
        <v>321</v>
      </c>
      <c r="I1188" s="37" t="s">
        <v>63</v>
      </c>
      <c r="J1188" s="37" t="s">
        <v>371</v>
      </c>
      <c r="K1188" s="37" t="s">
        <v>75</v>
      </c>
      <c r="L1188" s="37" t="s">
        <v>105</v>
      </c>
      <c r="M1188" s="37" t="s">
        <v>88</v>
      </c>
      <c r="N1188" s="37" t="s">
        <v>90</v>
      </c>
      <c r="O1188" s="38" t="n">
        <v>45305</v>
      </c>
      <c r="P1188" s="39" t="n">
        <v>464000</v>
      </c>
      <c r="Q1188" s="37" t="n">
        <v>10</v>
      </c>
      <c r="R1188" s="37" t="s">
        <v>185</v>
      </c>
      <c r="S1188" s="37" t="s">
        <v>111</v>
      </c>
      <c r="T1188" s="37" t="s">
        <v>759</v>
      </c>
      <c r="U1188" s="37" t="s">
        <v>52</v>
      </c>
      <c r="V1188" s="37" t="n">
        <f aca="false">IF(O1188="","",YEAR(O1188))</f>
        <v>2024</v>
      </c>
      <c r="W1188" s="37" t="str">
        <f aca="false">IF(E1188&lt;25,"21-24",IF(E1188&lt;30,"25-29",IF(E1188&lt;35,"30-34",IF(E1188&lt;40,"35-39",IF(E1188&lt;45,"40-44","45+")))))</f>
        <v>30-34</v>
      </c>
    </row>
    <row r="1189" customFormat="false" ht="15" hidden="false" customHeight="false" outlineLevel="0" collapsed="false">
      <c r="A1189" s="37" t="s">
        <v>1708</v>
      </c>
      <c r="B1189" s="37" t="s">
        <v>465</v>
      </c>
      <c r="C1189" s="37" t="s">
        <v>383</v>
      </c>
      <c r="D1189" s="37" t="s">
        <v>82</v>
      </c>
      <c r="E1189" s="37" t="n">
        <v>46</v>
      </c>
      <c r="F1189" s="37" t="s">
        <v>102</v>
      </c>
      <c r="G1189" s="37" t="s">
        <v>95</v>
      </c>
      <c r="H1189" s="37" t="s">
        <v>321</v>
      </c>
      <c r="I1189" s="37" t="s">
        <v>63</v>
      </c>
      <c r="J1189" s="37" t="s">
        <v>388</v>
      </c>
      <c r="K1189" s="37" t="s">
        <v>77</v>
      </c>
      <c r="L1189" s="37" t="s">
        <v>108</v>
      </c>
      <c r="M1189" s="37" t="s">
        <v>86</v>
      </c>
      <c r="N1189" s="37" t="s">
        <v>90</v>
      </c>
      <c r="O1189" s="38" t="n">
        <v>44568</v>
      </c>
      <c r="P1189" s="39" t="n">
        <v>2533000</v>
      </c>
      <c r="Q1189" s="37" t="n">
        <v>9</v>
      </c>
      <c r="R1189" s="37" t="s">
        <v>185</v>
      </c>
      <c r="S1189" s="37" t="s">
        <v>114</v>
      </c>
      <c r="T1189" s="37" t="s">
        <v>807</v>
      </c>
      <c r="U1189" s="37" t="s">
        <v>52</v>
      </c>
      <c r="V1189" s="37" t="n">
        <f aca="false">IF(O1189="","",YEAR(O1189))</f>
        <v>2022</v>
      </c>
      <c r="W1189" s="37" t="str">
        <f aca="false">IF(E1189&lt;25,"21-24",IF(E1189&lt;30,"25-29",IF(E1189&lt;35,"30-34",IF(E1189&lt;40,"35-39",IF(E1189&lt;45,"40-44","45+")))))</f>
        <v>45+</v>
      </c>
    </row>
    <row r="1190" customFormat="false" ht="15" hidden="false" customHeight="false" outlineLevel="0" collapsed="false">
      <c r="A1190" s="37" t="s">
        <v>1709</v>
      </c>
      <c r="B1190" s="37" t="s">
        <v>576</v>
      </c>
      <c r="C1190" s="37" t="s">
        <v>484</v>
      </c>
      <c r="D1190" s="37" t="s">
        <v>83</v>
      </c>
      <c r="E1190" s="37" t="n">
        <v>31</v>
      </c>
      <c r="F1190" s="37" t="s">
        <v>100</v>
      </c>
      <c r="G1190" s="37" t="s">
        <v>94</v>
      </c>
      <c r="H1190" s="37" t="s">
        <v>318</v>
      </c>
      <c r="I1190" s="37" t="s">
        <v>60</v>
      </c>
      <c r="J1190" s="37" t="s">
        <v>384</v>
      </c>
      <c r="K1190" s="37" t="s">
        <v>76</v>
      </c>
      <c r="L1190" s="37" t="s">
        <v>104</v>
      </c>
      <c r="M1190" s="37" t="s">
        <v>86</v>
      </c>
      <c r="N1190" s="37" t="s">
        <v>90</v>
      </c>
      <c r="O1190" s="38" t="n">
        <v>43925</v>
      </c>
      <c r="P1190" s="39" t="n">
        <v>1045000</v>
      </c>
      <c r="Q1190" s="37" t="n">
        <v>10</v>
      </c>
      <c r="R1190" s="37" t="s">
        <v>187</v>
      </c>
      <c r="S1190" s="37" t="s">
        <v>113</v>
      </c>
      <c r="T1190" s="37" t="s">
        <v>870</v>
      </c>
      <c r="U1190" s="37" t="s">
        <v>52</v>
      </c>
      <c r="V1190" s="37" t="n">
        <f aca="false">IF(O1190="","",YEAR(O1190))</f>
        <v>2020</v>
      </c>
      <c r="W1190" s="37" t="str">
        <f aca="false">IF(E1190&lt;25,"21-24",IF(E1190&lt;30,"25-29",IF(E1190&lt;35,"30-34",IF(E1190&lt;40,"35-39",IF(E1190&lt;45,"40-44","45+")))))</f>
        <v>30-34</v>
      </c>
    </row>
    <row r="1191" customFormat="false" ht="15" hidden="false" customHeight="false" outlineLevel="0" collapsed="false">
      <c r="A1191" s="37" t="s">
        <v>1710</v>
      </c>
      <c r="B1191" s="37" t="s">
        <v>416</v>
      </c>
      <c r="C1191" s="37" t="s">
        <v>383</v>
      </c>
      <c r="D1191" s="37" t="s">
        <v>82</v>
      </c>
      <c r="E1191" s="37" t="n">
        <v>24</v>
      </c>
      <c r="F1191" s="37" t="s">
        <v>102</v>
      </c>
      <c r="G1191" s="37" t="s">
        <v>94</v>
      </c>
      <c r="H1191" s="37" t="s">
        <v>325</v>
      </c>
      <c r="I1191" s="37" t="s">
        <v>67</v>
      </c>
      <c r="J1191" s="37" t="s">
        <v>357</v>
      </c>
      <c r="K1191" s="37" t="s">
        <v>75</v>
      </c>
      <c r="L1191" s="37" t="s">
        <v>104</v>
      </c>
      <c r="M1191" s="37" t="s">
        <v>87</v>
      </c>
      <c r="N1191" s="37" t="s">
        <v>90</v>
      </c>
      <c r="O1191" s="38" t="n">
        <v>45925</v>
      </c>
      <c r="P1191" s="39" t="n">
        <v>310000</v>
      </c>
      <c r="Q1191" s="37" t="n">
        <v>27</v>
      </c>
      <c r="R1191" s="37" t="s">
        <v>187</v>
      </c>
      <c r="S1191" s="37" t="s">
        <v>112</v>
      </c>
      <c r="T1191" s="37" t="s">
        <v>942</v>
      </c>
      <c r="U1191" s="37" t="s">
        <v>52</v>
      </c>
      <c r="V1191" s="37" t="n">
        <f aca="false">IF(O1191="","",YEAR(O1191))</f>
        <v>2025</v>
      </c>
      <c r="W1191" s="37" t="str">
        <f aca="false">IF(E1191&lt;25,"21-24",IF(E1191&lt;30,"25-29",IF(E1191&lt;35,"30-34",IF(E1191&lt;40,"35-39",IF(E1191&lt;45,"40-44","45+")))))</f>
        <v>21-24</v>
      </c>
    </row>
    <row r="1192" customFormat="false" ht="15" hidden="false" customHeight="false" outlineLevel="0" collapsed="false">
      <c r="A1192" s="37" t="s">
        <v>1711</v>
      </c>
      <c r="B1192" s="37" t="s">
        <v>439</v>
      </c>
      <c r="C1192" s="37" t="s">
        <v>370</v>
      </c>
      <c r="D1192" s="37" t="s">
        <v>83</v>
      </c>
      <c r="E1192" s="37" t="n">
        <v>39</v>
      </c>
      <c r="F1192" s="37" t="s">
        <v>101</v>
      </c>
      <c r="G1192" s="37" t="s">
        <v>95</v>
      </c>
      <c r="H1192" s="37" t="s">
        <v>320</v>
      </c>
      <c r="I1192" s="37" t="s">
        <v>62</v>
      </c>
      <c r="J1192" s="37" t="s">
        <v>485</v>
      </c>
      <c r="K1192" s="37" t="s">
        <v>78</v>
      </c>
      <c r="L1192" s="37" t="s">
        <v>107</v>
      </c>
      <c r="M1192" s="37" t="s">
        <v>87</v>
      </c>
      <c r="N1192" s="37" t="s">
        <v>90</v>
      </c>
      <c r="O1192" s="38" t="n">
        <v>43329</v>
      </c>
      <c r="P1192" s="39" t="n">
        <v>3443000</v>
      </c>
      <c r="Q1192" s="37" t="n">
        <v>13</v>
      </c>
      <c r="R1192" s="37" t="s">
        <v>187</v>
      </c>
      <c r="S1192" s="37" t="s">
        <v>112</v>
      </c>
      <c r="T1192" s="37" t="s">
        <v>1132</v>
      </c>
      <c r="U1192" s="37" t="s">
        <v>52</v>
      </c>
      <c r="V1192" s="37" t="n">
        <f aca="false">IF(O1192="","",YEAR(O1192))</f>
        <v>2018</v>
      </c>
      <c r="W1192" s="37" t="str">
        <f aca="false">IF(E1192&lt;25,"21-24",IF(E1192&lt;30,"25-29",IF(E1192&lt;35,"30-34",IF(E1192&lt;40,"35-39",IF(E1192&lt;45,"40-44","45+")))))</f>
        <v>35-39</v>
      </c>
    </row>
    <row r="1193" customFormat="false" ht="15" hidden="false" customHeight="false" outlineLevel="0" collapsed="false">
      <c r="A1193" s="37" t="s">
        <v>1712</v>
      </c>
      <c r="B1193" s="37" t="s">
        <v>432</v>
      </c>
      <c r="C1193" s="37" t="s">
        <v>351</v>
      </c>
      <c r="D1193" s="37" t="s">
        <v>83</v>
      </c>
      <c r="E1193" s="37" t="n">
        <v>21</v>
      </c>
      <c r="F1193" s="37" t="s">
        <v>100</v>
      </c>
      <c r="G1193" s="37" t="s">
        <v>95</v>
      </c>
      <c r="H1193" s="37" t="s">
        <v>322</v>
      </c>
      <c r="I1193" s="37" t="s">
        <v>64</v>
      </c>
      <c r="J1193" s="37" t="s">
        <v>461</v>
      </c>
      <c r="K1193" s="37" t="s">
        <v>75</v>
      </c>
      <c r="L1193" s="37" t="s">
        <v>104</v>
      </c>
      <c r="M1193" s="37" t="s">
        <v>86</v>
      </c>
      <c r="N1193" s="37" t="s">
        <v>90</v>
      </c>
      <c r="O1193" s="38" t="n">
        <v>46246</v>
      </c>
      <c r="P1193" s="39" t="n">
        <v>440000</v>
      </c>
      <c r="Q1193" s="37" t="n">
        <v>16</v>
      </c>
      <c r="R1193" s="37" t="s">
        <v>187</v>
      </c>
      <c r="S1193" s="37" t="s">
        <v>111</v>
      </c>
      <c r="T1193" s="37" t="s">
        <v>1266</v>
      </c>
      <c r="U1193" s="37" t="s">
        <v>52</v>
      </c>
      <c r="V1193" s="37" t="n">
        <f aca="false">IF(O1193="","",YEAR(O1193))</f>
        <v>2026</v>
      </c>
      <c r="W1193" s="37" t="str">
        <f aca="false">IF(E1193&lt;25,"21-24",IF(E1193&lt;30,"25-29",IF(E1193&lt;35,"30-34",IF(E1193&lt;40,"35-39",IF(E1193&lt;45,"40-44","45+")))))</f>
        <v>21-24</v>
      </c>
    </row>
    <row r="1194" customFormat="false" ht="15" hidden="false" customHeight="false" outlineLevel="0" collapsed="false">
      <c r="A1194" s="37" t="s">
        <v>550</v>
      </c>
      <c r="B1194" s="37" t="s">
        <v>399</v>
      </c>
      <c r="C1194" s="37" t="s">
        <v>365</v>
      </c>
      <c r="D1194" s="37" t="s">
        <v>82</v>
      </c>
      <c r="E1194" s="37" t="n">
        <v>36</v>
      </c>
      <c r="F1194" s="37" t="s">
        <v>101</v>
      </c>
      <c r="G1194" s="37" t="s">
        <v>95</v>
      </c>
      <c r="H1194" s="37" t="s">
        <v>318</v>
      </c>
      <c r="I1194" s="37" t="s">
        <v>60</v>
      </c>
      <c r="J1194" s="37" t="s">
        <v>407</v>
      </c>
      <c r="K1194" s="37" t="s">
        <v>78</v>
      </c>
      <c r="L1194" s="37" t="s">
        <v>105</v>
      </c>
      <c r="M1194" s="37" t="s">
        <v>88</v>
      </c>
      <c r="N1194" s="37" t="s">
        <v>91</v>
      </c>
      <c r="O1194" s="38" t="n">
        <v>45687</v>
      </c>
      <c r="P1194" s="39" t="n">
        <v>4581000</v>
      </c>
      <c r="Q1194" s="37" t="n">
        <v>38</v>
      </c>
      <c r="R1194" s="37" t="s">
        <v>187</v>
      </c>
      <c r="S1194" s="37" t="s">
        <v>114</v>
      </c>
      <c r="T1194" s="37" t="s">
        <v>584</v>
      </c>
      <c r="U1194" s="37" t="s">
        <v>52</v>
      </c>
      <c r="V1194" s="37" t="n">
        <f aca="false">IF(O1194="","",YEAR(O1194))</f>
        <v>2025</v>
      </c>
      <c r="W1194" s="37" t="str">
        <f aca="false">IF(E1194&lt;25,"21-24",IF(E1194&lt;30,"25-29",IF(E1194&lt;35,"30-34",IF(E1194&lt;40,"35-39",IF(E1194&lt;45,"40-44","45+")))))</f>
        <v>35-39</v>
      </c>
    </row>
    <row r="1195" customFormat="false" ht="15" hidden="false" customHeight="false" outlineLevel="0" collapsed="false">
      <c r="A1195" s="37" t="s">
        <v>1713</v>
      </c>
      <c r="B1195" s="37" t="s">
        <v>600</v>
      </c>
      <c r="C1195" s="37" t="s">
        <v>484</v>
      </c>
      <c r="D1195" s="37" t="s">
        <v>83</v>
      </c>
      <c r="E1195" s="37" t="n">
        <v>31</v>
      </c>
      <c r="F1195" s="37" t="s">
        <v>102</v>
      </c>
      <c r="G1195" s="37" t="s">
        <v>95</v>
      </c>
      <c r="H1195" s="37" t="s">
        <v>324</v>
      </c>
      <c r="I1195" s="37" t="s">
        <v>66</v>
      </c>
      <c r="J1195" s="37" t="s">
        <v>687</v>
      </c>
      <c r="K1195" s="37" t="s">
        <v>76</v>
      </c>
      <c r="L1195" s="37" t="s">
        <v>107</v>
      </c>
      <c r="M1195" s="37" t="s">
        <v>87</v>
      </c>
      <c r="N1195" s="37" t="s">
        <v>90</v>
      </c>
      <c r="O1195" s="38" t="n">
        <v>42992</v>
      </c>
      <c r="P1195" s="39" t="n">
        <v>1129000</v>
      </c>
      <c r="Q1195" s="37" t="n">
        <v>12</v>
      </c>
      <c r="R1195" s="37" t="s">
        <v>187</v>
      </c>
      <c r="S1195" s="37" t="s">
        <v>114</v>
      </c>
      <c r="T1195" s="37" t="s">
        <v>1148</v>
      </c>
      <c r="U1195" s="37" t="s">
        <v>52</v>
      </c>
      <c r="V1195" s="37" t="n">
        <f aca="false">IF(O1195="","",YEAR(O1195))</f>
        <v>2017</v>
      </c>
      <c r="W1195" s="37" t="str">
        <f aca="false">IF(E1195&lt;25,"21-24",IF(E1195&lt;30,"25-29",IF(E1195&lt;35,"30-34",IF(E1195&lt;40,"35-39",IF(E1195&lt;45,"40-44","45+")))))</f>
        <v>30-34</v>
      </c>
    </row>
    <row r="1196" customFormat="false" ht="15" hidden="false" customHeight="false" outlineLevel="0" collapsed="false">
      <c r="A1196" s="37" t="s">
        <v>1497</v>
      </c>
      <c r="B1196" s="37" t="s">
        <v>379</v>
      </c>
      <c r="C1196" s="37" t="s">
        <v>484</v>
      </c>
      <c r="D1196" s="37" t="s">
        <v>82</v>
      </c>
      <c r="E1196" s="37" t="n">
        <v>37</v>
      </c>
      <c r="F1196" s="37" t="s">
        <v>100</v>
      </c>
      <c r="G1196" s="37" t="s">
        <v>94</v>
      </c>
      <c r="H1196" s="37" t="s">
        <v>318</v>
      </c>
      <c r="I1196" s="37" t="s">
        <v>60</v>
      </c>
      <c r="J1196" s="37" t="s">
        <v>407</v>
      </c>
      <c r="K1196" s="37" t="s">
        <v>78</v>
      </c>
      <c r="L1196" s="37" t="s">
        <v>105</v>
      </c>
      <c r="M1196" s="37" t="s">
        <v>87</v>
      </c>
      <c r="N1196" s="37" t="s">
        <v>90</v>
      </c>
      <c r="O1196" s="38" t="n">
        <v>45696</v>
      </c>
      <c r="P1196" s="39" t="n">
        <v>4378000</v>
      </c>
      <c r="Q1196" s="37" t="n">
        <v>9</v>
      </c>
      <c r="R1196" s="37" t="s">
        <v>185</v>
      </c>
      <c r="S1196" s="37" t="s">
        <v>114</v>
      </c>
      <c r="T1196" s="37" t="s">
        <v>566</v>
      </c>
      <c r="U1196" s="37" t="s">
        <v>52</v>
      </c>
      <c r="V1196" s="37" t="n">
        <f aca="false">IF(O1196="","",YEAR(O1196))</f>
        <v>2025</v>
      </c>
      <c r="W1196" s="37" t="str">
        <f aca="false">IF(E1196&lt;25,"21-24",IF(E1196&lt;30,"25-29",IF(E1196&lt;35,"30-34",IF(E1196&lt;40,"35-39",IF(E1196&lt;45,"40-44","45+")))))</f>
        <v>35-39</v>
      </c>
    </row>
    <row r="1197" customFormat="false" ht="15" hidden="false" customHeight="false" outlineLevel="0" collapsed="false">
      <c r="A1197" s="37" t="s">
        <v>1714</v>
      </c>
      <c r="B1197" s="37" t="s">
        <v>369</v>
      </c>
      <c r="C1197" s="37" t="s">
        <v>351</v>
      </c>
      <c r="D1197" s="37" t="s">
        <v>83</v>
      </c>
      <c r="E1197" s="37" t="n">
        <v>29</v>
      </c>
      <c r="F1197" s="37" t="s">
        <v>101</v>
      </c>
      <c r="G1197" s="37" t="s">
        <v>95</v>
      </c>
      <c r="H1197" s="37" t="s">
        <v>323</v>
      </c>
      <c r="I1197" s="37" t="s">
        <v>65</v>
      </c>
      <c r="J1197" s="37" t="s">
        <v>376</v>
      </c>
      <c r="K1197" s="37" t="s">
        <v>76</v>
      </c>
      <c r="L1197" s="37" t="s">
        <v>105</v>
      </c>
      <c r="M1197" s="37" t="s">
        <v>87</v>
      </c>
      <c r="N1197" s="37" t="s">
        <v>90</v>
      </c>
      <c r="O1197" s="38" t="n">
        <v>45529</v>
      </c>
      <c r="P1197" s="39" t="n">
        <v>683000</v>
      </c>
      <c r="Q1197" s="37" t="n">
        <v>13</v>
      </c>
      <c r="R1197" s="37" t="s">
        <v>185</v>
      </c>
      <c r="S1197" s="37" t="s">
        <v>113</v>
      </c>
      <c r="T1197" s="37" t="s">
        <v>617</v>
      </c>
      <c r="U1197" s="37" t="s">
        <v>52</v>
      </c>
      <c r="V1197" s="37" t="n">
        <f aca="false">IF(O1197="","",YEAR(O1197))</f>
        <v>2024</v>
      </c>
      <c r="W1197" s="37" t="str">
        <f aca="false">IF(E1197&lt;25,"21-24",IF(E1197&lt;30,"25-29",IF(E1197&lt;35,"30-34",IF(E1197&lt;40,"35-39",IF(E1197&lt;45,"40-44","45+")))))</f>
        <v>25-29</v>
      </c>
    </row>
    <row r="1198" customFormat="false" ht="15" hidden="false" customHeight="false" outlineLevel="0" collapsed="false">
      <c r="A1198" s="37" t="s">
        <v>611</v>
      </c>
      <c r="B1198" s="37" t="s">
        <v>474</v>
      </c>
      <c r="C1198" s="37" t="s">
        <v>383</v>
      </c>
      <c r="D1198" s="37" t="s">
        <v>83</v>
      </c>
      <c r="E1198" s="37" t="n">
        <v>35</v>
      </c>
      <c r="F1198" s="37" t="s">
        <v>101</v>
      </c>
      <c r="G1198" s="37" t="s">
        <v>96</v>
      </c>
      <c r="H1198" s="37" t="s">
        <v>318</v>
      </c>
      <c r="I1198" s="37" t="s">
        <v>60</v>
      </c>
      <c r="J1198" s="37" t="s">
        <v>407</v>
      </c>
      <c r="K1198" s="37" t="s">
        <v>78</v>
      </c>
      <c r="L1198" s="37" t="s">
        <v>105</v>
      </c>
      <c r="M1198" s="37" t="s">
        <v>87</v>
      </c>
      <c r="N1198" s="37" t="s">
        <v>90</v>
      </c>
      <c r="O1198" s="38" t="n">
        <v>42767</v>
      </c>
      <c r="P1198" s="39" t="n">
        <v>4531000</v>
      </c>
      <c r="Q1198" s="37" t="n">
        <v>5</v>
      </c>
      <c r="R1198" s="37" t="s">
        <v>187</v>
      </c>
      <c r="S1198" s="37" t="s">
        <v>114</v>
      </c>
      <c r="T1198" s="37" t="s">
        <v>591</v>
      </c>
      <c r="U1198" s="37" t="s">
        <v>52</v>
      </c>
      <c r="V1198" s="37" t="n">
        <f aca="false">IF(O1198="","",YEAR(O1198))</f>
        <v>2017</v>
      </c>
      <c r="W1198" s="37" t="str">
        <f aca="false">IF(E1198&lt;25,"21-24",IF(E1198&lt;30,"25-29",IF(E1198&lt;35,"30-34",IF(E1198&lt;40,"35-39",IF(E1198&lt;45,"40-44","45+")))))</f>
        <v>35-39</v>
      </c>
    </row>
    <row r="1199" customFormat="false" ht="15" hidden="false" customHeight="false" outlineLevel="0" collapsed="false">
      <c r="A1199" s="37" t="s">
        <v>1715</v>
      </c>
      <c r="B1199" s="37" t="s">
        <v>641</v>
      </c>
      <c r="C1199" s="37" t="s">
        <v>453</v>
      </c>
      <c r="D1199" s="37" t="s">
        <v>82</v>
      </c>
      <c r="E1199" s="37" t="n">
        <v>43</v>
      </c>
      <c r="F1199" s="37" t="s">
        <v>101</v>
      </c>
      <c r="G1199" s="37" t="s">
        <v>94</v>
      </c>
      <c r="H1199" s="37" t="s">
        <v>320</v>
      </c>
      <c r="I1199" s="37" t="s">
        <v>62</v>
      </c>
      <c r="J1199" s="37" t="s">
        <v>485</v>
      </c>
      <c r="K1199" s="37" t="s">
        <v>78</v>
      </c>
      <c r="L1199" s="37" t="s">
        <v>104</v>
      </c>
      <c r="M1199" s="37" t="s">
        <v>87</v>
      </c>
      <c r="N1199" s="37" t="s">
        <v>90</v>
      </c>
      <c r="O1199" s="38" t="n">
        <v>43270</v>
      </c>
      <c r="P1199" s="39" t="n">
        <v>2537000</v>
      </c>
      <c r="Q1199" s="37" t="n">
        <v>47</v>
      </c>
      <c r="R1199" s="37" t="s">
        <v>187</v>
      </c>
      <c r="S1199" s="37" t="s">
        <v>111</v>
      </c>
      <c r="T1199" s="37" t="s">
        <v>565</v>
      </c>
      <c r="U1199" s="37" t="s">
        <v>52</v>
      </c>
      <c r="V1199" s="37" t="n">
        <f aca="false">IF(O1199="","",YEAR(O1199))</f>
        <v>2018</v>
      </c>
      <c r="W1199" s="37" t="str">
        <f aca="false">IF(E1199&lt;25,"21-24",IF(E1199&lt;30,"25-29",IF(E1199&lt;35,"30-34",IF(E1199&lt;40,"35-39",IF(E1199&lt;45,"40-44","45+")))))</f>
        <v>40-44</v>
      </c>
    </row>
    <row r="1200" customFormat="false" ht="15" hidden="false" customHeight="false" outlineLevel="0" collapsed="false">
      <c r="A1200" s="37" t="s">
        <v>1716</v>
      </c>
      <c r="B1200" s="37" t="s">
        <v>360</v>
      </c>
      <c r="C1200" s="37" t="s">
        <v>642</v>
      </c>
      <c r="D1200" s="37" t="s">
        <v>83</v>
      </c>
      <c r="E1200" s="37" t="n">
        <v>40</v>
      </c>
      <c r="F1200" s="37" t="s">
        <v>101</v>
      </c>
      <c r="G1200" s="37" t="s">
        <v>94</v>
      </c>
      <c r="H1200" s="37" t="s">
        <v>322</v>
      </c>
      <c r="I1200" s="37" t="s">
        <v>64</v>
      </c>
      <c r="J1200" s="37" t="s">
        <v>457</v>
      </c>
      <c r="K1200" s="37" t="s">
        <v>78</v>
      </c>
      <c r="L1200" s="37" t="s">
        <v>106</v>
      </c>
      <c r="M1200" s="37" t="s">
        <v>87</v>
      </c>
      <c r="N1200" s="37" t="s">
        <v>90</v>
      </c>
      <c r="O1200" s="38" t="n">
        <v>45889</v>
      </c>
      <c r="P1200" s="39" t="n">
        <v>4287000</v>
      </c>
      <c r="Q1200" s="37" t="n">
        <v>11</v>
      </c>
      <c r="R1200" s="37" t="s">
        <v>187</v>
      </c>
      <c r="S1200" s="37" t="s">
        <v>111</v>
      </c>
      <c r="T1200" s="37" t="s">
        <v>738</v>
      </c>
      <c r="U1200" s="37" t="s">
        <v>52</v>
      </c>
      <c r="V1200" s="37" t="n">
        <f aca="false">IF(O1200="","",YEAR(O1200))</f>
        <v>2025</v>
      </c>
      <c r="W1200" s="37" t="str">
        <f aca="false">IF(E1200&lt;25,"21-24",IF(E1200&lt;30,"25-29",IF(E1200&lt;35,"30-34",IF(E1200&lt;40,"35-39",IF(E1200&lt;45,"40-44","45+")))))</f>
        <v>40-44</v>
      </c>
    </row>
    <row r="1201" customFormat="false" ht="15" hidden="false" customHeight="false" outlineLevel="0" collapsed="false">
      <c r="A1201" s="37" t="s">
        <v>723</v>
      </c>
      <c r="B1201" s="37" t="s">
        <v>439</v>
      </c>
      <c r="C1201" s="37" t="s">
        <v>484</v>
      </c>
      <c r="D1201" s="37" t="s">
        <v>83</v>
      </c>
      <c r="E1201" s="37" t="n">
        <v>40</v>
      </c>
      <c r="F1201" s="37" t="s">
        <v>101</v>
      </c>
      <c r="G1201" s="37" t="s">
        <v>94</v>
      </c>
      <c r="H1201" s="37" t="s">
        <v>318</v>
      </c>
      <c r="I1201" s="37" t="s">
        <v>60</v>
      </c>
      <c r="J1201" s="37" t="s">
        <v>407</v>
      </c>
      <c r="K1201" s="37" t="s">
        <v>78</v>
      </c>
      <c r="L1201" s="37" t="s">
        <v>107</v>
      </c>
      <c r="M1201" s="37" t="s">
        <v>86</v>
      </c>
      <c r="N1201" s="37" t="s">
        <v>90</v>
      </c>
      <c r="O1201" s="38" t="n">
        <v>43953</v>
      </c>
      <c r="P1201" s="39" t="n">
        <v>4465000</v>
      </c>
      <c r="Q1201" s="37" t="n">
        <v>4</v>
      </c>
      <c r="R1201" s="37" t="s">
        <v>187</v>
      </c>
      <c r="S1201" s="37" t="s">
        <v>113</v>
      </c>
      <c r="T1201" s="37" t="s">
        <v>443</v>
      </c>
      <c r="U1201" s="37" t="s">
        <v>52</v>
      </c>
      <c r="V1201" s="37" t="n">
        <f aca="false">IF(O1201="","",YEAR(O1201))</f>
        <v>2020</v>
      </c>
      <c r="W1201" s="37" t="str">
        <f aca="false">IF(E1201&lt;25,"21-24",IF(E1201&lt;30,"25-29",IF(E1201&lt;35,"30-34",IF(E1201&lt;40,"35-39",IF(E1201&lt;45,"40-44","45+")))))</f>
        <v>40-44</v>
      </c>
    </row>
    <row r="1202" customFormat="false" ht="15" hidden="false" customHeight="false" outlineLevel="0" collapsed="false">
      <c r="A1202" s="37" t="s">
        <v>1318</v>
      </c>
      <c r="B1202" s="37" t="s">
        <v>468</v>
      </c>
      <c r="C1202" s="37" t="s">
        <v>406</v>
      </c>
      <c r="D1202" s="37" t="s">
        <v>83</v>
      </c>
      <c r="E1202" s="37" t="n">
        <v>36</v>
      </c>
      <c r="F1202" s="37" t="s">
        <v>101</v>
      </c>
      <c r="G1202" s="37" t="s">
        <v>94</v>
      </c>
      <c r="H1202" s="37" t="s">
        <v>322</v>
      </c>
      <c r="I1202" s="37" t="s">
        <v>64</v>
      </c>
      <c r="J1202" s="37" t="s">
        <v>457</v>
      </c>
      <c r="K1202" s="37" t="s">
        <v>78</v>
      </c>
      <c r="L1202" s="37" t="s">
        <v>104</v>
      </c>
      <c r="M1202" s="37" t="s">
        <v>86</v>
      </c>
      <c r="N1202" s="37" t="s">
        <v>90</v>
      </c>
      <c r="O1202" s="38" t="n">
        <v>45101</v>
      </c>
      <c r="P1202" s="39" t="n">
        <v>2734000</v>
      </c>
      <c r="Q1202" s="37" t="n">
        <v>15</v>
      </c>
      <c r="R1202" s="37" t="s">
        <v>185</v>
      </c>
      <c r="S1202" s="37" t="s">
        <v>112</v>
      </c>
      <c r="T1202" s="37" t="s">
        <v>635</v>
      </c>
      <c r="U1202" s="37" t="s">
        <v>52</v>
      </c>
      <c r="V1202" s="37" t="n">
        <f aca="false">IF(O1202="","",YEAR(O1202))</f>
        <v>2023</v>
      </c>
      <c r="W1202" s="37" t="str">
        <f aca="false">IF(E1202&lt;25,"21-24",IF(E1202&lt;30,"25-29",IF(E1202&lt;35,"30-34",IF(E1202&lt;40,"35-39",IF(E1202&lt;45,"40-44","45+")))))</f>
        <v>35-39</v>
      </c>
    </row>
    <row r="1203" customFormat="false" ht="15" hidden="false" customHeight="false" outlineLevel="0" collapsed="false">
      <c r="A1203" s="37" t="s">
        <v>1717</v>
      </c>
      <c r="B1203" s="37" t="s">
        <v>374</v>
      </c>
      <c r="C1203" s="37" t="s">
        <v>396</v>
      </c>
      <c r="D1203" s="37" t="s">
        <v>82</v>
      </c>
      <c r="E1203" s="37" t="n">
        <v>45</v>
      </c>
      <c r="F1203" s="37" t="s">
        <v>100</v>
      </c>
      <c r="G1203" s="37" t="s">
        <v>95</v>
      </c>
      <c r="H1203" s="37" t="s">
        <v>325</v>
      </c>
      <c r="I1203" s="37" t="s">
        <v>67</v>
      </c>
      <c r="J1203" s="37" t="s">
        <v>664</v>
      </c>
      <c r="K1203" s="37" t="s">
        <v>78</v>
      </c>
      <c r="L1203" s="37" t="s">
        <v>104</v>
      </c>
      <c r="M1203" s="37" t="s">
        <v>88</v>
      </c>
      <c r="N1203" s="37" t="s">
        <v>90</v>
      </c>
      <c r="O1203" s="38" t="n">
        <v>44786</v>
      </c>
      <c r="P1203" s="39" t="n">
        <v>3673000</v>
      </c>
      <c r="Q1203" s="37" t="n">
        <v>2</v>
      </c>
      <c r="R1203" s="37" t="s">
        <v>185</v>
      </c>
      <c r="S1203" s="37" t="s">
        <v>115</v>
      </c>
      <c r="T1203" s="37" t="s">
        <v>1203</v>
      </c>
      <c r="U1203" s="37" t="s">
        <v>53</v>
      </c>
      <c r="V1203" s="37" t="n">
        <f aca="false">IF(O1203="","",YEAR(O1203))</f>
        <v>2022</v>
      </c>
      <c r="W1203" s="37" t="str">
        <f aca="false">IF(E1203&lt;25,"21-24",IF(E1203&lt;30,"25-29",IF(E1203&lt;35,"30-34",IF(E1203&lt;40,"35-39",IF(E1203&lt;45,"40-44","45+")))))</f>
        <v>45+</v>
      </c>
    </row>
    <row r="1204" customFormat="false" ht="15" hidden="false" customHeight="false" outlineLevel="0" collapsed="false">
      <c r="A1204" s="37" t="s">
        <v>1718</v>
      </c>
      <c r="B1204" s="37" t="s">
        <v>432</v>
      </c>
      <c r="C1204" s="37" t="s">
        <v>392</v>
      </c>
      <c r="D1204" s="37" t="s">
        <v>83</v>
      </c>
      <c r="E1204" s="37" t="n">
        <v>33</v>
      </c>
      <c r="F1204" s="37" t="s">
        <v>101</v>
      </c>
      <c r="G1204" s="37" t="s">
        <v>96</v>
      </c>
      <c r="H1204" s="37" t="s">
        <v>325</v>
      </c>
      <c r="I1204" s="37" t="s">
        <v>67</v>
      </c>
      <c r="J1204" s="37" t="s">
        <v>716</v>
      </c>
      <c r="K1204" s="37" t="s">
        <v>76</v>
      </c>
      <c r="L1204" s="37" t="s">
        <v>108</v>
      </c>
      <c r="M1204" s="37" t="s">
        <v>88</v>
      </c>
      <c r="N1204" s="37" t="s">
        <v>90</v>
      </c>
      <c r="O1204" s="38" t="n">
        <v>42300</v>
      </c>
      <c r="P1204" s="39" t="n">
        <v>906000</v>
      </c>
      <c r="Q1204" s="37" t="n">
        <v>10</v>
      </c>
      <c r="R1204" s="37" t="s">
        <v>185</v>
      </c>
      <c r="S1204" s="37" t="s">
        <v>111</v>
      </c>
      <c r="T1204" s="37" t="s">
        <v>665</v>
      </c>
      <c r="U1204" s="37" t="s">
        <v>52</v>
      </c>
      <c r="V1204" s="37" t="n">
        <f aca="false">IF(O1204="","",YEAR(O1204))</f>
        <v>2015</v>
      </c>
      <c r="W1204" s="37" t="str">
        <f aca="false">IF(E1204&lt;25,"21-24",IF(E1204&lt;30,"25-29",IF(E1204&lt;35,"30-34",IF(E1204&lt;40,"35-39",IF(E1204&lt;45,"40-44","45+")))))</f>
        <v>30-34</v>
      </c>
    </row>
    <row r="1205" customFormat="false" ht="15" hidden="false" customHeight="false" outlineLevel="0" collapsed="false">
      <c r="A1205" s="37" t="s">
        <v>1719</v>
      </c>
      <c r="B1205" s="37" t="s">
        <v>456</v>
      </c>
      <c r="C1205" s="37" t="s">
        <v>375</v>
      </c>
      <c r="D1205" s="37" t="s">
        <v>83</v>
      </c>
      <c r="E1205" s="37" t="n">
        <v>27</v>
      </c>
      <c r="F1205" s="37" t="s">
        <v>100</v>
      </c>
      <c r="G1205" s="37" t="s">
        <v>94</v>
      </c>
      <c r="H1205" s="37" t="s">
        <v>322</v>
      </c>
      <c r="I1205" s="37" t="s">
        <v>64</v>
      </c>
      <c r="J1205" s="37" t="s">
        <v>461</v>
      </c>
      <c r="K1205" s="37" t="s">
        <v>75</v>
      </c>
      <c r="L1205" s="37" t="s">
        <v>104</v>
      </c>
      <c r="M1205" s="37" t="s">
        <v>87</v>
      </c>
      <c r="N1205" s="37" t="s">
        <v>90</v>
      </c>
      <c r="O1205" s="38" t="n">
        <v>44288</v>
      </c>
      <c r="P1205" s="39" t="n">
        <v>471000</v>
      </c>
      <c r="Q1205" s="37" t="n">
        <v>8</v>
      </c>
      <c r="R1205" s="37" t="s">
        <v>187</v>
      </c>
      <c r="S1205" s="37" t="s">
        <v>115</v>
      </c>
      <c r="T1205" s="37" t="s">
        <v>635</v>
      </c>
      <c r="U1205" s="37" t="s">
        <v>53</v>
      </c>
      <c r="V1205" s="37" t="n">
        <f aca="false">IF(O1205="","",YEAR(O1205))</f>
        <v>2021</v>
      </c>
      <c r="W1205" s="37" t="str">
        <f aca="false">IF(E1205&lt;25,"21-24",IF(E1205&lt;30,"25-29",IF(E1205&lt;35,"30-34",IF(E1205&lt;40,"35-39",IF(E1205&lt;45,"40-44","45+")))))</f>
        <v>25-29</v>
      </c>
    </row>
    <row r="1206" customFormat="false" ht="15" hidden="false" customHeight="false" outlineLevel="0" collapsed="false">
      <c r="A1206" s="37" t="s">
        <v>1720</v>
      </c>
      <c r="B1206" s="37" t="s">
        <v>350</v>
      </c>
      <c r="C1206" s="37" t="s">
        <v>351</v>
      </c>
      <c r="D1206" s="37" t="s">
        <v>83</v>
      </c>
      <c r="E1206" s="37" t="n">
        <v>23</v>
      </c>
      <c r="F1206" s="37" t="s">
        <v>100</v>
      </c>
      <c r="G1206" s="37" t="s">
        <v>96</v>
      </c>
      <c r="H1206" s="37" t="s">
        <v>325</v>
      </c>
      <c r="I1206" s="37" t="s">
        <v>67</v>
      </c>
      <c r="J1206" s="37" t="s">
        <v>357</v>
      </c>
      <c r="K1206" s="37" t="s">
        <v>75</v>
      </c>
      <c r="L1206" s="37" t="s">
        <v>107</v>
      </c>
      <c r="M1206" s="37" t="s">
        <v>86</v>
      </c>
      <c r="N1206" s="37" t="s">
        <v>90</v>
      </c>
      <c r="O1206" s="38" t="n">
        <v>45579</v>
      </c>
      <c r="P1206" s="39" t="n">
        <v>337000</v>
      </c>
      <c r="Q1206" s="37" t="n">
        <v>13</v>
      </c>
      <c r="R1206" s="37" t="s">
        <v>187</v>
      </c>
      <c r="S1206" s="37" t="s">
        <v>111</v>
      </c>
      <c r="T1206" s="37" t="s">
        <v>1212</v>
      </c>
      <c r="U1206" s="37" t="s">
        <v>52</v>
      </c>
      <c r="V1206" s="37" t="n">
        <f aca="false">IF(O1206="","",YEAR(O1206))</f>
        <v>2024</v>
      </c>
      <c r="W1206" s="37" t="str">
        <f aca="false">IF(E1206&lt;25,"21-24",IF(E1206&lt;30,"25-29",IF(E1206&lt;35,"30-34",IF(E1206&lt;40,"35-39",IF(E1206&lt;45,"40-44","45+")))))</f>
        <v>21-24</v>
      </c>
    </row>
    <row r="1207" customFormat="false" ht="15" hidden="false" customHeight="false" outlineLevel="0" collapsed="false">
      <c r="A1207" s="37" t="s">
        <v>1721</v>
      </c>
      <c r="B1207" s="37" t="s">
        <v>537</v>
      </c>
      <c r="C1207" s="37" t="s">
        <v>516</v>
      </c>
      <c r="D1207" s="37" t="s">
        <v>83</v>
      </c>
      <c r="E1207" s="37" t="n">
        <v>31</v>
      </c>
      <c r="F1207" s="37" t="s">
        <v>101</v>
      </c>
      <c r="G1207" s="37" t="s">
        <v>95</v>
      </c>
      <c r="H1207" s="37" t="s">
        <v>318</v>
      </c>
      <c r="I1207" s="37" t="s">
        <v>60</v>
      </c>
      <c r="J1207" s="37" t="s">
        <v>520</v>
      </c>
      <c r="K1207" s="37" t="s">
        <v>76</v>
      </c>
      <c r="L1207" s="37" t="s">
        <v>104</v>
      </c>
      <c r="M1207" s="37" t="s">
        <v>87</v>
      </c>
      <c r="N1207" s="37" t="s">
        <v>90</v>
      </c>
      <c r="O1207" s="38" t="n">
        <v>44212</v>
      </c>
      <c r="P1207" s="39" t="n">
        <v>1178000</v>
      </c>
      <c r="Q1207" s="37" t="n">
        <v>3</v>
      </c>
      <c r="R1207" s="37" t="s">
        <v>185</v>
      </c>
      <c r="S1207" s="37" t="s">
        <v>114</v>
      </c>
      <c r="T1207" s="37" t="s">
        <v>1088</v>
      </c>
      <c r="U1207" s="37" t="s">
        <v>52</v>
      </c>
      <c r="V1207" s="37" t="n">
        <f aca="false">IF(O1207="","",YEAR(O1207))</f>
        <v>2021</v>
      </c>
      <c r="W1207" s="37" t="str">
        <f aca="false">IF(E1207&lt;25,"21-24",IF(E1207&lt;30,"25-29",IF(E1207&lt;35,"30-34",IF(E1207&lt;40,"35-39",IF(E1207&lt;45,"40-44","45+")))))</f>
        <v>30-34</v>
      </c>
    </row>
    <row r="1208" customFormat="false" ht="15" hidden="false" customHeight="false" outlineLevel="0" collapsed="false">
      <c r="A1208" s="37" t="s">
        <v>1722</v>
      </c>
      <c r="B1208" s="37" t="s">
        <v>479</v>
      </c>
      <c r="C1208" s="37" t="s">
        <v>453</v>
      </c>
      <c r="D1208" s="37" t="s">
        <v>83</v>
      </c>
      <c r="E1208" s="37" t="n">
        <v>33</v>
      </c>
      <c r="F1208" s="37" t="s">
        <v>101</v>
      </c>
      <c r="G1208" s="37" t="s">
        <v>95</v>
      </c>
      <c r="H1208" s="37" t="s">
        <v>321</v>
      </c>
      <c r="I1208" s="37" t="s">
        <v>63</v>
      </c>
      <c r="J1208" s="37" t="s">
        <v>626</v>
      </c>
      <c r="K1208" s="37" t="s">
        <v>77</v>
      </c>
      <c r="L1208" s="37" t="s">
        <v>105</v>
      </c>
      <c r="M1208" s="37" t="s">
        <v>86</v>
      </c>
      <c r="N1208" s="37" t="s">
        <v>90</v>
      </c>
      <c r="O1208" s="38" t="n">
        <v>45432</v>
      </c>
      <c r="P1208" s="39" t="n">
        <v>2548000</v>
      </c>
      <c r="Q1208" s="37" t="n">
        <v>5</v>
      </c>
      <c r="R1208" s="37" t="s">
        <v>187</v>
      </c>
      <c r="S1208" s="37" t="s">
        <v>114</v>
      </c>
      <c r="T1208" s="37" t="s">
        <v>1161</v>
      </c>
      <c r="U1208" s="37" t="s">
        <v>52</v>
      </c>
      <c r="V1208" s="37" t="n">
        <f aca="false">IF(O1208="","",YEAR(O1208))</f>
        <v>2024</v>
      </c>
      <c r="W1208" s="37" t="str">
        <f aca="false">IF(E1208&lt;25,"21-24",IF(E1208&lt;30,"25-29",IF(E1208&lt;35,"30-34",IF(E1208&lt;40,"35-39",IF(E1208&lt;45,"40-44","45+")))))</f>
        <v>30-34</v>
      </c>
    </row>
    <row r="1209" customFormat="false" ht="15" hidden="false" customHeight="false" outlineLevel="0" collapsed="false">
      <c r="A1209" s="37" t="s">
        <v>1723</v>
      </c>
      <c r="B1209" s="37" t="s">
        <v>402</v>
      </c>
      <c r="C1209" s="37" t="s">
        <v>453</v>
      </c>
      <c r="D1209" s="37" t="s">
        <v>82</v>
      </c>
      <c r="E1209" s="37" t="n">
        <v>30</v>
      </c>
      <c r="F1209" s="37" t="s">
        <v>101</v>
      </c>
      <c r="G1209" s="37" t="s">
        <v>95</v>
      </c>
      <c r="H1209" s="37" t="s">
        <v>323</v>
      </c>
      <c r="I1209" s="37" t="s">
        <v>65</v>
      </c>
      <c r="J1209" s="37" t="s">
        <v>376</v>
      </c>
      <c r="K1209" s="37" t="s">
        <v>76</v>
      </c>
      <c r="L1209" s="37" t="s">
        <v>106</v>
      </c>
      <c r="M1209" s="37" t="s">
        <v>87</v>
      </c>
      <c r="N1209" s="37" t="s">
        <v>90</v>
      </c>
      <c r="O1209" s="38" t="n">
        <v>43774</v>
      </c>
      <c r="P1209" s="39" t="n">
        <v>988000</v>
      </c>
      <c r="Q1209" s="37" t="n">
        <v>27</v>
      </c>
      <c r="R1209" s="37" t="s">
        <v>185</v>
      </c>
      <c r="S1209" s="37" t="s">
        <v>114</v>
      </c>
      <c r="T1209" s="37" t="s">
        <v>1024</v>
      </c>
      <c r="U1209" s="37" t="s">
        <v>52</v>
      </c>
      <c r="V1209" s="37" t="n">
        <f aca="false">IF(O1209="","",YEAR(O1209))</f>
        <v>2019</v>
      </c>
      <c r="W1209" s="37" t="str">
        <f aca="false">IF(E1209&lt;25,"21-24",IF(E1209&lt;30,"25-29",IF(E1209&lt;35,"30-34",IF(E1209&lt;40,"35-39",IF(E1209&lt;45,"40-44","45+")))))</f>
        <v>30-34</v>
      </c>
    </row>
    <row r="1210" customFormat="false" ht="15" hidden="false" customHeight="false" outlineLevel="0" collapsed="false">
      <c r="A1210" s="37" t="s">
        <v>1215</v>
      </c>
      <c r="B1210" s="37" t="s">
        <v>448</v>
      </c>
      <c r="C1210" s="37" t="s">
        <v>351</v>
      </c>
      <c r="D1210" s="37" t="s">
        <v>83</v>
      </c>
      <c r="E1210" s="37" t="n">
        <v>42</v>
      </c>
      <c r="F1210" s="37" t="s">
        <v>100</v>
      </c>
      <c r="G1210" s="37" t="s">
        <v>96</v>
      </c>
      <c r="H1210" s="37" t="s">
        <v>323</v>
      </c>
      <c r="I1210" s="37" t="s">
        <v>65</v>
      </c>
      <c r="J1210" s="37" t="s">
        <v>500</v>
      </c>
      <c r="K1210" s="37" t="s">
        <v>78</v>
      </c>
      <c r="L1210" s="37" t="s">
        <v>106</v>
      </c>
      <c r="M1210" s="37" t="s">
        <v>87</v>
      </c>
      <c r="N1210" s="37" t="s">
        <v>90</v>
      </c>
      <c r="O1210" s="38" t="n">
        <v>43825</v>
      </c>
      <c r="P1210" s="39" t="n">
        <v>3700000</v>
      </c>
      <c r="Q1210" s="37" t="n">
        <v>3</v>
      </c>
      <c r="R1210" s="37" t="s">
        <v>185</v>
      </c>
      <c r="S1210" s="37" t="s">
        <v>112</v>
      </c>
      <c r="T1210" s="37" t="s">
        <v>1205</v>
      </c>
      <c r="U1210" s="37" t="s">
        <v>52</v>
      </c>
      <c r="V1210" s="37" t="n">
        <f aca="false">IF(O1210="","",YEAR(O1210))</f>
        <v>2019</v>
      </c>
      <c r="W1210" s="37" t="str">
        <f aca="false">IF(E1210&lt;25,"21-24",IF(E1210&lt;30,"25-29",IF(E1210&lt;35,"30-34",IF(E1210&lt;40,"35-39",IF(E1210&lt;45,"40-44","45+")))))</f>
        <v>40-44</v>
      </c>
    </row>
    <row r="1211" customFormat="false" ht="15" hidden="false" customHeight="false" outlineLevel="0" collapsed="false">
      <c r="A1211" s="37" t="s">
        <v>1181</v>
      </c>
      <c r="B1211" s="37" t="s">
        <v>488</v>
      </c>
      <c r="C1211" s="37" t="s">
        <v>453</v>
      </c>
      <c r="D1211" s="37" t="s">
        <v>83</v>
      </c>
      <c r="E1211" s="37" t="n">
        <v>37</v>
      </c>
      <c r="F1211" s="37" t="s">
        <v>101</v>
      </c>
      <c r="G1211" s="37" t="s">
        <v>94</v>
      </c>
      <c r="H1211" s="37" t="s">
        <v>322</v>
      </c>
      <c r="I1211" s="37" t="s">
        <v>64</v>
      </c>
      <c r="J1211" s="37" t="s">
        <v>457</v>
      </c>
      <c r="K1211" s="37" t="s">
        <v>78</v>
      </c>
      <c r="L1211" s="37" t="s">
        <v>106</v>
      </c>
      <c r="M1211" s="37" t="s">
        <v>86</v>
      </c>
      <c r="N1211" s="37" t="s">
        <v>90</v>
      </c>
      <c r="O1211" s="38" t="n">
        <v>45853</v>
      </c>
      <c r="P1211" s="39" t="n">
        <v>4474000</v>
      </c>
      <c r="Q1211" s="37" t="n">
        <v>2</v>
      </c>
      <c r="R1211" s="37" t="s">
        <v>187</v>
      </c>
      <c r="S1211" s="37" t="s">
        <v>115</v>
      </c>
      <c r="T1211" s="37" t="s">
        <v>1118</v>
      </c>
      <c r="U1211" s="37" t="s">
        <v>52</v>
      </c>
      <c r="V1211" s="37" t="n">
        <f aca="false">IF(O1211="","",YEAR(O1211))</f>
        <v>2025</v>
      </c>
      <c r="W1211" s="37" t="str">
        <f aca="false">IF(E1211&lt;25,"21-24",IF(E1211&lt;30,"25-29",IF(E1211&lt;35,"30-34",IF(E1211&lt;40,"35-39",IF(E1211&lt;45,"40-44","45+")))))</f>
        <v>35-39</v>
      </c>
    </row>
    <row r="1212" customFormat="false" ht="15" hidden="false" customHeight="false" outlineLevel="0" collapsed="false">
      <c r="A1212" s="37" t="s">
        <v>1341</v>
      </c>
      <c r="B1212" s="37" t="s">
        <v>439</v>
      </c>
      <c r="C1212" s="37" t="s">
        <v>392</v>
      </c>
      <c r="D1212" s="37" t="s">
        <v>82</v>
      </c>
      <c r="E1212" s="37" t="n">
        <v>44</v>
      </c>
      <c r="F1212" s="37" t="s">
        <v>100</v>
      </c>
      <c r="G1212" s="37" t="s">
        <v>96</v>
      </c>
      <c r="H1212" s="37" t="s">
        <v>320</v>
      </c>
      <c r="I1212" s="37" t="s">
        <v>62</v>
      </c>
      <c r="J1212" s="37" t="s">
        <v>481</v>
      </c>
      <c r="K1212" s="37" t="s">
        <v>78</v>
      </c>
      <c r="L1212" s="37" t="s">
        <v>106</v>
      </c>
      <c r="M1212" s="37" t="s">
        <v>87</v>
      </c>
      <c r="N1212" s="37" t="s">
        <v>90</v>
      </c>
      <c r="O1212" s="38" t="n">
        <v>41991</v>
      </c>
      <c r="P1212" s="39" t="n">
        <v>2741000</v>
      </c>
      <c r="Q1212" s="37" t="n">
        <v>12</v>
      </c>
      <c r="R1212" s="37" t="s">
        <v>187</v>
      </c>
      <c r="S1212" s="37" t="s">
        <v>112</v>
      </c>
      <c r="T1212" s="37" t="s">
        <v>756</v>
      </c>
      <c r="U1212" s="37" t="s">
        <v>52</v>
      </c>
      <c r="V1212" s="37" t="n">
        <f aca="false">IF(O1212="","",YEAR(O1212))</f>
        <v>2014</v>
      </c>
      <c r="W1212" s="37" t="str">
        <f aca="false">IF(E1212&lt;25,"21-24",IF(E1212&lt;30,"25-29",IF(E1212&lt;35,"30-34",IF(E1212&lt;40,"35-39",IF(E1212&lt;45,"40-44","45+")))))</f>
        <v>40-44</v>
      </c>
    </row>
    <row r="1213" customFormat="false" ht="15" hidden="false" customHeight="false" outlineLevel="0" collapsed="false">
      <c r="A1213" s="37" t="s">
        <v>1724</v>
      </c>
      <c r="B1213" s="37" t="s">
        <v>448</v>
      </c>
      <c r="C1213" s="37" t="s">
        <v>387</v>
      </c>
      <c r="D1213" s="37" t="s">
        <v>83</v>
      </c>
      <c r="E1213" s="37" t="n">
        <v>35</v>
      </c>
      <c r="F1213" s="37" t="s">
        <v>100</v>
      </c>
      <c r="G1213" s="37" t="s">
        <v>95</v>
      </c>
      <c r="H1213" s="37" t="s">
        <v>318</v>
      </c>
      <c r="I1213" s="37" t="s">
        <v>60</v>
      </c>
      <c r="J1213" s="37" t="s">
        <v>470</v>
      </c>
      <c r="K1213" s="37" t="s">
        <v>77</v>
      </c>
      <c r="L1213" s="37" t="s">
        <v>106</v>
      </c>
      <c r="M1213" s="37" t="s">
        <v>86</v>
      </c>
      <c r="N1213" s="37" t="s">
        <v>90</v>
      </c>
      <c r="O1213" s="38" t="n">
        <v>44489</v>
      </c>
      <c r="P1213" s="39" t="n">
        <v>2057000</v>
      </c>
      <c r="Q1213" s="37" t="n">
        <v>7</v>
      </c>
      <c r="R1213" s="37" t="s">
        <v>187</v>
      </c>
      <c r="S1213" s="37" t="s">
        <v>111</v>
      </c>
      <c r="T1213" s="37" t="s">
        <v>730</v>
      </c>
      <c r="U1213" s="37" t="s">
        <v>52</v>
      </c>
      <c r="V1213" s="37" t="n">
        <f aca="false">IF(O1213="","",YEAR(O1213))</f>
        <v>2021</v>
      </c>
      <c r="W1213" s="37" t="str">
        <f aca="false">IF(E1213&lt;25,"21-24",IF(E1213&lt;30,"25-29",IF(E1213&lt;35,"30-34",IF(E1213&lt;40,"35-39",IF(E1213&lt;45,"40-44","45+")))))</f>
        <v>35-39</v>
      </c>
    </row>
    <row r="1214" customFormat="false" ht="15" hidden="false" customHeight="false" outlineLevel="0" collapsed="false">
      <c r="A1214" s="37" t="s">
        <v>833</v>
      </c>
      <c r="B1214" s="37" t="s">
        <v>439</v>
      </c>
      <c r="C1214" s="37" t="s">
        <v>387</v>
      </c>
      <c r="D1214" s="37" t="s">
        <v>83</v>
      </c>
      <c r="E1214" s="37" t="n">
        <v>41</v>
      </c>
      <c r="F1214" s="37" t="s">
        <v>100</v>
      </c>
      <c r="G1214" s="37" t="s">
        <v>95</v>
      </c>
      <c r="H1214" s="37" t="s">
        <v>320</v>
      </c>
      <c r="I1214" s="37" t="s">
        <v>62</v>
      </c>
      <c r="J1214" s="37" t="s">
        <v>420</v>
      </c>
      <c r="K1214" s="37" t="s">
        <v>78</v>
      </c>
      <c r="L1214" s="37" t="s">
        <v>106</v>
      </c>
      <c r="M1214" s="37" t="s">
        <v>88</v>
      </c>
      <c r="N1214" s="37" t="s">
        <v>90</v>
      </c>
      <c r="O1214" s="38" t="n">
        <v>44023</v>
      </c>
      <c r="P1214" s="39" t="n">
        <v>4037000</v>
      </c>
      <c r="Q1214" s="37" t="n">
        <v>28</v>
      </c>
      <c r="R1214" s="37" t="s">
        <v>187</v>
      </c>
      <c r="S1214" s="37" t="s">
        <v>115</v>
      </c>
      <c r="T1214" s="37" t="s">
        <v>703</v>
      </c>
      <c r="U1214" s="37" t="s">
        <v>52</v>
      </c>
      <c r="V1214" s="37" t="n">
        <f aca="false">IF(O1214="","",YEAR(O1214))</f>
        <v>2020</v>
      </c>
      <c r="W1214" s="37" t="str">
        <f aca="false">IF(E1214&lt;25,"21-24",IF(E1214&lt;30,"25-29",IF(E1214&lt;35,"30-34",IF(E1214&lt;40,"35-39",IF(E1214&lt;45,"40-44","45+")))))</f>
        <v>40-44</v>
      </c>
    </row>
    <row r="1215" customFormat="false" ht="15" hidden="false" customHeight="false" outlineLevel="0" collapsed="false">
      <c r="A1215" s="37" t="s">
        <v>1725</v>
      </c>
      <c r="B1215" s="37" t="s">
        <v>439</v>
      </c>
      <c r="C1215" s="37" t="s">
        <v>387</v>
      </c>
      <c r="D1215" s="37" t="s">
        <v>83</v>
      </c>
      <c r="E1215" s="37" t="n">
        <v>31</v>
      </c>
      <c r="F1215" s="37" t="s">
        <v>100</v>
      </c>
      <c r="G1215" s="37" t="s">
        <v>96</v>
      </c>
      <c r="H1215" s="37" t="s">
        <v>318</v>
      </c>
      <c r="I1215" s="37" t="s">
        <v>60</v>
      </c>
      <c r="J1215" s="37" t="s">
        <v>520</v>
      </c>
      <c r="K1215" s="37" t="s">
        <v>76</v>
      </c>
      <c r="L1215" s="37" t="s">
        <v>106</v>
      </c>
      <c r="M1215" s="37" t="s">
        <v>87</v>
      </c>
      <c r="N1215" s="37" t="s">
        <v>90</v>
      </c>
      <c r="O1215" s="38" t="n">
        <v>43151</v>
      </c>
      <c r="P1215" s="39" t="n">
        <v>1391000</v>
      </c>
      <c r="Q1215" s="37" t="n">
        <v>7</v>
      </c>
      <c r="R1215" s="37" t="s">
        <v>185</v>
      </c>
      <c r="S1215" s="37" t="s">
        <v>113</v>
      </c>
      <c r="T1215" s="37" t="s">
        <v>624</v>
      </c>
      <c r="U1215" s="37" t="s">
        <v>52</v>
      </c>
      <c r="V1215" s="37" t="n">
        <f aca="false">IF(O1215="","",YEAR(O1215))</f>
        <v>2018</v>
      </c>
      <c r="W1215" s="37" t="str">
        <f aca="false">IF(E1215&lt;25,"21-24",IF(E1215&lt;30,"25-29",IF(E1215&lt;35,"30-34",IF(E1215&lt;40,"35-39",IF(E1215&lt;45,"40-44","45+")))))</f>
        <v>30-34</v>
      </c>
    </row>
    <row r="1216" customFormat="false" ht="15" hidden="false" customHeight="false" outlineLevel="0" collapsed="false">
      <c r="A1216" s="37" t="s">
        <v>1726</v>
      </c>
      <c r="B1216" s="37" t="s">
        <v>399</v>
      </c>
      <c r="C1216" s="37" t="s">
        <v>387</v>
      </c>
      <c r="D1216" s="37" t="s">
        <v>82</v>
      </c>
      <c r="E1216" s="37" t="n">
        <v>30</v>
      </c>
      <c r="F1216" s="37" t="s">
        <v>100</v>
      </c>
      <c r="G1216" s="37" t="s">
        <v>94</v>
      </c>
      <c r="H1216" s="37" t="s">
        <v>318</v>
      </c>
      <c r="I1216" s="37" t="s">
        <v>60</v>
      </c>
      <c r="J1216" s="37" t="s">
        <v>366</v>
      </c>
      <c r="K1216" s="37" t="s">
        <v>76</v>
      </c>
      <c r="L1216" s="37" t="s">
        <v>106</v>
      </c>
      <c r="M1216" s="37" t="s">
        <v>86</v>
      </c>
      <c r="N1216" s="37" t="s">
        <v>92</v>
      </c>
      <c r="O1216" s="38" t="n">
        <v>44900</v>
      </c>
      <c r="P1216" s="39" t="n">
        <v>634000</v>
      </c>
      <c r="Q1216" s="37" t="n">
        <v>14</v>
      </c>
      <c r="R1216" s="37" t="s">
        <v>187</v>
      </c>
      <c r="S1216" s="37" t="s">
        <v>113</v>
      </c>
      <c r="T1216" s="37" t="s">
        <v>1126</v>
      </c>
      <c r="U1216" s="37" t="s">
        <v>52</v>
      </c>
      <c r="V1216" s="37" t="n">
        <f aca="false">IF(O1216="","",YEAR(O1216))</f>
        <v>2022</v>
      </c>
      <c r="W1216" s="37" t="str">
        <f aca="false">IF(E1216&lt;25,"21-24",IF(E1216&lt;30,"25-29",IF(E1216&lt;35,"30-34",IF(E1216&lt;40,"35-39",IF(E1216&lt;45,"40-44","45+")))))</f>
        <v>30-34</v>
      </c>
    </row>
    <row r="1217" customFormat="false" ht="15" hidden="false" customHeight="false" outlineLevel="0" collapsed="false">
      <c r="A1217" s="37" t="s">
        <v>1727</v>
      </c>
      <c r="B1217" s="37" t="s">
        <v>468</v>
      </c>
      <c r="C1217" s="37" t="s">
        <v>413</v>
      </c>
      <c r="D1217" s="37" t="s">
        <v>82</v>
      </c>
      <c r="E1217" s="37" t="n">
        <v>30</v>
      </c>
      <c r="F1217" s="37" t="s">
        <v>101</v>
      </c>
      <c r="G1217" s="37" t="s">
        <v>94</v>
      </c>
      <c r="H1217" s="37" t="s">
        <v>319</v>
      </c>
      <c r="I1217" s="37" t="s">
        <v>61</v>
      </c>
      <c r="J1217" s="37" t="s">
        <v>491</v>
      </c>
      <c r="K1217" s="37" t="s">
        <v>76</v>
      </c>
      <c r="L1217" s="37" t="s">
        <v>107</v>
      </c>
      <c r="M1217" s="37" t="s">
        <v>86</v>
      </c>
      <c r="N1217" s="37" t="s">
        <v>90</v>
      </c>
      <c r="O1217" s="38" t="n">
        <v>43218</v>
      </c>
      <c r="P1217" s="39" t="n">
        <v>731000</v>
      </c>
      <c r="Q1217" s="37" t="n">
        <v>19</v>
      </c>
      <c r="R1217" s="37" t="s">
        <v>187</v>
      </c>
      <c r="S1217" s="37" t="s">
        <v>112</v>
      </c>
      <c r="T1217" s="37" t="s">
        <v>517</v>
      </c>
      <c r="U1217" s="37" t="s">
        <v>52</v>
      </c>
      <c r="V1217" s="37" t="n">
        <f aca="false">IF(O1217="","",YEAR(O1217))</f>
        <v>2018</v>
      </c>
      <c r="W1217" s="37" t="str">
        <f aca="false">IF(E1217&lt;25,"21-24",IF(E1217&lt;30,"25-29",IF(E1217&lt;35,"30-34",IF(E1217&lt;40,"35-39",IF(E1217&lt;45,"40-44","45+")))))</f>
        <v>30-34</v>
      </c>
    </row>
    <row r="1218" customFormat="false" ht="15" hidden="false" customHeight="false" outlineLevel="0" collapsed="false">
      <c r="A1218" s="37" t="s">
        <v>1038</v>
      </c>
      <c r="B1218" s="37" t="s">
        <v>515</v>
      </c>
      <c r="C1218" s="37" t="s">
        <v>484</v>
      </c>
      <c r="D1218" s="37" t="s">
        <v>82</v>
      </c>
      <c r="E1218" s="37" t="n">
        <v>36</v>
      </c>
      <c r="F1218" s="37" t="s">
        <v>101</v>
      </c>
      <c r="G1218" s="37" t="s">
        <v>94</v>
      </c>
      <c r="H1218" s="37" t="s">
        <v>320</v>
      </c>
      <c r="I1218" s="37" t="s">
        <v>62</v>
      </c>
      <c r="J1218" s="37" t="s">
        <v>420</v>
      </c>
      <c r="K1218" s="37" t="s">
        <v>78</v>
      </c>
      <c r="L1218" s="37" t="s">
        <v>106</v>
      </c>
      <c r="M1218" s="37" t="s">
        <v>88</v>
      </c>
      <c r="N1218" s="37" t="s">
        <v>90</v>
      </c>
      <c r="O1218" s="38" t="n">
        <v>43242</v>
      </c>
      <c r="P1218" s="39" t="n">
        <v>4646000</v>
      </c>
      <c r="Q1218" s="37" t="n">
        <v>9</v>
      </c>
      <c r="R1218" s="37" t="s">
        <v>187</v>
      </c>
      <c r="S1218" s="37" t="s">
        <v>111</v>
      </c>
      <c r="T1218" s="37" t="s">
        <v>637</v>
      </c>
      <c r="U1218" s="37" t="s">
        <v>52</v>
      </c>
      <c r="V1218" s="37" t="n">
        <f aca="false">IF(O1218="","",YEAR(O1218))</f>
        <v>2018</v>
      </c>
      <c r="W1218" s="37" t="str">
        <f aca="false">IF(E1218&lt;25,"21-24",IF(E1218&lt;30,"25-29",IF(E1218&lt;35,"30-34",IF(E1218&lt;40,"35-39",IF(E1218&lt;45,"40-44","45+")))))</f>
        <v>35-39</v>
      </c>
    </row>
    <row r="1219" customFormat="false" ht="15" hidden="false" customHeight="false" outlineLevel="0" collapsed="false">
      <c r="A1219" s="37" t="s">
        <v>1728</v>
      </c>
      <c r="B1219" s="37" t="s">
        <v>369</v>
      </c>
      <c r="C1219" s="37" t="s">
        <v>365</v>
      </c>
      <c r="D1219" s="37" t="s">
        <v>82</v>
      </c>
      <c r="E1219" s="37" t="n">
        <v>22</v>
      </c>
      <c r="F1219" s="37" t="s">
        <v>100</v>
      </c>
      <c r="G1219" s="37" t="s">
        <v>94</v>
      </c>
      <c r="H1219" s="37" t="s">
        <v>321</v>
      </c>
      <c r="I1219" s="37" t="s">
        <v>63</v>
      </c>
      <c r="J1219" s="37" t="s">
        <v>371</v>
      </c>
      <c r="K1219" s="37" t="s">
        <v>75</v>
      </c>
      <c r="L1219" s="37" t="s">
        <v>106</v>
      </c>
      <c r="M1219" s="37" t="s">
        <v>86</v>
      </c>
      <c r="N1219" s="37" t="s">
        <v>90</v>
      </c>
      <c r="O1219" s="38" t="n">
        <v>45941</v>
      </c>
      <c r="P1219" s="39" t="n">
        <v>446000</v>
      </c>
      <c r="Q1219" s="37" t="n">
        <v>22</v>
      </c>
      <c r="R1219" s="37" t="s">
        <v>187</v>
      </c>
      <c r="S1219" s="37" t="s">
        <v>112</v>
      </c>
      <c r="T1219" s="37" t="s">
        <v>602</v>
      </c>
      <c r="U1219" s="37" t="s">
        <v>52</v>
      </c>
      <c r="V1219" s="37" t="n">
        <f aca="false">IF(O1219="","",YEAR(O1219))</f>
        <v>2025</v>
      </c>
      <c r="W1219" s="37" t="str">
        <f aca="false">IF(E1219&lt;25,"21-24",IF(E1219&lt;30,"25-29",IF(E1219&lt;35,"30-34",IF(E1219&lt;40,"35-39",IF(E1219&lt;45,"40-44","45+")))))</f>
        <v>21-24</v>
      </c>
    </row>
    <row r="1220" customFormat="false" ht="15" hidden="false" customHeight="false" outlineLevel="0" collapsed="false">
      <c r="A1220" s="37" t="s">
        <v>1729</v>
      </c>
      <c r="B1220" s="37" t="s">
        <v>410</v>
      </c>
      <c r="C1220" s="37" t="s">
        <v>453</v>
      </c>
      <c r="D1220" s="37" t="s">
        <v>83</v>
      </c>
      <c r="E1220" s="37" t="n">
        <v>32</v>
      </c>
      <c r="F1220" s="37" t="s">
        <v>101</v>
      </c>
      <c r="G1220" s="37" t="s">
        <v>95</v>
      </c>
      <c r="H1220" s="37" t="s">
        <v>322</v>
      </c>
      <c r="I1220" s="37" t="s">
        <v>64</v>
      </c>
      <c r="J1220" s="37" t="s">
        <v>461</v>
      </c>
      <c r="K1220" s="37" t="s">
        <v>75</v>
      </c>
      <c r="L1220" s="37" t="s">
        <v>104</v>
      </c>
      <c r="M1220" s="37" t="s">
        <v>88</v>
      </c>
      <c r="N1220" s="37" t="s">
        <v>90</v>
      </c>
      <c r="O1220" s="38" t="n">
        <v>44857</v>
      </c>
      <c r="P1220" s="39" t="n">
        <v>365000</v>
      </c>
      <c r="Q1220" s="37" t="n">
        <v>1</v>
      </c>
      <c r="R1220" s="37" t="s">
        <v>187</v>
      </c>
      <c r="S1220" s="37" t="s">
        <v>112</v>
      </c>
      <c r="T1220" s="37" t="s">
        <v>761</v>
      </c>
      <c r="U1220" s="37" t="s">
        <v>52</v>
      </c>
      <c r="V1220" s="37" t="n">
        <f aca="false">IF(O1220="","",YEAR(O1220))</f>
        <v>2022</v>
      </c>
      <c r="W1220" s="37" t="str">
        <f aca="false">IF(E1220&lt;25,"21-24",IF(E1220&lt;30,"25-29",IF(E1220&lt;35,"30-34",IF(E1220&lt;40,"35-39",IF(E1220&lt;45,"40-44","45+")))))</f>
        <v>30-34</v>
      </c>
    </row>
    <row r="1221" customFormat="false" ht="15" hidden="false" customHeight="false" outlineLevel="0" collapsed="false">
      <c r="A1221" s="37" t="s">
        <v>1730</v>
      </c>
      <c r="B1221" s="37" t="s">
        <v>641</v>
      </c>
      <c r="C1221" s="37" t="s">
        <v>484</v>
      </c>
      <c r="D1221" s="37" t="s">
        <v>83</v>
      </c>
      <c r="E1221" s="37" t="n">
        <v>23</v>
      </c>
      <c r="F1221" s="37" t="s">
        <v>101</v>
      </c>
      <c r="G1221" s="37" t="s">
        <v>95</v>
      </c>
      <c r="H1221" s="37" t="s">
        <v>321</v>
      </c>
      <c r="I1221" s="37" t="s">
        <v>63</v>
      </c>
      <c r="J1221" s="37" t="s">
        <v>371</v>
      </c>
      <c r="K1221" s="37" t="s">
        <v>75</v>
      </c>
      <c r="L1221" s="37" t="s">
        <v>105</v>
      </c>
      <c r="M1221" s="37" t="s">
        <v>87</v>
      </c>
      <c r="N1221" s="37" t="s">
        <v>90</v>
      </c>
      <c r="O1221" s="38" t="n">
        <v>46037</v>
      </c>
      <c r="P1221" s="39" t="n">
        <v>543000</v>
      </c>
      <c r="Q1221" s="37" t="n">
        <v>6</v>
      </c>
      <c r="R1221" s="37" t="s">
        <v>187</v>
      </c>
      <c r="S1221" s="37" t="s">
        <v>112</v>
      </c>
      <c r="T1221" s="37" t="s">
        <v>893</v>
      </c>
      <c r="U1221" s="37" t="s">
        <v>52</v>
      </c>
      <c r="V1221" s="37" t="n">
        <f aca="false">IF(O1221="","",YEAR(O1221))</f>
        <v>2026</v>
      </c>
      <c r="W1221" s="37" t="str">
        <f aca="false">IF(E1221&lt;25,"21-24",IF(E1221&lt;30,"25-29",IF(E1221&lt;35,"30-34",IF(E1221&lt;40,"35-39",IF(E1221&lt;45,"40-44","45+")))))</f>
        <v>21-24</v>
      </c>
    </row>
    <row r="1222" customFormat="false" ht="15" hidden="false" customHeight="false" outlineLevel="0" collapsed="false">
      <c r="A1222" s="37" t="s">
        <v>1731</v>
      </c>
      <c r="B1222" s="37" t="s">
        <v>507</v>
      </c>
      <c r="C1222" s="37" t="s">
        <v>375</v>
      </c>
      <c r="D1222" s="37" t="s">
        <v>82</v>
      </c>
      <c r="E1222" s="37" t="n">
        <v>30</v>
      </c>
      <c r="F1222" s="37" t="s">
        <v>101</v>
      </c>
      <c r="G1222" s="37" t="s">
        <v>94</v>
      </c>
      <c r="H1222" s="37" t="s">
        <v>319</v>
      </c>
      <c r="I1222" s="37" t="s">
        <v>61</v>
      </c>
      <c r="J1222" s="37" t="s">
        <v>380</v>
      </c>
      <c r="K1222" s="37" t="s">
        <v>76</v>
      </c>
      <c r="L1222" s="37" t="s">
        <v>107</v>
      </c>
      <c r="M1222" s="37" t="s">
        <v>88</v>
      </c>
      <c r="N1222" s="37" t="s">
        <v>90</v>
      </c>
      <c r="O1222" s="38" t="n">
        <v>43379</v>
      </c>
      <c r="P1222" s="39" t="n">
        <v>655000</v>
      </c>
      <c r="Q1222" s="37" t="n">
        <v>13</v>
      </c>
      <c r="R1222" s="37" t="s">
        <v>187</v>
      </c>
      <c r="S1222" s="37" t="s">
        <v>115</v>
      </c>
      <c r="T1222" s="37" t="s">
        <v>899</v>
      </c>
      <c r="U1222" s="37" t="s">
        <v>52</v>
      </c>
      <c r="V1222" s="37" t="n">
        <f aca="false">IF(O1222="","",YEAR(O1222))</f>
        <v>2018</v>
      </c>
      <c r="W1222" s="37" t="str">
        <f aca="false">IF(E1222&lt;25,"21-24",IF(E1222&lt;30,"25-29",IF(E1222&lt;35,"30-34",IF(E1222&lt;40,"35-39",IF(E1222&lt;45,"40-44","45+")))))</f>
        <v>30-34</v>
      </c>
    </row>
    <row r="1223" customFormat="false" ht="15" hidden="false" customHeight="false" outlineLevel="0" collapsed="false">
      <c r="A1223" s="37" t="s">
        <v>1732</v>
      </c>
      <c r="B1223" s="37" t="s">
        <v>474</v>
      </c>
      <c r="C1223" s="37" t="s">
        <v>396</v>
      </c>
      <c r="D1223" s="37" t="s">
        <v>83</v>
      </c>
      <c r="E1223" s="37" t="n">
        <v>34</v>
      </c>
      <c r="F1223" s="37" t="s">
        <v>101</v>
      </c>
      <c r="G1223" s="37" t="s">
        <v>95</v>
      </c>
      <c r="H1223" s="37" t="s">
        <v>318</v>
      </c>
      <c r="I1223" s="37" t="s">
        <v>60</v>
      </c>
      <c r="J1223" s="37" t="s">
        <v>470</v>
      </c>
      <c r="K1223" s="37" t="s">
        <v>77</v>
      </c>
      <c r="L1223" s="37" t="s">
        <v>105</v>
      </c>
      <c r="M1223" s="37" t="s">
        <v>87</v>
      </c>
      <c r="N1223" s="37" t="s">
        <v>90</v>
      </c>
      <c r="O1223" s="38" t="n">
        <v>44880</v>
      </c>
      <c r="P1223" s="39" t="n">
        <v>2387000</v>
      </c>
      <c r="Q1223" s="37" t="n">
        <v>0</v>
      </c>
      <c r="R1223" s="37" t="s">
        <v>187</v>
      </c>
      <c r="S1223" s="37" t="s">
        <v>111</v>
      </c>
      <c r="T1223" s="37" t="s">
        <v>596</v>
      </c>
      <c r="U1223" s="37" t="s">
        <v>52</v>
      </c>
      <c r="V1223" s="37" t="n">
        <f aca="false">IF(O1223="","",YEAR(O1223))</f>
        <v>2022</v>
      </c>
      <c r="W1223" s="37" t="str">
        <f aca="false">IF(E1223&lt;25,"21-24",IF(E1223&lt;30,"25-29",IF(E1223&lt;35,"30-34",IF(E1223&lt;40,"35-39",IF(E1223&lt;45,"40-44","45+")))))</f>
        <v>30-34</v>
      </c>
    </row>
    <row r="1224" customFormat="false" ht="15" hidden="false" customHeight="false" outlineLevel="0" collapsed="false">
      <c r="A1224" s="37" t="s">
        <v>665</v>
      </c>
      <c r="B1224" s="37" t="s">
        <v>515</v>
      </c>
      <c r="C1224" s="37" t="s">
        <v>396</v>
      </c>
      <c r="D1224" s="37" t="s">
        <v>82</v>
      </c>
      <c r="E1224" s="37" t="n">
        <v>38</v>
      </c>
      <c r="F1224" s="37" t="s">
        <v>100</v>
      </c>
      <c r="G1224" s="37" t="s">
        <v>94</v>
      </c>
      <c r="H1224" s="37" t="s">
        <v>325</v>
      </c>
      <c r="I1224" s="37" t="s">
        <v>67</v>
      </c>
      <c r="J1224" s="37" t="s">
        <v>664</v>
      </c>
      <c r="K1224" s="37" t="s">
        <v>78</v>
      </c>
      <c r="L1224" s="37" t="s">
        <v>106</v>
      </c>
      <c r="M1224" s="37" t="s">
        <v>86</v>
      </c>
      <c r="N1224" s="37" t="s">
        <v>90</v>
      </c>
      <c r="O1224" s="38" t="n">
        <v>45460</v>
      </c>
      <c r="P1224" s="39" t="n">
        <v>4519000</v>
      </c>
      <c r="Q1224" s="37" t="n">
        <v>14</v>
      </c>
      <c r="R1224" s="37" t="s">
        <v>185</v>
      </c>
      <c r="S1224" s="37" t="s">
        <v>114</v>
      </c>
      <c r="T1224" s="37" t="s">
        <v>1564</v>
      </c>
      <c r="U1224" s="37" t="s">
        <v>52</v>
      </c>
      <c r="V1224" s="37" t="n">
        <f aca="false">IF(O1224="","",YEAR(O1224))</f>
        <v>2024</v>
      </c>
      <c r="W1224" s="37" t="str">
        <f aca="false">IF(E1224&lt;25,"21-24",IF(E1224&lt;30,"25-29",IF(E1224&lt;35,"30-34",IF(E1224&lt;40,"35-39",IF(E1224&lt;45,"40-44","45+")))))</f>
        <v>35-39</v>
      </c>
    </row>
    <row r="1225" customFormat="false" ht="15" hidden="false" customHeight="false" outlineLevel="0" collapsed="false">
      <c r="A1225" s="37" t="s">
        <v>1733</v>
      </c>
      <c r="B1225" s="37" t="s">
        <v>350</v>
      </c>
      <c r="C1225" s="37" t="s">
        <v>356</v>
      </c>
      <c r="D1225" s="37" t="s">
        <v>83</v>
      </c>
      <c r="E1225" s="37" t="n">
        <v>29</v>
      </c>
      <c r="F1225" s="37" t="s">
        <v>101</v>
      </c>
      <c r="G1225" s="37" t="s">
        <v>94</v>
      </c>
      <c r="H1225" s="37" t="s">
        <v>318</v>
      </c>
      <c r="I1225" s="37" t="s">
        <v>60</v>
      </c>
      <c r="J1225" s="37" t="s">
        <v>520</v>
      </c>
      <c r="K1225" s="37" t="s">
        <v>76</v>
      </c>
      <c r="L1225" s="37" t="s">
        <v>108</v>
      </c>
      <c r="M1225" s="37" t="s">
        <v>86</v>
      </c>
      <c r="N1225" s="37" t="s">
        <v>90</v>
      </c>
      <c r="O1225" s="38" t="n">
        <v>43897</v>
      </c>
      <c r="P1225" s="39" t="n">
        <v>855000</v>
      </c>
      <c r="Q1225" s="37" t="n">
        <v>2</v>
      </c>
      <c r="R1225" s="37" t="s">
        <v>187</v>
      </c>
      <c r="S1225" s="37" t="s">
        <v>111</v>
      </c>
      <c r="T1225" s="37" t="s">
        <v>552</v>
      </c>
      <c r="U1225" s="37" t="s">
        <v>52</v>
      </c>
      <c r="V1225" s="37" t="n">
        <f aca="false">IF(O1225="","",YEAR(O1225))</f>
        <v>2020</v>
      </c>
      <c r="W1225" s="37" t="str">
        <f aca="false">IF(E1225&lt;25,"21-24",IF(E1225&lt;30,"25-29",IF(E1225&lt;35,"30-34",IF(E1225&lt;40,"35-39",IF(E1225&lt;45,"40-44","45+")))))</f>
        <v>25-29</v>
      </c>
    </row>
    <row r="1226" customFormat="false" ht="15" hidden="false" customHeight="false" outlineLevel="0" collapsed="false">
      <c r="A1226" s="37" t="s">
        <v>1542</v>
      </c>
      <c r="B1226" s="37" t="s">
        <v>503</v>
      </c>
      <c r="C1226" s="37" t="s">
        <v>516</v>
      </c>
      <c r="D1226" s="37" t="s">
        <v>82</v>
      </c>
      <c r="E1226" s="37" t="n">
        <v>45</v>
      </c>
      <c r="F1226" s="37" t="s">
        <v>101</v>
      </c>
      <c r="G1226" s="37" t="s">
        <v>94</v>
      </c>
      <c r="H1226" s="37" t="s">
        <v>320</v>
      </c>
      <c r="I1226" s="37" t="s">
        <v>62</v>
      </c>
      <c r="J1226" s="37" t="s">
        <v>485</v>
      </c>
      <c r="K1226" s="37" t="s">
        <v>78</v>
      </c>
      <c r="L1226" s="37" t="s">
        <v>104</v>
      </c>
      <c r="M1226" s="37" t="s">
        <v>86</v>
      </c>
      <c r="N1226" s="37" t="s">
        <v>90</v>
      </c>
      <c r="O1226" s="38" t="n">
        <v>44776</v>
      </c>
      <c r="P1226" s="39" t="n">
        <v>4023000</v>
      </c>
      <c r="Q1226" s="37" t="n">
        <v>9</v>
      </c>
      <c r="R1226" s="37" t="s">
        <v>187</v>
      </c>
      <c r="S1226" s="37" t="s">
        <v>113</v>
      </c>
      <c r="T1226" s="37" t="s">
        <v>972</v>
      </c>
      <c r="U1226" s="37" t="s">
        <v>52</v>
      </c>
      <c r="V1226" s="37" t="n">
        <f aca="false">IF(O1226="","",YEAR(O1226))</f>
        <v>2022</v>
      </c>
      <c r="W1226" s="37" t="str">
        <f aca="false">IF(E1226&lt;25,"21-24",IF(E1226&lt;30,"25-29",IF(E1226&lt;35,"30-34",IF(E1226&lt;40,"35-39",IF(E1226&lt;45,"40-44","45+")))))</f>
        <v>45+</v>
      </c>
    </row>
    <row r="1227" customFormat="false" ht="15" hidden="false" customHeight="false" outlineLevel="0" collapsed="false">
      <c r="A1227" s="37" t="s">
        <v>1734</v>
      </c>
      <c r="B1227" s="37" t="s">
        <v>494</v>
      </c>
      <c r="C1227" s="37" t="s">
        <v>406</v>
      </c>
      <c r="D1227" s="37" t="s">
        <v>83</v>
      </c>
      <c r="E1227" s="37" t="n">
        <v>39</v>
      </c>
      <c r="F1227" s="37" t="s">
        <v>100</v>
      </c>
      <c r="G1227" s="37" t="s">
        <v>96</v>
      </c>
      <c r="H1227" s="37" t="s">
        <v>318</v>
      </c>
      <c r="I1227" s="37" t="s">
        <v>60</v>
      </c>
      <c r="J1227" s="37" t="s">
        <v>393</v>
      </c>
      <c r="K1227" s="37" t="s">
        <v>77</v>
      </c>
      <c r="L1227" s="37" t="s">
        <v>105</v>
      </c>
      <c r="M1227" s="37" t="s">
        <v>87</v>
      </c>
      <c r="N1227" s="37" t="s">
        <v>90</v>
      </c>
      <c r="O1227" s="38" t="n">
        <v>44363</v>
      </c>
      <c r="P1227" s="39" t="n">
        <v>2183000</v>
      </c>
      <c r="Q1227" s="37" t="n">
        <v>16</v>
      </c>
      <c r="R1227" s="37" t="s">
        <v>187</v>
      </c>
      <c r="S1227" s="37" t="s">
        <v>112</v>
      </c>
      <c r="T1227" s="37" t="s">
        <v>556</v>
      </c>
      <c r="U1227" s="37" t="s">
        <v>52</v>
      </c>
      <c r="V1227" s="37" t="n">
        <f aca="false">IF(O1227="","",YEAR(O1227))</f>
        <v>2021</v>
      </c>
      <c r="W1227" s="37" t="str">
        <f aca="false">IF(E1227&lt;25,"21-24",IF(E1227&lt;30,"25-29",IF(E1227&lt;35,"30-34",IF(E1227&lt;40,"35-39",IF(E1227&lt;45,"40-44","45+")))))</f>
        <v>35-39</v>
      </c>
    </row>
    <row r="1228" customFormat="false" ht="15" hidden="false" customHeight="false" outlineLevel="0" collapsed="false">
      <c r="A1228" s="37" t="s">
        <v>1627</v>
      </c>
      <c r="B1228" s="37" t="s">
        <v>576</v>
      </c>
      <c r="C1228" s="37" t="s">
        <v>387</v>
      </c>
      <c r="D1228" s="37" t="s">
        <v>83</v>
      </c>
      <c r="E1228" s="37" t="n">
        <v>43</v>
      </c>
      <c r="F1228" s="37" t="s">
        <v>100</v>
      </c>
      <c r="G1228" s="37" t="s">
        <v>95</v>
      </c>
      <c r="H1228" s="37" t="s">
        <v>325</v>
      </c>
      <c r="I1228" s="37" t="s">
        <v>67</v>
      </c>
      <c r="J1228" s="37" t="s">
        <v>664</v>
      </c>
      <c r="K1228" s="37" t="s">
        <v>78</v>
      </c>
      <c r="L1228" s="37" t="s">
        <v>106</v>
      </c>
      <c r="M1228" s="37" t="s">
        <v>88</v>
      </c>
      <c r="N1228" s="37" t="s">
        <v>90</v>
      </c>
      <c r="O1228" s="38" t="n">
        <v>43824</v>
      </c>
      <c r="P1228" s="39" t="n">
        <v>4028000</v>
      </c>
      <c r="Q1228" s="37" t="n">
        <v>9</v>
      </c>
      <c r="R1228" s="37" t="s">
        <v>187</v>
      </c>
      <c r="S1228" s="37" t="s">
        <v>111</v>
      </c>
      <c r="T1228" s="37" t="s">
        <v>1281</v>
      </c>
      <c r="U1228" s="37" t="s">
        <v>52</v>
      </c>
      <c r="V1228" s="37" t="n">
        <f aca="false">IF(O1228="","",YEAR(O1228))</f>
        <v>2019</v>
      </c>
      <c r="W1228" s="37" t="str">
        <f aca="false">IF(E1228&lt;25,"21-24",IF(E1228&lt;30,"25-29",IF(E1228&lt;35,"30-34",IF(E1228&lt;40,"35-39",IF(E1228&lt;45,"40-44","45+")))))</f>
        <v>40-44</v>
      </c>
    </row>
    <row r="1229" customFormat="false" ht="15" hidden="false" customHeight="false" outlineLevel="0" collapsed="false">
      <c r="A1229" s="37" t="s">
        <v>1735</v>
      </c>
      <c r="B1229" s="37" t="s">
        <v>507</v>
      </c>
      <c r="C1229" s="37" t="s">
        <v>426</v>
      </c>
      <c r="D1229" s="37" t="s">
        <v>83</v>
      </c>
      <c r="E1229" s="37" t="n">
        <v>27</v>
      </c>
      <c r="F1229" s="37" t="s">
        <v>100</v>
      </c>
      <c r="G1229" s="37" t="s">
        <v>96</v>
      </c>
      <c r="H1229" s="37" t="s">
        <v>318</v>
      </c>
      <c r="I1229" s="37" t="s">
        <v>60</v>
      </c>
      <c r="J1229" s="37" t="s">
        <v>520</v>
      </c>
      <c r="K1229" s="37" t="s">
        <v>76</v>
      </c>
      <c r="L1229" s="37" t="s">
        <v>107</v>
      </c>
      <c r="M1229" s="37" t="s">
        <v>87</v>
      </c>
      <c r="N1229" s="37" t="s">
        <v>91</v>
      </c>
      <c r="O1229" s="38" t="n">
        <v>45694</v>
      </c>
      <c r="P1229" s="39" t="n">
        <v>915000</v>
      </c>
      <c r="Q1229" s="37" t="n">
        <v>6</v>
      </c>
      <c r="R1229" s="37" t="s">
        <v>187</v>
      </c>
      <c r="S1229" s="37" t="s">
        <v>112</v>
      </c>
      <c r="T1229" s="37" t="s">
        <v>662</v>
      </c>
      <c r="U1229" s="37" t="s">
        <v>52</v>
      </c>
      <c r="V1229" s="37" t="n">
        <f aca="false">IF(O1229="","",YEAR(O1229))</f>
        <v>2025</v>
      </c>
      <c r="W1229" s="37" t="str">
        <f aca="false">IF(E1229&lt;25,"21-24",IF(E1229&lt;30,"25-29",IF(E1229&lt;35,"30-34",IF(E1229&lt;40,"35-39",IF(E1229&lt;45,"40-44","45+")))))</f>
        <v>25-29</v>
      </c>
    </row>
    <row r="1230" customFormat="false" ht="15" hidden="false" customHeight="false" outlineLevel="0" collapsed="false">
      <c r="A1230" s="37" t="s">
        <v>1736</v>
      </c>
      <c r="B1230" s="37" t="s">
        <v>474</v>
      </c>
      <c r="C1230" s="37" t="s">
        <v>392</v>
      </c>
      <c r="D1230" s="37" t="s">
        <v>82</v>
      </c>
      <c r="E1230" s="37" t="n">
        <v>35</v>
      </c>
      <c r="F1230" s="37" t="s">
        <v>101</v>
      </c>
      <c r="G1230" s="37" t="s">
        <v>94</v>
      </c>
      <c r="H1230" s="37" t="s">
        <v>318</v>
      </c>
      <c r="I1230" s="37" t="s">
        <v>60</v>
      </c>
      <c r="J1230" s="37" t="s">
        <v>393</v>
      </c>
      <c r="K1230" s="37" t="s">
        <v>77</v>
      </c>
      <c r="L1230" s="37" t="s">
        <v>109</v>
      </c>
      <c r="M1230" s="37" t="s">
        <v>87</v>
      </c>
      <c r="N1230" s="37" t="s">
        <v>90</v>
      </c>
      <c r="O1230" s="38" t="n">
        <v>44060</v>
      </c>
      <c r="P1230" s="39" t="n">
        <v>2469000</v>
      </c>
      <c r="Q1230" s="37" t="n">
        <v>1</v>
      </c>
      <c r="R1230" s="37" t="s">
        <v>185</v>
      </c>
      <c r="S1230" s="37" t="s">
        <v>111</v>
      </c>
      <c r="T1230" s="37" t="s">
        <v>397</v>
      </c>
      <c r="U1230" s="37" t="s">
        <v>53</v>
      </c>
      <c r="V1230" s="37" t="n">
        <f aca="false">IF(O1230="","",YEAR(O1230))</f>
        <v>2020</v>
      </c>
      <c r="W1230" s="37" t="str">
        <f aca="false">IF(E1230&lt;25,"21-24",IF(E1230&lt;30,"25-29",IF(E1230&lt;35,"30-34",IF(E1230&lt;40,"35-39",IF(E1230&lt;45,"40-44","45+")))))</f>
        <v>35-39</v>
      </c>
    </row>
    <row r="1231" customFormat="false" ht="15" hidden="false" customHeight="false" outlineLevel="0" collapsed="false">
      <c r="A1231" s="37" t="s">
        <v>658</v>
      </c>
      <c r="B1231" s="37" t="s">
        <v>468</v>
      </c>
      <c r="C1231" s="37" t="s">
        <v>396</v>
      </c>
      <c r="D1231" s="37" t="s">
        <v>83</v>
      </c>
      <c r="E1231" s="37" t="n">
        <v>39</v>
      </c>
      <c r="F1231" s="37" t="s">
        <v>101</v>
      </c>
      <c r="G1231" s="37" t="s">
        <v>94</v>
      </c>
      <c r="H1231" s="37" t="s">
        <v>324</v>
      </c>
      <c r="I1231" s="37" t="s">
        <v>66</v>
      </c>
      <c r="J1231" s="37" t="s">
        <v>434</v>
      </c>
      <c r="K1231" s="37" t="s">
        <v>78</v>
      </c>
      <c r="L1231" s="37" t="s">
        <v>108</v>
      </c>
      <c r="M1231" s="37" t="s">
        <v>87</v>
      </c>
      <c r="N1231" s="37" t="s">
        <v>90</v>
      </c>
      <c r="O1231" s="38" t="n">
        <v>46006</v>
      </c>
      <c r="P1231" s="39" t="n">
        <v>2705000</v>
      </c>
      <c r="Q1231" s="37" t="n">
        <v>17</v>
      </c>
      <c r="R1231" s="37" t="s">
        <v>187</v>
      </c>
      <c r="S1231" s="37" t="s">
        <v>112</v>
      </c>
      <c r="T1231" s="37" t="s">
        <v>808</v>
      </c>
      <c r="U1231" s="37" t="s">
        <v>52</v>
      </c>
      <c r="V1231" s="37" t="n">
        <f aca="false">IF(O1231="","",YEAR(O1231))</f>
        <v>2025</v>
      </c>
      <c r="W1231" s="37" t="str">
        <f aca="false">IF(E1231&lt;25,"21-24",IF(E1231&lt;30,"25-29",IF(E1231&lt;35,"30-34",IF(E1231&lt;40,"35-39",IF(E1231&lt;45,"40-44","45+")))))</f>
        <v>35-39</v>
      </c>
    </row>
    <row r="1232" customFormat="false" ht="15" hidden="false" customHeight="false" outlineLevel="0" collapsed="false">
      <c r="A1232" s="37" t="s">
        <v>1737</v>
      </c>
      <c r="B1232" s="37" t="s">
        <v>379</v>
      </c>
      <c r="C1232" s="37" t="s">
        <v>375</v>
      </c>
      <c r="D1232" s="37" t="s">
        <v>83</v>
      </c>
      <c r="E1232" s="37" t="n">
        <v>34</v>
      </c>
      <c r="F1232" s="37" t="s">
        <v>101</v>
      </c>
      <c r="G1232" s="37" t="s">
        <v>95</v>
      </c>
      <c r="H1232" s="37" t="s">
        <v>321</v>
      </c>
      <c r="I1232" s="37" t="s">
        <v>63</v>
      </c>
      <c r="J1232" s="37" t="s">
        <v>388</v>
      </c>
      <c r="K1232" s="37" t="s">
        <v>77</v>
      </c>
      <c r="L1232" s="37" t="s">
        <v>105</v>
      </c>
      <c r="M1232" s="37" t="s">
        <v>87</v>
      </c>
      <c r="N1232" s="37" t="s">
        <v>90</v>
      </c>
      <c r="O1232" s="38" t="n">
        <v>45269</v>
      </c>
      <c r="P1232" s="39" t="n">
        <v>2100000</v>
      </c>
      <c r="Q1232" s="37" t="n">
        <v>12</v>
      </c>
      <c r="R1232" s="37" t="s">
        <v>187</v>
      </c>
      <c r="S1232" s="37" t="s">
        <v>112</v>
      </c>
      <c r="T1232" s="37" t="s">
        <v>673</v>
      </c>
      <c r="U1232" s="37" t="s">
        <v>52</v>
      </c>
      <c r="V1232" s="37" t="n">
        <f aca="false">IF(O1232="","",YEAR(O1232))</f>
        <v>2023</v>
      </c>
      <c r="W1232" s="37" t="str">
        <f aca="false">IF(E1232&lt;25,"21-24",IF(E1232&lt;30,"25-29",IF(E1232&lt;35,"30-34",IF(E1232&lt;40,"35-39",IF(E1232&lt;45,"40-44","45+")))))</f>
        <v>30-34</v>
      </c>
    </row>
    <row r="1233" customFormat="false" ht="15" hidden="false" customHeight="false" outlineLevel="0" collapsed="false">
      <c r="A1233" s="37" t="s">
        <v>1738</v>
      </c>
      <c r="B1233" s="37" t="s">
        <v>355</v>
      </c>
      <c r="C1233" s="37" t="s">
        <v>387</v>
      </c>
      <c r="D1233" s="37" t="s">
        <v>82</v>
      </c>
      <c r="E1233" s="37" t="n">
        <v>42</v>
      </c>
      <c r="F1233" s="37" t="s">
        <v>100</v>
      </c>
      <c r="G1233" s="37" t="s">
        <v>96</v>
      </c>
      <c r="H1233" s="37" t="s">
        <v>321</v>
      </c>
      <c r="I1233" s="37" t="s">
        <v>63</v>
      </c>
      <c r="J1233" s="37" t="s">
        <v>626</v>
      </c>
      <c r="K1233" s="37" t="s">
        <v>77</v>
      </c>
      <c r="L1233" s="37" t="s">
        <v>106</v>
      </c>
      <c r="M1233" s="37" t="s">
        <v>87</v>
      </c>
      <c r="N1233" s="37" t="s">
        <v>90</v>
      </c>
      <c r="O1233" s="38" t="n">
        <v>43721</v>
      </c>
      <c r="P1233" s="39" t="n">
        <v>2033000</v>
      </c>
      <c r="Q1233" s="37" t="n">
        <v>13</v>
      </c>
      <c r="R1233" s="37" t="s">
        <v>187</v>
      </c>
      <c r="S1233" s="37" t="s">
        <v>112</v>
      </c>
      <c r="T1233" s="37" t="s">
        <v>673</v>
      </c>
      <c r="U1233" s="37" t="s">
        <v>53</v>
      </c>
      <c r="V1233" s="37" t="n">
        <f aca="false">IF(O1233="","",YEAR(O1233))</f>
        <v>2019</v>
      </c>
      <c r="W1233" s="37" t="str">
        <f aca="false">IF(E1233&lt;25,"21-24",IF(E1233&lt;30,"25-29",IF(E1233&lt;35,"30-34",IF(E1233&lt;40,"35-39",IF(E1233&lt;45,"40-44","45+")))))</f>
        <v>40-44</v>
      </c>
    </row>
    <row r="1234" customFormat="false" ht="15" hidden="false" customHeight="false" outlineLevel="0" collapsed="false">
      <c r="A1234" s="37" t="s">
        <v>1739</v>
      </c>
      <c r="B1234" s="37" t="s">
        <v>416</v>
      </c>
      <c r="C1234" s="37" t="s">
        <v>426</v>
      </c>
      <c r="D1234" s="37" t="s">
        <v>82</v>
      </c>
      <c r="E1234" s="37" t="n">
        <v>32</v>
      </c>
      <c r="F1234" s="37" t="s">
        <v>100</v>
      </c>
      <c r="G1234" s="37" t="s">
        <v>94</v>
      </c>
      <c r="H1234" s="37" t="s">
        <v>321</v>
      </c>
      <c r="I1234" s="37" t="s">
        <v>63</v>
      </c>
      <c r="J1234" s="37" t="s">
        <v>388</v>
      </c>
      <c r="K1234" s="37" t="s">
        <v>77</v>
      </c>
      <c r="L1234" s="37" t="s">
        <v>104</v>
      </c>
      <c r="M1234" s="37" t="s">
        <v>88</v>
      </c>
      <c r="N1234" s="37" t="s">
        <v>90</v>
      </c>
      <c r="O1234" s="38" t="n">
        <v>44390</v>
      </c>
      <c r="P1234" s="39" t="n">
        <v>1930000</v>
      </c>
      <c r="Q1234" s="37" t="n">
        <v>32</v>
      </c>
      <c r="R1234" s="37" t="s">
        <v>187</v>
      </c>
      <c r="S1234" s="37" t="s">
        <v>111</v>
      </c>
      <c r="T1234" s="37" t="s">
        <v>902</v>
      </c>
      <c r="U1234" s="37" t="s">
        <v>53</v>
      </c>
      <c r="V1234" s="37" t="n">
        <f aca="false">IF(O1234="","",YEAR(O1234))</f>
        <v>2021</v>
      </c>
      <c r="W1234" s="37" t="str">
        <f aca="false">IF(E1234&lt;25,"21-24",IF(E1234&lt;30,"25-29",IF(E1234&lt;35,"30-34",IF(E1234&lt;40,"35-39",IF(E1234&lt;45,"40-44","45+")))))</f>
        <v>30-34</v>
      </c>
    </row>
    <row r="1235" customFormat="false" ht="15" hidden="false" customHeight="false" outlineLevel="0" collapsed="false">
      <c r="A1235" s="37" t="s">
        <v>717</v>
      </c>
      <c r="B1235" s="37" t="s">
        <v>600</v>
      </c>
      <c r="C1235" s="37" t="s">
        <v>356</v>
      </c>
      <c r="D1235" s="37" t="s">
        <v>82</v>
      </c>
      <c r="E1235" s="37" t="n">
        <v>37</v>
      </c>
      <c r="F1235" s="37" t="s">
        <v>100</v>
      </c>
      <c r="G1235" s="37" t="s">
        <v>95</v>
      </c>
      <c r="H1235" s="37" t="s">
        <v>325</v>
      </c>
      <c r="I1235" s="37" t="s">
        <v>67</v>
      </c>
      <c r="J1235" s="37" t="s">
        <v>664</v>
      </c>
      <c r="K1235" s="37" t="s">
        <v>78</v>
      </c>
      <c r="L1235" s="37" t="s">
        <v>109</v>
      </c>
      <c r="M1235" s="37" t="s">
        <v>86</v>
      </c>
      <c r="N1235" s="37" t="s">
        <v>90</v>
      </c>
      <c r="O1235" s="38" t="n">
        <v>45612</v>
      </c>
      <c r="P1235" s="39" t="n">
        <v>2513000</v>
      </c>
      <c r="Q1235" s="37" t="n">
        <v>16</v>
      </c>
      <c r="R1235" s="37" t="s">
        <v>187</v>
      </c>
      <c r="S1235" s="37" t="s">
        <v>115</v>
      </c>
      <c r="T1235" s="37" t="s">
        <v>1101</v>
      </c>
      <c r="U1235" s="37" t="s">
        <v>52</v>
      </c>
      <c r="V1235" s="37" t="n">
        <f aca="false">IF(O1235="","",YEAR(O1235))</f>
        <v>2024</v>
      </c>
      <c r="W1235" s="37" t="str">
        <f aca="false">IF(E1235&lt;25,"21-24",IF(E1235&lt;30,"25-29",IF(E1235&lt;35,"30-34",IF(E1235&lt;40,"35-39",IF(E1235&lt;45,"40-44","45+")))))</f>
        <v>35-39</v>
      </c>
    </row>
    <row r="1236" customFormat="false" ht="15" hidden="false" customHeight="false" outlineLevel="0" collapsed="false">
      <c r="A1236" s="37" t="s">
        <v>1740</v>
      </c>
      <c r="B1236" s="37" t="s">
        <v>391</v>
      </c>
      <c r="C1236" s="37" t="s">
        <v>387</v>
      </c>
      <c r="D1236" s="37" t="s">
        <v>82</v>
      </c>
      <c r="E1236" s="37" t="n">
        <v>38</v>
      </c>
      <c r="F1236" s="37" t="s">
        <v>100</v>
      </c>
      <c r="G1236" s="37" t="s">
        <v>94</v>
      </c>
      <c r="H1236" s="37" t="s">
        <v>318</v>
      </c>
      <c r="I1236" s="37" t="s">
        <v>60</v>
      </c>
      <c r="J1236" s="37" t="s">
        <v>470</v>
      </c>
      <c r="K1236" s="37" t="s">
        <v>77</v>
      </c>
      <c r="L1236" s="37" t="s">
        <v>106</v>
      </c>
      <c r="M1236" s="37" t="s">
        <v>87</v>
      </c>
      <c r="N1236" s="37" t="s">
        <v>90</v>
      </c>
      <c r="O1236" s="38" t="n">
        <v>42777</v>
      </c>
      <c r="P1236" s="39" t="n">
        <v>1527000</v>
      </c>
      <c r="Q1236" s="37" t="n">
        <v>32</v>
      </c>
      <c r="R1236" s="37" t="s">
        <v>187</v>
      </c>
      <c r="S1236" s="37" t="s">
        <v>113</v>
      </c>
      <c r="T1236" s="37" t="s">
        <v>542</v>
      </c>
      <c r="U1236" s="37" t="s">
        <v>52</v>
      </c>
      <c r="V1236" s="37" t="n">
        <f aca="false">IF(O1236="","",YEAR(O1236))</f>
        <v>2017</v>
      </c>
      <c r="W1236" s="37" t="str">
        <f aca="false">IF(E1236&lt;25,"21-24",IF(E1236&lt;30,"25-29",IF(E1236&lt;35,"30-34",IF(E1236&lt;40,"35-39",IF(E1236&lt;45,"40-44","45+")))))</f>
        <v>35-39</v>
      </c>
    </row>
    <row r="1237" customFormat="false" ht="15" hidden="false" customHeight="false" outlineLevel="0" collapsed="false">
      <c r="A1237" s="37" t="s">
        <v>1741</v>
      </c>
      <c r="B1237" s="37" t="s">
        <v>465</v>
      </c>
      <c r="C1237" s="37" t="s">
        <v>365</v>
      </c>
      <c r="D1237" s="37" t="s">
        <v>82</v>
      </c>
      <c r="E1237" s="37" t="n">
        <v>32</v>
      </c>
      <c r="F1237" s="37" t="s">
        <v>101</v>
      </c>
      <c r="G1237" s="37" t="s">
        <v>94</v>
      </c>
      <c r="H1237" s="37" t="s">
        <v>322</v>
      </c>
      <c r="I1237" s="37" t="s">
        <v>64</v>
      </c>
      <c r="J1237" s="37" t="s">
        <v>440</v>
      </c>
      <c r="K1237" s="37" t="s">
        <v>76</v>
      </c>
      <c r="L1237" s="37" t="s">
        <v>108</v>
      </c>
      <c r="M1237" s="37" t="s">
        <v>87</v>
      </c>
      <c r="N1237" s="37" t="s">
        <v>90</v>
      </c>
      <c r="O1237" s="38" t="n">
        <v>46242</v>
      </c>
      <c r="P1237" s="39" t="n">
        <v>796000</v>
      </c>
      <c r="Q1237" s="37" t="n">
        <v>16</v>
      </c>
      <c r="R1237" s="37" t="s">
        <v>187</v>
      </c>
      <c r="S1237" s="37" t="s">
        <v>112</v>
      </c>
      <c r="T1237" s="37" t="s">
        <v>1033</v>
      </c>
      <c r="U1237" s="37" t="s">
        <v>52</v>
      </c>
      <c r="V1237" s="37" t="n">
        <f aca="false">IF(O1237="","",YEAR(O1237))</f>
        <v>2026</v>
      </c>
      <c r="W1237" s="37" t="str">
        <f aca="false">IF(E1237&lt;25,"21-24",IF(E1237&lt;30,"25-29",IF(E1237&lt;35,"30-34",IF(E1237&lt;40,"35-39",IF(E1237&lt;45,"40-44","45+")))))</f>
        <v>30-34</v>
      </c>
    </row>
    <row r="1238" customFormat="false" ht="15" hidden="false" customHeight="false" outlineLevel="0" collapsed="false">
      <c r="A1238" s="37" t="s">
        <v>1742</v>
      </c>
      <c r="B1238" s="37" t="s">
        <v>410</v>
      </c>
      <c r="C1238" s="37" t="s">
        <v>396</v>
      </c>
      <c r="D1238" s="37" t="s">
        <v>82</v>
      </c>
      <c r="E1238" s="37" t="n">
        <v>30</v>
      </c>
      <c r="F1238" s="37" t="s">
        <v>101</v>
      </c>
      <c r="G1238" s="37" t="s">
        <v>94</v>
      </c>
      <c r="H1238" s="37" t="s">
        <v>324</v>
      </c>
      <c r="I1238" s="37" t="s">
        <v>66</v>
      </c>
      <c r="J1238" s="37" t="s">
        <v>687</v>
      </c>
      <c r="K1238" s="37" t="s">
        <v>76</v>
      </c>
      <c r="L1238" s="37" t="s">
        <v>106</v>
      </c>
      <c r="M1238" s="37" t="s">
        <v>87</v>
      </c>
      <c r="N1238" s="37" t="s">
        <v>90</v>
      </c>
      <c r="O1238" s="38" t="n">
        <v>44697</v>
      </c>
      <c r="P1238" s="39" t="n">
        <v>617000</v>
      </c>
      <c r="Q1238" s="37" t="n">
        <v>16</v>
      </c>
      <c r="R1238" s="37" t="s">
        <v>187</v>
      </c>
      <c r="S1238" s="37" t="s">
        <v>111</v>
      </c>
      <c r="T1238" s="37" t="s">
        <v>823</v>
      </c>
      <c r="U1238" s="37" t="s">
        <v>52</v>
      </c>
      <c r="V1238" s="37" t="n">
        <f aca="false">IF(O1238="","",YEAR(O1238))</f>
        <v>2022</v>
      </c>
      <c r="W1238" s="37" t="str">
        <f aca="false">IF(E1238&lt;25,"21-24",IF(E1238&lt;30,"25-29",IF(E1238&lt;35,"30-34",IF(E1238&lt;40,"35-39",IF(E1238&lt;45,"40-44","45+")))))</f>
        <v>30-34</v>
      </c>
    </row>
    <row r="1239" customFormat="false" ht="15" hidden="false" customHeight="false" outlineLevel="0" collapsed="false">
      <c r="A1239" s="37" t="s">
        <v>1743</v>
      </c>
      <c r="B1239" s="37" t="s">
        <v>355</v>
      </c>
      <c r="C1239" s="37" t="s">
        <v>387</v>
      </c>
      <c r="D1239" s="37" t="s">
        <v>82</v>
      </c>
      <c r="E1239" s="37" t="n">
        <v>28</v>
      </c>
      <c r="F1239" s="37" t="s">
        <v>100</v>
      </c>
      <c r="G1239" s="37" t="s">
        <v>95</v>
      </c>
      <c r="H1239" s="37" t="s">
        <v>318</v>
      </c>
      <c r="I1239" s="37" t="s">
        <v>60</v>
      </c>
      <c r="J1239" s="37" t="s">
        <v>366</v>
      </c>
      <c r="K1239" s="37" t="s">
        <v>76</v>
      </c>
      <c r="L1239" s="37" t="s">
        <v>105</v>
      </c>
      <c r="M1239" s="37" t="s">
        <v>87</v>
      </c>
      <c r="N1239" s="37" t="s">
        <v>90</v>
      </c>
      <c r="O1239" s="38" t="n">
        <v>46127</v>
      </c>
      <c r="P1239" s="39" t="n">
        <v>792000</v>
      </c>
      <c r="Q1239" s="37" t="n">
        <v>21</v>
      </c>
      <c r="R1239" s="37" t="s">
        <v>187</v>
      </c>
      <c r="S1239" s="37" t="s">
        <v>112</v>
      </c>
      <c r="T1239" s="37" t="s">
        <v>633</v>
      </c>
      <c r="U1239" s="37" t="s">
        <v>52</v>
      </c>
      <c r="V1239" s="37" t="n">
        <f aca="false">IF(O1239="","",YEAR(O1239))</f>
        <v>2026</v>
      </c>
      <c r="W1239" s="37" t="str">
        <f aca="false">IF(E1239&lt;25,"21-24",IF(E1239&lt;30,"25-29",IF(E1239&lt;35,"30-34",IF(E1239&lt;40,"35-39",IF(E1239&lt;45,"40-44","45+")))))</f>
        <v>25-29</v>
      </c>
    </row>
    <row r="1240" customFormat="false" ht="15" hidden="false" customHeight="false" outlineLevel="0" collapsed="false">
      <c r="A1240" s="37" t="s">
        <v>1744</v>
      </c>
      <c r="B1240" s="37" t="s">
        <v>468</v>
      </c>
      <c r="C1240" s="37" t="s">
        <v>356</v>
      </c>
      <c r="D1240" s="37" t="s">
        <v>82</v>
      </c>
      <c r="E1240" s="37" t="n">
        <v>21</v>
      </c>
      <c r="F1240" s="37" t="s">
        <v>100</v>
      </c>
      <c r="G1240" s="37" t="s">
        <v>95</v>
      </c>
      <c r="H1240" s="37" t="s">
        <v>325</v>
      </c>
      <c r="I1240" s="37" t="s">
        <v>67</v>
      </c>
      <c r="J1240" s="37" t="s">
        <v>357</v>
      </c>
      <c r="K1240" s="37" t="s">
        <v>75</v>
      </c>
      <c r="L1240" s="37" t="s">
        <v>106</v>
      </c>
      <c r="M1240" s="37" t="s">
        <v>86</v>
      </c>
      <c r="N1240" s="37" t="s">
        <v>90</v>
      </c>
      <c r="O1240" s="38" t="n">
        <v>46257</v>
      </c>
      <c r="P1240" s="39" t="n">
        <v>530000</v>
      </c>
      <c r="Q1240" s="37" t="n">
        <v>7</v>
      </c>
      <c r="R1240" s="37" t="s">
        <v>187</v>
      </c>
      <c r="S1240" s="37" t="s">
        <v>111</v>
      </c>
      <c r="T1240" s="37" t="s">
        <v>582</v>
      </c>
      <c r="U1240" s="37" t="s">
        <v>52</v>
      </c>
      <c r="V1240" s="37" t="n">
        <f aca="false">IF(O1240="","",YEAR(O1240))</f>
        <v>2026</v>
      </c>
      <c r="W1240" s="37" t="str">
        <f aca="false">IF(E1240&lt;25,"21-24",IF(E1240&lt;30,"25-29",IF(E1240&lt;35,"30-34",IF(E1240&lt;40,"35-39",IF(E1240&lt;45,"40-44","45+")))))</f>
        <v>21-24</v>
      </c>
    </row>
    <row r="1241" customFormat="false" ht="15" hidden="false" customHeight="false" outlineLevel="0" collapsed="false">
      <c r="A1241" s="37" t="s">
        <v>1745</v>
      </c>
      <c r="B1241" s="37" t="s">
        <v>494</v>
      </c>
      <c r="C1241" s="37" t="s">
        <v>453</v>
      </c>
      <c r="D1241" s="37" t="s">
        <v>82</v>
      </c>
      <c r="E1241" s="37" t="n">
        <v>41</v>
      </c>
      <c r="F1241" s="37" t="s">
        <v>101</v>
      </c>
      <c r="G1241" s="37" t="s">
        <v>95</v>
      </c>
      <c r="H1241" s="37" t="s">
        <v>318</v>
      </c>
      <c r="I1241" s="37" t="s">
        <v>60</v>
      </c>
      <c r="J1241" s="37" t="s">
        <v>393</v>
      </c>
      <c r="K1241" s="37" t="s">
        <v>77</v>
      </c>
      <c r="L1241" s="37" t="s">
        <v>104</v>
      </c>
      <c r="M1241" s="37" t="s">
        <v>86</v>
      </c>
      <c r="N1241" s="37" t="s">
        <v>90</v>
      </c>
      <c r="O1241" s="38" t="n">
        <v>42867</v>
      </c>
      <c r="P1241" s="39" t="n">
        <v>1655000</v>
      </c>
      <c r="Q1241" s="37" t="n">
        <v>4</v>
      </c>
      <c r="R1241" s="37" t="s">
        <v>187</v>
      </c>
      <c r="S1241" s="37" t="s">
        <v>114</v>
      </c>
      <c r="T1241" s="37" t="s">
        <v>1051</v>
      </c>
      <c r="U1241" s="37" t="s">
        <v>52</v>
      </c>
      <c r="V1241" s="37" t="n">
        <f aca="false">IF(O1241="","",YEAR(O1241))</f>
        <v>2017</v>
      </c>
      <c r="W1241" s="37" t="str">
        <f aca="false">IF(E1241&lt;25,"21-24",IF(E1241&lt;30,"25-29",IF(E1241&lt;35,"30-34",IF(E1241&lt;40,"35-39",IF(E1241&lt;45,"40-44","45+")))))</f>
        <v>40-44</v>
      </c>
    </row>
    <row r="1242" customFormat="false" ht="15" hidden="false" customHeight="false" outlineLevel="0" collapsed="false">
      <c r="A1242" s="37" t="s">
        <v>598</v>
      </c>
      <c r="B1242" s="37" t="s">
        <v>456</v>
      </c>
      <c r="C1242" s="37" t="s">
        <v>392</v>
      </c>
      <c r="D1242" s="37" t="s">
        <v>82</v>
      </c>
      <c r="E1242" s="37" t="n">
        <v>46</v>
      </c>
      <c r="F1242" s="37" t="s">
        <v>101</v>
      </c>
      <c r="G1242" s="37" t="s">
        <v>94</v>
      </c>
      <c r="H1242" s="37" t="s">
        <v>320</v>
      </c>
      <c r="I1242" s="37" t="s">
        <v>62</v>
      </c>
      <c r="J1242" s="37" t="s">
        <v>420</v>
      </c>
      <c r="K1242" s="37" t="s">
        <v>78</v>
      </c>
      <c r="L1242" s="37" t="s">
        <v>106</v>
      </c>
      <c r="M1242" s="37" t="s">
        <v>86</v>
      </c>
      <c r="N1242" s="37" t="s">
        <v>90</v>
      </c>
      <c r="O1242" s="38" t="n">
        <v>45571</v>
      </c>
      <c r="P1242" s="39" t="n">
        <v>3856000</v>
      </c>
      <c r="Q1242" s="37" t="n">
        <v>1</v>
      </c>
      <c r="R1242" s="37" t="s">
        <v>187</v>
      </c>
      <c r="S1242" s="37" t="s">
        <v>112</v>
      </c>
      <c r="T1242" s="37" t="s">
        <v>679</v>
      </c>
      <c r="U1242" s="37" t="s">
        <v>52</v>
      </c>
      <c r="V1242" s="37" t="n">
        <f aca="false">IF(O1242="","",YEAR(O1242))</f>
        <v>2024</v>
      </c>
      <c r="W1242" s="37" t="str">
        <f aca="false">IF(E1242&lt;25,"21-24",IF(E1242&lt;30,"25-29",IF(E1242&lt;35,"30-34",IF(E1242&lt;40,"35-39",IF(E1242&lt;45,"40-44","45+")))))</f>
        <v>45+</v>
      </c>
    </row>
    <row r="1243" customFormat="false" ht="15" hidden="false" customHeight="false" outlineLevel="0" collapsed="false">
      <c r="A1243" s="37" t="s">
        <v>1746</v>
      </c>
      <c r="B1243" s="37" t="s">
        <v>507</v>
      </c>
      <c r="C1243" s="37" t="s">
        <v>433</v>
      </c>
      <c r="D1243" s="37" t="s">
        <v>83</v>
      </c>
      <c r="E1243" s="37" t="n">
        <v>23</v>
      </c>
      <c r="F1243" s="37" t="s">
        <v>101</v>
      </c>
      <c r="G1243" s="37" t="s">
        <v>94</v>
      </c>
      <c r="H1243" s="37" t="s">
        <v>320</v>
      </c>
      <c r="I1243" s="37" t="s">
        <v>62</v>
      </c>
      <c r="J1243" s="37" t="s">
        <v>352</v>
      </c>
      <c r="K1243" s="37" t="s">
        <v>75</v>
      </c>
      <c r="L1243" s="37" t="s">
        <v>109</v>
      </c>
      <c r="M1243" s="37" t="s">
        <v>87</v>
      </c>
      <c r="N1243" s="37" t="s">
        <v>90</v>
      </c>
      <c r="O1243" s="38" t="n">
        <v>45621</v>
      </c>
      <c r="P1243" s="39" t="n">
        <v>496000</v>
      </c>
      <c r="Q1243" s="37" t="n">
        <v>18</v>
      </c>
      <c r="R1243" s="37" t="s">
        <v>187</v>
      </c>
      <c r="S1243" s="37" t="s">
        <v>112</v>
      </c>
      <c r="T1243" s="37" t="s">
        <v>1075</v>
      </c>
      <c r="U1243" s="37" t="s">
        <v>52</v>
      </c>
      <c r="V1243" s="37" t="n">
        <f aca="false">IF(O1243="","",YEAR(O1243))</f>
        <v>2024</v>
      </c>
      <c r="W1243" s="37" t="str">
        <f aca="false">IF(E1243&lt;25,"21-24",IF(E1243&lt;30,"25-29",IF(E1243&lt;35,"30-34",IF(E1243&lt;40,"35-39",IF(E1243&lt;45,"40-44","45+")))))</f>
        <v>21-24</v>
      </c>
    </row>
    <row r="1244" customFormat="false" ht="15" hidden="false" customHeight="false" outlineLevel="0" collapsed="false">
      <c r="A1244" s="37" t="s">
        <v>1747</v>
      </c>
      <c r="B1244" s="37" t="s">
        <v>499</v>
      </c>
      <c r="C1244" s="37" t="s">
        <v>370</v>
      </c>
      <c r="D1244" s="37" t="s">
        <v>82</v>
      </c>
      <c r="E1244" s="37" t="n">
        <v>33</v>
      </c>
      <c r="F1244" s="37" t="s">
        <v>101</v>
      </c>
      <c r="G1244" s="37" t="s">
        <v>95</v>
      </c>
      <c r="H1244" s="37" t="s">
        <v>323</v>
      </c>
      <c r="I1244" s="37" t="s">
        <v>65</v>
      </c>
      <c r="J1244" s="37" t="s">
        <v>376</v>
      </c>
      <c r="K1244" s="37" t="s">
        <v>76</v>
      </c>
      <c r="L1244" s="37" t="s">
        <v>106</v>
      </c>
      <c r="M1244" s="37" t="s">
        <v>86</v>
      </c>
      <c r="N1244" s="37" t="s">
        <v>90</v>
      </c>
      <c r="O1244" s="38" t="n">
        <v>42707</v>
      </c>
      <c r="P1244" s="39" t="n">
        <v>770000</v>
      </c>
      <c r="Q1244" s="37" t="n">
        <v>7</v>
      </c>
      <c r="R1244" s="37" t="s">
        <v>187</v>
      </c>
      <c r="S1244" s="37" t="s">
        <v>111</v>
      </c>
      <c r="T1244" s="37" t="s">
        <v>498</v>
      </c>
      <c r="U1244" s="37" t="s">
        <v>52</v>
      </c>
      <c r="V1244" s="37" t="n">
        <f aca="false">IF(O1244="","",YEAR(O1244))</f>
        <v>2016</v>
      </c>
      <c r="W1244" s="37" t="str">
        <f aca="false">IF(E1244&lt;25,"21-24",IF(E1244&lt;30,"25-29",IF(E1244&lt;35,"30-34",IF(E1244&lt;40,"35-39",IF(E1244&lt;45,"40-44","45+")))))</f>
        <v>30-34</v>
      </c>
    </row>
    <row r="1245" customFormat="false" ht="15" hidden="false" customHeight="false" outlineLevel="0" collapsed="false">
      <c r="A1245" s="37" t="s">
        <v>1748</v>
      </c>
      <c r="B1245" s="37" t="s">
        <v>494</v>
      </c>
      <c r="C1245" s="37" t="s">
        <v>406</v>
      </c>
      <c r="D1245" s="37" t="s">
        <v>83</v>
      </c>
      <c r="E1245" s="37" t="n">
        <v>29</v>
      </c>
      <c r="F1245" s="37" t="s">
        <v>101</v>
      </c>
      <c r="G1245" s="37" t="s">
        <v>95</v>
      </c>
      <c r="H1245" s="37" t="s">
        <v>324</v>
      </c>
      <c r="I1245" s="37" t="s">
        <v>66</v>
      </c>
      <c r="J1245" s="37" t="s">
        <v>687</v>
      </c>
      <c r="K1245" s="37" t="s">
        <v>76</v>
      </c>
      <c r="L1245" s="37" t="s">
        <v>108</v>
      </c>
      <c r="M1245" s="37" t="s">
        <v>87</v>
      </c>
      <c r="N1245" s="37" t="s">
        <v>90</v>
      </c>
      <c r="O1245" s="38" t="n">
        <v>43542</v>
      </c>
      <c r="P1245" s="39" t="n">
        <v>1302000</v>
      </c>
      <c r="Q1245" s="37" t="n">
        <v>11</v>
      </c>
      <c r="R1245" s="37" t="s">
        <v>187</v>
      </c>
      <c r="S1245" s="37" t="s">
        <v>112</v>
      </c>
      <c r="T1245" s="37" t="s">
        <v>1244</v>
      </c>
      <c r="U1245" s="37" t="s">
        <v>52</v>
      </c>
      <c r="V1245" s="37" t="n">
        <f aca="false">IF(O1245="","",YEAR(O1245))</f>
        <v>2019</v>
      </c>
      <c r="W1245" s="37" t="str">
        <f aca="false">IF(E1245&lt;25,"21-24",IF(E1245&lt;30,"25-29",IF(E1245&lt;35,"30-34",IF(E1245&lt;40,"35-39",IF(E1245&lt;45,"40-44","45+")))))</f>
        <v>25-29</v>
      </c>
    </row>
    <row r="1246" customFormat="false" ht="15" hidden="false" customHeight="false" outlineLevel="0" collapsed="false">
      <c r="A1246" s="37" t="s">
        <v>1269</v>
      </c>
      <c r="B1246" s="37" t="s">
        <v>402</v>
      </c>
      <c r="C1246" s="37" t="s">
        <v>642</v>
      </c>
      <c r="D1246" s="37" t="s">
        <v>83</v>
      </c>
      <c r="E1246" s="37" t="n">
        <v>39</v>
      </c>
      <c r="F1246" s="37" t="s">
        <v>101</v>
      </c>
      <c r="G1246" s="37" t="s">
        <v>95</v>
      </c>
      <c r="H1246" s="37" t="s">
        <v>320</v>
      </c>
      <c r="I1246" s="37" t="s">
        <v>62</v>
      </c>
      <c r="J1246" s="37" t="s">
        <v>420</v>
      </c>
      <c r="K1246" s="37" t="s">
        <v>78</v>
      </c>
      <c r="L1246" s="37" t="s">
        <v>106</v>
      </c>
      <c r="M1246" s="37" t="s">
        <v>87</v>
      </c>
      <c r="N1246" s="37" t="s">
        <v>90</v>
      </c>
      <c r="O1246" s="38" t="n">
        <v>42146</v>
      </c>
      <c r="P1246" s="39" t="n">
        <v>2828000</v>
      </c>
      <c r="Q1246" s="37" t="n">
        <v>4</v>
      </c>
      <c r="R1246" s="37" t="s">
        <v>187</v>
      </c>
      <c r="S1246" s="37" t="s">
        <v>112</v>
      </c>
      <c r="T1246" s="37" t="s">
        <v>703</v>
      </c>
      <c r="U1246" s="37" t="s">
        <v>52</v>
      </c>
      <c r="V1246" s="37" t="n">
        <f aca="false">IF(O1246="","",YEAR(O1246))</f>
        <v>2015</v>
      </c>
      <c r="W1246" s="37" t="str">
        <f aca="false">IF(E1246&lt;25,"21-24",IF(E1246&lt;30,"25-29",IF(E1246&lt;35,"30-34",IF(E1246&lt;40,"35-39",IF(E1246&lt;45,"40-44","45+")))))</f>
        <v>35-39</v>
      </c>
    </row>
    <row r="1247" customFormat="false" ht="15" hidden="false" customHeight="false" outlineLevel="0" collapsed="false">
      <c r="A1247" s="37" t="s">
        <v>1749</v>
      </c>
      <c r="B1247" s="37" t="s">
        <v>416</v>
      </c>
      <c r="C1247" s="37" t="s">
        <v>433</v>
      </c>
      <c r="D1247" s="37" t="s">
        <v>82</v>
      </c>
      <c r="E1247" s="37" t="n">
        <v>28</v>
      </c>
      <c r="F1247" s="37" t="s">
        <v>100</v>
      </c>
      <c r="G1247" s="37" t="s">
        <v>97</v>
      </c>
      <c r="H1247" s="37" t="s">
        <v>319</v>
      </c>
      <c r="I1247" s="37" t="s">
        <v>61</v>
      </c>
      <c r="J1247" s="37" t="s">
        <v>380</v>
      </c>
      <c r="K1247" s="37" t="s">
        <v>76</v>
      </c>
      <c r="L1247" s="37" t="s">
        <v>104</v>
      </c>
      <c r="M1247" s="37" t="s">
        <v>87</v>
      </c>
      <c r="N1247" s="37" t="s">
        <v>90</v>
      </c>
      <c r="O1247" s="38" t="n">
        <v>45982</v>
      </c>
      <c r="P1247" s="39" t="n">
        <v>648000</v>
      </c>
      <c r="Q1247" s="37" t="n">
        <v>10</v>
      </c>
      <c r="R1247" s="37" t="s">
        <v>187</v>
      </c>
      <c r="S1247" s="37" t="s">
        <v>111</v>
      </c>
      <c r="T1247" s="37" t="s">
        <v>743</v>
      </c>
      <c r="U1247" s="37" t="s">
        <v>52</v>
      </c>
      <c r="V1247" s="37" t="n">
        <f aca="false">IF(O1247="","",YEAR(O1247))</f>
        <v>2025</v>
      </c>
      <c r="W1247" s="37" t="str">
        <f aca="false">IF(E1247&lt;25,"21-24",IF(E1247&lt;30,"25-29",IF(E1247&lt;35,"30-34",IF(E1247&lt;40,"35-39",IF(E1247&lt;45,"40-44","45+")))))</f>
        <v>25-29</v>
      </c>
    </row>
    <row r="1248" customFormat="false" ht="15" hidden="false" customHeight="false" outlineLevel="0" collapsed="false">
      <c r="A1248" s="37" t="s">
        <v>1750</v>
      </c>
      <c r="B1248" s="37" t="s">
        <v>572</v>
      </c>
      <c r="C1248" s="37" t="s">
        <v>392</v>
      </c>
      <c r="D1248" s="37" t="s">
        <v>83</v>
      </c>
      <c r="E1248" s="37" t="n">
        <v>34</v>
      </c>
      <c r="F1248" s="37" t="s">
        <v>101</v>
      </c>
      <c r="G1248" s="37" t="s">
        <v>94</v>
      </c>
      <c r="H1248" s="37" t="s">
        <v>318</v>
      </c>
      <c r="I1248" s="37" t="s">
        <v>60</v>
      </c>
      <c r="J1248" s="37" t="s">
        <v>384</v>
      </c>
      <c r="K1248" s="37" t="s">
        <v>76</v>
      </c>
      <c r="L1248" s="37" t="s">
        <v>108</v>
      </c>
      <c r="M1248" s="37" t="s">
        <v>86</v>
      </c>
      <c r="N1248" s="37" t="s">
        <v>90</v>
      </c>
      <c r="O1248" s="38" t="n">
        <v>45684</v>
      </c>
      <c r="P1248" s="39" t="n">
        <v>1138000</v>
      </c>
      <c r="Q1248" s="37" t="n">
        <v>18</v>
      </c>
      <c r="R1248" s="37" t="s">
        <v>187</v>
      </c>
      <c r="S1248" s="37" t="s">
        <v>111</v>
      </c>
      <c r="T1248" s="37" t="s">
        <v>1306</v>
      </c>
      <c r="U1248" s="37" t="s">
        <v>53</v>
      </c>
      <c r="V1248" s="37" t="n">
        <f aca="false">IF(O1248="","",YEAR(O1248))</f>
        <v>2025</v>
      </c>
      <c r="W1248" s="37" t="str">
        <f aca="false">IF(E1248&lt;25,"21-24",IF(E1248&lt;30,"25-29",IF(E1248&lt;35,"30-34",IF(E1248&lt;40,"35-39",IF(E1248&lt;45,"40-44","45+")))))</f>
        <v>30-34</v>
      </c>
    </row>
    <row r="1249" customFormat="false" ht="15" hidden="false" customHeight="false" outlineLevel="0" collapsed="false">
      <c r="A1249" s="37" t="s">
        <v>870</v>
      </c>
      <c r="B1249" s="37" t="s">
        <v>468</v>
      </c>
      <c r="C1249" s="37" t="s">
        <v>469</v>
      </c>
      <c r="D1249" s="37" t="s">
        <v>83</v>
      </c>
      <c r="E1249" s="37" t="n">
        <v>42</v>
      </c>
      <c r="F1249" s="37" t="s">
        <v>102</v>
      </c>
      <c r="G1249" s="37" t="s">
        <v>96</v>
      </c>
      <c r="H1249" s="37" t="s">
        <v>318</v>
      </c>
      <c r="I1249" s="37" t="s">
        <v>60</v>
      </c>
      <c r="J1249" s="37" t="s">
        <v>407</v>
      </c>
      <c r="K1249" s="37" t="s">
        <v>78</v>
      </c>
      <c r="L1249" s="37" t="s">
        <v>106</v>
      </c>
      <c r="M1249" s="37" t="s">
        <v>86</v>
      </c>
      <c r="N1249" s="37" t="s">
        <v>90</v>
      </c>
      <c r="O1249" s="38" t="n">
        <v>44509</v>
      </c>
      <c r="P1249" s="39" t="n">
        <v>3205000</v>
      </c>
      <c r="Q1249" s="37" t="n">
        <v>22</v>
      </c>
      <c r="R1249" s="37" t="s">
        <v>185</v>
      </c>
      <c r="S1249" s="37" t="s">
        <v>114</v>
      </c>
      <c r="T1249" s="37" t="s">
        <v>1012</v>
      </c>
      <c r="U1249" s="37" t="s">
        <v>52</v>
      </c>
      <c r="V1249" s="37" t="n">
        <f aca="false">IF(O1249="","",YEAR(O1249))</f>
        <v>2021</v>
      </c>
      <c r="W1249" s="37" t="str">
        <f aca="false">IF(E1249&lt;25,"21-24",IF(E1249&lt;30,"25-29",IF(E1249&lt;35,"30-34",IF(E1249&lt;40,"35-39",IF(E1249&lt;45,"40-44","45+")))))</f>
        <v>40-44</v>
      </c>
    </row>
    <row r="1250" customFormat="false" ht="15" hidden="false" customHeight="false" outlineLevel="0" collapsed="false">
      <c r="A1250" s="37" t="s">
        <v>1751</v>
      </c>
      <c r="B1250" s="37" t="s">
        <v>360</v>
      </c>
      <c r="C1250" s="37" t="s">
        <v>469</v>
      </c>
      <c r="D1250" s="37" t="s">
        <v>83</v>
      </c>
      <c r="E1250" s="37" t="n">
        <v>33</v>
      </c>
      <c r="F1250" s="37" t="s">
        <v>100</v>
      </c>
      <c r="G1250" s="37" t="s">
        <v>94</v>
      </c>
      <c r="H1250" s="37" t="s">
        <v>325</v>
      </c>
      <c r="I1250" s="37" t="s">
        <v>67</v>
      </c>
      <c r="J1250" s="37" t="s">
        <v>716</v>
      </c>
      <c r="K1250" s="37" t="s">
        <v>76</v>
      </c>
      <c r="L1250" s="37" t="s">
        <v>106</v>
      </c>
      <c r="M1250" s="37" t="s">
        <v>87</v>
      </c>
      <c r="N1250" s="37" t="s">
        <v>90</v>
      </c>
      <c r="O1250" s="38" t="n">
        <v>46044</v>
      </c>
      <c r="P1250" s="39" t="n">
        <v>1356000</v>
      </c>
      <c r="Q1250" s="37" t="n">
        <v>2</v>
      </c>
      <c r="R1250" s="37" t="s">
        <v>187</v>
      </c>
      <c r="S1250" s="37" t="s">
        <v>112</v>
      </c>
      <c r="T1250" s="37" t="s">
        <v>980</v>
      </c>
      <c r="U1250" s="37" t="s">
        <v>52</v>
      </c>
      <c r="V1250" s="37" t="n">
        <f aca="false">IF(O1250="","",YEAR(O1250))</f>
        <v>2026</v>
      </c>
      <c r="W1250" s="37" t="str">
        <f aca="false">IF(E1250&lt;25,"21-24",IF(E1250&lt;30,"25-29",IF(E1250&lt;35,"30-34",IF(E1250&lt;40,"35-39",IF(E1250&lt;45,"40-44","45+")))))</f>
        <v>30-34</v>
      </c>
    </row>
    <row r="1251" customFormat="false" ht="15" hidden="false" customHeight="false" outlineLevel="0" collapsed="false">
      <c r="A1251" s="37" t="s">
        <v>1752</v>
      </c>
      <c r="B1251" s="37" t="s">
        <v>537</v>
      </c>
      <c r="C1251" s="37" t="s">
        <v>387</v>
      </c>
      <c r="D1251" s="37" t="s">
        <v>83</v>
      </c>
      <c r="E1251" s="37" t="n">
        <v>21</v>
      </c>
      <c r="F1251" s="37" t="s">
        <v>100</v>
      </c>
      <c r="G1251" s="37" t="s">
        <v>94</v>
      </c>
      <c r="H1251" s="37" t="s">
        <v>322</v>
      </c>
      <c r="I1251" s="37" t="s">
        <v>64</v>
      </c>
      <c r="J1251" s="37" t="s">
        <v>461</v>
      </c>
      <c r="K1251" s="37" t="s">
        <v>75</v>
      </c>
      <c r="L1251" s="37" t="s">
        <v>104</v>
      </c>
      <c r="M1251" s="37" t="s">
        <v>88</v>
      </c>
      <c r="N1251" s="37" t="s">
        <v>90</v>
      </c>
      <c r="O1251" s="38" t="n">
        <v>46264</v>
      </c>
      <c r="P1251" s="39" t="n">
        <v>434000</v>
      </c>
      <c r="Q1251" s="37" t="n">
        <v>12</v>
      </c>
      <c r="R1251" s="37" t="s">
        <v>185</v>
      </c>
      <c r="S1251" s="37" t="s">
        <v>112</v>
      </c>
      <c r="T1251" s="37" t="s">
        <v>1141</v>
      </c>
      <c r="U1251" s="37" t="s">
        <v>53</v>
      </c>
      <c r="V1251" s="37" t="n">
        <f aca="false">IF(O1251="","",YEAR(O1251))</f>
        <v>2026</v>
      </c>
      <c r="W1251" s="37" t="str">
        <f aca="false">IF(E1251&lt;25,"21-24",IF(E1251&lt;30,"25-29",IF(E1251&lt;35,"30-34",IF(E1251&lt;40,"35-39",IF(E1251&lt;45,"40-44","45+")))))</f>
        <v>21-24</v>
      </c>
    </row>
    <row r="1252" customFormat="false" ht="15" hidden="false" customHeight="false" outlineLevel="0" collapsed="false">
      <c r="A1252" s="37" t="s">
        <v>430</v>
      </c>
      <c r="B1252" s="37" t="s">
        <v>355</v>
      </c>
      <c r="C1252" s="37" t="s">
        <v>392</v>
      </c>
      <c r="D1252" s="37" t="s">
        <v>83</v>
      </c>
      <c r="E1252" s="37" t="n">
        <v>42</v>
      </c>
      <c r="F1252" s="37" t="s">
        <v>100</v>
      </c>
      <c r="G1252" s="37" t="s">
        <v>96</v>
      </c>
      <c r="H1252" s="37" t="s">
        <v>323</v>
      </c>
      <c r="I1252" s="37" t="s">
        <v>65</v>
      </c>
      <c r="J1252" s="37" t="s">
        <v>500</v>
      </c>
      <c r="K1252" s="37" t="s">
        <v>78</v>
      </c>
      <c r="L1252" s="37" t="s">
        <v>108</v>
      </c>
      <c r="M1252" s="37" t="s">
        <v>86</v>
      </c>
      <c r="N1252" s="37" t="s">
        <v>90</v>
      </c>
      <c r="O1252" s="38" t="n">
        <v>42042</v>
      </c>
      <c r="P1252" s="39" t="n">
        <v>4104000</v>
      </c>
      <c r="Q1252" s="37" t="n">
        <v>4</v>
      </c>
      <c r="R1252" s="37" t="s">
        <v>187</v>
      </c>
      <c r="S1252" s="37" t="s">
        <v>114</v>
      </c>
      <c r="T1252" s="37" t="s">
        <v>538</v>
      </c>
      <c r="U1252" s="37" t="s">
        <v>52</v>
      </c>
      <c r="V1252" s="37" t="n">
        <f aca="false">IF(O1252="","",YEAR(O1252))</f>
        <v>2015</v>
      </c>
      <c r="W1252" s="37" t="str">
        <f aca="false">IF(E1252&lt;25,"21-24",IF(E1252&lt;30,"25-29",IF(E1252&lt;35,"30-34",IF(E1252&lt;40,"35-39",IF(E1252&lt;45,"40-44","45+")))))</f>
        <v>40-44</v>
      </c>
    </row>
    <row r="1253" customFormat="false" ht="15" hidden="false" customHeight="false" outlineLevel="0" collapsed="false">
      <c r="A1253" s="37" t="s">
        <v>1220</v>
      </c>
      <c r="B1253" s="37" t="s">
        <v>494</v>
      </c>
      <c r="C1253" s="37" t="s">
        <v>365</v>
      </c>
      <c r="D1253" s="37" t="s">
        <v>82</v>
      </c>
      <c r="E1253" s="37" t="n">
        <v>38</v>
      </c>
      <c r="F1253" s="37" t="s">
        <v>100</v>
      </c>
      <c r="G1253" s="37" t="s">
        <v>94</v>
      </c>
      <c r="H1253" s="37" t="s">
        <v>318</v>
      </c>
      <c r="I1253" s="37" t="s">
        <v>60</v>
      </c>
      <c r="J1253" s="37" t="s">
        <v>407</v>
      </c>
      <c r="K1253" s="37" t="s">
        <v>78</v>
      </c>
      <c r="L1253" s="37" t="s">
        <v>107</v>
      </c>
      <c r="M1253" s="37" t="s">
        <v>87</v>
      </c>
      <c r="N1253" s="37" t="s">
        <v>90</v>
      </c>
      <c r="O1253" s="38" t="n">
        <v>42092</v>
      </c>
      <c r="P1253" s="39" t="n">
        <v>4491000</v>
      </c>
      <c r="Q1253" s="37" t="n">
        <v>11</v>
      </c>
      <c r="R1253" s="37" t="s">
        <v>187</v>
      </c>
      <c r="S1253" s="37" t="s">
        <v>113</v>
      </c>
      <c r="T1253" s="37" t="s">
        <v>1094</v>
      </c>
      <c r="U1253" s="37" t="s">
        <v>52</v>
      </c>
      <c r="V1253" s="37" t="n">
        <f aca="false">IF(O1253="","",YEAR(O1253))</f>
        <v>2015</v>
      </c>
      <c r="W1253" s="37" t="str">
        <f aca="false">IF(E1253&lt;25,"21-24",IF(E1253&lt;30,"25-29",IF(E1253&lt;35,"30-34",IF(E1253&lt;40,"35-39",IF(E1253&lt;45,"40-44","45+")))))</f>
        <v>35-39</v>
      </c>
    </row>
    <row r="1254" customFormat="false" ht="15" hidden="false" customHeight="false" outlineLevel="0" collapsed="false">
      <c r="A1254" s="37" t="s">
        <v>1753</v>
      </c>
      <c r="B1254" s="37" t="s">
        <v>350</v>
      </c>
      <c r="C1254" s="37" t="s">
        <v>396</v>
      </c>
      <c r="D1254" s="37" t="s">
        <v>83</v>
      </c>
      <c r="E1254" s="37" t="n">
        <v>32</v>
      </c>
      <c r="F1254" s="37" t="s">
        <v>100</v>
      </c>
      <c r="G1254" s="37" t="s">
        <v>94</v>
      </c>
      <c r="H1254" s="37" t="s">
        <v>318</v>
      </c>
      <c r="I1254" s="37" t="s">
        <v>60</v>
      </c>
      <c r="J1254" s="37" t="s">
        <v>393</v>
      </c>
      <c r="K1254" s="37" t="s">
        <v>77</v>
      </c>
      <c r="L1254" s="37" t="s">
        <v>105</v>
      </c>
      <c r="M1254" s="37" t="s">
        <v>87</v>
      </c>
      <c r="N1254" s="37" t="s">
        <v>90</v>
      </c>
      <c r="O1254" s="38" t="n">
        <v>45914</v>
      </c>
      <c r="P1254" s="39" t="n">
        <v>2417000</v>
      </c>
      <c r="Q1254" s="37" t="n">
        <v>29</v>
      </c>
      <c r="R1254" s="37" t="s">
        <v>185</v>
      </c>
      <c r="S1254" s="37" t="s">
        <v>113</v>
      </c>
      <c r="T1254" s="37" t="s">
        <v>1497</v>
      </c>
      <c r="U1254" s="37" t="s">
        <v>52</v>
      </c>
      <c r="V1254" s="37" t="n">
        <f aca="false">IF(O1254="","",YEAR(O1254))</f>
        <v>2025</v>
      </c>
      <c r="W1254" s="37" t="str">
        <f aca="false">IF(E1254&lt;25,"21-24",IF(E1254&lt;30,"25-29",IF(E1254&lt;35,"30-34",IF(E1254&lt;40,"35-39",IF(E1254&lt;45,"40-44","45+")))))</f>
        <v>30-34</v>
      </c>
    </row>
    <row r="1255" customFormat="false" ht="15" hidden="false" customHeight="false" outlineLevel="0" collapsed="false">
      <c r="A1255" s="37" t="s">
        <v>1754</v>
      </c>
      <c r="B1255" s="37" t="s">
        <v>402</v>
      </c>
      <c r="C1255" s="37" t="s">
        <v>361</v>
      </c>
      <c r="D1255" s="37" t="s">
        <v>83</v>
      </c>
      <c r="E1255" s="37" t="n">
        <v>37</v>
      </c>
      <c r="F1255" s="37" t="s">
        <v>100</v>
      </c>
      <c r="G1255" s="37" t="s">
        <v>94</v>
      </c>
      <c r="H1255" s="37" t="s">
        <v>318</v>
      </c>
      <c r="I1255" s="37" t="s">
        <v>60</v>
      </c>
      <c r="J1255" s="37" t="s">
        <v>393</v>
      </c>
      <c r="K1255" s="37" t="s">
        <v>77</v>
      </c>
      <c r="L1255" s="37" t="s">
        <v>105</v>
      </c>
      <c r="M1255" s="37" t="s">
        <v>87</v>
      </c>
      <c r="N1255" s="37" t="s">
        <v>90</v>
      </c>
      <c r="O1255" s="38" t="n">
        <v>44784</v>
      </c>
      <c r="P1255" s="39" t="n">
        <v>1955000</v>
      </c>
      <c r="Q1255" s="37" t="n">
        <v>47</v>
      </c>
      <c r="R1255" s="37" t="s">
        <v>187</v>
      </c>
      <c r="S1255" s="37" t="s">
        <v>114</v>
      </c>
      <c r="T1255" s="37" t="s">
        <v>589</v>
      </c>
      <c r="U1255" s="37" t="s">
        <v>52</v>
      </c>
      <c r="V1255" s="37" t="n">
        <f aca="false">IF(O1255="","",YEAR(O1255))</f>
        <v>2022</v>
      </c>
      <c r="W1255" s="37" t="str">
        <f aca="false">IF(E1255&lt;25,"21-24",IF(E1255&lt;30,"25-29",IF(E1255&lt;35,"30-34",IF(E1255&lt;40,"35-39",IF(E1255&lt;45,"40-44","45+")))))</f>
        <v>35-39</v>
      </c>
    </row>
    <row r="1256" customFormat="false" ht="15" hidden="false" customHeight="false" outlineLevel="0" collapsed="false">
      <c r="A1256" s="37" t="s">
        <v>1755</v>
      </c>
      <c r="B1256" s="37" t="s">
        <v>445</v>
      </c>
      <c r="C1256" s="37" t="s">
        <v>469</v>
      </c>
      <c r="D1256" s="37" t="s">
        <v>83</v>
      </c>
      <c r="E1256" s="37" t="n">
        <v>34</v>
      </c>
      <c r="F1256" s="37" t="s">
        <v>100</v>
      </c>
      <c r="G1256" s="37" t="s">
        <v>95</v>
      </c>
      <c r="H1256" s="37" t="s">
        <v>321</v>
      </c>
      <c r="I1256" s="37" t="s">
        <v>63</v>
      </c>
      <c r="J1256" s="37" t="s">
        <v>626</v>
      </c>
      <c r="K1256" s="37" t="s">
        <v>77</v>
      </c>
      <c r="L1256" s="37" t="s">
        <v>105</v>
      </c>
      <c r="M1256" s="37" t="s">
        <v>87</v>
      </c>
      <c r="N1256" s="37" t="s">
        <v>90</v>
      </c>
      <c r="O1256" s="38" t="n">
        <v>42226</v>
      </c>
      <c r="P1256" s="39" t="n">
        <v>1906000</v>
      </c>
      <c r="Q1256" s="37" t="n">
        <v>4</v>
      </c>
      <c r="R1256" s="37" t="s">
        <v>185</v>
      </c>
      <c r="S1256" s="37" t="s">
        <v>112</v>
      </c>
      <c r="T1256" s="37" t="s">
        <v>932</v>
      </c>
      <c r="U1256" s="37" t="s">
        <v>53</v>
      </c>
      <c r="V1256" s="37" t="n">
        <f aca="false">IF(O1256="","",YEAR(O1256))</f>
        <v>2015</v>
      </c>
      <c r="W1256" s="37" t="str">
        <f aca="false">IF(E1256&lt;25,"21-24",IF(E1256&lt;30,"25-29",IF(E1256&lt;35,"30-34",IF(E1256&lt;40,"35-39",IF(E1256&lt;45,"40-44","45+")))))</f>
        <v>30-34</v>
      </c>
    </row>
    <row r="1257" customFormat="false" ht="15" hidden="false" customHeight="false" outlineLevel="0" collapsed="false">
      <c r="A1257" s="37" t="s">
        <v>1756</v>
      </c>
      <c r="B1257" s="37" t="s">
        <v>494</v>
      </c>
      <c r="C1257" s="37" t="s">
        <v>413</v>
      </c>
      <c r="D1257" s="37" t="s">
        <v>83</v>
      </c>
      <c r="E1257" s="37" t="n">
        <v>33</v>
      </c>
      <c r="F1257" s="37" t="s">
        <v>100</v>
      </c>
      <c r="G1257" s="37" t="s">
        <v>95</v>
      </c>
      <c r="H1257" s="37" t="s">
        <v>326</v>
      </c>
      <c r="I1257" s="37" t="s">
        <v>68</v>
      </c>
      <c r="J1257" s="37" t="s">
        <v>569</v>
      </c>
      <c r="K1257" s="37" t="s">
        <v>76</v>
      </c>
      <c r="L1257" s="37" t="s">
        <v>105</v>
      </c>
      <c r="M1257" s="37" t="s">
        <v>86</v>
      </c>
      <c r="N1257" s="37" t="s">
        <v>91</v>
      </c>
      <c r="O1257" s="38" t="n">
        <v>44138</v>
      </c>
      <c r="P1257" s="39" t="n">
        <v>1334000</v>
      </c>
      <c r="Q1257" s="37" t="n">
        <v>18</v>
      </c>
      <c r="R1257" s="37" t="s">
        <v>187</v>
      </c>
      <c r="S1257" s="37" t="s">
        <v>111</v>
      </c>
      <c r="T1257" s="37" t="s">
        <v>1064</v>
      </c>
      <c r="U1257" s="37" t="s">
        <v>52</v>
      </c>
      <c r="V1257" s="37" t="n">
        <f aca="false">IF(O1257="","",YEAR(O1257))</f>
        <v>2020</v>
      </c>
      <c r="W1257" s="37" t="str">
        <f aca="false">IF(E1257&lt;25,"21-24",IF(E1257&lt;30,"25-29",IF(E1257&lt;35,"30-34",IF(E1257&lt;40,"35-39",IF(E1257&lt;45,"40-44","45+")))))</f>
        <v>30-34</v>
      </c>
    </row>
    <row r="1258" customFormat="false" ht="15" hidden="false" customHeight="false" outlineLevel="0" collapsed="false">
      <c r="A1258" s="37" t="s">
        <v>1757</v>
      </c>
      <c r="B1258" s="37" t="s">
        <v>507</v>
      </c>
      <c r="C1258" s="37" t="s">
        <v>375</v>
      </c>
      <c r="D1258" s="37" t="s">
        <v>82</v>
      </c>
      <c r="E1258" s="37" t="n">
        <v>31</v>
      </c>
      <c r="F1258" s="37" t="s">
        <v>100</v>
      </c>
      <c r="G1258" s="37" t="s">
        <v>96</v>
      </c>
      <c r="H1258" s="37" t="s">
        <v>321</v>
      </c>
      <c r="I1258" s="37" t="s">
        <v>63</v>
      </c>
      <c r="J1258" s="37" t="s">
        <v>371</v>
      </c>
      <c r="K1258" s="37" t="s">
        <v>75</v>
      </c>
      <c r="L1258" s="37" t="s">
        <v>105</v>
      </c>
      <c r="M1258" s="37" t="s">
        <v>86</v>
      </c>
      <c r="N1258" s="37" t="s">
        <v>90</v>
      </c>
      <c r="O1258" s="38" t="n">
        <v>43218</v>
      </c>
      <c r="P1258" s="39" t="n">
        <v>480000</v>
      </c>
      <c r="Q1258" s="37" t="n">
        <v>40</v>
      </c>
      <c r="R1258" s="37" t="s">
        <v>185</v>
      </c>
      <c r="S1258" s="37" t="s">
        <v>111</v>
      </c>
      <c r="T1258" s="37" t="s">
        <v>592</v>
      </c>
      <c r="U1258" s="37" t="s">
        <v>53</v>
      </c>
      <c r="V1258" s="37" t="n">
        <f aca="false">IF(O1258="","",YEAR(O1258))</f>
        <v>2018</v>
      </c>
      <c r="W1258" s="37" t="str">
        <f aca="false">IF(E1258&lt;25,"21-24",IF(E1258&lt;30,"25-29",IF(E1258&lt;35,"30-34",IF(E1258&lt;40,"35-39",IF(E1258&lt;45,"40-44","45+")))))</f>
        <v>30-34</v>
      </c>
    </row>
    <row r="1259" customFormat="false" ht="15" hidden="false" customHeight="false" outlineLevel="0" collapsed="false">
      <c r="A1259" s="37" t="s">
        <v>1758</v>
      </c>
      <c r="B1259" s="37" t="s">
        <v>537</v>
      </c>
      <c r="C1259" s="37" t="s">
        <v>642</v>
      </c>
      <c r="D1259" s="37" t="s">
        <v>83</v>
      </c>
      <c r="E1259" s="37" t="n">
        <v>39</v>
      </c>
      <c r="F1259" s="37" t="s">
        <v>100</v>
      </c>
      <c r="G1259" s="37" t="s">
        <v>94</v>
      </c>
      <c r="H1259" s="37" t="s">
        <v>322</v>
      </c>
      <c r="I1259" s="37" t="s">
        <v>64</v>
      </c>
      <c r="J1259" s="37" t="s">
        <v>457</v>
      </c>
      <c r="K1259" s="37" t="s">
        <v>78</v>
      </c>
      <c r="L1259" s="37" t="s">
        <v>109</v>
      </c>
      <c r="M1259" s="37" t="s">
        <v>88</v>
      </c>
      <c r="N1259" s="37" t="s">
        <v>90</v>
      </c>
      <c r="O1259" s="38" t="n">
        <v>43219</v>
      </c>
      <c r="P1259" s="39" t="n">
        <v>3129000</v>
      </c>
      <c r="Q1259" s="37" t="n">
        <v>8</v>
      </c>
      <c r="R1259" s="37" t="s">
        <v>187</v>
      </c>
      <c r="S1259" s="37" t="s">
        <v>112</v>
      </c>
      <c r="T1259" s="37" t="s">
        <v>463</v>
      </c>
      <c r="U1259" s="37" t="s">
        <v>52</v>
      </c>
      <c r="V1259" s="37" t="n">
        <f aca="false">IF(O1259="","",YEAR(O1259))</f>
        <v>2018</v>
      </c>
      <c r="W1259" s="37" t="str">
        <f aca="false">IF(E1259&lt;25,"21-24",IF(E1259&lt;30,"25-29",IF(E1259&lt;35,"30-34",IF(E1259&lt;40,"35-39",IF(E1259&lt;45,"40-44","45+")))))</f>
        <v>35-39</v>
      </c>
    </row>
    <row r="1260" customFormat="false" ht="15" hidden="false" customHeight="false" outlineLevel="0" collapsed="false">
      <c r="A1260" s="37" t="s">
        <v>1759</v>
      </c>
      <c r="B1260" s="37" t="s">
        <v>445</v>
      </c>
      <c r="C1260" s="37" t="s">
        <v>375</v>
      </c>
      <c r="D1260" s="37" t="s">
        <v>83</v>
      </c>
      <c r="E1260" s="37" t="n">
        <v>21</v>
      </c>
      <c r="F1260" s="37" t="s">
        <v>100</v>
      </c>
      <c r="G1260" s="37" t="s">
        <v>94</v>
      </c>
      <c r="H1260" s="37" t="s">
        <v>325</v>
      </c>
      <c r="I1260" s="37" t="s">
        <v>67</v>
      </c>
      <c r="J1260" s="37" t="s">
        <v>716</v>
      </c>
      <c r="K1260" s="37" t="s">
        <v>76</v>
      </c>
      <c r="L1260" s="37" t="s">
        <v>104</v>
      </c>
      <c r="M1260" s="37" t="s">
        <v>87</v>
      </c>
      <c r="N1260" s="37" t="s">
        <v>91</v>
      </c>
      <c r="O1260" s="38" t="n">
        <v>46262</v>
      </c>
      <c r="P1260" s="39" t="n">
        <v>1146000</v>
      </c>
      <c r="Q1260" s="37" t="n">
        <v>13</v>
      </c>
      <c r="R1260" s="37" t="s">
        <v>187</v>
      </c>
      <c r="S1260" s="37" t="s">
        <v>113</v>
      </c>
      <c r="T1260" s="37" t="s">
        <v>873</v>
      </c>
      <c r="U1260" s="37" t="s">
        <v>52</v>
      </c>
      <c r="V1260" s="37" t="n">
        <f aca="false">IF(O1260="","",YEAR(O1260))</f>
        <v>2026</v>
      </c>
      <c r="W1260" s="37" t="str">
        <f aca="false">IF(E1260&lt;25,"21-24",IF(E1260&lt;30,"25-29",IF(E1260&lt;35,"30-34",IF(E1260&lt;40,"35-39",IF(E1260&lt;45,"40-44","45+")))))</f>
        <v>21-24</v>
      </c>
    </row>
    <row r="1261" customFormat="false" ht="15" hidden="false" customHeight="false" outlineLevel="0" collapsed="false">
      <c r="A1261" s="37" t="s">
        <v>1163</v>
      </c>
      <c r="B1261" s="37" t="s">
        <v>445</v>
      </c>
      <c r="C1261" s="37" t="s">
        <v>365</v>
      </c>
      <c r="D1261" s="37" t="s">
        <v>82</v>
      </c>
      <c r="E1261" s="37" t="n">
        <v>41</v>
      </c>
      <c r="F1261" s="37" t="s">
        <v>101</v>
      </c>
      <c r="G1261" s="37" t="s">
        <v>94</v>
      </c>
      <c r="H1261" s="37" t="s">
        <v>321</v>
      </c>
      <c r="I1261" s="37" t="s">
        <v>63</v>
      </c>
      <c r="J1261" s="37" t="s">
        <v>529</v>
      </c>
      <c r="K1261" s="37" t="s">
        <v>78</v>
      </c>
      <c r="L1261" s="37" t="s">
        <v>108</v>
      </c>
      <c r="M1261" s="37" t="s">
        <v>87</v>
      </c>
      <c r="N1261" s="37" t="s">
        <v>91</v>
      </c>
      <c r="O1261" s="38" t="n">
        <v>44255</v>
      </c>
      <c r="P1261" s="39" t="n">
        <v>3220000</v>
      </c>
      <c r="Q1261" s="37" t="n">
        <v>1</v>
      </c>
      <c r="R1261" s="37" t="s">
        <v>187</v>
      </c>
      <c r="S1261" s="37" t="s">
        <v>111</v>
      </c>
      <c r="T1261" s="37" t="s">
        <v>601</v>
      </c>
      <c r="U1261" s="37" t="s">
        <v>52</v>
      </c>
      <c r="V1261" s="37" t="n">
        <f aca="false">IF(O1261="","",YEAR(O1261))</f>
        <v>2021</v>
      </c>
      <c r="W1261" s="37" t="str">
        <f aca="false">IF(E1261&lt;25,"21-24",IF(E1261&lt;30,"25-29",IF(E1261&lt;35,"30-34",IF(E1261&lt;40,"35-39",IF(E1261&lt;45,"40-44","45+")))))</f>
        <v>40-44</v>
      </c>
    </row>
    <row r="1262" customFormat="false" ht="15" hidden="false" customHeight="false" outlineLevel="0" collapsed="false">
      <c r="A1262" s="37" t="s">
        <v>1760</v>
      </c>
      <c r="B1262" s="37" t="s">
        <v>507</v>
      </c>
      <c r="C1262" s="37" t="s">
        <v>370</v>
      </c>
      <c r="D1262" s="37" t="s">
        <v>83</v>
      </c>
      <c r="E1262" s="37" t="n">
        <v>26</v>
      </c>
      <c r="F1262" s="37" t="s">
        <v>100</v>
      </c>
      <c r="G1262" s="37" t="s">
        <v>94</v>
      </c>
      <c r="H1262" s="37" t="s">
        <v>325</v>
      </c>
      <c r="I1262" s="37" t="s">
        <v>67</v>
      </c>
      <c r="J1262" s="37" t="s">
        <v>357</v>
      </c>
      <c r="K1262" s="37" t="s">
        <v>75</v>
      </c>
      <c r="L1262" s="37" t="s">
        <v>104</v>
      </c>
      <c r="M1262" s="37" t="s">
        <v>88</v>
      </c>
      <c r="N1262" s="37" t="s">
        <v>90</v>
      </c>
      <c r="O1262" s="38" t="n">
        <v>46022</v>
      </c>
      <c r="P1262" s="39" t="n">
        <v>382000</v>
      </c>
      <c r="Q1262" s="37" t="n">
        <v>7</v>
      </c>
      <c r="R1262" s="37" t="s">
        <v>187</v>
      </c>
      <c r="S1262" s="37" t="s">
        <v>111</v>
      </c>
      <c r="T1262" s="37" t="s">
        <v>527</v>
      </c>
      <c r="U1262" s="37" t="s">
        <v>52</v>
      </c>
      <c r="V1262" s="37" t="n">
        <f aca="false">IF(O1262="","",YEAR(O1262))</f>
        <v>2025</v>
      </c>
      <c r="W1262" s="37" t="str">
        <f aca="false">IF(E1262&lt;25,"21-24",IF(E1262&lt;30,"25-29",IF(E1262&lt;35,"30-34",IF(E1262&lt;40,"35-39",IF(E1262&lt;45,"40-44","45+")))))</f>
        <v>25-29</v>
      </c>
    </row>
    <row r="1263" customFormat="false" ht="15" hidden="false" customHeight="false" outlineLevel="0" collapsed="false">
      <c r="A1263" s="37" t="s">
        <v>1761</v>
      </c>
      <c r="B1263" s="37" t="s">
        <v>572</v>
      </c>
      <c r="C1263" s="37" t="s">
        <v>413</v>
      </c>
      <c r="D1263" s="37" t="s">
        <v>83</v>
      </c>
      <c r="E1263" s="37" t="n">
        <v>31</v>
      </c>
      <c r="F1263" s="37" t="s">
        <v>100</v>
      </c>
      <c r="G1263" s="37" t="s">
        <v>94</v>
      </c>
      <c r="H1263" s="37" t="s">
        <v>321</v>
      </c>
      <c r="I1263" s="37" t="s">
        <v>63</v>
      </c>
      <c r="J1263" s="37" t="s">
        <v>388</v>
      </c>
      <c r="K1263" s="37" t="s">
        <v>77</v>
      </c>
      <c r="L1263" s="37" t="s">
        <v>109</v>
      </c>
      <c r="M1263" s="37" t="s">
        <v>86</v>
      </c>
      <c r="N1263" s="37" t="s">
        <v>90</v>
      </c>
      <c r="O1263" s="38" t="n">
        <v>46022</v>
      </c>
      <c r="P1263" s="39" t="n">
        <v>1784000</v>
      </c>
      <c r="Q1263" s="37" t="n">
        <v>8</v>
      </c>
      <c r="R1263" s="37" t="s">
        <v>187</v>
      </c>
      <c r="S1263" s="37" t="s">
        <v>112</v>
      </c>
      <c r="T1263" s="37" t="s">
        <v>1535</v>
      </c>
      <c r="U1263" s="37" t="s">
        <v>52</v>
      </c>
      <c r="V1263" s="37" t="n">
        <f aca="false">IF(O1263="","",YEAR(O1263))</f>
        <v>2025</v>
      </c>
      <c r="W1263" s="37" t="str">
        <f aca="false">IF(E1263&lt;25,"21-24",IF(E1263&lt;30,"25-29",IF(E1263&lt;35,"30-34",IF(E1263&lt;40,"35-39",IF(E1263&lt;45,"40-44","45+")))))</f>
        <v>30-34</v>
      </c>
    </row>
    <row r="1264" customFormat="false" ht="15" hidden="false" customHeight="false" outlineLevel="0" collapsed="false">
      <c r="A1264" s="37" t="s">
        <v>1762</v>
      </c>
      <c r="B1264" s="37" t="s">
        <v>600</v>
      </c>
      <c r="C1264" s="37" t="s">
        <v>426</v>
      </c>
      <c r="D1264" s="37" t="s">
        <v>82</v>
      </c>
      <c r="E1264" s="37" t="n">
        <v>25</v>
      </c>
      <c r="F1264" s="37" t="s">
        <v>100</v>
      </c>
      <c r="G1264" s="37" t="s">
        <v>96</v>
      </c>
      <c r="H1264" s="37" t="s">
        <v>324</v>
      </c>
      <c r="I1264" s="37" t="s">
        <v>66</v>
      </c>
      <c r="J1264" s="37" t="s">
        <v>475</v>
      </c>
      <c r="K1264" s="37" t="s">
        <v>76</v>
      </c>
      <c r="L1264" s="37" t="s">
        <v>105</v>
      </c>
      <c r="M1264" s="37" t="s">
        <v>87</v>
      </c>
      <c r="N1264" s="37" t="s">
        <v>90</v>
      </c>
      <c r="O1264" s="38" t="n">
        <v>45837</v>
      </c>
      <c r="P1264" s="39" t="n">
        <v>712000</v>
      </c>
      <c r="Q1264" s="37" t="n">
        <v>15</v>
      </c>
      <c r="R1264" s="37" t="s">
        <v>187</v>
      </c>
      <c r="S1264" s="37" t="s">
        <v>113</v>
      </c>
      <c r="T1264" s="37" t="s">
        <v>451</v>
      </c>
      <c r="U1264" s="37" t="s">
        <v>52</v>
      </c>
      <c r="V1264" s="37" t="n">
        <f aca="false">IF(O1264="","",YEAR(O1264))</f>
        <v>2025</v>
      </c>
      <c r="W1264" s="37" t="str">
        <f aca="false">IF(E1264&lt;25,"21-24",IF(E1264&lt;30,"25-29",IF(E1264&lt;35,"30-34",IF(E1264&lt;40,"35-39",IF(E1264&lt;45,"40-44","45+")))))</f>
        <v>25-29</v>
      </c>
    </row>
    <row r="1265" customFormat="false" ht="15" hidden="false" customHeight="false" outlineLevel="0" collapsed="false">
      <c r="A1265" s="37" t="s">
        <v>1763</v>
      </c>
      <c r="B1265" s="37" t="s">
        <v>402</v>
      </c>
      <c r="C1265" s="37" t="s">
        <v>365</v>
      </c>
      <c r="D1265" s="37" t="s">
        <v>82</v>
      </c>
      <c r="E1265" s="37" t="n">
        <v>36</v>
      </c>
      <c r="F1265" s="37" t="s">
        <v>100</v>
      </c>
      <c r="G1265" s="37" t="s">
        <v>94</v>
      </c>
      <c r="H1265" s="37" t="s">
        <v>318</v>
      </c>
      <c r="I1265" s="37" t="s">
        <v>60</v>
      </c>
      <c r="J1265" s="37" t="s">
        <v>470</v>
      </c>
      <c r="K1265" s="37" t="s">
        <v>77</v>
      </c>
      <c r="L1265" s="37" t="s">
        <v>105</v>
      </c>
      <c r="M1265" s="37" t="s">
        <v>86</v>
      </c>
      <c r="N1265" s="37" t="s">
        <v>90</v>
      </c>
      <c r="O1265" s="38" t="n">
        <v>45341</v>
      </c>
      <c r="P1265" s="39" t="n">
        <v>2339000</v>
      </c>
      <c r="Q1265" s="37" t="n">
        <v>31</v>
      </c>
      <c r="R1265" s="37" t="s">
        <v>187</v>
      </c>
      <c r="S1265" s="37" t="s">
        <v>111</v>
      </c>
      <c r="T1265" s="37" t="s">
        <v>741</v>
      </c>
      <c r="U1265" s="37" t="s">
        <v>52</v>
      </c>
      <c r="V1265" s="37" t="n">
        <f aca="false">IF(O1265="","",YEAR(O1265))</f>
        <v>2024</v>
      </c>
      <c r="W1265" s="37" t="str">
        <f aca="false">IF(E1265&lt;25,"21-24",IF(E1265&lt;30,"25-29",IF(E1265&lt;35,"30-34",IF(E1265&lt;40,"35-39",IF(E1265&lt;45,"40-44","45+")))))</f>
        <v>35-39</v>
      </c>
    </row>
    <row r="1266" customFormat="false" ht="15" hidden="false" customHeight="false" outlineLevel="0" collapsed="false">
      <c r="A1266" s="37" t="s">
        <v>1286</v>
      </c>
      <c r="B1266" s="37" t="s">
        <v>465</v>
      </c>
      <c r="C1266" s="37" t="s">
        <v>413</v>
      </c>
      <c r="D1266" s="37" t="s">
        <v>83</v>
      </c>
      <c r="E1266" s="37" t="n">
        <v>46</v>
      </c>
      <c r="F1266" s="37" t="s">
        <v>100</v>
      </c>
      <c r="G1266" s="37" t="s">
        <v>94</v>
      </c>
      <c r="H1266" s="37" t="s">
        <v>321</v>
      </c>
      <c r="I1266" s="37" t="s">
        <v>63</v>
      </c>
      <c r="J1266" s="37" t="s">
        <v>529</v>
      </c>
      <c r="K1266" s="37" t="s">
        <v>78</v>
      </c>
      <c r="L1266" s="37" t="s">
        <v>105</v>
      </c>
      <c r="M1266" s="37" t="s">
        <v>86</v>
      </c>
      <c r="N1266" s="37" t="s">
        <v>90</v>
      </c>
      <c r="O1266" s="38" t="n">
        <v>44500</v>
      </c>
      <c r="P1266" s="39" t="n">
        <v>4437000</v>
      </c>
      <c r="Q1266" s="37" t="n">
        <v>2</v>
      </c>
      <c r="R1266" s="37" t="s">
        <v>187</v>
      </c>
      <c r="S1266" s="37" t="s">
        <v>112</v>
      </c>
      <c r="T1266" s="37" t="s">
        <v>1130</v>
      </c>
      <c r="U1266" s="37" t="s">
        <v>52</v>
      </c>
      <c r="V1266" s="37" t="n">
        <f aca="false">IF(O1266="","",YEAR(O1266))</f>
        <v>2021</v>
      </c>
      <c r="W1266" s="37" t="str">
        <f aca="false">IF(E1266&lt;25,"21-24",IF(E1266&lt;30,"25-29",IF(E1266&lt;35,"30-34",IF(E1266&lt;40,"35-39",IF(E1266&lt;45,"40-44","45+")))))</f>
        <v>45+</v>
      </c>
    </row>
    <row r="1267" customFormat="false" ht="15" hidden="false" customHeight="false" outlineLevel="0" collapsed="false">
      <c r="A1267" s="37" t="s">
        <v>893</v>
      </c>
      <c r="B1267" s="37" t="s">
        <v>399</v>
      </c>
      <c r="C1267" s="37" t="s">
        <v>365</v>
      </c>
      <c r="D1267" s="37" t="s">
        <v>83</v>
      </c>
      <c r="E1267" s="37" t="n">
        <v>42</v>
      </c>
      <c r="F1267" s="37" t="s">
        <v>100</v>
      </c>
      <c r="G1267" s="37" t="s">
        <v>97</v>
      </c>
      <c r="H1267" s="37" t="s">
        <v>321</v>
      </c>
      <c r="I1267" s="37" t="s">
        <v>63</v>
      </c>
      <c r="J1267" s="37" t="s">
        <v>529</v>
      </c>
      <c r="K1267" s="37" t="s">
        <v>78</v>
      </c>
      <c r="L1267" s="37" t="s">
        <v>105</v>
      </c>
      <c r="M1267" s="37" t="s">
        <v>86</v>
      </c>
      <c r="N1267" s="37" t="s">
        <v>90</v>
      </c>
      <c r="O1267" s="38" t="n">
        <v>46179</v>
      </c>
      <c r="P1267" s="39" t="n">
        <v>3497000</v>
      </c>
      <c r="Q1267" s="37" t="n">
        <v>15</v>
      </c>
      <c r="R1267" s="37" t="s">
        <v>185</v>
      </c>
      <c r="S1267" s="37" t="s">
        <v>111</v>
      </c>
      <c r="T1267" s="37" t="s">
        <v>933</v>
      </c>
      <c r="U1267" s="37" t="s">
        <v>52</v>
      </c>
      <c r="V1267" s="37" t="n">
        <f aca="false">IF(O1267="","",YEAR(O1267))</f>
        <v>2026</v>
      </c>
      <c r="W1267" s="37" t="str">
        <f aca="false">IF(E1267&lt;25,"21-24",IF(E1267&lt;30,"25-29",IF(E1267&lt;35,"30-34",IF(E1267&lt;40,"35-39",IF(E1267&lt;45,"40-44","45+")))))</f>
        <v>40-44</v>
      </c>
    </row>
    <row r="1268" customFormat="false" ht="15" hidden="false" customHeight="false" outlineLevel="0" collapsed="false">
      <c r="A1268" s="37" t="s">
        <v>1416</v>
      </c>
      <c r="B1268" s="37" t="s">
        <v>391</v>
      </c>
      <c r="C1268" s="37" t="s">
        <v>383</v>
      </c>
      <c r="D1268" s="37" t="s">
        <v>82</v>
      </c>
      <c r="E1268" s="37" t="n">
        <v>39</v>
      </c>
      <c r="F1268" s="37" t="s">
        <v>101</v>
      </c>
      <c r="G1268" s="37" t="s">
        <v>95</v>
      </c>
      <c r="H1268" s="37" t="s">
        <v>320</v>
      </c>
      <c r="I1268" s="37" t="s">
        <v>62</v>
      </c>
      <c r="J1268" s="37" t="s">
        <v>420</v>
      </c>
      <c r="K1268" s="37" t="s">
        <v>78</v>
      </c>
      <c r="L1268" s="37" t="s">
        <v>104</v>
      </c>
      <c r="M1268" s="37" t="s">
        <v>87</v>
      </c>
      <c r="N1268" s="37" t="s">
        <v>90</v>
      </c>
      <c r="O1268" s="38" t="n">
        <v>45269</v>
      </c>
      <c r="P1268" s="39" t="n">
        <v>2942000</v>
      </c>
      <c r="Q1268" s="37" t="n">
        <v>10</v>
      </c>
      <c r="R1268" s="37" t="s">
        <v>185</v>
      </c>
      <c r="S1268" s="37" t="s">
        <v>111</v>
      </c>
      <c r="T1268" s="37" t="s">
        <v>1764</v>
      </c>
      <c r="U1268" s="37" t="s">
        <v>52</v>
      </c>
      <c r="V1268" s="37" t="n">
        <f aca="false">IF(O1268="","",YEAR(O1268))</f>
        <v>2023</v>
      </c>
      <c r="W1268" s="37" t="str">
        <f aca="false">IF(E1268&lt;25,"21-24",IF(E1268&lt;30,"25-29",IF(E1268&lt;35,"30-34",IF(E1268&lt;40,"35-39",IF(E1268&lt;45,"40-44","45+")))))</f>
        <v>35-39</v>
      </c>
    </row>
    <row r="1269" customFormat="false" ht="15" hidden="false" customHeight="false" outlineLevel="0" collapsed="false">
      <c r="A1269" s="37" t="s">
        <v>1765</v>
      </c>
      <c r="B1269" s="37" t="s">
        <v>600</v>
      </c>
      <c r="C1269" s="37" t="s">
        <v>375</v>
      </c>
      <c r="D1269" s="37" t="s">
        <v>82</v>
      </c>
      <c r="E1269" s="37" t="n">
        <v>32</v>
      </c>
      <c r="F1269" s="37" t="s">
        <v>100</v>
      </c>
      <c r="G1269" s="37" t="s">
        <v>96</v>
      </c>
      <c r="H1269" s="37" t="s">
        <v>325</v>
      </c>
      <c r="I1269" s="37" t="s">
        <v>67</v>
      </c>
      <c r="J1269" s="37" t="s">
        <v>357</v>
      </c>
      <c r="K1269" s="37" t="s">
        <v>75</v>
      </c>
      <c r="L1269" s="37" t="s">
        <v>107</v>
      </c>
      <c r="M1269" s="37" t="s">
        <v>87</v>
      </c>
      <c r="N1269" s="37" t="s">
        <v>90</v>
      </c>
      <c r="O1269" s="38" t="n">
        <v>45109</v>
      </c>
      <c r="P1269" s="39" t="n">
        <v>349000</v>
      </c>
      <c r="Q1269" s="37" t="n">
        <v>30</v>
      </c>
      <c r="R1269" s="37" t="s">
        <v>185</v>
      </c>
      <c r="S1269" s="37" t="s">
        <v>115</v>
      </c>
      <c r="T1269" s="37" t="s">
        <v>942</v>
      </c>
      <c r="U1269" s="37" t="s">
        <v>52</v>
      </c>
      <c r="V1269" s="37" t="n">
        <f aca="false">IF(O1269="","",YEAR(O1269))</f>
        <v>2023</v>
      </c>
      <c r="W1269" s="37" t="str">
        <f aca="false">IF(E1269&lt;25,"21-24",IF(E1269&lt;30,"25-29",IF(E1269&lt;35,"30-34",IF(E1269&lt;40,"35-39",IF(E1269&lt;45,"40-44","45+")))))</f>
        <v>30-34</v>
      </c>
    </row>
    <row r="1270" customFormat="false" ht="15" hidden="false" customHeight="false" outlineLevel="0" collapsed="false">
      <c r="A1270" s="37" t="s">
        <v>584</v>
      </c>
      <c r="B1270" s="37" t="s">
        <v>422</v>
      </c>
      <c r="C1270" s="37" t="s">
        <v>429</v>
      </c>
      <c r="D1270" s="37" t="s">
        <v>83</v>
      </c>
      <c r="E1270" s="37" t="n">
        <v>48</v>
      </c>
      <c r="F1270" s="37" t="s">
        <v>101</v>
      </c>
      <c r="G1270" s="37" t="s">
        <v>94</v>
      </c>
      <c r="H1270" s="37" t="s">
        <v>318</v>
      </c>
      <c r="I1270" s="37" t="s">
        <v>60</v>
      </c>
      <c r="J1270" s="37" t="s">
        <v>407</v>
      </c>
      <c r="K1270" s="37" t="s">
        <v>78</v>
      </c>
      <c r="L1270" s="37" t="s">
        <v>105</v>
      </c>
      <c r="M1270" s="37" t="s">
        <v>86</v>
      </c>
      <c r="N1270" s="37" t="s">
        <v>90</v>
      </c>
      <c r="O1270" s="38" t="n">
        <v>44382</v>
      </c>
      <c r="P1270" s="39" t="n">
        <v>3179000</v>
      </c>
      <c r="Q1270" s="37" t="n">
        <v>20</v>
      </c>
      <c r="R1270" s="37" t="s">
        <v>185</v>
      </c>
      <c r="S1270" s="37" t="s">
        <v>111</v>
      </c>
      <c r="T1270" s="37" t="s">
        <v>741</v>
      </c>
      <c r="U1270" s="37" t="s">
        <v>52</v>
      </c>
      <c r="V1270" s="37" t="n">
        <f aca="false">IF(O1270="","",YEAR(O1270))</f>
        <v>2021</v>
      </c>
      <c r="W1270" s="37" t="str">
        <f aca="false">IF(E1270&lt;25,"21-24",IF(E1270&lt;30,"25-29",IF(E1270&lt;35,"30-34",IF(E1270&lt;40,"35-39",IF(E1270&lt;45,"40-44","45+")))))</f>
        <v>45+</v>
      </c>
    </row>
    <row r="1271" customFormat="false" ht="15" hidden="false" customHeight="false" outlineLevel="0" collapsed="false">
      <c r="A1271" s="37" t="s">
        <v>1766</v>
      </c>
      <c r="B1271" s="37" t="s">
        <v>593</v>
      </c>
      <c r="C1271" s="37" t="s">
        <v>392</v>
      </c>
      <c r="D1271" s="37" t="s">
        <v>82</v>
      </c>
      <c r="E1271" s="37" t="n">
        <v>25</v>
      </c>
      <c r="F1271" s="37" t="s">
        <v>101</v>
      </c>
      <c r="G1271" s="37" t="s">
        <v>95</v>
      </c>
      <c r="H1271" s="37" t="s">
        <v>326</v>
      </c>
      <c r="I1271" s="37" t="s">
        <v>68</v>
      </c>
      <c r="J1271" s="37" t="s">
        <v>569</v>
      </c>
      <c r="K1271" s="37" t="s">
        <v>76</v>
      </c>
      <c r="L1271" s="37" t="s">
        <v>105</v>
      </c>
      <c r="M1271" s="37" t="s">
        <v>86</v>
      </c>
      <c r="N1271" s="37" t="s">
        <v>90</v>
      </c>
      <c r="O1271" s="38" t="n">
        <v>46016</v>
      </c>
      <c r="P1271" s="39" t="n">
        <v>1355000</v>
      </c>
      <c r="Q1271" s="37" t="n">
        <v>13</v>
      </c>
      <c r="R1271" s="37" t="s">
        <v>187</v>
      </c>
      <c r="S1271" s="37" t="s">
        <v>112</v>
      </c>
      <c r="T1271" s="37" t="s">
        <v>720</v>
      </c>
      <c r="U1271" s="37" t="s">
        <v>52</v>
      </c>
      <c r="V1271" s="37" t="n">
        <f aca="false">IF(O1271="","",YEAR(O1271))</f>
        <v>2025</v>
      </c>
      <c r="W1271" s="37" t="str">
        <f aca="false">IF(E1271&lt;25,"21-24",IF(E1271&lt;30,"25-29",IF(E1271&lt;35,"30-34",IF(E1271&lt;40,"35-39",IF(E1271&lt;45,"40-44","45+")))))</f>
        <v>25-29</v>
      </c>
    </row>
    <row r="1272" customFormat="false" ht="15" hidden="false" customHeight="false" outlineLevel="0" collapsed="false">
      <c r="A1272" s="37" t="s">
        <v>1767</v>
      </c>
      <c r="B1272" s="37" t="s">
        <v>369</v>
      </c>
      <c r="C1272" s="37" t="s">
        <v>484</v>
      </c>
      <c r="D1272" s="37" t="s">
        <v>82</v>
      </c>
      <c r="E1272" s="37" t="n">
        <v>34</v>
      </c>
      <c r="F1272" s="37" t="s">
        <v>100</v>
      </c>
      <c r="G1272" s="37" t="s">
        <v>94</v>
      </c>
      <c r="H1272" s="37" t="s">
        <v>321</v>
      </c>
      <c r="I1272" s="37" t="s">
        <v>63</v>
      </c>
      <c r="J1272" s="37" t="s">
        <v>626</v>
      </c>
      <c r="K1272" s="37" t="s">
        <v>77</v>
      </c>
      <c r="L1272" s="37" t="s">
        <v>109</v>
      </c>
      <c r="M1272" s="37" t="s">
        <v>86</v>
      </c>
      <c r="N1272" s="37" t="s">
        <v>90</v>
      </c>
      <c r="O1272" s="38" t="n">
        <v>42987</v>
      </c>
      <c r="P1272" s="39" t="n">
        <v>2511000</v>
      </c>
      <c r="Q1272" s="37" t="n">
        <v>10</v>
      </c>
      <c r="R1272" s="37" t="s">
        <v>187</v>
      </c>
      <c r="S1272" s="37" t="s">
        <v>111</v>
      </c>
      <c r="T1272" s="37" t="s">
        <v>836</v>
      </c>
      <c r="U1272" s="37" t="s">
        <v>52</v>
      </c>
      <c r="V1272" s="37" t="n">
        <f aca="false">IF(O1272="","",YEAR(O1272))</f>
        <v>2017</v>
      </c>
      <c r="W1272" s="37" t="str">
        <f aca="false">IF(E1272&lt;25,"21-24",IF(E1272&lt;30,"25-29",IF(E1272&lt;35,"30-34",IF(E1272&lt;40,"35-39",IF(E1272&lt;45,"40-44","45+")))))</f>
        <v>30-34</v>
      </c>
    </row>
    <row r="1273" customFormat="false" ht="15" hidden="false" customHeight="false" outlineLevel="0" collapsed="false">
      <c r="A1273" s="37" t="s">
        <v>1768</v>
      </c>
      <c r="B1273" s="37" t="s">
        <v>519</v>
      </c>
      <c r="C1273" s="37" t="s">
        <v>469</v>
      </c>
      <c r="D1273" s="37" t="s">
        <v>82</v>
      </c>
      <c r="E1273" s="37" t="n">
        <v>26</v>
      </c>
      <c r="F1273" s="37" t="s">
        <v>101</v>
      </c>
      <c r="G1273" s="37" t="s">
        <v>94</v>
      </c>
      <c r="H1273" s="37" t="s">
        <v>318</v>
      </c>
      <c r="I1273" s="37" t="s">
        <v>60</v>
      </c>
      <c r="J1273" s="37" t="s">
        <v>520</v>
      </c>
      <c r="K1273" s="37" t="s">
        <v>76</v>
      </c>
      <c r="L1273" s="37" t="s">
        <v>107</v>
      </c>
      <c r="M1273" s="37" t="s">
        <v>86</v>
      </c>
      <c r="N1273" s="37" t="s">
        <v>90</v>
      </c>
      <c r="O1273" s="38" t="n">
        <v>44600</v>
      </c>
      <c r="P1273" s="39" t="n">
        <v>997000</v>
      </c>
      <c r="Q1273" s="37" t="n">
        <v>8</v>
      </c>
      <c r="R1273" s="37" t="s">
        <v>185</v>
      </c>
      <c r="S1273" s="37" t="s">
        <v>115</v>
      </c>
      <c r="T1273" s="37" t="s">
        <v>591</v>
      </c>
      <c r="U1273" s="37" t="s">
        <v>52</v>
      </c>
      <c r="V1273" s="37" t="n">
        <f aca="false">IF(O1273="","",YEAR(O1273))</f>
        <v>2022</v>
      </c>
      <c r="W1273" s="37" t="str">
        <f aca="false">IF(E1273&lt;25,"21-24",IF(E1273&lt;30,"25-29",IF(E1273&lt;35,"30-34",IF(E1273&lt;40,"35-39",IF(E1273&lt;45,"40-44","45+")))))</f>
        <v>25-29</v>
      </c>
    </row>
    <row r="1274" customFormat="false" ht="15" hidden="false" customHeight="false" outlineLevel="0" collapsed="false">
      <c r="A1274" s="37" t="s">
        <v>648</v>
      </c>
      <c r="B1274" s="37" t="s">
        <v>468</v>
      </c>
      <c r="C1274" s="37" t="s">
        <v>351</v>
      </c>
      <c r="D1274" s="37" t="s">
        <v>83</v>
      </c>
      <c r="E1274" s="37" t="n">
        <v>35</v>
      </c>
      <c r="F1274" s="37" t="s">
        <v>100</v>
      </c>
      <c r="G1274" s="37" t="s">
        <v>94</v>
      </c>
      <c r="H1274" s="37" t="s">
        <v>318</v>
      </c>
      <c r="I1274" s="37" t="s">
        <v>60</v>
      </c>
      <c r="J1274" s="37" t="s">
        <v>407</v>
      </c>
      <c r="K1274" s="37" t="s">
        <v>78</v>
      </c>
      <c r="L1274" s="37" t="s">
        <v>106</v>
      </c>
      <c r="M1274" s="37" t="s">
        <v>87</v>
      </c>
      <c r="N1274" s="37" t="s">
        <v>90</v>
      </c>
      <c r="O1274" s="38" t="n">
        <v>45767</v>
      </c>
      <c r="P1274" s="39" t="n">
        <v>3953000</v>
      </c>
      <c r="Q1274" s="37" t="n">
        <v>6</v>
      </c>
      <c r="R1274" s="37" t="s">
        <v>187</v>
      </c>
      <c r="S1274" s="37" t="s">
        <v>111</v>
      </c>
      <c r="T1274" s="37" t="s">
        <v>860</v>
      </c>
      <c r="U1274" s="37" t="s">
        <v>52</v>
      </c>
      <c r="V1274" s="37" t="n">
        <f aca="false">IF(O1274="","",YEAR(O1274))</f>
        <v>2025</v>
      </c>
      <c r="W1274" s="37" t="str">
        <f aca="false">IF(E1274&lt;25,"21-24",IF(E1274&lt;30,"25-29",IF(E1274&lt;35,"30-34",IF(E1274&lt;40,"35-39",IF(E1274&lt;45,"40-44","45+")))))</f>
        <v>35-39</v>
      </c>
    </row>
    <row r="1275" customFormat="false" ht="15" hidden="false" customHeight="false" outlineLevel="0" collapsed="false">
      <c r="A1275" s="37" t="s">
        <v>1769</v>
      </c>
      <c r="B1275" s="37" t="s">
        <v>360</v>
      </c>
      <c r="C1275" s="37" t="s">
        <v>469</v>
      </c>
      <c r="D1275" s="37" t="s">
        <v>83</v>
      </c>
      <c r="E1275" s="37" t="n">
        <v>29</v>
      </c>
      <c r="F1275" s="37" t="s">
        <v>101</v>
      </c>
      <c r="G1275" s="37" t="s">
        <v>98</v>
      </c>
      <c r="H1275" s="37" t="s">
        <v>318</v>
      </c>
      <c r="I1275" s="37" t="s">
        <v>60</v>
      </c>
      <c r="J1275" s="37" t="s">
        <v>520</v>
      </c>
      <c r="K1275" s="37" t="s">
        <v>76</v>
      </c>
      <c r="L1275" s="37" t="s">
        <v>106</v>
      </c>
      <c r="M1275" s="37" t="s">
        <v>86</v>
      </c>
      <c r="N1275" s="37" t="s">
        <v>91</v>
      </c>
      <c r="O1275" s="38" t="n">
        <v>43476</v>
      </c>
      <c r="P1275" s="39" t="n">
        <v>1202000</v>
      </c>
      <c r="Q1275" s="37" t="n">
        <v>12</v>
      </c>
      <c r="R1275" s="37" t="s">
        <v>187</v>
      </c>
      <c r="S1275" s="37" t="s">
        <v>115</v>
      </c>
      <c r="T1275" s="37" t="s">
        <v>821</v>
      </c>
      <c r="U1275" s="37" t="s">
        <v>52</v>
      </c>
      <c r="V1275" s="37" t="n">
        <f aca="false">IF(O1275="","",YEAR(O1275))</f>
        <v>2019</v>
      </c>
      <c r="W1275" s="37" t="str">
        <f aca="false">IF(E1275&lt;25,"21-24",IF(E1275&lt;30,"25-29",IF(E1275&lt;35,"30-34",IF(E1275&lt;40,"35-39",IF(E1275&lt;45,"40-44","45+")))))</f>
        <v>25-29</v>
      </c>
    </row>
    <row r="1276" customFormat="false" ht="15" hidden="false" customHeight="false" outlineLevel="0" collapsed="false">
      <c r="A1276" s="37" t="s">
        <v>1770</v>
      </c>
      <c r="B1276" s="37" t="s">
        <v>437</v>
      </c>
      <c r="C1276" s="37" t="s">
        <v>469</v>
      </c>
      <c r="D1276" s="37" t="s">
        <v>82</v>
      </c>
      <c r="E1276" s="37" t="n">
        <v>26</v>
      </c>
      <c r="F1276" s="37" t="s">
        <v>100</v>
      </c>
      <c r="G1276" s="37" t="s">
        <v>94</v>
      </c>
      <c r="H1276" s="37" t="s">
        <v>319</v>
      </c>
      <c r="I1276" s="37" t="s">
        <v>61</v>
      </c>
      <c r="J1276" s="37" t="s">
        <v>491</v>
      </c>
      <c r="K1276" s="37" t="s">
        <v>76</v>
      </c>
      <c r="L1276" s="37" t="s">
        <v>106</v>
      </c>
      <c r="M1276" s="37" t="s">
        <v>86</v>
      </c>
      <c r="N1276" s="37" t="s">
        <v>90</v>
      </c>
      <c r="O1276" s="38" t="n">
        <v>45492</v>
      </c>
      <c r="P1276" s="39" t="n">
        <v>1205000</v>
      </c>
      <c r="Q1276" s="37" t="n">
        <v>9</v>
      </c>
      <c r="R1276" s="37" t="s">
        <v>187</v>
      </c>
      <c r="S1276" s="37" t="s">
        <v>113</v>
      </c>
      <c r="T1276" s="37" t="s">
        <v>414</v>
      </c>
      <c r="U1276" s="37" t="s">
        <v>52</v>
      </c>
      <c r="V1276" s="37" t="n">
        <f aca="false">IF(O1276="","",YEAR(O1276))</f>
        <v>2024</v>
      </c>
      <c r="W1276" s="37" t="str">
        <f aca="false">IF(E1276&lt;25,"21-24",IF(E1276&lt;30,"25-29",IF(E1276&lt;35,"30-34",IF(E1276&lt;40,"35-39",IF(E1276&lt;45,"40-44","45+")))))</f>
        <v>25-29</v>
      </c>
    </row>
    <row r="1277" customFormat="false" ht="15" hidden="false" customHeight="false" outlineLevel="0" collapsed="false">
      <c r="A1277" s="37" t="s">
        <v>1771</v>
      </c>
      <c r="B1277" s="37" t="s">
        <v>515</v>
      </c>
      <c r="C1277" s="37" t="s">
        <v>433</v>
      </c>
      <c r="D1277" s="37" t="s">
        <v>82</v>
      </c>
      <c r="E1277" s="37" t="n">
        <v>38</v>
      </c>
      <c r="F1277" s="37" t="s">
        <v>100</v>
      </c>
      <c r="G1277" s="37" t="s">
        <v>96</v>
      </c>
      <c r="H1277" s="37" t="s">
        <v>321</v>
      </c>
      <c r="I1277" s="37" t="s">
        <v>63</v>
      </c>
      <c r="J1277" s="37" t="s">
        <v>626</v>
      </c>
      <c r="K1277" s="37" t="s">
        <v>77</v>
      </c>
      <c r="L1277" s="37" t="s">
        <v>108</v>
      </c>
      <c r="M1277" s="37" t="s">
        <v>86</v>
      </c>
      <c r="N1277" s="37" t="s">
        <v>90</v>
      </c>
      <c r="O1277" s="38" t="n">
        <v>42460</v>
      </c>
      <c r="P1277" s="39" t="n">
        <v>1525000</v>
      </c>
      <c r="Q1277" s="37" t="n">
        <v>7</v>
      </c>
      <c r="R1277" s="37" t="s">
        <v>187</v>
      </c>
      <c r="S1277" s="37" t="s">
        <v>113</v>
      </c>
      <c r="T1277" s="37" t="s">
        <v>1293</v>
      </c>
      <c r="U1277" s="37" t="s">
        <v>52</v>
      </c>
      <c r="V1277" s="37" t="n">
        <f aca="false">IF(O1277="","",YEAR(O1277))</f>
        <v>2016</v>
      </c>
      <c r="W1277" s="37" t="str">
        <f aca="false">IF(E1277&lt;25,"21-24",IF(E1277&lt;30,"25-29",IF(E1277&lt;35,"30-34",IF(E1277&lt;40,"35-39",IF(E1277&lt;45,"40-44","45+")))))</f>
        <v>35-39</v>
      </c>
    </row>
    <row r="1278" customFormat="false" ht="15" hidden="false" customHeight="false" outlineLevel="0" collapsed="false">
      <c r="A1278" s="37" t="s">
        <v>1772</v>
      </c>
      <c r="B1278" s="37" t="s">
        <v>499</v>
      </c>
      <c r="C1278" s="37" t="s">
        <v>433</v>
      </c>
      <c r="D1278" s="37" t="s">
        <v>83</v>
      </c>
      <c r="E1278" s="37" t="n">
        <v>33</v>
      </c>
      <c r="F1278" s="37" t="s">
        <v>101</v>
      </c>
      <c r="G1278" s="37" t="s">
        <v>95</v>
      </c>
      <c r="H1278" s="37" t="s">
        <v>318</v>
      </c>
      <c r="I1278" s="37" t="s">
        <v>60</v>
      </c>
      <c r="J1278" s="37" t="s">
        <v>520</v>
      </c>
      <c r="K1278" s="37" t="s">
        <v>76</v>
      </c>
      <c r="L1278" s="37" t="s">
        <v>104</v>
      </c>
      <c r="M1278" s="37" t="s">
        <v>88</v>
      </c>
      <c r="N1278" s="37" t="s">
        <v>90</v>
      </c>
      <c r="O1278" s="38" t="n">
        <v>43338</v>
      </c>
      <c r="P1278" s="39" t="n">
        <v>827000</v>
      </c>
      <c r="Q1278" s="37" t="n">
        <v>10</v>
      </c>
      <c r="R1278" s="37" t="s">
        <v>187</v>
      </c>
      <c r="S1278" s="37" t="s">
        <v>111</v>
      </c>
      <c r="T1278" s="37" t="s">
        <v>589</v>
      </c>
      <c r="U1278" s="37" t="s">
        <v>52</v>
      </c>
      <c r="V1278" s="37" t="n">
        <f aca="false">IF(O1278="","",YEAR(O1278))</f>
        <v>2018</v>
      </c>
      <c r="W1278" s="37" t="str">
        <f aca="false">IF(E1278&lt;25,"21-24",IF(E1278&lt;30,"25-29",IF(E1278&lt;35,"30-34",IF(E1278&lt;40,"35-39",IF(E1278&lt;45,"40-44","45+")))))</f>
        <v>30-34</v>
      </c>
    </row>
    <row r="1279" customFormat="false" ht="15" hidden="false" customHeight="false" outlineLevel="0" collapsed="false">
      <c r="A1279" s="37" t="s">
        <v>823</v>
      </c>
      <c r="B1279" s="37" t="s">
        <v>499</v>
      </c>
      <c r="C1279" s="37" t="s">
        <v>453</v>
      </c>
      <c r="D1279" s="37" t="s">
        <v>83</v>
      </c>
      <c r="E1279" s="37" t="n">
        <v>40</v>
      </c>
      <c r="F1279" s="37" t="s">
        <v>101</v>
      </c>
      <c r="G1279" s="37" t="s">
        <v>95</v>
      </c>
      <c r="H1279" s="37" t="s">
        <v>324</v>
      </c>
      <c r="I1279" s="37" t="s">
        <v>66</v>
      </c>
      <c r="J1279" s="37" t="s">
        <v>434</v>
      </c>
      <c r="K1279" s="37" t="s">
        <v>78</v>
      </c>
      <c r="L1279" s="37" t="s">
        <v>107</v>
      </c>
      <c r="M1279" s="37" t="s">
        <v>86</v>
      </c>
      <c r="N1279" s="37" t="s">
        <v>90</v>
      </c>
      <c r="O1279" s="38" t="n">
        <v>42300</v>
      </c>
      <c r="P1279" s="39" t="n">
        <v>3418000</v>
      </c>
      <c r="Q1279" s="37" t="n">
        <v>6</v>
      </c>
      <c r="R1279" s="37" t="s">
        <v>187</v>
      </c>
      <c r="S1279" s="37" t="s">
        <v>111</v>
      </c>
      <c r="T1279" s="37" t="s">
        <v>1148</v>
      </c>
      <c r="U1279" s="37" t="s">
        <v>52</v>
      </c>
      <c r="V1279" s="37" t="n">
        <f aca="false">IF(O1279="","",YEAR(O1279))</f>
        <v>2015</v>
      </c>
      <c r="W1279" s="37" t="str">
        <f aca="false">IF(E1279&lt;25,"21-24",IF(E1279&lt;30,"25-29",IF(E1279&lt;35,"30-34",IF(E1279&lt;40,"35-39",IF(E1279&lt;45,"40-44","45+")))))</f>
        <v>40-44</v>
      </c>
    </row>
    <row r="1280" customFormat="false" ht="15" hidden="false" customHeight="false" outlineLevel="0" collapsed="false">
      <c r="A1280" s="37" t="s">
        <v>1773</v>
      </c>
      <c r="B1280" s="37" t="s">
        <v>465</v>
      </c>
      <c r="C1280" s="37" t="s">
        <v>365</v>
      </c>
      <c r="D1280" s="37" t="s">
        <v>83</v>
      </c>
      <c r="E1280" s="37" t="n">
        <v>35</v>
      </c>
      <c r="F1280" s="37" t="s">
        <v>100</v>
      </c>
      <c r="G1280" s="37" t="s">
        <v>95</v>
      </c>
      <c r="H1280" s="37" t="s">
        <v>321</v>
      </c>
      <c r="I1280" s="37" t="s">
        <v>63</v>
      </c>
      <c r="J1280" s="37" t="s">
        <v>626</v>
      </c>
      <c r="K1280" s="37" t="s">
        <v>77</v>
      </c>
      <c r="L1280" s="37" t="s">
        <v>107</v>
      </c>
      <c r="M1280" s="37" t="s">
        <v>86</v>
      </c>
      <c r="N1280" s="37" t="s">
        <v>90</v>
      </c>
      <c r="O1280" s="38" t="n">
        <v>42395</v>
      </c>
      <c r="P1280" s="39" t="n">
        <v>2399000</v>
      </c>
      <c r="Q1280" s="37" t="n">
        <v>24</v>
      </c>
      <c r="R1280" s="37" t="s">
        <v>185</v>
      </c>
      <c r="S1280" s="37" t="s">
        <v>115</v>
      </c>
      <c r="T1280" s="37" t="s">
        <v>930</v>
      </c>
      <c r="U1280" s="37" t="s">
        <v>53</v>
      </c>
      <c r="V1280" s="37" t="n">
        <f aca="false">IF(O1280="","",YEAR(O1280))</f>
        <v>2016</v>
      </c>
      <c r="W1280" s="37" t="str">
        <f aca="false">IF(E1280&lt;25,"21-24",IF(E1280&lt;30,"25-29",IF(E1280&lt;35,"30-34",IF(E1280&lt;40,"35-39",IF(E1280&lt;45,"40-44","45+")))))</f>
        <v>35-39</v>
      </c>
    </row>
    <row r="1281" customFormat="false" ht="15" hidden="false" customHeight="false" outlineLevel="0" collapsed="false">
      <c r="A1281" s="37" t="s">
        <v>1774</v>
      </c>
      <c r="B1281" s="37" t="s">
        <v>402</v>
      </c>
      <c r="C1281" s="37" t="s">
        <v>361</v>
      </c>
      <c r="D1281" s="37" t="s">
        <v>83</v>
      </c>
      <c r="E1281" s="37" t="n">
        <v>32</v>
      </c>
      <c r="F1281" s="37" t="s">
        <v>100</v>
      </c>
      <c r="G1281" s="37" t="s">
        <v>96</v>
      </c>
      <c r="H1281" s="37" t="s">
        <v>318</v>
      </c>
      <c r="I1281" s="37" t="s">
        <v>60</v>
      </c>
      <c r="J1281" s="37" t="s">
        <v>470</v>
      </c>
      <c r="K1281" s="37" t="s">
        <v>77</v>
      </c>
      <c r="L1281" s="37" t="s">
        <v>105</v>
      </c>
      <c r="M1281" s="37" t="s">
        <v>87</v>
      </c>
      <c r="N1281" s="37" t="s">
        <v>91</v>
      </c>
      <c r="O1281" s="38" t="n">
        <v>44571</v>
      </c>
      <c r="P1281" s="39" t="n">
        <v>1401000</v>
      </c>
      <c r="Q1281" s="37" t="n">
        <v>18</v>
      </c>
      <c r="R1281" s="37" t="s">
        <v>187</v>
      </c>
      <c r="S1281" s="37" t="s">
        <v>112</v>
      </c>
      <c r="T1281" s="37" t="s">
        <v>443</v>
      </c>
      <c r="U1281" s="37" t="s">
        <v>53</v>
      </c>
      <c r="V1281" s="37" t="n">
        <f aca="false">IF(O1281="","",YEAR(O1281))</f>
        <v>2022</v>
      </c>
      <c r="W1281" s="37" t="str">
        <f aca="false">IF(E1281&lt;25,"21-24",IF(E1281&lt;30,"25-29",IF(E1281&lt;35,"30-34",IF(E1281&lt;40,"35-39",IF(E1281&lt;45,"40-44","45+")))))</f>
        <v>30-34</v>
      </c>
    </row>
    <row r="1282" customFormat="false" ht="15" hidden="false" customHeight="false" outlineLevel="0" collapsed="false">
      <c r="A1282" s="37" t="s">
        <v>1775</v>
      </c>
      <c r="B1282" s="37" t="s">
        <v>439</v>
      </c>
      <c r="C1282" s="37" t="s">
        <v>413</v>
      </c>
      <c r="D1282" s="37" t="s">
        <v>82</v>
      </c>
      <c r="E1282" s="37" t="n">
        <v>30</v>
      </c>
      <c r="F1282" s="37" t="s">
        <v>101</v>
      </c>
      <c r="G1282" s="37" t="s">
        <v>98</v>
      </c>
      <c r="H1282" s="37" t="s">
        <v>318</v>
      </c>
      <c r="I1282" s="37" t="s">
        <v>60</v>
      </c>
      <c r="J1282" s="37" t="s">
        <v>384</v>
      </c>
      <c r="K1282" s="37" t="s">
        <v>76</v>
      </c>
      <c r="L1282" s="37" t="s">
        <v>106</v>
      </c>
      <c r="M1282" s="37" t="s">
        <v>87</v>
      </c>
      <c r="N1282" s="37" t="s">
        <v>90</v>
      </c>
      <c r="O1282" s="38" t="n">
        <v>44232</v>
      </c>
      <c r="P1282" s="39" t="n">
        <v>1009000</v>
      </c>
      <c r="Q1282" s="37" t="n">
        <v>18</v>
      </c>
      <c r="R1282" s="37" t="s">
        <v>187</v>
      </c>
      <c r="S1282" s="37" t="s">
        <v>113</v>
      </c>
      <c r="T1282" s="37" t="s">
        <v>542</v>
      </c>
      <c r="U1282" s="37" t="s">
        <v>53</v>
      </c>
      <c r="V1282" s="37" t="n">
        <f aca="false">IF(O1282="","",YEAR(O1282))</f>
        <v>2021</v>
      </c>
      <c r="W1282" s="37" t="str">
        <f aca="false">IF(E1282&lt;25,"21-24",IF(E1282&lt;30,"25-29",IF(E1282&lt;35,"30-34",IF(E1282&lt;40,"35-39",IF(E1282&lt;45,"40-44","45+")))))</f>
        <v>30-34</v>
      </c>
    </row>
    <row r="1283" customFormat="false" ht="15" hidden="false" customHeight="false" outlineLevel="0" collapsed="false">
      <c r="A1283" s="37" t="s">
        <v>1776</v>
      </c>
      <c r="B1283" s="37" t="s">
        <v>479</v>
      </c>
      <c r="C1283" s="37" t="s">
        <v>453</v>
      </c>
      <c r="D1283" s="37" t="s">
        <v>82</v>
      </c>
      <c r="E1283" s="37" t="n">
        <v>28</v>
      </c>
      <c r="F1283" s="37" t="s">
        <v>100</v>
      </c>
      <c r="G1283" s="37" t="s">
        <v>94</v>
      </c>
      <c r="H1283" s="37" t="s">
        <v>322</v>
      </c>
      <c r="I1283" s="37" t="s">
        <v>64</v>
      </c>
      <c r="J1283" s="37" t="s">
        <v>440</v>
      </c>
      <c r="K1283" s="37" t="s">
        <v>76</v>
      </c>
      <c r="L1283" s="37" t="s">
        <v>105</v>
      </c>
      <c r="M1283" s="37" t="s">
        <v>88</v>
      </c>
      <c r="N1283" s="37" t="s">
        <v>90</v>
      </c>
      <c r="O1283" s="38" t="n">
        <v>44080</v>
      </c>
      <c r="P1283" s="39" t="n">
        <v>917000</v>
      </c>
      <c r="Q1283" s="37" t="n">
        <v>21</v>
      </c>
      <c r="R1283" s="37" t="s">
        <v>187</v>
      </c>
      <c r="S1283" s="37" t="s">
        <v>111</v>
      </c>
      <c r="T1283" s="37" t="s">
        <v>1181</v>
      </c>
      <c r="U1283" s="37" t="s">
        <v>52</v>
      </c>
      <c r="V1283" s="37" t="n">
        <f aca="false">IF(O1283="","",YEAR(O1283))</f>
        <v>2020</v>
      </c>
      <c r="W1283" s="37" t="str">
        <f aca="false">IF(E1283&lt;25,"21-24",IF(E1283&lt;30,"25-29",IF(E1283&lt;35,"30-34",IF(E1283&lt;40,"35-39",IF(E1283&lt;45,"40-44","45+")))))</f>
        <v>25-29</v>
      </c>
    </row>
    <row r="1284" customFormat="false" ht="15" hidden="false" customHeight="false" outlineLevel="0" collapsed="false">
      <c r="A1284" s="37" t="s">
        <v>1777</v>
      </c>
      <c r="B1284" s="37" t="s">
        <v>416</v>
      </c>
      <c r="C1284" s="37" t="s">
        <v>516</v>
      </c>
      <c r="D1284" s="37" t="s">
        <v>83</v>
      </c>
      <c r="E1284" s="37" t="n">
        <v>28</v>
      </c>
      <c r="F1284" s="37" t="s">
        <v>102</v>
      </c>
      <c r="G1284" s="37" t="s">
        <v>96</v>
      </c>
      <c r="H1284" s="37" t="s">
        <v>320</v>
      </c>
      <c r="I1284" s="37" t="s">
        <v>62</v>
      </c>
      <c r="J1284" s="37" t="s">
        <v>352</v>
      </c>
      <c r="K1284" s="37" t="s">
        <v>75</v>
      </c>
      <c r="L1284" s="37" t="s">
        <v>104</v>
      </c>
      <c r="M1284" s="37" t="s">
        <v>88</v>
      </c>
      <c r="N1284" s="37" t="s">
        <v>90</v>
      </c>
      <c r="O1284" s="38" t="n">
        <v>45156</v>
      </c>
      <c r="P1284" s="39" t="n">
        <v>422000</v>
      </c>
      <c r="Q1284" s="37" t="n">
        <v>14</v>
      </c>
      <c r="R1284" s="37" t="s">
        <v>185</v>
      </c>
      <c r="S1284" s="37" t="s">
        <v>113</v>
      </c>
      <c r="T1284" s="37" t="s">
        <v>1131</v>
      </c>
      <c r="U1284" s="37" t="s">
        <v>52</v>
      </c>
      <c r="V1284" s="37" t="n">
        <f aca="false">IF(O1284="","",YEAR(O1284))</f>
        <v>2023</v>
      </c>
      <c r="W1284" s="37" t="str">
        <f aca="false">IF(E1284&lt;25,"21-24",IF(E1284&lt;30,"25-29",IF(E1284&lt;35,"30-34",IF(E1284&lt;40,"35-39",IF(E1284&lt;45,"40-44","45+")))))</f>
        <v>25-29</v>
      </c>
    </row>
    <row r="1285" customFormat="false" ht="15" hidden="false" customHeight="false" outlineLevel="0" collapsed="false">
      <c r="A1285" s="37" t="s">
        <v>560</v>
      </c>
      <c r="B1285" s="37" t="s">
        <v>360</v>
      </c>
      <c r="C1285" s="37" t="s">
        <v>484</v>
      </c>
      <c r="D1285" s="37" t="s">
        <v>83</v>
      </c>
      <c r="E1285" s="37" t="n">
        <v>34</v>
      </c>
      <c r="F1285" s="37" t="s">
        <v>101</v>
      </c>
      <c r="G1285" s="37" t="s">
        <v>94</v>
      </c>
      <c r="H1285" s="37" t="s">
        <v>320</v>
      </c>
      <c r="I1285" s="37" t="s">
        <v>62</v>
      </c>
      <c r="J1285" s="37" t="s">
        <v>481</v>
      </c>
      <c r="K1285" s="37" t="s">
        <v>78</v>
      </c>
      <c r="L1285" s="37" t="s">
        <v>106</v>
      </c>
      <c r="M1285" s="37" t="s">
        <v>87</v>
      </c>
      <c r="N1285" s="37" t="s">
        <v>90</v>
      </c>
      <c r="O1285" s="38" t="n">
        <v>42984</v>
      </c>
      <c r="P1285" s="39" t="n">
        <v>3913000</v>
      </c>
      <c r="Q1285" s="37" t="n">
        <v>6</v>
      </c>
      <c r="R1285" s="37" t="s">
        <v>187</v>
      </c>
      <c r="S1285" s="37" t="s">
        <v>114</v>
      </c>
      <c r="T1285" s="37" t="s">
        <v>1192</v>
      </c>
      <c r="U1285" s="37" t="s">
        <v>52</v>
      </c>
      <c r="V1285" s="37" t="n">
        <f aca="false">IF(O1285="","",YEAR(O1285))</f>
        <v>2017</v>
      </c>
      <c r="W1285" s="37" t="str">
        <f aca="false">IF(E1285&lt;25,"21-24",IF(E1285&lt;30,"25-29",IF(E1285&lt;35,"30-34",IF(E1285&lt;40,"35-39",IF(E1285&lt;45,"40-44","45+")))))</f>
        <v>30-34</v>
      </c>
    </row>
    <row r="1286" customFormat="false" ht="15" hidden="false" customHeight="false" outlineLevel="0" collapsed="false">
      <c r="A1286" s="37" t="s">
        <v>1778</v>
      </c>
      <c r="B1286" s="37" t="s">
        <v>448</v>
      </c>
      <c r="C1286" s="37" t="s">
        <v>484</v>
      </c>
      <c r="D1286" s="37" t="s">
        <v>83</v>
      </c>
      <c r="E1286" s="37" t="n">
        <v>29</v>
      </c>
      <c r="F1286" s="37" t="s">
        <v>101</v>
      </c>
      <c r="G1286" s="37" t="s">
        <v>94</v>
      </c>
      <c r="H1286" s="37" t="s">
        <v>318</v>
      </c>
      <c r="I1286" s="37" t="s">
        <v>60</v>
      </c>
      <c r="J1286" s="37" t="s">
        <v>366</v>
      </c>
      <c r="K1286" s="37" t="s">
        <v>76</v>
      </c>
      <c r="L1286" s="37" t="s">
        <v>108</v>
      </c>
      <c r="M1286" s="37" t="s">
        <v>86</v>
      </c>
      <c r="N1286" s="37" t="s">
        <v>91</v>
      </c>
      <c r="O1286" s="38" t="n">
        <v>45664</v>
      </c>
      <c r="P1286" s="39" t="n">
        <v>1121000</v>
      </c>
      <c r="Q1286" s="37" t="n">
        <v>15</v>
      </c>
      <c r="R1286" s="37" t="s">
        <v>185</v>
      </c>
      <c r="S1286" s="37" t="s">
        <v>112</v>
      </c>
      <c r="T1286" s="37" t="s">
        <v>670</v>
      </c>
      <c r="U1286" s="37" t="s">
        <v>52</v>
      </c>
      <c r="V1286" s="37" t="n">
        <f aca="false">IF(O1286="","",YEAR(O1286))</f>
        <v>2025</v>
      </c>
      <c r="W1286" s="37" t="str">
        <f aca="false">IF(E1286&lt;25,"21-24",IF(E1286&lt;30,"25-29",IF(E1286&lt;35,"30-34",IF(E1286&lt;40,"35-39",IF(E1286&lt;45,"40-44","45+")))))</f>
        <v>25-29</v>
      </c>
    </row>
    <row r="1287" customFormat="false" ht="15" hidden="false" customHeight="false" outlineLevel="0" collapsed="false">
      <c r="A1287" s="37" t="s">
        <v>1779</v>
      </c>
      <c r="B1287" s="37" t="s">
        <v>369</v>
      </c>
      <c r="C1287" s="37" t="s">
        <v>469</v>
      </c>
      <c r="D1287" s="37" t="s">
        <v>82</v>
      </c>
      <c r="E1287" s="37" t="n">
        <v>34</v>
      </c>
      <c r="F1287" s="37" t="s">
        <v>101</v>
      </c>
      <c r="G1287" s="37" t="s">
        <v>94</v>
      </c>
      <c r="H1287" s="37" t="s">
        <v>318</v>
      </c>
      <c r="I1287" s="37" t="s">
        <v>60</v>
      </c>
      <c r="J1287" s="37" t="s">
        <v>393</v>
      </c>
      <c r="K1287" s="37" t="s">
        <v>77</v>
      </c>
      <c r="L1287" s="37" t="s">
        <v>106</v>
      </c>
      <c r="M1287" s="37" t="s">
        <v>86</v>
      </c>
      <c r="N1287" s="37" t="s">
        <v>90</v>
      </c>
      <c r="O1287" s="38" t="n">
        <v>44659</v>
      </c>
      <c r="P1287" s="39" t="n">
        <v>2243000</v>
      </c>
      <c r="Q1287" s="37" t="n">
        <v>14</v>
      </c>
      <c r="R1287" s="37" t="s">
        <v>187</v>
      </c>
      <c r="S1287" s="37" t="s">
        <v>111</v>
      </c>
      <c r="T1287" s="37" t="s">
        <v>554</v>
      </c>
      <c r="U1287" s="37" t="s">
        <v>52</v>
      </c>
      <c r="V1287" s="37" t="n">
        <f aca="false">IF(O1287="","",YEAR(O1287))</f>
        <v>2022</v>
      </c>
      <c r="W1287" s="37" t="str">
        <f aca="false">IF(E1287&lt;25,"21-24",IF(E1287&lt;30,"25-29",IF(E1287&lt;35,"30-34",IF(E1287&lt;40,"35-39",IF(E1287&lt;45,"40-44","45+")))))</f>
        <v>30-34</v>
      </c>
    </row>
    <row r="1288" customFormat="false" ht="15" hidden="false" customHeight="false" outlineLevel="0" collapsed="false">
      <c r="A1288" s="37" t="s">
        <v>1780</v>
      </c>
      <c r="B1288" s="37" t="s">
        <v>374</v>
      </c>
      <c r="C1288" s="37" t="s">
        <v>387</v>
      </c>
      <c r="D1288" s="37" t="s">
        <v>82</v>
      </c>
      <c r="E1288" s="37" t="n">
        <v>24</v>
      </c>
      <c r="F1288" s="37" t="s">
        <v>101</v>
      </c>
      <c r="G1288" s="37" t="s">
        <v>94</v>
      </c>
      <c r="H1288" s="37" t="s">
        <v>321</v>
      </c>
      <c r="I1288" s="37" t="s">
        <v>63</v>
      </c>
      <c r="J1288" s="37" t="s">
        <v>371</v>
      </c>
      <c r="K1288" s="37" t="s">
        <v>75</v>
      </c>
      <c r="L1288" s="37" t="s">
        <v>109</v>
      </c>
      <c r="M1288" s="37" t="s">
        <v>86</v>
      </c>
      <c r="N1288" s="37" t="s">
        <v>90</v>
      </c>
      <c r="O1288" s="38" t="n">
        <v>46072</v>
      </c>
      <c r="P1288" s="39" t="n">
        <v>389000</v>
      </c>
      <c r="Q1288" s="37" t="n">
        <v>9</v>
      </c>
      <c r="R1288" s="37" t="s">
        <v>187</v>
      </c>
      <c r="S1288" s="37" t="s">
        <v>112</v>
      </c>
      <c r="T1288" s="37" t="s">
        <v>594</v>
      </c>
      <c r="U1288" s="37" t="s">
        <v>52</v>
      </c>
      <c r="V1288" s="37" t="n">
        <f aca="false">IF(O1288="","",YEAR(O1288))</f>
        <v>2026</v>
      </c>
      <c r="W1288" s="37" t="str">
        <f aca="false">IF(E1288&lt;25,"21-24",IF(E1288&lt;30,"25-29",IF(E1288&lt;35,"30-34",IF(E1288&lt;40,"35-39",IF(E1288&lt;45,"40-44","45+")))))</f>
        <v>21-24</v>
      </c>
    </row>
    <row r="1289" customFormat="false" ht="15" hidden="false" customHeight="false" outlineLevel="0" collapsed="false">
      <c r="A1289" s="37" t="s">
        <v>920</v>
      </c>
      <c r="B1289" s="37" t="s">
        <v>465</v>
      </c>
      <c r="C1289" s="37" t="s">
        <v>375</v>
      </c>
      <c r="D1289" s="37" t="s">
        <v>82</v>
      </c>
      <c r="E1289" s="37" t="n">
        <v>41</v>
      </c>
      <c r="F1289" s="37" t="s">
        <v>100</v>
      </c>
      <c r="G1289" s="37" t="s">
        <v>95</v>
      </c>
      <c r="H1289" s="37" t="s">
        <v>323</v>
      </c>
      <c r="I1289" s="37" t="s">
        <v>65</v>
      </c>
      <c r="J1289" s="37" t="s">
        <v>500</v>
      </c>
      <c r="K1289" s="37" t="s">
        <v>78</v>
      </c>
      <c r="L1289" s="37" t="s">
        <v>106</v>
      </c>
      <c r="M1289" s="37" t="s">
        <v>87</v>
      </c>
      <c r="N1289" s="37" t="s">
        <v>90</v>
      </c>
      <c r="O1289" s="38" t="n">
        <v>42756</v>
      </c>
      <c r="P1289" s="39" t="n">
        <v>4435000</v>
      </c>
      <c r="Q1289" s="37" t="n">
        <v>34</v>
      </c>
      <c r="R1289" s="37" t="s">
        <v>187</v>
      </c>
      <c r="S1289" s="37" t="s">
        <v>113</v>
      </c>
      <c r="T1289" s="37" t="s">
        <v>653</v>
      </c>
      <c r="U1289" s="37" t="s">
        <v>52</v>
      </c>
      <c r="V1289" s="37" t="n">
        <f aca="false">IF(O1289="","",YEAR(O1289))</f>
        <v>2017</v>
      </c>
      <c r="W1289" s="37" t="str">
        <f aca="false">IF(E1289&lt;25,"21-24",IF(E1289&lt;30,"25-29",IF(E1289&lt;35,"30-34",IF(E1289&lt;40,"35-39",IF(E1289&lt;45,"40-44","45+")))))</f>
        <v>40-44</v>
      </c>
    </row>
    <row r="1290" customFormat="false" ht="15" hidden="false" customHeight="false" outlineLevel="0" collapsed="false">
      <c r="A1290" s="37" t="s">
        <v>1781</v>
      </c>
      <c r="B1290" s="37" t="s">
        <v>503</v>
      </c>
      <c r="C1290" s="37" t="s">
        <v>433</v>
      </c>
      <c r="D1290" s="37" t="s">
        <v>82</v>
      </c>
      <c r="E1290" s="37" t="n">
        <v>32</v>
      </c>
      <c r="F1290" s="37" t="s">
        <v>100</v>
      </c>
      <c r="G1290" s="37" t="s">
        <v>94</v>
      </c>
      <c r="H1290" s="37" t="s">
        <v>326</v>
      </c>
      <c r="I1290" s="37" t="s">
        <v>68</v>
      </c>
      <c r="J1290" s="37" t="s">
        <v>569</v>
      </c>
      <c r="K1290" s="37" t="s">
        <v>76</v>
      </c>
      <c r="L1290" s="37" t="s">
        <v>106</v>
      </c>
      <c r="M1290" s="37" t="s">
        <v>88</v>
      </c>
      <c r="N1290" s="37" t="s">
        <v>90</v>
      </c>
      <c r="O1290" s="38" t="n">
        <v>43134</v>
      </c>
      <c r="P1290" s="39" t="n">
        <v>1193000</v>
      </c>
      <c r="Q1290" s="37" t="n">
        <v>4</v>
      </c>
      <c r="R1290" s="37" t="s">
        <v>187</v>
      </c>
      <c r="S1290" s="37" t="s">
        <v>113</v>
      </c>
      <c r="T1290" s="37" t="s">
        <v>998</v>
      </c>
      <c r="U1290" s="37" t="s">
        <v>52</v>
      </c>
      <c r="V1290" s="37" t="n">
        <f aca="false">IF(O1290="","",YEAR(O1290))</f>
        <v>2018</v>
      </c>
      <c r="W1290" s="37" t="str">
        <f aca="false">IF(E1290&lt;25,"21-24",IF(E1290&lt;30,"25-29",IF(E1290&lt;35,"30-34",IF(E1290&lt;40,"35-39",IF(E1290&lt;45,"40-44","45+")))))</f>
        <v>30-34</v>
      </c>
    </row>
    <row r="1291" customFormat="false" ht="15" hidden="false" customHeight="false" outlineLevel="0" collapsed="false">
      <c r="A1291" s="37" t="s">
        <v>1782</v>
      </c>
      <c r="B1291" s="37" t="s">
        <v>445</v>
      </c>
      <c r="C1291" s="37" t="s">
        <v>370</v>
      </c>
      <c r="D1291" s="37" t="s">
        <v>83</v>
      </c>
      <c r="E1291" s="37" t="n">
        <v>26</v>
      </c>
      <c r="F1291" s="37" t="s">
        <v>101</v>
      </c>
      <c r="G1291" s="37" t="s">
        <v>95</v>
      </c>
      <c r="H1291" s="37" t="s">
        <v>325</v>
      </c>
      <c r="I1291" s="37" t="s">
        <v>67</v>
      </c>
      <c r="J1291" s="37" t="s">
        <v>357</v>
      </c>
      <c r="K1291" s="37" t="s">
        <v>75</v>
      </c>
      <c r="L1291" s="37" t="s">
        <v>108</v>
      </c>
      <c r="M1291" s="37" t="s">
        <v>87</v>
      </c>
      <c r="N1291" s="37" t="s">
        <v>90</v>
      </c>
      <c r="O1291" s="38" t="n">
        <v>45585</v>
      </c>
      <c r="P1291" s="39" t="n">
        <v>308000</v>
      </c>
      <c r="Q1291" s="37" t="n">
        <v>9</v>
      </c>
      <c r="R1291" s="37" t="s">
        <v>187</v>
      </c>
      <c r="S1291" s="37" t="s">
        <v>112</v>
      </c>
      <c r="T1291" s="37" t="s">
        <v>849</v>
      </c>
      <c r="U1291" s="37" t="s">
        <v>52</v>
      </c>
      <c r="V1291" s="37" t="n">
        <f aca="false">IF(O1291="","",YEAR(O1291))</f>
        <v>2024</v>
      </c>
      <c r="W1291" s="37" t="str">
        <f aca="false">IF(E1291&lt;25,"21-24",IF(E1291&lt;30,"25-29",IF(E1291&lt;35,"30-34",IF(E1291&lt;40,"35-39",IF(E1291&lt;45,"40-44","45+")))))</f>
        <v>25-29</v>
      </c>
    </row>
    <row r="1292" customFormat="false" ht="15" hidden="false" customHeight="false" outlineLevel="0" collapsed="false">
      <c r="A1292" s="37" t="s">
        <v>1783</v>
      </c>
      <c r="B1292" s="37" t="s">
        <v>474</v>
      </c>
      <c r="C1292" s="37" t="s">
        <v>365</v>
      </c>
      <c r="D1292" s="37" t="s">
        <v>82</v>
      </c>
      <c r="E1292" s="37" t="n">
        <v>31</v>
      </c>
      <c r="F1292" s="37" t="s">
        <v>101</v>
      </c>
      <c r="G1292" s="37" t="s">
        <v>94</v>
      </c>
      <c r="H1292" s="37" t="s">
        <v>319</v>
      </c>
      <c r="I1292" s="37" t="s">
        <v>61</v>
      </c>
      <c r="J1292" s="37" t="s">
        <v>491</v>
      </c>
      <c r="K1292" s="37" t="s">
        <v>76</v>
      </c>
      <c r="L1292" s="37" t="s">
        <v>105</v>
      </c>
      <c r="M1292" s="37" t="s">
        <v>87</v>
      </c>
      <c r="N1292" s="37" t="s">
        <v>90</v>
      </c>
      <c r="O1292" s="38" t="n">
        <v>44317</v>
      </c>
      <c r="P1292" s="39" t="n">
        <v>1265000</v>
      </c>
      <c r="Q1292" s="37" t="n">
        <v>6</v>
      </c>
      <c r="R1292" s="37" t="s">
        <v>187</v>
      </c>
      <c r="S1292" s="37" t="s">
        <v>112</v>
      </c>
      <c r="T1292" s="37" t="s">
        <v>987</v>
      </c>
      <c r="U1292" s="37" t="s">
        <v>52</v>
      </c>
      <c r="V1292" s="37" t="n">
        <f aca="false">IF(O1292="","",YEAR(O1292))</f>
        <v>2021</v>
      </c>
      <c r="W1292" s="37" t="str">
        <f aca="false">IF(E1292&lt;25,"21-24",IF(E1292&lt;30,"25-29",IF(E1292&lt;35,"30-34",IF(E1292&lt;40,"35-39",IF(E1292&lt;45,"40-44","45+")))))</f>
        <v>30-34</v>
      </c>
    </row>
    <row r="1293" customFormat="false" ht="15" hidden="false" customHeight="false" outlineLevel="0" collapsed="false">
      <c r="A1293" s="37" t="s">
        <v>1784</v>
      </c>
      <c r="B1293" s="37" t="s">
        <v>369</v>
      </c>
      <c r="C1293" s="37" t="s">
        <v>383</v>
      </c>
      <c r="D1293" s="37" t="s">
        <v>83</v>
      </c>
      <c r="E1293" s="37" t="n">
        <v>31</v>
      </c>
      <c r="F1293" s="37" t="s">
        <v>101</v>
      </c>
      <c r="G1293" s="37" t="s">
        <v>95</v>
      </c>
      <c r="H1293" s="37" t="s">
        <v>323</v>
      </c>
      <c r="I1293" s="37" t="s">
        <v>65</v>
      </c>
      <c r="J1293" s="37" t="s">
        <v>650</v>
      </c>
      <c r="K1293" s="37" t="s">
        <v>76</v>
      </c>
      <c r="L1293" s="37" t="s">
        <v>107</v>
      </c>
      <c r="M1293" s="37" t="s">
        <v>87</v>
      </c>
      <c r="N1293" s="37" t="s">
        <v>90</v>
      </c>
      <c r="O1293" s="38" t="n">
        <v>45146</v>
      </c>
      <c r="P1293" s="39" t="n">
        <v>681000</v>
      </c>
      <c r="Q1293" s="37" t="n">
        <v>7</v>
      </c>
      <c r="R1293" s="37" t="s">
        <v>185</v>
      </c>
      <c r="S1293" s="37" t="s">
        <v>112</v>
      </c>
      <c r="T1293" s="37" t="s">
        <v>651</v>
      </c>
      <c r="U1293" s="37" t="s">
        <v>52</v>
      </c>
      <c r="V1293" s="37" t="n">
        <f aca="false">IF(O1293="","",YEAR(O1293))</f>
        <v>2023</v>
      </c>
      <c r="W1293" s="37" t="str">
        <f aca="false">IF(E1293&lt;25,"21-24",IF(E1293&lt;30,"25-29",IF(E1293&lt;35,"30-34",IF(E1293&lt;40,"35-39",IF(E1293&lt;45,"40-44","45+")))))</f>
        <v>30-34</v>
      </c>
    </row>
    <row r="1294" customFormat="false" ht="15" hidden="false" customHeight="false" outlineLevel="0" collapsed="false">
      <c r="A1294" s="37" t="s">
        <v>1785</v>
      </c>
      <c r="B1294" s="37" t="s">
        <v>399</v>
      </c>
      <c r="C1294" s="37" t="s">
        <v>375</v>
      </c>
      <c r="D1294" s="37" t="s">
        <v>82</v>
      </c>
      <c r="E1294" s="37" t="n">
        <v>31</v>
      </c>
      <c r="F1294" s="37" t="s">
        <v>100</v>
      </c>
      <c r="G1294" s="37" t="s">
        <v>94</v>
      </c>
      <c r="H1294" s="37" t="s">
        <v>324</v>
      </c>
      <c r="I1294" s="37" t="s">
        <v>66</v>
      </c>
      <c r="J1294" s="37" t="s">
        <v>687</v>
      </c>
      <c r="K1294" s="37" t="s">
        <v>76</v>
      </c>
      <c r="L1294" s="37" t="s">
        <v>107</v>
      </c>
      <c r="M1294" s="37" t="s">
        <v>86</v>
      </c>
      <c r="N1294" s="37" t="s">
        <v>90</v>
      </c>
      <c r="O1294" s="38" t="n">
        <v>44886</v>
      </c>
      <c r="P1294" s="39" t="n">
        <v>789000</v>
      </c>
      <c r="Q1294" s="37" t="n">
        <v>12</v>
      </c>
      <c r="R1294" s="37" t="s">
        <v>185</v>
      </c>
      <c r="S1294" s="37" t="s">
        <v>113</v>
      </c>
      <c r="T1294" s="37" t="s">
        <v>1072</v>
      </c>
      <c r="U1294" s="37" t="s">
        <v>52</v>
      </c>
      <c r="V1294" s="37" t="n">
        <f aca="false">IF(O1294="","",YEAR(O1294))</f>
        <v>2022</v>
      </c>
      <c r="W1294" s="37" t="str">
        <f aca="false">IF(E1294&lt;25,"21-24",IF(E1294&lt;30,"25-29",IF(E1294&lt;35,"30-34",IF(E1294&lt;40,"35-39",IF(E1294&lt;45,"40-44","45+")))))</f>
        <v>30-34</v>
      </c>
    </row>
    <row r="1295" customFormat="false" ht="15" hidden="false" customHeight="false" outlineLevel="0" collapsed="false">
      <c r="A1295" s="37" t="s">
        <v>1786</v>
      </c>
      <c r="B1295" s="37" t="s">
        <v>456</v>
      </c>
      <c r="C1295" s="37" t="s">
        <v>361</v>
      </c>
      <c r="D1295" s="37" t="s">
        <v>82</v>
      </c>
      <c r="E1295" s="37" t="n">
        <v>28</v>
      </c>
      <c r="F1295" s="37" t="s">
        <v>100</v>
      </c>
      <c r="G1295" s="37" t="s">
        <v>95</v>
      </c>
      <c r="H1295" s="37" t="s">
        <v>318</v>
      </c>
      <c r="I1295" s="37" t="s">
        <v>60</v>
      </c>
      <c r="J1295" s="37" t="s">
        <v>393</v>
      </c>
      <c r="K1295" s="37" t="s">
        <v>77</v>
      </c>
      <c r="L1295" s="37" t="s">
        <v>104</v>
      </c>
      <c r="M1295" s="37" t="s">
        <v>87</v>
      </c>
      <c r="N1295" s="37" t="s">
        <v>90</v>
      </c>
      <c r="O1295" s="38" t="n">
        <v>44292</v>
      </c>
      <c r="P1295" s="39" t="n">
        <v>2299000</v>
      </c>
      <c r="Q1295" s="37" t="n">
        <v>18</v>
      </c>
      <c r="R1295" s="37" t="s">
        <v>187</v>
      </c>
      <c r="S1295" s="37" t="s">
        <v>111</v>
      </c>
      <c r="T1295" s="37" t="s">
        <v>921</v>
      </c>
      <c r="U1295" s="37" t="s">
        <v>52</v>
      </c>
      <c r="V1295" s="37" t="n">
        <f aca="false">IF(O1295="","",YEAR(O1295))</f>
        <v>2021</v>
      </c>
      <c r="W1295" s="37" t="str">
        <f aca="false">IF(E1295&lt;25,"21-24",IF(E1295&lt;30,"25-29",IF(E1295&lt;35,"30-34",IF(E1295&lt;40,"35-39",IF(E1295&lt;45,"40-44","45+")))))</f>
        <v>25-29</v>
      </c>
    </row>
    <row r="1296" customFormat="false" ht="15" hidden="false" customHeight="false" outlineLevel="0" collapsed="false">
      <c r="A1296" s="37" t="s">
        <v>1787</v>
      </c>
      <c r="B1296" s="37" t="s">
        <v>416</v>
      </c>
      <c r="C1296" s="37" t="s">
        <v>413</v>
      </c>
      <c r="D1296" s="37" t="s">
        <v>82</v>
      </c>
      <c r="E1296" s="37" t="n">
        <v>28</v>
      </c>
      <c r="F1296" s="37" t="s">
        <v>101</v>
      </c>
      <c r="G1296" s="37" t="s">
        <v>94</v>
      </c>
      <c r="H1296" s="37" t="s">
        <v>318</v>
      </c>
      <c r="I1296" s="37" t="s">
        <v>60</v>
      </c>
      <c r="J1296" s="37" t="s">
        <v>520</v>
      </c>
      <c r="K1296" s="37" t="s">
        <v>76</v>
      </c>
      <c r="L1296" s="37" t="s">
        <v>106</v>
      </c>
      <c r="M1296" s="37" t="s">
        <v>86</v>
      </c>
      <c r="N1296" s="37" t="s">
        <v>90</v>
      </c>
      <c r="O1296" s="38" t="n">
        <v>44487</v>
      </c>
      <c r="P1296" s="39" t="n">
        <v>1048000</v>
      </c>
      <c r="Q1296" s="37" t="n">
        <v>6</v>
      </c>
      <c r="R1296" s="37" t="s">
        <v>187</v>
      </c>
      <c r="S1296" s="37" t="s">
        <v>111</v>
      </c>
      <c r="T1296" s="37" t="s">
        <v>567</v>
      </c>
      <c r="U1296" s="37" t="s">
        <v>52</v>
      </c>
      <c r="V1296" s="37" t="n">
        <f aca="false">IF(O1296="","",YEAR(O1296))</f>
        <v>2021</v>
      </c>
      <c r="W1296" s="37" t="str">
        <f aca="false">IF(E1296&lt;25,"21-24",IF(E1296&lt;30,"25-29",IF(E1296&lt;35,"30-34",IF(E1296&lt;40,"35-39",IF(E1296&lt;45,"40-44","45+")))))</f>
        <v>25-29</v>
      </c>
    </row>
    <row r="1297" customFormat="false" ht="15" hidden="false" customHeight="false" outlineLevel="0" collapsed="false">
      <c r="A1297" s="37" t="s">
        <v>1788</v>
      </c>
      <c r="B1297" s="37" t="s">
        <v>379</v>
      </c>
      <c r="C1297" s="37" t="s">
        <v>396</v>
      </c>
      <c r="D1297" s="37" t="s">
        <v>82</v>
      </c>
      <c r="E1297" s="37" t="n">
        <v>37</v>
      </c>
      <c r="F1297" s="37" t="s">
        <v>100</v>
      </c>
      <c r="G1297" s="37" t="s">
        <v>94</v>
      </c>
      <c r="H1297" s="37" t="s">
        <v>319</v>
      </c>
      <c r="I1297" s="37" t="s">
        <v>61</v>
      </c>
      <c r="J1297" s="37" t="s">
        <v>573</v>
      </c>
      <c r="K1297" s="37" t="s">
        <v>77</v>
      </c>
      <c r="L1297" s="37" t="s">
        <v>104</v>
      </c>
      <c r="M1297" s="37" t="s">
        <v>87</v>
      </c>
      <c r="N1297" s="37" t="s">
        <v>90</v>
      </c>
      <c r="O1297" s="38" t="n">
        <v>43255</v>
      </c>
      <c r="P1297" s="39" t="n">
        <v>2313000</v>
      </c>
      <c r="Q1297" s="37" t="n">
        <v>14</v>
      </c>
      <c r="R1297" s="37" t="s">
        <v>185</v>
      </c>
      <c r="S1297" s="37" t="s">
        <v>115</v>
      </c>
      <c r="T1297" s="37" t="s">
        <v>427</v>
      </c>
      <c r="U1297" s="37" t="s">
        <v>52</v>
      </c>
      <c r="V1297" s="37" t="n">
        <f aca="false">IF(O1297="","",YEAR(O1297))</f>
        <v>2018</v>
      </c>
      <c r="W1297" s="37" t="str">
        <f aca="false">IF(E1297&lt;25,"21-24",IF(E1297&lt;30,"25-29",IF(E1297&lt;35,"30-34",IF(E1297&lt;40,"35-39",IF(E1297&lt;45,"40-44","45+")))))</f>
        <v>35-39</v>
      </c>
    </row>
    <row r="1298" customFormat="false" ht="15" hidden="false" customHeight="false" outlineLevel="0" collapsed="false">
      <c r="A1298" s="37" t="s">
        <v>1789</v>
      </c>
      <c r="B1298" s="37" t="s">
        <v>641</v>
      </c>
      <c r="C1298" s="37" t="s">
        <v>433</v>
      </c>
      <c r="D1298" s="37" t="s">
        <v>83</v>
      </c>
      <c r="E1298" s="37" t="n">
        <v>34</v>
      </c>
      <c r="F1298" s="37" t="s">
        <v>100</v>
      </c>
      <c r="G1298" s="37" t="s">
        <v>94</v>
      </c>
      <c r="H1298" s="37" t="s">
        <v>318</v>
      </c>
      <c r="I1298" s="37" t="s">
        <v>60</v>
      </c>
      <c r="J1298" s="37" t="s">
        <v>393</v>
      </c>
      <c r="K1298" s="37" t="s">
        <v>77</v>
      </c>
      <c r="L1298" s="37" t="s">
        <v>106</v>
      </c>
      <c r="M1298" s="37" t="s">
        <v>87</v>
      </c>
      <c r="N1298" s="37" t="s">
        <v>90</v>
      </c>
      <c r="O1298" s="38" t="n">
        <v>45231</v>
      </c>
      <c r="P1298" s="39" t="n">
        <v>1749000</v>
      </c>
      <c r="Q1298" s="37" t="n">
        <v>3</v>
      </c>
      <c r="R1298" s="37" t="s">
        <v>187</v>
      </c>
      <c r="S1298" s="37" t="s">
        <v>111</v>
      </c>
      <c r="T1298" s="37" t="s">
        <v>1497</v>
      </c>
      <c r="U1298" s="37" t="s">
        <v>52</v>
      </c>
      <c r="V1298" s="37" t="n">
        <f aca="false">IF(O1298="","",YEAR(O1298))</f>
        <v>2023</v>
      </c>
      <c r="W1298" s="37" t="str">
        <f aca="false">IF(E1298&lt;25,"21-24",IF(E1298&lt;30,"25-29",IF(E1298&lt;35,"30-34",IF(E1298&lt;40,"35-39",IF(E1298&lt;45,"40-44","45+")))))</f>
        <v>30-34</v>
      </c>
    </row>
    <row r="1299" customFormat="false" ht="15" hidden="false" customHeight="false" outlineLevel="0" collapsed="false">
      <c r="A1299" s="37" t="s">
        <v>1790</v>
      </c>
      <c r="B1299" s="37" t="s">
        <v>419</v>
      </c>
      <c r="C1299" s="37" t="s">
        <v>387</v>
      </c>
      <c r="D1299" s="37" t="s">
        <v>83</v>
      </c>
      <c r="E1299" s="37" t="n">
        <v>21</v>
      </c>
      <c r="F1299" s="37" t="s">
        <v>101</v>
      </c>
      <c r="G1299" s="37" t="s">
        <v>96</v>
      </c>
      <c r="H1299" s="37" t="s">
        <v>320</v>
      </c>
      <c r="I1299" s="37" t="s">
        <v>62</v>
      </c>
      <c r="J1299" s="37" t="s">
        <v>352</v>
      </c>
      <c r="K1299" s="37" t="s">
        <v>75</v>
      </c>
      <c r="L1299" s="37" t="s">
        <v>105</v>
      </c>
      <c r="M1299" s="37" t="s">
        <v>88</v>
      </c>
      <c r="N1299" s="37" t="s">
        <v>91</v>
      </c>
      <c r="O1299" s="38" t="n">
        <v>46265</v>
      </c>
      <c r="P1299" s="39" t="n">
        <v>516000</v>
      </c>
      <c r="Q1299" s="37" t="n">
        <v>8</v>
      </c>
      <c r="R1299" s="37" t="s">
        <v>187</v>
      </c>
      <c r="S1299" s="37" t="s">
        <v>112</v>
      </c>
      <c r="T1299" s="37" t="s">
        <v>1533</v>
      </c>
      <c r="U1299" s="37" t="s">
        <v>52</v>
      </c>
      <c r="V1299" s="37" t="n">
        <f aca="false">IF(O1299="","",YEAR(O1299))</f>
        <v>2026</v>
      </c>
      <c r="W1299" s="37" t="str">
        <f aca="false">IF(E1299&lt;25,"21-24",IF(E1299&lt;30,"25-29",IF(E1299&lt;35,"30-34",IF(E1299&lt;40,"35-39",IF(E1299&lt;45,"40-44","45+")))))</f>
        <v>21-24</v>
      </c>
    </row>
    <row r="1300" customFormat="false" ht="15" hidden="false" customHeight="false" outlineLevel="0" collapsed="false">
      <c r="A1300" s="37" t="s">
        <v>1477</v>
      </c>
      <c r="B1300" s="37" t="s">
        <v>572</v>
      </c>
      <c r="C1300" s="37" t="s">
        <v>429</v>
      </c>
      <c r="D1300" s="37" t="s">
        <v>82</v>
      </c>
      <c r="E1300" s="37" t="n">
        <v>39</v>
      </c>
      <c r="F1300" s="37" t="s">
        <v>100</v>
      </c>
      <c r="G1300" s="37" t="s">
        <v>95</v>
      </c>
      <c r="H1300" s="37" t="s">
        <v>322</v>
      </c>
      <c r="I1300" s="37" t="s">
        <v>64</v>
      </c>
      <c r="J1300" s="37" t="s">
        <v>457</v>
      </c>
      <c r="K1300" s="37" t="s">
        <v>78</v>
      </c>
      <c r="L1300" s="37" t="s">
        <v>106</v>
      </c>
      <c r="M1300" s="37" t="s">
        <v>87</v>
      </c>
      <c r="N1300" s="37" t="s">
        <v>90</v>
      </c>
      <c r="O1300" s="38" t="n">
        <v>45371</v>
      </c>
      <c r="P1300" s="39" t="n">
        <v>3601000</v>
      </c>
      <c r="Q1300" s="37" t="n">
        <v>11</v>
      </c>
      <c r="R1300" s="37" t="s">
        <v>187</v>
      </c>
      <c r="S1300" s="37" t="s">
        <v>112</v>
      </c>
      <c r="T1300" s="37" t="s">
        <v>813</v>
      </c>
      <c r="U1300" s="37" t="s">
        <v>52</v>
      </c>
      <c r="V1300" s="37" t="n">
        <f aca="false">IF(O1300="","",YEAR(O1300))</f>
        <v>2024</v>
      </c>
      <c r="W1300" s="37" t="str">
        <f aca="false">IF(E1300&lt;25,"21-24",IF(E1300&lt;30,"25-29",IF(E1300&lt;35,"30-34",IF(E1300&lt;40,"35-39",IF(E1300&lt;45,"40-44","45+")))))</f>
        <v>35-39</v>
      </c>
    </row>
    <row r="1301" customFormat="false" ht="15" hidden="false" customHeight="false" outlineLevel="0" collapsed="false">
      <c r="A1301" s="37" t="s">
        <v>552</v>
      </c>
      <c r="B1301" s="37" t="s">
        <v>399</v>
      </c>
      <c r="C1301" s="37" t="s">
        <v>356</v>
      </c>
      <c r="D1301" s="37" t="s">
        <v>83</v>
      </c>
      <c r="E1301" s="37" t="n">
        <v>43</v>
      </c>
      <c r="F1301" s="37" t="s">
        <v>101</v>
      </c>
      <c r="G1301" s="37" t="s">
        <v>96</v>
      </c>
      <c r="H1301" s="37" t="s">
        <v>318</v>
      </c>
      <c r="I1301" s="37" t="s">
        <v>60</v>
      </c>
      <c r="J1301" s="37" t="s">
        <v>407</v>
      </c>
      <c r="K1301" s="37" t="s">
        <v>78</v>
      </c>
      <c r="L1301" s="37" t="s">
        <v>104</v>
      </c>
      <c r="M1301" s="37" t="s">
        <v>86</v>
      </c>
      <c r="N1301" s="37" t="s">
        <v>90</v>
      </c>
      <c r="O1301" s="38" t="n">
        <v>46171</v>
      </c>
      <c r="P1301" s="39" t="n">
        <v>4730000</v>
      </c>
      <c r="Q1301" s="37" t="n">
        <v>1</v>
      </c>
      <c r="R1301" s="37" t="s">
        <v>187</v>
      </c>
      <c r="S1301" s="37" t="s">
        <v>114</v>
      </c>
      <c r="T1301" s="37" t="s">
        <v>405</v>
      </c>
      <c r="U1301" s="37" t="s">
        <v>53</v>
      </c>
      <c r="V1301" s="37" t="n">
        <f aca="false">IF(O1301="","",YEAR(O1301))</f>
        <v>2026</v>
      </c>
      <c r="W1301" s="37" t="str">
        <f aca="false">IF(E1301&lt;25,"21-24",IF(E1301&lt;30,"25-29",IF(E1301&lt;35,"30-34",IF(E1301&lt;40,"35-39",IF(E1301&lt;45,"40-44","45+")))))</f>
        <v>40-44</v>
      </c>
    </row>
    <row r="1302" customFormat="false" ht="15" hidden="false" customHeight="false" outlineLevel="0" collapsed="false">
      <c r="A1302" s="37" t="s">
        <v>1791</v>
      </c>
      <c r="B1302" s="37" t="s">
        <v>479</v>
      </c>
      <c r="C1302" s="37" t="s">
        <v>387</v>
      </c>
      <c r="D1302" s="37" t="s">
        <v>83</v>
      </c>
      <c r="E1302" s="37" t="n">
        <v>34</v>
      </c>
      <c r="F1302" s="37" t="s">
        <v>102</v>
      </c>
      <c r="G1302" s="37" t="s">
        <v>94</v>
      </c>
      <c r="H1302" s="37" t="s">
        <v>318</v>
      </c>
      <c r="I1302" s="37" t="s">
        <v>60</v>
      </c>
      <c r="J1302" s="37" t="s">
        <v>366</v>
      </c>
      <c r="K1302" s="37" t="s">
        <v>76</v>
      </c>
      <c r="L1302" s="37" t="s">
        <v>105</v>
      </c>
      <c r="M1302" s="37" t="s">
        <v>87</v>
      </c>
      <c r="N1302" s="37" t="s">
        <v>90</v>
      </c>
      <c r="O1302" s="38" t="n">
        <v>45908</v>
      </c>
      <c r="P1302" s="39" t="n">
        <v>1225000</v>
      </c>
      <c r="Q1302" s="37" t="n">
        <v>16</v>
      </c>
      <c r="R1302" s="37" t="s">
        <v>187</v>
      </c>
      <c r="S1302" s="37" t="s">
        <v>113</v>
      </c>
      <c r="T1302" s="37" t="s">
        <v>648</v>
      </c>
      <c r="U1302" s="37" t="s">
        <v>52</v>
      </c>
      <c r="V1302" s="37" t="n">
        <f aca="false">IF(O1302="","",YEAR(O1302))</f>
        <v>2025</v>
      </c>
      <c r="W1302" s="37" t="str">
        <f aca="false">IF(E1302&lt;25,"21-24",IF(E1302&lt;30,"25-29",IF(E1302&lt;35,"30-34",IF(E1302&lt;40,"35-39",IF(E1302&lt;45,"40-44","45+")))))</f>
        <v>30-34</v>
      </c>
    </row>
    <row r="1303" customFormat="false" ht="15" hidden="false" customHeight="false" outlineLevel="0" collapsed="false">
      <c r="A1303" s="37" t="s">
        <v>1792</v>
      </c>
      <c r="B1303" s="37" t="s">
        <v>402</v>
      </c>
      <c r="C1303" s="37" t="s">
        <v>387</v>
      </c>
      <c r="D1303" s="37" t="s">
        <v>82</v>
      </c>
      <c r="E1303" s="37" t="n">
        <v>30</v>
      </c>
      <c r="F1303" s="37" t="s">
        <v>100</v>
      </c>
      <c r="G1303" s="37" t="s">
        <v>94</v>
      </c>
      <c r="H1303" s="37" t="s">
        <v>318</v>
      </c>
      <c r="I1303" s="37" t="s">
        <v>60</v>
      </c>
      <c r="J1303" s="37" t="s">
        <v>520</v>
      </c>
      <c r="K1303" s="37" t="s">
        <v>76</v>
      </c>
      <c r="L1303" s="37" t="s">
        <v>105</v>
      </c>
      <c r="M1303" s="37" t="s">
        <v>87</v>
      </c>
      <c r="N1303" s="37" t="s">
        <v>90</v>
      </c>
      <c r="O1303" s="38" t="n">
        <v>43878</v>
      </c>
      <c r="P1303" s="39" t="n">
        <v>815000</v>
      </c>
      <c r="Q1303" s="37" t="n">
        <v>16</v>
      </c>
      <c r="R1303" s="37" t="s">
        <v>187</v>
      </c>
      <c r="S1303" s="37" t="s">
        <v>112</v>
      </c>
      <c r="T1303" s="37" t="s">
        <v>731</v>
      </c>
      <c r="U1303" s="37" t="s">
        <v>53</v>
      </c>
      <c r="V1303" s="37" t="n">
        <f aca="false">IF(O1303="","",YEAR(O1303))</f>
        <v>2020</v>
      </c>
      <c r="W1303" s="37" t="str">
        <f aca="false">IF(E1303&lt;25,"21-24",IF(E1303&lt;30,"25-29",IF(E1303&lt;35,"30-34",IF(E1303&lt;40,"35-39",IF(E1303&lt;45,"40-44","45+")))))</f>
        <v>30-34</v>
      </c>
    </row>
    <row r="1304" customFormat="false" ht="15" hidden="false" customHeight="false" outlineLevel="0" collapsed="false">
      <c r="A1304" s="37" t="s">
        <v>1793</v>
      </c>
      <c r="B1304" s="37" t="s">
        <v>600</v>
      </c>
      <c r="C1304" s="37" t="s">
        <v>413</v>
      </c>
      <c r="D1304" s="37" t="s">
        <v>82</v>
      </c>
      <c r="E1304" s="37" t="n">
        <v>21</v>
      </c>
      <c r="F1304" s="37" t="s">
        <v>100</v>
      </c>
      <c r="G1304" s="37" t="s">
        <v>97</v>
      </c>
      <c r="H1304" s="37" t="s">
        <v>318</v>
      </c>
      <c r="I1304" s="37" t="s">
        <v>60</v>
      </c>
      <c r="J1304" s="37" t="s">
        <v>520</v>
      </c>
      <c r="K1304" s="37" t="s">
        <v>76</v>
      </c>
      <c r="L1304" s="37" t="s">
        <v>104</v>
      </c>
      <c r="M1304" s="37" t="s">
        <v>87</v>
      </c>
      <c r="N1304" s="37" t="s">
        <v>90</v>
      </c>
      <c r="O1304" s="38" t="n">
        <v>46262</v>
      </c>
      <c r="P1304" s="39" t="n">
        <v>696000</v>
      </c>
      <c r="Q1304" s="37" t="n">
        <v>28</v>
      </c>
      <c r="R1304" s="37" t="s">
        <v>185</v>
      </c>
      <c r="S1304" s="37" t="s">
        <v>111</v>
      </c>
      <c r="T1304" s="37" t="s">
        <v>521</v>
      </c>
      <c r="U1304" s="37" t="s">
        <v>52</v>
      </c>
      <c r="V1304" s="37" t="n">
        <f aca="false">IF(O1304="","",YEAR(O1304))</f>
        <v>2026</v>
      </c>
      <c r="W1304" s="37" t="str">
        <f aca="false">IF(E1304&lt;25,"21-24",IF(E1304&lt;30,"25-29",IF(E1304&lt;35,"30-34",IF(E1304&lt;40,"35-39",IF(E1304&lt;45,"40-44","45+")))))</f>
        <v>21-24</v>
      </c>
    </row>
    <row r="1305" customFormat="false" ht="15" hidden="false" customHeight="false" outlineLevel="0" collapsed="false">
      <c r="A1305" s="37" t="s">
        <v>1794</v>
      </c>
      <c r="B1305" s="37" t="s">
        <v>572</v>
      </c>
      <c r="C1305" s="37" t="s">
        <v>351</v>
      </c>
      <c r="D1305" s="37" t="s">
        <v>83</v>
      </c>
      <c r="E1305" s="37" t="n">
        <v>38</v>
      </c>
      <c r="F1305" s="37" t="s">
        <v>100</v>
      </c>
      <c r="G1305" s="37" t="s">
        <v>95</v>
      </c>
      <c r="H1305" s="37" t="s">
        <v>321</v>
      </c>
      <c r="I1305" s="37" t="s">
        <v>63</v>
      </c>
      <c r="J1305" s="37" t="s">
        <v>626</v>
      </c>
      <c r="K1305" s="37" t="s">
        <v>77</v>
      </c>
      <c r="L1305" s="37" t="s">
        <v>105</v>
      </c>
      <c r="M1305" s="37" t="s">
        <v>88</v>
      </c>
      <c r="N1305" s="37" t="s">
        <v>91</v>
      </c>
      <c r="O1305" s="38" t="n">
        <v>42070</v>
      </c>
      <c r="P1305" s="39" t="n">
        <v>1910000</v>
      </c>
      <c r="Q1305" s="37" t="n">
        <v>8</v>
      </c>
      <c r="R1305" s="37" t="s">
        <v>187</v>
      </c>
      <c r="S1305" s="37" t="s">
        <v>114</v>
      </c>
      <c r="T1305" s="37" t="s">
        <v>765</v>
      </c>
      <c r="U1305" s="37" t="s">
        <v>52</v>
      </c>
      <c r="V1305" s="37" t="n">
        <f aca="false">IF(O1305="","",YEAR(O1305))</f>
        <v>2015</v>
      </c>
      <c r="W1305" s="37" t="str">
        <f aca="false">IF(E1305&lt;25,"21-24",IF(E1305&lt;30,"25-29",IF(E1305&lt;35,"30-34",IF(E1305&lt;40,"35-39",IF(E1305&lt;45,"40-44","45+")))))</f>
        <v>35-39</v>
      </c>
    </row>
    <row r="1306" customFormat="false" ht="15" hidden="false" customHeight="false" outlineLevel="0" collapsed="false">
      <c r="A1306" s="37" t="s">
        <v>1191</v>
      </c>
      <c r="B1306" s="37" t="s">
        <v>468</v>
      </c>
      <c r="C1306" s="37" t="s">
        <v>387</v>
      </c>
      <c r="D1306" s="37" t="s">
        <v>82</v>
      </c>
      <c r="E1306" s="37" t="n">
        <v>39</v>
      </c>
      <c r="F1306" s="37" t="s">
        <v>100</v>
      </c>
      <c r="G1306" s="37" t="s">
        <v>94</v>
      </c>
      <c r="H1306" s="37" t="s">
        <v>321</v>
      </c>
      <c r="I1306" s="37" t="s">
        <v>63</v>
      </c>
      <c r="J1306" s="37" t="s">
        <v>529</v>
      </c>
      <c r="K1306" s="37" t="s">
        <v>78</v>
      </c>
      <c r="L1306" s="37" t="s">
        <v>106</v>
      </c>
      <c r="M1306" s="37" t="s">
        <v>87</v>
      </c>
      <c r="N1306" s="37" t="s">
        <v>91</v>
      </c>
      <c r="O1306" s="38" t="n">
        <v>42128</v>
      </c>
      <c r="P1306" s="39" t="n">
        <v>3138000</v>
      </c>
      <c r="Q1306" s="37" t="n">
        <v>18</v>
      </c>
      <c r="R1306" s="37" t="s">
        <v>187</v>
      </c>
      <c r="S1306" s="37" t="s">
        <v>111</v>
      </c>
      <c r="T1306" s="37" t="s">
        <v>602</v>
      </c>
      <c r="U1306" s="37" t="s">
        <v>52</v>
      </c>
      <c r="V1306" s="37" t="n">
        <f aca="false">IF(O1306="","",YEAR(O1306))</f>
        <v>2015</v>
      </c>
      <c r="W1306" s="37" t="str">
        <f aca="false">IF(E1306&lt;25,"21-24",IF(E1306&lt;30,"25-29",IF(E1306&lt;35,"30-34",IF(E1306&lt;40,"35-39",IF(E1306&lt;45,"40-44","45+")))))</f>
        <v>35-39</v>
      </c>
    </row>
    <row r="1307" customFormat="false" ht="15" hidden="false" customHeight="false" outlineLevel="0" collapsed="false">
      <c r="A1307" s="37" t="s">
        <v>1551</v>
      </c>
      <c r="B1307" s="37" t="s">
        <v>537</v>
      </c>
      <c r="C1307" s="37" t="s">
        <v>365</v>
      </c>
      <c r="D1307" s="37" t="s">
        <v>83</v>
      </c>
      <c r="E1307" s="37" t="n">
        <v>36</v>
      </c>
      <c r="F1307" s="37" t="s">
        <v>101</v>
      </c>
      <c r="G1307" s="37" t="s">
        <v>94</v>
      </c>
      <c r="H1307" s="37" t="s">
        <v>325</v>
      </c>
      <c r="I1307" s="37" t="s">
        <v>67</v>
      </c>
      <c r="J1307" s="37" t="s">
        <v>664</v>
      </c>
      <c r="K1307" s="37" t="s">
        <v>78</v>
      </c>
      <c r="L1307" s="37" t="s">
        <v>104</v>
      </c>
      <c r="M1307" s="37" t="s">
        <v>87</v>
      </c>
      <c r="N1307" s="37" t="s">
        <v>90</v>
      </c>
      <c r="O1307" s="38" t="n">
        <v>43025</v>
      </c>
      <c r="P1307" s="39" t="n">
        <v>3419000</v>
      </c>
      <c r="Q1307" s="37" t="n">
        <v>33</v>
      </c>
      <c r="R1307" s="37" t="s">
        <v>187</v>
      </c>
      <c r="S1307" s="37" t="s">
        <v>114</v>
      </c>
      <c r="T1307" s="37" t="s">
        <v>1227</v>
      </c>
      <c r="U1307" s="37" t="s">
        <v>52</v>
      </c>
      <c r="V1307" s="37" t="n">
        <f aca="false">IF(O1307="","",YEAR(O1307))</f>
        <v>2017</v>
      </c>
      <c r="W1307" s="37" t="str">
        <f aca="false">IF(E1307&lt;25,"21-24",IF(E1307&lt;30,"25-29",IF(E1307&lt;35,"30-34",IF(E1307&lt;40,"35-39",IF(E1307&lt;45,"40-44","45+")))))</f>
        <v>35-39</v>
      </c>
    </row>
    <row r="1308" customFormat="false" ht="15" hidden="false" customHeight="false" outlineLevel="0" collapsed="false">
      <c r="A1308" s="37" t="s">
        <v>1795</v>
      </c>
      <c r="B1308" s="37" t="s">
        <v>432</v>
      </c>
      <c r="C1308" s="37" t="s">
        <v>469</v>
      </c>
      <c r="D1308" s="37" t="s">
        <v>83</v>
      </c>
      <c r="E1308" s="37" t="n">
        <v>29</v>
      </c>
      <c r="F1308" s="37" t="s">
        <v>100</v>
      </c>
      <c r="G1308" s="37" t="s">
        <v>95</v>
      </c>
      <c r="H1308" s="37" t="s">
        <v>326</v>
      </c>
      <c r="I1308" s="37" t="s">
        <v>68</v>
      </c>
      <c r="J1308" s="37" t="s">
        <v>569</v>
      </c>
      <c r="K1308" s="37" t="s">
        <v>76</v>
      </c>
      <c r="L1308" s="37" t="s">
        <v>106</v>
      </c>
      <c r="M1308" s="37" t="s">
        <v>88</v>
      </c>
      <c r="N1308" s="37" t="s">
        <v>90</v>
      </c>
      <c r="O1308" s="38" t="n">
        <v>46220</v>
      </c>
      <c r="P1308" s="39" t="n">
        <v>1000000</v>
      </c>
      <c r="Q1308" s="37" t="n">
        <v>6</v>
      </c>
      <c r="R1308" s="37" t="s">
        <v>187</v>
      </c>
      <c r="S1308" s="37" t="s">
        <v>112</v>
      </c>
      <c r="T1308" s="37" t="s">
        <v>1420</v>
      </c>
      <c r="U1308" s="37" t="s">
        <v>52</v>
      </c>
      <c r="V1308" s="37" t="n">
        <f aca="false">IF(O1308="","",YEAR(O1308))</f>
        <v>2026</v>
      </c>
      <c r="W1308" s="37" t="str">
        <f aca="false">IF(E1308&lt;25,"21-24",IF(E1308&lt;30,"25-29",IF(E1308&lt;35,"30-34",IF(E1308&lt;40,"35-39",IF(E1308&lt;45,"40-44","45+")))))</f>
        <v>25-29</v>
      </c>
    </row>
    <row r="1309" customFormat="false" ht="15" hidden="false" customHeight="false" outlineLevel="0" collapsed="false">
      <c r="A1309" s="37" t="s">
        <v>1796</v>
      </c>
      <c r="B1309" s="37" t="s">
        <v>419</v>
      </c>
      <c r="C1309" s="37" t="s">
        <v>375</v>
      </c>
      <c r="D1309" s="37" t="s">
        <v>82</v>
      </c>
      <c r="E1309" s="37" t="n">
        <v>29</v>
      </c>
      <c r="F1309" s="37" t="s">
        <v>100</v>
      </c>
      <c r="G1309" s="37" t="s">
        <v>94</v>
      </c>
      <c r="H1309" s="37" t="s">
        <v>325</v>
      </c>
      <c r="I1309" s="37" t="s">
        <v>67</v>
      </c>
      <c r="J1309" s="37" t="s">
        <v>357</v>
      </c>
      <c r="K1309" s="37" t="s">
        <v>75</v>
      </c>
      <c r="L1309" s="37" t="s">
        <v>104</v>
      </c>
      <c r="M1309" s="37" t="s">
        <v>88</v>
      </c>
      <c r="N1309" s="37" t="s">
        <v>90</v>
      </c>
      <c r="O1309" s="38" t="n">
        <v>44764</v>
      </c>
      <c r="P1309" s="39" t="n">
        <v>427000</v>
      </c>
      <c r="Q1309" s="37" t="n">
        <v>2</v>
      </c>
      <c r="R1309" s="37" t="s">
        <v>185</v>
      </c>
      <c r="S1309" s="37" t="s">
        <v>112</v>
      </c>
      <c r="T1309" s="37" t="s">
        <v>877</v>
      </c>
      <c r="U1309" s="37" t="s">
        <v>52</v>
      </c>
      <c r="V1309" s="37" t="n">
        <f aca="false">IF(O1309="","",YEAR(O1309))</f>
        <v>2022</v>
      </c>
      <c r="W1309" s="37" t="str">
        <f aca="false">IF(E1309&lt;25,"21-24",IF(E1309&lt;30,"25-29",IF(E1309&lt;35,"30-34",IF(E1309&lt;40,"35-39",IF(E1309&lt;45,"40-44","45+")))))</f>
        <v>25-29</v>
      </c>
    </row>
    <row r="1310" customFormat="false" ht="15" hidden="false" customHeight="false" outlineLevel="0" collapsed="false">
      <c r="A1310" s="37" t="s">
        <v>1651</v>
      </c>
      <c r="B1310" s="37" t="s">
        <v>576</v>
      </c>
      <c r="C1310" s="37" t="s">
        <v>365</v>
      </c>
      <c r="D1310" s="37" t="s">
        <v>82</v>
      </c>
      <c r="E1310" s="37" t="n">
        <v>34</v>
      </c>
      <c r="F1310" s="37" t="s">
        <v>101</v>
      </c>
      <c r="G1310" s="37" t="s">
        <v>94</v>
      </c>
      <c r="H1310" s="37" t="s">
        <v>326</v>
      </c>
      <c r="I1310" s="37" t="s">
        <v>68</v>
      </c>
      <c r="J1310" s="37" t="s">
        <v>789</v>
      </c>
      <c r="K1310" s="37" t="s">
        <v>78</v>
      </c>
      <c r="L1310" s="37" t="s">
        <v>106</v>
      </c>
      <c r="M1310" s="37" t="s">
        <v>87</v>
      </c>
      <c r="N1310" s="37" t="s">
        <v>90</v>
      </c>
      <c r="O1310" s="38" t="n">
        <v>45830</v>
      </c>
      <c r="P1310" s="39" t="n">
        <v>3749000</v>
      </c>
      <c r="Q1310" s="37" t="n">
        <v>9</v>
      </c>
      <c r="R1310" s="37" t="s">
        <v>187</v>
      </c>
      <c r="S1310" s="37" t="s">
        <v>113</v>
      </c>
      <c r="T1310" s="37" t="s">
        <v>1299</v>
      </c>
      <c r="U1310" s="37" t="s">
        <v>52</v>
      </c>
      <c r="V1310" s="37" t="n">
        <f aca="false">IF(O1310="","",YEAR(O1310))</f>
        <v>2025</v>
      </c>
      <c r="W1310" s="37" t="str">
        <f aca="false">IF(E1310&lt;25,"21-24",IF(E1310&lt;30,"25-29",IF(E1310&lt;35,"30-34",IF(E1310&lt;40,"35-39",IF(E1310&lt;45,"40-44","45+")))))</f>
        <v>30-34</v>
      </c>
    </row>
    <row r="1311" customFormat="false" ht="15" hidden="false" customHeight="false" outlineLevel="0" collapsed="false">
      <c r="A1311" s="37" t="s">
        <v>1797</v>
      </c>
      <c r="B1311" s="37" t="s">
        <v>507</v>
      </c>
      <c r="C1311" s="37" t="s">
        <v>453</v>
      </c>
      <c r="D1311" s="37" t="s">
        <v>82</v>
      </c>
      <c r="E1311" s="37" t="n">
        <v>31</v>
      </c>
      <c r="F1311" s="37" t="s">
        <v>100</v>
      </c>
      <c r="G1311" s="37" t="s">
        <v>94</v>
      </c>
      <c r="H1311" s="37" t="s">
        <v>325</v>
      </c>
      <c r="I1311" s="37" t="s">
        <v>67</v>
      </c>
      <c r="J1311" s="37" t="s">
        <v>716</v>
      </c>
      <c r="K1311" s="37" t="s">
        <v>76</v>
      </c>
      <c r="L1311" s="37" t="s">
        <v>105</v>
      </c>
      <c r="M1311" s="37" t="s">
        <v>87</v>
      </c>
      <c r="N1311" s="37" t="s">
        <v>90</v>
      </c>
      <c r="O1311" s="38" t="n">
        <v>43557</v>
      </c>
      <c r="P1311" s="39" t="n">
        <v>846000</v>
      </c>
      <c r="Q1311" s="37" t="n">
        <v>13</v>
      </c>
      <c r="R1311" s="37" t="s">
        <v>185</v>
      </c>
      <c r="S1311" s="37" t="s">
        <v>112</v>
      </c>
      <c r="T1311" s="37" t="s">
        <v>985</v>
      </c>
      <c r="U1311" s="37" t="s">
        <v>53</v>
      </c>
      <c r="V1311" s="37" t="n">
        <f aca="false">IF(O1311="","",YEAR(O1311))</f>
        <v>2019</v>
      </c>
      <c r="W1311" s="37" t="str">
        <f aca="false">IF(E1311&lt;25,"21-24",IF(E1311&lt;30,"25-29",IF(E1311&lt;35,"30-34",IF(E1311&lt;40,"35-39",IF(E1311&lt;45,"40-44","45+")))))</f>
        <v>30-34</v>
      </c>
    </row>
    <row r="1312" customFormat="false" ht="15" hidden="false" customHeight="false" outlineLevel="0" collapsed="false">
      <c r="A1312" s="37" t="s">
        <v>1798</v>
      </c>
      <c r="B1312" s="37" t="s">
        <v>537</v>
      </c>
      <c r="C1312" s="37" t="s">
        <v>351</v>
      </c>
      <c r="D1312" s="37" t="s">
        <v>82</v>
      </c>
      <c r="E1312" s="37" t="n">
        <v>23</v>
      </c>
      <c r="F1312" s="37" t="s">
        <v>100</v>
      </c>
      <c r="G1312" s="37" t="s">
        <v>95</v>
      </c>
      <c r="H1312" s="37" t="s">
        <v>324</v>
      </c>
      <c r="I1312" s="37" t="s">
        <v>66</v>
      </c>
      <c r="J1312" s="37" t="s">
        <v>504</v>
      </c>
      <c r="K1312" s="37" t="s">
        <v>75</v>
      </c>
      <c r="L1312" s="37" t="s">
        <v>106</v>
      </c>
      <c r="M1312" s="37" t="s">
        <v>88</v>
      </c>
      <c r="N1312" s="37" t="s">
        <v>90</v>
      </c>
      <c r="O1312" s="38" t="n">
        <v>45956</v>
      </c>
      <c r="P1312" s="39" t="n">
        <v>491000</v>
      </c>
      <c r="Q1312" s="37" t="n">
        <v>16</v>
      </c>
      <c r="R1312" s="37" t="s">
        <v>187</v>
      </c>
      <c r="S1312" s="37" t="s">
        <v>111</v>
      </c>
      <c r="T1312" s="37" t="s">
        <v>862</v>
      </c>
      <c r="U1312" s="37" t="s">
        <v>52</v>
      </c>
      <c r="V1312" s="37" t="n">
        <f aca="false">IF(O1312="","",YEAR(O1312))</f>
        <v>2025</v>
      </c>
      <c r="W1312" s="37" t="str">
        <f aca="false">IF(E1312&lt;25,"21-24",IF(E1312&lt;30,"25-29",IF(E1312&lt;35,"30-34",IF(E1312&lt;40,"35-39",IF(E1312&lt;45,"40-44","45+")))))</f>
        <v>21-24</v>
      </c>
    </row>
    <row r="1313" customFormat="false" ht="15" hidden="false" customHeight="false" outlineLevel="0" collapsed="false">
      <c r="A1313" s="37" t="s">
        <v>1365</v>
      </c>
      <c r="B1313" s="37" t="s">
        <v>350</v>
      </c>
      <c r="C1313" s="37" t="s">
        <v>396</v>
      </c>
      <c r="D1313" s="37" t="s">
        <v>82</v>
      </c>
      <c r="E1313" s="37" t="n">
        <v>45</v>
      </c>
      <c r="F1313" s="37" t="s">
        <v>101</v>
      </c>
      <c r="G1313" s="37" t="s">
        <v>94</v>
      </c>
      <c r="H1313" s="37" t="s">
        <v>320</v>
      </c>
      <c r="I1313" s="37" t="s">
        <v>62</v>
      </c>
      <c r="J1313" s="37" t="s">
        <v>420</v>
      </c>
      <c r="K1313" s="37" t="s">
        <v>78</v>
      </c>
      <c r="L1313" s="37" t="s">
        <v>106</v>
      </c>
      <c r="M1313" s="37" t="s">
        <v>87</v>
      </c>
      <c r="N1313" s="37" t="s">
        <v>91</v>
      </c>
      <c r="O1313" s="38" t="n">
        <v>42801</v>
      </c>
      <c r="P1313" s="39" t="n">
        <v>3238000</v>
      </c>
      <c r="Q1313" s="37" t="n">
        <v>8</v>
      </c>
      <c r="R1313" s="37" t="s">
        <v>187</v>
      </c>
      <c r="S1313" s="37" t="s">
        <v>114</v>
      </c>
      <c r="T1313" s="37" t="s">
        <v>800</v>
      </c>
      <c r="U1313" s="37" t="s">
        <v>52</v>
      </c>
      <c r="V1313" s="37" t="n">
        <f aca="false">IF(O1313="","",YEAR(O1313))</f>
        <v>2017</v>
      </c>
      <c r="W1313" s="37" t="str">
        <f aca="false">IF(E1313&lt;25,"21-24",IF(E1313&lt;30,"25-29",IF(E1313&lt;35,"30-34",IF(E1313&lt;40,"35-39",IF(E1313&lt;45,"40-44","45+")))))</f>
        <v>45+</v>
      </c>
    </row>
    <row r="1314" customFormat="false" ht="15" hidden="false" customHeight="false" outlineLevel="0" collapsed="false">
      <c r="A1314" s="37" t="s">
        <v>1799</v>
      </c>
      <c r="B1314" s="37" t="s">
        <v>519</v>
      </c>
      <c r="C1314" s="37" t="s">
        <v>351</v>
      </c>
      <c r="D1314" s="37" t="s">
        <v>83</v>
      </c>
      <c r="E1314" s="37" t="n">
        <v>33</v>
      </c>
      <c r="F1314" s="37" t="s">
        <v>100</v>
      </c>
      <c r="G1314" s="37" t="s">
        <v>95</v>
      </c>
      <c r="H1314" s="37" t="s">
        <v>318</v>
      </c>
      <c r="I1314" s="37" t="s">
        <v>60</v>
      </c>
      <c r="J1314" s="37" t="s">
        <v>393</v>
      </c>
      <c r="K1314" s="37" t="s">
        <v>77</v>
      </c>
      <c r="L1314" s="37" t="s">
        <v>106</v>
      </c>
      <c r="M1314" s="37" t="s">
        <v>86</v>
      </c>
      <c r="N1314" s="37" t="s">
        <v>90</v>
      </c>
      <c r="O1314" s="38" t="n">
        <v>42309</v>
      </c>
      <c r="P1314" s="39" t="n">
        <v>2066000</v>
      </c>
      <c r="Q1314" s="37" t="n">
        <v>9</v>
      </c>
      <c r="R1314" s="37" t="s">
        <v>187</v>
      </c>
      <c r="S1314" s="37" t="s">
        <v>115</v>
      </c>
      <c r="T1314" s="37" t="s">
        <v>829</v>
      </c>
      <c r="U1314" s="37" t="s">
        <v>52</v>
      </c>
      <c r="V1314" s="37" t="n">
        <f aca="false">IF(O1314="","",YEAR(O1314))</f>
        <v>2015</v>
      </c>
      <c r="W1314" s="37" t="str">
        <f aca="false">IF(E1314&lt;25,"21-24",IF(E1314&lt;30,"25-29",IF(E1314&lt;35,"30-34",IF(E1314&lt;40,"35-39",IF(E1314&lt;45,"40-44","45+")))))</f>
        <v>30-34</v>
      </c>
    </row>
    <row r="1315" customFormat="false" ht="15" hidden="false" customHeight="false" outlineLevel="0" collapsed="false">
      <c r="A1315" s="37" t="s">
        <v>1535</v>
      </c>
      <c r="B1315" s="37" t="s">
        <v>402</v>
      </c>
      <c r="C1315" s="37" t="s">
        <v>453</v>
      </c>
      <c r="D1315" s="37" t="s">
        <v>83</v>
      </c>
      <c r="E1315" s="37" t="n">
        <v>40</v>
      </c>
      <c r="F1315" s="37" t="s">
        <v>100</v>
      </c>
      <c r="G1315" s="37" t="s">
        <v>95</v>
      </c>
      <c r="H1315" s="37" t="s">
        <v>321</v>
      </c>
      <c r="I1315" s="37" t="s">
        <v>63</v>
      </c>
      <c r="J1315" s="37" t="s">
        <v>529</v>
      </c>
      <c r="K1315" s="37" t="s">
        <v>78</v>
      </c>
      <c r="L1315" s="37" t="s">
        <v>109</v>
      </c>
      <c r="M1315" s="37" t="s">
        <v>86</v>
      </c>
      <c r="N1315" s="37" t="s">
        <v>90</v>
      </c>
      <c r="O1315" s="38" t="n">
        <v>41973</v>
      </c>
      <c r="P1315" s="39" t="n">
        <v>2951000</v>
      </c>
      <c r="Q1315" s="37" t="n">
        <v>14</v>
      </c>
      <c r="R1315" s="37" t="s">
        <v>187</v>
      </c>
      <c r="S1315" s="37" t="s">
        <v>112</v>
      </c>
      <c r="T1315" s="37" t="s">
        <v>673</v>
      </c>
      <c r="U1315" s="37" t="s">
        <v>53</v>
      </c>
      <c r="V1315" s="37" t="n">
        <f aca="false">IF(O1315="","",YEAR(O1315))</f>
        <v>2014</v>
      </c>
      <c r="W1315" s="37" t="str">
        <f aca="false">IF(E1315&lt;25,"21-24",IF(E1315&lt;30,"25-29",IF(E1315&lt;35,"30-34",IF(E1315&lt;40,"35-39",IF(E1315&lt;45,"40-44","45+")))))</f>
        <v>40-44</v>
      </c>
    </row>
    <row r="1316" customFormat="false" ht="15" hidden="false" customHeight="false" outlineLevel="0" collapsed="false">
      <c r="A1316" s="37" t="s">
        <v>1800</v>
      </c>
      <c r="B1316" s="37" t="s">
        <v>519</v>
      </c>
      <c r="C1316" s="37" t="s">
        <v>433</v>
      </c>
      <c r="D1316" s="37" t="s">
        <v>82</v>
      </c>
      <c r="E1316" s="37" t="n">
        <v>33</v>
      </c>
      <c r="F1316" s="37" t="s">
        <v>101</v>
      </c>
      <c r="G1316" s="37" t="s">
        <v>96</v>
      </c>
      <c r="H1316" s="37" t="s">
        <v>321</v>
      </c>
      <c r="I1316" s="37" t="s">
        <v>63</v>
      </c>
      <c r="J1316" s="37" t="s">
        <v>388</v>
      </c>
      <c r="K1316" s="37" t="s">
        <v>77</v>
      </c>
      <c r="L1316" s="37" t="s">
        <v>107</v>
      </c>
      <c r="M1316" s="37" t="s">
        <v>87</v>
      </c>
      <c r="N1316" s="37" t="s">
        <v>90</v>
      </c>
      <c r="O1316" s="38" t="n">
        <v>45682</v>
      </c>
      <c r="P1316" s="39" t="n">
        <v>1752000</v>
      </c>
      <c r="Q1316" s="37" t="n">
        <v>16</v>
      </c>
      <c r="R1316" s="37" t="s">
        <v>187</v>
      </c>
      <c r="S1316" s="37" t="s">
        <v>113</v>
      </c>
      <c r="T1316" s="37" t="s">
        <v>389</v>
      </c>
      <c r="U1316" s="37" t="s">
        <v>52</v>
      </c>
      <c r="V1316" s="37" t="n">
        <f aca="false">IF(O1316="","",YEAR(O1316))</f>
        <v>2025</v>
      </c>
      <c r="W1316" s="37" t="str">
        <f aca="false">IF(E1316&lt;25,"21-24",IF(E1316&lt;30,"25-29",IF(E1316&lt;35,"30-34",IF(E1316&lt;40,"35-39",IF(E1316&lt;45,"40-44","45+")))))</f>
        <v>30-34</v>
      </c>
    </row>
    <row r="1317" customFormat="false" ht="15" hidden="false" customHeight="false" outlineLevel="0" collapsed="false">
      <c r="A1317" s="37" t="s">
        <v>1801</v>
      </c>
      <c r="B1317" s="37" t="s">
        <v>432</v>
      </c>
      <c r="C1317" s="37" t="s">
        <v>383</v>
      </c>
      <c r="D1317" s="37" t="s">
        <v>82</v>
      </c>
      <c r="E1317" s="37" t="n">
        <v>39</v>
      </c>
      <c r="F1317" s="37" t="s">
        <v>100</v>
      </c>
      <c r="G1317" s="37" t="s">
        <v>95</v>
      </c>
      <c r="H1317" s="37" t="s">
        <v>321</v>
      </c>
      <c r="I1317" s="37" t="s">
        <v>63</v>
      </c>
      <c r="J1317" s="37" t="s">
        <v>626</v>
      </c>
      <c r="K1317" s="37" t="s">
        <v>77</v>
      </c>
      <c r="L1317" s="37" t="s">
        <v>104</v>
      </c>
      <c r="M1317" s="37" t="s">
        <v>87</v>
      </c>
      <c r="N1317" s="37" t="s">
        <v>90</v>
      </c>
      <c r="O1317" s="38" t="n">
        <v>43137</v>
      </c>
      <c r="P1317" s="39" t="n">
        <v>2249000</v>
      </c>
      <c r="Q1317" s="37" t="n">
        <v>15</v>
      </c>
      <c r="R1317" s="37" t="s">
        <v>187</v>
      </c>
      <c r="S1317" s="37" t="s">
        <v>111</v>
      </c>
      <c r="T1317" s="37" t="s">
        <v>930</v>
      </c>
      <c r="U1317" s="37" t="s">
        <v>53</v>
      </c>
      <c r="V1317" s="37" t="n">
        <f aca="false">IF(O1317="","",YEAR(O1317))</f>
        <v>2018</v>
      </c>
      <c r="W1317" s="37" t="str">
        <f aca="false">IF(E1317&lt;25,"21-24",IF(E1317&lt;30,"25-29",IF(E1317&lt;35,"30-34",IF(E1317&lt;40,"35-39",IF(E1317&lt;45,"40-44","45+")))))</f>
        <v>35-39</v>
      </c>
    </row>
    <row r="1318" customFormat="false" ht="15" hidden="false" customHeight="false" outlineLevel="0" collapsed="false">
      <c r="A1318" s="37" t="s">
        <v>1802</v>
      </c>
      <c r="B1318" s="37" t="s">
        <v>369</v>
      </c>
      <c r="C1318" s="37" t="s">
        <v>370</v>
      </c>
      <c r="D1318" s="37" t="s">
        <v>82</v>
      </c>
      <c r="E1318" s="37" t="n">
        <v>24</v>
      </c>
      <c r="F1318" s="37" t="s">
        <v>101</v>
      </c>
      <c r="G1318" s="37" t="s">
        <v>94</v>
      </c>
      <c r="H1318" s="37" t="s">
        <v>318</v>
      </c>
      <c r="I1318" s="37" t="s">
        <v>60</v>
      </c>
      <c r="J1318" s="37" t="s">
        <v>366</v>
      </c>
      <c r="K1318" s="37" t="s">
        <v>76</v>
      </c>
      <c r="L1318" s="37" t="s">
        <v>108</v>
      </c>
      <c r="M1318" s="37" t="s">
        <v>87</v>
      </c>
      <c r="N1318" s="37" t="s">
        <v>90</v>
      </c>
      <c r="O1318" s="38" t="n">
        <v>45361</v>
      </c>
      <c r="P1318" s="39" t="n">
        <v>1271000</v>
      </c>
      <c r="Q1318" s="37" t="n">
        <v>28</v>
      </c>
      <c r="R1318" s="37" t="s">
        <v>187</v>
      </c>
      <c r="S1318" s="37" t="s">
        <v>114</v>
      </c>
      <c r="T1318" s="37" t="s">
        <v>397</v>
      </c>
      <c r="U1318" s="37" t="s">
        <v>52</v>
      </c>
      <c r="V1318" s="37" t="n">
        <f aca="false">IF(O1318="","",YEAR(O1318))</f>
        <v>2024</v>
      </c>
      <c r="W1318" s="37" t="str">
        <f aca="false">IF(E1318&lt;25,"21-24",IF(E1318&lt;30,"25-29",IF(E1318&lt;35,"30-34",IF(E1318&lt;40,"35-39",IF(E1318&lt;45,"40-44","45+")))))</f>
        <v>21-24</v>
      </c>
    </row>
    <row r="1319" customFormat="false" ht="15" hidden="false" customHeight="false" outlineLevel="0" collapsed="false">
      <c r="A1319" s="37" t="s">
        <v>676</v>
      </c>
      <c r="B1319" s="37" t="s">
        <v>593</v>
      </c>
      <c r="C1319" s="37" t="s">
        <v>383</v>
      </c>
      <c r="D1319" s="37" t="s">
        <v>82</v>
      </c>
      <c r="E1319" s="37" t="n">
        <v>40</v>
      </c>
      <c r="F1319" s="37" t="s">
        <v>100</v>
      </c>
      <c r="G1319" s="37" t="s">
        <v>94</v>
      </c>
      <c r="H1319" s="37" t="s">
        <v>321</v>
      </c>
      <c r="I1319" s="37" t="s">
        <v>63</v>
      </c>
      <c r="J1319" s="37" t="s">
        <v>529</v>
      </c>
      <c r="K1319" s="37" t="s">
        <v>78</v>
      </c>
      <c r="L1319" s="37" t="s">
        <v>104</v>
      </c>
      <c r="M1319" s="37" t="s">
        <v>86</v>
      </c>
      <c r="N1319" s="37" t="s">
        <v>90</v>
      </c>
      <c r="O1319" s="38" t="n">
        <v>42737</v>
      </c>
      <c r="P1319" s="39" t="n">
        <v>3570000</v>
      </c>
      <c r="Q1319" s="37" t="n">
        <v>11</v>
      </c>
      <c r="R1319" s="37" t="s">
        <v>187</v>
      </c>
      <c r="S1319" s="37" t="s">
        <v>111</v>
      </c>
      <c r="T1319" s="37" t="s">
        <v>609</v>
      </c>
      <c r="U1319" s="37" t="s">
        <v>53</v>
      </c>
      <c r="V1319" s="37" t="n">
        <f aca="false">IF(O1319="","",YEAR(O1319))</f>
        <v>2017</v>
      </c>
      <c r="W1319" s="37" t="str">
        <f aca="false">IF(E1319&lt;25,"21-24",IF(E1319&lt;30,"25-29",IF(E1319&lt;35,"30-34",IF(E1319&lt;40,"35-39",IF(E1319&lt;45,"40-44","45+")))))</f>
        <v>40-44</v>
      </c>
    </row>
    <row r="1320" customFormat="false" ht="15" hidden="false" customHeight="false" outlineLevel="0" collapsed="false">
      <c r="A1320" s="37" t="s">
        <v>1803</v>
      </c>
      <c r="B1320" s="37" t="s">
        <v>468</v>
      </c>
      <c r="C1320" s="37" t="s">
        <v>516</v>
      </c>
      <c r="D1320" s="37" t="s">
        <v>83</v>
      </c>
      <c r="E1320" s="37" t="n">
        <v>27</v>
      </c>
      <c r="F1320" s="37" t="s">
        <v>101</v>
      </c>
      <c r="G1320" s="37" t="s">
        <v>97</v>
      </c>
      <c r="H1320" s="37" t="s">
        <v>318</v>
      </c>
      <c r="I1320" s="37" t="s">
        <v>60</v>
      </c>
      <c r="J1320" s="37" t="s">
        <v>384</v>
      </c>
      <c r="K1320" s="37" t="s">
        <v>76</v>
      </c>
      <c r="L1320" s="37" t="s">
        <v>106</v>
      </c>
      <c r="M1320" s="37" t="s">
        <v>87</v>
      </c>
      <c r="N1320" s="37" t="s">
        <v>90</v>
      </c>
      <c r="O1320" s="38" t="n">
        <v>45766</v>
      </c>
      <c r="P1320" s="39" t="n">
        <v>1397000</v>
      </c>
      <c r="Q1320" s="37" t="n">
        <v>5</v>
      </c>
      <c r="R1320" s="37" t="s">
        <v>187</v>
      </c>
      <c r="S1320" s="37" t="s">
        <v>112</v>
      </c>
      <c r="T1320" s="37" t="s">
        <v>1497</v>
      </c>
      <c r="U1320" s="37" t="s">
        <v>52</v>
      </c>
      <c r="V1320" s="37" t="n">
        <f aca="false">IF(O1320="","",YEAR(O1320))</f>
        <v>2025</v>
      </c>
      <c r="W1320" s="37" t="str">
        <f aca="false">IF(E1320&lt;25,"21-24",IF(E1320&lt;30,"25-29",IF(E1320&lt;35,"30-34",IF(E1320&lt;40,"35-39",IF(E1320&lt;45,"40-44","45+")))))</f>
        <v>25-29</v>
      </c>
    </row>
    <row r="1321" customFormat="false" ht="15" hidden="false" customHeight="false" outlineLevel="0" collapsed="false">
      <c r="A1321" s="37" t="s">
        <v>1804</v>
      </c>
      <c r="B1321" s="37" t="s">
        <v>488</v>
      </c>
      <c r="C1321" s="37" t="s">
        <v>516</v>
      </c>
      <c r="D1321" s="37" t="s">
        <v>83</v>
      </c>
      <c r="E1321" s="37" t="n">
        <v>37</v>
      </c>
      <c r="F1321" s="37" t="s">
        <v>101</v>
      </c>
      <c r="G1321" s="37" t="s">
        <v>96</v>
      </c>
      <c r="H1321" s="37" t="s">
        <v>318</v>
      </c>
      <c r="I1321" s="37" t="s">
        <v>60</v>
      </c>
      <c r="J1321" s="37" t="s">
        <v>393</v>
      </c>
      <c r="K1321" s="37" t="s">
        <v>77</v>
      </c>
      <c r="L1321" s="37" t="s">
        <v>106</v>
      </c>
      <c r="M1321" s="37" t="s">
        <v>87</v>
      </c>
      <c r="N1321" s="37" t="s">
        <v>90</v>
      </c>
      <c r="O1321" s="38" t="n">
        <v>45473</v>
      </c>
      <c r="P1321" s="39" t="n">
        <v>1780000</v>
      </c>
      <c r="Q1321" s="37" t="n">
        <v>45</v>
      </c>
      <c r="R1321" s="37" t="s">
        <v>187</v>
      </c>
      <c r="S1321" s="37" t="s">
        <v>113</v>
      </c>
      <c r="T1321" s="37" t="s">
        <v>1051</v>
      </c>
      <c r="U1321" s="37" t="s">
        <v>53</v>
      </c>
      <c r="V1321" s="37" t="n">
        <f aca="false">IF(O1321="","",YEAR(O1321))</f>
        <v>2024</v>
      </c>
      <c r="W1321" s="37" t="str">
        <f aca="false">IF(E1321&lt;25,"21-24",IF(E1321&lt;30,"25-29",IF(E1321&lt;35,"30-34",IF(E1321&lt;40,"35-39",IF(E1321&lt;45,"40-44","45+")))))</f>
        <v>35-39</v>
      </c>
    </row>
    <row r="1322" customFormat="false" ht="15" hidden="false" customHeight="false" outlineLevel="0" collapsed="false">
      <c r="A1322" s="37" t="s">
        <v>1805</v>
      </c>
      <c r="B1322" s="37" t="s">
        <v>494</v>
      </c>
      <c r="C1322" s="37" t="s">
        <v>426</v>
      </c>
      <c r="D1322" s="37" t="s">
        <v>83</v>
      </c>
      <c r="E1322" s="37" t="n">
        <v>22</v>
      </c>
      <c r="F1322" s="37" t="s">
        <v>100</v>
      </c>
      <c r="G1322" s="37" t="s">
        <v>94</v>
      </c>
      <c r="H1322" s="37" t="s">
        <v>326</v>
      </c>
      <c r="I1322" s="37" t="s">
        <v>68</v>
      </c>
      <c r="J1322" s="37" t="s">
        <v>569</v>
      </c>
      <c r="K1322" s="37" t="s">
        <v>76</v>
      </c>
      <c r="L1322" s="37" t="s">
        <v>105</v>
      </c>
      <c r="M1322" s="37" t="s">
        <v>87</v>
      </c>
      <c r="N1322" s="37" t="s">
        <v>90</v>
      </c>
      <c r="O1322" s="38" t="n">
        <v>46070</v>
      </c>
      <c r="P1322" s="39" t="n">
        <v>1149000</v>
      </c>
      <c r="Q1322" s="37" t="n">
        <v>12</v>
      </c>
      <c r="R1322" s="37" t="s">
        <v>185</v>
      </c>
      <c r="S1322" s="37" t="s">
        <v>113</v>
      </c>
      <c r="T1322" s="37" t="s">
        <v>998</v>
      </c>
      <c r="U1322" s="37" t="s">
        <v>52</v>
      </c>
      <c r="V1322" s="37" t="n">
        <f aca="false">IF(O1322="","",YEAR(O1322))</f>
        <v>2026</v>
      </c>
      <c r="W1322" s="37" t="str">
        <f aca="false">IF(E1322&lt;25,"21-24",IF(E1322&lt;30,"25-29",IF(E1322&lt;35,"30-34",IF(E1322&lt;40,"35-39",IF(E1322&lt;45,"40-44","45+")))))</f>
        <v>21-24</v>
      </c>
    </row>
    <row r="1323" customFormat="false" ht="15" hidden="false" customHeight="false" outlineLevel="0" collapsed="false">
      <c r="A1323" s="37" t="s">
        <v>1806</v>
      </c>
      <c r="B1323" s="37" t="s">
        <v>374</v>
      </c>
      <c r="C1323" s="37" t="s">
        <v>469</v>
      </c>
      <c r="D1323" s="37" t="s">
        <v>83</v>
      </c>
      <c r="E1323" s="37" t="n">
        <v>23</v>
      </c>
      <c r="F1323" s="37" t="s">
        <v>101</v>
      </c>
      <c r="G1323" s="37" t="s">
        <v>94</v>
      </c>
      <c r="H1323" s="37" t="s">
        <v>318</v>
      </c>
      <c r="I1323" s="37" t="s">
        <v>60</v>
      </c>
      <c r="J1323" s="37" t="s">
        <v>384</v>
      </c>
      <c r="K1323" s="37" t="s">
        <v>76</v>
      </c>
      <c r="L1323" s="37" t="s">
        <v>108</v>
      </c>
      <c r="M1323" s="37" t="s">
        <v>87</v>
      </c>
      <c r="N1323" s="37" t="s">
        <v>90</v>
      </c>
      <c r="O1323" s="38" t="n">
        <v>45988</v>
      </c>
      <c r="P1323" s="39" t="n">
        <v>865000</v>
      </c>
      <c r="Q1323" s="37" t="n">
        <v>2</v>
      </c>
      <c r="R1323" s="37" t="s">
        <v>187</v>
      </c>
      <c r="S1323" s="37" t="s">
        <v>113</v>
      </c>
      <c r="T1323" s="37" t="s">
        <v>454</v>
      </c>
      <c r="U1323" s="37" t="s">
        <v>52</v>
      </c>
      <c r="V1323" s="37" t="n">
        <f aca="false">IF(O1323="","",YEAR(O1323))</f>
        <v>2025</v>
      </c>
      <c r="W1323" s="37" t="str">
        <f aca="false">IF(E1323&lt;25,"21-24",IF(E1323&lt;30,"25-29",IF(E1323&lt;35,"30-34",IF(E1323&lt;40,"35-39",IF(E1323&lt;45,"40-44","45+")))))</f>
        <v>21-24</v>
      </c>
    </row>
    <row r="1324" customFormat="false" ht="15" hidden="false" customHeight="false" outlineLevel="0" collapsed="false">
      <c r="A1324" s="37" t="s">
        <v>1807</v>
      </c>
      <c r="B1324" s="37" t="s">
        <v>641</v>
      </c>
      <c r="C1324" s="37" t="s">
        <v>387</v>
      </c>
      <c r="D1324" s="37" t="s">
        <v>83</v>
      </c>
      <c r="E1324" s="37" t="n">
        <v>25</v>
      </c>
      <c r="F1324" s="37" t="s">
        <v>101</v>
      </c>
      <c r="G1324" s="37" t="s">
        <v>95</v>
      </c>
      <c r="H1324" s="37" t="s">
        <v>323</v>
      </c>
      <c r="I1324" s="37" t="s">
        <v>65</v>
      </c>
      <c r="J1324" s="37" t="s">
        <v>376</v>
      </c>
      <c r="K1324" s="37" t="s">
        <v>76</v>
      </c>
      <c r="L1324" s="37" t="s">
        <v>106</v>
      </c>
      <c r="M1324" s="37" t="s">
        <v>86</v>
      </c>
      <c r="N1324" s="37" t="s">
        <v>90</v>
      </c>
      <c r="O1324" s="38" t="n">
        <v>45432</v>
      </c>
      <c r="P1324" s="39" t="n">
        <v>1395000</v>
      </c>
      <c r="Q1324" s="37" t="n">
        <v>1</v>
      </c>
      <c r="R1324" s="37" t="s">
        <v>185</v>
      </c>
      <c r="S1324" s="37" t="s">
        <v>112</v>
      </c>
      <c r="T1324" s="37" t="s">
        <v>498</v>
      </c>
      <c r="U1324" s="37" t="s">
        <v>52</v>
      </c>
      <c r="V1324" s="37" t="n">
        <f aca="false">IF(O1324="","",YEAR(O1324))</f>
        <v>2024</v>
      </c>
      <c r="W1324" s="37" t="str">
        <f aca="false">IF(E1324&lt;25,"21-24",IF(E1324&lt;30,"25-29",IF(E1324&lt;35,"30-34",IF(E1324&lt;40,"35-39",IF(E1324&lt;45,"40-44","45+")))))</f>
        <v>25-29</v>
      </c>
    </row>
    <row r="1325" customFormat="false" ht="15" hidden="false" customHeight="false" outlineLevel="0" collapsed="false">
      <c r="A1325" s="37" t="s">
        <v>1808</v>
      </c>
      <c r="B1325" s="37" t="s">
        <v>515</v>
      </c>
      <c r="C1325" s="37" t="s">
        <v>370</v>
      </c>
      <c r="D1325" s="37" t="s">
        <v>82</v>
      </c>
      <c r="E1325" s="37" t="n">
        <v>27</v>
      </c>
      <c r="F1325" s="37" t="s">
        <v>100</v>
      </c>
      <c r="G1325" s="37" t="s">
        <v>95</v>
      </c>
      <c r="H1325" s="37" t="s">
        <v>321</v>
      </c>
      <c r="I1325" s="37" t="s">
        <v>63</v>
      </c>
      <c r="J1325" s="37" t="s">
        <v>371</v>
      </c>
      <c r="K1325" s="37" t="s">
        <v>75</v>
      </c>
      <c r="L1325" s="37" t="s">
        <v>106</v>
      </c>
      <c r="M1325" s="37" t="s">
        <v>87</v>
      </c>
      <c r="N1325" s="37" t="s">
        <v>90</v>
      </c>
      <c r="O1325" s="38" t="n">
        <v>44468</v>
      </c>
      <c r="P1325" s="39" t="n">
        <v>358000</v>
      </c>
      <c r="Q1325" s="37" t="n">
        <v>6</v>
      </c>
      <c r="R1325" s="37" t="s">
        <v>187</v>
      </c>
      <c r="S1325" s="37" t="s">
        <v>114</v>
      </c>
      <c r="T1325" s="37" t="s">
        <v>1494</v>
      </c>
      <c r="U1325" s="37" t="s">
        <v>52</v>
      </c>
      <c r="V1325" s="37" t="n">
        <f aca="false">IF(O1325="","",YEAR(O1325))</f>
        <v>2021</v>
      </c>
      <c r="W1325" s="37" t="str">
        <f aca="false">IF(E1325&lt;25,"21-24",IF(E1325&lt;30,"25-29",IF(E1325&lt;35,"30-34",IF(E1325&lt;40,"35-39",IF(E1325&lt;45,"40-44","45+")))))</f>
        <v>25-29</v>
      </c>
    </row>
    <row r="1326" customFormat="false" ht="15" hidden="false" customHeight="false" outlineLevel="0" collapsed="false">
      <c r="A1326" s="37" t="s">
        <v>1809</v>
      </c>
      <c r="B1326" s="37" t="s">
        <v>488</v>
      </c>
      <c r="C1326" s="37" t="s">
        <v>453</v>
      </c>
      <c r="D1326" s="37" t="s">
        <v>82</v>
      </c>
      <c r="E1326" s="37" t="n">
        <v>29</v>
      </c>
      <c r="F1326" s="37" t="s">
        <v>100</v>
      </c>
      <c r="G1326" s="37" t="s">
        <v>96</v>
      </c>
      <c r="H1326" s="37" t="s">
        <v>319</v>
      </c>
      <c r="I1326" s="37" t="s">
        <v>61</v>
      </c>
      <c r="J1326" s="37" t="s">
        <v>491</v>
      </c>
      <c r="K1326" s="37" t="s">
        <v>76</v>
      </c>
      <c r="L1326" s="37" t="s">
        <v>104</v>
      </c>
      <c r="M1326" s="37" t="s">
        <v>87</v>
      </c>
      <c r="N1326" s="37" t="s">
        <v>90</v>
      </c>
      <c r="O1326" s="38" t="n">
        <v>45420</v>
      </c>
      <c r="P1326" s="39" t="n">
        <v>1296000</v>
      </c>
      <c r="Q1326" s="37" t="n">
        <v>26</v>
      </c>
      <c r="R1326" s="37" t="s">
        <v>187</v>
      </c>
      <c r="S1326" s="37" t="s">
        <v>112</v>
      </c>
      <c r="T1326" s="37" t="s">
        <v>832</v>
      </c>
      <c r="U1326" s="37" t="s">
        <v>52</v>
      </c>
      <c r="V1326" s="37" t="n">
        <f aca="false">IF(O1326="","",YEAR(O1326))</f>
        <v>2024</v>
      </c>
      <c r="W1326" s="37" t="str">
        <f aca="false">IF(E1326&lt;25,"21-24",IF(E1326&lt;30,"25-29",IF(E1326&lt;35,"30-34",IF(E1326&lt;40,"35-39",IF(E1326&lt;45,"40-44","45+")))))</f>
        <v>25-29</v>
      </c>
    </row>
    <row r="1327" customFormat="false" ht="15" hidden="false" customHeight="false" outlineLevel="0" collapsed="false">
      <c r="A1327" s="37" t="s">
        <v>1810</v>
      </c>
      <c r="B1327" s="37" t="s">
        <v>412</v>
      </c>
      <c r="C1327" s="37" t="s">
        <v>365</v>
      </c>
      <c r="D1327" s="37" t="s">
        <v>83</v>
      </c>
      <c r="E1327" s="37" t="n">
        <v>29</v>
      </c>
      <c r="F1327" s="37" t="s">
        <v>100</v>
      </c>
      <c r="G1327" s="37" t="s">
        <v>96</v>
      </c>
      <c r="H1327" s="37" t="s">
        <v>323</v>
      </c>
      <c r="I1327" s="37" t="s">
        <v>65</v>
      </c>
      <c r="J1327" s="37" t="s">
        <v>376</v>
      </c>
      <c r="K1327" s="37" t="s">
        <v>76</v>
      </c>
      <c r="L1327" s="37" t="s">
        <v>106</v>
      </c>
      <c r="M1327" s="37" t="s">
        <v>87</v>
      </c>
      <c r="N1327" s="37" t="s">
        <v>90</v>
      </c>
      <c r="O1327" s="38" t="n">
        <v>43558</v>
      </c>
      <c r="P1327" s="39" t="n">
        <v>1136000</v>
      </c>
      <c r="Q1327" s="37" t="n">
        <v>10</v>
      </c>
      <c r="R1327" s="37" t="s">
        <v>185</v>
      </c>
      <c r="S1327" s="37" t="s">
        <v>111</v>
      </c>
      <c r="T1327" s="37" t="s">
        <v>969</v>
      </c>
      <c r="U1327" s="37" t="s">
        <v>53</v>
      </c>
      <c r="V1327" s="37" t="n">
        <f aca="false">IF(O1327="","",YEAR(O1327))</f>
        <v>2019</v>
      </c>
      <c r="W1327" s="37" t="str">
        <f aca="false">IF(E1327&lt;25,"21-24",IF(E1327&lt;30,"25-29",IF(E1327&lt;35,"30-34",IF(E1327&lt;40,"35-39",IF(E1327&lt;45,"40-44","45+")))))</f>
        <v>25-29</v>
      </c>
    </row>
    <row r="1328" customFormat="false" ht="15" hidden="false" customHeight="false" outlineLevel="0" collapsed="false">
      <c r="A1328" s="37" t="s">
        <v>1811</v>
      </c>
      <c r="B1328" s="37" t="s">
        <v>422</v>
      </c>
      <c r="C1328" s="37" t="s">
        <v>351</v>
      </c>
      <c r="D1328" s="37" t="s">
        <v>83</v>
      </c>
      <c r="E1328" s="37" t="n">
        <v>29</v>
      </c>
      <c r="F1328" s="37" t="s">
        <v>100</v>
      </c>
      <c r="G1328" s="37" t="s">
        <v>94</v>
      </c>
      <c r="H1328" s="37" t="s">
        <v>321</v>
      </c>
      <c r="I1328" s="37" t="s">
        <v>63</v>
      </c>
      <c r="J1328" s="37" t="s">
        <v>626</v>
      </c>
      <c r="K1328" s="37" t="s">
        <v>77</v>
      </c>
      <c r="L1328" s="37" t="s">
        <v>105</v>
      </c>
      <c r="M1328" s="37" t="s">
        <v>86</v>
      </c>
      <c r="N1328" s="37" t="s">
        <v>90</v>
      </c>
      <c r="O1328" s="38" t="n">
        <v>44858</v>
      </c>
      <c r="P1328" s="39" t="n">
        <v>2368000</v>
      </c>
      <c r="Q1328" s="37" t="n">
        <v>15</v>
      </c>
      <c r="R1328" s="37" t="s">
        <v>185</v>
      </c>
      <c r="S1328" s="37" t="s">
        <v>111</v>
      </c>
      <c r="T1328" s="37" t="s">
        <v>1163</v>
      </c>
      <c r="U1328" s="37" t="s">
        <v>52</v>
      </c>
      <c r="V1328" s="37" t="n">
        <f aca="false">IF(O1328="","",YEAR(O1328))</f>
        <v>2022</v>
      </c>
      <c r="W1328" s="37" t="str">
        <f aca="false">IF(E1328&lt;25,"21-24",IF(E1328&lt;30,"25-29",IF(E1328&lt;35,"30-34",IF(E1328&lt;40,"35-39",IF(E1328&lt;45,"40-44","45+")))))</f>
        <v>25-29</v>
      </c>
    </row>
    <row r="1329" customFormat="false" ht="15" hidden="false" customHeight="false" outlineLevel="0" collapsed="false">
      <c r="A1329" s="37" t="s">
        <v>1812</v>
      </c>
      <c r="B1329" s="37" t="s">
        <v>412</v>
      </c>
      <c r="C1329" s="37" t="s">
        <v>516</v>
      </c>
      <c r="D1329" s="37" t="s">
        <v>83</v>
      </c>
      <c r="E1329" s="37" t="n">
        <v>38</v>
      </c>
      <c r="F1329" s="37" t="s">
        <v>100</v>
      </c>
      <c r="G1329" s="37" t="s">
        <v>97</v>
      </c>
      <c r="H1329" s="37" t="s">
        <v>321</v>
      </c>
      <c r="I1329" s="37" t="s">
        <v>63</v>
      </c>
      <c r="J1329" s="37" t="s">
        <v>626</v>
      </c>
      <c r="K1329" s="37" t="s">
        <v>77</v>
      </c>
      <c r="L1329" s="37" t="s">
        <v>105</v>
      </c>
      <c r="M1329" s="37" t="s">
        <v>86</v>
      </c>
      <c r="N1329" s="37" t="s">
        <v>91</v>
      </c>
      <c r="O1329" s="38" t="n">
        <v>42392</v>
      </c>
      <c r="P1329" s="39" t="n">
        <v>2359000</v>
      </c>
      <c r="Q1329" s="37" t="n">
        <v>10</v>
      </c>
      <c r="R1329" s="37" t="s">
        <v>185</v>
      </c>
      <c r="S1329" s="37" t="s">
        <v>112</v>
      </c>
      <c r="T1329" s="37" t="s">
        <v>1293</v>
      </c>
      <c r="U1329" s="37" t="s">
        <v>52</v>
      </c>
      <c r="V1329" s="37" t="n">
        <f aca="false">IF(O1329="","",YEAR(O1329))</f>
        <v>2016</v>
      </c>
      <c r="W1329" s="37" t="str">
        <f aca="false">IF(E1329&lt;25,"21-24",IF(E1329&lt;30,"25-29",IF(E1329&lt;35,"30-34",IF(E1329&lt;40,"35-39",IF(E1329&lt;45,"40-44","45+")))))</f>
        <v>35-39</v>
      </c>
    </row>
    <row r="1330" customFormat="false" ht="15" hidden="false" customHeight="false" outlineLevel="0" collapsed="false">
      <c r="A1330" s="37" t="s">
        <v>1813</v>
      </c>
      <c r="B1330" s="37" t="s">
        <v>503</v>
      </c>
      <c r="C1330" s="37" t="s">
        <v>642</v>
      </c>
      <c r="D1330" s="37" t="s">
        <v>83</v>
      </c>
      <c r="E1330" s="37" t="n">
        <v>30</v>
      </c>
      <c r="F1330" s="37" t="s">
        <v>100</v>
      </c>
      <c r="G1330" s="37" t="s">
        <v>95</v>
      </c>
      <c r="H1330" s="37" t="s">
        <v>325</v>
      </c>
      <c r="I1330" s="37" t="s">
        <v>67</v>
      </c>
      <c r="J1330" s="37" t="s">
        <v>716</v>
      </c>
      <c r="K1330" s="37" t="s">
        <v>76</v>
      </c>
      <c r="L1330" s="37" t="s">
        <v>106</v>
      </c>
      <c r="M1330" s="37" t="s">
        <v>86</v>
      </c>
      <c r="N1330" s="37" t="s">
        <v>90</v>
      </c>
      <c r="O1330" s="38" t="n">
        <v>43581</v>
      </c>
      <c r="P1330" s="39" t="n">
        <v>1272000</v>
      </c>
      <c r="Q1330" s="37" t="n">
        <v>9</v>
      </c>
      <c r="R1330" s="37" t="s">
        <v>187</v>
      </c>
      <c r="S1330" s="37" t="s">
        <v>115</v>
      </c>
      <c r="T1330" s="37" t="s">
        <v>1203</v>
      </c>
      <c r="U1330" s="37" t="s">
        <v>53</v>
      </c>
      <c r="V1330" s="37" t="n">
        <f aca="false">IF(O1330="","",YEAR(O1330))</f>
        <v>2019</v>
      </c>
      <c r="W1330" s="37" t="str">
        <f aca="false">IF(E1330&lt;25,"21-24",IF(E1330&lt;30,"25-29",IF(E1330&lt;35,"30-34",IF(E1330&lt;40,"35-39",IF(E1330&lt;45,"40-44","45+")))))</f>
        <v>30-34</v>
      </c>
    </row>
    <row r="1331" customFormat="false" ht="15" hidden="false" customHeight="false" outlineLevel="0" collapsed="false">
      <c r="A1331" s="37" t="s">
        <v>1814</v>
      </c>
      <c r="B1331" s="37" t="s">
        <v>437</v>
      </c>
      <c r="C1331" s="37" t="s">
        <v>484</v>
      </c>
      <c r="D1331" s="37" t="s">
        <v>83</v>
      </c>
      <c r="E1331" s="37" t="n">
        <v>24</v>
      </c>
      <c r="F1331" s="37" t="s">
        <v>101</v>
      </c>
      <c r="G1331" s="37" t="s">
        <v>95</v>
      </c>
      <c r="H1331" s="37" t="s">
        <v>325</v>
      </c>
      <c r="I1331" s="37" t="s">
        <v>67</v>
      </c>
      <c r="J1331" s="37" t="s">
        <v>357</v>
      </c>
      <c r="K1331" s="37" t="s">
        <v>75</v>
      </c>
      <c r="L1331" s="37" t="s">
        <v>106</v>
      </c>
      <c r="M1331" s="37" t="s">
        <v>87</v>
      </c>
      <c r="N1331" s="37" t="s">
        <v>91</v>
      </c>
      <c r="O1331" s="38" t="n">
        <v>46030</v>
      </c>
      <c r="P1331" s="39" t="n">
        <v>473000</v>
      </c>
      <c r="Q1331" s="37" t="n">
        <v>6</v>
      </c>
      <c r="R1331" s="37" t="s">
        <v>187</v>
      </c>
      <c r="S1331" s="37" t="s">
        <v>111</v>
      </c>
      <c r="T1331" s="37" t="s">
        <v>1281</v>
      </c>
      <c r="U1331" s="37" t="s">
        <v>53</v>
      </c>
      <c r="V1331" s="37" t="n">
        <f aca="false">IF(O1331="","",YEAR(O1331))</f>
        <v>2026</v>
      </c>
      <c r="W1331" s="37" t="str">
        <f aca="false">IF(E1331&lt;25,"21-24",IF(E1331&lt;30,"25-29",IF(E1331&lt;35,"30-34",IF(E1331&lt;40,"35-39",IF(E1331&lt;45,"40-44","45+")))))</f>
        <v>21-24</v>
      </c>
    </row>
    <row r="1332" customFormat="false" ht="15" hidden="false" customHeight="false" outlineLevel="0" collapsed="false">
      <c r="A1332" s="37" t="s">
        <v>1815</v>
      </c>
      <c r="B1332" s="37" t="s">
        <v>386</v>
      </c>
      <c r="C1332" s="37" t="s">
        <v>392</v>
      </c>
      <c r="D1332" s="37" t="s">
        <v>82</v>
      </c>
      <c r="E1332" s="37" t="n">
        <v>24</v>
      </c>
      <c r="F1332" s="37" t="s">
        <v>101</v>
      </c>
      <c r="G1332" s="37" t="s">
        <v>94</v>
      </c>
      <c r="H1332" s="37" t="s">
        <v>318</v>
      </c>
      <c r="I1332" s="37" t="s">
        <v>60</v>
      </c>
      <c r="J1332" s="37" t="s">
        <v>366</v>
      </c>
      <c r="K1332" s="37" t="s">
        <v>76</v>
      </c>
      <c r="L1332" s="37" t="s">
        <v>104</v>
      </c>
      <c r="M1332" s="37" t="s">
        <v>86</v>
      </c>
      <c r="N1332" s="37" t="s">
        <v>90</v>
      </c>
      <c r="O1332" s="38" t="n">
        <v>45907</v>
      </c>
      <c r="P1332" s="39" t="n">
        <v>1277000</v>
      </c>
      <c r="Q1332" s="37" t="n">
        <v>9</v>
      </c>
      <c r="R1332" s="37" t="s">
        <v>187</v>
      </c>
      <c r="S1332" s="37" t="s">
        <v>112</v>
      </c>
      <c r="T1332" s="37" t="s">
        <v>550</v>
      </c>
      <c r="U1332" s="37" t="s">
        <v>52</v>
      </c>
      <c r="V1332" s="37" t="n">
        <f aca="false">IF(O1332="","",YEAR(O1332))</f>
        <v>2025</v>
      </c>
      <c r="W1332" s="37" t="str">
        <f aca="false">IF(E1332&lt;25,"21-24",IF(E1332&lt;30,"25-29",IF(E1332&lt;35,"30-34",IF(E1332&lt;40,"35-39",IF(E1332&lt;45,"40-44","45+")))))</f>
        <v>21-24</v>
      </c>
    </row>
    <row r="1333" customFormat="false" ht="15" hidden="false" customHeight="false" outlineLevel="0" collapsed="false">
      <c r="A1333" s="37" t="s">
        <v>1816</v>
      </c>
      <c r="B1333" s="37" t="s">
        <v>479</v>
      </c>
      <c r="C1333" s="37" t="s">
        <v>413</v>
      </c>
      <c r="D1333" s="37" t="s">
        <v>83</v>
      </c>
      <c r="E1333" s="37" t="n">
        <v>31</v>
      </c>
      <c r="F1333" s="37" t="s">
        <v>100</v>
      </c>
      <c r="G1333" s="37" t="s">
        <v>95</v>
      </c>
      <c r="H1333" s="37" t="s">
        <v>322</v>
      </c>
      <c r="I1333" s="37" t="s">
        <v>64</v>
      </c>
      <c r="J1333" s="37" t="s">
        <v>440</v>
      </c>
      <c r="K1333" s="37" t="s">
        <v>76</v>
      </c>
      <c r="L1333" s="37" t="s">
        <v>107</v>
      </c>
      <c r="M1333" s="37" t="s">
        <v>86</v>
      </c>
      <c r="N1333" s="37" t="s">
        <v>90</v>
      </c>
      <c r="O1333" s="38" t="n">
        <v>44720</v>
      </c>
      <c r="P1333" s="39" t="n">
        <v>1022000</v>
      </c>
      <c r="Q1333" s="37" t="n">
        <v>23</v>
      </c>
      <c r="R1333" s="37" t="s">
        <v>187</v>
      </c>
      <c r="S1333" s="37" t="s">
        <v>111</v>
      </c>
      <c r="T1333" s="37" t="s">
        <v>1033</v>
      </c>
      <c r="U1333" s="37" t="s">
        <v>53</v>
      </c>
      <c r="V1333" s="37" t="n">
        <f aca="false">IF(O1333="","",YEAR(O1333))</f>
        <v>2022</v>
      </c>
      <c r="W1333" s="37" t="str">
        <f aca="false">IF(E1333&lt;25,"21-24",IF(E1333&lt;30,"25-29",IF(E1333&lt;35,"30-34",IF(E1333&lt;40,"35-39",IF(E1333&lt;45,"40-44","45+")))))</f>
        <v>30-34</v>
      </c>
    </row>
    <row r="1334" customFormat="false" ht="15" hidden="false" customHeight="false" outlineLevel="0" collapsed="false">
      <c r="A1334" s="37" t="s">
        <v>1817</v>
      </c>
      <c r="B1334" s="37" t="s">
        <v>439</v>
      </c>
      <c r="C1334" s="37" t="s">
        <v>392</v>
      </c>
      <c r="D1334" s="37" t="s">
        <v>82</v>
      </c>
      <c r="E1334" s="37" t="n">
        <v>32</v>
      </c>
      <c r="F1334" s="37" t="s">
        <v>102</v>
      </c>
      <c r="G1334" s="37" t="s">
        <v>94</v>
      </c>
      <c r="H1334" s="37" t="s">
        <v>318</v>
      </c>
      <c r="I1334" s="37" t="s">
        <v>60</v>
      </c>
      <c r="J1334" s="37" t="s">
        <v>393</v>
      </c>
      <c r="K1334" s="37" t="s">
        <v>77</v>
      </c>
      <c r="L1334" s="37" t="s">
        <v>106</v>
      </c>
      <c r="M1334" s="37" t="s">
        <v>87</v>
      </c>
      <c r="N1334" s="37" t="s">
        <v>90</v>
      </c>
      <c r="O1334" s="38" t="n">
        <v>46209</v>
      </c>
      <c r="P1334" s="39" t="n">
        <v>1783000</v>
      </c>
      <c r="Q1334" s="37" t="n">
        <v>24</v>
      </c>
      <c r="R1334" s="37" t="s">
        <v>187</v>
      </c>
      <c r="S1334" s="37" t="s">
        <v>113</v>
      </c>
      <c r="T1334" s="37" t="s">
        <v>1012</v>
      </c>
      <c r="U1334" s="37" t="s">
        <v>52</v>
      </c>
      <c r="V1334" s="37" t="n">
        <f aca="false">IF(O1334="","",YEAR(O1334))</f>
        <v>2026</v>
      </c>
      <c r="W1334" s="37" t="str">
        <f aca="false">IF(E1334&lt;25,"21-24",IF(E1334&lt;30,"25-29",IF(E1334&lt;35,"30-34",IF(E1334&lt;40,"35-39",IF(E1334&lt;45,"40-44","45+")))))</f>
        <v>30-34</v>
      </c>
    </row>
    <row r="1335" customFormat="false" ht="15" hidden="false" customHeight="false" outlineLevel="0" collapsed="false">
      <c r="A1335" s="37" t="s">
        <v>725</v>
      </c>
      <c r="B1335" s="37" t="s">
        <v>369</v>
      </c>
      <c r="C1335" s="37" t="s">
        <v>426</v>
      </c>
      <c r="D1335" s="37" t="s">
        <v>83</v>
      </c>
      <c r="E1335" s="37" t="n">
        <v>36</v>
      </c>
      <c r="F1335" s="37" t="s">
        <v>102</v>
      </c>
      <c r="G1335" s="37" t="s">
        <v>94</v>
      </c>
      <c r="H1335" s="37" t="s">
        <v>320</v>
      </c>
      <c r="I1335" s="37" t="s">
        <v>62</v>
      </c>
      <c r="J1335" s="37" t="s">
        <v>420</v>
      </c>
      <c r="K1335" s="37" t="s">
        <v>78</v>
      </c>
      <c r="L1335" s="37" t="s">
        <v>105</v>
      </c>
      <c r="M1335" s="37" t="s">
        <v>88</v>
      </c>
      <c r="N1335" s="37" t="s">
        <v>90</v>
      </c>
      <c r="O1335" s="38" t="n">
        <v>43533</v>
      </c>
      <c r="P1335" s="39" t="n">
        <v>4785000</v>
      </c>
      <c r="Q1335" s="37" t="n">
        <v>22</v>
      </c>
      <c r="R1335" s="37" t="s">
        <v>185</v>
      </c>
      <c r="S1335" s="37" t="s">
        <v>111</v>
      </c>
      <c r="T1335" s="37" t="s">
        <v>749</v>
      </c>
      <c r="U1335" s="37" t="s">
        <v>52</v>
      </c>
      <c r="V1335" s="37" t="n">
        <f aca="false">IF(O1335="","",YEAR(O1335))</f>
        <v>2019</v>
      </c>
      <c r="W1335" s="37" t="str">
        <f aca="false">IF(E1335&lt;25,"21-24",IF(E1335&lt;30,"25-29",IF(E1335&lt;35,"30-34",IF(E1335&lt;40,"35-39",IF(E1335&lt;45,"40-44","45+")))))</f>
        <v>35-39</v>
      </c>
    </row>
    <row r="1336" customFormat="false" ht="15" hidden="false" customHeight="false" outlineLevel="0" collapsed="false">
      <c r="A1336" s="37" t="s">
        <v>1818</v>
      </c>
      <c r="B1336" s="37" t="s">
        <v>416</v>
      </c>
      <c r="C1336" s="37" t="s">
        <v>365</v>
      </c>
      <c r="D1336" s="37" t="s">
        <v>82</v>
      </c>
      <c r="E1336" s="37" t="n">
        <v>26</v>
      </c>
      <c r="F1336" s="37" t="s">
        <v>100</v>
      </c>
      <c r="G1336" s="37" t="s">
        <v>95</v>
      </c>
      <c r="H1336" s="37" t="s">
        <v>320</v>
      </c>
      <c r="I1336" s="37" t="s">
        <v>62</v>
      </c>
      <c r="J1336" s="37" t="s">
        <v>352</v>
      </c>
      <c r="K1336" s="37" t="s">
        <v>75</v>
      </c>
      <c r="L1336" s="37" t="s">
        <v>108</v>
      </c>
      <c r="M1336" s="37" t="s">
        <v>88</v>
      </c>
      <c r="N1336" s="37" t="s">
        <v>90</v>
      </c>
      <c r="O1336" s="38" t="n">
        <v>44805</v>
      </c>
      <c r="P1336" s="39" t="n">
        <v>303000</v>
      </c>
      <c r="Q1336" s="37" t="n">
        <v>12</v>
      </c>
      <c r="R1336" s="37" t="s">
        <v>187</v>
      </c>
      <c r="S1336" s="37" t="s">
        <v>112</v>
      </c>
      <c r="T1336" s="37" t="s">
        <v>1369</v>
      </c>
      <c r="U1336" s="37" t="s">
        <v>53</v>
      </c>
      <c r="V1336" s="37" t="n">
        <f aca="false">IF(O1336="","",YEAR(O1336))</f>
        <v>2022</v>
      </c>
      <c r="W1336" s="37" t="str">
        <f aca="false">IF(E1336&lt;25,"21-24",IF(E1336&lt;30,"25-29",IF(E1336&lt;35,"30-34",IF(E1336&lt;40,"35-39",IF(E1336&lt;45,"40-44","45+")))))</f>
        <v>25-29</v>
      </c>
    </row>
    <row r="1337" customFormat="false" ht="15" hidden="false" customHeight="false" outlineLevel="0" collapsed="false">
      <c r="A1337" s="37" t="s">
        <v>1819</v>
      </c>
      <c r="B1337" s="37" t="s">
        <v>465</v>
      </c>
      <c r="C1337" s="37" t="s">
        <v>370</v>
      </c>
      <c r="D1337" s="37" t="s">
        <v>82</v>
      </c>
      <c r="E1337" s="37" t="n">
        <v>31</v>
      </c>
      <c r="F1337" s="37" t="s">
        <v>100</v>
      </c>
      <c r="G1337" s="37" t="s">
        <v>94</v>
      </c>
      <c r="H1337" s="37" t="s">
        <v>321</v>
      </c>
      <c r="I1337" s="37" t="s">
        <v>63</v>
      </c>
      <c r="J1337" s="37" t="s">
        <v>388</v>
      </c>
      <c r="K1337" s="37" t="s">
        <v>77</v>
      </c>
      <c r="L1337" s="37" t="s">
        <v>105</v>
      </c>
      <c r="M1337" s="37" t="s">
        <v>86</v>
      </c>
      <c r="N1337" s="37" t="s">
        <v>90</v>
      </c>
      <c r="O1337" s="38" t="n">
        <v>45271</v>
      </c>
      <c r="P1337" s="39" t="n">
        <v>2159000</v>
      </c>
      <c r="Q1337" s="37" t="n">
        <v>3</v>
      </c>
      <c r="R1337" s="37" t="s">
        <v>187</v>
      </c>
      <c r="S1337" s="37" t="s">
        <v>113</v>
      </c>
      <c r="T1337" s="37" t="s">
        <v>893</v>
      </c>
      <c r="U1337" s="37" t="s">
        <v>52</v>
      </c>
      <c r="V1337" s="37" t="n">
        <f aca="false">IF(O1337="","",YEAR(O1337))</f>
        <v>2023</v>
      </c>
      <c r="W1337" s="37" t="str">
        <f aca="false">IF(E1337&lt;25,"21-24",IF(E1337&lt;30,"25-29",IF(E1337&lt;35,"30-34",IF(E1337&lt;40,"35-39",IF(E1337&lt;45,"40-44","45+")))))</f>
        <v>30-34</v>
      </c>
    </row>
    <row r="1338" customFormat="false" ht="15" hidden="false" customHeight="false" outlineLevel="0" collapsed="false">
      <c r="A1338" s="37" t="s">
        <v>1820</v>
      </c>
      <c r="B1338" s="37" t="s">
        <v>355</v>
      </c>
      <c r="C1338" s="37" t="s">
        <v>370</v>
      </c>
      <c r="D1338" s="37" t="s">
        <v>83</v>
      </c>
      <c r="E1338" s="37" t="n">
        <v>30</v>
      </c>
      <c r="F1338" s="37" t="s">
        <v>100</v>
      </c>
      <c r="G1338" s="37" t="s">
        <v>97</v>
      </c>
      <c r="H1338" s="37" t="s">
        <v>323</v>
      </c>
      <c r="I1338" s="37" t="s">
        <v>65</v>
      </c>
      <c r="J1338" s="37" t="s">
        <v>376</v>
      </c>
      <c r="K1338" s="37" t="s">
        <v>76</v>
      </c>
      <c r="L1338" s="37" t="s">
        <v>105</v>
      </c>
      <c r="M1338" s="37" t="s">
        <v>86</v>
      </c>
      <c r="N1338" s="37" t="s">
        <v>90</v>
      </c>
      <c r="O1338" s="38" t="n">
        <v>45626</v>
      </c>
      <c r="P1338" s="39" t="n">
        <v>1180000</v>
      </c>
      <c r="Q1338" s="37" t="n">
        <v>5</v>
      </c>
      <c r="R1338" s="37" t="s">
        <v>187</v>
      </c>
      <c r="S1338" s="37" t="s">
        <v>111</v>
      </c>
      <c r="T1338" s="37" t="s">
        <v>830</v>
      </c>
      <c r="U1338" s="37" t="s">
        <v>52</v>
      </c>
      <c r="V1338" s="37" t="n">
        <f aca="false">IF(O1338="","",YEAR(O1338))</f>
        <v>2024</v>
      </c>
      <c r="W1338" s="37" t="str">
        <f aca="false">IF(E1338&lt;25,"21-24",IF(E1338&lt;30,"25-29",IF(E1338&lt;35,"30-34",IF(E1338&lt;40,"35-39",IF(E1338&lt;45,"40-44","45+")))))</f>
        <v>30-34</v>
      </c>
    </row>
    <row r="1339" customFormat="false" ht="15" hidden="false" customHeight="false" outlineLevel="0" collapsed="false">
      <c r="A1339" s="37" t="s">
        <v>1821</v>
      </c>
      <c r="B1339" s="37" t="s">
        <v>572</v>
      </c>
      <c r="C1339" s="37" t="s">
        <v>516</v>
      </c>
      <c r="D1339" s="37" t="s">
        <v>83</v>
      </c>
      <c r="E1339" s="37" t="n">
        <v>30</v>
      </c>
      <c r="F1339" s="37" t="s">
        <v>100</v>
      </c>
      <c r="G1339" s="37" t="s">
        <v>95</v>
      </c>
      <c r="H1339" s="37" t="s">
        <v>324</v>
      </c>
      <c r="I1339" s="37" t="s">
        <v>66</v>
      </c>
      <c r="J1339" s="37" t="s">
        <v>475</v>
      </c>
      <c r="K1339" s="37" t="s">
        <v>76</v>
      </c>
      <c r="L1339" s="37" t="s">
        <v>104</v>
      </c>
      <c r="M1339" s="37" t="s">
        <v>86</v>
      </c>
      <c r="N1339" s="37" t="s">
        <v>90</v>
      </c>
      <c r="O1339" s="38" t="n">
        <v>43162</v>
      </c>
      <c r="P1339" s="39" t="n">
        <v>680000</v>
      </c>
      <c r="Q1339" s="37" t="n">
        <v>4</v>
      </c>
      <c r="R1339" s="37" t="s">
        <v>185</v>
      </c>
      <c r="S1339" s="37" t="s">
        <v>113</v>
      </c>
      <c r="T1339" s="37" t="s">
        <v>1244</v>
      </c>
      <c r="U1339" s="37" t="s">
        <v>52</v>
      </c>
      <c r="V1339" s="37" t="n">
        <f aca="false">IF(O1339="","",YEAR(O1339))</f>
        <v>2018</v>
      </c>
      <c r="W1339" s="37" t="str">
        <f aca="false">IF(E1339&lt;25,"21-24",IF(E1339&lt;30,"25-29",IF(E1339&lt;35,"30-34",IF(E1339&lt;40,"35-39",IF(E1339&lt;45,"40-44","45+")))))</f>
        <v>30-34</v>
      </c>
    </row>
    <row r="1340" customFormat="false" ht="15" hidden="false" customHeight="false" outlineLevel="0" collapsed="false">
      <c r="A1340" s="37" t="s">
        <v>1822</v>
      </c>
      <c r="B1340" s="37" t="s">
        <v>391</v>
      </c>
      <c r="C1340" s="37" t="s">
        <v>484</v>
      </c>
      <c r="D1340" s="37" t="s">
        <v>82</v>
      </c>
      <c r="E1340" s="37" t="n">
        <v>23</v>
      </c>
      <c r="F1340" s="37" t="s">
        <v>101</v>
      </c>
      <c r="G1340" s="37" t="s">
        <v>94</v>
      </c>
      <c r="H1340" s="37" t="s">
        <v>322</v>
      </c>
      <c r="I1340" s="37" t="s">
        <v>64</v>
      </c>
      <c r="J1340" s="37" t="s">
        <v>461</v>
      </c>
      <c r="K1340" s="37" t="s">
        <v>75</v>
      </c>
      <c r="L1340" s="37" t="s">
        <v>104</v>
      </c>
      <c r="M1340" s="37" t="s">
        <v>87</v>
      </c>
      <c r="N1340" s="37" t="s">
        <v>90</v>
      </c>
      <c r="O1340" s="38" t="n">
        <v>45617</v>
      </c>
      <c r="P1340" s="39" t="n">
        <v>514000</v>
      </c>
      <c r="Q1340" s="37" t="n">
        <v>13</v>
      </c>
      <c r="R1340" s="37" t="s">
        <v>187</v>
      </c>
      <c r="S1340" s="37" t="s">
        <v>111</v>
      </c>
      <c r="T1340" s="37" t="s">
        <v>761</v>
      </c>
      <c r="U1340" s="37" t="s">
        <v>52</v>
      </c>
      <c r="V1340" s="37" t="n">
        <f aca="false">IF(O1340="","",YEAR(O1340))</f>
        <v>2024</v>
      </c>
      <c r="W1340" s="37" t="str">
        <f aca="false">IF(E1340&lt;25,"21-24",IF(E1340&lt;30,"25-29",IF(E1340&lt;35,"30-34",IF(E1340&lt;40,"35-39",IF(E1340&lt;45,"40-44","45+")))))</f>
        <v>21-24</v>
      </c>
    </row>
    <row r="1341" customFormat="false" ht="15" hidden="false" customHeight="false" outlineLevel="0" collapsed="false">
      <c r="A1341" s="37" t="s">
        <v>1823</v>
      </c>
      <c r="B1341" s="37" t="s">
        <v>515</v>
      </c>
      <c r="C1341" s="37" t="s">
        <v>375</v>
      </c>
      <c r="D1341" s="37" t="s">
        <v>83</v>
      </c>
      <c r="E1341" s="37" t="n">
        <v>36</v>
      </c>
      <c r="F1341" s="37" t="s">
        <v>100</v>
      </c>
      <c r="G1341" s="37" t="s">
        <v>94</v>
      </c>
      <c r="H1341" s="37" t="s">
        <v>318</v>
      </c>
      <c r="I1341" s="37" t="s">
        <v>60</v>
      </c>
      <c r="J1341" s="37" t="s">
        <v>470</v>
      </c>
      <c r="K1341" s="37" t="s">
        <v>77</v>
      </c>
      <c r="L1341" s="37" t="s">
        <v>104</v>
      </c>
      <c r="M1341" s="37" t="s">
        <v>87</v>
      </c>
      <c r="N1341" s="37" t="s">
        <v>90</v>
      </c>
      <c r="O1341" s="38" t="n">
        <v>46030</v>
      </c>
      <c r="P1341" s="39" t="n">
        <v>1485000</v>
      </c>
      <c r="Q1341" s="37" t="n">
        <v>17</v>
      </c>
      <c r="R1341" s="37" t="s">
        <v>187</v>
      </c>
      <c r="S1341" s="37" t="s">
        <v>112</v>
      </c>
      <c r="T1341" s="37" t="s">
        <v>723</v>
      </c>
      <c r="U1341" s="37" t="s">
        <v>52</v>
      </c>
      <c r="V1341" s="37" t="n">
        <f aca="false">IF(O1341="","",YEAR(O1341))</f>
        <v>2026</v>
      </c>
      <c r="W1341" s="37" t="str">
        <f aca="false">IF(E1341&lt;25,"21-24",IF(E1341&lt;30,"25-29",IF(E1341&lt;35,"30-34",IF(E1341&lt;40,"35-39",IF(E1341&lt;45,"40-44","45+")))))</f>
        <v>35-39</v>
      </c>
    </row>
    <row r="1342" customFormat="false" ht="15" hidden="false" customHeight="false" outlineLevel="0" collapsed="false">
      <c r="A1342" s="37" t="s">
        <v>1824</v>
      </c>
      <c r="B1342" s="37" t="s">
        <v>355</v>
      </c>
      <c r="C1342" s="37" t="s">
        <v>351</v>
      </c>
      <c r="D1342" s="37" t="s">
        <v>82</v>
      </c>
      <c r="E1342" s="37" t="n">
        <v>26</v>
      </c>
      <c r="F1342" s="37" t="s">
        <v>101</v>
      </c>
      <c r="G1342" s="37" t="s">
        <v>96</v>
      </c>
      <c r="H1342" s="37" t="s">
        <v>322</v>
      </c>
      <c r="I1342" s="37" t="s">
        <v>64</v>
      </c>
      <c r="J1342" s="37" t="s">
        <v>461</v>
      </c>
      <c r="K1342" s="37" t="s">
        <v>75</v>
      </c>
      <c r="L1342" s="37" t="s">
        <v>105</v>
      </c>
      <c r="M1342" s="37" t="s">
        <v>86</v>
      </c>
      <c r="N1342" s="37" t="s">
        <v>91</v>
      </c>
      <c r="O1342" s="38" t="n">
        <v>46147</v>
      </c>
      <c r="P1342" s="39" t="n">
        <v>452000</v>
      </c>
      <c r="Q1342" s="37" t="n">
        <v>17</v>
      </c>
      <c r="R1342" s="37" t="s">
        <v>187</v>
      </c>
      <c r="S1342" s="37" t="s">
        <v>111</v>
      </c>
      <c r="T1342" s="37" t="s">
        <v>1716</v>
      </c>
      <c r="U1342" s="37" t="s">
        <v>52</v>
      </c>
      <c r="V1342" s="37" t="n">
        <f aca="false">IF(O1342="","",YEAR(O1342))</f>
        <v>2026</v>
      </c>
      <c r="W1342" s="37" t="str">
        <f aca="false">IF(E1342&lt;25,"21-24",IF(E1342&lt;30,"25-29",IF(E1342&lt;35,"30-34",IF(E1342&lt;40,"35-39",IF(E1342&lt;45,"40-44","45+")))))</f>
        <v>25-29</v>
      </c>
    </row>
    <row r="1343" customFormat="false" ht="15" hidden="false" customHeight="false" outlineLevel="0" collapsed="false">
      <c r="A1343" s="37" t="s">
        <v>1825</v>
      </c>
      <c r="B1343" s="37" t="s">
        <v>519</v>
      </c>
      <c r="C1343" s="37" t="s">
        <v>351</v>
      </c>
      <c r="D1343" s="37" t="s">
        <v>83</v>
      </c>
      <c r="E1343" s="37" t="n">
        <v>34</v>
      </c>
      <c r="F1343" s="37" t="s">
        <v>101</v>
      </c>
      <c r="G1343" s="37" t="s">
        <v>94</v>
      </c>
      <c r="H1343" s="37" t="s">
        <v>318</v>
      </c>
      <c r="I1343" s="37" t="s">
        <v>60</v>
      </c>
      <c r="J1343" s="37" t="s">
        <v>366</v>
      </c>
      <c r="K1343" s="37" t="s">
        <v>76</v>
      </c>
      <c r="L1343" s="37" t="s">
        <v>105</v>
      </c>
      <c r="M1343" s="37" t="s">
        <v>87</v>
      </c>
      <c r="N1343" s="37" t="s">
        <v>90</v>
      </c>
      <c r="O1343" s="38" t="n">
        <v>44533</v>
      </c>
      <c r="P1343" s="39" t="n">
        <v>1258000</v>
      </c>
      <c r="Q1343" s="37" t="n">
        <v>11</v>
      </c>
      <c r="R1343" s="37" t="s">
        <v>187</v>
      </c>
      <c r="S1343" s="37" t="s">
        <v>114</v>
      </c>
      <c r="T1343" s="37" t="s">
        <v>454</v>
      </c>
      <c r="U1343" s="37" t="s">
        <v>52</v>
      </c>
      <c r="V1343" s="37" t="n">
        <f aca="false">IF(O1343="","",YEAR(O1343))</f>
        <v>2021</v>
      </c>
      <c r="W1343" s="37" t="str">
        <f aca="false">IF(E1343&lt;25,"21-24",IF(E1343&lt;30,"25-29",IF(E1343&lt;35,"30-34",IF(E1343&lt;40,"35-39",IF(E1343&lt;45,"40-44","45+")))))</f>
        <v>30-34</v>
      </c>
    </row>
    <row r="1344" customFormat="false" ht="15" hidden="false" customHeight="false" outlineLevel="0" collapsed="false">
      <c r="A1344" s="37" t="s">
        <v>1350</v>
      </c>
      <c r="B1344" s="37" t="s">
        <v>416</v>
      </c>
      <c r="C1344" s="37" t="s">
        <v>406</v>
      </c>
      <c r="D1344" s="37" t="s">
        <v>82</v>
      </c>
      <c r="E1344" s="37" t="n">
        <v>41</v>
      </c>
      <c r="F1344" s="37" t="s">
        <v>101</v>
      </c>
      <c r="G1344" s="37" t="s">
        <v>94</v>
      </c>
      <c r="H1344" s="37" t="s">
        <v>318</v>
      </c>
      <c r="I1344" s="37" t="s">
        <v>60</v>
      </c>
      <c r="J1344" s="37" t="s">
        <v>407</v>
      </c>
      <c r="K1344" s="37" t="s">
        <v>78</v>
      </c>
      <c r="L1344" s="37" t="s">
        <v>106</v>
      </c>
      <c r="M1344" s="37" t="s">
        <v>88</v>
      </c>
      <c r="N1344" s="37" t="s">
        <v>90</v>
      </c>
      <c r="O1344" s="38" t="n">
        <v>42226</v>
      </c>
      <c r="P1344" s="39" t="n">
        <v>2598000</v>
      </c>
      <c r="Q1344" s="37" t="n">
        <v>9</v>
      </c>
      <c r="R1344" s="37" t="s">
        <v>187</v>
      </c>
      <c r="S1344" s="37" t="s">
        <v>114</v>
      </c>
      <c r="T1344" s="37" t="s">
        <v>683</v>
      </c>
      <c r="U1344" s="37" t="s">
        <v>52</v>
      </c>
      <c r="V1344" s="37" t="n">
        <f aca="false">IF(O1344="","",YEAR(O1344))</f>
        <v>2015</v>
      </c>
      <c r="W1344" s="37" t="str">
        <f aca="false">IF(E1344&lt;25,"21-24",IF(E1344&lt;30,"25-29",IF(E1344&lt;35,"30-34",IF(E1344&lt;40,"35-39",IF(E1344&lt;45,"40-44","45+")))))</f>
        <v>40-44</v>
      </c>
    </row>
    <row r="1345" customFormat="false" ht="15" hidden="false" customHeight="false" outlineLevel="0" collapsed="false">
      <c r="A1345" s="37" t="s">
        <v>389</v>
      </c>
      <c r="B1345" s="37" t="s">
        <v>499</v>
      </c>
      <c r="C1345" s="37" t="s">
        <v>370</v>
      </c>
      <c r="D1345" s="37" t="s">
        <v>83</v>
      </c>
      <c r="E1345" s="37" t="n">
        <v>39</v>
      </c>
      <c r="F1345" s="37" t="s">
        <v>100</v>
      </c>
      <c r="G1345" s="37" t="s">
        <v>94</v>
      </c>
      <c r="H1345" s="37" t="s">
        <v>321</v>
      </c>
      <c r="I1345" s="37" t="s">
        <v>63</v>
      </c>
      <c r="J1345" s="37" t="s">
        <v>529</v>
      </c>
      <c r="K1345" s="37" t="s">
        <v>78</v>
      </c>
      <c r="L1345" s="37" t="s">
        <v>109</v>
      </c>
      <c r="M1345" s="37" t="s">
        <v>87</v>
      </c>
      <c r="N1345" s="37" t="s">
        <v>90</v>
      </c>
      <c r="O1345" s="38" t="n">
        <v>42900</v>
      </c>
      <c r="P1345" s="39" t="n">
        <v>4036000</v>
      </c>
      <c r="Q1345" s="37" t="n">
        <v>22</v>
      </c>
      <c r="R1345" s="37" t="s">
        <v>187</v>
      </c>
      <c r="S1345" s="37" t="s">
        <v>113</v>
      </c>
      <c r="T1345" s="37" t="s">
        <v>807</v>
      </c>
      <c r="U1345" s="37" t="s">
        <v>52</v>
      </c>
      <c r="V1345" s="37" t="n">
        <f aca="false">IF(O1345="","",YEAR(O1345))</f>
        <v>2017</v>
      </c>
      <c r="W1345" s="37" t="str">
        <f aca="false">IF(E1345&lt;25,"21-24",IF(E1345&lt;30,"25-29",IF(E1345&lt;35,"30-34",IF(E1345&lt;40,"35-39",IF(E1345&lt;45,"40-44","45+")))))</f>
        <v>35-39</v>
      </c>
    </row>
    <row r="1346" customFormat="false" ht="15" hidden="false" customHeight="false" outlineLevel="0" collapsed="false">
      <c r="A1346" s="37" t="s">
        <v>1826</v>
      </c>
      <c r="B1346" s="37" t="s">
        <v>519</v>
      </c>
      <c r="C1346" s="37" t="s">
        <v>516</v>
      </c>
      <c r="D1346" s="37" t="s">
        <v>82</v>
      </c>
      <c r="E1346" s="37" t="n">
        <v>32</v>
      </c>
      <c r="F1346" s="37" t="s">
        <v>101</v>
      </c>
      <c r="G1346" s="37" t="s">
        <v>96</v>
      </c>
      <c r="H1346" s="37" t="s">
        <v>322</v>
      </c>
      <c r="I1346" s="37" t="s">
        <v>64</v>
      </c>
      <c r="J1346" s="37" t="s">
        <v>440</v>
      </c>
      <c r="K1346" s="37" t="s">
        <v>76</v>
      </c>
      <c r="L1346" s="37" t="s">
        <v>106</v>
      </c>
      <c r="M1346" s="37" t="s">
        <v>86</v>
      </c>
      <c r="N1346" s="37" t="s">
        <v>90</v>
      </c>
      <c r="O1346" s="38" t="n">
        <v>44118</v>
      </c>
      <c r="P1346" s="39" t="n">
        <v>1230000</v>
      </c>
      <c r="Q1346" s="37" t="n">
        <v>4</v>
      </c>
      <c r="R1346" s="37" t="s">
        <v>187</v>
      </c>
      <c r="S1346" s="37" t="s">
        <v>111</v>
      </c>
      <c r="T1346" s="37" t="s">
        <v>629</v>
      </c>
      <c r="U1346" s="37" t="s">
        <v>52</v>
      </c>
      <c r="V1346" s="37" t="n">
        <f aca="false">IF(O1346="","",YEAR(O1346))</f>
        <v>2020</v>
      </c>
      <c r="W1346" s="37" t="str">
        <f aca="false">IF(E1346&lt;25,"21-24",IF(E1346&lt;30,"25-29",IF(E1346&lt;35,"30-34",IF(E1346&lt;40,"35-39",IF(E1346&lt;45,"40-44","45+")))))</f>
        <v>30-34</v>
      </c>
    </row>
    <row r="1347" customFormat="false" ht="15" hidden="false" customHeight="false" outlineLevel="0" collapsed="false">
      <c r="A1347" s="37" t="s">
        <v>1827</v>
      </c>
      <c r="B1347" s="37" t="s">
        <v>576</v>
      </c>
      <c r="C1347" s="37" t="s">
        <v>387</v>
      </c>
      <c r="D1347" s="37" t="s">
        <v>83</v>
      </c>
      <c r="E1347" s="37" t="n">
        <v>25</v>
      </c>
      <c r="F1347" s="37" t="s">
        <v>102</v>
      </c>
      <c r="G1347" s="37" t="s">
        <v>95</v>
      </c>
      <c r="H1347" s="37" t="s">
        <v>318</v>
      </c>
      <c r="I1347" s="37" t="s">
        <v>60</v>
      </c>
      <c r="J1347" s="37" t="s">
        <v>366</v>
      </c>
      <c r="K1347" s="37" t="s">
        <v>76</v>
      </c>
      <c r="L1347" s="37" t="s">
        <v>105</v>
      </c>
      <c r="M1347" s="37" t="s">
        <v>86</v>
      </c>
      <c r="N1347" s="37" t="s">
        <v>90</v>
      </c>
      <c r="O1347" s="38" t="n">
        <v>45166</v>
      </c>
      <c r="P1347" s="39" t="n">
        <v>750000</v>
      </c>
      <c r="Q1347" s="37" t="n">
        <v>4</v>
      </c>
      <c r="R1347" s="37" t="s">
        <v>185</v>
      </c>
      <c r="S1347" s="37" t="s">
        <v>112</v>
      </c>
      <c r="T1347" s="37" t="s">
        <v>446</v>
      </c>
      <c r="U1347" s="37" t="s">
        <v>52</v>
      </c>
      <c r="V1347" s="37" t="n">
        <f aca="false">IF(O1347="","",YEAR(O1347))</f>
        <v>2023</v>
      </c>
      <c r="W1347" s="37" t="str">
        <f aca="false">IF(E1347&lt;25,"21-24",IF(E1347&lt;30,"25-29",IF(E1347&lt;35,"30-34",IF(E1347&lt;40,"35-39",IF(E1347&lt;45,"40-44","45+")))))</f>
        <v>25-29</v>
      </c>
    </row>
    <row r="1348" customFormat="false" ht="15" hidden="false" customHeight="false" outlineLevel="0" collapsed="false">
      <c r="A1348" s="37" t="s">
        <v>1828</v>
      </c>
      <c r="B1348" s="37" t="s">
        <v>391</v>
      </c>
      <c r="C1348" s="37" t="s">
        <v>516</v>
      </c>
      <c r="D1348" s="37" t="s">
        <v>83</v>
      </c>
      <c r="E1348" s="37" t="n">
        <v>21</v>
      </c>
      <c r="F1348" s="37" t="s">
        <v>100</v>
      </c>
      <c r="G1348" s="37" t="s">
        <v>94</v>
      </c>
      <c r="H1348" s="37" t="s">
        <v>321</v>
      </c>
      <c r="I1348" s="37" t="s">
        <v>63</v>
      </c>
      <c r="J1348" s="37" t="s">
        <v>371</v>
      </c>
      <c r="K1348" s="37" t="s">
        <v>75</v>
      </c>
      <c r="L1348" s="37" t="s">
        <v>104</v>
      </c>
      <c r="M1348" s="37" t="s">
        <v>87</v>
      </c>
      <c r="N1348" s="37" t="s">
        <v>90</v>
      </c>
      <c r="O1348" s="38" t="n">
        <v>46261</v>
      </c>
      <c r="P1348" s="39" t="n">
        <v>517000</v>
      </c>
      <c r="Q1348" s="37" t="n">
        <v>16</v>
      </c>
      <c r="R1348" s="37" t="s">
        <v>185</v>
      </c>
      <c r="S1348" s="37" t="s">
        <v>111</v>
      </c>
      <c r="T1348" s="37" t="s">
        <v>893</v>
      </c>
      <c r="U1348" s="37" t="s">
        <v>53</v>
      </c>
      <c r="V1348" s="37" t="n">
        <f aca="false">IF(O1348="","",YEAR(O1348))</f>
        <v>2026</v>
      </c>
      <c r="W1348" s="37" t="str">
        <f aca="false">IF(E1348&lt;25,"21-24",IF(E1348&lt;30,"25-29",IF(E1348&lt;35,"30-34",IF(E1348&lt;40,"35-39",IF(E1348&lt;45,"40-44","45+")))))</f>
        <v>21-24</v>
      </c>
    </row>
    <row r="1349" customFormat="false" ht="15" hidden="false" customHeight="false" outlineLevel="0" collapsed="false">
      <c r="A1349" s="37" t="s">
        <v>924</v>
      </c>
      <c r="B1349" s="37" t="s">
        <v>379</v>
      </c>
      <c r="C1349" s="37" t="s">
        <v>375</v>
      </c>
      <c r="D1349" s="37" t="s">
        <v>82</v>
      </c>
      <c r="E1349" s="37" t="n">
        <v>40</v>
      </c>
      <c r="F1349" s="37" t="s">
        <v>100</v>
      </c>
      <c r="G1349" s="37" t="s">
        <v>94</v>
      </c>
      <c r="H1349" s="37" t="s">
        <v>320</v>
      </c>
      <c r="I1349" s="37" t="s">
        <v>62</v>
      </c>
      <c r="J1349" s="37" t="s">
        <v>420</v>
      </c>
      <c r="K1349" s="37" t="s">
        <v>78</v>
      </c>
      <c r="L1349" s="37" t="s">
        <v>107</v>
      </c>
      <c r="M1349" s="37" t="s">
        <v>86</v>
      </c>
      <c r="N1349" s="37" t="s">
        <v>90</v>
      </c>
      <c r="O1349" s="38" t="n">
        <v>43889</v>
      </c>
      <c r="P1349" s="39" t="n">
        <v>3669000</v>
      </c>
      <c r="Q1349" s="37" t="n">
        <v>12</v>
      </c>
      <c r="R1349" s="37" t="s">
        <v>185</v>
      </c>
      <c r="S1349" s="37" t="s">
        <v>115</v>
      </c>
      <c r="T1349" s="37" t="s">
        <v>1562</v>
      </c>
      <c r="U1349" s="37" t="s">
        <v>53</v>
      </c>
      <c r="V1349" s="37" t="n">
        <f aca="false">IF(O1349="","",YEAR(O1349))</f>
        <v>2020</v>
      </c>
      <c r="W1349" s="37" t="str">
        <f aca="false">IF(E1349&lt;25,"21-24",IF(E1349&lt;30,"25-29",IF(E1349&lt;35,"30-34",IF(E1349&lt;40,"35-39",IF(E1349&lt;45,"40-44","45+")))))</f>
        <v>40-44</v>
      </c>
    </row>
    <row r="1350" customFormat="false" ht="15" hidden="false" customHeight="false" outlineLevel="0" collapsed="false">
      <c r="A1350" s="37" t="s">
        <v>755</v>
      </c>
      <c r="B1350" s="37" t="s">
        <v>600</v>
      </c>
      <c r="C1350" s="37" t="s">
        <v>426</v>
      </c>
      <c r="D1350" s="37" t="s">
        <v>82</v>
      </c>
      <c r="E1350" s="37" t="n">
        <v>39</v>
      </c>
      <c r="F1350" s="37" t="s">
        <v>100</v>
      </c>
      <c r="G1350" s="37" t="s">
        <v>97</v>
      </c>
      <c r="H1350" s="37" t="s">
        <v>325</v>
      </c>
      <c r="I1350" s="37" t="s">
        <v>67</v>
      </c>
      <c r="J1350" s="37" t="s">
        <v>664</v>
      </c>
      <c r="K1350" s="37" t="s">
        <v>78</v>
      </c>
      <c r="L1350" s="37" t="s">
        <v>104</v>
      </c>
      <c r="M1350" s="37" t="s">
        <v>87</v>
      </c>
      <c r="N1350" s="37" t="s">
        <v>90</v>
      </c>
      <c r="O1350" s="38" t="n">
        <v>43836</v>
      </c>
      <c r="P1350" s="39" t="n">
        <v>4249000</v>
      </c>
      <c r="Q1350" s="37" t="n">
        <v>28</v>
      </c>
      <c r="R1350" s="37" t="s">
        <v>185</v>
      </c>
      <c r="S1350" s="37" t="s">
        <v>111</v>
      </c>
      <c r="T1350" s="37" t="s">
        <v>1564</v>
      </c>
      <c r="U1350" s="37" t="s">
        <v>52</v>
      </c>
      <c r="V1350" s="37" t="n">
        <f aca="false">IF(O1350="","",YEAR(O1350))</f>
        <v>2020</v>
      </c>
      <c r="W1350" s="37" t="str">
        <f aca="false">IF(E1350&lt;25,"21-24",IF(E1350&lt;30,"25-29",IF(E1350&lt;35,"30-34",IF(E1350&lt;40,"35-39",IF(E1350&lt;45,"40-44","45+")))))</f>
        <v>35-39</v>
      </c>
    </row>
    <row r="1351" customFormat="false" ht="15" hidden="false" customHeight="false" outlineLevel="0" collapsed="false">
      <c r="A1351" s="37" t="s">
        <v>1829</v>
      </c>
      <c r="B1351" s="37" t="s">
        <v>537</v>
      </c>
      <c r="C1351" s="37" t="s">
        <v>361</v>
      </c>
      <c r="D1351" s="37" t="s">
        <v>82</v>
      </c>
      <c r="E1351" s="37" t="n">
        <v>27</v>
      </c>
      <c r="F1351" s="37" t="s">
        <v>100</v>
      </c>
      <c r="G1351" s="37" t="s">
        <v>95</v>
      </c>
      <c r="H1351" s="37" t="s">
        <v>321</v>
      </c>
      <c r="I1351" s="37" t="s">
        <v>63</v>
      </c>
      <c r="J1351" s="37" t="s">
        <v>371</v>
      </c>
      <c r="K1351" s="37" t="s">
        <v>75</v>
      </c>
      <c r="L1351" s="37" t="s">
        <v>105</v>
      </c>
      <c r="M1351" s="37" t="s">
        <v>86</v>
      </c>
      <c r="N1351" s="37" t="s">
        <v>90</v>
      </c>
      <c r="O1351" s="38" t="n">
        <v>45873</v>
      </c>
      <c r="P1351" s="39" t="n">
        <v>356000</v>
      </c>
      <c r="Q1351" s="37" t="n">
        <v>16</v>
      </c>
      <c r="R1351" s="37" t="s">
        <v>185</v>
      </c>
      <c r="S1351" s="37" t="s">
        <v>113</v>
      </c>
      <c r="T1351" s="37" t="s">
        <v>627</v>
      </c>
      <c r="U1351" s="37" t="s">
        <v>52</v>
      </c>
      <c r="V1351" s="37" t="n">
        <f aca="false">IF(O1351="","",YEAR(O1351))</f>
        <v>2025</v>
      </c>
      <c r="W1351" s="37" t="str">
        <f aca="false">IF(E1351&lt;25,"21-24",IF(E1351&lt;30,"25-29",IF(E1351&lt;35,"30-34",IF(E1351&lt;40,"35-39",IF(E1351&lt;45,"40-44","45+")))))</f>
        <v>25-29</v>
      </c>
    </row>
    <row r="1352" customFormat="false" ht="15" hidden="false" customHeight="false" outlineLevel="0" collapsed="false">
      <c r="A1352" s="37" t="s">
        <v>1830</v>
      </c>
      <c r="B1352" s="37" t="s">
        <v>432</v>
      </c>
      <c r="C1352" s="37" t="s">
        <v>396</v>
      </c>
      <c r="D1352" s="37" t="s">
        <v>82</v>
      </c>
      <c r="E1352" s="37" t="n">
        <v>33</v>
      </c>
      <c r="F1352" s="37" t="s">
        <v>100</v>
      </c>
      <c r="G1352" s="37" t="s">
        <v>94</v>
      </c>
      <c r="H1352" s="37" t="s">
        <v>321</v>
      </c>
      <c r="I1352" s="37" t="s">
        <v>63</v>
      </c>
      <c r="J1352" s="37" t="s">
        <v>626</v>
      </c>
      <c r="K1352" s="37" t="s">
        <v>77</v>
      </c>
      <c r="L1352" s="37" t="s">
        <v>106</v>
      </c>
      <c r="M1352" s="37" t="s">
        <v>86</v>
      </c>
      <c r="N1352" s="37" t="s">
        <v>90</v>
      </c>
      <c r="O1352" s="38" t="n">
        <v>43155</v>
      </c>
      <c r="P1352" s="39" t="n">
        <v>2389000</v>
      </c>
      <c r="Q1352" s="37" t="n">
        <v>6</v>
      </c>
      <c r="R1352" s="37" t="s">
        <v>187</v>
      </c>
      <c r="S1352" s="37" t="s">
        <v>111</v>
      </c>
      <c r="T1352" s="37" t="s">
        <v>780</v>
      </c>
      <c r="U1352" s="37" t="s">
        <v>52</v>
      </c>
      <c r="V1352" s="37" t="n">
        <f aca="false">IF(O1352="","",YEAR(O1352))</f>
        <v>2018</v>
      </c>
      <c r="W1352" s="37" t="str">
        <f aca="false">IF(E1352&lt;25,"21-24",IF(E1352&lt;30,"25-29",IF(E1352&lt;35,"30-34",IF(E1352&lt;40,"35-39",IF(E1352&lt;45,"40-44","45+")))))</f>
        <v>30-34</v>
      </c>
    </row>
    <row r="1353" customFormat="false" ht="15" hidden="false" customHeight="false" outlineLevel="0" collapsed="false">
      <c r="A1353" s="37" t="s">
        <v>1831</v>
      </c>
      <c r="B1353" s="37" t="s">
        <v>499</v>
      </c>
      <c r="C1353" s="37" t="s">
        <v>426</v>
      </c>
      <c r="D1353" s="37" t="s">
        <v>83</v>
      </c>
      <c r="E1353" s="37" t="n">
        <v>30</v>
      </c>
      <c r="F1353" s="37" t="s">
        <v>100</v>
      </c>
      <c r="G1353" s="37" t="s">
        <v>94</v>
      </c>
      <c r="H1353" s="37" t="s">
        <v>318</v>
      </c>
      <c r="I1353" s="37" t="s">
        <v>60</v>
      </c>
      <c r="J1353" s="37" t="s">
        <v>393</v>
      </c>
      <c r="K1353" s="37" t="s">
        <v>77</v>
      </c>
      <c r="L1353" s="37" t="s">
        <v>106</v>
      </c>
      <c r="M1353" s="37" t="s">
        <v>86</v>
      </c>
      <c r="N1353" s="37" t="s">
        <v>90</v>
      </c>
      <c r="O1353" s="38" t="n">
        <v>44389</v>
      </c>
      <c r="P1353" s="39" t="n">
        <v>1740000</v>
      </c>
      <c r="Q1353" s="37" t="n">
        <v>9</v>
      </c>
      <c r="R1353" s="37" t="s">
        <v>187</v>
      </c>
      <c r="S1353" s="37" t="s">
        <v>111</v>
      </c>
      <c r="T1353" s="37" t="s">
        <v>1051</v>
      </c>
      <c r="U1353" s="37" t="s">
        <v>52</v>
      </c>
      <c r="V1353" s="37" t="n">
        <f aca="false">IF(O1353="","",YEAR(O1353))</f>
        <v>2021</v>
      </c>
      <c r="W1353" s="37" t="str">
        <f aca="false">IF(E1353&lt;25,"21-24",IF(E1353&lt;30,"25-29",IF(E1353&lt;35,"30-34",IF(E1353&lt;40,"35-39",IF(E1353&lt;45,"40-44","45+")))))</f>
        <v>30-34</v>
      </c>
    </row>
    <row r="1354" customFormat="false" ht="15" hidden="false" customHeight="false" outlineLevel="0" collapsed="false">
      <c r="A1354" s="37" t="s">
        <v>1832</v>
      </c>
      <c r="B1354" s="37" t="s">
        <v>399</v>
      </c>
      <c r="C1354" s="37" t="s">
        <v>516</v>
      </c>
      <c r="D1354" s="37" t="s">
        <v>83</v>
      </c>
      <c r="E1354" s="37" t="n">
        <v>26</v>
      </c>
      <c r="F1354" s="37" t="s">
        <v>102</v>
      </c>
      <c r="G1354" s="37" t="s">
        <v>94</v>
      </c>
      <c r="H1354" s="37" t="s">
        <v>319</v>
      </c>
      <c r="I1354" s="37" t="s">
        <v>61</v>
      </c>
      <c r="J1354" s="37" t="s">
        <v>491</v>
      </c>
      <c r="K1354" s="37" t="s">
        <v>76</v>
      </c>
      <c r="L1354" s="37" t="s">
        <v>104</v>
      </c>
      <c r="M1354" s="37" t="s">
        <v>86</v>
      </c>
      <c r="N1354" s="37" t="s">
        <v>90</v>
      </c>
      <c r="O1354" s="38" t="n">
        <v>45466</v>
      </c>
      <c r="P1354" s="39" t="n">
        <v>1250000</v>
      </c>
      <c r="Q1354" s="37" t="n">
        <v>11</v>
      </c>
      <c r="R1354" s="37" t="s">
        <v>187</v>
      </c>
      <c r="S1354" s="37" t="s">
        <v>115</v>
      </c>
      <c r="T1354" s="37" t="s">
        <v>517</v>
      </c>
      <c r="U1354" s="37" t="s">
        <v>53</v>
      </c>
      <c r="V1354" s="37" t="n">
        <f aca="false">IF(O1354="","",YEAR(O1354))</f>
        <v>2024</v>
      </c>
      <c r="W1354" s="37" t="str">
        <f aca="false">IF(E1354&lt;25,"21-24",IF(E1354&lt;30,"25-29",IF(E1354&lt;35,"30-34",IF(E1354&lt;40,"35-39",IF(E1354&lt;45,"40-44","45+")))))</f>
        <v>25-29</v>
      </c>
    </row>
    <row r="1355" customFormat="false" ht="15" hidden="false" customHeight="false" outlineLevel="0" collapsed="false">
      <c r="A1355" s="37" t="s">
        <v>1833</v>
      </c>
      <c r="B1355" s="37" t="s">
        <v>488</v>
      </c>
      <c r="C1355" s="37" t="s">
        <v>375</v>
      </c>
      <c r="D1355" s="37" t="s">
        <v>83</v>
      </c>
      <c r="E1355" s="37" t="n">
        <v>21</v>
      </c>
      <c r="F1355" s="37" t="s">
        <v>100</v>
      </c>
      <c r="G1355" s="37" t="s">
        <v>97</v>
      </c>
      <c r="H1355" s="37" t="s">
        <v>325</v>
      </c>
      <c r="I1355" s="37" t="s">
        <v>67</v>
      </c>
      <c r="J1355" s="37" t="s">
        <v>357</v>
      </c>
      <c r="K1355" s="37" t="s">
        <v>75</v>
      </c>
      <c r="L1355" s="37" t="s">
        <v>105</v>
      </c>
      <c r="M1355" s="37" t="s">
        <v>86</v>
      </c>
      <c r="N1355" s="37" t="s">
        <v>90</v>
      </c>
      <c r="O1355" s="38" t="n">
        <v>46261</v>
      </c>
      <c r="P1355" s="39" t="n">
        <v>301000</v>
      </c>
      <c r="Q1355" s="37" t="n">
        <v>19</v>
      </c>
      <c r="R1355" s="37" t="s">
        <v>187</v>
      </c>
      <c r="S1355" s="37" t="s">
        <v>111</v>
      </c>
      <c r="T1355" s="37" t="s">
        <v>1480</v>
      </c>
      <c r="U1355" s="37" t="s">
        <v>52</v>
      </c>
      <c r="V1355" s="37" t="n">
        <f aca="false">IF(O1355="","",YEAR(O1355))</f>
        <v>2026</v>
      </c>
      <c r="W1355" s="37" t="str">
        <f aca="false">IF(E1355&lt;25,"21-24",IF(E1355&lt;30,"25-29",IF(E1355&lt;35,"30-34",IF(E1355&lt;40,"35-39",IF(E1355&lt;45,"40-44","45+")))))</f>
        <v>21-24</v>
      </c>
    </row>
    <row r="1356" customFormat="false" ht="15" hidden="false" customHeight="false" outlineLevel="0" collapsed="false">
      <c r="A1356" s="37" t="s">
        <v>1426</v>
      </c>
      <c r="B1356" s="37" t="s">
        <v>456</v>
      </c>
      <c r="C1356" s="37" t="s">
        <v>356</v>
      </c>
      <c r="D1356" s="37" t="s">
        <v>82</v>
      </c>
      <c r="E1356" s="37" t="n">
        <v>41</v>
      </c>
      <c r="F1356" s="37" t="s">
        <v>100</v>
      </c>
      <c r="G1356" s="37" t="s">
        <v>97</v>
      </c>
      <c r="H1356" s="37" t="s">
        <v>321</v>
      </c>
      <c r="I1356" s="37" t="s">
        <v>63</v>
      </c>
      <c r="J1356" s="37" t="s">
        <v>529</v>
      </c>
      <c r="K1356" s="37" t="s">
        <v>78</v>
      </c>
      <c r="L1356" s="37" t="s">
        <v>104</v>
      </c>
      <c r="M1356" s="37" t="s">
        <v>87</v>
      </c>
      <c r="N1356" s="37" t="s">
        <v>90</v>
      </c>
      <c r="O1356" s="38" t="n">
        <v>44976</v>
      </c>
      <c r="P1356" s="39" t="n">
        <v>3454000</v>
      </c>
      <c r="Q1356" s="37" t="n">
        <v>26</v>
      </c>
      <c r="R1356" s="37" t="s">
        <v>185</v>
      </c>
      <c r="S1356" s="37" t="s">
        <v>111</v>
      </c>
      <c r="T1356" s="37" t="s">
        <v>902</v>
      </c>
      <c r="U1356" s="37" t="s">
        <v>52</v>
      </c>
      <c r="V1356" s="37" t="n">
        <f aca="false">IF(O1356="","",YEAR(O1356))</f>
        <v>2023</v>
      </c>
      <c r="W1356" s="37" t="str">
        <f aca="false">IF(E1356&lt;25,"21-24",IF(E1356&lt;30,"25-29",IF(E1356&lt;35,"30-34",IF(E1356&lt;40,"35-39",IF(E1356&lt;45,"40-44","45+")))))</f>
        <v>40-44</v>
      </c>
    </row>
    <row r="1357" customFormat="false" ht="15" hidden="false" customHeight="false" outlineLevel="0" collapsed="false">
      <c r="A1357" s="37" t="s">
        <v>1834</v>
      </c>
      <c r="B1357" s="37" t="s">
        <v>350</v>
      </c>
      <c r="C1357" s="37" t="s">
        <v>484</v>
      </c>
      <c r="D1357" s="37" t="s">
        <v>83</v>
      </c>
      <c r="E1357" s="37" t="n">
        <v>25</v>
      </c>
      <c r="F1357" s="37" t="s">
        <v>101</v>
      </c>
      <c r="G1357" s="37" t="s">
        <v>95</v>
      </c>
      <c r="H1357" s="37" t="s">
        <v>318</v>
      </c>
      <c r="I1357" s="37" t="s">
        <v>60</v>
      </c>
      <c r="J1357" s="37" t="s">
        <v>384</v>
      </c>
      <c r="K1357" s="37" t="s">
        <v>76</v>
      </c>
      <c r="L1357" s="37" t="s">
        <v>105</v>
      </c>
      <c r="M1357" s="37" t="s">
        <v>86</v>
      </c>
      <c r="N1357" s="37" t="s">
        <v>90</v>
      </c>
      <c r="O1357" s="38" t="n">
        <v>45377</v>
      </c>
      <c r="P1357" s="39" t="n">
        <v>1123000</v>
      </c>
      <c r="Q1357" s="37" t="n">
        <v>0</v>
      </c>
      <c r="R1357" s="37" t="s">
        <v>187</v>
      </c>
      <c r="S1357" s="37" t="s">
        <v>111</v>
      </c>
      <c r="T1357" s="37" t="s">
        <v>943</v>
      </c>
      <c r="U1357" s="37" t="s">
        <v>52</v>
      </c>
      <c r="V1357" s="37" t="n">
        <f aca="false">IF(O1357="","",YEAR(O1357))</f>
        <v>2024</v>
      </c>
      <c r="W1357" s="37" t="str">
        <f aca="false">IF(E1357&lt;25,"21-24",IF(E1357&lt;30,"25-29",IF(E1357&lt;35,"30-34",IF(E1357&lt;40,"35-39",IF(E1357&lt;45,"40-44","45+")))))</f>
        <v>25-29</v>
      </c>
    </row>
    <row r="1358" customFormat="false" ht="15" hidden="false" customHeight="false" outlineLevel="0" collapsed="false">
      <c r="A1358" s="37" t="s">
        <v>1835</v>
      </c>
      <c r="B1358" s="37" t="s">
        <v>499</v>
      </c>
      <c r="C1358" s="37" t="s">
        <v>383</v>
      </c>
      <c r="D1358" s="37" t="s">
        <v>82</v>
      </c>
      <c r="E1358" s="37" t="n">
        <v>30</v>
      </c>
      <c r="F1358" s="37" t="s">
        <v>101</v>
      </c>
      <c r="G1358" s="37" t="s">
        <v>94</v>
      </c>
      <c r="H1358" s="37" t="s">
        <v>318</v>
      </c>
      <c r="I1358" s="37" t="s">
        <v>60</v>
      </c>
      <c r="J1358" s="37" t="s">
        <v>393</v>
      </c>
      <c r="K1358" s="37" t="s">
        <v>77</v>
      </c>
      <c r="L1358" s="37" t="s">
        <v>106</v>
      </c>
      <c r="M1358" s="37" t="s">
        <v>88</v>
      </c>
      <c r="N1358" s="37" t="s">
        <v>90</v>
      </c>
      <c r="O1358" s="38" t="n">
        <v>44060</v>
      </c>
      <c r="P1358" s="39" t="n">
        <v>1756000</v>
      </c>
      <c r="Q1358" s="37" t="n">
        <v>9</v>
      </c>
      <c r="R1358" s="37" t="s">
        <v>185</v>
      </c>
      <c r="S1358" s="37" t="s">
        <v>111</v>
      </c>
      <c r="T1358" s="37" t="s">
        <v>740</v>
      </c>
      <c r="U1358" s="37" t="s">
        <v>52</v>
      </c>
      <c r="V1358" s="37" t="n">
        <f aca="false">IF(O1358="","",YEAR(O1358))</f>
        <v>2020</v>
      </c>
      <c r="W1358" s="37" t="str">
        <f aca="false">IF(E1358&lt;25,"21-24",IF(E1358&lt;30,"25-29",IF(E1358&lt;35,"30-34",IF(E1358&lt;40,"35-39",IF(E1358&lt;45,"40-44","45+")))))</f>
        <v>30-34</v>
      </c>
    </row>
    <row r="1359" customFormat="false" ht="15" hidden="false" customHeight="false" outlineLevel="0" collapsed="false">
      <c r="A1359" s="37" t="s">
        <v>367</v>
      </c>
      <c r="B1359" s="37" t="s">
        <v>416</v>
      </c>
      <c r="C1359" s="37" t="s">
        <v>365</v>
      </c>
      <c r="D1359" s="37" t="s">
        <v>82</v>
      </c>
      <c r="E1359" s="37" t="n">
        <v>41</v>
      </c>
      <c r="F1359" s="37" t="s">
        <v>100</v>
      </c>
      <c r="G1359" s="37" t="s">
        <v>94</v>
      </c>
      <c r="H1359" s="37" t="s">
        <v>318</v>
      </c>
      <c r="I1359" s="37" t="s">
        <v>60</v>
      </c>
      <c r="J1359" s="37" t="s">
        <v>407</v>
      </c>
      <c r="K1359" s="37" t="s">
        <v>78</v>
      </c>
      <c r="L1359" s="37" t="s">
        <v>108</v>
      </c>
      <c r="M1359" s="37" t="s">
        <v>88</v>
      </c>
      <c r="N1359" s="37" t="s">
        <v>90</v>
      </c>
      <c r="O1359" s="38" t="n">
        <v>44477</v>
      </c>
      <c r="P1359" s="39" t="n">
        <v>4417000</v>
      </c>
      <c r="Q1359" s="37" t="n">
        <v>11</v>
      </c>
      <c r="R1359" s="37" t="s">
        <v>187</v>
      </c>
      <c r="S1359" s="37" t="s">
        <v>115</v>
      </c>
      <c r="T1359" s="37" t="s">
        <v>1220</v>
      </c>
      <c r="U1359" s="37" t="s">
        <v>52</v>
      </c>
      <c r="V1359" s="37" t="n">
        <f aca="false">IF(O1359="","",YEAR(O1359))</f>
        <v>2021</v>
      </c>
      <c r="W1359" s="37" t="str">
        <f aca="false">IF(E1359&lt;25,"21-24",IF(E1359&lt;30,"25-29",IF(E1359&lt;35,"30-34",IF(E1359&lt;40,"35-39",IF(E1359&lt;45,"40-44","45+")))))</f>
        <v>40-44</v>
      </c>
    </row>
    <row r="1360" customFormat="false" ht="15" hidden="false" customHeight="false" outlineLevel="0" collapsed="false">
      <c r="A1360" s="37" t="s">
        <v>1836</v>
      </c>
      <c r="B1360" s="37" t="s">
        <v>465</v>
      </c>
      <c r="C1360" s="37" t="s">
        <v>370</v>
      </c>
      <c r="D1360" s="37" t="s">
        <v>82</v>
      </c>
      <c r="E1360" s="37" t="n">
        <v>26</v>
      </c>
      <c r="F1360" s="37" t="s">
        <v>100</v>
      </c>
      <c r="G1360" s="37" t="s">
        <v>94</v>
      </c>
      <c r="H1360" s="37" t="s">
        <v>318</v>
      </c>
      <c r="I1360" s="37" t="s">
        <v>60</v>
      </c>
      <c r="J1360" s="37" t="s">
        <v>366</v>
      </c>
      <c r="K1360" s="37" t="s">
        <v>76</v>
      </c>
      <c r="L1360" s="37" t="s">
        <v>106</v>
      </c>
      <c r="M1360" s="37" t="s">
        <v>87</v>
      </c>
      <c r="N1360" s="37" t="s">
        <v>90</v>
      </c>
      <c r="O1360" s="38" t="n">
        <v>45029</v>
      </c>
      <c r="P1360" s="39" t="n">
        <v>1303000</v>
      </c>
      <c r="Q1360" s="37" t="n">
        <v>9</v>
      </c>
      <c r="R1360" s="37" t="s">
        <v>187</v>
      </c>
      <c r="S1360" s="37" t="s">
        <v>113</v>
      </c>
      <c r="T1360" s="37" t="s">
        <v>400</v>
      </c>
      <c r="U1360" s="37" t="s">
        <v>52</v>
      </c>
      <c r="V1360" s="37" t="n">
        <f aca="false">IF(O1360="","",YEAR(O1360))</f>
        <v>2023</v>
      </c>
      <c r="W1360" s="37" t="str">
        <f aca="false">IF(E1360&lt;25,"21-24",IF(E1360&lt;30,"25-29",IF(E1360&lt;35,"30-34",IF(E1360&lt;40,"35-39",IF(E1360&lt;45,"40-44","45+")))))</f>
        <v>25-29</v>
      </c>
    </row>
    <row r="1361" customFormat="false" ht="15" hidden="false" customHeight="false" outlineLevel="0" collapsed="false">
      <c r="A1361" s="37" t="s">
        <v>1837</v>
      </c>
      <c r="B1361" s="37" t="s">
        <v>355</v>
      </c>
      <c r="C1361" s="37" t="s">
        <v>413</v>
      </c>
      <c r="D1361" s="37" t="s">
        <v>83</v>
      </c>
      <c r="E1361" s="37" t="n">
        <v>32</v>
      </c>
      <c r="F1361" s="37" t="s">
        <v>100</v>
      </c>
      <c r="G1361" s="37" t="s">
        <v>94</v>
      </c>
      <c r="H1361" s="37" t="s">
        <v>321</v>
      </c>
      <c r="I1361" s="37" t="s">
        <v>63</v>
      </c>
      <c r="J1361" s="37" t="s">
        <v>626</v>
      </c>
      <c r="K1361" s="37" t="s">
        <v>77</v>
      </c>
      <c r="L1361" s="37" t="s">
        <v>106</v>
      </c>
      <c r="M1361" s="37" t="s">
        <v>86</v>
      </c>
      <c r="N1361" s="37" t="s">
        <v>90</v>
      </c>
      <c r="O1361" s="38" t="n">
        <v>45801</v>
      </c>
      <c r="P1361" s="39" t="n">
        <v>1999000</v>
      </c>
      <c r="Q1361" s="37" t="n">
        <v>13</v>
      </c>
      <c r="R1361" s="37" t="s">
        <v>187</v>
      </c>
      <c r="S1361" s="37" t="s">
        <v>111</v>
      </c>
      <c r="T1361" s="37" t="s">
        <v>893</v>
      </c>
      <c r="U1361" s="37" t="s">
        <v>52</v>
      </c>
      <c r="V1361" s="37" t="n">
        <f aca="false">IF(O1361="","",YEAR(O1361))</f>
        <v>2025</v>
      </c>
      <c r="W1361" s="37" t="str">
        <f aca="false">IF(E1361&lt;25,"21-24",IF(E1361&lt;30,"25-29",IF(E1361&lt;35,"30-34",IF(E1361&lt;40,"35-39",IF(E1361&lt;45,"40-44","45+")))))</f>
        <v>30-34</v>
      </c>
    </row>
    <row r="1362" customFormat="false" ht="15" hidden="false" customHeight="false" outlineLevel="0" collapsed="false">
      <c r="A1362" s="37" t="s">
        <v>377</v>
      </c>
      <c r="B1362" s="37" t="s">
        <v>537</v>
      </c>
      <c r="C1362" s="37" t="s">
        <v>406</v>
      </c>
      <c r="D1362" s="37" t="s">
        <v>82</v>
      </c>
      <c r="E1362" s="37" t="n">
        <v>41</v>
      </c>
      <c r="F1362" s="37" t="s">
        <v>101</v>
      </c>
      <c r="G1362" s="37" t="s">
        <v>95</v>
      </c>
      <c r="H1362" s="37" t="s">
        <v>323</v>
      </c>
      <c r="I1362" s="37" t="s">
        <v>65</v>
      </c>
      <c r="J1362" s="37" t="s">
        <v>500</v>
      </c>
      <c r="K1362" s="37" t="s">
        <v>78</v>
      </c>
      <c r="L1362" s="37" t="s">
        <v>106</v>
      </c>
      <c r="M1362" s="37" t="s">
        <v>86</v>
      </c>
      <c r="N1362" s="37" t="s">
        <v>90</v>
      </c>
      <c r="O1362" s="38" t="n">
        <v>45108</v>
      </c>
      <c r="P1362" s="39" t="n">
        <v>3143000</v>
      </c>
      <c r="Q1362" s="37" t="n">
        <v>30</v>
      </c>
      <c r="R1362" s="37" t="s">
        <v>185</v>
      </c>
      <c r="S1362" s="37" t="s">
        <v>111</v>
      </c>
      <c r="T1362" s="37" t="s">
        <v>613</v>
      </c>
      <c r="U1362" s="37" t="s">
        <v>52</v>
      </c>
      <c r="V1362" s="37" t="n">
        <f aca="false">IF(O1362="","",YEAR(O1362))</f>
        <v>2023</v>
      </c>
      <c r="W1362" s="37" t="str">
        <f aca="false">IF(E1362&lt;25,"21-24",IF(E1362&lt;30,"25-29",IF(E1362&lt;35,"30-34",IF(E1362&lt;40,"35-39",IF(E1362&lt;45,"40-44","45+")))))</f>
        <v>40-44</v>
      </c>
    </row>
    <row r="1363" customFormat="false" ht="15" hidden="false" customHeight="false" outlineLevel="0" collapsed="false">
      <c r="A1363" s="37" t="s">
        <v>1838</v>
      </c>
      <c r="B1363" s="37" t="s">
        <v>445</v>
      </c>
      <c r="C1363" s="37" t="s">
        <v>413</v>
      </c>
      <c r="D1363" s="37" t="s">
        <v>82</v>
      </c>
      <c r="E1363" s="37" t="n">
        <v>28</v>
      </c>
      <c r="F1363" s="37" t="s">
        <v>100</v>
      </c>
      <c r="G1363" s="37" t="s">
        <v>96</v>
      </c>
      <c r="H1363" s="37" t="s">
        <v>324</v>
      </c>
      <c r="I1363" s="37" t="s">
        <v>66</v>
      </c>
      <c r="J1363" s="37" t="s">
        <v>475</v>
      </c>
      <c r="K1363" s="37" t="s">
        <v>76</v>
      </c>
      <c r="L1363" s="37" t="s">
        <v>105</v>
      </c>
      <c r="M1363" s="37" t="s">
        <v>87</v>
      </c>
      <c r="N1363" s="37" t="s">
        <v>90</v>
      </c>
      <c r="O1363" s="38" t="n">
        <v>43759</v>
      </c>
      <c r="P1363" s="39" t="n">
        <v>1228000</v>
      </c>
      <c r="Q1363" s="37" t="n">
        <v>17</v>
      </c>
      <c r="R1363" s="37" t="s">
        <v>185</v>
      </c>
      <c r="S1363" s="37" t="s">
        <v>114</v>
      </c>
      <c r="T1363" s="37" t="s">
        <v>1148</v>
      </c>
      <c r="U1363" s="37" t="s">
        <v>52</v>
      </c>
      <c r="V1363" s="37" t="n">
        <f aca="false">IF(O1363="","",YEAR(O1363))</f>
        <v>2019</v>
      </c>
      <c r="W1363" s="37" t="str">
        <f aca="false">IF(E1363&lt;25,"21-24",IF(E1363&lt;30,"25-29",IF(E1363&lt;35,"30-34",IF(E1363&lt;40,"35-39",IF(E1363&lt;45,"40-44","45+")))))</f>
        <v>25-29</v>
      </c>
    </row>
    <row r="1364" customFormat="false" ht="15" hidden="false" customHeight="false" outlineLevel="0" collapsed="false">
      <c r="A1364" s="37" t="s">
        <v>1839</v>
      </c>
      <c r="B1364" s="37" t="s">
        <v>600</v>
      </c>
      <c r="C1364" s="37" t="s">
        <v>429</v>
      </c>
      <c r="D1364" s="37" t="s">
        <v>83</v>
      </c>
      <c r="E1364" s="37" t="n">
        <v>33</v>
      </c>
      <c r="F1364" s="37" t="s">
        <v>100</v>
      </c>
      <c r="G1364" s="37" t="s">
        <v>94</v>
      </c>
      <c r="H1364" s="37" t="s">
        <v>322</v>
      </c>
      <c r="I1364" s="37" t="s">
        <v>64</v>
      </c>
      <c r="J1364" s="37" t="s">
        <v>461</v>
      </c>
      <c r="K1364" s="37" t="s">
        <v>75</v>
      </c>
      <c r="L1364" s="37" t="s">
        <v>108</v>
      </c>
      <c r="M1364" s="37" t="s">
        <v>87</v>
      </c>
      <c r="N1364" s="37" t="s">
        <v>90</v>
      </c>
      <c r="O1364" s="38" t="n">
        <v>43012</v>
      </c>
      <c r="P1364" s="39" t="n">
        <v>433000</v>
      </c>
      <c r="Q1364" s="37" t="n">
        <v>13</v>
      </c>
      <c r="R1364" s="37" t="s">
        <v>187</v>
      </c>
      <c r="S1364" s="37" t="s">
        <v>112</v>
      </c>
      <c r="T1364" s="37" t="s">
        <v>967</v>
      </c>
      <c r="U1364" s="37" t="s">
        <v>52</v>
      </c>
      <c r="V1364" s="37" t="n">
        <f aca="false">IF(O1364="","",YEAR(O1364))</f>
        <v>2017</v>
      </c>
      <c r="W1364" s="37" t="str">
        <f aca="false">IF(E1364&lt;25,"21-24",IF(E1364&lt;30,"25-29",IF(E1364&lt;35,"30-34",IF(E1364&lt;40,"35-39",IF(E1364&lt;45,"40-44","45+")))))</f>
        <v>30-34</v>
      </c>
    </row>
    <row r="1365" customFormat="false" ht="15" hidden="false" customHeight="false" outlineLevel="0" collapsed="false">
      <c r="A1365" s="37" t="s">
        <v>1840</v>
      </c>
      <c r="B1365" s="37" t="s">
        <v>474</v>
      </c>
      <c r="C1365" s="37" t="s">
        <v>351</v>
      </c>
      <c r="D1365" s="37" t="s">
        <v>82</v>
      </c>
      <c r="E1365" s="37" t="n">
        <v>24</v>
      </c>
      <c r="F1365" s="37" t="s">
        <v>102</v>
      </c>
      <c r="G1365" s="37" t="s">
        <v>94</v>
      </c>
      <c r="H1365" s="37" t="s">
        <v>326</v>
      </c>
      <c r="I1365" s="37" t="s">
        <v>68</v>
      </c>
      <c r="J1365" s="37" t="s">
        <v>403</v>
      </c>
      <c r="K1365" s="37" t="s">
        <v>76</v>
      </c>
      <c r="L1365" s="37" t="s">
        <v>106</v>
      </c>
      <c r="M1365" s="37" t="s">
        <v>87</v>
      </c>
      <c r="N1365" s="37" t="s">
        <v>90</v>
      </c>
      <c r="O1365" s="38" t="n">
        <v>45297</v>
      </c>
      <c r="P1365" s="39" t="n">
        <v>1335000</v>
      </c>
      <c r="Q1365" s="37" t="n">
        <v>3</v>
      </c>
      <c r="R1365" s="37" t="s">
        <v>187</v>
      </c>
      <c r="S1365" s="37" t="s">
        <v>112</v>
      </c>
      <c r="T1365" s="37" t="s">
        <v>997</v>
      </c>
      <c r="U1365" s="37" t="s">
        <v>53</v>
      </c>
      <c r="V1365" s="37" t="n">
        <f aca="false">IF(O1365="","",YEAR(O1365))</f>
        <v>2024</v>
      </c>
      <c r="W1365" s="37" t="str">
        <f aca="false">IF(E1365&lt;25,"21-24",IF(E1365&lt;30,"25-29",IF(E1365&lt;35,"30-34",IF(E1365&lt;40,"35-39",IF(E1365&lt;45,"40-44","45+")))))</f>
        <v>21-24</v>
      </c>
    </row>
    <row r="1366" customFormat="false" ht="15" hidden="false" customHeight="false" outlineLevel="0" collapsed="false">
      <c r="A1366" s="37" t="s">
        <v>517</v>
      </c>
      <c r="B1366" s="37" t="s">
        <v>515</v>
      </c>
      <c r="C1366" s="37" t="s">
        <v>396</v>
      </c>
      <c r="D1366" s="37" t="s">
        <v>82</v>
      </c>
      <c r="E1366" s="37" t="n">
        <v>35</v>
      </c>
      <c r="F1366" s="37" t="s">
        <v>100</v>
      </c>
      <c r="G1366" s="37" t="s">
        <v>96</v>
      </c>
      <c r="H1366" s="37" t="s">
        <v>319</v>
      </c>
      <c r="I1366" s="37" t="s">
        <v>61</v>
      </c>
      <c r="J1366" s="37" t="s">
        <v>423</v>
      </c>
      <c r="K1366" s="37" t="s">
        <v>78</v>
      </c>
      <c r="L1366" s="37" t="s">
        <v>109</v>
      </c>
      <c r="M1366" s="37" t="s">
        <v>87</v>
      </c>
      <c r="N1366" s="37" t="s">
        <v>90</v>
      </c>
      <c r="O1366" s="38" t="n">
        <v>45812</v>
      </c>
      <c r="P1366" s="39" t="n">
        <v>4116000</v>
      </c>
      <c r="Q1366" s="37" t="n">
        <v>4</v>
      </c>
      <c r="R1366" s="37" t="s">
        <v>187</v>
      </c>
      <c r="S1366" s="37" t="s">
        <v>113</v>
      </c>
      <c r="T1366" s="37" t="s">
        <v>1321</v>
      </c>
      <c r="U1366" s="37" t="s">
        <v>52</v>
      </c>
      <c r="V1366" s="37" t="n">
        <f aca="false">IF(O1366="","",YEAR(O1366))</f>
        <v>2025</v>
      </c>
      <c r="W1366" s="37" t="str">
        <f aca="false">IF(E1366&lt;25,"21-24",IF(E1366&lt;30,"25-29",IF(E1366&lt;35,"30-34",IF(E1366&lt;40,"35-39",IF(E1366&lt;45,"40-44","45+")))))</f>
        <v>35-39</v>
      </c>
    </row>
    <row r="1367" customFormat="false" ht="15" hidden="false" customHeight="false" outlineLevel="0" collapsed="false">
      <c r="A1367" s="37" t="s">
        <v>1841</v>
      </c>
      <c r="B1367" s="37" t="s">
        <v>355</v>
      </c>
      <c r="C1367" s="37" t="s">
        <v>406</v>
      </c>
      <c r="D1367" s="37" t="s">
        <v>83</v>
      </c>
      <c r="E1367" s="37" t="n">
        <v>22</v>
      </c>
      <c r="F1367" s="37" t="s">
        <v>101</v>
      </c>
      <c r="G1367" s="37" t="s">
        <v>94</v>
      </c>
      <c r="H1367" s="37" t="s">
        <v>324</v>
      </c>
      <c r="I1367" s="37" t="s">
        <v>66</v>
      </c>
      <c r="J1367" s="37" t="s">
        <v>504</v>
      </c>
      <c r="K1367" s="37" t="s">
        <v>75</v>
      </c>
      <c r="L1367" s="37" t="s">
        <v>104</v>
      </c>
      <c r="M1367" s="37" t="s">
        <v>87</v>
      </c>
      <c r="N1367" s="37" t="s">
        <v>90</v>
      </c>
      <c r="O1367" s="38" t="n">
        <v>46005</v>
      </c>
      <c r="P1367" s="39" t="n">
        <v>450000</v>
      </c>
      <c r="Q1367" s="37" t="n">
        <v>10</v>
      </c>
      <c r="R1367" s="37" t="s">
        <v>187</v>
      </c>
      <c r="S1367" s="37" t="s">
        <v>112</v>
      </c>
      <c r="T1367" s="37" t="s">
        <v>1244</v>
      </c>
      <c r="U1367" s="37" t="s">
        <v>52</v>
      </c>
      <c r="V1367" s="37" t="n">
        <f aca="false">IF(O1367="","",YEAR(O1367))</f>
        <v>2025</v>
      </c>
      <c r="W1367" s="37" t="str">
        <f aca="false">IF(E1367&lt;25,"21-24",IF(E1367&lt;30,"25-29",IF(E1367&lt;35,"30-34",IF(E1367&lt;40,"35-39",IF(E1367&lt;45,"40-44","45+")))))</f>
        <v>21-24</v>
      </c>
    </row>
    <row r="1368" customFormat="false" ht="15" hidden="false" customHeight="false" outlineLevel="0" collapsed="false">
      <c r="A1368" s="37" t="s">
        <v>1842</v>
      </c>
      <c r="B1368" s="37" t="s">
        <v>519</v>
      </c>
      <c r="C1368" s="37" t="s">
        <v>383</v>
      </c>
      <c r="D1368" s="37" t="s">
        <v>83</v>
      </c>
      <c r="E1368" s="37" t="n">
        <v>31</v>
      </c>
      <c r="F1368" s="37" t="s">
        <v>100</v>
      </c>
      <c r="G1368" s="37" t="s">
        <v>94</v>
      </c>
      <c r="H1368" s="37" t="s">
        <v>318</v>
      </c>
      <c r="I1368" s="37" t="s">
        <v>60</v>
      </c>
      <c r="J1368" s="37" t="s">
        <v>470</v>
      </c>
      <c r="K1368" s="37" t="s">
        <v>77</v>
      </c>
      <c r="L1368" s="37" t="s">
        <v>104</v>
      </c>
      <c r="M1368" s="37" t="s">
        <v>87</v>
      </c>
      <c r="N1368" s="37" t="s">
        <v>90</v>
      </c>
      <c r="O1368" s="38" t="n">
        <v>44397</v>
      </c>
      <c r="P1368" s="39" t="n">
        <v>2515000</v>
      </c>
      <c r="Q1368" s="37" t="n">
        <v>5</v>
      </c>
      <c r="R1368" s="37" t="s">
        <v>187</v>
      </c>
      <c r="S1368" s="37" t="s">
        <v>114</v>
      </c>
      <c r="T1368" s="37" t="s">
        <v>521</v>
      </c>
      <c r="U1368" s="37" t="s">
        <v>52</v>
      </c>
      <c r="V1368" s="37" t="n">
        <f aca="false">IF(O1368="","",YEAR(O1368))</f>
        <v>2021</v>
      </c>
      <c r="W1368" s="37" t="str">
        <f aca="false">IF(E1368&lt;25,"21-24",IF(E1368&lt;30,"25-29",IF(E1368&lt;35,"30-34",IF(E1368&lt;40,"35-39",IF(E1368&lt;45,"40-44","45+")))))</f>
        <v>30-34</v>
      </c>
    </row>
    <row r="1369" customFormat="false" ht="15" hidden="false" customHeight="false" outlineLevel="0" collapsed="false">
      <c r="A1369" s="37" t="s">
        <v>1843</v>
      </c>
      <c r="B1369" s="37" t="s">
        <v>437</v>
      </c>
      <c r="C1369" s="37" t="s">
        <v>351</v>
      </c>
      <c r="D1369" s="37" t="s">
        <v>83</v>
      </c>
      <c r="E1369" s="37" t="n">
        <v>39</v>
      </c>
      <c r="F1369" s="37" t="s">
        <v>101</v>
      </c>
      <c r="G1369" s="37" t="s">
        <v>97</v>
      </c>
      <c r="H1369" s="37" t="s">
        <v>318</v>
      </c>
      <c r="I1369" s="37" t="s">
        <v>60</v>
      </c>
      <c r="J1369" s="37" t="s">
        <v>393</v>
      </c>
      <c r="K1369" s="37" t="s">
        <v>77</v>
      </c>
      <c r="L1369" s="37" t="s">
        <v>106</v>
      </c>
      <c r="M1369" s="37" t="s">
        <v>87</v>
      </c>
      <c r="N1369" s="37" t="s">
        <v>90</v>
      </c>
      <c r="O1369" s="38" t="n">
        <v>45932</v>
      </c>
      <c r="P1369" s="39" t="n">
        <v>2286000</v>
      </c>
      <c r="Q1369" s="37" t="n">
        <v>7</v>
      </c>
      <c r="R1369" s="37" t="s">
        <v>187</v>
      </c>
      <c r="S1369" s="37" t="s">
        <v>113</v>
      </c>
      <c r="T1369" s="37" t="s">
        <v>648</v>
      </c>
      <c r="U1369" s="37" t="s">
        <v>52</v>
      </c>
      <c r="V1369" s="37" t="n">
        <f aca="false">IF(O1369="","",YEAR(O1369))</f>
        <v>2025</v>
      </c>
      <c r="W1369" s="37" t="str">
        <f aca="false">IF(E1369&lt;25,"21-24",IF(E1369&lt;30,"25-29",IF(E1369&lt;35,"30-34",IF(E1369&lt;40,"35-39",IF(E1369&lt;45,"40-44","45+")))))</f>
        <v>35-39</v>
      </c>
    </row>
    <row r="1370" customFormat="false" ht="15" hidden="false" customHeight="false" outlineLevel="0" collapsed="false">
      <c r="A1370" s="37" t="s">
        <v>1844</v>
      </c>
      <c r="B1370" s="37" t="s">
        <v>600</v>
      </c>
      <c r="C1370" s="37" t="s">
        <v>433</v>
      </c>
      <c r="D1370" s="37" t="s">
        <v>83</v>
      </c>
      <c r="E1370" s="37" t="n">
        <v>23</v>
      </c>
      <c r="F1370" s="37" t="s">
        <v>101</v>
      </c>
      <c r="G1370" s="37" t="s">
        <v>94</v>
      </c>
      <c r="H1370" s="37" t="s">
        <v>318</v>
      </c>
      <c r="I1370" s="37" t="s">
        <v>60</v>
      </c>
      <c r="J1370" s="37" t="s">
        <v>366</v>
      </c>
      <c r="K1370" s="37" t="s">
        <v>76</v>
      </c>
      <c r="L1370" s="37" t="s">
        <v>106</v>
      </c>
      <c r="M1370" s="37" t="s">
        <v>88</v>
      </c>
      <c r="N1370" s="37" t="s">
        <v>90</v>
      </c>
      <c r="O1370" s="38" t="n">
        <v>45667</v>
      </c>
      <c r="P1370" s="39" t="n">
        <v>1151000</v>
      </c>
      <c r="Q1370" s="37" t="n">
        <v>11</v>
      </c>
      <c r="R1370" s="37" t="s">
        <v>185</v>
      </c>
      <c r="S1370" s="37" t="s">
        <v>111</v>
      </c>
      <c r="T1370" s="37" t="s">
        <v>639</v>
      </c>
      <c r="U1370" s="37" t="s">
        <v>52</v>
      </c>
      <c r="V1370" s="37" t="n">
        <f aca="false">IF(O1370="","",YEAR(O1370))</f>
        <v>2025</v>
      </c>
      <c r="W1370" s="37" t="str">
        <f aca="false">IF(E1370&lt;25,"21-24",IF(E1370&lt;30,"25-29",IF(E1370&lt;35,"30-34",IF(E1370&lt;40,"35-39",IF(E1370&lt;45,"40-44","45+")))))</f>
        <v>21-24</v>
      </c>
    </row>
    <row r="1371" customFormat="false" ht="15" hidden="false" customHeight="false" outlineLevel="0" collapsed="false">
      <c r="A1371" s="37" t="s">
        <v>1845</v>
      </c>
      <c r="B1371" s="37" t="s">
        <v>537</v>
      </c>
      <c r="C1371" s="37" t="s">
        <v>365</v>
      </c>
      <c r="D1371" s="37" t="s">
        <v>82</v>
      </c>
      <c r="E1371" s="37" t="n">
        <v>25</v>
      </c>
      <c r="F1371" s="37" t="s">
        <v>100</v>
      </c>
      <c r="G1371" s="37" t="s">
        <v>96</v>
      </c>
      <c r="H1371" s="37" t="s">
        <v>321</v>
      </c>
      <c r="I1371" s="37" t="s">
        <v>63</v>
      </c>
      <c r="J1371" s="37" t="s">
        <v>371</v>
      </c>
      <c r="K1371" s="37" t="s">
        <v>75</v>
      </c>
      <c r="L1371" s="37" t="s">
        <v>109</v>
      </c>
      <c r="M1371" s="37" t="s">
        <v>87</v>
      </c>
      <c r="N1371" s="37" t="s">
        <v>90</v>
      </c>
      <c r="O1371" s="38" t="n">
        <v>45004</v>
      </c>
      <c r="P1371" s="39" t="n">
        <v>480000</v>
      </c>
      <c r="Q1371" s="37" t="n">
        <v>17</v>
      </c>
      <c r="R1371" s="37" t="s">
        <v>187</v>
      </c>
      <c r="S1371" s="37" t="s">
        <v>112</v>
      </c>
      <c r="T1371" s="37" t="s">
        <v>893</v>
      </c>
      <c r="U1371" s="37" t="s">
        <v>52</v>
      </c>
      <c r="V1371" s="37" t="n">
        <f aca="false">IF(O1371="","",YEAR(O1371))</f>
        <v>2023</v>
      </c>
      <c r="W1371" s="37" t="str">
        <f aca="false">IF(E1371&lt;25,"21-24",IF(E1371&lt;30,"25-29",IF(E1371&lt;35,"30-34",IF(E1371&lt;40,"35-39",IF(E1371&lt;45,"40-44","45+")))))</f>
        <v>25-29</v>
      </c>
    </row>
    <row r="1372" customFormat="false" ht="15" hidden="false" customHeight="false" outlineLevel="0" collapsed="false">
      <c r="A1372" s="37" t="s">
        <v>501</v>
      </c>
      <c r="B1372" s="37" t="s">
        <v>479</v>
      </c>
      <c r="C1372" s="37" t="s">
        <v>387</v>
      </c>
      <c r="D1372" s="37" t="s">
        <v>83</v>
      </c>
      <c r="E1372" s="37" t="n">
        <v>37</v>
      </c>
      <c r="F1372" s="37" t="s">
        <v>100</v>
      </c>
      <c r="G1372" s="37" t="s">
        <v>94</v>
      </c>
      <c r="H1372" s="37" t="s">
        <v>323</v>
      </c>
      <c r="I1372" s="37" t="s">
        <v>65</v>
      </c>
      <c r="J1372" s="37" t="s">
        <v>500</v>
      </c>
      <c r="K1372" s="37" t="s">
        <v>78</v>
      </c>
      <c r="L1372" s="37" t="s">
        <v>104</v>
      </c>
      <c r="M1372" s="37" t="s">
        <v>87</v>
      </c>
      <c r="N1372" s="37" t="s">
        <v>90</v>
      </c>
      <c r="O1372" s="38" t="n">
        <v>43532</v>
      </c>
      <c r="P1372" s="39" t="n">
        <v>3445000</v>
      </c>
      <c r="Q1372" s="37" t="n">
        <v>2</v>
      </c>
      <c r="R1372" s="37" t="s">
        <v>187</v>
      </c>
      <c r="S1372" s="37" t="s">
        <v>115</v>
      </c>
      <c r="T1372" s="37" t="s">
        <v>1149</v>
      </c>
      <c r="U1372" s="37" t="s">
        <v>52</v>
      </c>
      <c r="V1372" s="37" t="n">
        <f aca="false">IF(O1372="","",YEAR(O1372))</f>
        <v>2019</v>
      </c>
      <c r="W1372" s="37" t="str">
        <f aca="false">IF(E1372&lt;25,"21-24",IF(E1372&lt;30,"25-29",IF(E1372&lt;35,"30-34",IF(E1372&lt;40,"35-39",IF(E1372&lt;45,"40-44","45+")))))</f>
        <v>35-39</v>
      </c>
    </row>
    <row r="1373" customFormat="false" ht="15" hidden="false" customHeight="false" outlineLevel="0" collapsed="false">
      <c r="A1373" s="37" t="s">
        <v>1846</v>
      </c>
      <c r="B1373" s="37" t="s">
        <v>494</v>
      </c>
      <c r="C1373" s="37" t="s">
        <v>484</v>
      </c>
      <c r="D1373" s="37" t="s">
        <v>84</v>
      </c>
      <c r="E1373" s="37" t="n">
        <v>30</v>
      </c>
      <c r="F1373" s="37" t="s">
        <v>100</v>
      </c>
      <c r="G1373" s="37" t="s">
        <v>95</v>
      </c>
      <c r="H1373" s="37" t="s">
        <v>318</v>
      </c>
      <c r="I1373" s="37" t="s">
        <v>60</v>
      </c>
      <c r="J1373" s="37" t="s">
        <v>366</v>
      </c>
      <c r="K1373" s="37" t="s">
        <v>76</v>
      </c>
      <c r="L1373" s="37" t="s">
        <v>104</v>
      </c>
      <c r="M1373" s="37" t="s">
        <v>87</v>
      </c>
      <c r="N1373" s="37" t="s">
        <v>90</v>
      </c>
      <c r="O1373" s="38" t="n">
        <v>46263</v>
      </c>
      <c r="P1373" s="39" t="n">
        <v>773000</v>
      </c>
      <c r="Q1373" s="37" t="n">
        <v>10</v>
      </c>
      <c r="R1373" s="37" t="s">
        <v>187</v>
      </c>
      <c r="S1373" s="37" t="s">
        <v>113</v>
      </c>
      <c r="T1373" s="37" t="s">
        <v>611</v>
      </c>
      <c r="U1373" s="37" t="s">
        <v>52</v>
      </c>
      <c r="V1373" s="37" t="n">
        <f aca="false">IF(O1373="","",YEAR(O1373))</f>
        <v>2026</v>
      </c>
      <c r="W1373" s="37" t="str">
        <f aca="false">IF(E1373&lt;25,"21-24",IF(E1373&lt;30,"25-29",IF(E1373&lt;35,"30-34",IF(E1373&lt;40,"35-39",IF(E1373&lt;45,"40-44","45+")))))</f>
        <v>30-34</v>
      </c>
    </row>
    <row r="1374" customFormat="false" ht="15" hidden="false" customHeight="false" outlineLevel="0" collapsed="false">
      <c r="A1374" s="37" t="s">
        <v>1847</v>
      </c>
      <c r="B1374" s="37" t="s">
        <v>374</v>
      </c>
      <c r="C1374" s="37" t="s">
        <v>429</v>
      </c>
      <c r="D1374" s="37" t="s">
        <v>82</v>
      </c>
      <c r="E1374" s="37" t="n">
        <v>25</v>
      </c>
      <c r="F1374" s="37" t="s">
        <v>100</v>
      </c>
      <c r="G1374" s="37" t="s">
        <v>94</v>
      </c>
      <c r="H1374" s="37" t="s">
        <v>322</v>
      </c>
      <c r="I1374" s="37" t="s">
        <v>64</v>
      </c>
      <c r="J1374" s="37" t="s">
        <v>461</v>
      </c>
      <c r="K1374" s="37" t="s">
        <v>75</v>
      </c>
      <c r="L1374" s="37" t="s">
        <v>108</v>
      </c>
      <c r="M1374" s="37" t="s">
        <v>87</v>
      </c>
      <c r="N1374" s="37" t="s">
        <v>90</v>
      </c>
      <c r="O1374" s="38" t="n">
        <v>45520</v>
      </c>
      <c r="P1374" s="39" t="n">
        <v>399000</v>
      </c>
      <c r="Q1374" s="37" t="n">
        <v>19</v>
      </c>
      <c r="R1374" s="37" t="s">
        <v>185</v>
      </c>
      <c r="S1374" s="37" t="s">
        <v>113</v>
      </c>
      <c r="T1374" s="37" t="s">
        <v>967</v>
      </c>
      <c r="U1374" s="37" t="s">
        <v>52</v>
      </c>
      <c r="V1374" s="37" t="n">
        <f aca="false">IF(O1374="","",YEAR(O1374))</f>
        <v>2024</v>
      </c>
      <c r="W1374" s="37" t="str">
        <f aca="false">IF(E1374&lt;25,"21-24",IF(E1374&lt;30,"25-29",IF(E1374&lt;35,"30-34",IF(E1374&lt;40,"35-39",IF(E1374&lt;45,"40-44","45+")))))</f>
        <v>25-29</v>
      </c>
    </row>
    <row r="1375" customFormat="false" ht="15" hidden="false" customHeight="false" outlineLevel="0" collapsed="false">
      <c r="A1375" s="37" t="s">
        <v>1848</v>
      </c>
      <c r="B1375" s="37" t="s">
        <v>416</v>
      </c>
      <c r="C1375" s="37" t="s">
        <v>516</v>
      </c>
      <c r="D1375" s="37" t="s">
        <v>83</v>
      </c>
      <c r="E1375" s="37" t="n">
        <v>21</v>
      </c>
      <c r="F1375" s="37" t="s">
        <v>100</v>
      </c>
      <c r="G1375" s="37" t="s">
        <v>94</v>
      </c>
      <c r="H1375" s="37" t="s">
        <v>318</v>
      </c>
      <c r="I1375" s="37" t="s">
        <v>60</v>
      </c>
      <c r="J1375" s="37" t="s">
        <v>384</v>
      </c>
      <c r="K1375" s="37" t="s">
        <v>76</v>
      </c>
      <c r="L1375" s="37" t="s">
        <v>108</v>
      </c>
      <c r="M1375" s="37" t="s">
        <v>88</v>
      </c>
      <c r="N1375" s="37" t="s">
        <v>90</v>
      </c>
      <c r="O1375" s="38" t="n">
        <v>46265</v>
      </c>
      <c r="P1375" s="39" t="n">
        <v>784000</v>
      </c>
      <c r="Q1375" s="37" t="n">
        <v>1</v>
      </c>
      <c r="R1375" s="37" t="s">
        <v>187</v>
      </c>
      <c r="S1375" s="37" t="s">
        <v>112</v>
      </c>
      <c r="T1375" s="37" t="s">
        <v>961</v>
      </c>
      <c r="U1375" s="37" t="s">
        <v>52</v>
      </c>
      <c r="V1375" s="37" t="n">
        <f aca="false">IF(O1375="","",YEAR(O1375))</f>
        <v>2026</v>
      </c>
      <c r="W1375" s="37" t="str">
        <f aca="false">IF(E1375&lt;25,"21-24",IF(E1375&lt;30,"25-29",IF(E1375&lt;35,"30-34",IF(E1375&lt;40,"35-39",IF(E1375&lt;45,"40-44","45+")))))</f>
        <v>21-24</v>
      </c>
    </row>
    <row r="1376" customFormat="false" ht="15" hidden="false" customHeight="false" outlineLevel="0" collapsed="false">
      <c r="A1376" s="37" t="s">
        <v>1849</v>
      </c>
      <c r="B1376" s="37" t="s">
        <v>572</v>
      </c>
      <c r="C1376" s="37" t="s">
        <v>365</v>
      </c>
      <c r="D1376" s="37" t="s">
        <v>82</v>
      </c>
      <c r="E1376" s="37" t="n">
        <v>29</v>
      </c>
      <c r="F1376" s="37" t="s">
        <v>100</v>
      </c>
      <c r="G1376" s="37" t="s">
        <v>95</v>
      </c>
      <c r="H1376" s="37" t="s">
        <v>325</v>
      </c>
      <c r="I1376" s="37" t="s">
        <v>67</v>
      </c>
      <c r="J1376" s="37" t="s">
        <v>716</v>
      </c>
      <c r="K1376" s="37" t="s">
        <v>76</v>
      </c>
      <c r="L1376" s="37" t="s">
        <v>105</v>
      </c>
      <c r="M1376" s="37" t="s">
        <v>86</v>
      </c>
      <c r="N1376" s="37" t="s">
        <v>90</v>
      </c>
      <c r="O1376" s="38" t="n">
        <v>44451</v>
      </c>
      <c r="P1376" s="39" t="n">
        <v>1083000</v>
      </c>
      <c r="Q1376" s="37" t="n">
        <v>12</v>
      </c>
      <c r="R1376" s="37" t="s">
        <v>187</v>
      </c>
      <c r="S1376" s="37" t="s">
        <v>112</v>
      </c>
      <c r="T1376" s="37" t="s">
        <v>1281</v>
      </c>
      <c r="U1376" s="37" t="s">
        <v>52</v>
      </c>
      <c r="V1376" s="37" t="n">
        <f aca="false">IF(O1376="","",YEAR(O1376))</f>
        <v>2021</v>
      </c>
      <c r="W1376" s="37" t="str">
        <f aca="false">IF(E1376&lt;25,"21-24",IF(E1376&lt;30,"25-29",IF(E1376&lt;35,"30-34",IF(E1376&lt;40,"35-39",IF(E1376&lt;45,"40-44","45+")))))</f>
        <v>25-29</v>
      </c>
    </row>
    <row r="1377" customFormat="false" ht="15" hidden="false" customHeight="false" outlineLevel="0" collapsed="false">
      <c r="A1377" s="37" t="s">
        <v>1850</v>
      </c>
      <c r="B1377" s="37" t="s">
        <v>474</v>
      </c>
      <c r="C1377" s="37" t="s">
        <v>370</v>
      </c>
      <c r="D1377" s="37" t="s">
        <v>82</v>
      </c>
      <c r="E1377" s="37" t="n">
        <v>30</v>
      </c>
      <c r="F1377" s="37" t="s">
        <v>100</v>
      </c>
      <c r="G1377" s="37" t="s">
        <v>94</v>
      </c>
      <c r="H1377" s="37" t="s">
        <v>324</v>
      </c>
      <c r="I1377" s="37" t="s">
        <v>66</v>
      </c>
      <c r="J1377" s="37" t="s">
        <v>687</v>
      </c>
      <c r="K1377" s="37" t="s">
        <v>76</v>
      </c>
      <c r="L1377" s="37" t="s">
        <v>105</v>
      </c>
      <c r="M1377" s="37" t="s">
        <v>87</v>
      </c>
      <c r="N1377" s="37" t="s">
        <v>90</v>
      </c>
      <c r="O1377" s="38" t="n">
        <v>43866</v>
      </c>
      <c r="P1377" s="39" t="n">
        <v>632000</v>
      </c>
      <c r="Q1377" s="37" t="n">
        <v>10</v>
      </c>
      <c r="R1377" s="37" t="s">
        <v>187</v>
      </c>
      <c r="S1377" s="37" t="s">
        <v>111</v>
      </c>
      <c r="T1377" s="37" t="s">
        <v>862</v>
      </c>
      <c r="U1377" s="37" t="s">
        <v>52</v>
      </c>
      <c r="V1377" s="37" t="n">
        <f aca="false">IF(O1377="","",YEAR(O1377))</f>
        <v>2020</v>
      </c>
      <c r="W1377" s="37" t="str">
        <f aca="false">IF(E1377&lt;25,"21-24",IF(E1377&lt;30,"25-29",IF(E1377&lt;35,"30-34",IF(E1377&lt;40,"35-39",IF(E1377&lt;45,"40-44","45+")))))</f>
        <v>30-34</v>
      </c>
    </row>
    <row r="1378" customFormat="false" ht="15" hidden="false" customHeight="false" outlineLevel="0" collapsed="false">
      <c r="A1378" s="37" t="s">
        <v>1851</v>
      </c>
      <c r="B1378" s="37" t="s">
        <v>572</v>
      </c>
      <c r="C1378" s="37" t="s">
        <v>387</v>
      </c>
      <c r="D1378" s="37" t="s">
        <v>83</v>
      </c>
      <c r="E1378" s="37" t="n">
        <v>30</v>
      </c>
      <c r="F1378" s="37" t="s">
        <v>100</v>
      </c>
      <c r="G1378" s="37" t="s">
        <v>96</v>
      </c>
      <c r="H1378" s="37" t="s">
        <v>322</v>
      </c>
      <c r="I1378" s="37" t="s">
        <v>64</v>
      </c>
      <c r="J1378" s="37" t="s">
        <v>440</v>
      </c>
      <c r="K1378" s="37" t="s">
        <v>76</v>
      </c>
      <c r="L1378" s="37" t="s">
        <v>108</v>
      </c>
      <c r="M1378" s="37" t="s">
        <v>86</v>
      </c>
      <c r="N1378" s="37" t="s">
        <v>90</v>
      </c>
      <c r="O1378" s="38" t="n">
        <v>45976</v>
      </c>
      <c r="P1378" s="39" t="n">
        <v>1282000</v>
      </c>
      <c r="Q1378" s="37" t="n">
        <v>21</v>
      </c>
      <c r="R1378" s="37" t="s">
        <v>185</v>
      </c>
      <c r="S1378" s="37" t="s">
        <v>114</v>
      </c>
      <c r="T1378" s="37" t="s">
        <v>645</v>
      </c>
      <c r="U1378" s="37" t="s">
        <v>53</v>
      </c>
      <c r="V1378" s="37" t="n">
        <f aca="false">IF(O1378="","",YEAR(O1378))</f>
        <v>2025</v>
      </c>
      <c r="W1378" s="37" t="str">
        <f aca="false">IF(E1378&lt;25,"21-24",IF(E1378&lt;30,"25-29",IF(E1378&lt;35,"30-34",IF(E1378&lt;40,"35-39",IF(E1378&lt;45,"40-44","45+")))))</f>
        <v>30-34</v>
      </c>
    </row>
    <row r="1379" customFormat="false" ht="15" hidden="false" customHeight="false" outlineLevel="0" collapsed="false">
      <c r="A1379" s="37" t="s">
        <v>1148</v>
      </c>
      <c r="B1379" s="37" t="s">
        <v>399</v>
      </c>
      <c r="C1379" s="37" t="s">
        <v>396</v>
      </c>
      <c r="D1379" s="37" t="s">
        <v>83</v>
      </c>
      <c r="E1379" s="37" t="n">
        <v>36</v>
      </c>
      <c r="F1379" s="37" t="s">
        <v>101</v>
      </c>
      <c r="G1379" s="37" t="s">
        <v>95</v>
      </c>
      <c r="H1379" s="37" t="s">
        <v>324</v>
      </c>
      <c r="I1379" s="37" t="s">
        <v>66</v>
      </c>
      <c r="J1379" s="37" t="s">
        <v>434</v>
      </c>
      <c r="K1379" s="37" t="s">
        <v>78</v>
      </c>
      <c r="L1379" s="37" t="s">
        <v>105</v>
      </c>
      <c r="M1379" s="37" t="s">
        <v>87</v>
      </c>
      <c r="N1379" s="37" t="s">
        <v>90</v>
      </c>
      <c r="O1379" s="38" t="n">
        <v>45723</v>
      </c>
      <c r="P1379" s="39" t="n">
        <v>3446000</v>
      </c>
      <c r="Q1379" s="37" t="n">
        <v>5</v>
      </c>
      <c r="R1379" s="37" t="s">
        <v>187</v>
      </c>
      <c r="S1379" s="37" t="s">
        <v>115</v>
      </c>
      <c r="T1379" s="37" t="s">
        <v>1177</v>
      </c>
      <c r="U1379" s="37" t="s">
        <v>52</v>
      </c>
      <c r="V1379" s="37" t="n">
        <f aca="false">IF(O1379="","",YEAR(O1379))</f>
        <v>2025</v>
      </c>
      <c r="W1379" s="37" t="str">
        <f aca="false">IF(E1379&lt;25,"21-24",IF(E1379&lt;30,"25-29",IF(E1379&lt;35,"30-34",IF(E1379&lt;40,"35-39",IF(E1379&lt;45,"40-44","45+")))))</f>
        <v>35-39</v>
      </c>
    </row>
    <row r="1380" customFormat="false" ht="15" hidden="false" customHeight="false" outlineLevel="0" collapsed="false">
      <c r="A1380" s="37" t="s">
        <v>570</v>
      </c>
      <c r="B1380" s="37" t="s">
        <v>515</v>
      </c>
      <c r="C1380" s="37" t="s">
        <v>361</v>
      </c>
      <c r="D1380" s="37" t="s">
        <v>82</v>
      </c>
      <c r="E1380" s="37" t="n">
        <v>45</v>
      </c>
      <c r="F1380" s="37" t="s">
        <v>101</v>
      </c>
      <c r="G1380" s="37" t="s">
        <v>96</v>
      </c>
      <c r="H1380" s="37" t="s">
        <v>326</v>
      </c>
      <c r="I1380" s="37" t="s">
        <v>68</v>
      </c>
      <c r="J1380" s="37" t="s">
        <v>789</v>
      </c>
      <c r="K1380" s="37" t="s">
        <v>78</v>
      </c>
      <c r="L1380" s="37" t="s">
        <v>105</v>
      </c>
      <c r="M1380" s="37" t="s">
        <v>88</v>
      </c>
      <c r="N1380" s="37" t="s">
        <v>90</v>
      </c>
      <c r="O1380" s="38" t="n">
        <v>45845</v>
      </c>
      <c r="P1380" s="39" t="n">
        <v>4320000</v>
      </c>
      <c r="Q1380" s="37" t="n">
        <v>12</v>
      </c>
      <c r="R1380" s="37" t="s">
        <v>187</v>
      </c>
      <c r="S1380" s="37" t="s">
        <v>114</v>
      </c>
      <c r="T1380" s="37" t="s">
        <v>997</v>
      </c>
      <c r="U1380" s="37" t="s">
        <v>52</v>
      </c>
      <c r="V1380" s="37" t="n">
        <f aca="false">IF(O1380="","",YEAR(O1380))</f>
        <v>2025</v>
      </c>
      <c r="W1380" s="37" t="str">
        <f aca="false">IF(E1380&lt;25,"21-24",IF(E1380&lt;30,"25-29",IF(E1380&lt;35,"30-34",IF(E1380&lt;40,"35-39",IF(E1380&lt;45,"40-44","45+")))))</f>
        <v>45+</v>
      </c>
    </row>
    <row r="1381" customFormat="false" ht="15" hidden="false" customHeight="false" outlineLevel="0" collapsed="false">
      <c r="A1381" s="37" t="s">
        <v>712</v>
      </c>
      <c r="B1381" s="37" t="s">
        <v>507</v>
      </c>
      <c r="C1381" s="37" t="s">
        <v>392</v>
      </c>
      <c r="D1381" s="37" t="s">
        <v>83</v>
      </c>
      <c r="E1381" s="37" t="n">
        <v>46</v>
      </c>
      <c r="F1381" s="37" t="s">
        <v>101</v>
      </c>
      <c r="G1381" s="37" t="s">
        <v>94</v>
      </c>
      <c r="H1381" s="37" t="s">
        <v>321</v>
      </c>
      <c r="I1381" s="37" t="s">
        <v>63</v>
      </c>
      <c r="J1381" s="37" t="s">
        <v>529</v>
      </c>
      <c r="K1381" s="37" t="s">
        <v>78</v>
      </c>
      <c r="L1381" s="37" t="s">
        <v>106</v>
      </c>
      <c r="M1381" s="37" t="s">
        <v>86</v>
      </c>
      <c r="N1381" s="37" t="s">
        <v>90</v>
      </c>
      <c r="O1381" s="38" t="n">
        <v>45332</v>
      </c>
      <c r="P1381" s="39" t="n">
        <v>2470000</v>
      </c>
      <c r="Q1381" s="37" t="n">
        <v>9</v>
      </c>
      <c r="R1381" s="37" t="s">
        <v>187</v>
      </c>
      <c r="S1381" s="37" t="s">
        <v>113</v>
      </c>
      <c r="T1381" s="37" t="s">
        <v>930</v>
      </c>
      <c r="U1381" s="37" t="s">
        <v>52</v>
      </c>
      <c r="V1381" s="37" t="n">
        <f aca="false">IF(O1381="","",YEAR(O1381))</f>
        <v>2024</v>
      </c>
      <c r="W1381" s="37" t="str">
        <f aca="false">IF(E1381&lt;25,"21-24",IF(E1381&lt;30,"25-29",IF(E1381&lt;35,"30-34",IF(E1381&lt;40,"35-39",IF(E1381&lt;45,"40-44","45+")))))</f>
        <v>45+</v>
      </c>
    </row>
    <row r="1382" customFormat="false" ht="15" hidden="false" customHeight="false" outlineLevel="0" collapsed="false">
      <c r="A1382" s="37" t="s">
        <v>1852</v>
      </c>
      <c r="B1382" s="37" t="s">
        <v>488</v>
      </c>
      <c r="C1382" s="37" t="s">
        <v>642</v>
      </c>
      <c r="D1382" s="37" t="s">
        <v>82</v>
      </c>
      <c r="E1382" s="37" t="n">
        <v>31</v>
      </c>
      <c r="F1382" s="37" t="s">
        <v>101</v>
      </c>
      <c r="G1382" s="37" t="s">
        <v>96</v>
      </c>
      <c r="H1382" s="37" t="s">
        <v>318</v>
      </c>
      <c r="I1382" s="37" t="s">
        <v>60</v>
      </c>
      <c r="J1382" s="37" t="s">
        <v>393</v>
      </c>
      <c r="K1382" s="37" t="s">
        <v>77</v>
      </c>
      <c r="L1382" s="37" t="s">
        <v>104</v>
      </c>
      <c r="M1382" s="37" t="s">
        <v>87</v>
      </c>
      <c r="N1382" s="37" t="s">
        <v>90</v>
      </c>
      <c r="O1382" s="38" t="n">
        <v>45620</v>
      </c>
      <c r="P1382" s="39" t="n">
        <v>2083000</v>
      </c>
      <c r="Q1382" s="37" t="n">
        <v>1</v>
      </c>
      <c r="R1382" s="37" t="s">
        <v>185</v>
      </c>
      <c r="S1382" s="37" t="s">
        <v>112</v>
      </c>
      <c r="T1382" s="37" t="s">
        <v>683</v>
      </c>
      <c r="U1382" s="37" t="s">
        <v>52</v>
      </c>
      <c r="V1382" s="37" t="n">
        <f aca="false">IF(O1382="","",YEAR(O1382))</f>
        <v>2024</v>
      </c>
      <c r="W1382" s="37" t="str">
        <f aca="false">IF(E1382&lt;25,"21-24",IF(E1382&lt;30,"25-29",IF(E1382&lt;35,"30-34",IF(E1382&lt;40,"35-39",IF(E1382&lt;45,"40-44","45+")))))</f>
        <v>30-34</v>
      </c>
    </row>
    <row r="1383" customFormat="false" ht="15" hidden="false" customHeight="false" outlineLevel="0" collapsed="false">
      <c r="A1383" s="37" t="s">
        <v>1853</v>
      </c>
      <c r="B1383" s="37" t="s">
        <v>432</v>
      </c>
      <c r="C1383" s="37" t="s">
        <v>370</v>
      </c>
      <c r="D1383" s="37" t="s">
        <v>83</v>
      </c>
      <c r="E1383" s="37" t="n">
        <v>32</v>
      </c>
      <c r="F1383" s="37" t="s">
        <v>101</v>
      </c>
      <c r="G1383" s="37" t="s">
        <v>95</v>
      </c>
      <c r="H1383" s="37" t="s">
        <v>326</v>
      </c>
      <c r="I1383" s="37" t="s">
        <v>68</v>
      </c>
      <c r="J1383" s="37" t="s">
        <v>403</v>
      </c>
      <c r="K1383" s="37" t="s">
        <v>76</v>
      </c>
      <c r="L1383" s="37" t="s">
        <v>105</v>
      </c>
      <c r="M1383" s="37" t="s">
        <v>87</v>
      </c>
      <c r="N1383" s="37" t="s">
        <v>90</v>
      </c>
      <c r="O1383" s="38" t="n">
        <v>42414</v>
      </c>
      <c r="P1383" s="39" t="n">
        <v>1145000</v>
      </c>
      <c r="Q1383" s="37" t="n">
        <v>30</v>
      </c>
      <c r="R1383" s="37" t="s">
        <v>187</v>
      </c>
      <c r="S1383" s="37" t="s">
        <v>112</v>
      </c>
      <c r="T1383" s="37" t="s">
        <v>1139</v>
      </c>
      <c r="U1383" s="37" t="s">
        <v>53</v>
      </c>
      <c r="V1383" s="37" t="n">
        <f aca="false">IF(O1383="","",YEAR(O1383))</f>
        <v>2016</v>
      </c>
      <c r="W1383" s="37" t="str">
        <f aca="false">IF(E1383&lt;25,"21-24",IF(E1383&lt;30,"25-29",IF(E1383&lt;35,"30-34",IF(E1383&lt;40,"35-39",IF(E1383&lt;45,"40-44","45+")))))</f>
        <v>30-34</v>
      </c>
    </row>
    <row r="1384" customFormat="false" ht="15" hidden="false" customHeight="false" outlineLevel="0" collapsed="false">
      <c r="A1384" s="37" t="s">
        <v>1249</v>
      </c>
      <c r="B1384" s="37" t="s">
        <v>465</v>
      </c>
      <c r="C1384" s="37" t="s">
        <v>392</v>
      </c>
      <c r="D1384" s="37" t="s">
        <v>82</v>
      </c>
      <c r="E1384" s="37" t="n">
        <v>42</v>
      </c>
      <c r="F1384" s="37" t="s">
        <v>101</v>
      </c>
      <c r="G1384" s="37" t="s">
        <v>96</v>
      </c>
      <c r="H1384" s="37" t="s">
        <v>320</v>
      </c>
      <c r="I1384" s="37" t="s">
        <v>62</v>
      </c>
      <c r="J1384" s="37" t="s">
        <v>485</v>
      </c>
      <c r="K1384" s="37" t="s">
        <v>78</v>
      </c>
      <c r="L1384" s="37" t="s">
        <v>104</v>
      </c>
      <c r="M1384" s="37" t="s">
        <v>86</v>
      </c>
      <c r="N1384" s="37" t="s">
        <v>90</v>
      </c>
      <c r="O1384" s="38" t="n">
        <v>45911</v>
      </c>
      <c r="P1384" s="39" t="n">
        <v>4787000</v>
      </c>
      <c r="Q1384" s="37" t="n">
        <v>8</v>
      </c>
      <c r="R1384" s="37" t="s">
        <v>187</v>
      </c>
      <c r="S1384" s="37" t="s">
        <v>111</v>
      </c>
      <c r="T1384" s="37" t="s">
        <v>866</v>
      </c>
      <c r="U1384" s="37" t="s">
        <v>52</v>
      </c>
      <c r="V1384" s="37" t="n">
        <f aca="false">IF(O1384="","",YEAR(O1384))</f>
        <v>2025</v>
      </c>
      <c r="W1384" s="37" t="str">
        <f aca="false">IF(E1384&lt;25,"21-24",IF(E1384&lt;30,"25-29",IF(E1384&lt;35,"30-34",IF(E1384&lt;40,"35-39",IF(E1384&lt;45,"40-44","45+")))))</f>
        <v>40-44</v>
      </c>
    </row>
    <row r="1385" customFormat="false" ht="15" hidden="false" customHeight="false" outlineLevel="0" collapsed="false">
      <c r="A1385" s="37" t="s">
        <v>1854</v>
      </c>
      <c r="B1385" s="37" t="s">
        <v>369</v>
      </c>
      <c r="C1385" s="37" t="s">
        <v>356</v>
      </c>
      <c r="D1385" s="37" t="s">
        <v>82</v>
      </c>
      <c r="E1385" s="37" t="n">
        <v>30</v>
      </c>
      <c r="F1385" s="37" t="s">
        <v>101</v>
      </c>
      <c r="G1385" s="37" t="s">
        <v>96</v>
      </c>
      <c r="H1385" s="37" t="s">
        <v>319</v>
      </c>
      <c r="I1385" s="37" t="s">
        <v>61</v>
      </c>
      <c r="J1385" s="37" t="s">
        <v>573</v>
      </c>
      <c r="K1385" s="37" t="s">
        <v>77</v>
      </c>
      <c r="L1385" s="37" t="s">
        <v>107</v>
      </c>
      <c r="M1385" s="37" t="s">
        <v>87</v>
      </c>
      <c r="N1385" s="37" t="s">
        <v>90</v>
      </c>
      <c r="O1385" s="38" t="n">
        <v>44649</v>
      </c>
      <c r="P1385" s="39" t="n">
        <v>1472000</v>
      </c>
      <c r="Q1385" s="37" t="n">
        <v>13</v>
      </c>
      <c r="R1385" s="37" t="s">
        <v>187</v>
      </c>
      <c r="S1385" s="37" t="s">
        <v>112</v>
      </c>
      <c r="T1385" s="37" t="s">
        <v>728</v>
      </c>
      <c r="U1385" s="37" t="s">
        <v>52</v>
      </c>
      <c r="V1385" s="37" t="n">
        <f aca="false">IF(O1385="","",YEAR(O1385))</f>
        <v>2022</v>
      </c>
      <c r="W1385" s="37" t="str">
        <f aca="false">IF(E1385&lt;25,"21-24",IF(E1385&lt;30,"25-29",IF(E1385&lt;35,"30-34",IF(E1385&lt;40,"35-39",IF(E1385&lt;45,"40-44","45+")))))</f>
        <v>30-34</v>
      </c>
    </row>
    <row r="1386" customFormat="false" ht="15" hidden="false" customHeight="false" outlineLevel="0" collapsed="false">
      <c r="A1386" s="37" t="s">
        <v>807</v>
      </c>
      <c r="B1386" s="37" t="s">
        <v>364</v>
      </c>
      <c r="C1386" s="37" t="s">
        <v>469</v>
      </c>
      <c r="D1386" s="37" t="s">
        <v>82</v>
      </c>
      <c r="E1386" s="37" t="n">
        <v>35</v>
      </c>
      <c r="F1386" s="37" t="s">
        <v>101</v>
      </c>
      <c r="G1386" s="37" t="s">
        <v>94</v>
      </c>
      <c r="H1386" s="37" t="s">
        <v>321</v>
      </c>
      <c r="I1386" s="37" t="s">
        <v>63</v>
      </c>
      <c r="J1386" s="37" t="s">
        <v>529</v>
      </c>
      <c r="K1386" s="37" t="s">
        <v>78</v>
      </c>
      <c r="L1386" s="37" t="s">
        <v>106</v>
      </c>
      <c r="M1386" s="37" t="s">
        <v>87</v>
      </c>
      <c r="N1386" s="37" t="s">
        <v>92</v>
      </c>
      <c r="O1386" s="38" t="n">
        <v>44795</v>
      </c>
      <c r="P1386" s="39" t="n">
        <v>3408000</v>
      </c>
      <c r="Q1386" s="37" t="n">
        <v>18</v>
      </c>
      <c r="R1386" s="37" t="s">
        <v>187</v>
      </c>
      <c r="S1386" s="37" t="s">
        <v>112</v>
      </c>
      <c r="T1386" s="37" t="s">
        <v>951</v>
      </c>
      <c r="U1386" s="37" t="s">
        <v>52</v>
      </c>
      <c r="V1386" s="37" t="n">
        <f aca="false">IF(O1386="","",YEAR(O1386))</f>
        <v>2022</v>
      </c>
      <c r="W1386" s="37" t="str">
        <f aca="false">IF(E1386&lt;25,"21-24",IF(E1386&lt;30,"25-29",IF(E1386&lt;35,"30-34",IF(E1386&lt;40,"35-39",IF(E1386&lt;45,"40-44","45+")))))</f>
        <v>35-39</v>
      </c>
    </row>
    <row r="1387" customFormat="false" ht="15" hidden="false" customHeight="false" outlineLevel="0" collapsed="false">
      <c r="A1387" s="37" t="s">
        <v>868</v>
      </c>
      <c r="B1387" s="37" t="s">
        <v>537</v>
      </c>
      <c r="C1387" s="37" t="s">
        <v>469</v>
      </c>
      <c r="D1387" s="37" t="s">
        <v>82</v>
      </c>
      <c r="E1387" s="37" t="n">
        <v>44</v>
      </c>
      <c r="F1387" s="37" t="s">
        <v>100</v>
      </c>
      <c r="G1387" s="37" t="s">
        <v>95</v>
      </c>
      <c r="H1387" s="37" t="s">
        <v>320</v>
      </c>
      <c r="I1387" s="37" t="s">
        <v>62</v>
      </c>
      <c r="J1387" s="37" t="s">
        <v>481</v>
      </c>
      <c r="K1387" s="37" t="s">
        <v>78</v>
      </c>
      <c r="L1387" s="37" t="s">
        <v>106</v>
      </c>
      <c r="M1387" s="37" t="s">
        <v>86</v>
      </c>
      <c r="N1387" s="37" t="s">
        <v>90</v>
      </c>
      <c r="O1387" s="38" t="n">
        <v>42904</v>
      </c>
      <c r="P1387" s="39" t="n">
        <v>2854000</v>
      </c>
      <c r="Q1387" s="37" t="n">
        <v>27</v>
      </c>
      <c r="R1387" s="37" t="s">
        <v>187</v>
      </c>
      <c r="S1387" s="37" t="s">
        <v>113</v>
      </c>
      <c r="T1387" s="37" t="s">
        <v>539</v>
      </c>
      <c r="U1387" s="37" t="s">
        <v>52</v>
      </c>
      <c r="V1387" s="37" t="n">
        <f aca="false">IF(O1387="","",YEAR(O1387))</f>
        <v>2017</v>
      </c>
      <c r="W1387" s="37" t="str">
        <f aca="false">IF(E1387&lt;25,"21-24",IF(E1387&lt;30,"25-29",IF(E1387&lt;35,"30-34",IF(E1387&lt;40,"35-39",IF(E1387&lt;45,"40-44","45+")))))</f>
        <v>40-44</v>
      </c>
    </row>
    <row r="1388" customFormat="false" ht="15" hidden="false" customHeight="false" outlineLevel="0" collapsed="false">
      <c r="A1388" s="37" t="s">
        <v>1855</v>
      </c>
      <c r="B1388" s="37" t="s">
        <v>460</v>
      </c>
      <c r="C1388" s="37" t="s">
        <v>413</v>
      </c>
      <c r="D1388" s="37" t="s">
        <v>82</v>
      </c>
      <c r="E1388" s="37" t="n">
        <v>26</v>
      </c>
      <c r="F1388" s="37" t="s">
        <v>100</v>
      </c>
      <c r="G1388" s="37" t="s">
        <v>94</v>
      </c>
      <c r="H1388" s="37" t="s">
        <v>318</v>
      </c>
      <c r="I1388" s="37" t="s">
        <v>60</v>
      </c>
      <c r="J1388" s="37" t="s">
        <v>520</v>
      </c>
      <c r="K1388" s="37" t="s">
        <v>76</v>
      </c>
      <c r="L1388" s="37" t="s">
        <v>106</v>
      </c>
      <c r="M1388" s="37" t="s">
        <v>88</v>
      </c>
      <c r="N1388" s="37" t="s">
        <v>90</v>
      </c>
      <c r="O1388" s="38" t="n">
        <v>45234</v>
      </c>
      <c r="P1388" s="39" t="n">
        <v>628000</v>
      </c>
      <c r="Q1388" s="37" t="n">
        <v>7</v>
      </c>
      <c r="R1388" s="37" t="s">
        <v>185</v>
      </c>
      <c r="S1388" s="37" t="s">
        <v>113</v>
      </c>
      <c r="T1388" s="37" t="s">
        <v>556</v>
      </c>
      <c r="U1388" s="37" t="s">
        <v>52</v>
      </c>
      <c r="V1388" s="37" t="n">
        <f aca="false">IF(O1388="","",YEAR(O1388))</f>
        <v>2023</v>
      </c>
      <c r="W1388" s="37" t="str">
        <f aca="false">IF(E1388&lt;25,"21-24",IF(E1388&lt;30,"25-29",IF(E1388&lt;35,"30-34",IF(E1388&lt;40,"35-39",IF(E1388&lt;45,"40-44","45+")))))</f>
        <v>25-29</v>
      </c>
    </row>
    <row r="1389" customFormat="false" ht="15" hidden="false" customHeight="false" outlineLevel="0" collapsed="false">
      <c r="A1389" s="37" t="s">
        <v>1856</v>
      </c>
      <c r="B1389" s="37" t="s">
        <v>437</v>
      </c>
      <c r="C1389" s="37" t="s">
        <v>642</v>
      </c>
      <c r="D1389" s="37" t="s">
        <v>83</v>
      </c>
      <c r="E1389" s="37" t="n">
        <v>31</v>
      </c>
      <c r="F1389" s="37" t="s">
        <v>101</v>
      </c>
      <c r="G1389" s="37" t="s">
        <v>96</v>
      </c>
      <c r="H1389" s="37" t="s">
        <v>318</v>
      </c>
      <c r="I1389" s="37" t="s">
        <v>60</v>
      </c>
      <c r="J1389" s="37" t="s">
        <v>470</v>
      </c>
      <c r="K1389" s="37" t="s">
        <v>77</v>
      </c>
      <c r="L1389" s="37" t="s">
        <v>108</v>
      </c>
      <c r="M1389" s="37" t="s">
        <v>87</v>
      </c>
      <c r="N1389" s="37" t="s">
        <v>90</v>
      </c>
      <c r="O1389" s="38" t="n">
        <v>45653</v>
      </c>
      <c r="P1389" s="39" t="n">
        <v>1649000</v>
      </c>
      <c r="Q1389" s="37" t="n">
        <v>6</v>
      </c>
      <c r="R1389" s="37" t="s">
        <v>187</v>
      </c>
      <c r="S1389" s="37" t="s">
        <v>112</v>
      </c>
      <c r="T1389" s="37" t="s">
        <v>891</v>
      </c>
      <c r="U1389" s="37" t="s">
        <v>52</v>
      </c>
      <c r="V1389" s="37" t="n">
        <f aca="false">IF(O1389="","",YEAR(O1389))</f>
        <v>2024</v>
      </c>
      <c r="W1389" s="37" t="str">
        <f aca="false">IF(E1389&lt;25,"21-24",IF(E1389&lt;30,"25-29",IF(E1389&lt;35,"30-34",IF(E1389&lt;40,"35-39",IF(E1389&lt;45,"40-44","45+")))))</f>
        <v>30-34</v>
      </c>
    </row>
    <row r="1390" customFormat="false" ht="15" hidden="false" customHeight="false" outlineLevel="0" collapsed="false">
      <c r="A1390" s="37" t="s">
        <v>1857</v>
      </c>
      <c r="B1390" s="37" t="s">
        <v>641</v>
      </c>
      <c r="C1390" s="37" t="s">
        <v>370</v>
      </c>
      <c r="D1390" s="37" t="s">
        <v>82</v>
      </c>
      <c r="E1390" s="37" t="n">
        <v>31</v>
      </c>
      <c r="F1390" s="37" t="s">
        <v>100</v>
      </c>
      <c r="G1390" s="37" t="s">
        <v>94</v>
      </c>
      <c r="H1390" s="37" t="s">
        <v>321</v>
      </c>
      <c r="I1390" s="37" t="s">
        <v>63</v>
      </c>
      <c r="J1390" s="37" t="s">
        <v>626</v>
      </c>
      <c r="K1390" s="37" t="s">
        <v>77</v>
      </c>
      <c r="L1390" s="37" t="s">
        <v>107</v>
      </c>
      <c r="M1390" s="37" t="s">
        <v>87</v>
      </c>
      <c r="N1390" s="37" t="s">
        <v>90</v>
      </c>
      <c r="O1390" s="38" t="n">
        <v>43132</v>
      </c>
      <c r="P1390" s="39" t="n">
        <v>2583000</v>
      </c>
      <c r="Q1390" s="37" t="n">
        <v>10</v>
      </c>
      <c r="R1390" s="37" t="s">
        <v>185</v>
      </c>
      <c r="S1390" s="37" t="s">
        <v>112</v>
      </c>
      <c r="T1390" s="37" t="s">
        <v>1130</v>
      </c>
      <c r="U1390" s="37" t="s">
        <v>52</v>
      </c>
      <c r="V1390" s="37" t="n">
        <f aca="false">IF(O1390="","",YEAR(O1390))</f>
        <v>2018</v>
      </c>
      <c r="W1390" s="37" t="str">
        <f aca="false">IF(E1390&lt;25,"21-24",IF(E1390&lt;30,"25-29",IF(E1390&lt;35,"30-34",IF(E1390&lt;40,"35-39",IF(E1390&lt;45,"40-44","45+")))))</f>
        <v>30-34</v>
      </c>
    </row>
    <row r="1391" customFormat="false" ht="15" hidden="false" customHeight="false" outlineLevel="0" collapsed="false">
      <c r="A1391" s="37" t="s">
        <v>1858</v>
      </c>
      <c r="B1391" s="37" t="s">
        <v>391</v>
      </c>
      <c r="C1391" s="37" t="s">
        <v>453</v>
      </c>
      <c r="D1391" s="37" t="s">
        <v>82</v>
      </c>
      <c r="E1391" s="37" t="n">
        <v>27</v>
      </c>
      <c r="F1391" s="37" t="s">
        <v>101</v>
      </c>
      <c r="G1391" s="37" t="s">
        <v>94</v>
      </c>
      <c r="H1391" s="37" t="s">
        <v>320</v>
      </c>
      <c r="I1391" s="37" t="s">
        <v>62</v>
      </c>
      <c r="J1391" s="37" t="s">
        <v>352</v>
      </c>
      <c r="K1391" s="37" t="s">
        <v>75</v>
      </c>
      <c r="L1391" s="37" t="s">
        <v>105</v>
      </c>
      <c r="M1391" s="37" t="s">
        <v>87</v>
      </c>
      <c r="N1391" s="37" t="s">
        <v>90</v>
      </c>
      <c r="O1391" s="38" t="n">
        <v>45672</v>
      </c>
      <c r="P1391" s="39" t="n">
        <v>374000</v>
      </c>
      <c r="Q1391" s="37" t="n">
        <v>37</v>
      </c>
      <c r="R1391" s="37" t="s">
        <v>185</v>
      </c>
      <c r="S1391" s="37" t="s">
        <v>114</v>
      </c>
      <c r="T1391" s="37" t="s">
        <v>800</v>
      </c>
      <c r="U1391" s="37" t="s">
        <v>53</v>
      </c>
      <c r="V1391" s="37" t="n">
        <f aca="false">IF(O1391="","",YEAR(O1391))</f>
        <v>2025</v>
      </c>
      <c r="W1391" s="37" t="str">
        <f aca="false">IF(E1391&lt;25,"21-24",IF(E1391&lt;30,"25-29",IF(E1391&lt;35,"30-34",IF(E1391&lt;40,"35-39",IF(E1391&lt;45,"40-44","45+")))))</f>
        <v>25-29</v>
      </c>
    </row>
    <row r="1392" customFormat="false" ht="15" hidden="false" customHeight="false" outlineLevel="0" collapsed="false">
      <c r="A1392" s="37" t="s">
        <v>1859</v>
      </c>
      <c r="B1392" s="37" t="s">
        <v>439</v>
      </c>
      <c r="C1392" s="37" t="s">
        <v>426</v>
      </c>
      <c r="D1392" s="37" t="s">
        <v>83</v>
      </c>
      <c r="E1392" s="37" t="n">
        <v>34</v>
      </c>
      <c r="F1392" s="37" t="s">
        <v>101</v>
      </c>
      <c r="G1392" s="37" t="s">
        <v>98</v>
      </c>
      <c r="H1392" s="37" t="s">
        <v>324</v>
      </c>
      <c r="I1392" s="37" t="s">
        <v>66</v>
      </c>
      <c r="J1392" s="37" t="s">
        <v>687</v>
      </c>
      <c r="K1392" s="37" t="s">
        <v>76</v>
      </c>
      <c r="L1392" s="37" t="s">
        <v>109</v>
      </c>
      <c r="M1392" s="37" t="s">
        <v>86</v>
      </c>
      <c r="N1392" s="37" t="s">
        <v>90</v>
      </c>
      <c r="O1392" s="38" t="n">
        <v>45183</v>
      </c>
      <c r="P1392" s="39" t="n">
        <v>1053000</v>
      </c>
      <c r="Q1392" s="37" t="n">
        <v>3</v>
      </c>
      <c r="R1392" s="37" t="s">
        <v>187</v>
      </c>
      <c r="S1392" s="37" t="s">
        <v>112</v>
      </c>
      <c r="T1392" s="37" t="s">
        <v>1177</v>
      </c>
      <c r="U1392" s="37" t="s">
        <v>52</v>
      </c>
      <c r="V1392" s="37" t="n">
        <f aca="false">IF(O1392="","",YEAR(O1392))</f>
        <v>2023</v>
      </c>
      <c r="W1392" s="37" t="str">
        <f aca="false">IF(E1392&lt;25,"21-24",IF(E1392&lt;30,"25-29",IF(E1392&lt;35,"30-34",IF(E1392&lt;40,"35-39",IF(E1392&lt;45,"40-44","45+")))))</f>
        <v>30-34</v>
      </c>
    </row>
    <row r="1393" customFormat="false" ht="15" hidden="false" customHeight="false" outlineLevel="0" collapsed="false">
      <c r="A1393" s="37" t="s">
        <v>1860</v>
      </c>
      <c r="B1393" s="37" t="s">
        <v>402</v>
      </c>
      <c r="C1393" s="37" t="s">
        <v>469</v>
      </c>
      <c r="D1393" s="37" t="s">
        <v>83</v>
      </c>
      <c r="E1393" s="37" t="n">
        <v>36</v>
      </c>
      <c r="F1393" s="37" t="s">
        <v>101</v>
      </c>
      <c r="G1393" s="37" t="s">
        <v>94</v>
      </c>
      <c r="H1393" s="37" t="s">
        <v>318</v>
      </c>
      <c r="I1393" s="37" t="s">
        <v>60</v>
      </c>
      <c r="J1393" s="37" t="s">
        <v>470</v>
      </c>
      <c r="K1393" s="37" t="s">
        <v>77</v>
      </c>
      <c r="L1393" s="37" t="s">
        <v>107</v>
      </c>
      <c r="M1393" s="37" t="s">
        <v>87</v>
      </c>
      <c r="N1393" s="37" t="s">
        <v>90</v>
      </c>
      <c r="O1393" s="38" t="n">
        <v>42699</v>
      </c>
      <c r="P1393" s="39" t="n">
        <v>1988000</v>
      </c>
      <c r="Q1393" s="37" t="n">
        <v>20</v>
      </c>
      <c r="R1393" s="37" t="s">
        <v>187</v>
      </c>
      <c r="S1393" s="37" t="s">
        <v>113</v>
      </c>
      <c r="T1393" s="37" t="s">
        <v>921</v>
      </c>
      <c r="U1393" s="37" t="s">
        <v>52</v>
      </c>
      <c r="V1393" s="37" t="n">
        <f aca="false">IF(O1393="","",YEAR(O1393))</f>
        <v>2016</v>
      </c>
      <c r="W1393" s="37" t="str">
        <f aca="false">IF(E1393&lt;25,"21-24",IF(E1393&lt;30,"25-29",IF(E1393&lt;35,"30-34",IF(E1393&lt;40,"35-39",IF(E1393&lt;45,"40-44","45+")))))</f>
        <v>35-39</v>
      </c>
    </row>
    <row r="1394" customFormat="false" ht="15" hidden="false" customHeight="false" outlineLevel="0" collapsed="false">
      <c r="A1394" s="37" t="s">
        <v>1861</v>
      </c>
      <c r="B1394" s="37" t="s">
        <v>479</v>
      </c>
      <c r="C1394" s="37" t="s">
        <v>426</v>
      </c>
      <c r="D1394" s="37" t="s">
        <v>82</v>
      </c>
      <c r="E1394" s="37" t="n">
        <v>29</v>
      </c>
      <c r="F1394" s="37" t="s">
        <v>101</v>
      </c>
      <c r="G1394" s="37" t="s">
        <v>95</v>
      </c>
      <c r="H1394" s="37" t="s">
        <v>318</v>
      </c>
      <c r="I1394" s="37" t="s">
        <v>60</v>
      </c>
      <c r="J1394" s="37" t="s">
        <v>366</v>
      </c>
      <c r="K1394" s="37" t="s">
        <v>76</v>
      </c>
      <c r="L1394" s="37" t="s">
        <v>104</v>
      </c>
      <c r="M1394" s="37" t="s">
        <v>88</v>
      </c>
      <c r="N1394" s="37" t="s">
        <v>90</v>
      </c>
      <c r="O1394" s="38" t="n">
        <v>46119</v>
      </c>
      <c r="P1394" s="39" t="n">
        <v>1165000</v>
      </c>
      <c r="Q1394" s="37" t="n">
        <v>5</v>
      </c>
      <c r="R1394" s="37" t="s">
        <v>187</v>
      </c>
      <c r="S1394" s="37" t="s">
        <v>113</v>
      </c>
      <c r="T1394" s="37" t="s">
        <v>870</v>
      </c>
      <c r="U1394" s="37" t="s">
        <v>52</v>
      </c>
      <c r="V1394" s="37" t="n">
        <f aca="false">IF(O1394="","",YEAR(O1394))</f>
        <v>2026</v>
      </c>
      <c r="W1394" s="37" t="str">
        <f aca="false">IF(E1394&lt;25,"21-24",IF(E1394&lt;30,"25-29",IF(E1394&lt;35,"30-34",IF(E1394&lt;40,"35-39",IF(E1394&lt;45,"40-44","45+")))))</f>
        <v>25-29</v>
      </c>
    </row>
    <row r="1395" customFormat="false" ht="15" hidden="false" customHeight="false" outlineLevel="0" collapsed="false">
      <c r="A1395" s="37" t="s">
        <v>1862</v>
      </c>
      <c r="B1395" s="37" t="s">
        <v>494</v>
      </c>
      <c r="C1395" s="37" t="s">
        <v>365</v>
      </c>
      <c r="D1395" s="37" t="s">
        <v>83</v>
      </c>
      <c r="E1395" s="37" t="n">
        <v>21</v>
      </c>
      <c r="F1395" s="37" t="s">
        <v>101</v>
      </c>
      <c r="G1395" s="37" t="s">
        <v>94</v>
      </c>
      <c r="H1395" s="37" t="s">
        <v>324</v>
      </c>
      <c r="I1395" s="37" t="s">
        <v>66</v>
      </c>
      <c r="J1395" s="37" t="s">
        <v>687</v>
      </c>
      <c r="K1395" s="37" t="s">
        <v>76</v>
      </c>
      <c r="L1395" s="37" t="s">
        <v>106</v>
      </c>
      <c r="M1395" s="37" t="s">
        <v>86</v>
      </c>
      <c r="N1395" s="37" t="s">
        <v>90</v>
      </c>
      <c r="O1395" s="38" t="n">
        <v>46245</v>
      </c>
      <c r="P1395" s="39" t="n">
        <v>811000</v>
      </c>
      <c r="Q1395" s="37" t="n">
        <v>6</v>
      </c>
      <c r="R1395" s="37" t="s">
        <v>185</v>
      </c>
      <c r="S1395" s="37" t="s">
        <v>111</v>
      </c>
      <c r="T1395" s="37" t="s">
        <v>1244</v>
      </c>
      <c r="U1395" s="37" t="s">
        <v>52</v>
      </c>
      <c r="V1395" s="37" t="n">
        <f aca="false">IF(O1395="","",YEAR(O1395))</f>
        <v>2026</v>
      </c>
      <c r="W1395" s="37" t="str">
        <f aca="false">IF(E1395&lt;25,"21-24",IF(E1395&lt;30,"25-29",IF(E1395&lt;35,"30-34",IF(E1395&lt;40,"35-39",IF(E1395&lt;45,"40-44","45+")))))</f>
        <v>21-24</v>
      </c>
    </row>
    <row r="1396" customFormat="false" ht="15" hidden="false" customHeight="false" outlineLevel="0" collapsed="false">
      <c r="A1396" s="37" t="s">
        <v>1863</v>
      </c>
      <c r="B1396" s="37" t="s">
        <v>600</v>
      </c>
      <c r="C1396" s="37" t="s">
        <v>433</v>
      </c>
      <c r="D1396" s="37" t="s">
        <v>82</v>
      </c>
      <c r="E1396" s="37" t="n">
        <v>39</v>
      </c>
      <c r="F1396" s="37" t="s">
        <v>100</v>
      </c>
      <c r="G1396" s="37" t="s">
        <v>94</v>
      </c>
      <c r="H1396" s="37" t="s">
        <v>318</v>
      </c>
      <c r="I1396" s="37" t="s">
        <v>60</v>
      </c>
      <c r="J1396" s="37" t="s">
        <v>393</v>
      </c>
      <c r="K1396" s="37" t="s">
        <v>77</v>
      </c>
      <c r="L1396" s="37" t="s">
        <v>105</v>
      </c>
      <c r="M1396" s="37" t="s">
        <v>87</v>
      </c>
      <c r="N1396" s="37" t="s">
        <v>90</v>
      </c>
      <c r="O1396" s="38" t="n">
        <v>42313</v>
      </c>
      <c r="P1396" s="39" t="n">
        <v>2007000</v>
      </c>
      <c r="Q1396" s="37" t="n">
        <v>10</v>
      </c>
      <c r="R1396" s="37" t="s">
        <v>187</v>
      </c>
      <c r="S1396" s="37" t="s">
        <v>112</v>
      </c>
      <c r="T1396" s="37" t="s">
        <v>891</v>
      </c>
      <c r="U1396" s="37" t="s">
        <v>53</v>
      </c>
      <c r="V1396" s="37" t="n">
        <f aca="false">IF(O1396="","",YEAR(O1396))</f>
        <v>2015</v>
      </c>
      <c r="W1396" s="37" t="str">
        <f aca="false">IF(E1396&lt;25,"21-24",IF(E1396&lt;30,"25-29",IF(E1396&lt;35,"30-34",IF(E1396&lt;40,"35-39",IF(E1396&lt;45,"40-44","45+")))))</f>
        <v>35-39</v>
      </c>
    </row>
    <row r="1397" customFormat="false" ht="15" hidden="false" customHeight="false" outlineLevel="0" collapsed="false">
      <c r="A1397" s="37" t="s">
        <v>714</v>
      </c>
      <c r="B1397" s="37" t="s">
        <v>410</v>
      </c>
      <c r="C1397" s="37" t="s">
        <v>516</v>
      </c>
      <c r="D1397" s="37" t="s">
        <v>83</v>
      </c>
      <c r="E1397" s="37" t="n">
        <v>43</v>
      </c>
      <c r="F1397" s="37" t="s">
        <v>101</v>
      </c>
      <c r="G1397" s="37" t="s">
        <v>94</v>
      </c>
      <c r="H1397" s="37" t="s">
        <v>319</v>
      </c>
      <c r="I1397" s="37" t="s">
        <v>61</v>
      </c>
      <c r="J1397" s="37" t="s">
        <v>423</v>
      </c>
      <c r="K1397" s="37" t="s">
        <v>78</v>
      </c>
      <c r="L1397" s="37" t="s">
        <v>107</v>
      </c>
      <c r="M1397" s="37" t="s">
        <v>87</v>
      </c>
      <c r="N1397" s="37" t="s">
        <v>90</v>
      </c>
      <c r="O1397" s="38" t="n">
        <v>44947</v>
      </c>
      <c r="P1397" s="39" t="n">
        <v>4155000</v>
      </c>
      <c r="Q1397" s="37" t="n">
        <v>7</v>
      </c>
      <c r="R1397" s="37" t="s">
        <v>187</v>
      </c>
      <c r="S1397" s="37" t="s">
        <v>114</v>
      </c>
      <c r="T1397" s="37" t="s">
        <v>577</v>
      </c>
      <c r="U1397" s="37" t="s">
        <v>52</v>
      </c>
      <c r="V1397" s="37" t="n">
        <f aca="false">IF(O1397="","",YEAR(O1397))</f>
        <v>2023</v>
      </c>
      <c r="W1397" s="37" t="str">
        <f aca="false">IF(E1397&lt;25,"21-24",IF(E1397&lt;30,"25-29",IF(E1397&lt;35,"30-34",IF(E1397&lt;40,"35-39",IF(E1397&lt;45,"40-44","45+")))))</f>
        <v>40-44</v>
      </c>
    </row>
    <row r="1398" customFormat="false" ht="15" hidden="false" customHeight="false" outlineLevel="0" collapsed="false">
      <c r="A1398" s="37" t="s">
        <v>1864</v>
      </c>
      <c r="B1398" s="37" t="s">
        <v>364</v>
      </c>
      <c r="C1398" s="37" t="s">
        <v>356</v>
      </c>
      <c r="D1398" s="37" t="s">
        <v>83</v>
      </c>
      <c r="E1398" s="37" t="n">
        <v>36</v>
      </c>
      <c r="F1398" s="37" t="s">
        <v>101</v>
      </c>
      <c r="G1398" s="37" t="s">
        <v>97</v>
      </c>
      <c r="H1398" s="37" t="s">
        <v>318</v>
      </c>
      <c r="I1398" s="37" t="s">
        <v>60</v>
      </c>
      <c r="J1398" s="37" t="s">
        <v>393</v>
      </c>
      <c r="K1398" s="37" t="s">
        <v>77</v>
      </c>
      <c r="L1398" s="37" t="s">
        <v>105</v>
      </c>
      <c r="M1398" s="37" t="s">
        <v>87</v>
      </c>
      <c r="N1398" s="37" t="s">
        <v>90</v>
      </c>
      <c r="O1398" s="38" t="n">
        <v>42409</v>
      </c>
      <c r="P1398" s="39" t="n">
        <v>2083000</v>
      </c>
      <c r="Q1398" s="37" t="n">
        <v>7</v>
      </c>
      <c r="R1398" s="37" t="s">
        <v>187</v>
      </c>
      <c r="S1398" s="37" t="s">
        <v>113</v>
      </c>
      <c r="T1398" s="37" t="s">
        <v>397</v>
      </c>
      <c r="U1398" s="37" t="s">
        <v>52</v>
      </c>
      <c r="V1398" s="37" t="n">
        <f aca="false">IF(O1398="","",YEAR(O1398))</f>
        <v>2016</v>
      </c>
      <c r="W1398" s="37" t="str">
        <f aca="false">IF(E1398&lt;25,"21-24",IF(E1398&lt;30,"25-29",IF(E1398&lt;35,"30-34",IF(E1398&lt;40,"35-39",IF(E1398&lt;45,"40-44","45+")))))</f>
        <v>35-39</v>
      </c>
    </row>
    <row r="1399" customFormat="false" ht="15" hidden="false" customHeight="false" outlineLevel="0" collapsed="false">
      <c r="A1399" s="37" t="s">
        <v>1075</v>
      </c>
      <c r="B1399" s="37" t="s">
        <v>468</v>
      </c>
      <c r="C1399" s="37" t="s">
        <v>406</v>
      </c>
      <c r="D1399" s="37" t="s">
        <v>83</v>
      </c>
      <c r="E1399" s="37" t="n">
        <v>40</v>
      </c>
      <c r="F1399" s="37" t="s">
        <v>101</v>
      </c>
      <c r="G1399" s="37" t="s">
        <v>95</v>
      </c>
      <c r="H1399" s="37" t="s">
        <v>320</v>
      </c>
      <c r="I1399" s="37" t="s">
        <v>62</v>
      </c>
      <c r="J1399" s="37" t="s">
        <v>420</v>
      </c>
      <c r="K1399" s="37" t="s">
        <v>78</v>
      </c>
      <c r="L1399" s="37" t="s">
        <v>106</v>
      </c>
      <c r="M1399" s="37" t="s">
        <v>86</v>
      </c>
      <c r="N1399" s="37" t="s">
        <v>90</v>
      </c>
      <c r="O1399" s="38" t="n">
        <v>45048</v>
      </c>
      <c r="P1399" s="39" t="n">
        <v>4005000</v>
      </c>
      <c r="Q1399" s="37" t="n">
        <v>21</v>
      </c>
      <c r="R1399" s="37" t="s">
        <v>187</v>
      </c>
      <c r="S1399" s="37" t="s">
        <v>113</v>
      </c>
      <c r="T1399" s="37" t="s">
        <v>840</v>
      </c>
      <c r="U1399" s="37" t="s">
        <v>52</v>
      </c>
      <c r="V1399" s="37" t="n">
        <f aca="false">IF(O1399="","",YEAR(O1399))</f>
        <v>2023</v>
      </c>
      <c r="W1399" s="37" t="str">
        <f aca="false">IF(E1399&lt;25,"21-24",IF(E1399&lt;30,"25-29",IF(E1399&lt;35,"30-34",IF(E1399&lt;40,"35-39",IF(E1399&lt;45,"40-44","45+")))))</f>
        <v>40-44</v>
      </c>
    </row>
    <row r="1400" customFormat="false" ht="15" hidden="false" customHeight="false" outlineLevel="0" collapsed="false">
      <c r="A1400" s="37" t="s">
        <v>1865</v>
      </c>
      <c r="B1400" s="37" t="s">
        <v>445</v>
      </c>
      <c r="C1400" s="37" t="s">
        <v>469</v>
      </c>
      <c r="D1400" s="37" t="s">
        <v>83</v>
      </c>
      <c r="E1400" s="37" t="n">
        <v>23</v>
      </c>
      <c r="F1400" s="37" t="s">
        <v>100</v>
      </c>
      <c r="G1400" s="37" t="s">
        <v>94</v>
      </c>
      <c r="H1400" s="37" t="s">
        <v>323</v>
      </c>
      <c r="I1400" s="37" t="s">
        <v>65</v>
      </c>
      <c r="J1400" s="37" t="s">
        <v>376</v>
      </c>
      <c r="K1400" s="37" t="s">
        <v>76</v>
      </c>
      <c r="L1400" s="37" t="s">
        <v>106</v>
      </c>
      <c r="M1400" s="37" t="s">
        <v>87</v>
      </c>
      <c r="N1400" s="37" t="s">
        <v>90</v>
      </c>
      <c r="O1400" s="38" t="n">
        <v>45680</v>
      </c>
      <c r="P1400" s="39" t="n">
        <v>883000</v>
      </c>
      <c r="Q1400" s="37" t="n">
        <v>13</v>
      </c>
      <c r="R1400" s="37" t="s">
        <v>187</v>
      </c>
      <c r="S1400" s="37" t="s">
        <v>111</v>
      </c>
      <c r="T1400" s="37" t="s">
        <v>538</v>
      </c>
      <c r="U1400" s="37" t="s">
        <v>52</v>
      </c>
      <c r="V1400" s="37" t="n">
        <f aca="false">IF(O1400="","",YEAR(O1400))</f>
        <v>2025</v>
      </c>
      <c r="W1400" s="37" t="str">
        <f aca="false">IF(E1400&lt;25,"21-24",IF(E1400&lt;30,"25-29",IF(E1400&lt;35,"30-34",IF(E1400&lt;40,"35-39",IF(E1400&lt;45,"40-44","45+")))))</f>
        <v>21-24</v>
      </c>
    </row>
    <row r="1401" customFormat="false" ht="15" hidden="false" customHeight="false" outlineLevel="0" collapsed="false">
      <c r="A1401" s="37" t="s">
        <v>1866</v>
      </c>
      <c r="B1401" s="37" t="s">
        <v>355</v>
      </c>
      <c r="C1401" s="37" t="s">
        <v>453</v>
      </c>
      <c r="D1401" s="37" t="s">
        <v>82</v>
      </c>
      <c r="E1401" s="37" t="n">
        <v>25</v>
      </c>
      <c r="F1401" s="37" t="s">
        <v>100</v>
      </c>
      <c r="G1401" s="37" t="s">
        <v>94</v>
      </c>
      <c r="H1401" s="37" t="s">
        <v>323</v>
      </c>
      <c r="I1401" s="37" t="s">
        <v>65</v>
      </c>
      <c r="J1401" s="37" t="s">
        <v>376</v>
      </c>
      <c r="K1401" s="37" t="s">
        <v>76</v>
      </c>
      <c r="L1401" s="37" t="s">
        <v>106</v>
      </c>
      <c r="M1401" s="37" t="s">
        <v>86</v>
      </c>
      <c r="N1401" s="37" t="s">
        <v>90</v>
      </c>
      <c r="O1401" s="38" t="n">
        <v>45715</v>
      </c>
      <c r="P1401" s="39" t="n">
        <v>790000</v>
      </c>
      <c r="Q1401" s="37" t="n">
        <v>3</v>
      </c>
      <c r="R1401" s="37" t="s">
        <v>187</v>
      </c>
      <c r="S1401" s="37" t="s">
        <v>114</v>
      </c>
      <c r="T1401" s="37" t="s">
        <v>708</v>
      </c>
      <c r="U1401" s="37" t="s">
        <v>52</v>
      </c>
      <c r="V1401" s="37" t="n">
        <f aca="false">IF(O1401="","",YEAR(O1401))</f>
        <v>2025</v>
      </c>
      <c r="W1401" s="37" t="str">
        <f aca="false">IF(E1401&lt;25,"21-24",IF(E1401&lt;30,"25-29",IF(E1401&lt;35,"30-34",IF(E1401&lt;40,"35-39",IF(E1401&lt;45,"40-44","45+")))))</f>
        <v>25-29</v>
      </c>
    </row>
    <row r="1402" customFormat="false" ht="15" hidden="false" customHeight="false" outlineLevel="0" collapsed="false">
      <c r="A1402" s="37" t="s">
        <v>1867</v>
      </c>
      <c r="B1402" s="37" t="s">
        <v>593</v>
      </c>
      <c r="C1402" s="37" t="s">
        <v>642</v>
      </c>
      <c r="D1402" s="37" t="s">
        <v>83</v>
      </c>
      <c r="E1402" s="37" t="n">
        <v>33</v>
      </c>
      <c r="F1402" s="37" t="s">
        <v>101</v>
      </c>
      <c r="G1402" s="37" t="s">
        <v>95</v>
      </c>
      <c r="H1402" s="37" t="s">
        <v>321</v>
      </c>
      <c r="I1402" s="37" t="s">
        <v>63</v>
      </c>
      <c r="J1402" s="37" t="s">
        <v>388</v>
      </c>
      <c r="K1402" s="37" t="s">
        <v>77</v>
      </c>
      <c r="L1402" s="37" t="s">
        <v>106</v>
      </c>
      <c r="M1402" s="37" t="s">
        <v>87</v>
      </c>
      <c r="N1402" s="37" t="s">
        <v>90</v>
      </c>
      <c r="O1402" s="38" t="n">
        <v>42114</v>
      </c>
      <c r="P1402" s="39" t="n">
        <v>1808000</v>
      </c>
      <c r="Q1402" s="37" t="n">
        <v>9</v>
      </c>
      <c r="R1402" s="37" t="s">
        <v>187</v>
      </c>
      <c r="S1402" s="37" t="s">
        <v>111</v>
      </c>
      <c r="T1402" s="37" t="s">
        <v>836</v>
      </c>
      <c r="U1402" s="37" t="s">
        <v>52</v>
      </c>
      <c r="V1402" s="37" t="n">
        <f aca="false">IF(O1402="","",YEAR(O1402))</f>
        <v>2015</v>
      </c>
      <c r="W1402" s="37" t="str">
        <f aca="false">IF(E1402&lt;25,"21-24",IF(E1402&lt;30,"25-29",IF(E1402&lt;35,"30-34",IF(E1402&lt;40,"35-39",IF(E1402&lt;45,"40-44","45+")))))</f>
        <v>30-34</v>
      </c>
    </row>
    <row r="1403" customFormat="false" ht="15" hidden="false" customHeight="false" outlineLevel="0" collapsed="false">
      <c r="A1403" s="37" t="s">
        <v>738</v>
      </c>
      <c r="B1403" s="37" t="s">
        <v>374</v>
      </c>
      <c r="C1403" s="37" t="s">
        <v>392</v>
      </c>
      <c r="D1403" s="37" t="s">
        <v>82</v>
      </c>
      <c r="E1403" s="37" t="n">
        <v>42</v>
      </c>
      <c r="F1403" s="37" t="s">
        <v>101</v>
      </c>
      <c r="G1403" s="37" t="s">
        <v>95</v>
      </c>
      <c r="H1403" s="37" t="s">
        <v>322</v>
      </c>
      <c r="I1403" s="37" t="s">
        <v>64</v>
      </c>
      <c r="J1403" s="37" t="s">
        <v>457</v>
      </c>
      <c r="K1403" s="37" t="s">
        <v>78</v>
      </c>
      <c r="L1403" s="37" t="s">
        <v>106</v>
      </c>
      <c r="M1403" s="37" t="s">
        <v>87</v>
      </c>
      <c r="N1403" s="37" t="s">
        <v>90</v>
      </c>
      <c r="O1403" s="38" t="n">
        <v>43052</v>
      </c>
      <c r="P1403" s="39" t="n">
        <v>2905000</v>
      </c>
      <c r="Q1403" s="37" t="n">
        <v>15</v>
      </c>
      <c r="R1403" s="37" t="s">
        <v>187</v>
      </c>
      <c r="S1403" s="37" t="s">
        <v>114</v>
      </c>
      <c r="T1403" s="37" t="s">
        <v>751</v>
      </c>
      <c r="U1403" s="37" t="s">
        <v>52</v>
      </c>
      <c r="V1403" s="37" t="n">
        <f aca="false">IF(O1403="","",YEAR(O1403))</f>
        <v>2017</v>
      </c>
      <c r="W1403" s="37" t="str">
        <f aca="false">IF(E1403&lt;25,"21-24",IF(E1403&lt;30,"25-29",IF(E1403&lt;35,"30-34",IF(E1403&lt;40,"35-39",IF(E1403&lt;45,"40-44","45+")))))</f>
        <v>40-44</v>
      </c>
    </row>
    <row r="1404" customFormat="false" ht="15" hidden="false" customHeight="false" outlineLevel="0" collapsed="false">
      <c r="A1404" s="37" t="s">
        <v>1868</v>
      </c>
      <c r="B1404" s="37" t="s">
        <v>437</v>
      </c>
      <c r="C1404" s="37" t="s">
        <v>365</v>
      </c>
      <c r="D1404" s="37" t="s">
        <v>83</v>
      </c>
      <c r="E1404" s="37" t="n">
        <v>26</v>
      </c>
      <c r="F1404" s="37" t="s">
        <v>100</v>
      </c>
      <c r="G1404" s="37" t="s">
        <v>97</v>
      </c>
      <c r="H1404" s="37" t="s">
        <v>324</v>
      </c>
      <c r="I1404" s="37" t="s">
        <v>66</v>
      </c>
      <c r="J1404" s="37" t="s">
        <v>504</v>
      </c>
      <c r="K1404" s="37" t="s">
        <v>75</v>
      </c>
      <c r="L1404" s="37" t="s">
        <v>106</v>
      </c>
      <c r="M1404" s="37" t="s">
        <v>87</v>
      </c>
      <c r="N1404" s="37" t="s">
        <v>90</v>
      </c>
      <c r="O1404" s="38" t="n">
        <v>44659</v>
      </c>
      <c r="P1404" s="39" t="n">
        <v>393000</v>
      </c>
      <c r="Q1404" s="37" t="n">
        <v>9</v>
      </c>
      <c r="R1404" s="37" t="s">
        <v>185</v>
      </c>
      <c r="S1404" s="37" t="s">
        <v>111</v>
      </c>
      <c r="T1404" s="37" t="s">
        <v>884</v>
      </c>
      <c r="U1404" s="37" t="s">
        <v>52</v>
      </c>
      <c r="V1404" s="37" t="n">
        <f aca="false">IF(O1404="","",YEAR(O1404))</f>
        <v>2022</v>
      </c>
      <c r="W1404" s="37" t="str">
        <f aca="false">IF(E1404&lt;25,"21-24",IF(E1404&lt;30,"25-29",IF(E1404&lt;35,"30-34",IF(E1404&lt;40,"35-39",IF(E1404&lt;45,"40-44","45+")))))</f>
        <v>25-29</v>
      </c>
    </row>
    <row r="1405" customFormat="false" ht="15" hidden="false" customHeight="false" outlineLevel="0" collapsed="false">
      <c r="A1405" s="37" t="s">
        <v>1051</v>
      </c>
      <c r="B1405" s="37" t="s">
        <v>499</v>
      </c>
      <c r="C1405" s="37" t="s">
        <v>413</v>
      </c>
      <c r="D1405" s="37" t="s">
        <v>82</v>
      </c>
      <c r="E1405" s="37" t="n">
        <v>37</v>
      </c>
      <c r="F1405" s="37" t="s">
        <v>101</v>
      </c>
      <c r="G1405" s="37" t="s">
        <v>94</v>
      </c>
      <c r="H1405" s="37" t="s">
        <v>318</v>
      </c>
      <c r="I1405" s="37" t="s">
        <v>60</v>
      </c>
      <c r="J1405" s="37" t="s">
        <v>407</v>
      </c>
      <c r="K1405" s="37" t="s">
        <v>78</v>
      </c>
      <c r="L1405" s="37" t="s">
        <v>106</v>
      </c>
      <c r="M1405" s="37" t="s">
        <v>87</v>
      </c>
      <c r="N1405" s="37" t="s">
        <v>90</v>
      </c>
      <c r="O1405" s="38" t="n">
        <v>45514</v>
      </c>
      <c r="P1405" s="39" t="n">
        <v>4433000</v>
      </c>
      <c r="Q1405" s="37" t="n">
        <v>13</v>
      </c>
      <c r="R1405" s="37" t="s">
        <v>187</v>
      </c>
      <c r="S1405" s="37" t="s">
        <v>112</v>
      </c>
      <c r="T1405" s="37" t="s">
        <v>566</v>
      </c>
      <c r="U1405" s="37" t="s">
        <v>52</v>
      </c>
      <c r="V1405" s="37" t="n">
        <f aca="false">IF(O1405="","",YEAR(O1405))</f>
        <v>2024</v>
      </c>
      <c r="W1405" s="37" t="str">
        <f aca="false">IF(E1405&lt;25,"21-24",IF(E1405&lt;30,"25-29",IF(E1405&lt;35,"30-34",IF(E1405&lt;40,"35-39",IF(E1405&lt;45,"40-44","45+")))))</f>
        <v>35-39</v>
      </c>
    </row>
    <row r="1406" customFormat="false" ht="15" hidden="false" customHeight="false" outlineLevel="0" collapsed="false">
      <c r="A1406" s="37" t="s">
        <v>1869</v>
      </c>
      <c r="B1406" s="37" t="s">
        <v>410</v>
      </c>
      <c r="C1406" s="37" t="s">
        <v>365</v>
      </c>
      <c r="D1406" s="37" t="s">
        <v>83</v>
      </c>
      <c r="E1406" s="37" t="n">
        <v>26</v>
      </c>
      <c r="F1406" s="37" t="s">
        <v>100</v>
      </c>
      <c r="G1406" s="37" t="s">
        <v>94</v>
      </c>
      <c r="H1406" s="37" t="s">
        <v>321</v>
      </c>
      <c r="I1406" s="37" t="s">
        <v>63</v>
      </c>
      <c r="J1406" s="37" t="s">
        <v>371</v>
      </c>
      <c r="K1406" s="37" t="s">
        <v>75</v>
      </c>
      <c r="L1406" s="37" t="s">
        <v>104</v>
      </c>
      <c r="M1406" s="37" t="s">
        <v>87</v>
      </c>
      <c r="N1406" s="37" t="s">
        <v>90</v>
      </c>
      <c r="O1406" s="38" t="n">
        <v>46125</v>
      </c>
      <c r="P1406" s="39" t="n">
        <v>512000</v>
      </c>
      <c r="Q1406" s="37" t="n">
        <v>0</v>
      </c>
      <c r="R1406" s="37" t="s">
        <v>187</v>
      </c>
      <c r="S1406" s="37" t="s">
        <v>112</v>
      </c>
      <c r="T1406" s="37" t="s">
        <v>930</v>
      </c>
      <c r="U1406" s="37" t="s">
        <v>52</v>
      </c>
      <c r="V1406" s="37" t="n">
        <f aca="false">IF(O1406="","",YEAR(O1406))</f>
        <v>2026</v>
      </c>
      <c r="W1406" s="37" t="str">
        <f aca="false">IF(E1406&lt;25,"21-24",IF(E1406&lt;30,"25-29",IF(E1406&lt;35,"30-34",IF(E1406&lt;40,"35-39",IF(E1406&lt;45,"40-44","45+")))))</f>
        <v>25-29</v>
      </c>
    </row>
    <row r="1407" customFormat="false" ht="15" hidden="false" customHeight="false" outlineLevel="0" collapsed="false">
      <c r="A1407" s="37" t="s">
        <v>1870</v>
      </c>
      <c r="B1407" s="37" t="s">
        <v>402</v>
      </c>
      <c r="C1407" s="37" t="s">
        <v>642</v>
      </c>
      <c r="D1407" s="37" t="s">
        <v>83</v>
      </c>
      <c r="E1407" s="37" t="n">
        <v>39</v>
      </c>
      <c r="F1407" s="37" t="s">
        <v>101</v>
      </c>
      <c r="G1407" s="37" t="s">
        <v>96</v>
      </c>
      <c r="H1407" s="37" t="s">
        <v>322</v>
      </c>
      <c r="I1407" s="37" t="s">
        <v>64</v>
      </c>
      <c r="J1407" s="37" t="s">
        <v>457</v>
      </c>
      <c r="K1407" s="37" t="s">
        <v>78</v>
      </c>
      <c r="L1407" s="37" t="s">
        <v>104</v>
      </c>
      <c r="M1407" s="37" t="s">
        <v>87</v>
      </c>
      <c r="N1407" s="37" t="s">
        <v>90</v>
      </c>
      <c r="O1407" s="38" t="n">
        <v>43320</v>
      </c>
      <c r="P1407" s="39" t="n">
        <v>2698000</v>
      </c>
      <c r="Q1407" s="37" t="n">
        <v>1</v>
      </c>
      <c r="R1407" s="37" t="s">
        <v>187</v>
      </c>
      <c r="S1407" s="37" t="s">
        <v>113</v>
      </c>
      <c r="T1407" s="37" t="s">
        <v>1266</v>
      </c>
      <c r="U1407" s="37" t="s">
        <v>52</v>
      </c>
      <c r="V1407" s="37" t="n">
        <f aca="false">IF(O1407="","",YEAR(O1407))</f>
        <v>2018</v>
      </c>
      <c r="W1407" s="37" t="str">
        <f aca="false">IF(E1407&lt;25,"21-24",IF(E1407&lt;30,"25-29",IF(E1407&lt;35,"30-34",IF(E1407&lt;40,"35-39",IF(E1407&lt;45,"40-44","45+")))))</f>
        <v>35-39</v>
      </c>
    </row>
    <row r="1408" customFormat="false" ht="15" hidden="false" customHeight="false" outlineLevel="0" collapsed="false">
      <c r="A1408" s="37" t="s">
        <v>1871</v>
      </c>
      <c r="B1408" s="37" t="s">
        <v>503</v>
      </c>
      <c r="C1408" s="37" t="s">
        <v>383</v>
      </c>
      <c r="D1408" s="37" t="s">
        <v>82</v>
      </c>
      <c r="E1408" s="37" t="n">
        <v>27</v>
      </c>
      <c r="F1408" s="37" t="s">
        <v>101</v>
      </c>
      <c r="G1408" s="37" t="s">
        <v>94</v>
      </c>
      <c r="H1408" s="37" t="s">
        <v>325</v>
      </c>
      <c r="I1408" s="37" t="s">
        <v>67</v>
      </c>
      <c r="J1408" s="37" t="s">
        <v>357</v>
      </c>
      <c r="K1408" s="37" t="s">
        <v>75</v>
      </c>
      <c r="L1408" s="37" t="s">
        <v>109</v>
      </c>
      <c r="M1408" s="37" t="s">
        <v>87</v>
      </c>
      <c r="N1408" s="37" t="s">
        <v>90</v>
      </c>
      <c r="O1408" s="38" t="n">
        <v>45897</v>
      </c>
      <c r="P1408" s="39" t="n">
        <v>315000</v>
      </c>
      <c r="Q1408" s="37" t="n">
        <v>35</v>
      </c>
      <c r="R1408" s="37" t="s">
        <v>187</v>
      </c>
      <c r="S1408" s="37" t="s">
        <v>114</v>
      </c>
      <c r="T1408" s="37" t="s">
        <v>1227</v>
      </c>
      <c r="U1408" s="37" t="s">
        <v>52</v>
      </c>
      <c r="V1408" s="37" t="n">
        <f aca="false">IF(O1408="","",YEAR(O1408))</f>
        <v>2025</v>
      </c>
      <c r="W1408" s="37" t="str">
        <f aca="false">IF(E1408&lt;25,"21-24",IF(E1408&lt;30,"25-29",IF(E1408&lt;35,"30-34",IF(E1408&lt;40,"35-39",IF(E1408&lt;45,"40-44","45+")))))</f>
        <v>25-29</v>
      </c>
    </row>
    <row r="1409" customFormat="false" ht="15" hidden="false" customHeight="false" outlineLevel="0" collapsed="false">
      <c r="A1409" s="37" t="s">
        <v>1872</v>
      </c>
      <c r="B1409" s="37" t="s">
        <v>416</v>
      </c>
      <c r="C1409" s="37" t="s">
        <v>429</v>
      </c>
      <c r="D1409" s="37" t="s">
        <v>83</v>
      </c>
      <c r="E1409" s="37" t="n">
        <v>29</v>
      </c>
      <c r="F1409" s="37" t="s">
        <v>100</v>
      </c>
      <c r="G1409" s="37" t="s">
        <v>94</v>
      </c>
      <c r="H1409" s="37" t="s">
        <v>319</v>
      </c>
      <c r="I1409" s="37" t="s">
        <v>61</v>
      </c>
      <c r="J1409" s="37" t="s">
        <v>573</v>
      </c>
      <c r="K1409" s="37" t="s">
        <v>77</v>
      </c>
      <c r="L1409" s="37" t="s">
        <v>106</v>
      </c>
      <c r="M1409" s="37" t="s">
        <v>88</v>
      </c>
      <c r="N1409" s="37" t="s">
        <v>92</v>
      </c>
      <c r="O1409" s="38" t="n">
        <v>44071</v>
      </c>
      <c r="P1409" s="39" t="n">
        <v>2520000</v>
      </c>
      <c r="Q1409" s="37" t="n">
        <v>6</v>
      </c>
      <c r="R1409" s="37" t="s">
        <v>187</v>
      </c>
      <c r="S1409" s="37" t="s">
        <v>113</v>
      </c>
      <c r="T1409" s="37" t="s">
        <v>517</v>
      </c>
      <c r="U1409" s="37" t="s">
        <v>52</v>
      </c>
      <c r="V1409" s="37" t="n">
        <f aca="false">IF(O1409="","",YEAR(O1409))</f>
        <v>2020</v>
      </c>
      <c r="W1409" s="37" t="str">
        <f aca="false">IF(E1409&lt;25,"21-24",IF(E1409&lt;30,"25-29",IF(E1409&lt;35,"30-34",IF(E1409&lt;40,"35-39",IF(E1409&lt;45,"40-44","45+")))))</f>
        <v>25-29</v>
      </c>
    </row>
    <row r="1410" customFormat="false" ht="15" hidden="false" customHeight="false" outlineLevel="0" collapsed="false">
      <c r="A1410" s="37" t="s">
        <v>1873</v>
      </c>
      <c r="B1410" s="37" t="s">
        <v>537</v>
      </c>
      <c r="C1410" s="37" t="s">
        <v>356</v>
      </c>
      <c r="D1410" s="37" t="s">
        <v>82</v>
      </c>
      <c r="E1410" s="37" t="n">
        <v>40</v>
      </c>
      <c r="F1410" s="37" t="s">
        <v>101</v>
      </c>
      <c r="G1410" s="37" t="s">
        <v>95</v>
      </c>
      <c r="H1410" s="37" t="s">
        <v>321</v>
      </c>
      <c r="I1410" s="37" t="s">
        <v>63</v>
      </c>
      <c r="J1410" s="37" t="s">
        <v>626</v>
      </c>
      <c r="K1410" s="37" t="s">
        <v>77</v>
      </c>
      <c r="L1410" s="37" t="s">
        <v>106</v>
      </c>
      <c r="M1410" s="37" t="s">
        <v>87</v>
      </c>
      <c r="N1410" s="37" t="s">
        <v>90</v>
      </c>
      <c r="O1410" s="38" t="n">
        <v>43141</v>
      </c>
      <c r="P1410" s="39" t="n">
        <v>2163000</v>
      </c>
      <c r="Q1410" s="37" t="n">
        <v>10</v>
      </c>
      <c r="R1410" s="37" t="s">
        <v>185</v>
      </c>
      <c r="S1410" s="37" t="s">
        <v>112</v>
      </c>
      <c r="T1410" s="37" t="s">
        <v>699</v>
      </c>
      <c r="U1410" s="37" t="s">
        <v>53</v>
      </c>
      <c r="V1410" s="37" t="n">
        <f aca="false">IF(O1410="","",YEAR(O1410))</f>
        <v>2018</v>
      </c>
      <c r="W1410" s="37" t="str">
        <f aca="false">IF(E1410&lt;25,"21-24",IF(E1410&lt;30,"25-29",IF(E1410&lt;35,"30-34",IF(E1410&lt;40,"35-39",IF(E1410&lt;45,"40-44","45+")))))</f>
        <v>40-44</v>
      </c>
    </row>
    <row r="1411" customFormat="false" ht="15" hidden="false" customHeight="false" outlineLevel="0" collapsed="false">
      <c r="A1411" s="37" t="s">
        <v>482</v>
      </c>
      <c r="B1411" s="37" t="s">
        <v>391</v>
      </c>
      <c r="C1411" s="37" t="s">
        <v>426</v>
      </c>
      <c r="D1411" s="37" t="s">
        <v>83</v>
      </c>
      <c r="E1411" s="37" t="n">
        <v>39</v>
      </c>
      <c r="F1411" s="37" t="s">
        <v>100</v>
      </c>
      <c r="G1411" s="37" t="s">
        <v>94</v>
      </c>
      <c r="H1411" s="37" t="s">
        <v>320</v>
      </c>
      <c r="I1411" s="37" t="s">
        <v>62</v>
      </c>
      <c r="J1411" s="37" t="s">
        <v>485</v>
      </c>
      <c r="K1411" s="37" t="s">
        <v>78</v>
      </c>
      <c r="L1411" s="37" t="s">
        <v>107</v>
      </c>
      <c r="M1411" s="37" t="s">
        <v>86</v>
      </c>
      <c r="N1411" s="37" t="s">
        <v>90</v>
      </c>
      <c r="O1411" s="38" t="n">
        <v>42040</v>
      </c>
      <c r="P1411" s="39" t="n">
        <v>4459000</v>
      </c>
      <c r="Q1411" s="37" t="n">
        <v>2</v>
      </c>
      <c r="R1411" s="37" t="s">
        <v>185</v>
      </c>
      <c r="S1411" s="37" t="s">
        <v>112</v>
      </c>
      <c r="T1411" s="37" t="s">
        <v>560</v>
      </c>
      <c r="U1411" s="37" t="s">
        <v>52</v>
      </c>
      <c r="V1411" s="37" t="n">
        <f aca="false">IF(O1411="","",YEAR(O1411))</f>
        <v>2015</v>
      </c>
      <c r="W1411" s="37" t="str">
        <f aca="false">IF(E1411&lt;25,"21-24",IF(E1411&lt;30,"25-29",IF(E1411&lt;35,"30-34",IF(E1411&lt;40,"35-39",IF(E1411&lt;45,"40-44","45+")))))</f>
        <v>35-39</v>
      </c>
    </row>
    <row r="1412" customFormat="false" ht="15" hidden="false" customHeight="false" outlineLevel="0" collapsed="false">
      <c r="A1412" s="37" t="s">
        <v>1874</v>
      </c>
      <c r="B1412" s="37" t="s">
        <v>402</v>
      </c>
      <c r="C1412" s="37" t="s">
        <v>516</v>
      </c>
      <c r="D1412" s="37" t="s">
        <v>82</v>
      </c>
      <c r="E1412" s="37" t="n">
        <v>27</v>
      </c>
      <c r="F1412" s="37" t="s">
        <v>101</v>
      </c>
      <c r="G1412" s="37" t="s">
        <v>94</v>
      </c>
      <c r="H1412" s="37" t="s">
        <v>322</v>
      </c>
      <c r="I1412" s="37" t="s">
        <v>64</v>
      </c>
      <c r="J1412" s="37" t="s">
        <v>440</v>
      </c>
      <c r="K1412" s="37" t="s">
        <v>76</v>
      </c>
      <c r="L1412" s="37" t="s">
        <v>106</v>
      </c>
      <c r="M1412" s="37" t="s">
        <v>86</v>
      </c>
      <c r="N1412" s="37" t="s">
        <v>90</v>
      </c>
      <c r="O1412" s="38" t="n">
        <v>44890</v>
      </c>
      <c r="P1412" s="39" t="n">
        <v>714000</v>
      </c>
      <c r="Q1412" s="37" t="n">
        <v>3</v>
      </c>
      <c r="R1412" s="37" t="s">
        <v>187</v>
      </c>
      <c r="S1412" s="37" t="s">
        <v>111</v>
      </c>
      <c r="T1412" s="37" t="s">
        <v>701</v>
      </c>
      <c r="U1412" s="37" t="s">
        <v>52</v>
      </c>
      <c r="V1412" s="37" t="n">
        <f aca="false">IF(O1412="","",YEAR(O1412))</f>
        <v>2022</v>
      </c>
      <c r="W1412" s="37" t="str">
        <f aca="false">IF(E1412&lt;25,"21-24",IF(E1412&lt;30,"25-29",IF(E1412&lt;35,"30-34",IF(E1412&lt;40,"35-39",IF(E1412&lt;45,"40-44","45+")))))</f>
        <v>25-29</v>
      </c>
    </row>
    <row r="1413" customFormat="false" ht="15" hidden="false" customHeight="false" outlineLevel="0" collapsed="false">
      <c r="A1413" s="37" t="s">
        <v>1875</v>
      </c>
      <c r="B1413" s="37" t="s">
        <v>419</v>
      </c>
      <c r="C1413" s="37" t="s">
        <v>375</v>
      </c>
      <c r="D1413" s="37" t="s">
        <v>83</v>
      </c>
      <c r="E1413" s="37" t="n">
        <v>36</v>
      </c>
      <c r="F1413" s="37" t="s">
        <v>100</v>
      </c>
      <c r="G1413" s="37" t="s">
        <v>95</v>
      </c>
      <c r="H1413" s="37" t="s">
        <v>318</v>
      </c>
      <c r="I1413" s="37" t="s">
        <v>60</v>
      </c>
      <c r="J1413" s="37" t="s">
        <v>393</v>
      </c>
      <c r="K1413" s="37" t="s">
        <v>77</v>
      </c>
      <c r="L1413" s="37" t="s">
        <v>104</v>
      </c>
      <c r="M1413" s="37" t="s">
        <v>86</v>
      </c>
      <c r="N1413" s="37" t="s">
        <v>90</v>
      </c>
      <c r="O1413" s="38" t="n">
        <v>42989</v>
      </c>
      <c r="P1413" s="39" t="n">
        <v>2396000</v>
      </c>
      <c r="Q1413" s="37" t="n">
        <v>5</v>
      </c>
      <c r="R1413" s="37" t="s">
        <v>187</v>
      </c>
      <c r="S1413" s="37" t="s">
        <v>115</v>
      </c>
      <c r="T1413" s="37" t="s">
        <v>566</v>
      </c>
      <c r="U1413" s="37" t="s">
        <v>52</v>
      </c>
      <c r="V1413" s="37" t="n">
        <f aca="false">IF(O1413="","",YEAR(O1413))</f>
        <v>2017</v>
      </c>
      <c r="W1413" s="37" t="str">
        <f aca="false">IF(E1413&lt;25,"21-24",IF(E1413&lt;30,"25-29",IF(E1413&lt;35,"30-34",IF(E1413&lt;40,"35-39",IF(E1413&lt;45,"40-44","45+")))))</f>
        <v>35-39</v>
      </c>
    </row>
    <row r="1414" customFormat="false" ht="15" hidden="false" customHeight="false" outlineLevel="0" collapsed="false">
      <c r="A1414" s="37" t="s">
        <v>1876</v>
      </c>
      <c r="B1414" s="37" t="s">
        <v>474</v>
      </c>
      <c r="C1414" s="37" t="s">
        <v>383</v>
      </c>
      <c r="D1414" s="37" t="s">
        <v>83</v>
      </c>
      <c r="E1414" s="37" t="n">
        <v>29</v>
      </c>
      <c r="F1414" s="37" t="s">
        <v>102</v>
      </c>
      <c r="G1414" s="37" t="s">
        <v>94</v>
      </c>
      <c r="H1414" s="37" t="s">
        <v>318</v>
      </c>
      <c r="I1414" s="37" t="s">
        <v>60</v>
      </c>
      <c r="J1414" s="37" t="s">
        <v>384</v>
      </c>
      <c r="K1414" s="37" t="s">
        <v>76</v>
      </c>
      <c r="L1414" s="37" t="s">
        <v>106</v>
      </c>
      <c r="M1414" s="37" t="s">
        <v>87</v>
      </c>
      <c r="N1414" s="37" t="s">
        <v>90</v>
      </c>
      <c r="O1414" s="38" t="n">
        <v>43401</v>
      </c>
      <c r="P1414" s="39" t="n">
        <v>1095000</v>
      </c>
      <c r="Q1414" s="37" t="n">
        <v>7</v>
      </c>
      <c r="R1414" s="37" t="s">
        <v>187</v>
      </c>
      <c r="S1414" s="37" t="s">
        <v>112</v>
      </c>
      <c r="T1414" s="37" t="s">
        <v>860</v>
      </c>
      <c r="U1414" s="37" t="s">
        <v>52</v>
      </c>
      <c r="V1414" s="37" t="n">
        <f aca="false">IF(O1414="","",YEAR(O1414))</f>
        <v>2018</v>
      </c>
      <c r="W1414" s="37" t="str">
        <f aca="false">IF(E1414&lt;25,"21-24",IF(E1414&lt;30,"25-29",IF(E1414&lt;35,"30-34",IF(E1414&lt;40,"35-39",IF(E1414&lt;45,"40-44","45+")))))</f>
        <v>25-29</v>
      </c>
    </row>
    <row r="1415" customFormat="false" ht="15" hidden="false" customHeight="false" outlineLevel="0" collapsed="false">
      <c r="A1415" s="37" t="s">
        <v>1877</v>
      </c>
      <c r="B1415" s="37" t="s">
        <v>374</v>
      </c>
      <c r="C1415" s="37" t="s">
        <v>375</v>
      </c>
      <c r="D1415" s="37" t="s">
        <v>82</v>
      </c>
      <c r="E1415" s="37" t="n">
        <v>26</v>
      </c>
      <c r="F1415" s="37" t="s">
        <v>100</v>
      </c>
      <c r="G1415" s="37" t="s">
        <v>94</v>
      </c>
      <c r="H1415" s="37" t="s">
        <v>325</v>
      </c>
      <c r="I1415" s="37" t="s">
        <v>67</v>
      </c>
      <c r="J1415" s="37" t="s">
        <v>357</v>
      </c>
      <c r="K1415" s="37" t="s">
        <v>75</v>
      </c>
      <c r="L1415" s="37" t="s">
        <v>106</v>
      </c>
      <c r="M1415" s="37" t="s">
        <v>86</v>
      </c>
      <c r="N1415" s="37" t="s">
        <v>90</v>
      </c>
      <c r="O1415" s="38" t="n">
        <v>44581</v>
      </c>
      <c r="P1415" s="39" t="n">
        <v>318000</v>
      </c>
      <c r="Q1415" s="37" t="n">
        <v>19</v>
      </c>
      <c r="R1415" s="37" t="s">
        <v>187</v>
      </c>
      <c r="S1415" s="37" t="s">
        <v>115</v>
      </c>
      <c r="T1415" s="37" t="s">
        <v>980</v>
      </c>
      <c r="U1415" s="37" t="s">
        <v>52</v>
      </c>
      <c r="V1415" s="37" t="n">
        <f aca="false">IF(O1415="","",YEAR(O1415))</f>
        <v>2022</v>
      </c>
      <c r="W1415" s="37" t="str">
        <f aca="false">IF(E1415&lt;25,"21-24",IF(E1415&lt;30,"25-29",IF(E1415&lt;35,"30-34",IF(E1415&lt;40,"35-39",IF(E1415&lt;45,"40-44","45+")))))</f>
        <v>25-29</v>
      </c>
    </row>
    <row r="1416" customFormat="false" ht="15" hidden="false" customHeight="false" outlineLevel="0" collapsed="false">
      <c r="A1416" s="37" t="s">
        <v>1878</v>
      </c>
      <c r="B1416" s="37" t="s">
        <v>600</v>
      </c>
      <c r="C1416" s="37" t="s">
        <v>429</v>
      </c>
      <c r="D1416" s="37" t="s">
        <v>82</v>
      </c>
      <c r="E1416" s="37" t="n">
        <v>27</v>
      </c>
      <c r="F1416" s="37" t="s">
        <v>101</v>
      </c>
      <c r="G1416" s="37" t="s">
        <v>94</v>
      </c>
      <c r="H1416" s="37" t="s">
        <v>320</v>
      </c>
      <c r="I1416" s="37" t="s">
        <v>62</v>
      </c>
      <c r="J1416" s="37" t="s">
        <v>352</v>
      </c>
      <c r="K1416" s="37" t="s">
        <v>75</v>
      </c>
      <c r="L1416" s="37" t="s">
        <v>105</v>
      </c>
      <c r="M1416" s="37" t="s">
        <v>87</v>
      </c>
      <c r="N1416" s="37" t="s">
        <v>92</v>
      </c>
      <c r="O1416" s="38" t="n">
        <v>45976</v>
      </c>
      <c r="P1416" s="39" t="n">
        <v>480000</v>
      </c>
      <c r="Q1416" s="37" t="n">
        <v>4</v>
      </c>
      <c r="R1416" s="37" t="s">
        <v>187</v>
      </c>
      <c r="S1416" s="37" t="s">
        <v>112</v>
      </c>
      <c r="T1416" s="37" t="s">
        <v>480</v>
      </c>
      <c r="U1416" s="37" t="s">
        <v>52</v>
      </c>
      <c r="V1416" s="37" t="n">
        <f aca="false">IF(O1416="","",YEAR(O1416))</f>
        <v>2025</v>
      </c>
      <c r="W1416" s="37" t="str">
        <f aca="false">IF(E1416&lt;25,"21-24",IF(E1416&lt;30,"25-29",IF(E1416&lt;35,"30-34",IF(E1416&lt;40,"35-39",IF(E1416&lt;45,"40-44","45+")))))</f>
        <v>25-29</v>
      </c>
    </row>
    <row r="1417" customFormat="false" ht="15" hidden="false" customHeight="false" outlineLevel="0" collapsed="false">
      <c r="A1417" s="37" t="s">
        <v>1879</v>
      </c>
      <c r="B1417" s="37" t="s">
        <v>468</v>
      </c>
      <c r="C1417" s="37" t="s">
        <v>370</v>
      </c>
      <c r="D1417" s="37" t="s">
        <v>82</v>
      </c>
      <c r="E1417" s="37" t="n">
        <v>21</v>
      </c>
      <c r="F1417" s="37" t="s">
        <v>100</v>
      </c>
      <c r="G1417" s="37" t="s">
        <v>94</v>
      </c>
      <c r="H1417" s="37" t="s">
        <v>321</v>
      </c>
      <c r="I1417" s="37" t="s">
        <v>63</v>
      </c>
      <c r="J1417" s="37" t="s">
        <v>371</v>
      </c>
      <c r="K1417" s="37" t="s">
        <v>75</v>
      </c>
      <c r="L1417" s="37" t="s">
        <v>105</v>
      </c>
      <c r="M1417" s="37" t="s">
        <v>88</v>
      </c>
      <c r="N1417" s="37" t="s">
        <v>90</v>
      </c>
      <c r="O1417" s="38" t="n">
        <v>46264</v>
      </c>
      <c r="P1417" s="39" t="n">
        <v>384000</v>
      </c>
      <c r="Q1417" s="37" t="n">
        <v>18</v>
      </c>
      <c r="R1417" s="37" t="s">
        <v>185</v>
      </c>
      <c r="S1417" s="37" t="s">
        <v>112</v>
      </c>
      <c r="T1417" s="37" t="s">
        <v>764</v>
      </c>
      <c r="U1417" s="37" t="s">
        <v>53</v>
      </c>
      <c r="V1417" s="37" t="n">
        <f aca="false">IF(O1417="","",YEAR(O1417))</f>
        <v>2026</v>
      </c>
      <c r="W1417" s="37" t="str">
        <f aca="false">IF(E1417&lt;25,"21-24",IF(E1417&lt;30,"25-29",IF(E1417&lt;35,"30-34",IF(E1417&lt;40,"35-39",IF(E1417&lt;45,"40-44","45+")))))</f>
        <v>21-24</v>
      </c>
    </row>
    <row r="1418" customFormat="false" ht="15" hidden="false" customHeight="false" outlineLevel="0" collapsed="false">
      <c r="A1418" s="37" t="s">
        <v>1880</v>
      </c>
      <c r="B1418" s="37" t="s">
        <v>499</v>
      </c>
      <c r="C1418" s="37" t="s">
        <v>516</v>
      </c>
      <c r="D1418" s="37" t="s">
        <v>82</v>
      </c>
      <c r="E1418" s="37" t="n">
        <v>25</v>
      </c>
      <c r="F1418" s="37" t="s">
        <v>101</v>
      </c>
      <c r="G1418" s="37" t="s">
        <v>95</v>
      </c>
      <c r="H1418" s="37" t="s">
        <v>324</v>
      </c>
      <c r="I1418" s="37" t="s">
        <v>66</v>
      </c>
      <c r="J1418" s="37" t="s">
        <v>687</v>
      </c>
      <c r="K1418" s="37" t="s">
        <v>76</v>
      </c>
      <c r="L1418" s="37" t="s">
        <v>104</v>
      </c>
      <c r="M1418" s="37" t="s">
        <v>87</v>
      </c>
      <c r="N1418" s="37" t="s">
        <v>90</v>
      </c>
      <c r="O1418" s="38" t="n">
        <v>46011</v>
      </c>
      <c r="P1418" s="39" t="n">
        <v>1379000</v>
      </c>
      <c r="Q1418" s="37" t="n">
        <v>3</v>
      </c>
      <c r="R1418" s="37" t="s">
        <v>187</v>
      </c>
      <c r="S1418" s="37" t="s">
        <v>115</v>
      </c>
      <c r="T1418" s="37" t="s">
        <v>804</v>
      </c>
      <c r="U1418" s="37" t="s">
        <v>52</v>
      </c>
      <c r="V1418" s="37" t="n">
        <f aca="false">IF(O1418="","",YEAR(O1418))</f>
        <v>2025</v>
      </c>
      <c r="W1418" s="37" t="str">
        <f aca="false">IF(E1418&lt;25,"21-24",IF(E1418&lt;30,"25-29",IF(E1418&lt;35,"30-34",IF(E1418&lt;40,"35-39",IF(E1418&lt;45,"40-44","45+")))))</f>
        <v>25-29</v>
      </c>
    </row>
    <row r="1419" customFormat="false" ht="15" hidden="false" customHeight="false" outlineLevel="0" collapsed="false">
      <c r="A1419" s="37" t="s">
        <v>1881</v>
      </c>
      <c r="B1419" s="37" t="s">
        <v>439</v>
      </c>
      <c r="C1419" s="37" t="s">
        <v>383</v>
      </c>
      <c r="D1419" s="37" t="s">
        <v>83</v>
      </c>
      <c r="E1419" s="37" t="n">
        <v>22</v>
      </c>
      <c r="F1419" s="37" t="s">
        <v>100</v>
      </c>
      <c r="G1419" s="37" t="s">
        <v>94</v>
      </c>
      <c r="H1419" s="37" t="s">
        <v>322</v>
      </c>
      <c r="I1419" s="37" t="s">
        <v>64</v>
      </c>
      <c r="J1419" s="37" t="s">
        <v>461</v>
      </c>
      <c r="K1419" s="37" t="s">
        <v>75</v>
      </c>
      <c r="L1419" s="37" t="s">
        <v>106</v>
      </c>
      <c r="M1419" s="37" t="s">
        <v>86</v>
      </c>
      <c r="N1419" s="37" t="s">
        <v>90</v>
      </c>
      <c r="O1419" s="38" t="n">
        <v>46145</v>
      </c>
      <c r="P1419" s="39" t="n">
        <v>477000</v>
      </c>
      <c r="Q1419" s="37" t="n">
        <v>8</v>
      </c>
      <c r="R1419" s="37" t="s">
        <v>187</v>
      </c>
      <c r="S1419" s="37" t="s">
        <v>113</v>
      </c>
      <c r="T1419" s="37" t="s">
        <v>1477</v>
      </c>
      <c r="U1419" s="37" t="s">
        <v>52</v>
      </c>
      <c r="V1419" s="37" t="n">
        <f aca="false">IF(O1419="","",YEAR(O1419))</f>
        <v>2026</v>
      </c>
      <c r="W1419" s="37" t="str">
        <f aca="false">IF(E1419&lt;25,"21-24",IF(E1419&lt;30,"25-29",IF(E1419&lt;35,"30-34",IF(E1419&lt;40,"35-39",IF(E1419&lt;45,"40-44","45+")))))</f>
        <v>21-24</v>
      </c>
    </row>
    <row r="1420" customFormat="false" ht="15" hidden="false" customHeight="false" outlineLevel="0" collapsed="false">
      <c r="A1420" s="37" t="s">
        <v>1882</v>
      </c>
      <c r="B1420" s="37" t="s">
        <v>445</v>
      </c>
      <c r="C1420" s="37" t="s">
        <v>365</v>
      </c>
      <c r="D1420" s="37" t="s">
        <v>83</v>
      </c>
      <c r="E1420" s="37" t="n">
        <v>29</v>
      </c>
      <c r="F1420" s="37" t="s">
        <v>100</v>
      </c>
      <c r="G1420" s="37" t="s">
        <v>94</v>
      </c>
      <c r="H1420" s="37" t="s">
        <v>321</v>
      </c>
      <c r="I1420" s="37" t="s">
        <v>63</v>
      </c>
      <c r="J1420" s="37" t="s">
        <v>626</v>
      </c>
      <c r="K1420" s="37" t="s">
        <v>77</v>
      </c>
      <c r="L1420" s="37" t="s">
        <v>107</v>
      </c>
      <c r="M1420" s="37" t="s">
        <v>86</v>
      </c>
      <c r="N1420" s="37" t="s">
        <v>90</v>
      </c>
      <c r="O1420" s="38" t="n">
        <v>45007</v>
      </c>
      <c r="P1420" s="39" t="n">
        <v>2043000</v>
      </c>
      <c r="Q1420" s="37" t="n">
        <v>3</v>
      </c>
      <c r="R1420" s="37" t="s">
        <v>185</v>
      </c>
      <c r="S1420" s="37" t="s">
        <v>113</v>
      </c>
      <c r="T1420" s="37" t="s">
        <v>602</v>
      </c>
      <c r="U1420" s="37" t="s">
        <v>52</v>
      </c>
      <c r="V1420" s="37" t="n">
        <f aca="false">IF(O1420="","",YEAR(O1420))</f>
        <v>2023</v>
      </c>
      <c r="W1420" s="37" t="str">
        <f aca="false">IF(E1420&lt;25,"21-24",IF(E1420&lt;30,"25-29",IF(E1420&lt;35,"30-34",IF(E1420&lt;40,"35-39",IF(E1420&lt;45,"40-44","45+")))))</f>
        <v>25-29</v>
      </c>
    </row>
    <row r="1421" customFormat="false" ht="15" hidden="false" customHeight="false" outlineLevel="0" collapsed="false">
      <c r="A1421" s="37" t="s">
        <v>1000</v>
      </c>
      <c r="B1421" s="37" t="s">
        <v>468</v>
      </c>
      <c r="C1421" s="37" t="s">
        <v>370</v>
      </c>
      <c r="D1421" s="37" t="s">
        <v>83</v>
      </c>
      <c r="E1421" s="37" t="n">
        <v>41</v>
      </c>
      <c r="F1421" s="37" t="s">
        <v>100</v>
      </c>
      <c r="G1421" s="37" t="s">
        <v>94</v>
      </c>
      <c r="H1421" s="37" t="s">
        <v>326</v>
      </c>
      <c r="I1421" s="37" t="s">
        <v>68</v>
      </c>
      <c r="J1421" s="37" t="s">
        <v>789</v>
      </c>
      <c r="K1421" s="37" t="s">
        <v>78</v>
      </c>
      <c r="L1421" s="37" t="s">
        <v>108</v>
      </c>
      <c r="M1421" s="37" t="s">
        <v>87</v>
      </c>
      <c r="N1421" s="37" t="s">
        <v>90</v>
      </c>
      <c r="O1421" s="38" t="n">
        <v>45200</v>
      </c>
      <c r="P1421" s="39" t="n">
        <v>3835000</v>
      </c>
      <c r="Q1421" s="37" t="n">
        <v>23</v>
      </c>
      <c r="R1421" s="37" t="s">
        <v>187</v>
      </c>
      <c r="S1421" s="37" t="s">
        <v>112</v>
      </c>
      <c r="T1421" s="37" t="s">
        <v>1651</v>
      </c>
      <c r="U1421" s="37" t="s">
        <v>52</v>
      </c>
      <c r="V1421" s="37" t="n">
        <f aca="false">IF(O1421="","",YEAR(O1421))</f>
        <v>2023</v>
      </c>
      <c r="W1421" s="37" t="str">
        <f aca="false">IF(E1421&lt;25,"21-24",IF(E1421&lt;30,"25-29",IF(E1421&lt;35,"30-34",IF(E1421&lt;40,"35-39",IF(E1421&lt;45,"40-44","45+")))))</f>
        <v>40-44</v>
      </c>
    </row>
    <row r="1422" customFormat="false" ht="15" hidden="false" customHeight="false" outlineLevel="0" collapsed="false">
      <c r="A1422" s="37" t="s">
        <v>1883</v>
      </c>
      <c r="B1422" s="37" t="s">
        <v>537</v>
      </c>
      <c r="C1422" s="37" t="s">
        <v>396</v>
      </c>
      <c r="D1422" s="37" t="s">
        <v>82</v>
      </c>
      <c r="E1422" s="37" t="n">
        <v>24</v>
      </c>
      <c r="F1422" s="37" t="s">
        <v>100</v>
      </c>
      <c r="G1422" s="37" t="s">
        <v>96</v>
      </c>
      <c r="H1422" s="37" t="s">
        <v>318</v>
      </c>
      <c r="I1422" s="37" t="s">
        <v>60</v>
      </c>
      <c r="J1422" s="37" t="s">
        <v>384</v>
      </c>
      <c r="K1422" s="37" t="s">
        <v>76</v>
      </c>
      <c r="L1422" s="37" t="s">
        <v>106</v>
      </c>
      <c r="M1422" s="37" t="s">
        <v>87</v>
      </c>
      <c r="N1422" s="37" t="s">
        <v>90</v>
      </c>
      <c r="O1422" s="38" t="n">
        <v>45841</v>
      </c>
      <c r="P1422" s="39" t="n">
        <v>1172000</v>
      </c>
      <c r="Q1422" s="37" t="n">
        <v>3</v>
      </c>
      <c r="R1422" s="37" t="s">
        <v>185</v>
      </c>
      <c r="S1422" s="37" t="s">
        <v>114</v>
      </c>
      <c r="T1422" s="37" t="s">
        <v>939</v>
      </c>
      <c r="U1422" s="37" t="s">
        <v>52</v>
      </c>
      <c r="V1422" s="37" t="n">
        <f aca="false">IF(O1422="","",YEAR(O1422))</f>
        <v>2025</v>
      </c>
      <c r="W1422" s="37" t="str">
        <f aca="false">IF(E1422&lt;25,"21-24",IF(E1422&lt;30,"25-29",IF(E1422&lt;35,"30-34",IF(E1422&lt;40,"35-39",IF(E1422&lt;45,"40-44","45+")))))</f>
        <v>21-24</v>
      </c>
    </row>
    <row r="1423" customFormat="false" ht="15" hidden="false" customHeight="false" outlineLevel="0" collapsed="false">
      <c r="A1423" s="37" t="s">
        <v>1884</v>
      </c>
      <c r="B1423" s="37" t="s">
        <v>391</v>
      </c>
      <c r="C1423" s="37" t="s">
        <v>642</v>
      </c>
      <c r="D1423" s="37" t="s">
        <v>83</v>
      </c>
      <c r="E1423" s="37" t="n">
        <v>37</v>
      </c>
      <c r="F1423" s="37" t="s">
        <v>100</v>
      </c>
      <c r="G1423" s="37" t="s">
        <v>94</v>
      </c>
      <c r="H1423" s="37" t="s">
        <v>318</v>
      </c>
      <c r="I1423" s="37" t="s">
        <v>60</v>
      </c>
      <c r="J1423" s="37" t="s">
        <v>470</v>
      </c>
      <c r="K1423" s="37" t="s">
        <v>77</v>
      </c>
      <c r="L1423" s="37" t="s">
        <v>105</v>
      </c>
      <c r="M1423" s="37" t="s">
        <v>87</v>
      </c>
      <c r="N1423" s="37" t="s">
        <v>90</v>
      </c>
      <c r="O1423" s="38" t="n">
        <v>44076</v>
      </c>
      <c r="P1423" s="39" t="n">
        <v>2300000</v>
      </c>
      <c r="Q1423" s="37" t="n">
        <v>25</v>
      </c>
      <c r="R1423" s="37" t="s">
        <v>185</v>
      </c>
      <c r="S1423" s="37" t="s">
        <v>115</v>
      </c>
      <c r="T1423" s="37" t="s">
        <v>619</v>
      </c>
      <c r="U1423" s="37" t="s">
        <v>52</v>
      </c>
      <c r="V1423" s="37" t="n">
        <f aca="false">IF(O1423="","",YEAR(O1423))</f>
        <v>2020</v>
      </c>
      <c r="W1423" s="37" t="str">
        <f aca="false">IF(E1423&lt;25,"21-24",IF(E1423&lt;30,"25-29",IF(E1423&lt;35,"30-34",IF(E1423&lt;40,"35-39",IF(E1423&lt;45,"40-44","45+")))))</f>
        <v>35-39</v>
      </c>
    </row>
    <row r="1424" customFormat="false" ht="15" hidden="false" customHeight="false" outlineLevel="0" collapsed="false">
      <c r="A1424" s="37" t="s">
        <v>1885</v>
      </c>
      <c r="B1424" s="37" t="s">
        <v>369</v>
      </c>
      <c r="C1424" s="37" t="s">
        <v>429</v>
      </c>
      <c r="D1424" s="37" t="s">
        <v>83</v>
      </c>
      <c r="E1424" s="37" t="n">
        <v>35</v>
      </c>
      <c r="F1424" s="37" t="s">
        <v>101</v>
      </c>
      <c r="G1424" s="37" t="s">
        <v>95</v>
      </c>
      <c r="H1424" s="37" t="s">
        <v>318</v>
      </c>
      <c r="I1424" s="37" t="s">
        <v>60</v>
      </c>
      <c r="J1424" s="37" t="s">
        <v>384</v>
      </c>
      <c r="K1424" s="37" t="s">
        <v>76</v>
      </c>
      <c r="L1424" s="37" t="s">
        <v>106</v>
      </c>
      <c r="M1424" s="37" t="s">
        <v>86</v>
      </c>
      <c r="N1424" s="37" t="s">
        <v>90</v>
      </c>
      <c r="O1424" s="38" t="n">
        <v>43628</v>
      </c>
      <c r="P1424" s="39" t="n">
        <v>1270000</v>
      </c>
      <c r="Q1424" s="37" t="n">
        <v>3</v>
      </c>
      <c r="R1424" s="37" t="s">
        <v>185</v>
      </c>
      <c r="S1424" s="37" t="s">
        <v>113</v>
      </c>
      <c r="T1424" s="37" t="s">
        <v>894</v>
      </c>
      <c r="U1424" s="37" t="s">
        <v>52</v>
      </c>
      <c r="V1424" s="37" t="n">
        <f aca="false">IF(O1424="","",YEAR(O1424))</f>
        <v>2019</v>
      </c>
      <c r="W1424" s="37" t="str">
        <f aca="false">IF(E1424&lt;25,"21-24",IF(E1424&lt;30,"25-29",IF(E1424&lt;35,"30-34",IF(E1424&lt;40,"35-39",IF(E1424&lt;45,"40-44","45+")))))</f>
        <v>35-39</v>
      </c>
    </row>
    <row r="1425" customFormat="false" ht="15" hidden="false" customHeight="false" outlineLevel="0" collapsed="false">
      <c r="A1425" s="37" t="s">
        <v>1290</v>
      </c>
      <c r="B1425" s="37" t="s">
        <v>468</v>
      </c>
      <c r="C1425" s="37" t="s">
        <v>356</v>
      </c>
      <c r="D1425" s="37" t="s">
        <v>83</v>
      </c>
      <c r="E1425" s="37" t="n">
        <v>41</v>
      </c>
      <c r="F1425" s="37" t="s">
        <v>101</v>
      </c>
      <c r="G1425" s="37" t="s">
        <v>97</v>
      </c>
      <c r="H1425" s="37" t="s">
        <v>326</v>
      </c>
      <c r="I1425" s="37" t="s">
        <v>68</v>
      </c>
      <c r="J1425" s="37" t="s">
        <v>789</v>
      </c>
      <c r="K1425" s="37" t="s">
        <v>78</v>
      </c>
      <c r="L1425" s="37" t="s">
        <v>105</v>
      </c>
      <c r="M1425" s="37" t="s">
        <v>86</v>
      </c>
      <c r="N1425" s="37" t="s">
        <v>90</v>
      </c>
      <c r="O1425" s="38" t="n">
        <v>41984</v>
      </c>
      <c r="P1425" s="39" t="n">
        <v>4373000</v>
      </c>
      <c r="Q1425" s="37" t="n">
        <v>4</v>
      </c>
      <c r="R1425" s="37" t="s">
        <v>185</v>
      </c>
      <c r="S1425" s="37" t="s">
        <v>112</v>
      </c>
      <c r="T1425" s="37" t="s">
        <v>991</v>
      </c>
      <c r="U1425" s="37" t="s">
        <v>52</v>
      </c>
      <c r="V1425" s="37" t="n">
        <f aca="false">IF(O1425="","",YEAR(O1425))</f>
        <v>2014</v>
      </c>
      <c r="W1425" s="37" t="str">
        <f aca="false">IF(E1425&lt;25,"21-24",IF(E1425&lt;30,"25-29",IF(E1425&lt;35,"30-34",IF(E1425&lt;40,"35-39",IF(E1425&lt;45,"40-44","45+")))))</f>
        <v>40-44</v>
      </c>
    </row>
    <row r="1426" customFormat="false" ht="15" hidden="false" customHeight="false" outlineLevel="0" collapsed="false">
      <c r="A1426" s="37" t="s">
        <v>1886</v>
      </c>
      <c r="B1426" s="37" t="s">
        <v>374</v>
      </c>
      <c r="C1426" s="37" t="s">
        <v>361</v>
      </c>
      <c r="D1426" s="37" t="s">
        <v>82</v>
      </c>
      <c r="E1426" s="37" t="n">
        <v>37</v>
      </c>
      <c r="F1426" s="37" t="s">
        <v>101</v>
      </c>
      <c r="G1426" s="37" t="s">
        <v>95</v>
      </c>
      <c r="H1426" s="37" t="s">
        <v>326</v>
      </c>
      <c r="I1426" s="37" t="s">
        <v>68</v>
      </c>
      <c r="J1426" s="37" t="s">
        <v>569</v>
      </c>
      <c r="K1426" s="37" t="s">
        <v>76</v>
      </c>
      <c r="L1426" s="37" t="s">
        <v>106</v>
      </c>
      <c r="M1426" s="37" t="s">
        <v>87</v>
      </c>
      <c r="N1426" s="37" t="s">
        <v>90</v>
      </c>
      <c r="O1426" s="38" t="n">
        <v>44853</v>
      </c>
      <c r="P1426" s="39" t="n">
        <v>722000</v>
      </c>
      <c r="Q1426" s="37" t="n">
        <v>10</v>
      </c>
      <c r="R1426" s="37" t="s">
        <v>185</v>
      </c>
      <c r="S1426" s="37" t="s">
        <v>115</v>
      </c>
      <c r="T1426" s="37" t="s">
        <v>404</v>
      </c>
      <c r="U1426" s="37" t="s">
        <v>53</v>
      </c>
      <c r="V1426" s="37" t="n">
        <f aca="false">IF(O1426="","",YEAR(O1426))</f>
        <v>2022</v>
      </c>
      <c r="W1426" s="37" t="str">
        <f aca="false">IF(E1426&lt;25,"21-24",IF(E1426&lt;30,"25-29",IF(E1426&lt;35,"30-34",IF(E1426&lt;40,"35-39",IF(E1426&lt;45,"40-44","45+")))))</f>
        <v>35-39</v>
      </c>
    </row>
    <row r="1427" customFormat="false" ht="15" hidden="false" customHeight="false" outlineLevel="0" collapsed="false">
      <c r="A1427" s="37" t="s">
        <v>1887</v>
      </c>
      <c r="B1427" s="37" t="s">
        <v>499</v>
      </c>
      <c r="C1427" s="37" t="s">
        <v>453</v>
      </c>
      <c r="D1427" s="37" t="s">
        <v>83</v>
      </c>
      <c r="E1427" s="37" t="n">
        <v>28</v>
      </c>
      <c r="F1427" s="37" t="s">
        <v>100</v>
      </c>
      <c r="G1427" s="37" t="s">
        <v>95</v>
      </c>
      <c r="H1427" s="37" t="s">
        <v>321</v>
      </c>
      <c r="I1427" s="37" t="s">
        <v>63</v>
      </c>
      <c r="J1427" s="37" t="s">
        <v>371</v>
      </c>
      <c r="K1427" s="37" t="s">
        <v>75</v>
      </c>
      <c r="L1427" s="37" t="s">
        <v>105</v>
      </c>
      <c r="M1427" s="37" t="s">
        <v>87</v>
      </c>
      <c r="N1427" s="37" t="s">
        <v>90</v>
      </c>
      <c r="O1427" s="38" t="n">
        <v>45851</v>
      </c>
      <c r="P1427" s="39" t="n">
        <v>401000</v>
      </c>
      <c r="Q1427" s="37" t="n">
        <v>17</v>
      </c>
      <c r="R1427" s="37" t="s">
        <v>185</v>
      </c>
      <c r="S1427" s="37" t="s">
        <v>112</v>
      </c>
      <c r="T1427" s="37" t="s">
        <v>951</v>
      </c>
      <c r="U1427" s="37" t="s">
        <v>52</v>
      </c>
      <c r="V1427" s="37" t="n">
        <f aca="false">IF(O1427="","",YEAR(O1427))</f>
        <v>2025</v>
      </c>
      <c r="W1427" s="37" t="str">
        <f aca="false">IF(E1427&lt;25,"21-24",IF(E1427&lt;30,"25-29",IF(E1427&lt;35,"30-34",IF(E1427&lt;40,"35-39",IF(E1427&lt;45,"40-44","45+")))))</f>
        <v>25-29</v>
      </c>
    </row>
    <row r="1428" customFormat="false" ht="15" hidden="false" customHeight="false" outlineLevel="0" collapsed="false">
      <c r="A1428" s="37" t="s">
        <v>1888</v>
      </c>
      <c r="B1428" s="37" t="s">
        <v>600</v>
      </c>
      <c r="C1428" s="37" t="s">
        <v>351</v>
      </c>
      <c r="D1428" s="37" t="s">
        <v>82</v>
      </c>
      <c r="E1428" s="37" t="n">
        <v>38</v>
      </c>
      <c r="F1428" s="37" t="s">
        <v>100</v>
      </c>
      <c r="G1428" s="37" t="s">
        <v>94</v>
      </c>
      <c r="H1428" s="37" t="s">
        <v>319</v>
      </c>
      <c r="I1428" s="37" t="s">
        <v>61</v>
      </c>
      <c r="J1428" s="37" t="s">
        <v>573</v>
      </c>
      <c r="K1428" s="37" t="s">
        <v>77</v>
      </c>
      <c r="L1428" s="37" t="s">
        <v>105</v>
      </c>
      <c r="M1428" s="37" t="s">
        <v>86</v>
      </c>
      <c r="N1428" s="37" t="s">
        <v>90</v>
      </c>
      <c r="O1428" s="38" t="n">
        <v>42007</v>
      </c>
      <c r="P1428" s="39" t="n">
        <v>1778000</v>
      </c>
      <c r="Q1428" s="37" t="n">
        <v>10</v>
      </c>
      <c r="R1428" s="37" t="s">
        <v>187</v>
      </c>
      <c r="S1428" s="37" t="s">
        <v>111</v>
      </c>
      <c r="T1428" s="37" t="s">
        <v>580</v>
      </c>
      <c r="U1428" s="37" t="s">
        <v>53</v>
      </c>
      <c r="V1428" s="37" t="n">
        <f aca="false">IF(O1428="","",YEAR(O1428))</f>
        <v>2015</v>
      </c>
      <c r="W1428" s="37" t="str">
        <f aca="false">IF(E1428&lt;25,"21-24",IF(E1428&lt;30,"25-29",IF(E1428&lt;35,"30-34",IF(E1428&lt;40,"35-39",IF(E1428&lt;45,"40-44","45+")))))</f>
        <v>35-39</v>
      </c>
    </row>
    <row r="1429" customFormat="false" ht="15" hidden="false" customHeight="false" outlineLevel="0" collapsed="false">
      <c r="A1429" s="37" t="s">
        <v>1889</v>
      </c>
      <c r="B1429" s="37" t="s">
        <v>488</v>
      </c>
      <c r="C1429" s="37" t="s">
        <v>429</v>
      </c>
      <c r="D1429" s="37" t="s">
        <v>83</v>
      </c>
      <c r="E1429" s="37" t="n">
        <v>43</v>
      </c>
      <c r="F1429" s="37" t="s">
        <v>101</v>
      </c>
      <c r="G1429" s="37" t="s">
        <v>94</v>
      </c>
      <c r="H1429" s="37" t="s">
        <v>320</v>
      </c>
      <c r="I1429" s="37" t="s">
        <v>62</v>
      </c>
      <c r="J1429" s="37" t="s">
        <v>481</v>
      </c>
      <c r="K1429" s="37" t="s">
        <v>78</v>
      </c>
      <c r="L1429" s="37" t="s">
        <v>107</v>
      </c>
      <c r="M1429" s="37" t="s">
        <v>87</v>
      </c>
      <c r="N1429" s="37" t="s">
        <v>91</v>
      </c>
      <c r="O1429" s="38" t="n">
        <v>44630</v>
      </c>
      <c r="P1429" s="39" t="n">
        <v>3297000</v>
      </c>
      <c r="Q1429" s="37" t="n">
        <v>20</v>
      </c>
      <c r="R1429" s="37" t="s">
        <v>187</v>
      </c>
      <c r="S1429" s="37" t="s">
        <v>112</v>
      </c>
      <c r="T1429" s="37" t="s">
        <v>889</v>
      </c>
      <c r="U1429" s="37" t="s">
        <v>52</v>
      </c>
      <c r="V1429" s="37" t="n">
        <f aca="false">IF(O1429="","",YEAR(O1429))</f>
        <v>2022</v>
      </c>
      <c r="W1429" s="37" t="str">
        <f aca="false">IF(E1429&lt;25,"21-24",IF(E1429&lt;30,"25-29",IF(E1429&lt;35,"30-34",IF(E1429&lt;40,"35-39",IF(E1429&lt;45,"40-44","45+")))))</f>
        <v>40-44</v>
      </c>
    </row>
    <row r="1430" customFormat="false" ht="15" hidden="false" customHeight="false" outlineLevel="0" collapsed="false">
      <c r="A1430" s="37" t="s">
        <v>1890</v>
      </c>
      <c r="B1430" s="37" t="s">
        <v>460</v>
      </c>
      <c r="C1430" s="37" t="s">
        <v>426</v>
      </c>
      <c r="D1430" s="37" t="s">
        <v>82</v>
      </c>
      <c r="E1430" s="37" t="n">
        <v>35</v>
      </c>
      <c r="F1430" s="37" t="s">
        <v>100</v>
      </c>
      <c r="G1430" s="37" t="s">
        <v>94</v>
      </c>
      <c r="H1430" s="37" t="s">
        <v>321</v>
      </c>
      <c r="I1430" s="37" t="s">
        <v>63</v>
      </c>
      <c r="J1430" s="37" t="s">
        <v>388</v>
      </c>
      <c r="K1430" s="37" t="s">
        <v>77</v>
      </c>
      <c r="L1430" s="37" t="s">
        <v>104</v>
      </c>
      <c r="M1430" s="37" t="s">
        <v>87</v>
      </c>
      <c r="N1430" s="37" t="s">
        <v>90</v>
      </c>
      <c r="O1430" s="38" t="n">
        <v>45827</v>
      </c>
      <c r="P1430" s="39" t="n">
        <v>1840000</v>
      </c>
      <c r="Q1430" s="37" t="n">
        <v>4</v>
      </c>
      <c r="R1430" s="37" t="s">
        <v>187</v>
      </c>
      <c r="S1430" s="37" t="s">
        <v>111</v>
      </c>
      <c r="T1430" s="37" t="s">
        <v>466</v>
      </c>
      <c r="U1430" s="37" t="s">
        <v>52</v>
      </c>
      <c r="V1430" s="37" t="n">
        <f aca="false">IF(O1430="","",YEAR(O1430))</f>
        <v>2025</v>
      </c>
      <c r="W1430" s="37" t="str">
        <f aca="false">IF(E1430&lt;25,"21-24",IF(E1430&lt;30,"25-29",IF(E1430&lt;35,"30-34",IF(E1430&lt;40,"35-39",IF(E1430&lt;45,"40-44","45+")))))</f>
        <v>35-39</v>
      </c>
    </row>
    <row r="1431" customFormat="false" ht="15" hidden="false" customHeight="false" outlineLevel="0" collapsed="false">
      <c r="A1431" s="37" t="s">
        <v>1891</v>
      </c>
      <c r="B1431" s="37" t="s">
        <v>456</v>
      </c>
      <c r="C1431" s="37" t="s">
        <v>383</v>
      </c>
      <c r="D1431" s="37" t="s">
        <v>82</v>
      </c>
      <c r="E1431" s="37" t="n">
        <v>34</v>
      </c>
      <c r="F1431" s="37" t="s">
        <v>100</v>
      </c>
      <c r="G1431" s="37" t="s">
        <v>94</v>
      </c>
      <c r="H1431" s="37" t="s">
        <v>318</v>
      </c>
      <c r="I1431" s="37" t="s">
        <v>60</v>
      </c>
      <c r="J1431" s="37" t="s">
        <v>393</v>
      </c>
      <c r="K1431" s="37" t="s">
        <v>77</v>
      </c>
      <c r="L1431" s="37" t="s">
        <v>106</v>
      </c>
      <c r="M1431" s="37" t="s">
        <v>88</v>
      </c>
      <c r="N1431" s="37" t="s">
        <v>90</v>
      </c>
      <c r="O1431" s="38" t="n">
        <v>42709</v>
      </c>
      <c r="P1431" s="39" t="n">
        <v>1482000</v>
      </c>
      <c r="Q1431" s="37" t="n">
        <v>12</v>
      </c>
      <c r="R1431" s="37" t="s">
        <v>187</v>
      </c>
      <c r="S1431" s="37" t="s">
        <v>113</v>
      </c>
      <c r="T1431" s="37" t="s">
        <v>904</v>
      </c>
      <c r="U1431" s="37" t="s">
        <v>52</v>
      </c>
      <c r="V1431" s="37" t="n">
        <f aca="false">IF(O1431="","",YEAR(O1431))</f>
        <v>2016</v>
      </c>
      <c r="W1431" s="37" t="str">
        <f aca="false">IF(E1431&lt;25,"21-24",IF(E1431&lt;30,"25-29",IF(E1431&lt;35,"30-34",IF(E1431&lt;40,"35-39",IF(E1431&lt;45,"40-44","45+")))))</f>
        <v>30-34</v>
      </c>
    </row>
    <row r="1432" customFormat="false" ht="15" hidden="false" customHeight="false" outlineLevel="0" collapsed="false">
      <c r="A1432" s="37" t="s">
        <v>1121</v>
      </c>
      <c r="B1432" s="37" t="s">
        <v>503</v>
      </c>
      <c r="C1432" s="37" t="s">
        <v>429</v>
      </c>
      <c r="D1432" s="37" t="s">
        <v>82</v>
      </c>
      <c r="E1432" s="37" t="n">
        <v>45</v>
      </c>
      <c r="F1432" s="37" t="s">
        <v>101</v>
      </c>
      <c r="G1432" s="37" t="s">
        <v>97</v>
      </c>
      <c r="H1432" s="37" t="s">
        <v>323</v>
      </c>
      <c r="I1432" s="37" t="s">
        <v>65</v>
      </c>
      <c r="J1432" s="37" t="s">
        <v>500</v>
      </c>
      <c r="K1432" s="37" t="s">
        <v>78</v>
      </c>
      <c r="L1432" s="37" t="s">
        <v>105</v>
      </c>
      <c r="M1432" s="37" t="s">
        <v>86</v>
      </c>
      <c r="N1432" s="37" t="s">
        <v>90</v>
      </c>
      <c r="O1432" s="38" t="n">
        <v>42956</v>
      </c>
      <c r="P1432" s="39" t="n">
        <v>3187000</v>
      </c>
      <c r="Q1432" s="37" t="n">
        <v>11</v>
      </c>
      <c r="R1432" s="37" t="s">
        <v>185</v>
      </c>
      <c r="S1432" s="37" t="s">
        <v>114</v>
      </c>
      <c r="T1432" s="37" t="s">
        <v>1258</v>
      </c>
      <c r="U1432" s="37" t="s">
        <v>52</v>
      </c>
      <c r="V1432" s="37" t="n">
        <f aca="false">IF(O1432="","",YEAR(O1432))</f>
        <v>2017</v>
      </c>
      <c r="W1432" s="37" t="str">
        <f aca="false">IF(E1432&lt;25,"21-24",IF(E1432&lt;30,"25-29",IF(E1432&lt;35,"30-34",IF(E1432&lt;40,"35-39",IF(E1432&lt;45,"40-44","45+")))))</f>
        <v>45+</v>
      </c>
    </row>
    <row r="1433" customFormat="false" ht="15" hidden="false" customHeight="false" outlineLevel="0" collapsed="false">
      <c r="A1433" s="37" t="s">
        <v>1892</v>
      </c>
      <c r="B1433" s="37" t="s">
        <v>391</v>
      </c>
      <c r="C1433" s="37" t="s">
        <v>356</v>
      </c>
      <c r="D1433" s="37" t="s">
        <v>83</v>
      </c>
      <c r="E1433" s="37" t="n">
        <v>25</v>
      </c>
      <c r="F1433" s="37" t="s">
        <v>100</v>
      </c>
      <c r="G1433" s="37" t="s">
        <v>96</v>
      </c>
      <c r="H1433" s="37" t="s">
        <v>319</v>
      </c>
      <c r="I1433" s="37" t="s">
        <v>61</v>
      </c>
      <c r="J1433" s="37" t="s">
        <v>380</v>
      </c>
      <c r="K1433" s="37" t="s">
        <v>76</v>
      </c>
      <c r="L1433" s="37" t="s">
        <v>104</v>
      </c>
      <c r="M1433" s="37" t="s">
        <v>86</v>
      </c>
      <c r="N1433" s="37" t="s">
        <v>90</v>
      </c>
      <c r="O1433" s="38" t="n">
        <v>44889</v>
      </c>
      <c r="P1433" s="39" t="n">
        <v>1128000</v>
      </c>
      <c r="Q1433" s="37" t="n">
        <v>21</v>
      </c>
      <c r="R1433" s="37" t="s">
        <v>187</v>
      </c>
      <c r="S1433" s="37" t="s">
        <v>113</v>
      </c>
      <c r="T1433" s="37" t="s">
        <v>1107</v>
      </c>
      <c r="U1433" s="37" t="s">
        <v>52</v>
      </c>
      <c r="V1433" s="37" t="n">
        <f aca="false">IF(O1433="","",YEAR(O1433))</f>
        <v>2022</v>
      </c>
      <c r="W1433" s="37" t="str">
        <f aca="false">IF(E1433&lt;25,"21-24",IF(E1433&lt;30,"25-29",IF(E1433&lt;35,"30-34",IF(E1433&lt;40,"35-39",IF(E1433&lt;45,"40-44","45+")))))</f>
        <v>25-29</v>
      </c>
    </row>
    <row r="1434" customFormat="false" ht="15" hidden="false" customHeight="false" outlineLevel="0" collapsed="false">
      <c r="A1434" s="37" t="s">
        <v>985</v>
      </c>
      <c r="B1434" s="37" t="s">
        <v>445</v>
      </c>
      <c r="C1434" s="37" t="s">
        <v>396</v>
      </c>
      <c r="D1434" s="37" t="s">
        <v>83</v>
      </c>
      <c r="E1434" s="37" t="n">
        <v>42</v>
      </c>
      <c r="F1434" s="37" t="s">
        <v>100</v>
      </c>
      <c r="G1434" s="37" t="s">
        <v>94</v>
      </c>
      <c r="H1434" s="37" t="s">
        <v>325</v>
      </c>
      <c r="I1434" s="37" t="s">
        <v>67</v>
      </c>
      <c r="J1434" s="37" t="s">
        <v>664</v>
      </c>
      <c r="K1434" s="37" t="s">
        <v>78</v>
      </c>
      <c r="L1434" s="37" t="s">
        <v>105</v>
      </c>
      <c r="M1434" s="37" t="s">
        <v>86</v>
      </c>
      <c r="N1434" s="37" t="s">
        <v>90</v>
      </c>
      <c r="O1434" s="38" t="n">
        <v>42656</v>
      </c>
      <c r="P1434" s="39" t="n">
        <v>2664000</v>
      </c>
      <c r="Q1434" s="37" t="n">
        <v>1</v>
      </c>
      <c r="R1434" s="37" t="s">
        <v>187</v>
      </c>
      <c r="S1434" s="37" t="s">
        <v>111</v>
      </c>
      <c r="T1434" s="37" t="s">
        <v>849</v>
      </c>
      <c r="U1434" s="37" t="s">
        <v>52</v>
      </c>
      <c r="V1434" s="37" t="n">
        <f aca="false">IF(O1434="","",YEAR(O1434))</f>
        <v>2016</v>
      </c>
      <c r="W1434" s="37" t="str">
        <f aca="false">IF(E1434&lt;25,"21-24",IF(E1434&lt;30,"25-29",IF(E1434&lt;35,"30-34",IF(E1434&lt;40,"35-39",IF(E1434&lt;45,"40-44","45+")))))</f>
        <v>40-44</v>
      </c>
    </row>
    <row r="1435" customFormat="false" ht="15" hidden="false" customHeight="false" outlineLevel="0" collapsed="false">
      <c r="A1435" s="37" t="s">
        <v>1893</v>
      </c>
      <c r="B1435" s="37" t="s">
        <v>386</v>
      </c>
      <c r="C1435" s="37" t="s">
        <v>375</v>
      </c>
      <c r="D1435" s="37" t="s">
        <v>83</v>
      </c>
      <c r="E1435" s="37" t="n">
        <v>31</v>
      </c>
      <c r="F1435" s="37" t="s">
        <v>100</v>
      </c>
      <c r="G1435" s="37" t="s">
        <v>96</v>
      </c>
      <c r="H1435" s="37" t="s">
        <v>318</v>
      </c>
      <c r="I1435" s="37" t="s">
        <v>60</v>
      </c>
      <c r="J1435" s="37" t="s">
        <v>393</v>
      </c>
      <c r="K1435" s="37" t="s">
        <v>77</v>
      </c>
      <c r="L1435" s="37" t="s">
        <v>104</v>
      </c>
      <c r="M1435" s="37" t="s">
        <v>86</v>
      </c>
      <c r="N1435" s="37" t="s">
        <v>91</v>
      </c>
      <c r="O1435" s="38" t="n">
        <v>43647</v>
      </c>
      <c r="P1435" s="39" t="n">
        <v>1759000</v>
      </c>
      <c r="Q1435" s="37" t="n">
        <v>3</v>
      </c>
      <c r="R1435" s="37" t="s">
        <v>187</v>
      </c>
      <c r="S1435" s="37" t="s">
        <v>115</v>
      </c>
      <c r="T1435" s="37" t="s">
        <v>394</v>
      </c>
      <c r="U1435" s="37" t="s">
        <v>52</v>
      </c>
      <c r="V1435" s="37" t="n">
        <f aca="false">IF(O1435="","",YEAR(O1435))</f>
        <v>2019</v>
      </c>
      <c r="W1435" s="37" t="str">
        <f aca="false">IF(E1435&lt;25,"21-24",IF(E1435&lt;30,"25-29",IF(E1435&lt;35,"30-34",IF(E1435&lt;40,"35-39",IF(E1435&lt;45,"40-44","45+")))))</f>
        <v>30-34</v>
      </c>
    </row>
    <row r="1436" customFormat="false" ht="15" hidden="false" customHeight="false" outlineLevel="0" collapsed="false">
      <c r="A1436" s="37" t="s">
        <v>1894</v>
      </c>
      <c r="B1436" s="37" t="s">
        <v>369</v>
      </c>
      <c r="C1436" s="37" t="s">
        <v>406</v>
      </c>
      <c r="D1436" s="37" t="s">
        <v>83</v>
      </c>
      <c r="E1436" s="37" t="n">
        <v>28</v>
      </c>
      <c r="F1436" s="37" t="s">
        <v>102</v>
      </c>
      <c r="G1436" s="37" t="s">
        <v>95</v>
      </c>
      <c r="H1436" s="37" t="s">
        <v>322</v>
      </c>
      <c r="I1436" s="37" t="s">
        <v>64</v>
      </c>
      <c r="J1436" s="37" t="s">
        <v>440</v>
      </c>
      <c r="K1436" s="37" t="s">
        <v>76</v>
      </c>
      <c r="L1436" s="37" t="s">
        <v>108</v>
      </c>
      <c r="M1436" s="37" t="s">
        <v>88</v>
      </c>
      <c r="N1436" s="37" t="s">
        <v>90</v>
      </c>
      <c r="O1436" s="38" t="n">
        <v>43950</v>
      </c>
      <c r="P1436" s="39" t="n">
        <v>1203000</v>
      </c>
      <c r="Q1436" s="37" t="n">
        <v>8</v>
      </c>
      <c r="R1436" s="37" t="s">
        <v>187</v>
      </c>
      <c r="S1436" s="37" t="s">
        <v>113</v>
      </c>
      <c r="T1436" s="37" t="s">
        <v>813</v>
      </c>
      <c r="U1436" s="37" t="s">
        <v>52</v>
      </c>
      <c r="V1436" s="37" t="n">
        <f aca="false">IF(O1436="","",YEAR(O1436))</f>
        <v>2020</v>
      </c>
      <c r="W1436" s="37" t="str">
        <f aca="false">IF(E1436&lt;25,"21-24",IF(E1436&lt;30,"25-29",IF(E1436&lt;35,"30-34",IF(E1436&lt;40,"35-39",IF(E1436&lt;45,"40-44","45+")))))</f>
        <v>25-29</v>
      </c>
    </row>
    <row r="1437" customFormat="false" ht="15" hidden="false" customHeight="false" outlineLevel="0" collapsed="false">
      <c r="A1437" s="37" t="s">
        <v>1895</v>
      </c>
      <c r="B1437" s="37" t="s">
        <v>515</v>
      </c>
      <c r="C1437" s="37" t="s">
        <v>429</v>
      </c>
      <c r="D1437" s="37" t="s">
        <v>83</v>
      </c>
      <c r="E1437" s="37" t="n">
        <v>27</v>
      </c>
      <c r="F1437" s="37" t="s">
        <v>101</v>
      </c>
      <c r="G1437" s="37" t="s">
        <v>95</v>
      </c>
      <c r="H1437" s="37" t="s">
        <v>323</v>
      </c>
      <c r="I1437" s="37" t="s">
        <v>65</v>
      </c>
      <c r="J1437" s="37" t="s">
        <v>650</v>
      </c>
      <c r="K1437" s="37" t="s">
        <v>76</v>
      </c>
      <c r="L1437" s="37" t="s">
        <v>104</v>
      </c>
      <c r="M1437" s="37" t="s">
        <v>86</v>
      </c>
      <c r="N1437" s="37" t="s">
        <v>90</v>
      </c>
      <c r="O1437" s="38" t="n">
        <v>44550</v>
      </c>
      <c r="P1437" s="39" t="n">
        <v>837000</v>
      </c>
      <c r="Q1437" s="37" t="n">
        <v>24</v>
      </c>
      <c r="R1437" s="37" t="s">
        <v>187</v>
      </c>
      <c r="S1437" s="37" t="s">
        <v>113</v>
      </c>
      <c r="T1437" s="37" t="s">
        <v>1215</v>
      </c>
      <c r="U1437" s="37" t="s">
        <v>52</v>
      </c>
      <c r="V1437" s="37" t="n">
        <f aca="false">IF(O1437="","",YEAR(O1437))</f>
        <v>2021</v>
      </c>
      <c r="W1437" s="37" t="str">
        <f aca="false">IF(E1437&lt;25,"21-24",IF(E1437&lt;30,"25-29",IF(E1437&lt;35,"30-34",IF(E1437&lt;40,"35-39",IF(E1437&lt;45,"40-44","45+")))))</f>
        <v>25-29</v>
      </c>
    </row>
    <row r="1438" customFormat="false" ht="15" hidden="false" customHeight="false" outlineLevel="0" collapsed="false">
      <c r="A1438" s="37" t="s">
        <v>1896</v>
      </c>
      <c r="B1438" s="37" t="s">
        <v>576</v>
      </c>
      <c r="C1438" s="37" t="s">
        <v>433</v>
      </c>
      <c r="D1438" s="37" t="s">
        <v>82</v>
      </c>
      <c r="E1438" s="37" t="n">
        <v>45</v>
      </c>
      <c r="F1438" s="37" t="s">
        <v>100</v>
      </c>
      <c r="G1438" s="37" t="s">
        <v>97</v>
      </c>
      <c r="H1438" s="37" t="s">
        <v>320</v>
      </c>
      <c r="I1438" s="37" t="s">
        <v>62</v>
      </c>
      <c r="J1438" s="37" t="s">
        <v>481</v>
      </c>
      <c r="K1438" s="37" t="s">
        <v>78</v>
      </c>
      <c r="L1438" s="37" t="s">
        <v>106</v>
      </c>
      <c r="M1438" s="37" t="s">
        <v>86</v>
      </c>
      <c r="N1438" s="37" t="s">
        <v>90</v>
      </c>
      <c r="O1438" s="38" t="n">
        <v>45550</v>
      </c>
      <c r="P1438" s="39" t="n">
        <v>2643000</v>
      </c>
      <c r="Q1438" s="37" t="n">
        <v>5</v>
      </c>
      <c r="R1438" s="37" t="s">
        <v>187</v>
      </c>
      <c r="S1438" s="37" t="s">
        <v>111</v>
      </c>
      <c r="T1438" s="37" t="s">
        <v>678</v>
      </c>
      <c r="U1438" s="37" t="s">
        <v>52</v>
      </c>
      <c r="V1438" s="37" t="n">
        <f aca="false">IF(O1438="","",YEAR(O1438))</f>
        <v>2024</v>
      </c>
      <c r="W1438" s="37" t="str">
        <f aca="false">IF(E1438&lt;25,"21-24",IF(E1438&lt;30,"25-29",IF(E1438&lt;35,"30-34",IF(E1438&lt;40,"35-39",IF(E1438&lt;45,"40-44","45+")))))</f>
        <v>45+</v>
      </c>
    </row>
    <row r="1439" customFormat="false" ht="15" hidden="false" customHeight="false" outlineLevel="0" collapsed="false">
      <c r="A1439" s="37" t="s">
        <v>1897</v>
      </c>
      <c r="B1439" s="37" t="s">
        <v>416</v>
      </c>
      <c r="C1439" s="37" t="s">
        <v>484</v>
      </c>
      <c r="D1439" s="37" t="s">
        <v>83</v>
      </c>
      <c r="E1439" s="37" t="n">
        <v>33</v>
      </c>
      <c r="F1439" s="37" t="s">
        <v>101</v>
      </c>
      <c r="G1439" s="37" t="s">
        <v>96</v>
      </c>
      <c r="H1439" s="37" t="s">
        <v>318</v>
      </c>
      <c r="I1439" s="37" t="s">
        <v>60</v>
      </c>
      <c r="J1439" s="37" t="s">
        <v>393</v>
      </c>
      <c r="K1439" s="37" t="s">
        <v>77</v>
      </c>
      <c r="L1439" s="37" t="s">
        <v>108</v>
      </c>
      <c r="M1439" s="37" t="s">
        <v>87</v>
      </c>
      <c r="N1439" s="37" t="s">
        <v>90</v>
      </c>
      <c r="O1439" s="38" t="n">
        <v>45737</v>
      </c>
      <c r="P1439" s="39" t="n">
        <v>2301000</v>
      </c>
      <c r="Q1439" s="37" t="n">
        <v>16</v>
      </c>
      <c r="R1439" s="37" t="s">
        <v>187</v>
      </c>
      <c r="S1439" s="37" t="s">
        <v>112</v>
      </c>
      <c r="T1439" s="37" t="s">
        <v>591</v>
      </c>
      <c r="U1439" s="37" t="s">
        <v>52</v>
      </c>
      <c r="V1439" s="37" t="n">
        <f aca="false">IF(O1439="","",YEAR(O1439))</f>
        <v>2025</v>
      </c>
      <c r="W1439" s="37" t="str">
        <f aca="false">IF(E1439&lt;25,"21-24",IF(E1439&lt;30,"25-29",IF(E1439&lt;35,"30-34",IF(E1439&lt;40,"35-39",IF(E1439&lt;45,"40-44","45+")))))</f>
        <v>30-34</v>
      </c>
    </row>
    <row r="1440" customFormat="false" ht="15" hidden="false" customHeight="false" outlineLevel="0" collapsed="false">
      <c r="A1440" s="37" t="s">
        <v>1898</v>
      </c>
      <c r="B1440" s="37" t="s">
        <v>445</v>
      </c>
      <c r="C1440" s="37" t="s">
        <v>429</v>
      </c>
      <c r="D1440" s="37" t="s">
        <v>82</v>
      </c>
      <c r="E1440" s="37" t="n">
        <v>24</v>
      </c>
      <c r="F1440" s="37" t="s">
        <v>101</v>
      </c>
      <c r="G1440" s="37" t="s">
        <v>94</v>
      </c>
      <c r="H1440" s="37" t="s">
        <v>322</v>
      </c>
      <c r="I1440" s="37" t="s">
        <v>64</v>
      </c>
      <c r="J1440" s="37" t="s">
        <v>440</v>
      </c>
      <c r="K1440" s="37" t="s">
        <v>76</v>
      </c>
      <c r="L1440" s="37" t="s">
        <v>108</v>
      </c>
      <c r="M1440" s="37" t="s">
        <v>87</v>
      </c>
      <c r="N1440" s="37" t="s">
        <v>90</v>
      </c>
      <c r="O1440" s="38" t="n">
        <v>45907</v>
      </c>
      <c r="P1440" s="39" t="n">
        <v>1201000</v>
      </c>
      <c r="Q1440" s="37" t="n">
        <v>6</v>
      </c>
      <c r="R1440" s="37" t="s">
        <v>187</v>
      </c>
      <c r="S1440" s="37" t="s">
        <v>112</v>
      </c>
      <c r="T1440" s="37" t="s">
        <v>684</v>
      </c>
      <c r="U1440" s="37" t="s">
        <v>52</v>
      </c>
      <c r="V1440" s="37" t="n">
        <f aca="false">IF(O1440="","",YEAR(O1440))</f>
        <v>2025</v>
      </c>
      <c r="W1440" s="37" t="str">
        <f aca="false">IF(E1440&lt;25,"21-24",IF(E1440&lt;30,"25-29",IF(E1440&lt;35,"30-34",IF(E1440&lt;40,"35-39",IF(E1440&lt;45,"40-44","45+")))))</f>
        <v>21-24</v>
      </c>
    </row>
    <row r="1441" customFormat="false" ht="15" hidden="false" customHeight="false" outlineLevel="0" collapsed="false">
      <c r="A1441" s="37" t="s">
        <v>540</v>
      </c>
      <c r="B1441" s="37" t="s">
        <v>488</v>
      </c>
      <c r="C1441" s="37" t="s">
        <v>392</v>
      </c>
      <c r="D1441" s="37" t="s">
        <v>83</v>
      </c>
      <c r="E1441" s="37" t="n">
        <v>36</v>
      </c>
      <c r="F1441" s="37" t="s">
        <v>100</v>
      </c>
      <c r="G1441" s="37" t="s">
        <v>95</v>
      </c>
      <c r="H1441" s="37" t="s">
        <v>320</v>
      </c>
      <c r="I1441" s="37" t="s">
        <v>62</v>
      </c>
      <c r="J1441" s="37" t="s">
        <v>485</v>
      </c>
      <c r="K1441" s="37" t="s">
        <v>78</v>
      </c>
      <c r="L1441" s="37" t="s">
        <v>108</v>
      </c>
      <c r="M1441" s="37" t="s">
        <v>87</v>
      </c>
      <c r="N1441" s="37" t="s">
        <v>90</v>
      </c>
      <c r="O1441" s="38" t="n">
        <v>46015</v>
      </c>
      <c r="P1441" s="39" t="n">
        <v>3920000</v>
      </c>
      <c r="Q1441" s="37" t="n">
        <v>10</v>
      </c>
      <c r="R1441" s="37" t="s">
        <v>185</v>
      </c>
      <c r="S1441" s="37" t="s">
        <v>112</v>
      </c>
      <c r="T1441" s="37" t="s">
        <v>523</v>
      </c>
      <c r="U1441" s="37" t="s">
        <v>53</v>
      </c>
      <c r="V1441" s="37" t="n">
        <f aca="false">IF(O1441="","",YEAR(O1441))</f>
        <v>2025</v>
      </c>
      <c r="W1441" s="37" t="str">
        <f aca="false">IF(E1441&lt;25,"21-24",IF(E1441&lt;30,"25-29",IF(E1441&lt;35,"30-34",IF(E1441&lt;40,"35-39",IF(E1441&lt;45,"40-44","45+")))))</f>
        <v>35-39</v>
      </c>
    </row>
    <row r="1442" customFormat="false" ht="15" hidden="false" customHeight="false" outlineLevel="0" collapsed="false">
      <c r="A1442" s="37" t="s">
        <v>1899</v>
      </c>
      <c r="B1442" s="37" t="s">
        <v>572</v>
      </c>
      <c r="C1442" s="37" t="s">
        <v>387</v>
      </c>
      <c r="D1442" s="37" t="s">
        <v>83</v>
      </c>
      <c r="E1442" s="37" t="n">
        <v>34</v>
      </c>
      <c r="F1442" s="37" t="s">
        <v>100</v>
      </c>
      <c r="G1442" s="37" t="s">
        <v>95</v>
      </c>
      <c r="H1442" s="37" t="s">
        <v>318</v>
      </c>
      <c r="I1442" s="37" t="s">
        <v>60</v>
      </c>
      <c r="J1442" s="37" t="s">
        <v>520</v>
      </c>
      <c r="K1442" s="37" t="s">
        <v>76</v>
      </c>
      <c r="L1442" s="37" t="s">
        <v>105</v>
      </c>
      <c r="M1442" s="37" t="s">
        <v>88</v>
      </c>
      <c r="N1442" s="37" t="s">
        <v>90</v>
      </c>
      <c r="O1442" s="38" t="n">
        <v>42231</v>
      </c>
      <c r="P1442" s="39" t="n">
        <v>1400000</v>
      </c>
      <c r="Q1442" s="37" t="n">
        <v>14</v>
      </c>
      <c r="R1442" s="37" t="s">
        <v>185</v>
      </c>
      <c r="S1442" s="37" t="s">
        <v>115</v>
      </c>
      <c r="T1442" s="37" t="s">
        <v>1012</v>
      </c>
      <c r="U1442" s="37" t="s">
        <v>52</v>
      </c>
      <c r="V1442" s="37" t="n">
        <f aca="false">IF(O1442="","",YEAR(O1442))</f>
        <v>2015</v>
      </c>
      <c r="W1442" s="37" t="str">
        <f aca="false">IF(E1442&lt;25,"21-24",IF(E1442&lt;30,"25-29",IF(E1442&lt;35,"30-34",IF(E1442&lt;40,"35-39",IF(E1442&lt;45,"40-44","45+")))))</f>
        <v>30-34</v>
      </c>
    </row>
    <row r="1443" customFormat="false" ht="15" hidden="false" customHeight="false" outlineLevel="0" collapsed="false">
      <c r="A1443" s="37" t="s">
        <v>619</v>
      </c>
      <c r="B1443" s="37" t="s">
        <v>465</v>
      </c>
      <c r="C1443" s="37" t="s">
        <v>433</v>
      </c>
      <c r="D1443" s="37" t="s">
        <v>83</v>
      </c>
      <c r="E1443" s="37" t="n">
        <v>38</v>
      </c>
      <c r="F1443" s="37" t="s">
        <v>100</v>
      </c>
      <c r="G1443" s="37" t="s">
        <v>94</v>
      </c>
      <c r="H1443" s="37" t="s">
        <v>318</v>
      </c>
      <c r="I1443" s="37" t="s">
        <v>60</v>
      </c>
      <c r="J1443" s="37" t="s">
        <v>407</v>
      </c>
      <c r="K1443" s="37" t="s">
        <v>78</v>
      </c>
      <c r="L1443" s="37" t="s">
        <v>107</v>
      </c>
      <c r="M1443" s="37" t="s">
        <v>86</v>
      </c>
      <c r="N1443" s="37" t="s">
        <v>90</v>
      </c>
      <c r="O1443" s="38" t="n">
        <v>45107</v>
      </c>
      <c r="P1443" s="39" t="n">
        <v>3553000</v>
      </c>
      <c r="Q1443" s="37" t="n">
        <v>13</v>
      </c>
      <c r="R1443" s="37" t="s">
        <v>187</v>
      </c>
      <c r="S1443" s="37" t="s">
        <v>113</v>
      </c>
      <c r="T1443" s="37" t="s">
        <v>552</v>
      </c>
      <c r="U1443" s="37" t="s">
        <v>53</v>
      </c>
      <c r="V1443" s="37" t="n">
        <f aca="false">IF(O1443="","",YEAR(O1443))</f>
        <v>2023</v>
      </c>
      <c r="W1443" s="37" t="str">
        <f aca="false">IF(E1443&lt;25,"21-24",IF(E1443&lt;30,"25-29",IF(E1443&lt;35,"30-34",IF(E1443&lt;40,"35-39",IF(E1443&lt;45,"40-44","45+")))))</f>
        <v>35-39</v>
      </c>
    </row>
    <row r="1444" customFormat="false" ht="15" hidden="false" customHeight="false" outlineLevel="0" collapsed="false">
      <c r="A1444" s="37" t="s">
        <v>1764</v>
      </c>
      <c r="B1444" s="37" t="s">
        <v>419</v>
      </c>
      <c r="C1444" s="37" t="s">
        <v>469</v>
      </c>
      <c r="D1444" s="37" t="s">
        <v>82</v>
      </c>
      <c r="E1444" s="37" t="n">
        <v>42</v>
      </c>
      <c r="F1444" s="37" t="s">
        <v>100</v>
      </c>
      <c r="G1444" s="37" t="s">
        <v>95</v>
      </c>
      <c r="H1444" s="37" t="s">
        <v>320</v>
      </c>
      <c r="I1444" s="37" t="s">
        <v>62</v>
      </c>
      <c r="J1444" s="37" t="s">
        <v>485</v>
      </c>
      <c r="K1444" s="37" t="s">
        <v>78</v>
      </c>
      <c r="L1444" s="37" t="s">
        <v>106</v>
      </c>
      <c r="M1444" s="37" t="s">
        <v>87</v>
      </c>
      <c r="N1444" s="37" t="s">
        <v>90</v>
      </c>
      <c r="O1444" s="38" t="n">
        <v>42702</v>
      </c>
      <c r="P1444" s="39" t="n">
        <v>2669000</v>
      </c>
      <c r="Q1444" s="37" t="n">
        <v>9</v>
      </c>
      <c r="R1444" s="37" t="s">
        <v>187</v>
      </c>
      <c r="S1444" s="37" t="s">
        <v>111</v>
      </c>
      <c r="T1444" s="37" t="s">
        <v>620</v>
      </c>
      <c r="U1444" s="37" t="s">
        <v>52</v>
      </c>
      <c r="V1444" s="37" t="n">
        <f aca="false">IF(O1444="","",YEAR(O1444))</f>
        <v>2016</v>
      </c>
      <c r="W1444" s="37" t="str">
        <f aca="false">IF(E1444&lt;25,"21-24",IF(E1444&lt;30,"25-29",IF(E1444&lt;35,"30-34",IF(E1444&lt;40,"35-39",IF(E1444&lt;45,"40-44","45+")))))</f>
        <v>40-44</v>
      </c>
    </row>
    <row r="1445" customFormat="false" ht="15" hidden="false" customHeight="false" outlineLevel="0" collapsed="false">
      <c r="A1445" s="37" t="s">
        <v>1900</v>
      </c>
      <c r="B1445" s="37" t="s">
        <v>419</v>
      </c>
      <c r="C1445" s="37" t="s">
        <v>642</v>
      </c>
      <c r="D1445" s="37" t="s">
        <v>82</v>
      </c>
      <c r="E1445" s="37" t="n">
        <v>31</v>
      </c>
      <c r="F1445" s="37" t="s">
        <v>100</v>
      </c>
      <c r="G1445" s="37" t="s">
        <v>94</v>
      </c>
      <c r="H1445" s="37" t="s">
        <v>318</v>
      </c>
      <c r="I1445" s="37" t="s">
        <v>60</v>
      </c>
      <c r="J1445" s="37" t="s">
        <v>393</v>
      </c>
      <c r="K1445" s="37" t="s">
        <v>77</v>
      </c>
      <c r="L1445" s="37" t="s">
        <v>107</v>
      </c>
      <c r="M1445" s="37" t="s">
        <v>88</v>
      </c>
      <c r="N1445" s="37" t="s">
        <v>90</v>
      </c>
      <c r="O1445" s="38" t="n">
        <v>46041</v>
      </c>
      <c r="P1445" s="39" t="n">
        <v>1860000</v>
      </c>
      <c r="Q1445" s="37" t="n">
        <v>4</v>
      </c>
      <c r="R1445" s="37" t="s">
        <v>185</v>
      </c>
      <c r="S1445" s="37" t="s">
        <v>113</v>
      </c>
      <c r="T1445" s="37" t="s">
        <v>591</v>
      </c>
      <c r="U1445" s="37" t="s">
        <v>52</v>
      </c>
      <c r="V1445" s="37" t="n">
        <f aca="false">IF(O1445="","",YEAR(O1445))</f>
        <v>2026</v>
      </c>
      <c r="W1445" s="37" t="str">
        <f aca="false">IF(E1445&lt;25,"21-24",IF(E1445&lt;30,"25-29",IF(E1445&lt;35,"30-34",IF(E1445&lt;40,"35-39",IF(E1445&lt;45,"40-44","45+")))))</f>
        <v>30-34</v>
      </c>
    </row>
    <row r="1446" customFormat="false" ht="15" hidden="false" customHeight="false" outlineLevel="0" collapsed="false">
      <c r="A1446" s="37" t="s">
        <v>1901</v>
      </c>
      <c r="B1446" s="37" t="s">
        <v>537</v>
      </c>
      <c r="C1446" s="37" t="s">
        <v>484</v>
      </c>
      <c r="D1446" s="37" t="s">
        <v>83</v>
      </c>
      <c r="E1446" s="37" t="n">
        <v>32</v>
      </c>
      <c r="F1446" s="37" t="s">
        <v>101</v>
      </c>
      <c r="G1446" s="37" t="s">
        <v>96</v>
      </c>
      <c r="H1446" s="37" t="s">
        <v>320</v>
      </c>
      <c r="I1446" s="37" t="s">
        <v>62</v>
      </c>
      <c r="J1446" s="37" t="s">
        <v>485</v>
      </c>
      <c r="K1446" s="37" t="s">
        <v>78</v>
      </c>
      <c r="L1446" s="37" t="s">
        <v>106</v>
      </c>
      <c r="M1446" s="37" t="s">
        <v>86</v>
      </c>
      <c r="N1446" s="37" t="s">
        <v>90</v>
      </c>
      <c r="O1446" s="38" t="n">
        <v>46045</v>
      </c>
      <c r="P1446" s="39" t="n">
        <v>2555000</v>
      </c>
      <c r="Q1446" s="37" t="n">
        <v>24</v>
      </c>
      <c r="R1446" s="37" t="s">
        <v>185</v>
      </c>
      <c r="S1446" s="37" t="s">
        <v>111</v>
      </c>
      <c r="T1446" s="37" t="s">
        <v>703</v>
      </c>
      <c r="U1446" s="37" t="s">
        <v>52</v>
      </c>
      <c r="V1446" s="37" t="n">
        <f aca="false">IF(O1446="","",YEAR(O1446))</f>
        <v>2026</v>
      </c>
      <c r="W1446" s="37" t="str">
        <f aca="false">IF(E1446&lt;25,"21-24",IF(E1446&lt;30,"25-29",IF(E1446&lt;35,"30-34",IF(E1446&lt;40,"35-39",IF(E1446&lt;45,"40-44","45+")))))</f>
        <v>30-34</v>
      </c>
    </row>
    <row r="1447" customFormat="false" ht="15" hidden="false" customHeight="false" outlineLevel="0" collapsed="false">
      <c r="A1447" s="37" t="s">
        <v>1902</v>
      </c>
      <c r="B1447" s="37" t="s">
        <v>572</v>
      </c>
      <c r="C1447" s="37" t="s">
        <v>433</v>
      </c>
      <c r="D1447" s="37" t="s">
        <v>83</v>
      </c>
      <c r="E1447" s="37" t="n">
        <v>25</v>
      </c>
      <c r="F1447" s="37" t="s">
        <v>100</v>
      </c>
      <c r="G1447" s="37" t="s">
        <v>94</v>
      </c>
      <c r="H1447" s="37" t="s">
        <v>323</v>
      </c>
      <c r="I1447" s="37" t="s">
        <v>65</v>
      </c>
      <c r="J1447" s="37" t="s">
        <v>376</v>
      </c>
      <c r="K1447" s="37" t="s">
        <v>76</v>
      </c>
      <c r="L1447" s="37" t="s">
        <v>106</v>
      </c>
      <c r="M1447" s="37" t="s">
        <v>86</v>
      </c>
      <c r="N1447" s="37" t="s">
        <v>90</v>
      </c>
      <c r="O1447" s="38" t="n">
        <v>46189</v>
      </c>
      <c r="P1447" s="39" t="n">
        <v>1373000</v>
      </c>
      <c r="Q1447" s="37" t="n">
        <v>13</v>
      </c>
      <c r="R1447" s="37" t="s">
        <v>187</v>
      </c>
      <c r="S1447" s="37" t="s">
        <v>114</v>
      </c>
      <c r="T1447" s="37" t="s">
        <v>498</v>
      </c>
      <c r="U1447" s="37" t="s">
        <v>53</v>
      </c>
      <c r="V1447" s="37" t="n">
        <f aca="false">IF(O1447="","",YEAR(O1447))</f>
        <v>2026</v>
      </c>
      <c r="W1447" s="37" t="str">
        <f aca="false">IF(E1447&lt;25,"21-24",IF(E1447&lt;30,"25-29",IF(E1447&lt;35,"30-34",IF(E1447&lt;40,"35-39",IF(E1447&lt;45,"40-44","45+")))))</f>
        <v>25-29</v>
      </c>
    </row>
    <row r="1448" customFormat="false" ht="15" hidden="false" customHeight="false" outlineLevel="0" collapsed="false">
      <c r="A1448" s="37" t="s">
        <v>1903</v>
      </c>
      <c r="B1448" s="37" t="s">
        <v>494</v>
      </c>
      <c r="C1448" s="37" t="s">
        <v>351</v>
      </c>
      <c r="D1448" s="37" t="s">
        <v>82</v>
      </c>
      <c r="E1448" s="37" t="n">
        <v>30</v>
      </c>
      <c r="F1448" s="37" t="s">
        <v>100</v>
      </c>
      <c r="G1448" s="37" t="s">
        <v>96</v>
      </c>
      <c r="H1448" s="37" t="s">
        <v>320</v>
      </c>
      <c r="I1448" s="37" t="s">
        <v>62</v>
      </c>
      <c r="J1448" s="37" t="s">
        <v>352</v>
      </c>
      <c r="K1448" s="37" t="s">
        <v>75</v>
      </c>
      <c r="L1448" s="37" t="s">
        <v>109</v>
      </c>
      <c r="M1448" s="37" t="s">
        <v>87</v>
      </c>
      <c r="N1448" s="37" t="s">
        <v>90</v>
      </c>
      <c r="O1448" s="38" t="n">
        <v>43884</v>
      </c>
      <c r="P1448" s="39" t="n">
        <v>334000</v>
      </c>
      <c r="Q1448" s="37" t="n">
        <v>11</v>
      </c>
      <c r="R1448" s="37" t="s">
        <v>187</v>
      </c>
      <c r="S1448" s="37" t="s">
        <v>112</v>
      </c>
      <c r="T1448" s="37" t="s">
        <v>745</v>
      </c>
      <c r="U1448" s="37" t="s">
        <v>52</v>
      </c>
      <c r="V1448" s="37" t="n">
        <f aca="false">IF(O1448="","",YEAR(O1448))</f>
        <v>2020</v>
      </c>
      <c r="W1448" s="37" t="str">
        <f aca="false">IF(E1448&lt;25,"21-24",IF(E1448&lt;30,"25-29",IF(E1448&lt;35,"30-34",IF(E1448&lt;40,"35-39",IF(E1448&lt;45,"40-44","45+")))))</f>
        <v>30-34</v>
      </c>
    </row>
    <row r="1449" customFormat="false" ht="15" hidden="false" customHeight="false" outlineLevel="0" collapsed="false">
      <c r="A1449" s="37" t="s">
        <v>1904</v>
      </c>
      <c r="B1449" s="37" t="s">
        <v>391</v>
      </c>
      <c r="C1449" s="37" t="s">
        <v>516</v>
      </c>
      <c r="D1449" s="37" t="s">
        <v>82</v>
      </c>
      <c r="E1449" s="37" t="n">
        <v>38</v>
      </c>
      <c r="F1449" s="37" t="s">
        <v>101</v>
      </c>
      <c r="G1449" s="37" t="s">
        <v>94</v>
      </c>
      <c r="H1449" s="37" t="s">
        <v>321</v>
      </c>
      <c r="I1449" s="37" t="s">
        <v>63</v>
      </c>
      <c r="J1449" s="37" t="s">
        <v>626</v>
      </c>
      <c r="K1449" s="37" t="s">
        <v>77</v>
      </c>
      <c r="L1449" s="37" t="s">
        <v>106</v>
      </c>
      <c r="M1449" s="37" t="s">
        <v>86</v>
      </c>
      <c r="N1449" s="37" t="s">
        <v>90</v>
      </c>
      <c r="O1449" s="38" t="n">
        <v>41930</v>
      </c>
      <c r="P1449" s="39" t="n">
        <v>1412000</v>
      </c>
      <c r="Q1449" s="37" t="n">
        <v>1</v>
      </c>
      <c r="R1449" s="37" t="s">
        <v>187</v>
      </c>
      <c r="S1449" s="37" t="s">
        <v>114</v>
      </c>
      <c r="T1449" s="37" t="s">
        <v>372</v>
      </c>
      <c r="U1449" s="37" t="s">
        <v>52</v>
      </c>
      <c r="V1449" s="37" t="n">
        <f aca="false">IF(O1449="","",YEAR(O1449))</f>
        <v>2014</v>
      </c>
      <c r="W1449" s="37" t="str">
        <f aca="false">IF(E1449&lt;25,"21-24",IF(E1449&lt;30,"25-29",IF(E1449&lt;35,"30-34",IF(E1449&lt;40,"35-39",IF(E1449&lt;45,"40-44","45+")))))</f>
        <v>35-39</v>
      </c>
    </row>
    <row r="1450" customFormat="false" ht="15" hidden="false" customHeight="false" outlineLevel="0" collapsed="false">
      <c r="A1450" s="37" t="s">
        <v>489</v>
      </c>
      <c r="B1450" s="37" t="s">
        <v>465</v>
      </c>
      <c r="C1450" s="37" t="s">
        <v>387</v>
      </c>
      <c r="D1450" s="37" t="s">
        <v>83</v>
      </c>
      <c r="E1450" s="37" t="n">
        <v>37</v>
      </c>
      <c r="F1450" s="37" t="s">
        <v>100</v>
      </c>
      <c r="G1450" s="37" t="s">
        <v>96</v>
      </c>
      <c r="H1450" s="37" t="s">
        <v>322</v>
      </c>
      <c r="I1450" s="37" t="s">
        <v>64</v>
      </c>
      <c r="J1450" s="37" t="s">
        <v>457</v>
      </c>
      <c r="K1450" s="37" t="s">
        <v>78</v>
      </c>
      <c r="L1450" s="37" t="s">
        <v>106</v>
      </c>
      <c r="M1450" s="37" t="s">
        <v>86</v>
      </c>
      <c r="N1450" s="37" t="s">
        <v>90</v>
      </c>
      <c r="O1450" s="38" t="n">
        <v>44559</v>
      </c>
      <c r="P1450" s="39" t="n">
        <v>2434000</v>
      </c>
      <c r="Q1450" s="37" t="n">
        <v>15</v>
      </c>
      <c r="R1450" s="37" t="s">
        <v>187</v>
      </c>
      <c r="S1450" s="37" t="s">
        <v>114</v>
      </c>
      <c r="T1450" s="37" t="s">
        <v>917</v>
      </c>
      <c r="U1450" s="37" t="s">
        <v>52</v>
      </c>
      <c r="V1450" s="37" t="n">
        <f aca="false">IF(O1450="","",YEAR(O1450))</f>
        <v>2021</v>
      </c>
      <c r="W1450" s="37" t="str">
        <f aca="false">IF(E1450&lt;25,"21-24",IF(E1450&lt;30,"25-29",IF(E1450&lt;35,"30-34",IF(E1450&lt;40,"35-39",IF(E1450&lt;45,"40-44","45+")))))</f>
        <v>35-39</v>
      </c>
    </row>
    <row r="1451" customFormat="false" ht="15" hidden="false" customHeight="false" outlineLevel="0" collapsed="false">
      <c r="A1451" s="37" t="s">
        <v>523</v>
      </c>
      <c r="B1451" s="37" t="s">
        <v>507</v>
      </c>
      <c r="C1451" s="37" t="s">
        <v>516</v>
      </c>
      <c r="D1451" s="37" t="s">
        <v>82</v>
      </c>
      <c r="E1451" s="37" t="n">
        <v>39</v>
      </c>
      <c r="F1451" s="37" t="s">
        <v>100</v>
      </c>
      <c r="G1451" s="37" t="s">
        <v>96</v>
      </c>
      <c r="H1451" s="37" t="s">
        <v>320</v>
      </c>
      <c r="I1451" s="37" t="s">
        <v>62</v>
      </c>
      <c r="J1451" s="37" t="s">
        <v>485</v>
      </c>
      <c r="K1451" s="37" t="s">
        <v>78</v>
      </c>
      <c r="L1451" s="37" t="s">
        <v>104</v>
      </c>
      <c r="M1451" s="37" t="s">
        <v>87</v>
      </c>
      <c r="N1451" s="37" t="s">
        <v>90</v>
      </c>
      <c r="O1451" s="38" t="n">
        <v>45227</v>
      </c>
      <c r="P1451" s="39" t="n">
        <v>4350000</v>
      </c>
      <c r="Q1451" s="37" t="n">
        <v>10</v>
      </c>
      <c r="R1451" s="37" t="s">
        <v>187</v>
      </c>
      <c r="S1451" s="37" t="s">
        <v>111</v>
      </c>
      <c r="T1451" s="37" t="s">
        <v>1715</v>
      </c>
      <c r="U1451" s="37" t="s">
        <v>52</v>
      </c>
      <c r="V1451" s="37" t="n">
        <f aca="false">IF(O1451="","",YEAR(O1451))</f>
        <v>2023</v>
      </c>
      <c r="W1451" s="37" t="str">
        <f aca="false">IF(E1451&lt;25,"21-24",IF(E1451&lt;30,"25-29",IF(E1451&lt;35,"30-34",IF(E1451&lt;40,"35-39",IF(E1451&lt;45,"40-44","45+")))))</f>
        <v>35-39</v>
      </c>
    </row>
    <row r="1452" customFormat="false" ht="15" hidden="false" customHeight="false" outlineLevel="0" collapsed="false">
      <c r="A1452" s="37" t="s">
        <v>1905</v>
      </c>
      <c r="B1452" s="37" t="s">
        <v>364</v>
      </c>
      <c r="C1452" s="37" t="s">
        <v>453</v>
      </c>
      <c r="D1452" s="37" t="s">
        <v>82</v>
      </c>
      <c r="E1452" s="37" t="n">
        <v>26</v>
      </c>
      <c r="F1452" s="37" t="s">
        <v>100</v>
      </c>
      <c r="G1452" s="37" t="s">
        <v>94</v>
      </c>
      <c r="H1452" s="37" t="s">
        <v>324</v>
      </c>
      <c r="I1452" s="37" t="s">
        <v>66</v>
      </c>
      <c r="J1452" s="37" t="s">
        <v>504</v>
      </c>
      <c r="K1452" s="37" t="s">
        <v>75</v>
      </c>
      <c r="L1452" s="37" t="s">
        <v>105</v>
      </c>
      <c r="M1452" s="37" t="s">
        <v>87</v>
      </c>
      <c r="N1452" s="37" t="s">
        <v>90</v>
      </c>
      <c r="O1452" s="38" t="n">
        <v>45588</v>
      </c>
      <c r="P1452" s="39" t="n">
        <v>306000</v>
      </c>
      <c r="Q1452" s="37" t="n">
        <v>8</v>
      </c>
      <c r="R1452" s="37" t="s">
        <v>187</v>
      </c>
      <c r="S1452" s="37" t="s">
        <v>111</v>
      </c>
      <c r="T1452" s="37" t="s">
        <v>1148</v>
      </c>
      <c r="U1452" s="37" t="s">
        <v>52</v>
      </c>
      <c r="V1452" s="37" t="n">
        <f aca="false">IF(O1452="","",YEAR(O1452))</f>
        <v>2024</v>
      </c>
      <c r="W1452" s="37" t="str">
        <f aca="false">IF(E1452&lt;25,"21-24",IF(E1452&lt;30,"25-29",IF(E1452&lt;35,"30-34",IF(E1452&lt;40,"35-39",IF(E1452&lt;45,"40-44","45+")))))</f>
        <v>25-29</v>
      </c>
    </row>
    <row r="1453" customFormat="false" ht="15" hidden="false" customHeight="false" outlineLevel="0" collapsed="false">
      <c r="A1453" s="37" t="s">
        <v>1906</v>
      </c>
      <c r="B1453" s="37" t="s">
        <v>439</v>
      </c>
      <c r="C1453" s="37" t="s">
        <v>469</v>
      </c>
      <c r="D1453" s="37" t="s">
        <v>83</v>
      </c>
      <c r="E1453" s="37" t="n">
        <v>37</v>
      </c>
      <c r="F1453" s="37" t="s">
        <v>100</v>
      </c>
      <c r="G1453" s="37" t="s">
        <v>96</v>
      </c>
      <c r="H1453" s="37" t="s">
        <v>323</v>
      </c>
      <c r="I1453" s="37" t="s">
        <v>65</v>
      </c>
      <c r="J1453" s="37" t="s">
        <v>650</v>
      </c>
      <c r="K1453" s="37" t="s">
        <v>76</v>
      </c>
      <c r="L1453" s="37" t="s">
        <v>108</v>
      </c>
      <c r="M1453" s="37" t="s">
        <v>86</v>
      </c>
      <c r="N1453" s="37" t="s">
        <v>90</v>
      </c>
      <c r="O1453" s="38" t="n">
        <v>45958</v>
      </c>
      <c r="P1453" s="39" t="n">
        <v>889000</v>
      </c>
      <c r="Q1453" s="37" t="n">
        <v>12</v>
      </c>
      <c r="R1453" s="37" t="s">
        <v>187</v>
      </c>
      <c r="S1453" s="37" t="s">
        <v>111</v>
      </c>
      <c r="T1453" s="37" t="s">
        <v>1009</v>
      </c>
      <c r="U1453" s="37" t="s">
        <v>53</v>
      </c>
      <c r="V1453" s="37" t="n">
        <f aca="false">IF(O1453="","",YEAR(O1453))</f>
        <v>2025</v>
      </c>
      <c r="W1453" s="37" t="str">
        <f aca="false">IF(E1453&lt;25,"21-24",IF(E1453&lt;30,"25-29",IF(E1453&lt;35,"30-34",IF(E1453&lt;40,"35-39",IF(E1453&lt;45,"40-44","45+")))))</f>
        <v>35-39</v>
      </c>
    </row>
    <row r="1454" customFormat="false" ht="15" hidden="false" customHeight="false" outlineLevel="0" collapsed="false">
      <c r="A1454" s="37" t="s">
        <v>1907</v>
      </c>
      <c r="B1454" s="37" t="s">
        <v>379</v>
      </c>
      <c r="C1454" s="37" t="s">
        <v>375</v>
      </c>
      <c r="D1454" s="37" t="s">
        <v>82</v>
      </c>
      <c r="E1454" s="37" t="n">
        <v>41</v>
      </c>
      <c r="F1454" s="37" t="s">
        <v>101</v>
      </c>
      <c r="G1454" s="37" t="s">
        <v>95</v>
      </c>
      <c r="H1454" s="37" t="s">
        <v>318</v>
      </c>
      <c r="I1454" s="37" t="s">
        <v>60</v>
      </c>
      <c r="J1454" s="37" t="s">
        <v>470</v>
      </c>
      <c r="K1454" s="37" t="s">
        <v>77</v>
      </c>
      <c r="L1454" s="37" t="s">
        <v>109</v>
      </c>
      <c r="M1454" s="37" t="s">
        <v>87</v>
      </c>
      <c r="N1454" s="37" t="s">
        <v>91</v>
      </c>
      <c r="O1454" s="38" t="n">
        <v>43126</v>
      </c>
      <c r="P1454" s="39" t="n">
        <v>1668000</v>
      </c>
      <c r="Q1454" s="37" t="n">
        <v>18</v>
      </c>
      <c r="R1454" s="37" t="s">
        <v>187</v>
      </c>
      <c r="S1454" s="37" t="s">
        <v>114</v>
      </c>
      <c r="T1454" s="37" t="s">
        <v>741</v>
      </c>
      <c r="U1454" s="37" t="s">
        <v>52</v>
      </c>
      <c r="V1454" s="37" t="n">
        <f aca="false">IF(O1454="","",YEAR(O1454))</f>
        <v>2018</v>
      </c>
      <c r="W1454" s="37" t="str">
        <f aca="false">IF(E1454&lt;25,"21-24",IF(E1454&lt;30,"25-29",IF(E1454&lt;35,"30-34",IF(E1454&lt;40,"35-39",IF(E1454&lt;45,"40-44","45+")))))</f>
        <v>40-44</v>
      </c>
    </row>
    <row r="1455" customFormat="false" ht="15" hidden="false" customHeight="false" outlineLevel="0" collapsed="false">
      <c r="A1455" s="37" t="s">
        <v>1908</v>
      </c>
      <c r="B1455" s="37" t="s">
        <v>391</v>
      </c>
      <c r="C1455" s="37" t="s">
        <v>392</v>
      </c>
      <c r="D1455" s="37" t="s">
        <v>83</v>
      </c>
      <c r="E1455" s="37" t="n">
        <v>27</v>
      </c>
      <c r="F1455" s="37" t="s">
        <v>101</v>
      </c>
      <c r="G1455" s="37" t="s">
        <v>95</v>
      </c>
      <c r="H1455" s="37" t="s">
        <v>320</v>
      </c>
      <c r="I1455" s="37" t="s">
        <v>62</v>
      </c>
      <c r="J1455" s="37" t="s">
        <v>352</v>
      </c>
      <c r="K1455" s="37" t="s">
        <v>75</v>
      </c>
      <c r="L1455" s="37" t="s">
        <v>107</v>
      </c>
      <c r="M1455" s="37" t="s">
        <v>88</v>
      </c>
      <c r="N1455" s="37" t="s">
        <v>90</v>
      </c>
      <c r="O1455" s="38" t="n">
        <v>45376</v>
      </c>
      <c r="P1455" s="39" t="n">
        <v>381000</v>
      </c>
      <c r="Q1455" s="37" t="n">
        <v>4</v>
      </c>
      <c r="R1455" s="37" t="s">
        <v>185</v>
      </c>
      <c r="S1455" s="37" t="s">
        <v>114</v>
      </c>
      <c r="T1455" s="37" t="s">
        <v>607</v>
      </c>
      <c r="U1455" s="37" t="s">
        <v>53</v>
      </c>
      <c r="V1455" s="37" t="n">
        <f aca="false">IF(O1455="","",YEAR(O1455))</f>
        <v>2024</v>
      </c>
      <c r="W1455" s="37" t="str">
        <f aca="false">IF(E1455&lt;25,"21-24",IF(E1455&lt;30,"25-29",IF(E1455&lt;35,"30-34",IF(E1455&lt;40,"35-39",IF(E1455&lt;45,"40-44","45+")))))</f>
        <v>25-29</v>
      </c>
    </row>
    <row r="1456" customFormat="false" ht="15" hidden="false" customHeight="false" outlineLevel="0" collapsed="false">
      <c r="A1456" s="37" t="s">
        <v>1403</v>
      </c>
      <c r="B1456" s="37" t="s">
        <v>537</v>
      </c>
      <c r="C1456" s="37" t="s">
        <v>484</v>
      </c>
      <c r="D1456" s="37" t="s">
        <v>82</v>
      </c>
      <c r="E1456" s="37" t="n">
        <v>43</v>
      </c>
      <c r="F1456" s="37" t="s">
        <v>100</v>
      </c>
      <c r="G1456" s="37" t="s">
        <v>94</v>
      </c>
      <c r="H1456" s="37" t="s">
        <v>319</v>
      </c>
      <c r="I1456" s="37" t="s">
        <v>61</v>
      </c>
      <c r="J1456" s="37" t="s">
        <v>423</v>
      </c>
      <c r="K1456" s="37" t="s">
        <v>78</v>
      </c>
      <c r="L1456" s="37" t="s">
        <v>106</v>
      </c>
      <c r="M1456" s="37" t="s">
        <v>88</v>
      </c>
      <c r="N1456" s="37" t="s">
        <v>90</v>
      </c>
      <c r="O1456" s="38" t="n">
        <v>45155</v>
      </c>
      <c r="P1456" s="39" t="n">
        <v>4404000</v>
      </c>
      <c r="Q1456" s="37" t="n">
        <v>17</v>
      </c>
      <c r="R1456" s="37" t="s">
        <v>187</v>
      </c>
      <c r="S1456" s="37" t="s">
        <v>113</v>
      </c>
      <c r="T1456" s="37" t="s">
        <v>424</v>
      </c>
      <c r="U1456" s="37" t="s">
        <v>52</v>
      </c>
      <c r="V1456" s="37" t="n">
        <f aca="false">IF(O1456="","",YEAR(O1456))</f>
        <v>2023</v>
      </c>
      <c r="W1456" s="37" t="str">
        <f aca="false">IF(E1456&lt;25,"21-24",IF(E1456&lt;30,"25-29",IF(E1456&lt;35,"30-34",IF(E1456&lt;40,"35-39",IF(E1456&lt;45,"40-44","45+")))))</f>
        <v>40-44</v>
      </c>
    </row>
    <row r="1457" customFormat="false" ht="15" hidden="false" customHeight="false" outlineLevel="0" collapsed="false">
      <c r="A1457" s="37" t="s">
        <v>1909</v>
      </c>
      <c r="B1457" s="37" t="s">
        <v>494</v>
      </c>
      <c r="C1457" s="37" t="s">
        <v>484</v>
      </c>
      <c r="D1457" s="37" t="s">
        <v>83</v>
      </c>
      <c r="E1457" s="37" t="n">
        <v>36</v>
      </c>
      <c r="F1457" s="37" t="s">
        <v>101</v>
      </c>
      <c r="G1457" s="37" t="s">
        <v>95</v>
      </c>
      <c r="H1457" s="37" t="s">
        <v>318</v>
      </c>
      <c r="I1457" s="37" t="s">
        <v>60</v>
      </c>
      <c r="J1457" s="37" t="s">
        <v>470</v>
      </c>
      <c r="K1457" s="37" t="s">
        <v>77</v>
      </c>
      <c r="L1457" s="37" t="s">
        <v>106</v>
      </c>
      <c r="M1457" s="37" t="s">
        <v>88</v>
      </c>
      <c r="N1457" s="37" t="s">
        <v>90</v>
      </c>
      <c r="O1457" s="38" t="n">
        <v>42608</v>
      </c>
      <c r="P1457" s="39" t="n">
        <v>1795000</v>
      </c>
      <c r="Q1457" s="37" t="n">
        <v>13</v>
      </c>
      <c r="R1457" s="37" t="s">
        <v>187</v>
      </c>
      <c r="S1457" s="37" t="s">
        <v>114</v>
      </c>
      <c r="T1457" s="37" t="s">
        <v>1306</v>
      </c>
      <c r="U1457" s="37" t="s">
        <v>52</v>
      </c>
      <c r="V1457" s="37" t="n">
        <f aca="false">IF(O1457="","",YEAR(O1457))</f>
        <v>2016</v>
      </c>
      <c r="W1457" s="37" t="str">
        <f aca="false">IF(E1457&lt;25,"21-24",IF(E1457&lt;30,"25-29",IF(E1457&lt;35,"30-34",IF(E1457&lt;40,"35-39",IF(E1457&lt;45,"40-44","45+")))))</f>
        <v>35-39</v>
      </c>
    </row>
    <row r="1458" customFormat="false" ht="15" hidden="false" customHeight="false" outlineLevel="0" collapsed="false">
      <c r="A1458" s="37" t="s">
        <v>1910</v>
      </c>
      <c r="B1458" s="37" t="s">
        <v>448</v>
      </c>
      <c r="C1458" s="37" t="s">
        <v>396</v>
      </c>
      <c r="D1458" s="37" t="s">
        <v>83</v>
      </c>
      <c r="E1458" s="37" t="n">
        <v>28</v>
      </c>
      <c r="F1458" s="37" t="s">
        <v>100</v>
      </c>
      <c r="G1458" s="37" t="s">
        <v>95</v>
      </c>
      <c r="H1458" s="37" t="s">
        <v>325</v>
      </c>
      <c r="I1458" s="37" t="s">
        <v>67</v>
      </c>
      <c r="J1458" s="37" t="s">
        <v>716</v>
      </c>
      <c r="K1458" s="37" t="s">
        <v>76</v>
      </c>
      <c r="L1458" s="37" t="s">
        <v>106</v>
      </c>
      <c r="M1458" s="37" t="s">
        <v>87</v>
      </c>
      <c r="N1458" s="37" t="s">
        <v>92</v>
      </c>
      <c r="O1458" s="38" t="n">
        <v>45103</v>
      </c>
      <c r="P1458" s="39" t="n">
        <v>763000</v>
      </c>
      <c r="Q1458" s="37" t="n">
        <v>3</v>
      </c>
      <c r="R1458" s="37" t="s">
        <v>187</v>
      </c>
      <c r="S1458" s="37" t="s">
        <v>111</v>
      </c>
      <c r="T1458" s="37" t="s">
        <v>1717</v>
      </c>
      <c r="U1458" s="37" t="s">
        <v>52</v>
      </c>
      <c r="V1458" s="37" t="n">
        <f aca="false">IF(O1458="","",YEAR(O1458))</f>
        <v>2023</v>
      </c>
      <c r="W1458" s="37" t="str">
        <f aca="false">IF(E1458&lt;25,"21-24",IF(E1458&lt;30,"25-29",IF(E1458&lt;35,"30-34",IF(E1458&lt;40,"35-39",IF(E1458&lt;45,"40-44","45+")))))</f>
        <v>25-29</v>
      </c>
    </row>
    <row r="1459" customFormat="false" ht="15" hidden="false" customHeight="false" outlineLevel="0" collapsed="false">
      <c r="A1459" s="37" t="s">
        <v>915</v>
      </c>
      <c r="B1459" s="37" t="s">
        <v>488</v>
      </c>
      <c r="C1459" s="37" t="s">
        <v>516</v>
      </c>
      <c r="D1459" s="37" t="s">
        <v>83</v>
      </c>
      <c r="E1459" s="37" t="n">
        <v>43</v>
      </c>
      <c r="F1459" s="37" t="s">
        <v>101</v>
      </c>
      <c r="G1459" s="37" t="s">
        <v>97</v>
      </c>
      <c r="H1459" s="37" t="s">
        <v>320</v>
      </c>
      <c r="I1459" s="37" t="s">
        <v>62</v>
      </c>
      <c r="J1459" s="37" t="s">
        <v>420</v>
      </c>
      <c r="K1459" s="37" t="s">
        <v>78</v>
      </c>
      <c r="L1459" s="37" t="s">
        <v>105</v>
      </c>
      <c r="M1459" s="37" t="s">
        <v>88</v>
      </c>
      <c r="N1459" s="37" t="s">
        <v>90</v>
      </c>
      <c r="O1459" s="38" t="n">
        <v>44061</v>
      </c>
      <c r="P1459" s="39" t="n">
        <v>3515000</v>
      </c>
      <c r="Q1459" s="37" t="n">
        <v>25</v>
      </c>
      <c r="R1459" s="37" t="s">
        <v>187</v>
      </c>
      <c r="S1459" s="37" t="s">
        <v>111</v>
      </c>
      <c r="T1459" s="37" t="s">
        <v>1304</v>
      </c>
      <c r="U1459" s="37" t="s">
        <v>53</v>
      </c>
      <c r="V1459" s="37" t="n">
        <f aca="false">IF(O1459="","",YEAR(O1459))</f>
        <v>2020</v>
      </c>
      <c r="W1459" s="37" t="str">
        <f aca="false">IF(E1459&lt;25,"21-24",IF(E1459&lt;30,"25-29",IF(E1459&lt;35,"30-34",IF(E1459&lt;40,"35-39",IF(E1459&lt;45,"40-44","45+")))))</f>
        <v>40-44</v>
      </c>
    </row>
    <row r="1460" customFormat="false" ht="15" hidden="false" customHeight="false" outlineLevel="0" collapsed="false">
      <c r="A1460" s="37" t="s">
        <v>1911</v>
      </c>
      <c r="B1460" s="37" t="s">
        <v>379</v>
      </c>
      <c r="C1460" s="37" t="s">
        <v>469</v>
      </c>
      <c r="D1460" s="37" t="s">
        <v>83</v>
      </c>
      <c r="E1460" s="37" t="n">
        <v>21</v>
      </c>
      <c r="F1460" s="37" t="s">
        <v>100</v>
      </c>
      <c r="G1460" s="37" t="s">
        <v>94</v>
      </c>
      <c r="H1460" s="37" t="s">
        <v>322</v>
      </c>
      <c r="I1460" s="37" t="s">
        <v>64</v>
      </c>
      <c r="J1460" s="37" t="s">
        <v>461</v>
      </c>
      <c r="K1460" s="37" t="s">
        <v>75</v>
      </c>
      <c r="L1460" s="37" t="s">
        <v>104</v>
      </c>
      <c r="M1460" s="37" t="s">
        <v>87</v>
      </c>
      <c r="N1460" s="37" t="s">
        <v>90</v>
      </c>
      <c r="O1460" s="38" t="n">
        <v>46263</v>
      </c>
      <c r="P1460" s="39" t="n">
        <v>429000</v>
      </c>
      <c r="Q1460" s="37" t="n">
        <v>13</v>
      </c>
      <c r="R1460" s="37" t="s">
        <v>187</v>
      </c>
      <c r="S1460" s="37" t="s">
        <v>113</v>
      </c>
      <c r="T1460" s="37" t="s">
        <v>1758</v>
      </c>
      <c r="U1460" s="37" t="s">
        <v>52</v>
      </c>
      <c r="V1460" s="37" t="n">
        <f aca="false">IF(O1460="","",YEAR(O1460))</f>
        <v>2026</v>
      </c>
      <c r="W1460" s="37" t="str">
        <f aca="false">IF(E1460&lt;25,"21-24",IF(E1460&lt;30,"25-29",IF(E1460&lt;35,"30-34",IF(E1460&lt;40,"35-39",IF(E1460&lt;45,"40-44","45+")))))</f>
        <v>21-24</v>
      </c>
    </row>
    <row r="1461" customFormat="false" ht="15" hidden="false" customHeight="false" outlineLevel="0" collapsed="false">
      <c r="A1461" s="37" t="s">
        <v>1912</v>
      </c>
      <c r="B1461" s="37" t="s">
        <v>448</v>
      </c>
      <c r="C1461" s="37" t="s">
        <v>361</v>
      </c>
      <c r="D1461" s="37" t="s">
        <v>82</v>
      </c>
      <c r="E1461" s="37" t="n">
        <v>47</v>
      </c>
      <c r="F1461" s="37" t="s">
        <v>100</v>
      </c>
      <c r="G1461" s="37" t="s">
        <v>95</v>
      </c>
      <c r="H1461" s="37" t="s">
        <v>320</v>
      </c>
      <c r="I1461" s="37" t="s">
        <v>62</v>
      </c>
      <c r="J1461" s="37" t="s">
        <v>481</v>
      </c>
      <c r="K1461" s="37" t="s">
        <v>78</v>
      </c>
      <c r="L1461" s="37" t="s">
        <v>107</v>
      </c>
      <c r="M1461" s="37" t="s">
        <v>86</v>
      </c>
      <c r="N1461" s="37" t="s">
        <v>90</v>
      </c>
      <c r="O1461" s="38" t="n">
        <v>42655</v>
      </c>
      <c r="P1461" s="39" t="n">
        <v>2731000</v>
      </c>
      <c r="Q1461" s="37" t="n">
        <v>1</v>
      </c>
      <c r="R1461" s="37" t="s">
        <v>187</v>
      </c>
      <c r="S1461" s="37" t="s">
        <v>112</v>
      </c>
      <c r="T1461" s="37" t="s">
        <v>1201</v>
      </c>
      <c r="U1461" s="37" t="s">
        <v>52</v>
      </c>
      <c r="V1461" s="37" t="n">
        <f aca="false">IF(O1461="","",YEAR(O1461))</f>
        <v>2016</v>
      </c>
      <c r="W1461" s="37" t="str">
        <f aca="false">IF(E1461&lt;25,"21-24",IF(E1461&lt;30,"25-29",IF(E1461&lt;35,"30-34",IF(E1461&lt;40,"35-39",IF(E1461&lt;45,"40-44","45+")))))</f>
        <v>45+</v>
      </c>
    </row>
    <row r="1462" customFormat="false" ht="15" hidden="false" customHeight="false" outlineLevel="0" collapsed="false">
      <c r="A1462" s="37" t="s">
        <v>1913</v>
      </c>
      <c r="B1462" s="37" t="s">
        <v>386</v>
      </c>
      <c r="C1462" s="37" t="s">
        <v>387</v>
      </c>
      <c r="D1462" s="37" t="s">
        <v>83</v>
      </c>
      <c r="E1462" s="37" t="n">
        <v>38</v>
      </c>
      <c r="F1462" s="37" t="s">
        <v>100</v>
      </c>
      <c r="G1462" s="37" t="s">
        <v>94</v>
      </c>
      <c r="H1462" s="37" t="s">
        <v>319</v>
      </c>
      <c r="I1462" s="37" t="s">
        <v>61</v>
      </c>
      <c r="J1462" s="37" t="s">
        <v>573</v>
      </c>
      <c r="K1462" s="37" t="s">
        <v>77</v>
      </c>
      <c r="L1462" s="37" t="s">
        <v>106</v>
      </c>
      <c r="M1462" s="37" t="s">
        <v>86</v>
      </c>
      <c r="N1462" s="37" t="s">
        <v>90</v>
      </c>
      <c r="O1462" s="38" t="n">
        <v>45891</v>
      </c>
      <c r="P1462" s="39" t="n">
        <v>1851000</v>
      </c>
      <c r="Q1462" s="37" t="n">
        <v>14</v>
      </c>
      <c r="R1462" s="37" t="s">
        <v>185</v>
      </c>
      <c r="S1462" s="37" t="s">
        <v>112</v>
      </c>
      <c r="T1462" s="37" t="s">
        <v>381</v>
      </c>
      <c r="U1462" s="37" t="s">
        <v>52</v>
      </c>
      <c r="V1462" s="37" t="n">
        <f aca="false">IF(O1462="","",YEAR(O1462))</f>
        <v>2025</v>
      </c>
      <c r="W1462" s="37" t="str">
        <f aca="false">IF(E1462&lt;25,"21-24",IF(E1462&lt;30,"25-29",IF(E1462&lt;35,"30-34",IF(E1462&lt;40,"35-39",IF(E1462&lt;45,"40-44","45+")))))</f>
        <v>35-39</v>
      </c>
    </row>
    <row r="1463" customFormat="false" ht="15" hidden="false" customHeight="false" outlineLevel="0" collapsed="false">
      <c r="A1463" s="37" t="s">
        <v>1179</v>
      </c>
      <c r="B1463" s="37" t="s">
        <v>369</v>
      </c>
      <c r="C1463" s="37" t="s">
        <v>484</v>
      </c>
      <c r="D1463" s="37" t="s">
        <v>83</v>
      </c>
      <c r="E1463" s="37" t="n">
        <v>51</v>
      </c>
      <c r="F1463" s="37" t="s">
        <v>100</v>
      </c>
      <c r="G1463" s="37" t="s">
        <v>96</v>
      </c>
      <c r="H1463" s="37" t="s">
        <v>320</v>
      </c>
      <c r="I1463" s="37" t="s">
        <v>62</v>
      </c>
      <c r="J1463" s="37" t="s">
        <v>481</v>
      </c>
      <c r="K1463" s="37" t="s">
        <v>78</v>
      </c>
      <c r="L1463" s="37" t="s">
        <v>105</v>
      </c>
      <c r="M1463" s="37" t="s">
        <v>86</v>
      </c>
      <c r="N1463" s="37" t="s">
        <v>90</v>
      </c>
      <c r="O1463" s="38" t="n">
        <v>43896</v>
      </c>
      <c r="P1463" s="39" t="n">
        <v>4784000</v>
      </c>
      <c r="Q1463" s="37" t="n">
        <v>8</v>
      </c>
      <c r="R1463" s="37" t="s">
        <v>185</v>
      </c>
      <c r="S1463" s="37" t="s">
        <v>115</v>
      </c>
      <c r="T1463" s="37" t="s">
        <v>1914</v>
      </c>
      <c r="U1463" s="37" t="s">
        <v>52</v>
      </c>
      <c r="V1463" s="37" t="n">
        <f aca="false">IF(O1463="","",YEAR(O1463))</f>
        <v>2020</v>
      </c>
      <c r="W1463" s="37" t="str">
        <f aca="false">IF(E1463&lt;25,"21-24",IF(E1463&lt;30,"25-29",IF(E1463&lt;35,"30-34",IF(E1463&lt;40,"35-39",IF(E1463&lt;45,"40-44","45+")))))</f>
        <v>45+</v>
      </c>
    </row>
    <row r="1464" customFormat="false" ht="15" hidden="false" customHeight="false" outlineLevel="0" collapsed="false">
      <c r="A1464" s="37" t="s">
        <v>1915</v>
      </c>
      <c r="B1464" s="37" t="s">
        <v>456</v>
      </c>
      <c r="C1464" s="37" t="s">
        <v>429</v>
      </c>
      <c r="D1464" s="37" t="s">
        <v>83</v>
      </c>
      <c r="E1464" s="37" t="n">
        <v>35</v>
      </c>
      <c r="F1464" s="37" t="s">
        <v>100</v>
      </c>
      <c r="G1464" s="37" t="s">
        <v>95</v>
      </c>
      <c r="H1464" s="37" t="s">
        <v>320</v>
      </c>
      <c r="I1464" s="37" t="s">
        <v>62</v>
      </c>
      <c r="J1464" s="37" t="s">
        <v>481</v>
      </c>
      <c r="K1464" s="37" t="s">
        <v>78</v>
      </c>
      <c r="L1464" s="37" t="s">
        <v>107</v>
      </c>
      <c r="M1464" s="37" t="s">
        <v>87</v>
      </c>
      <c r="N1464" s="37" t="s">
        <v>90</v>
      </c>
      <c r="O1464" s="38" t="n">
        <v>44308</v>
      </c>
      <c r="P1464" s="39" t="n">
        <v>3026000</v>
      </c>
      <c r="Q1464" s="37" t="n">
        <v>2</v>
      </c>
      <c r="R1464" s="37" t="s">
        <v>187</v>
      </c>
      <c r="S1464" s="37" t="s">
        <v>115</v>
      </c>
      <c r="T1464" s="37" t="s">
        <v>756</v>
      </c>
      <c r="U1464" s="37" t="s">
        <v>52</v>
      </c>
      <c r="V1464" s="37" t="n">
        <f aca="false">IF(O1464="","",YEAR(O1464))</f>
        <v>2021</v>
      </c>
      <c r="W1464" s="37" t="str">
        <f aca="false">IF(E1464&lt;25,"21-24",IF(E1464&lt;30,"25-29",IF(E1464&lt;35,"30-34",IF(E1464&lt;40,"35-39",IF(E1464&lt;45,"40-44","45+")))))</f>
        <v>35-39</v>
      </c>
    </row>
    <row r="1465" customFormat="false" ht="15" hidden="false" customHeight="false" outlineLevel="0" collapsed="false">
      <c r="A1465" s="37" t="s">
        <v>804</v>
      </c>
      <c r="B1465" s="37" t="s">
        <v>350</v>
      </c>
      <c r="C1465" s="37" t="s">
        <v>429</v>
      </c>
      <c r="D1465" s="37" t="s">
        <v>82</v>
      </c>
      <c r="E1465" s="37" t="n">
        <v>48</v>
      </c>
      <c r="F1465" s="37" t="s">
        <v>100</v>
      </c>
      <c r="G1465" s="37" t="s">
        <v>94</v>
      </c>
      <c r="H1465" s="37" t="s">
        <v>324</v>
      </c>
      <c r="I1465" s="37" t="s">
        <v>66</v>
      </c>
      <c r="J1465" s="37" t="s">
        <v>434</v>
      </c>
      <c r="K1465" s="37" t="s">
        <v>78</v>
      </c>
      <c r="L1465" s="37" t="s">
        <v>106</v>
      </c>
      <c r="M1465" s="37" t="s">
        <v>87</v>
      </c>
      <c r="N1465" s="37" t="s">
        <v>92</v>
      </c>
      <c r="O1465" s="38" t="n">
        <v>44748</v>
      </c>
      <c r="P1465" s="39" t="n">
        <v>3868000</v>
      </c>
      <c r="Q1465" s="37" t="n">
        <v>16</v>
      </c>
      <c r="R1465" s="37" t="s">
        <v>187</v>
      </c>
      <c r="S1465" s="37" t="s">
        <v>111</v>
      </c>
      <c r="T1465" s="37" t="s">
        <v>505</v>
      </c>
      <c r="U1465" s="37" t="s">
        <v>52</v>
      </c>
      <c r="V1465" s="37" t="n">
        <f aca="false">IF(O1465="","",YEAR(O1465))</f>
        <v>2022</v>
      </c>
      <c r="W1465" s="37" t="str">
        <f aca="false">IF(E1465&lt;25,"21-24",IF(E1465&lt;30,"25-29",IF(E1465&lt;35,"30-34",IF(E1465&lt;40,"35-39",IF(E1465&lt;45,"40-44","45+")))))</f>
        <v>45+</v>
      </c>
    </row>
    <row r="1466" customFormat="false" ht="15" hidden="false" customHeight="false" outlineLevel="0" collapsed="false">
      <c r="A1466" s="37" t="s">
        <v>1916</v>
      </c>
      <c r="B1466" s="37" t="s">
        <v>572</v>
      </c>
      <c r="C1466" s="37" t="s">
        <v>365</v>
      </c>
      <c r="D1466" s="37" t="s">
        <v>83</v>
      </c>
      <c r="E1466" s="37" t="n">
        <v>30</v>
      </c>
      <c r="F1466" s="37" t="s">
        <v>101</v>
      </c>
      <c r="G1466" s="37" t="s">
        <v>94</v>
      </c>
      <c r="H1466" s="37" t="s">
        <v>319</v>
      </c>
      <c r="I1466" s="37" t="s">
        <v>61</v>
      </c>
      <c r="J1466" s="37" t="s">
        <v>573</v>
      </c>
      <c r="K1466" s="37" t="s">
        <v>77</v>
      </c>
      <c r="L1466" s="37" t="s">
        <v>105</v>
      </c>
      <c r="M1466" s="37" t="s">
        <v>86</v>
      </c>
      <c r="N1466" s="37" t="s">
        <v>92</v>
      </c>
      <c r="O1466" s="38" t="n">
        <v>45329</v>
      </c>
      <c r="P1466" s="39" t="n">
        <v>2233000</v>
      </c>
      <c r="Q1466" s="37" t="n">
        <v>34</v>
      </c>
      <c r="R1466" s="37" t="s">
        <v>187</v>
      </c>
      <c r="S1466" s="37" t="s">
        <v>112</v>
      </c>
      <c r="T1466" s="37" t="s">
        <v>586</v>
      </c>
      <c r="U1466" s="37" t="s">
        <v>52</v>
      </c>
      <c r="V1466" s="37" t="n">
        <f aca="false">IF(O1466="","",YEAR(O1466))</f>
        <v>2024</v>
      </c>
      <c r="W1466" s="37" t="str">
        <f aca="false">IF(E1466&lt;25,"21-24",IF(E1466&lt;30,"25-29",IF(E1466&lt;35,"30-34",IF(E1466&lt;40,"35-39",IF(E1466&lt;45,"40-44","45+")))))</f>
        <v>30-34</v>
      </c>
    </row>
    <row r="1467" customFormat="false" ht="15" hidden="false" customHeight="false" outlineLevel="0" collapsed="false">
      <c r="A1467" s="37" t="s">
        <v>735</v>
      </c>
      <c r="B1467" s="37" t="s">
        <v>379</v>
      </c>
      <c r="C1467" s="37" t="s">
        <v>642</v>
      </c>
      <c r="D1467" s="37" t="s">
        <v>83</v>
      </c>
      <c r="E1467" s="37" t="n">
        <v>40</v>
      </c>
      <c r="F1467" s="37" t="s">
        <v>101</v>
      </c>
      <c r="G1467" s="37" t="s">
        <v>96</v>
      </c>
      <c r="H1467" s="37" t="s">
        <v>323</v>
      </c>
      <c r="I1467" s="37" t="s">
        <v>65</v>
      </c>
      <c r="J1467" s="37" t="s">
        <v>500</v>
      </c>
      <c r="K1467" s="37" t="s">
        <v>78</v>
      </c>
      <c r="L1467" s="37" t="s">
        <v>104</v>
      </c>
      <c r="M1467" s="37" t="s">
        <v>86</v>
      </c>
      <c r="N1467" s="37" t="s">
        <v>90</v>
      </c>
      <c r="O1467" s="38" t="n">
        <v>43962</v>
      </c>
      <c r="P1467" s="39" t="n">
        <v>2455000</v>
      </c>
      <c r="Q1467" s="37" t="n">
        <v>7</v>
      </c>
      <c r="R1467" s="37" t="s">
        <v>185</v>
      </c>
      <c r="S1467" s="37" t="s">
        <v>114</v>
      </c>
      <c r="T1467" s="37" t="s">
        <v>734</v>
      </c>
      <c r="U1467" s="37" t="s">
        <v>52</v>
      </c>
      <c r="V1467" s="37" t="n">
        <f aca="false">IF(O1467="","",YEAR(O1467))</f>
        <v>2020</v>
      </c>
      <c r="W1467" s="37" t="str">
        <f aca="false">IF(E1467&lt;25,"21-24",IF(E1467&lt;30,"25-29",IF(E1467&lt;35,"30-34",IF(E1467&lt;40,"35-39",IF(E1467&lt;45,"40-44","45+")))))</f>
        <v>40-44</v>
      </c>
    </row>
    <row r="1468" customFormat="false" ht="15" hidden="false" customHeight="false" outlineLevel="0" collapsed="false">
      <c r="A1468" s="37" t="s">
        <v>1917</v>
      </c>
      <c r="B1468" s="37" t="s">
        <v>410</v>
      </c>
      <c r="C1468" s="37" t="s">
        <v>375</v>
      </c>
      <c r="D1468" s="37" t="s">
        <v>82</v>
      </c>
      <c r="E1468" s="37" t="n">
        <v>23</v>
      </c>
      <c r="F1468" s="37" t="s">
        <v>100</v>
      </c>
      <c r="G1468" s="37" t="s">
        <v>98</v>
      </c>
      <c r="H1468" s="37" t="s">
        <v>319</v>
      </c>
      <c r="I1468" s="37" t="s">
        <v>61</v>
      </c>
      <c r="J1468" s="37" t="s">
        <v>380</v>
      </c>
      <c r="K1468" s="37" t="s">
        <v>76</v>
      </c>
      <c r="L1468" s="37" t="s">
        <v>109</v>
      </c>
      <c r="M1468" s="37" t="s">
        <v>87</v>
      </c>
      <c r="N1468" s="37" t="s">
        <v>90</v>
      </c>
      <c r="O1468" s="38" t="n">
        <v>45947</v>
      </c>
      <c r="P1468" s="39" t="n">
        <v>794000</v>
      </c>
      <c r="Q1468" s="37" t="n">
        <v>24</v>
      </c>
      <c r="R1468" s="37" t="s">
        <v>187</v>
      </c>
      <c r="S1468" s="37" t="s">
        <v>112</v>
      </c>
      <c r="T1468" s="37" t="s">
        <v>810</v>
      </c>
      <c r="U1468" s="37" t="s">
        <v>52</v>
      </c>
      <c r="V1468" s="37" t="n">
        <f aca="false">IF(O1468="","",YEAR(O1468))</f>
        <v>2025</v>
      </c>
      <c r="W1468" s="37" t="str">
        <f aca="false">IF(E1468&lt;25,"21-24",IF(E1468&lt;30,"25-29",IF(E1468&lt;35,"30-34",IF(E1468&lt;40,"35-39",IF(E1468&lt;45,"40-44","45+")))))</f>
        <v>21-24</v>
      </c>
    </row>
    <row r="1469" customFormat="false" ht="15" hidden="false" customHeight="false" outlineLevel="0" collapsed="false">
      <c r="A1469" s="37" t="s">
        <v>926</v>
      </c>
      <c r="B1469" s="37" t="s">
        <v>374</v>
      </c>
      <c r="C1469" s="37" t="s">
        <v>413</v>
      </c>
      <c r="D1469" s="37" t="s">
        <v>82</v>
      </c>
      <c r="E1469" s="37" t="n">
        <v>38</v>
      </c>
      <c r="F1469" s="37" t="s">
        <v>101</v>
      </c>
      <c r="G1469" s="37" t="s">
        <v>94</v>
      </c>
      <c r="H1469" s="37" t="s">
        <v>320</v>
      </c>
      <c r="I1469" s="37" t="s">
        <v>62</v>
      </c>
      <c r="J1469" s="37" t="s">
        <v>420</v>
      </c>
      <c r="K1469" s="37" t="s">
        <v>78</v>
      </c>
      <c r="L1469" s="37" t="s">
        <v>104</v>
      </c>
      <c r="M1469" s="37" t="s">
        <v>86</v>
      </c>
      <c r="N1469" s="37" t="s">
        <v>90</v>
      </c>
      <c r="O1469" s="38" t="n">
        <v>42289</v>
      </c>
      <c r="P1469" s="39" t="n">
        <v>3946000</v>
      </c>
      <c r="Q1469" s="37" t="n">
        <v>5</v>
      </c>
      <c r="R1469" s="37" t="s">
        <v>187</v>
      </c>
      <c r="S1469" s="37" t="s">
        <v>111</v>
      </c>
      <c r="T1469" s="37" t="s">
        <v>1268</v>
      </c>
      <c r="U1469" s="37" t="s">
        <v>52</v>
      </c>
      <c r="V1469" s="37" t="n">
        <f aca="false">IF(O1469="","",YEAR(O1469))</f>
        <v>2015</v>
      </c>
      <c r="W1469" s="37" t="str">
        <f aca="false">IF(E1469&lt;25,"21-24",IF(E1469&lt;30,"25-29",IF(E1469&lt;35,"30-34",IF(E1469&lt;40,"35-39",IF(E1469&lt;45,"40-44","45+")))))</f>
        <v>35-39</v>
      </c>
    </row>
    <row r="1470" customFormat="false" ht="15" hidden="false" customHeight="false" outlineLevel="0" collapsed="false">
      <c r="A1470" s="37" t="s">
        <v>1918</v>
      </c>
      <c r="B1470" s="37" t="s">
        <v>412</v>
      </c>
      <c r="C1470" s="37" t="s">
        <v>396</v>
      </c>
      <c r="D1470" s="37" t="s">
        <v>83</v>
      </c>
      <c r="E1470" s="37" t="n">
        <v>33</v>
      </c>
      <c r="F1470" s="37" t="s">
        <v>100</v>
      </c>
      <c r="G1470" s="37" t="s">
        <v>95</v>
      </c>
      <c r="H1470" s="37" t="s">
        <v>321</v>
      </c>
      <c r="I1470" s="37" t="s">
        <v>63</v>
      </c>
      <c r="J1470" s="37" t="s">
        <v>388</v>
      </c>
      <c r="K1470" s="37" t="s">
        <v>77</v>
      </c>
      <c r="L1470" s="37" t="s">
        <v>105</v>
      </c>
      <c r="M1470" s="37" t="s">
        <v>87</v>
      </c>
      <c r="N1470" s="37" t="s">
        <v>90</v>
      </c>
      <c r="O1470" s="38" t="n">
        <v>42191</v>
      </c>
      <c r="P1470" s="39" t="n">
        <v>1595000</v>
      </c>
      <c r="Q1470" s="37" t="n">
        <v>18</v>
      </c>
      <c r="R1470" s="37" t="s">
        <v>187</v>
      </c>
      <c r="S1470" s="37" t="s">
        <v>115</v>
      </c>
      <c r="T1470" s="37" t="s">
        <v>965</v>
      </c>
      <c r="U1470" s="37" t="s">
        <v>52</v>
      </c>
      <c r="V1470" s="37" t="n">
        <f aca="false">IF(O1470="","",YEAR(O1470))</f>
        <v>2015</v>
      </c>
      <c r="W1470" s="37" t="str">
        <f aca="false">IF(E1470&lt;25,"21-24",IF(E1470&lt;30,"25-29",IF(E1470&lt;35,"30-34",IF(E1470&lt;40,"35-39",IF(E1470&lt;45,"40-44","45+")))))</f>
        <v>30-34</v>
      </c>
    </row>
    <row r="1471" customFormat="false" ht="15" hidden="false" customHeight="false" outlineLevel="0" collapsed="false">
      <c r="A1471" s="37" t="s">
        <v>1919</v>
      </c>
      <c r="B1471" s="37" t="s">
        <v>488</v>
      </c>
      <c r="C1471" s="37" t="s">
        <v>453</v>
      </c>
      <c r="D1471" s="37" t="s">
        <v>82</v>
      </c>
      <c r="E1471" s="37" t="n">
        <v>25</v>
      </c>
      <c r="F1471" s="37" t="s">
        <v>101</v>
      </c>
      <c r="G1471" s="37" t="s">
        <v>96</v>
      </c>
      <c r="H1471" s="37" t="s">
        <v>321</v>
      </c>
      <c r="I1471" s="37" t="s">
        <v>63</v>
      </c>
      <c r="J1471" s="37" t="s">
        <v>626</v>
      </c>
      <c r="K1471" s="37" t="s">
        <v>77</v>
      </c>
      <c r="L1471" s="37" t="s">
        <v>104</v>
      </c>
      <c r="M1471" s="37" t="s">
        <v>88</v>
      </c>
      <c r="N1471" s="37" t="s">
        <v>90</v>
      </c>
      <c r="O1471" s="38" t="n">
        <v>45327</v>
      </c>
      <c r="P1471" s="39" t="n">
        <v>2407000</v>
      </c>
      <c r="Q1471" s="37" t="n">
        <v>3</v>
      </c>
      <c r="R1471" s="37" t="s">
        <v>187</v>
      </c>
      <c r="S1471" s="37" t="s">
        <v>112</v>
      </c>
      <c r="T1471" s="37" t="s">
        <v>802</v>
      </c>
      <c r="U1471" s="37" t="s">
        <v>52</v>
      </c>
      <c r="V1471" s="37" t="n">
        <f aca="false">IF(O1471="","",YEAR(O1471))</f>
        <v>2024</v>
      </c>
      <c r="W1471" s="37" t="str">
        <f aca="false">IF(E1471&lt;25,"21-24",IF(E1471&lt;30,"25-29",IF(E1471&lt;35,"30-34",IF(E1471&lt;40,"35-39",IF(E1471&lt;45,"40-44","45+")))))</f>
        <v>25-29</v>
      </c>
    </row>
    <row r="1472" customFormat="false" ht="15" hidden="false" customHeight="false" outlineLevel="0" collapsed="false">
      <c r="A1472" s="37" t="s">
        <v>1914</v>
      </c>
      <c r="B1472" s="37" t="s">
        <v>507</v>
      </c>
      <c r="C1472" s="37" t="s">
        <v>413</v>
      </c>
      <c r="D1472" s="37" t="s">
        <v>83</v>
      </c>
      <c r="E1472" s="37" t="n">
        <v>40</v>
      </c>
      <c r="F1472" s="37" t="s">
        <v>100</v>
      </c>
      <c r="G1472" s="37" t="s">
        <v>94</v>
      </c>
      <c r="H1472" s="37" t="s">
        <v>320</v>
      </c>
      <c r="I1472" s="37" t="s">
        <v>62</v>
      </c>
      <c r="J1472" s="37" t="s">
        <v>481</v>
      </c>
      <c r="K1472" s="37" t="s">
        <v>78</v>
      </c>
      <c r="L1472" s="37" t="s">
        <v>106</v>
      </c>
      <c r="M1472" s="37" t="s">
        <v>86</v>
      </c>
      <c r="N1472" s="37" t="s">
        <v>90</v>
      </c>
      <c r="O1472" s="38" t="n">
        <v>41949</v>
      </c>
      <c r="P1472" s="39" t="n">
        <v>2428000</v>
      </c>
      <c r="Q1472" s="37" t="n">
        <v>13</v>
      </c>
      <c r="R1472" s="37" t="s">
        <v>187</v>
      </c>
      <c r="S1472" s="37" t="s">
        <v>111</v>
      </c>
      <c r="T1472" s="37" t="s">
        <v>1568</v>
      </c>
      <c r="U1472" s="37" t="s">
        <v>52</v>
      </c>
      <c r="V1472" s="37" t="n">
        <f aca="false">IF(O1472="","",YEAR(O1472))</f>
        <v>2014</v>
      </c>
      <c r="W1472" s="37" t="str">
        <f aca="false">IF(E1472&lt;25,"21-24",IF(E1472&lt;30,"25-29",IF(E1472&lt;35,"30-34",IF(E1472&lt;40,"35-39",IF(E1472&lt;45,"40-44","45+")))))</f>
        <v>40-44</v>
      </c>
    </row>
    <row r="1473" customFormat="false" ht="15" hidden="false" customHeight="false" outlineLevel="0" collapsed="false">
      <c r="A1473" s="37" t="s">
        <v>773</v>
      </c>
      <c r="B1473" s="37" t="s">
        <v>410</v>
      </c>
      <c r="C1473" s="37" t="s">
        <v>484</v>
      </c>
      <c r="D1473" s="37" t="s">
        <v>83</v>
      </c>
      <c r="E1473" s="37" t="n">
        <v>40</v>
      </c>
      <c r="F1473" s="37" t="s">
        <v>100</v>
      </c>
      <c r="G1473" s="37" t="s">
        <v>95</v>
      </c>
      <c r="H1473" s="37" t="s">
        <v>323</v>
      </c>
      <c r="I1473" s="37" t="s">
        <v>65</v>
      </c>
      <c r="J1473" s="37" t="s">
        <v>500</v>
      </c>
      <c r="K1473" s="37" t="s">
        <v>78</v>
      </c>
      <c r="L1473" s="37" t="s">
        <v>105</v>
      </c>
      <c r="M1473" s="37" t="s">
        <v>86</v>
      </c>
      <c r="N1473" s="37" t="s">
        <v>90</v>
      </c>
      <c r="O1473" s="38" t="n">
        <v>42654</v>
      </c>
      <c r="P1473" s="39" t="n">
        <v>4377000</v>
      </c>
      <c r="Q1473" s="37" t="n">
        <v>14</v>
      </c>
      <c r="R1473" s="37" t="s">
        <v>185</v>
      </c>
      <c r="S1473" s="37" t="s">
        <v>115</v>
      </c>
      <c r="T1473" s="37" t="s">
        <v>538</v>
      </c>
      <c r="U1473" s="37" t="s">
        <v>52</v>
      </c>
      <c r="V1473" s="37" t="n">
        <f aca="false">IF(O1473="","",YEAR(O1473))</f>
        <v>2016</v>
      </c>
      <c r="W1473" s="37" t="str">
        <f aca="false">IF(E1473&lt;25,"21-24",IF(E1473&lt;30,"25-29",IF(E1473&lt;35,"30-34",IF(E1473&lt;40,"35-39",IF(E1473&lt;45,"40-44","45+")))))</f>
        <v>40-44</v>
      </c>
    </row>
    <row r="1474" customFormat="false" ht="15" hidden="false" customHeight="false" outlineLevel="0" collapsed="false">
      <c r="A1474" s="37" t="s">
        <v>1920</v>
      </c>
      <c r="B1474" s="37" t="s">
        <v>437</v>
      </c>
      <c r="C1474" s="37" t="s">
        <v>433</v>
      </c>
      <c r="D1474" s="37" t="s">
        <v>82</v>
      </c>
      <c r="E1474" s="37" t="n">
        <v>29</v>
      </c>
      <c r="F1474" s="37" t="s">
        <v>101</v>
      </c>
      <c r="G1474" s="37" t="s">
        <v>95</v>
      </c>
      <c r="H1474" s="37" t="s">
        <v>318</v>
      </c>
      <c r="I1474" s="37" t="s">
        <v>60</v>
      </c>
      <c r="J1474" s="37" t="s">
        <v>384</v>
      </c>
      <c r="K1474" s="37" t="s">
        <v>76</v>
      </c>
      <c r="L1474" s="37" t="s">
        <v>104</v>
      </c>
      <c r="M1474" s="37" t="s">
        <v>87</v>
      </c>
      <c r="N1474" s="37" t="s">
        <v>91</v>
      </c>
      <c r="O1474" s="38" t="n">
        <v>44071</v>
      </c>
      <c r="P1474" s="39" t="n">
        <v>1022000</v>
      </c>
      <c r="Q1474" s="37" t="n">
        <v>7</v>
      </c>
      <c r="R1474" s="37" t="s">
        <v>185</v>
      </c>
      <c r="S1474" s="37" t="s">
        <v>112</v>
      </c>
      <c r="T1474" s="37" t="s">
        <v>662</v>
      </c>
      <c r="U1474" s="37" t="s">
        <v>53</v>
      </c>
      <c r="V1474" s="37" t="n">
        <f aca="false">IF(O1474="","",YEAR(O1474))</f>
        <v>2020</v>
      </c>
      <c r="W1474" s="37" t="str">
        <f aca="false">IF(E1474&lt;25,"21-24",IF(E1474&lt;30,"25-29",IF(E1474&lt;35,"30-34",IF(E1474&lt;40,"35-39",IF(E1474&lt;45,"40-44","45+")))))</f>
        <v>25-29</v>
      </c>
    </row>
    <row r="1475" customFormat="false" ht="15" hidden="false" customHeight="false" outlineLevel="0" collapsed="false">
      <c r="A1475" s="37" t="s">
        <v>1921</v>
      </c>
      <c r="B1475" s="37" t="s">
        <v>402</v>
      </c>
      <c r="C1475" s="37" t="s">
        <v>453</v>
      </c>
      <c r="D1475" s="37" t="s">
        <v>82</v>
      </c>
      <c r="E1475" s="37" t="n">
        <v>24</v>
      </c>
      <c r="F1475" s="37" t="s">
        <v>100</v>
      </c>
      <c r="G1475" s="37" t="s">
        <v>94</v>
      </c>
      <c r="H1475" s="37" t="s">
        <v>325</v>
      </c>
      <c r="I1475" s="37" t="s">
        <v>67</v>
      </c>
      <c r="J1475" s="37" t="s">
        <v>357</v>
      </c>
      <c r="K1475" s="37" t="s">
        <v>75</v>
      </c>
      <c r="L1475" s="37" t="s">
        <v>106</v>
      </c>
      <c r="M1475" s="37" t="s">
        <v>86</v>
      </c>
      <c r="N1475" s="37" t="s">
        <v>90</v>
      </c>
      <c r="O1475" s="38" t="n">
        <v>45300</v>
      </c>
      <c r="P1475" s="39" t="n">
        <v>330000</v>
      </c>
      <c r="Q1475" s="37" t="n">
        <v>10</v>
      </c>
      <c r="R1475" s="37" t="s">
        <v>187</v>
      </c>
      <c r="S1475" s="37" t="s">
        <v>113</v>
      </c>
      <c r="T1475" s="37" t="s">
        <v>1212</v>
      </c>
      <c r="U1475" s="37" t="s">
        <v>52</v>
      </c>
      <c r="V1475" s="37" t="n">
        <f aca="false">IF(O1475="","",YEAR(O1475))</f>
        <v>2024</v>
      </c>
      <c r="W1475" s="37" t="str">
        <f aca="false">IF(E1475&lt;25,"21-24",IF(E1475&lt;30,"25-29",IF(E1475&lt;35,"30-34",IF(E1475&lt;40,"35-39",IF(E1475&lt;45,"40-44","45+")))))</f>
        <v>21-24</v>
      </c>
    </row>
    <row r="1476" customFormat="false" ht="15" hidden="false" customHeight="false" outlineLevel="0" collapsed="false">
      <c r="A1476" s="37" t="s">
        <v>1922</v>
      </c>
      <c r="B1476" s="37" t="s">
        <v>507</v>
      </c>
      <c r="C1476" s="37" t="s">
        <v>406</v>
      </c>
      <c r="D1476" s="37" t="s">
        <v>82</v>
      </c>
      <c r="E1476" s="37" t="n">
        <v>21</v>
      </c>
      <c r="F1476" s="37" t="s">
        <v>100</v>
      </c>
      <c r="G1476" s="37" t="s">
        <v>94</v>
      </c>
      <c r="H1476" s="37" t="s">
        <v>324</v>
      </c>
      <c r="I1476" s="37" t="s">
        <v>66</v>
      </c>
      <c r="J1476" s="37" t="s">
        <v>504</v>
      </c>
      <c r="K1476" s="37" t="s">
        <v>75</v>
      </c>
      <c r="L1476" s="37" t="s">
        <v>109</v>
      </c>
      <c r="M1476" s="37" t="s">
        <v>86</v>
      </c>
      <c r="N1476" s="37" t="s">
        <v>90</v>
      </c>
      <c r="O1476" s="38" t="n">
        <v>46242</v>
      </c>
      <c r="P1476" s="39" t="n">
        <v>386000</v>
      </c>
      <c r="Q1476" s="37" t="n">
        <v>7</v>
      </c>
      <c r="R1476" s="37" t="s">
        <v>187</v>
      </c>
      <c r="S1476" s="37" t="s">
        <v>115</v>
      </c>
      <c r="T1476" s="37" t="s">
        <v>808</v>
      </c>
      <c r="U1476" s="37" t="s">
        <v>52</v>
      </c>
      <c r="V1476" s="37" t="n">
        <f aca="false">IF(O1476="","",YEAR(O1476))</f>
        <v>2026</v>
      </c>
      <c r="W1476" s="37" t="str">
        <f aca="false">IF(E1476&lt;25,"21-24",IF(E1476&lt;30,"25-29",IF(E1476&lt;35,"30-34",IF(E1476&lt;40,"35-39",IF(E1476&lt;45,"40-44","45+")))))</f>
        <v>21-24</v>
      </c>
    </row>
    <row r="1477" customFormat="false" ht="15" hidden="false" customHeight="false" outlineLevel="0" collapsed="false">
      <c r="A1477" s="37" t="s">
        <v>1923</v>
      </c>
      <c r="B1477" s="37" t="s">
        <v>379</v>
      </c>
      <c r="C1477" s="37" t="s">
        <v>516</v>
      </c>
      <c r="D1477" s="37" t="s">
        <v>82</v>
      </c>
      <c r="E1477" s="37" t="n">
        <v>25</v>
      </c>
      <c r="F1477" s="37" t="s">
        <v>101</v>
      </c>
      <c r="G1477" s="37" t="s">
        <v>94</v>
      </c>
      <c r="H1477" s="37" t="s">
        <v>319</v>
      </c>
      <c r="I1477" s="37" t="s">
        <v>61</v>
      </c>
      <c r="J1477" s="37" t="s">
        <v>508</v>
      </c>
      <c r="K1477" s="37" t="s">
        <v>76</v>
      </c>
      <c r="L1477" s="37" t="s">
        <v>104</v>
      </c>
      <c r="M1477" s="37" t="s">
        <v>87</v>
      </c>
      <c r="N1477" s="37" t="s">
        <v>90</v>
      </c>
      <c r="O1477" s="38" t="n">
        <v>45455</v>
      </c>
      <c r="P1477" s="39" t="n">
        <v>1312000</v>
      </c>
      <c r="Q1477" s="37" t="n">
        <v>8</v>
      </c>
      <c r="R1477" s="37" t="s">
        <v>187</v>
      </c>
      <c r="S1477" s="37" t="s">
        <v>115</v>
      </c>
      <c r="T1477" s="37" t="s">
        <v>577</v>
      </c>
      <c r="U1477" s="37" t="s">
        <v>52</v>
      </c>
      <c r="V1477" s="37" t="n">
        <f aca="false">IF(O1477="","",YEAR(O1477))</f>
        <v>2024</v>
      </c>
      <c r="W1477" s="37" t="str">
        <f aca="false">IF(E1477&lt;25,"21-24",IF(E1477&lt;30,"25-29",IF(E1477&lt;35,"30-34",IF(E1477&lt;40,"35-39",IF(E1477&lt;45,"40-44","45+")))))</f>
        <v>25-29</v>
      </c>
    </row>
    <row r="1478" customFormat="false" ht="15" hidden="false" customHeight="false" outlineLevel="0" collapsed="false">
      <c r="A1478" s="37" t="s">
        <v>1924</v>
      </c>
      <c r="B1478" s="37" t="s">
        <v>402</v>
      </c>
      <c r="C1478" s="37" t="s">
        <v>365</v>
      </c>
      <c r="D1478" s="37" t="s">
        <v>82</v>
      </c>
      <c r="E1478" s="37" t="n">
        <v>35</v>
      </c>
      <c r="F1478" s="37" t="s">
        <v>101</v>
      </c>
      <c r="G1478" s="37" t="s">
        <v>94</v>
      </c>
      <c r="H1478" s="37" t="s">
        <v>322</v>
      </c>
      <c r="I1478" s="37" t="s">
        <v>64</v>
      </c>
      <c r="J1478" s="37" t="s">
        <v>440</v>
      </c>
      <c r="K1478" s="37" t="s">
        <v>76</v>
      </c>
      <c r="L1478" s="37" t="s">
        <v>104</v>
      </c>
      <c r="M1478" s="37" t="s">
        <v>88</v>
      </c>
      <c r="N1478" s="37" t="s">
        <v>90</v>
      </c>
      <c r="O1478" s="38" t="n">
        <v>41965</v>
      </c>
      <c r="P1478" s="39" t="n">
        <v>1105000</v>
      </c>
      <c r="Q1478" s="37" t="n">
        <v>7</v>
      </c>
      <c r="R1478" s="37" t="s">
        <v>187</v>
      </c>
      <c r="S1478" s="37" t="s">
        <v>113</v>
      </c>
      <c r="T1478" s="37" t="s">
        <v>1267</v>
      </c>
      <c r="U1478" s="37" t="s">
        <v>52</v>
      </c>
      <c r="V1478" s="37" t="n">
        <f aca="false">IF(O1478="","",YEAR(O1478))</f>
        <v>2014</v>
      </c>
      <c r="W1478" s="37" t="str">
        <f aca="false">IF(E1478&lt;25,"21-24",IF(E1478&lt;30,"25-29",IF(E1478&lt;35,"30-34",IF(E1478&lt;40,"35-39",IF(E1478&lt;45,"40-44","45+")))))</f>
        <v>35-39</v>
      </c>
    </row>
    <row r="1479" customFormat="false" ht="15" hidden="false" customHeight="false" outlineLevel="0" collapsed="false">
      <c r="A1479" s="37" t="s">
        <v>1925</v>
      </c>
      <c r="B1479" s="37" t="s">
        <v>468</v>
      </c>
      <c r="C1479" s="37" t="s">
        <v>356</v>
      </c>
      <c r="D1479" s="37" t="s">
        <v>83</v>
      </c>
      <c r="E1479" s="37" t="n">
        <v>29</v>
      </c>
      <c r="F1479" s="37" t="s">
        <v>100</v>
      </c>
      <c r="G1479" s="37" t="s">
        <v>95</v>
      </c>
      <c r="H1479" s="37" t="s">
        <v>325</v>
      </c>
      <c r="I1479" s="37" t="s">
        <v>67</v>
      </c>
      <c r="J1479" s="37" t="s">
        <v>357</v>
      </c>
      <c r="K1479" s="37" t="s">
        <v>75</v>
      </c>
      <c r="L1479" s="37" t="s">
        <v>105</v>
      </c>
      <c r="M1479" s="37" t="s">
        <v>87</v>
      </c>
      <c r="N1479" s="37" t="s">
        <v>90</v>
      </c>
      <c r="O1479" s="38" t="n">
        <v>43730</v>
      </c>
      <c r="P1479" s="39" t="n">
        <v>427000</v>
      </c>
      <c r="Q1479" s="37" t="n">
        <v>1</v>
      </c>
      <c r="R1479" s="37" t="s">
        <v>187</v>
      </c>
      <c r="S1479" s="37" t="s">
        <v>111</v>
      </c>
      <c r="T1479" s="37" t="s">
        <v>582</v>
      </c>
      <c r="U1479" s="37" t="s">
        <v>52</v>
      </c>
      <c r="V1479" s="37" t="n">
        <f aca="false">IF(O1479="","",YEAR(O1479))</f>
        <v>2019</v>
      </c>
      <c r="W1479" s="37" t="str">
        <f aca="false">IF(E1479&lt;25,"21-24",IF(E1479&lt;30,"25-29",IF(E1479&lt;35,"30-34",IF(E1479&lt;40,"35-39",IF(E1479&lt;45,"40-44","45+")))))</f>
        <v>25-29</v>
      </c>
    </row>
    <row r="1480" customFormat="false" ht="15" hidden="false" customHeight="false" outlineLevel="0" collapsed="false">
      <c r="A1480" s="37" t="s">
        <v>1926</v>
      </c>
      <c r="B1480" s="37" t="s">
        <v>572</v>
      </c>
      <c r="C1480" s="37" t="s">
        <v>429</v>
      </c>
      <c r="D1480" s="37" t="s">
        <v>82</v>
      </c>
      <c r="E1480" s="37" t="n">
        <v>29</v>
      </c>
      <c r="F1480" s="37" t="s">
        <v>100</v>
      </c>
      <c r="G1480" s="37" t="s">
        <v>94</v>
      </c>
      <c r="H1480" s="37" t="s">
        <v>318</v>
      </c>
      <c r="I1480" s="37" t="s">
        <v>60</v>
      </c>
      <c r="J1480" s="37" t="s">
        <v>384</v>
      </c>
      <c r="K1480" s="37" t="s">
        <v>76</v>
      </c>
      <c r="L1480" s="37" t="s">
        <v>107</v>
      </c>
      <c r="M1480" s="37" t="s">
        <v>88</v>
      </c>
      <c r="N1480" s="37" t="s">
        <v>90</v>
      </c>
      <c r="O1480" s="38" t="n">
        <v>44836</v>
      </c>
      <c r="P1480" s="39" t="n">
        <v>664000</v>
      </c>
      <c r="Q1480" s="37" t="n">
        <v>7</v>
      </c>
      <c r="R1480" s="37" t="s">
        <v>187</v>
      </c>
      <c r="S1480" s="37" t="s">
        <v>111</v>
      </c>
      <c r="T1480" s="37" t="s">
        <v>1126</v>
      </c>
      <c r="U1480" s="37" t="s">
        <v>52</v>
      </c>
      <c r="V1480" s="37" t="n">
        <f aca="false">IF(O1480="","",YEAR(O1480))</f>
        <v>2022</v>
      </c>
      <c r="W1480" s="37" t="str">
        <f aca="false">IF(E1480&lt;25,"21-24",IF(E1480&lt;30,"25-29",IF(E1480&lt;35,"30-34",IF(E1480&lt;40,"35-39",IF(E1480&lt;45,"40-44","45+")))))</f>
        <v>25-29</v>
      </c>
    </row>
    <row r="1481" customFormat="false" ht="15" hidden="false" customHeight="false" outlineLevel="0" collapsed="false">
      <c r="A1481" s="37" t="s">
        <v>1927</v>
      </c>
      <c r="B1481" s="37" t="s">
        <v>419</v>
      </c>
      <c r="C1481" s="37" t="s">
        <v>370</v>
      </c>
      <c r="D1481" s="37" t="s">
        <v>83</v>
      </c>
      <c r="E1481" s="37" t="n">
        <v>30</v>
      </c>
      <c r="F1481" s="37" t="s">
        <v>101</v>
      </c>
      <c r="G1481" s="37" t="s">
        <v>95</v>
      </c>
      <c r="H1481" s="37" t="s">
        <v>322</v>
      </c>
      <c r="I1481" s="37" t="s">
        <v>64</v>
      </c>
      <c r="J1481" s="37" t="s">
        <v>440</v>
      </c>
      <c r="K1481" s="37" t="s">
        <v>76</v>
      </c>
      <c r="L1481" s="37" t="s">
        <v>104</v>
      </c>
      <c r="M1481" s="37" t="s">
        <v>86</v>
      </c>
      <c r="N1481" s="37" t="s">
        <v>90</v>
      </c>
      <c r="O1481" s="38" t="n">
        <v>44295</v>
      </c>
      <c r="P1481" s="39" t="n">
        <v>726000</v>
      </c>
      <c r="Q1481" s="37" t="n">
        <v>10</v>
      </c>
      <c r="R1481" s="37" t="s">
        <v>185</v>
      </c>
      <c r="S1481" s="37" t="s">
        <v>112</v>
      </c>
      <c r="T1481" s="37" t="s">
        <v>1266</v>
      </c>
      <c r="U1481" s="37" t="s">
        <v>53</v>
      </c>
      <c r="V1481" s="37" t="n">
        <f aca="false">IF(O1481="","",YEAR(O1481))</f>
        <v>2021</v>
      </c>
      <c r="W1481" s="37" t="str">
        <f aca="false">IF(E1481&lt;25,"21-24",IF(E1481&lt;30,"25-29",IF(E1481&lt;35,"30-34",IF(E1481&lt;40,"35-39",IF(E1481&lt;45,"40-44","45+")))))</f>
        <v>30-34</v>
      </c>
    </row>
    <row r="1482" customFormat="false" ht="15" hidden="false" customHeight="false" outlineLevel="0" collapsed="false">
      <c r="A1482" s="37" t="s">
        <v>1928</v>
      </c>
      <c r="B1482" s="37" t="s">
        <v>503</v>
      </c>
      <c r="C1482" s="37" t="s">
        <v>469</v>
      </c>
      <c r="D1482" s="37" t="s">
        <v>83</v>
      </c>
      <c r="E1482" s="37" t="n">
        <v>38</v>
      </c>
      <c r="F1482" s="37" t="s">
        <v>101</v>
      </c>
      <c r="G1482" s="37" t="s">
        <v>94</v>
      </c>
      <c r="H1482" s="37" t="s">
        <v>318</v>
      </c>
      <c r="I1482" s="37" t="s">
        <v>60</v>
      </c>
      <c r="J1482" s="37" t="s">
        <v>470</v>
      </c>
      <c r="K1482" s="37" t="s">
        <v>77</v>
      </c>
      <c r="L1482" s="37" t="s">
        <v>106</v>
      </c>
      <c r="M1482" s="37" t="s">
        <v>87</v>
      </c>
      <c r="N1482" s="37" t="s">
        <v>90</v>
      </c>
      <c r="O1482" s="38" t="n">
        <v>42839</v>
      </c>
      <c r="P1482" s="39" t="n">
        <v>1538000</v>
      </c>
      <c r="Q1482" s="37" t="n">
        <v>3</v>
      </c>
      <c r="R1482" s="37" t="s">
        <v>185</v>
      </c>
      <c r="S1482" s="37" t="s">
        <v>111</v>
      </c>
      <c r="T1482" s="37" t="s">
        <v>394</v>
      </c>
      <c r="U1482" s="37" t="s">
        <v>52</v>
      </c>
      <c r="V1482" s="37" t="n">
        <f aca="false">IF(O1482="","",YEAR(O1482))</f>
        <v>2017</v>
      </c>
      <c r="W1482" s="37" t="str">
        <f aca="false">IF(E1482&lt;25,"21-24",IF(E1482&lt;30,"25-29",IF(E1482&lt;35,"30-34",IF(E1482&lt;40,"35-39",IF(E1482&lt;45,"40-44","45+")))))</f>
        <v>35-39</v>
      </c>
    </row>
    <row r="1483" customFormat="false" ht="15" hidden="false" customHeight="false" outlineLevel="0" collapsed="false">
      <c r="A1483" s="37" t="s">
        <v>1929</v>
      </c>
      <c r="B1483" s="37" t="s">
        <v>412</v>
      </c>
      <c r="C1483" s="37" t="s">
        <v>370</v>
      </c>
      <c r="D1483" s="37" t="s">
        <v>82</v>
      </c>
      <c r="E1483" s="37" t="n">
        <v>27</v>
      </c>
      <c r="F1483" s="37" t="s">
        <v>100</v>
      </c>
      <c r="G1483" s="37" t="s">
        <v>94</v>
      </c>
      <c r="H1483" s="37" t="s">
        <v>318</v>
      </c>
      <c r="I1483" s="37" t="s">
        <v>60</v>
      </c>
      <c r="J1483" s="37" t="s">
        <v>470</v>
      </c>
      <c r="K1483" s="37" t="s">
        <v>77</v>
      </c>
      <c r="L1483" s="37" t="s">
        <v>105</v>
      </c>
      <c r="M1483" s="37" t="s">
        <v>87</v>
      </c>
      <c r="N1483" s="37" t="s">
        <v>90</v>
      </c>
      <c r="O1483" s="38" t="n">
        <v>45400</v>
      </c>
      <c r="P1483" s="39" t="n">
        <v>2476000</v>
      </c>
      <c r="Q1483" s="37" t="n">
        <v>10</v>
      </c>
      <c r="R1483" s="37" t="s">
        <v>187</v>
      </c>
      <c r="S1483" s="37" t="s">
        <v>111</v>
      </c>
      <c r="T1483" s="37" t="s">
        <v>1012</v>
      </c>
      <c r="U1483" s="37" t="s">
        <v>52</v>
      </c>
      <c r="V1483" s="37" t="n">
        <f aca="false">IF(O1483="","",YEAR(O1483))</f>
        <v>2024</v>
      </c>
      <c r="W1483" s="37" t="str">
        <f aca="false">IF(E1483&lt;25,"21-24",IF(E1483&lt;30,"25-29",IF(E1483&lt;35,"30-34",IF(E1483&lt;40,"35-39",IF(E1483&lt;45,"40-44","45+")))))</f>
        <v>25-29</v>
      </c>
    </row>
    <row r="1484" customFormat="false" ht="15" hidden="false" customHeight="false" outlineLevel="0" collapsed="false">
      <c r="A1484" s="37" t="s">
        <v>1930</v>
      </c>
      <c r="B1484" s="37" t="s">
        <v>402</v>
      </c>
      <c r="C1484" s="37" t="s">
        <v>383</v>
      </c>
      <c r="D1484" s="37" t="s">
        <v>83</v>
      </c>
      <c r="E1484" s="37" t="n">
        <v>21</v>
      </c>
      <c r="F1484" s="37" t="s">
        <v>101</v>
      </c>
      <c r="G1484" s="37" t="s">
        <v>96</v>
      </c>
      <c r="H1484" s="37" t="s">
        <v>319</v>
      </c>
      <c r="I1484" s="37" t="s">
        <v>61</v>
      </c>
      <c r="J1484" s="37" t="s">
        <v>508</v>
      </c>
      <c r="K1484" s="37" t="s">
        <v>76</v>
      </c>
      <c r="L1484" s="37" t="s">
        <v>105</v>
      </c>
      <c r="M1484" s="37" t="s">
        <v>86</v>
      </c>
      <c r="N1484" s="37" t="s">
        <v>90</v>
      </c>
      <c r="O1484" s="38" t="n">
        <v>46245</v>
      </c>
      <c r="P1484" s="39" t="n">
        <v>1076000</v>
      </c>
      <c r="Q1484" s="37" t="n">
        <v>2</v>
      </c>
      <c r="R1484" s="37" t="s">
        <v>185</v>
      </c>
      <c r="S1484" s="37" t="s">
        <v>111</v>
      </c>
      <c r="T1484" s="37" t="s">
        <v>1107</v>
      </c>
      <c r="U1484" s="37" t="s">
        <v>53</v>
      </c>
      <c r="V1484" s="37" t="n">
        <f aca="false">IF(O1484="","",YEAR(O1484))</f>
        <v>2026</v>
      </c>
      <c r="W1484" s="37" t="str">
        <f aca="false">IF(E1484&lt;25,"21-24",IF(E1484&lt;30,"25-29",IF(E1484&lt;35,"30-34",IF(E1484&lt;40,"35-39",IF(E1484&lt;45,"40-44","45+")))))</f>
        <v>21-24</v>
      </c>
    </row>
    <row r="1485" customFormat="false" ht="15" hidden="false" customHeight="false" outlineLevel="0" collapsed="false">
      <c r="A1485" s="37" t="s">
        <v>1931</v>
      </c>
      <c r="B1485" s="37" t="s">
        <v>479</v>
      </c>
      <c r="C1485" s="37" t="s">
        <v>429</v>
      </c>
      <c r="D1485" s="37" t="s">
        <v>83</v>
      </c>
      <c r="E1485" s="37" t="n">
        <v>31</v>
      </c>
      <c r="F1485" s="37" t="s">
        <v>100</v>
      </c>
      <c r="G1485" s="37" t="s">
        <v>96</v>
      </c>
      <c r="H1485" s="37" t="s">
        <v>320</v>
      </c>
      <c r="I1485" s="37" t="s">
        <v>62</v>
      </c>
      <c r="J1485" s="37" t="s">
        <v>352</v>
      </c>
      <c r="K1485" s="37" t="s">
        <v>75</v>
      </c>
      <c r="L1485" s="37" t="s">
        <v>106</v>
      </c>
      <c r="M1485" s="37" t="s">
        <v>86</v>
      </c>
      <c r="N1485" s="37" t="s">
        <v>90</v>
      </c>
      <c r="O1485" s="38" t="n">
        <v>43565</v>
      </c>
      <c r="P1485" s="39" t="n">
        <v>359000</v>
      </c>
      <c r="Q1485" s="37" t="n">
        <v>4</v>
      </c>
      <c r="R1485" s="37" t="s">
        <v>187</v>
      </c>
      <c r="S1485" s="37" t="s">
        <v>111</v>
      </c>
      <c r="T1485" s="37" t="s">
        <v>621</v>
      </c>
      <c r="U1485" s="37" t="s">
        <v>53</v>
      </c>
      <c r="V1485" s="37" t="n">
        <f aca="false">IF(O1485="","",YEAR(O1485))</f>
        <v>2019</v>
      </c>
      <c r="W1485" s="37" t="str">
        <f aca="false">IF(E1485&lt;25,"21-24",IF(E1485&lt;30,"25-29",IF(E1485&lt;35,"30-34",IF(E1485&lt;40,"35-39",IF(E1485&lt;45,"40-44","45+")))))</f>
        <v>30-34</v>
      </c>
    </row>
    <row r="1486" customFormat="false" ht="15" hidden="false" customHeight="false" outlineLevel="0" collapsed="false">
      <c r="A1486" s="37" t="s">
        <v>1932</v>
      </c>
      <c r="B1486" s="37" t="s">
        <v>412</v>
      </c>
      <c r="C1486" s="37" t="s">
        <v>387</v>
      </c>
      <c r="D1486" s="37" t="s">
        <v>83</v>
      </c>
      <c r="E1486" s="37" t="n">
        <v>30</v>
      </c>
      <c r="F1486" s="37" t="s">
        <v>100</v>
      </c>
      <c r="G1486" s="37" t="s">
        <v>97</v>
      </c>
      <c r="H1486" s="37" t="s">
        <v>319</v>
      </c>
      <c r="I1486" s="37" t="s">
        <v>61</v>
      </c>
      <c r="J1486" s="37" t="s">
        <v>573</v>
      </c>
      <c r="K1486" s="37" t="s">
        <v>77</v>
      </c>
      <c r="L1486" s="37" t="s">
        <v>104</v>
      </c>
      <c r="M1486" s="37" t="s">
        <v>87</v>
      </c>
      <c r="N1486" s="37" t="s">
        <v>90</v>
      </c>
      <c r="O1486" s="38" t="n">
        <v>46140</v>
      </c>
      <c r="P1486" s="39" t="n">
        <v>1625000</v>
      </c>
      <c r="Q1486" s="37" t="n">
        <v>7</v>
      </c>
      <c r="R1486" s="37" t="s">
        <v>187</v>
      </c>
      <c r="S1486" s="37" t="s">
        <v>111</v>
      </c>
      <c r="T1486" s="37" t="s">
        <v>743</v>
      </c>
      <c r="U1486" s="37" t="s">
        <v>53</v>
      </c>
      <c r="V1486" s="37" t="n">
        <f aca="false">IF(O1486="","",YEAR(O1486))</f>
        <v>2026</v>
      </c>
      <c r="W1486" s="37" t="str">
        <f aca="false">IF(E1486&lt;25,"21-24",IF(E1486&lt;30,"25-29",IF(E1486&lt;35,"30-34",IF(E1486&lt;40,"35-39",IF(E1486&lt;45,"40-44","45+")))))</f>
        <v>30-34</v>
      </c>
    </row>
    <row r="1487" customFormat="false" ht="15" hidden="false" customHeight="false" outlineLevel="0" collapsed="false">
      <c r="A1487" s="37" t="s">
        <v>1933</v>
      </c>
      <c r="B1487" s="37" t="s">
        <v>474</v>
      </c>
      <c r="C1487" s="37" t="s">
        <v>484</v>
      </c>
      <c r="D1487" s="37" t="s">
        <v>82</v>
      </c>
      <c r="E1487" s="37" t="n">
        <v>30</v>
      </c>
      <c r="F1487" s="37" t="s">
        <v>100</v>
      </c>
      <c r="G1487" s="37" t="s">
        <v>95</v>
      </c>
      <c r="H1487" s="37" t="s">
        <v>318</v>
      </c>
      <c r="I1487" s="37" t="s">
        <v>60</v>
      </c>
      <c r="J1487" s="37" t="s">
        <v>366</v>
      </c>
      <c r="K1487" s="37" t="s">
        <v>76</v>
      </c>
      <c r="L1487" s="37" t="s">
        <v>106</v>
      </c>
      <c r="M1487" s="37" t="s">
        <v>88</v>
      </c>
      <c r="N1487" s="37" t="s">
        <v>90</v>
      </c>
      <c r="O1487" s="38" t="n">
        <v>43384</v>
      </c>
      <c r="P1487" s="39" t="n">
        <v>1249000</v>
      </c>
      <c r="Q1487" s="37" t="n">
        <v>11</v>
      </c>
      <c r="R1487" s="37" t="s">
        <v>187</v>
      </c>
      <c r="S1487" s="37" t="s">
        <v>115</v>
      </c>
      <c r="T1487" s="37" t="s">
        <v>1497</v>
      </c>
      <c r="U1487" s="37" t="s">
        <v>52</v>
      </c>
      <c r="V1487" s="37" t="n">
        <f aca="false">IF(O1487="","",YEAR(O1487))</f>
        <v>2018</v>
      </c>
      <c r="W1487" s="37" t="str">
        <f aca="false">IF(E1487&lt;25,"21-24",IF(E1487&lt;30,"25-29",IF(E1487&lt;35,"30-34",IF(E1487&lt;40,"35-39",IF(E1487&lt;45,"40-44","45+")))))</f>
        <v>30-34</v>
      </c>
    </row>
    <row r="1488" customFormat="false" ht="15" hidden="false" customHeight="false" outlineLevel="0" collapsed="false">
      <c r="A1488" s="37" t="s">
        <v>1934</v>
      </c>
      <c r="B1488" s="37" t="s">
        <v>641</v>
      </c>
      <c r="C1488" s="37" t="s">
        <v>365</v>
      </c>
      <c r="D1488" s="37" t="s">
        <v>82</v>
      </c>
      <c r="E1488" s="37" t="n">
        <v>24</v>
      </c>
      <c r="F1488" s="37" t="s">
        <v>101</v>
      </c>
      <c r="G1488" s="37" t="s">
        <v>97</v>
      </c>
      <c r="H1488" s="37" t="s">
        <v>322</v>
      </c>
      <c r="I1488" s="37" t="s">
        <v>64</v>
      </c>
      <c r="J1488" s="37" t="s">
        <v>461</v>
      </c>
      <c r="K1488" s="37" t="s">
        <v>75</v>
      </c>
      <c r="L1488" s="37" t="s">
        <v>109</v>
      </c>
      <c r="M1488" s="37" t="s">
        <v>88</v>
      </c>
      <c r="N1488" s="37" t="s">
        <v>91</v>
      </c>
      <c r="O1488" s="38" t="n">
        <v>45683</v>
      </c>
      <c r="P1488" s="39" t="n">
        <v>429000</v>
      </c>
      <c r="Q1488" s="37" t="n">
        <v>3</v>
      </c>
      <c r="R1488" s="37" t="s">
        <v>187</v>
      </c>
      <c r="S1488" s="37" t="s">
        <v>112</v>
      </c>
      <c r="T1488" s="37" t="s">
        <v>441</v>
      </c>
      <c r="U1488" s="37" t="s">
        <v>53</v>
      </c>
      <c r="V1488" s="37" t="n">
        <f aca="false">IF(O1488="","",YEAR(O1488))</f>
        <v>2025</v>
      </c>
      <c r="W1488" s="37" t="str">
        <f aca="false">IF(E1488&lt;25,"21-24",IF(E1488&lt;30,"25-29",IF(E1488&lt;35,"30-34",IF(E1488&lt;40,"35-39",IF(E1488&lt;45,"40-44","45+")))))</f>
        <v>21-24</v>
      </c>
    </row>
    <row r="1489" customFormat="false" ht="15" hidden="false" customHeight="false" outlineLevel="0" collapsed="false">
      <c r="A1489" s="37" t="s">
        <v>1935</v>
      </c>
      <c r="B1489" s="37" t="s">
        <v>479</v>
      </c>
      <c r="C1489" s="37" t="s">
        <v>484</v>
      </c>
      <c r="D1489" s="37" t="s">
        <v>83</v>
      </c>
      <c r="E1489" s="37" t="n">
        <v>45</v>
      </c>
      <c r="F1489" s="37" t="s">
        <v>100</v>
      </c>
      <c r="G1489" s="37" t="s">
        <v>94</v>
      </c>
      <c r="H1489" s="37" t="s">
        <v>320</v>
      </c>
      <c r="I1489" s="37" t="s">
        <v>62</v>
      </c>
      <c r="J1489" s="37" t="s">
        <v>481</v>
      </c>
      <c r="K1489" s="37" t="s">
        <v>78</v>
      </c>
      <c r="L1489" s="37" t="s">
        <v>104</v>
      </c>
      <c r="M1489" s="37" t="s">
        <v>86</v>
      </c>
      <c r="N1489" s="37" t="s">
        <v>90</v>
      </c>
      <c r="O1489" s="38" t="n">
        <v>42438</v>
      </c>
      <c r="P1489" s="39" t="n">
        <v>3643000</v>
      </c>
      <c r="Q1489" s="37" t="n">
        <v>5</v>
      </c>
      <c r="R1489" s="37" t="s">
        <v>185</v>
      </c>
      <c r="S1489" s="37" t="s">
        <v>115</v>
      </c>
      <c r="T1489" s="37" t="s">
        <v>1519</v>
      </c>
      <c r="U1489" s="37" t="s">
        <v>52</v>
      </c>
      <c r="V1489" s="37" t="n">
        <f aca="false">IF(O1489="","",YEAR(O1489))</f>
        <v>2016</v>
      </c>
      <c r="W1489" s="37" t="str">
        <f aca="false">IF(E1489&lt;25,"21-24",IF(E1489&lt;30,"25-29",IF(E1489&lt;35,"30-34",IF(E1489&lt;40,"35-39",IF(E1489&lt;45,"40-44","45+")))))</f>
        <v>45+</v>
      </c>
    </row>
    <row r="1490" customFormat="false" ht="15" hidden="false" customHeight="false" outlineLevel="0" collapsed="false">
      <c r="A1490" s="37" t="s">
        <v>763</v>
      </c>
      <c r="B1490" s="37" t="s">
        <v>479</v>
      </c>
      <c r="C1490" s="37" t="s">
        <v>392</v>
      </c>
      <c r="D1490" s="37" t="s">
        <v>82</v>
      </c>
      <c r="E1490" s="37" t="n">
        <v>46</v>
      </c>
      <c r="F1490" s="37" t="s">
        <v>101</v>
      </c>
      <c r="G1490" s="37" t="s">
        <v>95</v>
      </c>
      <c r="H1490" s="37" t="s">
        <v>320</v>
      </c>
      <c r="I1490" s="37" t="s">
        <v>62</v>
      </c>
      <c r="J1490" s="37" t="s">
        <v>485</v>
      </c>
      <c r="K1490" s="37" t="s">
        <v>78</v>
      </c>
      <c r="L1490" s="37" t="s">
        <v>105</v>
      </c>
      <c r="M1490" s="37" t="s">
        <v>86</v>
      </c>
      <c r="N1490" s="37" t="s">
        <v>92</v>
      </c>
      <c r="O1490" s="38" t="n">
        <v>44631</v>
      </c>
      <c r="P1490" s="39" t="n">
        <v>4771000</v>
      </c>
      <c r="Q1490" s="37" t="n">
        <v>3</v>
      </c>
      <c r="R1490" s="37" t="s">
        <v>187</v>
      </c>
      <c r="S1490" s="37" t="s">
        <v>111</v>
      </c>
      <c r="T1490" s="37" t="s">
        <v>561</v>
      </c>
      <c r="U1490" s="37" t="s">
        <v>52</v>
      </c>
      <c r="V1490" s="37" t="n">
        <f aca="false">IF(O1490="","",YEAR(O1490))</f>
        <v>2022</v>
      </c>
      <c r="W1490" s="37" t="str">
        <f aca="false">IF(E1490&lt;25,"21-24",IF(E1490&lt;30,"25-29",IF(E1490&lt;35,"30-34",IF(E1490&lt;40,"35-39",IF(E1490&lt;45,"40-44","45+")))))</f>
        <v>45+</v>
      </c>
    </row>
    <row r="1491" customFormat="false" ht="15" hidden="false" customHeight="false" outlineLevel="0" collapsed="false">
      <c r="A1491" s="37" t="s">
        <v>1936</v>
      </c>
      <c r="B1491" s="37" t="s">
        <v>402</v>
      </c>
      <c r="C1491" s="37" t="s">
        <v>469</v>
      </c>
      <c r="D1491" s="37" t="s">
        <v>83</v>
      </c>
      <c r="E1491" s="37" t="n">
        <v>40</v>
      </c>
      <c r="F1491" s="37" t="s">
        <v>101</v>
      </c>
      <c r="G1491" s="37" t="s">
        <v>96</v>
      </c>
      <c r="H1491" s="37" t="s">
        <v>321</v>
      </c>
      <c r="I1491" s="37" t="s">
        <v>63</v>
      </c>
      <c r="J1491" s="37" t="s">
        <v>388</v>
      </c>
      <c r="K1491" s="37" t="s">
        <v>77</v>
      </c>
      <c r="L1491" s="37" t="s">
        <v>106</v>
      </c>
      <c r="M1491" s="37" t="s">
        <v>86</v>
      </c>
      <c r="N1491" s="37" t="s">
        <v>90</v>
      </c>
      <c r="O1491" s="38" t="n">
        <v>45276</v>
      </c>
      <c r="P1491" s="39" t="n">
        <v>2004000</v>
      </c>
      <c r="Q1491" s="37" t="n">
        <v>12</v>
      </c>
      <c r="R1491" s="37" t="s">
        <v>187</v>
      </c>
      <c r="S1491" s="37" t="s">
        <v>113</v>
      </c>
      <c r="T1491" s="37" t="s">
        <v>951</v>
      </c>
      <c r="U1491" s="37" t="s">
        <v>52</v>
      </c>
      <c r="V1491" s="37" t="n">
        <f aca="false">IF(O1491="","",YEAR(O1491))</f>
        <v>2023</v>
      </c>
      <c r="W1491" s="37" t="str">
        <f aca="false">IF(E1491&lt;25,"21-24",IF(E1491&lt;30,"25-29",IF(E1491&lt;35,"30-34",IF(E1491&lt;40,"35-39",IF(E1491&lt;45,"40-44","45+")))))</f>
        <v>40-44</v>
      </c>
    </row>
    <row r="1492" customFormat="false" ht="15" hidden="false" customHeight="false" outlineLevel="0" collapsed="false">
      <c r="A1492" s="37" t="s">
        <v>1937</v>
      </c>
      <c r="B1492" s="37" t="s">
        <v>410</v>
      </c>
      <c r="C1492" s="37" t="s">
        <v>375</v>
      </c>
      <c r="D1492" s="37" t="s">
        <v>82</v>
      </c>
      <c r="E1492" s="37" t="n">
        <v>21</v>
      </c>
      <c r="F1492" s="37" t="s">
        <v>100</v>
      </c>
      <c r="G1492" s="37" t="s">
        <v>94</v>
      </c>
      <c r="H1492" s="37" t="s">
        <v>318</v>
      </c>
      <c r="I1492" s="37" t="s">
        <v>60</v>
      </c>
      <c r="J1492" s="37" t="s">
        <v>384</v>
      </c>
      <c r="K1492" s="37" t="s">
        <v>76</v>
      </c>
      <c r="L1492" s="37" t="s">
        <v>106</v>
      </c>
      <c r="M1492" s="37" t="s">
        <v>88</v>
      </c>
      <c r="N1492" s="37" t="s">
        <v>90</v>
      </c>
      <c r="O1492" s="38" t="n">
        <v>46244</v>
      </c>
      <c r="P1492" s="39" t="n">
        <v>1222000</v>
      </c>
      <c r="Q1492" s="37" t="n">
        <v>9</v>
      </c>
      <c r="R1492" s="37" t="s">
        <v>187</v>
      </c>
      <c r="S1492" s="37" t="s">
        <v>113</v>
      </c>
      <c r="T1492" s="37" t="s">
        <v>400</v>
      </c>
      <c r="U1492" s="37" t="s">
        <v>52</v>
      </c>
      <c r="V1492" s="37" t="n">
        <f aca="false">IF(O1492="","",YEAR(O1492))</f>
        <v>2026</v>
      </c>
      <c r="W1492" s="37" t="str">
        <f aca="false">IF(E1492&lt;25,"21-24",IF(E1492&lt;30,"25-29",IF(E1492&lt;35,"30-34",IF(E1492&lt;40,"35-39",IF(E1492&lt;45,"40-44","45+")))))</f>
        <v>21-24</v>
      </c>
    </row>
    <row r="1493" customFormat="false" ht="15" hidden="false" customHeight="false" outlineLevel="0" collapsed="false">
      <c r="A1493" s="37" t="s">
        <v>1938</v>
      </c>
      <c r="B1493" s="37" t="s">
        <v>374</v>
      </c>
      <c r="C1493" s="37" t="s">
        <v>469</v>
      </c>
      <c r="D1493" s="37" t="s">
        <v>82</v>
      </c>
      <c r="E1493" s="37" t="n">
        <v>34</v>
      </c>
      <c r="F1493" s="37" t="s">
        <v>101</v>
      </c>
      <c r="G1493" s="37" t="s">
        <v>94</v>
      </c>
      <c r="H1493" s="37" t="s">
        <v>318</v>
      </c>
      <c r="I1493" s="37" t="s">
        <v>60</v>
      </c>
      <c r="J1493" s="37" t="s">
        <v>393</v>
      </c>
      <c r="K1493" s="37" t="s">
        <v>77</v>
      </c>
      <c r="L1493" s="37" t="s">
        <v>104</v>
      </c>
      <c r="M1493" s="37" t="s">
        <v>88</v>
      </c>
      <c r="N1493" s="37" t="s">
        <v>90</v>
      </c>
      <c r="O1493" s="38" t="n">
        <v>44960</v>
      </c>
      <c r="P1493" s="39" t="n">
        <v>1929000</v>
      </c>
      <c r="Q1493" s="37" t="n">
        <v>20</v>
      </c>
      <c r="R1493" s="37" t="s">
        <v>187</v>
      </c>
      <c r="S1493" s="37" t="s">
        <v>113</v>
      </c>
      <c r="T1493" s="37" t="s">
        <v>860</v>
      </c>
      <c r="U1493" s="37" t="s">
        <v>52</v>
      </c>
      <c r="V1493" s="37" t="n">
        <f aca="false">IF(O1493="","",YEAR(O1493))</f>
        <v>2023</v>
      </c>
      <c r="W1493" s="37" t="str">
        <f aca="false">IF(E1493&lt;25,"21-24",IF(E1493&lt;30,"25-29",IF(E1493&lt;35,"30-34",IF(E1493&lt;40,"35-39",IF(E1493&lt;45,"40-44","45+")))))</f>
        <v>30-34</v>
      </c>
    </row>
    <row r="1494" customFormat="false" ht="15" hidden="false" customHeight="false" outlineLevel="0" collapsed="false">
      <c r="A1494" s="37" t="s">
        <v>417</v>
      </c>
      <c r="B1494" s="37" t="s">
        <v>410</v>
      </c>
      <c r="C1494" s="37" t="s">
        <v>453</v>
      </c>
      <c r="D1494" s="37" t="s">
        <v>82</v>
      </c>
      <c r="E1494" s="37" t="n">
        <v>41</v>
      </c>
      <c r="F1494" s="37" t="s">
        <v>101</v>
      </c>
      <c r="G1494" s="37" t="s">
        <v>95</v>
      </c>
      <c r="H1494" s="37" t="s">
        <v>321</v>
      </c>
      <c r="I1494" s="37" t="s">
        <v>63</v>
      </c>
      <c r="J1494" s="37" t="s">
        <v>529</v>
      </c>
      <c r="K1494" s="37" t="s">
        <v>78</v>
      </c>
      <c r="L1494" s="37" t="s">
        <v>104</v>
      </c>
      <c r="M1494" s="37" t="s">
        <v>87</v>
      </c>
      <c r="N1494" s="37" t="s">
        <v>90</v>
      </c>
      <c r="O1494" s="38" t="n">
        <v>43030</v>
      </c>
      <c r="P1494" s="39" t="n">
        <v>4764000</v>
      </c>
      <c r="Q1494" s="37" t="n">
        <v>9</v>
      </c>
      <c r="R1494" s="37" t="s">
        <v>187</v>
      </c>
      <c r="S1494" s="37" t="s">
        <v>111</v>
      </c>
      <c r="T1494" s="37" t="s">
        <v>528</v>
      </c>
      <c r="U1494" s="37" t="s">
        <v>52</v>
      </c>
      <c r="V1494" s="37" t="n">
        <f aca="false">IF(O1494="","",YEAR(O1494))</f>
        <v>2017</v>
      </c>
      <c r="W1494" s="37" t="str">
        <f aca="false">IF(E1494&lt;25,"21-24",IF(E1494&lt;30,"25-29",IF(E1494&lt;35,"30-34",IF(E1494&lt;40,"35-39",IF(E1494&lt;45,"40-44","45+")))))</f>
        <v>40-44</v>
      </c>
    </row>
    <row r="1495" customFormat="false" ht="15" hidden="false" customHeight="false" outlineLevel="0" collapsed="false">
      <c r="A1495" s="37" t="s">
        <v>889</v>
      </c>
      <c r="B1495" s="37" t="s">
        <v>576</v>
      </c>
      <c r="C1495" s="37" t="s">
        <v>396</v>
      </c>
      <c r="D1495" s="37" t="s">
        <v>82</v>
      </c>
      <c r="E1495" s="37" t="n">
        <v>40</v>
      </c>
      <c r="F1495" s="37" t="s">
        <v>101</v>
      </c>
      <c r="G1495" s="37" t="s">
        <v>94</v>
      </c>
      <c r="H1495" s="37" t="s">
        <v>320</v>
      </c>
      <c r="I1495" s="37" t="s">
        <v>62</v>
      </c>
      <c r="J1495" s="37" t="s">
        <v>420</v>
      </c>
      <c r="K1495" s="37" t="s">
        <v>78</v>
      </c>
      <c r="L1495" s="37" t="s">
        <v>106</v>
      </c>
      <c r="M1495" s="37" t="s">
        <v>87</v>
      </c>
      <c r="N1495" s="37" t="s">
        <v>90</v>
      </c>
      <c r="O1495" s="38" t="n">
        <v>45531</v>
      </c>
      <c r="P1495" s="39" t="n">
        <v>4252000</v>
      </c>
      <c r="Q1495" s="37" t="n">
        <v>23</v>
      </c>
      <c r="R1495" s="37" t="s">
        <v>187</v>
      </c>
      <c r="S1495" s="37" t="s">
        <v>112</v>
      </c>
      <c r="T1495" s="37" t="s">
        <v>1418</v>
      </c>
      <c r="U1495" s="37" t="s">
        <v>52</v>
      </c>
      <c r="V1495" s="37" t="n">
        <f aca="false">IF(O1495="","",YEAR(O1495))</f>
        <v>2024</v>
      </c>
      <c r="W1495" s="37" t="str">
        <f aca="false">IF(E1495&lt;25,"21-24",IF(E1495&lt;30,"25-29",IF(E1495&lt;35,"30-34",IF(E1495&lt;40,"35-39",IF(E1495&lt;45,"40-44","45+")))))</f>
        <v>40-44</v>
      </c>
    </row>
    <row r="1496" customFormat="false" ht="15" hidden="false" customHeight="false" outlineLevel="0" collapsed="false">
      <c r="A1496" s="37" t="s">
        <v>1939</v>
      </c>
      <c r="B1496" s="37" t="s">
        <v>386</v>
      </c>
      <c r="C1496" s="37" t="s">
        <v>356</v>
      </c>
      <c r="D1496" s="37" t="s">
        <v>83</v>
      </c>
      <c r="E1496" s="37" t="n">
        <v>37</v>
      </c>
      <c r="F1496" s="37" t="s">
        <v>100</v>
      </c>
      <c r="G1496" s="37" t="s">
        <v>94</v>
      </c>
      <c r="H1496" s="37" t="s">
        <v>319</v>
      </c>
      <c r="I1496" s="37" t="s">
        <v>61</v>
      </c>
      <c r="J1496" s="37" t="s">
        <v>508</v>
      </c>
      <c r="K1496" s="37" t="s">
        <v>76</v>
      </c>
      <c r="L1496" s="37" t="s">
        <v>105</v>
      </c>
      <c r="M1496" s="37" t="s">
        <v>86</v>
      </c>
      <c r="N1496" s="37" t="s">
        <v>90</v>
      </c>
      <c r="O1496" s="38" t="n">
        <v>45059</v>
      </c>
      <c r="P1496" s="39" t="n">
        <v>1176000</v>
      </c>
      <c r="Q1496" s="37" t="n">
        <v>14</v>
      </c>
      <c r="R1496" s="37" t="s">
        <v>185</v>
      </c>
      <c r="S1496" s="37" t="s">
        <v>112</v>
      </c>
      <c r="T1496" s="37" t="s">
        <v>796</v>
      </c>
      <c r="U1496" s="37" t="s">
        <v>52</v>
      </c>
      <c r="V1496" s="37" t="n">
        <f aca="false">IF(O1496="","",YEAR(O1496))</f>
        <v>2023</v>
      </c>
      <c r="W1496" s="37" t="str">
        <f aca="false">IF(E1496&lt;25,"21-24",IF(E1496&lt;30,"25-29",IF(E1496&lt;35,"30-34",IF(E1496&lt;40,"35-39",IF(E1496&lt;45,"40-44","45+")))))</f>
        <v>35-39</v>
      </c>
    </row>
    <row r="1497" customFormat="false" ht="15" hidden="false" customHeight="false" outlineLevel="0" collapsed="false">
      <c r="A1497" s="37" t="s">
        <v>1940</v>
      </c>
      <c r="B1497" s="37" t="s">
        <v>572</v>
      </c>
      <c r="C1497" s="37" t="s">
        <v>375</v>
      </c>
      <c r="D1497" s="37" t="s">
        <v>82</v>
      </c>
      <c r="E1497" s="37" t="n">
        <v>33</v>
      </c>
      <c r="F1497" s="37" t="s">
        <v>101</v>
      </c>
      <c r="G1497" s="37" t="s">
        <v>94</v>
      </c>
      <c r="H1497" s="37" t="s">
        <v>321</v>
      </c>
      <c r="I1497" s="37" t="s">
        <v>63</v>
      </c>
      <c r="J1497" s="37" t="s">
        <v>388</v>
      </c>
      <c r="K1497" s="37" t="s">
        <v>77</v>
      </c>
      <c r="L1497" s="37" t="s">
        <v>105</v>
      </c>
      <c r="M1497" s="37" t="s">
        <v>87</v>
      </c>
      <c r="N1497" s="37" t="s">
        <v>90</v>
      </c>
      <c r="O1497" s="38" t="n">
        <v>45989</v>
      </c>
      <c r="P1497" s="39" t="n">
        <v>2423000</v>
      </c>
      <c r="Q1497" s="37" t="n">
        <v>9</v>
      </c>
      <c r="R1497" s="37" t="s">
        <v>187</v>
      </c>
      <c r="S1497" s="37" t="s">
        <v>111</v>
      </c>
      <c r="T1497" s="37" t="s">
        <v>528</v>
      </c>
      <c r="U1497" s="37" t="s">
        <v>52</v>
      </c>
      <c r="V1497" s="37" t="n">
        <f aca="false">IF(O1497="","",YEAR(O1497))</f>
        <v>2025</v>
      </c>
      <c r="W1497" s="37" t="str">
        <f aca="false">IF(E1497&lt;25,"21-24",IF(E1497&lt;30,"25-29",IF(E1497&lt;35,"30-34",IF(E1497&lt;40,"35-39",IF(E1497&lt;45,"40-44","45+")))))</f>
        <v>30-34</v>
      </c>
    </row>
    <row r="1498" customFormat="false" ht="15" hidden="false" customHeight="false" outlineLevel="0" collapsed="false">
      <c r="A1498" s="37" t="s">
        <v>1941</v>
      </c>
      <c r="B1498" s="37" t="s">
        <v>379</v>
      </c>
      <c r="C1498" s="37" t="s">
        <v>396</v>
      </c>
      <c r="D1498" s="37" t="s">
        <v>83</v>
      </c>
      <c r="E1498" s="37" t="n">
        <v>27</v>
      </c>
      <c r="F1498" s="37" t="s">
        <v>102</v>
      </c>
      <c r="G1498" s="37" t="s">
        <v>94</v>
      </c>
      <c r="H1498" s="37" t="s">
        <v>324</v>
      </c>
      <c r="I1498" s="37" t="s">
        <v>66</v>
      </c>
      <c r="J1498" s="37" t="s">
        <v>475</v>
      </c>
      <c r="K1498" s="37" t="s">
        <v>76</v>
      </c>
      <c r="L1498" s="37" t="s">
        <v>107</v>
      </c>
      <c r="M1498" s="37" t="s">
        <v>88</v>
      </c>
      <c r="N1498" s="37" t="s">
        <v>90</v>
      </c>
      <c r="O1498" s="38" t="n">
        <v>45517</v>
      </c>
      <c r="P1498" s="39" t="n">
        <v>1032000</v>
      </c>
      <c r="Q1498" s="37" t="n">
        <v>27</v>
      </c>
      <c r="R1498" s="37" t="s">
        <v>185</v>
      </c>
      <c r="S1498" s="37" t="s">
        <v>115</v>
      </c>
      <c r="T1498" s="37" t="s">
        <v>1148</v>
      </c>
      <c r="U1498" s="37" t="s">
        <v>53</v>
      </c>
      <c r="V1498" s="37" t="n">
        <f aca="false">IF(O1498="","",YEAR(O1498))</f>
        <v>2024</v>
      </c>
      <c r="W1498" s="37" t="str">
        <f aca="false">IF(E1498&lt;25,"21-24",IF(E1498&lt;30,"25-29",IF(E1498&lt;35,"30-34",IF(E1498&lt;40,"35-39",IF(E1498&lt;45,"40-44","45+")))))</f>
        <v>25-29</v>
      </c>
    </row>
    <row r="1499" customFormat="false" ht="15" hidden="false" customHeight="false" outlineLevel="0" collapsed="false">
      <c r="A1499" s="37" t="s">
        <v>1487</v>
      </c>
      <c r="B1499" s="37" t="s">
        <v>422</v>
      </c>
      <c r="C1499" s="37" t="s">
        <v>370</v>
      </c>
      <c r="D1499" s="37" t="s">
        <v>83</v>
      </c>
      <c r="E1499" s="37" t="n">
        <v>40</v>
      </c>
      <c r="F1499" s="37" t="s">
        <v>101</v>
      </c>
      <c r="G1499" s="37" t="s">
        <v>94</v>
      </c>
      <c r="H1499" s="37" t="s">
        <v>320</v>
      </c>
      <c r="I1499" s="37" t="s">
        <v>62</v>
      </c>
      <c r="J1499" s="37" t="s">
        <v>485</v>
      </c>
      <c r="K1499" s="37" t="s">
        <v>78</v>
      </c>
      <c r="L1499" s="37" t="s">
        <v>104</v>
      </c>
      <c r="M1499" s="37" t="s">
        <v>87</v>
      </c>
      <c r="N1499" s="37" t="s">
        <v>91</v>
      </c>
      <c r="O1499" s="38" t="n">
        <v>43414</v>
      </c>
      <c r="P1499" s="39" t="n">
        <v>2652000</v>
      </c>
      <c r="Q1499" s="37" t="n">
        <v>19</v>
      </c>
      <c r="R1499" s="37" t="s">
        <v>185</v>
      </c>
      <c r="S1499" s="37" t="s">
        <v>112</v>
      </c>
      <c r="T1499" s="37" t="s">
        <v>925</v>
      </c>
      <c r="U1499" s="37" t="s">
        <v>52</v>
      </c>
      <c r="V1499" s="37" t="n">
        <f aca="false">IF(O1499="","",YEAR(O1499))</f>
        <v>2018</v>
      </c>
      <c r="W1499" s="37" t="str">
        <f aca="false">IF(E1499&lt;25,"21-24",IF(E1499&lt;30,"25-29",IF(E1499&lt;35,"30-34",IF(E1499&lt;40,"35-39",IF(E1499&lt;45,"40-44","45+")))))</f>
        <v>40-44</v>
      </c>
    </row>
    <row r="1500" customFormat="false" ht="15" hidden="false" customHeight="false" outlineLevel="0" collapsed="false">
      <c r="A1500" s="37" t="s">
        <v>1942</v>
      </c>
      <c r="B1500" s="37" t="s">
        <v>439</v>
      </c>
      <c r="C1500" s="37" t="s">
        <v>356</v>
      </c>
      <c r="D1500" s="37" t="s">
        <v>83</v>
      </c>
      <c r="E1500" s="37" t="n">
        <v>31</v>
      </c>
      <c r="F1500" s="37" t="s">
        <v>100</v>
      </c>
      <c r="G1500" s="37" t="s">
        <v>94</v>
      </c>
      <c r="H1500" s="37" t="s">
        <v>321</v>
      </c>
      <c r="I1500" s="37" t="s">
        <v>63</v>
      </c>
      <c r="J1500" s="37" t="s">
        <v>626</v>
      </c>
      <c r="K1500" s="37" t="s">
        <v>77</v>
      </c>
      <c r="L1500" s="37" t="s">
        <v>106</v>
      </c>
      <c r="M1500" s="37" t="s">
        <v>86</v>
      </c>
      <c r="N1500" s="37" t="s">
        <v>90</v>
      </c>
      <c r="O1500" s="38" t="n">
        <v>44006</v>
      </c>
      <c r="P1500" s="39" t="n">
        <v>2067000</v>
      </c>
      <c r="Q1500" s="37" t="n">
        <v>8</v>
      </c>
      <c r="R1500" s="37" t="s">
        <v>187</v>
      </c>
      <c r="S1500" s="37" t="s">
        <v>115</v>
      </c>
      <c r="T1500" s="37" t="s">
        <v>902</v>
      </c>
      <c r="U1500" s="37" t="s">
        <v>52</v>
      </c>
      <c r="V1500" s="37" t="n">
        <f aca="false">IF(O1500="","",YEAR(O1500))</f>
        <v>2020</v>
      </c>
      <c r="W1500" s="37" t="str">
        <f aca="false">IF(E1500&lt;25,"21-24",IF(E1500&lt;30,"25-29",IF(E1500&lt;35,"30-34",IF(E1500&lt;40,"35-39",IF(E1500&lt;45,"40-44","45+")))))</f>
        <v>30-34</v>
      </c>
    </row>
    <row r="1501" customFormat="false" ht="15" hidden="false" customHeight="false" outlineLevel="0" collapsed="false">
      <c r="A1501" s="37" t="s">
        <v>1943</v>
      </c>
      <c r="B1501" s="37" t="s">
        <v>374</v>
      </c>
      <c r="C1501" s="37" t="s">
        <v>413</v>
      </c>
      <c r="D1501" s="37" t="s">
        <v>83</v>
      </c>
      <c r="E1501" s="37" t="n">
        <v>29</v>
      </c>
      <c r="F1501" s="37" t="s">
        <v>100</v>
      </c>
      <c r="G1501" s="37" t="s">
        <v>94</v>
      </c>
      <c r="H1501" s="37" t="s">
        <v>324</v>
      </c>
      <c r="I1501" s="37" t="s">
        <v>66</v>
      </c>
      <c r="J1501" s="37" t="s">
        <v>687</v>
      </c>
      <c r="K1501" s="37" t="s">
        <v>76</v>
      </c>
      <c r="L1501" s="37" t="s">
        <v>105</v>
      </c>
      <c r="M1501" s="37" t="s">
        <v>86</v>
      </c>
      <c r="N1501" s="37" t="s">
        <v>90</v>
      </c>
      <c r="O1501" s="38" t="n">
        <v>44780</v>
      </c>
      <c r="P1501" s="39" t="n">
        <v>943000</v>
      </c>
      <c r="Q1501" s="37" t="n">
        <v>7</v>
      </c>
      <c r="R1501" s="37" t="s">
        <v>187</v>
      </c>
      <c r="S1501" s="37" t="s">
        <v>112</v>
      </c>
      <c r="T1501" s="37" t="s">
        <v>844</v>
      </c>
      <c r="U1501" s="37" t="s">
        <v>52</v>
      </c>
      <c r="V1501" s="37" t="n">
        <f aca="false">IF(O1501="","",YEAR(O1501))</f>
        <v>2022</v>
      </c>
      <c r="W1501" s="37" t="str">
        <f aca="false">IF(E1501&lt;25,"21-24",IF(E1501&lt;30,"25-29",IF(E1501&lt;35,"30-34",IF(E1501&lt;40,"35-39",IF(E1501&lt;45,"40-44","45+")))))</f>
        <v>25-29</v>
      </c>
    </row>
  </sheetData>
  <autoFilter ref="A1:W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Q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8" min="6" style="0" width="14"/>
    <col collapsed="false" customWidth="true" hidden="false" outlineLevel="0" max="12" min="9" style="0" width="12"/>
    <col collapsed="false" customWidth="true" hidden="false" outlineLevel="0" max="13" min="13" style="0" width="14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36" t="s">
        <v>327</v>
      </c>
      <c r="B1" s="36" t="s">
        <v>1944</v>
      </c>
      <c r="C1" s="36" t="s">
        <v>1945</v>
      </c>
      <c r="D1" s="36" t="s">
        <v>1946</v>
      </c>
      <c r="E1" s="36" t="s">
        <v>1947</v>
      </c>
      <c r="F1" s="36" t="s">
        <v>1948</v>
      </c>
      <c r="G1" s="36" t="s">
        <v>1949</v>
      </c>
      <c r="H1" s="36" t="s">
        <v>1950</v>
      </c>
      <c r="I1" s="36" t="s">
        <v>1951</v>
      </c>
      <c r="J1" s="36" t="s">
        <v>1952</v>
      </c>
      <c r="K1" s="36" t="s">
        <v>1953</v>
      </c>
      <c r="L1" s="36" t="s">
        <v>1954</v>
      </c>
      <c r="M1" s="36" t="s">
        <v>1955</v>
      </c>
      <c r="N1" s="36" t="s">
        <v>1956</v>
      </c>
      <c r="O1" s="36" t="s">
        <v>1957</v>
      </c>
      <c r="P1" s="36" t="s">
        <v>334</v>
      </c>
      <c r="Q1" s="36" t="s">
        <v>1958</v>
      </c>
    </row>
    <row r="2" customFormat="false" ht="15" hidden="false" customHeight="false" outlineLevel="0" collapsed="false">
      <c r="A2" s="37" t="s">
        <v>378</v>
      </c>
      <c r="B2" s="38"/>
      <c r="C2" s="38" t="n">
        <v>46044</v>
      </c>
      <c r="D2" s="37" t="s">
        <v>134</v>
      </c>
      <c r="E2" s="37" t="s">
        <v>154</v>
      </c>
      <c r="F2" s="37" t="n">
        <v>60</v>
      </c>
      <c r="G2" s="37" t="n">
        <v>0</v>
      </c>
      <c r="H2" s="37" t="n">
        <v>37.5</v>
      </c>
      <c r="I2" s="37" t="s">
        <v>187</v>
      </c>
      <c r="J2" s="37" t="s">
        <v>187</v>
      </c>
      <c r="K2" s="37" t="s">
        <v>187</v>
      </c>
      <c r="L2" s="37" t="s">
        <v>187</v>
      </c>
      <c r="M2" s="37" t="n">
        <v>21</v>
      </c>
      <c r="N2" s="37"/>
      <c r="O2" s="37" t="n">
        <f aca="false">IF(C2="","",YEAR(C2))</f>
        <v>2026</v>
      </c>
      <c r="P2" s="37" t="str">
        <f aca="false">IFERROR(VLOOKUP(A2,Employees!$A$2:$I$1501,9,FALSE()),"Unknown")</f>
        <v>Data &amp; AI</v>
      </c>
      <c r="Q2" s="37" t="str">
        <f aca="false">IF(H2&lt;12,"&lt;1 yr",IF(H2&lt;36,"1-3 yrs",IF(H2&lt;60,"3-5 yrs","5+ yrs")))</f>
        <v>3-5 yrs</v>
      </c>
    </row>
    <row r="3" customFormat="false" ht="15" hidden="false" customHeight="false" outlineLevel="0" collapsed="false">
      <c r="A3" s="37" t="s">
        <v>382</v>
      </c>
      <c r="B3" s="38"/>
      <c r="C3" s="38" t="n">
        <v>45646</v>
      </c>
      <c r="D3" s="37" t="s">
        <v>134</v>
      </c>
      <c r="E3" s="37" t="s">
        <v>152</v>
      </c>
      <c r="F3" s="37" t="n">
        <v>60</v>
      </c>
      <c r="G3" s="37" t="n">
        <v>0</v>
      </c>
      <c r="H3" s="37" t="n">
        <v>22.1</v>
      </c>
      <c r="I3" s="37" t="s">
        <v>187</v>
      </c>
      <c r="J3" s="37" t="s">
        <v>185</v>
      </c>
      <c r="K3" s="37" t="s">
        <v>187</v>
      </c>
      <c r="L3" s="37" t="s">
        <v>187</v>
      </c>
      <c r="M3" s="37" t="n">
        <v>3</v>
      </c>
      <c r="N3" s="37"/>
      <c r="O3" s="37" t="n">
        <f aca="false">IF(C3="","",YEAR(C3))</f>
        <v>2024</v>
      </c>
      <c r="P3" s="37" t="str">
        <f aca="false">IFERROR(VLOOKUP(A3,Employees!$A$2:$I$1501,9,FALSE()),"Unknown")</f>
        <v>Engineering</v>
      </c>
      <c r="Q3" s="37" t="str">
        <f aca="false">IF(H3&lt;12,"&lt;1 yr",IF(H3&lt;36,"1-3 yrs",IF(H3&lt;60,"3-5 yrs","5+ yrs")))</f>
        <v>1-3 yrs</v>
      </c>
    </row>
    <row r="4" customFormat="false" ht="15" hidden="false" customHeight="false" outlineLevel="0" collapsed="false">
      <c r="A4" s="37" t="s">
        <v>395</v>
      </c>
      <c r="B4" s="38" t="n">
        <v>45476</v>
      </c>
      <c r="C4" s="38" t="n">
        <v>45536</v>
      </c>
      <c r="D4" s="37" t="s">
        <v>133</v>
      </c>
      <c r="E4" s="37" t="s">
        <v>146</v>
      </c>
      <c r="F4" s="37" t="n">
        <v>60</v>
      </c>
      <c r="G4" s="37" t="n">
        <v>18</v>
      </c>
      <c r="H4" s="37" t="n">
        <v>104.2</v>
      </c>
      <c r="I4" s="37" t="s">
        <v>187</v>
      </c>
      <c r="J4" s="37" t="s">
        <v>185</v>
      </c>
      <c r="K4" s="37" t="s">
        <v>185</v>
      </c>
      <c r="L4" s="37" t="s">
        <v>185</v>
      </c>
      <c r="M4" s="37" t="n">
        <v>28</v>
      </c>
      <c r="N4" s="37" t="s">
        <v>1959</v>
      </c>
      <c r="O4" s="37" t="n">
        <f aca="false">IF(C4="","",YEAR(C4))</f>
        <v>2024</v>
      </c>
      <c r="P4" s="37" t="str">
        <f aca="false">IFERROR(VLOOKUP(A4,Employees!$A$2:$I$1501,9,FALSE()),"Unknown")</f>
        <v>Engineering</v>
      </c>
      <c r="Q4" s="37" t="str">
        <f aca="false">IF(H4&lt;12,"&lt;1 yr",IF(H4&lt;36,"1-3 yrs",IF(H4&lt;60,"3-5 yrs","5+ yrs")))</f>
        <v>5+ yrs</v>
      </c>
    </row>
    <row r="5" customFormat="false" ht="15" hidden="false" customHeight="false" outlineLevel="0" collapsed="false">
      <c r="A5" s="37" t="s">
        <v>415</v>
      </c>
      <c r="B5" s="38" t="n">
        <v>46253</v>
      </c>
      <c r="C5" s="38" t="n">
        <v>46283</v>
      </c>
      <c r="D5" s="37" t="s">
        <v>133</v>
      </c>
      <c r="E5" s="37" t="s">
        <v>148</v>
      </c>
      <c r="F5" s="37" t="n">
        <v>30</v>
      </c>
      <c r="G5" s="37" t="n">
        <v>0</v>
      </c>
      <c r="H5" s="37" t="n">
        <v>1.4</v>
      </c>
      <c r="I5" s="37" t="s">
        <v>185</v>
      </c>
      <c r="J5" s="37" t="s">
        <v>187</v>
      </c>
      <c r="K5" s="37" t="s">
        <v>187</v>
      </c>
      <c r="L5" s="37" t="s">
        <v>185</v>
      </c>
      <c r="M5" s="37" t="n">
        <v>36</v>
      </c>
      <c r="N5" s="37" t="s">
        <v>1959</v>
      </c>
      <c r="O5" s="37" t="n">
        <f aca="false">IF(C5="","",YEAR(C5))</f>
        <v>2026</v>
      </c>
      <c r="P5" s="37" t="str">
        <f aca="false">IFERROR(VLOOKUP(A5,Employees!$A$2:$I$1501,9,FALSE()),"Unknown")</f>
        <v>Customer Support</v>
      </c>
      <c r="Q5" s="37" t="str">
        <f aca="false">IF(H5&lt;12,"&lt;1 yr",IF(H5&lt;36,"1-3 yrs",IF(H5&lt;60,"3-5 yrs","5+ yrs")))</f>
        <v>&lt;1 yr</v>
      </c>
    </row>
    <row r="6" customFormat="false" ht="15" hidden="false" customHeight="false" outlineLevel="0" collapsed="false">
      <c r="A6" s="37" t="s">
        <v>418</v>
      </c>
      <c r="B6" s="38" t="n">
        <v>44298</v>
      </c>
      <c r="C6" s="38" t="n">
        <v>44388</v>
      </c>
      <c r="D6" s="37" t="s">
        <v>133</v>
      </c>
      <c r="E6" s="37" t="s">
        <v>143</v>
      </c>
      <c r="F6" s="37" t="n">
        <v>90</v>
      </c>
      <c r="G6" s="37" t="n">
        <v>90</v>
      </c>
      <c r="H6" s="37" t="n">
        <v>31.5</v>
      </c>
      <c r="I6" s="37" t="s">
        <v>185</v>
      </c>
      <c r="J6" s="37" t="s">
        <v>185</v>
      </c>
      <c r="K6" s="37" t="s">
        <v>187</v>
      </c>
      <c r="L6" s="37" t="s">
        <v>185</v>
      </c>
      <c r="M6" s="37" t="n">
        <v>61</v>
      </c>
      <c r="N6" s="37" t="s">
        <v>1960</v>
      </c>
      <c r="O6" s="37" t="n">
        <f aca="false">IF(C6="","",YEAR(C6))</f>
        <v>2021</v>
      </c>
      <c r="P6" s="37" t="str">
        <f aca="false">IFERROR(VLOOKUP(A6,Employees!$A$2:$I$1501,9,FALSE()),"Unknown")</f>
        <v>Sales</v>
      </c>
      <c r="Q6" s="37" t="str">
        <f aca="false">IF(H6&lt;12,"&lt;1 yr",IF(H6&lt;36,"1-3 yrs",IF(H6&lt;60,"3-5 yrs","5+ yrs")))</f>
        <v>1-3 yrs</v>
      </c>
    </row>
    <row r="7" customFormat="false" ht="15" hidden="false" customHeight="false" outlineLevel="0" collapsed="false">
      <c r="A7" s="37" t="s">
        <v>442</v>
      </c>
      <c r="B7" s="38" t="n">
        <v>46197</v>
      </c>
      <c r="C7" s="38" t="n">
        <v>46257</v>
      </c>
      <c r="D7" s="37" t="s">
        <v>133</v>
      </c>
      <c r="E7" s="37" t="s">
        <v>145</v>
      </c>
      <c r="F7" s="37" t="n">
        <v>60</v>
      </c>
      <c r="G7" s="37" t="n">
        <v>30</v>
      </c>
      <c r="H7" s="37" t="n">
        <v>3.1</v>
      </c>
      <c r="I7" s="37" t="s">
        <v>187</v>
      </c>
      <c r="J7" s="37" t="s">
        <v>187</v>
      </c>
      <c r="K7" s="37" t="s">
        <v>187</v>
      </c>
      <c r="L7" s="37" t="s">
        <v>187</v>
      </c>
      <c r="M7" s="37" t="n">
        <v>22</v>
      </c>
      <c r="N7" s="37" t="s">
        <v>1961</v>
      </c>
      <c r="O7" s="37" t="n">
        <f aca="false">IF(C7="","",YEAR(C7))</f>
        <v>2026</v>
      </c>
      <c r="P7" s="37" t="str">
        <f aca="false">IFERROR(VLOOKUP(A7,Employees!$A$2:$I$1501,9,FALSE()),"Unknown")</f>
        <v>Engineering</v>
      </c>
      <c r="Q7" s="37" t="str">
        <f aca="false">IF(H7&lt;12,"&lt;1 yr",IF(H7&lt;36,"1-3 yrs",IF(H7&lt;60,"3-5 yrs","5+ yrs")))</f>
        <v>&lt;1 yr</v>
      </c>
    </row>
    <row r="8" customFormat="false" ht="15" hidden="false" customHeight="false" outlineLevel="0" collapsed="false">
      <c r="A8" s="37" t="s">
        <v>473</v>
      </c>
      <c r="B8" s="38" t="n">
        <v>45698</v>
      </c>
      <c r="C8" s="38" t="n">
        <v>45758</v>
      </c>
      <c r="D8" s="37" t="s">
        <v>133</v>
      </c>
      <c r="E8" s="37" t="s">
        <v>146</v>
      </c>
      <c r="F8" s="37" t="n">
        <v>60</v>
      </c>
      <c r="G8" s="37" t="n">
        <v>60</v>
      </c>
      <c r="H8" s="37" t="n">
        <v>43.3</v>
      </c>
      <c r="I8" s="37" t="s">
        <v>187</v>
      </c>
      <c r="J8" s="37" t="s">
        <v>185</v>
      </c>
      <c r="K8" s="37" t="s">
        <v>187</v>
      </c>
      <c r="L8" s="37" t="s">
        <v>185</v>
      </c>
      <c r="M8" s="37" t="n">
        <v>50</v>
      </c>
      <c r="N8" s="37" t="s">
        <v>1961</v>
      </c>
      <c r="O8" s="37" t="n">
        <f aca="false">IF(C8="","",YEAR(C8))</f>
        <v>2025</v>
      </c>
      <c r="P8" s="37" t="str">
        <f aca="false">IFERROR(VLOOKUP(A8,Employees!$A$2:$I$1501,9,FALSE()),"Unknown")</f>
        <v>Human Resources</v>
      </c>
      <c r="Q8" s="37" t="str">
        <f aca="false">IF(H8&lt;12,"&lt;1 yr",IF(H8&lt;36,"1-3 yrs",IF(H8&lt;60,"3-5 yrs","5+ yrs")))</f>
        <v>3-5 yrs</v>
      </c>
    </row>
    <row r="9" customFormat="false" ht="15" hidden="false" customHeight="false" outlineLevel="0" collapsed="false">
      <c r="A9" s="37" t="s">
        <v>478</v>
      </c>
      <c r="B9" s="38" t="n">
        <v>45277</v>
      </c>
      <c r="C9" s="38" t="n">
        <v>45337</v>
      </c>
      <c r="D9" s="37" t="s">
        <v>133</v>
      </c>
      <c r="E9" s="37" t="s">
        <v>143</v>
      </c>
      <c r="F9" s="37" t="n">
        <v>60</v>
      </c>
      <c r="G9" s="37" t="n">
        <v>60</v>
      </c>
      <c r="H9" s="37" t="n">
        <v>15</v>
      </c>
      <c r="I9" s="37" t="s">
        <v>187</v>
      </c>
      <c r="J9" s="37" t="s">
        <v>187</v>
      </c>
      <c r="K9" s="37" t="s">
        <v>187</v>
      </c>
      <c r="L9" s="37" t="s">
        <v>185</v>
      </c>
      <c r="M9" s="37" t="n">
        <v>92</v>
      </c>
      <c r="N9" s="37" t="s">
        <v>1960</v>
      </c>
      <c r="O9" s="37" t="n">
        <f aca="false">IF(C9="","",YEAR(C9))</f>
        <v>2024</v>
      </c>
      <c r="P9" s="37" t="str">
        <f aca="false">IFERROR(VLOOKUP(A9,Employees!$A$2:$I$1501,9,FALSE()),"Unknown")</f>
        <v>Operations</v>
      </c>
      <c r="Q9" s="37" t="str">
        <f aca="false">IF(H9&lt;12,"&lt;1 yr",IF(H9&lt;36,"1-3 yrs",IF(H9&lt;60,"3-5 yrs","5+ yrs")))</f>
        <v>1-3 yrs</v>
      </c>
    </row>
    <row r="10" customFormat="false" ht="15" hidden="false" customHeight="false" outlineLevel="0" collapsed="false">
      <c r="A10" s="37" t="s">
        <v>483</v>
      </c>
      <c r="B10" s="38"/>
      <c r="C10" s="38" t="n">
        <v>45885</v>
      </c>
      <c r="D10" s="37" t="s">
        <v>134</v>
      </c>
      <c r="E10" s="37" t="s">
        <v>150</v>
      </c>
      <c r="F10" s="37" t="n">
        <v>90</v>
      </c>
      <c r="G10" s="37" t="n">
        <v>0</v>
      </c>
      <c r="H10" s="37" t="n">
        <v>22.3</v>
      </c>
      <c r="I10" s="37" t="s">
        <v>187</v>
      </c>
      <c r="J10" s="37" t="s">
        <v>185</v>
      </c>
      <c r="K10" s="37" t="s">
        <v>187</v>
      </c>
      <c r="L10" s="37" t="s">
        <v>187</v>
      </c>
      <c r="M10" s="37" t="n">
        <v>51</v>
      </c>
      <c r="N10" s="37"/>
      <c r="O10" s="37" t="n">
        <f aca="false">IF(C10="","",YEAR(C10))</f>
        <v>2025</v>
      </c>
      <c r="P10" s="37" t="str">
        <f aca="false">IFERROR(VLOOKUP(A10,Employees!$A$2:$I$1501,9,FALSE()),"Unknown")</f>
        <v>Sales</v>
      </c>
      <c r="Q10" s="37" t="str">
        <f aca="false">IF(H10&lt;12,"&lt;1 yr",IF(H10&lt;36,"1-3 yrs",IF(H10&lt;60,"3-5 yrs","5+ yrs")))</f>
        <v>1-3 yrs</v>
      </c>
    </row>
    <row r="11" customFormat="false" ht="15" hidden="false" customHeight="false" outlineLevel="0" collapsed="false">
      <c r="A11" s="37" t="s">
        <v>493</v>
      </c>
      <c r="B11" s="38" t="n">
        <v>45107</v>
      </c>
      <c r="C11" s="38" t="n">
        <v>45197</v>
      </c>
      <c r="D11" s="37" t="s">
        <v>133</v>
      </c>
      <c r="E11" s="37" t="s">
        <v>144</v>
      </c>
      <c r="F11" s="37" t="n">
        <v>90</v>
      </c>
      <c r="G11" s="37" t="n">
        <v>0</v>
      </c>
      <c r="H11" s="37" t="n">
        <v>68</v>
      </c>
      <c r="I11" s="37" t="s">
        <v>185</v>
      </c>
      <c r="J11" s="37" t="s">
        <v>185</v>
      </c>
      <c r="K11" s="37" t="s">
        <v>185</v>
      </c>
      <c r="L11" s="37" t="s">
        <v>185</v>
      </c>
      <c r="M11" s="37" t="n">
        <v>7</v>
      </c>
      <c r="N11" s="37" t="s">
        <v>1959</v>
      </c>
      <c r="O11" s="37" t="n">
        <f aca="false">IF(C11="","",YEAR(C11))</f>
        <v>2023</v>
      </c>
      <c r="P11" s="37" t="str">
        <f aca="false">IFERROR(VLOOKUP(A11,Employees!$A$2:$I$1501,9,FALSE()),"Unknown")</f>
        <v>Operations</v>
      </c>
      <c r="Q11" s="37" t="str">
        <f aca="false">IF(H11&lt;12,"&lt;1 yr",IF(H11&lt;36,"1-3 yrs",IF(H11&lt;60,"3-5 yrs","5+ yrs")))</f>
        <v>5+ yrs</v>
      </c>
    </row>
    <row r="12" customFormat="false" ht="15" hidden="false" customHeight="false" outlineLevel="0" collapsed="false">
      <c r="A12" s="37" t="s">
        <v>498</v>
      </c>
      <c r="B12" s="38"/>
      <c r="C12" s="38" t="n">
        <v>45047</v>
      </c>
      <c r="D12" s="37" t="s">
        <v>134</v>
      </c>
      <c r="E12" s="37" t="s">
        <v>150</v>
      </c>
      <c r="F12" s="37" t="n">
        <v>90</v>
      </c>
      <c r="G12" s="37" t="n">
        <v>0</v>
      </c>
      <c r="H12" s="37" t="n">
        <v>13.3</v>
      </c>
      <c r="I12" s="37" t="s">
        <v>187</v>
      </c>
      <c r="J12" s="37" t="s">
        <v>185</v>
      </c>
      <c r="K12" s="37" t="s">
        <v>187</v>
      </c>
      <c r="L12" s="37" t="s">
        <v>187</v>
      </c>
      <c r="M12" s="37" t="n">
        <v>6</v>
      </c>
      <c r="N12" s="37"/>
      <c r="O12" s="37" t="n">
        <f aca="false">IF(C12="","",YEAR(C12))</f>
        <v>2023</v>
      </c>
      <c r="P12" s="37" t="str">
        <f aca="false">IFERROR(VLOOKUP(A12,Employees!$A$2:$I$1501,9,FALSE()),"Unknown")</f>
        <v>Finance</v>
      </c>
      <c r="Q12" s="37" t="str">
        <f aca="false">IF(H12&lt;12,"&lt;1 yr",IF(H12&lt;36,"1-3 yrs",IF(H12&lt;60,"3-5 yrs","5+ yrs")))</f>
        <v>1-3 yrs</v>
      </c>
    </row>
    <row r="13" customFormat="false" ht="15" hidden="false" customHeight="false" outlineLevel="0" collapsed="false">
      <c r="A13" s="37" t="s">
        <v>530</v>
      </c>
      <c r="B13" s="38" t="n">
        <v>45849</v>
      </c>
      <c r="C13" s="38" t="n">
        <v>45909</v>
      </c>
      <c r="D13" s="37" t="s">
        <v>133</v>
      </c>
      <c r="E13" s="37" t="s">
        <v>151</v>
      </c>
      <c r="F13" s="37" t="n">
        <v>60</v>
      </c>
      <c r="G13" s="37" t="n">
        <v>0</v>
      </c>
      <c r="H13" s="37" t="n">
        <v>3.3</v>
      </c>
      <c r="I13" s="37" t="s">
        <v>185</v>
      </c>
      <c r="J13" s="37" t="s">
        <v>185</v>
      </c>
      <c r="K13" s="37" t="s">
        <v>185</v>
      </c>
      <c r="L13" s="37" t="s">
        <v>185</v>
      </c>
      <c r="M13" s="37" t="n">
        <v>25</v>
      </c>
      <c r="N13" s="37" t="s">
        <v>1959</v>
      </c>
      <c r="O13" s="37" t="n">
        <f aca="false">IF(C13="","",YEAR(C13))</f>
        <v>2025</v>
      </c>
      <c r="P13" s="37" t="str">
        <f aca="false">IFERROR(VLOOKUP(A13,Employees!$A$2:$I$1501,9,FALSE()),"Unknown")</f>
        <v>Data &amp; AI</v>
      </c>
      <c r="Q13" s="37" t="str">
        <f aca="false">IF(H13&lt;12,"&lt;1 yr",IF(H13&lt;36,"1-3 yrs",IF(H13&lt;60,"3-5 yrs","5+ yrs")))</f>
        <v>&lt;1 yr</v>
      </c>
    </row>
    <row r="14" customFormat="false" ht="15" hidden="false" customHeight="false" outlineLevel="0" collapsed="false">
      <c r="A14" s="37" t="s">
        <v>532</v>
      </c>
      <c r="B14" s="38" t="n">
        <v>46163</v>
      </c>
      <c r="C14" s="38" t="n">
        <v>46193</v>
      </c>
      <c r="D14" s="37" t="s">
        <v>133</v>
      </c>
      <c r="E14" s="37" t="s">
        <v>155</v>
      </c>
      <c r="F14" s="37" t="n">
        <v>30</v>
      </c>
      <c r="G14" s="37" t="n">
        <v>15</v>
      </c>
      <c r="H14" s="37" t="n">
        <v>39.8</v>
      </c>
      <c r="I14" s="37" t="s">
        <v>185</v>
      </c>
      <c r="J14" s="37" t="s">
        <v>185</v>
      </c>
      <c r="K14" s="37" t="s">
        <v>187</v>
      </c>
      <c r="L14" s="37" t="s">
        <v>185</v>
      </c>
      <c r="M14" s="37" t="n">
        <v>16</v>
      </c>
      <c r="N14" s="37" t="s">
        <v>1959</v>
      </c>
      <c r="O14" s="37" t="n">
        <f aca="false">IF(C14="","",YEAR(C14))</f>
        <v>2026</v>
      </c>
      <c r="P14" s="37" t="str">
        <f aca="false">IFERROR(VLOOKUP(A14,Employees!$A$2:$I$1501,9,FALSE()),"Unknown")</f>
        <v>Customer Support</v>
      </c>
      <c r="Q14" s="37" t="str">
        <f aca="false">IF(H14&lt;12,"&lt;1 yr",IF(H14&lt;36,"1-3 yrs",IF(H14&lt;60,"3-5 yrs","5+ yrs")))</f>
        <v>3-5 yrs</v>
      </c>
    </row>
    <row r="15" customFormat="false" ht="15" hidden="false" customHeight="false" outlineLevel="0" collapsed="false">
      <c r="A15" s="37" t="s">
        <v>541</v>
      </c>
      <c r="B15" s="38" t="n">
        <v>46157</v>
      </c>
      <c r="C15" s="38" t="n">
        <v>46217</v>
      </c>
      <c r="D15" s="37" t="s">
        <v>133</v>
      </c>
      <c r="E15" s="37" t="s">
        <v>143</v>
      </c>
      <c r="F15" s="37" t="n">
        <v>60</v>
      </c>
      <c r="G15" s="37" t="n">
        <v>60</v>
      </c>
      <c r="H15" s="37" t="n">
        <v>1.7</v>
      </c>
      <c r="I15" s="37" t="s">
        <v>185</v>
      </c>
      <c r="J15" s="37" t="s">
        <v>187</v>
      </c>
      <c r="K15" s="37" t="s">
        <v>187</v>
      </c>
      <c r="L15" s="37" t="s">
        <v>185</v>
      </c>
      <c r="M15" s="37" t="n">
        <v>53</v>
      </c>
      <c r="N15" s="37" t="s">
        <v>1959</v>
      </c>
      <c r="O15" s="37" t="n">
        <f aca="false">IF(C15="","",YEAR(C15))</f>
        <v>2026</v>
      </c>
      <c r="P15" s="37" t="str">
        <f aca="false">IFERROR(VLOOKUP(A15,Employees!$A$2:$I$1501,9,FALSE()),"Unknown")</f>
        <v>Engineering</v>
      </c>
      <c r="Q15" s="37" t="str">
        <f aca="false">IF(H15&lt;12,"&lt;1 yr",IF(H15&lt;36,"1-3 yrs",IF(H15&lt;60,"3-5 yrs","5+ yrs")))</f>
        <v>&lt;1 yr</v>
      </c>
    </row>
    <row r="16" customFormat="false" ht="15" hidden="false" customHeight="false" outlineLevel="0" collapsed="false">
      <c r="A16" s="37" t="s">
        <v>543</v>
      </c>
      <c r="B16" s="38" t="n">
        <v>45139</v>
      </c>
      <c r="C16" s="38" t="n">
        <v>45229</v>
      </c>
      <c r="D16" s="37" t="s">
        <v>133</v>
      </c>
      <c r="E16" s="37" t="s">
        <v>148</v>
      </c>
      <c r="F16" s="37" t="n">
        <v>90</v>
      </c>
      <c r="G16" s="37" t="n">
        <v>90</v>
      </c>
      <c r="H16" s="37" t="n">
        <v>19.9</v>
      </c>
      <c r="I16" s="37" t="s">
        <v>187</v>
      </c>
      <c r="J16" s="37" t="s">
        <v>185</v>
      </c>
      <c r="K16" s="37" t="s">
        <v>187</v>
      </c>
      <c r="L16" s="37" t="s">
        <v>185</v>
      </c>
      <c r="M16" s="37" t="n">
        <v>32</v>
      </c>
      <c r="N16" s="37" t="s">
        <v>1962</v>
      </c>
      <c r="O16" s="37" t="n">
        <f aca="false">IF(C16="","",YEAR(C16))</f>
        <v>2023</v>
      </c>
      <c r="P16" s="37" t="str">
        <f aca="false">IFERROR(VLOOKUP(A16,Employees!$A$2:$I$1501,9,FALSE()),"Unknown")</f>
        <v>Sales</v>
      </c>
      <c r="Q16" s="37" t="str">
        <f aca="false">IF(H16&lt;12,"&lt;1 yr",IF(H16&lt;36,"1-3 yrs",IF(H16&lt;60,"3-5 yrs","5+ yrs")))</f>
        <v>1-3 yrs</v>
      </c>
    </row>
    <row r="17" customFormat="false" ht="15" hidden="false" customHeight="false" outlineLevel="0" collapsed="false">
      <c r="A17" s="37" t="s">
        <v>559</v>
      </c>
      <c r="B17" s="38" t="n">
        <v>46192</v>
      </c>
      <c r="C17" s="38" t="n">
        <v>46282</v>
      </c>
      <c r="D17" s="37" t="s">
        <v>133</v>
      </c>
      <c r="E17" s="37" t="s">
        <v>146</v>
      </c>
      <c r="F17" s="37" t="n">
        <v>90</v>
      </c>
      <c r="G17" s="37" t="n">
        <v>90</v>
      </c>
      <c r="H17" s="37" t="n">
        <v>0.9</v>
      </c>
      <c r="I17" s="37" t="s">
        <v>185</v>
      </c>
      <c r="J17" s="37" t="s">
        <v>185</v>
      </c>
      <c r="K17" s="37" t="s">
        <v>185</v>
      </c>
      <c r="L17" s="37" t="s">
        <v>185</v>
      </c>
      <c r="M17" s="37" t="n">
        <v>6</v>
      </c>
      <c r="N17" s="37" t="s">
        <v>1960</v>
      </c>
      <c r="O17" s="37" t="n">
        <f aca="false">IF(C17="","",YEAR(C17))</f>
        <v>2026</v>
      </c>
      <c r="P17" s="37" t="str">
        <f aca="false">IFERROR(VLOOKUP(A17,Employees!$A$2:$I$1501,9,FALSE()),"Unknown")</f>
        <v>Sales</v>
      </c>
      <c r="Q17" s="37" t="str">
        <f aca="false">IF(H17&lt;12,"&lt;1 yr",IF(H17&lt;36,"1-3 yrs",IF(H17&lt;60,"3-5 yrs","5+ yrs")))</f>
        <v>&lt;1 yr</v>
      </c>
    </row>
    <row r="18" customFormat="false" ht="15" hidden="false" customHeight="false" outlineLevel="0" collapsed="false">
      <c r="A18" s="37" t="s">
        <v>565</v>
      </c>
      <c r="B18" s="38" t="n">
        <v>45835</v>
      </c>
      <c r="C18" s="38" t="n">
        <v>45925</v>
      </c>
      <c r="D18" s="37" t="s">
        <v>133</v>
      </c>
      <c r="E18" s="37" t="s">
        <v>144</v>
      </c>
      <c r="F18" s="37" t="n">
        <v>90</v>
      </c>
      <c r="G18" s="37" t="n">
        <v>45</v>
      </c>
      <c r="H18" s="37" t="n">
        <v>6.8</v>
      </c>
      <c r="I18" s="37" t="s">
        <v>187</v>
      </c>
      <c r="J18" s="37" t="s">
        <v>185</v>
      </c>
      <c r="K18" s="37" t="s">
        <v>187</v>
      </c>
      <c r="L18" s="37" t="s">
        <v>187</v>
      </c>
      <c r="M18" s="37" t="n">
        <v>75</v>
      </c>
      <c r="N18" s="37" t="s">
        <v>1963</v>
      </c>
      <c r="O18" s="37" t="n">
        <f aca="false">IF(C18="","",YEAR(C18))</f>
        <v>2025</v>
      </c>
      <c r="P18" s="37" t="str">
        <f aca="false">IFERROR(VLOOKUP(A18,Employees!$A$2:$I$1501,9,FALSE()),"Unknown")</f>
        <v>Sales</v>
      </c>
      <c r="Q18" s="37" t="str">
        <f aca="false">IF(H18&lt;12,"&lt;1 yr",IF(H18&lt;36,"1-3 yrs",IF(H18&lt;60,"3-5 yrs","5+ yrs")))</f>
        <v>&lt;1 yr</v>
      </c>
    </row>
    <row r="19" customFormat="false" ht="15" hidden="false" customHeight="false" outlineLevel="0" collapsed="false">
      <c r="A19" s="37" t="s">
        <v>566</v>
      </c>
      <c r="B19" s="38" t="n">
        <v>45734</v>
      </c>
      <c r="C19" s="38" t="n">
        <v>45824</v>
      </c>
      <c r="D19" s="37" t="s">
        <v>133</v>
      </c>
      <c r="E19" s="37" t="s">
        <v>151</v>
      </c>
      <c r="F19" s="37" t="n">
        <v>90</v>
      </c>
      <c r="G19" s="37" t="n">
        <v>90</v>
      </c>
      <c r="H19" s="37" t="n">
        <v>5.3</v>
      </c>
      <c r="I19" s="37" t="s">
        <v>185</v>
      </c>
      <c r="J19" s="37" t="s">
        <v>185</v>
      </c>
      <c r="K19" s="37" t="s">
        <v>187</v>
      </c>
      <c r="L19" s="37" t="s">
        <v>185</v>
      </c>
      <c r="M19" s="37" t="n">
        <v>67</v>
      </c>
      <c r="N19" s="37" t="s">
        <v>1960</v>
      </c>
      <c r="O19" s="37" t="n">
        <f aca="false">IF(C19="","",YEAR(C19))</f>
        <v>2025</v>
      </c>
      <c r="P19" s="37" t="str">
        <f aca="false">IFERROR(VLOOKUP(A19,Employees!$A$2:$I$1501,9,FALSE()),"Unknown")</f>
        <v>Engineering</v>
      </c>
      <c r="Q19" s="37" t="str">
        <f aca="false">IF(H19&lt;12,"&lt;1 yr",IF(H19&lt;36,"1-3 yrs",IF(H19&lt;60,"3-5 yrs","5+ yrs")))</f>
        <v>&lt;1 yr</v>
      </c>
    </row>
    <row r="20" customFormat="false" ht="15" hidden="false" customHeight="false" outlineLevel="0" collapsed="false">
      <c r="A20" s="37" t="s">
        <v>581</v>
      </c>
      <c r="B20" s="38" t="n">
        <v>45257</v>
      </c>
      <c r="C20" s="38" t="n">
        <v>45287</v>
      </c>
      <c r="D20" s="37" t="s">
        <v>133</v>
      </c>
      <c r="E20" s="37" t="s">
        <v>155</v>
      </c>
      <c r="F20" s="37" t="n">
        <v>30</v>
      </c>
      <c r="G20" s="37" t="n">
        <v>30</v>
      </c>
      <c r="H20" s="37" t="n">
        <v>9.2</v>
      </c>
      <c r="I20" s="37" t="s">
        <v>185</v>
      </c>
      <c r="J20" s="37" t="s">
        <v>185</v>
      </c>
      <c r="K20" s="37" t="s">
        <v>187</v>
      </c>
      <c r="L20" s="37" t="s">
        <v>185</v>
      </c>
      <c r="M20" s="37" t="n">
        <v>25</v>
      </c>
      <c r="N20" s="37" t="s">
        <v>1962</v>
      </c>
      <c r="O20" s="37" t="n">
        <f aca="false">IF(C20="","",YEAR(C20))</f>
        <v>2023</v>
      </c>
      <c r="P20" s="37" t="str">
        <f aca="false">IFERROR(VLOOKUP(A20,Employees!$A$2:$I$1501,9,FALSE()),"Unknown")</f>
        <v>Marketing</v>
      </c>
      <c r="Q20" s="37" t="str">
        <f aca="false">IF(H20&lt;12,"&lt;1 yr",IF(H20&lt;36,"1-3 yrs",IF(H20&lt;60,"3-5 yrs","5+ yrs")))</f>
        <v>&lt;1 yr</v>
      </c>
    </row>
    <row r="21" customFormat="false" ht="15" hidden="false" customHeight="false" outlineLevel="0" collapsed="false">
      <c r="A21" s="37" t="s">
        <v>590</v>
      </c>
      <c r="B21" s="38" t="n">
        <v>46160</v>
      </c>
      <c r="C21" s="38" t="n">
        <v>46220</v>
      </c>
      <c r="D21" s="37" t="s">
        <v>133</v>
      </c>
      <c r="E21" s="37" t="s">
        <v>143</v>
      </c>
      <c r="F21" s="37" t="n">
        <v>60</v>
      </c>
      <c r="G21" s="37" t="n">
        <v>0</v>
      </c>
      <c r="H21" s="37" t="n">
        <v>28.9</v>
      </c>
      <c r="I21" s="37" t="s">
        <v>187</v>
      </c>
      <c r="J21" s="37" t="s">
        <v>185</v>
      </c>
      <c r="K21" s="37" t="s">
        <v>187</v>
      </c>
      <c r="L21" s="37" t="s">
        <v>185</v>
      </c>
      <c r="M21" s="37" t="n">
        <v>21</v>
      </c>
      <c r="N21" s="37" t="s">
        <v>1959</v>
      </c>
      <c r="O21" s="37" t="n">
        <f aca="false">IF(C21="","",YEAR(C21))</f>
        <v>2026</v>
      </c>
      <c r="P21" s="37" t="str">
        <f aca="false">IFERROR(VLOOKUP(A21,Employees!$A$2:$I$1501,9,FALSE()),"Unknown")</f>
        <v>Engineering</v>
      </c>
      <c r="Q21" s="37" t="str">
        <f aca="false">IF(H21&lt;12,"&lt;1 yr",IF(H21&lt;36,"1-3 yrs",IF(H21&lt;60,"3-5 yrs","5+ yrs")))</f>
        <v>1-3 yrs</v>
      </c>
    </row>
    <row r="22" customFormat="false" ht="15" hidden="false" customHeight="false" outlineLevel="0" collapsed="false">
      <c r="A22" s="37" t="s">
        <v>597</v>
      </c>
      <c r="B22" s="38" t="n">
        <v>44927</v>
      </c>
      <c r="C22" s="38" t="n">
        <v>44957</v>
      </c>
      <c r="D22" s="37" t="s">
        <v>133</v>
      </c>
      <c r="E22" s="37" t="s">
        <v>146</v>
      </c>
      <c r="F22" s="37" t="n">
        <v>30</v>
      </c>
      <c r="G22" s="37" t="n">
        <v>30</v>
      </c>
      <c r="H22" s="37" t="n">
        <v>24.4</v>
      </c>
      <c r="I22" s="37" t="s">
        <v>187</v>
      </c>
      <c r="J22" s="37" t="s">
        <v>185</v>
      </c>
      <c r="K22" s="37" t="s">
        <v>187</v>
      </c>
      <c r="L22" s="37" t="s">
        <v>185</v>
      </c>
      <c r="M22" s="37" t="n">
        <v>33</v>
      </c>
      <c r="N22" s="37" t="s">
        <v>1961</v>
      </c>
      <c r="O22" s="37" t="n">
        <f aca="false">IF(C22="","",YEAR(C22))</f>
        <v>2023</v>
      </c>
      <c r="P22" s="37" t="str">
        <f aca="false">IFERROR(VLOOKUP(A22,Employees!$A$2:$I$1501,9,FALSE()),"Unknown")</f>
        <v>Sales</v>
      </c>
      <c r="Q22" s="37" t="str">
        <f aca="false">IF(H22&lt;12,"&lt;1 yr",IF(H22&lt;36,"1-3 yrs",IF(H22&lt;60,"3-5 yrs","5+ yrs")))</f>
        <v>1-3 yrs</v>
      </c>
    </row>
    <row r="23" customFormat="false" ht="15" hidden="false" customHeight="false" outlineLevel="0" collapsed="false">
      <c r="A23" s="37" t="s">
        <v>601</v>
      </c>
      <c r="B23" s="38"/>
      <c r="C23" s="38" t="n">
        <v>44234</v>
      </c>
      <c r="D23" s="37" t="s">
        <v>134</v>
      </c>
      <c r="E23" s="37" t="s">
        <v>150</v>
      </c>
      <c r="F23" s="37" t="n">
        <v>90</v>
      </c>
      <c r="G23" s="37" t="n">
        <v>0</v>
      </c>
      <c r="H23" s="37" t="n">
        <v>27.4</v>
      </c>
      <c r="I23" s="37" t="s">
        <v>187</v>
      </c>
      <c r="J23" s="37" t="s">
        <v>185</v>
      </c>
      <c r="K23" s="37" t="s">
        <v>187</v>
      </c>
      <c r="L23" s="37" t="s">
        <v>187</v>
      </c>
      <c r="M23" s="37" t="n">
        <v>38</v>
      </c>
      <c r="N23" s="37"/>
      <c r="O23" s="37" t="n">
        <f aca="false">IF(C23="","",YEAR(C23))</f>
        <v>2021</v>
      </c>
      <c r="P23" s="37" t="str">
        <f aca="false">IFERROR(VLOOKUP(A23,Employees!$A$2:$I$1501,9,FALSE()),"Unknown")</f>
        <v>Customer Support</v>
      </c>
      <c r="Q23" s="37" t="str">
        <f aca="false">IF(H23&lt;12,"&lt;1 yr",IF(H23&lt;36,"1-3 yrs",IF(H23&lt;60,"3-5 yrs","5+ yrs")))</f>
        <v>1-3 yrs</v>
      </c>
    </row>
    <row r="24" customFormat="false" ht="15" hidden="false" customHeight="false" outlineLevel="0" collapsed="false">
      <c r="A24" s="37" t="s">
        <v>618</v>
      </c>
      <c r="B24" s="38" t="n">
        <v>46238</v>
      </c>
      <c r="C24" s="38" t="n">
        <v>46268</v>
      </c>
      <c r="D24" s="37" t="s">
        <v>133</v>
      </c>
      <c r="E24" s="37" t="s">
        <v>149</v>
      </c>
      <c r="F24" s="37" t="n">
        <v>30</v>
      </c>
      <c r="G24" s="37" t="n">
        <v>30</v>
      </c>
      <c r="H24" s="37" t="n">
        <v>6.8</v>
      </c>
      <c r="I24" s="37" t="s">
        <v>187</v>
      </c>
      <c r="J24" s="37" t="s">
        <v>185</v>
      </c>
      <c r="K24" s="37" t="s">
        <v>187</v>
      </c>
      <c r="L24" s="37" t="s">
        <v>185</v>
      </c>
      <c r="M24" s="37" t="n">
        <v>25</v>
      </c>
      <c r="N24" s="37" t="s">
        <v>1960</v>
      </c>
      <c r="O24" s="37" t="n">
        <f aca="false">IF(C24="","",YEAR(C24))</f>
        <v>2026</v>
      </c>
      <c r="P24" s="37" t="str">
        <f aca="false">IFERROR(VLOOKUP(A24,Employees!$A$2:$I$1501,9,FALSE()),"Unknown")</f>
        <v>Sales</v>
      </c>
      <c r="Q24" s="37" t="str">
        <f aca="false">IF(H24&lt;12,"&lt;1 yr",IF(H24&lt;36,"1-3 yrs",IF(H24&lt;60,"3-5 yrs","5+ yrs")))</f>
        <v>&lt;1 yr</v>
      </c>
    </row>
    <row r="25" customFormat="false" ht="15" hidden="false" customHeight="false" outlineLevel="0" collapsed="false">
      <c r="A25" s="37" t="s">
        <v>620</v>
      </c>
      <c r="B25" s="38" t="n">
        <v>45319</v>
      </c>
      <c r="C25" s="38" t="n">
        <v>45409</v>
      </c>
      <c r="D25" s="37" t="s">
        <v>133</v>
      </c>
      <c r="E25" s="37" t="s">
        <v>144</v>
      </c>
      <c r="F25" s="37" t="n">
        <v>90</v>
      </c>
      <c r="G25" s="37" t="n">
        <v>27</v>
      </c>
      <c r="H25" s="37" t="n">
        <v>26</v>
      </c>
      <c r="I25" s="37" t="s">
        <v>185</v>
      </c>
      <c r="J25" s="37" t="s">
        <v>185</v>
      </c>
      <c r="K25" s="37" t="s">
        <v>187</v>
      </c>
      <c r="L25" s="37" t="s">
        <v>185</v>
      </c>
      <c r="M25" s="37" t="n">
        <v>18</v>
      </c>
      <c r="N25" s="37" t="s">
        <v>1959</v>
      </c>
      <c r="O25" s="37" t="n">
        <f aca="false">IF(C25="","",YEAR(C25))</f>
        <v>2024</v>
      </c>
      <c r="P25" s="37" t="str">
        <f aca="false">IFERROR(VLOOKUP(A25,Employees!$A$2:$I$1501,9,FALSE()),"Unknown")</f>
        <v>Sales</v>
      </c>
      <c r="Q25" s="37" t="str">
        <f aca="false">IF(H25&lt;12,"&lt;1 yr",IF(H25&lt;36,"1-3 yrs",IF(H25&lt;60,"3-5 yrs","5+ yrs")))</f>
        <v>1-3 yrs</v>
      </c>
    </row>
    <row r="26" customFormat="false" ht="15" hidden="false" customHeight="false" outlineLevel="0" collapsed="false">
      <c r="A26" s="37" t="s">
        <v>645</v>
      </c>
      <c r="B26" s="38"/>
      <c r="C26" s="38" t="n">
        <v>46272</v>
      </c>
      <c r="D26" s="37" t="s">
        <v>134</v>
      </c>
      <c r="E26" s="37" t="s">
        <v>150</v>
      </c>
      <c r="F26" s="37" t="n">
        <v>90</v>
      </c>
      <c r="G26" s="37" t="n">
        <v>0</v>
      </c>
      <c r="H26" s="37" t="n">
        <v>14.2</v>
      </c>
      <c r="I26" s="37" t="s">
        <v>187</v>
      </c>
      <c r="J26" s="37" t="s">
        <v>185</v>
      </c>
      <c r="K26" s="37" t="s">
        <v>187</v>
      </c>
      <c r="L26" s="37" t="s">
        <v>187</v>
      </c>
      <c r="M26" s="37" t="n">
        <v>19</v>
      </c>
      <c r="N26" s="37"/>
      <c r="O26" s="37" t="n">
        <f aca="false">IF(C26="","",YEAR(C26))</f>
        <v>2026</v>
      </c>
      <c r="P26" s="37" t="str">
        <f aca="false">IFERROR(VLOOKUP(A26,Employees!$A$2:$I$1501,9,FALSE()),"Unknown")</f>
        <v>Operations</v>
      </c>
      <c r="Q26" s="37" t="str">
        <f aca="false">IF(H26&lt;12,"&lt;1 yr",IF(H26&lt;36,"1-3 yrs",IF(H26&lt;60,"3-5 yrs","5+ yrs")))</f>
        <v>1-3 yrs</v>
      </c>
    </row>
    <row r="27" customFormat="false" ht="15" hidden="false" customHeight="false" outlineLevel="0" collapsed="false">
      <c r="A27" s="37" t="s">
        <v>646</v>
      </c>
      <c r="B27" s="38" t="n">
        <v>45698</v>
      </c>
      <c r="C27" s="38" t="n">
        <v>45758</v>
      </c>
      <c r="D27" s="37" t="s">
        <v>133</v>
      </c>
      <c r="E27" s="37" t="s">
        <v>148</v>
      </c>
      <c r="F27" s="37" t="n">
        <v>60</v>
      </c>
      <c r="G27" s="37" t="n">
        <v>60</v>
      </c>
      <c r="H27" s="37" t="n">
        <v>31.2</v>
      </c>
      <c r="I27" s="37" t="s">
        <v>187</v>
      </c>
      <c r="J27" s="37" t="s">
        <v>187</v>
      </c>
      <c r="K27" s="37" t="s">
        <v>187</v>
      </c>
      <c r="L27" s="37" t="s">
        <v>185</v>
      </c>
      <c r="M27" s="37" t="n">
        <v>55</v>
      </c>
      <c r="N27" s="37" t="s">
        <v>1962</v>
      </c>
      <c r="O27" s="37" t="n">
        <f aca="false">IF(C27="","",YEAR(C27))</f>
        <v>2025</v>
      </c>
      <c r="P27" s="37" t="str">
        <f aca="false">IFERROR(VLOOKUP(A27,Employees!$A$2:$I$1501,9,FALSE()),"Unknown")</f>
        <v>Engineering</v>
      </c>
      <c r="Q27" s="37" t="str">
        <f aca="false">IF(H27&lt;12,"&lt;1 yr",IF(H27&lt;36,"1-3 yrs",IF(H27&lt;60,"3-5 yrs","5+ yrs")))</f>
        <v>1-3 yrs</v>
      </c>
    </row>
    <row r="28" customFormat="false" ht="15" hidden="false" customHeight="false" outlineLevel="0" collapsed="false">
      <c r="A28" s="37" t="s">
        <v>649</v>
      </c>
      <c r="B28" s="38"/>
      <c r="C28" s="38" t="n">
        <v>46279</v>
      </c>
      <c r="D28" s="37" t="s">
        <v>134</v>
      </c>
      <c r="E28" s="37" t="s">
        <v>154</v>
      </c>
      <c r="F28" s="37" t="n">
        <v>60</v>
      </c>
      <c r="G28" s="37" t="n">
        <v>0</v>
      </c>
      <c r="H28" s="37" t="n">
        <v>0.6</v>
      </c>
      <c r="I28" s="37" t="s">
        <v>187</v>
      </c>
      <c r="J28" s="37" t="s">
        <v>187</v>
      </c>
      <c r="K28" s="37" t="s">
        <v>187</v>
      </c>
      <c r="L28" s="37" t="s">
        <v>187</v>
      </c>
      <c r="M28" s="37" t="n">
        <v>64</v>
      </c>
      <c r="N28" s="37"/>
      <c r="O28" s="37" t="n">
        <f aca="false">IF(C28="","",YEAR(C28))</f>
        <v>2026</v>
      </c>
      <c r="P28" s="37" t="str">
        <f aca="false">IFERROR(VLOOKUP(A28,Employees!$A$2:$I$1501,9,FALSE()),"Unknown")</f>
        <v>Finance</v>
      </c>
      <c r="Q28" s="37" t="str">
        <f aca="false">IF(H28&lt;12,"&lt;1 yr",IF(H28&lt;36,"1-3 yrs",IF(H28&lt;60,"3-5 yrs","5+ yrs")))</f>
        <v>&lt;1 yr</v>
      </c>
    </row>
    <row r="29" customFormat="false" ht="15" hidden="false" customHeight="false" outlineLevel="0" collapsed="false">
      <c r="A29" s="37" t="s">
        <v>655</v>
      </c>
      <c r="B29" s="38" t="n">
        <v>46146</v>
      </c>
      <c r="C29" s="38" t="n">
        <v>46176</v>
      </c>
      <c r="D29" s="37" t="s">
        <v>133</v>
      </c>
      <c r="E29" s="37" t="s">
        <v>143</v>
      </c>
      <c r="F29" s="37" t="n">
        <v>30</v>
      </c>
      <c r="G29" s="37" t="n">
        <v>9</v>
      </c>
      <c r="H29" s="37" t="n">
        <v>2.7</v>
      </c>
      <c r="I29" s="37" t="s">
        <v>185</v>
      </c>
      <c r="J29" s="37" t="s">
        <v>185</v>
      </c>
      <c r="K29" s="37" t="s">
        <v>187</v>
      </c>
      <c r="L29" s="37" t="s">
        <v>185</v>
      </c>
      <c r="M29" s="37" t="n">
        <v>76</v>
      </c>
      <c r="N29" s="37" t="s">
        <v>1959</v>
      </c>
      <c r="O29" s="37" t="n">
        <f aca="false">IF(C29="","",YEAR(C29))</f>
        <v>2026</v>
      </c>
      <c r="P29" s="37" t="str">
        <f aca="false">IFERROR(VLOOKUP(A29,Employees!$A$2:$I$1501,9,FALSE()),"Unknown")</f>
        <v>Sales</v>
      </c>
      <c r="Q29" s="37" t="str">
        <f aca="false">IF(H29&lt;12,"&lt;1 yr",IF(H29&lt;36,"1-3 yrs",IF(H29&lt;60,"3-5 yrs","5+ yrs")))</f>
        <v>&lt;1 yr</v>
      </c>
    </row>
    <row r="30" customFormat="false" ht="15" hidden="false" customHeight="false" outlineLevel="0" collapsed="false">
      <c r="A30" s="37" t="s">
        <v>657</v>
      </c>
      <c r="B30" s="38" t="n">
        <v>46199</v>
      </c>
      <c r="C30" s="38" t="n">
        <v>46229</v>
      </c>
      <c r="D30" s="37" t="s">
        <v>133</v>
      </c>
      <c r="E30" s="37" t="s">
        <v>145</v>
      </c>
      <c r="F30" s="37" t="n">
        <v>30</v>
      </c>
      <c r="G30" s="37" t="n">
        <v>15</v>
      </c>
      <c r="H30" s="37" t="n">
        <v>2.7</v>
      </c>
      <c r="I30" s="37" t="s">
        <v>185</v>
      </c>
      <c r="J30" s="37" t="s">
        <v>185</v>
      </c>
      <c r="K30" s="37" t="s">
        <v>185</v>
      </c>
      <c r="L30" s="37" t="s">
        <v>185</v>
      </c>
      <c r="M30" s="37" t="n">
        <v>29</v>
      </c>
      <c r="N30" s="37" t="s">
        <v>1963</v>
      </c>
      <c r="O30" s="37" t="n">
        <f aca="false">IF(C30="","",YEAR(C30))</f>
        <v>2026</v>
      </c>
      <c r="P30" s="37" t="str">
        <f aca="false">IFERROR(VLOOKUP(A30,Employees!$A$2:$I$1501,9,FALSE()),"Unknown")</f>
        <v>Human Resources</v>
      </c>
      <c r="Q30" s="37" t="str">
        <f aca="false">IF(H30&lt;12,"&lt;1 yr",IF(H30&lt;36,"1-3 yrs",IF(H30&lt;60,"3-5 yrs","5+ yrs")))</f>
        <v>&lt;1 yr</v>
      </c>
    </row>
    <row r="31" customFormat="false" ht="15" hidden="false" customHeight="false" outlineLevel="0" collapsed="false">
      <c r="A31" s="37" t="s">
        <v>680</v>
      </c>
      <c r="B31" s="38" t="n">
        <v>44496</v>
      </c>
      <c r="C31" s="38" t="n">
        <v>44556</v>
      </c>
      <c r="D31" s="37" t="s">
        <v>133</v>
      </c>
      <c r="E31" s="37" t="s">
        <v>145</v>
      </c>
      <c r="F31" s="37" t="n">
        <v>60</v>
      </c>
      <c r="G31" s="37" t="n">
        <v>60</v>
      </c>
      <c r="H31" s="37" t="n">
        <v>11.7</v>
      </c>
      <c r="I31" s="37" t="s">
        <v>187</v>
      </c>
      <c r="J31" s="37" t="s">
        <v>185</v>
      </c>
      <c r="K31" s="37" t="s">
        <v>187</v>
      </c>
      <c r="L31" s="37" t="s">
        <v>185</v>
      </c>
      <c r="M31" s="37" t="n">
        <v>26</v>
      </c>
      <c r="N31" s="37" t="s">
        <v>1959</v>
      </c>
      <c r="O31" s="37" t="n">
        <f aca="false">IF(C31="","",YEAR(C31))</f>
        <v>2021</v>
      </c>
      <c r="P31" s="37" t="str">
        <f aca="false">IFERROR(VLOOKUP(A31,Employees!$A$2:$I$1501,9,FALSE()),"Unknown")</f>
        <v>Operations</v>
      </c>
      <c r="Q31" s="37" t="str">
        <f aca="false">IF(H31&lt;12,"&lt;1 yr",IF(H31&lt;36,"1-3 yrs",IF(H31&lt;60,"3-5 yrs","5+ yrs")))</f>
        <v>&lt;1 yr</v>
      </c>
    </row>
    <row r="32" customFormat="false" ht="15" hidden="false" customHeight="false" outlineLevel="0" collapsed="false">
      <c r="A32" s="37" t="s">
        <v>692</v>
      </c>
      <c r="B32" s="38"/>
      <c r="C32" s="38" t="n">
        <v>45540</v>
      </c>
      <c r="D32" s="37" t="s">
        <v>134</v>
      </c>
      <c r="E32" s="37" t="s">
        <v>152</v>
      </c>
      <c r="F32" s="37" t="n">
        <v>30</v>
      </c>
      <c r="G32" s="37" t="n">
        <v>0</v>
      </c>
      <c r="H32" s="37" t="n">
        <v>4.4</v>
      </c>
      <c r="I32" s="37" t="s">
        <v>187</v>
      </c>
      <c r="J32" s="37" t="s">
        <v>185</v>
      </c>
      <c r="K32" s="37" t="s">
        <v>187</v>
      </c>
      <c r="L32" s="37" t="s">
        <v>187</v>
      </c>
      <c r="M32" s="37" t="n">
        <v>41</v>
      </c>
      <c r="N32" s="37"/>
      <c r="O32" s="37" t="n">
        <f aca="false">IF(C32="","",YEAR(C32))</f>
        <v>2024</v>
      </c>
      <c r="P32" s="37" t="str">
        <f aca="false">IFERROR(VLOOKUP(A32,Employees!$A$2:$I$1501,9,FALSE()),"Unknown")</f>
        <v>Marketing</v>
      </c>
      <c r="Q32" s="37" t="str">
        <f aca="false">IF(H32&lt;12,"&lt;1 yr",IF(H32&lt;36,"1-3 yrs",IF(H32&lt;60,"3-5 yrs","5+ yrs")))</f>
        <v>&lt;1 yr</v>
      </c>
    </row>
    <row r="33" customFormat="false" ht="15" hidden="false" customHeight="false" outlineLevel="0" collapsed="false">
      <c r="A33" s="37" t="s">
        <v>696</v>
      </c>
      <c r="B33" s="38" t="n">
        <v>44220</v>
      </c>
      <c r="C33" s="38" t="n">
        <v>44310</v>
      </c>
      <c r="D33" s="37" t="s">
        <v>133</v>
      </c>
      <c r="E33" s="37" t="s">
        <v>155</v>
      </c>
      <c r="F33" s="37" t="n">
        <v>90</v>
      </c>
      <c r="G33" s="37" t="n">
        <v>90</v>
      </c>
      <c r="H33" s="37" t="n">
        <v>7.6</v>
      </c>
      <c r="I33" s="37" t="s">
        <v>187</v>
      </c>
      <c r="J33" s="37" t="s">
        <v>185</v>
      </c>
      <c r="K33" s="37" t="s">
        <v>187</v>
      </c>
      <c r="L33" s="37" t="s">
        <v>185</v>
      </c>
      <c r="M33" s="37" t="n">
        <v>19</v>
      </c>
      <c r="N33" s="37" t="s">
        <v>1963</v>
      </c>
      <c r="O33" s="37" t="n">
        <f aca="false">IF(C33="","",YEAR(C33))</f>
        <v>2021</v>
      </c>
      <c r="P33" s="37" t="str">
        <f aca="false">IFERROR(VLOOKUP(A33,Employees!$A$2:$I$1501,9,FALSE()),"Unknown")</f>
        <v>Sales</v>
      </c>
      <c r="Q33" s="37" t="str">
        <f aca="false">IF(H33&lt;12,"&lt;1 yr",IF(H33&lt;36,"1-3 yrs",IF(H33&lt;60,"3-5 yrs","5+ yrs")))</f>
        <v>&lt;1 yr</v>
      </c>
    </row>
    <row r="34" customFormat="false" ht="15" hidden="false" customHeight="false" outlineLevel="0" collapsed="false">
      <c r="A34" s="37" t="s">
        <v>700</v>
      </c>
      <c r="B34" s="38" t="n">
        <v>46249</v>
      </c>
      <c r="C34" s="38" t="n">
        <v>46279</v>
      </c>
      <c r="D34" s="37" t="s">
        <v>133</v>
      </c>
      <c r="E34" s="37" t="s">
        <v>143</v>
      </c>
      <c r="F34" s="37" t="n">
        <v>30</v>
      </c>
      <c r="G34" s="37" t="n">
        <v>0</v>
      </c>
      <c r="H34" s="37" t="n">
        <v>0.8</v>
      </c>
      <c r="I34" s="37" t="s">
        <v>187</v>
      </c>
      <c r="J34" s="37" t="s">
        <v>185</v>
      </c>
      <c r="K34" s="37" t="s">
        <v>187</v>
      </c>
      <c r="L34" s="37" t="s">
        <v>185</v>
      </c>
      <c r="M34" s="37" t="n">
        <v>48</v>
      </c>
      <c r="N34" s="37" t="s">
        <v>1960</v>
      </c>
      <c r="O34" s="37" t="n">
        <f aca="false">IF(C34="","",YEAR(C34))</f>
        <v>2026</v>
      </c>
      <c r="P34" s="37" t="str">
        <f aca="false">IFERROR(VLOOKUP(A34,Employees!$A$2:$I$1501,9,FALSE()),"Unknown")</f>
        <v>Operations</v>
      </c>
      <c r="Q34" s="37" t="str">
        <f aca="false">IF(H34&lt;12,"&lt;1 yr",IF(H34&lt;36,"1-3 yrs",IF(H34&lt;60,"3-5 yrs","5+ yrs")))</f>
        <v>&lt;1 yr</v>
      </c>
    </row>
    <row r="35" customFormat="false" ht="15" hidden="false" customHeight="false" outlineLevel="0" collapsed="false">
      <c r="A35" s="37" t="s">
        <v>705</v>
      </c>
      <c r="B35" s="38" t="n">
        <v>46139</v>
      </c>
      <c r="C35" s="38" t="n">
        <v>46169</v>
      </c>
      <c r="D35" s="37" t="s">
        <v>133</v>
      </c>
      <c r="E35" s="37" t="s">
        <v>143</v>
      </c>
      <c r="F35" s="37" t="n">
        <v>30</v>
      </c>
      <c r="G35" s="37" t="n">
        <v>30</v>
      </c>
      <c r="H35" s="37" t="n">
        <v>9.5</v>
      </c>
      <c r="I35" s="37" t="s">
        <v>185</v>
      </c>
      <c r="J35" s="37" t="s">
        <v>185</v>
      </c>
      <c r="K35" s="37" t="s">
        <v>187</v>
      </c>
      <c r="L35" s="37" t="s">
        <v>185</v>
      </c>
      <c r="M35" s="37" t="n">
        <v>25</v>
      </c>
      <c r="N35" s="37" t="s">
        <v>1961</v>
      </c>
      <c r="O35" s="37" t="n">
        <f aca="false">IF(C35="","",YEAR(C35))</f>
        <v>2026</v>
      </c>
      <c r="P35" s="37" t="str">
        <f aca="false">IFERROR(VLOOKUP(A35,Employees!$A$2:$I$1501,9,FALSE()),"Unknown")</f>
        <v>Sales</v>
      </c>
      <c r="Q35" s="37" t="str">
        <f aca="false">IF(H35&lt;12,"&lt;1 yr",IF(H35&lt;36,"1-3 yrs",IF(H35&lt;60,"3-5 yrs","5+ yrs")))</f>
        <v>&lt;1 yr</v>
      </c>
    </row>
    <row r="36" customFormat="false" ht="15" hidden="false" customHeight="false" outlineLevel="0" collapsed="false">
      <c r="A36" s="37" t="s">
        <v>707</v>
      </c>
      <c r="B36" s="38"/>
      <c r="C36" s="38" t="n">
        <v>45159</v>
      </c>
      <c r="D36" s="37" t="s">
        <v>134</v>
      </c>
      <c r="E36" s="37" t="s">
        <v>153</v>
      </c>
      <c r="F36" s="37" t="n">
        <v>60</v>
      </c>
      <c r="G36" s="37" t="n">
        <v>0</v>
      </c>
      <c r="H36" s="37" t="n">
        <v>55.8</v>
      </c>
      <c r="I36" s="37" t="s">
        <v>187</v>
      </c>
      <c r="J36" s="37" t="s">
        <v>187</v>
      </c>
      <c r="K36" s="37" t="s">
        <v>187</v>
      </c>
      <c r="L36" s="37" t="s">
        <v>187</v>
      </c>
      <c r="M36" s="37" t="n">
        <v>71</v>
      </c>
      <c r="N36" s="37"/>
      <c r="O36" s="37" t="n">
        <f aca="false">IF(C36="","",YEAR(C36))</f>
        <v>2023</v>
      </c>
      <c r="P36" s="37" t="str">
        <f aca="false">IFERROR(VLOOKUP(A36,Employees!$A$2:$I$1501,9,FALSE()),"Unknown")</f>
        <v>Finance</v>
      </c>
      <c r="Q36" s="37" t="str">
        <f aca="false">IF(H36&lt;12,"&lt;1 yr",IF(H36&lt;36,"1-3 yrs",IF(H36&lt;60,"3-5 yrs","5+ yrs")))</f>
        <v>3-5 yrs</v>
      </c>
    </row>
    <row r="37" customFormat="false" ht="15" hidden="false" customHeight="false" outlineLevel="0" collapsed="false">
      <c r="A37" s="37" t="s">
        <v>715</v>
      </c>
      <c r="B37" s="38" t="n">
        <v>46098</v>
      </c>
      <c r="C37" s="38" t="n">
        <v>46158</v>
      </c>
      <c r="D37" s="37" t="s">
        <v>133</v>
      </c>
      <c r="E37" s="37" t="s">
        <v>149</v>
      </c>
      <c r="F37" s="37" t="n">
        <v>60</v>
      </c>
      <c r="G37" s="37" t="n">
        <v>60</v>
      </c>
      <c r="H37" s="37" t="n">
        <v>6.1</v>
      </c>
      <c r="I37" s="37" t="s">
        <v>185</v>
      </c>
      <c r="J37" s="37" t="s">
        <v>187</v>
      </c>
      <c r="K37" s="37" t="s">
        <v>187</v>
      </c>
      <c r="L37" s="37" t="s">
        <v>185</v>
      </c>
      <c r="M37" s="37" t="n">
        <v>43</v>
      </c>
      <c r="N37" s="37" t="s">
        <v>1961</v>
      </c>
      <c r="O37" s="37" t="n">
        <f aca="false">IF(C37="","",YEAR(C37))</f>
        <v>2026</v>
      </c>
      <c r="P37" s="37" t="str">
        <f aca="false">IFERROR(VLOOKUP(A37,Employees!$A$2:$I$1501,9,FALSE()),"Unknown")</f>
        <v>Marketing</v>
      </c>
      <c r="Q37" s="37" t="str">
        <f aca="false">IF(H37&lt;12,"&lt;1 yr",IF(H37&lt;36,"1-3 yrs",IF(H37&lt;60,"3-5 yrs","5+ yrs")))</f>
        <v>&lt;1 yr</v>
      </c>
    </row>
    <row r="38" customFormat="false" ht="15" hidden="false" customHeight="false" outlineLevel="0" collapsed="false">
      <c r="A38" s="37" t="s">
        <v>721</v>
      </c>
      <c r="B38" s="38" t="n">
        <v>45620</v>
      </c>
      <c r="C38" s="38" t="n">
        <v>45680</v>
      </c>
      <c r="D38" s="37" t="s">
        <v>133</v>
      </c>
      <c r="E38" s="37" t="s">
        <v>145</v>
      </c>
      <c r="F38" s="37" t="n">
        <v>60</v>
      </c>
      <c r="G38" s="37" t="n">
        <v>60</v>
      </c>
      <c r="H38" s="37" t="n">
        <v>11.7</v>
      </c>
      <c r="I38" s="37" t="s">
        <v>185</v>
      </c>
      <c r="J38" s="37" t="s">
        <v>185</v>
      </c>
      <c r="K38" s="37" t="s">
        <v>185</v>
      </c>
      <c r="L38" s="37" t="s">
        <v>185</v>
      </c>
      <c r="M38" s="37" t="n">
        <v>38</v>
      </c>
      <c r="N38" s="37" t="s">
        <v>1959</v>
      </c>
      <c r="O38" s="37" t="n">
        <f aca="false">IF(C38="","",YEAR(C38))</f>
        <v>2025</v>
      </c>
      <c r="P38" s="37" t="str">
        <f aca="false">IFERROR(VLOOKUP(A38,Employees!$A$2:$I$1501,9,FALSE()),"Unknown")</f>
        <v>Engineering</v>
      </c>
      <c r="Q38" s="37" t="str">
        <f aca="false">IF(H38&lt;12,"&lt;1 yr",IF(H38&lt;36,"1-3 yrs",IF(H38&lt;60,"3-5 yrs","5+ yrs")))</f>
        <v>&lt;1 yr</v>
      </c>
    </row>
    <row r="39" customFormat="false" ht="15" hidden="false" customHeight="false" outlineLevel="0" collapsed="false">
      <c r="A39" s="37" t="s">
        <v>740</v>
      </c>
      <c r="B39" s="38" t="n">
        <v>46012</v>
      </c>
      <c r="C39" s="38" t="n">
        <v>46102</v>
      </c>
      <c r="D39" s="37" t="s">
        <v>133</v>
      </c>
      <c r="E39" s="37" t="s">
        <v>143</v>
      </c>
      <c r="F39" s="37" t="n">
        <v>90</v>
      </c>
      <c r="G39" s="37" t="n">
        <v>0</v>
      </c>
      <c r="H39" s="37" t="n">
        <v>70.1</v>
      </c>
      <c r="I39" s="37" t="s">
        <v>185</v>
      </c>
      <c r="J39" s="37" t="s">
        <v>185</v>
      </c>
      <c r="K39" s="37" t="s">
        <v>187</v>
      </c>
      <c r="L39" s="37" t="s">
        <v>185</v>
      </c>
      <c r="M39" s="37" t="n">
        <v>36</v>
      </c>
      <c r="N39" s="37" t="s">
        <v>1963</v>
      </c>
      <c r="O39" s="37" t="n">
        <f aca="false">IF(C39="","",YEAR(C39))</f>
        <v>2026</v>
      </c>
      <c r="P39" s="37" t="str">
        <f aca="false">IFERROR(VLOOKUP(A39,Employees!$A$2:$I$1501,9,FALSE()),"Unknown")</f>
        <v>Engineering</v>
      </c>
      <c r="Q39" s="37" t="str">
        <f aca="false">IF(H39&lt;12,"&lt;1 yr",IF(H39&lt;36,"1-3 yrs",IF(H39&lt;60,"3-5 yrs","5+ yrs")))</f>
        <v>5+ yrs</v>
      </c>
    </row>
    <row r="40" customFormat="false" ht="15" hidden="false" customHeight="false" outlineLevel="0" collapsed="false">
      <c r="A40" s="37" t="s">
        <v>768</v>
      </c>
      <c r="B40" s="38"/>
      <c r="C40" s="38" t="n">
        <v>46268</v>
      </c>
      <c r="D40" s="37" t="s">
        <v>134</v>
      </c>
      <c r="E40" s="37" t="s">
        <v>150</v>
      </c>
      <c r="F40" s="37" t="n">
        <v>60</v>
      </c>
      <c r="G40" s="37" t="n">
        <v>0</v>
      </c>
      <c r="H40" s="37" t="n">
        <v>8.8</v>
      </c>
      <c r="I40" s="37" t="s">
        <v>187</v>
      </c>
      <c r="J40" s="37" t="s">
        <v>185</v>
      </c>
      <c r="K40" s="37" t="s">
        <v>187</v>
      </c>
      <c r="L40" s="37" t="s">
        <v>187</v>
      </c>
      <c r="M40" s="37" t="n">
        <v>26</v>
      </c>
      <c r="N40" s="37"/>
      <c r="O40" s="37" t="n">
        <f aca="false">IF(C40="","",YEAR(C40))</f>
        <v>2026</v>
      </c>
      <c r="P40" s="37" t="str">
        <f aca="false">IFERROR(VLOOKUP(A40,Employees!$A$2:$I$1501,9,FALSE()),"Unknown")</f>
        <v>Legal &amp; Compliance</v>
      </c>
      <c r="Q40" s="37" t="str">
        <f aca="false">IF(H40&lt;12,"&lt;1 yr",IF(H40&lt;36,"1-3 yrs",IF(H40&lt;60,"3-5 yrs","5+ yrs")))</f>
        <v>&lt;1 yr</v>
      </c>
    </row>
    <row r="41" customFormat="false" ht="15" hidden="false" customHeight="false" outlineLevel="0" collapsed="false">
      <c r="A41" s="37" t="s">
        <v>794</v>
      </c>
      <c r="B41" s="38" t="n">
        <v>45492</v>
      </c>
      <c r="C41" s="38" t="n">
        <v>45552</v>
      </c>
      <c r="D41" s="37" t="s">
        <v>133</v>
      </c>
      <c r="E41" s="37" t="s">
        <v>148</v>
      </c>
      <c r="F41" s="37" t="n">
        <v>60</v>
      </c>
      <c r="G41" s="37" t="n">
        <v>18</v>
      </c>
      <c r="H41" s="37" t="n">
        <v>27.5</v>
      </c>
      <c r="I41" s="37" t="s">
        <v>187</v>
      </c>
      <c r="J41" s="37" t="s">
        <v>185</v>
      </c>
      <c r="K41" s="37" t="s">
        <v>185</v>
      </c>
      <c r="L41" s="37" t="s">
        <v>185</v>
      </c>
      <c r="M41" s="37" t="n">
        <v>12</v>
      </c>
      <c r="N41" s="37" t="s">
        <v>1961</v>
      </c>
      <c r="O41" s="37" t="n">
        <f aca="false">IF(C41="","",YEAR(C41))</f>
        <v>2024</v>
      </c>
      <c r="P41" s="37" t="str">
        <f aca="false">IFERROR(VLOOKUP(A41,Employees!$A$2:$I$1501,9,FALSE()),"Unknown")</f>
        <v>Operations</v>
      </c>
      <c r="Q41" s="37" t="str">
        <f aca="false">IF(H41&lt;12,"&lt;1 yr",IF(H41&lt;36,"1-3 yrs",IF(H41&lt;60,"3-5 yrs","5+ yrs")))</f>
        <v>1-3 yrs</v>
      </c>
    </row>
    <row r="42" customFormat="false" ht="15" hidden="false" customHeight="false" outlineLevel="0" collapsed="false">
      <c r="A42" s="37" t="s">
        <v>801</v>
      </c>
      <c r="B42" s="38" t="n">
        <v>46135</v>
      </c>
      <c r="C42" s="38" t="n">
        <v>46195</v>
      </c>
      <c r="D42" s="37" t="s">
        <v>133</v>
      </c>
      <c r="E42" s="37" t="s">
        <v>144</v>
      </c>
      <c r="F42" s="37" t="n">
        <v>60</v>
      </c>
      <c r="G42" s="37" t="n">
        <v>60</v>
      </c>
      <c r="H42" s="37" t="n">
        <v>24</v>
      </c>
      <c r="I42" s="37" t="s">
        <v>185</v>
      </c>
      <c r="J42" s="37" t="s">
        <v>187</v>
      </c>
      <c r="K42" s="37" t="s">
        <v>187</v>
      </c>
      <c r="L42" s="37" t="s">
        <v>185</v>
      </c>
      <c r="M42" s="37" t="n">
        <v>17</v>
      </c>
      <c r="N42" s="37" t="s">
        <v>1961</v>
      </c>
      <c r="O42" s="37" t="n">
        <f aca="false">IF(C42="","",YEAR(C42))</f>
        <v>2026</v>
      </c>
      <c r="P42" s="37" t="str">
        <f aca="false">IFERROR(VLOOKUP(A42,Employees!$A$2:$I$1501,9,FALSE()),"Unknown")</f>
        <v>Customer Support</v>
      </c>
      <c r="Q42" s="37" t="str">
        <f aca="false">IF(H42&lt;12,"&lt;1 yr",IF(H42&lt;36,"1-3 yrs",IF(H42&lt;60,"3-5 yrs","5+ yrs")))</f>
        <v>1-3 yrs</v>
      </c>
    </row>
    <row r="43" customFormat="false" ht="15" hidden="false" customHeight="false" outlineLevel="0" collapsed="false">
      <c r="A43" s="37" t="s">
        <v>803</v>
      </c>
      <c r="B43" s="38" t="n">
        <v>44424</v>
      </c>
      <c r="C43" s="38" t="n">
        <v>44454</v>
      </c>
      <c r="D43" s="37" t="s">
        <v>133</v>
      </c>
      <c r="E43" s="37" t="s">
        <v>147</v>
      </c>
      <c r="F43" s="37" t="n">
        <v>30</v>
      </c>
      <c r="G43" s="37" t="n">
        <v>30</v>
      </c>
      <c r="H43" s="37" t="n">
        <v>17.6</v>
      </c>
      <c r="I43" s="37" t="s">
        <v>185</v>
      </c>
      <c r="J43" s="37" t="s">
        <v>185</v>
      </c>
      <c r="K43" s="37" t="s">
        <v>185</v>
      </c>
      <c r="L43" s="37" t="s">
        <v>185</v>
      </c>
      <c r="M43" s="37" t="n">
        <v>24</v>
      </c>
      <c r="N43" s="37" t="s">
        <v>1960</v>
      </c>
      <c r="O43" s="37" t="n">
        <f aca="false">IF(C43="","",YEAR(C43))</f>
        <v>2021</v>
      </c>
      <c r="P43" s="37" t="str">
        <f aca="false">IFERROR(VLOOKUP(A43,Employees!$A$2:$I$1501,9,FALSE()),"Unknown")</f>
        <v>Human Resources</v>
      </c>
      <c r="Q43" s="37" t="str">
        <f aca="false">IF(H43&lt;12,"&lt;1 yr",IF(H43&lt;36,"1-3 yrs",IF(H43&lt;60,"3-5 yrs","5+ yrs")))</f>
        <v>1-3 yrs</v>
      </c>
    </row>
    <row r="44" customFormat="false" ht="15" hidden="false" customHeight="false" outlineLevel="0" collapsed="false">
      <c r="A44" s="37" t="s">
        <v>809</v>
      </c>
      <c r="B44" s="38" t="n">
        <v>46098</v>
      </c>
      <c r="C44" s="38" t="n">
        <v>46158</v>
      </c>
      <c r="D44" s="37" t="s">
        <v>133</v>
      </c>
      <c r="E44" s="37" t="s">
        <v>149</v>
      </c>
      <c r="F44" s="37" t="n">
        <v>60</v>
      </c>
      <c r="G44" s="37" t="n">
        <v>18</v>
      </c>
      <c r="H44" s="37" t="n">
        <v>16.4</v>
      </c>
      <c r="I44" s="37" t="s">
        <v>187</v>
      </c>
      <c r="J44" s="37" t="s">
        <v>185</v>
      </c>
      <c r="K44" s="37" t="s">
        <v>187</v>
      </c>
      <c r="L44" s="37" t="s">
        <v>185</v>
      </c>
      <c r="M44" s="37" t="n">
        <v>35</v>
      </c>
      <c r="N44" s="37" t="s">
        <v>1960</v>
      </c>
      <c r="O44" s="37" t="n">
        <f aca="false">IF(C44="","",YEAR(C44))</f>
        <v>2026</v>
      </c>
      <c r="P44" s="37" t="str">
        <f aca="false">IFERROR(VLOOKUP(A44,Employees!$A$2:$I$1501,9,FALSE()),"Unknown")</f>
        <v>Data &amp; AI</v>
      </c>
      <c r="Q44" s="37" t="str">
        <f aca="false">IF(H44&lt;12,"&lt;1 yr",IF(H44&lt;36,"1-3 yrs",IF(H44&lt;60,"3-5 yrs","5+ yrs")))</f>
        <v>1-3 yrs</v>
      </c>
    </row>
    <row r="45" customFormat="false" ht="15" hidden="false" customHeight="false" outlineLevel="0" collapsed="false">
      <c r="A45" s="37" t="s">
        <v>811</v>
      </c>
      <c r="B45" s="38" t="n">
        <v>46187</v>
      </c>
      <c r="C45" s="38" t="n">
        <v>46247</v>
      </c>
      <c r="D45" s="37" t="s">
        <v>133</v>
      </c>
      <c r="E45" s="37" t="s">
        <v>143</v>
      </c>
      <c r="F45" s="37" t="n">
        <v>60</v>
      </c>
      <c r="G45" s="37" t="n">
        <v>0</v>
      </c>
      <c r="H45" s="37" t="n">
        <v>46.8</v>
      </c>
      <c r="I45" s="37" t="s">
        <v>187</v>
      </c>
      <c r="J45" s="37" t="s">
        <v>185</v>
      </c>
      <c r="K45" s="37" t="s">
        <v>187</v>
      </c>
      <c r="L45" s="37" t="s">
        <v>185</v>
      </c>
      <c r="M45" s="37" t="n">
        <v>71</v>
      </c>
      <c r="N45" s="37" t="s">
        <v>1961</v>
      </c>
      <c r="O45" s="37" t="n">
        <f aca="false">IF(C45="","",YEAR(C45))</f>
        <v>2026</v>
      </c>
      <c r="P45" s="37" t="str">
        <f aca="false">IFERROR(VLOOKUP(A45,Employees!$A$2:$I$1501,9,FALSE()),"Unknown")</f>
        <v>Engineering</v>
      </c>
      <c r="Q45" s="37" t="str">
        <f aca="false">IF(H45&lt;12,"&lt;1 yr",IF(H45&lt;36,"1-3 yrs",IF(H45&lt;60,"3-5 yrs","5+ yrs")))</f>
        <v>3-5 yrs</v>
      </c>
    </row>
    <row r="46" customFormat="false" ht="15" hidden="false" customHeight="false" outlineLevel="0" collapsed="false">
      <c r="A46" s="37" t="s">
        <v>673</v>
      </c>
      <c r="B46" s="38" t="n">
        <v>42861</v>
      </c>
      <c r="C46" s="38" t="n">
        <v>42951</v>
      </c>
      <c r="D46" s="37" t="s">
        <v>133</v>
      </c>
      <c r="E46" s="37" t="s">
        <v>144</v>
      </c>
      <c r="F46" s="37" t="n">
        <v>90</v>
      </c>
      <c r="G46" s="37" t="n">
        <v>27</v>
      </c>
      <c r="H46" s="37" t="n">
        <v>31.9</v>
      </c>
      <c r="I46" s="37" t="s">
        <v>187</v>
      </c>
      <c r="J46" s="37" t="s">
        <v>187</v>
      </c>
      <c r="K46" s="37" t="s">
        <v>185</v>
      </c>
      <c r="L46" s="37" t="s">
        <v>185</v>
      </c>
      <c r="M46" s="37" t="n">
        <v>15</v>
      </c>
      <c r="N46" s="37" t="s">
        <v>1962</v>
      </c>
      <c r="O46" s="37" t="n">
        <f aca="false">IF(C46="","",YEAR(C46))</f>
        <v>2017</v>
      </c>
      <c r="P46" s="37" t="str">
        <f aca="false">IFERROR(VLOOKUP(A46,Employees!$A$2:$I$1501,9,FALSE()),"Unknown")</f>
        <v>Customer Support</v>
      </c>
      <c r="Q46" s="37" t="str">
        <f aca="false">IF(H46&lt;12,"&lt;1 yr",IF(H46&lt;36,"1-3 yrs",IF(H46&lt;60,"3-5 yrs","5+ yrs")))</f>
        <v>1-3 yrs</v>
      </c>
    </row>
    <row r="47" customFormat="false" ht="15" hidden="false" customHeight="false" outlineLevel="0" collapsed="false">
      <c r="A47" s="37" t="s">
        <v>853</v>
      </c>
      <c r="B47" s="38"/>
      <c r="C47" s="38" t="n">
        <v>44986</v>
      </c>
      <c r="D47" s="37" t="s">
        <v>134</v>
      </c>
      <c r="E47" s="37" t="s">
        <v>153</v>
      </c>
      <c r="F47" s="37" t="n">
        <v>60</v>
      </c>
      <c r="G47" s="37" t="n">
        <v>0</v>
      </c>
      <c r="H47" s="37" t="n">
        <v>26.7</v>
      </c>
      <c r="I47" s="37" t="s">
        <v>187</v>
      </c>
      <c r="J47" s="37" t="s">
        <v>187</v>
      </c>
      <c r="K47" s="37" t="s">
        <v>187</v>
      </c>
      <c r="L47" s="37" t="s">
        <v>187</v>
      </c>
      <c r="M47" s="37" t="n">
        <v>38</v>
      </c>
      <c r="N47" s="37"/>
      <c r="O47" s="37" t="n">
        <f aca="false">IF(C47="","",YEAR(C47))</f>
        <v>2023</v>
      </c>
      <c r="P47" s="37" t="str">
        <f aca="false">IFERROR(VLOOKUP(A47,Employees!$A$2:$I$1501,9,FALSE()),"Unknown")</f>
        <v>Human Resources</v>
      </c>
      <c r="Q47" s="37" t="str">
        <f aca="false">IF(H47&lt;12,"&lt;1 yr",IF(H47&lt;36,"1-3 yrs",IF(H47&lt;60,"3-5 yrs","5+ yrs")))</f>
        <v>1-3 yrs</v>
      </c>
    </row>
    <row r="48" customFormat="false" ht="15" hidden="false" customHeight="false" outlineLevel="0" collapsed="false">
      <c r="A48" s="37" t="s">
        <v>856</v>
      </c>
      <c r="B48" s="38" t="n">
        <v>45583</v>
      </c>
      <c r="C48" s="38" t="n">
        <v>45643</v>
      </c>
      <c r="D48" s="37" t="s">
        <v>133</v>
      </c>
      <c r="E48" s="37" t="s">
        <v>143</v>
      </c>
      <c r="F48" s="37" t="n">
        <v>60</v>
      </c>
      <c r="G48" s="37" t="n">
        <v>30</v>
      </c>
      <c r="H48" s="37" t="n">
        <v>18.1</v>
      </c>
      <c r="I48" s="37" t="s">
        <v>185</v>
      </c>
      <c r="J48" s="37" t="s">
        <v>185</v>
      </c>
      <c r="K48" s="37" t="s">
        <v>187</v>
      </c>
      <c r="L48" s="37" t="s">
        <v>185</v>
      </c>
      <c r="M48" s="37" t="n">
        <v>10</v>
      </c>
      <c r="N48" s="37" t="s">
        <v>1962</v>
      </c>
      <c r="O48" s="37" t="n">
        <f aca="false">IF(C48="","",YEAR(C48))</f>
        <v>2024</v>
      </c>
      <c r="P48" s="37" t="str">
        <f aca="false">IFERROR(VLOOKUP(A48,Employees!$A$2:$I$1501,9,FALSE()),"Unknown")</f>
        <v>Data &amp; AI</v>
      </c>
      <c r="Q48" s="37" t="str">
        <f aca="false">IF(H48&lt;12,"&lt;1 yr",IF(H48&lt;36,"1-3 yrs",IF(H48&lt;60,"3-5 yrs","5+ yrs")))</f>
        <v>1-3 yrs</v>
      </c>
    </row>
    <row r="49" customFormat="false" ht="15" hidden="false" customHeight="false" outlineLevel="0" collapsed="false">
      <c r="A49" s="37" t="s">
        <v>864</v>
      </c>
      <c r="B49" s="38" t="n">
        <v>45803</v>
      </c>
      <c r="C49" s="38" t="n">
        <v>45863</v>
      </c>
      <c r="D49" s="37" t="s">
        <v>133</v>
      </c>
      <c r="E49" s="37" t="s">
        <v>143</v>
      </c>
      <c r="F49" s="37" t="n">
        <v>60</v>
      </c>
      <c r="G49" s="37" t="n">
        <v>60</v>
      </c>
      <c r="H49" s="37" t="n">
        <v>14.4</v>
      </c>
      <c r="I49" s="37" t="s">
        <v>187</v>
      </c>
      <c r="J49" s="37" t="s">
        <v>187</v>
      </c>
      <c r="K49" s="37" t="s">
        <v>187</v>
      </c>
      <c r="L49" s="37" t="s">
        <v>185</v>
      </c>
      <c r="M49" s="37" t="n">
        <v>43</v>
      </c>
      <c r="N49" s="37" t="s">
        <v>1960</v>
      </c>
      <c r="O49" s="37" t="n">
        <f aca="false">IF(C49="","",YEAR(C49))</f>
        <v>2025</v>
      </c>
      <c r="P49" s="37" t="str">
        <f aca="false">IFERROR(VLOOKUP(A49,Employees!$A$2:$I$1501,9,FALSE()),"Unknown")</f>
        <v>Finance</v>
      </c>
      <c r="Q49" s="37" t="str">
        <f aca="false">IF(H49&lt;12,"&lt;1 yr",IF(H49&lt;36,"1-3 yrs",IF(H49&lt;60,"3-5 yrs","5+ yrs")))</f>
        <v>1-3 yrs</v>
      </c>
    </row>
    <row r="50" customFormat="false" ht="15" hidden="false" customHeight="false" outlineLevel="0" collapsed="false">
      <c r="A50" s="37" t="s">
        <v>865</v>
      </c>
      <c r="B50" s="38"/>
      <c r="C50" s="38" t="n">
        <v>45988</v>
      </c>
      <c r="D50" s="37" t="s">
        <v>134</v>
      </c>
      <c r="E50" s="37" t="s">
        <v>152</v>
      </c>
      <c r="F50" s="37" t="n">
        <v>90</v>
      </c>
      <c r="G50" s="37" t="n">
        <v>0</v>
      </c>
      <c r="H50" s="37" t="n">
        <v>57.4</v>
      </c>
      <c r="I50" s="37" t="s">
        <v>187</v>
      </c>
      <c r="J50" s="37" t="s">
        <v>185</v>
      </c>
      <c r="K50" s="37" t="s">
        <v>187</v>
      </c>
      <c r="L50" s="37" t="s">
        <v>187</v>
      </c>
      <c r="M50" s="37" t="n">
        <v>55</v>
      </c>
      <c r="N50" s="37"/>
      <c r="O50" s="37" t="n">
        <f aca="false">IF(C50="","",YEAR(C50))</f>
        <v>2025</v>
      </c>
      <c r="P50" s="37" t="str">
        <f aca="false">IFERROR(VLOOKUP(A50,Employees!$A$2:$I$1501,9,FALSE()),"Unknown")</f>
        <v>Sales</v>
      </c>
      <c r="Q50" s="37" t="str">
        <f aca="false">IF(H50&lt;12,"&lt;1 yr",IF(H50&lt;36,"1-3 yrs",IF(H50&lt;60,"3-5 yrs","5+ yrs")))</f>
        <v>3-5 yrs</v>
      </c>
    </row>
    <row r="51" customFormat="false" ht="15" hidden="false" customHeight="false" outlineLevel="0" collapsed="false">
      <c r="A51" s="37" t="s">
        <v>894</v>
      </c>
      <c r="B51" s="38" t="n">
        <v>44159</v>
      </c>
      <c r="C51" s="38" t="n">
        <v>44249</v>
      </c>
      <c r="D51" s="37" t="s">
        <v>133</v>
      </c>
      <c r="E51" s="37" t="s">
        <v>143</v>
      </c>
      <c r="F51" s="37" t="n">
        <v>90</v>
      </c>
      <c r="G51" s="37" t="n">
        <v>0</v>
      </c>
      <c r="H51" s="37" t="n">
        <v>36.3</v>
      </c>
      <c r="I51" s="37" t="s">
        <v>187</v>
      </c>
      <c r="J51" s="37" t="s">
        <v>185</v>
      </c>
      <c r="K51" s="37" t="s">
        <v>187</v>
      </c>
      <c r="L51" s="37" t="s">
        <v>185</v>
      </c>
      <c r="M51" s="37" t="n">
        <v>24</v>
      </c>
      <c r="N51" s="37" t="s">
        <v>1963</v>
      </c>
      <c r="O51" s="37" t="n">
        <f aca="false">IF(C51="","",YEAR(C51))</f>
        <v>2021</v>
      </c>
      <c r="P51" s="37" t="str">
        <f aca="false">IFERROR(VLOOKUP(A51,Employees!$A$2:$I$1501,9,FALSE()),"Unknown")</f>
        <v>Engineering</v>
      </c>
      <c r="Q51" s="37" t="str">
        <f aca="false">IF(H51&lt;12,"&lt;1 yr",IF(H51&lt;36,"1-3 yrs",IF(H51&lt;60,"3-5 yrs","5+ yrs")))</f>
        <v>3-5 yrs</v>
      </c>
    </row>
    <row r="52" customFormat="false" ht="15" hidden="false" customHeight="false" outlineLevel="0" collapsed="false">
      <c r="A52" s="37" t="s">
        <v>898</v>
      </c>
      <c r="B52" s="38" t="n">
        <v>43092</v>
      </c>
      <c r="C52" s="38" t="n">
        <v>43152</v>
      </c>
      <c r="D52" s="37" t="s">
        <v>133</v>
      </c>
      <c r="E52" s="37" t="s">
        <v>143</v>
      </c>
      <c r="F52" s="37" t="n">
        <v>60</v>
      </c>
      <c r="G52" s="37" t="n">
        <v>0</v>
      </c>
      <c r="H52" s="37" t="n">
        <v>7</v>
      </c>
      <c r="I52" s="37" t="s">
        <v>187</v>
      </c>
      <c r="J52" s="37" t="s">
        <v>185</v>
      </c>
      <c r="K52" s="37" t="s">
        <v>187</v>
      </c>
      <c r="L52" s="37" t="s">
        <v>185</v>
      </c>
      <c r="M52" s="37" t="n">
        <v>38</v>
      </c>
      <c r="N52" s="37" t="s">
        <v>1962</v>
      </c>
      <c r="O52" s="37" t="n">
        <f aca="false">IF(C52="","",YEAR(C52))</f>
        <v>2018</v>
      </c>
      <c r="P52" s="37" t="str">
        <f aca="false">IFERROR(VLOOKUP(A52,Employees!$A$2:$I$1501,9,FALSE()),"Unknown")</f>
        <v>Engineering</v>
      </c>
      <c r="Q52" s="37" t="str">
        <f aca="false">IF(H52&lt;12,"&lt;1 yr",IF(H52&lt;36,"1-3 yrs",IF(H52&lt;60,"3-5 yrs","5+ yrs")))</f>
        <v>&lt;1 yr</v>
      </c>
    </row>
    <row r="53" customFormat="false" ht="15" hidden="false" customHeight="false" outlineLevel="0" collapsed="false">
      <c r="A53" s="37" t="s">
        <v>901</v>
      </c>
      <c r="B53" s="38" t="n">
        <v>45788</v>
      </c>
      <c r="C53" s="38" t="n">
        <v>45848</v>
      </c>
      <c r="D53" s="37" t="s">
        <v>133</v>
      </c>
      <c r="E53" s="37" t="s">
        <v>143</v>
      </c>
      <c r="F53" s="37" t="n">
        <v>60</v>
      </c>
      <c r="G53" s="37" t="n">
        <v>30</v>
      </c>
      <c r="H53" s="37" t="n">
        <v>47</v>
      </c>
      <c r="I53" s="37" t="s">
        <v>185</v>
      </c>
      <c r="J53" s="37" t="s">
        <v>185</v>
      </c>
      <c r="K53" s="37" t="s">
        <v>185</v>
      </c>
      <c r="L53" s="37" t="s">
        <v>185</v>
      </c>
      <c r="M53" s="37" t="n">
        <v>24</v>
      </c>
      <c r="N53" s="37" t="s">
        <v>1959</v>
      </c>
      <c r="O53" s="37" t="n">
        <f aca="false">IF(C53="","",YEAR(C53))</f>
        <v>2025</v>
      </c>
      <c r="P53" s="37" t="str">
        <f aca="false">IFERROR(VLOOKUP(A53,Employees!$A$2:$I$1501,9,FALSE()),"Unknown")</f>
        <v>Customer Support</v>
      </c>
      <c r="Q53" s="37" t="str">
        <f aca="false">IF(H53&lt;12,"&lt;1 yr",IF(H53&lt;36,"1-3 yrs",IF(H53&lt;60,"3-5 yrs","5+ yrs")))</f>
        <v>3-5 yrs</v>
      </c>
    </row>
    <row r="54" customFormat="false" ht="15" hidden="false" customHeight="false" outlineLevel="0" collapsed="false">
      <c r="A54" s="37" t="s">
        <v>907</v>
      </c>
      <c r="B54" s="38" t="n">
        <v>46225</v>
      </c>
      <c r="C54" s="38" t="n">
        <v>46285</v>
      </c>
      <c r="D54" s="37" t="s">
        <v>133</v>
      </c>
      <c r="E54" s="37" t="s">
        <v>143</v>
      </c>
      <c r="F54" s="37" t="n">
        <v>60</v>
      </c>
      <c r="G54" s="37" t="n">
        <v>60</v>
      </c>
      <c r="H54" s="37" t="n">
        <v>1.2</v>
      </c>
      <c r="I54" s="37" t="s">
        <v>187</v>
      </c>
      <c r="J54" s="37" t="s">
        <v>185</v>
      </c>
      <c r="K54" s="37" t="s">
        <v>187</v>
      </c>
      <c r="L54" s="37" t="s">
        <v>185</v>
      </c>
      <c r="M54" s="37" t="n">
        <v>65</v>
      </c>
      <c r="N54" s="37" t="s">
        <v>1962</v>
      </c>
      <c r="O54" s="37" t="n">
        <f aca="false">IF(C54="","",YEAR(C54))</f>
        <v>2026</v>
      </c>
      <c r="P54" s="37" t="str">
        <f aca="false">IFERROR(VLOOKUP(A54,Employees!$A$2:$I$1501,9,FALSE()),"Unknown")</f>
        <v>Finance</v>
      </c>
      <c r="Q54" s="37" t="str">
        <f aca="false">IF(H54&lt;12,"&lt;1 yr",IF(H54&lt;36,"1-3 yrs",IF(H54&lt;60,"3-5 yrs","5+ yrs")))</f>
        <v>&lt;1 yr</v>
      </c>
    </row>
    <row r="55" customFormat="false" ht="15" hidden="false" customHeight="false" outlineLevel="0" collapsed="false">
      <c r="A55" s="37" t="s">
        <v>911</v>
      </c>
      <c r="B55" s="38" t="n">
        <v>45158</v>
      </c>
      <c r="C55" s="38" t="n">
        <v>45248</v>
      </c>
      <c r="D55" s="37" t="s">
        <v>133</v>
      </c>
      <c r="E55" s="37" t="s">
        <v>149</v>
      </c>
      <c r="F55" s="37" t="n">
        <v>90</v>
      </c>
      <c r="G55" s="37" t="n">
        <v>45</v>
      </c>
      <c r="H55" s="37" t="n">
        <v>4.2</v>
      </c>
      <c r="I55" s="37" t="s">
        <v>185</v>
      </c>
      <c r="J55" s="37" t="s">
        <v>185</v>
      </c>
      <c r="K55" s="37" t="s">
        <v>187</v>
      </c>
      <c r="L55" s="37" t="s">
        <v>185</v>
      </c>
      <c r="M55" s="37" t="n">
        <v>65</v>
      </c>
      <c r="N55" s="37" t="s">
        <v>1963</v>
      </c>
      <c r="O55" s="37" t="n">
        <f aca="false">IF(C55="","",YEAR(C55))</f>
        <v>2023</v>
      </c>
      <c r="P55" s="37" t="str">
        <f aca="false">IFERROR(VLOOKUP(A55,Employees!$A$2:$I$1501,9,FALSE()),"Unknown")</f>
        <v>Sales</v>
      </c>
      <c r="Q55" s="37" t="str">
        <f aca="false">IF(H55&lt;12,"&lt;1 yr",IF(H55&lt;36,"1-3 yrs",IF(H55&lt;60,"3-5 yrs","5+ yrs")))</f>
        <v>&lt;1 yr</v>
      </c>
    </row>
    <row r="56" customFormat="false" ht="15" hidden="false" customHeight="false" outlineLevel="0" collapsed="false">
      <c r="A56" s="37" t="s">
        <v>914</v>
      </c>
      <c r="B56" s="38" t="n">
        <v>46171</v>
      </c>
      <c r="C56" s="38" t="n">
        <v>46201</v>
      </c>
      <c r="D56" s="37" t="s">
        <v>133</v>
      </c>
      <c r="E56" s="37" t="s">
        <v>145</v>
      </c>
      <c r="F56" s="37" t="n">
        <v>30</v>
      </c>
      <c r="G56" s="37" t="n">
        <v>30</v>
      </c>
      <c r="H56" s="37" t="n">
        <v>7.4</v>
      </c>
      <c r="I56" s="37" t="s">
        <v>187</v>
      </c>
      <c r="J56" s="37" t="s">
        <v>185</v>
      </c>
      <c r="K56" s="37" t="s">
        <v>185</v>
      </c>
      <c r="L56" s="37" t="s">
        <v>185</v>
      </c>
      <c r="M56" s="37" t="n">
        <v>48</v>
      </c>
      <c r="N56" s="37" t="s">
        <v>1963</v>
      </c>
      <c r="O56" s="37" t="n">
        <f aca="false">IF(C56="","",YEAR(C56))</f>
        <v>2026</v>
      </c>
      <c r="P56" s="37" t="str">
        <f aca="false">IFERROR(VLOOKUP(A56,Employees!$A$2:$I$1501,9,FALSE()),"Unknown")</f>
        <v>Sales</v>
      </c>
      <c r="Q56" s="37" t="str">
        <f aca="false">IF(H56&lt;12,"&lt;1 yr",IF(H56&lt;36,"1-3 yrs",IF(H56&lt;60,"3-5 yrs","5+ yrs")))</f>
        <v>&lt;1 yr</v>
      </c>
    </row>
    <row r="57" customFormat="false" ht="15" hidden="false" customHeight="false" outlineLevel="0" collapsed="false">
      <c r="A57" s="37" t="s">
        <v>925</v>
      </c>
      <c r="B57" s="38" t="n">
        <v>45746</v>
      </c>
      <c r="C57" s="38" t="n">
        <v>45836</v>
      </c>
      <c r="D57" s="37" t="s">
        <v>133</v>
      </c>
      <c r="E57" s="37" t="s">
        <v>144</v>
      </c>
      <c r="F57" s="37" t="n">
        <v>90</v>
      </c>
      <c r="G57" s="37" t="n">
        <v>90</v>
      </c>
      <c r="H57" s="37" t="n">
        <v>72.9</v>
      </c>
      <c r="I57" s="37" t="s">
        <v>187</v>
      </c>
      <c r="J57" s="37" t="s">
        <v>185</v>
      </c>
      <c r="K57" s="37" t="s">
        <v>187</v>
      </c>
      <c r="L57" s="37" t="s">
        <v>187</v>
      </c>
      <c r="M57" s="37" t="n">
        <v>36</v>
      </c>
      <c r="N57" s="37" t="s">
        <v>1960</v>
      </c>
      <c r="O57" s="37" t="n">
        <f aca="false">IF(C57="","",YEAR(C57))</f>
        <v>2025</v>
      </c>
      <c r="P57" s="37" t="str">
        <f aca="false">IFERROR(VLOOKUP(A57,Employees!$A$2:$I$1501,9,FALSE()),"Unknown")</f>
        <v>Sales</v>
      </c>
      <c r="Q57" s="37" t="str">
        <f aca="false">IF(H57&lt;12,"&lt;1 yr",IF(H57&lt;36,"1-3 yrs",IF(H57&lt;60,"3-5 yrs","5+ yrs")))</f>
        <v>5+ yrs</v>
      </c>
    </row>
    <row r="58" customFormat="false" ht="15" hidden="false" customHeight="false" outlineLevel="0" collapsed="false">
      <c r="A58" s="37" t="s">
        <v>847</v>
      </c>
      <c r="B58" s="38"/>
      <c r="C58" s="38" t="n">
        <v>45539</v>
      </c>
      <c r="D58" s="37" t="s">
        <v>134</v>
      </c>
      <c r="E58" s="37" t="s">
        <v>150</v>
      </c>
      <c r="F58" s="37" t="n">
        <v>90</v>
      </c>
      <c r="G58" s="37" t="n">
        <v>0</v>
      </c>
      <c r="H58" s="37" t="n">
        <v>87.5</v>
      </c>
      <c r="I58" s="37" t="s">
        <v>187</v>
      </c>
      <c r="J58" s="37" t="s">
        <v>185</v>
      </c>
      <c r="K58" s="37" t="s">
        <v>187</v>
      </c>
      <c r="L58" s="37" t="s">
        <v>187</v>
      </c>
      <c r="M58" s="37" t="n">
        <v>34</v>
      </c>
      <c r="N58" s="37"/>
      <c r="O58" s="37" t="n">
        <f aca="false">IF(C58="","",YEAR(C58))</f>
        <v>2024</v>
      </c>
      <c r="P58" s="37" t="str">
        <f aca="false">IFERROR(VLOOKUP(A58,Employees!$A$2:$I$1501,9,FALSE()),"Unknown")</f>
        <v>Operations</v>
      </c>
      <c r="Q58" s="37" t="str">
        <f aca="false">IF(H58&lt;12,"&lt;1 yr",IF(H58&lt;36,"1-3 yrs",IF(H58&lt;60,"3-5 yrs","5+ yrs")))</f>
        <v>5+ yrs</v>
      </c>
    </row>
    <row r="59" customFormat="false" ht="15" hidden="false" customHeight="false" outlineLevel="0" collapsed="false">
      <c r="A59" s="37" t="s">
        <v>935</v>
      </c>
      <c r="B59" s="38" t="n">
        <v>45548</v>
      </c>
      <c r="C59" s="38" t="n">
        <v>45608</v>
      </c>
      <c r="D59" s="37" t="s">
        <v>133</v>
      </c>
      <c r="E59" s="37" t="s">
        <v>144</v>
      </c>
      <c r="F59" s="37" t="n">
        <v>60</v>
      </c>
      <c r="G59" s="37" t="n">
        <v>60</v>
      </c>
      <c r="H59" s="37" t="n">
        <v>8.8</v>
      </c>
      <c r="I59" s="37" t="s">
        <v>185</v>
      </c>
      <c r="J59" s="37" t="s">
        <v>185</v>
      </c>
      <c r="K59" s="37" t="s">
        <v>187</v>
      </c>
      <c r="L59" s="37" t="s">
        <v>185</v>
      </c>
      <c r="M59" s="37" t="n">
        <v>32</v>
      </c>
      <c r="N59" s="37" t="s">
        <v>1960</v>
      </c>
      <c r="O59" s="37" t="n">
        <f aca="false">IF(C59="","",YEAR(C59))</f>
        <v>2024</v>
      </c>
      <c r="P59" s="37" t="str">
        <f aca="false">IFERROR(VLOOKUP(A59,Employees!$A$2:$I$1501,9,FALSE()),"Unknown")</f>
        <v>Data &amp; AI</v>
      </c>
      <c r="Q59" s="37" t="str">
        <f aca="false">IF(H59&lt;12,"&lt;1 yr",IF(H59&lt;36,"1-3 yrs",IF(H59&lt;60,"3-5 yrs","5+ yrs")))</f>
        <v>&lt;1 yr</v>
      </c>
    </row>
    <row r="60" customFormat="false" ht="15" hidden="false" customHeight="false" outlineLevel="0" collapsed="false">
      <c r="A60" s="37" t="s">
        <v>505</v>
      </c>
      <c r="B60" s="38" t="n">
        <v>44591</v>
      </c>
      <c r="C60" s="38" t="n">
        <v>44681</v>
      </c>
      <c r="D60" s="37" t="s">
        <v>133</v>
      </c>
      <c r="E60" s="37" t="s">
        <v>148</v>
      </c>
      <c r="F60" s="37" t="n">
        <v>90</v>
      </c>
      <c r="G60" s="37" t="n">
        <v>45</v>
      </c>
      <c r="H60" s="37" t="n">
        <v>27.7</v>
      </c>
      <c r="I60" s="37" t="s">
        <v>187</v>
      </c>
      <c r="J60" s="37" t="s">
        <v>187</v>
      </c>
      <c r="K60" s="37" t="s">
        <v>185</v>
      </c>
      <c r="L60" s="37" t="s">
        <v>185</v>
      </c>
      <c r="M60" s="37" t="n">
        <v>24</v>
      </c>
      <c r="N60" s="37" t="s">
        <v>1959</v>
      </c>
      <c r="O60" s="37" t="n">
        <f aca="false">IF(C60="","",YEAR(C60))</f>
        <v>2022</v>
      </c>
      <c r="P60" s="37" t="str">
        <f aca="false">IFERROR(VLOOKUP(A60,Employees!$A$2:$I$1501,9,FALSE()),"Unknown")</f>
        <v>Human Resources</v>
      </c>
      <c r="Q60" s="37" t="str">
        <f aca="false">IF(H60&lt;12,"&lt;1 yr",IF(H60&lt;36,"1-3 yrs",IF(H60&lt;60,"3-5 yrs","5+ yrs")))</f>
        <v>1-3 yrs</v>
      </c>
    </row>
    <row r="61" customFormat="false" ht="15" hidden="false" customHeight="false" outlineLevel="0" collapsed="false">
      <c r="A61" s="37" t="s">
        <v>668</v>
      </c>
      <c r="B61" s="38" t="n">
        <v>44861</v>
      </c>
      <c r="C61" s="38" t="n">
        <v>44951</v>
      </c>
      <c r="D61" s="37" t="s">
        <v>133</v>
      </c>
      <c r="E61" s="37" t="s">
        <v>144</v>
      </c>
      <c r="F61" s="37" t="n">
        <v>90</v>
      </c>
      <c r="G61" s="37" t="n">
        <v>90</v>
      </c>
      <c r="H61" s="37" t="n">
        <v>71.6</v>
      </c>
      <c r="I61" s="37" t="s">
        <v>187</v>
      </c>
      <c r="J61" s="37" t="s">
        <v>185</v>
      </c>
      <c r="K61" s="37" t="s">
        <v>185</v>
      </c>
      <c r="L61" s="37" t="s">
        <v>185</v>
      </c>
      <c r="M61" s="37" t="n">
        <v>26</v>
      </c>
      <c r="N61" s="37" t="s">
        <v>1962</v>
      </c>
      <c r="O61" s="37" t="n">
        <f aca="false">IF(C61="","",YEAR(C61))</f>
        <v>2023</v>
      </c>
      <c r="P61" s="37" t="str">
        <f aca="false">IFERROR(VLOOKUP(A61,Employees!$A$2:$I$1501,9,FALSE()),"Unknown")</f>
        <v>Sales</v>
      </c>
      <c r="Q61" s="37" t="str">
        <f aca="false">IF(H61&lt;12,"&lt;1 yr",IF(H61&lt;36,"1-3 yrs",IF(H61&lt;60,"3-5 yrs","5+ yrs")))</f>
        <v>5+ yrs</v>
      </c>
    </row>
    <row r="62" customFormat="false" ht="15" hidden="false" customHeight="false" outlineLevel="0" collapsed="false">
      <c r="A62" s="37" t="s">
        <v>950</v>
      </c>
      <c r="B62" s="38" t="n">
        <v>45661</v>
      </c>
      <c r="C62" s="38" t="n">
        <v>45721</v>
      </c>
      <c r="D62" s="37" t="s">
        <v>133</v>
      </c>
      <c r="E62" s="37" t="s">
        <v>144</v>
      </c>
      <c r="F62" s="37" t="n">
        <v>60</v>
      </c>
      <c r="G62" s="37" t="n">
        <v>60</v>
      </c>
      <c r="H62" s="37" t="n">
        <v>8.2</v>
      </c>
      <c r="I62" s="37" t="s">
        <v>185</v>
      </c>
      <c r="J62" s="37" t="s">
        <v>185</v>
      </c>
      <c r="K62" s="37" t="s">
        <v>187</v>
      </c>
      <c r="L62" s="37" t="s">
        <v>185</v>
      </c>
      <c r="M62" s="37" t="n">
        <v>11</v>
      </c>
      <c r="N62" s="37" t="s">
        <v>1961</v>
      </c>
      <c r="O62" s="37" t="n">
        <f aca="false">IF(C62="","",YEAR(C62))</f>
        <v>2025</v>
      </c>
      <c r="P62" s="37" t="str">
        <f aca="false">IFERROR(VLOOKUP(A62,Employees!$A$2:$I$1501,9,FALSE()),"Unknown")</f>
        <v>Engineering</v>
      </c>
      <c r="Q62" s="37" t="str">
        <f aca="false">IF(H62&lt;12,"&lt;1 yr",IF(H62&lt;36,"1-3 yrs",IF(H62&lt;60,"3-5 yrs","5+ yrs")))</f>
        <v>&lt;1 yr</v>
      </c>
    </row>
    <row r="63" customFormat="false" ht="15" hidden="false" customHeight="false" outlineLevel="0" collapsed="false">
      <c r="A63" s="37" t="s">
        <v>952</v>
      </c>
      <c r="B63" s="38" t="n">
        <v>44315</v>
      </c>
      <c r="C63" s="38" t="n">
        <v>44405</v>
      </c>
      <c r="D63" s="37" t="s">
        <v>133</v>
      </c>
      <c r="E63" s="37" t="s">
        <v>147</v>
      </c>
      <c r="F63" s="37" t="n">
        <v>90</v>
      </c>
      <c r="G63" s="37" t="n">
        <v>90</v>
      </c>
      <c r="H63" s="37" t="n">
        <v>11.4</v>
      </c>
      <c r="I63" s="37" t="s">
        <v>187</v>
      </c>
      <c r="J63" s="37" t="s">
        <v>187</v>
      </c>
      <c r="K63" s="37" t="s">
        <v>187</v>
      </c>
      <c r="L63" s="37" t="s">
        <v>185</v>
      </c>
      <c r="M63" s="37" t="n">
        <v>23</v>
      </c>
      <c r="N63" s="37" t="s">
        <v>1959</v>
      </c>
      <c r="O63" s="37" t="n">
        <f aca="false">IF(C63="","",YEAR(C63))</f>
        <v>2021</v>
      </c>
      <c r="P63" s="37" t="str">
        <f aca="false">IFERROR(VLOOKUP(A63,Employees!$A$2:$I$1501,9,FALSE()),"Unknown")</f>
        <v>Sales</v>
      </c>
      <c r="Q63" s="37" t="str">
        <f aca="false">IF(H63&lt;12,"&lt;1 yr",IF(H63&lt;36,"1-3 yrs",IF(H63&lt;60,"3-5 yrs","5+ yrs")))</f>
        <v>&lt;1 yr</v>
      </c>
    </row>
    <row r="64" customFormat="false" ht="15" hidden="false" customHeight="false" outlineLevel="0" collapsed="false">
      <c r="A64" s="37" t="s">
        <v>955</v>
      </c>
      <c r="B64" s="38" t="n">
        <v>46199</v>
      </c>
      <c r="C64" s="38" t="n">
        <v>46259</v>
      </c>
      <c r="D64" s="37" t="s">
        <v>133</v>
      </c>
      <c r="E64" s="37" t="s">
        <v>145</v>
      </c>
      <c r="F64" s="37" t="n">
        <v>60</v>
      </c>
      <c r="G64" s="37" t="n">
        <v>60</v>
      </c>
      <c r="H64" s="37" t="n">
        <v>1.8</v>
      </c>
      <c r="I64" s="37" t="s">
        <v>185</v>
      </c>
      <c r="J64" s="37" t="s">
        <v>187</v>
      </c>
      <c r="K64" s="37" t="s">
        <v>187</v>
      </c>
      <c r="L64" s="37" t="s">
        <v>185</v>
      </c>
      <c r="M64" s="37" t="n">
        <v>23</v>
      </c>
      <c r="N64" s="37" t="s">
        <v>1962</v>
      </c>
      <c r="O64" s="37" t="n">
        <f aca="false">IF(C64="","",YEAR(C64))</f>
        <v>2026</v>
      </c>
      <c r="P64" s="37" t="str">
        <f aca="false">IFERROR(VLOOKUP(A64,Employees!$A$2:$I$1501,9,FALSE()),"Unknown")</f>
        <v>Operations</v>
      </c>
      <c r="Q64" s="37" t="str">
        <f aca="false">IF(H64&lt;12,"&lt;1 yr",IF(H64&lt;36,"1-3 yrs",IF(H64&lt;60,"3-5 yrs","5+ yrs")))</f>
        <v>&lt;1 yr</v>
      </c>
    </row>
    <row r="65" customFormat="false" ht="15" hidden="false" customHeight="false" outlineLevel="0" collapsed="false">
      <c r="A65" s="37" t="s">
        <v>971</v>
      </c>
      <c r="B65" s="38" t="n">
        <v>43702</v>
      </c>
      <c r="C65" s="38" t="n">
        <v>43792</v>
      </c>
      <c r="D65" s="37" t="s">
        <v>133</v>
      </c>
      <c r="E65" s="37" t="s">
        <v>144</v>
      </c>
      <c r="F65" s="37" t="n">
        <v>90</v>
      </c>
      <c r="G65" s="37" t="n">
        <v>0</v>
      </c>
      <c r="H65" s="37" t="n">
        <v>3.8</v>
      </c>
      <c r="I65" s="37" t="s">
        <v>187</v>
      </c>
      <c r="J65" s="37" t="s">
        <v>185</v>
      </c>
      <c r="K65" s="37" t="s">
        <v>185</v>
      </c>
      <c r="L65" s="37" t="s">
        <v>185</v>
      </c>
      <c r="M65" s="37" t="n">
        <v>21</v>
      </c>
      <c r="N65" s="37" t="s">
        <v>1963</v>
      </c>
      <c r="O65" s="37" t="n">
        <f aca="false">IF(C65="","",YEAR(C65))</f>
        <v>2019</v>
      </c>
      <c r="P65" s="37" t="str">
        <f aca="false">IFERROR(VLOOKUP(A65,Employees!$A$2:$I$1501,9,FALSE()),"Unknown")</f>
        <v>Sales</v>
      </c>
      <c r="Q65" s="37" t="str">
        <f aca="false">IF(H65&lt;12,"&lt;1 yr",IF(H65&lt;36,"1-3 yrs",IF(H65&lt;60,"3-5 yrs","5+ yrs")))</f>
        <v>&lt;1 yr</v>
      </c>
    </row>
    <row r="66" customFormat="false" ht="15" hidden="false" customHeight="false" outlineLevel="0" collapsed="false">
      <c r="A66" s="37" t="s">
        <v>975</v>
      </c>
      <c r="B66" s="38" t="n">
        <v>45601</v>
      </c>
      <c r="C66" s="38" t="n">
        <v>45661</v>
      </c>
      <c r="D66" s="37" t="s">
        <v>133</v>
      </c>
      <c r="E66" s="37" t="s">
        <v>147</v>
      </c>
      <c r="F66" s="37" t="n">
        <v>60</v>
      </c>
      <c r="G66" s="37" t="n">
        <v>60</v>
      </c>
      <c r="H66" s="37" t="n">
        <v>71.4</v>
      </c>
      <c r="I66" s="37" t="s">
        <v>187</v>
      </c>
      <c r="J66" s="37" t="s">
        <v>185</v>
      </c>
      <c r="K66" s="37" t="s">
        <v>187</v>
      </c>
      <c r="L66" s="37" t="s">
        <v>185</v>
      </c>
      <c r="M66" s="37" t="n">
        <v>8</v>
      </c>
      <c r="N66" s="37" t="s">
        <v>1960</v>
      </c>
      <c r="O66" s="37" t="n">
        <f aca="false">IF(C66="","",YEAR(C66))</f>
        <v>2025</v>
      </c>
      <c r="P66" s="37" t="str">
        <f aca="false">IFERROR(VLOOKUP(A66,Employees!$A$2:$I$1501,9,FALSE()),"Unknown")</f>
        <v>Engineering</v>
      </c>
      <c r="Q66" s="37" t="str">
        <f aca="false">IF(H66&lt;12,"&lt;1 yr",IF(H66&lt;36,"1-3 yrs",IF(H66&lt;60,"3-5 yrs","5+ yrs")))</f>
        <v>5+ yrs</v>
      </c>
    </row>
    <row r="67" customFormat="false" ht="15" hidden="false" customHeight="false" outlineLevel="0" collapsed="false">
      <c r="A67" s="37" t="s">
        <v>986</v>
      </c>
      <c r="B67" s="38"/>
      <c r="C67" s="38" t="n">
        <v>45443</v>
      </c>
      <c r="D67" s="37" t="s">
        <v>134</v>
      </c>
      <c r="E67" s="37" t="s">
        <v>153</v>
      </c>
      <c r="F67" s="37" t="n">
        <v>60</v>
      </c>
      <c r="G67" s="37" t="n">
        <v>0</v>
      </c>
      <c r="H67" s="37" t="n">
        <v>10.8</v>
      </c>
      <c r="I67" s="37" t="s">
        <v>187</v>
      </c>
      <c r="J67" s="37" t="s">
        <v>187</v>
      </c>
      <c r="K67" s="37" t="s">
        <v>187</v>
      </c>
      <c r="L67" s="37" t="s">
        <v>187</v>
      </c>
      <c r="M67" s="37" t="n">
        <v>4</v>
      </c>
      <c r="N67" s="37"/>
      <c r="O67" s="37" t="n">
        <f aca="false">IF(C67="","",YEAR(C67))</f>
        <v>2024</v>
      </c>
      <c r="P67" s="37" t="str">
        <f aca="false">IFERROR(VLOOKUP(A67,Employees!$A$2:$I$1501,9,FALSE()),"Unknown")</f>
        <v>Data &amp; AI</v>
      </c>
      <c r="Q67" s="37" t="str">
        <f aca="false">IF(H67&lt;12,"&lt;1 yr",IF(H67&lt;36,"1-3 yrs",IF(H67&lt;60,"3-5 yrs","5+ yrs")))</f>
        <v>&lt;1 yr</v>
      </c>
    </row>
    <row r="68" customFormat="false" ht="15" hidden="false" customHeight="false" outlineLevel="0" collapsed="false">
      <c r="A68" s="37" t="s">
        <v>1026</v>
      </c>
      <c r="B68" s="38"/>
      <c r="C68" s="38" t="n">
        <v>45590</v>
      </c>
      <c r="D68" s="37" t="s">
        <v>134</v>
      </c>
      <c r="E68" s="37" t="s">
        <v>150</v>
      </c>
      <c r="F68" s="37" t="n">
        <v>60</v>
      </c>
      <c r="G68" s="37" t="n">
        <v>0</v>
      </c>
      <c r="H68" s="37" t="n">
        <v>11.2</v>
      </c>
      <c r="I68" s="37" t="s">
        <v>187</v>
      </c>
      <c r="J68" s="37" t="s">
        <v>185</v>
      </c>
      <c r="K68" s="37" t="s">
        <v>187</v>
      </c>
      <c r="L68" s="37" t="s">
        <v>187</v>
      </c>
      <c r="M68" s="37" t="n">
        <v>18</v>
      </c>
      <c r="N68" s="37"/>
      <c r="O68" s="37" t="n">
        <f aca="false">IF(C68="","",YEAR(C68))</f>
        <v>2024</v>
      </c>
      <c r="P68" s="37" t="str">
        <f aca="false">IFERROR(VLOOKUP(A68,Employees!$A$2:$I$1501,9,FALSE()),"Unknown")</f>
        <v>Engineering</v>
      </c>
      <c r="Q68" s="37" t="str">
        <f aca="false">IF(H68&lt;12,"&lt;1 yr",IF(H68&lt;36,"1-3 yrs",IF(H68&lt;60,"3-5 yrs","5+ yrs")))</f>
        <v>&lt;1 yr</v>
      </c>
    </row>
    <row r="69" customFormat="false" ht="15" hidden="false" customHeight="false" outlineLevel="0" collapsed="false">
      <c r="A69" s="37" t="s">
        <v>1027</v>
      </c>
      <c r="B69" s="38"/>
      <c r="C69" s="38" t="n">
        <v>45832</v>
      </c>
      <c r="D69" s="37" t="s">
        <v>134</v>
      </c>
      <c r="E69" s="37" t="s">
        <v>153</v>
      </c>
      <c r="F69" s="37" t="n">
        <v>60</v>
      </c>
      <c r="G69" s="37" t="n">
        <v>0</v>
      </c>
      <c r="H69" s="37" t="n">
        <v>9.2</v>
      </c>
      <c r="I69" s="37" t="s">
        <v>187</v>
      </c>
      <c r="J69" s="37" t="s">
        <v>185</v>
      </c>
      <c r="K69" s="37" t="s">
        <v>187</v>
      </c>
      <c r="L69" s="37" t="s">
        <v>187</v>
      </c>
      <c r="M69" s="37" t="n">
        <v>40</v>
      </c>
      <c r="N69" s="37"/>
      <c r="O69" s="37" t="n">
        <f aca="false">IF(C69="","",YEAR(C69))</f>
        <v>2025</v>
      </c>
      <c r="P69" s="37" t="str">
        <f aca="false">IFERROR(VLOOKUP(A69,Employees!$A$2:$I$1501,9,FALSE()),"Unknown")</f>
        <v>Engineering</v>
      </c>
      <c r="Q69" s="37" t="str">
        <f aca="false">IF(H69&lt;12,"&lt;1 yr",IF(H69&lt;36,"1-3 yrs",IF(H69&lt;60,"3-5 yrs","5+ yrs")))</f>
        <v>&lt;1 yr</v>
      </c>
    </row>
    <row r="70" customFormat="false" ht="15" hidden="false" customHeight="false" outlineLevel="0" collapsed="false">
      <c r="A70" s="37" t="s">
        <v>1031</v>
      </c>
      <c r="B70" s="38" t="n">
        <v>45540</v>
      </c>
      <c r="C70" s="38" t="n">
        <v>45570</v>
      </c>
      <c r="D70" s="37" t="s">
        <v>133</v>
      </c>
      <c r="E70" s="37" t="s">
        <v>143</v>
      </c>
      <c r="F70" s="37" t="n">
        <v>30</v>
      </c>
      <c r="G70" s="37" t="n">
        <v>0</v>
      </c>
      <c r="H70" s="37" t="n">
        <v>18.2</v>
      </c>
      <c r="I70" s="37" t="s">
        <v>187</v>
      </c>
      <c r="J70" s="37" t="s">
        <v>185</v>
      </c>
      <c r="K70" s="37" t="s">
        <v>187</v>
      </c>
      <c r="L70" s="37" t="s">
        <v>187</v>
      </c>
      <c r="M70" s="37" t="n">
        <v>33</v>
      </c>
      <c r="N70" s="37" t="s">
        <v>1961</v>
      </c>
      <c r="O70" s="37" t="n">
        <f aca="false">IF(C70="","",YEAR(C70))</f>
        <v>2024</v>
      </c>
      <c r="P70" s="37" t="str">
        <f aca="false">IFERROR(VLOOKUP(A70,Employees!$A$2:$I$1501,9,FALSE()),"Unknown")</f>
        <v>Marketing</v>
      </c>
      <c r="Q70" s="37" t="str">
        <f aca="false">IF(H70&lt;12,"&lt;1 yr",IF(H70&lt;36,"1-3 yrs",IF(H70&lt;60,"3-5 yrs","5+ yrs")))</f>
        <v>1-3 yrs</v>
      </c>
    </row>
    <row r="71" customFormat="false" ht="15" hidden="false" customHeight="false" outlineLevel="0" collapsed="false">
      <c r="A71" s="37" t="s">
        <v>1032</v>
      </c>
      <c r="B71" s="38" t="n">
        <v>46232</v>
      </c>
      <c r="C71" s="38" t="n">
        <v>46262</v>
      </c>
      <c r="D71" s="37" t="s">
        <v>133</v>
      </c>
      <c r="E71" s="37" t="s">
        <v>145</v>
      </c>
      <c r="F71" s="37" t="n">
        <v>30</v>
      </c>
      <c r="G71" s="37" t="n">
        <v>30</v>
      </c>
      <c r="H71" s="37" t="n">
        <v>4.8</v>
      </c>
      <c r="I71" s="37" t="s">
        <v>187</v>
      </c>
      <c r="J71" s="37" t="s">
        <v>185</v>
      </c>
      <c r="K71" s="37" t="s">
        <v>187</v>
      </c>
      <c r="L71" s="37" t="s">
        <v>185</v>
      </c>
      <c r="M71" s="37" t="n">
        <v>20</v>
      </c>
      <c r="N71" s="37" t="s">
        <v>1961</v>
      </c>
      <c r="O71" s="37" t="n">
        <f aca="false">IF(C71="","",YEAR(C71))</f>
        <v>2026</v>
      </c>
      <c r="P71" s="37" t="str">
        <f aca="false">IFERROR(VLOOKUP(A71,Employees!$A$2:$I$1501,9,FALSE()),"Unknown")</f>
        <v>Marketing</v>
      </c>
      <c r="Q71" s="37" t="str">
        <f aca="false">IF(H71&lt;12,"&lt;1 yr",IF(H71&lt;36,"1-3 yrs",IF(H71&lt;60,"3-5 yrs","5+ yrs")))</f>
        <v>&lt;1 yr</v>
      </c>
    </row>
    <row r="72" customFormat="false" ht="15" hidden="false" customHeight="false" outlineLevel="0" collapsed="false">
      <c r="A72" s="37" t="s">
        <v>1033</v>
      </c>
      <c r="B72" s="38" t="n">
        <v>45549</v>
      </c>
      <c r="C72" s="38" t="n">
        <v>45639</v>
      </c>
      <c r="D72" s="37" t="s">
        <v>133</v>
      </c>
      <c r="E72" s="37" t="s">
        <v>143</v>
      </c>
      <c r="F72" s="37" t="n">
        <v>90</v>
      </c>
      <c r="G72" s="37" t="n">
        <v>90</v>
      </c>
      <c r="H72" s="37" t="n">
        <v>38.7</v>
      </c>
      <c r="I72" s="37" t="s">
        <v>185</v>
      </c>
      <c r="J72" s="37" t="s">
        <v>185</v>
      </c>
      <c r="K72" s="37" t="s">
        <v>187</v>
      </c>
      <c r="L72" s="37" t="s">
        <v>185</v>
      </c>
      <c r="M72" s="37" t="n">
        <v>12</v>
      </c>
      <c r="N72" s="37" t="s">
        <v>1961</v>
      </c>
      <c r="O72" s="37" t="n">
        <f aca="false">IF(C72="","",YEAR(C72))</f>
        <v>2024</v>
      </c>
      <c r="P72" s="37" t="str">
        <f aca="false">IFERROR(VLOOKUP(A72,Employees!$A$2:$I$1501,9,FALSE()),"Unknown")</f>
        <v>Operations</v>
      </c>
      <c r="Q72" s="37" t="str">
        <f aca="false">IF(H72&lt;12,"&lt;1 yr",IF(H72&lt;36,"1-3 yrs",IF(H72&lt;60,"3-5 yrs","5+ yrs")))</f>
        <v>3-5 yrs</v>
      </c>
    </row>
    <row r="73" customFormat="false" ht="15" hidden="false" customHeight="false" outlineLevel="0" collapsed="false">
      <c r="A73" s="37" t="s">
        <v>1034</v>
      </c>
      <c r="B73" s="38" t="n">
        <v>46209</v>
      </c>
      <c r="C73" s="38" t="n">
        <v>46269</v>
      </c>
      <c r="D73" s="37" t="s">
        <v>133</v>
      </c>
      <c r="E73" s="37" t="s">
        <v>143</v>
      </c>
      <c r="F73" s="37" t="n">
        <v>60</v>
      </c>
      <c r="G73" s="37" t="n">
        <v>60</v>
      </c>
      <c r="H73" s="37" t="n">
        <v>3.6</v>
      </c>
      <c r="I73" s="37" t="s">
        <v>185</v>
      </c>
      <c r="J73" s="37" t="s">
        <v>185</v>
      </c>
      <c r="K73" s="37" t="s">
        <v>187</v>
      </c>
      <c r="L73" s="37" t="s">
        <v>187</v>
      </c>
      <c r="M73" s="37" t="n">
        <v>76</v>
      </c>
      <c r="N73" s="37" t="s">
        <v>1960</v>
      </c>
      <c r="O73" s="37" t="n">
        <f aca="false">IF(C73="","",YEAR(C73))</f>
        <v>2026</v>
      </c>
      <c r="P73" s="37" t="str">
        <f aca="false">IFERROR(VLOOKUP(A73,Employees!$A$2:$I$1501,9,FALSE()),"Unknown")</f>
        <v>Legal &amp; Compliance</v>
      </c>
      <c r="Q73" s="37" t="str">
        <f aca="false">IF(H73&lt;12,"&lt;1 yr",IF(H73&lt;36,"1-3 yrs",IF(H73&lt;60,"3-5 yrs","5+ yrs")))</f>
        <v>&lt;1 yr</v>
      </c>
    </row>
    <row r="74" customFormat="false" ht="15" hidden="false" customHeight="false" outlineLevel="0" collapsed="false">
      <c r="A74" s="37" t="s">
        <v>1018</v>
      </c>
      <c r="B74" s="38" t="n">
        <v>43950</v>
      </c>
      <c r="C74" s="38" t="n">
        <v>44040</v>
      </c>
      <c r="D74" s="37" t="s">
        <v>133</v>
      </c>
      <c r="E74" s="37" t="s">
        <v>143</v>
      </c>
      <c r="F74" s="37" t="n">
        <v>90</v>
      </c>
      <c r="G74" s="37" t="n">
        <v>0</v>
      </c>
      <c r="H74" s="37" t="n">
        <v>25.6</v>
      </c>
      <c r="I74" s="37" t="s">
        <v>187</v>
      </c>
      <c r="J74" s="37" t="s">
        <v>185</v>
      </c>
      <c r="K74" s="37" t="s">
        <v>187</v>
      </c>
      <c r="L74" s="37" t="s">
        <v>185</v>
      </c>
      <c r="M74" s="37" t="n">
        <v>47</v>
      </c>
      <c r="N74" s="37" t="s">
        <v>1960</v>
      </c>
      <c r="O74" s="37" t="n">
        <f aca="false">IF(C74="","",YEAR(C74))</f>
        <v>2020</v>
      </c>
      <c r="P74" s="37" t="str">
        <f aca="false">IFERROR(VLOOKUP(A74,Employees!$A$2:$I$1501,9,FALSE()),"Unknown")</f>
        <v>Sales</v>
      </c>
      <c r="Q74" s="37" t="str">
        <f aca="false">IF(H74&lt;12,"&lt;1 yr",IF(H74&lt;36,"1-3 yrs",IF(H74&lt;60,"3-5 yrs","5+ yrs")))</f>
        <v>1-3 yrs</v>
      </c>
    </row>
    <row r="75" customFormat="false" ht="15" hidden="false" customHeight="false" outlineLevel="0" collapsed="false">
      <c r="A75" s="37" t="s">
        <v>1041</v>
      </c>
      <c r="B75" s="38" t="n">
        <v>46248</v>
      </c>
      <c r="C75" s="38" t="n">
        <v>46278</v>
      </c>
      <c r="D75" s="37" t="s">
        <v>133</v>
      </c>
      <c r="E75" s="37" t="s">
        <v>147</v>
      </c>
      <c r="F75" s="37" t="n">
        <v>30</v>
      </c>
      <c r="G75" s="37" t="n">
        <v>15</v>
      </c>
      <c r="H75" s="37" t="n">
        <v>0.6</v>
      </c>
      <c r="I75" s="37" t="s">
        <v>185</v>
      </c>
      <c r="J75" s="37" t="s">
        <v>185</v>
      </c>
      <c r="K75" s="37" t="s">
        <v>185</v>
      </c>
      <c r="L75" s="37" t="s">
        <v>185</v>
      </c>
      <c r="M75" s="37" t="n">
        <v>33</v>
      </c>
      <c r="N75" s="37" t="s">
        <v>1959</v>
      </c>
      <c r="O75" s="37" t="n">
        <f aca="false">IF(C75="","",YEAR(C75))</f>
        <v>2026</v>
      </c>
      <c r="P75" s="37" t="str">
        <f aca="false">IFERROR(VLOOKUP(A75,Employees!$A$2:$I$1501,9,FALSE()),"Unknown")</f>
        <v>Human Resources</v>
      </c>
      <c r="Q75" s="37" t="str">
        <f aca="false">IF(H75&lt;12,"&lt;1 yr",IF(H75&lt;36,"1-3 yrs",IF(H75&lt;60,"3-5 yrs","5+ yrs")))</f>
        <v>&lt;1 yr</v>
      </c>
    </row>
    <row r="76" customFormat="false" ht="15" hidden="false" customHeight="false" outlineLevel="0" collapsed="false">
      <c r="A76" s="37" t="s">
        <v>1043</v>
      </c>
      <c r="B76" s="38" t="n">
        <v>44559</v>
      </c>
      <c r="C76" s="38" t="n">
        <v>44619</v>
      </c>
      <c r="D76" s="37" t="s">
        <v>133</v>
      </c>
      <c r="E76" s="37" t="s">
        <v>144</v>
      </c>
      <c r="F76" s="37" t="n">
        <v>60</v>
      </c>
      <c r="G76" s="37" t="n">
        <v>18</v>
      </c>
      <c r="H76" s="37" t="n">
        <v>2.7</v>
      </c>
      <c r="I76" s="37" t="s">
        <v>187</v>
      </c>
      <c r="J76" s="37" t="s">
        <v>185</v>
      </c>
      <c r="K76" s="37" t="s">
        <v>185</v>
      </c>
      <c r="L76" s="37" t="s">
        <v>187</v>
      </c>
      <c r="M76" s="37" t="n">
        <v>32</v>
      </c>
      <c r="N76" s="37" t="s">
        <v>1963</v>
      </c>
      <c r="O76" s="37" t="n">
        <f aca="false">IF(C76="","",YEAR(C76))</f>
        <v>2022</v>
      </c>
      <c r="P76" s="37" t="str">
        <f aca="false">IFERROR(VLOOKUP(A76,Employees!$A$2:$I$1501,9,FALSE()),"Unknown")</f>
        <v>Engineering</v>
      </c>
      <c r="Q76" s="37" t="str">
        <f aca="false">IF(H76&lt;12,"&lt;1 yr",IF(H76&lt;36,"1-3 yrs",IF(H76&lt;60,"3-5 yrs","5+ yrs")))</f>
        <v>&lt;1 yr</v>
      </c>
    </row>
    <row r="77" customFormat="false" ht="15" hidden="false" customHeight="false" outlineLevel="0" collapsed="false">
      <c r="A77" s="37" t="s">
        <v>1045</v>
      </c>
      <c r="B77" s="38" t="n">
        <v>46109</v>
      </c>
      <c r="C77" s="38" t="n">
        <v>46169</v>
      </c>
      <c r="D77" s="37" t="s">
        <v>133</v>
      </c>
      <c r="E77" s="37" t="s">
        <v>144</v>
      </c>
      <c r="F77" s="37" t="n">
        <v>60</v>
      </c>
      <c r="G77" s="37" t="n">
        <v>60</v>
      </c>
      <c r="H77" s="37" t="n">
        <v>9</v>
      </c>
      <c r="I77" s="37" t="s">
        <v>187</v>
      </c>
      <c r="J77" s="37" t="s">
        <v>185</v>
      </c>
      <c r="K77" s="37" t="s">
        <v>187</v>
      </c>
      <c r="L77" s="37" t="s">
        <v>185</v>
      </c>
      <c r="M77" s="37" t="n">
        <v>61</v>
      </c>
      <c r="N77" s="37" t="s">
        <v>1963</v>
      </c>
      <c r="O77" s="37" t="n">
        <f aca="false">IF(C77="","",YEAR(C77))</f>
        <v>2026</v>
      </c>
      <c r="P77" s="37" t="str">
        <f aca="false">IFERROR(VLOOKUP(A77,Employees!$A$2:$I$1501,9,FALSE()),"Unknown")</f>
        <v>Engineering</v>
      </c>
      <c r="Q77" s="37" t="str">
        <f aca="false">IF(H77&lt;12,"&lt;1 yr",IF(H77&lt;36,"1-3 yrs",IF(H77&lt;60,"3-5 yrs","5+ yrs")))</f>
        <v>&lt;1 yr</v>
      </c>
    </row>
    <row r="78" customFormat="false" ht="15" hidden="false" customHeight="false" outlineLevel="0" collapsed="false">
      <c r="A78" s="37" t="s">
        <v>1049</v>
      </c>
      <c r="B78" s="38" t="n">
        <v>45914</v>
      </c>
      <c r="C78" s="38" t="n">
        <v>45974</v>
      </c>
      <c r="D78" s="37" t="s">
        <v>133</v>
      </c>
      <c r="E78" s="37" t="s">
        <v>143</v>
      </c>
      <c r="F78" s="37" t="n">
        <v>60</v>
      </c>
      <c r="G78" s="37" t="n">
        <v>18</v>
      </c>
      <c r="H78" s="37" t="n">
        <v>30.9</v>
      </c>
      <c r="I78" s="37" t="s">
        <v>185</v>
      </c>
      <c r="J78" s="37" t="s">
        <v>187</v>
      </c>
      <c r="K78" s="37" t="s">
        <v>185</v>
      </c>
      <c r="L78" s="37" t="s">
        <v>185</v>
      </c>
      <c r="M78" s="37" t="n">
        <v>16</v>
      </c>
      <c r="N78" s="37" t="s">
        <v>1962</v>
      </c>
      <c r="O78" s="37" t="n">
        <f aca="false">IF(C78="","",YEAR(C78))</f>
        <v>2025</v>
      </c>
      <c r="P78" s="37" t="str">
        <f aca="false">IFERROR(VLOOKUP(A78,Employees!$A$2:$I$1501,9,FALSE()),"Unknown")</f>
        <v>Engineering</v>
      </c>
      <c r="Q78" s="37" t="str">
        <f aca="false">IF(H78&lt;12,"&lt;1 yr",IF(H78&lt;36,"1-3 yrs",IF(H78&lt;60,"3-5 yrs","5+ yrs")))</f>
        <v>1-3 yrs</v>
      </c>
    </row>
    <row r="79" customFormat="false" ht="15" hidden="false" customHeight="false" outlineLevel="0" collapsed="false">
      <c r="A79" s="37" t="s">
        <v>1060</v>
      </c>
      <c r="B79" s="38" t="n">
        <v>44821</v>
      </c>
      <c r="C79" s="38" t="n">
        <v>44911</v>
      </c>
      <c r="D79" s="37" t="s">
        <v>133</v>
      </c>
      <c r="E79" s="37" t="s">
        <v>147</v>
      </c>
      <c r="F79" s="37" t="n">
        <v>90</v>
      </c>
      <c r="G79" s="37" t="n">
        <v>90</v>
      </c>
      <c r="H79" s="37" t="n">
        <v>10.8</v>
      </c>
      <c r="I79" s="37" t="s">
        <v>187</v>
      </c>
      <c r="J79" s="37" t="s">
        <v>185</v>
      </c>
      <c r="K79" s="37" t="s">
        <v>187</v>
      </c>
      <c r="L79" s="37" t="s">
        <v>185</v>
      </c>
      <c r="M79" s="37" t="n">
        <v>46</v>
      </c>
      <c r="N79" s="37" t="s">
        <v>1961</v>
      </c>
      <c r="O79" s="37" t="n">
        <f aca="false">IF(C79="","",YEAR(C79))</f>
        <v>2022</v>
      </c>
      <c r="P79" s="37" t="str">
        <f aca="false">IFERROR(VLOOKUP(A79,Employees!$A$2:$I$1501,9,FALSE()),"Unknown")</f>
        <v>Sales</v>
      </c>
      <c r="Q79" s="37" t="str">
        <f aca="false">IF(H79&lt;12,"&lt;1 yr",IF(H79&lt;36,"1-3 yrs",IF(H79&lt;60,"3-5 yrs","5+ yrs")))</f>
        <v>&lt;1 yr</v>
      </c>
    </row>
    <row r="80" customFormat="false" ht="15" hidden="false" customHeight="false" outlineLevel="0" collapsed="false">
      <c r="A80" s="37" t="s">
        <v>944</v>
      </c>
      <c r="B80" s="38"/>
      <c r="C80" s="38" t="n">
        <v>45819</v>
      </c>
      <c r="D80" s="37" t="s">
        <v>134</v>
      </c>
      <c r="E80" s="37" t="s">
        <v>152</v>
      </c>
      <c r="F80" s="37" t="n">
        <v>90</v>
      </c>
      <c r="G80" s="37" t="n">
        <v>0</v>
      </c>
      <c r="H80" s="37" t="n">
        <v>57.7</v>
      </c>
      <c r="I80" s="37" t="s">
        <v>187</v>
      </c>
      <c r="J80" s="37" t="s">
        <v>187</v>
      </c>
      <c r="K80" s="37" t="s">
        <v>187</v>
      </c>
      <c r="L80" s="37" t="s">
        <v>187</v>
      </c>
      <c r="M80" s="37" t="n">
        <v>83</v>
      </c>
      <c r="N80" s="37"/>
      <c r="O80" s="37" t="n">
        <f aca="false">IF(C80="","",YEAR(C80))</f>
        <v>2025</v>
      </c>
      <c r="P80" s="37" t="str">
        <f aca="false">IFERROR(VLOOKUP(A80,Employees!$A$2:$I$1501,9,FALSE()),"Unknown")</f>
        <v>Sales</v>
      </c>
      <c r="Q80" s="37" t="str">
        <f aca="false">IF(H80&lt;12,"&lt;1 yr",IF(H80&lt;36,"1-3 yrs",IF(H80&lt;60,"3-5 yrs","5+ yrs")))</f>
        <v>3-5 yrs</v>
      </c>
    </row>
    <row r="81" customFormat="false" ht="15" hidden="false" customHeight="false" outlineLevel="0" collapsed="false">
      <c r="A81" s="37" t="s">
        <v>1012</v>
      </c>
      <c r="B81" s="38" t="n">
        <v>46016</v>
      </c>
      <c r="C81" s="38" t="n">
        <v>46106</v>
      </c>
      <c r="D81" s="37" t="s">
        <v>133</v>
      </c>
      <c r="E81" s="37" t="s">
        <v>143</v>
      </c>
      <c r="F81" s="37" t="n">
        <v>90</v>
      </c>
      <c r="G81" s="37" t="n">
        <v>90</v>
      </c>
      <c r="H81" s="37" t="n">
        <v>60.8</v>
      </c>
      <c r="I81" s="37" t="s">
        <v>187</v>
      </c>
      <c r="J81" s="37" t="s">
        <v>185</v>
      </c>
      <c r="K81" s="37" t="s">
        <v>187</v>
      </c>
      <c r="L81" s="37" t="s">
        <v>185</v>
      </c>
      <c r="M81" s="37" t="n">
        <v>8</v>
      </c>
      <c r="N81" s="37" t="s">
        <v>1959</v>
      </c>
      <c r="O81" s="37" t="n">
        <f aca="false">IF(C81="","",YEAR(C81))</f>
        <v>2026</v>
      </c>
      <c r="P81" s="37" t="str">
        <f aca="false">IFERROR(VLOOKUP(A81,Employees!$A$2:$I$1501,9,FALSE()),"Unknown")</f>
        <v>Engineering</v>
      </c>
      <c r="Q81" s="37" t="str">
        <f aca="false">IF(H81&lt;12,"&lt;1 yr",IF(H81&lt;36,"1-3 yrs",IF(H81&lt;60,"3-5 yrs","5+ yrs")))</f>
        <v>5+ yrs</v>
      </c>
    </row>
    <row r="82" customFormat="false" ht="15" hidden="false" customHeight="false" outlineLevel="0" collapsed="false">
      <c r="A82" s="37" t="s">
        <v>1071</v>
      </c>
      <c r="B82" s="38" t="n">
        <v>45809</v>
      </c>
      <c r="C82" s="38" t="n">
        <v>45869</v>
      </c>
      <c r="D82" s="37" t="s">
        <v>133</v>
      </c>
      <c r="E82" s="37" t="s">
        <v>146</v>
      </c>
      <c r="F82" s="37" t="n">
        <v>60</v>
      </c>
      <c r="G82" s="37" t="n">
        <v>60</v>
      </c>
      <c r="H82" s="37" t="n">
        <v>7</v>
      </c>
      <c r="I82" s="37" t="s">
        <v>185</v>
      </c>
      <c r="J82" s="37" t="s">
        <v>185</v>
      </c>
      <c r="K82" s="37" t="s">
        <v>187</v>
      </c>
      <c r="L82" s="37" t="s">
        <v>185</v>
      </c>
      <c r="M82" s="37" t="n">
        <v>43</v>
      </c>
      <c r="N82" s="37" t="s">
        <v>1962</v>
      </c>
      <c r="O82" s="37" t="n">
        <f aca="false">IF(C82="","",YEAR(C82))</f>
        <v>2025</v>
      </c>
      <c r="P82" s="37" t="str">
        <f aca="false">IFERROR(VLOOKUP(A82,Employees!$A$2:$I$1501,9,FALSE()),"Unknown")</f>
        <v>Human Resources</v>
      </c>
      <c r="Q82" s="37" t="str">
        <f aca="false">IF(H82&lt;12,"&lt;1 yr",IF(H82&lt;36,"1-3 yrs",IF(H82&lt;60,"3-5 yrs","5+ yrs")))</f>
        <v>&lt;1 yr</v>
      </c>
    </row>
    <row r="83" customFormat="false" ht="15" hidden="false" customHeight="false" outlineLevel="0" collapsed="false">
      <c r="A83" s="37" t="s">
        <v>1077</v>
      </c>
      <c r="B83" s="38"/>
      <c r="C83" s="38" t="n">
        <v>45349</v>
      </c>
      <c r="D83" s="37" t="s">
        <v>134</v>
      </c>
      <c r="E83" s="37" t="s">
        <v>154</v>
      </c>
      <c r="F83" s="37" t="n">
        <v>60</v>
      </c>
      <c r="G83" s="37" t="n">
        <v>0</v>
      </c>
      <c r="H83" s="37" t="n">
        <v>23.4</v>
      </c>
      <c r="I83" s="37" t="s">
        <v>187</v>
      </c>
      <c r="J83" s="37" t="s">
        <v>187</v>
      </c>
      <c r="K83" s="37" t="s">
        <v>187</v>
      </c>
      <c r="L83" s="37" t="s">
        <v>187</v>
      </c>
      <c r="M83" s="37" t="n">
        <v>35</v>
      </c>
      <c r="N83" s="37"/>
      <c r="O83" s="37" t="n">
        <f aca="false">IF(C83="","",YEAR(C83))</f>
        <v>2024</v>
      </c>
      <c r="P83" s="37" t="str">
        <f aca="false">IFERROR(VLOOKUP(A83,Employees!$A$2:$I$1501,9,FALSE()),"Unknown")</f>
        <v>Human Resources</v>
      </c>
      <c r="Q83" s="37" t="str">
        <f aca="false">IF(H83&lt;12,"&lt;1 yr",IF(H83&lt;36,"1-3 yrs",IF(H83&lt;60,"3-5 yrs","5+ yrs")))</f>
        <v>1-3 yrs</v>
      </c>
    </row>
    <row r="84" customFormat="false" ht="15" hidden="false" customHeight="false" outlineLevel="0" collapsed="false">
      <c r="A84" s="37" t="s">
        <v>1096</v>
      </c>
      <c r="B84" s="38" t="n">
        <v>42837</v>
      </c>
      <c r="C84" s="38" t="n">
        <v>42897</v>
      </c>
      <c r="D84" s="37" t="s">
        <v>133</v>
      </c>
      <c r="E84" s="37" t="s">
        <v>145</v>
      </c>
      <c r="F84" s="37" t="n">
        <v>60</v>
      </c>
      <c r="G84" s="37" t="n">
        <v>30</v>
      </c>
      <c r="H84" s="37" t="n">
        <v>2.8</v>
      </c>
      <c r="I84" s="37" t="s">
        <v>187</v>
      </c>
      <c r="J84" s="37" t="s">
        <v>185</v>
      </c>
      <c r="K84" s="37" t="s">
        <v>187</v>
      </c>
      <c r="L84" s="37" t="s">
        <v>185</v>
      </c>
      <c r="M84" s="37" t="n">
        <v>25</v>
      </c>
      <c r="N84" s="37" t="s">
        <v>1959</v>
      </c>
      <c r="O84" s="37" t="n">
        <f aca="false">IF(C84="","",YEAR(C84))</f>
        <v>2017</v>
      </c>
      <c r="P84" s="37" t="str">
        <f aca="false">IFERROR(VLOOKUP(A84,Employees!$A$2:$I$1501,9,FALSE()),"Unknown")</f>
        <v>Engineering</v>
      </c>
      <c r="Q84" s="37" t="str">
        <f aca="false">IF(H84&lt;12,"&lt;1 yr",IF(H84&lt;36,"1-3 yrs",IF(H84&lt;60,"3-5 yrs","5+ yrs")))</f>
        <v>&lt;1 yr</v>
      </c>
    </row>
    <row r="85" customFormat="false" ht="15" hidden="false" customHeight="false" outlineLevel="0" collapsed="false">
      <c r="A85" s="37" t="s">
        <v>1097</v>
      </c>
      <c r="B85" s="38" t="n">
        <v>46117</v>
      </c>
      <c r="C85" s="38" t="n">
        <v>46147</v>
      </c>
      <c r="D85" s="37" t="s">
        <v>133</v>
      </c>
      <c r="E85" s="37" t="s">
        <v>144</v>
      </c>
      <c r="F85" s="37" t="n">
        <v>30</v>
      </c>
      <c r="G85" s="37" t="n">
        <v>9</v>
      </c>
      <c r="H85" s="37" t="n">
        <v>75.8</v>
      </c>
      <c r="I85" s="37" t="s">
        <v>185</v>
      </c>
      <c r="J85" s="37" t="s">
        <v>185</v>
      </c>
      <c r="K85" s="37" t="s">
        <v>187</v>
      </c>
      <c r="L85" s="37" t="s">
        <v>185</v>
      </c>
      <c r="M85" s="37" t="n">
        <v>28</v>
      </c>
      <c r="N85" s="37" t="s">
        <v>1960</v>
      </c>
      <c r="O85" s="37" t="n">
        <f aca="false">IF(C85="","",YEAR(C85))</f>
        <v>2026</v>
      </c>
      <c r="P85" s="37" t="str">
        <f aca="false">IFERROR(VLOOKUP(A85,Employees!$A$2:$I$1501,9,FALSE()),"Unknown")</f>
        <v>Customer Support</v>
      </c>
      <c r="Q85" s="37" t="str">
        <f aca="false">IF(H85&lt;12,"&lt;1 yr",IF(H85&lt;36,"1-3 yrs",IF(H85&lt;60,"3-5 yrs","5+ yrs")))</f>
        <v>5+ yrs</v>
      </c>
    </row>
    <row r="86" customFormat="false" ht="15" hidden="false" customHeight="false" outlineLevel="0" collapsed="false">
      <c r="A86" s="37" t="s">
        <v>1103</v>
      </c>
      <c r="B86" s="38" t="n">
        <v>45075</v>
      </c>
      <c r="C86" s="38" t="n">
        <v>45165</v>
      </c>
      <c r="D86" s="37" t="s">
        <v>133</v>
      </c>
      <c r="E86" s="37" t="s">
        <v>143</v>
      </c>
      <c r="F86" s="37" t="n">
        <v>90</v>
      </c>
      <c r="G86" s="37" t="n">
        <v>0</v>
      </c>
      <c r="H86" s="37" t="n">
        <v>24.5</v>
      </c>
      <c r="I86" s="37" t="s">
        <v>187</v>
      </c>
      <c r="J86" s="37" t="s">
        <v>185</v>
      </c>
      <c r="K86" s="37" t="s">
        <v>187</v>
      </c>
      <c r="L86" s="37" t="s">
        <v>185</v>
      </c>
      <c r="M86" s="37" t="n">
        <v>35</v>
      </c>
      <c r="N86" s="37" t="s">
        <v>1961</v>
      </c>
      <c r="O86" s="37" t="n">
        <f aca="false">IF(C86="","",YEAR(C86))</f>
        <v>2023</v>
      </c>
      <c r="P86" s="37" t="str">
        <f aca="false">IFERROR(VLOOKUP(A86,Employees!$A$2:$I$1501,9,FALSE()),"Unknown")</f>
        <v>Sales</v>
      </c>
      <c r="Q86" s="37" t="str">
        <f aca="false">IF(H86&lt;12,"&lt;1 yr",IF(H86&lt;36,"1-3 yrs",IF(H86&lt;60,"3-5 yrs","5+ yrs")))</f>
        <v>1-3 yrs</v>
      </c>
    </row>
    <row r="87" customFormat="false" ht="15" hidden="false" customHeight="false" outlineLevel="0" collapsed="false">
      <c r="A87" s="37" t="s">
        <v>1109</v>
      </c>
      <c r="B87" s="38"/>
      <c r="C87" s="38" t="n">
        <v>45366</v>
      </c>
      <c r="D87" s="37" t="s">
        <v>134</v>
      </c>
      <c r="E87" s="37" t="s">
        <v>150</v>
      </c>
      <c r="F87" s="37" t="n">
        <v>90</v>
      </c>
      <c r="G87" s="37" t="n">
        <v>0</v>
      </c>
      <c r="H87" s="37" t="n">
        <v>31.1</v>
      </c>
      <c r="I87" s="37" t="s">
        <v>187</v>
      </c>
      <c r="J87" s="37" t="s">
        <v>185</v>
      </c>
      <c r="K87" s="37" t="s">
        <v>187</v>
      </c>
      <c r="L87" s="37" t="s">
        <v>187</v>
      </c>
      <c r="M87" s="37" t="n">
        <v>37</v>
      </c>
      <c r="N87" s="37"/>
      <c r="O87" s="37" t="n">
        <f aca="false">IF(C87="","",YEAR(C87))</f>
        <v>2024</v>
      </c>
      <c r="P87" s="37" t="str">
        <f aca="false">IFERROR(VLOOKUP(A87,Employees!$A$2:$I$1501,9,FALSE()),"Unknown")</f>
        <v>Sales</v>
      </c>
      <c r="Q87" s="37" t="str">
        <f aca="false">IF(H87&lt;12,"&lt;1 yr",IF(H87&lt;36,"1-3 yrs",IF(H87&lt;60,"3-5 yrs","5+ yrs")))</f>
        <v>1-3 yrs</v>
      </c>
    </row>
    <row r="88" customFormat="false" ht="15" hidden="false" customHeight="false" outlineLevel="0" collapsed="false">
      <c r="A88" s="37" t="s">
        <v>1115</v>
      </c>
      <c r="B88" s="38" t="n">
        <v>44804</v>
      </c>
      <c r="C88" s="38" t="n">
        <v>44834</v>
      </c>
      <c r="D88" s="37" t="s">
        <v>133</v>
      </c>
      <c r="E88" s="37" t="s">
        <v>143</v>
      </c>
      <c r="F88" s="37" t="n">
        <v>30</v>
      </c>
      <c r="G88" s="37" t="n">
        <v>15</v>
      </c>
      <c r="H88" s="37" t="n">
        <v>5.9</v>
      </c>
      <c r="I88" s="37" t="s">
        <v>187</v>
      </c>
      <c r="J88" s="37" t="s">
        <v>185</v>
      </c>
      <c r="K88" s="37" t="s">
        <v>185</v>
      </c>
      <c r="L88" s="37" t="s">
        <v>185</v>
      </c>
      <c r="M88" s="37" t="n">
        <v>18</v>
      </c>
      <c r="N88" s="37" t="s">
        <v>1962</v>
      </c>
      <c r="O88" s="37" t="n">
        <f aca="false">IF(C88="","",YEAR(C88))</f>
        <v>2022</v>
      </c>
      <c r="P88" s="37" t="str">
        <f aca="false">IFERROR(VLOOKUP(A88,Employees!$A$2:$I$1501,9,FALSE()),"Unknown")</f>
        <v>Sales</v>
      </c>
      <c r="Q88" s="37" t="str">
        <f aca="false">IF(H88&lt;12,"&lt;1 yr",IF(H88&lt;36,"1-3 yrs",IF(H88&lt;60,"3-5 yrs","5+ yrs")))</f>
        <v>&lt;1 yr</v>
      </c>
    </row>
    <row r="89" customFormat="false" ht="15" hidden="false" customHeight="false" outlineLevel="0" collapsed="false">
      <c r="A89" s="37" t="s">
        <v>1117</v>
      </c>
      <c r="B89" s="38" t="n">
        <v>45843</v>
      </c>
      <c r="C89" s="38" t="n">
        <v>45903</v>
      </c>
      <c r="D89" s="37" t="s">
        <v>133</v>
      </c>
      <c r="E89" s="37" t="s">
        <v>144</v>
      </c>
      <c r="F89" s="37" t="n">
        <v>60</v>
      </c>
      <c r="G89" s="37" t="n">
        <v>60</v>
      </c>
      <c r="H89" s="37" t="n">
        <v>17.9</v>
      </c>
      <c r="I89" s="37" t="s">
        <v>185</v>
      </c>
      <c r="J89" s="37" t="s">
        <v>185</v>
      </c>
      <c r="K89" s="37" t="s">
        <v>187</v>
      </c>
      <c r="L89" s="37" t="s">
        <v>185</v>
      </c>
      <c r="M89" s="37" t="n">
        <v>44</v>
      </c>
      <c r="N89" s="37" t="s">
        <v>1962</v>
      </c>
      <c r="O89" s="37" t="n">
        <f aca="false">IF(C89="","",YEAR(C89))</f>
        <v>2025</v>
      </c>
      <c r="P89" s="37" t="str">
        <f aca="false">IFERROR(VLOOKUP(A89,Employees!$A$2:$I$1501,9,FALSE()),"Unknown")</f>
        <v>Operations</v>
      </c>
      <c r="Q89" s="37" t="str">
        <f aca="false">IF(H89&lt;12,"&lt;1 yr",IF(H89&lt;36,"1-3 yrs",IF(H89&lt;60,"3-5 yrs","5+ yrs")))</f>
        <v>1-3 yrs</v>
      </c>
    </row>
    <row r="90" customFormat="false" ht="15" hidden="false" customHeight="false" outlineLevel="0" collapsed="false">
      <c r="A90" s="37" t="s">
        <v>759</v>
      </c>
      <c r="B90" s="38" t="n">
        <v>44635</v>
      </c>
      <c r="C90" s="38" t="n">
        <v>44725</v>
      </c>
      <c r="D90" s="37" t="s">
        <v>133</v>
      </c>
      <c r="E90" s="37" t="s">
        <v>143</v>
      </c>
      <c r="F90" s="37" t="n">
        <v>90</v>
      </c>
      <c r="G90" s="37" t="n">
        <v>27</v>
      </c>
      <c r="H90" s="37" t="n">
        <v>78.9</v>
      </c>
      <c r="I90" s="37" t="s">
        <v>187</v>
      </c>
      <c r="J90" s="37" t="s">
        <v>185</v>
      </c>
      <c r="K90" s="37" t="s">
        <v>187</v>
      </c>
      <c r="L90" s="37" t="s">
        <v>185</v>
      </c>
      <c r="M90" s="37" t="n">
        <v>21</v>
      </c>
      <c r="N90" s="37" t="s">
        <v>1961</v>
      </c>
      <c r="O90" s="37" t="n">
        <f aca="false">IF(C90="","",YEAR(C90))</f>
        <v>2022</v>
      </c>
      <c r="P90" s="37" t="str">
        <f aca="false">IFERROR(VLOOKUP(A90,Employees!$A$2:$I$1501,9,FALSE()),"Unknown")</f>
        <v>Customer Support</v>
      </c>
      <c r="Q90" s="37" t="str">
        <f aca="false">IF(H90&lt;12,"&lt;1 yr",IF(H90&lt;36,"1-3 yrs",IF(H90&lt;60,"3-5 yrs","5+ yrs")))</f>
        <v>5+ yrs</v>
      </c>
    </row>
    <row r="91" customFormat="false" ht="15" hidden="false" customHeight="false" outlineLevel="0" collapsed="false">
      <c r="A91" s="37" t="s">
        <v>1122</v>
      </c>
      <c r="B91" s="38" t="n">
        <v>46233</v>
      </c>
      <c r="C91" s="38" t="n">
        <v>46293</v>
      </c>
      <c r="D91" s="37" t="s">
        <v>133</v>
      </c>
      <c r="E91" s="37" t="s">
        <v>151</v>
      </c>
      <c r="F91" s="37" t="n">
        <v>60</v>
      </c>
      <c r="G91" s="37" t="n">
        <v>0</v>
      </c>
      <c r="H91" s="37" t="n">
        <v>1.1</v>
      </c>
      <c r="I91" s="37" t="s">
        <v>187</v>
      </c>
      <c r="J91" s="37" t="s">
        <v>185</v>
      </c>
      <c r="K91" s="37" t="s">
        <v>187</v>
      </c>
      <c r="L91" s="37" t="s">
        <v>185</v>
      </c>
      <c r="M91" s="37" t="n">
        <v>75</v>
      </c>
      <c r="N91" s="37" t="s">
        <v>1963</v>
      </c>
      <c r="O91" s="37" t="n">
        <f aca="false">IF(C91="","",YEAR(C91))</f>
        <v>2026</v>
      </c>
      <c r="P91" s="37" t="str">
        <f aca="false">IFERROR(VLOOKUP(A91,Employees!$A$2:$I$1501,9,FALSE()),"Unknown")</f>
        <v>Finance</v>
      </c>
      <c r="Q91" s="37" t="str">
        <f aca="false">IF(H91&lt;12,"&lt;1 yr",IF(H91&lt;36,"1-3 yrs",IF(H91&lt;60,"3-5 yrs","5+ yrs")))</f>
        <v>&lt;1 yr</v>
      </c>
    </row>
    <row r="92" customFormat="false" ht="15" hidden="false" customHeight="false" outlineLevel="0" collapsed="false">
      <c r="A92" s="37" t="s">
        <v>1129</v>
      </c>
      <c r="B92" s="38" t="n">
        <v>46253</v>
      </c>
      <c r="C92" s="38" t="n">
        <v>46283</v>
      </c>
      <c r="D92" s="37" t="s">
        <v>133</v>
      </c>
      <c r="E92" s="37" t="s">
        <v>144</v>
      </c>
      <c r="F92" s="37" t="n">
        <v>30</v>
      </c>
      <c r="G92" s="37" t="n">
        <v>9</v>
      </c>
      <c r="H92" s="37" t="n">
        <v>1</v>
      </c>
      <c r="I92" s="37" t="s">
        <v>187</v>
      </c>
      <c r="J92" s="37" t="s">
        <v>185</v>
      </c>
      <c r="K92" s="37" t="s">
        <v>187</v>
      </c>
      <c r="L92" s="37" t="s">
        <v>185</v>
      </c>
      <c r="M92" s="37" t="n">
        <v>55</v>
      </c>
      <c r="N92" s="37" t="s">
        <v>1962</v>
      </c>
      <c r="O92" s="37" t="n">
        <f aca="false">IF(C92="","",YEAR(C92))</f>
        <v>2026</v>
      </c>
      <c r="P92" s="37" t="str">
        <f aca="false">IFERROR(VLOOKUP(A92,Employees!$A$2:$I$1501,9,FALSE()),"Unknown")</f>
        <v>Customer Support</v>
      </c>
      <c r="Q92" s="37" t="str">
        <f aca="false">IF(H92&lt;12,"&lt;1 yr",IF(H92&lt;36,"1-3 yrs",IF(H92&lt;60,"3-5 yrs","5+ yrs")))</f>
        <v>&lt;1 yr</v>
      </c>
    </row>
    <row r="93" customFormat="false" ht="15" hidden="false" customHeight="false" outlineLevel="0" collapsed="false">
      <c r="A93" s="37" t="s">
        <v>1134</v>
      </c>
      <c r="B93" s="38" t="n">
        <v>45638</v>
      </c>
      <c r="C93" s="38" t="n">
        <v>45728</v>
      </c>
      <c r="D93" s="37" t="s">
        <v>133</v>
      </c>
      <c r="E93" s="37" t="s">
        <v>147</v>
      </c>
      <c r="F93" s="37" t="n">
        <v>90</v>
      </c>
      <c r="G93" s="37" t="n">
        <v>90</v>
      </c>
      <c r="H93" s="37" t="n">
        <v>96.5</v>
      </c>
      <c r="I93" s="37" t="s">
        <v>185</v>
      </c>
      <c r="J93" s="37" t="s">
        <v>185</v>
      </c>
      <c r="K93" s="37" t="s">
        <v>187</v>
      </c>
      <c r="L93" s="37" t="s">
        <v>185</v>
      </c>
      <c r="M93" s="37" t="n">
        <v>7</v>
      </c>
      <c r="N93" s="37" t="s">
        <v>1962</v>
      </c>
      <c r="O93" s="37" t="n">
        <f aca="false">IF(C93="","",YEAR(C93))</f>
        <v>2025</v>
      </c>
      <c r="P93" s="37" t="str">
        <f aca="false">IFERROR(VLOOKUP(A93,Employees!$A$2:$I$1501,9,FALSE()),"Unknown")</f>
        <v>Sales</v>
      </c>
      <c r="Q93" s="37" t="str">
        <f aca="false">IF(H93&lt;12,"&lt;1 yr",IF(H93&lt;36,"1-3 yrs",IF(H93&lt;60,"3-5 yrs","5+ yrs")))</f>
        <v>5+ yrs</v>
      </c>
    </row>
    <row r="94" customFormat="false" ht="15" hidden="false" customHeight="false" outlineLevel="0" collapsed="false">
      <c r="A94" s="37" t="s">
        <v>1150</v>
      </c>
      <c r="B94" s="38"/>
      <c r="C94" s="38" t="n">
        <v>45793</v>
      </c>
      <c r="D94" s="37" t="s">
        <v>134</v>
      </c>
      <c r="E94" s="37" t="s">
        <v>150</v>
      </c>
      <c r="F94" s="37" t="n">
        <v>30</v>
      </c>
      <c r="G94" s="37" t="n">
        <v>0</v>
      </c>
      <c r="H94" s="37" t="n">
        <v>2.6</v>
      </c>
      <c r="I94" s="37" t="s">
        <v>187</v>
      </c>
      <c r="J94" s="37" t="s">
        <v>185</v>
      </c>
      <c r="K94" s="37" t="s">
        <v>187</v>
      </c>
      <c r="L94" s="37" t="s">
        <v>187</v>
      </c>
      <c r="M94" s="37" t="n">
        <v>12</v>
      </c>
      <c r="N94" s="37"/>
      <c r="O94" s="37" t="n">
        <f aca="false">IF(C94="","",YEAR(C94))</f>
        <v>2025</v>
      </c>
      <c r="P94" s="37" t="str">
        <f aca="false">IFERROR(VLOOKUP(A94,Employees!$A$2:$I$1501,9,FALSE()),"Unknown")</f>
        <v>Operations</v>
      </c>
      <c r="Q94" s="37" t="str">
        <f aca="false">IF(H94&lt;12,"&lt;1 yr",IF(H94&lt;36,"1-3 yrs",IF(H94&lt;60,"3-5 yrs","5+ yrs")))</f>
        <v>&lt;1 yr</v>
      </c>
    </row>
    <row r="95" customFormat="false" ht="15" hidden="false" customHeight="false" outlineLevel="0" collapsed="false">
      <c r="A95" s="37" t="s">
        <v>1151</v>
      </c>
      <c r="B95" s="38" t="n">
        <v>42803</v>
      </c>
      <c r="C95" s="38" t="n">
        <v>42863</v>
      </c>
      <c r="D95" s="37" t="s">
        <v>133</v>
      </c>
      <c r="E95" s="37" t="s">
        <v>144</v>
      </c>
      <c r="F95" s="37" t="n">
        <v>60</v>
      </c>
      <c r="G95" s="37" t="n">
        <v>60</v>
      </c>
      <c r="H95" s="37" t="n">
        <v>7.6</v>
      </c>
      <c r="I95" s="37" t="s">
        <v>187</v>
      </c>
      <c r="J95" s="37" t="s">
        <v>185</v>
      </c>
      <c r="K95" s="37" t="s">
        <v>187</v>
      </c>
      <c r="L95" s="37" t="s">
        <v>185</v>
      </c>
      <c r="M95" s="37" t="n">
        <v>30</v>
      </c>
      <c r="N95" s="37" t="s">
        <v>1959</v>
      </c>
      <c r="O95" s="37" t="n">
        <f aca="false">IF(C95="","",YEAR(C95))</f>
        <v>2017</v>
      </c>
      <c r="P95" s="37" t="str">
        <f aca="false">IFERROR(VLOOKUP(A95,Employees!$A$2:$I$1501,9,FALSE()),"Unknown")</f>
        <v>Customer Support</v>
      </c>
      <c r="Q95" s="37" t="str">
        <f aca="false">IF(H95&lt;12,"&lt;1 yr",IF(H95&lt;36,"1-3 yrs",IF(H95&lt;60,"3-5 yrs","5+ yrs")))</f>
        <v>&lt;1 yr</v>
      </c>
    </row>
    <row r="96" customFormat="false" ht="15" hidden="false" customHeight="false" outlineLevel="0" collapsed="false">
      <c r="A96" s="37" t="s">
        <v>509</v>
      </c>
      <c r="B96" s="38" t="n">
        <v>45224</v>
      </c>
      <c r="C96" s="38" t="n">
        <v>45314</v>
      </c>
      <c r="D96" s="37" t="s">
        <v>133</v>
      </c>
      <c r="E96" s="37" t="s">
        <v>144</v>
      </c>
      <c r="F96" s="37" t="n">
        <v>90</v>
      </c>
      <c r="G96" s="37" t="n">
        <v>90</v>
      </c>
      <c r="H96" s="37" t="n">
        <v>111.4</v>
      </c>
      <c r="I96" s="37" t="s">
        <v>187</v>
      </c>
      <c r="J96" s="37" t="s">
        <v>187</v>
      </c>
      <c r="K96" s="37" t="s">
        <v>187</v>
      </c>
      <c r="L96" s="37" t="s">
        <v>185</v>
      </c>
      <c r="M96" s="37" t="n">
        <v>47</v>
      </c>
      <c r="N96" s="37" t="s">
        <v>1959</v>
      </c>
      <c r="O96" s="37" t="n">
        <f aca="false">IF(C96="","",YEAR(C96))</f>
        <v>2024</v>
      </c>
      <c r="P96" s="37" t="str">
        <f aca="false">IFERROR(VLOOKUP(A96,Employees!$A$2:$I$1501,9,FALSE()),"Unknown")</f>
        <v>Data &amp; AI</v>
      </c>
      <c r="Q96" s="37" t="str">
        <f aca="false">IF(H96&lt;12,"&lt;1 yr",IF(H96&lt;36,"1-3 yrs",IF(H96&lt;60,"3-5 yrs","5+ yrs")))</f>
        <v>5+ yrs</v>
      </c>
    </row>
    <row r="97" customFormat="false" ht="15" hidden="false" customHeight="false" outlineLevel="0" collapsed="false">
      <c r="A97" s="37" t="s">
        <v>1162</v>
      </c>
      <c r="B97" s="38" t="n">
        <v>44453</v>
      </c>
      <c r="C97" s="38" t="n">
        <v>44513</v>
      </c>
      <c r="D97" s="37" t="s">
        <v>133</v>
      </c>
      <c r="E97" s="37" t="s">
        <v>143</v>
      </c>
      <c r="F97" s="37" t="n">
        <v>60</v>
      </c>
      <c r="G97" s="37" t="n">
        <v>60</v>
      </c>
      <c r="H97" s="37" t="n">
        <v>0.5</v>
      </c>
      <c r="I97" s="37" t="s">
        <v>187</v>
      </c>
      <c r="J97" s="37" t="s">
        <v>185</v>
      </c>
      <c r="K97" s="37" t="s">
        <v>187</v>
      </c>
      <c r="L97" s="37" t="s">
        <v>185</v>
      </c>
      <c r="M97" s="37" t="n">
        <v>27</v>
      </c>
      <c r="N97" s="37" t="s">
        <v>1959</v>
      </c>
      <c r="O97" s="37" t="n">
        <f aca="false">IF(C97="","",YEAR(C97))</f>
        <v>2021</v>
      </c>
      <c r="P97" s="37" t="str">
        <f aca="false">IFERROR(VLOOKUP(A97,Employees!$A$2:$I$1501,9,FALSE()),"Unknown")</f>
        <v>Customer Support</v>
      </c>
      <c r="Q97" s="37" t="str">
        <f aca="false">IF(H97&lt;12,"&lt;1 yr",IF(H97&lt;36,"1-3 yrs",IF(H97&lt;60,"3-5 yrs","5+ yrs")))</f>
        <v>&lt;1 yr</v>
      </c>
    </row>
    <row r="98" customFormat="false" ht="15" hidden="false" customHeight="false" outlineLevel="0" collapsed="false">
      <c r="A98" s="37" t="s">
        <v>1169</v>
      </c>
      <c r="B98" s="38"/>
      <c r="C98" s="38" t="n">
        <v>46275</v>
      </c>
      <c r="D98" s="37" t="s">
        <v>134</v>
      </c>
      <c r="E98" s="37" t="s">
        <v>154</v>
      </c>
      <c r="F98" s="37" t="n">
        <v>60</v>
      </c>
      <c r="G98" s="37" t="n">
        <v>0</v>
      </c>
      <c r="H98" s="37" t="n">
        <v>1</v>
      </c>
      <c r="I98" s="37" t="s">
        <v>187</v>
      </c>
      <c r="J98" s="37" t="s">
        <v>187</v>
      </c>
      <c r="K98" s="37" t="s">
        <v>187</v>
      </c>
      <c r="L98" s="37" t="s">
        <v>187</v>
      </c>
      <c r="M98" s="37" t="n">
        <v>114</v>
      </c>
      <c r="N98" s="37"/>
      <c r="O98" s="37" t="n">
        <f aca="false">IF(C98="","",YEAR(C98))</f>
        <v>2026</v>
      </c>
      <c r="P98" s="37" t="str">
        <f aca="false">IFERROR(VLOOKUP(A98,Employees!$A$2:$I$1501,9,FALSE()),"Unknown")</f>
        <v>Finance</v>
      </c>
      <c r="Q98" s="37" t="str">
        <f aca="false">IF(H98&lt;12,"&lt;1 yr",IF(H98&lt;36,"1-3 yrs",IF(H98&lt;60,"3-5 yrs","5+ yrs")))</f>
        <v>&lt;1 yr</v>
      </c>
    </row>
    <row r="99" customFormat="false" ht="15" hidden="false" customHeight="false" outlineLevel="0" collapsed="false">
      <c r="A99" s="37" t="s">
        <v>927</v>
      </c>
      <c r="B99" s="38"/>
      <c r="C99" s="38" t="n">
        <v>46165</v>
      </c>
      <c r="D99" s="37" t="s">
        <v>134</v>
      </c>
      <c r="E99" s="37" t="s">
        <v>154</v>
      </c>
      <c r="F99" s="37" t="n">
        <v>90</v>
      </c>
      <c r="G99" s="37" t="n">
        <v>0</v>
      </c>
      <c r="H99" s="37" t="n">
        <v>9.9</v>
      </c>
      <c r="I99" s="37" t="s">
        <v>187</v>
      </c>
      <c r="J99" s="37" t="s">
        <v>187</v>
      </c>
      <c r="K99" s="37" t="s">
        <v>187</v>
      </c>
      <c r="L99" s="37" t="s">
        <v>187</v>
      </c>
      <c r="M99" s="37" t="n">
        <v>30</v>
      </c>
      <c r="N99" s="37"/>
      <c r="O99" s="37" t="n">
        <f aca="false">IF(C99="","",YEAR(C99))</f>
        <v>2026</v>
      </c>
      <c r="P99" s="37" t="str">
        <f aca="false">IFERROR(VLOOKUP(A99,Employees!$A$2:$I$1501,9,FALSE()),"Unknown")</f>
        <v>Operations</v>
      </c>
      <c r="Q99" s="37" t="str">
        <f aca="false">IF(H99&lt;12,"&lt;1 yr",IF(H99&lt;36,"1-3 yrs",IF(H99&lt;60,"3-5 yrs","5+ yrs")))</f>
        <v>&lt;1 yr</v>
      </c>
    </row>
    <row r="100" customFormat="false" ht="15" hidden="false" customHeight="false" outlineLevel="0" collapsed="false">
      <c r="A100" s="37" t="s">
        <v>679</v>
      </c>
      <c r="B100" s="38" t="n">
        <v>45476</v>
      </c>
      <c r="C100" s="38" t="n">
        <v>45566</v>
      </c>
      <c r="D100" s="37" t="s">
        <v>133</v>
      </c>
      <c r="E100" s="37" t="s">
        <v>143</v>
      </c>
      <c r="F100" s="37" t="n">
        <v>90</v>
      </c>
      <c r="G100" s="37" t="n">
        <v>0</v>
      </c>
      <c r="H100" s="37" t="n">
        <v>90.3</v>
      </c>
      <c r="I100" s="37" t="s">
        <v>187</v>
      </c>
      <c r="J100" s="37" t="s">
        <v>187</v>
      </c>
      <c r="K100" s="37" t="s">
        <v>187</v>
      </c>
      <c r="L100" s="37" t="s">
        <v>185</v>
      </c>
      <c r="M100" s="37" t="n">
        <v>21</v>
      </c>
      <c r="N100" s="37" t="s">
        <v>1962</v>
      </c>
      <c r="O100" s="37" t="n">
        <f aca="false">IF(C100="","",YEAR(C100))</f>
        <v>2024</v>
      </c>
      <c r="P100" s="37" t="str">
        <f aca="false">IFERROR(VLOOKUP(A100,Employees!$A$2:$I$1501,9,FALSE()),"Unknown")</f>
        <v>Sales</v>
      </c>
      <c r="Q100" s="37" t="str">
        <f aca="false">IF(H100&lt;12,"&lt;1 yr",IF(H100&lt;36,"1-3 yrs",IF(H100&lt;60,"3-5 yrs","5+ yrs")))</f>
        <v>5+ yrs</v>
      </c>
    </row>
    <row r="101" customFormat="false" ht="15" hidden="false" customHeight="false" outlineLevel="0" collapsed="false">
      <c r="A101" s="37" t="s">
        <v>1180</v>
      </c>
      <c r="B101" s="38" t="n">
        <v>46251</v>
      </c>
      <c r="C101" s="38" t="n">
        <v>46281</v>
      </c>
      <c r="D101" s="37" t="s">
        <v>133</v>
      </c>
      <c r="E101" s="37" t="s">
        <v>149</v>
      </c>
      <c r="F101" s="37" t="n">
        <v>30</v>
      </c>
      <c r="G101" s="37" t="n">
        <v>30</v>
      </c>
      <c r="H101" s="37" t="n">
        <v>1.5</v>
      </c>
      <c r="I101" s="37" t="s">
        <v>185</v>
      </c>
      <c r="J101" s="37" t="s">
        <v>185</v>
      </c>
      <c r="K101" s="37" t="s">
        <v>187</v>
      </c>
      <c r="L101" s="37" t="s">
        <v>185</v>
      </c>
      <c r="M101" s="37" t="n">
        <v>48</v>
      </c>
      <c r="N101" s="37" t="s">
        <v>1960</v>
      </c>
      <c r="O101" s="37" t="n">
        <f aca="false">IF(C101="","",YEAR(C101))</f>
        <v>2026</v>
      </c>
      <c r="P101" s="37" t="str">
        <f aca="false">IFERROR(VLOOKUP(A101,Employees!$A$2:$I$1501,9,FALSE()),"Unknown")</f>
        <v>Operations</v>
      </c>
      <c r="Q101" s="37" t="str">
        <f aca="false">IF(H101&lt;12,"&lt;1 yr",IF(H101&lt;36,"1-3 yrs",IF(H101&lt;60,"3-5 yrs","5+ yrs")))</f>
        <v>&lt;1 yr</v>
      </c>
    </row>
    <row r="102" customFormat="false" ht="15" hidden="false" customHeight="false" outlineLevel="0" collapsed="false">
      <c r="A102" s="37" t="s">
        <v>1207</v>
      </c>
      <c r="B102" s="38" t="n">
        <v>46146</v>
      </c>
      <c r="C102" s="38" t="n">
        <v>46206</v>
      </c>
      <c r="D102" s="37" t="s">
        <v>133</v>
      </c>
      <c r="E102" s="37" t="s">
        <v>144</v>
      </c>
      <c r="F102" s="37" t="n">
        <v>60</v>
      </c>
      <c r="G102" s="37" t="n">
        <v>60</v>
      </c>
      <c r="H102" s="37" t="n">
        <v>101.3</v>
      </c>
      <c r="I102" s="37" t="s">
        <v>185</v>
      </c>
      <c r="J102" s="37" t="s">
        <v>185</v>
      </c>
      <c r="K102" s="37" t="s">
        <v>187</v>
      </c>
      <c r="L102" s="37" t="s">
        <v>185</v>
      </c>
      <c r="M102" s="37" t="n">
        <v>16</v>
      </c>
      <c r="N102" s="37" t="s">
        <v>1961</v>
      </c>
      <c r="O102" s="37" t="n">
        <f aca="false">IF(C102="","",YEAR(C102))</f>
        <v>2026</v>
      </c>
      <c r="P102" s="37" t="str">
        <f aca="false">IFERROR(VLOOKUP(A102,Employees!$A$2:$I$1501,9,FALSE()),"Unknown")</f>
        <v>Marketing</v>
      </c>
      <c r="Q102" s="37" t="str">
        <f aca="false">IF(H102&lt;12,"&lt;1 yr",IF(H102&lt;36,"1-3 yrs",IF(H102&lt;60,"3-5 yrs","5+ yrs")))</f>
        <v>5+ yrs</v>
      </c>
    </row>
    <row r="103" customFormat="false" ht="15" hidden="false" customHeight="false" outlineLevel="0" collapsed="false">
      <c r="A103" s="37" t="s">
        <v>1213</v>
      </c>
      <c r="B103" s="38" t="n">
        <v>46225</v>
      </c>
      <c r="C103" s="38" t="n">
        <v>46255</v>
      </c>
      <c r="D103" s="37" t="s">
        <v>133</v>
      </c>
      <c r="E103" s="37" t="s">
        <v>145</v>
      </c>
      <c r="F103" s="37" t="n">
        <v>30</v>
      </c>
      <c r="G103" s="37" t="n">
        <v>9</v>
      </c>
      <c r="H103" s="37" t="n">
        <v>0.5</v>
      </c>
      <c r="I103" s="37" t="s">
        <v>185</v>
      </c>
      <c r="J103" s="37" t="s">
        <v>187</v>
      </c>
      <c r="K103" s="37" t="s">
        <v>187</v>
      </c>
      <c r="L103" s="37" t="s">
        <v>185</v>
      </c>
      <c r="M103" s="37" t="n">
        <v>20</v>
      </c>
      <c r="N103" s="37" t="s">
        <v>1961</v>
      </c>
      <c r="O103" s="37" t="n">
        <f aca="false">IF(C103="","",YEAR(C103))</f>
        <v>2026</v>
      </c>
      <c r="P103" s="37" t="str">
        <f aca="false">IFERROR(VLOOKUP(A103,Employees!$A$2:$I$1501,9,FALSE()),"Unknown")</f>
        <v>Customer Support</v>
      </c>
      <c r="Q103" s="37" t="str">
        <f aca="false">IF(H103&lt;12,"&lt;1 yr",IF(H103&lt;36,"1-3 yrs",IF(H103&lt;60,"3-5 yrs","5+ yrs")))</f>
        <v>&lt;1 yr</v>
      </c>
    </row>
    <row r="104" customFormat="false" ht="15" hidden="false" customHeight="false" outlineLevel="0" collapsed="false">
      <c r="A104" s="37" t="s">
        <v>844</v>
      </c>
      <c r="B104" s="38" t="n">
        <v>46135</v>
      </c>
      <c r="C104" s="38" t="n">
        <v>46225</v>
      </c>
      <c r="D104" s="37" t="s">
        <v>133</v>
      </c>
      <c r="E104" s="37" t="s">
        <v>143</v>
      </c>
      <c r="F104" s="37" t="n">
        <v>90</v>
      </c>
      <c r="G104" s="37" t="n">
        <v>90</v>
      </c>
      <c r="H104" s="37" t="n">
        <v>12</v>
      </c>
      <c r="I104" s="37" t="s">
        <v>187</v>
      </c>
      <c r="J104" s="37" t="s">
        <v>185</v>
      </c>
      <c r="K104" s="37" t="s">
        <v>187</v>
      </c>
      <c r="L104" s="37" t="s">
        <v>185</v>
      </c>
      <c r="M104" s="37" t="n">
        <v>62</v>
      </c>
      <c r="N104" s="37" t="s">
        <v>1963</v>
      </c>
      <c r="O104" s="37" t="n">
        <f aca="false">IF(C104="","",YEAR(C104))</f>
        <v>2026</v>
      </c>
      <c r="P104" s="37" t="str">
        <f aca="false">IFERROR(VLOOKUP(A104,Employees!$A$2:$I$1501,9,FALSE()),"Unknown")</f>
        <v>Human Resources</v>
      </c>
      <c r="Q104" s="37" t="str">
        <f aca="false">IF(H104&lt;12,"&lt;1 yr",IF(H104&lt;36,"1-3 yrs",IF(H104&lt;60,"3-5 yrs","5+ yrs")))</f>
        <v>1-3 yrs</v>
      </c>
    </row>
    <row r="105" customFormat="false" ht="15" hidden="false" customHeight="false" outlineLevel="0" collapsed="false">
      <c r="A105" s="37" t="s">
        <v>1216</v>
      </c>
      <c r="B105" s="38" t="n">
        <v>45009</v>
      </c>
      <c r="C105" s="38" t="n">
        <v>45069</v>
      </c>
      <c r="D105" s="37" t="s">
        <v>133</v>
      </c>
      <c r="E105" s="37" t="s">
        <v>146</v>
      </c>
      <c r="F105" s="37" t="n">
        <v>60</v>
      </c>
      <c r="G105" s="37" t="n">
        <v>0</v>
      </c>
      <c r="H105" s="37" t="n">
        <v>53</v>
      </c>
      <c r="I105" s="37" t="s">
        <v>185</v>
      </c>
      <c r="J105" s="37" t="s">
        <v>185</v>
      </c>
      <c r="K105" s="37" t="s">
        <v>187</v>
      </c>
      <c r="L105" s="37" t="s">
        <v>185</v>
      </c>
      <c r="M105" s="37" t="n">
        <v>24</v>
      </c>
      <c r="N105" s="37" t="s">
        <v>1963</v>
      </c>
      <c r="O105" s="37" t="n">
        <f aca="false">IF(C105="","",YEAR(C105))</f>
        <v>2023</v>
      </c>
      <c r="P105" s="37" t="str">
        <f aca="false">IFERROR(VLOOKUP(A105,Employees!$A$2:$I$1501,9,FALSE()),"Unknown")</f>
        <v>Engineering</v>
      </c>
      <c r="Q105" s="37" t="str">
        <f aca="false">IF(H105&lt;12,"&lt;1 yr",IF(H105&lt;36,"1-3 yrs",IF(H105&lt;60,"3-5 yrs","5+ yrs")))</f>
        <v>3-5 yrs</v>
      </c>
    </row>
    <row r="106" customFormat="false" ht="15" hidden="false" customHeight="false" outlineLevel="0" collapsed="false">
      <c r="A106" s="37" t="s">
        <v>1217</v>
      </c>
      <c r="B106" s="38" t="n">
        <v>45058</v>
      </c>
      <c r="C106" s="38" t="n">
        <v>45118</v>
      </c>
      <c r="D106" s="37" t="s">
        <v>133</v>
      </c>
      <c r="E106" s="37" t="s">
        <v>145</v>
      </c>
      <c r="F106" s="37" t="n">
        <v>60</v>
      </c>
      <c r="G106" s="37" t="n">
        <v>60</v>
      </c>
      <c r="H106" s="37" t="n">
        <v>10.6</v>
      </c>
      <c r="I106" s="37" t="s">
        <v>185</v>
      </c>
      <c r="J106" s="37" t="s">
        <v>187</v>
      </c>
      <c r="K106" s="37" t="s">
        <v>187</v>
      </c>
      <c r="L106" s="37" t="s">
        <v>185</v>
      </c>
      <c r="M106" s="37" t="n">
        <v>23</v>
      </c>
      <c r="N106" s="37" t="s">
        <v>1962</v>
      </c>
      <c r="O106" s="37" t="n">
        <f aca="false">IF(C106="","",YEAR(C106))</f>
        <v>2023</v>
      </c>
      <c r="P106" s="37" t="str">
        <f aca="false">IFERROR(VLOOKUP(A106,Employees!$A$2:$I$1501,9,FALSE()),"Unknown")</f>
        <v>Engineering</v>
      </c>
      <c r="Q106" s="37" t="str">
        <f aca="false">IF(H106&lt;12,"&lt;1 yr",IF(H106&lt;36,"1-3 yrs",IF(H106&lt;60,"3-5 yrs","5+ yrs")))</f>
        <v>&lt;1 yr</v>
      </c>
    </row>
    <row r="107" customFormat="false" ht="15" hidden="false" customHeight="false" outlineLevel="0" collapsed="false">
      <c r="A107" s="37" t="s">
        <v>1221</v>
      </c>
      <c r="B107" s="38" t="n">
        <v>45098</v>
      </c>
      <c r="C107" s="38" t="n">
        <v>45158</v>
      </c>
      <c r="D107" s="37" t="s">
        <v>133</v>
      </c>
      <c r="E107" s="37" t="s">
        <v>144</v>
      </c>
      <c r="F107" s="37" t="n">
        <v>60</v>
      </c>
      <c r="G107" s="37" t="n">
        <v>18</v>
      </c>
      <c r="H107" s="37" t="n">
        <v>6.1</v>
      </c>
      <c r="I107" s="37" t="s">
        <v>187</v>
      </c>
      <c r="J107" s="37" t="s">
        <v>187</v>
      </c>
      <c r="K107" s="37" t="s">
        <v>187</v>
      </c>
      <c r="L107" s="37" t="s">
        <v>187</v>
      </c>
      <c r="M107" s="37" t="n">
        <v>19</v>
      </c>
      <c r="N107" s="37" t="s">
        <v>1960</v>
      </c>
      <c r="O107" s="37" t="n">
        <f aca="false">IF(C107="","",YEAR(C107))</f>
        <v>2023</v>
      </c>
      <c r="P107" s="37" t="str">
        <f aca="false">IFERROR(VLOOKUP(A107,Employees!$A$2:$I$1501,9,FALSE()),"Unknown")</f>
        <v>Operations</v>
      </c>
      <c r="Q107" s="37" t="str">
        <f aca="false">IF(H107&lt;12,"&lt;1 yr",IF(H107&lt;36,"1-3 yrs",IF(H107&lt;60,"3-5 yrs","5+ yrs")))</f>
        <v>&lt;1 yr</v>
      </c>
    </row>
    <row r="108" customFormat="false" ht="15" hidden="false" customHeight="false" outlineLevel="0" collapsed="false">
      <c r="A108" s="37" t="s">
        <v>1233</v>
      </c>
      <c r="B108" s="38" t="n">
        <v>45677</v>
      </c>
      <c r="C108" s="38" t="n">
        <v>45737</v>
      </c>
      <c r="D108" s="37" t="s">
        <v>133</v>
      </c>
      <c r="E108" s="37" t="s">
        <v>147</v>
      </c>
      <c r="F108" s="37" t="n">
        <v>60</v>
      </c>
      <c r="G108" s="37" t="n">
        <v>0</v>
      </c>
      <c r="H108" s="37" t="n">
        <v>52.9</v>
      </c>
      <c r="I108" s="37" t="s">
        <v>187</v>
      </c>
      <c r="J108" s="37" t="s">
        <v>185</v>
      </c>
      <c r="K108" s="37" t="s">
        <v>185</v>
      </c>
      <c r="L108" s="37" t="s">
        <v>185</v>
      </c>
      <c r="M108" s="37" t="n">
        <v>26</v>
      </c>
      <c r="N108" s="37" t="s">
        <v>1959</v>
      </c>
      <c r="O108" s="37" t="n">
        <f aca="false">IF(C108="","",YEAR(C108))</f>
        <v>2025</v>
      </c>
      <c r="P108" s="37" t="str">
        <f aca="false">IFERROR(VLOOKUP(A108,Employees!$A$2:$I$1501,9,FALSE()),"Unknown")</f>
        <v>Engineering</v>
      </c>
      <c r="Q108" s="37" t="str">
        <f aca="false">IF(H108&lt;12,"&lt;1 yr",IF(H108&lt;36,"1-3 yrs",IF(H108&lt;60,"3-5 yrs","5+ yrs")))</f>
        <v>3-5 yrs</v>
      </c>
    </row>
    <row r="109" customFormat="false" ht="15" hidden="false" customHeight="false" outlineLevel="0" collapsed="false">
      <c r="A109" s="37" t="s">
        <v>1243</v>
      </c>
      <c r="B109" s="38" t="n">
        <v>46013</v>
      </c>
      <c r="C109" s="38" t="n">
        <v>46073</v>
      </c>
      <c r="D109" s="37" t="s">
        <v>133</v>
      </c>
      <c r="E109" s="37" t="s">
        <v>143</v>
      </c>
      <c r="F109" s="37" t="n">
        <v>60</v>
      </c>
      <c r="G109" s="37" t="n">
        <v>18</v>
      </c>
      <c r="H109" s="37" t="n">
        <v>57.9</v>
      </c>
      <c r="I109" s="37" t="s">
        <v>185</v>
      </c>
      <c r="J109" s="37" t="s">
        <v>185</v>
      </c>
      <c r="K109" s="37" t="s">
        <v>187</v>
      </c>
      <c r="L109" s="37" t="s">
        <v>187</v>
      </c>
      <c r="M109" s="37" t="n">
        <v>42</v>
      </c>
      <c r="N109" s="37" t="s">
        <v>1963</v>
      </c>
      <c r="O109" s="37" t="n">
        <f aca="false">IF(C109="","",YEAR(C109))</f>
        <v>2026</v>
      </c>
      <c r="P109" s="37" t="str">
        <f aca="false">IFERROR(VLOOKUP(A109,Employees!$A$2:$I$1501,9,FALSE()),"Unknown")</f>
        <v>Customer Support</v>
      </c>
      <c r="Q109" s="37" t="str">
        <f aca="false">IF(H109&lt;12,"&lt;1 yr",IF(H109&lt;36,"1-3 yrs",IF(H109&lt;60,"3-5 yrs","5+ yrs")))</f>
        <v>3-5 yrs</v>
      </c>
    </row>
    <row r="110" customFormat="false" ht="15" hidden="false" customHeight="false" outlineLevel="0" collapsed="false">
      <c r="A110" s="37" t="s">
        <v>1254</v>
      </c>
      <c r="B110" s="38" t="n">
        <v>46063</v>
      </c>
      <c r="C110" s="38" t="n">
        <v>46123</v>
      </c>
      <c r="D110" s="37" t="s">
        <v>133</v>
      </c>
      <c r="E110" s="37" t="s">
        <v>149</v>
      </c>
      <c r="F110" s="37" t="n">
        <v>60</v>
      </c>
      <c r="G110" s="37" t="n">
        <v>0</v>
      </c>
      <c r="H110" s="37" t="n">
        <v>19.3</v>
      </c>
      <c r="I110" s="37" t="s">
        <v>187</v>
      </c>
      <c r="J110" s="37" t="s">
        <v>185</v>
      </c>
      <c r="K110" s="37" t="s">
        <v>187</v>
      </c>
      <c r="L110" s="37" t="s">
        <v>187</v>
      </c>
      <c r="M110" s="37" t="n">
        <v>30</v>
      </c>
      <c r="N110" s="37" t="s">
        <v>1959</v>
      </c>
      <c r="O110" s="37" t="n">
        <f aca="false">IF(C110="","",YEAR(C110))</f>
        <v>2026</v>
      </c>
      <c r="P110" s="37" t="str">
        <f aca="false">IFERROR(VLOOKUP(A110,Employees!$A$2:$I$1501,9,FALSE()),"Unknown")</f>
        <v>Customer Support</v>
      </c>
      <c r="Q110" s="37" t="str">
        <f aca="false">IF(H110&lt;12,"&lt;1 yr",IF(H110&lt;36,"1-3 yrs",IF(H110&lt;60,"3-5 yrs","5+ yrs")))</f>
        <v>1-3 yrs</v>
      </c>
    </row>
    <row r="111" customFormat="false" ht="15" hidden="false" customHeight="false" outlineLevel="0" collapsed="false">
      <c r="A111" s="37" t="s">
        <v>1255</v>
      </c>
      <c r="B111" s="38" t="n">
        <v>46130</v>
      </c>
      <c r="C111" s="38" t="n">
        <v>46160</v>
      </c>
      <c r="D111" s="37" t="s">
        <v>133</v>
      </c>
      <c r="E111" s="37" t="s">
        <v>151</v>
      </c>
      <c r="F111" s="37" t="n">
        <v>30</v>
      </c>
      <c r="G111" s="37" t="n">
        <v>9</v>
      </c>
      <c r="H111" s="37" t="n">
        <v>3.4</v>
      </c>
      <c r="I111" s="37" t="s">
        <v>185</v>
      </c>
      <c r="J111" s="37" t="s">
        <v>185</v>
      </c>
      <c r="K111" s="37" t="s">
        <v>187</v>
      </c>
      <c r="L111" s="37" t="s">
        <v>187</v>
      </c>
      <c r="M111" s="37" t="n">
        <v>17</v>
      </c>
      <c r="N111" s="37" t="s">
        <v>1961</v>
      </c>
      <c r="O111" s="37" t="n">
        <f aca="false">IF(C111="","",YEAR(C111))</f>
        <v>2026</v>
      </c>
      <c r="P111" s="37" t="str">
        <f aca="false">IFERROR(VLOOKUP(A111,Employees!$A$2:$I$1501,9,FALSE()),"Unknown")</f>
        <v>Marketing</v>
      </c>
      <c r="Q111" s="37" t="str">
        <f aca="false">IF(H111&lt;12,"&lt;1 yr",IF(H111&lt;36,"1-3 yrs",IF(H111&lt;60,"3-5 yrs","5+ yrs")))</f>
        <v>&lt;1 yr</v>
      </c>
    </row>
    <row r="112" customFormat="false" ht="15" hidden="false" customHeight="false" outlineLevel="0" collapsed="false">
      <c r="A112" s="37" t="s">
        <v>1274</v>
      </c>
      <c r="B112" s="38" t="n">
        <v>44699</v>
      </c>
      <c r="C112" s="38" t="n">
        <v>44759</v>
      </c>
      <c r="D112" s="37" t="s">
        <v>133</v>
      </c>
      <c r="E112" s="37" t="s">
        <v>146</v>
      </c>
      <c r="F112" s="37" t="n">
        <v>60</v>
      </c>
      <c r="G112" s="37" t="n">
        <v>60</v>
      </c>
      <c r="H112" s="37" t="n">
        <v>35.4</v>
      </c>
      <c r="I112" s="37" t="s">
        <v>187</v>
      </c>
      <c r="J112" s="37" t="s">
        <v>185</v>
      </c>
      <c r="K112" s="37" t="s">
        <v>187</v>
      </c>
      <c r="L112" s="37" t="s">
        <v>185</v>
      </c>
      <c r="M112" s="37" t="n">
        <v>28</v>
      </c>
      <c r="N112" s="37" t="s">
        <v>1962</v>
      </c>
      <c r="O112" s="37" t="n">
        <f aca="false">IF(C112="","",YEAR(C112))</f>
        <v>2022</v>
      </c>
      <c r="P112" s="37" t="str">
        <f aca="false">IFERROR(VLOOKUP(A112,Employees!$A$2:$I$1501,9,FALSE()),"Unknown")</f>
        <v>Engineering</v>
      </c>
      <c r="Q112" s="37" t="str">
        <f aca="false">IF(H112&lt;12,"&lt;1 yr",IF(H112&lt;36,"1-3 yrs",IF(H112&lt;60,"3-5 yrs","5+ yrs")))</f>
        <v>1-3 yrs</v>
      </c>
    </row>
    <row r="113" customFormat="false" ht="15" hidden="false" customHeight="false" outlineLevel="0" collapsed="false">
      <c r="A113" s="37" t="s">
        <v>1282</v>
      </c>
      <c r="B113" s="38" t="n">
        <v>45948</v>
      </c>
      <c r="C113" s="38" t="n">
        <v>46008</v>
      </c>
      <c r="D113" s="37" t="s">
        <v>133</v>
      </c>
      <c r="E113" s="37" t="s">
        <v>144</v>
      </c>
      <c r="F113" s="37" t="n">
        <v>60</v>
      </c>
      <c r="G113" s="37" t="n">
        <v>30</v>
      </c>
      <c r="H113" s="37" t="n">
        <v>23</v>
      </c>
      <c r="I113" s="37" t="s">
        <v>185</v>
      </c>
      <c r="J113" s="37" t="s">
        <v>185</v>
      </c>
      <c r="K113" s="37" t="s">
        <v>187</v>
      </c>
      <c r="L113" s="37" t="s">
        <v>185</v>
      </c>
      <c r="M113" s="37" t="n">
        <v>42</v>
      </c>
      <c r="N113" s="37" t="s">
        <v>1963</v>
      </c>
      <c r="O113" s="37" t="n">
        <f aca="false">IF(C113="","",YEAR(C113))</f>
        <v>2025</v>
      </c>
      <c r="P113" s="37" t="str">
        <f aca="false">IFERROR(VLOOKUP(A113,Employees!$A$2:$I$1501,9,FALSE()),"Unknown")</f>
        <v>Human Resources</v>
      </c>
      <c r="Q113" s="37" t="str">
        <f aca="false">IF(H113&lt;12,"&lt;1 yr",IF(H113&lt;36,"1-3 yrs",IF(H113&lt;60,"3-5 yrs","5+ yrs")))</f>
        <v>1-3 yrs</v>
      </c>
    </row>
    <row r="114" customFormat="false" ht="15" hidden="false" customHeight="false" outlineLevel="0" collapsed="false">
      <c r="A114" s="37" t="s">
        <v>591</v>
      </c>
      <c r="B114" s="38" t="n">
        <v>45839</v>
      </c>
      <c r="C114" s="38" t="n">
        <v>45929</v>
      </c>
      <c r="D114" s="37" t="s">
        <v>133</v>
      </c>
      <c r="E114" s="37" t="s">
        <v>143</v>
      </c>
      <c r="F114" s="37" t="n">
        <v>90</v>
      </c>
      <c r="G114" s="37" t="n">
        <v>45</v>
      </c>
      <c r="H114" s="37" t="n">
        <v>2.8</v>
      </c>
      <c r="I114" s="37" t="s">
        <v>185</v>
      </c>
      <c r="J114" s="37" t="s">
        <v>185</v>
      </c>
      <c r="K114" s="37" t="s">
        <v>187</v>
      </c>
      <c r="L114" s="37" t="s">
        <v>185</v>
      </c>
      <c r="M114" s="37" t="n">
        <v>26</v>
      </c>
      <c r="N114" s="37" t="s">
        <v>1962</v>
      </c>
      <c r="O114" s="37" t="n">
        <f aca="false">IF(C114="","",YEAR(C114))</f>
        <v>2025</v>
      </c>
      <c r="P114" s="37" t="str">
        <f aca="false">IFERROR(VLOOKUP(A114,Employees!$A$2:$I$1501,9,FALSE()),"Unknown")</f>
        <v>Engineering</v>
      </c>
      <c r="Q114" s="37" t="str">
        <f aca="false">IF(H114&lt;12,"&lt;1 yr",IF(H114&lt;36,"1-3 yrs",IF(H114&lt;60,"3-5 yrs","5+ yrs")))</f>
        <v>&lt;1 yr</v>
      </c>
    </row>
    <row r="115" customFormat="false" ht="15" hidden="false" customHeight="false" outlineLevel="0" collapsed="false">
      <c r="A115" s="37" t="s">
        <v>1289</v>
      </c>
      <c r="B115" s="38"/>
      <c r="C115" s="38" t="n">
        <v>45016</v>
      </c>
      <c r="D115" s="37" t="s">
        <v>134</v>
      </c>
      <c r="E115" s="37" t="s">
        <v>152</v>
      </c>
      <c r="F115" s="37" t="n">
        <v>60</v>
      </c>
      <c r="G115" s="37" t="n">
        <v>0</v>
      </c>
      <c r="H115" s="37" t="n">
        <v>21.3</v>
      </c>
      <c r="I115" s="37" t="s">
        <v>187</v>
      </c>
      <c r="J115" s="37" t="s">
        <v>185</v>
      </c>
      <c r="K115" s="37" t="s">
        <v>187</v>
      </c>
      <c r="L115" s="37" t="s">
        <v>187</v>
      </c>
      <c r="M115" s="37" t="n">
        <v>80</v>
      </c>
      <c r="N115" s="37"/>
      <c r="O115" s="37" t="n">
        <f aca="false">IF(C115="","",YEAR(C115))</f>
        <v>2023</v>
      </c>
      <c r="P115" s="37" t="str">
        <f aca="false">IFERROR(VLOOKUP(A115,Employees!$A$2:$I$1501,9,FALSE()),"Unknown")</f>
        <v>Legal &amp; Compliance</v>
      </c>
      <c r="Q115" s="37" t="str">
        <f aca="false">IF(H115&lt;12,"&lt;1 yr",IF(H115&lt;36,"1-3 yrs",IF(H115&lt;60,"3-5 yrs","5+ yrs")))</f>
        <v>1-3 yrs</v>
      </c>
    </row>
    <row r="116" customFormat="false" ht="15" hidden="false" customHeight="false" outlineLevel="0" collapsed="false">
      <c r="A116" s="37" t="s">
        <v>1292</v>
      </c>
      <c r="B116" s="38" t="n">
        <v>44593</v>
      </c>
      <c r="C116" s="38" t="n">
        <v>44653</v>
      </c>
      <c r="D116" s="37" t="s">
        <v>133</v>
      </c>
      <c r="E116" s="37" t="s">
        <v>146</v>
      </c>
      <c r="F116" s="37" t="n">
        <v>60</v>
      </c>
      <c r="G116" s="37" t="n">
        <v>30</v>
      </c>
      <c r="H116" s="37" t="n">
        <v>9.2</v>
      </c>
      <c r="I116" s="37" t="s">
        <v>187</v>
      </c>
      <c r="J116" s="37" t="s">
        <v>185</v>
      </c>
      <c r="K116" s="37" t="s">
        <v>187</v>
      </c>
      <c r="L116" s="37" t="s">
        <v>185</v>
      </c>
      <c r="M116" s="37" t="n">
        <v>31</v>
      </c>
      <c r="N116" s="37" t="s">
        <v>1959</v>
      </c>
      <c r="O116" s="37" t="n">
        <f aca="false">IF(C116="","",YEAR(C116))</f>
        <v>2022</v>
      </c>
      <c r="P116" s="37" t="str">
        <f aca="false">IFERROR(VLOOKUP(A116,Employees!$A$2:$I$1501,9,FALSE()),"Unknown")</f>
        <v>Customer Support</v>
      </c>
      <c r="Q116" s="37" t="str">
        <f aca="false">IF(H116&lt;12,"&lt;1 yr",IF(H116&lt;36,"1-3 yrs",IF(H116&lt;60,"3-5 yrs","5+ yrs")))</f>
        <v>&lt;1 yr</v>
      </c>
    </row>
    <row r="117" customFormat="false" ht="15" hidden="false" customHeight="false" outlineLevel="0" collapsed="false">
      <c r="A117" s="37" t="s">
        <v>492</v>
      </c>
      <c r="B117" s="38" t="n">
        <v>44547</v>
      </c>
      <c r="C117" s="38" t="n">
        <v>44637</v>
      </c>
      <c r="D117" s="37" t="s">
        <v>133</v>
      </c>
      <c r="E117" s="37" t="s">
        <v>148</v>
      </c>
      <c r="F117" s="37" t="n">
        <v>90</v>
      </c>
      <c r="G117" s="37" t="n">
        <v>27</v>
      </c>
      <c r="H117" s="37" t="n">
        <v>23.8</v>
      </c>
      <c r="I117" s="37" t="s">
        <v>185</v>
      </c>
      <c r="J117" s="37" t="s">
        <v>187</v>
      </c>
      <c r="K117" s="37" t="s">
        <v>187</v>
      </c>
      <c r="L117" s="37" t="s">
        <v>185</v>
      </c>
      <c r="M117" s="37" t="n">
        <v>44</v>
      </c>
      <c r="N117" s="37" t="s">
        <v>1963</v>
      </c>
      <c r="O117" s="37" t="n">
        <f aca="false">IF(C117="","",YEAR(C117))</f>
        <v>2022</v>
      </c>
      <c r="P117" s="37" t="str">
        <f aca="false">IFERROR(VLOOKUP(A117,Employees!$A$2:$I$1501,9,FALSE()),"Unknown")</f>
        <v>Data &amp; AI</v>
      </c>
      <c r="Q117" s="37" t="str">
        <f aca="false">IF(H117&lt;12,"&lt;1 yr",IF(H117&lt;36,"1-3 yrs",IF(H117&lt;60,"3-5 yrs","5+ yrs")))</f>
        <v>1-3 yrs</v>
      </c>
    </row>
    <row r="118" customFormat="false" ht="15" hidden="false" customHeight="false" outlineLevel="0" collapsed="false">
      <c r="A118" s="37" t="s">
        <v>1296</v>
      </c>
      <c r="B118" s="38" t="n">
        <v>46175</v>
      </c>
      <c r="C118" s="38" t="n">
        <v>46205</v>
      </c>
      <c r="D118" s="37" t="s">
        <v>133</v>
      </c>
      <c r="E118" s="37" t="s">
        <v>143</v>
      </c>
      <c r="F118" s="37" t="n">
        <v>30</v>
      </c>
      <c r="G118" s="37" t="n">
        <v>30</v>
      </c>
      <c r="H118" s="37" t="n">
        <v>41</v>
      </c>
      <c r="I118" s="37" t="s">
        <v>187</v>
      </c>
      <c r="J118" s="37" t="s">
        <v>185</v>
      </c>
      <c r="K118" s="37" t="s">
        <v>187</v>
      </c>
      <c r="L118" s="37" t="s">
        <v>185</v>
      </c>
      <c r="M118" s="37" t="n">
        <v>25</v>
      </c>
      <c r="N118" s="37" t="s">
        <v>1961</v>
      </c>
      <c r="O118" s="37" t="n">
        <f aca="false">IF(C118="","",YEAR(C118))</f>
        <v>2026</v>
      </c>
      <c r="P118" s="37" t="str">
        <f aca="false">IFERROR(VLOOKUP(A118,Employees!$A$2:$I$1501,9,FALSE()),"Unknown")</f>
        <v>Operations</v>
      </c>
      <c r="Q118" s="37" t="str">
        <f aca="false">IF(H118&lt;12,"&lt;1 yr",IF(H118&lt;36,"1-3 yrs",IF(H118&lt;60,"3-5 yrs","5+ yrs")))</f>
        <v>3-5 yrs</v>
      </c>
    </row>
    <row r="119" customFormat="false" ht="15" hidden="false" customHeight="false" outlineLevel="0" collapsed="false">
      <c r="A119" s="37" t="s">
        <v>1298</v>
      </c>
      <c r="B119" s="38"/>
      <c r="C119" s="38" t="n">
        <v>46276</v>
      </c>
      <c r="D119" s="37" t="s">
        <v>134</v>
      </c>
      <c r="E119" s="37" t="s">
        <v>150</v>
      </c>
      <c r="F119" s="37" t="n">
        <v>30</v>
      </c>
      <c r="G119" s="37" t="n">
        <v>0</v>
      </c>
      <c r="H119" s="37" t="n">
        <v>1.2</v>
      </c>
      <c r="I119" s="37" t="s">
        <v>187</v>
      </c>
      <c r="J119" s="37" t="s">
        <v>185</v>
      </c>
      <c r="K119" s="37" t="s">
        <v>187</v>
      </c>
      <c r="L119" s="37" t="s">
        <v>187</v>
      </c>
      <c r="M119" s="37" t="n">
        <v>25</v>
      </c>
      <c r="N119" s="37"/>
      <c r="O119" s="37" t="n">
        <f aca="false">IF(C119="","",YEAR(C119))</f>
        <v>2026</v>
      </c>
      <c r="P119" s="37" t="str">
        <f aca="false">IFERROR(VLOOKUP(A119,Employees!$A$2:$I$1501,9,FALSE()),"Unknown")</f>
        <v>Customer Support</v>
      </c>
      <c r="Q119" s="37" t="str">
        <f aca="false">IF(H119&lt;12,"&lt;1 yr",IF(H119&lt;36,"1-3 yrs",IF(H119&lt;60,"3-5 yrs","5+ yrs")))</f>
        <v>&lt;1 yr</v>
      </c>
    </row>
    <row r="120" customFormat="false" ht="15" hidden="false" customHeight="false" outlineLevel="0" collapsed="false">
      <c r="A120" s="37" t="s">
        <v>1300</v>
      </c>
      <c r="B120" s="38" t="n">
        <v>45047</v>
      </c>
      <c r="C120" s="38" t="n">
        <v>45107</v>
      </c>
      <c r="D120" s="37" t="s">
        <v>133</v>
      </c>
      <c r="E120" s="37" t="s">
        <v>143</v>
      </c>
      <c r="F120" s="37" t="n">
        <v>60</v>
      </c>
      <c r="G120" s="37" t="n">
        <v>60</v>
      </c>
      <c r="H120" s="37" t="n">
        <v>3.4</v>
      </c>
      <c r="I120" s="37" t="s">
        <v>187</v>
      </c>
      <c r="J120" s="37" t="s">
        <v>185</v>
      </c>
      <c r="K120" s="37" t="s">
        <v>187</v>
      </c>
      <c r="L120" s="37" t="s">
        <v>187</v>
      </c>
      <c r="M120" s="37" t="n">
        <v>17</v>
      </c>
      <c r="N120" s="37" t="s">
        <v>1960</v>
      </c>
      <c r="O120" s="37" t="n">
        <f aca="false">IF(C120="","",YEAR(C120))</f>
        <v>2023</v>
      </c>
      <c r="P120" s="37" t="str">
        <f aca="false">IFERROR(VLOOKUP(A120,Employees!$A$2:$I$1501,9,FALSE()),"Unknown")</f>
        <v>Engineering</v>
      </c>
      <c r="Q120" s="37" t="str">
        <f aca="false">IF(H120&lt;12,"&lt;1 yr",IF(H120&lt;36,"1-3 yrs",IF(H120&lt;60,"3-5 yrs","5+ yrs")))</f>
        <v>&lt;1 yr</v>
      </c>
    </row>
    <row r="121" customFormat="false" ht="15" hidden="false" customHeight="false" outlineLevel="0" collapsed="false">
      <c r="A121" s="37" t="s">
        <v>1301</v>
      </c>
      <c r="B121" s="38"/>
      <c r="C121" s="38" t="n">
        <v>44637</v>
      </c>
      <c r="D121" s="37" t="s">
        <v>134</v>
      </c>
      <c r="E121" s="37" t="s">
        <v>153</v>
      </c>
      <c r="F121" s="37" t="n">
        <v>60</v>
      </c>
      <c r="G121" s="37" t="n">
        <v>0</v>
      </c>
      <c r="H121" s="37" t="n">
        <v>7.2</v>
      </c>
      <c r="I121" s="37" t="s">
        <v>187</v>
      </c>
      <c r="J121" s="37" t="s">
        <v>185</v>
      </c>
      <c r="K121" s="37" t="s">
        <v>187</v>
      </c>
      <c r="L121" s="37" t="s">
        <v>187</v>
      </c>
      <c r="M121" s="37" t="n">
        <v>38</v>
      </c>
      <c r="N121" s="37"/>
      <c r="O121" s="37" t="n">
        <f aca="false">IF(C121="","",YEAR(C121))</f>
        <v>2022</v>
      </c>
      <c r="P121" s="37" t="str">
        <f aca="false">IFERROR(VLOOKUP(A121,Employees!$A$2:$I$1501,9,FALSE()),"Unknown")</f>
        <v>Data &amp; AI</v>
      </c>
      <c r="Q121" s="37" t="str">
        <f aca="false">IF(H121&lt;12,"&lt;1 yr",IF(H121&lt;36,"1-3 yrs",IF(H121&lt;60,"3-5 yrs","5+ yrs")))</f>
        <v>&lt;1 yr</v>
      </c>
    </row>
    <row r="122" customFormat="false" ht="15" hidden="false" customHeight="false" outlineLevel="0" collapsed="false">
      <c r="A122" s="37" t="s">
        <v>1303</v>
      </c>
      <c r="B122" s="38" t="n">
        <v>46223</v>
      </c>
      <c r="C122" s="38" t="n">
        <v>46283</v>
      </c>
      <c r="D122" s="37" t="s">
        <v>133</v>
      </c>
      <c r="E122" s="37" t="s">
        <v>143</v>
      </c>
      <c r="F122" s="37" t="n">
        <v>60</v>
      </c>
      <c r="G122" s="37" t="n">
        <v>60</v>
      </c>
      <c r="H122" s="37" t="n">
        <v>1.2</v>
      </c>
      <c r="I122" s="37" t="s">
        <v>187</v>
      </c>
      <c r="J122" s="37" t="s">
        <v>187</v>
      </c>
      <c r="K122" s="37" t="s">
        <v>185</v>
      </c>
      <c r="L122" s="37" t="s">
        <v>187</v>
      </c>
      <c r="M122" s="37" t="n">
        <v>16</v>
      </c>
      <c r="N122" s="37" t="s">
        <v>1963</v>
      </c>
      <c r="O122" s="37" t="n">
        <f aca="false">IF(C122="","",YEAR(C122))</f>
        <v>2026</v>
      </c>
      <c r="P122" s="37" t="str">
        <f aca="false">IFERROR(VLOOKUP(A122,Employees!$A$2:$I$1501,9,FALSE()),"Unknown")</f>
        <v>Engineering</v>
      </c>
      <c r="Q122" s="37" t="str">
        <f aca="false">IF(H122&lt;12,"&lt;1 yr",IF(H122&lt;36,"1-3 yrs",IF(H122&lt;60,"3-5 yrs","5+ yrs")))</f>
        <v>&lt;1 yr</v>
      </c>
    </row>
    <row r="123" customFormat="false" ht="15" hidden="false" customHeight="false" outlineLevel="0" collapsed="false">
      <c r="A123" s="37" t="s">
        <v>1317</v>
      </c>
      <c r="B123" s="38" t="n">
        <v>46226</v>
      </c>
      <c r="C123" s="38" t="n">
        <v>46286</v>
      </c>
      <c r="D123" s="37" t="s">
        <v>133</v>
      </c>
      <c r="E123" s="37" t="s">
        <v>143</v>
      </c>
      <c r="F123" s="37" t="n">
        <v>60</v>
      </c>
      <c r="G123" s="37" t="n">
        <v>18</v>
      </c>
      <c r="H123" s="37" t="n">
        <v>2.1</v>
      </c>
      <c r="I123" s="37" t="s">
        <v>187</v>
      </c>
      <c r="J123" s="37" t="s">
        <v>185</v>
      </c>
      <c r="K123" s="37" t="s">
        <v>187</v>
      </c>
      <c r="L123" s="37" t="s">
        <v>185</v>
      </c>
      <c r="M123" s="37" t="n">
        <v>28</v>
      </c>
      <c r="N123" s="37" t="s">
        <v>1963</v>
      </c>
      <c r="O123" s="37" t="n">
        <f aca="false">IF(C123="","",YEAR(C123))</f>
        <v>2026</v>
      </c>
      <c r="P123" s="37" t="str">
        <f aca="false">IFERROR(VLOOKUP(A123,Employees!$A$2:$I$1501,9,FALSE()),"Unknown")</f>
        <v>Engineering</v>
      </c>
      <c r="Q123" s="37" t="str">
        <f aca="false">IF(H123&lt;12,"&lt;1 yr",IF(H123&lt;36,"1-3 yrs",IF(H123&lt;60,"3-5 yrs","5+ yrs")))</f>
        <v>&lt;1 yr</v>
      </c>
    </row>
    <row r="124" customFormat="false" ht="15" hidden="false" customHeight="false" outlineLevel="0" collapsed="false">
      <c r="A124" s="37" t="s">
        <v>1245</v>
      </c>
      <c r="B124" s="38" t="n">
        <v>46124</v>
      </c>
      <c r="C124" s="38" t="n">
        <v>46214</v>
      </c>
      <c r="D124" s="37" t="s">
        <v>133</v>
      </c>
      <c r="E124" s="37" t="s">
        <v>144</v>
      </c>
      <c r="F124" s="37" t="n">
        <v>90</v>
      </c>
      <c r="G124" s="37" t="n">
        <v>90</v>
      </c>
      <c r="H124" s="37" t="n">
        <v>13.4</v>
      </c>
      <c r="I124" s="37" t="s">
        <v>187</v>
      </c>
      <c r="J124" s="37" t="s">
        <v>185</v>
      </c>
      <c r="K124" s="37" t="s">
        <v>185</v>
      </c>
      <c r="L124" s="37" t="s">
        <v>185</v>
      </c>
      <c r="M124" s="37" t="n">
        <v>24</v>
      </c>
      <c r="N124" s="37" t="s">
        <v>1959</v>
      </c>
      <c r="O124" s="37" t="n">
        <f aca="false">IF(C124="","",YEAR(C124))</f>
        <v>2026</v>
      </c>
      <c r="P124" s="37" t="str">
        <f aca="false">IFERROR(VLOOKUP(A124,Employees!$A$2:$I$1501,9,FALSE()),"Unknown")</f>
        <v>Operations</v>
      </c>
      <c r="Q124" s="37" t="str">
        <f aca="false">IF(H124&lt;12,"&lt;1 yr",IF(H124&lt;36,"1-3 yrs",IF(H124&lt;60,"3-5 yrs","5+ yrs")))</f>
        <v>1-3 yrs</v>
      </c>
    </row>
    <row r="125" customFormat="false" ht="15" hidden="false" customHeight="false" outlineLevel="0" collapsed="false">
      <c r="A125" s="37" t="s">
        <v>1333</v>
      </c>
      <c r="B125" s="38" t="n">
        <v>44268</v>
      </c>
      <c r="C125" s="38" t="n">
        <v>44328</v>
      </c>
      <c r="D125" s="37" t="s">
        <v>133</v>
      </c>
      <c r="E125" s="37" t="s">
        <v>146</v>
      </c>
      <c r="F125" s="37" t="n">
        <v>60</v>
      </c>
      <c r="G125" s="37" t="n">
        <v>30</v>
      </c>
      <c r="H125" s="37" t="n">
        <v>1.2</v>
      </c>
      <c r="I125" s="37" t="s">
        <v>185</v>
      </c>
      <c r="J125" s="37" t="s">
        <v>185</v>
      </c>
      <c r="K125" s="37" t="s">
        <v>185</v>
      </c>
      <c r="L125" s="37" t="s">
        <v>185</v>
      </c>
      <c r="M125" s="37" t="n">
        <v>63</v>
      </c>
      <c r="N125" s="37" t="s">
        <v>1961</v>
      </c>
      <c r="O125" s="37" t="n">
        <f aca="false">IF(C125="","",YEAR(C125))</f>
        <v>2021</v>
      </c>
      <c r="P125" s="37" t="str">
        <f aca="false">IFERROR(VLOOKUP(A125,Employees!$A$2:$I$1501,9,FALSE()),"Unknown")</f>
        <v>Data &amp; AI</v>
      </c>
      <c r="Q125" s="37" t="str">
        <f aca="false">IF(H125&lt;12,"&lt;1 yr",IF(H125&lt;36,"1-3 yrs",IF(H125&lt;60,"3-5 yrs","5+ yrs")))</f>
        <v>&lt;1 yr</v>
      </c>
    </row>
    <row r="126" customFormat="false" ht="15" hidden="false" customHeight="false" outlineLevel="0" collapsed="false">
      <c r="A126" s="37" t="s">
        <v>1339</v>
      </c>
      <c r="B126" s="38" t="n">
        <v>46088</v>
      </c>
      <c r="C126" s="38" t="n">
        <v>46148</v>
      </c>
      <c r="D126" s="37" t="s">
        <v>133</v>
      </c>
      <c r="E126" s="37" t="s">
        <v>151</v>
      </c>
      <c r="F126" s="37" t="n">
        <v>60</v>
      </c>
      <c r="G126" s="37" t="n">
        <v>60</v>
      </c>
      <c r="H126" s="37" t="n">
        <v>9.9</v>
      </c>
      <c r="I126" s="37" t="s">
        <v>185</v>
      </c>
      <c r="J126" s="37" t="s">
        <v>187</v>
      </c>
      <c r="K126" s="37" t="s">
        <v>185</v>
      </c>
      <c r="L126" s="37" t="s">
        <v>185</v>
      </c>
      <c r="M126" s="37" t="n">
        <v>32</v>
      </c>
      <c r="N126" s="37" t="s">
        <v>1961</v>
      </c>
      <c r="O126" s="37" t="n">
        <f aca="false">IF(C126="","",YEAR(C126))</f>
        <v>2026</v>
      </c>
      <c r="P126" s="37" t="str">
        <f aca="false">IFERROR(VLOOKUP(A126,Employees!$A$2:$I$1501,9,FALSE()),"Unknown")</f>
        <v>Finance</v>
      </c>
      <c r="Q126" s="37" t="str">
        <f aca="false">IF(H126&lt;12,"&lt;1 yr",IF(H126&lt;36,"1-3 yrs",IF(H126&lt;60,"3-5 yrs","5+ yrs")))</f>
        <v>&lt;1 yr</v>
      </c>
    </row>
    <row r="127" customFormat="false" ht="15" hidden="false" customHeight="false" outlineLevel="0" collapsed="false">
      <c r="A127" s="37" t="s">
        <v>1201</v>
      </c>
      <c r="B127" s="38" t="n">
        <v>45881</v>
      </c>
      <c r="C127" s="38" t="n">
        <v>45971</v>
      </c>
      <c r="D127" s="37" t="s">
        <v>133</v>
      </c>
      <c r="E127" s="37" t="s">
        <v>146</v>
      </c>
      <c r="F127" s="37" t="n">
        <v>90</v>
      </c>
      <c r="G127" s="37" t="n">
        <v>90</v>
      </c>
      <c r="H127" s="37" t="n">
        <v>20.4</v>
      </c>
      <c r="I127" s="37" t="s">
        <v>185</v>
      </c>
      <c r="J127" s="37" t="s">
        <v>185</v>
      </c>
      <c r="K127" s="37" t="s">
        <v>185</v>
      </c>
      <c r="L127" s="37" t="s">
        <v>185</v>
      </c>
      <c r="M127" s="37" t="n">
        <v>27</v>
      </c>
      <c r="N127" s="37" t="s">
        <v>1961</v>
      </c>
      <c r="O127" s="37" t="n">
        <f aca="false">IF(C127="","",YEAR(C127))</f>
        <v>2025</v>
      </c>
      <c r="P127" s="37" t="str">
        <f aca="false">IFERROR(VLOOKUP(A127,Employees!$A$2:$I$1501,9,FALSE()),"Unknown")</f>
        <v>Sales</v>
      </c>
      <c r="Q127" s="37" t="str">
        <f aca="false">IF(H127&lt;12,"&lt;1 yr",IF(H127&lt;36,"1-3 yrs",IF(H127&lt;60,"3-5 yrs","5+ yrs")))</f>
        <v>1-3 yrs</v>
      </c>
    </row>
    <row r="128" customFormat="false" ht="15" hidden="false" customHeight="false" outlineLevel="0" collapsed="false">
      <c r="A128" s="37" t="s">
        <v>1353</v>
      </c>
      <c r="B128" s="38" t="n">
        <v>44434</v>
      </c>
      <c r="C128" s="38" t="n">
        <v>44524</v>
      </c>
      <c r="D128" s="37" t="s">
        <v>133</v>
      </c>
      <c r="E128" s="37" t="s">
        <v>144</v>
      </c>
      <c r="F128" s="37" t="n">
        <v>90</v>
      </c>
      <c r="G128" s="37" t="n">
        <v>90</v>
      </c>
      <c r="H128" s="37" t="n">
        <v>29.8</v>
      </c>
      <c r="I128" s="37" t="s">
        <v>187</v>
      </c>
      <c r="J128" s="37" t="s">
        <v>185</v>
      </c>
      <c r="K128" s="37" t="s">
        <v>187</v>
      </c>
      <c r="L128" s="37" t="s">
        <v>185</v>
      </c>
      <c r="M128" s="37" t="n">
        <v>58</v>
      </c>
      <c r="N128" s="37" t="s">
        <v>1961</v>
      </c>
      <c r="O128" s="37" t="n">
        <f aca="false">IF(C128="","",YEAR(C128))</f>
        <v>2021</v>
      </c>
      <c r="P128" s="37" t="str">
        <f aca="false">IFERROR(VLOOKUP(A128,Employees!$A$2:$I$1501,9,FALSE()),"Unknown")</f>
        <v>Sales</v>
      </c>
      <c r="Q128" s="37" t="str">
        <f aca="false">IF(H128&lt;12,"&lt;1 yr",IF(H128&lt;36,"1-3 yrs",IF(H128&lt;60,"3-5 yrs","5+ yrs")))</f>
        <v>1-3 yrs</v>
      </c>
    </row>
    <row r="129" customFormat="false" ht="15" hidden="false" customHeight="false" outlineLevel="0" collapsed="false">
      <c r="A129" s="37" t="s">
        <v>546</v>
      </c>
      <c r="B129" s="38" t="n">
        <v>42582</v>
      </c>
      <c r="C129" s="38" t="n">
        <v>42672</v>
      </c>
      <c r="D129" s="37" t="s">
        <v>133</v>
      </c>
      <c r="E129" s="37" t="s">
        <v>144</v>
      </c>
      <c r="F129" s="37" t="n">
        <v>90</v>
      </c>
      <c r="G129" s="37" t="n">
        <v>0</v>
      </c>
      <c r="H129" s="37" t="n">
        <v>4.1</v>
      </c>
      <c r="I129" s="37" t="s">
        <v>187</v>
      </c>
      <c r="J129" s="37" t="s">
        <v>185</v>
      </c>
      <c r="K129" s="37" t="s">
        <v>187</v>
      </c>
      <c r="L129" s="37" t="s">
        <v>185</v>
      </c>
      <c r="M129" s="37" t="n">
        <v>29</v>
      </c>
      <c r="N129" s="37" t="s">
        <v>1959</v>
      </c>
      <c r="O129" s="37" t="n">
        <f aca="false">IF(C129="","",YEAR(C129))</f>
        <v>2016</v>
      </c>
      <c r="P129" s="37" t="str">
        <f aca="false">IFERROR(VLOOKUP(A129,Employees!$A$2:$I$1501,9,FALSE()),"Unknown")</f>
        <v>Engineering</v>
      </c>
      <c r="Q129" s="37" t="str">
        <f aca="false">IF(H129&lt;12,"&lt;1 yr",IF(H129&lt;36,"1-3 yrs",IF(H129&lt;60,"3-5 yrs","5+ yrs")))</f>
        <v>&lt;1 yr</v>
      </c>
    </row>
    <row r="130" customFormat="false" ht="15" hidden="false" customHeight="false" outlineLevel="0" collapsed="false">
      <c r="A130" s="37" t="s">
        <v>1364</v>
      </c>
      <c r="B130" s="38" t="n">
        <v>46256</v>
      </c>
      <c r="C130" s="38" t="n">
        <v>46286</v>
      </c>
      <c r="D130" s="37" t="s">
        <v>133</v>
      </c>
      <c r="E130" s="37" t="s">
        <v>145</v>
      </c>
      <c r="F130" s="37" t="n">
        <v>30</v>
      </c>
      <c r="G130" s="37" t="n">
        <v>9</v>
      </c>
      <c r="H130" s="37" t="n">
        <v>0.9</v>
      </c>
      <c r="I130" s="37" t="s">
        <v>185</v>
      </c>
      <c r="J130" s="37" t="s">
        <v>185</v>
      </c>
      <c r="K130" s="37" t="s">
        <v>187</v>
      </c>
      <c r="L130" s="37" t="s">
        <v>185</v>
      </c>
      <c r="M130" s="37" t="n">
        <v>46</v>
      </c>
      <c r="N130" s="37" t="s">
        <v>1963</v>
      </c>
      <c r="O130" s="37" t="n">
        <f aca="false">IF(C130="","",YEAR(C130))</f>
        <v>2026</v>
      </c>
      <c r="P130" s="37" t="str">
        <f aca="false">IFERROR(VLOOKUP(A130,Employees!$A$2:$I$1501,9,FALSE()),"Unknown")</f>
        <v>Sales</v>
      </c>
      <c r="Q130" s="37" t="str">
        <f aca="false">IF(H130&lt;12,"&lt;1 yr",IF(H130&lt;36,"1-3 yrs",IF(H130&lt;60,"3-5 yrs","5+ yrs")))</f>
        <v>&lt;1 yr</v>
      </c>
    </row>
    <row r="131" customFormat="false" ht="15" hidden="false" customHeight="false" outlineLevel="0" collapsed="false">
      <c r="A131" s="37" t="s">
        <v>1263</v>
      </c>
      <c r="B131" s="38" t="n">
        <v>44783</v>
      </c>
      <c r="C131" s="38" t="n">
        <v>44873</v>
      </c>
      <c r="D131" s="37" t="s">
        <v>133</v>
      </c>
      <c r="E131" s="37" t="s">
        <v>148</v>
      </c>
      <c r="F131" s="37" t="n">
        <v>90</v>
      </c>
      <c r="G131" s="37" t="n">
        <v>90</v>
      </c>
      <c r="H131" s="37" t="n">
        <v>41</v>
      </c>
      <c r="I131" s="37" t="s">
        <v>185</v>
      </c>
      <c r="J131" s="37" t="s">
        <v>185</v>
      </c>
      <c r="K131" s="37" t="s">
        <v>187</v>
      </c>
      <c r="L131" s="37" t="s">
        <v>185</v>
      </c>
      <c r="M131" s="37" t="n">
        <v>28</v>
      </c>
      <c r="N131" s="37" t="s">
        <v>1959</v>
      </c>
      <c r="O131" s="37" t="n">
        <f aca="false">IF(C131="","",YEAR(C131))</f>
        <v>2022</v>
      </c>
      <c r="P131" s="37" t="str">
        <f aca="false">IFERROR(VLOOKUP(A131,Employees!$A$2:$I$1501,9,FALSE()),"Unknown")</f>
        <v>Sales</v>
      </c>
      <c r="Q131" s="37" t="str">
        <f aca="false">IF(H131&lt;12,"&lt;1 yr",IF(H131&lt;36,"1-3 yrs",IF(H131&lt;60,"3-5 yrs","5+ yrs")))</f>
        <v>3-5 yrs</v>
      </c>
    </row>
    <row r="132" customFormat="false" ht="15" hidden="false" customHeight="false" outlineLevel="0" collapsed="false">
      <c r="A132" s="37" t="s">
        <v>1374</v>
      </c>
      <c r="B132" s="38" t="n">
        <v>45572</v>
      </c>
      <c r="C132" s="38" t="n">
        <v>45632</v>
      </c>
      <c r="D132" s="37" t="s">
        <v>133</v>
      </c>
      <c r="E132" s="37" t="s">
        <v>143</v>
      </c>
      <c r="F132" s="37" t="n">
        <v>60</v>
      </c>
      <c r="G132" s="37" t="n">
        <v>30</v>
      </c>
      <c r="H132" s="37" t="n">
        <v>33.1</v>
      </c>
      <c r="I132" s="37" t="s">
        <v>185</v>
      </c>
      <c r="J132" s="37" t="s">
        <v>185</v>
      </c>
      <c r="K132" s="37" t="s">
        <v>187</v>
      </c>
      <c r="L132" s="37" t="s">
        <v>185</v>
      </c>
      <c r="M132" s="37" t="n">
        <v>17</v>
      </c>
      <c r="N132" s="37" t="s">
        <v>1959</v>
      </c>
      <c r="O132" s="37" t="n">
        <f aca="false">IF(C132="","",YEAR(C132))</f>
        <v>2024</v>
      </c>
      <c r="P132" s="37" t="str">
        <f aca="false">IFERROR(VLOOKUP(A132,Employees!$A$2:$I$1501,9,FALSE()),"Unknown")</f>
        <v>Data &amp; AI</v>
      </c>
      <c r="Q132" s="37" t="str">
        <f aca="false">IF(H132&lt;12,"&lt;1 yr",IF(H132&lt;36,"1-3 yrs",IF(H132&lt;60,"3-5 yrs","5+ yrs")))</f>
        <v>1-3 yrs</v>
      </c>
    </row>
    <row r="133" customFormat="false" ht="15" hidden="false" customHeight="false" outlineLevel="0" collapsed="false">
      <c r="A133" s="37" t="s">
        <v>1382</v>
      </c>
      <c r="B133" s="38" t="n">
        <v>45832</v>
      </c>
      <c r="C133" s="38" t="n">
        <v>45892</v>
      </c>
      <c r="D133" s="37" t="s">
        <v>133</v>
      </c>
      <c r="E133" s="37" t="s">
        <v>145</v>
      </c>
      <c r="F133" s="37" t="n">
        <v>60</v>
      </c>
      <c r="G133" s="37" t="n">
        <v>60</v>
      </c>
      <c r="H133" s="37" t="n">
        <v>9.4</v>
      </c>
      <c r="I133" s="37" t="s">
        <v>187</v>
      </c>
      <c r="J133" s="37" t="s">
        <v>185</v>
      </c>
      <c r="K133" s="37" t="s">
        <v>187</v>
      </c>
      <c r="L133" s="37" t="s">
        <v>187</v>
      </c>
      <c r="M133" s="37" t="n">
        <v>31</v>
      </c>
      <c r="N133" s="37" t="s">
        <v>1960</v>
      </c>
      <c r="O133" s="37" t="n">
        <f aca="false">IF(C133="","",YEAR(C133))</f>
        <v>2025</v>
      </c>
      <c r="P133" s="37" t="str">
        <f aca="false">IFERROR(VLOOKUP(A133,Employees!$A$2:$I$1501,9,FALSE()),"Unknown")</f>
        <v>Engineering</v>
      </c>
      <c r="Q133" s="37" t="str">
        <f aca="false">IF(H133&lt;12,"&lt;1 yr",IF(H133&lt;36,"1-3 yrs",IF(H133&lt;60,"3-5 yrs","5+ yrs")))</f>
        <v>&lt;1 yr</v>
      </c>
    </row>
    <row r="134" customFormat="false" ht="15" hidden="false" customHeight="false" outlineLevel="0" collapsed="false">
      <c r="A134" s="37" t="s">
        <v>1389</v>
      </c>
      <c r="B134" s="38" t="n">
        <v>46199</v>
      </c>
      <c r="C134" s="38" t="n">
        <v>46229</v>
      </c>
      <c r="D134" s="37" t="s">
        <v>133</v>
      </c>
      <c r="E134" s="37" t="s">
        <v>143</v>
      </c>
      <c r="F134" s="37" t="n">
        <v>30</v>
      </c>
      <c r="G134" s="37" t="n">
        <v>30</v>
      </c>
      <c r="H134" s="37" t="n">
        <v>5.8</v>
      </c>
      <c r="I134" s="37" t="s">
        <v>187</v>
      </c>
      <c r="J134" s="37" t="s">
        <v>185</v>
      </c>
      <c r="K134" s="37" t="s">
        <v>187</v>
      </c>
      <c r="L134" s="37" t="s">
        <v>187</v>
      </c>
      <c r="M134" s="37" t="n">
        <v>16</v>
      </c>
      <c r="N134" s="37" t="s">
        <v>1963</v>
      </c>
      <c r="O134" s="37" t="n">
        <f aca="false">IF(C134="","",YEAR(C134))</f>
        <v>2026</v>
      </c>
      <c r="P134" s="37" t="str">
        <f aca="false">IFERROR(VLOOKUP(A134,Employees!$A$2:$I$1501,9,FALSE()),"Unknown")</f>
        <v>Customer Support</v>
      </c>
      <c r="Q134" s="37" t="str">
        <f aca="false">IF(H134&lt;12,"&lt;1 yr",IF(H134&lt;36,"1-3 yrs",IF(H134&lt;60,"3-5 yrs","5+ yrs")))</f>
        <v>&lt;1 yr</v>
      </c>
    </row>
    <row r="135" customFormat="false" ht="15" hidden="false" customHeight="false" outlineLevel="0" collapsed="false">
      <c r="A135" s="37" t="s">
        <v>1391</v>
      </c>
      <c r="B135" s="38"/>
      <c r="C135" s="38" t="n">
        <v>46285</v>
      </c>
      <c r="D135" s="37" t="s">
        <v>134</v>
      </c>
      <c r="E135" s="37" t="s">
        <v>153</v>
      </c>
      <c r="F135" s="37" t="n">
        <v>60</v>
      </c>
      <c r="G135" s="37" t="n">
        <v>0</v>
      </c>
      <c r="H135" s="37" t="n">
        <v>2.5</v>
      </c>
      <c r="I135" s="37" t="s">
        <v>187</v>
      </c>
      <c r="J135" s="37" t="s">
        <v>185</v>
      </c>
      <c r="K135" s="37" t="s">
        <v>187</v>
      </c>
      <c r="L135" s="37" t="s">
        <v>187</v>
      </c>
      <c r="M135" s="37" t="n">
        <v>38</v>
      </c>
      <c r="N135" s="37"/>
      <c r="O135" s="37" t="n">
        <f aca="false">IF(C135="","",YEAR(C135))</f>
        <v>2026</v>
      </c>
      <c r="P135" s="37" t="str">
        <f aca="false">IFERROR(VLOOKUP(A135,Employees!$A$2:$I$1501,9,FALSE()),"Unknown")</f>
        <v>Engineering</v>
      </c>
      <c r="Q135" s="37" t="str">
        <f aca="false">IF(H135&lt;12,"&lt;1 yr",IF(H135&lt;36,"1-3 yrs",IF(H135&lt;60,"3-5 yrs","5+ yrs")))</f>
        <v>&lt;1 yr</v>
      </c>
    </row>
    <row r="136" customFormat="false" ht="15" hidden="false" customHeight="false" outlineLevel="0" collapsed="false">
      <c r="A136" s="37" t="s">
        <v>651</v>
      </c>
      <c r="B136" s="38" t="n">
        <v>45298</v>
      </c>
      <c r="C136" s="38" t="n">
        <v>45388</v>
      </c>
      <c r="D136" s="37" t="s">
        <v>133</v>
      </c>
      <c r="E136" s="37" t="s">
        <v>148</v>
      </c>
      <c r="F136" s="37" t="n">
        <v>90</v>
      </c>
      <c r="G136" s="37" t="n">
        <v>0</v>
      </c>
      <c r="H136" s="37" t="n">
        <v>5</v>
      </c>
      <c r="I136" s="37" t="s">
        <v>187</v>
      </c>
      <c r="J136" s="37" t="s">
        <v>185</v>
      </c>
      <c r="K136" s="37" t="s">
        <v>187</v>
      </c>
      <c r="L136" s="37" t="s">
        <v>185</v>
      </c>
      <c r="M136" s="37" t="n">
        <v>30</v>
      </c>
      <c r="N136" s="37" t="s">
        <v>1959</v>
      </c>
      <c r="O136" s="37" t="n">
        <f aca="false">IF(C136="","",YEAR(C136))</f>
        <v>2024</v>
      </c>
      <c r="P136" s="37" t="str">
        <f aca="false">IFERROR(VLOOKUP(A136,Employees!$A$2:$I$1501,9,FALSE()),"Unknown")</f>
        <v>Finance</v>
      </c>
      <c r="Q136" s="37" t="str">
        <f aca="false">IF(H136&lt;12,"&lt;1 yr",IF(H136&lt;36,"1-3 yrs",IF(H136&lt;60,"3-5 yrs","5+ yrs")))</f>
        <v>&lt;1 yr</v>
      </c>
    </row>
    <row r="137" customFormat="false" ht="15" hidden="false" customHeight="false" outlineLevel="0" collapsed="false">
      <c r="A137" s="37" t="s">
        <v>1392</v>
      </c>
      <c r="B137" s="38" t="n">
        <v>44901</v>
      </c>
      <c r="C137" s="38" t="n">
        <v>44991</v>
      </c>
      <c r="D137" s="37" t="s">
        <v>133</v>
      </c>
      <c r="E137" s="37" t="s">
        <v>146</v>
      </c>
      <c r="F137" s="37" t="n">
        <v>90</v>
      </c>
      <c r="G137" s="37" t="n">
        <v>90</v>
      </c>
      <c r="H137" s="37" t="n">
        <v>38.3</v>
      </c>
      <c r="I137" s="37" t="s">
        <v>187</v>
      </c>
      <c r="J137" s="37" t="s">
        <v>187</v>
      </c>
      <c r="K137" s="37" t="s">
        <v>187</v>
      </c>
      <c r="L137" s="37" t="s">
        <v>185</v>
      </c>
      <c r="M137" s="37" t="n">
        <v>48</v>
      </c>
      <c r="N137" s="37" t="s">
        <v>1959</v>
      </c>
      <c r="O137" s="37" t="n">
        <f aca="false">IF(C137="","",YEAR(C137))</f>
        <v>2023</v>
      </c>
      <c r="P137" s="37" t="str">
        <f aca="false">IFERROR(VLOOKUP(A137,Employees!$A$2:$I$1501,9,FALSE()),"Unknown")</f>
        <v>Sales</v>
      </c>
      <c r="Q137" s="37" t="str">
        <f aca="false">IF(H137&lt;12,"&lt;1 yr",IF(H137&lt;36,"1-3 yrs",IF(H137&lt;60,"3-5 yrs","5+ yrs")))</f>
        <v>3-5 yrs</v>
      </c>
    </row>
    <row r="138" customFormat="false" ht="15" hidden="false" customHeight="false" outlineLevel="0" collapsed="false">
      <c r="A138" s="37" t="s">
        <v>1409</v>
      </c>
      <c r="B138" s="38"/>
      <c r="C138" s="38" t="n">
        <v>46262</v>
      </c>
      <c r="D138" s="37" t="s">
        <v>134</v>
      </c>
      <c r="E138" s="37" t="s">
        <v>156</v>
      </c>
      <c r="F138" s="37" t="n">
        <v>60</v>
      </c>
      <c r="G138" s="37" t="n">
        <v>0</v>
      </c>
      <c r="H138" s="37" t="n">
        <v>0.8</v>
      </c>
      <c r="I138" s="37" t="s">
        <v>187</v>
      </c>
      <c r="J138" s="37" t="s">
        <v>187</v>
      </c>
      <c r="K138" s="37" t="s">
        <v>187</v>
      </c>
      <c r="L138" s="37" t="s">
        <v>187</v>
      </c>
      <c r="M138" s="37" t="n">
        <v>13</v>
      </c>
      <c r="N138" s="37"/>
      <c r="O138" s="37" t="n">
        <f aca="false">IF(C138="","",YEAR(C138))</f>
        <v>2026</v>
      </c>
      <c r="P138" s="37" t="str">
        <f aca="false">IFERROR(VLOOKUP(A138,Employees!$A$2:$I$1501,9,FALSE()),"Unknown")</f>
        <v>Data &amp; AI</v>
      </c>
      <c r="Q138" s="37" t="str">
        <f aca="false">IF(H138&lt;12,"&lt;1 yr",IF(H138&lt;36,"1-3 yrs",IF(H138&lt;60,"3-5 yrs","5+ yrs")))</f>
        <v>&lt;1 yr</v>
      </c>
    </row>
    <row r="139" customFormat="false" ht="15" hidden="false" customHeight="false" outlineLevel="0" collapsed="false">
      <c r="A139" s="37" t="s">
        <v>1410</v>
      </c>
      <c r="B139" s="38" t="n">
        <v>45607</v>
      </c>
      <c r="C139" s="38" t="n">
        <v>45667</v>
      </c>
      <c r="D139" s="37" t="s">
        <v>133</v>
      </c>
      <c r="E139" s="37" t="s">
        <v>147</v>
      </c>
      <c r="F139" s="37" t="n">
        <v>60</v>
      </c>
      <c r="G139" s="37" t="n">
        <v>60</v>
      </c>
      <c r="H139" s="37" t="n">
        <v>105.5</v>
      </c>
      <c r="I139" s="37" t="s">
        <v>187</v>
      </c>
      <c r="J139" s="37" t="s">
        <v>185</v>
      </c>
      <c r="K139" s="37" t="s">
        <v>187</v>
      </c>
      <c r="L139" s="37" t="s">
        <v>185</v>
      </c>
      <c r="M139" s="37" t="n">
        <v>51</v>
      </c>
      <c r="N139" s="37" t="s">
        <v>1962</v>
      </c>
      <c r="O139" s="37" t="n">
        <f aca="false">IF(C139="","",YEAR(C139))</f>
        <v>2025</v>
      </c>
      <c r="P139" s="37" t="str">
        <f aca="false">IFERROR(VLOOKUP(A139,Employees!$A$2:$I$1501,9,FALSE()),"Unknown")</f>
        <v>Engineering</v>
      </c>
      <c r="Q139" s="37" t="str">
        <f aca="false">IF(H139&lt;12,"&lt;1 yr",IF(H139&lt;36,"1-3 yrs",IF(H139&lt;60,"3-5 yrs","5+ yrs")))</f>
        <v>5+ yrs</v>
      </c>
    </row>
    <row r="140" customFormat="false" ht="15" hidden="false" customHeight="false" outlineLevel="0" collapsed="false">
      <c r="A140" s="37" t="s">
        <v>1412</v>
      </c>
      <c r="B140" s="38" t="n">
        <v>45025</v>
      </c>
      <c r="C140" s="38" t="n">
        <v>45085</v>
      </c>
      <c r="D140" s="37" t="s">
        <v>133</v>
      </c>
      <c r="E140" s="37" t="s">
        <v>145</v>
      </c>
      <c r="F140" s="37" t="n">
        <v>60</v>
      </c>
      <c r="G140" s="37" t="n">
        <v>0</v>
      </c>
      <c r="H140" s="37" t="n">
        <v>31.5</v>
      </c>
      <c r="I140" s="37" t="s">
        <v>187</v>
      </c>
      <c r="J140" s="37" t="s">
        <v>185</v>
      </c>
      <c r="K140" s="37" t="s">
        <v>187</v>
      </c>
      <c r="L140" s="37" t="s">
        <v>185</v>
      </c>
      <c r="M140" s="37" t="n">
        <v>8</v>
      </c>
      <c r="N140" s="37" t="s">
        <v>1961</v>
      </c>
      <c r="O140" s="37" t="n">
        <f aca="false">IF(C140="","",YEAR(C140))</f>
        <v>2023</v>
      </c>
      <c r="P140" s="37" t="str">
        <f aca="false">IFERROR(VLOOKUP(A140,Employees!$A$2:$I$1501,9,FALSE()),"Unknown")</f>
        <v>Engineering</v>
      </c>
      <c r="Q140" s="37" t="str">
        <f aca="false">IF(H140&lt;12,"&lt;1 yr",IF(H140&lt;36,"1-3 yrs",IF(H140&lt;60,"3-5 yrs","5+ yrs")))</f>
        <v>1-3 yrs</v>
      </c>
    </row>
    <row r="141" customFormat="false" ht="15" hidden="false" customHeight="false" outlineLevel="0" collapsed="false">
      <c r="A141" s="37" t="s">
        <v>1415</v>
      </c>
      <c r="B141" s="38"/>
      <c r="C141" s="38" t="n">
        <v>46274</v>
      </c>
      <c r="D141" s="37" t="s">
        <v>134</v>
      </c>
      <c r="E141" s="37" t="s">
        <v>154</v>
      </c>
      <c r="F141" s="37" t="n">
        <v>30</v>
      </c>
      <c r="G141" s="37" t="n">
        <v>0</v>
      </c>
      <c r="H141" s="37" t="n">
        <v>6.6</v>
      </c>
      <c r="I141" s="37" t="s">
        <v>187</v>
      </c>
      <c r="J141" s="37" t="s">
        <v>187</v>
      </c>
      <c r="K141" s="37" t="s">
        <v>187</v>
      </c>
      <c r="L141" s="37" t="s">
        <v>187</v>
      </c>
      <c r="M141" s="37" t="n">
        <v>58</v>
      </c>
      <c r="N141" s="37"/>
      <c r="O141" s="37" t="n">
        <f aca="false">IF(C141="","",YEAR(C141))</f>
        <v>2026</v>
      </c>
      <c r="P141" s="37" t="str">
        <f aca="false">IFERROR(VLOOKUP(A141,Employees!$A$2:$I$1501,9,FALSE()),"Unknown")</f>
        <v>Sales</v>
      </c>
      <c r="Q141" s="37" t="str">
        <f aca="false">IF(H141&lt;12,"&lt;1 yr",IF(H141&lt;36,"1-3 yrs",IF(H141&lt;60,"3-5 yrs","5+ yrs")))</f>
        <v>&lt;1 yr</v>
      </c>
    </row>
    <row r="142" customFormat="false" ht="15" hidden="false" customHeight="false" outlineLevel="0" collapsed="false">
      <c r="A142" s="37" t="s">
        <v>1417</v>
      </c>
      <c r="B142" s="38" t="n">
        <v>45754</v>
      </c>
      <c r="C142" s="38" t="n">
        <v>45784</v>
      </c>
      <c r="D142" s="37" t="s">
        <v>133</v>
      </c>
      <c r="E142" s="37" t="s">
        <v>144</v>
      </c>
      <c r="F142" s="37" t="n">
        <v>30</v>
      </c>
      <c r="G142" s="37" t="n">
        <v>30</v>
      </c>
      <c r="H142" s="37" t="n">
        <v>30.1</v>
      </c>
      <c r="I142" s="37" t="s">
        <v>187</v>
      </c>
      <c r="J142" s="37" t="s">
        <v>185</v>
      </c>
      <c r="K142" s="37" t="s">
        <v>187</v>
      </c>
      <c r="L142" s="37" t="s">
        <v>185</v>
      </c>
      <c r="M142" s="37" t="n">
        <v>46</v>
      </c>
      <c r="N142" s="37" t="s">
        <v>1959</v>
      </c>
      <c r="O142" s="37" t="n">
        <f aca="false">IF(C142="","",YEAR(C142))</f>
        <v>2025</v>
      </c>
      <c r="P142" s="37" t="str">
        <f aca="false">IFERROR(VLOOKUP(A142,Employees!$A$2:$I$1501,9,FALSE()),"Unknown")</f>
        <v>Sales</v>
      </c>
      <c r="Q142" s="37" t="str">
        <f aca="false">IF(H142&lt;12,"&lt;1 yr",IF(H142&lt;36,"1-3 yrs",IF(H142&lt;60,"3-5 yrs","5+ yrs")))</f>
        <v>1-3 yrs</v>
      </c>
    </row>
    <row r="143" customFormat="false" ht="15" hidden="false" customHeight="false" outlineLevel="0" collapsed="false">
      <c r="A143" s="37" t="s">
        <v>1424</v>
      </c>
      <c r="B143" s="38" t="n">
        <v>44343</v>
      </c>
      <c r="C143" s="38" t="n">
        <v>44403</v>
      </c>
      <c r="D143" s="37" t="s">
        <v>133</v>
      </c>
      <c r="E143" s="37" t="s">
        <v>146</v>
      </c>
      <c r="F143" s="37" t="n">
        <v>60</v>
      </c>
      <c r="G143" s="37" t="n">
        <v>60</v>
      </c>
      <c r="H143" s="37" t="n">
        <v>1.9</v>
      </c>
      <c r="I143" s="37" t="s">
        <v>185</v>
      </c>
      <c r="J143" s="37" t="s">
        <v>185</v>
      </c>
      <c r="K143" s="37" t="s">
        <v>185</v>
      </c>
      <c r="L143" s="37" t="s">
        <v>185</v>
      </c>
      <c r="M143" s="37" t="n">
        <v>22</v>
      </c>
      <c r="N143" s="37" t="s">
        <v>1961</v>
      </c>
      <c r="O143" s="37" t="n">
        <f aca="false">IF(C143="","",YEAR(C143))</f>
        <v>2021</v>
      </c>
      <c r="P143" s="37" t="str">
        <f aca="false">IFERROR(VLOOKUP(A143,Employees!$A$2:$I$1501,9,FALSE()),"Unknown")</f>
        <v>Human Resources</v>
      </c>
      <c r="Q143" s="37" t="str">
        <f aca="false">IF(H143&lt;12,"&lt;1 yr",IF(H143&lt;36,"1-3 yrs",IF(H143&lt;60,"3-5 yrs","5+ yrs")))</f>
        <v>&lt;1 yr</v>
      </c>
    </row>
    <row r="144" customFormat="false" ht="15" hidden="false" customHeight="false" outlineLevel="0" collapsed="false">
      <c r="A144" s="37" t="s">
        <v>477</v>
      </c>
      <c r="B144" s="38"/>
      <c r="C144" s="38" t="n">
        <v>44781</v>
      </c>
      <c r="D144" s="37" t="s">
        <v>134</v>
      </c>
      <c r="E144" s="37" t="s">
        <v>152</v>
      </c>
      <c r="F144" s="37" t="n">
        <v>90</v>
      </c>
      <c r="G144" s="37" t="n">
        <v>0</v>
      </c>
      <c r="H144" s="37" t="n">
        <v>32.3</v>
      </c>
      <c r="I144" s="37" t="s">
        <v>187</v>
      </c>
      <c r="J144" s="37" t="s">
        <v>185</v>
      </c>
      <c r="K144" s="37" t="s">
        <v>187</v>
      </c>
      <c r="L144" s="37" t="s">
        <v>187</v>
      </c>
      <c r="M144" s="37" t="n">
        <v>43</v>
      </c>
      <c r="N144" s="37"/>
      <c r="O144" s="37" t="n">
        <f aca="false">IF(C144="","",YEAR(C144))</f>
        <v>2022</v>
      </c>
      <c r="P144" s="37" t="str">
        <f aca="false">IFERROR(VLOOKUP(A144,Employees!$A$2:$I$1501,9,FALSE()),"Unknown")</f>
        <v>Engineering</v>
      </c>
      <c r="Q144" s="37" t="str">
        <f aca="false">IF(H144&lt;12,"&lt;1 yr",IF(H144&lt;36,"1-3 yrs",IF(H144&lt;60,"3-5 yrs","5+ yrs")))</f>
        <v>1-3 yrs</v>
      </c>
    </row>
    <row r="145" customFormat="false" ht="15" hidden="false" customHeight="false" outlineLevel="0" collapsed="false">
      <c r="A145" s="37" t="s">
        <v>1430</v>
      </c>
      <c r="B145" s="38" t="n">
        <v>45828</v>
      </c>
      <c r="C145" s="38" t="n">
        <v>45888</v>
      </c>
      <c r="D145" s="37" t="s">
        <v>133</v>
      </c>
      <c r="E145" s="37" t="s">
        <v>143</v>
      </c>
      <c r="F145" s="37" t="n">
        <v>60</v>
      </c>
      <c r="G145" s="37" t="n">
        <v>60</v>
      </c>
      <c r="H145" s="37" t="n">
        <v>22.2</v>
      </c>
      <c r="I145" s="37" t="s">
        <v>187</v>
      </c>
      <c r="J145" s="37" t="s">
        <v>187</v>
      </c>
      <c r="K145" s="37" t="s">
        <v>187</v>
      </c>
      <c r="L145" s="37" t="s">
        <v>185</v>
      </c>
      <c r="M145" s="37" t="n">
        <v>14</v>
      </c>
      <c r="N145" s="37" t="s">
        <v>1959</v>
      </c>
      <c r="O145" s="37" t="n">
        <f aca="false">IF(C145="","",YEAR(C145))</f>
        <v>2025</v>
      </c>
      <c r="P145" s="37" t="str">
        <f aca="false">IFERROR(VLOOKUP(A145,Employees!$A$2:$I$1501,9,FALSE()),"Unknown")</f>
        <v>Engineering</v>
      </c>
      <c r="Q145" s="37" t="str">
        <f aca="false">IF(H145&lt;12,"&lt;1 yr",IF(H145&lt;36,"1-3 yrs",IF(H145&lt;60,"3-5 yrs","5+ yrs")))</f>
        <v>1-3 yrs</v>
      </c>
    </row>
    <row r="146" customFormat="false" ht="15" hidden="false" customHeight="false" outlineLevel="0" collapsed="false">
      <c r="A146" s="37" t="s">
        <v>745</v>
      </c>
      <c r="B146" s="38" t="n">
        <v>44863</v>
      </c>
      <c r="C146" s="38" t="n">
        <v>44953</v>
      </c>
      <c r="D146" s="37" t="s">
        <v>133</v>
      </c>
      <c r="E146" s="37" t="s">
        <v>155</v>
      </c>
      <c r="F146" s="37" t="n">
        <v>90</v>
      </c>
      <c r="G146" s="37" t="n">
        <v>45</v>
      </c>
      <c r="H146" s="37" t="n">
        <v>77.4</v>
      </c>
      <c r="I146" s="37" t="s">
        <v>187</v>
      </c>
      <c r="J146" s="37" t="s">
        <v>185</v>
      </c>
      <c r="K146" s="37" t="s">
        <v>187</v>
      </c>
      <c r="L146" s="37" t="s">
        <v>185</v>
      </c>
      <c r="M146" s="37" t="n">
        <v>33</v>
      </c>
      <c r="N146" s="37" t="s">
        <v>1963</v>
      </c>
      <c r="O146" s="37" t="n">
        <f aca="false">IF(C146="","",YEAR(C146))</f>
        <v>2023</v>
      </c>
      <c r="P146" s="37" t="str">
        <f aca="false">IFERROR(VLOOKUP(A146,Employees!$A$2:$I$1501,9,FALSE()),"Unknown")</f>
        <v>Sales</v>
      </c>
      <c r="Q146" s="37" t="str">
        <f aca="false">IF(H146&lt;12,"&lt;1 yr",IF(H146&lt;36,"1-3 yrs",IF(H146&lt;60,"3-5 yrs","5+ yrs")))</f>
        <v>5+ yrs</v>
      </c>
    </row>
    <row r="147" customFormat="false" ht="15" hidden="false" customHeight="false" outlineLevel="0" collapsed="false">
      <c r="A147" s="37" t="s">
        <v>1431</v>
      </c>
      <c r="B147" s="38"/>
      <c r="C147" s="38" t="n">
        <v>44868</v>
      </c>
      <c r="D147" s="37" t="s">
        <v>134</v>
      </c>
      <c r="E147" s="37" t="s">
        <v>150</v>
      </c>
      <c r="F147" s="37" t="n">
        <v>60</v>
      </c>
      <c r="G147" s="37" t="n">
        <v>0</v>
      </c>
      <c r="H147" s="37" t="n">
        <v>8.4</v>
      </c>
      <c r="I147" s="37" t="s">
        <v>187</v>
      </c>
      <c r="J147" s="37" t="s">
        <v>185</v>
      </c>
      <c r="K147" s="37" t="s">
        <v>187</v>
      </c>
      <c r="L147" s="37" t="s">
        <v>187</v>
      </c>
      <c r="M147" s="37" t="n">
        <v>66</v>
      </c>
      <c r="N147" s="37"/>
      <c r="O147" s="37" t="n">
        <f aca="false">IF(C147="","",YEAR(C147))</f>
        <v>2022</v>
      </c>
      <c r="P147" s="37" t="str">
        <f aca="false">IFERROR(VLOOKUP(A147,Employees!$A$2:$I$1501,9,FALSE()),"Unknown")</f>
        <v>Data &amp; AI</v>
      </c>
      <c r="Q147" s="37" t="str">
        <f aca="false">IF(H147&lt;12,"&lt;1 yr",IF(H147&lt;36,"1-3 yrs",IF(H147&lt;60,"3-5 yrs","5+ yrs")))</f>
        <v>&lt;1 yr</v>
      </c>
    </row>
    <row r="148" customFormat="false" ht="15" hidden="false" customHeight="false" outlineLevel="0" collapsed="false">
      <c r="A148" s="37" t="s">
        <v>1437</v>
      </c>
      <c r="B148" s="38" t="n">
        <v>45946</v>
      </c>
      <c r="C148" s="38" t="n">
        <v>46006</v>
      </c>
      <c r="D148" s="37" t="s">
        <v>133</v>
      </c>
      <c r="E148" s="37" t="s">
        <v>148</v>
      </c>
      <c r="F148" s="37" t="n">
        <v>60</v>
      </c>
      <c r="G148" s="37" t="n">
        <v>60</v>
      </c>
      <c r="H148" s="37" t="n">
        <v>34.6</v>
      </c>
      <c r="I148" s="37" t="s">
        <v>187</v>
      </c>
      <c r="J148" s="37" t="s">
        <v>185</v>
      </c>
      <c r="K148" s="37" t="s">
        <v>187</v>
      </c>
      <c r="L148" s="37" t="s">
        <v>185</v>
      </c>
      <c r="M148" s="37" t="n">
        <v>10</v>
      </c>
      <c r="N148" s="37" t="s">
        <v>1963</v>
      </c>
      <c r="O148" s="37" t="n">
        <f aca="false">IF(C148="","",YEAR(C148))</f>
        <v>2025</v>
      </c>
      <c r="P148" s="37" t="str">
        <f aca="false">IFERROR(VLOOKUP(A148,Employees!$A$2:$I$1501,9,FALSE()),"Unknown")</f>
        <v>Finance</v>
      </c>
      <c r="Q148" s="37" t="str">
        <f aca="false">IF(H148&lt;12,"&lt;1 yr",IF(H148&lt;36,"1-3 yrs",IF(H148&lt;60,"3-5 yrs","5+ yrs")))</f>
        <v>1-3 yrs</v>
      </c>
    </row>
    <row r="149" customFormat="false" ht="15" hidden="false" customHeight="false" outlineLevel="0" collapsed="false">
      <c r="A149" s="37" t="s">
        <v>1439</v>
      </c>
      <c r="B149" s="38" t="n">
        <v>46167</v>
      </c>
      <c r="C149" s="38" t="n">
        <v>46197</v>
      </c>
      <c r="D149" s="37" t="s">
        <v>133</v>
      </c>
      <c r="E149" s="37" t="s">
        <v>144</v>
      </c>
      <c r="F149" s="37" t="n">
        <v>30</v>
      </c>
      <c r="G149" s="37" t="n">
        <v>15</v>
      </c>
      <c r="H149" s="37" t="n">
        <v>42.1</v>
      </c>
      <c r="I149" s="37" t="s">
        <v>185</v>
      </c>
      <c r="J149" s="37" t="s">
        <v>185</v>
      </c>
      <c r="K149" s="37" t="s">
        <v>187</v>
      </c>
      <c r="L149" s="37" t="s">
        <v>185</v>
      </c>
      <c r="M149" s="37" t="n">
        <v>19</v>
      </c>
      <c r="N149" s="37" t="s">
        <v>1960</v>
      </c>
      <c r="O149" s="37" t="n">
        <f aca="false">IF(C149="","",YEAR(C149))</f>
        <v>2026</v>
      </c>
      <c r="P149" s="37" t="str">
        <f aca="false">IFERROR(VLOOKUP(A149,Employees!$A$2:$I$1501,9,FALSE()),"Unknown")</f>
        <v>Operations</v>
      </c>
      <c r="Q149" s="37" t="str">
        <f aca="false">IF(H149&lt;12,"&lt;1 yr",IF(H149&lt;36,"1-3 yrs",IF(H149&lt;60,"3-5 yrs","5+ yrs")))</f>
        <v>3-5 yrs</v>
      </c>
    </row>
    <row r="150" customFormat="false" ht="15" hidden="false" customHeight="false" outlineLevel="0" collapsed="false">
      <c r="A150" s="37" t="s">
        <v>1440</v>
      </c>
      <c r="B150" s="38" t="n">
        <v>43188</v>
      </c>
      <c r="C150" s="38" t="n">
        <v>43248</v>
      </c>
      <c r="D150" s="37" t="s">
        <v>133</v>
      </c>
      <c r="E150" s="37" t="s">
        <v>143</v>
      </c>
      <c r="F150" s="37" t="n">
        <v>60</v>
      </c>
      <c r="G150" s="37" t="n">
        <v>60</v>
      </c>
      <c r="H150" s="37" t="n">
        <v>43.7</v>
      </c>
      <c r="I150" s="37" t="s">
        <v>185</v>
      </c>
      <c r="J150" s="37" t="s">
        <v>187</v>
      </c>
      <c r="K150" s="37" t="s">
        <v>187</v>
      </c>
      <c r="L150" s="37" t="s">
        <v>185</v>
      </c>
      <c r="M150" s="37" t="n">
        <v>8</v>
      </c>
      <c r="N150" s="37" t="s">
        <v>1962</v>
      </c>
      <c r="O150" s="37" t="n">
        <f aca="false">IF(C150="","",YEAR(C150))</f>
        <v>2018</v>
      </c>
      <c r="P150" s="37" t="str">
        <f aca="false">IFERROR(VLOOKUP(A150,Employees!$A$2:$I$1501,9,FALSE()),"Unknown")</f>
        <v>Customer Support</v>
      </c>
      <c r="Q150" s="37" t="str">
        <f aca="false">IF(H150&lt;12,"&lt;1 yr",IF(H150&lt;36,"1-3 yrs",IF(H150&lt;60,"3-5 yrs","5+ yrs")))</f>
        <v>3-5 yrs</v>
      </c>
    </row>
    <row r="151" customFormat="false" ht="15" hidden="false" customHeight="false" outlineLevel="0" collapsed="false">
      <c r="A151" s="37" t="s">
        <v>1441</v>
      </c>
      <c r="B151" s="38"/>
      <c r="C151" s="38" t="n">
        <v>45895</v>
      </c>
      <c r="D151" s="37" t="s">
        <v>134</v>
      </c>
      <c r="E151" s="37" t="s">
        <v>153</v>
      </c>
      <c r="F151" s="37" t="n">
        <v>30</v>
      </c>
      <c r="G151" s="37" t="n">
        <v>0</v>
      </c>
      <c r="H151" s="37" t="n">
        <v>24.6</v>
      </c>
      <c r="I151" s="37" t="s">
        <v>187</v>
      </c>
      <c r="J151" s="37" t="s">
        <v>185</v>
      </c>
      <c r="K151" s="37" t="s">
        <v>187</v>
      </c>
      <c r="L151" s="37" t="s">
        <v>187</v>
      </c>
      <c r="M151" s="37" t="n">
        <v>32</v>
      </c>
      <c r="N151" s="37"/>
      <c r="O151" s="37" t="n">
        <f aca="false">IF(C151="","",YEAR(C151))</f>
        <v>2025</v>
      </c>
      <c r="P151" s="37" t="str">
        <f aca="false">IFERROR(VLOOKUP(A151,Employees!$A$2:$I$1501,9,FALSE()),"Unknown")</f>
        <v>Sales</v>
      </c>
      <c r="Q151" s="37" t="str">
        <f aca="false">IF(H151&lt;12,"&lt;1 yr",IF(H151&lt;36,"1-3 yrs",IF(H151&lt;60,"3-5 yrs","5+ yrs")))</f>
        <v>1-3 yrs</v>
      </c>
    </row>
    <row r="152" customFormat="false" ht="15" hidden="false" customHeight="false" outlineLevel="0" collapsed="false">
      <c r="A152" s="37" t="s">
        <v>1443</v>
      </c>
      <c r="B152" s="38" t="n">
        <v>46210</v>
      </c>
      <c r="C152" s="38" t="n">
        <v>46240</v>
      </c>
      <c r="D152" s="37" t="s">
        <v>133</v>
      </c>
      <c r="E152" s="37" t="s">
        <v>145</v>
      </c>
      <c r="F152" s="37" t="n">
        <v>30</v>
      </c>
      <c r="G152" s="37" t="n">
        <v>15</v>
      </c>
      <c r="H152" s="37" t="n">
        <v>30.2</v>
      </c>
      <c r="I152" s="37" t="s">
        <v>185</v>
      </c>
      <c r="J152" s="37" t="s">
        <v>185</v>
      </c>
      <c r="K152" s="37" t="s">
        <v>187</v>
      </c>
      <c r="L152" s="37" t="s">
        <v>185</v>
      </c>
      <c r="M152" s="37" t="n">
        <v>45</v>
      </c>
      <c r="N152" s="37" t="s">
        <v>1963</v>
      </c>
      <c r="O152" s="37" t="n">
        <f aca="false">IF(C152="","",YEAR(C152))</f>
        <v>2026</v>
      </c>
      <c r="P152" s="37" t="str">
        <f aca="false">IFERROR(VLOOKUP(A152,Employees!$A$2:$I$1501,9,FALSE()),"Unknown")</f>
        <v>Sales</v>
      </c>
      <c r="Q152" s="37" t="str">
        <f aca="false">IF(H152&lt;12,"&lt;1 yr",IF(H152&lt;36,"1-3 yrs",IF(H152&lt;60,"3-5 yrs","5+ yrs")))</f>
        <v>1-3 yrs</v>
      </c>
    </row>
    <row r="153" customFormat="false" ht="15" hidden="false" customHeight="false" outlineLevel="0" collapsed="false">
      <c r="A153" s="37" t="s">
        <v>1444</v>
      </c>
      <c r="B153" s="38" t="n">
        <v>46102</v>
      </c>
      <c r="C153" s="38" t="n">
        <v>46162</v>
      </c>
      <c r="D153" s="37" t="s">
        <v>133</v>
      </c>
      <c r="E153" s="37" t="s">
        <v>149</v>
      </c>
      <c r="F153" s="37" t="n">
        <v>60</v>
      </c>
      <c r="G153" s="37" t="n">
        <v>60</v>
      </c>
      <c r="H153" s="37" t="n">
        <v>4.9</v>
      </c>
      <c r="I153" s="37" t="s">
        <v>187</v>
      </c>
      <c r="J153" s="37" t="s">
        <v>185</v>
      </c>
      <c r="K153" s="37" t="s">
        <v>185</v>
      </c>
      <c r="L153" s="37" t="s">
        <v>185</v>
      </c>
      <c r="M153" s="37" t="n">
        <v>50</v>
      </c>
      <c r="N153" s="37" t="s">
        <v>1959</v>
      </c>
      <c r="O153" s="37" t="n">
        <f aca="false">IF(C153="","",YEAR(C153))</f>
        <v>2026</v>
      </c>
      <c r="P153" s="37" t="str">
        <f aca="false">IFERROR(VLOOKUP(A153,Employees!$A$2:$I$1501,9,FALSE()),"Unknown")</f>
        <v>Engineering</v>
      </c>
      <c r="Q153" s="37" t="str">
        <f aca="false">IF(H153&lt;12,"&lt;1 yr",IF(H153&lt;36,"1-3 yrs",IF(H153&lt;60,"3-5 yrs","5+ yrs")))</f>
        <v>&lt;1 yr</v>
      </c>
    </row>
    <row r="154" customFormat="false" ht="15" hidden="false" customHeight="false" outlineLevel="0" collapsed="false">
      <c r="A154" s="37" t="s">
        <v>1445</v>
      </c>
      <c r="B154" s="38" t="n">
        <v>46208</v>
      </c>
      <c r="C154" s="38" t="n">
        <v>46268</v>
      </c>
      <c r="D154" s="37" t="s">
        <v>133</v>
      </c>
      <c r="E154" s="37" t="s">
        <v>149</v>
      </c>
      <c r="F154" s="37" t="n">
        <v>60</v>
      </c>
      <c r="G154" s="37" t="n">
        <v>60</v>
      </c>
      <c r="H154" s="37" t="n">
        <v>1</v>
      </c>
      <c r="I154" s="37" t="s">
        <v>187</v>
      </c>
      <c r="J154" s="37" t="s">
        <v>185</v>
      </c>
      <c r="K154" s="37" t="s">
        <v>187</v>
      </c>
      <c r="L154" s="37" t="s">
        <v>185</v>
      </c>
      <c r="M154" s="37" t="n">
        <v>53</v>
      </c>
      <c r="N154" s="37" t="s">
        <v>1961</v>
      </c>
      <c r="O154" s="37" t="n">
        <f aca="false">IF(C154="","",YEAR(C154))</f>
        <v>2026</v>
      </c>
      <c r="P154" s="37" t="str">
        <f aca="false">IFERROR(VLOOKUP(A154,Employees!$A$2:$I$1501,9,FALSE()),"Unknown")</f>
        <v>Engineering</v>
      </c>
      <c r="Q154" s="37" t="str">
        <f aca="false">IF(H154&lt;12,"&lt;1 yr",IF(H154&lt;36,"1-3 yrs",IF(H154&lt;60,"3-5 yrs","5+ yrs")))</f>
        <v>&lt;1 yr</v>
      </c>
    </row>
    <row r="155" customFormat="false" ht="15" hidden="false" customHeight="false" outlineLevel="0" collapsed="false">
      <c r="A155" s="37" t="s">
        <v>1446</v>
      </c>
      <c r="B155" s="38"/>
      <c r="C155" s="38" t="n">
        <v>45290</v>
      </c>
      <c r="D155" s="37" t="s">
        <v>134</v>
      </c>
      <c r="E155" s="37" t="s">
        <v>154</v>
      </c>
      <c r="F155" s="37" t="n">
        <v>60</v>
      </c>
      <c r="G155" s="37" t="n">
        <v>0</v>
      </c>
      <c r="H155" s="37" t="n">
        <v>12.1</v>
      </c>
      <c r="I155" s="37" t="s">
        <v>187</v>
      </c>
      <c r="J155" s="37" t="s">
        <v>187</v>
      </c>
      <c r="K155" s="37" t="s">
        <v>187</v>
      </c>
      <c r="L155" s="37" t="s">
        <v>187</v>
      </c>
      <c r="M155" s="37" t="n">
        <v>12</v>
      </c>
      <c r="N155" s="37"/>
      <c r="O155" s="37" t="n">
        <f aca="false">IF(C155="","",YEAR(C155))</f>
        <v>2023</v>
      </c>
      <c r="P155" s="37" t="str">
        <f aca="false">IFERROR(VLOOKUP(A155,Employees!$A$2:$I$1501,9,FALSE()),"Unknown")</f>
        <v>Human Resources</v>
      </c>
      <c r="Q155" s="37" t="str">
        <f aca="false">IF(H155&lt;12,"&lt;1 yr",IF(H155&lt;36,"1-3 yrs",IF(H155&lt;60,"3-5 yrs","5+ yrs")))</f>
        <v>1-3 yrs</v>
      </c>
    </row>
    <row r="156" customFormat="false" ht="15" hidden="false" customHeight="false" outlineLevel="0" collapsed="false">
      <c r="A156" s="37" t="s">
        <v>1452</v>
      </c>
      <c r="B156" s="38" t="n">
        <v>45261</v>
      </c>
      <c r="C156" s="38" t="n">
        <v>45321</v>
      </c>
      <c r="D156" s="37" t="s">
        <v>133</v>
      </c>
      <c r="E156" s="37" t="s">
        <v>143</v>
      </c>
      <c r="F156" s="37" t="n">
        <v>60</v>
      </c>
      <c r="G156" s="37" t="n">
        <v>30</v>
      </c>
      <c r="H156" s="37" t="n">
        <v>10.8</v>
      </c>
      <c r="I156" s="37" t="s">
        <v>187</v>
      </c>
      <c r="J156" s="37" t="s">
        <v>185</v>
      </c>
      <c r="K156" s="37" t="s">
        <v>187</v>
      </c>
      <c r="L156" s="37" t="s">
        <v>185</v>
      </c>
      <c r="M156" s="37" t="n">
        <v>43</v>
      </c>
      <c r="N156" s="37" t="s">
        <v>1959</v>
      </c>
      <c r="O156" s="37" t="n">
        <f aca="false">IF(C156="","",YEAR(C156))</f>
        <v>2024</v>
      </c>
      <c r="P156" s="37" t="str">
        <f aca="false">IFERROR(VLOOKUP(A156,Employees!$A$2:$I$1501,9,FALSE()),"Unknown")</f>
        <v>Data &amp; AI</v>
      </c>
      <c r="Q156" s="37" t="str">
        <f aca="false">IF(H156&lt;12,"&lt;1 yr",IF(H156&lt;36,"1-3 yrs",IF(H156&lt;60,"3-5 yrs","5+ yrs")))</f>
        <v>&lt;1 yr</v>
      </c>
    </row>
    <row r="157" customFormat="false" ht="15" hidden="false" customHeight="false" outlineLevel="0" collapsed="false">
      <c r="A157" s="37" t="s">
        <v>1460</v>
      </c>
      <c r="B157" s="38" t="n">
        <v>45847</v>
      </c>
      <c r="C157" s="38" t="n">
        <v>45907</v>
      </c>
      <c r="D157" s="37" t="s">
        <v>133</v>
      </c>
      <c r="E157" s="37" t="s">
        <v>143</v>
      </c>
      <c r="F157" s="37" t="n">
        <v>60</v>
      </c>
      <c r="G157" s="37" t="n">
        <v>30</v>
      </c>
      <c r="H157" s="37" t="n">
        <v>38.3</v>
      </c>
      <c r="I157" s="37" t="s">
        <v>187</v>
      </c>
      <c r="J157" s="37" t="s">
        <v>185</v>
      </c>
      <c r="K157" s="37" t="s">
        <v>187</v>
      </c>
      <c r="L157" s="37" t="s">
        <v>185</v>
      </c>
      <c r="M157" s="37" t="n">
        <v>29</v>
      </c>
      <c r="N157" s="37" t="s">
        <v>1961</v>
      </c>
      <c r="O157" s="37" t="n">
        <f aca="false">IF(C157="","",YEAR(C157))</f>
        <v>2025</v>
      </c>
      <c r="P157" s="37" t="str">
        <f aca="false">IFERROR(VLOOKUP(A157,Employees!$A$2:$I$1501,9,FALSE()),"Unknown")</f>
        <v>Human Resources</v>
      </c>
      <c r="Q157" s="37" t="str">
        <f aca="false">IF(H157&lt;12,"&lt;1 yr",IF(H157&lt;36,"1-3 yrs",IF(H157&lt;60,"3-5 yrs","5+ yrs")))</f>
        <v>3-5 yrs</v>
      </c>
    </row>
    <row r="158" customFormat="false" ht="15" hidden="false" customHeight="false" outlineLevel="0" collapsed="false">
      <c r="A158" s="37" t="s">
        <v>1461</v>
      </c>
      <c r="B158" s="38" t="n">
        <v>45156</v>
      </c>
      <c r="C158" s="38" t="n">
        <v>45216</v>
      </c>
      <c r="D158" s="37" t="s">
        <v>133</v>
      </c>
      <c r="E158" s="37" t="s">
        <v>143</v>
      </c>
      <c r="F158" s="37" t="n">
        <v>60</v>
      </c>
      <c r="G158" s="37" t="n">
        <v>18</v>
      </c>
      <c r="H158" s="37" t="n">
        <v>64.3</v>
      </c>
      <c r="I158" s="37" t="s">
        <v>187</v>
      </c>
      <c r="J158" s="37" t="s">
        <v>185</v>
      </c>
      <c r="K158" s="37" t="s">
        <v>187</v>
      </c>
      <c r="L158" s="37" t="s">
        <v>185</v>
      </c>
      <c r="M158" s="37" t="n">
        <v>19</v>
      </c>
      <c r="N158" s="37" t="s">
        <v>1959</v>
      </c>
      <c r="O158" s="37" t="n">
        <f aca="false">IF(C158="","",YEAR(C158))</f>
        <v>2023</v>
      </c>
      <c r="P158" s="37" t="str">
        <f aca="false">IFERROR(VLOOKUP(A158,Employees!$A$2:$I$1501,9,FALSE()),"Unknown")</f>
        <v>Engineering</v>
      </c>
      <c r="Q158" s="37" t="str">
        <f aca="false">IF(H158&lt;12,"&lt;1 yr",IF(H158&lt;36,"1-3 yrs",IF(H158&lt;60,"3-5 yrs","5+ yrs")))</f>
        <v>5+ yrs</v>
      </c>
    </row>
    <row r="159" customFormat="false" ht="15" hidden="false" customHeight="false" outlineLevel="0" collapsed="false">
      <c r="A159" s="37" t="s">
        <v>1463</v>
      </c>
      <c r="B159" s="38" t="n">
        <v>44629</v>
      </c>
      <c r="C159" s="38" t="n">
        <v>44689</v>
      </c>
      <c r="D159" s="37" t="s">
        <v>133</v>
      </c>
      <c r="E159" s="37" t="s">
        <v>148</v>
      </c>
      <c r="F159" s="37" t="n">
        <v>60</v>
      </c>
      <c r="G159" s="37" t="n">
        <v>30</v>
      </c>
      <c r="H159" s="37" t="n">
        <v>89.7</v>
      </c>
      <c r="I159" s="37" t="s">
        <v>185</v>
      </c>
      <c r="J159" s="37" t="s">
        <v>185</v>
      </c>
      <c r="K159" s="37" t="s">
        <v>187</v>
      </c>
      <c r="L159" s="37" t="s">
        <v>185</v>
      </c>
      <c r="M159" s="37" t="n">
        <v>36</v>
      </c>
      <c r="N159" s="37" t="s">
        <v>1961</v>
      </c>
      <c r="O159" s="37" t="n">
        <f aca="false">IF(C159="","",YEAR(C159))</f>
        <v>2022</v>
      </c>
      <c r="P159" s="37" t="str">
        <f aca="false">IFERROR(VLOOKUP(A159,Employees!$A$2:$I$1501,9,FALSE()),"Unknown")</f>
        <v>Engineering</v>
      </c>
      <c r="Q159" s="37" t="str">
        <f aca="false">IF(H159&lt;12,"&lt;1 yr",IF(H159&lt;36,"1-3 yrs",IF(H159&lt;60,"3-5 yrs","5+ yrs")))</f>
        <v>5+ yrs</v>
      </c>
    </row>
    <row r="160" customFormat="false" ht="15" hidden="false" customHeight="false" outlineLevel="0" collapsed="false">
      <c r="A160" s="37" t="s">
        <v>1467</v>
      </c>
      <c r="B160" s="38"/>
      <c r="C160" s="38" t="n">
        <v>46189</v>
      </c>
      <c r="D160" s="37" t="s">
        <v>134</v>
      </c>
      <c r="E160" s="37" t="s">
        <v>154</v>
      </c>
      <c r="F160" s="37" t="n">
        <v>60</v>
      </c>
      <c r="G160" s="37" t="n">
        <v>0</v>
      </c>
      <c r="H160" s="37" t="n">
        <v>39.7</v>
      </c>
      <c r="I160" s="37" t="s">
        <v>187</v>
      </c>
      <c r="J160" s="37" t="s">
        <v>187</v>
      </c>
      <c r="K160" s="37" t="s">
        <v>187</v>
      </c>
      <c r="L160" s="37" t="s">
        <v>187</v>
      </c>
      <c r="M160" s="37" t="n">
        <v>32</v>
      </c>
      <c r="N160" s="37"/>
      <c r="O160" s="37" t="n">
        <f aca="false">IF(C160="","",YEAR(C160))</f>
        <v>2026</v>
      </c>
      <c r="P160" s="37" t="str">
        <f aca="false">IFERROR(VLOOKUP(A160,Employees!$A$2:$I$1501,9,FALSE()),"Unknown")</f>
        <v>Customer Support</v>
      </c>
      <c r="Q160" s="37" t="str">
        <f aca="false">IF(H160&lt;12,"&lt;1 yr",IF(H160&lt;36,"1-3 yrs",IF(H160&lt;60,"3-5 yrs","5+ yrs")))</f>
        <v>3-5 yrs</v>
      </c>
    </row>
    <row r="161" customFormat="false" ht="15" hidden="false" customHeight="false" outlineLevel="0" collapsed="false">
      <c r="A161" s="37" t="s">
        <v>1468</v>
      </c>
      <c r="B161" s="38" t="n">
        <v>44985</v>
      </c>
      <c r="C161" s="38" t="n">
        <v>45045</v>
      </c>
      <c r="D161" s="37" t="s">
        <v>133</v>
      </c>
      <c r="E161" s="37" t="s">
        <v>145</v>
      </c>
      <c r="F161" s="37" t="n">
        <v>60</v>
      </c>
      <c r="G161" s="37" t="n">
        <v>0</v>
      </c>
      <c r="H161" s="37" t="n">
        <v>19.2</v>
      </c>
      <c r="I161" s="37" t="s">
        <v>187</v>
      </c>
      <c r="J161" s="37" t="s">
        <v>185</v>
      </c>
      <c r="K161" s="37" t="s">
        <v>187</v>
      </c>
      <c r="L161" s="37" t="s">
        <v>185</v>
      </c>
      <c r="M161" s="37" t="n">
        <v>22</v>
      </c>
      <c r="N161" s="37" t="s">
        <v>1959</v>
      </c>
      <c r="O161" s="37" t="n">
        <f aca="false">IF(C161="","",YEAR(C161))</f>
        <v>2023</v>
      </c>
      <c r="P161" s="37" t="str">
        <f aca="false">IFERROR(VLOOKUP(A161,Employees!$A$2:$I$1501,9,FALSE()),"Unknown")</f>
        <v>Engineering</v>
      </c>
      <c r="Q161" s="37" t="str">
        <f aca="false">IF(H161&lt;12,"&lt;1 yr",IF(H161&lt;36,"1-3 yrs",IF(H161&lt;60,"3-5 yrs","5+ yrs")))</f>
        <v>1-3 yrs</v>
      </c>
    </row>
    <row r="162" customFormat="false" ht="15" hidden="false" customHeight="false" outlineLevel="0" collapsed="false">
      <c r="A162" s="37" t="s">
        <v>1471</v>
      </c>
      <c r="B162" s="38" t="n">
        <v>45797</v>
      </c>
      <c r="C162" s="38" t="n">
        <v>45857</v>
      </c>
      <c r="D162" s="37" t="s">
        <v>133</v>
      </c>
      <c r="E162" s="37" t="s">
        <v>147</v>
      </c>
      <c r="F162" s="37" t="n">
        <v>60</v>
      </c>
      <c r="G162" s="37" t="n">
        <v>60</v>
      </c>
      <c r="H162" s="37" t="n">
        <v>8</v>
      </c>
      <c r="I162" s="37" t="s">
        <v>185</v>
      </c>
      <c r="J162" s="37" t="s">
        <v>185</v>
      </c>
      <c r="K162" s="37" t="s">
        <v>185</v>
      </c>
      <c r="L162" s="37" t="s">
        <v>185</v>
      </c>
      <c r="M162" s="37" t="n">
        <v>31</v>
      </c>
      <c r="N162" s="37" t="s">
        <v>1961</v>
      </c>
      <c r="O162" s="37" t="n">
        <f aca="false">IF(C162="","",YEAR(C162))</f>
        <v>2025</v>
      </c>
      <c r="P162" s="37" t="str">
        <f aca="false">IFERROR(VLOOKUP(A162,Employees!$A$2:$I$1501,9,FALSE()),"Unknown")</f>
        <v>Engineering</v>
      </c>
      <c r="Q162" s="37" t="str">
        <f aca="false">IF(H162&lt;12,"&lt;1 yr",IF(H162&lt;36,"1-3 yrs",IF(H162&lt;60,"3-5 yrs","5+ yrs")))</f>
        <v>&lt;1 yr</v>
      </c>
    </row>
    <row r="163" customFormat="false" ht="15" hidden="false" customHeight="false" outlineLevel="0" collapsed="false">
      <c r="A163" s="37" t="s">
        <v>1490</v>
      </c>
      <c r="B163" s="38" t="n">
        <v>45237</v>
      </c>
      <c r="C163" s="38" t="n">
        <v>45297</v>
      </c>
      <c r="D163" s="37" t="s">
        <v>133</v>
      </c>
      <c r="E163" s="37" t="s">
        <v>143</v>
      </c>
      <c r="F163" s="37" t="n">
        <v>60</v>
      </c>
      <c r="G163" s="37" t="n">
        <v>0</v>
      </c>
      <c r="H163" s="37" t="n">
        <v>7.8</v>
      </c>
      <c r="I163" s="37" t="s">
        <v>187</v>
      </c>
      <c r="J163" s="37" t="s">
        <v>185</v>
      </c>
      <c r="K163" s="37" t="s">
        <v>187</v>
      </c>
      <c r="L163" s="37" t="s">
        <v>185</v>
      </c>
      <c r="M163" s="37" t="n">
        <v>86</v>
      </c>
      <c r="N163" s="37" t="s">
        <v>1962</v>
      </c>
      <c r="O163" s="37" t="n">
        <f aca="false">IF(C163="","",YEAR(C163))</f>
        <v>2024</v>
      </c>
      <c r="P163" s="37" t="str">
        <f aca="false">IFERROR(VLOOKUP(A163,Employees!$A$2:$I$1501,9,FALSE()),"Unknown")</f>
        <v>Engineering</v>
      </c>
      <c r="Q163" s="37" t="str">
        <f aca="false">IF(H163&lt;12,"&lt;1 yr",IF(H163&lt;36,"1-3 yrs",IF(H163&lt;60,"3-5 yrs","5+ yrs")))</f>
        <v>&lt;1 yr</v>
      </c>
    </row>
    <row r="164" customFormat="false" ht="15" hidden="false" customHeight="false" outlineLevel="0" collapsed="false">
      <c r="A164" s="37" t="s">
        <v>1492</v>
      </c>
      <c r="B164" s="38" t="n">
        <v>45895</v>
      </c>
      <c r="C164" s="38" t="n">
        <v>45955</v>
      </c>
      <c r="D164" s="37" t="s">
        <v>133</v>
      </c>
      <c r="E164" s="37" t="s">
        <v>147</v>
      </c>
      <c r="F164" s="37" t="n">
        <v>60</v>
      </c>
      <c r="G164" s="37" t="n">
        <v>30</v>
      </c>
      <c r="H164" s="37" t="n">
        <v>89.3</v>
      </c>
      <c r="I164" s="37" t="s">
        <v>187</v>
      </c>
      <c r="J164" s="37" t="s">
        <v>185</v>
      </c>
      <c r="K164" s="37" t="s">
        <v>185</v>
      </c>
      <c r="L164" s="37" t="s">
        <v>185</v>
      </c>
      <c r="M164" s="37" t="n">
        <v>30</v>
      </c>
      <c r="N164" s="37" t="s">
        <v>1961</v>
      </c>
      <c r="O164" s="37" t="n">
        <f aca="false">IF(C164="","",YEAR(C164))</f>
        <v>2025</v>
      </c>
      <c r="P164" s="37" t="str">
        <f aca="false">IFERROR(VLOOKUP(A164,Employees!$A$2:$I$1501,9,FALSE()),"Unknown")</f>
        <v>Customer Support</v>
      </c>
      <c r="Q164" s="37" t="str">
        <f aca="false">IF(H164&lt;12,"&lt;1 yr",IF(H164&lt;36,"1-3 yrs",IF(H164&lt;60,"3-5 yrs","5+ yrs")))</f>
        <v>5+ yrs</v>
      </c>
    </row>
    <row r="165" customFormat="false" ht="15" hidden="false" customHeight="false" outlineLevel="0" collapsed="false">
      <c r="A165" s="37" t="s">
        <v>1500</v>
      </c>
      <c r="B165" s="38"/>
      <c r="C165" s="38" t="n">
        <v>46277</v>
      </c>
      <c r="D165" s="37" t="s">
        <v>134</v>
      </c>
      <c r="E165" s="37" t="s">
        <v>153</v>
      </c>
      <c r="F165" s="37" t="n">
        <v>30</v>
      </c>
      <c r="G165" s="37" t="n">
        <v>0</v>
      </c>
      <c r="H165" s="37" t="n">
        <v>2.2</v>
      </c>
      <c r="I165" s="37" t="s">
        <v>187</v>
      </c>
      <c r="J165" s="37" t="s">
        <v>185</v>
      </c>
      <c r="K165" s="37" t="s">
        <v>187</v>
      </c>
      <c r="L165" s="37" t="s">
        <v>187</v>
      </c>
      <c r="M165" s="37" t="n">
        <v>24</v>
      </c>
      <c r="N165" s="37"/>
      <c r="O165" s="37" t="n">
        <f aca="false">IF(C165="","",YEAR(C165))</f>
        <v>2026</v>
      </c>
      <c r="P165" s="37" t="str">
        <f aca="false">IFERROR(VLOOKUP(A165,Employees!$A$2:$I$1501,9,FALSE()),"Unknown")</f>
        <v>Marketing</v>
      </c>
      <c r="Q165" s="37" t="str">
        <f aca="false">IF(H165&lt;12,"&lt;1 yr",IF(H165&lt;36,"1-3 yrs",IF(H165&lt;60,"3-5 yrs","5+ yrs")))</f>
        <v>&lt;1 yr</v>
      </c>
    </row>
    <row r="166" customFormat="false" ht="15" hidden="false" customHeight="false" outlineLevel="0" collapsed="false">
      <c r="A166" s="37" t="s">
        <v>621</v>
      </c>
      <c r="B166" s="38" t="n">
        <v>45332</v>
      </c>
      <c r="C166" s="38" t="n">
        <v>45422</v>
      </c>
      <c r="D166" s="37" t="s">
        <v>133</v>
      </c>
      <c r="E166" s="37" t="s">
        <v>143</v>
      </c>
      <c r="F166" s="37" t="n">
        <v>90</v>
      </c>
      <c r="G166" s="37" t="n">
        <v>90</v>
      </c>
      <c r="H166" s="37" t="n">
        <v>13.7</v>
      </c>
      <c r="I166" s="37" t="s">
        <v>185</v>
      </c>
      <c r="J166" s="37" t="s">
        <v>185</v>
      </c>
      <c r="K166" s="37" t="s">
        <v>187</v>
      </c>
      <c r="L166" s="37" t="s">
        <v>185</v>
      </c>
      <c r="M166" s="37" t="n">
        <v>17</v>
      </c>
      <c r="N166" s="37" t="s">
        <v>1960</v>
      </c>
      <c r="O166" s="37" t="n">
        <f aca="false">IF(C166="","",YEAR(C166))</f>
        <v>2024</v>
      </c>
      <c r="P166" s="37" t="str">
        <f aca="false">IFERROR(VLOOKUP(A166,Employees!$A$2:$I$1501,9,FALSE()),"Unknown")</f>
        <v>Sales</v>
      </c>
      <c r="Q166" s="37" t="str">
        <f aca="false">IF(H166&lt;12,"&lt;1 yr",IF(H166&lt;36,"1-3 yrs",IF(H166&lt;60,"3-5 yrs","5+ yrs")))</f>
        <v>1-3 yrs</v>
      </c>
    </row>
    <row r="167" customFormat="false" ht="15" hidden="false" customHeight="false" outlineLevel="0" collapsed="false">
      <c r="A167" s="37" t="s">
        <v>1508</v>
      </c>
      <c r="B167" s="38" t="n">
        <v>46106</v>
      </c>
      <c r="C167" s="38" t="n">
        <v>46166</v>
      </c>
      <c r="D167" s="37" t="s">
        <v>133</v>
      </c>
      <c r="E167" s="37" t="s">
        <v>146</v>
      </c>
      <c r="F167" s="37" t="n">
        <v>60</v>
      </c>
      <c r="G167" s="37" t="n">
        <v>60</v>
      </c>
      <c r="H167" s="37" t="n">
        <v>12.2</v>
      </c>
      <c r="I167" s="37" t="s">
        <v>185</v>
      </c>
      <c r="J167" s="37" t="s">
        <v>185</v>
      </c>
      <c r="K167" s="37" t="s">
        <v>185</v>
      </c>
      <c r="L167" s="37" t="s">
        <v>185</v>
      </c>
      <c r="M167" s="37" t="n">
        <v>25</v>
      </c>
      <c r="N167" s="37" t="s">
        <v>1960</v>
      </c>
      <c r="O167" s="37" t="n">
        <f aca="false">IF(C167="","",YEAR(C167))</f>
        <v>2026</v>
      </c>
      <c r="P167" s="37" t="str">
        <f aca="false">IFERROR(VLOOKUP(A167,Employees!$A$2:$I$1501,9,FALSE()),"Unknown")</f>
        <v>Customer Support</v>
      </c>
      <c r="Q167" s="37" t="str">
        <f aca="false">IF(H167&lt;12,"&lt;1 yr",IF(H167&lt;36,"1-3 yrs",IF(H167&lt;60,"3-5 yrs","5+ yrs")))</f>
        <v>1-3 yrs</v>
      </c>
    </row>
    <row r="168" customFormat="false" ht="15" hidden="false" customHeight="false" outlineLevel="0" collapsed="false">
      <c r="A168" s="37" t="s">
        <v>1512</v>
      </c>
      <c r="B168" s="38" t="n">
        <v>46124</v>
      </c>
      <c r="C168" s="38" t="n">
        <v>46214</v>
      </c>
      <c r="D168" s="37" t="s">
        <v>133</v>
      </c>
      <c r="E168" s="37" t="s">
        <v>143</v>
      </c>
      <c r="F168" s="37" t="n">
        <v>90</v>
      </c>
      <c r="G168" s="37" t="n">
        <v>0</v>
      </c>
      <c r="H168" s="37" t="n">
        <v>54.1</v>
      </c>
      <c r="I168" s="37" t="s">
        <v>185</v>
      </c>
      <c r="J168" s="37" t="s">
        <v>185</v>
      </c>
      <c r="K168" s="37" t="s">
        <v>187</v>
      </c>
      <c r="L168" s="37" t="s">
        <v>185</v>
      </c>
      <c r="M168" s="37" t="n">
        <v>27</v>
      </c>
      <c r="N168" s="37" t="s">
        <v>1959</v>
      </c>
      <c r="O168" s="37" t="n">
        <f aca="false">IF(C168="","",YEAR(C168))</f>
        <v>2026</v>
      </c>
      <c r="P168" s="37" t="str">
        <f aca="false">IFERROR(VLOOKUP(A168,Employees!$A$2:$I$1501,9,FALSE()),"Unknown")</f>
        <v>Sales</v>
      </c>
      <c r="Q168" s="37" t="str">
        <f aca="false">IF(H168&lt;12,"&lt;1 yr",IF(H168&lt;36,"1-3 yrs",IF(H168&lt;60,"3-5 yrs","5+ yrs")))</f>
        <v>3-5 yrs</v>
      </c>
    </row>
    <row r="169" customFormat="false" ht="15" hidden="false" customHeight="false" outlineLevel="0" collapsed="false">
      <c r="A169" s="37" t="s">
        <v>1515</v>
      </c>
      <c r="B169" s="38" t="n">
        <v>45829</v>
      </c>
      <c r="C169" s="38" t="n">
        <v>45889</v>
      </c>
      <c r="D169" s="37" t="s">
        <v>133</v>
      </c>
      <c r="E169" s="37" t="s">
        <v>151</v>
      </c>
      <c r="F169" s="37" t="n">
        <v>60</v>
      </c>
      <c r="G169" s="37" t="n">
        <v>60</v>
      </c>
      <c r="H169" s="37" t="n">
        <v>3.3</v>
      </c>
      <c r="I169" s="37" t="s">
        <v>187</v>
      </c>
      <c r="J169" s="37" t="s">
        <v>185</v>
      </c>
      <c r="K169" s="37" t="s">
        <v>187</v>
      </c>
      <c r="L169" s="37" t="s">
        <v>187</v>
      </c>
      <c r="M169" s="37" t="n">
        <v>38</v>
      </c>
      <c r="N169" s="37" t="s">
        <v>1960</v>
      </c>
      <c r="O169" s="37" t="n">
        <f aca="false">IF(C169="","",YEAR(C169))</f>
        <v>2025</v>
      </c>
      <c r="P169" s="37" t="str">
        <f aca="false">IFERROR(VLOOKUP(A169,Employees!$A$2:$I$1501,9,FALSE()),"Unknown")</f>
        <v>Engineering</v>
      </c>
      <c r="Q169" s="37" t="str">
        <f aca="false">IF(H169&lt;12,"&lt;1 yr",IF(H169&lt;36,"1-3 yrs",IF(H169&lt;60,"3-5 yrs","5+ yrs")))</f>
        <v>&lt;1 yr</v>
      </c>
    </row>
    <row r="170" customFormat="false" ht="15" hidden="false" customHeight="false" outlineLevel="0" collapsed="false">
      <c r="A170" s="37" t="s">
        <v>1524</v>
      </c>
      <c r="B170" s="38" t="n">
        <v>46113</v>
      </c>
      <c r="C170" s="38" t="n">
        <v>46173</v>
      </c>
      <c r="D170" s="37" t="s">
        <v>133</v>
      </c>
      <c r="E170" s="37" t="s">
        <v>155</v>
      </c>
      <c r="F170" s="37" t="n">
        <v>60</v>
      </c>
      <c r="G170" s="37" t="n">
        <v>0</v>
      </c>
      <c r="H170" s="37" t="n">
        <v>72.8</v>
      </c>
      <c r="I170" s="37" t="s">
        <v>187</v>
      </c>
      <c r="J170" s="37" t="s">
        <v>185</v>
      </c>
      <c r="K170" s="37" t="s">
        <v>187</v>
      </c>
      <c r="L170" s="37" t="s">
        <v>187</v>
      </c>
      <c r="M170" s="37" t="n">
        <v>36</v>
      </c>
      <c r="N170" s="37" t="s">
        <v>1961</v>
      </c>
      <c r="O170" s="37" t="n">
        <f aca="false">IF(C170="","",YEAR(C170))</f>
        <v>2026</v>
      </c>
      <c r="P170" s="37" t="str">
        <f aca="false">IFERROR(VLOOKUP(A170,Employees!$A$2:$I$1501,9,FALSE()),"Unknown")</f>
        <v>Customer Support</v>
      </c>
      <c r="Q170" s="37" t="str">
        <f aca="false">IF(H170&lt;12,"&lt;1 yr",IF(H170&lt;36,"1-3 yrs",IF(H170&lt;60,"3-5 yrs","5+ yrs")))</f>
        <v>5+ yrs</v>
      </c>
    </row>
    <row r="171" customFormat="false" ht="15" hidden="false" customHeight="false" outlineLevel="0" collapsed="false">
      <c r="A171" s="37" t="s">
        <v>1529</v>
      </c>
      <c r="B171" s="38"/>
      <c r="C171" s="38" t="n">
        <v>46207</v>
      </c>
      <c r="D171" s="37" t="s">
        <v>134</v>
      </c>
      <c r="E171" s="37" t="s">
        <v>150</v>
      </c>
      <c r="F171" s="37" t="n">
        <v>60</v>
      </c>
      <c r="G171" s="37" t="n">
        <v>0</v>
      </c>
      <c r="H171" s="37" t="n">
        <v>23</v>
      </c>
      <c r="I171" s="37" t="s">
        <v>187</v>
      </c>
      <c r="J171" s="37" t="s">
        <v>185</v>
      </c>
      <c r="K171" s="37" t="s">
        <v>187</v>
      </c>
      <c r="L171" s="37" t="s">
        <v>187</v>
      </c>
      <c r="M171" s="37" t="n">
        <v>52</v>
      </c>
      <c r="N171" s="37"/>
      <c r="O171" s="37" t="n">
        <f aca="false">IF(C171="","",YEAR(C171))</f>
        <v>2026</v>
      </c>
      <c r="P171" s="37" t="str">
        <f aca="false">IFERROR(VLOOKUP(A171,Employees!$A$2:$I$1501,9,FALSE()),"Unknown")</f>
        <v>Engineering</v>
      </c>
      <c r="Q171" s="37" t="str">
        <f aca="false">IF(H171&lt;12,"&lt;1 yr",IF(H171&lt;36,"1-3 yrs",IF(H171&lt;60,"3-5 yrs","5+ yrs")))</f>
        <v>1-3 yrs</v>
      </c>
    </row>
    <row r="172" customFormat="false" ht="15" hidden="false" customHeight="false" outlineLevel="0" collapsed="false">
      <c r="A172" s="37" t="s">
        <v>1530</v>
      </c>
      <c r="B172" s="38" t="n">
        <v>45957</v>
      </c>
      <c r="C172" s="38" t="n">
        <v>46017</v>
      </c>
      <c r="D172" s="37" t="s">
        <v>133</v>
      </c>
      <c r="E172" s="37" t="s">
        <v>143</v>
      </c>
      <c r="F172" s="37" t="n">
        <v>60</v>
      </c>
      <c r="G172" s="37" t="n">
        <v>60</v>
      </c>
      <c r="H172" s="37" t="n">
        <v>8.9</v>
      </c>
      <c r="I172" s="37" t="s">
        <v>187</v>
      </c>
      <c r="J172" s="37" t="s">
        <v>185</v>
      </c>
      <c r="K172" s="37" t="s">
        <v>187</v>
      </c>
      <c r="L172" s="37" t="s">
        <v>185</v>
      </c>
      <c r="M172" s="37" t="n">
        <v>13</v>
      </c>
      <c r="N172" s="37" t="s">
        <v>1962</v>
      </c>
      <c r="O172" s="37" t="n">
        <f aca="false">IF(C172="","",YEAR(C172))</f>
        <v>2025</v>
      </c>
      <c r="P172" s="37" t="str">
        <f aca="false">IFERROR(VLOOKUP(A172,Employees!$A$2:$I$1501,9,FALSE()),"Unknown")</f>
        <v>Marketing</v>
      </c>
      <c r="Q172" s="37" t="str">
        <f aca="false">IF(H172&lt;12,"&lt;1 yr",IF(H172&lt;36,"1-3 yrs",IF(H172&lt;60,"3-5 yrs","5+ yrs")))</f>
        <v>&lt;1 yr</v>
      </c>
    </row>
    <row r="173" customFormat="false" ht="15" hidden="false" customHeight="false" outlineLevel="0" collapsed="false">
      <c r="A173" s="37" t="s">
        <v>1540</v>
      </c>
      <c r="B173" s="38" t="n">
        <v>44405</v>
      </c>
      <c r="C173" s="38" t="n">
        <v>44465</v>
      </c>
      <c r="D173" s="37" t="s">
        <v>133</v>
      </c>
      <c r="E173" s="37" t="s">
        <v>146</v>
      </c>
      <c r="F173" s="37" t="n">
        <v>60</v>
      </c>
      <c r="G173" s="37" t="n">
        <v>60</v>
      </c>
      <c r="H173" s="37" t="n">
        <v>24.9</v>
      </c>
      <c r="I173" s="37" t="s">
        <v>185</v>
      </c>
      <c r="J173" s="37" t="s">
        <v>185</v>
      </c>
      <c r="K173" s="37" t="s">
        <v>185</v>
      </c>
      <c r="L173" s="37" t="s">
        <v>185</v>
      </c>
      <c r="M173" s="37" t="n">
        <v>48</v>
      </c>
      <c r="N173" s="37" t="s">
        <v>1961</v>
      </c>
      <c r="O173" s="37" t="n">
        <f aca="false">IF(C173="","",YEAR(C173))</f>
        <v>2021</v>
      </c>
      <c r="P173" s="37" t="str">
        <f aca="false">IFERROR(VLOOKUP(A173,Employees!$A$2:$I$1501,9,FALSE()),"Unknown")</f>
        <v>Customer Support</v>
      </c>
      <c r="Q173" s="37" t="str">
        <f aca="false">IF(H173&lt;12,"&lt;1 yr",IF(H173&lt;36,"1-3 yrs",IF(H173&lt;60,"3-5 yrs","5+ yrs")))</f>
        <v>1-3 yrs</v>
      </c>
    </row>
    <row r="174" customFormat="false" ht="15" hidden="false" customHeight="false" outlineLevel="0" collapsed="false">
      <c r="A174" s="37" t="s">
        <v>1541</v>
      </c>
      <c r="B174" s="38"/>
      <c r="C174" s="38" t="n">
        <v>45556</v>
      </c>
      <c r="D174" s="37" t="s">
        <v>134</v>
      </c>
      <c r="E174" s="37" t="s">
        <v>152</v>
      </c>
      <c r="F174" s="37" t="n">
        <v>90</v>
      </c>
      <c r="G174" s="37" t="n">
        <v>0</v>
      </c>
      <c r="H174" s="37" t="n">
        <v>98.7</v>
      </c>
      <c r="I174" s="37" t="s">
        <v>187</v>
      </c>
      <c r="J174" s="37" t="s">
        <v>185</v>
      </c>
      <c r="K174" s="37" t="s">
        <v>187</v>
      </c>
      <c r="L174" s="37" t="s">
        <v>187</v>
      </c>
      <c r="M174" s="37" t="n">
        <v>15</v>
      </c>
      <c r="N174" s="37"/>
      <c r="O174" s="37" t="n">
        <f aca="false">IF(C174="","",YEAR(C174))</f>
        <v>2024</v>
      </c>
      <c r="P174" s="37" t="str">
        <f aca="false">IFERROR(VLOOKUP(A174,Employees!$A$2:$I$1501,9,FALSE()),"Unknown")</f>
        <v>Sales</v>
      </c>
      <c r="Q174" s="37" t="str">
        <f aca="false">IF(H174&lt;12,"&lt;1 yr",IF(H174&lt;36,"1-3 yrs",IF(H174&lt;60,"3-5 yrs","5+ yrs")))</f>
        <v>5+ yrs</v>
      </c>
    </row>
    <row r="175" customFormat="false" ht="15" hidden="false" customHeight="false" outlineLevel="0" collapsed="false">
      <c r="A175" s="37" t="s">
        <v>1545</v>
      </c>
      <c r="B175" s="38" t="n">
        <v>45962</v>
      </c>
      <c r="C175" s="38" t="n">
        <v>46022</v>
      </c>
      <c r="D175" s="37" t="s">
        <v>133</v>
      </c>
      <c r="E175" s="37" t="s">
        <v>143</v>
      </c>
      <c r="F175" s="37" t="n">
        <v>60</v>
      </c>
      <c r="G175" s="37" t="n">
        <v>60</v>
      </c>
      <c r="H175" s="37" t="n">
        <v>1.3</v>
      </c>
      <c r="I175" s="37" t="s">
        <v>187</v>
      </c>
      <c r="J175" s="37" t="s">
        <v>185</v>
      </c>
      <c r="K175" s="37" t="s">
        <v>187</v>
      </c>
      <c r="L175" s="37" t="s">
        <v>185</v>
      </c>
      <c r="M175" s="37" t="n">
        <v>10</v>
      </c>
      <c r="N175" s="37" t="s">
        <v>1959</v>
      </c>
      <c r="O175" s="37" t="n">
        <f aca="false">IF(C175="","",YEAR(C175))</f>
        <v>2025</v>
      </c>
      <c r="P175" s="37" t="str">
        <f aca="false">IFERROR(VLOOKUP(A175,Employees!$A$2:$I$1501,9,FALSE()),"Unknown")</f>
        <v>Engineering</v>
      </c>
      <c r="Q175" s="37" t="str">
        <f aca="false">IF(H175&lt;12,"&lt;1 yr",IF(H175&lt;36,"1-3 yrs",IF(H175&lt;60,"3-5 yrs","5+ yrs")))</f>
        <v>&lt;1 yr</v>
      </c>
    </row>
    <row r="176" customFormat="false" ht="15" hidden="false" customHeight="false" outlineLevel="0" collapsed="false">
      <c r="A176" s="37" t="s">
        <v>881</v>
      </c>
      <c r="B176" s="38" t="n">
        <v>44802</v>
      </c>
      <c r="C176" s="38" t="n">
        <v>44892</v>
      </c>
      <c r="D176" s="37" t="s">
        <v>133</v>
      </c>
      <c r="E176" s="37" t="s">
        <v>147</v>
      </c>
      <c r="F176" s="37" t="n">
        <v>90</v>
      </c>
      <c r="G176" s="37" t="n">
        <v>45</v>
      </c>
      <c r="H176" s="37" t="n">
        <v>95</v>
      </c>
      <c r="I176" s="37" t="s">
        <v>185</v>
      </c>
      <c r="J176" s="37" t="s">
        <v>185</v>
      </c>
      <c r="K176" s="37" t="s">
        <v>187</v>
      </c>
      <c r="L176" s="37" t="s">
        <v>185</v>
      </c>
      <c r="M176" s="37" t="n">
        <v>23</v>
      </c>
      <c r="N176" s="37" t="s">
        <v>1961</v>
      </c>
      <c r="O176" s="37" t="n">
        <f aca="false">IF(C176="","",YEAR(C176))</f>
        <v>2022</v>
      </c>
      <c r="P176" s="37" t="str">
        <f aca="false">IFERROR(VLOOKUP(A176,Employees!$A$2:$I$1501,9,FALSE()),"Unknown")</f>
        <v>Engineering</v>
      </c>
      <c r="Q176" s="37" t="str">
        <f aca="false">IF(H176&lt;12,"&lt;1 yr",IF(H176&lt;36,"1-3 yrs",IF(H176&lt;60,"3-5 yrs","5+ yrs")))</f>
        <v>5+ yrs</v>
      </c>
    </row>
    <row r="177" customFormat="false" ht="15" hidden="false" customHeight="false" outlineLevel="0" collapsed="false">
      <c r="A177" s="37" t="s">
        <v>1558</v>
      </c>
      <c r="B177" s="38" t="n">
        <v>45194</v>
      </c>
      <c r="C177" s="38" t="n">
        <v>45254</v>
      </c>
      <c r="D177" s="37" t="s">
        <v>133</v>
      </c>
      <c r="E177" s="37" t="s">
        <v>145</v>
      </c>
      <c r="F177" s="37" t="n">
        <v>60</v>
      </c>
      <c r="G177" s="37" t="n">
        <v>30</v>
      </c>
      <c r="H177" s="37" t="n">
        <v>45.4</v>
      </c>
      <c r="I177" s="37" t="s">
        <v>187</v>
      </c>
      <c r="J177" s="37" t="s">
        <v>185</v>
      </c>
      <c r="K177" s="37" t="s">
        <v>187</v>
      </c>
      <c r="L177" s="37" t="s">
        <v>185</v>
      </c>
      <c r="M177" s="37" t="n">
        <v>19</v>
      </c>
      <c r="N177" s="37" t="s">
        <v>1960</v>
      </c>
      <c r="O177" s="37" t="n">
        <f aca="false">IF(C177="","",YEAR(C177))</f>
        <v>2023</v>
      </c>
      <c r="P177" s="37" t="str">
        <f aca="false">IFERROR(VLOOKUP(A177,Employees!$A$2:$I$1501,9,FALSE()),"Unknown")</f>
        <v>Engineering</v>
      </c>
      <c r="Q177" s="37" t="str">
        <f aca="false">IF(H177&lt;12,"&lt;1 yr",IF(H177&lt;36,"1-3 yrs",IF(H177&lt;60,"3-5 yrs","5+ yrs")))</f>
        <v>3-5 yrs</v>
      </c>
    </row>
    <row r="178" customFormat="false" ht="15" hidden="false" customHeight="false" outlineLevel="0" collapsed="false">
      <c r="A178" s="37" t="s">
        <v>1560</v>
      </c>
      <c r="B178" s="38" t="n">
        <v>44935</v>
      </c>
      <c r="C178" s="38" t="n">
        <v>45025</v>
      </c>
      <c r="D178" s="37" t="s">
        <v>133</v>
      </c>
      <c r="E178" s="37" t="s">
        <v>149</v>
      </c>
      <c r="F178" s="37" t="n">
        <v>90</v>
      </c>
      <c r="G178" s="37" t="n">
        <v>90</v>
      </c>
      <c r="H178" s="37" t="n">
        <v>11.4</v>
      </c>
      <c r="I178" s="37" t="s">
        <v>187</v>
      </c>
      <c r="J178" s="37" t="s">
        <v>185</v>
      </c>
      <c r="K178" s="37" t="s">
        <v>187</v>
      </c>
      <c r="L178" s="37" t="s">
        <v>185</v>
      </c>
      <c r="M178" s="37" t="n">
        <v>41</v>
      </c>
      <c r="N178" s="37" t="s">
        <v>1962</v>
      </c>
      <c r="O178" s="37" t="n">
        <f aca="false">IF(C178="","",YEAR(C178))</f>
        <v>2023</v>
      </c>
      <c r="P178" s="37" t="str">
        <f aca="false">IFERROR(VLOOKUP(A178,Employees!$A$2:$I$1501,9,FALSE()),"Unknown")</f>
        <v>Sales</v>
      </c>
      <c r="Q178" s="37" t="str">
        <f aca="false">IF(H178&lt;12,"&lt;1 yr",IF(H178&lt;36,"1-3 yrs",IF(H178&lt;60,"3-5 yrs","5+ yrs")))</f>
        <v>&lt;1 yr</v>
      </c>
    </row>
    <row r="179" customFormat="false" ht="15" hidden="false" customHeight="false" outlineLevel="0" collapsed="false">
      <c r="A179" s="37" t="s">
        <v>1566</v>
      </c>
      <c r="B179" s="38" t="n">
        <v>43801</v>
      </c>
      <c r="C179" s="38" t="n">
        <v>43861</v>
      </c>
      <c r="D179" s="37" t="s">
        <v>133</v>
      </c>
      <c r="E179" s="37" t="s">
        <v>151</v>
      </c>
      <c r="F179" s="37" t="n">
        <v>60</v>
      </c>
      <c r="G179" s="37" t="n">
        <v>60</v>
      </c>
      <c r="H179" s="37" t="n">
        <v>61</v>
      </c>
      <c r="I179" s="37" t="s">
        <v>185</v>
      </c>
      <c r="J179" s="37" t="s">
        <v>185</v>
      </c>
      <c r="K179" s="37" t="s">
        <v>187</v>
      </c>
      <c r="L179" s="37" t="s">
        <v>185</v>
      </c>
      <c r="M179" s="37" t="n">
        <v>64</v>
      </c>
      <c r="N179" s="37" t="s">
        <v>1963</v>
      </c>
      <c r="O179" s="37" t="n">
        <f aca="false">IF(C179="","",YEAR(C179))</f>
        <v>2020</v>
      </c>
      <c r="P179" s="37" t="str">
        <f aca="false">IFERROR(VLOOKUP(A179,Employees!$A$2:$I$1501,9,FALSE()),"Unknown")</f>
        <v>Finance</v>
      </c>
      <c r="Q179" s="37" t="str">
        <f aca="false">IF(H179&lt;12,"&lt;1 yr",IF(H179&lt;36,"1-3 yrs",IF(H179&lt;60,"3-5 yrs","5+ yrs")))</f>
        <v>5+ yrs</v>
      </c>
    </row>
    <row r="180" customFormat="false" ht="15" hidden="false" customHeight="false" outlineLevel="0" collapsed="false">
      <c r="A180" s="37" t="s">
        <v>1568</v>
      </c>
      <c r="B180" s="38" t="n">
        <v>46166</v>
      </c>
      <c r="C180" s="38" t="n">
        <v>46256</v>
      </c>
      <c r="D180" s="37" t="s">
        <v>133</v>
      </c>
      <c r="E180" s="37" t="s">
        <v>143</v>
      </c>
      <c r="F180" s="37" t="n">
        <v>90</v>
      </c>
      <c r="G180" s="37" t="n">
        <v>90</v>
      </c>
      <c r="H180" s="37" t="n">
        <v>97.9</v>
      </c>
      <c r="I180" s="37" t="s">
        <v>187</v>
      </c>
      <c r="J180" s="37" t="s">
        <v>185</v>
      </c>
      <c r="K180" s="37" t="s">
        <v>185</v>
      </c>
      <c r="L180" s="37" t="s">
        <v>185</v>
      </c>
      <c r="M180" s="37" t="n">
        <v>54</v>
      </c>
      <c r="N180" s="37" t="s">
        <v>1963</v>
      </c>
      <c r="O180" s="37" t="n">
        <f aca="false">IF(C180="","",YEAR(C180))</f>
        <v>2026</v>
      </c>
      <c r="P180" s="37" t="str">
        <f aca="false">IFERROR(VLOOKUP(A180,Employees!$A$2:$I$1501,9,FALSE()),"Unknown")</f>
        <v>Sales</v>
      </c>
      <c r="Q180" s="37" t="str">
        <f aca="false">IF(H180&lt;12,"&lt;1 yr",IF(H180&lt;36,"1-3 yrs",IF(H180&lt;60,"3-5 yrs","5+ yrs")))</f>
        <v>5+ yrs</v>
      </c>
    </row>
    <row r="181" customFormat="false" ht="15" hidden="false" customHeight="false" outlineLevel="0" collapsed="false">
      <c r="A181" s="37" t="s">
        <v>1575</v>
      </c>
      <c r="B181" s="38" t="n">
        <v>46201</v>
      </c>
      <c r="C181" s="38" t="n">
        <v>46231</v>
      </c>
      <c r="D181" s="37" t="s">
        <v>133</v>
      </c>
      <c r="E181" s="37" t="s">
        <v>145</v>
      </c>
      <c r="F181" s="37" t="n">
        <v>30</v>
      </c>
      <c r="G181" s="37" t="n">
        <v>15</v>
      </c>
      <c r="H181" s="37" t="n">
        <v>17.4</v>
      </c>
      <c r="I181" s="37" t="s">
        <v>185</v>
      </c>
      <c r="J181" s="37" t="s">
        <v>185</v>
      </c>
      <c r="K181" s="37" t="s">
        <v>187</v>
      </c>
      <c r="L181" s="37" t="s">
        <v>185</v>
      </c>
      <c r="M181" s="37" t="n">
        <v>30</v>
      </c>
      <c r="N181" s="37" t="s">
        <v>1961</v>
      </c>
      <c r="O181" s="37" t="n">
        <f aca="false">IF(C181="","",YEAR(C181))</f>
        <v>2026</v>
      </c>
      <c r="P181" s="37" t="str">
        <f aca="false">IFERROR(VLOOKUP(A181,Employees!$A$2:$I$1501,9,FALSE()),"Unknown")</f>
        <v>Marketing</v>
      </c>
      <c r="Q181" s="37" t="str">
        <f aca="false">IF(H181&lt;12,"&lt;1 yr",IF(H181&lt;36,"1-3 yrs",IF(H181&lt;60,"3-5 yrs","5+ yrs")))</f>
        <v>1-3 yrs</v>
      </c>
    </row>
    <row r="182" customFormat="false" ht="15" hidden="false" customHeight="false" outlineLevel="0" collapsed="false">
      <c r="A182" s="37" t="s">
        <v>771</v>
      </c>
      <c r="B182" s="38" t="n">
        <v>45790</v>
      </c>
      <c r="C182" s="38" t="n">
        <v>45880</v>
      </c>
      <c r="D182" s="37" t="s">
        <v>133</v>
      </c>
      <c r="E182" s="37" t="s">
        <v>146</v>
      </c>
      <c r="F182" s="37" t="n">
        <v>90</v>
      </c>
      <c r="G182" s="37" t="n">
        <v>90</v>
      </c>
      <c r="H182" s="37" t="n">
        <v>3.6</v>
      </c>
      <c r="I182" s="37" t="s">
        <v>185</v>
      </c>
      <c r="J182" s="37" t="s">
        <v>185</v>
      </c>
      <c r="K182" s="37" t="s">
        <v>185</v>
      </c>
      <c r="L182" s="37" t="s">
        <v>185</v>
      </c>
      <c r="M182" s="37" t="n">
        <v>17</v>
      </c>
      <c r="N182" s="37" t="s">
        <v>1961</v>
      </c>
      <c r="O182" s="37" t="n">
        <f aca="false">IF(C182="","",YEAR(C182))</f>
        <v>2025</v>
      </c>
      <c r="P182" s="37" t="str">
        <f aca="false">IFERROR(VLOOKUP(A182,Employees!$A$2:$I$1501,9,FALSE()),"Unknown")</f>
        <v>Operations</v>
      </c>
      <c r="Q182" s="37" t="str">
        <f aca="false">IF(H182&lt;12,"&lt;1 yr",IF(H182&lt;36,"1-3 yrs",IF(H182&lt;60,"3-5 yrs","5+ yrs")))</f>
        <v>&lt;1 yr</v>
      </c>
    </row>
    <row r="183" customFormat="false" ht="15" hidden="false" customHeight="false" outlineLevel="0" collapsed="false">
      <c r="A183" s="37" t="s">
        <v>683</v>
      </c>
      <c r="B183" s="38" t="n">
        <v>46167</v>
      </c>
      <c r="C183" s="38" t="n">
        <v>46257</v>
      </c>
      <c r="D183" s="37" t="s">
        <v>133</v>
      </c>
      <c r="E183" s="37" t="s">
        <v>149</v>
      </c>
      <c r="F183" s="37" t="n">
        <v>90</v>
      </c>
      <c r="G183" s="37" t="n">
        <v>0</v>
      </c>
      <c r="H183" s="37" t="n">
        <v>10.8</v>
      </c>
      <c r="I183" s="37" t="s">
        <v>185</v>
      </c>
      <c r="J183" s="37" t="s">
        <v>185</v>
      </c>
      <c r="K183" s="37" t="s">
        <v>187</v>
      </c>
      <c r="L183" s="37" t="s">
        <v>187</v>
      </c>
      <c r="M183" s="37" t="n">
        <v>42</v>
      </c>
      <c r="N183" s="37" t="s">
        <v>1962</v>
      </c>
      <c r="O183" s="37" t="n">
        <f aca="false">IF(C183="","",YEAR(C183))</f>
        <v>2026</v>
      </c>
      <c r="P183" s="37" t="str">
        <f aca="false">IFERROR(VLOOKUP(A183,Employees!$A$2:$I$1501,9,FALSE()),"Unknown")</f>
        <v>Engineering</v>
      </c>
      <c r="Q183" s="37" t="str">
        <f aca="false">IF(H183&lt;12,"&lt;1 yr",IF(H183&lt;36,"1-3 yrs",IF(H183&lt;60,"3-5 yrs","5+ yrs")))</f>
        <v>&lt;1 yr</v>
      </c>
    </row>
    <row r="184" customFormat="false" ht="15" hidden="false" customHeight="false" outlineLevel="0" collapsed="false">
      <c r="A184" s="37" t="s">
        <v>959</v>
      </c>
      <c r="B184" s="38" t="n">
        <v>45783</v>
      </c>
      <c r="C184" s="38" t="n">
        <v>45873</v>
      </c>
      <c r="D184" s="37" t="s">
        <v>133</v>
      </c>
      <c r="E184" s="37" t="s">
        <v>144</v>
      </c>
      <c r="F184" s="37" t="n">
        <v>90</v>
      </c>
      <c r="G184" s="37" t="n">
        <v>45</v>
      </c>
      <c r="H184" s="37" t="n">
        <v>34.9</v>
      </c>
      <c r="I184" s="37" t="s">
        <v>187</v>
      </c>
      <c r="J184" s="37" t="s">
        <v>185</v>
      </c>
      <c r="K184" s="37" t="s">
        <v>187</v>
      </c>
      <c r="L184" s="37" t="s">
        <v>185</v>
      </c>
      <c r="M184" s="37" t="n">
        <v>37</v>
      </c>
      <c r="N184" s="37" t="s">
        <v>1959</v>
      </c>
      <c r="O184" s="37" t="n">
        <f aca="false">IF(C184="","",YEAR(C184))</f>
        <v>2025</v>
      </c>
      <c r="P184" s="37" t="str">
        <f aca="false">IFERROR(VLOOKUP(A184,Employees!$A$2:$I$1501,9,FALSE()),"Unknown")</f>
        <v>Sales</v>
      </c>
      <c r="Q184" s="37" t="str">
        <f aca="false">IF(H184&lt;12,"&lt;1 yr",IF(H184&lt;36,"1-3 yrs",IF(H184&lt;60,"3-5 yrs","5+ yrs")))</f>
        <v>1-3 yrs</v>
      </c>
    </row>
    <row r="185" customFormat="false" ht="15" hidden="false" customHeight="false" outlineLevel="0" collapsed="false">
      <c r="A185" s="37" t="s">
        <v>1589</v>
      </c>
      <c r="B185" s="38" t="n">
        <v>46070</v>
      </c>
      <c r="C185" s="38" t="n">
        <v>46130</v>
      </c>
      <c r="D185" s="37" t="s">
        <v>133</v>
      </c>
      <c r="E185" s="37" t="s">
        <v>143</v>
      </c>
      <c r="F185" s="37" t="n">
        <v>60</v>
      </c>
      <c r="G185" s="37" t="n">
        <v>60</v>
      </c>
      <c r="H185" s="37" t="n">
        <v>5</v>
      </c>
      <c r="I185" s="37" t="s">
        <v>187</v>
      </c>
      <c r="J185" s="37" t="s">
        <v>185</v>
      </c>
      <c r="K185" s="37" t="s">
        <v>187</v>
      </c>
      <c r="L185" s="37" t="s">
        <v>185</v>
      </c>
      <c r="M185" s="37" t="n">
        <v>48</v>
      </c>
      <c r="N185" s="37" t="s">
        <v>1962</v>
      </c>
      <c r="O185" s="37" t="n">
        <f aca="false">IF(C185="","",YEAR(C185))</f>
        <v>2026</v>
      </c>
      <c r="P185" s="37" t="str">
        <f aca="false">IFERROR(VLOOKUP(A185,Employees!$A$2:$I$1501,9,FALSE()),"Unknown")</f>
        <v>Engineering</v>
      </c>
      <c r="Q185" s="37" t="str">
        <f aca="false">IF(H185&lt;12,"&lt;1 yr",IF(H185&lt;36,"1-3 yrs",IF(H185&lt;60,"3-5 yrs","5+ yrs")))</f>
        <v>&lt;1 yr</v>
      </c>
    </row>
    <row r="186" customFormat="false" ht="15" hidden="false" customHeight="false" outlineLevel="0" collapsed="false">
      <c r="A186" s="37" t="s">
        <v>1597</v>
      </c>
      <c r="B186" s="38" t="n">
        <v>45595</v>
      </c>
      <c r="C186" s="38" t="n">
        <v>45655</v>
      </c>
      <c r="D186" s="37" t="s">
        <v>133</v>
      </c>
      <c r="E186" s="37" t="s">
        <v>155</v>
      </c>
      <c r="F186" s="37" t="n">
        <v>60</v>
      </c>
      <c r="G186" s="37" t="n">
        <v>0</v>
      </c>
      <c r="H186" s="37" t="n">
        <v>120.1</v>
      </c>
      <c r="I186" s="37" t="s">
        <v>187</v>
      </c>
      <c r="J186" s="37" t="s">
        <v>187</v>
      </c>
      <c r="K186" s="37" t="s">
        <v>185</v>
      </c>
      <c r="L186" s="37" t="s">
        <v>185</v>
      </c>
      <c r="M186" s="37" t="n">
        <v>103</v>
      </c>
      <c r="N186" s="37" t="s">
        <v>1961</v>
      </c>
      <c r="O186" s="37" t="n">
        <f aca="false">IF(C186="","",YEAR(C186))</f>
        <v>2024</v>
      </c>
      <c r="P186" s="37" t="str">
        <f aca="false">IFERROR(VLOOKUP(A186,Employees!$A$2:$I$1501,9,FALSE()),"Unknown")</f>
        <v>Engineering</v>
      </c>
      <c r="Q186" s="37" t="str">
        <f aca="false">IF(H186&lt;12,"&lt;1 yr",IF(H186&lt;36,"1-3 yrs",IF(H186&lt;60,"3-5 yrs","5+ yrs")))</f>
        <v>5+ yrs</v>
      </c>
    </row>
    <row r="187" customFormat="false" ht="15" hidden="false" customHeight="false" outlineLevel="0" collapsed="false">
      <c r="A187" s="37" t="s">
        <v>1598</v>
      </c>
      <c r="B187" s="38" t="n">
        <v>45789</v>
      </c>
      <c r="C187" s="38" t="n">
        <v>45819</v>
      </c>
      <c r="D187" s="37" t="s">
        <v>133</v>
      </c>
      <c r="E187" s="37" t="s">
        <v>148</v>
      </c>
      <c r="F187" s="37" t="n">
        <v>30</v>
      </c>
      <c r="G187" s="37" t="n">
        <v>30</v>
      </c>
      <c r="H187" s="37" t="n">
        <v>3.5</v>
      </c>
      <c r="I187" s="37" t="s">
        <v>187</v>
      </c>
      <c r="J187" s="37" t="s">
        <v>185</v>
      </c>
      <c r="K187" s="37" t="s">
        <v>187</v>
      </c>
      <c r="L187" s="37" t="s">
        <v>185</v>
      </c>
      <c r="M187" s="37" t="n">
        <v>25</v>
      </c>
      <c r="N187" s="37" t="s">
        <v>1959</v>
      </c>
      <c r="O187" s="37" t="n">
        <f aca="false">IF(C187="","",YEAR(C187))</f>
        <v>2025</v>
      </c>
      <c r="P187" s="37" t="str">
        <f aca="false">IFERROR(VLOOKUP(A187,Employees!$A$2:$I$1501,9,FALSE()),"Unknown")</f>
        <v>Sales</v>
      </c>
      <c r="Q187" s="37" t="str">
        <f aca="false">IF(H187&lt;12,"&lt;1 yr",IF(H187&lt;36,"1-3 yrs",IF(H187&lt;60,"3-5 yrs","5+ yrs")))</f>
        <v>&lt;1 yr</v>
      </c>
    </row>
    <row r="188" customFormat="false" ht="15" hidden="false" customHeight="false" outlineLevel="0" collapsed="false">
      <c r="A188" s="37" t="s">
        <v>1599</v>
      </c>
      <c r="B188" s="38" t="n">
        <v>46070</v>
      </c>
      <c r="C188" s="38" t="n">
        <v>46130</v>
      </c>
      <c r="D188" s="37" t="s">
        <v>133</v>
      </c>
      <c r="E188" s="37" t="s">
        <v>146</v>
      </c>
      <c r="F188" s="37" t="n">
        <v>60</v>
      </c>
      <c r="G188" s="37" t="n">
        <v>60</v>
      </c>
      <c r="H188" s="37" t="n">
        <v>51.5</v>
      </c>
      <c r="I188" s="37" t="s">
        <v>187</v>
      </c>
      <c r="J188" s="37" t="s">
        <v>185</v>
      </c>
      <c r="K188" s="37" t="s">
        <v>187</v>
      </c>
      <c r="L188" s="37" t="s">
        <v>185</v>
      </c>
      <c r="M188" s="37" t="n">
        <v>25</v>
      </c>
      <c r="N188" s="37" t="s">
        <v>1962</v>
      </c>
      <c r="O188" s="37" t="n">
        <f aca="false">IF(C188="","",YEAR(C188))</f>
        <v>2026</v>
      </c>
      <c r="P188" s="37" t="str">
        <f aca="false">IFERROR(VLOOKUP(A188,Employees!$A$2:$I$1501,9,FALSE()),"Unknown")</f>
        <v>Engineering</v>
      </c>
      <c r="Q188" s="37" t="str">
        <f aca="false">IF(H188&lt;12,"&lt;1 yr",IF(H188&lt;36,"1-3 yrs",IF(H188&lt;60,"3-5 yrs","5+ yrs")))</f>
        <v>3-5 yrs</v>
      </c>
    </row>
    <row r="189" customFormat="false" ht="15" hidden="false" customHeight="false" outlineLevel="0" collapsed="false">
      <c r="A189" s="37" t="s">
        <v>1605</v>
      </c>
      <c r="B189" s="38" t="n">
        <v>46196</v>
      </c>
      <c r="C189" s="38" t="n">
        <v>46256</v>
      </c>
      <c r="D189" s="37" t="s">
        <v>133</v>
      </c>
      <c r="E189" s="37" t="s">
        <v>143</v>
      </c>
      <c r="F189" s="37" t="n">
        <v>60</v>
      </c>
      <c r="G189" s="37" t="n">
        <v>60</v>
      </c>
      <c r="H189" s="37" t="n">
        <v>28.7</v>
      </c>
      <c r="I189" s="37" t="s">
        <v>185</v>
      </c>
      <c r="J189" s="37" t="s">
        <v>185</v>
      </c>
      <c r="K189" s="37" t="s">
        <v>187</v>
      </c>
      <c r="L189" s="37" t="s">
        <v>185</v>
      </c>
      <c r="M189" s="37" t="n">
        <v>31</v>
      </c>
      <c r="N189" s="37" t="s">
        <v>1963</v>
      </c>
      <c r="O189" s="37" t="n">
        <f aca="false">IF(C189="","",YEAR(C189))</f>
        <v>2026</v>
      </c>
      <c r="P189" s="37" t="str">
        <f aca="false">IFERROR(VLOOKUP(A189,Employees!$A$2:$I$1501,9,FALSE()),"Unknown")</f>
        <v>Operations</v>
      </c>
      <c r="Q189" s="37" t="str">
        <f aca="false">IF(H189&lt;12,"&lt;1 yr",IF(H189&lt;36,"1-3 yrs",IF(H189&lt;60,"3-5 yrs","5+ yrs")))</f>
        <v>1-3 yrs</v>
      </c>
    </row>
    <row r="190" customFormat="false" ht="15" hidden="false" customHeight="false" outlineLevel="0" collapsed="false">
      <c r="A190" s="37" t="s">
        <v>1611</v>
      </c>
      <c r="B190" s="38" t="n">
        <v>45700</v>
      </c>
      <c r="C190" s="38" t="n">
        <v>45730</v>
      </c>
      <c r="D190" s="37" t="s">
        <v>133</v>
      </c>
      <c r="E190" s="37" t="s">
        <v>145</v>
      </c>
      <c r="F190" s="37" t="n">
        <v>30</v>
      </c>
      <c r="G190" s="37" t="n">
        <v>15</v>
      </c>
      <c r="H190" s="37" t="n">
        <v>3.2</v>
      </c>
      <c r="I190" s="37" t="s">
        <v>187</v>
      </c>
      <c r="J190" s="37" t="s">
        <v>185</v>
      </c>
      <c r="K190" s="37" t="s">
        <v>187</v>
      </c>
      <c r="L190" s="37" t="s">
        <v>185</v>
      </c>
      <c r="M190" s="37" t="n">
        <v>15</v>
      </c>
      <c r="N190" s="37" t="s">
        <v>1961</v>
      </c>
      <c r="O190" s="37" t="n">
        <f aca="false">IF(C190="","",YEAR(C190))</f>
        <v>2025</v>
      </c>
      <c r="P190" s="37" t="str">
        <f aca="false">IFERROR(VLOOKUP(A190,Employees!$A$2:$I$1501,9,FALSE()),"Unknown")</f>
        <v>Marketing</v>
      </c>
      <c r="Q190" s="37" t="str">
        <f aca="false">IF(H190&lt;12,"&lt;1 yr",IF(H190&lt;36,"1-3 yrs",IF(H190&lt;60,"3-5 yrs","5+ yrs")))</f>
        <v>&lt;1 yr</v>
      </c>
    </row>
    <row r="191" customFormat="false" ht="15" hidden="false" customHeight="false" outlineLevel="0" collapsed="false">
      <c r="A191" s="37" t="s">
        <v>1612</v>
      </c>
      <c r="B191" s="38" t="n">
        <v>43714</v>
      </c>
      <c r="C191" s="38" t="n">
        <v>43774</v>
      </c>
      <c r="D191" s="37" t="s">
        <v>133</v>
      </c>
      <c r="E191" s="37" t="s">
        <v>144</v>
      </c>
      <c r="F191" s="37" t="n">
        <v>60</v>
      </c>
      <c r="G191" s="37" t="n">
        <v>30</v>
      </c>
      <c r="H191" s="37" t="n">
        <v>3.6</v>
      </c>
      <c r="I191" s="37" t="s">
        <v>185</v>
      </c>
      <c r="J191" s="37" t="s">
        <v>187</v>
      </c>
      <c r="K191" s="37" t="s">
        <v>187</v>
      </c>
      <c r="L191" s="37" t="s">
        <v>185</v>
      </c>
      <c r="M191" s="37" t="n">
        <v>32</v>
      </c>
      <c r="N191" s="37" t="s">
        <v>1961</v>
      </c>
      <c r="O191" s="37" t="n">
        <f aca="false">IF(C191="","",YEAR(C191))</f>
        <v>2019</v>
      </c>
      <c r="P191" s="37" t="str">
        <f aca="false">IFERROR(VLOOKUP(A191,Employees!$A$2:$I$1501,9,FALSE()),"Unknown")</f>
        <v>Engineering</v>
      </c>
      <c r="Q191" s="37" t="str">
        <f aca="false">IF(H191&lt;12,"&lt;1 yr",IF(H191&lt;36,"1-3 yrs",IF(H191&lt;60,"3-5 yrs","5+ yrs")))</f>
        <v>&lt;1 yr</v>
      </c>
    </row>
    <row r="192" customFormat="false" ht="15" hidden="false" customHeight="false" outlineLevel="0" collapsed="false">
      <c r="A192" s="37" t="s">
        <v>1107</v>
      </c>
      <c r="B192" s="38" t="n">
        <v>46036</v>
      </c>
      <c r="C192" s="38" t="n">
        <v>46126</v>
      </c>
      <c r="D192" s="37" t="s">
        <v>133</v>
      </c>
      <c r="E192" s="37" t="s">
        <v>151</v>
      </c>
      <c r="F192" s="37" t="n">
        <v>90</v>
      </c>
      <c r="G192" s="37" t="n">
        <v>27</v>
      </c>
      <c r="H192" s="37" t="n">
        <v>17.1</v>
      </c>
      <c r="I192" s="37" t="s">
        <v>185</v>
      </c>
      <c r="J192" s="37" t="s">
        <v>185</v>
      </c>
      <c r="K192" s="37" t="s">
        <v>187</v>
      </c>
      <c r="L192" s="37" t="s">
        <v>185</v>
      </c>
      <c r="M192" s="37" t="n">
        <v>21</v>
      </c>
      <c r="N192" s="37" t="s">
        <v>1961</v>
      </c>
      <c r="O192" s="37" t="n">
        <f aca="false">IF(C192="","",YEAR(C192))</f>
        <v>2026</v>
      </c>
      <c r="P192" s="37" t="str">
        <f aca="false">IFERROR(VLOOKUP(A192,Employees!$A$2:$I$1501,9,FALSE()),"Unknown")</f>
        <v>Data &amp; AI</v>
      </c>
      <c r="Q192" s="37" t="str">
        <f aca="false">IF(H192&lt;12,"&lt;1 yr",IF(H192&lt;36,"1-3 yrs",IF(H192&lt;60,"3-5 yrs","5+ yrs")))</f>
        <v>1-3 yrs</v>
      </c>
    </row>
    <row r="193" customFormat="false" ht="15" hidden="false" customHeight="false" outlineLevel="0" collapsed="false">
      <c r="A193" s="37" t="s">
        <v>1614</v>
      </c>
      <c r="B193" s="38"/>
      <c r="C193" s="38" t="n">
        <v>46210</v>
      </c>
      <c r="D193" s="37" t="s">
        <v>134</v>
      </c>
      <c r="E193" s="37" t="s">
        <v>152</v>
      </c>
      <c r="F193" s="37" t="n">
        <v>60</v>
      </c>
      <c r="G193" s="37" t="n">
        <v>0</v>
      </c>
      <c r="H193" s="37" t="n">
        <v>14.7</v>
      </c>
      <c r="I193" s="37" t="s">
        <v>187</v>
      </c>
      <c r="J193" s="37" t="s">
        <v>185</v>
      </c>
      <c r="K193" s="37" t="s">
        <v>187</v>
      </c>
      <c r="L193" s="37" t="s">
        <v>187</v>
      </c>
      <c r="M193" s="37" t="n">
        <v>33</v>
      </c>
      <c r="N193" s="37"/>
      <c r="O193" s="37" t="n">
        <f aca="false">IF(C193="","",YEAR(C193))</f>
        <v>2026</v>
      </c>
      <c r="P193" s="37" t="str">
        <f aca="false">IFERROR(VLOOKUP(A193,Employees!$A$2:$I$1501,9,FALSE()),"Unknown")</f>
        <v>Finance</v>
      </c>
      <c r="Q193" s="37" t="str">
        <f aca="false">IF(H193&lt;12,"&lt;1 yr",IF(H193&lt;36,"1-3 yrs",IF(H193&lt;60,"3-5 yrs","5+ yrs")))</f>
        <v>1-3 yrs</v>
      </c>
    </row>
    <row r="194" customFormat="false" ht="15" hidden="false" customHeight="false" outlineLevel="0" collapsed="false">
      <c r="A194" s="37" t="s">
        <v>1624</v>
      </c>
      <c r="B194" s="38" t="n">
        <v>45422</v>
      </c>
      <c r="C194" s="38" t="n">
        <v>45482</v>
      </c>
      <c r="D194" s="37" t="s">
        <v>133</v>
      </c>
      <c r="E194" s="37" t="s">
        <v>151</v>
      </c>
      <c r="F194" s="37" t="n">
        <v>60</v>
      </c>
      <c r="G194" s="37" t="n">
        <v>30</v>
      </c>
      <c r="H194" s="37" t="n">
        <v>102.2</v>
      </c>
      <c r="I194" s="37" t="s">
        <v>187</v>
      </c>
      <c r="J194" s="37" t="s">
        <v>187</v>
      </c>
      <c r="K194" s="37" t="s">
        <v>187</v>
      </c>
      <c r="L194" s="37" t="s">
        <v>187</v>
      </c>
      <c r="M194" s="37" t="n">
        <v>26</v>
      </c>
      <c r="N194" s="37" t="s">
        <v>1963</v>
      </c>
      <c r="O194" s="37" t="n">
        <f aca="false">IF(C194="","",YEAR(C194))</f>
        <v>2024</v>
      </c>
      <c r="P194" s="37" t="str">
        <f aca="false">IFERROR(VLOOKUP(A194,Employees!$A$2:$I$1501,9,FALSE()),"Unknown")</f>
        <v>Engineering</v>
      </c>
      <c r="Q194" s="37" t="str">
        <f aca="false">IF(H194&lt;12,"&lt;1 yr",IF(H194&lt;36,"1-3 yrs",IF(H194&lt;60,"3-5 yrs","5+ yrs")))</f>
        <v>5+ yrs</v>
      </c>
    </row>
    <row r="195" customFormat="false" ht="15" hidden="false" customHeight="false" outlineLevel="0" collapsed="false">
      <c r="A195" s="37" t="s">
        <v>1626</v>
      </c>
      <c r="B195" s="38" t="n">
        <v>46245</v>
      </c>
      <c r="C195" s="38" t="n">
        <v>46275</v>
      </c>
      <c r="D195" s="37" t="s">
        <v>133</v>
      </c>
      <c r="E195" s="37" t="s">
        <v>143</v>
      </c>
      <c r="F195" s="37" t="n">
        <v>30</v>
      </c>
      <c r="G195" s="37" t="n">
        <v>15</v>
      </c>
      <c r="H195" s="37" t="n">
        <v>0.7</v>
      </c>
      <c r="I195" s="37" t="s">
        <v>187</v>
      </c>
      <c r="J195" s="37" t="s">
        <v>187</v>
      </c>
      <c r="K195" s="37" t="s">
        <v>187</v>
      </c>
      <c r="L195" s="37" t="s">
        <v>185</v>
      </c>
      <c r="M195" s="37" t="n">
        <v>29</v>
      </c>
      <c r="N195" s="37" t="s">
        <v>1959</v>
      </c>
      <c r="O195" s="37" t="n">
        <f aca="false">IF(C195="","",YEAR(C195))</f>
        <v>2026</v>
      </c>
      <c r="P195" s="37" t="str">
        <f aca="false">IFERROR(VLOOKUP(A195,Employees!$A$2:$I$1501,9,FALSE()),"Unknown")</f>
        <v>Marketing</v>
      </c>
      <c r="Q195" s="37" t="str">
        <f aca="false">IF(H195&lt;12,"&lt;1 yr",IF(H195&lt;36,"1-3 yrs",IF(H195&lt;60,"3-5 yrs","5+ yrs")))</f>
        <v>&lt;1 yr</v>
      </c>
    </row>
    <row r="196" customFormat="false" ht="15" hidden="false" customHeight="false" outlineLevel="0" collapsed="false">
      <c r="A196" s="37" t="s">
        <v>1634</v>
      </c>
      <c r="B196" s="38"/>
      <c r="C196" s="38" t="n">
        <v>44806</v>
      </c>
      <c r="D196" s="37" t="s">
        <v>134</v>
      </c>
      <c r="E196" s="37" t="s">
        <v>152</v>
      </c>
      <c r="F196" s="37" t="n">
        <v>60</v>
      </c>
      <c r="G196" s="37" t="n">
        <v>0</v>
      </c>
      <c r="H196" s="37" t="n">
        <v>4.1</v>
      </c>
      <c r="I196" s="37" t="s">
        <v>187</v>
      </c>
      <c r="J196" s="37" t="s">
        <v>185</v>
      </c>
      <c r="K196" s="37" t="s">
        <v>187</v>
      </c>
      <c r="L196" s="37" t="s">
        <v>187</v>
      </c>
      <c r="M196" s="37" t="n">
        <v>71</v>
      </c>
      <c r="N196" s="37"/>
      <c r="O196" s="37" t="n">
        <f aca="false">IF(C196="","",YEAR(C196))</f>
        <v>2022</v>
      </c>
      <c r="P196" s="37" t="str">
        <f aca="false">IFERROR(VLOOKUP(A196,Employees!$A$2:$I$1501,9,FALSE()),"Unknown")</f>
        <v>Data &amp; AI</v>
      </c>
      <c r="Q196" s="37" t="str">
        <f aca="false">IF(H196&lt;12,"&lt;1 yr",IF(H196&lt;36,"1-3 yrs",IF(H196&lt;60,"3-5 yrs","5+ yrs")))</f>
        <v>&lt;1 yr</v>
      </c>
    </row>
    <row r="197" customFormat="false" ht="15" hidden="false" customHeight="false" outlineLevel="0" collapsed="false">
      <c r="A197" s="37" t="s">
        <v>765</v>
      </c>
      <c r="B197" s="38" t="n">
        <v>45712</v>
      </c>
      <c r="C197" s="38" t="n">
        <v>45802</v>
      </c>
      <c r="D197" s="37" t="s">
        <v>133</v>
      </c>
      <c r="E197" s="37" t="s">
        <v>143</v>
      </c>
      <c r="F197" s="37" t="n">
        <v>90</v>
      </c>
      <c r="G197" s="37" t="n">
        <v>90</v>
      </c>
      <c r="H197" s="37" t="n">
        <v>11.1</v>
      </c>
      <c r="I197" s="37" t="s">
        <v>187</v>
      </c>
      <c r="J197" s="37" t="s">
        <v>185</v>
      </c>
      <c r="K197" s="37" t="s">
        <v>187</v>
      </c>
      <c r="L197" s="37" t="s">
        <v>187</v>
      </c>
      <c r="M197" s="37" t="n">
        <v>39</v>
      </c>
      <c r="N197" s="37" t="s">
        <v>1959</v>
      </c>
      <c r="O197" s="37" t="n">
        <f aca="false">IF(C197="","",YEAR(C197))</f>
        <v>2025</v>
      </c>
      <c r="P197" s="37" t="str">
        <f aca="false">IFERROR(VLOOKUP(A197,Employees!$A$2:$I$1501,9,FALSE()),"Unknown")</f>
        <v>Customer Support</v>
      </c>
      <c r="Q197" s="37" t="str">
        <f aca="false">IF(H197&lt;12,"&lt;1 yr",IF(H197&lt;36,"1-3 yrs",IF(H197&lt;60,"3-5 yrs","5+ yrs")))</f>
        <v>&lt;1 yr</v>
      </c>
    </row>
    <row r="198" customFormat="false" ht="15" hidden="false" customHeight="false" outlineLevel="0" collapsed="false">
      <c r="A198" s="37" t="s">
        <v>1135</v>
      </c>
      <c r="B198" s="38"/>
      <c r="C198" s="38" t="n">
        <v>46207</v>
      </c>
      <c r="D198" s="37" t="s">
        <v>134</v>
      </c>
      <c r="E198" s="37" t="s">
        <v>150</v>
      </c>
      <c r="F198" s="37" t="n">
        <v>90</v>
      </c>
      <c r="G198" s="37" t="n">
        <v>0</v>
      </c>
      <c r="H198" s="37" t="n">
        <v>38.2</v>
      </c>
      <c r="I198" s="37" t="s">
        <v>187</v>
      </c>
      <c r="J198" s="37" t="s">
        <v>185</v>
      </c>
      <c r="K198" s="37" t="s">
        <v>187</v>
      </c>
      <c r="L198" s="37" t="s">
        <v>187</v>
      </c>
      <c r="M198" s="37" t="n">
        <v>47</v>
      </c>
      <c r="N198" s="37"/>
      <c r="O198" s="37" t="n">
        <f aca="false">IF(C198="","",YEAR(C198))</f>
        <v>2026</v>
      </c>
      <c r="P198" s="37" t="str">
        <f aca="false">IFERROR(VLOOKUP(A198,Employees!$A$2:$I$1501,9,FALSE()),"Unknown")</f>
        <v>Sales</v>
      </c>
      <c r="Q198" s="37" t="str">
        <f aca="false">IF(H198&lt;12,"&lt;1 yr",IF(H198&lt;36,"1-3 yrs",IF(H198&lt;60,"3-5 yrs","5+ yrs")))</f>
        <v>3-5 yrs</v>
      </c>
    </row>
    <row r="199" customFormat="false" ht="15" hidden="false" customHeight="false" outlineLevel="0" collapsed="false">
      <c r="A199" s="37" t="s">
        <v>1643</v>
      </c>
      <c r="B199" s="38" t="n">
        <v>46162</v>
      </c>
      <c r="C199" s="38" t="n">
        <v>46192</v>
      </c>
      <c r="D199" s="37" t="s">
        <v>133</v>
      </c>
      <c r="E199" s="37" t="s">
        <v>147</v>
      </c>
      <c r="F199" s="37" t="n">
        <v>30</v>
      </c>
      <c r="G199" s="37" t="n">
        <v>0</v>
      </c>
      <c r="H199" s="37" t="n">
        <v>16.2</v>
      </c>
      <c r="I199" s="37" t="s">
        <v>187</v>
      </c>
      <c r="J199" s="37" t="s">
        <v>185</v>
      </c>
      <c r="K199" s="37" t="s">
        <v>187</v>
      </c>
      <c r="L199" s="37" t="s">
        <v>185</v>
      </c>
      <c r="M199" s="37" t="n">
        <v>10</v>
      </c>
      <c r="N199" s="37" t="s">
        <v>1960</v>
      </c>
      <c r="O199" s="37" t="n">
        <f aca="false">IF(C199="","",YEAR(C199))</f>
        <v>2026</v>
      </c>
      <c r="P199" s="37" t="str">
        <f aca="false">IFERROR(VLOOKUP(A199,Employees!$A$2:$I$1501,9,FALSE()),"Unknown")</f>
        <v>Marketing</v>
      </c>
      <c r="Q199" s="37" t="str">
        <f aca="false">IF(H199&lt;12,"&lt;1 yr",IF(H199&lt;36,"1-3 yrs",IF(H199&lt;60,"3-5 yrs","5+ yrs")))</f>
        <v>1-3 yrs</v>
      </c>
    </row>
    <row r="200" customFormat="false" ht="15" hidden="false" customHeight="false" outlineLevel="0" collapsed="false">
      <c r="A200" s="37" t="s">
        <v>1645</v>
      </c>
      <c r="B200" s="38"/>
      <c r="C200" s="38" t="n">
        <v>44577</v>
      </c>
      <c r="D200" s="37" t="s">
        <v>134</v>
      </c>
      <c r="E200" s="37" t="s">
        <v>154</v>
      </c>
      <c r="F200" s="37" t="n">
        <v>60</v>
      </c>
      <c r="G200" s="37" t="n">
        <v>0</v>
      </c>
      <c r="H200" s="37" t="n">
        <v>3.3</v>
      </c>
      <c r="I200" s="37" t="s">
        <v>187</v>
      </c>
      <c r="J200" s="37" t="s">
        <v>187</v>
      </c>
      <c r="K200" s="37" t="s">
        <v>187</v>
      </c>
      <c r="L200" s="37" t="s">
        <v>187</v>
      </c>
      <c r="M200" s="37" t="n">
        <v>54</v>
      </c>
      <c r="N200" s="37"/>
      <c r="O200" s="37" t="n">
        <f aca="false">IF(C200="","",YEAR(C200))</f>
        <v>2022</v>
      </c>
      <c r="P200" s="37" t="str">
        <f aca="false">IFERROR(VLOOKUP(A200,Employees!$A$2:$I$1501,9,FALSE()),"Unknown")</f>
        <v>Legal &amp; Compliance</v>
      </c>
      <c r="Q200" s="37" t="str">
        <f aca="false">IF(H200&lt;12,"&lt;1 yr",IF(H200&lt;36,"1-3 yrs",IF(H200&lt;60,"3-5 yrs","5+ yrs")))</f>
        <v>&lt;1 yr</v>
      </c>
    </row>
    <row r="201" customFormat="false" ht="15" hidden="false" customHeight="false" outlineLevel="0" collapsed="false">
      <c r="A201" s="37" t="s">
        <v>1647</v>
      </c>
      <c r="B201" s="38" t="n">
        <v>45808</v>
      </c>
      <c r="C201" s="38" t="n">
        <v>45838</v>
      </c>
      <c r="D201" s="37" t="s">
        <v>133</v>
      </c>
      <c r="E201" s="37" t="s">
        <v>146</v>
      </c>
      <c r="F201" s="37" t="n">
        <v>30</v>
      </c>
      <c r="G201" s="37" t="n">
        <v>30</v>
      </c>
      <c r="H201" s="37" t="n">
        <v>84</v>
      </c>
      <c r="I201" s="37" t="s">
        <v>187</v>
      </c>
      <c r="J201" s="37" t="s">
        <v>185</v>
      </c>
      <c r="K201" s="37" t="s">
        <v>187</v>
      </c>
      <c r="L201" s="37" t="s">
        <v>185</v>
      </c>
      <c r="M201" s="37" t="n">
        <v>47</v>
      </c>
      <c r="N201" s="37" t="s">
        <v>1960</v>
      </c>
      <c r="O201" s="37" t="n">
        <f aca="false">IF(C201="","",YEAR(C201))</f>
        <v>2025</v>
      </c>
      <c r="P201" s="37" t="str">
        <f aca="false">IFERROR(VLOOKUP(A201,Employees!$A$2:$I$1501,9,FALSE()),"Unknown")</f>
        <v>Customer Support</v>
      </c>
      <c r="Q201" s="37" t="str">
        <f aca="false">IF(H201&lt;12,"&lt;1 yr",IF(H201&lt;36,"1-3 yrs",IF(H201&lt;60,"3-5 yrs","5+ yrs")))</f>
        <v>5+ yrs</v>
      </c>
    </row>
    <row r="202" customFormat="false" ht="15" hidden="false" customHeight="false" outlineLevel="0" collapsed="false">
      <c r="A202" s="37" t="s">
        <v>813</v>
      </c>
      <c r="B202" s="38" t="n">
        <v>44630</v>
      </c>
      <c r="C202" s="38" t="n">
        <v>44720</v>
      </c>
      <c r="D202" s="37" t="s">
        <v>133</v>
      </c>
      <c r="E202" s="37" t="s">
        <v>144</v>
      </c>
      <c r="F202" s="37" t="n">
        <v>90</v>
      </c>
      <c r="G202" s="37" t="n">
        <v>90</v>
      </c>
      <c r="H202" s="37" t="n">
        <v>28.8</v>
      </c>
      <c r="I202" s="37" t="s">
        <v>185</v>
      </c>
      <c r="J202" s="37" t="s">
        <v>187</v>
      </c>
      <c r="K202" s="37" t="s">
        <v>187</v>
      </c>
      <c r="L202" s="37" t="s">
        <v>187</v>
      </c>
      <c r="M202" s="37" t="n">
        <v>54</v>
      </c>
      <c r="N202" s="37" t="s">
        <v>1963</v>
      </c>
      <c r="O202" s="37" t="n">
        <f aca="false">IF(C202="","",YEAR(C202))</f>
        <v>2022</v>
      </c>
      <c r="P202" s="37" t="str">
        <f aca="false">IFERROR(VLOOKUP(A202,Employees!$A$2:$I$1501,9,FALSE()),"Unknown")</f>
        <v>Operations</v>
      </c>
      <c r="Q202" s="37" t="str">
        <f aca="false">IF(H202&lt;12,"&lt;1 yr",IF(H202&lt;36,"1-3 yrs",IF(H202&lt;60,"3-5 yrs","5+ yrs")))</f>
        <v>1-3 yrs</v>
      </c>
    </row>
    <row r="203" customFormat="false" ht="15" hidden="false" customHeight="false" outlineLevel="0" collapsed="false">
      <c r="A203" s="37" t="s">
        <v>1657</v>
      </c>
      <c r="B203" s="38" t="n">
        <v>44420</v>
      </c>
      <c r="C203" s="38" t="n">
        <v>44480</v>
      </c>
      <c r="D203" s="37" t="s">
        <v>133</v>
      </c>
      <c r="E203" s="37" t="s">
        <v>144</v>
      </c>
      <c r="F203" s="37" t="n">
        <v>60</v>
      </c>
      <c r="G203" s="37" t="n">
        <v>60</v>
      </c>
      <c r="H203" s="37" t="n">
        <v>6.8</v>
      </c>
      <c r="I203" s="37" t="s">
        <v>187</v>
      </c>
      <c r="J203" s="37" t="s">
        <v>185</v>
      </c>
      <c r="K203" s="37" t="s">
        <v>185</v>
      </c>
      <c r="L203" s="37" t="s">
        <v>185</v>
      </c>
      <c r="M203" s="37" t="n">
        <v>123</v>
      </c>
      <c r="N203" s="37" t="s">
        <v>1960</v>
      </c>
      <c r="O203" s="37" t="n">
        <f aca="false">IF(C203="","",YEAR(C203))</f>
        <v>2021</v>
      </c>
      <c r="P203" s="37" t="str">
        <f aca="false">IFERROR(VLOOKUP(A203,Employees!$A$2:$I$1501,9,FALSE()),"Unknown")</f>
        <v>Customer Support</v>
      </c>
      <c r="Q203" s="37" t="str">
        <f aca="false">IF(H203&lt;12,"&lt;1 yr",IF(H203&lt;36,"1-3 yrs",IF(H203&lt;60,"3-5 yrs","5+ yrs")))</f>
        <v>&lt;1 yr</v>
      </c>
    </row>
    <row r="204" customFormat="false" ht="15" hidden="false" customHeight="false" outlineLevel="0" collapsed="false">
      <c r="A204" s="37" t="s">
        <v>793</v>
      </c>
      <c r="B204" s="38"/>
      <c r="C204" s="38" t="n">
        <v>45280</v>
      </c>
      <c r="D204" s="37" t="s">
        <v>134</v>
      </c>
      <c r="E204" s="37" t="s">
        <v>156</v>
      </c>
      <c r="F204" s="37" t="n">
        <v>90</v>
      </c>
      <c r="G204" s="37" t="n">
        <v>0</v>
      </c>
      <c r="H204" s="37" t="n">
        <v>36.3</v>
      </c>
      <c r="I204" s="37" t="s">
        <v>187</v>
      </c>
      <c r="J204" s="37" t="s">
        <v>187</v>
      </c>
      <c r="K204" s="37" t="s">
        <v>187</v>
      </c>
      <c r="L204" s="37" t="s">
        <v>187</v>
      </c>
      <c r="M204" s="37" t="n">
        <v>32</v>
      </c>
      <c r="N204" s="37"/>
      <c r="O204" s="37" t="n">
        <f aca="false">IF(C204="","",YEAR(C204))</f>
        <v>2023</v>
      </c>
      <c r="P204" s="37" t="str">
        <f aca="false">IFERROR(VLOOKUP(A204,Employees!$A$2:$I$1501,9,FALSE()),"Unknown")</f>
        <v>Legal &amp; Compliance</v>
      </c>
      <c r="Q204" s="37" t="str">
        <f aca="false">IF(H204&lt;12,"&lt;1 yr",IF(H204&lt;36,"1-3 yrs",IF(H204&lt;60,"3-5 yrs","5+ yrs")))</f>
        <v>3-5 yrs</v>
      </c>
    </row>
    <row r="205" customFormat="false" ht="15" hidden="false" customHeight="false" outlineLevel="0" collapsed="false">
      <c r="A205" s="37" t="s">
        <v>1665</v>
      </c>
      <c r="B205" s="38" t="n">
        <v>45958</v>
      </c>
      <c r="C205" s="38" t="n">
        <v>46048</v>
      </c>
      <c r="D205" s="37" t="s">
        <v>133</v>
      </c>
      <c r="E205" s="37" t="s">
        <v>147</v>
      </c>
      <c r="F205" s="37" t="n">
        <v>90</v>
      </c>
      <c r="G205" s="37" t="n">
        <v>90</v>
      </c>
      <c r="H205" s="37" t="n">
        <v>28.8</v>
      </c>
      <c r="I205" s="37" t="s">
        <v>187</v>
      </c>
      <c r="J205" s="37" t="s">
        <v>185</v>
      </c>
      <c r="K205" s="37" t="s">
        <v>187</v>
      </c>
      <c r="L205" s="37" t="s">
        <v>185</v>
      </c>
      <c r="M205" s="37" t="n">
        <v>47</v>
      </c>
      <c r="N205" s="37" t="s">
        <v>1959</v>
      </c>
      <c r="O205" s="37" t="n">
        <f aca="false">IF(C205="","",YEAR(C205))</f>
        <v>2026</v>
      </c>
      <c r="P205" s="37" t="str">
        <f aca="false">IFERROR(VLOOKUP(A205,Employees!$A$2:$I$1501,9,FALSE()),"Unknown")</f>
        <v>Sales</v>
      </c>
      <c r="Q205" s="37" t="str">
        <f aca="false">IF(H205&lt;12,"&lt;1 yr",IF(H205&lt;36,"1-3 yrs",IF(H205&lt;60,"3-5 yrs","5+ yrs")))</f>
        <v>1-3 yrs</v>
      </c>
    </row>
    <row r="206" customFormat="false" ht="15" hidden="false" customHeight="false" outlineLevel="0" collapsed="false">
      <c r="A206" s="37" t="s">
        <v>1670</v>
      </c>
      <c r="B206" s="38" t="n">
        <v>46185</v>
      </c>
      <c r="C206" s="38" t="n">
        <v>46245</v>
      </c>
      <c r="D206" s="37" t="s">
        <v>133</v>
      </c>
      <c r="E206" s="37" t="s">
        <v>148</v>
      </c>
      <c r="F206" s="37" t="n">
        <v>60</v>
      </c>
      <c r="G206" s="37" t="n">
        <v>60</v>
      </c>
      <c r="H206" s="37" t="n">
        <v>59.9</v>
      </c>
      <c r="I206" s="37" t="s">
        <v>185</v>
      </c>
      <c r="J206" s="37" t="s">
        <v>185</v>
      </c>
      <c r="K206" s="37" t="s">
        <v>187</v>
      </c>
      <c r="L206" s="37" t="s">
        <v>187</v>
      </c>
      <c r="M206" s="37" t="n">
        <v>29</v>
      </c>
      <c r="N206" s="37" t="s">
        <v>1962</v>
      </c>
      <c r="O206" s="37" t="n">
        <f aca="false">IF(C206="","",YEAR(C206))</f>
        <v>2026</v>
      </c>
      <c r="P206" s="37" t="str">
        <f aca="false">IFERROR(VLOOKUP(A206,Employees!$A$2:$I$1501,9,FALSE()),"Unknown")</f>
        <v>Legal &amp; Compliance</v>
      </c>
      <c r="Q206" s="37" t="str">
        <f aca="false">IF(H206&lt;12,"&lt;1 yr",IF(H206&lt;36,"1-3 yrs",IF(H206&lt;60,"3-5 yrs","5+ yrs")))</f>
        <v>3-5 yrs</v>
      </c>
    </row>
    <row r="207" customFormat="false" ht="15" hidden="false" customHeight="false" outlineLevel="0" collapsed="false">
      <c r="A207" s="37" t="s">
        <v>1675</v>
      </c>
      <c r="B207" s="38" t="n">
        <v>43974</v>
      </c>
      <c r="C207" s="38" t="n">
        <v>44034</v>
      </c>
      <c r="D207" s="37" t="s">
        <v>133</v>
      </c>
      <c r="E207" s="37" t="s">
        <v>144</v>
      </c>
      <c r="F207" s="37" t="n">
        <v>60</v>
      </c>
      <c r="G207" s="37" t="n">
        <v>60</v>
      </c>
      <c r="H207" s="37" t="n">
        <v>25.4</v>
      </c>
      <c r="I207" s="37" t="s">
        <v>187</v>
      </c>
      <c r="J207" s="37" t="s">
        <v>185</v>
      </c>
      <c r="K207" s="37" t="s">
        <v>187</v>
      </c>
      <c r="L207" s="37" t="s">
        <v>187</v>
      </c>
      <c r="M207" s="37" t="n">
        <v>15</v>
      </c>
      <c r="N207" s="37" t="s">
        <v>1962</v>
      </c>
      <c r="O207" s="37" t="n">
        <f aca="false">IF(C207="","",YEAR(C207))</f>
        <v>2020</v>
      </c>
      <c r="P207" s="37" t="str">
        <f aca="false">IFERROR(VLOOKUP(A207,Employees!$A$2:$I$1501,9,FALSE()),"Unknown")</f>
        <v>Engineering</v>
      </c>
      <c r="Q207" s="37" t="str">
        <f aca="false">IF(H207&lt;12,"&lt;1 yr",IF(H207&lt;36,"1-3 yrs",IF(H207&lt;60,"3-5 yrs","5+ yrs")))</f>
        <v>1-3 yrs</v>
      </c>
    </row>
    <row r="208" customFormat="false" ht="15" hidden="false" customHeight="false" outlineLevel="0" collapsed="false">
      <c r="A208" s="37" t="s">
        <v>1299</v>
      </c>
      <c r="B208" s="38" t="n">
        <v>45152</v>
      </c>
      <c r="C208" s="38" t="n">
        <v>45242</v>
      </c>
      <c r="D208" s="37" t="s">
        <v>133</v>
      </c>
      <c r="E208" s="37" t="s">
        <v>144</v>
      </c>
      <c r="F208" s="37" t="n">
        <v>90</v>
      </c>
      <c r="G208" s="37" t="n">
        <v>90</v>
      </c>
      <c r="H208" s="37" t="n">
        <v>35.1</v>
      </c>
      <c r="I208" s="37" t="s">
        <v>185</v>
      </c>
      <c r="J208" s="37" t="s">
        <v>185</v>
      </c>
      <c r="K208" s="37" t="s">
        <v>187</v>
      </c>
      <c r="L208" s="37" t="s">
        <v>185</v>
      </c>
      <c r="M208" s="37" t="n">
        <v>58</v>
      </c>
      <c r="N208" s="37" t="s">
        <v>1960</v>
      </c>
      <c r="O208" s="37" t="n">
        <f aca="false">IF(C208="","",YEAR(C208))</f>
        <v>2023</v>
      </c>
      <c r="P208" s="37" t="str">
        <f aca="false">IFERROR(VLOOKUP(A208,Employees!$A$2:$I$1501,9,FALSE()),"Unknown")</f>
        <v>Legal &amp; Compliance</v>
      </c>
      <c r="Q208" s="37" t="str">
        <f aca="false">IF(H208&lt;12,"&lt;1 yr",IF(H208&lt;36,"1-3 yrs",IF(H208&lt;60,"3-5 yrs","5+ yrs")))</f>
        <v>1-3 yrs</v>
      </c>
    </row>
    <row r="209" customFormat="false" ht="15" hidden="false" customHeight="false" outlineLevel="0" collapsed="false">
      <c r="A209" s="37" t="s">
        <v>891</v>
      </c>
      <c r="B209" s="38" t="n">
        <v>44274</v>
      </c>
      <c r="C209" s="38" t="n">
        <v>44364</v>
      </c>
      <c r="D209" s="37" t="s">
        <v>133</v>
      </c>
      <c r="E209" s="37" t="s">
        <v>148</v>
      </c>
      <c r="F209" s="37" t="n">
        <v>90</v>
      </c>
      <c r="G209" s="37" t="n">
        <v>45</v>
      </c>
      <c r="H209" s="37" t="n">
        <v>11.1</v>
      </c>
      <c r="I209" s="37" t="s">
        <v>185</v>
      </c>
      <c r="J209" s="37" t="s">
        <v>185</v>
      </c>
      <c r="K209" s="37" t="s">
        <v>187</v>
      </c>
      <c r="L209" s="37" t="s">
        <v>185</v>
      </c>
      <c r="M209" s="37" t="n">
        <v>44</v>
      </c>
      <c r="N209" s="37" t="s">
        <v>1962</v>
      </c>
      <c r="O209" s="37" t="n">
        <f aca="false">IF(C209="","",YEAR(C209))</f>
        <v>2021</v>
      </c>
      <c r="P209" s="37" t="str">
        <f aca="false">IFERROR(VLOOKUP(A209,Employees!$A$2:$I$1501,9,FALSE()),"Unknown")</f>
        <v>Engineering</v>
      </c>
      <c r="Q209" s="37" t="str">
        <f aca="false">IF(H209&lt;12,"&lt;1 yr",IF(H209&lt;36,"1-3 yrs",IF(H209&lt;60,"3-5 yrs","5+ yrs")))</f>
        <v>&lt;1 yr</v>
      </c>
    </row>
    <row r="210" customFormat="false" ht="15" hidden="false" customHeight="false" outlineLevel="0" collapsed="false">
      <c r="A210" s="37" t="s">
        <v>1678</v>
      </c>
      <c r="B210" s="38" t="n">
        <v>46217</v>
      </c>
      <c r="C210" s="38" t="n">
        <v>46277</v>
      </c>
      <c r="D210" s="37" t="s">
        <v>133</v>
      </c>
      <c r="E210" s="37" t="s">
        <v>145</v>
      </c>
      <c r="F210" s="37" t="n">
        <v>60</v>
      </c>
      <c r="G210" s="37" t="n">
        <v>60</v>
      </c>
      <c r="H210" s="37" t="n">
        <v>25.2</v>
      </c>
      <c r="I210" s="37" t="s">
        <v>187</v>
      </c>
      <c r="J210" s="37" t="s">
        <v>187</v>
      </c>
      <c r="K210" s="37" t="s">
        <v>187</v>
      </c>
      <c r="L210" s="37" t="s">
        <v>185</v>
      </c>
      <c r="M210" s="37" t="n">
        <v>55</v>
      </c>
      <c r="N210" s="37" t="s">
        <v>1963</v>
      </c>
      <c r="O210" s="37" t="n">
        <f aca="false">IF(C210="","",YEAR(C210))</f>
        <v>2026</v>
      </c>
      <c r="P210" s="37" t="str">
        <f aca="false">IFERROR(VLOOKUP(A210,Employees!$A$2:$I$1501,9,FALSE()),"Unknown")</f>
        <v>Data &amp; AI</v>
      </c>
      <c r="Q210" s="37" t="str">
        <f aca="false">IF(H210&lt;12,"&lt;1 yr",IF(H210&lt;36,"1-3 yrs",IF(H210&lt;60,"3-5 yrs","5+ yrs")))</f>
        <v>1-3 yrs</v>
      </c>
    </row>
    <row r="211" customFormat="false" ht="15" hidden="false" customHeight="false" outlineLevel="0" collapsed="false">
      <c r="A211" s="37" t="s">
        <v>1686</v>
      </c>
      <c r="B211" s="38" t="n">
        <v>45619</v>
      </c>
      <c r="C211" s="38" t="n">
        <v>45679</v>
      </c>
      <c r="D211" s="37" t="s">
        <v>133</v>
      </c>
      <c r="E211" s="37" t="s">
        <v>146</v>
      </c>
      <c r="F211" s="37" t="n">
        <v>60</v>
      </c>
      <c r="G211" s="37" t="n">
        <v>60</v>
      </c>
      <c r="H211" s="37" t="n">
        <v>5.6</v>
      </c>
      <c r="I211" s="37" t="s">
        <v>187</v>
      </c>
      <c r="J211" s="37" t="s">
        <v>185</v>
      </c>
      <c r="K211" s="37" t="s">
        <v>187</v>
      </c>
      <c r="L211" s="37" t="s">
        <v>185</v>
      </c>
      <c r="M211" s="37" t="n">
        <v>76</v>
      </c>
      <c r="N211" s="37" t="s">
        <v>1961</v>
      </c>
      <c r="O211" s="37" t="n">
        <f aca="false">IF(C211="","",YEAR(C211))</f>
        <v>2025</v>
      </c>
      <c r="P211" s="37" t="str">
        <f aca="false">IFERROR(VLOOKUP(A211,Employees!$A$2:$I$1501,9,FALSE()),"Unknown")</f>
        <v>Data &amp; AI</v>
      </c>
      <c r="Q211" s="37" t="str">
        <f aca="false">IF(H211&lt;12,"&lt;1 yr",IF(H211&lt;36,"1-3 yrs",IF(H211&lt;60,"3-5 yrs","5+ yrs")))</f>
        <v>&lt;1 yr</v>
      </c>
    </row>
    <row r="212" customFormat="false" ht="15" hidden="false" customHeight="false" outlineLevel="0" collapsed="false">
      <c r="A212" s="37" t="s">
        <v>1687</v>
      </c>
      <c r="B212" s="38" t="n">
        <v>46234</v>
      </c>
      <c r="C212" s="38" t="n">
        <v>46264</v>
      </c>
      <c r="D212" s="37" t="s">
        <v>133</v>
      </c>
      <c r="E212" s="37" t="s">
        <v>146</v>
      </c>
      <c r="F212" s="37" t="n">
        <v>30</v>
      </c>
      <c r="G212" s="37" t="n">
        <v>15</v>
      </c>
      <c r="H212" s="37" t="n">
        <v>0.9</v>
      </c>
      <c r="I212" s="37" t="s">
        <v>187</v>
      </c>
      <c r="J212" s="37" t="s">
        <v>185</v>
      </c>
      <c r="K212" s="37" t="s">
        <v>187</v>
      </c>
      <c r="L212" s="37" t="s">
        <v>187</v>
      </c>
      <c r="M212" s="37" t="n">
        <v>25</v>
      </c>
      <c r="N212" s="37" t="s">
        <v>1961</v>
      </c>
      <c r="O212" s="37" t="n">
        <f aca="false">IF(C212="","",YEAR(C212))</f>
        <v>2026</v>
      </c>
      <c r="P212" s="37" t="str">
        <f aca="false">IFERROR(VLOOKUP(A212,Employees!$A$2:$I$1501,9,FALSE()),"Unknown")</f>
        <v>Marketing</v>
      </c>
      <c r="Q212" s="37" t="str">
        <f aca="false">IF(H212&lt;12,"&lt;1 yr",IF(H212&lt;36,"1-3 yrs",IF(H212&lt;60,"3-5 yrs","5+ yrs")))</f>
        <v>&lt;1 yr</v>
      </c>
    </row>
    <row r="213" customFormat="false" ht="15" hidden="false" customHeight="false" outlineLevel="0" collapsed="false">
      <c r="A213" s="37" t="s">
        <v>1690</v>
      </c>
      <c r="B213" s="38" t="n">
        <v>45031</v>
      </c>
      <c r="C213" s="38" t="n">
        <v>45091</v>
      </c>
      <c r="D213" s="37" t="s">
        <v>133</v>
      </c>
      <c r="E213" s="37" t="s">
        <v>145</v>
      </c>
      <c r="F213" s="37" t="n">
        <v>60</v>
      </c>
      <c r="G213" s="37" t="n">
        <v>60</v>
      </c>
      <c r="H213" s="37" t="n">
        <v>1.6</v>
      </c>
      <c r="I213" s="37" t="s">
        <v>187</v>
      </c>
      <c r="J213" s="37" t="s">
        <v>187</v>
      </c>
      <c r="K213" s="37" t="s">
        <v>187</v>
      </c>
      <c r="L213" s="37" t="s">
        <v>185</v>
      </c>
      <c r="M213" s="37" t="n">
        <v>37</v>
      </c>
      <c r="N213" s="37" t="s">
        <v>1961</v>
      </c>
      <c r="O213" s="37" t="n">
        <f aca="false">IF(C213="","",YEAR(C213))</f>
        <v>2023</v>
      </c>
      <c r="P213" s="37" t="str">
        <f aca="false">IFERROR(VLOOKUP(A213,Employees!$A$2:$I$1501,9,FALSE()),"Unknown")</f>
        <v>Engineering</v>
      </c>
      <c r="Q213" s="37" t="str">
        <f aca="false">IF(H213&lt;12,"&lt;1 yr",IF(H213&lt;36,"1-3 yrs",IF(H213&lt;60,"3-5 yrs","5+ yrs")))</f>
        <v>&lt;1 yr</v>
      </c>
    </row>
    <row r="214" customFormat="false" ht="15" hidden="false" customHeight="false" outlineLevel="0" collapsed="false">
      <c r="A214" s="37" t="s">
        <v>1700</v>
      </c>
      <c r="B214" s="38" t="n">
        <v>46247</v>
      </c>
      <c r="C214" s="38" t="n">
        <v>46277</v>
      </c>
      <c r="D214" s="37" t="s">
        <v>133</v>
      </c>
      <c r="E214" s="37" t="s">
        <v>144</v>
      </c>
      <c r="F214" s="37" t="n">
        <v>30</v>
      </c>
      <c r="G214" s="37" t="n">
        <v>0</v>
      </c>
      <c r="H214" s="37" t="n">
        <v>1.1</v>
      </c>
      <c r="I214" s="37" t="s">
        <v>187</v>
      </c>
      <c r="J214" s="37" t="s">
        <v>185</v>
      </c>
      <c r="K214" s="37" t="s">
        <v>185</v>
      </c>
      <c r="L214" s="37" t="s">
        <v>185</v>
      </c>
      <c r="M214" s="37" t="n">
        <v>44</v>
      </c>
      <c r="N214" s="37" t="s">
        <v>1961</v>
      </c>
      <c r="O214" s="37" t="n">
        <f aca="false">IF(C214="","",YEAR(C214))</f>
        <v>2026</v>
      </c>
      <c r="P214" s="37" t="str">
        <f aca="false">IFERROR(VLOOKUP(A214,Employees!$A$2:$I$1501,9,FALSE()),"Unknown")</f>
        <v>Operations</v>
      </c>
      <c r="Q214" s="37" t="str">
        <f aca="false">IF(H214&lt;12,"&lt;1 yr",IF(H214&lt;36,"1-3 yrs",IF(H214&lt;60,"3-5 yrs","5+ yrs")))</f>
        <v>&lt;1 yr</v>
      </c>
    </row>
    <row r="215" customFormat="false" ht="15" hidden="false" customHeight="false" outlineLevel="0" collapsed="false">
      <c r="A215" s="37" t="s">
        <v>1705</v>
      </c>
      <c r="B215" s="38" t="n">
        <v>45014</v>
      </c>
      <c r="C215" s="38" t="n">
        <v>45074</v>
      </c>
      <c r="D215" s="37" t="s">
        <v>133</v>
      </c>
      <c r="E215" s="37" t="s">
        <v>143</v>
      </c>
      <c r="F215" s="37" t="n">
        <v>60</v>
      </c>
      <c r="G215" s="37" t="n">
        <v>60</v>
      </c>
      <c r="H215" s="37" t="n">
        <v>30.2</v>
      </c>
      <c r="I215" s="37" t="s">
        <v>185</v>
      </c>
      <c r="J215" s="37" t="s">
        <v>185</v>
      </c>
      <c r="K215" s="37" t="s">
        <v>187</v>
      </c>
      <c r="L215" s="37" t="s">
        <v>185</v>
      </c>
      <c r="M215" s="37" t="n">
        <v>8</v>
      </c>
      <c r="N215" s="37" t="s">
        <v>1960</v>
      </c>
      <c r="O215" s="37" t="n">
        <f aca="false">IF(C215="","",YEAR(C215))</f>
        <v>2023</v>
      </c>
      <c r="P215" s="37" t="str">
        <f aca="false">IFERROR(VLOOKUP(A215,Employees!$A$2:$I$1501,9,FALSE()),"Unknown")</f>
        <v>Engineering</v>
      </c>
      <c r="Q215" s="37" t="str">
        <f aca="false">IF(H215&lt;12,"&lt;1 yr",IF(H215&lt;36,"1-3 yrs",IF(H215&lt;60,"3-5 yrs","5+ yrs")))</f>
        <v>1-3 yrs</v>
      </c>
    </row>
    <row r="216" customFormat="false" ht="15" hidden="false" customHeight="false" outlineLevel="0" collapsed="false">
      <c r="A216" s="37" t="s">
        <v>1717</v>
      </c>
      <c r="B216" s="38" t="n">
        <v>45004</v>
      </c>
      <c r="C216" s="38" t="n">
        <v>45094</v>
      </c>
      <c r="D216" s="37" t="s">
        <v>133</v>
      </c>
      <c r="E216" s="37" t="s">
        <v>144</v>
      </c>
      <c r="F216" s="37" t="n">
        <v>90</v>
      </c>
      <c r="G216" s="37" t="n">
        <v>45</v>
      </c>
      <c r="H216" s="37" t="n">
        <v>10.1</v>
      </c>
      <c r="I216" s="37" t="s">
        <v>185</v>
      </c>
      <c r="J216" s="37" t="s">
        <v>185</v>
      </c>
      <c r="K216" s="37" t="s">
        <v>185</v>
      </c>
      <c r="L216" s="37" t="s">
        <v>185</v>
      </c>
      <c r="M216" s="37" t="n">
        <v>16</v>
      </c>
      <c r="N216" s="37" t="s">
        <v>1963</v>
      </c>
      <c r="O216" s="37" t="n">
        <f aca="false">IF(C216="","",YEAR(C216))</f>
        <v>2023</v>
      </c>
      <c r="P216" s="37" t="str">
        <f aca="false">IFERROR(VLOOKUP(A216,Employees!$A$2:$I$1501,9,FALSE()),"Unknown")</f>
        <v>Marketing</v>
      </c>
      <c r="Q216" s="37" t="str">
        <f aca="false">IF(H216&lt;12,"&lt;1 yr",IF(H216&lt;36,"1-3 yrs",IF(H216&lt;60,"3-5 yrs","5+ yrs")))</f>
        <v>&lt;1 yr</v>
      </c>
    </row>
    <row r="217" customFormat="false" ht="15" hidden="false" customHeight="false" outlineLevel="0" collapsed="false">
      <c r="A217" s="37" t="s">
        <v>1719</v>
      </c>
      <c r="B217" s="38" t="n">
        <v>45491</v>
      </c>
      <c r="C217" s="38" t="n">
        <v>45521</v>
      </c>
      <c r="D217" s="37" t="s">
        <v>133</v>
      </c>
      <c r="E217" s="37" t="s">
        <v>149</v>
      </c>
      <c r="F217" s="37" t="n">
        <v>30</v>
      </c>
      <c r="G217" s="37" t="n">
        <v>0</v>
      </c>
      <c r="H217" s="37" t="n">
        <v>40.6</v>
      </c>
      <c r="I217" s="37" t="s">
        <v>187</v>
      </c>
      <c r="J217" s="37" t="s">
        <v>187</v>
      </c>
      <c r="K217" s="37" t="s">
        <v>187</v>
      </c>
      <c r="L217" s="37" t="s">
        <v>185</v>
      </c>
      <c r="M217" s="37" t="n">
        <v>31</v>
      </c>
      <c r="N217" s="37" t="s">
        <v>1962</v>
      </c>
      <c r="O217" s="37" t="n">
        <f aca="false">IF(C217="","",YEAR(C217))</f>
        <v>2024</v>
      </c>
      <c r="P217" s="37" t="str">
        <f aca="false">IFERROR(VLOOKUP(A217,Employees!$A$2:$I$1501,9,FALSE()),"Unknown")</f>
        <v>Operations</v>
      </c>
      <c r="Q217" s="37" t="str">
        <f aca="false">IF(H217&lt;12,"&lt;1 yr",IF(H217&lt;36,"1-3 yrs",IF(H217&lt;60,"3-5 yrs","5+ yrs")))</f>
        <v>3-5 yrs</v>
      </c>
    </row>
    <row r="218" customFormat="false" ht="15" hidden="false" customHeight="false" outlineLevel="0" collapsed="false">
      <c r="A218" s="37" t="s">
        <v>1736</v>
      </c>
      <c r="B218" s="38" t="n">
        <v>45936</v>
      </c>
      <c r="C218" s="38" t="n">
        <v>45996</v>
      </c>
      <c r="D218" s="37" t="s">
        <v>133</v>
      </c>
      <c r="E218" s="37" t="s">
        <v>144</v>
      </c>
      <c r="F218" s="37" t="n">
        <v>60</v>
      </c>
      <c r="G218" s="37" t="n">
        <v>60</v>
      </c>
      <c r="H218" s="37" t="n">
        <v>63.7</v>
      </c>
      <c r="I218" s="37" t="s">
        <v>185</v>
      </c>
      <c r="J218" s="37" t="s">
        <v>185</v>
      </c>
      <c r="K218" s="37" t="s">
        <v>187</v>
      </c>
      <c r="L218" s="37" t="s">
        <v>187</v>
      </c>
      <c r="M218" s="37" t="n">
        <v>21</v>
      </c>
      <c r="N218" s="37" t="s">
        <v>1962</v>
      </c>
      <c r="O218" s="37" t="n">
        <f aca="false">IF(C218="","",YEAR(C218))</f>
        <v>2025</v>
      </c>
      <c r="P218" s="37" t="str">
        <f aca="false">IFERROR(VLOOKUP(A218,Employees!$A$2:$I$1501,9,FALSE()),"Unknown")</f>
        <v>Engineering</v>
      </c>
      <c r="Q218" s="37" t="str">
        <f aca="false">IF(H218&lt;12,"&lt;1 yr",IF(H218&lt;36,"1-3 yrs",IF(H218&lt;60,"3-5 yrs","5+ yrs")))</f>
        <v>5+ yrs</v>
      </c>
    </row>
    <row r="219" customFormat="false" ht="15" hidden="false" customHeight="false" outlineLevel="0" collapsed="false">
      <c r="A219" s="37" t="s">
        <v>1738</v>
      </c>
      <c r="B219" s="38"/>
      <c r="C219" s="38" t="n">
        <v>45143</v>
      </c>
      <c r="D219" s="37" t="s">
        <v>134</v>
      </c>
      <c r="E219" s="37" t="s">
        <v>156</v>
      </c>
      <c r="F219" s="37" t="n">
        <v>60</v>
      </c>
      <c r="G219" s="37" t="n">
        <v>0</v>
      </c>
      <c r="H219" s="37" t="n">
        <v>46.8</v>
      </c>
      <c r="I219" s="37" t="s">
        <v>187</v>
      </c>
      <c r="J219" s="37" t="s">
        <v>187</v>
      </c>
      <c r="K219" s="37" t="s">
        <v>187</v>
      </c>
      <c r="L219" s="37" t="s">
        <v>187</v>
      </c>
      <c r="M219" s="37" t="n">
        <v>53</v>
      </c>
      <c r="N219" s="37"/>
      <c r="O219" s="37" t="n">
        <f aca="false">IF(C219="","",YEAR(C219))</f>
        <v>2023</v>
      </c>
      <c r="P219" s="37" t="str">
        <f aca="false">IFERROR(VLOOKUP(A219,Employees!$A$2:$I$1501,9,FALSE()),"Unknown")</f>
        <v>Customer Support</v>
      </c>
      <c r="Q219" s="37" t="str">
        <f aca="false">IF(H219&lt;12,"&lt;1 yr",IF(H219&lt;36,"1-3 yrs",IF(H219&lt;60,"3-5 yrs","5+ yrs")))</f>
        <v>3-5 yrs</v>
      </c>
    </row>
    <row r="220" customFormat="false" ht="15" hidden="false" customHeight="false" outlineLevel="0" collapsed="false">
      <c r="A220" s="37" t="s">
        <v>1739</v>
      </c>
      <c r="B220" s="38"/>
      <c r="C220" s="38" t="n">
        <v>45291</v>
      </c>
      <c r="D220" s="37" t="s">
        <v>134</v>
      </c>
      <c r="E220" s="37" t="s">
        <v>152</v>
      </c>
      <c r="F220" s="37" t="n">
        <v>60</v>
      </c>
      <c r="G220" s="37" t="n">
        <v>0</v>
      </c>
      <c r="H220" s="37" t="n">
        <v>29.6</v>
      </c>
      <c r="I220" s="37" t="s">
        <v>187</v>
      </c>
      <c r="J220" s="37" t="s">
        <v>187</v>
      </c>
      <c r="K220" s="37" t="s">
        <v>187</v>
      </c>
      <c r="L220" s="37" t="s">
        <v>187</v>
      </c>
      <c r="M220" s="37" t="n">
        <v>50</v>
      </c>
      <c r="N220" s="37"/>
      <c r="O220" s="37" t="n">
        <f aca="false">IF(C220="","",YEAR(C220))</f>
        <v>2023</v>
      </c>
      <c r="P220" s="37" t="str">
        <f aca="false">IFERROR(VLOOKUP(A220,Employees!$A$2:$I$1501,9,FALSE()),"Unknown")</f>
        <v>Customer Support</v>
      </c>
      <c r="Q220" s="37" t="str">
        <f aca="false">IF(H220&lt;12,"&lt;1 yr",IF(H220&lt;36,"1-3 yrs",IF(H220&lt;60,"3-5 yrs","5+ yrs")))</f>
        <v>1-3 yrs</v>
      </c>
    </row>
    <row r="221" customFormat="false" ht="15" hidden="false" customHeight="false" outlineLevel="0" collapsed="false">
      <c r="A221" s="37" t="s">
        <v>1750</v>
      </c>
      <c r="B221" s="38" t="n">
        <v>45755</v>
      </c>
      <c r="C221" s="38" t="n">
        <v>45815</v>
      </c>
      <c r="D221" s="37" t="s">
        <v>133</v>
      </c>
      <c r="E221" s="37" t="s">
        <v>149</v>
      </c>
      <c r="F221" s="37" t="n">
        <v>60</v>
      </c>
      <c r="G221" s="37" t="n">
        <v>18</v>
      </c>
      <c r="H221" s="37" t="n">
        <v>4.3</v>
      </c>
      <c r="I221" s="37" t="s">
        <v>185</v>
      </c>
      <c r="J221" s="37" t="s">
        <v>185</v>
      </c>
      <c r="K221" s="37" t="s">
        <v>185</v>
      </c>
      <c r="L221" s="37" t="s">
        <v>185</v>
      </c>
      <c r="M221" s="37" t="n">
        <v>57</v>
      </c>
      <c r="N221" s="37" t="s">
        <v>1959</v>
      </c>
      <c r="O221" s="37" t="n">
        <f aca="false">IF(C221="","",YEAR(C221))</f>
        <v>2025</v>
      </c>
      <c r="P221" s="37" t="str">
        <f aca="false">IFERROR(VLOOKUP(A221,Employees!$A$2:$I$1501,9,FALSE()),"Unknown")</f>
        <v>Engineering</v>
      </c>
      <c r="Q221" s="37" t="str">
        <f aca="false">IF(H221&lt;12,"&lt;1 yr",IF(H221&lt;36,"1-3 yrs",IF(H221&lt;60,"3-5 yrs","5+ yrs")))</f>
        <v>&lt;1 yr</v>
      </c>
    </row>
    <row r="222" customFormat="false" ht="15" hidden="false" customHeight="false" outlineLevel="0" collapsed="false">
      <c r="A222" s="37" t="s">
        <v>1752</v>
      </c>
      <c r="B222" s="38" t="n">
        <v>46251</v>
      </c>
      <c r="C222" s="38" t="n">
        <v>46281</v>
      </c>
      <c r="D222" s="37" t="s">
        <v>133</v>
      </c>
      <c r="E222" s="37" t="s">
        <v>147</v>
      </c>
      <c r="F222" s="37" t="n">
        <v>30</v>
      </c>
      <c r="G222" s="37" t="n">
        <v>9</v>
      </c>
      <c r="H222" s="37" t="n">
        <v>0.6</v>
      </c>
      <c r="I222" s="37" t="s">
        <v>187</v>
      </c>
      <c r="J222" s="37" t="s">
        <v>185</v>
      </c>
      <c r="K222" s="37" t="s">
        <v>185</v>
      </c>
      <c r="L222" s="37" t="s">
        <v>185</v>
      </c>
      <c r="M222" s="37" t="n">
        <v>19</v>
      </c>
      <c r="N222" s="37" t="s">
        <v>1960</v>
      </c>
      <c r="O222" s="37" t="n">
        <f aca="false">IF(C222="","",YEAR(C222))</f>
        <v>2026</v>
      </c>
      <c r="P222" s="37" t="str">
        <f aca="false">IFERROR(VLOOKUP(A222,Employees!$A$2:$I$1501,9,FALSE()),"Unknown")</f>
        <v>Operations</v>
      </c>
      <c r="Q222" s="37" t="str">
        <f aca="false">IF(H222&lt;12,"&lt;1 yr",IF(H222&lt;36,"1-3 yrs",IF(H222&lt;60,"3-5 yrs","5+ yrs")))</f>
        <v>&lt;1 yr</v>
      </c>
    </row>
    <row r="223" customFormat="false" ht="15" hidden="false" customHeight="false" outlineLevel="0" collapsed="false">
      <c r="A223" s="37" t="s">
        <v>1755</v>
      </c>
      <c r="B223" s="38" t="n">
        <v>45984</v>
      </c>
      <c r="C223" s="38" t="n">
        <v>46044</v>
      </c>
      <c r="D223" s="37" t="s">
        <v>133</v>
      </c>
      <c r="E223" s="37" t="s">
        <v>148</v>
      </c>
      <c r="F223" s="37" t="n">
        <v>60</v>
      </c>
      <c r="G223" s="37" t="n">
        <v>18</v>
      </c>
      <c r="H223" s="37" t="n">
        <v>125.6</v>
      </c>
      <c r="I223" s="37" t="s">
        <v>187</v>
      </c>
      <c r="J223" s="37" t="s">
        <v>185</v>
      </c>
      <c r="K223" s="37" t="s">
        <v>187</v>
      </c>
      <c r="L223" s="37" t="s">
        <v>185</v>
      </c>
      <c r="M223" s="37" t="n">
        <v>44</v>
      </c>
      <c r="N223" s="37" t="s">
        <v>1959</v>
      </c>
      <c r="O223" s="37" t="n">
        <f aca="false">IF(C223="","",YEAR(C223))</f>
        <v>2026</v>
      </c>
      <c r="P223" s="37" t="str">
        <f aca="false">IFERROR(VLOOKUP(A223,Employees!$A$2:$I$1501,9,FALSE()),"Unknown")</f>
        <v>Customer Support</v>
      </c>
      <c r="Q223" s="37" t="str">
        <f aca="false">IF(H223&lt;12,"&lt;1 yr",IF(H223&lt;36,"1-3 yrs",IF(H223&lt;60,"3-5 yrs","5+ yrs")))</f>
        <v>5+ yrs</v>
      </c>
    </row>
    <row r="224" customFormat="false" ht="15" hidden="false" customHeight="false" outlineLevel="0" collapsed="false">
      <c r="A224" s="37" t="s">
        <v>1757</v>
      </c>
      <c r="B224" s="38" t="n">
        <v>45396</v>
      </c>
      <c r="C224" s="38" t="n">
        <v>45426</v>
      </c>
      <c r="D224" s="37" t="s">
        <v>133</v>
      </c>
      <c r="E224" s="37" t="s">
        <v>143</v>
      </c>
      <c r="F224" s="37" t="n">
        <v>30</v>
      </c>
      <c r="G224" s="37" t="n">
        <v>0</v>
      </c>
      <c r="H224" s="37" t="n">
        <v>72.6</v>
      </c>
      <c r="I224" s="37" t="s">
        <v>185</v>
      </c>
      <c r="J224" s="37" t="s">
        <v>185</v>
      </c>
      <c r="K224" s="37" t="s">
        <v>185</v>
      </c>
      <c r="L224" s="37" t="s">
        <v>187</v>
      </c>
      <c r="M224" s="37" t="n">
        <v>39</v>
      </c>
      <c r="N224" s="37" t="s">
        <v>1961</v>
      </c>
      <c r="O224" s="37" t="n">
        <f aca="false">IF(C224="","",YEAR(C224))</f>
        <v>2024</v>
      </c>
      <c r="P224" s="37" t="str">
        <f aca="false">IFERROR(VLOOKUP(A224,Employees!$A$2:$I$1501,9,FALSE()),"Unknown")</f>
        <v>Customer Support</v>
      </c>
      <c r="Q224" s="37" t="str">
        <f aca="false">IF(H224&lt;12,"&lt;1 yr",IF(H224&lt;36,"1-3 yrs",IF(H224&lt;60,"3-5 yrs","5+ yrs")))</f>
        <v>5+ yrs</v>
      </c>
    </row>
    <row r="225" customFormat="false" ht="15" hidden="false" customHeight="false" outlineLevel="0" collapsed="false">
      <c r="A225" s="37" t="s">
        <v>1773</v>
      </c>
      <c r="B225" s="38" t="n">
        <v>45166</v>
      </c>
      <c r="C225" s="38" t="n">
        <v>45226</v>
      </c>
      <c r="D225" s="37" t="s">
        <v>133</v>
      </c>
      <c r="E225" s="37" t="s">
        <v>144</v>
      </c>
      <c r="F225" s="37" t="n">
        <v>60</v>
      </c>
      <c r="G225" s="37" t="n">
        <v>0</v>
      </c>
      <c r="H225" s="37" t="n">
        <v>93.1</v>
      </c>
      <c r="I225" s="37" t="s">
        <v>187</v>
      </c>
      <c r="J225" s="37" t="s">
        <v>187</v>
      </c>
      <c r="K225" s="37" t="s">
        <v>185</v>
      </c>
      <c r="L225" s="37" t="s">
        <v>185</v>
      </c>
      <c r="M225" s="37" t="n">
        <v>78</v>
      </c>
      <c r="N225" s="37" t="s">
        <v>1963</v>
      </c>
      <c r="O225" s="37" t="n">
        <f aca="false">IF(C225="","",YEAR(C225))</f>
        <v>2023</v>
      </c>
      <c r="P225" s="37" t="str">
        <f aca="false">IFERROR(VLOOKUP(A225,Employees!$A$2:$I$1501,9,FALSE()),"Unknown")</f>
        <v>Customer Support</v>
      </c>
      <c r="Q225" s="37" t="str">
        <f aca="false">IF(H225&lt;12,"&lt;1 yr",IF(H225&lt;36,"1-3 yrs",IF(H225&lt;60,"3-5 yrs","5+ yrs")))</f>
        <v>5+ yrs</v>
      </c>
    </row>
    <row r="226" customFormat="false" ht="15" hidden="false" customHeight="false" outlineLevel="0" collapsed="false">
      <c r="A226" s="37" t="s">
        <v>1774</v>
      </c>
      <c r="B226" s="38"/>
      <c r="C226" s="38" t="n">
        <v>44735</v>
      </c>
      <c r="D226" s="37" t="s">
        <v>134</v>
      </c>
      <c r="E226" s="37" t="s">
        <v>156</v>
      </c>
      <c r="F226" s="37" t="n">
        <v>60</v>
      </c>
      <c r="G226" s="37" t="n">
        <v>0</v>
      </c>
      <c r="H226" s="37" t="n">
        <v>5.4</v>
      </c>
      <c r="I226" s="37" t="s">
        <v>187</v>
      </c>
      <c r="J226" s="37" t="s">
        <v>187</v>
      </c>
      <c r="K226" s="37" t="s">
        <v>187</v>
      </c>
      <c r="L226" s="37" t="s">
        <v>187</v>
      </c>
      <c r="M226" s="37" t="n">
        <v>41</v>
      </c>
      <c r="N226" s="37"/>
      <c r="O226" s="37" t="n">
        <f aca="false">IF(C226="","",YEAR(C226))</f>
        <v>2022</v>
      </c>
      <c r="P226" s="37" t="str">
        <f aca="false">IFERROR(VLOOKUP(A226,Employees!$A$2:$I$1501,9,FALSE()),"Unknown")</f>
        <v>Engineering</v>
      </c>
      <c r="Q226" s="37" t="str">
        <f aca="false">IF(H226&lt;12,"&lt;1 yr",IF(H226&lt;36,"1-3 yrs",IF(H226&lt;60,"3-5 yrs","5+ yrs")))</f>
        <v>&lt;1 yr</v>
      </c>
    </row>
    <row r="227" customFormat="false" ht="15" hidden="false" customHeight="false" outlineLevel="0" collapsed="false">
      <c r="A227" s="37" t="s">
        <v>1775</v>
      </c>
      <c r="B227" s="38" t="n">
        <v>45572</v>
      </c>
      <c r="C227" s="38" t="n">
        <v>45632</v>
      </c>
      <c r="D227" s="37" t="s">
        <v>133</v>
      </c>
      <c r="E227" s="37" t="s">
        <v>148</v>
      </c>
      <c r="F227" s="37" t="n">
        <v>60</v>
      </c>
      <c r="G227" s="37" t="n">
        <v>60</v>
      </c>
      <c r="H227" s="37" t="n">
        <v>46.1</v>
      </c>
      <c r="I227" s="37" t="s">
        <v>187</v>
      </c>
      <c r="J227" s="37" t="s">
        <v>185</v>
      </c>
      <c r="K227" s="37" t="s">
        <v>187</v>
      </c>
      <c r="L227" s="37" t="s">
        <v>185</v>
      </c>
      <c r="M227" s="37" t="n">
        <v>63</v>
      </c>
      <c r="N227" s="37" t="s">
        <v>1959</v>
      </c>
      <c r="O227" s="37" t="n">
        <f aca="false">IF(C227="","",YEAR(C227))</f>
        <v>2024</v>
      </c>
      <c r="P227" s="37" t="str">
        <f aca="false">IFERROR(VLOOKUP(A227,Employees!$A$2:$I$1501,9,FALSE()),"Unknown")</f>
        <v>Engineering</v>
      </c>
      <c r="Q227" s="37" t="str">
        <f aca="false">IF(H227&lt;12,"&lt;1 yr",IF(H227&lt;36,"1-3 yrs",IF(H227&lt;60,"3-5 yrs","5+ yrs")))</f>
        <v>3-5 yrs</v>
      </c>
    </row>
    <row r="228" customFormat="false" ht="15" hidden="false" customHeight="false" outlineLevel="0" collapsed="false">
      <c r="A228" s="37" t="s">
        <v>552</v>
      </c>
      <c r="B228" s="38" t="n">
        <v>46137</v>
      </c>
      <c r="C228" s="38" t="n">
        <v>46227</v>
      </c>
      <c r="D228" s="37" t="s">
        <v>133</v>
      </c>
      <c r="E228" s="37" t="s">
        <v>143</v>
      </c>
      <c r="F228" s="37" t="n">
        <v>90</v>
      </c>
      <c r="G228" s="37" t="n">
        <v>45</v>
      </c>
      <c r="H228" s="37" t="n">
        <v>1.8</v>
      </c>
      <c r="I228" s="37" t="s">
        <v>187</v>
      </c>
      <c r="J228" s="37" t="s">
        <v>185</v>
      </c>
      <c r="K228" s="37" t="s">
        <v>187</v>
      </c>
      <c r="L228" s="37" t="s">
        <v>185</v>
      </c>
      <c r="M228" s="37" t="n">
        <v>12</v>
      </c>
      <c r="N228" s="37" t="s">
        <v>1962</v>
      </c>
      <c r="O228" s="37" t="n">
        <f aca="false">IF(C228="","",YEAR(C228))</f>
        <v>2026</v>
      </c>
      <c r="P228" s="37" t="str">
        <f aca="false">IFERROR(VLOOKUP(A228,Employees!$A$2:$I$1501,9,FALSE()),"Unknown")</f>
        <v>Engineering</v>
      </c>
      <c r="Q228" s="37" t="str">
        <f aca="false">IF(H228&lt;12,"&lt;1 yr",IF(H228&lt;36,"1-3 yrs",IF(H228&lt;60,"3-5 yrs","5+ yrs")))</f>
        <v>&lt;1 yr</v>
      </c>
    </row>
    <row r="229" customFormat="false" ht="15" hidden="false" customHeight="false" outlineLevel="0" collapsed="false">
      <c r="A229" s="37" t="s">
        <v>1792</v>
      </c>
      <c r="B229" s="38" t="n">
        <v>44567</v>
      </c>
      <c r="C229" s="38" t="n">
        <v>44627</v>
      </c>
      <c r="D229" s="37" t="s">
        <v>133</v>
      </c>
      <c r="E229" s="37" t="s">
        <v>149</v>
      </c>
      <c r="F229" s="37" t="n">
        <v>60</v>
      </c>
      <c r="G229" s="37" t="n">
        <v>18</v>
      </c>
      <c r="H229" s="37" t="n">
        <v>24.6</v>
      </c>
      <c r="I229" s="37" t="s">
        <v>187</v>
      </c>
      <c r="J229" s="37" t="s">
        <v>185</v>
      </c>
      <c r="K229" s="37" t="s">
        <v>187</v>
      </c>
      <c r="L229" s="37" t="s">
        <v>185</v>
      </c>
      <c r="M229" s="37" t="n">
        <v>19</v>
      </c>
      <c r="N229" s="37" t="s">
        <v>1961</v>
      </c>
      <c r="O229" s="37" t="n">
        <f aca="false">IF(C229="","",YEAR(C229))</f>
        <v>2022</v>
      </c>
      <c r="P229" s="37" t="str">
        <f aca="false">IFERROR(VLOOKUP(A229,Employees!$A$2:$I$1501,9,FALSE()),"Unknown")</f>
        <v>Engineering</v>
      </c>
      <c r="Q229" s="37" t="str">
        <f aca="false">IF(H229&lt;12,"&lt;1 yr",IF(H229&lt;36,"1-3 yrs",IF(H229&lt;60,"3-5 yrs","5+ yrs")))</f>
        <v>1-3 yrs</v>
      </c>
    </row>
    <row r="230" customFormat="false" ht="15" hidden="false" customHeight="false" outlineLevel="0" collapsed="false">
      <c r="A230" s="37" t="s">
        <v>1797</v>
      </c>
      <c r="B230" s="38" t="n">
        <v>44086</v>
      </c>
      <c r="C230" s="38" t="n">
        <v>44146</v>
      </c>
      <c r="D230" s="37" t="s">
        <v>133</v>
      </c>
      <c r="E230" s="37" t="s">
        <v>143</v>
      </c>
      <c r="F230" s="37" t="n">
        <v>60</v>
      </c>
      <c r="G230" s="37" t="n">
        <v>18</v>
      </c>
      <c r="H230" s="37" t="n">
        <v>19.4</v>
      </c>
      <c r="I230" s="37" t="s">
        <v>187</v>
      </c>
      <c r="J230" s="37" t="s">
        <v>185</v>
      </c>
      <c r="K230" s="37" t="s">
        <v>187</v>
      </c>
      <c r="L230" s="37" t="s">
        <v>185</v>
      </c>
      <c r="M230" s="37" t="n">
        <v>15</v>
      </c>
      <c r="N230" s="37" t="s">
        <v>1959</v>
      </c>
      <c r="O230" s="37" t="n">
        <f aca="false">IF(C230="","",YEAR(C230))</f>
        <v>2020</v>
      </c>
      <c r="P230" s="37" t="str">
        <f aca="false">IFERROR(VLOOKUP(A230,Employees!$A$2:$I$1501,9,FALSE()),"Unknown")</f>
        <v>Marketing</v>
      </c>
      <c r="Q230" s="37" t="str">
        <f aca="false">IF(H230&lt;12,"&lt;1 yr",IF(H230&lt;36,"1-3 yrs",IF(H230&lt;60,"3-5 yrs","5+ yrs")))</f>
        <v>1-3 yrs</v>
      </c>
    </row>
    <row r="231" customFormat="false" ht="15" hidden="false" customHeight="false" outlineLevel="0" collapsed="false">
      <c r="A231" s="37" t="s">
        <v>1535</v>
      </c>
      <c r="B231" s="38" t="n">
        <v>42282</v>
      </c>
      <c r="C231" s="38" t="n">
        <v>42372</v>
      </c>
      <c r="D231" s="37" t="s">
        <v>133</v>
      </c>
      <c r="E231" s="37" t="s">
        <v>147</v>
      </c>
      <c r="F231" s="37" t="n">
        <v>90</v>
      </c>
      <c r="G231" s="37" t="n">
        <v>90</v>
      </c>
      <c r="H231" s="37" t="n">
        <v>13.1</v>
      </c>
      <c r="I231" s="37" t="s">
        <v>185</v>
      </c>
      <c r="J231" s="37" t="s">
        <v>185</v>
      </c>
      <c r="K231" s="37" t="s">
        <v>185</v>
      </c>
      <c r="L231" s="37" t="s">
        <v>187</v>
      </c>
      <c r="M231" s="37" t="n">
        <v>29</v>
      </c>
      <c r="N231" s="37" t="s">
        <v>1963</v>
      </c>
      <c r="O231" s="37" t="n">
        <f aca="false">IF(C231="","",YEAR(C231))</f>
        <v>2016</v>
      </c>
      <c r="P231" s="37" t="str">
        <f aca="false">IFERROR(VLOOKUP(A231,Employees!$A$2:$I$1501,9,FALSE()),"Unknown")</f>
        <v>Customer Support</v>
      </c>
      <c r="Q231" s="37" t="str">
        <f aca="false">IF(H231&lt;12,"&lt;1 yr",IF(H231&lt;36,"1-3 yrs",IF(H231&lt;60,"3-5 yrs","5+ yrs")))</f>
        <v>1-3 yrs</v>
      </c>
    </row>
    <row r="232" customFormat="false" ht="15" hidden="false" customHeight="false" outlineLevel="0" collapsed="false">
      <c r="A232" s="37" t="s">
        <v>1801</v>
      </c>
      <c r="B232" s="38" t="n">
        <v>44226</v>
      </c>
      <c r="C232" s="38" t="n">
        <v>44286</v>
      </c>
      <c r="D232" s="37" t="s">
        <v>133</v>
      </c>
      <c r="E232" s="37" t="s">
        <v>144</v>
      </c>
      <c r="F232" s="37" t="n">
        <v>60</v>
      </c>
      <c r="G232" s="37" t="n">
        <v>60</v>
      </c>
      <c r="H232" s="37" t="n">
        <v>37.8</v>
      </c>
      <c r="I232" s="37" t="s">
        <v>187</v>
      </c>
      <c r="J232" s="37" t="s">
        <v>185</v>
      </c>
      <c r="K232" s="37" t="s">
        <v>187</v>
      </c>
      <c r="L232" s="37" t="s">
        <v>185</v>
      </c>
      <c r="M232" s="37" t="n">
        <v>22</v>
      </c>
      <c r="N232" s="37" t="s">
        <v>1962</v>
      </c>
      <c r="O232" s="37" t="n">
        <f aca="false">IF(C232="","",YEAR(C232))</f>
        <v>2021</v>
      </c>
      <c r="P232" s="37" t="str">
        <f aca="false">IFERROR(VLOOKUP(A232,Employees!$A$2:$I$1501,9,FALSE()),"Unknown")</f>
        <v>Customer Support</v>
      </c>
      <c r="Q232" s="37" t="str">
        <f aca="false">IF(H232&lt;12,"&lt;1 yr",IF(H232&lt;36,"1-3 yrs",IF(H232&lt;60,"3-5 yrs","5+ yrs")))</f>
        <v>3-5 yrs</v>
      </c>
    </row>
    <row r="233" customFormat="false" ht="15" hidden="false" customHeight="false" outlineLevel="0" collapsed="false">
      <c r="A233" s="37" t="s">
        <v>676</v>
      </c>
      <c r="B233" s="38" t="n">
        <v>45589</v>
      </c>
      <c r="C233" s="38" t="n">
        <v>45679</v>
      </c>
      <c r="D233" s="37" t="s">
        <v>133</v>
      </c>
      <c r="E233" s="37" t="s">
        <v>143</v>
      </c>
      <c r="F233" s="37" t="n">
        <v>90</v>
      </c>
      <c r="G233" s="37" t="n">
        <v>90</v>
      </c>
      <c r="H233" s="37" t="n">
        <v>96.8</v>
      </c>
      <c r="I233" s="37" t="s">
        <v>187</v>
      </c>
      <c r="J233" s="37" t="s">
        <v>185</v>
      </c>
      <c r="K233" s="37" t="s">
        <v>187</v>
      </c>
      <c r="L233" s="37" t="s">
        <v>185</v>
      </c>
      <c r="M233" s="37" t="n">
        <v>69</v>
      </c>
      <c r="N233" s="37" t="s">
        <v>1962</v>
      </c>
      <c r="O233" s="37" t="n">
        <f aca="false">IF(C233="","",YEAR(C233))</f>
        <v>2025</v>
      </c>
      <c r="P233" s="37" t="str">
        <f aca="false">IFERROR(VLOOKUP(A233,Employees!$A$2:$I$1501,9,FALSE()),"Unknown")</f>
        <v>Customer Support</v>
      </c>
      <c r="Q233" s="37" t="str">
        <f aca="false">IF(H233&lt;12,"&lt;1 yr",IF(H233&lt;36,"1-3 yrs",IF(H233&lt;60,"3-5 yrs","5+ yrs")))</f>
        <v>5+ yrs</v>
      </c>
    </row>
    <row r="234" customFormat="false" ht="15" hidden="false" customHeight="false" outlineLevel="0" collapsed="false">
      <c r="A234" s="37" t="s">
        <v>1804</v>
      </c>
      <c r="B234" s="38" t="n">
        <v>45930</v>
      </c>
      <c r="C234" s="38" t="n">
        <v>45990</v>
      </c>
      <c r="D234" s="37" t="s">
        <v>133</v>
      </c>
      <c r="E234" s="37" t="s">
        <v>144</v>
      </c>
      <c r="F234" s="37" t="n">
        <v>60</v>
      </c>
      <c r="G234" s="37" t="n">
        <v>60</v>
      </c>
      <c r="H234" s="37" t="n">
        <v>17</v>
      </c>
      <c r="I234" s="37" t="s">
        <v>185</v>
      </c>
      <c r="J234" s="37" t="s">
        <v>185</v>
      </c>
      <c r="K234" s="37" t="s">
        <v>187</v>
      </c>
      <c r="L234" s="37" t="s">
        <v>185</v>
      </c>
      <c r="M234" s="37" t="n">
        <v>11</v>
      </c>
      <c r="N234" s="37" t="s">
        <v>1961</v>
      </c>
      <c r="O234" s="37" t="n">
        <f aca="false">IF(C234="","",YEAR(C234))</f>
        <v>2025</v>
      </c>
      <c r="P234" s="37" t="str">
        <f aca="false">IFERROR(VLOOKUP(A234,Employees!$A$2:$I$1501,9,FALSE()),"Unknown")</f>
        <v>Engineering</v>
      </c>
      <c r="Q234" s="37" t="str">
        <f aca="false">IF(H234&lt;12,"&lt;1 yr",IF(H234&lt;36,"1-3 yrs",IF(H234&lt;60,"3-5 yrs","5+ yrs")))</f>
        <v>1-3 yrs</v>
      </c>
    </row>
    <row r="235" customFormat="false" ht="15" hidden="false" customHeight="false" outlineLevel="0" collapsed="false">
      <c r="A235" s="37" t="s">
        <v>1810</v>
      </c>
      <c r="B235" s="38" t="n">
        <v>46149</v>
      </c>
      <c r="C235" s="38" t="n">
        <v>46209</v>
      </c>
      <c r="D235" s="37" t="s">
        <v>133</v>
      </c>
      <c r="E235" s="37" t="s">
        <v>143</v>
      </c>
      <c r="F235" s="37" t="n">
        <v>60</v>
      </c>
      <c r="G235" s="37" t="n">
        <v>60</v>
      </c>
      <c r="H235" s="37" t="n">
        <v>87.2</v>
      </c>
      <c r="I235" s="37" t="s">
        <v>185</v>
      </c>
      <c r="J235" s="37" t="s">
        <v>185</v>
      </c>
      <c r="K235" s="37" t="s">
        <v>187</v>
      </c>
      <c r="L235" s="37" t="s">
        <v>185</v>
      </c>
      <c r="M235" s="37" t="n">
        <v>62</v>
      </c>
      <c r="N235" s="37" t="s">
        <v>1960</v>
      </c>
      <c r="O235" s="37" t="n">
        <f aca="false">IF(C235="","",YEAR(C235))</f>
        <v>2026</v>
      </c>
      <c r="P235" s="37" t="str">
        <f aca="false">IFERROR(VLOOKUP(A235,Employees!$A$2:$I$1501,9,FALSE()),"Unknown")</f>
        <v>Finance</v>
      </c>
      <c r="Q235" s="37" t="str">
        <f aca="false">IF(H235&lt;12,"&lt;1 yr",IF(H235&lt;36,"1-3 yrs",IF(H235&lt;60,"3-5 yrs","5+ yrs")))</f>
        <v>5+ yrs</v>
      </c>
    </row>
    <row r="236" customFormat="false" ht="15" hidden="false" customHeight="false" outlineLevel="0" collapsed="false">
      <c r="A236" s="37" t="s">
        <v>1813</v>
      </c>
      <c r="B236" s="38"/>
      <c r="C236" s="38" t="n">
        <v>43604</v>
      </c>
      <c r="D236" s="37" t="s">
        <v>134</v>
      </c>
      <c r="E236" s="37" t="s">
        <v>152</v>
      </c>
      <c r="F236" s="37" t="n">
        <v>60</v>
      </c>
      <c r="G236" s="37" t="n">
        <v>0</v>
      </c>
      <c r="H236" s="37" t="n">
        <v>0.8</v>
      </c>
      <c r="I236" s="37" t="s">
        <v>187</v>
      </c>
      <c r="J236" s="37" t="s">
        <v>185</v>
      </c>
      <c r="K236" s="37" t="s">
        <v>187</v>
      </c>
      <c r="L236" s="37" t="s">
        <v>187</v>
      </c>
      <c r="M236" s="37" t="n">
        <v>31</v>
      </c>
      <c r="N236" s="37"/>
      <c r="O236" s="37" t="n">
        <f aca="false">IF(C236="","",YEAR(C236))</f>
        <v>2019</v>
      </c>
      <c r="P236" s="37" t="str">
        <f aca="false">IFERROR(VLOOKUP(A236,Employees!$A$2:$I$1501,9,FALSE()),"Unknown")</f>
        <v>Marketing</v>
      </c>
      <c r="Q236" s="37" t="str">
        <f aca="false">IF(H236&lt;12,"&lt;1 yr",IF(H236&lt;36,"1-3 yrs",IF(H236&lt;60,"3-5 yrs","5+ yrs")))</f>
        <v>&lt;1 yr</v>
      </c>
    </row>
    <row r="237" customFormat="false" ht="15" hidden="false" customHeight="false" outlineLevel="0" collapsed="false">
      <c r="A237" s="37" t="s">
        <v>1814</v>
      </c>
      <c r="B237" s="38" t="n">
        <v>46241</v>
      </c>
      <c r="C237" s="38" t="n">
        <v>46271</v>
      </c>
      <c r="D237" s="37" t="s">
        <v>133</v>
      </c>
      <c r="E237" s="37" t="s">
        <v>151</v>
      </c>
      <c r="F237" s="37" t="n">
        <v>30</v>
      </c>
      <c r="G237" s="37" t="n">
        <v>15</v>
      </c>
      <c r="H237" s="37" t="n">
        <v>7.9</v>
      </c>
      <c r="I237" s="37" t="s">
        <v>187</v>
      </c>
      <c r="J237" s="37" t="s">
        <v>185</v>
      </c>
      <c r="K237" s="37" t="s">
        <v>187</v>
      </c>
      <c r="L237" s="37" t="s">
        <v>185</v>
      </c>
      <c r="M237" s="37" t="n">
        <v>20</v>
      </c>
      <c r="N237" s="37" t="s">
        <v>1963</v>
      </c>
      <c r="O237" s="37" t="n">
        <f aca="false">IF(C237="","",YEAR(C237))</f>
        <v>2026</v>
      </c>
      <c r="P237" s="37" t="str">
        <f aca="false">IFERROR(VLOOKUP(A237,Employees!$A$2:$I$1501,9,FALSE()),"Unknown")</f>
        <v>Marketing</v>
      </c>
      <c r="Q237" s="37" t="str">
        <f aca="false">IF(H237&lt;12,"&lt;1 yr",IF(H237&lt;36,"1-3 yrs",IF(H237&lt;60,"3-5 yrs","5+ yrs")))</f>
        <v>&lt;1 yr</v>
      </c>
    </row>
    <row r="238" customFormat="false" ht="15" hidden="false" customHeight="false" outlineLevel="0" collapsed="false">
      <c r="A238" s="37" t="s">
        <v>1816</v>
      </c>
      <c r="B238" s="38" t="n">
        <v>45799</v>
      </c>
      <c r="C238" s="38" t="n">
        <v>45859</v>
      </c>
      <c r="D238" s="37" t="s">
        <v>133</v>
      </c>
      <c r="E238" s="37" t="s">
        <v>149</v>
      </c>
      <c r="F238" s="37" t="n">
        <v>60</v>
      </c>
      <c r="G238" s="37" t="n">
        <v>60</v>
      </c>
      <c r="H238" s="37" t="n">
        <v>37.5</v>
      </c>
      <c r="I238" s="37" t="s">
        <v>187</v>
      </c>
      <c r="J238" s="37" t="s">
        <v>185</v>
      </c>
      <c r="K238" s="37" t="s">
        <v>185</v>
      </c>
      <c r="L238" s="37" t="s">
        <v>185</v>
      </c>
      <c r="M238" s="37" t="n">
        <v>22</v>
      </c>
      <c r="N238" s="37" t="s">
        <v>1961</v>
      </c>
      <c r="O238" s="37" t="n">
        <f aca="false">IF(C238="","",YEAR(C238))</f>
        <v>2025</v>
      </c>
      <c r="P238" s="37" t="str">
        <f aca="false">IFERROR(VLOOKUP(A238,Employees!$A$2:$I$1501,9,FALSE()),"Unknown")</f>
        <v>Operations</v>
      </c>
      <c r="Q238" s="37" t="str">
        <f aca="false">IF(H238&lt;12,"&lt;1 yr",IF(H238&lt;36,"1-3 yrs",IF(H238&lt;60,"3-5 yrs","5+ yrs")))</f>
        <v>3-5 yrs</v>
      </c>
    </row>
    <row r="239" customFormat="false" ht="15" hidden="false" customHeight="false" outlineLevel="0" collapsed="false">
      <c r="A239" s="37" t="s">
        <v>1818</v>
      </c>
      <c r="B239" s="38" t="n">
        <v>45241</v>
      </c>
      <c r="C239" s="38" t="n">
        <v>45271</v>
      </c>
      <c r="D239" s="37" t="s">
        <v>133</v>
      </c>
      <c r="E239" s="37" t="s">
        <v>148</v>
      </c>
      <c r="F239" s="37" t="n">
        <v>30</v>
      </c>
      <c r="G239" s="37" t="n">
        <v>30</v>
      </c>
      <c r="H239" s="37" t="n">
        <v>15.3</v>
      </c>
      <c r="I239" s="37" t="s">
        <v>185</v>
      </c>
      <c r="J239" s="37" t="s">
        <v>185</v>
      </c>
      <c r="K239" s="37" t="s">
        <v>185</v>
      </c>
      <c r="L239" s="37" t="s">
        <v>185</v>
      </c>
      <c r="M239" s="37" t="n">
        <v>51</v>
      </c>
      <c r="N239" s="37" t="s">
        <v>1963</v>
      </c>
      <c r="O239" s="37" t="n">
        <f aca="false">IF(C239="","",YEAR(C239))</f>
        <v>2023</v>
      </c>
      <c r="P239" s="37" t="str">
        <f aca="false">IFERROR(VLOOKUP(A239,Employees!$A$2:$I$1501,9,FALSE()),"Unknown")</f>
        <v>Sales</v>
      </c>
      <c r="Q239" s="37" t="str">
        <f aca="false">IF(H239&lt;12,"&lt;1 yr",IF(H239&lt;36,"1-3 yrs",IF(H239&lt;60,"3-5 yrs","5+ yrs")))</f>
        <v>1-3 yrs</v>
      </c>
    </row>
    <row r="240" customFormat="false" ht="15" hidden="false" customHeight="false" outlineLevel="0" collapsed="false">
      <c r="A240" s="37" t="s">
        <v>1828</v>
      </c>
      <c r="B240" s="38" t="n">
        <v>46254</v>
      </c>
      <c r="C240" s="38" t="n">
        <v>46284</v>
      </c>
      <c r="D240" s="37" t="s">
        <v>133</v>
      </c>
      <c r="E240" s="37" t="s">
        <v>145</v>
      </c>
      <c r="F240" s="37" t="n">
        <v>30</v>
      </c>
      <c r="G240" s="37" t="n">
        <v>15</v>
      </c>
      <c r="H240" s="37" t="n">
        <v>0.8</v>
      </c>
      <c r="I240" s="37" t="s">
        <v>187</v>
      </c>
      <c r="J240" s="37" t="s">
        <v>185</v>
      </c>
      <c r="K240" s="37" t="s">
        <v>187</v>
      </c>
      <c r="L240" s="37" t="s">
        <v>185</v>
      </c>
      <c r="M240" s="37" t="n">
        <v>26</v>
      </c>
      <c r="N240" s="37" t="s">
        <v>1959</v>
      </c>
      <c r="O240" s="37" t="n">
        <f aca="false">IF(C240="","",YEAR(C240))</f>
        <v>2026</v>
      </c>
      <c r="P240" s="37" t="str">
        <f aca="false">IFERROR(VLOOKUP(A240,Employees!$A$2:$I$1501,9,FALSE()),"Unknown")</f>
        <v>Customer Support</v>
      </c>
      <c r="Q240" s="37" t="str">
        <f aca="false">IF(H240&lt;12,"&lt;1 yr",IF(H240&lt;36,"1-3 yrs",IF(H240&lt;60,"3-5 yrs","5+ yrs")))</f>
        <v>&lt;1 yr</v>
      </c>
    </row>
    <row r="241" customFormat="false" ht="15" hidden="false" customHeight="false" outlineLevel="0" collapsed="false">
      <c r="A241" s="37" t="s">
        <v>924</v>
      </c>
      <c r="B241" s="38" t="n">
        <v>45814</v>
      </c>
      <c r="C241" s="38" t="n">
        <v>45904</v>
      </c>
      <c r="D241" s="37" t="s">
        <v>133</v>
      </c>
      <c r="E241" s="37" t="s">
        <v>143</v>
      </c>
      <c r="F241" s="37" t="n">
        <v>90</v>
      </c>
      <c r="G241" s="37" t="n">
        <v>45</v>
      </c>
      <c r="H241" s="37" t="n">
        <v>66.3</v>
      </c>
      <c r="I241" s="37" t="s">
        <v>187</v>
      </c>
      <c r="J241" s="37" t="s">
        <v>187</v>
      </c>
      <c r="K241" s="37" t="s">
        <v>187</v>
      </c>
      <c r="L241" s="37" t="s">
        <v>185</v>
      </c>
      <c r="M241" s="37" t="n">
        <v>60</v>
      </c>
      <c r="N241" s="37" t="s">
        <v>1963</v>
      </c>
      <c r="O241" s="37" t="n">
        <f aca="false">IF(C241="","",YEAR(C241))</f>
        <v>2025</v>
      </c>
      <c r="P241" s="37" t="str">
        <f aca="false">IFERROR(VLOOKUP(A241,Employees!$A$2:$I$1501,9,FALSE()),"Unknown")</f>
        <v>Sales</v>
      </c>
      <c r="Q241" s="37" t="str">
        <f aca="false">IF(H241&lt;12,"&lt;1 yr",IF(H241&lt;36,"1-3 yrs",IF(H241&lt;60,"3-5 yrs","5+ yrs")))</f>
        <v>5+ yrs</v>
      </c>
    </row>
    <row r="242" customFormat="false" ht="15" hidden="false" customHeight="false" outlineLevel="0" collapsed="false">
      <c r="A242" s="37" t="s">
        <v>1832</v>
      </c>
      <c r="B242" s="38" t="n">
        <v>45948</v>
      </c>
      <c r="C242" s="38" t="n">
        <v>46008</v>
      </c>
      <c r="D242" s="37" t="s">
        <v>133</v>
      </c>
      <c r="E242" s="37" t="s">
        <v>147</v>
      </c>
      <c r="F242" s="37" t="n">
        <v>60</v>
      </c>
      <c r="G242" s="37" t="n">
        <v>30</v>
      </c>
      <c r="H242" s="37" t="n">
        <v>17.8</v>
      </c>
      <c r="I242" s="37" t="s">
        <v>185</v>
      </c>
      <c r="J242" s="37" t="s">
        <v>185</v>
      </c>
      <c r="K242" s="37" t="s">
        <v>187</v>
      </c>
      <c r="L242" s="37" t="s">
        <v>185</v>
      </c>
      <c r="M242" s="37" t="n">
        <v>61</v>
      </c>
      <c r="N242" s="37" t="s">
        <v>1960</v>
      </c>
      <c r="O242" s="37" t="n">
        <f aca="false">IF(C242="","",YEAR(C242))</f>
        <v>2025</v>
      </c>
      <c r="P242" s="37" t="str">
        <f aca="false">IFERROR(VLOOKUP(A242,Employees!$A$2:$I$1501,9,FALSE()),"Unknown")</f>
        <v>Data &amp; AI</v>
      </c>
      <c r="Q242" s="37" t="str">
        <f aca="false">IF(H242&lt;12,"&lt;1 yr",IF(H242&lt;36,"1-3 yrs",IF(H242&lt;60,"3-5 yrs","5+ yrs")))</f>
        <v>1-3 yrs</v>
      </c>
    </row>
    <row r="243" customFormat="false" ht="15" hidden="false" customHeight="false" outlineLevel="0" collapsed="false">
      <c r="A243" s="37" t="s">
        <v>1840</v>
      </c>
      <c r="B243" s="38" t="n">
        <v>45474</v>
      </c>
      <c r="C243" s="38" t="n">
        <v>45534</v>
      </c>
      <c r="D243" s="37" t="s">
        <v>133</v>
      </c>
      <c r="E243" s="37" t="s">
        <v>149</v>
      </c>
      <c r="F243" s="37" t="n">
        <v>60</v>
      </c>
      <c r="G243" s="37" t="n">
        <v>30</v>
      </c>
      <c r="H243" s="37" t="n">
        <v>7.8</v>
      </c>
      <c r="I243" s="37" t="s">
        <v>187</v>
      </c>
      <c r="J243" s="37" t="s">
        <v>187</v>
      </c>
      <c r="K243" s="37" t="s">
        <v>185</v>
      </c>
      <c r="L243" s="37" t="s">
        <v>185</v>
      </c>
      <c r="M243" s="37" t="n">
        <v>40</v>
      </c>
      <c r="N243" s="37" t="s">
        <v>1959</v>
      </c>
      <c r="O243" s="37" t="n">
        <f aca="false">IF(C243="","",YEAR(C243))</f>
        <v>2024</v>
      </c>
      <c r="P243" s="37" t="str">
        <f aca="false">IFERROR(VLOOKUP(A243,Employees!$A$2:$I$1501,9,FALSE()),"Unknown")</f>
        <v>Legal &amp; Compliance</v>
      </c>
      <c r="Q243" s="37" t="str">
        <f aca="false">IF(H243&lt;12,"&lt;1 yr",IF(H243&lt;36,"1-3 yrs",IF(H243&lt;60,"3-5 yrs","5+ yrs")))</f>
        <v>&lt;1 yr</v>
      </c>
    </row>
    <row r="244" customFormat="false" ht="15" hidden="false" customHeight="false" outlineLevel="0" collapsed="false">
      <c r="A244" s="37" t="s">
        <v>1851</v>
      </c>
      <c r="B244" s="38"/>
      <c r="C244" s="38" t="n">
        <v>46106</v>
      </c>
      <c r="D244" s="37" t="s">
        <v>134</v>
      </c>
      <c r="E244" s="37" t="s">
        <v>153</v>
      </c>
      <c r="F244" s="37" t="n">
        <v>60</v>
      </c>
      <c r="G244" s="37" t="n">
        <v>0</v>
      </c>
      <c r="H244" s="37" t="n">
        <v>4.3</v>
      </c>
      <c r="I244" s="37" t="s">
        <v>187</v>
      </c>
      <c r="J244" s="37" t="s">
        <v>187</v>
      </c>
      <c r="K244" s="37" t="s">
        <v>187</v>
      </c>
      <c r="L244" s="37" t="s">
        <v>187</v>
      </c>
      <c r="M244" s="37" t="n">
        <v>33</v>
      </c>
      <c r="N244" s="37"/>
      <c r="O244" s="37" t="n">
        <f aca="false">IF(C244="","",YEAR(C244))</f>
        <v>2026</v>
      </c>
      <c r="P244" s="37" t="str">
        <f aca="false">IFERROR(VLOOKUP(A244,Employees!$A$2:$I$1501,9,FALSE()),"Unknown")</f>
        <v>Operations</v>
      </c>
      <c r="Q244" s="37" t="str">
        <f aca="false">IF(H244&lt;12,"&lt;1 yr",IF(H244&lt;36,"1-3 yrs",IF(H244&lt;60,"3-5 yrs","5+ yrs")))</f>
        <v>&lt;1 yr</v>
      </c>
    </row>
    <row r="245" customFormat="false" ht="15" hidden="false" customHeight="false" outlineLevel="0" collapsed="false">
      <c r="A245" s="37" t="s">
        <v>1853</v>
      </c>
      <c r="B245" s="38" t="n">
        <v>45072</v>
      </c>
      <c r="C245" s="38" t="n">
        <v>45132</v>
      </c>
      <c r="D245" s="37" t="s">
        <v>133</v>
      </c>
      <c r="E245" s="37" t="s">
        <v>143</v>
      </c>
      <c r="F245" s="37" t="n">
        <v>60</v>
      </c>
      <c r="G245" s="37" t="n">
        <v>18</v>
      </c>
      <c r="H245" s="37" t="n">
        <v>89.4</v>
      </c>
      <c r="I245" s="37" t="s">
        <v>185</v>
      </c>
      <c r="J245" s="37" t="s">
        <v>185</v>
      </c>
      <c r="K245" s="37" t="s">
        <v>187</v>
      </c>
      <c r="L245" s="37" t="s">
        <v>187</v>
      </c>
      <c r="M245" s="37" t="n">
        <v>24</v>
      </c>
      <c r="N245" s="37" t="s">
        <v>1961</v>
      </c>
      <c r="O245" s="37" t="n">
        <f aca="false">IF(C245="","",YEAR(C245))</f>
        <v>2023</v>
      </c>
      <c r="P245" s="37" t="str">
        <f aca="false">IFERROR(VLOOKUP(A245,Employees!$A$2:$I$1501,9,FALSE()),"Unknown")</f>
        <v>Legal &amp; Compliance</v>
      </c>
      <c r="Q245" s="37" t="str">
        <f aca="false">IF(H245&lt;12,"&lt;1 yr",IF(H245&lt;36,"1-3 yrs",IF(H245&lt;60,"3-5 yrs","5+ yrs")))</f>
        <v>5+ yrs</v>
      </c>
    </row>
    <row r="246" customFormat="false" ht="15" hidden="false" customHeight="false" outlineLevel="0" collapsed="false">
      <c r="A246" s="37" t="s">
        <v>1858</v>
      </c>
      <c r="B246" s="38"/>
      <c r="C246" s="38" t="n">
        <v>45703</v>
      </c>
      <c r="D246" s="37" t="s">
        <v>134</v>
      </c>
      <c r="E246" s="37" t="s">
        <v>152</v>
      </c>
      <c r="F246" s="37" t="n">
        <v>30</v>
      </c>
      <c r="G246" s="37" t="n">
        <v>0</v>
      </c>
      <c r="H246" s="37" t="n">
        <v>1</v>
      </c>
      <c r="I246" s="37" t="s">
        <v>187</v>
      </c>
      <c r="J246" s="37" t="s">
        <v>185</v>
      </c>
      <c r="K246" s="37" t="s">
        <v>187</v>
      </c>
      <c r="L246" s="37" t="s">
        <v>187</v>
      </c>
      <c r="M246" s="37" t="n">
        <v>35</v>
      </c>
      <c r="N246" s="37"/>
      <c r="O246" s="37" t="n">
        <f aca="false">IF(C246="","",YEAR(C246))</f>
        <v>2025</v>
      </c>
      <c r="P246" s="37" t="str">
        <f aca="false">IFERROR(VLOOKUP(A246,Employees!$A$2:$I$1501,9,FALSE()),"Unknown")</f>
        <v>Sales</v>
      </c>
      <c r="Q246" s="37" t="str">
        <f aca="false">IF(H246&lt;12,"&lt;1 yr",IF(H246&lt;36,"1-3 yrs",IF(H246&lt;60,"3-5 yrs","5+ yrs")))</f>
        <v>&lt;1 yr</v>
      </c>
    </row>
    <row r="247" customFormat="false" ht="15" hidden="false" customHeight="false" outlineLevel="0" collapsed="false">
      <c r="A247" s="37" t="s">
        <v>1863</v>
      </c>
      <c r="B247" s="38" t="n">
        <v>42517</v>
      </c>
      <c r="C247" s="38" t="n">
        <v>42577</v>
      </c>
      <c r="D247" s="37" t="s">
        <v>133</v>
      </c>
      <c r="E247" s="37" t="s">
        <v>143</v>
      </c>
      <c r="F247" s="37" t="n">
        <v>60</v>
      </c>
      <c r="G247" s="37" t="n">
        <v>18</v>
      </c>
      <c r="H247" s="37" t="n">
        <v>8.7</v>
      </c>
      <c r="I247" s="37" t="s">
        <v>185</v>
      </c>
      <c r="J247" s="37" t="s">
        <v>185</v>
      </c>
      <c r="K247" s="37" t="s">
        <v>187</v>
      </c>
      <c r="L247" s="37" t="s">
        <v>185</v>
      </c>
      <c r="M247" s="37" t="n">
        <v>57</v>
      </c>
      <c r="N247" s="37" t="s">
        <v>1962</v>
      </c>
      <c r="O247" s="37" t="n">
        <f aca="false">IF(C247="","",YEAR(C247))</f>
        <v>2016</v>
      </c>
      <c r="P247" s="37" t="str">
        <f aca="false">IFERROR(VLOOKUP(A247,Employees!$A$2:$I$1501,9,FALSE()),"Unknown")</f>
        <v>Engineering</v>
      </c>
      <c r="Q247" s="37" t="str">
        <f aca="false">IF(H247&lt;12,"&lt;1 yr",IF(H247&lt;36,"1-3 yrs",IF(H247&lt;60,"3-5 yrs","5+ yrs")))</f>
        <v>&lt;1 yr</v>
      </c>
    </row>
    <row r="248" customFormat="false" ht="15" hidden="false" customHeight="false" outlineLevel="0" collapsed="false">
      <c r="A248" s="37" t="s">
        <v>1873</v>
      </c>
      <c r="B248" s="38" t="n">
        <v>44461</v>
      </c>
      <c r="C248" s="38" t="n">
        <v>44521</v>
      </c>
      <c r="D248" s="37" t="s">
        <v>133</v>
      </c>
      <c r="E248" s="37" t="s">
        <v>144</v>
      </c>
      <c r="F248" s="37" t="n">
        <v>60</v>
      </c>
      <c r="G248" s="37" t="n">
        <v>0</v>
      </c>
      <c r="H248" s="37" t="n">
        <v>45.4</v>
      </c>
      <c r="I248" s="37" t="s">
        <v>187</v>
      </c>
      <c r="J248" s="37" t="s">
        <v>185</v>
      </c>
      <c r="K248" s="37" t="s">
        <v>187</v>
      </c>
      <c r="L248" s="37" t="s">
        <v>185</v>
      </c>
      <c r="M248" s="37" t="n">
        <v>30</v>
      </c>
      <c r="N248" s="37" t="s">
        <v>1959</v>
      </c>
      <c r="O248" s="37" t="n">
        <f aca="false">IF(C248="","",YEAR(C248))</f>
        <v>2021</v>
      </c>
      <c r="P248" s="37" t="str">
        <f aca="false">IFERROR(VLOOKUP(A248,Employees!$A$2:$I$1501,9,FALSE()),"Unknown")</f>
        <v>Customer Support</v>
      </c>
      <c r="Q248" s="37" t="str">
        <f aca="false">IF(H248&lt;12,"&lt;1 yr",IF(H248&lt;36,"1-3 yrs",IF(H248&lt;60,"3-5 yrs","5+ yrs")))</f>
        <v>3-5 yrs</v>
      </c>
    </row>
    <row r="249" customFormat="false" ht="15" hidden="false" customHeight="false" outlineLevel="0" collapsed="false">
      <c r="A249" s="37" t="s">
        <v>1879</v>
      </c>
      <c r="B249" s="38" t="n">
        <v>46258</v>
      </c>
      <c r="C249" s="38" t="n">
        <v>46288</v>
      </c>
      <c r="D249" s="37" t="s">
        <v>133</v>
      </c>
      <c r="E249" s="37" t="s">
        <v>147</v>
      </c>
      <c r="F249" s="37" t="n">
        <v>30</v>
      </c>
      <c r="G249" s="37" t="n">
        <v>30</v>
      </c>
      <c r="H249" s="37" t="n">
        <v>0.8</v>
      </c>
      <c r="I249" s="37" t="s">
        <v>185</v>
      </c>
      <c r="J249" s="37" t="s">
        <v>185</v>
      </c>
      <c r="K249" s="37" t="s">
        <v>185</v>
      </c>
      <c r="L249" s="37" t="s">
        <v>185</v>
      </c>
      <c r="M249" s="37" t="n">
        <v>6</v>
      </c>
      <c r="N249" s="37" t="s">
        <v>1960</v>
      </c>
      <c r="O249" s="37" t="n">
        <f aca="false">IF(C249="","",YEAR(C249))</f>
        <v>2026</v>
      </c>
      <c r="P249" s="37" t="str">
        <f aca="false">IFERROR(VLOOKUP(A249,Employees!$A$2:$I$1501,9,FALSE()),"Unknown")</f>
        <v>Customer Support</v>
      </c>
      <c r="Q249" s="37" t="str">
        <f aca="false">IF(H249&lt;12,"&lt;1 yr",IF(H249&lt;36,"1-3 yrs",IF(H249&lt;60,"3-5 yrs","5+ yrs")))</f>
        <v>&lt;1 yr</v>
      </c>
    </row>
    <row r="250" customFormat="false" ht="15" hidden="false" customHeight="false" outlineLevel="0" collapsed="false">
      <c r="A250" s="37" t="s">
        <v>1886</v>
      </c>
      <c r="B250" s="38"/>
      <c r="C250" s="38" t="n">
        <v>44906</v>
      </c>
      <c r="D250" s="37" t="s">
        <v>134</v>
      </c>
      <c r="E250" s="37" t="s">
        <v>153</v>
      </c>
      <c r="F250" s="37" t="n">
        <v>60</v>
      </c>
      <c r="G250" s="37" t="n">
        <v>0</v>
      </c>
      <c r="H250" s="37" t="n">
        <v>1.7</v>
      </c>
      <c r="I250" s="37" t="s">
        <v>187</v>
      </c>
      <c r="J250" s="37" t="s">
        <v>185</v>
      </c>
      <c r="K250" s="37" t="s">
        <v>187</v>
      </c>
      <c r="L250" s="37" t="s">
        <v>187</v>
      </c>
      <c r="M250" s="37" t="n">
        <v>57</v>
      </c>
      <c r="N250" s="37"/>
      <c r="O250" s="37" t="n">
        <f aca="false">IF(C250="","",YEAR(C250))</f>
        <v>2022</v>
      </c>
      <c r="P250" s="37" t="str">
        <f aca="false">IFERROR(VLOOKUP(A250,Employees!$A$2:$I$1501,9,FALSE()),"Unknown")</f>
        <v>Legal &amp; Compliance</v>
      </c>
      <c r="Q250" s="37" t="str">
        <f aca="false">IF(H250&lt;12,"&lt;1 yr",IF(H250&lt;36,"1-3 yrs",IF(H250&lt;60,"3-5 yrs","5+ yrs")))</f>
        <v>&lt;1 yr</v>
      </c>
    </row>
    <row r="251" customFormat="false" ht="15" hidden="false" customHeight="false" outlineLevel="0" collapsed="false">
      <c r="A251" s="37" t="s">
        <v>1888</v>
      </c>
      <c r="B251" s="38" t="n">
        <v>45101</v>
      </c>
      <c r="C251" s="38" t="n">
        <v>45161</v>
      </c>
      <c r="D251" s="37" t="s">
        <v>133</v>
      </c>
      <c r="E251" s="37" t="s">
        <v>147</v>
      </c>
      <c r="F251" s="37" t="n">
        <v>60</v>
      </c>
      <c r="G251" s="37" t="n">
        <v>60</v>
      </c>
      <c r="H251" s="37" t="n">
        <v>103.8</v>
      </c>
      <c r="I251" s="37" t="s">
        <v>185</v>
      </c>
      <c r="J251" s="37" t="s">
        <v>185</v>
      </c>
      <c r="K251" s="37" t="s">
        <v>187</v>
      </c>
      <c r="L251" s="37" t="s">
        <v>185</v>
      </c>
      <c r="M251" s="37" t="n">
        <v>16</v>
      </c>
      <c r="N251" s="37" t="s">
        <v>1959</v>
      </c>
      <c r="O251" s="37" t="n">
        <f aca="false">IF(C251="","",YEAR(C251))</f>
        <v>2023</v>
      </c>
      <c r="P251" s="37" t="str">
        <f aca="false">IFERROR(VLOOKUP(A251,Employees!$A$2:$I$1501,9,FALSE()),"Unknown")</f>
        <v>Data &amp; AI</v>
      </c>
      <c r="Q251" s="37" t="str">
        <f aca="false">IF(H251&lt;12,"&lt;1 yr",IF(H251&lt;36,"1-3 yrs",IF(H251&lt;60,"3-5 yrs","5+ yrs")))</f>
        <v>5+ yrs</v>
      </c>
    </row>
    <row r="252" customFormat="false" ht="15" hidden="false" customHeight="false" outlineLevel="0" collapsed="false">
      <c r="A252" s="37" t="s">
        <v>540</v>
      </c>
      <c r="B252" s="38" t="n">
        <v>46190</v>
      </c>
      <c r="C252" s="38" t="n">
        <v>46280</v>
      </c>
      <c r="D252" s="37" t="s">
        <v>133</v>
      </c>
      <c r="E252" s="37" t="s">
        <v>144</v>
      </c>
      <c r="F252" s="37" t="n">
        <v>90</v>
      </c>
      <c r="G252" s="37" t="n">
        <v>45</v>
      </c>
      <c r="H252" s="37" t="n">
        <v>8.7</v>
      </c>
      <c r="I252" s="37" t="s">
        <v>185</v>
      </c>
      <c r="J252" s="37" t="s">
        <v>185</v>
      </c>
      <c r="K252" s="37" t="s">
        <v>187</v>
      </c>
      <c r="L252" s="37" t="s">
        <v>185</v>
      </c>
      <c r="M252" s="37" t="n">
        <v>34</v>
      </c>
      <c r="N252" s="37" t="s">
        <v>1962</v>
      </c>
      <c r="O252" s="37" t="n">
        <f aca="false">IF(C252="","",YEAR(C252))</f>
        <v>2026</v>
      </c>
      <c r="P252" s="37" t="str">
        <f aca="false">IFERROR(VLOOKUP(A252,Employees!$A$2:$I$1501,9,FALSE()),"Unknown")</f>
        <v>Sales</v>
      </c>
      <c r="Q252" s="37" t="str">
        <f aca="false">IF(H252&lt;12,"&lt;1 yr",IF(H252&lt;36,"1-3 yrs",IF(H252&lt;60,"3-5 yrs","5+ yrs")))</f>
        <v>&lt;1 yr</v>
      </c>
    </row>
    <row r="253" customFormat="false" ht="15" hidden="false" customHeight="false" outlineLevel="0" collapsed="false">
      <c r="A253" s="37" t="s">
        <v>619</v>
      </c>
      <c r="B253" s="38" t="n">
        <v>45761</v>
      </c>
      <c r="C253" s="38" t="n">
        <v>45851</v>
      </c>
      <c r="D253" s="37" t="s">
        <v>133</v>
      </c>
      <c r="E253" s="37" t="s">
        <v>143</v>
      </c>
      <c r="F253" s="37" t="n">
        <v>90</v>
      </c>
      <c r="G253" s="37" t="n">
        <v>45</v>
      </c>
      <c r="H253" s="37" t="n">
        <v>24.5</v>
      </c>
      <c r="I253" s="37" t="s">
        <v>187</v>
      </c>
      <c r="J253" s="37" t="s">
        <v>185</v>
      </c>
      <c r="K253" s="37" t="s">
        <v>187</v>
      </c>
      <c r="L253" s="37" t="s">
        <v>185</v>
      </c>
      <c r="M253" s="37" t="n">
        <v>53</v>
      </c>
      <c r="N253" s="37" t="s">
        <v>1963</v>
      </c>
      <c r="O253" s="37" t="n">
        <f aca="false">IF(C253="","",YEAR(C253))</f>
        <v>2025</v>
      </c>
      <c r="P253" s="37" t="str">
        <f aca="false">IFERROR(VLOOKUP(A253,Employees!$A$2:$I$1501,9,FALSE()),"Unknown")</f>
        <v>Engineering</v>
      </c>
      <c r="Q253" s="37" t="str">
        <f aca="false">IF(H253&lt;12,"&lt;1 yr",IF(H253&lt;36,"1-3 yrs",IF(H253&lt;60,"3-5 yrs","5+ yrs")))</f>
        <v>1-3 yrs</v>
      </c>
    </row>
    <row r="254" customFormat="false" ht="15" hidden="false" customHeight="false" outlineLevel="0" collapsed="false">
      <c r="A254" s="37" t="s">
        <v>1902</v>
      </c>
      <c r="B254" s="38" t="n">
        <v>46219</v>
      </c>
      <c r="C254" s="38" t="n">
        <v>46279</v>
      </c>
      <c r="D254" s="37" t="s">
        <v>133</v>
      </c>
      <c r="E254" s="37" t="s">
        <v>145</v>
      </c>
      <c r="F254" s="37" t="n">
        <v>60</v>
      </c>
      <c r="G254" s="37" t="n">
        <v>60</v>
      </c>
      <c r="H254" s="37" t="n">
        <v>3</v>
      </c>
      <c r="I254" s="37" t="s">
        <v>187</v>
      </c>
      <c r="J254" s="37" t="s">
        <v>185</v>
      </c>
      <c r="K254" s="37" t="s">
        <v>187</v>
      </c>
      <c r="L254" s="37" t="s">
        <v>187</v>
      </c>
      <c r="M254" s="37" t="n">
        <v>89</v>
      </c>
      <c r="N254" s="37" t="s">
        <v>1963</v>
      </c>
      <c r="O254" s="37" t="n">
        <f aca="false">IF(C254="","",YEAR(C254))</f>
        <v>2026</v>
      </c>
      <c r="P254" s="37" t="str">
        <f aca="false">IFERROR(VLOOKUP(A254,Employees!$A$2:$I$1501,9,FALSE()),"Unknown")</f>
        <v>Finance</v>
      </c>
      <c r="Q254" s="37" t="str">
        <f aca="false">IF(H254&lt;12,"&lt;1 yr",IF(H254&lt;36,"1-3 yrs",IF(H254&lt;60,"3-5 yrs","5+ yrs")))</f>
        <v>&lt;1 yr</v>
      </c>
    </row>
    <row r="255" customFormat="false" ht="15" hidden="false" customHeight="false" outlineLevel="0" collapsed="false">
      <c r="A255" s="37" t="s">
        <v>1906</v>
      </c>
      <c r="B255" s="38" t="n">
        <v>46114</v>
      </c>
      <c r="C255" s="38" t="n">
        <v>46174</v>
      </c>
      <c r="D255" s="37" t="s">
        <v>133</v>
      </c>
      <c r="E255" s="37" t="s">
        <v>144</v>
      </c>
      <c r="F255" s="37" t="n">
        <v>60</v>
      </c>
      <c r="G255" s="37" t="n">
        <v>18</v>
      </c>
      <c r="H255" s="37" t="n">
        <v>7.1</v>
      </c>
      <c r="I255" s="37" t="s">
        <v>187</v>
      </c>
      <c r="J255" s="37" t="s">
        <v>185</v>
      </c>
      <c r="K255" s="37" t="s">
        <v>187</v>
      </c>
      <c r="L255" s="37" t="s">
        <v>185</v>
      </c>
      <c r="M255" s="37" t="n">
        <v>30</v>
      </c>
      <c r="N255" s="37" t="s">
        <v>1959</v>
      </c>
      <c r="O255" s="37" t="n">
        <f aca="false">IF(C255="","",YEAR(C255))</f>
        <v>2026</v>
      </c>
      <c r="P255" s="37" t="str">
        <f aca="false">IFERROR(VLOOKUP(A255,Employees!$A$2:$I$1501,9,FALSE()),"Unknown")</f>
        <v>Finance</v>
      </c>
      <c r="Q255" s="37" t="str">
        <f aca="false">IF(H255&lt;12,"&lt;1 yr",IF(H255&lt;36,"1-3 yrs",IF(H255&lt;60,"3-5 yrs","5+ yrs")))</f>
        <v>&lt;1 yr</v>
      </c>
    </row>
    <row r="256" customFormat="false" ht="15" hidden="false" customHeight="false" outlineLevel="0" collapsed="false">
      <c r="A256" s="37" t="s">
        <v>1908</v>
      </c>
      <c r="B256" s="38" t="n">
        <v>45484</v>
      </c>
      <c r="C256" s="38" t="n">
        <v>45514</v>
      </c>
      <c r="D256" s="37" t="s">
        <v>133</v>
      </c>
      <c r="E256" s="37" t="s">
        <v>151</v>
      </c>
      <c r="F256" s="37" t="n">
        <v>30</v>
      </c>
      <c r="G256" s="37" t="n">
        <v>30</v>
      </c>
      <c r="H256" s="37" t="n">
        <v>4.5</v>
      </c>
      <c r="I256" s="37" t="s">
        <v>185</v>
      </c>
      <c r="J256" s="37" t="s">
        <v>185</v>
      </c>
      <c r="K256" s="37" t="s">
        <v>185</v>
      </c>
      <c r="L256" s="37" t="s">
        <v>185</v>
      </c>
      <c r="M256" s="37" t="n">
        <v>36</v>
      </c>
      <c r="N256" s="37" t="s">
        <v>1960</v>
      </c>
      <c r="O256" s="37" t="n">
        <f aca="false">IF(C256="","",YEAR(C256))</f>
        <v>2024</v>
      </c>
      <c r="P256" s="37" t="str">
        <f aca="false">IFERROR(VLOOKUP(A256,Employees!$A$2:$I$1501,9,FALSE()),"Unknown")</f>
        <v>Sales</v>
      </c>
      <c r="Q256" s="37" t="str">
        <f aca="false">IF(H256&lt;12,"&lt;1 yr",IF(H256&lt;36,"1-3 yrs",IF(H256&lt;60,"3-5 yrs","5+ yrs")))</f>
        <v>&lt;1 yr</v>
      </c>
    </row>
    <row r="257" customFormat="false" ht="15" hidden="false" customHeight="false" outlineLevel="0" collapsed="false">
      <c r="A257" s="37" t="s">
        <v>915</v>
      </c>
      <c r="B257" s="38" t="n">
        <v>44342</v>
      </c>
      <c r="C257" s="38" t="n">
        <v>44432</v>
      </c>
      <c r="D257" s="37" t="s">
        <v>133</v>
      </c>
      <c r="E257" s="37" t="s">
        <v>151</v>
      </c>
      <c r="F257" s="37" t="n">
        <v>90</v>
      </c>
      <c r="G257" s="37" t="n">
        <v>45</v>
      </c>
      <c r="H257" s="37" t="n">
        <v>12.2</v>
      </c>
      <c r="I257" s="37" t="s">
        <v>187</v>
      </c>
      <c r="J257" s="37" t="s">
        <v>185</v>
      </c>
      <c r="K257" s="37" t="s">
        <v>187</v>
      </c>
      <c r="L257" s="37" t="s">
        <v>185</v>
      </c>
      <c r="M257" s="37" t="n">
        <v>23</v>
      </c>
      <c r="N257" s="37" t="s">
        <v>1962</v>
      </c>
      <c r="O257" s="37" t="n">
        <f aca="false">IF(C257="","",YEAR(C257))</f>
        <v>2021</v>
      </c>
      <c r="P257" s="37" t="str">
        <f aca="false">IFERROR(VLOOKUP(A257,Employees!$A$2:$I$1501,9,FALSE()),"Unknown")</f>
        <v>Sales</v>
      </c>
      <c r="Q257" s="37" t="str">
        <f aca="false">IF(H257&lt;12,"&lt;1 yr",IF(H257&lt;36,"1-3 yrs",IF(H257&lt;60,"3-5 yrs","5+ yrs")))</f>
        <v>1-3 yrs</v>
      </c>
    </row>
    <row r="258" customFormat="false" ht="15" hidden="false" customHeight="false" outlineLevel="0" collapsed="false">
      <c r="A258" s="37" t="s">
        <v>1920</v>
      </c>
      <c r="B258" s="38" t="n">
        <v>45518</v>
      </c>
      <c r="C258" s="38" t="n">
        <v>45578</v>
      </c>
      <c r="D258" s="37" t="s">
        <v>133</v>
      </c>
      <c r="E258" s="37" t="s">
        <v>143</v>
      </c>
      <c r="F258" s="37" t="n">
        <v>60</v>
      </c>
      <c r="G258" s="37" t="n">
        <v>60</v>
      </c>
      <c r="H258" s="37" t="n">
        <v>49.6</v>
      </c>
      <c r="I258" s="37" t="s">
        <v>187</v>
      </c>
      <c r="J258" s="37" t="s">
        <v>185</v>
      </c>
      <c r="K258" s="37" t="s">
        <v>185</v>
      </c>
      <c r="L258" s="37" t="s">
        <v>185</v>
      </c>
      <c r="M258" s="37" t="n">
        <v>21</v>
      </c>
      <c r="N258" s="37" t="s">
        <v>1961</v>
      </c>
      <c r="O258" s="37" t="n">
        <f aca="false">IF(C258="","",YEAR(C258))</f>
        <v>2024</v>
      </c>
      <c r="P258" s="37" t="str">
        <f aca="false">IFERROR(VLOOKUP(A258,Employees!$A$2:$I$1501,9,FALSE()),"Unknown")</f>
        <v>Engineering</v>
      </c>
      <c r="Q258" s="37" t="str">
        <f aca="false">IF(H258&lt;12,"&lt;1 yr",IF(H258&lt;36,"1-3 yrs",IF(H258&lt;60,"3-5 yrs","5+ yrs")))</f>
        <v>3-5 yrs</v>
      </c>
    </row>
    <row r="259" customFormat="false" ht="15" hidden="false" customHeight="false" outlineLevel="0" collapsed="false">
      <c r="A259" s="37" t="s">
        <v>1927</v>
      </c>
      <c r="B259" s="38" t="n">
        <v>44660</v>
      </c>
      <c r="C259" s="38" t="n">
        <v>44720</v>
      </c>
      <c r="D259" s="37" t="s">
        <v>133</v>
      </c>
      <c r="E259" s="37" t="s">
        <v>155</v>
      </c>
      <c r="F259" s="37" t="n">
        <v>60</v>
      </c>
      <c r="G259" s="37" t="n">
        <v>30</v>
      </c>
      <c r="H259" s="37" t="n">
        <v>14</v>
      </c>
      <c r="I259" s="37" t="s">
        <v>187</v>
      </c>
      <c r="J259" s="37" t="s">
        <v>185</v>
      </c>
      <c r="K259" s="37" t="s">
        <v>187</v>
      </c>
      <c r="L259" s="37" t="s">
        <v>185</v>
      </c>
      <c r="M259" s="37" t="n">
        <v>129</v>
      </c>
      <c r="N259" s="37" t="s">
        <v>1959</v>
      </c>
      <c r="O259" s="37" t="n">
        <f aca="false">IF(C259="","",YEAR(C259))</f>
        <v>2022</v>
      </c>
      <c r="P259" s="37" t="str">
        <f aca="false">IFERROR(VLOOKUP(A259,Employees!$A$2:$I$1501,9,FALSE()),"Unknown")</f>
        <v>Operations</v>
      </c>
      <c r="Q259" s="37" t="str">
        <f aca="false">IF(H259&lt;12,"&lt;1 yr",IF(H259&lt;36,"1-3 yrs",IF(H259&lt;60,"3-5 yrs","5+ yrs")))</f>
        <v>1-3 yrs</v>
      </c>
    </row>
    <row r="260" customFormat="false" ht="15" hidden="false" customHeight="false" outlineLevel="0" collapsed="false">
      <c r="A260" s="37" t="s">
        <v>1930</v>
      </c>
      <c r="B260" s="38" t="n">
        <v>46209</v>
      </c>
      <c r="C260" s="38" t="n">
        <v>46269</v>
      </c>
      <c r="D260" s="37" t="s">
        <v>133</v>
      </c>
      <c r="E260" s="37" t="s">
        <v>148</v>
      </c>
      <c r="F260" s="37" t="n">
        <v>60</v>
      </c>
      <c r="G260" s="37" t="n">
        <v>0</v>
      </c>
      <c r="H260" s="37" t="n">
        <v>0.8</v>
      </c>
      <c r="I260" s="37" t="s">
        <v>187</v>
      </c>
      <c r="J260" s="37" t="s">
        <v>185</v>
      </c>
      <c r="K260" s="37" t="s">
        <v>185</v>
      </c>
      <c r="L260" s="37" t="s">
        <v>185</v>
      </c>
      <c r="M260" s="37" t="n">
        <v>93</v>
      </c>
      <c r="N260" s="37" t="s">
        <v>1961</v>
      </c>
      <c r="O260" s="37" t="n">
        <f aca="false">IF(C260="","",YEAR(C260))</f>
        <v>2026</v>
      </c>
      <c r="P260" s="37" t="str">
        <f aca="false">IFERROR(VLOOKUP(A260,Employees!$A$2:$I$1501,9,FALSE()),"Unknown")</f>
        <v>Data &amp; AI</v>
      </c>
      <c r="Q260" s="37" t="str">
        <f aca="false">IF(H260&lt;12,"&lt;1 yr",IF(H260&lt;36,"1-3 yrs",IF(H260&lt;60,"3-5 yrs","5+ yrs")))</f>
        <v>&lt;1 yr</v>
      </c>
    </row>
    <row r="261" customFormat="false" ht="15" hidden="false" customHeight="false" outlineLevel="0" collapsed="false">
      <c r="A261" s="37" t="s">
        <v>1931</v>
      </c>
      <c r="B261" s="38" t="n">
        <v>44116</v>
      </c>
      <c r="C261" s="38" t="n">
        <v>44146</v>
      </c>
      <c r="D261" s="37" t="s">
        <v>133</v>
      </c>
      <c r="E261" s="37" t="s">
        <v>143</v>
      </c>
      <c r="F261" s="37" t="n">
        <v>30</v>
      </c>
      <c r="G261" s="37" t="n">
        <v>15</v>
      </c>
      <c r="H261" s="37" t="n">
        <v>19.1</v>
      </c>
      <c r="I261" s="37" t="s">
        <v>187</v>
      </c>
      <c r="J261" s="37" t="s">
        <v>185</v>
      </c>
      <c r="K261" s="37" t="s">
        <v>185</v>
      </c>
      <c r="L261" s="37" t="s">
        <v>187</v>
      </c>
      <c r="M261" s="37" t="n">
        <v>9</v>
      </c>
      <c r="N261" s="37" t="s">
        <v>1963</v>
      </c>
      <c r="O261" s="37" t="n">
        <f aca="false">IF(C261="","",YEAR(C261))</f>
        <v>2020</v>
      </c>
      <c r="P261" s="37" t="str">
        <f aca="false">IFERROR(VLOOKUP(A261,Employees!$A$2:$I$1501,9,FALSE()),"Unknown")</f>
        <v>Sales</v>
      </c>
      <c r="Q261" s="37" t="str">
        <f aca="false">IF(H261&lt;12,"&lt;1 yr",IF(H261&lt;36,"1-3 yrs",IF(H261&lt;60,"3-5 yrs","5+ yrs")))</f>
        <v>1-3 yrs</v>
      </c>
    </row>
    <row r="262" customFormat="false" ht="15" hidden="false" customHeight="false" outlineLevel="0" collapsed="false">
      <c r="A262" s="37" t="s">
        <v>1932</v>
      </c>
      <c r="B262" s="38" t="n">
        <v>46217</v>
      </c>
      <c r="C262" s="38" t="n">
        <v>46277</v>
      </c>
      <c r="D262" s="37" t="s">
        <v>133</v>
      </c>
      <c r="E262" s="37" t="s">
        <v>144</v>
      </c>
      <c r="F262" s="37" t="n">
        <v>60</v>
      </c>
      <c r="G262" s="37" t="n">
        <v>60</v>
      </c>
      <c r="H262" s="37" t="n">
        <v>4.5</v>
      </c>
      <c r="I262" s="37" t="s">
        <v>187</v>
      </c>
      <c r="J262" s="37" t="s">
        <v>185</v>
      </c>
      <c r="K262" s="37" t="s">
        <v>185</v>
      </c>
      <c r="L262" s="37" t="s">
        <v>187</v>
      </c>
      <c r="M262" s="37" t="n">
        <v>41</v>
      </c>
      <c r="N262" s="37" t="s">
        <v>1962</v>
      </c>
      <c r="O262" s="37" t="n">
        <f aca="false">IF(C262="","",YEAR(C262))</f>
        <v>2026</v>
      </c>
      <c r="P262" s="37" t="str">
        <f aca="false">IFERROR(VLOOKUP(A262,Employees!$A$2:$I$1501,9,FALSE()),"Unknown")</f>
        <v>Data &amp; AI</v>
      </c>
      <c r="Q262" s="37" t="str">
        <f aca="false">IF(H262&lt;12,"&lt;1 yr",IF(H262&lt;36,"1-3 yrs",IF(H262&lt;60,"3-5 yrs","5+ yrs")))</f>
        <v>&lt;1 yr</v>
      </c>
    </row>
    <row r="263" customFormat="false" ht="15" hidden="false" customHeight="false" outlineLevel="0" collapsed="false">
      <c r="A263" s="37" t="s">
        <v>1934</v>
      </c>
      <c r="B263" s="38" t="n">
        <v>45694</v>
      </c>
      <c r="C263" s="38" t="n">
        <v>45724</v>
      </c>
      <c r="D263" s="37" t="s">
        <v>133</v>
      </c>
      <c r="E263" s="37" t="s">
        <v>147</v>
      </c>
      <c r="F263" s="37" t="n">
        <v>30</v>
      </c>
      <c r="G263" s="37" t="n">
        <v>30</v>
      </c>
      <c r="H263" s="37" t="n">
        <v>1.3</v>
      </c>
      <c r="I263" s="37" t="s">
        <v>185</v>
      </c>
      <c r="J263" s="37" t="s">
        <v>185</v>
      </c>
      <c r="K263" s="37" t="s">
        <v>187</v>
      </c>
      <c r="L263" s="37" t="s">
        <v>185</v>
      </c>
      <c r="M263" s="37" t="n">
        <v>45</v>
      </c>
      <c r="N263" s="37" t="s">
        <v>1962</v>
      </c>
      <c r="O263" s="37" t="n">
        <f aca="false">IF(C263="","",YEAR(C263))</f>
        <v>2025</v>
      </c>
      <c r="P263" s="37" t="str">
        <f aca="false">IFERROR(VLOOKUP(A263,Employees!$A$2:$I$1501,9,FALSE()),"Unknown")</f>
        <v>Operations</v>
      </c>
      <c r="Q263" s="37" t="str">
        <f aca="false">IF(H263&lt;12,"&lt;1 yr",IF(H263&lt;36,"1-3 yrs",IF(H263&lt;60,"3-5 yrs","5+ yrs")))</f>
        <v>&lt;1 yr</v>
      </c>
    </row>
    <row r="264" customFormat="false" ht="15" hidden="false" customHeight="false" outlineLevel="0" collapsed="false">
      <c r="A264" s="37" t="s">
        <v>1941</v>
      </c>
      <c r="B264" s="38" t="n">
        <v>46193</v>
      </c>
      <c r="C264" s="38" t="n">
        <v>46253</v>
      </c>
      <c r="D264" s="37" t="s">
        <v>133</v>
      </c>
      <c r="E264" s="37" t="s">
        <v>144</v>
      </c>
      <c r="F264" s="37" t="n">
        <v>60</v>
      </c>
      <c r="G264" s="37" t="n">
        <v>30</v>
      </c>
      <c r="H264" s="37" t="n">
        <v>24.2</v>
      </c>
      <c r="I264" s="37" t="s">
        <v>185</v>
      </c>
      <c r="J264" s="37" t="s">
        <v>185</v>
      </c>
      <c r="K264" s="37" t="s">
        <v>187</v>
      </c>
      <c r="L264" s="37" t="s">
        <v>185</v>
      </c>
      <c r="M264" s="37" t="n">
        <v>12</v>
      </c>
      <c r="N264" s="37" t="s">
        <v>1963</v>
      </c>
      <c r="O264" s="37" t="n">
        <f aca="false">IF(C264="","",YEAR(C264))</f>
        <v>2026</v>
      </c>
      <c r="P264" s="37" t="str">
        <f aca="false">IFERROR(VLOOKUP(A264,Employees!$A$2:$I$1501,9,FALSE()),"Unknown")</f>
        <v>Human Resources</v>
      </c>
      <c r="Q264" s="37" t="str">
        <f aca="false">IF(H264&lt;12,"&lt;1 yr",IF(H264&lt;36,"1-3 yrs",IF(H264&lt;60,"3-5 yrs","5+ yrs")))</f>
        <v>1-3 yrs</v>
      </c>
    </row>
  </sheetData>
  <autoFilter ref="A1:Q2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1"/>
    <col collapsed="false" customWidth="true" hidden="false" outlineLevel="0" max="7" min="7" style="0" width="60"/>
    <col collapsed="false" customWidth="true" hidden="false" outlineLevel="0" max="12" min="8" style="0" width="14"/>
    <col collapsed="false" customWidth="true" hidden="false" outlineLevel="0" max="14" min="13" style="0" width="12"/>
  </cols>
  <sheetData>
    <row r="1" customFormat="false" ht="15" hidden="false" customHeight="false" outlineLevel="0" collapsed="false">
      <c r="A1" s="36" t="s">
        <v>1964</v>
      </c>
      <c r="B1" s="36" t="s">
        <v>327</v>
      </c>
      <c r="C1" s="36" t="s">
        <v>1945</v>
      </c>
      <c r="D1" s="36" t="s">
        <v>334</v>
      </c>
      <c r="E1" s="36" t="s">
        <v>1965</v>
      </c>
      <c r="F1" s="36" t="s">
        <v>1966</v>
      </c>
      <c r="G1" s="36" t="s">
        <v>1967</v>
      </c>
      <c r="H1" s="36" t="s">
        <v>1968</v>
      </c>
      <c r="I1" s="36" t="s">
        <v>1969</v>
      </c>
      <c r="J1" s="36" t="s">
        <v>1970</v>
      </c>
      <c r="K1" s="36" t="s">
        <v>1971</v>
      </c>
      <c r="L1" s="36" t="s">
        <v>1972</v>
      </c>
      <c r="M1" s="36" t="s">
        <v>1973</v>
      </c>
      <c r="N1" s="36" t="s">
        <v>1974</v>
      </c>
    </row>
    <row r="2" customFormat="false" ht="15" hidden="false" customHeight="false" outlineLevel="0" collapsed="false">
      <c r="A2" s="37" t="s">
        <v>1975</v>
      </c>
      <c r="B2" s="37" t="s">
        <v>395</v>
      </c>
      <c r="C2" s="38" t="n">
        <v>45536</v>
      </c>
      <c r="D2" s="37" t="s">
        <v>60</v>
      </c>
      <c r="E2" s="37" t="s">
        <v>1976</v>
      </c>
      <c r="F2" s="37" t="s">
        <v>146</v>
      </c>
      <c r="G2" s="37" t="s">
        <v>1977</v>
      </c>
      <c r="H2" s="37" t="n">
        <v>2</v>
      </c>
      <c r="I2" s="37" t="n">
        <v>5</v>
      </c>
      <c r="J2" s="37" t="n">
        <v>3</v>
      </c>
      <c r="K2" s="37" t="n">
        <v>3</v>
      </c>
      <c r="L2" s="37" t="n">
        <v>4</v>
      </c>
      <c r="M2" s="37" t="s">
        <v>185</v>
      </c>
      <c r="N2" s="37" t="s">
        <v>186</v>
      </c>
    </row>
    <row r="3" customFormat="false" ht="15" hidden="false" customHeight="false" outlineLevel="0" collapsed="false">
      <c r="A3" s="37" t="s">
        <v>1978</v>
      </c>
      <c r="B3" s="37" t="s">
        <v>415</v>
      </c>
      <c r="C3" s="38" t="n">
        <v>46283</v>
      </c>
      <c r="D3" s="37" t="s">
        <v>63</v>
      </c>
      <c r="E3" s="37" t="s">
        <v>1976</v>
      </c>
      <c r="F3" s="37" t="s">
        <v>148</v>
      </c>
      <c r="G3" s="37" t="s">
        <v>1979</v>
      </c>
      <c r="H3" s="37" t="n">
        <v>1</v>
      </c>
      <c r="I3" s="37" t="n">
        <v>3</v>
      </c>
      <c r="J3" s="37" t="n">
        <v>3</v>
      </c>
      <c r="K3" s="37" t="n">
        <v>2</v>
      </c>
      <c r="L3" s="37" t="n">
        <v>4</v>
      </c>
      <c r="M3" s="37" t="s">
        <v>185</v>
      </c>
      <c r="N3" s="37" t="s">
        <v>187</v>
      </c>
    </row>
    <row r="4" customFormat="false" ht="15" hidden="false" customHeight="false" outlineLevel="0" collapsed="false">
      <c r="A4" s="37" t="s">
        <v>1980</v>
      </c>
      <c r="B4" s="37" t="s">
        <v>418</v>
      </c>
      <c r="C4" s="38" t="n">
        <v>44388</v>
      </c>
      <c r="D4" s="37" t="s">
        <v>62</v>
      </c>
      <c r="E4" s="37" t="s">
        <v>1981</v>
      </c>
      <c r="F4" s="37" t="s">
        <v>143</v>
      </c>
      <c r="G4" s="37" t="s">
        <v>1982</v>
      </c>
      <c r="H4" s="37" t="n">
        <v>4</v>
      </c>
      <c r="I4" s="37" t="n">
        <v>4</v>
      </c>
      <c r="J4" s="37" t="n">
        <v>2</v>
      </c>
      <c r="K4" s="37" t="n">
        <v>1</v>
      </c>
      <c r="L4" s="37" t="n">
        <v>3</v>
      </c>
      <c r="M4" s="37" t="s">
        <v>186</v>
      </c>
      <c r="N4" s="37" t="s">
        <v>186</v>
      </c>
    </row>
    <row r="5" customFormat="false" ht="15" hidden="false" customHeight="false" outlineLevel="0" collapsed="false">
      <c r="A5" s="37" t="s">
        <v>1983</v>
      </c>
      <c r="B5" s="37" t="s">
        <v>473</v>
      </c>
      <c r="C5" s="38" t="n">
        <v>45758</v>
      </c>
      <c r="D5" s="37" t="s">
        <v>66</v>
      </c>
      <c r="E5" s="37" t="s">
        <v>1981</v>
      </c>
      <c r="F5" s="37" t="s">
        <v>146</v>
      </c>
      <c r="G5" s="37" t="s">
        <v>1984</v>
      </c>
      <c r="H5" s="37" t="n">
        <v>2</v>
      </c>
      <c r="I5" s="37" t="n">
        <v>3</v>
      </c>
      <c r="J5" s="37" t="n">
        <v>2</v>
      </c>
      <c r="K5" s="37" t="n">
        <v>4</v>
      </c>
      <c r="L5" s="37" t="n">
        <v>3</v>
      </c>
      <c r="M5" s="37" t="s">
        <v>187</v>
      </c>
      <c r="N5" s="37" t="s">
        <v>185</v>
      </c>
    </row>
    <row r="6" customFormat="false" ht="15" hidden="false" customHeight="false" outlineLevel="0" collapsed="false">
      <c r="A6" s="37" t="s">
        <v>1985</v>
      </c>
      <c r="B6" s="37" t="s">
        <v>478</v>
      </c>
      <c r="C6" s="38" t="n">
        <v>45337</v>
      </c>
      <c r="D6" s="37" t="s">
        <v>64</v>
      </c>
      <c r="E6" s="37" t="s">
        <v>1981</v>
      </c>
      <c r="F6" s="37" t="s">
        <v>143</v>
      </c>
      <c r="G6" s="37" t="s">
        <v>1986</v>
      </c>
      <c r="H6" s="37" t="n">
        <v>4</v>
      </c>
      <c r="I6" s="37" t="n">
        <v>3</v>
      </c>
      <c r="J6" s="37" t="n">
        <v>1</v>
      </c>
      <c r="K6" s="37" t="n">
        <v>1</v>
      </c>
      <c r="L6" s="37" t="n">
        <v>4</v>
      </c>
      <c r="M6" s="37" t="s">
        <v>186</v>
      </c>
      <c r="N6" s="37" t="s">
        <v>187</v>
      </c>
    </row>
    <row r="7" customFormat="false" ht="15" hidden="false" customHeight="false" outlineLevel="0" collapsed="false">
      <c r="A7" s="37" t="s">
        <v>1987</v>
      </c>
      <c r="B7" s="37" t="s">
        <v>493</v>
      </c>
      <c r="C7" s="38" t="n">
        <v>45197</v>
      </c>
      <c r="D7" s="37" t="s">
        <v>64</v>
      </c>
      <c r="E7" s="37" t="s">
        <v>1976</v>
      </c>
      <c r="F7" s="37" t="s">
        <v>144</v>
      </c>
      <c r="G7" s="37" t="s">
        <v>1988</v>
      </c>
      <c r="H7" s="37" t="n">
        <v>4</v>
      </c>
      <c r="I7" s="37" t="n">
        <v>4</v>
      </c>
      <c r="J7" s="37" t="n">
        <v>4</v>
      </c>
      <c r="K7" s="37" t="n">
        <v>2</v>
      </c>
      <c r="L7" s="37" t="n">
        <v>3</v>
      </c>
      <c r="M7" s="37" t="s">
        <v>186</v>
      </c>
      <c r="N7" s="37" t="s">
        <v>185</v>
      </c>
    </row>
    <row r="8" customFormat="false" ht="15" hidden="false" customHeight="false" outlineLevel="0" collapsed="false">
      <c r="A8" s="37" t="s">
        <v>1989</v>
      </c>
      <c r="B8" s="37" t="s">
        <v>530</v>
      </c>
      <c r="C8" s="38" t="n">
        <v>45909</v>
      </c>
      <c r="D8" s="37" t="s">
        <v>61</v>
      </c>
      <c r="E8" s="37" t="s">
        <v>1981</v>
      </c>
      <c r="F8" s="37" t="s">
        <v>151</v>
      </c>
      <c r="G8" s="37" t="s">
        <v>1990</v>
      </c>
      <c r="H8" s="37" t="n">
        <v>4</v>
      </c>
      <c r="I8" s="37" t="n">
        <v>5</v>
      </c>
      <c r="J8" s="37" t="n">
        <v>3</v>
      </c>
      <c r="K8" s="37" t="n">
        <v>3</v>
      </c>
      <c r="L8" s="37" t="n">
        <v>1</v>
      </c>
      <c r="M8" s="37" t="s">
        <v>187</v>
      </c>
      <c r="N8" s="37" t="s">
        <v>185</v>
      </c>
    </row>
    <row r="9" customFormat="false" ht="15" hidden="false" customHeight="false" outlineLevel="0" collapsed="false">
      <c r="A9" s="37" t="s">
        <v>1991</v>
      </c>
      <c r="B9" s="37" t="s">
        <v>532</v>
      </c>
      <c r="C9" s="38" t="n">
        <v>46193</v>
      </c>
      <c r="D9" s="37" t="s">
        <v>63</v>
      </c>
      <c r="E9" s="37" t="s">
        <v>1981</v>
      </c>
      <c r="F9" s="37" t="s">
        <v>155</v>
      </c>
      <c r="G9" s="37" t="s">
        <v>1992</v>
      </c>
      <c r="H9" s="37" t="n">
        <v>1</v>
      </c>
      <c r="I9" s="37" t="n">
        <v>3</v>
      </c>
      <c r="J9" s="37" t="n">
        <v>2</v>
      </c>
      <c r="K9" s="37" t="n">
        <v>2</v>
      </c>
      <c r="L9" s="37" t="n">
        <v>2</v>
      </c>
      <c r="M9" s="37" t="s">
        <v>187</v>
      </c>
      <c r="N9" s="37" t="s">
        <v>186</v>
      </c>
    </row>
    <row r="10" customFormat="false" ht="15" hidden="false" customHeight="false" outlineLevel="0" collapsed="false">
      <c r="A10" s="37" t="s">
        <v>1993</v>
      </c>
      <c r="B10" s="37" t="s">
        <v>541</v>
      </c>
      <c r="C10" s="38" t="n">
        <v>46217</v>
      </c>
      <c r="D10" s="37" t="s">
        <v>60</v>
      </c>
      <c r="E10" s="37" t="s">
        <v>1976</v>
      </c>
      <c r="F10" s="37" t="s">
        <v>143</v>
      </c>
      <c r="G10" s="37" t="s">
        <v>1994</v>
      </c>
      <c r="H10" s="37" t="n">
        <v>3</v>
      </c>
      <c r="I10" s="37" t="n">
        <v>5</v>
      </c>
      <c r="J10" s="37" t="n">
        <v>3</v>
      </c>
      <c r="K10" s="37" t="n">
        <v>5</v>
      </c>
      <c r="L10" s="37" t="n">
        <v>5</v>
      </c>
      <c r="M10" s="37" t="s">
        <v>187</v>
      </c>
      <c r="N10" s="37" t="s">
        <v>186</v>
      </c>
    </row>
    <row r="11" customFormat="false" ht="15" hidden="false" customHeight="false" outlineLevel="0" collapsed="false">
      <c r="A11" s="37" t="s">
        <v>1995</v>
      </c>
      <c r="B11" s="37" t="s">
        <v>543</v>
      </c>
      <c r="C11" s="38" t="n">
        <v>45229</v>
      </c>
      <c r="D11" s="37" t="s">
        <v>62</v>
      </c>
      <c r="E11" s="37" t="s">
        <v>1976</v>
      </c>
      <c r="F11" s="37" t="s">
        <v>148</v>
      </c>
      <c r="G11" s="37" t="s">
        <v>1996</v>
      </c>
      <c r="H11" s="37" t="n">
        <v>3</v>
      </c>
      <c r="I11" s="37" t="n">
        <v>5</v>
      </c>
      <c r="J11" s="37" t="n">
        <v>4</v>
      </c>
      <c r="K11" s="37" t="n">
        <v>2</v>
      </c>
      <c r="L11" s="37" t="n">
        <v>2</v>
      </c>
      <c r="M11" s="37" t="s">
        <v>186</v>
      </c>
      <c r="N11" s="37" t="s">
        <v>187</v>
      </c>
    </row>
    <row r="12" customFormat="false" ht="15" hidden="false" customHeight="false" outlineLevel="0" collapsed="false">
      <c r="A12" s="37" t="s">
        <v>1997</v>
      </c>
      <c r="B12" s="37" t="s">
        <v>559</v>
      </c>
      <c r="C12" s="38" t="n">
        <v>46282</v>
      </c>
      <c r="D12" s="37" t="s">
        <v>62</v>
      </c>
      <c r="E12" s="37" t="s">
        <v>1981</v>
      </c>
      <c r="F12" s="37" t="s">
        <v>146</v>
      </c>
      <c r="G12" s="37" t="s">
        <v>1998</v>
      </c>
      <c r="H12" s="37" t="n">
        <v>4</v>
      </c>
      <c r="I12" s="37" t="n">
        <v>4</v>
      </c>
      <c r="J12" s="37" t="n">
        <v>1</v>
      </c>
      <c r="K12" s="37" t="n">
        <v>2</v>
      </c>
      <c r="L12" s="37" t="n">
        <v>5</v>
      </c>
      <c r="M12" s="37" t="s">
        <v>185</v>
      </c>
      <c r="N12" s="37" t="s">
        <v>186</v>
      </c>
    </row>
    <row r="13" customFormat="false" ht="15" hidden="false" customHeight="false" outlineLevel="0" collapsed="false">
      <c r="A13" s="37" t="s">
        <v>1999</v>
      </c>
      <c r="B13" s="37" t="s">
        <v>566</v>
      </c>
      <c r="C13" s="38" t="n">
        <v>45824</v>
      </c>
      <c r="D13" s="37" t="s">
        <v>60</v>
      </c>
      <c r="E13" s="37" t="s">
        <v>1981</v>
      </c>
      <c r="F13" s="37" t="s">
        <v>151</v>
      </c>
      <c r="G13" s="37" t="s">
        <v>2000</v>
      </c>
      <c r="H13" s="37" t="n">
        <v>2</v>
      </c>
      <c r="I13" s="37" t="n">
        <v>5</v>
      </c>
      <c r="J13" s="37" t="n">
        <v>3</v>
      </c>
      <c r="K13" s="37" t="n">
        <v>1</v>
      </c>
      <c r="L13" s="37" t="n">
        <v>2</v>
      </c>
      <c r="M13" s="37" t="s">
        <v>186</v>
      </c>
      <c r="N13" s="37" t="s">
        <v>185</v>
      </c>
    </row>
    <row r="14" customFormat="false" ht="15" hidden="false" customHeight="false" outlineLevel="0" collapsed="false">
      <c r="A14" s="37" t="s">
        <v>2001</v>
      </c>
      <c r="B14" s="37" t="s">
        <v>581</v>
      </c>
      <c r="C14" s="38" t="n">
        <v>45287</v>
      </c>
      <c r="D14" s="37" t="s">
        <v>67</v>
      </c>
      <c r="E14" s="37" t="s">
        <v>1981</v>
      </c>
      <c r="F14" s="37" t="s">
        <v>155</v>
      </c>
      <c r="G14" s="37" t="s">
        <v>2002</v>
      </c>
      <c r="H14" s="37" t="n">
        <v>2</v>
      </c>
      <c r="I14" s="37" t="n">
        <v>1</v>
      </c>
      <c r="J14" s="37" t="n">
        <v>4</v>
      </c>
      <c r="K14" s="37" t="n">
        <v>5</v>
      </c>
      <c r="L14" s="37" t="n">
        <v>5</v>
      </c>
      <c r="M14" s="37" t="s">
        <v>186</v>
      </c>
      <c r="N14" s="37" t="s">
        <v>186</v>
      </c>
    </row>
    <row r="15" customFormat="false" ht="15" hidden="false" customHeight="false" outlineLevel="0" collapsed="false">
      <c r="A15" s="37" t="s">
        <v>2003</v>
      </c>
      <c r="B15" s="37" t="s">
        <v>590</v>
      </c>
      <c r="C15" s="38" t="n">
        <v>46220</v>
      </c>
      <c r="D15" s="37" t="s">
        <v>60</v>
      </c>
      <c r="E15" s="37" t="s">
        <v>1981</v>
      </c>
      <c r="F15" s="37" t="s">
        <v>143</v>
      </c>
      <c r="G15" s="37" t="s">
        <v>2004</v>
      </c>
      <c r="H15" s="37" t="n">
        <v>5</v>
      </c>
      <c r="I15" s="37" t="n">
        <v>3</v>
      </c>
      <c r="J15" s="37" t="n">
        <v>5</v>
      </c>
      <c r="K15" s="37" t="n">
        <v>4</v>
      </c>
      <c r="L15" s="37" t="n">
        <v>1</v>
      </c>
      <c r="M15" s="37" t="s">
        <v>185</v>
      </c>
      <c r="N15" s="37" t="s">
        <v>185</v>
      </c>
    </row>
    <row r="16" customFormat="false" ht="15" hidden="false" customHeight="false" outlineLevel="0" collapsed="false">
      <c r="A16" s="37" t="s">
        <v>2005</v>
      </c>
      <c r="B16" s="37" t="s">
        <v>597</v>
      </c>
      <c r="C16" s="38" t="n">
        <v>44957</v>
      </c>
      <c r="D16" s="37" t="s">
        <v>62</v>
      </c>
      <c r="E16" s="37" t="s">
        <v>1981</v>
      </c>
      <c r="F16" s="37" t="s">
        <v>146</v>
      </c>
      <c r="G16" s="37" t="s">
        <v>1998</v>
      </c>
      <c r="H16" s="37" t="n">
        <v>2</v>
      </c>
      <c r="I16" s="37" t="n">
        <v>3</v>
      </c>
      <c r="J16" s="37" t="n">
        <v>4</v>
      </c>
      <c r="K16" s="37" t="n">
        <v>3</v>
      </c>
      <c r="L16" s="37" t="n">
        <v>2</v>
      </c>
      <c r="M16" s="37" t="s">
        <v>186</v>
      </c>
      <c r="N16" s="37" t="s">
        <v>186</v>
      </c>
    </row>
    <row r="17" customFormat="false" ht="15" hidden="false" customHeight="false" outlineLevel="0" collapsed="false">
      <c r="A17" s="37" t="s">
        <v>2006</v>
      </c>
      <c r="B17" s="37" t="s">
        <v>618</v>
      </c>
      <c r="C17" s="38" t="n">
        <v>46268</v>
      </c>
      <c r="D17" s="37" t="s">
        <v>62</v>
      </c>
      <c r="E17" s="37" t="s">
        <v>2007</v>
      </c>
      <c r="F17" s="37" t="s">
        <v>149</v>
      </c>
      <c r="G17" s="37" t="s">
        <v>2008</v>
      </c>
      <c r="H17" s="37" t="n">
        <v>2</v>
      </c>
      <c r="I17" s="37" t="n">
        <v>2</v>
      </c>
      <c r="J17" s="37" t="n">
        <v>5</v>
      </c>
      <c r="K17" s="37" t="n">
        <v>5</v>
      </c>
      <c r="L17" s="37" t="n">
        <v>2</v>
      </c>
      <c r="M17" s="37" t="s">
        <v>187</v>
      </c>
      <c r="N17" s="37" t="s">
        <v>187</v>
      </c>
    </row>
    <row r="18" customFormat="false" ht="15" hidden="false" customHeight="false" outlineLevel="0" collapsed="false">
      <c r="A18" s="37" t="s">
        <v>2009</v>
      </c>
      <c r="B18" s="37" t="s">
        <v>620</v>
      </c>
      <c r="C18" s="38" t="n">
        <v>45409</v>
      </c>
      <c r="D18" s="37" t="s">
        <v>62</v>
      </c>
      <c r="E18" s="37" t="s">
        <v>1981</v>
      </c>
      <c r="F18" s="37" t="s">
        <v>144</v>
      </c>
      <c r="G18" s="37" t="s">
        <v>2010</v>
      </c>
      <c r="H18" s="37" t="n">
        <v>4</v>
      </c>
      <c r="I18" s="37" t="n">
        <v>5</v>
      </c>
      <c r="J18" s="37" t="n">
        <v>1</v>
      </c>
      <c r="K18" s="37" t="n">
        <v>3</v>
      </c>
      <c r="L18" s="37" t="n">
        <v>2</v>
      </c>
      <c r="M18" s="37" t="s">
        <v>186</v>
      </c>
      <c r="N18" s="37" t="s">
        <v>187</v>
      </c>
    </row>
    <row r="19" customFormat="false" ht="15" hidden="false" customHeight="false" outlineLevel="0" collapsed="false">
      <c r="A19" s="37" t="s">
        <v>2011</v>
      </c>
      <c r="B19" s="37" t="s">
        <v>646</v>
      </c>
      <c r="C19" s="38" t="n">
        <v>45758</v>
      </c>
      <c r="D19" s="37" t="s">
        <v>60</v>
      </c>
      <c r="E19" s="37" t="s">
        <v>1976</v>
      </c>
      <c r="F19" s="37" t="s">
        <v>148</v>
      </c>
      <c r="G19" s="37" t="s">
        <v>2012</v>
      </c>
      <c r="H19" s="37" t="n">
        <v>4</v>
      </c>
      <c r="I19" s="37" t="n">
        <v>5</v>
      </c>
      <c r="J19" s="37" t="n">
        <v>4</v>
      </c>
      <c r="K19" s="37" t="n">
        <v>5</v>
      </c>
      <c r="L19" s="37" t="n">
        <v>5</v>
      </c>
      <c r="M19" s="37" t="s">
        <v>187</v>
      </c>
      <c r="N19" s="37" t="s">
        <v>187</v>
      </c>
    </row>
    <row r="20" customFormat="false" ht="15" hidden="false" customHeight="false" outlineLevel="0" collapsed="false">
      <c r="A20" s="37" t="s">
        <v>2013</v>
      </c>
      <c r="B20" s="37" t="s">
        <v>655</v>
      </c>
      <c r="C20" s="38" t="n">
        <v>46176</v>
      </c>
      <c r="D20" s="37" t="s">
        <v>62</v>
      </c>
      <c r="E20" s="37" t="s">
        <v>2007</v>
      </c>
      <c r="F20" s="37" t="s">
        <v>143</v>
      </c>
      <c r="G20" s="37" t="s">
        <v>2014</v>
      </c>
      <c r="H20" s="37" t="n">
        <v>2</v>
      </c>
      <c r="I20" s="37" t="n">
        <v>2</v>
      </c>
      <c r="J20" s="37" t="n">
        <v>4</v>
      </c>
      <c r="K20" s="37" t="n">
        <v>5</v>
      </c>
      <c r="L20" s="37" t="n">
        <v>2</v>
      </c>
      <c r="M20" s="37" t="s">
        <v>187</v>
      </c>
      <c r="N20" s="37" t="s">
        <v>187</v>
      </c>
    </row>
    <row r="21" customFormat="false" ht="15" hidden="false" customHeight="false" outlineLevel="0" collapsed="false">
      <c r="A21" s="37" t="s">
        <v>2015</v>
      </c>
      <c r="B21" s="37" t="s">
        <v>657</v>
      </c>
      <c r="C21" s="38" t="n">
        <v>46229</v>
      </c>
      <c r="D21" s="37" t="s">
        <v>66</v>
      </c>
      <c r="E21" s="37" t="s">
        <v>1981</v>
      </c>
      <c r="F21" s="37" t="s">
        <v>145</v>
      </c>
      <c r="G21" s="37" t="s">
        <v>2016</v>
      </c>
      <c r="H21" s="37" t="n">
        <v>4</v>
      </c>
      <c r="I21" s="37" t="n">
        <v>5</v>
      </c>
      <c r="J21" s="37" t="n">
        <v>3</v>
      </c>
      <c r="K21" s="37" t="n">
        <v>2</v>
      </c>
      <c r="L21" s="37" t="n">
        <v>2</v>
      </c>
      <c r="M21" s="37" t="s">
        <v>187</v>
      </c>
      <c r="N21" s="37" t="s">
        <v>187</v>
      </c>
    </row>
    <row r="22" customFormat="false" ht="15" hidden="false" customHeight="false" outlineLevel="0" collapsed="false">
      <c r="A22" s="37" t="s">
        <v>2017</v>
      </c>
      <c r="B22" s="37" t="s">
        <v>680</v>
      </c>
      <c r="C22" s="38" t="n">
        <v>44556</v>
      </c>
      <c r="D22" s="37" t="s">
        <v>64</v>
      </c>
      <c r="E22" s="37" t="s">
        <v>1981</v>
      </c>
      <c r="F22" s="37" t="s">
        <v>145</v>
      </c>
      <c r="G22" s="37" t="s">
        <v>2018</v>
      </c>
      <c r="H22" s="37" t="n">
        <v>1</v>
      </c>
      <c r="I22" s="37" t="n">
        <v>5</v>
      </c>
      <c r="J22" s="37" t="n">
        <v>5</v>
      </c>
      <c r="K22" s="37" t="n">
        <v>2</v>
      </c>
      <c r="L22" s="37" t="n">
        <v>5</v>
      </c>
      <c r="M22" s="37" t="s">
        <v>185</v>
      </c>
      <c r="N22" s="37" t="s">
        <v>187</v>
      </c>
    </row>
    <row r="23" customFormat="false" ht="15" hidden="false" customHeight="false" outlineLevel="0" collapsed="false">
      <c r="A23" s="37" t="s">
        <v>2019</v>
      </c>
      <c r="B23" s="37" t="s">
        <v>696</v>
      </c>
      <c r="C23" s="38" t="n">
        <v>44310</v>
      </c>
      <c r="D23" s="37" t="s">
        <v>62</v>
      </c>
      <c r="E23" s="37" t="s">
        <v>2007</v>
      </c>
      <c r="F23" s="37" t="s">
        <v>155</v>
      </c>
      <c r="G23" s="37" t="s">
        <v>2020</v>
      </c>
      <c r="H23" s="37" t="n">
        <v>1</v>
      </c>
      <c r="I23" s="37" t="n">
        <v>4</v>
      </c>
      <c r="J23" s="37" t="n">
        <v>3</v>
      </c>
      <c r="K23" s="37" t="n">
        <v>2</v>
      </c>
      <c r="L23" s="37" t="n">
        <v>2</v>
      </c>
      <c r="M23" s="37" t="s">
        <v>186</v>
      </c>
      <c r="N23" s="37" t="s">
        <v>186</v>
      </c>
    </row>
    <row r="24" customFormat="false" ht="15" hidden="false" customHeight="false" outlineLevel="0" collapsed="false">
      <c r="A24" s="37" t="s">
        <v>2021</v>
      </c>
      <c r="B24" s="37" t="s">
        <v>700</v>
      </c>
      <c r="C24" s="38" t="n">
        <v>46279</v>
      </c>
      <c r="D24" s="37" t="s">
        <v>64</v>
      </c>
      <c r="E24" s="37" t="s">
        <v>1981</v>
      </c>
      <c r="F24" s="37" t="s">
        <v>143</v>
      </c>
      <c r="G24" s="37" t="s">
        <v>2022</v>
      </c>
      <c r="H24" s="37" t="n">
        <v>1</v>
      </c>
      <c r="I24" s="37" t="n">
        <v>1</v>
      </c>
      <c r="J24" s="37" t="n">
        <v>1</v>
      </c>
      <c r="K24" s="37" t="n">
        <v>2</v>
      </c>
      <c r="L24" s="37" t="n">
        <v>4</v>
      </c>
      <c r="M24" s="37" t="s">
        <v>185</v>
      </c>
      <c r="N24" s="37" t="s">
        <v>185</v>
      </c>
    </row>
    <row r="25" customFormat="false" ht="15" hidden="false" customHeight="false" outlineLevel="0" collapsed="false">
      <c r="A25" s="37" t="s">
        <v>2023</v>
      </c>
      <c r="B25" s="37" t="s">
        <v>705</v>
      </c>
      <c r="C25" s="38" t="n">
        <v>46169</v>
      </c>
      <c r="D25" s="37" t="s">
        <v>62</v>
      </c>
      <c r="E25" s="37" t="s">
        <v>1981</v>
      </c>
      <c r="F25" s="37" t="s">
        <v>143</v>
      </c>
      <c r="G25" s="37" t="s">
        <v>2024</v>
      </c>
      <c r="H25" s="37" t="n">
        <v>1</v>
      </c>
      <c r="I25" s="37" t="n">
        <v>4</v>
      </c>
      <c r="J25" s="37" t="n">
        <v>5</v>
      </c>
      <c r="K25" s="37" t="n">
        <v>3</v>
      </c>
      <c r="L25" s="37" t="n">
        <v>5</v>
      </c>
      <c r="M25" s="37" t="s">
        <v>186</v>
      </c>
      <c r="N25" s="37" t="s">
        <v>186</v>
      </c>
    </row>
    <row r="26" customFormat="false" ht="15" hidden="false" customHeight="false" outlineLevel="0" collapsed="false">
      <c r="A26" s="37" t="s">
        <v>2025</v>
      </c>
      <c r="B26" s="37" t="s">
        <v>715</v>
      </c>
      <c r="C26" s="38" t="n">
        <v>46158</v>
      </c>
      <c r="D26" s="37" t="s">
        <v>67</v>
      </c>
      <c r="E26" s="37" t="s">
        <v>2007</v>
      </c>
      <c r="F26" s="37" t="s">
        <v>149</v>
      </c>
      <c r="G26" s="37" t="s">
        <v>2026</v>
      </c>
      <c r="H26" s="37" t="n">
        <v>2</v>
      </c>
      <c r="I26" s="37" t="n">
        <v>5</v>
      </c>
      <c r="J26" s="37" t="n">
        <v>4</v>
      </c>
      <c r="K26" s="37" t="n">
        <v>1</v>
      </c>
      <c r="L26" s="37" t="n">
        <v>1</v>
      </c>
      <c r="M26" s="37" t="s">
        <v>186</v>
      </c>
      <c r="N26" s="37" t="s">
        <v>185</v>
      </c>
    </row>
    <row r="27" customFormat="false" ht="15" hidden="false" customHeight="false" outlineLevel="0" collapsed="false">
      <c r="A27" s="37" t="s">
        <v>2027</v>
      </c>
      <c r="B27" s="37" t="s">
        <v>721</v>
      </c>
      <c r="C27" s="38" t="n">
        <v>45680</v>
      </c>
      <c r="D27" s="37" t="s">
        <v>60</v>
      </c>
      <c r="E27" s="37" t="s">
        <v>2007</v>
      </c>
      <c r="F27" s="37" t="s">
        <v>145</v>
      </c>
      <c r="G27" s="37" t="s">
        <v>2028</v>
      </c>
      <c r="H27" s="37" t="n">
        <v>3</v>
      </c>
      <c r="I27" s="37" t="n">
        <v>4</v>
      </c>
      <c r="J27" s="37" t="n">
        <v>4</v>
      </c>
      <c r="K27" s="37" t="n">
        <v>1</v>
      </c>
      <c r="L27" s="37" t="n">
        <v>4</v>
      </c>
      <c r="M27" s="37" t="s">
        <v>186</v>
      </c>
      <c r="N27" s="37" t="s">
        <v>187</v>
      </c>
    </row>
    <row r="28" customFormat="false" ht="15" hidden="false" customHeight="false" outlineLevel="0" collapsed="false">
      <c r="A28" s="37" t="s">
        <v>2029</v>
      </c>
      <c r="B28" s="37" t="s">
        <v>740</v>
      </c>
      <c r="C28" s="38" t="n">
        <v>46102</v>
      </c>
      <c r="D28" s="37" t="s">
        <v>60</v>
      </c>
      <c r="E28" s="37" t="s">
        <v>1981</v>
      </c>
      <c r="F28" s="37" t="s">
        <v>143</v>
      </c>
      <c r="G28" s="37" t="s">
        <v>2024</v>
      </c>
      <c r="H28" s="37" t="n">
        <v>3</v>
      </c>
      <c r="I28" s="37" t="n">
        <v>2</v>
      </c>
      <c r="J28" s="37" t="n">
        <v>4</v>
      </c>
      <c r="K28" s="37" t="n">
        <v>1</v>
      </c>
      <c r="L28" s="37" t="n">
        <v>3</v>
      </c>
      <c r="M28" s="37" t="s">
        <v>187</v>
      </c>
      <c r="N28" s="37" t="s">
        <v>187</v>
      </c>
    </row>
    <row r="29" customFormat="false" ht="15" hidden="false" customHeight="false" outlineLevel="0" collapsed="false">
      <c r="A29" s="37" t="s">
        <v>2030</v>
      </c>
      <c r="B29" s="37" t="s">
        <v>794</v>
      </c>
      <c r="C29" s="38" t="n">
        <v>45552</v>
      </c>
      <c r="D29" s="37" t="s">
        <v>64</v>
      </c>
      <c r="E29" s="37" t="s">
        <v>1981</v>
      </c>
      <c r="F29" s="37" t="s">
        <v>148</v>
      </c>
      <c r="G29" s="37" t="s">
        <v>2031</v>
      </c>
      <c r="H29" s="37" t="n">
        <v>3</v>
      </c>
      <c r="I29" s="37" t="n">
        <v>5</v>
      </c>
      <c r="J29" s="37" t="n">
        <v>5</v>
      </c>
      <c r="K29" s="37" t="n">
        <v>2</v>
      </c>
      <c r="L29" s="37" t="n">
        <v>1</v>
      </c>
      <c r="M29" s="37" t="s">
        <v>187</v>
      </c>
      <c r="N29" s="37" t="s">
        <v>187</v>
      </c>
    </row>
    <row r="30" customFormat="false" ht="15" hidden="false" customHeight="false" outlineLevel="0" collapsed="false">
      <c r="A30" s="37" t="s">
        <v>2032</v>
      </c>
      <c r="B30" s="37" t="s">
        <v>801</v>
      </c>
      <c r="C30" s="38" t="n">
        <v>46195</v>
      </c>
      <c r="D30" s="37" t="s">
        <v>63</v>
      </c>
      <c r="E30" s="37" t="s">
        <v>1981</v>
      </c>
      <c r="F30" s="37" t="s">
        <v>144</v>
      </c>
      <c r="G30" s="37" t="s">
        <v>2033</v>
      </c>
      <c r="H30" s="37" t="n">
        <v>4</v>
      </c>
      <c r="I30" s="37" t="n">
        <v>3</v>
      </c>
      <c r="J30" s="37" t="n">
        <v>3</v>
      </c>
      <c r="K30" s="37" t="n">
        <v>1</v>
      </c>
      <c r="L30" s="37" t="n">
        <v>4</v>
      </c>
      <c r="M30" s="37" t="s">
        <v>185</v>
      </c>
      <c r="N30" s="37" t="s">
        <v>187</v>
      </c>
    </row>
    <row r="31" customFormat="false" ht="15" hidden="false" customHeight="false" outlineLevel="0" collapsed="false">
      <c r="A31" s="37" t="s">
        <v>2034</v>
      </c>
      <c r="B31" s="37" t="s">
        <v>803</v>
      </c>
      <c r="C31" s="38" t="n">
        <v>44454</v>
      </c>
      <c r="D31" s="37" t="s">
        <v>66</v>
      </c>
      <c r="E31" s="37" t="s">
        <v>1981</v>
      </c>
      <c r="F31" s="37" t="s">
        <v>147</v>
      </c>
      <c r="G31" s="37" t="s">
        <v>2035</v>
      </c>
      <c r="H31" s="37" t="n">
        <v>3</v>
      </c>
      <c r="I31" s="37" t="n">
        <v>1</v>
      </c>
      <c r="J31" s="37" t="n">
        <v>3</v>
      </c>
      <c r="K31" s="37" t="n">
        <v>2</v>
      </c>
      <c r="L31" s="37" t="n">
        <v>2</v>
      </c>
      <c r="M31" s="37" t="s">
        <v>185</v>
      </c>
      <c r="N31" s="37" t="s">
        <v>185</v>
      </c>
    </row>
    <row r="32" customFormat="false" ht="15" hidden="false" customHeight="false" outlineLevel="0" collapsed="false">
      <c r="A32" s="37" t="s">
        <v>2036</v>
      </c>
      <c r="B32" s="37" t="s">
        <v>809</v>
      </c>
      <c r="C32" s="38" t="n">
        <v>46158</v>
      </c>
      <c r="D32" s="37" t="s">
        <v>61</v>
      </c>
      <c r="E32" s="37" t="s">
        <v>1981</v>
      </c>
      <c r="F32" s="37" t="s">
        <v>149</v>
      </c>
      <c r="G32" s="37" t="s">
        <v>2037</v>
      </c>
      <c r="H32" s="37" t="n">
        <v>5</v>
      </c>
      <c r="I32" s="37" t="n">
        <v>2</v>
      </c>
      <c r="J32" s="37" t="n">
        <v>5</v>
      </c>
      <c r="K32" s="37" t="n">
        <v>5</v>
      </c>
      <c r="L32" s="37" t="n">
        <v>3</v>
      </c>
      <c r="M32" s="37" t="s">
        <v>186</v>
      </c>
      <c r="N32" s="37" t="s">
        <v>185</v>
      </c>
    </row>
    <row r="33" customFormat="false" ht="15" hidden="false" customHeight="false" outlineLevel="0" collapsed="false">
      <c r="A33" s="37" t="s">
        <v>2038</v>
      </c>
      <c r="B33" s="37" t="s">
        <v>811</v>
      </c>
      <c r="C33" s="38" t="n">
        <v>46247</v>
      </c>
      <c r="D33" s="37" t="s">
        <v>60</v>
      </c>
      <c r="E33" s="37" t="s">
        <v>2007</v>
      </c>
      <c r="F33" s="37" t="s">
        <v>143</v>
      </c>
      <c r="G33" s="37" t="s">
        <v>2039</v>
      </c>
      <c r="H33" s="37" t="n">
        <v>1</v>
      </c>
      <c r="I33" s="37" t="n">
        <v>5</v>
      </c>
      <c r="J33" s="37" t="n">
        <v>4</v>
      </c>
      <c r="K33" s="37" t="n">
        <v>4</v>
      </c>
      <c r="L33" s="37" t="n">
        <v>5</v>
      </c>
      <c r="M33" s="37" t="s">
        <v>185</v>
      </c>
      <c r="N33" s="37" t="s">
        <v>185</v>
      </c>
    </row>
    <row r="34" customFormat="false" ht="15" hidden="false" customHeight="false" outlineLevel="0" collapsed="false">
      <c r="A34" s="37" t="s">
        <v>2040</v>
      </c>
      <c r="B34" s="37" t="s">
        <v>673</v>
      </c>
      <c r="C34" s="38" t="n">
        <v>42951</v>
      </c>
      <c r="D34" s="37" t="s">
        <v>63</v>
      </c>
      <c r="E34" s="37" t="s">
        <v>1976</v>
      </c>
      <c r="F34" s="37" t="s">
        <v>144</v>
      </c>
      <c r="G34" s="37" t="s">
        <v>2041</v>
      </c>
      <c r="H34" s="37" t="n">
        <v>5</v>
      </c>
      <c r="I34" s="37" t="n">
        <v>1</v>
      </c>
      <c r="J34" s="37" t="n">
        <v>3</v>
      </c>
      <c r="K34" s="37" t="n">
        <v>1</v>
      </c>
      <c r="L34" s="37" t="n">
        <v>2</v>
      </c>
      <c r="M34" s="37" t="s">
        <v>185</v>
      </c>
      <c r="N34" s="37" t="s">
        <v>185</v>
      </c>
    </row>
    <row r="35" customFormat="false" ht="15" hidden="false" customHeight="false" outlineLevel="0" collapsed="false">
      <c r="A35" s="37" t="s">
        <v>2042</v>
      </c>
      <c r="B35" s="37" t="s">
        <v>856</v>
      </c>
      <c r="C35" s="38" t="n">
        <v>45643</v>
      </c>
      <c r="D35" s="37" t="s">
        <v>61</v>
      </c>
      <c r="E35" s="37" t="s">
        <v>1981</v>
      </c>
      <c r="F35" s="37" t="s">
        <v>143</v>
      </c>
      <c r="G35" s="37" t="s">
        <v>2043</v>
      </c>
      <c r="H35" s="37" t="n">
        <v>5</v>
      </c>
      <c r="I35" s="37" t="n">
        <v>2</v>
      </c>
      <c r="J35" s="37" t="n">
        <v>5</v>
      </c>
      <c r="K35" s="37" t="n">
        <v>5</v>
      </c>
      <c r="L35" s="37" t="n">
        <v>3</v>
      </c>
      <c r="M35" s="37" t="s">
        <v>187</v>
      </c>
      <c r="N35" s="37" t="s">
        <v>187</v>
      </c>
    </row>
    <row r="36" customFormat="false" ht="15" hidden="false" customHeight="false" outlineLevel="0" collapsed="false">
      <c r="A36" s="37" t="s">
        <v>2044</v>
      </c>
      <c r="B36" s="37" t="s">
        <v>864</v>
      </c>
      <c r="C36" s="38" t="n">
        <v>45863</v>
      </c>
      <c r="D36" s="37" t="s">
        <v>65</v>
      </c>
      <c r="E36" s="37" t="s">
        <v>1976</v>
      </c>
      <c r="F36" s="37" t="s">
        <v>143</v>
      </c>
      <c r="G36" s="37" t="s">
        <v>1994</v>
      </c>
      <c r="H36" s="37" t="n">
        <v>4</v>
      </c>
      <c r="I36" s="37" t="n">
        <v>5</v>
      </c>
      <c r="J36" s="37" t="n">
        <v>5</v>
      </c>
      <c r="K36" s="37" t="n">
        <v>1</v>
      </c>
      <c r="L36" s="37" t="n">
        <v>4</v>
      </c>
      <c r="M36" s="37" t="s">
        <v>185</v>
      </c>
      <c r="N36" s="37" t="s">
        <v>187</v>
      </c>
    </row>
    <row r="37" customFormat="false" ht="15" hidden="false" customHeight="false" outlineLevel="0" collapsed="false">
      <c r="A37" s="37" t="s">
        <v>2045</v>
      </c>
      <c r="B37" s="37" t="s">
        <v>894</v>
      </c>
      <c r="C37" s="38" t="n">
        <v>44249</v>
      </c>
      <c r="D37" s="37" t="s">
        <v>60</v>
      </c>
      <c r="E37" s="37" t="s">
        <v>1976</v>
      </c>
      <c r="F37" s="37" t="s">
        <v>143</v>
      </c>
      <c r="G37" s="37" t="s">
        <v>2046</v>
      </c>
      <c r="H37" s="37" t="n">
        <v>1</v>
      </c>
      <c r="I37" s="37" t="n">
        <v>3</v>
      </c>
      <c r="J37" s="37" t="n">
        <v>5</v>
      </c>
      <c r="K37" s="37" t="n">
        <v>5</v>
      </c>
      <c r="L37" s="37" t="n">
        <v>4</v>
      </c>
      <c r="M37" s="37" t="s">
        <v>187</v>
      </c>
      <c r="N37" s="37" t="s">
        <v>187</v>
      </c>
    </row>
    <row r="38" customFormat="false" ht="15" hidden="false" customHeight="false" outlineLevel="0" collapsed="false">
      <c r="A38" s="37" t="s">
        <v>2047</v>
      </c>
      <c r="B38" s="37" t="s">
        <v>898</v>
      </c>
      <c r="C38" s="38" t="n">
        <v>43152</v>
      </c>
      <c r="D38" s="37" t="s">
        <v>60</v>
      </c>
      <c r="E38" s="37" t="s">
        <v>1981</v>
      </c>
      <c r="F38" s="37" t="s">
        <v>143</v>
      </c>
      <c r="G38" s="37" t="s">
        <v>2048</v>
      </c>
      <c r="H38" s="37" t="n">
        <v>1</v>
      </c>
      <c r="I38" s="37" t="n">
        <v>4</v>
      </c>
      <c r="J38" s="37" t="n">
        <v>4</v>
      </c>
      <c r="K38" s="37" t="n">
        <v>1</v>
      </c>
      <c r="L38" s="37" t="n">
        <v>4</v>
      </c>
      <c r="M38" s="37" t="s">
        <v>187</v>
      </c>
      <c r="N38" s="37" t="s">
        <v>187</v>
      </c>
    </row>
    <row r="39" customFormat="false" ht="15" hidden="false" customHeight="false" outlineLevel="0" collapsed="false">
      <c r="A39" s="37" t="s">
        <v>2049</v>
      </c>
      <c r="B39" s="37" t="s">
        <v>901</v>
      </c>
      <c r="C39" s="38" t="n">
        <v>45848</v>
      </c>
      <c r="D39" s="37" t="s">
        <v>63</v>
      </c>
      <c r="E39" s="37" t="s">
        <v>2007</v>
      </c>
      <c r="F39" s="37" t="s">
        <v>143</v>
      </c>
      <c r="G39" s="37" t="s">
        <v>1982</v>
      </c>
      <c r="H39" s="37" t="n">
        <v>5</v>
      </c>
      <c r="I39" s="37" t="n">
        <v>2</v>
      </c>
      <c r="J39" s="37" t="n">
        <v>5</v>
      </c>
      <c r="K39" s="37" t="n">
        <v>3</v>
      </c>
      <c r="L39" s="37" t="n">
        <v>3</v>
      </c>
      <c r="M39" s="37" t="s">
        <v>185</v>
      </c>
      <c r="N39" s="37" t="s">
        <v>185</v>
      </c>
    </row>
    <row r="40" customFormat="false" ht="15" hidden="false" customHeight="false" outlineLevel="0" collapsed="false">
      <c r="A40" s="37" t="s">
        <v>2050</v>
      </c>
      <c r="B40" s="37" t="s">
        <v>907</v>
      </c>
      <c r="C40" s="38" t="n">
        <v>46285</v>
      </c>
      <c r="D40" s="37" t="s">
        <v>65</v>
      </c>
      <c r="E40" s="37" t="s">
        <v>1981</v>
      </c>
      <c r="F40" s="37" t="s">
        <v>143</v>
      </c>
      <c r="G40" s="37" t="s">
        <v>2051</v>
      </c>
      <c r="H40" s="37" t="n">
        <v>2</v>
      </c>
      <c r="I40" s="37" t="n">
        <v>5</v>
      </c>
      <c r="J40" s="37" t="n">
        <v>2</v>
      </c>
      <c r="K40" s="37" t="n">
        <v>2</v>
      </c>
      <c r="L40" s="37" t="n">
        <v>5</v>
      </c>
      <c r="M40" s="37" t="s">
        <v>185</v>
      </c>
      <c r="N40" s="37" t="s">
        <v>186</v>
      </c>
    </row>
    <row r="41" customFormat="false" ht="15" hidden="false" customHeight="false" outlineLevel="0" collapsed="false">
      <c r="A41" s="37" t="s">
        <v>2052</v>
      </c>
      <c r="B41" s="37" t="s">
        <v>911</v>
      </c>
      <c r="C41" s="38" t="n">
        <v>45248</v>
      </c>
      <c r="D41" s="37" t="s">
        <v>62</v>
      </c>
      <c r="E41" s="37" t="s">
        <v>2007</v>
      </c>
      <c r="F41" s="37" t="s">
        <v>149</v>
      </c>
      <c r="G41" s="37" t="s">
        <v>2053</v>
      </c>
      <c r="H41" s="37" t="n">
        <v>1</v>
      </c>
      <c r="I41" s="37" t="n">
        <v>1</v>
      </c>
      <c r="J41" s="37" t="n">
        <v>1</v>
      </c>
      <c r="K41" s="37" t="n">
        <v>1</v>
      </c>
      <c r="L41" s="37" t="n">
        <v>4</v>
      </c>
      <c r="M41" s="37" t="s">
        <v>185</v>
      </c>
      <c r="N41" s="37" t="s">
        <v>187</v>
      </c>
    </row>
    <row r="42" customFormat="false" ht="15" hidden="false" customHeight="false" outlineLevel="0" collapsed="false">
      <c r="A42" s="37" t="s">
        <v>2054</v>
      </c>
      <c r="B42" s="37" t="s">
        <v>914</v>
      </c>
      <c r="C42" s="38" t="n">
        <v>46201</v>
      </c>
      <c r="D42" s="37" t="s">
        <v>62</v>
      </c>
      <c r="E42" s="37" t="s">
        <v>1981</v>
      </c>
      <c r="F42" s="37" t="s">
        <v>145</v>
      </c>
      <c r="G42" s="37" t="s">
        <v>2055</v>
      </c>
      <c r="H42" s="37" t="n">
        <v>3</v>
      </c>
      <c r="I42" s="37" t="n">
        <v>2</v>
      </c>
      <c r="J42" s="37" t="n">
        <v>1</v>
      </c>
      <c r="K42" s="37" t="n">
        <v>1</v>
      </c>
      <c r="L42" s="37" t="n">
        <v>1</v>
      </c>
      <c r="M42" s="37" t="s">
        <v>187</v>
      </c>
      <c r="N42" s="37" t="s">
        <v>186</v>
      </c>
    </row>
    <row r="43" customFormat="false" ht="15" hidden="false" customHeight="false" outlineLevel="0" collapsed="false">
      <c r="A43" s="37" t="s">
        <v>2056</v>
      </c>
      <c r="B43" s="37" t="s">
        <v>935</v>
      </c>
      <c r="C43" s="38" t="n">
        <v>45608</v>
      </c>
      <c r="D43" s="37" t="s">
        <v>61</v>
      </c>
      <c r="E43" s="37" t="s">
        <v>2007</v>
      </c>
      <c r="F43" s="37" t="s">
        <v>144</v>
      </c>
      <c r="G43" s="37" t="s">
        <v>2057</v>
      </c>
      <c r="H43" s="37" t="n">
        <v>3</v>
      </c>
      <c r="I43" s="37" t="n">
        <v>4</v>
      </c>
      <c r="J43" s="37" t="n">
        <v>2</v>
      </c>
      <c r="K43" s="37" t="n">
        <v>1</v>
      </c>
      <c r="L43" s="37" t="n">
        <v>2</v>
      </c>
      <c r="M43" s="37" t="s">
        <v>187</v>
      </c>
      <c r="N43" s="37" t="s">
        <v>186</v>
      </c>
    </row>
    <row r="44" customFormat="false" ht="15" hidden="false" customHeight="false" outlineLevel="0" collapsed="false">
      <c r="A44" s="37" t="s">
        <v>2058</v>
      </c>
      <c r="B44" s="37" t="s">
        <v>505</v>
      </c>
      <c r="C44" s="38" t="n">
        <v>44681</v>
      </c>
      <c r="D44" s="37" t="s">
        <v>66</v>
      </c>
      <c r="E44" s="37" t="s">
        <v>1976</v>
      </c>
      <c r="F44" s="37" t="s">
        <v>148</v>
      </c>
      <c r="G44" s="37" t="s">
        <v>2059</v>
      </c>
      <c r="H44" s="37" t="n">
        <v>2</v>
      </c>
      <c r="I44" s="37" t="n">
        <v>5</v>
      </c>
      <c r="J44" s="37" t="n">
        <v>4</v>
      </c>
      <c r="K44" s="37" t="n">
        <v>2</v>
      </c>
      <c r="L44" s="37" t="n">
        <v>4</v>
      </c>
      <c r="M44" s="37" t="s">
        <v>186</v>
      </c>
      <c r="N44" s="37" t="s">
        <v>186</v>
      </c>
    </row>
    <row r="45" customFormat="false" ht="15" hidden="false" customHeight="false" outlineLevel="0" collapsed="false">
      <c r="A45" s="37" t="s">
        <v>2060</v>
      </c>
      <c r="B45" s="37" t="s">
        <v>668</v>
      </c>
      <c r="C45" s="38" t="n">
        <v>44951</v>
      </c>
      <c r="D45" s="37" t="s">
        <v>62</v>
      </c>
      <c r="E45" s="37" t="s">
        <v>1976</v>
      </c>
      <c r="F45" s="37" t="s">
        <v>144</v>
      </c>
      <c r="G45" s="37" t="s">
        <v>2041</v>
      </c>
      <c r="H45" s="37" t="n">
        <v>5</v>
      </c>
      <c r="I45" s="37" t="n">
        <v>4</v>
      </c>
      <c r="J45" s="37" t="n">
        <v>1</v>
      </c>
      <c r="K45" s="37" t="n">
        <v>2</v>
      </c>
      <c r="L45" s="37" t="n">
        <v>5</v>
      </c>
      <c r="M45" s="37" t="s">
        <v>185</v>
      </c>
      <c r="N45" s="37" t="s">
        <v>187</v>
      </c>
    </row>
    <row r="46" customFormat="false" ht="15" hidden="false" customHeight="false" outlineLevel="0" collapsed="false">
      <c r="A46" s="37" t="s">
        <v>2061</v>
      </c>
      <c r="B46" s="37" t="s">
        <v>950</v>
      </c>
      <c r="C46" s="38" t="n">
        <v>45721</v>
      </c>
      <c r="D46" s="37" t="s">
        <v>60</v>
      </c>
      <c r="E46" s="37" t="s">
        <v>2007</v>
      </c>
      <c r="F46" s="37" t="s">
        <v>144</v>
      </c>
      <c r="G46" s="37" t="s">
        <v>2062</v>
      </c>
      <c r="H46" s="37" t="n">
        <v>3</v>
      </c>
      <c r="I46" s="37" t="n">
        <v>3</v>
      </c>
      <c r="J46" s="37" t="n">
        <v>5</v>
      </c>
      <c r="K46" s="37" t="n">
        <v>3</v>
      </c>
      <c r="L46" s="37" t="n">
        <v>1</v>
      </c>
      <c r="M46" s="37" t="s">
        <v>185</v>
      </c>
      <c r="N46" s="37" t="s">
        <v>187</v>
      </c>
    </row>
    <row r="47" customFormat="false" ht="15" hidden="false" customHeight="false" outlineLevel="0" collapsed="false">
      <c r="A47" s="37" t="s">
        <v>2063</v>
      </c>
      <c r="B47" s="37" t="s">
        <v>952</v>
      </c>
      <c r="C47" s="38" t="n">
        <v>44405</v>
      </c>
      <c r="D47" s="37" t="s">
        <v>62</v>
      </c>
      <c r="E47" s="37" t="s">
        <v>2007</v>
      </c>
      <c r="F47" s="37" t="s">
        <v>147</v>
      </c>
      <c r="G47" s="37" t="s">
        <v>2064</v>
      </c>
      <c r="H47" s="37" t="n">
        <v>4</v>
      </c>
      <c r="I47" s="37" t="n">
        <v>4</v>
      </c>
      <c r="J47" s="37" t="n">
        <v>4</v>
      </c>
      <c r="K47" s="37" t="n">
        <v>2</v>
      </c>
      <c r="L47" s="37" t="n">
        <v>1</v>
      </c>
      <c r="M47" s="37" t="s">
        <v>186</v>
      </c>
      <c r="N47" s="37" t="s">
        <v>187</v>
      </c>
    </row>
    <row r="48" customFormat="false" ht="15" hidden="false" customHeight="false" outlineLevel="0" collapsed="false">
      <c r="A48" s="37" t="s">
        <v>2065</v>
      </c>
      <c r="B48" s="37" t="s">
        <v>955</v>
      </c>
      <c r="C48" s="38" t="n">
        <v>46259</v>
      </c>
      <c r="D48" s="37" t="s">
        <v>64</v>
      </c>
      <c r="E48" s="37" t="s">
        <v>1976</v>
      </c>
      <c r="F48" s="37" t="s">
        <v>145</v>
      </c>
      <c r="G48" s="37" t="s">
        <v>2066</v>
      </c>
      <c r="H48" s="37" t="n">
        <v>4</v>
      </c>
      <c r="I48" s="37" t="n">
        <v>5</v>
      </c>
      <c r="J48" s="37" t="n">
        <v>1</v>
      </c>
      <c r="K48" s="37" t="n">
        <v>5</v>
      </c>
      <c r="L48" s="37" t="n">
        <v>2</v>
      </c>
      <c r="M48" s="37" t="s">
        <v>187</v>
      </c>
      <c r="N48" s="37" t="s">
        <v>187</v>
      </c>
    </row>
    <row r="49" customFormat="false" ht="15" hidden="false" customHeight="false" outlineLevel="0" collapsed="false">
      <c r="A49" s="37" t="s">
        <v>2067</v>
      </c>
      <c r="B49" s="37" t="s">
        <v>971</v>
      </c>
      <c r="C49" s="38" t="n">
        <v>43792</v>
      </c>
      <c r="D49" s="37" t="s">
        <v>62</v>
      </c>
      <c r="E49" s="37" t="s">
        <v>2007</v>
      </c>
      <c r="F49" s="37" t="s">
        <v>144</v>
      </c>
      <c r="G49" s="37" t="s">
        <v>2068</v>
      </c>
      <c r="H49" s="37" t="n">
        <v>1</v>
      </c>
      <c r="I49" s="37" t="n">
        <v>5</v>
      </c>
      <c r="J49" s="37" t="n">
        <v>2</v>
      </c>
      <c r="K49" s="37" t="n">
        <v>1</v>
      </c>
      <c r="L49" s="37" t="n">
        <v>1</v>
      </c>
      <c r="M49" s="37" t="s">
        <v>186</v>
      </c>
      <c r="N49" s="37" t="s">
        <v>186</v>
      </c>
    </row>
    <row r="50" customFormat="false" ht="15" hidden="false" customHeight="false" outlineLevel="0" collapsed="false">
      <c r="A50" s="37" t="s">
        <v>2069</v>
      </c>
      <c r="B50" s="37" t="s">
        <v>975</v>
      </c>
      <c r="C50" s="38" t="n">
        <v>45661</v>
      </c>
      <c r="D50" s="37" t="s">
        <v>60</v>
      </c>
      <c r="E50" s="37" t="s">
        <v>2007</v>
      </c>
      <c r="F50" s="37" t="s">
        <v>147</v>
      </c>
      <c r="G50" s="37" t="s">
        <v>2070</v>
      </c>
      <c r="H50" s="37" t="n">
        <v>4</v>
      </c>
      <c r="I50" s="37" t="n">
        <v>4</v>
      </c>
      <c r="J50" s="37" t="n">
        <v>4</v>
      </c>
      <c r="K50" s="37" t="n">
        <v>5</v>
      </c>
      <c r="L50" s="37" t="n">
        <v>1</v>
      </c>
      <c r="M50" s="37" t="s">
        <v>185</v>
      </c>
      <c r="N50" s="37" t="s">
        <v>186</v>
      </c>
    </row>
    <row r="51" customFormat="false" ht="15" hidden="false" customHeight="false" outlineLevel="0" collapsed="false">
      <c r="A51" s="37" t="s">
        <v>2071</v>
      </c>
      <c r="B51" s="37" t="s">
        <v>1032</v>
      </c>
      <c r="C51" s="38" t="n">
        <v>46262</v>
      </c>
      <c r="D51" s="37" t="s">
        <v>67</v>
      </c>
      <c r="E51" s="37" t="s">
        <v>1981</v>
      </c>
      <c r="F51" s="37" t="s">
        <v>145</v>
      </c>
      <c r="G51" s="37" t="s">
        <v>2072</v>
      </c>
      <c r="H51" s="37" t="n">
        <v>5</v>
      </c>
      <c r="I51" s="37" t="n">
        <v>3</v>
      </c>
      <c r="J51" s="37" t="n">
        <v>5</v>
      </c>
      <c r="K51" s="37" t="n">
        <v>3</v>
      </c>
      <c r="L51" s="37" t="n">
        <v>4</v>
      </c>
      <c r="M51" s="37" t="s">
        <v>187</v>
      </c>
      <c r="N51" s="37" t="s">
        <v>186</v>
      </c>
    </row>
    <row r="52" customFormat="false" ht="15" hidden="false" customHeight="false" outlineLevel="0" collapsed="false">
      <c r="A52" s="37" t="s">
        <v>2073</v>
      </c>
      <c r="B52" s="37" t="s">
        <v>1033</v>
      </c>
      <c r="C52" s="38" t="n">
        <v>45639</v>
      </c>
      <c r="D52" s="37" t="s">
        <v>64</v>
      </c>
      <c r="E52" s="37" t="s">
        <v>1981</v>
      </c>
      <c r="F52" s="37" t="s">
        <v>143</v>
      </c>
      <c r="G52" s="37" t="s">
        <v>1982</v>
      </c>
      <c r="H52" s="37" t="n">
        <v>4</v>
      </c>
      <c r="I52" s="37" t="n">
        <v>3</v>
      </c>
      <c r="J52" s="37" t="n">
        <v>2</v>
      </c>
      <c r="K52" s="37" t="n">
        <v>2</v>
      </c>
      <c r="L52" s="37" t="n">
        <v>1</v>
      </c>
      <c r="M52" s="37" t="s">
        <v>185</v>
      </c>
      <c r="N52" s="37" t="s">
        <v>187</v>
      </c>
    </row>
    <row r="53" customFormat="false" ht="15" hidden="false" customHeight="false" outlineLevel="0" collapsed="false">
      <c r="A53" s="37" t="s">
        <v>2074</v>
      </c>
      <c r="B53" s="37" t="s">
        <v>1018</v>
      </c>
      <c r="C53" s="38" t="n">
        <v>44040</v>
      </c>
      <c r="D53" s="37" t="s">
        <v>62</v>
      </c>
      <c r="E53" s="37" t="s">
        <v>1981</v>
      </c>
      <c r="F53" s="37" t="s">
        <v>143</v>
      </c>
      <c r="G53" s="37" t="s">
        <v>2075</v>
      </c>
      <c r="H53" s="37" t="n">
        <v>1</v>
      </c>
      <c r="I53" s="37" t="n">
        <v>3</v>
      </c>
      <c r="J53" s="37" t="n">
        <v>1</v>
      </c>
      <c r="K53" s="37" t="n">
        <v>1</v>
      </c>
      <c r="L53" s="37" t="n">
        <v>4</v>
      </c>
      <c r="M53" s="37" t="s">
        <v>185</v>
      </c>
      <c r="N53" s="37" t="s">
        <v>187</v>
      </c>
    </row>
    <row r="54" customFormat="false" ht="15" hidden="false" customHeight="false" outlineLevel="0" collapsed="false">
      <c r="A54" s="37" t="s">
        <v>2076</v>
      </c>
      <c r="B54" s="37" t="s">
        <v>1041</v>
      </c>
      <c r="C54" s="38" t="n">
        <v>46278</v>
      </c>
      <c r="D54" s="37" t="s">
        <v>66</v>
      </c>
      <c r="E54" s="37" t="s">
        <v>1981</v>
      </c>
      <c r="F54" s="37" t="s">
        <v>147</v>
      </c>
      <c r="G54" s="37" t="s">
        <v>2077</v>
      </c>
      <c r="H54" s="37" t="n">
        <v>1</v>
      </c>
      <c r="I54" s="37" t="n">
        <v>1</v>
      </c>
      <c r="J54" s="37" t="n">
        <v>2</v>
      </c>
      <c r="K54" s="37" t="n">
        <v>1</v>
      </c>
      <c r="L54" s="37" t="n">
        <v>1</v>
      </c>
      <c r="M54" s="37" t="s">
        <v>187</v>
      </c>
      <c r="N54" s="37" t="s">
        <v>185</v>
      </c>
    </row>
    <row r="55" customFormat="false" ht="15" hidden="false" customHeight="false" outlineLevel="0" collapsed="false">
      <c r="A55" s="37" t="s">
        <v>2078</v>
      </c>
      <c r="B55" s="37" t="s">
        <v>1045</v>
      </c>
      <c r="C55" s="38" t="n">
        <v>46169</v>
      </c>
      <c r="D55" s="37" t="s">
        <v>60</v>
      </c>
      <c r="E55" s="37" t="s">
        <v>2007</v>
      </c>
      <c r="F55" s="37" t="s">
        <v>144</v>
      </c>
      <c r="G55" s="37" t="s">
        <v>2079</v>
      </c>
      <c r="H55" s="37" t="n">
        <v>5</v>
      </c>
      <c r="I55" s="37" t="n">
        <v>3</v>
      </c>
      <c r="J55" s="37" t="n">
        <v>3</v>
      </c>
      <c r="K55" s="37" t="n">
        <v>5</v>
      </c>
      <c r="L55" s="37" t="n">
        <v>4</v>
      </c>
      <c r="M55" s="37" t="s">
        <v>187</v>
      </c>
      <c r="N55" s="37" t="s">
        <v>186</v>
      </c>
    </row>
    <row r="56" customFormat="false" ht="15" hidden="false" customHeight="false" outlineLevel="0" collapsed="false">
      <c r="A56" s="37" t="s">
        <v>2080</v>
      </c>
      <c r="B56" s="37" t="s">
        <v>1049</v>
      </c>
      <c r="C56" s="38" t="n">
        <v>45974</v>
      </c>
      <c r="D56" s="37" t="s">
        <v>60</v>
      </c>
      <c r="E56" s="37" t="s">
        <v>1976</v>
      </c>
      <c r="F56" s="37" t="s">
        <v>143</v>
      </c>
      <c r="G56" s="37" t="s">
        <v>2081</v>
      </c>
      <c r="H56" s="37" t="n">
        <v>3</v>
      </c>
      <c r="I56" s="37" t="n">
        <v>4</v>
      </c>
      <c r="J56" s="37" t="n">
        <v>5</v>
      </c>
      <c r="K56" s="37" t="n">
        <v>4</v>
      </c>
      <c r="L56" s="37" t="n">
        <v>3</v>
      </c>
      <c r="M56" s="37" t="s">
        <v>187</v>
      </c>
      <c r="N56" s="37" t="s">
        <v>187</v>
      </c>
    </row>
    <row r="57" customFormat="false" ht="15" hidden="false" customHeight="false" outlineLevel="0" collapsed="false">
      <c r="A57" s="37" t="s">
        <v>2082</v>
      </c>
      <c r="B57" s="37" t="s">
        <v>1060</v>
      </c>
      <c r="C57" s="38" t="n">
        <v>44911</v>
      </c>
      <c r="D57" s="37" t="s">
        <v>62</v>
      </c>
      <c r="E57" s="37" t="s">
        <v>1976</v>
      </c>
      <c r="F57" s="37" t="s">
        <v>147</v>
      </c>
      <c r="G57" s="37" t="s">
        <v>2083</v>
      </c>
      <c r="H57" s="37" t="n">
        <v>5</v>
      </c>
      <c r="I57" s="37" t="n">
        <v>4</v>
      </c>
      <c r="J57" s="37" t="n">
        <v>2</v>
      </c>
      <c r="K57" s="37" t="n">
        <v>1</v>
      </c>
      <c r="L57" s="37" t="n">
        <v>4</v>
      </c>
      <c r="M57" s="37" t="s">
        <v>187</v>
      </c>
      <c r="N57" s="37" t="s">
        <v>187</v>
      </c>
    </row>
    <row r="58" customFormat="false" ht="15" hidden="false" customHeight="false" outlineLevel="0" collapsed="false">
      <c r="A58" s="37" t="s">
        <v>2084</v>
      </c>
      <c r="B58" s="37" t="s">
        <v>1012</v>
      </c>
      <c r="C58" s="38" t="n">
        <v>46106</v>
      </c>
      <c r="D58" s="37" t="s">
        <v>60</v>
      </c>
      <c r="E58" s="37" t="s">
        <v>1976</v>
      </c>
      <c r="F58" s="37" t="s">
        <v>143</v>
      </c>
      <c r="G58" s="37" t="s">
        <v>1982</v>
      </c>
      <c r="H58" s="37" t="n">
        <v>5</v>
      </c>
      <c r="I58" s="37" t="n">
        <v>1</v>
      </c>
      <c r="J58" s="37" t="n">
        <v>1</v>
      </c>
      <c r="K58" s="37" t="n">
        <v>4</v>
      </c>
      <c r="L58" s="37" t="n">
        <v>5</v>
      </c>
      <c r="M58" s="37" t="s">
        <v>186</v>
      </c>
      <c r="N58" s="37" t="s">
        <v>186</v>
      </c>
    </row>
    <row r="59" customFormat="false" ht="15" hidden="false" customHeight="false" outlineLevel="0" collapsed="false">
      <c r="A59" s="37" t="s">
        <v>2085</v>
      </c>
      <c r="B59" s="37" t="s">
        <v>1071</v>
      </c>
      <c r="C59" s="38" t="n">
        <v>45869</v>
      </c>
      <c r="D59" s="37" t="s">
        <v>66</v>
      </c>
      <c r="E59" s="37" t="s">
        <v>2007</v>
      </c>
      <c r="F59" s="37" t="s">
        <v>146</v>
      </c>
      <c r="G59" s="37" t="s">
        <v>2086</v>
      </c>
      <c r="H59" s="37" t="n">
        <v>5</v>
      </c>
      <c r="I59" s="37" t="n">
        <v>4</v>
      </c>
      <c r="J59" s="37" t="n">
        <v>5</v>
      </c>
      <c r="K59" s="37" t="n">
        <v>2</v>
      </c>
      <c r="L59" s="37" t="n">
        <v>4</v>
      </c>
      <c r="M59" s="37" t="s">
        <v>185</v>
      </c>
      <c r="N59" s="37" t="s">
        <v>187</v>
      </c>
    </row>
    <row r="60" customFormat="false" ht="15" hidden="false" customHeight="false" outlineLevel="0" collapsed="false">
      <c r="A60" s="37" t="s">
        <v>2087</v>
      </c>
      <c r="B60" s="37" t="s">
        <v>1096</v>
      </c>
      <c r="C60" s="38" t="n">
        <v>42897</v>
      </c>
      <c r="D60" s="37" t="s">
        <v>60</v>
      </c>
      <c r="E60" s="37" t="s">
        <v>1976</v>
      </c>
      <c r="F60" s="37" t="s">
        <v>145</v>
      </c>
      <c r="G60" s="37" t="s">
        <v>2088</v>
      </c>
      <c r="H60" s="37" t="n">
        <v>2</v>
      </c>
      <c r="I60" s="37" t="n">
        <v>5</v>
      </c>
      <c r="J60" s="37" t="n">
        <v>3</v>
      </c>
      <c r="K60" s="37" t="n">
        <v>2</v>
      </c>
      <c r="L60" s="37" t="n">
        <v>3</v>
      </c>
      <c r="M60" s="37" t="s">
        <v>185</v>
      </c>
      <c r="N60" s="37" t="s">
        <v>185</v>
      </c>
    </row>
    <row r="61" customFormat="false" ht="15" hidden="false" customHeight="false" outlineLevel="0" collapsed="false">
      <c r="A61" s="37" t="s">
        <v>2089</v>
      </c>
      <c r="B61" s="37" t="s">
        <v>1097</v>
      </c>
      <c r="C61" s="38" t="n">
        <v>46147</v>
      </c>
      <c r="D61" s="37" t="s">
        <v>63</v>
      </c>
      <c r="E61" s="37" t="s">
        <v>1976</v>
      </c>
      <c r="F61" s="37" t="s">
        <v>144</v>
      </c>
      <c r="G61" s="37" t="s">
        <v>2090</v>
      </c>
      <c r="H61" s="37" t="n">
        <v>3</v>
      </c>
      <c r="I61" s="37" t="n">
        <v>4</v>
      </c>
      <c r="J61" s="37" t="n">
        <v>3</v>
      </c>
      <c r="K61" s="37" t="n">
        <v>1</v>
      </c>
      <c r="L61" s="37" t="n">
        <v>4</v>
      </c>
      <c r="M61" s="37" t="s">
        <v>185</v>
      </c>
      <c r="N61" s="37" t="s">
        <v>186</v>
      </c>
    </row>
    <row r="62" customFormat="false" ht="15" hidden="false" customHeight="false" outlineLevel="0" collapsed="false">
      <c r="A62" s="37" t="s">
        <v>2091</v>
      </c>
      <c r="B62" s="37" t="s">
        <v>1103</v>
      </c>
      <c r="C62" s="38" t="n">
        <v>45165</v>
      </c>
      <c r="D62" s="37" t="s">
        <v>62</v>
      </c>
      <c r="E62" s="37" t="s">
        <v>1976</v>
      </c>
      <c r="F62" s="37" t="s">
        <v>143</v>
      </c>
      <c r="G62" s="37" t="s">
        <v>2092</v>
      </c>
      <c r="H62" s="37" t="n">
        <v>1</v>
      </c>
      <c r="I62" s="37" t="n">
        <v>1</v>
      </c>
      <c r="J62" s="37" t="n">
        <v>3</v>
      </c>
      <c r="K62" s="37" t="n">
        <v>5</v>
      </c>
      <c r="L62" s="37" t="n">
        <v>4</v>
      </c>
      <c r="M62" s="37" t="s">
        <v>187</v>
      </c>
      <c r="N62" s="37" t="s">
        <v>185</v>
      </c>
    </row>
    <row r="63" customFormat="false" ht="15" hidden="false" customHeight="false" outlineLevel="0" collapsed="false">
      <c r="A63" s="37" t="s">
        <v>2093</v>
      </c>
      <c r="B63" s="37" t="s">
        <v>1115</v>
      </c>
      <c r="C63" s="38" t="n">
        <v>44834</v>
      </c>
      <c r="D63" s="37" t="s">
        <v>62</v>
      </c>
      <c r="E63" s="37" t="s">
        <v>1981</v>
      </c>
      <c r="F63" s="37" t="s">
        <v>143</v>
      </c>
      <c r="G63" s="37" t="s">
        <v>2094</v>
      </c>
      <c r="H63" s="37" t="n">
        <v>5</v>
      </c>
      <c r="I63" s="37" t="n">
        <v>1</v>
      </c>
      <c r="J63" s="37" t="n">
        <v>2</v>
      </c>
      <c r="K63" s="37" t="n">
        <v>4</v>
      </c>
      <c r="L63" s="37" t="n">
        <v>4</v>
      </c>
      <c r="M63" s="37" t="s">
        <v>186</v>
      </c>
      <c r="N63" s="37" t="s">
        <v>186</v>
      </c>
    </row>
    <row r="64" customFormat="false" ht="15" hidden="false" customHeight="false" outlineLevel="0" collapsed="false">
      <c r="A64" s="37" t="s">
        <v>2095</v>
      </c>
      <c r="B64" s="37" t="s">
        <v>1117</v>
      </c>
      <c r="C64" s="38" t="n">
        <v>45903</v>
      </c>
      <c r="D64" s="37" t="s">
        <v>64</v>
      </c>
      <c r="E64" s="37" t="s">
        <v>1981</v>
      </c>
      <c r="F64" s="37" t="s">
        <v>144</v>
      </c>
      <c r="G64" s="37" t="s">
        <v>2096</v>
      </c>
      <c r="H64" s="37" t="n">
        <v>5</v>
      </c>
      <c r="I64" s="37" t="n">
        <v>3</v>
      </c>
      <c r="J64" s="37" t="n">
        <v>5</v>
      </c>
      <c r="K64" s="37" t="n">
        <v>1</v>
      </c>
      <c r="L64" s="37" t="n">
        <v>1</v>
      </c>
      <c r="M64" s="37" t="s">
        <v>185</v>
      </c>
      <c r="N64" s="37" t="s">
        <v>185</v>
      </c>
    </row>
    <row r="65" customFormat="false" ht="15" hidden="false" customHeight="false" outlineLevel="0" collapsed="false">
      <c r="A65" s="37" t="s">
        <v>2097</v>
      </c>
      <c r="B65" s="37" t="s">
        <v>759</v>
      </c>
      <c r="C65" s="38" t="n">
        <v>44725</v>
      </c>
      <c r="D65" s="37" t="s">
        <v>63</v>
      </c>
      <c r="E65" s="37" t="s">
        <v>1981</v>
      </c>
      <c r="F65" s="37" t="s">
        <v>143</v>
      </c>
      <c r="G65" s="37" t="s">
        <v>1982</v>
      </c>
      <c r="H65" s="37" t="n">
        <v>1</v>
      </c>
      <c r="I65" s="37" t="n">
        <v>5</v>
      </c>
      <c r="J65" s="37" t="n">
        <v>3</v>
      </c>
      <c r="K65" s="37" t="n">
        <v>3</v>
      </c>
      <c r="L65" s="37" t="n">
        <v>4</v>
      </c>
      <c r="M65" s="37" t="s">
        <v>187</v>
      </c>
      <c r="N65" s="37" t="s">
        <v>187</v>
      </c>
    </row>
    <row r="66" customFormat="false" ht="15" hidden="false" customHeight="false" outlineLevel="0" collapsed="false">
      <c r="A66" s="37" t="s">
        <v>2098</v>
      </c>
      <c r="B66" s="37" t="s">
        <v>1122</v>
      </c>
      <c r="C66" s="38" t="n">
        <v>46293</v>
      </c>
      <c r="D66" s="37" t="s">
        <v>65</v>
      </c>
      <c r="E66" s="37" t="s">
        <v>1976</v>
      </c>
      <c r="F66" s="37" t="s">
        <v>151</v>
      </c>
      <c r="G66" s="37" t="s">
        <v>2099</v>
      </c>
      <c r="H66" s="37" t="n">
        <v>1</v>
      </c>
      <c r="I66" s="37" t="n">
        <v>4</v>
      </c>
      <c r="J66" s="37" t="n">
        <v>5</v>
      </c>
      <c r="K66" s="37" t="n">
        <v>1</v>
      </c>
      <c r="L66" s="37" t="n">
        <v>1</v>
      </c>
      <c r="M66" s="37" t="s">
        <v>185</v>
      </c>
      <c r="N66" s="37" t="s">
        <v>187</v>
      </c>
    </row>
    <row r="67" customFormat="false" ht="15" hidden="false" customHeight="false" outlineLevel="0" collapsed="false">
      <c r="A67" s="37" t="s">
        <v>2100</v>
      </c>
      <c r="B67" s="37" t="s">
        <v>1129</v>
      </c>
      <c r="C67" s="38" t="n">
        <v>46283</v>
      </c>
      <c r="D67" s="37" t="s">
        <v>63</v>
      </c>
      <c r="E67" s="37" t="s">
        <v>1981</v>
      </c>
      <c r="F67" s="37" t="s">
        <v>144</v>
      </c>
      <c r="G67" s="37" t="s">
        <v>2041</v>
      </c>
      <c r="H67" s="37" t="n">
        <v>4</v>
      </c>
      <c r="I67" s="37" t="n">
        <v>5</v>
      </c>
      <c r="J67" s="37" t="n">
        <v>4</v>
      </c>
      <c r="K67" s="37" t="n">
        <v>3</v>
      </c>
      <c r="L67" s="37" t="n">
        <v>4</v>
      </c>
      <c r="M67" s="37" t="s">
        <v>185</v>
      </c>
      <c r="N67" s="37" t="s">
        <v>186</v>
      </c>
    </row>
    <row r="68" customFormat="false" ht="15" hidden="false" customHeight="false" outlineLevel="0" collapsed="false">
      <c r="A68" s="37" t="s">
        <v>2101</v>
      </c>
      <c r="B68" s="37" t="s">
        <v>1134</v>
      </c>
      <c r="C68" s="38" t="n">
        <v>45728</v>
      </c>
      <c r="D68" s="37" t="s">
        <v>62</v>
      </c>
      <c r="E68" s="37" t="s">
        <v>1976</v>
      </c>
      <c r="F68" s="37" t="s">
        <v>147</v>
      </c>
      <c r="G68" s="37" t="s">
        <v>2102</v>
      </c>
      <c r="H68" s="37" t="n">
        <v>1</v>
      </c>
      <c r="I68" s="37" t="n">
        <v>5</v>
      </c>
      <c r="J68" s="37" t="n">
        <v>1</v>
      </c>
      <c r="K68" s="37" t="n">
        <v>5</v>
      </c>
      <c r="L68" s="37" t="n">
        <v>3</v>
      </c>
      <c r="M68" s="37" t="s">
        <v>187</v>
      </c>
      <c r="N68" s="37" t="s">
        <v>185</v>
      </c>
    </row>
    <row r="69" customFormat="false" ht="15" hidden="false" customHeight="false" outlineLevel="0" collapsed="false">
      <c r="A69" s="37" t="s">
        <v>2103</v>
      </c>
      <c r="B69" s="37" t="s">
        <v>1151</v>
      </c>
      <c r="C69" s="38" t="n">
        <v>42863</v>
      </c>
      <c r="D69" s="37" t="s">
        <v>63</v>
      </c>
      <c r="E69" s="37" t="s">
        <v>1981</v>
      </c>
      <c r="F69" s="37" t="s">
        <v>144</v>
      </c>
      <c r="G69" s="37" t="s">
        <v>2033</v>
      </c>
      <c r="H69" s="37" t="n">
        <v>2</v>
      </c>
      <c r="I69" s="37" t="n">
        <v>5</v>
      </c>
      <c r="J69" s="37" t="n">
        <v>1</v>
      </c>
      <c r="K69" s="37" t="n">
        <v>1</v>
      </c>
      <c r="L69" s="37" t="n">
        <v>4</v>
      </c>
      <c r="M69" s="37" t="s">
        <v>186</v>
      </c>
      <c r="N69" s="37" t="s">
        <v>187</v>
      </c>
    </row>
    <row r="70" customFormat="false" ht="15" hidden="false" customHeight="false" outlineLevel="0" collapsed="false">
      <c r="A70" s="37" t="s">
        <v>2104</v>
      </c>
      <c r="B70" s="37" t="s">
        <v>509</v>
      </c>
      <c r="C70" s="38" t="n">
        <v>45314</v>
      </c>
      <c r="D70" s="37" t="s">
        <v>61</v>
      </c>
      <c r="E70" s="37" t="s">
        <v>1976</v>
      </c>
      <c r="F70" s="37" t="s">
        <v>144</v>
      </c>
      <c r="G70" s="37" t="s">
        <v>2105</v>
      </c>
      <c r="H70" s="37" t="n">
        <v>1</v>
      </c>
      <c r="I70" s="37" t="n">
        <v>1</v>
      </c>
      <c r="J70" s="37" t="n">
        <v>5</v>
      </c>
      <c r="K70" s="37" t="n">
        <v>2</v>
      </c>
      <c r="L70" s="37" t="n">
        <v>3</v>
      </c>
      <c r="M70" s="37" t="s">
        <v>186</v>
      </c>
      <c r="N70" s="37" t="s">
        <v>187</v>
      </c>
    </row>
    <row r="71" customFormat="false" ht="15" hidden="false" customHeight="false" outlineLevel="0" collapsed="false">
      <c r="A71" s="37" t="s">
        <v>2106</v>
      </c>
      <c r="B71" s="37" t="s">
        <v>1162</v>
      </c>
      <c r="C71" s="38" t="n">
        <v>44513</v>
      </c>
      <c r="D71" s="37" t="s">
        <v>63</v>
      </c>
      <c r="E71" s="37" t="s">
        <v>1976</v>
      </c>
      <c r="F71" s="37" t="s">
        <v>143</v>
      </c>
      <c r="G71" s="37" t="s">
        <v>2039</v>
      </c>
      <c r="H71" s="37" t="n">
        <v>1</v>
      </c>
      <c r="I71" s="37" t="n">
        <v>5</v>
      </c>
      <c r="J71" s="37" t="n">
        <v>4</v>
      </c>
      <c r="K71" s="37" t="n">
        <v>4</v>
      </c>
      <c r="L71" s="37" t="n">
        <v>5</v>
      </c>
      <c r="M71" s="37" t="s">
        <v>186</v>
      </c>
      <c r="N71" s="37" t="s">
        <v>186</v>
      </c>
    </row>
    <row r="72" customFormat="false" ht="15" hidden="false" customHeight="false" outlineLevel="0" collapsed="false">
      <c r="A72" s="37" t="s">
        <v>2107</v>
      </c>
      <c r="B72" s="37" t="s">
        <v>679</v>
      </c>
      <c r="C72" s="38" t="n">
        <v>45566</v>
      </c>
      <c r="D72" s="37" t="s">
        <v>62</v>
      </c>
      <c r="E72" s="37" t="s">
        <v>1981</v>
      </c>
      <c r="F72" s="37" t="s">
        <v>143</v>
      </c>
      <c r="G72" s="37" t="s">
        <v>2039</v>
      </c>
      <c r="H72" s="37" t="n">
        <v>2</v>
      </c>
      <c r="I72" s="37" t="n">
        <v>1</v>
      </c>
      <c r="J72" s="37" t="n">
        <v>4</v>
      </c>
      <c r="K72" s="37" t="n">
        <v>5</v>
      </c>
      <c r="L72" s="37" t="n">
        <v>4</v>
      </c>
      <c r="M72" s="37" t="s">
        <v>187</v>
      </c>
      <c r="N72" s="37" t="s">
        <v>186</v>
      </c>
    </row>
    <row r="73" customFormat="false" ht="15" hidden="false" customHeight="false" outlineLevel="0" collapsed="false">
      <c r="A73" s="37" t="s">
        <v>2108</v>
      </c>
      <c r="B73" s="37" t="s">
        <v>1180</v>
      </c>
      <c r="C73" s="38" t="n">
        <v>46281</v>
      </c>
      <c r="D73" s="37" t="s">
        <v>64</v>
      </c>
      <c r="E73" s="37" t="s">
        <v>1976</v>
      </c>
      <c r="F73" s="37" t="s">
        <v>149</v>
      </c>
      <c r="G73" s="37" t="s">
        <v>2109</v>
      </c>
      <c r="H73" s="37" t="n">
        <v>2</v>
      </c>
      <c r="I73" s="37" t="n">
        <v>1</v>
      </c>
      <c r="J73" s="37" t="n">
        <v>4</v>
      </c>
      <c r="K73" s="37" t="n">
        <v>5</v>
      </c>
      <c r="L73" s="37" t="n">
        <v>1</v>
      </c>
      <c r="M73" s="37" t="s">
        <v>185</v>
      </c>
      <c r="N73" s="37" t="s">
        <v>186</v>
      </c>
    </row>
    <row r="74" customFormat="false" ht="15" hidden="false" customHeight="false" outlineLevel="0" collapsed="false">
      <c r="A74" s="37" t="s">
        <v>2110</v>
      </c>
      <c r="B74" s="37" t="s">
        <v>1207</v>
      </c>
      <c r="C74" s="38" t="n">
        <v>46206</v>
      </c>
      <c r="D74" s="37" t="s">
        <v>67</v>
      </c>
      <c r="E74" s="37" t="s">
        <v>1981</v>
      </c>
      <c r="F74" s="37" t="s">
        <v>144</v>
      </c>
      <c r="G74" s="37" t="s">
        <v>1988</v>
      </c>
      <c r="H74" s="37" t="n">
        <v>3</v>
      </c>
      <c r="I74" s="37" t="n">
        <v>5</v>
      </c>
      <c r="J74" s="37" t="n">
        <v>3</v>
      </c>
      <c r="K74" s="37" t="n">
        <v>3</v>
      </c>
      <c r="L74" s="37" t="n">
        <v>1</v>
      </c>
      <c r="M74" s="37" t="s">
        <v>186</v>
      </c>
      <c r="N74" s="37" t="s">
        <v>185</v>
      </c>
    </row>
    <row r="75" customFormat="false" ht="15" hidden="false" customHeight="false" outlineLevel="0" collapsed="false">
      <c r="A75" s="37" t="s">
        <v>2111</v>
      </c>
      <c r="B75" s="37" t="s">
        <v>1213</v>
      </c>
      <c r="C75" s="38" t="n">
        <v>46255</v>
      </c>
      <c r="D75" s="37" t="s">
        <v>63</v>
      </c>
      <c r="E75" s="37" t="s">
        <v>2007</v>
      </c>
      <c r="F75" s="37" t="s">
        <v>145</v>
      </c>
      <c r="G75" s="37" t="s">
        <v>2112</v>
      </c>
      <c r="H75" s="37" t="n">
        <v>3</v>
      </c>
      <c r="I75" s="37" t="n">
        <v>4</v>
      </c>
      <c r="J75" s="37" t="n">
        <v>5</v>
      </c>
      <c r="K75" s="37" t="n">
        <v>4</v>
      </c>
      <c r="L75" s="37" t="n">
        <v>4</v>
      </c>
      <c r="M75" s="37" t="s">
        <v>185</v>
      </c>
      <c r="N75" s="37" t="s">
        <v>185</v>
      </c>
    </row>
    <row r="76" customFormat="false" ht="15" hidden="false" customHeight="false" outlineLevel="0" collapsed="false">
      <c r="A76" s="37" t="s">
        <v>2113</v>
      </c>
      <c r="B76" s="37" t="s">
        <v>844</v>
      </c>
      <c r="C76" s="38" t="n">
        <v>46225</v>
      </c>
      <c r="D76" s="37" t="s">
        <v>66</v>
      </c>
      <c r="E76" s="37" t="s">
        <v>2007</v>
      </c>
      <c r="F76" s="37" t="s">
        <v>143</v>
      </c>
      <c r="G76" s="37" t="s">
        <v>2114</v>
      </c>
      <c r="H76" s="37" t="n">
        <v>5</v>
      </c>
      <c r="I76" s="37" t="n">
        <v>5</v>
      </c>
      <c r="J76" s="37" t="n">
        <v>4</v>
      </c>
      <c r="K76" s="37" t="n">
        <v>5</v>
      </c>
      <c r="L76" s="37" t="n">
        <v>2</v>
      </c>
      <c r="M76" s="37" t="s">
        <v>187</v>
      </c>
      <c r="N76" s="37" t="s">
        <v>185</v>
      </c>
    </row>
    <row r="77" customFormat="false" ht="15" hidden="false" customHeight="false" outlineLevel="0" collapsed="false">
      <c r="A77" s="37" t="s">
        <v>2115</v>
      </c>
      <c r="B77" s="37" t="s">
        <v>1216</v>
      </c>
      <c r="C77" s="38" t="n">
        <v>45069</v>
      </c>
      <c r="D77" s="37" t="s">
        <v>60</v>
      </c>
      <c r="E77" s="37" t="s">
        <v>2007</v>
      </c>
      <c r="F77" s="37" t="s">
        <v>146</v>
      </c>
      <c r="G77" s="37" t="s">
        <v>2116</v>
      </c>
      <c r="H77" s="37" t="n">
        <v>4</v>
      </c>
      <c r="I77" s="37" t="n">
        <v>4</v>
      </c>
      <c r="J77" s="37" t="n">
        <v>2</v>
      </c>
      <c r="K77" s="37" t="n">
        <v>5</v>
      </c>
      <c r="L77" s="37" t="n">
        <v>1</v>
      </c>
      <c r="M77" s="37" t="s">
        <v>186</v>
      </c>
      <c r="N77" s="37" t="s">
        <v>185</v>
      </c>
    </row>
    <row r="78" customFormat="false" ht="15" hidden="false" customHeight="false" outlineLevel="0" collapsed="false">
      <c r="A78" s="37" t="s">
        <v>2117</v>
      </c>
      <c r="B78" s="37" t="s">
        <v>1217</v>
      </c>
      <c r="C78" s="38" t="n">
        <v>45118</v>
      </c>
      <c r="D78" s="37" t="s">
        <v>60</v>
      </c>
      <c r="E78" s="37" t="s">
        <v>1976</v>
      </c>
      <c r="F78" s="37" t="s">
        <v>145</v>
      </c>
      <c r="G78" s="37" t="s">
        <v>2118</v>
      </c>
      <c r="H78" s="37" t="n">
        <v>4</v>
      </c>
      <c r="I78" s="37" t="n">
        <v>3</v>
      </c>
      <c r="J78" s="37" t="n">
        <v>2</v>
      </c>
      <c r="K78" s="37" t="n">
        <v>1</v>
      </c>
      <c r="L78" s="37" t="n">
        <v>4</v>
      </c>
      <c r="M78" s="37" t="s">
        <v>185</v>
      </c>
      <c r="N78" s="37" t="s">
        <v>187</v>
      </c>
    </row>
    <row r="79" customFormat="false" ht="15" hidden="false" customHeight="false" outlineLevel="0" collapsed="false">
      <c r="A79" s="37" t="s">
        <v>2119</v>
      </c>
      <c r="B79" s="37" t="s">
        <v>1233</v>
      </c>
      <c r="C79" s="38" t="n">
        <v>45737</v>
      </c>
      <c r="D79" s="37" t="s">
        <v>60</v>
      </c>
      <c r="E79" s="37" t="s">
        <v>1981</v>
      </c>
      <c r="F79" s="37" t="s">
        <v>147</v>
      </c>
      <c r="G79" s="37" t="s">
        <v>2064</v>
      </c>
      <c r="H79" s="37" t="n">
        <v>5</v>
      </c>
      <c r="I79" s="37" t="n">
        <v>5</v>
      </c>
      <c r="J79" s="37" t="n">
        <v>3</v>
      </c>
      <c r="K79" s="37" t="n">
        <v>4</v>
      </c>
      <c r="L79" s="37" t="n">
        <v>5</v>
      </c>
      <c r="M79" s="37" t="s">
        <v>187</v>
      </c>
      <c r="N79" s="37" t="s">
        <v>185</v>
      </c>
    </row>
    <row r="80" customFormat="false" ht="15" hidden="false" customHeight="false" outlineLevel="0" collapsed="false">
      <c r="A80" s="37" t="s">
        <v>2120</v>
      </c>
      <c r="B80" s="37" t="s">
        <v>1274</v>
      </c>
      <c r="C80" s="38" t="n">
        <v>44759</v>
      </c>
      <c r="D80" s="37" t="s">
        <v>60</v>
      </c>
      <c r="E80" s="37" t="s">
        <v>2007</v>
      </c>
      <c r="F80" s="37" t="s">
        <v>146</v>
      </c>
      <c r="G80" s="37" t="s">
        <v>2116</v>
      </c>
      <c r="H80" s="37" t="n">
        <v>5</v>
      </c>
      <c r="I80" s="37" t="n">
        <v>1</v>
      </c>
      <c r="J80" s="37" t="n">
        <v>3</v>
      </c>
      <c r="K80" s="37" t="n">
        <v>4</v>
      </c>
      <c r="L80" s="37" t="n">
        <v>3</v>
      </c>
      <c r="M80" s="37" t="s">
        <v>187</v>
      </c>
      <c r="N80" s="37" t="s">
        <v>187</v>
      </c>
    </row>
    <row r="81" customFormat="false" ht="15" hidden="false" customHeight="false" outlineLevel="0" collapsed="false">
      <c r="A81" s="37" t="s">
        <v>2121</v>
      </c>
      <c r="B81" s="37" t="s">
        <v>1282</v>
      </c>
      <c r="C81" s="38" t="n">
        <v>46008</v>
      </c>
      <c r="D81" s="37" t="s">
        <v>66</v>
      </c>
      <c r="E81" s="37" t="s">
        <v>1981</v>
      </c>
      <c r="F81" s="37" t="s">
        <v>144</v>
      </c>
      <c r="G81" s="37" t="s">
        <v>2122</v>
      </c>
      <c r="H81" s="37" t="n">
        <v>3</v>
      </c>
      <c r="I81" s="37" t="n">
        <v>4</v>
      </c>
      <c r="J81" s="37" t="n">
        <v>5</v>
      </c>
      <c r="K81" s="37" t="n">
        <v>4</v>
      </c>
      <c r="L81" s="37" t="n">
        <v>2</v>
      </c>
      <c r="M81" s="37" t="s">
        <v>185</v>
      </c>
      <c r="N81" s="37" t="s">
        <v>187</v>
      </c>
    </row>
    <row r="82" customFormat="false" ht="15" hidden="false" customHeight="false" outlineLevel="0" collapsed="false">
      <c r="A82" s="37" t="s">
        <v>2123</v>
      </c>
      <c r="B82" s="37" t="s">
        <v>591</v>
      </c>
      <c r="C82" s="38" t="n">
        <v>45929</v>
      </c>
      <c r="D82" s="37" t="s">
        <v>60</v>
      </c>
      <c r="E82" s="37" t="s">
        <v>2007</v>
      </c>
      <c r="F82" s="37" t="s">
        <v>143</v>
      </c>
      <c r="G82" s="37" t="s">
        <v>1982</v>
      </c>
      <c r="H82" s="37" t="n">
        <v>5</v>
      </c>
      <c r="I82" s="37" t="n">
        <v>4</v>
      </c>
      <c r="J82" s="37" t="n">
        <v>2</v>
      </c>
      <c r="K82" s="37" t="n">
        <v>1</v>
      </c>
      <c r="L82" s="37" t="n">
        <v>2</v>
      </c>
      <c r="M82" s="37" t="s">
        <v>186</v>
      </c>
      <c r="N82" s="37" t="s">
        <v>186</v>
      </c>
    </row>
    <row r="83" customFormat="false" ht="15" hidden="false" customHeight="false" outlineLevel="0" collapsed="false">
      <c r="A83" s="37" t="s">
        <v>2124</v>
      </c>
      <c r="B83" s="37" t="s">
        <v>1292</v>
      </c>
      <c r="C83" s="38" t="n">
        <v>44653</v>
      </c>
      <c r="D83" s="37" t="s">
        <v>63</v>
      </c>
      <c r="E83" s="37" t="s">
        <v>1981</v>
      </c>
      <c r="F83" s="37" t="s">
        <v>146</v>
      </c>
      <c r="G83" s="37" t="s">
        <v>2125</v>
      </c>
      <c r="H83" s="37" t="n">
        <v>3</v>
      </c>
      <c r="I83" s="37" t="n">
        <v>2</v>
      </c>
      <c r="J83" s="37" t="n">
        <v>1</v>
      </c>
      <c r="K83" s="37" t="n">
        <v>5</v>
      </c>
      <c r="L83" s="37" t="n">
        <v>3</v>
      </c>
      <c r="M83" s="37" t="s">
        <v>186</v>
      </c>
      <c r="N83" s="37" t="s">
        <v>187</v>
      </c>
    </row>
    <row r="84" customFormat="false" ht="15" hidden="false" customHeight="false" outlineLevel="0" collapsed="false">
      <c r="A84" s="37" t="s">
        <v>2126</v>
      </c>
      <c r="B84" s="37" t="s">
        <v>492</v>
      </c>
      <c r="C84" s="38" t="n">
        <v>44637</v>
      </c>
      <c r="D84" s="37" t="s">
        <v>61</v>
      </c>
      <c r="E84" s="37" t="s">
        <v>1976</v>
      </c>
      <c r="F84" s="37" t="s">
        <v>148</v>
      </c>
      <c r="G84" s="37" t="s">
        <v>2012</v>
      </c>
      <c r="H84" s="37" t="n">
        <v>3</v>
      </c>
      <c r="I84" s="37" t="n">
        <v>4</v>
      </c>
      <c r="J84" s="37" t="n">
        <v>2</v>
      </c>
      <c r="K84" s="37" t="n">
        <v>5</v>
      </c>
      <c r="L84" s="37" t="n">
        <v>3</v>
      </c>
      <c r="M84" s="37" t="s">
        <v>186</v>
      </c>
      <c r="N84" s="37" t="s">
        <v>186</v>
      </c>
    </row>
    <row r="85" customFormat="false" ht="15" hidden="false" customHeight="false" outlineLevel="0" collapsed="false">
      <c r="A85" s="37" t="s">
        <v>2127</v>
      </c>
      <c r="B85" s="37" t="s">
        <v>1296</v>
      </c>
      <c r="C85" s="38" t="n">
        <v>46205</v>
      </c>
      <c r="D85" s="37" t="s">
        <v>64</v>
      </c>
      <c r="E85" s="37" t="s">
        <v>2007</v>
      </c>
      <c r="F85" s="37" t="s">
        <v>143</v>
      </c>
      <c r="G85" s="37" t="s">
        <v>2128</v>
      </c>
      <c r="H85" s="37" t="n">
        <v>2</v>
      </c>
      <c r="I85" s="37" t="n">
        <v>2</v>
      </c>
      <c r="J85" s="37" t="n">
        <v>5</v>
      </c>
      <c r="K85" s="37" t="n">
        <v>4</v>
      </c>
      <c r="L85" s="37" t="n">
        <v>4</v>
      </c>
      <c r="M85" s="37" t="s">
        <v>186</v>
      </c>
      <c r="N85" s="37" t="s">
        <v>185</v>
      </c>
    </row>
    <row r="86" customFormat="false" ht="15" hidden="false" customHeight="false" outlineLevel="0" collapsed="false">
      <c r="A86" s="37" t="s">
        <v>2129</v>
      </c>
      <c r="B86" s="37" t="s">
        <v>1317</v>
      </c>
      <c r="C86" s="38" t="n">
        <v>46286</v>
      </c>
      <c r="D86" s="37" t="s">
        <v>60</v>
      </c>
      <c r="E86" s="37" t="s">
        <v>1976</v>
      </c>
      <c r="F86" s="37" t="s">
        <v>143</v>
      </c>
      <c r="G86" s="37" t="s">
        <v>2048</v>
      </c>
      <c r="H86" s="37" t="n">
        <v>5</v>
      </c>
      <c r="I86" s="37" t="n">
        <v>1</v>
      </c>
      <c r="J86" s="37" t="n">
        <v>1</v>
      </c>
      <c r="K86" s="37" t="n">
        <v>2</v>
      </c>
      <c r="L86" s="37" t="n">
        <v>1</v>
      </c>
      <c r="M86" s="37" t="s">
        <v>185</v>
      </c>
      <c r="N86" s="37" t="s">
        <v>185</v>
      </c>
    </row>
    <row r="87" customFormat="false" ht="15" hidden="false" customHeight="false" outlineLevel="0" collapsed="false">
      <c r="A87" s="37" t="s">
        <v>2130</v>
      </c>
      <c r="B87" s="37" t="s">
        <v>1245</v>
      </c>
      <c r="C87" s="38" t="n">
        <v>46214</v>
      </c>
      <c r="D87" s="37" t="s">
        <v>64</v>
      </c>
      <c r="E87" s="37" t="s">
        <v>1976</v>
      </c>
      <c r="F87" s="37" t="s">
        <v>144</v>
      </c>
      <c r="G87" s="37" t="s">
        <v>2079</v>
      </c>
      <c r="H87" s="37" t="n">
        <v>3</v>
      </c>
      <c r="I87" s="37" t="n">
        <v>2</v>
      </c>
      <c r="J87" s="37" t="n">
        <v>2</v>
      </c>
      <c r="K87" s="37" t="n">
        <v>1</v>
      </c>
      <c r="L87" s="37" t="n">
        <v>5</v>
      </c>
      <c r="M87" s="37" t="s">
        <v>185</v>
      </c>
      <c r="N87" s="37" t="s">
        <v>187</v>
      </c>
    </row>
    <row r="88" customFormat="false" ht="15" hidden="false" customHeight="false" outlineLevel="0" collapsed="false">
      <c r="A88" s="37" t="s">
        <v>2131</v>
      </c>
      <c r="B88" s="37" t="s">
        <v>1333</v>
      </c>
      <c r="C88" s="38" t="n">
        <v>44328</v>
      </c>
      <c r="D88" s="37" t="s">
        <v>61</v>
      </c>
      <c r="E88" s="37" t="s">
        <v>2007</v>
      </c>
      <c r="F88" s="37" t="s">
        <v>146</v>
      </c>
      <c r="G88" s="37" t="s">
        <v>2132</v>
      </c>
      <c r="H88" s="37" t="n">
        <v>1</v>
      </c>
      <c r="I88" s="37" t="n">
        <v>2</v>
      </c>
      <c r="J88" s="37" t="n">
        <v>2</v>
      </c>
      <c r="K88" s="37" t="n">
        <v>5</v>
      </c>
      <c r="L88" s="37" t="n">
        <v>1</v>
      </c>
      <c r="M88" s="37" t="s">
        <v>187</v>
      </c>
      <c r="N88" s="37" t="s">
        <v>187</v>
      </c>
    </row>
    <row r="89" customFormat="false" ht="15" hidden="false" customHeight="false" outlineLevel="0" collapsed="false">
      <c r="A89" s="37" t="s">
        <v>2133</v>
      </c>
      <c r="B89" s="37" t="s">
        <v>1339</v>
      </c>
      <c r="C89" s="38" t="n">
        <v>46148</v>
      </c>
      <c r="D89" s="37" t="s">
        <v>65</v>
      </c>
      <c r="E89" s="37" t="s">
        <v>1981</v>
      </c>
      <c r="F89" s="37" t="s">
        <v>151</v>
      </c>
      <c r="G89" s="37" t="s">
        <v>2134</v>
      </c>
      <c r="H89" s="37" t="n">
        <v>1</v>
      </c>
      <c r="I89" s="37" t="n">
        <v>2</v>
      </c>
      <c r="J89" s="37" t="n">
        <v>1</v>
      </c>
      <c r="K89" s="37" t="n">
        <v>1</v>
      </c>
      <c r="L89" s="37" t="n">
        <v>4</v>
      </c>
      <c r="M89" s="37" t="s">
        <v>187</v>
      </c>
      <c r="N89" s="37" t="s">
        <v>187</v>
      </c>
    </row>
    <row r="90" customFormat="false" ht="15" hidden="false" customHeight="false" outlineLevel="0" collapsed="false">
      <c r="A90" s="37" t="s">
        <v>2135</v>
      </c>
      <c r="B90" s="37" t="s">
        <v>1201</v>
      </c>
      <c r="C90" s="38" t="n">
        <v>45971</v>
      </c>
      <c r="D90" s="37" t="s">
        <v>62</v>
      </c>
      <c r="E90" s="37" t="s">
        <v>1981</v>
      </c>
      <c r="F90" s="37" t="s">
        <v>146</v>
      </c>
      <c r="G90" s="37" t="s">
        <v>2136</v>
      </c>
      <c r="H90" s="37" t="n">
        <v>2</v>
      </c>
      <c r="I90" s="37" t="n">
        <v>4</v>
      </c>
      <c r="J90" s="37" t="n">
        <v>5</v>
      </c>
      <c r="K90" s="37" t="n">
        <v>5</v>
      </c>
      <c r="L90" s="37" t="n">
        <v>1</v>
      </c>
      <c r="M90" s="37" t="s">
        <v>186</v>
      </c>
      <c r="N90" s="37" t="s">
        <v>185</v>
      </c>
    </row>
    <row r="91" customFormat="false" ht="15" hidden="false" customHeight="false" outlineLevel="0" collapsed="false">
      <c r="A91" s="37" t="s">
        <v>2137</v>
      </c>
      <c r="B91" s="37" t="s">
        <v>1353</v>
      </c>
      <c r="C91" s="38" t="n">
        <v>44524</v>
      </c>
      <c r="D91" s="37" t="s">
        <v>62</v>
      </c>
      <c r="E91" s="37" t="s">
        <v>2007</v>
      </c>
      <c r="F91" s="37" t="s">
        <v>144</v>
      </c>
      <c r="G91" s="37" t="s">
        <v>2138</v>
      </c>
      <c r="H91" s="37" t="n">
        <v>5</v>
      </c>
      <c r="I91" s="37" t="n">
        <v>3</v>
      </c>
      <c r="J91" s="37" t="n">
        <v>4</v>
      </c>
      <c r="K91" s="37" t="n">
        <v>3</v>
      </c>
      <c r="L91" s="37" t="n">
        <v>4</v>
      </c>
      <c r="M91" s="37" t="s">
        <v>186</v>
      </c>
      <c r="N91" s="37" t="s">
        <v>185</v>
      </c>
    </row>
    <row r="92" customFormat="false" ht="15" hidden="false" customHeight="false" outlineLevel="0" collapsed="false">
      <c r="A92" s="37" t="s">
        <v>2139</v>
      </c>
      <c r="B92" s="37" t="s">
        <v>546</v>
      </c>
      <c r="C92" s="38" t="n">
        <v>42672</v>
      </c>
      <c r="D92" s="37" t="s">
        <v>60</v>
      </c>
      <c r="E92" s="37" t="s">
        <v>1976</v>
      </c>
      <c r="F92" s="37" t="s">
        <v>144</v>
      </c>
      <c r="G92" s="37" t="s">
        <v>2140</v>
      </c>
      <c r="H92" s="37" t="n">
        <v>5</v>
      </c>
      <c r="I92" s="37" t="n">
        <v>3</v>
      </c>
      <c r="J92" s="37" t="n">
        <v>1</v>
      </c>
      <c r="K92" s="37" t="n">
        <v>3</v>
      </c>
      <c r="L92" s="37" t="n">
        <v>1</v>
      </c>
      <c r="M92" s="37" t="s">
        <v>187</v>
      </c>
      <c r="N92" s="37" t="s">
        <v>187</v>
      </c>
    </row>
    <row r="93" customFormat="false" ht="15" hidden="false" customHeight="false" outlineLevel="0" collapsed="false">
      <c r="A93" s="37" t="s">
        <v>2141</v>
      </c>
      <c r="B93" s="37" t="s">
        <v>1364</v>
      </c>
      <c r="C93" s="38" t="n">
        <v>46286</v>
      </c>
      <c r="D93" s="37" t="s">
        <v>62</v>
      </c>
      <c r="E93" s="37" t="s">
        <v>2007</v>
      </c>
      <c r="F93" s="37" t="s">
        <v>145</v>
      </c>
      <c r="G93" s="37" t="s">
        <v>2142</v>
      </c>
      <c r="H93" s="37" t="n">
        <v>2</v>
      </c>
      <c r="I93" s="37" t="n">
        <v>3</v>
      </c>
      <c r="J93" s="37" t="n">
        <v>4</v>
      </c>
      <c r="K93" s="37" t="n">
        <v>5</v>
      </c>
      <c r="L93" s="37" t="n">
        <v>2</v>
      </c>
      <c r="M93" s="37" t="s">
        <v>185</v>
      </c>
      <c r="N93" s="37" t="s">
        <v>187</v>
      </c>
    </row>
    <row r="94" customFormat="false" ht="15" hidden="false" customHeight="false" outlineLevel="0" collapsed="false">
      <c r="A94" s="37" t="s">
        <v>2143</v>
      </c>
      <c r="B94" s="37" t="s">
        <v>1263</v>
      </c>
      <c r="C94" s="38" t="n">
        <v>44873</v>
      </c>
      <c r="D94" s="37" t="s">
        <v>62</v>
      </c>
      <c r="E94" s="37" t="s">
        <v>1976</v>
      </c>
      <c r="F94" s="37" t="s">
        <v>148</v>
      </c>
      <c r="G94" s="37" t="s">
        <v>1979</v>
      </c>
      <c r="H94" s="37" t="n">
        <v>5</v>
      </c>
      <c r="I94" s="37" t="n">
        <v>2</v>
      </c>
      <c r="J94" s="37" t="n">
        <v>1</v>
      </c>
      <c r="K94" s="37" t="n">
        <v>5</v>
      </c>
      <c r="L94" s="37" t="n">
        <v>3</v>
      </c>
      <c r="M94" s="37" t="s">
        <v>187</v>
      </c>
      <c r="N94" s="37" t="s">
        <v>185</v>
      </c>
    </row>
    <row r="95" customFormat="false" ht="15" hidden="false" customHeight="false" outlineLevel="0" collapsed="false">
      <c r="A95" s="37" t="s">
        <v>2144</v>
      </c>
      <c r="B95" s="37" t="s">
        <v>1374</v>
      </c>
      <c r="C95" s="38" t="n">
        <v>45632</v>
      </c>
      <c r="D95" s="37" t="s">
        <v>61</v>
      </c>
      <c r="E95" s="37" t="s">
        <v>2007</v>
      </c>
      <c r="F95" s="37" t="s">
        <v>143</v>
      </c>
      <c r="G95" s="37" t="s">
        <v>2145</v>
      </c>
      <c r="H95" s="37" t="n">
        <v>4</v>
      </c>
      <c r="I95" s="37" t="n">
        <v>1</v>
      </c>
      <c r="J95" s="37" t="n">
        <v>4</v>
      </c>
      <c r="K95" s="37" t="n">
        <v>2</v>
      </c>
      <c r="L95" s="37" t="n">
        <v>2</v>
      </c>
      <c r="M95" s="37" t="s">
        <v>185</v>
      </c>
      <c r="N95" s="37" t="s">
        <v>186</v>
      </c>
    </row>
    <row r="96" customFormat="false" ht="15" hidden="false" customHeight="false" outlineLevel="0" collapsed="false">
      <c r="A96" s="37" t="s">
        <v>2146</v>
      </c>
      <c r="B96" s="37" t="s">
        <v>651</v>
      </c>
      <c r="C96" s="38" t="n">
        <v>45388</v>
      </c>
      <c r="D96" s="37" t="s">
        <v>65</v>
      </c>
      <c r="E96" s="37" t="s">
        <v>2007</v>
      </c>
      <c r="F96" s="37" t="s">
        <v>148</v>
      </c>
      <c r="G96" s="37" t="s">
        <v>2059</v>
      </c>
      <c r="H96" s="37" t="n">
        <v>3</v>
      </c>
      <c r="I96" s="37" t="n">
        <v>5</v>
      </c>
      <c r="J96" s="37" t="n">
        <v>5</v>
      </c>
      <c r="K96" s="37" t="n">
        <v>4</v>
      </c>
      <c r="L96" s="37" t="n">
        <v>3</v>
      </c>
      <c r="M96" s="37" t="s">
        <v>186</v>
      </c>
      <c r="N96" s="37" t="s">
        <v>187</v>
      </c>
    </row>
    <row r="97" customFormat="false" ht="15" hidden="false" customHeight="false" outlineLevel="0" collapsed="false">
      <c r="A97" s="37" t="s">
        <v>2147</v>
      </c>
      <c r="B97" s="37" t="s">
        <v>1392</v>
      </c>
      <c r="C97" s="38" t="n">
        <v>44991</v>
      </c>
      <c r="D97" s="37" t="s">
        <v>62</v>
      </c>
      <c r="E97" s="37" t="s">
        <v>1981</v>
      </c>
      <c r="F97" s="37" t="s">
        <v>146</v>
      </c>
      <c r="G97" s="37" t="s">
        <v>2148</v>
      </c>
      <c r="H97" s="37" t="n">
        <v>3</v>
      </c>
      <c r="I97" s="37" t="n">
        <v>2</v>
      </c>
      <c r="J97" s="37" t="n">
        <v>5</v>
      </c>
      <c r="K97" s="37" t="n">
        <v>2</v>
      </c>
      <c r="L97" s="37" t="n">
        <v>5</v>
      </c>
      <c r="M97" s="37" t="s">
        <v>185</v>
      </c>
      <c r="N97" s="37" t="s">
        <v>186</v>
      </c>
    </row>
    <row r="98" customFormat="false" ht="15" hidden="false" customHeight="false" outlineLevel="0" collapsed="false">
      <c r="A98" s="37" t="s">
        <v>2149</v>
      </c>
      <c r="B98" s="37" t="s">
        <v>1410</v>
      </c>
      <c r="C98" s="38" t="n">
        <v>45667</v>
      </c>
      <c r="D98" s="37" t="s">
        <v>60</v>
      </c>
      <c r="E98" s="37" t="s">
        <v>1976</v>
      </c>
      <c r="F98" s="37" t="s">
        <v>147</v>
      </c>
      <c r="G98" s="37" t="s">
        <v>2035</v>
      </c>
      <c r="H98" s="37" t="n">
        <v>2</v>
      </c>
      <c r="I98" s="37" t="n">
        <v>5</v>
      </c>
      <c r="J98" s="37" t="n">
        <v>5</v>
      </c>
      <c r="K98" s="37" t="n">
        <v>4</v>
      </c>
      <c r="L98" s="37" t="n">
        <v>5</v>
      </c>
      <c r="M98" s="37" t="s">
        <v>187</v>
      </c>
      <c r="N98" s="37" t="s">
        <v>186</v>
      </c>
    </row>
    <row r="99" customFormat="false" ht="15" hidden="false" customHeight="false" outlineLevel="0" collapsed="false">
      <c r="A99" s="37" t="s">
        <v>2150</v>
      </c>
      <c r="B99" s="37" t="s">
        <v>1412</v>
      </c>
      <c r="C99" s="38" t="n">
        <v>45085</v>
      </c>
      <c r="D99" s="37" t="s">
        <v>60</v>
      </c>
      <c r="E99" s="37" t="s">
        <v>2007</v>
      </c>
      <c r="F99" s="37" t="s">
        <v>145</v>
      </c>
      <c r="G99" s="37" t="s">
        <v>2151</v>
      </c>
      <c r="H99" s="37" t="n">
        <v>3</v>
      </c>
      <c r="I99" s="37" t="n">
        <v>1</v>
      </c>
      <c r="J99" s="37" t="n">
        <v>3</v>
      </c>
      <c r="K99" s="37" t="n">
        <v>1</v>
      </c>
      <c r="L99" s="37" t="n">
        <v>4</v>
      </c>
      <c r="M99" s="37" t="s">
        <v>185</v>
      </c>
      <c r="N99" s="37" t="s">
        <v>185</v>
      </c>
    </row>
    <row r="100" customFormat="false" ht="15" hidden="false" customHeight="false" outlineLevel="0" collapsed="false">
      <c r="A100" s="37" t="s">
        <v>2152</v>
      </c>
      <c r="B100" s="37" t="s">
        <v>1417</v>
      </c>
      <c r="C100" s="38" t="n">
        <v>45784</v>
      </c>
      <c r="D100" s="37" t="s">
        <v>62</v>
      </c>
      <c r="E100" s="37" t="s">
        <v>1981</v>
      </c>
      <c r="F100" s="37" t="s">
        <v>144</v>
      </c>
      <c r="G100" s="37" t="s">
        <v>2096</v>
      </c>
      <c r="H100" s="37" t="n">
        <v>5</v>
      </c>
      <c r="I100" s="37" t="n">
        <v>4</v>
      </c>
      <c r="J100" s="37" t="n">
        <v>2</v>
      </c>
      <c r="K100" s="37" t="n">
        <v>3</v>
      </c>
      <c r="L100" s="37" t="n">
        <v>3</v>
      </c>
      <c r="M100" s="37" t="s">
        <v>187</v>
      </c>
      <c r="N100" s="37" t="s">
        <v>186</v>
      </c>
    </row>
    <row r="101" customFormat="false" ht="15" hidden="false" customHeight="false" outlineLevel="0" collapsed="false">
      <c r="A101" s="37" t="s">
        <v>2153</v>
      </c>
      <c r="B101" s="37" t="s">
        <v>1424</v>
      </c>
      <c r="C101" s="38" t="n">
        <v>44403</v>
      </c>
      <c r="D101" s="37" t="s">
        <v>66</v>
      </c>
      <c r="E101" s="37" t="s">
        <v>1981</v>
      </c>
      <c r="F101" s="37" t="s">
        <v>146</v>
      </c>
      <c r="G101" s="37" t="s">
        <v>2154</v>
      </c>
      <c r="H101" s="37" t="n">
        <v>1</v>
      </c>
      <c r="I101" s="37" t="n">
        <v>3</v>
      </c>
      <c r="J101" s="37" t="n">
        <v>2</v>
      </c>
      <c r="K101" s="37" t="n">
        <v>4</v>
      </c>
      <c r="L101" s="37" t="n">
        <v>4</v>
      </c>
      <c r="M101" s="37" t="s">
        <v>186</v>
      </c>
      <c r="N101" s="37" t="s">
        <v>187</v>
      </c>
    </row>
    <row r="102" customFormat="false" ht="15" hidden="false" customHeight="false" outlineLevel="0" collapsed="false">
      <c r="A102" s="37" t="s">
        <v>2155</v>
      </c>
      <c r="B102" s="37" t="s">
        <v>1430</v>
      </c>
      <c r="C102" s="38" t="n">
        <v>45888</v>
      </c>
      <c r="D102" s="37" t="s">
        <v>60</v>
      </c>
      <c r="E102" s="37" t="s">
        <v>1981</v>
      </c>
      <c r="F102" s="37" t="s">
        <v>143</v>
      </c>
      <c r="G102" s="37" t="s">
        <v>2075</v>
      </c>
      <c r="H102" s="37" t="n">
        <v>2</v>
      </c>
      <c r="I102" s="37" t="n">
        <v>1</v>
      </c>
      <c r="J102" s="37" t="n">
        <v>5</v>
      </c>
      <c r="K102" s="37" t="n">
        <v>2</v>
      </c>
      <c r="L102" s="37" t="n">
        <v>4</v>
      </c>
      <c r="M102" s="37" t="s">
        <v>187</v>
      </c>
      <c r="N102" s="37" t="s">
        <v>185</v>
      </c>
    </row>
    <row r="103" customFormat="false" ht="15" hidden="false" customHeight="false" outlineLevel="0" collapsed="false">
      <c r="A103" s="37" t="s">
        <v>2156</v>
      </c>
      <c r="B103" s="37" t="s">
        <v>745</v>
      </c>
      <c r="C103" s="38" t="n">
        <v>44953</v>
      </c>
      <c r="D103" s="37" t="s">
        <v>62</v>
      </c>
      <c r="E103" s="37" t="s">
        <v>2007</v>
      </c>
      <c r="F103" s="37" t="s">
        <v>155</v>
      </c>
      <c r="G103" s="37" t="s">
        <v>2157</v>
      </c>
      <c r="H103" s="37" t="n">
        <v>2</v>
      </c>
      <c r="I103" s="37" t="n">
        <v>4</v>
      </c>
      <c r="J103" s="37" t="n">
        <v>2</v>
      </c>
      <c r="K103" s="37" t="n">
        <v>2</v>
      </c>
      <c r="L103" s="37" t="n">
        <v>4</v>
      </c>
      <c r="M103" s="37" t="s">
        <v>187</v>
      </c>
      <c r="N103" s="37" t="s">
        <v>186</v>
      </c>
    </row>
    <row r="104" customFormat="false" ht="15" hidden="false" customHeight="false" outlineLevel="0" collapsed="false">
      <c r="A104" s="37" t="s">
        <v>2158</v>
      </c>
      <c r="B104" s="37" t="s">
        <v>1437</v>
      </c>
      <c r="C104" s="38" t="n">
        <v>46006</v>
      </c>
      <c r="D104" s="37" t="s">
        <v>65</v>
      </c>
      <c r="E104" s="37" t="s">
        <v>1981</v>
      </c>
      <c r="F104" s="37" t="s">
        <v>148</v>
      </c>
      <c r="G104" s="37" t="s">
        <v>2159</v>
      </c>
      <c r="H104" s="37" t="n">
        <v>1</v>
      </c>
      <c r="I104" s="37" t="n">
        <v>5</v>
      </c>
      <c r="J104" s="37" t="n">
        <v>2</v>
      </c>
      <c r="K104" s="37" t="n">
        <v>1</v>
      </c>
      <c r="L104" s="37" t="n">
        <v>1</v>
      </c>
      <c r="M104" s="37" t="s">
        <v>185</v>
      </c>
      <c r="N104" s="37" t="s">
        <v>187</v>
      </c>
    </row>
    <row r="105" customFormat="false" ht="15" hidden="false" customHeight="false" outlineLevel="0" collapsed="false">
      <c r="A105" s="37" t="s">
        <v>2160</v>
      </c>
      <c r="B105" s="37" t="s">
        <v>1439</v>
      </c>
      <c r="C105" s="38" t="n">
        <v>46197</v>
      </c>
      <c r="D105" s="37" t="s">
        <v>64</v>
      </c>
      <c r="E105" s="37" t="s">
        <v>1981</v>
      </c>
      <c r="F105" s="37" t="s">
        <v>144</v>
      </c>
      <c r="G105" s="37" t="s">
        <v>2161</v>
      </c>
      <c r="H105" s="37" t="n">
        <v>1</v>
      </c>
      <c r="I105" s="37" t="n">
        <v>4</v>
      </c>
      <c r="J105" s="37" t="n">
        <v>4</v>
      </c>
      <c r="K105" s="37" t="n">
        <v>4</v>
      </c>
      <c r="L105" s="37" t="n">
        <v>1</v>
      </c>
      <c r="M105" s="37" t="s">
        <v>185</v>
      </c>
      <c r="N105" s="37" t="s">
        <v>185</v>
      </c>
    </row>
    <row r="106" customFormat="false" ht="15" hidden="false" customHeight="false" outlineLevel="0" collapsed="false">
      <c r="A106" s="37" t="s">
        <v>2162</v>
      </c>
      <c r="B106" s="37" t="s">
        <v>1440</v>
      </c>
      <c r="C106" s="38" t="n">
        <v>43248</v>
      </c>
      <c r="D106" s="37" t="s">
        <v>63</v>
      </c>
      <c r="E106" s="37" t="s">
        <v>1981</v>
      </c>
      <c r="F106" s="37" t="s">
        <v>143</v>
      </c>
      <c r="G106" s="37" t="s">
        <v>2163</v>
      </c>
      <c r="H106" s="37" t="n">
        <v>3</v>
      </c>
      <c r="I106" s="37" t="n">
        <v>3</v>
      </c>
      <c r="J106" s="37" t="n">
        <v>2</v>
      </c>
      <c r="K106" s="37" t="n">
        <v>2</v>
      </c>
      <c r="L106" s="37" t="n">
        <v>3</v>
      </c>
      <c r="M106" s="37" t="s">
        <v>187</v>
      </c>
      <c r="N106" s="37" t="s">
        <v>187</v>
      </c>
    </row>
    <row r="107" customFormat="false" ht="15" hidden="false" customHeight="false" outlineLevel="0" collapsed="false">
      <c r="A107" s="37" t="s">
        <v>2164</v>
      </c>
      <c r="B107" s="37" t="s">
        <v>1443</v>
      </c>
      <c r="C107" s="38" t="n">
        <v>46240</v>
      </c>
      <c r="D107" s="37" t="s">
        <v>62</v>
      </c>
      <c r="E107" s="37" t="s">
        <v>2007</v>
      </c>
      <c r="F107" s="37" t="s">
        <v>145</v>
      </c>
      <c r="G107" s="37" t="s">
        <v>2151</v>
      </c>
      <c r="H107" s="37" t="n">
        <v>4</v>
      </c>
      <c r="I107" s="37" t="n">
        <v>4</v>
      </c>
      <c r="J107" s="37" t="n">
        <v>5</v>
      </c>
      <c r="K107" s="37" t="n">
        <v>5</v>
      </c>
      <c r="L107" s="37" t="n">
        <v>2</v>
      </c>
      <c r="M107" s="37" t="s">
        <v>185</v>
      </c>
      <c r="N107" s="37" t="s">
        <v>185</v>
      </c>
    </row>
    <row r="108" customFormat="false" ht="15" hidden="false" customHeight="false" outlineLevel="0" collapsed="false">
      <c r="A108" s="37" t="s">
        <v>2165</v>
      </c>
      <c r="B108" s="37" t="s">
        <v>1444</v>
      </c>
      <c r="C108" s="38" t="n">
        <v>46162</v>
      </c>
      <c r="D108" s="37" t="s">
        <v>60</v>
      </c>
      <c r="E108" s="37" t="s">
        <v>1976</v>
      </c>
      <c r="F108" s="37" t="s">
        <v>149</v>
      </c>
      <c r="G108" s="37" t="s">
        <v>2166</v>
      </c>
      <c r="H108" s="37" t="n">
        <v>2</v>
      </c>
      <c r="I108" s="37" t="n">
        <v>3</v>
      </c>
      <c r="J108" s="37" t="n">
        <v>4</v>
      </c>
      <c r="K108" s="37" t="n">
        <v>1</v>
      </c>
      <c r="L108" s="37" t="n">
        <v>5</v>
      </c>
      <c r="M108" s="37" t="s">
        <v>185</v>
      </c>
      <c r="N108" s="37" t="s">
        <v>187</v>
      </c>
    </row>
    <row r="109" customFormat="false" ht="15" hidden="false" customHeight="false" outlineLevel="0" collapsed="false">
      <c r="A109" s="37" t="s">
        <v>2167</v>
      </c>
      <c r="B109" s="37" t="s">
        <v>1445</v>
      </c>
      <c r="C109" s="38" t="n">
        <v>46268</v>
      </c>
      <c r="D109" s="37" t="s">
        <v>60</v>
      </c>
      <c r="E109" s="37" t="s">
        <v>1976</v>
      </c>
      <c r="F109" s="37" t="s">
        <v>149</v>
      </c>
      <c r="G109" s="37" t="s">
        <v>2168</v>
      </c>
      <c r="H109" s="37" t="n">
        <v>3</v>
      </c>
      <c r="I109" s="37" t="n">
        <v>2</v>
      </c>
      <c r="J109" s="37" t="n">
        <v>2</v>
      </c>
      <c r="K109" s="37" t="n">
        <v>3</v>
      </c>
      <c r="L109" s="37" t="n">
        <v>1</v>
      </c>
      <c r="M109" s="37" t="s">
        <v>186</v>
      </c>
      <c r="N109" s="37" t="s">
        <v>186</v>
      </c>
    </row>
    <row r="110" customFormat="false" ht="15" hidden="false" customHeight="false" outlineLevel="0" collapsed="false">
      <c r="A110" s="37" t="s">
        <v>2169</v>
      </c>
      <c r="B110" s="37" t="s">
        <v>1452</v>
      </c>
      <c r="C110" s="38" t="n">
        <v>45321</v>
      </c>
      <c r="D110" s="37" t="s">
        <v>61</v>
      </c>
      <c r="E110" s="37" t="s">
        <v>2007</v>
      </c>
      <c r="F110" s="37" t="s">
        <v>143</v>
      </c>
      <c r="G110" s="37" t="s">
        <v>2046</v>
      </c>
      <c r="H110" s="37" t="n">
        <v>4</v>
      </c>
      <c r="I110" s="37" t="n">
        <v>5</v>
      </c>
      <c r="J110" s="37" t="n">
        <v>5</v>
      </c>
      <c r="K110" s="37" t="n">
        <v>1</v>
      </c>
      <c r="L110" s="37" t="n">
        <v>5</v>
      </c>
      <c r="M110" s="37" t="s">
        <v>187</v>
      </c>
      <c r="N110" s="37" t="s">
        <v>185</v>
      </c>
    </row>
    <row r="111" customFormat="false" ht="15" hidden="false" customHeight="false" outlineLevel="0" collapsed="false">
      <c r="A111" s="37" t="s">
        <v>2170</v>
      </c>
      <c r="B111" s="37" t="s">
        <v>1460</v>
      </c>
      <c r="C111" s="38" t="n">
        <v>45907</v>
      </c>
      <c r="D111" s="37" t="s">
        <v>66</v>
      </c>
      <c r="E111" s="37" t="s">
        <v>1976</v>
      </c>
      <c r="F111" s="37" t="s">
        <v>143</v>
      </c>
      <c r="G111" s="37" t="s">
        <v>2171</v>
      </c>
      <c r="H111" s="37" t="n">
        <v>5</v>
      </c>
      <c r="I111" s="37" t="n">
        <v>5</v>
      </c>
      <c r="J111" s="37" t="n">
        <v>2</v>
      </c>
      <c r="K111" s="37" t="n">
        <v>5</v>
      </c>
      <c r="L111" s="37" t="n">
        <v>4</v>
      </c>
      <c r="M111" s="37" t="s">
        <v>187</v>
      </c>
      <c r="N111" s="37" t="s">
        <v>185</v>
      </c>
    </row>
    <row r="112" customFormat="false" ht="15" hidden="false" customHeight="false" outlineLevel="0" collapsed="false">
      <c r="A112" s="37" t="s">
        <v>2172</v>
      </c>
      <c r="B112" s="37" t="s">
        <v>1461</v>
      </c>
      <c r="C112" s="38" t="n">
        <v>45216</v>
      </c>
      <c r="D112" s="37" t="s">
        <v>60</v>
      </c>
      <c r="E112" s="37" t="s">
        <v>2007</v>
      </c>
      <c r="F112" s="37" t="s">
        <v>143</v>
      </c>
      <c r="G112" s="37" t="s">
        <v>2081</v>
      </c>
      <c r="H112" s="37" t="n">
        <v>4</v>
      </c>
      <c r="I112" s="37" t="n">
        <v>5</v>
      </c>
      <c r="J112" s="37" t="n">
        <v>1</v>
      </c>
      <c r="K112" s="37" t="n">
        <v>1</v>
      </c>
      <c r="L112" s="37" t="n">
        <v>2</v>
      </c>
      <c r="M112" s="37" t="s">
        <v>185</v>
      </c>
      <c r="N112" s="37" t="s">
        <v>187</v>
      </c>
    </row>
    <row r="113" customFormat="false" ht="15" hidden="false" customHeight="false" outlineLevel="0" collapsed="false">
      <c r="A113" s="37" t="s">
        <v>2173</v>
      </c>
      <c r="B113" s="37" t="s">
        <v>1463</v>
      </c>
      <c r="C113" s="38" t="n">
        <v>44689</v>
      </c>
      <c r="D113" s="37" t="s">
        <v>60</v>
      </c>
      <c r="E113" s="37" t="s">
        <v>1976</v>
      </c>
      <c r="F113" s="37" t="s">
        <v>148</v>
      </c>
      <c r="G113" s="37" t="s">
        <v>2012</v>
      </c>
      <c r="H113" s="37" t="n">
        <v>5</v>
      </c>
      <c r="I113" s="37" t="n">
        <v>5</v>
      </c>
      <c r="J113" s="37" t="n">
        <v>4</v>
      </c>
      <c r="K113" s="37" t="n">
        <v>2</v>
      </c>
      <c r="L113" s="37" t="n">
        <v>2</v>
      </c>
      <c r="M113" s="37" t="s">
        <v>185</v>
      </c>
      <c r="N113" s="37" t="s">
        <v>186</v>
      </c>
    </row>
    <row r="114" customFormat="false" ht="15" hidden="false" customHeight="false" outlineLevel="0" collapsed="false">
      <c r="A114" s="37" t="s">
        <v>2174</v>
      </c>
      <c r="B114" s="37" t="s">
        <v>1468</v>
      </c>
      <c r="C114" s="38" t="n">
        <v>45045</v>
      </c>
      <c r="D114" s="37" t="s">
        <v>60</v>
      </c>
      <c r="E114" s="37" t="s">
        <v>1976</v>
      </c>
      <c r="F114" s="37" t="s">
        <v>145</v>
      </c>
      <c r="G114" s="37" t="s">
        <v>2112</v>
      </c>
      <c r="H114" s="37" t="n">
        <v>2</v>
      </c>
      <c r="I114" s="37" t="n">
        <v>5</v>
      </c>
      <c r="J114" s="37" t="n">
        <v>4</v>
      </c>
      <c r="K114" s="37" t="n">
        <v>3</v>
      </c>
      <c r="L114" s="37" t="n">
        <v>5</v>
      </c>
      <c r="M114" s="37" t="s">
        <v>185</v>
      </c>
      <c r="N114" s="37" t="s">
        <v>187</v>
      </c>
    </row>
    <row r="115" customFormat="false" ht="15" hidden="false" customHeight="false" outlineLevel="0" collapsed="false">
      <c r="A115" s="37" t="s">
        <v>2175</v>
      </c>
      <c r="B115" s="37" t="s">
        <v>1471</v>
      </c>
      <c r="C115" s="38" t="n">
        <v>45857</v>
      </c>
      <c r="D115" s="37" t="s">
        <v>60</v>
      </c>
      <c r="E115" s="37" t="s">
        <v>1976</v>
      </c>
      <c r="F115" s="37" t="s">
        <v>147</v>
      </c>
      <c r="G115" s="37" t="s">
        <v>2176</v>
      </c>
      <c r="H115" s="37" t="n">
        <v>2</v>
      </c>
      <c r="I115" s="37" t="n">
        <v>1</v>
      </c>
      <c r="J115" s="37" t="n">
        <v>5</v>
      </c>
      <c r="K115" s="37" t="n">
        <v>4</v>
      </c>
      <c r="L115" s="37" t="n">
        <v>1</v>
      </c>
      <c r="M115" s="37" t="s">
        <v>185</v>
      </c>
      <c r="N115" s="37" t="s">
        <v>185</v>
      </c>
    </row>
    <row r="116" customFormat="false" ht="15" hidden="false" customHeight="false" outlineLevel="0" collapsed="false">
      <c r="A116" s="37" t="s">
        <v>2177</v>
      </c>
      <c r="B116" s="37" t="s">
        <v>1490</v>
      </c>
      <c r="C116" s="38" t="n">
        <v>45297</v>
      </c>
      <c r="D116" s="37" t="s">
        <v>60</v>
      </c>
      <c r="E116" s="37" t="s">
        <v>1976</v>
      </c>
      <c r="F116" s="37" t="s">
        <v>143</v>
      </c>
      <c r="G116" s="37" t="s">
        <v>1994</v>
      </c>
      <c r="H116" s="37" t="n">
        <v>5</v>
      </c>
      <c r="I116" s="37" t="n">
        <v>1</v>
      </c>
      <c r="J116" s="37" t="n">
        <v>4</v>
      </c>
      <c r="K116" s="37" t="n">
        <v>1</v>
      </c>
      <c r="L116" s="37" t="n">
        <v>2</v>
      </c>
      <c r="M116" s="37" t="s">
        <v>187</v>
      </c>
      <c r="N116" s="37" t="s">
        <v>185</v>
      </c>
    </row>
    <row r="117" customFormat="false" ht="15" hidden="false" customHeight="false" outlineLevel="0" collapsed="false">
      <c r="A117" s="37" t="s">
        <v>2178</v>
      </c>
      <c r="B117" s="37" t="s">
        <v>1492</v>
      </c>
      <c r="C117" s="38" t="n">
        <v>45955</v>
      </c>
      <c r="D117" s="37" t="s">
        <v>63</v>
      </c>
      <c r="E117" s="37" t="s">
        <v>1981</v>
      </c>
      <c r="F117" s="37" t="s">
        <v>147</v>
      </c>
      <c r="G117" s="37" t="s">
        <v>2179</v>
      </c>
      <c r="H117" s="37" t="n">
        <v>2</v>
      </c>
      <c r="I117" s="37" t="n">
        <v>2</v>
      </c>
      <c r="J117" s="37" t="n">
        <v>1</v>
      </c>
      <c r="K117" s="37" t="n">
        <v>1</v>
      </c>
      <c r="L117" s="37" t="n">
        <v>1</v>
      </c>
      <c r="M117" s="37" t="s">
        <v>186</v>
      </c>
      <c r="N117" s="37" t="s">
        <v>185</v>
      </c>
    </row>
    <row r="118" customFormat="false" ht="15" hidden="false" customHeight="false" outlineLevel="0" collapsed="false">
      <c r="A118" s="37" t="s">
        <v>2180</v>
      </c>
      <c r="B118" s="37" t="s">
        <v>621</v>
      </c>
      <c r="C118" s="38" t="n">
        <v>45422</v>
      </c>
      <c r="D118" s="37" t="s">
        <v>62</v>
      </c>
      <c r="E118" s="37" t="s">
        <v>1981</v>
      </c>
      <c r="F118" s="37" t="s">
        <v>143</v>
      </c>
      <c r="G118" s="37" t="s">
        <v>2181</v>
      </c>
      <c r="H118" s="37" t="n">
        <v>3</v>
      </c>
      <c r="I118" s="37" t="n">
        <v>1</v>
      </c>
      <c r="J118" s="37" t="n">
        <v>2</v>
      </c>
      <c r="K118" s="37" t="n">
        <v>1</v>
      </c>
      <c r="L118" s="37" t="n">
        <v>2</v>
      </c>
      <c r="M118" s="37" t="s">
        <v>186</v>
      </c>
      <c r="N118" s="37" t="s">
        <v>187</v>
      </c>
    </row>
    <row r="119" customFormat="false" ht="15" hidden="false" customHeight="false" outlineLevel="0" collapsed="false">
      <c r="A119" s="37" t="s">
        <v>2182</v>
      </c>
      <c r="B119" s="37" t="s">
        <v>1508</v>
      </c>
      <c r="C119" s="38" t="n">
        <v>46166</v>
      </c>
      <c r="D119" s="37" t="s">
        <v>63</v>
      </c>
      <c r="E119" s="37" t="s">
        <v>2007</v>
      </c>
      <c r="F119" s="37" t="s">
        <v>146</v>
      </c>
      <c r="G119" s="37" t="s">
        <v>2148</v>
      </c>
      <c r="H119" s="37" t="n">
        <v>1</v>
      </c>
      <c r="I119" s="37" t="n">
        <v>1</v>
      </c>
      <c r="J119" s="37" t="n">
        <v>2</v>
      </c>
      <c r="K119" s="37" t="n">
        <v>2</v>
      </c>
      <c r="L119" s="37" t="n">
        <v>3</v>
      </c>
      <c r="M119" s="37" t="s">
        <v>187</v>
      </c>
      <c r="N119" s="37" t="s">
        <v>186</v>
      </c>
    </row>
    <row r="120" customFormat="false" ht="15" hidden="false" customHeight="false" outlineLevel="0" collapsed="false">
      <c r="A120" s="37" t="s">
        <v>2183</v>
      </c>
      <c r="B120" s="37" t="s">
        <v>1512</v>
      </c>
      <c r="C120" s="38" t="n">
        <v>46214</v>
      </c>
      <c r="D120" s="37" t="s">
        <v>62</v>
      </c>
      <c r="E120" s="37" t="s">
        <v>1976</v>
      </c>
      <c r="F120" s="37" t="s">
        <v>143</v>
      </c>
      <c r="G120" s="37" t="s">
        <v>2075</v>
      </c>
      <c r="H120" s="37" t="n">
        <v>2</v>
      </c>
      <c r="I120" s="37" t="n">
        <v>4</v>
      </c>
      <c r="J120" s="37" t="n">
        <v>1</v>
      </c>
      <c r="K120" s="37" t="n">
        <v>5</v>
      </c>
      <c r="L120" s="37" t="n">
        <v>5</v>
      </c>
      <c r="M120" s="37" t="s">
        <v>185</v>
      </c>
      <c r="N120" s="37" t="s">
        <v>185</v>
      </c>
    </row>
    <row r="121" customFormat="false" ht="15" hidden="false" customHeight="false" outlineLevel="0" collapsed="false">
      <c r="A121" s="37" t="s">
        <v>2184</v>
      </c>
      <c r="B121" s="37" t="s">
        <v>1530</v>
      </c>
      <c r="C121" s="38" t="n">
        <v>46017</v>
      </c>
      <c r="D121" s="37" t="s">
        <v>67</v>
      </c>
      <c r="E121" s="37" t="s">
        <v>1976</v>
      </c>
      <c r="F121" s="37" t="s">
        <v>143</v>
      </c>
      <c r="G121" s="37" t="s">
        <v>2185</v>
      </c>
      <c r="H121" s="37" t="n">
        <v>1</v>
      </c>
      <c r="I121" s="37" t="n">
        <v>5</v>
      </c>
      <c r="J121" s="37" t="n">
        <v>1</v>
      </c>
      <c r="K121" s="37" t="n">
        <v>1</v>
      </c>
      <c r="L121" s="37" t="n">
        <v>1</v>
      </c>
      <c r="M121" s="37" t="s">
        <v>185</v>
      </c>
      <c r="N121" s="37" t="s">
        <v>186</v>
      </c>
    </row>
    <row r="122" customFormat="false" ht="15" hidden="false" customHeight="false" outlineLevel="0" collapsed="false">
      <c r="A122" s="37" t="s">
        <v>2186</v>
      </c>
      <c r="B122" s="37" t="s">
        <v>1540</v>
      </c>
      <c r="C122" s="38" t="n">
        <v>44465</v>
      </c>
      <c r="D122" s="37" t="s">
        <v>63</v>
      </c>
      <c r="E122" s="37" t="s">
        <v>1981</v>
      </c>
      <c r="F122" s="37" t="s">
        <v>146</v>
      </c>
      <c r="G122" s="37" t="s">
        <v>2187</v>
      </c>
      <c r="H122" s="37" t="n">
        <v>1</v>
      </c>
      <c r="I122" s="37" t="n">
        <v>3</v>
      </c>
      <c r="J122" s="37" t="n">
        <v>4</v>
      </c>
      <c r="K122" s="37" t="n">
        <v>4</v>
      </c>
      <c r="L122" s="37" t="n">
        <v>4</v>
      </c>
      <c r="M122" s="37" t="s">
        <v>186</v>
      </c>
      <c r="N122" s="37" t="s">
        <v>187</v>
      </c>
    </row>
    <row r="123" customFormat="false" ht="15" hidden="false" customHeight="false" outlineLevel="0" collapsed="false">
      <c r="A123" s="37" t="s">
        <v>2188</v>
      </c>
      <c r="B123" s="37" t="s">
        <v>1545</v>
      </c>
      <c r="C123" s="38" t="n">
        <v>46022</v>
      </c>
      <c r="D123" s="37" t="s">
        <v>60</v>
      </c>
      <c r="E123" s="37" t="s">
        <v>1976</v>
      </c>
      <c r="F123" s="37" t="s">
        <v>143</v>
      </c>
      <c r="G123" s="37" t="s">
        <v>2189</v>
      </c>
      <c r="H123" s="37" t="n">
        <v>5</v>
      </c>
      <c r="I123" s="37" t="n">
        <v>2</v>
      </c>
      <c r="J123" s="37" t="n">
        <v>3</v>
      </c>
      <c r="K123" s="37" t="n">
        <v>4</v>
      </c>
      <c r="L123" s="37" t="n">
        <v>5</v>
      </c>
      <c r="M123" s="37" t="s">
        <v>185</v>
      </c>
      <c r="N123" s="37" t="s">
        <v>187</v>
      </c>
    </row>
    <row r="124" customFormat="false" ht="15" hidden="false" customHeight="false" outlineLevel="0" collapsed="false">
      <c r="A124" s="37" t="s">
        <v>2190</v>
      </c>
      <c r="B124" s="37" t="s">
        <v>881</v>
      </c>
      <c r="C124" s="38" t="n">
        <v>44892</v>
      </c>
      <c r="D124" s="37" t="s">
        <v>60</v>
      </c>
      <c r="E124" s="37" t="s">
        <v>1981</v>
      </c>
      <c r="F124" s="37" t="s">
        <v>147</v>
      </c>
      <c r="G124" s="37" t="s">
        <v>2102</v>
      </c>
      <c r="H124" s="37" t="n">
        <v>5</v>
      </c>
      <c r="I124" s="37" t="n">
        <v>1</v>
      </c>
      <c r="J124" s="37" t="n">
        <v>2</v>
      </c>
      <c r="K124" s="37" t="n">
        <v>3</v>
      </c>
      <c r="L124" s="37" t="n">
        <v>1</v>
      </c>
      <c r="M124" s="37" t="s">
        <v>186</v>
      </c>
      <c r="N124" s="37" t="s">
        <v>187</v>
      </c>
    </row>
    <row r="125" customFormat="false" ht="15" hidden="false" customHeight="false" outlineLevel="0" collapsed="false">
      <c r="A125" s="37" t="s">
        <v>2191</v>
      </c>
      <c r="B125" s="37" t="s">
        <v>1558</v>
      </c>
      <c r="C125" s="38" t="n">
        <v>45254</v>
      </c>
      <c r="D125" s="37" t="s">
        <v>60</v>
      </c>
      <c r="E125" s="37" t="s">
        <v>2007</v>
      </c>
      <c r="F125" s="37" t="s">
        <v>145</v>
      </c>
      <c r="G125" s="37" t="s">
        <v>2192</v>
      </c>
      <c r="H125" s="37" t="n">
        <v>4</v>
      </c>
      <c r="I125" s="37" t="n">
        <v>3</v>
      </c>
      <c r="J125" s="37" t="n">
        <v>3</v>
      </c>
      <c r="K125" s="37" t="n">
        <v>5</v>
      </c>
      <c r="L125" s="37" t="n">
        <v>5</v>
      </c>
      <c r="M125" s="37" t="s">
        <v>187</v>
      </c>
      <c r="N125" s="37" t="s">
        <v>187</v>
      </c>
    </row>
    <row r="126" customFormat="false" ht="15" hidden="false" customHeight="false" outlineLevel="0" collapsed="false">
      <c r="A126" s="37" t="s">
        <v>2193</v>
      </c>
      <c r="B126" s="37" t="s">
        <v>1560</v>
      </c>
      <c r="C126" s="38" t="n">
        <v>45025</v>
      </c>
      <c r="D126" s="37" t="s">
        <v>62</v>
      </c>
      <c r="E126" s="37" t="s">
        <v>2007</v>
      </c>
      <c r="F126" s="37" t="s">
        <v>149</v>
      </c>
      <c r="G126" s="37" t="s">
        <v>2194</v>
      </c>
      <c r="H126" s="37" t="n">
        <v>4</v>
      </c>
      <c r="I126" s="37" t="n">
        <v>4</v>
      </c>
      <c r="J126" s="37" t="n">
        <v>5</v>
      </c>
      <c r="K126" s="37" t="n">
        <v>2</v>
      </c>
      <c r="L126" s="37" t="n">
        <v>1</v>
      </c>
      <c r="M126" s="37" t="s">
        <v>185</v>
      </c>
      <c r="N126" s="37" t="s">
        <v>187</v>
      </c>
    </row>
    <row r="127" customFormat="false" ht="15" hidden="false" customHeight="false" outlineLevel="0" collapsed="false">
      <c r="A127" s="37" t="s">
        <v>2195</v>
      </c>
      <c r="B127" s="37" t="s">
        <v>1566</v>
      </c>
      <c r="C127" s="38" t="n">
        <v>43861</v>
      </c>
      <c r="D127" s="37" t="s">
        <v>65</v>
      </c>
      <c r="E127" s="37" t="s">
        <v>2007</v>
      </c>
      <c r="F127" s="37" t="s">
        <v>151</v>
      </c>
      <c r="G127" s="37" t="s">
        <v>2196</v>
      </c>
      <c r="H127" s="37" t="n">
        <v>2</v>
      </c>
      <c r="I127" s="37" t="n">
        <v>5</v>
      </c>
      <c r="J127" s="37" t="n">
        <v>5</v>
      </c>
      <c r="K127" s="37" t="n">
        <v>1</v>
      </c>
      <c r="L127" s="37" t="n">
        <v>5</v>
      </c>
      <c r="M127" s="37" t="s">
        <v>187</v>
      </c>
      <c r="N127" s="37" t="s">
        <v>185</v>
      </c>
    </row>
    <row r="128" customFormat="false" ht="15" hidden="false" customHeight="false" outlineLevel="0" collapsed="false">
      <c r="A128" s="37" t="s">
        <v>2197</v>
      </c>
      <c r="B128" s="37" t="s">
        <v>1568</v>
      </c>
      <c r="C128" s="38" t="n">
        <v>46256</v>
      </c>
      <c r="D128" s="37" t="s">
        <v>62</v>
      </c>
      <c r="E128" s="37" t="s">
        <v>2007</v>
      </c>
      <c r="F128" s="37" t="s">
        <v>143</v>
      </c>
      <c r="G128" s="37" t="s">
        <v>2189</v>
      </c>
      <c r="H128" s="37" t="n">
        <v>2</v>
      </c>
      <c r="I128" s="37" t="n">
        <v>1</v>
      </c>
      <c r="J128" s="37" t="n">
        <v>3</v>
      </c>
      <c r="K128" s="37" t="n">
        <v>1</v>
      </c>
      <c r="L128" s="37" t="n">
        <v>1</v>
      </c>
      <c r="M128" s="37" t="s">
        <v>186</v>
      </c>
      <c r="N128" s="37" t="s">
        <v>187</v>
      </c>
    </row>
    <row r="129" customFormat="false" ht="15" hidden="false" customHeight="false" outlineLevel="0" collapsed="false">
      <c r="A129" s="37" t="s">
        <v>2198</v>
      </c>
      <c r="B129" s="37" t="s">
        <v>1575</v>
      </c>
      <c r="C129" s="38" t="n">
        <v>46231</v>
      </c>
      <c r="D129" s="37" t="s">
        <v>67</v>
      </c>
      <c r="E129" s="37" t="s">
        <v>1976</v>
      </c>
      <c r="F129" s="37" t="s">
        <v>145</v>
      </c>
      <c r="G129" s="37" t="s">
        <v>2028</v>
      </c>
      <c r="H129" s="37" t="n">
        <v>3</v>
      </c>
      <c r="I129" s="37" t="n">
        <v>2</v>
      </c>
      <c r="J129" s="37" t="n">
        <v>3</v>
      </c>
      <c r="K129" s="37" t="n">
        <v>2</v>
      </c>
      <c r="L129" s="37" t="n">
        <v>1</v>
      </c>
      <c r="M129" s="37" t="s">
        <v>187</v>
      </c>
      <c r="N129" s="37" t="s">
        <v>185</v>
      </c>
    </row>
    <row r="130" customFormat="false" ht="15" hidden="false" customHeight="false" outlineLevel="0" collapsed="false">
      <c r="A130" s="37" t="s">
        <v>2199</v>
      </c>
      <c r="B130" s="37" t="s">
        <v>771</v>
      </c>
      <c r="C130" s="38" t="n">
        <v>45880</v>
      </c>
      <c r="D130" s="37" t="s">
        <v>64</v>
      </c>
      <c r="E130" s="37" t="s">
        <v>2007</v>
      </c>
      <c r="F130" s="37" t="s">
        <v>146</v>
      </c>
      <c r="G130" s="37" t="s">
        <v>2200</v>
      </c>
      <c r="H130" s="37" t="n">
        <v>4</v>
      </c>
      <c r="I130" s="37" t="n">
        <v>5</v>
      </c>
      <c r="J130" s="37" t="n">
        <v>4</v>
      </c>
      <c r="K130" s="37" t="n">
        <v>3</v>
      </c>
      <c r="L130" s="37" t="n">
        <v>5</v>
      </c>
      <c r="M130" s="37" t="s">
        <v>185</v>
      </c>
      <c r="N130" s="37" t="s">
        <v>186</v>
      </c>
    </row>
    <row r="131" customFormat="false" ht="15" hidden="false" customHeight="false" outlineLevel="0" collapsed="false">
      <c r="A131" s="37" t="s">
        <v>2201</v>
      </c>
      <c r="B131" s="37" t="s">
        <v>959</v>
      </c>
      <c r="C131" s="38" t="n">
        <v>45873</v>
      </c>
      <c r="D131" s="37" t="s">
        <v>62</v>
      </c>
      <c r="E131" s="37" t="s">
        <v>1981</v>
      </c>
      <c r="F131" s="37" t="s">
        <v>144</v>
      </c>
      <c r="G131" s="37" t="s">
        <v>2041</v>
      </c>
      <c r="H131" s="37" t="n">
        <v>2</v>
      </c>
      <c r="I131" s="37" t="n">
        <v>1</v>
      </c>
      <c r="J131" s="37" t="n">
        <v>2</v>
      </c>
      <c r="K131" s="37" t="n">
        <v>3</v>
      </c>
      <c r="L131" s="37" t="n">
        <v>1</v>
      </c>
      <c r="M131" s="37" t="s">
        <v>185</v>
      </c>
      <c r="N131" s="37" t="s">
        <v>185</v>
      </c>
    </row>
    <row r="132" customFormat="false" ht="15" hidden="false" customHeight="false" outlineLevel="0" collapsed="false">
      <c r="A132" s="37" t="s">
        <v>2202</v>
      </c>
      <c r="B132" s="37" t="s">
        <v>1589</v>
      </c>
      <c r="C132" s="38" t="n">
        <v>46130</v>
      </c>
      <c r="D132" s="37" t="s">
        <v>60</v>
      </c>
      <c r="E132" s="37" t="s">
        <v>2007</v>
      </c>
      <c r="F132" s="37" t="s">
        <v>143</v>
      </c>
      <c r="G132" s="37" t="s">
        <v>2075</v>
      </c>
      <c r="H132" s="37" t="n">
        <v>2</v>
      </c>
      <c r="I132" s="37" t="n">
        <v>4</v>
      </c>
      <c r="J132" s="37" t="n">
        <v>1</v>
      </c>
      <c r="K132" s="37" t="n">
        <v>2</v>
      </c>
      <c r="L132" s="37" t="n">
        <v>1</v>
      </c>
      <c r="M132" s="37" t="s">
        <v>187</v>
      </c>
      <c r="N132" s="37" t="s">
        <v>186</v>
      </c>
    </row>
    <row r="133" customFormat="false" ht="15" hidden="false" customHeight="false" outlineLevel="0" collapsed="false">
      <c r="A133" s="37" t="s">
        <v>2203</v>
      </c>
      <c r="B133" s="37" t="s">
        <v>1597</v>
      </c>
      <c r="C133" s="38" t="n">
        <v>45655</v>
      </c>
      <c r="D133" s="37" t="s">
        <v>60</v>
      </c>
      <c r="E133" s="37" t="s">
        <v>2007</v>
      </c>
      <c r="F133" s="37" t="s">
        <v>155</v>
      </c>
      <c r="G133" s="37" t="s">
        <v>2204</v>
      </c>
      <c r="H133" s="37" t="n">
        <v>3</v>
      </c>
      <c r="I133" s="37" t="n">
        <v>2</v>
      </c>
      <c r="J133" s="37" t="n">
        <v>2</v>
      </c>
      <c r="K133" s="37" t="n">
        <v>4</v>
      </c>
      <c r="L133" s="37" t="n">
        <v>3</v>
      </c>
      <c r="M133" s="37" t="s">
        <v>187</v>
      </c>
      <c r="N133" s="37" t="s">
        <v>186</v>
      </c>
    </row>
    <row r="134" customFormat="false" ht="15" hidden="false" customHeight="false" outlineLevel="0" collapsed="false">
      <c r="A134" s="37" t="s">
        <v>2205</v>
      </c>
      <c r="B134" s="37" t="s">
        <v>1598</v>
      </c>
      <c r="C134" s="38" t="n">
        <v>45819</v>
      </c>
      <c r="D134" s="37" t="s">
        <v>62</v>
      </c>
      <c r="E134" s="37" t="s">
        <v>1981</v>
      </c>
      <c r="F134" s="37" t="s">
        <v>148</v>
      </c>
      <c r="G134" s="37" t="s">
        <v>2206</v>
      </c>
      <c r="H134" s="37" t="n">
        <v>5</v>
      </c>
      <c r="I134" s="37" t="n">
        <v>2</v>
      </c>
      <c r="J134" s="37" t="n">
        <v>4</v>
      </c>
      <c r="K134" s="37" t="n">
        <v>4</v>
      </c>
      <c r="L134" s="37" t="n">
        <v>5</v>
      </c>
      <c r="M134" s="37" t="s">
        <v>185</v>
      </c>
      <c r="N134" s="37" t="s">
        <v>186</v>
      </c>
    </row>
    <row r="135" customFormat="false" ht="15" hidden="false" customHeight="false" outlineLevel="0" collapsed="false">
      <c r="A135" s="37" t="s">
        <v>2207</v>
      </c>
      <c r="B135" s="37" t="s">
        <v>1599</v>
      </c>
      <c r="C135" s="38" t="n">
        <v>46130</v>
      </c>
      <c r="D135" s="37" t="s">
        <v>60</v>
      </c>
      <c r="E135" s="37" t="s">
        <v>1976</v>
      </c>
      <c r="F135" s="37" t="s">
        <v>146</v>
      </c>
      <c r="G135" s="37" t="s">
        <v>2200</v>
      </c>
      <c r="H135" s="37" t="n">
        <v>1</v>
      </c>
      <c r="I135" s="37" t="n">
        <v>3</v>
      </c>
      <c r="J135" s="37" t="n">
        <v>1</v>
      </c>
      <c r="K135" s="37" t="n">
        <v>4</v>
      </c>
      <c r="L135" s="37" t="n">
        <v>4</v>
      </c>
      <c r="M135" s="37" t="s">
        <v>187</v>
      </c>
      <c r="N135" s="37" t="s">
        <v>187</v>
      </c>
    </row>
    <row r="136" customFormat="false" ht="15" hidden="false" customHeight="false" outlineLevel="0" collapsed="false">
      <c r="A136" s="37" t="s">
        <v>2208</v>
      </c>
      <c r="B136" s="37" t="s">
        <v>1605</v>
      </c>
      <c r="C136" s="38" t="n">
        <v>46256</v>
      </c>
      <c r="D136" s="37" t="s">
        <v>64</v>
      </c>
      <c r="E136" s="37" t="s">
        <v>2007</v>
      </c>
      <c r="F136" s="37" t="s">
        <v>143</v>
      </c>
      <c r="G136" s="37" t="s">
        <v>2209</v>
      </c>
      <c r="H136" s="37" t="n">
        <v>2</v>
      </c>
      <c r="I136" s="37" t="n">
        <v>4</v>
      </c>
      <c r="J136" s="37" t="n">
        <v>5</v>
      </c>
      <c r="K136" s="37" t="n">
        <v>1</v>
      </c>
      <c r="L136" s="37" t="n">
        <v>2</v>
      </c>
      <c r="M136" s="37" t="s">
        <v>187</v>
      </c>
      <c r="N136" s="37" t="s">
        <v>187</v>
      </c>
    </row>
    <row r="137" customFormat="false" ht="15" hidden="false" customHeight="false" outlineLevel="0" collapsed="false">
      <c r="A137" s="37" t="s">
        <v>2210</v>
      </c>
      <c r="B137" s="37" t="s">
        <v>1611</v>
      </c>
      <c r="C137" s="38" t="n">
        <v>45730</v>
      </c>
      <c r="D137" s="37" t="s">
        <v>67</v>
      </c>
      <c r="E137" s="37" t="s">
        <v>1976</v>
      </c>
      <c r="F137" s="37" t="s">
        <v>145</v>
      </c>
      <c r="G137" s="37" t="s">
        <v>2055</v>
      </c>
      <c r="H137" s="37" t="n">
        <v>1</v>
      </c>
      <c r="I137" s="37" t="n">
        <v>1</v>
      </c>
      <c r="J137" s="37" t="n">
        <v>2</v>
      </c>
      <c r="K137" s="37" t="n">
        <v>5</v>
      </c>
      <c r="L137" s="37" t="n">
        <v>4</v>
      </c>
      <c r="M137" s="37" t="s">
        <v>185</v>
      </c>
      <c r="N137" s="37" t="s">
        <v>185</v>
      </c>
    </row>
    <row r="138" customFormat="false" ht="15" hidden="false" customHeight="false" outlineLevel="0" collapsed="false">
      <c r="A138" s="37" t="s">
        <v>2211</v>
      </c>
      <c r="B138" s="37" t="s">
        <v>1612</v>
      </c>
      <c r="C138" s="38" t="n">
        <v>43774</v>
      </c>
      <c r="D138" s="37" t="s">
        <v>60</v>
      </c>
      <c r="E138" s="37" t="s">
        <v>2007</v>
      </c>
      <c r="F138" s="37" t="s">
        <v>144</v>
      </c>
      <c r="G138" s="37" t="s">
        <v>2212</v>
      </c>
      <c r="H138" s="37" t="n">
        <v>4</v>
      </c>
      <c r="I138" s="37" t="n">
        <v>2</v>
      </c>
      <c r="J138" s="37" t="n">
        <v>2</v>
      </c>
      <c r="K138" s="37" t="n">
        <v>3</v>
      </c>
      <c r="L138" s="37" t="n">
        <v>2</v>
      </c>
      <c r="M138" s="37" t="s">
        <v>186</v>
      </c>
      <c r="N138" s="37" t="s">
        <v>185</v>
      </c>
    </row>
    <row r="139" customFormat="false" ht="15" hidden="false" customHeight="false" outlineLevel="0" collapsed="false">
      <c r="A139" s="37" t="s">
        <v>2213</v>
      </c>
      <c r="B139" s="37" t="s">
        <v>1107</v>
      </c>
      <c r="C139" s="38" t="n">
        <v>46126</v>
      </c>
      <c r="D139" s="37" t="s">
        <v>61</v>
      </c>
      <c r="E139" s="37" t="s">
        <v>1981</v>
      </c>
      <c r="F139" s="37" t="s">
        <v>151</v>
      </c>
      <c r="G139" s="37" t="s">
        <v>2099</v>
      </c>
      <c r="H139" s="37" t="n">
        <v>4</v>
      </c>
      <c r="I139" s="37" t="n">
        <v>3</v>
      </c>
      <c r="J139" s="37" t="n">
        <v>1</v>
      </c>
      <c r="K139" s="37" t="n">
        <v>4</v>
      </c>
      <c r="L139" s="37" t="n">
        <v>1</v>
      </c>
      <c r="M139" s="37" t="s">
        <v>186</v>
      </c>
      <c r="N139" s="37" t="s">
        <v>187</v>
      </c>
    </row>
    <row r="140" customFormat="false" ht="15" hidden="false" customHeight="false" outlineLevel="0" collapsed="false">
      <c r="A140" s="37" t="s">
        <v>2214</v>
      </c>
      <c r="B140" s="37" t="s">
        <v>1626</v>
      </c>
      <c r="C140" s="38" t="n">
        <v>46275</v>
      </c>
      <c r="D140" s="37" t="s">
        <v>67</v>
      </c>
      <c r="E140" s="37" t="s">
        <v>2007</v>
      </c>
      <c r="F140" s="37" t="s">
        <v>143</v>
      </c>
      <c r="G140" s="37" t="s">
        <v>2215</v>
      </c>
      <c r="H140" s="37" t="n">
        <v>4</v>
      </c>
      <c r="I140" s="37" t="n">
        <v>2</v>
      </c>
      <c r="J140" s="37" t="n">
        <v>3</v>
      </c>
      <c r="K140" s="37" t="n">
        <v>2</v>
      </c>
      <c r="L140" s="37" t="n">
        <v>2</v>
      </c>
      <c r="M140" s="37" t="s">
        <v>187</v>
      </c>
      <c r="N140" s="37" t="s">
        <v>185</v>
      </c>
    </row>
    <row r="141" customFormat="false" ht="15" hidden="false" customHeight="false" outlineLevel="0" collapsed="false">
      <c r="A141" s="37" t="s">
        <v>2216</v>
      </c>
      <c r="B141" s="37" t="s">
        <v>1643</v>
      </c>
      <c r="C141" s="38" t="n">
        <v>46192</v>
      </c>
      <c r="D141" s="37" t="s">
        <v>67</v>
      </c>
      <c r="E141" s="37" t="s">
        <v>1981</v>
      </c>
      <c r="F141" s="37" t="s">
        <v>147</v>
      </c>
      <c r="G141" s="37" t="s">
        <v>2217</v>
      </c>
      <c r="H141" s="37" t="n">
        <v>2</v>
      </c>
      <c r="I141" s="37" t="n">
        <v>1</v>
      </c>
      <c r="J141" s="37" t="n">
        <v>3</v>
      </c>
      <c r="K141" s="37" t="n">
        <v>1</v>
      </c>
      <c r="L141" s="37" t="n">
        <v>1</v>
      </c>
      <c r="M141" s="37" t="s">
        <v>187</v>
      </c>
      <c r="N141" s="37" t="s">
        <v>185</v>
      </c>
    </row>
    <row r="142" customFormat="false" ht="15" hidden="false" customHeight="false" outlineLevel="0" collapsed="false">
      <c r="A142" s="37" t="s">
        <v>2218</v>
      </c>
      <c r="B142" s="37" t="s">
        <v>1647</v>
      </c>
      <c r="C142" s="38" t="n">
        <v>45838</v>
      </c>
      <c r="D142" s="37" t="s">
        <v>63</v>
      </c>
      <c r="E142" s="37" t="s">
        <v>2007</v>
      </c>
      <c r="F142" s="37" t="s">
        <v>146</v>
      </c>
      <c r="G142" s="37" t="s">
        <v>2125</v>
      </c>
      <c r="H142" s="37" t="n">
        <v>5</v>
      </c>
      <c r="I142" s="37" t="n">
        <v>2</v>
      </c>
      <c r="J142" s="37" t="n">
        <v>2</v>
      </c>
      <c r="K142" s="37" t="n">
        <v>2</v>
      </c>
      <c r="L142" s="37" t="n">
        <v>5</v>
      </c>
      <c r="M142" s="37" t="s">
        <v>186</v>
      </c>
      <c r="N142" s="37" t="s">
        <v>185</v>
      </c>
    </row>
    <row r="143" customFormat="false" ht="15" hidden="false" customHeight="false" outlineLevel="0" collapsed="false">
      <c r="A143" s="37" t="s">
        <v>2219</v>
      </c>
      <c r="B143" s="37" t="s">
        <v>1657</v>
      </c>
      <c r="C143" s="38" t="n">
        <v>44480</v>
      </c>
      <c r="D143" s="37" t="s">
        <v>63</v>
      </c>
      <c r="E143" s="37" t="s">
        <v>1976</v>
      </c>
      <c r="F143" s="37" t="s">
        <v>144</v>
      </c>
      <c r="G143" s="37" t="s">
        <v>2220</v>
      </c>
      <c r="H143" s="37" t="n">
        <v>2</v>
      </c>
      <c r="I143" s="37" t="n">
        <v>1</v>
      </c>
      <c r="J143" s="37" t="n">
        <v>1</v>
      </c>
      <c r="K143" s="37" t="n">
        <v>2</v>
      </c>
      <c r="L143" s="37" t="n">
        <v>5</v>
      </c>
      <c r="M143" s="37" t="s">
        <v>187</v>
      </c>
      <c r="N143" s="37" t="s">
        <v>187</v>
      </c>
    </row>
    <row r="144" customFormat="false" ht="15" hidden="false" customHeight="false" outlineLevel="0" collapsed="false">
      <c r="A144" s="37" t="s">
        <v>2221</v>
      </c>
      <c r="B144" s="37" t="s">
        <v>1665</v>
      </c>
      <c r="C144" s="38" t="n">
        <v>46048</v>
      </c>
      <c r="D144" s="37" t="s">
        <v>62</v>
      </c>
      <c r="E144" s="37" t="s">
        <v>1981</v>
      </c>
      <c r="F144" s="37" t="s">
        <v>147</v>
      </c>
      <c r="G144" s="37" t="s">
        <v>2222</v>
      </c>
      <c r="H144" s="37" t="n">
        <v>1</v>
      </c>
      <c r="I144" s="37" t="n">
        <v>1</v>
      </c>
      <c r="J144" s="37" t="n">
        <v>3</v>
      </c>
      <c r="K144" s="37" t="n">
        <v>4</v>
      </c>
      <c r="L144" s="37" t="n">
        <v>3</v>
      </c>
      <c r="M144" s="37" t="s">
        <v>187</v>
      </c>
      <c r="N144" s="37" t="s">
        <v>185</v>
      </c>
    </row>
    <row r="145" customFormat="false" ht="15" hidden="false" customHeight="false" outlineLevel="0" collapsed="false">
      <c r="A145" s="37" t="s">
        <v>2223</v>
      </c>
      <c r="B145" s="37" t="s">
        <v>1299</v>
      </c>
      <c r="C145" s="38" t="n">
        <v>45242</v>
      </c>
      <c r="D145" s="37" t="s">
        <v>68</v>
      </c>
      <c r="E145" s="37" t="s">
        <v>1976</v>
      </c>
      <c r="F145" s="37" t="s">
        <v>144</v>
      </c>
      <c r="G145" s="37" t="s">
        <v>2220</v>
      </c>
      <c r="H145" s="37" t="n">
        <v>5</v>
      </c>
      <c r="I145" s="37" t="n">
        <v>5</v>
      </c>
      <c r="J145" s="37" t="n">
        <v>5</v>
      </c>
      <c r="K145" s="37" t="n">
        <v>4</v>
      </c>
      <c r="L145" s="37" t="n">
        <v>4</v>
      </c>
      <c r="M145" s="37" t="s">
        <v>185</v>
      </c>
      <c r="N145" s="37" t="s">
        <v>185</v>
      </c>
    </row>
    <row r="146" customFormat="false" ht="15" hidden="false" customHeight="false" outlineLevel="0" collapsed="false">
      <c r="A146" s="37" t="s">
        <v>2224</v>
      </c>
      <c r="B146" s="37" t="s">
        <v>891</v>
      </c>
      <c r="C146" s="38" t="n">
        <v>44364</v>
      </c>
      <c r="D146" s="37" t="s">
        <v>60</v>
      </c>
      <c r="E146" s="37" t="s">
        <v>1981</v>
      </c>
      <c r="F146" s="37" t="s">
        <v>148</v>
      </c>
      <c r="G146" s="37" t="s">
        <v>2225</v>
      </c>
      <c r="H146" s="37" t="n">
        <v>1</v>
      </c>
      <c r="I146" s="37" t="n">
        <v>3</v>
      </c>
      <c r="J146" s="37" t="n">
        <v>3</v>
      </c>
      <c r="K146" s="37" t="n">
        <v>1</v>
      </c>
      <c r="L146" s="37" t="n">
        <v>4</v>
      </c>
      <c r="M146" s="37" t="s">
        <v>187</v>
      </c>
      <c r="N146" s="37" t="s">
        <v>187</v>
      </c>
    </row>
    <row r="147" customFormat="false" ht="15" hidden="false" customHeight="false" outlineLevel="0" collapsed="false">
      <c r="A147" s="37" t="s">
        <v>2226</v>
      </c>
      <c r="B147" s="37" t="s">
        <v>1678</v>
      </c>
      <c r="C147" s="38" t="n">
        <v>46277</v>
      </c>
      <c r="D147" s="37" t="s">
        <v>61</v>
      </c>
      <c r="E147" s="37" t="s">
        <v>1976</v>
      </c>
      <c r="F147" s="37" t="s">
        <v>145</v>
      </c>
      <c r="G147" s="37" t="s">
        <v>2088</v>
      </c>
      <c r="H147" s="37" t="n">
        <v>5</v>
      </c>
      <c r="I147" s="37" t="n">
        <v>3</v>
      </c>
      <c r="J147" s="37" t="n">
        <v>1</v>
      </c>
      <c r="K147" s="37" t="n">
        <v>4</v>
      </c>
      <c r="L147" s="37" t="n">
        <v>5</v>
      </c>
      <c r="M147" s="37" t="s">
        <v>185</v>
      </c>
      <c r="N147" s="37" t="s">
        <v>187</v>
      </c>
    </row>
    <row r="148" customFormat="false" ht="15" hidden="false" customHeight="false" outlineLevel="0" collapsed="false">
      <c r="A148" s="37" t="s">
        <v>2227</v>
      </c>
      <c r="B148" s="37" t="s">
        <v>1686</v>
      </c>
      <c r="C148" s="38" t="n">
        <v>45679</v>
      </c>
      <c r="D148" s="37" t="s">
        <v>61</v>
      </c>
      <c r="E148" s="37" t="s">
        <v>1976</v>
      </c>
      <c r="F148" s="37" t="s">
        <v>146</v>
      </c>
      <c r="G148" s="37" t="s">
        <v>2148</v>
      </c>
      <c r="H148" s="37" t="n">
        <v>3</v>
      </c>
      <c r="I148" s="37" t="n">
        <v>1</v>
      </c>
      <c r="J148" s="37" t="n">
        <v>2</v>
      </c>
      <c r="K148" s="37" t="n">
        <v>5</v>
      </c>
      <c r="L148" s="37" t="n">
        <v>2</v>
      </c>
      <c r="M148" s="37" t="s">
        <v>187</v>
      </c>
      <c r="N148" s="37" t="s">
        <v>186</v>
      </c>
    </row>
    <row r="149" customFormat="false" ht="15" hidden="false" customHeight="false" outlineLevel="0" collapsed="false">
      <c r="A149" s="37" t="s">
        <v>2228</v>
      </c>
      <c r="B149" s="37" t="s">
        <v>1690</v>
      </c>
      <c r="C149" s="38" t="n">
        <v>45091</v>
      </c>
      <c r="D149" s="37" t="s">
        <v>60</v>
      </c>
      <c r="E149" s="37" t="s">
        <v>1981</v>
      </c>
      <c r="F149" s="37" t="s">
        <v>145</v>
      </c>
      <c r="G149" s="37" t="s">
        <v>2229</v>
      </c>
      <c r="H149" s="37" t="n">
        <v>3</v>
      </c>
      <c r="I149" s="37" t="n">
        <v>5</v>
      </c>
      <c r="J149" s="37" t="n">
        <v>3</v>
      </c>
      <c r="K149" s="37" t="n">
        <v>5</v>
      </c>
      <c r="L149" s="37" t="n">
        <v>1</v>
      </c>
      <c r="M149" s="37" t="s">
        <v>186</v>
      </c>
      <c r="N149" s="37" t="s">
        <v>185</v>
      </c>
    </row>
    <row r="150" customFormat="false" ht="15" hidden="false" customHeight="false" outlineLevel="0" collapsed="false">
      <c r="A150" s="37" t="s">
        <v>2230</v>
      </c>
      <c r="B150" s="37" t="s">
        <v>1700</v>
      </c>
      <c r="C150" s="38" t="n">
        <v>46277</v>
      </c>
      <c r="D150" s="37" t="s">
        <v>64</v>
      </c>
      <c r="E150" s="37" t="s">
        <v>2007</v>
      </c>
      <c r="F150" s="37" t="s">
        <v>144</v>
      </c>
      <c r="G150" s="37" t="s">
        <v>2231</v>
      </c>
      <c r="H150" s="37" t="n">
        <v>5</v>
      </c>
      <c r="I150" s="37" t="n">
        <v>4</v>
      </c>
      <c r="J150" s="37" t="n">
        <v>3</v>
      </c>
      <c r="K150" s="37" t="n">
        <v>5</v>
      </c>
      <c r="L150" s="37" t="n">
        <v>4</v>
      </c>
      <c r="M150" s="37" t="s">
        <v>186</v>
      </c>
      <c r="N150" s="37" t="s">
        <v>186</v>
      </c>
    </row>
    <row r="151" customFormat="false" ht="15" hidden="false" customHeight="false" outlineLevel="0" collapsed="false">
      <c r="A151" s="37" t="s">
        <v>2232</v>
      </c>
      <c r="B151" s="37" t="s">
        <v>1705</v>
      </c>
      <c r="C151" s="38" t="n">
        <v>45074</v>
      </c>
      <c r="D151" s="37" t="s">
        <v>60</v>
      </c>
      <c r="E151" s="37" t="s">
        <v>1976</v>
      </c>
      <c r="F151" s="37" t="s">
        <v>143</v>
      </c>
      <c r="G151" s="37" t="s">
        <v>2233</v>
      </c>
      <c r="H151" s="37" t="n">
        <v>5</v>
      </c>
      <c r="I151" s="37" t="n">
        <v>2</v>
      </c>
      <c r="J151" s="37" t="n">
        <v>5</v>
      </c>
      <c r="K151" s="37" t="n">
        <v>3</v>
      </c>
      <c r="L151" s="37" t="n">
        <v>1</v>
      </c>
      <c r="M151" s="37" t="s">
        <v>186</v>
      </c>
      <c r="N151" s="37" t="s">
        <v>186</v>
      </c>
    </row>
    <row r="152" customFormat="false" ht="15" hidden="false" customHeight="false" outlineLevel="0" collapsed="false">
      <c r="A152" s="37" t="s">
        <v>2234</v>
      </c>
      <c r="B152" s="37" t="s">
        <v>1717</v>
      </c>
      <c r="C152" s="38" t="n">
        <v>45094</v>
      </c>
      <c r="D152" s="37" t="s">
        <v>67</v>
      </c>
      <c r="E152" s="37" t="s">
        <v>1976</v>
      </c>
      <c r="F152" s="37" t="s">
        <v>144</v>
      </c>
      <c r="G152" s="37" t="s">
        <v>2235</v>
      </c>
      <c r="H152" s="37" t="n">
        <v>5</v>
      </c>
      <c r="I152" s="37" t="n">
        <v>4</v>
      </c>
      <c r="J152" s="37" t="n">
        <v>2</v>
      </c>
      <c r="K152" s="37" t="n">
        <v>2</v>
      </c>
      <c r="L152" s="37" t="n">
        <v>2</v>
      </c>
      <c r="M152" s="37" t="s">
        <v>187</v>
      </c>
      <c r="N152" s="37" t="s">
        <v>185</v>
      </c>
    </row>
    <row r="153" customFormat="false" ht="15" hidden="false" customHeight="false" outlineLevel="0" collapsed="false">
      <c r="A153" s="37" t="s">
        <v>2236</v>
      </c>
      <c r="B153" s="37" t="s">
        <v>1719</v>
      </c>
      <c r="C153" s="38" t="n">
        <v>45521</v>
      </c>
      <c r="D153" s="37" t="s">
        <v>64</v>
      </c>
      <c r="E153" s="37" t="s">
        <v>1976</v>
      </c>
      <c r="F153" s="37" t="s">
        <v>149</v>
      </c>
      <c r="G153" s="37" t="s">
        <v>2237</v>
      </c>
      <c r="H153" s="37" t="n">
        <v>4</v>
      </c>
      <c r="I153" s="37" t="n">
        <v>4</v>
      </c>
      <c r="J153" s="37" t="n">
        <v>5</v>
      </c>
      <c r="K153" s="37" t="n">
        <v>3</v>
      </c>
      <c r="L153" s="37" t="n">
        <v>5</v>
      </c>
      <c r="M153" s="37" t="s">
        <v>185</v>
      </c>
      <c r="N153" s="37" t="s">
        <v>187</v>
      </c>
    </row>
    <row r="154" customFormat="false" ht="15" hidden="false" customHeight="false" outlineLevel="0" collapsed="false">
      <c r="A154" s="37" t="s">
        <v>2238</v>
      </c>
      <c r="B154" s="37" t="s">
        <v>1750</v>
      </c>
      <c r="C154" s="38" t="n">
        <v>45815</v>
      </c>
      <c r="D154" s="37" t="s">
        <v>60</v>
      </c>
      <c r="E154" s="37" t="s">
        <v>1976</v>
      </c>
      <c r="F154" s="37" t="s">
        <v>149</v>
      </c>
      <c r="G154" s="37" t="s">
        <v>2166</v>
      </c>
      <c r="H154" s="37" t="n">
        <v>4</v>
      </c>
      <c r="I154" s="37" t="n">
        <v>4</v>
      </c>
      <c r="J154" s="37" t="n">
        <v>4</v>
      </c>
      <c r="K154" s="37" t="n">
        <v>3</v>
      </c>
      <c r="L154" s="37" t="n">
        <v>1</v>
      </c>
      <c r="M154" s="37" t="s">
        <v>186</v>
      </c>
      <c r="N154" s="37" t="s">
        <v>187</v>
      </c>
    </row>
    <row r="155" customFormat="false" ht="15" hidden="false" customHeight="false" outlineLevel="0" collapsed="false">
      <c r="A155" s="37" t="s">
        <v>2239</v>
      </c>
      <c r="B155" s="37" t="s">
        <v>1752</v>
      </c>
      <c r="C155" s="38" t="n">
        <v>46281</v>
      </c>
      <c r="D155" s="37" t="s">
        <v>64</v>
      </c>
      <c r="E155" s="37" t="s">
        <v>1976</v>
      </c>
      <c r="F155" s="37" t="s">
        <v>147</v>
      </c>
      <c r="G155" s="37" t="s">
        <v>2064</v>
      </c>
      <c r="H155" s="37" t="n">
        <v>4</v>
      </c>
      <c r="I155" s="37" t="n">
        <v>1</v>
      </c>
      <c r="J155" s="37" t="n">
        <v>5</v>
      </c>
      <c r="K155" s="37" t="n">
        <v>2</v>
      </c>
      <c r="L155" s="37" t="n">
        <v>5</v>
      </c>
      <c r="M155" s="37" t="s">
        <v>186</v>
      </c>
      <c r="N155" s="37" t="s">
        <v>185</v>
      </c>
    </row>
    <row r="156" customFormat="false" ht="15" hidden="false" customHeight="false" outlineLevel="0" collapsed="false">
      <c r="A156" s="37" t="s">
        <v>2240</v>
      </c>
      <c r="B156" s="37" t="s">
        <v>1755</v>
      </c>
      <c r="C156" s="38" t="n">
        <v>46044</v>
      </c>
      <c r="D156" s="37" t="s">
        <v>63</v>
      </c>
      <c r="E156" s="37" t="s">
        <v>1981</v>
      </c>
      <c r="F156" s="37" t="s">
        <v>148</v>
      </c>
      <c r="G156" s="37" t="s">
        <v>2206</v>
      </c>
      <c r="H156" s="37" t="n">
        <v>2</v>
      </c>
      <c r="I156" s="37" t="n">
        <v>5</v>
      </c>
      <c r="J156" s="37" t="n">
        <v>3</v>
      </c>
      <c r="K156" s="37" t="n">
        <v>4</v>
      </c>
      <c r="L156" s="37" t="n">
        <v>4</v>
      </c>
      <c r="M156" s="37" t="s">
        <v>185</v>
      </c>
      <c r="N156" s="37" t="s">
        <v>185</v>
      </c>
    </row>
    <row r="157" customFormat="false" ht="15" hidden="false" customHeight="false" outlineLevel="0" collapsed="false">
      <c r="A157" s="37" t="s">
        <v>2241</v>
      </c>
      <c r="B157" s="37" t="s">
        <v>1773</v>
      </c>
      <c r="C157" s="38" t="n">
        <v>45226</v>
      </c>
      <c r="D157" s="37" t="s">
        <v>63</v>
      </c>
      <c r="E157" s="37" t="s">
        <v>1976</v>
      </c>
      <c r="F157" s="37" t="s">
        <v>144</v>
      </c>
      <c r="G157" s="37" t="s">
        <v>2041</v>
      </c>
      <c r="H157" s="37" t="n">
        <v>1</v>
      </c>
      <c r="I157" s="37" t="n">
        <v>3</v>
      </c>
      <c r="J157" s="37" t="n">
        <v>4</v>
      </c>
      <c r="K157" s="37" t="n">
        <v>2</v>
      </c>
      <c r="L157" s="37" t="n">
        <v>2</v>
      </c>
      <c r="M157" s="37" t="s">
        <v>187</v>
      </c>
      <c r="N157" s="37" t="s">
        <v>185</v>
      </c>
    </row>
    <row r="158" customFormat="false" ht="15" hidden="false" customHeight="false" outlineLevel="0" collapsed="false">
      <c r="A158" s="37" t="s">
        <v>2242</v>
      </c>
      <c r="B158" s="37" t="s">
        <v>1775</v>
      </c>
      <c r="C158" s="38" t="n">
        <v>45632</v>
      </c>
      <c r="D158" s="37" t="s">
        <v>60</v>
      </c>
      <c r="E158" s="37" t="s">
        <v>1976</v>
      </c>
      <c r="F158" s="37" t="s">
        <v>148</v>
      </c>
      <c r="G158" s="37" t="s">
        <v>2012</v>
      </c>
      <c r="H158" s="37" t="n">
        <v>3</v>
      </c>
      <c r="I158" s="37" t="n">
        <v>3</v>
      </c>
      <c r="J158" s="37" t="n">
        <v>2</v>
      </c>
      <c r="K158" s="37" t="n">
        <v>1</v>
      </c>
      <c r="L158" s="37" t="n">
        <v>1</v>
      </c>
      <c r="M158" s="37" t="s">
        <v>187</v>
      </c>
      <c r="N158" s="37" t="s">
        <v>185</v>
      </c>
    </row>
    <row r="159" customFormat="false" ht="15" hidden="false" customHeight="false" outlineLevel="0" collapsed="false">
      <c r="A159" s="37" t="s">
        <v>2243</v>
      </c>
      <c r="B159" s="37" t="s">
        <v>552</v>
      </c>
      <c r="C159" s="38" t="n">
        <v>46227</v>
      </c>
      <c r="D159" s="37" t="s">
        <v>60</v>
      </c>
      <c r="E159" s="37" t="s">
        <v>1976</v>
      </c>
      <c r="F159" s="37" t="s">
        <v>143</v>
      </c>
      <c r="G159" s="37" t="s">
        <v>2171</v>
      </c>
      <c r="H159" s="37" t="n">
        <v>4</v>
      </c>
      <c r="I159" s="37" t="n">
        <v>1</v>
      </c>
      <c r="J159" s="37" t="n">
        <v>1</v>
      </c>
      <c r="K159" s="37" t="n">
        <v>4</v>
      </c>
      <c r="L159" s="37" t="n">
        <v>4</v>
      </c>
      <c r="M159" s="37" t="s">
        <v>186</v>
      </c>
      <c r="N159" s="37" t="s">
        <v>185</v>
      </c>
    </row>
    <row r="160" customFormat="false" ht="15" hidden="false" customHeight="false" outlineLevel="0" collapsed="false">
      <c r="A160" s="37" t="s">
        <v>2244</v>
      </c>
      <c r="B160" s="37" t="s">
        <v>1792</v>
      </c>
      <c r="C160" s="38" t="n">
        <v>44627</v>
      </c>
      <c r="D160" s="37" t="s">
        <v>60</v>
      </c>
      <c r="E160" s="37" t="s">
        <v>1976</v>
      </c>
      <c r="F160" s="37" t="s">
        <v>149</v>
      </c>
      <c r="G160" s="37" t="s">
        <v>2166</v>
      </c>
      <c r="H160" s="37" t="n">
        <v>4</v>
      </c>
      <c r="I160" s="37" t="n">
        <v>5</v>
      </c>
      <c r="J160" s="37" t="n">
        <v>4</v>
      </c>
      <c r="K160" s="37" t="n">
        <v>2</v>
      </c>
      <c r="L160" s="37" t="n">
        <v>3</v>
      </c>
      <c r="M160" s="37" t="s">
        <v>186</v>
      </c>
      <c r="N160" s="37" t="s">
        <v>185</v>
      </c>
    </row>
    <row r="161" customFormat="false" ht="15" hidden="false" customHeight="false" outlineLevel="0" collapsed="false">
      <c r="A161" s="37" t="s">
        <v>2245</v>
      </c>
      <c r="B161" s="37" t="s">
        <v>1797</v>
      </c>
      <c r="C161" s="38" t="n">
        <v>44146</v>
      </c>
      <c r="D161" s="37" t="s">
        <v>67</v>
      </c>
      <c r="E161" s="37" t="s">
        <v>2007</v>
      </c>
      <c r="F161" s="37" t="s">
        <v>143</v>
      </c>
      <c r="G161" s="37" t="s">
        <v>2128</v>
      </c>
      <c r="H161" s="37" t="n">
        <v>4</v>
      </c>
      <c r="I161" s="37" t="n">
        <v>2</v>
      </c>
      <c r="J161" s="37" t="n">
        <v>5</v>
      </c>
      <c r="K161" s="37" t="n">
        <v>1</v>
      </c>
      <c r="L161" s="37" t="n">
        <v>3</v>
      </c>
      <c r="M161" s="37" t="s">
        <v>187</v>
      </c>
      <c r="N161" s="37" t="s">
        <v>187</v>
      </c>
    </row>
    <row r="162" customFormat="false" ht="15" hidden="false" customHeight="false" outlineLevel="0" collapsed="false">
      <c r="A162" s="37" t="s">
        <v>2246</v>
      </c>
      <c r="B162" s="37" t="s">
        <v>1801</v>
      </c>
      <c r="C162" s="38" t="n">
        <v>44286</v>
      </c>
      <c r="D162" s="37" t="s">
        <v>63</v>
      </c>
      <c r="E162" s="37" t="s">
        <v>1976</v>
      </c>
      <c r="F162" s="37" t="s">
        <v>144</v>
      </c>
      <c r="G162" s="37" t="s">
        <v>2041</v>
      </c>
      <c r="H162" s="37" t="n">
        <v>2</v>
      </c>
      <c r="I162" s="37" t="n">
        <v>1</v>
      </c>
      <c r="J162" s="37" t="n">
        <v>5</v>
      </c>
      <c r="K162" s="37" t="n">
        <v>3</v>
      </c>
      <c r="L162" s="37" t="n">
        <v>4</v>
      </c>
      <c r="M162" s="37" t="s">
        <v>187</v>
      </c>
      <c r="N162" s="37" t="s">
        <v>187</v>
      </c>
    </row>
    <row r="163" customFormat="false" ht="15" hidden="false" customHeight="false" outlineLevel="0" collapsed="false">
      <c r="A163" s="37" t="s">
        <v>2247</v>
      </c>
      <c r="B163" s="37" t="s">
        <v>676</v>
      </c>
      <c r="C163" s="38" t="n">
        <v>45679</v>
      </c>
      <c r="D163" s="37" t="s">
        <v>63</v>
      </c>
      <c r="E163" s="37" t="s">
        <v>1976</v>
      </c>
      <c r="F163" s="37" t="s">
        <v>143</v>
      </c>
      <c r="G163" s="37" t="s">
        <v>2248</v>
      </c>
      <c r="H163" s="37" t="n">
        <v>4</v>
      </c>
      <c r="I163" s="37" t="n">
        <v>3</v>
      </c>
      <c r="J163" s="37" t="n">
        <v>1</v>
      </c>
      <c r="K163" s="37" t="n">
        <v>1</v>
      </c>
      <c r="L163" s="37" t="n">
        <v>3</v>
      </c>
      <c r="M163" s="37" t="s">
        <v>185</v>
      </c>
      <c r="N163" s="37" t="s">
        <v>187</v>
      </c>
    </row>
    <row r="164" customFormat="false" ht="15" hidden="false" customHeight="false" outlineLevel="0" collapsed="false">
      <c r="A164" s="37" t="s">
        <v>2249</v>
      </c>
      <c r="B164" s="37" t="s">
        <v>1804</v>
      </c>
      <c r="C164" s="38" t="n">
        <v>45990</v>
      </c>
      <c r="D164" s="37" t="s">
        <v>60</v>
      </c>
      <c r="E164" s="37" t="s">
        <v>1976</v>
      </c>
      <c r="F164" s="37" t="s">
        <v>144</v>
      </c>
      <c r="G164" s="37" t="s">
        <v>2122</v>
      </c>
      <c r="H164" s="37" t="n">
        <v>4</v>
      </c>
      <c r="I164" s="37" t="n">
        <v>3</v>
      </c>
      <c r="J164" s="37" t="n">
        <v>1</v>
      </c>
      <c r="K164" s="37" t="n">
        <v>4</v>
      </c>
      <c r="L164" s="37" t="n">
        <v>5</v>
      </c>
      <c r="M164" s="37" t="s">
        <v>187</v>
      </c>
      <c r="N164" s="37" t="s">
        <v>185</v>
      </c>
    </row>
    <row r="165" customFormat="false" ht="15" hidden="false" customHeight="false" outlineLevel="0" collapsed="false">
      <c r="A165" s="37" t="s">
        <v>2250</v>
      </c>
      <c r="B165" s="37" t="s">
        <v>1810</v>
      </c>
      <c r="C165" s="38" t="n">
        <v>46209</v>
      </c>
      <c r="D165" s="37" t="s">
        <v>65</v>
      </c>
      <c r="E165" s="37" t="s">
        <v>2007</v>
      </c>
      <c r="F165" s="37" t="s">
        <v>143</v>
      </c>
      <c r="G165" s="37" t="s">
        <v>2163</v>
      </c>
      <c r="H165" s="37" t="n">
        <v>3</v>
      </c>
      <c r="I165" s="37" t="n">
        <v>4</v>
      </c>
      <c r="J165" s="37" t="n">
        <v>2</v>
      </c>
      <c r="K165" s="37" t="n">
        <v>3</v>
      </c>
      <c r="L165" s="37" t="n">
        <v>4</v>
      </c>
      <c r="M165" s="37" t="s">
        <v>187</v>
      </c>
      <c r="N165" s="37" t="s">
        <v>186</v>
      </c>
    </row>
    <row r="166" customFormat="false" ht="15" hidden="false" customHeight="false" outlineLevel="0" collapsed="false">
      <c r="A166" s="37" t="s">
        <v>2251</v>
      </c>
      <c r="B166" s="37" t="s">
        <v>1814</v>
      </c>
      <c r="C166" s="38" t="n">
        <v>46271</v>
      </c>
      <c r="D166" s="37" t="s">
        <v>67</v>
      </c>
      <c r="E166" s="37" t="s">
        <v>2007</v>
      </c>
      <c r="F166" s="37" t="s">
        <v>151</v>
      </c>
      <c r="G166" s="37" t="s">
        <v>2252</v>
      </c>
      <c r="H166" s="37" t="n">
        <v>1</v>
      </c>
      <c r="I166" s="37" t="n">
        <v>2</v>
      </c>
      <c r="J166" s="37" t="n">
        <v>3</v>
      </c>
      <c r="K166" s="37" t="n">
        <v>2</v>
      </c>
      <c r="L166" s="37" t="n">
        <v>5</v>
      </c>
      <c r="M166" s="37" t="s">
        <v>186</v>
      </c>
      <c r="N166" s="37" t="s">
        <v>187</v>
      </c>
    </row>
    <row r="167" customFormat="false" ht="15" hidden="false" customHeight="false" outlineLevel="0" collapsed="false">
      <c r="A167" s="37" t="s">
        <v>2253</v>
      </c>
      <c r="B167" s="37" t="s">
        <v>1816</v>
      </c>
      <c r="C167" s="38" t="n">
        <v>45859</v>
      </c>
      <c r="D167" s="37" t="s">
        <v>64</v>
      </c>
      <c r="E167" s="37" t="s">
        <v>1976</v>
      </c>
      <c r="F167" s="37" t="s">
        <v>149</v>
      </c>
      <c r="G167" s="37" t="s">
        <v>2109</v>
      </c>
      <c r="H167" s="37" t="n">
        <v>4</v>
      </c>
      <c r="I167" s="37" t="n">
        <v>5</v>
      </c>
      <c r="J167" s="37" t="n">
        <v>1</v>
      </c>
      <c r="K167" s="37" t="n">
        <v>3</v>
      </c>
      <c r="L167" s="37" t="n">
        <v>3</v>
      </c>
      <c r="M167" s="37" t="s">
        <v>186</v>
      </c>
      <c r="N167" s="37" t="s">
        <v>185</v>
      </c>
    </row>
    <row r="168" customFormat="false" ht="15" hidden="false" customHeight="false" outlineLevel="0" collapsed="false">
      <c r="A168" s="37" t="s">
        <v>2254</v>
      </c>
      <c r="B168" s="37" t="s">
        <v>1818</v>
      </c>
      <c r="C168" s="38" t="n">
        <v>45271</v>
      </c>
      <c r="D168" s="37" t="s">
        <v>62</v>
      </c>
      <c r="E168" s="37" t="s">
        <v>1976</v>
      </c>
      <c r="F168" s="37" t="s">
        <v>148</v>
      </c>
      <c r="G168" s="37" t="s">
        <v>2255</v>
      </c>
      <c r="H168" s="37" t="n">
        <v>2</v>
      </c>
      <c r="I168" s="37" t="n">
        <v>4</v>
      </c>
      <c r="J168" s="37" t="n">
        <v>5</v>
      </c>
      <c r="K168" s="37" t="n">
        <v>1</v>
      </c>
      <c r="L168" s="37" t="n">
        <v>4</v>
      </c>
      <c r="M168" s="37" t="s">
        <v>186</v>
      </c>
      <c r="N168" s="37" t="s">
        <v>185</v>
      </c>
    </row>
    <row r="169" customFormat="false" ht="15" hidden="false" customHeight="false" outlineLevel="0" collapsed="false">
      <c r="A169" s="37" t="s">
        <v>2256</v>
      </c>
      <c r="B169" s="37" t="s">
        <v>1828</v>
      </c>
      <c r="C169" s="38" t="n">
        <v>46284</v>
      </c>
      <c r="D169" s="37" t="s">
        <v>63</v>
      </c>
      <c r="E169" s="37" t="s">
        <v>1976</v>
      </c>
      <c r="F169" s="37" t="s">
        <v>145</v>
      </c>
      <c r="G169" s="37" t="s">
        <v>2257</v>
      </c>
      <c r="H169" s="37" t="n">
        <v>4</v>
      </c>
      <c r="I169" s="37" t="n">
        <v>5</v>
      </c>
      <c r="J169" s="37" t="n">
        <v>5</v>
      </c>
      <c r="K169" s="37" t="n">
        <v>1</v>
      </c>
      <c r="L169" s="37" t="n">
        <v>5</v>
      </c>
      <c r="M169" s="37" t="s">
        <v>187</v>
      </c>
      <c r="N169" s="37" t="s">
        <v>187</v>
      </c>
    </row>
    <row r="170" customFormat="false" ht="15" hidden="false" customHeight="false" outlineLevel="0" collapsed="false">
      <c r="A170" s="37" t="s">
        <v>2258</v>
      </c>
      <c r="B170" s="37" t="s">
        <v>924</v>
      </c>
      <c r="C170" s="38" t="n">
        <v>45904</v>
      </c>
      <c r="D170" s="37" t="s">
        <v>62</v>
      </c>
      <c r="E170" s="37" t="s">
        <v>1981</v>
      </c>
      <c r="F170" s="37" t="s">
        <v>143</v>
      </c>
      <c r="G170" s="37" t="s">
        <v>2259</v>
      </c>
      <c r="H170" s="37" t="n">
        <v>2</v>
      </c>
      <c r="I170" s="37" t="n">
        <v>4</v>
      </c>
      <c r="J170" s="37" t="n">
        <v>1</v>
      </c>
      <c r="K170" s="37" t="n">
        <v>4</v>
      </c>
      <c r="L170" s="37" t="n">
        <v>1</v>
      </c>
      <c r="M170" s="37" t="s">
        <v>186</v>
      </c>
      <c r="N170" s="37" t="s">
        <v>185</v>
      </c>
    </row>
    <row r="171" customFormat="false" ht="15" hidden="false" customHeight="false" outlineLevel="0" collapsed="false">
      <c r="A171" s="37" t="s">
        <v>2260</v>
      </c>
      <c r="B171" s="37" t="s">
        <v>1832</v>
      </c>
      <c r="C171" s="38" t="n">
        <v>46008</v>
      </c>
      <c r="D171" s="37" t="s">
        <v>61</v>
      </c>
      <c r="E171" s="37" t="s">
        <v>1981</v>
      </c>
      <c r="F171" s="37" t="s">
        <v>147</v>
      </c>
      <c r="G171" s="37" t="s">
        <v>2222</v>
      </c>
      <c r="H171" s="37" t="n">
        <v>3</v>
      </c>
      <c r="I171" s="37" t="n">
        <v>2</v>
      </c>
      <c r="J171" s="37" t="n">
        <v>1</v>
      </c>
      <c r="K171" s="37" t="n">
        <v>1</v>
      </c>
      <c r="L171" s="37" t="n">
        <v>5</v>
      </c>
      <c r="M171" s="37" t="s">
        <v>185</v>
      </c>
      <c r="N171" s="37" t="s">
        <v>185</v>
      </c>
    </row>
    <row r="172" customFormat="false" ht="15" hidden="false" customHeight="false" outlineLevel="0" collapsed="false">
      <c r="A172" s="37" t="s">
        <v>2261</v>
      </c>
      <c r="B172" s="37" t="s">
        <v>1840</v>
      </c>
      <c r="C172" s="38" t="n">
        <v>45534</v>
      </c>
      <c r="D172" s="37" t="s">
        <v>68</v>
      </c>
      <c r="E172" s="37" t="s">
        <v>1981</v>
      </c>
      <c r="F172" s="37" t="s">
        <v>149</v>
      </c>
      <c r="G172" s="37" t="s">
        <v>2168</v>
      </c>
      <c r="H172" s="37" t="n">
        <v>3</v>
      </c>
      <c r="I172" s="37" t="n">
        <v>5</v>
      </c>
      <c r="J172" s="37" t="n">
        <v>1</v>
      </c>
      <c r="K172" s="37" t="n">
        <v>2</v>
      </c>
      <c r="L172" s="37" t="n">
        <v>3</v>
      </c>
      <c r="M172" s="37" t="s">
        <v>187</v>
      </c>
      <c r="N172" s="37" t="s">
        <v>185</v>
      </c>
    </row>
    <row r="173" customFormat="false" ht="15" hidden="false" customHeight="false" outlineLevel="0" collapsed="false">
      <c r="A173" s="37" t="s">
        <v>2262</v>
      </c>
      <c r="B173" s="37" t="s">
        <v>1863</v>
      </c>
      <c r="C173" s="38" t="n">
        <v>42577</v>
      </c>
      <c r="D173" s="37" t="s">
        <v>60</v>
      </c>
      <c r="E173" s="37" t="s">
        <v>1976</v>
      </c>
      <c r="F173" s="37" t="s">
        <v>143</v>
      </c>
      <c r="G173" s="37" t="s">
        <v>2263</v>
      </c>
      <c r="H173" s="37" t="n">
        <v>5</v>
      </c>
      <c r="I173" s="37" t="n">
        <v>2</v>
      </c>
      <c r="J173" s="37" t="n">
        <v>4</v>
      </c>
      <c r="K173" s="37" t="n">
        <v>3</v>
      </c>
      <c r="L173" s="37" t="n">
        <v>3</v>
      </c>
      <c r="M173" s="37" t="s">
        <v>186</v>
      </c>
      <c r="N173" s="37" t="s">
        <v>185</v>
      </c>
    </row>
    <row r="174" customFormat="false" ht="15" hidden="false" customHeight="false" outlineLevel="0" collapsed="false">
      <c r="A174" s="37" t="s">
        <v>2264</v>
      </c>
      <c r="B174" s="37" t="s">
        <v>1873</v>
      </c>
      <c r="C174" s="38" t="n">
        <v>44521</v>
      </c>
      <c r="D174" s="37" t="s">
        <v>63</v>
      </c>
      <c r="E174" s="37" t="s">
        <v>1976</v>
      </c>
      <c r="F174" s="37" t="s">
        <v>144</v>
      </c>
      <c r="G174" s="37" t="s">
        <v>2265</v>
      </c>
      <c r="H174" s="37" t="n">
        <v>5</v>
      </c>
      <c r="I174" s="37" t="n">
        <v>2</v>
      </c>
      <c r="J174" s="37" t="n">
        <v>2</v>
      </c>
      <c r="K174" s="37" t="n">
        <v>1</v>
      </c>
      <c r="L174" s="37" t="n">
        <v>2</v>
      </c>
      <c r="M174" s="37" t="s">
        <v>187</v>
      </c>
      <c r="N174" s="37" t="s">
        <v>187</v>
      </c>
    </row>
    <row r="175" customFormat="false" ht="15" hidden="false" customHeight="false" outlineLevel="0" collapsed="false">
      <c r="A175" s="37" t="s">
        <v>2266</v>
      </c>
      <c r="B175" s="37" t="s">
        <v>1879</v>
      </c>
      <c r="C175" s="38" t="n">
        <v>46288</v>
      </c>
      <c r="D175" s="37" t="s">
        <v>63</v>
      </c>
      <c r="E175" s="37" t="s">
        <v>1981</v>
      </c>
      <c r="F175" s="37" t="s">
        <v>147</v>
      </c>
      <c r="G175" s="37" t="s">
        <v>2064</v>
      </c>
      <c r="H175" s="37" t="n">
        <v>3</v>
      </c>
      <c r="I175" s="37" t="n">
        <v>2</v>
      </c>
      <c r="J175" s="37" t="n">
        <v>2</v>
      </c>
      <c r="K175" s="37" t="n">
        <v>5</v>
      </c>
      <c r="L175" s="37" t="n">
        <v>2</v>
      </c>
      <c r="M175" s="37" t="s">
        <v>185</v>
      </c>
      <c r="N175" s="37" t="s">
        <v>186</v>
      </c>
    </row>
    <row r="176" customFormat="false" ht="15" hidden="false" customHeight="false" outlineLevel="0" collapsed="false">
      <c r="A176" s="37" t="s">
        <v>2267</v>
      </c>
      <c r="B176" s="37" t="s">
        <v>1888</v>
      </c>
      <c r="C176" s="38" t="n">
        <v>45161</v>
      </c>
      <c r="D176" s="37" t="s">
        <v>61</v>
      </c>
      <c r="E176" s="37" t="s">
        <v>2007</v>
      </c>
      <c r="F176" s="37" t="s">
        <v>147</v>
      </c>
      <c r="G176" s="37" t="s">
        <v>2070</v>
      </c>
      <c r="H176" s="37" t="n">
        <v>4</v>
      </c>
      <c r="I176" s="37" t="n">
        <v>5</v>
      </c>
      <c r="J176" s="37" t="n">
        <v>2</v>
      </c>
      <c r="K176" s="37" t="n">
        <v>3</v>
      </c>
      <c r="L176" s="37" t="n">
        <v>4</v>
      </c>
      <c r="M176" s="37" t="s">
        <v>186</v>
      </c>
      <c r="N176" s="37" t="s">
        <v>186</v>
      </c>
    </row>
    <row r="177" customFormat="false" ht="15" hidden="false" customHeight="false" outlineLevel="0" collapsed="false">
      <c r="A177" s="37" t="s">
        <v>2268</v>
      </c>
      <c r="B177" s="37" t="s">
        <v>540</v>
      </c>
      <c r="C177" s="38" t="n">
        <v>46280</v>
      </c>
      <c r="D177" s="37" t="s">
        <v>62</v>
      </c>
      <c r="E177" s="37" t="s">
        <v>1976</v>
      </c>
      <c r="F177" s="37" t="s">
        <v>144</v>
      </c>
      <c r="G177" s="37" t="s">
        <v>2041</v>
      </c>
      <c r="H177" s="37" t="n">
        <v>3</v>
      </c>
      <c r="I177" s="37" t="n">
        <v>3</v>
      </c>
      <c r="J177" s="37" t="n">
        <v>2</v>
      </c>
      <c r="K177" s="37" t="n">
        <v>3</v>
      </c>
      <c r="L177" s="37" t="n">
        <v>2</v>
      </c>
      <c r="M177" s="37" t="s">
        <v>185</v>
      </c>
      <c r="N177" s="37" t="s">
        <v>186</v>
      </c>
    </row>
    <row r="178" customFormat="false" ht="15" hidden="false" customHeight="false" outlineLevel="0" collapsed="false">
      <c r="A178" s="37" t="s">
        <v>2269</v>
      </c>
      <c r="B178" s="37" t="s">
        <v>619</v>
      </c>
      <c r="C178" s="38" t="n">
        <v>45851</v>
      </c>
      <c r="D178" s="37" t="s">
        <v>60</v>
      </c>
      <c r="E178" s="37" t="s">
        <v>1981</v>
      </c>
      <c r="F178" s="37" t="s">
        <v>143</v>
      </c>
      <c r="G178" s="37" t="s">
        <v>2270</v>
      </c>
      <c r="H178" s="37" t="n">
        <v>1</v>
      </c>
      <c r="I178" s="37" t="n">
        <v>2</v>
      </c>
      <c r="J178" s="37" t="n">
        <v>2</v>
      </c>
      <c r="K178" s="37" t="n">
        <v>2</v>
      </c>
      <c r="L178" s="37" t="n">
        <v>3</v>
      </c>
      <c r="M178" s="37" t="s">
        <v>186</v>
      </c>
      <c r="N178" s="37" t="s">
        <v>185</v>
      </c>
    </row>
    <row r="179" customFormat="false" ht="15" hidden="false" customHeight="false" outlineLevel="0" collapsed="false">
      <c r="A179" s="37" t="s">
        <v>2271</v>
      </c>
      <c r="B179" s="37" t="s">
        <v>1906</v>
      </c>
      <c r="C179" s="38" t="n">
        <v>46174</v>
      </c>
      <c r="D179" s="37" t="s">
        <v>65</v>
      </c>
      <c r="E179" s="37" t="s">
        <v>2007</v>
      </c>
      <c r="F179" s="37" t="s">
        <v>144</v>
      </c>
      <c r="G179" s="37" t="s">
        <v>2272</v>
      </c>
      <c r="H179" s="37" t="n">
        <v>4</v>
      </c>
      <c r="I179" s="37" t="n">
        <v>4</v>
      </c>
      <c r="J179" s="37" t="n">
        <v>4</v>
      </c>
      <c r="K179" s="37" t="n">
        <v>4</v>
      </c>
      <c r="L179" s="37" t="n">
        <v>4</v>
      </c>
      <c r="M179" s="37" t="s">
        <v>186</v>
      </c>
      <c r="N179" s="37" t="s">
        <v>186</v>
      </c>
    </row>
    <row r="180" customFormat="false" ht="15" hidden="false" customHeight="false" outlineLevel="0" collapsed="false">
      <c r="A180" s="37" t="s">
        <v>2273</v>
      </c>
      <c r="B180" s="37" t="s">
        <v>1908</v>
      </c>
      <c r="C180" s="38" t="n">
        <v>45514</v>
      </c>
      <c r="D180" s="37" t="s">
        <v>62</v>
      </c>
      <c r="E180" s="37" t="s">
        <v>1976</v>
      </c>
      <c r="F180" s="37" t="s">
        <v>151</v>
      </c>
      <c r="G180" s="37" t="s">
        <v>2274</v>
      </c>
      <c r="H180" s="37" t="n">
        <v>3</v>
      </c>
      <c r="I180" s="37" t="n">
        <v>1</v>
      </c>
      <c r="J180" s="37" t="n">
        <v>3</v>
      </c>
      <c r="K180" s="37" t="n">
        <v>4</v>
      </c>
      <c r="L180" s="37" t="n">
        <v>2</v>
      </c>
      <c r="M180" s="37" t="s">
        <v>185</v>
      </c>
      <c r="N180" s="37" t="s">
        <v>187</v>
      </c>
    </row>
    <row r="181" customFormat="false" ht="15" hidden="false" customHeight="false" outlineLevel="0" collapsed="false">
      <c r="A181" s="37" t="s">
        <v>2275</v>
      </c>
      <c r="B181" s="37" t="s">
        <v>915</v>
      </c>
      <c r="C181" s="38" t="n">
        <v>44432</v>
      </c>
      <c r="D181" s="37" t="s">
        <v>62</v>
      </c>
      <c r="E181" s="37" t="s">
        <v>2007</v>
      </c>
      <c r="F181" s="37" t="s">
        <v>151</v>
      </c>
      <c r="G181" s="37" t="s">
        <v>2276</v>
      </c>
      <c r="H181" s="37" t="n">
        <v>1</v>
      </c>
      <c r="I181" s="37" t="n">
        <v>4</v>
      </c>
      <c r="J181" s="37" t="n">
        <v>5</v>
      </c>
      <c r="K181" s="37" t="n">
        <v>3</v>
      </c>
      <c r="L181" s="37" t="n">
        <v>1</v>
      </c>
      <c r="M181" s="37" t="s">
        <v>185</v>
      </c>
      <c r="N181" s="37" t="s">
        <v>185</v>
      </c>
    </row>
    <row r="182" customFormat="false" ht="15" hidden="false" customHeight="false" outlineLevel="0" collapsed="false">
      <c r="A182" s="37" t="s">
        <v>2277</v>
      </c>
      <c r="B182" s="37" t="s">
        <v>1920</v>
      </c>
      <c r="C182" s="38" t="n">
        <v>45578</v>
      </c>
      <c r="D182" s="37" t="s">
        <v>60</v>
      </c>
      <c r="E182" s="37" t="s">
        <v>1981</v>
      </c>
      <c r="F182" s="37" t="s">
        <v>143</v>
      </c>
      <c r="G182" s="37" t="s">
        <v>2171</v>
      </c>
      <c r="H182" s="37" t="n">
        <v>3</v>
      </c>
      <c r="I182" s="37" t="n">
        <v>2</v>
      </c>
      <c r="J182" s="37" t="n">
        <v>4</v>
      </c>
      <c r="K182" s="37" t="n">
        <v>5</v>
      </c>
      <c r="L182" s="37" t="n">
        <v>3</v>
      </c>
      <c r="M182" s="37" t="s">
        <v>186</v>
      </c>
      <c r="N182" s="37" t="s">
        <v>187</v>
      </c>
    </row>
    <row r="183" customFormat="false" ht="15" hidden="false" customHeight="false" outlineLevel="0" collapsed="false">
      <c r="A183" s="37" t="s">
        <v>2278</v>
      </c>
      <c r="B183" s="37" t="s">
        <v>1927</v>
      </c>
      <c r="C183" s="38" t="n">
        <v>44720</v>
      </c>
      <c r="D183" s="37" t="s">
        <v>64</v>
      </c>
      <c r="E183" s="37" t="s">
        <v>1976</v>
      </c>
      <c r="F183" s="37" t="s">
        <v>155</v>
      </c>
      <c r="G183" s="37" t="s">
        <v>2279</v>
      </c>
      <c r="H183" s="37" t="n">
        <v>1</v>
      </c>
      <c r="I183" s="37" t="n">
        <v>5</v>
      </c>
      <c r="J183" s="37" t="n">
        <v>2</v>
      </c>
      <c r="K183" s="37" t="n">
        <v>5</v>
      </c>
      <c r="L183" s="37" t="n">
        <v>4</v>
      </c>
      <c r="M183" s="37" t="s">
        <v>186</v>
      </c>
      <c r="N183" s="37" t="s">
        <v>187</v>
      </c>
    </row>
    <row r="184" customFormat="false" ht="15" hidden="false" customHeight="false" outlineLevel="0" collapsed="false">
      <c r="A184" s="37" t="s">
        <v>2280</v>
      </c>
      <c r="B184" s="37" t="s">
        <v>1930</v>
      </c>
      <c r="C184" s="38" t="n">
        <v>46269</v>
      </c>
      <c r="D184" s="37" t="s">
        <v>61</v>
      </c>
      <c r="E184" s="37" t="s">
        <v>2007</v>
      </c>
      <c r="F184" s="37" t="s">
        <v>148</v>
      </c>
      <c r="G184" s="37" t="s">
        <v>1979</v>
      </c>
      <c r="H184" s="37" t="n">
        <v>3</v>
      </c>
      <c r="I184" s="37" t="n">
        <v>2</v>
      </c>
      <c r="J184" s="37" t="n">
        <v>2</v>
      </c>
      <c r="K184" s="37" t="n">
        <v>2</v>
      </c>
      <c r="L184" s="37" t="n">
        <v>2</v>
      </c>
      <c r="M184" s="37" t="s">
        <v>187</v>
      </c>
      <c r="N184" s="37" t="s">
        <v>186</v>
      </c>
    </row>
    <row r="185" customFormat="false" ht="15" hidden="false" customHeight="false" outlineLevel="0" collapsed="false">
      <c r="A185" s="37" t="s">
        <v>2281</v>
      </c>
      <c r="B185" s="37" t="s">
        <v>1934</v>
      </c>
      <c r="C185" s="38" t="n">
        <v>45724</v>
      </c>
      <c r="D185" s="37" t="s">
        <v>64</v>
      </c>
      <c r="E185" s="37" t="s">
        <v>2007</v>
      </c>
      <c r="F185" s="37" t="s">
        <v>147</v>
      </c>
      <c r="G185" s="37" t="s">
        <v>2222</v>
      </c>
      <c r="H185" s="37" t="n">
        <v>1</v>
      </c>
      <c r="I185" s="37" t="n">
        <v>4</v>
      </c>
      <c r="J185" s="37" t="n">
        <v>4</v>
      </c>
      <c r="K185" s="37" t="n">
        <v>3</v>
      </c>
      <c r="L185" s="37" t="n">
        <v>2</v>
      </c>
      <c r="M185" s="37" t="s">
        <v>187</v>
      </c>
      <c r="N185" s="37" t="s">
        <v>186</v>
      </c>
    </row>
    <row r="186" customFormat="false" ht="15" hidden="false" customHeight="false" outlineLevel="0" collapsed="false">
      <c r="A186" s="37" t="s">
        <v>2282</v>
      </c>
      <c r="B186" s="37" t="s">
        <v>1941</v>
      </c>
      <c r="C186" s="38" t="n">
        <v>46253</v>
      </c>
      <c r="D186" s="37" t="s">
        <v>66</v>
      </c>
      <c r="E186" s="37" t="s">
        <v>2007</v>
      </c>
      <c r="F186" s="37" t="s">
        <v>144</v>
      </c>
      <c r="G186" s="37" t="s">
        <v>2235</v>
      </c>
      <c r="H186" s="37" t="n">
        <v>5</v>
      </c>
      <c r="I186" s="37" t="n">
        <v>4</v>
      </c>
      <c r="J186" s="37" t="n">
        <v>3</v>
      </c>
      <c r="K186" s="37" t="n">
        <v>4</v>
      </c>
      <c r="L186" s="37" t="n">
        <v>4</v>
      </c>
      <c r="M186" s="37" t="s">
        <v>186</v>
      </c>
      <c r="N186" s="37" t="s">
        <v>185</v>
      </c>
    </row>
  </sheetData>
  <autoFilter ref="A1:N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3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36" t="s">
        <v>327</v>
      </c>
      <c r="B1" s="36" t="s">
        <v>2283</v>
      </c>
      <c r="C1" s="36" t="s">
        <v>2284</v>
      </c>
      <c r="D1" s="36" t="s">
        <v>2285</v>
      </c>
      <c r="E1" s="36" t="s">
        <v>2286</v>
      </c>
      <c r="F1" s="36" t="s">
        <v>2287</v>
      </c>
      <c r="G1" s="36" t="s">
        <v>2288</v>
      </c>
      <c r="H1" s="36" t="s">
        <v>334</v>
      </c>
      <c r="I1" s="36" t="s">
        <v>346</v>
      </c>
    </row>
    <row r="2" customFormat="false" ht="15" hidden="false" customHeight="false" outlineLevel="0" collapsed="false">
      <c r="A2" s="37" t="s">
        <v>349</v>
      </c>
      <c r="B2" s="37" t="n">
        <v>2021</v>
      </c>
      <c r="C2" s="37" t="n">
        <v>3</v>
      </c>
      <c r="D2" s="37" t="n">
        <v>81</v>
      </c>
      <c r="E2" s="37" t="s">
        <v>187</v>
      </c>
      <c r="F2" s="37" t="n">
        <v>7.2</v>
      </c>
      <c r="G2" s="37" t="n">
        <v>55</v>
      </c>
      <c r="H2" s="37" t="str">
        <f aca="false">IFERROR(VLOOKUP(A2,Employees!$A$2:$I$1501,9,FALSE()),"Unknown")</f>
        <v>Sales</v>
      </c>
      <c r="I2" s="37" t="str">
        <f aca="false">IFERROR(VLOOKUP(A2,Employees!$A$2:$U$1501,21,FALSE()),"Unknown")</f>
        <v>Active</v>
      </c>
    </row>
    <row r="3" customFormat="false" ht="15" hidden="false" customHeight="false" outlineLevel="0" collapsed="false">
      <c r="A3" s="37" t="s">
        <v>349</v>
      </c>
      <c r="B3" s="37" t="n">
        <v>2022</v>
      </c>
      <c r="C3" s="37" t="n">
        <v>3</v>
      </c>
      <c r="D3" s="37" t="n">
        <v>103</v>
      </c>
      <c r="E3" s="37" t="s">
        <v>187</v>
      </c>
      <c r="F3" s="37" t="n">
        <v>8.6</v>
      </c>
      <c r="G3" s="37" t="n">
        <v>40</v>
      </c>
      <c r="H3" s="37" t="str">
        <f aca="false">IFERROR(VLOOKUP(A3,Employees!$A$2:$I$1501,9,FALSE()),"Unknown")</f>
        <v>Sales</v>
      </c>
      <c r="I3" s="37" t="str">
        <f aca="false">IFERROR(VLOOKUP(A3,Employees!$A$2:$U$1501,21,FALSE()),"Unknown")</f>
        <v>Active</v>
      </c>
    </row>
    <row r="4" customFormat="false" ht="15" hidden="false" customHeight="false" outlineLevel="0" collapsed="false">
      <c r="A4" s="37" t="s">
        <v>349</v>
      </c>
      <c r="B4" s="37" t="n">
        <v>2023</v>
      </c>
      <c r="C4" s="37" t="n">
        <v>2</v>
      </c>
      <c r="D4" s="37" t="n">
        <v>57</v>
      </c>
      <c r="E4" s="37" t="s">
        <v>187</v>
      </c>
      <c r="F4" s="37" t="n">
        <v>5.8</v>
      </c>
      <c r="G4" s="37" t="n">
        <v>22</v>
      </c>
      <c r="H4" s="37" t="str">
        <f aca="false">IFERROR(VLOOKUP(A4,Employees!$A$2:$I$1501,9,FALSE()),"Unknown")</f>
        <v>Sales</v>
      </c>
      <c r="I4" s="37" t="str">
        <f aca="false">IFERROR(VLOOKUP(A4,Employees!$A$2:$U$1501,21,FALSE()),"Unknown")</f>
        <v>Active</v>
      </c>
    </row>
    <row r="5" customFormat="false" ht="15" hidden="false" customHeight="false" outlineLevel="0" collapsed="false">
      <c r="A5" s="37" t="s">
        <v>349</v>
      </c>
      <c r="B5" s="37" t="n">
        <v>2024</v>
      </c>
      <c r="C5" s="37" t="n">
        <v>4</v>
      </c>
      <c r="D5" s="37" t="n">
        <v>88</v>
      </c>
      <c r="E5" s="37" t="s">
        <v>187</v>
      </c>
      <c r="F5" s="37" t="n">
        <v>6.5</v>
      </c>
      <c r="G5" s="37" t="n">
        <v>28</v>
      </c>
      <c r="H5" s="37" t="str">
        <f aca="false">IFERROR(VLOOKUP(A5,Employees!$A$2:$I$1501,9,FALSE()),"Unknown")</f>
        <v>Sales</v>
      </c>
      <c r="I5" s="37" t="str">
        <f aca="false">IFERROR(VLOOKUP(A5,Employees!$A$2:$U$1501,21,FALSE()),"Unknown")</f>
        <v>Active</v>
      </c>
    </row>
    <row r="6" customFormat="false" ht="15" hidden="false" customHeight="false" outlineLevel="0" collapsed="false">
      <c r="A6" s="37" t="s">
        <v>349</v>
      </c>
      <c r="B6" s="37" t="n">
        <v>2025</v>
      </c>
      <c r="C6" s="37" t="n">
        <v>3</v>
      </c>
      <c r="D6" s="37" t="n">
        <v>79</v>
      </c>
      <c r="E6" s="37" t="s">
        <v>187</v>
      </c>
      <c r="F6" s="37" t="n">
        <v>10.5</v>
      </c>
      <c r="G6" s="37" t="n">
        <v>9</v>
      </c>
      <c r="H6" s="37" t="str">
        <f aca="false">IFERROR(VLOOKUP(A6,Employees!$A$2:$I$1501,9,FALSE()),"Unknown")</f>
        <v>Sales</v>
      </c>
      <c r="I6" s="37" t="str">
        <f aca="false">IFERROR(VLOOKUP(A6,Employees!$A$2:$U$1501,21,FALSE()),"Unknown")</f>
        <v>Active</v>
      </c>
    </row>
    <row r="7" customFormat="false" ht="15" hidden="false" customHeight="false" outlineLevel="0" collapsed="false">
      <c r="A7" s="37" t="s">
        <v>363</v>
      </c>
      <c r="B7" s="37" t="n">
        <v>2021</v>
      </c>
      <c r="C7" s="37" t="n">
        <v>3</v>
      </c>
      <c r="D7" s="37" t="n">
        <v>73</v>
      </c>
      <c r="E7" s="37" t="s">
        <v>187</v>
      </c>
      <c r="F7" s="37" t="n">
        <v>5</v>
      </c>
      <c r="G7" s="37" t="n">
        <v>39</v>
      </c>
      <c r="H7" s="37" t="str">
        <f aca="false">IFERROR(VLOOKUP(A7,Employees!$A$2:$I$1501,9,FALSE()),"Unknown")</f>
        <v>Engineering</v>
      </c>
      <c r="I7" s="37" t="str">
        <f aca="false">IFERROR(VLOOKUP(A7,Employees!$A$2:$U$1501,21,FALSE()),"Unknown")</f>
        <v>Active</v>
      </c>
    </row>
    <row r="8" customFormat="false" ht="15" hidden="false" customHeight="false" outlineLevel="0" collapsed="false">
      <c r="A8" s="37" t="s">
        <v>363</v>
      </c>
      <c r="B8" s="37" t="n">
        <v>2022</v>
      </c>
      <c r="C8" s="37" t="n">
        <v>3</v>
      </c>
      <c r="D8" s="37" t="n">
        <v>85</v>
      </c>
      <c r="E8" s="37" t="s">
        <v>187</v>
      </c>
      <c r="F8" s="37" t="n">
        <v>5.6</v>
      </c>
      <c r="G8" s="37" t="n">
        <v>18</v>
      </c>
      <c r="H8" s="37" t="str">
        <f aca="false">IFERROR(VLOOKUP(A8,Employees!$A$2:$I$1501,9,FALSE()),"Unknown")</f>
        <v>Engineering</v>
      </c>
      <c r="I8" s="37" t="str">
        <f aca="false">IFERROR(VLOOKUP(A8,Employees!$A$2:$U$1501,21,FALSE()),"Unknown")</f>
        <v>Active</v>
      </c>
    </row>
    <row r="9" customFormat="false" ht="15" hidden="false" customHeight="false" outlineLevel="0" collapsed="false">
      <c r="A9" s="37" t="s">
        <v>363</v>
      </c>
      <c r="B9" s="37" t="n">
        <v>2023</v>
      </c>
      <c r="C9" s="37" t="n">
        <v>4</v>
      </c>
      <c r="D9" s="37" t="n">
        <v>96</v>
      </c>
      <c r="E9" s="37" t="s">
        <v>187</v>
      </c>
      <c r="F9" s="37" t="n">
        <v>10</v>
      </c>
      <c r="G9" s="37" t="n">
        <v>6</v>
      </c>
      <c r="H9" s="37" t="str">
        <f aca="false">IFERROR(VLOOKUP(A9,Employees!$A$2:$I$1501,9,FALSE()),"Unknown")</f>
        <v>Engineering</v>
      </c>
      <c r="I9" s="37" t="str">
        <f aca="false">IFERROR(VLOOKUP(A9,Employees!$A$2:$U$1501,21,FALSE()),"Unknown")</f>
        <v>Active</v>
      </c>
    </row>
    <row r="10" customFormat="false" ht="15" hidden="false" customHeight="false" outlineLevel="0" collapsed="false">
      <c r="A10" s="37" t="s">
        <v>363</v>
      </c>
      <c r="B10" s="37" t="n">
        <v>2024</v>
      </c>
      <c r="C10" s="37" t="n">
        <v>2</v>
      </c>
      <c r="D10" s="37" t="n">
        <v>67</v>
      </c>
      <c r="E10" s="37" t="s">
        <v>187</v>
      </c>
      <c r="F10" s="37" t="n">
        <v>7.3</v>
      </c>
      <c r="G10" s="37" t="n">
        <v>7</v>
      </c>
      <c r="H10" s="37" t="str">
        <f aca="false">IFERROR(VLOOKUP(A10,Employees!$A$2:$I$1501,9,FALSE()),"Unknown")</f>
        <v>Engineering</v>
      </c>
      <c r="I10" s="37" t="str">
        <f aca="false">IFERROR(VLOOKUP(A10,Employees!$A$2:$U$1501,21,FALSE()),"Unknown")</f>
        <v>Active</v>
      </c>
    </row>
    <row r="11" customFormat="false" ht="15" hidden="false" customHeight="false" outlineLevel="0" collapsed="false">
      <c r="A11" s="37" t="s">
        <v>363</v>
      </c>
      <c r="B11" s="37" t="n">
        <v>2025</v>
      </c>
      <c r="C11" s="37" t="n">
        <v>3</v>
      </c>
      <c r="D11" s="37" t="n">
        <v>79</v>
      </c>
      <c r="E11" s="37" t="s">
        <v>187</v>
      </c>
      <c r="F11" s="37" t="n">
        <v>6.8</v>
      </c>
      <c r="G11" s="37" t="n">
        <v>45</v>
      </c>
      <c r="H11" s="37" t="str">
        <f aca="false">IFERROR(VLOOKUP(A11,Employees!$A$2:$I$1501,9,FALSE()),"Unknown")</f>
        <v>Engineering</v>
      </c>
      <c r="I11" s="37" t="str">
        <f aca="false">IFERROR(VLOOKUP(A11,Employees!$A$2:$U$1501,21,FALSE()),"Unknown")</f>
        <v>Active</v>
      </c>
    </row>
    <row r="12" customFormat="false" ht="15" hidden="false" customHeight="false" outlineLevel="0" collapsed="false">
      <c r="A12" s="37" t="s">
        <v>368</v>
      </c>
      <c r="B12" s="37" t="n">
        <v>2025</v>
      </c>
      <c r="C12" s="37" t="n">
        <v>2</v>
      </c>
      <c r="D12" s="37" t="n">
        <v>74</v>
      </c>
      <c r="E12" s="37" t="s">
        <v>187</v>
      </c>
      <c r="F12" s="37" t="n">
        <v>5.2</v>
      </c>
      <c r="G12" s="37" t="n">
        <v>30</v>
      </c>
      <c r="H12" s="37" t="str">
        <f aca="false">IFERROR(VLOOKUP(A12,Employees!$A$2:$I$1501,9,FALSE()),"Unknown")</f>
        <v>Customer Support</v>
      </c>
      <c r="I12" s="37" t="str">
        <f aca="false">IFERROR(VLOOKUP(A12,Employees!$A$2:$U$1501,21,FALSE()),"Unknown")</f>
        <v>Active</v>
      </c>
    </row>
    <row r="13" customFormat="false" ht="15" hidden="false" customHeight="false" outlineLevel="0" collapsed="false">
      <c r="A13" s="37" t="s">
        <v>373</v>
      </c>
      <c r="B13" s="37" t="n">
        <v>2023</v>
      </c>
      <c r="C13" s="37" t="n">
        <v>3</v>
      </c>
      <c r="D13" s="37" t="n">
        <v>87</v>
      </c>
      <c r="E13" s="37" t="s">
        <v>187</v>
      </c>
      <c r="F13" s="37" t="n">
        <v>6.5</v>
      </c>
      <c r="G13" s="37" t="n">
        <v>14</v>
      </c>
      <c r="H13" s="37" t="str">
        <f aca="false">IFERROR(VLOOKUP(A13,Employees!$A$2:$I$1501,9,FALSE()),"Unknown")</f>
        <v>Finance</v>
      </c>
      <c r="I13" s="37" t="str">
        <f aca="false">IFERROR(VLOOKUP(A13,Employees!$A$2:$U$1501,21,FALSE()),"Unknown")</f>
        <v>Active</v>
      </c>
    </row>
    <row r="14" customFormat="false" ht="15" hidden="false" customHeight="false" outlineLevel="0" collapsed="false">
      <c r="A14" s="37" t="s">
        <v>373</v>
      </c>
      <c r="B14" s="37" t="n">
        <v>2024</v>
      </c>
      <c r="C14" s="37" t="n">
        <v>3</v>
      </c>
      <c r="D14" s="37" t="n">
        <v>63</v>
      </c>
      <c r="E14" s="37" t="s">
        <v>187</v>
      </c>
      <c r="F14" s="37" t="n">
        <v>5.4</v>
      </c>
      <c r="G14" s="37" t="n">
        <v>15</v>
      </c>
      <c r="H14" s="37" t="str">
        <f aca="false">IFERROR(VLOOKUP(A14,Employees!$A$2:$I$1501,9,FALSE()),"Unknown")</f>
        <v>Finance</v>
      </c>
      <c r="I14" s="37" t="str">
        <f aca="false">IFERROR(VLOOKUP(A14,Employees!$A$2:$U$1501,21,FALSE()),"Unknown")</f>
        <v>Active</v>
      </c>
    </row>
    <row r="15" customFormat="false" ht="15" hidden="false" customHeight="false" outlineLevel="0" collapsed="false">
      <c r="A15" s="37" t="s">
        <v>373</v>
      </c>
      <c r="B15" s="37" t="n">
        <v>2025</v>
      </c>
      <c r="C15" s="37" t="n">
        <v>4</v>
      </c>
      <c r="D15" s="37" t="n">
        <v>120</v>
      </c>
      <c r="E15" s="37" t="s">
        <v>187</v>
      </c>
      <c r="F15" s="37" t="n">
        <v>9.3</v>
      </c>
      <c r="G15" s="37" t="n">
        <v>22</v>
      </c>
      <c r="H15" s="37" t="str">
        <f aca="false">IFERROR(VLOOKUP(A15,Employees!$A$2:$I$1501,9,FALSE()),"Unknown")</f>
        <v>Finance</v>
      </c>
      <c r="I15" s="37" t="str">
        <f aca="false">IFERROR(VLOOKUP(A15,Employees!$A$2:$U$1501,21,FALSE()),"Unknown")</f>
        <v>Active</v>
      </c>
    </row>
    <row r="16" customFormat="false" ht="15" hidden="false" customHeight="false" outlineLevel="0" collapsed="false">
      <c r="A16" s="37" t="s">
        <v>378</v>
      </c>
      <c r="B16" s="37" t="n">
        <v>2023</v>
      </c>
      <c r="C16" s="37" t="n">
        <v>3</v>
      </c>
      <c r="D16" s="37" t="n">
        <v>85</v>
      </c>
      <c r="E16" s="37" t="s">
        <v>187</v>
      </c>
      <c r="F16" s="37" t="n">
        <v>6.1</v>
      </c>
      <c r="G16" s="37" t="n">
        <v>21</v>
      </c>
      <c r="H16" s="37" t="str">
        <f aca="false">IFERROR(VLOOKUP(A16,Employees!$A$2:$I$1501,9,FALSE()),"Unknown")</f>
        <v>Data &amp; AI</v>
      </c>
      <c r="I16" s="37" t="str">
        <f aca="false">IFERROR(VLOOKUP(A16,Employees!$A$2:$U$1501,21,FALSE()),"Unknown")</f>
        <v>Exited</v>
      </c>
    </row>
    <row r="17" customFormat="false" ht="15" hidden="false" customHeight="false" outlineLevel="0" collapsed="false">
      <c r="A17" s="37" t="s">
        <v>378</v>
      </c>
      <c r="B17" s="37" t="n">
        <v>2024</v>
      </c>
      <c r="C17" s="37" t="n">
        <v>3</v>
      </c>
      <c r="D17" s="37" t="n">
        <v>85</v>
      </c>
      <c r="E17" s="37" t="s">
        <v>187</v>
      </c>
      <c r="F17" s="37" t="n">
        <v>5.7</v>
      </c>
      <c r="G17" s="37" t="n">
        <v>83</v>
      </c>
      <c r="H17" s="37" t="str">
        <f aca="false">IFERROR(VLOOKUP(A17,Employees!$A$2:$I$1501,9,FALSE()),"Unknown")</f>
        <v>Data &amp; AI</v>
      </c>
      <c r="I17" s="37" t="str">
        <f aca="false">IFERROR(VLOOKUP(A17,Employees!$A$2:$U$1501,21,FALSE()),"Unknown")</f>
        <v>Exited</v>
      </c>
    </row>
    <row r="18" customFormat="false" ht="15" hidden="false" customHeight="false" outlineLevel="0" collapsed="false">
      <c r="A18" s="37" t="s">
        <v>378</v>
      </c>
      <c r="B18" s="37" t="n">
        <v>2025</v>
      </c>
      <c r="C18" s="37" t="n">
        <v>3</v>
      </c>
      <c r="D18" s="37" t="n">
        <v>78</v>
      </c>
      <c r="E18" s="37" t="s">
        <v>187</v>
      </c>
      <c r="F18" s="37" t="n">
        <v>6.9</v>
      </c>
      <c r="G18" s="37" t="n">
        <v>23</v>
      </c>
      <c r="H18" s="37" t="str">
        <f aca="false">IFERROR(VLOOKUP(A18,Employees!$A$2:$I$1501,9,FALSE()),"Unknown")</f>
        <v>Data &amp; AI</v>
      </c>
      <c r="I18" s="37" t="str">
        <f aca="false">IFERROR(VLOOKUP(A18,Employees!$A$2:$U$1501,21,FALSE()),"Unknown")</f>
        <v>Exited</v>
      </c>
    </row>
    <row r="19" customFormat="false" ht="15" hidden="false" customHeight="false" outlineLevel="0" collapsed="false">
      <c r="A19" s="37" t="s">
        <v>378</v>
      </c>
      <c r="B19" s="37" t="n">
        <v>2026</v>
      </c>
      <c r="C19" s="37" t="n">
        <v>2</v>
      </c>
      <c r="D19" s="37" t="n">
        <v>68</v>
      </c>
      <c r="E19" s="37" t="s">
        <v>187</v>
      </c>
      <c r="F19" s="37" t="n">
        <v>3.5</v>
      </c>
      <c r="G19" s="37" t="n">
        <v>10</v>
      </c>
      <c r="H19" s="37" t="str">
        <f aca="false">IFERROR(VLOOKUP(A19,Employees!$A$2:$I$1501,9,FALSE()),"Unknown")</f>
        <v>Data &amp; AI</v>
      </c>
      <c r="I19" s="37" t="str">
        <f aca="false">IFERROR(VLOOKUP(A19,Employees!$A$2:$U$1501,21,FALSE()),"Unknown")</f>
        <v>Exited</v>
      </c>
    </row>
    <row r="20" customFormat="false" ht="15" hidden="false" customHeight="false" outlineLevel="0" collapsed="false">
      <c r="A20" s="37" t="s">
        <v>382</v>
      </c>
      <c r="B20" s="37" t="n">
        <v>2024</v>
      </c>
      <c r="C20" s="37" t="n">
        <v>4</v>
      </c>
      <c r="D20" s="37" t="n">
        <v>93</v>
      </c>
      <c r="E20" s="37" t="s">
        <v>185</v>
      </c>
      <c r="F20" s="37" t="n">
        <v>7.3</v>
      </c>
      <c r="G20" s="37" t="n">
        <v>16</v>
      </c>
      <c r="H20" s="37" t="str">
        <f aca="false">IFERROR(VLOOKUP(A20,Employees!$A$2:$I$1501,9,FALSE()),"Unknown")</f>
        <v>Engineering</v>
      </c>
      <c r="I20" s="37" t="str">
        <f aca="false">IFERROR(VLOOKUP(A20,Employees!$A$2:$U$1501,21,FALSE()),"Unknown")</f>
        <v>Exited</v>
      </c>
    </row>
    <row r="21" customFormat="false" ht="15" hidden="false" customHeight="false" outlineLevel="0" collapsed="false">
      <c r="A21" s="37" t="s">
        <v>385</v>
      </c>
      <c r="B21" s="37" t="n">
        <v>2024</v>
      </c>
      <c r="C21" s="37" t="n">
        <v>3</v>
      </c>
      <c r="D21" s="37" t="n">
        <v>97</v>
      </c>
      <c r="E21" s="37" t="s">
        <v>187</v>
      </c>
      <c r="F21" s="37" t="n">
        <v>5.7</v>
      </c>
      <c r="G21" s="37" t="n">
        <v>22</v>
      </c>
      <c r="H21" s="37" t="str">
        <f aca="false">IFERROR(VLOOKUP(A21,Employees!$A$2:$I$1501,9,FALSE()),"Unknown")</f>
        <v>Customer Support</v>
      </c>
      <c r="I21" s="37" t="str">
        <f aca="false">IFERROR(VLOOKUP(A21,Employees!$A$2:$U$1501,21,FALSE()),"Unknown")</f>
        <v>Active</v>
      </c>
    </row>
    <row r="22" customFormat="false" ht="15" hidden="false" customHeight="false" outlineLevel="0" collapsed="false">
      <c r="A22" s="37" t="s">
        <v>385</v>
      </c>
      <c r="B22" s="37" t="n">
        <v>2025</v>
      </c>
      <c r="C22" s="37" t="n">
        <v>2</v>
      </c>
      <c r="D22" s="37" t="n">
        <v>77</v>
      </c>
      <c r="E22" s="37" t="s">
        <v>187</v>
      </c>
      <c r="F22" s="37" t="n">
        <v>3.4</v>
      </c>
      <c r="G22" s="37" t="n">
        <v>12</v>
      </c>
      <c r="H22" s="37" t="str">
        <f aca="false">IFERROR(VLOOKUP(A22,Employees!$A$2:$I$1501,9,FALSE()),"Unknown")</f>
        <v>Customer Support</v>
      </c>
      <c r="I22" s="37" t="str">
        <f aca="false">IFERROR(VLOOKUP(A22,Employees!$A$2:$U$1501,21,FALSE()),"Unknown")</f>
        <v>Active</v>
      </c>
    </row>
    <row r="23" customFormat="false" ht="15" hidden="false" customHeight="false" outlineLevel="0" collapsed="false">
      <c r="A23" s="37" t="s">
        <v>390</v>
      </c>
      <c r="B23" s="37" t="n">
        <v>2024</v>
      </c>
      <c r="C23" s="37" t="n">
        <v>3</v>
      </c>
      <c r="D23" s="37" t="n">
        <v>94</v>
      </c>
      <c r="E23" s="37" t="s">
        <v>187</v>
      </c>
      <c r="F23" s="37" t="n">
        <v>7.7</v>
      </c>
      <c r="G23" s="37" t="n">
        <v>47</v>
      </c>
      <c r="H23" s="37" t="str">
        <f aca="false">IFERROR(VLOOKUP(A23,Employees!$A$2:$I$1501,9,FALSE()),"Unknown")</f>
        <v>Engineering</v>
      </c>
      <c r="I23" s="37" t="str">
        <f aca="false">IFERROR(VLOOKUP(A23,Employees!$A$2:$U$1501,21,FALSE()),"Unknown")</f>
        <v>Active</v>
      </c>
    </row>
    <row r="24" customFormat="false" ht="15" hidden="false" customHeight="false" outlineLevel="0" collapsed="false">
      <c r="A24" s="37" t="s">
        <v>390</v>
      </c>
      <c r="B24" s="37" t="n">
        <v>2025</v>
      </c>
      <c r="C24" s="37" t="n">
        <v>4</v>
      </c>
      <c r="D24" s="37" t="n">
        <v>80</v>
      </c>
      <c r="E24" s="37" t="s">
        <v>187</v>
      </c>
      <c r="F24" s="37" t="n">
        <v>11.3</v>
      </c>
      <c r="G24" s="37" t="n">
        <v>28</v>
      </c>
      <c r="H24" s="37" t="str">
        <f aca="false">IFERROR(VLOOKUP(A24,Employees!$A$2:$I$1501,9,FALSE()),"Unknown")</f>
        <v>Engineering</v>
      </c>
      <c r="I24" s="37" t="str">
        <f aca="false">IFERROR(VLOOKUP(A24,Employees!$A$2:$U$1501,21,FALSE()),"Unknown")</f>
        <v>Active</v>
      </c>
    </row>
    <row r="25" customFormat="false" ht="15" hidden="false" customHeight="false" outlineLevel="0" collapsed="false">
      <c r="A25" s="37" t="s">
        <v>395</v>
      </c>
      <c r="B25" s="37" t="n">
        <v>2021</v>
      </c>
      <c r="C25" s="37" t="n">
        <v>2</v>
      </c>
      <c r="D25" s="37" t="n">
        <v>74</v>
      </c>
      <c r="E25" s="37" t="s">
        <v>187</v>
      </c>
      <c r="F25" s="37" t="n">
        <v>3</v>
      </c>
      <c r="G25" s="37" t="n">
        <v>21</v>
      </c>
      <c r="H25" s="37" t="str">
        <f aca="false">IFERROR(VLOOKUP(A25,Employees!$A$2:$I$1501,9,FALSE()),"Unknown")</f>
        <v>Engineering</v>
      </c>
      <c r="I25" s="37" t="str">
        <f aca="false">IFERROR(VLOOKUP(A25,Employees!$A$2:$U$1501,21,FALSE()),"Unknown")</f>
        <v>Exited</v>
      </c>
    </row>
    <row r="26" customFormat="false" ht="15" hidden="false" customHeight="false" outlineLevel="0" collapsed="false">
      <c r="A26" s="37" t="s">
        <v>395</v>
      </c>
      <c r="B26" s="37" t="n">
        <v>2022</v>
      </c>
      <c r="C26" s="37" t="n">
        <v>2</v>
      </c>
      <c r="D26" s="37" t="n">
        <v>71</v>
      </c>
      <c r="E26" s="37" t="s">
        <v>187</v>
      </c>
      <c r="F26" s="37" t="n">
        <v>3.7</v>
      </c>
      <c r="G26" s="37" t="n">
        <v>26</v>
      </c>
      <c r="H26" s="37" t="str">
        <f aca="false">IFERROR(VLOOKUP(A26,Employees!$A$2:$I$1501,9,FALSE()),"Unknown")</f>
        <v>Engineering</v>
      </c>
      <c r="I26" s="37" t="str">
        <f aca="false">IFERROR(VLOOKUP(A26,Employees!$A$2:$U$1501,21,FALSE()),"Unknown")</f>
        <v>Exited</v>
      </c>
    </row>
    <row r="27" customFormat="false" ht="15" hidden="false" customHeight="false" outlineLevel="0" collapsed="false">
      <c r="A27" s="37" t="s">
        <v>395</v>
      </c>
      <c r="B27" s="37" t="n">
        <v>2023</v>
      </c>
      <c r="C27" s="37" t="n">
        <v>1</v>
      </c>
      <c r="D27" s="37" t="n">
        <v>49</v>
      </c>
      <c r="E27" s="37" t="s">
        <v>187</v>
      </c>
      <c r="F27" s="37" t="n">
        <v>1.3</v>
      </c>
      <c r="G27" s="37" t="n">
        <v>7</v>
      </c>
      <c r="H27" s="37" t="str">
        <f aca="false">IFERROR(VLOOKUP(A27,Employees!$A$2:$I$1501,9,FALSE()),"Unknown")</f>
        <v>Engineering</v>
      </c>
      <c r="I27" s="37" t="str">
        <f aca="false">IFERROR(VLOOKUP(A27,Employees!$A$2:$U$1501,21,FALSE()),"Unknown")</f>
        <v>Exited</v>
      </c>
    </row>
    <row r="28" customFormat="false" ht="15" hidden="false" customHeight="false" outlineLevel="0" collapsed="false">
      <c r="A28" s="37" t="s">
        <v>395</v>
      </c>
      <c r="B28" s="37" t="n">
        <v>2024</v>
      </c>
      <c r="C28" s="37" t="n">
        <v>2</v>
      </c>
      <c r="D28" s="37" t="n">
        <v>74</v>
      </c>
      <c r="E28" s="37" t="s">
        <v>187</v>
      </c>
      <c r="F28" s="37" t="n">
        <v>3.4</v>
      </c>
      <c r="G28" s="37" t="n">
        <v>41</v>
      </c>
      <c r="H28" s="37" t="str">
        <f aca="false">IFERROR(VLOOKUP(A28,Employees!$A$2:$I$1501,9,FALSE()),"Unknown")</f>
        <v>Engineering</v>
      </c>
      <c r="I28" s="37" t="str">
        <f aca="false">IFERROR(VLOOKUP(A28,Employees!$A$2:$U$1501,21,FALSE()),"Unknown")</f>
        <v>Exited</v>
      </c>
    </row>
    <row r="29" customFormat="false" ht="15" hidden="false" customHeight="false" outlineLevel="0" collapsed="false">
      <c r="A29" s="37" t="s">
        <v>398</v>
      </c>
      <c r="B29" s="37" t="n">
        <v>2023</v>
      </c>
      <c r="C29" s="37" t="n">
        <v>2</v>
      </c>
      <c r="D29" s="37" t="n">
        <v>81</v>
      </c>
      <c r="E29" s="37" t="s">
        <v>187</v>
      </c>
      <c r="F29" s="37" t="n">
        <v>3.7</v>
      </c>
      <c r="G29" s="37" t="n">
        <v>12</v>
      </c>
      <c r="H29" s="37" t="str">
        <f aca="false">IFERROR(VLOOKUP(A29,Employees!$A$2:$I$1501,9,FALSE()),"Unknown")</f>
        <v>Engineering</v>
      </c>
      <c r="I29" s="37" t="str">
        <f aca="false">IFERROR(VLOOKUP(A29,Employees!$A$2:$U$1501,21,FALSE()),"Unknown")</f>
        <v>Active</v>
      </c>
    </row>
    <row r="30" customFormat="false" ht="15" hidden="false" customHeight="false" outlineLevel="0" collapsed="false">
      <c r="A30" s="37" t="s">
        <v>398</v>
      </c>
      <c r="B30" s="37" t="n">
        <v>2024</v>
      </c>
      <c r="C30" s="37" t="n">
        <v>1</v>
      </c>
      <c r="D30" s="37" t="n">
        <v>65</v>
      </c>
      <c r="E30" s="37" t="s">
        <v>187</v>
      </c>
      <c r="F30" s="37" t="n">
        <v>2.5</v>
      </c>
      <c r="G30" s="37" t="n">
        <v>45</v>
      </c>
      <c r="H30" s="37" t="str">
        <f aca="false">IFERROR(VLOOKUP(A30,Employees!$A$2:$I$1501,9,FALSE()),"Unknown")</f>
        <v>Engineering</v>
      </c>
      <c r="I30" s="37" t="str">
        <f aca="false">IFERROR(VLOOKUP(A30,Employees!$A$2:$U$1501,21,FALSE()),"Unknown")</f>
        <v>Active</v>
      </c>
    </row>
    <row r="31" customFormat="false" ht="15" hidden="false" customHeight="false" outlineLevel="0" collapsed="false">
      <c r="A31" s="37" t="s">
        <v>398</v>
      </c>
      <c r="B31" s="37" t="n">
        <v>2025</v>
      </c>
      <c r="C31" s="37" t="n">
        <v>5</v>
      </c>
      <c r="D31" s="37" t="n">
        <v>107</v>
      </c>
      <c r="E31" s="37" t="s">
        <v>185</v>
      </c>
      <c r="F31" s="37" t="n">
        <v>8.8</v>
      </c>
      <c r="G31" s="37" t="n">
        <v>24</v>
      </c>
      <c r="H31" s="37" t="str">
        <f aca="false">IFERROR(VLOOKUP(A31,Employees!$A$2:$I$1501,9,FALSE()),"Unknown")</f>
        <v>Engineering</v>
      </c>
      <c r="I31" s="37" t="str">
        <f aca="false">IFERROR(VLOOKUP(A31,Employees!$A$2:$U$1501,21,FALSE()),"Unknown")</f>
        <v>Active</v>
      </c>
    </row>
    <row r="32" customFormat="false" ht="15" hidden="false" customHeight="false" outlineLevel="0" collapsed="false">
      <c r="A32" s="37" t="s">
        <v>401</v>
      </c>
      <c r="B32" s="37" t="n">
        <v>2021</v>
      </c>
      <c r="C32" s="37" t="n">
        <v>3</v>
      </c>
      <c r="D32" s="37" t="n">
        <v>79</v>
      </c>
      <c r="E32" s="37" t="s">
        <v>187</v>
      </c>
      <c r="F32" s="37" t="n">
        <v>4.8</v>
      </c>
      <c r="G32" s="37" t="n">
        <v>11</v>
      </c>
      <c r="H32" s="37" t="str">
        <f aca="false">IFERROR(VLOOKUP(A32,Employees!$A$2:$I$1501,9,FALSE()),"Unknown")</f>
        <v>Legal &amp; Compliance</v>
      </c>
      <c r="I32" s="37" t="str">
        <f aca="false">IFERROR(VLOOKUP(A32,Employees!$A$2:$U$1501,21,FALSE()),"Unknown")</f>
        <v>Active</v>
      </c>
    </row>
    <row r="33" customFormat="false" ht="15" hidden="false" customHeight="false" outlineLevel="0" collapsed="false">
      <c r="A33" s="37" t="s">
        <v>401</v>
      </c>
      <c r="B33" s="37" t="n">
        <v>2022</v>
      </c>
      <c r="C33" s="37" t="n">
        <v>1</v>
      </c>
      <c r="D33" s="37" t="n">
        <v>78</v>
      </c>
      <c r="E33" s="37" t="s">
        <v>187</v>
      </c>
      <c r="F33" s="37" t="n">
        <v>3.8</v>
      </c>
      <c r="G33" s="37" t="n">
        <v>17</v>
      </c>
      <c r="H33" s="37" t="str">
        <f aca="false">IFERROR(VLOOKUP(A33,Employees!$A$2:$I$1501,9,FALSE()),"Unknown")</f>
        <v>Legal &amp; Compliance</v>
      </c>
      <c r="I33" s="37" t="str">
        <f aca="false">IFERROR(VLOOKUP(A33,Employees!$A$2:$U$1501,21,FALSE()),"Unknown")</f>
        <v>Active</v>
      </c>
    </row>
    <row r="34" customFormat="false" ht="15" hidden="false" customHeight="false" outlineLevel="0" collapsed="false">
      <c r="A34" s="37" t="s">
        <v>401</v>
      </c>
      <c r="B34" s="37" t="n">
        <v>2023</v>
      </c>
      <c r="C34" s="37" t="n">
        <v>3</v>
      </c>
      <c r="D34" s="37" t="n">
        <v>79</v>
      </c>
      <c r="E34" s="37" t="s">
        <v>187</v>
      </c>
      <c r="F34" s="37" t="n">
        <v>4.3</v>
      </c>
      <c r="G34" s="37" t="n">
        <v>57</v>
      </c>
      <c r="H34" s="37" t="str">
        <f aca="false">IFERROR(VLOOKUP(A34,Employees!$A$2:$I$1501,9,FALSE()),"Unknown")</f>
        <v>Legal &amp; Compliance</v>
      </c>
      <c r="I34" s="37" t="str">
        <f aca="false">IFERROR(VLOOKUP(A34,Employees!$A$2:$U$1501,21,FALSE()),"Unknown")</f>
        <v>Active</v>
      </c>
    </row>
    <row r="35" customFormat="false" ht="15" hidden="false" customHeight="false" outlineLevel="0" collapsed="false">
      <c r="A35" s="37" t="s">
        <v>401</v>
      </c>
      <c r="B35" s="37" t="n">
        <v>2024</v>
      </c>
      <c r="C35" s="37" t="n">
        <v>1</v>
      </c>
      <c r="D35" s="37" t="n">
        <v>70</v>
      </c>
      <c r="E35" s="37" t="s">
        <v>187</v>
      </c>
      <c r="F35" s="37" t="n">
        <v>2.1</v>
      </c>
      <c r="G35" s="37" t="n">
        <v>47</v>
      </c>
      <c r="H35" s="37" t="str">
        <f aca="false">IFERROR(VLOOKUP(A35,Employees!$A$2:$I$1501,9,FALSE()),"Unknown")</f>
        <v>Legal &amp; Compliance</v>
      </c>
      <c r="I35" s="37" t="str">
        <f aca="false">IFERROR(VLOOKUP(A35,Employees!$A$2:$U$1501,21,FALSE()),"Unknown")</f>
        <v>Active</v>
      </c>
    </row>
    <row r="36" customFormat="false" ht="15" hidden="false" customHeight="false" outlineLevel="0" collapsed="false">
      <c r="A36" s="37" t="s">
        <v>401</v>
      </c>
      <c r="B36" s="37" t="n">
        <v>2025</v>
      </c>
      <c r="C36" s="37" t="n">
        <v>2</v>
      </c>
      <c r="D36" s="37" t="n">
        <v>79</v>
      </c>
      <c r="E36" s="37" t="s">
        <v>187</v>
      </c>
      <c r="F36" s="37" t="n">
        <v>4.7</v>
      </c>
      <c r="G36" s="37" t="n">
        <v>24</v>
      </c>
      <c r="H36" s="37" t="str">
        <f aca="false">IFERROR(VLOOKUP(A36,Employees!$A$2:$I$1501,9,FALSE()),"Unknown")</f>
        <v>Legal &amp; Compliance</v>
      </c>
      <c r="I36" s="37" t="str">
        <f aca="false">IFERROR(VLOOKUP(A36,Employees!$A$2:$U$1501,21,FALSE()),"Unknown")</f>
        <v>Active</v>
      </c>
    </row>
    <row r="37" customFormat="false" ht="15" hidden="false" customHeight="false" outlineLevel="0" collapsed="false">
      <c r="A37" s="37" t="s">
        <v>405</v>
      </c>
      <c r="B37" s="37" t="n">
        <v>2021</v>
      </c>
      <c r="C37" s="37" t="n">
        <v>3</v>
      </c>
      <c r="D37" s="37" t="n">
        <v>79</v>
      </c>
      <c r="E37" s="37" t="s">
        <v>187</v>
      </c>
      <c r="F37" s="37" t="n">
        <v>7.8</v>
      </c>
      <c r="G37" s="37" t="n">
        <v>16</v>
      </c>
      <c r="H37" s="37" t="str">
        <f aca="false">IFERROR(VLOOKUP(A37,Employees!$A$2:$I$1501,9,FALSE()),"Unknown")</f>
        <v>Engineering</v>
      </c>
      <c r="I37" s="37" t="str">
        <f aca="false">IFERROR(VLOOKUP(A37,Employees!$A$2:$U$1501,21,FALSE()),"Unknown")</f>
        <v>Active</v>
      </c>
    </row>
    <row r="38" customFormat="false" ht="15" hidden="false" customHeight="false" outlineLevel="0" collapsed="false">
      <c r="A38" s="37" t="s">
        <v>405</v>
      </c>
      <c r="B38" s="37" t="n">
        <v>2022</v>
      </c>
      <c r="C38" s="37" t="n">
        <v>3</v>
      </c>
      <c r="D38" s="37" t="n">
        <v>97</v>
      </c>
      <c r="E38" s="37" t="s">
        <v>187</v>
      </c>
      <c r="F38" s="37" t="n">
        <v>5.6</v>
      </c>
      <c r="G38" s="37" t="n">
        <v>13</v>
      </c>
      <c r="H38" s="37" t="str">
        <f aca="false">IFERROR(VLOOKUP(A38,Employees!$A$2:$I$1501,9,FALSE()),"Unknown")</f>
        <v>Engineering</v>
      </c>
      <c r="I38" s="37" t="str">
        <f aca="false">IFERROR(VLOOKUP(A38,Employees!$A$2:$U$1501,21,FALSE()),"Unknown")</f>
        <v>Active</v>
      </c>
    </row>
    <row r="39" customFormat="false" ht="15" hidden="false" customHeight="false" outlineLevel="0" collapsed="false">
      <c r="A39" s="37" t="s">
        <v>405</v>
      </c>
      <c r="B39" s="37" t="n">
        <v>2023</v>
      </c>
      <c r="C39" s="37" t="n">
        <v>3</v>
      </c>
      <c r="D39" s="37" t="n">
        <v>84</v>
      </c>
      <c r="E39" s="37" t="s">
        <v>187</v>
      </c>
      <c r="F39" s="37" t="n">
        <v>7.8</v>
      </c>
      <c r="G39" s="37" t="n">
        <v>24</v>
      </c>
      <c r="H39" s="37" t="str">
        <f aca="false">IFERROR(VLOOKUP(A39,Employees!$A$2:$I$1501,9,FALSE()),"Unknown")</f>
        <v>Engineering</v>
      </c>
      <c r="I39" s="37" t="str">
        <f aca="false">IFERROR(VLOOKUP(A39,Employees!$A$2:$U$1501,21,FALSE()),"Unknown")</f>
        <v>Active</v>
      </c>
    </row>
    <row r="40" customFormat="false" ht="15" hidden="false" customHeight="false" outlineLevel="0" collapsed="false">
      <c r="A40" s="37" t="s">
        <v>405</v>
      </c>
      <c r="B40" s="37" t="n">
        <v>2024</v>
      </c>
      <c r="C40" s="37" t="n">
        <v>3</v>
      </c>
      <c r="D40" s="37" t="n">
        <v>75</v>
      </c>
      <c r="E40" s="37" t="s">
        <v>187</v>
      </c>
      <c r="F40" s="37" t="n">
        <v>5.8</v>
      </c>
      <c r="G40" s="37" t="n">
        <v>28</v>
      </c>
      <c r="H40" s="37" t="str">
        <f aca="false">IFERROR(VLOOKUP(A40,Employees!$A$2:$I$1501,9,FALSE()),"Unknown")</f>
        <v>Engineering</v>
      </c>
      <c r="I40" s="37" t="str">
        <f aca="false">IFERROR(VLOOKUP(A40,Employees!$A$2:$U$1501,21,FALSE()),"Unknown")</f>
        <v>Active</v>
      </c>
    </row>
    <row r="41" customFormat="false" ht="15" hidden="false" customHeight="false" outlineLevel="0" collapsed="false">
      <c r="A41" s="37" t="s">
        <v>405</v>
      </c>
      <c r="B41" s="37" t="n">
        <v>2025</v>
      </c>
      <c r="C41" s="37" t="n">
        <v>3</v>
      </c>
      <c r="D41" s="37" t="n">
        <v>75</v>
      </c>
      <c r="E41" s="37" t="s">
        <v>187</v>
      </c>
      <c r="F41" s="37" t="n">
        <v>8.3</v>
      </c>
      <c r="G41" s="37" t="n">
        <v>57</v>
      </c>
      <c r="H41" s="37" t="str">
        <f aca="false">IFERROR(VLOOKUP(A41,Employees!$A$2:$I$1501,9,FALSE()),"Unknown")</f>
        <v>Engineering</v>
      </c>
      <c r="I41" s="37" t="str">
        <f aca="false">IFERROR(VLOOKUP(A41,Employees!$A$2:$U$1501,21,FALSE()),"Unknown")</f>
        <v>Active</v>
      </c>
    </row>
    <row r="42" customFormat="false" ht="15" hidden="false" customHeight="false" outlineLevel="0" collapsed="false">
      <c r="A42" s="37" t="s">
        <v>409</v>
      </c>
      <c r="B42" s="37" t="n">
        <v>2021</v>
      </c>
      <c r="C42" s="37" t="n">
        <v>4</v>
      </c>
      <c r="D42" s="37" t="n">
        <v>100</v>
      </c>
      <c r="E42" s="37" t="s">
        <v>185</v>
      </c>
      <c r="F42" s="37" t="n">
        <v>9.5</v>
      </c>
      <c r="G42" s="37" t="n">
        <v>23</v>
      </c>
      <c r="H42" s="37" t="str">
        <f aca="false">IFERROR(VLOOKUP(A42,Employees!$A$2:$I$1501,9,FALSE()),"Unknown")</f>
        <v>Engineering</v>
      </c>
      <c r="I42" s="37" t="str">
        <f aca="false">IFERROR(VLOOKUP(A42,Employees!$A$2:$U$1501,21,FALSE()),"Unknown")</f>
        <v>Active</v>
      </c>
    </row>
    <row r="43" customFormat="false" ht="15" hidden="false" customHeight="false" outlineLevel="0" collapsed="false">
      <c r="A43" s="37" t="s">
        <v>409</v>
      </c>
      <c r="B43" s="37" t="n">
        <v>2022</v>
      </c>
      <c r="C43" s="37" t="n">
        <v>2</v>
      </c>
      <c r="D43" s="37" t="n">
        <v>80</v>
      </c>
      <c r="E43" s="37" t="s">
        <v>187</v>
      </c>
      <c r="F43" s="37" t="n">
        <v>6.4</v>
      </c>
      <c r="G43" s="37" t="n">
        <v>33</v>
      </c>
      <c r="H43" s="37" t="str">
        <f aca="false">IFERROR(VLOOKUP(A43,Employees!$A$2:$I$1501,9,FALSE()),"Unknown")</f>
        <v>Engineering</v>
      </c>
      <c r="I43" s="37" t="str">
        <f aca="false">IFERROR(VLOOKUP(A43,Employees!$A$2:$U$1501,21,FALSE()),"Unknown")</f>
        <v>Active</v>
      </c>
    </row>
    <row r="44" customFormat="false" ht="15" hidden="false" customHeight="false" outlineLevel="0" collapsed="false">
      <c r="A44" s="37" t="s">
        <v>409</v>
      </c>
      <c r="B44" s="37" t="n">
        <v>2023</v>
      </c>
      <c r="C44" s="37" t="n">
        <v>3</v>
      </c>
      <c r="D44" s="37" t="n">
        <v>91</v>
      </c>
      <c r="E44" s="37" t="s">
        <v>187</v>
      </c>
      <c r="F44" s="37" t="n">
        <v>7.7</v>
      </c>
      <c r="G44" s="37" t="n">
        <v>32</v>
      </c>
      <c r="H44" s="37" t="str">
        <f aca="false">IFERROR(VLOOKUP(A44,Employees!$A$2:$I$1501,9,FALSE()),"Unknown")</f>
        <v>Engineering</v>
      </c>
      <c r="I44" s="37" t="str">
        <f aca="false">IFERROR(VLOOKUP(A44,Employees!$A$2:$U$1501,21,FALSE()),"Unknown")</f>
        <v>Active</v>
      </c>
    </row>
    <row r="45" customFormat="false" ht="15" hidden="false" customHeight="false" outlineLevel="0" collapsed="false">
      <c r="A45" s="37" t="s">
        <v>409</v>
      </c>
      <c r="B45" s="37" t="n">
        <v>2024</v>
      </c>
      <c r="C45" s="37" t="n">
        <v>2</v>
      </c>
      <c r="D45" s="37" t="n">
        <v>69</v>
      </c>
      <c r="E45" s="37" t="s">
        <v>187</v>
      </c>
      <c r="F45" s="37" t="n">
        <v>5.1</v>
      </c>
      <c r="G45" s="37" t="n">
        <v>34</v>
      </c>
      <c r="H45" s="37" t="str">
        <f aca="false">IFERROR(VLOOKUP(A45,Employees!$A$2:$I$1501,9,FALSE()),"Unknown")</f>
        <v>Engineering</v>
      </c>
      <c r="I45" s="37" t="str">
        <f aca="false">IFERROR(VLOOKUP(A45,Employees!$A$2:$U$1501,21,FALSE()),"Unknown")</f>
        <v>Active</v>
      </c>
    </row>
    <row r="46" customFormat="false" ht="15" hidden="false" customHeight="false" outlineLevel="0" collapsed="false">
      <c r="A46" s="37" t="s">
        <v>409</v>
      </c>
      <c r="B46" s="37" t="n">
        <v>2025</v>
      </c>
      <c r="C46" s="37" t="n">
        <v>2</v>
      </c>
      <c r="D46" s="37" t="n">
        <v>74</v>
      </c>
      <c r="E46" s="37" t="s">
        <v>187</v>
      </c>
      <c r="F46" s="37" t="n">
        <v>2.6</v>
      </c>
      <c r="G46" s="37" t="n">
        <v>7</v>
      </c>
      <c r="H46" s="37" t="str">
        <f aca="false">IFERROR(VLOOKUP(A46,Employees!$A$2:$I$1501,9,FALSE()),"Unknown")</f>
        <v>Engineering</v>
      </c>
      <c r="I46" s="37" t="str">
        <f aca="false">IFERROR(VLOOKUP(A46,Employees!$A$2:$U$1501,21,FALSE()),"Unknown")</f>
        <v>Active</v>
      </c>
    </row>
    <row r="47" customFormat="false" ht="15" hidden="false" customHeight="false" outlineLevel="0" collapsed="false">
      <c r="A47" s="37" t="s">
        <v>411</v>
      </c>
      <c r="B47" s="37" t="n">
        <v>2024</v>
      </c>
      <c r="C47" s="37" t="n">
        <v>4</v>
      </c>
      <c r="D47" s="37" t="n">
        <v>92</v>
      </c>
      <c r="E47" s="37" t="s">
        <v>187</v>
      </c>
      <c r="F47" s="37" t="n">
        <v>8.6</v>
      </c>
      <c r="G47" s="37" t="n">
        <v>21</v>
      </c>
      <c r="H47" s="37" t="str">
        <f aca="false">IFERROR(VLOOKUP(A47,Employees!$A$2:$I$1501,9,FALSE()),"Unknown")</f>
        <v>Data &amp; AI</v>
      </c>
      <c r="I47" s="37" t="str">
        <f aca="false">IFERROR(VLOOKUP(A47,Employees!$A$2:$U$1501,21,FALSE()),"Unknown")</f>
        <v>Active</v>
      </c>
    </row>
    <row r="48" customFormat="false" ht="15" hidden="false" customHeight="false" outlineLevel="0" collapsed="false">
      <c r="A48" s="37" t="s">
        <v>411</v>
      </c>
      <c r="B48" s="37" t="n">
        <v>2025</v>
      </c>
      <c r="C48" s="37" t="n">
        <v>2</v>
      </c>
      <c r="D48" s="37" t="n">
        <v>64</v>
      </c>
      <c r="E48" s="37" t="s">
        <v>187</v>
      </c>
      <c r="F48" s="37" t="n">
        <v>2.1</v>
      </c>
      <c r="G48" s="37" t="n">
        <v>9</v>
      </c>
      <c r="H48" s="37" t="str">
        <f aca="false">IFERROR(VLOOKUP(A48,Employees!$A$2:$I$1501,9,FALSE()),"Unknown")</f>
        <v>Data &amp; AI</v>
      </c>
      <c r="I48" s="37" t="str">
        <f aca="false">IFERROR(VLOOKUP(A48,Employees!$A$2:$U$1501,21,FALSE()),"Unknown")</f>
        <v>Active</v>
      </c>
    </row>
    <row r="49" customFormat="false" ht="15" hidden="false" customHeight="false" outlineLevel="0" collapsed="false">
      <c r="A49" s="37" t="s">
        <v>418</v>
      </c>
      <c r="B49" s="37" t="n">
        <v>2021</v>
      </c>
      <c r="C49" s="37" t="n">
        <v>2</v>
      </c>
      <c r="D49" s="37" t="n">
        <v>71</v>
      </c>
      <c r="E49" s="37" t="s">
        <v>187</v>
      </c>
      <c r="F49" s="37" t="n">
        <v>5</v>
      </c>
      <c r="G49" s="37" t="n">
        <v>6</v>
      </c>
      <c r="H49" s="37" t="str">
        <f aca="false">IFERROR(VLOOKUP(A49,Employees!$A$2:$I$1501,9,FALSE()),"Unknown")</f>
        <v>Sales</v>
      </c>
      <c r="I49" s="37" t="str">
        <f aca="false">IFERROR(VLOOKUP(A49,Employees!$A$2:$U$1501,21,FALSE()),"Unknown")</f>
        <v>Exited</v>
      </c>
    </row>
    <row r="50" customFormat="false" ht="15" hidden="false" customHeight="false" outlineLevel="0" collapsed="false">
      <c r="A50" s="37" t="s">
        <v>381</v>
      </c>
      <c r="B50" s="37" t="n">
        <v>2021</v>
      </c>
      <c r="C50" s="37" t="n">
        <v>4</v>
      </c>
      <c r="D50" s="37" t="n">
        <v>101</v>
      </c>
      <c r="E50" s="37" t="s">
        <v>187</v>
      </c>
      <c r="F50" s="37" t="n">
        <v>8.7</v>
      </c>
      <c r="G50" s="37" t="n">
        <v>14</v>
      </c>
      <c r="H50" s="37" t="str">
        <f aca="false">IFERROR(VLOOKUP(A50,Employees!$A$2:$I$1501,9,FALSE()),"Unknown")</f>
        <v>Data &amp; AI</v>
      </c>
      <c r="I50" s="37" t="str">
        <f aca="false">IFERROR(VLOOKUP(A50,Employees!$A$2:$U$1501,21,FALSE()),"Unknown")</f>
        <v>Active</v>
      </c>
    </row>
    <row r="51" customFormat="false" ht="15" hidden="false" customHeight="false" outlineLevel="0" collapsed="false">
      <c r="A51" s="37" t="s">
        <v>381</v>
      </c>
      <c r="B51" s="37" t="n">
        <v>2022</v>
      </c>
      <c r="C51" s="37" t="n">
        <v>4</v>
      </c>
      <c r="D51" s="37" t="n">
        <v>94</v>
      </c>
      <c r="E51" s="37" t="s">
        <v>187</v>
      </c>
      <c r="F51" s="37" t="n">
        <v>9.6</v>
      </c>
      <c r="G51" s="37" t="n">
        <v>21</v>
      </c>
      <c r="H51" s="37" t="str">
        <f aca="false">IFERROR(VLOOKUP(A51,Employees!$A$2:$I$1501,9,FALSE()),"Unknown")</f>
        <v>Data &amp; AI</v>
      </c>
      <c r="I51" s="37" t="str">
        <f aca="false">IFERROR(VLOOKUP(A51,Employees!$A$2:$U$1501,21,FALSE()),"Unknown")</f>
        <v>Active</v>
      </c>
    </row>
    <row r="52" customFormat="false" ht="15" hidden="false" customHeight="false" outlineLevel="0" collapsed="false">
      <c r="A52" s="37" t="s">
        <v>381</v>
      </c>
      <c r="B52" s="37" t="n">
        <v>2023</v>
      </c>
      <c r="C52" s="37" t="n">
        <v>3</v>
      </c>
      <c r="D52" s="37" t="n">
        <v>79</v>
      </c>
      <c r="E52" s="37" t="s">
        <v>187</v>
      </c>
      <c r="F52" s="37" t="n">
        <v>8.1</v>
      </c>
      <c r="G52" s="37" t="n">
        <v>4</v>
      </c>
      <c r="H52" s="37" t="str">
        <f aca="false">IFERROR(VLOOKUP(A52,Employees!$A$2:$I$1501,9,FALSE()),"Unknown")</f>
        <v>Data &amp; AI</v>
      </c>
      <c r="I52" s="37" t="str">
        <f aca="false">IFERROR(VLOOKUP(A52,Employees!$A$2:$U$1501,21,FALSE()),"Unknown")</f>
        <v>Active</v>
      </c>
    </row>
    <row r="53" customFormat="false" ht="15" hidden="false" customHeight="false" outlineLevel="0" collapsed="false">
      <c r="A53" s="37" t="s">
        <v>381</v>
      </c>
      <c r="B53" s="37" t="n">
        <v>2024</v>
      </c>
      <c r="C53" s="37" t="n">
        <v>2</v>
      </c>
      <c r="D53" s="37" t="n">
        <v>56</v>
      </c>
      <c r="E53" s="37" t="s">
        <v>187</v>
      </c>
      <c r="F53" s="37" t="n">
        <v>2.9</v>
      </c>
      <c r="G53" s="37" t="n">
        <v>20</v>
      </c>
      <c r="H53" s="37" t="str">
        <f aca="false">IFERROR(VLOOKUP(A53,Employees!$A$2:$I$1501,9,FALSE()),"Unknown")</f>
        <v>Data &amp; AI</v>
      </c>
      <c r="I53" s="37" t="str">
        <f aca="false">IFERROR(VLOOKUP(A53,Employees!$A$2:$U$1501,21,FALSE()),"Unknown")</f>
        <v>Active</v>
      </c>
    </row>
    <row r="54" customFormat="false" ht="15" hidden="false" customHeight="false" outlineLevel="0" collapsed="false">
      <c r="A54" s="37" t="s">
        <v>381</v>
      </c>
      <c r="B54" s="37" t="n">
        <v>2025</v>
      </c>
      <c r="C54" s="37" t="n">
        <v>3</v>
      </c>
      <c r="D54" s="37" t="n">
        <v>92</v>
      </c>
      <c r="E54" s="37" t="s">
        <v>187</v>
      </c>
      <c r="F54" s="37" t="n">
        <v>4.3</v>
      </c>
      <c r="G54" s="37" t="n">
        <v>26</v>
      </c>
      <c r="H54" s="37" t="str">
        <f aca="false">IFERROR(VLOOKUP(A54,Employees!$A$2:$I$1501,9,FALSE()),"Unknown")</f>
        <v>Data &amp; AI</v>
      </c>
      <c r="I54" s="37" t="str">
        <f aca="false">IFERROR(VLOOKUP(A54,Employees!$A$2:$U$1501,21,FALSE()),"Unknown")</f>
        <v>Active</v>
      </c>
    </row>
    <row r="55" customFormat="false" ht="15" hidden="false" customHeight="false" outlineLevel="0" collapsed="false">
      <c r="A55" s="37" t="s">
        <v>425</v>
      </c>
      <c r="B55" s="37" t="n">
        <v>2021</v>
      </c>
      <c r="C55" s="37" t="n">
        <v>3</v>
      </c>
      <c r="D55" s="37" t="n">
        <v>89</v>
      </c>
      <c r="E55" s="37" t="s">
        <v>187</v>
      </c>
      <c r="F55" s="37" t="n">
        <v>3.7</v>
      </c>
      <c r="G55" s="37" t="n">
        <v>10</v>
      </c>
      <c r="H55" s="37" t="str">
        <f aca="false">IFERROR(VLOOKUP(A55,Employees!$A$2:$I$1501,9,FALSE()),"Unknown")</f>
        <v>Data &amp; AI</v>
      </c>
      <c r="I55" s="37" t="str">
        <f aca="false">IFERROR(VLOOKUP(A55,Employees!$A$2:$U$1501,21,FALSE()),"Unknown")</f>
        <v>Active</v>
      </c>
    </row>
    <row r="56" customFormat="false" ht="15" hidden="false" customHeight="false" outlineLevel="0" collapsed="false">
      <c r="A56" s="37" t="s">
        <v>425</v>
      </c>
      <c r="B56" s="37" t="n">
        <v>2022</v>
      </c>
      <c r="C56" s="37" t="n">
        <v>3</v>
      </c>
      <c r="D56" s="37" t="n">
        <v>106</v>
      </c>
      <c r="E56" s="37" t="s">
        <v>187</v>
      </c>
      <c r="F56" s="37" t="n">
        <v>4.7</v>
      </c>
      <c r="G56" s="37" t="n">
        <v>48</v>
      </c>
      <c r="H56" s="37" t="str">
        <f aca="false">IFERROR(VLOOKUP(A56,Employees!$A$2:$I$1501,9,FALSE()),"Unknown")</f>
        <v>Data &amp; AI</v>
      </c>
      <c r="I56" s="37" t="str">
        <f aca="false">IFERROR(VLOOKUP(A56,Employees!$A$2:$U$1501,21,FALSE()),"Unknown")</f>
        <v>Active</v>
      </c>
    </row>
    <row r="57" customFormat="false" ht="15" hidden="false" customHeight="false" outlineLevel="0" collapsed="false">
      <c r="A57" s="37" t="s">
        <v>425</v>
      </c>
      <c r="B57" s="37" t="n">
        <v>2023</v>
      </c>
      <c r="C57" s="37" t="n">
        <v>4</v>
      </c>
      <c r="D57" s="37" t="n">
        <v>89</v>
      </c>
      <c r="E57" s="37" t="s">
        <v>185</v>
      </c>
      <c r="F57" s="37" t="n">
        <v>9.7</v>
      </c>
      <c r="G57" s="37" t="n">
        <v>14</v>
      </c>
      <c r="H57" s="37" t="str">
        <f aca="false">IFERROR(VLOOKUP(A57,Employees!$A$2:$I$1501,9,FALSE()),"Unknown")</f>
        <v>Data &amp; AI</v>
      </c>
      <c r="I57" s="37" t="str">
        <f aca="false">IFERROR(VLOOKUP(A57,Employees!$A$2:$U$1501,21,FALSE()),"Unknown")</f>
        <v>Active</v>
      </c>
    </row>
    <row r="58" customFormat="false" ht="15" hidden="false" customHeight="false" outlineLevel="0" collapsed="false">
      <c r="A58" s="37" t="s">
        <v>425</v>
      </c>
      <c r="B58" s="37" t="n">
        <v>2024</v>
      </c>
      <c r="C58" s="37" t="n">
        <v>3</v>
      </c>
      <c r="D58" s="37" t="n">
        <v>85</v>
      </c>
      <c r="E58" s="37" t="s">
        <v>187</v>
      </c>
      <c r="F58" s="37" t="n">
        <v>2.6</v>
      </c>
      <c r="G58" s="37" t="n">
        <v>17</v>
      </c>
      <c r="H58" s="37" t="str">
        <f aca="false">IFERROR(VLOOKUP(A58,Employees!$A$2:$I$1501,9,FALSE()),"Unknown")</f>
        <v>Data &amp; AI</v>
      </c>
      <c r="I58" s="37" t="str">
        <f aca="false">IFERROR(VLOOKUP(A58,Employees!$A$2:$U$1501,21,FALSE()),"Unknown")</f>
        <v>Active</v>
      </c>
    </row>
    <row r="59" customFormat="false" ht="15" hidden="false" customHeight="false" outlineLevel="0" collapsed="false">
      <c r="A59" s="37" t="s">
        <v>425</v>
      </c>
      <c r="B59" s="37" t="n">
        <v>2025</v>
      </c>
      <c r="C59" s="37" t="n">
        <v>3</v>
      </c>
      <c r="D59" s="37" t="n">
        <v>92</v>
      </c>
      <c r="E59" s="37" t="s">
        <v>187</v>
      </c>
      <c r="F59" s="37" t="n">
        <v>6.7</v>
      </c>
      <c r="G59" s="37" t="n">
        <v>51</v>
      </c>
      <c r="H59" s="37" t="str">
        <f aca="false">IFERROR(VLOOKUP(A59,Employees!$A$2:$I$1501,9,FALSE()),"Unknown")</f>
        <v>Data &amp; AI</v>
      </c>
      <c r="I59" s="37" t="str">
        <f aca="false">IFERROR(VLOOKUP(A59,Employees!$A$2:$U$1501,21,FALSE()),"Unknown")</f>
        <v>Active</v>
      </c>
    </row>
    <row r="60" customFormat="false" ht="15" hidden="false" customHeight="false" outlineLevel="0" collapsed="false">
      <c r="A60" s="37" t="s">
        <v>428</v>
      </c>
      <c r="B60" s="37" t="n">
        <v>2021</v>
      </c>
      <c r="C60" s="37" t="n">
        <v>2</v>
      </c>
      <c r="D60" s="37" t="n">
        <v>84</v>
      </c>
      <c r="E60" s="37" t="s">
        <v>187</v>
      </c>
      <c r="F60" s="37" t="n">
        <v>5.8</v>
      </c>
      <c r="G60" s="37" t="n">
        <v>30</v>
      </c>
      <c r="H60" s="37" t="str">
        <f aca="false">IFERROR(VLOOKUP(A60,Employees!$A$2:$I$1501,9,FALSE()),"Unknown")</f>
        <v>Finance</v>
      </c>
      <c r="I60" s="37" t="str">
        <f aca="false">IFERROR(VLOOKUP(A60,Employees!$A$2:$U$1501,21,FALSE()),"Unknown")</f>
        <v>Active</v>
      </c>
    </row>
    <row r="61" customFormat="false" ht="15" hidden="false" customHeight="false" outlineLevel="0" collapsed="false">
      <c r="A61" s="37" t="s">
        <v>428</v>
      </c>
      <c r="B61" s="37" t="n">
        <v>2022</v>
      </c>
      <c r="C61" s="37" t="n">
        <v>3</v>
      </c>
      <c r="D61" s="37" t="n">
        <v>97</v>
      </c>
      <c r="E61" s="37" t="s">
        <v>187</v>
      </c>
      <c r="F61" s="37" t="n">
        <v>7.3</v>
      </c>
      <c r="G61" s="37" t="n">
        <v>7</v>
      </c>
      <c r="H61" s="37" t="str">
        <f aca="false">IFERROR(VLOOKUP(A61,Employees!$A$2:$I$1501,9,FALSE()),"Unknown")</f>
        <v>Finance</v>
      </c>
      <c r="I61" s="37" t="str">
        <f aca="false">IFERROR(VLOOKUP(A61,Employees!$A$2:$U$1501,21,FALSE()),"Unknown")</f>
        <v>Active</v>
      </c>
    </row>
    <row r="62" customFormat="false" ht="15" hidden="false" customHeight="false" outlineLevel="0" collapsed="false">
      <c r="A62" s="37" t="s">
        <v>428</v>
      </c>
      <c r="B62" s="37" t="n">
        <v>2023</v>
      </c>
      <c r="C62" s="37" t="n">
        <v>2</v>
      </c>
      <c r="D62" s="37" t="n">
        <v>68</v>
      </c>
      <c r="E62" s="37" t="s">
        <v>187</v>
      </c>
      <c r="F62" s="37" t="n">
        <v>1.2</v>
      </c>
      <c r="G62" s="37" t="n">
        <v>56</v>
      </c>
      <c r="H62" s="37" t="str">
        <f aca="false">IFERROR(VLOOKUP(A62,Employees!$A$2:$I$1501,9,FALSE()),"Unknown")</f>
        <v>Finance</v>
      </c>
      <c r="I62" s="37" t="str">
        <f aca="false">IFERROR(VLOOKUP(A62,Employees!$A$2:$U$1501,21,FALSE()),"Unknown")</f>
        <v>Active</v>
      </c>
    </row>
    <row r="63" customFormat="false" ht="15" hidden="false" customHeight="false" outlineLevel="0" collapsed="false">
      <c r="A63" s="37" t="s">
        <v>428</v>
      </c>
      <c r="B63" s="37" t="n">
        <v>2024</v>
      </c>
      <c r="C63" s="37" t="n">
        <v>2</v>
      </c>
      <c r="D63" s="37" t="n">
        <v>56</v>
      </c>
      <c r="E63" s="37" t="s">
        <v>187</v>
      </c>
      <c r="F63" s="37" t="n">
        <v>5.7</v>
      </c>
      <c r="G63" s="37" t="n">
        <v>20</v>
      </c>
      <c r="H63" s="37" t="str">
        <f aca="false">IFERROR(VLOOKUP(A63,Employees!$A$2:$I$1501,9,FALSE()),"Unknown")</f>
        <v>Finance</v>
      </c>
      <c r="I63" s="37" t="str">
        <f aca="false">IFERROR(VLOOKUP(A63,Employees!$A$2:$U$1501,21,FALSE()),"Unknown")</f>
        <v>Active</v>
      </c>
    </row>
    <row r="64" customFormat="false" ht="15" hidden="false" customHeight="false" outlineLevel="0" collapsed="false">
      <c r="A64" s="37" t="s">
        <v>428</v>
      </c>
      <c r="B64" s="37" t="n">
        <v>2025</v>
      </c>
      <c r="C64" s="37" t="n">
        <v>3</v>
      </c>
      <c r="D64" s="37" t="n">
        <v>89</v>
      </c>
      <c r="E64" s="37" t="s">
        <v>187</v>
      </c>
      <c r="F64" s="37" t="n">
        <v>5.9</v>
      </c>
      <c r="G64" s="37" t="n">
        <v>4</v>
      </c>
      <c r="H64" s="37" t="str">
        <f aca="false">IFERROR(VLOOKUP(A64,Employees!$A$2:$I$1501,9,FALSE()),"Unknown")</f>
        <v>Finance</v>
      </c>
      <c r="I64" s="37" t="str">
        <f aca="false">IFERROR(VLOOKUP(A64,Employees!$A$2:$U$1501,21,FALSE()),"Unknown")</f>
        <v>Active</v>
      </c>
    </row>
    <row r="65" customFormat="false" ht="15" hidden="false" customHeight="false" outlineLevel="0" collapsed="false">
      <c r="A65" s="37" t="s">
        <v>431</v>
      </c>
      <c r="B65" s="37" t="n">
        <v>2024</v>
      </c>
      <c r="C65" s="37" t="n">
        <v>2</v>
      </c>
      <c r="D65" s="37" t="n">
        <v>78</v>
      </c>
      <c r="E65" s="37" t="s">
        <v>187</v>
      </c>
      <c r="F65" s="37" t="n">
        <v>5.8</v>
      </c>
      <c r="G65" s="37" t="n">
        <v>46</v>
      </c>
      <c r="H65" s="37" t="str">
        <f aca="false">IFERROR(VLOOKUP(A65,Employees!$A$2:$I$1501,9,FALSE()),"Unknown")</f>
        <v>Human Resources</v>
      </c>
      <c r="I65" s="37" t="str">
        <f aca="false">IFERROR(VLOOKUP(A65,Employees!$A$2:$U$1501,21,FALSE()),"Unknown")</f>
        <v>Active</v>
      </c>
    </row>
    <row r="66" customFormat="false" ht="15" hidden="false" customHeight="false" outlineLevel="0" collapsed="false">
      <c r="A66" s="37" t="s">
        <v>431</v>
      </c>
      <c r="B66" s="37" t="n">
        <v>2025</v>
      </c>
      <c r="C66" s="37" t="n">
        <v>3</v>
      </c>
      <c r="D66" s="37" t="n">
        <v>77</v>
      </c>
      <c r="E66" s="37" t="s">
        <v>187</v>
      </c>
      <c r="F66" s="37" t="n">
        <v>11</v>
      </c>
      <c r="G66" s="37" t="n">
        <v>44</v>
      </c>
      <c r="H66" s="37" t="str">
        <f aca="false">IFERROR(VLOOKUP(A66,Employees!$A$2:$I$1501,9,FALSE()),"Unknown")</f>
        <v>Human Resources</v>
      </c>
      <c r="I66" s="37" t="str">
        <f aca="false">IFERROR(VLOOKUP(A66,Employees!$A$2:$U$1501,21,FALSE()),"Unknown")</f>
        <v>Active</v>
      </c>
    </row>
    <row r="67" customFormat="false" ht="15" hidden="false" customHeight="false" outlineLevel="0" collapsed="false">
      <c r="A67" s="37" t="s">
        <v>436</v>
      </c>
      <c r="B67" s="37" t="n">
        <v>2021</v>
      </c>
      <c r="C67" s="37" t="n">
        <v>4</v>
      </c>
      <c r="D67" s="37" t="n">
        <v>95</v>
      </c>
      <c r="E67" s="37" t="s">
        <v>187</v>
      </c>
      <c r="F67" s="37" t="n">
        <v>7.9</v>
      </c>
      <c r="G67" s="37" t="n">
        <v>12</v>
      </c>
      <c r="H67" s="37" t="str">
        <f aca="false">IFERROR(VLOOKUP(A67,Employees!$A$2:$I$1501,9,FALSE()),"Unknown")</f>
        <v>Engineering</v>
      </c>
      <c r="I67" s="37" t="str">
        <f aca="false">IFERROR(VLOOKUP(A67,Employees!$A$2:$U$1501,21,FALSE()),"Unknown")</f>
        <v>Active</v>
      </c>
    </row>
    <row r="68" customFormat="false" ht="15" hidden="false" customHeight="false" outlineLevel="0" collapsed="false">
      <c r="A68" s="37" t="s">
        <v>436</v>
      </c>
      <c r="B68" s="37" t="n">
        <v>2022</v>
      </c>
      <c r="C68" s="37" t="n">
        <v>4</v>
      </c>
      <c r="D68" s="37" t="n">
        <v>88</v>
      </c>
      <c r="E68" s="37" t="s">
        <v>185</v>
      </c>
      <c r="F68" s="37" t="n">
        <v>6.6</v>
      </c>
      <c r="G68" s="37" t="n">
        <v>24</v>
      </c>
      <c r="H68" s="37" t="str">
        <f aca="false">IFERROR(VLOOKUP(A68,Employees!$A$2:$I$1501,9,FALSE()),"Unknown")</f>
        <v>Engineering</v>
      </c>
      <c r="I68" s="37" t="str">
        <f aca="false">IFERROR(VLOOKUP(A68,Employees!$A$2:$U$1501,21,FALSE()),"Unknown")</f>
        <v>Active</v>
      </c>
    </row>
    <row r="69" customFormat="false" ht="15" hidden="false" customHeight="false" outlineLevel="0" collapsed="false">
      <c r="A69" s="37" t="s">
        <v>436</v>
      </c>
      <c r="B69" s="37" t="n">
        <v>2023</v>
      </c>
      <c r="C69" s="37" t="n">
        <v>4</v>
      </c>
      <c r="D69" s="37" t="n">
        <v>105</v>
      </c>
      <c r="E69" s="37" t="s">
        <v>185</v>
      </c>
      <c r="F69" s="37" t="n">
        <v>8.9</v>
      </c>
      <c r="G69" s="37" t="n">
        <v>42</v>
      </c>
      <c r="H69" s="37" t="str">
        <f aca="false">IFERROR(VLOOKUP(A69,Employees!$A$2:$I$1501,9,FALSE()),"Unknown")</f>
        <v>Engineering</v>
      </c>
      <c r="I69" s="37" t="str">
        <f aca="false">IFERROR(VLOOKUP(A69,Employees!$A$2:$U$1501,21,FALSE()),"Unknown")</f>
        <v>Active</v>
      </c>
    </row>
    <row r="70" customFormat="false" ht="15" hidden="false" customHeight="false" outlineLevel="0" collapsed="false">
      <c r="A70" s="37" t="s">
        <v>436</v>
      </c>
      <c r="B70" s="37" t="n">
        <v>2024</v>
      </c>
      <c r="C70" s="37" t="n">
        <v>2</v>
      </c>
      <c r="D70" s="37" t="n">
        <v>93</v>
      </c>
      <c r="E70" s="37" t="s">
        <v>187</v>
      </c>
      <c r="F70" s="37" t="n">
        <v>2.8</v>
      </c>
      <c r="G70" s="37" t="n">
        <v>20</v>
      </c>
      <c r="H70" s="37" t="str">
        <f aca="false">IFERROR(VLOOKUP(A70,Employees!$A$2:$I$1501,9,FALSE()),"Unknown")</f>
        <v>Engineering</v>
      </c>
      <c r="I70" s="37" t="str">
        <f aca="false">IFERROR(VLOOKUP(A70,Employees!$A$2:$U$1501,21,FALSE()),"Unknown")</f>
        <v>Active</v>
      </c>
    </row>
    <row r="71" customFormat="false" ht="15" hidden="false" customHeight="false" outlineLevel="0" collapsed="false">
      <c r="A71" s="37" t="s">
        <v>436</v>
      </c>
      <c r="B71" s="37" t="n">
        <v>2025</v>
      </c>
      <c r="C71" s="37" t="n">
        <v>3</v>
      </c>
      <c r="D71" s="37" t="n">
        <v>95</v>
      </c>
      <c r="E71" s="37" t="s">
        <v>187</v>
      </c>
      <c r="F71" s="37" t="n">
        <v>8.9</v>
      </c>
      <c r="G71" s="37" t="n">
        <v>28</v>
      </c>
      <c r="H71" s="37" t="str">
        <f aca="false">IFERROR(VLOOKUP(A71,Employees!$A$2:$I$1501,9,FALSE()),"Unknown")</f>
        <v>Engineering</v>
      </c>
      <c r="I71" s="37" t="str">
        <f aca="false">IFERROR(VLOOKUP(A71,Employees!$A$2:$U$1501,21,FALSE()),"Unknown")</f>
        <v>Active</v>
      </c>
    </row>
    <row r="72" customFormat="false" ht="15" hidden="false" customHeight="false" outlineLevel="0" collapsed="false">
      <c r="A72" s="37" t="s">
        <v>438</v>
      </c>
      <c r="B72" s="37" t="n">
        <v>2023</v>
      </c>
      <c r="C72" s="37" t="n">
        <v>2</v>
      </c>
      <c r="D72" s="37" t="n">
        <v>74</v>
      </c>
      <c r="E72" s="37" t="s">
        <v>187</v>
      </c>
      <c r="F72" s="37" t="n">
        <v>8</v>
      </c>
      <c r="G72" s="37" t="n">
        <v>58</v>
      </c>
      <c r="H72" s="37" t="str">
        <f aca="false">IFERROR(VLOOKUP(A72,Employees!$A$2:$I$1501,9,FALSE()),"Unknown")</f>
        <v>Operations</v>
      </c>
      <c r="I72" s="37" t="str">
        <f aca="false">IFERROR(VLOOKUP(A72,Employees!$A$2:$U$1501,21,FALSE()),"Unknown")</f>
        <v>Active</v>
      </c>
    </row>
    <row r="73" customFormat="false" ht="15" hidden="false" customHeight="false" outlineLevel="0" collapsed="false">
      <c r="A73" s="37" t="s">
        <v>438</v>
      </c>
      <c r="B73" s="37" t="n">
        <v>2024</v>
      </c>
      <c r="C73" s="37" t="n">
        <v>3</v>
      </c>
      <c r="D73" s="37" t="n">
        <v>85</v>
      </c>
      <c r="E73" s="37" t="s">
        <v>187</v>
      </c>
      <c r="F73" s="37" t="n">
        <v>7.2</v>
      </c>
      <c r="G73" s="37" t="n">
        <v>42</v>
      </c>
      <c r="H73" s="37" t="str">
        <f aca="false">IFERROR(VLOOKUP(A73,Employees!$A$2:$I$1501,9,FALSE()),"Unknown")</f>
        <v>Operations</v>
      </c>
      <c r="I73" s="37" t="str">
        <f aca="false">IFERROR(VLOOKUP(A73,Employees!$A$2:$U$1501,21,FALSE()),"Unknown")</f>
        <v>Active</v>
      </c>
    </row>
    <row r="74" customFormat="false" ht="15" hidden="false" customHeight="false" outlineLevel="0" collapsed="false">
      <c r="A74" s="37" t="s">
        <v>438</v>
      </c>
      <c r="B74" s="37" t="n">
        <v>2025</v>
      </c>
      <c r="C74" s="37" t="n">
        <v>3</v>
      </c>
      <c r="D74" s="37" t="n">
        <v>95</v>
      </c>
      <c r="E74" s="37" t="s">
        <v>187</v>
      </c>
      <c r="F74" s="37" t="n">
        <v>7.6</v>
      </c>
      <c r="G74" s="37" t="n">
        <v>21</v>
      </c>
      <c r="H74" s="37" t="str">
        <f aca="false">IFERROR(VLOOKUP(A74,Employees!$A$2:$I$1501,9,FALSE()),"Unknown")</f>
        <v>Operations</v>
      </c>
      <c r="I74" s="37" t="str">
        <f aca="false">IFERROR(VLOOKUP(A74,Employees!$A$2:$U$1501,21,FALSE()),"Unknown")</f>
        <v>Active</v>
      </c>
    </row>
    <row r="75" customFormat="false" ht="15" hidden="false" customHeight="false" outlineLevel="0" collapsed="false">
      <c r="A75" s="37" t="s">
        <v>447</v>
      </c>
      <c r="B75" s="37" t="n">
        <v>2022</v>
      </c>
      <c r="C75" s="37" t="n">
        <v>4</v>
      </c>
      <c r="D75" s="37" t="n">
        <v>98</v>
      </c>
      <c r="E75" s="37" t="s">
        <v>185</v>
      </c>
      <c r="F75" s="37" t="n">
        <v>7.3</v>
      </c>
      <c r="G75" s="37" t="n">
        <v>58</v>
      </c>
      <c r="H75" s="37" t="str">
        <f aca="false">IFERROR(VLOOKUP(A75,Employees!$A$2:$I$1501,9,FALSE()),"Unknown")</f>
        <v>Engineering</v>
      </c>
      <c r="I75" s="37" t="str">
        <f aca="false">IFERROR(VLOOKUP(A75,Employees!$A$2:$U$1501,21,FALSE()),"Unknown")</f>
        <v>Active</v>
      </c>
    </row>
    <row r="76" customFormat="false" ht="15" hidden="false" customHeight="false" outlineLevel="0" collapsed="false">
      <c r="A76" s="37" t="s">
        <v>447</v>
      </c>
      <c r="B76" s="37" t="n">
        <v>2023</v>
      </c>
      <c r="C76" s="37" t="n">
        <v>2</v>
      </c>
      <c r="D76" s="37" t="n">
        <v>62</v>
      </c>
      <c r="E76" s="37" t="s">
        <v>187</v>
      </c>
      <c r="F76" s="37" t="n">
        <v>5.4</v>
      </c>
      <c r="G76" s="37" t="n">
        <v>31</v>
      </c>
      <c r="H76" s="37" t="str">
        <f aca="false">IFERROR(VLOOKUP(A76,Employees!$A$2:$I$1501,9,FALSE()),"Unknown")</f>
        <v>Engineering</v>
      </c>
      <c r="I76" s="37" t="str">
        <f aca="false">IFERROR(VLOOKUP(A76,Employees!$A$2:$U$1501,21,FALSE()),"Unknown")</f>
        <v>Active</v>
      </c>
    </row>
    <row r="77" customFormat="false" ht="15" hidden="false" customHeight="false" outlineLevel="0" collapsed="false">
      <c r="A77" s="37" t="s">
        <v>447</v>
      </c>
      <c r="B77" s="37" t="n">
        <v>2024</v>
      </c>
      <c r="C77" s="37" t="n">
        <v>3</v>
      </c>
      <c r="D77" s="37" t="n">
        <v>90</v>
      </c>
      <c r="E77" s="37" t="s">
        <v>187</v>
      </c>
      <c r="F77" s="37" t="n">
        <v>6.8</v>
      </c>
      <c r="G77" s="37" t="n">
        <v>13</v>
      </c>
      <c r="H77" s="37" t="str">
        <f aca="false">IFERROR(VLOOKUP(A77,Employees!$A$2:$I$1501,9,FALSE()),"Unknown")</f>
        <v>Engineering</v>
      </c>
      <c r="I77" s="37" t="str">
        <f aca="false">IFERROR(VLOOKUP(A77,Employees!$A$2:$U$1501,21,FALSE()),"Unknown")</f>
        <v>Active</v>
      </c>
    </row>
    <row r="78" customFormat="false" ht="15" hidden="false" customHeight="false" outlineLevel="0" collapsed="false">
      <c r="A78" s="37" t="s">
        <v>447</v>
      </c>
      <c r="B78" s="37" t="n">
        <v>2025</v>
      </c>
      <c r="C78" s="37" t="n">
        <v>4</v>
      </c>
      <c r="D78" s="37" t="n">
        <v>97</v>
      </c>
      <c r="E78" s="37" t="s">
        <v>187</v>
      </c>
      <c r="F78" s="37" t="n">
        <v>6.8</v>
      </c>
      <c r="G78" s="37" t="n">
        <v>22</v>
      </c>
      <c r="H78" s="37" t="str">
        <f aca="false">IFERROR(VLOOKUP(A78,Employees!$A$2:$I$1501,9,FALSE()),"Unknown")</f>
        <v>Engineering</v>
      </c>
      <c r="I78" s="37" t="str">
        <f aca="false">IFERROR(VLOOKUP(A78,Employees!$A$2:$U$1501,21,FALSE()),"Unknown")</f>
        <v>Active</v>
      </c>
    </row>
    <row r="79" customFormat="false" ht="15" hidden="false" customHeight="false" outlineLevel="0" collapsed="false">
      <c r="A79" s="37" t="s">
        <v>455</v>
      </c>
      <c r="B79" s="37" t="n">
        <v>2021</v>
      </c>
      <c r="C79" s="37" t="n">
        <v>4</v>
      </c>
      <c r="D79" s="37" t="n">
        <v>97</v>
      </c>
      <c r="E79" s="37" t="s">
        <v>187</v>
      </c>
      <c r="F79" s="37" t="n">
        <v>7.6</v>
      </c>
      <c r="G79" s="37" t="n">
        <v>21</v>
      </c>
      <c r="H79" s="37" t="str">
        <f aca="false">IFERROR(VLOOKUP(A79,Employees!$A$2:$I$1501,9,FALSE()),"Unknown")</f>
        <v>Operations</v>
      </c>
      <c r="I79" s="37" t="str">
        <f aca="false">IFERROR(VLOOKUP(A79,Employees!$A$2:$U$1501,21,FALSE()),"Unknown")</f>
        <v>Active</v>
      </c>
    </row>
    <row r="80" customFormat="false" ht="15" hidden="false" customHeight="false" outlineLevel="0" collapsed="false">
      <c r="A80" s="37" t="s">
        <v>455</v>
      </c>
      <c r="B80" s="37" t="n">
        <v>2022</v>
      </c>
      <c r="C80" s="37" t="n">
        <v>4</v>
      </c>
      <c r="D80" s="37" t="n">
        <v>87</v>
      </c>
      <c r="E80" s="37" t="s">
        <v>187</v>
      </c>
      <c r="F80" s="37" t="n">
        <v>11.9</v>
      </c>
      <c r="G80" s="37" t="n">
        <v>48</v>
      </c>
      <c r="H80" s="37" t="str">
        <f aca="false">IFERROR(VLOOKUP(A80,Employees!$A$2:$I$1501,9,FALSE()),"Unknown")</f>
        <v>Operations</v>
      </c>
      <c r="I80" s="37" t="str">
        <f aca="false">IFERROR(VLOOKUP(A80,Employees!$A$2:$U$1501,21,FALSE()),"Unknown")</f>
        <v>Active</v>
      </c>
    </row>
    <row r="81" customFormat="false" ht="15" hidden="false" customHeight="false" outlineLevel="0" collapsed="false">
      <c r="A81" s="37" t="s">
        <v>455</v>
      </c>
      <c r="B81" s="37" t="n">
        <v>2023</v>
      </c>
      <c r="C81" s="37" t="n">
        <v>4</v>
      </c>
      <c r="D81" s="37" t="n">
        <v>80</v>
      </c>
      <c r="E81" s="37" t="s">
        <v>185</v>
      </c>
      <c r="F81" s="37" t="n">
        <v>8.3</v>
      </c>
      <c r="G81" s="37" t="n">
        <v>20</v>
      </c>
      <c r="H81" s="37" t="str">
        <f aca="false">IFERROR(VLOOKUP(A81,Employees!$A$2:$I$1501,9,FALSE()),"Unknown")</f>
        <v>Operations</v>
      </c>
      <c r="I81" s="37" t="str">
        <f aca="false">IFERROR(VLOOKUP(A81,Employees!$A$2:$U$1501,21,FALSE()),"Unknown")</f>
        <v>Active</v>
      </c>
    </row>
    <row r="82" customFormat="false" ht="15" hidden="false" customHeight="false" outlineLevel="0" collapsed="false">
      <c r="A82" s="37" t="s">
        <v>455</v>
      </c>
      <c r="B82" s="37" t="n">
        <v>2024</v>
      </c>
      <c r="C82" s="37" t="n">
        <v>3</v>
      </c>
      <c r="D82" s="37" t="n">
        <v>90</v>
      </c>
      <c r="E82" s="37" t="s">
        <v>187</v>
      </c>
      <c r="F82" s="37" t="n">
        <v>6</v>
      </c>
      <c r="G82" s="37" t="n">
        <v>26</v>
      </c>
      <c r="H82" s="37" t="str">
        <f aca="false">IFERROR(VLOOKUP(A82,Employees!$A$2:$I$1501,9,FALSE()),"Unknown")</f>
        <v>Operations</v>
      </c>
      <c r="I82" s="37" t="str">
        <f aca="false">IFERROR(VLOOKUP(A82,Employees!$A$2:$U$1501,21,FALSE()),"Unknown")</f>
        <v>Active</v>
      </c>
    </row>
    <row r="83" customFormat="false" ht="15" hidden="false" customHeight="false" outlineLevel="0" collapsed="false">
      <c r="A83" s="37" t="s">
        <v>455</v>
      </c>
      <c r="B83" s="37" t="n">
        <v>2025</v>
      </c>
      <c r="C83" s="37" t="n">
        <v>2</v>
      </c>
      <c r="D83" s="37" t="n">
        <v>80</v>
      </c>
      <c r="E83" s="37" t="s">
        <v>187</v>
      </c>
      <c r="F83" s="37" t="n">
        <v>4.5</v>
      </c>
      <c r="G83" s="37" t="n">
        <v>13</v>
      </c>
      <c r="H83" s="37" t="str">
        <f aca="false">IFERROR(VLOOKUP(A83,Employees!$A$2:$I$1501,9,FALSE()),"Unknown")</f>
        <v>Operations</v>
      </c>
      <c r="I83" s="37" t="str">
        <f aca="false">IFERROR(VLOOKUP(A83,Employees!$A$2:$U$1501,21,FALSE()),"Unknown")</f>
        <v>Active</v>
      </c>
    </row>
    <row r="84" customFormat="false" ht="15" hidden="false" customHeight="false" outlineLevel="0" collapsed="false">
      <c r="A84" s="37" t="s">
        <v>459</v>
      </c>
      <c r="B84" s="37" t="n">
        <v>2021</v>
      </c>
      <c r="C84" s="37" t="n">
        <v>2</v>
      </c>
      <c r="D84" s="37" t="n">
        <v>73</v>
      </c>
      <c r="E84" s="37" t="s">
        <v>187</v>
      </c>
      <c r="F84" s="37" t="n">
        <v>7</v>
      </c>
      <c r="G84" s="37" t="n">
        <v>61</v>
      </c>
      <c r="H84" s="37" t="str">
        <f aca="false">IFERROR(VLOOKUP(A84,Employees!$A$2:$I$1501,9,FALSE()),"Unknown")</f>
        <v>Operations</v>
      </c>
      <c r="I84" s="37" t="str">
        <f aca="false">IFERROR(VLOOKUP(A84,Employees!$A$2:$U$1501,21,FALSE()),"Unknown")</f>
        <v>Active</v>
      </c>
    </row>
    <row r="85" customFormat="false" ht="15" hidden="false" customHeight="false" outlineLevel="0" collapsed="false">
      <c r="A85" s="37" t="s">
        <v>459</v>
      </c>
      <c r="B85" s="37" t="n">
        <v>2022</v>
      </c>
      <c r="C85" s="37" t="n">
        <v>3</v>
      </c>
      <c r="D85" s="37" t="n">
        <v>93</v>
      </c>
      <c r="E85" s="37" t="s">
        <v>187</v>
      </c>
      <c r="F85" s="37" t="n">
        <v>6.3</v>
      </c>
      <c r="G85" s="37" t="n">
        <v>35</v>
      </c>
      <c r="H85" s="37" t="str">
        <f aca="false">IFERROR(VLOOKUP(A85,Employees!$A$2:$I$1501,9,FALSE()),"Unknown")</f>
        <v>Operations</v>
      </c>
      <c r="I85" s="37" t="str">
        <f aca="false">IFERROR(VLOOKUP(A85,Employees!$A$2:$U$1501,21,FALSE()),"Unknown")</f>
        <v>Active</v>
      </c>
    </row>
    <row r="86" customFormat="false" ht="15" hidden="false" customHeight="false" outlineLevel="0" collapsed="false">
      <c r="A86" s="37" t="s">
        <v>459</v>
      </c>
      <c r="B86" s="37" t="n">
        <v>2023</v>
      </c>
      <c r="C86" s="37" t="n">
        <v>2</v>
      </c>
      <c r="D86" s="37" t="n">
        <v>77</v>
      </c>
      <c r="E86" s="37" t="s">
        <v>187</v>
      </c>
      <c r="F86" s="37" t="n">
        <v>7.3</v>
      </c>
      <c r="G86" s="37" t="n">
        <v>8</v>
      </c>
      <c r="H86" s="37" t="str">
        <f aca="false">IFERROR(VLOOKUP(A86,Employees!$A$2:$I$1501,9,FALSE()),"Unknown")</f>
        <v>Operations</v>
      </c>
      <c r="I86" s="37" t="str">
        <f aca="false">IFERROR(VLOOKUP(A86,Employees!$A$2:$U$1501,21,FALSE()),"Unknown")</f>
        <v>Active</v>
      </c>
    </row>
    <row r="87" customFormat="false" ht="15" hidden="false" customHeight="false" outlineLevel="0" collapsed="false">
      <c r="A87" s="37" t="s">
        <v>459</v>
      </c>
      <c r="B87" s="37" t="n">
        <v>2024</v>
      </c>
      <c r="C87" s="37" t="n">
        <v>2</v>
      </c>
      <c r="D87" s="37" t="n">
        <v>86</v>
      </c>
      <c r="E87" s="37" t="s">
        <v>187</v>
      </c>
      <c r="F87" s="37" t="n">
        <v>6.2</v>
      </c>
      <c r="G87" s="37" t="n">
        <v>23</v>
      </c>
      <c r="H87" s="37" t="str">
        <f aca="false">IFERROR(VLOOKUP(A87,Employees!$A$2:$I$1501,9,FALSE()),"Unknown")</f>
        <v>Operations</v>
      </c>
      <c r="I87" s="37" t="str">
        <f aca="false">IFERROR(VLOOKUP(A87,Employees!$A$2:$U$1501,21,FALSE()),"Unknown")</f>
        <v>Active</v>
      </c>
    </row>
    <row r="88" customFormat="false" ht="15" hidden="false" customHeight="false" outlineLevel="0" collapsed="false">
      <c r="A88" s="37" t="s">
        <v>459</v>
      </c>
      <c r="B88" s="37" t="n">
        <v>2025</v>
      </c>
      <c r="C88" s="37" t="n">
        <v>1</v>
      </c>
      <c r="D88" s="37" t="n">
        <v>82</v>
      </c>
      <c r="E88" s="37" t="s">
        <v>187</v>
      </c>
      <c r="F88" s="37" t="n">
        <v>1.7</v>
      </c>
      <c r="G88" s="37" t="n">
        <v>19</v>
      </c>
      <c r="H88" s="37" t="str">
        <f aca="false">IFERROR(VLOOKUP(A88,Employees!$A$2:$I$1501,9,FALSE()),"Unknown")</f>
        <v>Operations</v>
      </c>
      <c r="I88" s="37" t="str">
        <f aca="false">IFERROR(VLOOKUP(A88,Employees!$A$2:$U$1501,21,FALSE()),"Unknown")</f>
        <v>Active</v>
      </c>
    </row>
    <row r="89" customFormat="false" ht="15" hidden="false" customHeight="false" outlineLevel="0" collapsed="false">
      <c r="A89" s="37" t="s">
        <v>462</v>
      </c>
      <c r="B89" s="37" t="n">
        <v>2021</v>
      </c>
      <c r="C89" s="37" t="n">
        <v>3</v>
      </c>
      <c r="D89" s="37" t="n">
        <v>94</v>
      </c>
      <c r="E89" s="37" t="s">
        <v>187</v>
      </c>
      <c r="F89" s="37" t="n">
        <v>7.5</v>
      </c>
      <c r="G89" s="37" t="n">
        <v>24</v>
      </c>
      <c r="H89" s="37" t="str">
        <f aca="false">IFERROR(VLOOKUP(A89,Employees!$A$2:$I$1501,9,FALSE()),"Unknown")</f>
        <v>Operations</v>
      </c>
      <c r="I89" s="37" t="str">
        <f aca="false">IFERROR(VLOOKUP(A89,Employees!$A$2:$U$1501,21,FALSE()),"Unknown")</f>
        <v>Active</v>
      </c>
    </row>
    <row r="90" customFormat="false" ht="15" hidden="false" customHeight="false" outlineLevel="0" collapsed="false">
      <c r="A90" s="37" t="s">
        <v>462</v>
      </c>
      <c r="B90" s="37" t="n">
        <v>2022</v>
      </c>
      <c r="C90" s="37" t="n">
        <v>2</v>
      </c>
      <c r="D90" s="37" t="n">
        <v>74</v>
      </c>
      <c r="E90" s="37" t="s">
        <v>187</v>
      </c>
      <c r="F90" s="37" t="n">
        <v>6</v>
      </c>
      <c r="G90" s="37" t="n">
        <v>11</v>
      </c>
      <c r="H90" s="37" t="str">
        <f aca="false">IFERROR(VLOOKUP(A90,Employees!$A$2:$I$1501,9,FALSE()),"Unknown")</f>
        <v>Operations</v>
      </c>
      <c r="I90" s="37" t="str">
        <f aca="false">IFERROR(VLOOKUP(A90,Employees!$A$2:$U$1501,21,FALSE()),"Unknown")</f>
        <v>Active</v>
      </c>
    </row>
    <row r="91" customFormat="false" ht="15" hidden="false" customHeight="false" outlineLevel="0" collapsed="false">
      <c r="A91" s="37" t="s">
        <v>462</v>
      </c>
      <c r="B91" s="37" t="n">
        <v>2023</v>
      </c>
      <c r="C91" s="37" t="n">
        <v>2</v>
      </c>
      <c r="D91" s="37" t="n">
        <v>77</v>
      </c>
      <c r="E91" s="37" t="s">
        <v>187</v>
      </c>
      <c r="F91" s="37" t="n">
        <v>6.5</v>
      </c>
      <c r="G91" s="37" t="n">
        <v>29</v>
      </c>
      <c r="H91" s="37" t="str">
        <f aca="false">IFERROR(VLOOKUP(A91,Employees!$A$2:$I$1501,9,FALSE()),"Unknown")</f>
        <v>Operations</v>
      </c>
      <c r="I91" s="37" t="str">
        <f aca="false">IFERROR(VLOOKUP(A91,Employees!$A$2:$U$1501,21,FALSE()),"Unknown")</f>
        <v>Active</v>
      </c>
    </row>
    <row r="92" customFormat="false" ht="15" hidden="false" customHeight="false" outlineLevel="0" collapsed="false">
      <c r="A92" s="37" t="s">
        <v>462</v>
      </c>
      <c r="B92" s="37" t="n">
        <v>2024</v>
      </c>
      <c r="C92" s="37" t="n">
        <v>3</v>
      </c>
      <c r="D92" s="37" t="n">
        <v>79</v>
      </c>
      <c r="E92" s="37" t="s">
        <v>187</v>
      </c>
      <c r="F92" s="37" t="n">
        <v>7.4</v>
      </c>
      <c r="G92" s="37" t="n">
        <v>19</v>
      </c>
      <c r="H92" s="37" t="str">
        <f aca="false">IFERROR(VLOOKUP(A92,Employees!$A$2:$I$1501,9,FALSE()),"Unknown")</f>
        <v>Operations</v>
      </c>
      <c r="I92" s="37" t="str">
        <f aca="false">IFERROR(VLOOKUP(A92,Employees!$A$2:$U$1501,21,FALSE()),"Unknown")</f>
        <v>Active</v>
      </c>
    </row>
    <row r="93" customFormat="false" ht="15" hidden="false" customHeight="false" outlineLevel="0" collapsed="false">
      <c r="A93" s="37" t="s">
        <v>462</v>
      </c>
      <c r="B93" s="37" t="n">
        <v>2025</v>
      </c>
      <c r="C93" s="37" t="n">
        <v>3</v>
      </c>
      <c r="D93" s="37" t="n">
        <v>79</v>
      </c>
      <c r="E93" s="37" t="s">
        <v>187</v>
      </c>
      <c r="F93" s="37" t="n">
        <v>7.1</v>
      </c>
      <c r="G93" s="37" t="n">
        <v>11</v>
      </c>
      <c r="H93" s="37" t="str">
        <f aca="false">IFERROR(VLOOKUP(A93,Employees!$A$2:$I$1501,9,FALSE()),"Unknown")</f>
        <v>Operations</v>
      </c>
      <c r="I93" s="37" t="str">
        <f aca="false">IFERROR(VLOOKUP(A93,Employees!$A$2:$U$1501,21,FALSE()),"Unknown")</f>
        <v>Active</v>
      </c>
    </row>
    <row r="94" customFormat="false" ht="15" hidden="false" customHeight="false" outlineLevel="0" collapsed="false">
      <c r="A94" s="37" t="s">
        <v>464</v>
      </c>
      <c r="B94" s="37" t="n">
        <v>2025</v>
      </c>
      <c r="C94" s="37" t="n">
        <v>3</v>
      </c>
      <c r="D94" s="37" t="n">
        <v>95</v>
      </c>
      <c r="E94" s="37" t="s">
        <v>187</v>
      </c>
      <c r="F94" s="37" t="n">
        <v>7.5</v>
      </c>
      <c r="G94" s="37" t="n">
        <v>13</v>
      </c>
      <c r="H94" s="37" t="str">
        <f aca="false">IFERROR(VLOOKUP(A94,Employees!$A$2:$I$1501,9,FALSE()),"Unknown")</f>
        <v>Customer Support</v>
      </c>
      <c r="I94" s="37" t="str">
        <f aca="false">IFERROR(VLOOKUP(A94,Employees!$A$2:$U$1501,21,FALSE()),"Unknown")</f>
        <v>Active</v>
      </c>
    </row>
    <row r="95" customFormat="false" ht="15" hidden="false" customHeight="false" outlineLevel="0" collapsed="false">
      <c r="A95" s="37" t="s">
        <v>467</v>
      </c>
      <c r="B95" s="37" t="n">
        <v>2024</v>
      </c>
      <c r="C95" s="37" t="n">
        <v>2</v>
      </c>
      <c r="D95" s="37" t="n">
        <v>84</v>
      </c>
      <c r="E95" s="37" t="s">
        <v>187</v>
      </c>
      <c r="F95" s="37" t="n">
        <v>3.2</v>
      </c>
      <c r="G95" s="37" t="n">
        <v>35</v>
      </c>
      <c r="H95" s="37" t="str">
        <f aca="false">IFERROR(VLOOKUP(A95,Employees!$A$2:$I$1501,9,FALSE()),"Unknown")</f>
        <v>Engineering</v>
      </c>
      <c r="I95" s="37" t="str">
        <f aca="false">IFERROR(VLOOKUP(A95,Employees!$A$2:$U$1501,21,FALSE()),"Unknown")</f>
        <v>Active</v>
      </c>
    </row>
    <row r="96" customFormat="false" ht="15" hidden="false" customHeight="false" outlineLevel="0" collapsed="false">
      <c r="A96" s="37" t="s">
        <v>467</v>
      </c>
      <c r="B96" s="37" t="n">
        <v>2025</v>
      </c>
      <c r="C96" s="37" t="n">
        <v>4</v>
      </c>
      <c r="D96" s="37" t="n">
        <v>102</v>
      </c>
      <c r="E96" s="37" t="s">
        <v>185</v>
      </c>
      <c r="F96" s="37" t="n">
        <v>6.6</v>
      </c>
      <c r="G96" s="37" t="n">
        <v>30</v>
      </c>
      <c r="H96" s="37" t="str">
        <f aca="false">IFERROR(VLOOKUP(A96,Employees!$A$2:$I$1501,9,FALSE()),"Unknown")</f>
        <v>Engineering</v>
      </c>
      <c r="I96" s="37" t="str">
        <f aca="false">IFERROR(VLOOKUP(A96,Employees!$A$2:$U$1501,21,FALSE()),"Unknown")</f>
        <v>Active</v>
      </c>
    </row>
    <row r="97" customFormat="false" ht="15" hidden="false" customHeight="false" outlineLevel="0" collapsed="false">
      <c r="A97" s="37" t="s">
        <v>471</v>
      </c>
      <c r="B97" s="37" t="n">
        <v>2025</v>
      </c>
      <c r="C97" s="37" t="n">
        <v>2</v>
      </c>
      <c r="D97" s="37" t="n">
        <v>89</v>
      </c>
      <c r="E97" s="37" t="s">
        <v>187</v>
      </c>
      <c r="F97" s="37" t="n">
        <v>4.2</v>
      </c>
      <c r="G97" s="37" t="n">
        <v>15</v>
      </c>
      <c r="H97" s="37" t="str">
        <f aca="false">IFERROR(VLOOKUP(A97,Employees!$A$2:$I$1501,9,FALSE()),"Unknown")</f>
        <v>Engineering</v>
      </c>
      <c r="I97" s="37" t="str">
        <f aca="false">IFERROR(VLOOKUP(A97,Employees!$A$2:$U$1501,21,FALSE()),"Unknown")</f>
        <v>Active</v>
      </c>
    </row>
    <row r="98" customFormat="false" ht="15" hidden="false" customHeight="false" outlineLevel="0" collapsed="false">
      <c r="A98" s="37" t="s">
        <v>473</v>
      </c>
      <c r="B98" s="37" t="n">
        <v>2022</v>
      </c>
      <c r="C98" s="37" t="n">
        <v>2</v>
      </c>
      <c r="D98" s="37" t="n">
        <v>70</v>
      </c>
      <c r="E98" s="37" t="s">
        <v>187</v>
      </c>
      <c r="F98" s="37" t="n">
        <v>2.7</v>
      </c>
      <c r="G98" s="37" t="n">
        <v>12</v>
      </c>
      <c r="H98" s="37" t="str">
        <f aca="false">IFERROR(VLOOKUP(A98,Employees!$A$2:$I$1501,9,FALSE()),"Unknown")</f>
        <v>Human Resources</v>
      </c>
      <c r="I98" s="37" t="str">
        <f aca="false">IFERROR(VLOOKUP(A98,Employees!$A$2:$U$1501,21,FALSE()),"Unknown")</f>
        <v>Exited</v>
      </c>
    </row>
    <row r="99" customFormat="false" ht="15" hidden="false" customHeight="false" outlineLevel="0" collapsed="false">
      <c r="A99" s="37" t="s">
        <v>473</v>
      </c>
      <c r="B99" s="37" t="n">
        <v>2023</v>
      </c>
      <c r="C99" s="37" t="n">
        <v>3</v>
      </c>
      <c r="D99" s="37" t="n">
        <v>73</v>
      </c>
      <c r="E99" s="37" t="s">
        <v>187</v>
      </c>
      <c r="F99" s="37" t="n">
        <v>3.8</v>
      </c>
      <c r="G99" s="37" t="n">
        <v>25</v>
      </c>
      <c r="H99" s="37" t="str">
        <f aca="false">IFERROR(VLOOKUP(A99,Employees!$A$2:$I$1501,9,FALSE()),"Unknown")</f>
        <v>Human Resources</v>
      </c>
      <c r="I99" s="37" t="str">
        <f aca="false">IFERROR(VLOOKUP(A99,Employees!$A$2:$U$1501,21,FALSE()),"Unknown")</f>
        <v>Exited</v>
      </c>
    </row>
    <row r="100" customFormat="false" ht="15" hidden="false" customHeight="false" outlineLevel="0" collapsed="false">
      <c r="A100" s="37" t="s">
        <v>473</v>
      </c>
      <c r="B100" s="37" t="n">
        <v>2024</v>
      </c>
      <c r="C100" s="37" t="n">
        <v>2</v>
      </c>
      <c r="D100" s="37" t="n">
        <v>88</v>
      </c>
      <c r="E100" s="37" t="s">
        <v>187</v>
      </c>
      <c r="F100" s="37" t="n">
        <v>4.5</v>
      </c>
      <c r="G100" s="37" t="n">
        <v>47</v>
      </c>
      <c r="H100" s="37" t="str">
        <f aca="false">IFERROR(VLOOKUP(A100,Employees!$A$2:$I$1501,9,FALSE()),"Unknown")</f>
        <v>Human Resources</v>
      </c>
      <c r="I100" s="37" t="str">
        <f aca="false">IFERROR(VLOOKUP(A100,Employees!$A$2:$U$1501,21,FALSE()),"Unknown")</f>
        <v>Exited</v>
      </c>
    </row>
    <row r="101" customFormat="false" ht="15" hidden="false" customHeight="false" outlineLevel="0" collapsed="false">
      <c r="A101" s="37" t="s">
        <v>473</v>
      </c>
      <c r="B101" s="37" t="n">
        <v>2025</v>
      </c>
      <c r="C101" s="37" t="n">
        <v>3</v>
      </c>
      <c r="D101" s="37" t="n">
        <v>78</v>
      </c>
      <c r="E101" s="37" t="s">
        <v>187</v>
      </c>
      <c r="F101" s="37" t="n">
        <v>6.8</v>
      </c>
      <c r="G101" s="37" t="n">
        <v>11</v>
      </c>
      <c r="H101" s="37" t="str">
        <f aca="false">IFERROR(VLOOKUP(A101,Employees!$A$2:$I$1501,9,FALSE()),"Unknown")</f>
        <v>Human Resources</v>
      </c>
      <c r="I101" s="37" t="str">
        <f aca="false">IFERROR(VLOOKUP(A101,Employees!$A$2:$U$1501,21,FALSE()),"Unknown")</f>
        <v>Exited</v>
      </c>
    </row>
    <row r="102" customFormat="false" ht="15" hidden="false" customHeight="false" outlineLevel="0" collapsed="false">
      <c r="A102" s="37" t="s">
        <v>476</v>
      </c>
      <c r="B102" s="37" t="n">
        <v>2021</v>
      </c>
      <c r="C102" s="37" t="n">
        <v>3</v>
      </c>
      <c r="D102" s="37" t="n">
        <v>70</v>
      </c>
      <c r="E102" s="37" t="s">
        <v>187</v>
      </c>
      <c r="F102" s="37" t="n">
        <v>6.8</v>
      </c>
      <c r="G102" s="37" t="n">
        <v>17</v>
      </c>
      <c r="H102" s="37" t="str">
        <f aca="false">IFERROR(VLOOKUP(A102,Employees!$A$2:$I$1501,9,FALSE()),"Unknown")</f>
        <v>Engineering</v>
      </c>
      <c r="I102" s="37" t="str">
        <f aca="false">IFERROR(VLOOKUP(A102,Employees!$A$2:$U$1501,21,FALSE()),"Unknown")</f>
        <v>Active</v>
      </c>
    </row>
    <row r="103" customFormat="false" ht="15" hidden="false" customHeight="false" outlineLevel="0" collapsed="false">
      <c r="A103" s="37" t="s">
        <v>476</v>
      </c>
      <c r="B103" s="37" t="n">
        <v>2022</v>
      </c>
      <c r="C103" s="37" t="n">
        <v>2</v>
      </c>
      <c r="D103" s="37" t="n">
        <v>83</v>
      </c>
      <c r="E103" s="37" t="s">
        <v>187</v>
      </c>
      <c r="F103" s="37" t="n">
        <v>6.9</v>
      </c>
      <c r="G103" s="37" t="n">
        <v>47</v>
      </c>
      <c r="H103" s="37" t="str">
        <f aca="false">IFERROR(VLOOKUP(A103,Employees!$A$2:$I$1501,9,FALSE()),"Unknown")</f>
        <v>Engineering</v>
      </c>
      <c r="I103" s="37" t="str">
        <f aca="false">IFERROR(VLOOKUP(A103,Employees!$A$2:$U$1501,21,FALSE()),"Unknown")</f>
        <v>Active</v>
      </c>
    </row>
    <row r="104" customFormat="false" ht="15" hidden="false" customHeight="false" outlineLevel="0" collapsed="false">
      <c r="A104" s="37" t="s">
        <v>476</v>
      </c>
      <c r="B104" s="37" t="n">
        <v>2023</v>
      </c>
      <c r="C104" s="37" t="n">
        <v>3</v>
      </c>
      <c r="D104" s="37" t="n">
        <v>80</v>
      </c>
      <c r="E104" s="37" t="s">
        <v>187</v>
      </c>
      <c r="F104" s="37" t="n">
        <v>7.3</v>
      </c>
      <c r="G104" s="37" t="n">
        <v>18</v>
      </c>
      <c r="H104" s="37" t="str">
        <f aca="false">IFERROR(VLOOKUP(A104,Employees!$A$2:$I$1501,9,FALSE()),"Unknown")</f>
        <v>Engineering</v>
      </c>
      <c r="I104" s="37" t="str">
        <f aca="false">IFERROR(VLOOKUP(A104,Employees!$A$2:$U$1501,21,FALSE()),"Unknown")</f>
        <v>Active</v>
      </c>
    </row>
    <row r="105" customFormat="false" ht="15" hidden="false" customHeight="false" outlineLevel="0" collapsed="false">
      <c r="A105" s="37" t="s">
        <v>476</v>
      </c>
      <c r="B105" s="37" t="n">
        <v>2024</v>
      </c>
      <c r="C105" s="37" t="n">
        <v>4</v>
      </c>
      <c r="D105" s="37" t="n">
        <v>89</v>
      </c>
      <c r="E105" s="37" t="s">
        <v>187</v>
      </c>
      <c r="F105" s="37" t="n">
        <v>8</v>
      </c>
      <c r="G105" s="37" t="n">
        <v>18</v>
      </c>
      <c r="H105" s="37" t="str">
        <f aca="false">IFERROR(VLOOKUP(A105,Employees!$A$2:$I$1501,9,FALSE()),"Unknown")</f>
        <v>Engineering</v>
      </c>
      <c r="I105" s="37" t="str">
        <f aca="false">IFERROR(VLOOKUP(A105,Employees!$A$2:$U$1501,21,FALSE()),"Unknown")</f>
        <v>Active</v>
      </c>
    </row>
    <row r="106" customFormat="false" ht="15" hidden="false" customHeight="false" outlineLevel="0" collapsed="false">
      <c r="A106" s="37" t="s">
        <v>476</v>
      </c>
      <c r="B106" s="37" t="n">
        <v>2025</v>
      </c>
      <c r="C106" s="37" t="n">
        <v>3</v>
      </c>
      <c r="D106" s="37" t="n">
        <v>97</v>
      </c>
      <c r="E106" s="37" t="s">
        <v>187</v>
      </c>
      <c r="F106" s="37" t="n">
        <v>4.7</v>
      </c>
      <c r="G106" s="37" t="n">
        <v>19</v>
      </c>
      <c r="H106" s="37" t="str">
        <f aca="false">IFERROR(VLOOKUP(A106,Employees!$A$2:$I$1501,9,FALSE()),"Unknown")</f>
        <v>Engineering</v>
      </c>
      <c r="I106" s="37" t="str">
        <f aca="false">IFERROR(VLOOKUP(A106,Employees!$A$2:$U$1501,21,FALSE()),"Unknown")</f>
        <v>Active</v>
      </c>
    </row>
    <row r="107" customFormat="false" ht="15" hidden="false" customHeight="false" outlineLevel="0" collapsed="false">
      <c r="A107" s="37" t="s">
        <v>478</v>
      </c>
      <c r="B107" s="37" t="n">
        <v>2023</v>
      </c>
      <c r="C107" s="37" t="n">
        <v>4</v>
      </c>
      <c r="D107" s="37" t="n">
        <v>86</v>
      </c>
      <c r="E107" s="37" t="s">
        <v>185</v>
      </c>
      <c r="F107" s="37" t="n">
        <v>10.4</v>
      </c>
      <c r="G107" s="37" t="n">
        <v>43</v>
      </c>
      <c r="H107" s="37" t="str">
        <f aca="false">IFERROR(VLOOKUP(A107,Employees!$A$2:$I$1501,9,FALSE()),"Unknown")</f>
        <v>Operations</v>
      </c>
      <c r="I107" s="37" t="str">
        <f aca="false">IFERROR(VLOOKUP(A107,Employees!$A$2:$U$1501,21,FALSE()),"Unknown")</f>
        <v>Exited</v>
      </c>
    </row>
    <row r="108" customFormat="false" ht="15" hidden="false" customHeight="false" outlineLevel="0" collapsed="false">
      <c r="A108" s="37" t="s">
        <v>478</v>
      </c>
      <c r="B108" s="37" t="n">
        <v>2024</v>
      </c>
      <c r="C108" s="37" t="n">
        <v>1</v>
      </c>
      <c r="D108" s="37" t="n">
        <v>72</v>
      </c>
      <c r="E108" s="37" t="s">
        <v>187</v>
      </c>
      <c r="F108" s="37" t="n">
        <v>2.6</v>
      </c>
      <c r="G108" s="37" t="n">
        <v>20</v>
      </c>
      <c r="H108" s="37" t="str">
        <f aca="false">IFERROR(VLOOKUP(A108,Employees!$A$2:$I$1501,9,FALSE()),"Unknown")</f>
        <v>Operations</v>
      </c>
      <c r="I108" s="37" t="str">
        <f aca="false">IFERROR(VLOOKUP(A108,Employees!$A$2:$U$1501,21,FALSE()),"Unknown")</f>
        <v>Exited</v>
      </c>
    </row>
    <row r="109" customFormat="false" ht="15" hidden="false" customHeight="false" outlineLevel="0" collapsed="false">
      <c r="A109" s="37" t="s">
        <v>483</v>
      </c>
      <c r="B109" s="37" t="n">
        <v>2024</v>
      </c>
      <c r="C109" s="37" t="n">
        <v>4</v>
      </c>
      <c r="D109" s="37" t="n">
        <v>102</v>
      </c>
      <c r="E109" s="37" t="s">
        <v>187</v>
      </c>
      <c r="F109" s="37" t="n">
        <v>9.1</v>
      </c>
      <c r="G109" s="37" t="n">
        <v>66</v>
      </c>
      <c r="H109" s="37" t="str">
        <f aca="false">IFERROR(VLOOKUP(A109,Employees!$A$2:$I$1501,9,FALSE()),"Unknown")</f>
        <v>Sales</v>
      </c>
      <c r="I109" s="37" t="str">
        <f aca="false">IFERROR(VLOOKUP(A109,Employees!$A$2:$U$1501,21,FALSE()),"Unknown")</f>
        <v>Exited</v>
      </c>
    </row>
    <row r="110" customFormat="false" ht="15" hidden="false" customHeight="false" outlineLevel="0" collapsed="false">
      <c r="A110" s="37" t="s">
        <v>483</v>
      </c>
      <c r="B110" s="37" t="n">
        <v>2025</v>
      </c>
      <c r="C110" s="37" t="n">
        <v>1</v>
      </c>
      <c r="D110" s="37" t="n">
        <v>65</v>
      </c>
      <c r="E110" s="37" t="s">
        <v>187</v>
      </c>
      <c r="F110" s="37" t="n">
        <v>2.3</v>
      </c>
      <c r="G110" s="37" t="n">
        <v>43</v>
      </c>
      <c r="H110" s="37" t="str">
        <f aca="false">IFERROR(VLOOKUP(A110,Employees!$A$2:$I$1501,9,FALSE()),"Unknown")</f>
        <v>Sales</v>
      </c>
      <c r="I110" s="37" t="str">
        <f aca="false">IFERROR(VLOOKUP(A110,Employees!$A$2:$U$1501,21,FALSE()),"Unknown")</f>
        <v>Exited</v>
      </c>
    </row>
    <row r="111" customFormat="false" ht="15" hidden="false" customHeight="false" outlineLevel="0" collapsed="false">
      <c r="A111" s="37" t="s">
        <v>487</v>
      </c>
      <c r="B111" s="37" t="n">
        <v>2021</v>
      </c>
      <c r="C111" s="37" t="n">
        <v>3</v>
      </c>
      <c r="D111" s="37" t="n">
        <v>69</v>
      </c>
      <c r="E111" s="37" t="s">
        <v>187</v>
      </c>
      <c r="F111" s="37" t="n">
        <v>8.2</v>
      </c>
      <c r="G111" s="37" t="n">
        <v>22</v>
      </c>
      <c r="H111" s="37" t="str">
        <f aca="false">IFERROR(VLOOKUP(A111,Employees!$A$2:$I$1501,9,FALSE()),"Unknown")</f>
        <v>Operations</v>
      </c>
      <c r="I111" s="37" t="str">
        <f aca="false">IFERROR(VLOOKUP(A111,Employees!$A$2:$U$1501,21,FALSE()),"Unknown")</f>
        <v>Active</v>
      </c>
    </row>
    <row r="112" customFormat="false" ht="15" hidden="false" customHeight="false" outlineLevel="0" collapsed="false">
      <c r="A112" s="37" t="s">
        <v>487</v>
      </c>
      <c r="B112" s="37" t="n">
        <v>2022</v>
      </c>
      <c r="C112" s="37" t="n">
        <v>5</v>
      </c>
      <c r="D112" s="37" t="n">
        <v>110</v>
      </c>
      <c r="E112" s="37" t="s">
        <v>187</v>
      </c>
      <c r="F112" s="37" t="n">
        <v>10.8</v>
      </c>
      <c r="G112" s="37" t="n">
        <v>80</v>
      </c>
      <c r="H112" s="37" t="str">
        <f aca="false">IFERROR(VLOOKUP(A112,Employees!$A$2:$I$1501,9,FALSE()),"Unknown")</f>
        <v>Operations</v>
      </c>
      <c r="I112" s="37" t="str">
        <f aca="false">IFERROR(VLOOKUP(A112,Employees!$A$2:$U$1501,21,FALSE()),"Unknown")</f>
        <v>Active</v>
      </c>
    </row>
    <row r="113" customFormat="false" ht="15" hidden="false" customHeight="false" outlineLevel="0" collapsed="false">
      <c r="A113" s="37" t="s">
        <v>487</v>
      </c>
      <c r="B113" s="37" t="n">
        <v>2023</v>
      </c>
      <c r="C113" s="37" t="n">
        <v>4</v>
      </c>
      <c r="D113" s="37" t="n">
        <v>73</v>
      </c>
      <c r="E113" s="37" t="s">
        <v>185</v>
      </c>
      <c r="F113" s="37" t="n">
        <v>7.8</v>
      </c>
      <c r="G113" s="37" t="n">
        <v>43</v>
      </c>
      <c r="H113" s="37" t="str">
        <f aca="false">IFERROR(VLOOKUP(A113,Employees!$A$2:$I$1501,9,FALSE()),"Unknown")</f>
        <v>Operations</v>
      </c>
      <c r="I113" s="37" t="str">
        <f aca="false">IFERROR(VLOOKUP(A113,Employees!$A$2:$U$1501,21,FALSE()),"Unknown")</f>
        <v>Active</v>
      </c>
    </row>
    <row r="114" customFormat="false" ht="15" hidden="false" customHeight="false" outlineLevel="0" collapsed="false">
      <c r="A114" s="37" t="s">
        <v>487</v>
      </c>
      <c r="B114" s="37" t="n">
        <v>2024</v>
      </c>
      <c r="C114" s="37" t="n">
        <v>3</v>
      </c>
      <c r="D114" s="37" t="n">
        <v>77</v>
      </c>
      <c r="E114" s="37" t="s">
        <v>187</v>
      </c>
      <c r="F114" s="37" t="n">
        <v>6.1</v>
      </c>
      <c r="G114" s="37" t="n">
        <v>30</v>
      </c>
      <c r="H114" s="37" t="str">
        <f aca="false">IFERROR(VLOOKUP(A114,Employees!$A$2:$I$1501,9,FALSE()),"Unknown")</f>
        <v>Operations</v>
      </c>
      <c r="I114" s="37" t="str">
        <f aca="false">IFERROR(VLOOKUP(A114,Employees!$A$2:$U$1501,21,FALSE()),"Unknown")</f>
        <v>Active</v>
      </c>
    </row>
    <row r="115" customFormat="false" ht="15" hidden="false" customHeight="false" outlineLevel="0" collapsed="false">
      <c r="A115" s="37" t="s">
        <v>487</v>
      </c>
      <c r="B115" s="37" t="n">
        <v>2025</v>
      </c>
      <c r="C115" s="37" t="n">
        <v>5</v>
      </c>
      <c r="D115" s="37" t="n">
        <v>89</v>
      </c>
      <c r="E115" s="37" t="s">
        <v>187</v>
      </c>
      <c r="F115" s="37" t="n">
        <v>11.9</v>
      </c>
      <c r="G115" s="37" t="n">
        <v>43</v>
      </c>
      <c r="H115" s="37" t="str">
        <f aca="false">IFERROR(VLOOKUP(A115,Employees!$A$2:$I$1501,9,FALSE()),"Unknown")</f>
        <v>Operations</v>
      </c>
      <c r="I115" s="37" t="str">
        <f aca="false">IFERROR(VLOOKUP(A115,Employees!$A$2:$U$1501,21,FALSE()),"Unknown")</f>
        <v>Active</v>
      </c>
    </row>
    <row r="116" customFormat="false" ht="15" hidden="false" customHeight="false" outlineLevel="0" collapsed="false">
      <c r="A116" s="37" t="s">
        <v>493</v>
      </c>
      <c r="B116" s="37" t="n">
        <v>2021</v>
      </c>
      <c r="C116" s="37" t="n">
        <v>1</v>
      </c>
      <c r="D116" s="37" t="n">
        <v>58</v>
      </c>
      <c r="E116" s="37" t="s">
        <v>187</v>
      </c>
      <c r="F116" s="37" t="n">
        <v>0.7</v>
      </c>
      <c r="G116" s="37" t="n">
        <v>25</v>
      </c>
      <c r="H116" s="37" t="str">
        <f aca="false">IFERROR(VLOOKUP(A116,Employees!$A$2:$I$1501,9,FALSE()),"Unknown")</f>
        <v>Operations</v>
      </c>
      <c r="I116" s="37" t="str">
        <f aca="false">IFERROR(VLOOKUP(A116,Employees!$A$2:$U$1501,21,FALSE()),"Unknown")</f>
        <v>Exited</v>
      </c>
    </row>
    <row r="117" customFormat="false" ht="15" hidden="false" customHeight="false" outlineLevel="0" collapsed="false">
      <c r="A117" s="37" t="s">
        <v>493</v>
      </c>
      <c r="B117" s="37" t="n">
        <v>2022</v>
      </c>
      <c r="C117" s="37" t="n">
        <v>3</v>
      </c>
      <c r="D117" s="37" t="n">
        <v>87</v>
      </c>
      <c r="E117" s="37" t="s">
        <v>187</v>
      </c>
      <c r="F117" s="37" t="n">
        <v>7.8</v>
      </c>
      <c r="G117" s="37" t="n">
        <v>16</v>
      </c>
      <c r="H117" s="37" t="str">
        <f aca="false">IFERROR(VLOOKUP(A117,Employees!$A$2:$I$1501,9,FALSE()),"Unknown")</f>
        <v>Operations</v>
      </c>
      <c r="I117" s="37" t="str">
        <f aca="false">IFERROR(VLOOKUP(A117,Employees!$A$2:$U$1501,21,FALSE()),"Unknown")</f>
        <v>Exited</v>
      </c>
    </row>
    <row r="118" customFormat="false" ht="15" hidden="false" customHeight="false" outlineLevel="0" collapsed="false">
      <c r="A118" s="37" t="s">
        <v>493</v>
      </c>
      <c r="B118" s="37" t="n">
        <v>2023</v>
      </c>
      <c r="C118" s="37" t="n">
        <v>3</v>
      </c>
      <c r="D118" s="37" t="n">
        <v>83</v>
      </c>
      <c r="E118" s="37" t="s">
        <v>187</v>
      </c>
      <c r="F118" s="37" t="n">
        <v>7</v>
      </c>
      <c r="G118" s="37" t="n">
        <v>13</v>
      </c>
      <c r="H118" s="37" t="str">
        <f aca="false">IFERROR(VLOOKUP(A118,Employees!$A$2:$I$1501,9,FALSE()),"Unknown")</f>
        <v>Operations</v>
      </c>
      <c r="I118" s="37" t="str">
        <f aca="false">IFERROR(VLOOKUP(A118,Employees!$A$2:$U$1501,21,FALSE()),"Unknown")</f>
        <v>Exited</v>
      </c>
    </row>
    <row r="119" customFormat="false" ht="15" hidden="false" customHeight="false" outlineLevel="0" collapsed="false">
      <c r="A119" s="37" t="s">
        <v>498</v>
      </c>
      <c r="B119" s="37" t="n">
        <v>2023</v>
      </c>
      <c r="C119" s="37" t="n">
        <v>1</v>
      </c>
      <c r="D119" s="37" t="n">
        <v>63</v>
      </c>
      <c r="E119" s="37" t="s">
        <v>187</v>
      </c>
      <c r="F119" s="37" t="n">
        <v>3.9</v>
      </c>
      <c r="G119" s="37" t="n">
        <v>9</v>
      </c>
      <c r="H119" s="37" t="str">
        <f aca="false">IFERROR(VLOOKUP(A119,Employees!$A$2:$I$1501,9,FALSE()),"Unknown")</f>
        <v>Finance</v>
      </c>
      <c r="I119" s="37" t="str">
        <f aca="false">IFERROR(VLOOKUP(A119,Employees!$A$2:$U$1501,21,FALSE()),"Unknown")</f>
        <v>Exited</v>
      </c>
    </row>
    <row r="120" customFormat="false" ht="15" hidden="false" customHeight="false" outlineLevel="0" collapsed="false">
      <c r="A120" s="37" t="s">
        <v>502</v>
      </c>
      <c r="B120" s="37" t="n">
        <v>2025</v>
      </c>
      <c r="C120" s="37" t="n">
        <v>2</v>
      </c>
      <c r="D120" s="37" t="n">
        <v>60</v>
      </c>
      <c r="E120" s="37" t="s">
        <v>187</v>
      </c>
      <c r="F120" s="37" t="n">
        <v>2.2</v>
      </c>
      <c r="G120" s="37" t="n">
        <v>22</v>
      </c>
      <c r="H120" s="37" t="str">
        <f aca="false">IFERROR(VLOOKUP(A120,Employees!$A$2:$I$1501,9,FALSE()),"Unknown")</f>
        <v>Human Resources</v>
      </c>
      <c r="I120" s="37" t="str">
        <f aca="false">IFERROR(VLOOKUP(A120,Employees!$A$2:$U$1501,21,FALSE()),"Unknown")</f>
        <v>Active</v>
      </c>
    </row>
    <row r="121" customFormat="false" ht="15" hidden="false" customHeight="false" outlineLevel="0" collapsed="false">
      <c r="A121" s="37" t="s">
        <v>506</v>
      </c>
      <c r="B121" s="37" t="n">
        <v>2022</v>
      </c>
      <c r="C121" s="37" t="n">
        <v>4</v>
      </c>
      <c r="D121" s="37" t="n">
        <v>104</v>
      </c>
      <c r="E121" s="37" t="s">
        <v>187</v>
      </c>
      <c r="F121" s="37" t="n">
        <v>7.6</v>
      </c>
      <c r="G121" s="37" t="n">
        <v>12</v>
      </c>
      <c r="H121" s="37" t="str">
        <f aca="false">IFERROR(VLOOKUP(A121,Employees!$A$2:$I$1501,9,FALSE()),"Unknown")</f>
        <v>Data &amp; AI</v>
      </c>
      <c r="I121" s="37" t="str">
        <f aca="false">IFERROR(VLOOKUP(A121,Employees!$A$2:$U$1501,21,FALSE()),"Unknown")</f>
        <v>Active</v>
      </c>
    </row>
    <row r="122" customFormat="false" ht="15" hidden="false" customHeight="false" outlineLevel="0" collapsed="false">
      <c r="A122" s="37" t="s">
        <v>506</v>
      </c>
      <c r="B122" s="37" t="n">
        <v>2023</v>
      </c>
      <c r="C122" s="37" t="n">
        <v>4</v>
      </c>
      <c r="D122" s="37" t="n">
        <v>81</v>
      </c>
      <c r="E122" s="37" t="s">
        <v>187</v>
      </c>
      <c r="F122" s="37" t="n">
        <v>5.9</v>
      </c>
      <c r="G122" s="37" t="n">
        <v>26</v>
      </c>
      <c r="H122" s="37" t="str">
        <f aca="false">IFERROR(VLOOKUP(A122,Employees!$A$2:$I$1501,9,FALSE()),"Unknown")</f>
        <v>Data &amp; AI</v>
      </c>
      <c r="I122" s="37" t="str">
        <f aca="false">IFERROR(VLOOKUP(A122,Employees!$A$2:$U$1501,21,FALSE()),"Unknown")</f>
        <v>Active</v>
      </c>
    </row>
    <row r="123" customFormat="false" ht="15" hidden="false" customHeight="false" outlineLevel="0" collapsed="false">
      <c r="A123" s="37" t="s">
        <v>506</v>
      </c>
      <c r="B123" s="37" t="n">
        <v>2024</v>
      </c>
      <c r="C123" s="37" t="n">
        <v>3</v>
      </c>
      <c r="D123" s="37" t="n">
        <v>84</v>
      </c>
      <c r="E123" s="37" t="s">
        <v>187</v>
      </c>
      <c r="F123" s="37" t="n">
        <v>5.3</v>
      </c>
      <c r="G123" s="37" t="n">
        <v>27</v>
      </c>
      <c r="H123" s="37" t="str">
        <f aca="false">IFERROR(VLOOKUP(A123,Employees!$A$2:$I$1501,9,FALSE()),"Unknown")</f>
        <v>Data &amp; AI</v>
      </c>
      <c r="I123" s="37" t="str">
        <f aca="false">IFERROR(VLOOKUP(A123,Employees!$A$2:$U$1501,21,FALSE()),"Unknown")</f>
        <v>Active</v>
      </c>
    </row>
    <row r="124" customFormat="false" ht="15" hidden="false" customHeight="false" outlineLevel="0" collapsed="false">
      <c r="A124" s="37" t="s">
        <v>506</v>
      </c>
      <c r="B124" s="37" t="n">
        <v>2025</v>
      </c>
      <c r="C124" s="37" t="n">
        <v>4</v>
      </c>
      <c r="D124" s="37" t="n">
        <v>107</v>
      </c>
      <c r="E124" s="37" t="s">
        <v>187</v>
      </c>
      <c r="F124" s="37" t="n">
        <v>7.6</v>
      </c>
      <c r="G124" s="37" t="n">
        <v>9</v>
      </c>
      <c r="H124" s="37" t="str">
        <f aca="false">IFERROR(VLOOKUP(A124,Employees!$A$2:$I$1501,9,FALSE()),"Unknown")</f>
        <v>Data &amp; AI</v>
      </c>
      <c r="I124" s="37" t="str">
        <f aca="false">IFERROR(VLOOKUP(A124,Employees!$A$2:$U$1501,21,FALSE()),"Unknown")</f>
        <v>Active</v>
      </c>
    </row>
    <row r="125" customFormat="false" ht="15" hidden="false" customHeight="false" outlineLevel="0" collapsed="false">
      <c r="A125" s="37" t="s">
        <v>512</v>
      </c>
      <c r="B125" s="37" t="n">
        <v>2023</v>
      </c>
      <c r="C125" s="37" t="n">
        <v>4</v>
      </c>
      <c r="D125" s="37" t="n">
        <v>100</v>
      </c>
      <c r="E125" s="37" t="s">
        <v>187</v>
      </c>
      <c r="F125" s="37" t="n">
        <v>10</v>
      </c>
      <c r="G125" s="37" t="n">
        <v>43</v>
      </c>
      <c r="H125" s="37" t="str">
        <f aca="false">IFERROR(VLOOKUP(A125,Employees!$A$2:$I$1501,9,FALSE()),"Unknown")</f>
        <v>Legal &amp; Compliance</v>
      </c>
      <c r="I125" s="37" t="str">
        <f aca="false">IFERROR(VLOOKUP(A125,Employees!$A$2:$U$1501,21,FALSE()),"Unknown")</f>
        <v>Active</v>
      </c>
    </row>
    <row r="126" customFormat="false" ht="15" hidden="false" customHeight="false" outlineLevel="0" collapsed="false">
      <c r="A126" s="37" t="s">
        <v>512</v>
      </c>
      <c r="B126" s="37" t="n">
        <v>2024</v>
      </c>
      <c r="C126" s="37" t="n">
        <v>3</v>
      </c>
      <c r="D126" s="37" t="n">
        <v>72</v>
      </c>
      <c r="E126" s="37" t="s">
        <v>187</v>
      </c>
      <c r="F126" s="37" t="n">
        <v>6.4</v>
      </c>
      <c r="G126" s="37" t="n">
        <v>48</v>
      </c>
      <c r="H126" s="37" t="str">
        <f aca="false">IFERROR(VLOOKUP(A126,Employees!$A$2:$I$1501,9,FALSE()),"Unknown")</f>
        <v>Legal &amp; Compliance</v>
      </c>
      <c r="I126" s="37" t="str">
        <f aca="false">IFERROR(VLOOKUP(A126,Employees!$A$2:$U$1501,21,FALSE()),"Unknown")</f>
        <v>Active</v>
      </c>
    </row>
    <row r="127" customFormat="false" ht="15" hidden="false" customHeight="false" outlineLevel="0" collapsed="false">
      <c r="A127" s="37" t="s">
        <v>512</v>
      </c>
      <c r="B127" s="37" t="n">
        <v>2025</v>
      </c>
      <c r="C127" s="37" t="n">
        <v>3</v>
      </c>
      <c r="D127" s="37" t="n">
        <v>57</v>
      </c>
      <c r="E127" s="37" t="s">
        <v>187</v>
      </c>
      <c r="F127" s="37" t="n">
        <v>5.6</v>
      </c>
      <c r="G127" s="37" t="n">
        <v>22</v>
      </c>
      <c r="H127" s="37" t="str">
        <f aca="false">IFERROR(VLOOKUP(A127,Employees!$A$2:$I$1501,9,FALSE()),"Unknown")</f>
        <v>Legal &amp; Compliance</v>
      </c>
      <c r="I127" s="37" t="str">
        <f aca="false">IFERROR(VLOOKUP(A127,Employees!$A$2:$U$1501,21,FALSE()),"Unknown")</f>
        <v>Active</v>
      </c>
    </row>
    <row r="128" customFormat="false" ht="15" hidden="false" customHeight="false" outlineLevel="0" collapsed="false">
      <c r="A128" s="37" t="s">
        <v>514</v>
      </c>
      <c r="B128" s="37" t="n">
        <v>2021</v>
      </c>
      <c r="C128" s="37" t="n">
        <v>3</v>
      </c>
      <c r="D128" s="37" t="n">
        <v>86</v>
      </c>
      <c r="E128" s="37" t="s">
        <v>187</v>
      </c>
      <c r="F128" s="37" t="n">
        <v>5.8</v>
      </c>
      <c r="G128" s="37" t="n">
        <v>21</v>
      </c>
      <c r="H128" s="37" t="str">
        <f aca="false">IFERROR(VLOOKUP(A128,Employees!$A$2:$I$1501,9,FALSE()),"Unknown")</f>
        <v>Data &amp; AI</v>
      </c>
      <c r="I128" s="37" t="str">
        <f aca="false">IFERROR(VLOOKUP(A128,Employees!$A$2:$U$1501,21,FALSE()),"Unknown")</f>
        <v>Active</v>
      </c>
    </row>
    <row r="129" customFormat="false" ht="15" hidden="false" customHeight="false" outlineLevel="0" collapsed="false">
      <c r="A129" s="37" t="s">
        <v>514</v>
      </c>
      <c r="B129" s="37" t="n">
        <v>2022</v>
      </c>
      <c r="C129" s="37" t="n">
        <v>2</v>
      </c>
      <c r="D129" s="37" t="n">
        <v>94</v>
      </c>
      <c r="E129" s="37" t="s">
        <v>187</v>
      </c>
      <c r="F129" s="37" t="n">
        <v>3.7</v>
      </c>
      <c r="G129" s="37" t="n">
        <v>3</v>
      </c>
      <c r="H129" s="37" t="str">
        <f aca="false">IFERROR(VLOOKUP(A129,Employees!$A$2:$I$1501,9,FALSE()),"Unknown")</f>
        <v>Data &amp; AI</v>
      </c>
      <c r="I129" s="37" t="str">
        <f aca="false">IFERROR(VLOOKUP(A129,Employees!$A$2:$U$1501,21,FALSE()),"Unknown")</f>
        <v>Active</v>
      </c>
    </row>
    <row r="130" customFormat="false" ht="15" hidden="false" customHeight="false" outlineLevel="0" collapsed="false">
      <c r="A130" s="37" t="s">
        <v>514</v>
      </c>
      <c r="B130" s="37" t="n">
        <v>2023</v>
      </c>
      <c r="C130" s="37" t="n">
        <v>2</v>
      </c>
      <c r="D130" s="37" t="n">
        <v>84</v>
      </c>
      <c r="E130" s="37" t="s">
        <v>187</v>
      </c>
      <c r="F130" s="37" t="n">
        <v>3.4</v>
      </c>
      <c r="G130" s="37" t="n">
        <v>29</v>
      </c>
      <c r="H130" s="37" t="str">
        <f aca="false">IFERROR(VLOOKUP(A130,Employees!$A$2:$I$1501,9,FALSE()),"Unknown")</f>
        <v>Data &amp; AI</v>
      </c>
      <c r="I130" s="37" t="str">
        <f aca="false">IFERROR(VLOOKUP(A130,Employees!$A$2:$U$1501,21,FALSE()),"Unknown")</f>
        <v>Active</v>
      </c>
    </row>
    <row r="131" customFormat="false" ht="15" hidden="false" customHeight="false" outlineLevel="0" collapsed="false">
      <c r="A131" s="37" t="s">
        <v>514</v>
      </c>
      <c r="B131" s="37" t="n">
        <v>2024</v>
      </c>
      <c r="C131" s="37" t="n">
        <v>4</v>
      </c>
      <c r="D131" s="37" t="n">
        <v>89</v>
      </c>
      <c r="E131" s="37" t="s">
        <v>187</v>
      </c>
      <c r="F131" s="37" t="n">
        <v>9.2</v>
      </c>
      <c r="G131" s="37" t="n">
        <v>16</v>
      </c>
      <c r="H131" s="37" t="str">
        <f aca="false">IFERROR(VLOOKUP(A131,Employees!$A$2:$I$1501,9,FALSE()),"Unknown")</f>
        <v>Data &amp; AI</v>
      </c>
      <c r="I131" s="37" t="str">
        <f aca="false">IFERROR(VLOOKUP(A131,Employees!$A$2:$U$1501,21,FALSE()),"Unknown")</f>
        <v>Active</v>
      </c>
    </row>
    <row r="132" customFormat="false" ht="15" hidden="false" customHeight="false" outlineLevel="0" collapsed="false">
      <c r="A132" s="37" t="s">
        <v>514</v>
      </c>
      <c r="B132" s="37" t="n">
        <v>2025</v>
      </c>
      <c r="C132" s="37" t="n">
        <v>2</v>
      </c>
      <c r="D132" s="37" t="n">
        <v>104</v>
      </c>
      <c r="E132" s="37" t="s">
        <v>187</v>
      </c>
      <c r="F132" s="37" t="n">
        <v>1.7</v>
      </c>
      <c r="G132" s="37" t="n">
        <v>24</v>
      </c>
      <c r="H132" s="37" t="str">
        <f aca="false">IFERROR(VLOOKUP(A132,Employees!$A$2:$I$1501,9,FALSE()),"Unknown")</f>
        <v>Data &amp; AI</v>
      </c>
      <c r="I132" s="37" t="str">
        <f aca="false">IFERROR(VLOOKUP(A132,Employees!$A$2:$U$1501,21,FALSE()),"Unknown")</f>
        <v>Active</v>
      </c>
    </row>
    <row r="133" customFormat="false" ht="15" hidden="false" customHeight="false" outlineLevel="0" collapsed="false">
      <c r="A133" s="37" t="s">
        <v>524</v>
      </c>
      <c r="B133" s="37" t="n">
        <v>2021</v>
      </c>
      <c r="C133" s="37" t="n">
        <v>4</v>
      </c>
      <c r="D133" s="37" t="n">
        <v>80</v>
      </c>
      <c r="E133" s="37" t="s">
        <v>187</v>
      </c>
      <c r="F133" s="37" t="n">
        <v>9.8</v>
      </c>
      <c r="G133" s="37" t="n">
        <v>19</v>
      </c>
      <c r="H133" s="37" t="str">
        <f aca="false">IFERROR(VLOOKUP(A133,Employees!$A$2:$I$1501,9,FALSE()),"Unknown")</f>
        <v>Engineering</v>
      </c>
      <c r="I133" s="37" t="str">
        <f aca="false">IFERROR(VLOOKUP(A133,Employees!$A$2:$U$1501,21,FALSE()),"Unknown")</f>
        <v>Active</v>
      </c>
    </row>
    <row r="134" customFormat="false" ht="15" hidden="false" customHeight="false" outlineLevel="0" collapsed="false">
      <c r="A134" s="37" t="s">
        <v>524</v>
      </c>
      <c r="B134" s="37" t="n">
        <v>2022</v>
      </c>
      <c r="C134" s="37" t="n">
        <v>3</v>
      </c>
      <c r="D134" s="37" t="n">
        <v>80</v>
      </c>
      <c r="E134" s="37" t="s">
        <v>187</v>
      </c>
      <c r="F134" s="37" t="n">
        <v>6.1</v>
      </c>
      <c r="G134" s="37" t="n">
        <v>35</v>
      </c>
      <c r="H134" s="37" t="str">
        <f aca="false">IFERROR(VLOOKUP(A134,Employees!$A$2:$I$1501,9,FALSE()),"Unknown")</f>
        <v>Engineering</v>
      </c>
      <c r="I134" s="37" t="str">
        <f aca="false">IFERROR(VLOOKUP(A134,Employees!$A$2:$U$1501,21,FALSE()),"Unknown")</f>
        <v>Active</v>
      </c>
    </row>
    <row r="135" customFormat="false" ht="15" hidden="false" customHeight="false" outlineLevel="0" collapsed="false">
      <c r="A135" s="37" t="s">
        <v>524</v>
      </c>
      <c r="B135" s="37" t="n">
        <v>2023</v>
      </c>
      <c r="C135" s="37" t="n">
        <v>3</v>
      </c>
      <c r="D135" s="37" t="n">
        <v>87</v>
      </c>
      <c r="E135" s="37" t="s">
        <v>187</v>
      </c>
      <c r="F135" s="37" t="n">
        <v>8</v>
      </c>
      <c r="G135" s="37" t="n">
        <v>43</v>
      </c>
      <c r="H135" s="37" t="str">
        <f aca="false">IFERROR(VLOOKUP(A135,Employees!$A$2:$I$1501,9,FALSE()),"Unknown")</f>
        <v>Engineering</v>
      </c>
      <c r="I135" s="37" t="str">
        <f aca="false">IFERROR(VLOOKUP(A135,Employees!$A$2:$U$1501,21,FALSE()),"Unknown")</f>
        <v>Active</v>
      </c>
    </row>
    <row r="136" customFormat="false" ht="15" hidden="false" customHeight="false" outlineLevel="0" collapsed="false">
      <c r="A136" s="37" t="s">
        <v>524</v>
      </c>
      <c r="B136" s="37" t="n">
        <v>2024</v>
      </c>
      <c r="C136" s="37" t="n">
        <v>4</v>
      </c>
      <c r="D136" s="37" t="n">
        <v>79</v>
      </c>
      <c r="E136" s="37" t="s">
        <v>187</v>
      </c>
      <c r="F136" s="37" t="n">
        <v>11.5</v>
      </c>
      <c r="G136" s="37" t="n">
        <v>17</v>
      </c>
      <c r="H136" s="37" t="str">
        <f aca="false">IFERROR(VLOOKUP(A136,Employees!$A$2:$I$1501,9,FALSE()),"Unknown")</f>
        <v>Engineering</v>
      </c>
      <c r="I136" s="37" t="str">
        <f aca="false">IFERROR(VLOOKUP(A136,Employees!$A$2:$U$1501,21,FALSE()),"Unknown")</f>
        <v>Active</v>
      </c>
    </row>
    <row r="137" customFormat="false" ht="15" hidden="false" customHeight="false" outlineLevel="0" collapsed="false">
      <c r="A137" s="37" t="s">
        <v>524</v>
      </c>
      <c r="B137" s="37" t="n">
        <v>2025</v>
      </c>
      <c r="C137" s="37" t="n">
        <v>2</v>
      </c>
      <c r="D137" s="37" t="n">
        <v>63</v>
      </c>
      <c r="E137" s="37" t="s">
        <v>187</v>
      </c>
      <c r="F137" s="37" t="n">
        <v>3.3</v>
      </c>
      <c r="G137" s="37" t="n">
        <v>30</v>
      </c>
      <c r="H137" s="37" t="str">
        <f aca="false">IFERROR(VLOOKUP(A137,Employees!$A$2:$I$1501,9,FALSE()),"Unknown")</f>
        <v>Engineering</v>
      </c>
      <c r="I137" s="37" t="str">
        <f aca="false">IFERROR(VLOOKUP(A137,Employees!$A$2:$U$1501,21,FALSE()),"Unknown")</f>
        <v>Active</v>
      </c>
    </row>
    <row r="138" customFormat="false" ht="15" hidden="false" customHeight="false" outlineLevel="0" collapsed="false">
      <c r="A138" s="37" t="s">
        <v>528</v>
      </c>
      <c r="B138" s="37" t="n">
        <v>2021</v>
      </c>
      <c r="C138" s="37" t="n">
        <v>2</v>
      </c>
      <c r="D138" s="37" t="n">
        <v>68</v>
      </c>
      <c r="E138" s="37" t="s">
        <v>187</v>
      </c>
      <c r="F138" s="37" t="n">
        <v>6.1</v>
      </c>
      <c r="G138" s="37" t="n">
        <v>34</v>
      </c>
      <c r="H138" s="37" t="str">
        <f aca="false">IFERROR(VLOOKUP(A138,Employees!$A$2:$I$1501,9,FALSE()),"Unknown")</f>
        <v>Customer Support</v>
      </c>
      <c r="I138" s="37" t="str">
        <f aca="false">IFERROR(VLOOKUP(A138,Employees!$A$2:$U$1501,21,FALSE()),"Unknown")</f>
        <v>Active</v>
      </c>
    </row>
    <row r="139" customFormat="false" ht="15" hidden="false" customHeight="false" outlineLevel="0" collapsed="false">
      <c r="A139" s="37" t="s">
        <v>528</v>
      </c>
      <c r="B139" s="37" t="n">
        <v>2022</v>
      </c>
      <c r="C139" s="37" t="n">
        <v>3</v>
      </c>
      <c r="D139" s="37" t="n">
        <v>81</v>
      </c>
      <c r="E139" s="37" t="s">
        <v>187</v>
      </c>
      <c r="F139" s="37" t="n">
        <v>6.1</v>
      </c>
      <c r="G139" s="37" t="n">
        <v>20</v>
      </c>
      <c r="H139" s="37" t="str">
        <f aca="false">IFERROR(VLOOKUP(A139,Employees!$A$2:$I$1501,9,FALSE()),"Unknown")</f>
        <v>Customer Support</v>
      </c>
      <c r="I139" s="37" t="str">
        <f aca="false">IFERROR(VLOOKUP(A139,Employees!$A$2:$U$1501,21,FALSE()),"Unknown")</f>
        <v>Active</v>
      </c>
    </row>
    <row r="140" customFormat="false" ht="15" hidden="false" customHeight="false" outlineLevel="0" collapsed="false">
      <c r="A140" s="37" t="s">
        <v>528</v>
      </c>
      <c r="B140" s="37" t="n">
        <v>2023</v>
      </c>
      <c r="C140" s="37" t="n">
        <v>2</v>
      </c>
      <c r="D140" s="37" t="n">
        <v>81</v>
      </c>
      <c r="E140" s="37" t="s">
        <v>187</v>
      </c>
      <c r="F140" s="37" t="n">
        <v>8.1</v>
      </c>
      <c r="G140" s="37" t="n">
        <v>23</v>
      </c>
      <c r="H140" s="37" t="str">
        <f aca="false">IFERROR(VLOOKUP(A140,Employees!$A$2:$I$1501,9,FALSE()),"Unknown")</f>
        <v>Customer Support</v>
      </c>
      <c r="I140" s="37" t="str">
        <f aca="false">IFERROR(VLOOKUP(A140,Employees!$A$2:$U$1501,21,FALSE()),"Unknown")</f>
        <v>Active</v>
      </c>
    </row>
    <row r="141" customFormat="false" ht="15" hidden="false" customHeight="false" outlineLevel="0" collapsed="false">
      <c r="A141" s="37" t="s">
        <v>528</v>
      </c>
      <c r="B141" s="37" t="n">
        <v>2024</v>
      </c>
      <c r="C141" s="37" t="n">
        <v>3</v>
      </c>
      <c r="D141" s="37" t="n">
        <v>88</v>
      </c>
      <c r="E141" s="37" t="s">
        <v>187</v>
      </c>
      <c r="F141" s="37" t="n">
        <v>4.2</v>
      </c>
      <c r="G141" s="37" t="n">
        <v>52</v>
      </c>
      <c r="H141" s="37" t="str">
        <f aca="false">IFERROR(VLOOKUP(A141,Employees!$A$2:$I$1501,9,FALSE()),"Unknown")</f>
        <v>Customer Support</v>
      </c>
      <c r="I141" s="37" t="str">
        <f aca="false">IFERROR(VLOOKUP(A141,Employees!$A$2:$U$1501,21,FALSE()),"Unknown")</f>
        <v>Active</v>
      </c>
    </row>
    <row r="142" customFormat="false" ht="15" hidden="false" customHeight="false" outlineLevel="0" collapsed="false">
      <c r="A142" s="37" t="s">
        <v>528</v>
      </c>
      <c r="B142" s="37" t="n">
        <v>2025</v>
      </c>
      <c r="C142" s="37" t="n">
        <v>5</v>
      </c>
      <c r="D142" s="37" t="n">
        <v>93</v>
      </c>
      <c r="E142" s="37" t="s">
        <v>187</v>
      </c>
      <c r="F142" s="37" t="n">
        <v>10.2</v>
      </c>
      <c r="G142" s="37" t="n">
        <v>25</v>
      </c>
      <c r="H142" s="37" t="str">
        <f aca="false">IFERROR(VLOOKUP(A142,Employees!$A$2:$I$1501,9,FALSE()),"Unknown")</f>
        <v>Customer Support</v>
      </c>
      <c r="I142" s="37" t="str">
        <f aca="false">IFERROR(VLOOKUP(A142,Employees!$A$2:$U$1501,21,FALSE()),"Unknown")</f>
        <v>Active</v>
      </c>
    </row>
    <row r="143" customFormat="false" ht="15" hidden="false" customHeight="false" outlineLevel="0" collapsed="false">
      <c r="A143" s="37" t="s">
        <v>531</v>
      </c>
      <c r="B143" s="37" t="n">
        <v>2024</v>
      </c>
      <c r="C143" s="37" t="n">
        <v>3</v>
      </c>
      <c r="D143" s="37" t="n">
        <v>73</v>
      </c>
      <c r="E143" s="37" t="s">
        <v>187</v>
      </c>
      <c r="F143" s="37" t="n">
        <v>5.9</v>
      </c>
      <c r="G143" s="37" t="n">
        <v>40</v>
      </c>
      <c r="H143" s="37" t="str">
        <f aca="false">IFERROR(VLOOKUP(A143,Employees!$A$2:$I$1501,9,FALSE()),"Unknown")</f>
        <v>Operations</v>
      </c>
      <c r="I143" s="37" t="str">
        <f aca="false">IFERROR(VLOOKUP(A143,Employees!$A$2:$U$1501,21,FALSE()),"Unknown")</f>
        <v>Active</v>
      </c>
    </row>
    <row r="144" customFormat="false" ht="15" hidden="false" customHeight="false" outlineLevel="0" collapsed="false">
      <c r="A144" s="37" t="s">
        <v>531</v>
      </c>
      <c r="B144" s="37" t="n">
        <v>2025</v>
      </c>
      <c r="C144" s="37" t="n">
        <v>1</v>
      </c>
      <c r="D144" s="37" t="n">
        <v>66</v>
      </c>
      <c r="E144" s="37" t="s">
        <v>187</v>
      </c>
      <c r="F144" s="37" t="n">
        <v>5.8</v>
      </c>
      <c r="G144" s="37" t="n">
        <v>34</v>
      </c>
      <c r="H144" s="37" t="str">
        <f aca="false">IFERROR(VLOOKUP(A144,Employees!$A$2:$I$1501,9,FALSE()),"Unknown")</f>
        <v>Operations</v>
      </c>
      <c r="I144" s="37" t="str">
        <f aca="false">IFERROR(VLOOKUP(A144,Employees!$A$2:$U$1501,21,FALSE()),"Unknown")</f>
        <v>Active</v>
      </c>
    </row>
    <row r="145" customFormat="false" ht="15" hidden="false" customHeight="false" outlineLevel="0" collapsed="false">
      <c r="A145" s="37" t="s">
        <v>532</v>
      </c>
      <c r="B145" s="37" t="n">
        <v>2024</v>
      </c>
      <c r="C145" s="37" t="n">
        <v>2</v>
      </c>
      <c r="D145" s="37" t="n">
        <v>82</v>
      </c>
      <c r="E145" s="37" t="s">
        <v>187</v>
      </c>
      <c r="F145" s="37" t="n">
        <v>1.8</v>
      </c>
      <c r="G145" s="37" t="n">
        <v>11</v>
      </c>
      <c r="H145" s="37" t="str">
        <f aca="false">IFERROR(VLOOKUP(A145,Employees!$A$2:$I$1501,9,FALSE()),"Unknown")</f>
        <v>Customer Support</v>
      </c>
      <c r="I145" s="37" t="str">
        <f aca="false">IFERROR(VLOOKUP(A145,Employees!$A$2:$U$1501,21,FALSE()),"Unknown")</f>
        <v>Exited</v>
      </c>
    </row>
    <row r="146" customFormat="false" ht="15" hidden="false" customHeight="false" outlineLevel="0" collapsed="false">
      <c r="A146" s="37" t="s">
        <v>532</v>
      </c>
      <c r="B146" s="37" t="n">
        <v>2025</v>
      </c>
      <c r="C146" s="37" t="n">
        <v>4</v>
      </c>
      <c r="D146" s="37" t="n">
        <v>87</v>
      </c>
      <c r="E146" s="37" t="s">
        <v>187</v>
      </c>
      <c r="F146" s="37" t="n">
        <v>7.7</v>
      </c>
      <c r="G146" s="37" t="n">
        <v>29</v>
      </c>
      <c r="H146" s="37" t="str">
        <f aca="false">IFERROR(VLOOKUP(A146,Employees!$A$2:$I$1501,9,FALSE()),"Unknown")</f>
        <v>Customer Support</v>
      </c>
      <c r="I146" s="37" t="str">
        <f aca="false">IFERROR(VLOOKUP(A146,Employees!$A$2:$U$1501,21,FALSE()),"Unknown")</f>
        <v>Exited</v>
      </c>
    </row>
    <row r="147" customFormat="false" ht="15" hidden="false" customHeight="false" outlineLevel="0" collapsed="false">
      <c r="A147" s="37" t="s">
        <v>532</v>
      </c>
      <c r="B147" s="37" t="n">
        <v>2026</v>
      </c>
      <c r="C147" s="37" t="n">
        <v>3</v>
      </c>
      <c r="D147" s="37" t="n">
        <v>85</v>
      </c>
      <c r="E147" s="37" t="s">
        <v>187</v>
      </c>
      <c r="F147" s="37" t="n">
        <v>6.2</v>
      </c>
      <c r="G147" s="37" t="n">
        <v>18</v>
      </c>
      <c r="H147" s="37" t="str">
        <f aca="false">IFERROR(VLOOKUP(A147,Employees!$A$2:$I$1501,9,FALSE()),"Unknown")</f>
        <v>Customer Support</v>
      </c>
      <c r="I147" s="37" t="str">
        <f aca="false">IFERROR(VLOOKUP(A147,Employees!$A$2:$U$1501,21,FALSE()),"Unknown")</f>
        <v>Exited</v>
      </c>
    </row>
    <row r="148" customFormat="false" ht="15" hidden="false" customHeight="false" outlineLevel="0" collapsed="false">
      <c r="A148" s="37" t="s">
        <v>534</v>
      </c>
      <c r="B148" s="37" t="n">
        <v>2024</v>
      </c>
      <c r="C148" s="37" t="n">
        <v>2</v>
      </c>
      <c r="D148" s="37" t="n">
        <v>57</v>
      </c>
      <c r="E148" s="37" t="s">
        <v>187</v>
      </c>
      <c r="F148" s="37" t="n">
        <v>2.6</v>
      </c>
      <c r="G148" s="37" t="n">
        <v>19</v>
      </c>
      <c r="H148" s="37" t="str">
        <f aca="false">IFERROR(VLOOKUP(A148,Employees!$A$2:$I$1501,9,FALSE()),"Unknown")</f>
        <v>Engineering</v>
      </c>
      <c r="I148" s="37" t="str">
        <f aca="false">IFERROR(VLOOKUP(A148,Employees!$A$2:$U$1501,21,FALSE()),"Unknown")</f>
        <v>Active</v>
      </c>
    </row>
    <row r="149" customFormat="false" ht="15" hidden="false" customHeight="false" outlineLevel="0" collapsed="false">
      <c r="A149" s="37" t="s">
        <v>534</v>
      </c>
      <c r="B149" s="37" t="n">
        <v>2025</v>
      </c>
      <c r="C149" s="37" t="n">
        <v>1</v>
      </c>
      <c r="D149" s="37" t="n">
        <v>64</v>
      </c>
      <c r="E149" s="37" t="s">
        <v>187</v>
      </c>
      <c r="F149" s="37" t="n">
        <v>2</v>
      </c>
      <c r="G149" s="37" t="n">
        <v>17</v>
      </c>
      <c r="H149" s="37" t="str">
        <f aca="false">IFERROR(VLOOKUP(A149,Employees!$A$2:$I$1501,9,FALSE()),"Unknown")</f>
        <v>Engineering</v>
      </c>
      <c r="I149" s="37" t="str">
        <f aca="false">IFERROR(VLOOKUP(A149,Employees!$A$2:$U$1501,21,FALSE()),"Unknown")</f>
        <v>Active</v>
      </c>
    </row>
    <row r="150" customFormat="false" ht="15" hidden="false" customHeight="false" outlineLevel="0" collapsed="false">
      <c r="A150" s="37" t="s">
        <v>536</v>
      </c>
      <c r="B150" s="37" t="n">
        <v>2024</v>
      </c>
      <c r="C150" s="37" t="n">
        <v>4</v>
      </c>
      <c r="D150" s="37" t="n">
        <v>77</v>
      </c>
      <c r="E150" s="37" t="s">
        <v>187</v>
      </c>
      <c r="F150" s="37" t="n">
        <v>6.9</v>
      </c>
      <c r="G150" s="37" t="n">
        <v>43</v>
      </c>
      <c r="H150" s="37" t="str">
        <f aca="false">IFERROR(VLOOKUP(A150,Employees!$A$2:$I$1501,9,FALSE()),"Unknown")</f>
        <v>Finance</v>
      </c>
      <c r="I150" s="37" t="str">
        <f aca="false">IFERROR(VLOOKUP(A150,Employees!$A$2:$U$1501,21,FALSE()),"Unknown")</f>
        <v>Active</v>
      </c>
    </row>
    <row r="151" customFormat="false" ht="15" hidden="false" customHeight="false" outlineLevel="0" collapsed="false">
      <c r="A151" s="37" t="s">
        <v>536</v>
      </c>
      <c r="B151" s="37" t="n">
        <v>2025</v>
      </c>
      <c r="C151" s="37" t="n">
        <v>2</v>
      </c>
      <c r="D151" s="37" t="n">
        <v>70</v>
      </c>
      <c r="E151" s="37" t="s">
        <v>187</v>
      </c>
      <c r="F151" s="37" t="n">
        <v>4.7</v>
      </c>
      <c r="G151" s="37" t="n">
        <v>8</v>
      </c>
      <c r="H151" s="37" t="str">
        <f aca="false">IFERROR(VLOOKUP(A151,Employees!$A$2:$I$1501,9,FALSE()),"Unknown")</f>
        <v>Finance</v>
      </c>
      <c r="I151" s="37" t="str">
        <f aca="false">IFERROR(VLOOKUP(A151,Employees!$A$2:$U$1501,21,FALSE()),"Unknown")</f>
        <v>Active</v>
      </c>
    </row>
    <row r="152" customFormat="false" ht="15" hidden="false" customHeight="false" outlineLevel="0" collapsed="false">
      <c r="A152" s="37" t="s">
        <v>539</v>
      </c>
      <c r="B152" s="37" t="n">
        <v>2021</v>
      </c>
      <c r="C152" s="37" t="n">
        <v>2</v>
      </c>
      <c r="D152" s="37" t="n">
        <v>81</v>
      </c>
      <c r="E152" s="37" t="s">
        <v>187</v>
      </c>
      <c r="F152" s="37" t="n">
        <v>5.1</v>
      </c>
      <c r="G152" s="37" t="n">
        <v>14</v>
      </c>
      <c r="H152" s="37" t="str">
        <f aca="false">IFERROR(VLOOKUP(A152,Employees!$A$2:$I$1501,9,FALSE()),"Unknown")</f>
        <v>Sales</v>
      </c>
      <c r="I152" s="37" t="str">
        <f aca="false">IFERROR(VLOOKUP(A152,Employees!$A$2:$U$1501,21,FALSE()),"Unknown")</f>
        <v>Active</v>
      </c>
    </row>
    <row r="153" customFormat="false" ht="15" hidden="false" customHeight="false" outlineLevel="0" collapsed="false">
      <c r="A153" s="37" t="s">
        <v>539</v>
      </c>
      <c r="B153" s="37" t="n">
        <v>2022</v>
      </c>
      <c r="C153" s="37" t="n">
        <v>3</v>
      </c>
      <c r="D153" s="37" t="n">
        <v>69</v>
      </c>
      <c r="E153" s="37" t="s">
        <v>187</v>
      </c>
      <c r="F153" s="37" t="n">
        <v>6.7</v>
      </c>
      <c r="G153" s="37" t="n">
        <v>18</v>
      </c>
      <c r="H153" s="37" t="str">
        <f aca="false">IFERROR(VLOOKUP(A153,Employees!$A$2:$I$1501,9,FALSE()),"Unknown")</f>
        <v>Sales</v>
      </c>
      <c r="I153" s="37" t="str">
        <f aca="false">IFERROR(VLOOKUP(A153,Employees!$A$2:$U$1501,21,FALSE()),"Unknown")</f>
        <v>Active</v>
      </c>
    </row>
    <row r="154" customFormat="false" ht="15" hidden="false" customHeight="false" outlineLevel="0" collapsed="false">
      <c r="A154" s="37" t="s">
        <v>539</v>
      </c>
      <c r="B154" s="37" t="n">
        <v>2023</v>
      </c>
      <c r="C154" s="37" t="n">
        <v>2</v>
      </c>
      <c r="D154" s="37" t="n">
        <v>87</v>
      </c>
      <c r="E154" s="37" t="s">
        <v>187</v>
      </c>
      <c r="F154" s="37" t="n">
        <v>3.7</v>
      </c>
      <c r="G154" s="37" t="n">
        <v>69</v>
      </c>
      <c r="H154" s="37" t="str">
        <f aca="false">IFERROR(VLOOKUP(A154,Employees!$A$2:$I$1501,9,FALSE()),"Unknown")</f>
        <v>Sales</v>
      </c>
      <c r="I154" s="37" t="str">
        <f aca="false">IFERROR(VLOOKUP(A154,Employees!$A$2:$U$1501,21,FALSE()),"Unknown")</f>
        <v>Active</v>
      </c>
    </row>
    <row r="155" customFormat="false" ht="15" hidden="false" customHeight="false" outlineLevel="0" collapsed="false">
      <c r="A155" s="37" t="s">
        <v>539</v>
      </c>
      <c r="B155" s="37" t="n">
        <v>2024</v>
      </c>
      <c r="C155" s="37" t="n">
        <v>3</v>
      </c>
      <c r="D155" s="37" t="n">
        <v>84</v>
      </c>
      <c r="E155" s="37" t="s">
        <v>187</v>
      </c>
      <c r="F155" s="37" t="n">
        <v>7.1</v>
      </c>
      <c r="G155" s="37" t="n">
        <v>39</v>
      </c>
      <c r="H155" s="37" t="str">
        <f aca="false">IFERROR(VLOOKUP(A155,Employees!$A$2:$I$1501,9,FALSE()),"Unknown")</f>
        <v>Sales</v>
      </c>
      <c r="I155" s="37" t="str">
        <f aca="false">IFERROR(VLOOKUP(A155,Employees!$A$2:$U$1501,21,FALSE()),"Unknown")</f>
        <v>Active</v>
      </c>
    </row>
    <row r="156" customFormat="false" ht="15" hidden="false" customHeight="false" outlineLevel="0" collapsed="false">
      <c r="A156" s="37" t="s">
        <v>539</v>
      </c>
      <c r="B156" s="37" t="n">
        <v>2025</v>
      </c>
      <c r="C156" s="37" t="n">
        <v>1</v>
      </c>
      <c r="D156" s="37" t="n">
        <v>76</v>
      </c>
      <c r="E156" s="37" t="s">
        <v>187</v>
      </c>
      <c r="F156" s="37" t="n">
        <v>2.9</v>
      </c>
      <c r="G156" s="37" t="n">
        <v>21</v>
      </c>
      <c r="H156" s="37" t="str">
        <f aca="false">IFERROR(VLOOKUP(A156,Employees!$A$2:$I$1501,9,FALSE()),"Unknown")</f>
        <v>Sales</v>
      </c>
      <c r="I156" s="37" t="str">
        <f aca="false">IFERROR(VLOOKUP(A156,Employees!$A$2:$U$1501,21,FALSE()),"Unknown")</f>
        <v>Active</v>
      </c>
    </row>
    <row r="157" customFormat="false" ht="15" hidden="false" customHeight="false" outlineLevel="0" collapsed="false">
      <c r="A157" s="37" t="s">
        <v>543</v>
      </c>
      <c r="B157" s="37" t="n">
        <v>2023</v>
      </c>
      <c r="C157" s="37" t="n">
        <v>4</v>
      </c>
      <c r="D157" s="37" t="n">
        <v>101</v>
      </c>
      <c r="E157" s="37" t="s">
        <v>187</v>
      </c>
      <c r="F157" s="37" t="n">
        <v>7</v>
      </c>
      <c r="G157" s="37" t="n">
        <v>32</v>
      </c>
      <c r="H157" s="37" t="str">
        <f aca="false">IFERROR(VLOOKUP(A157,Employees!$A$2:$I$1501,9,FALSE()),"Unknown")</f>
        <v>Sales</v>
      </c>
      <c r="I157" s="37" t="str">
        <f aca="false">IFERROR(VLOOKUP(A157,Employees!$A$2:$U$1501,21,FALSE()),"Unknown")</f>
        <v>Exited</v>
      </c>
    </row>
    <row r="158" customFormat="false" ht="15" hidden="false" customHeight="false" outlineLevel="0" collapsed="false">
      <c r="A158" s="37" t="s">
        <v>547</v>
      </c>
      <c r="B158" s="37" t="n">
        <v>2021</v>
      </c>
      <c r="C158" s="37" t="n">
        <v>1</v>
      </c>
      <c r="D158" s="37" t="n">
        <v>78</v>
      </c>
      <c r="E158" s="37" t="s">
        <v>187</v>
      </c>
      <c r="F158" s="37" t="n">
        <v>1.8</v>
      </c>
      <c r="G158" s="37" t="n">
        <v>5</v>
      </c>
      <c r="H158" s="37" t="str">
        <f aca="false">IFERROR(VLOOKUP(A158,Employees!$A$2:$I$1501,9,FALSE()),"Unknown")</f>
        <v>Human Resources</v>
      </c>
      <c r="I158" s="37" t="str">
        <f aca="false">IFERROR(VLOOKUP(A158,Employees!$A$2:$U$1501,21,FALSE()),"Unknown")</f>
        <v>Active</v>
      </c>
    </row>
    <row r="159" customFormat="false" ht="15" hidden="false" customHeight="false" outlineLevel="0" collapsed="false">
      <c r="A159" s="37" t="s">
        <v>547</v>
      </c>
      <c r="B159" s="37" t="n">
        <v>2022</v>
      </c>
      <c r="C159" s="37" t="n">
        <v>4</v>
      </c>
      <c r="D159" s="37" t="n">
        <v>88</v>
      </c>
      <c r="E159" s="37" t="s">
        <v>185</v>
      </c>
      <c r="F159" s="37" t="n">
        <v>11.4</v>
      </c>
      <c r="G159" s="37" t="n">
        <v>13</v>
      </c>
      <c r="H159" s="37" t="str">
        <f aca="false">IFERROR(VLOOKUP(A159,Employees!$A$2:$I$1501,9,FALSE()),"Unknown")</f>
        <v>Human Resources</v>
      </c>
      <c r="I159" s="37" t="str">
        <f aca="false">IFERROR(VLOOKUP(A159,Employees!$A$2:$U$1501,21,FALSE()),"Unknown")</f>
        <v>Active</v>
      </c>
    </row>
    <row r="160" customFormat="false" ht="15" hidden="false" customHeight="false" outlineLevel="0" collapsed="false">
      <c r="A160" s="37" t="s">
        <v>547</v>
      </c>
      <c r="B160" s="37" t="n">
        <v>2023</v>
      </c>
      <c r="C160" s="37" t="n">
        <v>1</v>
      </c>
      <c r="D160" s="37" t="n">
        <v>72</v>
      </c>
      <c r="E160" s="37" t="s">
        <v>187</v>
      </c>
      <c r="F160" s="37" t="n">
        <v>2.8</v>
      </c>
      <c r="G160" s="37" t="n">
        <v>34</v>
      </c>
      <c r="H160" s="37" t="str">
        <f aca="false">IFERROR(VLOOKUP(A160,Employees!$A$2:$I$1501,9,FALSE()),"Unknown")</f>
        <v>Human Resources</v>
      </c>
      <c r="I160" s="37" t="str">
        <f aca="false">IFERROR(VLOOKUP(A160,Employees!$A$2:$U$1501,21,FALSE()),"Unknown")</f>
        <v>Active</v>
      </c>
    </row>
    <row r="161" customFormat="false" ht="15" hidden="false" customHeight="false" outlineLevel="0" collapsed="false">
      <c r="A161" s="37" t="s">
        <v>547</v>
      </c>
      <c r="B161" s="37" t="n">
        <v>2024</v>
      </c>
      <c r="C161" s="37" t="n">
        <v>2</v>
      </c>
      <c r="D161" s="37" t="n">
        <v>81</v>
      </c>
      <c r="E161" s="37" t="s">
        <v>187</v>
      </c>
      <c r="F161" s="37" t="n">
        <v>2.4</v>
      </c>
      <c r="G161" s="37" t="n">
        <v>7</v>
      </c>
      <c r="H161" s="37" t="str">
        <f aca="false">IFERROR(VLOOKUP(A161,Employees!$A$2:$I$1501,9,FALSE()),"Unknown")</f>
        <v>Human Resources</v>
      </c>
      <c r="I161" s="37" t="str">
        <f aca="false">IFERROR(VLOOKUP(A161,Employees!$A$2:$U$1501,21,FALSE()),"Unknown")</f>
        <v>Active</v>
      </c>
    </row>
    <row r="162" customFormat="false" ht="15" hidden="false" customHeight="false" outlineLevel="0" collapsed="false">
      <c r="A162" s="37" t="s">
        <v>547</v>
      </c>
      <c r="B162" s="37" t="n">
        <v>2025</v>
      </c>
      <c r="C162" s="37" t="n">
        <v>3</v>
      </c>
      <c r="D162" s="37" t="n">
        <v>100</v>
      </c>
      <c r="E162" s="37" t="s">
        <v>187</v>
      </c>
      <c r="F162" s="37" t="n">
        <v>9.4</v>
      </c>
      <c r="G162" s="37" t="n">
        <v>17</v>
      </c>
      <c r="H162" s="37" t="str">
        <f aca="false">IFERROR(VLOOKUP(A162,Employees!$A$2:$I$1501,9,FALSE()),"Unknown")</f>
        <v>Human Resources</v>
      </c>
      <c r="I162" s="37" t="str">
        <f aca="false">IFERROR(VLOOKUP(A162,Employees!$A$2:$U$1501,21,FALSE()),"Unknown")</f>
        <v>Active</v>
      </c>
    </row>
    <row r="163" customFormat="false" ht="15" hidden="false" customHeight="false" outlineLevel="0" collapsed="false">
      <c r="A163" s="37" t="s">
        <v>549</v>
      </c>
      <c r="B163" s="37" t="n">
        <v>2021</v>
      </c>
      <c r="C163" s="37" t="n">
        <v>4</v>
      </c>
      <c r="D163" s="37" t="n">
        <v>99</v>
      </c>
      <c r="E163" s="37" t="s">
        <v>185</v>
      </c>
      <c r="F163" s="37" t="n">
        <v>8.9</v>
      </c>
      <c r="G163" s="37" t="n">
        <v>19</v>
      </c>
      <c r="H163" s="37" t="str">
        <f aca="false">IFERROR(VLOOKUP(A163,Employees!$A$2:$I$1501,9,FALSE()),"Unknown")</f>
        <v>Engineering</v>
      </c>
      <c r="I163" s="37" t="str">
        <f aca="false">IFERROR(VLOOKUP(A163,Employees!$A$2:$U$1501,21,FALSE()),"Unknown")</f>
        <v>Active</v>
      </c>
    </row>
    <row r="164" customFormat="false" ht="15" hidden="false" customHeight="false" outlineLevel="0" collapsed="false">
      <c r="A164" s="37" t="s">
        <v>549</v>
      </c>
      <c r="B164" s="37" t="n">
        <v>2022</v>
      </c>
      <c r="C164" s="37" t="n">
        <v>2</v>
      </c>
      <c r="D164" s="37" t="n">
        <v>74</v>
      </c>
      <c r="E164" s="37" t="s">
        <v>187</v>
      </c>
      <c r="F164" s="37" t="n">
        <v>3.8</v>
      </c>
      <c r="G164" s="37" t="n">
        <v>9</v>
      </c>
      <c r="H164" s="37" t="str">
        <f aca="false">IFERROR(VLOOKUP(A164,Employees!$A$2:$I$1501,9,FALSE()),"Unknown")</f>
        <v>Engineering</v>
      </c>
      <c r="I164" s="37" t="str">
        <f aca="false">IFERROR(VLOOKUP(A164,Employees!$A$2:$U$1501,21,FALSE()),"Unknown")</f>
        <v>Active</v>
      </c>
    </row>
    <row r="165" customFormat="false" ht="15" hidden="false" customHeight="false" outlineLevel="0" collapsed="false">
      <c r="A165" s="37" t="s">
        <v>549</v>
      </c>
      <c r="B165" s="37" t="n">
        <v>2023</v>
      </c>
      <c r="C165" s="37" t="n">
        <v>3</v>
      </c>
      <c r="D165" s="37" t="n">
        <v>102</v>
      </c>
      <c r="E165" s="37" t="s">
        <v>187</v>
      </c>
      <c r="F165" s="37" t="n">
        <v>7.2</v>
      </c>
      <c r="G165" s="37" t="n">
        <v>16</v>
      </c>
      <c r="H165" s="37" t="str">
        <f aca="false">IFERROR(VLOOKUP(A165,Employees!$A$2:$I$1501,9,FALSE()),"Unknown")</f>
        <v>Engineering</v>
      </c>
      <c r="I165" s="37" t="str">
        <f aca="false">IFERROR(VLOOKUP(A165,Employees!$A$2:$U$1501,21,FALSE()),"Unknown")</f>
        <v>Active</v>
      </c>
    </row>
    <row r="166" customFormat="false" ht="15" hidden="false" customHeight="false" outlineLevel="0" collapsed="false">
      <c r="A166" s="37" t="s">
        <v>549</v>
      </c>
      <c r="B166" s="37" t="n">
        <v>2024</v>
      </c>
      <c r="C166" s="37" t="n">
        <v>3</v>
      </c>
      <c r="D166" s="37" t="n">
        <v>89</v>
      </c>
      <c r="E166" s="37" t="s">
        <v>187</v>
      </c>
      <c r="F166" s="37" t="n">
        <v>6.2</v>
      </c>
      <c r="G166" s="37" t="n">
        <v>7</v>
      </c>
      <c r="H166" s="37" t="str">
        <f aca="false">IFERROR(VLOOKUP(A166,Employees!$A$2:$I$1501,9,FALSE()),"Unknown")</f>
        <v>Engineering</v>
      </c>
      <c r="I166" s="37" t="str">
        <f aca="false">IFERROR(VLOOKUP(A166,Employees!$A$2:$U$1501,21,FALSE()),"Unknown")</f>
        <v>Active</v>
      </c>
    </row>
    <row r="167" customFormat="false" ht="15" hidden="false" customHeight="false" outlineLevel="0" collapsed="false">
      <c r="A167" s="37" t="s">
        <v>549</v>
      </c>
      <c r="B167" s="37" t="n">
        <v>2025</v>
      </c>
      <c r="C167" s="37" t="n">
        <v>3</v>
      </c>
      <c r="D167" s="37" t="n">
        <v>91</v>
      </c>
      <c r="E167" s="37" t="s">
        <v>187</v>
      </c>
      <c r="F167" s="37" t="n">
        <v>4.4</v>
      </c>
      <c r="G167" s="37" t="n">
        <v>24</v>
      </c>
      <c r="H167" s="37" t="str">
        <f aca="false">IFERROR(VLOOKUP(A167,Employees!$A$2:$I$1501,9,FALSE()),"Unknown")</f>
        <v>Engineering</v>
      </c>
      <c r="I167" s="37" t="str">
        <f aca="false">IFERROR(VLOOKUP(A167,Employees!$A$2:$U$1501,21,FALSE()),"Unknown")</f>
        <v>Active</v>
      </c>
    </row>
    <row r="168" customFormat="false" ht="15" hidden="false" customHeight="false" outlineLevel="0" collapsed="false">
      <c r="A168" s="37" t="s">
        <v>551</v>
      </c>
      <c r="B168" s="37" t="n">
        <v>2021</v>
      </c>
      <c r="C168" s="37" t="n">
        <v>2</v>
      </c>
      <c r="D168" s="37" t="n">
        <v>70</v>
      </c>
      <c r="E168" s="37" t="s">
        <v>187</v>
      </c>
      <c r="F168" s="37" t="n">
        <v>3.3</v>
      </c>
      <c r="G168" s="37" t="n">
        <v>23</v>
      </c>
      <c r="H168" s="37" t="str">
        <f aca="false">IFERROR(VLOOKUP(A168,Employees!$A$2:$I$1501,9,FALSE()),"Unknown")</f>
        <v>Engineering</v>
      </c>
      <c r="I168" s="37" t="str">
        <f aca="false">IFERROR(VLOOKUP(A168,Employees!$A$2:$U$1501,21,FALSE()),"Unknown")</f>
        <v>Active</v>
      </c>
    </row>
    <row r="169" customFormat="false" ht="15" hidden="false" customHeight="false" outlineLevel="0" collapsed="false">
      <c r="A169" s="37" t="s">
        <v>551</v>
      </c>
      <c r="B169" s="37" t="n">
        <v>2022</v>
      </c>
      <c r="C169" s="37" t="n">
        <v>4</v>
      </c>
      <c r="D169" s="37" t="n">
        <v>80</v>
      </c>
      <c r="E169" s="37" t="s">
        <v>187</v>
      </c>
      <c r="F169" s="37" t="n">
        <v>5.5</v>
      </c>
      <c r="G169" s="37" t="n">
        <v>22</v>
      </c>
      <c r="H169" s="37" t="str">
        <f aca="false">IFERROR(VLOOKUP(A169,Employees!$A$2:$I$1501,9,FALSE()),"Unknown")</f>
        <v>Engineering</v>
      </c>
      <c r="I169" s="37" t="str">
        <f aca="false">IFERROR(VLOOKUP(A169,Employees!$A$2:$U$1501,21,FALSE()),"Unknown")</f>
        <v>Active</v>
      </c>
    </row>
    <row r="170" customFormat="false" ht="15" hidden="false" customHeight="false" outlineLevel="0" collapsed="false">
      <c r="A170" s="37" t="s">
        <v>551</v>
      </c>
      <c r="B170" s="37" t="n">
        <v>2023</v>
      </c>
      <c r="C170" s="37" t="n">
        <v>4</v>
      </c>
      <c r="D170" s="37" t="n">
        <v>74</v>
      </c>
      <c r="E170" s="37" t="s">
        <v>185</v>
      </c>
      <c r="F170" s="37" t="n">
        <v>9</v>
      </c>
      <c r="G170" s="37" t="n">
        <v>6</v>
      </c>
      <c r="H170" s="37" t="str">
        <f aca="false">IFERROR(VLOOKUP(A170,Employees!$A$2:$I$1501,9,FALSE()),"Unknown")</f>
        <v>Engineering</v>
      </c>
      <c r="I170" s="37" t="str">
        <f aca="false">IFERROR(VLOOKUP(A170,Employees!$A$2:$U$1501,21,FALSE()),"Unknown")</f>
        <v>Active</v>
      </c>
    </row>
    <row r="171" customFormat="false" ht="15" hidden="false" customHeight="false" outlineLevel="0" collapsed="false">
      <c r="A171" s="37" t="s">
        <v>551</v>
      </c>
      <c r="B171" s="37" t="n">
        <v>2024</v>
      </c>
      <c r="C171" s="37" t="n">
        <v>3</v>
      </c>
      <c r="D171" s="37" t="n">
        <v>71</v>
      </c>
      <c r="E171" s="37" t="s">
        <v>187</v>
      </c>
      <c r="F171" s="37" t="n">
        <v>6.8</v>
      </c>
      <c r="G171" s="37" t="n">
        <v>9</v>
      </c>
      <c r="H171" s="37" t="str">
        <f aca="false">IFERROR(VLOOKUP(A171,Employees!$A$2:$I$1501,9,FALSE()),"Unknown")</f>
        <v>Engineering</v>
      </c>
      <c r="I171" s="37" t="str">
        <f aca="false">IFERROR(VLOOKUP(A171,Employees!$A$2:$U$1501,21,FALSE()),"Unknown")</f>
        <v>Active</v>
      </c>
    </row>
    <row r="172" customFormat="false" ht="15" hidden="false" customHeight="false" outlineLevel="0" collapsed="false">
      <c r="A172" s="37" t="s">
        <v>551</v>
      </c>
      <c r="B172" s="37" t="n">
        <v>2025</v>
      </c>
      <c r="C172" s="37" t="n">
        <v>3</v>
      </c>
      <c r="D172" s="37" t="n">
        <v>77</v>
      </c>
      <c r="E172" s="37" t="s">
        <v>187</v>
      </c>
      <c r="F172" s="37" t="n">
        <v>4.7</v>
      </c>
      <c r="G172" s="37" t="n">
        <v>26</v>
      </c>
      <c r="H172" s="37" t="str">
        <f aca="false">IFERROR(VLOOKUP(A172,Employees!$A$2:$I$1501,9,FALSE()),"Unknown")</f>
        <v>Engineering</v>
      </c>
      <c r="I172" s="37" t="str">
        <f aca="false">IFERROR(VLOOKUP(A172,Employees!$A$2:$U$1501,21,FALSE()),"Unknown")</f>
        <v>Active</v>
      </c>
    </row>
    <row r="173" customFormat="false" ht="15" hidden="false" customHeight="false" outlineLevel="0" collapsed="false">
      <c r="A173" s="37" t="s">
        <v>553</v>
      </c>
      <c r="B173" s="37" t="n">
        <v>2021</v>
      </c>
      <c r="C173" s="37" t="n">
        <v>2</v>
      </c>
      <c r="D173" s="37" t="n">
        <v>71</v>
      </c>
      <c r="E173" s="37" t="s">
        <v>187</v>
      </c>
      <c r="F173" s="37" t="n">
        <v>3.3</v>
      </c>
      <c r="G173" s="37" t="n">
        <v>48</v>
      </c>
      <c r="H173" s="37" t="str">
        <f aca="false">IFERROR(VLOOKUP(A173,Employees!$A$2:$I$1501,9,FALSE()),"Unknown")</f>
        <v>Engineering</v>
      </c>
      <c r="I173" s="37" t="str">
        <f aca="false">IFERROR(VLOOKUP(A173,Employees!$A$2:$U$1501,21,FALSE()),"Unknown")</f>
        <v>Active</v>
      </c>
    </row>
    <row r="174" customFormat="false" ht="15" hidden="false" customHeight="false" outlineLevel="0" collapsed="false">
      <c r="A174" s="37" t="s">
        <v>553</v>
      </c>
      <c r="B174" s="37" t="n">
        <v>2022</v>
      </c>
      <c r="C174" s="37" t="n">
        <v>4</v>
      </c>
      <c r="D174" s="37" t="n">
        <v>88</v>
      </c>
      <c r="E174" s="37" t="s">
        <v>187</v>
      </c>
      <c r="F174" s="37" t="n">
        <v>8.3</v>
      </c>
      <c r="G174" s="37" t="n">
        <v>24</v>
      </c>
      <c r="H174" s="37" t="str">
        <f aca="false">IFERROR(VLOOKUP(A174,Employees!$A$2:$I$1501,9,FALSE()),"Unknown")</f>
        <v>Engineering</v>
      </c>
      <c r="I174" s="37" t="str">
        <f aca="false">IFERROR(VLOOKUP(A174,Employees!$A$2:$U$1501,21,FALSE()),"Unknown")</f>
        <v>Active</v>
      </c>
    </row>
    <row r="175" customFormat="false" ht="15" hidden="false" customHeight="false" outlineLevel="0" collapsed="false">
      <c r="A175" s="37" t="s">
        <v>553</v>
      </c>
      <c r="B175" s="37" t="n">
        <v>2023</v>
      </c>
      <c r="C175" s="37" t="n">
        <v>4</v>
      </c>
      <c r="D175" s="37" t="n">
        <v>102</v>
      </c>
      <c r="E175" s="37" t="s">
        <v>185</v>
      </c>
      <c r="F175" s="37" t="n">
        <v>9.8</v>
      </c>
      <c r="G175" s="37" t="n">
        <v>17</v>
      </c>
      <c r="H175" s="37" t="str">
        <f aca="false">IFERROR(VLOOKUP(A175,Employees!$A$2:$I$1501,9,FALSE()),"Unknown")</f>
        <v>Engineering</v>
      </c>
      <c r="I175" s="37" t="str">
        <f aca="false">IFERROR(VLOOKUP(A175,Employees!$A$2:$U$1501,21,FALSE()),"Unknown")</f>
        <v>Active</v>
      </c>
    </row>
    <row r="176" customFormat="false" ht="15" hidden="false" customHeight="false" outlineLevel="0" collapsed="false">
      <c r="A176" s="37" t="s">
        <v>553</v>
      </c>
      <c r="B176" s="37" t="n">
        <v>2024</v>
      </c>
      <c r="C176" s="37" t="n">
        <v>4</v>
      </c>
      <c r="D176" s="37" t="n">
        <v>85</v>
      </c>
      <c r="E176" s="37" t="s">
        <v>187</v>
      </c>
      <c r="F176" s="37" t="n">
        <v>9.5</v>
      </c>
      <c r="G176" s="37" t="n">
        <v>18</v>
      </c>
      <c r="H176" s="37" t="str">
        <f aca="false">IFERROR(VLOOKUP(A176,Employees!$A$2:$I$1501,9,FALSE()),"Unknown")</f>
        <v>Engineering</v>
      </c>
      <c r="I176" s="37" t="str">
        <f aca="false">IFERROR(VLOOKUP(A176,Employees!$A$2:$U$1501,21,FALSE()),"Unknown")</f>
        <v>Active</v>
      </c>
    </row>
    <row r="177" customFormat="false" ht="15" hidden="false" customHeight="false" outlineLevel="0" collapsed="false">
      <c r="A177" s="37" t="s">
        <v>553</v>
      </c>
      <c r="B177" s="37" t="n">
        <v>2025</v>
      </c>
      <c r="C177" s="37" t="n">
        <v>3</v>
      </c>
      <c r="D177" s="37" t="n">
        <v>72</v>
      </c>
      <c r="E177" s="37" t="s">
        <v>187</v>
      </c>
      <c r="F177" s="37" t="n">
        <v>5.7</v>
      </c>
      <c r="G177" s="37" t="n">
        <v>10</v>
      </c>
      <c r="H177" s="37" t="str">
        <f aca="false">IFERROR(VLOOKUP(A177,Employees!$A$2:$I$1501,9,FALSE()),"Unknown")</f>
        <v>Engineering</v>
      </c>
      <c r="I177" s="37" t="str">
        <f aca="false">IFERROR(VLOOKUP(A177,Employees!$A$2:$U$1501,21,FALSE()),"Unknown")</f>
        <v>Active</v>
      </c>
    </row>
    <row r="178" customFormat="false" ht="15" hidden="false" customHeight="false" outlineLevel="0" collapsed="false">
      <c r="A178" s="37" t="s">
        <v>555</v>
      </c>
      <c r="B178" s="37" t="n">
        <v>2025</v>
      </c>
      <c r="C178" s="37" t="n">
        <v>4</v>
      </c>
      <c r="D178" s="37" t="n">
        <v>97</v>
      </c>
      <c r="E178" s="37" t="s">
        <v>187</v>
      </c>
      <c r="F178" s="37" t="n">
        <v>8.4</v>
      </c>
      <c r="G178" s="37" t="n">
        <v>24</v>
      </c>
      <c r="H178" s="37" t="str">
        <f aca="false">IFERROR(VLOOKUP(A178,Employees!$A$2:$I$1501,9,FALSE()),"Unknown")</f>
        <v>Engineering</v>
      </c>
      <c r="I178" s="37" t="str">
        <f aca="false">IFERROR(VLOOKUP(A178,Employees!$A$2:$U$1501,21,FALSE()),"Unknown")</f>
        <v>Active</v>
      </c>
    </row>
    <row r="179" customFormat="false" ht="15" hidden="false" customHeight="false" outlineLevel="0" collapsed="false">
      <c r="A179" s="37" t="s">
        <v>561</v>
      </c>
      <c r="B179" s="37" t="n">
        <v>2021</v>
      </c>
      <c r="C179" s="37" t="n">
        <v>2</v>
      </c>
      <c r="D179" s="37" t="n">
        <v>63</v>
      </c>
      <c r="E179" s="37" t="s">
        <v>187</v>
      </c>
      <c r="F179" s="37" t="n">
        <v>4.3</v>
      </c>
      <c r="G179" s="37" t="n">
        <v>29</v>
      </c>
      <c r="H179" s="37" t="str">
        <f aca="false">IFERROR(VLOOKUP(A179,Employees!$A$2:$I$1501,9,FALSE()),"Unknown")</f>
        <v>Sales</v>
      </c>
      <c r="I179" s="37" t="str">
        <f aca="false">IFERROR(VLOOKUP(A179,Employees!$A$2:$U$1501,21,FALSE()),"Unknown")</f>
        <v>Active</v>
      </c>
    </row>
    <row r="180" customFormat="false" ht="15" hidden="false" customHeight="false" outlineLevel="0" collapsed="false">
      <c r="A180" s="37" t="s">
        <v>561</v>
      </c>
      <c r="B180" s="37" t="n">
        <v>2022</v>
      </c>
      <c r="C180" s="37" t="n">
        <v>2</v>
      </c>
      <c r="D180" s="37" t="n">
        <v>93</v>
      </c>
      <c r="E180" s="37" t="s">
        <v>187</v>
      </c>
      <c r="F180" s="37" t="n">
        <v>4.3</v>
      </c>
      <c r="G180" s="37" t="n">
        <v>23</v>
      </c>
      <c r="H180" s="37" t="str">
        <f aca="false">IFERROR(VLOOKUP(A180,Employees!$A$2:$I$1501,9,FALSE()),"Unknown")</f>
        <v>Sales</v>
      </c>
      <c r="I180" s="37" t="str">
        <f aca="false">IFERROR(VLOOKUP(A180,Employees!$A$2:$U$1501,21,FALSE()),"Unknown")</f>
        <v>Active</v>
      </c>
    </row>
    <row r="181" customFormat="false" ht="15" hidden="false" customHeight="false" outlineLevel="0" collapsed="false">
      <c r="A181" s="37" t="s">
        <v>561</v>
      </c>
      <c r="B181" s="37" t="n">
        <v>2023</v>
      </c>
      <c r="C181" s="37" t="n">
        <v>4</v>
      </c>
      <c r="D181" s="37" t="n">
        <v>97</v>
      </c>
      <c r="E181" s="37" t="s">
        <v>187</v>
      </c>
      <c r="F181" s="37" t="n">
        <v>7.1</v>
      </c>
      <c r="G181" s="37" t="n">
        <v>39</v>
      </c>
      <c r="H181" s="37" t="str">
        <f aca="false">IFERROR(VLOOKUP(A181,Employees!$A$2:$I$1501,9,FALSE()),"Unknown")</f>
        <v>Sales</v>
      </c>
      <c r="I181" s="37" t="str">
        <f aca="false">IFERROR(VLOOKUP(A181,Employees!$A$2:$U$1501,21,FALSE()),"Unknown")</f>
        <v>Active</v>
      </c>
    </row>
    <row r="182" customFormat="false" ht="15" hidden="false" customHeight="false" outlineLevel="0" collapsed="false">
      <c r="A182" s="37" t="s">
        <v>561</v>
      </c>
      <c r="B182" s="37" t="n">
        <v>2024</v>
      </c>
      <c r="C182" s="37" t="n">
        <v>4</v>
      </c>
      <c r="D182" s="37" t="n">
        <v>92</v>
      </c>
      <c r="E182" s="37" t="s">
        <v>187</v>
      </c>
      <c r="F182" s="37" t="n">
        <v>8.5</v>
      </c>
      <c r="G182" s="37" t="n">
        <v>9</v>
      </c>
      <c r="H182" s="37" t="str">
        <f aca="false">IFERROR(VLOOKUP(A182,Employees!$A$2:$I$1501,9,FALSE()),"Unknown")</f>
        <v>Sales</v>
      </c>
      <c r="I182" s="37" t="str">
        <f aca="false">IFERROR(VLOOKUP(A182,Employees!$A$2:$U$1501,21,FALSE()),"Unknown")</f>
        <v>Active</v>
      </c>
    </row>
    <row r="183" customFormat="false" ht="15" hidden="false" customHeight="false" outlineLevel="0" collapsed="false">
      <c r="A183" s="37" t="s">
        <v>561</v>
      </c>
      <c r="B183" s="37" t="n">
        <v>2025</v>
      </c>
      <c r="C183" s="37" t="n">
        <v>2</v>
      </c>
      <c r="D183" s="37" t="n">
        <v>88</v>
      </c>
      <c r="E183" s="37" t="s">
        <v>187</v>
      </c>
      <c r="F183" s="37" t="n">
        <v>2.4</v>
      </c>
      <c r="G183" s="37" t="n">
        <v>14</v>
      </c>
      <c r="H183" s="37" t="str">
        <f aca="false">IFERROR(VLOOKUP(A183,Employees!$A$2:$I$1501,9,FALSE()),"Unknown")</f>
        <v>Sales</v>
      </c>
      <c r="I183" s="37" t="str">
        <f aca="false">IFERROR(VLOOKUP(A183,Employees!$A$2:$U$1501,21,FALSE()),"Unknown")</f>
        <v>Active</v>
      </c>
    </row>
    <row r="184" customFormat="false" ht="15" hidden="false" customHeight="false" outlineLevel="0" collapsed="false">
      <c r="A184" s="37" t="s">
        <v>563</v>
      </c>
      <c r="B184" s="37" t="n">
        <v>2024</v>
      </c>
      <c r="C184" s="37" t="n">
        <v>4</v>
      </c>
      <c r="D184" s="37" t="n">
        <v>99</v>
      </c>
      <c r="E184" s="37" t="s">
        <v>187</v>
      </c>
      <c r="F184" s="37" t="n">
        <v>9.3</v>
      </c>
      <c r="G184" s="37" t="n">
        <v>18</v>
      </c>
      <c r="H184" s="37" t="str">
        <f aca="false">IFERROR(VLOOKUP(A184,Employees!$A$2:$I$1501,9,FALSE()),"Unknown")</f>
        <v>Sales</v>
      </c>
      <c r="I184" s="37" t="str">
        <f aca="false">IFERROR(VLOOKUP(A184,Employees!$A$2:$U$1501,21,FALSE()),"Unknown")</f>
        <v>Active</v>
      </c>
    </row>
    <row r="185" customFormat="false" ht="15" hidden="false" customHeight="false" outlineLevel="0" collapsed="false">
      <c r="A185" s="37" t="s">
        <v>563</v>
      </c>
      <c r="B185" s="37" t="n">
        <v>2025</v>
      </c>
      <c r="C185" s="37" t="n">
        <v>2</v>
      </c>
      <c r="D185" s="37" t="n">
        <v>58</v>
      </c>
      <c r="E185" s="37" t="s">
        <v>187</v>
      </c>
      <c r="F185" s="37" t="n">
        <v>5.9</v>
      </c>
      <c r="G185" s="37" t="n">
        <v>24</v>
      </c>
      <c r="H185" s="37" t="str">
        <f aca="false">IFERROR(VLOOKUP(A185,Employees!$A$2:$I$1501,9,FALSE()),"Unknown")</f>
        <v>Sales</v>
      </c>
      <c r="I185" s="37" t="str">
        <f aca="false">IFERROR(VLOOKUP(A185,Employees!$A$2:$U$1501,21,FALSE()),"Unknown")</f>
        <v>Active</v>
      </c>
    </row>
    <row r="186" customFormat="false" ht="15" hidden="false" customHeight="false" outlineLevel="0" collapsed="false">
      <c r="A186" s="37" t="s">
        <v>568</v>
      </c>
      <c r="B186" s="37" t="n">
        <v>2022</v>
      </c>
      <c r="C186" s="37" t="n">
        <v>2</v>
      </c>
      <c r="D186" s="37" t="n">
        <v>88</v>
      </c>
      <c r="E186" s="37" t="s">
        <v>187</v>
      </c>
      <c r="F186" s="37" t="n">
        <v>5.4</v>
      </c>
      <c r="G186" s="37" t="n">
        <v>20</v>
      </c>
      <c r="H186" s="37" t="str">
        <f aca="false">IFERROR(VLOOKUP(A186,Employees!$A$2:$I$1501,9,FALSE()),"Unknown")</f>
        <v>Legal &amp; Compliance</v>
      </c>
      <c r="I186" s="37" t="str">
        <f aca="false">IFERROR(VLOOKUP(A186,Employees!$A$2:$U$1501,21,FALSE()),"Unknown")</f>
        <v>Active</v>
      </c>
    </row>
    <row r="187" customFormat="false" ht="15" hidden="false" customHeight="false" outlineLevel="0" collapsed="false">
      <c r="A187" s="37" t="s">
        <v>568</v>
      </c>
      <c r="B187" s="37" t="n">
        <v>2023</v>
      </c>
      <c r="C187" s="37" t="n">
        <v>3</v>
      </c>
      <c r="D187" s="37" t="n">
        <v>75</v>
      </c>
      <c r="E187" s="37" t="s">
        <v>187</v>
      </c>
      <c r="F187" s="37" t="n">
        <v>6</v>
      </c>
      <c r="G187" s="37" t="n">
        <v>25</v>
      </c>
      <c r="H187" s="37" t="str">
        <f aca="false">IFERROR(VLOOKUP(A187,Employees!$A$2:$I$1501,9,FALSE()),"Unknown")</f>
        <v>Legal &amp; Compliance</v>
      </c>
      <c r="I187" s="37" t="str">
        <f aca="false">IFERROR(VLOOKUP(A187,Employees!$A$2:$U$1501,21,FALSE()),"Unknown")</f>
        <v>Active</v>
      </c>
    </row>
    <row r="188" customFormat="false" ht="15" hidden="false" customHeight="false" outlineLevel="0" collapsed="false">
      <c r="A188" s="37" t="s">
        <v>568</v>
      </c>
      <c r="B188" s="37" t="n">
        <v>2024</v>
      </c>
      <c r="C188" s="37" t="n">
        <v>1</v>
      </c>
      <c r="D188" s="37" t="n">
        <v>70</v>
      </c>
      <c r="E188" s="37" t="s">
        <v>187</v>
      </c>
      <c r="F188" s="37" t="n">
        <v>3.5</v>
      </c>
      <c r="G188" s="37" t="n">
        <v>38</v>
      </c>
      <c r="H188" s="37" t="str">
        <f aca="false">IFERROR(VLOOKUP(A188,Employees!$A$2:$I$1501,9,FALSE()),"Unknown")</f>
        <v>Legal &amp; Compliance</v>
      </c>
      <c r="I188" s="37" t="str">
        <f aca="false">IFERROR(VLOOKUP(A188,Employees!$A$2:$U$1501,21,FALSE()),"Unknown")</f>
        <v>Active</v>
      </c>
    </row>
    <row r="189" customFormat="false" ht="15" hidden="false" customHeight="false" outlineLevel="0" collapsed="false">
      <c r="A189" s="37" t="s">
        <v>568</v>
      </c>
      <c r="B189" s="37" t="n">
        <v>2025</v>
      </c>
      <c r="C189" s="37" t="n">
        <v>4</v>
      </c>
      <c r="D189" s="37" t="n">
        <v>101</v>
      </c>
      <c r="E189" s="37" t="s">
        <v>185</v>
      </c>
      <c r="F189" s="37" t="n">
        <v>5.6</v>
      </c>
      <c r="G189" s="37" t="n">
        <v>40</v>
      </c>
      <c r="H189" s="37" t="str">
        <f aca="false">IFERROR(VLOOKUP(A189,Employees!$A$2:$I$1501,9,FALSE()),"Unknown")</f>
        <v>Legal &amp; Compliance</v>
      </c>
      <c r="I189" s="37" t="str">
        <f aca="false">IFERROR(VLOOKUP(A189,Employees!$A$2:$U$1501,21,FALSE()),"Unknown")</f>
        <v>Active</v>
      </c>
    </row>
    <row r="190" customFormat="false" ht="15" hidden="false" customHeight="false" outlineLevel="0" collapsed="false">
      <c r="A190" s="37" t="s">
        <v>571</v>
      </c>
      <c r="B190" s="37" t="n">
        <v>2021</v>
      </c>
      <c r="C190" s="37" t="n">
        <v>2</v>
      </c>
      <c r="D190" s="37" t="n">
        <v>64</v>
      </c>
      <c r="E190" s="37" t="s">
        <v>187</v>
      </c>
      <c r="F190" s="37" t="n">
        <v>8.1</v>
      </c>
      <c r="G190" s="37" t="n">
        <v>27</v>
      </c>
      <c r="H190" s="37" t="str">
        <f aca="false">IFERROR(VLOOKUP(A190,Employees!$A$2:$I$1501,9,FALSE()),"Unknown")</f>
        <v>Data &amp; AI</v>
      </c>
      <c r="I190" s="37" t="str">
        <f aca="false">IFERROR(VLOOKUP(A190,Employees!$A$2:$U$1501,21,FALSE()),"Unknown")</f>
        <v>Active</v>
      </c>
    </row>
    <row r="191" customFormat="false" ht="15" hidden="false" customHeight="false" outlineLevel="0" collapsed="false">
      <c r="A191" s="37" t="s">
        <v>571</v>
      </c>
      <c r="B191" s="37" t="n">
        <v>2022</v>
      </c>
      <c r="C191" s="37" t="n">
        <v>2</v>
      </c>
      <c r="D191" s="37" t="n">
        <v>75</v>
      </c>
      <c r="E191" s="37" t="s">
        <v>187</v>
      </c>
      <c r="F191" s="37" t="n">
        <v>5.2</v>
      </c>
      <c r="G191" s="37" t="n">
        <v>25</v>
      </c>
      <c r="H191" s="37" t="str">
        <f aca="false">IFERROR(VLOOKUP(A191,Employees!$A$2:$I$1501,9,FALSE()),"Unknown")</f>
        <v>Data &amp; AI</v>
      </c>
      <c r="I191" s="37" t="str">
        <f aca="false">IFERROR(VLOOKUP(A191,Employees!$A$2:$U$1501,21,FALSE()),"Unknown")</f>
        <v>Active</v>
      </c>
    </row>
    <row r="192" customFormat="false" ht="15" hidden="false" customHeight="false" outlineLevel="0" collapsed="false">
      <c r="A192" s="37" t="s">
        <v>571</v>
      </c>
      <c r="B192" s="37" t="n">
        <v>2023</v>
      </c>
      <c r="C192" s="37" t="n">
        <v>3</v>
      </c>
      <c r="D192" s="37" t="n">
        <v>77</v>
      </c>
      <c r="E192" s="37" t="s">
        <v>187</v>
      </c>
      <c r="F192" s="37" t="n">
        <v>8.2</v>
      </c>
      <c r="G192" s="37" t="n">
        <v>22</v>
      </c>
      <c r="H192" s="37" t="str">
        <f aca="false">IFERROR(VLOOKUP(A192,Employees!$A$2:$I$1501,9,FALSE()),"Unknown")</f>
        <v>Data &amp; AI</v>
      </c>
      <c r="I192" s="37" t="str">
        <f aca="false">IFERROR(VLOOKUP(A192,Employees!$A$2:$U$1501,21,FALSE()),"Unknown")</f>
        <v>Active</v>
      </c>
    </row>
    <row r="193" customFormat="false" ht="15" hidden="false" customHeight="false" outlineLevel="0" collapsed="false">
      <c r="A193" s="37" t="s">
        <v>571</v>
      </c>
      <c r="B193" s="37" t="n">
        <v>2024</v>
      </c>
      <c r="C193" s="37" t="n">
        <v>3</v>
      </c>
      <c r="D193" s="37" t="n">
        <v>87</v>
      </c>
      <c r="E193" s="37" t="s">
        <v>187</v>
      </c>
      <c r="F193" s="37" t="n">
        <v>5.9</v>
      </c>
      <c r="G193" s="37" t="n">
        <v>32</v>
      </c>
      <c r="H193" s="37" t="str">
        <f aca="false">IFERROR(VLOOKUP(A193,Employees!$A$2:$I$1501,9,FALSE()),"Unknown")</f>
        <v>Data &amp; AI</v>
      </c>
      <c r="I193" s="37" t="str">
        <f aca="false">IFERROR(VLOOKUP(A193,Employees!$A$2:$U$1501,21,FALSE()),"Unknown")</f>
        <v>Active</v>
      </c>
    </row>
    <row r="194" customFormat="false" ht="15" hidden="false" customHeight="false" outlineLevel="0" collapsed="false">
      <c r="A194" s="37" t="s">
        <v>571</v>
      </c>
      <c r="B194" s="37" t="n">
        <v>2025</v>
      </c>
      <c r="C194" s="37" t="n">
        <v>4</v>
      </c>
      <c r="D194" s="37" t="n">
        <v>99</v>
      </c>
      <c r="E194" s="37" t="s">
        <v>187</v>
      </c>
      <c r="F194" s="37" t="n">
        <v>6.3</v>
      </c>
      <c r="G194" s="37" t="n">
        <v>23</v>
      </c>
      <c r="H194" s="37" t="str">
        <f aca="false">IFERROR(VLOOKUP(A194,Employees!$A$2:$I$1501,9,FALSE()),"Unknown")</f>
        <v>Data &amp; AI</v>
      </c>
      <c r="I194" s="37" t="str">
        <f aca="false">IFERROR(VLOOKUP(A194,Employees!$A$2:$U$1501,21,FALSE()),"Unknown")</f>
        <v>Active</v>
      </c>
    </row>
    <row r="195" customFormat="false" ht="15" hidden="false" customHeight="false" outlineLevel="0" collapsed="false">
      <c r="A195" s="37" t="s">
        <v>574</v>
      </c>
      <c r="B195" s="37" t="n">
        <v>2024</v>
      </c>
      <c r="C195" s="37" t="n">
        <v>3</v>
      </c>
      <c r="D195" s="37" t="n">
        <v>53</v>
      </c>
      <c r="E195" s="37" t="s">
        <v>187</v>
      </c>
      <c r="F195" s="37" t="n">
        <v>7.6</v>
      </c>
      <c r="G195" s="37" t="n">
        <v>11</v>
      </c>
      <c r="H195" s="37" t="str">
        <f aca="false">IFERROR(VLOOKUP(A195,Employees!$A$2:$I$1501,9,FALSE()),"Unknown")</f>
        <v>Engineering</v>
      </c>
      <c r="I195" s="37" t="str">
        <f aca="false">IFERROR(VLOOKUP(A195,Employees!$A$2:$U$1501,21,FALSE()),"Unknown")</f>
        <v>Active</v>
      </c>
    </row>
    <row r="196" customFormat="false" ht="15" hidden="false" customHeight="false" outlineLevel="0" collapsed="false">
      <c r="A196" s="37" t="s">
        <v>574</v>
      </c>
      <c r="B196" s="37" t="n">
        <v>2025</v>
      </c>
      <c r="C196" s="37" t="n">
        <v>4</v>
      </c>
      <c r="D196" s="37" t="n">
        <v>89</v>
      </c>
      <c r="E196" s="37" t="s">
        <v>187</v>
      </c>
      <c r="F196" s="37" t="n">
        <v>8.8</v>
      </c>
      <c r="G196" s="37" t="n">
        <v>28</v>
      </c>
      <c r="H196" s="37" t="str">
        <f aca="false">IFERROR(VLOOKUP(A196,Employees!$A$2:$I$1501,9,FALSE()),"Unknown")</f>
        <v>Engineering</v>
      </c>
      <c r="I196" s="37" t="str">
        <f aca="false">IFERROR(VLOOKUP(A196,Employees!$A$2:$U$1501,21,FALSE()),"Unknown")</f>
        <v>Active</v>
      </c>
    </row>
    <row r="197" customFormat="false" ht="15" hidden="false" customHeight="false" outlineLevel="0" collapsed="false">
      <c r="A197" s="37" t="s">
        <v>579</v>
      </c>
      <c r="B197" s="37" t="n">
        <v>2022</v>
      </c>
      <c r="C197" s="37" t="n">
        <v>2</v>
      </c>
      <c r="D197" s="37" t="n">
        <v>66</v>
      </c>
      <c r="E197" s="37" t="s">
        <v>187</v>
      </c>
      <c r="F197" s="37" t="n">
        <v>6.8</v>
      </c>
      <c r="G197" s="37" t="n">
        <v>27</v>
      </c>
      <c r="H197" s="37" t="str">
        <f aca="false">IFERROR(VLOOKUP(A197,Employees!$A$2:$I$1501,9,FALSE()),"Unknown")</f>
        <v>Data &amp; AI</v>
      </c>
      <c r="I197" s="37" t="str">
        <f aca="false">IFERROR(VLOOKUP(A197,Employees!$A$2:$U$1501,21,FALSE()),"Unknown")</f>
        <v>Active</v>
      </c>
    </row>
    <row r="198" customFormat="false" ht="15" hidden="false" customHeight="false" outlineLevel="0" collapsed="false">
      <c r="A198" s="37" t="s">
        <v>579</v>
      </c>
      <c r="B198" s="37" t="n">
        <v>2023</v>
      </c>
      <c r="C198" s="37" t="n">
        <v>3</v>
      </c>
      <c r="D198" s="37" t="n">
        <v>93</v>
      </c>
      <c r="E198" s="37" t="s">
        <v>187</v>
      </c>
      <c r="F198" s="37" t="n">
        <v>5.3</v>
      </c>
      <c r="G198" s="37" t="n">
        <v>22</v>
      </c>
      <c r="H198" s="37" t="str">
        <f aca="false">IFERROR(VLOOKUP(A198,Employees!$A$2:$I$1501,9,FALSE()),"Unknown")</f>
        <v>Data &amp; AI</v>
      </c>
      <c r="I198" s="37" t="str">
        <f aca="false">IFERROR(VLOOKUP(A198,Employees!$A$2:$U$1501,21,FALSE()),"Unknown")</f>
        <v>Active</v>
      </c>
    </row>
    <row r="199" customFormat="false" ht="15" hidden="false" customHeight="false" outlineLevel="0" collapsed="false">
      <c r="A199" s="37" t="s">
        <v>579</v>
      </c>
      <c r="B199" s="37" t="n">
        <v>2024</v>
      </c>
      <c r="C199" s="37" t="n">
        <v>4</v>
      </c>
      <c r="D199" s="37" t="n">
        <v>118</v>
      </c>
      <c r="E199" s="37" t="s">
        <v>187</v>
      </c>
      <c r="F199" s="37" t="n">
        <v>7.8</v>
      </c>
      <c r="G199" s="37" t="n">
        <v>9</v>
      </c>
      <c r="H199" s="37" t="str">
        <f aca="false">IFERROR(VLOOKUP(A199,Employees!$A$2:$I$1501,9,FALSE()),"Unknown")</f>
        <v>Data &amp; AI</v>
      </c>
      <c r="I199" s="37" t="str">
        <f aca="false">IFERROR(VLOOKUP(A199,Employees!$A$2:$U$1501,21,FALSE()),"Unknown")</f>
        <v>Active</v>
      </c>
    </row>
    <row r="200" customFormat="false" ht="15" hidden="false" customHeight="false" outlineLevel="0" collapsed="false">
      <c r="A200" s="37" t="s">
        <v>579</v>
      </c>
      <c r="B200" s="37" t="n">
        <v>2025</v>
      </c>
      <c r="C200" s="37" t="n">
        <v>2</v>
      </c>
      <c r="D200" s="37" t="n">
        <v>46</v>
      </c>
      <c r="E200" s="37" t="s">
        <v>187</v>
      </c>
      <c r="F200" s="37" t="n">
        <v>3.4</v>
      </c>
      <c r="G200" s="37" t="n">
        <v>32</v>
      </c>
      <c r="H200" s="37" t="str">
        <f aca="false">IFERROR(VLOOKUP(A200,Employees!$A$2:$I$1501,9,FALSE()),"Unknown")</f>
        <v>Data &amp; AI</v>
      </c>
      <c r="I200" s="37" t="str">
        <f aca="false">IFERROR(VLOOKUP(A200,Employees!$A$2:$U$1501,21,FALSE()),"Unknown")</f>
        <v>Active</v>
      </c>
    </row>
    <row r="201" customFormat="false" ht="15" hidden="false" customHeight="false" outlineLevel="0" collapsed="false">
      <c r="A201" s="37" t="s">
        <v>583</v>
      </c>
      <c r="B201" s="37" t="n">
        <v>2021</v>
      </c>
      <c r="C201" s="37" t="n">
        <v>3</v>
      </c>
      <c r="D201" s="37" t="n">
        <v>67</v>
      </c>
      <c r="E201" s="37" t="s">
        <v>187</v>
      </c>
      <c r="F201" s="37" t="n">
        <v>8.2</v>
      </c>
      <c r="G201" s="37" t="n">
        <v>28</v>
      </c>
      <c r="H201" s="37" t="str">
        <f aca="false">IFERROR(VLOOKUP(A201,Employees!$A$2:$I$1501,9,FALSE()),"Unknown")</f>
        <v>Engineering</v>
      </c>
      <c r="I201" s="37" t="str">
        <f aca="false">IFERROR(VLOOKUP(A201,Employees!$A$2:$U$1501,21,FALSE()),"Unknown")</f>
        <v>Active</v>
      </c>
    </row>
    <row r="202" customFormat="false" ht="15" hidden="false" customHeight="false" outlineLevel="0" collapsed="false">
      <c r="A202" s="37" t="s">
        <v>583</v>
      </c>
      <c r="B202" s="37" t="n">
        <v>2022</v>
      </c>
      <c r="C202" s="37" t="n">
        <v>1</v>
      </c>
      <c r="D202" s="37" t="n">
        <v>63</v>
      </c>
      <c r="E202" s="37" t="s">
        <v>187</v>
      </c>
      <c r="F202" s="37" t="n">
        <v>2.9</v>
      </c>
      <c r="G202" s="37" t="n">
        <v>20</v>
      </c>
      <c r="H202" s="37" t="str">
        <f aca="false">IFERROR(VLOOKUP(A202,Employees!$A$2:$I$1501,9,FALSE()),"Unknown")</f>
        <v>Engineering</v>
      </c>
      <c r="I202" s="37" t="str">
        <f aca="false">IFERROR(VLOOKUP(A202,Employees!$A$2:$U$1501,21,FALSE()),"Unknown")</f>
        <v>Active</v>
      </c>
    </row>
    <row r="203" customFormat="false" ht="15" hidden="false" customHeight="false" outlineLevel="0" collapsed="false">
      <c r="A203" s="37" t="s">
        <v>583</v>
      </c>
      <c r="B203" s="37" t="n">
        <v>2023</v>
      </c>
      <c r="C203" s="37" t="n">
        <v>3</v>
      </c>
      <c r="D203" s="37" t="n">
        <v>85</v>
      </c>
      <c r="E203" s="37" t="s">
        <v>187</v>
      </c>
      <c r="F203" s="37" t="n">
        <v>7.6</v>
      </c>
      <c r="G203" s="37" t="n">
        <v>12</v>
      </c>
      <c r="H203" s="37" t="str">
        <f aca="false">IFERROR(VLOOKUP(A203,Employees!$A$2:$I$1501,9,FALSE()),"Unknown")</f>
        <v>Engineering</v>
      </c>
      <c r="I203" s="37" t="str">
        <f aca="false">IFERROR(VLOOKUP(A203,Employees!$A$2:$U$1501,21,FALSE()),"Unknown")</f>
        <v>Active</v>
      </c>
    </row>
    <row r="204" customFormat="false" ht="15" hidden="false" customHeight="false" outlineLevel="0" collapsed="false">
      <c r="A204" s="37" t="s">
        <v>583</v>
      </c>
      <c r="B204" s="37" t="n">
        <v>2024</v>
      </c>
      <c r="C204" s="37" t="n">
        <v>3</v>
      </c>
      <c r="D204" s="37" t="n">
        <v>90</v>
      </c>
      <c r="E204" s="37" t="s">
        <v>187</v>
      </c>
      <c r="F204" s="37" t="n">
        <v>7.4</v>
      </c>
      <c r="G204" s="37" t="n">
        <v>23</v>
      </c>
      <c r="H204" s="37" t="str">
        <f aca="false">IFERROR(VLOOKUP(A204,Employees!$A$2:$I$1501,9,FALSE()),"Unknown")</f>
        <v>Engineering</v>
      </c>
      <c r="I204" s="37" t="str">
        <f aca="false">IFERROR(VLOOKUP(A204,Employees!$A$2:$U$1501,21,FALSE()),"Unknown")</f>
        <v>Active</v>
      </c>
    </row>
    <row r="205" customFormat="false" ht="15" hidden="false" customHeight="false" outlineLevel="0" collapsed="false">
      <c r="A205" s="37" t="s">
        <v>583</v>
      </c>
      <c r="B205" s="37" t="n">
        <v>2025</v>
      </c>
      <c r="C205" s="37" t="n">
        <v>3</v>
      </c>
      <c r="D205" s="37" t="n">
        <v>87</v>
      </c>
      <c r="E205" s="37" t="s">
        <v>187</v>
      </c>
      <c r="F205" s="37" t="n">
        <v>7.3</v>
      </c>
      <c r="G205" s="37" t="n">
        <v>76</v>
      </c>
      <c r="H205" s="37" t="str">
        <f aca="false">IFERROR(VLOOKUP(A205,Employees!$A$2:$I$1501,9,FALSE()),"Unknown")</f>
        <v>Engineering</v>
      </c>
      <c r="I205" s="37" t="str">
        <f aca="false">IFERROR(VLOOKUP(A205,Employees!$A$2:$U$1501,21,FALSE()),"Unknown")</f>
        <v>Active</v>
      </c>
    </row>
    <row r="206" customFormat="false" ht="15" hidden="false" customHeight="false" outlineLevel="0" collapsed="false">
      <c r="A206" s="37" t="s">
        <v>587</v>
      </c>
      <c r="B206" s="37" t="n">
        <v>2021</v>
      </c>
      <c r="C206" s="37" t="n">
        <v>5</v>
      </c>
      <c r="D206" s="37" t="n">
        <v>87</v>
      </c>
      <c r="E206" s="37" t="s">
        <v>187</v>
      </c>
      <c r="F206" s="37" t="n">
        <v>9.2</v>
      </c>
      <c r="G206" s="37" t="n">
        <v>25</v>
      </c>
      <c r="H206" s="37" t="str">
        <f aca="false">IFERROR(VLOOKUP(A206,Employees!$A$2:$I$1501,9,FALSE()),"Unknown")</f>
        <v>Data &amp; AI</v>
      </c>
      <c r="I206" s="37" t="str">
        <f aca="false">IFERROR(VLOOKUP(A206,Employees!$A$2:$U$1501,21,FALSE()),"Unknown")</f>
        <v>Active</v>
      </c>
    </row>
    <row r="207" customFormat="false" ht="15" hidden="false" customHeight="false" outlineLevel="0" collapsed="false">
      <c r="A207" s="37" t="s">
        <v>587</v>
      </c>
      <c r="B207" s="37" t="n">
        <v>2022</v>
      </c>
      <c r="C207" s="37" t="n">
        <v>3</v>
      </c>
      <c r="D207" s="37" t="n">
        <v>93</v>
      </c>
      <c r="E207" s="37" t="s">
        <v>187</v>
      </c>
      <c r="F207" s="37" t="n">
        <v>6</v>
      </c>
      <c r="G207" s="37" t="n">
        <v>4</v>
      </c>
      <c r="H207" s="37" t="str">
        <f aca="false">IFERROR(VLOOKUP(A207,Employees!$A$2:$I$1501,9,FALSE()),"Unknown")</f>
        <v>Data &amp; AI</v>
      </c>
      <c r="I207" s="37" t="str">
        <f aca="false">IFERROR(VLOOKUP(A207,Employees!$A$2:$U$1501,21,FALSE()),"Unknown")</f>
        <v>Active</v>
      </c>
    </row>
    <row r="208" customFormat="false" ht="15" hidden="false" customHeight="false" outlineLevel="0" collapsed="false">
      <c r="A208" s="37" t="s">
        <v>587</v>
      </c>
      <c r="B208" s="37" t="n">
        <v>2023</v>
      </c>
      <c r="C208" s="37" t="n">
        <v>3</v>
      </c>
      <c r="D208" s="37" t="n">
        <v>79</v>
      </c>
      <c r="E208" s="37" t="s">
        <v>187</v>
      </c>
      <c r="F208" s="37" t="n">
        <v>6</v>
      </c>
      <c r="G208" s="37" t="n">
        <v>27</v>
      </c>
      <c r="H208" s="37" t="str">
        <f aca="false">IFERROR(VLOOKUP(A208,Employees!$A$2:$I$1501,9,FALSE()),"Unknown")</f>
        <v>Data &amp; AI</v>
      </c>
      <c r="I208" s="37" t="str">
        <f aca="false">IFERROR(VLOOKUP(A208,Employees!$A$2:$U$1501,21,FALSE()),"Unknown")</f>
        <v>Active</v>
      </c>
    </row>
    <row r="209" customFormat="false" ht="15" hidden="false" customHeight="false" outlineLevel="0" collapsed="false">
      <c r="A209" s="37" t="s">
        <v>587</v>
      </c>
      <c r="B209" s="37" t="n">
        <v>2024</v>
      </c>
      <c r="C209" s="37" t="n">
        <v>3</v>
      </c>
      <c r="D209" s="37" t="n">
        <v>95</v>
      </c>
      <c r="E209" s="37" t="s">
        <v>187</v>
      </c>
      <c r="F209" s="37" t="n">
        <v>9.7</v>
      </c>
      <c r="G209" s="37" t="n">
        <v>45</v>
      </c>
      <c r="H209" s="37" t="str">
        <f aca="false">IFERROR(VLOOKUP(A209,Employees!$A$2:$I$1501,9,FALSE()),"Unknown")</f>
        <v>Data &amp; AI</v>
      </c>
      <c r="I209" s="37" t="str">
        <f aca="false">IFERROR(VLOOKUP(A209,Employees!$A$2:$U$1501,21,FALSE()),"Unknown")</f>
        <v>Active</v>
      </c>
    </row>
    <row r="210" customFormat="false" ht="15" hidden="false" customHeight="false" outlineLevel="0" collapsed="false">
      <c r="A210" s="37" t="s">
        <v>587</v>
      </c>
      <c r="B210" s="37" t="n">
        <v>2025</v>
      </c>
      <c r="C210" s="37" t="n">
        <v>3</v>
      </c>
      <c r="D210" s="37" t="n">
        <v>79</v>
      </c>
      <c r="E210" s="37" t="s">
        <v>187</v>
      </c>
      <c r="F210" s="37" t="n">
        <v>5.9</v>
      </c>
      <c r="G210" s="37" t="n">
        <v>34</v>
      </c>
      <c r="H210" s="37" t="str">
        <f aca="false">IFERROR(VLOOKUP(A210,Employees!$A$2:$I$1501,9,FALSE()),"Unknown")</f>
        <v>Data &amp; AI</v>
      </c>
      <c r="I210" s="37" t="str">
        <f aca="false">IFERROR(VLOOKUP(A210,Employees!$A$2:$U$1501,21,FALSE()),"Unknown")</f>
        <v>Active</v>
      </c>
    </row>
    <row r="211" customFormat="false" ht="15" hidden="false" customHeight="false" outlineLevel="0" collapsed="false">
      <c r="A211" s="37" t="s">
        <v>590</v>
      </c>
      <c r="B211" s="37" t="n">
        <v>2025</v>
      </c>
      <c r="C211" s="37" t="n">
        <v>3</v>
      </c>
      <c r="D211" s="37" t="n">
        <v>74</v>
      </c>
      <c r="E211" s="37" t="s">
        <v>187</v>
      </c>
      <c r="F211" s="37" t="n">
        <v>8.7</v>
      </c>
      <c r="G211" s="37" t="n">
        <v>17</v>
      </c>
      <c r="H211" s="37" t="str">
        <f aca="false">IFERROR(VLOOKUP(A211,Employees!$A$2:$I$1501,9,FALSE()),"Unknown")</f>
        <v>Engineering</v>
      </c>
      <c r="I211" s="37" t="str">
        <f aca="false">IFERROR(VLOOKUP(A211,Employees!$A$2:$U$1501,21,FALSE()),"Unknown")</f>
        <v>Exited</v>
      </c>
    </row>
    <row r="212" customFormat="false" ht="15" hidden="false" customHeight="false" outlineLevel="0" collapsed="false">
      <c r="A212" s="37" t="s">
        <v>590</v>
      </c>
      <c r="B212" s="37" t="n">
        <v>2026</v>
      </c>
      <c r="C212" s="37" t="n">
        <v>2</v>
      </c>
      <c r="D212" s="37" t="n">
        <v>68</v>
      </c>
      <c r="E212" s="37" t="s">
        <v>187</v>
      </c>
      <c r="F212" s="37" t="n">
        <v>6.4</v>
      </c>
      <c r="G212" s="37" t="n">
        <v>14</v>
      </c>
      <c r="H212" s="37" t="str">
        <f aca="false">IFERROR(VLOOKUP(A212,Employees!$A$2:$I$1501,9,FALSE()),"Unknown")</f>
        <v>Engineering</v>
      </c>
      <c r="I212" s="37" t="str">
        <f aca="false">IFERROR(VLOOKUP(A212,Employees!$A$2:$U$1501,21,FALSE()),"Unknown")</f>
        <v>Exited</v>
      </c>
    </row>
    <row r="213" customFormat="false" ht="15" hidden="false" customHeight="false" outlineLevel="0" collapsed="false">
      <c r="A213" s="37" t="s">
        <v>595</v>
      </c>
      <c r="B213" s="37" t="n">
        <v>2021</v>
      </c>
      <c r="C213" s="37" t="n">
        <v>2</v>
      </c>
      <c r="D213" s="37" t="n">
        <v>84</v>
      </c>
      <c r="E213" s="37" t="s">
        <v>187</v>
      </c>
      <c r="F213" s="37" t="n">
        <v>5.5</v>
      </c>
      <c r="G213" s="37" t="n">
        <v>12</v>
      </c>
      <c r="H213" s="37" t="str">
        <f aca="false">IFERROR(VLOOKUP(A213,Employees!$A$2:$I$1501,9,FALSE()),"Unknown")</f>
        <v>Engineering</v>
      </c>
      <c r="I213" s="37" t="str">
        <f aca="false">IFERROR(VLOOKUP(A213,Employees!$A$2:$U$1501,21,FALSE()),"Unknown")</f>
        <v>Active</v>
      </c>
    </row>
    <row r="214" customFormat="false" ht="15" hidden="false" customHeight="false" outlineLevel="0" collapsed="false">
      <c r="A214" s="37" t="s">
        <v>595</v>
      </c>
      <c r="B214" s="37" t="n">
        <v>2022</v>
      </c>
      <c r="C214" s="37" t="n">
        <v>3</v>
      </c>
      <c r="D214" s="37" t="n">
        <v>97</v>
      </c>
      <c r="E214" s="37" t="s">
        <v>187</v>
      </c>
      <c r="F214" s="37" t="n">
        <v>6.5</v>
      </c>
      <c r="G214" s="37" t="n">
        <v>29</v>
      </c>
      <c r="H214" s="37" t="str">
        <f aca="false">IFERROR(VLOOKUP(A214,Employees!$A$2:$I$1501,9,FALSE()),"Unknown")</f>
        <v>Engineering</v>
      </c>
      <c r="I214" s="37" t="str">
        <f aca="false">IFERROR(VLOOKUP(A214,Employees!$A$2:$U$1501,21,FALSE()),"Unknown")</f>
        <v>Active</v>
      </c>
    </row>
    <row r="215" customFormat="false" ht="15" hidden="false" customHeight="false" outlineLevel="0" collapsed="false">
      <c r="A215" s="37" t="s">
        <v>595</v>
      </c>
      <c r="B215" s="37" t="n">
        <v>2023</v>
      </c>
      <c r="C215" s="37" t="n">
        <v>5</v>
      </c>
      <c r="D215" s="37" t="n">
        <v>88</v>
      </c>
      <c r="E215" s="37" t="s">
        <v>187</v>
      </c>
      <c r="F215" s="37" t="n">
        <v>10.2</v>
      </c>
      <c r="G215" s="37" t="n">
        <v>34</v>
      </c>
      <c r="H215" s="37" t="str">
        <f aca="false">IFERROR(VLOOKUP(A215,Employees!$A$2:$I$1501,9,FALSE()),"Unknown")</f>
        <v>Engineering</v>
      </c>
      <c r="I215" s="37" t="str">
        <f aca="false">IFERROR(VLOOKUP(A215,Employees!$A$2:$U$1501,21,FALSE()),"Unknown")</f>
        <v>Active</v>
      </c>
    </row>
    <row r="216" customFormat="false" ht="15" hidden="false" customHeight="false" outlineLevel="0" collapsed="false">
      <c r="A216" s="37" t="s">
        <v>595</v>
      </c>
      <c r="B216" s="37" t="n">
        <v>2024</v>
      </c>
      <c r="C216" s="37" t="n">
        <v>3</v>
      </c>
      <c r="D216" s="37" t="n">
        <v>85</v>
      </c>
      <c r="E216" s="37" t="s">
        <v>187</v>
      </c>
      <c r="F216" s="37" t="n">
        <v>6.6</v>
      </c>
      <c r="G216" s="37" t="n">
        <v>22</v>
      </c>
      <c r="H216" s="37" t="str">
        <f aca="false">IFERROR(VLOOKUP(A216,Employees!$A$2:$I$1501,9,FALSE()),"Unknown")</f>
        <v>Engineering</v>
      </c>
      <c r="I216" s="37" t="str">
        <f aca="false">IFERROR(VLOOKUP(A216,Employees!$A$2:$U$1501,21,FALSE()),"Unknown")</f>
        <v>Active</v>
      </c>
    </row>
    <row r="217" customFormat="false" ht="15" hidden="false" customHeight="false" outlineLevel="0" collapsed="false">
      <c r="A217" s="37" t="s">
        <v>595</v>
      </c>
      <c r="B217" s="37" t="n">
        <v>2025</v>
      </c>
      <c r="C217" s="37" t="n">
        <v>2</v>
      </c>
      <c r="D217" s="37" t="n">
        <v>74</v>
      </c>
      <c r="E217" s="37" t="s">
        <v>187</v>
      </c>
      <c r="F217" s="37" t="n">
        <v>2.6</v>
      </c>
      <c r="G217" s="37" t="n">
        <v>24</v>
      </c>
      <c r="H217" s="37" t="str">
        <f aca="false">IFERROR(VLOOKUP(A217,Employees!$A$2:$I$1501,9,FALSE()),"Unknown")</f>
        <v>Engineering</v>
      </c>
      <c r="I217" s="37" t="str">
        <f aca="false">IFERROR(VLOOKUP(A217,Employees!$A$2:$U$1501,21,FALSE()),"Unknown")</f>
        <v>Active</v>
      </c>
    </row>
    <row r="218" customFormat="false" ht="15" hidden="false" customHeight="false" outlineLevel="0" collapsed="false">
      <c r="A218" s="37" t="s">
        <v>597</v>
      </c>
      <c r="B218" s="37" t="n">
        <v>2022</v>
      </c>
      <c r="C218" s="37" t="n">
        <v>3</v>
      </c>
      <c r="D218" s="37" t="n">
        <v>83</v>
      </c>
      <c r="E218" s="37" t="s">
        <v>187</v>
      </c>
      <c r="F218" s="37" t="n">
        <v>5.9</v>
      </c>
      <c r="G218" s="37" t="n">
        <v>18</v>
      </c>
      <c r="H218" s="37" t="str">
        <f aca="false">IFERROR(VLOOKUP(A218,Employees!$A$2:$I$1501,9,FALSE()),"Unknown")</f>
        <v>Sales</v>
      </c>
      <c r="I218" s="37" t="str">
        <f aca="false">IFERROR(VLOOKUP(A218,Employees!$A$2:$U$1501,21,FALSE()),"Unknown")</f>
        <v>Exited</v>
      </c>
    </row>
    <row r="219" customFormat="false" ht="15" hidden="false" customHeight="false" outlineLevel="0" collapsed="false">
      <c r="A219" s="37" t="s">
        <v>597</v>
      </c>
      <c r="B219" s="37" t="n">
        <v>2023</v>
      </c>
      <c r="C219" s="37" t="n">
        <v>1</v>
      </c>
      <c r="D219" s="37" t="n">
        <v>61</v>
      </c>
      <c r="E219" s="37" t="s">
        <v>187</v>
      </c>
      <c r="F219" s="37" t="n">
        <v>2.3</v>
      </c>
      <c r="G219" s="37" t="n">
        <v>14</v>
      </c>
      <c r="H219" s="37" t="str">
        <f aca="false">IFERROR(VLOOKUP(A219,Employees!$A$2:$I$1501,9,FALSE()),"Unknown")</f>
        <v>Sales</v>
      </c>
      <c r="I219" s="37" t="str">
        <f aca="false">IFERROR(VLOOKUP(A219,Employees!$A$2:$U$1501,21,FALSE()),"Unknown")</f>
        <v>Exited</v>
      </c>
    </row>
    <row r="220" customFormat="false" ht="15" hidden="false" customHeight="false" outlineLevel="0" collapsed="false">
      <c r="A220" s="37" t="s">
        <v>601</v>
      </c>
      <c r="B220" s="37" t="n">
        <v>2021</v>
      </c>
      <c r="C220" s="37" t="n">
        <v>2</v>
      </c>
      <c r="D220" s="37" t="n">
        <v>78</v>
      </c>
      <c r="E220" s="37" t="s">
        <v>187</v>
      </c>
      <c r="F220" s="37" t="n">
        <v>4.6</v>
      </c>
      <c r="G220" s="37" t="n">
        <v>20</v>
      </c>
      <c r="H220" s="37" t="str">
        <f aca="false">IFERROR(VLOOKUP(A220,Employees!$A$2:$I$1501,9,FALSE()),"Unknown")</f>
        <v>Customer Support</v>
      </c>
      <c r="I220" s="37" t="str">
        <f aca="false">IFERROR(VLOOKUP(A220,Employees!$A$2:$U$1501,21,FALSE()),"Unknown")</f>
        <v>Exited</v>
      </c>
    </row>
    <row r="221" customFormat="false" ht="15" hidden="false" customHeight="false" outlineLevel="0" collapsed="false">
      <c r="A221" s="37" t="s">
        <v>603</v>
      </c>
      <c r="B221" s="37" t="n">
        <v>2021</v>
      </c>
      <c r="C221" s="37" t="n">
        <v>3</v>
      </c>
      <c r="D221" s="37" t="n">
        <v>66</v>
      </c>
      <c r="E221" s="37" t="s">
        <v>187</v>
      </c>
      <c r="F221" s="37" t="n">
        <v>5.6</v>
      </c>
      <c r="G221" s="37" t="n">
        <v>28</v>
      </c>
      <c r="H221" s="37" t="str">
        <f aca="false">IFERROR(VLOOKUP(A221,Employees!$A$2:$I$1501,9,FALSE()),"Unknown")</f>
        <v>Engineering</v>
      </c>
      <c r="I221" s="37" t="str">
        <f aca="false">IFERROR(VLOOKUP(A221,Employees!$A$2:$U$1501,21,FALSE()),"Unknown")</f>
        <v>Active</v>
      </c>
    </row>
    <row r="222" customFormat="false" ht="15" hidden="false" customHeight="false" outlineLevel="0" collapsed="false">
      <c r="A222" s="37" t="s">
        <v>603</v>
      </c>
      <c r="B222" s="37" t="n">
        <v>2022</v>
      </c>
      <c r="C222" s="37" t="n">
        <v>5</v>
      </c>
      <c r="D222" s="37" t="n">
        <v>95</v>
      </c>
      <c r="E222" s="37" t="s">
        <v>185</v>
      </c>
      <c r="F222" s="37" t="n">
        <v>11.8</v>
      </c>
      <c r="G222" s="37" t="n">
        <v>56</v>
      </c>
      <c r="H222" s="37" t="str">
        <f aca="false">IFERROR(VLOOKUP(A222,Employees!$A$2:$I$1501,9,FALSE()),"Unknown")</f>
        <v>Engineering</v>
      </c>
      <c r="I222" s="37" t="str">
        <f aca="false">IFERROR(VLOOKUP(A222,Employees!$A$2:$U$1501,21,FALSE()),"Unknown")</f>
        <v>Active</v>
      </c>
    </row>
    <row r="223" customFormat="false" ht="15" hidden="false" customHeight="false" outlineLevel="0" collapsed="false">
      <c r="A223" s="37" t="s">
        <v>603</v>
      </c>
      <c r="B223" s="37" t="n">
        <v>2023</v>
      </c>
      <c r="C223" s="37" t="n">
        <v>2</v>
      </c>
      <c r="D223" s="37" t="n">
        <v>74</v>
      </c>
      <c r="E223" s="37" t="s">
        <v>187</v>
      </c>
      <c r="F223" s="37" t="n">
        <v>5.7</v>
      </c>
      <c r="G223" s="37" t="n">
        <v>35</v>
      </c>
      <c r="H223" s="37" t="str">
        <f aca="false">IFERROR(VLOOKUP(A223,Employees!$A$2:$I$1501,9,FALSE()),"Unknown")</f>
        <v>Engineering</v>
      </c>
      <c r="I223" s="37" t="str">
        <f aca="false">IFERROR(VLOOKUP(A223,Employees!$A$2:$U$1501,21,FALSE()),"Unknown")</f>
        <v>Active</v>
      </c>
    </row>
    <row r="224" customFormat="false" ht="15" hidden="false" customHeight="false" outlineLevel="0" collapsed="false">
      <c r="A224" s="37" t="s">
        <v>603</v>
      </c>
      <c r="B224" s="37" t="n">
        <v>2024</v>
      </c>
      <c r="C224" s="37" t="n">
        <v>2</v>
      </c>
      <c r="D224" s="37" t="n">
        <v>81</v>
      </c>
      <c r="E224" s="37" t="s">
        <v>187</v>
      </c>
      <c r="F224" s="37" t="n">
        <v>5.8</v>
      </c>
      <c r="G224" s="37" t="n">
        <v>11</v>
      </c>
      <c r="H224" s="37" t="str">
        <f aca="false">IFERROR(VLOOKUP(A224,Employees!$A$2:$I$1501,9,FALSE()),"Unknown")</f>
        <v>Engineering</v>
      </c>
      <c r="I224" s="37" t="str">
        <f aca="false">IFERROR(VLOOKUP(A224,Employees!$A$2:$U$1501,21,FALSE()),"Unknown")</f>
        <v>Active</v>
      </c>
    </row>
    <row r="225" customFormat="false" ht="15" hidden="false" customHeight="false" outlineLevel="0" collapsed="false">
      <c r="A225" s="37" t="s">
        <v>603</v>
      </c>
      <c r="B225" s="37" t="n">
        <v>2025</v>
      </c>
      <c r="C225" s="37" t="n">
        <v>4</v>
      </c>
      <c r="D225" s="37" t="n">
        <v>84</v>
      </c>
      <c r="E225" s="37" t="s">
        <v>187</v>
      </c>
      <c r="F225" s="37" t="n">
        <v>10</v>
      </c>
      <c r="G225" s="37" t="n">
        <v>34</v>
      </c>
      <c r="H225" s="37" t="str">
        <f aca="false">IFERROR(VLOOKUP(A225,Employees!$A$2:$I$1501,9,FALSE()),"Unknown")</f>
        <v>Engineering</v>
      </c>
      <c r="I225" s="37" t="str">
        <f aca="false">IFERROR(VLOOKUP(A225,Employees!$A$2:$U$1501,21,FALSE()),"Unknown")</f>
        <v>Active</v>
      </c>
    </row>
    <row r="226" customFormat="false" ht="15" hidden="false" customHeight="false" outlineLevel="0" collapsed="false">
      <c r="A226" s="37" t="s">
        <v>604</v>
      </c>
      <c r="B226" s="37" t="n">
        <v>2021</v>
      </c>
      <c r="C226" s="37" t="n">
        <v>3</v>
      </c>
      <c r="D226" s="37" t="n">
        <v>87</v>
      </c>
      <c r="E226" s="37" t="s">
        <v>187</v>
      </c>
      <c r="F226" s="37" t="n">
        <v>2.6</v>
      </c>
      <c r="G226" s="37" t="n">
        <v>39</v>
      </c>
      <c r="H226" s="37" t="str">
        <f aca="false">IFERROR(VLOOKUP(A226,Employees!$A$2:$I$1501,9,FALSE()),"Unknown")</f>
        <v>Engineering</v>
      </c>
      <c r="I226" s="37" t="str">
        <f aca="false">IFERROR(VLOOKUP(A226,Employees!$A$2:$U$1501,21,FALSE()),"Unknown")</f>
        <v>Active</v>
      </c>
    </row>
    <row r="227" customFormat="false" ht="15" hidden="false" customHeight="false" outlineLevel="0" collapsed="false">
      <c r="A227" s="37" t="s">
        <v>604</v>
      </c>
      <c r="B227" s="37" t="n">
        <v>2022</v>
      </c>
      <c r="C227" s="37" t="n">
        <v>4</v>
      </c>
      <c r="D227" s="37" t="n">
        <v>82</v>
      </c>
      <c r="E227" s="37" t="s">
        <v>185</v>
      </c>
      <c r="F227" s="37" t="n">
        <v>10.3</v>
      </c>
      <c r="G227" s="37" t="n">
        <v>13</v>
      </c>
      <c r="H227" s="37" t="str">
        <f aca="false">IFERROR(VLOOKUP(A227,Employees!$A$2:$I$1501,9,FALSE()),"Unknown")</f>
        <v>Engineering</v>
      </c>
      <c r="I227" s="37" t="str">
        <f aca="false">IFERROR(VLOOKUP(A227,Employees!$A$2:$U$1501,21,FALSE()),"Unknown")</f>
        <v>Active</v>
      </c>
    </row>
    <row r="228" customFormat="false" ht="15" hidden="false" customHeight="false" outlineLevel="0" collapsed="false">
      <c r="A228" s="37" t="s">
        <v>604</v>
      </c>
      <c r="B228" s="37" t="n">
        <v>2023</v>
      </c>
      <c r="C228" s="37" t="n">
        <v>3</v>
      </c>
      <c r="D228" s="37" t="n">
        <v>67</v>
      </c>
      <c r="E228" s="37" t="s">
        <v>187</v>
      </c>
      <c r="F228" s="37" t="n">
        <v>7.5</v>
      </c>
      <c r="G228" s="37" t="n">
        <v>12</v>
      </c>
      <c r="H228" s="37" t="str">
        <f aca="false">IFERROR(VLOOKUP(A228,Employees!$A$2:$I$1501,9,FALSE()),"Unknown")</f>
        <v>Engineering</v>
      </c>
      <c r="I228" s="37" t="str">
        <f aca="false">IFERROR(VLOOKUP(A228,Employees!$A$2:$U$1501,21,FALSE()),"Unknown")</f>
        <v>Active</v>
      </c>
    </row>
    <row r="229" customFormat="false" ht="15" hidden="false" customHeight="false" outlineLevel="0" collapsed="false">
      <c r="A229" s="37" t="s">
        <v>604</v>
      </c>
      <c r="B229" s="37" t="n">
        <v>2024</v>
      </c>
      <c r="C229" s="37" t="n">
        <v>3</v>
      </c>
      <c r="D229" s="37" t="n">
        <v>83</v>
      </c>
      <c r="E229" s="37" t="s">
        <v>187</v>
      </c>
      <c r="F229" s="37" t="n">
        <v>8.7</v>
      </c>
      <c r="G229" s="37" t="n">
        <v>23</v>
      </c>
      <c r="H229" s="37" t="str">
        <f aca="false">IFERROR(VLOOKUP(A229,Employees!$A$2:$I$1501,9,FALSE()),"Unknown")</f>
        <v>Engineering</v>
      </c>
      <c r="I229" s="37" t="str">
        <f aca="false">IFERROR(VLOOKUP(A229,Employees!$A$2:$U$1501,21,FALSE()),"Unknown")</f>
        <v>Active</v>
      </c>
    </row>
    <row r="230" customFormat="false" ht="15" hidden="false" customHeight="false" outlineLevel="0" collapsed="false">
      <c r="A230" s="37" t="s">
        <v>604</v>
      </c>
      <c r="B230" s="37" t="n">
        <v>2025</v>
      </c>
      <c r="C230" s="37" t="n">
        <v>3</v>
      </c>
      <c r="D230" s="37" t="n">
        <v>94</v>
      </c>
      <c r="E230" s="37" t="s">
        <v>187</v>
      </c>
      <c r="F230" s="37" t="n">
        <v>5.3</v>
      </c>
      <c r="G230" s="37" t="n">
        <v>24</v>
      </c>
      <c r="H230" s="37" t="str">
        <f aca="false">IFERROR(VLOOKUP(A230,Employees!$A$2:$I$1501,9,FALSE()),"Unknown")</f>
        <v>Engineering</v>
      </c>
      <c r="I230" s="37" t="str">
        <f aca="false">IFERROR(VLOOKUP(A230,Employees!$A$2:$U$1501,21,FALSE()),"Unknown")</f>
        <v>Active</v>
      </c>
    </row>
    <row r="231" customFormat="false" ht="15" hidden="false" customHeight="false" outlineLevel="0" collapsed="false">
      <c r="A231" s="37" t="s">
        <v>606</v>
      </c>
      <c r="B231" s="37" t="n">
        <v>2021</v>
      </c>
      <c r="C231" s="37" t="n">
        <v>3</v>
      </c>
      <c r="D231" s="37" t="n">
        <v>86</v>
      </c>
      <c r="E231" s="37" t="s">
        <v>187</v>
      </c>
      <c r="F231" s="37" t="n">
        <v>5.7</v>
      </c>
      <c r="G231" s="37" t="n">
        <v>17</v>
      </c>
      <c r="H231" s="37" t="str">
        <f aca="false">IFERROR(VLOOKUP(A231,Employees!$A$2:$I$1501,9,FALSE()),"Unknown")</f>
        <v>Sales</v>
      </c>
      <c r="I231" s="37" t="str">
        <f aca="false">IFERROR(VLOOKUP(A231,Employees!$A$2:$U$1501,21,FALSE()),"Unknown")</f>
        <v>Active</v>
      </c>
    </row>
    <row r="232" customFormat="false" ht="15" hidden="false" customHeight="false" outlineLevel="0" collapsed="false">
      <c r="A232" s="37" t="s">
        <v>606</v>
      </c>
      <c r="B232" s="37" t="n">
        <v>2022</v>
      </c>
      <c r="C232" s="37" t="n">
        <v>1</v>
      </c>
      <c r="D232" s="37" t="n">
        <v>75</v>
      </c>
      <c r="E232" s="37" t="s">
        <v>187</v>
      </c>
      <c r="F232" s="37" t="n">
        <v>4.1</v>
      </c>
      <c r="G232" s="37" t="n">
        <v>29</v>
      </c>
      <c r="H232" s="37" t="str">
        <f aca="false">IFERROR(VLOOKUP(A232,Employees!$A$2:$I$1501,9,FALSE()),"Unknown")</f>
        <v>Sales</v>
      </c>
      <c r="I232" s="37" t="str">
        <f aca="false">IFERROR(VLOOKUP(A232,Employees!$A$2:$U$1501,21,FALSE()),"Unknown")</f>
        <v>Active</v>
      </c>
    </row>
    <row r="233" customFormat="false" ht="15" hidden="false" customHeight="false" outlineLevel="0" collapsed="false">
      <c r="A233" s="37" t="s">
        <v>606</v>
      </c>
      <c r="B233" s="37" t="n">
        <v>2023</v>
      </c>
      <c r="C233" s="37" t="n">
        <v>4</v>
      </c>
      <c r="D233" s="37" t="n">
        <v>95</v>
      </c>
      <c r="E233" s="37" t="s">
        <v>187</v>
      </c>
      <c r="F233" s="37" t="n">
        <v>9.4</v>
      </c>
      <c r="G233" s="37" t="n">
        <v>31</v>
      </c>
      <c r="H233" s="37" t="str">
        <f aca="false">IFERROR(VLOOKUP(A233,Employees!$A$2:$I$1501,9,FALSE()),"Unknown")</f>
        <v>Sales</v>
      </c>
      <c r="I233" s="37" t="str">
        <f aca="false">IFERROR(VLOOKUP(A233,Employees!$A$2:$U$1501,21,FALSE()),"Unknown")</f>
        <v>Active</v>
      </c>
    </row>
    <row r="234" customFormat="false" ht="15" hidden="false" customHeight="false" outlineLevel="0" collapsed="false">
      <c r="A234" s="37" t="s">
        <v>606</v>
      </c>
      <c r="B234" s="37" t="n">
        <v>2024</v>
      </c>
      <c r="C234" s="37" t="n">
        <v>2</v>
      </c>
      <c r="D234" s="37" t="n">
        <v>63</v>
      </c>
      <c r="E234" s="37" t="s">
        <v>187</v>
      </c>
      <c r="F234" s="37" t="n">
        <v>4.7</v>
      </c>
      <c r="G234" s="37" t="n">
        <v>7</v>
      </c>
      <c r="H234" s="37" t="str">
        <f aca="false">IFERROR(VLOOKUP(A234,Employees!$A$2:$I$1501,9,FALSE()),"Unknown")</f>
        <v>Sales</v>
      </c>
      <c r="I234" s="37" t="str">
        <f aca="false">IFERROR(VLOOKUP(A234,Employees!$A$2:$U$1501,21,FALSE()),"Unknown")</f>
        <v>Active</v>
      </c>
    </row>
    <row r="235" customFormat="false" ht="15" hidden="false" customHeight="false" outlineLevel="0" collapsed="false">
      <c r="A235" s="37" t="s">
        <v>606</v>
      </c>
      <c r="B235" s="37" t="n">
        <v>2025</v>
      </c>
      <c r="C235" s="37" t="n">
        <v>1</v>
      </c>
      <c r="D235" s="37" t="n">
        <v>76</v>
      </c>
      <c r="E235" s="37" t="s">
        <v>187</v>
      </c>
      <c r="F235" s="37" t="n">
        <v>3.9</v>
      </c>
      <c r="G235" s="37" t="n">
        <v>22</v>
      </c>
      <c r="H235" s="37" t="str">
        <f aca="false">IFERROR(VLOOKUP(A235,Employees!$A$2:$I$1501,9,FALSE()),"Unknown")</f>
        <v>Sales</v>
      </c>
      <c r="I235" s="37" t="str">
        <f aca="false">IFERROR(VLOOKUP(A235,Employees!$A$2:$U$1501,21,FALSE()),"Unknown")</f>
        <v>Active</v>
      </c>
    </row>
    <row r="236" customFormat="false" ht="15" hidden="false" customHeight="false" outlineLevel="0" collapsed="false">
      <c r="A236" s="37" t="s">
        <v>608</v>
      </c>
      <c r="B236" s="37" t="n">
        <v>2023</v>
      </c>
      <c r="C236" s="37" t="n">
        <v>4</v>
      </c>
      <c r="D236" s="37" t="n">
        <v>96</v>
      </c>
      <c r="E236" s="37" t="s">
        <v>185</v>
      </c>
      <c r="F236" s="37" t="n">
        <v>8.3</v>
      </c>
      <c r="G236" s="37" t="n">
        <v>29</v>
      </c>
      <c r="H236" s="37" t="str">
        <f aca="false">IFERROR(VLOOKUP(A236,Employees!$A$2:$I$1501,9,FALSE()),"Unknown")</f>
        <v>Customer Support</v>
      </c>
      <c r="I236" s="37" t="str">
        <f aca="false">IFERROR(VLOOKUP(A236,Employees!$A$2:$U$1501,21,FALSE()),"Unknown")</f>
        <v>Active</v>
      </c>
    </row>
    <row r="237" customFormat="false" ht="15" hidden="false" customHeight="false" outlineLevel="0" collapsed="false">
      <c r="A237" s="37" t="s">
        <v>608</v>
      </c>
      <c r="B237" s="37" t="n">
        <v>2024</v>
      </c>
      <c r="C237" s="37" t="n">
        <v>3</v>
      </c>
      <c r="D237" s="37" t="n">
        <v>90</v>
      </c>
      <c r="E237" s="37" t="s">
        <v>187</v>
      </c>
      <c r="F237" s="37" t="n">
        <v>6.3</v>
      </c>
      <c r="G237" s="37" t="n">
        <v>39</v>
      </c>
      <c r="H237" s="37" t="str">
        <f aca="false">IFERROR(VLOOKUP(A237,Employees!$A$2:$I$1501,9,FALSE()),"Unknown")</f>
        <v>Customer Support</v>
      </c>
      <c r="I237" s="37" t="str">
        <f aca="false">IFERROR(VLOOKUP(A237,Employees!$A$2:$U$1501,21,FALSE()),"Unknown")</f>
        <v>Active</v>
      </c>
    </row>
    <row r="238" customFormat="false" ht="15" hidden="false" customHeight="false" outlineLevel="0" collapsed="false">
      <c r="A238" s="37" t="s">
        <v>608</v>
      </c>
      <c r="B238" s="37" t="n">
        <v>2025</v>
      </c>
      <c r="C238" s="37" t="n">
        <v>3</v>
      </c>
      <c r="D238" s="37" t="n">
        <v>74</v>
      </c>
      <c r="E238" s="37" t="s">
        <v>187</v>
      </c>
      <c r="F238" s="37" t="n">
        <v>6.2</v>
      </c>
      <c r="G238" s="37" t="n">
        <v>63</v>
      </c>
      <c r="H238" s="37" t="str">
        <f aca="false">IFERROR(VLOOKUP(A238,Employees!$A$2:$I$1501,9,FALSE()),"Unknown")</f>
        <v>Customer Support</v>
      </c>
      <c r="I238" s="37" t="str">
        <f aca="false">IFERROR(VLOOKUP(A238,Employees!$A$2:$U$1501,21,FALSE()),"Unknown")</f>
        <v>Active</v>
      </c>
    </row>
    <row r="239" customFormat="false" ht="15" hidden="false" customHeight="false" outlineLevel="0" collapsed="false">
      <c r="A239" s="37" t="s">
        <v>610</v>
      </c>
      <c r="B239" s="37" t="n">
        <v>2023</v>
      </c>
      <c r="C239" s="37" t="n">
        <v>3</v>
      </c>
      <c r="D239" s="37" t="n">
        <v>79</v>
      </c>
      <c r="E239" s="37" t="s">
        <v>187</v>
      </c>
      <c r="F239" s="37" t="n">
        <v>3.3</v>
      </c>
      <c r="G239" s="37" t="n">
        <v>29</v>
      </c>
      <c r="H239" s="37" t="str">
        <f aca="false">IFERROR(VLOOKUP(A239,Employees!$A$2:$I$1501,9,FALSE()),"Unknown")</f>
        <v>Engineering</v>
      </c>
      <c r="I239" s="37" t="str">
        <f aca="false">IFERROR(VLOOKUP(A239,Employees!$A$2:$U$1501,21,FALSE()),"Unknown")</f>
        <v>Active</v>
      </c>
    </row>
    <row r="240" customFormat="false" ht="15" hidden="false" customHeight="false" outlineLevel="0" collapsed="false">
      <c r="A240" s="37" t="s">
        <v>610</v>
      </c>
      <c r="B240" s="37" t="n">
        <v>2024</v>
      </c>
      <c r="C240" s="37" t="n">
        <v>3</v>
      </c>
      <c r="D240" s="37" t="n">
        <v>93</v>
      </c>
      <c r="E240" s="37" t="s">
        <v>187</v>
      </c>
      <c r="F240" s="37" t="n">
        <v>7</v>
      </c>
      <c r="G240" s="37" t="n">
        <v>25</v>
      </c>
      <c r="H240" s="37" t="str">
        <f aca="false">IFERROR(VLOOKUP(A240,Employees!$A$2:$I$1501,9,FALSE()),"Unknown")</f>
        <v>Engineering</v>
      </c>
      <c r="I240" s="37" t="str">
        <f aca="false">IFERROR(VLOOKUP(A240,Employees!$A$2:$U$1501,21,FALSE()),"Unknown")</f>
        <v>Active</v>
      </c>
    </row>
    <row r="241" customFormat="false" ht="15" hidden="false" customHeight="false" outlineLevel="0" collapsed="false">
      <c r="A241" s="37" t="s">
        <v>610</v>
      </c>
      <c r="B241" s="37" t="n">
        <v>2025</v>
      </c>
      <c r="C241" s="37" t="n">
        <v>3</v>
      </c>
      <c r="D241" s="37" t="n">
        <v>82</v>
      </c>
      <c r="E241" s="37" t="s">
        <v>187</v>
      </c>
      <c r="F241" s="37" t="n">
        <v>3.6</v>
      </c>
      <c r="G241" s="37" t="n">
        <v>34</v>
      </c>
      <c r="H241" s="37" t="str">
        <f aca="false">IFERROR(VLOOKUP(A241,Employees!$A$2:$I$1501,9,FALSE()),"Unknown")</f>
        <v>Engineering</v>
      </c>
      <c r="I241" s="37" t="str">
        <f aca="false">IFERROR(VLOOKUP(A241,Employees!$A$2:$U$1501,21,FALSE()),"Unknown")</f>
        <v>Active</v>
      </c>
    </row>
    <row r="242" customFormat="false" ht="15" hidden="false" customHeight="false" outlineLevel="0" collapsed="false">
      <c r="A242" s="37" t="s">
        <v>605</v>
      </c>
      <c r="B242" s="37" t="n">
        <v>2023</v>
      </c>
      <c r="C242" s="37" t="n">
        <v>4</v>
      </c>
      <c r="D242" s="37" t="n">
        <v>113</v>
      </c>
      <c r="E242" s="37" t="s">
        <v>187</v>
      </c>
      <c r="F242" s="37" t="n">
        <v>9.6</v>
      </c>
      <c r="G242" s="37" t="n">
        <v>39</v>
      </c>
      <c r="H242" s="37" t="str">
        <f aca="false">IFERROR(VLOOKUP(A242,Employees!$A$2:$I$1501,9,FALSE()),"Unknown")</f>
        <v>Engineering</v>
      </c>
      <c r="I242" s="37" t="str">
        <f aca="false">IFERROR(VLOOKUP(A242,Employees!$A$2:$U$1501,21,FALSE()),"Unknown")</f>
        <v>Active</v>
      </c>
    </row>
    <row r="243" customFormat="false" ht="15" hidden="false" customHeight="false" outlineLevel="0" collapsed="false">
      <c r="A243" s="37" t="s">
        <v>605</v>
      </c>
      <c r="B243" s="37" t="n">
        <v>2024</v>
      </c>
      <c r="C243" s="37" t="n">
        <v>1</v>
      </c>
      <c r="D243" s="37" t="n">
        <v>63</v>
      </c>
      <c r="E243" s="37" t="s">
        <v>187</v>
      </c>
      <c r="F243" s="37" t="n">
        <v>4.1</v>
      </c>
      <c r="G243" s="37" t="n">
        <v>13</v>
      </c>
      <c r="H243" s="37" t="str">
        <f aca="false">IFERROR(VLOOKUP(A243,Employees!$A$2:$I$1501,9,FALSE()),"Unknown")</f>
        <v>Engineering</v>
      </c>
      <c r="I243" s="37" t="str">
        <f aca="false">IFERROR(VLOOKUP(A243,Employees!$A$2:$U$1501,21,FALSE()),"Unknown")</f>
        <v>Active</v>
      </c>
    </row>
    <row r="244" customFormat="false" ht="15" hidden="false" customHeight="false" outlineLevel="0" collapsed="false">
      <c r="A244" s="37" t="s">
        <v>605</v>
      </c>
      <c r="B244" s="37" t="n">
        <v>2025</v>
      </c>
      <c r="C244" s="37" t="n">
        <v>3</v>
      </c>
      <c r="D244" s="37" t="n">
        <v>86</v>
      </c>
      <c r="E244" s="37" t="s">
        <v>187</v>
      </c>
      <c r="F244" s="37" t="n">
        <v>4.7</v>
      </c>
      <c r="G244" s="37" t="n">
        <v>26</v>
      </c>
      <c r="H244" s="37" t="str">
        <f aca="false">IFERROR(VLOOKUP(A244,Employees!$A$2:$I$1501,9,FALSE()),"Unknown")</f>
        <v>Engineering</v>
      </c>
      <c r="I244" s="37" t="str">
        <f aca="false">IFERROR(VLOOKUP(A244,Employees!$A$2:$U$1501,21,FALSE()),"Unknown")</f>
        <v>Active</v>
      </c>
    </row>
    <row r="245" customFormat="false" ht="15" hidden="false" customHeight="false" outlineLevel="0" collapsed="false">
      <c r="A245" s="37" t="s">
        <v>616</v>
      </c>
      <c r="B245" s="37" t="n">
        <v>2022</v>
      </c>
      <c r="C245" s="37" t="n">
        <v>4</v>
      </c>
      <c r="D245" s="37" t="n">
        <v>103</v>
      </c>
      <c r="E245" s="37" t="s">
        <v>187</v>
      </c>
      <c r="F245" s="37" t="n">
        <v>11.4</v>
      </c>
      <c r="G245" s="37" t="n">
        <v>26</v>
      </c>
      <c r="H245" s="37" t="str">
        <f aca="false">IFERROR(VLOOKUP(A245,Employees!$A$2:$I$1501,9,FALSE()),"Unknown")</f>
        <v>Finance</v>
      </c>
      <c r="I245" s="37" t="str">
        <f aca="false">IFERROR(VLOOKUP(A245,Employees!$A$2:$U$1501,21,FALSE()),"Unknown")</f>
        <v>Active</v>
      </c>
    </row>
    <row r="246" customFormat="false" ht="15" hidden="false" customHeight="false" outlineLevel="0" collapsed="false">
      <c r="A246" s="37" t="s">
        <v>616</v>
      </c>
      <c r="B246" s="37" t="n">
        <v>2023</v>
      </c>
      <c r="C246" s="37" t="n">
        <v>3</v>
      </c>
      <c r="D246" s="37" t="n">
        <v>100</v>
      </c>
      <c r="E246" s="37" t="s">
        <v>187</v>
      </c>
      <c r="F246" s="37" t="n">
        <v>5.4</v>
      </c>
      <c r="G246" s="37" t="n">
        <v>20</v>
      </c>
      <c r="H246" s="37" t="str">
        <f aca="false">IFERROR(VLOOKUP(A246,Employees!$A$2:$I$1501,9,FALSE()),"Unknown")</f>
        <v>Finance</v>
      </c>
      <c r="I246" s="37" t="str">
        <f aca="false">IFERROR(VLOOKUP(A246,Employees!$A$2:$U$1501,21,FALSE()),"Unknown")</f>
        <v>Active</v>
      </c>
    </row>
    <row r="247" customFormat="false" ht="15" hidden="false" customHeight="false" outlineLevel="0" collapsed="false">
      <c r="A247" s="37" t="s">
        <v>616</v>
      </c>
      <c r="B247" s="37" t="n">
        <v>2024</v>
      </c>
      <c r="C247" s="37" t="n">
        <v>2</v>
      </c>
      <c r="D247" s="37" t="n">
        <v>67</v>
      </c>
      <c r="E247" s="37" t="s">
        <v>187</v>
      </c>
      <c r="F247" s="37" t="n">
        <v>2.6</v>
      </c>
      <c r="G247" s="37" t="n">
        <v>14</v>
      </c>
      <c r="H247" s="37" t="str">
        <f aca="false">IFERROR(VLOOKUP(A247,Employees!$A$2:$I$1501,9,FALSE()),"Unknown")</f>
        <v>Finance</v>
      </c>
      <c r="I247" s="37" t="str">
        <f aca="false">IFERROR(VLOOKUP(A247,Employees!$A$2:$U$1501,21,FALSE()),"Unknown")</f>
        <v>Active</v>
      </c>
    </row>
    <row r="248" customFormat="false" ht="15" hidden="false" customHeight="false" outlineLevel="0" collapsed="false">
      <c r="A248" s="37" t="s">
        <v>616</v>
      </c>
      <c r="B248" s="37" t="n">
        <v>2025</v>
      </c>
      <c r="C248" s="37" t="n">
        <v>3</v>
      </c>
      <c r="D248" s="37" t="n">
        <v>91</v>
      </c>
      <c r="E248" s="37" t="s">
        <v>187</v>
      </c>
      <c r="F248" s="37" t="n">
        <v>8.2</v>
      </c>
      <c r="G248" s="37" t="n">
        <v>9</v>
      </c>
      <c r="H248" s="37" t="str">
        <f aca="false">IFERROR(VLOOKUP(A248,Employees!$A$2:$I$1501,9,FALSE()),"Unknown")</f>
        <v>Finance</v>
      </c>
      <c r="I248" s="37" t="str">
        <f aca="false">IFERROR(VLOOKUP(A248,Employees!$A$2:$U$1501,21,FALSE()),"Unknown")</f>
        <v>Active</v>
      </c>
    </row>
    <row r="249" customFormat="false" ht="15" hidden="false" customHeight="false" outlineLevel="0" collapsed="false">
      <c r="A249" s="37" t="s">
        <v>615</v>
      </c>
      <c r="B249" s="37" t="n">
        <v>2021</v>
      </c>
      <c r="C249" s="37" t="n">
        <v>3</v>
      </c>
      <c r="D249" s="37" t="n">
        <v>77</v>
      </c>
      <c r="E249" s="37" t="s">
        <v>187</v>
      </c>
      <c r="F249" s="37" t="n">
        <v>7.6</v>
      </c>
      <c r="G249" s="37" t="n">
        <v>51</v>
      </c>
      <c r="H249" s="37" t="str">
        <f aca="false">IFERROR(VLOOKUP(A249,Employees!$A$2:$I$1501,9,FALSE()),"Unknown")</f>
        <v>Engineering</v>
      </c>
      <c r="I249" s="37" t="str">
        <f aca="false">IFERROR(VLOOKUP(A249,Employees!$A$2:$U$1501,21,FALSE()),"Unknown")</f>
        <v>Active</v>
      </c>
    </row>
    <row r="250" customFormat="false" ht="15" hidden="false" customHeight="false" outlineLevel="0" collapsed="false">
      <c r="A250" s="37" t="s">
        <v>615</v>
      </c>
      <c r="B250" s="37" t="n">
        <v>2022</v>
      </c>
      <c r="C250" s="37" t="n">
        <v>2</v>
      </c>
      <c r="D250" s="37" t="n">
        <v>74</v>
      </c>
      <c r="E250" s="37" t="s">
        <v>187</v>
      </c>
      <c r="F250" s="37" t="n">
        <v>3.6</v>
      </c>
      <c r="G250" s="37" t="n">
        <v>14</v>
      </c>
      <c r="H250" s="37" t="str">
        <f aca="false">IFERROR(VLOOKUP(A250,Employees!$A$2:$I$1501,9,FALSE()),"Unknown")</f>
        <v>Engineering</v>
      </c>
      <c r="I250" s="37" t="str">
        <f aca="false">IFERROR(VLOOKUP(A250,Employees!$A$2:$U$1501,21,FALSE()),"Unknown")</f>
        <v>Active</v>
      </c>
    </row>
    <row r="251" customFormat="false" ht="15" hidden="false" customHeight="false" outlineLevel="0" collapsed="false">
      <c r="A251" s="37" t="s">
        <v>615</v>
      </c>
      <c r="B251" s="37" t="n">
        <v>2023</v>
      </c>
      <c r="C251" s="37" t="n">
        <v>3</v>
      </c>
      <c r="D251" s="37" t="n">
        <v>85</v>
      </c>
      <c r="E251" s="37" t="s">
        <v>187</v>
      </c>
      <c r="F251" s="37" t="n">
        <v>8</v>
      </c>
      <c r="G251" s="37" t="n">
        <v>21</v>
      </c>
      <c r="H251" s="37" t="str">
        <f aca="false">IFERROR(VLOOKUP(A251,Employees!$A$2:$I$1501,9,FALSE()),"Unknown")</f>
        <v>Engineering</v>
      </c>
      <c r="I251" s="37" t="str">
        <f aca="false">IFERROR(VLOOKUP(A251,Employees!$A$2:$U$1501,21,FALSE()),"Unknown")</f>
        <v>Active</v>
      </c>
    </row>
    <row r="252" customFormat="false" ht="15" hidden="false" customHeight="false" outlineLevel="0" collapsed="false">
      <c r="A252" s="37" t="s">
        <v>615</v>
      </c>
      <c r="B252" s="37" t="n">
        <v>2024</v>
      </c>
      <c r="C252" s="37" t="n">
        <v>2</v>
      </c>
      <c r="D252" s="37" t="n">
        <v>63</v>
      </c>
      <c r="E252" s="37" t="s">
        <v>187</v>
      </c>
      <c r="F252" s="37" t="n">
        <v>3.9</v>
      </c>
      <c r="G252" s="37" t="n">
        <v>27</v>
      </c>
      <c r="H252" s="37" t="str">
        <f aca="false">IFERROR(VLOOKUP(A252,Employees!$A$2:$I$1501,9,FALSE()),"Unknown")</f>
        <v>Engineering</v>
      </c>
      <c r="I252" s="37" t="str">
        <f aca="false">IFERROR(VLOOKUP(A252,Employees!$A$2:$U$1501,21,FALSE()),"Unknown")</f>
        <v>Active</v>
      </c>
    </row>
    <row r="253" customFormat="false" ht="15" hidden="false" customHeight="false" outlineLevel="0" collapsed="false">
      <c r="A253" s="37" t="s">
        <v>615</v>
      </c>
      <c r="B253" s="37" t="n">
        <v>2025</v>
      </c>
      <c r="C253" s="37" t="n">
        <v>4</v>
      </c>
      <c r="D253" s="37" t="n">
        <v>94</v>
      </c>
      <c r="E253" s="37" t="s">
        <v>187</v>
      </c>
      <c r="F253" s="37" t="n">
        <v>10.9</v>
      </c>
      <c r="G253" s="37" t="n">
        <v>12</v>
      </c>
      <c r="H253" s="37" t="str">
        <f aca="false">IFERROR(VLOOKUP(A253,Employees!$A$2:$I$1501,9,FALSE()),"Unknown")</f>
        <v>Engineering</v>
      </c>
      <c r="I253" s="37" t="str">
        <f aca="false">IFERROR(VLOOKUP(A253,Employees!$A$2:$U$1501,21,FALSE()),"Unknown")</f>
        <v>Active</v>
      </c>
    </row>
    <row r="254" customFormat="false" ht="15" hidden="false" customHeight="false" outlineLevel="0" collapsed="false">
      <c r="A254" s="37" t="s">
        <v>620</v>
      </c>
      <c r="B254" s="37" t="n">
        <v>2023</v>
      </c>
      <c r="C254" s="37" t="n">
        <v>5</v>
      </c>
      <c r="D254" s="37" t="n">
        <v>108</v>
      </c>
      <c r="E254" s="37" t="s">
        <v>187</v>
      </c>
      <c r="F254" s="37" t="n">
        <v>12.3</v>
      </c>
      <c r="G254" s="37" t="n">
        <v>8</v>
      </c>
      <c r="H254" s="37" t="str">
        <f aca="false">IFERROR(VLOOKUP(A254,Employees!$A$2:$I$1501,9,FALSE()),"Unknown")</f>
        <v>Sales</v>
      </c>
      <c r="I254" s="37" t="str">
        <f aca="false">IFERROR(VLOOKUP(A254,Employees!$A$2:$U$1501,21,FALSE()),"Unknown")</f>
        <v>Exited</v>
      </c>
    </row>
    <row r="255" customFormat="false" ht="15" hidden="false" customHeight="false" outlineLevel="0" collapsed="false">
      <c r="A255" s="37" t="s">
        <v>620</v>
      </c>
      <c r="B255" s="37" t="n">
        <v>2024</v>
      </c>
      <c r="C255" s="37" t="n">
        <v>1</v>
      </c>
      <c r="D255" s="37" t="n">
        <v>72</v>
      </c>
      <c r="E255" s="37" t="s">
        <v>187</v>
      </c>
      <c r="F255" s="37" t="n">
        <v>1.6</v>
      </c>
      <c r="G255" s="37" t="n">
        <v>22</v>
      </c>
      <c r="H255" s="37" t="str">
        <f aca="false">IFERROR(VLOOKUP(A255,Employees!$A$2:$I$1501,9,FALSE()),"Unknown")</f>
        <v>Sales</v>
      </c>
      <c r="I255" s="37" t="str">
        <f aca="false">IFERROR(VLOOKUP(A255,Employees!$A$2:$U$1501,21,FALSE()),"Unknown")</f>
        <v>Exited</v>
      </c>
    </row>
    <row r="256" customFormat="false" ht="15" hidden="false" customHeight="false" outlineLevel="0" collapsed="false">
      <c r="A256" s="37" t="s">
        <v>622</v>
      </c>
      <c r="B256" s="37" t="n">
        <v>2025</v>
      </c>
      <c r="C256" s="37" t="n">
        <v>1</v>
      </c>
      <c r="D256" s="37" t="n">
        <v>76</v>
      </c>
      <c r="E256" s="37" t="s">
        <v>187</v>
      </c>
      <c r="F256" s="37" t="n">
        <v>0</v>
      </c>
      <c r="G256" s="37" t="n">
        <v>13</v>
      </c>
      <c r="H256" s="37" t="str">
        <f aca="false">IFERROR(VLOOKUP(A256,Employees!$A$2:$I$1501,9,FALSE()),"Unknown")</f>
        <v>Engineering</v>
      </c>
      <c r="I256" s="37" t="str">
        <f aca="false">IFERROR(VLOOKUP(A256,Employees!$A$2:$U$1501,21,FALSE()),"Unknown")</f>
        <v>Active</v>
      </c>
    </row>
    <row r="257" customFormat="false" ht="15" hidden="false" customHeight="false" outlineLevel="0" collapsed="false">
      <c r="A257" s="37" t="s">
        <v>623</v>
      </c>
      <c r="B257" s="37" t="n">
        <v>2022</v>
      </c>
      <c r="C257" s="37" t="n">
        <v>2</v>
      </c>
      <c r="D257" s="37" t="n">
        <v>78</v>
      </c>
      <c r="E257" s="37" t="s">
        <v>187</v>
      </c>
      <c r="F257" s="37" t="n">
        <v>6.3</v>
      </c>
      <c r="G257" s="37" t="n">
        <v>6</v>
      </c>
      <c r="H257" s="37" t="str">
        <f aca="false">IFERROR(VLOOKUP(A257,Employees!$A$2:$I$1501,9,FALSE()),"Unknown")</f>
        <v>Engineering</v>
      </c>
      <c r="I257" s="37" t="str">
        <f aca="false">IFERROR(VLOOKUP(A257,Employees!$A$2:$U$1501,21,FALSE()),"Unknown")</f>
        <v>Active</v>
      </c>
    </row>
    <row r="258" customFormat="false" ht="15" hidden="false" customHeight="false" outlineLevel="0" collapsed="false">
      <c r="A258" s="37" t="s">
        <v>623</v>
      </c>
      <c r="B258" s="37" t="n">
        <v>2023</v>
      </c>
      <c r="C258" s="37" t="n">
        <v>1</v>
      </c>
      <c r="D258" s="37" t="n">
        <v>61</v>
      </c>
      <c r="E258" s="37" t="s">
        <v>187</v>
      </c>
      <c r="F258" s="37" t="n">
        <v>2.3</v>
      </c>
      <c r="G258" s="37" t="n">
        <v>33</v>
      </c>
      <c r="H258" s="37" t="str">
        <f aca="false">IFERROR(VLOOKUP(A258,Employees!$A$2:$I$1501,9,FALSE()),"Unknown")</f>
        <v>Engineering</v>
      </c>
      <c r="I258" s="37" t="str">
        <f aca="false">IFERROR(VLOOKUP(A258,Employees!$A$2:$U$1501,21,FALSE()),"Unknown")</f>
        <v>Active</v>
      </c>
    </row>
    <row r="259" customFormat="false" ht="15" hidden="false" customHeight="false" outlineLevel="0" collapsed="false">
      <c r="A259" s="37" t="s">
        <v>623</v>
      </c>
      <c r="B259" s="37" t="n">
        <v>2024</v>
      </c>
      <c r="C259" s="37" t="n">
        <v>3</v>
      </c>
      <c r="D259" s="37" t="n">
        <v>74</v>
      </c>
      <c r="E259" s="37" t="s">
        <v>187</v>
      </c>
      <c r="F259" s="37" t="n">
        <v>4.8</v>
      </c>
      <c r="G259" s="37" t="n">
        <v>22</v>
      </c>
      <c r="H259" s="37" t="str">
        <f aca="false">IFERROR(VLOOKUP(A259,Employees!$A$2:$I$1501,9,FALSE()),"Unknown")</f>
        <v>Engineering</v>
      </c>
      <c r="I259" s="37" t="str">
        <f aca="false">IFERROR(VLOOKUP(A259,Employees!$A$2:$U$1501,21,FALSE()),"Unknown")</f>
        <v>Active</v>
      </c>
    </row>
    <row r="260" customFormat="false" ht="15" hidden="false" customHeight="false" outlineLevel="0" collapsed="false">
      <c r="A260" s="37" t="s">
        <v>623</v>
      </c>
      <c r="B260" s="37" t="n">
        <v>2025</v>
      </c>
      <c r="C260" s="37" t="n">
        <v>3</v>
      </c>
      <c r="D260" s="37" t="n">
        <v>73</v>
      </c>
      <c r="E260" s="37" t="s">
        <v>187</v>
      </c>
      <c r="F260" s="37" t="n">
        <v>6.4</v>
      </c>
      <c r="G260" s="37" t="n">
        <v>13</v>
      </c>
      <c r="H260" s="37" t="str">
        <f aca="false">IFERROR(VLOOKUP(A260,Employees!$A$2:$I$1501,9,FALSE()),"Unknown")</f>
        <v>Engineering</v>
      </c>
      <c r="I260" s="37" t="str">
        <f aca="false">IFERROR(VLOOKUP(A260,Employees!$A$2:$U$1501,21,FALSE()),"Unknown")</f>
        <v>Active</v>
      </c>
    </row>
    <row r="261" customFormat="false" ht="15" hidden="false" customHeight="false" outlineLevel="0" collapsed="false">
      <c r="A261" s="37" t="s">
        <v>625</v>
      </c>
      <c r="B261" s="37" t="n">
        <v>2021</v>
      </c>
      <c r="C261" s="37" t="n">
        <v>4</v>
      </c>
      <c r="D261" s="37" t="n">
        <v>102</v>
      </c>
      <c r="E261" s="37" t="s">
        <v>185</v>
      </c>
      <c r="F261" s="37" t="n">
        <v>10.5</v>
      </c>
      <c r="G261" s="37" t="n">
        <v>10</v>
      </c>
      <c r="H261" s="37" t="str">
        <f aca="false">IFERROR(VLOOKUP(A261,Employees!$A$2:$I$1501,9,FALSE()),"Unknown")</f>
        <v>Customer Support</v>
      </c>
      <c r="I261" s="37" t="str">
        <f aca="false">IFERROR(VLOOKUP(A261,Employees!$A$2:$U$1501,21,FALSE()),"Unknown")</f>
        <v>Active</v>
      </c>
    </row>
    <row r="262" customFormat="false" ht="15" hidden="false" customHeight="false" outlineLevel="0" collapsed="false">
      <c r="A262" s="37" t="s">
        <v>625</v>
      </c>
      <c r="B262" s="37" t="n">
        <v>2022</v>
      </c>
      <c r="C262" s="37" t="n">
        <v>2</v>
      </c>
      <c r="D262" s="37" t="n">
        <v>55</v>
      </c>
      <c r="E262" s="37" t="s">
        <v>187</v>
      </c>
      <c r="F262" s="37" t="n">
        <v>6.4</v>
      </c>
      <c r="G262" s="37" t="n">
        <v>13</v>
      </c>
      <c r="H262" s="37" t="str">
        <f aca="false">IFERROR(VLOOKUP(A262,Employees!$A$2:$I$1501,9,FALSE()),"Unknown")</f>
        <v>Customer Support</v>
      </c>
      <c r="I262" s="37" t="str">
        <f aca="false">IFERROR(VLOOKUP(A262,Employees!$A$2:$U$1501,21,FALSE()),"Unknown")</f>
        <v>Active</v>
      </c>
    </row>
    <row r="263" customFormat="false" ht="15" hidden="false" customHeight="false" outlineLevel="0" collapsed="false">
      <c r="A263" s="37" t="s">
        <v>625</v>
      </c>
      <c r="B263" s="37" t="n">
        <v>2023</v>
      </c>
      <c r="C263" s="37" t="n">
        <v>2</v>
      </c>
      <c r="D263" s="37" t="n">
        <v>99</v>
      </c>
      <c r="E263" s="37" t="s">
        <v>187</v>
      </c>
      <c r="F263" s="37" t="n">
        <v>7.1</v>
      </c>
      <c r="G263" s="37" t="n">
        <v>48</v>
      </c>
      <c r="H263" s="37" t="str">
        <f aca="false">IFERROR(VLOOKUP(A263,Employees!$A$2:$I$1501,9,FALSE()),"Unknown")</f>
        <v>Customer Support</v>
      </c>
      <c r="I263" s="37" t="str">
        <f aca="false">IFERROR(VLOOKUP(A263,Employees!$A$2:$U$1501,21,FALSE()),"Unknown")</f>
        <v>Active</v>
      </c>
    </row>
    <row r="264" customFormat="false" ht="15" hidden="false" customHeight="false" outlineLevel="0" collapsed="false">
      <c r="A264" s="37" t="s">
        <v>625</v>
      </c>
      <c r="B264" s="37" t="n">
        <v>2024</v>
      </c>
      <c r="C264" s="37" t="n">
        <v>4</v>
      </c>
      <c r="D264" s="37" t="n">
        <v>91</v>
      </c>
      <c r="E264" s="37" t="s">
        <v>187</v>
      </c>
      <c r="F264" s="37" t="n">
        <v>8.2</v>
      </c>
      <c r="G264" s="37" t="n">
        <v>49</v>
      </c>
      <c r="H264" s="37" t="str">
        <f aca="false">IFERROR(VLOOKUP(A264,Employees!$A$2:$I$1501,9,FALSE()),"Unknown")</f>
        <v>Customer Support</v>
      </c>
      <c r="I264" s="37" t="str">
        <f aca="false">IFERROR(VLOOKUP(A264,Employees!$A$2:$U$1501,21,FALSE()),"Unknown")</f>
        <v>Active</v>
      </c>
    </row>
    <row r="265" customFormat="false" ht="15" hidden="false" customHeight="false" outlineLevel="0" collapsed="false">
      <c r="A265" s="37" t="s">
        <v>625</v>
      </c>
      <c r="B265" s="37" t="n">
        <v>2025</v>
      </c>
      <c r="C265" s="37" t="n">
        <v>2</v>
      </c>
      <c r="D265" s="37" t="n">
        <v>71</v>
      </c>
      <c r="E265" s="37" t="s">
        <v>187</v>
      </c>
      <c r="F265" s="37" t="n">
        <v>4.7</v>
      </c>
      <c r="G265" s="37" t="n">
        <v>16</v>
      </c>
      <c r="H265" s="37" t="str">
        <f aca="false">IFERROR(VLOOKUP(A265,Employees!$A$2:$I$1501,9,FALSE()),"Unknown")</f>
        <v>Customer Support</v>
      </c>
      <c r="I265" s="37" t="str">
        <f aca="false">IFERROR(VLOOKUP(A265,Employees!$A$2:$U$1501,21,FALSE()),"Unknown")</f>
        <v>Active</v>
      </c>
    </row>
    <row r="266" customFormat="false" ht="15" hidden="false" customHeight="false" outlineLevel="0" collapsed="false">
      <c r="A266" s="37" t="s">
        <v>632</v>
      </c>
      <c r="B266" s="37" t="n">
        <v>2025</v>
      </c>
      <c r="C266" s="37" t="n">
        <v>2</v>
      </c>
      <c r="D266" s="37" t="n">
        <v>83</v>
      </c>
      <c r="E266" s="37" t="s">
        <v>187</v>
      </c>
      <c r="F266" s="37" t="n">
        <v>6.7</v>
      </c>
      <c r="G266" s="37" t="n">
        <v>22</v>
      </c>
      <c r="H266" s="37" t="str">
        <f aca="false">IFERROR(VLOOKUP(A266,Employees!$A$2:$I$1501,9,FALSE()),"Unknown")</f>
        <v>Engineering</v>
      </c>
      <c r="I266" s="37" t="str">
        <f aca="false">IFERROR(VLOOKUP(A266,Employees!$A$2:$U$1501,21,FALSE()),"Unknown")</f>
        <v>Active</v>
      </c>
    </row>
    <row r="267" customFormat="false" ht="15" hidden="false" customHeight="false" outlineLevel="0" collapsed="false">
      <c r="A267" s="37" t="s">
        <v>636</v>
      </c>
      <c r="B267" s="37" t="n">
        <v>2021</v>
      </c>
      <c r="C267" s="37" t="n">
        <v>4</v>
      </c>
      <c r="D267" s="37" t="n">
        <v>113</v>
      </c>
      <c r="E267" s="37" t="s">
        <v>187</v>
      </c>
      <c r="F267" s="37" t="n">
        <v>6.3</v>
      </c>
      <c r="G267" s="37" t="n">
        <v>13</v>
      </c>
      <c r="H267" s="37" t="str">
        <f aca="false">IFERROR(VLOOKUP(A267,Employees!$A$2:$I$1501,9,FALSE()),"Unknown")</f>
        <v>Sales</v>
      </c>
      <c r="I267" s="37" t="str">
        <f aca="false">IFERROR(VLOOKUP(A267,Employees!$A$2:$U$1501,21,FALSE()),"Unknown")</f>
        <v>Active</v>
      </c>
    </row>
    <row r="268" customFormat="false" ht="15" hidden="false" customHeight="false" outlineLevel="0" collapsed="false">
      <c r="A268" s="37" t="s">
        <v>636</v>
      </c>
      <c r="B268" s="37" t="n">
        <v>2022</v>
      </c>
      <c r="C268" s="37" t="n">
        <v>2</v>
      </c>
      <c r="D268" s="37" t="n">
        <v>54</v>
      </c>
      <c r="E268" s="37" t="s">
        <v>187</v>
      </c>
      <c r="F268" s="37" t="n">
        <v>5.9</v>
      </c>
      <c r="G268" s="37" t="n">
        <v>5</v>
      </c>
      <c r="H268" s="37" t="str">
        <f aca="false">IFERROR(VLOOKUP(A268,Employees!$A$2:$I$1501,9,FALSE()),"Unknown")</f>
        <v>Sales</v>
      </c>
      <c r="I268" s="37" t="str">
        <f aca="false">IFERROR(VLOOKUP(A268,Employees!$A$2:$U$1501,21,FALSE()),"Unknown")</f>
        <v>Active</v>
      </c>
    </row>
    <row r="269" customFormat="false" ht="15" hidden="false" customHeight="false" outlineLevel="0" collapsed="false">
      <c r="A269" s="37" t="s">
        <v>636</v>
      </c>
      <c r="B269" s="37" t="n">
        <v>2023</v>
      </c>
      <c r="C269" s="37" t="n">
        <v>5</v>
      </c>
      <c r="D269" s="37" t="n">
        <v>92</v>
      </c>
      <c r="E269" s="37" t="s">
        <v>185</v>
      </c>
      <c r="F269" s="37" t="n">
        <v>10.4</v>
      </c>
      <c r="G269" s="37" t="n">
        <v>34</v>
      </c>
      <c r="H269" s="37" t="str">
        <f aca="false">IFERROR(VLOOKUP(A269,Employees!$A$2:$I$1501,9,FALSE()),"Unknown")</f>
        <v>Sales</v>
      </c>
      <c r="I269" s="37" t="str">
        <f aca="false">IFERROR(VLOOKUP(A269,Employees!$A$2:$U$1501,21,FALSE()),"Unknown")</f>
        <v>Active</v>
      </c>
    </row>
    <row r="270" customFormat="false" ht="15" hidden="false" customHeight="false" outlineLevel="0" collapsed="false">
      <c r="A270" s="37" t="s">
        <v>636</v>
      </c>
      <c r="B270" s="37" t="n">
        <v>2024</v>
      </c>
      <c r="C270" s="37" t="n">
        <v>3</v>
      </c>
      <c r="D270" s="37" t="n">
        <v>95</v>
      </c>
      <c r="E270" s="37" t="s">
        <v>187</v>
      </c>
      <c r="F270" s="37" t="n">
        <v>6.5</v>
      </c>
      <c r="G270" s="37" t="n">
        <v>6</v>
      </c>
      <c r="H270" s="37" t="str">
        <f aca="false">IFERROR(VLOOKUP(A270,Employees!$A$2:$I$1501,9,FALSE()),"Unknown")</f>
        <v>Sales</v>
      </c>
      <c r="I270" s="37" t="str">
        <f aca="false">IFERROR(VLOOKUP(A270,Employees!$A$2:$U$1501,21,FALSE()),"Unknown")</f>
        <v>Active</v>
      </c>
    </row>
    <row r="271" customFormat="false" ht="15" hidden="false" customHeight="false" outlineLevel="0" collapsed="false">
      <c r="A271" s="37" t="s">
        <v>636</v>
      </c>
      <c r="B271" s="37" t="n">
        <v>2025</v>
      </c>
      <c r="C271" s="37" t="n">
        <v>2</v>
      </c>
      <c r="D271" s="37" t="n">
        <v>76</v>
      </c>
      <c r="E271" s="37" t="s">
        <v>187</v>
      </c>
      <c r="F271" s="37" t="n">
        <v>5.3</v>
      </c>
      <c r="G271" s="37" t="n">
        <v>22</v>
      </c>
      <c r="H271" s="37" t="str">
        <f aca="false">IFERROR(VLOOKUP(A271,Employees!$A$2:$I$1501,9,FALSE()),"Unknown")</f>
        <v>Sales</v>
      </c>
      <c r="I271" s="37" t="str">
        <f aca="false">IFERROR(VLOOKUP(A271,Employees!$A$2:$U$1501,21,FALSE()),"Unknown")</f>
        <v>Active</v>
      </c>
    </row>
    <row r="272" customFormat="false" ht="15" hidden="false" customHeight="false" outlineLevel="0" collapsed="false">
      <c r="A272" s="37" t="s">
        <v>638</v>
      </c>
      <c r="B272" s="37" t="n">
        <v>2021</v>
      </c>
      <c r="C272" s="37" t="n">
        <v>3</v>
      </c>
      <c r="D272" s="37" t="n">
        <v>81</v>
      </c>
      <c r="E272" s="37" t="s">
        <v>187</v>
      </c>
      <c r="F272" s="37" t="n">
        <v>7.5</v>
      </c>
      <c r="G272" s="37" t="n">
        <v>24</v>
      </c>
      <c r="H272" s="37" t="str">
        <f aca="false">IFERROR(VLOOKUP(A272,Employees!$A$2:$I$1501,9,FALSE()),"Unknown")</f>
        <v>Engineering</v>
      </c>
      <c r="I272" s="37" t="str">
        <f aca="false">IFERROR(VLOOKUP(A272,Employees!$A$2:$U$1501,21,FALSE()),"Unknown")</f>
        <v>Active</v>
      </c>
    </row>
    <row r="273" customFormat="false" ht="15" hidden="false" customHeight="false" outlineLevel="0" collapsed="false">
      <c r="A273" s="37" t="s">
        <v>638</v>
      </c>
      <c r="B273" s="37" t="n">
        <v>2022</v>
      </c>
      <c r="C273" s="37" t="n">
        <v>3</v>
      </c>
      <c r="D273" s="37" t="n">
        <v>79</v>
      </c>
      <c r="E273" s="37" t="s">
        <v>187</v>
      </c>
      <c r="F273" s="37" t="n">
        <v>6.9</v>
      </c>
      <c r="G273" s="37" t="n">
        <v>15</v>
      </c>
      <c r="H273" s="37" t="str">
        <f aca="false">IFERROR(VLOOKUP(A273,Employees!$A$2:$I$1501,9,FALSE()),"Unknown")</f>
        <v>Engineering</v>
      </c>
      <c r="I273" s="37" t="str">
        <f aca="false">IFERROR(VLOOKUP(A273,Employees!$A$2:$U$1501,21,FALSE()),"Unknown")</f>
        <v>Active</v>
      </c>
    </row>
    <row r="274" customFormat="false" ht="15" hidden="false" customHeight="false" outlineLevel="0" collapsed="false">
      <c r="A274" s="37" t="s">
        <v>638</v>
      </c>
      <c r="B274" s="37" t="n">
        <v>2023</v>
      </c>
      <c r="C274" s="37" t="n">
        <v>4</v>
      </c>
      <c r="D274" s="37" t="n">
        <v>86</v>
      </c>
      <c r="E274" s="37" t="s">
        <v>185</v>
      </c>
      <c r="F274" s="37" t="n">
        <v>7.7</v>
      </c>
      <c r="G274" s="37" t="n">
        <v>13</v>
      </c>
      <c r="H274" s="37" t="str">
        <f aca="false">IFERROR(VLOOKUP(A274,Employees!$A$2:$I$1501,9,FALSE()),"Unknown")</f>
        <v>Engineering</v>
      </c>
      <c r="I274" s="37" t="str">
        <f aca="false">IFERROR(VLOOKUP(A274,Employees!$A$2:$U$1501,21,FALSE()),"Unknown")</f>
        <v>Active</v>
      </c>
    </row>
    <row r="275" customFormat="false" ht="15" hidden="false" customHeight="false" outlineLevel="0" collapsed="false">
      <c r="A275" s="37" t="s">
        <v>638</v>
      </c>
      <c r="B275" s="37" t="n">
        <v>2024</v>
      </c>
      <c r="C275" s="37" t="n">
        <v>4</v>
      </c>
      <c r="D275" s="37" t="n">
        <v>103</v>
      </c>
      <c r="E275" s="37" t="s">
        <v>185</v>
      </c>
      <c r="F275" s="37" t="n">
        <v>8</v>
      </c>
      <c r="G275" s="37" t="n">
        <v>5</v>
      </c>
      <c r="H275" s="37" t="str">
        <f aca="false">IFERROR(VLOOKUP(A275,Employees!$A$2:$I$1501,9,FALSE()),"Unknown")</f>
        <v>Engineering</v>
      </c>
      <c r="I275" s="37" t="str">
        <f aca="false">IFERROR(VLOOKUP(A275,Employees!$A$2:$U$1501,21,FALSE()),"Unknown")</f>
        <v>Active</v>
      </c>
    </row>
    <row r="276" customFormat="false" ht="15" hidden="false" customHeight="false" outlineLevel="0" collapsed="false">
      <c r="A276" s="37" t="s">
        <v>638</v>
      </c>
      <c r="B276" s="37" t="n">
        <v>2025</v>
      </c>
      <c r="C276" s="37" t="n">
        <v>2</v>
      </c>
      <c r="D276" s="37" t="n">
        <v>64</v>
      </c>
      <c r="E276" s="37" t="s">
        <v>187</v>
      </c>
      <c r="F276" s="37" t="n">
        <v>4.4</v>
      </c>
      <c r="G276" s="37" t="n">
        <v>17</v>
      </c>
      <c r="H276" s="37" t="str">
        <f aca="false">IFERROR(VLOOKUP(A276,Employees!$A$2:$I$1501,9,FALSE()),"Unknown")</f>
        <v>Engineering</v>
      </c>
      <c r="I276" s="37" t="str">
        <f aca="false">IFERROR(VLOOKUP(A276,Employees!$A$2:$U$1501,21,FALSE()),"Unknown")</f>
        <v>Active</v>
      </c>
    </row>
    <row r="277" customFormat="false" ht="15" hidden="false" customHeight="false" outlineLevel="0" collapsed="false">
      <c r="A277" s="37" t="s">
        <v>640</v>
      </c>
      <c r="B277" s="37" t="n">
        <v>2024</v>
      </c>
      <c r="C277" s="37" t="n">
        <v>2</v>
      </c>
      <c r="D277" s="37" t="n">
        <v>79</v>
      </c>
      <c r="E277" s="37" t="s">
        <v>187</v>
      </c>
      <c r="F277" s="37" t="n">
        <v>3.4</v>
      </c>
      <c r="G277" s="37" t="n">
        <v>28</v>
      </c>
      <c r="H277" s="37" t="str">
        <f aca="false">IFERROR(VLOOKUP(A277,Employees!$A$2:$I$1501,9,FALSE()),"Unknown")</f>
        <v>Engineering</v>
      </c>
      <c r="I277" s="37" t="str">
        <f aca="false">IFERROR(VLOOKUP(A277,Employees!$A$2:$U$1501,21,FALSE()),"Unknown")</f>
        <v>Active</v>
      </c>
    </row>
    <row r="278" customFormat="false" ht="15" hidden="false" customHeight="false" outlineLevel="0" collapsed="false">
      <c r="A278" s="37" t="s">
        <v>640</v>
      </c>
      <c r="B278" s="37" t="n">
        <v>2025</v>
      </c>
      <c r="C278" s="37" t="n">
        <v>4</v>
      </c>
      <c r="D278" s="37" t="n">
        <v>83</v>
      </c>
      <c r="E278" s="37" t="s">
        <v>185</v>
      </c>
      <c r="F278" s="37" t="n">
        <v>9.8</v>
      </c>
      <c r="G278" s="37" t="n">
        <v>14</v>
      </c>
      <c r="H278" s="37" t="str">
        <f aca="false">IFERROR(VLOOKUP(A278,Employees!$A$2:$I$1501,9,FALSE()),"Unknown")</f>
        <v>Engineering</v>
      </c>
      <c r="I278" s="37" t="str">
        <f aca="false">IFERROR(VLOOKUP(A278,Employees!$A$2:$U$1501,21,FALSE()),"Unknown")</f>
        <v>Active</v>
      </c>
    </row>
    <row r="279" customFormat="false" ht="15" hidden="false" customHeight="false" outlineLevel="0" collapsed="false">
      <c r="A279" s="37" t="s">
        <v>495</v>
      </c>
      <c r="B279" s="37" t="n">
        <v>2023</v>
      </c>
      <c r="C279" s="37" t="n">
        <v>1</v>
      </c>
      <c r="D279" s="37" t="n">
        <v>59</v>
      </c>
      <c r="E279" s="37" t="s">
        <v>187</v>
      </c>
      <c r="F279" s="37" t="n">
        <v>0</v>
      </c>
      <c r="G279" s="37" t="n">
        <v>13</v>
      </c>
      <c r="H279" s="37" t="str">
        <f aca="false">IFERROR(VLOOKUP(A279,Employees!$A$2:$I$1501,9,FALSE()),"Unknown")</f>
        <v>Operations</v>
      </c>
      <c r="I279" s="37" t="str">
        <f aca="false">IFERROR(VLOOKUP(A279,Employees!$A$2:$U$1501,21,FALSE()),"Unknown")</f>
        <v>Active</v>
      </c>
    </row>
    <row r="280" customFormat="false" ht="15" hidden="false" customHeight="false" outlineLevel="0" collapsed="false">
      <c r="A280" s="37" t="s">
        <v>495</v>
      </c>
      <c r="B280" s="37" t="n">
        <v>2024</v>
      </c>
      <c r="C280" s="37" t="n">
        <v>4</v>
      </c>
      <c r="D280" s="37" t="n">
        <v>90</v>
      </c>
      <c r="E280" s="37" t="s">
        <v>187</v>
      </c>
      <c r="F280" s="37" t="n">
        <v>6.5</v>
      </c>
      <c r="G280" s="37" t="n">
        <v>9</v>
      </c>
      <c r="H280" s="37" t="str">
        <f aca="false">IFERROR(VLOOKUP(A280,Employees!$A$2:$I$1501,9,FALSE()),"Unknown")</f>
        <v>Operations</v>
      </c>
      <c r="I280" s="37" t="str">
        <f aca="false">IFERROR(VLOOKUP(A280,Employees!$A$2:$U$1501,21,FALSE()),"Unknown")</f>
        <v>Active</v>
      </c>
    </row>
    <row r="281" customFormat="false" ht="15" hidden="false" customHeight="false" outlineLevel="0" collapsed="false">
      <c r="A281" s="37" t="s">
        <v>495</v>
      </c>
      <c r="B281" s="37" t="n">
        <v>2025</v>
      </c>
      <c r="C281" s="37" t="n">
        <v>4</v>
      </c>
      <c r="D281" s="37" t="n">
        <v>87</v>
      </c>
      <c r="E281" s="37" t="s">
        <v>185</v>
      </c>
      <c r="F281" s="37" t="n">
        <v>7.4</v>
      </c>
      <c r="G281" s="37" t="n">
        <v>16</v>
      </c>
      <c r="H281" s="37" t="str">
        <f aca="false">IFERROR(VLOOKUP(A281,Employees!$A$2:$I$1501,9,FALSE()),"Unknown")</f>
        <v>Operations</v>
      </c>
      <c r="I281" s="37" t="str">
        <f aca="false">IFERROR(VLOOKUP(A281,Employees!$A$2:$U$1501,21,FALSE()),"Unknown")</f>
        <v>Active</v>
      </c>
    </row>
    <row r="282" customFormat="false" ht="15" hidden="false" customHeight="false" outlineLevel="0" collapsed="false">
      <c r="A282" s="37" t="s">
        <v>644</v>
      </c>
      <c r="B282" s="37" t="n">
        <v>2025</v>
      </c>
      <c r="C282" s="37" t="n">
        <v>4</v>
      </c>
      <c r="D282" s="37" t="n">
        <v>93</v>
      </c>
      <c r="E282" s="37" t="s">
        <v>187</v>
      </c>
      <c r="F282" s="37" t="n">
        <v>10.2</v>
      </c>
      <c r="G282" s="37" t="n">
        <v>55</v>
      </c>
      <c r="H282" s="37" t="str">
        <f aca="false">IFERROR(VLOOKUP(A282,Employees!$A$2:$I$1501,9,FALSE()),"Unknown")</f>
        <v>Operations</v>
      </c>
      <c r="I282" s="37" t="str">
        <f aca="false">IFERROR(VLOOKUP(A282,Employees!$A$2:$U$1501,21,FALSE()),"Unknown")</f>
        <v>Active</v>
      </c>
    </row>
    <row r="283" customFormat="false" ht="15" hidden="false" customHeight="false" outlineLevel="0" collapsed="false">
      <c r="A283" s="37" t="s">
        <v>645</v>
      </c>
      <c r="B283" s="37" t="n">
        <v>2026</v>
      </c>
      <c r="C283" s="37" t="n">
        <v>2</v>
      </c>
      <c r="D283" s="37" t="n">
        <v>84</v>
      </c>
      <c r="E283" s="37" t="s">
        <v>187</v>
      </c>
      <c r="F283" s="37" t="n">
        <v>7.3</v>
      </c>
      <c r="G283" s="37" t="n">
        <v>34</v>
      </c>
      <c r="H283" s="37" t="str">
        <f aca="false">IFERROR(VLOOKUP(A283,Employees!$A$2:$I$1501,9,FALSE()),"Unknown")</f>
        <v>Operations</v>
      </c>
      <c r="I283" s="37" t="str">
        <f aca="false">IFERROR(VLOOKUP(A283,Employees!$A$2:$U$1501,21,FALSE()),"Unknown")</f>
        <v>Exited</v>
      </c>
    </row>
    <row r="284" customFormat="false" ht="15" hidden="false" customHeight="false" outlineLevel="0" collapsed="false">
      <c r="A284" s="37" t="s">
        <v>646</v>
      </c>
      <c r="B284" s="37" t="n">
        <v>2023</v>
      </c>
      <c r="C284" s="37" t="n">
        <v>3</v>
      </c>
      <c r="D284" s="37" t="n">
        <v>88</v>
      </c>
      <c r="E284" s="37" t="s">
        <v>187</v>
      </c>
      <c r="F284" s="37" t="n">
        <v>5.2</v>
      </c>
      <c r="G284" s="37" t="n">
        <v>42</v>
      </c>
      <c r="H284" s="37" t="str">
        <f aca="false">IFERROR(VLOOKUP(A284,Employees!$A$2:$I$1501,9,FALSE()),"Unknown")</f>
        <v>Engineering</v>
      </c>
      <c r="I284" s="37" t="str">
        <f aca="false">IFERROR(VLOOKUP(A284,Employees!$A$2:$U$1501,21,FALSE()),"Unknown")</f>
        <v>Exited</v>
      </c>
    </row>
    <row r="285" customFormat="false" ht="15" hidden="false" customHeight="false" outlineLevel="0" collapsed="false">
      <c r="A285" s="37" t="s">
        <v>646</v>
      </c>
      <c r="B285" s="37" t="n">
        <v>2024</v>
      </c>
      <c r="C285" s="37" t="n">
        <v>4</v>
      </c>
      <c r="D285" s="37" t="n">
        <v>81</v>
      </c>
      <c r="E285" s="37" t="s">
        <v>187</v>
      </c>
      <c r="F285" s="37" t="n">
        <v>7.5</v>
      </c>
      <c r="G285" s="37" t="n">
        <v>24</v>
      </c>
      <c r="H285" s="37" t="str">
        <f aca="false">IFERROR(VLOOKUP(A285,Employees!$A$2:$I$1501,9,FALSE()),"Unknown")</f>
        <v>Engineering</v>
      </c>
      <c r="I285" s="37" t="str">
        <f aca="false">IFERROR(VLOOKUP(A285,Employees!$A$2:$U$1501,21,FALSE()),"Unknown")</f>
        <v>Exited</v>
      </c>
    </row>
    <row r="286" customFormat="false" ht="15" hidden="false" customHeight="false" outlineLevel="0" collapsed="false">
      <c r="A286" s="37" t="s">
        <v>646</v>
      </c>
      <c r="B286" s="37" t="n">
        <v>2025</v>
      </c>
      <c r="C286" s="37" t="n">
        <v>1</v>
      </c>
      <c r="D286" s="37" t="n">
        <v>54</v>
      </c>
      <c r="E286" s="37" t="s">
        <v>187</v>
      </c>
      <c r="F286" s="37" t="n">
        <v>3.6</v>
      </c>
      <c r="G286" s="37" t="n">
        <v>21</v>
      </c>
      <c r="H286" s="37" t="str">
        <f aca="false">IFERROR(VLOOKUP(A286,Employees!$A$2:$I$1501,9,FALSE()),"Unknown")</f>
        <v>Engineering</v>
      </c>
      <c r="I286" s="37" t="str">
        <f aca="false">IFERROR(VLOOKUP(A286,Employees!$A$2:$U$1501,21,FALSE()),"Unknown")</f>
        <v>Exited</v>
      </c>
    </row>
    <row r="287" customFormat="false" ht="15" hidden="false" customHeight="false" outlineLevel="0" collapsed="false">
      <c r="A287" s="37" t="s">
        <v>647</v>
      </c>
      <c r="B287" s="37" t="n">
        <v>2021</v>
      </c>
      <c r="C287" s="37" t="n">
        <v>2</v>
      </c>
      <c r="D287" s="37" t="n">
        <v>76</v>
      </c>
      <c r="E287" s="37" t="s">
        <v>187</v>
      </c>
      <c r="F287" s="37" t="n">
        <v>5.4</v>
      </c>
      <c r="G287" s="37" t="n">
        <v>24</v>
      </c>
      <c r="H287" s="37" t="str">
        <f aca="false">IFERROR(VLOOKUP(A287,Employees!$A$2:$I$1501,9,FALSE()),"Unknown")</f>
        <v>Engineering</v>
      </c>
      <c r="I287" s="37" t="str">
        <f aca="false">IFERROR(VLOOKUP(A287,Employees!$A$2:$U$1501,21,FALSE()),"Unknown")</f>
        <v>Active</v>
      </c>
    </row>
    <row r="288" customFormat="false" ht="15" hidden="false" customHeight="false" outlineLevel="0" collapsed="false">
      <c r="A288" s="37" t="s">
        <v>647</v>
      </c>
      <c r="B288" s="37" t="n">
        <v>2022</v>
      </c>
      <c r="C288" s="37" t="n">
        <v>5</v>
      </c>
      <c r="D288" s="37" t="n">
        <v>102</v>
      </c>
      <c r="E288" s="37" t="s">
        <v>185</v>
      </c>
      <c r="F288" s="37" t="n">
        <v>11.5</v>
      </c>
      <c r="G288" s="37" t="n">
        <v>27</v>
      </c>
      <c r="H288" s="37" t="str">
        <f aca="false">IFERROR(VLOOKUP(A288,Employees!$A$2:$I$1501,9,FALSE()),"Unknown")</f>
        <v>Engineering</v>
      </c>
      <c r="I288" s="37" t="str">
        <f aca="false">IFERROR(VLOOKUP(A288,Employees!$A$2:$U$1501,21,FALSE()),"Unknown")</f>
        <v>Active</v>
      </c>
    </row>
    <row r="289" customFormat="false" ht="15" hidden="false" customHeight="false" outlineLevel="0" collapsed="false">
      <c r="A289" s="37" t="s">
        <v>647</v>
      </c>
      <c r="B289" s="37" t="n">
        <v>2023</v>
      </c>
      <c r="C289" s="37" t="n">
        <v>4</v>
      </c>
      <c r="D289" s="37" t="n">
        <v>89</v>
      </c>
      <c r="E289" s="37" t="s">
        <v>187</v>
      </c>
      <c r="F289" s="37" t="n">
        <v>9.5</v>
      </c>
      <c r="G289" s="37" t="n">
        <v>6</v>
      </c>
      <c r="H289" s="37" t="str">
        <f aca="false">IFERROR(VLOOKUP(A289,Employees!$A$2:$I$1501,9,FALSE()),"Unknown")</f>
        <v>Engineering</v>
      </c>
      <c r="I289" s="37" t="str">
        <f aca="false">IFERROR(VLOOKUP(A289,Employees!$A$2:$U$1501,21,FALSE()),"Unknown")</f>
        <v>Active</v>
      </c>
    </row>
    <row r="290" customFormat="false" ht="15" hidden="false" customHeight="false" outlineLevel="0" collapsed="false">
      <c r="A290" s="37" t="s">
        <v>647</v>
      </c>
      <c r="B290" s="37" t="n">
        <v>2024</v>
      </c>
      <c r="C290" s="37" t="n">
        <v>2</v>
      </c>
      <c r="D290" s="37" t="n">
        <v>82</v>
      </c>
      <c r="E290" s="37" t="s">
        <v>187</v>
      </c>
      <c r="F290" s="37" t="n">
        <v>3.4</v>
      </c>
      <c r="G290" s="37" t="n">
        <v>15</v>
      </c>
      <c r="H290" s="37" t="str">
        <f aca="false">IFERROR(VLOOKUP(A290,Employees!$A$2:$I$1501,9,FALSE()),"Unknown")</f>
        <v>Engineering</v>
      </c>
      <c r="I290" s="37" t="str">
        <f aca="false">IFERROR(VLOOKUP(A290,Employees!$A$2:$U$1501,21,FALSE()),"Unknown")</f>
        <v>Active</v>
      </c>
    </row>
    <row r="291" customFormat="false" ht="15" hidden="false" customHeight="false" outlineLevel="0" collapsed="false">
      <c r="A291" s="37" t="s">
        <v>647</v>
      </c>
      <c r="B291" s="37" t="n">
        <v>2025</v>
      </c>
      <c r="C291" s="37" t="n">
        <v>3</v>
      </c>
      <c r="D291" s="37" t="n">
        <v>77</v>
      </c>
      <c r="E291" s="37" t="s">
        <v>187</v>
      </c>
      <c r="F291" s="37" t="n">
        <v>7.8</v>
      </c>
      <c r="G291" s="37" t="n">
        <v>14</v>
      </c>
      <c r="H291" s="37" t="str">
        <f aca="false">IFERROR(VLOOKUP(A291,Employees!$A$2:$I$1501,9,FALSE()),"Unknown")</f>
        <v>Engineering</v>
      </c>
      <c r="I291" s="37" t="str">
        <f aca="false">IFERROR(VLOOKUP(A291,Employees!$A$2:$U$1501,21,FALSE()),"Unknown")</f>
        <v>Active</v>
      </c>
    </row>
    <row r="292" customFormat="false" ht="15" hidden="false" customHeight="false" outlineLevel="0" collapsed="false">
      <c r="A292" s="37" t="s">
        <v>652</v>
      </c>
      <c r="B292" s="37" t="n">
        <v>2021</v>
      </c>
      <c r="C292" s="37" t="n">
        <v>3</v>
      </c>
      <c r="D292" s="37" t="n">
        <v>85</v>
      </c>
      <c r="E292" s="37" t="s">
        <v>187</v>
      </c>
      <c r="F292" s="37" t="n">
        <v>5.2</v>
      </c>
      <c r="G292" s="37" t="n">
        <v>31</v>
      </c>
      <c r="H292" s="37" t="str">
        <f aca="false">IFERROR(VLOOKUP(A292,Employees!$A$2:$I$1501,9,FALSE()),"Unknown")</f>
        <v>Engineering</v>
      </c>
      <c r="I292" s="37" t="str">
        <f aca="false">IFERROR(VLOOKUP(A292,Employees!$A$2:$U$1501,21,FALSE()),"Unknown")</f>
        <v>Active</v>
      </c>
    </row>
    <row r="293" customFormat="false" ht="15" hidden="false" customHeight="false" outlineLevel="0" collapsed="false">
      <c r="A293" s="37" t="s">
        <v>652</v>
      </c>
      <c r="B293" s="37" t="n">
        <v>2022</v>
      </c>
      <c r="C293" s="37" t="n">
        <v>3</v>
      </c>
      <c r="D293" s="37" t="n">
        <v>83</v>
      </c>
      <c r="E293" s="37" t="s">
        <v>187</v>
      </c>
      <c r="F293" s="37" t="n">
        <v>7.5</v>
      </c>
      <c r="G293" s="37" t="n">
        <v>16</v>
      </c>
      <c r="H293" s="37" t="str">
        <f aca="false">IFERROR(VLOOKUP(A293,Employees!$A$2:$I$1501,9,FALSE()),"Unknown")</f>
        <v>Engineering</v>
      </c>
      <c r="I293" s="37" t="str">
        <f aca="false">IFERROR(VLOOKUP(A293,Employees!$A$2:$U$1501,21,FALSE()),"Unknown")</f>
        <v>Active</v>
      </c>
    </row>
    <row r="294" customFormat="false" ht="15" hidden="false" customHeight="false" outlineLevel="0" collapsed="false">
      <c r="A294" s="37" t="s">
        <v>652</v>
      </c>
      <c r="B294" s="37" t="n">
        <v>2023</v>
      </c>
      <c r="C294" s="37" t="n">
        <v>3</v>
      </c>
      <c r="D294" s="37" t="n">
        <v>79</v>
      </c>
      <c r="E294" s="37" t="s">
        <v>187</v>
      </c>
      <c r="F294" s="37" t="n">
        <v>8.8</v>
      </c>
      <c r="G294" s="37" t="n">
        <v>22</v>
      </c>
      <c r="H294" s="37" t="str">
        <f aca="false">IFERROR(VLOOKUP(A294,Employees!$A$2:$I$1501,9,FALSE()),"Unknown")</f>
        <v>Engineering</v>
      </c>
      <c r="I294" s="37" t="str">
        <f aca="false">IFERROR(VLOOKUP(A294,Employees!$A$2:$U$1501,21,FALSE()),"Unknown")</f>
        <v>Active</v>
      </c>
    </row>
    <row r="295" customFormat="false" ht="15" hidden="false" customHeight="false" outlineLevel="0" collapsed="false">
      <c r="A295" s="37" t="s">
        <v>652</v>
      </c>
      <c r="B295" s="37" t="n">
        <v>2024</v>
      </c>
      <c r="C295" s="37" t="n">
        <v>2</v>
      </c>
      <c r="D295" s="37" t="n">
        <v>66</v>
      </c>
      <c r="E295" s="37" t="s">
        <v>187</v>
      </c>
      <c r="F295" s="37" t="n">
        <v>6</v>
      </c>
      <c r="G295" s="37" t="n">
        <v>33</v>
      </c>
      <c r="H295" s="37" t="str">
        <f aca="false">IFERROR(VLOOKUP(A295,Employees!$A$2:$I$1501,9,FALSE()),"Unknown")</f>
        <v>Engineering</v>
      </c>
      <c r="I295" s="37" t="str">
        <f aca="false">IFERROR(VLOOKUP(A295,Employees!$A$2:$U$1501,21,FALSE()),"Unknown")</f>
        <v>Active</v>
      </c>
    </row>
    <row r="296" customFormat="false" ht="15" hidden="false" customHeight="false" outlineLevel="0" collapsed="false">
      <c r="A296" s="37" t="s">
        <v>652</v>
      </c>
      <c r="B296" s="37" t="n">
        <v>2025</v>
      </c>
      <c r="C296" s="37" t="n">
        <v>3</v>
      </c>
      <c r="D296" s="37" t="n">
        <v>83</v>
      </c>
      <c r="E296" s="37" t="s">
        <v>187</v>
      </c>
      <c r="F296" s="37" t="n">
        <v>7.9</v>
      </c>
      <c r="G296" s="37" t="n">
        <v>28</v>
      </c>
      <c r="H296" s="37" t="str">
        <f aca="false">IFERROR(VLOOKUP(A296,Employees!$A$2:$I$1501,9,FALSE()),"Unknown")</f>
        <v>Engineering</v>
      </c>
      <c r="I296" s="37" t="str">
        <f aca="false">IFERROR(VLOOKUP(A296,Employees!$A$2:$U$1501,21,FALSE()),"Unknown")</f>
        <v>Active</v>
      </c>
    </row>
    <row r="297" customFormat="false" ht="15" hidden="false" customHeight="false" outlineLevel="0" collapsed="false">
      <c r="A297" s="37" t="s">
        <v>653</v>
      </c>
      <c r="B297" s="37" t="n">
        <v>2021</v>
      </c>
      <c r="C297" s="37" t="n">
        <v>3</v>
      </c>
      <c r="D297" s="37" t="n">
        <v>77</v>
      </c>
      <c r="E297" s="37" t="s">
        <v>187</v>
      </c>
      <c r="F297" s="37" t="n">
        <v>7.6</v>
      </c>
      <c r="G297" s="37" t="n">
        <v>48</v>
      </c>
      <c r="H297" s="37" t="str">
        <f aca="false">IFERROR(VLOOKUP(A297,Employees!$A$2:$I$1501,9,FALSE()),"Unknown")</f>
        <v>Finance</v>
      </c>
      <c r="I297" s="37" t="str">
        <f aca="false">IFERROR(VLOOKUP(A297,Employees!$A$2:$U$1501,21,FALSE()),"Unknown")</f>
        <v>Active</v>
      </c>
    </row>
    <row r="298" customFormat="false" ht="15" hidden="false" customHeight="false" outlineLevel="0" collapsed="false">
      <c r="A298" s="37" t="s">
        <v>653</v>
      </c>
      <c r="B298" s="37" t="n">
        <v>2022</v>
      </c>
      <c r="C298" s="37" t="n">
        <v>4</v>
      </c>
      <c r="D298" s="37" t="n">
        <v>93</v>
      </c>
      <c r="E298" s="37" t="s">
        <v>187</v>
      </c>
      <c r="F298" s="37" t="n">
        <v>7.5</v>
      </c>
      <c r="G298" s="37" t="n">
        <v>44</v>
      </c>
      <c r="H298" s="37" t="str">
        <f aca="false">IFERROR(VLOOKUP(A298,Employees!$A$2:$I$1501,9,FALSE()),"Unknown")</f>
        <v>Finance</v>
      </c>
      <c r="I298" s="37" t="str">
        <f aca="false">IFERROR(VLOOKUP(A298,Employees!$A$2:$U$1501,21,FALSE()),"Unknown")</f>
        <v>Active</v>
      </c>
    </row>
    <row r="299" customFormat="false" ht="15" hidden="false" customHeight="false" outlineLevel="0" collapsed="false">
      <c r="A299" s="37" t="s">
        <v>653</v>
      </c>
      <c r="B299" s="37" t="n">
        <v>2023</v>
      </c>
      <c r="C299" s="37" t="n">
        <v>4</v>
      </c>
      <c r="D299" s="37" t="n">
        <v>84</v>
      </c>
      <c r="E299" s="37" t="s">
        <v>187</v>
      </c>
      <c r="F299" s="37" t="n">
        <v>8.7</v>
      </c>
      <c r="G299" s="37" t="n">
        <v>32</v>
      </c>
      <c r="H299" s="37" t="str">
        <f aca="false">IFERROR(VLOOKUP(A299,Employees!$A$2:$I$1501,9,FALSE()),"Unknown")</f>
        <v>Finance</v>
      </c>
      <c r="I299" s="37" t="str">
        <f aca="false">IFERROR(VLOOKUP(A299,Employees!$A$2:$U$1501,21,FALSE()),"Unknown")</f>
        <v>Active</v>
      </c>
    </row>
    <row r="300" customFormat="false" ht="15" hidden="false" customHeight="false" outlineLevel="0" collapsed="false">
      <c r="A300" s="37" t="s">
        <v>653</v>
      </c>
      <c r="B300" s="37" t="n">
        <v>2024</v>
      </c>
      <c r="C300" s="37" t="n">
        <v>3</v>
      </c>
      <c r="D300" s="37" t="n">
        <v>80</v>
      </c>
      <c r="E300" s="37" t="s">
        <v>187</v>
      </c>
      <c r="F300" s="37" t="n">
        <v>5.6</v>
      </c>
      <c r="G300" s="37" t="n">
        <v>10</v>
      </c>
      <c r="H300" s="37" t="str">
        <f aca="false">IFERROR(VLOOKUP(A300,Employees!$A$2:$I$1501,9,FALSE()),"Unknown")</f>
        <v>Finance</v>
      </c>
      <c r="I300" s="37" t="str">
        <f aca="false">IFERROR(VLOOKUP(A300,Employees!$A$2:$U$1501,21,FALSE()),"Unknown")</f>
        <v>Active</v>
      </c>
    </row>
    <row r="301" customFormat="false" ht="15" hidden="false" customHeight="false" outlineLevel="0" collapsed="false">
      <c r="A301" s="37" t="s">
        <v>653</v>
      </c>
      <c r="B301" s="37" t="n">
        <v>2025</v>
      </c>
      <c r="C301" s="37" t="n">
        <v>2</v>
      </c>
      <c r="D301" s="37" t="n">
        <v>63</v>
      </c>
      <c r="E301" s="37" t="s">
        <v>187</v>
      </c>
      <c r="F301" s="37" t="n">
        <v>4.1</v>
      </c>
      <c r="G301" s="37" t="n">
        <v>27</v>
      </c>
      <c r="H301" s="37" t="str">
        <f aca="false">IFERROR(VLOOKUP(A301,Employees!$A$2:$I$1501,9,FALSE()),"Unknown")</f>
        <v>Finance</v>
      </c>
      <c r="I301" s="37" t="str">
        <f aca="false">IFERROR(VLOOKUP(A301,Employees!$A$2:$U$1501,21,FALSE()),"Unknown")</f>
        <v>Active</v>
      </c>
    </row>
    <row r="302" customFormat="false" ht="15" hidden="false" customHeight="false" outlineLevel="0" collapsed="false">
      <c r="A302" s="37" t="s">
        <v>637</v>
      </c>
      <c r="B302" s="37" t="n">
        <v>2023</v>
      </c>
      <c r="C302" s="37" t="n">
        <v>3</v>
      </c>
      <c r="D302" s="37" t="n">
        <v>98</v>
      </c>
      <c r="E302" s="37" t="s">
        <v>187</v>
      </c>
      <c r="F302" s="37" t="n">
        <v>4.5</v>
      </c>
      <c r="G302" s="37" t="n">
        <v>57</v>
      </c>
      <c r="H302" s="37" t="str">
        <f aca="false">IFERROR(VLOOKUP(A302,Employees!$A$2:$I$1501,9,FALSE()),"Unknown")</f>
        <v>Sales</v>
      </c>
      <c r="I302" s="37" t="str">
        <f aca="false">IFERROR(VLOOKUP(A302,Employees!$A$2:$U$1501,21,FALSE()),"Unknown")</f>
        <v>Active</v>
      </c>
    </row>
    <row r="303" customFormat="false" ht="15" hidden="false" customHeight="false" outlineLevel="0" collapsed="false">
      <c r="A303" s="37" t="s">
        <v>637</v>
      </c>
      <c r="B303" s="37" t="n">
        <v>2024</v>
      </c>
      <c r="C303" s="37" t="n">
        <v>3</v>
      </c>
      <c r="D303" s="37" t="n">
        <v>96</v>
      </c>
      <c r="E303" s="37" t="s">
        <v>187</v>
      </c>
      <c r="F303" s="37" t="n">
        <v>9</v>
      </c>
      <c r="G303" s="37" t="n">
        <v>28</v>
      </c>
      <c r="H303" s="37" t="str">
        <f aca="false">IFERROR(VLOOKUP(A303,Employees!$A$2:$I$1501,9,FALSE()),"Unknown")</f>
        <v>Sales</v>
      </c>
      <c r="I303" s="37" t="str">
        <f aca="false">IFERROR(VLOOKUP(A303,Employees!$A$2:$U$1501,21,FALSE()),"Unknown")</f>
        <v>Active</v>
      </c>
    </row>
    <row r="304" customFormat="false" ht="15" hidden="false" customHeight="false" outlineLevel="0" collapsed="false">
      <c r="A304" s="37" t="s">
        <v>637</v>
      </c>
      <c r="B304" s="37" t="n">
        <v>2025</v>
      </c>
      <c r="C304" s="37" t="n">
        <v>2</v>
      </c>
      <c r="D304" s="37" t="n">
        <v>70</v>
      </c>
      <c r="E304" s="37" t="s">
        <v>187</v>
      </c>
      <c r="F304" s="37" t="n">
        <v>7.2</v>
      </c>
      <c r="G304" s="37" t="n">
        <v>16</v>
      </c>
      <c r="H304" s="37" t="str">
        <f aca="false">IFERROR(VLOOKUP(A304,Employees!$A$2:$I$1501,9,FALSE()),"Unknown")</f>
        <v>Sales</v>
      </c>
      <c r="I304" s="37" t="str">
        <f aca="false">IFERROR(VLOOKUP(A304,Employees!$A$2:$U$1501,21,FALSE()),"Unknown")</f>
        <v>Active</v>
      </c>
    </row>
    <row r="305" customFormat="false" ht="15" hidden="false" customHeight="false" outlineLevel="0" collapsed="false">
      <c r="A305" s="37" t="s">
        <v>663</v>
      </c>
      <c r="B305" s="37" t="n">
        <v>2021</v>
      </c>
      <c r="C305" s="37" t="n">
        <v>2</v>
      </c>
      <c r="D305" s="37" t="n">
        <v>64</v>
      </c>
      <c r="E305" s="37" t="s">
        <v>187</v>
      </c>
      <c r="F305" s="37" t="n">
        <v>4.4</v>
      </c>
      <c r="G305" s="37" t="n">
        <v>17</v>
      </c>
      <c r="H305" s="37" t="str">
        <f aca="false">IFERROR(VLOOKUP(A305,Employees!$A$2:$I$1501,9,FALSE()),"Unknown")</f>
        <v>Marketing</v>
      </c>
      <c r="I305" s="37" t="str">
        <f aca="false">IFERROR(VLOOKUP(A305,Employees!$A$2:$U$1501,21,FALSE()),"Unknown")</f>
        <v>Active</v>
      </c>
    </row>
    <row r="306" customFormat="false" ht="15" hidden="false" customHeight="false" outlineLevel="0" collapsed="false">
      <c r="A306" s="37" t="s">
        <v>663</v>
      </c>
      <c r="B306" s="37" t="n">
        <v>2022</v>
      </c>
      <c r="C306" s="37" t="n">
        <v>1</v>
      </c>
      <c r="D306" s="37" t="n">
        <v>67</v>
      </c>
      <c r="E306" s="37" t="s">
        <v>187</v>
      </c>
      <c r="F306" s="37" t="n">
        <v>4.5</v>
      </c>
      <c r="G306" s="37" t="n">
        <v>12</v>
      </c>
      <c r="H306" s="37" t="str">
        <f aca="false">IFERROR(VLOOKUP(A306,Employees!$A$2:$I$1501,9,FALSE()),"Unknown")</f>
        <v>Marketing</v>
      </c>
      <c r="I306" s="37" t="str">
        <f aca="false">IFERROR(VLOOKUP(A306,Employees!$A$2:$U$1501,21,FALSE()),"Unknown")</f>
        <v>Active</v>
      </c>
    </row>
    <row r="307" customFormat="false" ht="15" hidden="false" customHeight="false" outlineLevel="0" collapsed="false">
      <c r="A307" s="37" t="s">
        <v>663</v>
      </c>
      <c r="B307" s="37" t="n">
        <v>2023</v>
      </c>
      <c r="C307" s="37" t="n">
        <v>1</v>
      </c>
      <c r="D307" s="37" t="n">
        <v>59</v>
      </c>
      <c r="E307" s="37" t="s">
        <v>187</v>
      </c>
      <c r="F307" s="37" t="n">
        <v>0</v>
      </c>
      <c r="G307" s="37" t="n">
        <v>41</v>
      </c>
      <c r="H307" s="37" t="str">
        <f aca="false">IFERROR(VLOOKUP(A307,Employees!$A$2:$I$1501,9,FALSE()),"Unknown")</f>
        <v>Marketing</v>
      </c>
      <c r="I307" s="37" t="str">
        <f aca="false">IFERROR(VLOOKUP(A307,Employees!$A$2:$U$1501,21,FALSE()),"Unknown")</f>
        <v>Active</v>
      </c>
    </row>
    <row r="308" customFormat="false" ht="15" hidden="false" customHeight="false" outlineLevel="0" collapsed="false">
      <c r="A308" s="37" t="s">
        <v>663</v>
      </c>
      <c r="B308" s="37" t="n">
        <v>2024</v>
      </c>
      <c r="C308" s="37" t="n">
        <v>2</v>
      </c>
      <c r="D308" s="37" t="n">
        <v>78</v>
      </c>
      <c r="E308" s="37" t="s">
        <v>187</v>
      </c>
      <c r="F308" s="37" t="n">
        <v>6.2</v>
      </c>
      <c r="G308" s="37" t="n">
        <v>44</v>
      </c>
      <c r="H308" s="37" t="str">
        <f aca="false">IFERROR(VLOOKUP(A308,Employees!$A$2:$I$1501,9,FALSE()),"Unknown")</f>
        <v>Marketing</v>
      </c>
      <c r="I308" s="37" t="str">
        <f aca="false">IFERROR(VLOOKUP(A308,Employees!$A$2:$U$1501,21,FALSE()),"Unknown")</f>
        <v>Active</v>
      </c>
    </row>
    <row r="309" customFormat="false" ht="15" hidden="false" customHeight="false" outlineLevel="0" collapsed="false">
      <c r="A309" s="37" t="s">
        <v>663</v>
      </c>
      <c r="B309" s="37" t="n">
        <v>2025</v>
      </c>
      <c r="C309" s="37" t="n">
        <v>1</v>
      </c>
      <c r="D309" s="37" t="n">
        <v>59</v>
      </c>
      <c r="E309" s="37" t="s">
        <v>187</v>
      </c>
      <c r="F309" s="37" t="n">
        <v>3.3</v>
      </c>
      <c r="G309" s="37" t="n">
        <v>62</v>
      </c>
      <c r="H309" s="37" t="str">
        <f aca="false">IFERROR(VLOOKUP(A309,Employees!$A$2:$I$1501,9,FALSE()),"Unknown")</f>
        <v>Marketing</v>
      </c>
      <c r="I309" s="37" t="str">
        <f aca="false">IFERROR(VLOOKUP(A309,Employees!$A$2:$U$1501,21,FALSE()),"Unknown")</f>
        <v>Active</v>
      </c>
    </row>
    <row r="310" customFormat="false" ht="15" hidden="false" customHeight="false" outlineLevel="0" collapsed="false">
      <c r="A310" s="37" t="s">
        <v>654</v>
      </c>
      <c r="B310" s="37" t="n">
        <v>2021</v>
      </c>
      <c r="C310" s="37" t="n">
        <v>2</v>
      </c>
      <c r="D310" s="37" t="n">
        <v>99</v>
      </c>
      <c r="E310" s="37" t="s">
        <v>187</v>
      </c>
      <c r="F310" s="37" t="n">
        <v>5</v>
      </c>
      <c r="G310" s="37" t="n">
        <v>8</v>
      </c>
      <c r="H310" s="37" t="str">
        <f aca="false">IFERROR(VLOOKUP(A310,Employees!$A$2:$I$1501,9,FALSE()),"Unknown")</f>
        <v>Sales</v>
      </c>
      <c r="I310" s="37" t="str">
        <f aca="false">IFERROR(VLOOKUP(A310,Employees!$A$2:$U$1501,21,FALSE()),"Unknown")</f>
        <v>Active</v>
      </c>
    </row>
    <row r="311" customFormat="false" ht="15" hidden="false" customHeight="false" outlineLevel="0" collapsed="false">
      <c r="A311" s="37" t="s">
        <v>654</v>
      </c>
      <c r="B311" s="37" t="n">
        <v>2022</v>
      </c>
      <c r="C311" s="37" t="n">
        <v>4</v>
      </c>
      <c r="D311" s="37" t="n">
        <v>91</v>
      </c>
      <c r="E311" s="37" t="s">
        <v>187</v>
      </c>
      <c r="F311" s="37" t="n">
        <v>6.4</v>
      </c>
      <c r="G311" s="37" t="n">
        <v>7</v>
      </c>
      <c r="H311" s="37" t="str">
        <f aca="false">IFERROR(VLOOKUP(A311,Employees!$A$2:$I$1501,9,FALSE()),"Unknown")</f>
        <v>Sales</v>
      </c>
      <c r="I311" s="37" t="str">
        <f aca="false">IFERROR(VLOOKUP(A311,Employees!$A$2:$U$1501,21,FALSE()),"Unknown")</f>
        <v>Active</v>
      </c>
    </row>
    <row r="312" customFormat="false" ht="15" hidden="false" customHeight="false" outlineLevel="0" collapsed="false">
      <c r="A312" s="37" t="s">
        <v>654</v>
      </c>
      <c r="B312" s="37" t="n">
        <v>2023</v>
      </c>
      <c r="C312" s="37" t="n">
        <v>3</v>
      </c>
      <c r="D312" s="37" t="n">
        <v>87</v>
      </c>
      <c r="E312" s="37" t="s">
        <v>187</v>
      </c>
      <c r="F312" s="37" t="n">
        <v>7.6</v>
      </c>
      <c r="G312" s="37" t="n">
        <v>72</v>
      </c>
      <c r="H312" s="37" t="str">
        <f aca="false">IFERROR(VLOOKUP(A312,Employees!$A$2:$I$1501,9,FALSE()),"Unknown")</f>
        <v>Sales</v>
      </c>
      <c r="I312" s="37" t="str">
        <f aca="false">IFERROR(VLOOKUP(A312,Employees!$A$2:$U$1501,21,FALSE()),"Unknown")</f>
        <v>Active</v>
      </c>
    </row>
    <row r="313" customFormat="false" ht="15" hidden="false" customHeight="false" outlineLevel="0" collapsed="false">
      <c r="A313" s="37" t="s">
        <v>654</v>
      </c>
      <c r="B313" s="37" t="n">
        <v>2024</v>
      </c>
      <c r="C313" s="37" t="n">
        <v>3</v>
      </c>
      <c r="D313" s="37" t="n">
        <v>76</v>
      </c>
      <c r="E313" s="37" t="s">
        <v>187</v>
      </c>
      <c r="F313" s="37" t="n">
        <v>8.2</v>
      </c>
      <c r="G313" s="37" t="n">
        <v>39</v>
      </c>
      <c r="H313" s="37" t="str">
        <f aca="false">IFERROR(VLOOKUP(A313,Employees!$A$2:$I$1501,9,FALSE()),"Unknown")</f>
        <v>Sales</v>
      </c>
      <c r="I313" s="37" t="str">
        <f aca="false">IFERROR(VLOOKUP(A313,Employees!$A$2:$U$1501,21,FALSE()),"Unknown")</f>
        <v>Active</v>
      </c>
    </row>
    <row r="314" customFormat="false" ht="15" hidden="false" customHeight="false" outlineLevel="0" collapsed="false">
      <c r="A314" s="37" t="s">
        <v>654</v>
      </c>
      <c r="B314" s="37" t="n">
        <v>2025</v>
      </c>
      <c r="C314" s="37" t="n">
        <v>5</v>
      </c>
      <c r="D314" s="37" t="n">
        <v>92</v>
      </c>
      <c r="E314" s="37" t="s">
        <v>187</v>
      </c>
      <c r="F314" s="37" t="n">
        <v>13.2</v>
      </c>
      <c r="G314" s="37" t="n">
        <v>8</v>
      </c>
      <c r="H314" s="37" t="str">
        <f aca="false">IFERROR(VLOOKUP(A314,Employees!$A$2:$I$1501,9,FALSE()),"Unknown")</f>
        <v>Sales</v>
      </c>
      <c r="I314" s="37" t="str">
        <f aca="false">IFERROR(VLOOKUP(A314,Employees!$A$2:$U$1501,21,FALSE()),"Unknown")</f>
        <v>Active</v>
      </c>
    </row>
    <row r="315" customFormat="false" ht="15" hidden="false" customHeight="false" outlineLevel="0" collapsed="false">
      <c r="A315" s="37" t="s">
        <v>669</v>
      </c>
      <c r="B315" s="37" t="n">
        <v>2021</v>
      </c>
      <c r="C315" s="37" t="n">
        <v>1</v>
      </c>
      <c r="D315" s="37" t="n">
        <v>76</v>
      </c>
      <c r="E315" s="37" t="s">
        <v>187</v>
      </c>
      <c r="F315" s="37" t="n">
        <v>0.5</v>
      </c>
      <c r="G315" s="37" t="n">
        <v>29</v>
      </c>
      <c r="H315" s="37" t="str">
        <f aca="false">IFERROR(VLOOKUP(A315,Employees!$A$2:$I$1501,9,FALSE()),"Unknown")</f>
        <v>Engineering</v>
      </c>
      <c r="I315" s="37" t="str">
        <f aca="false">IFERROR(VLOOKUP(A315,Employees!$A$2:$U$1501,21,FALSE()),"Unknown")</f>
        <v>Active</v>
      </c>
    </row>
    <row r="316" customFormat="false" ht="15" hidden="false" customHeight="false" outlineLevel="0" collapsed="false">
      <c r="A316" s="37" t="s">
        <v>669</v>
      </c>
      <c r="B316" s="37" t="n">
        <v>2022</v>
      </c>
      <c r="C316" s="37" t="n">
        <v>4</v>
      </c>
      <c r="D316" s="37" t="n">
        <v>100</v>
      </c>
      <c r="E316" s="37" t="s">
        <v>187</v>
      </c>
      <c r="F316" s="37" t="n">
        <v>8.2</v>
      </c>
      <c r="G316" s="37" t="n">
        <v>20</v>
      </c>
      <c r="H316" s="37" t="str">
        <f aca="false">IFERROR(VLOOKUP(A316,Employees!$A$2:$I$1501,9,FALSE()),"Unknown")</f>
        <v>Engineering</v>
      </c>
      <c r="I316" s="37" t="str">
        <f aca="false">IFERROR(VLOOKUP(A316,Employees!$A$2:$U$1501,21,FALSE()),"Unknown")</f>
        <v>Active</v>
      </c>
    </row>
    <row r="317" customFormat="false" ht="15" hidden="false" customHeight="false" outlineLevel="0" collapsed="false">
      <c r="A317" s="37" t="s">
        <v>669</v>
      </c>
      <c r="B317" s="37" t="n">
        <v>2023</v>
      </c>
      <c r="C317" s="37" t="n">
        <v>3</v>
      </c>
      <c r="D317" s="37" t="n">
        <v>81</v>
      </c>
      <c r="E317" s="37" t="s">
        <v>187</v>
      </c>
      <c r="F317" s="37" t="n">
        <v>5.4</v>
      </c>
      <c r="G317" s="37" t="n">
        <v>5</v>
      </c>
      <c r="H317" s="37" t="str">
        <f aca="false">IFERROR(VLOOKUP(A317,Employees!$A$2:$I$1501,9,FALSE()),"Unknown")</f>
        <v>Engineering</v>
      </c>
      <c r="I317" s="37" t="str">
        <f aca="false">IFERROR(VLOOKUP(A317,Employees!$A$2:$U$1501,21,FALSE()),"Unknown")</f>
        <v>Active</v>
      </c>
    </row>
    <row r="318" customFormat="false" ht="15" hidden="false" customHeight="false" outlineLevel="0" collapsed="false">
      <c r="A318" s="37" t="s">
        <v>669</v>
      </c>
      <c r="B318" s="37" t="n">
        <v>2024</v>
      </c>
      <c r="C318" s="37" t="n">
        <v>1</v>
      </c>
      <c r="D318" s="37" t="n">
        <v>64</v>
      </c>
      <c r="E318" s="37" t="s">
        <v>187</v>
      </c>
      <c r="F318" s="37" t="n">
        <v>2.7</v>
      </c>
      <c r="G318" s="37" t="n">
        <v>1</v>
      </c>
      <c r="H318" s="37" t="str">
        <f aca="false">IFERROR(VLOOKUP(A318,Employees!$A$2:$I$1501,9,FALSE()),"Unknown")</f>
        <v>Engineering</v>
      </c>
      <c r="I318" s="37" t="str">
        <f aca="false">IFERROR(VLOOKUP(A318,Employees!$A$2:$U$1501,21,FALSE()),"Unknown")</f>
        <v>Active</v>
      </c>
    </row>
    <row r="319" customFormat="false" ht="15" hidden="false" customHeight="false" outlineLevel="0" collapsed="false">
      <c r="A319" s="37" t="s">
        <v>669</v>
      </c>
      <c r="B319" s="37" t="n">
        <v>2025</v>
      </c>
      <c r="C319" s="37" t="n">
        <v>3</v>
      </c>
      <c r="D319" s="37" t="n">
        <v>72</v>
      </c>
      <c r="E319" s="37" t="s">
        <v>187</v>
      </c>
      <c r="F319" s="37" t="n">
        <v>6</v>
      </c>
      <c r="G319" s="37" t="n">
        <v>38</v>
      </c>
      <c r="H319" s="37" t="str">
        <f aca="false">IFERROR(VLOOKUP(A319,Employees!$A$2:$I$1501,9,FALSE()),"Unknown")</f>
        <v>Engineering</v>
      </c>
      <c r="I319" s="37" t="str">
        <f aca="false">IFERROR(VLOOKUP(A319,Employees!$A$2:$U$1501,21,FALSE()),"Unknown")</f>
        <v>Active</v>
      </c>
    </row>
    <row r="320" customFormat="false" ht="15" hidden="false" customHeight="false" outlineLevel="0" collapsed="false">
      <c r="A320" s="37" t="s">
        <v>671</v>
      </c>
      <c r="B320" s="37" t="n">
        <v>2021</v>
      </c>
      <c r="C320" s="37" t="n">
        <v>3</v>
      </c>
      <c r="D320" s="37" t="n">
        <v>87</v>
      </c>
      <c r="E320" s="37" t="s">
        <v>187</v>
      </c>
      <c r="F320" s="37" t="n">
        <v>5.4</v>
      </c>
      <c r="G320" s="37" t="n">
        <v>37</v>
      </c>
      <c r="H320" s="37" t="str">
        <f aca="false">IFERROR(VLOOKUP(A320,Employees!$A$2:$I$1501,9,FALSE()),"Unknown")</f>
        <v>Engineering</v>
      </c>
      <c r="I320" s="37" t="str">
        <f aca="false">IFERROR(VLOOKUP(A320,Employees!$A$2:$U$1501,21,FALSE()),"Unknown")</f>
        <v>Active</v>
      </c>
    </row>
    <row r="321" customFormat="false" ht="15" hidden="false" customHeight="false" outlineLevel="0" collapsed="false">
      <c r="A321" s="37" t="s">
        <v>671</v>
      </c>
      <c r="B321" s="37" t="n">
        <v>2022</v>
      </c>
      <c r="C321" s="37" t="n">
        <v>3</v>
      </c>
      <c r="D321" s="37" t="n">
        <v>107</v>
      </c>
      <c r="E321" s="37" t="s">
        <v>187</v>
      </c>
      <c r="F321" s="37" t="n">
        <v>8.1</v>
      </c>
      <c r="G321" s="37" t="n">
        <v>6</v>
      </c>
      <c r="H321" s="37" t="str">
        <f aca="false">IFERROR(VLOOKUP(A321,Employees!$A$2:$I$1501,9,FALSE()),"Unknown")</f>
        <v>Engineering</v>
      </c>
      <c r="I321" s="37" t="str">
        <f aca="false">IFERROR(VLOOKUP(A321,Employees!$A$2:$U$1501,21,FALSE()),"Unknown")</f>
        <v>Active</v>
      </c>
    </row>
    <row r="322" customFormat="false" ht="15" hidden="false" customHeight="false" outlineLevel="0" collapsed="false">
      <c r="A322" s="37" t="s">
        <v>671</v>
      </c>
      <c r="B322" s="37" t="n">
        <v>2023</v>
      </c>
      <c r="C322" s="37" t="n">
        <v>5</v>
      </c>
      <c r="D322" s="37" t="n">
        <v>90</v>
      </c>
      <c r="E322" s="37" t="s">
        <v>187</v>
      </c>
      <c r="F322" s="37" t="n">
        <v>12.8</v>
      </c>
      <c r="G322" s="37" t="n">
        <v>31</v>
      </c>
      <c r="H322" s="37" t="str">
        <f aca="false">IFERROR(VLOOKUP(A322,Employees!$A$2:$I$1501,9,FALSE()),"Unknown")</f>
        <v>Engineering</v>
      </c>
      <c r="I322" s="37" t="str">
        <f aca="false">IFERROR(VLOOKUP(A322,Employees!$A$2:$U$1501,21,FALSE()),"Unknown")</f>
        <v>Active</v>
      </c>
    </row>
    <row r="323" customFormat="false" ht="15" hidden="false" customHeight="false" outlineLevel="0" collapsed="false">
      <c r="A323" s="37" t="s">
        <v>671</v>
      </c>
      <c r="B323" s="37" t="n">
        <v>2024</v>
      </c>
      <c r="C323" s="37" t="n">
        <v>3</v>
      </c>
      <c r="D323" s="37" t="n">
        <v>84</v>
      </c>
      <c r="E323" s="37" t="s">
        <v>187</v>
      </c>
      <c r="F323" s="37" t="n">
        <v>5.4</v>
      </c>
      <c r="G323" s="37" t="n">
        <v>27</v>
      </c>
      <c r="H323" s="37" t="str">
        <f aca="false">IFERROR(VLOOKUP(A323,Employees!$A$2:$I$1501,9,FALSE()),"Unknown")</f>
        <v>Engineering</v>
      </c>
      <c r="I323" s="37" t="str">
        <f aca="false">IFERROR(VLOOKUP(A323,Employees!$A$2:$U$1501,21,FALSE()),"Unknown")</f>
        <v>Active</v>
      </c>
    </row>
    <row r="324" customFormat="false" ht="15" hidden="false" customHeight="false" outlineLevel="0" collapsed="false">
      <c r="A324" s="37" t="s">
        <v>671</v>
      </c>
      <c r="B324" s="37" t="n">
        <v>2025</v>
      </c>
      <c r="C324" s="37" t="n">
        <v>2</v>
      </c>
      <c r="D324" s="37" t="n">
        <v>90</v>
      </c>
      <c r="E324" s="37" t="s">
        <v>187</v>
      </c>
      <c r="F324" s="37" t="n">
        <v>3.8</v>
      </c>
      <c r="G324" s="37" t="n">
        <v>52</v>
      </c>
      <c r="H324" s="37" t="str">
        <f aca="false">IFERROR(VLOOKUP(A324,Employees!$A$2:$I$1501,9,FALSE()),"Unknown")</f>
        <v>Engineering</v>
      </c>
      <c r="I324" s="37" t="str">
        <f aca="false">IFERROR(VLOOKUP(A324,Employees!$A$2:$U$1501,21,FALSE()),"Unknown")</f>
        <v>Active</v>
      </c>
    </row>
    <row r="325" customFormat="false" ht="15" hidden="false" customHeight="false" outlineLevel="0" collapsed="false">
      <c r="A325" s="37" t="s">
        <v>674</v>
      </c>
      <c r="B325" s="37" t="n">
        <v>2024</v>
      </c>
      <c r="C325" s="37" t="n">
        <v>3</v>
      </c>
      <c r="D325" s="37" t="n">
        <v>65</v>
      </c>
      <c r="E325" s="37" t="s">
        <v>187</v>
      </c>
      <c r="F325" s="37" t="n">
        <v>9.8</v>
      </c>
      <c r="G325" s="37" t="n">
        <v>21</v>
      </c>
      <c r="H325" s="37" t="str">
        <f aca="false">IFERROR(VLOOKUP(A325,Employees!$A$2:$I$1501,9,FALSE()),"Unknown")</f>
        <v>Customer Support</v>
      </c>
      <c r="I325" s="37" t="str">
        <f aca="false">IFERROR(VLOOKUP(A325,Employees!$A$2:$U$1501,21,FALSE()),"Unknown")</f>
        <v>Active</v>
      </c>
    </row>
    <row r="326" customFormat="false" ht="15" hidden="false" customHeight="false" outlineLevel="0" collapsed="false">
      <c r="A326" s="37" t="s">
        <v>674</v>
      </c>
      <c r="B326" s="37" t="n">
        <v>2025</v>
      </c>
      <c r="C326" s="37" t="n">
        <v>4</v>
      </c>
      <c r="D326" s="37" t="n">
        <v>91</v>
      </c>
      <c r="E326" s="37" t="s">
        <v>185</v>
      </c>
      <c r="F326" s="37" t="n">
        <v>10.2</v>
      </c>
      <c r="G326" s="37" t="n">
        <v>2</v>
      </c>
      <c r="H326" s="37" t="str">
        <f aca="false">IFERROR(VLOOKUP(A326,Employees!$A$2:$I$1501,9,FALSE()),"Unknown")</f>
        <v>Customer Support</v>
      </c>
      <c r="I326" s="37" t="str">
        <f aca="false">IFERROR(VLOOKUP(A326,Employees!$A$2:$U$1501,21,FALSE()),"Unknown")</f>
        <v>Active</v>
      </c>
    </row>
    <row r="327" customFormat="false" ht="15" hidden="false" customHeight="false" outlineLevel="0" collapsed="false">
      <c r="A327" s="37" t="s">
        <v>675</v>
      </c>
      <c r="B327" s="37" t="n">
        <v>2024</v>
      </c>
      <c r="C327" s="37" t="n">
        <v>3</v>
      </c>
      <c r="D327" s="37" t="n">
        <v>92</v>
      </c>
      <c r="E327" s="37" t="s">
        <v>187</v>
      </c>
      <c r="F327" s="37" t="n">
        <v>10</v>
      </c>
      <c r="G327" s="37" t="n">
        <v>18</v>
      </c>
      <c r="H327" s="37" t="str">
        <f aca="false">IFERROR(VLOOKUP(A327,Employees!$A$2:$I$1501,9,FALSE()),"Unknown")</f>
        <v>Customer Support</v>
      </c>
      <c r="I327" s="37" t="str">
        <f aca="false">IFERROR(VLOOKUP(A327,Employees!$A$2:$U$1501,21,FALSE()),"Unknown")</f>
        <v>Active</v>
      </c>
    </row>
    <row r="328" customFormat="false" ht="15" hidden="false" customHeight="false" outlineLevel="0" collapsed="false">
      <c r="A328" s="37" t="s">
        <v>675</v>
      </c>
      <c r="B328" s="37" t="n">
        <v>2025</v>
      </c>
      <c r="C328" s="37" t="n">
        <v>5</v>
      </c>
      <c r="D328" s="37" t="n">
        <v>100</v>
      </c>
      <c r="E328" s="37" t="s">
        <v>187</v>
      </c>
      <c r="F328" s="37" t="n">
        <v>9.1</v>
      </c>
      <c r="G328" s="37" t="n">
        <v>58</v>
      </c>
      <c r="H328" s="37" t="str">
        <f aca="false">IFERROR(VLOOKUP(A328,Employees!$A$2:$I$1501,9,FALSE()),"Unknown")</f>
        <v>Customer Support</v>
      </c>
      <c r="I328" s="37" t="str">
        <f aca="false">IFERROR(VLOOKUP(A328,Employees!$A$2:$U$1501,21,FALSE()),"Unknown")</f>
        <v>Active</v>
      </c>
    </row>
    <row r="329" customFormat="false" ht="15" hidden="false" customHeight="false" outlineLevel="0" collapsed="false">
      <c r="A329" s="37" t="s">
        <v>677</v>
      </c>
      <c r="B329" s="37" t="n">
        <v>2021</v>
      </c>
      <c r="C329" s="37" t="n">
        <v>3</v>
      </c>
      <c r="D329" s="37" t="n">
        <v>86</v>
      </c>
      <c r="E329" s="37" t="s">
        <v>187</v>
      </c>
      <c r="F329" s="37" t="n">
        <v>6.7</v>
      </c>
      <c r="G329" s="37" t="n">
        <v>16</v>
      </c>
      <c r="H329" s="37" t="str">
        <f aca="false">IFERROR(VLOOKUP(A329,Employees!$A$2:$I$1501,9,FALSE()),"Unknown")</f>
        <v>Sales</v>
      </c>
      <c r="I329" s="37" t="str">
        <f aca="false">IFERROR(VLOOKUP(A329,Employees!$A$2:$U$1501,21,FALSE()),"Unknown")</f>
        <v>Active</v>
      </c>
    </row>
    <row r="330" customFormat="false" ht="15" hidden="false" customHeight="false" outlineLevel="0" collapsed="false">
      <c r="A330" s="37" t="s">
        <v>677</v>
      </c>
      <c r="B330" s="37" t="n">
        <v>2022</v>
      </c>
      <c r="C330" s="37" t="n">
        <v>4</v>
      </c>
      <c r="D330" s="37" t="n">
        <v>114</v>
      </c>
      <c r="E330" s="37" t="s">
        <v>185</v>
      </c>
      <c r="F330" s="37" t="n">
        <v>8.1</v>
      </c>
      <c r="G330" s="37" t="n">
        <v>12</v>
      </c>
      <c r="H330" s="37" t="str">
        <f aca="false">IFERROR(VLOOKUP(A330,Employees!$A$2:$I$1501,9,FALSE()),"Unknown")</f>
        <v>Sales</v>
      </c>
      <c r="I330" s="37" t="str">
        <f aca="false">IFERROR(VLOOKUP(A330,Employees!$A$2:$U$1501,21,FALSE()),"Unknown")</f>
        <v>Active</v>
      </c>
    </row>
    <row r="331" customFormat="false" ht="15" hidden="false" customHeight="false" outlineLevel="0" collapsed="false">
      <c r="A331" s="37" t="s">
        <v>677</v>
      </c>
      <c r="B331" s="37" t="n">
        <v>2023</v>
      </c>
      <c r="C331" s="37" t="n">
        <v>3</v>
      </c>
      <c r="D331" s="37" t="n">
        <v>95</v>
      </c>
      <c r="E331" s="37" t="s">
        <v>187</v>
      </c>
      <c r="F331" s="37" t="n">
        <v>7.6</v>
      </c>
      <c r="G331" s="37" t="n">
        <v>65</v>
      </c>
      <c r="H331" s="37" t="str">
        <f aca="false">IFERROR(VLOOKUP(A331,Employees!$A$2:$I$1501,9,FALSE()),"Unknown")</f>
        <v>Sales</v>
      </c>
      <c r="I331" s="37" t="str">
        <f aca="false">IFERROR(VLOOKUP(A331,Employees!$A$2:$U$1501,21,FALSE()),"Unknown")</f>
        <v>Active</v>
      </c>
    </row>
    <row r="332" customFormat="false" ht="15" hidden="false" customHeight="false" outlineLevel="0" collapsed="false">
      <c r="A332" s="37" t="s">
        <v>677</v>
      </c>
      <c r="B332" s="37" t="n">
        <v>2024</v>
      </c>
      <c r="C332" s="37" t="n">
        <v>2</v>
      </c>
      <c r="D332" s="37" t="n">
        <v>94</v>
      </c>
      <c r="E332" s="37" t="s">
        <v>187</v>
      </c>
      <c r="F332" s="37" t="n">
        <v>5.8</v>
      </c>
      <c r="G332" s="37" t="n">
        <v>27</v>
      </c>
      <c r="H332" s="37" t="str">
        <f aca="false">IFERROR(VLOOKUP(A332,Employees!$A$2:$I$1501,9,FALSE()),"Unknown")</f>
        <v>Sales</v>
      </c>
      <c r="I332" s="37" t="str">
        <f aca="false">IFERROR(VLOOKUP(A332,Employees!$A$2:$U$1501,21,FALSE()),"Unknown")</f>
        <v>Active</v>
      </c>
    </row>
    <row r="333" customFormat="false" ht="15" hidden="false" customHeight="false" outlineLevel="0" collapsed="false">
      <c r="A333" s="37" t="s">
        <v>677</v>
      </c>
      <c r="B333" s="37" t="n">
        <v>2025</v>
      </c>
      <c r="C333" s="37" t="n">
        <v>3</v>
      </c>
      <c r="D333" s="37" t="n">
        <v>99</v>
      </c>
      <c r="E333" s="37" t="s">
        <v>187</v>
      </c>
      <c r="F333" s="37" t="n">
        <v>7</v>
      </c>
      <c r="G333" s="37" t="n">
        <v>35</v>
      </c>
      <c r="H333" s="37" t="str">
        <f aca="false">IFERROR(VLOOKUP(A333,Employees!$A$2:$I$1501,9,FALSE()),"Unknown")</f>
        <v>Sales</v>
      </c>
      <c r="I333" s="37" t="str">
        <f aca="false">IFERROR(VLOOKUP(A333,Employees!$A$2:$U$1501,21,FALSE()),"Unknown")</f>
        <v>Active</v>
      </c>
    </row>
    <row r="334" customFormat="false" ht="15" hidden="false" customHeight="false" outlineLevel="0" collapsed="false">
      <c r="A334" s="37" t="s">
        <v>678</v>
      </c>
      <c r="B334" s="37" t="n">
        <v>2021</v>
      </c>
      <c r="C334" s="37" t="n">
        <v>3</v>
      </c>
      <c r="D334" s="37" t="n">
        <v>81</v>
      </c>
      <c r="E334" s="37" t="s">
        <v>187</v>
      </c>
      <c r="F334" s="37" t="n">
        <v>6</v>
      </c>
      <c r="G334" s="37" t="n">
        <v>24</v>
      </c>
      <c r="H334" s="37" t="str">
        <f aca="false">IFERROR(VLOOKUP(A334,Employees!$A$2:$I$1501,9,FALSE()),"Unknown")</f>
        <v>Sales</v>
      </c>
      <c r="I334" s="37" t="str">
        <f aca="false">IFERROR(VLOOKUP(A334,Employees!$A$2:$U$1501,21,FALSE()),"Unknown")</f>
        <v>Active</v>
      </c>
    </row>
    <row r="335" customFormat="false" ht="15" hidden="false" customHeight="false" outlineLevel="0" collapsed="false">
      <c r="A335" s="37" t="s">
        <v>678</v>
      </c>
      <c r="B335" s="37" t="n">
        <v>2022</v>
      </c>
      <c r="C335" s="37" t="n">
        <v>3</v>
      </c>
      <c r="D335" s="37" t="n">
        <v>88</v>
      </c>
      <c r="E335" s="37" t="s">
        <v>187</v>
      </c>
      <c r="F335" s="37" t="n">
        <v>6.9</v>
      </c>
      <c r="G335" s="37" t="n">
        <v>24</v>
      </c>
      <c r="H335" s="37" t="str">
        <f aca="false">IFERROR(VLOOKUP(A335,Employees!$A$2:$I$1501,9,FALSE()),"Unknown")</f>
        <v>Sales</v>
      </c>
      <c r="I335" s="37" t="str">
        <f aca="false">IFERROR(VLOOKUP(A335,Employees!$A$2:$U$1501,21,FALSE()),"Unknown")</f>
        <v>Active</v>
      </c>
    </row>
    <row r="336" customFormat="false" ht="15" hidden="false" customHeight="false" outlineLevel="0" collapsed="false">
      <c r="A336" s="37" t="s">
        <v>678</v>
      </c>
      <c r="B336" s="37" t="n">
        <v>2023</v>
      </c>
      <c r="C336" s="37" t="n">
        <v>3</v>
      </c>
      <c r="D336" s="37" t="n">
        <v>67</v>
      </c>
      <c r="E336" s="37" t="s">
        <v>187</v>
      </c>
      <c r="F336" s="37" t="n">
        <v>6.4</v>
      </c>
      <c r="G336" s="37" t="n">
        <v>10</v>
      </c>
      <c r="H336" s="37" t="str">
        <f aca="false">IFERROR(VLOOKUP(A336,Employees!$A$2:$I$1501,9,FALSE()),"Unknown")</f>
        <v>Sales</v>
      </c>
      <c r="I336" s="37" t="str">
        <f aca="false">IFERROR(VLOOKUP(A336,Employees!$A$2:$U$1501,21,FALSE()),"Unknown")</f>
        <v>Active</v>
      </c>
    </row>
    <row r="337" customFormat="false" ht="15" hidden="false" customHeight="false" outlineLevel="0" collapsed="false">
      <c r="A337" s="37" t="s">
        <v>678</v>
      </c>
      <c r="B337" s="37" t="n">
        <v>2024</v>
      </c>
      <c r="C337" s="37" t="n">
        <v>2</v>
      </c>
      <c r="D337" s="37" t="n">
        <v>55</v>
      </c>
      <c r="E337" s="37" t="s">
        <v>187</v>
      </c>
      <c r="F337" s="37" t="n">
        <v>7.8</v>
      </c>
      <c r="G337" s="37" t="n">
        <v>18</v>
      </c>
      <c r="H337" s="37" t="str">
        <f aca="false">IFERROR(VLOOKUP(A337,Employees!$A$2:$I$1501,9,FALSE()),"Unknown")</f>
        <v>Sales</v>
      </c>
      <c r="I337" s="37" t="str">
        <f aca="false">IFERROR(VLOOKUP(A337,Employees!$A$2:$U$1501,21,FALSE()),"Unknown")</f>
        <v>Active</v>
      </c>
    </row>
    <row r="338" customFormat="false" ht="15" hidden="false" customHeight="false" outlineLevel="0" collapsed="false">
      <c r="A338" s="37" t="s">
        <v>678</v>
      </c>
      <c r="B338" s="37" t="n">
        <v>2025</v>
      </c>
      <c r="C338" s="37" t="n">
        <v>2</v>
      </c>
      <c r="D338" s="37" t="n">
        <v>92</v>
      </c>
      <c r="E338" s="37" t="s">
        <v>187</v>
      </c>
      <c r="F338" s="37" t="n">
        <v>2.7</v>
      </c>
      <c r="G338" s="37" t="n">
        <v>23</v>
      </c>
      <c r="H338" s="37" t="str">
        <f aca="false">IFERROR(VLOOKUP(A338,Employees!$A$2:$I$1501,9,FALSE()),"Unknown")</f>
        <v>Sales</v>
      </c>
      <c r="I338" s="37" t="str">
        <f aca="false">IFERROR(VLOOKUP(A338,Employees!$A$2:$U$1501,21,FALSE()),"Unknown")</f>
        <v>Active</v>
      </c>
    </row>
    <row r="339" customFormat="false" ht="15" hidden="false" customHeight="false" outlineLevel="0" collapsed="false">
      <c r="A339" s="37" t="s">
        <v>682</v>
      </c>
      <c r="B339" s="37" t="n">
        <v>2021</v>
      </c>
      <c r="C339" s="37" t="n">
        <v>5</v>
      </c>
      <c r="D339" s="37" t="n">
        <v>97</v>
      </c>
      <c r="E339" s="37" t="s">
        <v>187</v>
      </c>
      <c r="F339" s="37" t="n">
        <v>11.7</v>
      </c>
      <c r="G339" s="37" t="n">
        <v>21</v>
      </c>
      <c r="H339" s="37" t="str">
        <f aca="false">IFERROR(VLOOKUP(A339,Employees!$A$2:$I$1501,9,FALSE()),"Unknown")</f>
        <v>Engineering</v>
      </c>
      <c r="I339" s="37" t="str">
        <f aca="false">IFERROR(VLOOKUP(A339,Employees!$A$2:$U$1501,21,FALSE()),"Unknown")</f>
        <v>Active</v>
      </c>
    </row>
    <row r="340" customFormat="false" ht="15" hidden="false" customHeight="false" outlineLevel="0" collapsed="false">
      <c r="A340" s="37" t="s">
        <v>682</v>
      </c>
      <c r="B340" s="37" t="n">
        <v>2022</v>
      </c>
      <c r="C340" s="37" t="n">
        <v>4</v>
      </c>
      <c r="D340" s="37" t="n">
        <v>98</v>
      </c>
      <c r="E340" s="37" t="s">
        <v>185</v>
      </c>
      <c r="F340" s="37" t="n">
        <v>9.6</v>
      </c>
      <c r="G340" s="37" t="n">
        <v>57</v>
      </c>
      <c r="H340" s="37" t="str">
        <f aca="false">IFERROR(VLOOKUP(A340,Employees!$A$2:$I$1501,9,FALSE()),"Unknown")</f>
        <v>Engineering</v>
      </c>
      <c r="I340" s="37" t="str">
        <f aca="false">IFERROR(VLOOKUP(A340,Employees!$A$2:$U$1501,21,FALSE()),"Unknown")</f>
        <v>Active</v>
      </c>
    </row>
    <row r="341" customFormat="false" ht="15" hidden="false" customHeight="false" outlineLevel="0" collapsed="false">
      <c r="A341" s="37" t="s">
        <v>682</v>
      </c>
      <c r="B341" s="37" t="n">
        <v>2023</v>
      </c>
      <c r="C341" s="37" t="n">
        <v>1</v>
      </c>
      <c r="D341" s="37" t="n">
        <v>57</v>
      </c>
      <c r="E341" s="37" t="s">
        <v>187</v>
      </c>
      <c r="F341" s="37" t="n">
        <v>0.7</v>
      </c>
      <c r="G341" s="37" t="n">
        <v>11</v>
      </c>
      <c r="H341" s="37" t="str">
        <f aca="false">IFERROR(VLOOKUP(A341,Employees!$A$2:$I$1501,9,FALSE()),"Unknown")</f>
        <v>Engineering</v>
      </c>
      <c r="I341" s="37" t="str">
        <f aca="false">IFERROR(VLOOKUP(A341,Employees!$A$2:$U$1501,21,FALSE()),"Unknown")</f>
        <v>Active</v>
      </c>
    </row>
    <row r="342" customFormat="false" ht="15" hidden="false" customHeight="false" outlineLevel="0" collapsed="false">
      <c r="A342" s="37" t="s">
        <v>682</v>
      </c>
      <c r="B342" s="37" t="n">
        <v>2024</v>
      </c>
      <c r="C342" s="37" t="n">
        <v>3</v>
      </c>
      <c r="D342" s="37" t="n">
        <v>86</v>
      </c>
      <c r="E342" s="37" t="s">
        <v>187</v>
      </c>
      <c r="F342" s="37" t="n">
        <v>7</v>
      </c>
      <c r="G342" s="37" t="n">
        <v>13</v>
      </c>
      <c r="H342" s="37" t="str">
        <f aca="false">IFERROR(VLOOKUP(A342,Employees!$A$2:$I$1501,9,FALSE()),"Unknown")</f>
        <v>Engineering</v>
      </c>
      <c r="I342" s="37" t="str">
        <f aca="false">IFERROR(VLOOKUP(A342,Employees!$A$2:$U$1501,21,FALSE()),"Unknown")</f>
        <v>Active</v>
      </c>
    </row>
    <row r="343" customFormat="false" ht="15" hidden="false" customHeight="false" outlineLevel="0" collapsed="false">
      <c r="A343" s="37" t="s">
        <v>682</v>
      </c>
      <c r="B343" s="37" t="n">
        <v>2025</v>
      </c>
      <c r="C343" s="37" t="n">
        <v>3</v>
      </c>
      <c r="D343" s="37" t="n">
        <v>99</v>
      </c>
      <c r="E343" s="37" t="s">
        <v>187</v>
      </c>
      <c r="F343" s="37" t="n">
        <v>7.9</v>
      </c>
      <c r="G343" s="37" t="n">
        <v>17</v>
      </c>
      <c r="H343" s="37" t="str">
        <f aca="false">IFERROR(VLOOKUP(A343,Employees!$A$2:$I$1501,9,FALSE()),"Unknown")</f>
        <v>Engineering</v>
      </c>
      <c r="I343" s="37" t="str">
        <f aca="false">IFERROR(VLOOKUP(A343,Employees!$A$2:$U$1501,21,FALSE()),"Unknown")</f>
        <v>Active</v>
      </c>
    </row>
    <row r="344" customFormat="false" ht="15" hidden="false" customHeight="false" outlineLevel="0" collapsed="false">
      <c r="A344" s="37" t="s">
        <v>684</v>
      </c>
      <c r="B344" s="37" t="n">
        <v>2022</v>
      </c>
      <c r="C344" s="37" t="n">
        <v>3</v>
      </c>
      <c r="D344" s="37" t="n">
        <v>91</v>
      </c>
      <c r="E344" s="37" t="s">
        <v>187</v>
      </c>
      <c r="F344" s="37" t="n">
        <v>7.7</v>
      </c>
      <c r="G344" s="37" t="n">
        <v>19</v>
      </c>
      <c r="H344" s="37" t="str">
        <f aca="false">IFERROR(VLOOKUP(A344,Employees!$A$2:$I$1501,9,FALSE()),"Unknown")</f>
        <v>Operations</v>
      </c>
      <c r="I344" s="37" t="str">
        <f aca="false">IFERROR(VLOOKUP(A344,Employees!$A$2:$U$1501,21,FALSE()),"Unknown")</f>
        <v>Active</v>
      </c>
    </row>
    <row r="345" customFormat="false" ht="15" hidden="false" customHeight="false" outlineLevel="0" collapsed="false">
      <c r="A345" s="37" t="s">
        <v>684</v>
      </c>
      <c r="B345" s="37" t="n">
        <v>2023</v>
      </c>
      <c r="C345" s="37" t="n">
        <v>3</v>
      </c>
      <c r="D345" s="37" t="n">
        <v>75</v>
      </c>
      <c r="E345" s="37" t="s">
        <v>187</v>
      </c>
      <c r="F345" s="37" t="n">
        <v>3.4</v>
      </c>
      <c r="G345" s="37" t="n">
        <v>13</v>
      </c>
      <c r="H345" s="37" t="str">
        <f aca="false">IFERROR(VLOOKUP(A345,Employees!$A$2:$I$1501,9,FALSE()),"Unknown")</f>
        <v>Operations</v>
      </c>
      <c r="I345" s="37" t="str">
        <f aca="false">IFERROR(VLOOKUP(A345,Employees!$A$2:$U$1501,21,FALSE()),"Unknown")</f>
        <v>Active</v>
      </c>
    </row>
    <row r="346" customFormat="false" ht="15" hidden="false" customHeight="false" outlineLevel="0" collapsed="false">
      <c r="A346" s="37" t="s">
        <v>684</v>
      </c>
      <c r="B346" s="37" t="n">
        <v>2024</v>
      </c>
      <c r="C346" s="37" t="n">
        <v>4</v>
      </c>
      <c r="D346" s="37" t="n">
        <v>99</v>
      </c>
      <c r="E346" s="37" t="s">
        <v>187</v>
      </c>
      <c r="F346" s="37" t="n">
        <v>7.8</v>
      </c>
      <c r="G346" s="37" t="n">
        <v>19</v>
      </c>
      <c r="H346" s="37" t="str">
        <f aca="false">IFERROR(VLOOKUP(A346,Employees!$A$2:$I$1501,9,FALSE()),"Unknown")</f>
        <v>Operations</v>
      </c>
      <c r="I346" s="37" t="str">
        <f aca="false">IFERROR(VLOOKUP(A346,Employees!$A$2:$U$1501,21,FALSE()),"Unknown")</f>
        <v>Active</v>
      </c>
    </row>
    <row r="347" customFormat="false" ht="15" hidden="false" customHeight="false" outlineLevel="0" collapsed="false">
      <c r="A347" s="37" t="s">
        <v>684</v>
      </c>
      <c r="B347" s="37" t="n">
        <v>2025</v>
      </c>
      <c r="C347" s="37" t="n">
        <v>1</v>
      </c>
      <c r="D347" s="37" t="n">
        <v>52</v>
      </c>
      <c r="E347" s="37" t="s">
        <v>187</v>
      </c>
      <c r="F347" s="37" t="n">
        <v>4.3</v>
      </c>
      <c r="G347" s="37" t="n">
        <v>55</v>
      </c>
      <c r="H347" s="37" t="str">
        <f aca="false">IFERROR(VLOOKUP(A347,Employees!$A$2:$I$1501,9,FALSE()),"Unknown")</f>
        <v>Operations</v>
      </c>
      <c r="I347" s="37" t="str">
        <f aca="false">IFERROR(VLOOKUP(A347,Employees!$A$2:$U$1501,21,FALSE()),"Unknown")</f>
        <v>Active</v>
      </c>
    </row>
    <row r="348" customFormat="false" ht="15" hidden="false" customHeight="false" outlineLevel="0" collapsed="false">
      <c r="A348" s="37" t="s">
        <v>686</v>
      </c>
      <c r="B348" s="37" t="n">
        <v>2021</v>
      </c>
      <c r="C348" s="37" t="n">
        <v>3</v>
      </c>
      <c r="D348" s="37" t="n">
        <v>70</v>
      </c>
      <c r="E348" s="37" t="s">
        <v>187</v>
      </c>
      <c r="F348" s="37" t="n">
        <v>6.4</v>
      </c>
      <c r="G348" s="37" t="n">
        <v>30</v>
      </c>
      <c r="H348" s="37" t="str">
        <f aca="false">IFERROR(VLOOKUP(A348,Employees!$A$2:$I$1501,9,FALSE()),"Unknown")</f>
        <v>Human Resources</v>
      </c>
      <c r="I348" s="37" t="str">
        <f aca="false">IFERROR(VLOOKUP(A348,Employees!$A$2:$U$1501,21,FALSE()),"Unknown")</f>
        <v>Active</v>
      </c>
    </row>
    <row r="349" customFormat="false" ht="15" hidden="false" customHeight="false" outlineLevel="0" collapsed="false">
      <c r="A349" s="37" t="s">
        <v>686</v>
      </c>
      <c r="B349" s="37" t="n">
        <v>2022</v>
      </c>
      <c r="C349" s="37" t="n">
        <v>3</v>
      </c>
      <c r="D349" s="37" t="n">
        <v>96</v>
      </c>
      <c r="E349" s="37" t="s">
        <v>187</v>
      </c>
      <c r="F349" s="37" t="n">
        <v>9.5</v>
      </c>
      <c r="G349" s="37" t="n">
        <v>16</v>
      </c>
      <c r="H349" s="37" t="str">
        <f aca="false">IFERROR(VLOOKUP(A349,Employees!$A$2:$I$1501,9,FALSE()),"Unknown")</f>
        <v>Human Resources</v>
      </c>
      <c r="I349" s="37" t="str">
        <f aca="false">IFERROR(VLOOKUP(A349,Employees!$A$2:$U$1501,21,FALSE()),"Unknown")</f>
        <v>Active</v>
      </c>
    </row>
    <row r="350" customFormat="false" ht="15" hidden="false" customHeight="false" outlineLevel="0" collapsed="false">
      <c r="A350" s="37" t="s">
        <v>686</v>
      </c>
      <c r="B350" s="37" t="n">
        <v>2023</v>
      </c>
      <c r="C350" s="37" t="n">
        <v>1</v>
      </c>
      <c r="D350" s="37" t="n">
        <v>60</v>
      </c>
      <c r="E350" s="37" t="s">
        <v>187</v>
      </c>
      <c r="F350" s="37" t="n">
        <v>2.5</v>
      </c>
      <c r="G350" s="37" t="n">
        <v>29</v>
      </c>
      <c r="H350" s="37" t="str">
        <f aca="false">IFERROR(VLOOKUP(A350,Employees!$A$2:$I$1501,9,FALSE()),"Unknown")</f>
        <v>Human Resources</v>
      </c>
      <c r="I350" s="37" t="str">
        <f aca="false">IFERROR(VLOOKUP(A350,Employees!$A$2:$U$1501,21,FALSE()),"Unknown")</f>
        <v>Active</v>
      </c>
    </row>
    <row r="351" customFormat="false" ht="15" hidden="false" customHeight="false" outlineLevel="0" collapsed="false">
      <c r="A351" s="37" t="s">
        <v>686</v>
      </c>
      <c r="B351" s="37" t="n">
        <v>2024</v>
      </c>
      <c r="C351" s="37" t="n">
        <v>2</v>
      </c>
      <c r="D351" s="37" t="n">
        <v>98</v>
      </c>
      <c r="E351" s="37" t="s">
        <v>187</v>
      </c>
      <c r="F351" s="37" t="n">
        <v>3.6</v>
      </c>
      <c r="G351" s="37" t="n">
        <v>10</v>
      </c>
      <c r="H351" s="37" t="str">
        <f aca="false">IFERROR(VLOOKUP(A351,Employees!$A$2:$I$1501,9,FALSE()),"Unknown")</f>
        <v>Human Resources</v>
      </c>
      <c r="I351" s="37" t="str">
        <f aca="false">IFERROR(VLOOKUP(A351,Employees!$A$2:$U$1501,21,FALSE()),"Unknown")</f>
        <v>Active</v>
      </c>
    </row>
    <row r="352" customFormat="false" ht="15" hidden="false" customHeight="false" outlineLevel="0" collapsed="false">
      <c r="A352" s="37" t="s">
        <v>686</v>
      </c>
      <c r="B352" s="37" t="n">
        <v>2025</v>
      </c>
      <c r="C352" s="37" t="n">
        <v>4</v>
      </c>
      <c r="D352" s="37" t="n">
        <v>102</v>
      </c>
      <c r="E352" s="37" t="s">
        <v>185</v>
      </c>
      <c r="F352" s="37" t="n">
        <v>6.7</v>
      </c>
      <c r="G352" s="37" t="n">
        <v>22</v>
      </c>
      <c r="H352" s="37" t="str">
        <f aca="false">IFERROR(VLOOKUP(A352,Employees!$A$2:$I$1501,9,FALSE()),"Unknown")</f>
        <v>Human Resources</v>
      </c>
      <c r="I352" s="37" t="str">
        <f aca="false">IFERROR(VLOOKUP(A352,Employees!$A$2:$U$1501,21,FALSE()),"Unknown")</f>
        <v>Active</v>
      </c>
    </row>
    <row r="353" customFormat="false" ht="15" hidden="false" customHeight="false" outlineLevel="0" collapsed="false">
      <c r="A353" s="37" t="s">
        <v>690</v>
      </c>
      <c r="B353" s="37" t="n">
        <v>2022</v>
      </c>
      <c r="C353" s="37" t="n">
        <v>3</v>
      </c>
      <c r="D353" s="37" t="n">
        <v>90</v>
      </c>
      <c r="E353" s="37" t="s">
        <v>187</v>
      </c>
      <c r="F353" s="37" t="n">
        <v>8.2</v>
      </c>
      <c r="G353" s="37" t="n">
        <v>20</v>
      </c>
      <c r="H353" s="37" t="str">
        <f aca="false">IFERROR(VLOOKUP(A353,Employees!$A$2:$I$1501,9,FALSE()),"Unknown")</f>
        <v>Engineering</v>
      </c>
      <c r="I353" s="37" t="str">
        <f aca="false">IFERROR(VLOOKUP(A353,Employees!$A$2:$U$1501,21,FALSE()),"Unknown")</f>
        <v>Active</v>
      </c>
    </row>
    <row r="354" customFormat="false" ht="15" hidden="false" customHeight="false" outlineLevel="0" collapsed="false">
      <c r="A354" s="37" t="s">
        <v>690</v>
      </c>
      <c r="B354" s="37" t="n">
        <v>2023</v>
      </c>
      <c r="C354" s="37" t="n">
        <v>2</v>
      </c>
      <c r="D354" s="37" t="n">
        <v>85</v>
      </c>
      <c r="E354" s="37" t="s">
        <v>187</v>
      </c>
      <c r="F354" s="37" t="n">
        <v>5.4</v>
      </c>
      <c r="G354" s="37" t="n">
        <v>12</v>
      </c>
      <c r="H354" s="37" t="str">
        <f aca="false">IFERROR(VLOOKUP(A354,Employees!$A$2:$I$1501,9,FALSE()),"Unknown")</f>
        <v>Engineering</v>
      </c>
      <c r="I354" s="37" t="str">
        <f aca="false">IFERROR(VLOOKUP(A354,Employees!$A$2:$U$1501,21,FALSE()),"Unknown")</f>
        <v>Active</v>
      </c>
    </row>
    <row r="355" customFormat="false" ht="15" hidden="false" customHeight="false" outlineLevel="0" collapsed="false">
      <c r="A355" s="37" t="s">
        <v>690</v>
      </c>
      <c r="B355" s="37" t="n">
        <v>2024</v>
      </c>
      <c r="C355" s="37" t="n">
        <v>4</v>
      </c>
      <c r="D355" s="37" t="n">
        <v>92</v>
      </c>
      <c r="E355" s="37" t="s">
        <v>187</v>
      </c>
      <c r="F355" s="37" t="n">
        <v>9.1</v>
      </c>
      <c r="G355" s="37" t="n">
        <v>29</v>
      </c>
      <c r="H355" s="37" t="str">
        <f aca="false">IFERROR(VLOOKUP(A355,Employees!$A$2:$I$1501,9,FALSE()),"Unknown")</f>
        <v>Engineering</v>
      </c>
      <c r="I355" s="37" t="str">
        <f aca="false">IFERROR(VLOOKUP(A355,Employees!$A$2:$U$1501,21,FALSE()),"Unknown")</f>
        <v>Active</v>
      </c>
    </row>
    <row r="356" customFormat="false" ht="15" hidden="false" customHeight="false" outlineLevel="0" collapsed="false">
      <c r="A356" s="37" t="s">
        <v>690</v>
      </c>
      <c r="B356" s="37" t="n">
        <v>2025</v>
      </c>
      <c r="C356" s="37" t="n">
        <v>2</v>
      </c>
      <c r="D356" s="37" t="n">
        <v>81</v>
      </c>
      <c r="E356" s="37" t="s">
        <v>187</v>
      </c>
      <c r="F356" s="37" t="n">
        <v>5.6</v>
      </c>
      <c r="G356" s="37" t="n">
        <v>63</v>
      </c>
      <c r="H356" s="37" t="str">
        <f aca="false">IFERROR(VLOOKUP(A356,Employees!$A$2:$I$1501,9,FALSE()),"Unknown")</f>
        <v>Engineering</v>
      </c>
      <c r="I356" s="37" t="str">
        <f aca="false">IFERROR(VLOOKUP(A356,Employees!$A$2:$U$1501,21,FALSE()),"Unknown")</f>
        <v>Active</v>
      </c>
    </row>
    <row r="357" customFormat="false" ht="15" hidden="false" customHeight="false" outlineLevel="0" collapsed="false">
      <c r="A357" s="37" t="s">
        <v>694</v>
      </c>
      <c r="B357" s="37" t="n">
        <v>2024</v>
      </c>
      <c r="C357" s="37" t="n">
        <v>2</v>
      </c>
      <c r="D357" s="37" t="n">
        <v>96</v>
      </c>
      <c r="E357" s="37" t="s">
        <v>187</v>
      </c>
      <c r="F357" s="37" t="n">
        <v>6</v>
      </c>
      <c r="G357" s="37" t="n">
        <v>4</v>
      </c>
      <c r="H357" s="37" t="str">
        <f aca="false">IFERROR(VLOOKUP(A357,Employees!$A$2:$I$1501,9,FALSE()),"Unknown")</f>
        <v>Legal &amp; Compliance</v>
      </c>
      <c r="I357" s="37" t="str">
        <f aca="false">IFERROR(VLOOKUP(A357,Employees!$A$2:$U$1501,21,FALSE()),"Unknown")</f>
        <v>Active</v>
      </c>
    </row>
    <row r="358" customFormat="false" ht="15" hidden="false" customHeight="false" outlineLevel="0" collapsed="false">
      <c r="A358" s="37" t="s">
        <v>694</v>
      </c>
      <c r="B358" s="37" t="n">
        <v>2025</v>
      </c>
      <c r="C358" s="37" t="n">
        <v>2</v>
      </c>
      <c r="D358" s="37" t="n">
        <v>84</v>
      </c>
      <c r="E358" s="37" t="s">
        <v>187</v>
      </c>
      <c r="F358" s="37" t="n">
        <v>0.8</v>
      </c>
      <c r="G358" s="37" t="n">
        <v>19</v>
      </c>
      <c r="H358" s="37" t="str">
        <f aca="false">IFERROR(VLOOKUP(A358,Employees!$A$2:$I$1501,9,FALSE()),"Unknown")</f>
        <v>Legal &amp; Compliance</v>
      </c>
      <c r="I358" s="37" t="str">
        <f aca="false">IFERROR(VLOOKUP(A358,Employees!$A$2:$U$1501,21,FALSE()),"Unknown")</f>
        <v>Active</v>
      </c>
    </row>
    <row r="359" customFormat="false" ht="15" hidden="false" customHeight="false" outlineLevel="0" collapsed="false">
      <c r="A359" s="37" t="s">
        <v>696</v>
      </c>
      <c r="B359" s="37" t="n">
        <v>2021</v>
      </c>
      <c r="C359" s="37" t="n">
        <v>1</v>
      </c>
      <c r="D359" s="37" t="n">
        <v>75</v>
      </c>
      <c r="E359" s="37" t="s">
        <v>187</v>
      </c>
      <c r="F359" s="37" t="n">
        <v>3.5</v>
      </c>
      <c r="G359" s="37" t="n">
        <v>12</v>
      </c>
      <c r="H359" s="37" t="str">
        <f aca="false">IFERROR(VLOOKUP(A359,Employees!$A$2:$I$1501,9,FALSE()),"Unknown")</f>
        <v>Sales</v>
      </c>
      <c r="I359" s="37" t="str">
        <f aca="false">IFERROR(VLOOKUP(A359,Employees!$A$2:$U$1501,21,FALSE()),"Unknown")</f>
        <v>Exited</v>
      </c>
    </row>
    <row r="360" customFormat="false" ht="15" hidden="false" customHeight="false" outlineLevel="0" collapsed="false">
      <c r="A360" s="37" t="s">
        <v>697</v>
      </c>
      <c r="B360" s="37" t="n">
        <v>2023</v>
      </c>
      <c r="C360" s="37" t="n">
        <v>2</v>
      </c>
      <c r="D360" s="37" t="n">
        <v>49</v>
      </c>
      <c r="E360" s="37" t="s">
        <v>187</v>
      </c>
      <c r="F360" s="37" t="n">
        <v>3.9</v>
      </c>
      <c r="G360" s="37" t="n">
        <v>24</v>
      </c>
      <c r="H360" s="37" t="str">
        <f aca="false">IFERROR(VLOOKUP(A360,Employees!$A$2:$I$1501,9,FALSE()),"Unknown")</f>
        <v>Data &amp; AI</v>
      </c>
      <c r="I360" s="37" t="str">
        <f aca="false">IFERROR(VLOOKUP(A360,Employees!$A$2:$U$1501,21,FALSE()),"Unknown")</f>
        <v>Active</v>
      </c>
    </row>
    <row r="361" customFormat="false" ht="15" hidden="false" customHeight="false" outlineLevel="0" collapsed="false">
      <c r="A361" s="37" t="s">
        <v>697</v>
      </c>
      <c r="B361" s="37" t="n">
        <v>2024</v>
      </c>
      <c r="C361" s="37" t="n">
        <v>4</v>
      </c>
      <c r="D361" s="37" t="n">
        <v>93</v>
      </c>
      <c r="E361" s="37" t="s">
        <v>187</v>
      </c>
      <c r="F361" s="37" t="n">
        <v>8.2</v>
      </c>
      <c r="G361" s="37" t="n">
        <v>32</v>
      </c>
      <c r="H361" s="37" t="str">
        <f aca="false">IFERROR(VLOOKUP(A361,Employees!$A$2:$I$1501,9,FALSE()),"Unknown")</f>
        <v>Data &amp; AI</v>
      </c>
      <c r="I361" s="37" t="str">
        <f aca="false">IFERROR(VLOOKUP(A361,Employees!$A$2:$U$1501,21,FALSE()),"Unknown")</f>
        <v>Active</v>
      </c>
    </row>
    <row r="362" customFormat="false" ht="15" hidden="false" customHeight="false" outlineLevel="0" collapsed="false">
      <c r="A362" s="37" t="s">
        <v>697</v>
      </c>
      <c r="B362" s="37" t="n">
        <v>2025</v>
      </c>
      <c r="C362" s="37" t="n">
        <v>2</v>
      </c>
      <c r="D362" s="37" t="n">
        <v>83</v>
      </c>
      <c r="E362" s="37" t="s">
        <v>187</v>
      </c>
      <c r="F362" s="37" t="n">
        <v>5.6</v>
      </c>
      <c r="G362" s="37" t="n">
        <v>27</v>
      </c>
      <c r="H362" s="37" t="str">
        <f aca="false">IFERROR(VLOOKUP(A362,Employees!$A$2:$I$1501,9,FALSE()),"Unknown")</f>
        <v>Data &amp; AI</v>
      </c>
      <c r="I362" s="37" t="str">
        <f aca="false">IFERROR(VLOOKUP(A362,Employees!$A$2:$U$1501,21,FALSE()),"Unknown")</f>
        <v>Active</v>
      </c>
    </row>
    <row r="363" customFormat="false" ht="15" hidden="false" customHeight="false" outlineLevel="0" collapsed="false">
      <c r="A363" s="37" t="s">
        <v>698</v>
      </c>
      <c r="B363" s="37" t="n">
        <v>2023</v>
      </c>
      <c r="C363" s="37" t="n">
        <v>2</v>
      </c>
      <c r="D363" s="37" t="n">
        <v>71</v>
      </c>
      <c r="E363" s="37" t="s">
        <v>187</v>
      </c>
      <c r="F363" s="37" t="n">
        <v>3.2</v>
      </c>
      <c r="G363" s="37" t="n">
        <v>32</v>
      </c>
      <c r="H363" s="37" t="str">
        <f aca="false">IFERROR(VLOOKUP(A363,Employees!$A$2:$I$1501,9,FALSE()),"Unknown")</f>
        <v>Customer Support</v>
      </c>
      <c r="I363" s="37" t="str">
        <f aca="false">IFERROR(VLOOKUP(A363,Employees!$A$2:$U$1501,21,FALSE()),"Unknown")</f>
        <v>Active</v>
      </c>
    </row>
    <row r="364" customFormat="false" ht="15" hidden="false" customHeight="false" outlineLevel="0" collapsed="false">
      <c r="A364" s="37" t="s">
        <v>698</v>
      </c>
      <c r="B364" s="37" t="n">
        <v>2024</v>
      </c>
      <c r="C364" s="37" t="n">
        <v>2</v>
      </c>
      <c r="D364" s="37" t="n">
        <v>92</v>
      </c>
      <c r="E364" s="37" t="s">
        <v>187</v>
      </c>
      <c r="F364" s="37" t="n">
        <v>7.1</v>
      </c>
      <c r="G364" s="37" t="n">
        <v>17</v>
      </c>
      <c r="H364" s="37" t="str">
        <f aca="false">IFERROR(VLOOKUP(A364,Employees!$A$2:$I$1501,9,FALSE()),"Unknown")</f>
        <v>Customer Support</v>
      </c>
      <c r="I364" s="37" t="str">
        <f aca="false">IFERROR(VLOOKUP(A364,Employees!$A$2:$U$1501,21,FALSE()),"Unknown")</f>
        <v>Active</v>
      </c>
    </row>
    <row r="365" customFormat="false" ht="15" hidden="false" customHeight="false" outlineLevel="0" collapsed="false">
      <c r="A365" s="37" t="s">
        <v>698</v>
      </c>
      <c r="B365" s="37" t="n">
        <v>2025</v>
      </c>
      <c r="C365" s="37" t="n">
        <v>4</v>
      </c>
      <c r="D365" s="37" t="n">
        <v>96</v>
      </c>
      <c r="E365" s="37" t="s">
        <v>185</v>
      </c>
      <c r="F365" s="37" t="n">
        <v>9</v>
      </c>
      <c r="G365" s="37" t="n">
        <v>12</v>
      </c>
      <c r="H365" s="37" t="str">
        <f aca="false">IFERROR(VLOOKUP(A365,Employees!$A$2:$I$1501,9,FALSE()),"Unknown")</f>
        <v>Customer Support</v>
      </c>
      <c r="I365" s="37" t="str">
        <f aca="false">IFERROR(VLOOKUP(A365,Employees!$A$2:$U$1501,21,FALSE()),"Unknown")</f>
        <v>Active</v>
      </c>
    </row>
    <row r="366" customFormat="false" ht="15" hidden="false" customHeight="false" outlineLevel="0" collapsed="false">
      <c r="A366" s="37" t="s">
        <v>703</v>
      </c>
      <c r="B366" s="37" t="n">
        <v>2021</v>
      </c>
      <c r="C366" s="37" t="n">
        <v>3</v>
      </c>
      <c r="D366" s="37" t="n">
        <v>79</v>
      </c>
      <c r="E366" s="37" t="s">
        <v>187</v>
      </c>
      <c r="F366" s="37" t="n">
        <v>7.2</v>
      </c>
      <c r="G366" s="37" t="n">
        <v>21</v>
      </c>
      <c r="H366" s="37" t="str">
        <f aca="false">IFERROR(VLOOKUP(A366,Employees!$A$2:$I$1501,9,FALSE()),"Unknown")</f>
        <v>Sales</v>
      </c>
      <c r="I366" s="37" t="str">
        <f aca="false">IFERROR(VLOOKUP(A366,Employees!$A$2:$U$1501,21,FALSE()),"Unknown")</f>
        <v>Active</v>
      </c>
    </row>
    <row r="367" customFormat="false" ht="15" hidden="false" customHeight="false" outlineLevel="0" collapsed="false">
      <c r="A367" s="37" t="s">
        <v>703</v>
      </c>
      <c r="B367" s="37" t="n">
        <v>2022</v>
      </c>
      <c r="C367" s="37" t="n">
        <v>4</v>
      </c>
      <c r="D367" s="37" t="n">
        <v>97</v>
      </c>
      <c r="E367" s="37" t="s">
        <v>187</v>
      </c>
      <c r="F367" s="37" t="n">
        <v>9.6</v>
      </c>
      <c r="G367" s="37" t="n">
        <v>5</v>
      </c>
      <c r="H367" s="37" t="str">
        <f aca="false">IFERROR(VLOOKUP(A367,Employees!$A$2:$I$1501,9,FALSE()),"Unknown")</f>
        <v>Sales</v>
      </c>
      <c r="I367" s="37" t="str">
        <f aca="false">IFERROR(VLOOKUP(A367,Employees!$A$2:$U$1501,21,FALSE()),"Unknown")</f>
        <v>Active</v>
      </c>
    </row>
    <row r="368" customFormat="false" ht="15" hidden="false" customHeight="false" outlineLevel="0" collapsed="false">
      <c r="A368" s="37" t="s">
        <v>703</v>
      </c>
      <c r="B368" s="37" t="n">
        <v>2023</v>
      </c>
      <c r="C368" s="37" t="n">
        <v>1</v>
      </c>
      <c r="D368" s="37" t="n">
        <v>69</v>
      </c>
      <c r="E368" s="37" t="s">
        <v>187</v>
      </c>
      <c r="F368" s="37" t="n">
        <v>2.7</v>
      </c>
      <c r="G368" s="37" t="n">
        <v>23</v>
      </c>
      <c r="H368" s="37" t="str">
        <f aca="false">IFERROR(VLOOKUP(A368,Employees!$A$2:$I$1501,9,FALSE()),"Unknown")</f>
        <v>Sales</v>
      </c>
      <c r="I368" s="37" t="str">
        <f aca="false">IFERROR(VLOOKUP(A368,Employees!$A$2:$U$1501,21,FALSE()),"Unknown")</f>
        <v>Active</v>
      </c>
    </row>
    <row r="369" customFormat="false" ht="15" hidden="false" customHeight="false" outlineLevel="0" collapsed="false">
      <c r="A369" s="37" t="s">
        <v>703</v>
      </c>
      <c r="B369" s="37" t="n">
        <v>2024</v>
      </c>
      <c r="C369" s="37" t="n">
        <v>1</v>
      </c>
      <c r="D369" s="37" t="n">
        <v>60</v>
      </c>
      <c r="E369" s="37" t="s">
        <v>187</v>
      </c>
      <c r="F369" s="37" t="n">
        <v>2.8</v>
      </c>
      <c r="G369" s="37" t="n">
        <v>24</v>
      </c>
      <c r="H369" s="37" t="str">
        <f aca="false">IFERROR(VLOOKUP(A369,Employees!$A$2:$I$1501,9,FALSE()),"Unknown")</f>
        <v>Sales</v>
      </c>
      <c r="I369" s="37" t="str">
        <f aca="false">IFERROR(VLOOKUP(A369,Employees!$A$2:$U$1501,21,FALSE()),"Unknown")</f>
        <v>Active</v>
      </c>
    </row>
    <row r="370" customFormat="false" ht="15" hidden="false" customHeight="false" outlineLevel="0" collapsed="false">
      <c r="A370" s="37" t="s">
        <v>703</v>
      </c>
      <c r="B370" s="37" t="n">
        <v>2025</v>
      </c>
      <c r="C370" s="37" t="n">
        <v>4</v>
      </c>
      <c r="D370" s="37" t="n">
        <v>107</v>
      </c>
      <c r="E370" s="37" t="s">
        <v>185</v>
      </c>
      <c r="F370" s="37" t="n">
        <v>6.5</v>
      </c>
      <c r="G370" s="37" t="n">
        <v>23</v>
      </c>
      <c r="H370" s="37" t="str">
        <f aca="false">IFERROR(VLOOKUP(A370,Employees!$A$2:$I$1501,9,FALSE()),"Unknown")</f>
        <v>Sales</v>
      </c>
      <c r="I370" s="37" t="str">
        <f aca="false">IFERROR(VLOOKUP(A370,Employees!$A$2:$U$1501,21,FALSE()),"Unknown")</f>
        <v>Active</v>
      </c>
    </row>
    <row r="371" customFormat="false" ht="15" hidden="false" customHeight="false" outlineLevel="0" collapsed="false">
      <c r="A371" s="37" t="s">
        <v>705</v>
      </c>
      <c r="B371" s="37" t="n">
        <v>2026</v>
      </c>
      <c r="C371" s="37" t="n">
        <v>2</v>
      </c>
      <c r="D371" s="37" t="n">
        <v>89</v>
      </c>
      <c r="E371" s="37" t="s">
        <v>187</v>
      </c>
      <c r="F371" s="37" t="n">
        <v>4.2</v>
      </c>
      <c r="G371" s="37" t="n">
        <v>62</v>
      </c>
      <c r="H371" s="37" t="str">
        <f aca="false">IFERROR(VLOOKUP(A371,Employees!$A$2:$I$1501,9,FALSE()),"Unknown")</f>
        <v>Sales</v>
      </c>
      <c r="I371" s="37" t="str">
        <f aca="false">IFERROR(VLOOKUP(A371,Employees!$A$2:$U$1501,21,FALSE()),"Unknown")</f>
        <v>Exited</v>
      </c>
    </row>
    <row r="372" customFormat="false" ht="15" hidden="false" customHeight="false" outlineLevel="0" collapsed="false">
      <c r="A372" s="37" t="s">
        <v>707</v>
      </c>
      <c r="B372" s="37" t="n">
        <v>2021</v>
      </c>
      <c r="C372" s="37" t="n">
        <v>3</v>
      </c>
      <c r="D372" s="37" t="n">
        <v>93</v>
      </c>
      <c r="E372" s="37" t="s">
        <v>187</v>
      </c>
      <c r="F372" s="37" t="n">
        <v>8.9</v>
      </c>
      <c r="G372" s="37" t="n">
        <v>35</v>
      </c>
      <c r="H372" s="37" t="str">
        <f aca="false">IFERROR(VLOOKUP(A372,Employees!$A$2:$I$1501,9,FALSE()),"Unknown")</f>
        <v>Finance</v>
      </c>
      <c r="I372" s="37" t="str">
        <f aca="false">IFERROR(VLOOKUP(A372,Employees!$A$2:$U$1501,21,FALSE()),"Unknown")</f>
        <v>Exited</v>
      </c>
    </row>
    <row r="373" customFormat="false" ht="15" hidden="false" customHeight="false" outlineLevel="0" collapsed="false">
      <c r="A373" s="37" t="s">
        <v>707</v>
      </c>
      <c r="B373" s="37" t="n">
        <v>2022</v>
      </c>
      <c r="C373" s="37" t="n">
        <v>2</v>
      </c>
      <c r="D373" s="37" t="n">
        <v>64</v>
      </c>
      <c r="E373" s="37" t="s">
        <v>187</v>
      </c>
      <c r="F373" s="37" t="n">
        <v>0.7</v>
      </c>
      <c r="G373" s="37" t="n">
        <v>23</v>
      </c>
      <c r="H373" s="37" t="str">
        <f aca="false">IFERROR(VLOOKUP(A373,Employees!$A$2:$I$1501,9,FALSE()),"Unknown")</f>
        <v>Finance</v>
      </c>
      <c r="I373" s="37" t="str">
        <f aca="false">IFERROR(VLOOKUP(A373,Employees!$A$2:$U$1501,21,FALSE()),"Unknown")</f>
        <v>Exited</v>
      </c>
    </row>
    <row r="374" customFormat="false" ht="15" hidden="false" customHeight="false" outlineLevel="0" collapsed="false">
      <c r="A374" s="37" t="s">
        <v>707</v>
      </c>
      <c r="B374" s="37" t="n">
        <v>2023</v>
      </c>
      <c r="C374" s="37" t="n">
        <v>2</v>
      </c>
      <c r="D374" s="37" t="n">
        <v>86</v>
      </c>
      <c r="E374" s="37" t="s">
        <v>187</v>
      </c>
      <c r="F374" s="37" t="n">
        <v>4.2</v>
      </c>
      <c r="G374" s="37" t="n">
        <v>56</v>
      </c>
      <c r="H374" s="37" t="str">
        <f aca="false">IFERROR(VLOOKUP(A374,Employees!$A$2:$I$1501,9,FALSE()),"Unknown")</f>
        <v>Finance</v>
      </c>
      <c r="I374" s="37" t="str">
        <f aca="false">IFERROR(VLOOKUP(A374,Employees!$A$2:$U$1501,21,FALSE()),"Unknown")</f>
        <v>Exited</v>
      </c>
    </row>
    <row r="375" customFormat="false" ht="15" hidden="false" customHeight="false" outlineLevel="0" collapsed="false">
      <c r="A375" s="37" t="s">
        <v>711</v>
      </c>
      <c r="B375" s="37" t="n">
        <v>2022</v>
      </c>
      <c r="C375" s="37" t="n">
        <v>2</v>
      </c>
      <c r="D375" s="37" t="n">
        <v>63</v>
      </c>
      <c r="E375" s="37" t="s">
        <v>187</v>
      </c>
      <c r="F375" s="37" t="n">
        <v>5.5</v>
      </c>
      <c r="G375" s="37" t="n">
        <v>40</v>
      </c>
      <c r="H375" s="37" t="str">
        <f aca="false">IFERROR(VLOOKUP(A375,Employees!$A$2:$I$1501,9,FALSE()),"Unknown")</f>
        <v>Customer Support</v>
      </c>
      <c r="I375" s="37" t="str">
        <f aca="false">IFERROR(VLOOKUP(A375,Employees!$A$2:$U$1501,21,FALSE()),"Unknown")</f>
        <v>Active</v>
      </c>
    </row>
    <row r="376" customFormat="false" ht="15" hidden="false" customHeight="false" outlineLevel="0" collapsed="false">
      <c r="A376" s="37" t="s">
        <v>711</v>
      </c>
      <c r="B376" s="37" t="n">
        <v>2023</v>
      </c>
      <c r="C376" s="37" t="n">
        <v>2</v>
      </c>
      <c r="D376" s="37" t="n">
        <v>91</v>
      </c>
      <c r="E376" s="37" t="s">
        <v>187</v>
      </c>
      <c r="F376" s="37" t="n">
        <v>2.2</v>
      </c>
      <c r="G376" s="37" t="n">
        <v>37</v>
      </c>
      <c r="H376" s="37" t="str">
        <f aca="false">IFERROR(VLOOKUP(A376,Employees!$A$2:$I$1501,9,FALSE()),"Unknown")</f>
        <v>Customer Support</v>
      </c>
      <c r="I376" s="37" t="str">
        <f aca="false">IFERROR(VLOOKUP(A376,Employees!$A$2:$U$1501,21,FALSE()),"Unknown")</f>
        <v>Active</v>
      </c>
    </row>
    <row r="377" customFormat="false" ht="15" hidden="false" customHeight="false" outlineLevel="0" collapsed="false">
      <c r="A377" s="37" t="s">
        <v>711</v>
      </c>
      <c r="B377" s="37" t="n">
        <v>2024</v>
      </c>
      <c r="C377" s="37" t="n">
        <v>3</v>
      </c>
      <c r="D377" s="37" t="n">
        <v>94</v>
      </c>
      <c r="E377" s="37" t="s">
        <v>187</v>
      </c>
      <c r="F377" s="37" t="n">
        <v>7.3</v>
      </c>
      <c r="G377" s="37" t="n">
        <v>17</v>
      </c>
      <c r="H377" s="37" t="str">
        <f aca="false">IFERROR(VLOOKUP(A377,Employees!$A$2:$I$1501,9,FALSE()),"Unknown")</f>
        <v>Customer Support</v>
      </c>
      <c r="I377" s="37" t="str">
        <f aca="false">IFERROR(VLOOKUP(A377,Employees!$A$2:$U$1501,21,FALSE()),"Unknown")</f>
        <v>Active</v>
      </c>
    </row>
    <row r="378" customFormat="false" ht="15" hidden="false" customHeight="false" outlineLevel="0" collapsed="false">
      <c r="A378" s="37" t="s">
        <v>711</v>
      </c>
      <c r="B378" s="37" t="n">
        <v>2025</v>
      </c>
      <c r="C378" s="37" t="n">
        <v>3</v>
      </c>
      <c r="D378" s="37" t="n">
        <v>120</v>
      </c>
      <c r="E378" s="37" t="s">
        <v>187</v>
      </c>
      <c r="F378" s="37" t="n">
        <v>4</v>
      </c>
      <c r="G378" s="37" t="n">
        <v>5</v>
      </c>
      <c r="H378" s="37" t="str">
        <f aca="false">IFERROR(VLOOKUP(A378,Employees!$A$2:$I$1501,9,FALSE()),"Unknown")</f>
        <v>Customer Support</v>
      </c>
      <c r="I378" s="37" t="str">
        <f aca="false">IFERROR(VLOOKUP(A378,Employees!$A$2:$U$1501,21,FALSE()),"Unknown")</f>
        <v>Active</v>
      </c>
    </row>
    <row r="379" customFormat="false" ht="15" hidden="false" customHeight="false" outlineLevel="0" collapsed="false">
      <c r="A379" s="37" t="s">
        <v>713</v>
      </c>
      <c r="B379" s="37" t="n">
        <v>2025</v>
      </c>
      <c r="C379" s="37" t="n">
        <v>3</v>
      </c>
      <c r="D379" s="37" t="n">
        <v>91</v>
      </c>
      <c r="E379" s="37" t="s">
        <v>187</v>
      </c>
      <c r="F379" s="37" t="n">
        <v>5</v>
      </c>
      <c r="G379" s="37" t="n">
        <v>22</v>
      </c>
      <c r="H379" s="37" t="str">
        <f aca="false">IFERROR(VLOOKUP(A379,Employees!$A$2:$I$1501,9,FALSE()),"Unknown")</f>
        <v>Data &amp; AI</v>
      </c>
      <c r="I379" s="37" t="str">
        <f aca="false">IFERROR(VLOOKUP(A379,Employees!$A$2:$U$1501,21,FALSE()),"Unknown")</f>
        <v>Active</v>
      </c>
    </row>
    <row r="380" customFormat="false" ht="15" hidden="false" customHeight="false" outlineLevel="0" collapsed="false">
      <c r="A380" s="37" t="s">
        <v>715</v>
      </c>
      <c r="B380" s="37" t="n">
        <v>2026</v>
      </c>
      <c r="C380" s="37" t="n">
        <v>2</v>
      </c>
      <c r="D380" s="37" t="n">
        <v>78</v>
      </c>
      <c r="E380" s="37" t="s">
        <v>187</v>
      </c>
      <c r="F380" s="37" t="n">
        <v>2.4</v>
      </c>
      <c r="G380" s="37" t="n">
        <v>26</v>
      </c>
      <c r="H380" s="37" t="str">
        <f aca="false">IFERROR(VLOOKUP(A380,Employees!$A$2:$I$1501,9,FALSE()),"Unknown")</f>
        <v>Marketing</v>
      </c>
      <c r="I380" s="37" t="str">
        <f aca="false">IFERROR(VLOOKUP(A380,Employees!$A$2:$U$1501,21,FALSE()),"Unknown")</f>
        <v>Exited</v>
      </c>
    </row>
    <row r="381" customFormat="false" ht="15" hidden="false" customHeight="false" outlineLevel="0" collapsed="false">
      <c r="A381" s="37" t="s">
        <v>718</v>
      </c>
      <c r="B381" s="37" t="n">
        <v>2023</v>
      </c>
      <c r="C381" s="37" t="n">
        <v>2</v>
      </c>
      <c r="D381" s="37" t="n">
        <v>63</v>
      </c>
      <c r="E381" s="37" t="s">
        <v>187</v>
      </c>
      <c r="F381" s="37" t="n">
        <v>6.2</v>
      </c>
      <c r="G381" s="37" t="n">
        <v>8</v>
      </c>
      <c r="H381" s="37" t="str">
        <f aca="false">IFERROR(VLOOKUP(A381,Employees!$A$2:$I$1501,9,FALSE()),"Unknown")</f>
        <v>Customer Support</v>
      </c>
      <c r="I381" s="37" t="str">
        <f aca="false">IFERROR(VLOOKUP(A381,Employees!$A$2:$U$1501,21,FALSE()),"Unknown")</f>
        <v>Active</v>
      </c>
    </row>
    <row r="382" customFormat="false" ht="15" hidden="false" customHeight="false" outlineLevel="0" collapsed="false">
      <c r="A382" s="37" t="s">
        <v>718</v>
      </c>
      <c r="B382" s="37" t="n">
        <v>2024</v>
      </c>
      <c r="C382" s="37" t="n">
        <v>3</v>
      </c>
      <c r="D382" s="37" t="n">
        <v>79</v>
      </c>
      <c r="E382" s="37" t="s">
        <v>187</v>
      </c>
      <c r="F382" s="37" t="n">
        <v>8.8</v>
      </c>
      <c r="G382" s="37" t="n">
        <v>35</v>
      </c>
      <c r="H382" s="37" t="str">
        <f aca="false">IFERROR(VLOOKUP(A382,Employees!$A$2:$I$1501,9,FALSE()),"Unknown")</f>
        <v>Customer Support</v>
      </c>
      <c r="I382" s="37" t="str">
        <f aca="false">IFERROR(VLOOKUP(A382,Employees!$A$2:$U$1501,21,FALSE()),"Unknown")</f>
        <v>Active</v>
      </c>
    </row>
    <row r="383" customFormat="false" ht="15" hidden="false" customHeight="false" outlineLevel="0" collapsed="false">
      <c r="A383" s="37" t="s">
        <v>718</v>
      </c>
      <c r="B383" s="37" t="n">
        <v>2025</v>
      </c>
      <c r="C383" s="37" t="n">
        <v>1</v>
      </c>
      <c r="D383" s="37" t="n">
        <v>75</v>
      </c>
      <c r="E383" s="37" t="s">
        <v>187</v>
      </c>
      <c r="F383" s="37" t="n">
        <v>0.6</v>
      </c>
      <c r="G383" s="37" t="n">
        <v>18</v>
      </c>
      <c r="H383" s="37" t="str">
        <f aca="false">IFERROR(VLOOKUP(A383,Employees!$A$2:$I$1501,9,FALSE()),"Unknown")</f>
        <v>Customer Support</v>
      </c>
      <c r="I383" s="37" t="str">
        <f aca="false">IFERROR(VLOOKUP(A383,Employees!$A$2:$U$1501,21,FALSE()),"Unknown")</f>
        <v>Active</v>
      </c>
    </row>
    <row r="384" customFormat="false" ht="15" hidden="false" customHeight="false" outlineLevel="0" collapsed="false">
      <c r="A384" s="37" t="s">
        <v>721</v>
      </c>
      <c r="B384" s="37" t="n">
        <v>2025</v>
      </c>
      <c r="C384" s="37" t="n">
        <v>4</v>
      </c>
      <c r="D384" s="37" t="n">
        <v>89</v>
      </c>
      <c r="E384" s="37" t="s">
        <v>187</v>
      </c>
      <c r="F384" s="37" t="n">
        <v>11</v>
      </c>
      <c r="G384" s="37" t="n">
        <v>32</v>
      </c>
      <c r="H384" s="37" t="str">
        <f aca="false">IFERROR(VLOOKUP(A384,Employees!$A$2:$I$1501,9,FALSE()),"Unknown")</f>
        <v>Engineering</v>
      </c>
      <c r="I384" s="37" t="str">
        <f aca="false">IFERROR(VLOOKUP(A384,Employees!$A$2:$U$1501,21,FALSE()),"Unknown")</f>
        <v>Exited</v>
      </c>
    </row>
    <row r="385" customFormat="false" ht="15" hidden="false" customHeight="false" outlineLevel="0" collapsed="false">
      <c r="A385" s="37" t="s">
        <v>722</v>
      </c>
      <c r="B385" s="37" t="n">
        <v>2021</v>
      </c>
      <c r="C385" s="37" t="n">
        <v>4</v>
      </c>
      <c r="D385" s="37" t="n">
        <v>109</v>
      </c>
      <c r="E385" s="37" t="s">
        <v>185</v>
      </c>
      <c r="F385" s="37" t="n">
        <v>6.7</v>
      </c>
      <c r="G385" s="37" t="n">
        <v>34</v>
      </c>
      <c r="H385" s="37" t="str">
        <f aca="false">IFERROR(VLOOKUP(A385,Employees!$A$2:$I$1501,9,FALSE()),"Unknown")</f>
        <v>Engineering</v>
      </c>
      <c r="I385" s="37" t="str">
        <f aca="false">IFERROR(VLOOKUP(A385,Employees!$A$2:$U$1501,21,FALSE()),"Unknown")</f>
        <v>Active</v>
      </c>
    </row>
    <row r="386" customFormat="false" ht="15" hidden="false" customHeight="false" outlineLevel="0" collapsed="false">
      <c r="A386" s="37" t="s">
        <v>722</v>
      </c>
      <c r="B386" s="37" t="n">
        <v>2022</v>
      </c>
      <c r="C386" s="37" t="n">
        <v>3</v>
      </c>
      <c r="D386" s="37" t="n">
        <v>72</v>
      </c>
      <c r="E386" s="37" t="s">
        <v>187</v>
      </c>
      <c r="F386" s="37" t="n">
        <v>7.5</v>
      </c>
      <c r="G386" s="37" t="n">
        <v>27</v>
      </c>
      <c r="H386" s="37" t="str">
        <f aca="false">IFERROR(VLOOKUP(A386,Employees!$A$2:$I$1501,9,FALSE()),"Unknown")</f>
        <v>Engineering</v>
      </c>
      <c r="I386" s="37" t="str">
        <f aca="false">IFERROR(VLOOKUP(A386,Employees!$A$2:$U$1501,21,FALSE()),"Unknown")</f>
        <v>Active</v>
      </c>
    </row>
    <row r="387" customFormat="false" ht="15" hidden="false" customHeight="false" outlineLevel="0" collapsed="false">
      <c r="A387" s="37" t="s">
        <v>722</v>
      </c>
      <c r="B387" s="37" t="n">
        <v>2023</v>
      </c>
      <c r="C387" s="37" t="n">
        <v>2</v>
      </c>
      <c r="D387" s="37" t="n">
        <v>88</v>
      </c>
      <c r="E387" s="37" t="s">
        <v>187</v>
      </c>
      <c r="F387" s="37" t="n">
        <v>4.8</v>
      </c>
      <c r="G387" s="37" t="n">
        <v>39</v>
      </c>
      <c r="H387" s="37" t="str">
        <f aca="false">IFERROR(VLOOKUP(A387,Employees!$A$2:$I$1501,9,FALSE()),"Unknown")</f>
        <v>Engineering</v>
      </c>
      <c r="I387" s="37" t="str">
        <f aca="false">IFERROR(VLOOKUP(A387,Employees!$A$2:$U$1501,21,FALSE()),"Unknown")</f>
        <v>Active</v>
      </c>
    </row>
    <row r="388" customFormat="false" ht="15" hidden="false" customHeight="false" outlineLevel="0" collapsed="false">
      <c r="A388" s="37" t="s">
        <v>722</v>
      </c>
      <c r="B388" s="37" t="n">
        <v>2024</v>
      </c>
      <c r="C388" s="37" t="n">
        <v>3</v>
      </c>
      <c r="D388" s="37" t="n">
        <v>76</v>
      </c>
      <c r="E388" s="37" t="s">
        <v>187</v>
      </c>
      <c r="F388" s="37" t="n">
        <v>6.7</v>
      </c>
      <c r="G388" s="37" t="n">
        <v>36</v>
      </c>
      <c r="H388" s="37" t="str">
        <f aca="false">IFERROR(VLOOKUP(A388,Employees!$A$2:$I$1501,9,FALSE()),"Unknown")</f>
        <v>Engineering</v>
      </c>
      <c r="I388" s="37" t="str">
        <f aca="false">IFERROR(VLOOKUP(A388,Employees!$A$2:$U$1501,21,FALSE()),"Unknown")</f>
        <v>Active</v>
      </c>
    </row>
    <row r="389" customFormat="false" ht="15" hidden="false" customHeight="false" outlineLevel="0" collapsed="false">
      <c r="A389" s="37" t="s">
        <v>722</v>
      </c>
      <c r="B389" s="37" t="n">
        <v>2025</v>
      </c>
      <c r="C389" s="37" t="n">
        <v>3</v>
      </c>
      <c r="D389" s="37" t="n">
        <v>84</v>
      </c>
      <c r="E389" s="37" t="s">
        <v>187</v>
      </c>
      <c r="F389" s="37" t="n">
        <v>4.3</v>
      </c>
      <c r="G389" s="37" t="n">
        <v>11</v>
      </c>
      <c r="H389" s="37" t="str">
        <f aca="false">IFERROR(VLOOKUP(A389,Employees!$A$2:$I$1501,9,FALSE()),"Unknown")</f>
        <v>Engineering</v>
      </c>
      <c r="I389" s="37" t="str">
        <f aca="false">IFERROR(VLOOKUP(A389,Employees!$A$2:$U$1501,21,FALSE()),"Unknown")</f>
        <v>Active</v>
      </c>
    </row>
    <row r="390" customFormat="false" ht="15" hidden="false" customHeight="false" outlineLevel="0" collapsed="false">
      <c r="A390" s="37" t="s">
        <v>724</v>
      </c>
      <c r="B390" s="37" t="n">
        <v>2023</v>
      </c>
      <c r="C390" s="37" t="n">
        <v>2</v>
      </c>
      <c r="D390" s="37" t="n">
        <v>87</v>
      </c>
      <c r="E390" s="37" t="s">
        <v>187</v>
      </c>
      <c r="F390" s="37" t="n">
        <v>5.6</v>
      </c>
      <c r="G390" s="37" t="n">
        <v>35</v>
      </c>
      <c r="H390" s="37" t="str">
        <f aca="false">IFERROR(VLOOKUP(A390,Employees!$A$2:$I$1501,9,FALSE()),"Unknown")</f>
        <v>Sales</v>
      </c>
      <c r="I390" s="37" t="str">
        <f aca="false">IFERROR(VLOOKUP(A390,Employees!$A$2:$U$1501,21,FALSE()),"Unknown")</f>
        <v>Active</v>
      </c>
    </row>
    <row r="391" customFormat="false" ht="15" hidden="false" customHeight="false" outlineLevel="0" collapsed="false">
      <c r="A391" s="37" t="s">
        <v>724</v>
      </c>
      <c r="B391" s="37" t="n">
        <v>2024</v>
      </c>
      <c r="C391" s="37" t="n">
        <v>2</v>
      </c>
      <c r="D391" s="37" t="n">
        <v>74</v>
      </c>
      <c r="E391" s="37" t="s">
        <v>187</v>
      </c>
      <c r="F391" s="37" t="n">
        <v>5.4</v>
      </c>
      <c r="G391" s="37" t="n">
        <v>3</v>
      </c>
      <c r="H391" s="37" t="str">
        <f aca="false">IFERROR(VLOOKUP(A391,Employees!$A$2:$I$1501,9,FALSE()),"Unknown")</f>
        <v>Sales</v>
      </c>
      <c r="I391" s="37" t="str">
        <f aca="false">IFERROR(VLOOKUP(A391,Employees!$A$2:$U$1501,21,FALSE()),"Unknown")</f>
        <v>Active</v>
      </c>
    </row>
    <row r="392" customFormat="false" ht="15" hidden="false" customHeight="false" outlineLevel="0" collapsed="false">
      <c r="A392" s="37" t="s">
        <v>724</v>
      </c>
      <c r="B392" s="37" t="n">
        <v>2025</v>
      </c>
      <c r="C392" s="37" t="n">
        <v>2</v>
      </c>
      <c r="D392" s="37" t="n">
        <v>75</v>
      </c>
      <c r="E392" s="37" t="s">
        <v>187</v>
      </c>
      <c r="F392" s="37" t="n">
        <v>4.3</v>
      </c>
      <c r="G392" s="37" t="n">
        <v>20</v>
      </c>
      <c r="H392" s="37" t="str">
        <f aca="false">IFERROR(VLOOKUP(A392,Employees!$A$2:$I$1501,9,FALSE()),"Unknown")</f>
        <v>Sales</v>
      </c>
      <c r="I392" s="37" t="str">
        <f aca="false">IFERROR(VLOOKUP(A392,Employees!$A$2:$U$1501,21,FALSE()),"Unknown")</f>
        <v>Active</v>
      </c>
    </row>
    <row r="393" customFormat="false" ht="15" hidden="false" customHeight="false" outlineLevel="0" collapsed="false">
      <c r="A393" s="37" t="s">
        <v>729</v>
      </c>
      <c r="B393" s="37" t="n">
        <v>2021</v>
      </c>
      <c r="C393" s="37" t="n">
        <v>3</v>
      </c>
      <c r="D393" s="37" t="n">
        <v>89</v>
      </c>
      <c r="E393" s="37" t="s">
        <v>187</v>
      </c>
      <c r="F393" s="37" t="n">
        <v>3.5</v>
      </c>
      <c r="G393" s="37" t="n">
        <v>8</v>
      </c>
      <c r="H393" s="37" t="str">
        <f aca="false">IFERROR(VLOOKUP(A393,Employees!$A$2:$I$1501,9,FALSE()),"Unknown")</f>
        <v>Engineering</v>
      </c>
      <c r="I393" s="37" t="str">
        <f aca="false">IFERROR(VLOOKUP(A393,Employees!$A$2:$U$1501,21,FALSE()),"Unknown")</f>
        <v>Active</v>
      </c>
    </row>
    <row r="394" customFormat="false" ht="15" hidden="false" customHeight="false" outlineLevel="0" collapsed="false">
      <c r="A394" s="37" t="s">
        <v>729</v>
      </c>
      <c r="B394" s="37" t="n">
        <v>2022</v>
      </c>
      <c r="C394" s="37" t="n">
        <v>3</v>
      </c>
      <c r="D394" s="37" t="n">
        <v>86</v>
      </c>
      <c r="E394" s="37" t="s">
        <v>187</v>
      </c>
      <c r="F394" s="37" t="n">
        <v>5.6</v>
      </c>
      <c r="G394" s="37" t="n">
        <v>32</v>
      </c>
      <c r="H394" s="37" t="str">
        <f aca="false">IFERROR(VLOOKUP(A394,Employees!$A$2:$I$1501,9,FALSE()),"Unknown")</f>
        <v>Engineering</v>
      </c>
      <c r="I394" s="37" t="str">
        <f aca="false">IFERROR(VLOOKUP(A394,Employees!$A$2:$U$1501,21,FALSE()),"Unknown")</f>
        <v>Active</v>
      </c>
    </row>
    <row r="395" customFormat="false" ht="15" hidden="false" customHeight="false" outlineLevel="0" collapsed="false">
      <c r="A395" s="37" t="s">
        <v>729</v>
      </c>
      <c r="B395" s="37" t="n">
        <v>2023</v>
      </c>
      <c r="C395" s="37" t="n">
        <v>3</v>
      </c>
      <c r="D395" s="37" t="n">
        <v>70</v>
      </c>
      <c r="E395" s="37" t="s">
        <v>187</v>
      </c>
      <c r="F395" s="37" t="n">
        <v>6.4</v>
      </c>
      <c r="G395" s="37" t="n">
        <v>10</v>
      </c>
      <c r="H395" s="37" t="str">
        <f aca="false">IFERROR(VLOOKUP(A395,Employees!$A$2:$I$1501,9,FALSE()),"Unknown")</f>
        <v>Engineering</v>
      </c>
      <c r="I395" s="37" t="str">
        <f aca="false">IFERROR(VLOOKUP(A395,Employees!$A$2:$U$1501,21,FALSE()),"Unknown")</f>
        <v>Active</v>
      </c>
    </row>
    <row r="396" customFormat="false" ht="15" hidden="false" customHeight="false" outlineLevel="0" collapsed="false">
      <c r="A396" s="37" t="s">
        <v>729</v>
      </c>
      <c r="B396" s="37" t="n">
        <v>2024</v>
      </c>
      <c r="C396" s="37" t="n">
        <v>3</v>
      </c>
      <c r="D396" s="37" t="n">
        <v>78</v>
      </c>
      <c r="E396" s="37" t="s">
        <v>187</v>
      </c>
      <c r="F396" s="37" t="n">
        <v>8.2</v>
      </c>
      <c r="G396" s="37" t="n">
        <v>11</v>
      </c>
      <c r="H396" s="37" t="str">
        <f aca="false">IFERROR(VLOOKUP(A396,Employees!$A$2:$I$1501,9,FALSE()),"Unknown")</f>
        <v>Engineering</v>
      </c>
      <c r="I396" s="37" t="str">
        <f aca="false">IFERROR(VLOOKUP(A396,Employees!$A$2:$U$1501,21,FALSE()),"Unknown")</f>
        <v>Active</v>
      </c>
    </row>
    <row r="397" customFormat="false" ht="15" hidden="false" customHeight="false" outlineLevel="0" collapsed="false">
      <c r="A397" s="37" t="s">
        <v>729</v>
      </c>
      <c r="B397" s="37" t="n">
        <v>2025</v>
      </c>
      <c r="C397" s="37" t="n">
        <v>2</v>
      </c>
      <c r="D397" s="37" t="n">
        <v>83</v>
      </c>
      <c r="E397" s="37" t="s">
        <v>187</v>
      </c>
      <c r="F397" s="37" t="n">
        <v>5.4</v>
      </c>
      <c r="G397" s="37" t="n">
        <v>43</v>
      </c>
      <c r="H397" s="37" t="str">
        <f aca="false">IFERROR(VLOOKUP(A397,Employees!$A$2:$I$1501,9,FALSE()),"Unknown")</f>
        <v>Engineering</v>
      </c>
      <c r="I397" s="37" t="str">
        <f aca="false">IFERROR(VLOOKUP(A397,Employees!$A$2:$U$1501,21,FALSE()),"Unknown")</f>
        <v>Active</v>
      </c>
    </row>
    <row r="398" customFormat="false" ht="15" hidden="false" customHeight="false" outlineLevel="0" collapsed="false">
      <c r="A398" s="37" t="s">
        <v>734</v>
      </c>
      <c r="B398" s="37" t="n">
        <v>2021</v>
      </c>
      <c r="C398" s="37" t="n">
        <v>1</v>
      </c>
      <c r="D398" s="37" t="n">
        <v>63</v>
      </c>
      <c r="E398" s="37" t="s">
        <v>187</v>
      </c>
      <c r="F398" s="37" t="n">
        <v>4.5</v>
      </c>
      <c r="G398" s="37" t="n">
        <v>17</v>
      </c>
      <c r="H398" s="37" t="str">
        <f aca="false">IFERROR(VLOOKUP(A398,Employees!$A$2:$I$1501,9,FALSE()),"Unknown")</f>
        <v>Finance</v>
      </c>
      <c r="I398" s="37" t="str">
        <f aca="false">IFERROR(VLOOKUP(A398,Employees!$A$2:$U$1501,21,FALSE()),"Unknown")</f>
        <v>Active</v>
      </c>
    </row>
    <row r="399" customFormat="false" ht="15" hidden="false" customHeight="false" outlineLevel="0" collapsed="false">
      <c r="A399" s="37" t="s">
        <v>734</v>
      </c>
      <c r="B399" s="37" t="n">
        <v>2022</v>
      </c>
      <c r="C399" s="37" t="n">
        <v>3</v>
      </c>
      <c r="D399" s="37" t="n">
        <v>89</v>
      </c>
      <c r="E399" s="37" t="s">
        <v>187</v>
      </c>
      <c r="F399" s="37" t="n">
        <v>5.5</v>
      </c>
      <c r="G399" s="37" t="n">
        <v>18</v>
      </c>
      <c r="H399" s="37" t="str">
        <f aca="false">IFERROR(VLOOKUP(A399,Employees!$A$2:$I$1501,9,FALSE()),"Unknown")</f>
        <v>Finance</v>
      </c>
      <c r="I399" s="37" t="str">
        <f aca="false">IFERROR(VLOOKUP(A399,Employees!$A$2:$U$1501,21,FALSE()),"Unknown")</f>
        <v>Active</v>
      </c>
    </row>
    <row r="400" customFormat="false" ht="15" hidden="false" customHeight="false" outlineLevel="0" collapsed="false">
      <c r="A400" s="37" t="s">
        <v>734</v>
      </c>
      <c r="B400" s="37" t="n">
        <v>2023</v>
      </c>
      <c r="C400" s="37" t="n">
        <v>3</v>
      </c>
      <c r="D400" s="37" t="n">
        <v>84</v>
      </c>
      <c r="E400" s="37" t="s">
        <v>187</v>
      </c>
      <c r="F400" s="37" t="n">
        <v>4.9</v>
      </c>
      <c r="G400" s="37" t="n">
        <v>21</v>
      </c>
      <c r="H400" s="37" t="str">
        <f aca="false">IFERROR(VLOOKUP(A400,Employees!$A$2:$I$1501,9,FALSE()),"Unknown")</f>
        <v>Finance</v>
      </c>
      <c r="I400" s="37" t="str">
        <f aca="false">IFERROR(VLOOKUP(A400,Employees!$A$2:$U$1501,21,FALSE()),"Unknown")</f>
        <v>Active</v>
      </c>
    </row>
    <row r="401" customFormat="false" ht="15" hidden="false" customHeight="false" outlineLevel="0" collapsed="false">
      <c r="A401" s="37" t="s">
        <v>734</v>
      </c>
      <c r="B401" s="37" t="n">
        <v>2024</v>
      </c>
      <c r="C401" s="37" t="n">
        <v>4</v>
      </c>
      <c r="D401" s="37" t="n">
        <v>100</v>
      </c>
      <c r="E401" s="37" t="s">
        <v>187</v>
      </c>
      <c r="F401" s="37" t="n">
        <v>8.9</v>
      </c>
      <c r="G401" s="37" t="n">
        <v>37</v>
      </c>
      <c r="H401" s="37" t="str">
        <f aca="false">IFERROR(VLOOKUP(A401,Employees!$A$2:$I$1501,9,FALSE()),"Unknown")</f>
        <v>Finance</v>
      </c>
      <c r="I401" s="37" t="str">
        <f aca="false">IFERROR(VLOOKUP(A401,Employees!$A$2:$U$1501,21,FALSE()),"Unknown")</f>
        <v>Active</v>
      </c>
    </row>
    <row r="402" customFormat="false" ht="15" hidden="false" customHeight="false" outlineLevel="0" collapsed="false">
      <c r="A402" s="37" t="s">
        <v>734</v>
      </c>
      <c r="B402" s="37" t="n">
        <v>2025</v>
      </c>
      <c r="C402" s="37" t="n">
        <v>3</v>
      </c>
      <c r="D402" s="37" t="n">
        <v>98</v>
      </c>
      <c r="E402" s="37" t="s">
        <v>187</v>
      </c>
      <c r="F402" s="37" t="n">
        <v>5.9</v>
      </c>
      <c r="G402" s="37" t="n">
        <v>50</v>
      </c>
      <c r="H402" s="37" t="str">
        <f aca="false">IFERROR(VLOOKUP(A402,Employees!$A$2:$I$1501,9,FALSE()),"Unknown")</f>
        <v>Finance</v>
      </c>
      <c r="I402" s="37" t="str">
        <f aca="false">IFERROR(VLOOKUP(A402,Employees!$A$2:$U$1501,21,FALSE()),"Unknown")</f>
        <v>Active</v>
      </c>
    </row>
    <row r="403" customFormat="false" ht="15" hidden="false" customHeight="false" outlineLevel="0" collapsed="false">
      <c r="A403" s="37" t="s">
        <v>736</v>
      </c>
      <c r="B403" s="37" t="n">
        <v>2021</v>
      </c>
      <c r="C403" s="37" t="n">
        <v>3</v>
      </c>
      <c r="D403" s="37" t="n">
        <v>79</v>
      </c>
      <c r="E403" s="37" t="s">
        <v>187</v>
      </c>
      <c r="F403" s="37" t="n">
        <v>7</v>
      </c>
      <c r="G403" s="37" t="n">
        <v>18</v>
      </c>
      <c r="H403" s="37" t="str">
        <f aca="false">IFERROR(VLOOKUP(A403,Employees!$A$2:$I$1501,9,FALSE()),"Unknown")</f>
        <v>Engineering</v>
      </c>
      <c r="I403" s="37" t="str">
        <f aca="false">IFERROR(VLOOKUP(A403,Employees!$A$2:$U$1501,21,FALSE()),"Unknown")</f>
        <v>Active</v>
      </c>
    </row>
    <row r="404" customFormat="false" ht="15" hidden="false" customHeight="false" outlineLevel="0" collapsed="false">
      <c r="A404" s="37" t="s">
        <v>736</v>
      </c>
      <c r="B404" s="37" t="n">
        <v>2022</v>
      </c>
      <c r="C404" s="37" t="n">
        <v>3</v>
      </c>
      <c r="D404" s="37" t="n">
        <v>73</v>
      </c>
      <c r="E404" s="37" t="s">
        <v>187</v>
      </c>
      <c r="F404" s="37" t="n">
        <v>6.1</v>
      </c>
      <c r="G404" s="37" t="n">
        <v>17</v>
      </c>
      <c r="H404" s="37" t="str">
        <f aca="false">IFERROR(VLOOKUP(A404,Employees!$A$2:$I$1501,9,FALSE()),"Unknown")</f>
        <v>Engineering</v>
      </c>
      <c r="I404" s="37" t="str">
        <f aca="false">IFERROR(VLOOKUP(A404,Employees!$A$2:$U$1501,21,FALSE()),"Unknown")</f>
        <v>Active</v>
      </c>
    </row>
    <row r="405" customFormat="false" ht="15" hidden="false" customHeight="false" outlineLevel="0" collapsed="false">
      <c r="A405" s="37" t="s">
        <v>736</v>
      </c>
      <c r="B405" s="37" t="n">
        <v>2023</v>
      </c>
      <c r="C405" s="37" t="n">
        <v>3</v>
      </c>
      <c r="D405" s="37" t="n">
        <v>81</v>
      </c>
      <c r="E405" s="37" t="s">
        <v>187</v>
      </c>
      <c r="F405" s="37" t="n">
        <v>8.5</v>
      </c>
      <c r="G405" s="37" t="n">
        <v>18</v>
      </c>
      <c r="H405" s="37" t="str">
        <f aca="false">IFERROR(VLOOKUP(A405,Employees!$A$2:$I$1501,9,FALSE()),"Unknown")</f>
        <v>Engineering</v>
      </c>
      <c r="I405" s="37" t="str">
        <f aca="false">IFERROR(VLOOKUP(A405,Employees!$A$2:$U$1501,21,FALSE()),"Unknown")</f>
        <v>Active</v>
      </c>
    </row>
    <row r="406" customFormat="false" ht="15" hidden="false" customHeight="false" outlineLevel="0" collapsed="false">
      <c r="A406" s="37" t="s">
        <v>736</v>
      </c>
      <c r="B406" s="37" t="n">
        <v>2024</v>
      </c>
      <c r="C406" s="37" t="n">
        <v>2</v>
      </c>
      <c r="D406" s="37" t="n">
        <v>76</v>
      </c>
      <c r="E406" s="37" t="s">
        <v>187</v>
      </c>
      <c r="F406" s="37" t="n">
        <v>4.5</v>
      </c>
      <c r="G406" s="37" t="n">
        <v>32</v>
      </c>
      <c r="H406" s="37" t="str">
        <f aca="false">IFERROR(VLOOKUP(A406,Employees!$A$2:$I$1501,9,FALSE()),"Unknown")</f>
        <v>Engineering</v>
      </c>
      <c r="I406" s="37" t="str">
        <f aca="false">IFERROR(VLOOKUP(A406,Employees!$A$2:$U$1501,21,FALSE()),"Unknown")</f>
        <v>Active</v>
      </c>
    </row>
    <row r="407" customFormat="false" ht="15" hidden="false" customHeight="false" outlineLevel="0" collapsed="false">
      <c r="A407" s="37" t="s">
        <v>736</v>
      </c>
      <c r="B407" s="37" t="n">
        <v>2025</v>
      </c>
      <c r="C407" s="37" t="n">
        <v>5</v>
      </c>
      <c r="D407" s="37" t="n">
        <v>104</v>
      </c>
      <c r="E407" s="37" t="s">
        <v>185</v>
      </c>
      <c r="F407" s="37" t="n">
        <v>9.4</v>
      </c>
      <c r="G407" s="37" t="n">
        <v>29</v>
      </c>
      <c r="H407" s="37" t="str">
        <f aca="false">IFERROR(VLOOKUP(A407,Employees!$A$2:$I$1501,9,FALSE()),"Unknown")</f>
        <v>Engineering</v>
      </c>
      <c r="I407" s="37" t="str">
        <f aca="false">IFERROR(VLOOKUP(A407,Employees!$A$2:$U$1501,21,FALSE()),"Unknown")</f>
        <v>Active</v>
      </c>
    </row>
    <row r="408" customFormat="false" ht="15" hidden="false" customHeight="false" outlineLevel="0" collapsed="false">
      <c r="A408" s="37" t="s">
        <v>740</v>
      </c>
      <c r="B408" s="37" t="n">
        <v>2021</v>
      </c>
      <c r="C408" s="37" t="n">
        <v>3</v>
      </c>
      <c r="D408" s="37" t="n">
        <v>92</v>
      </c>
      <c r="E408" s="37" t="s">
        <v>187</v>
      </c>
      <c r="F408" s="37" t="n">
        <v>8</v>
      </c>
      <c r="G408" s="37" t="n">
        <v>11</v>
      </c>
      <c r="H408" s="37" t="str">
        <f aca="false">IFERROR(VLOOKUP(A408,Employees!$A$2:$I$1501,9,FALSE()),"Unknown")</f>
        <v>Engineering</v>
      </c>
      <c r="I408" s="37" t="str">
        <f aca="false">IFERROR(VLOOKUP(A408,Employees!$A$2:$U$1501,21,FALSE()),"Unknown")</f>
        <v>Exited</v>
      </c>
    </row>
    <row r="409" customFormat="false" ht="15" hidden="false" customHeight="false" outlineLevel="0" collapsed="false">
      <c r="A409" s="37" t="s">
        <v>740</v>
      </c>
      <c r="B409" s="37" t="n">
        <v>2022</v>
      </c>
      <c r="C409" s="37" t="n">
        <v>3</v>
      </c>
      <c r="D409" s="37" t="n">
        <v>77</v>
      </c>
      <c r="E409" s="37" t="s">
        <v>187</v>
      </c>
      <c r="F409" s="37" t="n">
        <v>6.4</v>
      </c>
      <c r="G409" s="37" t="n">
        <v>28</v>
      </c>
      <c r="H409" s="37" t="str">
        <f aca="false">IFERROR(VLOOKUP(A409,Employees!$A$2:$I$1501,9,FALSE()),"Unknown")</f>
        <v>Engineering</v>
      </c>
      <c r="I409" s="37" t="str">
        <f aca="false">IFERROR(VLOOKUP(A409,Employees!$A$2:$U$1501,21,FALSE()),"Unknown")</f>
        <v>Exited</v>
      </c>
    </row>
    <row r="410" customFormat="false" ht="15" hidden="false" customHeight="false" outlineLevel="0" collapsed="false">
      <c r="A410" s="37" t="s">
        <v>740</v>
      </c>
      <c r="B410" s="37" t="n">
        <v>2023</v>
      </c>
      <c r="C410" s="37" t="n">
        <v>3</v>
      </c>
      <c r="D410" s="37" t="n">
        <v>98</v>
      </c>
      <c r="E410" s="37" t="s">
        <v>187</v>
      </c>
      <c r="F410" s="37" t="n">
        <v>8</v>
      </c>
      <c r="G410" s="37" t="n">
        <v>22</v>
      </c>
      <c r="H410" s="37" t="str">
        <f aca="false">IFERROR(VLOOKUP(A410,Employees!$A$2:$I$1501,9,FALSE()),"Unknown")</f>
        <v>Engineering</v>
      </c>
      <c r="I410" s="37" t="str">
        <f aca="false">IFERROR(VLOOKUP(A410,Employees!$A$2:$U$1501,21,FALSE()),"Unknown")</f>
        <v>Exited</v>
      </c>
    </row>
    <row r="411" customFormat="false" ht="15" hidden="false" customHeight="false" outlineLevel="0" collapsed="false">
      <c r="A411" s="37" t="s">
        <v>740</v>
      </c>
      <c r="B411" s="37" t="n">
        <v>2024</v>
      </c>
      <c r="C411" s="37" t="n">
        <v>2</v>
      </c>
      <c r="D411" s="37" t="n">
        <v>70</v>
      </c>
      <c r="E411" s="37" t="s">
        <v>187</v>
      </c>
      <c r="F411" s="37" t="n">
        <v>2.1</v>
      </c>
      <c r="G411" s="37" t="n">
        <v>24</v>
      </c>
      <c r="H411" s="37" t="str">
        <f aca="false">IFERROR(VLOOKUP(A411,Employees!$A$2:$I$1501,9,FALSE()),"Unknown")</f>
        <v>Engineering</v>
      </c>
      <c r="I411" s="37" t="str">
        <f aca="false">IFERROR(VLOOKUP(A411,Employees!$A$2:$U$1501,21,FALSE()),"Unknown")</f>
        <v>Exited</v>
      </c>
    </row>
    <row r="412" customFormat="false" ht="15" hidden="false" customHeight="false" outlineLevel="0" collapsed="false">
      <c r="A412" s="37" t="s">
        <v>740</v>
      </c>
      <c r="B412" s="37" t="n">
        <v>2025</v>
      </c>
      <c r="C412" s="37" t="n">
        <v>2</v>
      </c>
      <c r="D412" s="37" t="n">
        <v>67</v>
      </c>
      <c r="E412" s="37" t="s">
        <v>187</v>
      </c>
      <c r="F412" s="37" t="n">
        <v>4.5</v>
      </c>
      <c r="G412" s="37" t="n">
        <v>44</v>
      </c>
      <c r="H412" s="37" t="str">
        <f aca="false">IFERROR(VLOOKUP(A412,Employees!$A$2:$I$1501,9,FALSE()),"Unknown")</f>
        <v>Engineering</v>
      </c>
      <c r="I412" s="37" t="str">
        <f aca="false">IFERROR(VLOOKUP(A412,Employees!$A$2:$U$1501,21,FALSE()),"Unknown")</f>
        <v>Exited</v>
      </c>
    </row>
    <row r="413" customFormat="false" ht="15" hidden="false" customHeight="false" outlineLevel="0" collapsed="false">
      <c r="A413" s="37" t="s">
        <v>740</v>
      </c>
      <c r="B413" s="37" t="n">
        <v>2026</v>
      </c>
      <c r="C413" s="37" t="n">
        <v>2</v>
      </c>
      <c r="D413" s="37" t="n">
        <v>96</v>
      </c>
      <c r="E413" s="37" t="s">
        <v>187</v>
      </c>
      <c r="F413" s="37" t="n">
        <v>8.4</v>
      </c>
      <c r="G413" s="37" t="n">
        <v>15</v>
      </c>
      <c r="H413" s="37" t="str">
        <f aca="false">IFERROR(VLOOKUP(A413,Employees!$A$2:$I$1501,9,FALSE()),"Unknown")</f>
        <v>Engineering</v>
      </c>
      <c r="I413" s="37" t="str">
        <f aca="false">IFERROR(VLOOKUP(A413,Employees!$A$2:$U$1501,21,FALSE()),"Unknown")</f>
        <v>Exited</v>
      </c>
    </row>
    <row r="414" customFormat="false" ht="15" hidden="false" customHeight="false" outlineLevel="0" collapsed="false">
      <c r="A414" s="37" t="s">
        <v>548</v>
      </c>
      <c r="B414" s="37" t="n">
        <v>2021</v>
      </c>
      <c r="C414" s="37" t="n">
        <v>3</v>
      </c>
      <c r="D414" s="37" t="n">
        <v>74</v>
      </c>
      <c r="E414" s="37" t="s">
        <v>187</v>
      </c>
      <c r="F414" s="37" t="n">
        <v>7.9</v>
      </c>
      <c r="G414" s="37" t="n">
        <v>22</v>
      </c>
      <c r="H414" s="37" t="str">
        <f aca="false">IFERROR(VLOOKUP(A414,Employees!$A$2:$I$1501,9,FALSE()),"Unknown")</f>
        <v>Human Resources</v>
      </c>
      <c r="I414" s="37" t="str">
        <f aca="false">IFERROR(VLOOKUP(A414,Employees!$A$2:$U$1501,21,FALSE()),"Unknown")</f>
        <v>Active</v>
      </c>
    </row>
    <row r="415" customFormat="false" ht="15" hidden="false" customHeight="false" outlineLevel="0" collapsed="false">
      <c r="A415" s="37" t="s">
        <v>548</v>
      </c>
      <c r="B415" s="37" t="n">
        <v>2022</v>
      </c>
      <c r="C415" s="37" t="n">
        <v>2</v>
      </c>
      <c r="D415" s="37" t="n">
        <v>68</v>
      </c>
      <c r="E415" s="37" t="s">
        <v>187</v>
      </c>
      <c r="F415" s="37" t="n">
        <v>1.4</v>
      </c>
      <c r="G415" s="37" t="n">
        <v>47</v>
      </c>
      <c r="H415" s="37" t="str">
        <f aca="false">IFERROR(VLOOKUP(A415,Employees!$A$2:$I$1501,9,FALSE()),"Unknown")</f>
        <v>Human Resources</v>
      </c>
      <c r="I415" s="37" t="str">
        <f aca="false">IFERROR(VLOOKUP(A415,Employees!$A$2:$U$1501,21,FALSE()),"Unknown")</f>
        <v>Active</v>
      </c>
    </row>
    <row r="416" customFormat="false" ht="15" hidden="false" customHeight="false" outlineLevel="0" collapsed="false">
      <c r="A416" s="37" t="s">
        <v>548</v>
      </c>
      <c r="B416" s="37" t="n">
        <v>2023</v>
      </c>
      <c r="C416" s="37" t="n">
        <v>3</v>
      </c>
      <c r="D416" s="37" t="n">
        <v>87</v>
      </c>
      <c r="E416" s="37" t="s">
        <v>187</v>
      </c>
      <c r="F416" s="37" t="n">
        <v>3.1</v>
      </c>
      <c r="G416" s="37" t="n">
        <v>12</v>
      </c>
      <c r="H416" s="37" t="str">
        <f aca="false">IFERROR(VLOOKUP(A416,Employees!$A$2:$I$1501,9,FALSE()),"Unknown")</f>
        <v>Human Resources</v>
      </c>
      <c r="I416" s="37" t="str">
        <f aca="false">IFERROR(VLOOKUP(A416,Employees!$A$2:$U$1501,21,FALSE()),"Unknown")</f>
        <v>Active</v>
      </c>
    </row>
    <row r="417" customFormat="false" ht="15" hidden="false" customHeight="false" outlineLevel="0" collapsed="false">
      <c r="A417" s="37" t="s">
        <v>548</v>
      </c>
      <c r="B417" s="37" t="n">
        <v>2024</v>
      </c>
      <c r="C417" s="37" t="n">
        <v>2</v>
      </c>
      <c r="D417" s="37" t="n">
        <v>59</v>
      </c>
      <c r="E417" s="37" t="s">
        <v>187</v>
      </c>
      <c r="F417" s="37" t="n">
        <v>2.9</v>
      </c>
      <c r="G417" s="37" t="n">
        <v>21</v>
      </c>
      <c r="H417" s="37" t="str">
        <f aca="false">IFERROR(VLOOKUP(A417,Employees!$A$2:$I$1501,9,FALSE()),"Unknown")</f>
        <v>Human Resources</v>
      </c>
      <c r="I417" s="37" t="str">
        <f aca="false">IFERROR(VLOOKUP(A417,Employees!$A$2:$U$1501,21,FALSE()),"Unknown")</f>
        <v>Active</v>
      </c>
    </row>
    <row r="418" customFormat="false" ht="15" hidden="false" customHeight="false" outlineLevel="0" collapsed="false">
      <c r="A418" s="37" t="s">
        <v>548</v>
      </c>
      <c r="B418" s="37" t="n">
        <v>2025</v>
      </c>
      <c r="C418" s="37" t="n">
        <v>2</v>
      </c>
      <c r="D418" s="37" t="n">
        <v>85</v>
      </c>
      <c r="E418" s="37" t="s">
        <v>187</v>
      </c>
      <c r="F418" s="37" t="n">
        <v>7.5</v>
      </c>
      <c r="G418" s="37" t="n">
        <v>31</v>
      </c>
      <c r="H418" s="37" t="str">
        <f aca="false">IFERROR(VLOOKUP(A418,Employees!$A$2:$I$1501,9,FALSE()),"Unknown")</f>
        <v>Human Resources</v>
      </c>
      <c r="I418" s="37" t="str">
        <f aca="false">IFERROR(VLOOKUP(A418,Employees!$A$2:$U$1501,21,FALSE()),"Unknown")</f>
        <v>Active</v>
      </c>
    </row>
    <row r="419" customFormat="false" ht="15" hidden="false" customHeight="false" outlineLevel="0" collapsed="false">
      <c r="A419" s="37" t="s">
        <v>742</v>
      </c>
      <c r="B419" s="37" t="n">
        <v>2022</v>
      </c>
      <c r="C419" s="37" t="n">
        <v>4</v>
      </c>
      <c r="D419" s="37" t="n">
        <v>76</v>
      </c>
      <c r="E419" s="37" t="s">
        <v>185</v>
      </c>
      <c r="F419" s="37" t="n">
        <v>7.5</v>
      </c>
      <c r="G419" s="37" t="n">
        <v>33</v>
      </c>
      <c r="H419" s="37" t="str">
        <f aca="false">IFERROR(VLOOKUP(A419,Employees!$A$2:$I$1501,9,FALSE()),"Unknown")</f>
        <v>Data &amp; AI</v>
      </c>
      <c r="I419" s="37" t="str">
        <f aca="false">IFERROR(VLOOKUP(A419,Employees!$A$2:$U$1501,21,FALSE()),"Unknown")</f>
        <v>Active</v>
      </c>
    </row>
    <row r="420" customFormat="false" ht="15" hidden="false" customHeight="false" outlineLevel="0" collapsed="false">
      <c r="A420" s="37" t="s">
        <v>742</v>
      </c>
      <c r="B420" s="37" t="n">
        <v>2023</v>
      </c>
      <c r="C420" s="37" t="n">
        <v>2</v>
      </c>
      <c r="D420" s="37" t="n">
        <v>68</v>
      </c>
      <c r="E420" s="37" t="s">
        <v>187</v>
      </c>
      <c r="F420" s="37" t="n">
        <v>2.5</v>
      </c>
      <c r="G420" s="37" t="n">
        <v>8</v>
      </c>
      <c r="H420" s="37" t="str">
        <f aca="false">IFERROR(VLOOKUP(A420,Employees!$A$2:$I$1501,9,FALSE()),"Unknown")</f>
        <v>Data &amp; AI</v>
      </c>
      <c r="I420" s="37" t="str">
        <f aca="false">IFERROR(VLOOKUP(A420,Employees!$A$2:$U$1501,21,FALSE()),"Unknown")</f>
        <v>Active</v>
      </c>
    </row>
    <row r="421" customFormat="false" ht="15" hidden="false" customHeight="false" outlineLevel="0" collapsed="false">
      <c r="A421" s="37" t="s">
        <v>742</v>
      </c>
      <c r="B421" s="37" t="n">
        <v>2024</v>
      </c>
      <c r="C421" s="37" t="n">
        <v>3</v>
      </c>
      <c r="D421" s="37" t="n">
        <v>101</v>
      </c>
      <c r="E421" s="37" t="s">
        <v>187</v>
      </c>
      <c r="F421" s="37" t="n">
        <v>5.3</v>
      </c>
      <c r="G421" s="37" t="n">
        <v>28</v>
      </c>
      <c r="H421" s="37" t="str">
        <f aca="false">IFERROR(VLOOKUP(A421,Employees!$A$2:$I$1501,9,FALSE()),"Unknown")</f>
        <v>Data &amp; AI</v>
      </c>
      <c r="I421" s="37" t="str">
        <f aca="false">IFERROR(VLOOKUP(A421,Employees!$A$2:$U$1501,21,FALSE()),"Unknown")</f>
        <v>Active</v>
      </c>
    </row>
    <row r="422" customFormat="false" ht="15" hidden="false" customHeight="false" outlineLevel="0" collapsed="false">
      <c r="A422" s="37" t="s">
        <v>742</v>
      </c>
      <c r="B422" s="37" t="n">
        <v>2025</v>
      </c>
      <c r="C422" s="37" t="n">
        <v>4</v>
      </c>
      <c r="D422" s="37" t="n">
        <v>94</v>
      </c>
      <c r="E422" s="37" t="s">
        <v>187</v>
      </c>
      <c r="F422" s="37" t="n">
        <v>9.6</v>
      </c>
      <c r="G422" s="37" t="n">
        <v>10</v>
      </c>
      <c r="H422" s="37" t="str">
        <f aca="false">IFERROR(VLOOKUP(A422,Employees!$A$2:$I$1501,9,FALSE()),"Unknown")</f>
        <v>Data &amp; AI</v>
      </c>
      <c r="I422" s="37" t="str">
        <f aca="false">IFERROR(VLOOKUP(A422,Employees!$A$2:$U$1501,21,FALSE()),"Unknown")</f>
        <v>Active</v>
      </c>
    </row>
    <row r="423" customFormat="false" ht="15" hidden="false" customHeight="false" outlineLevel="0" collapsed="false">
      <c r="A423" s="37" t="s">
        <v>744</v>
      </c>
      <c r="B423" s="37" t="n">
        <v>2021</v>
      </c>
      <c r="C423" s="37" t="n">
        <v>3</v>
      </c>
      <c r="D423" s="37" t="n">
        <v>76</v>
      </c>
      <c r="E423" s="37" t="s">
        <v>187</v>
      </c>
      <c r="F423" s="37" t="n">
        <v>7.6</v>
      </c>
      <c r="G423" s="37" t="n">
        <v>35</v>
      </c>
      <c r="H423" s="37" t="str">
        <f aca="false">IFERROR(VLOOKUP(A423,Employees!$A$2:$I$1501,9,FALSE()),"Unknown")</f>
        <v>Sales</v>
      </c>
      <c r="I423" s="37" t="str">
        <f aca="false">IFERROR(VLOOKUP(A423,Employees!$A$2:$U$1501,21,FALSE()),"Unknown")</f>
        <v>Active</v>
      </c>
    </row>
    <row r="424" customFormat="false" ht="15" hidden="false" customHeight="false" outlineLevel="0" collapsed="false">
      <c r="A424" s="37" t="s">
        <v>744</v>
      </c>
      <c r="B424" s="37" t="n">
        <v>2022</v>
      </c>
      <c r="C424" s="37" t="n">
        <v>2</v>
      </c>
      <c r="D424" s="37" t="n">
        <v>62</v>
      </c>
      <c r="E424" s="37" t="s">
        <v>187</v>
      </c>
      <c r="F424" s="37" t="n">
        <v>1.7</v>
      </c>
      <c r="G424" s="37" t="n">
        <v>18</v>
      </c>
      <c r="H424" s="37" t="str">
        <f aca="false">IFERROR(VLOOKUP(A424,Employees!$A$2:$I$1501,9,FALSE()),"Unknown")</f>
        <v>Sales</v>
      </c>
      <c r="I424" s="37" t="str">
        <f aca="false">IFERROR(VLOOKUP(A424,Employees!$A$2:$U$1501,21,FALSE()),"Unknown")</f>
        <v>Active</v>
      </c>
    </row>
    <row r="425" customFormat="false" ht="15" hidden="false" customHeight="false" outlineLevel="0" collapsed="false">
      <c r="A425" s="37" t="s">
        <v>744</v>
      </c>
      <c r="B425" s="37" t="n">
        <v>2023</v>
      </c>
      <c r="C425" s="37" t="n">
        <v>2</v>
      </c>
      <c r="D425" s="37" t="n">
        <v>90</v>
      </c>
      <c r="E425" s="37" t="s">
        <v>187</v>
      </c>
      <c r="F425" s="37" t="n">
        <v>4.1</v>
      </c>
      <c r="G425" s="37" t="n">
        <v>18</v>
      </c>
      <c r="H425" s="37" t="str">
        <f aca="false">IFERROR(VLOOKUP(A425,Employees!$A$2:$I$1501,9,FALSE()),"Unknown")</f>
        <v>Sales</v>
      </c>
      <c r="I425" s="37" t="str">
        <f aca="false">IFERROR(VLOOKUP(A425,Employees!$A$2:$U$1501,21,FALSE()),"Unknown")</f>
        <v>Active</v>
      </c>
    </row>
    <row r="426" customFormat="false" ht="15" hidden="false" customHeight="false" outlineLevel="0" collapsed="false">
      <c r="A426" s="37" t="s">
        <v>744</v>
      </c>
      <c r="B426" s="37" t="n">
        <v>2024</v>
      </c>
      <c r="C426" s="37" t="n">
        <v>4</v>
      </c>
      <c r="D426" s="37" t="n">
        <v>82</v>
      </c>
      <c r="E426" s="37" t="s">
        <v>187</v>
      </c>
      <c r="F426" s="37" t="n">
        <v>8</v>
      </c>
      <c r="G426" s="37" t="n">
        <v>14</v>
      </c>
      <c r="H426" s="37" t="str">
        <f aca="false">IFERROR(VLOOKUP(A426,Employees!$A$2:$I$1501,9,FALSE()),"Unknown")</f>
        <v>Sales</v>
      </c>
      <c r="I426" s="37" t="str">
        <f aca="false">IFERROR(VLOOKUP(A426,Employees!$A$2:$U$1501,21,FALSE()),"Unknown")</f>
        <v>Active</v>
      </c>
    </row>
    <row r="427" customFormat="false" ht="15" hidden="false" customHeight="false" outlineLevel="0" collapsed="false">
      <c r="A427" s="37" t="s">
        <v>744</v>
      </c>
      <c r="B427" s="37" t="n">
        <v>2025</v>
      </c>
      <c r="C427" s="37" t="n">
        <v>3</v>
      </c>
      <c r="D427" s="37" t="n">
        <v>94</v>
      </c>
      <c r="E427" s="37" t="s">
        <v>187</v>
      </c>
      <c r="F427" s="37" t="n">
        <v>6.6</v>
      </c>
      <c r="G427" s="37" t="n">
        <v>29</v>
      </c>
      <c r="H427" s="37" t="str">
        <f aca="false">IFERROR(VLOOKUP(A427,Employees!$A$2:$I$1501,9,FALSE()),"Unknown")</f>
        <v>Sales</v>
      </c>
      <c r="I427" s="37" t="str">
        <f aca="false">IFERROR(VLOOKUP(A427,Employees!$A$2:$U$1501,21,FALSE()),"Unknown")</f>
        <v>Active</v>
      </c>
    </row>
    <row r="428" customFormat="false" ht="15" hidden="false" customHeight="false" outlineLevel="0" collapsed="false">
      <c r="A428" s="37" t="s">
        <v>747</v>
      </c>
      <c r="B428" s="37" t="n">
        <v>2025</v>
      </c>
      <c r="C428" s="37" t="n">
        <v>4</v>
      </c>
      <c r="D428" s="37" t="n">
        <v>88</v>
      </c>
      <c r="E428" s="37" t="s">
        <v>187</v>
      </c>
      <c r="F428" s="37" t="n">
        <v>9.9</v>
      </c>
      <c r="G428" s="37" t="n">
        <v>17</v>
      </c>
      <c r="H428" s="37" t="str">
        <f aca="false">IFERROR(VLOOKUP(A428,Employees!$A$2:$I$1501,9,FALSE()),"Unknown")</f>
        <v>Marketing</v>
      </c>
      <c r="I428" s="37" t="str">
        <f aca="false">IFERROR(VLOOKUP(A428,Employees!$A$2:$U$1501,21,FALSE()),"Unknown")</f>
        <v>Active</v>
      </c>
    </row>
    <row r="429" customFormat="false" ht="15" hidden="false" customHeight="false" outlineLevel="0" collapsed="false">
      <c r="A429" s="37" t="s">
        <v>748</v>
      </c>
      <c r="B429" s="37" t="n">
        <v>2024</v>
      </c>
      <c r="C429" s="37" t="n">
        <v>5</v>
      </c>
      <c r="D429" s="37" t="n">
        <v>90</v>
      </c>
      <c r="E429" s="37" t="s">
        <v>187</v>
      </c>
      <c r="F429" s="37" t="n">
        <v>10.3</v>
      </c>
      <c r="G429" s="37" t="n">
        <v>44</v>
      </c>
      <c r="H429" s="37" t="str">
        <f aca="false">IFERROR(VLOOKUP(A429,Employees!$A$2:$I$1501,9,FALSE()),"Unknown")</f>
        <v>Sales</v>
      </c>
      <c r="I429" s="37" t="str">
        <f aca="false">IFERROR(VLOOKUP(A429,Employees!$A$2:$U$1501,21,FALSE()),"Unknown")</f>
        <v>Active</v>
      </c>
    </row>
    <row r="430" customFormat="false" ht="15" hidden="false" customHeight="false" outlineLevel="0" collapsed="false">
      <c r="A430" s="37" t="s">
        <v>748</v>
      </c>
      <c r="B430" s="37" t="n">
        <v>2025</v>
      </c>
      <c r="C430" s="37" t="n">
        <v>3</v>
      </c>
      <c r="D430" s="37" t="n">
        <v>82</v>
      </c>
      <c r="E430" s="37" t="s">
        <v>187</v>
      </c>
      <c r="F430" s="37" t="n">
        <v>6.2</v>
      </c>
      <c r="G430" s="37" t="n">
        <v>13</v>
      </c>
      <c r="H430" s="37" t="str">
        <f aca="false">IFERROR(VLOOKUP(A430,Employees!$A$2:$I$1501,9,FALSE()),"Unknown")</f>
        <v>Sales</v>
      </c>
      <c r="I430" s="37" t="str">
        <f aca="false">IFERROR(VLOOKUP(A430,Employees!$A$2:$U$1501,21,FALSE()),"Unknown")</f>
        <v>Active</v>
      </c>
    </row>
    <row r="431" customFormat="false" ht="15" hidden="false" customHeight="false" outlineLevel="0" collapsed="false">
      <c r="A431" s="37" t="s">
        <v>752</v>
      </c>
      <c r="B431" s="37" t="n">
        <v>2023</v>
      </c>
      <c r="C431" s="37" t="n">
        <v>3</v>
      </c>
      <c r="D431" s="37" t="n">
        <v>85</v>
      </c>
      <c r="E431" s="37" t="s">
        <v>187</v>
      </c>
      <c r="F431" s="37" t="n">
        <v>4.5</v>
      </c>
      <c r="G431" s="37" t="n">
        <v>21</v>
      </c>
      <c r="H431" s="37" t="str">
        <f aca="false">IFERROR(VLOOKUP(A431,Employees!$A$2:$I$1501,9,FALSE()),"Unknown")</f>
        <v>Legal &amp; Compliance</v>
      </c>
      <c r="I431" s="37" t="str">
        <f aca="false">IFERROR(VLOOKUP(A431,Employees!$A$2:$U$1501,21,FALSE()),"Unknown")</f>
        <v>Active</v>
      </c>
    </row>
    <row r="432" customFormat="false" ht="15" hidden="false" customHeight="false" outlineLevel="0" collapsed="false">
      <c r="A432" s="37" t="s">
        <v>752</v>
      </c>
      <c r="B432" s="37" t="n">
        <v>2024</v>
      </c>
      <c r="C432" s="37" t="n">
        <v>4</v>
      </c>
      <c r="D432" s="37" t="n">
        <v>92</v>
      </c>
      <c r="E432" s="37" t="s">
        <v>187</v>
      </c>
      <c r="F432" s="37" t="n">
        <v>7.9</v>
      </c>
      <c r="G432" s="37" t="n">
        <v>20</v>
      </c>
      <c r="H432" s="37" t="str">
        <f aca="false">IFERROR(VLOOKUP(A432,Employees!$A$2:$I$1501,9,FALSE()),"Unknown")</f>
        <v>Legal &amp; Compliance</v>
      </c>
      <c r="I432" s="37" t="str">
        <f aca="false">IFERROR(VLOOKUP(A432,Employees!$A$2:$U$1501,21,FALSE()),"Unknown")</f>
        <v>Active</v>
      </c>
    </row>
    <row r="433" customFormat="false" ht="15" hidden="false" customHeight="false" outlineLevel="0" collapsed="false">
      <c r="A433" s="37" t="s">
        <v>752</v>
      </c>
      <c r="B433" s="37" t="n">
        <v>2025</v>
      </c>
      <c r="C433" s="37" t="n">
        <v>2</v>
      </c>
      <c r="D433" s="37" t="n">
        <v>93</v>
      </c>
      <c r="E433" s="37" t="s">
        <v>187</v>
      </c>
      <c r="F433" s="37" t="n">
        <v>3.9</v>
      </c>
      <c r="G433" s="37" t="n">
        <v>6</v>
      </c>
      <c r="H433" s="37" t="str">
        <f aca="false">IFERROR(VLOOKUP(A433,Employees!$A$2:$I$1501,9,FALSE()),"Unknown")</f>
        <v>Legal &amp; Compliance</v>
      </c>
      <c r="I433" s="37" t="str">
        <f aca="false">IFERROR(VLOOKUP(A433,Employees!$A$2:$U$1501,21,FALSE()),"Unknown")</f>
        <v>Active</v>
      </c>
    </row>
    <row r="434" customFormat="false" ht="15" hidden="false" customHeight="false" outlineLevel="0" collapsed="false">
      <c r="A434" s="37" t="s">
        <v>753</v>
      </c>
      <c r="B434" s="37" t="n">
        <v>2024</v>
      </c>
      <c r="C434" s="37" t="n">
        <v>3</v>
      </c>
      <c r="D434" s="37" t="n">
        <v>92</v>
      </c>
      <c r="E434" s="37" t="s">
        <v>187</v>
      </c>
      <c r="F434" s="37" t="n">
        <v>6.2</v>
      </c>
      <c r="G434" s="37" t="n">
        <v>10</v>
      </c>
      <c r="H434" s="37" t="str">
        <f aca="false">IFERROR(VLOOKUP(A434,Employees!$A$2:$I$1501,9,FALSE()),"Unknown")</f>
        <v>Engineering</v>
      </c>
      <c r="I434" s="37" t="str">
        <f aca="false">IFERROR(VLOOKUP(A434,Employees!$A$2:$U$1501,21,FALSE()),"Unknown")</f>
        <v>Active</v>
      </c>
    </row>
    <row r="435" customFormat="false" ht="15" hidden="false" customHeight="false" outlineLevel="0" collapsed="false">
      <c r="A435" s="37" t="s">
        <v>753</v>
      </c>
      <c r="B435" s="37" t="n">
        <v>2025</v>
      </c>
      <c r="C435" s="37" t="n">
        <v>3</v>
      </c>
      <c r="D435" s="37" t="n">
        <v>83</v>
      </c>
      <c r="E435" s="37" t="s">
        <v>187</v>
      </c>
      <c r="F435" s="37" t="n">
        <v>7.2</v>
      </c>
      <c r="G435" s="37" t="n">
        <v>15</v>
      </c>
      <c r="H435" s="37" t="str">
        <f aca="false">IFERROR(VLOOKUP(A435,Employees!$A$2:$I$1501,9,FALSE()),"Unknown")</f>
        <v>Engineering</v>
      </c>
      <c r="I435" s="37" t="str">
        <f aca="false">IFERROR(VLOOKUP(A435,Employees!$A$2:$U$1501,21,FALSE()),"Unknown")</f>
        <v>Active</v>
      </c>
    </row>
    <row r="436" customFormat="false" ht="15" hidden="false" customHeight="false" outlineLevel="0" collapsed="false">
      <c r="A436" s="37" t="s">
        <v>754</v>
      </c>
      <c r="B436" s="37" t="n">
        <v>2024</v>
      </c>
      <c r="C436" s="37" t="n">
        <v>3</v>
      </c>
      <c r="D436" s="37" t="n">
        <v>76</v>
      </c>
      <c r="E436" s="37" t="s">
        <v>187</v>
      </c>
      <c r="F436" s="37" t="n">
        <v>6.8</v>
      </c>
      <c r="G436" s="37" t="n">
        <v>16</v>
      </c>
      <c r="H436" s="37" t="str">
        <f aca="false">IFERROR(VLOOKUP(A436,Employees!$A$2:$I$1501,9,FALSE()),"Unknown")</f>
        <v>Marketing</v>
      </c>
      <c r="I436" s="37" t="str">
        <f aca="false">IFERROR(VLOOKUP(A436,Employees!$A$2:$U$1501,21,FALSE()),"Unknown")</f>
        <v>Active</v>
      </c>
    </row>
    <row r="437" customFormat="false" ht="15" hidden="false" customHeight="false" outlineLevel="0" collapsed="false">
      <c r="A437" s="37" t="s">
        <v>754</v>
      </c>
      <c r="B437" s="37" t="n">
        <v>2025</v>
      </c>
      <c r="C437" s="37" t="n">
        <v>4</v>
      </c>
      <c r="D437" s="37" t="n">
        <v>97</v>
      </c>
      <c r="E437" s="37" t="s">
        <v>185</v>
      </c>
      <c r="F437" s="37" t="n">
        <v>7.4</v>
      </c>
      <c r="G437" s="37" t="n">
        <v>14</v>
      </c>
      <c r="H437" s="37" t="str">
        <f aca="false">IFERROR(VLOOKUP(A437,Employees!$A$2:$I$1501,9,FALSE()),"Unknown")</f>
        <v>Marketing</v>
      </c>
      <c r="I437" s="37" t="str">
        <f aca="false">IFERROR(VLOOKUP(A437,Employees!$A$2:$U$1501,21,FALSE()),"Unknown")</f>
        <v>Active</v>
      </c>
    </row>
    <row r="438" customFormat="false" ht="15" hidden="false" customHeight="false" outlineLevel="0" collapsed="false">
      <c r="A438" s="37" t="s">
        <v>756</v>
      </c>
      <c r="B438" s="37" t="n">
        <v>2024</v>
      </c>
      <c r="C438" s="37" t="n">
        <v>2</v>
      </c>
      <c r="D438" s="37" t="n">
        <v>85</v>
      </c>
      <c r="E438" s="37" t="s">
        <v>187</v>
      </c>
      <c r="F438" s="37" t="n">
        <v>5.4</v>
      </c>
      <c r="G438" s="37" t="n">
        <v>16</v>
      </c>
      <c r="H438" s="37" t="str">
        <f aca="false">IFERROR(VLOOKUP(A438,Employees!$A$2:$I$1501,9,FALSE()),"Unknown")</f>
        <v>Sales</v>
      </c>
      <c r="I438" s="37" t="str">
        <f aca="false">IFERROR(VLOOKUP(A438,Employees!$A$2:$U$1501,21,FALSE()),"Unknown")</f>
        <v>Active</v>
      </c>
    </row>
    <row r="439" customFormat="false" ht="15" hidden="false" customHeight="false" outlineLevel="0" collapsed="false">
      <c r="A439" s="37" t="s">
        <v>756</v>
      </c>
      <c r="B439" s="37" t="n">
        <v>2025</v>
      </c>
      <c r="C439" s="37" t="n">
        <v>3</v>
      </c>
      <c r="D439" s="37" t="n">
        <v>83</v>
      </c>
      <c r="E439" s="37" t="s">
        <v>187</v>
      </c>
      <c r="F439" s="37" t="n">
        <v>8.3</v>
      </c>
      <c r="G439" s="37" t="n">
        <v>13</v>
      </c>
      <c r="H439" s="37" t="str">
        <f aca="false">IFERROR(VLOOKUP(A439,Employees!$A$2:$I$1501,9,FALSE()),"Unknown")</f>
        <v>Sales</v>
      </c>
      <c r="I439" s="37" t="str">
        <f aca="false">IFERROR(VLOOKUP(A439,Employees!$A$2:$U$1501,21,FALSE()),"Unknown")</f>
        <v>Active</v>
      </c>
    </row>
    <row r="440" customFormat="false" ht="15" hidden="false" customHeight="false" outlineLevel="0" collapsed="false">
      <c r="A440" s="37" t="s">
        <v>760</v>
      </c>
      <c r="B440" s="37" t="n">
        <v>2023</v>
      </c>
      <c r="C440" s="37" t="n">
        <v>2</v>
      </c>
      <c r="D440" s="37" t="n">
        <v>65</v>
      </c>
      <c r="E440" s="37" t="s">
        <v>187</v>
      </c>
      <c r="F440" s="37" t="n">
        <v>2.4</v>
      </c>
      <c r="G440" s="37" t="n">
        <v>10</v>
      </c>
      <c r="H440" s="37" t="str">
        <f aca="false">IFERROR(VLOOKUP(A440,Employees!$A$2:$I$1501,9,FALSE()),"Unknown")</f>
        <v>Operations</v>
      </c>
      <c r="I440" s="37" t="str">
        <f aca="false">IFERROR(VLOOKUP(A440,Employees!$A$2:$U$1501,21,FALSE()),"Unknown")</f>
        <v>Active</v>
      </c>
    </row>
    <row r="441" customFormat="false" ht="15" hidden="false" customHeight="false" outlineLevel="0" collapsed="false">
      <c r="A441" s="37" t="s">
        <v>760</v>
      </c>
      <c r="B441" s="37" t="n">
        <v>2024</v>
      </c>
      <c r="C441" s="37" t="n">
        <v>3</v>
      </c>
      <c r="D441" s="37" t="n">
        <v>81</v>
      </c>
      <c r="E441" s="37" t="s">
        <v>187</v>
      </c>
      <c r="F441" s="37" t="n">
        <v>6.2</v>
      </c>
      <c r="G441" s="37" t="n">
        <v>53</v>
      </c>
      <c r="H441" s="37" t="str">
        <f aca="false">IFERROR(VLOOKUP(A441,Employees!$A$2:$I$1501,9,FALSE()),"Unknown")</f>
        <v>Operations</v>
      </c>
      <c r="I441" s="37" t="str">
        <f aca="false">IFERROR(VLOOKUP(A441,Employees!$A$2:$U$1501,21,FALSE()),"Unknown")</f>
        <v>Active</v>
      </c>
    </row>
    <row r="442" customFormat="false" ht="15" hidden="false" customHeight="false" outlineLevel="0" collapsed="false">
      <c r="A442" s="37" t="s">
        <v>760</v>
      </c>
      <c r="B442" s="37" t="n">
        <v>2025</v>
      </c>
      <c r="C442" s="37" t="n">
        <v>2</v>
      </c>
      <c r="D442" s="37" t="n">
        <v>67</v>
      </c>
      <c r="E442" s="37" t="s">
        <v>187</v>
      </c>
      <c r="F442" s="37" t="n">
        <v>4.3</v>
      </c>
      <c r="G442" s="37" t="n">
        <v>28</v>
      </c>
      <c r="H442" s="37" t="str">
        <f aca="false">IFERROR(VLOOKUP(A442,Employees!$A$2:$I$1501,9,FALSE()),"Unknown")</f>
        <v>Operations</v>
      </c>
      <c r="I442" s="37" t="str">
        <f aca="false">IFERROR(VLOOKUP(A442,Employees!$A$2:$U$1501,21,FALSE()),"Unknown")</f>
        <v>Active</v>
      </c>
    </row>
    <row r="443" customFormat="false" ht="15" hidden="false" customHeight="false" outlineLevel="0" collapsed="false">
      <c r="A443" s="37" t="s">
        <v>762</v>
      </c>
      <c r="B443" s="37" t="n">
        <v>2022</v>
      </c>
      <c r="C443" s="37" t="n">
        <v>4</v>
      </c>
      <c r="D443" s="37" t="n">
        <v>90</v>
      </c>
      <c r="E443" s="37" t="s">
        <v>185</v>
      </c>
      <c r="F443" s="37" t="n">
        <v>11.3</v>
      </c>
      <c r="G443" s="37" t="n">
        <v>1</v>
      </c>
      <c r="H443" s="37" t="str">
        <f aca="false">IFERROR(VLOOKUP(A443,Employees!$A$2:$I$1501,9,FALSE()),"Unknown")</f>
        <v>Sales</v>
      </c>
      <c r="I443" s="37" t="str">
        <f aca="false">IFERROR(VLOOKUP(A443,Employees!$A$2:$U$1501,21,FALSE()),"Unknown")</f>
        <v>Active</v>
      </c>
    </row>
    <row r="444" customFormat="false" ht="15" hidden="false" customHeight="false" outlineLevel="0" collapsed="false">
      <c r="A444" s="37" t="s">
        <v>762</v>
      </c>
      <c r="B444" s="37" t="n">
        <v>2023</v>
      </c>
      <c r="C444" s="37" t="n">
        <v>3</v>
      </c>
      <c r="D444" s="37" t="n">
        <v>102</v>
      </c>
      <c r="E444" s="37" t="s">
        <v>187</v>
      </c>
      <c r="F444" s="37" t="n">
        <v>4.1</v>
      </c>
      <c r="G444" s="37" t="n">
        <v>16</v>
      </c>
      <c r="H444" s="37" t="str">
        <f aca="false">IFERROR(VLOOKUP(A444,Employees!$A$2:$I$1501,9,FALSE()),"Unknown")</f>
        <v>Sales</v>
      </c>
      <c r="I444" s="37" t="str">
        <f aca="false">IFERROR(VLOOKUP(A444,Employees!$A$2:$U$1501,21,FALSE()),"Unknown")</f>
        <v>Active</v>
      </c>
    </row>
    <row r="445" customFormat="false" ht="15" hidden="false" customHeight="false" outlineLevel="0" collapsed="false">
      <c r="A445" s="37" t="s">
        <v>762</v>
      </c>
      <c r="B445" s="37" t="n">
        <v>2024</v>
      </c>
      <c r="C445" s="37" t="n">
        <v>1</v>
      </c>
      <c r="D445" s="37" t="n">
        <v>65</v>
      </c>
      <c r="E445" s="37" t="s">
        <v>187</v>
      </c>
      <c r="F445" s="37" t="n">
        <v>3.4</v>
      </c>
      <c r="G445" s="37" t="n">
        <v>41</v>
      </c>
      <c r="H445" s="37" t="str">
        <f aca="false">IFERROR(VLOOKUP(A445,Employees!$A$2:$I$1501,9,FALSE()),"Unknown")</f>
        <v>Sales</v>
      </c>
      <c r="I445" s="37" t="str">
        <f aca="false">IFERROR(VLOOKUP(A445,Employees!$A$2:$U$1501,21,FALSE()),"Unknown")</f>
        <v>Active</v>
      </c>
    </row>
    <row r="446" customFormat="false" ht="15" hidden="false" customHeight="false" outlineLevel="0" collapsed="false">
      <c r="A446" s="37" t="s">
        <v>762</v>
      </c>
      <c r="B446" s="37" t="n">
        <v>2025</v>
      </c>
      <c r="C446" s="37" t="n">
        <v>3</v>
      </c>
      <c r="D446" s="37" t="n">
        <v>82</v>
      </c>
      <c r="E446" s="37" t="s">
        <v>187</v>
      </c>
      <c r="F446" s="37" t="n">
        <v>7.4</v>
      </c>
      <c r="G446" s="37" t="n">
        <v>40</v>
      </c>
      <c r="H446" s="37" t="str">
        <f aca="false">IFERROR(VLOOKUP(A446,Employees!$A$2:$I$1501,9,FALSE()),"Unknown")</f>
        <v>Sales</v>
      </c>
      <c r="I446" s="37" t="str">
        <f aca="false">IFERROR(VLOOKUP(A446,Employees!$A$2:$U$1501,21,FALSE()),"Unknown")</f>
        <v>Active</v>
      </c>
    </row>
    <row r="447" customFormat="false" ht="15" hidden="false" customHeight="false" outlineLevel="0" collapsed="false">
      <c r="A447" s="37" t="s">
        <v>764</v>
      </c>
      <c r="B447" s="37" t="n">
        <v>2021</v>
      </c>
      <c r="C447" s="37" t="n">
        <v>4</v>
      </c>
      <c r="D447" s="37" t="n">
        <v>79</v>
      </c>
      <c r="E447" s="37" t="s">
        <v>187</v>
      </c>
      <c r="F447" s="37" t="n">
        <v>10.4</v>
      </c>
      <c r="G447" s="37" t="n">
        <v>35</v>
      </c>
      <c r="H447" s="37" t="str">
        <f aca="false">IFERROR(VLOOKUP(A447,Employees!$A$2:$I$1501,9,FALSE()),"Unknown")</f>
        <v>Customer Support</v>
      </c>
      <c r="I447" s="37" t="str">
        <f aca="false">IFERROR(VLOOKUP(A447,Employees!$A$2:$U$1501,21,FALSE()),"Unknown")</f>
        <v>Active</v>
      </c>
    </row>
    <row r="448" customFormat="false" ht="15" hidden="false" customHeight="false" outlineLevel="0" collapsed="false">
      <c r="A448" s="37" t="s">
        <v>764</v>
      </c>
      <c r="B448" s="37" t="n">
        <v>2022</v>
      </c>
      <c r="C448" s="37" t="n">
        <v>3</v>
      </c>
      <c r="D448" s="37" t="n">
        <v>87</v>
      </c>
      <c r="E448" s="37" t="s">
        <v>187</v>
      </c>
      <c r="F448" s="37" t="n">
        <v>7.3</v>
      </c>
      <c r="G448" s="37" t="n">
        <v>22</v>
      </c>
      <c r="H448" s="37" t="str">
        <f aca="false">IFERROR(VLOOKUP(A448,Employees!$A$2:$I$1501,9,FALSE()),"Unknown")</f>
        <v>Customer Support</v>
      </c>
      <c r="I448" s="37" t="str">
        <f aca="false">IFERROR(VLOOKUP(A448,Employees!$A$2:$U$1501,21,FALSE()),"Unknown")</f>
        <v>Active</v>
      </c>
    </row>
    <row r="449" customFormat="false" ht="15" hidden="false" customHeight="false" outlineLevel="0" collapsed="false">
      <c r="A449" s="37" t="s">
        <v>764</v>
      </c>
      <c r="B449" s="37" t="n">
        <v>2023</v>
      </c>
      <c r="C449" s="37" t="n">
        <v>2</v>
      </c>
      <c r="D449" s="37" t="n">
        <v>73</v>
      </c>
      <c r="E449" s="37" t="s">
        <v>187</v>
      </c>
      <c r="F449" s="37" t="n">
        <v>1.9</v>
      </c>
      <c r="G449" s="37" t="n">
        <v>30</v>
      </c>
      <c r="H449" s="37" t="str">
        <f aca="false">IFERROR(VLOOKUP(A449,Employees!$A$2:$I$1501,9,FALSE()),"Unknown")</f>
        <v>Customer Support</v>
      </c>
      <c r="I449" s="37" t="str">
        <f aca="false">IFERROR(VLOOKUP(A449,Employees!$A$2:$U$1501,21,FALSE()),"Unknown")</f>
        <v>Active</v>
      </c>
    </row>
    <row r="450" customFormat="false" ht="15" hidden="false" customHeight="false" outlineLevel="0" collapsed="false">
      <c r="A450" s="37" t="s">
        <v>764</v>
      </c>
      <c r="B450" s="37" t="n">
        <v>2024</v>
      </c>
      <c r="C450" s="37" t="n">
        <v>5</v>
      </c>
      <c r="D450" s="37" t="n">
        <v>110</v>
      </c>
      <c r="E450" s="37" t="s">
        <v>187</v>
      </c>
      <c r="F450" s="37" t="n">
        <v>11.4</v>
      </c>
      <c r="G450" s="37" t="n">
        <v>17</v>
      </c>
      <c r="H450" s="37" t="str">
        <f aca="false">IFERROR(VLOOKUP(A450,Employees!$A$2:$I$1501,9,FALSE()),"Unknown")</f>
        <v>Customer Support</v>
      </c>
      <c r="I450" s="37" t="str">
        <f aca="false">IFERROR(VLOOKUP(A450,Employees!$A$2:$U$1501,21,FALSE()),"Unknown")</f>
        <v>Active</v>
      </c>
    </row>
    <row r="451" customFormat="false" ht="15" hidden="false" customHeight="false" outlineLevel="0" collapsed="false">
      <c r="A451" s="37" t="s">
        <v>764</v>
      </c>
      <c r="B451" s="37" t="n">
        <v>2025</v>
      </c>
      <c r="C451" s="37" t="n">
        <v>3</v>
      </c>
      <c r="D451" s="37" t="n">
        <v>64</v>
      </c>
      <c r="E451" s="37" t="s">
        <v>187</v>
      </c>
      <c r="F451" s="37" t="n">
        <v>6.9</v>
      </c>
      <c r="G451" s="37" t="n">
        <v>22</v>
      </c>
      <c r="H451" s="37" t="str">
        <f aca="false">IFERROR(VLOOKUP(A451,Employees!$A$2:$I$1501,9,FALSE()),"Unknown")</f>
        <v>Customer Support</v>
      </c>
      <c r="I451" s="37" t="str">
        <f aca="false">IFERROR(VLOOKUP(A451,Employees!$A$2:$U$1501,21,FALSE()),"Unknown")</f>
        <v>Active</v>
      </c>
    </row>
    <row r="452" customFormat="false" ht="15" hidden="false" customHeight="false" outlineLevel="0" collapsed="false">
      <c r="A452" s="37" t="s">
        <v>766</v>
      </c>
      <c r="B452" s="37" t="n">
        <v>2024</v>
      </c>
      <c r="C452" s="37" t="n">
        <v>3</v>
      </c>
      <c r="D452" s="37" t="n">
        <v>76</v>
      </c>
      <c r="E452" s="37" t="s">
        <v>187</v>
      </c>
      <c r="F452" s="37" t="n">
        <v>7</v>
      </c>
      <c r="G452" s="37" t="n">
        <v>22</v>
      </c>
      <c r="H452" s="37" t="str">
        <f aca="false">IFERROR(VLOOKUP(A452,Employees!$A$2:$I$1501,9,FALSE()),"Unknown")</f>
        <v>Engineering</v>
      </c>
      <c r="I452" s="37" t="str">
        <f aca="false">IFERROR(VLOOKUP(A452,Employees!$A$2:$U$1501,21,FALSE()),"Unknown")</f>
        <v>Active</v>
      </c>
    </row>
    <row r="453" customFormat="false" ht="15" hidden="false" customHeight="false" outlineLevel="0" collapsed="false">
      <c r="A453" s="37" t="s">
        <v>766</v>
      </c>
      <c r="B453" s="37" t="n">
        <v>2025</v>
      </c>
      <c r="C453" s="37" t="n">
        <v>2</v>
      </c>
      <c r="D453" s="37" t="n">
        <v>74</v>
      </c>
      <c r="E453" s="37" t="s">
        <v>187</v>
      </c>
      <c r="F453" s="37" t="n">
        <v>3.5</v>
      </c>
      <c r="G453" s="37" t="n">
        <v>18</v>
      </c>
      <c r="H453" s="37" t="str">
        <f aca="false">IFERROR(VLOOKUP(A453,Employees!$A$2:$I$1501,9,FALSE()),"Unknown")</f>
        <v>Engineering</v>
      </c>
      <c r="I453" s="37" t="str">
        <f aca="false">IFERROR(VLOOKUP(A453,Employees!$A$2:$U$1501,21,FALSE()),"Unknown")</f>
        <v>Active</v>
      </c>
    </row>
    <row r="454" customFormat="false" ht="15" hidden="false" customHeight="false" outlineLevel="0" collapsed="false">
      <c r="A454" s="37" t="s">
        <v>767</v>
      </c>
      <c r="B454" s="37" t="n">
        <v>2025</v>
      </c>
      <c r="C454" s="37" t="n">
        <v>2</v>
      </c>
      <c r="D454" s="37" t="n">
        <v>73</v>
      </c>
      <c r="E454" s="37" t="s">
        <v>187</v>
      </c>
      <c r="F454" s="37" t="n">
        <v>5.2</v>
      </c>
      <c r="G454" s="37" t="n">
        <v>18</v>
      </c>
      <c r="H454" s="37" t="str">
        <f aca="false">IFERROR(VLOOKUP(A454,Employees!$A$2:$I$1501,9,FALSE()),"Unknown")</f>
        <v>Finance</v>
      </c>
      <c r="I454" s="37" t="str">
        <f aca="false">IFERROR(VLOOKUP(A454,Employees!$A$2:$U$1501,21,FALSE()),"Unknown")</f>
        <v>Active</v>
      </c>
    </row>
    <row r="455" customFormat="false" ht="15" hidden="false" customHeight="false" outlineLevel="0" collapsed="false">
      <c r="A455" s="37" t="s">
        <v>768</v>
      </c>
      <c r="B455" s="37" t="n">
        <v>2026</v>
      </c>
      <c r="C455" s="37" t="n">
        <v>3</v>
      </c>
      <c r="D455" s="37" t="n">
        <v>71</v>
      </c>
      <c r="E455" s="37" t="s">
        <v>187</v>
      </c>
      <c r="F455" s="37" t="n">
        <v>5.3</v>
      </c>
      <c r="G455" s="37" t="n">
        <v>11</v>
      </c>
      <c r="H455" s="37" t="str">
        <f aca="false">IFERROR(VLOOKUP(A455,Employees!$A$2:$I$1501,9,FALSE()),"Unknown")</f>
        <v>Legal &amp; Compliance</v>
      </c>
      <c r="I455" s="37" t="str">
        <f aca="false">IFERROR(VLOOKUP(A455,Employees!$A$2:$U$1501,21,FALSE()),"Unknown")</f>
        <v>Exited</v>
      </c>
    </row>
    <row r="456" customFormat="false" ht="15" hidden="false" customHeight="false" outlineLevel="0" collapsed="false">
      <c r="A456" s="37" t="s">
        <v>769</v>
      </c>
      <c r="B456" s="37" t="n">
        <v>2021</v>
      </c>
      <c r="C456" s="37" t="n">
        <v>3</v>
      </c>
      <c r="D456" s="37" t="n">
        <v>72</v>
      </c>
      <c r="E456" s="37" t="s">
        <v>187</v>
      </c>
      <c r="F456" s="37" t="n">
        <v>6.1</v>
      </c>
      <c r="G456" s="37" t="n">
        <v>40</v>
      </c>
      <c r="H456" s="37" t="str">
        <f aca="false">IFERROR(VLOOKUP(A456,Employees!$A$2:$I$1501,9,FALSE()),"Unknown")</f>
        <v>Engineering</v>
      </c>
      <c r="I456" s="37" t="str">
        <f aca="false">IFERROR(VLOOKUP(A456,Employees!$A$2:$U$1501,21,FALSE()),"Unknown")</f>
        <v>Active</v>
      </c>
    </row>
    <row r="457" customFormat="false" ht="15" hidden="false" customHeight="false" outlineLevel="0" collapsed="false">
      <c r="A457" s="37" t="s">
        <v>769</v>
      </c>
      <c r="B457" s="37" t="n">
        <v>2022</v>
      </c>
      <c r="C457" s="37" t="n">
        <v>3</v>
      </c>
      <c r="D457" s="37" t="n">
        <v>67</v>
      </c>
      <c r="E457" s="37" t="s">
        <v>187</v>
      </c>
      <c r="F457" s="37" t="n">
        <v>6</v>
      </c>
      <c r="G457" s="37" t="n">
        <v>11</v>
      </c>
      <c r="H457" s="37" t="str">
        <f aca="false">IFERROR(VLOOKUP(A457,Employees!$A$2:$I$1501,9,FALSE()),"Unknown")</f>
        <v>Engineering</v>
      </c>
      <c r="I457" s="37" t="str">
        <f aca="false">IFERROR(VLOOKUP(A457,Employees!$A$2:$U$1501,21,FALSE()),"Unknown")</f>
        <v>Active</v>
      </c>
    </row>
    <row r="458" customFormat="false" ht="15" hidden="false" customHeight="false" outlineLevel="0" collapsed="false">
      <c r="A458" s="37" t="s">
        <v>769</v>
      </c>
      <c r="B458" s="37" t="n">
        <v>2023</v>
      </c>
      <c r="C458" s="37" t="n">
        <v>2</v>
      </c>
      <c r="D458" s="37" t="n">
        <v>96</v>
      </c>
      <c r="E458" s="37" t="s">
        <v>187</v>
      </c>
      <c r="F458" s="37" t="n">
        <v>1.9</v>
      </c>
      <c r="G458" s="37" t="n">
        <v>39</v>
      </c>
      <c r="H458" s="37" t="str">
        <f aca="false">IFERROR(VLOOKUP(A458,Employees!$A$2:$I$1501,9,FALSE()),"Unknown")</f>
        <v>Engineering</v>
      </c>
      <c r="I458" s="37" t="str">
        <f aca="false">IFERROR(VLOOKUP(A458,Employees!$A$2:$U$1501,21,FALSE()),"Unknown")</f>
        <v>Active</v>
      </c>
    </row>
    <row r="459" customFormat="false" ht="15" hidden="false" customHeight="false" outlineLevel="0" collapsed="false">
      <c r="A459" s="37" t="s">
        <v>769</v>
      </c>
      <c r="B459" s="37" t="n">
        <v>2024</v>
      </c>
      <c r="C459" s="37" t="n">
        <v>3</v>
      </c>
      <c r="D459" s="37" t="n">
        <v>84</v>
      </c>
      <c r="E459" s="37" t="s">
        <v>187</v>
      </c>
      <c r="F459" s="37" t="n">
        <v>9.4</v>
      </c>
      <c r="G459" s="37" t="n">
        <v>72</v>
      </c>
      <c r="H459" s="37" t="str">
        <f aca="false">IFERROR(VLOOKUP(A459,Employees!$A$2:$I$1501,9,FALSE()),"Unknown")</f>
        <v>Engineering</v>
      </c>
      <c r="I459" s="37" t="str">
        <f aca="false">IFERROR(VLOOKUP(A459,Employees!$A$2:$U$1501,21,FALSE()),"Unknown")</f>
        <v>Active</v>
      </c>
    </row>
    <row r="460" customFormat="false" ht="15" hidden="false" customHeight="false" outlineLevel="0" collapsed="false">
      <c r="A460" s="37" t="s">
        <v>769</v>
      </c>
      <c r="B460" s="37" t="n">
        <v>2025</v>
      </c>
      <c r="C460" s="37" t="n">
        <v>3</v>
      </c>
      <c r="D460" s="37" t="n">
        <v>78</v>
      </c>
      <c r="E460" s="37" t="s">
        <v>187</v>
      </c>
      <c r="F460" s="37" t="n">
        <v>4.8</v>
      </c>
      <c r="G460" s="37" t="n">
        <v>27</v>
      </c>
      <c r="H460" s="37" t="str">
        <f aca="false">IFERROR(VLOOKUP(A460,Employees!$A$2:$I$1501,9,FALSE()),"Unknown")</f>
        <v>Engineering</v>
      </c>
      <c r="I460" s="37" t="str">
        <f aca="false">IFERROR(VLOOKUP(A460,Employees!$A$2:$U$1501,21,FALSE()),"Unknown")</f>
        <v>Active</v>
      </c>
    </row>
    <row r="461" customFormat="false" ht="15" hidden="false" customHeight="false" outlineLevel="0" collapsed="false">
      <c r="A461" s="37" t="s">
        <v>772</v>
      </c>
      <c r="B461" s="37" t="n">
        <v>2025</v>
      </c>
      <c r="C461" s="37" t="n">
        <v>1</v>
      </c>
      <c r="D461" s="37" t="n">
        <v>72</v>
      </c>
      <c r="E461" s="37" t="s">
        <v>187</v>
      </c>
      <c r="F461" s="37" t="n">
        <v>2.6</v>
      </c>
      <c r="G461" s="37" t="n">
        <v>14</v>
      </c>
      <c r="H461" s="37" t="str">
        <f aca="false">IFERROR(VLOOKUP(A461,Employees!$A$2:$I$1501,9,FALSE()),"Unknown")</f>
        <v>Finance</v>
      </c>
      <c r="I461" s="37" t="str">
        <f aca="false">IFERROR(VLOOKUP(A461,Employees!$A$2:$U$1501,21,FALSE()),"Unknown")</f>
        <v>Active</v>
      </c>
    </row>
    <row r="462" customFormat="false" ht="15" hidden="false" customHeight="false" outlineLevel="0" collapsed="false">
      <c r="A462" s="37" t="s">
        <v>774</v>
      </c>
      <c r="B462" s="37" t="n">
        <v>2021</v>
      </c>
      <c r="C462" s="37" t="n">
        <v>3</v>
      </c>
      <c r="D462" s="37" t="n">
        <v>100</v>
      </c>
      <c r="E462" s="37" t="s">
        <v>187</v>
      </c>
      <c r="F462" s="37" t="n">
        <v>7.2</v>
      </c>
      <c r="G462" s="37" t="n">
        <v>33</v>
      </c>
      <c r="H462" s="37" t="str">
        <f aca="false">IFERROR(VLOOKUP(A462,Employees!$A$2:$I$1501,9,FALSE()),"Unknown")</f>
        <v>Sales</v>
      </c>
      <c r="I462" s="37" t="str">
        <f aca="false">IFERROR(VLOOKUP(A462,Employees!$A$2:$U$1501,21,FALSE()),"Unknown")</f>
        <v>Active</v>
      </c>
    </row>
    <row r="463" customFormat="false" ht="15" hidden="false" customHeight="false" outlineLevel="0" collapsed="false">
      <c r="A463" s="37" t="s">
        <v>774</v>
      </c>
      <c r="B463" s="37" t="n">
        <v>2022</v>
      </c>
      <c r="C463" s="37" t="n">
        <v>2</v>
      </c>
      <c r="D463" s="37" t="n">
        <v>82</v>
      </c>
      <c r="E463" s="37" t="s">
        <v>187</v>
      </c>
      <c r="F463" s="37" t="n">
        <v>2.4</v>
      </c>
      <c r="G463" s="37" t="n">
        <v>24</v>
      </c>
      <c r="H463" s="37" t="str">
        <f aca="false">IFERROR(VLOOKUP(A463,Employees!$A$2:$I$1501,9,FALSE()),"Unknown")</f>
        <v>Sales</v>
      </c>
      <c r="I463" s="37" t="str">
        <f aca="false">IFERROR(VLOOKUP(A463,Employees!$A$2:$U$1501,21,FALSE()),"Unknown")</f>
        <v>Active</v>
      </c>
    </row>
    <row r="464" customFormat="false" ht="15" hidden="false" customHeight="false" outlineLevel="0" collapsed="false">
      <c r="A464" s="37" t="s">
        <v>774</v>
      </c>
      <c r="B464" s="37" t="n">
        <v>2023</v>
      </c>
      <c r="C464" s="37" t="n">
        <v>3</v>
      </c>
      <c r="D464" s="37" t="n">
        <v>87</v>
      </c>
      <c r="E464" s="37" t="s">
        <v>187</v>
      </c>
      <c r="F464" s="37" t="n">
        <v>6.7</v>
      </c>
      <c r="G464" s="37" t="n">
        <v>14</v>
      </c>
      <c r="H464" s="37" t="str">
        <f aca="false">IFERROR(VLOOKUP(A464,Employees!$A$2:$I$1501,9,FALSE()),"Unknown")</f>
        <v>Sales</v>
      </c>
      <c r="I464" s="37" t="str">
        <f aca="false">IFERROR(VLOOKUP(A464,Employees!$A$2:$U$1501,21,FALSE()),"Unknown")</f>
        <v>Active</v>
      </c>
    </row>
    <row r="465" customFormat="false" ht="15" hidden="false" customHeight="false" outlineLevel="0" collapsed="false">
      <c r="A465" s="37" t="s">
        <v>774</v>
      </c>
      <c r="B465" s="37" t="n">
        <v>2024</v>
      </c>
      <c r="C465" s="37" t="n">
        <v>3</v>
      </c>
      <c r="D465" s="37" t="n">
        <v>97</v>
      </c>
      <c r="E465" s="37" t="s">
        <v>187</v>
      </c>
      <c r="F465" s="37" t="n">
        <v>8.1</v>
      </c>
      <c r="G465" s="37" t="n">
        <v>17</v>
      </c>
      <c r="H465" s="37" t="str">
        <f aca="false">IFERROR(VLOOKUP(A465,Employees!$A$2:$I$1501,9,FALSE()),"Unknown")</f>
        <v>Sales</v>
      </c>
      <c r="I465" s="37" t="str">
        <f aca="false">IFERROR(VLOOKUP(A465,Employees!$A$2:$U$1501,21,FALSE()),"Unknown")</f>
        <v>Active</v>
      </c>
    </row>
    <row r="466" customFormat="false" ht="15" hidden="false" customHeight="false" outlineLevel="0" collapsed="false">
      <c r="A466" s="37" t="s">
        <v>774</v>
      </c>
      <c r="B466" s="37" t="n">
        <v>2025</v>
      </c>
      <c r="C466" s="37" t="n">
        <v>2</v>
      </c>
      <c r="D466" s="37" t="n">
        <v>71</v>
      </c>
      <c r="E466" s="37" t="s">
        <v>187</v>
      </c>
      <c r="F466" s="37" t="n">
        <v>4.8</v>
      </c>
      <c r="G466" s="37" t="n">
        <v>38</v>
      </c>
      <c r="H466" s="37" t="str">
        <f aca="false">IFERROR(VLOOKUP(A466,Employees!$A$2:$I$1501,9,FALSE()),"Unknown")</f>
        <v>Sales</v>
      </c>
      <c r="I466" s="37" t="str">
        <f aca="false">IFERROR(VLOOKUP(A466,Employees!$A$2:$U$1501,21,FALSE()),"Unknown")</f>
        <v>Active</v>
      </c>
    </row>
    <row r="467" customFormat="false" ht="15" hidden="false" customHeight="false" outlineLevel="0" collapsed="false">
      <c r="A467" s="37" t="s">
        <v>775</v>
      </c>
      <c r="B467" s="37" t="n">
        <v>2021</v>
      </c>
      <c r="C467" s="37" t="n">
        <v>2</v>
      </c>
      <c r="D467" s="37" t="n">
        <v>82</v>
      </c>
      <c r="E467" s="37" t="s">
        <v>187</v>
      </c>
      <c r="F467" s="37" t="n">
        <v>5.2</v>
      </c>
      <c r="G467" s="37" t="n">
        <v>17</v>
      </c>
      <c r="H467" s="37" t="str">
        <f aca="false">IFERROR(VLOOKUP(A467,Employees!$A$2:$I$1501,9,FALSE()),"Unknown")</f>
        <v>Engineering</v>
      </c>
      <c r="I467" s="37" t="str">
        <f aca="false">IFERROR(VLOOKUP(A467,Employees!$A$2:$U$1501,21,FALSE()),"Unknown")</f>
        <v>Active</v>
      </c>
    </row>
    <row r="468" customFormat="false" ht="15" hidden="false" customHeight="false" outlineLevel="0" collapsed="false">
      <c r="A468" s="37" t="s">
        <v>775</v>
      </c>
      <c r="B468" s="37" t="n">
        <v>2022</v>
      </c>
      <c r="C468" s="37" t="n">
        <v>3</v>
      </c>
      <c r="D468" s="37" t="n">
        <v>105</v>
      </c>
      <c r="E468" s="37" t="s">
        <v>187</v>
      </c>
      <c r="F468" s="37" t="n">
        <v>7</v>
      </c>
      <c r="G468" s="37" t="n">
        <v>12</v>
      </c>
      <c r="H468" s="37" t="str">
        <f aca="false">IFERROR(VLOOKUP(A468,Employees!$A$2:$I$1501,9,FALSE()),"Unknown")</f>
        <v>Engineering</v>
      </c>
      <c r="I468" s="37" t="str">
        <f aca="false">IFERROR(VLOOKUP(A468,Employees!$A$2:$U$1501,21,FALSE()),"Unknown")</f>
        <v>Active</v>
      </c>
    </row>
    <row r="469" customFormat="false" ht="15" hidden="false" customHeight="false" outlineLevel="0" collapsed="false">
      <c r="A469" s="37" t="s">
        <v>775</v>
      </c>
      <c r="B469" s="37" t="n">
        <v>2023</v>
      </c>
      <c r="C469" s="37" t="n">
        <v>2</v>
      </c>
      <c r="D469" s="37" t="n">
        <v>76</v>
      </c>
      <c r="E469" s="37" t="s">
        <v>187</v>
      </c>
      <c r="F469" s="37" t="n">
        <v>5.4</v>
      </c>
      <c r="G469" s="37" t="n">
        <v>13</v>
      </c>
      <c r="H469" s="37" t="str">
        <f aca="false">IFERROR(VLOOKUP(A469,Employees!$A$2:$I$1501,9,FALSE()),"Unknown")</f>
        <v>Engineering</v>
      </c>
      <c r="I469" s="37" t="str">
        <f aca="false">IFERROR(VLOOKUP(A469,Employees!$A$2:$U$1501,21,FALSE()),"Unknown")</f>
        <v>Active</v>
      </c>
    </row>
    <row r="470" customFormat="false" ht="15" hidden="false" customHeight="false" outlineLevel="0" collapsed="false">
      <c r="A470" s="37" t="s">
        <v>775</v>
      </c>
      <c r="B470" s="37" t="n">
        <v>2024</v>
      </c>
      <c r="C470" s="37" t="n">
        <v>3</v>
      </c>
      <c r="D470" s="37" t="n">
        <v>78</v>
      </c>
      <c r="E470" s="37" t="s">
        <v>187</v>
      </c>
      <c r="F470" s="37" t="n">
        <v>5.5</v>
      </c>
      <c r="G470" s="37" t="n">
        <v>12</v>
      </c>
      <c r="H470" s="37" t="str">
        <f aca="false">IFERROR(VLOOKUP(A470,Employees!$A$2:$I$1501,9,FALSE()),"Unknown")</f>
        <v>Engineering</v>
      </c>
      <c r="I470" s="37" t="str">
        <f aca="false">IFERROR(VLOOKUP(A470,Employees!$A$2:$U$1501,21,FALSE()),"Unknown")</f>
        <v>Active</v>
      </c>
    </row>
    <row r="471" customFormat="false" ht="15" hidden="false" customHeight="false" outlineLevel="0" collapsed="false">
      <c r="A471" s="37" t="s">
        <v>775</v>
      </c>
      <c r="B471" s="37" t="n">
        <v>2025</v>
      </c>
      <c r="C471" s="37" t="n">
        <v>2</v>
      </c>
      <c r="D471" s="37" t="n">
        <v>85</v>
      </c>
      <c r="E471" s="37" t="s">
        <v>187</v>
      </c>
      <c r="F471" s="37" t="n">
        <v>5.8</v>
      </c>
      <c r="G471" s="37" t="n">
        <v>17</v>
      </c>
      <c r="H471" s="37" t="str">
        <f aca="false">IFERROR(VLOOKUP(A471,Employees!$A$2:$I$1501,9,FALSE()),"Unknown")</f>
        <v>Engineering</v>
      </c>
      <c r="I471" s="37" t="str">
        <f aca="false">IFERROR(VLOOKUP(A471,Employees!$A$2:$U$1501,21,FALSE()),"Unknown")</f>
        <v>Active</v>
      </c>
    </row>
    <row r="472" customFormat="false" ht="15" hidden="false" customHeight="false" outlineLevel="0" collapsed="false">
      <c r="A472" s="37" t="s">
        <v>778</v>
      </c>
      <c r="B472" s="37" t="n">
        <v>2021</v>
      </c>
      <c r="C472" s="37" t="n">
        <v>3</v>
      </c>
      <c r="D472" s="37" t="n">
        <v>82</v>
      </c>
      <c r="E472" s="37" t="s">
        <v>187</v>
      </c>
      <c r="F472" s="37" t="n">
        <v>4</v>
      </c>
      <c r="G472" s="37" t="n">
        <v>57</v>
      </c>
      <c r="H472" s="37" t="str">
        <f aca="false">IFERROR(VLOOKUP(A472,Employees!$A$2:$I$1501,9,FALSE()),"Unknown")</f>
        <v>Engineering</v>
      </c>
      <c r="I472" s="37" t="str">
        <f aca="false">IFERROR(VLOOKUP(A472,Employees!$A$2:$U$1501,21,FALSE()),"Unknown")</f>
        <v>Active</v>
      </c>
    </row>
    <row r="473" customFormat="false" ht="15" hidden="false" customHeight="false" outlineLevel="0" collapsed="false">
      <c r="A473" s="37" t="s">
        <v>778</v>
      </c>
      <c r="B473" s="37" t="n">
        <v>2022</v>
      </c>
      <c r="C473" s="37" t="n">
        <v>2</v>
      </c>
      <c r="D473" s="37" t="n">
        <v>56</v>
      </c>
      <c r="E473" s="37" t="s">
        <v>187</v>
      </c>
      <c r="F473" s="37" t="n">
        <v>4.1</v>
      </c>
      <c r="G473" s="37" t="n">
        <v>14</v>
      </c>
      <c r="H473" s="37" t="str">
        <f aca="false">IFERROR(VLOOKUP(A473,Employees!$A$2:$I$1501,9,FALSE()),"Unknown")</f>
        <v>Engineering</v>
      </c>
      <c r="I473" s="37" t="str">
        <f aca="false">IFERROR(VLOOKUP(A473,Employees!$A$2:$U$1501,21,FALSE()),"Unknown")</f>
        <v>Active</v>
      </c>
    </row>
    <row r="474" customFormat="false" ht="15" hidden="false" customHeight="false" outlineLevel="0" collapsed="false">
      <c r="A474" s="37" t="s">
        <v>778</v>
      </c>
      <c r="B474" s="37" t="n">
        <v>2023</v>
      </c>
      <c r="C474" s="37" t="n">
        <v>1</v>
      </c>
      <c r="D474" s="37" t="n">
        <v>63</v>
      </c>
      <c r="E474" s="37" t="s">
        <v>187</v>
      </c>
      <c r="F474" s="37" t="n">
        <v>1.6</v>
      </c>
      <c r="G474" s="37" t="n">
        <v>18</v>
      </c>
      <c r="H474" s="37" t="str">
        <f aca="false">IFERROR(VLOOKUP(A474,Employees!$A$2:$I$1501,9,FALSE()),"Unknown")</f>
        <v>Engineering</v>
      </c>
      <c r="I474" s="37" t="str">
        <f aca="false">IFERROR(VLOOKUP(A474,Employees!$A$2:$U$1501,21,FALSE()),"Unknown")</f>
        <v>Active</v>
      </c>
    </row>
    <row r="475" customFormat="false" ht="15" hidden="false" customHeight="false" outlineLevel="0" collapsed="false">
      <c r="A475" s="37" t="s">
        <v>778</v>
      </c>
      <c r="B475" s="37" t="n">
        <v>2024</v>
      </c>
      <c r="C475" s="37" t="n">
        <v>3</v>
      </c>
      <c r="D475" s="37" t="n">
        <v>99</v>
      </c>
      <c r="E475" s="37" t="s">
        <v>187</v>
      </c>
      <c r="F475" s="37" t="n">
        <v>5.8</v>
      </c>
      <c r="G475" s="37" t="n">
        <v>11</v>
      </c>
      <c r="H475" s="37" t="str">
        <f aca="false">IFERROR(VLOOKUP(A475,Employees!$A$2:$I$1501,9,FALSE()),"Unknown")</f>
        <v>Engineering</v>
      </c>
      <c r="I475" s="37" t="str">
        <f aca="false">IFERROR(VLOOKUP(A475,Employees!$A$2:$U$1501,21,FALSE()),"Unknown")</f>
        <v>Active</v>
      </c>
    </row>
    <row r="476" customFormat="false" ht="15" hidden="false" customHeight="false" outlineLevel="0" collapsed="false">
      <c r="A476" s="37" t="s">
        <v>778</v>
      </c>
      <c r="B476" s="37" t="n">
        <v>2025</v>
      </c>
      <c r="C476" s="37" t="n">
        <v>2</v>
      </c>
      <c r="D476" s="37" t="n">
        <v>61</v>
      </c>
      <c r="E476" s="37" t="s">
        <v>187</v>
      </c>
      <c r="F476" s="37" t="n">
        <v>5.8</v>
      </c>
      <c r="G476" s="37" t="n">
        <v>20</v>
      </c>
      <c r="H476" s="37" t="str">
        <f aca="false">IFERROR(VLOOKUP(A476,Employees!$A$2:$I$1501,9,FALSE()),"Unknown")</f>
        <v>Engineering</v>
      </c>
      <c r="I476" s="37" t="str">
        <f aca="false">IFERROR(VLOOKUP(A476,Employees!$A$2:$U$1501,21,FALSE()),"Unknown")</f>
        <v>Active</v>
      </c>
    </row>
    <row r="477" customFormat="false" ht="15" hidden="false" customHeight="false" outlineLevel="0" collapsed="false">
      <c r="A477" s="37" t="s">
        <v>779</v>
      </c>
      <c r="B477" s="37" t="n">
        <v>2023</v>
      </c>
      <c r="C477" s="37" t="n">
        <v>4</v>
      </c>
      <c r="D477" s="37" t="n">
        <v>83</v>
      </c>
      <c r="E477" s="37" t="s">
        <v>185</v>
      </c>
      <c r="F477" s="37" t="n">
        <v>10.8</v>
      </c>
      <c r="G477" s="37" t="n">
        <v>23</v>
      </c>
      <c r="H477" s="37" t="str">
        <f aca="false">IFERROR(VLOOKUP(A477,Employees!$A$2:$I$1501,9,FALSE()),"Unknown")</f>
        <v>Customer Support</v>
      </c>
      <c r="I477" s="37" t="str">
        <f aca="false">IFERROR(VLOOKUP(A477,Employees!$A$2:$U$1501,21,FALSE()),"Unknown")</f>
        <v>Active</v>
      </c>
    </row>
    <row r="478" customFormat="false" ht="15" hidden="false" customHeight="false" outlineLevel="0" collapsed="false">
      <c r="A478" s="37" t="s">
        <v>779</v>
      </c>
      <c r="B478" s="37" t="n">
        <v>2024</v>
      </c>
      <c r="C478" s="37" t="n">
        <v>4</v>
      </c>
      <c r="D478" s="37" t="n">
        <v>100</v>
      </c>
      <c r="E478" s="37" t="s">
        <v>185</v>
      </c>
      <c r="F478" s="37" t="n">
        <v>10.9</v>
      </c>
      <c r="G478" s="37" t="n">
        <v>20</v>
      </c>
      <c r="H478" s="37" t="str">
        <f aca="false">IFERROR(VLOOKUP(A478,Employees!$A$2:$I$1501,9,FALSE()),"Unknown")</f>
        <v>Customer Support</v>
      </c>
      <c r="I478" s="37" t="str">
        <f aca="false">IFERROR(VLOOKUP(A478,Employees!$A$2:$U$1501,21,FALSE()),"Unknown")</f>
        <v>Active</v>
      </c>
    </row>
    <row r="479" customFormat="false" ht="15" hidden="false" customHeight="false" outlineLevel="0" collapsed="false">
      <c r="A479" s="37" t="s">
        <v>779</v>
      </c>
      <c r="B479" s="37" t="n">
        <v>2025</v>
      </c>
      <c r="C479" s="37" t="n">
        <v>3</v>
      </c>
      <c r="D479" s="37" t="n">
        <v>94</v>
      </c>
      <c r="E479" s="37" t="s">
        <v>187</v>
      </c>
      <c r="F479" s="37" t="n">
        <v>5.5</v>
      </c>
      <c r="G479" s="37" t="n">
        <v>6</v>
      </c>
      <c r="H479" s="37" t="str">
        <f aca="false">IFERROR(VLOOKUP(A479,Employees!$A$2:$I$1501,9,FALSE()),"Unknown")</f>
        <v>Customer Support</v>
      </c>
      <c r="I479" s="37" t="str">
        <f aca="false">IFERROR(VLOOKUP(A479,Employees!$A$2:$U$1501,21,FALSE()),"Unknown")</f>
        <v>Active</v>
      </c>
    </row>
    <row r="480" customFormat="false" ht="15" hidden="false" customHeight="false" outlineLevel="0" collapsed="false">
      <c r="A480" s="37" t="s">
        <v>781</v>
      </c>
      <c r="B480" s="37" t="n">
        <v>2023</v>
      </c>
      <c r="C480" s="37" t="n">
        <v>2</v>
      </c>
      <c r="D480" s="37" t="n">
        <v>64</v>
      </c>
      <c r="E480" s="37" t="s">
        <v>187</v>
      </c>
      <c r="F480" s="37" t="n">
        <v>6.3</v>
      </c>
      <c r="G480" s="37" t="n">
        <v>36</v>
      </c>
      <c r="H480" s="37" t="str">
        <f aca="false">IFERROR(VLOOKUP(A480,Employees!$A$2:$I$1501,9,FALSE()),"Unknown")</f>
        <v>Data &amp; AI</v>
      </c>
      <c r="I480" s="37" t="str">
        <f aca="false">IFERROR(VLOOKUP(A480,Employees!$A$2:$U$1501,21,FALSE()),"Unknown")</f>
        <v>Active</v>
      </c>
    </row>
    <row r="481" customFormat="false" ht="15" hidden="false" customHeight="false" outlineLevel="0" collapsed="false">
      <c r="A481" s="37" t="s">
        <v>781</v>
      </c>
      <c r="B481" s="37" t="n">
        <v>2024</v>
      </c>
      <c r="C481" s="37" t="n">
        <v>1</v>
      </c>
      <c r="D481" s="37" t="n">
        <v>73</v>
      </c>
      <c r="E481" s="37" t="s">
        <v>187</v>
      </c>
      <c r="F481" s="37" t="n">
        <v>3.2</v>
      </c>
      <c r="G481" s="37" t="n">
        <v>28</v>
      </c>
      <c r="H481" s="37" t="str">
        <f aca="false">IFERROR(VLOOKUP(A481,Employees!$A$2:$I$1501,9,FALSE()),"Unknown")</f>
        <v>Data &amp; AI</v>
      </c>
      <c r="I481" s="37" t="str">
        <f aca="false">IFERROR(VLOOKUP(A481,Employees!$A$2:$U$1501,21,FALSE()),"Unknown")</f>
        <v>Active</v>
      </c>
    </row>
    <row r="482" customFormat="false" ht="15" hidden="false" customHeight="false" outlineLevel="0" collapsed="false">
      <c r="A482" s="37" t="s">
        <v>781</v>
      </c>
      <c r="B482" s="37" t="n">
        <v>2025</v>
      </c>
      <c r="C482" s="37" t="n">
        <v>3</v>
      </c>
      <c r="D482" s="37" t="n">
        <v>79</v>
      </c>
      <c r="E482" s="37" t="s">
        <v>187</v>
      </c>
      <c r="F482" s="37" t="n">
        <v>4.9</v>
      </c>
      <c r="G482" s="37" t="n">
        <v>13</v>
      </c>
      <c r="H482" s="37" t="str">
        <f aca="false">IFERROR(VLOOKUP(A482,Employees!$A$2:$I$1501,9,FALSE()),"Unknown")</f>
        <v>Data &amp; AI</v>
      </c>
      <c r="I482" s="37" t="str">
        <f aca="false">IFERROR(VLOOKUP(A482,Employees!$A$2:$U$1501,21,FALSE()),"Unknown")</f>
        <v>Active</v>
      </c>
    </row>
    <row r="483" customFormat="false" ht="15" hidden="false" customHeight="false" outlineLevel="0" collapsed="false">
      <c r="A483" s="37" t="s">
        <v>782</v>
      </c>
      <c r="B483" s="37" t="n">
        <v>2024</v>
      </c>
      <c r="C483" s="37" t="n">
        <v>3</v>
      </c>
      <c r="D483" s="37" t="n">
        <v>91</v>
      </c>
      <c r="E483" s="37" t="s">
        <v>187</v>
      </c>
      <c r="F483" s="37" t="n">
        <v>4.5</v>
      </c>
      <c r="G483" s="37" t="n">
        <v>6</v>
      </c>
      <c r="H483" s="37" t="str">
        <f aca="false">IFERROR(VLOOKUP(A483,Employees!$A$2:$I$1501,9,FALSE()),"Unknown")</f>
        <v>Sales</v>
      </c>
      <c r="I483" s="37" t="str">
        <f aca="false">IFERROR(VLOOKUP(A483,Employees!$A$2:$U$1501,21,FALSE()),"Unknown")</f>
        <v>Active</v>
      </c>
    </row>
    <row r="484" customFormat="false" ht="15" hidden="false" customHeight="false" outlineLevel="0" collapsed="false">
      <c r="A484" s="37" t="s">
        <v>782</v>
      </c>
      <c r="B484" s="37" t="n">
        <v>2025</v>
      </c>
      <c r="C484" s="37" t="n">
        <v>2</v>
      </c>
      <c r="D484" s="37" t="n">
        <v>77</v>
      </c>
      <c r="E484" s="37" t="s">
        <v>187</v>
      </c>
      <c r="F484" s="37" t="n">
        <v>2.4</v>
      </c>
      <c r="G484" s="37" t="n">
        <v>40</v>
      </c>
      <c r="H484" s="37" t="str">
        <f aca="false">IFERROR(VLOOKUP(A484,Employees!$A$2:$I$1501,9,FALSE()),"Unknown")</f>
        <v>Sales</v>
      </c>
      <c r="I484" s="37" t="str">
        <f aca="false">IFERROR(VLOOKUP(A484,Employees!$A$2:$U$1501,21,FALSE()),"Unknown")</f>
        <v>Active</v>
      </c>
    </row>
    <row r="485" customFormat="false" ht="15" hidden="false" customHeight="false" outlineLevel="0" collapsed="false">
      <c r="A485" s="37" t="s">
        <v>784</v>
      </c>
      <c r="B485" s="37" t="n">
        <v>2025</v>
      </c>
      <c r="C485" s="37" t="n">
        <v>4</v>
      </c>
      <c r="D485" s="37" t="n">
        <v>97</v>
      </c>
      <c r="E485" s="37" t="s">
        <v>187</v>
      </c>
      <c r="F485" s="37" t="n">
        <v>11.9</v>
      </c>
      <c r="G485" s="37" t="n">
        <v>24</v>
      </c>
      <c r="H485" s="37" t="str">
        <f aca="false">IFERROR(VLOOKUP(A485,Employees!$A$2:$I$1501,9,FALSE()),"Unknown")</f>
        <v>Sales</v>
      </c>
      <c r="I485" s="37" t="str">
        <f aca="false">IFERROR(VLOOKUP(A485,Employees!$A$2:$U$1501,21,FALSE()),"Unknown")</f>
        <v>Active</v>
      </c>
    </row>
    <row r="486" customFormat="false" ht="15" hidden="false" customHeight="false" outlineLevel="0" collapsed="false">
      <c r="A486" s="37" t="s">
        <v>785</v>
      </c>
      <c r="B486" s="37" t="n">
        <v>2021</v>
      </c>
      <c r="C486" s="37" t="n">
        <v>3</v>
      </c>
      <c r="D486" s="37" t="n">
        <v>88</v>
      </c>
      <c r="E486" s="37" t="s">
        <v>187</v>
      </c>
      <c r="F486" s="37" t="n">
        <v>7.4</v>
      </c>
      <c r="G486" s="37" t="n">
        <v>11</v>
      </c>
      <c r="H486" s="37" t="str">
        <f aca="false">IFERROR(VLOOKUP(A486,Employees!$A$2:$I$1501,9,FALSE()),"Unknown")</f>
        <v>Customer Support</v>
      </c>
      <c r="I486" s="37" t="str">
        <f aca="false">IFERROR(VLOOKUP(A486,Employees!$A$2:$U$1501,21,FALSE()),"Unknown")</f>
        <v>Active</v>
      </c>
    </row>
    <row r="487" customFormat="false" ht="15" hidden="false" customHeight="false" outlineLevel="0" collapsed="false">
      <c r="A487" s="37" t="s">
        <v>785</v>
      </c>
      <c r="B487" s="37" t="n">
        <v>2022</v>
      </c>
      <c r="C487" s="37" t="n">
        <v>3</v>
      </c>
      <c r="D487" s="37" t="n">
        <v>89</v>
      </c>
      <c r="E487" s="37" t="s">
        <v>187</v>
      </c>
      <c r="F487" s="37" t="n">
        <v>7.5</v>
      </c>
      <c r="G487" s="37" t="n">
        <v>23</v>
      </c>
      <c r="H487" s="37" t="str">
        <f aca="false">IFERROR(VLOOKUP(A487,Employees!$A$2:$I$1501,9,FALSE()),"Unknown")</f>
        <v>Customer Support</v>
      </c>
      <c r="I487" s="37" t="str">
        <f aca="false">IFERROR(VLOOKUP(A487,Employees!$A$2:$U$1501,21,FALSE()),"Unknown")</f>
        <v>Active</v>
      </c>
    </row>
    <row r="488" customFormat="false" ht="15" hidden="false" customHeight="false" outlineLevel="0" collapsed="false">
      <c r="A488" s="37" t="s">
        <v>785</v>
      </c>
      <c r="B488" s="37" t="n">
        <v>2023</v>
      </c>
      <c r="C488" s="37" t="n">
        <v>2</v>
      </c>
      <c r="D488" s="37" t="n">
        <v>64</v>
      </c>
      <c r="E488" s="37" t="s">
        <v>187</v>
      </c>
      <c r="F488" s="37" t="n">
        <v>5.3</v>
      </c>
      <c r="G488" s="37" t="n">
        <v>14</v>
      </c>
      <c r="H488" s="37" t="str">
        <f aca="false">IFERROR(VLOOKUP(A488,Employees!$A$2:$I$1501,9,FALSE()),"Unknown")</f>
        <v>Customer Support</v>
      </c>
      <c r="I488" s="37" t="str">
        <f aca="false">IFERROR(VLOOKUP(A488,Employees!$A$2:$U$1501,21,FALSE()),"Unknown")</f>
        <v>Active</v>
      </c>
    </row>
    <row r="489" customFormat="false" ht="15" hidden="false" customHeight="false" outlineLevel="0" collapsed="false">
      <c r="A489" s="37" t="s">
        <v>785</v>
      </c>
      <c r="B489" s="37" t="n">
        <v>2024</v>
      </c>
      <c r="C489" s="37" t="n">
        <v>3</v>
      </c>
      <c r="D489" s="37" t="n">
        <v>84</v>
      </c>
      <c r="E489" s="37" t="s">
        <v>187</v>
      </c>
      <c r="F489" s="37" t="n">
        <v>6.6</v>
      </c>
      <c r="G489" s="37" t="n">
        <v>11</v>
      </c>
      <c r="H489" s="37" t="str">
        <f aca="false">IFERROR(VLOOKUP(A489,Employees!$A$2:$I$1501,9,FALSE()),"Unknown")</f>
        <v>Customer Support</v>
      </c>
      <c r="I489" s="37" t="str">
        <f aca="false">IFERROR(VLOOKUP(A489,Employees!$A$2:$U$1501,21,FALSE()),"Unknown")</f>
        <v>Active</v>
      </c>
    </row>
    <row r="490" customFormat="false" ht="15" hidden="false" customHeight="false" outlineLevel="0" collapsed="false">
      <c r="A490" s="37" t="s">
        <v>785</v>
      </c>
      <c r="B490" s="37" t="n">
        <v>2025</v>
      </c>
      <c r="C490" s="37" t="n">
        <v>3</v>
      </c>
      <c r="D490" s="37" t="n">
        <v>83</v>
      </c>
      <c r="E490" s="37" t="s">
        <v>187</v>
      </c>
      <c r="F490" s="37" t="n">
        <v>8.3</v>
      </c>
      <c r="G490" s="37" t="n">
        <v>28</v>
      </c>
      <c r="H490" s="37" t="str">
        <f aca="false">IFERROR(VLOOKUP(A490,Employees!$A$2:$I$1501,9,FALSE()),"Unknown")</f>
        <v>Customer Support</v>
      </c>
      <c r="I490" s="37" t="str">
        <f aca="false">IFERROR(VLOOKUP(A490,Employees!$A$2:$U$1501,21,FALSE()),"Unknown")</f>
        <v>Active</v>
      </c>
    </row>
    <row r="491" customFormat="false" ht="15" hidden="false" customHeight="false" outlineLevel="0" collapsed="false">
      <c r="A491" s="37" t="s">
        <v>787</v>
      </c>
      <c r="B491" s="37" t="n">
        <v>2021</v>
      </c>
      <c r="C491" s="37" t="n">
        <v>3</v>
      </c>
      <c r="D491" s="37" t="n">
        <v>99</v>
      </c>
      <c r="E491" s="37" t="s">
        <v>187</v>
      </c>
      <c r="F491" s="37" t="n">
        <v>6.1</v>
      </c>
      <c r="G491" s="37" t="n">
        <v>21</v>
      </c>
      <c r="H491" s="37" t="str">
        <f aca="false">IFERROR(VLOOKUP(A491,Employees!$A$2:$I$1501,9,FALSE()),"Unknown")</f>
        <v>Legal &amp; Compliance</v>
      </c>
      <c r="I491" s="37" t="str">
        <f aca="false">IFERROR(VLOOKUP(A491,Employees!$A$2:$U$1501,21,FALSE()),"Unknown")</f>
        <v>Active</v>
      </c>
    </row>
    <row r="492" customFormat="false" ht="15" hidden="false" customHeight="false" outlineLevel="0" collapsed="false">
      <c r="A492" s="37" t="s">
        <v>787</v>
      </c>
      <c r="B492" s="37" t="n">
        <v>2022</v>
      </c>
      <c r="C492" s="37" t="n">
        <v>3</v>
      </c>
      <c r="D492" s="37" t="n">
        <v>80</v>
      </c>
      <c r="E492" s="37" t="s">
        <v>187</v>
      </c>
      <c r="F492" s="37" t="n">
        <v>5.5</v>
      </c>
      <c r="G492" s="37" t="n">
        <v>21</v>
      </c>
      <c r="H492" s="37" t="str">
        <f aca="false">IFERROR(VLOOKUP(A492,Employees!$A$2:$I$1501,9,FALSE()),"Unknown")</f>
        <v>Legal &amp; Compliance</v>
      </c>
      <c r="I492" s="37" t="str">
        <f aca="false">IFERROR(VLOOKUP(A492,Employees!$A$2:$U$1501,21,FALSE()),"Unknown")</f>
        <v>Active</v>
      </c>
    </row>
    <row r="493" customFormat="false" ht="15" hidden="false" customHeight="false" outlineLevel="0" collapsed="false">
      <c r="A493" s="37" t="s">
        <v>787</v>
      </c>
      <c r="B493" s="37" t="n">
        <v>2023</v>
      </c>
      <c r="C493" s="37" t="n">
        <v>4</v>
      </c>
      <c r="D493" s="37" t="n">
        <v>77</v>
      </c>
      <c r="E493" s="37" t="s">
        <v>185</v>
      </c>
      <c r="F493" s="37" t="n">
        <v>8.4</v>
      </c>
      <c r="G493" s="37" t="n">
        <v>35</v>
      </c>
      <c r="H493" s="37" t="str">
        <f aca="false">IFERROR(VLOOKUP(A493,Employees!$A$2:$I$1501,9,FALSE()),"Unknown")</f>
        <v>Legal &amp; Compliance</v>
      </c>
      <c r="I493" s="37" t="str">
        <f aca="false">IFERROR(VLOOKUP(A493,Employees!$A$2:$U$1501,21,FALSE()),"Unknown")</f>
        <v>Active</v>
      </c>
    </row>
    <row r="494" customFormat="false" ht="15" hidden="false" customHeight="false" outlineLevel="0" collapsed="false">
      <c r="A494" s="37" t="s">
        <v>787</v>
      </c>
      <c r="B494" s="37" t="n">
        <v>2024</v>
      </c>
      <c r="C494" s="37" t="n">
        <v>1</v>
      </c>
      <c r="D494" s="37" t="n">
        <v>54</v>
      </c>
      <c r="E494" s="37" t="s">
        <v>187</v>
      </c>
      <c r="F494" s="37" t="n">
        <v>1.7</v>
      </c>
      <c r="G494" s="37" t="n">
        <v>28</v>
      </c>
      <c r="H494" s="37" t="str">
        <f aca="false">IFERROR(VLOOKUP(A494,Employees!$A$2:$I$1501,9,FALSE()),"Unknown")</f>
        <v>Legal &amp; Compliance</v>
      </c>
      <c r="I494" s="37" t="str">
        <f aca="false">IFERROR(VLOOKUP(A494,Employees!$A$2:$U$1501,21,FALSE()),"Unknown")</f>
        <v>Active</v>
      </c>
    </row>
    <row r="495" customFormat="false" ht="15" hidden="false" customHeight="false" outlineLevel="0" collapsed="false">
      <c r="A495" s="37" t="s">
        <v>787</v>
      </c>
      <c r="B495" s="37" t="n">
        <v>2025</v>
      </c>
      <c r="C495" s="37" t="n">
        <v>3</v>
      </c>
      <c r="D495" s="37" t="n">
        <v>95</v>
      </c>
      <c r="E495" s="37" t="s">
        <v>187</v>
      </c>
      <c r="F495" s="37" t="n">
        <v>6.6</v>
      </c>
      <c r="G495" s="37" t="n">
        <v>25</v>
      </c>
      <c r="H495" s="37" t="str">
        <f aca="false">IFERROR(VLOOKUP(A495,Employees!$A$2:$I$1501,9,FALSE()),"Unknown")</f>
        <v>Legal &amp; Compliance</v>
      </c>
      <c r="I495" s="37" t="str">
        <f aca="false">IFERROR(VLOOKUP(A495,Employees!$A$2:$U$1501,21,FALSE()),"Unknown")</f>
        <v>Active</v>
      </c>
    </row>
    <row r="496" customFormat="false" ht="15" hidden="false" customHeight="false" outlineLevel="0" collapsed="false">
      <c r="A496" s="37" t="s">
        <v>788</v>
      </c>
      <c r="B496" s="37" t="n">
        <v>2025</v>
      </c>
      <c r="C496" s="37" t="n">
        <v>3</v>
      </c>
      <c r="D496" s="37" t="n">
        <v>77</v>
      </c>
      <c r="E496" s="37" t="s">
        <v>187</v>
      </c>
      <c r="F496" s="37" t="n">
        <v>7.3</v>
      </c>
      <c r="G496" s="37" t="n">
        <v>32</v>
      </c>
      <c r="H496" s="37" t="str">
        <f aca="false">IFERROR(VLOOKUP(A496,Employees!$A$2:$I$1501,9,FALSE()),"Unknown")</f>
        <v>Legal &amp; Compliance</v>
      </c>
      <c r="I496" s="37" t="str">
        <f aca="false">IFERROR(VLOOKUP(A496,Employees!$A$2:$U$1501,21,FALSE()),"Unknown")</f>
        <v>Active</v>
      </c>
    </row>
    <row r="497" customFormat="false" ht="15" hidden="false" customHeight="false" outlineLevel="0" collapsed="false">
      <c r="A497" s="37" t="s">
        <v>710</v>
      </c>
      <c r="B497" s="37" t="n">
        <v>2024</v>
      </c>
      <c r="C497" s="37" t="n">
        <v>3</v>
      </c>
      <c r="D497" s="37" t="n">
        <v>98</v>
      </c>
      <c r="E497" s="37" t="s">
        <v>187</v>
      </c>
      <c r="F497" s="37" t="n">
        <v>8.6</v>
      </c>
      <c r="G497" s="37" t="n">
        <v>19</v>
      </c>
      <c r="H497" s="37" t="str">
        <f aca="false">IFERROR(VLOOKUP(A497,Employees!$A$2:$I$1501,9,FALSE()),"Unknown")</f>
        <v>Customer Support</v>
      </c>
      <c r="I497" s="37" t="str">
        <f aca="false">IFERROR(VLOOKUP(A497,Employees!$A$2:$U$1501,21,FALSE()),"Unknown")</f>
        <v>Active</v>
      </c>
    </row>
    <row r="498" customFormat="false" ht="15" hidden="false" customHeight="false" outlineLevel="0" collapsed="false">
      <c r="A498" s="37" t="s">
        <v>710</v>
      </c>
      <c r="B498" s="37" t="n">
        <v>2025</v>
      </c>
      <c r="C498" s="37" t="n">
        <v>3</v>
      </c>
      <c r="D498" s="37" t="n">
        <v>77</v>
      </c>
      <c r="E498" s="37" t="s">
        <v>187</v>
      </c>
      <c r="F498" s="37" t="n">
        <v>7.9</v>
      </c>
      <c r="G498" s="37" t="n">
        <v>27</v>
      </c>
      <c r="H498" s="37" t="str">
        <f aca="false">IFERROR(VLOOKUP(A498,Employees!$A$2:$I$1501,9,FALSE()),"Unknown")</f>
        <v>Customer Support</v>
      </c>
      <c r="I498" s="37" t="str">
        <f aca="false">IFERROR(VLOOKUP(A498,Employees!$A$2:$U$1501,21,FALSE()),"Unknown")</f>
        <v>Active</v>
      </c>
    </row>
    <row r="499" customFormat="false" ht="15" hidden="false" customHeight="false" outlineLevel="0" collapsed="false">
      <c r="A499" s="37" t="s">
        <v>567</v>
      </c>
      <c r="B499" s="37" t="n">
        <v>2023</v>
      </c>
      <c r="C499" s="37" t="n">
        <v>4</v>
      </c>
      <c r="D499" s="37" t="n">
        <v>81</v>
      </c>
      <c r="E499" s="37" t="s">
        <v>187</v>
      </c>
      <c r="F499" s="37" t="n">
        <v>5.9</v>
      </c>
      <c r="G499" s="37" t="n">
        <v>3</v>
      </c>
      <c r="H499" s="37" t="str">
        <f aca="false">IFERROR(VLOOKUP(A499,Employees!$A$2:$I$1501,9,FALSE()),"Unknown")</f>
        <v>Engineering</v>
      </c>
      <c r="I499" s="37" t="str">
        <f aca="false">IFERROR(VLOOKUP(A499,Employees!$A$2:$U$1501,21,FALSE()),"Unknown")</f>
        <v>Active</v>
      </c>
    </row>
    <row r="500" customFormat="false" ht="15" hidden="false" customHeight="false" outlineLevel="0" collapsed="false">
      <c r="A500" s="37" t="s">
        <v>567</v>
      </c>
      <c r="B500" s="37" t="n">
        <v>2024</v>
      </c>
      <c r="C500" s="37" t="n">
        <v>2</v>
      </c>
      <c r="D500" s="37" t="n">
        <v>92</v>
      </c>
      <c r="E500" s="37" t="s">
        <v>187</v>
      </c>
      <c r="F500" s="37" t="n">
        <v>6.1</v>
      </c>
      <c r="G500" s="37" t="n">
        <v>17</v>
      </c>
      <c r="H500" s="37" t="str">
        <f aca="false">IFERROR(VLOOKUP(A500,Employees!$A$2:$I$1501,9,FALSE()),"Unknown")</f>
        <v>Engineering</v>
      </c>
      <c r="I500" s="37" t="str">
        <f aca="false">IFERROR(VLOOKUP(A500,Employees!$A$2:$U$1501,21,FALSE()),"Unknown")</f>
        <v>Active</v>
      </c>
    </row>
    <row r="501" customFormat="false" ht="15" hidden="false" customHeight="false" outlineLevel="0" collapsed="false">
      <c r="A501" s="37" t="s">
        <v>567</v>
      </c>
      <c r="B501" s="37" t="n">
        <v>2025</v>
      </c>
      <c r="C501" s="37" t="n">
        <v>4</v>
      </c>
      <c r="D501" s="37" t="n">
        <v>109</v>
      </c>
      <c r="E501" s="37" t="s">
        <v>187</v>
      </c>
      <c r="F501" s="37" t="n">
        <v>7.2</v>
      </c>
      <c r="G501" s="37" t="n">
        <v>17</v>
      </c>
      <c r="H501" s="37" t="str">
        <f aca="false">IFERROR(VLOOKUP(A501,Employees!$A$2:$I$1501,9,FALSE()),"Unknown")</f>
        <v>Engineering</v>
      </c>
      <c r="I501" s="37" t="str">
        <f aca="false">IFERROR(VLOOKUP(A501,Employees!$A$2:$U$1501,21,FALSE()),"Unknown")</f>
        <v>Active</v>
      </c>
    </row>
    <row r="502" customFormat="false" ht="15" hidden="false" customHeight="false" outlineLevel="0" collapsed="false">
      <c r="A502" s="37" t="s">
        <v>794</v>
      </c>
      <c r="B502" s="37" t="n">
        <v>2023</v>
      </c>
      <c r="C502" s="37" t="n">
        <v>2</v>
      </c>
      <c r="D502" s="37" t="n">
        <v>80</v>
      </c>
      <c r="E502" s="37" t="s">
        <v>187</v>
      </c>
      <c r="F502" s="37" t="n">
        <v>7.3</v>
      </c>
      <c r="G502" s="37" t="n">
        <v>7</v>
      </c>
      <c r="H502" s="37" t="str">
        <f aca="false">IFERROR(VLOOKUP(A502,Employees!$A$2:$I$1501,9,FALSE()),"Unknown")</f>
        <v>Operations</v>
      </c>
      <c r="I502" s="37" t="str">
        <f aca="false">IFERROR(VLOOKUP(A502,Employees!$A$2:$U$1501,21,FALSE()),"Unknown")</f>
        <v>Exited</v>
      </c>
    </row>
    <row r="503" customFormat="false" ht="15" hidden="false" customHeight="false" outlineLevel="0" collapsed="false">
      <c r="A503" s="37" t="s">
        <v>794</v>
      </c>
      <c r="B503" s="37" t="n">
        <v>2024</v>
      </c>
      <c r="C503" s="37" t="n">
        <v>1</v>
      </c>
      <c r="D503" s="37" t="n">
        <v>59</v>
      </c>
      <c r="E503" s="37" t="s">
        <v>187</v>
      </c>
      <c r="F503" s="37" t="n">
        <v>1.8</v>
      </c>
      <c r="G503" s="37" t="n">
        <v>13</v>
      </c>
      <c r="H503" s="37" t="str">
        <f aca="false">IFERROR(VLOOKUP(A503,Employees!$A$2:$I$1501,9,FALSE()),"Unknown")</f>
        <v>Operations</v>
      </c>
      <c r="I503" s="37" t="str">
        <f aca="false">IFERROR(VLOOKUP(A503,Employees!$A$2:$U$1501,21,FALSE()),"Unknown")</f>
        <v>Exited</v>
      </c>
    </row>
    <row r="504" customFormat="false" ht="15" hidden="false" customHeight="false" outlineLevel="0" collapsed="false">
      <c r="A504" s="37" t="s">
        <v>795</v>
      </c>
      <c r="B504" s="37" t="n">
        <v>2021</v>
      </c>
      <c r="C504" s="37" t="n">
        <v>3</v>
      </c>
      <c r="D504" s="37" t="n">
        <v>86</v>
      </c>
      <c r="E504" s="37" t="s">
        <v>187</v>
      </c>
      <c r="F504" s="37" t="n">
        <v>6.1</v>
      </c>
      <c r="G504" s="37" t="n">
        <v>18</v>
      </c>
      <c r="H504" s="37" t="str">
        <f aca="false">IFERROR(VLOOKUP(A504,Employees!$A$2:$I$1501,9,FALSE()),"Unknown")</f>
        <v>Data &amp; AI</v>
      </c>
      <c r="I504" s="37" t="str">
        <f aca="false">IFERROR(VLOOKUP(A504,Employees!$A$2:$U$1501,21,FALSE()),"Unknown")</f>
        <v>Active</v>
      </c>
    </row>
    <row r="505" customFormat="false" ht="15" hidden="false" customHeight="false" outlineLevel="0" collapsed="false">
      <c r="A505" s="37" t="s">
        <v>795</v>
      </c>
      <c r="B505" s="37" t="n">
        <v>2022</v>
      </c>
      <c r="C505" s="37" t="n">
        <v>3</v>
      </c>
      <c r="D505" s="37" t="n">
        <v>88</v>
      </c>
      <c r="E505" s="37" t="s">
        <v>187</v>
      </c>
      <c r="F505" s="37" t="n">
        <v>3.7</v>
      </c>
      <c r="G505" s="37" t="n">
        <v>25</v>
      </c>
      <c r="H505" s="37" t="str">
        <f aca="false">IFERROR(VLOOKUP(A505,Employees!$A$2:$I$1501,9,FALSE()),"Unknown")</f>
        <v>Data &amp; AI</v>
      </c>
      <c r="I505" s="37" t="str">
        <f aca="false">IFERROR(VLOOKUP(A505,Employees!$A$2:$U$1501,21,FALSE()),"Unknown")</f>
        <v>Active</v>
      </c>
    </row>
    <row r="506" customFormat="false" ht="15" hidden="false" customHeight="false" outlineLevel="0" collapsed="false">
      <c r="A506" s="37" t="s">
        <v>795</v>
      </c>
      <c r="B506" s="37" t="n">
        <v>2023</v>
      </c>
      <c r="C506" s="37" t="n">
        <v>2</v>
      </c>
      <c r="D506" s="37" t="n">
        <v>60</v>
      </c>
      <c r="E506" s="37" t="s">
        <v>187</v>
      </c>
      <c r="F506" s="37" t="n">
        <v>3.9</v>
      </c>
      <c r="G506" s="37" t="n">
        <v>25</v>
      </c>
      <c r="H506" s="37" t="str">
        <f aca="false">IFERROR(VLOOKUP(A506,Employees!$A$2:$I$1501,9,FALSE()),"Unknown")</f>
        <v>Data &amp; AI</v>
      </c>
      <c r="I506" s="37" t="str">
        <f aca="false">IFERROR(VLOOKUP(A506,Employees!$A$2:$U$1501,21,FALSE()),"Unknown")</f>
        <v>Active</v>
      </c>
    </row>
    <row r="507" customFormat="false" ht="15" hidden="false" customHeight="false" outlineLevel="0" collapsed="false">
      <c r="A507" s="37" t="s">
        <v>795</v>
      </c>
      <c r="B507" s="37" t="n">
        <v>2024</v>
      </c>
      <c r="C507" s="37" t="n">
        <v>2</v>
      </c>
      <c r="D507" s="37" t="n">
        <v>80</v>
      </c>
      <c r="E507" s="37" t="s">
        <v>187</v>
      </c>
      <c r="F507" s="37" t="n">
        <v>6.1</v>
      </c>
      <c r="G507" s="37" t="n">
        <v>15</v>
      </c>
      <c r="H507" s="37" t="str">
        <f aca="false">IFERROR(VLOOKUP(A507,Employees!$A$2:$I$1501,9,FALSE()),"Unknown")</f>
        <v>Data &amp; AI</v>
      </c>
      <c r="I507" s="37" t="str">
        <f aca="false">IFERROR(VLOOKUP(A507,Employees!$A$2:$U$1501,21,FALSE()),"Unknown")</f>
        <v>Active</v>
      </c>
    </row>
    <row r="508" customFormat="false" ht="15" hidden="false" customHeight="false" outlineLevel="0" collapsed="false">
      <c r="A508" s="37" t="s">
        <v>795</v>
      </c>
      <c r="B508" s="37" t="n">
        <v>2025</v>
      </c>
      <c r="C508" s="37" t="n">
        <v>1</v>
      </c>
      <c r="D508" s="37" t="n">
        <v>59</v>
      </c>
      <c r="E508" s="37" t="s">
        <v>187</v>
      </c>
      <c r="F508" s="37" t="n">
        <v>2.6</v>
      </c>
      <c r="G508" s="37" t="n">
        <v>36</v>
      </c>
      <c r="H508" s="37" t="str">
        <f aca="false">IFERROR(VLOOKUP(A508,Employees!$A$2:$I$1501,9,FALSE()),"Unknown")</f>
        <v>Data &amp; AI</v>
      </c>
      <c r="I508" s="37" t="str">
        <f aca="false">IFERROR(VLOOKUP(A508,Employees!$A$2:$U$1501,21,FALSE()),"Unknown")</f>
        <v>Active</v>
      </c>
    </row>
    <row r="509" customFormat="false" ht="15" hidden="false" customHeight="false" outlineLevel="0" collapsed="false">
      <c r="A509" s="37" t="s">
        <v>797</v>
      </c>
      <c r="B509" s="37" t="n">
        <v>2024</v>
      </c>
      <c r="C509" s="37" t="n">
        <v>5</v>
      </c>
      <c r="D509" s="37" t="n">
        <v>103</v>
      </c>
      <c r="E509" s="37" t="s">
        <v>187</v>
      </c>
      <c r="F509" s="37" t="n">
        <v>12.9</v>
      </c>
      <c r="G509" s="37" t="n">
        <v>8</v>
      </c>
      <c r="H509" s="37" t="str">
        <f aca="false">IFERROR(VLOOKUP(A509,Employees!$A$2:$I$1501,9,FALSE()),"Unknown")</f>
        <v>Engineering</v>
      </c>
      <c r="I509" s="37" t="str">
        <f aca="false">IFERROR(VLOOKUP(A509,Employees!$A$2:$U$1501,21,FALSE()),"Unknown")</f>
        <v>Active</v>
      </c>
    </row>
    <row r="510" customFormat="false" ht="15" hidden="false" customHeight="false" outlineLevel="0" collapsed="false">
      <c r="A510" s="37" t="s">
        <v>797</v>
      </c>
      <c r="B510" s="37" t="n">
        <v>2025</v>
      </c>
      <c r="C510" s="37" t="n">
        <v>2</v>
      </c>
      <c r="D510" s="37" t="n">
        <v>62</v>
      </c>
      <c r="E510" s="37" t="s">
        <v>187</v>
      </c>
      <c r="F510" s="37" t="n">
        <v>5.8</v>
      </c>
      <c r="G510" s="37" t="n">
        <v>18</v>
      </c>
      <c r="H510" s="37" t="str">
        <f aca="false">IFERROR(VLOOKUP(A510,Employees!$A$2:$I$1501,9,FALSE()),"Unknown")</f>
        <v>Engineering</v>
      </c>
      <c r="I510" s="37" t="str">
        <f aca="false">IFERROR(VLOOKUP(A510,Employees!$A$2:$U$1501,21,FALSE()),"Unknown")</f>
        <v>Active</v>
      </c>
    </row>
    <row r="511" customFormat="false" ht="15" hidden="false" customHeight="false" outlineLevel="0" collapsed="false">
      <c r="A511" s="37" t="s">
        <v>801</v>
      </c>
      <c r="B511" s="37" t="n">
        <v>2025</v>
      </c>
      <c r="C511" s="37" t="n">
        <v>1</v>
      </c>
      <c r="D511" s="37" t="n">
        <v>52</v>
      </c>
      <c r="E511" s="37" t="s">
        <v>187</v>
      </c>
      <c r="F511" s="37" t="n">
        <v>1.5</v>
      </c>
      <c r="G511" s="37" t="n">
        <v>85</v>
      </c>
      <c r="H511" s="37" t="str">
        <f aca="false">IFERROR(VLOOKUP(A511,Employees!$A$2:$I$1501,9,FALSE()),"Unknown")</f>
        <v>Customer Support</v>
      </c>
      <c r="I511" s="37" t="str">
        <f aca="false">IFERROR(VLOOKUP(A511,Employees!$A$2:$U$1501,21,FALSE()),"Unknown")</f>
        <v>Exited</v>
      </c>
    </row>
    <row r="512" customFormat="false" ht="15" hidden="false" customHeight="false" outlineLevel="0" collapsed="false">
      <c r="A512" s="37" t="s">
        <v>801</v>
      </c>
      <c r="B512" s="37" t="n">
        <v>2026</v>
      </c>
      <c r="C512" s="37" t="n">
        <v>3</v>
      </c>
      <c r="D512" s="37" t="n">
        <v>89</v>
      </c>
      <c r="E512" s="37" t="s">
        <v>187</v>
      </c>
      <c r="F512" s="37" t="n">
        <v>5.9</v>
      </c>
      <c r="G512" s="37" t="n">
        <v>80</v>
      </c>
      <c r="H512" s="37" t="str">
        <f aca="false">IFERROR(VLOOKUP(A512,Employees!$A$2:$I$1501,9,FALSE()),"Unknown")</f>
        <v>Customer Support</v>
      </c>
      <c r="I512" s="37" t="str">
        <f aca="false">IFERROR(VLOOKUP(A512,Employees!$A$2:$U$1501,21,FALSE()),"Unknown")</f>
        <v>Exited</v>
      </c>
    </row>
    <row r="513" customFormat="false" ht="15" hidden="false" customHeight="false" outlineLevel="0" collapsed="false">
      <c r="A513" s="37" t="s">
        <v>803</v>
      </c>
      <c r="B513" s="37" t="n">
        <v>2021</v>
      </c>
      <c r="C513" s="37" t="n">
        <v>3</v>
      </c>
      <c r="D513" s="37" t="n">
        <v>93</v>
      </c>
      <c r="E513" s="37" t="s">
        <v>187</v>
      </c>
      <c r="F513" s="37" t="n">
        <v>4.7</v>
      </c>
      <c r="G513" s="37" t="n">
        <v>11</v>
      </c>
      <c r="H513" s="37" t="str">
        <f aca="false">IFERROR(VLOOKUP(A513,Employees!$A$2:$I$1501,9,FALSE()),"Unknown")</f>
        <v>Human Resources</v>
      </c>
      <c r="I513" s="37" t="str">
        <f aca="false">IFERROR(VLOOKUP(A513,Employees!$A$2:$U$1501,21,FALSE()),"Unknown")</f>
        <v>Exited</v>
      </c>
    </row>
    <row r="514" customFormat="false" ht="15" hidden="false" customHeight="false" outlineLevel="0" collapsed="false">
      <c r="A514" s="37" t="s">
        <v>805</v>
      </c>
      <c r="B514" s="37" t="n">
        <v>2025</v>
      </c>
      <c r="C514" s="37" t="n">
        <v>4</v>
      </c>
      <c r="D514" s="37" t="n">
        <v>79</v>
      </c>
      <c r="E514" s="37" t="s">
        <v>185</v>
      </c>
      <c r="F514" s="37" t="n">
        <v>8.5</v>
      </c>
      <c r="G514" s="37" t="n">
        <v>6</v>
      </c>
      <c r="H514" s="37" t="str">
        <f aca="false">IFERROR(VLOOKUP(A514,Employees!$A$2:$I$1501,9,FALSE()),"Unknown")</f>
        <v>Data &amp; AI</v>
      </c>
      <c r="I514" s="37" t="str">
        <f aca="false">IFERROR(VLOOKUP(A514,Employees!$A$2:$U$1501,21,FALSE()),"Unknown")</f>
        <v>Active</v>
      </c>
    </row>
    <row r="515" customFormat="false" ht="15" hidden="false" customHeight="false" outlineLevel="0" collapsed="false">
      <c r="A515" s="37" t="s">
        <v>806</v>
      </c>
      <c r="B515" s="37" t="n">
        <v>2025</v>
      </c>
      <c r="C515" s="37" t="n">
        <v>3</v>
      </c>
      <c r="D515" s="37" t="n">
        <v>69</v>
      </c>
      <c r="E515" s="37" t="s">
        <v>187</v>
      </c>
      <c r="F515" s="37" t="n">
        <v>8.7</v>
      </c>
      <c r="G515" s="37" t="n">
        <v>28</v>
      </c>
      <c r="H515" s="37" t="str">
        <f aca="false">IFERROR(VLOOKUP(A515,Employees!$A$2:$I$1501,9,FALSE()),"Unknown")</f>
        <v>Customer Support</v>
      </c>
      <c r="I515" s="37" t="str">
        <f aca="false">IFERROR(VLOOKUP(A515,Employees!$A$2:$U$1501,21,FALSE()),"Unknown")</f>
        <v>Active</v>
      </c>
    </row>
    <row r="516" customFormat="false" ht="15" hidden="false" customHeight="false" outlineLevel="0" collapsed="false">
      <c r="A516" s="37" t="s">
        <v>435</v>
      </c>
      <c r="B516" s="37" t="n">
        <v>2022</v>
      </c>
      <c r="C516" s="37" t="n">
        <v>3</v>
      </c>
      <c r="D516" s="37" t="n">
        <v>73</v>
      </c>
      <c r="E516" s="37" t="s">
        <v>187</v>
      </c>
      <c r="F516" s="37" t="n">
        <v>5.6</v>
      </c>
      <c r="G516" s="37" t="n">
        <v>26</v>
      </c>
      <c r="H516" s="37" t="str">
        <f aca="false">IFERROR(VLOOKUP(A516,Employees!$A$2:$I$1501,9,FALSE()),"Unknown")</f>
        <v>Human Resources</v>
      </c>
      <c r="I516" s="37" t="str">
        <f aca="false">IFERROR(VLOOKUP(A516,Employees!$A$2:$U$1501,21,FALSE()),"Unknown")</f>
        <v>Active</v>
      </c>
    </row>
    <row r="517" customFormat="false" ht="15" hidden="false" customHeight="false" outlineLevel="0" collapsed="false">
      <c r="A517" s="37" t="s">
        <v>435</v>
      </c>
      <c r="B517" s="37" t="n">
        <v>2023</v>
      </c>
      <c r="C517" s="37" t="n">
        <v>3</v>
      </c>
      <c r="D517" s="37" t="n">
        <v>75</v>
      </c>
      <c r="E517" s="37" t="s">
        <v>187</v>
      </c>
      <c r="F517" s="37" t="n">
        <v>7.3</v>
      </c>
      <c r="G517" s="37" t="n">
        <v>28</v>
      </c>
      <c r="H517" s="37" t="str">
        <f aca="false">IFERROR(VLOOKUP(A517,Employees!$A$2:$I$1501,9,FALSE()),"Unknown")</f>
        <v>Human Resources</v>
      </c>
      <c r="I517" s="37" t="str">
        <f aca="false">IFERROR(VLOOKUP(A517,Employees!$A$2:$U$1501,21,FALSE()),"Unknown")</f>
        <v>Active</v>
      </c>
    </row>
    <row r="518" customFormat="false" ht="15" hidden="false" customHeight="false" outlineLevel="0" collapsed="false">
      <c r="A518" s="37" t="s">
        <v>435</v>
      </c>
      <c r="B518" s="37" t="n">
        <v>2024</v>
      </c>
      <c r="C518" s="37" t="n">
        <v>3</v>
      </c>
      <c r="D518" s="37" t="n">
        <v>68</v>
      </c>
      <c r="E518" s="37" t="s">
        <v>187</v>
      </c>
      <c r="F518" s="37" t="n">
        <v>3.8</v>
      </c>
      <c r="G518" s="37" t="n">
        <v>14</v>
      </c>
      <c r="H518" s="37" t="str">
        <f aca="false">IFERROR(VLOOKUP(A518,Employees!$A$2:$I$1501,9,FALSE()),"Unknown")</f>
        <v>Human Resources</v>
      </c>
      <c r="I518" s="37" t="str">
        <f aca="false">IFERROR(VLOOKUP(A518,Employees!$A$2:$U$1501,21,FALSE()),"Unknown")</f>
        <v>Active</v>
      </c>
    </row>
    <row r="519" customFormat="false" ht="15" hidden="false" customHeight="false" outlineLevel="0" collapsed="false">
      <c r="A519" s="37" t="s">
        <v>435</v>
      </c>
      <c r="B519" s="37" t="n">
        <v>2025</v>
      </c>
      <c r="C519" s="37" t="n">
        <v>3</v>
      </c>
      <c r="D519" s="37" t="n">
        <v>97</v>
      </c>
      <c r="E519" s="37" t="s">
        <v>187</v>
      </c>
      <c r="F519" s="37" t="n">
        <v>7.5</v>
      </c>
      <c r="G519" s="37" t="n">
        <v>24</v>
      </c>
      <c r="H519" s="37" t="str">
        <f aca="false">IFERROR(VLOOKUP(A519,Employees!$A$2:$I$1501,9,FALSE()),"Unknown")</f>
        <v>Human Resources</v>
      </c>
      <c r="I519" s="37" t="str">
        <f aca="false">IFERROR(VLOOKUP(A519,Employees!$A$2:$U$1501,21,FALSE()),"Unknown")</f>
        <v>Active</v>
      </c>
    </row>
    <row r="520" customFormat="false" ht="15" hidden="false" customHeight="false" outlineLevel="0" collapsed="false">
      <c r="A520" s="37" t="s">
        <v>809</v>
      </c>
      <c r="B520" s="37" t="n">
        <v>2026</v>
      </c>
      <c r="C520" s="37" t="n">
        <v>2</v>
      </c>
      <c r="D520" s="37" t="n">
        <v>80</v>
      </c>
      <c r="E520" s="37" t="s">
        <v>187</v>
      </c>
      <c r="F520" s="37" t="n">
        <v>6.2</v>
      </c>
      <c r="G520" s="37" t="n">
        <v>31</v>
      </c>
      <c r="H520" s="37" t="str">
        <f aca="false">IFERROR(VLOOKUP(A520,Employees!$A$2:$I$1501,9,FALSE()),"Unknown")</f>
        <v>Data &amp; AI</v>
      </c>
      <c r="I520" s="37" t="str">
        <f aca="false">IFERROR(VLOOKUP(A520,Employees!$A$2:$U$1501,21,FALSE()),"Unknown")</f>
        <v>Exited</v>
      </c>
    </row>
    <row r="521" customFormat="false" ht="15" hidden="false" customHeight="false" outlineLevel="0" collapsed="false">
      <c r="A521" s="37" t="s">
        <v>811</v>
      </c>
      <c r="B521" s="37" t="n">
        <v>2023</v>
      </c>
      <c r="C521" s="37" t="n">
        <v>3</v>
      </c>
      <c r="D521" s="37" t="n">
        <v>100</v>
      </c>
      <c r="E521" s="37" t="s">
        <v>187</v>
      </c>
      <c r="F521" s="37" t="n">
        <v>6.3</v>
      </c>
      <c r="G521" s="37" t="n">
        <v>62</v>
      </c>
      <c r="H521" s="37" t="str">
        <f aca="false">IFERROR(VLOOKUP(A521,Employees!$A$2:$I$1501,9,FALSE()),"Unknown")</f>
        <v>Engineering</v>
      </c>
      <c r="I521" s="37" t="str">
        <f aca="false">IFERROR(VLOOKUP(A521,Employees!$A$2:$U$1501,21,FALSE()),"Unknown")</f>
        <v>Exited</v>
      </c>
    </row>
    <row r="522" customFormat="false" ht="15" hidden="false" customHeight="false" outlineLevel="0" collapsed="false">
      <c r="A522" s="37" t="s">
        <v>811</v>
      </c>
      <c r="B522" s="37" t="n">
        <v>2024</v>
      </c>
      <c r="C522" s="37" t="n">
        <v>2</v>
      </c>
      <c r="D522" s="37" t="n">
        <v>64</v>
      </c>
      <c r="E522" s="37" t="s">
        <v>187</v>
      </c>
      <c r="F522" s="37" t="n">
        <v>3.2</v>
      </c>
      <c r="G522" s="37" t="n">
        <v>11</v>
      </c>
      <c r="H522" s="37" t="str">
        <f aca="false">IFERROR(VLOOKUP(A522,Employees!$A$2:$I$1501,9,FALSE()),"Unknown")</f>
        <v>Engineering</v>
      </c>
      <c r="I522" s="37" t="str">
        <f aca="false">IFERROR(VLOOKUP(A522,Employees!$A$2:$U$1501,21,FALSE()),"Unknown")</f>
        <v>Exited</v>
      </c>
    </row>
    <row r="523" customFormat="false" ht="15" hidden="false" customHeight="false" outlineLevel="0" collapsed="false">
      <c r="A523" s="37" t="s">
        <v>811</v>
      </c>
      <c r="B523" s="37" t="n">
        <v>2025</v>
      </c>
      <c r="C523" s="37" t="n">
        <v>1</v>
      </c>
      <c r="D523" s="37" t="n">
        <v>80</v>
      </c>
      <c r="E523" s="37" t="s">
        <v>187</v>
      </c>
      <c r="F523" s="37" t="n">
        <v>2.4</v>
      </c>
      <c r="G523" s="37" t="n">
        <v>22</v>
      </c>
      <c r="H523" s="37" t="str">
        <f aca="false">IFERROR(VLOOKUP(A523,Employees!$A$2:$I$1501,9,FALSE()),"Unknown")</f>
        <v>Engineering</v>
      </c>
      <c r="I523" s="37" t="str">
        <f aca="false">IFERROR(VLOOKUP(A523,Employees!$A$2:$U$1501,21,FALSE()),"Unknown")</f>
        <v>Exited</v>
      </c>
    </row>
    <row r="524" customFormat="false" ht="15" hidden="false" customHeight="false" outlineLevel="0" collapsed="false">
      <c r="A524" s="37" t="s">
        <v>811</v>
      </c>
      <c r="B524" s="37" t="n">
        <v>2026</v>
      </c>
      <c r="C524" s="37" t="n">
        <v>1</v>
      </c>
      <c r="D524" s="37" t="n">
        <v>56</v>
      </c>
      <c r="E524" s="37" t="s">
        <v>187</v>
      </c>
      <c r="F524" s="37" t="n">
        <v>1</v>
      </c>
      <c r="G524" s="37" t="n">
        <v>3</v>
      </c>
      <c r="H524" s="37" t="str">
        <f aca="false">IFERROR(VLOOKUP(A524,Employees!$A$2:$I$1501,9,FALSE()),"Unknown")</f>
        <v>Engineering</v>
      </c>
      <c r="I524" s="37" t="str">
        <f aca="false">IFERROR(VLOOKUP(A524,Employees!$A$2:$U$1501,21,FALSE()),"Unknown")</f>
        <v>Exited</v>
      </c>
    </row>
    <row r="525" customFormat="false" ht="15" hidden="false" customHeight="false" outlineLevel="0" collapsed="false">
      <c r="A525" s="37" t="s">
        <v>812</v>
      </c>
      <c r="B525" s="37" t="n">
        <v>2021</v>
      </c>
      <c r="C525" s="37" t="n">
        <v>2</v>
      </c>
      <c r="D525" s="37" t="n">
        <v>62</v>
      </c>
      <c r="E525" s="37" t="s">
        <v>187</v>
      </c>
      <c r="F525" s="37" t="n">
        <v>6.5</v>
      </c>
      <c r="G525" s="37" t="n">
        <v>26</v>
      </c>
      <c r="H525" s="37" t="str">
        <f aca="false">IFERROR(VLOOKUP(A525,Employees!$A$2:$I$1501,9,FALSE()),"Unknown")</f>
        <v>Operations</v>
      </c>
      <c r="I525" s="37" t="str">
        <f aca="false">IFERROR(VLOOKUP(A525,Employees!$A$2:$U$1501,21,FALSE()),"Unknown")</f>
        <v>Active</v>
      </c>
    </row>
    <row r="526" customFormat="false" ht="15" hidden="false" customHeight="false" outlineLevel="0" collapsed="false">
      <c r="A526" s="37" t="s">
        <v>812</v>
      </c>
      <c r="B526" s="37" t="n">
        <v>2022</v>
      </c>
      <c r="C526" s="37" t="n">
        <v>3</v>
      </c>
      <c r="D526" s="37" t="n">
        <v>93</v>
      </c>
      <c r="E526" s="37" t="s">
        <v>187</v>
      </c>
      <c r="F526" s="37" t="n">
        <v>6.7</v>
      </c>
      <c r="G526" s="37" t="n">
        <v>6</v>
      </c>
      <c r="H526" s="37" t="str">
        <f aca="false">IFERROR(VLOOKUP(A526,Employees!$A$2:$I$1501,9,FALSE()),"Unknown")</f>
        <v>Operations</v>
      </c>
      <c r="I526" s="37" t="str">
        <f aca="false">IFERROR(VLOOKUP(A526,Employees!$A$2:$U$1501,21,FALSE()),"Unknown")</f>
        <v>Active</v>
      </c>
    </row>
    <row r="527" customFormat="false" ht="15" hidden="false" customHeight="false" outlineLevel="0" collapsed="false">
      <c r="A527" s="37" t="s">
        <v>812</v>
      </c>
      <c r="B527" s="37" t="n">
        <v>2023</v>
      </c>
      <c r="C527" s="37" t="n">
        <v>3</v>
      </c>
      <c r="D527" s="37" t="n">
        <v>95</v>
      </c>
      <c r="E527" s="37" t="s">
        <v>187</v>
      </c>
      <c r="F527" s="37" t="n">
        <v>4.7</v>
      </c>
      <c r="G527" s="37" t="n">
        <v>13</v>
      </c>
      <c r="H527" s="37" t="str">
        <f aca="false">IFERROR(VLOOKUP(A527,Employees!$A$2:$I$1501,9,FALSE()),"Unknown")</f>
        <v>Operations</v>
      </c>
      <c r="I527" s="37" t="str">
        <f aca="false">IFERROR(VLOOKUP(A527,Employees!$A$2:$U$1501,21,FALSE()),"Unknown")</f>
        <v>Active</v>
      </c>
    </row>
    <row r="528" customFormat="false" ht="15" hidden="false" customHeight="false" outlineLevel="0" collapsed="false">
      <c r="A528" s="37" t="s">
        <v>812</v>
      </c>
      <c r="B528" s="37" t="n">
        <v>2024</v>
      </c>
      <c r="C528" s="37" t="n">
        <v>2</v>
      </c>
      <c r="D528" s="37" t="n">
        <v>52</v>
      </c>
      <c r="E528" s="37" t="s">
        <v>187</v>
      </c>
      <c r="F528" s="37" t="n">
        <v>4.7</v>
      </c>
      <c r="G528" s="37" t="n">
        <v>35</v>
      </c>
      <c r="H528" s="37" t="str">
        <f aca="false">IFERROR(VLOOKUP(A528,Employees!$A$2:$I$1501,9,FALSE()),"Unknown")</f>
        <v>Operations</v>
      </c>
      <c r="I528" s="37" t="str">
        <f aca="false">IFERROR(VLOOKUP(A528,Employees!$A$2:$U$1501,21,FALSE()),"Unknown")</f>
        <v>Active</v>
      </c>
    </row>
    <row r="529" customFormat="false" ht="15" hidden="false" customHeight="false" outlineLevel="0" collapsed="false">
      <c r="A529" s="37" t="s">
        <v>812</v>
      </c>
      <c r="B529" s="37" t="n">
        <v>2025</v>
      </c>
      <c r="C529" s="37" t="n">
        <v>3</v>
      </c>
      <c r="D529" s="37" t="n">
        <v>88</v>
      </c>
      <c r="E529" s="37" t="s">
        <v>187</v>
      </c>
      <c r="F529" s="37" t="n">
        <v>6.6</v>
      </c>
      <c r="G529" s="37" t="n">
        <v>23</v>
      </c>
      <c r="H529" s="37" t="str">
        <f aca="false">IFERROR(VLOOKUP(A529,Employees!$A$2:$I$1501,9,FALSE()),"Unknown")</f>
        <v>Operations</v>
      </c>
      <c r="I529" s="37" t="str">
        <f aca="false">IFERROR(VLOOKUP(A529,Employees!$A$2:$U$1501,21,FALSE()),"Unknown")</f>
        <v>Active</v>
      </c>
    </row>
    <row r="530" customFormat="false" ht="15" hidden="false" customHeight="false" outlineLevel="0" collapsed="false">
      <c r="A530" s="37" t="s">
        <v>815</v>
      </c>
      <c r="B530" s="37" t="n">
        <v>2021</v>
      </c>
      <c r="C530" s="37" t="n">
        <v>2</v>
      </c>
      <c r="D530" s="37" t="n">
        <v>83</v>
      </c>
      <c r="E530" s="37" t="s">
        <v>187</v>
      </c>
      <c r="F530" s="37" t="n">
        <v>2.6</v>
      </c>
      <c r="G530" s="37" t="n">
        <v>12</v>
      </c>
      <c r="H530" s="37" t="str">
        <f aca="false">IFERROR(VLOOKUP(A530,Employees!$A$2:$I$1501,9,FALSE()),"Unknown")</f>
        <v>Engineering</v>
      </c>
      <c r="I530" s="37" t="str">
        <f aca="false">IFERROR(VLOOKUP(A530,Employees!$A$2:$U$1501,21,FALSE()),"Unknown")</f>
        <v>Active</v>
      </c>
    </row>
    <row r="531" customFormat="false" ht="15" hidden="false" customHeight="false" outlineLevel="0" collapsed="false">
      <c r="A531" s="37" t="s">
        <v>815</v>
      </c>
      <c r="B531" s="37" t="n">
        <v>2022</v>
      </c>
      <c r="C531" s="37" t="n">
        <v>2</v>
      </c>
      <c r="D531" s="37" t="n">
        <v>73</v>
      </c>
      <c r="E531" s="37" t="s">
        <v>187</v>
      </c>
      <c r="F531" s="37" t="n">
        <v>7.9</v>
      </c>
      <c r="G531" s="37" t="n">
        <v>37</v>
      </c>
      <c r="H531" s="37" t="str">
        <f aca="false">IFERROR(VLOOKUP(A531,Employees!$A$2:$I$1501,9,FALSE()),"Unknown")</f>
        <v>Engineering</v>
      </c>
      <c r="I531" s="37" t="str">
        <f aca="false">IFERROR(VLOOKUP(A531,Employees!$A$2:$U$1501,21,FALSE()),"Unknown")</f>
        <v>Active</v>
      </c>
    </row>
    <row r="532" customFormat="false" ht="15" hidden="false" customHeight="false" outlineLevel="0" collapsed="false">
      <c r="A532" s="37" t="s">
        <v>815</v>
      </c>
      <c r="B532" s="37" t="n">
        <v>2023</v>
      </c>
      <c r="C532" s="37" t="n">
        <v>2</v>
      </c>
      <c r="D532" s="37" t="n">
        <v>74</v>
      </c>
      <c r="E532" s="37" t="s">
        <v>187</v>
      </c>
      <c r="F532" s="37" t="n">
        <v>6.4</v>
      </c>
      <c r="G532" s="37" t="n">
        <v>10</v>
      </c>
      <c r="H532" s="37" t="str">
        <f aca="false">IFERROR(VLOOKUP(A532,Employees!$A$2:$I$1501,9,FALSE()),"Unknown")</f>
        <v>Engineering</v>
      </c>
      <c r="I532" s="37" t="str">
        <f aca="false">IFERROR(VLOOKUP(A532,Employees!$A$2:$U$1501,21,FALSE()),"Unknown")</f>
        <v>Active</v>
      </c>
    </row>
    <row r="533" customFormat="false" ht="15" hidden="false" customHeight="false" outlineLevel="0" collapsed="false">
      <c r="A533" s="37" t="s">
        <v>815</v>
      </c>
      <c r="B533" s="37" t="n">
        <v>2024</v>
      </c>
      <c r="C533" s="37" t="n">
        <v>3</v>
      </c>
      <c r="D533" s="37" t="n">
        <v>67</v>
      </c>
      <c r="E533" s="37" t="s">
        <v>187</v>
      </c>
      <c r="F533" s="37" t="n">
        <v>5.2</v>
      </c>
      <c r="G533" s="37" t="n">
        <v>20</v>
      </c>
      <c r="H533" s="37" t="str">
        <f aca="false">IFERROR(VLOOKUP(A533,Employees!$A$2:$I$1501,9,FALSE()),"Unknown")</f>
        <v>Engineering</v>
      </c>
      <c r="I533" s="37" t="str">
        <f aca="false">IFERROR(VLOOKUP(A533,Employees!$A$2:$U$1501,21,FALSE()),"Unknown")</f>
        <v>Active</v>
      </c>
    </row>
    <row r="534" customFormat="false" ht="15" hidden="false" customHeight="false" outlineLevel="0" collapsed="false">
      <c r="A534" s="37" t="s">
        <v>815</v>
      </c>
      <c r="B534" s="37" t="n">
        <v>2025</v>
      </c>
      <c r="C534" s="37" t="n">
        <v>2</v>
      </c>
      <c r="D534" s="37" t="n">
        <v>79</v>
      </c>
      <c r="E534" s="37" t="s">
        <v>187</v>
      </c>
      <c r="F534" s="37" t="n">
        <v>5.2</v>
      </c>
      <c r="G534" s="37" t="n">
        <v>13</v>
      </c>
      <c r="H534" s="37" t="str">
        <f aca="false">IFERROR(VLOOKUP(A534,Employees!$A$2:$I$1501,9,FALSE()),"Unknown")</f>
        <v>Engineering</v>
      </c>
      <c r="I534" s="37" t="str">
        <f aca="false">IFERROR(VLOOKUP(A534,Employees!$A$2:$U$1501,21,FALSE()),"Unknown")</f>
        <v>Active</v>
      </c>
    </row>
    <row r="535" customFormat="false" ht="15" hidden="false" customHeight="false" outlineLevel="0" collapsed="false">
      <c r="A535" s="37" t="s">
        <v>816</v>
      </c>
      <c r="B535" s="37" t="n">
        <v>2021</v>
      </c>
      <c r="C535" s="37" t="n">
        <v>3</v>
      </c>
      <c r="D535" s="37" t="n">
        <v>73</v>
      </c>
      <c r="E535" s="37" t="s">
        <v>187</v>
      </c>
      <c r="F535" s="37" t="n">
        <v>9</v>
      </c>
      <c r="G535" s="37" t="n">
        <v>15</v>
      </c>
      <c r="H535" s="37" t="str">
        <f aca="false">IFERROR(VLOOKUP(A535,Employees!$A$2:$I$1501,9,FALSE()),"Unknown")</f>
        <v>Engineering</v>
      </c>
      <c r="I535" s="37" t="str">
        <f aca="false">IFERROR(VLOOKUP(A535,Employees!$A$2:$U$1501,21,FALSE()),"Unknown")</f>
        <v>Active</v>
      </c>
    </row>
    <row r="536" customFormat="false" ht="15" hidden="false" customHeight="false" outlineLevel="0" collapsed="false">
      <c r="A536" s="37" t="s">
        <v>816</v>
      </c>
      <c r="B536" s="37" t="n">
        <v>2022</v>
      </c>
      <c r="C536" s="37" t="n">
        <v>2</v>
      </c>
      <c r="D536" s="37" t="n">
        <v>82</v>
      </c>
      <c r="E536" s="37" t="s">
        <v>187</v>
      </c>
      <c r="F536" s="37" t="n">
        <v>3.7</v>
      </c>
      <c r="G536" s="37" t="n">
        <v>16</v>
      </c>
      <c r="H536" s="37" t="str">
        <f aca="false">IFERROR(VLOOKUP(A536,Employees!$A$2:$I$1501,9,FALSE()),"Unknown")</f>
        <v>Engineering</v>
      </c>
      <c r="I536" s="37" t="str">
        <f aca="false">IFERROR(VLOOKUP(A536,Employees!$A$2:$U$1501,21,FALSE()),"Unknown")</f>
        <v>Active</v>
      </c>
    </row>
    <row r="537" customFormat="false" ht="15" hidden="false" customHeight="false" outlineLevel="0" collapsed="false">
      <c r="A537" s="37" t="s">
        <v>816</v>
      </c>
      <c r="B537" s="37" t="n">
        <v>2023</v>
      </c>
      <c r="C537" s="37" t="n">
        <v>2</v>
      </c>
      <c r="D537" s="37" t="n">
        <v>86</v>
      </c>
      <c r="E537" s="37" t="s">
        <v>187</v>
      </c>
      <c r="F537" s="37" t="n">
        <v>2.5</v>
      </c>
      <c r="G537" s="37" t="n">
        <v>20</v>
      </c>
      <c r="H537" s="37" t="str">
        <f aca="false">IFERROR(VLOOKUP(A537,Employees!$A$2:$I$1501,9,FALSE()),"Unknown")</f>
        <v>Engineering</v>
      </c>
      <c r="I537" s="37" t="str">
        <f aca="false">IFERROR(VLOOKUP(A537,Employees!$A$2:$U$1501,21,FALSE()),"Unknown")</f>
        <v>Active</v>
      </c>
    </row>
    <row r="538" customFormat="false" ht="15" hidden="false" customHeight="false" outlineLevel="0" collapsed="false">
      <c r="A538" s="37" t="s">
        <v>816</v>
      </c>
      <c r="B538" s="37" t="n">
        <v>2024</v>
      </c>
      <c r="C538" s="37" t="n">
        <v>3</v>
      </c>
      <c r="D538" s="37" t="n">
        <v>93</v>
      </c>
      <c r="E538" s="37" t="s">
        <v>187</v>
      </c>
      <c r="F538" s="37" t="n">
        <v>4.3</v>
      </c>
      <c r="G538" s="37" t="n">
        <v>29</v>
      </c>
      <c r="H538" s="37" t="str">
        <f aca="false">IFERROR(VLOOKUP(A538,Employees!$A$2:$I$1501,9,FALSE()),"Unknown")</f>
        <v>Engineering</v>
      </c>
      <c r="I538" s="37" t="str">
        <f aca="false">IFERROR(VLOOKUP(A538,Employees!$A$2:$U$1501,21,FALSE()),"Unknown")</f>
        <v>Active</v>
      </c>
    </row>
    <row r="539" customFormat="false" ht="15" hidden="false" customHeight="false" outlineLevel="0" collapsed="false">
      <c r="A539" s="37" t="s">
        <v>816</v>
      </c>
      <c r="B539" s="37" t="n">
        <v>2025</v>
      </c>
      <c r="C539" s="37" t="n">
        <v>2</v>
      </c>
      <c r="D539" s="37" t="n">
        <v>62</v>
      </c>
      <c r="E539" s="37" t="s">
        <v>187</v>
      </c>
      <c r="F539" s="37" t="n">
        <v>3.9</v>
      </c>
      <c r="G539" s="37" t="n">
        <v>14</v>
      </c>
      <c r="H539" s="37" t="str">
        <f aca="false">IFERROR(VLOOKUP(A539,Employees!$A$2:$I$1501,9,FALSE()),"Unknown")</f>
        <v>Engineering</v>
      </c>
      <c r="I539" s="37" t="str">
        <f aca="false">IFERROR(VLOOKUP(A539,Employees!$A$2:$U$1501,21,FALSE()),"Unknown")</f>
        <v>Active</v>
      </c>
    </row>
    <row r="540" customFormat="false" ht="15" hidden="false" customHeight="false" outlineLevel="0" collapsed="false">
      <c r="A540" s="37" t="s">
        <v>817</v>
      </c>
      <c r="B540" s="37" t="n">
        <v>2022</v>
      </c>
      <c r="C540" s="37" t="n">
        <v>3</v>
      </c>
      <c r="D540" s="37" t="n">
        <v>88</v>
      </c>
      <c r="E540" s="37" t="s">
        <v>187</v>
      </c>
      <c r="F540" s="37" t="n">
        <v>4.9</v>
      </c>
      <c r="G540" s="37" t="n">
        <v>32</v>
      </c>
      <c r="H540" s="37" t="str">
        <f aca="false">IFERROR(VLOOKUP(A540,Employees!$A$2:$I$1501,9,FALSE()),"Unknown")</f>
        <v>Customer Support</v>
      </c>
      <c r="I540" s="37" t="str">
        <f aca="false">IFERROR(VLOOKUP(A540,Employees!$A$2:$U$1501,21,FALSE()),"Unknown")</f>
        <v>Active</v>
      </c>
    </row>
    <row r="541" customFormat="false" ht="15" hidden="false" customHeight="false" outlineLevel="0" collapsed="false">
      <c r="A541" s="37" t="s">
        <v>817</v>
      </c>
      <c r="B541" s="37" t="n">
        <v>2023</v>
      </c>
      <c r="C541" s="37" t="n">
        <v>4</v>
      </c>
      <c r="D541" s="37" t="n">
        <v>78</v>
      </c>
      <c r="E541" s="37" t="s">
        <v>187</v>
      </c>
      <c r="F541" s="37" t="n">
        <v>9</v>
      </c>
      <c r="G541" s="37" t="n">
        <v>14</v>
      </c>
      <c r="H541" s="37" t="str">
        <f aca="false">IFERROR(VLOOKUP(A541,Employees!$A$2:$I$1501,9,FALSE()),"Unknown")</f>
        <v>Customer Support</v>
      </c>
      <c r="I541" s="37" t="str">
        <f aca="false">IFERROR(VLOOKUP(A541,Employees!$A$2:$U$1501,21,FALSE()),"Unknown")</f>
        <v>Active</v>
      </c>
    </row>
    <row r="542" customFormat="false" ht="15" hidden="false" customHeight="false" outlineLevel="0" collapsed="false">
      <c r="A542" s="37" t="s">
        <v>817</v>
      </c>
      <c r="B542" s="37" t="n">
        <v>2024</v>
      </c>
      <c r="C542" s="37" t="n">
        <v>2</v>
      </c>
      <c r="D542" s="37" t="n">
        <v>75</v>
      </c>
      <c r="E542" s="37" t="s">
        <v>187</v>
      </c>
      <c r="F542" s="37" t="n">
        <v>3.5</v>
      </c>
      <c r="G542" s="37" t="n">
        <v>24</v>
      </c>
      <c r="H542" s="37" t="str">
        <f aca="false">IFERROR(VLOOKUP(A542,Employees!$A$2:$I$1501,9,FALSE()),"Unknown")</f>
        <v>Customer Support</v>
      </c>
      <c r="I542" s="37" t="str">
        <f aca="false">IFERROR(VLOOKUP(A542,Employees!$A$2:$U$1501,21,FALSE()),"Unknown")</f>
        <v>Active</v>
      </c>
    </row>
    <row r="543" customFormat="false" ht="15" hidden="false" customHeight="false" outlineLevel="0" collapsed="false">
      <c r="A543" s="37" t="s">
        <v>817</v>
      </c>
      <c r="B543" s="37" t="n">
        <v>2025</v>
      </c>
      <c r="C543" s="37" t="n">
        <v>3</v>
      </c>
      <c r="D543" s="37" t="n">
        <v>81</v>
      </c>
      <c r="E543" s="37" t="s">
        <v>187</v>
      </c>
      <c r="F543" s="37" t="n">
        <v>5</v>
      </c>
      <c r="G543" s="37" t="n">
        <v>41</v>
      </c>
      <c r="H543" s="37" t="str">
        <f aca="false">IFERROR(VLOOKUP(A543,Employees!$A$2:$I$1501,9,FALSE()),"Unknown")</f>
        <v>Customer Support</v>
      </c>
      <c r="I543" s="37" t="str">
        <f aca="false">IFERROR(VLOOKUP(A543,Employees!$A$2:$U$1501,21,FALSE()),"Unknown")</f>
        <v>Active</v>
      </c>
    </row>
    <row r="544" customFormat="false" ht="15" hidden="false" customHeight="false" outlineLevel="0" collapsed="false">
      <c r="A544" s="37" t="s">
        <v>819</v>
      </c>
      <c r="B544" s="37" t="n">
        <v>2021</v>
      </c>
      <c r="C544" s="37" t="n">
        <v>3</v>
      </c>
      <c r="D544" s="37" t="n">
        <v>60</v>
      </c>
      <c r="E544" s="37" t="s">
        <v>187</v>
      </c>
      <c r="F544" s="37" t="n">
        <v>6.4</v>
      </c>
      <c r="G544" s="37" t="n">
        <v>16</v>
      </c>
      <c r="H544" s="37" t="str">
        <f aca="false">IFERROR(VLOOKUP(A544,Employees!$A$2:$I$1501,9,FALSE()),"Unknown")</f>
        <v>Engineering</v>
      </c>
      <c r="I544" s="37" t="str">
        <f aca="false">IFERROR(VLOOKUP(A544,Employees!$A$2:$U$1501,21,FALSE()),"Unknown")</f>
        <v>Active</v>
      </c>
    </row>
    <row r="545" customFormat="false" ht="15" hidden="false" customHeight="false" outlineLevel="0" collapsed="false">
      <c r="A545" s="37" t="s">
        <v>819</v>
      </c>
      <c r="B545" s="37" t="n">
        <v>2022</v>
      </c>
      <c r="C545" s="37" t="n">
        <v>4</v>
      </c>
      <c r="D545" s="37" t="n">
        <v>86</v>
      </c>
      <c r="E545" s="37" t="s">
        <v>187</v>
      </c>
      <c r="F545" s="37" t="n">
        <v>10.9</v>
      </c>
      <c r="G545" s="37" t="n">
        <v>13</v>
      </c>
      <c r="H545" s="37" t="str">
        <f aca="false">IFERROR(VLOOKUP(A545,Employees!$A$2:$I$1501,9,FALSE()),"Unknown")</f>
        <v>Engineering</v>
      </c>
      <c r="I545" s="37" t="str">
        <f aca="false">IFERROR(VLOOKUP(A545,Employees!$A$2:$U$1501,21,FALSE()),"Unknown")</f>
        <v>Active</v>
      </c>
    </row>
    <row r="546" customFormat="false" ht="15" hidden="false" customHeight="false" outlineLevel="0" collapsed="false">
      <c r="A546" s="37" t="s">
        <v>819</v>
      </c>
      <c r="B546" s="37" t="n">
        <v>2023</v>
      </c>
      <c r="C546" s="37" t="n">
        <v>4</v>
      </c>
      <c r="D546" s="37" t="n">
        <v>86</v>
      </c>
      <c r="E546" s="37" t="s">
        <v>185</v>
      </c>
      <c r="F546" s="37" t="n">
        <v>5.6</v>
      </c>
      <c r="G546" s="37" t="n">
        <v>26</v>
      </c>
      <c r="H546" s="37" t="str">
        <f aca="false">IFERROR(VLOOKUP(A546,Employees!$A$2:$I$1501,9,FALSE()),"Unknown")</f>
        <v>Engineering</v>
      </c>
      <c r="I546" s="37" t="str">
        <f aca="false">IFERROR(VLOOKUP(A546,Employees!$A$2:$U$1501,21,FALSE()),"Unknown")</f>
        <v>Active</v>
      </c>
    </row>
    <row r="547" customFormat="false" ht="15" hidden="false" customHeight="false" outlineLevel="0" collapsed="false">
      <c r="A547" s="37" t="s">
        <v>819</v>
      </c>
      <c r="B547" s="37" t="n">
        <v>2024</v>
      </c>
      <c r="C547" s="37" t="n">
        <v>3</v>
      </c>
      <c r="D547" s="37" t="n">
        <v>78</v>
      </c>
      <c r="E547" s="37" t="s">
        <v>187</v>
      </c>
      <c r="F547" s="37" t="n">
        <v>5.4</v>
      </c>
      <c r="G547" s="37" t="n">
        <v>14</v>
      </c>
      <c r="H547" s="37" t="str">
        <f aca="false">IFERROR(VLOOKUP(A547,Employees!$A$2:$I$1501,9,FALSE()),"Unknown")</f>
        <v>Engineering</v>
      </c>
      <c r="I547" s="37" t="str">
        <f aca="false">IFERROR(VLOOKUP(A547,Employees!$A$2:$U$1501,21,FALSE()),"Unknown")</f>
        <v>Active</v>
      </c>
    </row>
    <row r="548" customFormat="false" ht="15" hidden="false" customHeight="false" outlineLevel="0" collapsed="false">
      <c r="A548" s="37" t="s">
        <v>819</v>
      </c>
      <c r="B548" s="37" t="n">
        <v>2025</v>
      </c>
      <c r="C548" s="37" t="n">
        <v>2</v>
      </c>
      <c r="D548" s="37" t="n">
        <v>68</v>
      </c>
      <c r="E548" s="37" t="s">
        <v>187</v>
      </c>
      <c r="F548" s="37" t="n">
        <v>4.4</v>
      </c>
      <c r="G548" s="37" t="n">
        <v>22</v>
      </c>
      <c r="H548" s="37" t="str">
        <f aca="false">IFERROR(VLOOKUP(A548,Employees!$A$2:$I$1501,9,FALSE()),"Unknown")</f>
        <v>Engineering</v>
      </c>
      <c r="I548" s="37" t="str">
        <f aca="false">IFERROR(VLOOKUP(A548,Employees!$A$2:$U$1501,21,FALSE()),"Unknown")</f>
        <v>Active</v>
      </c>
    </row>
    <row r="549" customFormat="false" ht="15" hidden="false" customHeight="false" outlineLevel="0" collapsed="false">
      <c r="A549" s="37" t="s">
        <v>820</v>
      </c>
      <c r="B549" s="37" t="n">
        <v>2021</v>
      </c>
      <c r="C549" s="37" t="n">
        <v>4</v>
      </c>
      <c r="D549" s="37" t="n">
        <v>90</v>
      </c>
      <c r="E549" s="37" t="s">
        <v>187</v>
      </c>
      <c r="F549" s="37" t="n">
        <v>9.2</v>
      </c>
      <c r="G549" s="37" t="n">
        <v>22</v>
      </c>
      <c r="H549" s="37" t="str">
        <f aca="false">IFERROR(VLOOKUP(A549,Employees!$A$2:$I$1501,9,FALSE()),"Unknown")</f>
        <v>Engineering</v>
      </c>
      <c r="I549" s="37" t="str">
        <f aca="false">IFERROR(VLOOKUP(A549,Employees!$A$2:$U$1501,21,FALSE()),"Unknown")</f>
        <v>Active</v>
      </c>
    </row>
    <row r="550" customFormat="false" ht="15" hidden="false" customHeight="false" outlineLevel="0" collapsed="false">
      <c r="A550" s="37" t="s">
        <v>820</v>
      </c>
      <c r="B550" s="37" t="n">
        <v>2022</v>
      </c>
      <c r="C550" s="37" t="n">
        <v>3</v>
      </c>
      <c r="D550" s="37" t="n">
        <v>84</v>
      </c>
      <c r="E550" s="37" t="s">
        <v>187</v>
      </c>
      <c r="F550" s="37" t="n">
        <v>7.9</v>
      </c>
      <c r="G550" s="37" t="n">
        <v>49</v>
      </c>
      <c r="H550" s="37" t="str">
        <f aca="false">IFERROR(VLOOKUP(A550,Employees!$A$2:$I$1501,9,FALSE()),"Unknown")</f>
        <v>Engineering</v>
      </c>
      <c r="I550" s="37" t="str">
        <f aca="false">IFERROR(VLOOKUP(A550,Employees!$A$2:$U$1501,21,FALSE()),"Unknown")</f>
        <v>Active</v>
      </c>
    </row>
    <row r="551" customFormat="false" ht="15" hidden="false" customHeight="false" outlineLevel="0" collapsed="false">
      <c r="A551" s="37" t="s">
        <v>820</v>
      </c>
      <c r="B551" s="37" t="n">
        <v>2023</v>
      </c>
      <c r="C551" s="37" t="n">
        <v>3</v>
      </c>
      <c r="D551" s="37" t="n">
        <v>89</v>
      </c>
      <c r="E551" s="37" t="s">
        <v>187</v>
      </c>
      <c r="F551" s="37" t="n">
        <v>7.3</v>
      </c>
      <c r="G551" s="37" t="n">
        <v>16</v>
      </c>
      <c r="H551" s="37" t="str">
        <f aca="false">IFERROR(VLOOKUP(A551,Employees!$A$2:$I$1501,9,FALSE()),"Unknown")</f>
        <v>Engineering</v>
      </c>
      <c r="I551" s="37" t="str">
        <f aca="false">IFERROR(VLOOKUP(A551,Employees!$A$2:$U$1501,21,FALSE()),"Unknown")</f>
        <v>Active</v>
      </c>
    </row>
    <row r="552" customFormat="false" ht="15" hidden="false" customHeight="false" outlineLevel="0" collapsed="false">
      <c r="A552" s="37" t="s">
        <v>820</v>
      </c>
      <c r="B552" s="37" t="n">
        <v>2024</v>
      </c>
      <c r="C552" s="37" t="n">
        <v>2</v>
      </c>
      <c r="D552" s="37" t="n">
        <v>69</v>
      </c>
      <c r="E552" s="37" t="s">
        <v>187</v>
      </c>
      <c r="F552" s="37" t="n">
        <v>3.1</v>
      </c>
      <c r="G552" s="37" t="n">
        <v>19</v>
      </c>
      <c r="H552" s="37" t="str">
        <f aca="false">IFERROR(VLOOKUP(A552,Employees!$A$2:$I$1501,9,FALSE()),"Unknown")</f>
        <v>Engineering</v>
      </c>
      <c r="I552" s="37" t="str">
        <f aca="false">IFERROR(VLOOKUP(A552,Employees!$A$2:$U$1501,21,FALSE()),"Unknown")</f>
        <v>Active</v>
      </c>
    </row>
    <row r="553" customFormat="false" ht="15" hidden="false" customHeight="false" outlineLevel="0" collapsed="false">
      <c r="A553" s="37" t="s">
        <v>820</v>
      </c>
      <c r="B553" s="37" t="n">
        <v>2025</v>
      </c>
      <c r="C553" s="37" t="n">
        <v>3</v>
      </c>
      <c r="D553" s="37" t="n">
        <v>84</v>
      </c>
      <c r="E553" s="37" t="s">
        <v>187</v>
      </c>
      <c r="F553" s="37" t="n">
        <v>6.9</v>
      </c>
      <c r="G553" s="37" t="n">
        <v>17</v>
      </c>
      <c r="H553" s="37" t="str">
        <f aca="false">IFERROR(VLOOKUP(A553,Employees!$A$2:$I$1501,9,FALSE()),"Unknown")</f>
        <v>Engineering</v>
      </c>
      <c r="I553" s="37" t="str">
        <f aca="false">IFERROR(VLOOKUP(A553,Employees!$A$2:$U$1501,21,FALSE()),"Unknown")</f>
        <v>Active</v>
      </c>
    </row>
    <row r="554" customFormat="false" ht="15" hidden="false" customHeight="false" outlineLevel="0" collapsed="false">
      <c r="A554" s="37" t="s">
        <v>822</v>
      </c>
      <c r="B554" s="37" t="n">
        <v>2021</v>
      </c>
      <c r="C554" s="37" t="n">
        <v>3</v>
      </c>
      <c r="D554" s="37" t="n">
        <v>91</v>
      </c>
      <c r="E554" s="37" t="s">
        <v>187</v>
      </c>
      <c r="F554" s="37" t="n">
        <v>5.9</v>
      </c>
      <c r="G554" s="37" t="n">
        <v>26</v>
      </c>
      <c r="H554" s="37" t="str">
        <f aca="false">IFERROR(VLOOKUP(A554,Employees!$A$2:$I$1501,9,FALSE()),"Unknown")</f>
        <v>Human Resources</v>
      </c>
      <c r="I554" s="37" t="str">
        <f aca="false">IFERROR(VLOOKUP(A554,Employees!$A$2:$U$1501,21,FALSE()),"Unknown")</f>
        <v>Active</v>
      </c>
    </row>
    <row r="555" customFormat="false" ht="15" hidden="false" customHeight="false" outlineLevel="0" collapsed="false">
      <c r="A555" s="37" t="s">
        <v>822</v>
      </c>
      <c r="B555" s="37" t="n">
        <v>2022</v>
      </c>
      <c r="C555" s="37" t="n">
        <v>3</v>
      </c>
      <c r="D555" s="37" t="n">
        <v>78</v>
      </c>
      <c r="E555" s="37" t="s">
        <v>187</v>
      </c>
      <c r="F555" s="37" t="n">
        <v>5.2</v>
      </c>
      <c r="G555" s="37" t="n">
        <v>9</v>
      </c>
      <c r="H555" s="37" t="str">
        <f aca="false">IFERROR(VLOOKUP(A555,Employees!$A$2:$I$1501,9,FALSE()),"Unknown")</f>
        <v>Human Resources</v>
      </c>
      <c r="I555" s="37" t="str">
        <f aca="false">IFERROR(VLOOKUP(A555,Employees!$A$2:$U$1501,21,FALSE()),"Unknown")</f>
        <v>Active</v>
      </c>
    </row>
    <row r="556" customFormat="false" ht="15" hidden="false" customHeight="false" outlineLevel="0" collapsed="false">
      <c r="A556" s="37" t="s">
        <v>822</v>
      </c>
      <c r="B556" s="37" t="n">
        <v>2023</v>
      </c>
      <c r="C556" s="37" t="n">
        <v>2</v>
      </c>
      <c r="D556" s="37" t="n">
        <v>90</v>
      </c>
      <c r="E556" s="37" t="s">
        <v>187</v>
      </c>
      <c r="F556" s="37" t="n">
        <v>3.4</v>
      </c>
      <c r="G556" s="37" t="n">
        <v>3</v>
      </c>
      <c r="H556" s="37" t="str">
        <f aca="false">IFERROR(VLOOKUP(A556,Employees!$A$2:$I$1501,9,FALSE()),"Unknown")</f>
        <v>Human Resources</v>
      </c>
      <c r="I556" s="37" t="str">
        <f aca="false">IFERROR(VLOOKUP(A556,Employees!$A$2:$U$1501,21,FALSE()),"Unknown")</f>
        <v>Active</v>
      </c>
    </row>
    <row r="557" customFormat="false" ht="15" hidden="false" customHeight="false" outlineLevel="0" collapsed="false">
      <c r="A557" s="37" t="s">
        <v>822</v>
      </c>
      <c r="B557" s="37" t="n">
        <v>2024</v>
      </c>
      <c r="C557" s="37" t="n">
        <v>2</v>
      </c>
      <c r="D557" s="37" t="n">
        <v>84</v>
      </c>
      <c r="E557" s="37" t="s">
        <v>187</v>
      </c>
      <c r="F557" s="37" t="n">
        <v>3.8</v>
      </c>
      <c r="G557" s="37" t="n">
        <v>17</v>
      </c>
      <c r="H557" s="37" t="str">
        <f aca="false">IFERROR(VLOOKUP(A557,Employees!$A$2:$I$1501,9,FALSE()),"Unknown")</f>
        <v>Human Resources</v>
      </c>
      <c r="I557" s="37" t="str">
        <f aca="false">IFERROR(VLOOKUP(A557,Employees!$A$2:$U$1501,21,FALSE()),"Unknown")</f>
        <v>Active</v>
      </c>
    </row>
    <row r="558" customFormat="false" ht="15" hidden="false" customHeight="false" outlineLevel="0" collapsed="false">
      <c r="A558" s="37" t="s">
        <v>822</v>
      </c>
      <c r="B558" s="37" t="n">
        <v>2025</v>
      </c>
      <c r="C558" s="37" t="n">
        <v>3</v>
      </c>
      <c r="D558" s="37" t="n">
        <v>71</v>
      </c>
      <c r="E558" s="37" t="s">
        <v>187</v>
      </c>
      <c r="F558" s="37" t="n">
        <v>5</v>
      </c>
      <c r="G558" s="37" t="n">
        <v>5</v>
      </c>
      <c r="H558" s="37" t="str">
        <f aca="false">IFERROR(VLOOKUP(A558,Employees!$A$2:$I$1501,9,FALSE()),"Unknown")</f>
        <v>Human Resources</v>
      </c>
      <c r="I558" s="37" t="str">
        <f aca="false">IFERROR(VLOOKUP(A558,Employees!$A$2:$U$1501,21,FALSE()),"Unknown")</f>
        <v>Active</v>
      </c>
    </row>
    <row r="559" customFormat="false" ht="15" hidden="false" customHeight="false" outlineLevel="0" collapsed="false">
      <c r="A559" s="37" t="s">
        <v>824</v>
      </c>
      <c r="B559" s="37" t="n">
        <v>2025</v>
      </c>
      <c r="C559" s="37" t="n">
        <v>2</v>
      </c>
      <c r="D559" s="37" t="n">
        <v>87</v>
      </c>
      <c r="E559" s="37" t="s">
        <v>187</v>
      </c>
      <c r="F559" s="37" t="n">
        <v>3.6</v>
      </c>
      <c r="G559" s="37" t="n">
        <v>10</v>
      </c>
      <c r="H559" s="37" t="str">
        <f aca="false">IFERROR(VLOOKUP(A559,Employees!$A$2:$I$1501,9,FALSE()),"Unknown")</f>
        <v>Engineering</v>
      </c>
      <c r="I559" s="37" t="str">
        <f aca="false">IFERROR(VLOOKUP(A559,Employees!$A$2:$U$1501,21,FALSE()),"Unknown")</f>
        <v>Active</v>
      </c>
    </row>
    <row r="560" customFormat="false" ht="15" hidden="false" customHeight="false" outlineLevel="0" collapsed="false">
      <c r="A560" s="37" t="s">
        <v>757</v>
      </c>
      <c r="B560" s="37" t="n">
        <v>2023</v>
      </c>
      <c r="C560" s="37" t="n">
        <v>3</v>
      </c>
      <c r="D560" s="37" t="n">
        <v>92</v>
      </c>
      <c r="E560" s="37" t="s">
        <v>187</v>
      </c>
      <c r="F560" s="37" t="n">
        <v>7.8</v>
      </c>
      <c r="G560" s="37" t="n">
        <v>14</v>
      </c>
      <c r="H560" s="37" t="str">
        <f aca="false">IFERROR(VLOOKUP(A560,Employees!$A$2:$I$1501,9,FALSE()),"Unknown")</f>
        <v>Sales</v>
      </c>
      <c r="I560" s="37" t="str">
        <f aca="false">IFERROR(VLOOKUP(A560,Employees!$A$2:$U$1501,21,FALSE()),"Unknown")</f>
        <v>Active</v>
      </c>
    </row>
    <row r="561" customFormat="false" ht="15" hidden="false" customHeight="false" outlineLevel="0" collapsed="false">
      <c r="A561" s="37" t="s">
        <v>757</v>
      </c>
      <c r="B561" s="37" t="n">
        <v>2024</v>
      </c>
      <c r="C561" s="37" t="n">
        <v>2</v>
      </c>
      <c r="D561" s="37" t="n">
        <v>53</v>
      </c>
      <c r="E561" s="37" t="s">
        <v>187</v>
      </c>
      <c r="F561" s="37" t="n">
        <v>4</v>
      </c>
      <c r="G561" s="37" t="n">
        <v>21</v>
      </c>
      <c r="H561" s="37" t="str">
        <f aca="false">IFERROR(VLOOKUP(A561,Employees!$A$2:$I$1501,9,FALSE()),"Unknown")</f>
        <v>Sales</v>
      </c>
      <c r="I561" s="37" t="str">
        <f aca="false">IFERROR(VLOOKUP(A561,Employees!$A$2:$U$1501,21,FALSE()),"Unknown")</f>
        <v>Active</v>
      </c>
    </row>
    <row r="562" customFormat="false" ht="15" hidden="false" customHeight="false" outlineLevel="0" collapsed="false">
      <c r="A562" s="37" t="s">
        <v>757</v>
      </c>
      <c r="B562" s="37" t="n">
        <v>2025</v>
      </c>
      <c r="C562" s="37" t="n">
        <v>2</v>
      </c>
      <c r="D562" s="37" t="n">
        <v>75</v>
      </c>
      <c r="E562" s="37" t="s">
        <v>187</v>
      </c>
      <c r="F562" s="37" t="n">
        <v>3.5</v>
      </c>
      <c r="G562" s="37" t="n">
        <v>18</v>
      </c>
      <c r="H562" s="37" t="str">
        <f aca="false">IFERROR(VLOOKUP(A562,Employees!$A$2:$I$1501,9,FALSE()),"Unknown")</f>
        <v>Sales</v>
      </c>
      <c r="I562" s="37" t="str">
        <f aca="false">IFERROR(VLOOKUP(A562,Employees!$A$2:$U$1501,21,FALSE()),"Unknown")</f>
        <v>Active</v>
      </c>
    </row>
    <row r="563" customFormat="false" ht="15" hidden="false" customHeight="false" outlineLevel="0" collapsed="false">
      <c r="A563" s="37" t="s">
        <v>826</v>
      </c>
      <c r="B563" s="37" t="n">
        <v>2023</v>
      </c>
      <c r="C563" s="37" t="n">
        <v>3</v>
      </c>
      <c r="D563" s="37" t="n">
        <v>78</v>
      </c>
      <c r="E563" s="37" t="s">
        <v>187</v>
      </c>
      <c r="F563" s="37" t="n">
        <v>5.9</v>
      </c>
      <c r="G563" s="37" t="n">
        <v>4</v>
      </c>
      <c r="H563" s="37" t="str">
        <f aca="false">IFERROR(VLOOKUP(A563,Employees!$A$2:$I$1501,9,FALSE()),"Unknown")</f>
        <v>Data &amp; AI</v>
      </c>
      <c r="I563" s="37" t="str">
        <f aca="false">IFERROR(VLOOKUP(A563,Employees!$A$2:$U$1501,21,FALSE()),"Unknown")</f>
        <v>Active</v>
      </c>
    </row>
    <row r="564" customFormat="false" ht="15" hidden="false" customHeight="false" outlineLevel="0" collapsed="false">
      <c r="A564" s="37" t="s">
        <v>826</v>
      </c>
      <c r="B564" s="37" t="n">
        <v>2024</v>
      </c>
      <c r="C564" s="37" t="n">
        <v>3</v>
      </c>
      <c r="D564" s="37" t="n">
        <v>82</v>
      </c>
      <c r="E564" s="37" t="s">
        <v>187</v>
      </c>
      <c r="F564" s="37" t="n">
        <v>9.5</v>
      </c>
      <c r="G564" s="37" t="n">
        <v>23</v>
      </c>
      <c r="H564" s="37" t="str">
        <f aca="false">IFERROR(VLOOKUP(A564,Employees!$A$2:$I$1501,9,FALSE()),"Unknown")</f>
        <v>Data &amp; AI</v>
      </c>
      <c r="I564" s="37" t="str">
        <f aca="false">IFERROR(VLOOKUP(A564,Employees!$A$2:$U$1501,21,FALSE()),"Unknown")</f>
        <v>Active</v>
      </c>
    </row>
    <row r="565" customFormat="false" ht="15" hidden="false" customHeight="false" outlineLevel="0" collapsed="false">
      <c r="A565" s="37" t="s">
        <v>826</v>
      </c>
      <c r="B565" s="37" t="n">
        <v>2025</v>
      </c>
      <c r="C565" s="37" t="n">
        <v>3</v>
      </c>
      <c r="D565" s="37" t="n">
        <v>105</v>
      </c>
      <c r="E565" s="37" t="s">
        <v>187</v>
      </c>
      <c r="F565" s="37" t="n">
        <v>7</v>
      </c>
      <c r="G565" s="37" t="n">
        <v>3</v>
      </c>
      <c r="H565" s="37" t="str">
        <f aca="false">IFERROR(VLOOKUP(A565,Employees!$A$2:$I$1501,9,FALSE()),"Unknown")</f>
        <v>Data &amp; AI</v>
      </c>
      <c r="I565" s="37" t="str">
        <f aca="false">IFERROR(VLOOKUP(A565,Employees!$A$2:$U$1501,21,FALSE()),"Unknown")</f>
        <v>Active</v>
      </c>
    </row>
    <row r="566" customFormat="false" ht="15" hidden="false" customHeight="false" outlineLevel="0" collapsed="false">
      <c r="A566" s="37" t="s">
        <v>828</v>
      </c>
      <c r="B566" s="37" t="n">
        <v>2025</v>
      </c>
      <c r="C566" s="37" t="n">
        <v>2</v>
      </c>
      <c r="D566" s="37" t="n">
        <v>56</v>
      </c>
      <c r="E566" s="37" t="s">
        <v>187</v>
      </c>
      <c r="F566" s="37" t="n">
        <v>6.9</v>
      </c>
      <c r="G566" s="37" t="n">
        <v>47</v>
      </c>
      <c r="H566" s="37" t="str">
        <f aca="false">IFERROR(VLOOKUP(A566,Employees!$A$2:$I$1501,9,FALSE()),"Unknown")</f>
        <v>Engineering</v>
      </c>
      <c r="I566" s="37" t="str">
        <f aca="false">IFERROR(VLOOKUP(A566,Employees!$A$2:$U$1501,21,FALSE()),"Unknown")</f>
        <v>Active</v>
      </c>
    </row>
    <row r="567" customFormat="false" ht="15" hidden="false" customHeight="false" outlineLevel="0" collapsed="false">
      <c r="A567" s="37" t="s">
        <v>830</v>
      </c>
      <c r="B567" s="37" t="n">
        <v>2021</v>
      </c>
      <c r="C567" s="37" t="n">
        <v>2</v>
      </c>
      <c r="D567" s="37" t="n">
        <v>77</v>
      </c>
      <c r="E567" s="37" t="s">
        <v>187</v>
      </c>
      <c r="F567" s="37" t="n">
        <v>3.1</v>
      </c>
      <c r="G567" s="37" t="n">
        <v>19</v>
      </c>
      <c r="H567" s="37" t="str">
        <f aca="false">IFERROR(VLOOKUP(A567,Employees!$A$2:$I$1501,9,FALSE()),"Unknown")</f>
        <v>Finance</v>
      </c>
      <c r="I567" s="37" t="str">
        <f aca="false">IFERROR(VLOOKUP(A567,Employees!$A$2:$U$1501,21,FALSE()),"Unknown")</f>
        <v>Active</v>
      </c>
    </row>
    <row r="568" customFormat="false" ht="15" hidden="false" customHeight="false" outlineLevel="0" collapsed="false">
      <c r="A568" s="37" t="s">
        <v>830</v>
      </c>
      <c r="B568" s="37" t="n">
        <v>2022</v>
      </c>
      <c r="C568" s="37" t="n">
        <v>2</v>
      </c>
      <c r="D568" s="37" t="n">
        <v>61</v>
      </c>
      <c r="E568" s="37" t="s">
        <v>187</v>
      </c>
      <c r="F568" s="37" t="n">
        <v>5.6</v>
      </c>
      <c r="G568" s="37" t="n">
        <v>41</v>
      </c>
      <c r="H568" s="37" t="str">
        <f aca="false">IFERROR(VLOOKUP(A568,Employees!$A$2:$I$1501,9,FALSE()),"Unknown")</f>
        <v>Finance</v>
      </c>
      <c r="I568" s="37" t="str">
        <f aca="false">IFERROR(VLOOKUP(A568,Employees!$A$2:$U$1501,21,FALSE()),"Unknown")</f>
        <v>Active</v>
      </c>
    </row>
    <row r="569" customFormat="false" ht="15" hidden="false" customHeight="false" outlineLevel="0" collapsed="false">
      <c r="A569" s="37" t="s">
        <v>830</v>
      </c>
      <c r="B569" s="37" t="n">
        <v>2023</v>
      </c>
      <c r="C569" s="37" t="n">
        <v>3</v>
      </c>
      <c r="D569" s="37" t="n">
        <v>90</v>
      </c>
      <c r="E569" s="37" t="s">
        <v>187</v>
      </c>
      <c r="F569" s="37" t="n">
        <v>6.6</v>
      </c>
      <c r="G569" s="37" t="n">
        <v>52</v>
      </c>
      <c r="H569" s="37" t="str">
        <f aca="false">IFERROR(VLOOKUP(A569,Employees!$A$2:$I$1501,9,FALSE()),"Unknown")</f>
        <v>Finance</v>
      </c>
      <c r="I569" s="37" t="str">
        <f aca="false">IFERROR(VLOOKUP(A569,Employees!$A$2:$U$1501,21,FALSE()),"Unknown")</f>
        <v>Active</v>
      </c>
    </row>
    <row r="570" customFormat="false" ht="15" hidden="false" customHeight="false" outlineLevel="0" collapsed="false">
      <c r="A570" s="37" t="s">
        <v>830</v>
      </c>
      <c r="B570" s="37" t="n">
        <v>2024</v>
      </c>
      <c r="C570" s="37" t="n">
        <v>4</v>
      </c>
      <c r="D570" s="37" t="n">
        <v>90</v>
      </c>
      <c r="E570" s="37" t="s">
        <v>185</v>
      </c>
      <c r="F570" s="37" t="n">
        <v>12.2</v>
      </c>
      <c r="G570" s="37" t="n">
        <v>70</v>
      </c>
      <c r="H570" s="37" t="str">
        <f aca="false">IFERROR(VLOOKUP(A570,Employees!$A$2:$I$1501,9,FALSE()),"Unknown")</f>
        <v>Finance</v>
      </c>
      <c r="I570" s="37" t="str">
        <f aca="false">IFERROR(VLOOKUP(A570,Employees!$A$2:$U$1501,21,FALSE()),"Unknown")</f>
        <v>Active</v>
      </c>
    </row>
    <row r="571" customFormat="false" ht="15" hidden="false" customHeight="false" outlineLevel="0" collapsed="false">
      <c r="A571" s="37" t="s">
        <v>830</v>
      </c>
      <c r="B571" s="37" t="n">
        <v>2025</v>
      </c>
      <c r="C571" s="37" t="n">
        <v>3</v>
      </c>
      <c r="D571" s="37" t="n">
        <v>79</v>
      </c>
      <c r="E571" s="37" t="s">
        <v>187</v>
      </c>
      <c r="F571" s="37" t="n">
        <v>6.1</v>
      </c>
      <c r="G571" s="37" t="n">
        <v>9</v>
      </c>
      <c r="H571" s="37" t="str">
        <f aca="false">IFERROR(VLOOKUP(A571,Employees!$A$2:$I$1501,9,FALSE()),"Unknown")</f>
        <v>Finance</v>
      </c>
      <c r="I571" s="37" t="str">
        <f aca="false">IFERROR(VLOOKUP(A571,Employees!$A$2:$U$1501,21,FALSE()),"Unknown")</f>
        <v>Active</v>
      </c>
    </row>
    <row r="572" customFormat="false" ht="15" hidden="false" customHeight="false" outlineLevel="0" collapsed="false">
      <c r="A572" s="37" t="s">
        <v>831</v>
      </c>
      <c r="B572" s="37" t="n">
        <v>2021</v>
      </c>
      <c r="C572" s="37" t="n">
        <v>4</v>
      </c>
      <c r="D572" s="37" t="n">
        <v>91</v>
      </c>
      <c r="E572" s="37" t="s">
        <v>187</v>
      </c>
      <c r="F572" s="37" t="n">
        <v>7.6</v>
      </c>
      <c r="G572" s="37" t="n">
        <v>23</v>
      </c>
      <c r="H572" s="37" t="str">
        <f aca="false">IFERROR(VLOOKUP(A572,Employees!$A$2:$I$1501,9,FALSE()),"Unknown")</f>
        <v>Data &amp; AI</v>
      </c>
      <c r="I572" s="37" t="str">
        <f aca="false">IFERROR(VLOOKUP(A572,Employees!$A$2:$U$1501,21,FALSE()),"Unknown")</f>
        <v>Active</v>
      </c>
    </row>
    <row r="573" customFormat="false" ht="15" hidden="false" customHeight="false" outlineLevel="0" collapsed="false">
      <c r="A573" s="37" t="s">
        <v>831</v>
      </c>
      <c r="B573" s="37" t="n">
        <v>2022</v>
      </c>
      <c r="C573" s="37" t="n">
        <v>2</v>
      </c>
      <c r="D573" s="37" t="n">
        <v>64</v>
      </c>
      <c r="E573" s="37" t="s">
        <v>187</v>
      </c>
      <c r="F573" s="37" t="n">
        <v>6.3</v>
      </c>
      <c r="G573" s="37" t="n">
        <v>6</v>
      </c>
      <c r="H573" s="37" t="str">
        <f aca="false">IFERROR(VLOOKUP(A573,Employees!$A$2:$I$1501,9,FALSE()),"Unknown")</f>
        <v>Data &amp; AI</v>
      </c>
      <c r="I573" s="37" t="str">
        <f aca="false">IFERROR(VLOOKUP(A573,Employees!$A$2:$U$1501,21,FALSE()),"Unknown")</f>
        <v>Active</v>
      </c>
    </row>
    <row r="574" customFormat="false" ht="15" hidden="false" customHeight="false" outlineLevel="0" collapsed="false">
      <c r="A574" s="37" t="s">
        <v>831</v>
      </c>
      <c r="B574" s="37" t="n">
        <v>2023</v>
      </c>
      <c r="C574" s="37" t="n">
        <v>1</v>
      </c>
      <c r="D574" s="37" t="n">
        <v>59</v>
      </c>
      <c r="E574" s="37" t="s">
        <v>187</v>
      </c>
      <c r="F574" s="37" t="n">
        <v>1.5</v>
      </c>
      <c r="G574" s="37" t="n">
        <v>36</v>
      </c>
      <c r="H574" s="37" t="str">
        <f aca="false">IFERROR(VLOOKUP(A574,Employees!$A$2:$I$1501,9,FALSE()),"Unknown")</f>
        <v>Data &amp; AI</v>
      </c>
      <c r="I574" s="37" t="str">
        <f aca="false">IFERROR(VLOOKUP(A574,Employees!$A$2:$U$1501,21,FALSE()),"Unknown")</f>
        <v>Active</v>
      </c>
    </row>
    <row r="575" customFormat="false" ht="15" hidden="false" customHeight="false" outlineLevel="0" collapsed="false">
      <c r="A575" s="37" t="s">
        <v>831</v>
      </c>
      <c r="B575" s="37" t="n">
        <v>2024</v>
      </c>
      <c r="C575" s="37" t="n">
        <v>2</v>
      </c>
      <c r="D575" s="37" t="n">
        <v>78</v>
      </c>
      <c r="E575" s="37" t="s">
        <v>187</v>
      </c>
      <c r="F575" s="37" t="n">
        <v>3.7</v>
      </c>
      <c r="G575" s="37" t="n">
        <v>70</v>
      </c>
      <c r="H575" s="37" t="str">
        <f aca="false">IFERROR(VLOOKUP(A575,Employees!$A$2:$I$1501,9,FALSE()),"Unknown")</f>
        <v>Data &amp; AI</v>
      </c>
      <c r="I575" s="37" t="str">
        <f aca="false">IFERROR(VLOOKUP(A575,Employees!$A$2:$U$1501,21,FALSE()),"Unknown")</f>
        <v>Active</v>
      </c>
    </row>
    <row r="576" customFormat="false" ht="15" hidden="false" customHeight="false" outlineLevel="0" collapsed="false">
      <c r="A576" s="37" t="s">
        <v>831</v>
      </c>
      <c r="B576" s="37" t="n">
        <v>2025</v>
      </c>
      <c r="C576" s="37" t="n">
        <v>3</v>
      </c>
      <c r="D576" s="37" t="n">
        <v>92</v>
      </c>
      <c r="E576" s="37" t="s">
        <v>187</v>
      </c>
      <c r="F576" s="37" t="n">
        <v>5.7</v>
      </c>
      <c r="G576" s="37" t="n">
        <v>23</v>
      </c>
      <c r="H576" s="37" t="str">
        <f aca="false">IFERROR(VLOOKUP(A576,Employees!$A$2:$I$1501,9,FALSE()),"Unknown")</f>
        <v>Data &amp; AI</v>
      </c>
      <c r="I576" s="37" t="str">
        <f aca="false">IFERROR(VLOOKUP(A576,Employees!$A$2:$U$1501,21,FALSE()),"Unknown")</f>
        <v>Active</v>
      </c>
    </row>
    <row r="577" customFormat="false" ht="15" hidden="false" customHeight="false" outlineLevel="0" collapsed="false">
      <c r="A577" s="37" t="s">
        <v>362</v>
      </c>
      <c r="B577" s="37" t="n">
        <v>2021</v>
      </c>
      <c r="C577" s="37" t="n">
        <v>3</v>
      </c>
      <c r="D577" s="37" t="n">
        <v>85</v>
      </c>
      <c r="E577" s="37" t="s">
        <v>187</v>
      </c>
      <c r="F577" s="37" t="n">
        <v>6.4</v>
      </c>
      <c r="G577" s="37" t="n">
        <v>9</v>
      </c>
      <c r="H577" s="37" t="str">
        <f aca="false">IFERROR(VLOOKUP(A577,Employees!$A$2:$I$1501,9,FALSE()),"Unknown")</f>
        <v>Sales</v>
      </c>
      <c r="I577" s="37" t="str">
        <f aca="false">IFERROR(VLOOKUP(A577,Employees!$A$2:$U$1501,21,FALSE()),"Unknown")</f>
        <v>Active</v>
      </c>
    </row>
    <row r="578" customFormat="false" ht="15" hidden="false" customHeight="false" outlineLevel="0" collapsed="false">
      <c r="A578" s="37" t="s">
        <v>362</v>
      </c>
      <c r="B578" s="37" t="n">
        <v>2022</v>
      </c>
      <c r="C578" s="37" t="n">
        <v>3</v>
      </c>
      <c r="D578" s="37" t="n">
        <v>68</v>
      </c>
      <c r="E578" s="37" t="s">
        <v>187</v>
      </c>
      <c r="F578" s="37" t="n">
        <v>6</v>
      </c>
      <c r="G578" s="37" t="n">
        <v>6</v>
      </c>
      <c r="H578" s="37" t="str">
        <f aca="false">IFERROR(VLOOKUP(A578,Employees!$A$2:$I$1501,9,FALSE()),"Unknown")</f>
        <v>Sales</v>
      </c>
      <c r="I578" s="37" t="str">
        <f aca="false">IFERROR(VLOOKUP(A578,Employees!$A$2:$U$1501,21,FALSE()),"Unknown")</f>
        <v>Active</v>
      </c>
    </row>
    <row r="579" customFormat="false" ht="15" hidden="false" customHeight="false" outlineLevel="0" collapsed="false">
      <c r="A579" s="37" t="s">
        <v>362</v>
      </c>
      <c r="B579" s="37" t="n">
        <v>2023</v>
      </c>
      <c r="C579" s="37" t="n">
        <v>3</v>
      </c>
      <c r="D579" s="37" t="n">
        <v>84</v>
      </c>
      <c r="E579" s="37" t="s">
        <v>187</v>
      </c>
      <c r="F579" s="37" t="n">
        <v>5.3</v>
      </c>
      <c r="G579" s="37" t="n">
        <v>17</v>
      </c>
      <c r="H579" s="37" t="str">
        <f aca="false">IFERROR(VLOOKUP(A579,Employees!$A$2:$I$1501,9,FALSE()),"Unknown")</f>
        <v>Sales</v>
      </c>
      <c r="I579" s="37" t="str">
        <f aca="false">IFERROR(VLOOKUP(A579,Employees!$A$2:$U$1501,21,FALSE()),"Unknown")</f>
        <v>Active</v>
      </c>
    </row>
    <row r="580" customFormat="false" ht="15" hidden="false" customHeight="false" outlineLevel="0" collapsed="false">
      <c r="A580" s="37" t="s">
        <v>362</v>
      </c>
      <c r="B580" s="37" t="n">
        <v>2024</v>
      </c>
      <c r="C580" s="37" t="n">
        <v>4</v>
      </c>
      <c r="D580" s="37" t="n">
        <v>100</v>
      </c>
      <c r="E580" s="37" t="s">
        <v>187</v>
      </c>
      <c r="F580" s="37" t="n">
        <v>8.5</v>
      </c>
      <c r="G580" s="37" t="n">
        <v>24</v>
      </c>
      <c r="H580" s="37" t="str">
        <f aca="false">IFERROR(VLOOKUP(A580,Employees!$A$2:$I$1501,9,FALSE()),"Unknown")</f>
        <v>Sales</v>
      </c>
      <c r="I580" s="37" t="str">
        <f aca="false">IFERROR(VLOOKUP(A580,Employees!$A$2:$U$1501,21,FALSE()),"Unknown")</f>
        <v>Active</v>
      </c>
    </row>
    <row r="581" customFormat="false" ht="15" hidden="false" customHeight="false" outlineLevel="0" collapsed="false">
      <c r="A581" s="37" t="s">
        <v>362</v>
      </c>
      <c r="B581" s="37" t="n">
        <v>2025</v>
      </c>
      <c r="C581" s="37" t="n">
        <v>1</v>
      </c>
      <c r="D581" s="37" t="n">
        <v>55</v>
      </c>
      <c r="E581" s="37" t="s">
        <v>187</v>
      </c>
      <c r="F581" s="37" t="n">
        <v>4.4</v>
      </c>
      <c r="G581" s="37" t="n">
        <v>9</v>
      </c>
      <c r="H581" s="37" t="str">
        <f aca="false">IFERROR(VLOOKUP(A581,Employees!$A$2:$I$1501,9,FALSE()),"Unknown")</f>
        <v>Sales</v>
      </c>
      <c r="I581" s="37" t="str">
        <f aca="false">IFERROR(VLOOKUP(A581,Employees!$A$2:$U$1501,21,FALSE()),"Unknown")</f>
        <v>Active</v>
      </c>
    </row>
    <row r="582" customFormat="false" ht="15" hidden="false" customHeight="false" outlineLevel="0" collapsed="false">
      <c r="A582" s="37" t="s">
        <v>451</v>
      </c>
      <c r="B582" s="37" t="n">
        <v>2021</v>
      </c>
      <c r="C582" s="37" t="n">
        <v>3</v>
      </c>
      <c r="D582" s="37" t="n">
        <v>82</v>
      </c>
      <c r="E582" s="37" t="s">
        <v>187</v>
      </c>
      <c r="F582" s="37" t="n">
        <v>6.1</v>
      </c>
      <c r="G582" s="37" t="n">
        <v>33</v>
      </c>
      <c r="H582" s="37" t="str">
        <f aca="false">IFERROR(VLOOKUP(A582,Employees!$A$2:$I$1501,9,FALSE()),"Unknown")</f>
        <v>Human Resources</v>
      </c>
      <c r="I582" s="37" t="str">
        <f aca="false">IFERROR(VLOOKUP(A582,Employees!$A$2:$U$1501,21,FALSE()),"Unknown")</f>
        <v>Active</v>
      </c>
    </row>
    <row r="583" customFormat="false" ht="15" hidden="false" customHeight="false" outlineLevel="0" collapsed="false">
      <c r="A583" s="37" t="s">
        <v>451</v>
      </c>
      <c r="B583" s="37" t="n">
        <v>2022</v>
      </c>
      <c r="C583" s="37" t="n">
        <v>2</v>
      </c>
      <c r="D583" s="37" t="n">
        <v>76</v>
      </c>
      <c r="E583" s="37" t="s">
        <v>187</v>
      </c>
      <c r="F583" s="37" t="n">
        <v>2.5</v>
      </c>
      <c r="G583" s="37" t="n">
        <v>28</v>
      </c>
      <c r="H583" s="37" t="str">
        <f aca="false">IFERROR(VLOOKUP(A583,Employees!$A$2:$I$1501,9,FALSE()),"Unknown")</f>
        <v>Human Resources</v>
      </c>
      <c r="I583" s="37" t="str">
        <f aca="false">IFERROR(VLOOKUP(A583,Employees!$A$2:$U$1501,21,FALSE()),"Unknown")</f>
        <v>Active</v>
      </c>
    </row>
    <row r="584" customFormat="false" ht="15" hidden="false" customHeight="false" outlineLevel="0" collapsed="false">
      <c r="A584" s="37" t="s">
        <v>451</v>
      </c>
      <c r="B584" s="37" t="n">
        <v>2023</v>
      </c>
      <c r="C584" s="37" t="n">
        <v>2</v>
      </c>
      <c r="D584" s="37" t="n">
        <v>81</v>
      </c>
      <c r="E584" s="37" t="s">
        <v>187</v>
      </c>
      <c r="F584" s="37" t="n">
        <v>3.8</v>
      </c>
      <c r="G584" s="37" t="n">
        <v>17</v>
      </c>
      <c r="H584" s="37" t="str">
        <f aca="false">IFERROR(VLOOKUP(A584,Employees!$A$2:$I$1501,9,FALSE()),"Unknown")</f>
        <v>Human Resources</v>
      </c>
      <c r="I584" s="37" t="str">
        <f aca="false">IFERROR(VLOOKUP(A584,Employees!$A$2:$U$1501,21,FALSE()),"Unknown")</f>
        <v>Active</v>
      </c>
    </row>
    <row r="585" customFormat="false" ht="15" hidden="false" customHeight="false" outlineLevel="0" collapsed="false">
      <c r="A585" s="37" t="s">
        <v>451</v>
      </c>
      <c r="B585" s="37" t="n">
        <v>2024</v>
      </c>
      <c r="C585" s="37" t="n">
        <v>2</v>
      </c>
      <c r="D585" s="37" t="n">
        <v>80</v>
      </c>
      <c r="E585" s="37" t="s">
        <v>187</v>
      </c>
      <c r="F585" s="37" t="n">
        <v>5.8</v>
      </c>
      <c r="G585" s="37" t="n">
        <v>40</v>
      </c>
      <c r="H585" s="37" t="str">
        <f aca="false">IFERROR(VLOOKUP(A585,Employees!$A$2:$I$1501,9,FALSE()),"Unknown")</f>
        <v>Human Resources</v>
      </c>
      <c r="I585" s="37" t="str">
        <f aca="false">IFERROR(VLOOKUP(A585,Employees!$A$2:$U$1501,21,FALSE()),"Unknown")</f>
        <v>Active</v>
      </c>
    </row>
    <row r="586" customFormat="false" ht="15" hidden="false" customHeight="false" outlineLevel="0" collapsed="false">
      <c r="A586" s="37" t="s">
        <v>451</v>
      </c>
      <c r="B586" s="37" t="n">
        <v>2025</v>
      </c>
      <c r="C586" s="37" t="n">
        <v>2</v>
      </c>
      <c r="D586" s="37" t="n">
        <v>67</v>
      </c>
      <c r="E586" s="37" t="s">
        <v>187</v>
      </c>
      <c r="F586" s="37" t="n">
        <v>5.6</v>
      </c>
      <c r="G586" s="37" t="n">
        <v>36</v>
      </c>
      <c r="H586" s="37" t="str">
        <f aca="false">IFERROR(VLOOKUP(A586,Employees!$A$2:$I$1501,9,FALSE()),"Unknown")</f>
        <v>Human Resources</v>
      </c>
      <c r="I586" s="37" t="str">
        <f aca="false">IFERROR(VLOOKUP(A586,Employees!$A$2:$U$1501,21,FALSE()),"Unknown")</f>
        <v>Active</v>
      </c>
    </row>
    <row r="587" customFormat="false" ht="15" hidden="false" customHeight="false" outlineLevel="0" collapsed="false">
      <c r="A587" s="37" t="s">
        <v>837</v>
      </c>
      <c r="B587" s="37" t="n">
        <v>2022</v>
      </c>
      <c r="C587" s="37" t="n">
        <v>3</v>
      </c>
      <c r="D587" s="37" t="n">
        <v>111</v>
      </c>
      <c r="E587" s="37" t="s">
        <v>187</v>
      </c>
      <c r="F587" s="37" t="n">
        <v>6.8</v>
      </c>
      <c r="G587" s="37" t="n">
        <v>35</v>
      </c>
      <c r="H587" s="37" t="str">
        <f aca="false">IFERROR(VLOOKUP(A587,Employees!$A$2:$I$1501,9,FALSE()),"Unknown")</f>
        <v>Engineering</v>
      </c>
      <c r="I587" s="37" t="str">
        <f aca="false">IFERROR(VLOOKUP(A587,Employees!$A$2:$U$1501,21,FALSE()),"Unknown")</f>
        <v>Active</v>
      </c>
    </row>
    <row r="588" customFormat="false" ht="15" hidden="false" customHeight="false" outlineLevel="0" collapsed="false">
      <c r="A588" s="37" t="s">
        <v>837</v>
      </c>
      <c r="B588" s="37" t="n">
        <v>2023</v>
      </c>
      <c r="C588" s="37" t="n">
        <v>5</v>
      </c>
      <c r="D588" s="37" t="n">
        <v>102</v>
      </c>
      <c r="E588" s="37" t="s">
        <v>187</v>
      </c>
      <c r="F588" s="37" t="n">
        <v>9.8</v>
      </c>
      <c r="G588" s="37" t="n">
        <v>21</v>
      </c>
      <c r="H588" s="37" t="str">
        <f aca="false">IFERROR(VLOOKUP(A588,Employees!$A$2:$I$1501,9,FALSE()),"Unknown")</f>
        <v>Engineering</v>
      </c>
      <c r="I588" s="37" t="str">
        <f aca="false">IFERROR(VLOOKUP(A588,Employees!$A$2:$U$1501,21,FALSE()),"Unknown")</f>
        <v>Active</v>
      </c>
    </row>
    <row r="589" customFormat="false" ht="15" hidden="false" customHeight="false" outlineLevel="0" collapsed="false">
      <c r="A589" s="37" t="s">
        <v>837</v>
      </c>
      <c r="B589" s="37" t="n">
        <v>2024</v>
      </c>
      <c r="C589" s="37" t="n">
        <v>1</v>
      </c>
      <c r="D589" s="37" t="n">
        <v>51</v>
      </c>
      <c r="E589" s="37" t="s">
        <v>187</v>
      </c>
      <c r="F589" s="37" t="n">
        <v>2.8</v>
      </c>
      <c r="G589" s="37" t="n">
        <v>27</v>
      </c>
      <c r="H589" s="37" t="str">
        <f aca="false">IFERROR(VLOOKUP(A589,Employees!$A$2:$I$1501,9,FALSE()),"Unknown")</f>
        <v>Engineering</v>
      </c>
      <c r="I589" s="37" t="str">
        <f aca="false">IFERROR(VLOOKUP(A589,Employees!$A$2:$U$1501,21,FALSE()),"Unknown")</f>
        <v>Active</v>
      </c>
    </row>
    <row r="590" customFormat="false" ht="15" hidden="false" customHeight="false" outlineLevel="0" collapsed="false">
      <c r="A590" s="37" t="s">
        <v>837</v>
      </c>
      <c r="B590" s="37" t="n">
        <v>2025</v>
      </c>
      <c r="C590" s="37" t="n">
        <v>4</v>
      </c>
      <c r="D590" s="37" t="n">
        <v>80</v>
      </c>
      <c r="E590" s="37" t="s">
        <v>185</v>
      </c>
      <c r="F590" s="37" t="n">
        <v>8.2</v>
      </c>
      <c r="G590" s="37" t="n">
        <v>22</v>
      </c>
      <c r="H590" s="37" t="str">
        <f aca="false">IFERROR(VLOOKUP(A590,Employees!$A$2:$I$1501,9,FALSE()),"Unknown")</f>
        <v>Engineering</v>
      </c>
      <c r="I590" s="37" t="str">
        <f aca="false">IFERROR(VLOOKUP(A590,Employees!$A$2:$U$1501,21,FALSE()),"Unknown")</f>
        <v>Active</v>
      </c>
    </row>
    <row r="591" customFormat="false" ht="15" hidden="false" customHeight="false" outlineLevel="0" collapsed="false">
      <c r="A591" s="37" t="s">
        <v>838</v>
      </c>
      <c r="B591" s="37" t="n">
        <v>2021</v>
      </c>
      <c r="C591" s="37" t="n">
        <v>3</v>
      </c>
      <c r="D591" s="37" t="n">
        <v>91</v>
      </c>
      <c r="E591" s="37" t="s">
        <v>187</v>
      </c>
      <c r="F591" s="37" t="n">
        <v>7.5</v>
      </c>
      <c r="G591" s="37" t="n">
        <v>8</v>
      </c>
      <c r="H591" s="37" t="str">
        <f aca="false">IFERROR(VLOOKUP(A591,Employees!$A$2:$I$1501,9,FALSE()),"Unknown")</f>
        <v>Customer Support</v>
      </c>
      <c r="I591" s="37" t="str">
        <f aca="false">IFERROR(VLOOKUP(A591,Employees!$A$2:$U$1501,21,FALSE()),"Unknown")</f>
        <v>Active</v>
      </c>
    </row>
    <row r="592" customFormat="false" ht="15" hidden="false" customHeight="false" outlineLevel="0" collapsed="false">
      <c r="A592" s="37" t="s">
        <v>838</v>
      </c>
      <c r="B592" s="37" t="n">
        <v>2022</v>
      </c>
      <c r="C592" s="37" t="n">
        <v>2</v>
      </c>
      <c r="D592" s="37" t="n">
        <v>74</v>
      </c>
      <c r="E592" s="37" t="s">
        <v>187</v>
      </c>
      <c r="F592" s="37" t="n">
        <v>3.9</v>
      </c>
      <c r="G592" s="37" t="n">
        <v>26</v>
      </c>
      <c r="H592" s="37" t="str">
        <f aca="false">IFERROR(VLOOKUP(A592,Employees!$A$2:$I$1501,9,FALSE()),"Unknown")</f>
        <v>Customer Support</v>
      </c>
      <c r="I592" s="37" t="str">
        <f aca="false">IFERROR(VLOOKUP(A592,Employees!$A$2:$U$1501,21,FALSE()),"Unknown")</f>
        <v>Active</v>
      </c>
    </row>
    <row r="593" customFormat="false" ht="15" hidden="false" customHeight="false" outlineLevel="0" collapsed="false">
      <c r="A593" s="37" t="s">
        <v>838</v>
      </c>
      <c r="B593" s="37" t="n">
        <v>2023</v>
      </c>
      <c r="C593" s="37" t="n">
        <v>3</v>
      </c>
      <c r="D593" s="37" t="n">
        <v>100</v>
      </c>
      <c r="E593" s="37" t="s">
        <v>187</v>
      </c>
      <c r="F593" s="37" t="n">
        <v>4.7</v>
      </c>
      <c r="G593" s="37" t="n">
        <v>21</v>
      </c>
      <c r="H593" s="37" t="str">
        <f aca="false">IFERROR(VLOOKUP(A593,Employees!$A$2:$I$1501,9,FALSE()),"Unknown")</f>
        <v>Customer Support</v>
      </c>
      <c r="I593" s="37" t="str">
        <f aca="false">IFERROR(VLOOKUP(A593,Employees!$A$2:$U$1501,21,FALSE()),"Unknown")</f>
        <v>Active</v>
      </c>
    </row>
    <row r="594" customFormat="false" ht="15" hidden="false" customHeight="false" outlineLevel="0" collapsed="false">
      <c r="A594" s="37" t="s">
        <v>838</v>
      </c>
      <c r="B594" s="37" t="n">
        <v>2024</v>
      </c>
      <c r="C594" s="37" t="n">
        <v>3</v>
      </c>
      <c r="D594" s="37" t="n">
        <v>76</v>
      </c>
      <c r="E594" s="37" t="s">
        <v>187</v>
      </c>
      <c r="F594" s="37" t="n">
        <v>6.7</v>
      </c>
      <c r="G594" s="37" t="n">
        <v>8</v>
      </c>
      <c r="H594" s="37" t="str">
        <f aca="false">IFERROR(VLOOKUP(A594,Employees!$A$2:$I$1501,9,FALSE()),"Unknown")</f>
        <v>Customer Support</v>
      </c>
      <c r="I594" s="37" t="str">
        <f aca="false">IFERROR(VLOOKUP(A594,Employees!$A$2:$U$1501,21,FALSE()),"Unknown")</f>
        <v>Active</v>
      </c>
    </row>
    <row r="595" customFormat="false" ht="15" hidden="false" customHeight="false" outlineLevel="0" collapsed="false">
      <c r="A595" s="37" t="s">
        <v>838</v>
      </c>
      <c r="B595" s="37" t="n">
        <v>2025</v>
      </c>
      <c r="C595" s="37" t="n">
        <v>3</v>
      </c>
      <c r="D595" s="37" t="n">
        <v>85</v>
      </c>
      <c r="E595" s="37" t="s">
        <v>187</v>
      </c>
      <c r="F595" s="37" t="n">
        <v>7.8</v>
      </c>
      <c r="G595" s="37" t="n">
        <v>8</v>
      </c>
      <c r="H595" s="37" t="str">
        <f aca="false">IFERROR(VLOOKUP(A595,Employees!$A$2:$I$1501,9,FALSE()),"Unknown")</f>
        <v>Customer Support</v>
      </c>
      <c r="I595" s="37" t="str">
        <f aca="false">IFERROR(VLOOKUP(A595,Employees!$A$2:$U$1501,21,FALSE()),"Unknown")</f>
        <v>Active</v>
      </c>
    </row>
    <row r="596" customFormat="false" ht="15" hidden="false" customHeight="false" outlineLevel="0" collapsed="false">
      <c r="A596" s="37" t="s">
        <v>839</v>
      </c>
      <c r="B596" s="37" t="n">
        <v>2025</v>
      </c>
      <c r="C596" s="37" t="n">
        <v>3</v>
      </c>
      <c r="D596" s="37" t="n">
        <v>66</v>
      </c>
      <c r="E596" s="37" t="s">
        <v>187</v>
      </c>
      <c r="F596" s="37" t="n">
        <v>4.1</v>
      </c>
      <c r="G596" s="37" t="n">
        <v>12</v>
      </c>
      <c r="H596" s="37" t="str">
        <f aca="false">IFERROR(VLOOKUP(A596,Employees!$A$2:$I$1501,9,FALSE()),"Unknown")</f>
        <v>Customer Support</v>
      </c>
      <c r="I596" s="37" t="str">
        <f aca="false">IFERROR(VLOOKUP(A596,Employees!$A$2:$U$1501,21,FALSE()),"Unknown")</f>
        <v>Active</v>
      </c>
    </row>
    <row r="597" customFormat="false" ht="15" hidden="false" customHeight="false" outlineLevel="0" collapsed="false">
      <c r="A597" s="37" t="s">
        <v>841</v>
      </c>
      <c r="B597" s="37" t="n">
        <v>2025</v>
      </c>
      <c r="C597" s="37" t="n">
        <v>2</v>
      </c>
      <c r="D597" s="37" t="n">
        <v>81</v>
      </c>
      <c r="E597" s="37" t="s">
        <v>187</v>
      </c>
      <c r="F597" s="37" t="n">
        <v>5.5</v>
      </c>
      <c r="G597" s="37" t="n">
        <v>54</v>
      </c>
      <c r="H597" s="37" t="str">
        <f aca="false">IFERROR(VLOOKUP(A597,Employees!$A$2:$I$1501,9,FALSE()),"Unknown")</f>
        <v>Marketing</v>
      </c>
      <c r="I597" s="37" t="str">
        <f aca="false">IFERROR(VLOOKUP(A597,Employees!$A$2:$U$1501,21,FALSE()),"Unknown")</f>
        <v>Active</v>
      </c>
    </row>
    <row r="598" customFormat="false" ht="15" hidden="false" customHeight="false" outlineLevel="0" collapsed="false">
      <c r="A598" s="37" t="s">
        <v>845</v>
      </c>
      <c r="B598" s="37" t="n">
        <v>2021</v>
      </c>
      <c r="C598" s="37" t="n">
        <v>3</v>
      </c>
      <c r="D598" s="37" t="n">
        <v>83</v>
      </c>
      <c r="E598" s="37" t="s">
        <v>187</v>
      </c>
      <c r="F598" s="37" t="n">
        <v>7.1</v>
      </c>
      <c r="G598" s="37" t="n">
        <v>26</v>
      </c>
      <c r="H598" s="37" t="str">
        <f aca="false">IFERROR(VLOOKUP(A598,Employees!$A$2:$I$1501,9,FALSE()),"Unknown")</f>
        <v>Sales</v>
      </c>
      <c r="I598" s="37" t="str">
        <f aca="false">IFERROR(VLOOKUP(A598,Employees!$A$2:$U$1501,21,FALSE()),"Unknown")</f>
        <v>Active</v>
      </c>
    </row>
    <row r="599" customFormat="false" ht="15" hidden="false" customHeight="false" outlineLevel="0" collapsed="false">
      <c r="A599" s="37" t="s">
        <v>845</v>
      </c>
      <c r="B599" s="37" t="n">
        <v>2022</v>
      </c>
      <c r="C599" s="37" t="n">
        <v>4</v>
      </c>
      <c r="D599" s="37" t="n">
        <v>97</v>
      </c>
      <c r="E599" s="37" t="s">
        <v>187</v>
      </c>
      <c r="F599" s="37" t="n">
        <v>8.8</v>
      </c>
      <c r="G599" s="37" t="n">
        <v>14</v>
      </c>
      <c r="H599" s="37" t="str">
        <f aca="false">IFERROR(VLOOKUP(A599,Employees!$A$2:$I$1501,9,FALSE()),"Unknown")</f>
        <v>Sales</v>
      </c>
      <c r="I599" s="37" t="str">
        <f aca="false">IFERROR(VLOOKUP(A599,Employees!$A$2:$U$1501,21,FALSE()),"Unknown")</f>
        <v>Active</v>
      </c>
    </row>
    <row r="600" customFormat="false" ht="15" hidden="false" customHeight="false" outlineLevel="0" collapsed="false">
      <c r="A600" s="37" t="s">
        <v>845</v>
      </c>
      <c r="B600" s="37" t="n">
        <v>2023</v>
      </c>
      <c r="C600" s="37" t="n">
        <v>3</v>
      </c>
      <c r="D600" s="37" t="n">
        <v>73</v>
      </c>
      <c r="E600" s="37" t="s">
        <v>187</v>
      </c>
      <c r="F600" s="37" t="n">
        <v>5.7</v>
      </c>
      <c r="G600" s="37" t="n">
        <v>9</v>
      </c>
      <c r="H600" s="37" t="str">
        <f aca="false">IFERROR(VLOOKUP(A600,Employees!$A$2:$I$1501,9,FALSE()),"Unknown")</f>
        <v>Sales</v>
      </c>
      <c r="I600" s="37" t="str">
        <f aca="false">IFERROR(VLOOKUP(A600,Employees!$A$2:$U$1501,21,FALSE()),"Unknown")</f>
        <v>Active</v>
      </c>
    </row>
    <row r="601" customFormat="false" ht="15" hidden="false" customHeight="false" outlineLevel="0" collapsed="false">
      <c r="A601" s="37" t="s">
        <v>845</v>
      </c>
      <c r="B601" s="37" t="n">
        <v>2024</v>
      </c>
      <c r="C601" s="37" t="n">
        <v>3</v>
      </c>
      <c r="D601" s="37" t="n">
        <v>66</v>
      </c>
      <c r="E601" s="37" t="s">
        <v>187</v>
      </c>
      <c r="F601" s="37" t="n">
        <v>5.6</v>
      </c>
      <c r="G601" s="37" t="n">
        <v>55</v>
      </c>
      <c r="H601" s="37" t="str">
        <f aca="false">IFERROR(VLOOKUP(A601,Employees!$A$2:$I$1501,9,FALSE()),"Unknown")</f>
        <v>Sales</v>
      </c>
      <c r="I601" s="37" t="str">
        <f aca="false">IFERROR(VLOOKUP(A601,Employees!$A$2:$U$1501,21,FALSE()),"Unknown")</f>
        <v>Active</v>
      </c>
    </row>
    <row r="602" customFormat="false" ht="15" hidden="false" customHeight="false" outlineLevel="0" collapsed="false">
      <c r="A602" s="37" t="s">
        <v>845</v>
      </c>
      <c r="B602" s="37" t="n">
        <v>2025</v>
      </c>
      <c r="C602" s="37" t="n">
        <v>3</v>
      </c>
      <c r="D602" s="37" t="n">
        <v>77</v>
      </c>
      <c r="E602" s="37" t="s">
        <v>187</v>
      </c>
      <c r="F602" s="37" t="n">
        <v>7</v>
      </c>
      <c r="G602" s="37" t="n">
        <v>21</v>
      </c>
      <c r="H602" s="37" t="str">
        <f aca="false">IFERROR(VLOOKUP(A602,Employees!$A$2:$I$1501,9,FALSE()),"Unknown")</f>
        <v>Sales</v>
      </c>
      <c r="I602" s="37" t="str">
        <f aca="false">IFERROR(VLOOKUP(A602,Employees!$A$2:$U$1501,21,FALSE()),"Unknown")</f>
        <v>Active</v>
      </c>
    </row>
    <row r="603" customFormat="false" ht="15" hidden="false" customHeight="false" outlineLevel="0" collapsed="false">
      <c r="A603" s="37" t="s">
        <v>846</v>
      </c>
      <c r="B603" s="37" t="n">
        <v>2025</v>
      </c>
      <c r="C603" s="37" t="n">
        <v>2</v>
      </c>
      <c r="D603" s="37" t="n">
        <v>71</v>
      </c>
      <c r="E603" s="37" t="s">
        <v>187</v>
      </c>
      <c r="F603" s="37" t="n">
        <v>2.2</v>
      </c>
      <c r="G603" s="37" t="n">
        <v>8</v>
      </c>
      <c r="H603" s="37" t="str">
        <f aca="false">IFERROR(VLOOKUP(A603,Employees!$A$2:$I$1501,9,FALSE()),"Unknown")</f>
        <v>Operations</v>
      </c>
      <c r="I603" s="37" t="str">
        <f aca="false">IFERROR(VLOOKUP(A603,Employees!$A$2:$U$1501,21,FALSE()),"Unknown")</f>
        <v>Active</v>
      </c>
    </row>
    <row r="604" customFormat="false" ht="15" hidden="false" customHeight="false" outlineLevel="0" collapsed="false">
      <c r="A604" s="37" t="s">
        <v>848</v>
      </c>
      <c r="B604" s="37" t="n">
        <v>2023</v>
      </c>
      <c r="C604" s="37" t="n">
        <v>2</v>
      </c>
      <c r="D604" s="37" t="n">
        <v>72</v>
      </c>
      <c r="E604" s="37" t="s">
        <v>187</v>
      </c>
      <c r="F604" s="37" t="n">
        <v>2</v>
      </c>
      <c r="G604" s="37" t="n">
        <v>33</v>
      </c>
      <c r="H604" s="37" t="str">
        <f aca="false">IFERROR(VLOOKUP(A604,Employees!$A$2:$I$1501,9,FALSE()),"Unknown")</f>
        <v>Marketing</v>
      </c>
      <c r="I604" s="37" t="str">
        <f aca="false">IFERROR(VLOOKUP(A604,Employees!$A$2:$U$1501,21,FALSE()),"Unknown")</f>
        <v>Active</v>
      </c>
    </row>
    <row r="605" customFormat="false" ht="15" hidden="false" customHeight="false" outlineLevel="0" collapsed="false">
      <c r="A605" s="37" t="s">
        <v>848</v>
      </c>
      <c r="B605" s="37" t="n">
        <v>2024</v>
      </c>
      <c r="C605" s="37" t="n">
        <v>4</v>
      </c>
      <c r="D605" s="37" t="n">
        <v>103</v>
      </c>
      <c r="E605" s="37" t="s">
        <v>185</v>
      </c>
      <c r="F605" s="37" t="n">
        <v>9.2</v>
      </c>
      <c r="G605" s="37" t="n">
        <v>22</v>
      </c>
      <c r="H605" s="37" t="str">
        <f aca="false">IFERROR(VLOOKUP(A605,Employees!$A$2:$I$1501,9,FALSE()),"Unknown")</f>
        <v>Marketing</v>
      </c>
      <c r="I605" s="37" t="str">
        <f aca="false">IFERROR(VLOOKUP(A605,Employees!$A$2:$U$1501,21,FALSE()),"Unknown")</f>
        <v>Active</v>
      </c>
    </row>
    <row r="606" customFormat="false" ht="15" hidden="false" customHeight="false" outlineLevel="0" collapsed="false">
      <c r="A606" s="37" t="s">
        <v>848</v>
      </c>
      <c r="B606" s="37" t="n">
        <v>2025</v>
      </c>
      <c r="C606" s="37" t="n">
        <v>3</v>
      </c>
      <c r="D606" s="37" t="n">
        <v>90</v>
      </c>
      <c r="E606" s="37" t="s">
        <v>187</v>
      </c>
      <c r="F606" s="37" t="n">
        <v>5.9</v>
      </c>
      <c r="G606" s="37" t="n">
        <v>28</v>
      </c>
      <c r="H606" s="37" t="str">
        <f aca="false">IFERROR(VLOOKUP(A606,Employees!$A$2:$I$1501,9,FALSE()),"Unknown")</f>
        <v>Marketing</v>
      </c>
      <c r="I606" s="37" t="str">
        <f aca="false">IFERROR(VLOOKUP(A606,Employees!$A$2:$U$1501,21,FALSE()),"Unknown")</f>
        <v>Active</v>
      </c>
    </row>
    <row r="607" customFormat="false" ht="15" hidden="false" customHeight="false" outlineLevel="0" collapsed="false">
      <c r="A607" s="37" t="s">
        <v>404</v>
      </c>
      <c r="B607" s="37" t="n">
        <v>2024</v>
      </c>
      <c r="C607" s="37" t="n">
        <v>2</v>
      </c>
      <c r="D607" s="37" t="n">
        <v>83</v>
      </c>
      <c r="E607" s="37" t="s">
        <v>187</v>
      </c>
      <c r="F607" s="37" t="n">
        <v>5</v>
      </c>
      <c r="G607" s="37" t="n">
        <v>18</v>
      </c>
      <c r="H607" s="37" t="str">
        <f aca="false">IFERROR(VLOOKUP(A607,Employees!$A$2:$I$1501,9,FALSE()),"Unknown")</f>
        <v>Legal &amp; Compliance</v>
      </c>
      <c r="I607" s="37" t="str">
        <f aca="false">IFERROR(VLOOKUP(A607,Employees!$A$2:$U$1501,21,FALSE()),"Unknown")</f>
        <v>Active</v>
      </c>
    </row>
    <row r="608" customFormat="false" ht="15" hidden="false" customHeight="false" outlineLevel="0" collapsed="false">
      <c r="A608" s="37" t="s">
        <v>404</v>
      </c>
      <c r="B608" s="37" t="n">
        <v>2025</v>
      </c>
      <c r="C608" s="37" t="n">
        <v>3</v>
      </c>
      <c r="D608" s="37" t="n">
        <v>65</v>
      </c>
      <c r="E608" s="37" t="s">
        <v>187</v>
      </c>
      <c r="F608" s="37" t="n">
        <v>5.5</v>
      </c>
      <c r="G608" s="37" t="n">
        <v>8</v>
      </c>
      <c r="H608" s="37" t="str">
        <f aca="false">IFERROR(VLOOKUP(A608,Employees!$A$2:$I$1501,9,FALSE()),"Unknown")</f>
        <v>Legal &amp; Compliance</v>
      </c>
      <c r="I608" s="37" t="str">
        <f aca="false">IFERROR(VLOOKUP(A608,Employees!$A$2:$U$1501,21,FALSE()),"Unknown")</f>
        <v>Active</v>
      </c>
    </row>
    <row r="609" customFormat="false" ht="15" hidden="false" customHeight="false" outlineLevel="0" collapsed="false">
      <c r="A609" s="37" t="s">
        <v>851</v>
      </c>
      <c r="B609" s="37" t="n">
        <v>2021</v>
      </c>
      <c r="C609" s="37" t="n">
        <v>4</v>
      </c>
      <c r="D609" s="37" t="n">
        <v>96</v>
      </c>
      <c r="E609" s="37" t="s">
        <v>187</v>
      </c>
      <c r="F609" s="37" t="n">
        <v>7.7</v>
      </c>
      <c r="G609" s="37" t="n">
        <v>12</v>
      </c>
      <c r="H609" s="37" t="str">
        <f aca="false">IFERROR(VLOOKUP(A609,Employees!$A$2:$I$1501,9,FALSE()),"Unknown")</f>
        <v>Customer Support</v>
      </c>
      <c r="I609" s="37" t="str">
        <f aca="false">IFERROR(VLOOKUP(A609,Employees!$A$2:$U$1501,21,FALSE()),"Unknown")</f>
        <v>Active</v>
      </c>
    </row>
    <row r="610" customFormat="false" ht="15" hidden="false" customHeight="false" outlineLevel="0" collapsed="false">
      <c r="A610" s="37" t="s">
        <v>851</v>
      </c>
      <c r="B610" s="37" t="n">
        <v>2022</v>
      </c>
      <c r="C610" s="37" t="n">
        <v>3</v>
      </c>
      <c r="D610" s="37" t="n">
        <v>85</v>
      </c>
      <c r="E610" s="37" t="s">
        <v>187</v>
      </c>
      <c r="F610" s="37" t="n">
        <v>3.4</v>
      </c>
      <c r="G610" s="37" t="n">
        <v>9</v>
      </c>
      <c r="H610" s="37" t="str">
        <f aca="false">IFERROR(VLOOKUP(A610,Employees!$A$2:$I$1501,9,FALSE()),"Unknown")</f>
        <v>Customer Support</v>
      </c>
      <c r="I610" s="37" t="str">
        <f aca="false">IFERROR(VLOOKUP(A610,Employees!$A$2:$U$1501,21,FALSE()),"Unknown")</f>
        <v>Active</v>
      </c>
    </row>
    <row r="611" customFormat="false" ht="15" hidden="false" customHeight="false" outlineLevel="0" collapsed="false">
      <c r="A611" s="37" t="s">
        <v>851</v>
      </c>
      <c r="B611" s="37" t="n">
        <v>2023</v>
      </c>
      <c r="C611" s="37" t="n">
        <v>2</v>
      </c>
      <c r="D611" s="37" t="n">
        <v>77</v>
      </c>
      <c r="E611" s="37" t="s">
        <v>187</v>
      </c>
      <c r="F611" s="37" t="n">
        <v>4.6</v>
      </c>
      <c r="G611" s="37" t="n">
        <v>30</v>
      </c>
      <c r="H611" s="37" t="str">
        <f aca="false">IFERROR(VLOOKUP(A611,Employees!$A$2:$I$1501,9,FALSE()),"Unknown")</f>
        <v>Customer Support</v>
      </c>
      <c r="I611" s="37" t="str">
        <f aca="false">IFERROR(VLOOKUP(A611,Employees!$A$2:$U$1501,21,FALSE()),"Unknown")</f>
        <v>Active</v>
      </c>
    </row>
    <row r="612" customFormat="false" ht="15" hidden="false" customHeight="false" outlineLevel="0" collapsed="false">
      <c r="A612" s="37" t="s">
        <v>851</v>
      </c>
      <c r="B612" s="37" t="n">
        <v>2024</v>
      </c>
      <c r="C612" s="37" t="n">
        <v>2</v>
      </c>
      <c r="D612" s="37" t="n">
        <v>75</v>
      </c>
      <c r="E612" s="37" t="s">
        <v>187</v>
      </c>
      <c r="F612" s="37" t="n">
        <v>3.4</v>
      </c>
      <c r="G612" s="37" t="n">
        <v>17</v>
      </c>
      <c r="H612" s="37" t="str">
        <f aca="false">IFERROR(VLOOKUP(A612,Employees!$A$2:$I$1501,9,FALSE()),"Unknown")</f>
        <v>Customer Support</v>
      </c>
      <c r="I612" s="37" t="str">
        <f aca="false">IFERROR(VLOOKUP(A612,Employees!$A$2:$U$1501,21,FALSE()),"Unknown")</f>
        <v>Active</v>
      </c>
    </row>
    <row r="613" customFormat="false" ht="15" hidden="false" customHeight="false" outlineLevel="0" collapsed="false">
      <c r="A613" s="37" t="s">
        <v>851</v>
      </c>
      <c r="B613" s="37" t="n">
        <v>2025</v>
      </c>
      <c r="C613" s="37" t="n">
        <v>2</v>
      </c>
      <c r="D613" s="37" t="n">
        <v>77</v>
      </c>
      <c r="E613" s="37" t="s">
        <v>187</v>
      </c>
      <c r="F613" s="37" t="n">
        <v>5.2</v>
      </c>
      <c r="G613" s="37" t="n">
        <v>22</v>
      </c>
      <c r="H613" s="37" t="str">
        <f aca="false">IFERROR(VLOOKUP(A613,Employees!$A$2:$I$1501,9,FALSE()),"Unknown")</f>
        <v>Customer Support</v>
      </c>
      <c r="I613" s="37" t="str">
        <f aca="false">IFERROR(VLOOKUP(A613,Employees!$A$2:$U$1501,21,FALSE()),"Unknown")</f>
        <v>Active</v>
      </c>
    </row>
    <row r="614" customFormat="false" ht="15" hidden="false" customHeight="false" outlineLevel="0" collapsed="false">
      <c r="A614" s="37" t="s">
        <v>853</v>
      </c>
      <c r="B614" s="37" t="n">
        <v>2021</v>
      </c>
      <c r="C614" s="37" t="n">
        <v>1</v>
      </c>
      <c r="D614" s="37" t="n">
        <v>62</v>
      </c>
      <c r="E614" s="37" t="s">
        <v>187</v>
      </c>
      <c r="F614" s="37" t="n">
        <v>3.5</v>
      </c>
      <c r="G614" s="37" t="n">
        <v>11</v>
      </c>
      <c r="H614" s="37" t="str">
        <f aca="false">IFERROR(VLOOKUP(A614,Employees!$A$2:$I$1501,9,FALSE()),"Unknown")</f>
        <v>Human Resources</v>
      </c>
      <c r="I614" s="37" t="str">
        <f aca="false">IFERROR(VLOOKUP(A614,Employees!$A$2:$U$1501,21,FALSE()),"Unknown")</f>
        <v>Exited</v>
      </c>
    </row>
    <row r="615" customFormat="false" ht="15" hidden="false" customHeight="false" outlineLevel="0" collapsed="false">
      <c r="A615" s="37" t="s">
        <v>853</v>
      </c>
      <c r="B615" s="37" t="n">
        <v>2022</v>
      </c>
      <c r="C615" s="37" t="n">
        <v>2</v>
      </c>
      <c r="D615" s="37" t="n">
        <v>75</v>
      </c>
      <c r="E615" s="37" t="s">
        <v>187</v>
      </c>
      <c r="F615" s="37" t="n">
        <v>3.6</v>
      </c>
      <c r="G615" s="37" t="n">
        <v>55</v>
      </c>
      <c r="H615" s="37" t="str">
        <f aca="false">IFERROR(VLOOKUP(A615,Employees!$A$2:$I$1501,9,FALSE()),"Unknown")</f>
        <v>Human Resources</v>
      </c>
      <c r="I615" s="37" t="str">
        <f aca="false">IFERROR(VLOOKUP(A615,Employees!$A$2:$U$1501,21,FALSE()),"Unknown")</f>
        <v>Exited</v>
      </c>
    </row>
    <row r="616" customFormat="false" ht="15" hidden="false" customHeight="false" outlineLevel="0" collapsed="false">
      <c r="A616" s="37" t="s">
        <v>853</v>
      </c>
      <c r="B616" s="37" t="n">
        <v>2023</v>
      </c>
      <c r="C616" s="37" t="n">
        <v>2</v>
      </c>
      <c r="D616" s="37" t="n">
        <v>61</v>
      </c>
      <c r="E616" s="37" t="s">
        <v>187</v>
      </c>
      <c r="F616" s="37" t="n">
        <v>5</v>
      </c>
      <c r="G616" s="37" t="n">
        <v>11</v>
      </c>
      <c r="H616" s="37" t="str">
        <f aca="false">IFERROR(VLOOKUP(A616,Employees!$A$2:$I$1501,9,FALSE()),"Unknown")</f>
        <v>Human Resources</v>
      </c>
      <c r="I616" s="37" t="str">
        <f aca="false">IFERROR(VLOOKUP(A616,Employees!$A$2:$U$1501,21,FALSE()),"Unknown")</f>
        <v>Exited</v>
      </c>
    </row>
    <row r="617" customFormat="false" ht="15" hidden="false" customHeight="false" outlineLevel="0" collapsed="false">
      <c r="A617" s="37" t="s">
        <v>854</v>
      </c>
      <c r="B617" s="37" t="n">
        <v>2021</v>
      </c>
      <c r="C617" s="37" t="n">
        <v>3</v>
      </c>
      <c r="D617" s="37" t="n">
        <v>89</v>
      </c>
      <c r="E617" s="37" t="s">
        <v>187</v>
      </c>
      <c r="F617" s="37" t="n">
        <v>7</v>
      </c>
      <c r="G617" s="37" t="n">
        <v>39</v>
      </c>
      <c r="H617" s="37" t="str">
        <f aca="false">IFERROR(VLOOKUP(A617,Employees!$A$2:$I$1501,9,FALSE()),"Unknown")</f>
        <v>Engineering</v>
      </c>
      <c r="I617" s="37" t="str">
        <f aca="false">IFERROR(VLOOKUP(A617,Employees!$A$2:$U$1501,21,FALSE()),"Unknown")</f>
        <v>Active</v>
      </c>
    </row>
    <row r="618" customFormat="false" ht="15" hidden="false" customHeight="false" outlineLevel="0" collapsed="false">
      <c r="A618" s="37" t="s">
        <v>854</v>
      </c>
      <c r="B618" s="37" t="n">
        <v>2022</v>
      </c>
      <c r="C618" s="37" t="n">
        <v>2</v>
      </c>
      <c r="D618" s="37" t="n">
        <v>86</v>
      </c>
      <c r="E618" s="37" t="s">
        <v>187</v>
      </c>
      <c r="F618" s="37" t="n">
        <v>6.7</v>
      </c>
      <c r="G618" s="37" t="n">
        <v>8</v>
      </c>
      <c r="H618" s="37" t="str">
        <f aca="false">IFERROR(VLOOKUP(A618,Employees!$A$2:$I$1501,9,FALSE()),"Unknown")</f>
        <v>Engineering</v>
      </c>
      <c r="I618" s="37" t="str">
        <f aca="false">IFERROR(VLOOKUP(A618,Employees!$A$2:$U$1501,21,FALSE()),"Unknown")</f>
        <v>Active</v>
      </c>
    </row>
    <row r="619" customFormat="false" ht="15" hidden="false" customHeight="false" outlineLevel="0" collapsed="false">
      <c r="A619" s="37" t="s">
        <v>854</v>
      </c>
      <c r="B619" s="37" t="n">
        <v>2023</v>
      </c>
      <c r="C619" s="37" t="n">
        <v>3</v>
      </c>
      <c r="D619" s="37" t="n">
        <v>88</v>
      </c>
      <c r="E619" s="37" t="s">
        <v>187</v>
      </c>
      <c r="F619" s="37" t="n">
        <v>6.8</v>
      </c>
      <c r="G619" s="37" t="n">
        <v>20</v>
      </c>
      <c r="H619" s="37" t="str">
        <f aca="false">IFERROR(VLOOKUP(A619,Employees!$A$2:$I$1501,9,FALSE()),"Unknown")</f>
        <v>Engineering</v>
      </c>
      <c r="I619" s="37" t="str">
        <f aca="false">IFERROR(VLOOKUP(A619,Employees!$A$2:$U$1501,21,FALSE()),"Unknown")</f>
        <v>Active</v>
      </c>
    </row>
    <row r="620" customFormat="false" ht="15" hidden="false" customHeight="false" outlineLevel="0" collapsed="false">
      <c r="A620" s="37" t="s">
        <v>854</v>
      </c>
      <c r="B620" s="37" t="n">
        <v>2024</v>
      </c>
      <c r="C620" s="37" t="n">
        <v>2</v>
      </c>
      <c r="D620" s="37" t="n">
        <v>73</v>
      </c>
      <c r="E620" s="37" t="s">
        <v>187</v>
      </c>
      <c r="F620" s="37" t="n">
        <v>3.6</v>
      </c>
      <c r="G620" s="37" t="n">
        <v>4</v>
      </c>
      <c r="H620" s="37" t="str">
        <f aca="false">IFERROR(VLOOKUP(A620,Employees!$A$2:$I$1501,9,FALSE()),"Unknown")</f>
        <v>Engineering</v>
      </c>
      <c r="I620" s="37" t="str">
        <f aca="false">IFERROR(VLOOKUP(A620,Employees!$A$2:$U$1501,21,FALSE()),"Unknown")</f>
        <v>Active</v>
      </c>
    </row>
    <row r="621" customFormat="false" ht="15" hidden="false" customHeight="false" outlineLevel="0" collapsed="false">
      <c r="A621" s="37" t="s">
        <v>854</v>
      </c>
      <c r="B621" s="37" t="n">
        <v>2025</v>
      </c>
      <c r="C621" s="37" t="n">
        <v>4</v>
      </c>
      <c r="D621" s="37" t="n">
        <v>84</v>
      </c>
      <c r="E621" s="37" t="s">
        <v>187</v>
      </c>
      <c r="F621" s="37" t="n">
        <v>8.1</v>
      </c>
      <c r="G621" s="37" t="n">
        <v>15</v>
      </c>
      <c r="H621" s="37" t="str">
        <f aca="false">IFERROR(VLOOKUP(A621,Employees!$A$2:$I$1501,9,FALSE()),"Unknown")</f>
        <v>Engineering</v>
      </c>
      <c r="I621" s="37" t="str">
        <f aca="false">IFERROR(VLOOKUP(A621,Employees!$A$2:$U$1501,21,FALSE()),"Unknown")</f>
        <v>Active</v>
      </c>
    </row>
    <row r="622" customFormat="false" ht="15" hidden="false" customHeight="false" outlineLevel="0" collapsed="false">
      <c r="A622" s="37" t="s">
        <v>855</v>
      </c>
      <c r="B622" s="37" t="n">
        <v>2025</v>
      </c>
      <c r="C622" s="37" t="n">
        <v>3</v>
      </c>
      <c r="D622" s="37" t="n">
        <v>94</v>
      </c>
      <c r="E622" s="37" t="s">
        <v>187</v>
      </c>
      <c r="F622" s="37" t="n">
        <v>8.2</v>
      </c>
      <c r="G622" s="37" t="n">
        <v>19</v>
      </c>
      <c r="H622" s="37" t="str">
        <f aca="false">IFERROR(VLOOKUP(A622,Employees!$A$2:$I$1501,9,FALSE()),"Unknown")</f>
        <v>Data &amp; AI</v>
      </c>
      <c r="I622" s="37" t="str">
        <f aca="false">IFERROR(VLOOKUP(A622,Employees!$A$2:$U$1501,21,FALSE()),"Unknown")</f>
        <v>Active</v>
      </c>
    </row>
    <row r="623" customFormat="false" ht="15" hidden="false" customHeight="false" outlineLevel="0" collapsed="false">
      <c r="A623" s="37" t="s">
        <v>856</v>
      </c>
      <c r="B623" s="37" t="n">
        <v>2024</v>
      </c>
      <c r="C623" s="37" t="n">
        <v>4</v>
      </c>
      <c r="D623" s="37" t="n">
        <v>85</v>
      </c>
      <c r="E623" s="37" t="s">
        <v>187</v>
      </c>
      <c r="F623" s="37" t="n">
        <v>5.8</v>
      </c>
      <c r="G623" s="37" t="n">
        <v>21</v>
      </c>
      <c r="H623" s="37" t="str">
        <f aca="false">IFERROR(VLOOKUP(A623,Employees!$A$2:$I$1501,9,FALSE()),"Unknown")</f>
        <v>Data &amp; AI</v>
      </c>
      <c r="I623" s="37" t="str">
        <f aca="false">IFERROR(VLOOKUP(A623,Employees!$A$2:$U$1501,21,FALSE()),"Unknown")</f>
        <v>Exited</v>
      </c>
    </row>
    <row r="624" customFormat="false" ht="15" hidden="false" customHeight="false" outlineLevel="0" collapsed="false">
      <c r="A624" s="37" t="s">
        <v>858</v>
      </c>
      <c r="B624" s="37" t="n">
        <v>2025</v>
      </c>
      <c r="C624" s="37" t="n">
        <v>5</v>
      </c>
      <c r="D624" s="37" t="n">
        <v>98</v>
      </c>
      <c r="E624" s="37" t="s">
        <v>187</v>
      </c>
      <c r="F624" s="37" t="n">
        <v>11.9</v>
      </c>
      <c r="G624" s="37" t="n">
        <v>59</v>
      </c>
      <c r="H624" s="37" t="str">
        <f aca="false">IFERROR(VLOOKUP(A624,Employees!$A$2:$I$1501,9,FALSE()),"Unknown")</f>
        <v>Sales</v>
      </c>
      <c r="I624" s="37" t="str">
        <f aca="false">IFERROR(VLOOKUP(A624,Employees!$A$2:$U$1501,21,FALSE()),"Unknown")</f>
        <v>Active</v>
      </c>
    </row>
    <row r="625" customFormat="false" ht="15" hidden="false" customHeight="false" outlineLevel="0" collapsed="false">
      <c r="A625" s="37" t="s">
        <v>861</v>
      </c>
      <c r="B625" s="37" t="n">
        <v>2021</v>
      </c>
      <c r="C625" s="37" t="n">
        <v>5</v>
      </c>
      <c r="D625" s="37" t="n">
        <v>96</v>
      </c>
      <c r="E625" s="37" t="s">
        <v>185</v>
      </c>
      <c r="F625" s="37" t="n">
        <v>10.5</v>
      </c>
      <c r="G625" s="37" t="n">
        <v>12</v>
      </c>
      <c r="H625" s="37" t="str">
        <f aca="false">IFERROR(VLOOKUP(A625,Employees!$A$2:$I$1501,9,FALSE()),"Unknown")</f>
        <v>Human Resources</v>
      </c>
      <c r="I625" s="37" t="str">
        <f aca="false">IFERROR(VLOOKUP(A625,Employees!$A$2:$U$1501,21,FALSE()),"Unknown")</f>
        <v>Active</v>
      </c>
    </row>
    <row r="626" customFormat="false" ht="15" hidden="false" customHeight="false" outlineLevel="0" collapsed="false">
      <c r="A626" s="37" t="s">
        <v>861</v>
      </c>
      <c r="B626" s="37" t="n">
        <v>2022</v>
      </c>
      <c r="C626" s="37" t="n">
        <v>1</v>
      </c>
      <c r="D626" s="37" t="n">
        <v>69</v>
      </c>
      <c r="E626" s="37" t="s">
        <v>187</v>
      </c>
      <c r="F626" s="37" t="n">
        <v>3.2</v>
      </c>
      <c r="G626" s="37" t="n">
        <v>47</v>
      </c>
      <c r="H626" s="37" t="str">
        <f aca="false">IFERROR(VLOOKUP(A626,Employees!$A$2:$I$1501,9,FALSE()),"Unknown")</f>
        <v>Human Resources</v>
      </c>
      <c r="I626" s="37" t="str">
        <f aca="false">IFERROR(VLOOKUP(A626,Employees!$A$2:$U$1501,21,FALSE()),"Unknown")</f>
        <v>Active</v>
      </c>
    </row>
    <row r="627" customFormat="false" ht="15" hidden="false" customHeight="false" outlineLevel="0" collapsed="false">
      <c r="A627" s="37" t="s">
        <v>861</v>
      </c>
      <c r="B627" s="37" t="n">
        <v>2023</v>
      </c>
      <c r="C627" s="37" t="n">
        <v>4</v>
      </c>
      <c r="D627" s="37" t="n">
        <v>85</v>
      </c>
      <c r="E627" s="37" t="s">
        <v>187</v>
      </c>
      <c r="F627" s="37" t="n">
        <v>5.5</v>
      </c>
      <c r="G627" s="37" t="n">
        <v>19</v>
      </c>
      <c r="H627" s="37" t="str">
        <f aca="false">IFERROR(VLOOKUP(A627,Employees!$A$2:$I$1501,9,FALSE()),"Unknown")</f>
        <v>Human Resources</v>
      </c>
      <c r="I627" s="37" t="str">
        <f aca="false">IFERROR(VLOOKUP(A627,Employees!$A$2:$U$1501,21,FALSE()),"Unknown")</f>
        <v>Active</v>
      </c>
    </row>
    <row r="628" customFormat="false" ht="15" hidden="false" customHeight="false" outlineLevel="0" collapsed="false">
      <c r="A628" s="37" t="s">
        <v>861</v>
      </c>
      <c r="B628" s="37" t="n">
        <v>2024</v>
      </c>
      <c r="C628" s="37" t="n">
        <v>3</v>
      </c>
      <c r="D628" s="37" t="n">
        <v>68</v>
      </c>
      <c r="E628" s="37" t="s">
        <v>187</v>
      </c>
      <c r="F628" s="37" t="n">
        <v>6</v>
      </c>
      <c r="G628" s="37" t="n">
        <v>18</v>
      </c>
      <c r="H628" s="37" t="str">
        <f aca="false">IFERROR(VLOOKUP(A628,Employees!$A$2:$I$1501,9,FALSE()),"Unknown")</f>
        <v>Human Resources</v>
      </c>
      <c r="I628" s="37" t="str">
        <f aca="false">IFERROR(VLOOKUP(A628,Employees!$A$2:$U$1501,21,FALSE()),"Unknown")</f>
        <v>Active</v>
      </c>
    </row>
    <row r="629" customFormat="false" ht="15" hidden="false" customHeight="false" outlineLevel="0" collapsed="false">
      <c r="A629" s="37" t="s">
        <v>861</v>
      </c>
      <c r="B629" s="37" t="n">
        <v>2025</v>
      </c>
      <c r="C629" s="37" t="n">
        <v>3</v>
      </c>
      <c r="D629" s="37" t="n">
        <v>81</v>
      </c>
      <c r="E629" s="37" t="s">
        <v>187</v>
      </c>
      <c r="F629" s="37" t="n">
        <v>6.7</v>
      </c>
      <c r="G629" s="37" t="n">
        <v>15</v>
      </c>
      <c r="H629" s="37" t="str">
        <f aca="false">IFERROR(VLOOKUP(A629,Employees!$A$2:$I$1501,9,FALSE()),"Unknown")</f>
        <v>Human Resources</v>
      </c>
      <c r="I629" s="37" t="str">
        <f aca="false">IFERROR(VLOOKUP(A629,Employees!$A$2:$U$1501,21,FALSE()),"Unknown")</f>
        <v>Active</v>
      </c>
    </row>
    <row r="630" customFormat="false" ht="15" hidden="false" customHeight="false" outlineLevel="0" collapsed="false">
      <c r="A630" s="37" t="s">
        <v>863</v>
      </c>
      <c r="B630" s="37" t="n">
        <v>2021</v>
      </c>
      <c r="C630" s="37" t="n">
        <v>4</v>
      </c>
      <c r="D630" s="37" t="n">
        <v>88</v>
      </c>
      <c r="E630" s="37" t="s">
        <v>187</v>
      </c>
      <c r="F630" s="37" t="n">
        <v>7.7</v>
      </c>
      <c r="G630" s="37" t="n">
        <v>37</v>
      </c>
      <c r="H630" s="37" t="str">
        <f aca="false">IFERROR(VLOOKUP(A630,Employees!$A$2:$I$1501,9,FALSE()),"Unknown")</f>
        <v>Finance</v>
      </c>
      <c r="I630" s="37" t="str">
        <f aca="false">IFERROR(VLOOKUP(A630,Employees!$A$2:$U$1501,21,FALSE()),"Unknown")</f>
        <v>Active</v>
      </c>
    </row>
    <row r="631" customFormat="false" ht="15" hidden="false" customHeight="false" outlineLevel="0" collapsed="false">
      <c r="A631" s="37" t="s">
        <v>863</v>
      </c>
      <c r="B631" s="37" t="n">
        <v>2022</v>
      </c>
      <c r="C631" s="37" t="n">
        <v>3</v>
      </c>
      <c r="D631" s="37" t="n">
        <v>90</v>
      </c>
      <c r="E631" s="37" t="s">
        <v>187</v>
      </c>
      <c r="F631" s="37" t="n">
        <v>5.1</v>
      </c>
      <c r="G631" s="37" t="n">
        <v>19</v>
      </c>
      <c r="H631" s="37" t="str">
        <f aca="false">IFERROR(VLOOKUP(A631,Employees!$A$2:$I$1501,9,FALSE()),"Unknown")</f>
        <v>Finance</v>
      </c>
      <c r="I631" s="37" t="str">
        <f aca="false">IFERROR(VLOOKUP(A631,Employees!$A$2:$U$1501,21,FALSE()),"Unknown")</f>
        <v>Active</v>
      </c>
    </row>
    <row r="632" customFormat="false" ht="15" hidden="false" customHeight="false" outlineLevel="0" collapsed="false">
      <c r="A632" s="37" t="s">
        <v>863</v>
      </c>
      <c r="B632" s="37" t="n">
        <v>2023</v>
      </c>
      <c r="C632" s="37" t="n">
        <v>2</v>
      </c>
      <c r="D632" s="37" t="n">
        <v>80</v>
      </c>
      <c r="E632" s="37" t="s">
        <v>187</v>
      </c>
      <c r="F632" s="37" t="n">
        <v>4.9</v>
      </c>
      <c r="G632" s="37" t="n">
        <v>20</v>
      </c>
      <c r="H632" s="37" t="str">
        <f aca="false">IFERROR(VLOOKUP(A632,Employees!$A$2:$I$1501,9,FALSE()),"Unknown")</f>
        <v>Finance</v>
      </c>
      <c r="I632" s="37" t="str">
        <f aca="false">IFERROR(VLOOKUP(A632,Employees!$A$2:$U$1501,21,FALSE()),"Unknown")</f>
        <v>Active</v>
      </c>
    </row>
    <row r="633" customFormat="false" ht="15" hidden="false" customHeight="false" outlineLevel="0" collapsed="false">
      <c r="A633" s="37" t="s">
        <v>863</v>
      </c>
      <c r="B633" s="37" t="n">
        <v>2024</v>
      </c>
      <c r="C633" s="37" t="n">
        <v>4</v>
      </c>
      <c r="D633" s="37" t="n">
        <v>92</v>
      </c>
      <c r="E633" s="37" t="s">
        <v>187</v>
      </c>
      <c r="F633" s="37" t="n">
        <v>9.1</v>
      </c>
      <c r="G633" s="37" t="n">
        <v>22</v>
      </c>
      <c r="H633" s="37" t="str">
        <f aca="false">IFERROR(VLOOKUP(A633,Employees!$A$2:$I$1501,9,FALSE()),"Unknown")</f>
        <v>Finance</v>
      </c>
      <c r="I633" s="37" t="str">
        <f aca="false">IFERROR(VLOOKUP(A633,Employees!$A$2:$U$1501,21,FALSE()),"Unknown")</f>
        <v>Active</v>
      </c>
    </row>
    <row r="634" customFormat="false" ht="15" hidden="false" customHeight="false" outlineLevel="0" collapsed="false">
      <c r="A634" s="37" t="s">
        <v>863</v>
      </c>
      <c r="B634" s="37" t="n">
        <v>2025</v>
      </c>
      <c r="C634" s="37" t="n">
        <v>2</v>
      </c>
      <c r="D634" s="37" t="n">
        <v>91</v>
      </c>
      <c r="E634" s="37" t="s">
        <v>187</v>
      </c>
      <c r="F634" s="37" t="n">
        <v>3.8</v>
      </c>
      <c r="G634" s="37" t="n">
        <v>16</v>
      </c>
      <c r="H634" s="37" t="str">
        <f aca="false">IFERROR(VLOOKUP(A634,Employees!$A$2:$I$1501,9,FALSE()),"Unknown")</f>
        <v>Finance</v>
      </c>
      <c r="I634" s="37" t="str">
        <f aca="false">IFERROR(VLOOKUP(A634,Employees!$A$2:$U$1501,21,FALSE()),"Unknown")</f>
        <v>Active</v>
      </c>
    </row>
    <row r="635" customFormat="false" ht="15" hidden="false" customHeight="false" outlineLevel="0" collapsed="false">
      <c r="A635" s="37" t="s">
        <v>864</v>
      </c>
      <c r="B635" s="37" t="n">
        <v>2025</v>
      </c>
      <c r="C635" s="37" t="n">
        <v>3</v>
      </c>
      <c r="D635" s="37" t="n">
        <v>81</v>
      </c>
      <c r="E635" s="37" t="s">
        <v>187</v>
      </c>
      <c r="F635" s="37" t="n">
        <v>7.2</v>
      </c>
      <c r="G635" s="37" t="n">
        <v>30</v>
      </c>
      <c r="H635" s="37" t="str">
        <f aca="false">IFERROR(VLOOKUP(A635,Employees!$A$2:$I$1501,9,FALSE()),"Unknown")</f>
        <v>Finance</v>
      </c>
      <c r="I635" s="37" t="str">
        <f aca="false">IFERROR(VLOOKUP(A635,Employees!$A$2:$U$1501,21,FALSE()),"Unknown")</f>
        <v>Exited</v>
      </c>
    </row>
    <row r="636" customFormat="false" ht="15" hidden="false" customHeight="false" outlineLevel="0" collapsed="false">
      <c r="A636" s="37" t="s">
        <v>865</v>
      </c>
      <c r="B636" s="37" t="n">
        <v>2022</v>
      </c>
      <c r="C636" s="37" t="n">
        <v>3</v>
      </c>
      <c r="D636" s="37" t="n">
        <v>71</v>
      </c>
      <c r="E636" s="37" t="s">
        <v>187</v>
      </c>
      <c r="F636" s="37" t="n">
        <v>7</v>
      </c>
      <c r="G636" s="37" t="n">
        <v>33</v>
      </c>
      <c r="H636" s="37" t="str">
        <f aca="false">IFERROR(VLOOKUP(A636,Employees!$A$2:$I$1501,9,FALSE()),"Unknown")</f>
        <v>Sales</v>
      </c>
      <c r="I636" s="37" t="str">
        <f aca="false">IFERROR(VLOOKUP(A636,Employees!$A$2:$U$1501,21,FALSE()),"Unknown")</f>
        <v>Exited</v>
      </c>
    </row>
    <row r="637" customFormat="false" ht="15" hidden="false" customHeight="false" outlineLevel="0" collapsed="false">
      <c r="A637" s="37" t="s">
        <v>865</v>
      </c>
      <c r="B637" s="37" t="n">
        <v>2023</v>
      </c>
      <c r="C637" s="37" t="n">
        <v>1</v>
      </c>
      <c r="D637" s="37" t="n">
        <v>66</v>
      </c>
      <c r="E637" s="37" t="s">
        <v>187</v>
      </c>
      <c r="F637" s="37" t="n">
        <v>0.4</v>
      </c>
      <c r="G637" s="37" t="n">
        <v>42</v>
      </c>
      <c r="H637" s="37" t="str">
        <f aca="false">IFERROR(VLOOKUP(A637,Employees!$A$2:$I$1501,9,FALSE()),"Unknown")</f>
        <v>Sales</v>
      </c>
      <c r="I637" s="37" t="str">
        <f aca="false">IFERROR(VLOOKUP(A637,Employees!$A$2:$U$1501,21,FALSE()),"Unknown")</f>
        <v>Exited</v>
      </c>
    </row>
    <row r="638" customFormat="false" ht="15" hidden="false" customHeight="false" outlineLevel="0" collapsed="false">
      <c r="A638" s="37" t="s">
        <v>865</v>
      </c>
      <c r="B638" s="37" t="n">
        <v>2024</v>
      </c>
      <c r="C638" s="37" t="n">
        <v>3</v>
      </c>
      <c r="D638" s="37" t="n">
        <v>71</v>
      </c>
      <c r="E638" s="37" t="s">
        <v>187</v>
      </c>
      <c r="F638" s="37" t="n">
        <v>7.2</v>
      </c>
      <c r="G638" s="37" t="n">
        <v>21</v>
      </c>
      <c r="H638" s="37" t="str">
        <f aca="false">IFERROR(VLOOKUP(A638,Employees!$A$2:$I$1501,9,FALSE()),"Unknown")</f>
        <v>Sales</v>
      </c>
      <c r="I638" s="37" t="str">
        <f aca="false">IFERROR(VLOOKUP(A638,Employees!$A$2:$U$1501,21,FALSE()),"Unknown")</f>
        <v>Exited</v>
      </c>
    </row>
    <row r="639" customFormat="false" ht="15" hidden="false" customHeight="false" outlineLevel="0" collapsed="false">
      <c r="A639" s="37" t="s">
        <v>865</v>
      </c>
      <c r="B639" s="37" t="n">
        <v>2025</v>
      </c>
      <c r="C639" s="37" t="n">
        <v>3</v>
      </c>
      <c r="D639" s="37" t="n">
        <v>95</v>
      </c>
      <c r="E639" s="37" t="s">
        <v>187</v>
      </c>
      <c r="F639" s="37" t="n">
        <v>9.6</v>
      </c>
      <c r="G639" s="37" t="n">
        <v>25</v>
      </c>
      <c r="H639" s="37" t="str">
        <f aca="false">IFERROR(VLOOKUP(A639,Employees!$A$2:$I$1501,9,FALSE()),"Unknown")</f>
        <v>Sales</v>
      </c>
      <c r="I639" s="37" t="str">
        <f aca="false">IFERROR(VLOOKUP(A639,Employees!$A$2:$U$1501,21,FALSE()),"Unknown")</f>
        <v>Exited</v>
      </c>
    </row>
    <row r="640" customFormat="false" ht="15" hidden="false" customHeight="false" outlineLevel="0" collapsed="false">
      <c r="A640" s="37" t="s">
        <v>867</v>
      </c>
      <c r="B640" s="37" t="n">
        <v>2021</v>
      </c>
      <c r="C640" s="37" t="n">
        <v>3</v>
      </c>
      <c r="D640" s="37" t="n">
        <v>87</v>
      </c>
      <c r="E640" s="37" t="s">
        <v>187</v>
      </c>
      <c r="F640" s="37" t="n">
        <v>2.4</v>
      </c>
      <c r="G640" s="37" t="n">
        <v>21</v>
      </c>
      <c r="H640" s="37" t="str">
        <f aca="false">IFERROR(VLOOKUP(A640,Employees!$A$2:$I$1501,9,FALSE()),"Unknown")</f>
        <v>Sales</v>
      </c>
      <c r="I640" s="37" t="str">
        <f aca="false">IFERROR(VLOOKUP(A640,Employees!$A$2:$U$1501,21,FALSE()),"Unknown")</f>
        <v>Active</v>
      </c>
    </row>
    <row r="641" customFormat="false" ht="15" hidden="false" customHeight="false" outlineLevel="0" collapsed="false">
      <c r="A641" s="37" t="s">
        <v>867</v>
      </c>
      <c r="B641" s="37" t="n">
        <v>2022</v>
      </c>
      <c r="C641" s="37" t="n">
        <v>3</v>
      </c>
      <c r="D641" s="37" t="n">
        <v>68</v>
      </c>
      <c r="E641" s="37" t="s">
        <v>187</v>
      </c>
      <c r="F641" s="37" t="n">
        <v>6.4</v>
      </c>
      <c r="G641" s="37" t="n">
        <v>6</v>
      </c>
      <c r="H641" s="37" t="str">
        <f aca="false">IFERROR(VLOOKUP(A641,Employees!$A$2:$I$1501,9,FALSE()),"Unknown")</f>
        <v>Sales</v>
      </c>
      <c r="I641" s="37" t="str">
        <f aca="false">IFERROR(VLOOKUP(A641,Employees!$A$2:$U$1501,21,FALSE()),"Unknown")</f>
        <v>Active</v>
      </c>
    </row>
    <row r="642" customFormat="false" ht="15" hidden="false" customHeight="false" outlineLevel="0" collapsed="false">
      <c r="A642" s="37" t="s">
        <v>867</v>
      </c>
      <c r="B642" s="37" t="n">
        <v>2023</v>
      </c>
      <c r="C642" s="37" t="n">
        <v>3</v>
      </c>
      <c r="D642" s="37" t="n">
        <v>63</v>
      </c>
      <c r="E642" s="37" t="s">
        <v>187</v>
      </c>
      <c r="F642" s="37" t="n">
        <v>6.3</v>
      </c>
      <c r="G642" s="37" t="n">
        <v>35</v>
      </c>
      <c r="H642" s="37" t="str">
        <f aca="false">IFERROR(VLOOKUP(A642,Employees!$A$2:$I$1501,9,FALSE()),"Unknown")</f>
        <v>Sales</v>
      </c>
      <c r="I642" s="37" t="str">
        <f aca="false">IFERROR(VLOOKUP(A642,Employees!$A$2:$U$1501,21,FALSE()),"Unknown")</f>
        <v>Active</v>
      </c>
    </row>
    <row r="643" customFormat="false" ht="15" hidden="false" customHeight="false" outlineLevel="0" collapsed="false">
      <c r="A643" s="37" t="s">
        <v>867</v>
      </c>
      <c r="B643" s="37" t="n">
        <v>2024</v>
      </c>
      <c r="C643" s="37" t="n">
        <v>2</v>
      </c>
      <c r="D643" s="37" t="n">
        <v>69</v>
      </c>
      <c r="E643" s="37" t="s">
        <v>187</v>
      </c>
      <c r="F643" s="37" t="n">
        <v>4</v>
      </c>
      <c r="G643" s="37" t="n">
        <v>16</v>
      </c>
      <c r="H643" s="37" t="str">
        <f aca="false">IFERROR(VLOOKUP(A643,Employees!$A$2:$I$1501,9,FALSE()),"Unknown")</f>
        <v>Sales</v>
      </c>
      <c r="I643" s="37" t="str">
        <f aca="false">IFERROR(VLOOKUP(A643,Employees!$A$2:$U$1501,21,FALSE()),"Unknown")</f>
        <v>Active</v>
      </c>
    </row>
    <row r="644" customFormat="false" ht="15" hidden="false" customHeight="false" outlineLevel="0" collapsed="false">
      <c r="A644" s="37" t="s">
        <v>867</v>
      </c>
      <c r="B644" s="37" t="n">
        <v>2025</v>
      </c>
      <c r="C644" s="37" t="n">
        <v>3</v>
      </c>
      <c r="D644" s="37" t="n">
        <v>70</v>
      </c>
      <c r="E644" s="37" t="s">
        <v>187</v>
      </c>
      <c r="F644" s="37" t="n">
        <v>8</v>
      </c>
      <c r="G644" s="37" t="n">
        <v>38</v>
      </c>
      <c r="H644" s="37" t="str">
        <f aca="false">IFERROR(VLOOKUP(A644,Employees!$A$2:$I$1501,9,FALSE()),"Unknown")</f>
        <v>Sales</v>
      </c>
      <c r="I644" s="37" t="str">
        <f aca="false">IFERROR(VLOOKUP(A644,Employees!$A$2:$U$1501,21,FALSE()),"Unknown")</f>
        <v>Active</v>
      </c>
    </row>
    <row r="645" customFormat="false" ht="15" hidden="false" customHeight="false" outlineLevel="0" collapsed="false">
      <c r="A645" s="37" t="s">
        <v>869</v>
      </c>
      <c r="B645" s="37" t="n">
        <v>2021</v>
      </c>
      <c r="C645" s="37" t="n">
        <v>2</v>
      </c>
      <c r="D645" s="37" t="n">
        <v>71</v>
      </c>
      <c r="E645" s="37" t="s">
        <v>187</v>
      </c>
      <c r="F645" s="37" t="n">
        <v>4.4</v>
      </c>
      <c r="G645" s="37" t="n">
        <v>24</v>
      </c>
      <c r="H645" s="37" t="str">
        <f aca="false">IFERROR(VLOOKUP(A645,Employees!$A$2:$I$1501,9,FALSE()),"Unknown")</f>
        <v>Engineering</v>
      </c>
      <c r="I645" s="37" t="str">
        <f aca="false">IFERROR(VLOOKUP(A645,Employees!$A$2:$U$1501,21,FALSE()),"Unknown")</f>
        <v>Active</v>
      </c>
    </row>
    <row r="646" customFormat="false" ht="15" hidden="false" customHeight="false" outlineLevel="0" collapsed="false">
      <c r="A646" s="37" t="s">
        <v>869</v>
      </c>
      <c r="B646" s="37" t="n">
        <v>2022</v>
      </c>
      <c r="C646" s="37" t="n">
        <v>3</v>
      </c>
      <c r="D646" s="37" t="n">
        <v>99</v>
      </c>
      <c r="E646" s="37" t="s">
        <v>187</v>
      </c>
      <c r="F646" s="37" t="n">
        <v>6.7</v>
      </c>
      <c r="G646" s="37" t="n">
        <v>8</v>
      </c>
      <c r="H646" s="37" t="str">
        <f aca="false">IFERROR(VLOOKUP(A646,Employees!$A$2:$I$1501,9,FALSE()),"Unknown")</f>
        <v>Engineering</v>
      </c>
      <c r="I646" s="37" t="str">
        <f aca="false">IFERROR(VLOOKUP(A646,Employees!$A$2:$U$1501,21,FALSE()),"Unknown")</f>
        <v>Active</v>
      </c>
    </row>
    <row r="647" customFormat="false" ht="15" hidden="false" customHeight="false" outlineLevel="0" collapsed="false">
      <c r="A647" s="37" t="s">
        <v>869</v>
      </c>
      <c r="B647" s="37" t="n">
        <v>2023</v>
      </c>
      <c r="C647" s="37" t="n">
        <v>4</v>
      </c>
      <c r="D647" s="37" t="n">
        <v>97</v>
      </c>
      <c r="E647" s="37" t="s">
        <v>187</v>
      </c>
      <c r="F647" s="37" t="n">
        <v>9.5</v>
      </c>
      <c r="G647" s="37" t="n">
        <v>23</v>
      </c>
      <c r="H647" s="37" t="str">
        <f aca="false">IFERROR(VLOOKUP(A647,Employees!$A$2:$I$1501,9,FALSE()),"Unknown")</f>
        <v>Engineering</v>
      </c>
      <c r="I647" s="37" t="str">
        <f aca="false">IFERROR(VLOOKUP(A647,Employees!$A$2:$U$1501,21,FALSE()),"Unknown")</f>
        <v>Active</v>
      </c>
    </row>
    <row r="648" customFormat="false" ht="15" hidden="false" customHeight="false" outlineLevel="0" collapsed="false">
      <c r="A648" s="37" t="s">
        <v>869</v>
      </c>
      <c r="B648" s="37" t="n">
        <v>2024</v>
      </c>
      <c r="C648" s="37" t="n">
        <v>2</v>
      </c>
      <c r="D648" s="37" t="n">
        <v>86</v>
      </c>
      <c r="E648" s="37" t="s">
        <v>187</v>
      </c>
      <c r="F648" s="37" t="n">
        <v>3.6</v>
      </c>
      <c r="G648" s="37" t="n">
        <v>11</v>
      </c>
      <c r="H648" s="37" t="str">
        <f aca="false">IFERROR(VLOOKUP(A648,Employees!$A$2:$I$1501,9,FALSE()),"Unknown")</f>
        <v>Engineering</v>
      </c>
      <c r="I648" s="37" t="str">
        <f aca="false">IFERROR(VLOOKUP(A648,Employees!$A$2:$U$1501,21,FALSE()),"Unknown")</f>
        <v>Active</v>
      </c>
    </row>
    <row r="649" customFormat="false" ht="15" hidden="false" customHeight="false" outlineLevel="0" collapsed="false">
      <c r="A649" s="37" t="s">
        <v>869</v>
      </c>
      <c r="B649" s="37" t="n">
        <v>2025</v>
      </c>
      <c r="C649" s="37" t="n">
        <v>3</v>
      </c>
      <c r="D649" s="37" t="n">
        <v>96</v>
      </c>
      <c r="E649" s="37" t="s">
        <v>187</v>
      </c>
      <c r="F649" s="37" t="n">
        <v>5.9</v>
      </c>
      <c r="G649" s="37" t="n">
        <v>7</v>
      </c>
      <c r="H649" s="37" t="str">
        <f aca="false">IFERROR(VLOOKUP(A649,Employees!$A$2:$I$1501,9,FALSE()),"Unknown")</f>
        <v>Engineering</v>
      </c>
      <c r="I649" s="37" t="str">
        <f aca="false">IFERROR(VLOOKUP(A649,Employees!$A$2:$U$1501,21,FALSE()),"Unknown")</f>
        <v>Active</v>
      </c>
    </row>
    <row r="650" customFormat="false" ht="15" hidden="false" customHeight="false" outlineLevel="0" collapsed="false">
      <c r="A650" s="37" t="s">
        <v>871</v>
      </c>
      <c r="B650" s="37" t="n">
        <v>2021</v>
      </c>
      <c r="C650" s="37" t="n">
        <v>2</v>
      </c>
      <c r="D650" s="37" t="n">
        <v>91</v>
      </c>
      <c r="E650" s="37" t="s">
        <v>187</v>
      </c>
      <c r="F650" s="37" t="n">
        <v>6</v>
      </c>
      <c r="G650" s="37" t="n">
        <v>8</v>
      </c>
      <c r="H650" s="37" t="str">
        <f aca="false">IFERROR(VLOOKUP(A650,Employees!$A$2:$I$1501,9,FALSE()),"Unknown")</f>
        <v>Customer Support</v>
      </c>
      <c r="I650" s="37" t="str">
        <f aca="false">IFERROR(VLOOKUP(A650,Employees!$A$2:$U$1501,21,FALSE()),"Unknown")</f>
        <v>Active</v>
      </c>
    </row>
    <row r="651" customFormat="false" ht="15" hidden="false" customHeight="false" outlineLevel="0" collapsed="false">
      <c r="A651" s="37" t="s">
        <v>871</v>
      </c>
      <c r="B651" s="37" t="n">
        <v>2022</v>
      </c>
      <c r="C651" s="37" t="n">
        <v>2</v>
      </c>
      <c r="D651" s="37" t="n">
        <v>64</v>
      </c>
      <c r="E651" s="37" t="s">
        <v>187</v>
      </c>
      <c r="F651" s="37" t="n">
        <v>4.3</v>
      </c>
      <c r="G651" s="37" t="n">
        <v>33</v>
      </c>
      <c r="H651" s="37" t="str">
        <f aca="false">IFERROR(VLOOKUP(A651,Employees!$A$2:$I$1501,9,FALSE()),"Unknown")</f>
        <v>Customer Support</v>
      </c>
      <c r="I651" s="37" t="str">
        <f aca="false">IFERROR(VLOOKUP(A651,Employees!$A$2:$U$1501,21,FALSE()),"Unknown")</f>
        <v>Active</v>
      </c>
    </row>
    <row r="652" customFormat="false" ht="15" hidden="false" customHeight="false" outlineLevel="0" collapsed="false">
      <c r="A652" s="37" t="s">
        <v>871</v>
      </c>
      <c r="B652" s="37" t="n">
        <v>2023</v>
      </c>
      <c r="C652" s="37" t="n">
        <v>2</v>
      </c>
      <c r="D652" s="37" t="n">
        <v>53</v>
      </c>
      <c r="E652" s="37" t="s">
        <v>187</v>
      </c>
      <c r="F652" s="37" t="n">
        <v>3.4</v>
      </c>
      <c r="G652" s="37" t="n">
        <v>29</v>
      </c>
      <c r="H652" s="37" t="str">
        <f aca="false">IFERROR(VLOOKUP(A652,Employees!$A$2:$I$1501,9,FALSE()),"Unknown")</f>
        <v>Customer Support</v>
      </c>
      <c r="I652" s="37" t="str">
        <f aca="false">IFERROR(VLOOKUP(A652,Employees!$A$2:$U$1501,21,FALSE()),"Unknown")</f>
        <v>Active</v>
      </c>
    </row>
    <row r="653" customFormat="false" ht="15" hidden="false" customHeight="false" outlineLevel="0" collapsed="false">
      <c r="A653" s="37" t="s">
        <v>871</v>
      </c>
      <c r="B653" s="37" t="n">
        <v>2024</v>
      </c>
      <c r="C653" s="37" t="n">
        <v>4</v>
      </c>
      <c r="D653" s="37" t="n">
        <v>86</v>
      </c>
      <c r="E653" s="37" t="s">
        <v>185</v>
      </c>
      <c r="F653" s="37" t="n">
        <v>8.2</v>
      </c>
      <c r="G653" s="37" t="n">
        <v>9</v>
      </c>
      <c r="H653" s="37" t="str">
        <f aca="false">IFERROR(VLOOKUP(A653,Employees!$A$2:$I$1501,9,FALSE()),"Unknown")</f>
        <v>Customer Support</v>
      </c>
      <c r="I653" s="37" t="str">
        <f aca="false">IFERROR(VLOOKUP(A653,Employees!$A$2:$U$1501,21,FALSE()),"Unknown")</f>
        <v>Active</v>
      </c>
    </row>
    <row r="654" customFormat="false" ht="15" hidden="false" customHeight="false" outlineLevel="0" collapsed="false">
      <c r="A654" s="37" t="s">
        <v>871</v>
      </c>
      <c r="B654" s="37" t="n">
        <v>2025</v>
      </c>
      <c r="C654" s="37" t="n">
        <v>2</v>
      </c>
      <c r="D654" s="37" t="n">
        <v>67</v>
      </c>
      <c r="E654" s="37" t="s">
        <v>187</v>
      </c>
      <c r="F654" s="37" t="n">
        <v>0.8</v>
      </c>
      <c r="G654" s="37" t="n">
        <v>43</v>
      </c>
      <c r="H654" s="37" t="str">
        <f aca="false">IFERROR(VLOOKUP(A654,Employees!$A$2:$I$1501,9,FALSE()),"Unknown")</f>
        <v>Customer Support</v>
      </c>
      <c r="I654" s="37" t="str">
        <f aca="false">IFERROR(VLOOKUP(A654,Employees!$A$2:$U$1501,21,FALSE()),"Unknown")</f>
        <v>Active</v>
      </c>
    </row>
    <row r="655" customFormat="false" ht="15" hidden="false" customHeight="false" outlineLevel="0" collapsed="false">
      <c r="A655" s="37" t="s">
        <v>872</v>
      </c>
      <c r="B655" s="37" t="n">
        <v>2021</v>
      </c>
      <c r="C655" s="37" t="n">
        <v>4</v>
      </c>
      <c r="D655" s="37" t="n">
        <v>98</v>
      </c>
      <c r="E655" s="37" t="s">
        <v>187</v>
      </c>
      <c r="F655" s="37" t="n">
        <v>8</v>
      </c>
      <c r="G655" s="37" t="n">
        <v>23</v>
      </c>
      <c r="H655" s="37" t="str">
        <f aca="false">IFERROR(VLOOKUP(A655,Employees!$A$2:$I$1501,9,FALSE()),"Unknown")</f>
        <v>Marketing</v>
      </c>
      <c r="I655" s="37" t="str">
        <f aca="false">IFERROR(VLOOKUP(A655,Employees!$A$2:$U$1501,21,FALSE()),"Unknown")</f>
        <v>Active</v>
      </c>
    </row>
    <row r="656" customFormat="false" ht="15" hidden="false" customHeight="false" outlineLevel="0" collapsed="false">
      <c r="A656" s="37" t="s">
        <v>872</v>
      </c>
      <c r="B656" s="37" t="n">
        <v>2022</v>
      </c>
      <c r="C656" s="37" t="n">
        <v>3</v>
      </c>
      <c r="D656" s="37" t="n">
        <v>87</v>
      </c>
      <c r="E656" s="37" t="s">
        <v>187</v>
      </c>
      <c r="F656" s="37" t="n">
        <v>7.6</v>
      </c>
      <c r="G656" s="37" t="n">
        <v>10</v>
      </c>
      <c r="H656" s="37" t="str">
        <f aca="false">IFERROR(VLOOKUP(A656,Employees!$A$2:$I$1501,9,FALSE()),"Unknown")</f>
        <v>Marketing</v>
      </c>
      <c r="I656" s="37" t="str">
        <f aca="false">IFERROR(VLOOKUP(A656,Employees!$A$2:$U$1501,21,FALSE()),"Unknown")</f>
        <v>Active</v>
      </c>
    </row>
    <row r="657" customFormat="false" ht="15" hidden="false" customHeight="false" outlineLevel="0" collapsed="false">
      <c r="A657" s="37" t="s">
        <v>872</v>
      </c>
      <c r="B657" s="37" t="n">
        <v>2023</v>
      </c>
      <c r="C657" s="37" t="n">
        <v>3</v>
      </c>
      <c r="D657" s="37" t="n">
        <v>94</v>
      </c>
      <c r="E657" s="37" t="s">
        <v>187</v>
      </c>
      <c r="F657" s="37" t="n">
        <v>8.1</v>
      </c>
      <c r="G657" s="37" t="n">
        <v>31</v>
      </c>
      <c r="H657" s="37" t="str">
        <f aca="false">IFERROR(VLOOKUP(A657,Employees!$A$2:$I$1501,9,FALSE()),"Unknown")</f>
        <v>Marketing</v>
      </c>
      <c r="I657" s="37" t="str">
        <f aca="false">IFERROR(VLOOKUP(A657,Employees!$A$2:$U$1501,21,FALSE()),"Unknown")</f>
        <v>Active</v>
      </c>
    </row>
    <row r="658" customFormat="false" ht="15" hidden="false" customHeight="false" outlineLevel="0" collapsed="false">
      <c r="A658" s="37" t="s">
        <v>872</v>
      </c>
      <c r="B658" s="37" t="n">
        <v>2024</v>
      </c>
      <c r="C658" s="37" t="n">
        <v>3</v>
      </c>
      <c r="D658" s="37" t="n">
        <v>95</v>
      </c>
      <c r="E658" s="37" t="s">
        <v>187</v>
      </c>
      <c r="F658" s="37" t="n">
        <v>7.5</v>
      </c>
      <c r="G658" s="37" t="n">
        <v>24</v>
      </c>
      <c r="H658" s="37" t="str">
        <f aca="false">IFERROR(VLOOKUP(A658,Employees!$A$2:$I$1501,9,FALSE()),"Unknown")</f>
        <v>Marketing</v>
      </c>
      <c r="I658" s="37" t="str">
        <f aca="false">IFERROR(VLOOKUP(A658,Employees!$A$2:$U$1501,21,FALSE()),"Unknown")</f>
        <v>Active</v>
      </c>
    </row>
    <row r="659" customFormat="false" ht="15" hidden="false" customHeight="false" outlineLevel="0" collapsed="false">
      <c r="A659" s="37" t="s">
        <v>872</v>
      </c>
      <c r="B659" s="37" t="n">
        <v>2025</v>
      </c>
      <c r="C659" s="37" t="n">
        <v>2</v>
      </c>
      <c r="D659" s="37" t="n">
        <v>91</v>
      </c>
      <c r="E659" s="37" t="s">
        <v>187</v>
      </c>
      <c r="F659" s="37" t="n">
        <v>1.9</v>
      </c>
      <c r="G659" s="37" t="n">
        <v>21</v>
      </c>
      <c r="H659" s="37" t="str">
        <f aca="false">IFERROR(VLOOKUP(A659,Employees!$A$2:$I$1501,9,FALSE()),"Unknown")</f>
        <v>Marketing</v>
      </c>
      <c r="I659" s="37" t="str">
        <f aca="false">IFERROR(VLOOKUP(A659,Employees!$A$2:$U$1501,21,FALSE()),"Unknown")</f>
        <v>Active</v>
      </c>
    </row>
    <row r="660" customFormat="false" ht="15" hidden="false" customHeight="false" outlineLevel="0" collapsed="false">
      <c r="A660" s="37" t="s">
        <v>876</v>
      </c>
      <c r="B660" s="37" t="n">
        <v>2023</v>
      </c>
      <c r="C660" s="37" t="n">
        <v>2</v>
      </c>
      <c r="D660" s="37" t="n">
        <v>79</v>
      </c>
      <c r="E660" s="37" t="s">
        <v>187</v>
      </c>
      <c r="F660" s="37" t="n">
        <v>2.7</v>
      </c>
      <c r="G660" s="37" t="n">
        <v>63</v>
      </c>
      <c r="H660" s="37" t="str">
        <f aca="false">IFERROR(VLOOKUP(A660,Employees!$A$2:$I$1501,9,FALSE()),"Unknown")</f>
        <v>Sales</v>
      </c>
      <c r="I660" s="37" t="str">
        <f aca="false">IFERROR(VLOOKUP(A660,Employees!$A$2:$U$1501,21,FALSE()),"Unknown")</f>
        <v>Active</v>
      </c>
    </row>
    <row r="661" customFormat="false" ht="15" hidden="false" customHeight="false" outlineLevel="0" collapsed="false">
      <c r="A661" s="37" t="s">
        <v>876</v>
      </c>
      <c r="B661" s="37" t="n">
        <v>2024</v>
      </c>
      <c r="C661" s="37" t="n">
        <v>2</v>
      </c>
      <c r="D661" s="37" t="n">
        <v>65</v>
      </c>
      <c r="E661" s="37" t="s">
        <v>187</v>
      </c>
      <c r="F661" s="37" t="n">
        <v>4.7</v>
      </c>
      <c r="G661" s="37" t="n">
        <v>37</v>
      </c>
      <c r="H661" s="37" t="str">
        <f aca="false">IFERROR(VLOOKUP(A661,Employees!$A$2:$I$1501,9,FALSE()),"Unknown")</f>
        <v>Sales</v>
      </c>
      <c r="I661" s="37" t="str">
        <f aca="false">IFERROR(VLOOKUP(A661,Employees!$A$2:$U$1501,21,FALSE()),"Unknown")</f>
        <v>Active</v>
      </c>
    </row>
    <row r="662" customFormat="false" ht="15" hidden="false" customHeight="false" outlineLevel="0" collapsed="false">
      <c r="A662" s="37" t="s">
        <v>876</v>
      </c>
      <c r="B662" s="37" t="n">
        <v>2025</v>
      </c>
      <c r="C662" s="37" t="n">
        <v>4</v>
      </c>
      <c r="D662" s="37" t="n">
        <v>83</v>
      </c>
      <c r="E662" s="37" t="s">
        <v>185</v>
      </c>
      <c r="F662" s="37" t="n">
        <v>8.3</v>
      </c>
      <c r="G662" s="37" t="n">
        <v>24</v>
      </c>
      <c r="H662" s="37" t="str">
        <f aca="false">IFERROR(VLOOKUP(A662,Employees!$A$2:$I$1501,9,FALSE()),"Unknown")</f>
        <v>Sales</v>
      </c>
      <c r="I662" s="37" t="str">
        <f aca="false">IFERROR(VLOOKUP(A662,Employees!$A$2:$U$1501,21,FALSE()),"Unknown")</f>
        <v>Active</v>
      </c>
    </row>
    <row r="663" customFormat="false" ht="15" hidden="false" customHeight="false" outlineLevel="0" collapsed="false">
      <c r="A663" s="37" t="s">
        <v>877</v>
      </c>
      <c r="B663" s="37" t="n">
        <v>2021</v>
      </c>
      <c r="C663" s="37" t="n">
        <v>1</v>
      </c>
      <c r="D663" s="37" t="n">
        <v>87</v>
      </c>
      <c r="E663" s="37" t="s">
        <v>187</v>
      </c>
      <c r="F663" s="37" t="n">
        <v>2</v>
      </c>
      <c r="G663" s="37" t="n">
        <v>6</v>
      </c>
      <c r="H663" s="37" t="str">
        <f aca="false">IFERROR(VLOOKUP(A663,Employees!$A$2:$I$1501,9,FALSE()),"Unknown")</f>
        <v>Marketing</v>
      </c>
      <c r="I663" s="37" t="str">
        <f aca="false">IFERROR(VLOOKUP(A663,Employees!$A$2:$U$1501,21,FALSE()),"Unknown")</f>
        <v>Active</v>
      </c>
    </row>
    <row r="664" customFormat="false" ht="15" hidden="false" customHeight="false" outlineLevel="0" collapsed="false">
      <c r="A664" s="37" t="s">
        <v>877</v>
      </c>
      <c r="B664" s="37" t="n">
        <v>2022</v>
      </c>
      <c r="C664" s="37" t="n">
        <v>3</v>
      </c>
      <c r="D664" s="37" t="n">
        <v>77</v>
      </c>
      <c r="E664" s="37" t="s">
        <v>187</v>
      </c>
      <c r="F664" s="37" t="n">
        <v>3.5</v>
      </c>
      <c r="G664" s="37" t="n">
        <v>22</v>
      </c>
      <c r="H664" s="37" t="str">
        <f aca="false">IFERROR(VLOOKUP(A664,Employees!$A$2:$I$1501,9,FALSE()),"Unknown")</f>
        <v>Marketing</v>
      </c>
      <c r="I664" s="37" t="str">
        <f aca="false">IFERROR(VLOOKUP(A664,Employees!$A$2:$U$1501,21,FALSE()),"Unknown")</f>
        <v>Active</v>
      </c>
    </row>
    <row r="665" customFormat="false" ht="15" hidden="false" customHeight="false" outlineLevel="0" collapsed="false">
      <c r="A665" s="37" t="s">
        <v>877</v>
      </c>
      <c r="B665" s="37" t="n">
        <v>2023</v>
      </c>
      <c r="C665" s="37" t="n">
        <v>3</v>
      </c>
      <c r="D665" s="37" t="n">
        <v>73</v>
      </c>
      <c r="E665" s="37" t="s">
        <v>187</v>
      </c>
      <c r="F665" s="37" t="n">
        <v>10</v>
      </c>
      <c r="G665" s="37" t="n">
        <v>28</v>
      </c>
      <c r="H665" s="37" t="str">
        <f aca="false">IFERROR(VLOOKUP(A665,Employees!$A$2:$I$1501,9,FALSE()),"Unknown")</f>
        <v>Marketing</v>
      </c>
      <c r="I665" s="37" t="str">
        <f aca="false">IFERROR(VLOOKUP(A665,Employees!$A$2:$U$1501,21,FALSE()),"Unknown")</f>
        <v>Active</v>
      </c>
    </row>
    <row r="666" customFormat="false" ht="15" hidden="false" customHeight="false" outlineLevel="0" collapsed="false">
      <c r="A666" s="37" t="s">
        <v>877</v>
      </c>
      <c r="B666" s="37" t="n">
        <v>2024</v>
      </c>
      <c r="C666" s="37" t="n">
        <v>3</v>
      </c>
      <c r="D666" s="37" t="n">
        <v>65</v>
      </c>
      <c r="E666" s="37" t="s">
        <v>187</v>
      </c>
      <c r="F666" s="37" t="n">
        <v>5.9</v>
      </c>
      <c r="G666" s="37" t="n">
        <v>54</v>
      </c>
      <c r="H666" s="37" t="str">
        <f aca="false">IFERROR(VLOOKUP(A666,Employees!$A$2:$I$1501,9,FALSE()),"Unknown")</f>
        <v>Marketing</v>
      </c>
      <c r="I666" s="37" t="str">
        <f aca="false">IFERROR(VLOOKUP(A666,Employees!$A$2:$U$1501,21,FALSE()),"Unknown")</f>
        <v>Active</v>
      </c>
    </row>
    <row r="667" customFormat="false" ht="15" hidden="false" customHeight="false" outlineLevel="0" collapsed="false">
      <c r="A667" s="37" t="s">
        <v>877</v>
      </c>
      <c r="B667" s="37" t="n">
        <v>2025</v>
      </c>
      <c r="C667" s="37" t="n">
        <v>3</v>
      </c>
      <c r="D667" s="37" t="n">
        <v>79</v>
      </c>
      <c r="E667" s="37" t="s">
        <v>187</v>
      </c>
      <c r="F667" s="37" t="n">
        <v>8.8</v>
      </c>
      <c r="G667" s="37" t="n">
        <v>18</v>
      </c>
      <c r="H667" s="37" t="str">
        <f aca="false">IFERROR(VLOOKUP(A667,Employees!$A$2:$I$1501,9,FALSE()),"Unknown")</f>
        <v>Marketing</v>
      </c>
      <c r="I667" s="37" t="str">
        <f aca="false">IFERROR(VLOOKUP(A667,Employees!$A$2:$U$1501,21,FALSE()),"Unknown")</f>
        <v>Active</v>
      </c>
    </row>
    <row r="668" customFormat="false" ht="15" hidden="false" customHeight="false" outlineLevel="0" collapsed="false">
      <c r="A668" s="37" t="s">
        <v>878</v>
      </c>
      <c r="B668" s="37" t="n">
        <v>2021</v>
      </c>
      <c r="C668" s="37" t="n">
        <v>5</v>
      </c>
      <c r="D668" s="37" t="n">
        <v>86</v>
      </c>
      <c r="E668" s="37" t="s">
        <v>187</v>
      </c>
      <c r="F668" s="37" t="n">
        <v>9.7</v>
      </c>
      <c r="G668" s="37" t="n">
        <v>13</v>
      </c>
      <c r="H668" s="37" t="str">
        <f aca="false">IFERROR(VLOOKUP(A668,Employees!$A$2:$I$1501,9,FALSE()),"Unknown")</f>
        <v>Engineering</v>
      </c>
      <c r="I668" s="37" t="str">
        <f aca="false">IFERROR(VLOOKUP(A668,Employees!$A$2:$U$1501,21,FALSE()),"Unknown")</f>
        <v>Active</v>
      </c>
    </row>
    <row r="669" customFormat="false" ht="15" hidden="false" customHeight="false" outlineLevel="0" collapsed="false">
      <c r="A669" s="37" t="s">
        <v>878</v>
      </c>
      <c r="B669" s="37" t="n">
        <v>2022</v>
      </c>
      <c r="C669" s="37" t="n">
        <v>2</v>
      </c>
      <c r="D669" s="37" t="n">
        <v>85</v>
      </c>
      <c r="E669" s="37" t="s">
        <v>187</v>
      </c>
      <c r="F669" s="37" t="n">
        <v>1.5</v>
      </c>
      <c r="G669" s="37" t="n">
        <v>42</v>
      </c>
      <c r="H669" s="37" t="str">
        <f aca="false">IFERROR(VLOOKUP(A669,Employees!$A$2:$I$1501,9,FALSE()),"Unknown")</f>
        <v>Engineering</v>
      </c>
      <c r="I669" s="37" t="str">
        <f aca="false">IFERROR(VLOOKUP(A669,Employees!$A$2:$U$1501,21,FALSE()),"Unknown")</f>
        <v>Active</v>
      </c>
    </row>
    <row r="670" customFormat="false" ht="15" hidden="false" customHeight="false" outlineLevel="0" collapsed="false">
      <c r="A670" s="37" t="s">
        <v>878</v>
      </c>
      <c r="B670" s="37" t="n">
        <v>2023</v>
      </c>
      <c r="C670" s="37" t="n">
        <v>3</v>
      </c>
      <c r="D670" s="37" t="n">
        <v>85</v>
      </c>
      <c r="E670" s="37" t="s">
        <v>187</v>
      </c>
      <c r="F670" s="37" t="n">
        <v>7</v>
      </c>
      <c r="G670" s="37" t="n">
        <v>45</v>
      </c>
      <c r="H670" s="37" t="str">
        <f aca="false">IFERROR(VLOOKUP(A670,Employees!$A$2:$I$1501,9,FALSE()),"Unknown")</f>
        <v>Engineering</v>
      </c>
      <c r="I670" s="37" t="str">
        <f aca="false">IFERROR(VLOOKUP(A670,Employees!$A$2:$U$1501,21,FALSE()),"Unknown")</f>
        <v>Active</v>
      </c>
    </row>
    <row r="671" customFormat="false" ht="15" hidden="false" customHeight="false" outlineLevel="0" collapsed="false">
      <c r="A671" s="37" t="s">
        <v>878</v>
      </c>
      <c r="B671" s="37" t="n">
        <v>2024</v>
      </c>
      <c r="C671" s="37" t="n">
        <v>3</v>
      </c>
      <c r="D671" s="37" t="n">
        <v>76</v>
      </c>
      <c r="E671" s="37" t="s">
        <v>187</v>
      </c>
      <c r="F671" s="37" t="n">
        <v>7.8</v>
      </c>
      <c r="G671" s="37" t="n">
        <v>14</v>
      </c>
      <c r="H671" s="37" t="str">
        <f aca="false">IFERROR(VLOOKUP(A671,Employees!$A$2:$I$1501,9,FALSE()),"Unknown")</f>
        <v>Engineering</v>
      </c>
      <c r="I671" s="37" t="str">
        <f aca="false">IFERROR(VLOOKUP(A671,Employees!$A$2:$U$1501,21,FALSE()),"Unknown")</f>
        <v>Active</v>
      </c>
    </row>
    <row r="672" customFormat="false" ht="15" hidden="false" customHeight="false" outlineLevel="0" collapsed="false">
      <c r="A672" s="37" t="s">
        <v>878</v>
      </c>
      <c r="B672" s="37" t="n">
        <v>2025</v>
      </c>
      <c r="C672" s="37" t="n">
        <v>1</v>
      </c>
      <c r="D672" s="37" t="n">
        <v>51</v>
      </c>
      <c r="E672" s="37" t="s">
        <v>187</v>
      </c>
      <c r="F672" s="37" t="n">
        <v>2</v>
      </c>
      <c r="G672" s="37" t="n">
        <v>46</v>
      </c>
      <c r="H672" s="37" t="str">
        <f aca="false">IFERROR(VLOOKUP(A672,Employees!$A$2:$I$1501,9,FALSE()),"Unknown")</f>
        <v>Engineering</v>
      </c>
      <c r="I672" s="37" t="str">
        <f aca="false">IFERROR(VLOOKUP(A672,Employees!$A$2:$U$1501,21,FALSE()),"Unknown")</f>
        <v>Active</v>
      </c>
    </row>
    <row r="673" customFormat="false" ht="15" hidden="false" customHeight="false" outlineLevel="0" collapsed="false">
      <c r="A673" s="37" t="s">
        <v>879</v>
      </c>
      <c r="B673" s="37" t="n">
        <v>2023</v>
      </c>
      <c r="C673" s="37" t="n">
        <v>3</v>
      </c>
      <c r="D673" s="37" t="n">
        <v>92</v>
      </c>
      <c r="E673" s="37" t="s">
        <v>187</v>
      </c>
      <c r="F673" s="37" t="n">
        <v>6</v>
      </c>
      <c r="G673" s="37" t="n">
        <v>30</v>
      </c>
      <c r="H673" s="37" t="str">
        <f aca="false">IFERROR(VLOOKUP(A673,Employees!$A$2:$I$1501,9,FALSE()),"Unknown")</f>
        <v>Sales</v>
      </c>
      <c r="I673" s="37" t="str">
        <f aca="false">IFERROR(VLOOKUP(A673,Employees!$A$2:$U$1501,21,FALSE()),"Unknown")</f>
        <v>Active</v>
      </c>
    </row>
    <row r="674" customFormat="false" ht="15" hidden="false" customHeight="false" outlineLevel="0" collapsed="false">
      <c r="A674" s="37" t="s">
        <v>879</v>
      </c>
      <c r="B674" s="37" t="n">
        <v>2024</v>
      </c>
      <c r="C674" s="37" t="n">
        <v>3</v>
      </c>
      <c r="D674" s="37" t="n">
        <v>82</v>
      </c>
      <c r="E674" s="37" t="s">
        <v>187</v>
      </c>
      <c r="F674" s="37" t="n">
        <v>5.8</v>
      </c>
      <c r="G674" s="37" t="n">
        <v>20</v>
      </c>
      <c r="H674" s="37" t="str">
        <f aca="false">IFERROR(VLOOKUP(A674,Employees!$A$2:$I$1501,9,FALSE()),"Unknown")</f>
        <v>Sales</v>
      </c>
      <c r="I674" s="37" t="str">
        <f aca="false">IFERROR(VLOOKUP(A674,Employees!$A$2:$U$1501,21,FALSE()),"Unknown")</f>
        <v>Active</v>
      </c>
    </row>
    <row r="675" customFormat="false" ht="15" hidden="false" customHeight="false" outlineLevel="0" collapsed="false">
      <c r="A675" s="37" t="s">
        <v>879</v>
      </c>
      <c r="B675" s="37" t="n">
        <v>2025</v>
      </c>
      <c r="C675" s="37" t="n">
        <v>2</v>
      </c>
      <c r="D675" s="37" t="n">
        <v>74</v>
      </c>
      <c r="E675" s="37" t="s">
        <v>187</v>
      </c>
      <c r="F675" s="37" t="n">
        <v>4.6</v>
      </c>
      <c r="G675" s="37" t="n">
        <v>9</v>
      </c>
      <c r="H675" s="37" t="str">
        <f aca="false">IFERROR(VLOOKUP(A675,Employees!$A$2:$I$1501,9,FALSE()),"Unknown")</f>
        <v>Sales</v>
      </c>
      <c r="I675" s="37" t="str">
        <f aca="false">IFERROR(VLOOKUP(A675,Employees!$A$2:$U$1501,21,FALSE()),"Unknown")</f>
        <v>Active</v>
      </c>
    </row>
    <row r="676" customFormat="false" ht="15" hidden="false" customHeight="false" outlineLevel="0" collapsed="false">
      <c r="A676" s="37" t="s">
        <v>538</v>
      </c>
      <c r="B676" s="37" t="n">
        <v>2021</v>
      </c>
      <c r="C676" s="37" t="n">
        <v>2</v>
      </c>
      <c r="D676" s="37" t="n">
        <v>77</v>
      </c>
      <c r="E676" s="37" t="s">
        <v>187</v>
      </c>
      <c r="F676" s="37" t="n">
        <v>3.4</v>
      </c>
      <c r="G676" s="37" t="n">
        <v>38</v>
      </c>
      <c r="H676" s="37" t="str">
        <f aca="false">IFERROR(VLOOKUP(A676,Employees!$A$2:$I$1501,9,FALSE()),"Unknown")</f>
        <v>Finance</v>
      </c>
      <c r="I676" s="37" t="str">
        <f aca="false">IFERROR(VLOOKUP(A676,Employees!$A$2:$U$1501,21,FALSE()),"Unknown")</f>
        <v>Active</v>
      </c>
    </row>
    <row r="677" customFormat="false" ht="15" hidden="false" customHeight="false" outlineLevel="0" collapsed="false">
      <c r="A677" s="37" t="s">
        <v>538</v>
      </c>
      <c r="B677" s="37" t="n">
        <v>2022</v>
      </c>
      <c r="C677" s="37" t="n">
        <v>2</v>
      </c>
      <c r="D677" s="37" t="n">
        <v>81</v>
      </c>
      <c r="E677" s="37" t="s">
        <v>187</v>
      </c>
      <c r="F677" s="37" t="n">
        <v>6.6</v>
      </c>
      <c r="G677" s="37" t="n">
        <v>11</v>
      </c>
      <c r="H677" s="37" t="str">
        <f aca="false">IFERROR(VLOOKUP(A677,Employees!$A$2:$I$1501,9,FALSE()),"Unknown")</f>
        <v>Finance</v>
      </c>
      <c r="I677" s="37" t="str">
        <f aca="false">IFERROR(VLOOKUP(A677,Employees!$A$2:$U$1501,21,FALSE()),"Unknown")</f>
        <v>Active</v>
      </c>
    </row>
    <row r="678" customFormat="false" ht="15" hidden="false" customHeight="false" outlineLevel="0" collapsed="false">
      <c r="A678" s="37" t="s">
        <v>538</v>
      </c>
      <c r="B678" s="37" t="n">
        <v>2023</v>
      </c>
      <c r="C678" s="37" t="n">
        <v>3</v>
      </c>
      <c r="D678" s="37" t="n">
        <v>70</v>
      </c>
      <c r="E678" s="37" t="s">
        <v>187</v>
      </c>
      <c r="F678" s="37" t="n">
        <v>5.4</v>
      </c>
      <c r="G678" s="37" t="n">
        <v>10</v>
      </c>
      <c r="H678" s="37" t="str">
        <f aca="false">IFERROR(VLOOKUP(A678,Employees!$A$2:$I$1501,9,FALSE()),"Unknown")</f>
        <v>Finance</v>
      </c>
      <c r="I678" s="37" t="str">
        <f aca="false">IFERROR(VLOOKUP(A678,Employees!$A$2:$U$1501,21,FALSE()),"Unknown")</f>
        <v>Active</v>
      </c>
    </row>
    <row r="679" customFormat="false" ht="15" hidden="false" customHeight="false" outlineLevel="0" collapsed="false">
      <c r="A679" s="37" t="s">
        <v>538</v>
      </c>
      <c r="B679" s="37" t="n">
        <v>2024</v>
      </c>
      <c r="C679" s="37" t="n">
        <v>2</v>
      </c>
      <c r="D679" s="37" t="n">
        <v>73</v>
      </c>
      <c r="E679" s="37" t="s">
        <v>187</v>
      </c>
      <c r="F679" s="37" t="n">
        <v>3.3</v>
      </c>
      <c r="G679" s="37" t="n">
        <v>40</v>
      </c>
      <c r="H679" s="37" t="str">
        <f aca="false">IFERROR(VLOOKUP(A679,Employees!$A$2:$I$1501,9,FALSE()),"Unknown")</f>
        <v>Finance</v>
      </c>
      <c r="I679" s="37" t="str">
        <f aca="false">IFERROR(VLOOKUP(A679,Employees!$A$2:$U$1501,21,FALSE()),"Unknown")</f>
        <v>Active</v>
      </c>
    </row>
    <row r="680" customFormat="false" ht="15" hidden="false" customHeight="false" outlineLevel="0" collapsed="false">
      <c r="A680" s="37" t="s">
        <v>538</v>
      </c>
      <c r="B680" s="37" t="n">
        <v>2025</v>
      </c>
      <c r="C680" s="37" t="n">
        <v>2</v>
      </c>
      <c r="D680" s="37" t="n">
        <v>61</v>
      </c>
      <c r="E680" s="37" t="s">
        <v>187</v>
      </c>
      <c r="F680" s="37" t="n">
        <v>5.4</v>
      </c>
      <c r="G680" s="37" t="n">
        <v>32</v>
      </c>
      <c r="H680" s="37" t="str">
        <f aca="false">IFERROR(VLOOKUP(A680,Employees!$A$2:$I$1501,9,FALSE()),"Unknown")</f>
        <v>Finance</v>
      </c>
      <c r="I680" s="37" t="str">
        <f aca="false">IFERROR(VLOOKUP(A680,Employees!$A$2:$U$1501,21,FALSE()),"Unknown")</f>
        <v>Active</v>
      </c>
    </row>
    <row r="681" customFormat="false" ht="15" hidden="false" customHeight="false" outlineLevel="0" collapsed="false">
      <c r="A681" s="37" t="s">
        <v>882</v>
      </c>
      <c r="B681" s="37" t="n">
        <v>2023</v>
      </c>
      <c r="C681" s="37" t="n">
        <v>2</v>
      </c>
      <c r="D681" s="37" t="n">
        <v>73</v>
      </c>
      <c r="E681" s="37" t="s">
        <v>187</v>
      </c>
      <c r="F681" s="37" t="n">
        <v>8</v>
      </c>
      <c r="G681" s="37" t="n">
        <v>17</v>
      </c>
      <c r="H681" s="37" t="str">
        <f aca="false">IFERROR(VLOOKUP(A681,Employees!$A$2:$I$1501,9,FALSE()),"Unknown")</f>
        <v>Sales</v>
      </c>
      <c r="I681" s="37" t="str">
        <f aca="false">IFERROR(VLOOKUP(A681,Employees!$A$2:$U$1501,21,FALSE()),"Unknown")</f>
        <v>Active</v>
      </c>
    </row>
    <row r="682" customFormat="false" ht="15" hidden="false" customHeight="false" outlineLevel="0" collapsed="false">
      <c r="A682" s="37" t="s">
        <v>882</v>
      </c>
      <c r="B682" s="37" t="n">
        <v>2024</v>
      </c>
      <c r="C682" s="37" t="n">
        <v>3</v>
      </c>
      <c r="D682" s="37" t="n">
        <v>89</v>
      </c>
      <c r="E682" s="37" t="s">
        <v>187</v>
      </c>
      <c r="F682" s="37" t="n">
        <v>7.4</v>
      </c>
      <c r="G682" s="37" t="n">
        <v>14</v>
      </c>
      <c r="H682" s="37" t="str">
        <f aca="false">IFERROR(VLOOKUP(A682,Employees!$A$2:$I$1501,9,FALSE()),"Unknown")</f>
        <v>Sales</v>
      </c>
      <c r="I682" s="37" t="str">
        <f aca="false">IFERROR(VLOOKUP(A682,Employees!$A$2:$U$1501,21,FALSE()),"Unknown")</f>
        <v>Active</v>
      </c>
    </row>
    <row r="683" customFormat="false" ht="15" hidden="false" customHeight="false" outlineLevel="0" collapsed="false">
      <c r="A683" s="37" t="s">
        <v>882</v>
      </c>
      <c r="B683" s="37" t="n">
        <v>2025</v>
      </c>
      <c r="C683" s="37" t="n">
        <v>3</v>
      </c>
      <c r="D683" s="37" t="n">
        <v>76</v>
      </c>
      <c r="E683" s="37" t="s">
        <v>187</v>
      </c>
      <c r="F683" s="37" t="n">
        <v>4.7</v>
      </c>
      <c r="G683" s="37" t="n">
        <v>54</v>
      </c>
      <c r="H683" s="37" t="str">
        <f aca="false">IFERROR(VLOOKUP(A683,Employees!$A$2:$I$1501,9,FALSE()),"Unknown")</f>
        <v>Sales</v>
      </c>
      <c r="I683" s="37" t="str">
        <f aca="false">IFERROR(VLOOKUP(A683,Employees!$A$2:$U$1501,21,FALSE()),"Unknown")</f>
        <v>Active</v>
      </c>
    </row>
    <row r="684" customFormat="false" ht="15" hidden="false" customHeight="false" outlineLevel="0" collapsed="false">
      <c r="A684" s="37" t="s">
        <v>883</v>
      </c>
      <c r="B684" s="37" t="n">
        <v>2025</v>
      </c>
      <c r="C684" s="37" t="n">
        <v>2</v>
      </c>
      <c r="D684" s="37" t="n">
        <v>72</v>
      </c>
      <c r="E684" s="37" t="s">
        <v>187</v>
      </c>
      <c r="F684" s="37" t="n">
        <v>4.3</v>
      </c>
      <c r="G684" s="37" t="n">
        <v>27</v>
      </c>
      <c r="H684" s="37" t="str">
        <f aca="false">IFERROR(VLOOKUP(A684,Employees!$A$2:$I$1501,9,FALSE()),"Unknown")</f>
        <v>Human Resources</v>
      </c>
      <c r="I684" s="37" t="str">
        <f aca="false">IFERROR(VLOOKUP(A684,Employees!$A$2:$U$1501,21,FALSE()),"Unknown")</f>
        <v>Active</v>
      </c>
    </row>
    <row r="685" customFormat="false" ht="15" hidden="false" customHeight="false" outlineLevel="0" collapsed="false">
      <c r="A685" s="37" t="s">
        <v>885</v>
      </c>
      <c r="B685" s="37" t="n">
        <v>2025</v>
      </c>
      <c r="C685" s="37" t="n">
        <v>4</v>
      </c>
      <c r="D685" s="37" t="n">
        <v>97</v>
      </c>
      <c r="E685" s="37" t="s">
        <v>187</v>
      </c>
      <c r="F685" s="37" t="n">
        <v>7.8</v>
      </c>
      <c r="G685" s="37" t="n">
        <v>38</v>
      </c>
      <c r="H685" s="37" t="str">
        <f aca="false">IFERROR(VLOOKUP(A685,Employees!$A$2:$I$1501,9,FALSE()),"Unknown")</f>
        <v>Operations</v>
      </c>
      <c r="I685" s="37" t="str">
        <f aca="false">IFERROR(VLOOKUP(A685,Employees!$A$2:$U$1501,21,FALSE()),"Unknown")</f>
        <v>Active</v>
      </c>
    </row>
    <row r="686" customFormat="false" ht="15" hidden="false" customHeight="false" outlineLevel="0" collapsed="false">
      <c r="A686" s="37" t="s">
        <v>886</v>
      </c>
      <c r="B686" s="37" t="n">
        <v>2023</v>
      </c>
      <c r="C686" s="37" t="n">
        <v>2</v>
      </c>
      <c r="D686" s="37" t="n">
        <v>86</v>
      </c>
      <c r="E686" s="37" t="s">
        <v>187</v>
      </c>
      <c r="F686" s="37" t="n">
        <v>3.3</v>
      </c>
      <c r="G686" s="37" t="n">
        <v>34</v>
      </c>
      <c r="H686" s="37" t="str">
        <f aca="false">IFERROR(VLOOKUP(A686,Employees!$A$2:$I$1501,9,FALSE()),"Unknown")</f>
        <v>Engineering</v>
      </c>
      <c r="I686" s="37" t="str">
        <f aca="false">IFERROR(VLOOKUP(A686,Employees!$A$2:$U$1501,21,FALSE()),"Unknown")</f>
        <v>Active</v>
      </c>
    </row>
    <row r="687" customFormat="false" ht="15" hidden="false" customHeight="false" outlineLevel="0" collapsed="false">
      <c r="A687" s="37" t="s">
        <v>886</v>
      </c>
      <c r="B687" s="37" t="n">
        <v>2024</v>
      </c>
      <c r="C687" s="37" t="n">
        <v>2</v>
      </c>
      <c r="D687" s="37" t="n">
        <v>87</v>
      </c>
      <c r="E687" s="37" t="s">
        <v>187</v>
      </c>
      <c r="F687" s="37" t="n">
        <v>4.4</v>
      </c>
      <c r="G687" s="37" t="n">
        <v>30</v>
      </c>
      <c r="H687" s="37" t="str">
        <f aca="false">IFERROR(VLOOKUP(A687,Employees!$A$2:$I$1501,9,FALSE()),"Unknown")</f>
        <v>Engineering</v>
      </c>
      <c r="I687" s="37" t="str">
        <f aca="false">IFERROR(VLOOKUP(A687,Employees!$A$2:$U$1501,21,FALSE()),"Unknown")</f>
        <v>Active</v>
      </c>
    </row>
    <row r="688" customFormat="false" ht="15" hidden="false" customHeight="false" outlineLevel="0" collapsed="false">
      <c r="A688" s="37" t="s">
        <v>886</v>
      </c>
      <c r="B688" s="37" t="n">
        <v>2025</v>
      </c>
      <c r="C688" s="37" t="n">
        <v>3</v>
      </c>
      <c r="D688" s="37" t="n">
        <v>84</v>
      </c>
      <c r="E688" s="37" t="s">
        <v>187</v>
      </c>
      <c r="F688" s="37" t="n">
        <v>7</v>
      </c>
      <c r="G688" s="37" t="n">
        <v>60</v>
      </c>
      <c r="H688" s="37" t="str">
        <f aca="false">IFERROR(VLOOKUP(A688,Employees!$A$2:$I$1501,9,FALSE()),"Unknown")</f>
        <v>Engineering</v>
      </c>
      <c r="I688" s="37" t="str">
        <f aca="false">IFERROR(VLOOKUP(A688,Employees!$A$2:$U$1501,21,FALSE()),"Unknown")</f>
        <v>Active</v>
      </c>
    </row>
    <row r="689" customFormat="false" ht="15" hidden="false" customHeight="false" outlineLevel="0" collapsed="false">
      <c r="A689" s="37" t="s">
        <v>894</v>
      </c>
      <c r="B689" s="37" t="n">
        <v>2021</v>
      </c>
      <c r="C689" s="37" t="n">
        <v>3</v>
      </c>
      <c r="D689" s="37" t="n">
        <v>92</v>
      </c>
      <c r="E689" s="37" t="s">
        <v>187</v>
      </c>
      <c r="F689" s="37" t="n">
        <v>5.2</v>
      </c>
      <c r="G689" s="37" t="n">
        <v>15</v>
      </c>
      <c r="H689" s="37" t="str">
        <f aca="false">IFERROR(VLOOKUP(A689,Employees!$A$2:$I$1501,9,FALSE()),"Unknown")</f>
        <v>Engineering</v>
      </c>
      <c r="I689" s="37" t="str">
        <f aca="false">IFERROR(VLOOKUP(A689,Employees!$A$2:$U$1501,21,FALSE()),"Unknown")</f>
        <v>Exited</v>
      </c>
    </row>
    <row r="690" customFormat="false" ht="15" hidden="false" customHeight="false" outlineLevel="0" collapsed="false">
      <c r="A690" s="37" t="s">
        <v>895</v>
      </c>
      <c r="B690" s="37" t="n">
        <v>2024</v>
      </c>
      <c r="C690" s="37" t="n">
        <v>2</v>
      </c>
      <c r="D690" s="37" t="n">
        <v>67</v>
      </c>
      <c r="E690" s="37" t="s">
        <v>187</v>
      </c>
      <c r="F690" s="37" t="n">
        <v>4.4</v>
      </c>
      <c r="G690" s="37" t="n">
        <v>8</v>
      </c>
      <c r="H690" s="37" t="str">
        <f aca="false">IFERROR(VLOOKUP(A690,Employees!$A$2:$I$1501,9,FALSE()),"Unknown")</f>
        <v>Operations</v>
      </c>
      <c r="I690" s="37" t="str">
        <f aca="false">IFERROR(VLOOKUP(A690,Employees!$A$2:$U$1501,21,FALSE()),"Unknown")</f>
        <v>Active</v>
      </c>
    </row>
    <row r="691" customFormat="false" ht="15" hidden="false" customHeight="false" outlineLevel="0" collapsed="false">
      <c r="A691" s="37" t="s">
        <v>895</v>
      </c>
      <c r="B691" s="37" t="n">
        <v>2025</v>
      </c>
      <c r="C691" s="37" t="n">
        <v>3</v>
      </c>
      <c r="D691" s="37" t="n">
        <v>72</v>
      </c>
      <c r="E691" s="37" t="s">
        <v>187</v>
      </c>
      <c r="F691" s="37" t="n">
        <v>8.9</v>
      </c>
      <c r="G691" s="37" t="n">
        <v>8</v>
      </c>
      <c r="H691" s="37" t="str">
        <f aca="false">IFERROR(VLOOKUP(A691,Employees!$A$2:$I$1501,9,FALSE()),"Unknown")</f>
        <v>Operations</v>
      </c>
      <c r="I691" s="37" t="str">
        <f aca="false">IFERROR(VLOOKUP(A691,Employees!$A$2:$U$1501,21,FALSE()),"Unknown")</f>
        <v>Active</v>
      </c>
    </row>
    <row r="692" customFormat="false" ht="15" hidden="false" customHeight="false" outlineLevel="0" collapsed="false">
      <c r="A692" s="37" t="s">
        <v>631</v>
      </c>
      <c r="B692" s="37" t="n">
        <v>2021</v>
      </c>
      <c r="C692" s="37" t="n">
        <v>1</v>
      </c>
      <c r="D692" s="37" t="n">
        <v>66</v>
      </c>
      <c r="E692" s="37" t="s">
        <v>187</v>
      </c>
      <c r="F692" s="37" t="n">
        <v>0.4</v>
      </c>
      <c r="G692" s="37" t="n">
        <v>13</v>
      </c>
      <c r="H692" s="37" t="str">
        <f aca="false">IFERROR(VLOOKUP(A692,Employees!$A$2:$I$1501,9,FALSE()),"Unknown")</f>
        <v>Sales</v>
      </c>
      <c r="I692" s="37" t="str">
        <f aca="false">IFERROR(VLOOKUP(A692,Employees!$A$2:$U$1501,21,FALSE()),"Unknown")</f>
        <v>Active</v>
      </c>
    </row>
    <row r="693" customFormat="false" ht="15" hidden="false" customHeight="false" outlineLevel="0" collapsed="false">
      <c r="A693" s="37" t="s">
        <v>631</v>
      </c>
      <c r="B693" s="37" t="n">
        <v>2022</v>
      </c>
      <c r="C693" s="37" t="n">
        <v>2</v>
      </c>
      <c r="D693" s="37" t="n">
        <v>64</v>
      </c>
      <c r="E693" s="37" t="s">
        <v>187</v>
      </c>
      <c r="F693" s="37" t="n">
        <v>5.1</v>
      </c>
      <c r="G693" s="37" t="n">
        <v>17</v>
      </c>
      <c r="H693" s="37" t="str">
        <f aca="false">IFERROR(VLOOKUP(A693,Employees!$A$2:$I$1501,9,FALSE()),"Unknown")</f>
        <v>Sales</v>
      </c>
      <c r="I693" s="37" t="str">
        <f aca="false">IFERROR(VLOOKUP(A693,Employees!$A$2:$U$1501,21,FALSE()),"Unknown")</f>
        <v>Active</v>
      </c>
    </row>
    <row r="694" customFormat="false" ht="15" hidden="false" customHeight="false" outlineLevel="0" collapsed="false">
      <c r="A694" s="37" t="s">
        <v>631</v>
      </c>
      <c r="B694" s="37" t="n">
        <v>2023</v>
      </c>
      <c r="C694" s="37" t="n">
        <v>2</v>
      </c>
      <c r="D694" s="37" t="n">
        <v>67</v>
      </c>
      <c r="E694" s="37" t="s">
        <v>187</v>
      </c>
      <c r="F694" s="37" t="n">
        <v>3.2</v>
      </c>
      <c r="G694" s="37" t="n">
        <v>33</v>
      </c>
      <c r="H694" s="37" t="str">
        <f aca="false">IFERROR(VLOOKUP(A694,Employees!$A$2:$I$1501,9,FALSE()),"Unknown")</f>
        <v>Sales</v>
      </c>
      <c r="I694" s="37" t="str">
        <f aca="false">IFERROR(VLOOKUP(A694,Employees!$A$2:$U$1501,21,FALSE()),"Unknown")</f>
        <v>Active</v>
      </c>
    </row>
    <row r="695" customFormat="false" ht="15" hidden="false" customHeight="false" outlineLevel="0" collapsed="false">
      <c r="A695" s="37" t="s">
        <v>631</v>
      </c>
      <c r="B695" s="37" t="n">
        <v>2024</v>
      </c>
      <c r="C695" s="37" t="n">
        <v>2</v>
      </c>
      <c r="D695" s="37" t="n">
        <v>77</v>
      </c>
      <c r="E695" s="37" t="s">
        <v>187</v>
      </c>
      <c r="F695" s="37" t="n">
        <v>4.5</v>
      </c>
      <c r="G695" s="37" t="n">
        <v>29</v>
      </c>
      <c r="H695" s="37" t="str">
        <f aca="false">IFERROR(VLOOKUP(A695,Employees!$A$2:$I$1501,9,FALSE()),"Unknown")</f>
        <v>Sales</v>
      </c>
      <c r="I695" s="37" t="str">
        <f aca="false">IFERROR(VLOOKUP(A695,Employees!$A$2:$U$1501,21,FALSE()),"Unknown")</f>
        <v>Active</v>
      </c>
    </row>
    <row r="696" customFormat="false" ht="15" hidden="false" customHeight="false" outlineLevel="0" collapsed="false">
      <c r="A696" s="37" t="s">
        <v>631</v>
      </c>
      <c r="B696" s="37" t="n">
        <v>2025</v>
      </c>
      <c r="C696" s="37" t="n">
        <v>3</v>
      </c>
      <c r="D696" s="37" t="n">
        <v>88</v>
      </c>
      <c r="E696" s="37" t="s">
        <v>187</v>
      </c>
      <c r="F696" s="37" t="n">
        <v>5.1</v>
      </c>
      <c r="G696" s="37" t="n">
        <v>35</v>
      </c>
      <c r="H696" s="37" t="str">
        <f aca="false">IFERROR(VLOOKUP(A696,Employees!$A$2:$I$1501,9,FALSE()),"Unknown")</f>
        <v>Sales</v>
      </c>
      <c r="I696" s="37" t="str">
        <f aca="false">IFERROR(VLOOKUP(A696,Employees!$A$2:$U$1501,21,FALSE()),"Unknown")</f>
        <v>Active</v>
      </c>
    </row>
    <row r="697" customFormat="false" ht="15" hidden="false" customHeight="false" outlineLevel="0" collapsed="false">
      <c r="A697" s="37" t="s">
        <v>901</v>
      </c>
      <c r="B697" s="37" t="n">
        <v>2022</v>
      </c>
      <c r="C697" s="37" t="n">
        <v>1</v>
      </c>
      <c r="D697" s="37" t="n">
        <v>56</v>
      </c>
      <c r="E697" s="37" t="s">
        <v>187</v>
      </c>
      <c r="F697" s="37" t="n">
        <v>2.1</v>
      </c>
      <c r="G697" s="37" t="n">
        <v>14</v>
      </c>
      <c r="H697" s="37" t="str">
        <f aca="false">IFERROR(VLOOKUP(A697,Employees!$A$2:$I$1501,9,FALSE()),"Unknown")</f>
        <v>Customer Support</v>
      </c>
      <c r="I697" s="37" t="str">
        <f aca="false">IFERROR(VLOOKUP(A697,Employees!$A$2:$U$1501,21,FALSE()),"Unknown")</f>
        <v>Exited</v>
      </c>
    </row>
    <row r="698" customFormat="false" ht="15" hidden="false" customHeight="false" outlineLevel="0" collapsed="false">
      <c r="A698" s="37" t="s">
        <v>901</v>
      </c>
      <c r="B698" s="37" t="n">
        <v>2023</v>
      </c>
      <c r="C698" s="37" t="n">
        <v>2</v>
      </c>
      <c r="D698" s="37" t="n">
        <v>79</v>
      </c>
      <c r="E698" s="37" t="s">
        <v>187</v>
      </c>
      <c r="F698" s="37" t="n">
        <v>3.1</v>
      </c>
      <c r="G698" s="37" t="n">
        <v>21</v>
      </c>
      <c r="H698" s="37" t="str">
        <f aca="false">IFERROR(VLOOKUP(A698,Employees!$A$2:$I$1501,9,FALSE()),"Unknown")</f>
        <v>Customer Support</v>
      </c>
      <c r="I698" s="37" t="str">
        <f aca="false">IFERROR(VLOOKUP(A698,Employees!$A$2:$U$1501,21,FALSE()),"Unknown")</f>
        <v>Exited</v>
      </c>
    </row>
    <row r="699" customFormat="false" ht="15" hidden="false" customHeight="false" outlineLevel="0" collapsed="false">
      <c r="A699" s="37" t="s">
        <v>901</v>
      </c>
      <c r="B699" s="37" t="n">
        <v>2024</v>
      </c>
      <c r="C699" s="37" t="n">
        <v>2</v>
      </c>
      <c r="D699" s="37" t="n">
        <v>70</v>
      </c>
      <c r="E699" s="37" t="s">
        <v>187</v>
      </c>
      <c r="F699" s="37" t="n">
        <v>3.1</v>
      </c>
      <c r="G699" s="37" t="n">
        <v>21</v>
      </c>
      <c r="H699" s="37" t="str">
        <f aca="false">IFERROR(VLOOKUP(A699,Employees!$A$2:$I$1501,9,FALSE()),"Unknown")</f>
        <v>Customer Support</v>
      </c>
      <c r="I699" s="37" t="str">
        <f aca="false">IFERROR(VLOOKUP(A699,Employees!$A$2:$U$1501,21,FALSE()),"Unknown")</f>
        <v>Exited</v>
      </c>
    </row>
    <row r="700" customFormat="false" ht="15" hidden="false" customHeight="false" outlineLevel="0" collapsed="false">
      <c r="A700" s="37" t="s">
        <v>901</v>
      </c>
      <c r="B700" s="37" t="n">
        <v>2025</v>
      </c>
      <c r="C700" s="37" t="n">
        <v>1</v>
      </c>
      <c r="D700" s="37" t="n">
        <v>67</v>
      </c>
      <c r="E700" s="37" t="s">
        <v>187</v>
      </c>
      <c r="F700" s="37" t="n">
        <v>0</v>
      </c>
      <c r="G700" s="37" t="n">
        <v>16</v>
      </c>
      <c r="H700" s="37" t="str">
        <f aca="false">IFERROR(VLOOKUP(A700,Employees!$A$2:$I$1501,9,FALSE()),"Unknown")</f>
        <v>Customer Support</v>
      </c>
      <c r="I700" s="37" t="str">
        <f aca="false">IFERROR(VLOOKUP(A700,Employees!$A$2:$U$1501,21,FALSE()),"Unknown")</f>
        <v>Exited</v>
      </c>
    </row>
    <row r="701" customFormat="false" ht="15" hidden="false" customHeight="false" outlineLevel="0" collapsed="false">
      <c r="A701" s="37" t="s">
        <v>903</v>
      </c>
      <c r="B701" s="37" t="n">
        <v>2021</v>
      </c>
      <c r="C701" s="37" t="n">
        <v>1</v>
      </c>
      <c r="D701" s="37" t="n">
        <v>63</v>
      </c>
      <c r="E701" s="37" t="s">
        <v>187</v>
      </c>
      <c r="F701" s="37" t="n">
        <v>2.6</v>
      </c>
      <c r="G701" s="37" t="n">
        <v>23</v>
      </c>
      <c r="H701" s="37" t="str">
        <f aca="false">IFERROR(VLOOKUP(A701,Employees!$A$2:$I$1501,9,FALSE()),"Unknown")</f>
        <v>Engineering</v>
      </c>
      <c r="I701" s="37" t="str">
        <f aca="false">IFERROR(VLOOKUP(A701,Employees!$A$2:$U$1501,21,FALSE()),"Unknown")</f>
        <v>Active</v>
      </c>
    </row>
    <row r="702" customFormat="false" ht="15" hidden="false" customHeight="false" outlineLevel="0" collapsed="false">
      <c r="A702" s="37" t="s">
        <v>903</v>
      </c>
      <c r="B702" s="37" t="n">
        <v>2022</v>
      </c>
      <c r="C702" s="37" t="n">
        <v>2</v>
      </c>
      <c r="D702" s="37" t="n">
        <v>78</v>
      </c>
      <c r="E702" s="37" t="s">
        <v>187</v>
      </c>
      <c r="F702" s="37" t="n">
        <v>3.5</v>
      </c>
      <c r="G702" s="37" t="n">
        <v>32</v>
      </c>
      <c r="H702" s="37" t="str">
        <f aca="false">IFERROR(VLOOKUP(A702,Employees!$A$2:$I$1501,9,FALSE()),"Unknown")</f>
        <v>Engineering</v>
      </c>
      <c r="I702" s="37" t="str">
        <f aca="false">IFERROR(VLOOKUP(A702,Employees!$A$2:$U$1501,21,FALSE()),"Unknown")</f>
        <v>Active</v>
      </c>
    </row>
    <row r="703" customFormat="false" ht="15" hidden="false" customHeight="false" outlineLevel="0" collapsed="false">
      <c r="A703" s="37" t="s">
        <v>903</v>
      </c>
      <c r="B703" s="37" t="n">
        <v>2023</v>
      </c>
      <c r="C703" s="37" t="n">
        <v>3</v>
      </c>
      <c r="D703" s="37" t="n">
        <v>84</v>
      </c>
      <c r="E703" s="37" t="s">
        <v>187</v>
      </c>
      <c r="F703" s="37" t="n">
        <v>8.6</v>
      </c>
      <c r="G703" s="37" t="n">
        <v>22</v>
      </c>
      <c r="H703" s="37" t="str">
        <f aca="false">IFERROR(VLOOKUP(A703,Employees!$A$2:$I$1501,9,FALSE()),"Unknown")</f>
        <v>Engineering</v>
      </c>
      <c r="I703" s="37" t="str">
        <f aca="false">IFERROR(VLOOKUP(A703,Employees!$A$2:$U$1501,21,FALSE()),"Unknown")</f>
        <v>Active</v>
      </c>
    </row>
    <row r="704" customFormat="false" ht="15" hidden="false" customHeight="false" outlineLevel="0" collapsed="false">
      <c r="A704" s="37" t="s">
        <v>903</v>
      </c>
      <c r="B704" s="37" t="n">
        <v>2024</v>
      </c>
      <c r="C704" s="37" t="n">
        <v>3</v>
      </c>
      <c r="D704" s="37" t="n">
        <v>96</v>
      </c>
      <c r="E704" s="37" t="s">
        <v>187</v>
      </c>
      <c r="F704" s="37" t="n">
        <v>6</v>
      </c>
      <c r="G704" s="37" t="n">
        <v>31</v>
      </c>
      <c r="H704" s="37" t="str">
        <f aca="false">IFERROR(VLOOKUP(A704,Employees!$A$2:$I$1501,9,FALSE()),"Unknown")</f>
        <v>Engineering</v>
      </c>
      <c r="I704" s="37" t="str">
        <f aca="false">IFERROR(VLOOKUP(A704,Employees!$A$2:$U$1501,21,FALSE()),"Unknown")</f>
        <v>Active</v>
      </c>
    </row>
    <row r="705" customFormat="false" ht="15" hidden="false" customHeight="false" outlineLevel="0" collapsed="false">
      <c r="A705" s="37" t="s">
        <v>903</v>
      </c>
      <c r="B705" s="37" t="n">
        <v>2025</v>
      </c>
      <c r="C705" s="37" t="n">
        <v>3</v>
      </c>
      <c r="D705" s="37" t="n">
        <v>78</v>
      </c>
      <c r="E705" s="37" t="s">
        <v>187</v>
      </c>
      <c r="F705" s="37" t="n">
        <v>6.9</v>
      </c>
      <c r="G705" s="37" t="n">
        <v>24</v>
      </c>
      <c r="H705" s="37" t="str">
        <f aca="false">IFERROR(VLOOKUP(A705,Employees!$A$2:$I$1501,9,FALSE()),"Unknown")</f>
        <v>Engineering</v>
      </c>
      <c r="I705" s="37" t="str">
        <f aca="false">IFERROR(VLOOKUP(A705,Employees!$A$2:$U$1501,21,FALSE()),"Unknown")</f>
        <v>Active</v>
      </c>
    </row>
    <row r="706" customFormat="false" ht="15" hidden="false" customHeight="false" outlineLevel="0" collapsed="false">
      <c r="A706" s="37" t="s">
        <v>905</v>
      </c>
      <c r="B706" s="37" t="n">
        <v>2024</v>
      </c>
      <c r="C706" s="37" t="n">
        <v>2</v>
      </c>
      <c r="D706" s="37" t="n">
        <v>58</v>
      </c>
      <c r="E706" s="37" t="s">
        <v>187</v>
      </c>
      <c r="F706" s="37" t="n">
        <v>3</v>
      </c>
      <c r="G706" s="37" t="n">
        <v>8</v>
      </c>
      <c r="H706" s="37" t="str">
        <f aca="false">IFERROR(VLOOKUP(A706,Employees!$A$2:$I$1501,9,FALSE()),"Unknown")</f>
        <v>Engineering</v>
      </c>
      <c r="I706" s="37" t="str">
        <f aca="false">IFERROR(VLOOKUP(A706,Employees!$A$2:$U$1501,21,FALSE()),"Unknown")</f>
        <v>Active</v>
      </c>
    </row>
    <row r="707" customFormat="false" ht="15" hidden="false" customHeight="false" outlineLevel="0" collapsed="false">
      <c r="A707" s="37" t="s">
        <v>905</v>
      </c>
      <c r="B707" s="37" t="n">
        <v>2025</v>
      </c>
      <c r="C707" s="37" t="n">
        <v>4</v>
      </c>
      <c r="D707" s="37" t="n">
        <v>69</v>
      </c>
      <c r="E707" s="37" t="s">
        <v>187</v>
      </c>
      <c r="F707" s="37" t="n">
        <v>10.2</v>
      </c>
      <c r="G707" s="37" t="n">
        <v>37</v>
      </c>
      <c r="H707" s="37" t="str">
        <f aca="false">IFERROR(VLOOKUP(A707,Employees!$A$2:$I$1501,9,FALSE()),"Unknown")</f>
        <v>Engineering</v>
      </c>
      <c r="I707" s="37" t="str">
        <f aca="false">IFERROR(VLOOKUP(A707,Employees!$A$2:$U$1501,21,FALSE()),"Unknown")</f>
        <v>Active</v>
      </c>
    </row>
    <row r="708" customFormat="false" ht="15" hidden="false" customHeight="false" outlineLevel="0" collapsed="false">
      <c r="A708" s="37" t="s">
        <v>906</v>
      </c>
      <c r="B708" s="37" t="n">
        <v>2021</v>
      </c>
      <c r="C708" s="37" t="n">
        <v>4</v>
      </c>
      <c r="D708" s="37" t="n">
        <v>109</v>
      </c>
      <c r="E708" s="37" t="s">
        <v>187</v>
      </c>
      <c r="F708" s="37" t="n">
        <v>9.5</v>
      </c>
      <c r="G708" s="37" t="n">
        <v>42</v>
      </c>
      <c r="H708" s="37" t="str">
        <f aca="false">IFERROR(VLOOKUP(A708,Employees!$A$2:$I$1501,9,FALSE()),"Unknown")</f>
        <v>Engineering</v>
      </c>
      <c r="I708" s="37" t="str">
        <f aca="false">IFERROR(VLOOKUP(A708,Employees!$A$2:$U$1501,21,FALSE()),"Unknown")</f>
        <v>Active</v>
      </c>
    </row>
    <row r="709" customFormat="false" ht="15" hidden="false" customHeight="false" outlineLevel="0" collapsed="false">
      <c r="A709" s="37" t="s">
        <v>906</v>
      </c>
      <c r="B709" s="37" t="n">
        <v>2022</v>
      </c>
      <c r="C709" s="37" t="n">
        <v>3</v>
      </c>
      <c r="D709" s="37" t="n">
        <v>77</v>
      </c>
      <c r="E709" s="37" t="s">
        <v>187</v>
      </c>
      <c r="F709" s="37" t="n">
        <v>7.3</v>
      </c>
      <c r="G709" s="37" t="n">
        <v>4</v>
      </c>
      <c r="H709" s="37" t="str">
        <f aca="false">IFERROR(VLOOKUP(A709,Employees!$A$2:$I$1501,9,FALSE()),"Unknown")</f>
        <v>Engineering</v>
      </c>
      <c r="I709" s="37" t="str">
        <f aca="false">IFERROR(VLOOKUP(A709,Employees!$A$2:$U$1501,21,FALSE()),"Unknown")</f>
        <v>Active</v>
      </c>
    </row>
    <row r="710" customFormat="false" ht="15" hidden="false" customHeight="false" outlineLevel="0" collapsed="false">
      <c r="A710" s="37" t="s">
        <v>906</v>
      </c>
      <c r="B710" s="37" t="n">
        <v>2023</v>
      </c>
      <c r="C710" s="37" t="n">
        <v>3</v>
      </c>
      <c r="D710" s="37" t="n">
        <v>89</v>
      </c>
      <c r="E710" s="37" t="s">
        <v>187</v>
      </c>
      <c r="F710" s="37" t="n">
        <v>3.1</v>
      </c>
      <c r="G710" s="37" t="n">
        <v>10</v>
      </c>
      <c r="H710" s="37" t="str">
        <f aca="false">IFERROR(VLOOKUP(A710,Employees!$A$2:$I$1501,9,FALSE()),"Unknown")</f>
        <v>Engineering</v>
      </c>
      <c r="I710" s="37" t="str">
        <f aca="false">IFERROR(VLOOKUP(A710,Employees!$A$2:$U$1501,21,FALSE()),"Unknown")</f>
        <v>Active</v>
      </c>
    </row>
    <row r="711" customFormat="false" ht="15" hidden="false" customHeight="false" outlineLevel="0" collapsed="false">
      <c r="A711" s="37" t="s">
        <v>906</v>
      </c>
      <c r="B711" s="37" t="n">
        <v>2024</v>
      </c>
      <c r="C711" s="37" t="n">
        <v>3</v>
      </c>
      <c r="D711" s="37" t="n">
        <v>66</v>
      </c>
      <c r="E711" s="37" t="s">
        <v>187</v>
      </c>
      <c r="F711" s="37" t="n">
        <v>6.9</v>
      </c>
      <c r="G711" s="37" t="n">
        <v>31</v>
      </c>
      <c r="H711" s="37" t="str">
        <f aca="false">IFERROR(VLOOKUP(A711,Employees!$A$2:$I$1501,9,FALSE()),"Unknown")</f>
        <v>Engineering</v>
      </c>
      <c r="I711" s="37" t="str">
        <f aca="false">IFERROR(VLOOKUP(A711,Employees!$A$2:$U$1501,21,FALSE()),"Unknown")</f>
        <v>Active</v>
      </c>
    </row>
    <row r="712" customFormat="false" ht="15" hidden="false" customHeight="false" outlineLevel="0" collapsed="false">
      <c r="A712" s="37" t="s">
        <v>906</v>
      </c>
      <c r="B712" s="37" t="n">
        <v>2025</v>
      </c>
      <c r="C712" s="37" t="n">
        <v>3</v>
      </c>
      <c r="D712" s="37" t="n">
        <v>95</v>
      </c>
      <c r="E712" s="37" t="s">
        <v>187</v>
      </c>
      <c r="F712" s="37" t="n">
        <v>5.5</v>
      </c>
      <c r="G712" s="37" t="n">
        <v>29</v>
      </c>
      <c r="H712" s="37" t="str">
        <f aca="false">IFERROR(VLOOKUP(A712,Employees!$A$2:$I$1501,9,FALSE()),"Unknown")</f>
        <v>Engineering</v>
      </c>
      <c r="I712" s="37" t="str">
        <f aca="false">IFERROR(VLOOKUP(A712,Employees!$A$2:$U$1501,21,FALSE()),"Unknown")</f>
        <v>Active</v>
      </c>
    </row>
    <row r="713" customFormat="false" ht="15" hidden="false" customHeight="false" outlineLevel="0" collapsed="false">
      <c r="A713" s="37" t="s">
        <v>554</v>
      </c>
      <c r="B713" s="37" t="n">
        <v>2021</v>
      </c>
      <c r="C713" s="37" t="n">
        <v>3</v>
      </c>
      <c r="D713" s="37" t="n">
        <v>80</v>
      </c>
      <c r="E713" s="37" t="s">
        <v>187</v>
      </c>
      <c r="F713" s="37" t="n">
        <v>6.1</v>
      </c>
      <c r="G713" s="37" t="n">
        <v>21</v>
      </c>
      <c r="H713" s="37" t="str">
        <f aca="false">IFERROR(VLOOKUP(A713,Employees!$A$2:$I$1501,9,FALSE()),"Unknown")</f>
        <v>Engineering</v>
      </c>
      <c r="I713" s="37" t="str">
        <f aca="false">IFERROR(VLOOKUP(A713,Employees!$A$2:$U$1501,21,FALSE()),"Unknown")</f>
        <v>Active</v>
      </c>
    </row>
    <row r="714" customFormat="false" ht="15" hidden="false" customHeight="false" outlineLevel="0" collapsed="false">
      <c r="A714" s="37" t="s">
        <v>554</v>
      </c>
      <c r="B714" s="37" t="n">
        <v>2022</v>
      </c>
      <c r="C714" s="37" t="n">
        <v>3</v>
      </c>
      <c r="D714" s="37" t="n">
        <v>78</v>
      </c>
      <c r="E714" s="37" t="s">
        <v>187</v>
      </c>
      <c r="F714" s="37" t="n">
        <v>9</v>
      </c>
      <c r="G714" s="37" t="n">
        <v>14</v>
      </c>
      <c r="H714" s="37" t="str">
        <f aca="false">IFERROR(VLOOKUP(A714,Employees!$A$2:$I$1501,9,FALSE()),"Unknown")</f>
        <v>Engineering</v>
      </c>
      <c r="I714" s="37" t="str">
        <f aca="false">IFERROR(VLOOKUP(A714,Employees!$A$2:$U$1501,21,FALSE()),"Unknown")</f>
        <v>Active</v>
      </c>
    </row>
    <row r="715" customFormat="false" ht="15" hidden="false" customHeight="false" outlineLevel="0" collapsed="false">
      <c r="A715" s="37" t="s">
        <v>554</v>
      </c>
      <c r="B715" s="37" t="n">
        <v>2023</v>
      </c>
      <c r="C715" s="37" t="n">
        <v>4</v>
      </c>
      <c r="D715" s="37" t="n">
        <v>93</v>
      </c>
      <c r="E715" s="37" t="s">
        <v>185</v>
      </c>
      <c r="F715" s="37" t="n">
        <v>7.7</v>
      </c>
      <c r="G715" s="37" t="n">
        <v>15</v>
      </c>
      <c r="H715" s="37" t="str">
        <f aca="false">IFERROR(VLOOKUP(A715,Employees!$A$2:$I$1501,9,FALSE()),"Unknown")</f>
        <v>Engineering</v>
      </c>
      <c r="I715" s="37" t="str">
        <f aca="false">IFERROR(VLOOKUP(A715,Employees!$A$2:$U$1501,21,FALSE()),"Unknown")</f>
        <v>Active</v>
      </c>
    </row>
    <row r="716" customFormat="false" ht="15" hidden="false" customHeight="false" outlineLevel="0" collapsed="false">
      <c r="A716" s="37" t="s">
        <v>554</v>
      </c>
      <c r="B716" s="37" t="n">
        <v>2024</v>
      </c>
      <c r="C716" s="37" t="n">
        <v>3</v>
      </c>
      <c r="D716" s="37" t="n">
        <v>95</v>
      </c>
      <c r="E716" s="37" t="s">
        <v>187</v>
      </c>
      <c r="F716" s="37" t="n">
        <v>5.9</v>
      </c>
      <c r="G716" s="37" t="n">
        <v>16</v>
      </c>
      <c r="H716" s="37" t="str">
        <f aca="false">IFERROR(VLOOKUP(A716,Employees!$A$2:$I$1501,9,FALSE()),"Unknown")</f>
        <v>Engineering</v>
      </c>
      <c r="I716" s="37" t="str">
        <f aca="false">IFERROR(VLOOKUP(A716,Employees!$A$2:$U$1501,21,FALSE()),"Unknown")</f>
        <v>Active</v>
      </c>
    </row>
    <row r="717" customFormat="false" ht="15" hidden="false" customHeight="false" outlineLevel="0" collapsed="false">
      <c r="A717" s="37" t="s">
        <v>554</v>
      </c>
      <c r="B717" s="37" t="n">
        <v>2025</v>
      </c>
      <c r="C717" s="37" t="n">
        <v>3</v>
      </c>
      <c r="D717" s="37" t="n">
        <v>89</v>
      </c>
      <c r="E717" s="37" t="s">
        <v>187</v>
      </c>
      <c r="F717" s="37" t="n">
        <v>8.1</v>
      </c>
      <c r="G717" s="37" t="n">
        <v>37</v>
      </c>
      <c r="H717" s="37" t="str">
        <f aca="false">IFERROR(VLOOKUP(A717,Employees!$A$2:$I$1501,9,FALSE()),"Unknown")</f>
        <v>Engineering</v>
      </c>
      <c r="I717" s="37" t="str">
        <f aca="false">IFERROR(VLOOKUP(A717,Employees!$A$2:$U$1501,21,FALSE()),"Unknown")</f>
        <v>Active</v>
      </c>
    </row>
    <row r="718" customFormat="false" ht="15" hidden="false" customHeight="false" outlineLevel="0" collapsed="false">
      <c r="A718" s="37" t="s">
        <v>914</v>
      </c>
      <c r="B718" s="37" t="n">
        <v>2026</v>
      </c>
      <c r="C718" s="37" t="n">
        <v>3</v>
      </c>
      <c r="D718" s="37" t="n">
        <v>90</v>
      </c>
      <c r="E718" s="37" t="s">
        <v>187</v>
      </c>
      <c r="F718" s="37" t="n">
        <v>7.7</v>
      </c>
      <c r="G718" s="37" t="n">
        <v>5</v>
      </c>
      <c r="H718" s="37" t="str">
        <f aca="false">IFERROR(VLOOKUP(A718,Employees!$A$2:$I$1501,9,FALSE()),"Unknown")</f>
        <v>Sales</v>
      </c>
      <c r="I718" s="37" t="str">
        <f aca="false">IFERROR(VLOOKUP(A718,Employees!$A$2:$U$1501,21,FALSE()),"Unknown")</f>
        <v>Exited</v>
      </c>
    </row>
    <row r="719" customFormat="false" ht="15" hidden="false" customHeight="false" outlineLevel="0" collapsed="false">
      <c r="A719" s="37" t="s">
        <v>917</v>
      </c>
      <c r="B719" s="37" t="n">
        <v>2021</v>
      </c>
      <c r="C719" s="37" t="n">
        <v>2</v>
      </c>
      <c r="D719" s="37" t="n">
        <v>88</v>
      </c>
      <c r="E719" s="37" t="s">
        <v>187</v>
      </c>
      <c r="F719" s="37" t="n">
        <v>3.2</v>
      </c>
      <c r="G719" s="37" t="n">
        <v>14</v>
      </c>
      <c r="H719" s="37" t="str">
        <f aca="false">IFERROR(VLOOKUP(A719,Employees!$A$2:$I$1501,9,FALSE()),"Unknown")</f>
        <v>Operations</v>
      </c>
      <c r="I719" s="37" t="str">
        <f aca="false">IFERROR(VLOOKUP(A719,Employees!$A$2:$U$1501,21,FALSE()),"Unknown")</f>
        <v>Active</v>
      </c>
    </row>
    <row r="720" customFormat="false" ht="15" hidden="false" customHeight="false" outlineLevel="0" collapsed="false">
      <c r="A720" s="37" t="s">
        <v>917</v>
      </c>
      <c r="B720" s="37" t="n">
        <v>2022</v>
      </c>
      <c r="C720" s="37" t="n">
        <v>2</v>
      </c>
      <c r="D720" s="37" t="n">
        <v>79</v>
      </c>
      <c r="E720" s="37" t="s">
        <v>187</v>
      </c>
      <c r="F720" s="37" t="n">
        <v>1.2</v>
      </c>
      <c r="G720" s="37" t="n">
        <v>9</v>
      </c>
      <c r="H720" s="37" t="str">
        <f aca="false">IFERROR(VLOOKUP(A720,Employees!$A$2:$I$1501,9,FALSE()),"Unknown")</f>
        <v>Operations</v>
      </c>
      <c r="I720" s="37" t="str">
        <f aca="false">IFERROR(VLOOKUP(A720,Employees!$A$2:$U$1501,21,FALSE()),"Unknown")</f>
        <v>Active</v>
      </c>
    </row>
    <row r="721" customFormat="false" ht="15" hidden="false" customHeight="false" outlineLevel="0" collapsed="false">
      <c r="A721" s="37" t="s">
        <v>917</v>
      </c>
      <c r="B721" s="37" t="n">
        <v>2023</v>
      </c>
      <c r="C721" s="37" t="n">
        <v>2</v>
      </c>
      <c r="D721" s="37" t="n">
        <v>88</v>
      </c>
      <c r="E721" s="37" t="s">
        <v>187</v>
      </c>
      <c r="F721" s="37" t="n">
        <v>4.5</v>
      </c>
      <c r="G721" s="37" t="n">
        <v>39</v>
      </c>
      <c r="H721" s="37" t="str">
        <f aca="false">IFERROR(VLOOKUP(A721,Employees!$A$2:$I$1501,9,FALSE()),"Unknown")</f>
        <v>Operations</v>
      </c>
      <c r="I721" s="37" t="str">
        <f aca="false">IFERROR(VLOOKUP(A721,Employees!$A$2:$U$1501,21,FALSE()),"Unknown")</f>
        <v>Active</v>
      </c>
    </row>
    <row r="722" customFormat="false" ht="15" hidden="false" customHeight="false" outlineLevel="0" collapsed="false">
      <c r="A722" s="37" t="s">
        <v>917</v>
      </c>
      <c r="B722" s="37" t="n">
        <v>2024</v>
      </c>
      <c r="C722" s="37" t="n">
        <v>3</v>
      </c>
      <c r="D722" s="37" t="n">
        <v>74</v>
      </c>
      <c r="E722" s="37" t="s">
        <v>187</v>
      </c>
      <c r="F722" s="37" t="n">
        <v>8</v>
      </c>
      <c r="G722" s="37" t="n">
        <v>27</v>
      </c>
      <c r="H722" s="37" t="str">
        <f aca="false">IFERROR(VLOOKUP(A722,Employees!$A$2:$I$1501,9,FALSE()),"Unknown")</f>
        <v>Operations</v>
      </c>
      <c r="I722" s="37" t="str">
        <f aca="false">IFERROR(VLOOKUP(A722,Employees!$A$2:$U$1501,21,FALSE()),"Unknown")</f>
        <v>Active</v>
      </c>
    </row>
    <row r="723" customFormat="false" ht="15" hidden="false" customHeight="false" outlineLevel="0" collapsed="false">
      <c r="A723" s="37" t="s">
        <v>917</v>
      </c>
      <c r="B723" s="37" t="n">
        <v>2025</v>
      </c>
      <c r="C723" s="37" t="n">
        <v>4</v>
      </c>
      <c r="D723" s="37" t="n">
        <v>88</v>
      </c>
      <c r="E723" s="37" t="s">
        <v>187</v>
      </c>
      <c r="F723" s="37" t="n">
        <v>9.4</v>
      </c>
      <c r="G723" s="37" t="n">
        <v>40</v>
      </c>
      <c r="H723" s="37" t="str">
        <f aca="false">IFERROR(VLOOKUP(A723,Employees!$A$2:$I$1501,9,FALSE()),"Unknown")</f>
        <v>Operations</v>
      </c>
      <c r="I723" s="37" t="str">
        <f aca="false">IFERROR(VLOOKUP(A723,Employees!$A$2:$U$1501,21,FALSE()),"Unknown")</f>
        <v>Active</v>
      </c>
    </row>
    <row r="724" customFormat="false" ht="15" hidden="false" customHeight="false" outlineLevel="0" collapsed="false">
      <c r="A724" s="37" t="s">
        <v>919</v>
      </c>
      <c r="B724" s="37" t="n">
        <v>2022</v>
      </c>
      <c r="C724" s="37" t="n">
        <v>3</v>
      </c>
      <c r="D724" s="37" t="n">
        <v>71</v>
      </c>
      <c r="E724" s="37" t="s">
        <v>187</v>
      </c>
      <c r="F724" s="37" t="n">
        <v>3.8</v>
      </c>
      <c r="G724" s="37" t="n">
        <v>9</v>
      </c>
      <c r="H724" s="37" t="str">
        <f aca="false">IFERROR(VLOOKUP(A724,Employees!$A$2:$I$1501,9,FALSE()),"Unknown")</f>
        <v>Finance</v>
      </c>
      <c r="I724" s="37" t="str">
        <f aca="false">IFERROR(VLOOKUP(A724,Employees!$A$2:$U$1501,21,FALSE()),"Unknown")</f>
        <v>Active</v>
      </c>
    </row>
    <row r="725" customFormat="false" ht="15" hidden="false" customHeight="false" outlineLevel="0" collapsed="false">
      <c r="A725" s="37" t="s">
        <v>919</v>
      </c>
      <c r="B725" s="37" t="n">
        <v>2023</v>
      </c>
      <c r="C725" s="37" t="n">
        <v>4</v>
      </c>
      <c r="D725" s="37" t="n">
        <v>107</v>
      </c>
      <c r="E725" s="37" t="s">
        <v>187</v>
      </c>
      <c r="F725" s="37" t="n">
        <v>10.6</v>
      </c>
      <c r="G725" s="37" t="n">
        <v>13</v>
      </c>
      <c r="H725" s="37" t="str">
        <f aca="false">IFERROR(VLOOKUP(A725,Employees!$A$2:$I$1501,9,FALSE()),"Unknown")</f>
        <v>Finance</v>
      </c>
      <c r="I725" s="37" t="str">
        <f aca="false">IFERROR(VLOOKUP(A725,Employees!$A$2:$U$1501,21,FALSE()),"Unknown")</f>
        <v>Active</v>
      </c>
    </row>
    <row r="726" customFormat="false" ht="15" hidden="false" customHeight="false" outlineLevel="0" collapsed="false">
      <c r="A726" s="37" t="s">
        <v>919</v>
      </c>
      <c r="B726" s="37" t="n">
        <v>2024</v>
      </c>
      <c r="C726" s="37" t="n">
        <v>2</v>
      </c>
      <c r="D726" s="37" t="n">
        <v>55</v>
      </c>
      <c r="E726" s="37" t="s">
        <v>187</v>
      </c>
      <c r="F726" s="37" t="n">
        <v>2.7</v>
      </c>
      <c r="G726" s="37" t="n">
        <v>15</v>
      </c>
      <c r="H726" s="37" t="str">
        <f aca="false">IFERROR(VLOOKUP(A726,Employees!$A$2:$I$1501,9,FALSE()),"Unknown")</f>
        <v>Finance</v>
      </c>
      <c r="I726" s="37" t="str">
        <f aca="false">IFERROR(VLOOKUP(A726,Employees!$A$2:$U$1501,21,FALSE()),"Unknown")</f>
        <v>Active</v>
      </c>
    </row>
    <row r="727" customFormat="false" ht="15" hidden="false" customHeight="false" outlineLevel="0" collapsed="false">
      <c r="A727" s="37" t="s">
        <v>919</v>
      </c>
      <c r="B727" s="37" t="n">
        <v>2025</v>
      </c>
      <c r="C727" s="37" t="n">
        <v>3</v>
      </c>
      <c r="D727" s="37" t="n">
        <v>77</v>
      </c>
      <c r="E727" s="37" t="s">
        <v>187</v>
      </c>
      <c r="F727" s="37" t="n">
        <v>7.5</v>
      </c>
      <c r="G727" s="37" t="n">
        <v>13</v>
      </c>
      <c r="H727" s="37" t="str">
        <f aca="false">IFERROR(VLOOKUP(A727,Employees!$A$2:$I$1501,9,FALSE()),"Unknown")</f>
        <v>Finance</v>
      </c>
      <c r="I727" s="37" t="str">
        <f aca="false">IFERROR(VLOOKUP(A727,Employees!$A$2:$U$1501,21,FALSE()),"Unknown")</f>
        <v>Active</v>
      </c>
    </row>
    <row r="728" customFormat="false" ht="15" hidden="false" customHeight="false" outlineLevel="0" collapsed="false">
      <c r="A728" s="37" t="s">
        <v>635</v>
      </c>
      <c r="B728" s="37" t="n">
        <v>2021</v>
      </c>
      <c r="C728" s="37" t="n">
        <v>2</v>
      </c>
      <c r="D728" s="37" t="n">
        <v>86</v>
      </c>
      <c r="E728" s="37" t="s">
        <v>187</v>
      </c>
      <c r="F728" s="37" t="n">
        <v>4.4</v>
      </c>
      <c r="G728" s="37" t="n">
        <v>31</v>
      </c>
      <c r="H728" s="37" t="str">
        <f aca="false">IFERROR(VLOOKUP(A728,Employees!$A$2:$I$1501,9,FALSE()),"Unknown")</f>
        <v>Operations</v>
      </c>
      <c r="I728" s="37" t="str">
        <f aca="false">IFERROR(VLOOKUP(A728,Employees!$A$2:$U$1501,21,FALSE()),"Unknown")</f>
        <v>Active</v>
      </c>
    </row>
    <row r="729" customFormat="false" ht="15" hidden="false" customHeight="false" outlineLevel="0" collapsed="false">
      <c r="A729" s="37" t="s">
        <v>635</v>
      </c>
      <c r="B729" s="37" t="n">
        <v>2022</v>
      </c>
      <c r="C729" s="37" t="n">
        <v>3</v>
      </c>
      <c r="D729" s="37" t="n">
        <v>89</v>
      </c>
      <c r="E729" s="37" t="s">
        <v>187</v>
      </c>
      <c r="F729" s="37" t="n">
        <v>3.5</v>
      </c>
      <c r="G729" s="37" t="n">
        <v>40</v>
      </c>
      <c r="H729" s="37" t="str">
        <f aca="false">IFERROR(VLOOKUP(A729,Employees!$A$2:$I$1501,9,FALSE()),"Unknown")</f>
        <v>Operations</v>
      </c>
      <c r="I729" s="37" t="str">
        <f aca="false">IFERROR(VLOOKUP(A729,Employees!$A$2:$U$1501,21,FALSE()),"Unknown")</f>
        <v>Active</v>
      </c>
    </row>
    <row r="730" customFormat="false" ht="15" hidden="false" customHeight="false" outlineLevel="0" collapsed="false">
      <c r="A730" s="37" t="s">
        <v>635</v>
      </c>
      <c r="B730" s="37" t="n">
        <v>2023</v>
      </c>
      <c r="C730" s="37" t="n">
        <v>3</v>
      </c>
      <c r="D730" s="37" t="n">
        <v>101</v>
      </c>
      <c r="E730" s="37" t="s">
        <v>187</v>
      </c>
      <c r="F730" s="37" t="n">
        <v>8</v>
      </c>
      <c r="G730" s="37" t="n">
        <v>7</v>
      </c>
      <c r="H730" s="37" t="str">
        <f aca="false">IFERROR(VLOOKUP(A730,Employees!$A$2:$I$1501,9,FALSE()),"Unknown")</f>
        <v>Operations</v>
      </c>
      <c r="I730" s="37" t="str">
        <f aca="false">IFERROR(VLOOKUP(A730,Employees!$A$2:$U$1501,21,FALSE()),"Unknown")</f>
        <v>Active</v>
      </c>
    </row>
    <row r="731" customFormat="false" ht="15" hidden="false" customHeight="false" outlineLevel="0" collapsed="false">
      <c r="A731" s="37" t="s">
        <v>635</v>
      </c>
      <c r="B731" s="37" t="n">
        <v>2024</v>
      </c>
      <c r="C731" s="37" t="n">
        <v>4</v>
      </c>
      <c r="D731" s="37" t="n">
        <v>83</v>
      </c>
      <c r="E731" s="37" t="s">
        <v>185</v>
      </c>
      <c r="F731" s="37" t="n">
        <v>8.2</v>
      </c>
      <c r="G731" s="37" t="n">
        <v>29</v>
      </c>
      <c r="H731" s="37" t="str">
        <f aca="false">IFERROR(VLOOKUP(A731,Employees!$A$2:$I$1501,9,FALSE()),"Unknown")</f>
        <v>Operations</v>
      </c>
      <c r="I731" s="37" t="str">
        <f aca="false">IFERROR(VLOOKUP(A731,Employees!$A$2:$U$1501,21,FALSE()),"Unknown")</f>
        <v>Active</v>
      </c>
    </row>
    <row r="732" customFormat="false" ht="15" hidden="false" customHeight="false" outlineLevel="0" collapsed="false">
      <c r="A732" s="37" t="s">
        <v>635</v>
      </c>
      <c r="B732" s="37" t="n">
        <v>2025</v>
      </c>
      <c r="C732" s="37" t="n">
        <v>3</v>
      </c>
      <c r="D732" s="37" t="n">
        <v>77</v>
      </c>
      <c r="E732" s="37" t="s">
        <v>187</v>
      </c>
      <c r="F732" s="37" t="n">
        <v>6.6</v>
      </c>
      <c r="G732" s="37" t="n">
        <v>18</v>
      </c>
      <c r="H732" s="37" t="str">
        <f aca="false">IFERROR(VLOOKUP(A732,Employees!$A$2:$I$1501,9,FALSE()),"Unknown")</f>
        <v>Operations</v>
      </c>
      <c r="I732" s="37" t="str">
        <f aca="false">IFERROR(VLOOKUP(A732,Employees!$A$2:$U$1501,21,FALSE()),"Unknown")</f>
        <v>Active</v>
      </c>
    </row>
    <row r="733" customFormat="false" ht="15" hidden="false" customHeight="false" outlineLevel="0" collapsed="false">
      <c r="A733" s="37" t="s">
        <v>921</v>
      </c>
      <c r="B733" s="37" t="n">
        <v>2024</v>
      </c>
      <c r="C733" s="37" t="n">
        <v>3</v>
      </c>
      <c r="D733" s="37" t="n">
        <v>98</v>
      </c>
      <c r="E733" s="37" t="s">
        <v>187</v>
      </c>
      <c r="F733" s="37" t="n">
        <v>8.1</v>
      </c>
      <c r="G733" s="37" t="n">
        <v>12</v>
      </c>
      <c r="H733" s="37" t="str">
        <f aca="false">IFERROR(VLOOKUP(A733,Employees!$A$2:$I$1501,9,FALSE()),"Unknown")</f>
        <v>Engineering</v>
      </c>
      <c r="I733" s="37" t="str">
        <f aca="false">IFERROR(VLOOKUP(A733,Employees!$A$2:$U$1501,21,FALSE()),"Unknown")</f>
        <v>Active</v>
      </c>
    </row>
    <row r="734" customFormat="false" ht="15" hidden="false" customHeight="false" outlineLevel="0" collapsed="false">
      <c r="A734" s="37" t="s">
        <v>921</v>
      </c>
      <c r="B734" s="37" t="n">
        <v>2025</v>
      </c>
      <c r="C734" s="37" t="n">
        <v>3</v>
      </c>
      <c r="D734" s="37" t="n">
        <v>85</v>
      </c>
      <c r="E734" s="37" t="s">
        <v>187</v>
      </c>
      <c r="F734" s="37" t="n">
        <v>7.9</v>
      </c>
      <c r="G734" s="37" t="n">
        <v>10</v>
      </c>
      <c r="H734" s="37" t="str">
        <f aca="false">IFERROR(VLOOKUP(A734,Employees!$A$2:$I$1501,9,FALSE()),"Unknown")</f>
        <v>Engineering</v>
      </c>
      <c r="I734" s="37" t="str">
        <f aca="false">IFERROR(VLOOKUP(A734,Employees!$A$2:$U$1501,21,FALSE()),"Unknown")</f>
        <v>Active</v>
      </c>
    </row>
    <row r="735" customFormat="false" ht="15" hidden="false" customHeight="false" outlineLevel="0" collapsed="false">
      <c r="A735" s="37" t="s">
        <v>925</v>
      </c>
      <c r="B735" s="37" t="n">
        <v>2021</v>
      </c>
      <c r="C735" s="37" t="n">
        <v>1</v>
      </c>
      <c r="D735" s="37" t="n">
        <v>68</v>
      </c>
      <c r="E735" s="37" t="s">
        <v>187</v>
      </c>
      <c r="F735" s="37" t="n">
        <v>1.3</v>
      </c>
      <c r="G735" s="37" t="n">
        <v>61</v>
      </c>
      <c r="H735" s="37" t="str">
        <f aca="false">IFERROR(VLOOKUP(A735,Employees!$A$2:$I$1501,9,FALSE()),"Unknown")</f>
        <v>Sales</v>
      </c>
      <c r="I735" s="37" t="str">
        <f aca="false">IFERROR(VLOOKUP(A735,Employees!$A$2:$U$1501,21,FALSE()),"Unknown")</f>
        <v>Exited</v>
      </c>
    </row>
    <row r="736" customFormat="false" ht="15" hidden="false" customHeight="false" outlineLevel="0" collapsed="false">
      <c r="A736" s="37" t="s">
        <v>925</v>
      </c>
      <c r="B736" s="37" t="n">
        <v>2022</v>
      </c>
      <c r="C736" s="37" t="n">
        <v>2</v>
      </c>
      <c r="D736" s="37" t="n">
        <v>77</v>
      </c>
      <c r="E736" s="37" t="s">
        <v>187</v>
      </c>
      <c r="F736" s="37" t="n">
        <v>6.2</v>
      </c>
      <c r="G736" s="37" t="n">
        <v>10</v>
      </c>
      <c r="H736" s="37" t="str">
        <f aca="false">IFERROR(VLOOKUP(A736,Employees!$A$2:$I$1501,9,FALSE()),"Unknown")</f>
        <v>Sales</v>
      </c>
      <c r="I736" s="37" t="str">
        <f aca="false">IFERROR(VLOOKUP(A736,Employees!$A$2:$U$1501,21,FALSE()),"Unknown")</f>
        <v>Exited</v>
      </c>
    </row>
    <row r="737" customFormat="false" ht="15" hidden="false" customHeight="false" outlineLevel="0" collapsed="false">
      <c r="A737" s="37" t="s">
        <v>925</v>
      </c>
      <c r="B737" s="37" t="n">
        <v>2023</v>
      </c>
      <c r="C737" s="37" t="n">
        <v>4</v>
      </c>
      <c r="D737" s="37" t="n">
        <v>92</v>
      </c>
      <c r="E737" s="37" t="s">
        <v>187</v>
      </c>
      <c r="F737" s="37" t="n">
        <v>10.1</v>
      </c>
      <c r="G737" s="37" t="n">
        <v>37</v>
      </c>
      <c r="H737" s="37" t="str">
        <f aca="false">IFERROR(VLOOKUP(A737,Employees!$A$2:$I$1501,9,FALSE()),"Unknown")</f>
        <v>Sales</v>
      </c>
      <c r="I737" s="37" t="str">
        <f aca="false">IFERROR(VLOOKUP(A737,Employees!$A$2:$U$1501,21,FALSE()),"Unknown")</f>
        <v>Exited</v>
      </c>
    </row>
    <row r="738" customFormat="false" ht="15" hidden="false" customHeight="false" outlineLevel="0" collapsed="false">
      <c r="A738" s="37" t="s">
        <v>925</v>
      </c>
      <c r="B738" s="37" t="n">
        <v>2024</v>
      </c>
      <c r="C738" s="37" t="n">
        <v>2</v>
      </c>
      <c r="D738" s="37" t="n">
        <v>56</v>
      </c>
      <c r="E738" s="37" t="s">
        <v>187</v>
      </c>
      <c r="F738" s="37" t="n">
        <v>2.9</v>
      </c>
      <c r="G738" s="37" t="n">
        <v>22</v>
      </c>
      <c r="H738" s="37" t="str">
        <f aca="false">IFERROR(VLOOKUP(A738,Employees!$A$2:$I$1501,9,FALSE()),"Unknown")</f>
        <v>Sales</v>
      </c>
      <c r="I738" s="37" t="str">
        <f aca="false">IFERROR(VLOOKUP(A738,Employees!$A$2:$U$1501,21,FALSE()),"Unknown")</f>
        <v>Exited</v>
      </c>
    </row>
    <row r="739" customFormat="false" ht="15" hidden="false" customHeight="false" outlineLevel="0" collapsed="false">
      <c r="A739" s="37" t="s">
        <v>925</v>
      </c>
      <c r="B739" s="37" t="n">
        <v>2025</v>
      </c>
      <c r="C739" s="37" t="n">
        <v>1</v>
      </c>
      <c r="D739" s="37" t="n">
        <v>68</v>
      </c>
      <c r="E739" s="37" t="s">
        <v>187</v>
      </c>
      <c r="F739" s="37" t="n">
        <v>4.2</v>
      </c>
      <c r="G739" s="37" t="n">
        <v>20</v>
      </c>
      <c r="H739" s="37" t="str">
        <f aca="false">IFERROR(VLOOKUP(A739,Employees!$A$2:$I$1501,9,FALSE()),"Unknown")</f>
        <v>Sales</v>
      </c>
      <c r="I739" s="37" t="str">
        <f aca="false">IFERROR(VLOOKUP(A739,Employees!$A$2:$U$1501,21,FALSE()),"Unknown")</f>
        <v>Exited</v>
      </c>
    </row>
    <row r="740" customFormat="false" ht="15" hidden="false" customHeight="false" outlineLevel="0" collapsed="false">
      <c r="A740" s="37" t="s">
        <v>847</v>
      </c>
      <c r="B740" s="37" t="n">
        <v>2021</v>
      </c>
      <c r="C740" s="37" t="n">
        <v>4</v>
      </c>
      <c r="D740" s="37" t="n">
        <v>84</v>
      </c>
      <c r="E740" s="37" t="s">
        <v>185</v>
      </c>
      <c r="F740" s="37" t="n">
        <v>8.4</v>
      </c>
      <c r="G740" s="37" t="n">
        <v>22</v>
      </c>
      <c r="H740" s="37" t="str">
        <f aca="false">IFERROR(VLOOKUP(A740,Employees!$A$2:$I$1501,9,FALSE()),"Unknown")</f>
        <v>Operations</v>
      </c>
      <c r="I740" s="37" t="str">
        <f aca="false">IFERROR(VLOOKUP(A740,Employees!$A$2:$U$1501,21,FALSE()),"Unknown")</f>
        <v>Exited</v>
      </c>
    </row>
    <row r="741" customFormat="false" ht="15" hidden="false" customHeight="false" outlineLevel="0" collapsed="false">
      <c r="A741" s="37" t="s">
        <v>847</v>
      </c>
      <c r="B741" s="37" t="n">
        <v>2022</v>
      </c>
      <c r="C741" s="37" t="n">
        <v>1</v>
      </c>
      <c r="D741" s="37" t="n">
        <v>57</v>
      </c>
      <c r="E741" s="37" t="s">
        <v>187</v>
      </c>
      <c r="F741" s="37" t="n">
        <v>1.7</v>
      </c>
      <c r="G741" s="37" t="n">
        <v>19</v>
      </c>
      <c r="H741" s="37" t="str">
        <f aca="false">IFERROR(VLOOKUP(A741,Employees!$A$2:$I$1501,9,FALSE()),"Unknown")</f>
        <v>Operations</v>
      </c>
      <c r="I741" s="37" t="str">
        <f aca="false">IFERROR(VLOOKUP(A741,Employees!$A$2:$U$1501,21,FALSE()),"Unknown")</f>
        <v>Exited</v>
      </c>
    </row>
    <row r="742" customFormat="false" ht="15" hidden="false" customHeight="false" outlineLevel="0" collapsed="false">
      <c r="A742" s="37" t="s">
        <v>847</v>
      </c>
      <c r="B742" s="37" t="n">
        <v>2023</v>
      </c>
      <c r="C742" s="37" t="n">
        <v>2</v>
      </c>
      <c r="D742" s="37" t="n">
        <v>62</v>
      </c>
      <c r="E742" s="37" t="s">
        <v>187</v>
      </c>
      <c r="F742" s="37" t="n">
        <v>3</v>
      </c>
      <c r="G742" s="37" t="n">
        <v>24</v>
      </c>
      <c r="H742" s="37" t="str">
        <f aca="false">IFERROR(VLOOKUP(A742,Employees!$A$2:$I$1501,9,FALSE()),"Unknown")</f>
        <v>Operations</v>
      </c>
      <c r="I742" s="37" t="str">
        <f aca="false">IFERROR(VLOOKUP(A742,Employees!$A$2:$U$1501,21,FALSE()),"Unknown")</f>
        <v>Exited</v>
      </c>
    </row>
    <row r="743" customFormat="false" ht="15" hidden="false" customHeight="false" outlineLevel="0" collapsed="false">
      <c r="A743" s="37" t="s">
        <v>847</v>
      </c>
      <c r="B743" s="37" t="n">
        <v>2024</v>
      </c>
      <c r="C743" s="37" t="n">
        <v>2</v>
      </c>
      <c r="D743" s="37" t="n">
        <v>76</v>
      </c>
      <c r="E743" s="37" t="s">
        <v>187</v>
      </c>
      <c r="F743" s="37" t="n">
        <v>7.3</v>
      </c>
      <c r="G743" s="37" t="n">
        <v>21</v>
      </c>
      <c r="H743" s="37" t="str">
        <f aca="false">IFERROR(VLOOKUP(A743,Employees!$A$2:$I$1501,9,FALSE()),"Unknown")</f>
        <v>Operations</v>
      </c>
      <c r="I743" s="37" t="str">
        <f aca="false">IFERROR(VLOOKUP(A743,Employees!$A$2:$U$1501,21,FALSE()),"Unknown")</f>
        <v>Exited</v>
      </c>
    </row>
    <row r="744" customFormat="false" ht="15" hidden="false" customHeight="false" outlineLevel="0" collapsed="false">
      <c r="A744" s="37" t="s">
        <v>743</v>
      </c>
      <c r="B744" s="37" t="n">
        <v>2023</v>
      </c>
      <c r="C744" s="37" t="n">
        <v>5</v>
      </c>
      <c r="D744" s="37" t="n">
        <v>93</v>
      </c>
      <c r="E744" s="37" t="s">
        <v>187</v>
      </c>
      <c r="F744" s="37" t="n">
        <v>10.3</v>
      </c>
      <c r="G744" s="37" t="n">
        <v>15</v>
      </c>
      <c r="H744" s="37" t="str">
        <f aca="false">IFERROR(VLOOKUP(A744,Employees!$A$2:$I$1501,9,FALSE()),"Unknown")</f>
        <v>Data &amp; AI</v>
      </c>
      <c r="I744" s="37" t="str">
        <f aca="false">IFERROR(VLOOKUP(A744,Employees!$A$2:$U$1501,21,FALSE()),"Unknown")</f>
        <v>Active</v>
      </c>
    </row>
    <row r="745" customFormat="false" ht="15" hidden="false" customHeight="false" outlineLevel="0" collapsed="false">
      <c r="A745" s="37" t="s">
        <v>743</v>
      </c>
      <c r="B745" s="37" t="n">
        <v>2024</v>
      </c>
      <c r="C745" s="37" t="n">
        <v>3</v>
      </c>
      <c r="D745" s="37" t="n">
        <v>86</v>
      </c>
      <c r="E745" s="37" t="s">
        <v>187</v>
      </c>
      <c r="F745" s="37" t="n">
        <v>6.3</v>
      </c>
      <c r="G745" s="37" t="n">
        <v>24</v>
      </c>
      <c r="H745" s="37" t="str">
        <f aca="false">IFERROR(VLOOKUP(A745,Employees!$A$2:$I$1501,9,FALSE()),"Unknown")</f>
        <v>Data &amp; AI</v>
      </c>
      <c r="I745" s="37" t="str">
        <f aca="false">IFERROR(VLOOKUP(A745,Employees!$A$2:$U$1501,21,FALSE()),"Unknown")</f>
        <v>Active</v>
      </c>
    </row>
    <row r="746" customFormat="false" ht="15" hidden="false" customHeight="false" outlineLevel="0" collapsed="false">
      <c r="A746" s="37" t="s">
        <v>743</v>
      </c>
      <c r="B746" s="37" t="n">
        <v>2025</v>
      </c>
      <c r="C746" s="37" t="n">
        <v>2</v>
      </c>
      <c r="D746" s="37" t="n">
        <v>78</v>
      </c>
      <c r="E746" s="37" t="s">
        <v>187</v>
      </c>
      <c r="F746" s="37" t="n">
        <v>5.2</v>
      </c>
      <c r="G746" s="37" t="n">
        <v>6</v>
      </c>
      <c r="H746" s="37" t="str">
        <f aca="false">IFERROR(VLOOKUP(A746,Employees!$A$2:$I$1501,9,FALSE()),"Unknown")</f>
        <v>Data &amp; AI</v>
      </c>
      <c r="I746" s="37" t="str">
        <f aca="false">IFERROR(VLOOKUP(A746,Employees!$A$2:$U$1501,21,FALSE()),"Unknown")</f>
        <v>Active</v>
      </c>
    </row>
    <row r="747" customFormat="false" ht="15" hidden="false" customHeight="false" outlineLevel="0" collapsed="false">
      <c r="A747" s="37" t="s">
        <v>802</v>
      </c>
      <c r="B747" s="37" t="n">
        <v>2023</v>
      </c>
      <c r="C747" s="37" t="n">
        <v>2</v>
      </c>
      <c r="D747" s="37" t="n">
        <v>64</v>
      </c>
      <c r="E747" s="37" t="s">
        <v>187</v>
      </c>
      <c r="F747" s="37" t="n">
        <v>4.7</v>
      </c>
      <c r="G747" s="37" t="n">
        <v>29</v>
      </c>
      <c r="H747" s="37" t="str">
        <f aca="false">IFERROR(VLOOKUP(A747,Employees!$A$2:$I$1501,9,FALSE()),"Unknown")</f>
        <v>Customer Support</v>
      </c>
      <c r="I747" s="37" t="str">
        <f aca="false">IFERROR(VLOOKUP(A747,Employees!$A$2:$U$1501,21,FALSE()),"Unknown")</f>
        <v>Active</v>
      </c>
    </row>
    <row r="748" customFormat="false" ht="15" hidden="false" customHeight="false" outlineLevel="0" collapsed="false">
      <c r="A748" s="37" t="s">
        <v>802</v>
      </c>
      <c r="B748" s="37" t="n">
        <v>2024</v>
      </c>
      <c r="C748" s="37" t="n">
        <v>3</v>
      </c>
      <c r="D748" s="37" t="n">
        <v>78</v>
      </c>
      <c r="E748" s="37" t="s">
        <v>187</v>
      </c>
      <c r="F748" s="37" t="n">
        <v>6.8</v>
      </c>
      <c r="G748" s="37" t="n">
        <v>17</v>
      </c>
      <c r="H748" s="37" t="str">
        <f aca="false">IFERROR(VLOOKUP(A748,Employees!$A$2:$I$1501,9,FALSE()),"Unknown")</f>
        <v>Customer Support</v>
      </c>
      <c r="I748" s="37" t="str">
        <f aca="false">IFERROR(VLOOKUP(A748,Employees!$A$2:$U$1501,21,FALSE()),"Unknown")</f>
        <v>Active</v>
      </c>
    </row>
    <row r="749" customFormat="false" ht="15" hidden="false" customHeight="false" outlineLevel="0" collapsed="false">
      <c r="A749" s="37" t="s">
        <v>802</v>
      </c>
      <c r="B749" s="37" t="n">
        <v>2025</v>
      </c>
      <c r="C749" s="37" t="n">
        <v>3</v>
      </c>
      <c r="D749" s="37" t="n">
        <v>78</v>
      </c>
      <c r="E749" s="37" t="s">
        <v>187</v>
      </c>
      <c r="F749" s="37" t="n">
        <v>6.1</v>
      </c>
      <c r="G749" s="37" t="n">
        <v>5</v>
      </c>
      <c r="H749" s="37" t="str">
        <f aca="false">IFERROR(VLOOKUP(A749,Employees!$A$2:$I$1501,9,FALSE()),"Unknown")</f>
        <v>Customer Support</v>
      </c>
      <c r="I749" s="37" t="str">
        <f aca="false">IFERROR(VLOOKUP(A749,Employees!$A$2:$U$1501,21,FALSE()),"Unknown")</f>
        <v>Active</v>
      </c>
    </row>
    <row r="750" customFormat="false" ht="15" hidden="false" customHeight="false" outlineLevel="0" collapsed="false">
      <c r="A750" s="37" t="s">
        <v>932</v>
      </c>
      <c r="B750" s="37" t="n">
        <v>2024</v>
      </c>
      <c r="C750" s="37" t="n">
        <v>3</v>
      </c>
      <c r="D750" s="37" t="n">
        <v>60</v>
      </c>
      <c r="E750" s="37" t="s">
        <v>187</v>
      </c>
      <c r="F750" s="37" t="n">
        <v>7.8</v>
      </c>
      <c r="G750" s="37" t="n">
        <v>20</v>
      </c>
      <c r="H750" s="37" t="str">
        <f aca="false">IFERROR(VLOOKUP(A750,Employees!$A$2:$I$1501,9,FALSE()),"Unknown")</f>
        <v>Customer Support</v>
      </c>
      <c r="I750" s="37" t="str">
        <f aca="false">IFERROR(VLOOKUP(A750,Employees!$A$2:$U$1501,21,FALSE()),"Unknown")</f>
        <v>Active</v>
      </c>
    </row>
    <row r="751" customFormat="false" ht="15" hidden="false" customHeight="false" outlineLevel="0" collapsed="false">
      <c r="A751" s="37" t="s">
        <v>932</v>
      </c>
      <c r="B751" s="37" t="n">
        <v>2025</v>
      </c>
      <c r="C751" s="37" t="n">
        <v>2</v>
      </c>
      <c r="D751" s="37" t="n">
        <v>69</v>
      </c>
      <c r="E751" s="37" t="s">
        <v>187</v>
      </c>
      <c r="F751" s="37" t="n">
        <v>3</v>
      </c>
      <c r="G751" s="37" t="n">
        <v>12</v>
      </c>
      <c r="H751" s="37" t="str">
        <f aca="false">IFERROR(VLOOKUP(A751,Employees!$A$2:$I$1501,9,FALSE()),"Unknown")</f>
        <v>Customer Support</v>
      </c>
      <c r="I751" s="37" t="str">
        <f aca="false">IFERROR(VLOOKUP(A751,Employees!$A$2:$U$1501,21,FALSE()),"Unknown")</f>
        <v>Active</v>
      </c>
    </row>
    <row r="752" customFormat="false" ht="15" hidden="false" customHeight="false" outlineLevel="0" collapsed="false">
      <c r="A752" s="37" t="s">
        <v>505</v>
      </c>
      <c r="B752" s="37" t="n">
        <v>2021</v>
      </c>
      <c r="C752" s="37" t="n">
        <v>3</v>
      </c>
      <c r="D752" s="37" t="n">
        <v>104</v>
      </c>
      <c r="E752" s="37" t="s">
        <v>187</v>
      </c>
      <c r="F752" s="37" t="n">
        <v>6.9</v>
      </c>
      <c r="G752" s="37" t="n">
        <v>29</v>
      </c>
      <c r="H752" s="37" t="str">
        <f aca="false">IFERROR(VLOOKUP(A752,Employees!$A$2:$I$1501,9,FALSE()),"Unknown")</f>
        <v>Human Resources</v>
      </c>
      <c r="I752" s="37" t="str">
        <f aca="false">IFERROR(VLOOKUP(A752,Employees!$A$2:$U$1501,21,FALSE()),"Unknown")</f>
        <v>Exited</v>
      </c>
    </row>
    <row r="753" customFormat="false" ht="15" hidden="false" customHeight="false" outlineLevel="0" collapsed="false">
      <c r="A753" s="37" t="s">
        <v>505</v>
      </c>
      <c r="B753" s="37" t="n">
        <v>2022</v>
      </c>
      <c r="C753" s="37" t="n">
        <v>2</v>
      </c>
      <c r="D753" s="37" t="n">
        <v>75</v>
      </c>
      <c r="E753" s="37" t="s">
        <v>187</v>
      </c>
      <c r="F753" s="37" t="n">
        <v>5.3</v>
      </c>
      <c r="G753" s="37" t="n">
        <v>20</v>
      </c>
      <c r="H753" s="37" t="str">
        <f aca="false">IFERROR(VLOOKUP(A753,Employees!$A$2:$I$1501,9,FALSE()),"Unknown")</f>
        <v>Human Resources</v>
      </c>
      <c r="I753" s="37" t="str">
        <f aca="false">IFERROR(VLOOKUP(A753,Employees!$A$2:$U$1501,21,FALSE()),"Unknown")</f>
        <v>Exited</v>
      </c>
    </row>
    <row r="754" customFormat="false" ht="15" hidden="false" customHeight="false" outlineLevel="0" collapsed="false">
      <c r="A754" s="37" t="s">
        <v>936</v>
      </c>
      <c r="B754" s="37" t="n">
        <v>2024</v>
      </c>
      <c r="C754" s="37" t="n">
        <v>3</v>
      </c>
      <c r="D754" s="37" t="n">
        <v>80</v>
      </c>
      <c r="E754" s="37" t="s">
        <v>187</v>
      </c>
      <c r="F754" s="37" t="n">
        <v>6</v>
      </c>
      <c r="G754" s="37" t="n">
        <v>13</v>
      </c>
      <c r="H754" s="37" t="str">
        <f aca="false">IFERROR(VLOOKUP(A754,Employees!$A$2:$I$1501,9,FALSE()),"Unknown")</f>
        <v>Human Resources</v>
      </c>
      <c r="I754" s="37" t="str">
        <f aca="false">IFERROR(VLOOKUP(A754,Employees!$A$2:$U$1501,21,FALSE()),"Unknown")</f>
        <v>Active</v>
      </c>
    </row>
    <row r="755" customFormat="false" ht="15" hidden="false" customHeight="false" outlineLevel="0" collapsed="false">
      <c r="A755" s="37" t="s">
        <v>936</v>
      </c>
      <c r="B755" s="37" t="n">
        <v>2025</v>
      </c>
      <c r="C755" s="37" t="n">
        <v>3</v>
      </c>
      <c r="D755" s="37" t="n">
        <v>87</v>
      </c>
      <c r="E755" s="37" t="s">
        <v>187</v>
      </c>
      <c r="F755" s="37" t="n">
        <v>6.4</v>
      </c>
      <c r="G755" s="37" t="n">
        <v>38</v>
      </c>
      <c r="H755" s="37" t="str">
        <f aca="false">IFERROR(VLOOKUP(A755,Employees!$A$2:$I$1501,9,FALSE()),"Unknown")</f>
        <v>Human Resources</v>
      </c>
      <c r="I755" s="37" t="str">
        <f aca="false">IFERROR(VLOOKUP(A755,Employees!$A$2:$U$1501,21,FALSE()),"Unknown")</f>
        <v>Active</v>
      </c>
    </row>
    <row r="756" customFormat="false" ht="15" hidden="false" customHeight="false" outlineLevel="0" collapsed="false">
      <c r="A756" s="37" t="s">
        <v>937</v>
      </c>
      <c r="B756" s="37" t="n">
        <v>2021</v>
      </c>
      <c r="C756" s="37" t="n">
        <v>3</v>
      </c>
      <c r="D756" s="37" t="n">
        <v>71</v>
      </c>
      <c r="E756" s="37" t="s">
        <v>187</v>
      </c>
      <c r="F756" s="37" t="n">
        <v>7.2</v>
      </c>
      <c r="G756" s="37" t="n">
        <v>19</v>
      </c>
      <c r="H756" s="37" t="str">
        <f aca="false">IFERROR(VLOOKUP(A756,Employees!$A$2:$I$1501,9,FALSE()),"Unknown")</f>
        <v>Operations</v>
      </c>
      <c r="I756" s="37" t="str">
        <f aca="false">IFERROR(VLOOKUP(A756,Employees!$A$2:$U$1501,21,FALSE()),"Unknown")</f>
        <v>Active</v>
      </c>
    </row>
    <row r="757" customFormat="false" ht="15" hidden="false" customHeight="false" outlineLevel="0" collapsed="false">
      <c r="A757" s="37" t="s">
        <v>937</v>
      </c>
      <c r="B757" s="37" t="n">
        <v>2022</v>
      </c>
      <c r="C757" s="37" t="n">
        <v>3</v>
      </c>
      <c r="D757" s="37" t="n">
        <v>86</v>
      </c>
      <c r="E757" s="37" t="s">
        <v>187</v>
      </c>
      <c r="F757" s="37" t="n">
        <v>6.3</v>
      </c>
      <c r="G757" s="37" t="n">
        <v>19</v>
      </c>
      <c r="H757" s="37" t="str">
        <f aca="false">IFERROR(VLOOKUP(A757,Employees!$A$2:$I$1501,9,FALSE()),"Unknown")</f>
        <v>Operations</v>
      </c>
      <c r="I757" s="37" t="str">
        <f aca="false">IFERROR(VLOOKUP(A757,Employees!$A$2:$U$1501,21,FALSE()),"Unknown")</f>
        <v>Active</v>
      </c>
    </row>
    <row r="758" customFormat="false" ht="15" hidden="false" customHeight="false" outlineLevel="0" collapsed="false">
      <c r="A758" s="37" t="s">
        <v>937</v>
      </c>
      <c r="B758" s="37" t="n">
        <v>2023</v>
      </c>
      <c r="C758" s="37" t="n">
        <v>4</v>
      </c>
      <c r="D758" s="37" t="n">
        <v>88</v>
      </c>
      <c r="E758" s="37" t="s">
        <v>187</v>
      </c>
      <c r="F758" s="37" t="n">
        <v>8.7</v>
      </c>
      <c r="G758" s="37" t="n">
        <v>43</v>
      </c>
      <c r="H758" s="37" t="str">
        <f aca="false">IFERROR(VLOOKUP(A758,Employees!$A$2:$I$1501,9,FALSE()),"Unknown")</f>
        <v>Operations</v>
      </c>
      <c r="I758" s="37" t="str">
        <f aca="false">IFERROR(VLOOKUP(A758,Employees!$A$2:$U$1501,21,FALSE()),"Unknown")</f>
        <v>Active</v>
      </c>
    </row>
    <row r="759" customFormat="false" ht="15" hidden="false" customHeight="false" outlineLevel="0" collapsed="false">
      <c r="A759" s="37" t="s">
        <v>937</v>
      </c>
      <c r="B759" s="37" t="n">
        <v>2024</v>
      </c>
      <c r="C759" s="37" t="n">
        <v>2</v>
      </c>
      <c r="D759" s="37" t="n">
        <v>65</v>
      </c>
      <c r="E759" s="37" t="s">
        <v>187</v>
      </c>
      <c r="F759" s="37" t="n">
        <v>4.3</v>
      </c>
      <c r="G759" s="37" t="n">
        <v>12</v>
      </c>
      <c r="H759" s="37" t="str">
        <f aca="false">IFERROR(VLOOKUP(A759,Employees!$A$2:$I$1501,9,FALSE()),"Unknown")</f>
        <v>Operations</v>
      </c>
      <c r="I759" s="37" t="str">
        <f aca="false">IFERROR(VLOOKUP(A759,Employees!$A$2:$U$1501,21,FALSE()),"Unknown")</f>
        <v>Active</v>
      </c>
    </row>
    <row r="760" customFormat="false" ht="15" hidden="false" customHeight="false" outlineLevel="0" collapsed="false">
      <c r="A760" s="37" t="s">
        <v>937</v>
      </c>
      <c r="B760" s="37" t="n">
        <v>2025</v>
      </c>
      <c r="C760" s="37" t="n">
        <v>2</v>
      </c>
      <c r="D760" s="37" t="n">
        <v>69</v>
      </c>
      <c r="E760" s="37" t="s">
        <v>187</v>
      </c>
      <c r="F760" s="37" t="n">
        <v>5.3</v>
      </c>
      <c r="G760" s="37" t="n">
        <v>40</v>
      </c>
      <c r="H760" s="37" t="str">
        <f aca="false">IFERROR(VLOOKUP(A760,Employees!$A$2:$I$1501,9,FALSE()),"Unknown")</f>
        <v>Operations</v>
      </c>
      <c r="I760" s="37" t="str">
        <f aca="false">IFERROR(VLOOKUP(A760,Employees!$A$2:$U$1501,21,FALSE()),"Unknown")</f>
        <v>Active</v>
      </c>
    </row>
    <row r="761" customFormat="false" ht="15" hidden="false" customHeight="false" outlineLevel="0" collapsed="false">
      <c r="A761" s="37" t="s">
        <v>938</v>
      </c>
      <c r="B761" s="37" t="n">
        <v>2021</v>
      </c>
      <c r="C761" s="37" t="n">
        <v>4</v>
      </c>
      <c r="D761" s="37" t="n">
        <v>91</v>
      </c>
      <c r="E761" s="37" t="s">
        <v>185</v>
      </c>
      <c r="F761" s="37" t="n">
        <v>11.8</v>
      </c>
      <c r="G761" s="37" t="n">
        <v>51</v>
      </c>
      <c r="H761" s="37" t="str">
        <f aca="false">IFERROR(VLOOKUP(A761,Employees!$A$2:$I$1501,9,FALSE()),"Unknown")</f>
        <v>Engineering</v>
      </c>
      <c r="I761" s="37" t="str">
        <f aca="false">IFERROR(VLOOKUP(A761,Employees!$A$2:$U$1501,21,FALSE()),"Unknown")</f>
        <v>Active</v>
      </c>
    </row>
    <row r="762" customFormat="false" ht="15" hidden="false" customHeight="false" outlineLevel="0" collapsed="false">
      <c r="A762" s="37" t="s">
        <v>938</v>
      </c>
      <c r="B762" s="37" t="n">
        <v>2022</v>
      </c>
      <c r="C762" s="37" t="n">
        <v>4</v>
      </c>
      <c r="D762" s="37" t="n">
        <v>100</v>
      </c>
      <c r="E762" s="37" t="s">
        <v>185</v>
      </c>
      <c r="F762" s="37" t="n">
        <v>8.7</v>
      </c>
      <c r="G762" s="37" t="n">
        <v>47</v>
      </c>
      <c r="H762" s="37" t="str">
        <f aca="false">IFERROR(VLOOKUP(A762,Employees!$A$2:$I$1501,9,FALSE()),"Unknown")</f>
        <v>Engineering</v>
      </c>
      <c r="I762" s="37" t="str">
        <f aca="false">IFERROR(VLOOKUP(A762,Employees!$A$2:$U$1501,21,FALSE()),"Unknown")</f>
        <v>Active</v>
      </c>
    </row>
    <row r="763" customFormat="false" ht="15" hidden="false" customHeight="false" outlineLevel="0" collapsed="false">
      <c r="A763" s="37" t="s">
        <v>938</v>
      </c>
      <c r="B763" s="37" t="n">
        <v>2023</v>
      </c>
      <c r="C763" s="37" t="n">
        <v>3</v>
      </c>
      <c r="D763" s="37" t="n">
        <v>99</v>
      </c>
      <c r="E763" s="37" t="s">
        <v>187</v>
      </c>
      <c r="F763" s="37" t="n">
        <v>7.2</v>
      </c>
      <c r="G763" s="37" t="n">
        <v>32</v>
      </c>
      <c r="H763" s="37" t="str">
        <f aca="false">IFERROR(VLOOKUP(A763,Employees!$A$2:$I$1501,9,FALSE()),"Unknown")</f>
        <v>Engineering</v>
      </c>
      <c r="I763" s="37" t="str">
        <f aca="false">IFERROR(VLOOKUP(A763,Employees!$A$2:$U$1501,21,FALSE()),"Unknown")</f>
        <v>Active</v>
      </c>
    </row>
    <row r="764" customFormat="false" ht="15" hidden="false" customHeight="false" outlineLevel="0" collapsed="false">
      <c r="A764" s="37" t="s">
        <v>938</v>
      </c>
      <c r="B764" s="37" t="n">
        <v>2024</v>
      </c>
      <c r="C764" s="37" t="n">
        <v>3</v>
      </c>
      <c r="D764" s="37" t="n">
        <v>90</v>
      </c>
      <c r="E764" s="37" t="s">
        <v>187</v>
      </c>
      <c r="F764" s="37" t="n">
        <v>8.5</v>
      </c>
      <c r="G764" s="37" t="n">
        <v>45</v>
      </c>
      <c r="H764" s="37" t="str">
        <f aca="false">IFERROR(VLOOKUP(A764,Employees!$A$2:$I$1501,9,FALSE()),"Unknown")</f>
        <v>Engineering</v>
      </c>
      <c r="I764" s="37" t="str">
        <f aca="false">IFERROR(VLOOKUP(A764,Employees!$A$2:$U$1501,21,FALSE()),"Unknown")</f>
        <v>Active</v>
      </c>
    </row>
    <row r="765" customFormat="false" ht="15" hidden="false" customHeight="false" outlineLevel="0" collapsed="false">
      <c r="A765" s="37" t="s">
        <v>938</v>
      </c>
      <c r="B765" s="37" t="n">
        <v>2025</v>
      </c>
      <c r="C765" s="37" t="n">
        <v>3</v>
      </c>
      <c r="D765" s="37" t="n">
        <v>96</v>
      </c>
      <c r="E765" s="37" t="s">
        <v>187</v>
      </c>
      <c r="F765" s="37" t="n">
        <v>6.4</v>
      </c>
      <c r="G765" s="37" t="n">
        <v>8</v>
      </c>
      <c r="H765" s="37" t="str">
        <f aca="false">IFERROR(VLOOKUP(A765,Employees!$A$2:$I$1501,9,FALSE()),"Unknown")</f>
        <v>Engineering</v>
      </c>
      <c r="I765" s="37" t="str">
        <f aca="false">IFERROR(VLOOKUP(A765,Employees!$A$2:$U$1501,21,FALSE()),"Unknown")</f>
        <v>Active</v>
      </c>
    </row>
    <row r="766" customFormat="false" ht="15" hidden="false" customHeight="false" outlineLevel="0" collapsed="false">
      <c r="A766" s="37" t="s">
        <v>940</v>
      </c>
      <c r="B766" s="37" t="n">
        <v>2021</v>
      </c>
      <c r="C766" s="37" t="n">
        <v>2</v>
      </c>
      <c r="D766" s="37" t="n">
        <v>71</v>
      </c>
      <c r="E766" s="37" t="s">
        <v>187</v>
      </c>
      <c r="F766" s="37" t="n">
        <v>3.3</v>
      </c>
      <c r="G766" s="37" t="n">
        <v>37</v>
      </c>
      <c r="H766" s="37" t="str">
        <f aca="false">IFERROR(VLOOKUP(A766,Employees!$A$2:$I$1501,9,FALSE()),"Unknown")</f>
        <v>Engineering</v>
      </c>
      <c r="I766" s="37" t="str">
        <f aca="false">IFERROR(VLOOKUP(A766,Employees!$A$2:$U$1501,21,FALSE()),"Unknown")</f>
        <v>Active</v>
      </c>
    </row>
    <row r="767" customFormat="false" ht="15" hidden="false" customHeight="false" outlineLevel="0" collapsed="false">
      <c r="A767" s="37" t="s">
        <v>940</v>
      </c>
      <c r="B767" s="37" t="n">
        <v>2022</v>
      </c>
      <c r="C767" s="37" t="n">
        <v>4</v>
      </c>
      <c r="D767" s="37" t="n">
        <v>80</v>
      </c>
      <c r="E767" s="37" t="s">
        <v>187</v>
      </c>
      <c r="F767" s="37" t="n">
        <v>9</v>
      </c>
      <c r="G767" s="37" t="n">
        <v>33</v>
      </c>
      <c r="H767" s="37" t="str">
        <f aca="false">IFERROR(VLOOKUP(A767,Employees!$A$2:$I$1501,9,FALSE()),"Unknown")</f>
        <v>Engineering</v>
      </c>
      <c r="I767" s="37" t="str">
        <f aca="false">IFERROR(VLOOKUP(A767,Employees!$A$2:$U$1501,21,FALSE()),"Unknown")</f>
        <v>Active</v>
      </c>
    </row>
    <row r="768" customFormat="false" ht="15" hidden="false" customHeight="false" outlineLevel="0" collapsed="false">
      <c r="A768" s="37" t="s">
        <v>940</v>
      </c>
      <c r="B768" s="37" t="n">
        <v>2023</v>
      </c>
      <c r="C768" s="37" t="n">
        <v>2</v>
      </c>
      <c r="D768" s="37" t="n">
        <v>85</v>
      </c>
      <c r="E768" s="37" t="s">
        <v>187</v>
      </c>
      <c r="F768" s="37" t="n">
        <v>1.9</v>
      </c>
      <c r="G768" s="37" t="n">
        <v>34</v>
      </c>
      <c r="H768" s="37" t="str">
        <f aca="false">IFERROR(VLOOKUP(A768,Employees!$A$2:$I$1501,9,FALSE()),"Unknown")</f>
        <v>Engineering</v>
      </c>
      <c r="I768" s="37" t="str">
        <f aca="false">IFERROR(VLOOKUP(A768,Employees!$A$2:$U$1501,21,FALSE()),"Unknown")</f>
        <v>Active</v>
      </c>
    </row>
    <row r="769" customFormat="false" ht="15" hidden="false" customHeight="false" outlineLevel="0" collapsed="false">
      <c r="A769" s="37" t="s">
        <v>940</v>
      </c>
      <c r="B769" s="37" t="n">
        <v>2024</v>
      </c>
      <c r="C769" s="37" t="n">
        <v>3</v>
      </c>
      <c r="D769" s="37" t="n">
        <v>95</v>
      </c>
      <c r="E769" s="37" t="s">
        <v>187</v>
      </c>
      <c r="F769" s="37" t="n">
        <v>7.9</v>
      </c>
      <c r="G769" s="37" t="n">
        <v>6</v>
      </c>
      <c r="H769" s="37" t="str">
        <f aca="false">IFERROR(VLOOKUP(A769,Employees!$A$2:$I$1501,9,FALSE()),"Unknown")</f>
        <v>Engineering</v>
      </c>
      <c r="I769" s="37" t="str">
        <f aca="false">IFERROR(VLOOKUP(A769,Employees!$A$2:$U$1501,21,FALSE()),"Unknown")</f>
        <v>Active</v>
      </c>
    </row>
    <row r="770" customFormat="false" ht="15" hidden="false" customHeight="false" outlineLevel="0" collapsed="false">
      <c r="A770" s="37" t="s">
        <v>940</v>
      </c>
      <c r="B770" s="37" t="n">
        <v>2025</v>
      </c>
      <c r="C770" s="37" t="n">
        <v>3</v>
      </c>
      <c r="D770" s="37" t="n">
        <v>90</v>
      </c>
      <c r="E770" s="37" t="s">
        <v>187</v>
      </c>
      <c r="F770" s="37" t="n">
        <v>7</v>
      </c>
      <c r="G770" s="37" t="n">
        <v>3</v>
      </c>
      <c r="H770" s="37" t="str">
        <f aca="false">IFERROR(VLOOKUP(A770,Employees!$A$2:$I$1501,9,FALSE()),"Unknown")</f>
        <v>Engineering</v>
      </c>
      <c r="I770" s="37" t="str">
        <f aca="false">IFERROR(VLOOKUP(A770,Employees!$A$2:$U$1501,21,FALSE()),"Unknown")</f>
        <v>Active</v>
      </c>
    </row>
    <row r="771" customFormat="false" ht="15" hidden="false" customHeight="false" outlineLevel="0" collapsed="false">
      <c r="A771" s="37" t="s">
        <v>941</v>
      </c>
      <c r="B771" s="37" t="n">
        <v>2021</v>
      </c>
      <c r="C771" s="37" t="n">
        <v>4</v>
      </c>
      <c r="D771" s="37" t="n">
        <v>93</v>
      </c>
      <c r="E771" s="37" t="s">
        <v>187</v>
      </c>
      <c r="F771" s="37" t="n">
        <v>9.6</v>
      </c>
      <c r="G771" s="37" t="n">
        <v>46</v>
      </c>
      <c r="H771" s="37" t="str">
        <f aca="false">IFERROR(VLOOKUP(A771,Employees!$A$2:$I$1501,9,FALSE()),"Unknown")</f>
        <v>Engineering</v>
      </c>
      <c r="I771" s="37" t="str">
        <f aca="false">IFERROR(VLOOKUP(A771,Employees!$A$2:$U$1501,21,FALSE()),"Unknown")</f>
        <v>Active</v>
      </c>
    </row>
    <row r="772" customFormat="false" ht="15" hidden="false" customHeight="false" outlineLevel="0" collapsed="false">
      <c r="A772" s="37" t="s">
        <v>941</v>
      </c>
      <c r="B772" s="37" t="n">
        <v>2022</v>
      </c>
      <c r="C772" s="37" t="n">
        <v>3</v>
      </c>
      <c r="D772" s="37" t="n">
        <v>87</v>
      </c>
      <c r="E772" s="37" t="s">
        <v>187</v>
      </c>
      <c r="F772" s="37" t="n">
        <v>6.6</v>
      </c>
      <c r="G772" s="37" t="n">
        <v>21</v>
      </c>
      <c r="H772" s="37" t="str">
        <f aca="false">IFERROR(VLOOKUP(A772,Employees!$A$2:$I$1501,9,FALSE()),"Unknown")</f>
        <v>Engineering</v>
      </c>
      <c r="I772" s="37" t="str">
        <f aca="false">IFERROR(VLOOKUP(A772,Employees!$A$2:$U$1501,21,FALSE()),"Unknown")</f>
        <v>Active</v>
      </c>
    </row>
    <row r="773" customFormat="false" ht="15" hidden="false" customHeight="false" outlineLevel="0" collapsed="false">
      <c r="A773" s="37" t="s">
        <v>941</v>
      </c>
      <c r="B773" s="37" t="n">
        <v>2023</v>
      </c>
      <c r="C773" s="37" t="n">
        <v>3</v>
      </c>
      <c r="D773" s="37" t="n">
        <v>95</v>
      </c>
      <c r="E773" s="37" t="s">
        <v>187</v>
      </c>
      <c r="F773" s="37" t="n">
        <v>8.1</v>
      </c>
      <c r="G773" s="37" t="n">
        <v>36</v>
      </c>
      <c r="H773" s="37" t="str">
        <f aca="false">IFERROR(VLOOKUP(A773,Employees!$A$2:$I$1501,9,FALSE()),"Unknown")</f>
        <v>Engineering</v>
      </c>
      <c r="I773" s="37" t="str">
        <f aca="false">IFERROR(VLOOKUP(A773,Employees!$A$2:$U$1501,21,FALSE()),"Unknown")</f>
        <v>Active</v>
      </c>
    </row>
    <row r="774" customFormat="false" ht="15" hidden="false" customHeight="false" outlineLevel="0" collapsed="false">
      <c r="A774" s="37" t="s">
        <v>941</v>
      </c>
      <c r="B774" s="37" t="n">
        <v>2024</v>
      </c>
      <c r="C774" s="37" t="n">
        <v>3</v>
      </c>
      <c r="D774" s="37" t="n">
        <v>95</v>
      </c>
      <c r="E774" s="37" t="s">
        <v>187</v>
      </c>
      <c r="F774" s="37" t="n">
        <v>7.9</v>
      </c>
      <c r="G774" s="37" t="n">
        <v>47</v>
      </c>
      <c r="H774" s="37" t="str">
        <f aca="false">IFERROR(VLOOKUP(A774,Employees!$A$2:$I$1501,9,FALSE()),"Unknown")</f>
        <v>Engineering</v>
      </c>
      <c r="I774" s="37" t="str">
        <f aca="false">IFERROR(VLOOKUP(A774,Employees!$A$2:$U$1501,21,FALSE()),"Unknown")</f>
        <v>Active</v>
      </c>
    </row>
    <row r="775" customFormat="false" ht="15" hidden="false" customHeight="false" outlineLevel="0" collapsed="false">
      <c r="A775" s="37" t="s">
        <v>941</v>
      </c>
      <c r="B775" s="37" t="n">
        <v>2025</v>
      </c>
      <c r="C775" s="37" t="n">
        <v>2</v>
      </c>
      <c r="D775" s="37" t="n">
        <v>72</v>
      </c>
      <c r="E775" s="37" t="s">
        <v>187</v>
      </c>
      <c r="F775" s="37" t="n">
        <v>3</v>
      </c>
      <c r="G775" s="37" t="n">
        <v>8</v>
      </c>
      <c r="H775" s="37" t="str">
        <f aca="false">IFERROR(VLOOKUP(A775,Employees!$A$2:$I$1501,9,FALSE()),"Unknown")</f>
        <v>Engineering</v>
      </c>
      <c r="I775" s="37" t="str">
        <f aca="false">IFERROR(VLOOKUP(A775,Employees!$A$2:$U$1501,21,FALSE()),"Unknown")</f>
        <v>Active</v>
      </c>
    </row>
    <row r="776" customFormat="false" ht="15" hidden="false" customHeight="false" outlineLevel="0" collapsed="false">
      <c r="A776" s="37" t="s">
        <v>942</v>
      </c>
      <c r="B776" s="37" t="n">
        <v>2021</v>
      </c>
      <c r="C776" s="37" t="n">
        <v>3</v>
      </c>
      <c r="D776" s="37" t="n">
        <v>86</v>
      </c>
      <c r="E776" s="37" t="s">
        <v>187</v>
      </c>
      <c r="F776" s="37" t="n">
        <v>7.1</v>
      </c>
      <c r="G776" s="37" t="n">
        <v>7</v>
      </c>
      <c r="H776" s="37" t="str">
        <f aca="false">IFERROR(VLOOKUP(A776,Employees!$A$2:$I$1501,9,FALSE()),"Unknown")</f>
        <v>Marketing</v>
      </c>
      <c r="I776" s="37" t="str">
        <f aca="false">IFERROR(VLOOKUP(A776,Employees!$A$2:$U$1501,21,FALSE()),"Unknown")</f>
        <v>Active</v>
      </c>
    </row>
    <row r="777" customFormat="false" ht="15" hidden="false" customHeight="false" outlineLevel="0" collapsed="false">
      <c r="A777" s="37" t="s">
        <v>942</v>
      </c>
      <c r="B777" s="37" t="n">
        <v>2022</v>
      </c>
      <c r="C777" s="37" t="n">
        <v>3</v>
      </c>
      <c r="D777" s="37" t="n">
        <v>84</v>
      </c>
      <c r="E777" s="37" t="s">
        <v>187</v>
      </c>
      <c r="F777" s="37" t="n">
        <v>4.4</v>
      </c>
      <c r="G777" s="37" t="n">
        <v>11</v>
      </c>
      <c r="H777" s="37" t="str">
        <f aca="false">IFERROR(VLOOKUP(A777,Employees!$A$2:$I$1501,9,FALSE()),"Unknown")</f>
        <v>Marketing</v>
      </c>
      <c r="I777" s="37" t="str">
        <f aca="false">IFERROR(VLOOKUP(A777,Employees!$A$2:$U$1501,21,FALSE()),"Unknown")</f>
        <v>Active</v>
      </c>
    </row>
    <row r="778" customFormat="false" ht="15" hidden="false" customHeight="false" outlineLevel="0" collapsed="false">
      <c r="A778" s="37" t="s">
        <v>942</v>
      </c>
      <c r="B778" s="37" t="n">
        <v>2023</v>
      </c>
      <c r="C778" s="37" t="n">
        <v>4</v>
      </c>
      <c r="D778" s="37" t="n">
        <v>94</v>
      </c>
      <c r="E778" s="37" t="s">
        <v>187</v>
      </c>
      <c r="F778" s="37" t="n">
        <v>8.6</v>
      </c>
      <c r="G778" s="37" t="n">
        <v>21</v>
      </c>
      <c r="H778" s="37" t="str">
        <f aca="false">IFERROR(VLOOKUP(A778,Employees!$A$2:$I$1501,9,FALSE()),"Unknown")</f>
        <v>Marketing</v>
      </c>
      <c r="I778" s="37" t="str">
        <f aca="false">IFERROR(VLOOKUP(A778,Employees!$A$2:$U$1501,21,FALSE()),"Unknown")</f>
        <v>Active</v>
      </c>
    </row>
    <row r="779" customFormat="false" ht="15" hidden="false" customHeight="false" outlineLevel="0" collapsed="false">
      <c r="A779" s="37" t="s">
        <v>942</v>
      </c>
      <c r="B779" s="37" t="n">
        <v>2024</v>
      </c>
      <c r="C779" s="37" t="n">
        <v>3</v>
      </c>
      <c r="D779" s="37" t="n">
        <v>77</v>
      </c>
      <c r="E779" s="37" t="s">
        <v>187</v>
      </c>
      <c r="F779" s="37" t="n">
        <v>4.4</v>
      </c>
      <c r="G779" s="37" t="n">
        <v>14</v>
      </c>
      <c r="H779" s="37" t="str">
        <f aca="false">IFERROR(VLOOKUP(A779,Employees!$A$2:$I$1501,9,FALSE()),"Unknown")</f>
        <v>Marketing</v>
      </c>
      <c r="I779" s="37" t="str">
        <f aca="false">IFERROR(VLOOKUP(A779,Employees!$A$2:$U$1501,21,FALSE()),"Unknown")</f>
        <v>Active</v>
      </c>
    </row>
    <row r="780" customFormat="false" ht="15" hidden="false" customHeight="false" outlineLevel="0" collapsed="false">
      <c r="A780" s="37" t="s">
        <v>942</v>
      </c>
      <c r="B780" s="37" t="n">
        <v>2025</v>
      </c>
      <c r="C780" s="37" t="n">
        <v>4</v>
      </c>
      <c r="D780" s="37" t="n">
        <v>84</v>
      </c>
      <c r="E780" s="37" t="s">
        <v>187</v>
      </c>
      <c r="F780" s="37" t="n">
        <v>10.2</v>
      </c>
      <c r="G780" s="37" t="n">
        <v>22</v>
      </c>
      <c r="H780" s="37" t="str">
        <f aca="false">IFERROR(VLOOKUP(A780,Employees!$A$2:$I$1501,9,FALSE()),"Unknown")</f>
        <v>Marketing</v>
      </c>
      <c r="I780" s="37" t="str">
        <f aca="false">IFERROR(VLOOKUP(A780,Employees!$A$2:$U$1501,21,FALSE()),"Unknown")</f>
        <v>Active</v>
      </c>
    </row>
    <row r="781" customFormat="false" ht="15" hidden="false" customHeight="false" outlineLevel="0" collapsed="false">
      <c r="A781" s="37" t="s">
        <v>943</v>
      </c>
      <c r="B781" s="37" t="n">
        <v>2021</v>
      </c>
      <c r="C781" s="37" t="n">
        <v>1</v>
      </c>
      <c r="D781" s="37" t="n">
        <v>58</v>
      </c>
      <c r="E781" s="37" t="s">
        <v>187</v>
      </c>
      <c r="F781" s="37" t="n">
        <v>1.5</v>
      </c>
      <c r="G781" s="37" t="n">
        <v>9</v>
      </c>
      <c r="H781" s="37" t="str">
        <f aca="false">IFERROR(VLOOKUP(A781,Employees!$A$2:$I$1501,9,FALSE()),"Unknown")</f>
        <v>Engineering</v>
      </c>
      <c r="I781" s="37" t="str">
        <f aca="false">IFERROR(VLOOKUP(A781,Employees!$A$2:$U$1501,21,FALSE()),"Unknown")</f>
        <v>Active</v>
      </c>
    </row>
    <row r="782" customFormat="false" ht="15" hidden="false" customHeight="false" outlineLevel="0" collapsed="false">
      <c r="A782" s="37" t="s">
        <v>943</v>
      </c>
      <c r="B782" s="37" t="n">
        <v>2022</v>
      </c>
      <c r="C782" s="37" t="n">
        <v>2</v>
      </c>
      <c r="D782" s="37" t="n">
        <v>76</v>
      </c>
      <c r="E782" s="37" t="s">
        <v>187</v>
      </c>
      <c r="F782" s="37" t="n">
        <v>8</v>
      </c>
      <c r="G782" s="37" t="n">
        <v>22</v>
      </c>
      <c r="H782" s="37" t="str">
        <f aca="false">IFERROR(VLOOKUP(A782,Employees!$A$2:$I$1501,9,FALSE()),"Unknown")</f>
        <v>Engineering</v>
      </c>
      <c r="I782" s="37" t="str">
        <f aca="false">IFERROR(VLOOKUP(A782,Employees!$A$2:$U$1501,21,FALSE()),"Unknown")</f>
        <v>Active</v>
      </c>
    </row>
    <row r="783" customFormat="false" ht="15" hidden="false" customHeight="false" outlineLevel="0" collapsed="false">
      <c r="A783" s="37" t="s">
        <v>943</v>
      </c>
      <c r="B783" s="37" t="n">
        <v>2023</v>
      </c>
      <c r="C783" s="37" t="n">
        <v>3</v>
      </c>
      <c r="D783" s="37" t="n">
        <v>90</v>
      </c>
      <c r="E783" s="37" t="s">
        <v>187</v>
      </c>
      <c r="F783" s="37" t="n">
        <v>7.4</v>
      </c>
      <c r="G783" s="37" t="n">
        <v>10</v>
      </c>
      <c r="H783" s="37" t="str">
        <f aca="false">IFERROR(VLOOKUP(A783,Employees!$A$2:$I$1501,9,FALSE()),"Unknown")</f>
        <v>Engineering</v>
      </c>
      <c r="I783" s="37" t="str">
        <f aca="false">IFERROR(VLOOKUP(A783,Employees!$A$2:$U$1501,21,FALSE()),"Unknown")</f>
        <v>Active</v>
      </c>
    </row>
    <row r="784" customFormat="false" ht="15" hidden="false" customHeight="false" outlineLevel="0" collapsed="false">
      <c r="A784" s="37" t="s">
        <v>943</v>
      </c>
      <c r="B784" s="37" t="n">
        <v>2024</v>
      </c>
      <c r="C784" s="37" t="n">
        <v>2</v>
      </c>
      <c r="D784" s="37" t="n">
        <v>73</v>
      </c>
      <c r="E784" s="37" t="s">
        <v>187</v>
      </c>
      <c r="F784" s="37" t="n">
        <v>7.1</v>
      </c>
      <c r="G784" s="37" t="n">
        <v>30</v>
      </c>
      <c r="H784" s="37" t="str">
        <f aca="false">IFERROR(VLOOKUP(A784,Employees!$A$2:$I$1501,9,FALSE()),"Unknown")</f>
        <v>Engineering</v>
      </c>
      <c r="I784" s="37" t="str">
        <f aca="false">IFERROR(VLOOKUP(A784,Employees!$A$2:$U$1501,21,FALSE()),"Unknown")</f>
        <v>Active</v>
      </c>
    </row>
    <row r="785" customFormat="false" ht="15" hidden="false" customHeight="false" outlineLevel="0" collapsed="false">
      <c r="A785" s="37" t="s">
        <v>943</v>
      </c>
      <c r="B785" s="37" t="n">
        <v>2025</v>
      </c>
      <c r="C785" s="37" t="n">
        <v>4</v>
      </c>
      <c r="D785" s="37" t="n">
        <v>93</v>
      </c>
      <c r="E785" s="37" t="s">
        <v>187</v>
      </c>
      <c r="F785" s="37" t="n">
        <v>9.5</v>
      </c>
      <c r="G785" s="37" t="n">
        <v>6</v>
      </c>
      <c r="H785" s="37" t="str">
        <f aca="false">IFERROR(VLOOKUP(A785,Employees!$A$2:$I$1501,9,FALSE()),"Unknown")</f>
        <v>Engineering</v>
      </c>
      <c r="I785" s="37" t="str">
        <f aca="false">IFERROR(VLOOKUP(A785,Employees!$A$2:$U$1501,21,FALSE()),"Unknown")</f>
        <v>Active</v>
      </c>
    </row>
    <row r="786" customFormat="false" ht="15" hidden="false" customHeight="false" outlineLevel="0" collapsed="false">
      <c r="A786" s="37" t="s">
        <v>668</v>
      </c>
      <c r="B786" s="37" t="n">
        <v>2021</v>
      </c>
      <c r="C786" s="37" t="n">
        <v>2</v>
      </c>
      <c r="D786" s="37" t="n">
        <v>53</v>
      </c>
      <c r="E786" s="37" t="s">
        <v>187</v>
      </c>
      <c r="F786" s="37" t="n">
        <v>2</v>
      </c>
      <c r="G786" s="37" t="n">
        <v>39</v>
      </c>
      <c r="H786" s="37" t="str">
        <f aca="false">IFERROR(VLOOKUP(A786,Employees!$A$2:$I$1501,9,FALSE()),"Unknown")</f>
        <v>Sales</v>
      </c>
      <c r="I786" s="37" t="str">
        <f aca="false">IFERROR(VLOOKUP(A786,Employees!$A$2:$U$1501,21,FALSE()),"Unknown")</f>
        <v>Exited</v>
      </c>
    </row>
    <row r="787" customFormat="false" ht="15" hidden="false" customHeight="false" outlineLevel="0" collapsed="false">
      <c r="A787" s="37" t="s">
        <v>668</v>
      </c>
      <c r="B787" s="37" t="n">
        <v>2022</v>
      </c>
      <c r="C787" s="37" t="n">
        <v>4</v>
      </c>
      <c r="D787" s="37" t="n">
        <v>92</v>
      </c>
      <c r="E787" s="37" t="s">
        <v>187</v>
      </c>
      <c r="F787" s="37" t="n">
        <v>8.4</v>
      </c>
      <c r="G787" s="37" t="n">
        <v>28</v>
      </c>
      <c r="H787" s="37" t="str">
        <f aca="false">IFERROR(VLOOKUP(A787,Employees!$A$2:$I$1501,9,FALSE()),"Unknown")</f>
        <v>Sales</v>
      </c>
      <c r="I787" s="37" t="str">
        <f aca="false">IFERROR(VLOOKUP(A787,Employees!$A$2:$U$1501,21,FALSE()),"Unknown")</f>
        <v>Exited</v>
      </c>
    </row>
    <row r="788" customFormat="false" ht="15" hidden="false" customHeight="false" outlineLevel="0" collapsed="false">
      <c r="A788" s="37" t="s">
        <v>668</v>
      </c>
      <c r="B788" s="37" t="n">
        <v>2023</v>
      </c>
      <c r="C788" s="37" t="n">
        <v>2</v>
      </c>
      <c r="D788" s="37" t="n">
        <v>65</v>
      </c>
      <c r="E788" s="37" t="s">
        <v>187</v>
      </c>
      <c r="F788" s="37" t="n">
        <v>4.9</v>
      </c>
      <c r="G788" s="37" t="n">
        <v>5</v>
      </c>
      <c r="H788" s="37" t="str">
        <f aca="false">IFERROR(VLOOKUP(A788,Employees!$A$2:$I$1501,9,FALSE()),"Unknown")</f>
        <v>Sales</v>
      </c>
      <c r="I788" s="37" t="str">
        <f aca="false">IFERROR(VLOOKUP(A788,Employees!$A$2:$U$1501,21,FALSE()),"Unknown")</f>
        <v>Exited</v>
      </c>
    </row>
    <row r="789" customFormat="false" ht="15" hidden="false" customHeight="false" outlineLevel="0" collapsed="false">
      <c r="A789" s="37" t="s">
        <v>472</v>
      </c>
      <c r="B789" s="37" t="n">
        <v>2022</v>
      </c>
      <c r="C789" s="37" t="n">
        <v>3</v>
      </c>
      <c r="D789" s="37" t="n">
        <v>88</v>
      </c>
      <c r="E789" s="37" t="s">
        <v>187</v>
      </c>
      <c r="F789" s="37" t="n">
        <v>2.7</v>
      </c>
      <c r="G789" s="37" t="n">
        <v>9</v>
      </c>
      <c r="H789" s="37" t="str">
        <f aca="false">IFERROR(VLOOKUP(A789,Employees!$A$2:$I$1501,9,FALSE()),"Unknown")</f>
        <v>Engineering</v>
      </c>
      <c r="I789" s="37" t="str">
        <f aca="false">IFERROR(VLOOKUP(A789,Employees!$A$2:$U$1501,21,FALSE()),"Unknown")</f>
        <v>Active</v>
      </c>
    </row>
    <row r="790" customFormat="false" ht="15" hidden="false" customHeight="false" outlineLevel="0" collapsed="false">
      <c r="A790" s="37" t="s">
        <v>472</v>
      </c>
      <c r="B790" s="37" t="n">
        <v>2023</v>
      </c>
      <c r="C790" s="37" t="n">
        <v>3</v>
      </c>
      <c r="D790" s="37" t="n">
        <v>74</v>
      </c>
      <c r="E790" s="37" t="s">
        <v>187</v>
      </c>
      <c r="F790" s="37" t="n">
        <v>10.4</v>
      </c>
      <c r="G790" s="37" t="n">
        <v>18</v>
      </c>
      <c r="H790" s="37" t="str">
        <f aca="false">IFERROR(VLOOKUP(A790,Employees!$A$2:$I$1501,9,FALSE()),"Unknown")</f>
        <v>Engineering</v>
      </c>
      <c r="I790" s="37" t="str">
        <f aca="false">IFERROR(VLOOKUP(A790,Employees!$A$2:$U$1501,21,FALSE()),"Unknown")</f>
        <v>Active</v>
      </c>
    </row>
    <row r="791" customFormat="false" ht="15" hidden="false" customHeight="false" outlineLevel="0" collapsed="false">
      <c r="A791" s="37" t="s">
        <v>472</v>
      </c>
      <c r="B791" s="37" t="n">
        <v>2024</v>
      </c>
      <c r="C791" s="37" t="n">
        <v>3</v>
      </c>
      <c r="D791" s="37" t="n">
        <v>74</v>
      </c>
      <c r="E791" s="37" t="s">
        <v>187</v>
      </c>
      <c r="F791" s="37" t="n">
        <v>4.8</v>
      </c>
      <c r="G791" s="37" t="n">
        <v>37</v>
      </c>
      <c r="H791" s="37" t="str">
        <f aca="false">IFERROR(VLOOKUP(A791,Employees!$A$2:$I$1501,9,FALSE()),"Unknown")</f>
        <v>Engineering</v>
      </c>
      <c r="I791" s="37" t="str">
        <f aca="false">IFERROR(VLOOKUP(A791,Employees!$A$2:$U$1501,21,FALSE()),"Unknown")</f>
        <v>Active</v>
      </c>
    </row>
    <row r="792" customFormat="false" ht="15" hidden="false" customHeight="false" outlineLevel="0" collapsed="false">
      <c r="A792" s="37" t="s">
        <v>472</v>
      </c>
      <c r="B792" s="37" t="n">
        <v>2025</v>
      </c>
      <c r="C792" s="37" t="n">
        <v>3</v>
      </c>
      <c r="D792" s="37" t="n">
        <v>96</v>
      </c>
      <c r="E792" s="37" t="s">
        <v>187</v>
      </c>
      <c r="F792" s="37" t="n">
        <v>7.3</v>
      </c>
      <c r="G792" s="37" t="n">
        <v>10</v>
      </c>
      <c r="H792" s="37" t="str">
        <f aca="false">IFERROR(VLOOKUP(A792,Employees!$A$2:$I$1501,9,FALSE()),"Unknown")</f>
        <v>Engineering</v>
      </c>
      <c r="I792" s="37" t="str">
        <f aca="false">IFERROR(VLOOKUP(A792,Employees!$A$2:$U$1501,21,FALSE()),"Unknown")</f>
        <v>Active</v>
      </c>
    </row>
    <row r="793" customFormat="false" ht="15" hidden="false" customHeight="false" outlineLevel="0" collapsed="false">
      <c r="A793" s="37" t="s">
        <v>945</v>
      </c>
      <c r="B793" s="37" t="n">
        <v>2021</v>
      </c>
      <c r="C793" s="37" t="n">
        <v>2</v>
      </c>
      <c r="D793" s="37" t="n">
        <v>71</v>
      </c>
      <c r="E793" s="37" t="s">
        <v>187</v>
      </c>
      <c r="F793" s="37" t="n">
        <v>4.3</v>
      </c>
      <c r="G793" s="37" t="n">
        <v>19</v>
      </c>
      <c r="H793" s="37" t="str">
        <f aca="false">IFERROR(VLOOKUP(A793,Employees!$A$2:$I$1501,9,FALSE()),"Unknown")</f>
        <v>Engineering</v>
      </c>
      <c r="I793" s="37" t="str">
        <f aca="false">IFERROR(VLOOKUP(A793,Employees!$A$2:$U$1501,21,FALSE()),"Unknown")</f>
        <v>Active</v>
      </c>
    </row>
    <row r="794" customFormat="false" ht="15" hidden="false" customHeight="false" outlineLevel="0" collapsed="false">
      <c r="A794" s="37" t="s">
        <v>945</v>
      </c>
      <c r="B794" s="37" t="n">
        <v>2022</v>
      </c>
      <c r="C794" s="37" t="n">
        <v>2</v>
      </c>
      <c r="D794" s="37" t="n">
        <v>75</v>
      </c>
      <c r="E794" s="37" t="s">
        <v>187</v>
      </c>
      <c r="F794" s="37" t="n">
        <v>3.5</v>
      </c>
      <c r="G794" s="37" t="n">
        <v>39</v>
      </c>
      <c r="H794" s="37" t="str">
        <f aca="false">IFERROR(VLOOKUP(A794,Employees!$A$2:$I$1501,9,FALSE()),"Unknown")</f>
        <v>Engineering</v>
      </c>
      <c r="I794" s="37" t="str">
        <f aca="false">IFERROR(VLOOKUP(A794,Employees!$A$2:$U$1501,21,FALSE()),"Unknown")</f>
        <v>Active</v>
      </c>
    </row>
    <row r="795" customFormat="false" ht="15" hidden="false" customHeight="false" outlineLevel="0" collapsed="false">
      <c r="A795" s="37" t="s">
        <v>945</v>
      </c>
      <c r="B795" s="37" t="n">
        <v>2023</v>
      </c>
      <c r="C795" s="37" t="n">
        <v>2</v>
      </c>
      <c r="D795" s="37" t="n">
        <v>76</v>
      </c>
      <c r="E795" s="37" t="s">
        <v>187</v>
      </c>
      <c r="F795" s="37" t="n">
        <v>6.8</v>
      </c>
      <c r="G795" s="37" t="n">
        <v>19</v>
      </c>
      <c r="H795" s="37" t="str">
        <f aca="false">IFERROR(VLOOKUP(A795,Employees!$A$2:$I$1501,9,FALSE()),"Unknown")</f>
        <v>Engineering</v>
      </c>
      <c r="I795" s="37" t="str">
        <f aca="false">IFERROR(VLOOKUP(A795,Employees!$A$2:$U$1501,21,FALSE()),"Unknown")</f>
        <v>Active</v>
      </c>
    </row>
    <row r="796" customFormat="false" ht="15" hidden="false" customHeight="false" outlineLevel="0" collapsed="false">
      <c r="A796" s="37" t="s">
        <v>945</v>
      </c>
      <c r="B796" s="37" t="n">
        <v>2024</v>
      </c>
      <c r="C796" s="37" t="n">
        <v>3</v>
      </c>
      <c r="D796" s="37" t="n">
        <v>92</v>
      </c>
      <c r="E796" s="37" t="s">
        <v>187</v>
      </c>
      <c r="F796" s="37" t="n">
        <v>6.2</v>
      </c>
      <c r="G796" s="37" t="n">
        <v>42</v>
      </c>
      <c r="H796" s="37" t="str">
        <f aca="false">IFERROR(VLOOKUP(A796,Employees!$A$2:$I$1501,9,FALSE()),"Unknown")</f>
        <v>Engineering</v>
      </c>
      <c r="I796" s="37" t="str">
        <f aca="false">IFERROR(VLOOKUP(A796,Employees!$A$2:$U$1501,21,FALSE()),"Unknown")</f>
        <v>Active</v>
      </c>
    </row>
    <row r="797" customFormat="false" ht="15" hidden="false" customHeight="false" outlineLevel="0" collapsed="false">
      <c r="A797" s="37" t="s">
        <v>945</v>
      </c>
      <c r="B797" s="37" t="n">
        <v>2025</v>
      </c>
      <c r="C797" s="37" t="n">
        <v>2</v>
      </c>
      <c r="D797" s="37" t="n">
        <v>83</v>
      </c>
      <c r="E797" s="37" t="s">
        <v>187</v>
      </c>
      <c r="F797" s="37" t="n">
        <v>4.6</v>
      </c>
      <c r="G797" s="37" t="n">
        <v>22</v>
      </c>
      <c r="H797" s="37" t="str">
        <f aca="false">IFERROR(VLOOKUP(A797,Employees!$A$2:$I$1501,9,FALSE()),"Unknown")</f>
        <v>Engineering</v>
      </c>
      <c r="I797" s="37" t="str">
        <f aca="false">IFERROR(VLOOKUP(A797,Employees!$A$2:$U$1501,21,FALSE()),"Unknown")</f>
        <v>Active</v>
      </c>
    </row>
    <row r="798" customFormat="false" ht="15" hidden="false" customHeight="false" outlineLevel="0" collapsed="false">
      <c r="A798" s="37" t="s">
        <v>947</v>
      </c>
      <c r="B798" s="37" t="n">
        <v>2021</v>
      </c>
      <c r="C798" s="37" t="n">
        <v>2</v>
      </c>
      <c r="D798" s="37" t="n">
        <v>84</v>
      </c>
      <c r="E798" s="37" t="s">
        <v>187</v>
      </c>
      <c r="F798" s="37" t="n">
        <v>3.2</v>
      </c>
      <c r="G798" s="37" t="n">
        <v>31</v>
      </c>
      <c r="H798" s="37" t="str">
        <f aca="false">IFERROR(VLOOKUP(A798,Employees!$A$2:$I$1501,9,FALSE()),"Unknown")</f>
        <v>Engineering</v>
      </c>
      <c r="I798" s="37" t="str">
        <f aca="false">IFERROR(VLOOKUP(A798,Employees!$A$2:$U$1501,21,FALSE()),"Unknown")</f>
        <v>Active</v>
      </c>
    </row>
    <row r="799" customFormat="false" ht="15" hidden="false" customHeight="false" outlineLevel="0" collapsed="false">
      <c r="A799" s="37" t="s">
        <v>947</v>
      </c>
      <c r="B799" s="37" t="n">
        <v>2022</v>
      </c>
      <c r="C799" s="37" t="n">
        <v>3</v>
      </c>
      <c r="D799" s="37" t="n">
        <v>97</v>
      </c>
      <c r="E799" s="37" t="s">
        <v>187</v>
      </c>
      <c r="F799" s="37" t="n">
        <v>6.1</v>
      </c>
      <c r="G799" s="37" t="n">
        <v>17</v>
      </c>
      <c r="H799" s="37" t="str">
        <f aca="false">IFERROR(VLOOKUP(A799,Employees!$A$2:$I$1501,9,FALSE()),"Unknown")</f>
        <v>Engineering</v>
      </c>
      <c r="I799" s="37" t="str">
        <f aca="false">IFERROR(VLOOKUP(A799,Employees!$A$2:$U$1501,21,FALSE()),"Unknown")</f>
        <v>Active</v>
      </c>
    </row>
    <row r="800" customFormat="false" ht="15" hidden="false" customHeight="false" outlineLevel="0" collapsed="false">
      <c r="A800" s="37" t="s">
        <v>947</v>
      </c>
      <c r="B800" s="37" t="n">
        <v>2023</v>
      </c>
      <c r="C800" s="37" t="n">
        <v>3</v>
      </c>
      <c r="D800" s="37" t="n">
        <v>91</v>
      </c>
      <c r="E800" s="37" t="s">
        <v>187</v>
      </c>
      <c r="F800" s="37" t="n">
        <v>4.4</v>
      </c>
      <c r="G800" s="37" t="n">
        <v>34</v>
      </c>
      <c r="H800" s="37" t="str">
        <f aca="false">IFERROR(VLOOKUP(A800,Employees!$A$2:$I$1501,9,FALSE()),"Unknown")</f>
        <v>Engineering</v>
      </c>
      <c r="I800" s="37" t="str">
        <f aca="false">IFERROR(VLOOKUP(A800,Employees!$A$2:$U$1501,21,FALSE()),"Unknown")</f>
        <v>Active</v>
      </c>
    </row>
    <row r="801" customFormat="false" ht="15" hidden="false" customHeight="false" outlineLevel="0" collapsed="false">
      <c r="A801" s="37" t="s">
        <v>947</v>
      </c>
      <c r="B801" s="37" t="n">
        <v>2024</v>
      </c>
      <c r="C801" s="37" t="n">
        <v>3</v>
      </c>
      <c r="D801" s="37" t="n">
        <v>107</v>
      </c>
      <c r="E801" s="37" t="s">
        <v>187</v>
      </c>
      <c r="F801" s="37" t="n">
        <v>5.8</v>
      </c>
      <c r="G801" s="37" t="n">
        <v>9</v>
      </c>
      <c r="H801" s="37" t="str">
        <f aca="false">IFERROR(VLOOKUP(A801,Employees!$A$2:$I$1501,9,FALSE()),"Unknown")</f>
        <v>Engineering</v>
      </c>
      <c r="I801" s="37" t="str">
        <f aca="false">IFERROR(VLOOKUP(A801,Employees!$A$2:$U$1501,21,FALSE()),"Unknown")</f>
        <v>Active</v>
      </c>
    </row>
    <row r="802" customFormat="false" ht="15" hidden="false" customHeight="false" outlineLevel="0" collapsed="false">
      <c r="A802" s="37" t="s">
        <v>947</v>
      </c>
      <c r="B802" s="37" t="n">
        <v>2025</v>
      </c>
      <c r="C802" s="37" t="n">
        <v>3</v>
      </c>
      <c r="D802" s="37" t="n">
        <v>92</v>
      </c>
      <c r="E802" s="37" t="s">
        <v>187</v>
      </c>
      <c r="F802" s="37" t="n">
        <v>5.8</v>
      </c>
      <c r="G802" s="37" t="n">
        <v>12</v>
      </c>
      <c r="H802" s="37" t="str">
        <f aca="false">IFERROR(VLOOKUP(A802,Employees!$A$2:$I$1501,9,FALSE()),"Unknown")</f>
        <v>Engineering</v>
      </c>
      <c r="I802" s="37" t="str">
        <f aca="false">IFERROR(VLOOKUP(A802,Employees!$A$2:$U$1501,21,FALSE()),"Unknown")</f>
        <v>Active</v>
      </c>
    </row>
    <row r="803" customFormat="false" ht="15" hidden="false" customHeight="false" outlineLevel="0" collapsed="false">
      <c r="A803" s="37" t="s">
        <v>948</v>
      </c>
      <c r="B803" s="37" t="n">
        <v>2022</v>
      </c>
      <c r="C803" s="37" t="n">
        <v>2</v>
      </c>
      <c r="D803" s="37" t="n">
        <v>71</v>
      </c>
      <c r="E803" s="37" t="s">
        <v>187</v>
      </c>
      <c r="F803" s="37" t="n">
        <v>4.2</v>
      </c>
      <c r="G803" s="37" t="n">
        <v>61</v>
      </c>
      <c r="H803" s="37" t="str">
        <f aca="false">IFERROR(VLOOKUP(A803,Employees!$A$2:$I$1501,9,FALSE()),"Unknown")</f>
        <v>Engineering</v>
      </c>
      <c r="I803" s="37" t="str">
        <f aca="false">IFERROR(VLOOKUP(A803,Employees!$A$2:$U$1501,21,FALSE()),"Unknown")</f>
        <v>Active</v>
      </c>
    </row>
    <row r="804" customFormat="false" ht="15" hidden="false" customHeight="false" outlineLevel="0" collapsed="false">
      <c r="A804" s="37" t="s">
        <v>948</v>
      </c>
      <c r="B804" s="37" t="n">
        <v>2023</v>
      </c>
      <c r="C804" s="37" t="n">
        <v>3</v>
      </c>
      <c r="D804" s="37" t="n">
        <v>76</v>
      </c>
      <c r="E804" s="37" t="s">
        <v>187</v>
      </c>
      <c r="F804" s="37" t="n">
        <v>6.9</v>
      </c>
      <c r="G804" s="37" t="n">
        <v>14</v>
      </c>
      <c r="H804" s="37" t="str">
        <f aca="false">IFERROR(VLOOKUP(A804,Employees!$A$2:$I$1501,9,FALSE()),"Unknown")</f>
        <v>Engineering</v>
      </c>
      <c r="I804" s="37" t="str">
        <f aca="false">IFERROR(VLOOKUP(A804,Employees!$A$2:$U$1501,21,FALSE()),"Unknown")</f>
        <v>Active</v>
      </c>
    </row>
    <row r="805" customFormat="false" ht="15" hidden="false" customHeight="false" outlineLevel="0" collapsed="false">
      <c r="A805" s="37" t="s">
        <v>948</v>
      </c>
      <c r="B805" s="37" t="n">
        <v>2024</v>
      </c>
      <c r="C805" s="37" t="n">
        <v>4</v>
      </c>
      <c r="D805" s="37" t="n">
        <v>90</v>
      </c>
      <c r="E805" s="37" t="s">
        <v>187</v>
      </c>
      <c r="F805" s="37" t="n">
        <v>9.9</v>
      </c>
      <c r="G805" s="37" t="n">
        <v>45</v>
      </c>
      <c r="H805" s="37" t="str">
        <f aca="false">IFERROR(VLOOKUP(A805,Employees!$A$2:$I$1501,9,FALSE()),"Unknown")</f>
        <v>Engineering</v>
      </c>
      <c r="I805" s="37" t="str">
        <f aca="false">IFERROR(VLOOKUP(A805,Employees!$A$2:$U$1501,21,FALSE()),"Unknown")</f>
        <v>Active</v>
      </c>
    </row>
    <row r="806" customFormat="false" ht="15" hidden="false" customHeight="false" outlineLevel="0" collapsed="false">
      <c r="A806" s="37" t="s">
        <v>948</v>
      </c>
      <c r="B806" s="37" t="n">
        <v>2025</v>
      </c>
      <c r="C806" s="37" t="n">
        <v>4</v>
      </c>
      <c r="D806" s="37" t="n">
        <v>84</v>
      </c>
      <c r="E806" s="37" t="s">
        <v>187</v>
      </c>
      <c r="F806" s="37" t="n">
        <v>12.1</v>
      </c>
      <c r="G806" s="37" t="n">
        <v>10</v>
      </c>
      <c r="H806" s="37" t="str">
        <f aca="false">IFERROR(VLOOKUP(A806,Employees!$A$2:$I$1501,9,FALSE()),"Unknown")</f>
        <v>Engineering</v>
      </c>
      <c r="I806" s="37" t="str">
        <f aca="false">IFERROR(VLOOKUP(A806,Employees!$A$2:$U$1501,21,FALSE()),"Unknown")</f>
        <v>Active</v>
      </c>
    </row>
    <row r="807" customFormat="false" ht="15" hidden="false" customHeight="false" outlineLevel="0" collapsed="false">
      <c r="A807" s="37" t="s">
        <v>949</v>
      </c>
      <c r="B807" s="37" t="n">
        <v>2021</v>
      </c>
      <c r="C807" s="37" t="n">
        <v>1</v>
      </c>
      <c r="D807" s="37" t="n">
        <v>59</v>
      </c>
      <c r="E807" s="37" t="s">
        <v>187</v>
      </c>
      <c r="F807" s="37" t="n">
        <v>0.7</v>
      </c>
      <c r="G807" s="37" t="n">
        <v>13</v>
      </c>
      <c r="H807" s="37" t="str">
        <f aca="false">IFERROR(VLOOKUP(A807,Employees!$A$2:$I$1501,9,FALSE()),"Unknown")</f>
        <v>Engineering</v>
      </c>
      <c r="I807" s="37" t="str">
        <f aca="false">IFERROR(VLOOKUP(A807,Employees!$A$2:$U$1501,21,FALSE()),"Unknown")</f>
        <v>Active</v>
      </c>
    </row>
    <row r="808" customFormat="false" ht="15" hidden="false" customHeight="false" outlineLevel="0" collapsed="false">
      <c r="A808" s="37" t="s">
        <v>949</v>
      </c>
      <c r="B808" s="37" t="n">
        <v>2022</v>
      </c>
      <c r="C808" s="37" t="n">
        <v>2</v>
      </c>
      <c r="D808" s="37" t="n">
        <v>81</v>
      </c>
      <c r="E808" s="37" t="s">
        <v>187</v>
      </c>
      <c r="F808" s="37" t="n">
        <v>2.9</v>
      </c>
      <c r="G808" s="37" t="n">
        <v>12</v>
      </c>
      <c r="H808" s="37" t="str">
        <f aca="false">IFERROR(VLOOKUP(A808,Employees!$A$2:$I$1501,9,FALSE()),"Unknown")</f>
        <v>Engineering</v>
      </c>
      <c r="I808" s="37" t="str">
        <f aca="false">IFERROR(VLOOKUP(A808,Employees!$A$2:$U$1501,21,FALSE()),"Unknown")</f>
        <v>Active</v>
      </c>
    </row>
    <row r="809" customFormat="false" ht="15" hidden="false" customHeight="false" outlineLevel="0" collapsed="false">
      <c r="A809" s="37" t="s">
        <v>949</v>
      </c>
      <c r="B809" s="37" t="n">
        <v>2023</v>
      </c>
      <c r="C809" s="37" t="n">
        <v>4</v>
      </c>
      <c r="D809" s="37" t="n">
        <v>104</v>
      </c>
      <c r="E809" s="37" t="s">
        <v>187</v>
      </c>
      <c r="F809" s="37" t="n">
        <v>10.6</v>
      </c>
      <c r="G809" s="37" t="n">
        <v>55</v>
      </c>
      <c r="H809" s="37" t="str">
        <f aca="false">IFERROR(VLOOKUP(A809,Employees!$A$2:$I$1501,9,FALSE()),"Unknown")</f>
        <v>Engineering</v>
      </c>
      <c r="I809" s="37" t="str">
        <f aca="false">IFERROR(VLOOKUP(A809,Employees!$A$2:$U$1501,21,FALSE()),"Unknown")</f>
        <v>Active</v>
      </c>
    </row>
    <row r="810" customFormat="false" ht="15" hidden="false" customHeight="false" outlineLevel="0" collapsed="false">
      <c r="A810" s="37" t="s">
        <v>949</v>
      </c>
      <c r="B810" s="37" t="n">
        <v>2024</v>
      </c>
      <c r="C810" s="37" t="n">
        <v>4</v>
      </c>
      <c r="D810" s="37" t="n">
        <v>94</v>
      </c>
      <c r="E810" s="37" t="s">
        <v>187</v>
      </c>
      <c r="F810" s="37" t="n">
        <v>9</v>
      </c>
      <c r="G810" s="37" t="n">
        <v>27</v>
      </c>
      <c r="H810" s="37" t="str">
        <f aca="false">IFERROR(VLOOKUP(A810,Employees!$A$2:$I$1501,9,FALSE()),"Unknown")</f>
        <v>Engineering</v>
      </c>
      <c r="I810" s="37" t="str">
        <f aca="false">IFERROR(VLOOKUP(A810,Employees!$A$2:$U$1501,21,FALSE()),"Unknown")</f>
        <v>Active</v>
      </c>
    </row>
    <row r="811" customFormat="false" ht="15" hidden="false" customHeight="false" outlineLevel="0" collapsed="false">
      <c r="A811" s="37" t="s">
        <v>949</v>
      </c>
      <c r="B811" s="37" t="n">
        <v>2025</v>
      </c>
      <c r="C811" s="37" t="n">
        <v>4</v>
      </c>
      <c r="D811" s="37" t="n">
        <v>76</v>
      </c>
      <c r="E811" s="37" t="s">
        <v>185</v>
      </c>
      <c r="F811" s="37" t="n">
        <v>8.9</v>
      </c>
      <c r="G811" s="37" t="n">
        <v>49</v>
      </c>
      <c r="H811" s="37" t="str">
        <f aca="false">IFERROR(VLOOKUP(A811,Employees!$A$2:$I$1501,9,FALSE()),"Unknown")</f>
        <v>Engineering</v>
      </c>
      <c r="I811" s="37" t="str">
        <f aca="false">IFERROR(VLOOKUP(A811,Employees!$A$2:$U$1501,21,FALSE()),"Unknown")</f>
        <v>Active</v>
      </c>
    </row>
    <row r="812" customFormat="false" ht="15" hidden="false" customHeight="false" outlineLevel="0" collapsed="false">
      <c r="A812" s="37" t="s">
        <v>950</v>
      </c>
      <c r="B812" s="37" t="n">
        <v>2025</v>
      </c>
      <c r="C812" s="37" t="n">
        <v>2</v>
      </c>
      <c r="D812" s="37" t="n">
        <v>60</v>
      </c>
      <c r="E812" s="37" t="s">
        <v>187</v>
      </c>
      <c r="F812" s="37" t="n">
        <v>2.3</v>
      </c>
      <c r="G812" s="37" t="n">
        <v>36</v>
      </c>
      <c r="H812" s="37" t="str">
        <f aca="false">IFERROR(VLOOKUP(A812,Employees!$A$2:$I$1501,9,FALSE()),"Unknown")</f>
        <v>Engineering</v>
      </c>
      <c r="I812" s="37" t="str">
        <f aca="false">IFERROR(VLOOKUP(A812,Employees!$A$2:$U$1501,21,FALSE()),"Unknown")</f>
        <v>Exited</v>
      </c>
    </row>
    <row r="813" customFormat="false" ht="15" hidden="false" customHeight="false" outlineLevel="0" collapsed="false">
      <c r="A813" s="37" t="s">
        <v>952</v>
      </c>
      <c r="B813" s="37" t="n">
        <v>2021</v>
      </c>
      <c r="C813" s="37" t="n">
        <v>1</v>
      </c>
      <c r="D813" s="37" t="n">
        <v>66</v>
      </c>
      <c r="E813" s="37" t="s">
        <v>187</v>
      </c>
      <c r="F813" s="37" t="n">
        <v>5.3</v>
      </c>
      <c r="G813" s="37" t="n">
        <v>5</v>
      </c>
      <c r="H813" s="37" t="str">
        <f aca="false">IFERROR(VLOOKUP(A813,Employees!$A$2:$I$1501,9,FALSE()),"Unknown")</f>
        <v>Sales</v>
      </c>
      <c r="I813" s="37" t="str">
        <f aca="false">IFERROR(VLOOKUP(A813,Employees!$A$2:$U$1501,21,FALSE()),"Unknown")</f>
        <v>Exited</v>
      </c>
    </row>
    <row r="814" customFormat="false" ht="15" hidden="false" customHeight="false" outlineLevel="0" collapsed="false">
      <c r="A814" s="37" t="s">
        <v>957</v>
      </c>
      <c r="B814" s="37" t="n">
        <v>2021</v>
      </c>
      <c r="C814" s="37" t="n">
        <v>4</v>
      </c>
      <c r="D814" s="37" t="n">
        <v>91</v>
      </c>
      <c r="E814" s="37" t="s">
        <v>185</v>
      </c>
      <c r="F814" s="37" t="n">
        <v>7.8</v>
      </c>
      <c r="G814" s="37" t="n">
        <v>46</v>
      </c>
      <c r="H814" s="37" t="str">
        <f aca="false">IFERROR(VLOOKUP(A814,Employees!$A$2:$I$1501,9,FALSE()),"Unknown")</f>
        <v>Sales</v>
      </c>
      <c r="I814" s="37" t="str">
        <f aca="false">IFERROR(VLOOKUP(A814,Employees!$A$2:$U$1501,21,FALSE()),"Unknown")</f>
        <v>Active</v>
      </c>
    </row>
    <row r="815" customFormat="false" ht="15" hidden="false" customHeight="false" outlineLevel="0" collapsed="false">
      <c r="A815" s="37" t="s">
        <v>957</v>
      </c>
      <c r="B815" s="37" t="n">
        <v>2022</v>
      </c>
      <c r="C815" s="37" t="n">
        <v>3</v>
      </c>
      <c r="D815" s="37" t="n">
        <v>69</v>
      </c>
      <c r="E815" s="37" t="s">
        <v>187</v>
      </c>
      <c r="F815" s="37" t="n">
        <v>5.1</v>
      </c>
      <c r="G815" s="37" t="n">
        <v>3</v>
      </c>
      <c r="H815" s="37" t="str">
        <f aca="false">IFERROR(VLOOKUP(A815,Employees!$A$2:$I$1501,9,FALSE()),"Unknown")</f>
        <v>Sales</v>
      </c>
      <c r="I815" s="37" t="str">
        <f aca="false">IFERROR(VLOOKUP(A815,Employees!$A$2:$U$1501,21,FALSE()),"Unknown")</f>
        <v>Active</v>
      </c>
    </row>
    <row r="816" customFormat="false" ht="15" hidden="false" customHeight="false" outlineLevel="0" collapsed="false">
      <c r="A816" s="37" t="s">
        <v>957</v>
      </c>
      <c r="B816" s="37" t="n">
        <v>2023</v>
      </c>
      <c r="C816" s="37" t="n">
        <v>3</v>
      </c>
      <c r="D816" s="37" t="n">
        <v>84</v>
      </c>
      <c r="E816" s="37" t="s">
        <v>187</v>
      </c>
      <c r="F816" s="37" t="n">
        <v>6.4</v>
      </c>
      <c r="G816" s="37" t="n">
        <v>44</v>
      </c>
      <c r="H816" s="37" t="str">
        <f aca="false">IFERROR(VLOOKUP(A816,Employees!$A$2:$I$1501,9,FALSE()),"Unknown")</f>
        <v>Sales</v>
      </c>
      <c r="I816" s="37" t="str">
        <f aca="false">IFERROR(VLOOKUP(A816,Employees!$A$2:$U$1501,21,FALSE()),"Unknown")</f>
        <v>Active</v>
      </c>
    </row>
    <row r="817" customFormat="false" ht="15" hidden="false" customHeight="false" outlineLevel="0" collapsed="false">
      <c r="A817" s="37" t="s">
        <v>957</v>
      </c>
      <c r="B817" s="37" t="n">
        <v>2024</v>
      </c>
      <c r="C817" s="37" t="n">
        <v>2</v>
      </c>
      <c r="D817" s="37" t="n">
        <v>77</v>
      </c>
      <c r="E817" s="37" t="s">
        <v>187</v>
      </c>
      <c r="F817" s="37" t="n">
        <v>7.5</v>
      </c>
      <c r="G817" s="37" t="n">
        <v>30</v>
      </c>
      <c r="H817" s="37" t="str">
        <f aca="false">IFERROR(VLOOKUP(A817,Employees!$A$2:$I$1501,9,FALSE()),"Unknown")</f>
        <v>Sales</v>
      </c>
      <c r="I817" s="37" t="str">
        <f aca="false">IFERROR(VLOOKUP(A817,Employees!$A$2:$U$1501,21,FALSE()),"Unknown")</f>
        <v>Active</v>
      </c>
    </row>
    <row r="818" customFormat="false" ht="15" hidden="false" customHeight="false" outlineLevel="0" collapsed="false">
      <c r="A818" s="37" t="s">
        <v>957</v>
      </c>
      <c r="B818" s="37" t="n">
        <v>2025</v>
      </c>
      <c r="C818" s="37" t="n">
        <v>3</v>
      </c>
      <c r="D818" s="37" t="n">
        <v>88</v>
      </c>
      <c r="E818" s="37" t="s">
        <v>187</v>
      </c>
      <c r="F818" s="37" t="n">
        <v>6</v>
      </c>
      <c r="G818" s="37" t="n">
        <v>15</v>
      </c>
      <c r="H818" s="37" t="str">
        <f aca="false">IFERROR(VLOOKUP(A818,Employees!$A$2:$I$1501,9,FALSE()),"Unknown")</f>
        <v>Sales</v>
      </c>
      <c r="I818" s="37" t="str">
        <f aca="false">IFERROR(VLOOKUP(A818,Employees!$A$2:$U$1501,21,FALSE()),"Unknown")</f>
        <v>Active</v>
      </c>
    </row>
    <row r="819" customFormat="false" ht="15" hidden="false" customHeight="false" outlineLevel="0" collapsed="false">
      <c r="A819" s="37" t="s">
        <v>958</v>
      </c>
      <c r="B819" s="37" t="n">
        <v>2023</v>
      </c>
      <c r="C819" s="37" t="n">
        <v>4</v>
      </c>
      <c r="D819" s="37" t="n">
        <v>99</v>
      </c>
      <c r="E819" s="37" t="s">
        <v>185</v>
      </c>
      <c r="F819" s="37" t="n">
        <v>10.1</v>
      </c>
      <c r="G819" s="37" t="n">
        <v>21</v>
      </c>
      <c r="H819" s="37" t="str">
        <f aca="false">IFERROR(VLOOKUP(A819,Employees!$A$2:$I$1501,9,FALSE()),"Unknown")</f>
        <v>Sales</v>
      </c>
      <c r="I819" s="37" t="str">
        <f aca="false">IFERROR(VLOOKUP(A819,Employees!$A$2:$U$1501,21,FALSE()),"Unknown")</f>
        <v>Active</v>
      </c>
    </row>
    <row r="820" customFormat="false" ht="15" hidden="false" customHeight="false" outlineLevel="0" collapsed="false">
      <c r="A820" s="37" t="s">
        <v>958</v>
      </c>
      <c r="B820" s="37" t="n">
        <v>2024</v>
      </c>
      <c r="C820" s="37" t="n">
        <v>3</v>
      </c>
      <c r="D820" s="37" t="n">
        <v>62</v>
      </c>
      <c r="E820" s="37" t="s">
        <v>187</v>
      </c>
      <c r="F820" s="37" t="n">
        <v>2</v>
      </c>
      <c r="G820" s="37" t="n">
        <v>24</v>
      </c>
      <c r="H820" s="37" t="str">
        <f aca="false">IFERROR(VLOOKUP(A820,Employees!$A$2:$I$1501,9,FALSE()),"Unknown")</f>
        <v>Sales</v>
      </c>
      <c r="I820" s="37" t="str">
        <f aca="false">IFERROR(VLOOKUP(A820,Employees!$A$2:$U$1501,21,FALSE()),"Unknown")</f>
        <v>Active</v>
      </c>
    </row>
    <row r="821" customFormat="false" ht="15" hidden="false" customHeight="false" outlineLevel="0" collapsed="false">
      <c r="A821" s="37" t="s">
        <v>958</v>
      </c>
      <c r="B821" s="37" t="n">
        <v>2025</v>
      </c>
      <c r="C821" s="37" t="n">
        <v>1</v>
      </c>
      <c r="D821" s="37" t="n">
        <v>59</v>
      </c>
      <c r="E821" s="37" t="s">
        <v>187</v>
      </c>
      <c r="F821" s="37" t="n">
        <v>3.6</v>
      </c>
      <c r="G821" s="37" t="n">
        <v>26</v>
      </c>
      <c r="H821" s="37" t="str">
        <f aca="false">IFERROR(VLOOKUP(A821,Employees!$A$2:$I$1501,9,FALSE()),"Unknown")</f>
        <v>Sales</v>
      </c>
      <c r="I821" s="37" t="str">
        <f aca="false">IFERROR(VLOOKUP(A821,Employees!$A$2:$U$1501,21,FALSE()),"Unknown")</f>
        <v>Active</v>
      </c>
    </row>
    <row r="822" customFormat="false" ht="15" hidden="false" customHeight="false" outlineLevel="0" collapsed="false">
      <c r="A822" s="37" t="s">
        <v>960</v>
      </c>
      <c r="B822" s="37" t="n">
        <v>2024</v>
      </c>
      <c r="C822" s="37" t="n">
        <v>3</v>
      </c>
      <c r="D822" s="37" t="n">
        <v>74</v>
      </c>
      <c r="E822" s="37" t="s">
        <v>187</v>
      </c>
      <c r="F822" s="37" t="n">
        <v>7.8</v>
      </c>
      <c r="G822" s="37" t="n">
        <v>29</v>
      </c>
      <c r="H822" s="37" t="str">
        <f aca="false">IFERROR(VLOOKUP(A822,Employees!$A$2:$I$1501,9,FALSE()),"Unknown")</f>
        <v>Engineering</v>
      </c>
      <c r="I822" s="37" t="str">
        <f aca="false">IFERROR(VLOOKUP(A822,Employees!$A$2:$U$1501,21,FALSE()),"Unknown")</f>
        <v>Active</v>
      </c>
    </row>
    <row r="823" customFormat="false" ht="15" hidden="false" customHeight="false" outlineLevel="0" collapsed="false">
      <c r="A823" s="37" t="s">
        <v>960</v>
      </c>
      <c r="B823" s="37" t="n">
        <v>2025</v>
      </c>
      <c r="C823" s="37" t="n">
        <v>3</v>
      </c>
      <c r="D823" s="37" t="n">
        <v>91</v>
      </c>
      <c r="E823" s="37" t="s">
        <v>187</v>
      </c>
      <c r="F823" s="37" t="n">
        <v>5.5</v>
      </c>
      <c r="G823" s="37" t="n">
        <v>38</v>
      </c>
      <c r="H823" s="37" t="str">
        <f aca="false">IFERROR(VLOOKUP(A823,Employees!$A$2:$I$1501,9,FALSE()),"Unknown")</f>
        <v>Engineering</v>
      </c>
      <c r="I823" s="37" t="str">
        <f aca="false">IFERROR(VLOOKUP(A823,Employees!$A$2:$U$1501,21,FALSE()),"Unknown")</f>
        <v>Active</v>
      </c>
    </row>
    <row r="824" customFormat="false" ht="15" hidden="false" customHeight="false" outlineLevel="0" collapsed="false">
      <c r="A824" s="37" t="s">
        <v>962</v>
      </c>
      <c r="B824" s="37" t="n">
        <v>2021</v>
      </c>
      <c r="C824" s="37" t="n">
        <v>3</v>
      </c>
      <c r="D824" s="37" t="n">
        <v>99</v>
      </c>
      <c r="E824" s="37" t="s">
        <v>187</v>
      </c>
      <c r="F824" s="37" t="n">
        <v>4.7</v>
      </c>
      <c r="G824" s="37" t="n">
        <v>15</v>
      </c>
      <c r="H824" s="37" t="str">
        <f aca="false">IFERROR(VLOOKUP(A824,Employees!$A$2:$I$1501,9,FALSE()),"Unknown")</f>
        <v>Data &amp; AI</v>
      </c>
      <c r="I824" s="37" t="str">
        <f aca="false">IFERROR(VLOOKUP(A824,Employees!$A$2:$U$1501,21,FALSE()),"Unknown")</f>
        <v>Active</v>
      </c>
    </row>
    <row r="825" customFormat="false" ht="15" hidden="false" customHeight="false" outlineLevel="0" collapsed="false">
      <c r="A825" s="37" t="s">
        <v>962</v>
      </c>
      <c r="B825" s="37" t="n">
        <v>2022</v>
      </c>
      <c r="C825" s="37" t="n">
        <v>3</v>
      </c>
      <c r="D825" s="37" t="n">
        <v>95</v>
      </c>
      <c r="E825" s="37" t="s">
        <v>187</v>
      </c>
      <c r="F825" s="37" t="n">
        <v>5.1</v>
      </c>
      <c r="G825" s="37" t="n">
        <v>100</v>
      </c>
      <c r="H825" s="37" t="str">
        <f aca="false">IFERROR(VLOOKUP(A825,Employees!$A$2:$I$1501,9,FALSE()),"Unknown")</f>
        <v>Data &amp; AI</v>
      </c>
      <c r="I825" s="37" t="str">
        <f aca="false">IFERROR(VLOOKUP(A825,Employees!$A$2:$U$1501,21,FALSE()),"Unknown")</f>
        <v>Active</v>
      </c>
    </row>
    <row r="826" customFormat="false" ht="15" hidden="false" customHeight="false" outlineLevel="0" collapsed="false">
      <c r="A826" s="37" t="s">
        <v>962</v>
      </c>
      <c r="B826" s="37" t="n">
        <v>2023</v>
      </c>
      <c r="C826" s="37" t="n">
        <v>3</v>
      </c>
      <c r="D826" s="37" t="n">
        <v>84</v>
      </c>
      <c r="E826" s="37" t="s">
        <v>187</v>
      </c>
      <c r="F826" s="37" t="n">
        <v>6.7</v>
      </c>
      <c r="G826" s="37" t="n">
        <v>12</v>
      </c>
      <c r="H826" s="37" t="str">
        <f aca="false">IFERROR(VLOOKUP(A826,Employees!$A$2:$I$1501,9,FALSE()),"Unknown")</f>
        <v>Data &amp; AI</v>
      </c>
      <c r="I826" s="37" t="str">
        <f aca="false">IFERROR(VLOOKUP(A826,Employees!$A$2:$U$1501,21,FALSE()),"Unknown")</f>
        <v>Active</v>
      </c>
    </row>
    <row r="827" customFormat="false" ht="15" hidden="false" customHeight="false" outlineLevel="0" collapsed="false">
      <c r="A827" s="37" t="s">
        <v>962</v>
      </c>
      <c r="B827" s="37" t="n">
        <v>2024</v>
      </c>
      <c r="C827" s="37" t="n">
        <v>2</v>
      </c>
      <c r="D827" s="37" t="n">
        <v>58</v>
      </c>
      <c r="E827" s="37" t="s">
        <v>187</v>
      </c>
      <c r="F827" s="37" t="n">
        <v>2.7</v>
      </c>
      <c r="G827" s="37" t="n">
        <v>46</v>
      </c>
      <c r="H827" s="37" t="str">
        <f aca="false">IFERROR(VLOOKUP(A827,Employees!$A$2:$I$1501,9,FALSE()),"Unknown")</f>
        <v>Data &amp; AI</v>
      </c>
      <c r="I827" s="37" t="str">
        <f aca="false">IFERROR(VLOOKUP(A827,Employees!$A$2:$U$1501,21,FALSE()),"Unknown")</f>
        <v>Active</v>
      </c>
    </row>
    <row r="828" customFormat="false" ht="15" hidden="false" customHeight="false" outlineLevel="0" collapsed="false">
      <c r="A828" s="37" t="s">
        <v>962</v>
      </c>
      <c r="B828" s="37" t="n">
        <v>2025</v>
      </c>
      <c r="C828" s="37" t="n">
        <v>1</v>
      </c>
      <c r="D828" s="37" t="n">
        <v>76</v>
      </c>
      <c r="E828" s="37" t="s">
        <v>187</v>
      </c>
      <c r="F828" s="37" t="n">
        <v>0</v>
      </c>
      <c r="G828" s="37" t="n">
        <v>20</v>
      </c>
      <c r="H828" s="37" t="str">
        <f aca="false">IFERROR(VLOOKUP(A828,Employees!$A$2:$I$1501,9,FALSE()),"Unknown")</f>
        <v>Data &amp; AI</v>
      </c>
      <c r="I828" s="37" t="str">
        <f aca="false">IFERROR(VLOOKUP(A828,Employees!$A$2:$U$1501,21,FALSE()),"Unknown")</f>
        <v>Active</v>
      </c>
    </row>
    <row r="829" customFormat="false" ht="15" hidden="false" customHeight="false" outlineLevel="0" collapsed="false">
      <c r="A829" s="37" t="s">
        <v>963</v>
      </c>
      <c r="B829" s="37" t="n">
        <v>2021</v>
      </c>
      <c r="C829" s="37" t="n">
        <v>4</v>
      </c>
      <c r="D829" s="37" t="n">
        <v>97</v>
      </c>
      <c r="E829" s="37" t="s">
        <v>187</v>
      </c>
      <c r="F829" s="37" t="n">
        <v>8.4</v>
      </c>
      <c r="G829" s="37" t="n">
        <v>18</v>
      </c>
      <c r="H829" s="37" t="str">
        <f aca="false">IFERROR(VLOOKUP(A829,Employees!$A$2:$I$1501,9,FALSE()),"Unknown")</f>
        <v>Engineering</v>
      </c>
      <c r="I829" s="37" t="str">
        <f aca="false">IFERROR(VLOOKUP(A829,Employees!$A$2:$U$1501,21,FALSE()),"Unknown")</f>
        <v>Active</v>
      </c>
    </row>
    <row r="830" customFormat="false" ht="15" hidden="false" customHeight="false" outlineLevel="0" collapsed="false">
      <c r="A830" s="37" t="s">
        <v>963</v>
      </c>
      <c r="B830" s="37" t="n">
        <v>2022</v>
      </c>
      <c r="C830" s="37" t="n">
        <v>2</v>
      </c>
      <c r="D830" s="37" t="n">
        <v>85</v>
      </c>
      <c r="E830" s="37" t="s">
        <v>187</v>
      </c>
      <c r="F830" s="37" t="n">
        <v>5</v>
      </c>
      <c r="G830" s="37" t="n">
        <v>22</v>
      </c>
      <c r="H830" s="37" t="str">
        <f aca="false">IFERROR(VLOOKUP(A830,Employees!$A$2:$I$1501,9,FALSE()),"Unknown")</f>
        <v>Engineering</v>
      </c>
      <c r="I830" s="37" t="str">
        <f aca="false">IFERROR(VLOOKUP(A830,Employees!$A$2:$U$1501,21,FALSE()),"Unknown")</f>
        <v>Active</v>
      </c>
    </row>
    <row r="831" customFormat="false" ht="15" hidden="false" customHeight="false" outlineLevel="0" collapsed="false">
      <c r="A831" s="37" t="s">
        <v>963</v>
      </c>
      <c r="B831" s="37" t="n">
        <v>2023</v>
      </c>
      <c r="C831" s="37" t="n">
        <v>2</v>
      </c>
      <c r="D831" s="37" t="n">
        <v>83</v>
      </c>
      <c r="E831" s="37" t="s">
        <v>187</v>
      </c>
      <c r="F831" s="37" t="n">
        <v>2.6</v>
      </c>
      <c r="G831" s="37" t="n">
        <v>47</v>
      </c>
      <c r="H831" s="37" t="str">
        <f aca="false">IFERROR(VLOOKUP(A831,Employees!$A$2:$I$1501,9,FALSE()),"Unknown")</f>
        <v>Engineering</v>
      </c>
      <c r="I831" s="37" t="str">
        <f aca="false">IFERROR(VLOOKUP(A831,Employees!$A$2:$U$1501,21,FALSE()),"Unknown")</f>
        <v>Active</v>
      </c>
    </row>
    <row r="832" customFormat="false" ht="15" hidden="false" customHeight="false" outlineLevel="0" collapsed="false">
      <c r="A832" s="37" t="s">
        <v>963</v>
      </c>
      <c r="B832" s="37" t="n">
        <v>2024</v>
      </c>
      <c r="C832" s="37" t="n">
        <v>4</v>
      </c>
      <c r="D832" s="37" t="n">
        <v>84</v>
      </c>
      <c r="E832" s="37" t="s">
        <v>187</v>
      </c>
      <c r="F832" s="37" t="n">
        <v>11.8</v>
      </c>
      <c r="G832" s="37" t="n">
        <v>27</v>
      </c>
      <c r="H832" s="37" t="str">
        <f aca="false">IFERROR(VLOOKUP(A832,Employees!$A$2:$I$1501,9,FALSE()),"Unknown")</f>
        <v>Engineering</v>
      </c>
      <c r="I832" s="37" t="str">
        <f aca="false">IFERROR(VLOOKUP(A832,Employees!$A$2:$U$1501,21,FALSE()),"Unknown")</f>
        <v>Active</v>
      </c>
    </row>
    <row r="833" customFormat="false" ht="15" hidden="false" customHeight="false" outlineLevel="0" collapsed="false">
      <c r="A833" s="37" t="s">
        <v>963</v>
      </c>
      <c r="B833" s="37" t="n">
        <v>2025</v>
      </c>
      <c r="C833" s="37" t="n">
        <v>3</v>
      </c>
      <c r="D833" s="37" t="n">
        <v>71</v>
      </c>
      <c r="E833" s="37" t="s">
        <v>187</v>
      </c>
      <c r="F833" s="37" t="n">
        <v>7.8</v>
      </c>
      <c r="G833" s="37" t="n">
        <v>11</v>
      </c>
      <c r="H833" s="37" t="str">
        <f aca="false">IFERROR(VLOOKUP(A833,Employees!$A$2:$I$1501,9,FALSE()),"Unknown")</f>
        <v>Engineering</v>
      </c>
      <c r="I833" s="37" t="str">
        <f aca="false">IFERROR(VLOOKUP(A833,Employees!$A$2:$U$1501,21,FALSE()),"Unknown")</f>
        <v>Active</v>
      </c>
    </row>
    <row r="834" customFormat="false" ht="15" hidden="false" customHeight="false" outlineLevel="0" collapsed="false">
      <c r="A834" s="37" t="s">
        <v>964</v>
      </c>
      <c r="B834" s="37" t="n">
        <v>2021</v>
      </c>
      <c r="C834" s="37" t="n">
        <v>4</v>
      </c>
      <c r="D834" s="37" t="n">
        <v>94</v>
      </c>
      <c r="E834" s="37" t="s">
        <v>187</v>
      </c>
      <c r="F834" s="37" t="n">
        <v>10.3</v>
      </c>
      <c r="G834" s="37" t="n">
        <v>25</v>
      </c>
      <c r="H834" s="37" t="str">
        <f aca="false">IFERROR(VLOOKUP(A834,Employees!$A$2:$I$1501,9,FALSE()),"Unknown")</f>
        <v>Customer Support</v>
      </c>
      <c r="I834" s="37" t="str">
        <f aca="false">IFERROR(VLOOKUP(A834,Employees!$A$2:$U$1501,21,FALSE()),"Unknown")</f>
        <v>Active</v>
      </c>
    </row>
    <row r="835" customFormat="false" ht="15" hidden="false" customHeight="false" outlineLevel="0" collapsed="false">
      <c r="A835" s="37" t="s">
        <v>964</v>
      </c>
      <c r="B835" s="37" t="n">
        <v>2022</v>
      </c>
      <c r="C835" s="37" t="n">
        <v>1</v>
      </c>
      <c r="D835" s="37" t="n">
        <v>77</v>
      </c>
      <c r="E835" s="37" t="s">
        <v>187</v>
      </c>
      <c r="F835" s="37" t="n">
        <v>2.7</v>
      </c>
      <c r="G835" s="37" t="n">
        <v>81</v>
      </c>
      <c r="H835" s="37" t="str">
        <f aca="false">IFERROR(VLOOKUP(A835,Employees!$A$2:$I$1501,9,FALSE()),"Unknown")</f>
        <v>Customer Support</v>
      </c>
      <c r="I835" s="37" t="str">
        <f aca="false">IFERROR(VLOOKUP(A835,Employees!$A$2:$U$1501,21,FALSE()),"Unknown")</f>
        <v>Active</v>
      </c>
    </row>
    <row r="836" customFormat="false" ht="15" hidden="false" customHeight="false" outlineLevel="0" collapsed="false">
      <c r="A836" s="37" t="s">
        <v>964</v>
      </c>
      <c r="B836" s="37" t="n">
        <v>2023</v>
      </c>
      <c r="C836" s="37" t="n">
        <v>2</v>
      </c>
      <c r="D836" s="37" t="n">
        <v>75</v>
      </c>
      <c r="E836" s="37" t="s">
        <v>187</v>
      </c>
      <c r="F836" s="37" t="n">
        <v>4.9</v>
      </c>
      <c r="G836" s="37" t="n">
        <v>25</v>
      </c>
      <c r="H836" s="37" t="str">
        <f aca="false">IFERROR(VLOOKUP(A836,Employees!$A$2:$I$1501,9,FALSE()),"Unknown")</f>
        <v>Customer Support</v>
      </c>
      <c r="I836" s="37" t="str">
        <f aca="false">IFERROR(VLOOKUP(A836,Employees!$A$2:$U$1501,21,FALSE()),"Unknown")</f>
        <v>Active</v>
      </c>
    </row>
    <row r="837" customFormat="false" ht="15" hidden="false" customHeight="false" outlineLevel="0" collapsed="false">
      <c r="A837" s="37" t="s">
        <v>964</v>
      </c>
      <c r="B837" s="37" t="n">
        <v>2024</v>
      </c>
      <c r="C837" s="37" t="n">
        <v>4</v>
      </c>
      <c r="D837" s="37" t="n">
        <v>82</v>
      </c>
      <c r="E837" s="37" t="s">
        <v>185</v>
      </c>
      <c r="F837" s="37" t="n">
        <v>10</v>
      </c>
      <c r="G837" s="37" t="n">
        <v>17</v>
      </c>
      <c r="H837" s="37" t="str">
        <f aca="false">IFERROR(VLOOKUP(A837,Employees!$A$2:$I$1501,9,FALSE()),"Unknown")</f>
        <v>Customer Support</v>
      </c>
      <c r="I837" s="37" t="str">
        <f aca="false">IFERROR(VLOOKUP(A837,Employees!$A$2:$U$1501,21,FALSE()),"Unknown")</f>
        <v>Active</v>
      </c>
    </row>
    <row r="838" customFormat="false" ht="15" hidden="false" customHeight="false" outlineLevel="0" collapsed="false">
      <c r="A838" s="37" t="s">
        <v>964</v>
      </c>
      <c r="B838" s="37" t="n">
        <v>2025</v>
      </c>
      <c r="C838" s="37" t="n">
        <v>3</v>
      </c>
      <c r="D838" s="37" t="n">
        <v>88</v>
      </c>
      <c r="E838" s="37" t="s">
        <v>187</v>
      </c>
      <c r="F838" s="37" t="n">
        <v>8.3</v>
      </c>
      <c r="G838" s="37" t="n">
        <v>18</v>
      </c>
      <c r="H838" s="37" t="str">
        <f aca="false">IFERROR(VLOOKUP(A838,Employees!$A$2:$I$1501,9,FALSE()),"Unknown")</f>
        <v>Customer Support</v>
      </c>
      <c r="I838" s="37" t="str">
        <f aca="false">IFERROR(VLOOKUP(A838,Employees!$A$2:$U$1501,21,FALSE()),"Unknown")</f>
        <v>Active</v>
      </c>
    </row>
    <row r="839" customFormat="false" ht="15" hidden="false" customHeight="false" outlineLevel="0" collapsed="false">
      <c r="A839" s="37" t="s">
        <v>966</v>
      </c>
      <c r="B839" s="37" t="n">
        <v>2023</v>
      </c>
      <c r="C839" s="37" t="n">
        <v>3</v>
      </c>
      <c r="D839" s="37" t="n">
        <v>75</v>
      </c>
      <c r="E839" s="37" t="s">
        <v>187</v>
      </c>
      <c r="F839" s="37" t="n">
        <v>3.4</v>
      </c>
      <c r="G839" s="37" t="n">
        <v>19</v>
      </c>
      <c r="H839" s="37" t="str">
        <f aca="false">IFERROR(VLOOKUP(A839,Employees!$A$2:$I$1501,9,FALSE()),"Unknown")</f>
        <v>Operations</v>
      </c>
      <c r="I839" s="37" t="str">
        <f aca="false">IFERROR(VLOOKUP(A839,Employees!$A$2:$U$1501,21,FALSE()),"Unknown")</f>
        <v>Active</v>
      </c>
    </row>
    <row r="840" customFormat="false" ht="15" hidden="false" customHeight="false" outlineLevel="0" collapsed="false">
      <c r="A840" s="37" t="s">
        <v>966</v>
      </c>
      <c r="B840" s="37" t="n">
        <v>2024</v>
      </c>
      <c r="C840" s="37" t="n">
        <v>4</v>
      </c>
      <c r="D840" s="37" t="n">
        <v>80</v>
      </c>
      <c r="E840" s="37" t="s">
        <v>185</v>
      </c>
      <c r="F840" s="37" t="n">
        <v>10.5</v>
      </c>
      <c r="G840" s="37" t="n">
        <v>14</v>
      </c>
      <c r="H840" s="37" t="str">
        <f aca="false">IFERROR(VLOOKUP(A840,Employees!$A$2:$I$1501,9,FALSE()),"Unknown")</f>
        <v>Operations</v>
      </c>
      <c r="I840" s="37" t="str">
        <f aca="false">IFERROR(VLOOKUP(A840,Employees!$A$2:$U$1501,21,FALSE()),"Unknown")</f>
        <v>Active</v>
      </c>
    </row>
    <row r="841" customFormat="false" ht="15" hidden="false" customHeight="false" outlineLevel="0" collapsed="false">
      <c r="A841" s="37" t="s">
        <v>966</v>
      </c>
      <c r="B841" s="37" t="n">
        <v>2025</v>
      </c>
      <c r="C841" s="37" t="n">
        <v>4</v>
      </c>
      <c r="D841" s="37" t="n">
        <v>73</v>
      </c>
      <c r="E841" s="37" t="s">
        <v>185</v>
      </c>
      <c r="F841" s="37" t="n">
        <v>10.5</v>
      </c>
      <c r="G841" s="37" t="n">
        <v>17</v>
      </c>
      <c r="H841" s="37" t="str">
        <f aca="false">IFERROR(VLOOKUP(A841,Employees!$A$2:$I$1501,9,FALSE()),"Unknown")</f>
        <v>Operations</v>
      </c>
      <c r="I841" s="37" t="str">
        <f aca="false">IFERROR(VLOOKUP(A841,Employees!$A$2:$U$1501,21,FALSE()),"Unknown")</f>
        <v>Active</v>
      </c>
    </row>
    <row r="842" customFormat="false" ht="15" hidden="false" customHeight="false" outlineLevel="0" collapsed="false">
      <c r="A842" s="37" t="s">
        <v>968</v>
      </c>
      <c r="B842" s="37" t="n">
        <v>2021</v>
      </c>
      <c r="C842" s="37" t="n">
        <v>3</v>
      </c>
      <c r="D842" s="37" t="n">
        <v>101</v>
      </c>
      <c r="E842" s="37" t="s">
        <v>187</v>
      </c>
      <c r="F842" s="37" t="n">
        <v>7.5</v>
      </c>
      <c r="G842" s="37" t="n">
        <v>55</v>
      </c>
      <c r="H842" s="37" t="str">
        <f aca="false">IFERROR(VLOOKUP(A842,Employees!$A$2:$I$1501,9,FALSE()),"Unknown")</f>
        <v>Engineering</v>
      </c>
      <c r="I842" s="37" t="str">
        <f aca="false">IFERROR(VLOOKUP(A842,Employees!$A$2:$U$1501,21,FALSE()),"Unknown")</f>
        <v>Active</v>
      </c>
    </row>
    <row r="843" customFormat="false" ht="15" hidden="false" customHeight="false" outlineLevel="0" collapsed="false">
      <c r="A843" s="37" t="s">
        <v>968</v>
      </c>
      <c r="B843" s="37" t="n">
        <v>2022</v>
      </c>
      <c r="C843" s="37" t="n">
        <v>2</v>
      </c>
      <c r="D843" s="37" t="n">
        <v>69</v>
      </c>
      <c r="E843" s="37" t="s">
        <v>187</v>
      </c>
      <c r="F843" s="37" t="n">
        <v>5.9</v>
      </c>
      <c r="G843" s="37" t="n">
        <v>37</v>
      </c>
      <c r="H843" s="37" t="str">
        <f aca="false">IFERROR(VLOOKUP(A843,Employees!$A$2:$I$1501,9,FALSE()),"Unknown")</f>
        <v>Engineering</v>
      </c>
      <c r="I843" s="37" t="str">
        <f aca="false">IFERROR(VLOOKUP(A843,Employees!$A$2:$U$1501,21,FALSE()),"Unknown")</f>
        <v>Active</v>
      </c>
    </row>
    <row r="844" customFormat="false" ht="15" hidden="false" customHeight="false" outlineLevel="0" collapsed="false">
      <c r="A844" s="37" t="s">
        <v>968</v>
      </c>
      <c r="B844" s="37" t="n">
        <v>2023</v>
      </c>
      <c r="C844" s="37" t="n">
        <v>4</v>
      </c>
      <c r="D844" s="37" t="n">
        <v>88</v>
      </c>
      <c r="E844" s="37" t="s">
        <v>187</v>
      </c>
      <c r="F844" s="37" t="n">
        <v>9.5</v>
      </c>
      <c r="G844" s="37" t="n">
        <v>8</v>
      </c>
      <c r="H844" s="37" t="str">
        <f aca="false">IFERROR(VLOOKUP(A844,Employees!$A$2:$I$1501,9,FALSE()),"Unknown")</f>
        <v>Engineering</v>
      </c>
      <c r="I844" s="37" t="str">
        <f aca="false">IFERROR(VLOOKUP(A844,Employees!$A$2:$U$1501,21,FALSE()),"Unknown")</f>
        <v>Active</v>
      </c>
    </row>
    <row r="845" customFormat="false" ht="15" hidden="false" customHeight="false" outlineLevel="0" collapsed="false">
      <c r="A845" s="37" t="s">
        <v>968</v>
      </c>
      <c r="B845" s="37" t="n">
        <v>2024</v>
      </c>
      <c r="C845" s="37" t="n">
        <v>5</v>
      </c>
      <c r="D845" s="37" t="n">
        <v>90</v>
      </c>
      <c r="E845" s="37" t="s">
        <v>187</v>
      </c>
      <c r="F845" s="37" t="n">
        <v>9.3</v>
      </c>
      <c r="G845" s="37" t="n">
        <v>11</v>
      </c>
      <c r="H845" s="37" t="str">
        <f aca="false">IFERROR(VLOOKUP(A845,Employees!$A$2:$I$1501,9,FALSE()),"Unknown")</f>
        <v>Engineering</v>
      </c>
      <c r="I845" s="37" t="str">
        <f aca="false">IFERROR(VLOOKUP(A845,Employees!$A$2:$U$1501,21,FALSE()),"Unknown")</f>
        <v>Active</v>
      </c>
    </row>
    <row r="846" customFormat="false" ht="15" hidden="false" customHeight="false" outlineLevel="0" collapsed="false">
      <c r="A846" s="37" t="s">
        <v>968</v>
      </c>
      <c r="B846" s="37" t="n">
        <v>2025</v>
      </c>
      <c r="C846" s="37" t="n">
        <v>4</v>
      </c>
      <c r="D846" s="37" t="n">
        <v>83</v>
      </c>
      <c r="E846" s="37" t="s">
        <v>187</v>
      </c>
      <c r="F846" s="37" t="n">
        <v>8</v>
      </c>
      <c r="G846" s="37" t="n">
        <v>23</v>
      </c>
      <c r="H846" s="37" t="str">
        <f aca="false">IFERROR(VLOOKUP(A846,Employees!$A$2:$I$1501,9,FALSE()),"Unknown")</f>
        <v>Engineering</v>
      </c>
      <c r="I846" s="37" t="str">
        <f aca="false">IFERROR(VLOOKUP(A846,Employees!$A$2:$U$1501,21,FALSE()),"Unknown")</f>
        <v>Active</v>
      </c>
    </row>
    <row r="847" customFormat="false" ht="15" hidden="false" customHeight="false" outlineLevel="0" collapsed="false">
      <c r="A847" s="37" t="s">
        <v>969</v>
      </c>
      <c r="B847" s="37" t="n">
        <v>2021</v>
      </c>
      <c r="C847" s="37" t="n">
        <v>1</v>
      </c>
      <c r="D847" s="37" t="n">
        <v>70</v>
      </c>
      <c r="E847" s="37" t="s">
        <v>187</v>
      </c>
      <c r="F847" s="37" t="n">
        <v>2.7</v>
      </c>
      <c r="G847" s="37" t="n">
        <v>39</v>
      </c>
      <c r="H847" s="37" t="str">
        <f aca="false">IFERROR(VLOOKUP(A847,Employees!$A$2:$I$1501,9,FALSE()),"Unknown")</f>
        <v>Finance</v>
      </c>
      <c r="I847" s="37" t="str">
        <f aca="false">IFERROR(VLOOKUP(A847,Employees!$A$2:$U$1501,21,FALSE()),"Unknown")</f>
        <v>Active</v>
      </c>
    </row>
    <row r="848" customFormat="false" ht="15" hidden="false" customHeight="false" outlineLevel="0" collapsed="false">
      <c r="A848" s="37" t="s">
        <v>969</v>
      </c>
      <c r="B848" s="37" t="n">
        <v>2022</v>
      </c>
      <c r="C848" s="37" t="n">
        <v>2</v>
      </c>
      <c r="D848" s="37" t="n">
        <v>82</v>
      </c>
      <c r="E848" s="37" t="s">
        <v>187</v>
      </c>
      <c r="F848" s="37" t="n">
        <v>6.5</v>
      </c>
      <c r="G848" s="37" t="n">
        <v>14</v>
      </c>
      <c r="H848" s="37" t="str">
        <f aca="false">IFERROR(VLOOKUP(A848,Employees!$A$2:$I$1501,9,FALSE()),"Unknown")</f>
        <v>Finance</v>
      </c>
      <c r="I848" s="37" t="str">
        <f aca="false">IFERROR(VLOOKUP(A848,Employees!$A$2:$U$1501,21,FALSE()),"Unknown")</f>
        <v>Active</v>
      </c>
    </row>
    <row r="849" customFormat="false" ht="15" hidden="false" customHeight="false" outlineLevel="0" collapsed="false">
      <c r="A849" s="37" t="s">
        <v>969</v>
      </c>
      <c r="B849" s="37" t="n">
        <v>2023</v>
      </c>
      <c r="C849" s="37" t="n">
        <v>3</v>
      </c>
      <c r="D849" s="37" t="n">
        <v>71</v>
      </c>
      <c r="E849" s="37" t="s">
        <v>187</v>
      </c>
      <c r="F849" s="37" t="n">
        <v>6.1</v>
      </c>
      <c r="G849" s="37" t="n">
        <v>10</v>
      </c>
      <c r="H849" s="37" t="str">
        <f aca="false">IFERROR(VLOOKUP(A849,Employees!$A$2:$I$1501,9,FALSE()),"Unknown")</f>
        <v>Finance</v>
      </c>
      <c r="I849" s="37" t="str">
        <f aca="false">IFERROR(VLOOKUP(A849,Employees!$A$2:$U$1501,21,FALSE()),"Unknown")</f>
        <v>Active</v>
      </c>
    </row>
    <row r="850" customFormat="false" ht="15" hidden="false" customHeight="false" outlineLevel="0" collapsed="false">
      <c r="A850" s="37" t="s">
        <v>969</v>
      </c>
      <c r="B850" s="37" t="n">
        <v>2024</v>
      </c>
      <c r="C850" s="37" t="n">
        <v>2</v>
      </c>
      <c r="D850" s="37" t="n">
        <v>85</v>
      </c>
      <c r="E850" s="37" t="s">
        <v>187</v>
      </c>
      <c r="F850" s="37" t="n">
        <v>4.7</v>
      </c>
      <c r="G850" s="37" t="n">
        <v>37</v>
      </c>
      <c r="H850" s="37" t="str">
        <f aca="false">IFERROR(VLOOKUP(A850,Employees!$A$2:$I$1501,9,FALSE()),"Unknown")</f>
        <v>Finance</v>
      </c>
      <c r="I850" s="37" t="str">
        <f aca="false">IFERROR(VLOOKUP(A850,Employees!$A$2:$U$1501,21,FALSE()),"Unknown")</f>
        <v>Active</v>
      </c>
    </row>
    <row r="851" customFormat="false" ht="15" hidden="false" customHeight="false" outlineLevel="0" collapsed="false">
      <c r="A851" s="37" t="s">
        <v>969</v>
      </c>
      <c r="B851" s="37" t="n">
        <v>2025</v>
      </c>
      <c r="C851" s="37" t="n">
        <v>1</v>
      </c>
      <c r="D851" s="37" t="n">
        <v>80</v>
      </c>
      <c r="E851" s="37" t="s">
        <v>187</v>
      </c>
      <c r="F851" s="37" t="n">
        <v>1.1</v>
      </c>
      <c r="G851" s="37" t="n">
        <v>7</v>
      </c>
      <c r="H851" s="37" t="str">
        <f aca="false">IFERROR(VLOOKUP(A851,Employees!$A$2:$I$1501,9,FALSE()),"Unknown")</f>
        <v>Finance</v>
      </c>
      <c r="I851" s="37" t="str">
        <f aca="false">IFERROR(VLOOKUP(A851,Employees!$A$2:$U$1501,21,FALSE()),"Unknown")</f>
        <v>Active</v>
      </c>
    </row>
    <row r="852" customFormat="false" ht="15" hidden="false" customHeight="false" outlineLevel="0" collapsed="false">
      <c r="A852" s="37" t="s">
        <v>970</v>
      </c>
      <c r="B852" s="37" t="n">
        <v>2021</v>
      </c>
      <c r="C852" s="37" t="n">
        <v>3</v>
      </c>
      <c r="D852" s="37" t="n">
        <v>82</v>
      </c>
      <c r="E852" s="37" t="s">
        <v>187</v>
      </c>
      <c r="F852" s="37" t="n">
        <v>7.3</v>
      </c>
      <c r="G852" s="37" t="n">
        <v>25</v>
      </c>
      <c r="H852" s="37" t="str">
        <f aca="false">IFERROR(VLOOKUP(A852,Employees!$A$2:$I$1501,9,FALSE()),"Unknown")</f>
        <v>Operations</v>
      </c>
      <c r="I852" s="37" t="str">
        <f aca="false">IFERROR(VLOOKUP(A852,Employees!$A$2:$U$1501,21,FALSE()),"Unknown")</f>
        <v>Active</v>
      </c>
    </row>
    <row r="853" customFormat="false" ht="15" hidden="false" customHeight="false" outlineLevel="0" collapsed="false">
      <c r="A853" s="37" t="s">
        <v>970</v>
      </c>
      <c r="B853" s="37" t="n">
        <v>2022</v>
      </c>
      <c r="C853" s="37" t="n">
        <v>4</v>
      </c>
      <c r="D853" s="37" t="n">
        <v>91</v>
      </c>
      <c r="E853" s="37" t="s">
        <v>187</v>
      </c>
      <c r="F853" s="37" t="n">
        <v>10</v>
      </c>
      <c r="G853" s="37" t="n">
        <v>29</v>
      </c>
      <c r="H853" s="37" t="str">
        <f aca="false">IFERROR(VLOOKUP(A853,Employees!$A$2:$I$1501,9,FALSE()),"Unknown")</f>
        <v>Operations</v>
      </c>
      <c r="I853" s="37" t="str">
        <f aca="false">IFERROR(VLOOKUP(A853,Employees!$A$2:$U$1501,21,FALSE()),"Unknown")</f>
        <v>Active</v>
      </c>
    </row>
    <row r="854" customFormat="false" ht="15" hidden="false" customHeight="false" outlineLevel="0" collapsed="false">
      <c r="A854" s="37" t="s">
        <v>970</v>
      </c>
      <c r="B854" s="37" t="n">
        <v>2023</v>
      </c>
      <c r="C854" s="37" t="n">
        <v>3</v>
      </c>
      <c r="D854" s="37" t="n">
        <v>88</v>
      </c>
      <c r="E854" s="37" t="s">
        <v>187</v>
      </c>
      <c r="F854" s="37" t="n">
        <v>5.7</v>
      </c>
      <c r="G854" s="37" t="n">
        <v>15</v>
      </c>
      <c r="H854" s="37" t="str">
        <f aca="false">IFERROR(VLOOKUP(A854,Employees!$A$2:$I$1501,9,FALSE()),"Unknown")</f>
        <v>Operations</v>
      </c>
      <c r="I854" s="37" t="str">
        <f aca="false">IFERROR(VLOOKUP(A854,Employees!$A$2:$U$1501,21,FALSE()),"Unknown")</f>
        <v>Active</v>
      </c>
    </row>
    <row r="855" customFormat="false" ht="15" hidden="false" customHeight="false" outlineLevel="0" collapsed="false">
      <c r="A855" s="37" t="s">
        <v>970</v>
      </c>
      <c r="B855" s="37" t="n">
        <v>2024</v>
      </c>
      <c r="C855" s="37" t="n">
        <v>1</v>
      </c>
      <c r="D855" s="37" t="n">
        <v>64</v>
      </c>
      <c r="E855" s="37" t="s">
        <v>187</v>
      </c>
      <c r="F855" s="37" t="n">
        <v>2.4</v>
      </c>
      <c r="G855" s="37" t="n">
        <v>9</v>
      </c>
      <c r="H855" s="37" t="str">
        <f aca="false">IFERROR(VLOOKUP(A855,Employees!$A$2:$I$1501,9,FALSE()),"Unknown")</f>
        <v>Operations</v>
      </c>
      <c r="I855" s="37" t="str">
        <f aca="false">IFERROR(VLOOKUP(A855,Employees!$A$2:$U$1501,21,FALSE()),"Unknown")</f>
        <v>Active</v>
      </c>
    </row>
    <row r="856" customFormat="false" ht="15" hidden="false" customHeight="false" outlineLevel="0" collapsed="false">
      <c r="A856" s="37" t="s">
        <v>970</v>
      </c>
      <c r="B856" s="37" t="n">
        <v>2025</v>
      </c>
      <c r="C856" s="37" t="n">
        <v>2</v>
      </c>
      <c r="D856" s="37" t="n">
        <v>85</v>
      </c>
      <c r="E856" s="37" t="s">
        <v>187</v>
      </c>
      <c r="F856" s="37" t="n">
        <v>5</v>
      </c>
      <c r="G856" s="37" t="n">
        <v>64</v>
      </c>
      <c r="H856" s="37" t="str">
        <f aca="false">IFERROR(VLOOKUP(A856,Employees!$A$2:$I$1501,9,FALSE()),"Unknown")</f>
        <v>Operations</v>
      </c>
      <c r="I856" s="37" t="str">
        <f aca="false">IFERROR(VLOOKUP(A856,Employees!$A$2:$U$1501,21,FALSE()),"Unknown")</f>
        <v>Active</v>
      </c>
    </row>
    <row r="857" customFormat="false" ht="15" hidden="false" customHeight="false" outlineLevel="0" collapsed="false">
      <c r="A857" s="37" t="s">
        <v>857</v>
      </c>
      <c r="B857" s="37" t="n">
        <v>2025</v>
      </c>
      <c r="C857" s="37" t="n">
        <v>1</v>
      </c>
      <c r="D857" s="37" t="n">
        <v>78</v>
      </c>
      <c r="E857" s="37" t="s">
        <v>187</v>
      </c>
      <c r="F857" s="37" t="n">
        <v>4.7</v>
      </c>
      <c r="G857" s="37" t="n">
        <v>5</v>
      </c>
      <c r="H857" s="37" t="str">
        <f aca="false">IFERROR(VLOOKUP(A857,Employees!$A$2:$I$1501,9,FALSE()),"Unknown")</f>
        <v>Data &amp; AI</v>
      </c>
      <c r="I857" s="37" t="str">
        <f aca="false">IFERROR(VLOOKUP(A857,Employees!$A$2:$U$1501,21,FALSE()),"Unknown")</f>
        <v>Active</v>
      </c>
    </row>
    <row r="858" customFormat="false" ht="15" hidden="false" customHeight="false" outlineLevel="0" collapsed="false">
      <c r="A858" s="37" t="s">
        <v>973</v>
      </c>
      <c r="B858" s="37" t="n">
        <v>2021</v>
      </c>
      <c r="C858" s="37" t="n">
        <v>4</v>
      </c>
      <c r="D858" s="37" t="n">
        <v>89</v>
      </c>
      <c r="E858" s="37" t="s">
        <v>185</v>
      </c>
      <c r="F858" s="37" t="n">
        <v>8.4</v>
      </c>
      <c r="G858" s="37" t="n">
        <v>14</v>
      </c>
      <c r="H858" s="37" t="str">
        <f aca="false">IFERROR(VLOOKUP(A858,Employees!$A$2:$I$1501,9,FALSE()),"Unknown")</f>
        <v>Data &amp; AI</v>
      </c>
      <c r="I858" s="37" t="str">
        <f aca="false">IFERROR(VLOOKUP(A858,Employees!$A$2:$U$1501,21,FALSE()),"Unknown")</f>
        <v>Active</v>
      </c>
    </row>
    <row r="859" customFormat="false" ht="15" hidden="false" customHeight="false" outlineLevel="0" collapsed="false">
      <c r="A859" s="37" t="s">
        <v>973</v>
      </c>
      <c r="B859" s="37" t="n">
        <v>2022</v>
      </c>
      <c r="C859" s="37" t="n">
        <v>3</v>
      </c>
      <c r="D859" s="37" t="n">
        <v>79</v>
      </c>
      <c r="E859" s="37" t="s">
        <v>187</v>
      </c>
      <c r="F859" s="37" t="n">
        <v>5.7</v>
      </c>
      <c r="G859" s="37" t="n">
        <v>25</v>
      </c>
      <c r="H859" s="37" t="str">
        <f aca="false">IFERROR(VLOOKUP(A859,Employees!$A$2:$I$1501,9,FALSE()),"Unknown")</f>
        <v>Data &amp; AI</v>
      </c>
      <c r="I859" s="37" t="str">
        <f aca="false">IFERROR(VLOOKUP(A859,Employees!$A$2:$U$1501,21,FALSE()),"Unknown")</f>
        <v>Active</v>
      </c>
    </row>
    <row r="860" customFormat="false" ht="15" hidden="false" customHeight="false" outlineLevel="0" collapsed="false">
      <c r="A860" s="37" t="s">
        <v>973</v>
      </c>
      <c r="B860" s="37" t="n">
        <v>2023</v>
      </c>
      <c r="C860" s="37" t="n">
        <v>2</v>
      </c>
      <c r="D860" s="37" t="n">
        <v>78</v>
      </c>
      <c r="E860" s="37" t="s">
        <v>187</v>
      </c>
      <c r="F860" s="37" t="n">
        <v>3.6</v>
      </c>
      <c r="G860" s="37" t="n">
        <v>2</v>
      </c>
      <c r="H860" s="37" t="str">
        <f aca="false">IFERROR(VLOOKUP(A860,Employees!$A$2:$I$1501,9,FALSE()),"Unknown")</f>
        <v>Data &amp; AI</v>
      </c>
      <c r="I860" s="37" t="str">
        <f aca="false">IFERROR(VLOOKUP(A860,Employees!$A$2:$U$1501,21,FALSE()),"Unknown")</f>
        <v>Active</v>
      </c>
    </row>
    <row r="861" customFormat="false" ht="15" hidden="false" customHeight="false" outlineLevel="0" collapsed="false">
      <c r="A861" s="37" t="s">
        <v>973</v>
      </c>
      <c r="B861" s="37" t="n">
        <v>2024</v>
      </c>
      <c r="C861" s="37" t="n">
        <v>3</v>
      </c>
      <c r="D861" s="37" t="n">
        <v>85</v>
      </c>
      <c r="E861" s="37" t="s">
        <v>187</v>
      </c>
      <c r="F861" s="37" t="n">
        <v>5.9</v>
      </c>
      <c r="G861" s="37" t="n">
        <v>20</v>
      </c>
      <c r="H861" s="37" t="str">
        <f aca="false">IFERROR(VLOOKUP(A861,Employees!$A$2:$I$1501,9,FALSE()),"Unknown")</f>
        <v>Data &amp; AI</v>
      </c>
      <c r="I861" s="37" t="str">
        <f aca="false">IFERROR(VLOOKUP(A861,Employees!$A$2:$U$1501,21,FALSE()),"Unknown")</f>
        <v>Active</v>
      </c>
    </row>
    <row r="862" customFormat="false" ht="15" hidden="false" customHeight="false" outlineLevel="0" collapsed="false">
      <c r="A862" s="37" t="s">
        <v>973</v>
      </c>
      <c r="B862" s="37" t="n">
        <v>2025</v>
      </c>
      <c r="C862" s="37" t="n">
        <v>2</v>
      </c>
      <c r="D862" s="37" t="n">
        <v>84</v>
      </c>
      <c r="E862" s="37" t="s">
        <v>187</v>
      </c>
      <c r="F862" s="37" t="n">
        <v>2.2</v>
      </c>
      <c r="G862" s="37" t="n">
        <v>23</v>
      </c>
      <c r="H862" s="37" t="str">
        <f aca="false">IFERROR(VLOOKUP(A862,Employees!$A$2:$I$1501,9,FALSE()),"Unknown")</f>
        <v>Data &amp; AI</v>
      </c>
      <c r="I862" s="37" t="str">
        <f aca="false">IFERROR(VLOOKUP(A862,Employees!$A$2:$U$1501,21,FALSE()),"Unknown")</f>
        <v>Active</v>
      </c>
    </row>
    <row r="863" customFormat="false" ht="15" hidden="false" customHeight="false" outlineLevel="0" collapsed="false">
      <c r="A863" s="37" t="s">
        <v>975</v>
      </c>
      <c r="B863" s="37" t="n">
        <v>2021</v>
      </c>
      <c r="C863" s="37" t="n">
        <v>3</v>
      </c>
      <c r="D863" s="37" t="n">
        <v>74</v>
      </c>
      <c r="E863" s="37" t="s">
        <v>187</v>
      </c>
      <c r="F863" s="37" t="n">
        <v>5.4</v>
      </c>
      <c r="G863" s="37" t="n">
        <v>7</v>
      </c>
      <c r="H863" s="37" t="str">
        <f aca="false">IFERROR(VLOOKUP(A863,Employees!$A$2:$I$1501,9,FALSE()),"Unknown")</f>
        <v>Engineering</v>
      </c>
      <c r="I863" s="37" t="str">
        <f aca="false">IFERROR(VLOOKUP(A863,Employees!$A$2:$U$1501,21,FALSE()),"Unknown")</f>
        <v>Exited</v>
      </c>
    </row>
    <row r="864" customFormat="false" ht="15" hidden="false" customHeight="false" outlineLevel="0" collapsed="false">
      <c r="A864" s="37" t="s">
        <v>975</v>
      </c>
      <c r="B864" s="37" t="n">
        <v>2022</v>
      </c>
      <c r="C864" s="37" t="n">
        <v>3</v>
      </c>
      <c r="D864" s="37" t="n">
        <v>66</v>
      </c>
      <c r="E864" s="37" t="s">
        <v>187</v>
      </c>
      <c r="F864" s="37" t="n">
        <v>5.9</v>
      </c>
      <c r="G864" s="37" t="n">
        <v>30</v>
      </c>
      <c r="H864" s="37" t="str">
        <f aca="false">IFERROR(VLOOKUP(A864,Employees!$A$2:$I$1501,9,FALSE()),"Unknown")</f>
        <v>Engineering</v>
      </c>
      <c r="I864" s="37" t="str">
        <f aca="false">IFERROR(VLOOKUP(A864,Employees!$A$2:$U$1501,21,FALSE()),"Unknown")</f>
        <v>Exited</v>
      </c>
    </row>
    <row r="865" customFormat="false" ht="15" hidden="false" customHeight="false" outlineLevel="0" collapsed="false">
      <c r="A865" s="37" t="s">
        <v>975</v>
      </c>
      <c r="B865" s="37" t="n">
        <v>2023</v>
      </c>
      <c r="C865" s="37" t="n">
        <v>2</v>
      </c>
      <c r="D865" s="37" t="n">
        <v>60</v>
      </c>
      <c r="E865" s="37" t="s">
        <v>187</v>
      </c>
      <c r="F865" s="37" t="n">
        <v>4.2</v>
      </c>
      <c r="G865" s="37" t="n">
        <v>21</v>
      </c>
      <c r="H865" s="37" t="str">
        <f aca="false">IFERROR(VLOOKUP(A865,Employees!$A$2:$I$1501,9,FALSE()),"Unknown")</f>
        <v>Engineering</v>
      </c>
      <c r="I865" s="37" t="str">
        <f aca="false">IFERROR(VLOOKUP(A865,Employees!$A$2:$U$1501,21,FALSE()),"Unknown")</f>
        <v>Exited</v>
      </c>
    </row>
    <row r="866" customFormat="false" ht="15" hidden="false" customHeight="false" outlineLevel="0" collapsed="false">
      <c r="A866" s="37" t="s">
        <v>975</v>
      </c>
      <c r="B866" s="37" t="n">
        <v>2024</v>
      </c>
      <c r="C866" s="37" t="n">
        <v>3</v>
      </c>
      <c r="D866" s="37" t="n">
        <v>80</v>
      </c>
      <c r="E866" s="37" t="s">
        <v>187</v>
      </c>
      <c r="F866" s="37" t="n">
        <v>5.9</v>
      </c>
      <c r="G866" s="37" t="n">
        <v>10</v>
      </c>
      <c r="H866" s="37" t="str">
        <f aca="false">IFERROR(VLOOKUP(A866,Employees!$A$2:$I$1501,9,FALSE()),"Unknown")</f>
        <v>Engineering</v>
      </c>
      <c r="I866" s="37" t="str">
        <f aca="false">IFERROR(VLOOKUP(A866,Employees!$A$2:$U$1501,21,FALSE()),"Unknown")</f>
        <v>Exited</v>
      </c>
    </row>
    <row r="867" customFormat="false" ht="15" hidden="false" customHeight="false" outlineLevel="0" collapsed="false">
      <c r="A867" s="37" t="s">
        <v>975</v>
      </c>
      <c r="B867" s="37" t="n">
        <v>2025</v>
      </c>
      <c r="C867" s="37" t="n">
        <v>1</v>
      </c>
      <c r="D867" s="37" t="n">
        <v>69</v>
      </c>
      <c r="E867" s="37" t="s">
        <v>187</v>
      </c>
      <c r="F867" s="37" t="n">
        <v>4.9</v>
      </c>
      <c r="G867" s="37" t="n">
        <v>39</v>
      </c>
      <c r="H867" s="37" t="str">
        <f aca="false">IFERROR(VLOOKUP(A867,Employees!$A$2:$I$1501,9,FALSE()),"Unknown")</f>
        <v>Engineering</v>
      </c>
      <c r="I867" s="37" t="str">
        <f aca="false">IFERROR(VLOOKUP(A867,Employees!$A$2:$U$1501,21,FALSE()),"Unknown")</f>
        <v>Exited</v>
      </c>
    </row>
    <row r="868" customFormat="false" ht="15" hidden="false" customHeight="false" outlineLevel="0" collapsed="false">
      <c r="A868" s="37" t="s">
        <v>976</v>
      </c>
      <c r="B868" s="37" t="n">
        <v>2025</v>
      </c>
      <c r="C868" s="37" t="n">
        <v>3</v>
      </c>
      <c r="D868" s="37" t="n">
        <v>82</v>
      </c>
      <c r="E868" s="37" t="s">
        <v>187</v>
      </c>
      <c r="F868" s="37" t="n">
        <v>5.2</v>
      </c>
      <c r="G868" s="37" t="n">
        <v>18</v>
      </c>
      <c r="H868" s="37" t="str">
        <f aca="false">IFERROR(VLOOKUP(A868,Employees!$A$2:$I$1501,9,FALSE()),"Unknown")</f>
        <v>Engineering</v>
      </c>
      <c r="I868" s="37" t="str">
        <f aca="false">IFERROR(VLOOKUP(A868,Employees!$A$2:$U$1501,21,FALSE()),"Unknown")</f>
        <v>Active</v>
      </c>
    </row>
    <row r="869" customFormat="false" ht="15" hidden="false" customHeight="false" outlineLevel="0" collapsed="false">
      <c r="A869" s="37" t="s">
        <v>978</v>
      </c>
      <c r="B869" s="37" t="n">
        <v>2025</v>
      </c>
      <c r="C869" s="37" t="n">
        <v>3</v>
      </c>
      <c r="D869" s="37" t="n">
        <v>91</v>
      </c>
      <c r="E869" s="37" t="s">
        <v>187</v>
      </c>
      <c r="F869" s="37" t="n">
        <v>8.4</v>
      </c>
      <c r="G869" s="37" t="n">
        <v>19</v>
      </c>
      <c r="H869" s="37" t="str">
        <f aca="false">IFERROR(VLOOKUP(A869,Employees!$A$2:$I$1501,9,FALSE()),"Unknown")</f>
        <v>Data &amp; AI</v>
      </c>
      <c r="I869" s="37" t="str">
        <f aca="false">IFERROR(VLOOKUP(A869,Employees!$A$2:$U$1501,21,FALSE()),"Unknown")</f>
        <v>Active</v>
      </c>
    </row>
    <row r="870" customFormat="false" ht="15" hidden="false" customHeight="false" outlineLevel="0" collapsed="false">
      <c r="A870" s="37" t="s">
        <v>979</v>
      </c>
      <c r="B870" s="37" t="n">
        <v>2021</v>
      </c>
      <c r="C870" s="37" t="n">
        <v>1</v>
      </c>
      <c r="D870" s="37" t="n">
        <v>90</v>
      </c>
      <c r="E870" s="37" t="s">
        <v>187</v>
      </c>
      <c r="F870" s="37" t="n">
        <v>1.6</v>
      </c>
      <c r="G870" s="37" t="n">
        <v>31</v>
      </c>
      <c r="H870" s="37" t="str">
        <f aca="false">IFERROR(VLOOKUP(A870,Employees!$A$2:$I$1501,9,FALSE()),"Unknown")</f>
        <v>Customer Support</v>
      </c>
      <c r="I870" s="37" t="str">
        <f aca="false">IFERROR(VLOOKUP(A870,Employees!$A$2:$U$1501,21,FALSE()),"Unknown")</f>
        <v>Active</v>
      </c>
    </row>
    <row r="871" customFormat="false" ht="15" hidden="false" customHeight="false" outlineLevel="0" collapsed="false">
      <c r="A871" s="37" t="s">
        <v>979</v>
      </c>
      <c r="B871" s="37" t="n">
        <v>2022</v>
      </c>
      <c r="C871" s="37" t="n">
        <v>2</v>
      </c>
      <c r="D871" s="37" t="n">
        <v>73</v>
      </c>
      <c r="E871" s="37" t="s">
        <v>187</v>
      </c>
      <c r="F871" s="37" t="n">
        <v>2.5</v>
      </c>
      <c r="G871" s="37" t="n">
        <v>2</v>
      </c>
      <c r="H871" s="37" t="str">
        <f aca="false">IFERROR(VLOOKUP(A871,Employees!$A$2:$I$1501,9,FALSE()),"Unknown")</f>
        <v>Customer Support</v>
      </c>
      <c r="I871" s="37" t="str">
        <f aca="false">IFERROR(VLOOKUP(A871,Employees!$A$2:$U$1501,21,FALSE()),"Unknown")</f>
        <v>Active</v>
      </c>
    </row>
    <row r="872" customFormat="false" ht="15" hidden="false" customHeight="false" outlineLevel="0" collapsed="false">
      <c r="A872" s="37" t="s">
        <v>979</v>
      </c>
      <c r="B872" s="37" t="n">
        <v>2023</v>
      </c>
      <c r="C872" s="37" t="n">
        <v>3</v>
      </c>
      <c r="D872" s="37" t="n">
        <v>74</v>
      </c>
      <c r="E872" s="37" t="s">
        <v>187</v>
      </c>
      <c r="F872" s="37" t="n">
        <v>7.3</v>
      </c>
      <c r="G872" s="37" t="n">
        <v>34</v>
      </c>
      <c r="H872" s="37" t="str">
        <f aca="false">IFERROR(VLOOKUP(A872,Employees!$A$2:$I$1501,9,FALSE()),"Unknown")</f>
        <v>Customer Support</v>
      </c>
      <c r="I872" s="37" t="str">
        <f aca="false">IFERROR(VLOOKUP(A872,Employees!$A$2:$U$1501,21,FALSE()),"Unknown")</f>
        <v>Active</v>
      </c>
    </row>
    <row r="873" customFormat="false" ht="15" hidden="false" customHeight="false" outlineLevel="0" collapsed="false">
      <c r="A873" s="37" t="s">
        <v>979</v>
      </c>
      <c r="B873" s="37" t="n">
        <v>2024</v>
      </c>
      <c r="C873" s="37" t="n">
        <v>3</v>
      </c>
      <c r="D873" s="37" t="n">
        <v>94</v>
      </c>
      <c r="E873" s="37" t="s">
        <v>187</v>
      </c>
      <c r="F873" s="37" t="n">
        <v>4.4</v>
      </c>
      <c r="G873" s="37" t="n">
        <v>29</v>
      </c>
      <c r="H873" s="37" t="str">
        <f aca="false">IFERROR(VLOOKUP(A873,Employees!$A$2:$I$1501,9,FALSE()),"Unknown")</f>
        <v>Customer Support</v>
      </c>
      <c r="I873" s="37" t="str">
        <f aca="false">IFERROR(VLOOKUP(A873,Employees!$A$2:$U$1501,21,FALSE()),"Unknown")</f>
        <v>Active</v>
      </c>
    </row>
    <row r="874" customFormat="false" ht="15" hidden="false" customHeight="false" outlineLevel="0" collapsed="false">
      <c r="A874" s="37" t="s">
        <v>979</v>
      </c>
      <c r="B874" s="37" t="n">
        <v>2025</v>
      </c>
      <c r="C874" s="37" t="n">
        <v>4</v>
      </c>
      <c r="D874" s="37" t="n">
        <v>97</v>
      </c>
      <c r="E874" s="37" t="s">
        <v>185</v>
      </c>
      <c r="F874" s="37" t="n">
        <v>8.4</v>
      </c>
      <c r="G874" s="37" t="n">
        <v>60</v>
      </c>
      <c r="H874" s="37" t="str">
        <f aca="false">IFERROR(VLOOKUP(A874,Employees!$A$2:$I$1501,9,FALSE()),"Unknown")</f>
        <v>Customer Support</v>
      </c>
      <c r="I874" s="37" t="str">
        <f aca="false">IFERROR(VLOOKUP(A874,Employees!$A$2:$U$1501,21,FALSE()),"Unknown")</f>
        <v>Active</v>
      </c>
    </row>
    <row r="875" customFormat="false" ht="15" hidden="false" customHeight="false" outlineLevel="0" collapsed="false">
      <c r="A875" s="37" t="s">
        <v>798</v>
      </c>
      <c r="B875" s="37" t="n">
        <v>2022</v>
      </c>
      <c r="C875" s="37" t="n">
        <v>3</v>
      </c>
      <c r="D875" s="37" t="n">
        <v>81</v>
      </c>
      <c r="E875" s="37" t="s">
        <v>187</v>
      </c>
      <c r="F875" s="37" t="n">
        <v>8.2</v>
      </c>
      <c r="G875" s="37" t="n">
        <v>39</v>
      </c>
      <c r="H875" s="37" t="str">
        <f aca="false">IFERROR(VLOOKUP(A875,Employees!$A$2:$I$1501,9,FALSE()),"Unknown")</f>
        <v>Engineering</v>
      </c>
      <c r="I875" s="37" t="str">
        <f aca="false">IFERROR(VLOOKUP(A875,Employees!$A$2:$U$1501,21,FALSE()),"Unknown")</f>
        <v>Active</v>
      </c>
    </row>
    <row r="876" customFormat="false" ht="15" hidden="false" customHeight="false" outlineLevel="0" collapsed="false">
      <c r="A876" s="37" t="s">
        <v>798</v>
      </c>
      <c r="B876" s="37" t="n">
        <v>2023</v>
      </c>
      <c r="C876" s="37" t="n">
        <v>2</v>
      </c>
      <c r="D876" s="37" t="n">
        <v>71</v>
      </c>
      <c r="E876" s="37" t="s">
        <v>187</v>
      </c>
      <c r="F876" s="37" t="n">
        <v>1.8</v>
      </c>
      <c r="G876" s="37" t="n">
        <v>22</v>
      </c>
      <c r="H876" s="37" t="str">
        <f aca="false">IFERROR(VLOOKUP(A876,Employees!$A$2:$I$1501,9,FALSE()),"Unknown")</f>
        <v>Engineering</v>
      </c>
      <c r="I876" s="37" t="str">
        <f aca="false">IFERROR(VLOOKUP(A876,Employees!$A$2:$U$1501,21,FALSE()),"Unknown")</f>
        <v>Active</v>
      </c>
    </row>
    <row r="877" customFormat="false" ht="15" hidden="false" customHeight="false" outlineLevel="0" collapsed="false">
      <c r="A877" s="37" t="s">
        <v>798</v>
      </c>
      <c r="B877" s="37" t="n">
        <v>2024</v>
      </c>
      <c r="C877" s="37" t="n">
        <v>2</v>
      </c>
      <c r="D877" s="37" t="n">
        <v>57</v>
      </c>
      <c r="E877" s="37" t="s">
        <v>187</v>
      </c>
      <c r="F877" s="37" t="n">
        <v>4.7</v>
      </c>
      <c r="G877" s="37" t="n">
        <v>25</v>
      </c>
      <c r="H877" s="37" t="str">
        <f aca="false">IFERROR(VLOOKUP(A877,Employees!$A$2:$I$1501,9,FALSE()),"Unknown")</f>
        <v>Engineering</v>
      </c>
      <c r="I877" s="37" t="str">
        <f aca="false">IFERROR(VLOOKUP(A877,Employees!$A$2:$U$1501,21,FALSE()),"Unknown")</f>
        <v>Active</v>
      </c>
    </row>
    <row r="878" customFormat="false" ht="15" hidden="false" customHeight="false" outlineLevel="0" collapsed="false">
      <c r="A878" s="37" t="s">
        <v>798</v>
      </c>
      <c r="B878" s="37" t="n">
        <v>2025</v>
      </c>
      <c r="C878" s="37" t="n">
        <v>2</v>
      </c>
      <c r="D878" s="37" t="n">
        <v>79</v>
      </c>
      <c r="E878" s="37" t="s">
        <v>187</v>
      </c>
      <c r="F878" s="37" t="n">
        <v>4.1</v>
      </c>
      <c r="G878" s="37" t="n">
        <v>34</v>
      </c>
      <c r="H878" s="37" t="str">
        <f aca="false">IFERROR(VLOOKUP(A878,Employees!$A$2:$I$1501,9,FALSE()),"Unknown")</f>
        <v>Engineering</v>
      </c>
      <c r="I878" s="37" t="str">
        <f aca="false">IFERROR(VLOOKUP(A878,Employees!$A$2:$U$1501,21,FALSE()),"Unknown")</f>
        <v>Active</v>
      </c>
    </row>
    <row r="879" customFormat="false" ht="15" hidden="false" customHeight="false" outlineLevel="0" collapsed="false">
      <c r="A879" s="37" t="s">
        <v>582</v>
      </c>
      <c r="B879" s="37" t="n">
        <v>2021</v>
      </c>
      <c r="C879" s="37" t="n">
        <v>4</v>
      </c>
      <c r="D879" s="37" t="n">
        <v>107</v>
      </c>
      <c r="E879" s="37" t="s">
        <v>187</v>
      </c>
      <c r="F879" s="37" t="n">
        <v>9.4</v>
      </c>
      <c r="G879" s="37" t="n">
        <v>33</v>
      </c>
      <c r="H879" s="37" t="str">
        <f aca="false">IFERROR(VLOOKUP(A879,Employees!$A$2:$I$1501,9,FALSE()),"Unknown")</f>
        <v>Marketing</v>
      </c>
      <c r="I879" s="37" t="str">
        <f aca="false">IFERROR(VLOOKUP(A879,Employees!$A$2:$U$1501,21,FALSE()),"Unknown")</f>
        <v>Active</v>
      </c>
    </row>
    <row r="880" customFormat="false" ht="15" hidden="false" customHeight="false" outlineLevel="0" collapsed="false">
      <c r="A880" s="37" t="s">
        <v>582</v>
      </c>
      <c r="B880" s="37" t="n">
        <v>2022</v>
      </c>
      <c r="C880" s="37" t="n">
        <v>2</v>
      </c>
      <c r="D880" s="37" t="n">
        <v>77</v>
      </c>
      <c r="E880" s="37" t="s">
        <v>187</v>
      </c>
      <c r="F880" s="37" t="n">
        <v>7.4</v>
      </c>
      <c r="G880" s="37" t="n">
        <v>9</v>
      </c>
      <c r="H880" s="37" t="str">
        <f aca="false">IFERROR(VLOOKUP(A880,Employees!$A$2:$I$1501,9,FALSE()),"Unknown")</f>
        <v>Marketing</v>
      </c>
      <c r="I880" s="37" t="str">
        <f aca="false">IFERROR(VLOOKUP(A880,Employees!$A$2:$U$1501,21,FALSE()),"Unknown")</f>
        <v>Active</v>
      </c>
    </row>
    <row r="881" customFormat="false" ht="15" hidden="false" customHeight="false" outlineLevel="0" collapsed="false">
      <c r="A881" s="37" t="s">
        <v>582</v>
      </c>
      <c r="B881" s="37" t="n">
        <v>2023</v>
      </c>
      <c r="C881" s="37" t="n">
        <v>3</v>
      </c>
      <c r="D881" s="37" t="n">
        <v>83</v>
      </c>
      <c r="E881" s="37" t="s">
        <v>187</v>
      </c>
      <c r="F881" s="37" t="n">
        <v>8.4</v>
      </c>
      <c r="G881" s="37" t="n">
        <v>60</v>
      </c>
      <c r="H881" s="37" t="str">
        <f aca="false">IFERROR(VLOOKUP(A881,Employees!$A$2:$I$1501,9,FALSE()),"Unknown")</f>
        <v>Marketing</v>
      </c>
      <c r="I881" s="37" t="str">
        <f aca="false">IFERROR(VLOOKUP(A881,Employees!$A$2:$U$1501,21,FALSE()),"Unknown")</f>
        <v>Active</v>
      </c>
    </row>
    <row r="882" customFormat="false" ht="15" hidden="false" customHeight="false" outlineLevel="0" collapsed="false">
      <c r="A882" s="37" t="s">
        <v>582</v>
      </c>
      <c r="B882" s="37" t="n">
        <v>2024</v>
      </c>
      <c r="C882" s="37" t="n">
        <v>4</v>
      </c>
      <c r="D882" s="37" t="n">
        <v>82</v>
      </c>
      <c r="E882" s="37" t="s">
        <v>185</v>
      </c>
      <c r="F882" s="37" t="n">
        <v>6.8</v>
      </c>
      <c r="G882" s="37" t="n">
        <v>15</v>
      </c>
      <c r="H882" s="37" t="str">
        <f aca="false">IFERROR(VLOOKUP(A882,Employees!$A$2:$I$1501,9,FALSE()),"Unknown")</f>
        <v>Marketing</v>
      </c>
      <c r="I882" s="37" t="str">
        <f aca="false">IFERROR(VLOOKUP(A882,Employees!$A$2:$U$1501,21,FALSE()),"Unknown")</f>
        <v>Active</v>
      </c>
    </row>
    <row r="883" customFormat="false" ht="15" hidden="false" customHeight="false" outlineLevel="0" collapsed="false">
      <c r="A883" s="37" t="s">
        <v>582</v>
      </c>
      <c r="B883" s="37" t="n">
        <v>2025</v>
      </c>
      <c r="C883" s="37" t="n">
        <v>3</v>
      </c>
      <c r="D883" s="37" t="n">
        <v>101</v>
      </c>
      <c r="E883" s="37" t="s">
        <v>187</v>
      </c>
      <c r="F883" s="37" t="n">
        <v>9.7</v>
      </c>
      <c r="G883" s="37" t="n">
        <v>19</v>
      </c>
      <c r="H883" s="37" t="str">
        <f aca="false">IFERROR(VLOOKUP(A883,Employees!$A$2:$I$1501,9,FALSE()),"Unknown")</f>
        <v>Marketing</v>
      </c>
      <c r="I883" s="37" t="str">
        <f aca="false">IFERROR(VLOOKUP(A883,Employees!$A$2:$U$1501,21,FALSE()),"Unknown")</f>
        <v>Active</v>
      </c>
    </row>
    <row r="884" customFormat="false" ht="15" hidden="false" customHeight="false" outlineLevel="0" collapsed="false">
      <c r="A884" s="37" t="s">
        <v>982</v>
      </c>
      <c r="B884" s="37" t="n">
        <v>2022</v>
      </c>
      <c r="C884" s="37" t="n">
        <v>4</v>
      </c>
      <c r="D884" s="37" t="n">
        <v>104</v>
      </c>
      <c r="E884" s="37" t="s">
        <v>185</v>
      </c>
      <c r="F884" s="37" t="n">
        <v>9.9</v>
      </c>
      <c r="G884" s="37" t="n">
        <v>29</v>
      </c>
      <c r="H884" s="37" t="str">
        <f aca="false">IFERROR(VLOOKUP(A884,Employees!$A$2:$I$1501,9,FALSE()),"Unknown")</f>
        <v>Engineering</v>
      </c>
      <c r="I884" s="37" t="str">
        <f aca="false">IFERROR(VLOOKUP(A884,Employees!$A$2:$U$1501,21,FALSE()),"Unknown")</f>
        <v>Active</v>
      </c>
    </row>
    <row r="885" customFormat="false" ht="15" hidden="false" customHeight="false" outlineLevel="0" collapsed="false">
      <c r="A885" s="37" t="s">
        <v>982</v>
      </c>
      <c r="B885" s="37" t="n">
        <v>2023</v>
      </c>
      <c r="C885" s="37" t="n">
        <v>2</v>
      </c>
      <c r="D885" s="37" t="n">
        <v>75</v>
      </c>
      <c r="E885" s="37" t="s">
        <v>187</v>
      </c>
      <c r="F885" s="37" t="n">
        <v>4.1</v>
      </c>
      <c r="G885" s="37" t="n">
        <v>25</v>
      </c>
      <c r="H885" s="37" t="str">
        <f aca="false">IFERROR(VLOOKUP(A885,Employees!$A$2:$I$1501,9,FALSE()),"Unknown")</f>
        <v>Engineering</v>
      </c>
      <c r="I885" s="37" t="str">
        <f aca="false">IFERROR(VLOOKUP(A885,Employees!$A$2:$U$1501,21,FALSE()),"Unknown")</f>
        <v>Active</v>
      </c>
    </row>
    <row r="886" customFormat="false" ht="15" hidden="false" customHeight="false" outlineLevel="0" collapsed="false">
      <c r="A886" s="37" t="s">
        <v>982</v>
      </c>
      <c r="B886" s="37" t="n">
        <v>2024</v>
      </c>
      <c r="C886" s="37" t="n">
        <v>1</v>
      </c>
      <c r="D886" s="37" t="n">
        <v>46</v>
      </c>
      <c r="E886" s="37" t="s">
        <v>187</v>
      </c>
      <c r="F886" s="37" t="n">
        <v>3.3</v>
      </c>
      <c r="G886" s="37" t="n">
        <v>13</v>
      </c>
      <c r="H886" s="37" t="str">
        <f aca="false">IFERROR(VLOOKUP(A886,Employees!$A$2:$I$1501,9,FALSE()),"Unknown")</f>
        <v>Engineering</v>
      </c>
      <c r="I886" s="37" t="str">
        <f aca="false">IFERROR(VLOOKUP(A886,Employees!$A$2:$U$1501,21,FALSE()),"Unknown")</f>
        <v>Active</v>
      </c>
    </row>
    <row r="887" customFormat="false" ht="15" hidden="false" customHeight="false" outlineLevel="0" collapsed="false">
      <c r="A887" s="37" t="s">
        <v>982</v>
      </c>
      <c r="B887" s="37" t="n">
        <v>2025</v>
      </c>
      <c r="C887" s="37" t="n">
        <v>2</v>
      </c>
      <c r="D887" s="37" t="n">
        <v>66</v>
      </c>
      <c r="E887" s="37" t="s">
        <v>187</v>
      </c>
      <c r="F887" s="37" t="n">
        <v>3</v>
      </c>
      <c r="G887" s="37" t="n">
        <v>37</v>
      </c>
      <c r="H887" s="37" t="str">
        <f aca="false">IFERROR(VLOOKUP(A887,Employees!$A$2:$I$1501,9,FALSE()),"Unknown")</f>
        <v>Engineering</v>
      </c>
      <c r="I887" s="37" t="str">
        <f aca="false">IFERROR(VLOOKUP(A887,Employees!$A$2:$U$1501,21,FALSE()),"Unknown")</f>
        <v>Active</v>
      </c>
    </row>
    <row r="888" customFormat="false" ht="15" hidden="false" customHeight="false" outlineLevel="0" collapsed="false">
      <c r="A888" s="37" t="s">
        <v>984</v>
      </c>
      <c r="B888" s="37" t="n">
        <v>2024</v>
      </c>
      <c r="C888" s="37" t="n">
        <v>3</v>
      </c>
      <c r="D888" s="37" t="n">
        <v>91</v>
      </c>
      <c r="E888" s="37" t="s">
        <v>187</v>
      </c>
      <c r="F888" s="37" t="n">
        <v>7.1</v>
      </c>
      <c r="G888" s="37" t="n">
        <v>33</v>
      </c>
      <c r="H888" s="37" t="str">
        <f aca="false">IFERROR(VLOOKUP(A888,Employees!$A$2:$I$1501,9,FALSE()),"Unknown")</f>
        <v>Marketing</v>
      </c>
      <c r="I888" s="37" t="str">
        <f aca="false">IFERROR(VLOOKUP(A888,Employees!$A$2:$U$1501,21,FALSE()),"Unknown")</f>
        <v>Active</v>
      </c>
    </row>
    <row r="889" customFormat="false" ht="15" hidden="false" customHeight="false" outlineLevel="0" collapsed="false">
      <c r="A889" s="37" t="s">
        <v>984</v>
      </c>
      <c r="B889" s="37" t="n">
        <v>2025</v>
      </c>
      <c r="C889" s="37" t="n">
        <v>4</v>
      </c>
      <c r="D889" s="37" t="n">
        <v>100</v>
      </c>
      <c r="E889" s="37" t="s">
        <v>187</v>
      </c>
      <c r="F889" s="37" t="n">
        <v>7.4</v>
      </c>
      <c r="G889" s="37" t="n">
        <v>24</v>
      </c>
      <c r="H889" s="37" t="str">
        <f aca="false">IFERROR(VLOOKUP(A889,Employees!$A$2:$I$1501,9,FALSE()),"Unknown")</f>
        <v>Marketing</v>
      </c>
      <c r="I889" s="37" t="str">
        <f aca="false">IFERROR(VLOOKUP(A889,Employees!$A$2:$U$1501,21,FALSE()),"Unknown")</f>
        <v>Active</v>
      </c>
    </row>
    <row r="890" customFormat="false" ht="15" hidden="false" customHeight="false" outlineLevel="0" collapsed="false">
      <c r="A890" s="37" t="s">
        <v>424</v>
      </c>
      <c r="B890" s="37" t="n">
        <v>2023</v>
      </c>
      <c r="C890" s="37" t="n">
        <v>4</v>
      </c>
      <c r="D890" s="37" t="n">
        <v>85</v>
      </c>
      <c r="E890" s="37" t="s">
        <v>187</v>
      </c>
      <c r="F890" s="37" t="n">
        <v>6.7</v>
      </c>
      <c r="G890" s="37" t="n">
        <v>20</v>
      </c>
      <c r="H890" s="37" t="str">
        <f aca="false">IFERROR(VLOOKUP(A890,Employees!$A$2:$I$1501,9,FALSE()),"Unknown")</f>
        <v>Data &amp; AI</v>
      </c>
      <c r="I890" s="37" t="str">
        <f aca="false">IFERROR(VLOOKUP(A890,Employees!$A$2:$U$1501,21,FALSE()),"Unknown")</f>
        <v>Active</v>
      </c>
    </row>
    <row r="891" customFormat="false" ht="15" hidden="false" customHeight="false" outlineLevel="0" collapsed="false">
      <c r="A891" s="37" t="s">
        <v>424</v>
      </c>
      <c r="B891" s="37" t="n">
        <v>2024</v>
      </c>
      <c r="C891" s="37" t="n">
        <v>4</v>
      </c>
      <c r="D891" s="37" t="n">
        <v>100</v>
      </c>
      <c r="E891" s="37" t="s">
        <v>187</v>
      </c>
      <c r="F891" s="37" t="n">
        <v>6.3</v>
      </c>
      <c r="G891" s="37" t="n">
        <v>3</v>
      </c>
      <c r="H891" s="37" t="str">
        <f aca="false">IFERROR(VLOOKUP(A891,Employees!$A$2:$I$1501,9,FALSE()),"Unknown")</f>
        <v>Data &amp; AI</v>
      </c>
      <c r="I891" s="37" t="str">
        <f aca="false">IFERROR(VLOOKUP(A891,Employees!$A$2:$U$1501,21,FALSE()),"Unknown")</f>
        <v>Active</v>
      </c>
    </row>
    <row r="892" customFormat="false" ht="15" hidden="false" customHeight="false" outlineLevel="0" collapsed="false">
      <c r="A892" s="37" t="s">
        <v>424</v>
      </c>
      <c r="B892" s="37" t="n">
        <v>2025</v>
      </c>
      <c r="C892" s="37" t="n">
        <v>2</v>
      </c>
      <c r="D892" s="37" t="n">
        <v>79</v>
      </c>
      <c r="E892" s="37" t="s">
        <v>187</v>
      </c>
      <c r="F892" s="37" t="n">
        <v>4.2</v>
      </c>
      <c r="G892" s="37" t="n">
        <v>21</v>
      </c>
      <c r="H892" s="37" t="str">
        <f aca="false">IFERROR(VLOOKUP(A892,Employees!$A$2:$I$1501,9,FALSE()),"Unknown")</f>
        <v>Data &amp; AI</v>
      </c>
      <c r="I892" s="37" t="str">
        <f aca="false">IFERROR(VLOOKUP(A892,Employees!$A$2:$U$1501,21,FALSE()),"Unknown")</f>
        <v>Active</v>
      </c>
    </row>
    <row r="893" customFormat="false" ht="15" hidden="false" customHeight="false" outlineLevel="0" collapsed="false">
      <c r="A893" s="37" t="s">
        <v>986</v>
      </c>
      <c r="B893" s="37" t="n">
        <v>2024</v>
      </c>
      <c r="C893" s="37" t="n">
        <v>3</v>
      </c>
      <c r="D893" s="37" t="n">
        <v>69</v>
      </c>
      <c r="E893" s="37" t="s">
        <v>187</v>
      </c>
      <c r="F893" s="37" t="n">
        <v>6.5</v>
      </c>
      <c r="G893" s="37" t="n">
        <v>34</v>
      </c>
      <c r="H893" s="37" t="str">
        <f aca="false">IFERROR(VLOOKUP(A893,Employees!$A$2:$I$1501,9,FALSE()),"Unknown")</f>
        <v>Data &amp; AI</v>
      </c>
      <c r="I893" s="37" t="str">
        <f aca="false">IFERROR(VLOOKUP(A893,Employees!$A$2:$U$1501,21,FALSE()),"Unknown")</f>
        <v>Exited</v>
      </c>
    </row>
    <row r="894" customFormat="false" ht="15" hidden="false" customHeight="false" outlineLevel="0" collapsed="false">
      <c r="A894" s="37" t="s">
        <v>988</v>
      </c>
      <c r="B894" s="37" t="n">
        <v>2021</v>
      </c>
      <c r="C894" s="37" t="n">
        <v>3</v>
      </c>
      <c r="D894" s="37" t="n">
        <v>64</v>
      </c>
      <c r="E894" s="37" t="s">
        <v>187</v>
      </c>
      <c r="F894" s="37" t="n">
        <v>3.5</v>
      </c>
      <c r="G894" s="37" t="n">
        <v>25</v>
      </c>
      <c r="H894" s="37" t="str">
        <f aca="false">IFERROR(VLOOKUP(A894,Employees!$A$2:$I$1501,9,FALSE()),"Unknown")</f>
        <v>Operations</v>
      </c>
      <c r="I894" s="37" t="str">
        <f aca="false">IFERROR(VLOOKUP(A894,Employees!$A$2:$U$1501,21,FALSE()),"Unknown")</f>
        <v>Active</v>
      </c>
    </row>
    <row r="895" customFormat="false" ht="15" hidden="false" customHeight="false" outlineLevel="0" collapsed="false">
      <c r="A895" s="37" t="s">
        <v>988</v>
      </c>
      <c r="B895" s="37" t="n">
        <v>2022</v>
      </c>
      <c r="C895" s="37" t="n">
        <v>3</v>
      </c>
      <c r="D895" s="37" t="n">
        <v>105</v>
      </c>
      <c r="E895" s="37" t="s">
        <v>187</v>
      </c>
      <c r="F895" s="37" t="n">
        <v>4.4</v>
      </c>
      <c r="G895" s="37" t="n">
        <v>13</v>
      </c>
      <c r="H895" s="37" t="str">
        <f aca="false">IFERROR(VLOOKUP(A895,Employees!$A$2:$I$1501,9,FALSE()),"Unknown")</f>
        <v>Operations</v>
      </c>
      <c r="I895" s="37" t="str">
        <f aca="false">IFERROR(VLOOKUP(A895,Employees!$A$2:$U$1501,21,FALSE()),"Unknown")</f>
        <v>Active</v>
      </c>
    </row>
    <row r="896" customFormat="false" ht="15" hidden="false" customHeight="false" outlineLevel="0" collapsed="false">
      <c r="A896" s="37" t="s">
        <v>988</v>
      </c>
      <c r="B896" s="37" t="n">
        <v>2023</v>
      </c>
      <c r="C896" s="37" t="n">
        <v>3</v>
      </c>
      <c r="D896" s="37" t="n">
        <v>78</v>
      </c>
      <c r="E896" s="37" t="s">
        <v>187</v>
      </c>
      <c r="F896" s="37" t="n">
        <v>5</v>
      </c>
      <c r="G896" s="37" t="n">
        <v>30</v>
      </c>
      <c r="H896" s="37" t="str">
        <f aca="false">IFERROR(VLOOKUP(A896,Employees!$A$2:$I$1501,9,FALSE()),"Unknown")</f>
        <v>Operations</v>
      </c>
      <c r="I896" s="37" t="str">
        <f aca="false">IFERROR(VLOOKUP(A896,Employees!$A$2:$U$1501,21,FALSE()),"Unknown")</f>
        <v>Active</v>
      </c>
    </row>
    <row r="897" customFormat="false" ht="15" hidden="false" customHeight="false" outlineLevel="0" collapsed="false">
      <c r="A897" s="37" t="s">
        <v>988</v>
      </c>
      <c r="B897" s="37" t="n">
        <v>2024</v>
      </c>
      <c r="C897" s="37" t="n">
        <v>2</v>
      </c>
      <c r="D897" s="37" t="n">
        <v>80</v>
      </c>
      <c r="E897" s="37" t="s">
        <v>187</v>
      </c>
      <c r="F897" s="37" t="n">
        <v>4.2</v>
      </c>
      <c r="G897" s="37" t="n">
        <v>19</v>
      </c>
      <c r="H897" s="37" t="str">
        <f aca="false">IFERROR(VLOOKUP(A897,Employees!$A$2:$I$1501,9,FALSE()),"Unknown")</f>
        <v>Operations</v>
      </c>
      <c r="I897" s="37" t="str">
        <f aca="false">IFERROR(VLOOKUP(A897,Employees!$A$2:$U$1501,21,FALSE()),"Unknown")</f>
        <v>Active</v>
      </c>
    </row>
    <row r="898" customFormat="false" ht="15" hidden="false" customHeight="false" outlineLevel="0" collapsed="false">
      <c r="A898" s="37" t="s">
        <v>988</v>
      </c>
      <c r="B898" s="37" t="n">
        <v>2025</v>
      </c>
      <c r="C898" s="37" t="n">
        <v>2</v>
      </c>
      <c r="D898" s="37" t="n">
        <v>66</v>
      </c>
      <c r="E898" s="37" t="s">
        <v>187</v>
      </c>
      <c r="F898" s="37" t="n">
        <v>3.6</v>
      </c>
      <c r="G898" s="37" t="n">
        <v>21</v>
      </c>
      <c r="H898" s="37" t="str">
        <f aca="false">IFERROR(VLOOKUP(A898,Employees!$A$2:$I$1501,9,FALSE()),"Unknown")</f>
        <v>Operations</v>
      </c>
      <c r="I898" s="37" t="str">
        <f aca="false">IFERROR(VLOOKUP(A898,Employees!$A$2:$U$1501,21,FALSE()),"Unknown")</f>
        <v>Active</v>
      </c>
    </row>
    <row r="899" customFormat="false" ht="15" hidden="false" customHeight="false" outlineLevel="0" collapsed="false">
      <c r="A899" s="37" t="s">
        <v>991</v>
      </c>
      <c r="B899" s="37" t="n">
        <v>2022</v>
      </c>
      <c r="C899" s="37" t="n">
        <v>4</v>
      </c>
      <c r="D899" s="37" t="n">
        <v>92</v>
      </c>
      <c r="E899" s="37" t="s">
        <v>187</v>
      </c>
      <c r="F899" s="37" t="n">
        <v>11.2</v>
      </c>
      <c r="G899" s="37" t="n">
        <v>21</v>
      </c>
      <c r="H899" s="37" t="str">
        <f aca="false">IFERROR(VLOOKUP(A899,Employees!$A$2:$I$1501,9,FALSE()),"Unknown")</f>
        <v>Legal &amp; Compliance</v>
      </c>
      <c r="I899" s="37" t="str">
        <f aca="false">IFERROR(VLOOKUP(A899,Employees!$A$2:$U$1501,21,FALSE()),"Unknown")</f>
        <v>Active</v>
      </c>
    </row>
    <row r="900" customFormat="false" ht="15" hidden="false" customHeight="false" outlineLevel="0" collapsed="false">
      <c r="A900" s="37" t="s">
        <v>991</v>
      </c>
      <c r="B900" s="37" t="n">
        <v>2023</v>
      </c>
      <c r="C900" s="37" t="n">
        <v>4</v>
      </c>
      <c r="D900" s="37" t="n">
        <v>105</v>
      </c>
      <c r="E900" s="37" t="s">
        <v>187</v>
      </c>
      <c r="F900" s="37" t="n">
        <v>8.3</v>
      </c>
      <c r="G900" s="37" t="n">
        <v>15</v>
      </c>
      <c r="H900" s="37" t="str">
        <f aca="false">IFERROR(VLOOKUP(A900,Employees!$A$2:$I$1501,9,FALSE()),"Unknown")</f>
        <v>Legal &amp; Compliance</v>
      </c>
      <c r="I900" s="37" t="str">
        <f aca="false">IFERROR(VLOOKUP(A900,Employees!$A$2:$U$1501,21,FALSE()),"Unknown")</f>
        <v>Active</v>
      </c>
    </row>
    <row r="901" customFormat="false" ht="15" hidden="false" customHeight="false" outlineLevel="0" collapsed="false">
      <c r="A901" s="37" t="s">
        <v>991</v>
      </c>
      <c r="B901" s="37" t="n">
        <v>2024</v>
      </c>
      <c r="C901" s="37" t="n">
        <v>3</v>
      </c>
      <c r="D901" s="37" t="n">
        <v>92</v>
      </c>
      <c r="E901" s="37" t="s">
        <v>187</v>
      </c>
      <c r="F901" s="37" t="n">
        <v>7.6</v>
      </c>
      <c r="G901" s="37" t="n">
        <v>21</v>
      </c>
      <c r="H901" s="37" t="str">
        <f aca="false">IFERROR(VLOOKUP(A901,Employees!$A$2:$I$1501,9,FALSE()),"Unknown")</f>
        <v>Legal &amp; Compliance</v>
      </c>
      <c r="I901" s="37" t="str">
        <f aca="false">IFERROR(VLOOKUP(A901,Employees!$A$2:$U$1501,21,FALSE()),"Unknown")</f>
        <v>Active</v>
      </c>
    </row>
    <row r="902" customFormat="false" ht="15" hidden="false" customHeight="false" outlineLevel="0" collapsed="false">
      <c r="A902" s="37" t="s">
        <v>991</v>
      </c>
      <c r="B902" s="37" t="n">
        <v>2025</v>
      </c>
      <c r="C902" s="37" t="n">
        <v>2</v>
      </c>
      <c r="D902" s="37" t="n">
        <v>94</v>
      </c>
      <c r="E902" s="37" t="s">
        <v>187</v>
      </c>
      <c r="F902" s="37" t="n">
        <v>3.2</v>
      </c>
      <c r="G902" s="37" t="n">
        <v>13</v>
      </c>
      <c r="H902" s="37" t="str">
        <f aca="false">IFERROR(VLOOKUP(A902,Employees!$A$2:$I$1501,9,FALSE()),"Unknown")</f>
        <v>Legal &amp; Compliance</v>
      </c>
      <c r="I902" s="37" t="str">
        <f aca="false">IFERROR(VLOOKUP(A902,Employees!$A$2:$U$1501,21,FALSE()),"Unknown")</f>
        <v>Active</v>
      </c>
    </row>
    <row r="903" customFormat="false" ht="15" hidden="false" customHeight="false" outlineLevel="0" collapsed="false">
      <c r="A903" s="37" t="s">
        <v>994</v>
      </c>
      <c r="B903" s="37" t="n">
        <v>2024</v>
      </c>
      <c r="C903" s="37" t="n">
        <v>2</v>
      </c>
      <c r="D903" s="37" t="n">
        <v>74</v>
      </c>
      <c r="E903" s="37" t="s">
        <v>187</v>
      </c>
      <c r="F903" s="37" t="n">
        <v>4.1</v>
      </c>
      <c r="G903" s="37" t="n">
        <v>23</v>
      </c>
      <c r="H903" s="37" t="str">
        <f aca="false">IFERROR(VLOOKUP(A903,Employees!$A$2:$I$1501,9,FALSE()),"Unknown")</f>
        <v>Engineering</v>
      </c>
      <c r="I903" s="37" t="str">
        <f aca="false">IFERROR(VLOOKUP(A903,Employees!$A$2:$U$1501,21,FALSE()),"Unknown")</f>
        <v>Active</v>
      </c>
    </row>
    <row r="904" customFormat="false" ht="15" hidden="false" customHeight="false" outlineLevel="0" collapsed="false">
      <c r="A904" s="37" t="s">
        <v>994</v>
      </c>
      <c r="B904" s="37" t="n">
        <v>2025</v>
      </c>
      <c r="C904" s="37" t="n">
        <v>3</v>
      </c>
      <c r="D904" s="37" t="n">
        <v>73</v>
      </c>
      <c r="E904" s="37" t="s">
        <v>187</v>
      </c>
      <c r="F904" s="37" t="n">
        <v>7.7</v>
      </c>
      <c r="G904" s="37" t="n">
        <v>32</v>
      </c>
      <c r="H904" s="37" t="str">
        <f aca="false">IFERROR(VLOOKUP(A904,Employees!$A$2:$I$1501,9,FALSE()),"Unknown")</f>
        <v>Engineering</v>
      </c>
      <c r="I904" s="37" t="str">
        <f aca="false">IFERROR(VLOOKUP(A904,Employees!$A$2:$U$1501,21,FALSE()),"Unknown")</f>
        <v>Active</v>
      </c>
    </row>
    <row r="905" customFormat="false" ht="15" hidden="false" customHeight="false" outlineLevel="0" collapsed="false">
      <c r="A905" s="37" t="s">
        <v>995</v>
      </c>
      <c r="B905" s="37" t="n">
        <v>2022</v>
      </c>
      <c r="C905" s="37" t="n">
        <v>2</v>
      </c>
      <c r="D905" s="37" t="n">
        <v>69</v>
      </c>
      <c r="E905" s="37" t="s">
        <v>187</v>
      </c>
      <c r="F905" s="37" t="n">
        <v>4.9</v>
      </c>
      <c r="G905" s="37" t="n">
        <v>11</v>
      </c>
      <c r="H905" s="37" t="str">
        <f aca="false">IFERROR(VLOOKUP(A905,Employees!$A$2:$I$1501,9,FALSE()),"Unknown")</f>
        <v>Operations</v>
      </c>
      <c r="I905" s="37" t="str">
        <f aca="false">IFERROR(VLOOKUP(A905,Employees!$A$2:$U$1501,21,FALSE()),"Unknown")</f>
        <v>Active</v>
      </c>
    </row>
    <row r="906" customFormat="false" ht="15" hidden="false" customHeight="false" outlineLevel="0" collapsed="false">
      <c r="A906" s="37" t="s">
        <v>995</v>
      </c>
      <c r="B906" s="37" t="n">
        <v>2023</v>
      </c>
      <c r="C906" s="37" t="n">
        <v>3</v>
      </c>
      <c r="D906" s="37" t="n">
        <v>110</v>
      </c>
      <c r="E906" s="37" t="s">
        <v>187</v>
      </c>
      <c r="F906" s="37" t="n">
        <v>4.8</v>
      </c>
      <c r="G906" s="37" t="n">
        <v>2</v>
      </c>
      <c r="H906" s="37" t="str">
        <f aca="false">IFERROR(VLOOKUP(A906,Employees!$A$2:$I$1501,9,FALSE()),"Unknown")</f>
        <v>Operations</v>
      </c>
      <c r="I906" s="37" t="str">
        <f aca="false">IFERROR(VLOOKUP(A906,Employees!$A$2:$U$1501,21,FALSE()),"Unknown")</f>
        <v>Active</v>
      </c>
    </row>
    <row r="907" customFormat="false" ht="15" hidden="false" customHeight="false" outlineLevel="0" collapsed="false">
      <c r="A907" s="37" t="s">
        <v>995</v>
      </c>
      <c r="B907" s="37" t="n">
        <v>2024</v>
      </c>
      <c r="C907" s="37" t="n">
        <v>1</v>
      </c>
      <c r="D907" s="37" t="n">
        <v>60</v>
      </c>
      <c r="E907" s="37" t="s">
        <v>187</v>
      </c>
      <c r="F907" s="37" t="n">
        <v>0.3</v>
      </c>
      <c r="G907" s="37" t="n">
        <v>11</v>
      </c>
      <c r="H907" s="37" t="str">
        <f aca="false">IFERROR(VLOOKUP(A907,Employees!$A$2:$I$1501,9,FALSE()),"Unknown")</f>
        <v>Operations</v>
      </c>
      <c r="I907" s="37" t="str">
        <f aca="false">IFERROR(VLOOKUP(A907,Employees!$A$2:$U$1501,21,FALSE()),"Unknown")</f>
        <v>Active</v>
      </c>
    </row>
    <row r="908" customFormat="false" ht="15" hidden="false" customHeight="false" outlineLevel="0" collapsed="false">
      <c r="A908" s="37" t="s">
        <v>995</v>
      </c>
      <c r="B908" s="37" t="n">
        <v>2025</v>
      </c>
      <c r="C908" s="37" t="n">
        <v>4</v>
      </c>
      <c r="D908" s="37" t="n">
        <v>91</v>
      </c>
      <c r="E908" s="37" t="s">
        <v>185</v>
      </c>
      <c r="F908" s="37" t="n">
        <v>8.9</v>
      </c>
      <c r="G908" s="37" t="n">
        <v>35</v>
      </c>
      <c r="H908" s="37" t="str">
        <f aca="false">IFERROR(VLOOKUP(A908,Employees!$A$2:$I$1501,9,FALSE()),"Unknown")</f>
        <v>Operations</v>
      </c>
      <c r="I908" s="37" t="str">
        <f aca="false">IFERROR(VLOOKUP(A908,Employees!$A$2:$U$1501,21,FALSE()),"Unknown")</f>
        <v>Active</v>
      </c>
    </row>
    <row r="909" customFormat="false" ht="15" hidden="false" customHeight="false" outlineLevel="0" collapsed="false">
      <c r="A909" s="37" t="s">
        <v>996</v>
      </c>
      <c r="B909" s="37" t="n">
        <v>2021</v>
      </c>
      <c r="C909" s="37" t="n">
        <v>4</v>
      </c>
      <c r="D909" s="37" t="n">
        <v>96</v>
      </c>
      <c r="E909" s="37" t="s">
        <v>187</v>
      </c>
      <c r="F909" s="37" t="n">
        <v>9.7</v>
      </c>
      <c r="G909" s="37" t="n">
        <v>21</v>
      </c>
      <c r="H909" s="37" t="str">
        <f aca="false">IFERROR(VLOOKUP(A909,Employees!$A$2:$I$1501,9,FALSE()),"Unknown")</f>
        <v>Marketing</v>
      </c>
      <c r="I909" s="37" t="str">
        <f aca="false">IFERROR(VLOOKUP(A909,Employees!$A$2:$U$1501,21,FALSE()),"Unknown")</f>
        <v>Active</v>
      </c>
    </row>
    <row r="910" customFormat="false" ht="15" hidden="false" customHeight="false" outlineLevel="0" collapsed="false">
      <c r="A910" s="37" t="s">
        <v>996</v>
      </c>
      <c r="B910" s="37" t="n">
        <v>2022</v>
      </c>
      <c r="C910" s="37" t="n">
        <v>3</v>
      </c>
      <c r="D910" s="37" t="n">
        <v>91</v>
      </c>
      <c r="E910" s="37" t="s">
        <v>187</v>
      </c>
      <c r="F910" s="37" t="n">
        <v>3.4</v>
      </c>
      <c r="G910" s="37" t="n">
        <v>17</v>
      </c>
      <c r="H910" s="37" t="str">
        <f aca="false">IFERROR(VLOOKUP(A910,Employees!$A$2:$I$1501,9,FALSE()),"Unknown")</f>
        <v>Marketing</v>
      </c>
      <c r="I910" s="37" t="str">
        <f aca="false">IFERROR(VLOOKUP(A910,Employees!$A$2:$U$1501,21,FALSE()),"Unknown")</f>
        <v>Active</v>
      </c>
    </row>
    <row r="911" customFormat="false" ht="15" hidden="false" customHeight="false" outlineLevel="0" collapsed="false">
      <c r="A911" s="37" t="s">
        <v>996</v>
      </c>
      <c r="B911" s="37" t="n">
        <v>2023</v>
      </c>
      <c r="C911" s="37" t="n">
        <v>3</v>
      </c>
      <c r="D911" s="37" t="n">
        <v>72</v>
      </c>
      <c r="E911" s="37" t="s">
        <v>187</v>
      </c>
      <c r="F911" s="37" t="n">
        <v>3</v>
      </c>
      <c r="G911" s="37" t="n">
        <v>52</v>
      </c>
      <c r="H911" s="37" t="str">
        <f aca="false">IFERROR(VLOOKUP(A911,Employees!$A$2:$I$1501,9,FALSE()),"Unknown")</f>
        <v>Marketing</v>
      </c>
      <c r="I911" s="37" t="str">
        <f aca="false">IFERROR(VLOOKUP(A911,Employees!$A$2:$U$1501,21,FALSE()),"Unknown")</f>
        <v>Active</v>
      </c>
    </row>
    <row r="912" customFormat="false" ht="15" hidden="false" customHeight="false" outlineLevel="0" collapsed="false">
      <c r="A912" s="37" t="s">
        <v>996</v>
      </c>
      <c r="B912" s="37" t="n">
        <v>2024</v>
      </c>
      <c r="C912" s="37" t="n">
        <v>4</v>
      </c>
      <c r="D912" s="37" t="n">
        <v>99</v>
      </c>
      <c r="E912" s="37" t="s">
        <v>185</v>
      </c>
      <c r="F912" s="37" t="n">
        <v>5</v>
      </c>
      <c r="G912" s="37" t="n">
        <v>15</v>
      </c>
      <c r="H912" s="37" t="str">
        <f aca="false">IFERROR(VLOOKUP(A912,Employees!$A$2:$I$1501,9,FALSE()),"Unknown")</f>
        <v>Marketing</v>
      </c>
      <c r="I912" s="37" t="str">
        <f aca="false">IFERROR(VLOOKUP(A912,Employees!$A$2:$U$1501,21,FALSE()),"Unknown")</f>
        <v>Active</v>
      </c>
    </row>
    <row r="913" customFormat="false" ht="15" hidden="false" customHeight="false" outlineLevel="0" collapsed="false">
      <c r="A913" s="37" t="s">
        <v>996</v>
      </c>
      <c r="B913" s="37" t="n">
        <v>2025</v>
      </c>
      <c r="C913" s="37" t="n">
        <v>3</v>
      </c>
      <c r="D913" s="37" t="n">
        <v>72</v>
      </c>
      <c r="E913" s="37" t="s">
        <v>187</v>
      </c>
      <c r="F913" s="37" t="n">
        <v>6.9</v>
      </c>
      <c r="G913" s="37" t="n">
        <v>23</v>
      </c>
      <c r="H913" s="37" t="str">
        <f aca="false">IFERROR(VLOOKUP(A913,Employees!$A$2:$I$1501,9,FALSE()),"Unknown")</f>
        <v>Marketing</v>
      </c>
      <c r="I913" s="37" t="str">
        <f aca="false">IFERROR(VLOOKUP(A913,Employees!$A$2:$U$1501,21,FALSE()),"Unknown")</f>
        <v>Active</v>
      </c>
    </row>
    <row r="914" customFormat="false" ht="15" hidden="false" customHeight="false" outlineLevel="0" collapsed="false">
      <c r="A914" s="37" t="s">
        <v>997</v>
      </c>
      <c r="B914" s="37" t="n">
        <v>2025</v>
      </c>
      <c r="C914" s="37" t="n">
        <v>3</v>
      </c>
      <c r="D914" s="37" t="n">
        <v>88</v>
      </c>
      <c r="E914" s="37" t="s">
        <v>187</v>
      </c>
      <c r="F914" s="37" t="n">
        <v>7</v>
      </c>
      <c r="G914" s="37" t="n">
        <v>34</v>
      </c>
      <c r="H914" s="37" t="str">
        <f aca="false">IFERROR(VLOOKUP(A914,Employees!$A$2:$I$1501,9,FALSE()),"Unknown")</f>
        <v>Legal &amp; Compliance</v>
      </c>
      <c r="I914" s="37" t="str">
        <f aca="false">IFERROR(VLOOKUP(A914,Employees!$A$2:$U$1501,21,FALSE()),"Unknown")</f>
        <v>Active</v>
      </c>
    </row>
    <row r="915" customFormat="false" ht="15" hidden="false" customHeight="false" outlineLevel="0" collapsed="false">
      <c r="A915" s="37" t="s">
        <v>999</v>
      </c>
      <c r="B915" s="37" t="n">
        <v>2024</v>
      </c>
      <c r="C915" s="37" t="n">
        <v>3</v>
      </c>
      <c r="D915" s="37" t="n">
        <v>75</v>
      </c>
      <c r="E915" s="37" t="s">
        <v>187</v>
      </c>
      <c r="F915" s="37" t="n">
        <v>2</v>
      </c>
      <c r="G915" s="37" t="n">
        <v>18</v>
      </c>
      <c r="H915" s="37" t="str">
        <f aca="false">IFERROR(VLOOKUP(A915,Employees!$A$2:$I$1501,9,FALSE()),"Unknown")</f>
        <v>Legal &amp; Compliance</v>
      </c>
      <c r="I915" s="37" t="str">
        <f aca="false">IFERROR(VLOOKUP(A915,Employees!$A$2:$U$1501,21,FALSE()),"Unknown")</f>
        <v>Active</v>
      </c>
    </row>
    <row r="916" customFormat="false" ht="15" hidden="false" customHeight="false" outlineLevel="0" collapsed="false">
      <c r="A916" s="37" t="s">
        <v>999</v>
      </c>
      <c r="B916" s="37" t="n">
        <v>2025</v>
      </c>
      <c r="C916" s="37" t="n">
        <v>2</v>
      </c>
      <c r="D916" s="37" t="n">
        <v>60</v>
      </c>
      <c r="E916" s="37" t="s">
        <v>187</v>
      </c>
      <c r="F916" s="37" t="n">
        <v>3.5</v>
      </c>
      <c r="G916" s="37" t="n">
        <v>19</v>
      </c>
      <c r="H916" s="37" t="str">
        <f aca="false">IFERROR(VLOOKUP(A916,Employees!$A$2:$I$1501,9,FALSE()),"Unknown")</f>
        <v>Legal &amp; Compliance</v>
      </c>
      <c r="I916" s="37" t="str">
        <f aca="false">IFERROR(VLOOKUP(A916,Employees!$A$2:$U$1501,21,FALSE()),"Unknown")</f>
        <v>Active</v>
      </c>
    </row>
    <row r="917" customFormat="false" ht="15" hidden="false" customHeight="false" outlineLevel="0" collapsed="false">
      <c r="A917" s="37" t="s">
        <v>1001</v>
      </c>
      <c r="B917" s="37" t="n">
        <v>2021</v>
      </c>
      <c r="C917" s="37" t="n">
        <v>1</v>
      </c>
      <c r="D917" s="37" t="n">
        <v>50</v>
      </c>
      <c r="E917" s="37" t="s">
        <v>187</v>
      </c>
      <c r="F917" s="37" t="n">
        <v>3.9</v>
      </c>
      <c r="G917" s="37" t="n">
        <v>18</v>
      </c>
      <c r="H917" s="37" t="str">
        <f aca="false">IFERROR(VLOOKUP(A917,Employees!$A$2:$I$1501,9,FALSE()),"Unknown")</f>
        <v>Engineering</v>
      </c>
      <c r="I917" s="37" t="str">
        <f aca="false">IFERROR(VLOOKUP(A917,Employees!$A$2:$U$1501,21,FALSE()),"Unknown")</f>
        <v>Active</v>
      </c>
    </row>
    <row r="918" customFormat="false" ht="15" hidden="false" customHeight="false" outlineLevel="0" collapsed="false">
      <c r="A918" s="37" t="s">
        <v>1001</v>
      </c>
      <c r="B918" s="37" t="n">
        <v>2022</v>
      </c>
      <c r="C918" s="37" t="n">
        <v>2</v>
      </c>
      <c r="D918" s="37" t="n">
        <v>75</v>
      </c>
      <c r="E918" s="37" t="s">
        <v>187</v>
      </c>
      <c r="F918" s="37" t="n">
        <v>3.8</v>
      </c>
      <c r="G918" s="37" t="n">
        <v>14</v>
      </c>
      <c r="H918" s="37" t="str">
        <f aca="false">IFERROR(VLOOKUP(A918,Employees!$A$2:$I$1501,9,FALSE()),"Unknown")</f>
        <v>Engineering</v>
      </c>
      <c r="I918" s="37" t="str">
        <f aca="false">IFERROR(VLOOKUP(A918,Employees!$A$2:$U$1501,21,FALSE()),"Unknown")</f>
        <v>Active</v>
      </c>
    </row>
    <row r="919" customFormat="false" ht="15" hidden="false" customHeight="false" outlineLevel="0" collapsed="false">
      <c r="A919" s="37" t="s">
        <v>1001</v>
      </c>
      <c r="B919" s="37" t="n">
        <v>2023</v>
      </c>
      <c r="C919" s="37" t="n">
        <v>2</v>
      </c>
      <c r="D919" s="37" t="n">
        <v>95</v>
      </c>
      <c r="E919" s="37" t="s">
        <v>187</v>
      </c>
      <c r="F919" s="37" t="n">
        <v>3.9</v>
      </c>
      <c r="G919" s="37" t="n">
        <v>33</v>
      </c>
      <c r="H919" s="37" t="str">
        <f aca="false">IFERROR(VLOOKUP(A919,Employees!$A$2:$I$1501,9,FALSE()),"Unknown")</f>
        <v>Engineering</v>
      </c>
      <c r="I919" s="37" t="str">
        <f aca="false">IFERROR(VLOOKUP(A919,Employees!$A$2:$U$1501,21,FALSE()),"Unknown")</f>
        <v>Active</v>
      </c>
    </row>
    <row r="920" customFormat="false" ht="15" hidden="false" customHeight="false" outlineLevel="0" collapsed="false">
      <c r="A920" s="37" t="s">
        <v>1001</v>
      </c>
      <c r="B920" s="37" t="n">
        <v>2024</v>
      </c>
      <c r="C920" s="37" t="n">
        <v>3</v>
      </c>
      <c r="D920" s="37" t="n">
        <v>77</v>
      </c>
      <c r="E920" s="37" t="s">
        <v>187</v>
      </c>
      <c r="F920" s="37" t="n">
        <v>8.6</v>
      </c>
      <c r="G920" s="37" t="n">
        <v>26</v>
      </c>
      <c r="H920" s="37" t="str">
        <f aca="false">IFERROR(VLOOKUP(A920,Employees!$A$2:$I$1501,9,FALSE()),"Unknown")</f>
        <v>Engineering</v>
      </c>
      <c r="I920" s="37" t="str">
        <f aca="false">IFERROR(VLOOKUP(A920,Employees!$A$2:$U$1501,21,FALSE()),"Unknown")</f>
        <v>Active</v>
      </c>
    </row>
    <row r="921" customFormat="false" ht="15" hidden="false" customHeight="false" outlineLevel="0" collapsed="false">
      <c r="A921" s="37" t="s">
        <v>1001</v>
      </c>
      <c r="B921" s="37" t="n">
        <v>2025</v>
      </c>
      <c r="C921" s="37" t="n">
        <v>2</v>
      </c>
      <c r="D921" s="37" t="n">
        <v>86</v>
      </c>
      <c r="E921" s="37" t="s">
        <v>187</v>
      </c>
      <c r="F921" s="37" t="n">
        <v>0.1</v>
      </c>
      <c r="G921" s="37" t="n">
        <v>25</v>
      </c>
      <c r="H921" s="37" t="str">
        <f aca="false">IFERROR(VLOOKUP(A921,Employees!$A$2:$I$1501,9,FALSE()),"Unknown")</f>
        <v>Engineering</v>
      </c>
      <c r="I921" s="37" t="str">
        <f aca="false">IFERROR(VLOOKUP(A921,Employees!$A$2:$U$1501,21,FALSE()),"Unknown")</f>
        <v>Active</v>
      </c>
    </row>
    <row r="922" customFormat="false" ht="15" hidden="false" customHeight="false" outlineLevel="0" collapsed="false">
      <c r="A922" s="37" t="s">
        <v>1002</v>
      </c>
      <c r="B922" s="37" t="n">
        <v>2022</v>
      </c>
      <c r="C922" s="37" t="n">
        <v>2</v>
      </c>
      <c r="D922" s="37" t="n">
        <v>77</v>
      </c>
      <c r="E922" s="37" t="s">
        <v>187</v>
      </c>
      <c r="F922" s="37" t="n">
        <v>5.2</v>
      </c>
      <c r="G922" s="37" t="n">
        <v>8</v>
      </c>
      <c r="H922" s="37" t="str">
        <f aca="false">IFERROR(VLOOKUP(A922,Employees!$A$2:$I$1501,9,FALSE()),"Unknown")</f>
        <v>Engineering</v>
      </c>
      <c r="I922" s="37" t="str">
        <f aca="false">IFERROR(VLOOKUP(A922,Employees!$A$2:$U$1501,21,FALSE()),"Unknown")</f>
        <v>Active</v>
      </c>
    </row>
    <row r="923" customFormat="false" ht="15" hidden="false" customHeight="false" outlineLevel="0" collapsed="false">
      <c r="A923" s="37" t="s">
        <v>1002</v>
      </c>
      <c r="B923" s="37" t="n">
        <v>2023</v>
      </c>
      <c r="C923" s="37" t="n">
        <v>3</v>
      </c>
      <c r="D923" s="37" t="n">
        <v>82</v>
      </c>
      <c r="E923" s="37" t="s">
        <v>187</v>
      </c>
      <c r="F923" s="37" t="n">
        <v>6.8</v>
      </c>
      <c r="G923" s="37" t="n">
        <v>31</v>
      </c>
      <c r="H923" s="37" t="str">
        <f aca="false">IFERROR(VLOOKUP(A923,Employees!$A$2:$I$1501,9,FALSE()),"Unknown")</f>
        <v>Engineering</v>
      </c>
      <c r="I923" s="37" t="str">
        <f aca="false">IFERROR(VLOOKUP(A923,Employees!$A$2:$U$1501,21,FALSE()),"Unknown")</f>
        <v>Active</v>
      </c>
    </row>
    <row r="924" customFormat="false" ht="15" hidden="false" customHeight="false" outlineLevel="0" collapsed="false">
      <c r="A924" s="37" t="s">
        <v>1002</v>
      </c>
      <c r="B924" s="37" t="n">
        <v>2024</v>
      </c>
      <c r="C924" s="37" t="n">
        <v>3</v>
      </c>
      <c r="D924" s="37" t="n">
        <v>92</v>
      </c>
      <c r="E924" s="37" t="s">
        <v>187</v>
      </c>
      <c r="F924" s="37" t="n">
        <v>6.9</v>
      </c>
      <c r="G924" s="37" t="n">
        <v>57</v>
      </c>
      <c r="H924" s="37" t="str">
        <f aca="false">IFERROR(VLOOKUP(A924,Employees!$A$2:$I$1501,9,FALSE()),"Unknown")</f>
        <v>Engineering</v>
      </c>
      <c r="I924" s="37" t="str">
        <f aca="false">IFERROR(VLOOKUP(A924,Employees!$A$2:$U$1501,21,FALSE()),"Unknown")</f>
        <v>Active</v>
      </c>
    </row>
    <row r="925" customFormat="false" ht="15" hidden="false" customHeight="false" outlineLevel="0" collapsed="false">
      <c r="A925" s="37" t="s">
        <v>1002</v>
      </c>
      <c r="B925" s="37" t="n">
        <v>2025</v>
      </c>
      <c r="C925" s="37" t="n">
        <v>1</v>
      </c>
      <c r="D925" s="37" t="n">
        <v>69</v>
      </c>
      <c r="E925" s="37" t="s">
        <v>187</v>
      </c>
      <c r="F925" s="37" t="n">
        <v>3.2</v>
      </c>
      <c r="G925" s="37" t="n">
        <v>2</v>
      </c>
      <c r="H925" s="37" t="str">
        <f aca="false">IFERROR(VLOOKUP(A925,Employees!$A$2:$I$1501,9,FALSE()),"Unknown")</f>
        <v>Engineering</v>
      </c>
      <c r="I925" s="37" t="str">
        <f aca="false">IFERROR(VLOOKUP(A925,Employees!$A$2:$U$1501,21,FALSE()),"Unknown")</f>
        <v>Active</v>
      </c>
    </row>
    <row r="926" customFormat="false" ht="15" hidden="false" customHeight="false" outlineLevel="0" collapsed="false">
      <c r="A926" s="37" t="s">
        <v>1004</v>
      </c>
      <c r="B926" s="37" t="n">
        <v>2021</v>
      </c>
      <c r="C926" s="37" t="n">
        <v>3</v>
      </c>
      <c r="D926" s="37" t="n">
        <v>91</v>
      </c>
      <c r="E926" s="37" t="s">
        <v>187</v>
      </c>
      <c r="F926" s="37" t="n">
        <v>7.2</v>
      </c>
      <c r="G926" s="37" t="n">
        <v>5</v>
      </c>
      <c r="H926" s="37" t="str">
        <f aca="false">IFERROR(VLOOKUP(A926,Employees!$A$2:$I$1501,9,FALSE()),"Unknown")</f>
        <v>Customer Support</v>
      </c>
      <c r="I926" s="37" t="str">
        <f aca="false">IFERROR(VLOOKUP(A926,Employees!$A$2:$U$1501,21,FALSE()),"Unknown")</f>
        <v>Active</v>
      </c>
    </row>
    <row r="927" customFormat="false" ht="15" hidden="false" customHeight="false" outlineLevel="0" collapsed="false">
      <c r="A927" s="37" t="s">
        <v>1004</v>
      </c>
      <c r="B927" s="37" t="n">
        <v>2022</v>
      </c>
      <c r="C927" s="37" t="n">
        <v>2</v>
      </c>
      <c r="D927" s="37" t="n">
        <v>83</v>
      </c>
      <c r="E927" s="37" t="s">
        <v>187</v>
      </c>
      <c r="F927" s="37" t="n">
        <v>5</v>
      </c>
      <c r="G927" s="37" t="n">
        <v>14</v>
      </c>
      <c r="H927" s="37" t="str">
        <f aca="false">IFERROR(VLOOKUP(A927,Employees!$A$2:$I$1501,9,FALSE()),"Unknown")</f>
        <v>Customer Support</v>
      </c>
      <c r="I927" s="37" t="str">
        <f aca="false">IFERROR(VLOOKUP(A927,Employees!$A$2:$U$1501,21,FALSE()),"Unknown")</f>
        <v>Active</v>
      </c>
    </row>
    <row r="928" customFormat="false" ht="15" hidden="false" customHeight="false" outlineLevel="0" collapsed="false">
      <c r="A928" s="37" t="s">
        <v>1004</v>
      </c>
      <c r="B928" s="37" t="n">
        <v>2023</v>
      </c>
      <c r="C928" s="37" t="n">
        <v>2</v>
      </c>
      <c r="D928" s="37" t="n">
        <v>96</v>
      </c>
      <c r="E928" s="37" t="s">
        <v>187</v>
      </c>
      <c r="F928" s="37" t="n">
        <v>5.3</v>
      </c>
      <c r="G928" s="37" t="n">
        <v>33</v>
      </c>
      <c r="H928" s="37" t="str">
        <f aca="false">IFERROR(VLOOKUP(A928,Employees!$A$2:$I$1501,9,FALSE()),"Unknown")</f>
        <v>Customer Support</v>
      </c>
      <c r="I928" s="37" t="str">
        <f aca="false">IFERROR(VLOOKUP(A928,Employees!$A$2:$U$1501,21,FALSE()),"Unknown")</f>
        <v>Active</v>
      </c>
    </row>
    <row r="929" customFormat="false" ht="15" hidden="false" customHeight="false" outlineLevel="0" collapsed="false">
      <c r="A929" s="37" t="s">
        <v>1004</v>
      </c>
      <c r="B929" s="37" t="n">
        <v>2024</v>
      </c>
      <c r="C929" s="37" t="n">
        <v>4</v>
      </c>
      <c r="D929" s="37" t="n">
        <v>92</v>
      </c>
      <c r="E929" s="37" t="s">
        <v>187</v>
      </c>
      <c r="F929" s="37" t="n">
        <v>10.7</v>
      </c>
      <c r="G929" s="37" t="n">
        <v>21</v>
      </c>
      <c r="H929" s="37" t="str">
        <f aca="false">IFERROR(VLOOKUP(A929,Employees!$A$2:$I$1501,9,FALSE()),"Unknown")</f>
        <v>Customer Support</v>
      </c>
      <c r="I929" s="37" t="str">
        <f aca="false">IFERROR(VLOOKUP(A929,Employees!$A$2:$U$1501,21,FALSE()),"Unknown")</f>
        <v>Active</v>
      </c>
    </row>
    <row r="930" customFormat="false" ht="15" hidden="false" customHeight="false" outlineLevel="0" collapsed="false">
      <c r="A930" s="37" t="s">
        <v>1004</v>
      </c>
      <c r="B930" s="37" t="n">
        <v>2025</v>
      </c>
      <c r="C930" s="37" t="n">
        <v>5</v>
      </c>
      <c r="D930" s="37" t="n">
        <v>90</v>
      </c>
      <c r="E930" s="37" t="s">
        <v>187</v>
      </c>
      <c r="F930" s="37" t="n">
        <v>12.5</v>
      </c>
      <c r="G930" s="37" t="n">
        <v>13</v>
      </c>
      <c r="H930" s="37" t="str">
        <f aca="false">IFERROR(VLOOKUP(A930,Employees!$A$2:$I$1501,9,FALSE()),"Unknown")</f>
        <v>Customer Support</v>
      </c>
      <c r="I930" s="37" t="str">
        <f aca="false">IFERROR(VLOOKUP(A930,Employees!$A$2:$U$1501,21,FALSE()),"Unknown")</f>
        <v>Active</v>
      </c>
    </row>
    <row r="931" customFormat="false" ht="15" hidden="false" customHeight="false" outlineLevel="0" collapsed="false">
      <c r="A931" s="37" t="s">
        <v>1005</v>
      </c>
      <c r="B931" s="37" t="n">
        <v>2024</v>
      </c>
      <c r="C931" s="37" t="n">
        <v>4</v>
      </c>
      <c r="D931" s="37" t="n">
        <v>78</v>
      </c>
      <c r="E931" s="37" t="s">
        <v>185</v>
      </c>
      <c r="F931" s="37" t="n">
        <v>11</v>
      </c>
      <c r="G931" s="37" t="n">
        <v>31</v>
      </c>
      <c r="H931" s="37" t="str">
        <f aca="false">IFERROR(VLOOKUP(A931,Employees!$A$2:$I$1501,9,FALSE()),"Unknown")</f>
        <v>Finance</v>
      </c>
      <c r="I931" s="37" t="str">
        <f aca="false">IFERROR(VLOOKUP(A931,Employees!$A$2:$U$1501,21,FALSE()),"Unknown")</f>
        <v>Active</v>
      </c>
    </row>
    <row r="932" customFormat="false" ht="15" hidden="false" customHeight="false" outlineLevel="0" collapsed="false">
      <c r="A932" s="37" t="s">
        <v>1005</v>
      </c>
      <c r="B932" s="37" t="n">
        <v>2025</v>
      </c>
      <c r="C932" s="37" t="n">
        <v>5</v>
      </c>
      <c r="D932" s="37" t="n">
        <v>99</v>
      </c>
      <c r="E932" s="37" t="s">
        <v>187</v>
      </c>
      <c r="F932" s="37" t="n">
        <v>13.5</v>
      </c>
      <c r="G932" s="37" t="n">
        <v>36</v>
      </c>
      <c r="H932" s="37" t="str">
        <f aca="false">IFERROR(VLOOKUP(A932,Employees!$A$2:$I$1501,9,FALSE()),"Unknown")</f>
        <v>Finance</v>
      </c>
      <c r="I932" s="37" t="str">
        <f aca="false">IFERROR(VLOOKUP(A932,Employees!$A$2:$U$1501,21,FALSE()),"Unknown")</f>
        <v>Active</v>
      </c>
    </row>
    <row r="933" customFormat="false" ht="15" hidden="false" customHeight="false" outlineLevel="0" collapsed="false">
      <c r="A933" s="37" t="s">
        <v>1007</v>
      </c>
      <c r="B933" s="37" t="n">
        <v>2025</v>
      </c>
      <c r="C933" s="37" t="n">
        <v>2</v>
      </c>
      <c r="D933" s="37" t="n">
        <v>88</v>
      </c>
      <c r="E933" s="37" t="s">
        <v>187</v>
      </c>
      <c r="F933" s="37" t="n">
        <v>4.7</v>
      </c>
      <c r="G933" s="37" t="n">
        <v>12</v>
      </c>
      <c r="H933" s="37" t="str">
        <f aca="false">IFERROR(VLOOKUP(A933,Employees!$A$2:$I$1501,9,FALSE()),"Unknown")</f>
        <v>Operations</v>
      </c>
      <c r="I933" s="37" t="str">
        <f aca="false">IFERROR(VLOOKUP(A933,Employees!$A$2:$U$1501,21,FALSE()),"Unknown")</f>
        <v>Active</v>
      </c>
    </row>
    <row r="934" customFormat="false" ht="15" hidden="false" customHeight="false" outlineLevel="0" collapsed="false">
      <c r="A934" s="37" t="s">
        <v>972</v>
      </c>
      <c r="B934" s="37" t="n">
        <v>2023</v>
      </c>
      <c r="C934" s="37" t="n">
        <v>3</v>
      </c>
      <c r="D934" s="37" t="n">
        <v>102</v>
      </c>
      <c r="E934" s="37" t="s">
        <v>187</v>
      </c>
      <c r="F934" s="37" t="n">
        <v>7.2</v>
      </c>
      <c r="G934" s="37" t="n">
        <v>12</v>
      </c>
      <c r="H934" s="37" t="str">
        <f aca="false">IFERROR(VLOOKUP(A934,Employees!$A$2:$I$1501,9,FALSE()),"Unknown")</f>
        <v>Sales</v>
      </c>
      <c r="I934" s="37" t="str">
        <f aca="false">IFERROR(VLOOKUP(A934,Employees!$A$2:$U$1501,21,FALSE()),"Unknown")</f>
        <v>Active</v>
      </c>
    </row>
    <row r="935" customFormat="false" ht="15" hidden="false" customHeight="false" outlineLevel="0" collapsed="false">
      <c r="A935" s="37" t="s">
        <v>972</v>
      </c>
      <c r="B935" s="37" t="n">
        <v>2024</v>
      </c>
      <c r="C935" s="37" t="n">
        <v>3</v>
      </c>
      <c r="D935" s="37" t="n">
        <v>70</v>
      </c>
      <c r="E935" s="37" t="s">
        <v>187</v>
      </c>
      <c r="F935" s="37" t="n">
        <v>5.5</v>
      </c>
      <c r="G935" s="37" t="n">
        <v>18</v>
      </c>
      <c r="H935" s="37" t="str">
        <f aca="false">IFERROR(VLOOKUP(A935,Employees!$A$2:$I$1501,9,FALSE()),"Unknown")</f>
        <v>Sales</v>
      </c>
      <c r="I935" s="37" t="str">
        <f aca="false">IFERROR(VLOOKUP(A935,Employees!$A$2:$U$1501,21,FALSE()),"Unknown")</f>
        <v>Active</v>
      </c>
    </row>
    <row r="936" customFormat="false" ht="15" hidden="false" customHeight="false" outlineLevel="0" collapsed="false">
      <c r="A936" s="37" t="s">
        <v>972</v>
      </c>
      <c r="B936" s="37" t="n">
        <v>2025</v>
      </c>
      <c r="C936" s="37" t="n">
        <v>3</v>
      </c>
      <c r="D936" s="37" t="n">
        <v>76</v>
      </c>
      <c r="E936" s="37" t="s">
        <v>187</v>
      </c>
      <c r="F936" s="37" t="n">
        <v>2.9</v>
      </c>
      <c r="G936" s="37" t="n">
        <v>6</v>
      </c>
      <c r="H936" s="37" t="str">
        <f aca="false">IFERROR(VLOOKUP(A936,Employees!$A$2:$I$1501,9,FALSE()),"Unknown")</f>
        <v>Sales</v>
      </c>
      <c r="I936" s="37" t="str">
        <f aca="false">IFERROR(VLOOKUP(A936,Employees!$A$2:$U$1501,21,FALSE()),"Unknown")</f>
        <v>Active</v>
      </c>
    </row>
    <row r="937" customFormat="false" ht="15" hidden="false" customHeight="false" outlineLevel="0" collapsed="false">
      <c r="A937" s="37" t="s">
        <v>1008</v>
      </c>
      <c r="B937" s="37" t="n">
        <v>2021</v>
      </c>
      <c r="C937" s="37" t="n">
        <v>2</v>
      </c>
      <c r="D937" s="37" t="n">
        <v>63</v>
      </c>
      <c r="E937" s="37" t="s">
        <v>187</v>
      </c>
      <c r="F937" s="37" t="n">
        <v>7.3</v>
      </c>
      <c r="G937" s="37" t="n">
        <v>34</v>
      </c>
      <c r="H937" s="37" t="str">
        <f aca="false">IFERROR(VLOOKUP(A937,Employees!$A$2:$I$1501,9,FALSE()),"Unknown")</f>
        <v>Finance</v>
      </c>
      <c r="I937" s="37" t="str">
        <f aca="false">IFERROR(VLOOKUP(A937,Employees!$A$2:$U$1501,21,FALSE()),"Unknown")</f>
        <v>Active</v>
      </c>
    </row>
    <row r="938" customFormat="false" ht="15" hidden="false" customHeight="false" outlineLevel="0" collapsed="false">
      <c r="A938" s="37" t="s">
        <v>1008</v>
      </c>
      <c r="B938" s="37" t="n">
        <v>2022</v>
      </c>
      <c r="C938" s="37" t="n">
        <v>3</v>
      </c>
      <c r="D938" s="37" t="n">
        <v>81</v>
      </c>
      <c r="E938" s="37" t="s">
        <v>187</v>
      </c>
      <c r="F938" s="37" t="n">
        <v>4.7</v>
      </c>
      <c r="G938" s="37" t="n">
        <v>37</v>
      </c>
      <c r="H938" s="37" t="str">
        <f aca="false">IFERROR(VLOOKUP(A938,Employees!$A$2:$I$1501,9,FALSE()),"Unknown")</f>
        <v>Finance</v>
      </c>
      <c r="I938" s="37" t="str">
        <f aca="false">IFERROR(VLOOKUP(A938,Employees!$A$2:$U$1501,21,FALSE()),"Unknown")</f>
        <v>Active</v>
      </c>
    </row>
    <row r="939" customFormat="false" ht="15" hidden="false" customHeight="false" outlineLevel="0" collapsed="false">
      <c r="A939" s="37" t="s">
        <v>1008</v>
      </c>
      <c r="B939" s="37" t="n">
        <v>2023</v>
      </c>
      <c r="C939" s="37" t="n">
        <v>1</v>
      </c>
      <c r="D939" s="37" t="n">
        <v>70</v>
      </c>
      <c r="E939" s="37" t="s">
        <v>187</v>
      </c>
      <c r="F939" s="37" t="n">
        <v>2.7</v>
      </c>
      <c r="G939" s="37" t="n">
        <v>17</v>
      </c>
      <c r="H939" s="37" t="str">
        <f aca="false">IFERROR(VLOOKUP(A939,Employees!$A$2:$I$1501,9,FALSE()),"Unknown")</f>
        <v>Finance</v>
      </c>
      <c r="I939" s="37" t="str">
        <f aca="false">IFERROR(VLOOKUP(A939,Employees!$A$2:$U$1501,21,FALSE()),"Unknown")</f>
        <v>Active</v>
      </c>
    </row>
    <row r="940" customFormat="false" ht="15" hidden="false" customHeight="false" outlineLevel="0" collapsed="false">
      <c r="A940" s="37" t="s">
        <v>1008</v>
      </c>
      <c r="B940" s="37" t="n">
        <v>2024</v>
      </c>
      <c r="C940" s="37" t="n">
        <v>5</v>
      </c>
      <c r="D940" s="37" t="n">
        <v>96</v>
      </c>
      <c r="E940" s="37" t="s">
        <v>187</v>
      </c>
      <c r="F940" s="37" t="n">
        <v>10.5</v>
      </c>
      <c r="G940" s="37" t="n">
        <v>14</v>
      </c>
      <c r="H940" s="37" t="str">
        <f aca="false">IFERROR(VLOOKUP(A940,Employees!$A$2:$I$1501,9,FALSE()),"Unknown")</f>
        <v>Finance</v>
      </c>
      <c r="I940" s="37" t="str">
        <f aca="false">IFERROR(VLOOKUP(A940,Employees!$A$2:$U$1501,21,FALSE()),"Unknown")</f>
        <v>Active</v>
      </c>
    </row>
    <row r="941" customFormat="false" ht="15" hidden="false" customHeight="false" outlineLevel="0" collapsed="false">
      <c r="A941" s="37" t="s">
        <v>1008</v>
      </c>
      <c r="B941" s="37" t="n">
        <v>2025</v>
      </c>
      <c r="C941" s="37" t="n">
        <v>3</v>
      </c>
      <c r="D941" s="37" t="n">
        <v>103</v>
      </c>
      <c r="E941" s="37" t="s">
        <v>187</v>
      </c>
      <c r="F941" s="37" t="n">
        <v>8.9</v>
      </c>
      <c r="G941" s="37" t="n">
        <v>33</v>
      </c>
      <c r="H941" s="37" t="str">
        <f aca="false">IFERROR(VLOOKUP(A941,Employees!$A$2:$I$1501,9,FALSE()),"Unknown")</f>
        <v>Finance</v>
      </c>
      <c r="I941" s="37" t="str">
        <f aca="false">IFERROR(VLOOKUP(A941,Employees!$A$2:$U$1501,21,FALSE()),"Unknown")</f>
        <v>Active</v>
      </c>
    </row>
    <row r="942" customFormat="false" ht="15" hidden="false" customHeight="false" outlineLevel="0" collapsed="false">
      <c r="A942" s="37" t="s">
        <v>1010</v>
      </c>
      <c r="B942" s="37" t="n">
        <v>2021</v>
      </c>
      <c r="C942" s="37" t="n">
        <v>2</v>
      </c>
      <c r="D942" s="37" t="n">
        <v>57</v>
      </c>
      <c r="E942" s="37" t="s">
        <v>187</v>
      </c>
      <c r="F942" s="37" t="n">
        <v>6</v>
      </c>
      <c r="G942" s="37" t="n">
        <v>50</v>
      </c>
      <c r="H942" s="37" t="str">
        <f aca="false">IFERROR(VLOOKUP(A942,Employees!$A$2:$I$1501,9,FALSE()),"Unknown")</f>
        <v>Engineering</v>
      </c>
      <c r="I942" s="37" t="str">
        <f aca="false">IFERROR(VLOOKUP(A942,Employees!$A$2:$U$1501,21,FALSE()),"Unknown")</f>
        <v>Active</v>
      </c>
    </row>
    <row r="943" customFormat="false" ht="15" hidden="false" customHeight="false" outlineLevel="0" collapsed="false">
      <c r="A943" s="37" t="s">
        <v>1010</v>
      </c>
      <c r="B943" s="37" t="n">
        <v>2022</v>
      </c>
      <c r="C943" s="37" t="n">
        <v>3</v>
      </c>
      <c r="D943" s="37" t="n">
        <v>97</v>
      </c>
      <c r="E943" s="37" t="s">
        <v>187</v>
      </c>
      <c r="F943" s="37" t="n">
        <v>7.7</v>
      </c>
      <c r="G943" s="37" t="n">
        <v>39</v>
      </c>
      <c r="H943" s="37" t="str">
        <f aca="false">IFERROR(VLOOKUP(A943,Employees!$A$2:$I$1501,9,FALSE()),"Unknown")</f>
        <v>Engineering</v>
      </c>
      <c r="I943" s="37" t="str">
        <f aca="false">IFERROR(VLOOKUP(A943,Employees!$A$2:$U$1501,21,FALSE()),"Unknown")</f>
        <v>Active</v>
      </c>
    </row>
    <row r="944" customFormat="false" ht="15" hidden="false" customHeight="false" outlineLevel="0" collapsed="false">
      <c r="A944" s="37" t="s">
        <v>1010</v>
      </c>
      <c r="B944" s="37" t="n">
        <v>2023</v>
      </c>
      <c r="C944" s="37" t="n">
        <v>3</v>
      </c>
      <c r="D944" s="37" t="n">
        <v>101</v>
      </c>
      <c r="E944" s="37" t="s">
        <v>187</v>
      </c>
      <c r="F944" s="37" t="n">
        <v>7.4</v>
      </c>
      <c r="G944" s="37" t="n">
        <v>36</v>
      </c>
      <c r="H944" s="37" t="str">
        <f aca="false">IFERROR(VLOOKUP(A944,Employees!$A$2:$I$1501,9,FALSE()),"Unknown")</f>
        <v>Engineering</v>
      </c>
      <c r="I944" s="37" t="str">
        <f aca="false">IFERROR(VLOOKUP(A944,Employees!$A$2:$U$1501,21,FALSE()),"Unknown")</f>
        <v>Active</v>
      </c>
    </row>
    <row r="945" customFormat="false" ht="15" hidden="false" customHeight="false" outlineLevel="0" collapsed="false">
      <c r="A945" s="37" t="s">
        <v>1010</v>
      </c>
      <c r="B945" s="37" t="n">
        <v>2024</v>
      </c>
      <c r="C945" s="37" t="n">
        <v>3</v>
      </c>
      <c r="D945" s="37" t="n">
        <v>98</v>
      </c>
      <c r="E945" s="37" t="s">
        <v>187</v>
      </c>
      <c r="F945" s="37" t="n">
        <v>5.6</v>
      </c>
      <c r="G945" s="37" t="n">
        <v>12</v>
      </c>
      <c r="H945" s="37" t="str">
        <f aca="false">IFERROR(VLOOKUP(A945,Employees!$A$2:$I$1501,9,FALSE()),"Unknown")</f>
        <v>Engineering</v>
      </c>
      <c r="I945" s="37" t="str">
        <f aca="false">IFERROR(VLOOKUP(A945,Employees!$A$2:$U$1501,21,FALSE()),"Unknown")</f>
        <v>Active</v>
      </c>
    </row>
    <row r="946" customFormat="false" ht="15" hidden="false" customHeight="false" outlineLevel="0" collapsed="false">
      <c r="A946" s="37" t="s">
        <v>1010</v>
      </c>
      <c r="B946" s="37" t="n">
        <v>2025</v>
      </c>
      <c r="C946" s="37" t="n">
        <v>3</v>
      </c>
      <c r="D946" s="37" t="n">
        <v>67</v>
      </c>
      <c r="E946" s="37" t="s">
        <v>187</v>
      </c>
      <c r="F946" s="37" t="n">
        <v>7.7</v>
      </c>
      <c r="G946" s="37" t="n">
        <v>19</v>
      </c>
      <c r="H946" s="37" t="str">
        <f aca="false">IFERROR(VLOOKUP(A946,Employees!$A$2:$I$1501,9,FALSE()),"Unknown")</f>
        <v>Engineering</v>
      </c>
      <c r="I946" s="37" t="str">
        <f aca="false">IFERROR(VLOOKUP(A946,Employees!$A$2:$U$1501,21,FALSE()),"Unknown")</f>
        <v>Active</v>
      </c>
    </row>
    <row r="947" customFormat="false" ht="15" hidden="false" customHeight="false" outlineLevel="0" collapsed="false">
      <c r="A947" s="37" t="s">
        <v>1011</v>
      </c>
      <c r="B947" s="37" t="n">
        <v>2025</v>
      </c>
      <c r="C947" s="37" t="n">
        <v>1</v>
      </c>
      <c r="D947" s="37" t="n">
        <v>76</v>
      </c>
      <c r="E947" s="37" t="s">
        <v>187</v>
      </c>
      <c r="F947" s="37" t="n">
        <v>4.2</v>
      </c>
      <c r="G947" s="37" t="n">
        <v>27</v>
      </c>
      <c r="H947" s="37" t="str">
        <f aca="false">IFERROR(VLOOKUP(A947,Employees!$A$2:$I$1501,9,FALSE()),"Unknown")</f>
        <v>Engineering</v>
      </c>
      <c r="I947" s="37" t="str">
        <f aca="false">IFERROR(VLOOKUP(A947,Employees!$A$2:$U$1501,21,FALSE()),"Unknown")</f>
        <v>Active</v>
      </c>
    </row>
    <row r="948" customFormat="false" ht="15" hidden="false" customHeight="false" outlineLevel="0" collapsed="false">
      <c r="A948" s="37" t="s">
        <v>1013</v>
      </c>
      <c r="B948" s="37" t="n">
        <v>2025</v>
      </c>
      <c r="C948" s="37" t="n">
        <v>4</v>
      </c>
      <c r="D948" s="37" t="n">
        <v>104</v>
      </c>
      <c r="E948" s="37" t="s">
        <v>185</v>
      </c>
      <c r="F948" s="37" t="n">
        <v>9.7</v>
      </c>
      <c r="G948" s="37" t="n">
        <v>51</v>
      </c>
      <c r="H948" s="37" t="str">
        <f aca="false">IFERROR(VLOOKUP(A948,Employees!$A$2:$I$1501,9,FALSE()),"Unknown")</f>
        <v>Customer Support</v>
      </c>
      <c r="I948" s="37" t="str">
        <f aca="false">IFERROR(VLOOKUP(A948,Employees!$A$2:$U$1501,21,FALSE()),"Unknown")</f>
        <v>Active</v>
      </c>
    </row>
    <row r="949" customFormat="false" ht="15" hidden="false" customHeight="false" outlineLevel="0" collapsed="false">
      <c r="A949" s="37" t="s">
        <v>1016</v>
      </c>
      <c r="B949" s="37" t="n">
        <v>2024</v>
      </c>
      <c r="C949" s="37" t="n">
        <v>2</v>
      </c>
      <c r="D949" s="37" t="n">
        <v>88</v>
      </c>
      <c r="E949" s="37" t="s">
        <v>187</v>
      </c>
      <c r="F949" s="37" t="n">
        <v>4.2</v>
      </c>
      <c r="G949" s="37" t="n">
        <v>21</v>
      </c>
      <c r="H949" s="37" t="str">
        <f aca="false">IFERROR(VLOOKUP(A949,Employees!$A$2:$I$1501,9,FALSE()),"Unknown")</f>
        <v>Data &amp; AI</v>
      </c>
      <c r="I949" s="37" t="str">
        <f aca="false">IFERROR(VLOOKUP(A949,Employees!$A$2:$U$1501,21,FALSE()),"Unknown")</f>
        <v>Active</v>
      </c>
    </row>
    <row r="950" customFormat="false" ht="15" hidden="false" customHeight="false" outlineLevel="0" collapsed="false">
      <c r="A950" s="37" t="s">
        <v>1016</v>
      </c>
      <c r="B950" s="37" t="n">
        <v>2025</v>
      </c>
      <c r="C950" s="37" t="n">
        <v>4</v>
      </c>
      <c r="D950" s="37" t="n">
        <v>109</v>
      </c>
      <c r="E950" s="37" t="s">
        <v>187</v>
      </c>
      <c r="F950" s="37" t="n">
        <v>11.4</v>
      </c>
      <c r="G950" s="37" t="n">
        <v>23</v>
      </c>
      <c r="H950" s="37" t="str">
        <f aca="false">IFERROR(VLOOKUP(A950,Employees!$A$2:$I$1501,9,FALSE()),"Unknown")</f>
        <v>Data &amp; AI</v>
      </c>
      <c r="I950" s="37" t="str">
        <f aca="false">IFERROR(VLOOKUP(A950,Employees!$A$2:$U$1501,21,FALSE()),"Unknown")</f>
        <v>Active</v>
      </c>
    </row>
    <row r="951" customFormat="false" ht="15" hidden="false" customHeight="false" outlineLevel="0" collapsed="false">
      <c r="A951" s="37" t="s">
        <v>1017</v>
      </c>
      <c r="B951" s="37" t="n">
        <v>2021</v>
      </c>
      <c r="C951" s="37" t="n">
        <v>3</v>
      </c>
      <c r="D951" s="37" t="n">
        <v>79</v>
      </c>
      <c r="E951" s="37" t="s">
        <v>187</v>
      </c>
      <c r="F951" s="37" t="n">
        <v>9.5</v>
      </c>
      <c r="G951" s="37" t="n">
        <v>14</v>
      </c>
      <c r="H951" s="37" t="str">
        <f aca="false">IFERROR(VLOOKUP(A951,Employees!$A$2:$I$1501,9,FALSE()),"Unknown")</f>
        <v>Sales</v>
      </c>
      <c r="I951" s="37" t="str">
        <f aca="false">IFERROR(VLOOKUP(A951,Employees!$A$2:$U$1501,21,FALSE()),"Unknown")</f>
        <v>Active</v>
      </c>
    </row>
    <row r="952" customFormat="false" ht="15" hidden="false" customHeight="false" outlineLevel="0" collapsed="false">
      <c r="A952" s="37" t="s">
        <v>1017</v>
      </c>
      <c r="B952" s="37" t="n">
        <v>2022</v>
      </c>
      <c r="C952" s="37" t="n">
        <v>2</v>
      </c>
      <c r="D952" s="37" t="n">
        <v>88</v>
      </c>
      <c r="E952" s="37" t="s">
        <v>187</v>
      </c>
      <c r="F952" s="37" t="n">
        <v>6.7</v>
      </c>
      <c r="G952" s="37" t="n">
        <v>26</v>
      </c>
      <c r="H952" s="37" t="str">
        <f aca="false">IFERROR(VLOOKUP(A952,Employees!$A$2:$I$1501,9,FALSE()),"Unknown")</f>
        <v>Sales</v>
      </c>
      <c r="I952" s="37" t="str">
        <f aca="false">IFERROR(VLOOKUP(A952,Employees!$A$2:$U$1501,21,FALSE()),"Unknown")</f>
        <v>Active</v>
      </c>
    </row>
    <row r="953" customFormat="false" ht="15" hidden="false" customHeight="false" outlineLevel="0" collapsed="false">
      <c r="A953" s="37" t="s">
        <v>1017</v>
      </c>
      <c r="B953" s="37" t="n">
        <v>2023</v>
      </c>
      <c r="C953" s="37" t="n">
        <v>3</v>
      </c>
      <c r="D953" s="37" t="n">
        <v>80</v>
      </c>
      <c r="E953" s="37" t="s">
        <v>187</v>
      </c>
      <c r="F953" s="37" t="n">
        <v>5.1</v>
      </c>
      <c r="G953" s="37" t="n">
        <v>15</v>
      </c>
      <c r="H953" s="37" t="str">
        <f aca="false">IFERROR(VLOOKUP(A953,Employees!$A$2:$I$1501,9,FALSE()),"Unknown")</f>
        <v>Sales</v>
      </c>
      <c r="I953" s="37" t="str">
        <f aca="false">IFERROR(VLOOKUP(A953,Employees!$A$2:$U$1501,21,FALSE()),"Unknown")</f>
        <v>Active</v>
      </c>
    </row>
    <row r="954" customFormat="false" ht="15" hidden="false" customHeight="false" outlineLevel="0" collapsed="false">
      <c r="A954" s="37" t="s">
        <v>1017</v>
      </c>
      <c r="B954" s="37" t="n">
        <v>2024</v>
      </c>
      <c r="C954" s="37" t="n">
        <v>2</v>
      </c>
      <c r="D954" s="37" t="n">
        <v>78</v>
      </c>
      <c r="E954" s="37" t="s">
        <v>187</v>
      </c>
      <c r="F954" s="37" t="n">
        <v>1.7</v>
      </c>
      <c r="G954" s="37" t="n">
        <v>51</v>
      </c>
      <c r="H954" s="37" t="str">
        <f aca="false">IFERROR(VLOOKUP(A954,Employees!$A$2:$I$1501,9,FALSE()),"Unknown")</f>
        <v>Sales</v>
      </c>
      <c r="I954" s="37" t="str">
        <f aca="false">IFERROR(VLOOKUP(A954,Employees!$A$2:$U$1501,21,FALSE()),"Unknown")</f>
        <v>Active</v>
      </c>
    </row>
    <row r="955" customFormat="false" ht="15" hidden="false" customHeight="false" outlineLevel="0" collapsed="false">
      <c r="A955" s="37" t="s">
        <v>1017</v>
      </c>
      <c r="B955" s="37" t="n">
        <v>2025</v>
      </c>
      <c r="C955" s="37" t="n">
        <v>4</v>
      </c>
      <c r="D955" s="37" t="n">
        <v>93</v>
      </c>
      <c r="E955" s="37" t="s">
        <v>187</v>
      </c>
      <c r="F955" s="37" t="n">
        <v>7.1</v>
      </c>
      <c r="G955" s="37" t="n">
        <v>12</v>
      </c>
      <c r="H955" s="37" t="str">
        <f aca="false">IFERROR(VLOOKUP(A955,Employees!$A$2:$I$1501,9,FALSE()),"Unknown")</f>
        <v>Sales</v>
      </c>
      <c r="I955" s="37" t="str">
        <f aca="false">IFERROR(VLOOKUP(A955,Employees!$A$2:$U$1501,21,FALSE()),"Unknown")</f>
        <v>Active</v>
      </c>
    </row>
    <row r="956" customFormat="false" ht="15" hidden="false" customHeight="false" outlineLevel="0" collapsed="false">
      <c r="A956" s="37" t="s">
        <v>1019</v>
      </c>
      <c r="B956" s="37" t="n">
        <v>2024</v>
      </c>
      <c r="C956" s="37" t="n">
        <v>3</v>
      </c>
      <c r="D956" s="37" t="n">
        <v>97</v>
      </c>
      <c r="E956" s="37" t="s">
        <v>187</v>
      </c>
      <c r="F956" s="37" t="n">
        <v>7.2</v>
      </c>
      <c r="G956" s="37" t="n">
        <v>11</v>
      </c>
      <c r="H956" s="37" t="str">
        <f aca="false">IFERROR(VLOOKUP(A956,Employees!$A$2:$I$1501,9,FALSE()),"Unknown")</f>
        <v>Engineering</v>
      </c>
      <c r="I956" s="37" t="str">
        <f aca="false">IFERROR(VLOOKUP(A956,Employees!$A$2:$U$1501,21,FALSE()),"Unknown")</f>
        <v>Active</v>
      </c>
    </row>
    <row r="957" customFormat="false" ht="15" hidden="false" customHeight="false" outlineLevel="0" collapsed="false">
      <c r="A957" s="37" t="s">
        <v>1019</v>
      </c>
      <c r="B957" s="37" t="n">
        <v>2025</v>
      </c>
      <c r="C957" s="37" t="n">
        <v>3</v>
      </c>
      <c r="D957" s="37" t="n">
        <v>80</v>
      </c>
      <c r="E957" s="37" t="s">
        <v>187</v>
      </c>
      <c r="F957" s="37" t="n">
        <v>6.6</v>
      </c>
      <c r="G957" s="37" t="n">
        <v>32</v>
      </c>
      <c r="H957" s="37" t="str">
        <f aca="false">IFERROR(VLOOKUP(A957,Employees!$A$2:$I$1501,9,FALSE()),"Unknown")</f>
        <v>Engineering</v>
      </c>
      <c r="I957" s="37" t="str">
        <f aca="false">IFERROR(VLOOKUP(A957,Employees!$A$2:$U$1501,21,FALSE()),"Unknown")</f>
        <v>Active</v>
      </c>
    </row>
    <row r="958" customFormat="false" ht="15" hidden="false" customHeight="false" outlineLevel="0" collapsed="false">
      <c r="A958" s="37" t="s">
        <v>1020</v>
      </c>
      <c r="B958" s="37" t="n">
        <v>2022</v>
      </c>
      <c r="C958" s="37" t="n">
        <v>2</v>
      </c>
      <c r="D958" s="37" t="n">
        <v>85</v>
      </c>
      <c r="E958" s="37" t="s">
        <v>187</v>
      </c>
      <c r="F958" s="37" t="n">
        <v>5.1</v>
      </c>
      <c r="G958" s="37" t="n">
        <v>42</v>
      </c>
      <c r="H958" s="37" t="str">
        <f aca="false">IFERROR(VLOOKUP(A958,Employees!$A$2:$I$1501,9,FALSE()),"Unknown")</f>
        <v>Operations</v>
      </c>
      <c r="I958" s="37" t="str">
        <f aca="false">IFERROR(VLOOKUP(A958,Employees!$A$2:$U$1501,21,FALSE()),"Unknown")</f>
        <v>Active</v>
      </c>
    </row>
    <row r="959" customFormat="false" ht="15" hidden="false" customHeight="false" outlineLevel="0" collapsed="false">
      <c r="A959" s="37" t="s">
        <v>1020</v>
      </c>
      <c r="B959" s="37" t="n">
        <v>2023</v>
      </c>
      <c r="C959" s="37" t="n">
        <v>2</v>
      </c>
      <c r="D959" s="37" t="n">
        <v>78</v>
      </c>
      <c r="E959" s="37" t="s">
        <v>187</v>
      </c>
      <c r="F959" s="37" t="n">
        <v>3.6</v>
      </c>
      <c r="G959" s="37" t="n">
        <v>9</v>
      </c>
      <c r="H959" s="37" t="str">
        <f aca="false">IFERROR(VLOOKUP(A959,Employees!$A$2:$I$1501,9,FALSE()),"Unknown")</f>
        <v>Operations</v>
      </c>
      <c r="I959" s="37" t="str">
        <f aca="false">IFERROR(VLOOKUP(A959,Employees!$A$2:$U$1501,21,FALSE()),"Unknown")</f>
        <v>Active</v>
      </c>
    </row>
    <row r="960" customFormat="false" ht="15" hidden="false" customHeight="false" outlineLevel="0" collapsed="false">
      <c r="A960" s="37" t="s">
        <v>1020</v>
      </c>
      <c r="B960" s="37" t="n">
        <v>2024</v>
      </c>
      <c r="C960" s="37" t="n">
        <v>3</v>
      </c>
      <c r="D960" s="37" t="n">
        <v>81</v>
      </c>
      <c r="E960" s="37" t="s">
        <v>187</v>
      </c>
      <c r="F960" s="37" t="n">
        <v>5.7</v>
      </c>
      <c r="G960" s="37" t="n">
        <v>21</v>
      </c>
      <c r="H960" s="37" t="str">
        <f aca="false">IFERROR(VLOOKUP(A960,Employees!$A$2:$I$1501,9,FALSE()),"Unknown")</f>
        <v>Operations</v>
      </c>
      <c r="I960" s="37" t="str">
        <f aca="false">IFERROR(VLOOKUP(A960,Employees!$A$2:$U$1501,21,FALSE()),"Unknown")</f>
        <v>Active</v>
      </c>
    </row>
    <row r="961" customFormat="false" ht="15" hidden="false" customHeight="false" outlineLevel="0" collapsed="false">
      <c r="A961" s="37" t="s">
        <v>1020</v>
      </c>
      <c r="B961" s="37" t="n">
        <v>2025</v>
      </c>
      <c r="C961" s="37" t="n">
        <v>1</v>
      </c>
      <c r="D961" s="37" t="n">
        <v>79</v>
      </c>
      <c r="E961" s="37" t="s">
        <v>187</v>
      </c>
      <c r="F961" s="37" t="n">
        <v>2.2</v>
      </c>
      <c r="G961" s="37" t="n">
        <v>16</v>
      </c>
      <c r="H961" s="37" t="str">
        <f aca="false">IFERROR(VLOOKUP(A961,Employees!$A$2:$I$1501,9,FALSE()),"Unknown")</f>
        <v>Operations</v>
      </c>
      <c r="I961" s="37" t="str">
        <f aca="false">IFERROR(VLOOKUP(A961,Employees!$A$2:$U$1501,21,FALSE()),"Unknown")</f>
        <v>Active</v>
      </c>
    </row>
    <row r="962" customFormat="false" ht="15" hidden="false" customHeight="false" outlineLevel="0" collapsed="false">
      <c r="A962" s="37" t="s">
        <v>1023</v>
      </c>
      <c r="B962" s="37" t="n">
        <v>2021</v>
      </c>
      <c r="C962" s="37" t="n">
        <v>3</v>
      </c>
      <c r="D962" s="37" t="n">
        <v>69</v>
      </c>
      <c r="E962" s="37" t="s">
        <v>187</v>
      </c>
      <c r="F962" s="37" t="n">
        <v>7.8</v>
      </c>
      <c r="G962" s="37" t="n">
        <v>53</v>
      </c>
      <c r="H962" s="37" t="str">
        <f aca="false">IFERROR(VLOOKUP(A962,Employees!$A$2:$I$1501,9,FALSE()),"Unknown")</f>
        <v>Customer Support</v>
      </c>
      <c r="I962" s="37" t="str">
        <f aca="false">IFERROR(VLOOKUP(A962,Employees!$A$2:$U$1501,21,FALSE()),"Unknown")</f>
        <v>Active</v>
      </c>
    </row>
    <row r="963" customFormat="false" ht="15" hidden="false" customHeight="false" outlineLevel="0" collapsed="false">
      <c r="A963" s="37" t="s">
        <v>1023</v>
      </c>
      <c r="B963" s="37" t="n">
        <v>2022</v>
      </c>
      <c r="C963" s="37" t="n">
        <v>4</v>
      </c>
      <c r="D963" s="37" t="n">
        <v>92</v>
      </c>
      <c r="E963" s="37" t="s">
        <v>187</v>
      </c>
      <c r="F963" s="37" t="n">
        <v>7</v>
      </c>
      <c r="G963" s="37" t="n">
        <v>23</v>
      </c>
      <c r="H963" s="37" t="str">
        <f aca="false">IFERROR(VLOOKUP(A963,Employees!$A$2:$I$1501,9,FALSE()),"Unknown")</f>
        <v>Customer Support</v>
      </c>
      <c r="I963" s="37" t="str">
        <f aca="false">IFERROR(VLOOKUP(A963,Employees!$A$2:$U$1501,21,FALSE()),"Unknown")</f>
        <v>Active</v>
      </c>
    </row>
    <row r="964" customFormat="false" ht="15" hidden="false" customHeight="false" outlineLevel="0" collapsed="false">
      <c r="A964" s="37" t="s">
        <v>1023</v>
      </c>
      <c r="B964" s="37" t="n">
        <v>2023</v>
      </c>
      <c r="C964" s="37" t="n">
        <v>1</v>
      </c>
      <c r="D964" s="37" t="n">
        <v>68</v>
      </c>
      <c r="E964" s="37" t="s">
        <v>187</v>
      </c>
      <c r="F964" s="37" t="n">
        <v>3.4</v>
      </c>
      <c r="G964" s="37" t="n">
        <v>37</v>
      </c>
      <c r="H964" s="37" t="str">
        <f aca="false">IFERROR(VLOOKUP(A964,Employees!$A$2:$I$1501,9,FALSE()),"Unknown")</f>
        <v>Customer Support</v>
      </c>
      <c r="I964" s="37" t="str">
        <f aca="false">IFERROR(VLOOKUP(A964,Employees!$A$2:$U$1501,21,FALSE()),"Unknown")</f>
        <v>Active</v>
      </c>
    </row>
    <row r="965" customFormat="false" ht="15" hidden="false" customHeight="false" outlineLevel="0" collapsed="false">
      <c r="A965" s="37" t="s">
        <v>1023</v>
      </c>
      <c r="B965" s="37" t="n">
        <v>2024</v>
      </c>
      <c r="C965" s="37" t="n">
        <v>3</v>
      </c>
      <c r="D965" s="37" t="n">
        <v>94</v>
      </c>
      <c r="E965" s="37" t="s">
        <v>187</v>
      </c>
      <c r="F965" s="37" t="n">
        <v>7.9</v>
      </c>
      <c r="G965" s="37" t="n">
        <v>35</v>
      </c>
      <c r="H965" s="37" t="str">
        <f aca="false">IFERROR(VLOOKUP(A965,Employees!$A$2:$I$1501,9,FALSE()),"Unknown")</f>
        <v>Customer Support</v>
      </c>
      <c r="I965" s="37" t="str">
        <f aca="false">IFERROR(VLOOKUP(A965,Employees!$A$2:$U$1501,21,FALSE()),"Unknown")</f>
        <v>Active</v>
      </c>
    </row>
    <row r="966" customFormat="false" ht="15" hidden="false" customHeight="false" outlineLevel="0" collapsed="false">
      <c r="A966" s="37" t="s">
        <v>1023</v>
      </c>
      <c r="B966" s="37" t="n">
        <v>2025</v>
      </c>
      <c r="C966" s="37" t="n">
        <v>3</v>
      </c>
      <c r="D966" s="37" t="n">
        <v>85</v>
      </c>
      <c r="E966" s="37" t="s">
        <v>187</v>
      </c>
      <c r="F966" s="37" t="n">
        <v>6.5</v>
      </c>
      <c r="G966" s="37" t="n">
        <v>25</v>
      </c>
      <c r="H966" s="37" t="str">
        <f aca="false">IFERROR(VLOOKUP(A966,Employees!$A$2:$I$1501,9,FALSE()),"Unknown")</f>
        <v>Customer Support</v>
      </c>
      <c r="I966" s="37" t="str">
        <f aca="false">IFERROR(VLOOKUP(A966,Employees!$A$2:$U$1501,21,FALSE()),"Unknown")</f>
        <v>Active</v>
      </c>
    </row>
    <row r="967" customFormat="false" ht="15" hidden="false" customHeight="false" outlineLevel="0" collapsed="false">
      <c r="A967" s="37" t="s">
        <v>1025</v>
      </c>
      <c r="B967" s="37" t="n">
        <v>2024</v>
      </c>
      <c r="C967" s="37" t="n">
        <v>4</v>
      </c>
      <c r="D967" s="37" t="n">
        <v>76</v>
      </c>
      <c r="E967" s="37" t="s">
        <v>185</v>
      </c>
      <c r="F967" s="37" t="n">
        <v>8.7</v>
      </c>
      <c r="G967" s="37" t="n">
        <v>28</v>
      </c>
      <c r="H967" s="37" t="str">
        <f aca="false">IFERROR(VLOOKUP(A967,Employees!$A$2:$I$1501,9,FALSE()),"Unknown")</f>
        <v>Customer Support</v>
      </c>
      <c r="I967" s="37" t="str">
        <f aca="false">IFERROR(VLOOKUP(A967,Employees!$A$2:$U$1501,21,FALSE()),"Unknown")</f>
        <v>Active</v>
      </c>
    </row>
    <row r="968" customFormat="false" ht="15" hidden="false" customHeight="false" outlineLevel="0" collapsed="false">
      <c r="A968" s="37" t="s">
        <v>1025</v>
      </c>
      <c r="B968" s="37" t="n">
        <v>2025</v>
      </c>
      <c r="C968" s="37" t="n">
        <v>4</v>
      </c>
      <c r="D968" s="37" t="n">
        <v>92</v>
      </c>
      <c r="E968" s="37" t="s">
        <v>187</v>
      </c>
      <c r="F968" s="37" t="n">
        <v>8.6</v>
      </c>
      <c r="G968" s="37" t="n">
        <v>17</v>
      </c>
      <c r="H968" s="37" t="str">
        <f aca="false">IFERROR(VLOOKUP(A968,Employees!$A$2:$I$1501,9,FALSE()),"Unknown")</f>
        <v>Customer Support</v>
      </c>
      <c r="I968" s="37" t="str">
        <f aca="false">IFERROR(VLOOKUP(A968,Employees!$A$2:$U$1501,21,FALSE()),"Unknown")</f>
        <v>Active</v>
      </c>
    </row>
    <row r="969" customFormat="false" ht="15" hidden="false" customHeight="false" outlineLevel="0" collapsed="false">
      <c r="A969" s="37" t="s">
        <v>1026</v>
      </c>
      <c r="B969" s="37" t="n">
        <v>2024</v>
      </c>
      <c r="C969" s="37" t="n">
        <v>1</v>
      </c>
      <c r="D969" s="37" t="n">
        <v>66</v>
      </c>
      <c r="E969" s="37" t="s">
        <v>187</v>
      </c>
      <c r="F969" s="37" t="n">
        <v>4.6</v>
      </c>
      <c r="G969" s="37" t="n">
        <v>23</v>
      </c>
      <c r="H969" s="37" t="str">
        <f aca="false">IFERROR(VLOOKUP(A969,Employees!$A$2:$I$1501,9,FALSE()),"Unknown")</f>
        <v>Engineering</v>
      </c>
      <c r="I969" s="37" t="str">
        <f aca="false">IFERROR(VLOOKUP(A969,Employees!$A$2:$U$1501,21,FALSE()),"Unknown")</f>
        <v>Exited</v>
      </c>
    </row>
    <row r="970" customFormat="false" ht="15" hidden="false" customHeight="false" outlineLevel="0" collapsed="false">
      <c r="A970" s="37" t="s">
        <v>1027</v>
      </c>
      <c r="B970" s="37" t="n">
        <v>2025</v>
      </c>
      <c r="C970" s="37" t="n">
        <v>2</v>
      </c>
      <c r="D970" s="37" t="n">
        <v>53</v>
      </c>
      <c r="E970" s="37" t="s">
        <v>187</v>
      </c>
      <c r="F970" s="37" t="n">
        <v>4.3</v>
      </c>
      <c r="G970" s="37" t="n">
        <v>50</v>
      </c>
      <c r="H970" s="37" t="str">
        <f aca="false">IFERROR(VLOOKUP(A970,Employees!$A$2:$I$1501,9,FALSE()),"Unknown")</f>
        <v>Engineering</v>
      </c>
      <c r="I970" s="37" t="str">
        <f aca="false">IFERROR(VLOOKUP(A970,Employees!$A$2:$U$1501,21,FALSE()),"Unknown")</f>
        <v>Exited</v>
      </c>
    </row>
    <row r="971" customFormat="false" ht="15" hidden="false" customHeight="false" outlineLevel="0" collapsed="false">
      <c r="A971" s="37" t="s">
        <v>1031</v>
      </c>
      <c r="B971" s="37" t="n">
        <v>2024</v>
      </c>
      <c r="C971" s="37" t="n">
        <v>1</v>
      </c>
      <c r="D971" s="37" t="n">
        <v>61</v>
      </c>
      <c r="E971" s="37" t="s">
        <v>187</v>
      </c>
      <c r="F971" s="37" t="n">
        <v>3.6</v>
      </c>
      <c r="G971" s="37" t="n">
        <v>52</v>
      </c>
      <c r="H971" s="37" t="str">
        <f aca="false">IFERROR(VLOOKUP(A971,Employees!$A$2:$I$1501,9,FALSE()),"Unknown")</f>
        <v>Marketing</v>
      </c>
      <c r="I971" s="37" t="str">
        <f aca="false">IFERROR(VLOOKUP(A971,Employees!$A$2:$U$1501,21,FALSE()),"Unknown")</f>
        <v>Exited</v>
      </c>
    </row>
    <row r="972" customFormat="false" ht="15" hidden="false" customHeight="false" outlineLevel="0" collapsed="false">
      <c r="A972" s="37" t="s">
        <v>1033</v>
      </c>
      <c r="B972" s="37" t="n">
        <v>2022</v>
      </c>
      <c r="C972" s="37" t="n">
        <v>1</v>
      </c>
      <c r="D972" s="37" t="n">
        <v>67</v>
      </c>
      <c r="E972" s="37" t="s">
        <v>187</v>
      </c>
      <c r="F972" s="37" t="n">
        <v>4.9</v>
      </c>
      <c r="G972" s="37" t="n">
        <v>17</v>
      </c>
      <c r="H972" s="37" t="str">
        <f aca="false">IFERROR(VLOOKUP(A972,Employees!$A$2:$I$1501,9,FALSE()),"Unknown")</f>
        <v>Operations</v>
      </c>
      <c r="I972" s="37" t="str">
        <f aca="false">IFERROR(VLOOKUP(A972,Employees!$A$2:$U$1501,21,FALSE()),"Unknown")</f>
        <v>Exited</v>
      </c>
    </row>
    <row r="973" customFormat="false" ht="15" hidden="false" customHeight="false" outlineLevel="0" collapsed="false">
      <c r="A973" s="37" t="s">
        <v>1033</v>
      </c>
      <c r="B973" s="37" t="n">
        <v>2023</v>
      </c>
      <c r="C973" s="37" t="n">
        <v>3</v>
      </c>
      <c r="D973" s="37" t="n">
        <v>68</v>
      </c>
      <c r="E973" s="37" t="s">
        <v>187</v>
      </c>
      <c r="F973" s="37" t="n">
        <v>8.1</v>
      </c>
      <c r="G973" s="37" t="n">
        <v>34</v>
      </c>
      <c r="H973" s="37" t="str">
        <f aca="false">IFERROR(VLOOKUP(A973,Employees!$A$2:$I$1501,9,FALSE()),"Unknown")</f>
        <v>Operations</v>
      </c>
      <c r="I973" s="37" t="str">
        <f aca="false">IFERROR(VLOOKUP(A973,Employees!$A$2:$U$1501,21,FALSE()),"Unknown")</f>
        <v>Exited</v>
      </c>
    </row>
    <row r="974" customFormat="false" ht="15" hidden="false" customHeight="false" outlineLevel="0" collapsed="false">
      <c r="A974" s="37" t="s">
        <v>1033</v>
      </c>
      <c r="B974" s="37" t="n">
        <v>2024</v>
      </c>
      <c r="C974" s="37" t="n">
        <v>1</v>
      </c>
      <c r="D974" s="37" t="n">
        <v>58</v>
      </c>
      <c r="E974" s="37" t="s">
        <v>187</v>
      </c>
      <c r="F974" s="37" t="n">
        <v>3.3</v>
      </c>
      <c r="G974" s="37" t="n">
        <v>12</v>
      </c>
      <c r="H974" s="37" t="str">
        <f aca="false">IFERROR(VLOOKUP(A974,Employees!$A$2:$I$1501,9,FALSE()),"Unknown")</f>
        <v>Operations</v>
      </c>
      <c r="I974" s="37" t="str">
        <f aca="false">IFERROR(VLOOKUP(A974,Employees!$A$2:$U$1501,21,FALSE()),"Unknown")</f>
        <v>Exited</v>
      </c>
    </row>
    <row r="975" customFormat="false" ht="15" hidden="false" customHeight="false" outlineLevel="0" collapsed="false">
      <c r="A975" s="37" t="s">
        <v>884</v>
      </c>
      <c r="B975" s="37" t="n">
        <v>2021</v>
      </c>
      <c r="C975" s="37" t="n">
        <v>3</v>
      </c>
      <c r="D975" s="37" t="n">
        <v>84</v>
      </c>
      <c r="E975" s="37" t="s">
        <v>187</v>
      </c>
      <c r="F975" s="37" t="n">
        <v>7.3</v>
      </c>
      <c r="G975" s="37" t="n">
        <v>25</v>
      </c>
      <c r="H975" s="37" t="str">
        <f aca="false">IFERROR(VLOOKUP(A975,Employees!$A$2:$I$1501,9,FALSE()),"Unknown")</f>
        <v>Human Resources</v>
      </c>
      <c r="I975" s="37" t="str">
        <f aca="false">IFERROR(VLOOKUP(A975,Employees!$A$2:$U$1501,21,FALSE()),"Unknown")</f>
        <v>Active</v>
      </c>
    </row>
    <row r="976" customFormat="false" ht="15" hidden="false" customHeight="false" outlineLevel="0" collapsed="false">
      <c r="A976" s="37" t="s">
        <v>884</v>
      </c>
      <c r="B976" s="37" t="n">
        <v>2022</v>
      </c>
      <c r="C976" s="37" t="n">
        <v>3</v>
      </c>
      <c r="D976" s="37" t="n">
        <v>86</v>
      </c>
      <c r="E976" s="37" t="s">
        <v>187</v>
      </c>
      <c r="F976" s="37" t="n">
        <v>6.3</v>
      </c>
      <c r="G976" s="37" t="n">
        <v>16</v>
      </c>
      <c r="H976" s="37" t="str">
        <f aca="false">IFERROR(VLOOKUP(A976,Employees!$A$2:$I$1501,9,FALSE()),"Unknown")</f>
        <v>Human Resources</v>
      </c>
      <c r="I976" s="37" t="str">
        <f aca="false">IFERROR(VLOOKUP(A976,Employees!$A$2:$U$1501,21,FALSE()),"Unknown")</f>
        <v>Active</v>
      </c>
    </row>
    <row r="977" customFormat="false" ht="15" hidden="false" customHeight="false" outlineLevel="0" collapsed="false">
      <c r="A977" s="37" t="s">
        <v>884</v>
      </c>
      <c r="B977" s="37" t="n">
        <v>2023</v>
      </c>
      <c r="C977" s="37" t="n">
        <v>2</v>
      </c>
      <c r="D977" s="37" t="n">
        <v>89</v>
      </c>
      <c r="E977" s="37" t="s">
        <v>187</v>
      </c>
      <c r="F977" s="37" t="n">
        <v>3.4</v>
      </c>
      <c r="G977" s="37" t="n">
        <v>33</v>
      </c>
      <c r="H977" s="37" t="str">
        <f aca="false">IFERROR(VLOOKUP(A977,Employees!$A$2:$I$1501,9,FALSE()),"Unknown")</f>
        <v>Human Resources</v>
      </c>
      <c r="I977" s="37" t="str">
        <f aca="false">IFERROR(VLOOKUP(A977,Employees!$A$2:$U$1501,21,FALSE()),"Unknown")</f>
        <v>Active</v>
      </c>
    </row>
    <row r="978" customFormat="false" ht="15" hidden="false" customHeight="false" outlineLevel="0" collapsed="false">
      <c r="A978" s="37" t="s">
        <v>884</v>
      </c>
      <c r="B978" s="37" t="n">
        <v>2024</v>
      </c>
      <c r="C978" s="37" t="n">
        <v>2</v>
      </c>
      <c r="D978" s="37" t="n">
        <v>69</v>
      </c>
      <c r="E978" s="37" t="s">
        <v>187</v>
      </c>
      <c r="F978" s="37" t="n">
        <v>3.8</v>
      </c>
      <c r="G978" s="37" t="n">
        <v>21</v>
      </c>
      <c r="H978" s="37" t="str">
        <f aca="false">IFERROR(VLOOKUP(A978,Employees!$A$2:$I$1501,9,FALSE()),"Unknown")</f>
        <v>Human Resources</v>
      </c>
      <c r="I978" s="37" t="str">
        <f aca="false">IFERROR(VLOOKUP(A978,Employees!$A$2:$U$1501,21,FALSE()),"Unknown")</f>
        <v>Active</v>
      </c>
    </row>
    <row r="979" customFormat="false" ht="15" hidden="false" customHeight="false" outlineLevel="0" collapsed="false">
      <c r="A979" s="37" t="s">
        <v>884</v>
      </c>
      <c r="B979" s="37" t="n">
        <v>2025</v>
      </c>
      <c r="C979" s="37" t="n">
        <v>3</v>
      </c>
      <c r="D979" s="37" t="n">
        <v>79</v>
      </c>
      <c r="E979" s="37" t="s">
        <v>187</v>
      </c>
      <c r="F979" s="37" t="n">
        <v>9.5</v>
      </c>
      <c r="G979" s="37" t="n">
        <v>18</v>
      </c>
      <c r="H979" s="37" t="str">
        <f aca="false">IFERROR(VLOOKUP(A979,Employees!$A$2:$I$1501,9,FALSE()),"Unknown")</f>
        <v>Human Resources</v>
      </c>
      <c r="I979" s="37" t="str">
        <f aca="false">IFERROR(VLOOKUP(A979,Employees!$A$2:$U$1501,21,FALSE()),"Unknown")</f>
        <v>Active</v>
      </c>
    </row>
    <row r="980" customFormat="false" ht="15" hidden="false" customHeight="false" outlineLevel="0" collapsed="false">
      <c r="A980" s="37" t="s">
        <v>670</v>
      </c>
      <c r="B980" s="37" t="n">
        <v>2021</v>
      </c>
      <c r="C980" s="37" t="n">
        <v>4</v>
      </c>
      <c r="D980" s="37" t="n">
        <v>100</v>
      </c>
      <c r="E980" s="37" t="s">
        <v>187</v>
      </c>
      <c r="F980" s="37" t="n">
        <v>11.7</v>
      </c>
      <c r="G980" s="37" t="n">
        <v>26</v>
      </c>
      <c r="H980" s="37" t="str">
        <f aca="false">IFERROR(VLOOKUP(A980,Employees!$A$2:$I$1501,9,FALSE()),"Unknown")</f>
        <v>Engineering</v>
      </c>
      <c r="I980" s="37" t="str">
        <f aca="false">IFERROR(VLOOKUP(A980,Employees!$A$2:$U$1501,21,FALSE()),"Unknown")</f>
        <v>Active</v>
      </c>
    </row>
    <row r="981" customFormat="false" ht="15" hidden="false" customHeight="false" outlineLevel="0" collapsed="false">
      <c r="A981" s="37" t="s">
        <v>670</v>
      </c>
      <c r="B981" s="37" t="n">
        <v>2022</v>
      </c>
      <c r="C981" s="37" t="n">
        <v>1</v>
      </c>
      <c r="D981" s="37" t="n">
        <v>58</v>
      </c>
      <c r="E981" s="37" t="s">
        <v>187</v>
      </c>
      <c r="F981" s="37" t="n">
        <v>2.5</v>
      </c>
      <c r="G981" s="37" t="n">
        <v>9</v>
      </c>
      <c r="H981" s="37" t="str">
        <f aca="false">IFERROR(VLOOKUP(A981,Employees!$A$2:$I$1501,9,FALSE()),"Unknown")</f>
        <v>Engineering</v>
      </c>
      <c r="I981" s="37" t="str">
        <f aca="false">IFERROR(VLOOKUP(A981,Employees!$A$2:$U$1501,21,FALSE()),"Unknown")</f>
        <v>Active</v>
      </c>
    </row>
    <row r="982" customFormat="false" ht="15" hidden="false" customHeight="false" outlineLevel="0" collapsed="false">
      <c r="A982" s="37" t="s">
        <v>670</v>
      </c>
      <c r="B982" s="37" t="n">
        <v>2023</v>
      </c>
      <c r="C982" s="37" t="n">
        <v>3</v>
      </c>
      <c r="D982" s="37" t="n">
        <v>91</v>
      </c>
      <c r="E982" s="37" t="s">
        <v>187</v>
      </c>
      <c r="F982" s="37" t="n">
        <v>6.2</v>
      </c>
      <c r="G982" s="37" t="n">
        <v>35</v>
      </c>
      <c r="H982" s="37" t="str">
        <f aca="false">IFERROR(VLOOKUP(A982,Employees!$A$2:$I$1501,9,FALSE()),"Unknown")</f>
        <v>Engineering</v>
      </c>
      <c r="I982" s="37" t="str">
        <f aca="false">IFERROR(VLOOKUP(A982,Employees!$A$2:$U$1501,21,FALSE()),"Unknown")</f>
        <v>Active</v>
      </c>
    </row>
    <row r="983" customFormat="false" ht="15" hidden="false" customHeight="false" outlineLevel="0" collapsed="false">
      <c r="A983" s="37" t="s">
        <v>670</v>
      </c>
      <c r="B983" s="37" t="n">
        <v>2024</v>
      </c>
      <c r="C983" s="37" t="n">
        <v>4</v>
      </c>
      <c r="D983" s="37" t="n">
        <v>113</v>
      </c>
      <c r="E983" s="37" t="s">
        <v>187</v>
      </c>
      <c r="F983" s="37" t="n">
        <v>9.9</v>
      </c>
      <c r="G983" s="37" t="n">
        <v>15</v>
      </c>
      <c r="H983" s="37" t="str">
        <f aca="false">IFERROR(VLOOKUP(A983,Employees!$A$2:$I$1501,9,FALSE()),"Unknown")</f>
        <v>Engineering</v>
      </c>
      <c r="I983" s="37" t="str">
        <f aca="false">IFERROR(VLOOKUP(A983,Employees!$A$2:$U$1501,21,FALSE()),"Unknown")</f>
        <v>Active</v>
      </c>
    </row>
    <row r="984" customFormat="false" ht="15" hidden="false" customHeight="false" outlineLevel="0" collapsed="false">
      <c r="A984" s="37" t="s">
        <v>670</v>
      </c>
      <c r="B984" s="37" t="n">
        <v>2025</v>
      </c>
      <c r="C984" s="37" t="n">
        <v>4</v>
      </c>
      <c r="D984" s="37" t="n">
        <v>83</v>
      </c>
      <c r="E984" s="37" t="s">
        <v>187</v>
      </c>
      <c r="F984" s="37" t="n">
        <v>8.5</v>
      </c>
      <c r="G984" s="37" t="n">
        <v>24</v>
      </c>
      <c r="H984" s="37" t="str">
        <f aca="false">IFERROR(VLOOKUP(A984,Employees!$A$2:$I$1501,9,FALSE()),"Unknown")</f>
        <v>Engineering</v>
      </c>
      <c r="I984" s="37" t="str">
        <f aca="false">IFERROR(VLOOKUP(A984,Employees!$A$2:$U$1501,21,FALSE()),"Unknown")</f>
        <v>Active</v>
      </c>
    </row>
    <row r="985" customFormat="false" ht="15" hidden="false" customHeight="false" outlineLevel="0" collapsed="false">
      <c r="A985" s="37" t="s">
        <v>1036</v>
      </c>
      <c r="B985" s="37" t="n">
        <v>2021</v>
      </c>
      <c r="C985" s="37" t="n">
        <v>2</v>
      </c>
      <c r="D985" s="37" t="n">
        <v>73</v>
      </c>
      <c r="E985" s="37" t="s">
        <v>187</v>
      </c>
      <c r="F985" s="37" t="n">
        <v>6.4</v>
      </c>
      <c r="G985" s="37" t="n">
        <v>13</v>
      </c>
      <c r="H985" s="37" t="str">
        <f aca="false">IFERROR(VLOOKUP(A985,Employees!$A$2:$I$1501,9,FALSE()),"Unknown")</f>
        <v>Engineering</v>
      </c>
      <c r="I985" s="37" t="str">
        <f aca="false">IFERROR(VLOOKUP(A985,Employees!$A$2:$U$1501,21,FALSE()),"Unknown")</f>
        <v>Active</v>
      </c>
    </row>
    <row r="986" customFormat="false" ht="15" hidden="false" customHeight="false" outlineLevel="0" collapsed="false">
      <c r="A986" s="37" t="s">
        <v>1036</v>
      </c>
      <c r="B986" s="37" t="n">
        <v>2022</v>
      </c>
      <c r="C986" s="37" t="n">
        <v>2</v>
      </c>
      <c r="D986" s="37" t="n">
        <v>65</v>
      </c>
      <c r="E986" s="37" t="s">
        <v>187</v>
      </c>
      <c r="F986" s="37" t="n">
        <v>4.8</v>
      </c>
      <c r="G986" s="37" t="n">
        <v>31</v>
      </c>
      <c r="H986" s="37" t="str">
        <f aca="false">IFERROR(VLOOKUP(A986,Employees!$A$2:$I$1501,9,FALSE()),"Unknown")</f>
        <v>Engineering</v>
      </c>
      <c r="I986" s="37" t="str">
        <f aca="false">IFERROR(VLOOKUP(A986,Employees!$A$2:$U$1501,21,FALSE()),"Unknown")</f>
        <v>Active</v>
      </c>
    </row>
    <row r="987" customFormat="false" ht="15" hidden="false" customHeight="false" outlineLevel="0" collapsed="false">
      <c r="A987" s="37" t="s">
        <v>1036</v>
      </c>
      <c r="B987" s="37" t="n">
        <v>2023</v>
      </c>
      <c r="C987" s="37" t="n">
        <v>3</v>
      </c>
      <c r="D987" s="37" t="n">
        <v>100</v>
      </c>
      <c r="E987" s="37" t="s">
        <v>187</v>
      </c>
      <c r="F987" s="37" t="n">
        <v>6.7</v>
      </c>
      <c r="G987" s="37" t="n">
        <v>15</v>
      </c>
      <c r="H987" s="37" t="str">
        <f aca="false">IFERROR(VLOOKUP(A987,Employees!$A$2:$I$1501,9,FALSE()),"Unknown")</f>
        <v>Engineering</v>
      </c>
      <c r="I987" s="37" t="str">
        <f aca="false">IFERROR(VLOOKUP(A987,Employees!$A$2:$U$1501,21,FALSE()),"Unknown")</f>
        <v>Active</v>
      </c>
    </row>
    <row r="988" customFormat="false" ht="15" hidden="false" customHeight="false" outlineLevel="0" collapsed="false">
      <c r="A988" s="37" t="s">
        <v>1036</v>
      </c>
      <c r="B988" s="37" t="n">
        <v>2024</v>
      </c>
      <c r="C988" s="37" t="n">
        <v>4</v>
      </c>
      <c r="D988" s="37" t="n">
        <v>87</v>
      </c>
      <c r="E988" s="37" t="s">
        <v>187</v>
      </c>
      <c r="F988" s="37" t="n">
        <v>10.4</v>
      </c>
      <c r="G988" s="37" t="n">
        <v>60</v>
      </c>
      <c r="H988" s="37" t="str">
        <f aca="false">IFERROR(VLOOKUP(A988,Employees!$A$2:$I$1501,9,FALSE()),"Unknown")</f>
        <v>Engineering</v>
      </c>
      <c r="I988" s="37" t="str">
        <f aca="false">IFERROR(VLOOKUP(A988,Employees!$A$2:$U$1501,21,FALSE()),"Unknown")</f>
        <v>Active</v>
      </c>
    </row>
    <row r="989" customFormat="false" ht="15" hidden="false" customHeight="false" outlineLevel="0" collapsed="false">
      <c r="A989" s="37" t="s">
        <v>1036</v>
      </c>
      <c r="B989" s="37" t="n">
        <v>2025</v>
      </c>
      <c r="C989" s="37" t="n">
        <v>3</v>
      </c>
      <c r="D989" s="37" t="n">
        <v>83</v>
      </c>
      <c r="E989" s="37" t="s">
        <v>187</v>
      </c>
      <c r="F989" s="37" t="n">
        <v>5.9</v>
      </c>
      <c r="G989" s="37" t="n">
        <v>17</v>
      </c>
      <c r="H989" s="37" t="str">
        <f aca="false">IFERROR(VLOOKUP(A989,Employees!$A$2:$I$1501,9,FALSE()),"Unknown")</f>
        <v>Engineering</v>
      </c>
      <c r="I989" s="37" t="str">
        <f aca="false">IFERROR(VLOOKUP(A989,Employees!$A$2:$U$1501,21,FALSE()),"Unknown")</f>
        <v>Active</v>
      </c>
    </row>
    <row r="990" customFormat="false" ht="15" hidden="false" customHeight="false" outlineLevel="0" collapsed="false">
      <c r="A990" s="37" t="s">
        <v>1037</v>
      </c>
      <c r="B990" s="37" t="n">
        <v>2022</v>
      </c>
      <c r="C990" s="37" t="n">
        <v>4</v>
      </c>
      <c r="D990" s="37" t="n">
        <v>91</v>
      </c>
      <c r="E990" s="37" t="s">
        <v>187</v>
      </c>
      <c r="F990" s="37" t="n">
        <v>8.6</v>
      </c>
      <c r="G990" s="37" t="n">
        <v>16</v>
      </c>
      <c r="H990" s="37" t="str">
        <f aca="false">IFERROR(VLOOKUP(A990,Employees!$A$2:$I$1501,9,FALSE()),"Unknown")</f>
        <v>Engineering</v>
      </c>
      <c r="I990" s="37" t="str">
        <f aca="false">IFERROR(VLOOKUP(A990,Employees!$A$2:$U$1501,21,FALSE()),"Unknown")</f>
        <v>Active</v>
      </c>
    </row>
    <row r="991" customFormat="false" ht="15" hidden="false" customHeight="false" outlineLevel="0" collapsed="false">
      <c r="A991" s="37" t="s">
        <v>1037</v>
      </c>
      <c r="B991" s="37" t="n">
        <v>2023</v>
      </c>
      <c r="C991" s="37" t="n">
        <v>3</v>
      </c>
      <c r="D991" s="37" t="n">
        <v>82</v>
      </c>
      <c r="E991" s="37" t="s">
        <v>187</v>
      </c>
      <c r="F991" s="37" t="n">
        <v>6.7</v>
      </c>
      <c r="G991" s="37" t="n">
        <v>46</v>
      </c>
      <c r="H991" s="37" t="str">
        <f aca="false">IFERROR(VLOOKUP(A991,Employees!$A$2:$I$1501,9,FALSE()),"Unknown")</f>
        <v>Engineering</v>
      </c>
      <c r="I991" s="37" t="str">
        <f aca="false">IFERROR(VLOOKUP(A991,Employees!$A$2:$U$1501,21,FALSE()),"Unknown")</f>
        <v>Active</v>
      </c>
    </row>
    <row r="992" customFormat="false" ht="15" hidden="false" customHeight="false" outlineLevel="0" collapsed="false">
      <c r="A992" s="37" t="s">
        <v>1037</v>
      </c>
      <c r="B992" s="37" t="n">
        <v>2024</v>
      </c>
      <c r="C992" s="37" t="n">
        <v>4</v>
      </c>
      <c r="D992" s="37" t="n">
        <v>89</v>
      </c>
      <c r="E992" s="37" t="s">
        <v>187</v>
      </c>
      <c r="F992" s="37" t="n">
        <v>9.2</v>
      </c>
      <c r="G992" s="37" t="n">
        <v>35</v>
      </c>
      <c r="H992" s="37" t="str">
        <f aca="false">IFERROR(VLOOKUP(A992,Employees!$A$2:$I$1501,9,FALSE()),"Unknown")</f>
        <v>Engineering</v>
      </c>
      <c r="I992" s="37" t="str">
        <f aca="false">IFERROR(VLOOKUP(A992,Employees!$A$2:$U$1501,21,FALSE()),"Unknown")</f>
        <v>Active</v>
      </c>
    </row>
    <row r="993" customFormat="false" ht="15" hidden="false" customHeight="false" outlineLevel="0" collapsed="false">
      <c r="A993" s="37" t="s">
        <v>1037</v>
      </c>
      <c r="B993" s="37" t="n">
        <v>2025</v>
      </c>
      <c r="C993" s="37" t="n">
        <v>2</v>
      </c>
      <c r="D993" s="37" t="n">
        <v>76</v>
      </c>
      <c r="E993" s="37" t="s">
        <v>187</v>
      </c>
      <c r="F993" s="37" t="n">
        <v>5.8</v>
      </c>
      <c r="G993" s="37" t="n">
        <v>39</v>
      </c>
      <c r="H993" s="37" t="str">
        <f aca="false">IFERROR(VLOOKUP(A993,Employees!$A$2:$I$1501,9,FALSE()),"Unknown")</f>
        <v>Engineering</v>
      </c>
      <c r="I993" s="37" t="str">
        <f aca="false">IFERROR(VLOOKUP(A993,Employees!$A$2:$U$1501,21,FALSE()),"Unknown")</f>
        <v>Active</v>
      </c>
    </row>
    <row r="994" customFormat="false" ht="15" hidden="false" customHeight="false" outlineLevel="0" collapsed="false">
      <c r="A994" s="37" t="s">
        <v>1039</v>
      </c>
      <c r="B994" s="37" t="n">
        <v>2021</v>
      </c>
      <c r="C994" s="37" t="n">
        <v>3</v>
      </c>
      <c r="D994" s="37" t="n">
        <v>99</v>
      </c>
      <c r="E994" s="37" t="s">
        <v>187</v>
      </c>
      <c r="F994" s="37" t="n">
        <v>5.6</v>
      </c>
      <c r="G994" s="37" t="n">
        <v>7</v>
      </c>
      <c r="H994" s="37" t="str">
        <f aca="false">IFERROR(VLOOKUP(A994,Employees!$A$2:$I$1501,9,FALSE()),"Unknown")</f>
        <v>Customer Support</v>
      </c>
      <c r="I994" s="37" t="str">
        <f aca="false">IFERROR(VLOOKUP(A994,Employees!$A$2:$U$1501,21,FALSE()),"Unknown")</f>
        <v>Active</v>
      </c>
    </row>
    <row r="995" customFormat="false" ht="15" hidden="false" customHeight="false" outlineLevel="0" collapsed="false">
      <c r="A995" s="37" t="s">
        <v>1039</v>
      </c>
      <c r="B995" s="37" t="n">
        <v>2022</v>
      </c>
      <c r="C995" s="37" t="n">
        <v>4</v>
      </c>
      <c r="D995" s="37" t="n">
        <v>81</v>
      </c>
      <c r="E995" s="37" t="s">
        <v>187</v>
      </c>
      <c r="F995" s="37" t="n">
        <v>6.2</v>
      </c>
      <c r="G995" s="37" t="n">
        <v>32</v>
      </c>
      <c r="H995" s="37" t="str">
        <f aca="false">IFERROR(VLOOKUP(A995,Employees!$A$2:$I$1501,9,FALSE()),"Unknown")</f>
        <v>Customer Support</v>
      </c>
      <c r="I995" s="37" t="str">
        <f aca="false">IFERROR(VLOOKUP(A995,Employees!$A$2:$U$1501,21,FALSE()),"Unknown")</f>
        <v>Active</v>
      </c>
    </row>
    <row r="996" customFormat="false" ht="15" hidden="false" customHeight="false" outlineLevel="0" collapsed="false">
      <c r="A996" s="37" t="s">
        <v>1039</v>
      </c>
      <c r="B996" s="37" t="n">
        <v>2023</v>
      </c>
      <c r="C996" s="37" t="n">
        <v>3</v>
      </c>
      <c r="D996" s="37" t="n">
        <v>80</v>
      </c>
      <c r="E996" s="37" t="s">
        <v>187</v>
      </c>
      <c r="F996" s="37" t="n">
        <v>5.4</v>
      </c>
      <c r="G996" s="37" t="n">
        <v>10</v>
      </c>
      <c r="H996" s="37" t="str">
        <f aca="false">IFERROR(VLOOKUP(A996,Employees!$A$2:$I$1501,9,FALSE()),"Unknown")</f>
        <v>Customer Support</v>
      </c>
      <c r="I996" s="37" t="str">
        <f aca="false">IFERROR(VLOOKUP(A996,Employees!$A$2:$U$1501,21,FALSE()),"Unknown")</f>
        <v>Active</v>
      </c>
    </row>
    <row r="997" customFormat="false" ht="15" hidden="false" customHeight="false" outlineLevel="0" collapsed="false">
      <c r="A997" s="37" t="s">
        <v>1039</v>
      </c>
      <c r="B997" s="37" t="n">
        <v>2024</v>
      </c>
      <c r="C997" s="37" t="n">
        <v>2</v>
      </c>
      <c r="D997" s="37" t="n">
        <v>75</v>
      </c>
      <c r="E997" s="37" t="s">
        <v>187</v>
      </c>
      <c r="F997" s="37" t="n">
        <v>5</v>
      </c>
      <c r="G997" s="37" t="n">
        <v>30</v>
      </c>
      <c r="H997" s="37" t="str">
        <f aca="false">IFERROR(VLOOKUP(A997,Employees!$A$2:$I$1501,9,FALSE()),"Unknown")</f>
        <v>Customer Support</v>
      </c>
      <c r="I997" s="37" t="str">
        <f aca="false">IFERROR(VLOOKUP(A997,Employees!$A$2:$U$1501,21,FALSE()),"Unknown")</f>
        <v>Active</v>
      </c>
    </row>
    <row r="998" customFormat="false" ht="15" hidden="false" customHeight="false" outlineLevel="0" collapsed="false">
      <c r="A998" s="37" t="s">
        <v>1039</v>
      </c>
      <c r="B998" s="37" t="n">
        <v>2025</v>
      </c>
      <c r="C998" s="37" t="n">
        <v>3</v>
      </c>
      <c r="D998" s="37" t="n">
        <v>73</v>
      </c>
      <c r="E998" s="37" t="s">
        <v>187</v>
      </c>
      <c r="F998" s="37" t="n">
        <v>7.3</v>
      </c>
      <c r="G998" s="37" t="n">
        <v>31</v>
      </c>
      <c r="H998" s="37" t="str">
        <f aca="false">IFERROR(VLOOKUP(A998,Employees!$A$2:$I$1501,9,FALSE()),"Unknown")</f>
        <v>Customer Support</v>
      </c>
      <c r="I998" s="37" t="str">
        <f aca="false">IFERROR(VLOOKUP(A998,Employees!$A$2:$U$1501,21,FALSE()),"Unknown")</f>
        <v>Active</v>
      </c>
    </row>
    <row r="999" customFormat="false" ht="15" hidden="false" customHeight="false" outlineLevel="0" collapsed="false">
      <c r="A999" s="37" t="s">
        <v>1040</v>
      </c>
      <c r="B999" s="37" t="n">
        <v>2022</v>
      </c>
      <c r="C999" s="37" t="n">
        <v>3</v>
      </c>
      <c r="D999" s="37" t="n">
        <v>108</v>
      </c>
      <c r="E999" s="37" t="s">
        <v>187</v>
      </c>
      <c r="F999" s="37" t="n">
        <v>4.7</v>
      </c>
      <c r="G999" s="37" t="n">
        <v>28</v>
      </c>
      <c r="H999" s="37" t="str">
        <f aca="false">IFERROR(VLOOKUP(A999,Employees!$A$2:$I$1501,9,FALSE()),"Unknown")</f>
        <v>Engineering</v>
      </c>
      <c r="I999" s="37" t="str">
        <f aca="false">IFERROR(VLOOKUP(A999,Employees!$A$2:$U$1501,21,FALSE()),"Unknown")</f>
        <v>Active</v>
      </c>
    </row>
    <row r="1000" customFormat="false" ht="15" hidden="false" customHeight="false" outlineLevel="0" collapsed="false">
      <c r="A1000" s="37" t="s">
        <v>1040</v>
      </c>
      <c r="B1000" s="37" t="n">
        <v>2023</v>
      </c>
      <c r="C1000" s="37" t="n">
        <v>2</v>
      </c>
      <c r="D1000" s="37" t="n">
        <v>74</v>
      </c>
      <c r="E1000" s="37" t="s">
        <v>187</v>
      </c>
      <c r="F1000" s="37" t="n">
        <v>3.8</v>
      </c>
      <c r="G1000" s="37" t="n">
        <v>21</v>
      </c>
      <c r="H1000" s="37" t="str">
        <f aca="false">IFERROR(VLOOKUP(A1000,Employees!$A$2:$I$1501,9,FALSE()),"Unknown")</f>
        <v>Engineering</v>
      </c>
      <c r="I1000" s="37" t="str">
        <f aca="false">IFERROR(VLOOKUP(A1000,Employees!$A$2:$U$1501,21,FALSE()),"Unknown")</f>
        <v>Active</v>
      </c>
    </row>
    <row r="1001" customFormat="false" ht="15" hidden="false" customHeight="false" outlineLevel="0" collapsed="false">
      <c r="A1001" s="37" t="s">
        <v>1040</v>
      </c>
      <c r="B1001" s="37" t="n">
        <v>2024</v>
      </c>
      <c r="C1001" s="37" t="n">
        <v>3</v>
      </c>
      <c r="D1001" s="37" t="n">
        <v>115</v>
      </c>
      <c r="E1001" s="37" t="s">
        <v>187</v>
      </c>
      <c r="F1001" s="37" t="n">
        <v>5.9</v>
      </c>
      <c r="G1001" s="37" t="n">
        <v>44</v>
      </c>
      <c r="H1001" s="37" t="str">
        <f aca="false">IFERROR(VLOOKUP(A1001,Employees!$A$2:$I$1501,9,FALSE()),"Unknown")</f>
        <v>Engineering</v>
      </c>
      <c r="I1001" s="37" t="str">
        <f aca="false">IFERROR(VLOOKUP(A1001,Employees!$A$2:$U$1501,21,FALSE()),"Unknown")</f>
        <v>Active</v>
      </c>
    </row>
    <row r="1002" customFormat="false" ht="15" hidden="false" customHeight="false" outlineLevel="0" collapsed="false">
      <c r="A1002" s="37" t="s">
        <v>1040</v>
      </c>
      <c r="B1002" s="37" t="n">
        <v>2025</v>
      </c>
      <c r="C1002" s="37" t="n">
        <v>3</v>
      </c>
      <c r="D1002" s="37" t="n">
        <v>98</v>
      </c>
      <c r="E1002" s="37" t="s">
        <v>187</v>
      </c>
      <c r="F1002" s="37" t="n">
        <v>4.2</v>
      </c>
      <c r="G1002" s="37" t="n">
        <v>27</v>
      </c>
      <c r="H1002" s="37" t="str">
        <f aca="false">IFERROR(VLOOKUP(A1002,Employees!$A$2:$I$1501,9,FALSE()),"Unknown")</f>
        <v>Engineering</v>
      </c>
      <c r="I1002" s="37" t="str">
        <f aca="false">IFERROR(VLOOKUP(A1002,Employees!$A$2:$U$1501,21,FALSE()),"Unknown")</f>
        <v>Active</v>
      </c>
    </row>
    <row r="1003" customFormat="false" ht="15" hidden="false" customHeight="false" outlineLevel="0" collapsed="false">
      <c r="A1003" s="37" t="s">
        <v>776</v>
      </c>
      <c r="B1003" s="37" t="n">
        <v>2021</v>
      </c>
      <c r="C1003" s="37" t="n">
        <v>2</v>
      </c>
      <c r="D1003" s="37" t="n">
        <v>71</v>
      </c>
      <c r="E1003" s="37" t="s">
        <v>187</v>
      </c>
      <c r="F1003" s="37" t="n">
        <v>3</v>
      </c>
      <c r="G1003" s="37" t="n">
        <v>6</v>
      </c>
      <c r="H1003" s="37" t="str">
        <f aca="false">IFERROR(VLOOKUP(A1003,Employees!$A$2:$I$1501,9,FALSE()),"Unknown")</f>
        <v>Engineering</v>
      </c>
      <c r="I1003" s="37" t="str">
        <f aca="false">IFERROR(VLOOKUP(A1003,Employees!$A$2:$U$1501,21,FALSE()),"Unknown")</f>
        <v>Active</v>
      </c>
    </row>
    <row r="1004" customFormat="false" ht="15" hidden="false" customHeight="false" outlineLevel="0" collapsed="false">
      <c r="A1004" s="37" t="s">
        <v>776</v>
      </c>
      <c r="B1004" s="37" t="n">
        <v>2022</v>
      </c>
      <c r="C1004" s="37" t="n">
        <v>3</v>
      </c>
      <c r="D1004" s="37" t="n">
        <v>80</v>
      </c>
      <c r="E1004" s="37" t="s">
        <v>187</v>
      </c>
      <c r="F1004" s="37" t="n">
        <v>7.7</v>
      </c>
      <c r="G1004" s="37" t="n">
        <v>27</v>
      </c>
      <c r="H1004" s="37" t="str">
        <f aca="false">IFERROR(VLOOKUP(A1004,Employees!$A$2:$I$1501,9,FALSE()),"Unknown")</f>
        <v>Engineering</v>
      </c>
      <c r="I1004" s="37" t="str">
        <f aca="false">IFERROR(VLOOKUP(A1004,Employees!$A$2:$U$1501,21,FALSE()),"Unknown")</f>
        <v>Active</v>
      </c>
    </row>
    <row r="1005" customFormat="false" ht="15" hidden="false" customHeight="false" outlineLevel="0" collapsed="false">
      <c r="A1005" s="37" t="s">
        <v>776</v>
      </c>
      <c r="B1005" s="37" t="n">
        <v>2023</v>
      </c>
      <c r="C1005" s="37" t="n">
        <v>5</v>
      </c>
      <c r="D1005" s="37" t="n">
        <v>110</v>
      </c>
      <c r="E1005" s="37" t="s">
        <v>187</v>
      </c>
      <c r="F1005" s="37" t="n">
        <v>10.4</v>
      </c>
      <c r="G1005" s="37" t="n">
        <v>24</v>
      </c>
      <c r="H1005" s="37" t="str">
        <f aca="false">IFERROR(VLOOKUP(A1005,Employees!$A$2:$I$1501,9,FALSE()),"Unknown")</f>
        <v>Engineering</v>
      </c>
      <c r="I1005" s="37" t="str">
        <f aca="false">IFERROR(VLOOKUP(A1005,Employees!$A$2:$U$1501,21,FALSE()),"Unknown")</f>
        <v>Active</v>
      </c>
    </row>
    <row r="1006" customFormat="false" ht="15" hidden="false" customHeight="false" outlineLevel="0" collapsed="false">
      <c r="A1006" s="37" t="s">
        <v>776</v>
      </c>
      <c r="B1006" s="37" t="n">
        <v>2024</v>
      </c>
      <c r="C1006" s="37" t="n">
        <v>3</v>
      </c>
      <c r="D1006" s="37" t="n">
        <v>78</v>
      </c>
      <c r="E1006" s="37" t="s">
        <v>187</v>
      </c>
      <c r="F1006" s="37" t="n">
        <v>11.1</v>
      </c>
      <c r="G1006" s="37" t="n">
        <v>13</v>
      </c>
      <c r="H1006" s="37" t="str">
        <f aca="false">IFERROR(VLOOKUP(A1006,Employees!$A$2:$I$1501,9,FALSE()),"Unknown")</f>
        <v>Engineering</v>
      </c>
      <c r="I1006" s="37" t="str">
        <f aca="false">IFERROR(VLOOKUP(A1006,Employees!$A$2:$U$1501,21,FALSE()),"Unknown")</f>
        <v>Active</v>
      </c>
    </row>
    <row r="1007" customFormat="false" ht="15" hidden="false" customHeight="false" outlineLevel="0" collapsed="false">
      <c r="A1007" s="37" t="s">
        <v>776</v>
      </c>
      <c r="B1007" s="37" t="n">
        <v>2025</v>
      </c>
      <c r="C1007" s="37" t="n">
        <v>1</v>
      </c>
      <c r="D1007" s="37" t="n">
        <v>73</v>
      </c>
      <c r="E1007" s="37" t="s">
        <v>187</v>
      </c>
      <c r="F1007" s="37" t="n">
        <v>0.8</v>
      </c>
      <c r="G1007" s="37" t="n">
        <v>35</v>
      </c>
      <c r="H1007" s="37" t="str">
        <f aca="false">IFERROR(VLOOKUP(A1007,Employees!$A$2:$I$1501,9,FALSE()),"Unknown")</f>
        <v>Engineering</v>
      </c>
      <c r="I1007" s="37" t="str">
        <f aca="false">IFERROR(VLOOKUP(A1007,Employees!$A$2:$U$1501,21,FALSE()),"Unknown")</f>
        <v>Active</v>
      </c>
    </row>
    <row r="1008" customFormat="false" ht="15" hidden="false" customHeight="false" outlineLevel="0" collapsed="false">
      <c r="A1008" s="37" t="s">
        <v>1043</v>
      </c>
      <c r="B1008" s="37" t="n">
        <v>2022</v>
      </c>
      <c r="C1008" s="37" t="n">
        <v>2</v>
      </c>
      <c r="D1008" s="37" t="n">
        <v>57</v>
      </c>
      <c r="E1008" s="37" t="s">
        <v>187</v>
      </c>
      <c r="F1008" s="37" t="n">
        <v>3.7</v>
      </c>
      <c r="G1008" s="37" t="n">
        <v>17</v>
      </c>
      <c r="H1008" s="37" t="str">
        <f aca="false">IFERROR(VLOOKUP(A1008,Employees!$A$2:$I$1501,9,FALSE()),"Unknown")</f>
        <v>Engineering</v>
      </c>
      <c r="I1008" s="37" t="str">
        <f aca="false">IFERROR(VLOOKUP(A1008,Employees!$A$2:$U$1501,21,FALSE()),"Unknown")</f>
        <v>Exited</v>
      </c>
    </row>
    <row r="1009" customFormat="false" ht="15" hidden="false" customHeight="false" outlineLevel="0" collapsed="false">
      <c r="A1009" s="37" t="s">
        <v>1045</v>
      </c>
      <c r="B1009" s="37" t="n">
        <v>2026</v>
      </c>
      <c r="C1009" s="37" t="n">
        <v>2</v>
      </c>
      <c r="D1009" s="37" t="n">
        <v>85</v>
      </c>
      <c r="E1009" s="37" t="s">
        <v>187</v>
      </c>
      <c r="F1009" s="37" t="n">
        <v>7.7</v>
      </c>
      <c r="G1009" s="37" t="n">
        <v>26</v>
      </c>
      <c r="H1009" s="37" t="str">
        <f aca="false">IFERROR(VLOOKUP(A1009,Employees!$A$2:$I$1501,9,FALSE()),"Unknown")</f>
        <v>Engineering</v>
      </c>
      <c r="I1009" s="37" t="str">
        <f aca="false">IFERROR(VLOOKUP(A1009,Employees!$A$2:$U$1501,21,FALSE()),"Unknown")</f>
        <v>Exited</v>
      </c>
    </row>
    <row r="1010" customFormat="false" ht="15" hidden="false" customHeight="false" outlineLevel="0" collapsed="false">
      <c r="A1010" s="37" t="s">
        <v>1046</v>
      </c>
      <c r="B1010" s="37" t="n">
        <v>2021</v>
      </c>
      <c r="C1010" s="37" t="n">
        <v>3</v>
      </c>
      <c r="D1010" s="37" t="n">
        <v>80</v>
      </c>
      <c r="E1010" s="37" t="s">
        <v>187</v>
      </c>
      <c r="F1010" s="37" t="n">
        <v>7.9</v>
      </c>
      <c r="G1010" s="37" t="n">
        <v>25</v>
      </c>
      <c r="H1010" s="37" t="str">
        <f aca="false">IFERROR(VLOOKUP(A1010,Employees!$A$2:$I$1501,9,FALSE()),"Unknown")</f>
        <v>Engineering</v>
      </c>
      <c r="I1010" s="37" t="str">
        <f aca="false">IFERROR(VLOOKUP(A1010,Employees!$A$2:$U$1501,21,FALSE()),"Unknown")</f>
        <v>Active</v>
      </c>
    </row>
    <row r="1011" customFormat="false" ht="15" hidden="false" customHeight="false" outlineLevel="0" collapsed="false">
      <c r="A1011" s="37" t="s">
        <v>1046</v>
      </c>
      <c r="B1011" s="37" t="n">
        <v>2022</v>
      </c>
      <c r="C1011" s="37" t="n">
        <v>4</v>
      </c>
      <c r="D1011" s="37" t="n">
        <v>101</v>
      </c>
      <c r="E1011" s="37" t="s">
        <v>187</v>
      </c>
      <c r="F1011" s="37" t="n">
        <v>8</v>
      </c>
      <c r="G1011" s="37" t="n">
        <v>25</v>
      </c>
      <c r="H1011" s="37" t="str">
        <f aca="false">IFERROR(VLOOKUP(A1011,Employees!$A$2:$I$1501,9,FALSE()),"Unknown")</f>
        <v>Engineering</v>
      </c>
      <c r="I1011" s="37" t="str">
        <f aca="false">IFERROR(VLOOKUP(A1011,Employees!$A$2:$U$1501,21,FALSE()),"Unknown")</f>
        <v>Active</v>
      </c>
    </row>
    <row r="1012" customFormat="false" ht="15" hidden="false" customHeight="false" outlineLevel="0" collapsed="false">
      <c r="A1012" s="37" t="s">
        <v>1046</v>
      </c>
      <c r="B1012" s="37" t="n">
        <v>2023</v>
      </c>
      <c r="C1012" s="37" t="n">
        <v>3</v>
      </c>
      <c r="D1012" s="37" t="n">
        <v>87</v>
      </c>
      <c r="E1012" s="37" t="s">
        <v>187</v>
      </c>
      <c r="F1012" s="37" t="n">
        <v>5.6</v>
      </c>
      <c r="G1012" s="37" t="n">
        <v>26</v>
      </c>
      <c r="H1012" s="37" t="str">
        <f aca="false">IFERROR(VLOOKUP(A1012,Employees!$A$2:$I$1501,9,FALSE()),"Unknown")</f>
        <v>Engineering</v>
      </c>
      <c r="I1012" s="37" t="str">
        <f aca="false">IFERROR(VLOOKUP(A1012,Employees!$A$2:$U$1501,21,FALSE()),"Unknown")</f>
        <v>Active</v>
      </c>
    </row>
    <row r="1013" customFormat="false" ht="15" hidden="false" customHeight="false" outlineLevel="0" collapsed="false">
      <c r="A1013" s="37" t="s">
        <v>1046</v>
      </c>
      <c r="B1013" s="37" t="n">
        <v>2024</v>
      </c>
      <c r="C1013" s="37" t="n">
        <v>2</v>
      </c>
      <c r="D1013" s="37" t="n">
        <v>89</v>
      </c>
      <c r="E1013" s="37" t="s">
        <v>187</v>
      </c>
      <c r="F1013" s="37" t="n">
        <v>4</v>
      </c>
      <c r="G1013" s="37" t="n">
        <v>23</v>
      </c>
      <c r="H1013" s="37" t="str">
        <f aca="false">IFERROR(VLOOKUP(A1013,Employees!$A$2:$I$1501,9,FALSE()),"Unknown")</f>
        <v>Engineering</v>
      </c>
      <c r="I1013" s="37" t="str">
        <f aca="false">IFERROR(VLOOKUP(A1013,Employees!$A$2:$U$1501,21,FALSE()),"Unknown")</f>
        <v>Active</v>
      </c>
    </row>
    <row r="1014" customFormat="false" ht="15" hidden="false" customHeight="false" outlineLevel="0" collapsed="false">
      <c r="A1014" s="37" t="s">
        <v>1046</v>
      </c>
      <c r="B1014" s="37" t="n">
        <v>2025</v>
      </c>
      <c r="C1014" s="37" t="n">
        <v>3</v>
      </c>
      <c r="D1014" s="37" t="n">
        <v>79</v>
      </c>
      <c r="E1014" s="37" t="s">
        <v>187</v>
      </c>
      <c r="F1014" s="37" t="n">
        <v>8</v>
      </c>
      <c r="G1014" s="37" t="n">
        <v>8</v>
      </c>
      <c r="H1014" s="37" t="str">
        <f aca="false">IFERROR(VLOOKUP(A1014,Employees!$A$2:$I$1501,9,FALSE()),"Unknown")</f>
        <v>Engineering</v>
      </c>
      <c r="I1014" s="37" t="str">
        <f aca="false">IFERROR(VLOOKUP(A1014,Employees!$A$2:$U$1501,21,FALSE()),"Unknown")</f>
        <v>Active</v>
      </c>
    </row>
    <row r="1015" customFormat="false" ht="15" hidden="false" customHeight="false" outlineLevel="0" collapsed="false">
      <c r="A1015" s="37" t="s">
        <v>1047</v>
      </c>
      <c r="B1015" s="37" t="n">
        <v>2021</v>
      </c>
      <c r="C1015" s="37" t="n">
        <v>1</v>
      </c>
      <c r="D1015" s="37" t="n">
        <v>74</v>
      </c>
      <c r="E1015" s="37" t="s">
        <v>187</v>
      </c>
      <c r="F1015" s="37" t="n">
        <v>1.9</v>
      </c>
      <c r="G1015" s="37" t="n">
        <v>26</v>
      </c>
      <c r="H1015" s="37" t="str">
        <f aca="false">IFERROR(VLOOKUP(A1015,Employees!$A$2:$I$1501,9,FALSE()),"Unknown")</f>
        <v>Customer Support</v>
      </c>
      <c r="I1015" s="37" t="str">
        <f aca="false">IFERROR(VLOOKUP(A1015,Employees!$A$2:$U$1501,21,FALSE()),"Unknown")</f>
        <v>Active</v>
      </c>
    </row>
    <row r="1016" customFormat="false" ht="15" hidden="false" customHeight="false" outlineLevel="0" collapsed="false">
      <c r="A1016" s="37" t="s">
        <v>1047</v>
      </c>
      <c r="B1016" s="37" t="n">
        <v>2022</v>
      </c>
      <c r="C1016" s="37" t="n">
        <v>2</v>
      </c>
      <c r="D1016" s="37" t="n">
        <v>71</v>
      </c>
      <c r="E1016" s="37" t="s">
        <v>187</v>
      </c>
      <c r="F1016" s="37" t="n">
        <v>4.7</v>
      </c>
      <c r="G1016" s="37" t="n">
        <v>29</v>
      </c>
      <c r="H1016" s="37" t="str">
        <f aca="false">IFERROR(VLOOKUP(A1016,Employees!$A$2:$I$1501,9,FALSE()),"Unknown")</f>
        <v>Customer Support</v>
      </c>
      <c r="I1016" s="37" t="str">
        <f aca="false">IFERROR(VLOOKUP(A1016,Employees!$A$2:$U$1501,21,FALSE()),"Unknown")</f>
        <v>Active</v>
      </c>
    </row>
    <row r="1017" customFormat="false" ht="15" hidden="false" customHeight="false" outlineLevel="0" collapsed="false">
      <c r="A1017" s="37" t="s">
        <v>1047</v>
      </c>
      <c r="B1017" s="37" t="n">
        <v>2023</v>
      </c>
      <c r="C1017" s="37" t="n">
        <v>2</v>
      </c>
      <c r="D1017" s="37" t="n">
        <v>94</v>
      </c>
      <c r="E1017" s="37" t="s">
        <v>187</v>
      </c>
      <c r="F1017" s="37" t="n">
        <v>4.9</v>
      </c>
      <c r="G1017" s="37" t="n">
        <v>14</v>
      </c>
      <c r="H1017" s="37" t="str">
        <f aca="false">IFERROR(VLOOKUP(A1017,Employees!$A$2:$I$1501,9,FALSE()),"Unknown")</f>
        <v>Customer Support</v>
      </c>
      <c r="I1017" s="37" t="str">
        <f aca="false">IFERROR(VLOOKUP(A1017,Employees!$A$2:$U$1501,21,FALSE()),"Unknown")</f>
        <v>Active</v>
      </c>
    </row>
    <row r="1018" customFormat="false" ht="15" hidden="false" customHeight="false" outlineLevel="0" collapsed="false">
      <c r="A1018" s="37" t="s">
        <v>1047</v>
      </c>
      <c r="B1018" s="37" t="n">
        <v>2024</v>
      </c>
      <c r="C1018" s="37" t="n">
        <v>3</v>
      </c>
      <c r="D1018" s="37" t="n">
        <v>82</v>
      </c>
      <c r="E1018" s="37" t="s">
        <v>187</v>
      </c>
      <c r="F1018" s="37" t="n">
        <v>6.2</v>
      </c>
      <c r="G1018" s="37" t="n">
        <v>36</v>
      </c>
      <c r="H1018" s="37" t="str">
        <f aca="false">IFERROR(VLOOKUP(A1018,Employees!$A$2:$I$1501,9,FALSE()),"Unknown")</f>
        <v>Customer Support</v>
      </c>
      <c r="I1018" s="37" t="str">
        <f aca="false">IFERROR(VLOOKUP(A1018,Employees!$A$2:$U$1501,21,FALSE()),"Unknown")</f>
        <v>Active</v>
      </c>
    </row>
    <row r="1019" customFormat="false" ht="15" hidden="false" customHeight="false" outlineLevel="0" collapsed="false">
      <c r="A1019" s="37" t="s">
        <v>1047</v>
      </c>
      <c r="B1019" s="37" t="n">
        <v>2025</v>
      </c>
      <c r="C1019" s="37" t="n">
        <v>1</v>
      </c>
      <c r="D1019" s="37" t="n">
        <v>80</v>
      </c>
      <c r="E1019" s="37" t="s">
        <v>187</v>
      </c>
      <c r="F1019" s="37" t="n">
        <v>2.2</v>
      </c>
      <c r="G1019" s="37" t="n">
        <v>24</v>
      </c>
      <c r="H1019" s="37" t="str">
        <f aca="false">IFERROR(VLOOKUP(A1019,Employees!$A$2:$I$1501,9,FALSE()),"Unknown")</f>
        <v>Customer Support</v>
      </c>
      <c r="I1019" s="37" t="str">
        <f aca="false">IFERROR(VLOOKUP(A1019,Employees!$A$2:$U$1501,21,FALSE()),"Unknown")</f>
        <v>Active</v>
      </c>
    </row>
    <row r="1020" customFormat="false" ht="15" hidden="false" customHeight="false" outlineLevel="0" collapsed="false">
      <c r="A1020" s="37" t="s">
        <v>1048</v>
      </c>
      <c r="B1020" s="37" t="n">
        <v>2024</v>
      </c>
      <c r="C1020" s="37" t="n">
        <v>1</v>
      </c>
      <c r="D1020" s="37" t="n">
        <v>76</v>
      </c>
      <c r="E1020" s="37" t="s">
        <v>187</v>
      </c>
      <c r="F1020" s="37" t="n">
        <v>4.1</v>
      </c>
      <c r="G1020" s="37" t="n">
        <v>13</v>
      </c>
      <c r="H1020" s="37" t="str">
        <f aca="false">IFERROR(VLOOKUP(A1020,Employees!$A$2:$I$1501,9,FALSE()),"Unknown")</f>
        <v>Engineering</v>
      </c>
      <c r="I1020" s="37" t="str">
        <f aca="false">IFERROR(VLOOKUP(A1020,Employees!$A$2:$U$1501,21,FALSE()),"Unknown")</f>
        <v>Active</v>
      </c>
    </row>
    <row r="1021" customFormat="false" ht="15" hidden="false" customHeight="false" outlineLevel="0" collapsed="false">
      <c r="A1021" s="37" t="s">
        <v>1048</v>
      </c>
      <c r="B1021" s="37" t="n">
        <v>2025</v>
      </c>
      <c r="C1021" s="37" t="n">
        <v>4</v>
      </c>
      <c r="D1021" s="37" t="n">
        <v>74</v>
      </c>
      <c r="E1021" s="37" t="s">
        <v>187</v>
      </c>
      <c r="F1021" s="37" t="n">
        <v>10.3</v>
      </c>
      <c r="G1021" s="37" t="n">
        <v>26</v>
      </c>
      <c r="H1021" s="37" t="str">
        <f aca="false">IFERROR(VLOOKUP(A1021,Employees!$A$2:$I$1501,9,FALSE()),"Unknown")</f>
        <v>Engineering</v>
      </c>
      <c r="I1021" s="37" t="str">
        <f aca="false">IFERROR(VLOOKUP(A1021,Employees!$A$2:$U$1501,21,FALSE()),"Unknown")</f>
        <v>Active</v>
      </c>
    </row>
    <row r="1022" customFormat="false" ht="15" hidden="false" customHeight="false" outlineLevel="0" collapsed="false">
      <c r="A1022" s="37" t="s">
        <v>1009</v>
      </c>
      <c r="B1022" s="37" t="n">
        <v>2024</v>
      </c>
      <c r="C1022" s="37" t="n">
        <v>3</v>
      </c>
      <c r="D1022" s="37" t="n">
        <v>88</v>
      </c>
      <c r="E1022" s="37" t="s">
        <v>187</v>
      </c>
      <c r="F1022" s="37" t="n">
        <v>5.5</v>
      </c>
      <c r="G1022" s="37" t="n">
        <v>14</v>
      </c>
      <c r="H1022" s="37" t="str">
        <f aca="false">IFERROR(VLOOKUP(A1022,Employees!$A$2:$I$1501,9,FALSE()),"Unknown")</f>
        <v>Finance</v>
      </c>
      <c r="I1022" s="37" t="str">
        <f aca="false">IFERROR(VLOOKUP(A1022,Employees!$A$2:$U$1501,21,FALSE()),"Unknown")</f>
        <v>Active</v>
      </c>
    </row>
    <row r="1023" customFormat="false" ht="15" hidden="false" customHeight="false" outlineLevel="0" collapsed="false">
      <c r="A1023" s="37" t="s">
        <v>1009</v>
      </c>
      <c r="B1023" s="37" t="n">
        <v>2025</v>
      </c>
      <c r="C1023" s="37" t="n">
        <v>1</v>
      </c>
      <c r="D1023" s="37" t="n">
        <v>73</v>
      </c>
      <c r="E1023" s="37" t="s">
        <v>187</v>
      </c>
      <c r="F1023" s="37" t="n">
        <v>0</v>
      </c>
      <c r="G1023" s="37" t="n">
        <v>26</v>
      </c>
      <c r="H1023" s="37" t="str">
        <f aca="false">IFERROR(VLOOKUP(A1023,Employees!$A$2:$I$1501,9,FALSE()),"Unknown")</f>
        <v>Finance</v>
      </c>
      <c r="I1023" s="37" t="str">
        <f aca="false">IFERROR(VLOOKUP(A1023,Employees!$A$2:$U$1501,21,FALSE()),"Unknown")</f>
        <v>Active</v>
      </c>
    </row>
    <row r="1024" customFormat="false" ht="15" hidden="false" customHeight="false" outlineLevel="0" collapsed="false">
      <c r="A1024" s="37" t="s">
        <v>1049</v>
      </c>
      <c r="B1024" s="37" t="n">
        <v>2024</v>
      </c>
      <c r="C1024" s="37" t="n">
        <v>2</v>
      </c>
      <c r="D1024" s="37" t="n">
        <v>63</v>
      </c>
      <c r="E1024" s="37" t="s">
        <v>187</v>
      </c>
      <c r="F1024" s="37" t="n">
        <v>3.8</v>
      </c>
      <c r="G1024" s="37" t="n">
        <v>30</v>
      </c>
      <c r="H1024" s="37" t="str">
        <f aca="false">IFERROR(VLOOKUP(A1024,Employees!$A$2:$I$1501,9,FALSE()),"Unknown")</f>
        <v>Engineering</v>
      </c>
      <c r="I1024" s="37" t="str">
        <f aca="false">IFERROR(VLOOKUP(A1024,Employees!$A$2:$U$1501,21,FALSE()),"Unknown")</f>
        <v>Exited</v>
      </c>
    </row>
    <row r="1025" customFormat="false" ht="15" hidden="false" customHeight="false" outlineLevel="0" collapsed="false">
      <c r="A1025" s="37" t="s">
        <v>1049</v>
      </c>
      <c r="B1025" s="37" t="n">
        <v>2025</v>
      </c>
      <c r="C1025" s="37" t="n">
        <v>1</v>
      </c>
      <c r="D1025" s="37" t="n">
        <v>69</v>
      </c>
      <c r="E1025" s="37" t="s">
        <v>187</v>
      </c>
      <c r="F1025" s="37" t="n">
        <v>2.6</v>
      </c>
      <c r="G1025" s="37" t="n">
        <v>24</v>
      </c>
      <c r="H1025" s="37" t="str">
        <f aca="false">IFERROR(VLOOKUP(A1025,Employees!$A$2:$I$1501,9,FALSE()),"Unknown")</f>
        <v>Engineering</v>
      </c>
      <c r="I1025" s="37" t="str">
        <f aca="false">IFERROR(VLOOKUP(A1025,Employees!$A$2:$U$1501,21,FALSE()),"Unknown")</f>
        <v>Exited</v>
      </c>
    </row>
    <row r="1026" customFormat="false" ht="15" hidden="false" customHeight="false" outlineLevel="0" collapsed="false">
      <c r="A1026" s="37" t="s">
        <v>1050</v>
      </c>
      <c r="B1026" s="37" t="n">
        <v>2021</v>
      </c>
      <c r="C1026" s="37" t="n">
        <v>3</v>
      </c>
      <c r="D1026" s="37" t="n">
        <v>93</v>
      </c>
      <c r="E1026" s="37" t="s">
        <v>187</v>
      </c>
      <c r="F1026" s="37" t="n">
        <v>7.4</v>
      </c>
      <c r="G1026" s="37" t="n">
        <v>27</v>
      </c>
      <c r="H1026" s="37" t="str">
        <f aca="false">IFERROR(VLOOKUP(A1026,Employees!$A$2:$I$1501,9,FALSE()),"Unknown")</f>
        <v>Engineering</v>
      </c>
      <c r="I1026" s="37" t="str">
        <f aca="false">IFERROR(VLOOKUP(A1026,Employees!$A$2:$U$1501,21,FALSE()),"Unknown")</f>
        <v>Active</v>
      </c>
    </row>
    <row r="1027" customFormat="false" ht="15" hidden="false" customHeight="false" outlineLevel="0" collapsed="false">
      <c r="A1027" s="37" t="s">
        <v>1050</v>
      </c>
      <c r="B1027" s="37" t="n">
        <v>2022</v>
      </c>
      <c r="C1027" s="37" t="n">
        <v>3</v>
      </c>
      <c r="D1027" s="37" t="n">
        <v>75</v>
      </c>
      <c r="E1027" s="37" t="s">
        <v>187</v>
      </c>
      <c r="F1027" s="37" t="n">
        <v>5.3</v>
      </c>
      <c r="G1027" s="37" t="n">
        <v>23</v>
      </c>
      <c r="H1027" s="37" t="str">
        <f aca="false">IFERROR(VLOOKUP(A1027,Employees!$A$2:$I$1501,9,FALSE()),"Unknown")</f>
        <v>Engineering</v>
      </c>
      <c r="I1027" s="37" t="str">
        <f aca="false">IFERROR(VLOOKUP(A1027,Employees!$A$2:$U$1501,21,FALSE()),"Unknown")</f>
        <v>Active</v>
      </c>
    </row>
    <row r="1028" customFormat="false" ht="15" hidden="false" customHeight="false" outlineLevel="0" collapsed="false">
      <c r="A1028" s="37" t="s">
        <v>1050</v>
      </c>
      <c r="B1028" s="37" t="n">
        <v>2023</v>
      </c>
      <c r="C1028" s="37" t="n">
        <v>3</v>
      </c>
      <c r="D1028" s="37" t="n">
        <v>88</v>
      </c>
      <c r="E1028" s="37" t="s">
        <v>187</v>
      </c>
      <c r="F1028" s="37" t="n">
        <v>8.4</v>
      </c>
      <c r="G1028" s="37" t="n">
        <v>6</v>
      </c>
      <c r="H1028" s="37" t="str">
        <f aca="false">IFERROR(VLOOKUP(A1028,Employees!$A$2:$I$1501,9,FALSE()),"Unknown")</f>
        <v>Engineering</v>
      </c>
      <c r="I1028" s="37" t="str">
        <f aca="false">IFERROR(VLOOKUP(A1028,Employees!$A$2:$U$1501,21,FALSE()),"Unknown")</f>
        <v>Active</v>
      </c>
    </row>
    <row r="1029" customFormat="false" ht="15" hidden="false" customHeight="false" outlineLevel="0" collapsed="false">
      <c r="A1029" s="37" t="s">
        <v>1050</v>
      </c>
      <c r="B1029" s="37" t="n">
        <v>2024</v>
      </c>
      <c r="C1029" s="37" t="n">
        <v>3</v>
      </c>
      <c r="D1029" s="37" t="n">
        <v>84</v>
      </c>
      <c r="E1029" s="37" t="s">
        <v>187</v>
      </c>
      <c r="F1029" s="37" t="n">
        <v>6.8</v>
      </c>
      <c r="G1029" s="37" t="n">
        <v>20</v>
      </c>
      <c r="H1029" s="37" t="str">
        <f aca="false">IFERROR(VLOOKUP(A1029,Employees!$A$2:$I$1501,9,FALSE()),"Unknown")</f>
        <v>Engineering</v>
      </c>
      <c r="I1029" s="37" t="str">
        <f aca="false">IFERROR(VLOOKUP(A1029,Employees!$A$2:$U$1501,21,FALSE()),"Unknown")</f>
        <v>Active</v>
      </c>
    </row>
    <row r="1030" customFormat="false" ht="15" hidden="false" customHeight="false" outlineLevel="0" collapsed="false">
      <c r="A1030" s="37" t="s">
        <v>1050</v>
      </c>
      <c r="B1030" s="37" t="n">
        <v>2025</v>
      </c>
      <c r="C1030" s="37" t="n">
        <v>4</v>
      </c>
      <c r="D1030" s="37" t="n">
        <v>113</v>
      </c>
      <c r="E1030" s="37" t="s">
        <v>185</v>
      </c>
      <c r="F1030" s="37" t="n">
        <v>8.2</v>
      </c>
      <c r="G1030" s="37" t="n">
        <v>11</v>
      </c>
      <c r="H1030" s="37" t="str">
        <f aca="false">IFERROR(VLOOKUP(A1030,Employees!$A$2:$I$1501,9,FALSE()),"Unknown")</f>
        <v>Engineering</v>
      </c>
      <c r="I1030" s="37" t="str">
        <f aca="false">IFERROR(VLOOKUP(A1030,Employees!$A$2:$U$1501,21,FALSE()),"Unknown")</f>
        <v>Active</v>
      </c>
    </row>
    <row r="1031" customFormat="false" ht="15" hidden="false" customHeight="false" outlineLevel="0" collapsed="false">
      <c r="A1031" s="37" t="s">
        <v>1052</v>
      </c>
      <c r="B1031" s="37" t="n">
        <v>2023</v>
      </c>
      <c r="C1031" s="37" t="n">
        <v>3</v>
      </c>
      <c r="D1031" s="37" t="n">
        <v>92</v>
      </c>
      <c r="E1031" s="37" t="s">
        <v>187</v>
      </c>
      <c r="F1031" s="37" t="n">
        <v>7.6</v>
      </c>
      <c r="G1031" s="37" t="n">
        <v>13</v>
      </c>
      <c r="H1031" s="37" t="str">
        <f aca="false">IFERROR(VLOOKUP(A1031,Employees!$A$2:$I$1501,9,FALSE()),"Unknown")</f>
        <v>Data &amp; AI</v>
      </c>
      <c r="I1031" s="37" t="str">
        <f aca="false">IFERROR(VLOOKUP(A1031,Employees!$A$2:$U$1501,21,FALSE()),"Unknown")</f>
        <v>Active</v>
      </c>
    </row>
    <row r="1032" customFormat="false" ht="15" hidden="false" customHeight="false" outlineLevel="0" collapsed="false">
      <c r="A1032" s="37" t="s">
        <v>1052</v>
      </c>
      <c r="B1032" s="37" t="n">
        <v>2024</v>
      </c>
      <c r="C1032" s="37" t="n">
        <v>5</v>
      </c>
      <c r="D1032" s="37" t="n">
        <v>91</v>
      </c>
      <c r="E1032" s="37" t="s">
        <v>187</v>
      </c>
      <c r="F1032" s="37" t="n">
        <v>11.6</v>
      </c>
      <c r="G1032" s="37" t="n">
        <v>13</v>
      </c>
      <c r="H1032" s="37" t="str">
        <f aca="false">IFERROR(VLOOKUP(A1032,Employees!$A$2:$I$1501,9,FALSE()),"Unknown")</f>
        <v>Data &amp; AI</v>
      </c>
      <c r="I1032" s="37" t="str">
        <f aca="false">IFERROR(VLOOKUP(A1032,Employees!$A$2:$U$1501,21,FALSE()),"Unknown")</f>
        <v>Active</v>
      </c>
    </row>
    <row r="1033" customFormat="false" ht="15" hidden="false" customHeight="false" outlineLevel="0" collapsed="false">
      <c r="A1033" s="37" t="s">
        <v>1052</v>
      </c>
      <c r="B1033" s="37" t="n">
        <v>2025</v>
      </c>
      <c r="C1033" s="37" t="n">
        <v>2</v>
      </c>
      <c r="D1033" s="37" t="n">
        <v>80</v>
      </c>
      <c r="E1033" s="37" t="s">
        <v>187</v>
      </c>
      <c r="F1033" s="37" t="n">
        <v>3</v>
      </c>
      <c r="G1033" s="37" t="n">
        <v>48</v>
      </c>
      <c r="H1033" s="37" t="str">
        <f aca="false">IFERROR(VLOOKUP(A1033,Employees!$A$2:$I$1501,9,FALSE()),"Unknown")</f>
        <v>Data &amp; AI</v>
      </c>
      <c r="I1033" s="37" t="str">
        <f aca="false">IFERROR(VLOOKUP(A1033,Employees!$A$2:$U$1501,21,FALSE()),"Unknown")</f>
        <v>Active</v>
      </c>
    </row>
    <row r="1034" customFormat="false" ht="15" hidden="false" customHeight="false" outlineLevel="0" collapsed="false">
      <c r="A1034" s="37" t="s">
        <v>1055</v>
      </c>
      <c r="B1034" s="37" t="n">
        <v>2025</v>
      </c>
      <c r="C1034" s="37" t="n">
        <v>3</v>
      </c>
      <c r="D1034" s="37" t="n">
        <v>90</v>
      </c>
      <c r="E1034" s="37" t="s">
        <v>187</v>
      </c>
      <c r="F1034" s="37" t="n">
        <v>9</v>
      </c>
      <c r="G1034" s="37" t="n">
        <v>16</v>
      </c>
      <c r="H1034" s="37" t="str">
        <f aca="false">IFERROR(VLOOKUP(A1034,Employees!$A$2:$I$1501,9,FALSE()),"Unknown")</f>
        <v>Engineering</v>
      </c>
      <c r="I1034" s="37" t="str">
        <f aca="false">IFERROR(VLOOKUP(A1034,Employees!$A$2:$U$1501,21,FALSE()),"Unknown")</f>
        <v>Active</v>
      </c>
    </row>
    <row r="1035" customFormat="false" ht="15" hidden="false" customHeight="false" outlineLevel="0" collapsed="false">
      <c r="A1035" s="37" t="s">
        <v>1056</v>
      </c>
      <c r="B1035" s="37" t="n">
        <v>2021</v>
      </c>
      <c r="C1035" s="37" t="n">
        <v>2</v>
      </c>
      <c r="D1035" s="37" t="n">
        <v>77</v>
      </c>
      <c r="E1035" s="37" t="s">
        <v>187</v>
      </c>
      <c r="F1035" s="37" t="n">
        <v>6.1</v>
      </c>
      <c r="G1035" s="37" t="n">
        <v>24</v>
      </c>
      <c r="H1035" s="37" t="str">
        <f aca="false">IFERROR(VLOOKUP(A1035,Employees!$A$2:$I$1501,9,FALSE()),"Unknown")</f>
        <v>Engineering</v>
      </c>
      <c r="I1035" s="37" t="str">
        <f aca="false">IFERROR(VLOOKUP(A1035,Employees!$A$2:$U$1501,21,FALSE()),"Unknown")</f>
        <v>Active</v>
      </c>
    </row>
    <row r="1036" customFormat="false" ht="15" hidden="false" customHeight="false" outlineLevel="0" collapsed="false">
      <c r="A1036" s="37" t="s">
        <v>1056</v>
      </c>
      <c r="B1036" s="37" t="n">
        <v>2022</v>
      </c>
      <c r="C1036" s="37" t="n">
        <v>3</v>
      </c>
      <c r="D1036" s="37" t="n">
        <v>78</v>
      </c>
      <c r="E1036" s="37" t="s">
        <v>187</v>
      </c>
      <c r="F1036" s="37" t="n">
        <v>7.3</v>
      </c>
      <c r="G1036" s="37" t="n">
        <v>7</v>
      </c>
      <c r="H1036" s="37" t="str">
        <f aca="false">IFERROR(VLOOKUP(A1036,Employees!$A$2:$I$1501,9,FALSE()),"Unknown")</f>
        <v>Engineering</v>
      </c>
      <c r="I1036" s="37" t="str">
        <f aca="false">IFERROR(VLOOKUP(A1036,Employees!$A$2:$U$1501,21,FALSE()),"Unknown")</f>
        <v>Active</v>
      </c>
    </row>
    <row r="1037" customFormat="false" ht="15" hidden="false" customHeight="false" outlineLevel="0" collapsed="false">
      <c r="A1037" s="37" t="s">
        <v>1056</v>
      </c>
      <c r="B1037" s="37" t="n">
        <v>2023</v>
      </c>
      <c r="C1037" s="37" t="n">
        <v>2</v>
      </c>
      <c r="D1037" s="37" t="n">
        <v>76</v>
      </c>
      <c r="E1037" s="37" t="s">
        <v>187</v>
      </c>
      <c r="F1037" s="37" t="n">
        <v>4.3</v>
      </c>
      <c r="G1037" s="37" t="n">
        <v>41</v>
      </c>
      <c r="H1037" s="37" t="str">
        <f aca="false">IFERROR(VLOOKUP(A1037,Employees!$A$2:$I$1501,9,FALSE()),"Unknown")</f>
        <v>Engineering</v>
      </c>
      <c r="I1037" s="37" t="str">
        <f aca="false">IFERROR(VLOOKUP(A1037,Employees!$A$2:$U$1501,21,FALSE()),"Unknown")</f>
        <v>Active</v>
      </c>
    </row>
    <row r="1038" customFormat="false" ht="15" hidden="false" customHeight="false" outlineLevel="0" collapsed="false">
      <c r="A1038" s="37" t="s">
        <v>1056</v>
      </c>
      <c r="B1038" s="37" t="n">
        <v>2024</v>
      </c>
      <c r="C1038" s="37" t="n">
        <v>2</v>
      </c>
      <c r="D1038" s="37" t="n">
        <v>91</v>
      </c>
      <c r="E1038" s="37" t="s">
        <v>187</v>
      </c>
      <c r="F1038" s="37" t="n">
        <v>0</v>
      </c>
      <c r="G1038" s="37" t="n">
        <v>21</v>
      </c>
      <c r="H1038" s="37" t="str">
        <f aca="false">IFERROR(VLOOKUP(A1038,Employees!$A$2:$I$1501,9,FALSE()),"Unknown")</f>
        <v>Engineering</v>
      </c>
      <c r="I1038" s="37" t="str">
        <f aca="false">IFERROR(VLOOKUP(A1038,Employees!$A$2:$U$1501,21,FALSE()),"Unknown")</f>
        <v>Active</v>
      </c>
    </row>
    <row r="1039" customFormat="false" ht="15" hidden="false" customHeight="false" outlineLevel="0" collapsed="false">
      <c r="A1039" s="37" t="s">
        <v>1056</v>
      </c>
      <c r="B1039" s="37" t="n">
        <v>2025</v>
      </c>
      <c r="C1039" s="37" t="n">
        <v>3</v>
      </c>
      <c r="D1039" s="37" t="n">
        <v>89</v>
      </c>
      <c r="E1039" s="37" t="s">
        <v>187</v>
      </c>
      <c r="F1039" s="37" t="n">
        <v>6.8</v>
      </c>
      <c r="G1039" s="37" t="n">
        <v>28</v>
      </c>
      <c r="H1039" s="37" t="str">
        <f aca="false">IFERROR(VLOOKUP(A1039,Employees!$A$2:$I$1501,9,FALSE()),"Unknown")</f>
        <v>Engineering</v>
      </c>
      <c r="I1039" s="37" t="str">
        <f aca="false">IFERROR(VLOOKUP(A1039,Employees!$A$2:$U$1501,21,FALSE()),"Unknown")</f>
        <v>Active</v>
      </c>
    </row>
    <row r="1040" customFormat="false" ht="15" hidden="false" customHeight="false" outlineLevel="0" collapsed="false">
      <c r="A1040" s="37" t="s">
        <v>1057</v>
      </c>
      <c r="B1040" s="37" t="n">
        <v>2023</v>
      </c>
      <c r="C1040" s="37" t="n">
        <v>1</v>
      </c>
      <c r="D1040" s="37" t="n">
        <v>67</v>
      </c>
      <c r="E1040" s="37" t="s">
        <v>187</v>
      </c>
      <c r="F1040" s="37" t="n">
        <v>0.7</v>
      </c>
      <c r="G1040" s="37" t="n">
        <v>13</v>
      </c>
      <c r="H1040" s="37" t="str">
        <f aca="false">IFERROR(VLOOKUP(A1040,Employees!$A$2:$I$1501,9,FALSE()),"Unknown")</f>
        <v>Engineering</v>
      </c>
      <c r="I1040" s="37" t="str">
        <f aca="false">IFERROR(VLOOKUP(A1040,Employees!$A$2:$U$1501,21,FALSE()),"Unknown")</f>
        <v>Active</v>
      </c>
    </row>
    <row r="1041" customFormat="false" ht="15" hidden="false" customHeight="false" outlineLevel="0" collapsed="false">
      <c r="A1041" s="37" t="s">
        <v>1057</v>
      </c>
      <c r="B1041" s="37" t="n">
        <v>2024</v>
      </c>
      <c r="C1041" s="37" t="n">
        <v>4</v>
      </c>
      <c r="D1041" s="37" t="n">
        <v>103</v>
      </c>
      <c r="E1041" s="37" t="s">
        <v>187</v>
      </c>
      <c r="F1041" s="37" t="n">
        <v>8.9</v>
      </c>
      <c r="G1041" s="37" t="n">
        <v>37</v>
      </c>
      <c r="H1041" s="37" t="str">
        <f aca="false">IFERROR(VLOOKUP(A1041,Employees!$A$2:$I$1501,9,FALSE()),"Unknown")</f>
        <v>Engineering</v>
      </c>
      <c r="I1041" s="37" t="str">
        <f aca="false">IFERROR(VLOOKUP(A1041,Employees!$A$2:$U$1501,21,FALSE()),"Unknown")</f>
        <v>Active</v>
      </c>
    </row>
    <row r="1042" customFormat="false" ht="15" hidden="false" customHeight="false" outlineLevel="0" collapsed="false">
      <c r="A1042" s="37" t="s">
        <v>1057</v>
      </c>
      <c r="B1042" s="37" t="n">
        <v>2025</v>
      </c>
      <c r="C1042" s="37" t="n">
        <v>5</v>
      </c>
      <c r="D1042" s="37" t="n">
        <v>90</v>
      </c>
      <c r="E1042" s="37" t="s">
        <v>185</v>
      </c>
      <c r="F1042" s="37" t="n">
        <v>9.1</v>
      </c>
      <c r="G1042" s="37" t="n">
        <v>31</v>
      </c>
      <c r="H1042" s="37" t="str">
        <f aca="false">IFERROR(VLOOKUP(A1042,Employees!$A$2:$I$1501,9,FALSE()),"Unknown")</f>
        <v>Engineering</v>
      </c>
      <c r="I1042" s="37" t="str">
        <f aca="false">IFERROR(VLOOKUP(A1042,Employees!$A$2:$U$1501,21,FALSE()),"Unknown")</f>
        <v>Active</v>
      </c>
    </row>
    <row r="1043" customFormat="false" ht="15" hidden="false" customHeight="false" outlineLevel="0" collapsed="false">
      <c r="A1043" s="37" t="s">
        <v>1059</v>
      </c>
      <c r="B1043" s="37" t="n">
        <v>2021</v>
      </c>
      <c r="C1043" s="37" t="n">
        <v>2</v>
      </c>
      <c r="D1043" s="37" t="n">
        <v>63</v>
      </c>
      <c r="E1043" s="37" t="s">
        <v>187</v>
      </c>
      <c r="F1043" s="37" t="n">
        <v>4.8</v>
      </c>
      <c r="G1043" s="37" t="n">
        <v>26</v>
      </c>
      <c r="H1043" s="37" t="str">
        <f aca="false">IFERROR(VLOOKUP(A1043,Employees!$A$2:$I$1501,9,FALSE()),"Unknown")</f>
        <v>Customer Support</v>
      </c>
      <c r="I1043" s="37" t="str">
        <f aca="false">IFERROR(VLOOKUP(A1043,Employees!$A$2:$U$1501,21,FALSE()),"Unknown")</f>
        <v>Active</v>
      </c>
    </row>
    <row r="1044" customFormat="false" ht="15" hidden="false" customHeight="false" outlineLevel="0" collapsed="false">
      <c r="A1044" s="37" t="s">
        <v>1059</v>
      </c>
      <c r="B1044" s="37" t="n">
        <v>2022</v>
      </c>
      <c r="C1044" s="37" t="n">
        <v>3</v>
      </c>
      <c r="D1044" s="37" t="n">
        <v>91</v>
      </c>
      <c r="E1044" s="37" t="s">
        <v>187</v>
      </c>
      <c r="F1044" s="37" t="n">
        <v>6.8</v>
      </c>
      <c r="G1044" s="37" t="n">
        <v>31</v>
      </c>
      <c r="H1044" s="37" t="str">
        <f aca="false">IFERROR(VLOOKUP(A1044,Employees!$A$2:$I$1501,9,FALSE()),"Unknown")</f>
        <v>Customer Support</v>
      </c>
      <c r="I1044" s="37" t="str">
        <f aca="false">IFERROR(VLOOKUP(A1044,Employees!$A$2:$U$1501,21,FALSE()),"Unknown")</f>
        <v>Active</v>
      </c>
    </row>
    <row r="1045" customFormat="false" ht="15" hidden="false" customHeight="false" outlineLevel="0" collapsed="false">
      <c r="A1045" s="37" t="s">
        <v>1059</v>
      </c>
      <c r="B1045" s="37" t="n">
        <v>2023</v>
      </c>
      <c r="C1045" s="37" t="n">
        <v>4</v>
      </c>
      <c r="D1045" s="37" t="n">
        <v>81</v>
      </c>
      <c r="E1045" s="37" t="s">
        <v>187</v>
      </c>
      <c r="F1045" s="37" t="n">
        <v>9.4</v>
      </c>
      <c r="G1045" s="37" t="n">
        <v>5</v>
      </c>
      <c r="H1045" s="37" t="str">
        <f aca="false">IFERROR(VLOOKUP(A1045,Employees!$A$2:$I$1501,9,FALSE()),"Unknown")</f>
        <v>Customer Support</v>
      </c>
      <c r="I1045" s="37" t="str">
        <f aca="false">IFERROR(VLOOKUP(A1045,Employees!$A$2:$U$1501,21,FALSE()),"Unknown")</f>
        <v>Active</v>
      </c>
    </row>
    <row r="1046" customFormat="false" ht="15" hidden="false" customHeight="false" outlineLevel="0" collapsed="false">
      <c r="A1046" s="37" t="s">
        <v>1059</v>
      </c>
      <c r="B1046" s="37" t="n">
        <v>2024</v>
      </c>
      <c r="C1046" s="37" t="n">
        <v>2</v>
      </c>
      <c r="D1046" s="37" t="n">
        <v>65</v>
      </c>
      <c r="E1046" s="37" t="s">
        <v>187</v>
      </c>
      <c r="F1046" s="37" t="n">
        <v>8.5</v>
      </c>
      <c r="G1046" s="37" t="n">
        <v>21</v>
      </c>
      <c r="H1046" s="37" t="str">
        <f aca="false">IFERROR(VLOOKUP(A1046,Employees!$A$2:$I$1501,9,FALSE()),"Unknown")</f>
        <v>Customer Support</v>
      </c>
      <c r="I1046" s="37" t="str">
        <f aca="false">IFERROR(VLOOKUP(A1046,Employees!$A$2:$U$1501,21,FALSE()),"Unknown")</f>
        <v>Active</v>
      </c>
    </row>
    <row r="1047" customFormat="false" ht="15" hidden="false" customHeight="false" outlineLevel="0" collapsed="false">
      <c r="A1047" s="37" t="s">
        <v>1059</v>
      </c>
      <c r="B1047" s="37" t="n">
        <v>2025</v>
      </c>
      <c r="C1047" s="37" t="n">
        <v>3</v>
      </c>
      <c r="D1047" s="37" t="n">
        <v>92</v>
      </c>
      <c r="E1047" s="37" t="s">
        <v>187</v>
      </c>
      <c r="F1047" s="37" t="n">
        <v>8.3</v>
      </c>
      <c r="G1047" s="37" t="n">
        <v>8</v>
      </c>
      <c r="H1047" s="37" t="str">
        <f aca="false">IFERROR(VLOOKUP(A1047,Employees!$A$2:$I$1501,9,FALSE()),"Unknown")</f>
        <v>Customer Support</v>
      </c>
      <c r="I1047" s="37" t="str">
        <f aca="false">IFERROR(VLOOKUP(A1047,Employees!$A$2:$U$1501,21,FALSE()),"Unknown")</f>
        <v>Active</v>
      </c>
    </row>
    <row r="1048" customFormat="false" ht="15" hidden="false" customHeight="false" outlineLevel="0" collapsed="false">
      <c r="A1048" s="37" t="s">
        <v>556</v>
      </c>
      <c r="B1048" s="37" t="n">
        <v>2021</v>
      </c>
      <c r="C1048" s="37" t="n">
        <v>3</v>
      </c>
      <c r="D1048" s="37" t="n">
        <v>74</v>
      </c>
      <c r="E1048" s="37" t="s">
        <v>187</v>
      </c>
      <c r="F1048" s="37" t="n">
        <v>6.7</v>
      </c>
      <c r="G1048" s="37" t="n">
        <v>5</v>
      </c>
      <c r="H1048" s="37" t="str">
        <f aca="false">IFERROR(VLOOKUP(A1048,Employees!$A$2:$I$1501,9,FALSE()),"Unknown")</f>
        <v>Engineering</v>
      </c>
      <c r="I1048" s="37" t="str">
        <f aca="false">IFERROR(VLOOKUP(A1048,Employees!$A$2:$U$1501,21,FALSE()),"Unknown")</f>
        <v>Active</v>
      </c>
    </row>
    <row r="1049" customFormat="false" ht="15" hidden="false" customHeight="false" outlineLevel="0" collapsed="false">
      <c r="A1049" s="37" t="s">
        <v>556</v>
      </c>
      <c r="B1049" s="37" t="n">
        <v>2022</v>
      </c>
      <c r="C1049" s="37" t="n">
        <v>3</v>
      </c>
      <c r="D1049" s="37" t="n">
        <v>79</v>
      </c>
      <c r="E1049" s="37" t="s">
        <v>187</v>
      </c>
      <c r="F1049" s="37" t="n">
        <v>6.4</v>
      </c>
      <c r="G1049" s="37" t="n">
        <v>19</v>
      </c>
      <c r="H1049" s="37" t="str">
        <f aca="false">IFERROR(VLOOKUP(A1049,Employees!$A$2:$I$1501,9,FALSE()),"Unknown")</f>
        <v>Engineering</v>
      </c>
      <c r="I1049" s="37" t="str">
        <f aca="false">IFERROR(VLOOKUP(A1049,Employees!$A$2:$U$1501,21,FALSE()),"Unknown")</f>
        <v>Active</v>
      </c>
    </row>
    <row r="1050" customFormat="false" ht="15" hidden="false" customHeight="false" outlineLevel="0" collapsed="false">
      <c r="A1050" s="37" t="s">
        <v>556</v>
      </c>
      <c r="B1050" s="37" t="n">
        <v>2023</v>
      </c>
      <c r="C1050" s="37" t="n">
        <v>2</v>
      </c>
      <c r="D1050" s="37" t="n">
        <v>72</v>
      </c>
      <c r="E1050" s="37" t="s">
        <v>187</v>
      </c>
      <c r="F1050" s="37" t="n">
        <v>4.1</v>
      </c>
      <c r="G1050" s="37" t="n">
        <v>10</v>
      </c>
      <c r="H1050" s="37" t="str">
        <f aca="false">IFERROR(VLOOKUP(A1050,Employees!$A$2:$I$1501,9,FALSE()),"Unknown")</f>
        <v>Engineering</v>
      </c>
      <c r="I1050" s="37" t="str">
        <f aca="false">IFERROR(VLOOKUP(A1050,Employees!$A$2:$U$1501,21,FALSE()),"Unknown")</f>
        <v>Active</v>
      </c>
    </row>
    <row r="1051" customFormat="false" ht="15" hidden="false" customHeight="false" outlineLevel="0" collapsed="false">
      <c r="A1051" s="37" t="s">
        <v>556</v>
      </c>
      <c r="B1051" s="37" t="n">
        <v>2024</v>
      </c>
      <c r="C1051" s="37" t="n">
        <v>2</v>
      </c>
      <c r="D1051" s="37" t="n">
        <v>61</v>
      </c>
      <c r="E1051" s="37" t="s">
        <v>187</v>
      </c>
      <c r="F1051" s="37" t="n">
        <v>5.2</v>
      </c>
      <c r="G1051" s="37" t="n">
        <v>48</v>
      </c>
      <c r="H1051" s="37" t="str">
        <f aca="false">IFERROR(VLOOKUP(A1051,Employees!$A$2:$I$1501,9,FALSE()),"Unknown")</f>
        <v>Engineering</v>
      </c>
      <c r="I1051" s="37" t="str">
        <f aca="false">IFERROR(VLOOKUP(A1051,Employees!$A$2:$U$1501,21,FALSE()),"Unknown")</f>
        <v>Active</v>
      </c>
    </row>
    <row r="1052" customFormat="false" ht="15" hidden="false" customHeight="false" outlineLevel="0" collapsed="false">
      <c r="A1052" s="37" t="s">
        <v>556</v>
      </c>
      <c r="B1052" s="37" t="n">
        <v>2025</v>
      </c>
      <c r="C1052" s="37" t="n">
        <v>3</v>
      </c>
      <c r="D1052" s="37" t="n">
        <v>82</v>
      </c>
      <c r="E1052" s="37" t="s">
        <v>187</v>
      </c>
      <c r="F1052" s="37" t="n">
        <v>5.8</v>
      </c>
      <c r="G1052" s="37" t="n">
        <v>40</v>
      </c>
      <c r="H1052" s="37" t="str">
        <f aca="false">IFERROR(VLOOKUP(A1052,Employees!$A$2:$I$1501,9,FALSE()),"Unknown")</f>
        <v>Engineering</v>
      </c>
      <c r="I1052" s="37" t="str">
        <f aca="false">IFERROR(VLOOKUP(A1052,Employees!$A$2:$U$1501,21,FALSE()),"Unknown")</f>
        <v>Active</v>
      </c>
    </row>
    <row r="1053" customFormat="false" ht="15" hidden="false" customHeight="false" outlineLevel="0" collapsed="false">
      <c r="A1053" s="37" t="s">
        <v>1063</v>
      </c>
      <c r="B1053" s="37" t="n">
        <v>2024</v>
      </c>
      <c r="C1053" s="37" t="n">
        <v>1</v>
      </c>
      <c r="D1053" s="37" t="n">
        <v>79</v>
      </c>
      <c r="E1053" s="37" t="s">
        <v>187</v>
      </c>
      <c r="F1053" s="37" t="n">
        <v>3.6</v>
      </c>
      <c r="G1053" s="37" t="n">
        <v>30</v>
      </c>
      <c r="H1053" s="37" t="str">
        <f aca="false">IFERROR(VLOOKUP(A1053,Employees!$A$2:$I$1501,9,FALSE()),"Unknown")</f>
        <v>Legal &amp; Compliance</v>
      </c>
      <c r="I1053" s="37" t="str">
        <f aca="false">IFERROR(VLOOKUP(A1053,Employees!$A$2:$U$1501,21,FALSE()),"Unknown")</f>
        <v>Active</v>
      </c>
    </row>
    <row r="1054" customFormat="false" ht="15" hidden="false" customHeight="false" outlineLevel="0" collapsed="false">
      <c r="A1054" s="37" t="s">
        <v>1063</v>
      </c>
      <c r="B1054" s="37" t="n">
        <v>2025</v>
      </c>
      <c r="C1054" s="37" t="n">
        <v>3</v>
      </c>
      <c r="D1054" s="37" t="n">
        <v>92</v>
      </c>
      <c r="E1054" s="37" t="s">
        <v>187</v>
      </c>
      <c r="F1054" s="37" t="n">
        <v>7.2</v>
      </c>
      <c r="G1054" s="37" t="n">
        <v>24</v>
      </c>
      <c r="H1054" s="37" t="str">
        <f aca="false">IFERROR(VLOOKUP(A1054,Employees!$A$2:$I$1501,9,FALSE()),"Unknown")</f>
        <v>Legal &amp; Compliance</v>
      </c>
      <c r="I1054" s="37" t="str">
        <f aca="false">IFERROR(VLOOKUP(A1054,Employees!$A$2:$U$1501,21,FALSE()),"Unknown")</f>
        <v>Active</v>
      </c>
    </row>
    <row r="1055" customFormat="false" ht="15" hidden="false" customHeight="false" outlineLevel="0" collapsed="false">
      <c r="A1055" s="37" t="s">
        <v>1065</v>
      </c>
      <c r="B1055" s="37" t="n">
        <v>2021</v>
      </c>
      <c r="C1055" s="37" t="n">
        <v>3</v>
      </c>
      <c r="D1055" s="37" t="n">
        <v>96</v>
      </c>
      <c r="E1055" s="37" t="s">
        <v>187</v>
      </c>
      <c r="F1055" s="37" t="n">
        <v>6.8</v>
      </c>
      <c r="G1055" s="37" t="n">
        <v>22</v>
      </c>
      <c r="H1055" s="37" t="str">
        <f aca="false">IFERROR(VLOOKUP(A1055,Employees!$A$2:$I$1501,9,FALSE()),"Unknown")</f>
        <v>Engineering</v>
      </c>
      <c r="I1055" s="37" t="str">
        <f aca="false">IFERROR(VLOOKUP(A1055,Employees!$A$2:$U$1501,21,FALSE()),"Unknown")</f>
        <v>Active</v>
      </c>
    </row>
    <row r="1056" customFormat="false" ht="15" hidden="false" customHeight="false" outlineLevel="0" collapsed="false">
      <c r="A1056" s="37" t="s">
        <v>1065</v>
      </c>
      <c r="B1056" s="37" t="n">
        <v>2022</v>
      </c>
      <c r="C1056" s="37" t="n">
        <v>2</v>
      </c>
      <c r="D1056" s="37" t="n">
        <v>65</v>
      </c>
      <c r="E1056" s="37" t="s">
        <v>187</v>
      </c>
      <c r="F1056" s="37" t="n">
        <v>4.4</v>
      </c>
      <c r="G1056" s="37" t="n">
        <v>30</v>
      </c>
      <c r="H1056" s="37" t="str">
        <f aca="false">IFERROR(VLOOKUP(A1056,Employees!$A$2:$I$1501,9,FALSE()),"Unknown")</f>
        <v>Engineering</v>
      </c>
      <c r="I1056" s="37" t="str">
        <f aca="false">IFERROR(VLOOKUP(A1056,Employees!$A$2:$U$1501,21,FALSE()),"Unknown")</f>
        <v>Active</v>
      </c>
    </row>
    <row r="1057" customFormat="false" ht="15" hidden="false" customHeight="false" outlineLevel="0" collapsed="false">
      <c r="A1057" s="37" t="s">
        <v>1065</v>
      </c>
      <c r="B1057" s="37" t="n">
        <v>2023</v>
      </c>
      <c r="C1057" s="37" t="n">
        <v>4</v>
      </c>
      <c r="D1057" s="37" t="n">
        <v>91</v>
      </c>
      <c r="E1057" s="37" t="s">
        <v>187</v>
      </c>
      <c r="F1057" s="37" t="n">
        <v>7.9</v>
      </c>
      <c r="G1057" s="37" t="n">
        <v>24</v>
      </c>
      <c r="H1057" s="37" t="str">
        <f aca="false">IFERROR(VLOOKUP(A1057,Employees!$A$2:$I$1501,9,FALSE()),"Unknown")</f>
        <v>Engineering</v>
      </c>
      <c r="I1057" s="37" t="str">
        <f aca="false">IFERROR(VLOOKUP(A1057,Employees!$A$2:$U$1501,21,FALSE()),"Unknown")</f>
        <v>Active</v>
      </c>
    </row>
    <row r="1058" customFormat="false" ht="15" hidden="false" customHeight="false" outlineLevel="0" collapsed="false">
      <c r="A1058" s="37" t="s">
        <v>1065</v>
      </c>
      <c r="B1058" s="37" t="n">
        <v>2024</v>
      </c>
      <c r="C1058" s="37" t="n">
        <v>3</v>
      </c>
      <c r="D1058" s="37" t="n">
        <v>112</v>
      </c>
      <c r="E1058" s="37" t="s">
        <v>187</v>
      </c>
      <c r="F1058" s="37" t="n">
        <v>4.3</v>
      </c>
      <c r="G1058" s="37" t="n">
        <v>23</v>
      </c>
      <c r="H1058" s="37" t="str">
        <f aca="false">IFERROR(VLOOKUP(A1058,Employees!$A$2:$I$1501,9,FALSE()),"Unknown")</f>
        <v>Engineering</v>
      </c>
      <c r="I1058" s="37" t="str">
        <f aca="false">IFERROR(VLOOKUP(A1058,Employees!$A$2:$U$1501,21,FALSE()),"Unknown")</f>
        <v>Active</v>
      </c>
    </row>
    <row r="1059" customFormat="false" ht="15" hidden="false" customHeight="false" outlineLevel="0" collapsed="false">
      <c r="A1059" s="37" t="s">
        <v>1065</v>
      </c>
      <c r="B1059" s="37" t="n">
        <v>2025</v>
      </c>
      <c r="C1059" s="37" t="n">
        <v>1</v>
      </c>
      <c r="D1059" s="37" t="n">
        <v>73</v>
      </c>
      <c r="E1059" s="37" t="s">
        <v>187</v>
      </c>
      <c r="F1059" s="37" t="n">
        <v>0.8</v>
      </c>
      <c r="G1059" s="37" t="n">
        <v>28</v>
      </c>
      <c r="H1059" s="37" t="str">
        <f aca="false">IFERROR(VLOOKUP(A1059,Employees!$A$2:$I$1501,9,FALSE()),"Unknown")</f>
        <v>Engineering</v>
      </c>
      <c r="I1059" s="37" t="str">
        <f aca="false">IFERROR(VLOOKUP(A1059,Employees!$A$2:$U$1501,21,FALSE()),"Unknown")</f>
        <v>Active</v>
      </c>
    </row>
    <row r="1060" customFormat="false" ht="15" hidden="false" customHeight="false" outlineLevel="0" collapsed="false">
      <c r="A1060" s="37" t="s">
        <v>944</v>
      </c>
      <c r="B1060" s="37" t="n">
        <v>2021</v>
      </c>
      <c r="C1060" s="37" t="n">
        <v>3</v>
      </c>
      <c r="D1060" s="37" t="n">
        <v>78</v>
      </c>
      <c r="E1060" s="37" t="s">
        <v>187</v>
      </c>
      <c r="F1060" s="37" t="n">
        <v>4.5</v>
      </c>
      <c r="G1060" s="37" t="n">
        <v>36</v>
      </c>
      <c r="H1060" s="37" t="str">
        <f aca="false">IFERROR(VLOOKUP(A1060,Employees!$A$2:$I$1501,9,FALSE()),"Unknown")</f>
        <v>Sales</v>
      </c>
      <c r="I1060" s="37" t="str">
        <f aca="false">IFERROR(VLOOKUP(A1060,Employees!$A$2:$U$1501,21,FALSE()),"Unknown")</f>
        <v>Exited</v>
      </c>
    </row>
    <row r="1061" customFormat="false" ht="15" hidden="false" customHeight="false" outlineLevel="0" collapsed="false">
      <c r="A1061" s="37" t="s">
        <v>944</v>
      </c>
      <c r="B1061" s="37" t="n">
        <v>2022</v>
      </c>
      <c r="C1061" s="37" t="n">
        <v>2</v>
      </c>
      <c r="D1061" s="37" t="n">
        <v>70</v>
      </c>
      <c r="E1061" s="37" t="s">
        <v>187</v>
      </c>
      <c r="F1061" s="37" t="n">
        <v>3.5</v>
      </c>
      <c r="G1061" s="37" t="n">
        <v>6</v>
      </c>
      <c r="H1061" s="37" t="str">
        <f aca="false">IFERROR(VLOOKUP(A1061,Employees!$A$2:$I$1501,9,FALSE()),"Unknown")</f>
        <v>Sales</v>
      </c>
      <c r="I1061" s="37" t="str">
        <f aca="false">IFERROR(VLOOKUP(A1061,Employees!$A$2:$U$1501,21,FALSE()),"Unknown")</f>
        <v>Exited</v>
      </c>
    </row>
    <row r="1062" customFormat="false" ht="15" hidden="false" customHeight="false" outlineLevel="0" collapsed="false">
      <c r="A1062" s="37" t="s">
        <v>944</v>
      </c>
      <c r="B1062" s="37" t="n">
        <v>2023</v>
      </c>
      <c r="C1062" s="37" t="n">
        <v>3</v>
      </c>
      <c r="D1062" s="37" t="n">
        <v>80</v>
      </c>
      <c r="E1062" s="37" t="s">
        <v>187</v>
      </c>
      <c r="F1062" s="37" t="n">
        <v>6.6</v>
      </c>
      <c r="G1062" s="37" t="n">
        <v>22</v>
      </c>
      <c r="H1062" s="37" t="str">
        <f aca="false">IFERROR(VLOOKUP(A1062,Employees!$A$2:$I$1501,9,FALSE()),"Unknown")</f>
        <v>Sales</v>
      </c>
      <c r="I1062" s="37" t="str">
        <f aca="false">IFERROR(VLOOKUP(A1062,Employees!$A$2:$U$1501,21,FALSE()),"Unknown")</f>
        <v>Exited</v>
      </c>
    </row>
    <row r="1063" customFormat="false" ht="15" hidden="false" customHeight="false" outlineLevel="0" collapsed="false">
      <c r="A1063" s="37" t="s">
        <v>944</v>
      </c>
      <c r="B1063" s="37" t="n">
        <v>2024</v>
      </c>
      <c r="C1063" s="37" t="n">
        <v>1</v>
      </c>
      <c r="D1063" s="37" t="n">
        <v>72</v>
      </c>
      <c r="E1063" s="37" t="s">
        <v>187</v>
      </c>
      <c r="F1063" s="37" t="n">
        <v>0.4</v>
      </c>
      <c r="G1063" s="37" t="n">
        <v>31</v>
      </c>
      <c r="H1063" s="37" t="str">
        <f aca="false">IFERROR(VLOOKUP(A1063,Employees!$A$2:$I$1501,9,FALSE()),"Unknown")</f>
        <v>Sales</v>
      </c>
      <c r="I1063" s="37" t="str">
        <f aca="false">IFERROR(VLOOKUP(A1063,Employees!$A$2:$U$1501,21,FALSE()),"Unknown")</f>
        <v>Exited</v>
      </c>
    </row>
    <row r="1064" customFormat="false" ht="15" hidden="false" customHeight="false" outlineLevel="0" collapsed="false">
      <c r="A1064" s="37" t="s">
        <v>944</v>
      </c>
      <c r="B1064" s="37" t="n">
        <v>2025</v>
      </c>
      <c r="C1064" s="37" t="n">
        <v>1</v>
      </c>
      <c r="D1064" s="37" t="n">
        <v>67</v>
      </c>
      <c r="E1064" s="37" t="s">
        <v>187</v>
      </c>
      <c r="F1064" s="37" t="n">
        <v>2.1</v>
      </c>
      <c r="G1064" s="37" t="n">
        <v>22</v>
      </c>
      <c r="H1064" s="37" t="str">
        <f aca="false">IFERROR(VLOOKUP(A1064,Employees!$A$2:$I$1501,9,FALSE()),"Unknown")</f>
        <v>Sales</v>
      </c>
      <c r="I1064" s="37" t="str">
        <f aca="false">IFERROR(VLOOKUP(A1064,Employees!$A$2:$U$1501,21,FALSE()),"Unknown")</f>
        <v>Exited</v>
      </c>
    </row>
    <row r="1065" customFormat="false" ht="15" hidden="false" customHeight="false" outlineLevel="0" collapsed="false">
      <c r="A1065" s="37" t="s">
        <v>987</v>
      </c>
      <c r="B1065" s="37" t="n">
        <v>2024</v>
      </c>
      <c r="C1065" s="37" t="n">
        <v>3</v>
      </c>
      <c r="D1065" s="37" t="n">
        <v>86</v>
      </c>
      <c r="E1065" s="37" t="s">
        <v>187</v>
      </c>
      <c r="F1065" s="37" t="n">
        <v>8.3</v>
      </c>
      <c r="G1065" s="37" t="n">
        <v>23</v>
      </c>
      <c r="H1065" s="37" t="str">
        <f aca="false">IFERROR(VLOOKUP(A1065,Employees!$A$2:$I$1501,9,FALSE()),"Unknown")</f>
        <v>Data &amp; AI</v>
      </c>
      <c r="I1065" s="37" t="str">
        <f aca="false">IFERROR(VLOOKUP(A1065,Employees!$A$2:$U$1501,21,FALSE()),"Unknown")</f>
        <v>Active</v>
      </c>
    </row>
    <row r="1066" customFormat="false" ht="15" hidden="false" customHeight="false" outlineLevel="0" collapsed="false">
      <c r="A1066" s="37" t="s">
        <v>987</v>
      </c>
      <c r="B1066" s="37" t="n">
        <v>2025</v>
      </c>
      <c r="C1066" s="37" t="n">
        <v>2</v>
      </c>
      <c r="D1066" s="37" t="n">
        <v>60</v>
      </c>
      <c r="E1066" s="37" t="s">
        <v>187</v>
      </c>
      <c r="F1066" s="37" t="n">
        <v>4.9</v>
      </c>
      <c r="G1066" s="37" t="n">
        <v>33</v>
      </c>
      <c r="H1066" s="37" t="str">
        <f aca="false">IFERROR(VLOOKUP(A1066,Employees!$A$2:$I$1501,9,FALSE()),"Unknown")</f>
        <v>Data &amp; AI</v>
      </c>
      <c r="I1066" s="37" t="str">
        <f aca="false">IFERROR(VLOOKUP(A1066,Employees!$A$2:$U$1501,21,FALSE()),"Unknown")</f>
        <v>Active</v>
      </c>
    </row>
    <row r="1067" customFormat="false" ht="15" hidden="false" customHeight="false" outlineLevel="0" collapsed="false">
      <c r="A1067" s="37" t="s">
        <v>656</v>
      </c>
      <c r="B1067" s="37" t="n">
        <v>2022</v>
      </c>
      <c r="C1067" s="37" t="n">
        <v>3</v>
      </c>
      <c r="D1067" s="37" t="n">
        <v>82</v>
      </c>
      <c r="E1067" s="37" t="s">
        <v>187</v>
      </c>
      <c r="F1067" s="37" t="n">
        <v>7.7</v>
      </c>
      <c r="G1067" s="37" t="n">
        <v>34</v>
      </c>
      <c r="H1067" s="37" t="str">
        <f aca="false">IFERROR(VLOOKUP(A1067,Employees!$A$2:$I$1501,9,FALSE()),"Unknown")</f>
        <v>Sales</v>
      </c>
      <c r="I1067" s="37" t="str">
        <f aca="false">IFERROR(VLOOKUP(A1067,Employees!$A$2:$U$1501,21,FALSE()),"Unknown")</f>
        <v>Active</v>
      </c>
    </row>
    <row r="1068" customFormat="false" ht="15" hidden="false" customHeight="false" outlineLevel="0" collapsed="false">
      <c r="A1068" s="37" t="s">
        <v>656</v>
      </c>
      <c r="B1068" s="37" t="n">
        <v>2023</v>
      </c>
      <c r="C1068" s="37" t="n">
        <v>4</v>
      </c>
      <c r="D1068" s="37" t="n">
        <v>94</v>
      </c>
      <c r="E1068" s="37" t="s">
        <v>187</v>
      </c>
      <c r="F1068" s="37" t="n">
        <v>8</v>
      </c>
      <c r="G1068" s="37" t="n">
        <v>21</v>
      </c>
      <c r="H1068" s="37" t="str">
        <f aca="false">IFERROR(VLOOKUP(A1068,Employees!$A$2:$I$1501,9,FALSE()),"Unknown")</f>
        <v>Sales</v>
      </c>
      <c r="I1068" s="37" t="str">
        <f aca="false">IFERROR(VLOOKUP(A1068,Employees!$A$2:$U$1501,21,FALSE()),"Unknown")</f>
        <v>Active</v>
      </c>
    </row>
    <row r="1069" customFormat="false" ht="15" hidden="false" customHeight="false" outlineLevel="0" collapsed="false">
      <c r="A1069" s="37" t="s">
        <v>656</v>
      </c>
      <c r="B1069" s="37" t="n">
        <v>2024</v>
      </c>
      <c r="C1069" s="37" t="n">
        <v>2</v>
      </c>
      <c r="D1069" s="37" t="n">
        <v>68</v>
      </c>
      <c r="E1069" s="37" t="s">
        <v>187</v>
      </c>
      <c r="F1069" s="37" t="n">
        <v>2.8</v>
      </c>
      <c r="G1069" s="37" t="n">
        <v>44</v>
      </c>
      <c r="H1069" s="37" t="str">
        <f aca="false">IFERROR(VLOOKUP(A1069,Employees!$A$2:$I$1501,9,FALSE()),"Unknown")</f>
        <v>Sales</v>
      </c>
      <c r="I1069" s="37" t="str">
        <f aca="false">IFERROR(VLOOKUP(A1069,Employees!$A$2:$U$1501,21,FALSE()),"Unknown")</f>
        <v>Active</v>
      </c>
    </row>
    <row r="1070" customFormat="false" ht="15" hidden="false" customHeight="false" outlineLevel="0" collapsed="false">
      <c r="A1070" s="37" t="s">
        <v>656</v>
      </c>
      <c r="B1070" s="37" t="n">
        <v>2025</v>
      </c>
      <c r="C1070" s="37" t="n">
        <v>5</v>
      </c>
      <c r="D1070" s="37" t="n">
        <v>103</v>
      </c>
      <c r="E1070" s="37" t="s">
        <v>187</v>
      </c>
      <c r="F1070" s="37" t="n">
        <v>9.4</v>
      </c>
      <c r="G1070" s="37" t="n">
        <v>18</v>
      </c>
      <c r="H1070" s="37" t="str">
        <f aca="false">IFERROR(VLOOKUP(A1070,Employees!$A$2:$I$1501,9,FALSE()),"Unknown")</f>
        <v>Sales</v>
      </c>
      <c r="I1070" s="37" t="str">
        <f aca="false">IFERROR(VLOOKUP(A1070,Employees!$A$2:$U$1501,21,FALSE()),"Unknown")</f>
        <v>Active</v>
      </c>
    </row>
    <row r="1071" customFormat="false" ht="15" hidden="false" customHeight="false" outlineLevel="0" collapsed="false">
      <c r="A1071" s="37" t="s">
        <v>1069</v>
      </c>
      <c r="B1071" s="37" t="n">
        <v>2025</v>
      </c>
      <c r="C1071" s="37" t="n">
        <v>2</v>
      </c>
      <c r="D1071" s="37" t="n">
        <v>71</v>
      </c>
      <c r="E1071" s="37" t="s">
        <v>187</v>
      </c>
      <c r="F1071" s="37" t="n">
        <v>5</v>
      </c>
      <c r="G1071" s="37" t="n">
        <v>27</v>
      </c>
      <c r="H1071" s="37" t="str">
        <f aca="false">IFERROR(VLOOKUP(A1071,Employees!$A$2:$I$1501,9,FALSE()),"Unknown")</f>
        <v>Marketing</v>
      </c>
      <c r="I1071" s="37" t="str">
        <f aca="false">IFERROR(VLOOKUP(A1071,Employees!$A$2:$U$1501,21,FALSE()),"Unknown")</f>
        <v>Active</v>
      </c>
    </row>
    <row r="1072" customFormat="false" ht="15" hidden="false" customHeight="false" outlineLevel="0" collapsed="false">
      <c r="A1072" s="37" t="s">
        <v>1012</v>
      </c>
      <c r="B1072" s="37" t="n">
        <v>2022</v>
      </c>
      <c r="C1072" s="37" t="n">
        <v>3</v>
      </c>
      <c r="D1072" s="37" t="n">
        <v>89</v>
      </c>
      <c r="E1072" s="37" t="s">
        <v>187</v>
      </c>
      <c r="F1072" s="37" t="n">
        <v>5.7</v>
      </c>
      <c r="G1072" s="37" t="n">
        <v>13</v>
      </c>
      <c r="H1072" s="37" t="str">
        <f aca="false">IFERROR(VLOOKUP(A1072,Employees!$A$2:$I$1501,9,FALSE()),"Unknown")</f>
        <v>Engineering</v>
      </c>
      <c r="I1072" s="37" t="str">
        <f aca="false">IFERROR(VLOOKUP(A1072,Employees!$A$2:$U$1501,21,FALSE()),"Unknown")</f>
        <v>Exited</v>
      </c>
    </row>
    <row r="1073" customFormat="false" ht="15" hidden="false" customHeight="false" outlineLevel="0" collapsed="false">
      <c r="A1073" s="37" t="s">
        <v>1012</v>
      </c>
      <c r="B1073" s="37" t="n">
        <v>2023</v>
      </c>
      <c r="C1073" s="37" t="n">
        <v>1</v>
      </c>
      <c r="D1073" s="37" t="n">
        <v>68</v>
      </c>
      <c r="E1073" s="37" t="s">
        <v>187</v>
      </c>
      <c r="F1073" s="37" t="n">
        <v>4.7</v>
      </c>
      <c r="G1073" s="37" t="n">
        <v>29</v>
      </c>
      <c r="H1073" s="37" t="str">
        <f aca="false">IFERROR(VLOOKUP(A1073,Employees!$A$2:$I$1501,9,FALSE()),"Unknown")</f>
        <v>Engineering</v>
      </c>
      <c r="I1073" s="37" t="str">
        <f aca="false">IFERROR(VLOOKUP(A1073,Employees!$A$2:$U$1501,21,FALSE()),"Unknown")</f>
        <v>Exited</v>
      </c>
    </row>
    <row r="1074" customFormat="false" ht="15" hidden="false" customHeight="false" outlineLevel="0" collapsed="false">
      <c r="A1074" s="37" t="s">
        <v>1012</v>
      </c>
      <c r="B1074" s="37" t="n">
        <v>2024</v>
      </c>
      <c r="C1074" s="37" t="n">
        <v>3</v>
      </c>
      <c r="D1074" s="37" t="n">
        <v>94</v>
      </c>
      <c r="E1074" s="37" t="s">
        <v>187</v>
      </c>
      <c r="F1074" s="37" t="n">
        <v>4.8</v>
      </c>
      <c r="G1074" s="37" t="n">
        <v>13</v>
      </c>
      <c r="H1074" s="37" t="str">
        <f aca="false">IFERROR(VLOOKUP(A1074,Employees!$A$2:$I$1501,9,FALSE()),"Unknown")</f>
        <v>Engineering</v>
      </c>
      <c r="I1074" s="37" t="str">
        <f aca="false">IFERROR(VLOOKUP(A1074,Employees!$A$2:$U$1501,21,FALSE()),"Unknown")</f>
        <v>Exited</v>
      </c>
    </row>
    <row r="1075" customFormat="false" ht="15" hidden="false" customHeight="false" outlineLevel="0" collapsed="false">
      <c r="A1075" s="37" t="s">
        <v>1012</v>
      </c>
      <c r="B1075" s="37" t="n">
        <v>2025</v>
      </c>
      <c r="C1075" s="37" t="n">
        <v>3</v>
      </c>
      <c r="D1075" s="37" t="n">
        <v>78</v>
      </c>
      <c r="E1075" s="37" t="s">
        <v>187</v>
      </c>
      <c r="F1075" s="37" t="n">
        <v>6.5</v>
      </c>
      <c r="G1075" s="37" t="n">
        <v>13</v>
      </c>
      <c r="H1075" s="37" t="str">
        <f aca="false">IFERROR(VLOOKUP(A1075,Employees!$A$2:$I$1501,9,FALSE()),"Unknown")</f>
        <v>Engineering</v>
      </c>
      <c r="I1075" s="37" t="str">
        <f aca="false">IFERROR(VLOOKUP(A1075,Employees!$A$2:$U$1501,21,FALSE()),"Unknown")</f>
        <v>Exited</v>
      </c>
    </row>
    <row r="1076" customFormat="false" ht="15" hidden="false" customHeight="false" outlineLevel="0" collapsed="false">
      <c r="A1076" s="37" t="s">
        <v>1012</v>
      </c>
      <c r="B1076" s="37" t="n">
        <v>2026</v>
      </c>
      <c r="C1076" s="37" t="n">
        <v>3</v>
      </c>
      <c r="D1076" s="37" t="n">
        <v>85</v>
      </c>
      <c r="E1076" s="37" t="s">
        <v>187</v>
      </c>
      <c r="F1076" s="37" t="n">
        <v>6.1</v>
      </c>
      <c r="G1076" s="37" t="n">
        <v>20</v>
      </c>
      <c r="H1076" s="37" t="str">
        <f aca="false">IFERROR(VLOOKUP(A1076,Employees!$A$2:$I$1501,9,FALSE()),"Unknown")</f>
        <v>Engineering</v>
      </c>
      <c r="I1076" s="37" t="str">
        <f aca="false">IFERROR(VLOOKUP(A1076,Employees!$A$2:$U$1501,21,FALSE()),"Unknown")</f>
        <v>Exited</v>
      </c>
    </row>
    <row r="1077" customFormat="false" ht="15" hidden="false" customHeight="false" outlineLevel="0" collapsed="false">
      <c r="A1077" s="37" t="s">
        <v>699</v>
      </c>
      <c r="B1077" s="37" t="n">
        <v>2021</v>
      </c>
      <c r="C1077" s="37" t="n">
        <v>2</v>
      </c>
      <c r="D1077" s="37" t="n">
        <v>88</v>
      </c>
      <c r="E1077" s="37" t="s">
        <v>187</v>
      </c>
      <c r="F1077" s="37" t="n">
        <v>6.9</v>
      </c>
      <c r="G1077" s="37" t="n">
        <v>5</v>
      </c>
      <c r="H1077" s="37" t="str">
        <f aca="false">IFERROR(VLOOKUP(A1077,Employees!$A$2:$I$1501,9,FALSE()),"Unknown")</f>
        <v>Customer Support</v>
      </c>
      <c r="I1077" s="37" t="str">
        <f aca="false">IFERROR(VLOOKUP(A1077,Employees!$A$2:$U$1501,21,FALSE()),"Unknown")</f>
        <v>Active</v>
      </c>
    </row>
    <row r="1078" customFormat="false" ht="15" hidden="false" customHeight="false" outlineLevel="0" collapsed="false">
      <c r="A1078" s="37" t="s">
        <v>699</v>
      </c>
      <c r="B1078" s="37" t="n">
        <v>2022</v>
      </c>
      <c r="C1078" s="37" t="n">
        <v>4</v>
      </c>
      <c r="D1078" s="37" t="n">
        <v>79</v>
      </c>
      <c r="E1078" s="37" t="s">
        <v>185</v>
      </c>
      <c r="F1078" s="37" t="n">
        <v>7.9</v>
      </c>
      <c r="G1078" s="37" t="n">
        <v>57</v>
      </c>
      <c r="H1078" s="37" t="str">
        <f aca="false">IFERROR(VLOOKUP(A1078,Employees!$A$2:$I$1501,9,FALSE()),"Unknown")</f>
        <v>Customer Support</v>
      </c>
      <c r="I1078" s="37" t="str">
        <f aca="false">IFERROR(VLOOKUP(A1078,Employees!$A$2:$U$1501,21,FALSE()),"Unknown")</f>
        <v>Active</v>
      </c>
    </row>
    <row r="1079" customFormat="false" ht="15" hidden="false" customHeight="false" outlineLevel="0" collapsed="false">
      <c r="A1079" s="37" t="s">
        <v>699</v>
      </c>
      <c r="B1079" s="37" t="n">
        <v>2023</v>
      </c>
      <c r="C1079" s="37" t="n">
        <v>2</v>
      </c>
      <c r="D1079" s="37" t="n">
        <v>61</v>
      </c>
      <c r="E1079" s="37" t="s">
        <v>187</v>
      </c>
      <c r="F1079" s="37" t="n">
        <v>5.6</v>
      </c>
      <c r="G1079" s="37" t="n">
        <v>29</v>
      </c>
      <c r="H1079" s="37" t="str">
        <f aca="false">IFERROR(VLOOKUP(A1079,Employees!$A$2:$I$1501,9,FALSE()),"Unknown")</f>
        <v>Customer Support</v>
      </c>
      <c r="I1079" s="37" t="str">
        <f aca="false">IFERROR(VLOOKUP(A1079,Employees!$A$2:$U$1501,21,FALSE()),"Unknown")</f>
        <v>Active</v>
      </c>
    </row>
    <row r="1080" customFormat="false" ht="15" hidden="false" customHeight="false" outlineLevel="0" collapsed="false">
      <c r="A1080" s="37" t="s">
        <v>699</v>
      </c>
      <c r="B1080" s="37" t="n">
        <v>2024</v>
      </c>
      <c r="C1080" s="37" t="n">
        <v>2</v>
      </c>
      <c r="D1080" s="37" t="n">
        <v>83</v>
      </c>
      <c r="E1080" s="37" t="s">
        <v>187</v>
      </c>
      <c r="F1080" s="37" t="n">
        <v>3.3</v>
      </c>
      <c r="G1080" s="37" t="n">
        <v>30</v>
      </c>
      <c r="H1080" s="37" t="str">
        <f aca="false">IFERROR(VLOOKUP(A1080,Employees!$A$2:$I$1501,9,FALSE()),"Unknown")</f>
        <v>Customer Support</v>
      </c>
      <c r="I1080" s="37" t="str">
        <f aca="false">IFERROR(VLOOKUP(A1080,Employees!$A$2:$U$1501,21,FALSE()),"Unknown")</f>
        <v>Active</v>
      </c>
    </row>
    <row r="1081" customFormat="false" ht="15" hidden="false" customHeight="false" outlineLevel="0" collapsed="false">
      <c r="A1081" s="37" t="s">
        <v>699</v>
      </c>
      <c r="B1081" s="37" t="n">
        <v>2025</v>
      </c>
      <c r="C1081" s="37" t="n">
        <v>5</v>
      </c>
      <c r="D1081" s="37" t="n">
        <v>104</v>
      </c>
      <c r="E1081" s="37" t="s">
        <v>187</v>
      </c>
      <c r="F1081" s="37" t="n">
        <v>11.2</v>
      </c>
      <c r="G1081" s="37" t="n">
        <v>20</v>
      </c>
      <c r="H1081" s="37" t="str">
        <f aca="false">IFERROR(VLOOKUP(A1081,Employees!$A$2:$I$1501,9,FALSE()),"Unknown")</f>
        <v>Customer Support</v>
      </c>
      <c r="I1081" s="37" t="str">
        <f aca="false">IFERROR(VLOOKUP(A1081,Employees!$A$2:$U$1501,21,FALSE()),"Unknown")</f>
        <v>Active</v>
      </c>
    </row>
    <row r="1082" customFormat="false" ht="15" hidden="false" customHeight="false" outlineLevel="0" collapsed="false">
      <c r="A1082" s="37" t="s">
        <v>1071</v>
      </c>
      <c r="B1082" s="37" t="n">
        <v>2025</v>
      </c>
      <c r="C1082" s="37" t="n">
        <v>4</v>
      </c>
      <c r="D1082" s="37" t="n">
        <v>107</v>
      </c>
      <c r="E1082" s="37" t="s">
        <v>187</v>
      </c>
      <c r="F1082" s="37" t="n">
        <v>9.8</v>
      </c>
      <c r="G1082" s="37" t="n">
        <v>60</v>
      </c>
      <c r="H1082" s="37" t="str">
        <f aca="false">IFERROR(VLOOKUP(A1082,Employees!$A$2:$I$1501,9,FALSE()),"Unknown")</f>
        <v>Human Resources</v>
      </c>
      <c r="I1082" s="37" t="str">
        <f aca="false">IFERROR(VLOOKUP(A1082,Employees!$A$2:$U$1501,21,FALSE()),"Unknown")</f>
        <v>Exited</v>
      </c>
    </row>
    <row r="1083" customFormat="false" ht="15" hidden="false" customHeight="false" outlineLevel="0" collapsed="false">
      <c r="A1083" s="37" t="s">
        <v>1073</v>
      </c>
      <c r="B1083" s="37" t="n">
        <v>2025</v>
      </c>
      <c r="C1083" s="37" t="n">
        <v>3</v>
      </c>
      <c r="D1083" s="37" t="n">
        <v>83</v>
      </c>
      <c r="E1083" s="37" t="s">
        <v>187</v>
      </c>
      <c r="F1083" s="37" t="n">
        <v>4</v>
      </c>
      <c r="G1083" s="37" t="n">
        <v>33</v>
      </c>
      <c r="H1083" s="37" t="str">
        <f aca="false">IFERROR(VLOOKUP(A1083,Employees!$A$2:$I$1501,9,FALSE()),"Unknown")</f>
        <v>Engineering</v>
      </c>
      <c r="I1083" s="37" t="str">
        <f aca="false">IFERROR(VLOOKUP(A1083,Employees!$A$2:$U$1501,21,FALSE()),"Unknown")</f>
        <v>Active</v>
      </c>
    </row>
    <row r="1084" customFormat="false" ht="15" hidden="false" customHeight="false" outlineLevel="0" collapsed="false">
      <c r="A1084" s="37" t="s">
        <v>706</v>
      </c>
      <c r="B1084" s="37" t="n">
        <v>2021</v>
      </c>
      <c r="C1084" s="37" t="n">
        <v>4</v>
      </c>
      <c r="D1084" s="37" t="n">
        <v>99</v>
      </c>
      <c r="E1084" s="37" t="s">
        <v>187</v>
      </c>
      <c r="F1084" s="37" t="n">
        <v>7.3</v>
      </c>
      <c r="G1084" s="37" t="n">
        <v>25</v>
      </c>
      <c r="H1084" s="37" t="str">
        <f aca="false">IFERROR(VLOOKUP(A1084,Employees!$A$2:$I$1501,9,FALSE()),"Unknown")</f>
        <v>Sales</v>
      </c>
      <c r="I1084" s="37" t="str">
        <f aca="false">IFERROR(VLOOKUP(A1084,Employees!$A$2:$U$1501,21,FALSE()),"Unknown")</f>
        <v>Active</v>
      </c>
    </row>
    <row r="1085" customFormat="false" ht="15" hidden="false" customHeight="false" outlineLevel="0" collapsed="false">
      <c r="A1085" s="37" t="s">
        <v>706</v>
      </c>
      <c r="B1085" s="37" t="n">
        <v>2022</v>
      </c>
      <c r="C1085" s="37" t="n">
        <v>3</v>
      </c>
      <c r="D1085" s="37" t="n">
        <v>76</v>
      </c>
      <c r="E1085" s="37" t="s">
        <v>187</v>
      </c>
      <c r="F1085" s="37" t="n">
        <v>7.4</v>
      </c>
      <c r="G1085" s="37" t="n">
        <v>43</v>
      </c>
      <c r="H1085" s="37" t="str">
        <f aca="false">IFERROR(VLOOKUP(A1085,Employees!$A$2:$I$1501,9,FALSE()),"Unknown")</f>
        <v>Sales</v>
      </c>
      <c r="I1085" s="37" t="str">
        <f aca="false">IFERROR(VLOOKUP(A1085,Employees!$A$2:$U$1501,21,FALSE()),"Unknown")</f>
        <v>Active</v>
      </c>
    </row>
    <row r="1086" customFormat="false" ht="15" hidden="false" customHeight="false" outlineLevel="0" collapsed="false">
      <c r="A1086" s="37" t="s">
        <v>706</v>
      </c>
      <c r="B1086" s="37" t="n">
        <v>2023</v>
      </c>
      <c r="C1086" s="37" t="n">
        <v>3</v>
      </c>
      <c r="D1086" s="37" t="n">
        <v>93</v>
      </c>
      <c r="E1086" s="37" t="s">
        <v>187</v>
      </c>
      <c r="F1086" s="37" t="n">
        <v>9.3</v>
      </c>
      <c r="G1086" s="37" t="n">
        <v>19</v>
      </c>
      <c r="H1086" s="37" t="str">
        <f aca="false">IFERROR(VLOOKUP(A1086,Employees!$A$2:$I$1501,9,FALSE()),"Unknown")</f>
        <v>Sales</v>
      </c>
      <c r="I1086" s="37" t="str">
        <f aca="false">IFERROR(VLOOKUP(A1086,Employees!$A$2:$U$1501,21,FALSE()),"Unknown")</f>
        <v>Active</v>
      </c>
    </row>
    <row r="1087" customFormat="false" ht="15" hidden="false" customHeight="false" outlineLevel="0" collapsed="false">
      <c r="A1087" s="37" t="s">
        <v>706</v>
      </c>
      <c r="B1087" s="37" t="n">
        <v>2024</v>
      </c>
      <c r="C1087" s="37" t="n">
        <v>4</v>
      </c>
      <c r="D1087" s="37" t="n">
        <v>98</v>
      </c>
      <c r="E1087" s="37" t="s">
        <v>187</v>
      </c>
      <c r="F1087" s="37" t="n">
        <v>7.7</v>
      </c>
      <c r="G1087" s="37" t="n">
        <v>32</v>
      </c>
      <c r="H1087" s="37" t="str">
        <f aca="false">IFERROR(VLOOKUP(A1087,Employees!$A$2:$I$1501,9,FALSE()),"Unknown")</f>
        <v>Sales</v>
      </c>
      <c r="I1087" s="37" t="str">
        <f aca="false">IFERROR(VLOOKUP(A1087,Employees!$A$2:$U$1501,21,FALSE()),"Unknown")</f>
        <v>Active</v>
      </c>
    </row>
    <row r="1088" customFormat="false" ht="15" hidden="false" customHeight="false" outlineLevel="0" collapsed="false">
      <c r="A1088" s="37" t="s">
        <v>706</v>
      </c>
      <c r="B1088" s="37" t="n">
        <v>2025</v>
      </c>
      <c r="C1088" s="37" t="n">
        <v>4</v>
      </c>
      <c r="D1088" s="37" t="n">
        <v>110</v>
      </c>
      <c r="E1088" s="37" t="s">
        <v>187</v>
      </c>
      <c r="F1088" s="37" t="n">
        <v>7.3</v>
      </c>
      <c r="G1088" s="37" t="n">
        <v>16</v>
      </c>
      <c r="H1088" s="37" t="str">
        <f aca="false">IFERROR(VLOOKUP(A1088,Employees!$A$2:$I$1501,9,FALSE()),"Unknown")</f>
        <v>Sales</v>
      </c>
      <c r="I1088" s="37" t="str">
        <f aca="false">IFERROR(VLOOKUP(A1088,Employees!$A$2:$U$1501,21,FALSE()),"Unknown")</f>
        <v>Active</v>
      </c>
    </row>
    <row r="1089" customFormat="false" ht="15" hidden="false" customHeight="false" outlineLevel="0" collapsed="false">
      <c r="A1089" s="37" t="s">
        <v>1076</v>
      </c>
      <c r="B1089" s="37" t="n">
        <v>2024</v>
      </c>
      <c r="C1089" s="37" t="n">
        <v>4</v>
      </c>
      <c r="D1089" s="37" t="n">
        <v>81</v>
      </c>
      <c r="E1089" s="37" t="s">
        <v>187</v>
      </c>
      <c r="F1089" s="37" t="n">
        <v>10.9</v>
      </c>
      <c r="G1089" s="37" t="n">
        <v>33</v>
      </c>
      <c r="H1089" s="37" t="str">
        <f aca="false">IFERROR(VLOOKUP(A1089,Employees!$A$2:$I$1501,9,FALSE()),"Unknown")</f>
        <v>Engineering</v>
      </c>
      <c r="I1089" s="37" t="str">
        <f aca="false">IFERROR(VLOOKUP(A1089,Employees!$A$2:$U$1501,21,FALSE()),"Unknown")</f>
        <v>Active</v>
      </c>
    </row>
    <row r="1090" customFormat="false" ht="15" hidden="false" customHeight="false" outlineLevel="0" collapsed="false">
      <c r="A1090" s="37" t="s">
        <v>1076</v>
      </c>
      <c r="B1090" s="37" t="n">
        <v>2025</v>
      </c>
      <c r="C1090" s="37" t="n">
        <v>3</v>
      </c>
      <c r="D1090" s="37" t="n">
        <v>102</v>
      </c>
      <c r="E1090" s="37" t="s">
        <v>187</v>
      </c>
      <c r="F1090" s="37" t="n">
        <v>6.2</v>
      </c>
      <c r="G1090" s="37" t="n">
        <v>36</v>
      </c>
      <c r="H1090" s="37" t="str">
        <f aca="false">IFERROR(VLOOKUP(A1090,Employees!$A$2:$I$1501,9,FALSE()),"Unknown")</f>
        <v>Engineering</v>
      </c>
      <c r="I1090" s="37" t="str">
        <f aca="false">IFERROR(VLOOKUP(A1090,Employees!$A$2:$U$1501,21,FALSE()),"Unknown")</f>
        <v>Active</v>
      </c>
    </row>
    <row r="1091" customFormat="false" ht="15" hidden="false" customHeight="false" outlineLevel="0" collapsed="false">
      <c r="A1091" s="37" t="s">
        <v>1077</v>
      </c>
      <c r="B1091" s="37" t="n">
        <v>2023</v>
      </c>
      <c r="C1091" s="37" t="n">
        <v>1</v>
      </c>
      <c r="D1091" s="37" t="n">
        <v>65</v>
      </c>
      <c r="E1091" s="37" t="s">
        <v>187</v>
      </c>
      <c r="F1091" s="37" t="n">
        <v>2</v>
      </c>
      <c r="G1091" s="37" t="n">
        <v>19</v>
      </c>
      <c r="H1091" s="37" t="str">
        <f aca="false">IFERROR(VLOOKUP(A1091,Employees!$A$2:$I$1501,9,FALSE()),"Unknown")</f>
        <v>Human Resources</v>
      </c>
      <c r="I1091" s="37" t="str">
        <f aca="false">IFERROR(VLOOKUP(A1091,Employees!$A$2:$U$1501,21,FALSE()),"Unknown")</f>
        <v>Exited</v>
      </c>
    </row>
    <row r="1092" customFormat="false" ht="15" hidden="false" customHeight="false" outlineLevel="0" collapsed="false">
      <c r="A1092" s="37" t="s">
        <v>1077</v>
      </c>
      <c r="B1092" s="37" t="n">
        <v>2024</v>
      </c>
      <c r="C1092" s="37" t="n">
        <v>3</v>
      </c>
      <c r="D1092" s="37" t="n">
        <v>91</v>
      </c>
      <c r="E1092" s="37" t="s">
        <v>187</v>
      </c>
      <c r="F1092" s="37" t="n">
        <v>6.1</v>
      </c>
      <c r="G1092" s="37" t="n">
        <v>17</v>
      </c>
      <c r="H1092" s="37" t="str">
        <f aca="false">IFERROR(VLOOKUP(A1092,Employees!$A$2:$I$1501,9,FALSE()),"Unknown")</f>
        <v>Human Resources</v>
      </c>
      <c r="I1092" s="37" t="str">
        <f aca="false">IFERROR(VLOOKUP(A1092,Employees!$A$2:$U$1501,21,FALSE()),"Unknown")</f>
        <v>Exited</v>
      </c>
    </row>
    <row r="1093" customFormat="false" ht="15" hidden="false" customHeight="false" outlineLevel="0" collapsed="false">
      <c r="A1093" s="37" t="s">
        <v>1079</v>
      </c>
      <c r="B1093" s="37" t="n">
        <v>2021</v>
      </c>
      <c r="C1093" s="37" t="n">
        <v>3</v>
      </c>
      <c r="D1093" s="37" t="n">
        <v>97</v>
      </c>
      <c r="E1093" s="37" t="s">
        <v>187</v>
      </c>
      <c r="F1093" s="37" t="n">
        <v>8.7</v>
      </c>
      <c r="G1093" s="37" t="n">
        <v>14</v>
      </c>
      <c r="H1093" s="37" t="str">
        <f aca="false">IFERROR(VLOOKUP(A1093,Employees!$A$2:$I$1501,9,FALSE()),"Unknown")</f>
        <v>Engineering</v>
      </c>
      <c r="I1093" s="37" t="str">
        <f aca="false">IFERROR(VLOOKUP(A1093,Employees!$A$2:$U$1501,21,FALSE()),"Unknown")</f>
        <v>Active</v>
      </c>
    </row>
    <row r="1094" customFormat="false" ht="15" hidden="false" customHeight="false" outlineLevel="0" collapsed="false">
      <c r="A1094" s="37" t="s">
        <v>1079</v>
      </c>
      <c r="B1094" s="37" t="n">
        <v>2022</v>
      </c>
      <c r="C1094" s="37" t="n">
        <v>2</v>
      </c>
      <c r="D1094" s="37" t="n">
        <v>65</v>
      </c>
      <c r="E1094" s="37" t="s">
        <v>187</v>
      </c>
      <c r="F1094" s="37" t="n">
        <v>2.4</v>
      </c>
      <c r="G1094" s="37" t="n">
        <v>10</v>
      </c>
      <c r="H1094" s="37" t="str">
        <f aca="false">IFERROR(VLOOKUP(A1094,Employees!$A$2:$I$1501,9,FALSE()),"Unknown")</f>
        <v>Engineering</v>
      </c>
      <c r="I1094" s="37" t="str">
        <f aca="false">IFERROR(VLOOKUP(A1094,Employees!$A$2:$U$1501,21,FALSE()),"Unknown")</f>
        <v>Active</v>
      </c>
    </row>
    <row r="1095" customFormat="false" ht="15" hidden="false" customHeight="false" outlineLevel="0" collapsed="false">
      <c r="A1095" s="37" t="s">
        <v>1079</v>
      </c>
      <c r="B1095" s="37" t="n">
        <v>2023</v>
      </c>
      <c r="C1095" s="37" t="n">
        <v>3</v>
      </c>
      <c r="D1095" s="37" t="n">
        <v>77</v>
      </c>
      <c r="E1095" s="37" t="s">
        <v>187</v>
      </c>
      <c r="F1095" s="37" t="n">
        <v>5.3</v>
      </c>
      <c r="G1095" s="37" t="n">
        <v>10</v>
      </c>
      <c r="H1095" s="37" t="str">
        <f aca="false">IFERROR(VLOOKUP(A1095,Employees!$A$2:$I$1501,9,FALSE()),"Unknown")</f>
        <v>Engineering</v>
      </c>
      <c r="I1095" s="37" t="str">
        <f aca="false">IFERROR(VLOOKUP(A1095,Employees!$A$2:$U$1501,21,FALSE()),"Unknown")</f>
        <v>Active</v>
      </c>
    </row>
    <row r="1096" customFormat="false" ht="15" hidden="false" customHeight="false" outlineLevel="0" collapsed="false">
      <c r="A1096" s="37" t="s">
        <v>1079</v>
      </c>
      <c r="B1096" s="37" t="n">
        <v>2024</v>
      </c>
      <c r="C1096" s="37" t="n">
        <v>4</v>
      </c>
      <c r="D1096" s="37" t="n">
        <v>110</v>
      </c>
      <c r="E1096" s="37" t="s">
        <v>187</v>
      </c>
      <c r="F1096" s="37" t="n">
        <v>9.8</v>
      </c>
      <c r="G1096" s="37" t="n">
        <v>15</v>
      </c>
      <c r="H1096" s="37" t="str">
        <f aca="false">IFERROR(VLOOKUP(A1096,Employees!$A$2:$I$1501,9,FALSE()),"Unknown")</f>
        <v>Engineering</v>
      </c>
      <c r="I1096" s="37" t="str">
        <f aca="false">IFERROR(VLOOKUP(A1096,Employees!$A$2:$U$1501,21,FALSE()),"Unknown")</f>
        <v>Active</v>
      </c>
    </row>
    <row r="1097" customFormat="false" ht="15" hidden="false" customHeight="false" outlineLevel="0" collapsed="false">
      <c r="A1097" s="37" t="s">
        <v>1079</v>
      </c>
      <c r="B1097" s="37" t="n">
        <v>2025</v>
      </c>
      <c r="C1097" s="37" t="n">
        <v>3</v>
      </c>
      <c r="D1097" s="37" t="n">
        <v>81</v>
      </c>
      <c r="E1097" s="37" t="s">
        <v>187</v>
      </c>
      <c r="F1097" s="37" t="n">
        <v>7.2</v>
      </c>
      <c r="G1097" s="37" t="n">
        <v>57</v>
      </c>
      <c r="H1097" s="37" t="str">
        <f aca="false">IFERROR(VLOOKUP(A1097,Employees!$A$2:$I$1501,9,FALSE()),"Unknown")</f>
        <v>Engineering</v>
      </c>
      <c r="I1097" s="37" t="str">
        <f aca="false">IFERROR(VLOOKUP(A1097,Employees!$A$2:$U$1501,21,FALSE()),"Unknown")</f>
        <v>Active</v>
      </c>
    </row>
    <row r="1098" customFormat="false" ht="15" hidden="false" customHeight="false" outlineLevel="0" collapsed="false">
      <c r="A1098" s="37" t="s">
        <v>796</v>
      </c>
      <c r="B1098" s="37" t="n">
        <v>2021</v>
      </c>
      <c r="C1098" s="37" t="n">
        <v>5</v>
      </c>
      <c r="D1098" s="37" t="n">
        <v>88</v>
      </c>
      <c r="E1098" s="37" t="s">
        <v>187</v>
      </c>
      <c r="F1098" s="37" t="n">
        <v>11.5</v>
      </c>
      <c r="G1098" s="37" t="n">
        <v>10</v>
      </c>
      <c r="H1098" s="37" t="str">
        <f aca="false">IFERROR(VLOOKUP(A1098,Employees!$A$2:$I$1501,9,FALSE()),"Unknown")</f>
        <v>Data &amp; AI</v>
      </c>
      <c r="I1098" s="37" t="str">
        <f aca="false">IFERROR(VLOOKUP(A1098,Employees!$A$2:$U$1501,21,FALSE()),"Unknown")</f>
        <v>Active</v>
      </c>
    </row>
    <row r="1099" customFormat="false" ht="15" hidden="false" customHeight="false" outlineLevel="0" collapsed="false">
      <c r="A1099" s="37" t="s">
        <v>796</v>
      </c>
      <c r="B1099" s="37" t="n">
        <v>2022</v>
      </c>
      <c r="C1099" s="37" t="n">
        <v>4</v>
      </c>
      <c r="D1099" s="37" t="n">
        <v>114</v>
      </c>
      <c r="E1099" s="37" t="s">
        <v>187</v>
      </c>
      <c r="F1099" s="37" t="n">
        <v>5.9</v>
      </c>
      <c r="G1099" s="37" t="n">
        <v>28</v>
      </c>
      <c r="H1099" s="37" t="str">
        <f aca="false">IFERROR(VLOOKUP(A1099,Employees!$A$2:$I$1501,9,FALSE()),"Unknown")</f>
        <v>Data &amp; AI</v>
      </c>
      <c r="I1099" s="37" t="str">
        <f aca="false">IFERROR(VLOOKUP(A1099,Employees!$A$2:$U$1501,21,FALSE()),"Unknown")</f>
        <v>Active</v>
      </c>
    </row>
    <row r="1100" customFormat="false" ht="15" hidden="false" customHeight="false" outlineLevel="0" collapsed="false">
      <c r="A1100" s="37" t="s">
        <v>796</v>
      </c>
      <c r="B1100" s="37" t="n">
        <v>2023</v>
      </c>
      <c r="C1100" s="37" t="n">
        <v>3</v>
      </c>
      <c r="D1100" s="37" t="n">
        <v>86</v>
      </c>
      <c r="E1100" s="37" t="s">
        <v>187</v>
      </c>
      <c r="F1100" s="37" t="n">
        <v>5.9</v>
      </c>
      <c r="G1100" s="37" t="n">
        <v>19</v>
      </c>
      <c r="H1100" s="37" t="str">
        <f aca="false">IFERROR(VLOOKUP(A1100,Employees!$A$2:$I$1501,9,FALSE()),"Unknown")</f>
        <v>Data &amp; AI</v>
      </c>
      <c r="I1100" s="37" t="str">
        <f aca="false">IFERROR(VLOOKUP(A1100,Employees!$A$2:$U$1501,21,FALSE()),"Unknown")</f>
        <v>Active</v>
      </c>
    </row>
    <row r="1101" customFormat="false" ht="15" hidden="false" customHeight="false" outlineLevel="0" collapsed="false">
      <c r="A1101" s="37" t="s">
        <v>796</v>
      </c>
      <c r="B1101" s="37" t="n">
        <v>2024</v>
      </c>
      <c r="C1101" s="37" t="n">
        <v>4</v>
      </c>
      <c r="D1101" s="37" t="n">
        <v>79</v>
      </c>
      <c r="E1101" s="37" t="s">
        <v>187</v>
      </c>
      <c r="F1101" s="37" t="n">
        <v>6.4</v>
      </c>
      <c r="G1101" s="37" t="n">
        <v>55</v>
      </c>
      <c r="H1101" s="37" t="str">
        <f aca="false">IFERROR(VLOOKUP(A1101,Employees!$A$2:$I$1501,9,FALSE()),"Unknown")</f>
        <v>Data &amp; AI</v>
      </c>
      <c r="I1101" s="37" t="str">
        <f aca="false">IFERROR(VLOOKUP(A1101,Employees!$A$2:$U$1501,21,FALSE()),"Unknown")</f>
        <v>Active</v>
      </c>
    </row>
    <row r="1102" customFormat="false" ht="15" hidden="false" customHeight="false" outlineLevel="0" collapsed="false">
      <c r="A1102" s="37" t="s">
        <v>796</v>
      </c>
      <c r="B1102" s="37" t="n">
        <v>2025</v>
      </c>
      <c r="C1102" s="37" t="n">
        <v>1</v>
      </c>
      <c r="D1102" s="37" t="n">
        <v>67</v>
      </c>
      <c r="E1102" s="37" t="s">
        <v>187</v>
      </c>
      <c r="F1102" s="37" t="n">
        <v>1.8</v>
      </c>
      <c r="G1102" s="37" t="n">
        <v>12</v>
      </c>
      <c r="H1102" s="37" t="str">
        <f aca="false">IFERROR(VLOOKUP(A1102,Employees!$A$2:$I$1501,9,FALSE()),"Unknown")</f>
        <v>Data &amp; AI</v>
      </c>
      <c r="I1102" s="37" t="str">
        <f aca="false">IFERROR(VLOOKUP(A1102,Employees!$A$2:$U$1501,21,FALSE()),"Unknown")</f>
        <v>Active</v>
      </c>
    </row>
    <row r="1103" customFormat="false" ht="15" hidden="false" customHeight="false" outlineLevel="0" collapsed="false">
      <c r="A1103" s="37" t="s">
        <v>1081</v>
      </c>
      <c r="B1103" s="37" t="n">
        <v>2024</v>
      </c>
      <c r="C1103" s="37" t="n">
        <v>4</v>
      </c>
      <c r="D1103" s="37" t="n">
        <v>94</v>
      </c>
      <c r="E1103" s="37" t="s">
        <v>187</v>
      </c>
      <c r="F1103" s="37" t="n">
        <v>7.9</v>
      </c>
      <c r="G1103" s="37" t="n">
        <v>21</v>
      </c>
      <c r="H1103" s="37" t="str">
        <f aca="false">IFERROR(VLOOKUP(A1103,Employees!$A$2:$I$1501,9,FALSE()),"Unknown")</f>
        <v>Engineering</v>
      </c>
      <c r="I1103" s="37" t="str">
        <f aca="false">IFERROR(VLOOKUP(A1103,Employees!$A$2:$U$1501,21,FALSE()),"Unknown")</f>
        <v>Active</v>
      </c>
    </row>
    <row r="1104" customFormat="false" ht="15" hidden="false" customHeight="false" outlineLevel="0" collapsed="false">
      <c r="A1104" s="37" t="s">
        <v>1081</v>
      </c>
      <c r="B1104" s="37" t="n">
        <v>2025</v>
      </c>
      <c r="C1104" s="37" t="n">
        <v>3</v>
      </c>
      <c r="D1104" s="37" t="n">
        <v>89</v>
      </c>
      <c r="E1104" s="37" t="s">
        <v>187</v>
      </c>
      <c r="F1104" s="37" t="n">
        <v>4.3</v>
      </c>
      <c r="G1104" s="37" t="n">
        <v>12</v>
      </c>
      <c r="H1104" s="37" t="str">
        <f aca="false">IFERROR(VLOOKUP(A1104,Employees!$A$2:$I$1501,9,FALSE()),"Unknown")</f>
        <v>Engineering</v>
      </c>
      <c r="I1104" s="37" t="str">
        <f aca="false">IFERROR(VLOOKUP(A1104,Employees!$A$2:$U$1501,21,FALSE()),"Unknown")</f>
        <v>Active</v>
      </c>
    </row>
    <row r="1105" customFormat="false" ht="15" hidden="false" customHeight="false" outlineLevel="0" collapsed="false">
      <c r="A1105" s="37" t="s">
        <v>1082</v>
      </c>
      <c r="B1105" s="37" t="n">
        <v>2021</v>
      </c>
      <c r="C1105" s="37" t="n">
        <v>4</v>
      </c>
      <c r="D1105" s="37" t="n">
        <v>100</v>
      </c>
      <c r="E1105" s="37" t="s">
        <v>185</v>
      </c>
      <c r="F1105" s="37" t="n">
        <v>9.4</v>
      </c>
      <c r="G1105" s="37" t="n">
        <v>20</v>
      </c>
      <c r="H1105" s="37" t="str">
        <f aca="false">IFERROR(VLOOKUP(A1105,Employees!$A$2:$I$1501,9,FALSE()),"Unknown")</f>
        <v>Human Resources</v>
      </c>
      <c r="I1105" s="37" t="str">
        <f aca="false">IFERROR(VLOOKUP(A1105,Employees!$A$2:$U$1501,21,FALSE()),"Unknown")</f>
        <v>Active</v>
      </c>
    </row>
    <row r="1106" customFormat="false" ht="15" hidden="false" customHeight="false" outlineLevel="0" collapsed="false">
      <c r="A1106" s="37" t="s">
        <v>1082</v>
      </c>
      <c r="B1106" s="37" t="n">
        <v>2022</v>
      </c>
      <c r="C1106" s="37" t="n">
        <v>3</v>
      </c>
      <c r="D1106" s="37" t="n">
        <v>96</v>
      </c>
      <c r="E1106" s="37" t="s">
        <v>187</v>
      </c>
      <c r="F1106" s="37" t="n">
        <v>4.6</v>
      </c>
      <c r="G1106" s="37" t="n">
        <v>12</v>
      </c>
      <c r="H1106" s="37" t="str">
        <f aca="false">IFERROR(VLOOKUP(A1106,Employees!$A$2:$I$1501,9,FALSE()),"Unknown")</f>
        <v>Human Resources</v>
      </c>
      <c r="I1106" s="37" t="str">
        <f aca="false">IFERROR(VLOOKUP(A1106,Employees!$A$2:$U$1501,21,FALSE()),"Unknown")</f>
        <v>Active</v>
      </c>
    </row>
    <row r="1107" customFormat="false" ht="15" hidden="false" customHeight="false" outlineLevel="0" collapsed="false">
      <c r="A1107" s="37" t="s">
        <v>1082</v>
      </c>
      <c r="B1107" s="37" t="n">
        <v>2023</v>
      </c>
      <c r="C1107" s="37" t="n">
        <v>3</v>
      </c>
      <c r="D1107" s="37" t="n">
        <v>108</v>
      </c>
      <c r="E1107" s="37" t="s">
        <v>187</v>
      </c>
      <c r="F1107" s="37" t="n">
        <v>3.9</v>
      </c>
      <c r="G1107" s="37" t="n">
        <v>20</v>
      </c>
      <c r="H1107" s="37" t="str">
        <f aca="false">IFERROR(VLOOKUP(A1107,Employees!$A$2:$I$1501,9,FALSE()),"Unknown")</f>
        <v>Human Resources</v>
      </c>
      <c r="I1107" s="37" t="str">
        <f aca="false">IFERROR(VLOOKUP(A1107,Employees!$A$2:$U$1501,21,FALSE()),"Unknown")</f>
        <v>Active</v>
      </c>
    </row>
    <row r="1108" customFormat="false" ht="15" hidden="false" customHeight="false" outlineLevel="0" collapsed="false">
      <c r="A1108" s="37" t="s">
        <v>1082</v>
      </c>
      <c r="B1108" s="37" t="n">
        <v>2024</v>
      </c>
      <c r="C1108" s="37" t="n">
        <v>3</v>
      </c>
      <c r="D1108" s="37" t="n">
        <v>101</v>
      </c>
      <c r="E1108" s="37" t="s">
        <v>187</v>
      </c>
      <c r="F1108" s="37" t="n">
        <v>7.9</v>
      </c>
      <c r="G1108" s="37" t="n">
        <v>6</v>
      </c>
      <c r="H1108" s="37" t="str">
        <f aca="false">IFERROR(VLOOKUP(A1108,Employees!$A$2:$I$1501,9,FALSE()),"Unknown")</f>
        <v>Human Resources</v>
      </c>
      <c r="I1108" s="37" t="str">
        <f aca="false">IFERROR(VLOOKUP(A1108,Employees!$A$2:$U$1501,21,FALSE()),"Unknown")</f>
        <v>Active</v>
      </c>
    </row>
    <row r="1109" customFormat="false" ht="15" hidden="false" customHeight="false" outlineLevel="0" collapsed="false">
      <c r="A1109" s="37" t="s">
        <v>1082</v>
      </c>
      <c r="B1109" s="37" t="n">
        <v>2025</v>
      </c>
      <c r="C1109" s="37" t="n">
        <v>4</v>
      </c>
      <c r="D1109" s="37" t="n">
        <v>94</v>
      </c>
      <c r="E1109" s="37" t="s">
        <v>185</v>
      </c>
      <c r="F1109" s="37" t="n">
        <v>8.6</v>
      </c>
      <c r="G1109" s="37" t="n">
        <v>28</v>
      </c>
      <c r="H1109" s="37" t="str">
        <f aca="false">IFERROR(VLOOKUP(A1109,Employees!$A$2:$I$1501,9,FALSE()),"Unknown")</f>
        <v>Human Resources</v>
      </c>
      <c r="I1109" s="37" t="str">
        <f aca="false">IFERROR(VLOOKUP(A1109,Employees!$A$2:$U$1501,21,FALSE()),"Unknown")</f>
        <v>Active</v>
      </c>
    </row>
    <row r="1110" customFormat="false" ht="15" hidden="false" customHeight="false" outlineLevel="0" collapsed="false">
      <c r="A1110" s="37" t="s">
        <v>1083</v>
      </c>
      <c r="B1110" s="37" t="n">
        <v>2021</v>
      </c>
      <c r="C1110" s="37" t="n">
        <v>1</v>
      </c>
      <c r="D1110" s="37" t="n">
        <v>60</v>
      </c>
      <c r="E1110" s="37" t="s">
        <v>187</v>
      </c>
      <c r="F1110" s="37" t="n">
        <v>3.8</v>
      </c>
      <c r="G1110" s="37" t="n">
        <v>47</v>
      </c>
      <c r="H1110" s="37" t="str">
        <f aca="false">IFERROR(VLOOKUP(A1110,Employees!$A$2:$I$1501,9,FALSE()),"Unknown")</f>
        <v>Sales</v>
      </c>
      <c r="I1110" s="37" t="str">
        <f aca="false">IFERROR(VLOOKUP(A1110,Employees!$A$2:$U$1501,21,FALSE()),"Unknown")</f>
        <v>Active</v>
      </c>
    </row>
    <row r="1111" customFormat="false" ht="15" hidden="false" customHeight="false" outlineLevel="0" collapsed="false">
      <c r="A1111" s="37" t="s">
        <v>1083</v>
      </c>
      <c r="B1111" s="37" t="n">
        <v>2022</v>
      </c>
      <c r="C1111" s="37" t="n">
        <v>4</v>
      </c>
      <c r="D1111" s="37" t="n">
        <v>96</v>
      </c>
      <c r="E1111" s="37" t="s">
        <v>187</v>
      </c>
      <c r="F1111" s="37" t="n">
        <v>9</v>
      </c>
      <c r="G1111" s="37" t="n">
        <v>28</v>
      </c>
      <c r="H1111" s="37" t="str">
        <f aca="false">IFERROR(VLOOKUP(A1111,Employees!$A$2:$I$1501,9,FALSE()),"Unknown")</f>
        <v>Sales</v>
      </c>
      <c r="I1111" s="37" t="str">
        <f aca="false">IFERROR(VLOOKUP(A1111,Employees!$A$2:$U$1501,21,FALSE()),"Unknown")</f>
        <v>Active</v>
      </c>
    </row>
    <row r="1112" customFormat="false" ht="15" hidden="false" customHeight="false" outlineLevel="0" collapsed="false">
      <c r="A1112" s="37" t="s">
        <v>1083</v>
      </c>
      <c r="B1112" s="37" t="n">
        <v>2023</v>
      </c>
      <c r="C1112" s="37" t="n">
        <v>3</v>
      </c>
      <c r="D1112" s="37" t="n">
        <v>71</v>
      </c>
      <c r="E1112" s="37" t="s">
        <v>187</v>
      </c>
      <c r="F1112" s="37" t="n">
        <v>7.7</v>
      </c>
      <c r="G1112" s="37" t="n">
        <v>16</v>
      </c>
      <c r="H1112" s="37" t="str">
        <f aca="false">IFERROR(VLOOKUP(A1112,Employees!$A$2:$I$1501,9,FALSE()),"Unknown")</f>
        <v>Sales</v>
      </c>
      <c r="I1112" s="37" t="str">
        <f aca="false">IFERROR(VLOOKUP(A1112,Employees!$A$2:$U$1501,21,FALSE()),"Unknown")</f>
        <v>Active</v>
      </c>
    </row>
    <row r="1113" customFormat="false" ht="15" hidden="false" customHeight="false" outlineLevel="0" collapsed="false">
      <c r="A1113" s="37" t="s">
        <v>1083</v>
      </c>
      <c r="B1113" s="37" t="n">
        <v>2024</v>
      </c>
      <c r="C1113" s="37" t="n">
        <v>2</v>
      </c>
      <c r="D1113" s="37" t="n">
        <v>70</v>
      </c>
      <c r="E1113" s="37" t="s">
        <v>187</v>
      </c>
      <c r="F1113" s="37" t="n">
        <v>5</v>
      </c>
      <c r="G1113" s="37" t="n">
        <v>32</v>
      </c>
      <c r="H1113" s="37" t="str">
        <f aca="false">IFERROR(VLOOKUP(A1113,Employees!$A$2:$I$1501,9,FALSE()),"Unknown")</f>
        <v>Sales</v>
      </c>
      <c r="I1113" s="37" t="str">
        <f aca="false">IFERROR(VLOOKUP(A1113,Employees!$A$2:$U$1501,21,FALSE()),"Unknown")</f>
        <v>Active</v>
      </c>
    </row>
    <row r="1114" customFormat="false" ht="15" hidden="false" customHeight="false" outlineLevel="0" collapsed="false">
      <c r="A1114" s="37" t="s">
        <v>1083</v>
      </c>
      <c r="B1114" s="37" t="n">
        <v>2025</v>
      </c>
      <c r="C1114" s="37" t="n">
        <v>2</v>
      </c>
      <c r="D1114" s="37" t="n">
        <v>60</v>
      </c>
      <c r="E1114" s="37" t="s">
        <v>187</v>
      </c>
      <c r="F1114" s="37" t="n">
        <v>2.9</v>
      </c>
      <c r="G1114" s="37" t="n">
        <v>10</v>
      </c>
      <c r="H1114" s="37" t="str">
        <f aca="false">IFERROR(VLOOKUP(A1114,Employees!$A$2:$I$1501,9,FALSE()),"Unknown")</f>
        <v>Sales</v>
      </c>
      <c r="I1114" s="37" t="str">
        <f aca="false">IFERROR(VLOOKUP(A1114,Employees!$A$2:$U$1501,21,FALSE()),"Unknown")</f>
        <v>Active</v>
      </c>
    </row>
    <row r="1115" customFormat="false" ht="15" hidden="false" customHeight="false" outlineLevel="0" collapsed="false">
      <c r="A1115" s="37" t="s">
        <v>1085</v>
      </c>
      <c r="B1115" s="37" t="n">
        <v>2024</v>
      </c>
      <c r="C1115" s="37" t="n">
        <v>4</v>
      </c>
      <c r="D1115" s="37" t="n">
        <v>82</v>
      </c>
      <c r="E1115" s="37" t="s">
        <v>187</v>
      </c>
      <c r="F1115" s="37" t="n">
        <v>10.7</v>
      </c>
      <c r="G1115" s="37" t="n">
        <v>6</v>
      </c>
      <c r="H1115" s="37" t="str">
        <f aca="false">IFERROR(VLOOKUP(A1115,Employees!$A$2:$I$1501,9,FALSE()),"Unknown")</f>
        <v>Engineering</v>
      </c>
      <c r="I1115" s="37" t="str">
        <f aca="false">IFERROR(VLOOKUP(A1115,Employees!$A$2:$U$1501,21,FALSE()),"Unknown")</f>
        <v>Active</v>
      </c>
    </row>
    <row r="1116" customFormat="false" ht="15" hidden="false" customHeight="false" outlineLevel="0" collapsed="false">
      <c r="A1116" s="37" t="s">
        <v>1085</v>
      </c>
      <c r="B1116" s="37" t="n">
        <v>2025</v>
      </c>
      <c r="C1116" s="37" t="n">
        <v>1</v>
      </c>
      <c r="D1116" s="37" t="n">
        <v>67</v>
      </c>
      <c r="E1116" s="37" t="s">
        <v>187</v>
      </c>
      <c r="F1116" s="37" t="n">
        <v>2.2</v>
      </c>
      <c r="G1116" s="37" t="n">
        <v>21</v>
      </c>
      <c r="H1116" s="37" t="str">
        <f aca="false">IFERROR(VLOOKUP(A1116,Employees!$A$2:$I$1501,9,FALSE()),"Unknown")</f>
        <v>Engineering</v>
      </c>
      <c r="I1116" s="37" t="str">
        <f aca="false">IFERROR(VLOOKUP(A1116,Employees!$A$2:$U$1501,21,FALSE()),"Unknown")</f>
        <v>Active</v>
      </c>
    </row>
    <row r="1117" customFormat="false" ht="15" hidden="false" customHeight="false" outlineLevel="0" collapsed="false">
      <c r="A1117" s="37" t="s">
        <v>1087</v>
      </c>
      <c r="B1117" s="37" t="n">
        <v>2021</v>
      </c>
      <c r="C1117" s="37" t="n">
        <v>2</v>
      </c>
      <c r="D1117" s="37" t="n">
        <v>78</v>
      </c>
      <c r="E1117" s="37" t="s">
        <v>187</v>
      </c>
      <c r="F1117" s="37" t="n">
        <v>5.3</v>
      </c>
      <c r="G1117" s="37" t="n">
        <v>4</v>
      </c>
      <c r="H1117" s="37" t="str">
        <f aca="false">IFERROR(VLOOKUP(A1117,Employees!$A$2:$I$1501,9,FALSE()),"Unknown")</f>
        <v>Engineering</v>
      </c>
      <c r="I1117" s="37" t="str">
        <f aca="false">IFERROR(VLOOKUP(A1117,Employees!$A$2:$U$1501,21,FALSE()),"Unknown")</f>
        <v>Active</v>
      </c>
    </row>
    <row r="1118" customFormat="false" ht="15" hidden="false" customHeight="false" outlineLevel="0" collapsed="false">
      <c r="A1118" s="37" t="s">
        <v>1087</v>
      </c>
      <c r="B1118" s="37" t="n">
        <v>2022</v>
      </c>
      <c r="C1118" s="37" t="n">
        <v>4</v>
      </c>
      <c r="D1118" s="37" t="n">
        <v>79</v>
      </c>
      <c r="E1118" s="37" t="s">
        <v>187</v>
      </c>
      <c r="F1118" s="37" t="n">
        <v>6.8</v>
      </c>
      <c r="G1118" s="37" t="n">
        <v>34</v>
      </c>
      <c r="H1118" s="37" t="str">
        <f aca="false">IFERROR(VLOOKUP(A1118,Employees!$A$2:$I$1501,9,FALSE()),"Unknown")</f>
        <v>Engineering</v>
      </c>
      <c r="I1118" s="37" t="str">
        <f aca="false">IFERROR(VLOOKUP(A1118,Employees!$A$2:$U$1501,21,FALSE()),"Unknown")</f>
        <v>Active</v>
      </c>
    </row>
    <row r="1119" customFormat="false" ht="15" hidden="false" customHeight="false" outlineLevel="0" collapsed="false">
      <c r="A1119" s="37" t="s">
        <v>1087</v>
      </c>
      <c r="B1119" s="37" t="n">
        <v>2023</v>
      </c>
      <c r="C1119" s="37" t="n">
        <v>3</v>
      </c>
      <c r="D1119" s="37" t="n">
        <v>93</v>
      </c>
      <c r="E1119" s="37" t="s">
        <v>187</v>
      </c>
      <c r="F1119" s="37" t="n">
        <v>7.5</v>
      </c>
      <c r="G1119" s="37" t="n">
        <v>15</v>
      </c>
      <c r="H1119" s="37" t="str">
        <f aca="false">IFERROR(VLOOKUP(A1119,Employees!$A$2:$I$1501,9,FALSE()),"Unknown")</f>
        <v>Engineering</v>
      </c>
      <c r="I1119" s="37" t="str">
        <f aca="false">IFERROR(VLOOKUP(A1119,Employees!$A$2:$U$1501,21,FALSE()),"Unknown")</f>
        <v>Active</v>
      </c>
    </row>
    <row r="1120" customFormat="false" ht="15" hidden="false" customHeight="false" outlineLevel="0" collapsed="false">
      <c r="A1120" s="37" t="s">
        <v>1087</v>
      </c>
      <c r="B1120" s="37" t="n">
        <v>2024</v>
      </c>
      <c r="C1120" s="37" t="n">
        <v>3</v>
      </c>
      <c r="D1120" s="37" t="n">
        <v>71</v>
      </c>
      <c r="E1120" s="37" t="s">
        <v>187</v>
      </c>
      <c r="F1120" s="37" t="n">
        <v>6.4</v>
      </c>
      <c r="G1120" s="37" t="n">
        <v>20</v>
      </c>
      <c r="H1120" s="37" t="str">
        <f aca="false">IFERROR(VLOOKUP(A1120,Employees!$A$2:$I$1501,9,FALSE()),"Unknown")</f>
        <v>Engineering</v>
      </c>
      <c r="I1120" s="37" t="str">
        <f aca="false">IFERROR(VLOOKUP(A1120,Employees!$A$2:$U$1501,21,FALSE()),"Unknown")</f>
        <v>Active</v>
      </c>
    </row>
    <row r="1121" customFormat="false" ht="15" hidden="false" customHeight="false" outlineLevel="0" collapsed="false">
      <c r="A1121" s="37" t="s">
        <v>1087</v>
      </c>
      <c r="B1121" s="37" t="n">
        <v>2025</v>
      </c>
      <c r="C1121" s="37" t="n">
        <v>4</v>
      </c>
      <c r="D1121" s="37" t="n">
        <v>81</v>
      </c>
      <c r="E1121" s="37" t="s">
        <v>187</v>
      </c>
      <c r="F1121" s="37" t="n">
        <v>8</v>
      </c>
      <c r="G1121" s="37" t="n">
        <v>22</v>
      </c>
      <c r="H1121" s="37" t="str">
        <f aca="false">IFERROR(VLOOKUP(A1121,Employees!$A$2:$I$1501,9,FALSE()),"Unknown")</f>
        <v>Engineering</v>
      </c>
      <c r="I1121" s="37" t="str">
        <f aca="false">IFERROR(VLOOKUP(A1121,Employees!$A$2:$U$1501,21,FALSE()),"Unknown")</f>
        <v>Active</v>
      </c>
    </row>
    <row r="1122" customFormat="false" ht="15" hidden="false" customHeight="false" outlineLevel="0" collapsed="false">
      <c r="A1122" s="37" t="s">
        <v>1089</v>
      </c>
      <c r="B1122" s="37" t="n">
        <v>2021</v>
      </c>
      <c r="C1122" s="37" t="n">
        <v>3</v>
      </c>
      <c r="D1122" s="37" t="n">
        <v>72</v>
      </c>
      <c r="E1122" s="37" t="s">
        <v>187</v>
      </c>
      <c r="F1122" s="37" t="n">
        <v>5.1</v>
      </c>
      <c r="G1122" s="37" t="n">
        <v>15</v>
      </c>
      <c r="H1122" s="37" t="str">
        <f aca="false">IFERROR(VLOOKUP(A1122,Employees!$A$2:$I$1501,9,FALSE()),"Unknown")</f>
        <v>Customer Support</v>
      </c>
      <c r="I1122" s="37" t="str">
        <f aca="false">IFERROR(VLOOKUP(A1122,Employees!$A$2:$U$1501,21,FALSE()),"Unknown")</f>
        <v>Active</v>
      </c>
    </row>
    <row r="1123" customFormat="false" ht="15" hidden="false" customHeight="false" outlineLevel="0" collapsed="false">
      <c r="A1123" s="37" t="s">
        <v>1089</v>
      </c>
      <c r="B1123" s="37" t="n">
        <v>2022</v>
      </c>
      <c r="C1123" s="37" t="n">
        <v>4</v>
      </c>
      <c r="D1123" s="37" t="n">
        <v>94</v>
      </c>
      <c r="E1123" s="37" t="s">
        <v>185</v>
      </c>
      <c r="F1123" s="37" t="n">
        <v>10.4</v>
      </c>
      <c r="G1123" s="37" t="n">
        <v>27</v>
      </c>
      <c r="H1123" s="37" t="str">
        <f aca="false">IFERROR(VLOOKUP(A1123,Employees!$A$2:$I$1501,9,FALSE()),"Unknown")</f>
        <v>Customer Support</v>
      </c>
      <c r="I1123" s="37" t="str">
        <f aca="false">IFERROR(VLOOKUP(A1123,Employees!$A$2:$U$1501,21,FALSE()),"Unknown")</f>
        <v>Active</v>
      </c>
    </row>
    <row r="1124" customFormat="false" ht="15" hidden="false" customHeight="false" outlineLevel="0" collapsed="false">
      <c r="A1124" s="37" t="s">
        <v>1089</v>
      </c>
      <c r="B1124" s="37" t="n">
        <v>2023</v>
      </c>
      <c r="C1124" s="37" t="n">
        <v>1</v>
      </c>
      <c r="D1124" s="37" t="n">
        <v>54</v>
      </c>
      <c r="E1124" s="37" t="s">
        <v>187</v>
      </c>
      <c r="F1124" s="37" t="n">
        <v>3.1</v>
      </c>
      <c r="G1124" s="37" t="n">
        <v>35</v>
      </c>
      <c r="H1124" s="37" t="str">
        <f aca="false">IFERROR(VLOOKUP(A1124,Employees!$A$2:$I$1501,9,FALSE()),"Unknown")</f>
        <v>Customer Support</v>
      </c>
      <c r="I1124" s="37" t="str">
        <f aca="false">IFERROR(VLOOKUP(A1124,Employees!$A$2:$U$1501,21,FALSE()),"Unknown")</f>
        <v>Active</v>
      </c>
    </row>
    <row r="1125" customFormat="false" ht="15" hidden="false" customHeight="false" outlineLevel="0" collapsed="false">
      <c r="A1125" s="37" t="s">
        <v>1089</v>
      </c>
      <c r="B1125" s="37" t="n">
        <v>2024</v>
      </c>
      <c r="C1125" s="37" t="n">
        <v>3</v>
      </c>
      <c r="D1125" s="37" t="n">
        <v>90</v>
      </c>
      <c r="E1125" s="37" t="s">
        <v>187</v>
      </c>
      <c r="F1125" s="37" t="n">
        <v>8.7</v>
      </c>
      <c r="G1125" s="37" t="n">
        <v>36</v>
      </c>
      <c r="H1125" s="37" t="str">
        <f aca="false">IFERROR(VLOOKUP(A1125,Employees!$A$2:$I$1501,9,FALSE()),"Unknown")</f>
        <v>Customer Support</v>
      </c>
      <c r="I1125" s="37" t="str">
        <f aca="false">IFERROR(VLOOKUP(A1125,Employees!$A$2:$U$1501,21,FALSE()),"Unknown")</f>
        <v>Active</v>
      </c>
    </row>
    <row r="1126" customFormat="false" ht="15" hidden="false" customHeight="false" outlineLevel="0" collapsed="false">
      <c r="A1126" s="37" t="s">
        <v>1089</v>
      </c>
      <c r="B1126" s="37" t="n">
        <v>2025</v>
      </c>
      <c r="C1126" s="37" t="n">
        <v>3</v>
      </c>
      <c r="D1126" s="37" t="n">
        <v>88</v>
      </c>
      <c r="E1126" s="37" t="s">
        <v>187</v>
      </c>
      <c r="F1126" s="37" t="n">
        <v>6.1</v>
      </c>
      <c r="G1126" s="37" t="n">
        <v>33</v>
      </c>
      <c r="H1126" s="37" t="str">
        <f aca="false">IFERROR(VLOOKUP(A1126,Employees!$A$2:$I$1501,9,FALSE()),"Unknown")</f>
        <v>Customer Support</v>
      </c>
      <c r="I1126" s="37" t="str">
        <f aca="false">IFERROR(VLOOKUP(A1126,Employees!$A$2:$U$1501,21,FALSE()),"Unknown")</f>
        <v>Active</v>
      </c>
    </row>
    <row r="1127" customFormat="false" ht="15" hidden="false" customHeight="false" outlineLevel="0" collapsed="false">
      <c r="A1127" s="37" t="s">
        <v>685</v>
      </c>
      <c r="B1127" s="37" t="n">
        <v>2021</v>
      </c>
      <c r="C1127" s="37" t="n">
        <v>3</v>
      </c>
      <c r="D1127" s="37" t="n">
        <v>89</v>
      </c>
      <c r="E1127" s="37" t="s">
        <v>187</v>
      </c>
      <c r="F1127" s="37" t="n">
        <v>8.7</v>
      </c>
      <c r="G1127" s="37" t="n">
        <v>15</v>
      </c>
      <c r="H1127" s="37" t="str">
        <f aca="false">IFERROR(VLOOKUP(A1127,Employees!$A$2:$I$1501,9,FALSE()),"Unknown")</f>
        <v>Operations</v>
      </c>
      <c r="I1127" s="37" t="str">
        <f aca="false">IFERROR(VLOOKUP(A1127,Employees!$A$2:$U$1501,21,FALSE()),"Unknown")</f>
        <v>Active</v>
      </c>
    </row>
    <row r="1128" customFormat="false" ht="15" hidden="false" customHeight="false" outlineLevel="0" collapsed="false">
      <c r="A1128" s="37" t="s">
        <v>685</v>
      </c>
      <c r="B1128" s="37" t="n">
        <v>2022</v>
      </c>
      <c r="C1128" s="37" t="n">
        <v>3</v>
      </c>
      <c r="D1128" s="37" t="n">
        <v>93</v>
      </c>
      <c r="E1128" s="37" t="s">
        <v>187</v>
      </c>
      <c r="F1128" s="37" t="n">
        <v>5.4</v>
      </c>
      <c r="G1128" s="37" t="n">
        <v>32</v>
      </c>
      <c r="H1128" s="37" t="str">
        <f aca="false">IFERROR(VLOOKUP(A1128,Employees!$A$2:$I$1501,9,FALSE()),"Unknown")</f>
        <v>Operations</v>
      </c>
      <c r="I1128" s="37" t="str">
        <f aca="false">IFERROR(VLOOKUP(A1128,Employees!$A$2:$U$1501,21,FALSE()),"Unknown")</f>
        <v>Active</v>
      </c>
    </row>
    <row r="1129" customFormat="false" ht="15" hidden="false" customHeight="false" outlineLevel="0" collapsed="false">
      <c r="A1129" s="37" t="s">
        <v>685</v>
      </c>
      <c r="B1129" s="37" t="n">
        <v>2023</v>
      </c>
      <c r="C1129" s="37" t="n">
        <v>2</v>
      </c>
      <c r="D1129" s="37" t="n">
        <v>74</v>
      </c>
      <c r="E1129" s="37" t="s">
        <v>187</v>
      </c>
      <c r="F1129" s="37" t="n">
        <v>6.4</v>
      </c>
      <c r="G1129" s="37" t="n">
        <v>10</v>
      </c>
      <c r="H1129" s="37" t="str">
        <f aca="false">IFERROR(VLOOKUP(A1129,Employees!$A$2:$I$1501,9,FALSE()),"Unknown")</f>
        <v>Operations</v>
      </c>
      <c r="I1129" s="37" t="str">
        <f aca="false">IFERROR(VLOOKUP(A1129,Employees!$A$2:$U$1501,21,FALSE()),"Unknown")</f>
        <v>Active</v>
      </c>
    </row>
    <row r="1130" customFormat="false" ht="15" hidden="false" customHeight="false" outlineLevel="0" collapsed="false">
      <c r="A1130" s="37" t="s">
        <v>685</v>
      </c>
      <c r="B1130" s="37" t="n">
        <v>2024</v>
      </c>
      <c r="C1130" s="37" t="n">
        <v>3</v>
      </c>
      <c r="D1130" s="37" t="n">
        <v>67</v>
      </c>
      <c r="E1130" s="37" t="s">
        <v>187</v>
      </c>
      <c r="F1130" s="37" t="n">
        <v>8.9</v>
      </c>
      <c r="G1130" s="37" t="n">
        <v>48</v>
      </c>
      <c r="H1130" s="37" t="str">
        <f aca="false">IFERROR(VLOOKUP(A1130,Employees!$A$2:$I$1501,9,FALSE()),"Unknown")</f>
        <v>Operations</v>
      </c>
      <c r="I1130" s="37" t="str">
        <f aca="false">IFERROR(VLOOKUP(A1130,Employees!$A$2:$U$1501,21,FALSE()),"Unknown")</f>
        <v>Active</v>
      </c>
    </row>
    <row r="1131" customFormat="false" ht="15" hidden="false" customHeight="false" outlineLevel="0" collapsed="false">
      <c r="A1131" s="37" t="s">
        <v>685</v>
      </c>
      <c r="B1131" s="37" t="n">
        <v>2025</v>
      </c>
      <c r="C1131" s="37" t="n">
        <v>3</v>
      </c>
      <c r="D1131" s="37" t="n">
        <v>100</v>
      </c>
      <c r="E1131" s="37" t="s">
        <v>187</v>
      </c>
      <c r="F1131" s="37" t="n">
        <v>8.6</v>
      </c>
      <c r="G1131" s="37" t="n">
        <v>15</v>
      </c>
      <c r="H1131" s="37" t="str">
        <f aca="false">IFERROR(VLOOKUP(A1131,Employees!$A$2:$I$1501,9,FALSE()),"Unknown")</f>
        <v>Operations</v>
      </c>
      <c r="I1131" s="37" t="str">
        <f aca="false">IFERROR(VLOOKUP(A1131,Employees!$A$2:$U$1501,21,FALSE()),"Unknown")</f>
        <v>Active</v>
      </c>
    </row>
    <row r="1132" customFormat="false" ht="15" hidden="false" customHeight="false" outlineLevel="0" collapsed="false">
      <c r="A1132" s="37" t="s">
        <v>1092</v>
      </c>
      <c r="B1132" s="37" t="n">
        <v>2025</v>
      </c>
      <c r="C1132" s="37" t="n">
        <v>2</v>
      </c>
      <c r="D1132" s="37" t="n">
        <v>74</v>
      </c>
      <c r="E1132" s="37" t="s">
        <v>187</v>
      </c>
      <c r="F1132" s="37" t="n">
        <v>1.7</v>
      </c>
      <c r="G1132" s="37" t="n">
        <v>23</v>
      </c>
      <c r="H1132" s="37" t="str">
        <f aca="false">IFERROR(VLOOKUP(A1132,Employees!$A$2:$I$1501,9,FALSE()),"Unknown")</f>
        <v>Finance</v>
      </c>
      <c r="I1132" s="37" t="str">
        <f aca="false">IFERROR(VLOOKUP(A1132,Employees!$A$2:$U$1501,21,FALSE()),"Unknown")</f>
        <v>Active</v>
      </c>
    </row>
    <row r="1133" customFormat="false" ht="15" hidden="false" customHeight="false" outlineLevel="0" collapsed="false">
      <c r="A1133" s="37" t="s">
        <v>1093</v>
      </c>
      <c r="B1133" s="37" t="n">
        <v>2024</v>
      </c>
      <c r="C1133" s="37" t="n">
        <v>2</v>
      </c>
      <c r="D1133" s="37" t="n">
        <v>74</v>
      </c>
      <c r="E1133" s="37" t="s">
        <v>187</v>
      </c>
      <c r="F1133" s="37" t="n">
        <v>3.5</v>
      </c>
      <c r="G1133" s="37" t="n">
        <v>21</v>
      </c>
      <c r="H1133" s="37" t="str">
        <f aca="false">IFERROR(VLOOKUP(A1133,Employees!$A$2:$I$1501,9,FALSE()),"Unknown")</f>
        <v>Legal &amp; Compliance</v>
      </c>
      <c r="I1133" s="37" t="str">
        <f aca="false">IFERROR(VLOOKUP(A1133,Employees!$A$2:$U$1501,21,FALSE()),"Unknown")</f>
        <v>Active</v>
      </c>
    </row>
    <row r="1134" customFormat="false" ht="15" hidden="false" customHeight="false" outlineLevel="0" collapsed="false">
      <c r="A1134" s="37" t="s">
        <v>1093</v>
      </c>
      <c r="B1134" s="37" t="n">
        <v>2025</v>
      </c>
      <c r="C1134" s="37" t="n">
        <v>2</v>
      </c>
      <c r="D1134" s="37" t="n">
        <v>84</v>
      </c>
      <c r="E1134" s="37" t="s">
        <v>187</v>
      </c>
      <c r="F1134" s="37" t="n">
        <v>4.7</v>
      </c>
      <c r="G1134" s="37" t="n">
        <v>26</v>
      </c>
      <c r="H1134" s="37" t="str">
        <f aca="false">IFERROR(VLOOKUP(A1134,Employees!$A$2:$I$1501,9,FALSE()),"Unknown")</f>
        <v>Legal &amp; Compliance</v>
      </c>
      <c r="I1134" s="37" t="str">
        <f aca="false">IFERROR(VLOOKUP(A1134,Employees!$A$2:$U$1501,21,FALSE()),"Unknown")</f>
        <v>Active</v>
      </c>
    </row>
    <row r="1135" customFormat="false" ht="15" hidden="false" customHeight="false" outlineLevel="0" collapsed="false">
      <c r="A1135" s="37" t="s">
        <v>1094</v>
      </c>
      <c r="B1135" s="37" t="n">
        <v>2021</v>
      </c>
      <c r="C1135" s="37" t="n">
        <v>2</v>
      </c>
      <c r="D1135" s="37" t="n">
        <v>80</v>
      </c>
      <c r="E1135" s="37" t="s">
        <v>187</v>
      </c>
      <c r="F1135" s="37" t="n">
        <v>5.2</v>
      </c>
      <c r="G1135" s="37" t="n">
        <v>12</v>
      </c>
      <c r="H1135" s="37" t="str">
        <f aca="false">IFERROR(VLOOKUP(A1135,Employees!$A$2:$I$1501,9,FALSE()),"Unknown")</f>
        <v>Engineering</v>
      </c>
      <c r="I1135" s="37" t="str">
        <f aca="false">IFERROR(VLOOKUP(A1135,Employees!$A$2:$U$1501,21,FALSE()),"Unknown")</f>
        <v>Active</v>
      </c>
    </row>
    <row r="1136" customFormat="false" ht="15" hidden="false" customHeight="false" outlineLevel="0" collapsed="false">
      <c r="A1136" s="37" t="s">
        <v>1094</v>
      </c>
      <c r="B1136" s="37" t="n">
        <v>2022</v>
      </c>
      <c r="C1136" s="37" t="n">
        <v>3</v>
      </c>
      <c r="D1136" s="37" t="n">
        <v>91</v>
      </c>
      <c r="E1136" s="37" t="s">
        <v>187</v>
      </c>
      <c r="F1136" s="37" t="n">
        <v>8.1</v>
      </c>
      <c r="G1136" s="37" t="n">
        <v>41</v>
      </c>
      <c r="H1136" s="37" t="str">
        <f aca="false">IFERROR(VLOOKUP(A1136,Employees!$A$2:$I$1501,9,FALSE()),"Unknown")</f>
        <v>Engineering</v>
      </c>
      <c r="I1136" s="37" t="str">
        <f aca="false">IFERROR(VLOOKUP(A1136,Employees!$A$2:$U$1501,21,FALSE()),"Unknown")</f>
        <v>Active</v>
      </c>
    </row>
    <row r="1137" customFormat="false" ht="15" hidden="false" customHeight="false" outlineLevel="0" collapsed="false">
      <c r="A1137" s="37" t="s">
        <v>1094</v>
      </c>
      <c r="B1137" s="37" t="n">
        <v>2023</v>
      </c>
      <c r="C1137" s="37" t="n">
        <v>3</v>
      </c>
      <c r="D1137" s="37" t="n">
        <v>83</v>
      </c>
      <c r="E1137" s="37" t="s">
        <v>187</v>
      </c>
      <c r="F1137" s="37" t="n">
        <v>4.7</v>
      </c>
      <c r="G1137" s="37" t="n">
        <v>13</v>
      </c>
      <c r="H1137" s="37" t="str">
        <f aca="false">IFERROR(VLOOKUP(A1137,Employees!$A$2:$I$1501,9,FALSE()),"Unknown")</f>
        <v>Engineering</v>
      </c>
      <c r="I1137" s="37" t="str">
        <f aca="false">IFERROR(VLOOKUP(A1137,Employees!$A$2:$U$1501,21,FALSE()),"Unknown")</f>
        <v>Active</v>
      </c>
    </row>
    <row r="1138" customFormat="false" ht="15" hidden="false" customHeight="false" outlineLevel="0" collapsed="false">
      <c r="A1138" s="37" t="s">
        <v>1094</v>
      </c>
      <c r="B1138" s="37" t="n">
        <v>2024</v>
      </c>
      <c r="C1138" s="37" t="n">
        <v>3</v>
      </c>
      <c r="D1138" s="37" t="n">
        <v>84</v>
      </c>
      <c r="E1138" s="37" t="s">
        <v>187</v>
      </c>
      <c r="F1138" s="37" t="n">
        <v>4.5</v>
      </c>
      <c r="G1138" s="37" t="n">
        <v>9</v>
      </c>
      <c r="H1138" s="37" t="str">
        <f aca="false">IFERROR(VLOOKUP(A1138,Employees!$A$2:$I$1501,9,FALSE()),"Unknown")</f>
        <v>Engineering</v>
      </c>
      <c r="I1138" s="37" t="str">
        <f aca="false">IFERROR(VLOOKUP(A1138,Employees!$A$2:$U$1501,21,FALSE()),"Unknown")</f>
        <v>Active</v>
      </c>
    </row>
    <row r="1139" customFormat="false" ht="15" hidden="false" customHeight="false" outlineLevel="0" collapsed="false">
      <c r="A1139" s="37" t="s">
        <v>1094</v>
      </c>
      <c r="B1139" s="37" t="n">
        <v>2025</v>
      </c>
      <c r="C1139" s="37" t="n">
        <v>2</v>
      </c>
      <c r="D1139" s="37" t="n">
        <v>69</v>
      </c>
      <c r="E1139" s="37" t="s">
        <v>187</v>
      </c>
      <c r="F1139" s="37" t="n">
        <v>4.5</v>
      </c>
      <c r="G1139" s="37" t="n">
        <v>11</v>
      </c>
      <c r="H1139" s="37" t="str">
        <f aca="false">IFERROR(VLOOKUP(A1139,Employees!$A$2:$I$1501,9,FALSE()),"Unknown")</f>
        <v>Engineering</v>
      </c>
      <c r="I1139" s="37" t="str">
        <f aca="false">IFERROR(VLOOKUP(A1139,Employees!$A$2:$U$1501,21,FALSE()),"Unknown")</f>
        <v>Active</v>
      </c>
    </row>
    <row r="1140" customFormat="false" ht="15" hidden="false" customHeight="false" outlineLevel="0" collapsed="false">
      <c r="A1140" s="37" t="s">
        <v>1097</v>
      </c>
      <c r="B1140" s="37" t="n">
        <v>2021</v>
      </c>
      <c r="C1140" s="37" t="n">
        <v>1</v>
      </c>
      <c r="D1140" s="37" t="n">
        <v>68</v>
      </c>
      <c r="E1140" s="37" t="s">
        <v>187</v>
      </c>
      <c r="F1140" s="37" t="n">
        <v>1.1</v>
      </c>
      <c r="G1140" s="37" t="n">
        <v>23</v>
      </c>
      <c r="H1140" s="37" t="str">
        <f aca="false">IFERROR(VLOOKUP(A1140,Employees!$A$2:$I$1501,9,FALSE()),"Unknown")</f>
        <v>Customer Support</v>
      </c>
      <c r="I1140" s="37" t="str">
        <f aca="false">IFERROR(VLOOKUP(A1140,Employees!$A$2:$U$1501,21,FALSE()),"Unknown")</f>
        <v>Exited</v>
      </c>
    </row>
    <row r="1141" customFormat="false" ht="15" hidden="false" customHeight="false" outlineLevel="0" collapsed="false">
      <c r="A1141" s="37" t="s">
        <v>1097</v>
      </c>
      <c r="B1141" s="37" t="n">
        <v>2022</v>
      </c>
      <c r="C1141" s="37" t="n">
        <v>2</v>
      </c>
      <c r="D1141" s="37" t="n">
        <v>88</v>
      </c>
      <c r="E1141" s="37" t="s">
        <v>187</v>
      </c>
      <c r="F1141" s="37" t="n">
        <v>3.4</v>
      </c>
      <c r="G1141" s="37" t="n">
        <v>13</v>
      </c>
      <c r="H1141" s="37" t="str">
        <f aca="false">IFERROR(VLOOKUP(A1141,Employees!$A$2:$I$1501,9,FALSE()),"Unknown")</f>
        <v>Customer Support</v>
      </c>
      <c r="I1141" s="37" t="str">
        <f aca="false">IFERROR(VLOOKUP(A1141,Employees!$A$2:$U$1501,21,FALSE()),"Unknown")</f>
        <v>Exited</v>
      </c>
    </row>
    <row r="1142" customFormat="false" ht="15" hidden="false" customHeight="false" outlineLevel="0" collapsed="false">
      <c r="A1142" s="37" t="s">
        <v>1097</v>
      </c>
      <c r="B1142" s="37" t="n">
        <v>2023</v>
      </c>
      <c r="C1142" s="37" t="n">
        <v>4</v>
      </c>
      <c r="D1142" s="37" t="n">
        <v>91</v>
      </c>
      <c r="E1142" s="37" t="s">
        <v>185</v>
      </c>
      <c r="F1142" s="37" t="n">
        <v>8.5</v>
      </c>
      <c r="G1142" s="37" t="n">
        <v>40</v>
      </c>
      <c r="H1142" s="37" t="str">
        <f aca="false">IFERROR(VLOOKUP(A1142,Employees!$A$2:$I$1501,9,FALSE()),"Unknown")</f>
        <v>Customer Support</v>
      </c>
      <c r="I1142" s="37" t="str">
        <f aca="false">IFERROR(VLOOKUP(A1142,Employees!$A$2:$U$1501,21,FALSE()),"Unknown")</f>
        <v>Exited</v>
      </c>
    </row>
    <row r="1143" customFormat="false" ht="15" hidden="false" customHeight="false" outlineLevel="0" collapsed="false">
      <c r="A1143" s="37" t="s">
        <v>1097</v>
      </c>
      <c r="B1143" s="37" t="n">
        <v>2024</v>
      </c>
      <c r="C1143" s="37" t="n">
        <v>3</v>
      </c>
      <c r="D1143" s="37" t="n">
        <v>69</v>
      </c>
      <c r="E1143" s="37" t="s">
        <v>187</v>
      </c>
      <c r="F1143" s="37" t="n">
        <v>4.2</v>
      </c>
      <c r="G1143" s="37" t="n">
        <v>38</v>
      </c>
      <c r="H1143" s="37" t="str">
        <f aca="false">IFERROR(VLOOKUP(A1143,Employees!$A$2:$I$1501,9,FALSE()),"Unknown")</f>
        <v>Customer Support</v>
      </c>
      <c r="I1143" s="37" t="str">
        <f aca="false">IFERROR(VLOOKUP(A1143,Employees!$A$2:$U$1501,21,FALSE()),"Unknown")</f>
        <v>Exited</v>
      </c>
    </row>
    <row r="1144" customFormat="false" ht="15" hidden="false" customHeight="false" outlineLevel="0" collapsed="false">
      <c r="A1144" s="37" t="s">
        <v>1097</v>
      </c>
      <c r="B1144" s="37" t="n">
        <v>2025</v>
      </c>
      <c r="C1144" s="37" t="n">
        <v>5</v>
      </c>
      <c r="D1144" s="37" t="n">
        <v>85</v>
      </c>
      <c r="E1144" s="37" t="s">
        <v>187</v>
      </c>
      <c r="F1144" s="37" t="n">
        <v>9.5</v>
      </c>
      <c r="G1144" s="37" t="n">
        <v>13</v>
      </c>
      <c r="H1144" s="37" t="str">
        <f aca="false">IFERROR(VLOOKUP(A1144,Employees!$A$2:$I$1501,9,FALSE()),"Unknown")</f>
        <v>Customer Support</v>
      </c>
      <c r="I1144" s="37" t="str">
        <f aca="false">IFERROR(VLOOKUP(A1144,Employees!$A$2:$U$1501,21,FALSE()),"Unknown")</f>
        <v>Exited</v>
      </c>
    </row>
    <row r="1145" customFormat="false" ht="15" hidden="false" customHeight="false" outlineLevel="0" collapsed="false">
      <c r="A1145" s="37" t="s">
        <v>1097</v>
      </c>
      <c r="B1145" s="37" t="n">
        <v>2026</v>
      </c>
      <c r="C1145" s="37" t="n">
        <v>3</v>
      </c>
      <c r="D1145" s="37" t="n">
        <v>77</v>
      </c>
      <c r="E1145" s="37" t="s">
        <v>187</v>
      </c>
      <c r="F1145" s="37" t="n">
        <v>6.7</v>
      </c>
      <c r="G1145" s="37" t="n">
        <v>34</v>
      </c>
      <c r="H1145" s="37" t="str">
        <f aca="false">IFERROR(VLOOKUP(A1145,Employees!$A$2:$I$1501,9,FALSE()),"Unknown")</f>
        <v>Customer Support</v>
      </c>
      <c r="I1145" s="37" t="str">
        <f aca="false">IFERROR(VLOOKUP(A1145,Employees!$A$2:$U$1501,21,FALSE()),"Unknown")</f>
        <v>Exited</v>
      </c>
    </row>
    <row r="1146" customFormat="false" ht="15" hidden="false" customHeight="false" outlineLevel="0" collapsed="false">
      <c r="A1146" s="37" t="s">
        <v>1098</v>
      </c>
      <c r="B1146" s="37" t="n">
        <v>2021</v>
      </c>
      <c r="C1146" s="37" t="n">
        <v>3</v>
      </c>
      <c r="D1146" s="37" t="n">
        <v>88</v>
      </c>
      <c r="E1146" s="37" t="s">
        <v>187</v>
      </c>
      <c r="F1146" s="37" t="n">
        <v>6.4</v>
      </c>
      <c r="G1146" s="37" t="n">
        <v>14</v>
      </c>
      <c r="H1146" s="37" t="str">
        <f aca="false">IFERROR(VLOOKUP(A1146,Employees!$A$2:$I$1501,9,FALSE()),"Unknown")</f>
        <v>Engineering</v>
      </c>
      <c r="I1146" s="37" t="str">
        <f aca="false">IFERROR(VLOOKUP(A1146,Employees!$A$2:$U$1501,21,FALSE()),"Unknown")</f>
        <v>Active</v>
      </c>
    </row>
    <row r="1147" customFormat="false" ht="15" hidden="false" customHeight="false" outlineLevel="0" collapsed="false">
      <c r="A1147" s="37" t="s">
        <v>1098</v>
      </c>
      <c r="B1147" s="37" t="n">
        <v>2022</v>
      </c>
      <c r="C1147" s="37" t="n">
        <v>2</v>
      </c>
      <c r="D1147" s="37" t="n">
        <v>77</v>
      </c>
      <c r="E1147" s="37" t="s">
        <v>187</v>
      </c>
      <c r="F1147" s="37" t="n">
        <v>2.8</v>
      </c>
      <c r="G1147" s="37" t="n">
        <v>20</v>
      </c>
      <c r="H1147" s="37" t="str">
        <f aca="false">IFERROR(VLOOKUP(A1147,Employees!$A$2:$I$1501,9,FALSE()),"Unknown")</f>
        <v>Engineering</v>
      </c>
      <c r="I1147" s="37" t="str">
        <f aca="false">IFERROR(VLOOKUP(A1147,Employees!$A$2:$U$1501,21,FALSE()),"Unknown")</f>
        <v>Active</v>
      </c>
    </row>
    <row r="1148" customFormat="false" ht="15" hidden="false" customHeight="false" outlineLevel="0" collapsed="false">
      <c r="A1148" s="37" t="s">
        <v>1098</v>
      </c>
      <c r="B1148" s="37" t="n">
        <v>2023</v>
      </c>
      <c r="C1148" s="37" t="n">
        <v>2</v>
      </c>
      <c r="D1148" s="37" t="n">
        <v>69</v>
      </c>
      <c r="E1148" s="37" t="s">
        <v>187</v>
      </c>
      <c r="F1148" s="37" t="n">
        <v>3.2</v>
      </c>
      <c r="G1148" s="37" t="n">
        <v>20</v>
      </c>
      <c r="H1148" s="37" t="str">
        <f aca="false">IFERROR(VLOOKUP(A1148,Employees!$A$2:$I$1501,9,FALSE()),"Unknown")</f>
        <v>Engineering</v>
      </c>
      <c r="I1148" s="37" t="str">
        <f aca="false">IFERROR(VLOOKUP(A1148,Employees!$A$2:$U$1501,21,FALSE()),"Unknown")</f>
        <v>Active</v>
      </c>
    </row>
    <row r="1149" customFormat="false" ht="15" hidden="false" customHeight="false" outlineLevel="0" collapsed="false">
      <c r="A1149" s="37" t="s">
        <v>1098</v>
      </c>
      <c r="B1149" s="37" t="n">
        <v>2024</v>
      </c>
      <c r="C1149" s="37" t="n">
        <v>1</v>
      </c>
      <c r="D1149" s="37" t="n">
        <v>76</v>
      </c>
      <c r="E1149" s="37" t="s">
        <v>187</v>
      </c>
      <c r="F1149" s="37" t="n">
        <v>2.4</v>
      </c>
      <c r="G1149" s="37" t="n">
        <v>13</v>
      </c>
      <c r="H1149" s="37" t="str">
        <f aca="false">IFERROR(VLOOKUP(A1149,Employees!$A$2:$I$1501,9,FALSE()),"Unknown")</f>
        <v>Engineering</v>
      </c>
      <c r="I1149" s="37" t="str">
        <f aca="false">IFERROR(VLOOKUP(A1149,Employees!$A$2:$U$1501,21,FALSE()),"Unknown")</f>
        <v>Active</v>
      </c>
    </row>
    <row r="1150" customFormat="false" ht="15" hidden="false" customHeight="false" outlineLevel="0" collapsed="false">
      <c r="A1150" s="37" t="s">
        <v>1098</v>
      </c>
      <c r="B1150" s="37" t="n">
        <v>2025</v>
      </c>
      <c r="C1150" s="37" t="n">
        <v>2</v>
      </c>
      <c r="D1150" s="37" t="n">
        <v>70</v>
      </c>
      <c r="E1150" s="37" t="s">
        <v>187</v>
      </c>
      <c r="F1150" s="37" t="n">
        <v>3.2</v>
      </c>
      <c r="G1150" s="37" t="n">
        <v>57</v>
      </c>
      <c r="H1150" s="37" t="str">
        <f aca="false">IFERROR(VLOOKUP(A1150,Employees!$A$2:$I$1501,9,FALSE()),"Unknown")</f>
        <v>Engineering</v>
      </c>
      <c r="I1150" s="37" t="str">
        <f aca="false">IFERROR(VLOOKUP(A1150,Employees!$A$2:$U$1501,21,FALSE()),"Unknown")</f>
        <v>Active</v>
      </c>
    </row>
    <row r="1151" customFormat="false" ht="15" hidden="false" customHeight="false" outlineLevel="0" collapsed="false">
      <c r="A1151" s="37" t="s">
        <v>1099</v>
      </c>
      <c r="B1151" s="37" t="n">
        <v>2024</v>
      </c>
      <c r="C1151" s="37" t="n">
        <v>3</v>
      </c>
      <c r="D1151" s="37" t="n">
        <v>88</v>
      </c>
      <c r="E1151" s="37" t="s">
        <v>187</v>
      </c>
      <c r="F1151" s="37" t="n">
        <v>3.8</v>
      </c>
      <c r="G1151" s="37" t="n">
        <v>14</v>
      </c>
      <c r="H1151" s="37" t="str">
        <f aca="false">IFERROR(VLOOKUP(A1151,Employees!$A$2:$I$1501,9,FALSE()),"Unknown")</f>
        <v>Engineering</v>
      </c>
      <c r="I1151" s="37" t="str">
        <f aca="false">IFERROR(VLOOKUP(A1151,Employees!$A$2:$U$1501,21,FALSE()),"Unknown")</f>
        <v>Active</v>
      </c>
    </row>
    <row r="1152" customFormat="false" ht="15" hidden="false" customHeight="false" outlineLevel="0" collapsed="false">
      <c r="A1152" s="37" t="s">
        <v>1099</v>
      </c>
      <c r="B1152" s="37" t="n">
        <v>2025</v>
      </c>
      <c r="C1152" s="37" t="n">
        <v>3</v>
      </c>
      <c r="D1152" s="37" t="n">
        <v>106</v>
      </c>
      <c r="E1152" s="37" t="s">
        <v>187</v>
      </c>
      <c r="F1152" s="37" t="n">
        <v>5.8</v>
      </c>
      <c r="G1152" s="37" t="n">
        <v>36</v>
      </c>
      <c r="H1152" s="37" t="str">
        <f aca="false">IFERROR(VLOOKUP(A1152,Employees!$A$2:$I$1501,9,FALSE()),"Unknown")</f>
        <v>Engineering</v>
      </c>
      <c r="I1152" s="37" t="str">
        <f aca="false">IFERROR(VLOOKUP(A1152,Employees!$A$2:$U$1501,21,FALSE()),"Unknown")</f>
        <v>Active</v>
      </c>
    </row>
    <row r="1153" customFormat="false" ht="15" hidden="false" customHeight="false" outlineLevel="0" collapsed="false">
      <c r="A1153" s="37" t="s">
        <v>1100</v>
      </c>
      <c r="B1153" s="37" t="n">
        <v>2022</v>
      </c>
      <c r="C1153" s="37" t="n">
        <v>3</v>
      </c>
      <c r="D1153" s="37" t="n">
        <v>87</v>
      </c>
      <c r="E1153" s="37" t="s">
        <v>187</v>
      </c>
      <c r="F1153" s="37" t="n">
        <v>6.2</v>
      </c>
      <c r="G1153" s="37" t="n">
        <v>4</v>
      </c>
      <c r="H1153" s="37" t="str">
        <f aca="false">IFERROR(VLOOKUP(A1153,Employees!$A$2:$I$1501,9,FALSE()),"Unknown")</f>
        <v>Marketing</v>
      </c>
      <c r="I1153" s="37" t="str">
        <f aca="false">IFERROR(VLOOKUP(A1153,Employees!$A$2:$U$1501,21,FALSE()),"Unknown")</f>
        <v>Active</v>
      </c>
    </row>
    <row r="1154" customFormat="false" ht="15" hidden="false" customHeight="false" outlineLevel="0" collapsed="false">
      <c r="A1154" s="37" t="s">
        <v>1100</v>
      </c>
      <c r="B1154" s="37" t="n">
        <v>2023</v>
      </c>
      <c r="C1154" s="37" t="n">
        <v>3</v>
      </c>
      <c r="D1154" s="37" t="n">
        <v>89</v>
      </c>
      <c r="E1154" s="37" t="s">
        <v>187</v>
      </c>
      <c r="F1154" s="37" t="n">
        <v>6.7</v>
      </c>
      <c r="G1154" s="37" t="n">
        <v>36</v>
      </c>
      <c r="H1154" s="37" t="str">
        <f aca="false">IFERROR(VLOOKUP(A1154,Employees!$A$2:$I$1501,9,FALSE()),"Unknown")</f>
        <v>Marketing</v>
      </c>
      <c r="I1154" s="37" t="str">
        <f aca="false">IFERROR(VLOOKUP(A1154,Employees!$A$2:$U$1501,21,FALSE()),"Unknown")</f>
        <v>Active</v>
      </c>
    </row>
    <row r="1155" customFormat="false" ht="15" hidden="false" customHeight="false" outlineLevel="0" collapsed="false">
      <c r="A1155" s="37" t="s">
        <v>1100</v>
      </c>
      <c r="B1155" s="37" t="n">
        <v>2024</v>
      </c>
      <c r="C1155" s="37" t="n">
        <v>4</v>
      </c>
      <c r="D1155" s="37" t="n">
        <v>82</v>
      </c>
      <c r="E1155" s="37" t="s">
        <v>187</v>
      </c>
      <c r="F1155" s="37" t="n">
        <v>9.8</v>
      </c>
      <c r="G1155" s="37" t="n">
        <v>15</v>
      </c>
      <c r="H1155" s="37" t="str">
        <f aca="false">IFERROR(VLOOKUP(A1155,Employees!$A$2:$I$1501,9,FALSE()),"Unknown")</f>
        <v>Marketing</v>
      </c>
      <c r="I1155" s="37" t="str">
        <f aca="false">IFERROR(VLOOKUP(A1155,Employees!$A$2:$U$1501,21,FALSE()),"Unknown")</f>
        <v>Active</v>
      </c>
    </row>
    <row r="1156" customFormat="false" ht="15" hidden="false" customHeight="false" outlineLevel="0" collapsed="false">
      <c r="A1156" s="37" t="s">
        <v>1100</v>
      </c>
      <c r="B1156" s="37" t="n">
        <v>2025</v>
      </c>
      <c r="C1156" s="37" t="n">
        <v>2</v>
      </c>
      <c r="D1156" s="37" t="n">
        <v>77</v>
      </c>
      <c r="E1156" s="37" t="s">
        <v>187</v>
      </c>
      <c r="F1156" s="37" t="n">
        <v>4.1</v>
      </c>
      <c r="G1156" s="37" t="n">
        <v>14</v>
      </c>
      <c r="H1156" s="37" t="str">
        <f aca="false">IFERROR(VLOOKUP(A1156,Employees!$A$2:$I$1501,9,FALSE()),"Unknown")</f>
        <v>Marketing</v>
      </c>
      <c r="I1156" s="37" t="str">
        <f aca="false">IFERROR(VLOOKUP(A1156,Employees!$A$2:$U$1501,21,FALSE()),"Unknown")</f>
        <v>Active</v>
      </c>
    </row>
    <row r="1157" customFormat="false" ht="15" hidden="false" customHeight="false" outlineLevel="0" collapsed="false">
      <c r="A1157" s="37" t="s">
        <v>1102</v>
      </c>
      <c r="B1157" s="37" t="n">
        <v>2024</v>
      </c>
      <c r="C1157" s="37" t="n">
        <v>2</v>
      </c>
      <c r="D1157" s="37" t="n">
        <v>53</v>
      </c>
      <c r="E1157" s="37" t="s">
        <v>187</v>
      </c>
      <c r="F1157" s="37" t="n">
        <v>3.2</v>
      </c>
      <c r="G1157" s="37" t="n">
        <v>23</v>
      </c>
      <c r="H1157" s="37" t="str">
        <f aca="false">IFERROR(VLOOKUP(A1157,Employees!$A$2:$I$1501,9,FALSE()),"Unknown")</f>
        <v>Engineering</v>
      </c>
      <c r="I1157" s="37" t="str">
        <f aca="false">IFERROR(VLOOKUP(A1157,Employees!$A$2:$U$1501,21,FALSE()),"Unknown")</f>
        <v>Active</v>
      </c>
    </row>
    <row r="1158" customFormat="false" ht="15" hidden="false" customHeight="false" outlineLevel="0" collapsed="false">
      <c r="A1158" s="37" t="s">
        <v>1102</v>
      </c>
      <c r="B1158" s="37" t="n">
        <v>2025</v>
      </c>
      <c r="C1158" s="37" t="n">
        <v>4</v>
      </c>
      <c r="D1158" s="37" t="n">
        <v>101</v>
      </c>
      <c r="E1158" s="37" t="s">
        <v>187</v>
      </c>
      <c r="F1158" s="37" t="n">
        <v>6.3</v>
      </c>
      <c r="G1158" s="37" t="n">
        <v>8</v>
      </c>
      <c r="H1158" s="37" t="str">
        <f aca="false">IFERROR(VLOOKUP(A1158,Employees!$A$2:$I$1501,9,FALSE()),"Unknown")</f>
        <v>Engineering</v>
      </c>
      <c r="I1158" s="37" t="str">
        <f aca="false">IFERROR(VLOOKUP(A1158,Employees!$A$2:$U$1501,21,FALSE()),"Unknown")</f>
        <v>Active</v>
      </c>
    </row>
    <row r="1159" customFormat="false" ht="15" hidden="false" customHeight="false" outlineLevel="0" collapsed="false">
      <c r="A1159" s="37" t="s">
        <v>1103</v>
      </c>
      <c r="B1159" s="37" t="n">
        <v>2022</v>
      </c>
      <c r="C1159" s="37" t="n">
        <v>1</v>
      </c>
      <c r="D1159" s="37" t="n">
        <v>64</v>
      </c>
      <c r="E1159" s="37" t="s">
        <v>187</v>
      </c>
      <c r="F1159" s="37" t="n">
        <v>4.3</v>
      </c>
      <c r="G1159" s="37" t="n">
        <v>26</v>
      </c>
      <c r="H1159" s="37" t="str">
        <f aca="false">IFERROR(VLOOKUP(A1159,Employees!$A$2:$I$1501,9,FALSE()),"Unknown")</f>
        <v>Sales</v>
      </c>
      <c r="I1159" s="37" t="str">
        <f aca="false">IFERROR(VLOOKUP(A1159,Employees!$A$2:$U$1501,21,FALSE()),"Unknown")</f>
        <v>Exited</v>
      </c>
    </row>
    <row r="1160" customFormat="false" ht="15" hidden="false" customHeight="false" outlineLevel="0" collapsed="false">
      <c r="A1160" s="37" t="s">
        <v>1103</v>
      </c>
      <c r="B1160" s="37" t="n">
        <v>2023</v>
      </c>
      <c r="C1160" s="37" t="n">
        <v>1</v>
      </c>
      <c r="D1160" s="37" t="n">
        <v>69</v>
      </c>
      <c r="E1160" s="37" t="s">
        <v>187</v>
      </c>
      <c r="F1160" s="37" t="n">
        <v>1.8</v>
      </c>
      <c r="G1160" s="37" t="n">
        <v>24</v>
      </c>
      <c r="H1160" s="37" t="str">
        <f aca="false">IFERROR(VLOOKUP(A1160,Employees!$A$2:$I$1501,9,FALSE()),"Unknown")</f>
        <v>Sales</v>
      </c>
      <c r="I1160" s="37" t="str">
        <f aca="false">IFERROR(VLOOKUP(A1160,Employees!$A$2:$U$1501,21,FALSE()),"Unknown")</f>
        <v>Exited</v>
      </c>
    </row>
    <row r="1161" customFormat="false" ht="15" hidden="false" customHeight="false" outlineLevel="0" collapsed="false">
      <c r="A1161" s="37" t="s">
        <v>1104</v>
      </c>
      <c r="B1161" s="37" t="n">
        <v>2025</v>
      </c>
      <c r="C1161" s="37" t="n">
        <v>4</v>
      </c>
      <c r="D1161" s="37" t="n">
        <v>93</v>
      </c>
      <c r="E1161" s="37" t="s">
        <v>185</v>
      </c>
      <c r="F1161" s="37" t="n">
        <v>8</v>
      </c>
      <c r="G1161" s="37" t="n">
        <v>39</v>
      </c>
      <c r="H1161" s="37" t="str">
        <f aca="false">IFERROR(VLOOKUP(A1161,Employees!$A$2:$I$1501,9,FALSE()),"Unknown")</f>
        <v>Engineering</v>
      </c>
      <c r="I1161" s="37" t="str">
        <f aca="false">IFERROR(VLOOKUP(A1161,Employees!$A$2:$U$1501,21,FALSE()),"Unknown")</f>
        <v>Active</v>
      </c>
    </row>
    <row r="1162" customFormat="false" ht="15" hidden="false" customHeight="false" outlineLevel="0" collapsed="false">
      <c r="A1162" s="37" t="s">
        <v>1105</v>
      </c>
      <c r="B1162" s="37" t="n">
        <v>2021</v>
      </c>
      <c r="C1162" s="37" t="n">
        <v>3</v>
      </c>
      <c r="D1162" s="37" t="n">
        <v>96</v>
      </c>
      <c r="E1162" s="37" t="s">
        <v>187</v>
      </c>
      <c r="F1162" s="37" t="n">
        <v>5.9</v>
      </c>
      <c r="G1162" s="37" t="n">
        <v>8</v>
      </c>
      <c r="H1162" s="37" t="str">
        <f aca="false">IFERROR(VLOOKUP(A1162,Employees!$A$2:$I$1501,9,FALSE()),"Unknown")</f>
        <v>Engineering</v>
      </c>
      <c r="I1162" s="37" t="str">
        <f aca="false">IFERROR(VLOOKUP(A1162,Employees!$A$2:$U$1501,21,FALSE()),"Unknown")</f>
        <v>Active</v>
      </c>
    </row>
    <row r="1163" customFormat="false" ht="15" hidden="false" customHeight="false" outlineLevel="0" collapsed="false">
      <c r="A1163" s="37" t="s">
        <v>1105</v>
      </c>
      <c r="B1163" s="37" t="n">
        <v>2022</v>
      </c>
      <c r="C1163" s="37" t="n">
        <v>4</v>
      </c>
      <c r="D1163" s="37" t="n">
        <v>69</v>
      </c>
      <c r="E1163" s="37" t="s">
        <v>187</v>
      </c>
      <c r="F1163" s="37" t="n">
        <v>7.8</v>
      </c>
      <c r="G1163" s="37" t="n">
        <v>19</v>
      </c>
      <c r="H1163" s="37" t="str">
        <f aca="false">IFERROR(VLOOKUP(A1163,Employees!$A$2:$I$1501,9,FALSE()),"Unknown")</f>
        <v>Engineering</v>
      </c>
      <c r="I1163" s="37" t="str">
        <f aca="false">IFERROR(VLOOKUP(A1163,Employees!$A$2:$U$1501,21,FALSE()),"Unknown")</f>
        <v>Active</v>
      </c>
    </row>
    <row r="1164" customFormat="false" ht="15" hidden="false" customHeight="false" outlineLevel="0" collapsed="false">
      <c r="A1164" s="37" t="s">
        <v>1105</v>
      </c>
      <c r="B1164" s="37" t="n">
        <v>2023</v>
      </c>
      <c r="C1164" s="37" t="n">
        <v>4</v>
      </c>
      <c r="D1164" s="37" t="n">
        <v>92</v>
      </c>
      <c r="E1164" s="37" t="s">
        <v>187</v>
      </c>
      <c r="F1164" s="37" t="n">
        <v>10.7</v>
      </c>
      <c r="G1164" s="37" t="n">
        <v>21</v>
      </c>
      <c r="H1164" s="37" t="str">
        <f aca="false">IFERROR(VLOOKUP(A1164,Employees!$A$2:$I$1501,9,FALSE()),"Unknown")</f>
        <v>Engineering</v>
      </c>
      <c r="I1164" s="37" t="str">
        <f aca="false">IFERROR(VLOOKUP(A1164,Employees!$A$2:$U$1501,21,FALSE()),"Unknown")</f>
        <v>Active</v>
      </c>
    </row>
    <row r="1165" customFormat="false" ht="15" hidden="false" customHeight="false" outlineLevel="0" collapsed="false">
      <c r="A1165" s="37" t="s">
        <v>1105</v>
      </c>
      <c r="B1165" s="37" t="n">
        <v>2024</v>
      </c>
      <c r="C1165" s="37" t="n">
        <v>3</v>
      </c>
      <c r="D1165" s="37" t="n">
        <v>89</v>
      </c>
      <c r="E1165" s="37" t="s">
        <v>187</v>
      </c>
      <c r="F1165" s="37" t="n">
        <v>4.9</v>
      </c>
      <c r="G1165" s="37" t="n">
        <v>24</v>
      </c>
      <c r="H1165" s="37" t="str">
        <f aca="false">IFERROR(VLOOKUP(A1165,Employees!$A$2:$I$1501,9,FALSE()),"Unknown")</f>
        <v>Engineering</v>
      </c>
      <c r="I1165" s="37" t="str">
        <f aca="false">IFERROR(VLOOKUP(A1165,Employees!$A$2:$U$1501,21,FALSE()),"Unknown")</f>
        <v>Active</v>
      </c>
    </row>
    <row r="1166" customFormat="false" ht="15" hidden="false" customHeight="false" outlineLevel="0" collapsed="false">
      <c r="A1166" s="37" t="s">
        <v>1105</v>
      </c>
      <c r="B1166" s="37" t="n">
        <v>2025</v>
      </c>
      <c r="C1166" s="37" t="n">
        <v>2</v>
      </c>
      <c r="D1166" s="37" t="n">
        <v>69</v>
      </c>
      <c r="E1166" s="37" t="s">
        <v>187</v>
      </c>
      <c r="F1166" s="37" t="n">
        <v>3.5</v>
      </c>
      <c r="G1166" s="37" t="n">
        <v>42</v>
      </c>
      <c r="H1166" s="37" t="str">
        <f aca="false">IFERROR(VLOOKUP(A1166,Employees!$A$2:$I$1501,9,FALSE()),"Unknown")</f>
        <v>Engineering</v>
      </c>
      <c r="I1166" s="37" t="str">
        <f aca="false">IFERROR(VLOOKUP(A1166,Employees!$A$2:$U$1501,21,FALSE()),"Unknown")</f>
        <v>Active</v>
      </c>
    </row>
    <row r="1167" customFormat="false" ht="15" hidden="false" customHeight="false" outlineLevel="0" collapsed="false">
      <c r="A1167" s="37" t="s">
        <v>1106</v>
      </c>
      <c r="B1167" s="37" t="n">
        <v>2021</v>
      </c>
      <c r="C1167" s="37" t="n">
        <v>4</v>
      </c>
      <c r="D1167" s="37" t="n">
        <v>93</v>
      </c>
      <c r="E1167" s="37" t="s">
        <v>187</v>
      </c>
      <c r="F1167" s="37" t="n">
        <v>9.1</v>
      </c>
      <c r="G1167" s="37" t="n">
        <v>9</v>
      </c>
      <c r="H1167" s="37" t="str">
        <f aca="false">IFERROR(VLOOKUP(A1167,Employees!$A$2:$I$1501,9,FALSE()),"Unknown")</f>
        <v>Data &amp; AI</v>
      </c>
      <c r="I1167" s="37" t="str">
        <f aca="false">IFERROR(VLOOKUP(A1167,Employees!$A$2:$U$1501,21,FALSE()),"Unknown")</f>
        <v>Active</v>
      </c>
    </row>
    <row r="1168" customFormat="false" ht="15" hidden="false" customHeight="false" outlineLevel="0" collapsed="false">
      <c r="A1168" s="37" t="s">
        <v>1106</v>
      </c>
      <c r="B1168" s="37" t="n">
        <v>2022</v>
      </c>
      <c r="C1168" s="37" t="n">
        <v>3</v>
      </c>
      <c r="D1168" s="37" t="n">
        <v>92</v>
      </c>
      <c r="E1168" s="37" t="s">
        <v>187</v>
      </c>
      <c r="F1168" s="37" t="n">
        <v>8.8</v>
      </c>
      <c r="G1168" s="37" t="n">
        <v>5</v>
      </c>
      <c r="H1168" s="37" t="str">
        <f aca="false">IFERROR(VLOOKUP(A1168,Employees!$A$2:$I$1501,9,FALSE()),"Unknown")</f>
        <v>Data &amp; AI</v>
      </c>
      <c r="I1168" s="37" t="str">
        <f aca="false">IFERROR(VLOOKUP(A1168,Employees!$A$2:$U$1501,21,FALSE()),"Unknown")</f>
        <v>Active</v>
      </c>
    </row>
    <row r="1169" customFormat="false" ht="15" hidden="false" customHeight="false" outlineLevel="0" collapsed="false">
      <c r="A1169" s="37" t="s">
        <v>1106</v>
      </c>
      <c r="B1169" s="37" t="n">
        <v>2023</v>
      </c>
      <c r="C1169" s="37" t="n">
        <v>2</v>
      </c>
      <c r="D1169" s="37" t="n">
        <v>97</v>
      </c>
      <c r="E1169" s="37" t="s">
        <v>187</v>
      </c>
      <c r="F1169" s="37" t="n">
        <v>3.7</v>
      </c>
      <c r="G1169" s="37" t="n">
        <v>8</v>
      </c>
      <c r="H1169" s="37" t="str">
        <f aca="false">IFERROR(VLOOKUP(A1169,Employees!$A$2:$I$1501,9,FALSE()),"Unknown")</f>
        <v>Data &amp; AI</v>
      </c>
      <c r="I1169" s="37" t="str">
        <f aca="false">IFERROR(VLOOKUP(A1169,Employees!$A$2:$U$1501,21,FALSE()),"Unknown")</f>
        <v>Active</v>
      </c>
    </row>
    <row r="1170" customFormat="false" ht="15" hidden="false" customHeight="false" outlineLevel="0" collapsed="false">
      <c r="A1170" s="37" t="s">
        <v>1106</v>
      </c>
      <c r="B1170" s="37" t="n">
        <v>2024</v>
      </c>
      <c r="C1170" s="37" t="n">
        <v>2</v>
      </c>
      <c r="D1170" s="37" t="n">
        <v>59</v>
      </c>
      <c r="E1170" s="37" t="s">
        <v>187</v>
      </c>
      <c r="F1170" s="37" t="n">
        <v>2.7</v>
      </c>
      <c r="G1170" s="37" t="n">
        <v>23</v>
      </c>
      <c r="H1170" s="37" t="str">
        <f aca="false">IFERROR(VLOOKUP(A1170,Employees!$A$2:$I$1501,9,FALSE()),"Unknown")</f>
        <v>Data &amp; AI</v>
      </c>
      <c r="I1170" s="37" t="str">
        <f aca="false">IFERROR(VLOOKUP(A1170,Employees!$A$2:$U$1501,21,FALSE()),"Unknown")</f>
        <v>Active</v>
      </c>
    </row>
    <row r="1171" customFormat="false" ht="15" hidden="false" customHeight="false" outlineLevel="0" collapsed="false">
      <c r="A1171" s="37" t="s">
        <v>1106</v>
      </c>
      <c r="B1171" s="37" t="n">
        <v>2025</v>
      </c>
      <c r="C1171" s="37" t="n">
        <v>2</v>
      </c>
      <c r="D1171" s="37" t="n">
        <v>71</v>
      </c>
      <c r="E1171" s="37" t="s">
        <v>187</v>
      </c>
      <c r="F1171" s="37" t="n">
        <v>4.5</v>
      </c>
      <c r="G1171" s="37" t="n">
        <v>43</v>
      </c>
      <c r="H1171" s="37" t="str">
        <f aca="false">IFERROR(VLOOKUP(A1171,Employees!$A$2:$I$1501,9,FALSE()),"Unknown")</f>
        <v>Data &amp; AI</v>
      </c>
      <c r="I1171" s="37" t="str">
        <f aca="false">IFERROR(VLOOKUP(A1171,Employees!$A$2:$U$1501,21,FALSE()),"Unknown")</f>
        <v>Active</v>
      </c>
    </row>
    <row r="1172" customFormat="false" ht="15" hidden="false" customHeight="false" outlineLevel="0" collapsed="false">
      <c r="A1172" s="37" t="s">
        <v>681</v>
      </c>
      <c r="B1172" s="37" t="n">
        <v>2021</v>
      </c>
      <c r="C1172" s="37" t="n">
        <v>2</v>
      </c>
      <c r="D1172" s="37" t="n">
        <v>73</v>
      </c>
      <c r="E1172" s="37" t="s">
        <v>187</v>
      </c>
      <c r="F1172" s="37" t="n">
        <v>5.6</v>
      </c>
      <c r="G1172" s="37" t="n">
        <v>51</v>
      </c>
      <c r="H1172" s="37" t="str">
        <f aca="false">IFERROR(VLOOKUP(A1172,Employees!$A$2:$I$1501,9,FALSE()),"Unknown")</f>
        <v>Operations</v>
      </c>
      <c r="I1172" s="37" t="str">
        <f aca="false">IFERROR(VLOOKUP(A1172,Employees!$A$2:$U$1501,21,FALSE()),"Unknown")</f>
        <v>Active</v>
      </c>
    </row>
    <row r="1173" customFormat="false" ht="15" hidden="false" customHeight="false" outlineLevel="0" collapsed="false">
      <c r="A1173" s="37" t="s">
        <v>681</v>
      </c>
      <c r="B1173" s="37" t="n">
        <v>2022</v>
      </c>
      <c r="C1173" s="37" t="n">
        <v>4</v>
      </c>
      <c r="D1173" s="37" t="n">
        <v>88</v>
      </c>
      <c r="E1173" s="37" t="s">
        <v>187</v>
      </c>
      <c r="F1173" s="37" t="n">
        <v>6.1</v>
      </c>
      <c r="G1173" s="37" t="n">
        <v>43</v>
      </c>
      <c r="H1173" s="37" t="str">
        <f aca="false">IFERROR(VLOOKUP(A1173,Employees!$A$2:$I$1501,9,FALSE()),"Unknown")</f>
        <v>Operations</v>
      </c>
      <c r="I1173" s="37" t="str">
        <f aca="false">IFERROR(VLOOKUP(A1173,Employees!$A$2:$U$1501,21,FALSE()),"Unknown")</f>
        <v>Active</v>
      </c>
    </row>
    <row r="1174" customFormat="false" ht="15" hidden="false" customHeight="false" outlineLevel="0" collapsed="false">
      <c r="A1174" s="37" t="s">
        <v>681</v>
      </c>
      <c r="B1174" s="37" t="n">
        <v>2023</v>
      </c>
      <c r="C1174" s="37" t="n">
        <v>2</v>
      </c>
      <c r="D1174" s="37" t="n">
        <v>73</v>
      </c>
      <c r="E1174" s="37" t="s">
        <v>187</v>
      </c>
      <c r="F1174" s="37" t="n">
        <v>1.7</v>
      </c>
      <c r="G1174" s="37" t="n">
        <v>32</v>
      </c>
      <c r="H1174" s="37" t="str">
        <f aca="false">IFERROR(VLOOKUP(A1174,Employees!$A$2:$I$1501,9,FALSE()),"Unknown")</f>
        <v>Operations</v>
      </c>
      <c r="I1174" s="37" t="str">
        <f aca="false">IFERROR(VLOOKUP(A1174,Employees!$A$2:$U$1501,21,FALSE()),"Unknown")</f>
        <v>Active</v>
      </c>
    </row>
    <row r="1175" customFormat="false" ht="15" hidden="false" customHeight="false" outlineLevel="0" collapsed="false">
      <c r="A1175" s="37" t="s">
        <v>681</v>
      </c>
      <c r="B1175" s="37" t="n">
        <v>2024</v>
      </c>
      <c r="C1175" s="37" t="n">
        <v>1</v>
      </c>
      <c r="D1175" s="37" t="n">
        <v>70</v>
      </c>
      <c r="E1175" s="37" t="s">
        <v>187</v>
      </c>
      <c r="F1175" s="37" t="n">
        <v>0.1</v>
      </c>
      <c r="G1175" s="37" t="n">
        <v>29</v>
      </c>
      <c r="H1175" s="37" t="str">
        <f aca="false">IFERROR(VLOOKUP(A1175,Employees!$A$2:$I$1501,9,FALSE()),"Unknown")</f>
        <v>Operations</v>
      </c>
      <c r="I1175" s="37" t="str">
        <f aca="false">IFERROR(VLOOKUP(A1175,Employees!$A$2:$U$1501,21,FALSE()),"Unknown")</f>
        <v>Active</v>
      </c>
    </row>
    <row r="1176" customFormat="false" ht="15" hidden="false" customHeight="false" outlineLevel="0" collapsed="false">
      <c r="A1176" s="37" t="s">
        <v>681</v>
      </c>
      <c r="B1176" s="37" t="n">
        <v>2025</v>
      </c>
      <c r="C1176" s="37" t="n">
        <v>3</v>
      </c>
      <c r="D1176" s="37" t="n">
        <v>77</v>
      </c>
      <c r="E1176" s="37" t="s">
        <v>187</v>
      </c>
      <c r="F1176" s="37" t="n">
        <v>3.1</v>
      </c>
      <c r="G1176" s="37" t="n">
        <v>37</v>
      </c>
      <c r="H1176" s="37" t="str">
        <f aca="false">IFERROR(VLOOKUP(A1176,Employees!$A$2:$I$1501,9,FALSE()),"Unknown")</f>
        <v>Operations</v>
      </c>
      <c r="I1176" s="37" t="str">
        <f aca="false">IFERROR(VLOOKUP(A1176,Employees!$A$2:$U$1501,21,FALSE()),"Unknown")</f>
        <v>Active</v>
      </c>
    </row>
    <row r="1177" customFormat="false" ht="15" hidden="false" customHeight="false" outlineLevel="0" collapsed="false">
      <c r="A1177" s="37" t="s">
        <v>1109</v>
      </c>
      <c r="B1177" s="37" t="n">
        <v>2022</v>
      </c>
      <c r="C1177" s="37" t="n">
        <v>2</v>
      </c>
      <c r="D1177" s="37" t="n">
        <v>78</v>
      </c>
      <c r="E1177" s="37" t="s">
        <v>187</v>
      </c>
      <c r="F1177" s="37" t="n">
        <v>5.1</v>
      </c>
      <c r="G1177" s="37" t="n">
        <v>28</v>
      </c>
      <c r="H1177" s="37" t="str">
        <f aca="false">IFERROR(VLOOKUP(A1177,Employees!$A$2:$I$1501,9,FALSE()),"Unknown")</f>
        <v>Sales</v>
      </c>
      <c r="I1177" s="37" t="str">
        <f aca="false">IFERROR(VLOOKUP(A1177,Employees!$A$2:$U$1501,21,FALSE()),"Unknown")</f>
        <v>Exited</v>
      </c>
    </row>
    <row r="1178" customFormat="false" ht="15" hidden="false" customHeight="false" outlineLevel="0" collapsed="false">
      <c r="A1178" s="37" t="s">
        <v>1109</v>
      </c>
      <c r="B1178" s="37" t="n">
        <v>2023</v>
      </c>
      <c r="C1178" s="37" t="n">
        <v>3</v>
      </c>
      <c r="D1178" s="37" t="n">
        <v>80</v>
      </c>
      <c r="E1178" s="37" t="s">
        <v>187</v>
      </c>
      <c r="F1178" s="37" t="n">
        <v>7.2</v>
      </c>
      <c r="G1178" s="37" t="n">
        <v>16</v>
      </c>
      <c r="H1178" s="37" t="str">
        <f aca="false">IFERROR(VLOOKUP(A1178,Employees!$A$2:$I$1501,9,FALSE()),"Unknown")</f>
        <v>Sales</v>
      </c>
      <c r="I1178" s="37" t="str">
        <f aca="false">IFERROR(VLOOKUP(A1178,Employees!$A$2:$U$1501,21,FALSE()),"Unknown")</f>
        <v>Exited</v>
      </c>
    </row>
    <row r="1179" customFormat="false" ht="15" hidden="false" customHeight="false" outlineLevel="0" collapsed="false">
      <c r="A1179" s="37" t="s">
        <v>1109</v>
      </c>
      <c r="B1179" s="37" t="n">
        <v>2024</v>
      </c>
      <c r="C1179" s="37" t="n">
        <v>3</v>
      </c>
      <c r="D1179" s="37" t="n">
        <v>89</v>
      </c>
      <c r="E1179" s="37" t="s">
        <v>187</v>
      </c>
      <c r="F1179" s="37" t="n">
        <v>3.8</v>
      </c>
      <c r="G1179" s="37" t="n">
        <v>13</v>
      </c>
      <c r="H1179" s="37" t="str">
        <f aca="false">IFERROR(VLOOKUP(A1179,Employees!$A$2:$I$1501,9,FALSE()),"Unknown")</f>
        <v>Sales</v>
      </c>
      <c r="I1179" s="37" t="str">
        <f aca="false">IFERROR(VLOOKUP(A1179,Employees!$A$2:$U$1501,21,FALSE()),"Unknown")</f>
        <v>Exited</v>
      </c>
    </row>
    <row r="1180" customFormat="false" ht="15" hidden="false" customHeight="false" outlineLevel="0" collapsed="false">
      <c r="A1180" s="37" t="s">
        <v>1110</v>
      </c>
      <c r="B1180" s="37" t="n">
        <v>2023</v>
      </c>
      <c r="C1180" s="37" t="n">
        <v>1</v>
      </c>
      <c r="D1180" s="37" t="n">
        <v>60</v>
      </c>
      <c r="E1180" s="37" t="s">
        <v>187</v>
      </c>
      <c r="F1180" s="37" t="n">
        <v>6.2</v>
      </c>
      <c r="G1180" s="37" t="n">
        <v>17</v>
      </c>
      <c r="H1180" s="37" t="str">
        <f aca="false">IFERROR(VLOOKUP(A1180,Employees!$A$2:$I$1501,9,FALSE()),"Unknown")</f>
        <v>Customer Support</v>
      </c>
      <c r="I1180" s="37" t="str">
        <f aca="false">IFERROR(VLOOKUP(A1180,Employees!$A$2:$U$1501,21,FALSE()),"Unknown")</f>
        <v>Active</v>
      </c>
    </row>
    <row r="1181" customFormat="false" ht="15" hidden="false" customHeight="false" outlineLevel="0" collapsed="false">
      <c r="A1181" s="37" t="s">
        <v>1110</v>
      </c>
      <c r="B1181" s="37" t="n">
        <v>2024</v>
      </c>
      <c r="C1181" s="37" t="n">
        <v>4</v>
      </c>
      <c r="D1181" s="37" t="n">
        <v>82</v>
      </c>
      <c r="E1181" s="37" t="s">
        <v>187</v>
      </c>
      <c r="F1181" s="37" t="n">
        <v>11.9</v>
      </c>
      <c r="G1181" s="37" t="n">
        <v>27</v>
      </c>
      <c r="H1181" s="37" t="str">
        <f aca="false">IFERROR(VLOOKUP(A1181,Employees!$A$2:$I$1501,9,FALSE()),"Unknown")</f>
        <v>Customer Support</v>
      </c>
      <c r="I1181" s="37" t="str">
        <f aca="false">IFERROR(VLOOKUP(A1181,Employees!$A$2:$U$1501,21,FALSE()),"Unknown")</f>
        <v>Active</v>
      </c>
    </row>
    <row r="1182" customFormat="false" ht="15" hidden="false" customHeight="false" outlineLevel="0" collapsed="false">
      <c r="A1182" s="37" t="s">
        <v>1110</v>
      </c>
      <c r="B1182" s="37" t="n">
        <v>2025</v>
      </c>
      <c r="C1182" s="37" t="n">
        <v>2</v>
      </c>
      <c r="D1182" s="37" t="n">
        <v>93</v>
      </c>
      <c r="E1182" s="37" t="s">
        <v>187</v>
      </c>
      <c r="F1182" s="37" t="n">
        <v>4.4</v>
      </c>
      <c r="G1182" s="37" t="n">
        <v>17</v>
      </c>
      <c r="H1182" s="37" t="str">
        <f aca="false">IFERROR(VLOOKUP(A1182,Employees!$A$2:$I$1501,9,FALSE()),"Unknown")</f>
        <v>Customer Support</v>
      </c>
      <c r="I1182" s="37" t="str">
        <f aca="false">IFERROR(VLOOKUP(A1182,Employees!$A$2:$U$1501,21,FALSE()),"Unknown")</f>
        <v>Active</v>
      </c>
    </row>
    <row r="1183" customFormat="false" ht="15" hidden="false" customHeight="false" outlineLevel="0" collapsed="false">
      <c r="A1183" s="37" t="s">
        <v>589</v>
      </c>
      <c r="B1183" s="37" t="n">
        <v>2021</v>
      </c>
      <c r="C1183" s="37" t="n">
        <v>3</v>
      </c>
      <c r="D1183" s="37" t="n">
        <v>83</v>
      </c>
      <c r="E1183" s="37" t="s">
        <v>187</v>
      </c>
      <c r="F1183" s="37" t="n">
        <v>7.3</v>
      </c>
      <c r="G1183" s="37" t="n">
        <v>5</v>
      </c>
      <c r="H1183" s="37" t="str">
        <f aca="false">IFERROR(VLOOKUP(A1183,Employees!$A$2:$I$1501,9,FALSE()),"Unknown")</f>
        <v>Engineering</v>
      </c>
      <c r="I1183" s="37" t="str">
        <f aca="false">IFERROR(VLOOKUP(A1183,Employees!$A$2:$U$1501,21,FALSE()),"Unknown")</f>
        <v>Active</v>
      </c>
    </row>
    <row r="1184" customFormat="false" ht="15" hidden="false" customHeight="false" outlineLevel="0" collapsed="false">
      <c r="A1184" s="37" t="s">
        <v>589</v>
      </c>
      <c r="B1184" s="37" t="n">
        <v>2022</v>
      </c>
      <c r="C1184" s="37" t="n">
        <v>3</v>
      </c>
      <c r="D1184" s="37" t="n">
        <v>93</v>
      </c>
      <c r="E1184" s="37" t="s">
        <v>187</v>
      </c>
      <c r="F1184" s="37" t="n">
        <v>7.1</v>
      </c>
      <c r="G1184" s="37" t="n">
        <v>25</v>
      </c>
      <c r="H1184" s="37" t="str">
        <f aca="false">IFERROR(VLOOKUP(A1184,Employees!$A$2:$I$1501,9,FALSE()),"Unknown")</f>
        <v>Engineering</v>
      </c>
      <c r="I1184" s="37" t="str">
        <f aca="false">IFERROR(VLOOKUP(A1184,Employees!$A$2:$U$1501,21,FALSE()),"Unknown")</f>
        <v>Active</v>
      </c>
    </row>
    <row r="1185" customFormat="false" ht="15" hidden="false" customHeight="false" outlineLevel="0" collapsed="false">
      <c r="A1185" s="37" t="s">
        <v>589</v>
      </c>
      <c r="B1185" s="37" t="n">
        <v>2023</v>
      </c>
      <c r="C1185" s="37" t="n">
        <v>4</v>
      </c>
      <c r="D1185" s="37" t="n">
        <v>77</v>
      </c>
      <c r="E1185" s="37" t="s">
        <v>187</v>
      </c>
      <c r="F1185" s="37" t="n">
        <v>8.7</v>
      </c>
      <c r="G1185" s="37" t="n">
        <v>23</v>
      </c>
      <c r="H1185" s="37" t="str">
        <f aca="false">IFERROR(VLOOKUP(A1185,Employees!$A$2:$I$1501,9,FALSE()),"Unknown")</f>
        <v>Engineering</v>
      </c>
      <c r="I1185" s="37" t="str">
        <f aca="false">IFERROR(VLOOKUP(A1185,Employees!$A$2:$U$1501,21,FALSE()),"Unknown")</f>
        <v>Active</v>
      </c>
    </row>
    <row r="1186" customFormat="false" ht="15" hidden="false" customHeight="false" outlineLevel="0" collapsed="false">
      <c r="A1186" s="37" t="s">
        <v>589</v>
      </c>
      <c r="B1186" s="37" t="n">
        <v>2024</v>
      </c>
      <c r="C1186" s="37" t="n">
        <v>2</v>
      </c>
      <c r="D1186" s="37" t="n">
        <v>75</v>
      </c>
      <c r="E1186" s="37" t="s">
        <v>187</v>
      </c>
      <c r="F1186" s="37" t="n">
        <v>5.9</v>
      </c>
      <c r="G1186" s="37" t="n">
        <v>16</v>
      </c>
      <c r="H1186" s="37" t="str">
        <f aca="false">IFERROR(VLOOKUP(A1186,Employees!$A$2:$I$1501,9,FALSE()),"Unknown")</f>
        <v>Engineering</v>
      </c>
      <c r="I1186" s="37" t="str">
        <f aca="false">IFERROR(VLOOKUP(A1186,Employees!$A$2:$U$1501,21,FALSE()),"Unknown")</f>
        <v>Active</v>
      </c>
    </row>
    <row r="1187" customFormat="false" ht="15" hidden="false" customHeight="false" outlineLevel="0" collapsed="false">
      <c r="A1187" s="37" t="s">
        <v>589</v>
      </c>
      <c r="B1187" s="37" t="n">
        <v>2025</v>
      </c>
      <c r="C1187" s="37" t="n">
        <v>3</v>
      </c>
      <c r="D1187" s="37" t="n">
        <v>80</v>
      </c>
      <c r="E1187" s="37" t="s">
        <v>187</v>
      </c>
      <c r="F1187" s="37" t="n">
        <v>7.9</v>
      </c>
      <c r="G1187" s="37" t="n">
        <v>18</v>
      </c>
      <c r="H1187" s="37" t="str">
        <f aca="false">IFERROR(VLOOKUP(A1187,Employees!$A$2:$I$1501,9,FALSE()),"Unknown")</f>
        <v>Engineering</v>
      </c>
      <c r="I1187" s="37" t="str">
        <f aca="false">IFERROR(VLOOKUP(A1187,Employees!$A$2:$U$1501,21,FALSE()),"Unknown")</f>
        <v>Active</v>
      </c>
    </row>
    <row r="1188" customFormat="false" ht="15" hidden="false" customHeight="false" outlineLevel="0" collapsed="false">
      <c r="A1188" s="37" t="s">
        <v>1112</v>
      </c>
      <c r="B1188" s="37" t="n">
        <v>2021</v>
      </c>
      <c r="C1188" s="37" t="n">
        <v>4</v>
      </c>
      <c r="D1188" s="37" t="n">
        <v>104</v>
      </c>
      <c r="E1188" s="37" t="s">
        <v>187</v>
      </c>
      <c r="F1188" s="37" t="n">
        <v>9.4</v>
      </c>
      <c r="G1188" s="37" t="n">
        <v>17</v>
      </c>
      <c r="H1188" s="37" t="str">
        <f aca="false">IFERROR(VLOOKUP(A1188,Employees!$A$2:$I$1501,9,FALSE()),"Unknown")</f>
        <v>Engineering</v>
      </c>
      <c r="I1188" s="37" t="str">
        <f aca="false">IFERROR(VLOOKUP(A1188,Employees!$A$2:$U$1501,21,FALSE()),"Unknown")</f>
        <v>Active</v>
      </c>
    </row>
    <row r="1189" customFormat="false" ht="15" hidden="false" customHeight="false" outlineLevel="0" collapsed="false">
      <c r="A1189" s="37" t="s">
        <v>1112</v>
      </c>
      <c r="B1189" s="37" t="n">
        <v>2022</v>
      </c>
      <c r="C1189" s="37" t="n">
        <v>2</v>
      </c>
      <c r="D1189" s="37" t="n">
        <v>84</v>
      </c>
      <c r="E1189" s="37" t="s">
        <v>187</v>
      </c>
      <c r="F1189" s="37" t="n">
        <v>6.2</v>
      </c>
      <c r="G1189" s="37" t="n">
        <v>11</v>
      </c>
      <c r="H1189" s="37" t="str">
        <f aca="false">IFERROR(VLOOKUP(A1189,Employees!$A$2:$I$1501,9,FALSE()),"Unknown")</f>
        <v>Engineering</v>
      </c>
      <c r="I1189" s="37" t="str">
        <f aca="false">IFERROR(VLOOKUP(A1189,Employees!$A$2:$U$1501,21,FALSE()),"Unknown")</f>
        <v>Active</v>
      </c>
    </row>
    <row r="1190" customFormat="false" ht="15" hidden="false" customHeight="false" outlineLevel="0" collapsed="false">
      <c r="A1190" s="37" t="s">
        <v>1112</v>
      </c>
      <c r="B1190" s="37" t="n">
        <v>2023</v>
      </c>
      <c r="C1190" s="37" t="n">
        <v>4</v>
      </c>
      <c r="D1190" s="37" t="n">
        <v>81</v>
      </c>
      <c r="E1190" s="37" t="s">
        <v>187</v>
      </c>
      <c r="F1190" s="37" t="n">
        <v>9.8</v>
      </c>
      <c r="G1190" s="37" t="n">
        <v>19</v>
      </c>
      <c r="H1190" s="37" t="str">
        <f aca="false">IFERROR(VLOOKUP(A1190,Employees!$A$2:$I$1501,9,FALSE()),"Unknown")</f>
        <v>Engineering</v>
      </c>
      <c r="I1190" s="37" t="str">
        <f aca="false">IFERROR(VLOOKUP(A1190,Employees!$A$2:$U$1501,21,FALSE()),"Unknown")</f>
        <v>Active</v>
      </c>
    </row>
    <row r="1191" customFormat="false" ht="15" hidden="false" customHeight="false" outlineLevel="0" collapsed="false">
      <c r="A1191" s="37" t="s">
        <v>1112</v>
      </c>
      <c r="B1191" s="37" t="n">
        <v>2024</v>
      </c>
      <c r="C1191" s="37" t="n">
        <v>3</v>
      </c>
      <c r="D1191" s="37" t="n">
        <v>101</v>
      </c>
      <c r="E1191" s="37" t="s">
        <v>187</v>
      </c>
      <c r="F1191" s="37" t="n">
        <v>9.7</v>
      </c>
      <c r="G1191" s="37" t="n">
        <v>14</v>
      </c>
      <c r="H1191" s="37" t="str">
        <f aca="false">IFERROR(VLOOKUP(A1191,Employees!$A$2:$I$1501,9,FALSE()),"Unknown")</f>
        <v>Engineering</v>
      </c>
      <c r="I1191" s="37" t="str">
        <f aca="false">IFERROR(VLOOKUP(A1191,Employees!$A$2:$U$1501,21,FALSE()),"Unknown")</f>
        <v>Active</v>
      </c>
    </row>
    <row r="1192" customFormat="false" ht="15" hidden="false" customHeight="false" outlineLevel="0" collapsed="false">
      <c r="A1192" s="37" t="s">
        <v>1112</v>
      </c>
      <c r="B1192" s="37" t="n">
        <v>2025</v>
      </c>
      <c r="C1192" s="37" t="n">
        <v>2</v>
      </c>
      <c r="D1192" s="37" t="n">
        <v>94</v>
      </c>
      <c r="E1192" s="37" t="s">
        <v>187</v>
      </c>
      <c r="F1192" s="37" t="n">
        <v>5.7</v>
      </c>
      <c r="G1192" s="37" t="n">
        <v>46</v>
      </c>
      <c r="H1192" s="37" t="str">
        <f aca="false">IFERROR(VLOOKUP(A1192,Employees!$A$2:$I$1501,9,FALSE()),"Unknown")</f>
        <v>Engineering</v>
      </c>
      <c r="I1192" s="37" t="str">
        <f aca="false">IFERROR(VLOOKUP(A1192,Employees!$A$2:$U$1501,21,FALSE()),"Unknown")</f>
        <v>Active</v>
      </c>
    </row>
    <row r="1193" customFormat="false" ht="15" hidden="false" customHeight="false" outlineLevel="0" collapsed="false">
      <c r="A1193" s="37" t="s">
        <v>1113</v>
      </c>
      <c r="B1193" s="37" t="n">
        <v>2023</v>
      </c>
      <c r="C1193" s="37" t="n">
        <v>2</v>
      </c>
      <c r="D1193" s="37" t="n">
        <v>66</v>
      </c>
      <c r="E1193" s="37" t="s">
        <v>187</v>
      </c>
      <c r="F1193" s="37" t="n">
        <v>3.4</v>
      </c>
      <c r="G1193" s="37" t="n">
        <v>15</v>
      </c>
      <c r="H1193" s="37" t="str">
        <f aca="false">IFERROR(VLOOKUP(A1193,Employees!$A$2:$I$1501,9,FALSE()),"Unknown")</f>
        <v>Engineering</v>
      </c>
      <c r="I1193" s="37" t="str">
        <f aca="false">IFERROR(VLOOKUP(A1193,Employees!$A$2:$U$1501,21,FALSE()),"Unknown")</f>
        <v>Active</v>
      </c>
    </row>
    <row r="1194" customFormat="false" ht="15" hidden="false" customHeight="false" outlineLevel="0" collapsed="false">
      <c r="A1194" s="37" t="s">
        <v>1113</v>
      </c>
      <c r="B1194" s="37" t="n">
        <v>2024</v>
      </c>
      <c r="C1194" s="37" t="n">
        <v>2</v>
      </c>
      <c r="D1194" s="37" t="n">
        <v>82</v>
      </c>
      <c r="E1194" s="37" t="s">
        <v>187</v>
      </c>
      <c r="F1194" s="37" t="n">
        <v>4.6</v>
      </c>
      <c r="G1194" s="37" t="n">
        <v>41</v>
      </c>
      <c r="H1194" s="37" t="str">
        <f aca="false">IFERROR(VLOOKUP(A1194,Employees!$A$2:$I$1501,9,FALSE()),"Unknown")</f>
        <v>Engineering</v>
      </c>
      <c r="I1194" s="37" t="str">
        <f aca="false">IFERROR(VLOOKUP(A1194,Employees!$A$2:$U$1501,21,FALSE()),"Unknown")</f>
        <v>Active</v>
      </c>
    </row>
    <row r="1195" customFormat="false" ht="15" hidden="false" customHeight="false" outlineLevel="0" collapsed="false">
      <c r="A1195" s="37" t="s">
        <v>1113</v>
      </c>
      <c r="B1195" s="37" t="n">
        <v>2025</v>
      </c>
      <c r="C1195" s="37" t="n">
        <v>2</v>
      </c>
      <c r="D1195" s="37" t="n">
        <v>77</v>
      </c>
      <c r="E1195" s="37" t="s">
        <v>187</v>
      </c>
      <c r="F1195" s="37" t="n">
        <v>2.1</v>
      </c>
      <c r="G1195" s="37" t="n">
        <v>3</v>
      </c>
      <c r="H1195" s="37" t="str">
        <f aca="false">IFERROR(VLOOKUP(A1195,Employees!$A$2:$I$1501,9,FALSE()),"Unknown")</f>
        <v>Engineering</v>
      </c>
      <c r="I1195" s="37" t="str">
        <f aca="false">IFERROR(VLOOKUP(A1195,Employees!$A$2:$U$1501,21,FALSE()),"Unknown")</f>
        <v>Active</v>
      </c>
    </row>
    <row r="1196" customFormat="false" ht="15" hidden="false" customHeight="false" outlineLevel="0" collapsed="false">
      <c r="A1196" s="37" t="s">
        <v>1117</v>
      </c>
      <c r="B1196" s="37" t="n">
        <v>2025</v>
      </c>
      <c r="C1196" s="37" t="n">
        <v>3</v>
      </c>
      <c r="D1196" s="37" t="n">
        <v>84</v>
      </c>
      <c r="E1196" s="37" t="s">
        <v>187</v>
      </c>
      <c r="F1196" s="37" t="n">
        <v>6</v>
      </c>
      <c r="G1196" s="37" t="n">
        <v>8</v>
      </c>
      <c r="H1196" s="37" t="str">
        <f aca="false">IFERROR(VLOOKUP(A1196,Employees!$A$2:$I$1501,9,FALSE()),"Unknown")</f>
        <v>Operations</v>
      </c>
      <c r="I1196" s="37" t="str">
        <f aca="false">IFERROR(VLOOKUP(A1196,Employees!$A$2:$U$1501,21,FALSE()),"Unknown")</f>
        <v>Exited</v>
      </c>
    </row>
    <row r="1197" customFormat="false" ht="15" hidden="false" customHeight="false" outlineLevel="0" collapsed="false">
      <c r="A1197" s="37" t="s">
        <v>759</v>
      </c>
      <c r="B1197" s="37" t="n">
        <v>2021</v>
      </c>
      <c r="C1197" s="37" t="n">
        <v>3</v>
      </c>
      <c r="D1197" s="37" t="n">
        <v>86</v>
      </c>
      <c r="E1197" s="37" t="s">
        <v>187</v>
      </c>
      <c r="F1197" s="37" t="n">
        <v>6.6</v>
      </c>
      <c r="G1197" s="37" t="n">
        <v>15</v>
      </c>
      <c r="H1197" s="37" t="str">
        <f aca="false">IFERROR(VLOOKUP(A1197,Employees!$A$2:$I$1501,9,FALSE()),"Unknown")</f>
        <v>Customer Support</v>
      </c>
      <c r="I1197" s="37" t="str">
        <f aca="false">IFERROR(VLOOKUP(A1197,Employees!$A$2:$U$1501,21,FALSE()),"Unknown")</f>
        <v>Exited</v>
      </c>
    </row>
    <row r="1198" customFormat="false" ht="15" hidden="false" customHeight="false" outlineLevel="0" collapsed="false">
      <c r="A1198" s="37" t="s">
        <v>759</v>
      </c>
      <c r="B1198" s="37" t="n">
        <v>2022</v>
      </c>
      <c r="C1198" s="37" t="n">
        <v>3</v>
      </c>
      <c r="D1198" s="37" t="n">
        <v>78</v>
      </c>
      <c r="E1198" s="37" t="s">
        <v>187</v>
      </c>
      <c r="F1198" s="37" t="n">
        <v>6</v>
      </c>
      <c r="G1198" s="37" t="n">
        <v>52</v>
      </c>
      <c r="H1198" s="37" t="str">
        <f aca="false">IFERROR(VLOOKUP(A1198,Employees!$A$2:$I$1501,9,FALSE()),"Unknown")</f>
        <v>Customer Support</v>
      </c>
      <c r="I1198" s="37" t="str">
        <f aca="false">IFERROR(VLOOKUP(A1198,Employees!$A$2:$U$1501,21,FALSE()),"Unknown")</f>
        <v>Exited</v>
      </c>
    </row>
    <row r="1199" customFormat="false" ht="15" hidden="false" customHeight="false" outlineLevel="0" collapsed="false">
      <c r="A1199" s="37" t="s">
        <v>967</v>
      </c>
      <c r="B1199" s="37" t="n">
        <v>2021</v>
      </c>
      <c r="C1199" s="37" t="n">
        <v>1</v>
      </c>
      <c r="D1199" s="37" t="n">
        <v>62</v>
      </c>
      <c r="E1199" s="37" t="s">
        <v>187</v>
      </c>
      <c r="F1199" s="37" t="n">
        <v>0.7</v>
      </c>
      <c r="G1199" s="37" t="n">
        <v>19</v>
      </c>
      <c r="H1199" s="37" t="str">
        <f aca="false">IFERROR(VLOOKUP(A1199,Employees!$A$2:$I$1501,9,FALSE()),"Unknown")</f>
        <v>Operations</v>
      </c>
      <c r="I1199" s="37" t="str">
        <f aca="false">IFERROR(VLOOKUP(A1199,Employees!$A$2:$U$1501,21,FALSE()),"Unknown")</f>
        <v>Active</v>
      </c>
    </row>
    <row r="1200" customFormat="false" ht="15" hidden="false" customHeight="false" outlineLevel="0" collapsed="false">
      <c r="A1200" s="37" t="s">
        <v>967</v>
      </c>
      <c r="B1200" s="37" t="n">
        <v>2022</v>
      </c>
      <c r="C1200" s="37" t="n">
        <v>3</v>
      </c>
      <c r="D1200" s="37" t="n">
        <v>81</v>
      </c>
      <c r="E1200" s="37" t="s">
        <v>187</v>
      </c>
      <c r="F1200" s="37" t="n">
        <v>5.9</v>
      </c>
      <c r="G1200" s="37" t="n">
        <v>23</v>
      </c>
      <c r="H1200" s="37" t="str">
        <f aca="false">IFERROR(VLOOKUP(A1200,Employees!$A$2:$I$1501,9,FALSE()),"Unknown")</f>
        <v>Operations</v>
      </c>
      <c r="I1200" s="37" t="str">
        <f aca="false">IFERROR(VLOOKUP(A1200,Employees!$A$2:$U$1501,21,FALSE()),"Unknown")</f>
        <v>Active</v>
      </c>
    </row>
    <row r="1201" customFormat="false" ht="15" hidden="false" customHeight="false" outlineLevel="0" collapsed="false">
      <c r="A1201" s="37" t="s">
        <v>967</v>
      </c>
      <c r="B1201" s="37" t="n">
        <v>2023</v>
      </c>
      <c r="C1201" s="37" t="n">
        <v>3</v>
      </c>
      <c r="D1201" s="37" t="n">
        <v>81</v>
      </c>
      <c r="E1201" s="37" t="s">
        <v>187</v>
      </c>
      <c r="F1201" s="37" t="n">
        <v>6.6</v>
      </c>
      <c r="G1201" s="37" t="n">
        <v>26</v>
      </c>
      <c r="H1201" s="37" t="str">
        <f aca="false">IFERROR(VLOOKUP(A1201,Employees!$A$2:$I$1501,9,FALSE()),"Unknown")</f>
        <v>Operations</v>
      </c>
      <c r="I1201" s="37" t="str">
        <f aca="false">IFERROR(VLOOKUP(A1201,Employees!$A$2:$U$1501,21,FALSE()),"Unknown")</f>
        <v>Active</v>
      </c>
    </row>
    <row r="1202" customFormat="false" ht="15" hidden="false" customHeight="false" outlineLevel="0" collapsed="false">
      <c r="A1202" s="37" t="s">
        <v>967</v>
      </c>
      <c r="B1202" s="37" t="n">
        <v>2024</v>
      </c>
      <c r="C1202" s="37" t="n">
        <v>4</v>
      </c>
      <c r="D1202" s="37" t="n">
        <v>86</v>
      </c>
      <c r="E1202" s="37" t="s">
        <v>187</v>
      </c>
      <c r="F1202" s="37" t="n">
        <v>12.5</v>
      </c>
      <c r="G1202" s="37" t="n">
        <v>20</v>
      </c>
      <c r="H1202" s="37" t="str">
        <f aca="false">IFERROR(VLOOKUP(A1202,Employees!$A$2:$I$1501,9,FALSE()),"Unknown")</f>
        <v>Operations</v>
      </c>
      <c r="I1202" s="37" t="str">
        <f aca="false">IFERROR(VLOOKUP(A1202,Employees!$A$2:$U$1501,21,FALSE()),"Unknown")</f>
        <v>Active</v>
      </c>
    </row>
    <row r="1203" customFormat="false" ht="15" hidden="false" customHeight="false" outlineLevel="0" collapsed="false">
      <c r="A1203" s="37" t="s">
        <v>967</v>
      </c>
      <c r="B1203" s="37" t="n">
        <v>2025</v>
      </c>
      <c r="C1203" s="37" t="n">
        <v>2</v>
      </c>
      <c r="D1203" s="37" t="n">
        <v>68</v>
      </c>
      <c r="E1203" s="37" t="s">
        <v>187</v>
      </c>
      <c r="F1203" s="37" t="n">
        <v>4.2</v>
      </c>
      <c r="G1203" s="37" t="n">
        <v>29</v>
      </c>
      <c r="H1203" s="37" t="str">
        <f aca="false">IFERROR(VLOOKUP(A1203,Employees!$A$2:$I$1501,9,FALSE()),"Unknown")</f>
        <v>Operations</v>
      </c>
      <c r="I1203" s="37" t="str">
        <f aca="false">IFERROR(VLOOKUP(A1203,Employees!$A$2:$U$1501,21,FALSE()),"Unknown")</f>
        <v>Active</v>
      </c>
    </row>
    <row r="1204" customFormat="false" ht="15" hidden="false" customHeight="false" outlineLevel="0" collapsed="false">
      <c r="A1204" s="37" t="s">
        <v>1120</v>
      </c>
      <c r="B1204" s="37" t="n">
        <v>2021</v>
      </c>
      <c r="C1204" s="37" t="n">
        <v>3</v>
      </c>
      <c r="D1204" s="37" t="n">
        <v>92</v>
      </c>
      <c r="E1204" s="37" t="s">
        <v>187</v>
      </c>
      <c r="F1204" s="37" t="n">
        <v>5.1</v>
      </c>
      <c r="G1204" s="37" t="n">
        <v>28</v>
      </c>
      <c r="H1204" s="37" t="str">
        <f aca="false">IFERROR(VLOOKUP(A1204,Employees!$A$2:$I$1501,9,FALSE()),"Unknown")</f>
        <v>Finance</v>
      </c>
      <c r="I1204" s="37" t="str">
        <f aca="false">IFERROR(VLOOKUP(A1204,Employees!$A$2:$U$1501,21,FALSE()),"Unknown")</f>
        <v>Active</v>
      </c>
    </row>
    <row r="1205" customFormat="false" ht="15" hidden="false" customHeight="false" outlineLevel="0" collapsed="false">
      <c r="A1205" s="37" t="s">
        <v>1120</v>
      </c>
      <c r="B1205" s="37" t="n">
        <v>2022</v>
      </c>
      <c r="C1205" s="37" t="n">
        <v>3</v>
      </c>
      <c r="D1205" s="37" t="n">
        <v>80</v>
      </c>
      <c r="E1205" s="37" t="s">
        <v>187</v>
      </c>
      <c r="F1205" s="37" t="n">
        <v>5.2</v>
      </c>
      <c r="G1205" s="37" t="n">
        <v>9</v>
      </c>
      <c r="H1205" s="37" t="str">
        <f aca="false">IFERROR(VLOOKUP(A1205,Employees!$A$2:$I$1501,9,FALSE()),"Unknown")</f>
        <v>Finance</v>
      </c>
      <c r="I1205" s="37" t="str">
        <f aca="false">IFERROR(VLOOKUP(A1205,Employees!$A$2:$U$1501,21,FALSE()),"Unknown")</f>
        <v>Active</v>
      </c>
    </row>
    <row r="1206" customFormat="false" ht="15" hidden="false" customHeight="false" outlineLevel="0" collapsed="false">
      <c r="A1206" s="37" t="s">
        <v>1120</v>
      </c>
      <c r="B1206" s="37" t="n">
        <v>2023</v>
      </c>
      <c r="C1206" s="37" t="n">
        <v>3</v>
      </c>
      <c r="D1206" s="37" t="n">
        <v>82</v>
      </c>
      <c r="E1206" s="37" t="s">
        <v>187</v>
      </c>
      <c r="F1206" s="37" t="n">
        <v>6.6</v>
      </c>
      <c r="G1206" s="37" t="n">
        <v>13</v>
      </c>
      <c r="H1206" s="37" t="str">
        <f aca="false">IFERROR(VLOOKUP(A1206,Employees!$A$2:$I$1501,9,FALSE()),"Unknown")</f>
        <v>Finance</v>
      </c>
      <c r="I1206" s="37" t="str">
        <f aca="false">IFERROR(VLOOKUP(A1206,Employees!$A$2:$U$1501,21,FALSE()),"Unknown")</f>
        <v>Active</v>
      </c>
    </row>
    <row r="1207" customFormat="false" ht="15" hidden="false" customHeight="false" outlineLevel="0" collapsed="false">
      <c r="A1207" s="37" t="s">
        <v>1120</v>
      </c>
      <c r="B1207" s="37" t="n">
        <v>2024</v>
      </c>
      <c r="C1207" s="37" t="n">
        <v>3</v>
      </c>
      <c r="D1207" s="37" t="n">
        <v>80</v>
      </c>
      <c r="E1207" s="37" t="s">
        <v>187</v>
      </c>
      <c r="F1207" s="37" t="n">
        <v>7.9</v>
      </c>
      <c r="G1207" s="37" t="n">
        <v>30</v>
      </c>
      <c r="H1207" s="37" t="str">
        <f aca="false">IFERROR(VLOOKUP(A1207,Employees!$A$2:$I$1501,9,FALSE()),"Unknown")</f>
        <v>Finance</v>
      </c>
      <c r="I1207" s="37" t="str">
        <f aca="false">IFERROR(VLOOKUP(A1207,Employees!$A$2:$U$1501,21,FALSE()),"Unknown")</f>
        <v>Active</v>
      </c>
    </row>
    <row r="1208" customFormat="false" ht="15" hidden="false" customHeight="false" outlineLevel="0" collapsed="false">
      <c r="A1208" s="37" t="s">
        <v>1120</v>
      </c>
      <c r="B1208" s="37" t="n">
        <v>2025</v>
      </c>
      <c r="C1208" s="37" t="n">
        <v>3</v>
      </c>
      <c r="D1208" s="37" t="n">
        <v>74</v>
      </c>
      <c r="E1208" s="37" t="s">
        <v>187</v>
      </c>
      <c r="F1208" s="37" t="n">
        <v>6.8</v>
      </c>
      <c r="G1208" s="37" t="n">
        <v>32</v>
      </c>
      <c r="H1208" s="37" t="str">
        <f aca="false">IFERROR(VLOOKUP(A1208,Employees!$A$2:$I$1501,9,FALSE()),"Unknown")</f>
        <v>Finance</v>
      </c>
      <c r="I1208" s="37" t="str">
        <f aca="false">IFERROR(VLOOKUP(A1208,Employees!$A$2:$U$1501,21,FALSE()),"Unknown")</f>
        <v>Active</v>
      </c>
    </row>
    <row r="1209" customFormat="false" ht="15" hidden="false" customHeight="false" outlineLevel="0" collapsed="false">
      <c r="A1209" s="37" t="s">
        <v>860</v>
      </c>
      <c r="B1209" s="37" t="n">
        <v>2021</v>
      </c>
      <c r="C1209" s="37" t="n">
        <v>2</v>
      </c>
      <c r="D1209" s="37" t="n">
        <v>95</v>
      </c>
      <c r="E1209" s="37" t="s">
        <v>187</v>
      </c>
      <c r="F1209" s="37" t="n">
        <v>6.1</v>
      </c>
      <c r="G1209" s="37" t="n">
        <v>15</v>
      </c>
      <c r="H1209" s="37" t="str">
        <f aca="false">IFERROR(VLOOKUP(A1209,Employees!$A$2:$I$1501,9,FALSE()),"Unknown")</f>
        <v>Engineering</v>
      </c>
      <c r="I1209" s="37" t="str">
        <f aca="false">IFERROR(VLOOKUP(A1209,Employees!$A$2:$U$1501,21,FALSE()),"Unknown")</f>
        <v>Active</v>
      </c>
    </row>
    <row r="1210" customFormat="false" ht="15" hidden="false" customHeight="false" outlineLevel="0" collapsed="false">
      <c r="A1210" s="37" t="s">
        <v>860</v>
      </c>
      <c r="B1210" s="37" t="n">
        <v>2022</v>
      </c>
      <c r="C1210" s="37" t="n">
        <v>1</v>
      </c>
      <c r="D1210" s="37" t="n">
        <v>72</v>
      </c>
      <c r="E1210" s="37" t="s">
        <v>187</v>
      </c>
      <c r="F1210" s="37" t="n">
        <v>0.1</v>
      </c>
      <c r="G1210" s="37" t="n">
        <v>31</v>
      </c>
      <c r="H1210" s="37" t="str">
        <f aca="false">IFERROR(VLOOKUP(A1210,Employees!$A$2:$I$1501,9,FALSE()),"Unknown")</f>
        <v>Engineering</v>
      </c>
      <c r="I1210" s="37" t="str">
        <f aca="false">IFERROR(VLOOKUP(A1210,Employees!$A$2:$U$1501,21,FALSE()),"Unknown")</f>
        <v>Active</v>
      </c>
    </row>
    <row r="1211" customFormat="false" ht="15" hidden="false" customHeight="false" outlineLevel="0" collapsed="false">
      <c r="A1211" s="37" t="s">
        <v>860</v>
      </c>
      <c r="B1211" s="37" t="n">
        <v>2023</v>
      </c>
      <c r="C1211" s="37" t="n">
        <v>3</v>
      </c>
      <c r="D1211" s="37" t="n">
        <v>73</v>
      </c>
      <c r="E1211" s="37" t="s">
        <v>187</v>
      </c>
      <c r="F1211" s="37" t="n">
        <v>8.5</v>
      </c>
      <c r="G1211" s="37" t="n">
        <v>21</v>
      </c>
      <c r="H1211" s="37" t="str">
        <f aca="false">IFERROR(VLOOKUP(A1211,Employees!$A$2:$I$1501,9,FALSE()),"Unknown")</f>
        <v>Engineering</v>
      </c>
      <c r="I1211" s="37" t="str">
        <f aca="false">IFERROR(VLOOKUP(A1211,Employees!$A$2:$U$1501,21,FALSE()),"Unknown")</f>
        <v>Active</v>
      </c>
    </row>
    <row r="1212" customFormat="false" ht="15" hidden="false" customHeight="false" outlineLevel="0" collapsed="false">
      <c r="A1212" s="37" t="s">
        <v>860</v>
      </c>
      <c r="B1212" s="37" t="n">
        <v>2024</v>
      </c>
      <c r="C1212" s="37" t="n">
        <v>2</v>
      </c>
      <c r="D1212" s="37" t="n">
        <v>77</v>
      </c>
      <c r="E1212" s="37" t="s">
        <v>187</v>
      </c>
      <c r="F1212" s="37" t="n">
        <v>4.1</v>
      </c>
      <c r="G1212" s="37" t="n">
        <v>8</v>
      </c>
      <c r="H1212" s="37" t="str">
        <f aca="false">IFERROR(VLOOKUP(A1212,Employees!$A$2:$I$1501,9,FALSE()),"Unknown")</f>
        <v>Engineering</v>
      </c>
      <c r="I1212" s="37" t="str">
        <f aca="false">IFERROR(VLOOKUP(A1212,Employees!$A$2:$U$1501,21,FALSE()),"Unknown")</f>
        <v>Active</v>
      </c>
    </row>
    <row r="1213" customFormat="false" ht="15" hidden="false" customHeight="false" outlineLevel="0" collapsed="false">
      <c r="A1213" s="37" t="s">
        <v>860</v>
      </c>
      <c r="B1213" s="37" t="n">
        <v>2025</v>
      </c>
      <c r="C1213" s="37" t="n">
        <v>4</v>
      </c>
      <c r="D1213" s="37" t="n">
        <v>102</v>
      </c>
      <c r="E1213" s="37" t="s">
        <v>187</v>
      </c>
      <c r="F1213" s="37" t="n">
        <v>11.4</v>
      </c>
      <c r="G1213" s="37" t="n">
        <v>10</v>
      </c>
      <c r="H1213" s="37" t="str">
        <f aca="false">IFERROR(VLOOKUP(A1213,Employees!$A$2:$I$1501,9,FALSE()),"Unknown")</f>
        <v>Engineering</v>
      </c>
      <c r="I1213" s="37" t="str">
        <f aca="false">IFERROR(VLOOKUP(A1213,Employees!$A$2:$U$1501,21,FALSE()),"Unknown")</f>
        <v>Active</v>
      </c>
    </row>
    <row r="1214" customFormat="false" ht="15" hidden="false" customHeight="false" outlineLevel="0" collapsed="false">
      <c r="A1214" s="37" t="s">
        <v>783</v>
      </c>
      <c r="B1214" s="37" t="n">
        <v>2021</v>
      </c>
      <c r="C1214" s="37" t="n">
        <v>2</v>
      </c>
      <c r="D1214" s="37" t="n">
        <v>65</v>
      </c>
      <c r="E1214" s="37" t="s">
        <v>187</v>
      </c>
      <c r="F1214" s="37" t="n">
        <v>3.8</v>
      </c>
      <c r="G1214" s="37" t="n">
        <v>25</v>
      </c>
      <c r="H1214" s="37" t="str">
        <f aca="false">IFERROR(VLOOKUP(A1214,Employees!$A$2:$I$1501,9,FALSE()),"Unknown")</f>
        <v>Sales</v>
      </c>
      <c r="I1214" s="37" t="str">
        <f aca="false">IFERROR(VLOOKUP(A1214,Employees!$A$2:$U$1501,21,FALSE()),"Unknown")</f>
        <v>Active</v>
      </c>
    </row>
    <row r="1215" customFormat="false" ht="15" hidden="false" customHeight="false" outlineLevel="0" collapsed="false">
      <c r="A1215" s="37" t="s">
        <v>783</v>
      </c>
      <c r="B1215" s="37" t="n">
        <v>2022</v>
      </c>
      <c r="C1215" s="37" t="n">
        <v>2</v>
      </c>
      <c r="D1215" s="37" t="n">
        <v>76</v>
      </c>
      <c r="E1215" s="37" t="s">
        <v>187</v>
      </c>
      <c r="F1215" s="37" t="n">
        <v>4.3</v>
      </c>
      <c r="G1215" s="37" t="n">
        <v>34</v>
      </c>
      <c r="H1215" s="37" t="str">
        <f aca="false">IFERROR(VLOOKUP(A1215,Employees!$A$2:$I$1501,9,FALSE()),"Unknown")</f>
        <v>Sales</v>
      </c>
      <c r="I1215" s="37" t="str">
        <f aca="false">IFERROR(VLOOKUP(A1215,Employees!$A$2:$U$1501,21,FALSE()),"Unknown")</f>
        <v>Active</v>
      </c>
    </row>
    <row r="1216" customFormat="false" ht="15" hidden="false" customHeight="false" outlineLevel="0" collapsed="false">
      <c r="A1216" s="37" t="s">
        <v>783</v>
      </c>
      <c r="B1216" s="37" t="n">
        <v>2023</v>
      </c>
      <c r="C1216" s="37" t="n">
        <v>1</v>
      </c>
      <c r="D1216" s="37" t="n">
        <v>71</v>
      </c>
      <c r="E1216" s="37" t="s">
        <v>187</v>
      </c>
      <c r="F1216" s="37" t="n">
        <v>4.6</v>
      </c>
      <c r="G1216" s="37" t="n">
        <v>21</v>
      </c>
      <c r="H1216" s="37" t="str">
        <f aca="false">IFERROR(VLOOKUP(A1216,Employees!$A$2:$I$1501,9,FALSE()),"Unknown")</f>
        <v>Sales</v>
      </c>
      <c r="I1216" s="37" t="str">
        <f aca="false">IFERROR(VLOOKUP(A1216,Employees!$A$2:$U$1501,21,FALSE()),"Unknown")</f>
        <v>Active</v>
      </c>
    </row>
    <row r="1217" customFormat="false" ht="15" hidden="false" customHeight="false" outlineLevel="0" collapsed="false">
      <c r="A1217" s="37" t="s">
        <v>783</v>
      </c>
      <c r="B1217" s="37" t="n">
        <v>2024</v>
      </c>
      <c r="C1217" s="37" t="n">
        <v>2</v>
      </c>
      <c r="D1217" s="37" t="n">
        <v>81</v>
      </c>
      <c r="E1217" s="37" t="s">
        <v>187</v>
      </c>
      <c r="F1217" s="37" t="n">
        <v>3.3</v>
      </c>
      <c r="G1217" s="37" t="n">
        <v>18</v>
      </c>
      <c r="H1217" s="37" t="str">
        <f aca="false">IFERROR(VLOOKUP(A1217,Employees!$A$2:$I$1501,9,FALSE()),"Unknown")</f>
        <v>Sales</v>
      </c>
      <c r="I1217" s="37" t="str">
        <f aca="false">IFERROR(VLOOKUP(A1217,Employees!$A$2:$U$1501,21,FALSE()),"Unknown")</f>
        <v>Active</v>
      </c>
    </row>
    <row r="1218" customFormat="false" ht="15" hidden="false" customHeight="false" outlineLevel="0" collapsed="false">
      <c r="A1218" s="37" t="s">
        <v>783</v>
      </c>
      <c r="B1218" s="37" t="n">
        <v>2025</v>
      </c>
      <c r="C1218" s="37" t="n">
        <v>3</v>
      </c>
      <c r="D1218" s="37" t="n">
        <v>75</v>
      </c>
      <c r="E1218" s="37" t="s">
        <v>187</v>
      </c>
      <c r="F1218" s="37" t="n">
        <v>4.4</v>
      </c>
      <c r="G1218" s="37" t="n">
        <v>28</v>
      </c>
      <c r="H1218" s="37" t="str">
        <f aca="false">IFERROR(VLOOKUP(A1218,Employees!$A$2:$I$1501,9,FALSE()),"Unknown")</f>
        <v>Sales</v>
      </c>
      <c r="I1218" s="37" t="str">
        <f aca="false">IFERROR(VLOOKUP(A1218,Employees!$A$2:$U$1501,21,FALSE()),"Unknown")</f>
        <v>Active</v>
      </c>
    </row>
    <row r="1219" customFormat="false" ht="15" hidden="false" customHeight="false" outlineLevel="0" collapsed="false">
      <c r="A1219" s="37" t="s">
        <v>1125</v>
      </c>
      <c r="B1219" s="37" t="n">
        <v>2024</v>
      </c>
      <c r="C1219" s="37" t="n">
        <v>3</v>
      </c>
      <c r="D1219" s="37" t="n">
        <v>93</v>
      </c>
      <c r="E1219" s="37" t="s">
        <v>187</v>
      </c>
      <c r="F1219" s="37" t="n">
        <v>6.3</v>
      </c>
      <c r="G1219" s="37" t="n">
        <v>25</v>
      </c>
      <c r="H1219" s="37" t="str">
        <f aca="false">IFERROR(VLOOKUP(A1219,Employees!$A$2:$I$1501,9,FALSE()),"Unknown")</f>
        <v>Engineering</v>
      </c>
      <c r="I1219" s="37" t="str">
        <f aca="false">IFERROR(VLOOKUP(A1219,Employees!$A$2:$U$1501,21,FALSE()),"Unknown")</f>
        <v>Active</v>
      </c>
    </row>
    <row r="1220" customFormat="false" ht="15" hidden="false" customHeight="false" outlineLevel="0" collapsed="false">
      <c r="A1220" s="37" t="s">
        <v>1125</v>
      </c>
      <c r="B1220" s="37" t="n">
        <v>2025</v>
      </c>
      <c r="C1220" s="37" t="n">
        <v>3</v>
      </c>
      <c r="D1220" s="37" t="n">
        <v>87</v>
      </c>
      <c r="E1220" s="37" t="s">
        <v>187</v>
      </c>
      <c r="F1220" s="37" t="n">
        <v>10</v>
      </c>
      <c r="G1220" s="37" t="n">
        <v>32</v>
      </c>
      <c r="H1220" s="37" t="str">
        <f aca="false">IFERROR(VLOOKUP(A1220,Employees!$A$2:$I$1501,9,FALSE()),"Unknown")</f>
        <v>Engineering</v>
      </c>
      <c r="I1220" s="37" t="str">
        <f aca="false">IFERROR(VLOOKUP(A1220,Employees!$A$2:$U$1501,21,FALSE()),"Unknown")</f>
        <v>Active</v>
      </c>
    </row>
    <row r="1221" customFormat="false" ht="15" hidden="false" customHeight="false" outlineLevel="0" collapsed="false">
      <c r="A1221" s="37" t="s">
        <v>850</v>
      </c>
      <c r="B1221" s="37" t="n">
        <v>2021</v>
      </c>
      <c r="C1221" s="37" t="n">
        <v>3</v>
      </c>
      <c r="D1221" s="37" t="n">
        <v>60</v>
      </c>
      <c r="E1221" s="37" t="s">
        <v>187</v>
      </c>
      <c r="F1221" s="37" t="n">
        <v>7.1</v>
      </c>
      <c r="G1221" s="37" t="n">
        <v>35</v>
      </c>
      <c r="H1221" s="37" t="str">
        <f aca="false">IFERROR(VLOOKUP(A1221,Employees!$A$2:$I$1501,9,FALSE()),"Unknown")</f>
        <v>Legal &amp; Compliance</v>
      </c>
      <c r="I1221" s="37" t="str">
        <f aca="false">IFERROR(VLOOKUP(A1221,Employees!$A$2:$U$1501,21,FALSE()),"Unknown")</f>
        <v>Active</v>
      </c>
    </row>
    <row r="1222" customFormat="false" ht="15" hidden="false" customHeight="false" outlineLevel="0" collapsed="false">
      <c r="A1222" s="37" t="s">
        <v>850</v>
      </c>
      <c r="B1222" s="37" t="n">
        <v>2022</v>
      </c>
      <c r="C1222" s="37" t="n">
        <v>3</v>
      </c>
      <c r="D1222" s="37" t="n">
        <v>74</v>
      </c>
      <c r="E1222" s="37" t="s">
        <v>187</v>
      </c>
      <c r="F1222" s="37" t="n">
        <v>5.9</v>
      </c>
      <c r="G1222" s="37" t="n">
        <v>12</v>
      </c>
      <c r="H1222" s="37" t="str">
        <f aca="false">IFERROR(VLOOKUP(A1222,Employees!$A$2:$I$1501,9,FALSE()),"Unknown")</f>
        <v>Legal &amp; Compliance</v>
      </c>
      <c r="I1222" s="37" t="str">
        <f aca="false">IFERROR(VLOOKUP(A1222,Employees!$A$2:$U$1501,21,FALSE()),"Unknown")</f>
        <v>Active</v>
      </c>
    </row>
    <row r="1223" customFormat="false" ht="15" hidden="false" customHeight="false" outlineLevel="0" collapsed="false">
      <c r="A1223" s="37" t="s">
        <v>850</v>
      </c>
      <c r="B1223" s="37" t="n">
        <v>2023</v>
      </c>
      <c r="C1223" s="37" t="n">
        <v>4</v>
      </c>
      <c r="D1223" s="37" t="n">
        <v>111</v>
      </c>
      <c r="E1223" s="37" t="s">
        <v>187</v>
      </c>
      <c r="F1223" s="37" t="n">
        <v>7.8</v>
      </c>
      <c r="G1223" s="37" t="n">
        <v>12</v>
      </c>
      <c r="H1223" s="37" t="str">
        <f aca="false">IFERROR(VLOOKUP(A1223,Employees!$A$2:$I$1501,9,FALSE()),"Unknown")</f>
        <v>Legal &amp; Compliance</v>
      </c>
      <c r="I1223" s="37" t="str">
        <f aca="false">IFERROR(VLOOKUP(A1223,Employees!$A$2:$U$1501,21,FALSE()),"Unknown")</f>
        <v>Active</v>
      </c>
    </row>
    <row r="1224" customFormat="false" ht="15" hidden="false" customHeight="false" outlineLevel="0" collapsed="false">
      <c r="A1224" s="37" t="s">
        <v>850</v>
      </c>
      <c r="B1224" s="37" t="n">
        <v>2024</v>
      </c>
      <c r="C1224" s="37" t="n">
        <v>2</v>
      </c>
      <c r="D1224" s="37" t="n">
        <v>70</v>
      </c>
      <c r="E1224" s="37" t="s">
        <v>187</v>
      </c>
      <c r="F1224" s="37" t="n">
        <v>5.7</v>
      </c>
      <c r="G1224" s="37" t="n">
        <v>13</v>
      </c>
      <c r="H1224" s="37" t="str">
        <f aca="false">IFERROR(VLOOKUP(A1224,Employees!$A$2:$I$1501,9,FALSE()),"Unknown")</f>
        <v>Legal &amp; Compliance</v>
      </c>
      <c r="I1224" s="37" t="str">
        <f aca="false">IFERROR(VLOOKUP(A1224,Employees!$A$2:$U$1501,21,FALSE()),"Unknown")</f>
        <v>Active</v>
      </c>
    </row>
    <row r="1225" customFormat="false" ht="15" hidden="false" customHeight="false" outlineLevel="0" collapsed="false">
      <c r="A1225" s="37" t="s">
        <v>850</v>
      </c>
      <c r="B1225" s="37" t="n">
        <v>2025</v>
      </c>
      <c r="C1225" s="37" t="n">
        <v>4</v>
      </c>
      <c r="D1225" s="37" t="n">
        <v>94</v>
      </c>
      <c r="E1225" s="37" t="s">
        <v>187</v>
      </c>
      <c r="F1225" s="37" t="n">
        <v>6.8</v>
      </c>
      <c r="G1225" s="37" t="n">
        <v>14</v>
      </c>
      <c r="H1225" s="37" t="str">
        <f aca="false">IFERROR(VLOOKUP(A1225,Employees!$A$2:$I$1501,9,FALSE()),"Unknown")</f>
        <v>Legal &amp; Compliance</v>
      </c>
      <c r="I1225" s="37" t="str">
        <f aca="false">IFERROR(VLOOKUP(A1225,Employees!$A$2:$U$1501,21,FALSE()),"Unknown")</f>
        <v>Active</v>
      </c>
    </row>
    <row r="1226" customFormat="false" ht="15" hidden="false" customHeight="false" outlineLevel="0" collapsed="false">
      <c r="A1226" s="37" t="s">
        <v>1127</v>
      </c>
      <c r="B1226" s="37" t="n">
        <v>2021</v>
      </c>
      <c r="C1226" s="37" t="n">
        <v>3</v>
      </c>
      <c r="D1226" s="37" t="n">
        <v>98</v>
      </c>
      <c r="E1226" s="37" t="s">
        <v>187</v>
      </c>
      <c r="F1226" s="37" t="n">
        <v>5.1</v>
      </c>
      <c r="G1226" s="37" t="n">
        <v>15</v>
      </c>
      <c r="H1226" s="37" t="str">
        <f aca="false">IFERROR(VLOOKUP(A1226,Employees!$A$2:$I$1501,9,FALSE()),"Unknown")</f>
        <v>Customer Support</v>
      </c>
      <c r="I1226" s="37" t="str">
        <f aca="false">IFERROR(VLOOKUP(A1226,Employees!$A$2:$U$1501,21,FALSE()),"Unknown")</f>
        <v>Active</v>
      </c>
    </row>
    <row r="1227" customFormat="false" ht="15" hidden="false" customHeight="false" outlineLevel="0" collapsed="false">
      <c r="A1227" s="37" t="s">
        <v>1127</v>
      </c>
      <c r="B1227" s="37" t="n">
        <v>2022</v>
      </c>
      <c r="C1227" s="37" t="n">
        <v>2</v>
      </c>
      <c r="D1227" s="37" t="n">
        <v>65</v>
      </c>
      <c r="E1227" s="37" t="s">
        <v>187</v>
      </c>
      <c r="F1227" s="37" t="n">
        <v>3.7</v>
      </c>
      <c r="G1227" s="37" t="n">
        <v>18</v>
      </c>
      <c r="H1227" s="37" t="str">
        <f aca="false">IFERROR(VLOOKUP(A1227,Employees!$A$2:$I$1501,9,FALSE()),"Unknown")</f>
        <v>Customer Support</v>
      </c>
      <c r="I1227" s="37" t="str">
        <f aca="false">IFERROR(VLOOKUP(A1227,Employees!$A$2:$U$1501,21,FALSE()),"Unknown")</f>
        <v>Active</v>
      </c>
    </row>
    <row r="1228" customFormat="false" ht="15" hidden="false" customHeight="false" outlineLevel="0" collapsed="false">
      <c r="A1228" s="37" t="s">
        <v>1127</v>
      </c>
      <c r="B1228" s="37" t="n">
        <v>2023</v>
      </c>
      <c r="C1228" s="37" t="n">
        <v>2</v>
      </c>
      <c r="D1228" s="37" t="n">
        <v>84</v>
      </c>
      <c r="E1228" s="37" t="s">
        <v>187</v>
      </c>
      <c r="F1228" s="37" t="n">
        <v>6.3</v>
      </c>
      <c r="G1228" s="37" t="n">
        <v>15</v>
      </c>
      <c r="H1228" s="37" t="str">
        <f aca="false">IFERROR(VLOOKUP(A1228,Employees!$A$2:$I$1501,9,FALSE()),"Unknown")</f>
        <v>Customer Support</v>
      </c>
      <c r="I1228" s="37" t="str">
        <f aca="false">IFERROR(VLOOKUP(A1228,Employees!$A$2:$U$1501,21,FALSE()),"Unknown")</f>
        <v>Active</v>
      </c>
    </row>
    <row r="1229" customFormat="false" ht="15" hidden="false" customHeight="false" outlineLevel="0" collapsed="false">
      <c r="A1229" s="37" t="s">
        <v>1127</v>
      </c>
      <c r="B1229" s="37" t="n">
        <v>2024</v>
      </c>
      <c r="C1229" s="37" t="n">
        <v>3</v>
      </c>
      <c r="D1229" s="37" t="n">
        <v>88</v>
      </c>
      <c r="E1229" s="37" t="s">
        <v>187</v>
      </c>
      <c r="F1229" s="37" t="n">
        <v>6.7</v>
      </c>
      <c r="G1229" s="37" t="n">
        <v>13</v>
      </c>
      <c r="H1229" s="37" t="str">
        <f aca="false">IFERROR(VLOOKUP(A1229,Employees!$A$2:$I$1501,9,FALSE()),"Unknown")</f>
        <v>Customer Support</v>
      </c>
      <c r="I1229" s="37" t="str">
        <f aca="false">IFERROR(VLOOKUP(A1229,Employees!$A$2:$U$1501,21,FALSE()),"Unknown")</f>
        <v>Active</v>
      </c>
    </row>
    <row r="1230" customFormat="false" ht="15" hidden="false" customHeight="false" outlineLevel="0" collapsed="false">
      <c r="A1230" s="37" t="s">
        <v>1127</v>
      </c>
      <c r="B1230" s="37" t="n">
        <v>2025</v>
      </c>
      <c r="C1230" s="37" t="n">
        <v>2</v>
      </c>
      <c r="D1230" s="37" t="n">
        <v>76</v>
      </c>
      <c r="E1230" s="37" t="s">
        <v>187</v>
      </c>
      <c r="F1230" s="37" t="n">
        <v>4.7</v>
      </c>
      <c r="G1230" s="37" t="n">
        <v>34</v>
      </c>
      <c r="H1230" s="37" t="str">
        <f aca="false">IFERROR(VLOOKUP(A1230,Employees!$A$2:$I$1501,9,FALSE()),"Unknown")</f>
        <v>Customer Support</v>
      </c>
      <c r="I1230" s="37" t="str">
        <f aca="false">IFERROR(VLOOKUP(A1230,Employees!$A$2:$U$1501,21,FALSE()),"Unknown")</f>
        <v>Active</v>
      </c>
    </row>
    <row r="1231" customFormat="false" ht="15" hidden="false" customHeight="false" outlineLevel="0" collapsed="false">
      <c r="A1231" s="37" t="s">
        <v>1128</v>
      </c>
      <c r="B1231" s="37" t="n">
        <v>2023</v>
      </c>
      <c r="C1231" s="37" t="n">
        <v>2</v>
      </c>
      <c r="D1231" s="37" t="n">
        <v>76</v>
      </c>
      <c r="E1231" s="37" t="s">
        <v>187</v>
      </c>
      <c r="F1231" s="37" t="n">
        <v>2.2</v>
      </c>
      <c r="G1231" s="37" t="n">
        <v>47</v>
      </c>
      <c r="H1231" s="37" t="str">
        <f aca="false">IFERROR(VLOOKUP(A1231,Employees!$A$2:$I$1501,9,FALSE()),"Unknown")</f>
        <v>Engineering</v>
      </c>
      <c r="I1231" s="37" t="str">
        <f aca="false">IFERROR(VLOOKUP(A1231,Employees!$A$2:$U$1501,21,FALSE()),"Unknown")</f>
        <v>Active</v>
      </c>
    </row>
    <row r="1232" customFormat="false" ht="15" hidden="false" customHeight="false" outlineLevel="0" collapsed="false">
      <c r="A1232" s="37" t="s">
        <v>1128</v>
      </c>
      <c r="B1232" s="37" t="n">
        <v>2024</v>
      </c>
      <c r="C1232" s="37" t="n">
        <v>3</v>
      </c>
      <c r="D1232" s="37" t="n">
        <v>84</v>
      </c>
      <c r="E1232" s="37" t="s">
        <v>187</v>
      </c>
      <c r="F1232" s="37" t="n">
        <v>6.8</v>
      </c>
      <c r="G1232" s="37" t="n">
        <v>13</v>
      </c>
      <c r="H1232" s="37" t="str">
        <f aca="false">IFERROR(VLOOKUP(A1232,Employees!$A$2:$I$1501,9,FALSE()),"Unknown")</f>
        <v>Engineering</v>
      </c>
      <c r="I1232" s="37" t="str">
        <f aca="false">IFERROR(VLOOKUP(A1232,Employees!$A$2:$U$1501,21,FALSE()),"Unknown")</f>
        <v>Active</v>
      </c>
    </row>
    <row r="1233" customFormat="false" ht="15" hidden="false" customHeight="false" outlineLevel="0" collapsed="false">
      <c r="A1233" s="37" t="s">
        <v>1128</v>
      </c>
      <c r="B1233" s="37" t="n">
        <v>2025</v>
      </c>
      <c r="C1233" s="37" t="n">
        <v>3</v>
      </c>
      <c r="D1233" s="37" t="n">
        <v>91</v>
      </c>
      <c r="E1233" s="37" t="s">
        <v>187</v>
      </c>
      <c r="F1233" s="37" t="n">
        <v>5.6</v>
      </c>
      <c r="G1233" s="37" t="n">
        <v>13</v>
      </c>
      <c r="H1233" s="37" t="str">
        <f aca="false">IFERROR(VLOOKUP(A1233,Employees!$A$2:$I$1501,9,FALSE()),"Unknown")</f>
        <v>Engineering</v>
      </c>
      <c r="I1233" s="37" t="str">
        <f aca="false">IFERROR(VLOOKUP(A1233,Employees!$A$2:$U$1501,21,FALSE()),"Unknown")</f>
        <v>Active</v>
      </c>
    </row>
    <row r="1234" customFormat="false" ht="15" hidden="false" customHeight="false" outlineLevel="0" collapsed="false">
      <c r="A1234" s="37" t="s">
        <v>1131</v>
      </c>
      <c r="B1234" s="37" t="n">
        <v>2021</v>
      </c>
      <c r="C1234" s="37" t="n">
        <v>3</v>
      </c>
      <c r="D1234" s="37" t="n">
        <v>91</v>
      </c>
      <c r="E1234" s="37" t="s">
        <v>187</v>
      </c>
      <c r="F1234" s="37" t="n">
        <v>7.4</v>
      </c>
      <c r="G1234" s="37" t="n">
        <v>12</v>
      </c>
      <c r="H1234" s="37" t="str">
        <f aca="false">IFERROR(VLOOKUP(A1234,Employees!$A$2:$I$1501,9,FALSE()),"Unknown")</f>
        <v>Sales</v>
      </c>
      <c r="I1234" s="37" t="str">
        <f aca="false">IFERROR(VLOOKUP(A1234,Employees!$A$2:$U$1501,21,FALSE()),"Unknown")</f>
        <v>Active</v>
      </c>
    </row>
    <row r="1235" customFormat="false" ht="15" hidden="false" customHeight="false" outlineLevel="0" collapsed="false">
      <c r="A1235" s="37" t="s">
        <v>1131</v>
      </c>
      <c r="B1235" s="37" t="n">
        <v>2022</v>
      </c>
      <c r="C1235" s="37" t="n">
        <v>2</v>
      </c>
      <c r="D1235" s="37" t="n">
        <v>69</v>
      </c>
      <c r="E1235" s="37" t="s">
        <v>187</v>
      </c>
      <c r="F1235" s="37" t="n">
        <v>4.6</v>
      </c>
      <c r="G1235" s="37" t="n">
        <v>9</v>
      </c>
      <c r="H1235" s="37" t="str">
        <f aca="false">IFERROR(VLOOKUP(A1235,Employees!$A$2:$I$1501,9,FALSE()),"Unknown")</f>
        <v>Sales</v>
      </c>
      <c r="I1235" s="37" t="str">
        <f aca="false">IFERROR(VLOOKUP(A1235,Employees!$A$2:$U$1501,21,FALSE()),"Unknown")</f>
        <v>Active</v>
      </c>
    </row>
    <row r="1236" customFormat="false" ht="15" hidden="false" customHeight="false" outlineLevel="0" collapsed="false">
      <c r="A1236" s="37" t="s">
        <v>1131</v>
      </c>
      <c r="B1236" s="37" t="n">
        <v>2023</v>
      </c>
      <c r="C1236" s="37" t="n">
        <v>4</v>
      </c>
      <c r="D1236" s="37" t="n">
        <v>105</v>
      </c>
      <c r="E1236" s="37" t="s">
        <v>187</v>
      </c>
      <c r="F1236" s="37" t="n">
        <v>9.5</v>
      </c>
      <c r="G1236" s="37" t="n">
        <v>30</v>
      </c>
      <c r="H1236" s="37" t="str">
        <f aca="false">IFERROR(VLOOKUP(A1236,Employees!$A$2:$I$1501,9,FALSE()),"Unknown")</f>
        <v>Sales</v>
      </c>
      <c r="I1236" s="37" t="str">
        <f aca="false">IFERROR(VLOOKUP(A1236,Employees!$A$2:$U$1501,21,FALSE()),"Unknown")</f>
        <v>Active</v>
      </c>
    </row>
    <row r="1237" customFormat="false" ht="15" hidden="false" customHeight="false" outlineLevel="0" collapsed="false">
      <c r="A1237" s="37" t="s">
        <v>1131</v>
      </c>
      <c r="B1237" s="37" t="n">
        <v>2024</v>
      </c>
      <c r="C1237" s="37" t="n">
        <v>2</v>
      </c>
      <c r="D1237" s="37" t="n">
        <v>84</v>
      </c>
      <c r="E1237" s="37" t="s">
        <v>187</v>
      </c>
      <c r="F1237" s="37" t="n">
        <v>6.4</v>
      </c>
      <c r="G1237" s="37" t="n">
        <v>33</v>
      </c>
      <c r="H1237" s="37" t="str">
        <f aca="false">IFERROR(VLOOKUP(A1237,Employees!$A$2:$I$1501,9,FALSE()),"Unknown")</f>
        <v>Sales</v>
      </c>
      <c r="I1237" s="37" t="str">
        <f aca="false">IFERROR(VLOOKUP(A1237,Employees!$A$2:$U$1501,21,FALSE()),"Unknown")</f>
        <v>Active</v>
      </c>
    </row>
    <row r="1238" customFormat="false" ht="15" hidden="false" customHeight="false" outlineLevel="0" collapsed="false">
      <c r="A1238" s="37" t="s">
        <v>1131</v>
      </c>
      <c r="B1238" s="37" t="n">
        <v>2025</v>
      </c>
      <c r="C1238" s="37" t="n">
        <v>3</v>
      </c>
      <c r="D1238" s="37" t="n">
        <v>76</v>
      </c>
      <c r="E1238" s="37" t="s">
        <v>187</v>
      </c>
      <c r="F1238" s="37" t="n">
        <v>6.1</v>
      </c>
      <c r="G1238" s="37" t="n">
        <v>50</v>
      </c>
      <c r="H1238" s="37" t="str">
        <f aca="false">IFERROR(VLOOKUP(A1238,Employees!$A$2:$I$1501,9,FALSE()),"Unknown")</f>
        <v>Sales</v>
      </c>
      <c r="I1238" s="37" t="str">
        <f aca="false">IFERROR(VLOOKUP(A1238,Employees!$A$2:$U$1501,21,FALSE()),"Unknown")</f>
        <v>Active</v>
      </c>
    </row>
    <row r="1239" customFormat="false" ht="15" hidden="false" customHeight="false" outlineLevel="0" collapsed="false">
      <c r="A1239" s="37" t="s">
        <v>1133</v>
      </c>
      <c r="B1239" s="37" t="n">
        <v>2022</v>
      </c>
      <c r="C1239" s="37" t="n">
        <v>5</v>
      </c>
      <c r="D1239" s="37" t="n">
        <v>105</v>
      </c>
      <c r="E1239" s="37" t="s">
        <v>187</v>
      </c>
      <c r="F1239" s="37" t="n">
        <v>11.1</v>
      </c>
      <c r="G1239" s="37" t="n">
        <v>13</v>
      </c>
      <c r="H1239" s="37" t="str">
        <f aca="false">IFERROR(VLOOKUP(A1239,Employees!$A$2:$I$1501,9,FALSE()),"Unknown")</f>
        <v>Operations</v>
      </c>
      <c r="I1239" s="37" t="str">
        <f aca="false">IFERROR(VLOOKUP(A1239,Employees!$A$2:$U$1501,21,FALSE()),"Unknown")</f>
        <v>Active</v>
      </c>
    </row>
    <row r="1240" customFormat="false" ht="15" hidden="false" customHeight="false" outlineLevel="0" collapsed="false">
      <c r="A1240" s="37" t="s">
        <v>1133</v>
      </c>
      <c r="B1240" s="37" t="n">
        <v>2023</v>
      </c>
      <c r="C1240" s="37" t="n">
        <v>3</v>
      </c>
      <c r="D1240" s="37" t="n">
        <v>80</v>
      </c>
      <c r="E1240" s="37" t="s">
        <v>187</v>
      </c>
      <c r="F1240" s="37" t="n">
        <v>5.2</v>
      </c>
      <c r="G1240" s="37" t="n">
        <v>18</v>
      </c>
      <c r="H1240" s="37" t="str">
        <f aca="false">IFERROR(VLOOKUP(A1240,Employees!$A$2:$I$1501,9,FALSE()),"Unknown")</f>
        <v>Operations</v>
      </c>
      <c r="I1240" s="37" t="str">
        <f aca="false">IFERROR(VLOOKUP(A1240,Employees!$A$2:$U$1501,21,FALSE()),"Unknown")</f>
        <v>Active</v>
      </c>
    </row>
    <row r="1241" customFormat="false" ht="15" hidden="false" customHeight="false" outlineLevel="0" collapsed="false">
      <c r="A1241" s="37" t="s">
        <v>1133</v>
      </c>
      <c r="B1241" s="37" t="n">
        <v>2024</v>
      </c>
      <c r="C1241" s="37" t="n">
        <v>2</v>
      </c>
      <c r="D1241" s="37" t="n">
        <v>63</v>
      </c>
      <c r="E1241" s="37" t="s">
        <v>187</v>
      </c>
      <c r="F1241" s="37" t="n">
        <v>6.9</v>
      </c>
      <c r="G1241" s="37" t="n">
        <v>27</v>
      </c>
      <c r="H1241" s="37" t="str">
        <f aca="false">IFERROR(VLOOKUP(A1241,Employees!$A$2:$I$1501,9,FALSE()),"Unknown")</f>
        <v>Operations</v>
      </c>
      <c r="I1241" s="37" t="str">
        <f aca="false">IFERROR(VLOOKUP(A1241,Employees!$A$2:$U$1501,21,FALSE()),"Unknown")</f>
        <v>Active</v>
      </c>
    </row>
    <row r="1242" customFormat="false" ht="15" hidden="false" customHeight="false" outlineLevel="0" collapsed="false">
      <c r="A1242" s="37" t="s">
        <v>1133</v>
      </c>
      <c r="B1242" s="37" t="n">
        <v>2025</v>
      </c>
      <c r="C1242" s="37" t="n">
        <v>3</v>
      </c>
      <c r="D1242" s="37" t="n">
        <v>89</v>
      </c>
      <c r="E1242" s="37" t="s">
        <v>187</v>
      </c>
      <c r="F1242" s="37" t="n">
        <v>8.4</v>
      </c>
      <c r="G1242" s="37" t="n">
        <v>27</v>
      </c>
      <c r="H1242" s="37" t="str">
        <f aca="false">IFERROR(VLOOKUP(A1242,Employees!$A$2:$I$1501,9,FALSE()),"Unknown")</f>
        <v>Operations</v>
      </c>
      <c r="I1242" s="37" t="str">
        <f aca="false">IFERROR(VLOOKUP(A1242,Employees!$A$2:$U$1501,21,FALSE()),"Unknown")</f>
        <v>Active</v>
      </c>
    </row>
    <row r="1243" customFormat="false" ht="15" hidden="false" customHeight="false" outlineLevel="0" collapsed="false">
      <c r="A1243" s="37" t="s">
        <v>1134</v>
      </c>
      <c r="B1243" s="37" t="n">
        <v>2021</v>
      </c>
      <c r="C1243" s="37" t="n">
        <v>2</v>
      </c>
      <c r="D1243" s="37" t="n">
        <v>81</v>
      </c>
      <c r="E1243" s="37" t="s">
        <v>187</v>
      </c>
      <c r="F1243" s="37" t="n">
        <v>5.5</v>
      </c>
      <c r="G1243" s="37" t="n">
        <v>11</v>
      </c>
      <c r="H1243" s="37" t="str">
        <f aca="false">IFERROR(VLOOKUP(A1243,Employees!$A$2:$I$1501,9,FALSE()),"Unknown")</f>
        <v>Sales</v>
      </c>
      <c r="I1243" s="37" t="str">
        <f aca="false">IFERROR(VLOOKUP(A1243,Employees!$A$2:$U$1501,21,FALSE()),"Unknown")</f>
        <v>Exited</v>
      </c>
    </row>
    <row r="1244" customFormat="false" ht="15" hidden="false" customHeight="false" outlineLevel="0" collapsed="false">
      <c r="A1244" s="37" t="s">
        <v>1134</v>
      </c>
      <c r="B1244" s="37" t="n">
        <v>2022</v>
      </c>
      <c r="C1244" s="37" t="n">
        <v>1</v>
      </c>
      <c r="D1244" s="37" t="n">
        <v>66</v>
      </c>
      <c r="E1244" s="37" t="s">
        <v>187</v>
      </c>
      <c r="F1244" s="37" t="n">
        <v>1.8</v>
      </c>
      <c r="G1244" s="37" t="n">
        <v>17</v>
      </c>
      <c r="H1244" s="37" t="str">
        <f aca="false">IFERROR(VLOOKUP(A1244,Employees!$A$2:$I$1501,9,FALSE()),"Unknown")</f>
        <v>Sales</v>
      </c>
      <c r="I1244" s="37" t="str">
        <f aca="false">IFERROR(VLOOKUP(A1244,Employees!$A$2:$U$1501,21,FALSE()),"Unknown")</f>
        <v>Exited</v>
      </c>
    </row>
    <row r="1245" customFormat="false" ht="15" hidden="false" customHeight="false" outlineLevel="0" collapsed="false">
      <c r="A1245" s="37" t="s">
        <v>1134</v>
      </c>
      <c r="B1245" s="37" t="n">
        <v>2023</v>
      </c>
      <c r="C1245" s="37" t="n">
        <v>3</v>
      </c>
      <c r="D1245" s="37" t="n">
        <v>75</v>
      </c>
      <c r="E1245" s="37" t="s">
        <v>187</v>
      </c>
      <c r="F1245" s="37" t="n">
        <v>9.4</v>
      </c>
      <c r="G1245" s="37" t="n">
        <v>29</v>
      </c>
      <c r="H1245" s="37" t="str">
        <f aca="false">IFERROR(VLOOKUP(A1245,Employees!$A$2:$I$1501,9,FALSE()),"Unknown")</f>
        <v>Sales</v>
      </c>
      <c r="I1245" s="37" t="str">
        <f aca="false">IFERROR(VLOOKUP(A1245,Employees!$A$2:$U$1501,21,FALSE()),"Unknown")</f>
        <v>Exited</v>
      </c>
    </row>
    <row r="1246" customFormat="false" ht="15" hidden="false" customHeight="false" outlineLevel="0" collapsed="false">
      <c r="A1246" s="37" t="s">
        <v>1134</v>
      </c>
      <c r="B1246" s="37" t="n">
        <v>2024</v>
      </c>
      <c r="C1246" s="37" t="n">
        <v>3</v>
      </c>
      <c r="D1246" s="37" t="n">
        <v>93</v>
      </c>
      <c r="E1246" s="37" t="s">
        <v>187</v>
      </c>
      <c r="F1246" s="37" t="n">
        <v>7.2</v>
      </c>
      <c r="G1246" s="37" t="n">
        <v>10</v>
      </c>
      <c r="H1246" s="37" t="str">
        <f aca="false">IFERROR(VLOOKUP(A1246,Employees!$A$2:$I$1501,9,FALSE()),"Unknown")</f>
        <v>Sales</v>
      </c>
      <c r="I1246" s="37" t="str">
        <f aca="false">IFERROR(VLOOKUP(A1246,Employees!$A$2:$U$1501,21,FALSE()),"Unknown")</f>
        <v>Exited</v>
      </c>
    </row>
    <row r="1247" customFormat="false" ht="15" hidden="false" customHeight="false" outlineLevel="0" collapsed="false">
      <c r="A1247" s="37" t="s">
        <v>1134</v>
      </c>
      <c r="B1247" s="37" t="n">
        <v>2025</v>
      </c>
      <c r="C1247" s="37" t="n">
        <v>3</v>
      </c>
      <c r="D1247" s="37" t="n">
        <v>71</v>
      </c>
      <c r="E1247" s="37" t="s">
        <v>187</v>
      </c>
      <c r="F1247" s="37" t="n">
        <v>6.9</v>
      </c>
      <c r="G1247" s="37" t="n">
        <v>18</v>
      </c>
      <c r="H1247" s="37" t="str">
        <f aca="false">IFERROR(VLOOKUP(A1247,Employees!$A$2:$I$1501,9,FALSE()),"Unknown")</f>
        <v>Sales</v>
      </c>
      <c r="I1247" s="37" t="str">
        <f aca="false">IFERROR(VLOOKUP(A1247,Employees!$A$2:$U$1501,21,FALSE()),"Unknown")</f>
        <v>Exited</v>
      </c>
    </row>
    <row r="1248" customFormat="false" ht="15" hidden="false" customHeight="false" outlineLevel="0" collapsed="false">
      <c r="A1248" s="37" t="s">
        <v>1136</v>
      </c>
      <c r="B1248" s="37" t="n">
        <v>2021</v>
      </c>
      <c r="C1248" s="37" t="n">
        <v>1</v>
      </c>
      <c r="D1248" s="37" t="n">
        <v>56</v>
      </c>
      <c r="E1248" s="37" t="s">
        <v>187</v>
      </c>
      <c r="F1248" s="37" t="n">
        <v>2.3</v>
      </c>
      <c r="G1248" s="37" t="n">
        <v>12</v>
      </c>
      <c r="H1248" s="37" t="str">
        <f aca="false">IFERROR(VLOOKUP(A1248,Employees!$A$2:$I$1501,9,FALSE()),"Unknown")</f>
        <v>Engineering</v>
      </c>
      <c r="I1248" s="37" t="str">
        <f aca="false">IFERROR(VLOOKUP(A1248,Employees!$A$2:$U$1501,21,FALSE()),"Unknown")</f>
        <v>Active</v>
      </c>
    </row>
    <row r="1249" customFormat="false" ht="15" hidden="false" customHeight="false" outlineLevel="0" collapsed="false">
      <c r="A1249" s="37" t="s">
        <v>1136</v>
      </c>
      <c r="B1249" s="37" t="n">
        <v>2022</v>
      </c>
      <c r="C1249" s="37" t="n">
        <v>3</v>
      </c>
      <c r="D1249" s="37" t="n">
        <v>79</v>
      </c>
      <c r="E1249" s="37" t="s">
        <v>187</v>
      </c>
      <c r="F1249" s="37" t="n">
        <v>6.2</v>
      </c>
      <c r="G1249" s="37" t="n">
        <v>33</v>
      </c>
      <c r="H1249" s="37" t="str">
        <f aca="false">IFERROR(VLOOKUP(A1249,Employees!$A$2:$I$1501,9,FALSE()),"Unknown")</f>
        <v>Engineering</v>
      </c>
      <c r="I1249" s="37" t="str">
        <f aca="false">IFERROR(VLOOKUP(A1249,Employees!$A$2:$U$1501,21,FALSE()),"Unknown")</f>
        <v>Active</v>
      </c>
    </row>
    <row r="1250" customFormat="false" ht="15" hidden="false" customHeight="false" outlineLevel="0" collapsed="false">
      <c r="A1250" s="37" t="s">
        <v>1136</v>
      </c>
      <c r="B1250" s="37" t="n">
        <v>2023</v>
      </c>
      <c r="C1250" s="37" t="n">
        <v>2</v>
      </c>
      <c r="D1250" s="37" t="n">
        <v>63</v>
      </c>
      <c r="E1250" s="37" t="s">
        <v>187</v>
      </c>
      <c r="F1250" s="37" t="n">
        <v>3.2</v>
      </c>
      <c r="G1250" s="37" t="n">
        <v>23</v>
      </c>
      <c r="H1250" s="37" t="str">
        <f aca="false">IFERROR(VLOOKUP(A1250,Employees!$A$2:$I$1501,9,FALSE()),"Unknown")</f>
        <v>Engineering</v>
      </c>
      <c r="I1250" s="37" t="str">
        <f aca="false">IFERROR(VLOOKUP(A1250,Employees!$A$2:$U$1501,21,FALSE()),"Unknown")</f>
        <v>Active</v>
      </c>
    </row>
    <row r="1251" customFormat="false" ht="15" hidden="false" customHeight="false" outlineLevel="0" collapsed="false">
      <c r="A1251" s="37" t="s">
        <v>1136</v>
      </c>
      <c r="B1251" s="37" t="n">
        <v>2024</v>
      </c>
      <c r="C1251" s="37" t="n">
        <v>2</v>
      </c>
      <c r="D1251" s="37" t="n">
        <v>82</v>
      </c>
      <c r="E1251" s="37" t="s">
        <v>187</v>
      </c>
      <c r="F1251" s="37" t="n">
        <v>4.6</v>
      </c>
      <c r="G1251" s="37" t="n">
        <v>7</v>
      </c>
      <c r="H1251" s="37" t="str">
        <f aca="false">IFERROR(VLOOKUP(A1251,Employees!$A$2:$I$1501,9,FALSE()),"Unknown")</f>
        <v>Engineering</v>
      </c>
      <c r="I1251" s="37" t="str">
        <f aca="false">IFERROR(VLOOKUP(A1251,Employees!$A$2:$U$1501,21,FALSE()),"Unknown")</f>
        <v>Active</v>
      </c>
    </row>
    <row r="1252" customFormat="false" ht="15" hidden="false" customHeight="false" outlineLevel="0" collapsed="false">
      <c r="A1252" s="37" t="s">
        <v>1136</v>
      </c>
      <c r="B1252" s="37" t="n">
        <v>2025</v>
      </c>
      <c r="C1252" s="37" t="n">
        <v>4</v>
      </c>
      <c r="D1252" s="37" t="n">
        <v>73</v>
      </c>
      <c r="E1252" s="37" t="s">
        <v>187</v>
      </c>
      <c r="F1252" s="37" t="n">
        <v>7.9</v>
      </c>
      <c r="G1252" s="37" t="n">
        <v>6</v>
      </c>
      <c r="H1252" s="37" t="str">
        <f aca="false">IFERROR(VLOOKUP(A1252,Employees!$A$2:$I$1501,9,FALSE()),"Unknown")</f>
        <v>Engineering</v>
      </c>
      <c r="I1252" s="37" t="str">
        <f aca="false">IFERROR(VLOOKUP(A1252,Employees!$A$2:$U$1501,21,FALSE()),"Unknown")</f>
        <v>Active</v>
      </c>
    </row>
    <row r="1253" customFormat="false" ht="15" hidden="false" customHeight="false" outlineLevel="0" collapsed="false">
      <c r="A1253" s="37" t="s">
        <v>1137</v>
      </c>
      <c r="B1253" s="37" t="n">
        <v>2024</v>
      </c>
      <c r="C1253" s="37" t="n">
        <v>4</v>
      </c>
      <c r="D1253" s="37" t="n">
        <v>89</v>
      </c>
      <c r="E1253" s="37" t="s">
        <v>185</v>
      </c>
      <c r="F1253" s="37" t="n">
        <v>12</v>
      </c>
      <c r="G1253" s="37" t="n">
        <v>24</v>
      </c>
      <c r="H1253" s="37" t="str">
        <f aca="false">IFERROR(VLOOKUP(A1253,Employees!$A$2:$I$1501,9,FALSE()),"Unknown")</f>
        <v>Customer Support</v>
      </c>
      <c r="I1253" s="37" t="str">
        <f aca="false">IFERROR(VLOOKUP(A1253,Employees!$A$2:$U$1501,21,FALSE()),"Unknown")</f>
        <v>Active</v>
      </c>
    </row>
    <row r="1254" customFormat="false" ht="15" hidden="false" customHeight="false" outlineLevel="0" collapsed="false">
      <c r="A1254" s="37" t="s">
        <v>1137</v>
      </c>
      <c r="B1254" s="37" t="n">
        <v>2025</v>
      </c>
      <c r="C1254" s="37" t="n">
        <v>4</v>
      </c>
      <c r="D1254" s="37" t="n">
        <v>92</v>
      </c>
      <c r="E1254" s="37" t="s">
        <v>187</v>
      </c>
      <c r="F1254" s="37" t="n">
        <v>8.3</v>
      </c>
      <c r="G1254" s="37" t="n">
        <v>24</v>
      </c>
      <c r="H1254" s="37" t="str">
        <f aca="false">IFERROR(VLOOKUP(A1254,Employees!$A$2:$I$1501,9,FALSE()),"Unknown")</f>
        <v>Customer Support</v>
      </c>
      <c r="I1254" s="37" t="str">
        <f aca="false">IFERROR(VLOOKUP(A1254,Employees!$A$2:$U$1501,21,FALSE()),"Unknown")</f>
        <v>Active</v>
      </c>
    </row>
    <row r="1255" customFormat="false" ht="15" hidden="false" customHeight="false" outlineLevel="0" collapsed="false">
      <c r="A1255" s="37" t="s">
        <v>1138</v>
      </c>
      <c r="B1255" s="37" t="n">
        <v>2022</v>
      </c>
      <c r="C1255" s="37" t="n">
        <v>2</v>
      </c>
      <c r="D1255" s="37" t="n">
        <v>62</v>
      </c>
      <c r="E1255" s="37" t="s">
        <v>187</v>
      </c>
      <c r="F1255" s="37" t="n">
        <v>6.4</v>
      </c>
      <c r="G1255" s="37" t="n">
        <v>36</v>
      </c>
      <c r="H1255" s="37" t="str">
        <f aca="false">IFERROR(VLOOKUP(A1255,Employees!$A$2:$I$1501,9,FALSE()),"Unknown")</f>
        <v>Legal &amp; Compliance</v>
      </c>
      <c r="I1255" s="37" t="str">
        <f aca="false">IFERROR(VLOOKUP(A1255,Employees!$A$2:$U$1501,21,FALSE()),"Unknown")</f>
        <v>Active</v>
      </c>
    </row>
    <row r="1256" customFormat="false" ht="15" hidden="false" customHeight="false" outlineLevel="0" collapsed="false">
      <c r="A1256" s="37" t="s">
        <v>1138</v>
      </c>
      <c r="B1256" s="37" t="n">
        <v>2023</v>
      </c>
      <c r="C1256" s="37" t="n">
        <v>3</v>
      </c>
      <c r="D1256" s="37" t="n">
        <v>94</v>
      </c>
      <c r="E1256" s="37" t="s">
        <v>187</v>
      </c>
      <c r="F1256" s="37" t="n">
        <v>8</v>
      </c>
      <c r="G1256" s="37" t="n">
        <v>13</v>
      </c>
      <c r="H1256" s="37" t="str">
        <f aca="false">IFERROR(VLOOKUP(A1256,Employees!$A$2:$I$1501,9,FALSE()),"Unknown")</f>
        <v>Legal &amp; Compliance</v>
      </c>
      <c r="I1256" s="37" t="str">
        <f aca="false">IFERROR(VLOOKUP(A1256,Employees!$A$2:$U$1501,21,FALSE()),"Unknown")</f>
        <v>Active</v>
      </c>
    </row>
    <row r="1257" customFormat="false" ht="15" hidden="false" customHeight="false" outlineLevel="0" collapsed="false">
      <c r="A1257" s="37" t="s">
        <v>1138</v>
      </c>
      <c r="B1257" s="37" t="n">
        <v>2024</v>
      </c>
      <c r="C1257" s="37" t="n">
        <v>3</v>
      </c>
      <c r="D1257" s="37" t="n">
        <v>87</v>
      </c>
      <c r="E1257" s="37" t="s">
        <v>187</v>
      </c>
      <c r="F1257" s="37" t="n">
        <v>5.2</v>
      </c>
      <c r="G1257" s="37" t="n">
        <v>29</v>
      </c>
      <c r="H1257" s="37" t="str">
        <f aca="false">IFERROR(VLOOKUP(A1257,Employees!$A$2:$I$1501,9,FALSE()),"Unknown")</f>
        <v>Legal &amp; Compliance</v>
      </c>
      <c r="I1257" s="37" t="str">
        <f aca="false">IFERROR(VLOOKUP(A1257,Employees!$A$2:$U$1501,21,FALSE()),"Unknown")</f>
        <v>Active</v>
      </c>
    </row>
    <row r="1258" customFormat="false" ht="15" hidden="false" customHeight="false" outlineLevel="0" collapsed="false">
      <c r="A1258" s="37" t="s">
        <v>1138</v>
      </c>
      <c r="B1258" s="37" t="n">
        <v>2025</v>
      </c>
      <c r="C1258" s="37" t="n">
        <v>3</v>
      </c>
      <c r="D1258" s="37" t="n">
        <v>95</v>
      </c>
      <c r="E1258" s="37" t="s">
        <v>187</v>
      </c>
      <c r="F1258" s="37" t="n">
        <v>6.1</v>
      </c>
      <c r="G1258" s="37" t="n">
        <v>16</v>
      </c>
      <c r="H1258" s="37" t="str">
        <f aca="false">IFERROR(VLOOKUP(A1258,Employees!$A$2:$I$1501,9,FALSE()),"Unknown")</f>
        <v>Legal &amp; Compliance</v>
      </c>
      <c r="I1258" s="37" t="str">
        <f aca="false">IFERROR(VLOOKUP(A1258,Employees!$A$2:$U$1501,21,FALSE()),"Unknown")</f>
        <v>Active</v>
      </c>
    </row>
    <row r="1259" customFormat="false" ht="15" hidden="false" customHeight="false" outlineLevel="0" collapsed="false">
      <c r="A1259" s="37" t="s">
        <v>1142</v>
      </c>
      <c r="B1259" s="37" t="n">
        <v>2023</v>
      </c>
      <c r="C1259" s="37" t="n">
        <v>1</v>
      </c>
      <c r="D1259" s="37" t="n">
        <v>54</v>
      </c>
      <c r="E1259" s="37" t="s">
        <v>187</v>
      </c>
      <c r="F1259" s="37" t="n">
        <v>3</v>
      </c>
      <c r="G1259" s="37" t="n">
        <v>17</v>
      </c>
      <c r="H1259" s="37" t="str">
        <f aca="false">IFERROR(VLOOKUP(A1259,Employees!$A$2:$I$1501,9,FALSE()),"Unknown")</f>
        <v>Engineering</v>
      </c>
      <c r="I1259" s="37" t="str">
        <f aca="false">IFERROR(VLOOKUP(A1259,Employees!$A$2:$U$1501,21,FALSE()),"Unknown")</f>
        <v>Active</v>
      </c>
    </row>
    <row r="1260" customFormat="false" ht="15" hidden="false" customHeight="false" outlineLevel="0" collapsed="false">
      <c r="A1260" s="37" t="s">
        <v>1142</v>
      </c>
      <c r="B1260" s="37" t="n">
        <v>2024</v>
      </c>
      <c r="C1260" s="37" t="n">
        <v>2</v>
      </c>
      <c r="D1260" s="37" t="n">
        <v>68</v>
      </c>
      <c r="E1260" s="37" t="s">
        <v>187</v>
      </c>
      <c r="F1260" s="37" t="n">
        <v>5.8</v>
      </c>
      <c r="G1260" s="37" t="n">
        <v>22</v>
      </c>
      <c r="H1260" s="37" t="str">
        <f aca="false">IFERROR(VLOOKUP(A1260,Employees!$A$2:$I$1501,9,FALSE()),"Unknown")</f>
        <v>Engineering</v>
      </c>
      <c r="I1260" s="37" t="str">
        <f aca="false">IFERROR(VLOOKUP(A1260,Employees!$A$2:$U$1501,21,FALSE()),"Unknown")</f>
        <v>Active</v>
      </c>
    </row>
    <row r="1261" customFormat="false" ht="15" hidden="false" customHeight="false" outlineLevel="0" collapsed="false">
      <c r="A1261" s="37" t="s">
        <v>1142</v>
      </c>
      <c r="B1261" s="37" t="n">
        <v>2025</v>
      </c>
      <c r="C1261" s="37" t="n">
        <v>1</v>
      </c>
      <c r="D1261" s="37" t="n">
        <v>73</v>
      </c>
      <c r="E1261" s="37" t="s">
        <v>187</v>
      </c>
      <c r="F1261" s="37" t="n">
        <v>1.5</v>
      </c>
      <c r="G1261" s="37" t="n">
        <v>17</v>
      </c>
      <c r="H1261" s="37" t="str">
        <f aca="false">IFERROR(VLOOKUP(A1261,Employees!$A$2:$I$1501,9,FALSE()),"Unknown")</f>
        <v>Engineering</v>
      </c>
      <c r="I1261" s="37" t="str">
        <f aca="false">IFERROR(VLOOKUP(A1261,Employees!$A$2:$U$1501,21,FALSE()),"Unknown")</f>
        <v>Active</v>
      </c>
    </row>
    <row r="1262" customFormat="false" ht="15" hidden="false" customHeight="false" outlineLevel="0" collapsed="false">
      <c r="A1262" s="37" t="s">
        <v>790</v>
      </c>
      <c r="B1262" s="37" t="n">
        <v>2025</v>
      </c>
      <c r="C1262" s="37" t="n">
        <v>2</v>
      </c>
      <c r="D1262" s="37" t="n">
        <v>80</v>
      </c>
      <c r="E1262" s="37" t="s">
        <v>187</v>
      </c>
      <c r="F1262" s="37" t="n">
        <v>2.9</v>
      </c>
      <c r="G1262" s="37" t="n">
        <v>21</v>
      </c>
      <c r="H1262" s="37" t="str">
        <f aca="false">IFERROR(VLOOKUP(A1262,Employees!$A$2:$I$1501,9,FALSE()),"Unknown")</f>
        <v>Legal &amp; Compliance</v>
      </c>
      <c r="I1262" s="37" t="str">
        <f aca="false">IFERROR(VLOOKUP(A1262,Employees!$A$2:$U$1501,21,FALSE()),"Unknown")</f>
        <v>Active</v>
      </c>
    </row>
    <row r="1263" customFormat="false" ht="15" hidden="false" customHeight="false" outlineLevel="0" collapsed="false">
      <c r="A1263" s="37" t="s">
        <v>633</v>
      </c>
      <c r="B1263" s="37" t="n">
        <v>2021</v>
      </c>
      <c r="C1263" s="37" t="n">
        <v>3</v>
      </c>
      <c r="D1263" s="37" t="n">
        <v>87</v>
      </c>
      <c r="E1263" s="37" t="s">
        <v>187</v>
      </c>
      <c r="F1263" s="37" t="n">
        <v>8.3</v>
      </c>
      <c r="G1263" s="37" t="n">
        <v>12</v>
      </c>
      <c r="H1263" s="37" t="str">
        <f aca="false">IFERROR(VLOOKUP(A1263,Employees!$A$2:$I$1501,9,FALSE()),"Unknown")</f>
        <v>Engineering</v>
      </c>
      <c r="I1263" s="37" t="str">
        <f aca="false">IFERROR(VLOOKUP(A1263,Employees!$A$2:$U$1501,21,FALSE()),"Unknown")</f>
        <v>Active</v>
      </c>
    </row>
    <row r="1264" customFormat="false" ht="15" hidden="false" customHeight="false" outlineLevel="0" collapsed="false">
      <c r="A1264" s="37" t="s">
        <v>633</v>
      </c>
      <c r="B1264" s="37" t="n">
        <v>2022</v>
      </c>
      <c r="C1264" s="37" t="n">
        <v>2</v>
      </c>
      <c r="D1264" s="37" t="n">
        <v>73</v>
      </c>
      <c r="E1264" s="37" t="s">
        <v>187</v>
      </c>
      <c r="F1264" s="37" t="n">
        <v>3</v>
      </c>
      <c r="G1264" s="37" t="n">
        <v>3</v>
      </c>
      <c r="H1264" s="37" t="str">
        <f aca="false">IFERROR(VLOOKUP(A1264,Employees!$A$2:$I$1501,9,FALSE()),"Unknown")</f>
        <v>Engineering</v>
      </c>
      <c r="I1264" s="37" t="str">
        <f aca="false">IFERROR(VLOOKUP(A1264,Employees!$A$2:$U$1501,21,FALSE()),"Unknown")</f>
        <v>Active</v>
      </c>
    </row>
    <row r="1265" customFormat="false" ht="15" hidden="false" customHeight="false" outlineLevel="0" collapsed="false">
      <c r="A1265" s="37" t="s">
        <v>633</v>
      </c>
      <c r="B1265" s="37" t="n">
        <v>2023</v>
      </c>
      <c r="C1265" s="37" t="n">
        <v>3</v>
      </c>
      <c r="D1265" s="37" t="n">
        <v>82</v>
      </c>
      <c r="E1265" s="37" t="s">
        <v>187</v>
      </c>
      <c r="F1265" s="37" t="n">
        <v>7.4</v>
      </c>
      <c r="G1265" s="37" t="n">
        <v>34</v>
      </c>
      <c r="H1265" s="37" t="str">
        <f aca="false">IFERROR(VLOOKUP(A1265,Employees!$A$2:$I$1501,9,FALSE()),"Unknown")</f>
        <v>Engineering</v>
      </c>
      <c r="I1265" s="37" t="str">
        <f aca="false">IFERROR(VLOOKUP(A1265,Employees!$A$2:$U$1501,21,FALSE()),"Unknown")</f>
        <v>Active</v>
      </c>
    </row>
    <row r="1266" customFormat="false" ht="15" hidden="false" customHeight="false" outlineLevel="0" collapsed="false">
      <c r="A1266" s="37" t="s">
        <v>633</v>
      </c>
      <c r="B1266" s="37" t="n">
        <v>2024</v>
      </c>
      <c r="C1266" s="37" t="n">
        <v>1</v>
      </c>
      <c r="D1266" s="37" t="n">
        <v>72</v>
      </c>
      <c r="E1266" s="37" t="s">
        <v>187</v>
      </c>
      <c r="F1266" s="37" t="n">
        <v>2.2</v>
      </c>
      <c r="G1266" s="37" t="n">
        <v>18</v>
      </c>
      <c r="H1266" s="37" t="str">
        <f aca="false">IFERROR(VLOOKUP(A1266,Employees!$A$2:$I$1501,9,FALSE()),"Unknown")</f>
        <v>Engineering</v>
      </c>
      <c r="I1266" s="37" t="str">
        <f aca="false">IFERROR(VLOOKUP(A1266,Employees!$A$2:$U$1501,21,FALSE()),"Unknown")</f>
        <v>Active</v>
      </c>
    </row>
    <row r="1267" customFormat="false" ht="15" hidden="false" customHeight="false" outlineLevel="0" collapsed="false">
      <c r="A1267" s="37" t="s">
        <v>633</v>
      </c>
      <c r="B1267" s="37" t="n">
        <v>2025</v>
      </c>
      <c r="C1267" s="37" t="n">
        <v>3</v>
      </c>
      <c r="D1267" s="37" t="n">
        <v>85</v>
      </c>
      <c r="E1267" s="37" t="s">
        <v>187</v>
      </c>
      <c r="F1267" s="37" t="n">
        <v>6.8</v>
      </c>
      <c r="G1267" s="37" t="n">
        <v>34</v>
      </c>
      <c r="H1267" s="37" t="str">
        <f aca="false">IFERROR(VLOOKUP(A1267,Employees!$A$2:$I$1501,9,FALSE()),"Unknown")</f>
        <v>Engineering</v>
      </c>
      <c r="I1267" s="37" t="str">
        <f aca="false">IFERROR(VLOOKUP(A1267,Employees!$A$2:$U$1501,21,FALSE()),"Unknown")</f>
        <v>Active</v>
      </c>
    </row>
    <row r="1268" customFormat="false" ht="15" hidden="false" customHeight="false" outlineLevel="0" collapsed="false">
      <c r="A1268" s="37" t="s">
        <v>965</v>
      </c>
      <c r="B1268" s="37" t="n">
        <v>2021</v>
      </c>
      <c r="C1268" s="37" t="n">
        <v>2</v>
      </c>
      <c r="D1268" s="37" t="n">
        <v>73</v>
      </c>
      <c r="E1268" s="37" t="s">
        <v>187</v>
      </c>
      <c r="F1268" s="37" t="n">
        <v>2.6</v>
      </c>
      <c r="G1268" s="37" t="n">
        <v>20</v>
      </c>
      <c r="H1268" s="37" t="str">
        <f aca="false">IFERROR(VLOOKUP(A1268,Employees!$A$2:$I$1501,9,FALSE()),"Unknown")</f>
        <v>Customer Support</v>
      </c>
      <c r="I1268" s="37" t="str">
        <f aca="false">IFERROR(VLOOKUP(A1268,Employees!$A$2:$U$1501,21,FALSE()),"Unknown")</f>
        <v>Active</v>
      </c>
    </row>
    <row r="1269" customFormat="false" ht="15" hidden="false" customHeight="false" outlineLevel="0" collapsed="false">
      <c r="A1269" s="37" t="s">
        <v>965</v>
      </c>
      <c r="B1269" s="37" t="n">
        <v>2022</v>
      </c>
      <c r="C1269" s="37" t="n">
        <v>3</v>
      </c>
      <c r="D1269" s="37" t="n">
        <v>80</v>
      </c>
      <c r="E1269" s="37" t="s">
        <v>187</v>
      </c>
      <c r="F1269" s="37" t="n">
        <v>9.1</v>
      </c>
      <c r="G1269" s="37" t="n">
        <v>36</v>
      </c>
      <c r="H1269" s="37" t="str">
        <f aca="false">IFERROR(VLOOKUP(A1269,Employees!$A$2:$I$1501,9,FALSE()),"Unknown")</f>
        <v>Customer Support</v>
      </c>
      <c r="I1269" s="37" t="str">
        <f aca="false">IFERROR(VLOOKUP(A1269,Employees!$A$2:$U$1501,21,FALSE()),"Unknown")</f>
        <v>Active</v>
      </c>
    </row>
    <row r="1270" customFormat="false" ht="15" hidden="false" customHeight="false" outlineLevel="0" collapsed="false">
      <c r="A1270" s="37" t="s">
        <v>965</v>
      </c>
      <c r="B1270" s="37" t="n">
        <v>2023</v>
      </c>
      <c r="C1270" s="37" t="n">
        <v>3</v>
      </c>
      <c r="D1270" s="37" t="n">
        <v>97</v>
      </c>
      <c r="E1270" s="37" t="s">
        <v>187</v>
      </c>
      <c r="F1270" s="37" t="n">
        <v>5.7</v>
      </c>
      <c r="G1270" s="37" t="n">
        <v>11</v>
      </c>
      <c r="H1270" s="37" t="str">
        <f aca="false">IFERROR(VLOOKUP(A1270,Employees!$A$2:$I$1501,9,FALSE()),"Unknown")</f>
        <v>Customer Support</v>
      </c>
      <c r="I1270" s="37" t="str">
        <f aca="false">IFERROR(VLOOKUP(A1270,Employees!$A$2:$U$1501,21,FALSE()),"Unknown")</f>
        <v>Active</v>
      </c>
    </row>
    <row r="1271" customFormat="false" ht="15" hidden="false" customHeight="false" outlineLevel="0" collapsed="false">
      <c r="A1271" s="37" t="s">
        <v>965</v>
      </c>
      <c r="B1271" s="37" t="n">
        <v>2024</v>
      </c>
      <c r="C1271" s="37" t="n">
        <v>3</v>
      </c>
      <c r="D1271" s="37" t="n">
        <v>88</v>
      </c>
      <c r="E1271" s="37" t="s">
        <v>187</v>
      </c>
      <c r="F1271" s="37" t="n">
        <v>7.8</v>
      </c>
      <c r="G1271" s="37" t="n">
        <v>13</v>
      </c>
      <c r="H1271" s="37" t="str">
        <f aca="false">IFERROR(VLOOKUP(A1271,Employees!$A$2:$I$1501,9,FALSE()),"Unknown")</f>
        <v>Customer Support</v>
      </c>
      <c r="I1271" s="37" t="str">
        <f aca="false">IFERROR(VLOOKUP(A1271,Employees!$A$2:$U$1501,21,FALSE()),"Unknown")</f>
        <v>Active</v>
      </c>
    </row>
    <row r="1272" customFormat="false" ht="15" hidden="false" customHeight="false" outlineLevel="0" collapsed="false">
      <c r="A1272" s="37" t="s">
        <v>965</v>
      </c>
      <c r="B1272" s="37" t="n">
        <v>2025</v>
      </c>
      <c r="C1272" s="37" t="n">
        <v>2</v>
      </c>
      <c r="D1272" s="37" t="n">
        <v>81</v>
      </c>
      <c r="E1272" s="37" t="s">
        <v>187</v>
      </c>
      <c r="F1272" s="37" t="n">
        <v>3</v>
      </c>
      <c r="G1272" s="37" t="n">
        <v>4</v>
      </c>
      <c r="H1272" s="37" t="str">
        <f aca="false">IFERROR(VLOOKUP(A1272,Employees!$A$2:$I$1501,9,FALSE()),"Unknown")</f>
        <v>Customer Support</v>
      </c>
      <c r="I1272" s="37" t="str">
        <f aca="false">IFERROR(VLOOKUP(A1272,Employees!$A$2:$U$1501,21,FALSE()),"Unknown")</f>
        <v>Active</v>
      </c>
    </row>
    <row r="1273" customFormat="false" ht="15" hidden="false" customHeight="false" outlineLevel="0" collapsed="false">
      <c r="A1273" s="37" t="s">
        <v>1145</v>
      </c>
      <c r="B1273" s="37" t="n">
        <v>2021</v>
      </c>
      <c r="C1273" s="37" t="n">
        <v>2</v>
      </c>
      <c r="D1273" s="37" t="n">
        <v>58</v>
      </c>
      <c r="E1273" s="37" t="s">
        <v>187</v>
      </c>
      <c r="F1273" s="37" t="n">
        <v>4.5</v>
      </c>
      <c r="G1273" s="37" t="n">
        <v>16</v>
      </c>
      <c r="H1273" s="37" t="str">
        <f aca="false">IFERROR(VLOOKUP(A1273,Employees!$A$2:$I$1501,9,FALSE()),"Unknown")</f>
        <v>Engineering</v>
      </c>
      <c r="I1273" s="37" t="str">
        <f aca="false">IFERROR(VLOOKUP(A1273,Employees!$A$2:$U$1501,21,FALSE()),"Unknown")</f>
        <v>Active</v>
      </c>
    </row>
    <row r="1274" customFormat="false" ht="15" hidden="false" customHeight="false" outlineLevel="0" collapsed="false">
      <c r="A1274" s="37" t="s">
        <v>1145</v>
      </c>
      <c r="B1274" s="37" t="n">
        <v>2022</v>
      </c>
      <c r="C1274" s="37" t="n">
        <v>3</v>
      </c>
      <c r="D1274" s="37" t="n">
        <v>89</v>
      </c>
      <c r="E1274" s="37" t="s">
        <v>187</v>
      </c>
      <c r="F1274" s="37" t="n">
        <v>6.6</v>
      </c>
      <c r="G1274" s="37" t="n">
        <v>14</v>
      </c>
      <c r="H1274" s="37" t="str">
        <f aca="false">IFERROR(VLOOKUP(A1274,Employees!$A$2:$I$1501,9,FALSE()),"Unknown")</f>
        <v>Engineering</v>
      </c>
      <c r="I1274" s="37" t="str">
        <f aca="false">IFERROR(VLOOKUP(A1274,Employees!$A$2:$U$1501,21,FALSE()),"Unknown")</f>
        <v>Active</v>
      </c>
    </row>
    <row r="1275" customFormat="false" ht="15" hidden="false" customHeight="false" outlineLevel="0" collapsed="false">
      <c r="A1275" s="37" t="s">
        <v>1145</v>
      </c>
      <c r="B1275" s="37" t="n">
        <v>2023</v>
      </c>
      <c r="C1275" s="37" t="n">
        <v>4</v>
      </c>
      <c r="D1275" s="37" t="n">
        <v>99</v>
      </c>
      <c r="E1275" s="37" t="s">
        <v>187</v>
      </c>
      <c r="F1275" s="37" t="n">
        <v>6.9</v>
      </c>
      <c r="G1275" s="37" t="n">
        <v>9</v>
      </c>
      <c r="H1275" s="37" t="str">
        <f aca="false">IFERROR(VLOOKUP(A1275,Employees!$A$2:$I$1501,9,FALSE()),"Unknown")</f>
        <v>Engineering</v>
      </c>
      <c r="I1275" s="37" t="str">
        <f aca="false">IFERROR(VLOOKUP(A1275,Employees!$A$2:$U$1501,21,FALSE()),"Unknown")</f>
        <v>Active</v>
      </c>
    </row>
    <row r="1276" customFormat="false" ht="15" hidden="false" customHeight="false" outlineLevel="0" collapsed="false">
      <c r="A1276" s="37" t="s">
        <v>1145</v>
      </c>
      <c r="B1276" s="37" t="n">
        <v>2024</v>
      </c>
      <c r="C1276" s="37" t="n">
        <v>1</v>
      </c>
      <c r="D1276" s="37" t="n">
        <v>75</v>
      </c>
      <c r="E1276" s="37" t="s">
        <v>187</v>
      </c>
      <c r="F1276" s="37" t="n">
        <v>2.8</v>
      </c>
      <c r="G1276" s="37" t="n">
        <v>23</v>
      </c>
      <c r="H1276" s="37" t="str">
        <f aca="false">IFERROR(VLOOKUP(A1276,Employees!$A$2:$I$1501,9,FALSE()),"Unknown")</f>
        <v>Engineering</v>
      </c>
      <c r="I1276" s="37" t="str">
        <f aca="false">IFERROR(VLOOKUP(A1276,Employees!$A$2:$U$1501,21,FALSE()),"Unknown")</f>
        <v>Active</v>
      </c>
    </row>
    <row r="1277" customFormat="false" ht="15" hidden="false" customHeight="false" outlineLevel="0" collapsed="false">
      <c r="A1277" s="37" t="s">
        <v>1145</v>
      </c>
      <c r="B1277" s="37" t="n">
        <v>2025</v>
      </c>
      <c r="C1277" s="37" t="n">
        <v>4</v>
      </c>
      <c r="D1277" s="37" t="n">
        <v>93</v>
      </c>
      <c r="E1277" s="37" t="s">
        <v>185</v>
      </c>
      <c r="F1277" s="37" t="n">
        <v>7</v>
      </c>
      <c r="G1277" s="37" t="n">
        <v>6</v>
      </c>
      <c r="H1277" s="37" t="str">
        <f aca="false">IFERROR(VLOOKUP(A1277,Employees!$A$2:$I$1501,9,FALSE()),"Unknown")</f>
        <v>Engineering</v>
      </c>
      <c r="I1277" s="37" t="str">
        <f aca="false">IFERROR(VLOOKUP(A1277,Employees!$A$2:$U$1501,21,FALSE()),"Unknown")</f>
        <v>Active</v>
      </c>
    </row>
    <row r="1278" customFormat="false" ht="15" hidden="false" customHeight="false" outlineLevel="0" collapsed="false">
      <c r="A1278" s="37" t="s">
        <v>825</v>
      </c>
      <c r="B1278" s="37" t="n">
        <v>2021</v>
      </c>
      <c r="C1278" s="37" t="n">
        <v>4</v>
      </c>
      <c r="D1278" s="37" t="n">
        <v>102</v>
      </c>
      <c r="E1278" s="37" t="s">
        <v>187</v>
      </c>
      <c r="F1278" s="37" t="n">
        <v>6.7</v>
      </c>
      <c r="G1278" s="37" t="n">
        <v>10</v>
      </c>
      <c r="H1278" s="37" t="str">
        <f aca="false">IFERROR(VLOOKUP(A1278,Employees!$A$2:$I$1501,9,FALSE()),"Unknown")</f>
        <v>Sales</v>
      </c>
      <c r="I1278" s="37" t="str">
        <f aca="false">IFERROR(VLOOKUP(A1278,Employees!$A$2:$U$1501,21,FALSE()),"Unknown")</f>
        <v>Active</v>
      </c>
    </row>
    <row r="1279" customFormat="false" ht="15" hidden="false" customHeight="false" outlineLevel="0" collapsed="false">
      <c r="A1279" s="37" t="s">
        <v>825</v>
      </c>
      <c r="B1279" s="37" t="n">
        <v>2022</v>
      </c>
      <c r="C1279" s="37" t="n">
        <v>3</v>
      </c>
      <c r="D1279" s="37" t="n">
        <v>97</v>
      </c>
      <c r="E1279" s="37" t="s">
        <v>187</v>
      </c>
      <c r="F1279" s="37" t="n">
        <v>8.7</v>
      </c>
      <c r="G1279" s="37" t="n">
        <v>15</v>
      </c>
      <c r="H1279" s="37" t="str">
        <f aca="false">IFERROR(VLOOKUP(A1279,Employees!$A$2:$I$1501,9,FALSE()),"Unknown")</f>
        <v>Sales</v>
      </c>
      <c r="I1279" s="37" t="str">
        <f aca="false">IFERROR(VLOOKUP(A1279,Employees!$A$2:$U$1501,21,FALSE()),"Unknown")</f>
        <v>Active</v>
      </c>
    </row>
    <row r="1280" customFormat="false" ht="15" hidden="false" customHeight="false" outlineLevel="0" collapsed="false">
      <c r="A1280" s="37" t="s">
        <v>825</v>
      </c>
      <c r="B1280" s="37" t="n">
        <v>2023</v>
      </c>
      <c r="C1280" s="37" t="n">
        <v>2</v>
      </c>
      <c r="D1280" s="37" t="n">
        <v>87</v>
      </c>
      <c r="E1280" s="37" t="s">
        <v>187</v>
      </c>
      <c r="F1280" s="37" t="n">
        <v>4.7</v>
      </c>
      <c r="G1280" s="37" t="n">
        <v>17</v>
      </c>
      <c r="H1280" s="37" t="str">
        <f aca="false">IFERROR(VLOOKUP(A1280,Employees!$A$2:$I$1501,9,FALSE()),"Unknown")</f>
        <v>Sales</v>
      </c>
      <c r="I1280" s="37" t="str">
        <f aca="false">IFERROR(VLOOKUP(A1280,Employees!$A$2:$U$1501,21,FALSE()),"Unknown")</f>
        <v>Active</v>
      </c>
    </row>
    <row r="1281" customFormat="false" ht="15" hidden="false" customHeight="false" outlineLevel="0" collapsed="false">
      <c r="A1281" s="37" t="s">
        <v>825</v>
      </c>
      <c r="B1281" s="37" t="n">
        <v>2024</v>
      </c>
      <c r="C1281" s="37" t="n">
        <v>2</v>
      </c>
      <c r="D1281" s="37" t="n">
        <v>63</v>
      </c>
      <c r="E1281" s="37" t="s">
        <v>187</v>
      </c>
      <c r="F1281" s="37" t="n">
        <v>7.5</v>
      </c>
      <c r="G1281" s="37" t="n">
        <v>52</v>
      </c>
      <c r="H1281" s="37" t="str">
        <f aca="false">IFERROR(VLOOKUP(A1281,Employees!$A$2:$I$1501,9,FALSE()),"Unknown")</f>
        <v>Sales</v>
      </c>
      <c r="I1281" s="37" t="str">
        <f aca="false">IFERROR(VLOOKUP(A1281,Employees!$A$2:$U$1501,21,FALSE()),"Unknown")</f>
        <v>Active</v>
      </c>
    </row>
    <row r="1282" customFormat="false" ht="15" hidden="false" customHeight="false" outlineLevel="0" collapsed="false">
      <c r="A1282" s="37" t="s">
        <v>825</v>
      </c>
      <c r="B1282" s="37" t="n">
        <v>2025</v>
      </c>
      <c r="C1282" s="37" t="n">
        <v>1</v>
      </c>
      <c r="D1282" s="37" t="n">
        <v>69</v>
      </c>
      <c r="E1282" s="37" t="s">
        <v>187</v>
      </c>
      <c r="F1282" s="37" t="n">
        <v>2</v>
      </c>
      <c r="G1282" s="37" t="n">
        <v>30</v>
      </c>
      <c r="H1282" s="37" t="str">
        <f aca="false">IFERROR(VLOOKUP(A1282,Employees!$A$2:$I$1501,9,FALSE()),"Unknown")</f>
        <v>Sales</v>
      </c>
      <c r="I1282" s="37" t="str">
        <f aca="false">IFERROR(VLOOKUP(A1282,Employees!$A$2:$U$1501,21,FALSE()),"Unknown")</f>
        <v>Active</v>
      </c>
    </row>
    <row r="1283" customFormat="false" ht="15" hidden="false" customHeight="false" outlineLevel="0" collapsed="false">
      <c r="A1283" s="37" t="s">
        <v>446</v>
      </c>
      <c r="B1283" s="37" t="n">
        <v>2021</v>
      </c>
      <c r="C1283" s="37" t="n">
        <v>2</v>
      </c>
      <c r="D1283" s="37" t="n">
        <v>88</v>
      </c>
      <c r="E1283" s="37" t="s">
        <v>187</v>
      </c>
      <c r="F1283" s="37" t="n">
        <v>3.9</v>
      </c>
      <c r="G1283" s="37" t="n">
        <v>30</v>
      </c>
      <c r="H1283" s="37" t="str">
        <f aca="false">IFERROR(VLOOKUP(A1283,Employees!$A$2:$I$1501,9,FALSE()),"Unknown")</f>
        <v>Engineering</v>
      </c>
      <c r="I1283" s="37" t="str">
        <f aca="false">IFERROR(VLOOKUP(A1283,Employees!$A$2:$U$1501,21,FALSE()),"Unknown")</f>
        <v>Active</v>
      </c>
    </row>
    <row r="1284" customFormat="false" ht="15" hidden="false" customHeight="false" outlineLevel="0" collapsed="false">
      <c r="A1284" s="37" t="s">
        <v>446</v>
      </c>
      <c r="B1284" s="37" t="n">
        <v>2022</v>
      </c>
      <c r="C1284" s="37" t="n">
        <v>4</v>
      </c>
      <c r="D1284" s="37" t="n">
        <v>68</v>
      </c>
      <c r="E1284" s="37" t="s">
        <v>185</v>
      </c>
      <c r="F1284" s="37" t="n">
        <v>7.6</v>
      </c>
      <c r="G1284" s="37" t="n">
        <v>22</v>
      </c>
      <c r="H1284" s="37" t="str">
        <f aca="false">IFERROR(VLOOKUP(A1284,Employees!$A$2:$I$1501,9,FALSE()),"Unknown")</f>
        <v>Engineering</v>
      </c>
      <c r="I1284" s="37" t="str">
        <f aca="false">IFERROR(VLOOKUP(A1284,Employees!$A$2:$U$1501,21,FALSE()),"Unknown")</f>
        <v>Active</v>
      </c>
    </row>
    <row r="1285" customFormat="false" ht="15" hidden="false" customHeight="false" outlineLevel="0" collapsed="false">
      <c r="A1285" s="37" t="s">
        <v>446</v>
      </c>
      <c r="B1285" s="37" t="n">
        <v>2023</v>
      </c>
      <c r="C1285" s="37" t="n">
        <v>2</v>
      </c>
      <c r="D1285" s="37" t="n">
        <v>66</v>
      </c>
      <c r="E1285" s="37" t="s">
        <v>187</v>
      </c>
      <c r="F1285" s="37" t="n">
        <v>3.8</v>
      </c>
      <c r="G1285" s="37" t="n">
        <v>16</v>
      </c>
      <c r="H1285" s="37" t="str">
        <f aca="false">IFERROR(VLOOKUP(A1285,Employees!$A$2:$I$1501,9,FALSE()),"Unknown")</f>
        <v>Engineering</v>
      </c>
      <c r="I1285" s="37" t="str">
        <f aca="false">IFERROR(VLOOKUP(A1285,Employees!$A$2:$U$1501,21,FALSE()),"Unknown")</f>
        <v>Active</v>
      </c>
    </row>
    <row r="1286" customFormat="false" ht="15" hidden="false" customHeight="false" outlineLevel="0" collapsed="false">
      <c r="A1286" s="37" t="s">
        <v>446</v>
      </c>
      <c r="B1286" s="37" t="n">
        <v>2024</v>
      </c>
      <c r="C1286" s="37" t="n">
        <v>3</v>
      </c>
      <c r="D1286" s="37" t="n">
        <v>85</v>
      </c>
      <c r="E1286" s="37" t="s">
        <v>187</v>
      </c>
      <c r="F1286" s="37" t="n">
        <v>7.3</v>
      </c>
      <c r="G1286" s="37" t="n">
        <v>12</v>
      </c>
      <c r="H1286" s="37" t="str">
        <f aca="false">IFERROR(VLOOKUP(A1286,Employees!$A$2:$I$1501,9,FALSE()),"Unknown")</f>
        <v>Engineering</v>
      </c>
      <c r="I1286" s="37" t="str">
        <f aca="false">IFERROR(VLOOKUP(A1286,Employees!$A$2:$U$1501,21,FALSE()),"Unknown")</f>
        <v>Active</v>
      </c>
    </row>
    <row r="1287" customFormat="false" ht="15" hidden="false" customHeight="false" outlineLevel="0" collapsed="false">
      <c r="A1287" s="37" t="s">
        <v>446</v>
      </c>
      <c r="B1287" s="37" t="n">
        <v>2025</v>
      </c>
      <c r="C1287" s="37" t="n">
        <v>3</v>
      </c>
      <c r="D1287" s="37" t="n">
        <v>81</v>
      </c>
      <c r="E1287" s="37" t="s">
        <v>187</v>
      </c>
      <c r="F1287" s="37" t="n">
        <v>6.3</v>
      </c>
      <c r="G1287" s="37" t="n">
        <v>13</v>
      </c>
      <c r="H1287" s="37" t="str">
        <f aca="false">IFERROR(VLOOKUP(A1287,Employees!$A$2:$I$1501,9,FALSE()),"Unknown")</f>
        <v>Engineering</v>
      </c>
      <c r="I1287" s="37" t="str">
        <f aca="false">IFERROR(VLOOKUP(A1287,Employees!$A$2:$U$1501,21,FALSE()),"Unknown")</f>
        <v>Active</v>
      </c>
    </row>
    <row r="1288" customFormat="false" ht="15" hidden="false" customHeight="false" outlineLevel="0" collapsed="false">
      <c r="A1288" s="37" t="s">
        <v>1146</v>
      </c>
      <c r="B1288" s="37" t="n">
        <v>2023</v>
      </c>
      <c r="C1288" s="37" t="n">
        <v>2</v>
      </c>
      <c r="D1288" s="37" t="n">
        <v>74</v>
      </c>
      <c r="E1288" s="37" t="s">
        <v>187</v>
      </c>
      <c r="F1288" s="37" t="n">
        <v>3.9</v>
      </c>
      <c r="G1288" s="37" t="n">
        <v>20</v>
      </c>
      <c r="H1288" s="37" t="str">
        <f aca="false">IFERROR(VLOOKUP(A1288,Employees!$A$2:$I$1501,9,FALSE()),"Unknown")</f>
        <v>Engineering</v>
      </c>
      <c r="I1288" s="37" t="str">
        <f aca="false">IFERROR(VLOOKUP(A1288,Employees!$A$2:$U$1501,21,FALSE()),"Unknown")</f>
        <v>Active</v>
      </c>
    </row>
    <row r="1289" customFormat="false" ht="15" hidden="false" customHeight="false" outlineLevel="0" collapsed="false">
      <c r="A1289" s="37" t="s">
        <v>1146</v>
      </c>
      <c r="B1289" s="37" t="n">
        <v>2024</v>
      </c>
      <c r="C1289" s="37" t="n">
        <v>2</v>
      </c>
      <c r="D1289" s="37" t="n">
        <v>52</v>
      </c>
      <c r="E1289" s="37" t="s">
        <v>187</v>
      </c>
      <c r="F1289" s="37" t="n">
        <v>3.5</v>
      </c>
      <c r="G1289" s="37" t="n">
        <v>9</v>
      </c>
      <c r="H1289" s="37" t="str">
        <f aca="false">IFERROR(VLOOKUP(A1289,Employees!$A$2:$I$1501,9,FALSE()),"Unknown")</f>
        <v>Engineering</v>
      </c>
      <c r="I1289" s="37" t="str">
        <f aca="false">IFERROR(VLOOKUP(A1289,Employees!$A$2:$U$1501,21,FALSE()),"Unknown")</f>
        <v>Active</v>
      </c>
    </row>
    <row r="1290" customFormat="false" ht="15" hidden="false" customHeight="false" outlineLevel="0" collapsed="false">
      <c r="A1290" s="37" t="s">
        <v>1146</v>
      </c>
      <c r="B1290" s="37" t="n">
        <v>2025</v>
      </c>
      <c r="C1290" s="37" t="n">
        <v>4</v>
      </c>
      <c r="D1290" s="37" t="n">
        <v>97</v>
      </c>
      <c r="E1290" s="37" t="s">
        <v>185</v>
      </c>
      <c r="F1290" s="37" t="n">
        <v>8.4</v>
      </c>
      <c r="G1290" s="37" t="n">
        <v>27</v>
      </c>
      <c r="H1290" s="37" t="str">
        <f aca="false">IFERROR(VLOOKUP(A1290,Employees!$A$2:$I$1501,9,FALSE()),"Unknown")</f>
        <v>Engineering</v>
      </c>
      <c r="I1290" s="37" t="str">
        <f aca="false">IFERROR(VLOOKUP(A1290,Employees!$A$2:$U$1501,21,FALSE()),"Unknown")</f>
        <v>Active</v>
      </c>
    </row>
    <row r="1291" customFormat="false" ht="15" hidden="false" customHeight="false" outlineLevel="0" collapsed="false">
      <c r="A1291" s="37" t="s">
        <v>1147</v>
      </c>
      <c r="B1291" s="37" t="n">
        <v>2023</v>
      </c>
      <c r="C1291" s="37" t="n">
        <v>4</v>
      </c>
      <c r="D1291" s="37" t="n">
        <v>93</v>
      </c>
      <c r="E1291" s="37" t="s">
        <v>187</v>
      </c>
      <c r="F1291" s="37" t="n">
        <v>8.9</v>
      </c>
      <c r="G1291" s="37" t="n">
        <v>46</v>
      </c>
      <c r="H1291" s="37" t="str">
        <f aca="false">IFERROR(VLOOKUP(A1291,Employees!$A$2:$I$1501,9,FALSE()),"Unknown")</f>
        <v>Human Resources</v>
      </c>
      <c r="I1291" s="37" t="str">
        <f aca="false">IFERROR(VLOOKUP(A1291,Employees!$A$2:$U$1501,21,FALSE()),"Unknown")</f>
        <v>Active</v>
      </c>
    </row>
    <row r="1292" customFormat="false" ht="15" hidden="false" customHeight="false" outlineLevel="0" collapsed="false">
      <c r="A1292" s="37" t="s">
        <v>1147</v>
      </c>
      <c r="B1292" s="37" t="n">
        <v>2024</v>
      </c>
      <c r="C1292" s="37" t="n">
        <v>2</v>
      </c>
      <c r="D1292" s="37" t="n">
        <v>79</v>
      </c>
      <c r="E1292" s="37" t="s">
        <v>187</v>
      </c>
      <c r="F1292" s="37" t="n">
        <v>5.1</v>
      </c>
      <c r="G1292" s="37" t="n">
        <v>19</v>
      </c>
      <c r="H1292" s="37" t="str">
        <f aca="false">IFERROR(VLOOKUP(A1292,Employees!$A$2:$I$1501,9,FALSE()),"Unknown")</f>
        <v>Human Resources</v>
      </c>
      <c r="I1292" s="37" t="str">
        <f aca="false">IFERROR(VLOOKUP(A1292,Employees!$A$2:$U$1501,21,FALSE()),"Unknown")</f>
        <v>Active</v>
      </c>
    </row>
    <row r="1293" customFormat="false" ht="15" hidden="false" customHeight="false" outlineLevel="0" collapsed="false">
      <c r="A1293" s="37" t="s">
        <v>1147</v>
      </c>
      <c r="B1293" s="37" t="n">
        <v>2025</v>
      </c>
      <c r="C1293" s="37" t="n">
        <v>2</v>
      </c>
      <c r="D1293" s="37" t="n">
        <v>76</v>
      </c>
      <c r="E1293" s="37" t="s">
        <v>187</v>
      </c>
      <c r="F1293" s="37" t="n">
        <v>2.6</v>
      </c>
      <c r="G1293" s="37" t="n">
        <v>18</v>
      </c>
      <c r="H1293" s="37" t="str">
        <f aca="false">IFERROR(VLOOKUP(A1293,Employees!$A$2:$I$1501,9,FALSE()),"Unknown")</f>
        <v>Human Resources</v>
      </c>
      <c r="I1293" s="37" t="str">
        <f aca="false">IFERROR(VLOOKUP(A1293,Employees!$A$2:$U$1501,21,FALSE()),"Unknown")</f>
        <v>Active</v>
      </c>
    </row>
    <row r="1294" customFormat="false" ht="15" hidden="false" customHeight="false" outlineLevel="0" collapsed="false">
      <c r="A1294" s="37" t="s">
        <v>1152</v>
      </c>
      <c r="B1294" s="37" t="n">
        <v>2025</v>
      </c>
      <c r="C1294" s="37" t="n">
        <v>4</v>
      </c>
      <c r="D1294" s="37" t="n">
        <v>107</v>
      </c>
      <c r="E1294" s="37" t="s">
        <v>187</v>
      </c>
      <c r="F1294" s="37" t="n">
        <v>8.8</v>
      </c>
      <c r="G1294" s="37" t="n">
        <v>17</v>
      </c>
      <c r="H1294" s="37" t="str">
        <f aca="false">IFERROR(VLOOKUP(A1294,Employees!$A$2:$I$1501,9,FALSE()),"Unknown")</f>
        <v>Marketing</v>
      </c>
      <c r="I1294" s="37" t="str">
        <f aca="false">IFERROR(VLOOKUP(A1294,Employees!$A$2:$U$1501,21,FALSE()),"Unknown")</f>
        <v>Active</v>
      </c>
    </row>
    <row r="1295" customFormat="false" ht="15" hidden="false" customHeight="false" outlineLevel="0" collapsed="false">
      <c r="A1295" s="37" t="s">
        <v>1153</v>
      </c>
      <c r="B1295" s="37" t="n">
        <v>2021</v>
      </c>
      <c r="C1295" s="37" t="n">
        <v>3</v>
      </c>
      <c r="D1295" s="37" t="n">
        <v>80</v>
      </c>
      <c r="E1295" s="37" t="s">
        <v>187</v>
      </c>
      <c r="F1295" s="37" t="n">
        <v>6.7</v>
      </c>
      <c r="G1295" s="37" t="n">
        <v>18</v>
      </c>
      <c r="H1295" s="37" t="str">
        <f aca="false">IFERROR(VLOOKUP(A1295,Employees!$A$2:$I$1501,9,FALSE()),"Unknown")</f>
        <v>Engineering</v>
      </c>
      <c r="I1295" s="37" t="str">
        <f aca="false">IFERROR(VLOOKUP(A1295,Employees!$A$2:$U$1501,21,FALSE()),"Unknown")</f>
        <v>Active</v>
      </c>
    </row>
    <row r="1296" customFormat="false" ht="15" hidden="false" customHeight="false" outlineLevel="0" collapsed="false">
      <c r="A1296" s="37" t="s">
        <v>1153</v>
      </c>
      <c r="B1296" s="37" t="n">
        <v>2022</v>
      </c>
      <c r="C1296" s="37" t="n">
        <v>2</v>
      </c>
      <c r="D1296" s="37" t="n">
        <v>78</v>
      </c>
      <c r="E1296" s="37" t="s">
        <v>187</v>
      </c>
      <c r="F1296" s="37" t="n">
        <v>5.2</v>
      </c>
      <c r="G1296" s="37" t="n">
        <v>27</v>
      </c>
      <c r="H1296" s="37" t="str">
        <f aca="false">IFERROR(VLOOKUP(A1296,Employees!$A$2:$I$1501,9,FALSE()),"Unknown")</f>
        <v>Engineering</v>
      </c>
      <c r="I1296" s="37" t="str">
        <f aca="false">IFERROR(VLOOKUP(A1296,Employees!$A$2:$U$1501,21,FALSE()),"Unknown")</f>
        <v>Active</v>
      </c>
    </row>
    <row r="1297" customFormat="false" ht="15" hidden="false" customHeight="false" outlineLevel="0" collapsed="false">
      <c r="A1297" s="37" t="s">
        <v>1153</v>
      </c>
      <c r="B1297" s="37" t="n">
        <v>2023</v>
      </c>
      <c r="C1297" s="37" t="n">
        <v>4</v>
      </c>
      <c r="D1297" s="37" t="n">
        <v>71</v>
      </c>
      <c r="E1297" s="37" t="s">
        <v>185</v>
      </c>
      <c r="F1297" s="37" t="n">
        <v>9.8</v>
      </c>
      <c r="G1297" s="37" t="n">
        <v>11</v>
      </c>
      <c r="H1297" s="37" t="str">
        <f aca="false">IFERROR(VLOOKUP(A1297,Employees!$A$2:$I$1501,9,FALSE()),"Unknown")</f>
        <v>Engineering</v>
      </c>
      <c r="I1297" s="37" t="str">
        <f aca="false">IFERROR(VLOOKUP(A1297,Employees!$A$2:$U$1501,21,FALSE()),"Unknown")</f>
        <v>Active</v>
      </c>
    </row>
    <row r="1298" customFormat="false" ht="15" hidden="false" customHeight="false" outlineLevel="0" collapsed="false">
      <c r="A1298" s="37" t="s">
        <v>1153</v>
      </c>
      <c r="B1298" s="37" t="n">
        <v>2024</v>
      </c>
      <c r="C1298" s="37" t="n">
        <v>2</v>
      </c>
      <c r="D1298" s="37" t="n">
        <v>68</v>
      </c>
      <c r="E1298" s="37" t="s">
        <v>187</v>
      </c>
      <c r="F1298" s="37" t="n">
        <v>5.4</v>
      </c>
      <c r="G1298" s="37" t="n">
        <v>35</v>
      </c>
      <c r="H1298" s="37" t="str">
        <f aca="false">IFERROR(VLOOKUP(A1298,Employees!$A$2:$I$1501,9,FALSE()),"Unknown")</f>
        <v>Engineering</v>
      </c>
      <c r="I1298" s="37" t="str">
        <f aca="false">IFERROR(VLOOKUP(A1298,Employees!$A$2:$U$1501,21,FALSE()),"Unknown")</f>
        <v>Active</v>
      </c>
    </row>
    <row r="1299" customFormat="false" ht="15" hidden="false" customHeight="false" outlineLevel="0" collapsed="false">
      <c r="A1299" s="37" t="s">
        <v>1153</v>
      </c>
      <c r="B1299" s="37" t="n">
        <v>2025</v>
      </c>
      <c r="C1299" s="37" t="n">
        <v>4</v>
      </c>
      <c r="D1299" s="37" t="n">
        <v>78</v>
      </c>
      <c r="E1299" s="37" t="s">
        <v>187</v>
      </c>
      <c r="F1299" s="37" t="n">
        <v>10.8</v>
      </c>
      <c r="G1299" s="37" t="n">
        <v>36</v>
      </c>
      <c r="H1299" s="37" t="str">
        <f aca="false">IFERROR(VLOOKUP(A1299,Employees!$A$2:$I$1501,9,FALSE()),"Unknown")</f>
        <v>Engineering</v>
      </c>
      <c r="I1299" s="37" t="str">
        <f aca="false">IFERROR(VLOOKUP(A1299,Employees!$A$2:$U$1501,21,FALSE()),"Unknown")</f>
        <v>Active</v>
      </c>
    </row>
    <row r="1300" customFormat="false" ht="15" hidden="false" customHeight="false" outlineLevel="0" collapsed="false">
      <c r="A1300" s="37" t="s">
        <v>613</v>
      </c>
      <c r="B1300" s="37" t="n">
        <v>2021</v>
      </c>
      <c r="C1300" s="37" t="n">
        <v>2</v>
      </c>
      <c r="D1300" s="37" t="n">
        <v>85</v>
      </c>
      <c r="E1300" s="37" t="s">
        <v>187</v>
      </c>
      <c r="F1300" s="37" t="n">
        <v>3.8</v>
      </c>
      <c r="G1300" s="37" t="n">
        <v>30</v>
      </c>
      <c r="H1300" s="37" t="str">
        <f aca="false">IFERROR(VLOOKUP(A1300,Employees!$A$2:$I$1501,9,FALSE()),"Unknown")</f>
        <v>Finance</v>
      </c>
      <c r="I1300" s="37" t="str">
        <f aca="false">IFERROR(VLOOKUP(A1300,Employees!$A$2:$U$1501,21,FALSE()),"Unknown")</f>
        <v>Active</v>
      </c>
    </row>
    <row r="1301" customFormat="false" ht="15" hidden="false" customHeight="false" outlineLevel="0" collapsed="false">
      <c r="A1301" s="37" t="s">
        <v>613</v>
      </c>
      <c r="B1301" s="37" t="n">
        <v>2022</v>
      </c>
      <c r="C1301" s="37" t="n">
        <v>2</v>
      </c>
      <c r="D1301" s="37" t="n">
        <v>57</v>
      </c>
      <c r="E1301" s="37" t="s">
        <v>187</v>
      </c>
      <c r="F1301" s="37" t="n">
        <v>7.2</v>
      </c>
      <c r="G1301" s="37" t="n">
        <v>28</v>
      </c>
      <c r="H1301" s="37" t="str">
        <f aca="false">IFERROR(VLOOKUP(A1301,Employees!$A$2:$I$1501,9,FALSE()),"Unknown")</f>
        <v>Finance</v>
      </c>
      <c r="I1301" s="37" t="str">
        <f aca="false">IFERROR(VLOOKUP(A1301,Employees!$A$2:$U$1501,21,FALSE()),"Unknown")</f>
        <v>Active</v>
      </c>
    </row>
    <row r="1302" customFormat="false" ht="15" hidden="false" customHeight="false" outlineLevel="0" collapsed="false">
      <c r="A1302" s="37" t="s">
        <v>613</v>
      </c>
      <c r="B1302" s="37" t="n">
        <v>2023</v>
      </c>
      <c r="C1302" s="37" t="n">
        <v>3</v>
      </c>
      <c r="D1302" s="37" t="n">
        <v>63</v>
      </c>
      <c r="E1302" s="37" t="s">
        <v>187</v>
      </c>
      <c r="F1302" s="37" t="n">
        <v>6.9</v>
      </c>
      <c r="G1302" s="37" t="n">
        <v>15</v>
      </c>
      <c r="H1302" s="37" t="str">
        <f aca="false">IFERROR(VLOOKUP(A1302,Employees!$A$2:$I$1501,9,FALSE()),"Unknown")</f>
        <v>Finance</v>
      </c>
      <c r="I1302" s="37" t="str">
        <f aca="false">IFERROR(VLOOKUP(A1302,Employees!$A$2:$U$1501,21,FALSE()),"Unknown")</f>
        <v>Active</v>
      </c>
    </row>
    <row r="1303" customFormat="false" ht="15" hidden="false" customHeight="false" outlineLevel="0" collapsed="false">
      <c r="A1303" s="37" t="s">
        <v>613</v>
      </c>
      <c r="B1303" s="37" t="n">
        <v>2024</v>
      </c>
      <c r="C1303" s="37" t="n">
        <v>3</v>
      </c>
      <c r="D1303" s="37" t="n">
        <v>50</v>
      </c>
      <c r="E1303" s="37" t="s">
        <v>187</v>
      </c>
      <c r="F1303" s="37" t="n">
        <v>7.3</v>
      </c>
      <c r="G1303" s="37" t="n">
        <v>23</v>
      </c>
      <c r="H1303" s="37" t="str">
        <f aca="false">IFERROR(VLOOKUP(A1303,Employees!$A$2:$I$1501,9,FALSE()),"Unknown")</f>
        <v>Finance</v>
      </c>
      <c r="I1303" s="37" t="str">
        <f aca="false">IFERROR(VLOOKUP(A1303,Employees!$A$2:$U$1501,21,FALSE()),"Unknown")</f>
        <v>Active</v>
      </c>
    </row>
    <row r="1304" customFormat="false" ht="15" hidden="false" customHeight="false" outlineLevel="0" collapsed="false">
      <c r="A1304" s="37" t="s">
        <v>613</v>
      </c>
      <c r="B1304" s="37" t="n">
        <v>2025</v>
      </c>
      <c r="C1304" s="37" t="n">
        <v>3</v>
      </c>
      <c r="D1304" s="37" t="n">
        <v>84</v>
      </c>
      <c r="E1304" s="37" t="s">
        <v>187</v>
      </c>
      <c r="F1304" s="37" t="n">
        <v>6.9</v>
      </c>
      <c r="G1304" s="37" t="n">
        <v>25</v>
      </c>
      <c r="H1304" s="37" t="str">
        <f aca="false">IFERROR(VLOOKUP(A1304,Employees!$A$2:$I$1501,9,FALSE()),"Unknown")</f>
        <v>Finance</v>
      </c>
      <c r="I1304" s="37" t="str">
        <f aca="false">IFERROR(VLOOKUP(A1304,Employees!$A$2:$U$1501,21,FALSE()),"Unknown")</f>
        <v>Active</v>
      </c>
    </row>
    <row r="1305" customFormat="false" ht="15" hidden="false" customHeight="false" outlineLevel="0" collapsed="false">
      <c r="A1305" s="37" t="s">
        <v>1155</v>
      </c>
      <c r="B1305" s="37" t="n">
        <v>2022</v>
      </c>
      <c r="C1305" s="37" t="n">
        <v>3</v>
      </c>
      <c r="D1305" s="37" t="n">
        <v>102</v>
      </c>
      <c r="E1305" s="37" t="s">
        <v>187</v>
      </c>
      <c r="F1305" s="37" t="n">
        <v>5.5</v>
      </c>
      <c r="G1305" s="37" t="n">
        <v>16</v>
      </c>
      <c r="H1305" s="37" t="str">
        <f aca="false">IFERROR(VLOOKUP(A1305,Employees!$A$2:$I$1501,9,FALSE()),"Unknown")</f>
        <v>Finance</v>
      </c>
      <c r="I1305" s="37" t="str">
        <f aca="false">IFERROR(VLOOKUP(A1305,Employees!$A$2:$U$1501,21,FALSE()),"Unknown")</f>
        <v>Active</v>
      </c>
    </row>
    <row r="1306" customFormat="false" ht="15" hidden="false" customHeight="false" outlineLevel="0" collapsed="false">
      <c r="A1306" s="37" t="s">
        <v>1155</v>
      </c>
      <c r="B1306" s="37" t="n">
        <v>2023</v>
      </c>
      <c r="C1306" s="37" t="n">
        <v>3</v>
      </c>
      <c r="D1306" s="37" t="n">
        <v>93</v>
      </c>
      <c r="E1306" s="37" t="s">
        <v>187</v>
      </c>
      <c r="F1306" s="37" t="n">
        <v>6.8</v>
      </c>
      <c r="G1306" s="37" t="n">
        <v>18</v>
      </c>
      <c r="H1306" s="37" t="str">
        <f aca="false">IFERROR(VLOOKUP(A1306,Employees!$A$2:$I$1501,9,FALSE()),"Unknown")</f>
        <v>Finance</v>
      </c>
      <c r="I1306" s="37" t="str">
        <f aca="false">IFERROR(VLOOKUP(A1306,Employees!$A$2:$U$1501,21,FALSE()),"Unknown")</f>
        <v>Active</v>
      </c>
    </row>
    <row r="1307" customFormat="false" ht="15" hidden="false" customHeight="false" outlineLevel="0" collapsed="false">
      <c r="A1307" s="37" t="s">
        <v>1155</v>
      </c>
      <c r="B1307" s="37" t="n">
        <v>2024</v>
      </c>
      <c r="C1307" s="37" t="n">
        <v>3</v>
      </c>
      <c r="D1307" s="37" t="n">
        <v>68</v>
      </c>
      <c r="E1307" s="37" t="s">
        <v>187</v>
      </c>
      <c r="F1307" s="37" t="n">
        <v>6.9</v>
      </c>
      <c r="G1307" s="37" t="n">
        <v>10</v>
      </c>
      <c r="H1307" s="37" t="str">
        <f aca="false">IFERROR(VLOOKUP(A1307,Employees!$A$2:$I$1501,9,FALSE()),"Unknown")</f>
        <v>Finance</v>
      </c>
      <c r="I1307" s="37" t="str">
        <f aca="false">IFERROR(VLOOKUP(A1307,Employees!$A$2:$U$1501,21,FALSE()),"Unknown")</f>
        <v>Active</v>
      </c>
    </row>
    <row r="1308" customFormat="false" ht="15" hidden="false" customHeight="false" outlineLevel="0" collapsed="false">
      <c r="A1308" s="37" t="s">
        <v>1155</v>
      </c>
      <c r="B1308" s="37" t="n">
        <v>2025</v>
      </c>
      <c r="C1308" s="37" t="n">
        <v>4</v>
      </c>
      <c r="D1308" s="37" t="n">
        <v>110</v>
      </c>
      <c r="E1308" s="37" t="s">
        <v>187</v>
      </c>
      <c r="F1308" s="37" t="n">
        <v>8.1</v>
      </c>
      <c r="G1308" s="37" t="n">
        <v>25</v>
      </c>
      <c r="H1308" s="37" t="str">
        <f aca="false">IFERROR(VLOOKUP(A1308,Employees!$A$2:$I$1501,9,FALSE()),"Unknown")</f>
        <v>Finance</v>
      </c>
      <c r="I1308" s="37" t="str">
        <f aca="false">IFERROR(VLOOKUP(A1308,Employees!$A$2:$U$1501,21,FALSE()),"Unknown")</f>
        <v>Active</v>
      </c>
    </row>
    <row r="1309" customFormat="false" ht="15" hidden="false" customHeight="false" outlineLevel="0" collapsed="false">
      <c r="A1309" s="37" t="s">
        <v>1157</v>
      </c>
      <c r="B1309" s="37" t="n">
        <v>2025</v>
      </c>
      <c r="C1309" s="37" t="n">
        <v>5</v>
      </c>
      <c r="D1309" s="37" t="n">
        <v>111</v>
      </c>
      <c r="E1309" s="37" t="s">
        <v>185</v>
      </c>
      <c r="F1309" s="37" t="n">
        <v>12.5</v>
      </c>
      <c r="G1309" s="37" t="n">
        <v>15</v>
      </c>
      <c r="H1309" s="37" t="str">
        <f aca="false">IFERROR(VLOOKUP(A1309,Employees!$A$2:$I$1501,9,FALSE()),"Unknown")</f>
        <v>Sales</v>
      </c>
      <c r="I1309" s="37" t="str">
        <f aca="false">IFERROR(VLOOKUP(A1309,Employees!$A$2:$U$1501,21,FALSE()),"Unknown")</f>
        <v>Active</v>
      </c>
    </row>
    <row r="1310" customFormat="false" ht="15" hidden="false" customHeight="false" outlineLevel="0" collapsed="false">
      <c r="A1310" s="37" t="s">
        <v>1158</v>
      </c>
      <c r="B1310" s="37" t="n">
        <v>2021</v>
      </c>
      <c r="C1310" s="37" t="n">
        <v>1</v>
      </c>
      <c r="D1310" s="37" t="n">
        <v>68</v>
      </c>
      <c r="E1310" s="37" t="s">
        <v>187</v>
      </c>
      <c r="F1310" s="37" t="n">
        <v>1.9</v>
      </c>
      <c r="G1310" s="37" t="n">
        <v>28</v>
      </c>
      <c r="H1310" s="37" t="str">
        <f aca="false">IFERROR(VLOOKUP(A1310,Employees!$A$2:$I$1501,9,FALSE()),"Unknown")</f>
        <v>Operations</v>
      </c>
      <c r="I1310" s="37" t="str">
        <f aca="false">IFERROR(VLOOKUP(A1310,Employees!$A$2:$U$1501,21,FALSE()),"Unknown")</f>
        <v>Active</v>
      </c>
    </row>
    <row r="1311" customFormat="false" ht="15" hidden="false" customHeight="false" outlineLevel="0" collapsed="false">
      <c r="A1311" s="37" t="s">
        <v>1158</v>
      </c>
      <c r="B1311" s="37" t="n">
        <v>2022</v>
      </c>
      <c r="C1311" s="37" t="n">
        <v>3</v>
      </c>
      <c r="D1311" s="37" t="n">
        <v>92</v>
      </c>
      <c r="E1311" s="37" t="s">
        <v>187</v>
      </c>
      <c r="F1311" s="37" t="n">
        <v>4.4</v>
      </c>
      <c r="G1311" s="37" t="n">
        <v>34</v>
      </c>
      <c r="H1311" s="37" t="str">
        <f aca="false">IFERROR(VLOOKUP(A1311,Employees!$A$2:$I$1501,9,FALSE()),"Unknown")</f>
        <v>Operations</v>
      </c>
      <c r="I1311" s="37" t="str">
        <f aca="false">IFERROR(VLOOKUP(A1311,Employees!$A$2:$U$1501,21,FALSE()),"Unknown")</f>
        <v>Active</v>
      </c>
    </row>
    <row r="1312" customFormat="false" ht="15" hidden="false" customHeight="false" outlineLevel="0" collapsed="false">
      <c r="A1312" s="37" t="s">
        <v>1158</v>
      </c>
      <c r="B1312" s="37" t="n">
        <v>2023</v>
      </c>
      <c r="C1312" s="37" t="n">
        <v>3</v>
      </c>
      <c r="D1312" s="37" t="n">
        <v>94</v>
      </c>
      <c r="E1312" s="37" t="s">
        <v>187</v>
      </c>
      <c r="F1312" s="37" t="n">
        <v>8.1</v>
      </c>
      <c r="G1312" s="37" t="n">
        <v>23</v>
      </c>
      <c r="H1312" s="37" t="str">
        <f aca="false">IFERROR(VLOOKUP(A1312,Employees!$A$2:$I$1501,9,FALSE()),"Unknown")</f>
        <v>Operations</v>
      </c>
      <c r="I1312" s="37" t="str">
        <f aca="false">IFERROR(VLOOKUP(A1312,Employees!$A$2:$U$1501,21,FALSE()),"Unknown")</f>
        <v>Active</v>
      </c>
    </row>
    <row r="1313" customFormat="false" ht="15" hidden="false" customHeight="false" outlineLevel="0" collapsed="false">
      <c r="A1313" s="37" t="s">
        <v>1158</v>
      </c>
      <c r="B1313" s="37" t="n">
        <v>2024</v>
      </c>
      <c r="C1313" s="37" t="n">
        <v>4</v>
      </c>
      <c r="D1313" s="37" t="n">
        <v>76</v>
      </c>
      <c r="E1313" s="37" t="s">
        <v>187</v>
      </c>
      <c r="F1313" s="37" t="n">
        <v>8.4</v>
      </c>
      <c r="G1313" s="37" t="n">
        <v>8</v>
      </c>
      <c r="H1313" s="37" t="str">
        <f aca="false">IFERROR(VLOOKUP(A1313,Employees!$A$2:$I$1501,9,FALSE()),"Unknown")</f>
        <v>Operations</v>
      </c>
      <c r="I1313" s="37" t="str">
        <f aca="false">IFERROR(VLOOKUP(A1313,Employees!$A$2:$U$1501,21,FALSE()),"Unknown")</f>
        <v>Active</v>
      </c>
    </row>
    <row r="1314" customFormat="false" ht="15" hidden="false" customHeight="false" outlineLevel="0" collapsed="false">
      <c r="A1314" s="37" t="s">
        <v>1158</v>
      </c>
      <c r="B1314" s="37" t="n">
        <v>2025</v>
      </c>
      <c r="C1314" s="37" t="n">
        <v>3</v>
      </c>
      <c r="D1314" s="37" t="n">
        <v>84</v>
      </c>
      <c r="E1314" s="37" t="s">
        <v>187</v>
      </c>
      <c r="F1314" s="37" t="n">
        <v>6.5</v>
      </c>
      <c r="G1314" s="37" t="n">
        <v>38</v>
      </c>
      <c r="H1314" s="37" t="str">
        <f aca="false">IFERROR(VLOOKUP(A1314,Employees!$A$2:$I$1501,9,FALSE()),"Unknown")</f>
        <v>Operations</v>
      </c>
      <c r="I1314" s="37" t="str">
        <f aca="false">IFERROR(VLOOKUP(A1314,Employees!$A$2:$U$1501,21,FALSE()),"Unknown")</f>
        <v>Active</v>
      </c>
    </row>
    <row r="1315" customFormat="false" ht="15" hidden="false" customHeight="false" outlineLevel="0" collapsed="false">
      <c r="A1315" s="37" t="s">
        <v>594</v>
      </c>
      <c r="B1315" s="37" t="n">
        <v>2021</v>
      </c>
      <c r="C1315" s="37" t="n">
        <v>3</v>
      </c>
      <c r="D1315" s="37" t="n">
        <v>80</v>
      </c>
      <c r="E1315" s="37" t="s">
        <v>187</v>
      </c>
      <c r="F1315" s="37" t="n">
        <v>6.5</v>
      </c>
      <c r="G1315" s="37" t="n">
        <v>20</v>
      </c>
      <c r="H1315" s="37" t="str">
        <f aca="false">IFERROR(VLOOKUP(A1315,Employees!$A$2:$I$1501,9,FALSE()),"Unknown")</f>
        <v>Customer Support</v>
      </c>
      <c r="I1315" s="37" t="str">
        <f aca="false">IFERROR(VLOOKUP(A1315,Employees!$A$2:$U$1501,21,FALSE()),"Unknown")</f>
        <v>Active</v>
      </c>
    </row>
    <row r="1316" customFormat="false" ht="15" hidden="false" customHeight="false" outlineLevel="0" collapsed="false">
      <c r="A1316" s="37" t="s">
        <v>594</v>
      </c>
      <c r="B1316" s="37" t="n">
        <v>2022</v>
      </c>
      <c r="C1316" s="37" t="n">
        <v>1</v>
      </c>
      <c r="D1316" s="37" t="n">
        <v>58</v>
      </c>
      <c r="E1316" s="37" t="s">
        <v>187</v>
      </c>
      <c r="F1316" s="37" t="n">
        <v>0.6</v>
      </c>
      <c r="G1316" s="37" t="n">
        <v>25</v>
      </c>
      <c r="H1316" s="37" t="str">
        <f aca="false">IFERROR(VLOOKUP(A1316,Employees!$A$2:$I$1501,9,FALSE()),"Unknown")</f>
        <v>Customer Support</v>
      </c>
      <c r="I1316" s="37" t="str">
        <f aca="false">IFERROR(VLOOKUP(A1316,Employees!$A$2:$U$1501,21,FALSE()),"Unknown")</f>
        <v>Active</v>
      </c>
    </row>
    <row r="1317" customFormat="false" ht="15" hidden="false" customHeight="false" outlineLevel="0" collapsed="false">
      <c r="A1317" s="37" t="s">
        <v>594</v>
      </c>
      <c r="B1317" s="37" t="n">
        <v>2023</v>
      </c>
      <c r="C1317" s="37" t="n">
        <v>2</v>
      </c>
      <c r="D1317" s="37" t="n">
        <v>84</v>
      </c>
      <c r="E1317" s="37" t="s">
        <v>187</v>
      </c>
      <c r="F1317" s="37" t="n">
        <v>5</v>
      </c>
      <c r="G1317" s="37" t="n">
        <v>36</v>
      </c>
      <c r="H1317" s="37" t="str">
        <f aca="false">IFERROR(VLOOKUP(A1317,Employees!$A$2:$I$1501,9,FALSE()),"Unknown")</f>
        <v>Customer Support</v>
      </c>
      <c r="I1317" s="37" t="str">
        <f aca="false">IFERROR(VLOOKUP(A1317,Employees!$A$2:$U$1501,21,FALSE()),"Unknown")</f>
        <v>Active</v>
      </c>
    </row>
    <row r="1318" customFormat="false" ht="15" hidden="false" customHeight="false" outlineLevel="0" collapsed="false">
      <c r="A1318" s="37" t="s">
        <v>594</v>
      </c>
      <c r="B1318" s="37" t="n">
        <v>2024</v>
      </c>
      <c r="C1318" s="37" t="n">
        <v>1</v>
      </c>
      <c r="D1318" s="37" t="n">
        <v>74</v>
      </c>
      <c r="E1318" s="37" t="s">
        <v>187</v>
      </c>
      <c r="F1318" s="37" t="n">
        <v>0.3</v>
      </c>
      <c r="G1318" s="37" t="n">
        <v>24</v>
      </c>
      <c r="H1318" s="37" t="str">
        <f aca="false">IFERROR(VLOOKUP(A1318,Employees!$A$2:$I$1501,9,FALSE()),"Unknown")</f>
        <v>Customer Support</v>
      </c>
      <c r="I1318" s="37" t="str">
        <f aca="false">IFERROR(VLOOKUP(A1318,Employees!$A$2:$U$1501,21,FALSE()),"Unknown")</f>
        <v>Active</v>
      </c>
    </row>
    <row r="1319" customFormat="false" ht="15" hidden="false" customHeight="false" outlineLevel="0" collapsed="false">
      <c r="A1319" s="37" t="s">
        <v>594</v>
      </c>
      <c r="B1319" s="37" t="n">
        <v>2025</v>
      </c>
      <c r="C1319" s="37" t="n">
        <v>3</v>
      </c>
      <c r="D1319" s="37" t="n">
        <v>71</v>
      </c>
      <c r="E1319" s="37" t="s">
        <v>187</v>
      </c>
      <c r="F1319" s="37" t="n">
        <v>8.1</v>
      </c>
      <c r="G1319" s="37" t="n">
        <v>8</v>
      </c>
      <c r="H1319" s="37" t="str">
        <f aca="false">IFERROR(VLOOKUP(A1319,Employees!$A$2:$I$1501,9,FALSE()),"Unknown")</f>
        <v>Customer Support</v>
      </c>
      <c r="I1319" s="37" t="str">
        <f aca="false">IFERROR(VLOOKUP(A1319,Employees!$A$2:$U$1501,21,FALSE()),"Unknown")</f>
        <v>Active</v>
      </c>
    </row>
    <row r="1320" customFormat="false" ht="15" hidden="false" customHeight="false" outlineLevel="0" collapsed="false">
      <c r="A1320" s="37" t="s">
        <v>509</v>
      </c>
      <c r="B1320" s="37" t="n">
        <v>2021</v>
      </c>
      <c r="C1320" s="37" t="n">
        <v>1</v>
      </c>
      <c r="D1320" s="37" t="n">
        <v>67</v>
      </c>
      <c r="E1320" s="37" t="s">
        <v>187</v>
      </c>
      <c r="F1320" s="37" t="n">
        <v>4.9</v>
      </c>
      <c r="G1320" s="37" t="n">
        <v>69</v>
      </c>
      <c r="H1320" s="37" t="str">
        <f aca="false">IFERROR(VLOOKUP(A1320,Employees!$A$2:$I$1501,9,FALSE()),"Unknown")</f>
        <v>Data &amp; AI</v>
      </c>
      <c r="I1320" s="37" t="str">
        <f aca="false">IFERROR(VLOOKUP(A1320,Employees!$A$2:$U$1501,21,FALSE()),"Unknown")</f>
        <v>Exited</v>
      </c>
    </row>
    <row r="1321" customFormat="false" ht="15" hidden="false" customHeight="false" outlineLevel="0" collapsed="false">
      <c r="A1321" s="37" t="s">
        <v>509</v>
      </c>
      <c r="B1321" s="37" t="n">
        <v>2022</v>
      </c>
      <c r="C1321" s="37" t="n">
        <v>2</v>
      </c>
      <c r="D1321" s="37" t="n">
        <v>70</v>
      </c>
      <c r="E1321" s="37" t="s">
        <v>187</v>
      </c>
      <c r="F1321" s="37" t="n">
        <v>7.8</v>
      </c>
      <c r="G1321" s="37" t="n">
        <v>20</v>
      </c>
      <c r="H1321" s="37" t="str">
        <f aca="false">IFERROR(VLOOKUP(A1321,Employees!$A$2:$I$1501,9,FALSE()),"Unknown")</f>
        <v>Data &amp; AI</v>
      </c>
      <c r="I1321" s="37" t="str">
        <f aca="false">IFERROR(VLOOKUP(A1321,Employees!$A$2:$U$1501,21,FALSE()),"Unknown")</f>
        <v>Exited</v>
      </c>
    </row>
    <row r="1322" customFormat="false" ht="15" hidden="false" customHeight="false" outlineLevel="0" collapsed="false">
      <c r="A1322" s="37" t="s">
        <v>509</v>
      </c>
      <c r="B1322" s="37" t="n">
        <v>2023</v>
      </c>
      <c r="C1322" s="37" t="n">
        <v>3</v>
      </c>
      <c r="D1322" s="37" t="n">
        <v>72</v>
      </c>
      <c r="E1322" s="37" t="s">
        <v>187</v>
      </c>
      <c r="F1322" s="37" t="n">
        <v>3.8</v>
      </c>
      <c r="G1322" s="37" t="n">
        <v>14</v>
      </c>
      <c r="H1322" s="37" t="str">
        <f aca="false">IFERROR(VLOOKUP(A1322,Employees!$A$2:$I$1501,9,FALSE()),"Unknown")</f>
        <v>Data &amp; AI</v>
      </c>
      <c r="I1322" s="37" t="str">
        <f aca="false">IFERROR(VLOOKUP(A1322,Employees!$A$2:$U$1501,21,FALSE()),"Unknown")</f>
        <v>Exited</v>
      </c>
    </row>
    <row r="1323" customFormat="false" ht="15" hidden="false" customHeight="false" outlineLevel="0" collapsed="false">
      <c r="A1323" s="37" t="s">
        <v>509</v>
      </c>
      <c r="B1323" s="37" t="n">
        <v>2024</v>
      </c>
      <c r="C1323" s="37" t="n">
        <v>3</v>
      </c>
      <c r="D1323" s="37" t="n">
        <v>94</v>
      </c>
      <c r="E1323" s="37" t="s">
        <v>187</v>
      </c>
      <c r="F1323" s="37" t="n">
        <v>4.5</v>
      </c>
      <c r="G1323" s="37" t="n">
        <v>17</v>
      </c>
      <c r="H1323" s="37" t="str">
        <f aca="false">IFERROR(VLOOKUP(A1323,Employees!$A$2:$I$1501,9,FALSE()),"Unknown")</f>
        <v>Data &amp; AI</v>
      </c>
      <c r="I1323" s="37" t="str">
        <f aca="false">IFERROR(VLOOKUP(A1323,Employees!$A$2:$U$1501,21,FALSE()),"Unknown")</f>
        <v>Exited</v>
      </c>
    </row>
    <row r="1324" customFormat="false" ht="15" hidden="false" customHeight="false" outlineLevel="0" collapsed="false">
      <c r="A1324" s="37" t="s">
        <v>1164</v>
      </c>
      <c r="B1324" s="37" t="n">
        <v>2021</v>
      </c>
      <c r="C1324" s="37" t="n">
        <v>2</v>
      </c>
      <c r="D1324" s="37" t="n">
        <v>75</v>
      </c>
      <c r="E1324" s="37" t="s">
        <v>187</v>
      </c>
      <c r="F1324" s="37" t="n">
        <v>3.1</v>
      </c>
      <c r="G1324" s="37" t="n">
        <v>34</v>
      </c>
      <c r="H1324" s="37" t="str">
        <f aca="false">IFERROR(VLOOKUP(A1324,Employees!$A$2:$I$1501,9,FALSE()),"Unknown")</f>
        <v>Sales</v>
      </c>
      <c r="I1324" s="37" t="str">
        <f aca="false">IFERROR(VLOOKUP(A1324,Employees!$A$2:$U$1501,21,FALSE()),"Unknown")</f>
        <v>Active</v>
      </c>
    </row>
    <row r="1325" customFormat="false" ht="15" hidden="false" customHeight="false" outlineLevel="0" collapsed="false">
      <c r="A1325" s="37" t="s">
        <v>1164</v>
      </c>
      <c r="B1325" s="37" t="n">
        <v>2022</v>
      </c>
      <c r="C1325" s="37" t="n">
        <v>3</v>
      </c>
      <c r="D1325" s="37" t="n">
        <v>92</v>
      </c>
      <c r="E1325" s="37" t="s">
        <v>187</v>
      </c>
      <c r="F1325" s="37" t="n">
        <v>6.3</v>
      </c>
      <c r="G1325" s="37" t="n">
        <v>37</v>
      </c>
      <c r="H1325" s="37" t="str">
        <f aca="false">IFERROR(VLOOKUP(A1325,Employees!$A$2:$I$1501,9,FALSE()),"Unknown")</f>
        <v>Sales</v>
      </c>
      <c r="I1325" s="37" t="str">
        <f aca="false">IFERROR(VLOOKUP(A1325,Employees!$A$2:$U$1501,21,FALSE()),"Unknown")</f>
        <v>Active</v>
      </c>
    </row>
    <row r="1326" customFormat="false" ht="15" hidden="false" customHeight="false" outlineLevel="0" collapsed="false">
      <c r="A1326" s="37" t="s">
        <v>1164</v>
      </c>
      <c r="B1326" s="37" t="n">
        <v>2023</v>
      </c>
      <c r="C1326" s="37" t="n">
        <v>3</v>
      </c>
      <c r="D1326" s="37" t="n">
        <v>64</v>
      </c>
      <c r="E1326" s="37" t="s">
        <v>187</v>
      </c>
      <c r="F1326" s="37" t="n">
        <v>5.5</v>
      </c>
      <c r="G1326" s="37" t="n">
        <v>68</v>
      </c>
      <c r="H1326" s="37" t="str">
        <f aca="false">IFERROR(VLOOKUP(A1326,Employees!$A$2:$I$1501,9,FALSE()),"Unknown")</f>
        <v>Sales</v>
      </c>
      <c r="I1326" s="37" t="str">
        <f aca="false">IFERROR(VLOOKUP(A1326,Employees!$A$2:$U$1501,21,FALSE()),"Unknown")</f>
        <v>Active</v>
      </c>
    </row>
    <row r="1327" customFormat="false" ht="15" hidden="false" customHeight="false" outlineLevel="0" collapsed="false">
      <c r="A1327" s="37" t="s">
        <v>1164</v>
      </c>
      <c r="B1327" s="37" t="n">
        <v>2024</v>
      </c>
      <c r="C1327" s="37" t="n">
        <v>3</v>
      </c>
      <c r="D1327" s="37" t="n">
        <v>75</v>
      </c>
      <c r="E1327" s="37" t="s">
        <v>187</v>
      </c>
      <c r="F1327" s="37" t="n">
        <v>5</v>
      </c>
      <c r="G1327" s="37" t="n">
        <v>18</v>
      </c>
      <c r="H1327" s="37" t="str">
        <f aca="false">IFERROR(VLOOKUP(A1327,Employees!$A$2:$I$1501,9,FALSE()),"Unknown")</f>
        <v>Sales</v>
      </c>
      <c r="I1327" s="37" t="str">
        <f aca="false">IFERROR(VLOOKUP(A1327,Employees!$A$2:$U$1501,21,FALSE()),"Unknown")</f>
        <v>Active</v>
      </c>
    </row>
    <row r="1328" customFormat="false" ht="15" hidden="false" customHeight="false" outlineLevel="0" collapsed="false">
      <c r="A1328" s="37" t="s">
        <v>1164</v>
      </c>
      <c r="B1328" s="37" t="n">
        <v>2025</v>
      </c>
      <c r="C1328" s="37" t="n">
        <v>5</v>
      </c>
      <c r="D1328" s="37" t="n">
        <v>110</v>
      </c>
      <c r="E1328" s="37" t="s">
        <v>187</v>
      </c>
      <c r="F1328" s="37" t="n">
        <v>11.1</v>
      </c>
      <c r="G1328" s="37" t="n">
        <v>32</v>
      </c>
      <c r="H1328" s="37" t="str">
        <f aca="false">IFERROR(VLOOKUP(A1328,Employees!$A$2:$I$1501,9,FALSE()),"Unknown")</f>
        <v>Sales</v>
      </c>
      <c r="I1328" s="37" t="str">
        <f aca="false">IFERROR(VLOOKUP(A1328,Employees!$A$2:$U$1501,21,FALSE()),"Unknown")</f>
        <v>Active</v>
      </c>
    </row>
    <row r="1329" customFormat="false" ht="15" hidden="false" customHeight="false" outlineLevel="0" collapsed="false">
      <c r="A1329" s="37" t="s">
        <v>1165</v>
      </c>
      <c r="B1329" s="37" t="n">
        <v>2021</v>
      </c>
      <c r="C1329" s="37" t="n">
        <v>1</v>
      </c>
      <c r="D1329" s="37" t="n">
        <v>75</v>
      </c>
      <c r="E1329" s="37" t="s">
        <v>187</v>
      </c>
      <c r="F1329" s="37" t="n">
        <v>2.3</v>
      </c>
      <c r="G1329" s="37" t="n">
        <v>8</v>
      </c>
      <c r="H1329" s="37" t="str">
        <f aca="false">IFERROR(VLOOKUP(A1329,Employees!$A$2:$I$1501,9,FALSE()),"Unknown")</f>
        <v>Marketing</v>
      </c>
      <c r="I1329" s="37" t="str">
        <f aca="false">IFERROR(VLOOKUP(A1329,Employees!$A$2:$U$1501,21,FALSE()),"Unknown")</f>
        <v>Active</v>
      </c>
    </row>
    <row r="1330" customFormat="false" ht="15" hidden="false" customHeight="false" outlineLevel="0" collapsed="false">
      <c r="A1330" s="37" t="s">
        <v>1165</v>
      </c>
      <c r="B1330" s="37" t="n">
        <v>2022</v>
      </c>
      <c r="C1330" s="37" t="n">
        <v>4</v>
      </c>
      <c r="D1330" s="37" t="n">
        <v>86</v>
      </c>
      <c r="E1330" s="37" t="s">
        <v>187</v>
      </c>
      <c r="F1330" s="37" t="n">
        <v>8.4</v>
      </c>
      <c r="G1330" s="37" t="n">
        <v>20</v>
      </c>
      <c r="H1330" s="37" t="str">
        <f aca="false">IFERROR(VLOOKUP(A1330,Employees!$A$2:$I$1501,9,FALSE()),"Unknown")</f>
        <v>Marketing</v>
      </c>
      <c r="I1330" s="37" t="str">
        <f aca="false">IFERROR(VLOOKUP(A1330,Employees!$A$2:$U$1501,21,FALSE()),"Unknown")</f>
        <v>Active</v>
      </c>
    </row>
    <row r="1331" customFormat="false" ht="15" hidden="false" customHeight="false" outlineLevel="0" collapsed="false">
      <c r="A1331" s="37" t="s">
        <v>1165</v>
      </c>
      <c r="B1331" s="37" t="n">
        <v>2023</v>
      </c>
      <c r="C1331" s="37" t="n">
        <v>3</v>
      </c>
      <c r="D1331" s="37" t="n">
        <v>89</v>
      </c>
      <c r="E1331" s="37" t="s">
        <v>187</v>
      </c>
      <c r="F1331" s="37" t="n">
        <v>6.2</v>
      </c>
      <c r="G1331" s="37" t="n">
        <v>17</v>
      </c>
      <c r="H1331" s="37" t="str">
        <f aca="false">IFERROR(VLOOKUP(A1331,Employees!$A$2:$I$1501,9,FALSE()),"Unknown")</f>
        <v>Marketing</v>
      </c>
      <c r="I1331" s="37" t="str">
        <f aca="false">IFERROR(VLOOKUP(A1331,Employees!$A$2:$U$1501,21,FALSE()),"Unknown")</f>
        <v>Active</v>
      </c>
    </row>
    <row r="1332" customFormat="false" ht="15" hidden="false" customHeight="false" outlineLevel="0" collapsed="false">
      <c r="A1332" s="37" t="s">
        <v>1165</v>
      </c>
      <c r="B1332" s="37" t="n">
        <v>2024</v>
      </c>
      <c r="C1332" s="37" t="n">
        <v>3</v>
      </c>
      <c r="D1332" s="37" t="n">
        <v>72</v>
      </c>
      <c r="E1332" s="37" t="s">
        <v>187</v>
      </c>
      <c r="F1332" s="37" t="n">
        <v>6.6</v>
      </c>
      <c r="G1332" s="37" t="n">
        <v>15</v>
      </c>
      <c r="H1332" s="37" t="str">
        <f aca="false">IFERROR(VLOOKUP(A1332,Employees!$A$2:$I$1501,9,FALSE()),"Unknown")</f>
        <v>Marketing</v>
      </c>
      <c r="I1332" s="37" t="str">
        <f aca="false">IFERROR(VLOOKUP(A1332,Employees!$A$2:$U$1501,21,FALSE()),"Unknown")</f>
        <v>Active</v>
      </c>
    </row>
    <row r="1333" customFormat="false" ht="15" hidden="false" customHeight="false" outlineLevel="0" collapsed="false">
      <c r="A1333" s="37" t="s">
        <v>1165</v>
      </c>
      <c r="B1333" s="37" t="n">
        <v>2025</v>
      </c>
      <c r="C1333" s="37" t="n">
        <v>4</v>
      </c>
      <c r="D1333" s="37" t="n">
        <v>95</v>
      </c>
      <c r="E1333" s="37" t="s">
        <v>187</v>
      </c>
      <c r="F1333" s="37" t="n">
        <v>9.1</v>
      </c>
      <c r="G1333" s="37" t="n">
        <v>19</v>
      </c>
      <c r="H1333" s="37" t="str">
        <f aca="false">IFERROR(VLOOKUP(A1333,Employees!$A$2:$I$1501,9,FALSE()),"Unknown")</f>
        <v>Marketing</v>
      </c>
      <c r="I1333" s="37" t="str">
        <f aca="false">IFERROR(VLOOKUP(A1333,Employees!$A$2:$U$1501,21,FALSE()),"Unknown")</f>
        <v>Active</v>
      </c>
    </row>
    <row r="1334" customFormat="false" ht="15" hidden="false" customHeight="false" outlineLevel="0" collapsed="false">
      <c r="A1334" s="37" t="s">
        <v>1166</v>
      </c>
      <c r="B1334" s="37" t="n">
        <v>2021</v>
      </c>
      <c r="C1334" s="37" t="n">
        <v>3</v>
      </c>
      <c r="D1334" s="37" t="n">
        <v>87</v>
      </c>
      <c r="E1334" s="37" t="s">
        <v>187</v>
      </c>
      <c r="F1334" s="37" t="n">
        <v>5.1</v>
      </c>
      <c r="G1334" s="37" t="n">
        <v>18</v>
      </c>
      <c r="H1334" s="37" t="str">
        <f aca="false">IFERROR(VLOOKUP(A1334,Employees!$A$2:$I$1501,9,FALSE()),"Unknown")</f>
        <v>Marketing</v>
      </c>
      <c r="I1334" s="37" t="str">
        <f aca="false">IFERROR(VLOOKUP(A1334,Employees!$A$2:$U$1501,21,FALSE()),"Unknown")</f>
        <v>Active</v>
      </c>
    </row>
    <row r="1335" customFormat="false" ht="15" hidden="false" customHeight="false" outlineLevel="0" collapsed="false">
      <c r="A1335" s="37" t="s">
        <v>1166</v>
      </c>
      <c r="B1335" s="37" t="n">
        <v>2022</v>
      </c>
      <c r="C1335" s="37" t="n">
        <v>4</v>
      </c>
      <c r="D1335" s="37" t="n">
        <v>72</v>
      </c>
      <c r="E1335" s="37" t="s">
        <v>187</v>
      </c>
      <c r="F1335" s="37" t="n">
        <v>6.5</v>
      </c>
      <c r="G1335" s="37" t="n">
        <v>27</v>
      </c>
      <c r="H1335" s="37" t="str">
        <f aca="false">IFERROR(VLOOKUP(A1335,Employees!$A$2:$I$1501,9,FALSE()),"Unknown")</f>
        <v>Marketing</v>
      </c>
      <c r="I1335" s="37" t="str">
        <f aca="false">IFERROR(VLOOKUP(A1335,Employees!$A$2:$U$1501,21,FALSE()),"Unknown")</f>
        <v>Active</v>
      </c>
    </row>
    <row r="1336" customFormat="false" ht="15" hidden="false" customHeight="false" outlineLevel="0" collapsed="false">
      <c r="A1336" s="37" t="s">
        <v>1166</v>
      </c>
      <c r="B1336" s="37" t="n">
        <v>2023</v>
      </c>
      <c r="C1336" s="37" t="n">
        <v>1</v>
      </c>
      <c r="D1336" s="37" t="n">
        <v>77</v>
      </c>
      <c r="E1336" s="37" t="s">
        <v>187</v>
      </c>
      <c r="F1336" s="37" t="n">
        <v>0</v>
      </c>
      <c r="G1336" s="37" t="n">
        <v>20</v>
      </c>
      <c r="H1336" s="37" t="str">
        <f aca="false">IFERROR(VLOOKUP(A1336,Employees!$A$2:$I$1501,9,FALSE()),"Unknown")</f>
        <v>Marketing</v>
      </c>
      <c r="I1336" s="37" t="str">
        <f aca="false">IFERROR(VLOOKUP(A1336,Employees!$A$2:$U$1501,21,FALSE()),"Unknown")</f>
        <v>Active</v>
      </c>
    </row>
    <row r="1337" customFormat="false" ht="15" hidden="false" customHeight="false" outlineLevel="0" collapsed="false">
      <c r="A1337" s="37" t="s">
        <v>1166</v>
      </c>
      <c r="B1337" s="37" t="n">
        <v>2024</v>
      </c>
      <c r="C1337" s="37" t="n">
        <v>4</v>
      </c>
      <c r="D1337" s="37" t="n">
        <v>75</v>
      </c>
      <c r="E1337" s="37" t="s">
        <v>187</v>
      </c>
      <c r="F1337" s="37" t="n">
        <v>10.4</v>
      </c>
      <c r="G1337" s="37" t="n">
        <v>40</v>
      </c>
      <c r="H1337" s="37" t="str">
        <f aca="false">IFERROR(VLOOKUP(A1337,Employees!$A$2:$I$1501,9,FALSE()),"Unknown")</f>
        <v>Marketing</v>
      </c>
      <c r="I1337" s="37" t="str">
        <f aca="false">IFERROR(VLOOKUP(A1337,Employees!$A$2:$U$1501,21,FALSE()),"Unknown")</f>
        <v>Active</v>
      </c>
    </row>
    <row r="1338" customFormat="false" ht="15" hidden="false" customHeight="false" outlineLevel="0" collapsed="false">
      <c r="A1338" s="37" t="s">
        <v>1166</v>
      </c>
      <c r="B1338" s="37" t="n">
        <v>2025</v>
      </c>
      <c r="C1338" s="37" t="n">
        <v>5</v>
      </c>
      <c r="D1338" s="37" t="n">
        <v>94</v>
      </c>
      <c r="E1338" s="37" t="s">
        <v>185</v>
      </c>
      <c r="F1338" s="37" t="n">
        <v>10.5</v>
      </c>
      <c r="G1338" s="37" t="n">
        <v>4</v>
      </c>
      <c r="H1338" s="37" t="str">
        <f aca="false">IFERROR(VLOOKUP(A1338,Employees!$A$2:$I$1501,9,FALSE()),"Unknown")</f>
        <v>Marketing</v>
      </c>
      <c r="I1338" s="37" t="str">
        <f aca="false">IFERROR(VLOOKUP(A1338,Employees!$A$2:$U$1501,21,FALSE()),"Unknown")</f>
        <v>Active</v>
      </c>
    </row>
    <row r="1339" customFormat="false" ht="15" hidden="false" customHeight="false" outlineLevel="0" collapsed="false">
      <c r="A1339" s="37" t="s">
        <v>1167</v>
      </c>
      <c r="B1339" s="37" t="n">
        <v>2022</v>
      </c>
      <c r="C1339" s="37" t="n">
        <v>1</v>
      </c>
      <c r="D1339" s="37" t="n">
        <v>62</v>
      </c>
      <c r="E1339" s="37" t="s">
        <v>187</v>
      </c>
      <c r="F1339" s="37" t="n">
        <v>0</v>
      </c>
      <c r="G1339" s="37" t="n">
        <v>27</v>
      </c>
      <c r="H1339" s="37" t="str">
        <f aca="false">IFERROR(VLOOKUP(A1339,Employees!$A$2:$I$1501,9,FALSE()),"Unknown")</f>
        <v>Operations</v>
      </c>
      <c r="I1339" s="37" t="str">
        <f aca="false">IFERROR(VLOOKUP(A1339,Employees!$A$2:$U$1501,21,FALSE()),"Unknown")</f>
        <v>Active</v>
      </c>
    </row>
    <row r="1340" customFormat="false" ht="15" hidden="false" customHeight="false" outlineLevel="0" collapsed="false">
      <c r="A1340" s="37" t="s">
        <v>1167</v>
      </c>
      <c r="B1340" s="37" t="n">
        <v>2023</v>
      </c>
      <c r="C1340" s="37" t="n">
        <v>1</v>
      </c>
      <c r="D1340" s="37" t="n">
        <v>76</v>
      </c>
      <c r="E1340" s="37" t="s">
        <v>187</v>
      </c>
      <c r="F1340" s="37" t="n">
        <v>1.3</v>
      </c>
      <c r="G1340" s="37" t="n">
        <v>16</v>
      </c>
      <c r="H1340" s="37" t="str">
        <f aca="false">IFERROR(VLOOKUP(A1340,Employees!$A$2:$I$1501,9,FALSE()),"Unknown")</f>
        <v>Operations</v>
      </c>
      <c r="I1340" s="37" t="str">
        <f aca="false">IFERROR(VLOOKUP(A1340,Employees!$A$2:$U$1501,21,FALSE()),"Unknown")</f>
        <v>Active</v>
      </c>
    </row>
    <row r="1341" customFormat="false" ht="15" hidden="false" customHeight="false" outlineLevel="0" collapsed="false">
      <c r="A1341" s="37" t="s">
        <v>1167</v>
      </c>
      <c r="B1341" s="37" t="n">
        <v>2024</v>
      </c>
      <c r="C1341" s="37" t="n">
        <v>4</v>
      </c>
      <c r="D1341" s="37" t="n">
        <v>94</v>
      </c>
      <c r="E1341" s="37" t="s">
        <v>187</v>
      </c>
      <c r="F1341" s="37" t="n">
        <v>5.9</v>
      </c>
      <c r="G1341" s="37" t="n">
        <v>73</v>
      </c>
      <c r="H1341" s="37" t="str">
        <f aca="false">IFERROR(VLOOKUP(A1341,Employees!$A$2:$I$1501,9,FALSE()),"Unknown")</f>
        <v>Operations</v>
      </c>
      <c r="I1341" s="37" t="str">
        <f aca="false">IFERROR(VLOOKUP(A1341,Employees!$A$2:$U$1501,21,FALSE()),"Unknown")</f>
        <v>Active</v>
      </c>
    </row>
    <row r="1342" customFormat="false" ht="15" hidden="false" customHeight="false" outlineLevel="0" collapsed="false">
      <c r="A1342" s="37" t="s">
        <v>1167</v>
      </c>
      <c r="B1342" s="37" t="n">
        <v>2025</v>
      </c>
      <c r="C1342" s="37" t="n">
        <v>4</v>
      </c>
      <c r="D1342" s="37" t="n">
        <v>84</v>
      </c>
      <c r="E1342" s="37" t="s">
        <v>187</v>
      </c>
      <c r="F1342" s="37" t="n">
        <v>9.4</v>
      </c>
      <c r="G1342" s="37" t="n">
        <v>11</v>
      </c>
      <c r="H1342" s="37" t="str">
        <f aca="false">IFERROR(VLOOKUP(A1342,Employees!$A$2:$I$1501,9,FALSE()),"Unknown")</f>
        <v>Operations</v>
      </c>
      <c r="I1342" s="37" t="str">
        <f aca="false">IFERROR(VLOOKUP(A1342,Employees!$A$2:$U$1501,21,FALSE()),"Unknown")</f>
        <v>Active</v>
      </c>
    </row>
    <row r="1343" customFormat="false" ht="15" hidden="false" customHeight="false" outlineLevel="0" collapsed="false">
      <c r="A1343" s="37" t="s">
        <v>1168</v>
      </c>
      <c r="B1343" s="37" t="n">
        <v>2024</v>
      </c>
      <c r="C1343" s="37" t="n">
        <v>4</v>
      </c>
      <c r="D1343" s="37" t="n">
        <v>91</v>
      </c>
      <c r="E1343" s="37" t="s">
        <v>187</v>
      </c>
      <c r="F1343" s="37" t="n">
        <v>10.2</v>
      </c>
      <c r="G1343" s="37" t="n">
        <v>14</v>
      </c>
      <c r="H1343" s="37" t="str">
        <f aca="false">IFERROR(VLOOKUP(A1343,Employees!$A$2:$I$1501,9,FALSE()),"Unknown")</f>
        <v>Engineering</v>
      </c>
      <c r="I1343" s="37" t="str">
        <f aca="false">IFERROR(VLOOKUP(A1343,Employees!$A$2:$U$1501,21,FALSE()),"Unknown")</f>
        <v>Active</v>
      </c>
    </row>
    <row r="1344" customFormat="false" ht="15" hidden="false" customHeight="false" outlineLevel="0" collapsed="false">
      <c r="A1344" s="37" t="s">
        <v>1168</v>
      </c>
      <c r="B1344" s="37" t="n">
        <v>2025</v>
      </c>
      <c r="C1344" s="37" t="n">
        <v>2</v>
      </c>
      <c r="D1344" s="37" t="n">
        <v>70</v>
      </c>
      <c r="E1344" s="37" t="s">
        <v>187</v>
      </c>
      <c r="F1344" s="37" t="n">
        <v>4.7</v>
      </c>
      <c r="G1344" s="37" t="n">
        <v>23</v>
      </c>
      <c r="H1344" s="37" t="str">
        <f aca="false">IFERROR(VLOOKUP(A1344,Employees!$A$2:$I$1501,9,FALSE()),"Unknown")</f>
        <v>Engineering</v>
      </c>
      <c r="I1344" s="37" t="str">
        <f aca="false">IFERROR(VLOOKUP(A1344,Employees!$A$2:$U$1501,21,FALSE()),"Unknown")</f>
        <v>Active</v>
      </c>
    </row>
    <row r="1345" customFormat="false" ht="15" hidden="false" customHeight="false" outlineLevel="0" collapsed="false">
      <c r="A1345" s="37" t="s">
        <v>1170</v>
      </c>
      <c r="B1345" s="37" t="n">
        <v>2021</v>
      </c>
      <c r="C1345" s="37" t="n">
        <v>3</v>
      </c>
      <c r="D1345" s="37" t="n">
        <v>79</v>
      </c>
      <c r="E1345" s="37" t="s">
        <v>187</v>
      </c>
      <c r="F1345" s="37" t="n">
        <v>8.5</v>
      </c>
      <c r="G1345" s="37" t="n">
        <v>36</v>
      </c>
      <c r="H1345" s="37" t="str">
        <f aca="false">IFERROR(VLOOKUP(A1345,Employees!$A$2:$I$1501,9,FALSE()),"Unknown")</f>
        <v>Customer Support</v>
      </c>
      <c r="I1345" s="37" t="str">
        <f aca="false">IFERROR(VLOOKUP(A1345,Employees!$A$2:$U$1501,21,FALSE()),"Unknown")</f>
        <v>Active</v>
      </c>
    </row>
    <row r="1346" customFormat="false" ht="15" hidden="false" customHeight="false" outlineLevel="0" collapsed="false">
      <c r="A1346" s="37" t="s">
        <v>1170</v>
      </c>
      <c r="B1346" s="37" t="n">
        <v>2022</v>
      </c>
      <c r="C1346" s="37" t="n">
        <v>3</v>
      </c>
      <c r="D1346" s="37" t="n">
        <v>79</v>
      </c>
      <c r="E1346" s="37" t="s">
        <v>187</v>
      </c>
      <c r="F1346" s="37" t="n">
        <v>4.9</v>
      </c>
      <c r="G1346" s="37" t="n">
        <v>64</v>
      </c>
      <c r="H1346" s="37" t="str">
        <f aca="false">IFERROR(VLOOKUP(A1346,Employees!$A$2:$I$1501,9,FALSE()),"Unknown")</f>
        <v>Customer Support</v>
      </c>
      <c r="I1346" s="37" t="str">
        <f aca="false">IFERROR(VLOOKUP(A1346,Employees!$A$2:$U$1501,21,FALSE()),"Unknown")</f>
        <v>Active</v>
      </c>
    </row>
    <row r="1347" customFormat="false" ht="15" hidden="false" customHeight="false" outlineLevel="0" collapsed="false">
      <c r="A1347" s="37" t="s">
        <v>1170</v>
      </c>
      <c r="B1347" s="37" t="n">
        <v>2023</v>
      </c>
      <c r="C1347" s="37" t="n">
        <v>3</v>
      </c>
      <c r="D1347" s="37" t="n">
        <v>68</v>
      </c>
      <c r="E1347" s="37" t="s">
        <v>187</v>
      </c>
      <c r="F1347" s="37" t="n">
        <v>7.7</v>
      </c>
      <c r="G1347" s="37" t="n">
        <v>9</v>
      </c>
      <c r="H1347" s="37" t="str">
        <f aca="false">IFERROR(VLOOKUP(A1347,Employees!$A$2:$I$1501,9,FALSE()),"Unknown")</f>
        <v>Customer Support</v>
      </c>
      <c r="I1347" s="37" t="str">
        <f aca="false">IFERROR(VLOOKUP(A1347,Employees!$A$2:$U$1501,21,FALSE()),"Unknown")</f>
        <v>Active</v>
      </c>
    </row>
    <row r="1348" customFormat="false" ht="15" hidden="false" customHeight="false" outlineLevel="0" collapsed="false">
      <c r="A1348" s="37" t="s">
        <v>1170</v>
      </c>
      <c r="B1348" s="37" t="n">
        <v>2024</v>
      </c>
      <c r="C1348" s="37" t="n">
        <v>4</v>
      </c>
      <c r="D1348" s="37" t="n">
        <v>97</v>
      </c>
      <c r="E1348" s="37" t="s">
        <v>185</v>
      </c>
      <c r="F1348" s="37" t="n">
        <v>8.5</v>
      </c>
      <c r="G1348" s="37" t="n">
        <v>20</v>
      </c>
      <c r="H1348" s="37" t="str">
        <f aca="false">IFERROR(VLOOKUP(A1348,Employees!$A$2:$I$1501,9,FALSE()),"Unknown")</f>
        <v>Customer Support</v>
      </c>
      <c r="I1348" s="37" t="str">
        <f aca="false">IFERROR(VLOOKUP(A1348,Employees!$A$2:$U$1501,21,FALSE()),"Unknown")</f>
        <v>Active</v>
      </c>
    </row>
    <row r="1349" customFormat="false" ht="15" hidden="false" customHeight="false" outlineLevel="0" collapsed="false">
      <c r="A1349" s="37" t="s">
        <v>1170</v>
      </c>
      <c r="B1349" s="37" t="n">
        <v>2025</v>
      </c>
      <c r="C1349" s="37" t="n">
        <v>3</v>
      </c>
      <c r="D1349" s="37" t="n">
        <v>93</v>
      </c>
      <c r="E1349" s="37" t="s">
        <v>187</v>
      </c>
      <c r="F1349" s="37" t="n">
        <v>5.2</v>
      </c>
      <c r="G1349" s="37" t="n">
        <v>48</v>
      </c>
      <c r="H1349" s="37" t="str">
        <f aca="false">IFERROR(VLOOKUP(A1349,Employees!$A$2:$I$1501,9,FALSE()),"Unknown")</f>
        <v>Customer Support</v>
      </c>
      <c r="I1349" s="37" t="str">
        <f aca="false">IFERROR(VLOOKUP(A1349,Employees!$A$2:$U$1501,21,FALSE()),"Unknown")</f>
        <v>Active</v>
      </c>
    </row>
    <row r="1350" customFormat="false" ht="15" hidden="false" customHeight="false" outlineLevel="0" collapsed="false">
      <c r="A1350" s="37" t="s">
        <v>1173</v>
      </c>
      <c r="B1350" s="37" t="n">
        <v>2021</v>
      </c>
      <c r="C1350" s="37" t="n">
        <v>2</v>
      </c>
      <c r="D1350" s="37" t="n">
        <v>79</v>
      </c>
      <c r="E1350" s="37" t="s">
        <v>187</v>
      </c>
      <c r="F1350" s="37" t="n">
        <v>5</v>
      </c>
      <c r="G1350" s="37" t="n">
        <v>5</v>
      </c>
      <c r="H1350" s="37" t="str">
        <f aca="false">IFERROR(VLOOKUP(A1350,Employees!$A$2:$I$1501,9,FALSE()),"Unknown")</f>
        <v>Sales</v>
      </c>
      <c r="I1350" s="37" t="str">
        <f aca="false">IFERROR(VLOOKUP(A1350,Employees!$A$2:$U$1501,21,FALSE()),"Unknown")</f>
        <v>Active</v>
      </c>
    </row>
    <row r="1351" customFormat="false" ht="15" hidden="false" customHeight="false" outlineLevel="0" collapsed="false">
      <c r="A1351" s="37" t="s">
        <v>1173</v>
      </c>
      <c r="B1351" s="37" t="n">
        <v>2022</v>
      </c>
      <c r="C1351" s="37" t="n">
        <v>1</v>
      </c>
      <c r="D1351" s="37" t="n">
        <v>61</v>
      </c>
      <c r="E1351" s="37" t="s">
        <v>187</v>
      </c>
      <c r="F1351" s="37" t="n">
        <v>1.3</v>
      </c>
      <c r="G1351" s="37" t="n">
        <v>25</v>
      </c>
      <c r="H1351" s="37" t="str">
        <f aca="false">IFERROR(VLOOKUP(A1351,Employees!$A$2:$I$1501,9,FALSE()),"Unknown")</f>
        <v>Sales</v>
      </c>
      <c r="I1351" s="37" t="str">
        <f aca="false">IFERROR(VLOOKUP(A1351,Employees!$A$2:$U$1501,21,FALSE()),"Unknown")</f>
        <v>Active</v>
      </c>
    </row>
    <row r="1352" customFormat="false" ht="15" hidden="false" customHeight="false" outlineLevel="0" collapsed="false">
      <c r="A1352" s="37" t="s">
        <v>1173</v>
      </c>
      <c r="B1352" s="37" t="n">
        <v>2023</v>
      </c>
      <c r="C1352" s="37" t="n">
        <v>2</v>
      </c>
      <c r="D1352" s="37" t="n">
        <v>89</v>
      </c>
      <c r="E1352" s="37" t="s">
        <v>187</v>
      </c>
      <c r="F1352" s="37" t="n">
        <v>7.5</v>
      </c>
      <c r="G1352" s="37" t="n">
        <v>11</v>
      </c>
      <c r="H1352" s="37" t="str">
        <f aca="false">IFERROR(VLOOKUP(A1352,Employees!$A$2:$I$1501,9,FALSE()),"Unknown")</f>
        <v>Sales</v>
      </c>
      <c r="I1352" s="37" t="str">
        <f aca="false">IFERROR(VLOOKUP(A1352,Employees!$A$2:$U$1501,21,FALSE()),"Unknown")</f>
        <v>Active</v>
      </c>
    </row>
    <row r="1353" customFormat="false" ht="15" hidden="false" customHeight="false" outlineLevel="0" collapsed="false">
      <c r="A1353" s="37" t="s">
        <v>1173</v>
      </c>
      <c r="B1353" s="37" t="n">
        <v>2024</v>
      </c>
      <c r="C1353" s="37" t="n">
        <v>3</v>
      </c>
      <c r="D1353" s="37" t="n">
        <v>66</v>
      </c>
      <c r="E1353" s="37" t="s">
        <v>187</v>
      </c>
      <c r="F1353" s="37" t="n">
        <v>5.4</v>
      </c>
      <c r="G1353" s="37" t="n">
        <v>1</v>
      </c>
      <c r="H1353" s="37" t="str">
        <f aca="false">IFERROR(VLOOKUP(A1353,Employees!$A$2:$I$1501,9,FALSE()),"Unknown")</f>
        <v>Sales</v>
      </c>
      <c r="I1353" s="37" t="str">
        <f aca="false">IFERROR(VLOOKUP(A1353,Employees!$A$2:$U$1501,21,FALSE()),"Unknown")</f>
        <v>Active</v>
      </c>
    </row>
    <row r="1354" customFormat="false" ht="15" hidden="false" customHeight="false" outlineLevel="0" collapsed="false">
      <c r="A1354" s="37" t="s">
        <v>1173</v>
      </c>
      <c r="B1354" s="37" t="n">
        <v>2025</v>
      </c>
      <c r="C1354" s="37" t="n">
        <v>2</v>
      </c>
      <c r="D1354" s="37" t="n">
        <v>77</v>
      </c>
      <c r="E1354" s="37" t="s">
        <v>187</v>
      </c>
      <c r="F1354" s="37" t="n">
        <v>8.3</v>
      </c>
      <c r="G1354" s="37" t="n">
        <v>49</v>
      </c>
      <c r="H1354" s="37" t="str">
        <f aca="false">IFERROR(VLOOKUP(A1354,Employees!$A$2:$I$1501,9,FALSE()),"Unknown")</f>
        <v>Sales</v>
      </c>
      <c r="I1354" s="37" t="str">
        <f aca="false">IFERROR(VLOOKUP(A1354,Employees!$A$2:$U$1501,21,FALSE()),"Unknown")</f>
        <v>Active</v>
      </c>
    </row>
    <row r="1355" customFormat="false" ht="15" hidden="false" customHeight="false" outlineLevel="0" collapsed="false">
      <c r="A1355" s="37" t="s">
        <v>927</v>
      </c>
      <c r="B1355" s="37" t="n">
        <v>2026</v>
      </c>
      <c r="C1355" s="37" t="n">
        <v>1</v>
      </c>
      <c r="D1355" s="37" t="n">
        <v>80</v>
      </c>
      <c r="E1355" s="37" t="s">
        <v>187</v>
      </c>
      <c r="F1355" s="37" t="n">
        <v>0.7</v>
      </c>
      <c r="G1355" s="37" t="n">
        <v>37</v>
      </c>
      <c r="H1355" s="37" t="str">
        <f aca="false">IFERROR(VLOOKUP(A1355,Employees!$A$2:$I$1501,9,FALSE()),"Unknown")</f>
        <v>Operations</v>
      </c>
      <c r="I1355" s="37" t="str">
        <f aca="false">IFERROR(VLOOKUP(A1355,Employees!$A$2:$U$1501,21,FALSE()),"Unknown")</f>
        <v>Exited</v>
      </c>
    </row>
    <row r="1356" customFormat="false" ht="15" hidden="false" customHeight="false" outlineLevel="0" collapsed="false">
      <c r="A1356" s="37" t="s">
        <v>1175</v>
      </c>
      <c r="B1356" s="37" t="n">
        <v>2021</v>
      </c>
      <c r="C1356" s="37" t="n">
        <v>3</v>
      </c>
      <c r="D1356" s="37" t="n">
        <v>95</v>
      </c>
      <c r="E1356" s="37" t="s">
        <v>187</v>
      </c>
      <c r="F1356" s="37" t="n">
        <v>8.2</v>
      </c>
      <c r="G1356" s="37" t="n">
        <v>14</v>
      </c>
      <c r="H1356" s="37" t="str">
        <f aca="false">IFERROR(VLOOKUP(A1356,Employees!$A$2:$I$1501,9,FALSE()),"Unknown")</f>
        <v>Engineering</v>
      </c>
      <c r="I1356" s="37" t="str">
        <f aca="false">IFERROR(VLOOKUP(A1356,Employees!$A$2:$U$1501,21,FALSE()),"Unknown")</f>
        <v>Active</v>
      </c>
    </row>
    <row r="1357" customFormat="false" ht="15" hidden="false" customHeight="false" outlineLevel="0" collapsed="false">
      <c r="A1357" s="37" t="s">
        <v>1175</v>
      </c>
      <c r="B1357" s="37" t="n">
        <v>2022</v>
      </c>
      <c r="C1357" s="37" t="n">
        <v>2</v>
      </c>
      <c r="D1357" s="37" t="n">
        <v>88</v>
      </c>
      <c r="E1357" s="37" t="s">
        <v>187</v>
      </c>
      <c r="F1357" s="37" t="n">
        <v>2.8</v>
      </c>
      <c r="G1357" s="37" t="n">
        <v>31</v>
      </c>
      <c r="H1357" s="37" t="str">
        <f aca="false">IFERROR(VLOOKUP(A1357,Employees!$A$2:$I$1501,9,FALSE()),"Unknown")</f>
        <v>Engineering</v>
      </c>
      <c r="I1357" s="37" t="str">
        <f aca="false">IFERROR(VLOOKUP(A1357,Employees!$A$2:$U$1501,21,FALSE()),"Unknown")</f>
        <v>Active</v>
      </c>
    </row>
    <row r="1358" customFormat="false" ht="15" hidden="false" customHeight="false" outlineLevel="0" collapsed="false">
      <c r="A1358" s="37" t="s">
        <v>1175</v>
      </c>
      <c r="B1358" s="37" t="n">
        <v>2023</v>
      </c>
      <c r="C1358" s="37" t="n">
        <v>2</v>
      </c>
      <c r="D1358" s="37" t="n">
        <v>68</v>
      </c>
      <c r="E1358" s="37" t="s">
        <v>187</v>
      </c>
      <c r="F1358" s="37" t="n">
        <v>4.1</v>
      </c>
      <c r="G1358" s="37" t="n">
        <v>11</v>
      </c>
      <c r="H1358" s="37" t="str">
        <f aca="false">IFERROR(VLOOKUP(A1358,Employees!$A$2:$I$1501,9,FALSE()),"Unknown")</f>
        <v>Engineering</v>
      </c>
      <c r="I1358" s="37" t="str">
        <f aca="false">IFERROR(VLOOKUP(A1358,Employees!$A$2:$U$1501,21,FALSE()),"Unknown")</f>
        <v>Active</v>
      </c>
    </row>
    <row r="1359" customFormat="false" ht="15" hidden="false" customHeight="false" outlineLevel="0" collapsed="false">
      <c r="A1359" s="37" t="s">
        <v>1175</v>
      </c>
      <c r="B1359" s="37" t="n">
        <v>2024</v>
      </c>
      <c r="C1359" s="37" t="n">
        <v>2</v>
      </c>
      <c r="D1359" s="37" t="n">
        <v>67</v>
      </c>
      <c r="E1359" s="37" t="s">
        <v>187</v>
      </c>
      <c r="F1359" s="37" t="n">
        <v>5.2</v>
      </c>
      <c r="G1359" s="37" t="n">
        <v>30</v>
      </c>
      <c r="H1359" s="37" t="str">
        <f aca="false">IFERROR(VLOOKUP(A1359,Employees!$A$2:$I$1501,9,FALSE()),"Unknown")</f>
        <v>Engineering</v>
      </c>
      <c r="I1359" s="37" t="str">
        <f aca="false">IFERROR(VLOOKUP(A1359,Employees!$A$2:$U$1501,21,FALSE()),"Unknown")</f>
        <v>Active</v>
      </c>
    </row>
    <row r="1360" customFormat="false" ht="15" hidden="false" customHeight="false" outlineLevel="0" collapsed="false">
      <c r="A1360" s="37" t="s">
        <v>1175</v>
      </c>
      <c r="B1360" s="37" t="n">
        <v>2025</v>
      </c>
      <c r="C1360" s="37" t="n">
        <v>1</v>
      </c>
      <c r="D1360" s="37" t="n">
        <v>79</v>
      </c>
      <c r="E1360" s="37" t="s">
        <v>187</v>
      </c>
      <c r="F1360" s="37" t="n">
        <v>1.5</v>
      </c>
      <c r="G1360" s="37" t="n">
        <v>61</v>
      </c>
      <c r="H1360" s="37" t="str">
        <f aca="false">IFERROR(VLOOKUP(A1360,Employees!$A$2:$I$1501,9,FALSE()),"Unknown")</f>
        <v>Engineering</v>
      </c>
      <c r="I1360" s="37" t="str">
        <f aca="false">IFERROR(VLOOKUP(A1360,Employees!$A$2:$U$1501,21,FALSE()),"Unknown")</f>
        <v>Active</v>
      </c>
    </row>
    <row r="1361" customFormat="false" ht="15" hidden="false" customHeight="false" outlineLevel="0" collapsed="false">
      <c r="A1361" s="37" t="s">
        <v>1176</v>
      </c>
      <c r="B1361" s="37" t="n">
        <v>2025</v>
      </c>
      <c r="C1361" s="37" t="n">
        <v>3</v>
      </c>
      <c r="D1361" s="37" t="n">
        <v>79</v>
      </c>
      <c r="E1361" s="37" t="s">
        <v>187</v>
      </c>
      <c r="F1361" s="37" t="n">
        <v>7</v>
      </c>
      <c r="G1361" s="37" t="n">
        <v>106</v>
      </c>
      <c r="H1361" s="37" t="str">
        <f aca="false">IFERROR(VLOOKUP(A1361,Employees!$A$2:$I$1501,9,FALSE()),"Unknown")</f>
        <v>Human Resources</v>
      </c>
      <c r="I1361" s="37" t="str">
        <f aca="false">IFERROR(VLOOKUP(A1361,Employees!$A$2:$U$1501,21,FALSE()),"Unknown")</f>
        <v>Active</v>
      </c>
    </row>
    <row r="1362" customFormat="false" ht="15" hidden="false" customHeight="false" outlineLevel="0" collapsed="false">
      <c r="A1362" s="37" t="s">
        <v>1178</v>
      </c>
      <c r="B1362" s="37" t="n">
        <v>2025</v>
      </c>
      <c r="C1362" s="37" t="n">
        <v>4</v>
      </c>
      <c r="D1362" s="37" t="n">
        <v>92</v>
      </c>
      <c r="E1362" s="37" t="s">
        <v>187</v>
      </c>
      <c r="F1362" s="37" t="n">
        <v>5.9</v>
      </c>
      <c r="G1362" s="37" t="n">
        <v>58</v>
      </c>
      <c r="H1362" s="37" t="str">
        <f aca="false">IFERROR(VLOOKUP(A1362,Employees!$A$2:$I$1501,9,FALSE()),"Unknown")</f>
        <v>Customer Support</v>
      </c>
      <c r="I1362" s="37" t="str">
        <f aca="false">IFERROR(VLOOKUP(A1362,Employees!$A$2:$U$1501,21,FALSE()),"Unknown")</f>
        <v>Active</v>
      </c>
    </row>
    <row r="1363" customFormat="false" ht="15" hidden="false" customHeight="false" outlineLevel="0" collapsed="false">
      <c r="A1363" s="37" t="s">
        <v>821</v>
      </c>
      <c r="B1363" s="37" t="n">
        <v>2025</v>
      </c>
      <c r="C1363" s="37" t="n">
        <v>3</v>
      </c>
      <c r="D1363" s="37" t="n">
        <v>93</v>
      </c>
      <c r="E1363" s="37" t="s">
        <v>187</v>
      </c>
      <c r="F1363" s="37" t="n">
        <v>6.8</v>
      </c>
      <c r="G1363" s="37" t="n">
        <v>9</v>
      </c>
      <c r="H1363" s="37" t="str">
        <f aca="false">IFERROR(VLOOKUP(A1363,Employees!$A$2:$I$1501,9,FALSE()),"Unknown")</f>
        <v>Engineering</v>
      </c>
      <c r="I1363" s="37" t="str">
        <f aca="false">IFERROR(VLOOKUP(A1363,Employees!$A$2:$U$1501,21,FALSE()),"Unknown")</f>
        <v>Active</v>
      </c>
    </row>
    <row r="1364" customFormat="false" ht="15" hidden="false" customHeight="false" outlineLevel="0" collapsed="false">
      <c r="A1364" s="37" t="s">
        <v>427</v>
      </c>
      <c r="B1364" s="37" t="n">
        <v>2024</v>
      </c>
      <c r="C1364" s="37" t="n">
        <v>4</v>
      </c>
      <c r="D1364" s="37" t="n">
        <v>89</v>
      </c>
      <c r="E1364" s="37" t="s">
        <v>185</v>
      </c>
      <c r="F1364" s="37" t="n">
        <v>8</v>
      </c>
      <c r="G1364" s="37" t="n">
        <v>46</v>
      </c>
      <c r="H1364" s="37" t="str">
        <f aca="false">IFERROR(VLOOKUP(A1364,Employees!$A$2:$I$1501,9,FALSE()),"Unknown")</f>
        <v>Data &amp; AI</v>
      </c>
      <c r="I1364" s="37" t="str">
        <f aca="false">IFERROR(VLOOKUP(A1364,Employees!$A$2:$U$1501,21,FALSE()),"Unknown")</f>
        <v>Active</v>
      </c>
    </row>
    <row r="1365" customFormat="false" ht="15" hidden="false" customHeight="false" outlineLevel="0" collapsed="false">
      <c r="A1365" s="37" t="s">
        <v>427</v>
      </c>
      <c r="B1365" s="37" t="n">
        <v>2025</v>
      </c>
      <c r="C1365" s="37" t="n">
        <v>3</v>
      </c>
      <c r="D1365" s="37" t="n">
        <v>80</v>
      </c>
      <c r="E1365" s="37" t="s">
        <v>187</v>
      </c>
      <c r="F1365" s="37" t="n">
        <v>4.7</v>
      </c>
      <c r="G1365" s="37" t="n">
        <v>35</v>
      </c>
      <c r="H1365" s="37" t="str">
        <f aca="false">IFERROR(VLOOKUP(A1365,Employees!$A$2:$I$1501,9,FALSE()),"Unknown")</f>
        <v>Data &amp; AI</v>
      </c>
      <c r="I1365" s="37" t="str">
        <f aca="false">IFERROR(VLOOKUP(A1365,Employees!$A$2:$U$1501,21,FALSE()),"Unknown")</f>
        <v>Active</v>
      </c>
    </row>
    <row r="1366" customFormat="false" ht="15" hidden="false" customHeight="false" outlineLevel="0" collapsed="false">
      <c r="A1366" s="37" t="s">
        <v>679</v>
      </c>
      <c r="B1366" s="37" t="n">
        <v>2021</v>
      </c>
      <c r="C1366" s="37" t="n">
        <v>2</v>
      </c>
      <c r="D1366" s="37" t="n">
        <v>75</v>
      </c>
      <c r="E1366" s="37" t="s">
        <v>187</v>
      </c>
      <c r="F1366" s="37" t="n">
        <v>4.5</v>
      </c>
      <c r="G1366" s="37" t="n">
        <v>27</v>
      </c>
      <c r="H1366" s="37" t="str">
        <f aca="false">IFERROR(VLOOKUP(A1366,Employees!$A$2:$I$1501,9,FALSE()),"Unknown")</f>
        <v>Sales</v>
      </c>
      <c r="I1366" s="37" t="str">
        <f aca="false">IFERROR(VLOOKUP(A1366,Employees!$A$2:$U$1501,21,FALSE()),"Unknown")</f>
        <v>Exited</v>
      </c>
    </row>
    <row r="1367" customFormat="false" ht="15" hidden="false" customHeight="false" outlineLevel="0" collapsed="false">
      <c r="A1367" s="37" t="s">
        <v>679</v>
      </c>
      <c r="B1367" s="37" t="n">
        <v>2022</v>
      </c>
      <c r="C1367" s="37" t="n">
        <v>2</v>
      </c>
      <c r="D1367" s="37" t="n">
        <v>72</v>
      </c>
      <c r="E1367" s="37" t="s">
        <v>187</v>
      </c>
      <c r="F1367" s="37" t="n">
        <v>4.1</v>
      </c>
      <c r="G1367" s="37" t="n">
        <v>11</v>
      </c>
      <c r="H1367" s="37" t="str">
        <f aca="false">IFERROR(VLOOKUP(A1367,Employees!$A$2:$I$1501,9,FALSE()),"Unknown")</f>
        <v>Sales</v>
      </c>
      <c r="I1367" s="37" t="str">
        <f aca="false">IFERROR(VLOOKUP(A1367,Employees!$A$2:$U$1501,21,FALSE()),"Unknown")</f>
        <v>Exited</v>
      </c>
    </row>
    <row r="1368" customFormat="false" ht="15" hidden="false" customHeight="false" outlineLevel="0" collapsed="false">
      <c r="A1368" s="37" t="s">
        <v>679</v>
      </c>
      <c r="B1368" s="37" t="n">
        <v>2023</v>
      </c>
      <c r="C1368" s="37" t="n">
        <v>3</v>
      </c>
      <c r="D1368" s="37" t="n">
        <v>89</v>
      </c>
      <c r="E1368" s="37" t="s">
        <v>187</v>
      </c>
      <c r="F1368" s="37" t="n">
        <v>6.6</v>
      </c>
      <c r="G1368" s="37" t="n">
        <v>20</v>
      </c>
      <c r="H1368" s="37" t="str">
        <f aca="false">IFERROR(VLOOKUP(A1368,Employees!$A$2:$I$1501,9,FALSE()),"Unknown")</f>
        <v>Sales</v>
      </c>
      <c r="I1368" s="37" t="str">
        <f aca="false">IFERROR(VLOOKUP(A1368,Employees!$A$2:$U$1501,21,FALSE()),"Unknown")</f>
        <v>Exited</v>
      </c>
    </row>
    <row r="1369" customFormat="false" ht="15" hidden="false" customHeight="false" outlineLevel="0" collapsed="false">
      <c r="A1369" s="37" t="s">
        <v>679</v>
      </c>
      <c r="B1369" s="37" t="n">
        <v>2024</v>
      </c>
      <c r="C1369" s="37" t="n">
        <v>3</v>
      </c>
      <c r="D1369" s="37" t="n">
        <v>85</v>
      </c>
      <c r="E1369" s="37" t="s">
        <v>187</v>
      </c>
      <c r="F1369" s="37" t="n">
        <v>7.3</v>
      </c>
      <c r="G1369" s="37" t="n">
        <v>25</v>
      </c>
      <c r="H1369" s="37" t="str">
        <f aca="false">IFERROR(VLOOKUP(A1369,Employees!$A$2:$I$1501,9,FALSE()),"Unknown")</f>
        <v>Sales</v>
      </c>
      <c r="I1369" s="37" t="str">
        <f aca="false">IFERROR(VLOOKUP(A1369,Employees!$A$2:$U$1501,21,FALSE()),"Unknown")</f>
        <v>Exited</v>
      </c>
    </row>
    <row r="1370" customFormat="false" ht="15" hidden="false" customHeight="false" outlineLevel="0" collapsed="false">
      <c r="A1370" s="37" t="s">
        <v>751</v>
      </c>
      <c r="B1370" s="37" t="n">
        <v>2023</v>
      </c>
      <c r="C1370" s="37" t="n">
        <v>4</v>
      </c>
      <c r="D1370" s="37" t="n">
        <v>97</v>
      </c>
      <c r="E1370" s="37" t="s">
        <v>187</v>
      </c>
      <c r="F1370" s="37" t="n">
        <v>6.2</v>
      </c>
      <c r="G1370" s="37" t="n">
        <v>38</v>
      </c>
      <c r="H1370" s="37" t="str">
        <f aca="false">IFERROR(VLOOKUP(A1370,Employees!$A$2:$I$1501,9,FALSE()),"Unknown")</f>
        <v>Operations</v>
      </c>
      <c r="I1370" s="37" t="str">
        <f aca="false">IFERROR(VLOOKUP(A1370,Employees!$A$2:$U$1501,21,FALSE()),"Unknown")</f>
        <v>Active</v>
      </c>
    </row>
    <row r="1371" customFormat="false" ht="15" hidden="false" customHeight="false" outlineLevel="0" collapsed="false">
      <c r="A1371" s="37" t="s">
        <v>751</v>
      </c>
      <c r="B1371" s="37" t="n">
        <v>2024</v>
      </c>
      <c r="C1371" s="37" t="n">
        <v>3</v>
      </c>
      <c r="D1371" s="37" t="n">
        <v>71</v>
      </c>
      <c r="E1371" s="37" t="s">
        <v>187</v>
      </c>
      <c r="F1371" s="37" t="n">
        <v>9.7</v>
      </c>
      <c r="G1371" s="37" t="n">
        <v>2</v>
      </c>
      <c r="H1371" s="37" t="str">
        <f aca="false">IFERROR(VLOOKUP(A1371,Employees!$A$2:$I$1501,9,FALSE()),"Unknown")</f>
        <v>Operations</v>
      </c>
      <c r="I1371" s="37" t="str">
        <f aca="false">IFERROR(VLOOKUP(A1371,Employees!$A$2:$U$1501,21,FALSE()),"Unknown")</f>
        <v>Active</v>
      </c>
    </row>
    <row r="1372" customFormat="false" ht="15" hidden="false" customHeight="false" outlineLevel="0" collapsed="false">
      <c r="A1372" s="37" t="s">
        <v>751</v>
      </c>
      <c r="B1372" s="37" t="n">
        <v>2025</v>
      </c>
      <c r="C1372" s="37" t="n">
        <v>3</v>
      </c>
      <c r="D1372" s="37" t="n">
        <v>64</v>
      </c>
      <c r="E1372" s="37" t="s">
        <v>187</v>
      </c>
      <c r="F1372" s="37" t="n">
        <v>9.7</v>
      </c>
      <c r="G1372" s="37" t="n">
        <v>28</v>
      </c>
      <c r="H1372" s="37" t="str">
        <f aca="false">IFERROR(VLOOKUP(A1372,Employees!$A$2:$I$1501,9,FALSE()),"Unknown")</f>
        <v>Operations</v>
      </c>
      <c r="I1372" s="37" t="str">
        <f aca="false">IFERROR(VLOOKUP(A1372,Employees!$A$2:$U$1501,21,FALSE()),"Unknown")</f>
        <v>Active</v>
      </c>
    </row>
    <row r="1373" customFormat="false" ht="15" hidden="false" customHeight="false" outlineLevel="0" collapsed="false">
      <c r="A1373" s="37" t="s">
        <v>1183</v>
      </c>
      <c r="B1373" s="37" t="n">
        <v>2021</v>
      </c>
      <c r="C1373" s="37" t="n">
        <v>2</v>
      </c>
      <c r="D1373" s="37" t="n">
        <v>81</v>
      </c>
      <c r="E1373" s="37" t="s">
        <v>187</v>
      </c>
      <c r="F1373" s="37" t="n">
        <v>7</v>
      </c>
      <c r="G1373" s="37" t="n">
        <v>16</v>
      </c>
      <c r="H1373" s="37" t="str">
        <f aca="false">IFERROR(VLOOKUP(A1373,Employees!$A$2:$I$1501,9,FALSE()),"Unknown")</f>
        <v>Engineering</v>
      </c>
      <c r="I1373" s="37" t="str">
        <f aca="false">IFERROR(VLOOKUP(A1373,Employees!$A$2:$U$1501,21,FALSE()),"Unknown")</f>
        <v>Active</v>
      </c>
    </row>
    <row r="1374" customFormat="false" ht="15" hidden="false" customHeight="false" outlineLevel="0" collapsed="false">
      <c r="A1374" s="37" t="s">
        <v>1183</v>
      </c>
      <c r="B1374" s="37" t="n">
        <v>2022</v>
      </c>
      <c r="C1374" s="37" t="n">
        <v>3</v>
      </c>
      <c r="D1374" s="37" t="n">
        <v>98</v>
      </c>
      <c r="E1374" s="37" t="s">
        <v>187</v>
      </c>
      <c r="F1374" s="37" t="n">
        <v>7.3</v>
      </c>
      <c r="G1374" s="37" t="n">
        <v>3</v>
      </c>
      <c r="H1374" s="37" t="str">
        <f aca="false">IFERROR(VLOOKUP(A1374,Employees!$A$2:$I$1501,9,FALSE()),"Unknown")</f>
        <v>Engineering</v>
      </c>
      <c r="I1374" s="37" t="str">
        <f aca="false">IFERROR(VLOOKUP(A1374,Employees!$A$2:$U$1501,21,FALSE()),"Unknown")</f>
        <v>Active</v>
      </c>
    </row>
    <row r="1375" customFormat="false" ht="15" hidden="false" customHeight="false" outlineLevel="0" collapsed="false">
      <c r="A1375" s="37" t="s">
        <v>1183</v>
      </c>
      <c r="B1375" s="37" t="n">
        <v>2023</v>
      </c>
      <c r="C1375" s="37" t="n">
        <v>3</v>
      </c>
      <c r="D1375" s="37" t="n">
        <v>80</v>
      </c>
      <c r="E1375" s="37" t="s">
        <v>187</v>
      </c>
      <c r="F1375" s="37" t="n">
        <v>5.4</v>
      </c>
      <c r="G1375" s="37" t="n">
        <v>14</v>
      </c>
      <c r="H1375" s="37" t="str">
        <f aca="false">IFERROR(VLOOKUP(A1375,Employees!$A$2:$I$1501,9,FALSE()),"Unknown")</f>
        <v>Engineering</v>
      </c>
      <c r="I1375" s="37" t="str">
        <f aca="false">IFERROR(VLOOKUP(A1375,Employees!$A$2:$U$1501,21,FALSE()),"Unknown")</f>
        <v>Active</v>
      </c>
    </row>
    <row r="1376" customFormat="false" ht="15" hidden="false" customHeight="false" outlineLevel="0" collapsed="false">
      <c r="A1376" s="37" t="s">
        <v>1183</v>
      </c>
      <c r="B1376" s="37" t="n">
        <v>2024</v>
      </c>
      <c r="C1376" s="37" t="n">
        <v>3</v>
      </c>
      <c r="D1376" s="37" t="n">
        <v>91</v>
      </c>
      <c r="E1376" s="37" t="s">
        <v>187</v>
      </c>
      <c r="F1376" s="37" t="n">
        <v>3.4</v>
      </c>
      <c r="G1376" s="37" t="n">
        <v>24</v>
      </c>
      <c r="H1376" s="37" t="str">
        <f aca="false">IFERROR(VLOOKUP(A1376,Employees!$A$2:$I$1501,9,FALSE()),"Unknown")</f>
        <v>Engineering</v>
      </c>
      <c r="I1376" s="37" t="str">
        <f aca="false">IFERROR(VLOOKUP(A1376,Employees!$A$2:$U$1501,21,FALSE()),"Unknown")</f>
        <v>Active</v>
      </c>
    </row>
    <row r="1377" customFormat="false" ht="15" hidden="false" customHeight="false" outlineLevel="0" collapsed="false">
      <c r="A1377" s="37" t="s">
        <v>1183</v>
      </c>
      <c r="B1377" s="37" t="n">
        <v>2025</v>
      </c>
      <c r="C1377" s="37" t="n">
        <v>3</v>
      </c>
      <c r="D1377" s="37" t="n">
        <v>79</v>
      </c>
      <c r="E1377" s="37" t="s">
        <v>187</v>
      </c>
      <c r="F1377" s="37" t="n">
        <v>8.7</v>
      </c>
      <c r="G1377" s="37" t="n">
        <v>44</v>
      </c>
      <c r="H1377" s="37" t="str">
        <f aca="false">IFERROR(VLOOKUP(A1377,Employees!$A$2:$I$1501,9,FALSE()),"Unknown")</f>
        <v>Engineering</v>
      </c>
      <c r="I1377" s="37" t="str">
        <f aca="false">IFERROR(VLOOKUP(A1377,Employees!$A$2:$U$1501,21,FALSE()),"Unknown")</f>
        <v>Active</v>
      </c>
    </row>
    <row r="1378" customFormat="false" ht="15" hidden="false" customHeight="false" outlineLevel="0" collapsed="false">
      <c r="A1378" s="37" t="s">
        <v>1184</v>
      </c>
      <c r="B1378" s="37" t="n">
        <v>2022</v>
      </c>
      <c r="C1378" s="37" t="n">
        <v>3</v>
      </c>
      <c r="D1378" s="37" t="n">
        <v>91</v>
      </c>
      <c r="E1378" s="37" t="s">
        <v>187</v>
      </c>
      <c r="F1378" s="37" t="n">
        <v>8.5</v>
      </c>
      <c r="G1378" s="37" t="n">
        <v>12</v>
      </c>
      <c r="H1378" s="37" t="str">
        <f aca="false">IFERROR(VLOOKUP(A1378,Employees!$A$2:$I$1501,9,FALSE()),"Unknown")</f>
        <v>Engineering</v>
      </c>
      <c r="I1378" s="37" t="str">
        <f aca="false">IFERROR(VLOOKUP(A1378,Employees!$A$2:$U$1501,21,FALSE()),"Unknown")</f>
        <v>Active</v>
      </c>
    </row>
    <row r="1379" customFormat="false" ht="15" hidden="false" customHeight="false" outlineLevel="0" collapsed="false">
      <c r="A1379" s="37" t="s">
        <v>1184</v>
      </c>
      <c r="B1379" s="37" t="n">
        <v>2023</v>
      </c>
      <c r="C1379" s="37" t="n">
        <v>3</v>
      </c>
      <c r="D1379" s="37" t="n">
        <v>72</v>
      </c>
      <c r="E1379" s="37" t="s">
        <v>187</v>
      </c>
      <c r="F1379" s="37" t="n">
        <v>3.7</v>
      </c>
      <c r="G1379" s="37" t="n">
        <v>12</v>
      </c>
      <c r="H1379" s="37" t="str">
        <f aca="false">IFERROR(VLOOKUP(A1379,Employees!$A$2:$I$1501,9,FALSE()),"Unknown")</f>
        <v>Engineering</v>
      </c>
      <c r="I1379" s="37" t="str">
        <f aca="false">IFERROR(VLOOKUP(A1379,Employees!$A$2:$U$1501,21,FALSE()),"Unknown")</f>
        <v>Active</v>
      </c>
    </row>
    <row r="1380" customFormat="false" ht="15" hidden="false" customHeight="false" outlineLevel="0" collapsed="false">
      <c r="A1380" s="37" t="s">
        <v>1184</v>
      </c>
      <c r="B1380" s="37" t="n">
        <v>2024</v>
      </c>
      <c r="C1380" s="37" t="n">
        <v>4</v>
      </c>
      <c r="D1380" s="37" t="n">
        <v>84</v>
      </c>
      <c r="E1380" s="37" t="s">
        <v>187</v>
      </c>
      <c r="F1380" s="37" t="n">
        <v>9</v>
      </c>
      <c r="G1380" s="37" t="n">
        <v>13</v>
      </c>
      <c r="H1380" s="37" t="str">
        <f aca="false">IFERROR(VLOOKUP(A1380,Employees!$A$2:$I$1501,9,FALSE()),"Unknown")</f>
        <v>Engineering</v>
      </c>
      <c r="I1380" s="37" t="str">
        <f aca="false">IFERROR(VLOOKUP(A1380,Employees!$A$2:$U$1501,21,FALSE()),"Unknown")</f>
        <v>Active</v>
      </c>
    </row>
    <row r="1381" customFormat="false" ht="15" hidden="false" customHeight="false" outlineLevel="0" collapsed="false">
      <c r="A1381" s="37" t="s">
        <v>1184</v>
      </c>
      <c r="B1381" s="37" t="n">
        <v>2025</v>
      </c>
      <c r="C1381" s="37" t="n">
        <v>3</v>
      </c>
      <c r="D1381" s="37" t="n">
        <v>72</v>
      </c>
      <c r="E1381" s="37" t="s">
        <v>187</v>
      </c>
      <c r="F1381" s="37" t="n">
        <v>5.4</v>
      </c>
      <c r="G1381" s="37" t="n">
        <v>18</v>
      </c>
      <c r="H1381" s="37" t="str">
        <f aca="false">IFERROR(VLOOKUP(A1381,Employees!$A$2:$I$1501,9,FALSE()),"Unknown")</f>
        <v>Engineering</v>
      </c>
      <c r="I1381" s="37" t="str">
        <f aca="false">IFERROR(VLOOKUP(A1381,Employees!$A$2:$U$1501,21,FALSE()),"Unknown")</f>
        <v>Active</v>
      </c>
    </row>
    <row r="1382" customFormat="false" ht="15" hidden="false" customHeight="false" outlineLevel="0" collapsed="false">
      <c r="A1382" s="37" t="s">
        <v>1185</v>
      </c>
      <c r="B1382" s="37" t="n">
        <v>2024</v>
      </c>
      <c r="C1382" s="37" t="n">
        <v>1</v>
      </c>
      <c r="D1382" s="37" t="n">
        <v>66</v>
      </c>
      <c r="E1382" s="37" t="s">
        <v>187</v>
      </c>
      <c r="F1382" s="37" t="n">
        <v>0.3</v>
      </c>
      <c r="G1382" s="37" t="n">
        <v>13</v>
      </c>
      <c r="H1382" s="37" t="str">
        <f aca="false">IFERROR(VLOOKUP(A1382,Employees!$A$2:$I$1501,9,FALSE()),"Unknown")</f>
        <v>Customer Support</v>
      </c>
      <c r="I1382" s="37" t="str">
        <f aca="false">IFERROR(VLOOKUP(A1382,Employees!$A$2:$U$1501,21,FALSE()),"Unknown")</f>
        <v>Active</v>
      </c>
    </row>
    <row r="1383" customFormat="false" ht="15" hidden="false" customHeight="false" outlineLevel="0" collapsed="false">
      <c r="A1383" s="37" t="s">
        <v>1185</v>
      </c>
      <c r="B1383" s="37" t="n">
        <v>2025</v>
      </c>
      <c r="C1383" s="37" t="n">
        <v>3</v>
      </c>
      <c r="D1383" s="37" t="n">
        <v>100</v>
      </c>
      <c r="E1383" s="37" t="s">
        <v>187</v>
      </c>
      <c r="F1383" s="37" t="n">
        <v>6.5</v>
      </c>
      <c r="G1383" s="37" t="n">
        <v>36</v>
      </c>
      <c r="H1383" s="37" t="str">
        <f aca="false">IFERROR(VLOOKUP(A1383,Employees!$A$2:$I$1501,9,FALSE()),"Unknown")</f>
        <v>Customer Support</v>
      </c>
      <c r="I1383" s="37" t="str">
        <f aca="false">IFERROR(VLOOKUP(A1383,Employees!$A$2:$U$1501,21,FALSE()),"Unknown")</f>
        <v>Active</v>
      </c>
    </row>
    <row r="1384" customFormat="false" ht="15" hidden="false" customHeight="false" outlineLevel="0" collapsed="false">
      <c r="A1384" s="37" t="s">
        <v>1186</v>
      </c>
      <c r="B1384" s="37" t="n">
        <v>2021</v>
      </c>
      <c r="C1384" s="37" t="n">
        <v>3</v>
      </c>
      <c r="D1384" s="37" t="n">
        <v>70</v>
      </c>
      <c r="E1384" s="37" t="s">
        <v>187</v>
      </c>
      <c r="F1384" s="37" t="n">
        <v>6.4</v>
      </c>
      <c r="G1384" s="37" t="n">
        <v>15</v>
      </c>
      <c r="H1384" s="37" t="str">
        <f aca="false">IFERROR(VLOOKUP(A1384,Employees!$A$2:$I$1501,9,FALSE()),"Unknown")</f>
        <v>Engineering</v>
      </c>
      <c r="I1384" s="37" t="str">
        <f aca="false">IFERROR(VLOOKUP(A1384,Employees!$A$2:$U$1501,21,FALSE()),"Unknown")</f>
        <v>Active</v>
      </c>
    </row>
    <row r="1385" customFormat="false" ht="15" hidden="false" customHeight="false" outlineLevel="0" collapsed="false">
      <c r="A1385" s="37" t="s">
        <v>1186</v>
      </c>
      <c r="B1385" s="37" t="n">
        <v>2022</v>
      </c>
      <c r="C1385" s="37" t="n">
        <v>3</v>
      </c>
      <c r="D1385" s="37" t="n">
        <v>69</v>
      </c>
      <c r="E1385" s="37" t="s">
        <v>187</v>
      </c>
      <c r="F1385" s="37" t="n">
        <v>5.3</v>
      </c>
      <c r="G1385" s="37" t="n">
        <v>10</v>
      </c>
      <c r="H1385" s="37" t="str">
        <f aca="false">IFERROR(VLOOKUP(A1385,Employees!$A$2:$I$1501,9,FALSE()),"Unknown")</f>
        <v>Engineering</v>
      </c>
      <c r="I1385" s="37" t="str">
        <f aca="false">IFERROR(VLOOKUP(A1385,Employees!$A$2:$U$1501,21,FALSE()),"Unknown")</f>
        <v>Active</v>
      </c>
    </row>
    <row r="1386" customFormat="false" ht="15" hidden="false" customHeight="false" outlineLevel="0" collapsed="false">
      <c r="A1386" s="37" t="s">
        <v>1186</v>
      </c>
      <c r="B1386" s="37" t="n">
        <v>2023</v>
      </c>
      <c r="C1386" s="37" t="n">
        <v>2</v>
      </c>
      <c r="D1386" s="37" t="n">
        <v>68</v>
      </c>
      <c r="E1386" s="37" t="s">
        <v>187</v>
      </c>
      <c r="F1386" s="37" t="n">
        <v>4.6</v>
      </c>
      <c r="G1386" s="37" t="n">
        <v>16</v>
      </c>
      <c r="H1386" s="37" t="str">
        <f aca="false">IFERROR(VLOOKUP(A1386,Employees!$A$2:$I$1501,9,FALSE()),"Unknown")</f>
        <v>Engineering</v>
      </c>
      <c r="I1386" s="37" t="str">
        <f aca="false">IFERROR(VLOOKUP(A1386,Employees!$A$2:$U$1501,21,FALSE()),"Unknown")</f>
        <v>Active</v>
      </c>
    </row>
    <row r="1387" customFormat="false" ht="15" hidden="false" customHeight="false" outlineLevel="0" collapsed="false">
      <c r="A1387" s="37" t="s">
        <v>1186</v>
      </c>
      <c r="B1387" s="37" t="n">
        <v>2024</v>
      </c>
      <c r="C1387" s="37" t="n">
        <v>2</v>
      </c>
      <c r="D1387" s="37" t="n">
        <v>67</v>
      </c>
      <c r="E1387" s="37" t="s">
        <v>187</v>
      </c>
      <c r="F1387" s="37" t="n">
        <v>7.5</v>
      </c>
      <c r="G1387" s="37" t="n">
        <v>13</v>
      </c>
      <c r="H1387" s="37" t="str">
        <f aca="false">IFERROR(VLOOKUP(A1387,Employees!$A$2:$I$1501,9,FALSE()),"Unknown")</f>
        <v>Engineering</v>
      </c>
      <c r="I1387" s="37" t="str">
        <f aca="false">IFERROR(VLOOKUP(A1387,Employees!$A$2:$U$1501,21,FALSE()),"Unknown")</f>
        <v>Active</v>
      </c>
    </row>
    <row r="1388" customFormat="false" ht="15" hidden="false" customHeight="false" outlineLevel="0" collapsed="false">
      <c r="A1388" s="37" t="s">
        <v>1186</v>
      </c>
      <c r="B1388" s="37" t="n">
        <v>2025</v>
      </c>
      <c r="C1388" s="37" t="n">
        <v>3</v>
      </c>
      <c r="D1388" s="37" t="n">
        <v>76</v>
      </c>
      <c r="E1388" s="37" t="s">
        <v>187</v>
      </c>
      <c r="F1388" s="37" t="n">
        <v>7</v>
      </c>
      <c r="G1388" s="37" t="n">
        <v>20</v>
      </c>
      <c r="H1388" s="37" t="str">
        <f aca="false">IFERROR(VLOOKUP(A1388,Employees!$A$2:$I$1501,9,FALSE()),"Unknown")</f>
        <v>Engineering</v>
      </c>
      <c r="I1388" s="37" t="str">
        <f aca="false">IFERROR(VLOOKUP(A1388,Employees!$A$2:$U$1501,21,FALSE()),"Unknown")</f>
        <v>Active</v>
      </c>
    </row>
    <row r="1389" customFormat="false" ht="15" hidden="false" customHeight="false" outlineLevel="0" collapsed="false">
      <c r="A1389" s="37" t="s">
        <v>1188</v>
      </c>
      <c r="B1389" s="37" t="n">
        <v>2021</v>
      </c>
      <c r="C1389" s="37" t="n">
        <v>3</v>
      </c>
      <c r="D1389" s="37" t="n">
        <v>81</v>
      </c>
      <c r="E1389" s="37" t="s">
        <v>187</v>
      </c>
      <c r="F1389" s="37" t="n">
        <v>8.3</v>
      </c>
      <c r="G1389" s="37" t="n">
        <v>12</v>
      </c>
      <c r="H1389" s="37" t="str">
        <f aca="false">IFERROR(VLOOKUP(A1389,Employees!$A$2:$I$1501,9,FALSE()),"Unknown")</f>
        <v>Marketing</v>
      </c>
      <c r="I1389" s="37" t="str">
        <f aca="false">IFERROR(VLOOKUP(A1389,Employees!$A$2:$U$1501,21,FALSE()),"Unknown")</f>
        <v>Active</v>
      </c>
    </row>
    <row r="1390" customFormat="false" ht="15" hidden="false" customHeight="false" outlineLevel="0" collapsed="false">
      <c r="A1390" s="37" t="s">
        <v>1188</v>
      </c>
      <c r="B1390" s="37" t="n">
        <v>2022</v>
      </c>
      <c r="C1390" s="37" t="n">
        <v>2</v>
      </c>
      <c r="D1390" s="37" t="n">
        <v>70</v>
      </c>
      <c r="E1390" s="37" t="s">
        <v>187</v>
      </c>
      <c r="F1390" s="37" t="n">
        <v>5.9</v>
      </c>
      <c r="G1390" s="37" t="n">
        <v>20</v>
      </c>
      <c r="H1390" s="37" t="str">
        <f aca="false">IFERROR(VLOOKUP(A1390,Employees!$A$2:$I$1501,9,FALSE()),"Unknown")</f>
        <v>Marketing</v>
      </c>
      <c r="I1390" s="37" t="str">
        <f aca="false">IFERROR(VLOOKUP(A1390,Employees!$A$2:$U$1501,21,FALSE()),"Unknown")</f>
        <v>Active</v>
      </c>
    </row>
    <row r="1391" customFormat="false" ht="15" hidden="false" customHeight="false" outlineLevel="0" collapsed="false">
      <c r="A1391" s="37" t="s">
        <v>1188</v>
      </c>
      <c r="B1391" s="37" t="n">
        <v>2023</v>
      </c>
      <c r="C1391" s="37" t="n">
        <v>2</v>
      </c>
      <c r="D1391" s="37" t="n">
        <v>65</v>
      </c>
      <c r="E1391" s="37" t="s">
        <v>187</v>
      </c>
      <c r="F1391" s="37" t="n">
        <v>5.7</v>
      </c>
      <c r="G1391" s="37" t="n">
        <v>41</v>
      </c>
      <c r="H1391" s="37" t="str">
        <f aca="false">IFERROR(VLOOKUP(A1391,Employees!$A$2:$I$1501,9,FALSE()),"Unknown")</f>
        <v>Marketing</v>
      </c>
      <c r="I1391" s="37" t="str">
        <f aca="false">IFERROR(VLOOKUP(A1391,Employees!$A$2:$U$1501,21,FALSE()),"Unknown")</f>
        <v>Active</v>
      </c>
    </row>
    <row r="1392" customFormat="false" ht="15" hidden="false" customHeight="false" outlineLevel="0" collapsed="false">
      <c r="A1392" s="37" t="s">
        <v>1188</v>
      </c>
      <c r="B1392" s="37" t="n">
        <v>2024</v>
      </c>
      <c r="C1392" s="37" t="n">
        <v>4</v>
      </c>
      <c r="D1392" s="37" t="n">
        <v>85</v>
      </c>
      <c r="E1392" s="37" t="s">
        <v>185</v>
      </c>
      <c r="F1392" s="37" t="n">
        <v>9.5</v>
      </c>
      <c r="G1392" s="37" t="n">
        <v>29</v>
      </c>
      <c r="H1392" s="37" t="str">
        <f aca="false">IFERROR(VLOOKUP(A1392,Employees!$A$2:$I$1501,9,FALSE()),"Unknown")</f>
        <v>Marketing</v>
      </c>
      <c r="I1392" s="37" t="str">
        <f aca="false">IFERROR(VLOOKUP(A1392,Employees!$A$2:$U$1501,21,FALSE()),"Unknown")</f>
        <v>Active</v>
      </c>
    </row>
    <row r="1393" customFormat="false" ht="15" hidden="false" customHeight="false" outlineLevel="0" collapsed="false">
      <c r="A1393" s="37" t="s">
        <v>1188</v>
      </c>
      <c r="B1393" s="37" t="n">
        <v>2025</v>
      </c>
      <c r="C1393" s="37" t="n">
        <v>2</v>
      </c>
      <c r="D1393" s="37" t="n">
        <v>87</v>
      </c>
      <c r="E1393" s="37" t="s">
        <v>187</v>
      </c>
      <c r="F1393" s="37" t="n">
        <v>3.5</v>
      </c>
      <c r="G1393" s="37" t="n">
        <v>20</v>
      </c>
      <c r="H1393" s="37" t="str">
        <f aca="false">IFERROR(VLOOKUP(A1393,Employees!$A$2:$I$1501,9,FALSE()),"Unknown")</f>
        <v>Marketing</v>
      </c>
      <c r="I1393" s="37" t="str">
        <f aca="false">IFERROR(VLOOKUP(A1393,Employees!$A$2:$U$1501,21,FALSE()),"Unknown")</f>
        <v>Active</v>
      </c>
    </row>
    <row r="1394" customFormat="false" ht="15" hidden="false" customHeight="false" outlineLevel="0" collapsed="false">
      <c r="A1394" s="37" t="s">
        <v>1189</v>
      </c>
      <c r="B1394" s="37" t="n">
        <v>2024</v>
      </c>
      <c r="C1394" s="37" t="n">
        <v>2</v>
      </c>
      <c r="D1394" s="37" t="n">
        <v>71</v>
      </c>
      <c r="E1394" s="37" t="s">
        <v>187</v>
      </c>
      <c r="F1394" s="37" t="n">
        <v>5.9</v>
      </c>
      <c r="G1394" s="37" t="n">
        <v>29</v>
      </c>
      <c r="H1394" s="37" t="str">
        <f aca="false">IFERROR(VLOOKUP(A1394,Employees!$A$2:$I$1501,9,FALSE()),"Unknown")</f>
        <v>Data &amp; AI</v>
      </c>
      <c r="I1394" s="37" t="str">
        <f aca="false">IFERROR(VLOOKUP(A1394,Employees!$A$2:$U$1501,21,FALSE()),"Unknown")</f>
        <v>Active</v>
      </c>
    </row>
    <row r="1395" customFormat="false" ht="15" hidden="false" customHeight="false" outlineLevel="0" collapsed="false">
      <c r="A1395" s="37" t="s">
        <v>1189</v>
      </c>
      <c r="B1395" s="37" t="n">
        <v>2025</v>
      </c>
      <c r="C1395" s="37" t="n">
        <v>2</v>
      </c>
      <c r="D1395" s="37" t="n">
        <v>79</v>
      </c>
      <c r="E1395" s="37" t="s">
        <v>187</v>
      </c>
      <c r="F1395" s="37" t="n">
        <v>4</v>
      </c>
      <c r="G1395" s="37" t="n">
        <v>66</v>
      </c>
      <c r="H1395" s="37" t="str">
        <f aca="false">IFERROR(VLOOKUP(A1395,Employees!$A$2:$I$1501,9,FALSE()),"Unknown")</f>
        <v>Data &amp; AI</v>
      </c>
      <c r="I1395" s="37" t="str">
        <f aca="false">IFERROR(VLOOKUP(A1395,Employees!$A$2:$U$1501,21,FALSE()),"Unknown")</f>
        <v>Active</v>
      </c>
    </row>
    <row r="1396" customFormat="false" ht="15" hidden="false" customHeight="false" outlineLevel="0" collapsed="false">
      <c r="A1396" s="37" t="s">
        <v>1190</v>
      </c>
      <c r="B1396" s="37" t="n">
        <v>2021</v>
      </c>
      <c r="C1396" s="37" t="n">
        <v>3</v>
      </c>
      <c r="D1396" s="37" t="n">
        <v>86</v>
      </c>
      <c r="E1396" s="37" t="s">
        <v>187</v>
      </c>
      <c r="F1396" s="37" t="n">
        <v>6.7</v>
      </c>
      <c r="G1396" s="37" t="n">
        <v>31</v>
      </c>
      <c r="H1396" s="37" t="str">
        <f aca="false">IFERROR(VLOOKUP(A1396,Employees!$A$2:$I$1501,9,FALSE()),"Unknown")</f>
        <v>Customer Support</v>
      </c>
      <c r="I1396" s="37" t="str">
        <f aca="false">IFERROR(VLOOKUP(A1396,Employees!$A$2:$U$1501,21,FALSE()),"Unknown")</f>
        <v>Active</v>
      </c>
    </row>
    <row r="1397" customFormat="false" ht="15" hidden="false" customHeight="false" outlineLevel="0" collapsed="false">
      <c r="A1397" s="37" t="s">
        <v>1190</v>
      </c>
      <c r="B1397" s="37" t="n">
        <v>2022</v>
      </c>
      <c r="C1397" s="37" t="n">
        <v>4</v>
      </c>
      <c r="D1397" s="37" t="n">
        <v>78</v>
      </c>
      <c r="E1397" s="37" t="s">
        <v>187</v>
      </c>
      <c r="F1397" s="37" t="n">
        <v>7.6</v>
      </c>
      <c r="G1397" s="37" t="n">
        <v>21</v>
      </c>
      <c r="H1397" s="37" t="str">
        <f aca="false">IFERROR(VLOOKUP(A1397,Employees!$A$2:$I$1501,9,FALSE()),"Unknown")</f>
        <v>Customer Support</v>
      </c>
      <c r="I1397" s="37" t="str">
        <f aca="false">IFERROR(VLOOKUP(A1397,Employees!$A$2:$U$1501,21,FALSE()),"Unknown")</f>
        <v>Active</v>
      </c>
    </row>
    <row r="1398" customFormat="false" ht="15" hidden="false" customHeight="false" outlineLevel="0" collapsed="false">
      <c r="A1398" s="37" t="s">
        <v>1190</v>
      </c>
      <c r="B1398" s="37" t="n">
        <v>2023</v>
      </c>
      <c r="C1398" s="37" t="n">
        <v>1</v>
      </c>
      <c r="D1398" s="37" t="n">
        <v>66</v>
      </c>
      <c r="E1398" s="37" t="s">
        <v>187</v>
      </c>
      <c r="F1398" s="37" t="n">
        <v>0</v>
      </c>
      <c r="G1398" s="37" t="n">
        <v>17</v>
      </c>
      <c r="H1398" s="37" t="str">
        <f aca="false">IFERROR(VLOOKUP(A1398,Employees!$A$2:$I$1501,9,FALSE()),"Unknown")</f>
        <v>Customer Support</v>
      </c>
      <c r="I1398" s="37" t="str">
        <f aca="false">IFERROR(VLOOKUP(A1398,Employees!$A$2:$U$1501,21,FALSE()),"Unknown")</f>
        <v>Active</v>
      </c>
    </row>
    <row r="1399" customFormat="false" ht="15" hidden="false" customHeight="false" outlineLevel="0" collapsed="false">
      <c r="A1399" s="37" t="s">
        <v>1190</v>
      </c>
      <c r="B1399" s="37" t="n">
        <v>2024</v>
      </c>
      <c r="C1399" s="37" t="n">
        <v>3</v>
      </c>
      <c r="D1399" s="37" t="n">
        <v>79</v>
      </c>
      <c r="E1399" s="37" t="s">
        <v>187</v>
      </c>
      <c r="F1399" s="37" t="n">
        <v>7.7</v>
      </c>
      <c r="G1399" s="37" t="n">
        <v>41</v>
      </c>
      <c r="H1399" s="37" t="str">
        <f aca="false">IFERROR(VLOOKUP(A1399,Employees!$A$2:$I$1501,9,FALSE()),"Unknown")</f>
        <v>Customer Support</v>
      </c>
      <c r="I1399" s="37" t="str">
        <f aca="false">IFERROR(VLOOKUP(A1399,Employees!$A$2:$U$1501,21,FALSE()),"Unknown")</f>
        <v>Active</v>
      </c>
    </row>
    <row r="1400" customFormat="false" ht="15" hidden="false" customHeight="false" outlineLevel="0" collapsed="false">
      <c r="A1400" s="37" t="s">
        <v>1190</v>
      </c>
      <c r="B1400" s="37" t="n">
        <v>2025</v>
      </c>
      <c r="C1400" s="37" t="n">
        <v>4</v>
      </c>
      <c r="D1400" s="37" t="n">
        <v>100</v>
      </c>
      <c r="E1400" s="37" t="s">
        <v>187</v>
      </c>
      <c r="F1400" s="37" t="n">
        <v>7.4</v>
      </c>
      <c r="G1400" s="37" t="n">
        <v>46</v>
      </c>
      <c r="H1400" s="37" t="str">
        <f aca="false">IFERROR(VLOOKUP(A1400,Employees!$A$2:$I$1501,9,FALSE()),"Unknown")</f>
        <v>Customer Support</v>
      </c>
      <c r="I1400" s="37" t="str">
        <f aca="false">IFERROR(VLOOKUP(A1400,Employees!$A$2:$U$1501,21,FALSE()),"Unknown")</f>
        <v>Active</v>
      </c>
    </row>
    <row r="1401" customFormat="false" ht="15" hidden="false" customHeight="false" outlineLevel="0" collapsed="false">
      <c r="A1401" s="37" t="s">
        <v>1116</v>
      </c>
      <c r="B1401" s="37" t="n">
        <v>2021</v>
      </c>
      <c r="C1401" s="37" t="n">
        <v>2</v>
      </c>
      <c r="D1401" s="37" t="n">
        <v>78</v>
      </c>
      <c r="E1401" s="37" t="s">
        <v>187</v>
      </c>
      <c r="F1401" s="37" t="n">
        <v>4.3</v>
      </c>
      <c r="G1401" s="37" t="n">
        <v>7</v>
      </c>
      <c r="H1401" s="37" t="str">
        <f aca="false">IFERROR(VLOOKUP(A1401,Employees!$A$2:$I$1501,9,FALSE()),"Unknown")</f>
        <v>Sales</v>
      </c>
      <c r="I1401" s="37" t="str">
        <f aca="false">IFERROR(VLOOKUP(A1401,Employees!$A$2:$U$1501,21,FALSE()),"Unknown")</f>
        <v>Active</v>
      </c>
    </row>
    <row r="1402" customFormat="false" ht="15" hidden="false" customHeight="false" outlineLevel="0" collapsed="false">
      <c r="A1402" s="37" t="s">
        <v>1116</v>
      </c>
      <c r="B1402" s="37" t="n">
        <v>2022</v>
      </c>
      <c r="C1402" s="37" t="n">
        <v>4</v>
      </c>
      <c r="D1402" s="37" t="n">
        <v>94</v>
      </c>
      <c r="E1402" s="37" t="s">
        <v>187</v>
      </c>
      <c r="F1402" s="37" t="n">
        <v>8.2</v>
      </c>
      <c r="G1402" s="37" t="n">
        <v>12</v>
      </c>
      <c r="H1402" s="37" t="str">
        <f aca="false">IFERROR(VLOOKUP(A1402,Employees!$A$2:$I$1501,9,FALSE()),"Unknown")</f>
        <v>Sales</v>
      </c>
      <c r="I1402" s="37" t="str">
        <f aca="false">IFERROR(VLOOKUP(A1402,Employees!$A$2:$U$1501,21,FALSE()),"Unknown")</f>
        <v>Active</v>
      </c>
    </row>
    <row r="1403" customFormat="false" ht="15" hidden="false" customHeight="false" outlineLevel="0" collapsed="false">
      <c r="A1403" s="37" t="s">
        <v>1116</v>
      </c>
      <c r="B1403" s="37" t="n">
        <v>2023</v>
      </c>
      <c r="C1403" s="37" t="n">
        <v>4</v>
      </c>
      <c r="D1403" s="37" t="n">
        <v>96</v>
      </c>
      <c r="E1403" s="37" t="s">
        <v>187</v>
      </c>
      <c r="F1403" s="37" t="n">
        <v>7.6</v>
      </c>
      <c r="G1403" s="37" t="n">
        <v>39</v>
      </c>
      <c r="H1403" s="37" t="str">
        <f aca="false">IFERROR(VLOOKUP(A1403,Employees!$A$2:$I$1501,9,FALSE()),"Unknown")</f>
        <v>Sales</v>
      </c>
      <c r="I1403" s="37" t="str">
        <f aca="false">IFERROR(VLOOKUP(A1403,Employees!$A$2:$U$1501,21,FALSE()),"Unknown")</f>
        <v>Active</v>
      </c>
    </row>
    <row r="1404" customFormat="false" ht="15" hidden="false" customHeight="false" outlineLevel="0" collapsed="false">
      <c r="A1404" s="37" t="s">
        <v>1116</v>
      </c>
      <c r="B1404" s="37" t="n">
        <v>2024</v>
      </c>
      <c r="C1404" s="37" t="n">
        <v>3</v>
      </c>
      <c r="D1404" s="37" t="n">
        <v>77</v>
      </c>
      <c r="E1404" s="37" t="s">
        <v>187</v>
      </c>
      <c r="F1404" s="37" t="n">
        <v>6</v>
      </c>
      <c r="G1404" s="37" t="n">
        <v>29</v>
      </c>
      <c r="H1404" s="37" t="str">
        <f aca="false">IFERROR(VLOOKUP(A1404,Employees!$A$2:$I$1501,9,FALSE()),"Unknown")</f>
        <v>Sales</v>
      </c>
      <c r="I1404" s="37" t="str">
        <f aca="false">IFERROR(VLOOKUP(A1404,Employees!$A$2:$U$1501,21,FALSE()),"Unknown")</f>
        <v>Active</v>
      </c>
    </row>
    <row r="1405" customFormat="false" ht="15" hidden="false" customHeight="false" outlineLevel="0" collapsed="false">
      <c r="A1405" s="37" t="s">
        <v>1116</v>
      </c>
      <c r="B1405" s="37" t="n">
        <v>2025</v>
      </c>
      <c r="C1405" s="37" t="n">
        <v>3</v>
      </c>
      <c r="D1405" s="37" t="n">
        <v>93</v>
      </c>
      <c r="E1405" s="37" t="s">
        <v>187</v>
      </c>
      <c r="F1405" s="37" t="n">
        <v>6.5</v>
      </c>
      <c r="G1405" s="37" t="n">
        <v>38</v>
      </c>
      <c r="H1405" s="37" t="str">
        <f aca="false">IFERROR(VLOOKUP(A1405,Employees!$A$2:$I$1501,9,FALSE()),"Unknown")</f>
        <v>Sales</v>
      </c>
      <c r="I1405" s="37" t="str">
        <f aca="false">IFERROR(VLOOKUP(A1405,Employees!$A$2:$U$1501,21,FALSE()),"Unknown")</f>
        <v>Active</v>
      </c>
    </row>
    <row r="1406" customFormat="false" ht="15" hidden="false" customHeight="false" outlineLevel="0" collapsed="false">
      <c r="A1406" s="37" t="s">
        <v>1192</v>
      </c>
      <c r="B1406" s="37" t="n">
        <v>2021</v>
      </c>
      <c r="C1406" s="37" t="n">
        <v>4</v>
      </c>
      <c r="D1406" s="37" t="n">
        <v>86</v>
      </c>
      <c r="E1406" s="37" t="s">
        <v>185</v>
      </c>
      <c r="F1406" s="37" t="n">
        <v>9.3</v>
      </c>
      <c r="G1406" s="37" t="n">
        <v>15</v>
      </c>
      <c r="H1406" s="37" t="str">
        <f aca="false">IFERROR(VLOOKUP(A1406,Employees!$A$2:$I$1501,9,FALSE()),"Unknown")</f>
        <v>Sales</v>
      </c>
      <c r="I1406" s="37" t="str">
        <f aca="false">IFERROR(VLOOKUP(A1406,Employees!$A$2:$U$1501,21,FALSE()),"Unknown")</f>
        <v>Active</v>
      </c>
    </row>
    <row r="1407" customFormat="false" ht="15" hidden="false" customHeight="false" outlineLevel="0" collapsed="false">
      <c r="A1407" s="37" t="s">
        <v>1192</v>
      </c>
      <c r="B1407" s="37" t="n">
        <v>2022</v>
      </c>
      <c r="C1407" s="37" t="n">
        <v>2</v>
      </c>
      <c r="D1407" s="37" t="n">
        <v>101</v>
      </c>
      <c r="E1407" s="37" t="s">
        <v>187</v>
      </c>
      <c r="F1407" s="37" t="n">
        <v>4</v>
      </c>
      <c r="G1407" s="37" t="n">
        <v>38</v>
      </c>
      <c r="H1407" s="37" t="str">
        <f aca="false">IFERROR(VLOOKUP(A1407,Employees!$A$2:$I$1501,9,FALSE()),"Unknown")</f>
        <v>Sales</v>
      </c>
      <c r="I1407" s="37" t="str">
        <f aca="false">IFERROR(VLOOKUP(A1407,Employees!$A$2:$U$1501,21,FALSE()),"Unknown")</f>
        <v>Active</v>
      </c>
    </row>
    <row r="1408" customFormat="false" ht="15" hidden="false" customHeight="false" outlineLevel="0" collapsed="false">
      <c r="A1408" s="37" t="s">
        <v>1192</v>
      </c>
      <c r="B1408" s="37" t="n">
        <v>2023</v>
      </c>
      <c r="C1408" s="37" t="n">
        <v>4</v>
      </c>
      <c r="D1408" s="37" t="n">
        <v>88</v>
      </c>
      <c r="E1408" s="37" t="s">
        <v>185</v>
      </c>
      <c r="F1408" s="37" t="n">
        <v>6.1</v>
      </c>
      <c r="G1408" s="37" t="n">
        <v>39</v>
      </c>
      <c r="H1408" s="37" t="str">
        <f aca="false">IFERROR(VLOOKUP(A1408,Employees!$A$2:$I$1501,9,FALSE()),"Unknown")</f>
        <v>Sales</v>
      </c>
      <c r="I1408" s="37" t="str">
        <f aca="false">IFERROR(VLOOKUP(A1408,Employees!$A$2:$U$1501,21,FALSE()),"Unknown")</f>
        <v>Active</v>
      </c>
    </row>
    <row r="1409" customFormat="false" ht="15" hidden="false" customHeight="false" outlineLevel="0" collapsed="false">
      <c r="A1409" s="37" t="s">
        <v>1192</v>
      </c>
      <c r="B1409" s="37" t="n">
        <v>2024</v>
      </c>
      <c r="C1409" s="37" t="n">
        <v>2</v>
      </c>
      <c r="D1409" s="37" t="n">
        <v>87</v>
      </c>
      <c r="E1409" s="37" t="s">
        <v>187</v>
      </c>
      <c r="F1409" s="37" t="n">
        <v>2.4</v>
      </c>
      <c r="G1409" s="37" t="n">
        <v>30</v>
      </c>
      <c r="H1409" s="37" t="str">
        <f aca="false">IFERROR(VLOOKUP(A1409,Employees!$A$2:$I$1501,9,FALSE()),"Unknown")</f>
        <v>Sales</v>
      </c>
      <c r="I1409" s="37" t="str">
        <f aca="false">IFERROR(VLOOKUP(A1409,Employees!$A$2:$U$1501,21,FALSE()),"Unknown")</f>
        <v>Active</v>
      </c>
    </row>
    <row r="1410" customFormat="false" ht="15" hidden="false" customHeight="false" outlineLevel="0" collapsed="false">
      <c r="A1410" s="37" t="s">
        <v>1192</v>
      </c>
      <c r="B1410" s="37" t="n">
        <v>2025</v>
      </c>
      <c r="C1410" s="37" t="n">
        <v>4</v>
      </c>
      <c r="D1410" s="37" t="n">
        <v>94</v>
      </c>
      <c r="E1410" s="37" t="s">
        <v>187</v>
      </c>
      <c r="F1410" s="37" t="n">
        <v>10.7</v>
      </c>
      <c r="G1410" s="37" t="n">
        <v>17</v>
      </c>
      <c r="H1410" s="37" t="str">
        <f aca="false">IFERROR(VLOOKUP(A1410,Employees!$A$2:$I$1501,9,FALSE()),"Unknown")</f>
        <v>Sales</v>
      </c>
      <c r="I1410" s="37" t="str">
        <f aca="false">IFERROR(VLOOKUP(A1410,Employees!$A$2:$U$1501,21,FALSE()),"Unknown")</f>
        <v>Active</v>
      </c>
    </row>
    <row r="1411" customFormat="false" ht="15" hidden="false" customHeight="false" outlineLevel="0" collapsed="false">
      <c r="A1411" s="37" t="s">
        <v>1193</v>
      </c>
      <c r="B1411" s="37" t="n">
        <v>2022</v>
      </c>
      <c r="C1411" s="37" t="n">
        <v>2</v>
      </c>
      <c r="D1411" s="37" t="n">
        <v>72</v>
      </c>
      <c r="E1411" s="37" t="s">
        <v>187</v>
      </c>
      <c r="F1411" s="37" t="n">
        <v>7.3</v>
      </c>
      <c r="G1411" s="37" t="n">
        <v>32</v>
      </c>
      <c r="H1411" s="37" t="str">
        <f aca="false">IFERROR(VLOOKUP(A1411,Employees!$A$2:$I$1501,9,FALSE()),"Unknown")</f>
        <v>Operations</v>
      </c>
      <c r="I1411" s="37" t="str">
        <f aca="false">IFERROR(VLOOKUP(A1411,Employees!$A$2:$U$1501,21,FALSE()),"Unknown")</f>
        <v>Active</v>
      </c>
    </row>
    <row r="1412" customFormat="false" ht="15" hidden="false" customHeight="false" outlineLevel="0" collapsed="false">
      <c r="A1412" s="37" t="s">
        <v>1193</v>
      </c>
      <c r="B1412" s="37" t="n">
        <v>2023</v>
      </c>
      <c r="C1412" s="37" t="n">
        <v>4</v>
      </c>
      <c r="D1412" s="37" t="n">
        <v>95</v>
      </c>
      <c r="E1412" s="37" t="s">
        <v>187</v>
      </c>
      <c r="F1412" s="37" t="n">
        <v>9.5</v>
      </c>
      <c r="G1412" s="37" t="n">
        <v>27</v>
      </c>
      <c r="H1412" s="37" t="str">
        <f aca="false">IFERROR(VLOOKUP(A1412,Employees!$A$2:$I$1501,9,FALSE()),"Unknown")</f>
        <v>Operations</v>
      </c>
      <c r="I1412" s="37" t="str">
        <f aca="false">IFERROR(VLOOKUP(A1412,Employees!$A$2:$U$1501,21,FALSE()),"Unknown")</f>
        <v>Active</v>
      </c>
    </row>
    <row r="1413" customFormat="false" ht="15" hidden="false" customHeight="false" outlineLevel="0" collapsed="false">
      <c r="A1413" s="37" t="s">
        <v>1193</v>
      </c>
      <c r="B1413" s="37" t="n">
        <v>2024</v>
      </c>
      <c r="C1413" s="37" t="n">
        <v>4</v>
      </c>
      <c r="D1413" s="37" t="n">
        <v>69</v>
      </c>
      <c r="E1413" s="37" t="s">
        <v>187</v>
      </c>
      <c r="F1413" s="37" t="n">
        <v>8.9</v>
      </c>
      <c r="G1413" s="37" t="n">
        <v>34</v>
      </c>
      <c r="H1413" s="37" t="str">
        <f aca="false">IFERROR(VLOOKUP(A1413,Employees!$A$2:$I$1501,9,FALSE()),"Unknown")</f>
        <v>Operations</v>
      </c>
      <c r="I1413" s="37" t="str">
        <f aca="false">IFERROR(VLOOKUP(A1413,Employees!$A$2:$U$1501,21,FALSE()),"Unknown")</f>
        <v>Active</v>
      </c>
    </row>
    <row r="1414" customFormat="false" ht="15" hidden="false" customHeight="false" outlineLevel="0" collapsed="false">
      <c r="A1414" s="37" t="s">
        <v>1193</v>
      </c>
      <c r="B1414" s="37" t="n">
        <v>2025</v>
      </c>
      <c r="C1414" s="37" t="n">
        <v>4</v>
      </c>
      <c r="D1414" s="37" t="n">
        <v>92</v>
      </c>
      <c r="E1414" s="37" t="s">
        <v>187</v>
      </c>
      <c r="F1414" s="37" t="n">
        <v>9.4</v>
      </c>
      <c r="G1414" s="37" t="n">
        <v>56</v>
      </c>
      <c r="H1414" s="37" t="str">
        <f aca="false">IFERROR(VLOOKUP(A1414,Employees!$A$2:$I$1501,9,FALSE()),"Unknown")</f>
        <v>Operations</v>
      </c>
      <c r="I1414" s="37" t="str">
        <f aca="false">IFERROR(VLOOKUP(A1414,Employees!$A$2:$U$1501,21,FALSE()),"Unknown")</f>
        <v>Active</v>
      </c>
    </row>
    <row r="1415" customFormat="false" ht="15" hidden="false" customHeight="false" outlineLevel="0" collapsed="false">
      <c r="A1415" s="37" t="s">
        <v>1194</v>
      </c>
      <c r="B1415" s="37" t="n">
        <v>2024</v>
      </c>
      <c r="C1415" s="37" t="n">
        <v>2</v>
      </c>
      <c r="D1415" s="37" t="n">
        <v>70</v>
      </c>
      <c r="E1415" s="37" t="s">
        <v>187</v>
      </c>
      <c r="F1415" s="37" t="n">
        <v>5.3</v>
      </c>
      <c r="G1415" s="37" t="n">
        <v>42</v>
      </c>
      <c r="H1415" s="37" t="str">
        <f aca="false">IFERROR(VLOOKUP(A1415,Employees!$A$2:$I$1501,9,FALSE()),"Unknown")</f>
        <v>Engineering</v>
      </c>
      <c r="I1415" s="37" t="str">
        <f aca="false">IFERROR(VLOOKUP(A1415,Employees!$A$2:$U$1501,21,FALSE()),"Unknown")</f>
        <v>Active</v>
      </c>
    </row>
    <row r="1416" customFormat="false" ht="15" hidden="false" customHeight="false" outlineLevel="0" collapsed="false">
      <c r="A1416" s="37" t="s">
        <v>1194</v>
      </c>
      <c r="B1416" s="37" t="n">
        <v>2025</v>
      </c>
      <c r="C1416" s="37" t="n">
        <v>5</v>
      </c>
      <c r="D1416" s="37" t="n">
        <v>101</v>
      </c>
      <c r="E1416" s="37" t="s">
        <v>185</v>
      </c>
      <c r="F1416" s="37" t="n">
        <v>9.1</v>
      </c>
      <c r="G1416" s="37" t="n">
        <v>39</v>
      </c>
      <c r="H1416" s="37" t="str">
        <f aca="false">IFERROR(VLOOKUP(A1416,Employees!$A$2:$I$1501,9,FALSE()),"Unknown")</f>
        <v>Engineering</v>
      </c>
      <c r="I1416" s="37" t="str">
        <f aca="false">IFERROR(VLOOKUP(A1416,Employees!$A$2:$U$1501,21,FALSE()),"Unknown")</f>
        <v>Active</v>
      </c>
    </row>
    <row r="1417" customFormat="false" ht="15" hidden="false" customHeight="false" outlineLevel="0" collapsed="false">
      <c r="A1417" s="37" t="s">
        <v>1195</v>
      </c>
      <c r="B1417" s="37" t="n">
        <v>2021</v>
      </c>
      <c r="C1417" s="37" t="n">
        <v>2</v>
      </c>
      <c r="D1417" s="37" t="n">
        <v>72</v>
      </c>
      <c r="E1417" s="37" t="s">
        <v>187</v>
      </c>
      <c r="F1417" s="37" t="n">
        <v>6.5</v>
      </c>
      <c r="G1417" s="37" t="n">
        <v>28</v>
      </c>
      <c r="H1417" s="37" t="str">
        <f aca="false">IFERROR(VLOOKUP(A1417,Employees!$A$2:$I$1501,9,FALSE()),"Unknown")</f>
        <v>Legal &amp; Compliance</v>
      </c>
      <c r="I1417" s="37" t="str">
        <f aca="false">IFERROR(VLOOKUP(A1417,Employees!$A$2:$U$1501,21,FALSE()),"Unknown")</f>
        <v>Active</v>
      </c>
    </row>
    <row r="1418" customFormat="false" ht="15" hidden="false" customHeight="false" outlineLevel="0" collapsed="false">
      <c r="A1418" s="37" t="s">
        <v>1195</v>
      </c>
      <c r="B1418" s="37" t="n">
        <v>2022</v>
      </c>
      <c r="C1418" s="37" t="n">
        <v>2</v>
      </c>
      <c r="D1418" s="37" t="n">
        <v>90</v>
      </c>
      <c r="E1418" s="37" t="s">
        <v>187</v>
      </c>
      <c r="F1418" s="37" t="n">
        <v>4</v>
      </c>
      <c r="G1418" s="37" t="n">
        <v>29</v>
      </c>
      <c r="H1418" s="37" t="str">
        <f aca="false">IFERROR(VLOOKUP(A1418,Employees!$A$2:$I$1501,9,FALSE()),"Unknown")</f>
        <v>Legal &amp; Compliance</v>
      </c>
      <c r="I1418" s="37" t="str">
        <f aca="false">IFERROR(VLOOKUP(A1418,Employees!$A$2:$U$1501,21,FALSE()),"Unknown")</f>
        <v>Active</v>
      </c>
    </row>
    <row r="1419" customFormat="false" ht="15" hidden="false" customHeight="false" outlineLevel="0" collapsed="false">
      <c r="A1419" s="37" t="s">
        <v>1195</v>
      </c>
      <c r="B1419" s="37" t="n">
        <v>2023</v>
      </c>
      <c r="C1419" s="37" t="n">
        <v>1</v>
      </c>
      <c r="D1419" s="37" t="n">
        <v>80</v>
      </c>
      <c r="E1419" s="37" t="s">
        <v>187</v>
      </c>
      <c r="F1419" s="37" t="n">
        <v>0.9</v>
      </c>
      <c r="G1419" s="37" t="n">
        <v>16</v>
      </c>
      <c r="H1419" s="37" t="str">
        <f aca="false">IFERROR(VLOOKUP(A1419,Employees!$A$2:$I$1501,9,FALSE()),"Unknown")</f>
        <v>Legal &amp; Compliance</v>
      </c>
      <c r="I1419" s="37" t="str">
        <f aca="false">IFERROR(VLOOKUP(A1419,Employees!$A$2:$U$1501,21,FALSE()),"Unknown")</f>
        <v>Active</v>
      </c>
    </row>
    <row r="1420" customFormat="false" ht="15" hidden="false" customHeight="false" outlineLevel="0" collapsed="false">
      <c r="A1420" s="37" t="s">
        <v>1195</v>
      </c>
      <c r="B1420" s="37" t="n">
        <v>2024</v>
      </c>
      <c r="C1420" s="37" t="n">
        <v>4</v>
      </c>
      <c r="D1420" s="37" t="n">
        <v>96</v>
      </c>
      <c r="E1420" s="37" t="s">
        <v>187</v>
      </c>
      <c r="F1420" s="37" t="n">
        <v>8.9</v>
      </c>
      <c r="G1420" s="37" t="n">
        <v>32</v>
      </c>
      <c r="H1420" s="37" t="str">
        <f aca="false">IFERROR(VLOOKUP(A1420,Employees!$A$2:$I$1501,9,FALSE()),"Unknown")</f>
        <v>Legal &amp; Compliance</v>
      </c>
      <c r="I1420" s="37" t="str">
        <f aca="false">IFERROR(VLOOKUP(A1420,Employees!$A$2:$U$1501,21,FALSE()),"Unknown")</f>
        <v>Active</v>
      </c>
    </row>
    <row r="1421" customFormat="false" ht="15" hidden="false" customHeight="false" outlineLevel="0" collapsed="false">
      <c r="A1421" s="37" t="s">
        <v>1195</v>
      </c>
      <c r="B1421" s="37" t="n">
        <v>2025</v>
      </c>
      <c r="C1421" s="37" t="n">
        <v>4</v>
      </c>
      <c r="D1421" s="37" t="n">
        <v>107</v>
      </c>
      <c r="E1421" s="37" t="s">
        <v>187</v>
      </c>
      <c r="F1421" s="37" t="n">
        <v>7.7</v>
      </c>
      <c r="G1421" s="37" t="n">
        <v>18</v>
      </c>
      <c r="H1421" s="37" t="str">
        <f aca="false">IFERROR(VLOOKUP(A1421,Employees!$A$2:$I$1501,9,FALSE()),"Unknown")</f>
        <v>Legal &amp; Compliance</v>
      </c>
      <c r="I1421" s="37" t="str">
        <f aca="false">IFERROR(VLOOKUP(A1421,Employees!$A$2:$U$1501,21,FALSE()),"Unknown")</f>
        <v>Active</v>
      </c>
    </row>
    <row r="1422" customFormat="false" ht="15" hidden="false" customHeight="false" outlineLevel="0" collapsed="false">
      <c r="A1422" s="37" t="s">
        <v>1196</v>
      </c>
      <c r="B1422" s="37" t="n">
        <v>2023</v>
      </c>
      <c r="C1422" s="37" t="n">
        <v>3</v>
      </c>
      <c r="D1422" s="37" t="n">
        <v>73</v>
      </c>
      <c r="E1422" s="37" t="s">
        <v>187</v>
      </c>
      <c r="F1422" s="37" t="n">
        <v>7.3</v>
      </c>
      <c r="G1422" s="37" t="n">
        <v>6</v>
      </c>
      <c r="H1422" s="37" t="str">
        <f aca="false">IFERROR(VLOOKUP(A1422,Employees!$A$2:$I$1501,9,FALSE()),"Unknown")</f>
        <v>Legal &amp; Compliance</v>
      </c>
      <c r="I1422" s="37" t="str">
        <f aca="false">IFERROR(VLOOKUP(A1422,Employees!$A$2:$U$1501,21,FALSE()),"Unknown")</f>
        <v>Active</v>
      </c>
    </row>
    <row r="1423" customFormat="false" ht="15" hidden="false" customHeight="false" outlineLevel="0" collapsed="false">
      <c r="A1423" s="37" t="s">
        <v>1196</v>
      </c>
      <c r="B1423" s="37" t="n">
        <v>2024</v>
      </c>
      <c r="C1423" s="37" t="n">
        <v>3</v>
      </c>
      <c r="D1423" s="37" t="n">
        <v>85</v>
      </c>
      <c r="E1423" s="37" t="s">
        <v>187</v>
      </c>
      <c r="F1423" s="37" t="n">
        <v>7.9</v>
      </c>
      <c r="G1423" s="37" t="n">
        <v>32</v>
      </c>
      <c r="H1423" s="37" t="str">
        <f aca="false">IFERROR(VLOOKUP(A1423,Employees!$A$2:$I$1501,9,FALSE()),"Unknown")</f>
        <v>Legal &amp; Compliance</v>
      </c>
      <c r="I1423" s="37" t="str">
        <f aca="false">IFERROR(VLOOKUP(A1423,Employees!$A$2:$U$1501,21,FALSE()),"Unknown")</f>
        <v>Active</v>
      </c>
    </row>
    <row r="1424" customFormat="false" ht="15" hidden="false" customHeight="false" outlineLevel="0" collapsed="false">
      <c r="A1424" s="37" t="s">
        <v>1196</v>
      </c>
      <c r="B1424" s="37" t="n">
        <v>2025</v>
      </c>
      <c r="C1424" s="37" t="n">
        <v>2</v>
      </c>
      <c r="D1424" s="37" t="n">
        <v>78</v>
      </c>
      <c r="E1424" s="37" t="s">
        <v>187</v>
      </c>
      <c r="F1424" s="37" t="n">
        <v>4.7</v>
      </c>
      <c r="G1424" s="37" t="n">
        <v>23</v>
      </c>
      <c r="H1424" s="37" t="str">
        <f aca="false">IFERROR(VLOOKUP(A1424,Employees!$A$2:$I$1501,9,FALSE()),"Unknown")</f>
        <v>Legal &amp; Compliance</v>
      </c>
      <c r="I1424" s="37" t="str">
        <f aca="false">IFERROR(VLOOKUP(A1424,Employees!$A$2:$U$1501,21,FALSE()),"Unknown")</f>
        <v>Active</v>
      </c>
    </row>
    <row r="1425" customFormat="false" ht="15" hidden="false" customHeight="false" outlineLevel="0" collapsed="false">
      <c r="A1425" s="37" t="s">
        <v>1197</v>
      </c>
      <c r="B1425" s="37" t="n">
        <v>2025</v>
      </c>
      <c r="C1425" s="37" t="n">
        <v>2</v>
      </c>
      <c r="D1425" s="37" t="n">
        <v>76</v>
      </c>
      <c r="E1425" s="37" t="s">
        <v>187</v>
      </c>
      <c r="F1425" s="37" t="n">
        <v>2</v>
      </c>
      <c r="G1425" s="37" t="n">
        <v>17</v>
      </c>
      <c r="H1425" s="37" t="str">
        <f aca="false">IFERROR(VLOOKUP(A1425,Employees!$A$2:$I$1501,9,FALSE()),"Unknown")</f>
        <v>Customer Support</v>
      </c>
      <c r="I1425" s="37" t="str">
        <f aca="false">IFERROR(VLOOKUP(A1425,Employees!$A$2:$U$1501,21,FALSE()),"Unknown")</f>
        <v>Active</v>
      </c>
    </row>
    <row r="1426" customFormat="false" ht="15" hidden="false" customHeight="false" outlineLevel="0" collapsed="false">
      <c r="A1426" s="37" t="s">
        <v>1198</v>
      </c>
      <c r="B1426" s="37" t="n">
        <v>2025</v>
      </c>
      <c r="C1426" s="37" t="n">
        <v>3</v>
      </c>
      <c r="D1426" s="37" t="n">
        <v>95</v>
      </c>
      <c r="E1426" s="37" t="s">
        <v>187</v>
      </c>
      <c r="F1426" s="37" t="n">
        <v>5</v>
      </c>
      <c r="G1426" s="37" t="n">
        <v>34</v>
      </c>
      <c r="H1426" s="37" t="str">
        <f aca="false">IFERROR(VLOOKUP(A1426,Employees!$A$2:$I$1501,9,FALSE()),"Unknown")</f>
        <v>Engineering</v>
      </c>
      <c r="I1426" s="37" t="str">
        <f aca="false">IFERROR(VLOOKUP(A1426,Employees!$A$2:$U$1501,21,FALSE()),"Unknown")</f>
        <v>Active</v>
      </c>
    </row>
    <row r="1427" customFormat="false" ht="15" hidden="false" customHeight="false" outlineLevel="0" collapsed="false">
      <c r="A1427" s="37" t="s">
        <v>1199</v>
      </c>
      <c r="B1427" s="37" t="n">
        <v>2023</v>
      </c>
      <c r="C1427" s="37" t="n">
        <v>2</v>
      </c>
      <c r="D1427" s="37" t="n">
        <v>80</v>
      </c>
      <c r="E1427" s="37" t="s">
        <v>187</v>
      </c>
      <c r="F1427" s="37" t="n">
        <v>4</v>
      </c>
      <c r="G1427" s="37" t="n">
        <v>11</v>
      </c>
      <c r="H1427" s="37" t="str">
        <f aca="false">IFERROR(VLOOKUP(A1427,Employees!$A$2:$I$1501,9,FALSE()),"Unknown")</f>
        <v>Engineering</v>
      </c>
      <c r="I1427" s="37" t="str">
        <f aca="false">IFERROR(VLOOKUP(A1427,Employees!$A$2:$U$1501,21,FALSE()),"Unknown")</f>
        <v>Active</v>
      </c>
    </row>
    <row r="1428" customFormat="false" ht="15" hidden="false" customHeight="false" outlineLevel="0" collapsed="false">
      <c r="A1428" s="37" t="s">
        <v>1199</v>
      </c>
      <c r="B1428" s="37" t="n">
        <v>2024</v>
      </c>
      <c r="C1428" s="37" t="n">
        <v>1</v>
      </c>
      <c r="D1428" s="37" t="n">
        <v>71</v>
      </c>
      <c r="E1428" s="37" t="s">
        <v>187</v>
      </c>
      <c r="F1428" s="37" t="n">
        <v>0</v>
      </c>
      <c r="G1428" s="37" t="n">
        <v>35</v>
      </c>
      <c r="H1428" s="37" t="str">
        <f aca="false">IFERROR(VLOOKUP(A1428,Employees!$A$2:$I$1501,9,FALSE()),"Unknown")</f>
        <v>Engineering</v>
      </c>
      <c r="I1428" s="37" t="str">
        <f aca="false">IFERROR(VLOOKUP(A1428,Employees!$A$2:$U$1501,21,FALSE()),"Unknown")</f>
        <v>Active</v>
      </c>
    </row>
    <row r="1429" customFormat="false" ht="15" hidden="false" customHeight="false" outlineLevel="0" collapsed="false">
      <c r="A1429" s="37" t="s">
        <v>1199</v>
      </c>
      <c r="B1429" s="37" t="n">
        <v>2025</v>
      </c>
      <c r="C1429" s="37" t="n">
        <v>4</v>
      </c>
      <c r="D1429" s="37" t="n">
        <v>113</v>
      </c>
      <c r="E1429" s="37" t="s">
        <v>187</v>
      </c>
      <c r="F1429" s="37" t="n">
        <v>7.9</v>
      </c>
      <c r="G1429" s="37" t="n">
        <v>64</v>
      </c>
      <c r="H1429" s="37" t="str">
        <f aca="false">IFERROR(VLOOKUP(A1429,Employees!$A$2:$I$1501,9,FALSE()),"Unknown")</f>
        <v>Engineering</v>
      </c>
      <c r="I1429" s="37" t="str">
        <f aca="false">IFERROR(VLOOKUP(A1429,Employees!$A$2:$U$1501,21,FALSE()),"Unknown")</f>
        <v>Active</v>
      </c>
    </row>
    <row r="1430" customFormat="false" ht="15" hidden="false" customHeight="false" outlineLevel="0" collapsed="false">
      <c r="A1430" s="37" t="s">
        <v>1200</v>
      </c>
      <c r="B1430" s="37" t="n">
        <v>2022</v>
      </c>
      <c r="C1430" s="37" t="n">
        <v>1</v>
      </c>
      <c r="D1430" s="37" t="n">
        <v>86</v>
      </c>
      <c r="E1430" s="37" t="s">
        <v>187</v>
      </c>
      <c r="F1430" s="37" t="n">
        <v>3.1</v>
      </c>
      <c r="G1430" s="37" t="n">
        <v>5</v>
      </c>
      <c r="H1430" s="37" t="str">
        <f aca="false">IFERROR(VLOOKUP(A1430,Employees!$A$2:$I$1501,9,FALSE()),"Unknown")</f>
        <v>Sales</v>
      </c>
      <c r="I1430" s="37" t="str">
        <f aca="false">IFERROR(VLOOKUP(A1430,Employees!$A$2:$U$1501,21,FALSE()),"Unknown")</f>
        <v>Active</v>
      </c>
    </row>
    <row r="1431" customFormat="false" ht="15" hidden="false" customHeight="false" outlineLevel="0" collapsed="false">
      <c r="A1431" s="37" t="s">
        <v>1200</v>
      </c>
      <c r="B1431" s="37" t="n">
        <v>2023</v>
      </c>
      <c r="C1431" s="37" t="n">
        <v>3</v>
      </c>
      <c r="D1431" s="37" t="n">
        <v>75</v>
      </c>
      <c r="E1431" s="37" t="s">
        <v>187</v>
      </c>
      <c r="F1431" s="37" t="n">
        <v>5.5</v>
      </c>
      <c r="G1431" s="37" t="n">
        <v>58</v>
      </c>
      <c r="H1431" s="37" t="str">
        <f aca="false">IFERROR(VLOOKUP(A1431,Employees!$A$2:$I$1501,9,FALSE()),"Unknown")</f>
        <v>Sales</v>
      </c>
      <c r="I1431" s="37" t="str">
        <f aca="false">IFERROR(VLOOKUP(A1431,Employees!$A$2:$U$1501,21,FALSE()),"Unknown")</f>
        <v>Active</v>
      </c>
    </row>
    <row r="1432" customFormat="false" ht="15" hidden="false" customHeight="false" outlineLevel="0" collapsed="false">
      <c r="A1432" s="37" t="s">
        <v>1200</v>
      </c>
      <c r="B1432" s="37" t="n">
        <v>2024</v>
      </c>
      <c r="C1432" s="37" t="n">
        <v>3</v>
      </c>
      <c r="D1432" s="37" t="n">
        <v>82</v>
      </c>
      <c r="E1432" s="37" t="s">
        <v>187</v>
      </c>
      <c r="F1432" s="37" t="n">
        <v>8</v>
      </c>
      <c r="G1432" s="37" t="n">
        <v>14</v>
      </c>
      <c r="H1432" s="37" t="str">
        <f aca="false">IFERROR(VLOOKUP(A1432,Employees!$A$2:$I$1501,9,FALSE()),"Unknown")</f>
        <v>Sales</v>
      </c>
      <c r="I1432" s="37" t="str">
        <f aca="false">IFERROR(VLOOKUP(A1432,Employees!$A$2:$U$1501,21,FALSE()),"Unknown")</f>
        <v>Active</v>
      </c>
    </row>
    <row r="1433" customFormat="false" ht="15" hidden="false" customHeight="false" outlineLevel="0" collapsed="false">
      <c r="A1433" s="37" t="s">
        <v>1200</v>
      </c>
      <c r="B1433" s="37" t="n">
        <v>2025</v>
      </c>
      <c r="C1433" s="37" t="n">
        <v>1</v>
      </c>
      <c r="D1433" s="37" t="n">
        <v>67</v>
      </c>
      <c r="E1433" s="37" t="s">
        <v>187</v>
      </c>
      <c r="F1433" s="37" t="n">
        <v>3.5</v>
      </c>
      <c r="G1433" s="37" t="n">
        <v>21</v>
      </c>
      <c r="H1433" s="37" t="str">
        <f aca="false">IFERROR(VLOOKUP(A1433,Employees!$A$2:$I$1501,9,FALSE()),"Unknown")</f>
        <v>Sales</v>
      </c>
      <c r="I1433" s="37" t="str">
        <f aca="false">IFERROR(VLOOKUP(A1433,Employees!$A$2:$U$1501,21,FALSE()),"Unknown")</f>
        <v>Active</v>
      </c>
    </row>
    <row r="1434" customFormat="false" ht="15" hidden="false" customHeight="false" outlineLevel="0" collapsed="false">
      <c r="A1434" s="37" t="s">
        <v>951</v>
      </c>
      <c r="B1434" s="37" t="n">
        <v>2021</v>
      </c>
      <c r="C1434" s="37" t="n">
        <v>4</v>
      </c>
      <c r="D1434" s="37" t="n">
        <v>105</v>
      </c>
      <c r="E1434" s="37" t="s">
        <v>187</v>
      </c>
      <c r="F1434" s="37" t="n">
        <v>9.2</v>
      </c>
      <c r="G1434" s="37" t="n">
        <v>20</v>
      </c>
      <c r="H1434" s="37" t="str">
        <f aca="false">IFERROR(VLOOKUP(A1434,Employees!$A$2:$I$1501,9,FALSE()),"Unknown")</f>
        <v>Customer Support</v>
      </c>
      <c r="I1434" s="37" t="str">
        <f aca="false">IFERROR(VLOOKUP(A1434,Employees!$A$2:$U$1501,21,FALSE()),"Unknown")</f>
        <v>Active</v>
      </c>
    </row>
    <row r="1435" customFormat="false" ht="15" hidden="false" customHeight="false" outlineLevel="0" collapsed="false">
      <c r="A1435" s="37" t="s">
        <v>951</v>
      </c>
      <c r="B1435" s="37" t="n">
        <v>2022</v>
      </c>
      <c r="C1435" s="37" t="n">
        <v>1</v>
      </c>
      <c r="D1435" s="37" t="n">
        <v>79</v>
      </c>
      <c r="E1435" s="37" t="s">
        <v>187</v>
      </c>
      <c r="F1435" s="37" t="n">
        <v>1.6</v>
      </c>
      <c r="G1435" s="37" t="n">
        <v>16</v>
      </c>
      <c r="H1435" s="37" t="str">
        <f aca="false">IFERROR(VLOOKUP(A1435,Employees!$A$2:$I$1501,9,FALSE()),"Unknown")</f>
        <v>Customer Support</v>
      </c>
      <c r="I1435" s="37" t="str">
        <f aca="false">IFERROR(VLOOKUP(A1435,Employees!$A$2:$U$1501,21,FALSE()),"Unknown")</f>
        <v>Active</v>
      </c>
    </row>
    <row r="1436" customFormat="false" ht="15" hidden="false" customHeight="false" outlineLevel="0" collapsed="false">
      <c r="A1436" s="37" t="s">
        <v>951</v>
      </c>
      <c r="B1436" s="37" t="n">
        <v>2023</v>
      </c>
      <c r="C1436" s="37" t="n">
        <v>2</v>
      </c>
      <c r="D1436" s="37" t="n">
        <v>75</v>
      </c>
      <c r="E1436" s="37" t="s">
        <v>187</v>
      </c>
      <c r="F1436" s="37" t="n">
        <v>5.2</v>
      </c>
      <c r="G1436" s="37" t="n">
        <v>13</v>
      </c>
      <c r="H1436" s="37" t="str">
        <f aca="false">IFERROR(VLOOKUP(A1436,Employees!$A$2:$I$1501,9,FALSE()),"Unknown")</f>
        <v>Customer Support</v>
      </c>
      <c r="I1436" s="37" t="str">
        <f aca="false">IFERROR(VLOOKUP(A1436,Employees!$A$2:$U$1501,21,FALSE()),"Unknown")</f>
        <v>Active</v>
      </c>
    </row>
    <row r="1437" customFormat="false" ht="15" hidden="false" customHeight="false" outlineLevel="0" collapsed="false">
      <c r="A1437" s="37" t="s">
        <v>951</v>
      </c>
      <c r="B1437" s="37" t="n">
        <v>2024</v>
      </c>
      <c r="C1437" s="37" t="n">
        <v>2</v>
      </c>
      <c r="D1437" s="37" t="n">
        <v>60</v>
      </c>
      <c r="E1437" s="37" t="s">
        <v>187</v>
      </c>
      <c r="F1437" s="37" t="n">
        <v>6.5</v>
      </c>
      <c r="G1437" s="37" t="n">
        <v>24</v>
      </c>
      <c r="H1437" s="37" t="str">
        <f aca="false">IFERROR(VLOOKUP(A1437,Employees!$A$2:$I$1501,9,FALSE()),"Unknown")</f>
        <v>Customer Support</v>
      </c>
      <c r="I1437" s="37" t="str">
        <f aca="false">IFERROR(VLOOKUP(A1437,Employees!$A$2:$U$1501,21,FALSE()),"Unknown")</f>
        <v>Active</v>
      </c>
    </row>
    <row r="1438" customFormat="false" ht="15" hidden="false" customHeight="false" outlineLevel="0" collapsed="false">
      <c r="A1438" s="37" t="s">
        <v>951</v>
      </c>
      <c r="B1438" s="37" t="n">
        <v>2025</v>
      </c>
      <c r="C1438" s="37" t="n">
        <v>4</v>
      </c>
      <c r="D1438" s="37" t="n">
        <v>82</v>
      </c>
      <c r="E1438" s="37" t="s">
        <v>187</v>
      </c>
      <c r="F1438" s="37" t="n">
        <v>10.4</v>
      </c>
      <c r="G1438" s="37" t="n">
        <v>55</v>
      </c>
      <c r="H1438" s="37" t="str">
        <f aca="false">IFERROR(VLOOKUP(A1438,Employees!$A$2:$I$1501,9,FALSE()),"Unknown")</f>
        <v>Customer Support</v>
      </c>
      <c r="I1438" s="37" t="str">
        <f aca="false">IFERROR(VLOOKUP(A1438,Employees!$A$2:$U$1501,21,FALSE()),"Unknown")</f>
        <v>Active</v>
      </c>
    </row>
    <row r="1439" customFormat="false" ht="15" hidden="false" customHeight="false" outlineLevel="0" collapsed="false">
      <c r="A1439" s="37" t="s">
        <v>1202</v>
      </c>
      <c r="B1439" s="37" t="n">
        <v>2022</v>
      </c>
      <c r="C1439" s="37" t="n">
        <v>2</v>
      </c>
      <c r="D1439" s="37" t="n">
        <v>92</v>
      </c>
      <c r="E1439" s="37" t="s">
        <v>187</v>
      </c>
      <c r="F1439" s="37" t="n">
        <v>3.5</v>
      </c>
      <c r="G1439" s="37" t="n">
        <v>25</v>
      </c>
      <c r="H1439" s="37" t="str">
        <f aca="false">IFERROR(VLOOKUP(A1439,Employees!$A$2:$I$1501,9,FALSE()),"Unknown")</f>
        <v>Data &amp; AI</v>
      </c>
      <c r="I1439" s="37" t="str">
        <f aca="false">IFERROR(VLOOKUP(A1439,Employees!$A$2:$U$1501,21,FALSE()),"Unknown")</f>
        <v>Active</v>
      </c>
    </row>
    <row r="1440" customFormat="false" ht="15" hidden="false" customHeight="false" outlineLevel="0" collapsed="false">
      <c r="A1440" s="37" t="s">
        <v>1202</v>
      </c>
      <c r="B1440" s="37" t="n">
        <v>2023</v>
      </c>
      <c r="C1440" s="37" t="n">
        <v>3</v>
      </c>
      <c r="D1440" s="37" t="n">
        <v>74</v>
      </c>
      <c r="E1440" s="37" t="s">
        <v>187</v>
      </c>
      <c r="F1440" s="37" t="n">
        <v>6</v>
      </c>
      <c r="G1440" s="37" t="n">
        <v>14</v>
      </c>
      <c r="H1440" s="37" t="str">
        <f aca="false">IFERROR(VLOOKUP(A1440,Employees!$A$2:$I$1501,9,FALSE()),"Unknown")</f>
        <v>Data &amp; AI</v>
      </c>
      <c r="I1440" s="37" t="str">
        <f aca="false">IFERROR(VLOOKUP(A1440,Employees!$A$2:$U$1501,21,FALSE()),"Unknown")</f>
        <v>Active</v>
      </c>
    </row>
    <row r="1441" customFormat="false" ht="15" hidden="false" customHeight="false" outlineLevel="0" collapsed="false">
      <c r="A1441" s="37" t="s">
        <v>1202</v>
      </c>
      <c r="B1441" s="37" t="n">
        <v>2024</v>
      </c>
      <c r="C1441" s="37" t="n">
        <v>3</v>
      </c>
      <c r="D1441" s="37" t="n">
        <v>92</v>
      </c>
      <c r="E1441" s="37" t="s">
        <v>187</v>
      </c>
      <c r="F1441" s="37" t="n">
        <v>5.4</v>
      </c>
      <c r="G1441" s="37" t="n">
        <v>18</v>
      </c>
      <c r="H1441" s="37" t="str">
        <f aca="false">IFERROR(VLOOKUP(A1441,Employees!$A$2:$I$1501,9,FALSE()),"Unknown")</f>
        <v>Data &amp; AI</v>
      </c>
      <c r="I1441" s="37" t="str">
        <f aca="false">IFERROR(VLOOKUP(A1441,Employees!$A$2:$U$1501,21,FALSE()),"Unknown")</f>
        <v>Active</v>
      </c>
    </row>
    <row r="1442" customFormat="false" ht="15" hidden="false" customHeight="false" outlineLevel="0" collapsed="false">
      <c r="A1442" s="37" t="s">
        <v>1202</v>
      </c>
      <c r="B1442" s="37" t="n">
        <v>2025</v>
      </c>
      <c r="C1442" s="37" t="n">
        <v>4</v>
      </c>
      <c r="D1442" s="37" t="n">
        <v>77</v>
      </c>
      <c r="E1442" s="37" t="s">
        <v>187</v>
      </c>
      <c r="F1442" s="37" t="n">
        <v>7.6</v>
      </c>
      <c r="G1442" s="37" t="n">
        <v>35</v>
      </c>
      <c r="H1442" s="37" t="str">
        <f aca="false">IFERROR(VLOOKUP(A1442,Employees!$A$2:$I$1501,9,FALSE()),"Unknown")</f>
        <v>Data &amp; AI</v>
      </c>
      <c r="I1442" s="37" t="str">
        <f aca="false">IFERROR(VLOOKUP(A1442,Employees!$A$2:$U$1501,21,FALSE()),"Unknown")</f>
        <v>Active</v>
      </c>
    </row>
    <row r="1443" customFormat="false" ht="15" hidden="false" customHeight="false" outlineLevel="0" collapsed="false">
      <c r="A1443" s="37" t="s">
        <v>1203</v>
      </c>
      <c r="B1443" s="37" t="n">
        <v>2021</v>
      </c>
      <c r="C1443" s="37" t="n">
        <v>1</v>
      </c>
      <c r="D1443" s="37" t="n">
        <v>61</v>
      </c>
      <c r="E1443" s="37" t="s">
        <v>187</v>
      </c>
      <c r="F1443" s="37" t="n">
        <v>2.6</v>
      </c>
      <c r="G1443" s="37" t="n">
        <v>21</v>
      </c>
      <c r="H1443" s="37" t="str">
        <f aca="false">IFERROR(VLOOKUP(A1443,Employees!$A$2:$I$1501,9,FALSE()),"Unknown")</f>
        <v>Marketing</v>
      </c>
      <c r="I1443" s="37" t="str">
        <f aca="false">IFERROR(VLOOKUP(A1443,Employees!$A$2:$U$1501,21,FALSE()),"Unknown")</f>
        <v>Active</v>
      </c>
    </row>
    <row r="1444" customFormat="false" ht="15" hidden="false" customHeight="false" outlineLevel="0" collapsed="false">
      <c r="A1444" s="37" t="s">
        <v>1203</v>
      </c>
      <c r="B1444" s="37" t="n">
        <v>2022</v>
      </c>
      <c r="C1444" s="37" t="n">
        <v>3</v>
      </c>
      <c r="D1444" s="37" t="n">
        <v>78</v>
      </c>
      <c r="E1444" s="37" t="s">
        <v>187</v>
      </c>
      <c r="F1444" s="37" t="n">
        <v>5.1</v>
      </c>
      <c r="G1444" s="37" t="n">
        <v>9</v>
      </c>
      <c r="H1444" s="37" t="str">
        <f aca="false">IFERROR(VLOOKUP(A1444,Employees!$A$2:$I$1501,9,FALSE()),"Unknown")</f>
        <v>Marketing</v>
      </c>
      <c r="I1444" s="37" t="str">
        <f aca="false">IFERROR(VLOOKUP(A1444,Employees!$A$2:$U$1501,21,FALSE()),"Unknown")</f>
        <v>Active</v>
      </c>
    </row>
    <row r="1445" customFormat="false" ht="15" hidden="false" customHeight="false" outlineLevel="0" collapsed="false">
      <c r="A1445" s="37" t="s">
        <v>1203</v>
      </c>
      <c r="B1445" s="37" t="n">
        <v>2023</v>
      </c>
      <c r="C1445" s="37" t="n">
        <v>2</v>
      </c>
      <c r="D1445" s="37" t="n">
        <v>79</v>
      </c>
      <c r="E1445" s="37" t="s">
        <v>187</v>
      </c>
      <c r="F1445" s="37" t="n">
        <v>4.2</v>
      </c>
      <c r="G1445" s="37" t="n">
        <v>13</v>
      </c>
      <c r="H1445" s="37" t="str">
        <f aca="false">IFERROR(VLOOKUP(A1445,Employees!$A$2:$I$1501,9,FALSE()),"Unknown")</f>
        <v>Marketing</v>
      </c>
      <c r="I1445" s="37" t="str">
        <f aca="false">IFERROR(VLOOKUP(A1445,Employees!$A$2:$U$1501,21,FALSE()),"Unknown")</f>
        <v>Active</v>
      </c>
    </row>
    <row r="1446" customFormat="false" ht="15" hidden="false" customHeight="false" outlineLevel="0" collapsed="false">
      <c r="A1446" s="37" t="s">
        <v>1203</v>
      </c>
      <c r="B1446" s="37" t="n">
        <v>2024</v>
      </c>
      <c r="C1446" s="37" t="n">
        <v>2</v>
      </c>
      <c r="D1446" s="37" t="n">
        <v>70</v>
      </c>
      <c r="E1446" s="37" t="s">
        <v>187</v>
      </c>
      <c r="F1446" s="37" t="n">
        <v>3.3</v>
      </c>
      <c r="G1446" s="37" t="n">
        <v>31</v>
      </c>
      <c r="H1446" s="37" t="str">
        <f aca="false">IFERROR(VLOOKUP(A1446,Employees!$A$2:$I$1501,9,FALSE()),"Unknown")</f>
        <v>Marketing</v>
      </c>
      <c r="I1446" s="37" t="str">
        <f aca="false">IFERROR(VLOOKUP(A1446,Employees!$A$2:$U$1501,21,FALSE()),"Unknown")</f>
        <v>Active</v>
      </c>
    </row>
    <row r="1447" customFormat="false" ht="15" hidden="false" customHeight="false" outlineLevel="0" collapsed="false">
      <c r="A1447" s="37" t="s">
        <v>1203</v>
      </c>
      <c r="B1447" s="37" t="n">
        <v>2025</v>
      </c>
      <c r="C1447" s="37" t="n">
        <v>2</v>
      </c>
      <c r="D1447" s="37" t="n">
        <v>87</v>
      </c>
      <c r="E1447" s="37" t="s">
        <v>187</v>
      </c>
      <c r="F1447" s="37" t="n">
        <v>5.4</v>
      </c>
      <c r="G1447" s="37" t="n">
        <v>23</v>
      </c>
      <c r="H1447" s="37" t="str">
        <f aca="false">IFERROR(VLOOKUP(A1447,Employees!$A$2:$I$1501,9,FALSE()),"Unknown")</f>
        <v>Marketing</v>
      </c>
      <c r="I1447" s="37" t="str">
        <f aca="false">IFERROR(VLOOKUP(A1447,Employees!$A$2:$U$1501,21,FALSE()),"Unknown")</f>
        <v>Active</v>
      </c>
    </row>
    <row r="1448" customFormat="false" ht="15" hidden="false" customHeight="false" outlineLevel="0" collapsed="false">
      <c r="A1448" s="37" t="s">
        <v>577</v>
      </c>
      <c r="B1448" s="37" t="n">
        <v>2021</v>
      </c>
      <c r="C1448" s="37" t="n">
        <v>3</v>
      </c>
      <c r="D1448" s="37" t="n">
        <v>88</v>
      </c>
      <c r="E1448" s="37" t="s">
        <v>187</v>
      </c>
      <c r="F1448" s="37" t="n">
        <v>6.8</v>
      </c>
      <c r="G1448" s="37" t="n">
        <v>21</v>
      </c>
      <c r="H1448" s="37" t="str">
        <f aca="false">IFERROR(VLOOKUP(A1448,Employees!$A$2:$I$1501,9,FALSE()),"Unknown")</f>
        <v>Data &amp; AI</v>
      </c>
      <c r="I1448" s="37" t="str">
        <f aca="false">IFERROR(VLOOKUP(A1448,Employees!$A$2:$U$1501,21,FALSE()),"Unknown")</f>
        <v>Active</v>
      </c>
    </row>
    <row r="1449" customFormat="false" ht="15" hidden="false" customHeight="false" outlineLevel="0" collapsed="false">
      <c r="A1449" s="37" t="s">
        <v>577</v>
      </c>
      <c r="B1449" s="37" t="n">
        <v>2022</v>
      </c>
      <c r="C1449" s="37" t="n">
        <v>3</v>
      </c>
      <c r="D1449" s="37" t="n">
        <v>88</v>
      </c>
      <c r="E1449" s="37" t="s">
        <v>187</v>
      </c>
      <c r="F1449" s="37" t="n">
        <v>5.6</v>
      </c>
      <c r="G1449" s="37" t="n">
        <v>14</v>
      </c>
      <c r="H1449" s="37" t="str">
        <f aca="false">IFERROR(VLOOKUP(A1449,Employees!$A$2:$I$1501,9,FALSE()),"Unknown")</f>
        <v>Data &amp; AI</v>
      </c>
      <c r="I1449" s="37" t="str">
        <f aca="false">IFERROR(VLOOKUP(A1449,Employees!$A$2:$U$1501,21,FALSE()),"Unknown")</f>
        <v>Active</v>
      </c>
    </row>
    <row r="1450" customFormat="false" ht="15" hidden="false" customHeight="false" outlineLevel="0" collapsed="false">
      <c r="A1450" s="37" t="s">
        <v>577</v>
      </c>
      <c r="B1450" s="37" t="n">
        <v>2023</v>
      </c>
      <c r="C1450" s="37" t="n">
        <v>2</v>
      </c>
      <c r="D1450" s="37" t="n">
        <v>86</v>
      </c>
      <c r="E1450" s="37" t="s">
        <v>187</v>
      </c>
      <c r="F1450" s="37" t="n">
        <v>3.7</v>
      </c>
      <c r="G1450" s="37" t="n">
        <v>31</v>
      </c>
      <c r="H1450" s="37" t="str">
        <f aca="false">IFERROR(VLOOKUP(A1450,Employees!$A$2:$I$1501,9,FALSE()),"Unknown")</f>
        <v>Data &amp; AI</v>
      </c>
      <c r="I1450" s="37" t="str">
        <f aca="false">IFERROR(VLOOKUP(A1450,Employees!$A$2:$U$1501,21,FALSE()),"Unknown")</f>
        <v>Active</v>
      </c>
    </row>
    <row r="1451" customFormat="false" ht="15" hidden="false" customHeight="false" outlineLevel="0" collapsed="false">
      <c r="A1451" s="37" t="s">
        <v>577</v>
      </c>
      <c r="B1451" s="37" t="n">
        <v>2024</v>
      </c>
      <c r="C1451" s="37" t="n">
        <v>2</v>
      </c>
      <c r="D1451" s="37" t="n">
        <v>89</v>
      </c>
      <c r="E1451" s="37" t="s">
        <v>187</v>
      </c>
      <c r="F1451" s="37" t="n">
        <v>5.5</v>
      </c>
      <c r="G1451" s="37" t="n">
        <v>21</v>
      </c>
      <c r="H1451" s="37" t="str">
        <f aca="false">IFERROR(VLOOKUP(A1451,Employees!$A$2:$I$1501,9,FALSE()),"Unknown")</f>
        <v>Data &amp; AI</v>
      </c>
      <c r="I1451" s="37" t="str">
        <f aca="false">IFERROR(VLOOKUP(A1451,Employees!$A$2:$U$1501,21,FALSE()),"Unknown")</f>
        <v>Active</v>
      </c>
    </row>
    <row r="1452" customFormat="false" ht="15" hidden="false" customHeight="false" outlineLevel="0" collapsed="false">
      <c r="A1452" s="37" t="s">
        <v>577</v>
      </c>
      <c r="B1452" s="37" t="n">
        <v>2025</v>
      </c>
      <c r="C1452" s="37" t="n">
        <v>3</v>
      </c>
      <c r="D1452" s="37" t="n">
        <v>68</v>
      </c>
      <c r="E1452" s="37" t="s">
        <v>187</v>
      </c>
      <c r="F1452" s="37" t="n">
        <v>5.4</v>
      </c>
      <c r="G1452" s="37" t="n">
        <v>27</v>
      </c>
      <c r="H1452" s="37" t="str">
        <f aca="false">IFERROR(VLOOKUP(A1452,Employees!$A$2:$I$1501,9,FALSE()),"Unknown")</f>
        <v>Data &amp; AI</v>
      </c>
      <c r="I1452" s="37" t="str">
        <f aca="false">IFERROR(VLOOKUP(A1452,Employees!$A$2:$U$1501,21,FALSE()),"Unknown")</f>
        <v>Active</v>
      </c>
    </row>
    <row r="1453" customFormat="false" ht="15" hidden="false" customHeight="false" outlineLevel="0" collapsed="false">
      <c r="A1453" s="37" t="s">
        <v>1205</v>
      </c>
      <c r="B1453" s="37" t="n">
        <v>2021</v>
      </c>
      <c r="C1453" s="37" t="n">
        <v>2</v>
      </c>
      <c r="D1453" s="37" t="n">
        <v>72</v>
      </c>
      <c r="E1453" s="37" t="s">
        <v>187</v>
      </c>
      <c r="F1453" s="37" t="n">
        <v>8.8</v>
      </c>
      <c r="G1453" s="37" t="n">
        <v>31</v>
      </c>
      <c r="H1453" s="37" t="str">
        <f aca="false">IFERROR(VLOOKUP(A1453,Employees!$A$2:$I$1501,9,FALSE()),"Unknown")</f>
        <v>Finance</v>
      </c>
      <c r="I1453" s="37" t="str">
        <f aca="false">IFERROR(VLOOKUP(A1453,Employees!$A$2:$U$1501,21,FALSE()),"Unknown")</f>
        <v>Active</v>
      </c>
    </row>
    <row r="1454" customFormat="false" ht="15" hidden="false" customHeight="false" outlineLevel="0" collapsed="false">
      <c r="A1454" s="37" t="s">
        <v>1205</v>
      </c>
      <c r="B1454" s="37" t="n">
        <v>2022</v>
      </c>
      <c r="C1454" s="37" t="n">
        <v>2</v>
      </c>
      <c r="D1454" s="37" t="n">
        <v>79</v>
      </c>
      <c r="E1454" s="37" t="s">
        <v>187</v>
      </c>
      <c r="F1454" s="37" t="n">
        <v>1.8</v>
      </c>
      <c r="G1454" s="37" t="n">
        <v>17</v>
      </c>
      <c r="H1454" s="37" t="str">
        <f aca="false">IFERROR(VLOOKUP(A1454,Employees!$A$2:$I$1501,9,FALSE()),"Unknown")</f>
        <v>Finance</v>
      </c>
      <c r="I1454" s="37" t="str">
        <f aca="false">IFERROR(VLOOKUP(A1454,Employees!$A$2:$U$1501,21,FALSE()),"Unknown")</f>
        <v>Active</v>
      </c>
    </row>
    <row r="1455" customFormat="false" ht="15" hidden="false" customHeight="false" outlineLevel="0" collapsed="false">
      <c r="A1455" s="37" t="s">
        <v>1205</v>
      </c>
      <c r="B1455" s="37" t="n">
        <v>2023</v>
      </c>
      <c r="C1455" s="37" t="n">
        <v>2</v>
      </c>
      <c r="D1455" s="37" t="n">
        <v>79</v>
      </c>
      <c r="E1455" s="37" t="s">
        <v>187</v>
      </c>
      <c r="F1455" s="37" t="n">
        <v>5.1</v>
      </c>
      <c r="G1455" s="37" t="n">
        <v>14</v>
      </c>
      <c r="H1455" s="37" t="str">
        <f aca="false">IFERROR(VLOOKUP(A1455,Employees!$A$2:$I$1501,9,FALSE()),"Unknown")</f>
        <v>Finance</v>
      </c>
      <c r="I1455" s="37" t="str">
        <f aca="false">IFERROR(VLOOKUP(A1455,Employees!$A$2:$U$1501,21,FALSE()),"Unknown")</f>
        <v>Active</v>
      </c>
    </row>
    <row r="1456" customFormat="false" ht="15" hidden="false" customHeight="false" outlineLevel="0" collapsed="false">
      <c r="A1456" s="37" t="s">
        <v>1205</v>
      </c>
      <c r="B1456" s="37" t="n">
        <v>2024</v>
      </c>
      <c r="C1456" s="37" t="n">
        <v>2</v>
      </c>
      <c r="D1456" s="37" t="n">
        <v>72</v>
      </c>
      <c r="E1456" s="37" t="s">
        <v>187</v>
      </c>
      <c r="F1456" s="37" t="n">
        <v>3.9</v>
      </c>
      <c r="G1456" s="37" t="n">
        <v>28</v>
      </c>
      <c r="H1456" s="37" t="str">
        <f aca="false">IFERROR(VLOOKUP(A1456,Employees!$A$2:$I$1501,9,FALSE()),"Unknown")</f>
        <v>Finance</v>
      </c>
      <c r="I1456" s="37" t="str">
        <f aca="false">IFERROR(VLOOKUP(A1456,Employees!$A$2:$U$1501,21,FALSE()),"Unknown")</f>
        <v>Active</v>
      </c>
    </row>
    <row r="1457" customFormat="false" ht="15" hidden="false" customHeight="false" outlineLevel="0" collapsed="false">
      <c r="A1457" s="37" t="s">
        <v>1205</v>
      </c>
      <c r="B1457" s="37" t="n">
        <v>2025</v>
      </c>
      <c r="C1457" s="37" t="n">
        <v>4</v>
      </c>
      <c r="D1457" s="37" t="n">
        <v>107</v>
      </c>
      <c r="E1457" s="37" t="s">
        <v>187</v>
      </c>
      <c r="F1457" s="37" t="n">
        <v>8.3</v>
      </c>
      <c r="G1457" s="37" t="n">
        <v>15</v>
      </c>
      <c r="H1457" s="37" t="str">
        <f aca="false">IFERROR(VLOOKUP(A1457,Employees!$A$2:$I$1501,9,FALSE()),"Unknown")</f>
        <v>Finance</v>
      </c>
      <c r="I1457" s="37" t="str">
        <f aca="false">IFERROR(VLOOKUP(A1457,Employees!$A$2:$U$1501,21,FALSE()),"Unknown")</f>
        <v>Active</v>
      </c>
    </row>
    <row r="1458" customFormat="false" ht="15" hidden="false" customHeight="false" outlineLevel="0" collapsed="false">
      <c r="A1458" s="37" t="s">
        <v>741</v>
      </c>
      <c r="B1458" s="37" t="n">
        <v>2021</v>
      </c>
      <c r="C1458" s="37" t="n">
        <v>3</v>
      </c>
      <c r="D1458" s="37" t="n">
        <v>81</v>
      </c>
      <c r="E1458" s="37" t="s">
        <v>187</v>
      </c>
      <c r="F1458" s="37" t="n">
        <v>6</v>
      </c>
      <c r="G1458" s="37" t="n">
        <v>26</v>
      </c>
      <c r="H1458" s="37" t="str">
        <f aca="false">IFERROR(VLOOKUP(A1458,Employees!$A$2:$I$1501,9,FALSE()),"Unknown")</f>
        <v>Engineering</v>
      </c>
      <c r="I1458" s="37" t="str">
        <f aca="false">IFERROR(VLOOKUP(A1458,Employees!$A$2:$U$1501,21,FALSE()),"Unknown")</f>
        <v>Active</v>
      </c>
    </row>
    <row r="1459" customFormat="false" ht="15" hidden="false" customHeight="false" outlineLevel="0" collapsed="false">
      <c r="A1459" s="37" t="s">
        <v>741</v>
      </c>
      <c r="B1459" s="37" t="n">
        <v>2022</v>
      </c>
      <c r="C1459" s="37" t="n">
        <v>2</v>
      </c>
      <c r="D1459" s="37" t="n">
        <v>77</v>
      </c>
      <c r="E1459" s="37" t="s">
        <v>187</v>
      </c>
      <c r="F1459" s="37" t="n">
        <v>3.5</v>
      </c>
      <c r="G1459" s="37" t="n">
        <v>12</v>
      </c>
      <c r="H1459" s="37" t="str">
        <f aca="false">IFERROR(VLOOKUP(A1459,Employees!$A$2:$I$1501,9,FALSE()),"Unknown")</f>
        <v>Engineering</v>
      </c>
      <c r="I1459" s="37" t="str">
        <f aca="false">IFERROR(VLOOKUP(A1459,Employees!$A$2:$U$1501,21,FALSE()),"Unknown")</f>
        <v>Active</v>
      </c>
    </row>
    <row r="1460" customFormat="false" ht="15" hidden="false" customHeight="false" outlineLevel="0" collapsed="false">
      <c r="A1460" s="37" t="s">
        <v>741</v>
      </c>
      <c r="B1460" s="37" t="n">
        <v>2023</v>
      </c>
      <c r="C1460" s="37" t="n">
        <v>2</v>
      </c>
      <c r="D1460" s="37" t="n">
        <v>68</v>
      </c>
      <c r="E1460" s="37" t="s">
        <v>187</v>
      </c>
      <c r="F1460" s="37" t="n">
        <v>6</v>
      </c>
      <c r="G1460" s="37" t="n">
        <v>16</v>
      </c>
      <c r="H1460" s="37" t="str">
        <f aca="false">IFERROR(VLOOKUP(A1460,Employees!$A$2:$I$1501,9,FALSE()),"Unknown")</f>
        <v>Engineering</v>
      </c>
      <c r="I1460" s="37" t="str">
        <f aca="false">IFERROR(VLOOKUP(A1460,Employees!$A$2:$U$1501,21,FALSE()),"Unknown")</f>
        <v>Active</v>
      </c>
    </row>
    <row r="1461" customFormat="false" ht="15" hidden="false" customHeight="false" outlineLevel="0" collapsed="false">
      <c r="A1461" s="37" t="s">
        <v>741</v>
      </c>
      <c r="B1461" s="37" t="n">
        <v>2024</v>
      </c>
      <c r="C1461" s="37" t="n">
        <v>3</v>
      </c>
      <c r="D1461" s="37" t="n">
        <v>75</v>
      </c>
      <c r="E1461" s="37" t="s">
        <v>187</v>
      </c>
      <c r="F1461" s="37" t="n">
        <v>8.3</v>
      </c>
      <c r="G1461" s="37" t="n">
        <v>13</v>
      </c>
      <c r="H1461" s="37" t="str">
        <f aca="false">IFERROR(VLOOKUP(A1461,Employees!$A$2:$I$1501,9,FALSE()),"Unknown")</f>
        <v>Engineering</v>
      </c>
      <c r="I1461" s="37" t="str">
        <f aca="false">IFERROR(VLOOKUP(A1461,Employees!$A$2:$U$1501,21,FALSE()),"Unknown")</f>
        <v>Active</v>
      </c>
    </row>
    <row r="1462" customFormat="false" ht="15" hidden="false" customHeight="false" outlineLevel="0" collapsed="false">
      <c r="A1462" s="37" t="s">
        <v>741</v>
      </c>
      <c r="B1462" s="37" t="n">
        <v>2025</v>
      </c>
      <c r="C1462" s="37" t="n">
        <v>3</v>
      </c>
      <c r="D1462" s="37" t="n">
        <v>89</v>
      </c>
      <c r="E1462" s="37" t="s">
        <v>187</v>
      </c>
      <c r="F1462" s="37" t="n">
        <v>6.6</v>
      </c>
      <c r="G1462" s="37" t="n">
        <v>24</v>
      </c>
      <c r="H1462" s="37" t="str">
        <f aca="false">IFERROR(VLOOKUP(A1462,Employees!$A$2:$I$1501,9,FALSE()),"Unknown")</f>
        <v>Engineering</v>
      </c>
      <c r="I1462" s="37" t="str">
        <f aca="false">IFERROR(VLOOKUP(A1462,Employees!$A$2:$U$1501,21,FALSE()),"Unknown")</f>
        <v>Active</v>
      </c>
    </row>
    <row r="1463" customFormat="false" ht="15" hidden="false" customHeight="false" outlineLevel="0" collapsed="false">
      <c r="A1463" s="37" t="s">
        <v>1207</v>
      </c>
      <c r="B1463" s="37" t="n">
        <v>2021</v>
      </c>
      <c r="C1463" s="37" t="n">
        <v>2</v>
      </c>
      <c r="D1463" s="37" t="n">
        <v>79</v>
      </c>
      <c r="E1463" s="37" t="s">
        <v>187</v>
      </c>
      <c r="F1463" s="37" t="n">
        <v>5.9</v>
      </c>
      <c r="G1463" s="37" t="n">
        <v>9</v>
      </c>
      <c r="H1463" s="37" t="str">
        <f aca="false">IFERROR(VLOOKUP(A1463,Employees!$A$2:$I$1501,9,FALSE()),"Unknown")</f>
        <v>Marketing</v>
      </c>
      <c r="I1463" s="37" t="str">
        <f aca="false">IFERROR(VLOOKUP(A1463,Employees!$A$2:$U$1501,21,FALSE()),"Unknown")</f>
        <v>Exited</v>
      </c>
    </row>
    <row r="1464" customFormat="false" ht="15" hidden="false" customHeight="false" outlineLevel="0" collapsed="false">
      <c r="A1464" s="37" t="s">
        <v>1207</v>
      </c>
      <c r="B1464" s="37" t="n">
        <v>2022</v>
      </c>
      <c r="C1464" s="37" t="n">
        <v>3</v>
      </c>
      <c r="D1464" s="37" t="n">
        <v>79</v>
      </c>
      <c r="E1464" s="37" t="s">
        <v>187</v>
      </c>
      <c r="F1464" s="37" t="n">
        <v>5.9</v>
      </c>
      <c r="G1464" s="37" t="n">
        <v>56</v>
      </c>
      <c r="H1464" s="37" t="str">
        <f aca="false">IFERROR(VLOOKUP(A1464,Employees!$A$2:$I$1501,9,FALSE()),"Unknown")</f>
        <v>Marketing</v>
      </c>
      <c r="I1464" s="37" t="str">
        <f aca="false">IFERROR(VLOOKUP(A1464,Employees!$A$2:$U$1501,21,FALSE()),"Unknown")</f>
        <v>Exited</v>
      </c>
    </row>
    <row r="1465" customFormat="false" ht="15" hidden="false" customHeight="false" outlineLevel="0" collapsed="false">
      <c r="A1465" s="37" t="s">
        <v>1207</v>
      </c>
      <c r="B1465" s="37" t="n">
        <v>2023</v>
      </c>
      <c r="C1465" s="37" t="n">
        <v>3</v>
      </c>
      <c r="D1465" s="37" t="n">
        <v>81</v>
      </c>
      <c r="E1465" s="37" t="s">
        <v>187</v>
      </c>
      <c r="F1465" s="37" t="n">
        <v>7.4</v>
      </c>
      <c r="G1465" s="37" t="n">
        <v>26</v>
      </c>
      <c r="H1465" s="37" t="str">
        <f aca="false">IFERROR(VLOOKUP(A1465,Employees!$A$2:$I$1501,9,FALSE()),"Unknown")</f>
        <v>Marketing</v>
      </c>
      <c r="I1465" s="37" t="str">
        <f aca="false">IFERROR(VLOOKUP(A1465,Employees!$A$2:$U$1501,21,FALSE()),"Unknown")</f>
        <v>Exited</v>
      </c>
    </row>
    <row r="1466" customFormat="false" ht="15" hidden="false" customHeight="false" outlineLevel="0" collapsed="false">
      <c r="A1466" s="37" t="s">
        <v>1207</v>
      </c>
      <c r="B1466" s="37" t="n">
        <v>2024</v>
      </c>
      <c r="C1466" s="37" t="n">
        <v>2</v>
      </c>
      <c r="D1466" s="37" t="n">
        <v>87</v>
      </c>
      <c r="E1466" s="37" t="s">
        <v>187</v>
      </c>
      <c r="F1466" s="37" t="n">
        <v>6.8</v>
      </c>
      <c r="G1466" s="37" t="n">
        <v>18</v>
      </c>
      <c r="H1466" s="37" t="str">
        <f aca="false">IFERROR(VLOOKUP(A1466,Employees!$A$2:$I$1501,9,FALSE()),"Unknown")</f>
        <v>Marketing</v>
      </c>
      <c r="I1466" s="37" t="str">
        <f aca="false">IFERROR(VLOOKUP(A1466,Employees!$A$2:$U$1501,21,FALSE()),"Unknown")</f>
        <v>Exited</v>
      </c>
    </row>
    <row r="1467" customFormat="false" ht="15" hidden="false" customHeight="false" outlineLevel="0" collapsed="false">
      <c r="A1467" s="37" t="s">
        <v>1207</v>
      </c>
      <c r="B1467" s="37" t="n">
        <v>2025</v>
      </c>
      <c r="C1467" s="37" t="n">
        <v>4</v>
      </c>
      <c r="D1467" s="37" t="n">
        <v>108</v>
      </c>
      <c r="E1467" s="37" t="s">
        <v>187</v>
      </c>
      <c r="F1467" s="37" t="n">
        <v>11.5</v>
      </c>
      <c r="G1467" s="37" t="n">
        <v>25</v>
      </c>
      <c r="H1467" s="37" t="str">
        <f aca="false">IFERROR(VLOOKUP(A1467,Employees!$A$2:$I$1501,9,FALSE()),"Unknown")</f>
        <v>Marketing</v>
      </c>
      <c r="I1467" s="37" t="str">
        <f aca="false">IFERROR(VLOOKUP(A1467,Employees!$A$2:$U$1501,21,FALSE()),"Unknown")</f>
        <v>Exited</v>
      </c>
    </row>
    <row r="1468" customFormat="false" ht="15" hidden="false" customHeight="false" outlineLevel="0" collapsed="false">
      <c r="A1468" s="37" t="s">
        <v>1207</v>
      </c>
      <c r="B1468" s="37" t="n">
        <v>2026</v>
      </c>
      <c r="C1468" s="37" t="n">
        <v>1</v>
      </c>
      <c r="D1468" s="37" t="n">
        <v>54</v>
      </c>
      <c r="E1468" s="37" t="s">
        <v>187</v>
      </c>
      <c r="F1468" s="37" t="n">
        <v>2.2</v>
      </c>
      <c r="G1468" s="37" t="n">
        <v>15</v>
      </c>
      <c r="H1468" s="37" t="str">
        <f aca="false">IFERROR(VLOOKUP(A1468,Employees!$A$2:$I$1501,9,FALSE()),"Unknown")</f>
        <v>Marketing</v>
      </c>
      <c r="I1468" s="37" t="str">
        <f aca="false">IFERROR(VLOOKUP(A1468,Employees!$A$2:$U$1501,21,FALSE()),"Unknown")</f>
        <v>Exited</v>
      </c>
    </row>
    <row r="1469" customFormat="false" ht="15" hidden="false" customHeight="false" outlineLevel="0" collapsed="false">
      <c r="A1469" s="37" t="s">
        <v>497</v>
      </c>
      <c r="B1469" s="37" t="n">
        <v>2023</v>
      </c>
      <c r="C1469" s="37" t="n">
        <v>3</v>
      </c>
      <c r="D1469" s="37" t="n">
        <v>92</v>
      </c>
      <c r="E1469" s="37" t="s">
        <v>187</v>
      </c>
      <c r="F1469" s="37" t="n">
        <v>5.8</v>
      </c>
      <c r="G1469" s="37" t="n">
        <v>13</v>
      </c>
      <c r="H1469" s="37" t="str">
        <f aca="false">IFERROR(VLOOKUP(A1469,Employees!$A$2:$I$1501,9,FALSE()),"Unknown")</f>
        <v>Operations</v>
      </c>
      <c r="I1469" s="37" t="str">
        <f aca="false">IFERROR(VLOOKUP(A1469,Employees!$A$2:$U$1501,21,FALSE()),"Unknown")</f>
        <v>Active</v>
      </c>
    </row>
    <row r="1470" customFormat="false" ht="15" hidden="false" customHeight="false" outlineLevel="0" collapsed="false">
      <c r="A1470" s="37" t="s">
        <v>497</v>
      </c>
      <c r="B1470" s="37" t="n">
        <v>2024</v>
      </c>
      <c r="C1470" s="37" t="n">
        <v>4</v>
      </c>
      <c r="D1470" s="37" t="n">
        <v>91</v>
      </c>
      <c r="E1470" s="37" t="s">
        <v>185</v>
      </c>
      <c r="F1470" s="37" t="n">
        <v>11.1</v>
      </c>
      <c r="G1470" s="37" t="n">
        <v>84</v>
      </c>
      <c r="H1470" s="37" t="str">
        <f aca="false">IFERROR(VLOOKUP(A1470,Employees!$A$2:$I$1501,9,FALSE()),"Unknown")</f>
        <v>Operations</v>
      </c>
      <c r="I1470" s="37" t="str">
        <f aca="false">IFERROR(VLOOKUP(A1470,Employees!$A$2:$U$1501,21,FALSE()),"Unknown")</f>
        <v>Active</v>
      </c>
    </row>
    <row r="1471" customFormat="false" ht="15" hidden="false" customHeight="false" outlineLevel="0" collapsed="false">
      <c r="A1471" s="37" t="s">
        <v>497</v>
      </c>
      <c r="B1471" s="37" t="n">
        <v>2025</v>
      </c>
      <c r="C1471" s="37" t="n">
        <v>3</v>
      </c>
      <c r="D1471" s="37" t="n">
        <v>72</v>
      </c>
      <c r="E1471" s="37" t="s">
        <v>187</v>
      </c>
      <c r="F1471" s="37" t="n">
        <v>7.2</v>
      </c>
      <c r="G1471" s="37" t="n">
        <v>22</v>
      </c>
      <c r="H1471" s="37" t="str">
        <f aca="false">IFERROR(VLOOKUP(A1471,Employees!$A$2:$I$1501,9,FALSE()),"Unknown")</f>
        <v>Operations</v>
      </c>
      <c r="I1471" s="37" t="str">
        <f aca="false">IFERROR(VLOOKUP(A1471,Employees!$A$2:$U$1501,21,FALSE()),"Unknown")</f>
        <v>Active</v>
      </c>
    </row>
    <row r="1472" customFormat="false" ht="15" hidden="false" customHeight="false" outlineLevel="0" collapsed="false">
      <c r="A1472" s="37" t="s">
        <v>1208</v>
      </c>
      <c r="B1472" s="37" t="n">
        <v>2021</v>
      </c>
      <c r="C1472" s="37" t="n">
        <v>2</v>
      </c>
      <c r="D1472" s="37" t="n">
        <v>78</v>
      </c>
      <c r="E1472" s="37" t="s">
        <v>187</v>
      </c>
      <c r="F1472" s="37" t="n">
        <v>5.3</v>
      </c>
      <c r="G1472" s="37" t="n">
        <v>56</v>
      </c>
      <c r="H1472" s="37" t="str">
        <f aca="false">IFERROR(VLOOKUP(A1472,Employees!$A$2:$I$1501,9,FALSE()),"Unknown")</f>
        <v>Engineering</v>
      </c>
      <c r="I1472" s="37" t="str">
        <f aca="false">IFERROR(VLOOKUP(A1472,Employees!$A$2:$U$1501,21,FALSE()),"Unknown")</f>
        <v>Active</v>
      </c>
    </row>
    <row r="1473" customFormat="false" ht="15" hidden="false" customHeight="false" outlineLevel="0" collapsed="false">
      <c r="A1473" s="37" t="s">
        <v>1208</v>
      </c>
      <c r="B1473" s="37" t="n">
        <v>2022</v>
      </c>
      <c r="C1473" s="37" t="n">
        <v>4</v>
      </c>
      <c r="D1473" s="37" t="n">
        <v>99</v>
      </c>
      <c r="E1473" s="37" t="s">
        <v>185</v>
      </c>
      <c r="F1473" s="37" t="n">
        <v>9.9</v>
      </c>
      <c r="G1473" s="37" t="n">
        <v>12</v>
      </c>
      <c r="H1473" s="37" t="str">
        <f aca="false">IFERROR(VLOOKUP(A1473,Employees!$A$2:$I$1501,9,FALSE()),"Unknown")</f>
        <v>Engineering</v>
      </c>
      <c r="I1473" s="37" t="str">
        <f aca="false">IFERROR(VLOOKUP(A1473,Employees!$A$2:$U$1501,21,FALSE()),"Unknown")</f>
        <v>Active</v>
      </c>
    </row>
    <row r="1474" customFormat="false" ht="15" hidden="false" customHeight="false" outlineLevel="0" collapsed="false">
      <c r="A1474" s="37" t="s">
        <v>1208</v>
      </c>
      <c r="B1474" s="37" t="n">
        <v>2023</v>
      </c>
      <c r="C1474" s="37" t="n">
        <v>4</v>
      </c>
      <c r="D1474" s="37" t="n">
        <v>97</v>
      </c>
      <c r="E1474" s="37" t="s">
        <v>187</v>
      </c>
      <c r="F1474" s="37" t="n">
        <v>9.3</v>
      </c>
      <c r="G1474" s="37" t="n">
        <v>20</v>
      </c>
      <c r="H1474" s="37" t="str">
        <f aca="false">IFERROR(VLOOKUP(A1474,Employees!$A$2:$I$1501,9,FALSE()),"Unknown")</f>
        <v>Engineering</v>
      </c>
      <c r="I1474" s="37" t="str">
        <f aca="false">IFERROR(VLOOKUP(A1474,Employees!$A$2:$U$1501,21,FALSE()),"Unknown")</f>
        <v>Active</v>
      </c>
    </row>
    <row r="1475" customFormat="false" ht="15" hidden="false" customHeight="false" outlineLevel="0" collapsed="false">
      <c r="A1475" s="37" t="s">
        <v>1208</v>
      </c>
      <c r="B1475" s="37" t="n">
        <v>2024</v>
      </c>
      <c r="C1475" s="37" t="n">
        <v>2</v>
      </c>
      <c r="D1475" s="37" t="n">
        <v>82</v>
      </c>
      <c r="E1475" s="37" t="s">
        <v>187</v>
      </c>
      <c r="F1475" s="37" t="n">
        <v>3</v>
      </c>
      <c r="G1475" s="37" t="n">
        <v>19</v>
      </c>
      <c r="H1475" s="37" t="str">
        <f aca="false">IFERROR(VLOOKUP(A1475,Employees!$A$2:$I$1501,9,FALSE()),"Unknown")</f>
        <v>Engineering</v>
      </c>
      <c r="I1475" s="37" t="str">
        <f aca="false">IFERROR(VLOOKUP(A1475,Employees!$A$2:$U$1501,21,FALSE()),"Unknown")</f>
        <v>Active</v>
      </c>
    </row>
    <row r="1476" customFormat="false" ht="15" hidden="false" customHeight="false" outlineLevel="0" collapsed="false">
      <c r="A1476" s="37" t="s">
        <v>1208</v>
      </c>
      <c r="B1476" s="37" t="n">
        <v>2025</v>
      </c>
      <c r="C1476" s="37" t="n">
        <v>2</v>
      </c>
      <c r="D1476" s="37" t="n">
        <v>75</v>
      </c>
      <c r="E1476" s="37" t="s">
        <v>187</v>
      </c>
      <c r="F1476" s="37" t="n">
        <v>5.8</v>
      </c>
      <c r="G1476" s="37" t="n">
        <v>39</v>
      </c>
      <c r="H1476" s="37" t="str">
        <f aca="false">IFERROR(VLOOKUP(A1476,Employees!$A$2:$I$1501,9,FALSE()),"Unknown")</f>
        <v>Engineering</v>
      </c>
      <c r="I1476" s="37" t="str">
        <f aca="false">IFERROR(VLOOKUP(A1476,Employees!$A$2:$U$1501,21,FALSE()),"Unknown")</f>
        <v>Active</v>
      </c>
    </row>
    <row r="1477" customFormat="false" ht="15" hidden="false" customHeight="false" outlineLevel="0" collapsed="false">
      <c r="A1477" s="37" t="s">
        <v>1084</v>
      </c>
      <c r="B1477" s="37" t="n">
        <v>2021</v>
      </c>
      <c r="C1477" s="37" t="n">
        <v>3</v>
      </c>
      <c r="D1477" s="37" t="n">
        <v>69</v>
      </c>
      <c r="E1477" s="37" t="s">
        <v>187</v>
      </c>
      <c r="F1477" s="37" t="n">
        <v>6.7</v>
      </c>
      <c r="G1477" s="37" t="n">
        <v>36</v>
      </c>
      <c r="H1477" s="37" t="str">
        <f aca="false">IFERROR(VLOOKUP(A1477,Employees!$A$2:$I$1501,9,FALSE()),"Unknown")</f>
        <v>Sales</v>
      </c>
      <c r="I1477" s="37" t="str">
        <f aca="false">IFERROR(VLOOKUP(A1477,Employees!$A$2:$U$1501,21,FALSE()),"Unknown")</f>
        <v>Active</v>
      </c>
    </row>
    <row r="1478" customFormat="false" ht="15" hidden="false" customHeight="false" outlineLevel="0" collapsed="false">
      <c r="A1478" s="37" t="s">
        <v>1084</v>
      </c>
      <c r="B1478" s="37" t="n">
        <v>2022</v>
      </c>
      <c r="C1478" s="37" t="n">
        <v>4</v>
      </c>
      <c r="D1478" s="37" t="n">
        <v>100</v>
      </c>
      <c r="E1478" s="37" t="s">
        <v>185</v>
      </c>
      <c r="F1478" s="37" t="n">
        <v>8.4</v>
      </c>
      <c r="G1478" s="37" t="n">
        <v>15</v>
      </c>
      <c r="H1478" s="37" t="str">
        <f aca="false">IFERROR(VLOOKUP(A1478,Employees!$A$2:$I$1501,9,FALSE()),"Unknown")</f>
        <v>Sales</v>
      </c>
      <c r="I1478" s="37" t="str">
        <f aca="false">IFERROR(VLOOKUP(A1478,Employees!$A$2:$U$1501,21,FALSE()),"Unknown")</f>
        <v>Active</v>
      </c>
    </row>
    <row r="1479" customFormat="false" ht="15" hidden="false" customHeight="false" outlineLevel="0" collapsed="false">
      <c r="A1479" s="37" t="s">
        <v>1084</v>
      </c>
      <c r="B1479" s="37" t="n">
        <v>2023</v>
      </c>
      <c r="C1479" s="37" t="n">
        <v>2</v>
      </c>
      <c r="D1479" s="37" t="n">
        <v>85</v>
      </c>
      <c r="E1479" s="37" t="s">
        <v>187</v>
      </c>
      <c r="F1479" s="37" t="n">
        <v>6.7</v>
      </c>
      <c r="G1479" s="37" t="n">
        <v>10</v>
      </c>
      <c r="H1479" s="37" t="str">
        <f aca="false">IFERROR(VLOOKUP(A1479,Employees!$A$2:$I$1501,9,FALSE()),"Unknown")</f>
        <v>Sales</v>
      </c>
      <c r="I1479" s="37" t="str">
        <f aca="false">IFERROR(VLOOKUP(A1479,Employees!$A$2:$U$1501,21,FALSE()),"Unknown")</f>
        <v>Active</v>
      </c>
    </row>
    <row r="1480" customFormat="false" ht="15" hidden="false" customHeight="false" outlineLevel="0" collapsed="false">
      <c r="A1480" s="37" t="s">
        <v>1084</v>
      </c>
      <c r="B1480" s="37" t="n">
        <v>2024</v>
      </c>
      <c r="C1480" s="37" t="n">
        <v>1</v>
      </c>
      <c r="D1480" s="37" t="n">
        <v>58</v>
      </c>
      <c r="E1480" s="37" t="s">
        <v>187</v>
      </c>
      <c r="F1480" s="37" t="n">
        <v>2.6</v>
      </c>
      <c r="G1480" s="37" t="n">
        <v>15</v>
      </c>
      <c r="H1480" s="37" t="str">
        <f aca="false">IFERROR(VLOOKUP(A1480,Employees!$A$2:$I$1501,9,FALSE()),"Unknown")</f>
        <v>Sales</v>
      </c>
      <c r="I1480" s="37" t="str">
        <f aca="false">IFERROR(VLOOKUP(A1480,Employees!$A$2:$U$1501,21,FALSE()),"Unknown")</f>
        <v>Active</v>
      </c>
    </row>
    <row r="1481" customFormat="false" ht="15" hidden="false" customHeight="false" outlineLevel="0" collapsed="false">
      <c r="A1481" s="37" t="s">
        <v>1084</v>
      </c>
      <c r="B1481" s="37" t="n">
        <v>2025</v>
      </c>
      <c r="C1481" s="37" t="n">
        <v>4</v>
      </c>
      <c r="D1481" s="37" t="n">
        <v>91</v>
      </c>
      <c r="E1481" s="37" t="s">
        <v>187</v>
      </c>
      <c r="F1481" s="37" t="n">
        <v>9</v>
      </c>
      <c r="G1481" s="37" t="n">
        <v>20</v>
      </c>
      <c r="H1481" s="37" t="str">
        <f aca="false">IFERROR(VLOOKUP(A1481,Employees!$A$2:$I$1501,9,FALSE()),"Unknown")</f>
        <v>Sales</v>
      </c>
      <c r="I1481" s="37" t="str">
        <f aca="false">IFERROR(VLOOKUP(A1481,Employees!$A$2:$U$1501,21,FALSE()),"Unknown")</f>
        <v>Active</v>
      </c>
    </row>
    <row r="1482" customFormat="false" ht="15" hidden="false" customHeight="false" outlineLevel="0" collapsed="false">
      <c r="A1482" s="37" t="s">
        <v>933</v>
      </c>
      <c r="B1482" s="37" t="n">
        <v>2021</v>
      </c>
      <c r="C1482" s="37" t="n">
        <v>2</v>
      </c>
      <c r="D1482" s="37" t="n">
        <v>79</v>
      </c>
      <c r="E1482" s="37" t="s">
        <v>187</v>
      </c>
      <c r="F1482" s="37" t="n">
        <v>5.8</v>
      </c>
      <c r="G1482" s="37" t="n">
        <v>8</v>
      </c>
      <c r="H1482" s="37" t="str">
        <f aca="false">IFERROR(VLOOKUP(A1482,Employees!$A$2:$I$1501,9,FALSE()),"Unknown")</f>
        <v>Customer Support</v>
      </c>
      <c r="I1482" s="37" t="str">
        <f aca="false">IFERROR(VLOOKUP(A1482,Employees!$A$2:$U$1501,21,FALSE()),"Unknown")</f>
        <v>Active</v>
      </c>
    </row>
    <row r="1483" customFormat="false" ht="15" hidden="false" customHeight="false" outlineLevel="0" collapsed="false">
      <c r="A1483" s="37" t="s">
        <v>933</v>
      </c>
      <c r="B1483" s="37" t="n">
        <v>2022</v>
      </c>
      <c r="C1483" s="37" t="n">
        <v>4</v>
      </c>
      <c r="D1483" s="37" t="n">
        <v>86</v>
      </c>
      <c r="E1483" s="37" t="s">
        <v>187</v>
      </c>
      <c r="F1483" s="37" t="n">
        <v>8.1</v>
      </c>
      <c r="G1483" s="37" t="n">
        <v>16</v>
      </c>
      <c r="H1483" s="37" t="str">
        <f aca="false">IFERROR(VLOOKUP(A1483,Employees!$A$2:$I$1501,9,FALSE()),"Unknown")</f>
        <v>Customer Support</v>
      </c>
      <c r="I1483" s="37" t="str">
        <f aca="false">IFERROR(VLOOKUP(A1483,Employees!$A$2:$U$1501,21,FALSE()),"Unknown")</f>
        <v>Active</v>
      </c>
    </row>
    <row r="1484" customFormat="false" ht="15" hidden="false" customHeight="false" outlineLevel="0" collapsed="false">
      <c r="A1484" s="37" t="s">
        <v>933</v>
      </c>
      <c r="B1484" s="37" t="n">
        <v>2023</v>
      </c>
      <c r="C1484" s="37" t="n">
        <v>2</v>
      </c>
      <c r="D1484" s="37" t="n">
        <v>80</v>
      </c>
      <c r="E1484" s="37" t="s">
        <v>187</v>
      </c>
      <c r="F1484" s="37" t="n">
        <v>6</v>
      </c>
      <c r="G1484" s="37" t="n">
        <v>19</v>
      </c>
      <c r="H1484" s="37" t="str">
        <f aca="false">IFERROR(VLOOKUP(A1484,Employees!$A$2:$I$1501,9,FALSE()),"Unknown")</f>
        <v>Customer Support</v>
      </c>
      <c r="I1484" s="37" t="str">
        <f aca="false">IFERROR(VLOOKUP(A1484,Employees!$A$2:$U$1501,21,FALSE()),"Unknown")</f>
        <v>Active</v>
      </c>
    </row>
    <row r="1485" customFormat="false" ht="15" hidden="false" customHeight="false" outlineLevel="0" collapsed="false">
      <c r="A1485" s="37" t="s">
        <v>933</v>
      </c>
      <c r="B1485" s="37" t="n">
        <v>2024</v>
      </c>
      <c r="C1485" s="37" t="n">
        <v>2</v>
      </c>
      <c r="D1485" s="37" t="n">
        <v>70</v>
      </c>
      <c r="E1485" s="37" t="s">
        <v>187</v>
      </c>
      <c r="F1485" s="37" t="n">
        <v>5</v>
      </c>
      <c r="G1485" s="37" t="n">
        <v>27</v>
      </c>
      <c r="H1485" s="37" t="str">
        <f aca="false">IFERROR(VLOOKUP(A1485,Employees!$A$2:$I$1501,9,FALSE()),"Unknown")</f>
        <v>Customer Support</v>
      </c>
      <c r="I1485" s="37" t="str">
        <f aca="false">IFERROR(VLOOKUP(A1485,Employees!$A$2:$U$1501,21,FALSE()),"Unknown")</f>
        <v>Active</v>
      </c>
    </row>
    <row r="1486" customFormat="false" ht="15" hidden="false" customHeight="false" outlineLevel="0" collapsed="false">
      <c r="A1486" s="37" t="s">
        <v>933</v>
      </c>
      <c r="B1486" s="37" t="n">
        <v>2025</v>
      </c>
      <c r="C1486" s="37" t="n">
        <v>3</v>
      </c>
      <c r="D1486" s="37" t="n">
        <v>71</v>
      </c>
      <c r="E1486" s="37" t="s">
        <v>187</v>
      </c>
      <c r="F1486" s="37" t="n">
        <v>6.1</v>
      </c>
      <c r="G1486" s="37" t="n">
        <v>36</v>
      </c>
      <c r="H1486" s="37" t="str">
        <f aca="false">IFERROR(VLOOKUP(A1486,Employees!$A$2:$I$1501,9,FALSE()),"Unknown")</f>
        <v>Customer Support</v>
      </c>
      <c r="I1486" s="37" t="str">
        <f aca="false">IFERROR(VLOOKUP(A1486,Employees!$A$2:$U$1501,21,FALSE()),"Unknown")</f>
        <v>Active</v>
      </c>
    </row>
    <row r="1487" customFormat="false" ht="15" hidden="false" customHeight="false" outlineLevel="0" collapsed="false">
      <c r="A1487" s="37" t="s">
        <v>1211</v>
      </c>
      <c r="B1487" s="37" t="n">
        <v>2023</v>
      </c>
      <c r="C1487" s="37" t="n">
        <v>4</v>
      </c>
      <c r="D1487" s="37" t="n">
        <v>102</v>
      </c>
      <c r="E1487" s="37" t="s">
        <v>187</v>
      </c>
      <c r="F1487" s="37" t="n">
        <v>6.2</v>
      </c>
      <c r="G1487" s="37" t="n">
        <v>18</v>
      </c>
      <c r="H1487" s="37" t="str">
        <f aca="false">IFERROR(VLOOKUP(A1487,Employees!$A$2:$I$1501,9,FALSE()),"Unknown")</f>
        <v>Marketing</v>
      </c>
      <c r="I1487" s="37" t="str">
        <f aca="false">IFERROR(VLOOKUP(A1487,Employees!$A$2:$U$1501,21,FALSE()),"Unknown")</f>
        <v>Active</v>
      </c>
    </row>
    <row r="1488" customFormat="false" ht="15" hidden="false" customHeight="false" outlineLevel="0" collapsed="false">
      <c r="A1488" s="37" t="s">
        <v>1211</v>
      </c>
      <c r="B1488" s="37" t="n">
        <v>2024</v>
      </c>
      <c r="C1488" s="37" t="n">
        <v>4</v>
      </c>
      <c r="D1488" s="37" t="n">
        <v>86</v>
      </c>
      <c r="E1488" s="37" t="s">
        <v>185</v>
      </c>
      <c r="F1488" s="37" t="n">
        <v>7.5</v>
      </c>
      <c r="G1488" s="37" t="n">
        <v>14</v>
      </c>
      <c r="H1488" s="37" t="str">
        <f aca="false">IFERROR(VLOOKUP(A1488,Employees!$A$2:$I$1501,9,FALSE()),"Unknown")</f>
        <v>Marketing</v>
      </c>
      <c r="I1488" s="37" t="str">
        <f aca="false">IFERROR(VLOOKUP(A1488,Employees!$A$2:$U$1501,21,FALSE()),"Unknown")</f>
        <v>Active</v>
      </c>
    </row>
    <row r="1489" customFormat="false" ht="15" hidden="false" customHeight="false" outlineLevel="0" collapsed="false">
      <c r="A1489" s="37" t="s">
        <v>1211</v>
      </c>
      <c r="B1489" s="37" t="n">
        <v>2025</v>
      </c>
      <c r="C1489" s="37" t="n">
        <v>2</v>
      </c>
      <c r="D1489" s="37" t="n">
        <v>76</v>
      </c>
      <c r="E1489" s="37" t="s">
        <v>187</v>
      </c>
      <c r="F1489" s="37" t="n">
        <v>4.3</v>
      </c>
      <c r="G1489" s="37" t="n">
        <v>17</v>
      </c>
      <c r="H1489" s="37" t="str">
        <f aca="false">IFERROR(VLOOKUP(A1489,Employees!$A$2:$I$1501,9,FALSE()),"Unknown")</f>
        <v>Marketing</v>
      </c>
      <c r="I1489" s="37" t="str">
        <f aca="false">IFERROR(VLOOKUP(A1489,Employees!$A$2:$U$1501,21,FALSE()),"Unknown")</f>
        <v>Active</v>
      </c>
    </row>
    <row r="1490" customFormat="false" ht="15" hidden="false" customHeight="false" outlineLevel="0" collapsed="false">
      <c r="A1490" s="37" t="s">
        <v>1214</v>
      </c>
      <c r="B1490" s="37" t="n">
        <v>2022</v>
      </c>
      <c r="C1490" s="37" t="n">
        <v>2</v>
      </c>
      <c r="D1490" s="37" t="n">
        <v>70</v>
      </c>
      <c r="E1490" s="37" t="s">
        <v>187</v>
      </c>
      <c r="F1490" s="37" t="n">
        <v>5.5</v>
      </c>
      <c r="G1490" s="37" t="n">
        <v>21</v>
      </c>
      <c r="H1490" s="37" t="str">
        <f aca="false">IFERROR(VLOOKUP(A1490,Employees!$A$2:$I$1501,9,FALSE()),"Unknown")</f>
        <v>Customer Support</v>
      </c>
      <c r="I1490" s="37" t="str">
        <f aca="false">IFERROR(VLOOKUP(A1490,Employees!$A$2:$U$1501,21,FALSE()),"Unknown")</f>
        <v>Active</v>
      </c>
    </row>
    <row r="1491" customFormat="false" ht="15" hidden="false" customHeight="false" outlineLevel="0" collapsed="false">
      <c r="A1491" s="37" t="s">
        <v>1214</v>
      </c>
      <c r="B1491" s="37" t="n">
        <v>2023</v>
      </c>
      <c r="C1491" s="37" t="n">
        <v>3</v>
      </c>
      <c r="D1491" s="37" t="n">
        <v>80</v>
      </c>
      <c r="E1491" s="37" t="s">
        <v>187</v>
      </c>
      <c r="F1491" s="37" t="n">
        <v>7.3</v>
      </c>
      <c r="G1491" s="37" t="n">
        <v>17</v>
      </c>
      <c r="H1491" s="37" t="str">
        <f aca="false">IFERROR(VLOOKUP(A1491,Employees!$A$2:$I$1501,9,FALSE()),"Unknown")</f>
        <v>Customer Support</v>
      </c>
      <c r="I1491" s="37" t="str">
        <f aca="false">IFERROR(VLOOKUP(A1491,Employees!$A$2:$U$1501,21,FALSE()),"Unknown")</f>
        <v>Active</v>
      </c>
    </row>
    <row r="1492" customFormat="false" ht="15" hidden="false" customHeight="false" outlineLevel="0" collapsed="false">
      <c r="A1492" s="37" t="s">
        <v>1214</v>
      </c>
      <c r="B1492" s="37" t="n">
        <v>2024</v>
      </c>
      <c r="C1492" s="37" t="n">
        <v>4</v>
      </c>
      <c r="D1492" s="37" t="n">
        <v>101</v>
      </c>
      <c r="E1492" s="37" t="s">
        <v>187</v>
      </c>
      <c r="F1492" s="37" t="n">
        <v>7.3</v>
      </c>
      <c r="G1492" s="37" t="n">
        <v>19</v>
      </c>
      <c r="H1492" s="37" t="str">
        <f aca="false">IFERROR(VLOOKUP(A1492,Employees!$A$2:$I$1501,9,FALSE()),"Unknown")</f>
        <v>Customer Support</v>
      </c>
      <c r="I1492" s="37" t="str">
        <f aca="false">IFERROR(VLOOKUP(A1492,Employees!$A$2:$U$1501,21,FALSE()),"Unknown")</f>
        <v>Active</v>
      </c>
    </row>
    <row r="1493" customFormat="false" ht="15" hidden="false" customHeight="false" outlineLevel="0" collapsed="false">
      <c r="A1493" s="37" t="s">
        <v>1214</v>
      </c>
      <c r="B1493" s="37" t="n">
        <v>2025</v>
      </c>
      <c r="C1493" s="37" t="n">
        <v>1</v>
      </c>
      <c r="D1493" s="37" t="n">
        <v>69</v>
      </c>
      <c r="E1493" s="37" t="s">
        <v>187</v>
      </c>
      <c r="F1493" s="37" t="n">
        <v>0</v>
      </c>
      <c r="G1493" s="37" t="n">
        <v>23</v>
      </c>
      <c r="H1493" s="37" t="str">
        <f aca="false">IFERROR(VLOOKUP(A1493,Employees!$A$2:$I$1501,9,FALSE()),"Unknown")</f>
        <v>Customer Support</v>
      </c>
      <c r="I1493" s="37" t="str">
        <f aca="false">IFERROR(VLOOKUP(A1493,Employees!$A$2:$U$1501,21,FALSE()),"Unknown")</f>
        <v>Active</v>
      </c>
    </row>
    <row r="1494" customFormat="false" ht="15" hidden="false" customHeight="false" outlineLevel="0" collapsed="false">
      <c r="A1494" s="37" t="s">
        <v>558</v>
      </c>
      <c r="B1494" s="37" t="n">
        <v>2021</v>
      </c>
      <c r="C1494" s="37" t="n">
        <v>4</v>
      </c>
      <c r="D1494" s="37" t="n">
        <v>90</v>
      </c>
      <c r="E1494" s="37" t="s">
        <v>185</v>
      </c>
      <c r="F1494" s="37" t="n">
        <v>9.3</v>
      </c>
      <c r="G1494" s="37" t="n">
        <v>34</v>
      </c>
      <c r="H1494" s="37" t="str">
        <f aca="false">IFERROR(VLOOKUP(A1494,Employees!$A$2:$I$1501,9,FALSE()),"Unknown")</f>
        <v>Finance</v>
      </c>
      <c r="I1494" s="37" t="str">
        <f aca="false">IFERROR(VLOOKUP(A1494,Employees!$A$2:$U$1501,21,FALSE()),"Unknown")</f>
        <v>Active</v>
      </c>
    </row>
    <row r="1495" customFormat="false" ht="15" hidden="false" customHeight="false" outlineLevel="0" collapsed="false">
      <c r="A1495" s="37" t="s">
        <v>558</v>
      </c>
      <c r="B1495" s="37" t="n">
        <v>2022</v>
      </c>
      <c r="C1495" s="37" t="n">
        <v>4</v>
      </c>
      <c r="D1495" s="37" t="n">
        <v>91</v>
      </c>
      <c r="E1495" s="37" t="s">
        <v>187</v>
      </c>
      <c r="F1495" s="37" t="n">
        <v>10.8</v>
      </c>
      <c r="G1495" s="37" t="n">
        <v>24</v>
      </c>
      <c r="H1495" s="37" t="str">
        <f aca="false">IFERROR(VLOOKUP(A1495,Employees!$A$2:$I$1501,9,FALSE()),"Unknown")</f>
        <v>Finance</v>
      </c>
      <c r="I1495" s="37" t="str">
        <f aca="false">IFERROR(VLOOKUP(A1495,Employees!$A$2:$U$1501,21,FALSE()),"Unknown")</f>
        <v>Active</v>
      </c>
    </row>
    <row r="1496" customFormat="false" ht="15" hidden="false" customHeight="false" outlineLevel="0" collapsed="false">
      <c r="A1496" s="37" t="s">
        <v>558</v>
      </c>
      <c r="B1496" s="37" t="n">
        <v>2023</v>
      </c>
      <c r="C1496" s="37" t="n">
        <v>3</v>
      </c>
      <c r="D1496" s="37" t="n">
        <v>75</v>
      </c>
      <c r="E1496" s="37" t="s">
        <v>187</v>
      </c>
      <c r="F1496" s="37" t="n">
        <v>7.5</v>
      </c>
      <c r="G1496" s="37" t="n">
        <v>29</v>
      </c>
      <c r="H1496" s="37" t="str">
        <f aca="false">IFERROR(VLOOKUP(A1496,Employees!$A$2:$I$1501,9,FALSE()),"Unknown")</f>
        <v>Finance</v>
      </c>
      <c r="I1496" s="37" t="str">
        <f aca="false">IFERROR(VLOOKUP(A1496,Employees!$A$2:$U$1501,21,FALSE()),"Unknown")</f>
        <v>Active</v>
      </c>
    </row>
    <row r="1497" customFormat="false" ht="15" hidden="false" customHeight="false" outlineLevel="0" collapsed="false">
      <c r="A1497" s="37" t="s">
        <v>558</v>
      </c>
      <c r="B1497" s="37" t="n">
        <v>2024</v>
      </c>
      <c r="C1497" s="37" t="n">
        <v>3</v>
      </c>
      <c r="D1497" s="37" t="n">
        <v>92</v>
      </c>
      <c r="E1497" s="37" t="s">
        <v>187</v>
      </c>
      <c r="F1497" s="37" t="n">
        <v>8.8</v>
      </c>
      <c r="G1497" s="37" t="n">
        <v>32</v>
      </c>
      <c r="H1497" s="37" t="str">
        <f aca="false">IFERROR(VLOOKUP(A1497,Employees!$A$2:$I$1501,9,FALSE()),"Unknown")</f>
        <v>Finance</v>
      </c>
      <c r="I1497" s="37" t="str">
        <f aca="false">IFERROR(VLOOKUP(A1497,Employees!$A$2:$U$1501,21,FALSE()),"Unknown")</f>
        <v>Active</v>
      </c>
    </row>
    <row r="1498" customFormat="false" ht="15" hidden="false" customHeight="false" outlineLevel="0" collapsed="false">
      <c r="A1498" s="37" t="s">
        <v>558</v>
      </c>
      <c r="B1498" s="37" t="n">
        <v>2025</v>
      </c>
      <c r="C1498" s="37" t="n">
        <v>2</v>
      </c>
      <c r="D1498" s="37" t="n">
        <v>72</v>
      </c>
      <c r="E1498" s="37" t="s">
        <v>187</v>
      </c>
      <c r="F1498" s="37" t="n">
        <v>6.5</v>
      </c>
      <c r="G1498" s="37" t="n">
        <v>14</v>
      </c>
      <c r="H1498" s="37" t="str">
        <f aca="false">IFERROR(VLOOKUP(A1498,Employees!$A$2:$I$1501,9,FALSE()),"Unknown")</f>
        <v>Finance</v>
      </c>
      <c r="I1498" s="37" t="str">
        <f aca="false">IFERROR(VLOOKUP(A1498,Employees!$A$2:$U$1501,21,FALSE()),"Unknown")</f>
        <v>Active</v>
      </c>
    </row>
    <row r="1499" customFormat="false" ht="15" hidden="false" customHeight="false" outlineLevel="0" collapsed="false">
      <c r="A1499" s="37" t="s">
        <v>844</v>
      </c>
      <c r="B1499" s="37" t="n">
        <v>2026</v>
      </c>
      <c r="C1499" s="37" t="n">
        <v>2</v>
      </c>
      <c r="D1499" s="37" t="n">
        <v>81</v>
      </c>
      <c r="E1499" s="37" t="s">
        <v>187</v>
      </c>
      <c r="F1499" s="37" t="n">
        <v>3</v>
      </c>
      <c r="G1499" s="37" t="n">
        <v>18</v>
      </c>
      <c r="H1499" s="37" t="str">
        <f aca="false">IFERROR(VLOOKUP(A1499,Employees!$A$2:$I$1501,9,FALSE()),"Unknown")</f>
        <v>Human Resources</v>
      </c>
      <c r="I1499" s="37" t="str">
        <f aca="false">IFERROR(VLOOKUP(A1499,Employees!$A$2:$U$1501,21,FALSE()),"Unknown")</f>
        <v>Exited</v>
      </c>
    </row>
    <row r="1500" customFormat="false" ht="15" hidden="false" customHeight="false" outlineLevel="0" collapsed="false">
      <c r="A1500" s="37" t="s">
        <v>1216</v>
      </c>
      <c r="B1500" s="37" t="n">
        <v>2021</v>
      </c>
      <c r="C1500" s="37" t="n">
        <v>4</v>
      </c>
      <c r="D1500" s="37" t="n">
        <v>85</v>
      </c>
      <c r="E1500" s="37" t="s">
        <v>187</v>
      </c>
      <c r="F1500" s="37" t="n">
        <v>6.4</v>
      </c>
      <c r="G1500" s="37" t="n">
        <v>20</v>
      </c>
      <c r="H1500" s="37" t="str">
        <f aca="false">IFERROR(VLOOKUP(A1500,Employees!$A$2:$I$1501,9,FALSE()),"Unknown")</f>
        <v>Engineering</v>
      </c>
      <c r="I1500" s="37" t="str">
        <f aca="false">IFERROR(VLOOKUP(A1500,Employees!$A$2:$U$1501,21,FALSE()),"Unknown")</f>
        <v>Exited</v>
      </c>
    </row>
    <row r="1501" customFormat="false" ht="15" hidden="false" customHeight="false" outlineLevel="0" collapsed="false">
      <c r="A1501" s="37" t="s">
        <v>1216</v>
      </c>
      <c r="B1501" s="37" t="n">
        <v>2022</v>
      </c>
      <c r="C1501" s="37" t="n">
        <v>3</v>
      </c>
      <c r="D1501" s="37" t="n">
        <v>81</v>
      </c>
      <c r="E1501" s="37" t="s">
        <v>187</v>
      </c>
      <c r="F1501" s="37" t="n">
        <v>8.3</v>
      </c>
      <c r="G1501" s="37" t="n">
        <v>16</v>
      </c>
      <c r="H1501" s="37" t="str">
        <f aca="false">IFERROR(VLOOKUP(A1501,Employees!$A$2:$I$1501,9,FALSE()),"Unknown")</f>
        <v>Engineering</v>
      </c>
      <c r="I1501" s="37" t="str">
        <f aca="false">IFERROR(VLOOKUP(A1501,Employees!$A$2:$U$1501,21,FALSE()),"Unknown")</f>
        <v>Exited</v>
      </c>
    </row>
    <row r="1502" customFormat="false" ht="15" hidden="false" customHeight="false" outlineLevel="0" collapsed="false">
      <c r="A1502" s="37" t="s">
        <v>1216</v>
      </c>
      <c r="B1502" s="37" t="n">
        <v>2023</v>
      </c>
      <c r="C1502" s="37" t="n">
        <v>2</v>
      </c>
      <c r="D1502" s="37" t="n">
        <v>60</v>
      </c>
      <c r="E1502" s="37" t="s">
        <v>187</v>
      </c>
      <c r="F1502" s="37" t="n">
        <v>3.2</v>
      </c>
      <c r="G1502" s="37" t="n">
        <v>9</v>
      </c>
      <c r="H1502" s="37" t="str">
        <f aca="false">IFERROR(VLOOKUP(A1502,Employees!$A$2:$I$1501,9,FALSE()),"Unknown")</f>
        <v>Engineering</v>
      </c>
      <c r="I1502" s="37" t="str">
        <f aca="false">IFERROR(VLOOKUP(A1502,Employees!$A$2:$U$1501,21,FALSE()),"Unknown")</f>
        <v>Exited</v>
      </c>
    </row>
    <row r="1503" customFormat="false" ht="15" hidden="false" customHeight="false" outlineLevel="0" collapsed="false">
      <c r="A1503" s="37" t="s">
        <v>1217</v>
      </c>
      <c r="B1503" s="37" t="n">
        <v>2023</v>
      </c>
      <c r="C1503" s="37" t="n">
        <v>3</v>
      </c>
      <c r="D1503" s="37" t="n">
        <v>81</v>
      </c>
      <c r="E1503" s="37" t="s">
        <v>187</v>
      </c>
      <c r="F1503" s="37" t="n">
        <v>6.8</v>
      </c>
      <c r="G1503" s="37" t="n">
        <v>28</v>
      </c>
      <c r="H1503" s="37" t="str">
        <f aca="false">IFERROR(VLOOKUP(A1503,Employees!$A$2:$I$1501,9,FALSE()),"Unknown")</f>
        <v>Engineering</v>
      </c>
      <c r="I1503" s="37" t="str">
        <f aca="false">IFERROR(VLOOKUP(A1503,Employees!$A$2:$U$1501,21,FALSE()),"Unknown")</f>
        <v>Exited</v>
      </c>
    </row>
    <row r="1504" customFormat="false" ht="15" hidden="false" customHeight="false" outlineLevel="0" collapsed="false">
      <c r="A1504" s="37" t="s">
        <v>1219</v>
      </c>
      <c r="B1504" s="37" t="n">
        <v>2024</v>
      </c>
      <c r="C1504" s="37" t="n">
        <v>3</v>
      </c>
      <c r="D1504" s="37" t="n">
        <v>71</v>
      </c>
      <c r="E1504" s="37" t="s">
        <v>187</v>
      </c>
      <c r="F1504" s="37" t="n">
        <v>5.7</v>
      </c>
      <c r="G1504" s="37" t="n">
        <v>4</v>
      </c>
      <c r="H1504" s="37" t="str">
        <f aca="false">IFERROR(VLOOKUP(A1504,Employees!$A$2:$I$1501,9,FALSE()),"Unknown")</f>
        <v>Engineering</v>
      </c>
      <c r="I1504" s="37" t="str">
        <f aca="false">IFERROR(VLOOKUP(A1504,Employees!$A$2:$U$1501,21,FALSE()),"Unknown")</f>
        <v>Active</v>
      </c>
    </row>
    <row r="1505" customFormat="false" ht="15" hidden="false" customHeight="false" outlineLevel="0" collapsed="false">
      <c r="A1505" s="37" t="s">
        <v>1219</v>
      </c>
      <c r="B1505" s="37" t="n">
        <v>2025</v>
      </c>
      <c r="C1505" s="37" t="n">
        <v>1</v>
      </c>
      <c r="D1505" s="37" t="n">
        <v>55</v>
      </c>
      <c r="E1505" s="37" t="s">
        <v>187</v>
      </c>
      <c r="F1505" s="37" t="n">
        <v>0.5</v>
      </c>
      <c r="G1505" s="37" t="n">
        <v>19</v>
      </c>
      <c r="H1505" s="37" t="str">
        <f aca="false">IFERROR(VLOOKUP(A1505,Employees!$A$2:$I$1501,9,FALSE()),"Unknown")</f>
        <v>Engineering</v>
      </c>
      <c r="I1505" s="37" t="str">
        <f aca="false">IFERROR(VLOOKUP(A1505,Employees!$A$2:$U$1501,21,FALSE()),"Unknown")</f>
        <v>Active</v>
      </c>
    </row>
    <row r="1506" customFormat="false" ht="15" hidden="false" customHeight="false" outlineLevel="0" collapsed="false">
      <c r="A1506" s="37" t="s">
        <v>443</v>
      </c>
      <c r="B1506" s="37" t="n">
        <v>2021</v>
      </c>
      <c r="C1506" s="37" t="n">
        <v>4</v>
      </c>
      <c r="D1506" s="37" t="n">
        <v>90</v>
      </c>
      <c r="E1506" s="37" t="s">
        <v>187</v>
      </c>
      <c r="F1506" s="37" t="n">
        <v>9.4</v>
      </c>
      <c r="G1506" s="37" t="n">
        <v>11</v>
      </c>
      <c r="H1506" s="37" t="str">
        <f aca="false">IFERROR(VLOOKUP(A1506,Employees!$A$2:$I$1501,9,FALSE()),"Unknown")</f>
        <v>Engineering</v>
      </c>
      <c r="I1506" s="37" t="str">
        <f aca="false">IFERROR(VLOOKUP(A1506,Employees!$A$2:$U$1501,21,FALSE()),"Unknown")</f>
        <v>Active</v>
      </c>
    </row>
    <row r="1507" customFormat="false" ht="15" hidden="false" customHeight="false" outlineLevel="0" collapsed="false">
      <c r="A1507" s="37" t="s">
        <v>443</v>
      </c>
      <c r="B1507" s="37" t="n">
        <v>2022</v>
      </c>
      <c r="C1507" s="37" t="n">
        <v>4</v>
      </c>
      <c r="D1507" s="37" t="n">
        <v>104</v>
      </c>
      <c r="E1507" s="37" t="s">
        <v>187</v>
      </c>
      <c r="F1507" s="37" t="n">
        <v>10.2</v>
      </c>
      <c r="G1507" s="37" t="n">
        <v>28</v>
      </c>
      <c r="H1507" s="37" t="str">
        <f aca="false">IFERROR(VLOOKUP(A1507,Employees!$A$2:$I$1501,9,FALSE()),"Unknown")</f>
        <v>Engineering</v>
      </c>
      <c r="I1507" s="37" t="str">
        <f aca="false">IFERROR(VLOOKUP(A1507,Employees!$A$2:$U$1501,21,FALSE()),"Unknown")</f>
        <v>Active</v>
      </c>
    </row>
    <row r="1508" customFormat="false" ht="15" hidden="false" customHeight="false" outlineLevel="0" collapsed="false">
      <c r="A1508" s="37" t="s">
        <v>443</v>
      </c>
      <c r="B1508" s="37" t="n">
        <v>2023</v>
      </c>
      <c r="C1508" s="37" t="n">
        <v>3</v>
      </c>
      <c r="D1508" s="37" t="n">
        <v>100</v>
      </c>
      <c r="E1508" s="37" t="s">
        <v>187</v>
      </c>
      <c r="F1508" s="37" t="n">
        <v>5.9</v>
      </c>
      <c r="G1508" s="37" t="n">
        <v>24</v>
      </c>
      <c r="H1508" s="37" t="str">
        <f aca="false">IFERROR(VLOOKUP(A1508,Employees!$A$2:$I$1501,9,FALSE()),"Unknown")</f>
        <v>Engineering</v>
      </c>
      <c r="I1508" s="37" t="str">
        <f aca="false">IFERROR(VLOOKUP(A1508,Employees!$A$2:$U$1501,21,FALSE()),"Unknown")</f>
        <v>Active</v>
      </c>
    </row>
    <row r="1509" customFormat="false" ht="15" hidden="false" customHeight="false" outlineLevel="0" collapsed="false">
      <c r="A1509" s="37" t="s">
        <v>443</v>
      </c>
      <c r="B1509" s="37" t="n">
        <v>2024</v>
      </c>
      <c r="C1509" s="37" t="n">
        <v>2</v>
      </c>
      <c r="D1509" s="37" t="n">
        <v>94</v>
      </c>
      <c r="E1509" s="37" t="s">
        <v>187</v>
      </c>
      <c r="F1509" s="37" t="n">
        <v>5.3</v>
      </c>
      <c r="G1509" s="37" t="n">
        <v>18</v>
      </c>
      <c r="H1509" s="37" t="str">
        <f aca="false">IFERROR(VLOOKUP(A1509,Employees!$A$2:$I$1501,9,FALSE()),"Unknown")</f>
        <v>Engineering</v>
      </c>
      <c r="I1509" s="37" t="str">
        <f aca="false">IFERROR(VLOOKUP(A1509,Employees!$A$2:$U$1501,21,FALSE()),"Unknown")</f>
        <v>Active</v>
      </c>
    </row>
    <row r="1510" customFormat="false" ht="15" hidden="false" customHeight="false" outlineLevel="0" collapsed="false">
      <c r="A1510" s="37" t="s">
        <v>443</v>
      </c>
      <c r="B1510" s="37" t="n">
        <v>2025</v>
      </c>
      <c r="C1510" s="37" t="n">
        <v>2</v>
      </c>
      <c r="D1510" s="37" t="n">
        <v>71</v>
      </c>
      <c r="E1510" s="37" t="s">
        <v>187</v>
      </c>
      <c r="F1510" s="37" t="n">
        <v>2.2</v>
      </c>
      <c r="G1510" s="37" t="n">
        <v>17</v>
      </c>
      <c r="H1510" s="37" t="str">
        <f aca="false">IFERROR(VLOOKUP(A1510,Employees!$A$2:$I$1501,9,FALSE()),"Unknown")</f>
        <v>Engineering</v>
      </c>
      <c r="I1510" s="37" t="str">
        <f aca="false">IFERROR(VLOOKUP(A1510,Employees!$A$2:$U$1501,21,FALSE()),"Unknown")</f>
        <v>Active</v>
      </c>
    </row>
    <row r="1511" customFormat="false" ht="15" hidden="false" customHeight="false" outlineLevel="0" collapsed="false">
      <c r="A1511" s="37" t="s">
        <v>1224</v>
      </c>
      <c r="B1511" s="37" t="n">
        <v>2021</v>
      </c>
      <c r="C1511" s="37" t="n">
        <v>3</v>
      </c>
      <c r="D1511" s="37" t="n">
        <v>99</v>
      </c>
      <c r="E1511" s="37" t="s">
        <v>187</v>
      </c>
      <c r="F1511" s="37" t="n">
        <v>7</v>
      </c>
      <c r="G1511" s="37" t="n">
        <v>2</v>
      </c>
      <c r="H1511" s="37" t="str">
        <f aca="false">IFERROR(VLOOKUP(A1511,Employees!$A$2:$I$1501,9,FALSE()),"Unknown")</f>
        <v>Legal &amp; Compliance</v>
      </c>
      <c r="I1511" s="37" t="str">
        <f aca="false">IFERROR(VLOOKUP(A1511,Employees!$A$2:$U$1501,21,FALSE()),"Unknown")</f>
        <v>Active</v>
      </c>
    </row>
    <row r="1512" customFormat="false" ht="15" hidden="false" customHeight="false" outlineLevel="0" collapsed="false">
      <c r="A1512" s="37" t="s">
        <v>1224</v>
      </c>
      <c r="B1512" s="37" t="n">
        <v>2022</v>
      </c>
      <c r="C1512" s="37" t="n">
        <v>2</v>
      </c>
      <c r="D1512" s="37" t="n">
        <v>77</v>
      </c>
      <c r="E1512" s="37" t="s">
        <v>187</v>
      </c>
      <c r="F1512" s="37" t="n">
        <v>4.6</v>
      </c>
      <c r="G1512" s="37" t="n">
        <v>24</v>
      </c>
      <c r="H1512" s="37" t="str">
        <f aca="false">IFERROR(VLOOKUP(A1512,Employees!$A$2:$I$1501,9,FALSE()),"Unknown")</f>
        <v>Legal &amp; Compliance</v>
      </c>
      <c r="I1512" s="37" t="str">
        <f aca="false">IFERROR(VLOOKUP(A1512,Employees!$A$2:$U$1501,21,FALSE()),"Unknown")</f>
        <v>Active</v>
      </c>
    </row>
    <row r="1513" customFormat="false" ht="15" hidden="false" customHeight="false" outlineLevel="0" collapsed="false">
      <c r="A1513" s="37" t="s">
        <v>1224</v>
      </c>
      <c r="B1513" s="37" t="n">
        <v>2023</v>
      </c>
      <c r="C1513" s="37" t="n">
        <v>3</v>
      </c>
      <c r="D1513" s="37" t="n">
        <v>70</v>
      </c>
      <c r="E1513" s="37" t="s">
        <v>187</v>
      </c>
      <c r="F1513" s="37" t="n">
        <v>10.5</v>
      </c>
      <c r="G1513" s="37" t="n">
        <v>31</v>
      </c>
      <c r="H1513" s="37" t="str">
        <f aca="false">IFERROR(VLOOKUP(A1513,Employees!$A$2:$I$1501,9,FALSE()),"Unknown")</f>
        <v>Legal &amp; Compliance</v>
      </c>
      <c r="I1513" s="37" t="str">
        <f aca="false">IFERROR(VLOOKUP(A1513,Employees!$A$2:$U$1501,21,FALSE()),"Unknown")</f>
        <v>Active</v>
      </c>
    </row>
    <row r="1514" customFormat="false" ht="15" hidden="false" customHeight="false" outlineLevel="0" collapsed="false">
      <c r="A1514" s="37" t="s">
        <v>1224</v>
      </c>
      <c r="B1514" s="37" t="n">
        <v>2024</v>
      </c>
      <c r="C1514" s="37" t="n">
        <v>4</v>
      </c>
      <c r="D1514" s="37" t="n">
        <v>81</v>
      </c>
      <c r="E1514" s="37" t="s">
        <v>187</v>
      </c>
      <c r="F1514" s="37" t="n">
        <v>8</v>
      </c>
      <c r="G1514" s="37" t="n">
        <v>27</v>
      </c>
      <c r="H1514" s="37" t="str">
        <f aca="false">IFERROR(VLOOKUP(A1514,Employees!$A$2:$I$1501,9,FALSE()),"Unknown")</f>
        <v>Legal &amp; Compliance</v>
      </c>
      <c r="I1514" s="37" t="str">
        <f aca="false">IFERROR(VLOOKUP(A1514,Employees!$A$2:$U$1501,21,FALSE()),"Unknown")</f>
        <v>Active</v>
      </c>
    </row>
    <row r="1515" customFormat="false" ht="15" hidden="false" customHeight="false" outlineLevel="0" collapsed="false">
      <c r="A1515" s="37" t="s">
        <v>1224</v>
      </c>
      <c r="B1515" s="37" t="n">
        <v>2025</v>
      </c>
      <c r="C1515" s="37" t="n">
        <v>1</v>
      </c>
      <c r="D1515" s="37" t="n">
        <v>53</v>
      </c>
      <c r="E1515" s="37" t="s">
        <v>187</v>
      </c>
      <c r="F1515" s="37" t="n">
        <v>4.6</v>
      </c>
      <c r="G1515" s="37" t="n">
        <v>18</v>
      </c>
      <c r="H1515" s="37" t="str">
        <f aca="false">IFERROR(VLOOKUP(A1515,Employees!$A$2:$I$1501,9,FALSE()),"Unknown")</f>
        <v>Legal &amp; Compliance</v>
      </c>
      <c r="I1515" s="37" t="str">
        <f aca="false">IFERROR(VLOOKUP(A1515,Employees!$A$2:$U$1501,21,FALSE()),"Unknown")</f>
        <v>Active</v>
      </c>
    </row>
    <row r="1516" customFormat="false" ht="15" hidden="false" customHeight="false" outlineLevel="0" collapsed="false">
      <c r="A1516" s="37" t="s">
        <v>1225</v>
      </c>
      <c r="B1516" s="37" t="n">
        <v>2024</v>
      </c>
      <c r="C1516" s="37" t="n">
        <v>4</v>
      </c>
      <c r="D1516" s="37" t="n">
        <v>89</v>
      </c>
      <c r="E1516" s="37" t="s">
        <v>187</v>
      </c>
      <c r="F1516" s="37" t="n">
        <v>11.3</v>
      </c>
      <c r="G1516" s="37" t="n">
        <v>62</v>
      </c>
      <c r="H1516" s="37" t="str">
        <f aca="false">IFERROR(VLOOKUP(A1516,Employees!$A$2:$I$1501,9,FALSE()),"Unknown")</f>
        <v>Operations</v>
      </c>
      <c r="I1516" s="37" t="str">
        <f aca="false">IFERROR(VLOOKUP(A1516,Employees!$A$2:$U$1501,21,FALSE()),"Unknown")</f>
        <v>Active</v>
      </c>
    </row>
    <row r="1517" customFormat="false" ht="15" hidden="false" customHeight="false" outlineLevel="0" collapsed="false">
      <c r="A1517" s="37" t="s">
        <v>1225</v>
      </c>
      <c r="B1517" s="37" t="n">
        <v>2025</v>
      </c>
      <c r="C1517" s="37" t="n">
        <v>4</v>
      </c>
      <c r="D1517" s="37" t="n">
        <v>102</v>
      </c>
      <c r="E1517" s="37" t="s">
        <v>187</v>
      </c>
      <c r="F1517" s="37" t="n">
        <v>9</v>
      </c>
      <c r="G1517" s="37" t="n">
        <v>13</v>
      </c>
      <c r="H1517" s="37" t="str">
        <f aca="false">IFERROR(VLOOKUP(A1517,Employees!$A$2:$I$1501,9,FALSE()),"Unknown")</f>
        <v>Operations</v>
      </c>
      <c r="I1517" s="37" t="str">
        <f aca="false">IFERROR(VLOOKUP(A1517,Employees!$A$2:$U$1501,21,FALSE()),"Unknown")</f>
        <v>Active</v>
      </c>
    </row>
    <row r="1518" customFormat="false" ht="15" hidden="false" customHeight="false" outlineLevel="0" collapsed="false">
      <c r="A1518" s="37" t="s">
        <v>1226</v>
      </c>
      <c r="B1518" s="37" t="n">
        <v>2025</v>
      </c>
      <c r="C1518" s="37" t="n">
        <v>2</v>
      </c>
      <c r="D1518" s="37" t="n">
        <v>95</v>
      </c>
      <c r="E1518" s="37" t="s">
        <v>187</v>
      </c>
      <c r="F1518" s="37" t="n">
        <v>4.4</v>
      </c>
      <c r="G1518" s="37" t="n">
        <v>9</v>
      </c>
      <c r="H1518" s="37" t="str">
        <f aca="false">IFERROR(VLOOKUP(A1518,Employees!$A$2:$I$1501,9,FALSE()),"Unknown")</f>
        <v>Marketing</v>
      </c>
      <c r="I1518" s="37" t="str">
        <f aca="false">IFERROR(VLOOKUP(A1518,Employees!$A$2:$U$1501,21,FALSE()),"Unknown")</f>
        <v>Active</v>
      </c>
    </row>
    <row r="1519" customFormat="false" ht="15" hidden="false" customHeight="false" outlineLevel="0" collapsed="false">
      <c r="A1519" s="37" t="s">
        <v>1228</v>
      </c>
      <c r="B1519" s="37" t="n">
        <v>2022</v>
      </c>
      <c r="C1519" s="37" t="n">
        <v>2</v>
      </c>
      <c r="D1519" s="37" t="n">
        <v>69</v>
      </c>
      <c r="E1519" s="37" t="s">
        <v>187</v>
      </c>
      <c r="F1519" s="37" t="n">
        <v>7.5</v>
      </c>
      <c r="G1519" s="37" t="n">
        <v>8</v>
      </c>
      <c r="H1519" s="37" t="str">
        <f aca="false">IFERROR(VLOOKUP(A1519,Employees!$A$2:$I$1501,9,FALSE()),"Unknown")</f>
        <v>Data &amp; AI</v>
      </c>
      <c r="I1519" s="37" t="str">
        <f aca="false">IFERROR(VLOOKUP(A1519,Employees!$A$2:$U$1501,21,FALSE()),"Unknown")</f>
        <v>Active</v>
      </c>
    </row>
    <row r="1520" customFormat="false" ht="15" hidden="false" customHeight="false" outlineLevel="0" collapsed="false">
      <c r="A1520" s="37" t="s">
        <v>1228</v>
      </c>
      <c r="B1520" s="37" t="n">
        <v>2023</v>
      </c>
      <c r="C1520" s="37" t="n">
        <v>2</v>
      </c>
      <c r="D1520" s="37" t="n">
        <v>68</v>
      </c>
      <c r="E1520" s="37" t="s">
        <v>187</v>
      </c>
      <c r="F1520" s="37" t="n">
        <v>2.2</v>
      </c>
      <c r="G1520" s="37" t="n">
        <v>22</v>
      </c>
      <c r="H1520" s="37" t="str">
        <f aca="false">IFERROR(VLOOKUP(A1520,Employees!$A$2:$I$1501,9,FALSE()),"Unknown")</f>
        <v>Data &amp; AI</v>
      </c>
      <c r="I1520" s="37" t="str">
        <f aca="false">IFERROR(VLOOKUP(A1520,Employees!$A$2:$U$1501,21,FALSE()),"Unknown")</f>
        <v>Active</v>
      </c>
    </row>
    <row r="1521" customFormat="false" ht="15" hidden="false" customHeight="false" outlineLevel="0" collapsed="false">
      <c r="A1521" s="37" t="s">
        <v>1228</v>
      </c>
      <c r="B1521" s="37" t="n">
        <v>2024</v>
      </c>
      <c r="C1521" s="37" t="n">
        <v>3</v>
      </c>
      <c r="D1521" s="37" t="n">
        <v>83</v>
      </c>
      <c r="E1521" s="37" t="s">
        <v>187</v>
      </c>
      <c r="F1521" s="37" t="n">
        <v>6.1</v>
      </c>
      <c r="G1521" s="37" t="n">
        <v>11</v>
      </c>
      <c r="H1521" s="37" t="str">
        <f aca="false">IFERROR(VLOOKUP(A1521,Employees!$A$2:$I$1501,9,FALSE()),"Unknown")</f>
        <v>Data &amp; AI</v>
      </c>
      <c r="I1521" s="37" t="str">
        <f aca="false">IFERROR(VLOOKUP(A1521,Employees!$A$2:$U$1501,21,FALSE()),"Unknown")</f>
        <v>Active</v>
      </c>
    </row>
    <row r="1522" customFormat="false" ht="15" hidden="false" customHeight="false" outlineLevel="0" collapsed="false">
      <c r="A1522" s="37" t="s">
        <v>1228</v>
      </c>
      <c r="B1522" s="37" t="n">
        <v>2025</v>
      </c>
      <c r="C1522" s="37" t="n">
        <v>3</v>
      </c>
      <c r="D1522" s="37" t="n">
        <v>77</v>
      </c>
      <c r="E1522" s="37" t="s">
        <v>187</v>
      </c>
      <c r="F1522" s="37" t="n">
        <v>4.6</v>
      </c>
      <c r="G1522" s="37" t="n">
        <v>4</v>
      </c>
      <c r="H1522" s="37" t="str">
        <f aca="false">IFERROR(VLOOKUP(A1522,Employees!$A$2:$I$1501,9,FALSE()),"Unknown")</f>
        <v>Data &amp; AI</v>
      </c>
      <c r="I1522" s="37" t="str">
        <f aca="false">IFERROR(VLOOKUP(A1522,Employees!$A$2:$U$1501,21,FALSE()),"Unknown")</f>
        <v>Active</v>
      </c>
    </row>
    <row r="1523" customFormat="false" ht="15" hidden="false" customHeight="false" outlineLevel="0" collapsed="false">
      <c r="A1523" s="37" t="s">
        <v>1230</v>
      </c>
      <c r="B1523" s="37" t="n">
        <v>2021</v>
      </c>
      <c r="C1523" s="37" t="n">
        <v>4</v>
      </c>
      <c r="D1523" s="37" t="n">
        <v>102</v>
      </c>
      <c r="E1523" s="37" t="s">
        <v>185</v>
      </c>
      <c r="F1523" s="37" t="n">
        <v>10</v>
      </c>
      <c r="G1523" s="37" t="n">
        <v>37</v>
      </c>
      <c r="H1523" s="37" t="str">
        <f aca="false">IFERROR(VLOOKUP(A1523,Employees!$A$2:$I$1501,9,FALSE()),"Unknown")</f>
        <v>Engineering</v>
      </c>
      <c r="I1523" s="37" t="str">
        <f aca="false">IFERROR(VLOOKUP(A1523,Employees!$A$2:$U$1501,21,FALSE()),"Unknown")</f>
        <v>Active</v>
      </c>
    </row>
    <row r="1524" customFormat="false" ht="15" hidden="false" customHeight="false" outlineLevel="0" collapsed="false">
      <c r="A1524" s="37" t="s">
        <v>1230</v>
      </c>
      <c r="B1524" s="37" t="n">
        <v>2022</v>
      </c>
      <c r="C1524" s="37" t="n">
        <v>2</v>
      </c>
      <c r="D1524" s="37" t="n">
        <v>66</v>
      </c>
      <c r="E1524" s="37" t="s">
        <v>187</v>
      </c>
      <c r="F1524" s="37" t="n">
        <v>5</v>
      </c>
      <c r="G1524" s="37" t="n">
        <v>29</v>
      </c>
      <c r="H1524" s="37" t="str">
        <f aca="false">IFERROR(VLOOKUP(A1524,Employees!$A$2:$I$1501,9,FALSE()),"Unknown")</f>
        <v>Engineering</v>
      </c>
      <c r="I1524" s="37" t="str">
        <f aca="false">IFERROR(VLOOKUP(A1524,Employees!$A$2:$U$1501,21,FALSE()),"Unknown")</f>
        <v>Active</v>
      </c>
    </row>
    <row r="1525" customFormat="false" ht="15" hidden="false" customHeight="false" outlineLevel="0" collapsed="false">
      <c r="A1525" s="37" t="s">
        <v>1230</v>
      </c>
      <c r="B1525" s="37" t="n">
        <v>2023</v>
      </c>
      <c r="C1525" s="37" t="n">
        <v>3</v>
      </c>
      <c r="D1525" s="37" t="n">
        <v>81</v>
      </c>
      <c r="E1525" s="37" t="s">
        <v>187</v>
      </c>
      <c r="F1525" s="37" t="n">
        <v>7.8</v>
      </c>
      <c r="G1525" s="37" t="n">
        <v>7</v>
      </c>
      <c r="H1525" s="37" t="str">
        <f aca="false">IFERROR(VLOOKUP(A1525,Employees!$A$2:$I$1501,9,FALSE()),"Unknown")</f>
        <v>Engineering</v>
      </c>
      <c r="I1525" s="37" t="str">
        <f aca="false">IFERROR(VLOOKUP(A1525,Employees!$A$2:$U$1501,21,FALSE()),"Unknown")</f>
        <v>Active</v>
      </c>
    </row>
    <row r="1526" customFormat="false" ht="15" hidden="false" customHeight="false" outlineLevel="0" collapsed="false">
      <c r="A1526" s="37" t="s">
        <v>1230</v>
      </c>
      <c r="B1526" s="37" t="n">
        <v>2024</v>
      </c>
      <c r="C1526" s="37" t="n">
        <v>2</v>
      </c>
      <c r="D1526" s="37" t="n">
        <v>74</v>
      </c>
      <c r="E1526" s="37" t="s">
        <v>187</v>
      </c>
      <c r="F1526" s="37" t="n">
        <v>4.9</v>
      </c>
      <c r="G1526" s="37" t="n">
        <v>10</v>
      </c>
      <c r="H1526" s="37" t="str">
        <f aca="false">IFERROR(VLOOKUP(A1526,Employees!$A$2:$I$1501,9,FALSE()),"Unknown")</f>
        <v>Engineering</v>
      </c>
      <c r="I1526" s="37" t="str">
        <f aca="false">IFERROR(VLOOKUP(A1526,Employees!$A$2:$U$1501,21,FALSE()),"Unknown")</f>
        <v>Active</v>
      </c>
    </row>
    <row r="1527" customFormat="false" ht="15" hidden="false" customHeight="false" outlineLevel="0" collapsed="false">
      <c r="A1527" s="37" t="s">
        <v>1230</v>
      </c>
      <c r="B1527" s="37" t="n">
        <v>2025</v>
      </c>
      <c r="C1527" s="37" t="n">
        <v>4</v>
      </c>
      <c r="D1527" s="37" t="n">
        <v>96</v>
      </c>
      <c r="E1527" s="37" t="s">
        <v>185</v>
      </c>
      <c r="F1527" s="37" t="n">
        <v>7.4</v>
      </c>
      <c r="G1527" s="37" t="n">
        <v>11</v>
      </c>
      <c r="H1527" s="37" t="str">
        <f aca="false">IFERROR(VLOOKUP(A1527,Employees!$A$2:$I$1501,9,FALSE()),"Unknown")</f>
        <v>Engineering</v>
      </c>
      <c r="I1527" s="37" t="str">
        <f aca="false">IFERROR(VLOOKUP(A1527,Employees!$A$2:$U$1501,21,FALSE()),"Unknown")</f>
        <v>Active</v>
      </c>
    </row>
    <row r="1528" customFormat="false" ht="15" hidden="false" customHeight="false" outlineLevel="0" collapsed="false">
      <c r="A1528" s="37" t="s">
        <v>1231</v>
      </c>
      <c r="B1528" s="37" t="n">
        <v>2024</v>
      </c>
      <c r="C1528" s="37" t="n">
        <v>3</v>
      </c>
      <c r="D1528" s="37" t="n">
        <v>75</v>
      </c>
      <c r="E1528" s="37" t="s">
        <v>187</v>
      </c>
      <c r="F1528" s="37" t="n">
        <v>8.7</v>
      </c>
      <c r="G1528" s="37" t="n">
        <v>25</v>
      </c>
      <c r="H1528" s="37" t="str">
        <f aca="false">IFERROR(VLOOKUP(A1528,Employees!$A$2:$I$1501,9,FALSE()),"Unknown")</f>
        <v>Marketing</v>
      </c>
      <c r="I1528" s="37" t="str">
        <f aca="false">IFERROR(VLOOKUP(A1528,Employees!$A$2:$U$1501,21,FALSE()),"Unknown")</f>
        <v>Active</v>
      </c>
    </row>
    <row r="1529" customFormat="false" ht="15" hidden="false" customHeight="false" outlineLevel="0" collapsed="false">
      <c r="A1529" s="37" t="s">
        <v>1231</v>
      </c>
      <c r="B1529" s="37" t="n">
        <v>2025</v>
      </c>
      <c r="C1529" s="37" t="n">
        <v>2</v>
      </c>
      <c r="D1529" s="37" t="n">
        <v>92</v>
      </c>
      <c r="E1529" s="37" t="s">
        <v>187</v>
      </c>
      <c r="F1529" s="37" t="n">
        <v>4.2</v>
      </c>
      <c r="G1529" s="37" t="n">
        <v>37</v>
      </c>
      <c r="H1529" s="37" t="str">
        <f aca="false">IFERROR(VLOOKUP(A1529,Employees!$A$2:$I$1501,9,FALSE()),"Unknown")</f>
        <v>Marketing</v>
      </c>
      <c r="I1529" s="37" t="str">
        <f aca="false">IFERROR(VLOOKUP(A1529,Employees!$A$2:$U$1501,21,FALSE()),"Unknown")</f>
        <v>Active</v>
      </c>
    </row>
    <row r="1530" customFormat="false" ht="15" hidden="false" customHeight="false" outlineLevel="0" collapsed="false">
      <c r="A1530" s="37" t="s">
        <v>1232</v>
      </c>
      <c r="B1530" s="37" t="n">
        <v>2024</v>
      </c>
      <c r="C1530" s="37" t="n">
        <v>3</v>
      </c>
      <c r="D1530" s="37" t="n">
        <v>89</v>
      </c>
      <c r="E1530" s="37" t="s">
        <v>187</v>
      </c>
      <c r="F1530" s="37" t="n">
        <v>9.6</v>
      </c>
      <c r="G1530" s="37" t="n">
        <v>16</v>
      </c>
      <c r="H1530" s="37" t="str">
        <f aca="false">IFERROR(VLOOKUP(A1530,Employees!$A$2:$I$1501,9,FALSE()),"Unknown")</f>
        <v>Legal &amp; Compliance</v>
      </c>
      <c r="I1530" s="37" t="str">
        <f aca="false">IFERROR(VLOOKUP(A1530,Employees!$A$2:$U$1501,21,FALSE()),"Unknown")</f>
        <v>Active</v>
      </c>
    </row>
    <row r="1531" customFormat="false" ht="15" hidden="false" customHeight="false" outlineLevel="0" collapsed="false">
      <c r="A1531" s="37" t="s">
        <v>1232</v>
      </c>
      <c r="B1531" s="37" t="n">
        <v>2025</v>
      </c>
      <c r="C1531" s="37" t="n">
        <v>3</v>
      </c>
      <c r="D1531" s="37" t="n">
        <v>69</v>
      </c>
      <c r="E1531" s="37" t="s">
        <v>187</v>
      </c>
      <c r="F1531" s="37" t="n">
        <v>3.3</v>
      </c>
      <c r="G1531" s="37" t="n">
        <v>10</v>
      </c>
      <c r="H1531" s="37" t="str">
        <f aca="false">IFERROR(VLOOKUP(A1531,Employees!$A$2:$I$1501,9,FALSE()),"Unknown")</f>
        <v>Legal &amp; Compliance</v>
      </c>
      <c r="I1531" s="37" t="str">
        <f aca="false">IFERROR(VLOOKUP(A1531,Employees!$A$2:$U$1501,21,FALSE()),"Unknown")</f>
        <v>Active</v>
      </c>
    </row>
    <row r="1532" customFormat="false" ht="15" hidden="false" customHeight="false" outlineLevel="0" collapsed="false">
      <c r="A1532" s="37" t="s">
        <v>1233</v>
      </c>
      <c r="B1532" s="37" t="n">
        <v>2021</v>
      </c>
      <c r="C1532" s="37" t="n">
        <v>4</v>
      </c>
      <c r="D1532" s="37" t="n">
        <v>82</v>
      </c>
      <c r="E1532" s="37" t="s">
        <v>185</v>
      </c>
      <c r="F1532" s="37" t="n">
        <v>11.1</v>
      </c>
      <c r="G1532" s="37" t="n">
        <v>14</v>
      </c>
      <c r="H1532" s="37" t="str">
        <f aca="false">IFERROR(VLOOKUP(A1532,Employees!$A$2:$I$1501,9,FALSE()),"Unknown")</f>
        <v>Engineering</v>
      </c>
      <c r="I1532" s="37" t="str">
        <f aca="false">IFERROR(VLOOKUP(A1532,Employees!$A$2:$U$1501,21,FALSE()),"Unknown")</f>
        <v>Exited</v>
      </c>
    </row>
    <row r="1533" customFormat="false" ht="15" hidden="false" customHeight="false" outlineLevel="0" collapsed="false">
      <c r="A1533" s="37" t="s">
        <v>1233</v>
      </c>
      <c r="B1533" s="37" t="n">
        <v>2022</v>
      </c>
      <c r="C1533" s="37" t="n">
        <v>4</v>
      </c>
      <c r="D1533" s="37" t="n">
        <v>104</v>
      </c>
      <c r="E1533" s="37" t="s">
        <v>185</v>
      </c>
      <c r="F1533" s="37" t="n">
        <v>6.2</v>
      </c>
      <c r="G1533" s="37" t="n">
        <v>8</v>
      </c>
      <c r="H1533" s="37" t="str">
        <f aca="false">IFERROR(VLOOKUP(A1533,Employees!$A$2:$I$1501,9,FALSE()),"Unknown")</f>
        <v>Engineering</v>
      </c>
      <c r="I1533" s="37" t="str">
        <f aca="false">IFERROR(VLOOKUP(A1533,Employees!$A$2:$U$1501,21,FALSE()),"Unknown")</f>
        <v>Exited</v>
      </c>
    </row>
    <row r="1534" customFormat="false" ht="15" hidden="false" customHeight="false" outlineLevel="0" collapsed="false">
      <c r="A1534" s="37" t="s">
        <v>1233</v>
      </c>
      <c r="B1534" s="37" t="n">
        <v>2023</v>
      </c>
      <c r="C1534" s="37" t="n">
        <v>3</v>
      </c>
      <c r="D1534" s="37" t="n">
        <v>76</v>
      </c>
      <c r="E1534" s="37" t="s">
        <v>187</v>
      </c>
      <c r="F1534" s="37" t="n">
        <v>6.1</v>
      </c>
      <c r="G1534" s="37" t="n">
        <v>39</v>
      </c>
      <c r="H1534" s="37" t="str">
        <f aca="false">IFERROR(VLOOKUP(A1534,Employees!$A$2:$I$1501,9,FALSE()),"Unknown")</f>
        <v>Engineering</v>
      </c>
      <c r="I1534" s="37" t="str">
        <f aca="false">IFERROR(VLOOKUP(A1534,Employees!$A$2:$U$1501,21,FALSE()),"Unknown")</f>
        <v>Exited</v>
      </c>
    </row>
    <row r="1535" customFormat="false" ht="15" hidden="false" customHeight="false" outlineLevel="0" collapsed="false">
      <c r="A1535" s="37" t="s">
        <v>1233</v>
      </c>
      <c r="B1535" s="37" t="n">
        <v>2024</v>
      </c>
      <c r="C1535" s="37" t="n">
        <v>2</v>
      </c>
      <c r="D1535" s="37" t="n">
        <v>69</v>
      </c>
      <c r="E1535" s="37" t="s">
        <v>187</v>
      </c>
      <c r="F1535" s="37" t="n">
        <v>4</v>
      </c>
      <c r="G1535" s="37" t="n">
        <v>44</v>
      </c>
      <c r="H1535" s="37" t="str">
        <f aca="false">IFERROR(VLOOKUP(A1535,Employees!$A$2:$I$1501,9,FALSE()),"Unknown")</f>
        <v>Engineering</v>
      </c>
      <c r="I1535" s="37" t="str">
        <f aca="false">IFERROR(VLOOKUP(A1535,Employees!$A$2:$U$1501,21,FALSE()),"Unknown")</f>
        <v>Exited</v>
      </c>
    </row>
    <row r="1536" customFormat="false" ht="15" hidden="false" customHeight="false" outlineLevel="0" collapsed="false">
      <c r="A1536" s="37" t="s">
        <v>1233</v>
      </c>
      <c r="B1536" s="37" t="n">
        <v>2025</v>
      </c>
      <c r="C1536" s="37" t="n">
        <v>3</v>
      </c>
      <c r="D1536" s="37" t="n">
        <v>78</v>
      </c>
      <c r="E1536" s="37" t="s">
        <v>187</v>
      </c>
      <c r="F1536" s="37" t="n">
        <v>8.2</v>
      </c>
      <c r="G1536" s="37" t="n">
        <v>50</v>
      </c>
      <c r="H1536" s="37" t="str">
        <f aca="false">IFERROR(VLOOKUP(A1536,Employees!$A$2:$I$1501,9,FALSE()),"Unknown")</f>
        <v>Engineering</v>
      </c>
      <c r="I1536" s="37" t="str">
        <f aca="false">IFERROR(VLOOKUP(A1536,Employees!$A$2:$U$1501,21,FALSE()),"Unknown")</f>
        <v>Exited</v>
      </c>
    </row>
    <row r="1537" customFormat="false" ht="15" hidden="false" customHeight="false" outlineLevel="0" collapsed="false">
      <c r="A1537" s="37" t="s">
        <v>1234</v>
      </c>
      <c r="B1537" s="37" t="n">
        <v>2023</v>
      </c>
      <c r="C1537" s="37" t="n">
        <v>3</v>
      </c>
      <c r="D1537" s="37" t="n">
        <v>95</v>
      </c>
      <c r="E1537" s="37" t="s">
        <v>187</v>
      </c>
      <c r="F1537" s="37" t="n">
        <v>6.7</v>
      </c>
      <c r="G1537" s="37" t="n">
        <v>15</v>
      </c>
      <c r="H1537" s="37" t="str">
        <f aca="false">IFERROR(VLOOKUP(A1537,Employees!$A$2:$I$1501,9,FALSE()),"Unknown")</f>
        <v>Human Resources</v>
      </c>
      <c r="I1537" s="37" t="str">
        <f aca="false">IFERROR(VLOOKUP(A1537,Employees!$A$2:$U$1501,21,FALSE()),"Unknown")</f>
        <v>Active</v>
      </c>
    </row>
    <row r="1538" customFormat="false" ht="15" hidden="false" customHeight="false" outlineLevel="0" collapsed="false">
      <c r="A1538" s="37" t="s">
        <v>1234</v>
      </c>
      <c r="B1538" s="37" t="n">
        <v>2024</v>
      </c>
      <c r="C1538" s="37" t="n">
        <v>3</v>
      </c>
      <c r="D1538" s="37" t="n">
        <v>72</v>
      </c>
      <c r="E1538" s="37" t="s">
        <v>187</v>
      </c>
      <c r="F1538" s="37" t="n">
        <v>6.7</v>
      </c>
      <c r="G1538" s="37" t="n">
        <v>26</v>
      </c>
      <c r="H1538" s="37" t="str">
        <f aca="false">IFERROR(VLOOKUP(A1538,Employees!$A$2:$I$1501,9,FALSE()),"Unknown")</f>
        <v>Human Resources</v>
      </c>
      <c r="I1538" s="37" t="str">
        <f aca="false">IFERROR(VLOOKUP(A1538,Employees!$A$2:$U$1501,21,FALSE()),"Unknown")</f>
        <v>Active</v>
      </c>
    </row>
    <row r="1539" customFormat="false" ht="15" hidden="false" customHeight="false" outlineLevel="0" collapsed="false">
      <c r="A1539" s="37" t="s">
        <v>1234</v>
      </c>
      <c r="B1539" s="37" t="n">
        <v>2025</v>
      </c>
      <c r="C1539" s="37" t="n">
        <v>2</v>
      </c>
      <c r="D1539" s="37" t="n">
        <v>70</v>
      </c>
      <c r="E1539" s="37" t="s">
        <v>187</v>
      </c>
      <c r="F1539" s="37" t="n">
        <v>2.9</v>
      </c>
      <c r="G1539" s="37" t="n">
        <v>34</v>
      </c>
      <c r="H1539" s="37" t="str">
        <f aca="false">IFERROR(VLOOKUP(A1539,Employees!$A$2:$I$1501,9,FALSE()),"Unknown")</f>
        <v>Human Resources</v>
      </c>
      <c r="I1539" s="37" t="str">
        <f aca="false">IFERROR(VLOOKUP(A1539,Employees!$A$2:$U$1501,21,FALSE()),"Unknown")</f>
        <v>Active</v>
      </c>
    </row>
    <row r="1540" customFormat="false" ht="15" hidden="false" customHeight="false" outlineLevel="0" collapsed="false">
      <c r="A1540" s="37" t="s">
        <v>1237</v>
      </c>
      <c r="B1540" s="37" t="n">
        <v>2023</v>
      </c>
      <c r="C1540" s="37" t="n">
        <v>3</v>
      </c>
      <c r="D1540" s="37" t="n">
        <v>80</v>
      </c>
      <c r="E1540" s="37" t="s">
        <v>187</v>
      </c>
      <c r="F1540" s="37" t="n">
        <v>5.5</v>
      </c>
      <c r="G1540" s="37" t="n">
        <v>44</v>
      </c>
      <c r="H1540" s="37" t="str">
        <f aca="false">IFERROR(VLOOKUP(A1540,Employees!$A$2:$I$1501,9,FALSE()),"Unknown")</f>
        <v>Engineering</v>
      </c>
      <c r="I1540" s="37" t="str">
        <f aca="false">IFERROR(VLOOKUP(A1540,Employees!$A$2:$U$1501,21,FALSE()),"Unknown")</f>
        <v>Active</v>
      </c>
    </row>
    <row r="1541" customFormat="false" ht="15" hidden="false" customHeight="false" outlineLevel="0" collapsed="false">
      <c r="A1541" s="37" t="s">
        <v>1237</v>
      </c>
      <c r="B1541" s="37" t="n">
        <v>2024</v>
      </c>
      <c r="C1541" s="37" t="n">
        <v>2</v>
      </c>
      <c r="D1541" s="37" t="n">
        <v>68</v>
      </c>
      <c r="E1541" s="37" t="s">
        <v>187</v>
      </c>
      <c r="F1541" s="37" t="n">
        <v>4.9</v>
      </c>
      <c r="G1541" s="37" t="n">
        <v>34</v>
      </c>
      <c r="H1541" s="37" t="str">
        <f aca="false">IFERROR(VLOOKUP(A1541,Employees!$A$2:$I$1501,9,FALSE()),"Unknown")</f>
        <v>Engineering</v>
      </c>
      <c r="I1541" s="37" t="str">
        <f aca="false">IFERROR(VLOOKUP(A1541,Employees!$A$2:$U$1501,21,FALSE()),"Unknown")</f>
        <v>Active</v>
      </c>
    </row>
    <row r="1542" customFormat="false" ht="15" hidden="false" customHeight="false" outlineLevel="0" collapsed="false">
      <c r="A1542" s="37" t="s">
        <v>1237</v>
      </c>
      <c r="B1542" s="37" t="n">
        <v>2025</v>
      </c>
      <c r="C1542" s="37" t="n">
        <v>3</v>
      </c>
      <c r="D1542" s="37" t="n">
        <v>81</v>
      </c>
      <c r="E1542" s="37" t="s">
        <v>187</v>
      </c>
      <c r="F1542" s="37" t="n">
        <v>6.8</v>
      </c>
      <c r="G1542" s="37" t="n">
        <v>23</v>
      </c>
      <c r="H1542" s="37" t="str">
        <f aca="false">IFERROR(VLOOKUP(A1542,Employees!$A$2:$I$1501,9,FALSE()),"Unknown")</f>
        <v>Engineering</v>
      </c>
      <c r="I1542" s="37" t="str">
        <f aca="false">IFERROR(VLOOKUP(A1542,Employees!$A$2:$U$1501,21,FALSE()),"Unknown")</f>
        <v>Active</v>
      </c>
    </row>
    <row r="1543" customFormat="false" ht="15" hidden="false" customHeight="false" outlineLevel="0" collapsed="false">
      <c r="A1543" s="37" t="s">
        <v>1238</v>
      </c>
      <c r="B1543" s="37" t="n">
        <v>2023</v>
      </c>
      <c r="C1543" s="37" t="n">
        <v>4</v>
      </c>
      <c r="D1543" s="37" t="n">
        <v>92</v>
      </c>
      <c r="E1543" s="37" t="s">
        <v>187</v>
      </c>
      <c r="F1543" s="37" t="n">
        <v>9.4</v>
      </c>
      <c r="G1543" s="37" t="n">
        <v>27</v>
      </c>
      <c r="H1543" s="37" t="str">
        <f aca="false">IFERROR(VLOOKUP(A1543,Employees!$A$2:$I$1501,9,FALSE()),"Unknown")</f>
        <v>Marketing</v>
      </c>
      <c r="I1543" s="37" t="str">
        <f aca="false">IFERROR(VLOOKUP(A1543,Employees!$A$2:$U$1501,21,FALSE()),"Unknown")</f>
        <v>Active</v>
      </c>
    </row>
    <row r="1544" customFormat="false" ht="15" hidden="false" customHeight="false" outlineLevel="0" collapsed="false">
      <c r="A1544" s="37" t="s">
        <v>1238</v>
      </c>
      <c r="B1544" s="37" t="n">
        <v>2024</v>
      </c>
      <c r="C1544" s="37" t="n">
        <v>3</v>
      </c>
      <c r="D1544" s="37" t="n">
        <v>106</v>
      </c>
      <c r="E1544" s="37" t="s">
        <v>187</v>
      </c>
      <c r="F1544" s="37" t="n">
        <v>9</v>
      </c>
      <c r="G1544" s="37" t="n">
        <v>23</v>
      </c>
      <c r="H1544" s="37" t="str">
        <f aca="false">IFERROR(VLOOKUP(A1544,Employees!$A$2:$I$1501,9,FALSE()),"Unknown")</f>
        <v>Marketing</v>
      </c>
      <c r="I1544" s="37" t="str">
        <f aca="false">IFERROR(VLOOKUP(A1544,Employees!$A$2:$U$1501,21,FALSE()),"Unknown")</f>
        <v>Active</v>
      </c>
    </row>
    <row r="1545" customFormat="false" ht="15" hidden="false" customHeight="false" outlineLevel="0" collapsed="false">
      <c r="A1545" s="37" t="s">
        <v>1238</v>
      </c>
      <c r="B1545" s="37" t="n">
        <v>2025</v>
      </c>
      <c r="C1545" s="37" t="n">
        <v>1</v>
      </c>
      <c r="D1545" s="37" t="n">
        <v>63</v>
      </c>
      <c r="E1545" s="37" t="s">
        <v>187</v>
      </c>
      <c r="F1545" s="37" t="n">
        <v>2.1</v>
      </c>
      <c r="G1545" s="37" t="n">
        <v>17</v>
      </c>
      <c r="H1545" s="37" t="str">
        <f aca="false">IFERROR(VLOOKUP(A1545,Employees!$A$2:$I$1501,9,FALSE()),"Unknown")</f>
        <v>Marketing</v>
      </c>
      <c r="I1545" s="37" t="str">
        <f aca="false">IFERROR(VLOOKUP(A1545,Employees!$A$2:$U$1501,21,FALSE()),"Unknown")</f>
        <v>Active</v>
      </c>
    </row>
    <row r="1546" customFormat="false" ht="15" hidden="false" customHeight="false" outlineLevel="0" collapsed="false">
      <c r="A1546" s="37" t="s">
        <v>1090</v>
      </c>
      <c r="B1546" s="37" t="n">
        <v>2021</v>
      </c>
      <c r="C1546" s="37" t="n">
        <v>3</v>
      </c>
      <c r="D1546" s="37" t="n">
        <v>73</v>
      </c>
      <c r="E1546" s="37" t="s">
        <v>187</v>
      </c>
      <c r="F1546" s="37" t="n">
        <v>7</v>
      </c>
      <c r="G1546" s="37" t="n">
        <v>19</v>
      </c>
      <c r="H1546" s="37" t="str">
        <f aca="false">IFERROR(VLOOKUP(A1546,Employees!$A$2:$I$1501,9,FALSE()),"Unknown")</f>
        <v>Customer Support</v>
      </c>
      <c r="I1546" s="37" t="str">
        <f aca="false">IFERROR(VLOOKUP(A1546,Employees!$A$2:$U$1501,21,FALSE()),"Unknown")</f>
        <v>Active</v>
      </c>
    </row>
    <row r="1547" customFormat="false" ht="15" hidden="false" customHeight="false" outlineLevel="0" collapsed="false">
      <c r="A1547" s="37" t="s">
        <v>1090</v>
      </c>
      <c r="B1547" s="37" t="n">
        <v>2022</v>
      </c>
      <c r="C1547" s="37" t="n">
        <v>4</v>
      </c>
      <c r="D1547" s="37" t="n">
        <v>99</v>
      </c>
      <c r="E1547" s="37" t="s">
        <v>187</v>
      </c>
      <c r="F1547" s="37" t="n">
        <v>9.6</v>
      </c>
      <c r="G1547" s="37" t="n">
        <v>7</v>
      </c>
      <c r="H1547" s="37" t="str">
        <f aca="false">IFERROR(VLOOKUP(A1547,Employees!$A$2:$I$1501,9,FALSE()),"Unknown")</f>
        <v>Customer Support</v>
      </c>
      <c r="I1547" s="37" t="str">
        <f aca="false">IFERROR(VLOOKUP(A1547,Employees!$A$2:$U$1501,21,FALSE()),"Unknown")</f>
        <v>Active</v>
      </c>
    </row>
    <row r="1548" customFormat="false" ht="15" hidden="false" customHeight="false" outlineLevel="0" collapsed="false">
      <c r="A1548" s="37" t="s">
        <v>1090</v>
      </c>
      <c r="B1548" s="37" t="n">
        <v>2023</v>
      </c>
      <c r="C1548" s="37" t="n">
        <v>4</v>
      </c>
      <c r="D1548" s="37" t="n">
        <v>95</v>
      </c>
      <c r="E1548" s="37" t="s">
        <v>187</v>
      </c>
      <c r="F1548" s="37" t="n">
        <v>10.3</v>
      </c>
      <c r="G1548" s="37" t="n">
        <v>30</v>
      </c>
      <c r="H1548" s="37" t="str">
        <f aca="false">IFERROR(VLOOKUP(A1548,Employees!$A$2:$I$1501,9,FALSE()),"Unknown")</f>
        <v>Customer Support</v>
      </c>
      <c r="I1548" s="37" t="str">
        <f aca="false">IFERROR(VLOOKUP(A1548,Employees!$A$2:$U$1501,21,FALSE()),"Unknown")</f>
        <v>Active</v>
      </c>
    </row>
    <row r="1549" customFormat="false" ht="15" hidden="false" customHeight="false" outlineLevel="0" collapsed="false">
      <c r="A1549" s="37" t="s">
        <v>1090</v>
      </c>
      <c r="B1549" s="37" t="n">
        <v>2024</v>
      </c>
      <c r="C1549" s="37" t="n">
        <v>4</v>
      </c>
      <c r="D1549" s="37" t="n">
        <v>75</v>
      </c>
      <c r="E1549" s="37" t="s">
        <v>185</v>
      </c>
      <c r="F1549" s="37" t="n">
        <v>8.7</v>
      </c>
      <c r="G1549" s="37" t="n">
        <v>29</v>
      </c>
      <c r="H1549" s="37" t="str">
        <f aca="false">IFERROR(VLOOKUP(A1549,Employees!$A$2:$I$1501,9,FALSE()),"Unknown")</f>
        <v>Customer Support</v>
      </c>
      <c r="I1549" s="37" t="str">
        <f aca="false">IFERROR(VLOOKUP(A1549,Employees!$A$2:$U$1501,21,FALSE()),"Unknown")</f>
        <v>Active</v>
      </c>
    </row>
    <row r="1550" customFormat="false" ht="15" hidden="false" customHeight="false" outlineLevel="0" collapsed="false">
      <c r="A1550" s="37" t="s">
        <v>1090</v>
      </c>
      <c r="B1550" s="37" t="n">
        <v>2025</v>
      </c>
      <c r="C1550" s="37" t="n">
        <v>1</v>
      </c>
      <c r="D1550" s="37" t="n">
        <v>48</v>
      </c>
      <c r="E1550" s="37" t="s">
        <v>187</v>
      </c>
      <c r="F1550" s="37" t="n">
        <v>2.1</v>
      </c>
      <c r="G1550" s="37" t="n">
        <v>15</v>
      </c>
      <c r="H1550" s="37" t="str">
        <f aca="false">IFERROR(VLOOKUP(A1550,Employees!$A$2:$I$1501,9,FALSE()),"Unknown")</f>
        <v>Customer Support</v>
      </c>
      <c r="I1550" s="37" t="str">
        <f aca="false">IFERROR(VLOOKUP(A1550,Employees!$A$2:$U$1501,21,FALSE()),"Unknown")</f>
        <v>Active</v>
      </c>
    </row>
    <row r="1551" customFormat="false" ht="15" hidden="false" customHeight="false" outlineLevel="0" collapsed="false">
      <c r="A1551" s="37" t="s">
        <v>1154</v>
      </c>
      <c r="B1551" s="37" t="n">
        <v>2024</v>
      </c>
      <c r="C1551" s="37" t="n">
        <v>2</v>
      </c>
      <c r="D1551" s="37" t="n">
        <v>77</v>
      </c>
      <c r="E1551" s="37" t="s">
        <v>187</v>
      </c>
      <c r="F1551" s="37" t="n">
        <v>6.4</v>
      </c>
      <c r="G1551" s="37" t="n">
        <v>23</v>
      </c>
      <c r="H1551" s="37" t="str">
        <f aca="false">IFERROR(VLOOKUP(A1551,Employees!$A$2:$I$1501,9,FALSE()),"Unknown")</f>
        <v>Finance</v>
      </c>
      <c r="I1551" s="37" t="str">
        <f aca="false">IFERROR(VLOOKUP(A1551,Employees!$A$2:$U$1501,21,FALSE()),"Unknown")</f>
        <v>Active</v>
      </c>
    </row>
    <row r="1552" customFormat="false" ht="15" hidden="false" customHeight="false" outlineLevel="0" collapsed="false">
      <c r="A1552" s="37" t="s">
        <v>1154</v>
      </c>
      <c r="B1552" s="37" t="n">
        <v>2025</v>
      </c>
      <c r="C1552" s="37" t="n">
        <v>2</v>
      </c>
      <c r="D1552" s="37" t="n">
        <v>80</v>
      </c>
      <c r="E1552" s="37" t="s">
        <v>187</v>
      </c>
      <c r="F1552" s="37" t="n">
        <v>6.4</v>
      </c>
      <c r="G1552" s="37" t="n">
        <v>19</v>
      </c>
      <c r="H1552" s="37" t="str">
        <f aca="false">IFERROR(VLOOKUP(A1552,Employees!$A$2:$I$1501,9,FALSE()),"Unknown")</f>
        <v>Finance</v>
      </c>
      <c r="I1552" s="37" t="str">
        <f aca="false">IFERROR(VLOOKUP(A1552,Employees!$A$2:$U$1501,21,FALSE()),"Unknown")</f>
        <v>Active</v>
      </c>
    </row>
    <row r="1553" customFormat="false" ht="15" hidden="false" customHeight="false" outlineLevel="0" collapsed="false">
      <c r="A1553" s="37" t="s">
        <v>1243</v>
      </c>
      <c r="B1553" s="37" t="n">
        <v>2022</v>
      </c>
      <c r="C1553" s="37" t="n">
        <v>2</v>
      </c>
      <c r="D1553" s="37" t="n">
        <v>81</v>
      </c>
      <c r="E1553" s="37" t="s">
        <v>187</v>
      </c>
      <c r="F1553" s="37" t="n">
        <v>5.8</v>
      </c>
      <c r="G1553" s="37" t="n">
        <v>26</v>
      </c>
      <c r="H1553" s="37" t="str">
        <f aca="false">IFERROR(VLOOKUP(A1553,Employees!$A$2:$I$1501,9,FALSE()),"Unknown")</f>
        <v>Customer Support</v>
      </c>
      <c r="I1553" s="37" t="str">
        <f aca="false">IFERROR(VLOOKUP(A1553,Employees!$A$2:$U$1501,21,FALSE()),"Unknown")</f>
        <v>Exited</v>
      </c>
    </row>
    <row r="1554" customFormat="false" ht="15" hidden="false" customHeight="false" outlineLevel="0" collapsed="false">
      <c r="A1554" s="37" t="s">
        <v>1243</v>
      </c>
      <c r="B1554" s="37" t="n">
        <v>2023</v>
      </c>
      <c r="C1554" s="37" t="n">
        <v>1</v>
      </c>
      <c r="D1554" s="37" t="n">
        <v>67</v>
      </c>
      <c r="E1554" s="37" t="s">
        <v>187</v>
      </c>
      <c r="F1554" s="37" t="n">
        <v>1.9</v>
      </c>
      <c r="G1554" s="37" t="n">
        <v>24</v>
      </c>
      <c r="H1554" s="37" t="str">
        <f aca="false">IFERROR(VLOOKUP(A1554,Employees!$A$2:$I$1501,9,FALSE()),"Unknown")</f>
        <v>Customer Support</v>
      </c>
      <c r="I1554" s="37" t="str">
        <f aca="false">IFERROR(VLOOKUP(A1554,Employees!$A$2:$U$1501,21,FALSE()),"Unknown")</f>
        <v>Exited</v>
      </c>
    </row>
    <row r="1555" customFormat="false" ht="15" hidden="false" customHeight="false" outlineLevel="0" collapsed="false">
      <c r="A1555" s="37" t="s">
        <v>1243</v>
      </c>
      <c r="B1555" s="37" t="n">
        <v>2024</v>
      </c>
      <c r="C1555" s="37" t="n">
        <v>4</v>
      </c>
      <c r="D1555" s="37" t="n">
        <v>85</v>
      </c>
      <c r="E1555" s="37" t="s">
        <v>187</v>
      </c>
      <c r="F1555" s="37" t="n">
        <v>7.1</v>
      </c>
      <c r="G1555" s="37" t="n">
        <v>14</v>
      </c>
      <c r="H1555" s="37" t="str">
        <f aca="false">IFERROR(VLOOKUP(A1555,Employees!$A$2:$I$1501,9,FALSE()),"Unknown")</f>
        <v>Customer Support</v>
      </c>
      <c r="I1555" s="37" t="str">
        <f aca="false">IFERROR(VLOOKUP(A1555,Employees!$A$2:$U$1501,21,FALSE()),"Unknown")</f>
        <v>Exited</v>
      </c>
    </row>
    <row r="1556" customFormat="false" ht="15" hidden="false" customHeight="false" outlineLevel="0" collapsed="false">
      <c r="A1556" s="37" t="s">
        <v>1243</v>
      </c>
      <c r="B1556" s="37" t="n">
        <v>2025</v>
      </c>
      <c r="C1556" s="37" t="n">
        <v>1</v>
      </c>
      <c r="D1556" s="37" t="n">
        <v>56</v>
      </c>
      <c r="E1556" s="37" t="s">
        <v>187</v>
      </c>
      <c r="F1556" s="37" t="n">
        <v>2.8</v>
      </c>
      <c r="G1556" s="37" t="n">
        <v>34</v>
      </c>
      <c r="H1556" s="37" t="str">
        <f aca="false">IFERROR(VLOOKUP(A1556,Employees!$A$2:$I$1501,9,FALSE()),"Unknown")</f>
        <v>Customer Support</v>
      </c>
      <c r="I1556" s="37" t="str">
        <f aca="false">IFERROR(VLOOKUP(A1556,Employees!$A$2:$U$1501,21,FALSE()),"Unknown")</f>
        <v>Exited</v>
      </c>
    </row>
    <row r="1557" customFormat="false" ht="15" hidden="false" customHeight="false" outlineLevel="0" collapsed="false">
      <c r="A1557" s="37" t="s">
        <v>1243</v>
      </c>
      <c r="B1557" s="37" t="n">
        <v>2026</v>
      </c>
      <c r="C1557" s="37" t="n">
        <v>1</v>
      </c>
      <c r="D1557" s="37" t="n">
        <v>60</v>
      </c>
      <c r="E1557" s="37" t="s">
        <v>187</v>
      </c>
      <c r="F1557" s="37" t="n">
        <v>3.2</v>
      </c>
      <c r="G1557" s="37" t="n">
        <v>23</v>
      </c>
      <c r="H1557" s="37" t="str">
        <f aca="false">IFERROR(VLOOKUP(A1557,Employees!$A$2:$I$1501,9,FALSE()),"Unknown")</f>
        <v>Customer Support</v>
      </c>
      <c r="I1557" s="37" t="str">
        <f aca="false">IFERROR(VLOOKUP(A1557,Employees!$A$2:$U$1501,21,FALSE()),"Unknown")</f>
        <v>Exited</v>
      </c>
    </row>
    <row r="1558" customFormat="false" ht="15" hidden="false" customHeight="false" outlineLevel="0" collapsed="false">
      <c r="A1558" s="37" t="s">
        <v>1244</v>
      </c>
      <c r="B1558" s="37" t="n">
        <v>2021</v>
      </c>
      <c r="C1558" s="37" t="n">
        <v>3</v>
      </c>
      <c r="D1558" s="37" t="n">
        <v>85</v>
      </c>
      <c r="E1558" s="37" t="s">
        <v>187</v>
      </c>
      <c r="F1558" s="37" t="n">
        <v>6.4</v>
      </c>
      <c r="G1558" s="37" t="n">
        <v>6</v>
      </c>
      <c r="H1558" s="37" t="str">
        <f aca="false">IFERROR(VLOOKUP(A1558,Employees!$A$2:$I$1501,9,FALSE()),"Unknown")</f>
        <v>Human Resources</v>
      </c>
      <c r="I1558" s="37" t="str">
        <f aca="false">IFERROR(VLOOKUP(A1558,Employees!$A$2:$U$1501,21,FALSE()),"Unknown")</f>
        <v>Active</v>
      </c>
    </row>
    <row r="1559" customFormat="false" ht="15" hidden="false" customHeight="false" outlineLevel="0" collapsed="false">
      <c r="A1559" s="37" t="s">
        <v>1244</v>
      </c>
      <c r="B1559" s="37" t="n">
        <v>2022</v>
      </c>
      <c r="C1559" s="37" t="n">
        <v>5</v>
      </c>
      <c r="D1559" s="37" t="n">
        <v>96</v>
      </c>
      <c r="E1559" s="37" t="s">
        <v>187</v>
      </c>
      <c r="F1559" s="37" t="n">
        <v>10.4</v>
      </c>
      <c r="G1559" s="37" t="n">
        <v>22</v>
      </c>
      <c r="H1559" s="37" t="str">
        <f aca="false">IFERROR(VLOOKUP(A1559,Employees!$A$2:$I$1501,9,FALSE()),"Unknown")</f>
        <v>Human Resources</v>
      </c>
      <c r="I1559" s="37" t="str">
        <f aca="false">IFERROR(VLOOKUP(A1559,Employees!$A$2:$U$1501,21,FALSE()),"Unknown")</f>
        <v>Active</v>
      </c>
    </row>
    <row r="1560" customFormat="false" ht="15" hidden="false" customHeight="false" outlineLevel="0" collapsed="false">
      <c r="A1560" s="37" t="s">
        <v>1244</v>
      </c>
      <c r="B1560" s="37" t="n">
        <v>2023</v>
      </c>
      <c r="C1560" s="37" t="n">
        <v>3</v>
      </c>
      <c r="D1560" s="37" t="n">
        <v>77</v>
      </c>
      <c r="E1560" s="37" t="s">
        <v>187</v>
      </c>
      <c r="F1560" s="37" t="n">
        <v>8.5</v>
      </c>
      <c r="G1560" s="37" t="n">
        <v>33</v>
      </c>
      <c r="H1560" s="37" t="str">
        <f aca="false">IFERROR(VLOOKUP(A1560,Employees!$A$2:$I$1501,9,FALSE()),"Unknown")</f>
        <v>Human Resources</v>
      </c>
      <c r="I1560" s="37" t="str">
        <f aca="false">IFERROR(VLOOKUP(A1560,Employees!$A$2:$U$1501,21,FALSE()),"Unknown")</f>
        <v>Active</v>
      </c>
    </row>
    <row r="1561" customFormat="false" ht="15" hidden="false" customHeight="false" outlineLevel="0" collapsed="false">
      <c r="A1561" s="37" t="s">
        <v>1244</v>
      </c>
      <c r="B1561" s="37" t="n">
        <v>2024</v>
      </c>
      <c r="C1561" s="37" t="n">
        <v>3</v>
      </c>
      <c r="D1561" s="37" t="n">
        <v>90</v>
      </c>
      <c r="E1561" s="37" t="s">
        <v>187</v>
      </c>
      <c r="F1561" s="37" t="n">
        <v>8.2</v>
      </c>
      <c r="G1561" s="37" t="n">
        <v>7</v>
      </c>
      <c r="H1561" s="37" t="str">
        <f aca="false">IFERROR(VLOOKUP(A1561,Employees!$A$2:$I$1501,9,FALSE()),"Unknown")</f>
        <v>Human Resources</v>
      </c>
      <c r="I1561" s="37" t="str">
        <f aca="false">IFERROR(VLOOKUP(A1561,Employees!$A$2:$U$1501,21,FALSE()),"Unknown")</f>
        <v>Active</v>
      </c>
    </row>
    <row r="1562" customFormat="false" ht="15" hidden="false" customHeight="false" outlineLevel="0" collapsed="false">
      <c r="A1562" s="37" t="s">
        <v>1244</v>
      </c>
      <c r="B1562" s="37" t="n">
        <v>2025</v>
      </c>
      <c r="C1562" s="37" t="n">
        <v>3</v>
      </c>
      <c r="D1562" s="37" t="n">
        <v>78</v>
      </c>
      <c r="E1562" s="37" t="s">
        <v>187</v>
      </c>
      <c r="F1562" s="37" t="n">
        <v>5.7</v>
      </c>
      <c r="G1562" s="37" t="n">
        <v>38</v>
      </c>
      <c r="H1562" s="37" t="str">
        <f aca="false">IFERROR(VLOOKUP(A1562,Employees!$A$2:$I$1501,9,FALSE()),"Unknown")</f>
        <v>Human Resources</v>
      </c>
      <c r="I1562" s="37" t="str">
        <f aca="false">IFERROR(VLOOKUP(A1562,Employees!$A$2:$U$1501,21,FALSE()),"Unknown")</f>
        <v>Active</v>
      </c>
    </row>
    <row r="1563" customFormat="false" ht="15" hidden="false" customHeight="false" outlineLevel="0" collapsed="false">
      <c r="A1563" s="37" t="s">
        <v>643</v>
      </c>
      <c r="B1563" s="37" t="n">
        <v>2021</v>
      </c>
      <c r="C1563" s="37" t="n">
        <v>5</v>
      </c>
      <c r="D1563" s="37" t="n">
        <v>94</v>
      </c>
      <c r="E1563" s="37" t="s">
        <v>185</v>
      </c>
      <c r="F1563" s="37" t="n">
        <v>11.5</v>
      </c>
      <c r="G1563" s="37" t="n">
        <v>35</v>
      </c>
      <c r="H1563" s="37" t="str">
        <f aca="false">IFERROR(VLOOKUP(A1563,Employees!$A$2:$I$1501,9,FALSE()),"Unknown")</f>
        <v>Operations</v>
      </c>
      <c r="I1563" s="37" t="str">
        <f aca="false">IFERROR(VLOOKUP(A1563,Employees!$A$2:$U$1501,21,FALSE()),"Unknown")</f>
        <v>Active</v>
      </c>
    </row>
    <row r="1564" customFormat="false" ht="15" hidden="false" customHeight="false" outlineLevel="0" collapsed="false">
      <c r="A1564" s="37" t="s">
        <v>643</v>
      </c>
      <c r="B1564" s="37" t="n">
        <v>2022</v>
      </c>
      <c r="C1564" s="37" t="n">
        <v>3</v>
      </c>
      <c r="D1564" s="37" t="n">
        <v>73</v>
      </c>
      <c r="E1564" s="37" t="s">
        <v>187</v>
      </c>
      <c r="F1564" s="37" t="n">
        <v>5.5</v>
      </c>
      <c r="G1564" s="37" t="n">
        <v>23</v>
      </c>
      <c r="H1564" s="37" t="str">
        <f aca="false">IFERROR(VLOOKUP(A1564,Employees!$A$2:$I$1501,9,FALSE()),"Unknown")</f>
        <v>Operations</v>
      </c>
      <c r="I1564" s="37" t="str">
        <f aca="false">IFERROR(VLOOKUP(A1564,Employees!$A$2:$U$1501,21,FALSE()),"Unknown")</f>
        <v>Active</v>
      </c>
    </row>
    <row r="1565" customFormat="false" ht="15" hidden="false" customHeight="false" outlineLevel="0" collapsed="false">
      <c r="A1565" s="37" t="s">
        <v>643</v>
      </c>
      <c r="B1565" s="37" t="n">
        <v>2023</v>
      </c>
      <c r="C1565" s="37" t="n">
        <v>1</v>
      </c>
      <c r="D1565" s="37" t="n">
        <v>56</v>
      </c>
      <c r="E1565" s="37" t="s">
        <v>187</v>
      </c>
      <c r="F1565" s="37" t="n">
        <v>3.3</v>
      </c>
      <c r="G1565" s="37" t="n">
        <v>8</v>
      </c>
      <c r="H1565" s="37" t="str">
        <f aca="false">IFERROR(VLOOKUP(A1565,Employees!$A$2:$I$1501,9,FALSE()),"Unknown")</f>
        <v>Operations</v>
      </c>
      <c r="I1565" s="37" t="str">
        <f aca="false">IFERROR(VLOOKUP(A1565,Employees!$A$2:$U$1501,21,FALSE()),"Unknown")</f>
        <v>Active</v>
      </c>
    </row>
    <row r="1566" customFormat="false" ht="15" hidden="false" customHeight="false" outlineLevel="0" collapsed="false">
      <c r="A1566" s="37" t="s">
        <v>643</v>
      </c>
      <c r="B1566" s="37" t="n">
        <v>2024</v>
      </c>
      <c r="C1566" s="37" t="n">
        <v>4</v>
      </c>
      <c r="D1566" s="37" t="n">
        <v>89</v>
      </c>
      <c r="E1566" s="37" t="s">
        <v>187</v>
      </c>
      <c r="F1566" s="37" t="n">
        <v>10.9</v>
      </c>
      <c r="G1566" s="37" t="n">
        <v>10</v>
      </c>
      <c r="H1566" s="37" t="str">
        <f aca="false">IFERROR(VLOOKUP(A1566,Employees!$A$2:$I$1501,9,FALSE()),"Unknown")</f>
        <v>Operations</v>
      </c>
      <c r="I1566" s="37" t="str">
        <f aca="false">IFERROR(VLOOKUP(A1566,Employees!$A$2:$U$1501,21,FALSE()),"Unknown")</f>
        <v>Active</v>
      </c>
    </row>
    <row r="1567" customFormat="false" ht="15" hidden="false" customHeight="false" outlineLevel="0" collapsed="false">
      <c r="A1567" s="37" t="s">
        <v>643</v>
      </c>
      <c r="B1567" s="37" t="n">
        <v>2025</v>
      </c>
      <c r="C1567" s="37" t="n">
        <v>4</v>
      </c>
      <c r="D1567" s="37" t="n">
        <v>94</v>
      </c>
      <c r="E1567" s="37" t="s">
        <v>187</v>
      </c>
      <c r="F1567" s="37" t="n">
        <v>8.3</v>
      </c>
      <c r="G1567" s="37" t="n">
        <v>19</v>
      </c>
      <c r="H1567" s="37" t="str">
        <f aca="false">IFERROR(VLOOKUP(A1567,Employees!$A$2:$I$1501,9,FALSE()),"Unknown")</f>
        <v>Operations</v>
      </c>
      <c r="I1567" s="37" t="str">
        <f aca="false">IFERROR(VLOOKUP(A1567,Employees!$A$2:$U$1501,21,FALSE()),"Unknown")</f>
        <v>Active</v>
      </c>
    </row>
    <row r="1568" customFormat="false" ht="15" hidden="false" customHeight="false" outlineLevel="0" collapsed="false">
      <c r="A1568" s="37" t="s">
        <v>1246</v>
      </c>
      <c r="B1568" s="37" t="n">
        <v>2024</v>
      </c>
      <c r="C1568" s="37" t="n">
        <v>3</v>
      </c>
      <c r="D1568" s="37" t="n">
        <v>92</v>
      </c>
      <c r="E1568" s="37" t="s">
        <v>187</v>
      </c>
      <c r="F1568" s="37" t="n">
        <v>6.9</v>
      </c>
      <c r="G1568" s="37" t="n">
        <v>38</v>
      </c>
      <c r="H1568" s="37" t="str">
        <f aca="false">IFERROR(VLOOKUP(A1568,Employees!$A$2:$I$1501,9,FALSE()),"Unknown")</f>
        <v>Operations</v>
      </c>
      <c r="I1568" s="37" t="str">
        <f aca="false">IFERROR(VLOOKUP(A1568,Employees!$A$2:$U$1501,21,FALSE()),"Unknown")</f>
        <v>Active</v>
      </c>
    </row>
    <row r="1569" customFormat="false" ht="15" hidden="false" customHeight="false" outlineLevel="0" collapsed="false">
      <c r="A1569" s="37" t="s">
        <v>1246</v>
      </c>
      <c r="B1569" s="37" t="n">
        <v>2025</v>
      </c>
      <c r="C1569" s="37" t="n">
        <v>2</v>
      </c>
      <c r="D1569" s="37" t="n">
        <v>74</v>
      </c>
      <c r="E1569" s="37" t="s">
        <v>187</v>
      </c>
      <c r="F1569" s="37" t="n">
        <v>3.7</v>
      </c>
      <c r="G1569" s="37" t="n">
        <v>32</v>
      </c>
      <c r="H1569" s="37" t="str">
        <f aca="false">IFERROR(VLOOKUP(A1569,Employees!$A$2:$I$1501,9,FALSE()),"Unknown")</f>
        <v>Operations</v>
      </c>
      <c r="I1569" s="37" t="str">
        <f aca="false">IFERROR(VLOOKUP(A1569,Employees!$A$2:$U$1501,21,FALSE()),"Unknown")</f>
        <v>Active</v>
      </c>
    </row>
    <row r="1570" customFormat="false" ht="15" hidden="false" customHeight="false" outlineLevel="0" collapsed="false">
      <c r="A1570" s="37" t="s">
        <v>1247</v>
      </c>
      <c r="B1570" s="37" t="n">
        <v>2023</v>
      </c>
      <c r="C1570" s="37" t="n">
        <v>3</v>
      </c>
      <c r="D1570" s="37" t="n">
        <v>94</v>
      </c>
      <c r="E1570" s="37" t="s">
        <v>187</v>
      </c>
      <c r="F1570" s="37" t="n">
        <v>3.8</v>
      </c>
      <c r="G1570" s="37" t="n">
        <v>14</v>
      </c>
      <c r="H1570" s="37" t="str">
        <f aca="false">IFERROR(VLOOKUP(A1570,Employees!$A$2:$I$1501,9,FALSE()),"Unknown")</f>
        <v>Engineering</v>
      </c>
      <c r="I1570" s="37" t="str">
        <f aca="false">IFERROR(VLOOKUP(A1570,Employees!$A$2:$U$1501,21,FALSE()),"Unknown")</f>
        <v>Active</v>
      </c>
    </row>
    <row r="1571" customFormat="false" ht="15" hidden="false" customHeight="false" outlineLevel="0" collapsed="false">
      <c r="A1571" s="37" t="s">
        <v>1247</v>
      </c>
      <c r="B1571" s="37" t="n">
        <v>2024</v>
      </c>
      <c r="C1571" s="37" t="n">
        <v>3</v>
      </c>
      <c r="D1571" s="37" t="n">
        <v>89</v>
      </c>
      <c r="E1571" s="37" t="s">
        <v>187</v>
      </c>
      <c r="F1571" s="37" t="n">
        <v>6.6</v>
      </c>
      <c r="G1571" s="37" t="n">
        <v>8</v>
      </c>
      <c r="H1571" s="37" t="str">
        <f aca="false">IFERROR(VLOOKUP(A1571,Employees!$A$2:$I$1501,9,FALSE()),"Unknown")</f>
        <v>Engineering</v>
      </c>
      <c r="I1571" s="37" t="str">
        <f aca="false">IFERROR(VLOOKUP(A1571,Employees!$A$2:$U$1501,21,FALSE()),"Unknown")</f>
        <v>Active</v>
      </c>
    </row>
    <row r="1572" customFormat="false" ht="15" hidden="false" customHeight="false" outlineLevel="0" collapsed="false">
      <c r="A1572" s="37" t="s">
        <v>1247</v>
      </c>
      <c r="B1572" s="37" t="n">
        <v>2025</v>
      </c>
      <c r="C1572" s="37" t="n">
        <v>3</v>
      </c>
      <c r="D1572" s="37" t="n">
        <v>69</v>
      </c>
      <c r="E1572" s="37" t="s">
        <v>187</v>
      </c>
      <c r="F1572" s="37" t="n">
        <v>6.2</v>
      </c>
      <c r="G1572" s="37" t="n">
        <v>26</v>
      </c>
      <c r="H1572" s="37" t="str">
        <f aca="false">IFERROR(VLOOKUP(A1572,Employees!$A$2:$I$1501,9,FALSE()),"Unknown")</f>
        <v>Engineering</v>
      </c>
      <c r="I1572" s="37" t="str">
        <f aca="false">IFERROR(VLOOKUP(A1572,Employees!$A$2:$U$1501,21,FALSE()),"Unknown")</f>
        <v>Active</v>
      </c>
    </row>
    <row r="1573" customFormat="false" ht="15" hidden="false" customHeight="false" outlineLevel="0" collapsed="false">
      <c r="A1573" s="37" t="s">
        <v>1248</v>
      </c>
      <c r="B1573" s="37" t="n">
        <v>2022</v>
      </c>
      <c r="C1573" s="37" t="n">
        <v>2</v>
      </c>
      <c r="D1573" s="37" t="n">
        <v>83</v>
      </c>
      <c r="E1573" s="37" t="s">
        <v>187</v>
      </c>
      <c r="F1573" s="37" t="n">
        <v>2.8</v>
      </c>
      <c r="G1573" s="37" t="n">
        <v>8</v>
      </c>
      <c r="H1573" s="37" t="str">
        <f aca="false">IFERROR(VLOOKUP(A1573,Employees!$A$2:$I$1501,9,FALSE()),"Unknown")</f>
        <v>Sales</v>
      </c>
      <c r="I1573" s="37" t="str">
        <f aca="false">IFERROR(VLOOKUP(A1573,Employees!$A$2:$U$1501,21,FALSE()),"Unknown")</f>
        <v>Active</v>
      </c>
    </row>
    <row r="1574" customFormat="false" ht="15" hidden="false" customHeight="false" outlineLevel="0" collapsed="false">
      <c r="A1574" s="37" t="s">
        <v>1248</v>
      </c>
      <c r="B1574" s="37" t="n">
        <v>2023</v>
      </c>
      <c r="C1574" s="37" t="n">
        <v>3</v>
      </c>
      <c r="D1574" s="37" t="n">
        <v>85</v>
      </c>
      <c r="E1574" s="37" t="s">
        <v>187</v>
      </c>
      <c r="F1574" s="37" t="n">
        <v>6.1</v>
      </c>
      <c r="G1574" s="37" t="n">
        <v>27</v>
      </c>
      <c r="H1574" s="37" t="str">
        <f aca="false">IFERROR(VLOOKUP(A1574,Employees!$A$2:$I$1501,9,FALSE()),"Unknown")</f>
        <v>Sales</v>
      </c>
      <c r="I1574" s="37" t="str">
        <f aca="false">IFERROR(VLOOKUP(A1574,Employees!$A$2:$U$1501,21,FALSE()),"Unknown")</f>
        <v>Active</v>
      </c>
    </row>
    <row r="1575" customFormat="false" ht="15" hidden="false" customHeight="false" outlineLevel="0" collapsed="false">
      <c r="A1575" s="37" t="s">
        <v>1248</v>
      </c>
      <c r="B1575" s="37" t="n">
        <v>2024</v>
      </c>
      <c r="C1575" s="37" t="n">
        <v>3</v>
      </c>
      <c r="D1575" s="37" t="n">
        <v>80</v>
      </c>
      <c r="E1575" s="37" t="s">
        <v>187</v>
      </c>
      <c r="F1575" s="37" t="n">
        <v>5.1</v>
      </c>
      <c r="G1575" s="37" t="n">
        <v>51</v>
      </c>
      <c r="H1575" s="37" t="str">
        <f aca="false">IFERROR(VLOOKUP(A1575,Employees!$A$2:$I$1501,9,FALSE()),"Unknown")</f>
        <v>Sales</v>
      </c>
      <c r="I1575" s="37" t="str">
        <f aca="false">IFERROR(VLOOKUP(A1575,Employees!$A$2:$U$1501,21,FALSE()),"Unknown")</f>
        <v>Active</v>
      </c>
    </row>
    <row r="1576" customFormat="false" ht="15" hidden="false" customHeight="false" outlineLevel="0" collapsed="false">
      <c r="A1576" s="37" t="s">
        <v>1248</v>
      </c>
      <c r="B1576" s="37" t="n">
        <v>2025</v>
      </c>
      <c r="C1576" s="37" t="n">
        <v>4</v>
      </c>
      <c r="D1576" s="37" t="n">
        <v>86</v>
      </c>
      <c r="E1576" s="37" t="s">
        <v>187</v>
      </c>
      <c r="F1576" s="37" t="n">
        <v>8.2</v>
      </c>
      <c r="G1576" s="37" t="n">
        <v>38</v>
      </c>
      <c r="H1576" s="37" t="str">
        <f aca="false">IFERROR(VLOOKUP(A1576,Employees!$A$2:$I$1501,9,FALSE()),"Unknown")</f>
        <v>Sales</v>
      </c>
      <c r="I1576" s="37" t="str">
        <f aca="false">IFERROR(VLOOKUP(A1576,Employees!$A$2:$U$1501,21,FALSE()),"Unknown")</f>
        <v>Active</v>
      </c>
    </row>
    <row r="1577" customFormat="false" ht="15" hidden="false" customHeight="false" outlineLevel="0" collapsed="false">
      <c r="A1577" s="37" t="s">
        <v>1250</v>
      </c>
      <c r="B1577" s="37" t="n">
        <v>2021</v>
      </c>
      <c r="C1577" s="37" t="n">
        <v>2</v>
      </c>
      <c r="D1577" s="37" t="n">
        <v>79</v>
      </c>
      <c r="E1577" s="37" t="s">
        <v>187</v>
      </c>
      <c r="F1577" s="37" t="n">
        <v>3.3</v>
      </c>
      <c r="G1577" s="37" t="n">
        <v>8</v>
      </c>
      <c r="H1577" s="37" t="str">
        <f aca="false">IFERROR(VLOOKUP(A1577,Employees!$A$2:$I$1501,9,FALSE()),"Unknown")</f>
        <v>Sales</v>
      </c>
      <c r="I1577" s="37" t="str">
        <f aca="false">IFERROR(VLOOKUP(A1577,Employees!$A$2:$U$1501,21,FALSE()),"Unknown")</f>
        <v>Active</v>
      </c>
    </row>
    <row r="1578" customFormat="false" ht="15" hidden="false" customHeight="false" outlineLevel="0" collapsed="false">
      <c r="A1578" s="37" t="s">
        <v>1250</v>
      </c>
      <c r="B1578" s="37" t="n">
        <v>2022</v>
      </c>
      <c r="C1578" s="37" t="n">
        <v>2</v>
      </c>
      <c r="D1578" s="37" t="n">
        <v>75</v>
      </c>
      <c r="E1578" s="37" t="s">
        <v>187</v>
      </c>
      <c r="F1578" s="37" t="n">
        <v>0.4</v>
      </c>
      <c r="G1578" s="37" t="n">
        <v>11</v>
      </c>
      <c r="H1578" s="37" t="str">
        <f aca="false">IFERROR(VLOOKUP(A1578,Employees!$A$2:$I$1501,9,FALSE()),"Unknown")</f>
        <v>Sales</v>
      </c>
      <c r="I1578" s="37" t="str">
        <f aca="false">IFERROR(VLOOKUP(A1578,Employees!$A$2:$U$1501,21,FALSE()),"Unknown")</f>
        <v>Active</v>
      </c>
    </row>
    <row r="1579" customFormat="false" ht="15" hidden="false" customHeight="false" outlineLevel="0" collapsed="false">
      <c r="A1579" s="37" t="s">
        <v>1250</v>
      </c>
      <c r="B1579" s="37" t="n">
        <v>2023</v>
      </c>
      <c r="C1579" s="37" t="n">
        <v>1</v>
      </c>
      <c r="D1579" s="37" t="n">
        <v>53</v>
      </c>
      <c r="E1579" s="37" t="s">
        <v>187</v>
      </c>
      <c r="F1579" s="37" t="n">
        <v>2.3</v>
      </c>
      <c r="G1579" s="37" t="n">
        <v>31</v>
      </c>
      <c r="H1579" s="37" t="str">
        <f aca="false">IFERROR(VLOOKUP(A1579,Employees!$A$2:$I$1501,9,FALSE()),"Unknown")</f>
        <v>Sales</v>
      </c>
      <c r="I1579" s="37" t="str">
        <f aca="false">IFERROR(VLOOKUP(A1579,Employees!$A$2:$U$1501,21,FALSE()),"Unknown")</f>
        <v>Active</v>
      </c>
    </row>
    <row r="1580" customFormat="false" ht="15" hidden="false" customHeight="false" outlineLevel="0" collapsed="false">
      <c r="A1580" s="37" t="s">
        <v>1250</v>
      </c>
      <c r="B1580" s="37" t="n">
        <v>2024</v>
      </c>
      <c r="C1580" s="37" t="n">
        <v>3</v>
      </c>
      <c r="D1580" s="37" t="n">
        <v>81</v>
      </c>
      <c r="E1580" s="37" t="s">
        <v>187</v>
      </c>
      <c r="F1580" s="37" t="n">
        <v>4.3</v>
      </c>
      <c r="G1580" s="37" t="n">
        <v>40</v>
      </c>
      <c r="H1580" s="37" t="str">
        <f aca="false">IFERROR(VLOOKUP(A1580,Employees!$A$2:$I$1501,9,FALSE()),"Unknown")</f>
        <v>Sales</v>
      </c>
      <c r="I1580" s="37" t="str">
        <f aca="false">IFERROR(VLOOKUP(A1580,Employees!$A$2:$U$1501,21,FALSE()),"Unknown")</f>
        <v>Active</v>
      </c>
    </row>
    <row r="1581" customFormat="false" ht="15" hidden="false" customHeight="false" outlineLevel="0" collapsed="false">
      <c r="A1581" s="37" t="s">
        <v>1250</v>
      </c>
      <c r="B1581" s="37" t="n">
        <v>2025</v>
      </c>
      <c r="C1581" s="37" t="n">
        <v>3</v>
      </c>
      <c r="D1581" s="37" t="n">
        <v>87</v>
      </c>
      <c r="E1581" s="37" t="s">
        <v>187</v>
      </c>
      <c r="F1581" s="37" t="n">
        <v>4.3</v>
      </c>
      <c r="G1581" s="37" t="n">
        <v>35</v>
      </c>
      <c r="H1581" s="37" t="str">
        <f aca="false">IFERROR(VLOOKUP(A1581,Employees!$A$2:$I$1501,9,FALSE()),"Unknown")</f>
        <v>Sales</v>
      </c>
      <c r="I1581" s="37" t="str">
        <f aca="false">IFERROR(VLOOKUP(A1581,Employees!$A$2:$U$1501,21,FALSE()),"Unknown")</f>
        <v>Active</v>
      </c>
    </row>
    <row r="1582" customFormat="false" ht="15" hidden="false" customHeight="false" outlineLevel="0" collapsed="false">
      <c r="A1582" s="37" t="s">
        <v>908</v>
      </c>
      <c r="B1582" s="37" t="n">
        <v>2024</v>
      </c>
      <c r="C1582" s="37" t="n">
        <v>3</v>
      </c>
      <c r="D1582" s="37" t="n">
        <v>88</v>
      </c>
      <c r="E1582" s="37" t="s">
        <v>187</v>
      </c>
      <c r="F1582" s="37" t="n">
        <v>6.1</v>
      </c>
      <c r="G1582" s="37" t="n">
        <v>34</v>
      </c>
      <c r="H1582" s="37" t="str">
        <f aca="false">IFERROR(VLOOKUP(A1582,Employees!$A$2:$I$1501,9,FALSE()),"Unknown")</f>
        <v>Finance</v>
      </c>
      <c r="I1582" s="37" t="str">
        <f aca="false">IFERROR(VLOOKUP(A1582,Employees!$A$2:$U$1501,21,FALSE()),"Unknown")</f>
        <v>Active</v>
      </c>
    </row>
    <row r="1583" customFormat="false" ht="15" hidden="false" customHeight="false" outlineLevel="0" collapsed="false">
      <c r="A1583" s="37" t="s">
        <v>908</v>
      </c>
      <c r="B1583" s="37" t="n">
        <v>2025</v>
      </c>
      <c r="C1583" s="37" t="n">
        <v>3</v>
      </c>
      <c r="D1583" s="37" t="n">
        <v>84</v>
      </c>
      <c r="E1583" s="37" t="s">
        <v>187</v>
      </c>
      <c r="F1583" s="37" t="n">
        <v>6.5</v>
      </c>
      <c r="G1583" s="37" t="n">
        <v>38</v>
      </c>
      <c r="H1583" s="37" t="str">
        <f aca="false">IFERROR(VLOOKUP(A1583,Employees!$A$2:$I$1501,9,FALSE()),"Unknown")</f>
        <v>Finance</v>
      </c>
      <c r="I1583" s="37" t="str">
        <f aca="false">IFERROR(VLOOKUP(A1583,Employees!$A$2:$U$1501,21,FALSE()),"Unknown")</f>
        <v>Active</v>
      </c>
    </row>
    <row r="1584" customFormat="false" ht="15" hidden="false" customHeight="false" outlineLevel="0" collapsed="false">
      <c r="A1584" s="37" t="s">
        <v>1253</v>
      </c>
      <c r="B1584" s="37" t="n">
        <v>2023</v>
      </c>
      <c r="C1584" s="37" t="n">
        <v>3</v>
      </c>
      <c r="D1584" s="37" t="n">
        <v>88</v>
      </c>
      <c r="E1584" s="37" t="s">
        <v>187</v>
      </c>
      <c r="F1584" s="37" t="n">
        <v>5.4</v>
      </c>
      <c r="G1584" s="37" t="n">
        <v>37</v>
      </c>
      <c r="H1584" s="37" t="str">
        <f aca="false">IFERROR(VLOOKUP(A1584,Employees!$A$2:$I$1501,9,FALSE()),"Unknown")</f>
        <v>Engineering</v>
      </c>
      <c r="I1584" s="37" t="str">
        <f aca="false">IFERROR(VLOOKUP(A1584,Employees!$A$2:$U$1501,21,FALSE()),"Unknown")</f>
        <v>Active</v>
      </c>
    </row>
    <row r="1585" customFormat="false" ht="15" hidden="false" customHeight="false" outlineLevel="0" collapsed="false">
      <c r="A1585" s="37" t="s">
        <v>1253</v>
      </c>
      <c r="B1585" s="37" t="n">
        <v>2024</v>
      </c>
      <c r="C1585" s="37" t="n">
        <v>5</v>
      </c>
      <c r="D1585" s="37" t="n">
        <v>83</v>
      </c>
      <c r="E1585" s="37" t="s">
        <v>185</v>
      </c>
      <c r="F1585" s="37" t="n">
        <v>12.5</v>
      </c>
      <c r="G1585" s="37" t="n">
        <v>9</v>
      </c>
      <c r="H1585" s="37" t="str">
        <f aca="false">IFERROR(VLOOKUP(A1585,Employees!$A$2:$I$1501,9,FALSE()),"Unknown")</f>
        <v>Engineering</v>
      </c>
      <c r="I1585" s="37" t="str">
        <f aca="false">IFERROR(VLOOKUP(A1585,Employees!$A$2:$U$1501,21,FALSE()),"Unknown")</f>
        <v>Active</v>
      </c>
    </row>
    <row r="1586" customFormat="false" ht="15" hidden="false" customHeight="false" outlineLevel="0" collapsed="false">
      <c r="A1586" s="37" t="s">
        <v>1253</v>
      </c>
      <c r="B1586" s="37" t="n">
        <v>2025</v>
      </c>
      <c r="C1586" s="37" t="n">
        <v>2</v>
      </c>
      <c r="D1586" s="37" t="n">
        <v>72</v>
      </c>
      <c r="E1586" s="37" t="s">
        <v>187</v>
      </c>
      <c r="F1586" s="37" t="n">
        <v>2.5</v>
      </c>
      <c r="G1586" s="37" t="n">
        <v>19</v>
      </c>
      <c r="H1586" s="37" t="str">
        <f aca="false">IFERROR(VLOOKUP(A1586,Employees!$A$2:$I$1501,9,FALSE()),"Unknown")</f>
        <v>Engineering</v>
      </c>
      <c r="I1586" s="37" t="str">
        <f aca="false">IFERROR(VLOOKUP(A1586,Employees!$A$2:$U$1501,21,FALSE()),"Unknown")</f>
        <v>Active</v>
      </c>
    </row>
    <row r="1587" customFormat="false" ht="15" hidden="false" customHeight="false" outlineLevel="0" collapsed="false">
      <c r="A1587" s="37" t="s">
        <v>1254</v>
      </c>
      <c r="B1587" s="37" t="n">
        <v>2025</v>
      </c>
      <c r="C1587" s="37" t="n">
        <v>3</v>
      </c>
      <c r="D1587" s="37" t="n">
        <v>108</v>
      </c>
      <c r="E1587" s="37" t="s">
        <v>187</v>
      </c>
      <c r="F1587" s="37" t="n">
        <v>5.8</v>
      </c>
      <c r="G1587" s="37" t="n">
        <v>1</v>
      </c>
      <c r="H1587" s="37" t="str">
        <f aca="false">IFERROR(VLOOKUP(A1587,Employees!$A$2:$I$1501,9,FALSE()),"Unknown")</f>
        <v>Customer Support</v>
      </c>
      <c r="I1587" s="37" t="str">
        <f aca="false">IFERROR(VLOOKUP(A1587,Employees!$A$2:$U$1501,21,FALSE()),"Unknown")</f>
        <v>Exited</v>
      </c>
    </row>
    <row r="1588" customFormat="false" ht="15" hidden="false" customHeight="false" outlineLevel="0" collapsed="false">
      <c r="A1588" s="37" t="s">
        <v>1254</v>
      </c>
      <c r="B1588" s="37" t="n">
        <v>2026</v>
      </c>
      <c r="C1588" s="37" t="n">
        <v>2</v>
      </c>
      <c r="D1588" s="37" t="n">
        <v>94</v>
      </c>
      <c r="E1588" s="37" t="s">
        <v>187</v>
      </c>
      <c r="F1588" s="37" t="n">
        <v>4.3</v>
      </c>
      <c r="G1588" s="37" t="n">
        <v>12</v>
      </c>
      <c r="H1588" s="37" t="str">
        <f aca="false">IFERROR(VLOOKUP(A1588,Employees!$A$2:$I$1501,9,FALSE()),"Unknown")</f>
        <v>Customer Support</v>
      </c>
      <c r="I1588" s="37" t="str">
        <f aca="false">IFERROR(VLOOKUP(A1588,Employees!$A$2:$U$1501,21,FALSE()),"Unknown")</f>
        <v>Exited</v>
      </c>
    </row>
    <row r="1589" customFormat="false" ht="15" hidden="false" customHeight="false" outlineLevel="0" collapsed="false">
      <c r="A1589" s="37" t="s">
        <v>1256</v>
      </c>
      <c r="B1589" s="37" t="n">
        <v>2024</v>
      </c>
      <c r="C1589" s="37" t="n">
        <v>3</v>
      </c>
      <c r="D1589" s="37" t="n">
        <v>81</v>
      </c>
      <c r="E1589" s="37" t="s">
        <v>187</v>
      </c>
      <c r="F1589" s="37" t="n">
        <v>8.8</v>
      </c>
      <c r="G1589" s="37" t="n">
        <v>18</v>
      </c>
      <c r="H1589" s="37" t="str">
        <f aca="false">IFERROR(VLOOKUP(A1589,Employees!$A$2:$I$1501,9,FALSE()),"Unknown")</f>
        <v>Engineering</v>
      </c>
      <c r="I1589" s="37" t="str">
        <f aca="false">IFERROR(VLOOKUP(A1589,Employees!$A$2:$U$1501,21,FALSE()),"Unknown")</f>
        <v>Active</v>
      </c>
    </row>
    <row r="1590" customFormat="false" ht="15" hidden="false" customHeight="false" outlineLevel="0" collapsed="false">
      <c r="A1590" s="37" t="s">
        <v>1256</v>
      </c>
      <c r="B1590" s="37" t="n">
        <v>2025</v>
      </c>
      <c r="C1590" s="37" t="n">
        <v>2</v>
      </c>
      <c r="D1590" s="37" t="n">
        <v>58</v>
      </c>
      <c r="E1590" s="37" t="s">
        <v>187</v>
      </c>
      <c r="F1590" s="37" t="n">
        <v>5.6</v>
      </c>
      <c r="G1590" s="37" t="n">
        <v>15</v>
      </c>
      <c r="H1590" s="37" t="str">
        <f aca="false">IFERROR(VLOOKUP(A1590,Employees!$A$2:$I$1501,9,FALSE()),"Unknown")</f>
        <v>Engineering</v>
      </c>
      <c r="I1590" s="37" t="str">
        <f aca="false">IFERROR(VLOOKUP(A1590,Employees!$A$2:$U$1501,21,FALSE()),"Unknown")</f>
        <v>Active</v>
      </c>
    </row>
    <row r="1591" customFormat="false" ht="15" hidden="false" customHeight="false" outlineLevel="0" collapsed="false">
      <c r="A1591" s="37" t="s">
        <v>701</v>
      </c>
      <c r="B1591" s="37" t="n">
        <v>2021</v>
      </c>
      <c r="C1591" s="37" t="n">
        <v>2</v>
      </c>
      <c r="D1591" s="37" t="n">
        <v>65</v>
      </c>
      <c r="E1591" s="37" t="s">
        <v>187</v>
      </c>
      <c r="F1591" s="37" t="n">
        <v>5.4</v>
      </c>
      <c r="G1591" s="37" t="n">
        <v>21</v>
      </c>
      <c r="H1591" s="37" t="str">
        <f aca="false">IFERROR(VLOOKUP(A1591,Employees!$A$2:$I$1501,9,FALSE()),"Unknown")</f>
        <v>Operations</v>
      </c>
      <c r="I1591" s="37" t="str">
        <f aca="false">IFERROR(VLOOKUP(A1591,Employees!$A$2:$U$1501,21,FALSE()),"Unknown")</f>
        <v>Active</v>
      </c>
    </row>
    <row r="1592" customFormat="false" ht="15" hidden="false" customHeight="false" outlineLevel="0" collapsed="false">
      <c r="A1592" s="37" t="s">
        <v>701</v>
      </c>
      <c r="B1592" s="37" t="n">
        <v>2022</v>
      </c>
      <c r="C1592" s="37" t="n">
        <v>4</v>
      </c>
      <c r="D1592" s="37" t="n">
        <v>103</v>
      </c>
      <c r="E1592" s="37" t="s">
        <v>187</v>
      </c>
      <c r="F1592" s="37" t="n">
        <v>10.3</v>
      </c>
      <c r="G1592" s="37" t="n">
        <v>10</v>
      </c>
      <c r="H1592" s="37" t="str">
        <f aca="false">IFERROR(VLOOKUP(A1592,Employees!$A$2:$I$1501,9,FALSE()),"Unknown")</f>
        <v>Operations</v>
      </c>
      <c r="I1592" s="37" t="str">
        <f aca="false">IFERROR(VLOOKUP(A1592,Employees!$A$2:$U$1501,21,FALSE()),"Unknown")</f>
        <v>Active</v>
      </c>
    </row>
    <row r="1593" customFormat="false" ht="15" hidden="false" customHeight="false" outlineLevel="0" collapsed="false">
      <c r="A1593" s="37" t="s">
        <v>701</v>
      </c>
      <c r="B1593" s="37" t="n">
        <v>2023</v>
      </c>
      <c r="C1593" s="37" t="n">
        <v>3</v>
      </c>
      <c r="D1593" s="37" t="n">
        <v>76</v>
      </c>
      <c r="E1593" s="37" t="s">
        <v>187</v>
      </c>
      <c r="F1593" s="37" t="n">
        <v>9.7</v>
      </c>
      <c r="G1593" s="37" t="n">
        <v>24</v>
      </c>
      <c r="H1593" s="37" t="str">
        <f aca="false">IFERROR(VLOOKUP(A1593,Employees!$A$2:$I$1501,9,FALSE()),"Unknown")</f>
        <v>Operations</v>
      </c>
      <c r="I1593" s="37" t="str">
        <f aca="false">IFERROR(VLOOKUP(A1593,Employees!$A$2:$U$1501,21,FALSE()),"Unknown")</f>
        <v>Active</v>
      </c>
    </row>
    <row r="1594" customFormat="false" ht="15" hidden="false" customHeight="false" outlineLevel="0" collapsed="false">
      <c r="A1594" s="37" t="s">
        <v>701</v>
      </c>
      <c r="B1594" s="37" t="n">
        <v>2024</v>
      </c>
      <c r="C1594" s="37" t="n">
        <v>3</v>
      </c>
      <c r="D1594" s="37" t="n">
        <v>75</v>
      </c>
      <c r="E1594" s="37" t="s">
        <v>187</v>
      </c>
      <c r="F1594" s="37" t="n">
        <v>4.9</v>
      </c>
      <c r="G1594" s="37" t="n">
        <v>15</v>
      </c>
      <c r="H1594" s="37" t="str">
        <f aca="false">IFERROR(VLOOKUP(A1594,Employees!$A$2:$I$1501,9,FALSE()),"Unknown")</f>
        <v>Operations</v>
      </c>
      <c r="I1594" s="37" t="str">
        <f aca="false">IFERROR(VLOOKUP(A1594,Employees!$A$2:$U$1501,21,FALSE()),"Unknown")</f>
        <v>Active</v>
      </c>
    </row>
    <row r="1595" customFormat="false" ht="15" hidden="false" customHeight="false" outlineLevel="0" collapsed="false">
      <c r="A1595" s="37" t="s">
        <v>701</v>
      </c>
      <c r="B1595" s="37" t="n">
        <v>2025</v>
      </c>
      <c r="C1595" s="37" t="n">
        <v>2</v>
      </c>
      <c r="D1595" s="37" t="n">
        <v>88</v>
      </c>
      <c r="E1595" s="37" t="s">
        <v>187</v>
      </c>
      <c r="F1595" s="37" t="n">
        <v>3.3</v>
      </c>
      <c r="G1595" s="37" t="n">
        <v>11</v>
      </c>
      <c r="H1595" s="37" t="str">
        <f aca="false">IFERROR(VLOOKUP(A1595,Employees!$A$2:$I$1501,9,FALSE()),"Unknown")</f>
        <v>Operations</v>
      </c>
      <c r="I1595" s="37" t="str">
        <f aca="false">IFERROR(VLOOKUP(A1595,Employees!$A$2:$U$1501,21,FALSE()),"Unknown")</f>
        <v>Active</v>
      </c>
    </row>
    <row r="1596" customFormat="false" ht="15" hidden="false" customHeight="false" outlineLevel="0" collapsed="false">
      <c r="A1596" s="37" t="s">
        <v>1258</v>
      </c>
      <c r="B1596" s="37" t="n">
        <v>2021</v>
      </c>
      <c r="C1596" s="37" t="n">
        <v>2</v>
      </c>
      <c r="D1596" s="37" t="n">
        <v>86</v>
      </c>
      <c r="E1596" s="37" t="s">
        <v>187</v>
      </c>
      <c r="F1596" s="37" t="n">
        <v>4.8</v>
      </c>
      <c r="G1596" s="37" t="n">
        <v>31</v>
      </c>
      <c r="H1596" s="37" t="str">
        <f aca="false">IFERROR(VLOOKUP(A1596,Employees!$A$2:$I$1501,9,FALSE()),"Unknown")</f>
        <v>Finance</v>
      </c>
      <c r="I1596" s="37" t="str">
        <f aca="false">IFERROR(VLOOKUP(A1596,Employees!$A$2:$U$1501,21,FALSE()),"Unknown")</f>
        <v>Active</v>
      </c>
    </row>
    <row r="1597" customFormat="false" ht="15" hidden="false" customHeight="false" outlineLevel="0" collapsed="false">
      <c r="A1597" s="37" t="s">
        <v>1258</v>
      </c>
      <c r="B1597" s="37" t="n">
        <v>2022</v>
      </c>
      <c r="C1597" s="37" t="n">
        <v>3</v>
      </c>
      <c r="D1597" s="37" t="n">
        <v>98</v>
      </c>
      <c r="E1597" s="37" t="s">
        <v>187</v>
      </c>
      <c r="F1597" s="37" t="n">
        <v>5.7</v>
      </c>
      <c r="G1597" s="37" t="n">
        <v>9</v>
      </c>
      <c r="H1597" s="37" t="str">
        <f aca="false">IFERROR(VLOOKUP(A1597,Employees!$A$2:$I$1501,9,FALSE()),"Unknown")</f>
        <v>Finance</v>
      </c>
      <c r="I1597" s="37" t="str">
        <f aca="false">IFERROR(VLOOKUP(A1597,Employees!$A$2:$U$1501,21,FALSE()),"Unknown")</f>
        <v>Active</v>
      </c>
    </row>
    <row r="1598" customFormat="false" ht="15" hidden="false" customHeight="false" outlineLevel="0" collapsed="false">
      <c r="A1598" s="37" t="s">
        <v>1258</v>
      </c>
      <c r="B1598" s="37" t="n">
        <v>2023</v>
      </c>
      <c r="C1598" s="37" t="n">
        <v>3</v>
      </c>
      <c r="D1598" s="37" t="n">
        <v>85</v>
      </c>
      <c r="E1598" s="37" t="s">
        <v>187</v>
      </c>
      <c r="F1598" s="37" t="n">
        <v>8.1</v>
      </c>
      <c r="G1598" s="37" t="n">
        <v>22</v>
      </c>
      <c r="H1598" s="37" t="str">
        <f aca="false">IFERROR(VLOOKUP(A1598,Employees!$A$2:$I$1501,9,FALSE()),"Unknown")</f>
        <v>Finance</v>
      </c>
      <c r="I1598" s="37" t="str">
        <f aca="false">IFERROR(VLOOKUP(A1598,Employees!$A$2:$U$1501,21,FALSE()),"Unknown")</f>
        <v>Active</v>
      </c>
    </row>
    <row r="1599" customFormat="false" ht="15" hidden="false" customHeight="false" outlineLevel="0" collapsed="false">
      <c r="A1599" s="37" t="s">
        <v>1258</v>
      </c>
      <c r="B1599" s="37" t="n">
        <v>2024</v>
      </c>
      <c r="C1599" s="37" t="n">
        <v>4</v>
      </c>
      <c r="D1599" s="37" t="n">
        <v>94</v>
      </c>
      <c r="E1599" s="37" t="s">
        <v>187</v>
      </c>
      <c r="F1599" s="37" t="n">
        <v>6.7</v>
      </c>
      <c r="G1599" s="37" t="n">
        <v>116</v>
      </c>
      <c r="H1599" s="37" t="str">
        <f aca="false">IFERROR(VLOOKUP(A1599,Employees!$A$2:$I$1501,9,FALSE()),"Unknown")</f>
        <v>Finance</v>
      </c>
      <c r="I1599" s="37" t="str">
        <f aca="false">IFERROR(VLOOKUP(A1599,Employees!$A$2:$U$1501,21,FALSE()),"Unknown")</f>
        <v>Active</v>
      </c>
    </row>
    <row r="1600" customFormat="false" ht="15" hidden="false" customHeight="false" outlineLevel="0" collapsed="false">
      <c r="A1600" s="37" t="s">
        <v>1258</v>
      </c>
      <c r="B1600" s="37" t="n">
        <v>2025</v>
      </c>
      <c r="C1600" s="37" t="n">
        <v>2</v>
      </c>
      <c r="D1600" s="37" t="n">
        <v>70</v>
      </c>
      <c r="E1600" s="37" t="s">
        <v>187</v>
      </c>
      <c r="F1600" s="37" t="n">
        <v>7.6</v>
      </c>
      <c r="G1600" s="37" t="n">
        <v>14</v>
      </c>
      <c r="H1600" s="37" t="str">
        <f aca="false">IFERROR(VLOOKUP(A1600,Employees!$A$2:$I$1501,9,FALSE()),"Unknown")</f>
        <v>Finance</v>
      </c>
      <c r="I1600" s="37" t="str">
        <f aca="false">IFERROR(VLOOKUP(A1600,Employees!$A$2:$U$1501,21,FALSE()),"Unknown")</f>
        <v>Active</v>
      </c>
    </row>
    <row r="1601" customFormat="false" ht="15" hidden="false" customHeight="false" outlineLevel="0" collapsed="false">
      <c r="A1601" s="37" t="s">
        <v>1259</v>
      </c>
      <c r="B1601" s="37" t="n">
        <v>2024</v>
      </c>
      <c r="C1601" s="37" t="n">
        <v>2</v>
      </c>
      <c r="D1601" s="37" t="n">
        <v>65</v>
      </c>
      <c r="E1601" s="37" t="s">
        <v>187</v>
      </c>
      <c r="F1601" s="37" t="n">
        <v>5.3</v>
      </c>
      <c r="G1601" s="37" t="n">
        <v>13</v>
      </c>
      <c r="H1601" s="37" t="str">
        <f aca="false">IFERROR(VLOOKUP(A1601,Employees!$A$2:$I$1501,9,FALSE()),"Unknown")</f>
        <v>Human Resources</v>
      </c>
      <c r="I1601" s="37" t="str">
        <f aca="false">IFERROR(VLOOKUP(A1601,Employees!$A$2:$U$1501,21,FALSE()),"Unknown")</f>
        <v>Active</v>
      </c>
    </row>
    <row r="1602" customFormat="false" ht="15" hidden="false" customHeight="false" outlineLevel="0" collapsed="false">
      <c r="A1602" s="37" t="s">
        <v>1259</v>
      </c>
      <c r="B1602" s="37" t="n">
        <v>2025</v>
      </c>
      <c r="C1602" s="37" t="n">
        <v>3</v>
      </c>
      <c r="D1602" s="37" t="n">
        <v>103</v>
      </c>
      <c r="E1602" s="37" t="s">
        <v>187</v>
      </c>
      <c r="F1602" s="37" t="n">
        <v>4.7</v>
      </c>
      <c r="G1602" s="37" t="n">
        <v>19</v>
      </c>
      <c r="H1602" s="37" t="str">
        <f aca="false">IFERROR(VLOOKUP(A1602,Employees!$A$2:$I$1501,9,FALSE()),"Unknown")</f>
        <v>Human Resources</v>
      </c>
      <c r="I1602" s="37" t="str">
        <f aca="false">IFERROR(VLOOKUP(A1602,Employees!$A$2:$U$1501,21,FALSE()),"Unknown")</f>
        <v>Active</v>
      </c>
    </row>
    <row r="1603" customFormat="false" ht="15" hidden="false" customHeight="false" outlineLevel="0" collapsed="false">
      <c r="A1603" s="37" t="s">
        <v>1067</v>
      </c>
      <c r="B1603" s="37" t="n">
        <v>2022</v>
      </c>
      <c r="C1603" s="37" t="n">
        <v>3</v>
      </c>
      <c r="D1603" s="37" t="n">
        <v>109</v>
      </c>
      <c r="E1603" s="37" t="s">
        <v>187</v>
      </c>
      <c r="F1603" s="37" t="n">
        <v>6.3</v>
      </c>
      <c r="G1603" s="37" t="n">
        <v>2</v>
      </c>
      <c r="H1603" s="37" t="str">
        <f aca="false">IFERROR(VLOOKUP(A1603,Employees!$A$2:$I$1501,9,FALSE()),"Unknown")</f>
        <v>Sales</v>
      </c>
      <c r="I1603" s="37" t="str">
        <f aca="false">IFERROR(VLOOKUP(A1603,Employees!$A$2:$U$1501,21,FALSE()),"Unknown")</f>
        <v>Active</v>
      </c>
    </row>
    <row r="1604" customFormat="false" ht="15" hidden="false" customHeight="false" outlineLevel="0" collapsed="false">
      <c r="A1604" s="37" t="s">
        <v>1067</v>
      </c>
      <c r="B1604" s="37" t="n">
        <v>2023</v>
      </c>
      <c r="C1604" s="37" t="n">
        <v>3</v>
      </c>
      <c r="D1604" s="37" t="n">
        <v>81</v>
      </c>
      <c r="E1604" s="37" t="s">
        <v>187</v>
      </c>
      <c r="F1604" s="37" t="n">
        <v>5.5</v>
      </c>
      <c r="G1604" s="37" t="n">
        <v>8</v>
      </c>
      <c r="H1604" s="37" t="str">
        <f aca="false">IFERROR(VLOOKUP(A1604,Employees!$A$2:$I$1501,9,FALSE()),"Unknown")</f>
        <v>Sales</v>
      </c>
      <c r="I1604" s="37" t="str">
        <f aca="false">IFERROR(VLOOKUP(A1604,Employees!$A$2:$U$1501,21,FALSE()),"Unknown")</f>
        <v>Active</v>
      </c>
    </row>
    <row r="1605" customFormat="false" ht="15" hidden="false" customHeight="false" outlineLevel="0" collapsed="false">
      <c r="A1605" s="37" t="s">
        <v>1067</v>
      </c>
      <c r="B1605" s="37" t="n">
        <v>2024</v>
      </c>
      <c r="C1605" s="37" t="n">
        <v>3</v>
      </c>
      <c r="D1605" s="37" t="n">
        <v>82</v>
      </c>
      <c r="E1605" s="37" t="s">
        <v>187</v>
      </c>
      <c r="F1605" s="37" t="n">
        <v>9.8</v>
      </c>
      <c r="G1605" s="37" t="n">
        <v>11</v>
      </c>
      <c r="H1605" s="37" t="str">
        <f aca="false">IFERROR(VLOOKUP(A1605,Employees!$A$2:$I$1501,9,FALSE()),"Unknown")</f>
        <v>Sales</v>
      </c>
      <c r="I1605" s="37" t="str">
        <f aca="false">IFERROR(VLOOKUP(A1605,Employees!$A$2:$U$1501,21,FALSE()),"Unknown")</f>
        <v>Active</v>
      </c>
    </row>
    <row r="1606" customFormat="false" ht="15" hidden="false" customHeight="false" outlineLevel="0" collapsed="false">
      <c r="A1606" s="37" t="s">
        <v>1067</v>
      </c>
      <c r="B1606" s="37" t="n">
        <v>2025</v>
      </c>
      <c r="C1606" s="37" t="n">
        <v>2</v>
      </c>
      <c r="D1606" s="37" t="n">
        <v>83</v>
      </c>
      <c r="E1606" s="37" t="s">
        <v>187</v>
      </c>
      <c r="F1606" s="37" t="n">
        <v>2.7</v>
      </c>
      <c r="G1606" s="37" t="n">
        <v>28</v>
      </c>
      <c r="H1606" s="37" t="str">
        <f aca="false">IFERROR(VLOOKUP(A1606,Employees!$A$2:$I$1501,9,FALSE()),"Unknown")</f>
        <v>Sales</v>
      </c>
      <c r="I1606" s="37" t="str">
        <f aca="false">IFERROR(VLOOKUP(A1606,Employees!$A$2:$U$1501,21,FALSE()),"Unknown")</f>
        <v>Active</v>
      </c>
    </row>
    <row r="1607" customFormat="false" ht="15" hidden="false" customHeight="false" outlineLevel="0" collapsed="false">
      <c r="A1607" s="37" t="s">
        <v>1261</v>
      </c>
      <c r="B1607" s="37" t="n">
        <v>2021</v>
      </c>
      <c r="C1607" s="37" t="n">
        <v>3</v>
      </c>
      <c r="D1607" s="37" t="n">
        <v>62</v>
      </c>
      <c r="E1607" s="37" t="s">
        <v>187</v>
      </c>
      <c r="F1607" s="37" t="n">
        <v>6.7</v>
      </c>
      <c r="G1607" s="37" t="n">
        <v>28</v>
      </c>
      <c r="H1607" s="37" t="str">
        <f aca="false">IFERROR(VLOOKUP(A1607,Employees!$A$2:$I$1501,9,FALSE()),"Unknown")</f>
        <v>Engineering</v>
      </c>
      <c r="I1607" s="37" t="str">
        <f aca="false">IFERROR(VLOOKUP(A1607,Employees!$A$2:$U$1501,21,FALSE()),"Unknown")</f>
        <v>Active</v>
      </c>
    </row>
    <row r="1608" customFormat="false" ht="15" hidden="false" customHeight="false" outlineLevel="0" collapsed="false">
      <c r="A1608" s="37" t="s">
        <v>1261</v>
      </c>
      <c r="B1608" s="37" t="n">
        <v>2022</v>
      </c>
      <c r="C1608" s="37" t="n">
        <v>4</v>
      </c>
      <c r="D1608" s="37" t="n">
        <v>107</v>
      </c>
      <c r="E1608" s="37" t="s">
        <v>187</v>
      </c>
      <c r="F1608" s="37" t="n">
        <v>7.8</v>
      </c>
      <c r="G1608" s="37" t="n">
        <v>9</v>
      </c>
      <c r="H1608" s="37" t="str">
        <f aca="false">IFERROR(VLOOKUP(A1608,Employees!$A$2:$I$1501,9,FALSE()),"Unknown")</f>
        <v>Engineering</v>
      </c>
      <c r="I1608" s="37" t="str">
        <f aca="false">IFERROR(VLOOKUP(A1608,Employees!$A$2:$U$1501,21,FALSE()),"Unknown")</f>
        <v>Active</v>
      </c>
    </row>
    <row r="1609" customFormat="false" ht="15" hidden="false" customHeight="false" outlineLevel="0" collapsed="false">
      <c r="A1609" s="37" t="s">
        <v>1261</v>
      </c>
      <c r="B1609" s="37" t="n">
        <v>2023</v>
      </c>
      <c r="C1609" s="37" t="n">
        <v>3</v>
      </c>
      <c r="D1609" s="37" t="n">
        <v>70</v>
      </c>
      <c r="E1609" s="37" t="s">
        <v>187</v>
      </c>
      <c r="F1609" s="37" t="n">
        <v>5.2</v>
      </c>
      <c r="G1609" s="37" t="n">
        <v>29</v>
      </c>
      <c r="H1609" s="37" t="str">
        <f aca="false">IFERROR(VLOOKUP(A1609,Employees!$A$2:$I$1501,9,FALSE()),"Unknown")</f>
        <v>Engineering</v>
      </c>
      <c r="I1609" s="37" t="str">
        <f aca="false">IFERROR(VLOOKUP(A1609,Employees!$A$2:$U$1501,21,FALSE()),"Unknown")</f>
        <v>Active</v>
      </c>
    </row>
    <row r="1610" customFormat="false" ht="15" hidden="false" customHeight="false" outlineLevel="0" collapsed="false">
      <c r="A1610" s="37" t="s">
        <v>1261</v>
      </c>
      <c r="B1610" s="37" t="n">
        <v>2024</v>
      </c>
      <c r="C1610" s="37" t="n">
        <v>3</v>
      </c>
      <c r="D1610" s="37" t="n">
        <v>75</v>
      </c>
      <c r="E1610" s="37" t="s">
        <v>187</v>
      </c>
      <c r="F1610" s="37" t="n">
        <v>7</v>
      </c>
      <c r="G1610" s="37" t="n">
        <v>12</v>
      </c>
      <c r="H1610" s="37" t="str">
        <f aca="false">IFERROR(VLOOKUP(A1610,Employees!$A$2:$I$1501,9,FALSE()),"Unknown")</f>
        <v>Engineering</v>
      </c>
      <c r="I1610" s="37" t="str">
        <f aca="false">IFERROR(VLOOKUP(A1610,Employees!$A$2:$U$1501,21,FALSE()),"Unknown")</f>
        <v>Active</v>
      </c>
    </row>
    <row r="1611" customFormat="false" ht="15" hidden="false" customHeight="false" outlineLevel="0" collapsed="false">
      <c r="A1611" s="37" t="s">
        <v>1261</v>
      </c>
      <c r="B1611" s="37" t="n">
        <v>2025</v>
      </c>
      <c r="C1611" s="37" t="n">
        <v>4</v>
      </c>
      <c r="D1611" s="37" t="n">
        <v>85</v>
      </c>
      <c r="E1611" s="37" t="s">
        <v>187</v>
      </c>
      <c r="F1611" s="37" t="n">
        <v>7.8</v>
      </c>
      <c r="G1611" s="37" t="n">
        <v>29</v>
      </c>
      <c r="H1611" s="37" t="str">
        <f aca="false">IFERROR(VLOOKUP(A1611,Employees!$A$2:$I$1501,9,FALSE()),"Unknown")</f>
        <v>Engineering</v>
      </c>
      <c r="I1611" s="37" t="str">
        <f aca="false">IFERROR(VLOOKUP(A1611,Employees!$A$2:$U$1501,21,FALSE()),"Unknown")</f>
        <v>Active</v>
      </c>
    </row>
    <row r="1612" customFormat="false" ht="15" hidden="false" customHeight="false" outlineLevel="0" collapsed="false">
      <c r="A1612" s="37" t="s">
        <v>1257</v>
      </c>
      <c r="B1612" s="37" t="n">
        <v>2021</v>
      </c>
      <c r="C1612" s="37" t="n">
        <v>3</v>
      </c>
      <c r="D1612" s="37" t="n">
        <v>78</v>
      </c>
      <c r="E1612" s="37" t="s">
        <v>187</v>
      </c>
      <c r="F1612" s="37" t="n">
        <v>6.5</v>
      </c>
      <c r="G1612" s="37" t="n">
        <v>27</v>
      </c>
      <c r="H1612" s="37" t="str">
        <f aca="false">IFERROR(VLOOKUP(A1612,Employees!$A$2:$I$1501,9,FALSE()),"Unknown")</f>
        <v>Operations</v>
      </c>
      <c r="I1612" s="37" t="str">
        <f aca="false">IFERROR(VLOOKUP(A1612,Employees!$A$2:$U$1501,21,FALSE()),"Unknown")</f>
        <v>Active</v>
      </c>
    </row>
    <row r="1613" customFormat="false" ht="15" hidden="false" customHeight="false" outlineLevel="0" collapsed="false">
      <c r="A1613" s="37" t="s">
        <v>1257</v>
      </c>
      <c r="B1613" s="37" t="n">
        <v>2022</v>
      </c>
      <c r="C1613" s="37" t="n">
        <v>3</v>
      </c>
      <c r="D1613" s="37" t="n">
        <v>73</v>
      </c>
      <c r="E1613" s="37" t="s">
        <v>187</v>
      </c>
      <c r="F1613" s="37" t="n">
        <v>7</v>
      </c>
      <c r="G1613" s="37" t="n">
        <v>19</v>
      </c>
      <c r="H1613" s="37" t="str">
        <f aca="false">IFERROR(VLOOKUP(A1613,Employees!$A$2:$I$1501,9,FALSE()),"Unknown")</f>
        <v>Operations</v>
      </c>
      <c r="I1613" s="37" t="str">
        <f aca="false">IFERROR(VLOOKUP(A1613,Employees!$A$2:$U$1501,21,FALSE()),"Unknown")</f>
        <v>Active</v>
      </c>
    </row>
    <row r="1614" customFormat="false" ht="15" hidden="false" customHeight="false" outlineLevel="0" collapsed="false">
      <c r="A1614" s="37" t="s">
        <v>1257</v>
      </c>
      <c r="B1614" s="37" t="n">
        <v>2023</v>
      </c>
      <c r="C1614" s="37" t="n">
        <v>1</v>
      </c>
      <c r="D1614" s="37" t="n">
        <v>67</v>
      </c>
      <c r="E1614" s="37" t="s">
        <v>187</v>
      </c>
      <c r="F1614" s="37" t="n">
        <v>2.2</v>
      </c>
      <c r="G1614" s="37" t="n">
        <v>17</v>
      </c>
      <c r="H1614" s="37" t="str">
        <f aca="false">IFERROR(VLOOKUP(A1614,Employees!$A$2:$I$1501,9,FALSE()),"Unknown")</f>
        <v>Operations</v>
      </c>
      <c r="I1614" s="37" t="str">
        <f aca="false">IFERROR(VLOOKUP(A1614,Employees!$A$2:$U$1501,21,FALSE()),"Unknown")</f>
        <v>Active</v>
      </c>
    </row>
    <row r="1615" customFormat="false" ht="15" hidden="false" customHeight="false" outlineLevel="0" collapsed="false">
      <c r="A1615" s="37" t="s">
        <v>1257</v>
      </c>
      <c r="B1615" s="37" t="n">
        <v>2024</v>
      </c>
      <c r="C1615" s="37" t="n">
        <v>2</v>
      </c>
      <c r="D1615" s="37" t="n">
        <v>62</v>
      </c>
      <c r="E1615" s="37" t="s">
        <v>187</v>
      </c>
      <c r="F1615" s="37" t="n">
        <v>3.2</v>
      </c>
      <c r="G1615" s="37" t="n">
        <v>14</v>
      </c>
      <c r="H1615" s="37" t="str">
        <f aca="false">IFERROR(VLOOKUP(A1615,Employees!$A$2:$I$1501,9,FALSE()),"Unknown")</f>
        <v>Operations</v>
      </c>
      <c r="I1615" s="37" t="str">
        <f aca="false">IFERROR(VLOOKUP(A1615,Employees!$A$2:$U$1501,21,FALSE()),"Unknown")</f>
        <v>Active</v>
      </c>
    </row>
    <row r="1616" customFormat="false" ht="15" hidden="false" customHeight="false" outlineLevel="0" collapsed="false">
      <c r="A1616" s="37" t="s">
        <v>1257</v>
      </c>
      <c r="B1616" s="37" t="n">
        <v>2025</v>
      </c>
      <c r="C1616" s="37" t="n">
        <v>2</v>
      </c>
      <c r="D1616" s="37" t="n">
        <v>54</v>
      </c>
      <c r="E1616" s="37" t="s">
        <v>187</v>
      </c>
      <c r="F1616" s="37" t="n">
        <v>0.5</v>
      </c>
      <c r="G1616" s="37" t="n">
        <v>22</v>
      </c>
      <c r="H1616" s="37" t="str">
        <f aca="false">IFERROR(VLOOKUP(A1616,Employees!$A$2:$I$1501,9,FALSE()),"Unknown")</f>
        <v>Operations</v>
      </c>
      <c r="I1616" s="37" t="str">
        <f aca="false">IFERROR(VLOOKUP(A1616,Employees!$A$2:$U$1501,21,FALSE()),"Unknown")</f>
        <v>Active</v>
      </c>
    </row>
    <row r="1617" customFormat="false" ht="15" hidden="false" customHeight="false" outlineLevel="0" collapsed="false">
      <c r="A1617" s="37" t="s">
        <v>1264</v>
      </c>
      <c r="B1617" s="37" t="n">
        <v>2023</v>
      </c>
      <c r="C1617" s="37" t="n">
        <v>1</v>
      </c>
      <c r="D1617" s="37" t="n">
        <v>74</v>
      </c>
      <c r="E1617" s="37" t="s">
        <v>187</v>
      </c>
      <c r="F1617" s="37" t="n">
        <v>4.5</v>
      </c>
      <c r="G1617" s="37" t="n">
        <v>20</v>
      </c>
      <c r="H1617" s="37" t="str">
        <f aca="false">IFERROR(VLOOKUP(A1617,Employees!$A$2:$I$1501,9,FALSE()),"Unknown")</f>
        <v>Customer Support</v>
      </c>
      <c r="I1617" s="37" t="str">
        <f aca="false">IFERROR(VLOOKUP(A1617,Employees!$A$2:$U$1501,21,FALSE()),"Unknown")</f>
        <v>Active</v>
      </c>
    </row>
    <row r="1618" customFormat="false" ht="15" hidden="false" customHeight="false" outlineLevel="0" collapsed="false">
      <c r="A1618" s="37" t="s">
        <v>1264</v>
      </c>
      <c r="B1618" s="37" t="n">
        <v>2024</v>
      </c>
      <c r="C1618" s="37" t="n">
        <v>3</v>
      </c>
      <c r="D1618" s="37" t="n">
        <v>60</v>
      </c>
      <c r="E1618" s="37" t="s">
        <v>187</v>
      </c>
      <c r="F1618" s="37" t="n">
        <v>7.9</v>
      </c>
      <c r="G1618" s="37" t="n">
        <v>41</v>
      </c>
      <c r="H1618" s="37" t="str">
        <f aca="false">IFERROR(VLOOKUP(A1618,Employees!$A$2:$I$1501,9,FALSE()),"Unknown")</f>
        <v>Customer Support</v>
      </c>
      <c r="I1618" s="37" t="str">
        <f aca="false">IFERROR(VLOOKUP(A1618,Employees!$A$2:$U$1501,21,FALSE()),"Unknown")</f>
        <v>Active</v>
      </c>
    </row>
    <row r="1619" customFormat="false" ht="15" hidden="false" customHeight="false" outlineLevel="0" collapsed="false">
      <c r="A1619" s="37" t="s">
        <v>1264</v>
      </c>
      <c r="B1619" s="37" t="n">
        <v>2025</v>
      </c>
      <c r="C1619" s="37" t="n">
        <v>2</v>
      </c>
      <c r="D1619" s="37" t="n">
        <v>64</v>
      </c>
      <c r="E1619" s="37" t="s">
        <v>187</v>
      </c>
      <c r="F1619" s="37" t="n">
        <v>6.4</v>
      </c>
      <c r="G1619" s="37" t="n">
        <v>28</v>
      </c>
      <c r="H1619" s="37" t="str">
        <f aca="false">IFERROR(VLOOKUP(A1619,Employees!$A$2:$I$1501,9,FALSE()),"Unknown")</f>
        <v>Customer Support</v>
      </c>
      <c r="I1619" s="37" t="str">
        <f aca="false">IFERROR(VLOOKUP(A1619,Employees!$A$2:$U$1501,21,FALSE()),"Unknown")</f>
        <v>Active</v>
      </c>
    </row>
    <row r="1620" customFormat="false" ht="15" hidden="false" customHeight="false" outlineLevel="0" collapsed="false">
      <c r="A1620" s="37" t="s">
        <v>1265</v>
      </c>
      <c r="B1620" s="37" t="n">
        <v>2024</v>
      </c>
      <c r="C1620" s="37" t="n">
        <v>2</v>
      </c>
      <c r="D1620" s="37" t="n">
        <v>78</v>
      </c>
      <c r="E1620" s="37" t="s">
        <v>187</v>
      </c>
      <c r="F1620" s="37" t="n">
        <v>2.8</v>
      </c>
      <c r="G1620" s="37" t="n">
        <v>21</v>
      </c>
      <c r="H1620" s="37" t="str">
        <f aca="false">IFERROR(VLOOKUP(A1620,Employees!$A$2:$I$1501,9,FALSE()),"Unknown")</f>
        <v>Operations</v>
      </c>
      <c r="I1620" s="37" t="str">
        <f aca="false">IFERROR(VLOOKUP(A1620,Employees!$A$2:$U$1501,21,FALSE()),"Unknown")</f>
        <v>Active</v>
      </c>
    </row>
    <row r="1621" customFormat="false" ht="15" hidden="false" customHeight="false" outlineLevel="0" collapsed="false">
      <c r="A1621" s="37" t="s">
        <v>1265</v>
      </c>
      <c r="B1621" s="37" t="n">
        <v>2025</v>
      </c>
      <c r="C1621" s="37" t="n">
        <v>5</v>
      </c>
      <c r="D1621" s="37" t="n">
        <v>105</v>
      </c>
      <c r="E1621" s="37" t="s">
        <v>185</v>
      </c>
      <c r="F1621" s="37" t="n">
        <v>11</v>
      </c>
      <c r="G1621" s="37" t="n">
        <v>26</v>
      </c>
      <c r="H1621" s="37" t="str">
        <f aca="false">IFERROR(VLOOKUP(A1621,Employees!$A$2:$I$1501,9,FALSE()),"Unknown")</f>
        <v>Operations</v>
      </c>
      <c r="I1621" s="37" t="str">
        <f aca="false">IFERROR(VLOOKUP(A1621,Employees!$A$2:$U$1501,21,FALSE()),"Unknown")</f>
        <v>Active</v>
      </c>
    </row>
    <row r="1622" customFormat="false" ht="15" hidden="false" customHeight="false" outlineLevel="0" collapsed="false">
      <c r="A1622" s="37" t="s">
        <v>918</v>
      </c>
      <c r="B1622" s="37" t="n">
        <v>2022</v>
      </c>
      <c r="C1622" s="37" t="n">
        <v>2</v>
      </c>
      <c r="D1622" s="37" t="n">
        <v>82</v>
      </c>
      <c r="E1622" s="37" t="s">
        <v>187</v>
      </c>
      <c r="F1622" s="37" t="n">
        <v>3</v>
      </c>
      <c r="G1622" s="37" t="n">
        <v>29</v>
      </c>
      <c r="H1622" s="37" t="str">
        <f aca="false">IFERROR(VLOOKUP(A1622,Employees!$A$2:$I$1501,9,FALSE()),"Unknown")</f>
        <v>Operations</v>
      </c>
      <c r="I1622" s="37" t="str">
        <f aca="false">IFERROR(VLOOKUP(A1622,Employees!$A$2:$U$1501,21,FALSE()),"Unknown")</f>
        <v>Active</v>
      </c>
    </row>
    <row r="1623" customFormat="false" ht="15" hidden="false" customHeight="false" outlineLevel="0" collapsed="false">
      <c r="A1623" s="37" t="s">
        <v>918</v>
      </c>
      <c r="B1623" s="37" t="n">
        <v>2023</v>
      </c>
      <c r="C1623" s="37" t="n">
        <v>2</v>
      </c>
      <c r="D1623" s="37" t="n">
        <v>85</v>
      </c>
      <c r="E1623" s="37" t="s">
        <v>187</v>
      </c>
      <c r="F1623" s="37" t="n">
        <v>5.1</v>
      </c>
      <c r="G1623" s="37" t="n">
        <v>21</v>
      </c>
      <c r="H1623" s="37" t="str">
        <f aca="false">IFERROR(VLOOKUP(A1623,Employees!$A$2:$I$1501,9,FALSE()),"Unknown")</f>
        <v>Operations</v>
      </c>
      <c r="I1623" s="37" t="str">
        <f aca="false">IFERROR(VLOOKUP(A1623,Employees!$A$2:$U$1501,21,FALSE()),"Unknown")</f>
        <v>Active</v>
      </c>
    </row>
    <row r="1624" customFormat="false" ht="15" hidden="false" customHeight="false" outlineLevel="0" collapsed="false">
      <c r="A1624" s="37" t="s">
        <v>918</v>
      </c>
      <c r="B1624" s="37" t="n">
        <v>2024</v>
      </c>
      <c r="C1624" s="37" t="n">
        <v>3</v>
      </c>
      <c r="D1624" s="37" t="n">
        <v>76</v>
      </c>
      <c r="E1624" s="37" t="s">
        <v>187</v>
      </c>
      <c r="F1624" s="37" t="n">
        <v>4.3</v>
      </c>
      <c r="G1624" s="37" t="n">
        <v>29</v>
      </c>
      <c r="H1624" s="37" t="str">
        <f aca="false">IFERROR(VLOOKUP(A1624,Employees!$A$2:$I$1501,9,FALSE()),"Unknown")</f>
        <v>Operations</v>
      </c>
      <c r="I1624" s="37" t="str">
        <f aca="false">IFERROR(VLOOKUP(A1624,Employees!$A$2:$U$1501,21,FALSE()),"Unknown")</f>
        <v>Active</v>
      </c>
    </row>
    <row r="1625" customFormat="false" ht="15" hidden="false" customHeight="false" outlineLevel="0" collapsed="false">
      <c r="A1625" s="37" t="s">
        <v>918</v>
      </c>
      <c r="B1625" s="37" t="n">
        <v>2025</v>
      </c>
      <c r="C1625" s="37" t="n">
        <v>3</v>
      </c>
      <c r="D1625" s="37" t="n">
        <v>86</v>
      </c>
      <c r="E1625" s="37" t="s">
        <v>187</v>
      </c>
      <c r="F1625" s="37" t="n">
        <v>4.8</v>
      </c>
      <c r="G1625" s="37" t="n">
        <v>34</v>
      </c>
      <c r="H1625" s="37" t="str">
        <f aca="false">IFERROR(VLOOKUP(A1625,Employees!$A$2:$I$1501,9,FALSE()),"Unknown")</f>
        <v>Operations</v>
      </c>
      <c r="I1625" s="37" t="str">
        <f aca="false">IFERROR(VLOOKUP(A1625,Employees!$A$2:$U$1501,21,FALSE()),"Unknown")</f>
        <v>Active</v>
      </c>
    </row>
    <row r="1626" customFormat="false" ht="15" hidden="false" customHeight="false" outlineLevel="0" collapsed="false">
      <c r="A1626" s="37" t="s">
        <v>1268</v>
      </c>
      <c r="B1626" s="37" t="n">
        <v>2021</v>
      </c>
      <c r="C1626" s="37" t="n">
        <v>3</v>
      </c>
      <c r="D1626" s="37" t="n">
        <v>94</v>
      </c>
      <c r="E1626" s="37" t="s">
        <v>187</v>
      </c>
      <c r="F1626" s="37" t="n">
        <v>9</v>
      </c>
      <c r="G1626" s="37" t="n">
        <v>9</v>
      </c>
      <c r="H1626" s="37" t="str">
        <f aca="false">IFERROR(VLOOKUP(A1626,Employees!$A$2:$I$1501,9,FALSE()),"Unknown")</f>
        <v>Sales</v>
      </c>
      <c r="I1626" s="37" t="str">
        <f aca="false">IFERROR(VLOOKUP(A1626,Employees!$A$2:$U$1501,21,FALSE()),"Unknown")</f>
        <v>Active</v>
      </c>
    </row>
    <row r="1627" customFormat="false" ht="15" hidden="false" customHeight="false" outlineLevel="0" collapsed="false">
      <c r="A1627" s="37" t="s">
        <v>1268</v>
      </c>
      <c r="B1627" s="37" t="n">
        <v>2022</v>
      </c>
      <c r="C1627" s="37" t="n">
        <v>3</v>
      </c>
      <c r="D1627" s="37" t="n">
        <v>74</v>
      </c>
      <c r="E1627" s="37" t="s">
        <v>187</v>
      </c>
      <c r="F1627" s="37" t="n">
        <v>5</v>
      </c>
      <c r="G1627" s="37" t="n">
        <v>41</v>
      </c>
      <c r="H1627" s="37" t="str">
        <f aca="false">IFERROR(VLOOKUP(A1627,Employees!$A$2:$I$1501,9,FALSE()),"Unknown")</f>
        <v>Sales</v>
      </c>
      <c r="I1627" s="37" t="str">
        <f aca="false">IFERROR(VLOOKUP(A1627,Employees!$A$2:$U$1501,21,FALSE()),"Unknown")</f>
        <v>Active</v>
      </c>
    </row>
    <row r="1628" customFormat="false" ht="15" hidden="false" customHeight="false" outlineLevel="0" collapsed="false">
      <c r="A1628" s="37" t="s">
        <v>1268</v>
      </c>
      <c r="B1628" s="37" t="n">
        <v>2023</v>
      </c>
      <c r="C1628" s="37" t="n">
        <v>3</v>
      </c>
      <c r="D1628" s="37" t="n">
        <v>67</v>
      </c>
      <c r="E1628" s="37" t="s">
        <v>187</v>
      </c>
      <c r="F1628" s="37" t="n">
        <v>6.7</v>
      </c>
      <c r="G1628" s="37" t="n">
        <v>40</v>
      </c>
      <c r="H1628" s="37" t="str">
        <f aca="false">IFERROR(VLOOKUP(A1628,Employees!$A$2:$I$1501,9,FALSE()),"Unknown")</f>
        <v>Sales</v>
      </c>
      <c r="I1628" s="37" t="str">
        <f aca="false">IFERROR(VLOOKUP(A1628,Employees!$A$2:$U$1501,21,FALSE()),"Unknown")</f>
        <v>Active</v>
      </c>
    </row>
    <row r="1629" customFormat="false" ht="15" hidden="false" customHeight="false" outlineLevel="0" collapsed="false">
      <c r="A1629" s="37" t="s">
        <v>1268</v>
      </c>
      <c r="B1629" s="37" t="n">
        <v>2024</v>
      </c>
      <c r="C1629" s="37" t="n">
        <v>4</v>
      </c>
      <c r="D1629" s="37" t="n">
        <v>91</v>
      </c>
      <c r="E1629" s="37" t="s">
        <v>187</v>
      </c>
      <c r="F1629" s="37" t="n">
        <v>9.4</v>
      </c>
      <c r="G1629" s="37" t="n">
        <v>16</v>
      </c>
      <c r="H1629" s="37" t="str">
        <f aca="false">IFERROR(VLOOKUP(A1629,Employees!$A$2:$I$1501,9,FALSE()),"Unknown")</f>
        <v>Sales</v>
      </c>
      <c r="I1629" s="37" t="str">
        <f aca="false">IFERROR(VLOOKUP(A1629,Employees!$A$2:$U$1501,21,FALSE()),"Unknown")</f>
        <v>Active</v>
      </c>
    </row>
    <row r="1630" customFormat="false" ht="15" hidden="false" customHeight="false" outlineLevel="0" collapsed="false">
      <c r="A1630" s="37" t="s">
        <v>1268</v>
      </c>
      <c r="B1630" s="37" t="n">
        <v>2025</v>
      </c>
      <c r="C1630" s="37" t="n">
        <v>4</v>
      </c>
      <c r="D1630" s="37" t="n">
        <v>78</v>
      </c>
      <c r="E1630" s="37" t="s">
        <v>187</v>
      </c>
      <c r="F1630" s="37" t="n">
        <v>8.6</v>
      </c>
      <c r="G1630" s="37" t="n">
        <v>9</v>
      </c>
      <c r="H1630" s="37" t="str">
        <f aca="false">IFERROR(VLOOKUP(A1630,Employees!$A$2:$I$1501,9,FALSE()),"Unknown")</f>
        <v>Sales</v>
      </c>
      <c r="I1630" s="37" t="str">
        <f aca="false">IFERROR(VLOOKUP(A1630,Employees!$A$2:$U$1501,21,FALSE()),"Unknown")</f>
        <v>Active</v>
      </c>
    </row>
    <row r="1631" customFormat="false" ht="15" hidden="false" customHeight="false" outlineLevel="0" collapsed="false">
      <c r="A1631" s="37" t="s">
        <v>1270</v>
      </c>
      <c r="B1631" s="37" t="n">
        <v>2021</v>
      </c>
      <c r="C1631" s="37" t="n">
        <v>2</v>
      </c>
      <c r="D1631" s="37" t="n">
        <v>85</v>
      </c>
      <c r="E1631" s="37" t="s">
        <v>187</v>
      </c>
      <c r="F1631" s="37" t="n">
        <v>5.9</v>
      </c>
      <c r="G1631" s="37" t="n">
        <v>25</v>
      </c>
      <c r="H1631" s="37" t="str">
        <f aca="false">IFERROR(VLOOKUP(A1631,Employees!$A$2:$I$1501,9,FALSE()),"Unknown")</f>
        <v>Engineering</v>
      </c>
      <c r="I1631" s="37" t="str">
        <f aca="false">IFERROR(VLOOKUP(A1631,Employees!$A$2:$U$1501,21,FALSE()),"Unknown")</f>
        <v>Active</v>
      </c>
    </row>
    <row r="1632" customFormat="false" ht="15" hidden="false" customHeight="false" outlineLevel="0" collapsed="false">
      <c r="A1632" s="37" t="s">
        <v>1270</v>
      </c>
      <c r="B1632" s="37" t="n">
        <v>2022</v>
      </c>
      <c r="C1632" s="37" t="n">
        <v>5</v>
      </c>
      <c r="D1632" s="37" t="n">
        <v>94</v>
      </c>
      <c r="E1632" s="37" t="s">
        <v>187</v>
      </c>
      <c r="F1632" s="37" t="n">
        <v>10.1</v>
      </c>
      <c r="G1632" s="37" t="n">
        <v>8</v>
      </c>
      <c r="H1632" s="37" t="str">
        <f aca="false">IFERROR(VLOOKUP(A1632,Employees!$A$2:$I$1501,9,FALSE()),"Unknown")</f>
        <v>Engineering</v>
      </c>
      <c r="I1632" s="37" t="str">
        <f aca="false">IFERROR(VLOOKUP(A1632,Employees!$A$2:$U$1501,21,FALSE()),"Unknown")</f>
        <v>Active</v>
      </c>
    </row>
    <row r="1633" customFormat="false" ht="15" hidden="false" customHeight="false" outlineLevel="0" collapsed="false">
      <c r="A1633" s="37" t="s">
        <v>1270</v>
      </c>
      <c r="B1633" s="37" t="n">
        <v>2023</v>
      </c>
      <c r="C1633" s="37" t="n">
        <v>3</v>
      </c>
      <c r="D1633" s="37" t="n">
        <v>90</v>
      </c>
      <c r="E1633" s="37" t="s">
        <v>187</v>
      </c>
      <c r="F1633" s="37" t="n">
        <v>6.2</v>
      </c>
      <c r="G1633" s="37" t="n">
        <v>42</v>
      </c>
      <c r="H1633" s="37" t="str">
        <f aca="false">IFERROR(VLOOKUP(A1633,Employees!$A$2:$I$1501,9,FALSE()),"Unknown")</f>
        <v>Engineering</v>
      </c>
      <c r="I1633" s="37" t="str">
        <f aca="false">IFERROR(VLOOKUP(A1633,Employees!$A$2:$U$1501,21,FALSE()),"Unknown")</f>
        <v>Active</v>
      </c>
    </row>
    <row r="1634" customFormat="false" ht="15" hidden="false" customHeight="false" outlineLevel="0" collapsed="false">
      <c r="A1634" s="37" t="s">
        <v>1270</v>
      </c>
      <c r="B1634" s="37" t="n">
        <v>2024</v>
      </c>
      <c r="C1634" s="37" t="n">
        <v>4</v>
      </c>
      <c r="D1634" s="37" t="n">
        <v>100</v>
      </c>
      <c r="E1634" s="37" t="s">
        <v>187</v>
      </c>
      <c r="F1634" s="37" t="n">
        <v>8</v>
      </c>
      <c r="G1634" s="37" t="n">
        <v>37</v>
      </c>
      <c r="H1634" s="37" t="str">
        <f aca="false">IFERROR(VLOOKUP(A1634,Employees!$A$2:$I$1501,9,FALSE()),"Unknown")</f>
        <v>Engineering</v>
      </c>
      <c r="I1634" s="37" t="str">
        <f aca="false">IFERROR(VLOOKUP(A1634,Employees!$A$2:$U$1501,21,FALSE()),"Unknown")</f>
        <v>Active</v>
      </c>
    </row>
    <row r="1635" customFormat="false" ht="15" hidden="false" customHeight="false" outlineLevel="0" collapsed="false">
      <c r="A1635" s="37" t="s">
        <v>1270</v>
      </c>
      <c r="B1635" s="37" t="n">
        <v>2025</v>
      </c>
      <c r="C1635" s="37" t="n">
        <v>3</v>
      </c>
      <c r="D1635" s="37" t="n">
        <v>80</v>
      </c>
      <c r="E1635" s="37" t="s">
        <v>187</v>
      </c>
      <c r="F1635" s="37" t="n">
        <v>5.1</v>
      </c>
      <c r="G1635" s="37" t="n">
        <v>29</v>
      </c>
      <c r="H1635" s="37" t="str">
        <f aca="false">IFERROR(VLOOKUP(A1635,Employees!$A$2:$I$1501,9,FALSE()),"Unknown")</f>
        <v>Engineering</v>
      </c>
      <c r="I1635" s="37" t="str">
        <f aca="false">IFERROR(VLOOKUP(A1635,Employees!$A$2:$U$1501,21,FALSE()),"Unknown")</f>
        <v>Active</v>
      </c>
    </row>
    <row r="1636" customFormat="false" ht="15" hidden="false" customHeight="false" outlineLevel="0" collapsed="false">
      <c r="A1636" s="37" t="s">
        <v>1271</v>
      </c>
      <c r="B1636" s="37" t="n">
        <v>2025</v>
      </c>
      <c r="C1636" s="37" t="n">
        <v>2</v>
      </c>
      <c r="D1636" s="37" t="n">
        <v>73</v>
      </c>
      <c r="E1636" s="37" t="s">
        <v>187</v>
      </c>
      <c r="F1636" s="37" t="n">
        <v>5.7</v>
      </c>
      <c r="G1636" s="37" t="n">
        <v>54</v>
      </c>
      <c r="H1636" s="37" t="str">
        <f aca="false">IFERROR(VLOOKUP(A1636,Employees!$A$2:$I$1501,9,FALSE()),"Unknown")</f>
        <v>Customer Support</v>
      </c>
      <c r="I1636" s="37" t="str">
        <f aca="false">IFERROR(VLOOKUP(A1636,Employees!$A$2:$U$1501,21,FALSE()),"Unknown")</f>
        <v>Active</v>
      </c>
    </row>
    <row r="1637" customFormat="false" ht="15" hidden="false" customHeight="false" outlineLevel="0" collapsed="false">
      <c r="A1637" s="37" t="s">
        <v>720</v>
      </c>
      <c r="B1637" s="37" t="n">
        <v>2023</v>
      </c>
      <c r="C1637" s="37" t="n">
        <v>3</v>
      </c>
      <c r="D1637" s="37" t="n">
        <v>75</v>
      </c>
      <c r="E1637" s="37" t="s">
        <v>187</v>
      </c>
      <c r="F1637" s="37" t="n">
        <v>7.6</v>
      </c>
      <c r="G1637" s="37" t="n">
        <v>51</v>
      </c>
      <c r="H1637" s="37" t="str">
        <f aca="false">IFERROR(VLOOKUP(A1637,Employees!$A$2:$I$1501,9,FALSE()),"Unknown")</f>
        <v>Legal &amp; Compliance</v>
      </c>
      <c r="I1637" s="37" t="str">
        <f aca="false">IFERROR(VLOOKUP(A1637,Employees!$A$2:$U$1501,21,FALSE()),"Unknown")</f>
        <v>Active</v>
      </c>
    </row>
    <row r="1638" customFormat="false" ht="15" hidden="false" customHeight="false" outlineLevel="0" collapsed="false">
      <c r="A1638" s="37" t="s">
        <v>720</v>
      </c>
      <c r="B1638" s="37" t="n">
        <v>2024</v>
      </c>
      <c r="C1638" s="37" t="n">
        <v>3</v>
      </c>
      <c r="D1638" s="37" t="n">
        <v>79</v>
      </c>
      <c r="E1638" s="37" t="s">
        <v>187</v>
      </c>
      <c r="F1638" s="37" t="n">
        <v>7.1</v>
      </c>
      <c r="G1638" s="37" t="n">
        <v>40</v>
      </c>
      <c r="H1638" s="37" t="str">
        <f aca="false">IFERROR(VLOOKUP(A1638,Employees!$A$2:$I$1501,9,FALSE()),"Unknown")</f>
        <v>Legal &amp; Compliance</v>
      </c>
      <c r="I1638" s="37" t="str">
        <f aca="false">IFERROR(VLOOKUP(A1638,Employees!$A$2:$U$1501,21,FALSE()),"Unknown")</f>
        <v>Active</v>
      </c>
    </row>
    <row r="1639" customFormat="false" ht="15" hidden="false" customHeight="false" outlineLevel="0" collapsed="false">
      <c r="A1639" s="37" t="s">
        <v>720</v>
      </c>
      <c r="B1639" s="37" t="n">
        <v>2025</v>
      </c>
      <c r="C1639" s="37" t="n">
        <v>3</v>
      </c>
      <c r="D1639" s="37" t="n">
        <v>77</v>
      </c>
      <c r="E1639" s="37" t="s">
        <v>187</v>
      </c>
      <c r="F1639" s="37" t="n">
        <v>10.5</v>
      </c>
      <c r="G1639" s="37" t="n">
        <v>11</v>
      </c>
      <c r="H1639" s="37" t="str">
        <f aca="false">IFERROR(VLOOKUP(A1639,Employees!$A$2:$I$1501,9,FALSE()),"Unknown")</f>
        <v>Legal &amp; Compliance</v>
      </c>
      <c r="I1639" s="37" t="str">
        <f aca="false">IFERROR(VLOOKUP(A1639,Employees!$A$2:$U$1501,21,FALSE()),"Unknown")</f>
        <v>Active</v>
      </c>
    </row>
    <row r="1640" customFormat="false" ht="15" hidden="false" customHeight="false" outlineLevel="0" collapsed="false">
      <c r="A1640" s="37" t="s">
        <v>1272</v>
      </c>
      <c r="B1640" s="37" t="n">
        <v>2021</v>
      </c>
      <c r="C1640" s="37" t="n">
        <v>3</v>
      </c>
      <c r="D1640" s="37" t="n">
        <v>81</v>
      </c>
      <c r="E1640" s="37" t="s">
        <v>187</v>
      </c>
      <c r="F1640" s="37" t="n">
        <v>8.1</v>
      </c>
      <c r="G1640" s="37" t="n">
        <v>38</v>
      </c>
      <c r="H1640" s="37" t="str">
        <f aca="false">IFERROR(VLOOKUP(A1640,Employees!$A$2:$I$1501,9,FALSE()),"Unknown")</f>
        <v>Operations</v>
      </c>
      <c r="I1640" s="37" t="str">
        <f aca="false">IFERROR(VLOOKUP(A1640,Employees!$A$2:$U$1501,21,FALSE()),"Unknown")</f>
        <v>Active</v>
      </c>
    </row>
    <row r="1641" customFormat="false" ht="15" hidden="false" customHeight="false" outlineLevel="0" collapsed="false">
      <c r="A1641" s="37" t="s">
        <v>1272</v>
      </c>
      <c r="B1641" s="37" t="n">
        <v>2022</v>
      </c>
      <c r="C1641" s="37" t="n">
        <v>2</v>
      </c>
      <c r="D1641" s="37" t="n">
        <v>67</v>
      </c>
      <c r="E1641" s="37" t="s">
        <v>187</v>
      </c>
      <c r="F1641" s="37" t="n">
        <v>5.6</v>
      </c>
      <c r="G1641" s="37" t="n">
        <v>27</v>
      </c>
      <c r="H1641" s="37" t="str">
        <f aca="false">IFERROR(VLOOKUP(A1641,Employees!$A$2:$I$1501,9,FALSE()),"Unknown")</f>
        <v>Operations</v>
      </c>
      <c r="I1641" s="37" t="str">
        <f aca="false">IFERROR(VLOOKUP(A1641,Employees!$A$2:$U$1501,21,FALSE()),"Unknown")</f>
        <v>Active</v>
      </c>
    </row>
    <row r="1642" customFormat="false" ht="15" hidden="false" customHeight="false" outlineLevel="0" collapsed="false">
      <c r="A1642" s="37" t="s">
        <v>1272</v>
      </c>
      <c r="B1642" s="37" t="n">
        <v>2023</v>
      </c>
      <c r="C1642" s="37" t="n">
        <v>3</v>
      </c>
      <c r="D1642" s="37" t="n">
        <v>72</v>
      </c>
      <c r="E1642" s="37" t="s">
        <v>187</v>
      </c>
      <c r="F1642" s="37" t="n">
        <v>5.5</v>
      </c>
      <c r="G1642" s="37" t="n">
        <v>8</v>
      </c>
      <c r="H1642" s="37" t="str">
        <f aca="false">IFERROR(VLOOKUP(A1642,Employees!$A$2:$I$1501,9,FALSE()),"Unknown")</f>
        <v>Operations</v>
      </c>
      <c r="I1642" s="37" t="str">
        <f aca="false">IFERROR(VLOOKUP(A1642,Employees!$A$2:$U$1501,21,FALSE()),"Unknown")</f>
        <v>Active</v>
      </c>
    </row>
    <row r="1643" customFormat="false" ht="15" hidden="false" customHeight="false" outlineLevel="0" collapsed="false">
      <c r="A1643" s="37" t="s">
        <v>1272</v>
      </c>
      <c r="B1643" s="37" t="n">
        <v>2024</v>
      </c>
      <c r="C1643" s="37" t="n">
        <v>3</v>
      </c>
      <c r="D1643" s="37" t="n">
        <v>74</v>
      </c>
      <c r="E1643" s="37" t="s">
        <v>187</v>
      </c>
      <c r="F1643" s="37" t="n">
        <v>7.2</v>
      </c>
      <c r="G1643" s="37" t="n">
        <v>38</v>
      </c>
      <c r="H1643" s="37" t="str">
        <f aca="false">IFERROR(VLOOKUP(A1643,Employees!$A$2:$I$1501,9,FALSE()),"Unknown")</f>
        <v>Operations</v>
      </c>
      <c r="I1643" s="37" t="str">
        <f aca="false">IFERROR(VLOOKUP(A1643,Employees!$A$2:$U$1501,21,FALSE()),"Unknown")</f>
        <v>Active</v>
      </c>
    </row>
    <row r="1644" customFormat="false" ht="15" hidden="false" customHeight="false" outlineLevel="0" collapsed="false">
      <c r="A1644" s="37" t="s">
        <v>1272</v>
      </c>
      <c r="B1644" s="37" t="n">
        <v>2025</v>
      </c>
      <c r="C1644" s="37" t="n">
        <v>3</v>
      </c>
      <c r="D1644" s="37" t="n">
        <v>89</v>
      </c>
      <c r="E1644" s="37" t="s">
        <v>187</v>
      </c>
      <c r="F1644" s="37" t="n">
        <v>6.6</v>
      </c>
      <c r="G1644" s="37" t="n">
        <v>7</v>
      </c>
      <c r="H1644" s="37" t="str">
        <f aca="false">IFERROR(VLOOKUP(A1644,Employees!$A$2:$I$1501,9,FALSE()),"Unknown")</f>
        <v>Operations</v>
      </c>
      <c r="I1644" s="37" t="str">
        <f aca="false">IFERROR(VLOOKUP(A1644,Employees!$A$2:$U$1501,21,FALSE()),"Unknown")</f>
        <v>Active</v>
      </c>
    </row>
    <row r="1645" customFormat="false" ht="15" hidden="false" customHeight="false" outlineLevel="0" collapsed="false">
      <c r="A1645" s="37" t="s">
        <v>1273</v>
      </c>
      <c r="B1645" s="37" t="n">
        <v>2023</v>
      </c>
      <c r="C1645" s="37" t="n">
        <v>2</v>
      </c>
      <c r="D1645" s="37" t="n">
        <v>74</v>
      </c>
      <c r="E1645" s="37" t="s">
        <v>187</v>
      </c>
      <c r="F1645" s="37" t="n">
        <v>4.2</v>
      </c>
      <c r="G1645" s="37" t="n">
        <v>49</v>
      </c>
      <c r="H1645" s="37" t="str">
        <f aca="false">IFERROR(VLOOKUP(A1645,Employees!$A$2:$I$1501,9,FALSE()),"Unknown")</f>
        <v>Data &amp; AI</v>
      </c>
      <c r="I1645" s="37" t="str">
        <f aca="false">IFERROR(VLOOKUP(A1645,Employees!$A$2:$U$1501,21,FALSE()),"Unknown")</f>
        <v>Active</v>
      </c>
    </row>
    <row r="1646" customFormat="false" ht="15" hidden="false" customHeight="false" outlineLevel="0" collapsed="false">
      <c r="A1646" s="37" t="s">
        <v>1273</v>
      </c>
      <c r="B1646" s="37" t="n">
        <v>2024</v>
      </c>
      <c r="C1646" s="37" t="n">
        <v>1</v>
      </c>
      <c r="D1646" s="37" t="n">
        <v>68</v>
      </c>
      <c r="E1646" s="37" t="s">
        <v>187</v>
      </c>
      <c r="F1646" s="37" t="n">
        <v>4.8</v>
      </c>
      <c r="G1646" s="37" t="n">
        <v>19</v>
      </c>
      <c r="H1646" s="37" t="str">
        <f aca="false">IFERROR(VLOOKUP(A1646,Employees!$A$2:$I$1501,9,FALSE()),"Unknown")</f>
        <v>Data &amp; AI</v>
      </c>
      <c r="I1646" s="37" t="str">
        <f aca="false">IFERROR(VLOOKUP(A1646,Employees!$A$2:$U$1501,21,FALSE()),"Unknown")</f>
        <v>Active</v>
      </c>
    </row>
    <row r="1647" customFormat="false" ht="15" hidden="false" customHeight="false" outlineLevel="0" collapsed="false">
      <c r="A1647" s="37" t="s">
        <v>1273</v>
      </c>
      <c r="B1647" s="37" t="n">
        <v>2025</v>
      </c>
      <c r="C1647" s="37" t="n">
        <v>3</v>
      </c>
      <c r="D1647" s="37" t="n">
        <v>89</v>
      </c>
      <c r="E1647" s="37" t="s">
        <v>187</v>
      </c>
      <c r="F1647" s="37" t="n">
        <v>6.1</v>
      </c>
      <c r="G1647" s="37" t="n">
        <v>7</v>
      </c>
      <c r="H1647" s="37" t="str">
        <f aca="false">IFERROR(VLOOKUP(A1647,Employees!$A$2:$I$1501,9,FALSE()),"Unknown")</f>
        <v>Data &amp; AI</v>
      </c>
      <c r="I1647" s="37" t="str">
        <f aca="false">IFERROR(VLOOKUP(A1647,Employees!$A$2:$U$1501,21,FALSE()),"Unknown")</f>
        <v>Active</v>
      </c>
    </row>
    <row r="1648" customFormat="false" ht="15" hidden="false" customHeight="false" outlineLevel="0" collapsed="false">
      <c r="A1648" s="37" t="s">
        <v>1274</v>
      </c>
      <c r="B1648" s="37" t="n">
        <v>2021</v>
      </c>
      <c r="C1648" s="37" t="n">
        <v>2</v>
      </c>
      <c r="D1648" s="37" t="n">
        <v>81</v>
      </c>
      <c r="E1648" s="37" t="s">
        <v>187</v>
      </c>
      <c r="F1648" s="37" t="n">
        <v>3.5</v>
      </c>
      <c r="G1648" s="37" t="n">
        <v>17</v>
      </c>
      <c r="H1648" s="37" t="str">
        <f aca="false">IFERROR(VLOOKUP(A1648,Employees!$A$2:$I$1501,9,FALSE()),"Unknown")</f>
        <v>Engineering</v>
      </c>
      <c r="I1648" s="37" t="str">
        <f aca="false">IFERROR(VLOOKUP(A1648,Employees!$A$2:$U$1501,21,FALSE()),"Unknown")</f>
        <v>Exited</v>
      </c>
    </row>
    <row r="1649" customFormat="false" ht="15" hidden="false" customHeight="false" outlineLevel="0" collapsed="false">
      <c r="A1649" s="37" t="s">
        <v>1274</v>
      </c>
      <c r="B1649" s="37" t="n">
        <v>2022</v>
      </c>
      <c r="C1649" s="37" t="n">
        <v>2</v>
      </c>
      <c r="D1649" s="37" t="n">
        <v>75</v>
      </c>
      <c r="E1649" s="37" t="s">
        <v>187</v>
      </c>
      <c r="F1649" s="37" t="n">
        <v>5.1</v>
      </c>
      <c r="G1649" s="37" t="n">
        <v>9</v>
      </c>
      <c r="H1649" s="37" t="str">
        <f aca="false">IFERROR(VLOOKUP(A1649,Employees!$A$2:$I$1501,9,FALSE()),"Unknown")</f>
        <v>Engineering</v>
      </c>
      <c r="I1649" s="37" t="str">
        <f aca="false">IFERROR(VLOOKUP(A1649,Employees!$A$2:$U$1501,21,FALSE()),"Unknown")</f>
        <v>Exited</v>
      </c>
    </row>
    <row r="1650" customFormat="false" ht="15" hidden="false" customHeight="false" outlineLevel="0" collapsed="false">
      <c r="A1650" s="37" t="s">
        <v>849</v>
      </c>
      <c r="B1650" s="37" t="n">
        <v>2022</v>
      </c>
      <c r="C1650" s="37" t="n">
        <v>2</v>
      </c>
      <c r="D1650" s="37" t="n">
        <v>65</v>
      </c>
      <c r="E1650" s="37" t="s">
        <v>187</v>
      </c>
      <c r="F1650" s="37" t="n">
        <v>3.4</v>
      </c>
      <c r="G1650" s="37" t="n">
        <v>44</v>
      </c>
      <c r="H1650" s="37" t="str">
        <f aca="false">IFERROR(VLOOKUP(A1650,Employees!$A$2:$I$1501,9,FALSE()),"Unknown")</f>
        <v>Marketing</v>
      </c>
      <c r="I1650" s="37" t="str">
        <f aca="false">IFERROR(VLOOKUP(A1650,Employees!$A$2:$U$1501,21,FALSE()),"Unknown")</f>
        <v>Active</v>
      </c>
    </row>
    <row r="1651" customFormat="false" ht="15" hidden="false" customHeight="false" outlineLevel="0" collapsed="false">
      <c r="A1651" s="37" t="s">
        <v>849</v>
      </c>
      <c r="B1651" s="37" t="n">
        <v>2023</v>
      </c>
      <c r="C1651" s="37" t="n">
        <v>2</v>
      </c>
      <c r="D1651" s="37" t="n">
        <v>75</v>
      </c>
      <c r="E1651" s="37" t="s">
        <v>187</v>
      </c>
      <c r="F1651" s="37" t="n">
        <v>6.2</v>
      </c>
      <c r="G1651" s="37" t="n">
        <v>58</v>
      </c>
      <c r="H1651" s="37" t="str">
        <f aca="false">IFERROR(VLOOKUP(A1651,Employees!$A$2:$I$1501,9,FALSE()),"Unknown")</f>
        <v>Marketing</v>
      </c>
      <c r="I1651" s="37" t="str">
        <f aca="false">IFERROR(VLOOKUP(A1651,Employees!$A$2:$U$1501,21,FALSE()),"Unknown")</f>
        <v>Active</v>
      </c>
    </row>
    <row r="1652" customFormat="false" ht="15" hidden="false" customHeight="false" outlineLevel="0" collapsed="false">
      <c r="A1652" s="37" t="s">
        <v>849</v>
      </c>
      <c r="B1652" s="37" t="n">
        <v>2024</v>
      </c>
      <c r="C1652" s="37" t="n">
        <v>3</v>
      </c>
      <c r="D1652" s="37" t="n">
        <v>83</v>
      </c>
      <c r="E1652" s="37" t="s">
        <v>187</v>
      </c>
      <c r="F1652" s="37" t="n">
        <v>6.4</v>
      </c>
      <c r="G1652" s="37" t="n">
        <v>25</v>
      </c>
      <c r="H1652" s="37" t="str">
        <f aca="false">IFERROR(VLOOKUP(A1652,Employees!$A$2:$I$1501,9,FALSE()),"Unknown")</f>
        <v>Marketing</v>
      </c>
      <c r="I1652" s="37" t="str">
        <f aca="false">IFERROR(VLOOKUP(A1652,Employees!$A$2:$U$1501,21,FALSE()),"Unknown")</f>
        <v>Active</v>
      </c>
    </row>
    <row r="1653" customFormat="false" ht="15" hidden="false" customHeight="false" outlineLevel="0" collapsed="false">
      <c r="A1653" s="37" t="s">
        <v>849</v>
      </c>
      <c r="B1653" s="37" t="n">
        <v>2025</v>
      </c>
      <c r="C1653" s="37" t="n">
        <v>3</v>
      </c>
      <c r="D1653" s="37" t="n">
        <v>88</v>
      </c>
      <c r="E1653" s="37" t="s">
        <v>187</v>
      </c>
      <c r="F1653" s="37" t="n">
        <v>5.3</v>
      </c>
      <c r="G1653" s="37" t="n">
        <v>27</v>
      </c>
      <c r="H1653" s="37" t="str">
        <f aca="false">IFERROR(VLOOKUP(A1653,Employees!$A$2:$I$1501,9,FALSE()),"Unknown")</f>
        <v>Marketing</v>
      </c>
      <c r="I1653" s="37" t="str">
        <f aca="false">IFERROR(VLOOKUP(A1653,Employees!$A$2:$U$1501,21,FALSE()),"Unknown")</f>
        <v>Active</v>
      </c>
    </row>
    <row r="1654" customFormat="false" ht="15" hidden="false" customHeight="false" outlineLevel="0" collapsed="false">
      <c r="A1654" s="37" t="s">
        <v>1275</v>
      </c>
      <c r="B1654" s="37" t="n">
        <v>2023</v>
      </c>
      <c r="C1654" s="37" t="n">
        <v>3</v>
      </c>
      <c r="D1654" s="37" t="n">
        <v>97</v>
      </c>
      <c r="E1654" s="37" t="s">
        <v>187</v>
      </c>
      <c r="F1654" s="37" t="n">
        <v>6.3</v>
      </c>
      <c r="G1654" s="37" t="n">
        <v>10</v>
      </c>
      <c r="H1654" s="37" t="str">
        <f aca="false">IFERROR(VLOOKUP(A1654,Employees!$A$2:$I$1501,9,FALSE()),"Unknown")</f>
        <v>Operations</v>
      </c>
      <c r="I1654" s="37" t="str">
        <f aca="false">IFERROR(VLOOKUP(A1654,Employees!$A$2:$U$1501,21,FALSE()),"Unknown")</f>
        <v>Active</v>
      </c>
    </row>
    <row r="1655" customFormat="false" ht="15" hidden="false" customHeight="false" outlineLevel="0" collapsed="false">
      <c r="A1655" s="37" t="s">
        <v>1275</v>
      </c>
      <c r="B1655" s="37" t="n">
        <v>2024</v>
      </c>
      <c r="C1655" s="37" t="n">
        <v>3</v>
      </c>
      <c r="D1655" s="37" t="n">
        <v>93</v>
      </c>
      <c r="E1655" s="37" t="s">
        <v>187</v>
      </c>
      <c r="F1655" s="37" t="n">
        <v>6.5</v>
      </c>
      <c r="G1655" s="37" t="n">
        <v>15</v>
      </c>
      <c r="H1655" s="37" t="str">
        <f aca="false">IFERROR(VLOOKUP(A1655,Employees!$A$2:$I$1501,9,FALSE()),"Unknown")</f>
        <v>Operations</v>
      </c>
      <c r="I1655" s="37" t="str">
        <f aca="false">IFERROR(VLOOKUP(A1655,Employees!$A$2:$U$1501,21,FALSE()),"Unknown")</f>
        <v>Active</v>
      </c>
    </row>
    <row r="1656" customFormat="false" ht="15" hidden="false" customHeight="false" outlineLevel="0" collapsed="false">
      <c r="A1656" s="37" t="s">
        <v>1275</v>
      </c>
      <c r="B1656" s="37" t="n">
        <v>2025</v>
      </c>
      <c r="C1656" s="37" t="n">
        <v>3</v>
      </c>
      <c r="D1656" s="37" t="n">
        <v>77</v>
      </c>
      <c r="E1656" s="37" t="s">
        <v>187</v>
      </c>
      <c r="F1656" s="37" t="n">
        <v>5.7</v>
      </c>
      <c r="G1656" s="37" t="n">
        <v>50</v>
      </c>
      <c r="H1656" s="37" t="str">
        <f aca="false">IFERROR(VLOOKUP(A1656,Employees!$A$2:$I$1501,9,FALSE()),"Unknown")</f>
        <v>Operations</v>
      </c>
      <c r="I1656" s="37" t="str">
        <f aca="false">IFERROR(VLOOKUP(A1656,Employees!$A$2:$U$1501,21,FALSE()),"Unknown")</f>
        <v>Active</v>
      </c>
    </row>
    <row r="1657" customFormat="false" ht="15" hidden="false" customHeight="false" outlineLevel="0" collapsed="false">
      <c r="A1657" s="37" t="s">
        <v>1276</v>
      </c>
      <c r="B1657" s="37" t="n">
        <v>2021</v>
      </c>
      <c r="C1657" s="37" t="n">
        <v>1</v>
      </c>
      <c r="D1657" s="37" t="n">
        <v>70</v>
      </c>
      <c r="E1657" s="37" t="s">
        <v>187</v>
      </c>
      <c r="F1657" s="37" t="n">
        <v>1.6</v>
      </c>
      <c r="G1657" s="37" t="n">
        <v>15</v>
      </c>
      <c r="H1657" s="37" t="str">
        <f aca="false">IFERROR(VLOOKUP(A1657,Employees!$A$2:$I$1501,9,FALSE()),"Unknown")</f>
        <v>Engineering</v>
      </c>
      <c r="I1657" s="37" t="str">
        <f aca="false">IFERROR(VLOOKUP(A1657,Employees!$A$2:$U$1501,21,FALSE()),"Unknown")</f>
        <v>Active</v>
      </c>
    </row>
    <row r="1658" customFormat="false" ht="15" hidden="false" customHeight="false" outlineLevel="0" collapsed="false">
      <c r="A1658" s="37" t="s">
        <v>1276</v>
      </c>
      <c r="B1658" s="37" t="n">
        <v>2022</v>
      </c>
      <c r="C1658" s="37" t="n">
        <v>3</v>
      </c>
      <c r="D1658" s="37" t="n">
        <v>74</v>
      </c>
      <c r="E1658" s="37" t="s">
        <v>187</v>
      </c>
      <c r="F1658" s="37" t="n">
        <v>5.7</v>
      </c>
      <c r="G1658" s="37" t="n">
        <v>21</v>
      </c>
      <c r="H1658" s="37" t="str">
        <f aca="false">IFERROR(VLOOKUP(A1658,Employees!$A$2:$I$1501,9,FALSE()),"Unknown")</f>
        <v>Engineering</v>
      </c>
      <c r="I1658" s="37" t="str">
        <f aca="false">IFERROR(VLOOKUP(A1658,Employees!$A$2:$U$1501,21,FALSE()),"Unknown")</f>
        <v>Active</v>
      </c>
    </row>
    <row r="1659" customFormat="false" ht="15" hidden="false" customHeight="false" outlineLevel="0" collapsed="false">
      <c r="A1659" s="37" t="s">
        <v>1276</v>
      </c>
      <c r="B1659" s="37" t="n">
        <v>2023</v>
      </c>
      <c r="C1659" s="37" t="n">
        <v>3</v>
      </c>
      <c r="D1659" s="37" t="n">
        <v>78</v>
      </c>
      <c r="E1659" s="37" t="s">
        <v>187</v>
      </c>
      <c r="F1659" s="37" t="n">
        <v>7.1</v>
      </c>
      <c r="G1659" s="37" t="n">
        <v>36</v>
      </c>
      <c r="H1659" s="37" t="str">
        <f aca="false">IFERROR(VLOOKUP(A1659,Employees!$A$2:$I$1501,9,FALSE()),"Unknown")</f>
        <v>Engineering</v>
      </c>
      <c r="I1659" s="37" t="str">
        <f aca="false">IFERROR(VLOOKUP(A1659,Employees!$A$2:$U$1501,21,FALSE()),"Unknown")</f>
        <v>Active</v>
      </c>
    </row>
    <row r="1660" customFormat="false" ht="15" hidden="false" customHeight="false" outlineLevel="0" collapsed="false">
      <c r="A1660" s="37" t="s">
        <v>1276</v>
      </c>
      <c r="B1660" s="37" t="n">
        <v>2024</v>
      </c>
      <c r="C1660" s="37" t="n">
        <v>3</v>
      </c>
      <c r="D1660" s="37" t="n">
        <v>81</v>
      </c>
      <c r="E1660" s="37" t="s">
        <v>187</v>
      </c>
      <c r="F1660" s="37" t="n">
        <v>5.7</v>
      </c>
      <c r="G1660" s="37" t="n">
        <v>11</v>
      </c>
      <c r="H1660" s="37" t="str">
        <f aca="false">IFERROR(VLOOKUP(A1660,Employees!$A$2:$I$1501,9,FALSE()),"Unknown")</f>
        <v>Engineering</v>
      </c>
      <c r="I1660" s="37" t="str">
        <f aca="false">IFERROR(VLOOKUP(A1660,Employees!$A$2:$U$1501,21,FALSE()),"Unknown")</f>
        <v>Active</v>
      </c>
    </row>
    <row r="1661" customFormat="false" ht="15" hidden="false" customHeight="false" outlineLevel="0" collapsed="false">
      <c r="A1661" s="37" t="s">
        <v>1276</v>
      </c>
      <c r="B1661" s="37" t="n">
        <v>2025</v>
      </c>
      <c r="C1661" s="37" t="n">
        <v>3</v>
      </c>
      <c r="D1661" s="37" t="n">
        <v>75</v>
      </c>
      <c r="E1661" s="37" t="s">
        <v>187</v>
      </c>
      <c r="F1661" s="37" t="n">
        <v>6.5</v>
      </c>
      <c r="G1661" s="37" t="n">
        <v>18</v>
      </c>
      <c r="H1661" s="37" t="str">
        <f aca="false">IFERROR(VLOOKUP(A1661,Employees!$A$2:$I$1501,9,FALSE()),"Unknown")</f>
        <v>Engineering</v>
      </c>
      <c r="I1661" s="37" t="str">
        <f aca="false">IFERROR(VLOOKUP(A1661,Employees!$A$2:$U$1501,21,FALSE()),"Unknown")</f>
        <v>Active</v>
      </c>
    </row>
    <row r="1662" customFormat="false" ht="15" hidden="false" customHeight="false" outlineLevel="0" collapsed="false">
      <c r="A1662" s="37" t="s">
        <v>1277</v>
      </c>
      <c r="B1662" s="37" t="n">
        <v>2025</v>
      </c>
      <c r="C1662" s="37" t="n">
        <v>3</v>
      </c>
      <c r="D1662" s="37" t="n">
        <v>91</v>
      </c>
      <c r="E1662" s="37" t="s">
        <v>187</v>
      </c>
      <c r="F1662" s="37" t="n">
        <v>8</v>
      </c>
      <c r="G1662" s="37" t="n">
        <v>14</v>
      </c>
      <c r="H1662" s="37" t="str">
        <f aca="false">IFERROR(VLOOKUP(A1662,Employees!$A$2:$I$1501,9,FALSE()),"Unknown")</f>
        <v>Engineering</v>
      </c>
      <c r="I1662" s="37" t="str">
        <f aca="false">IFERROR(VLOOKUP(A1662,Employees!$A$2:$U$1501,21,FALSE()),"Unknown")</f>
        <v>Active</v>
      </c>
    </row>
    <row r="1663" customFormat="false" ht="15" hidden="false" customHeight="false" outlineLevel="0" collapsed="false">
      <c r="A1663" s="37" t="s">
        <v>1278</v>
      </c>
      <c r="B1663" s="37" t="n">
        <v>2021</v>
      </c>
      <c r="C1663" s="37" t="n">
        <v>3</v>
      </c>
      <c r="D1663" s="37" t="n">
        <v>83</v>
      </c>
      <c r="E1663" s="37" t="s">
        <v>187</v>
      </c>
      <c r="F1663" s="37" t="n">
        <v>4.8</v>
      </c>
      <c r="G1663" s="37" t="n">
        <v>16</v>
      </c>
      <c r="H1663" s="37" t="str">
        <f aca="false">IFERROR(VLOOKUP(A1663,Employees!$A$2:$I$1501,9,FALSE()),"Unknown")</f>
        <v>Customer Support</v>
      </c>
      <c r="I1663" s="37" t="str">
        <f aca="false">IFERROR(VLOOKUP(A1663,Employees!$A$2:$U$1501,21,FALSE()),"Unknown")</f>
        <v>Active</v>
      </c>
    </row>
    <row r="1664" customFormat="false" ht="15" hidden="false" customHeight="false" outlineLevel="0" collapsed="false">
      <c r="A1664" s="37" t="s">
        <v>1278</v>
      </c>
      <c r="B1664" s="37" t="n">
        <v>2022</v>
      </c>
      <c r="C1664" s="37" t="n">
        <v>3</v>
      </c>
      <c r="D1664" s="37" t="n">
        <v>78</v>
      </c>
      <c r="E1664" s="37" t="s">
        <v>187</v>
      </c>
      <c r="F1664" s="37" t="n">
        <v>6</v>
      </c>
      <c r="G1664" s="37" t="n">
        <v>7</v>
      </c>
      <c r="H1664" s="37" t="str">
        <f aca="false">IFERROR(VLOOKUP(A1664,Employees!$A$2:$I$1501,9,FALSE()),"Unknown")</f>
        <v>Customer Support</v>
      </c>
      <c r="I1664" s="37" t="str">
        <f aca="false">IFERROR(VLOOKUP(A1664,Employees!$A$2:$U$1501,21,FALSE()),"Unknown")</f>
        <v>Active</v>
      </c>
    </row>
    <row r="1665" customFormat="false" ht="15" hidden="false" customHeight="false" outlineLevel="0" collapsed="false">
      <c r="A1665" s="37" t="s">
        <v>1278</v>
      </c>
      <c r="B1665" s="37" t="n">
        <v>2023</v>
      </c>
      <c r="C1665" s="37" t="n">
        <v>3</v>
      </c>
      <c r="D1665" s="37" t="n">
        <v>100</v>
      </c>
      <c r="E1665" s="37" t="s">
        <v>187</v>
      </c>
      <c r="F1665" s="37" t="n">
        <v>9.1</v>
      </c>
      <c r="G1665" s="37" t="n">
        <v>23</v>
      </c>
      <c r="H1665" s="37" t="str">
        <f aca="false">IFERROR(VLOOKUP(A1665,Employees!$A$2:$I$1501,9,FALSE()),"Unknown")</f>
        <v>Customer Support</v>
      </c>
      <c r="I1665" s="37" t="str">
        <f aca="false">IFERROR(VLOOKUP(A1665,Employees!$A$2:$U$1501,21,FALSE()),"Unknown")</f>
        <v>Active</v>
      </c>
    </row>
    <row r="1666" customFormat="false" ht="15" hidden="false" customHeight="false" outlineLevel="0" collapsed="false">
      <c r="A1666" s="37" t="s">
        <v>1278</v>
      </c>
      <c r="B1666" s="37" t="n">
        <v>2024</v>
      </c>
      <c r="C1666" s="37" t="n">
        <v>3</v>
      </c>
      <c r="D1666" s="37" t="n">
        <v>79</v>
      </c>
      <c r="E1666" s="37" t="s">
        <v>187</v>
      </c>
      <c r="F1666" s="37" t="n">
        <v>6.2</v>
      </c>
      <c r="G1666" s="37" t="n">
        <v>30</v>
      </c>
      <c r="H1666" s="37" t="str">
        <f aca="false">IFERROR(VLOOKUP(A1666,Employees!$A$2:$I$1501,9,FALSE()),"Unknown")</f>
        <v>Customer Support</v>
      </c>
      <c r="I1666" s="37" t="str">
        <f aca="false">IFERROR(VLOOKUP(A1666,Employees!$A$2:$U$1501,21,FALSE()),"Unknown")</f>
        <v>Active</v>
      </c>
    </row>
    <row r="1667" customFormat="false" ht="15" hidden="false" customHeight="false" outlineLevel="0" collapsed="false">
      <c r="A1667" s="37" t="s">
        <v>1278</v>
      </c>
      <c r="B1667" s="37" t="n">
        <v>2025</v>
      </c>
      <c r="C1667" s="37" t="n">
        <v>2</v>
      </c>
      <c r="D1667" s="37" t="n">
        <v>76</v>
      </c>
      <c r="E1667" s="37" t="s">
        <v>187</v>
      </c>
      <c r="F1667" s="37" t="n">
        <v>6.2</v>
      </c>
      <c r="G1667" s="37" t="n">
        <v>24</v>
      </c>
      <c r="H1667" s="37" t="str">
        <f aca="false">IFERROR(VLOOKUP(A1667,Employees!$A$2:$I$1501,9,FALSE()),"Unknown")</f>
        <v>Customer Support</v>
      </c>
      <c r="I1667" s="37" t="str">
        <f aca="false">IFERROR(VLOOKUP(A1667,Employees!$A$2:$U$1501,21,FALSE()),"Unknown")</f>
        <v>Active</v>
      </c>
    </row>
    <row r="1668" customFormat="false" ht="15" hidden="false" customHeight="false" outlineLevel="0" collapsed="false">
      <c r="A1668" s="37" t="s">
        <v>1279</v>
      </c>
      <c r="B1668" s="37" t="n">
        <v>2022</v>
      </c>
      <c r="C1668" s="37" t="n">
        <v>3</v>
      </c>
      <c r="D1668" s="37" t="n">
        <v>83</v>
      </c>
      <c r="E1668" s="37" t="s">
        <v>187</v>
      </c>
      <c r="F1668" s="37" t="n">
        <v>7.7</v>
      </c>
      <c r="G1668" s="37" t="n">
        <v>19</v>
      </c>
      <c r="H1668" s="37" t="str">
        <f aca="false">IFERROR(VLOOKUP(A1668,Employees!$A$2:$I$1501,9,FALSE()),"Unknown")</f>
        <v>Engineering</v>
      </c>
      <c r="I1668" s="37" t="str">
        <f aca="false">IFERROR(VLOOKUP(A1668,Employees!$A$2:$U$1501,21,FALSE()),"Unknown")</f>
        <v>Active</v>
      </c>
    </row>
    <row r="1669" customFormat="false" ht="15" hidden="false" customHeight="false" outlineLevel="0" collapsed="false">
      <c r="A1669" s="37" t="s">
        <v>1279</v>
      </c>
      <c r="B1669" s="37" t="n">
        <v>2023</v>
      </c>
      <c r="C1669" s="37" t="n">
        <v>3</v>
      </c>
      <c r="D1669" s="37" t="n">
        <v>90</v>
      </c>
      <c r="E1669" s="37" t="s">
        <v>187</v>
      </c>
      <c r="F1669" s="37" t="n">
        <v>6.4</v>
      </c>
      <c r="G1669" s="37" t="n">
        <v>25</v>
      </c>
      <c r="H1669" s="37" t="str">
        <f aca="false">IFERROR(VLOOKUP(A1669,Employees!$A$2:$I$1501,9,FALSE()),"Unknown")</f>
        <v>Engineering</v>
      </c>
      <c r="I1669" s="37" t="str">
        <f aca="false">IFERROR(VLOOKUP(A1669,Employees!$A$2:$U$1501,21,FALSE()),"Unknown")</f>
        <v>Active</v>
      </c>
    </row>
    <row r="1670" customFormat="false" ht="15" hidden="false" customHeight="false" outlineLevel="0" collapsed="false">
      <c r="A1670" s="37" t="s">
        <v>1279</v>
      </c>
      <c r="B1670" s="37" t="n">
        <v>2024</v>
      </c>
      <c r="C1670" s="37" t="n">
        <v>3</v>
      </c>
      <c r="D1670" s="37" t="n">
        <v>79</v>
      </c>
      <c r="E1670" s="37" t="s">
        <v>187</v>
      </c>
      <c r="F1670" s="37" t="n">
        <v>5.5</v>
      </c>
      <c r="G1670" s="37" t="n">
        <v>18</v>
      </c>
      <c r="H1670" s="37" t="str">
        <f aca="false">IFERROR(VLOOKUP(A1670,Employees!$A$2:$I$1501,9,FALSE()),"Unknown")</f>
        <v>Engineering</v>
      </c>
      <c r="I1670" s="37" t="str">
        <f aca="false">IFERROR(VLOOKUP(A1670,Employees!$A$2:$U$1501,21,FALSE()),"Unknown")</f>
        <v>Active</v>
      </c>
    </row>
    <row r="1671" customFormat="false" ht="15" hidden="false" customHeight="false" outlineLevel="0" collapsed="false">
      <c r="A1671" s="37" t="s">
        <v>1279</v>
      </c>
      <c r="B1671" s="37" t="n">
        <v>2025</v>
      </c>
      <c r="C1671" s="37" t="n">
        <v>3</v>
      </c>
      <c r="D1671" s="37" t="n">
        <v>87</v>
      </c>
      <c r="E1671" s="37" t="s">
        <v>187</v>
      </c>
      <c r="F1671" s="37" t="n">
        <v>6.1</v>
      </c>
      <c r="G1671" s="37" t="n">
        <v>16</v>
      </c>
      <c r="H1671" s="37" t="str">
        <f aca="false">IFERROR(VLOOKUP(A1671,Employees!$A$2:$I$1501,9,FALSE()),"Unknown")</f>
        <v>Engineering</v>
      </c>
      <c r="I1671" s="37" t="str">
        <f aca="false">IFERROR(VLOOKUP(A1671,Employees!$A$2:$U$1501,21,FALSE()),"Unknown")</f>
        <v>Active</v>
      </c>
    </row>
    <row r="1672" customFormat="false" ht="15" hidden="false" customHeight="false" outlineLevel="0" collapsed="false">
      <c r="A1672" s="37" t="s">
        <v>1280</v>
      </c>
      <c r="B1672" s="37" t="n">
        <v>2025</v>
      </c>
      <c r="C1672" s="37" t="n">
        <v>3</v>
      </c>
      <c r="D1672" s="37" t="n">
        <v>78</v>
      </c>
      <c r="E1672" s="37" t="s">
        <v>187</v>
      </c>
      <c r="F1672" s="37" t="n">
        <v>8.5</v>
      </c>
      <c r="G1672" s="37" t="n">
        <v>19</v>
      </c>
      <c r="H1672" s="37" t="str">
        <f aca="false">IFERROR(VLOOKUP(A1672,Employees!$A$2:$I$1501,9,FALSE()),"Unknown")</f>
        <v>Engineering</v>
      </c>
      <c r="I1672" s="37" t="str">
        <f aca="false">IFERROR(VLOOKUP(A1672,Employees!$A$2:$U$1501,21,FALSE()),"Unknown")</f>
        <v>Active</v>
      </c>
    </row>
    <row r="1673" customFormat="false" ht="15" hidden="false" customHeight="false" outlineLevel="0" collapsed="false">
      <c r="A1673" s="37" t="s">
        <v>810</v>
      </c>
      <c r="B1673" s="37" t="n">
        <v>2021</v>
      </c>
      <c r="C1673" s="37" t="n">
        <v>3</v>
      </c>
      <c r="D1673" s="37" t="n">
        <v>87</v>
      </c>
      <c r="E1673" s="37" t="s">
        <v>187</v>
      </c>
      <c r="F1673" s="37" t="n">
        <v>8.8</v>
      </c>
      <c r="G1673" s="37" t="n">
        <v>10</v>
      </c>
      <c r="H1673" s="37" t="str">
        <f aca="false">IFERROR(VLOOKUP(A1673,Employees!$A$2:$I$1501,9,FALSE()),"Unknown")</f>
        <v>Data &amp; AI</v>
      </c>
      <c r="I1673" s="37" t="str">
        <f aca="false">IFERROR(VLOOKUP(A1673,Employees!$A$2:$U$1501,21,FALSE()),"Unknown")</f>
        <v>Active</v>
      </c>
    </row>
    <row r="1674" customFormat="false" ht="15" hidden="false" customHeight="false" outlineLevel="0" collapsed="false">
      <c r="A1674" s="37" t="s">
        <v>810</v>
      </c>
      <c r="B1674" s="37" t="n">
        <v>2022</v>
      </c>
      <c r="C1674" s="37" t="n">
        <v>1</v>
      </c>
      <c r="D1674" s="37" t="n">
        <v>80</v>
      </c>
      <c r="E1674" s="37" t="s">
        <v>187</v>
      </c>
      <c r="F1674" s="37" t="n">
        <v>2</v>
      </c>
      <c r="G1674" s="37" t="n">
        <v>7</v>
      </c>
      <c r="H1674" s="37" t="str">
        <f aca="false">IFERROR(VLOOKUP(A1674,Employees!$A$2:$I$1501,9,FALSE()),"Unknown")</f>
        <v>Data &amp; AI</v>
      </c>
      <c r="I1674" s="37" t="str">
        <f aca="false">IFERROR(VLOOKUP(A1674,Employees!$A$2:$U$1501,21,FALSE()),"Unknown")</f>
        <v>Active</v>
      </c>
    </row>
    <row r="1675" customFormat="false" ht="15" hidden="false" customHeight="false" outlineLevel="0" collapsed="false">
      <c r="A1675" s="37" t="s">
        <v>810</v>
      </c>
      <c r="B1675" s="37" t="n">
        <v>2023</v>
      </c>
      <c r="C1675" s="37" t="n">
        <v>4</v>
      </c>
      <c r="D1675" s="37" t="n">
        <v>75</v>
      </c>
      <c r="E1675" s="37" t="s">
        <v>185</v>
      </c>
      <c r="F1675" s="37" t="n">
        <v>8.2</v>
      </c>
      <c r="G1675" s="37" t="n">
        <v>18</v>
      </c>
      <c r="H1675" s="37" t="str">
        <f aca="false">IFERROR(VLOOKUP(A1675,Employees!$A$2:$I$1501,9,FALSE()),"Unknown")</f>
        <v>Data &amp; AI</v>
      </c>
      <c r="I1675" s="37" t="str">
        <f aca="false">IFERROR(VLOOKUP(A1675,Employees!$A$2:$U$1501,21,FALSE()),"Unknown")</f>
        <v>Active</v>
      </c>
    </row>
    <row r="1676" customFormat="false" ht="15" hidden="false" customHeight="false" outlineLevel="0" collapsed="false">
      <c r="A1676" s="37" t="s">
        <v>810</v>
      </c>
      <c r="B1676" s="37" t="n">
        <v>2024</v>
      </c>
      <c r="C1676" s="37" t="n">
        <v>2</v>
      </c>
      <c r="D1676" s="37" t="n">
        <v>71</v>
      </c>
      <c r="E1676" s="37" t="s">
        <v>187</v>
      </c>
      <c r="F1676" s="37" t="n">
        <v>5.3</v>
      </c>
      <c r="G1676" s="37" t="n">
        <v>17</v>
      </c>
      <c r="H1676" s="37" t="str">
        <f aca="false">IFERROR(VLOOKUP(A1676,Employees!$A$2:$I$1501,9,FALSE()),"Unknown")</f>
        <v>Data &amp; AI</v>
      </c>
      <c r="I1676" s="37" t="str">
        <f aca="false">IFERROR(VLOOKUP(A1676,Employees!$A$2:$U$1501,21,FALSE()),"Unknown")</f>
        <v>Active</v>
      </c>
    </row>
    <row r="1677" customFormat="false" ht="15" hidden="false" customHeight="false" outlineLevel="0" collapsed="false">
      <c r="A1677" s="37" t="s">
        <v>810</v>
      </c>
      <c r="B1677" s="37" t="n">
        <v>2025</v>
      </c>
      <c r="C1677" s="37" t="n">
        <v>3</v>
      </c>
      <c r="D1677" s="37" t="n">
        <v>90</v>
      </c>
      <c r="E1677" s="37" t="s">
        <v>187</v>
      </c>
      <c r="F1677" s="37" t="n">
        <v>7.2</v>
      </c>
      <c r="G1677" s="37" t="n">
        <v>15</v>
      </c>
      <c r="H1677" s="37" t="str">
        <f aca="false">IFERROR(VLOOKUP(A1677,Employees!$A$2:$I$1501,9,FALSE()),"Unknown")</f>
        <v>Data &amp; AI</v>
      </c>
      <c r="I1677" s="37" t="str">
        <f aca="false">IFERROR(VLOOKUP(A1677,Employees!$A$2:$U$1501,21,FALSE()),"Unknown")</f>
        <v>Active</v>
      </c>
    </row>
    <row r="1678" customFormat="false" ht="15" hidden="false" customHeight="false" outlineLevel="0" collapsed="false">
      <c r="A1678" s="37" t="s">
        <v>1281</v>
      </c>
      <c r="B1678" s="37" t="n">
        <v>2021</v>
      </c>
      <c r="C1678" s="37" t="n">
        <v>4</v>
      </c>
      <c r="D1678" s="37" t="n">
        <v>83</v>
      </c>
      <c r="E1678" s="37" t="s">
        <v>185</v>
      </c>
      <c r="F1678" s="37" t="n">
        <v>8.8</v>
      </c>
      <c r="G1678" s="37" t="n">
        <v>15</v>
      </c>
      <c r="H1678" s="37" t="str">
        <f aca="false">IFERROR(VLOOKUP(A1678,Employees!$A$2:$I$1501,9,FALSE()),"Unknown")</f>
        <v>Marketing</v>
      </c>
      <c r="I1678" s="37" t="str">
        <f aca="false">IFERROR(VLOOKUP(A1678,Employees!$A$2:$U$1501,21,FALSE()),"Unknown")</f>
        <v>Active</v>
      </c>
    </row>
    <row r="1679" customFormat="false" ht="15" hidden="false" customHeight="false" outlineLevel="0" collapsed="false">
      <c r="A1679" s="37" t="s">
        <v>1281</v>
      </c>
      <c r="B1679" s="37" t="n">
        <v>2022</v>
      </c>
      <c r="C1679" s="37" t="n">
        <v>4</v>
      </c>
      <c r="D1679" s="37" t="n">
        <v>98</v>
      </c>
      <c r="E1679" s="37" t="s">
        <v>187</v>
      </c>
      <c r="F1679" s="37" t="n">
        <v>11.2</v>
      </c>
      <c r="G1679" s="37" t="n">
        <v>6</v>
      </c>
      <c r="H1679" s="37" t="str">
        <f aca="false">IFERROR(VLOOKUP(A1679,Employees!$A$2:$I$1501,9,FALSE()),"Unknown")</f>
        <v>Marketing</v>
      </c>
      <c r="I1679" s="37" t="str">
        <f aca="false">IFERROR(VLOOKUP(A1679,Employees!$A$2:$U$1501,21,FALSE()),"Unknown")</f>
        <v>Active</v>
      </c>
    </row>
    <row r="1680" customFormat="false" ht="15" hidden="false" customHeight="false" outlineLevel="0" collapsed="false">
      <c r="A1680" s="37" t="s">
        <v>1281</v>
      </c>
      <c r="B1680" s="37" t="n">
        <v>2023</v>
      </c>
      <c r="C1680" s="37" t="n">
        <v>2</v>
      </c>
      <c r="D1680" s="37" t="n">
        <v>90</v>
      </c>
      <c r="E1680" s="37" t="s">
        <v>187</v>
      </c>
      <c r="F1680" s="37" t="n">
        <v>5.8</v>
      </c>
      <c r="G1680" s="37" t="n">
        <v>5</v>
      </c>
      <c r="H1680" s="37" t="str">
        <f aca="false">IFERROR(VLOOKUP(A1680,Employees!$A$2:$I$1501,9,FALSE()),"Unknown")</f>
        <v>Marketing</v>
      </c>
      <c r="I1680" s="37" t="str">
        <f aca="false">IFERROR(VLOOKUP(A1680,Employees!$A$2:$U$1501,21,FALSE()),"Unknown")</f>
        <v>Active</v>
      </c>
    </row>
    <row r="1681" customFormat="false" ht="15" hidden="false" customHeight="false" outlineLevel="0" collapsed="false">
      <c r="A1681" s="37" t="s">
        <v>1281</v>
      </c>
      <c r="B1681" s="37" t="n">
        <v>2024</v>
      </c>
      <c r="C1681" s="37" t="n">
        <v>2</v>
      </c>
      <c r="D1681" s="37" t="n">
        <v>75</v>
      </c>
      <c r="E1681" s="37" t="s">
        <v>187</v>
      </c>
      <c r="F1681" s="37" t="n">
        <v>5.8</v>
      </c>
      <c r="G1681" s="37" t="n">
        <v>36</v>
      </c>
      <c r="H1681" s="37" t="str">
        <f aca="false">IFERROR(VLOOKUP(A1681,Employees!$A$2:$I$1501,9,FALSE()),"Unknown")</f>
        <v>Marketing</v>
      </c>
      <c r="I1681" s="37" t="str">
        <f aca="false">IFERROR(VLOOKUP(A1681,Employees!$A$2:$U$1501,21,FALSE()),"Unknown")</f>
        <v>Active</v>
      </c>
    </row>
    <row r="1682" customFormat="false" ht="15" hidden="false" customHeight="false" outlineLevel="0" collapsed="false">
      <c r="A1682" s="37" t="s">
        <v>1281</v>
      </c>
      <c r="B1682" s="37" t="n">
        <v>2025</v>
      </c>
      <c r="C1682" s="37" t="n">
        <v>2</v>
      </c>
      <c r="D1682" s="37" t="n">
        <v>75</v>
      </c>
      <c r="E1682" s="37" t="s">
        <v>187</v>
      </c>
      <c r="F1682" s="37" t="n">
        <v>5.4</v>
      </c>
      <c r="G1682" s="37" t="n">
        <v>69</v>
      </c>
      <c r="H1682" s="37" t="str">
        <f aca="false">IFERROR(VLOOKUP(A1682,Employees!$A$2:$I$1501,9,FALSE()),"Unknown")</f>
        <v>Marketing</v>
      </c>
      <c r="I1682" s="37" t="str">
        <f aca="false">IFERROR(VLOOKUP(A1682,Employees!$A$2:$U$1501,21,FALSE()),"Unknown")</f>
        <v>Active</v>
      </c>
    </row>
    <row r="1683" customFormat="false" ht="15" hidden="false" customHeight="false" outlineLevel="0" collapsed="false">
      <c r="A1683" s="37" t="s">
        <v>1282</v>
      </c>
      <c r="B1683" s="37" t="n">
        <v>2025</v>
      </c>
      <c r="C1683" s="37" t="n">
        <v>4</v>
      </c>
      <c r="D1683" s="37" t="n">
        <v>94</v>
      </c>
      <c r="E1683" s="37" t="s">
        <v>187</v>
      </c>
      <c r="F1683" s="37" t="n">
        <v>9.1</v>
      </c>
      <c r="G1683" s="37" t="n">
        <v>45</v>
      </c>
      <c r="H1683" s="37" t="str">
        <f aca="false">IFERROR(VLOOKUP(A1683,Employees!$A$2:$I$1501,9,FALSE()),"Unknown")</f>
        <v>Human Resources</v>
      </c>
      <c r="I1683" s="37" t="str">
        <f aca="false">IFERROR(VLOOKUP(A1683,Employees!$A$2:$U$1501,21,FALSE()),"Unknown")</f>
        <v>Exited</v>
      </c>
    </row>
    <row r="1684" customFormat="false" ht="15" hidden="false" customHeight="false" outlineLevel="0" collapsed="false">
      <c r="A1684" s="37" t="s">
        <v>1283</v>
      </c>
      <c r="B1684" s="37" t="n">
        <v>2021</v>
      </c>
      <c r="C1684" s="37" t="n">
        <v>2</v>
      </c>
      <c r="D1684" s="37" t="n">
        <v>80</v>
      </c>
      <c r="E1684" s="37" t="s">
        <v>187</v>
      </c>
      <c r="F1684" s="37" t="n">
        <v>6.1</v>
      </c>
      <c r="G1684" s="37" t="n">
        <v>21</v>
      </c>
      <c r="H1684" s="37" t="str">
        <f aca="false">IFERROR(VLOOKUP(A1684,Employees!$A$2:$I$1501,9,FALSE()),"Unknown")</f>
        <v>Data &amp; AI</v>
      </c>
      <c r="I1684" s="37" t="str">
        <f aca="false">IFERROR(VLOOKUP(A1684,Employees!$A$2:$U$1501,21,FALSE()),"Unknown")</f>
        <v>Active</v>
      </c>
    </row>
    <row r="1685" customFormat="false" ht="15" hidden="false" customHeight="false" outlineLevel="0" collapsed="false">
      <c r="A1685" s="37" t="s">
        <v>1283</v>
      </c>
      <c r="B1685" s="37" t="n">
        <v>2022</v>
      </c>
      <c r="C1685" s="37" t="n">
        <v>3</v>
      </c>
      <c r="D1685" s="37" t="n">
        <v>84</v>
      </c>
      <c r="E1685" s="37" t="s">
        <v>187</v>
      </c>
      <c r="F1685" s="37" t="n">
        <v>6.5</v>
      </c>
      <c r="G1685" s="37" t="n">
        <v>15</v>
      </c>
      <c r="H1685" s="37" t="str">
        <f aca="false">IFERROR(VLOOKUP(A1685,Employees!$A$2:$I$1501,9,FALSE()),"Unknown")</f>
        <v>Data &amp; AI</v>
      </c>
      <c r="I1685" s="37" t="str">
        <f aca="false">IFERROR(VLOOKUP(A1685,Employees!$A$2:$U$1501,21,FALSE()),"Unknown")</f>
        <v>Active</v>
      </c>
    </row>
    <row r="1686" customFormat="false" ht="15" hidden="false" customHeight="false" outlineLevel="0" collapsed="false">
      <c r="A1686" s="37" t="s">
        <v>1283</v>
      </c>
      <c r="B1686" s="37" t="n">
        <v>2023</v>
      </c>
      <c r="C1686" s="37" t="n">
        <v>1</v>
      </c>
      <c r="D1686" s="37" t="n">
        <v>68</v>
      </c>
      <c r="E1686" s="37" t="s">
        <v>187</v>
      </c>
      <c r="F1686" s="37" t="n">
        <v>2.4</v>
      </c>
      <c r="G1686" s="37" t="n">
        <v>62</v>
      </c>
      <c r="H1686" s="37" t="str">
        <f aca="false">IFERROR(VLOOKUP(A1686,Employees!$A$2:$I$1501,9,FALSE()),"Unknown")</f>
        <v>Data &amp; AI</v>
      </c>
      <c r="I1686" s="37" t="str">
        <f aca="false">IFERROR(VLOOKUP(A1686,Employees!$A$2:$U$1501,21,FALSE()),"Unknown")</f>
        <v>Active</v>
      </c>
    </row>
    <row r="1687" customFormat="false" ht="15" hidden="false" customHeight="false" outlineLevel="0" collapsed="false">
      <c r="A1687" s="37" t="s">
        <v>1283</v>
      </c>
      <c r="B1687" s="37" t="n">
        <v>2024</v>
      </c>
      <c r="C1687" s="37" t="n">
        <v>3</v>
      </c>
      <c r="D1687" s="37" t="n">
        <v>85</v>
      </c>
      <c r="E1687" s="37" t="s">
        <v>187</v>
      </c>
      <c r="F1687" s="37" t="n">
        <v>6.7</v>
      </c>
      <c r="G1687" s="37" t="n">
        <v>53</v>
      </c>
      <c r="H1687" s="37" t="str">
        <f aca="false">IFERROR(VLOOKUP(A1687,Employees!$A$2:$I$1501,9,FALSE()),"Unknown")</f>
        <v>Data &amp; AI</v>
      </c>
      <c r="I1687" s="37" t="str">
        <f aca="false">IFERROR(VLOOKUP(A1687,Employees!$A$2:$U$1501,21,FALSE()),"Unknown")</f>
        <v>Active</v>
      </c>
    </row>
    <row r="1688" customFormat="false" ht="15" hidden="false" customHeight="false" outlineLevel="0" collapsed="false">
      <c r="A1688" s="37" t="s">
        <v>1283</v>
      </c>
      <c r="B1688" s="37" t="n">
        <v>2025</v>
      </c>
      <c r="C1688" s="37" t="n">
        <v>2</v>
      </c>
      <c r="D1688" s="37" t="n">
        <v>83</v>
      </c>
      <c r="E1688" s="37" t="s">
        <v>187</v>
      </c>
      <c r="F1688" s="37" t="n">
        <v>4.8</v>
      </c>
      <c r="G1688" s="37" t="n">
        <v>17</v>
      </c>
      <c r="H1688" s="37" t="str">
        <f aca="false">IFERROR(VLOOKUP(A1688,Employees!$A$2:$I$1501,9,FALSE()),"Unknown")</f>
        <v>Data &amp; AI</v>
      </c>
      <c r="I1688" s="37" t="str">
        <f aca="false">IFERROR(VLOOKUP(A1688,Employees!$A$2:$U$1501,21,FALSE()),"Unknown")</f>
        <v>Active</v>
      </c>
    </row>
    <row r="1689" customFormat="false" ht="15" hidden="false" customHeight="false" outlineLevel="0" collapsed="false">
      <c r="A1689" s="37" t="s">
        <v>617</v>
      </c>
      <c r="B1689" s="37" t="n">
        <v>2022</v>
      </c>
      <c r="C1689" s="37" t="n">
        <v>4</v>
      </c>
      <c r="D1689" s="37" t="n">
        <v>96</v>
      </c>
      <c r="E1689" s="37" t="s">
        <v>187</v>
      </c>
      <c r="F1689" s="37" t="n">
        <v>9.2</v>
      </c>
      <c r="G1689" s="37" t="n">
        <v>20</v>
      </c>
      <c r="H1689" s="37" t="str">
        <f aca="false">IFERROR(VLOOKUP(A1689,Employees!$A$2:$I$1501,9,FALSE()),"Unknown")</f>
        <v>Finance</v>
      </c>
      <c r="I1689" s="37" t="str">
        <f aca="false">IFERROR(VLOOKUP(A1689,Employees!$A$2:$U$1501,21,FALSE()),"Unknown")</f>
        <v>Active</v>
      </c>
    </row>
    <row r="1690" customFormat="false" ht="15" hidden="false" customHeight="false" outlineLevel="0" collapsed="false">
      <c r="A1690" s="37" t="s">
        <v>617</v>
      </c>
      <c r="B1690" s="37" t="n">
        <v>2023</v>
      </c>
      <c r="C1690" s="37" t="n">
        <v>3</v>
      </c>
      <c r="D1690" s="37" t="n">
        <v>71</v>
      </c>
      <c r="E1690" s="37" t="s">
        <v>187</v>
      </c>
      <c r="F1690" s="37" t="n">
        <v>7.6</v>
      </c>
      <c r="G1690" s="37" t="n">
        <v>29</v>
      </c>
      <c r="H1690" s="37" t="str">
        <f aca="false">IFERROR(VLOOKUP(A1690,Employees!$A$2:$I$1501,9,FALSE()),"Unknown")</f>
        <v>Finance</v>
      </c>
      <c r="I1690" s="37" t="str">
        <f aca="false">IFERROR(VLOOKUP(A1690,Employees!$A$2:$U$1501,21,FALSE()),"Unknown")</f>
        <v>Active</v>
      </c>
    </row>
    <row r="1691" customFormat="false" ht="15" hidden="false" customHeight="false" outlineLevel="0" collapsed="false">
      <c r="A1691" s="37" t="s">
        <v>617</v>
      </c>
      <c r="B1691" s="37" t="n">
        <v>2024</v>
      </c>
      <c r="C1691" s="37" t="n">
        <v>3</v>
      </c>
      <c r="D1691" s="37" t="n">
        <v>70</v>
      </c>
      <c r="E1691" s="37" t="s">
        <v>187</v>
      </c>
      <c r="F1691" s="37" t="n">
        <v>6.5</v>
      </c>
      <c r="G1691" s="37" t="n">
        <v>18</v>
      </c>
      <c r="H1691" s="37" t="str">
        <f aca="false">IFERROR(VLOOKUP(A1691,Employees!$A$2:$I$1501,9,FALSE()),"Unknown")</f>
        <v>Finance</v>
      </c>
      <c r="I1691" s="37" t="str">
        <f aca="false">IFERROR(VLOOKUP(A1691,Employees!$A$2:$U$1501,21,FALSE()),"Unknown")</f>
        <v>Active</v>
      </c>
    </row>
    <row r="1692" customFormat="false" ht="15" hidden="false" customHeight="false" outlineLevel="0" collapsed="false">
      <c r="A1692" s="37" t="s">
        <v>617</v>
      </c>
      <c r="B1692" s="37" t="n">
        <v>2025</v>
      </c>
      <c r="C1692" s="37" t="n">
        <v>1</v>
      </c>
      <c r="D1692" s="37" t="n">
        <v>57</v>
      </c>
      <c r="E1692" s="37" t="s">
        <v>187</v>
      </c>
      <c r="F1692" s="37" t="n">
        <v>2.6</v>
      </c>
      <c r="G1692" s="37" t="n">
        <v>15</v>
      </c>
      <c r="H1692" s="37" t="str">
        <f aca="false">IFERROR(VLOOKUP(A1692,Employees!$A$2:$I$1501,9,FALSE()),"Unknown")</f>
        <v>Finance</v>
      </c>
      <c r="I1692" s="37" t="str">
        <f aca="false">IFERROR(VLOOKUP(A1692,Employees!$A$2:$U$1501,21,FALSE()),"Unknown")</f>
        <v>Active</v>
      </c>
    </row>
    <row r="1693" customFormat="false" ht="15" hidden="false" customHeight="false" outlineLevel="0" collapsed="false">
      <c r="A1693" s="37" t="s">
        <v>1284</v>
      </c>
      <c r="B1693" s="37" t="n">
        <v>2021</v>
      </c>
      <c r="C1693" s="37" t="n">
        <v>4</v>
      </c>
      <c r="D1693" s="37" t="n">
        <v>115</v>
      </c>
      <c r="E1693" s="37" t="s">
        <v>187</v>
      </c>
      <c r="F1693" s="37" t="n">
        <v>6.5</v>
      </c>
      <c r="G1693" s="37" t="n">
        <v>26</v>
      </c>
      <c r="H1693" s="37" t="str">
        <f aca="false">IFERROR(VLOOKUP(A1693,Employees!$A$2:$I$1501,9,FALSE()),"Unknown")</f>
        <v>Engineering</v>
      </c>
      <c r="I1693" s="37" t="str">
        <f aca="false">IFERROR(VLOOKUP(A1693,Employees!$A$2:$U$1501,21,FALSE()),"Unknown")</f>
        <v>Active</v>
      </c>
    </row>
    <row r="1694" customFormat="false" ht="15" hidden="false" customHeight="false" outlineLevel="0" collapsed="false">
      <c r="A1694" s="37" t="s">
        <v>1284</v>
      </c>
      <c r="B1694" s="37" t="n">
        <v>2022</v>
      </c>
      <c r="C1694" s="37" t="n">
        <v>2</v>
      </c>
      <c r="D1694" s="37" t="n">
        <v>80</v>
      </c>
      <c r="E1694" s="37" t="s">
        <v>187</v>
      </c>
      <c r="F1694" s="37" t="n">
        <v>2.3</v>
      </c>
      <c r="G1694" s="37" t="n">
        <v>17</v>
      </c>
      <c r="H1694" s="37" t="str">
        <f aca="false">IFERROR(VLOOKUP(A1694,Employees!$A$2:$I$1501,9,FALSE()),"Unknown")</f>
        <v>Engineering</v>
      </c>
      <c r="I1694" s="37" t="str">
        <f aca="false">IFERROR(VLOOKUP(A1694,Employees!$A$2:$U$1501,21,FALSE()),"Unknown")</f>
        <v>Active</v>
      </c>
    </row>
    <row r="1695" customFormat="false" ht="15" hidden="false" customHeight="false" outlineLevel="0" collapsed="false">
      <c r="A1695" s="37" t="s">
        <v>1284</v>
      </c>
      <c r="B1695" s="37" t="n">
        <v>2023</v>
      </c>
      <c r="C1695" s="37" t="n">
        <v>3</v>
      </c>
      <c r="D1695" s="37" t="n">
        <v>95</v>
      </c>
      <c r="E1695" s="37" t="s">
        <v>187</v>
      </c>
      <c r="F1695" s="37" t="n">
        <v>5.7</v>
      </c>
      <c r="G1695" s="37" t="n">
        <v>21</v>
      </c>
      <c r="H1695" s="37" t="str">
        <f aca="false">IFERROR(VLOOKUP(A1695,Employees!$A$2:$I$1501,9,FALSE()),"Unknown")</f>
        <v>Engineering</v>
      </c>
      <c r="I1695" s="37" t="str">
        <f aca="false">IFERROR(VLOOKUP(A1695,Employees!$A$2:$U$1501,21,FALSE()),"Unknown")</f>
        <v>Active</v>
      </c>
    </row>
    <row r="1696" customFormat="false" ht="15" hidden="false" customHeight="false" outlineLevel="0" collapsed="false">
      <c r="A1696" s="37" t="s">
        <v>1284</v>
      </c>
      <c r="B1696" s="37" t="n">
        <v>2024</v>
      </c>
      <c r="C1696" s="37" t="n">
        <v>2</v>
      </c>
      <c r="D1696" s="37" t="n">
        <v>67</v>
      </c>
      <c r="E1696" s="37" t="s">
        <v>187</v>
      </c>
      <c r="F1696" s="37" t="n">
        <v>5.6</v>
      </c>
      <c r="G1696" s="37" t="n">
        <v>7</v>
      </c>
      <c r="H1696" s="37" t="str">
        <f aca="false">IFERROR(VLOOKUP(A1696,Employees!$A$2:$I$1501,9,FALSE()),"Unknown")</f>
        <v>Engineering</v>
      </c>
      <c r="I1696" s="37" t="str">
        <f aca="false">IFERROR(VLOOKUP(A1696,Employees!$A$2:$U$1501,21,FALSE()),"Unknown")</f>
        <v>Active</v>
      </c>
    </row>
    <row r="1697" customFormat="false" ht="15" hidden="false" customHeight="false" outlineLevel="0" collapsed="false">
      <c r="A1697" s="37" t="s">
        <v>1284</v>
      </c>
      <c r="B1697" s="37" t="n">
        <v>2025</v>
      </c>
      <c r="C1697" s="37" t="n">
        <v>3</v>
      </c>
      <c r="D1697" s="37" t="n">
        <v>93</v>
      </c>
      <c r="E1697" s="37" t="s">
        <v>187</v>
      </c>
      <c r="F1697" s="37" t="n">
        <v>7.3</v>
      </c>
      <c r="G1697" s="37" t="n">
        <v>20</v>
      </c>
      <c r="H1697" s="37" t="str">
        <f aca="false">IFERROR(VLOOKUP(A1697,Employees!$A$2:$I$1501,9,FALSE()),"Unknown")</f>
        <v>Engineering</v>
      </c>
      <c r="I1697" s="37" t="str">
        <f aca="false">IFERROR(VLOOKUP(A1697,Employees!$A$2:$U$1501,21,FALSE()),"Unknown")</f>
        <v>Active</v>
      </c>
    </row>
    <row r="1698" customFormat="false" ht="15" hidden="false" customHeight="false" outlineLevel="0" collapsed="false">
      <c r="A1698" s="37" t="s">
        <v>946</v>
      </c>
      <c r="B1698" s="37" t="n">
        <v>2025</v>
      </c>
      <c r="C1698" s="37" t="n">
        <v>4</v>
      </c>
      <c r="D1698" s="37" t="n">
        <v>83</v>
      </c>
      <c r="E1698" s="37" t="s">
        <v>187</v>
      </c>
      <c r="F1698" s="37" t="n">
        <v>10.8</v>
      </c>
      <c r="G1698" s="37" t="n">
        <v>26</v>
      </c>
      <c r="H1698" s="37" t="str">
        <f aca="false">IFERROR(VLOOKUP(A1698,Employees!$A$2:$I$1501,9,FALSE()),"Unknown")</f>
        <v>Engineering</v>
      </c>
      <c r="I1698" s="37" t="str">
        <f aca="false">IFERROR(VLOOKUP(A1698,Employees!$A$2:$U$1501,21,FALSE()),"Unknown")</f>
        <v>Active</v>
      </c>
    </row>
    <row r="1699" customFormat="false" ht="15" hidden="false" customHeight="false" outlineLevel="0" collapsed="false">
      <c r="A1699" s="37" t="s">
        <v>1285</v>
      </c>
      <c r="B1699" s="37" t="n">
        <v>2025</v>
      </c>
      <c r="C1699" s="37" t="n">
        <v>3</v>
      </c>
      <c r="D1699" s="37" t="n">
        <v>83</v>
      </c>
      <c r="E1699" s="37" t="s">
        <v>187</v>
      </c>
      <c r="F1699" s="37" t="n">
        <v>4.4</v>
      </c>
      <c r="G1699" s="37" t="n">
        <v>24</v>
      </c>
      <c r="H1699" s="37" t="str">
        <f aca="false">IFERROR(VLOOKUP(A1699,Employees!$A$2:$I$1501,9,FALSE()),"Unknown")</f>
        <v>Customer Support</v>
      </c>
      <c r="I1699" s="37" t="str">
        <f aca="false">IFERROR(VLOOKUP(A1699,Employees!$A$2:$U$1501,21,FALSE()),"Unknown")</f>
        <v>Active</v>
      </c>
    </row>
    <row r="1700" customFormat="false" ht="15" hidden="false" customHeight="false" outlineLevel="0" collapsed="false">
      <c r="A1700" s="37" t="s">
        <v>1287</v>
      </c>
      <c r="B1700" s="37" t="n">
        <v>2025</v>
      </c>
      <c r="C1700" s="37" t="n">
        <v>2</v>
      </c>
      <c r="D1700" s="37" t="n">
        <v>65</v>
      </c>
      <c r="E1700" s="37" t="s">
        <v>187</v>
      </c>
      <c r="F1700" s="37" t="n">
        <v>4.3</v>
      </c>
      <c r="G1700" s="37" t="n">
        <v>8</v>
      </c>
      <c r="H1700" s="37" t="str">
        <f aca="false">IFERROR(VLOOKUP(A1700,Employees!$A$2:$I$1501,9,FALSE()),"Unknown")</f>
        <v>Engineering</v>
      </c>
      <c r="I1700" s="37" t="str">
        <f aca="false">IFERROR(VLOOKUP(A1700,Employees!$A$2:$U$1501,21,FALSE()),"Unknown")</f>
        <v>Active</v>
      </c>
    </row>
    <row r="1701" customFormat="false" ht="15" hidden="false" customHeight="false" outlineLevel="0" collapsed="false">
      <c r="A1701" s="37" t="s">
        <v>562</v>
      </c>
      <c r="B1701" s="37" t="n">
        <v>2021</v>
      </c>
      <c r="C1701" s="37" t="n">
        <v>3</v>
      </c>
      <c r="D1701" s="37" t="n">
        <v>82</v>
      </c>
      <c r="E1701" s="37" t="s">
        <v>187</v>
      </c>
      <c r="F1701" s="37" t="n">
        <v>7.2</v>
      </c>
      <c r="G1701" s="37" t="n">
        <v>30</v>
      </c>
      <c r="H1701" s="37" t="str">
        <f aca="false">IFERROR(VLOOKUP(A1701,Employees!$A$2:$I$1501,9,FALSE()),"Unknown")</f>
        <v>Sales</v>
      </c>
      <c r="I1701" s="37" t="str">
        <f aca="false">IFERROR(VLOOKUP(A1701,Employees!$A$2:$U$1501,21,FALSE()),"Unknown")</f>
        <v>Active</v>
      </c>
    </row>
    <row r="1702" customFormat="false" ht="15" hidden="false" customHeight="false" outlineLevel="0" collapsed="false">
      <c r="A1702" s="37" t="s">
        <v>562</v>
      </c>
      <c r="B1702" s="37" t="n">
        <v>2022</v>
      </c>
      <c r="C1702" s="37" t="n">
        <v>4</v>
      </c>
      <c r="D1702" s="37" t="n">
        <v>89</v>
      </c>
      <c r="E1702" s="37" t="s">
        <v>187</v>
      </c>
      <c r="F1702" s="37" t="n">
        <v>7.9</v>
      </c>
      <c r="G1702" s="37" t="n">
        <v>6</v>
      </c>
      <c r="H1702" s="37" t="str">
        <f aca="false">IFERROR(VLOOKUP(A1702,Employees!$A$2:$I$1501,9,FALSE()),"Unknown")</f>
        <v>Sales</v>
      </c>
      <c r="I1702" s="37" t="str">
        <f aca="false">IFERROR(VLOOKUP(A1702,Employees!$A$2:$U$1501,21,FALSE()),"Unknown")</f>
        <v>Active</v>
      </c>
    </row>
    <row r="1703" customFormat="false" ht="15" hidden="false" customHeight="false" outlineLevel="0" collapsed="false">
      <c r="A1703" s="37" t="s">
        <v>562</v>
      </c>
      <c r="B1703" s="37" t="n">
        <v>2023</v>
      </c>
      <c r="C1703" s="37" t="n">
        <v>3</v>
      </c>
      <c r="D1703" s="37" t="n">
        <v>96</v>
      </c>
      <c r="E1703" s="37" t="s">
        <v>187</v>
      </c>
      <c r="F1703" s="37" t="n">
        <v>7.1</v>
      </c>
      <c r="G1703" s="37" t="n">
        <v>68</v>
      </c>
      <c r="H1703" s="37" t="str">
        <f aca="false">IFERROR(VLOOKUP(A1703,Employees!$A$2:$I$1501,9,FALSE()),"Unknown")</f>
        <v>Sales</v>
      </c>
      <c r="I1703" s="37" t="str">
        <f aca="false">IFERROR(VLOOKUP(A1703,Employees!$A$2:$U$1501,21,FALSE()),"Unknown")</f>
        <v>Active</v>
      </c>
    </row>
    <row r="1704" customFormat="false" ht="15" hidden="false" customHeight="false" outlineLevel="0" collapsed="false">
      <c r="A1704" s="37" t="s">
        <v>562</v>
      </c>
      <c r="B1704" s="37" t="n">
        <v>2024</v>
      </c>
      <c r="C1704" s="37" t="n">
        <v>4</v>
      </c>
      <c r="D1704" s="37" t="n">
        <v>86</v>
      </c>
      <c r="E1704" s="37" t="s">
        <v>185</v>
      </c>
      <c r="F1704" s="37" t="n">
        <v>9.8</v>
      </c>
      <c r="G1704" s="37" t="n">
        <v>34</v>
      </c>
      <c r="H1704" s="37" t="str">
        <f aca="false">IFERROR(VLOOKUP(A1704,Employees!$A$2:$I$1501,9,FALSE()),"Unknown")</f>
        <v>Sales</v>
      </c>
      <c r="I1704" s="37" t="str">
        <f aca="false">IFERROR(VLOOKUP(A1704,Employees!$A$2:$U$1501,21,FALSE()),"Unknown")</f>
        <v>Active</v>
      </c>
    </row>
    <row r="1705" customFormat="false" ht="15" hidden="false" customHeight="false" outlineLevel="0" collapsed="false">
      <c r="A1705" s="37" t="s">
        <v>562</v>
      </c>
      <c r="B1705" s="37" t="n">
        <v>2025</v>
      </c>
      <c r="C1705" s="37" t="n">
        <v>1</v>
      </c>
      <c r="D1705" s="37" t="n">
        <v>67</v>
      </c>
      <c r="E1705" s="37" t="s">
        <v>187</v>
      </c>
      <c r="F1705" s="37" t="n">
        <v>1.3</v>
      </c>
      <c r="G1705" s="37" t="n">
        <v>16</v>
      </c>
      <c r="H1705" s="37" t="str">
        <f aca="false">IFERROR(VLOOKUP(A1705,Employees!$A$2:$I$1501,9,FALSE()),"Unknown")</f>
        <v>Sales</v>
      </c>
      <c r="I1705" s="37" t="str">
        <f aca="false">IFERROR(VLOOKUP(A1705,Employees!$A$2:$U$1501,21,FALSE()),"Unknown")</f>
        <v>Active</v>
      </c>
    </row>
    <row r="1706" customFormat="false" ht="15" hidden="false" customHeight="false" outlineLevel="0" collapsed="false">
      <c r="A1706" s="37" t="s">
        <v>1289</v>
      </c>
      <c r="B1706" s="37" t="n">
        <v>2022</v>
      </c>
      <c r="C1706" s="37" t="n">
        <v>3</v>
      </c>
      <c r="D1706" s="37" t="n">
        <v>86</v>
      </c>
      <c r="E1706" s="37" t="s">
        <v>187</v>
      </c>
      <c r="F1706" s="37" t="n">
        <v>5.8</v>
      </c>
      <c r="G1706" s="37" t="n">
        <v>7</v>
      </c>
      <c r="H1706" s="37" t="str">
        <f aca="false">IFERROR(VLOOKUP(A1706,Employees!$A$2:$I$1501,9,FALSE()),"Unknown")</f>
        <v>Legal &amp; Compliance</v>
      </c>
      <c r="I1706" s="37" t="str">
        <f aca="false">IFERROR(VLOOKUP(A1706,Employees!$A$2:$U$1501,21,FALSE()),"Unknown")</f>
        <v>Exited</v>
      </c>
    </row>
    <row r="1707" customFormat="false" ht="15" hidden="false" customHeight="false" outlineLevel="0" collapsed="false">
      <c r="A1707" s="37" t="s">
        <v>1289</v>
      </c>
      <c r="B1707" s="37" t="n">
        <v>2023</v>
      </c>
      <c r="C1707" s="37" t="n">
        <v>2</v>
      </c>
      <c r="D1707" s="37" t="n">
        <v>74</v>
      </c>
      <c r="E1707" s="37" t="s">
        <v>187</v>
      </c>
      <c r="F1707" s="37" t="n">
        <v>7.6</v>
      </c>
      <c r="G1707" s="37" t="n">
        <v>14</v>
      </c>
      <c r="H1707" s="37" t="str">
        <f aca="false">IFERROR(VLOOKUP(A1707,Employees!$A$2:$I$1501,9,FALSE()),"Unknown")</f>
        <v>Legal &amp; Compliance</v>
      </c>
      <c r="I1707" s="37" t="str">
        <f aca="false">IFERROR(VLOOKUP(A1707,Employees!$A$2:$U$1501,21,FALSE()),"Unknown")</f>
        <v>Exited</v>
      </c>
    </row>
    <row r="1708" customFormat="false" ht="15" hidden="false" customHeight="false" outlineLevel="0" collapsed="false">
      <c r="A1708" s="37" t="s">
        <v>1291</v>
      </c>
      <c r="B1708" s="37" t="n">
        <v>2022</v>
      </c>
      <c r="C1708" s="37" t="n">
        <v>3</v>
      </c>
      <c r="D1708" s="37" t="n">
        <v>67</v>
      </c>
      <c r="E1708" s="37" t="s">
        <v>187</v>
      </c>
      <c r="F1708" s="37" t="n">
        <v>4</v>
      </c>
      <c r="G1708" s="37" t="n">
        <v>15</v>
      </c>
      <c r="H1708" s="37" t="str">
        <f aca="false">IFERROR(VLOOKUP(A1708,Employees!$A$2:$I$1501,9,FALSE()),"Unknown")</f>
        <v>Engineering</v>
      </c>
      <c r="I1708" s="37" t="str">
        <f aca="false">IFERROR(VLOOKUP(A1708,Employees!$A$2:$U$1501,21,FALSE()),"Unknown")</f>
        <v>Active</v>
      </c>
    </row>
    <row r="1709" customFormat="false" ht="15" hidden="false" customHeight="false" outlineLevel="0" collapsed="false">
      <c r="A1709" s="37" t="s">
        <v>1291</v>
      </c>
      <c r="B1709" s="37" t="n">
        <v>2023</v>
      </c>
      <c r="C1709" s="37" t="n">
        <v>3</v>
      </c>
      <c r="D1709" s="37" t="n">
        <v>74</v>
      </c>
      <c r="E1709" s="37" t="s">
        <v>187</v>
      </c>
      <c r="F1709" s="37" t="n">
        <v>7.3</v>
      </c>
      <c r="G1709" s="37" t="n">
        <v>3</v>
      </c>
      <c r="H1709" s="37" t="str">
        <f aca="false">IFERROR(VLOOKUP(A1709,Employees!$A$2:$I$1501,9,FALSE()),"Unknown")</f>
        <v>Engineering</v>
      </c>
      <c r="I1709" s="37" t="str">
        <f aca="false">IFERROR(VLOOKUP(A1709,Employees!$A$2:$U$1501,21,FALSE()),"Unknown")</f>
        <v>Active</v>
      </c>
    </row>
    <row r="1710" customFormat="false" ht="15" hidden="false" customHeight="false" outlineLevel="0" collapsed="false">
      <c r="A1710" s="37" t="s">
        <v>1291</v>
      </c>
      <c r="B1710" s="37" t="n">
        <v>2024</v>
      </c>
      <c r="C1710" s="37" t="n">
        <v>3</v>
      </c>
      <c r="D1710" s="37" t="n">
        <v>87</v>
      </c>
      <c r="E1710" s="37" t="s">
        <v>187</v>
      </c>
      <c r="F1710" s="37" t="n">
        <v>6.4</v>
      </c>
      <c r="G1710" s="37" t="n">
        <v>13</v>
      </c>
      <c r="H1710" s="37" t="str">
        <f aca="false">IFERROR(VLOOKUP(A1710,Employees!$A$2:$I$1501,9,FALSE()),"Unknown")</f>
        <v>Engineering</v>
      </c>
      <c r="I1710" s="37" t="str">
        <f aca="false">IFERROR(VLOOKUP(A1710,Employees!$A$2:$U$1501,21,FALSE()),"Unknown")</f>
        <v>Active</v>
      </c>
    </row>
    <row r="1711" customFormat="false" ht="15" hidden="false" customHeight="false" outlineLevel="0" collapsed="false">
      <c r="A1711" s="37" t="s">
        <v>1291</v>
      </c>
      <c r="B1711" s="37" t="n">
        <v>2025</v>
      </c>
      <c r="C1711" s="37" t="n">
        <v>4</v>
      </c>
      <c r="D1711" s="37" t="n">
        <v>86</v>
      </c>
      <c r="E1711" s="37" t="s">
        <v>187</v>
      </c>
      <c r="F1711" s="37" t="n">
        <v>10.5</v>
      </c>
      <c r="G1711" s="37" t="n">
        <v>5</v>
      </c>
      <c r="H1711" s="37" t="str">
        <f aca="false">IFERROR(VLOOKUP(A1711,Employees!$A$2:$I$1501,9,FALSE()),"Unknown")</f>
        <v>Engineering</v>
      </c>
      <c r="I1711" s="37" t="str">
        <f aca="false">IFERROR(VLOOKUP(A1711,Employees!$A$2:$U$1501,21,FALSE()),"Unknown")</f>
        <v>Active</v>
      </c>
    </row>
    <row r="1712" customFormat="false" ht="15" hidden="false" customHeight="false" outlineLevel="0" collapsed="false">
      <c r="A1712" s="37" t="s">
        <v>1292</v>
      </c>
      <c r="B1712" s="37" t="n">
        <v>2022</v>
      </c>
      <c r="C1712" s="37" t="n">
        <v>2</v>
      </c>
      <c r="D1712" s="37" t="n">
        <v>60</v>
      </c>
      <c r="E1712" s="37" t="s">
        <v>187</v>
      </c>
      <c r="F1712" s="37" t="n">
        <v>5.6</v>
      </c>
      <c r="G1712" s="37" t="n">
        <v>28</v>
      </c>
      <c r="H1712" s="37" t="str">
        <f aca="false">IFERROR(VLOOKUP(A1712,Employees!$A$2:$I$1501,9,FALSE()),"Unknown")</f>
        <v>Customer Support</v>
      </c>
      <c r="I1712" s="37" t="str">
        <f aca="false">IFERROR(VLOOKUP(A1712,Employees!$A$2:$U$1501,21,FALSE()),"Unknown")</f>
        <v>Exited</v>
      </c>
    </row>
    <row r="1713" customFormat="false" ht="15" hidden="false" customHeight="false" outlineLevel="0" collapsed="false">
      <c r="A1713" s="37" t="s">
        <v>1294</v>
      </c>
      <c r="B1713" s="37" t="n">
        <v>2023</v>
      </c>
      <c r="C1713" s="37" t="n">
        <v>2</v>
      </c>
      <c r="D1713" s="37" t="n">
        <v>78</v>
      </c>
      <c r="E1713" s="37" t="s">
        <v>187</v>
      </c>
      <c r="F1713" s="37" t="n">
        <v>2.4</v>
      </c>
      <c r="G1713" s="37" t="n">
        <v>22</v>
      </c>
      <c r="H1713" s="37" t="str">
        <f aca="false">IFERROR(VLOOKUP(A1713,Employees!$A$2:$I$1501,9,FALSE()),"Unknown")</f>
        <v>Finance</v>
      </c>
      <c r="I1713" s="37" t="str">
        <f aca="false">IFERROR(VLOOKUP(A1713,Employees!$A$2:$U$1501,21,FALSE()),"Unknown")</f>
        <v>Active</v>
      </c>
    </row>
    <row r="1714" customFormat="false" ht="15" hidden="false" customHeight="false" outlineLevel="0" collapsed="false">
      <c r="A1714" s="37" t="s">
        <v>1294</v>
      </c>
      <c r="B1714" s="37" t="n">
        <v>2024</v>
      </c>
      <c r="C1714" s="37" t="n">
        <v>4</v>
      </c>
      <c r="D1714" s="37" t="n">
        <v>88</v>
      </c>
      <c r="E1714" s="37" t="s">
        <v>187</v>
      </c>
      <c r="F1714" s="37" t="n">
        <v>9.2</v>
      </c>
      <c r="G1714" s="37" t="n">
        <v>20</v>
      </c>
      <c r="H1714" s="37" t="str">
        <f aca="false">IFERROR(VLOOKUP(A1714,Employees!$A$2:$I$1501,9,FALSE()),"Unknown")</f>
        <v>Finance</v>
      </c>
      <c r="I1714" s="37" t="str">
        <f aca="false">IFERROR(VLOOKUP(A1714,Employees!$A$2:$U$1501,21,FALSE()),"Unknown")</f>
        <v>Active</v>
      </c>
    </row>
    <row r="1715" customFormat="false" ht="15" hidden="false" customHeight="false" outlineLevel="0" collapsed="false">
      <c r="A1715" s="37" t="s">
        <v>1294</v>
      </c>
      <c r="B1715" s="37" t="n">
        <v>2025</v>
      </c>
      <c r="C1715" s="37" t="n">
        <v>3</v>
      </c>
      <c r="D1715" s="37" t="n">
        <v>75</v>
      </c>
      <c r="E1715" s="37" t="s">
        <v>187</v>
      </c>
      <c r="F1715" s="37" t="n">
        <v>7.2</v>
      </c>
      <c r="G1715" s="37" t="n">
        <v>34</v>
      </c>
      <c r="H1715" s="37" t="str">
        <f aca="false">IFERROR(VLOOKUP(A1715,Employees!$A$2:$I$1501,9,FALSE()),"Unknown")</f>
        <v>Finance</v>
      </c>
      <c r="I1715" s="37" t="str">
        <f aca="false">IFERROR(VLOOKUP(A1715,Employees!$A$2:$U$1501,21,FALSE()),"Unknown")</f>
        <v>Active</v>
      </c>
    </row>
    <row r="1716" customFormat="false" ht="15" hidden="false" customHeight="false" outlineLevel="0" collapsed="false">
      <c r="A1716" s="37" t="s">
        <v>492</v>
      </c>
      <c r="B1716" s="37" t="n">
        <v>2021</v>
      </c>
      <c r="C1716" s="37" t="n">
        <v>2</v>
      </c>
      <c r="D1716" s="37" t="n">
        <v>77</v>
      </c>
      <c r="E1716" s="37" t="s">
        <v>187</v>
      </c>
      <c r="F1716" s="37" t="n">
        <v>3.9</v>
      </c>
      <c r="G1716" s="37" t="n">
        <v>19</v>
      </c>
      <c r="H1716" s="37" t="str">
        <f aca="false">IFERROR(VLOOKUP(A1716,Employees!$A$2:$I$1501,9,FALSE()),"Unknown")</f>
        <v>Data &amp; AI</v>
      </c>
      <c r="I1716" s="37" t="str">
        <f aca="false">IFERROR(VLOOKUP(A1716,Employees!$A$2:$U$1501,21,FALSE()),"Unknown")</f>
        <v>Exited</v>
      </c>
    </row>
    <row r="1717" customFormat="false" ht="15" hidden="false" customHeight="false" outlineLevel="0" collapsed="false">
      <c r="A1717" s="37" t="s">
        <v>492</v>
      </c>
      <c r="B1717" s="37" t="n">
        <v>2022</v>
      </c>
      <c r="C1717" s="37" t="n">
        <v>4</v>
      </c>
      <c r="D1717" s="37" t="n">
        <v>111</v>
      </c>
      <c r="E1717" s="37" t="s">
        <v>187</v>
      </c>
      <c r="F1717" s="37" t="n">
        <v>10</v>
      </c>
      <c r="G1717" s="37" t="n">
        <v>46</v>
      </c>
      <c r="H1717" s="37" t="str">
        <f aca="false">IFERROR(VLOOKUP(A1717,Employees!$A$2:$I$1501,9,FALSE()),"Unknown")</f>
        <v>Data &amp; AI</v>
      </c>
      <c r="I1717" s="37" t="str">
        <f aca="false">IFERROR(VLOOKUP(A1717,Employees!$A$2:$U$1501,21,FALSE()),"Unknown")</f>
        <v>Exited</v>
      </c>
    </row>
    <row r="1718" customFormat="false" ht="15" hidden="false" customHeight="false" outlineLevel="0" collapsed="false">
      <c r="A1718" s="37" t="s">
        <v>1295</v>
      </c>
      <c r="B1718" s="37" t="n">
        <v>2025</v>
      </c>
      <c r="C1718" s="37" t="n">
        <v>1</v>
      </c>
      <c r="D1718" s="37" t="n">
        <v>83</v>
      </c>
      <c r="E1718" s="37" t="s">
        <v>187</v>
      </c>
      <c r="F1718" s="37" t="n">
        <v>2.2</v>
      </c>
      <c r="G1718" s="37" t="n">
        <v>15</v>
      </c>
      <c r="H1718" s="37" t="str">
        <f aca="false">IFERROR(VLOOKUP(A1718,Employees!$A$2:$I$1501,9,FALSE()),"Unknown")</f>
        <v>Operations</v>
      </c>
      <c r="I1718" s="37" t="str">
        <f aca="false">IFERROR(VLOOKUP(A1718,Employees!$A$2:$U$1501,21,FALSE()),"Unknown")</f>
        <v>Active</v>
      </c>
    </row>
    <row r="1719" customFormat="false" ht="15" hidden="false" customHeight="false" outlineLevel="0" collapsed="false">
      <c r="A1719" s="37" t="s">
        <v>1296</v>
      </c>
      <c r="B1719" s="37" t="n">
        <v>2024</v>
      </c>
      <c r="C1719" s="37" t="n">
        <v>2</v>
      </c>
      <c r="D1719" s="37" t="n">
        <v>105</v>
      </c>
      <c r="E1719" s="37" t="s">
        <v>187</v>
      </c>
      <c r="F1719" s="37" t="n">
        <v>3.6</v>
      </c>
      <c r="G1719" s="37" t="n">
        <v>25</v>
      </c>
      <c r="H1719" s="37" t="str">
        <f aca="false">IFERROR(VLOOKUP(A1719,Employees!$A$2:$I$1501,9,FALSE()),"Unknown")</f>
        <v>Operations</v>
      </c>
      <c r="I1719" s="37" t="str">
        <f aca="false">IFERROR(VLOOKUP(A1719,Employees!$A$2:$U$1501,21,FALSE()),"Unknown")</f>
        <v>Exited</v>
      </c>
    </row>
    <row r="1720" customFormat="false" ht="15" hidden="false" customHeight="false" outlineLevel="0" collapsed="false">
      <c r="A1720" s="37" t="s">
        <v>1296</v>
      </c>
      <c r="B1720" s="37" t="n">
        <v>2025</v>
      </c>
      <c r="C1720" s="37" t="n">
        <v>4</v>
      </c>
      <c r="D1720" s="37" t="n">
        <v>102</v>
      </c>
      <c r="E1720" s="37" t="s">
        <v>187</v>
      </c>
      <c r="F1720" s="37" t="n">
        <v>8.6</v>
      </c>
      <c r="G1720" s="37" t="n">
        <v>3</v>
      </c>
      <c r="H1720" s="37" t="str">
        <f aca="false">IFERROR(VLOOKUP(A1720,Employees!$A$2:$I$1501,9,FALSE()),"Unknown")</f>
        <v>Operations</v>
      </c>
      <c r="I1720" s="37" t="str">
        <f aca="false">IFERROR(VLOOKUP(A1720,Employees!$A$2:$U$1501,21,FALSE()),"Unknown")</f>
        <v>Exited</v>
      </c>
    </row>
    <row r="1721" customFormat="false" ht="15" hidden="false" customHeight="false" outlineLevel="0" collapsed="false">
      <c r="A1721" s="37" t="s">
        <v>1296</v>
      </c>
      <c r="B1721" s="37" t="n">
        <v>2026</v>
      </c>
      <c r="C1721" s="37" t="n">
        <v>2</v>
      </c>
      <c r="D1721" s="37" t="n">
        <v>83</v>
      </c>
      <c r="E1721" s="37" t="s">
        <v>187</v>
      </c>
      <c r="F1721" s="37" t="n">
        <v>7.1</v>
      </c>
      <c r="G1721" s="37" t="n">
        <v>32</v>
      </c>
      <c r="H1721" s="37" t="str">
        <f aca="false">IFERROR(VLOOKUP(A1721,Employees!$A$2:$I$1501,9,FALSE()),"Unknown")</f>
        <v>Operations</v>
      </c>
      <c r="I1721" s="37" t="str">
        <f aca="false">IFERROR(VLOOKUP(A1721,Employees!$A$2:$U$1501,21,FALSE()),"Unknown")</f>
        <v>Exited</v>
      </c>
    </row>
    <row r="1722" customFormat="false" ht="15" hidden="false" customHeight="false" outlineLevel="0" collapsed="false">
      <c r="A1722" s="37" t="s">
        <v>998</v>
      </c>
      <c r="B1722" s="37" t="n">
        <v>2021</v>
      </c>
      <c r="C1722" s="37" t="n">
        <v>3</v>
      </c>
      <c r="D1722" s="37" t="n">
        <v>96</v>
      </c>
      <c r="E1722" s="37" t="s">
        <v>187</v>
      </c>
      <c r="F1722" s="37" t="n">
        <v>6.6</v>
      </c>
      <c r="G1722" s="37" t="n">
        <v>39</v>
      </c>
      <c r="H1722" s="37" t="str">
        <f aca="false">IFERROR(VLOOKUP(A1722,Employees!$A$2:$I$1501,9,FALSE()),"Unknown")</f>
        <v>Legal &amp; Compliance</v>
      </c>
      <c r="I1722" s="37" t="str">
        <f aca="false">IFERROR(VLOOKUP(A1722,Employees!$A$2:$U$1501,21,FALSE()),"Unknown")</f>
        <v>Active</v>
      </c>
    </row>
    <row r="1723" customFormat="false" ht="15" hidden="false" customHeight="false" outlineLevel="0" collapsed="false">
      <c r="A1723" s="37" t="s">
        <v>998</v>
      </c>
      <c r="B1723" s="37" t="n">
        <v>2022</v>
      </c>
      <c r="C1723" s="37" t="n">
        <v>3</v>
      </c>
      <c r="D1723" s="37" t="n">
        <v>68</v>
      </c>
      <c r="E1723" s="37" t="s">
        <v>187</v>
      </c>
      <c r="F1723" s="37" t="n">
        <v>8.2</v>
      </c>
      <c r="G1723" s="37" t="n">
        <v>26</v>
      </c>
      <c r="H1723" s="37" t="str">
        <f aca="false">IFERROR(VLOOKUP(A1723,Employees!$A$2:$I$1501,9,FALSE()),"Unknown")</f>
        <v>Legal &amp; Compliance</v>
      </c>
      <c r="I1723" s="37" t="str">
        <f aca="false">IFERROR(VLOOKUP(A1723,Employees!$A$2:$U$1501,21,FALSE()),"Unknown")</f>
        <v>Active</v>
      </c>
    </row>
    <row r="1724" customFormat="false" ht="15" hidden="false" customHeight="false" outlineLevel="0" collapsed="false">
      <c r="A1724" s="37" t="s">
        <v>998</v>
      </c>
      <c r="B1724" s="37" t="n">
        <v>2023</v>
      </c>
      <c r="C1724" s="37" t="n">
        <v>3</v>
      </c>
      <c r="D1724" s="37" t="n">
        <v>88</v>
      </c>
      <c r="E1724" s="37" t="s">
        <v>187</v>
      </c>
      <c r="F1724" s="37" t="n">
        <v>8.6</v>
      </c>
      <c r="G1724" s="37" t="n">
        <v>15</v>
      </c>
      <c r="H1724" s="37" t="str">
        <f aca="false">IFERROR(VLOOKUP(A1724,Employees!$A$2:$I$1501,9,FALSE()),"Unknown")</f>
        <v>Legal &amp; Compliance</v>
      </c>
      <c r="I1724" s="37" t="str">
        <f aca="false">IFERROR(VLOOKUP(A1724,Employees!$A$2:$U$1501,21,FALSE()),"Unknown")</f>
        <v>Active</v>
      </c>
    </row>
    <row r="1725" customFormat="false" ht="15" hidden="false" customHeight="false" outlineLevel="0" collapsed="false">
      <c r="A1725" s="37" t="s">
        <v>998</v>
      </c>
      <c r="B1725" s="37" t="n">
        <v>2024</v>
      </c>
      <c r="C1725" s="37" t="n">
        <v>2</v>
      </c>
      <c r="D1725" s="37" t="n">
        <v>81</v>
      </c>
      <c r="E1725" s="37" t="s">
        <v>187</v>
      </c>
      <c r="F1725" s="37" t="n">
        <v>4.8</v>
      </c>
      <c r="G1725" s="37" t="n">
        <v>14</v>
      </c>
      <c r="H1725" s="37" t="str">
        <f aca="false">IFERROR(VLOOKUP(A1725,Employees!$A$2:$I$1501,9,FALSE()),"Unknown")</f>
        <v>Legal &amp; Compliance</v>
      </c>
      <c r="I1725" s="37" t="str">
        <f aca="false">IFERROR(VLOOKUP(A1725,Employees!$A$2:$U$1501,21,FALSE()),"Unknown")</f>
        <v>Active</v>
      </c>
    </row>
    <row r="1726" customFormat="false" ht="15" hidden="false" customHeight="false" outlineLevel="0" collapsed="false">
      <c r="A1726" s="37" t="s">
        <v>998</v>
      </c>
      <c r="B1726" s="37" t="n">
        <v>2025</v>
      </c>
      <c r="C1726" s="37" t="n">
        <v>2</v>
      </c>
      <c r="D1726" s="37" t="n">
        <v>72</v>
      </c>
      <c r="E1726" s="37" t="s">
        <v>187</v>
      </c>
      <c r="F1726" s="37" t="n">
        <v>4.9</v>
      </c>
      <c r="G1726" s="37" t="n">
        <v>25</v>
      </c>
      <c r="H1726" s="37" t="str">
        <f aca="false">IFERROR(VLOOKUP(A1726,Employees!$A$2:$I$1501,9,FALSE()),"Unknown")</f>
        <v>Legal &amp; Compliance</v>
      </c>
      <c r="I1726" s="37" t="str">
        <f aca="false">IFERROR(VLOOKUP(A1726,Employees!$A$2:$U$1501,21,FALSE()),"Unknown")</f>
        <v>Active</v>
      </c>
    </row>
    <row r="1727" customFormat="false" ht="15" hidden="false" customHeight="false" outlineLevel="0" collapsed="false">
      <c r="A1727" s="37" t="s">
        <v>1301</v>
      </c>
      <c r="B1727" s="37" t="n">
        <v>2022</v>
      </c>
      <c r="C1727" s="37" t="n">
        <v>1</v>
      </c>
      <c r="D1727" s="37" t="n">
        <v>71</v>
      </c>
      <c r="E1727" s="37" t="s">
        <v>187</v>
      </c>
      <c r="F1727" s="37" t="n">
        <v>1.7</v>
      </c>
      <c r="G1727" s="37" t="n">
        <v>16</v>
      </c>
      <c r="H1727" s="37" t="str">
        <f aca="false">IFERROR(VLOOKUP(A1727,Employees!$A$2:$I$1501,9,FALSE()),"Unknown")</f>
        <v>Data &amp; AI</v>
      </c>
      <c r="I1727" s="37" t="str">
        <f aca="false">IFERROR(VLOOKUP(A1727,Employees!$A$2:$U$1501,21,FALSE()),"Unknown")</f>
        <v>Exited</v>
      </c>
    </row>
    <row r="1728" customFormat="false" ht="15" hidden="false" customHeight="false" outlineLevel="0" collapsed="false">
      <c r="A1728" s="37" t="s">
        <v>1130</v>
      </c>
      <c r="B1728" s="37" t="n">
        <v>2022</v>
      </c>
      <c r="C1728" s="37" t="n">
        <v>3</v>
      </c>
      <c r="D1728" s="37" t="n">
        <v>78</v>
      </c>
      <c r="E1728" s="37" t="s">
        <v>187</v>
      </c>
      <c r="F1728" s="37" t="n">
        <v>8.5</v>
      </c>
      <c r="G1728" s="37" t="n">
        <v>5</v>
      </c>
      <c r="H1728" s="37" t="str">
        <f aca="false">IFERROR(VLOOKUP(A1728,Employees!$A$2:$I$1501,9,FALSE()),"Unknown")</f>
        <v>Customer Support</v>
      </c>
      <c r="I1728" s="37" t="str">
        <f aca="false">IFERROR(VLOOKUP(A1728,Employees!$A$2:$U$1501,21,FALSE()),"Unknown")</f>
        <v>Active</v>
      </c>
    </row>
    <row r="1729" customFormat="false" ht="15" hidden="false" customHeight="false" outlineLevel="0" collapsed="false">
      <c r="A1729" s="37" t="s">
        <v>1130</v>
      </c>
      <c r="B1729" s="37" t="n">
        <v>2023</v>
      </c>
      <c r="C1729" s="37" t="n">
        <v>2</v>
      </c>
      <c r="D1729" s="37" t="n">
        <v>78</v>
      </c>
      <c r="E1729" s="37" t="s">
        <v>187</v>
      </c>
      <c r="F1729" s="37" t="n">
        <v>6.2</v>
      </c>
      <c r="G1729" s="37" t="n">
        <v>28</v>
      </c>
      <c r="H1729" s="37" t="str">
        <f aca="false">IFERROR(VLOOKUP(A1729,Employees!$A$2:$I$1501,9,FALSE()),"Unknown")</f>
        <v>Customer Support</v>
      </c>
      <c r="I1729" s="37" t="str">
        <f aca="false">IFERROR(VLOOKUP(A1729,Employees!$A$2:$U$1501,21,FALSE()),"Unknown")</f>
        <v>Active</v>
      </c>
    </row>
    <row r="1730" customFormat="false" ht="15" hidden="false" customHeight="false" outlineLevel="0" collapsed="false">
      <c r="A1730" s="37" t="s">
        <v>1130</v>
      </c>
      <c r="B1730" s="37" t="n">
        <v>2024</v>
      </c>
      <c r="C1730" s="37" t="n">
        <v>2</v>
      </c>
      <c r="D1730" s="37" t="n">
        <v>67</v>
      </c>
      <c r="E1730" s="37" t="s">
        <v>187</v>
      </c>
      <c r="F1730" s="37" t="n">
        <v>5.2</v>
      </c>
      <c r="G1730" s="37" t="n">
        <v>15</v>
      </c>
      <c r="H1730" s="37" t="str">
        <f aca="false">IFERROR(VLOOKUP(A1730,Employees!$A$2:$I$1501,9,FALSE()),"Unknown")</f>
        <v>Customer Support</v>
      </c>
      <c r="I1730" s="37" t="str">
        <f aca="false">IFERROR(VLOOKUP(A1730,Employees!$A$2:$U$1501,21,FALSE()),"Unknown")</f>
        <v>Active</v>
      </c>
    </row>
    <row r="1731" customFormat="false" ht="15" hidden="false" customHeight="false" outlineLevel="0" collapsed="false">
      <c r="A1731" s="37" t="s">
        <v>1130</v>
      </c>
      <c r="B1731" s="37" t="n">
        <v>2025</v>
      </c>
      <c r="C1731" s="37" t="n">
        <v>3</v>
      </c>
      <c r="D1731" s="37" t="n">
        <v>96</v>
      </c>
      <c r="E1731" s="37" t="s">
        <v>187</v>
      </c>
      <c r="F1731" s="37" t="n">
        <v>6.3</v>
      </c>
      <c r="G1731" s="37" t="n">
        <v>22</v>
      </c>
      <c r="H1731" s="37" t="str">
        <f aca="false">IFERROR(VLOOKUP(A1731,Employees!$A$2:$I$1501,9,FALSE()),"Unknown")</f>
        <v>Customer Support</v>
      </c>
      <c r="I1731" s="37" t="str">
        <f aca="false">IFERROR(VLOOKUP(A1731,Employees!$A$2:$U$1501,21,FALSE()),"Unknown")</f>
        <v>Active</v>
      </c>
    </row>
    <row r="1732" customFormat="false" ht="15" hidden="false" customHeight="false" outlineLevel="0" collapsed="false">
      <c r="A1732" s="37" t="s">
        <v>1302</v>
      </c>
      <c r="B1732" s="37" t="n">
        <v>2021</v>
      </c>
      <c r="C1732" s="37" t="n">
        <v>1</v>
      </c>
      <c r="D1732" s="37" t="n">
        <v>49</v>
      </c>
      <c r="E1732" s="37" t="s">
        <v>187</v>
      </c>
      <c r="F1732" s="37" t="n">
        <v>2.1</v>
      </c>
      <c r="G1732" s="37" t="n">
        <v>17</v>
      </c>
      <c r="H1732" s="37" t="str">
        <f aca="false">IFERROR(VLOOKUP(A1732,Employees!$A$2:$I$1501,9,FALSE()),"Unknown")</f>
        <v>Data &amp; AI</v>
      </c>
      <c r="I1732" s="37" t="str">
        <f aca="false">IFERROR(VLOOKUP(A1732,Employees!$A$2:$U$1501,21,FALSE()),"Unknown")</f>
        <v>Active</v>
      </c>
    </row>
    <row r="1733" customFormat="false" ht="15" hidden="false" customHeight="false" outlineLevel="0" collapsed="false">
      <c r="A1733" s="37" t="s">
        <v>1302</v>
      </c>
      <c r="B1733" s="37" t="n">
        <v>2022</v>
      </c>
      <c r="C1733" s="37" t="n">
        <v>3</v>
      </c>
      <c r="D1733" s="37" t="n">
        <v>93</v>
      </c>
      <c r="E1733" s="37" t="s">
        <v>187</v>
      </c>
      <c r="F1733" s="37" t="n">
        <v>7.9</v>
      </c>
      <c r="G1733" s="37" t="n">
        <v>17</v>
      </c>
      <c r="H1733" s="37" t="str">
        <f aca="false">IFERROR(VLOOKUP(A1733,Employees!$A$2:$I$1501,9,FALSE()),"Unknown")</f>
        <v>Data &amp; AI</v>
      </c>
      <c r="I1733" s="37" t="str">
        <f aca="false">IFERROR(VLOOKUP(A1733,Employees!$A$2:$U$1501,21,FALSE()),"Unknown")</f>
        <v>Active</v>
      </c>
    </row>
    <row r="1734" customFormat="false" ht="15" hidden="false" customHeight="false" outlineLevel="0" collapsed="false">
      <c r="A1734" s="37" t="s">
        <v>1302</v>
      </c>
      <c r="B1734" s="37" t="n">
        <v>2023</v>
      </c>
      <c r="C1734" s="37" t="n">
        <v>1</v>
      </c>
      <c r="D1734" s="37" t="n">
        <v>82</v>
      </c>
      <c r="E1734" s="37" t="s">
        <v>187</v>
      </c>
      <c r="F1734" s="37" t="n">
        <v>0.8</v>
      </c>
      <c r="G1734" s="37" t="n">
        <v>7</v>
      </c>
      <c r="H1734" s="37" t="str">
        <f aca="false">IFERROR(VLOOKUP(A1734,Employees!$A$2:$I$1501,9,FALSE()),"Unknown")</f>
        <v>Data &amp; AI</v>
      </c>
      <c r="I1734" s="37" t="str">
        <f aca="false">IFERROR(VLOOKUP(A1734,Employees!$A$2:$U$1501,21,FALSE()),"Unknown")</f>
        <v>Active</v>
      </c>
    </row>
    <row r="1735" customFormat="false" ht="15" hidden="false" customHeight="false" outlineLevel="0" collapsed="false">
      <c r="A1735" s="37" t="s">
        <v>1302</v>
      </c>
      <c r="B1735" s="37" t="n">
        <v>2024</v>
      </c>
      <c r="C1735" s="37" t="n">
        <v>1</v>
      </c>
      <c r="D1735" s="37" t="n">
        <v>69</v>
      </c>
      <c r="E1735" s="37" t="s">
        <v>187</v>
      </c>
      <c r="F1735" s="37" t="n">
        <v>1.7</v>
      </c>
      <c r="G1735" s="37" t="n">
        <v>35</v>
      </c>
      <c r="H1735" s="37" t="str">
        <f aca="false">IFERROR(VLOOKUP(A1735,Employees!$A$2:$I$1501,9,FALSE()),"Unknown")</f>
        <v>Data &amp; AI</v>
      </c>
      <c r="I1735" s="37" t="str">
        <f aca="false">IFERROR(VLOOKUP(A1735,Employees!$A$2:$U$1501,21,FALSE()),"Unknown")</f>
        <v>Active</v>
      </c>
    </row>
    <row r="1736" customFormat="false" ht="15" hidden="false" customHeight="false" outlineLevel="0" collapsed="false">
      <c r="A1736" s="37" t="s">
        <v>1302</v>
      </c>
      <c r="B1736" s="37" t="n">
        <v>2025</v>
      </c>
      <c r="C1736" s="37" t="n">
        <v>4</v>
      </c>
      <c r="D1736" s="37" t="n">
        <v>94</v>
      </c>
      <c r="E1736" s="37" t="s">
        <v>187</v>
      </c>
      <c r="F1736" s="37" t="n">
        <v>7.2</v>
      </c>
      <c r="G1736" s="37" t="n">
        <v>15</v>
      </c>
      <c r="H1736" s="37" t="str">
        <f aca="false">IFERROR(VLOOKUP(A1736,Employees!$A$2:$I$1501,9,FALSE()),"Unknown")</f>
        <v>Data &amp; AI</v>
      </c>
      <c r="I1736" s="37" t="str">
        <f aca="false">IFERROR(VLOOKUP(A1736,Employees!$A$2:$U$1501,21,FALSE()),"Unknown")</f>
        <v>Active</v>
      </c>
    </row>
    <row r="1737" customFormat="false" ht="15" hidden="false" customHeight="false" outlineLevel="0" collapsed="false">
      <c r="A1737" s="37" t="s">
        <v>1304</v>
      </c>
      <c r="B1737" s="37" t="n">
        <v>2021</v>
      </c>
      <c r="C1737" s="37" t="n">
        <v>3</v>
      </c>
      <c r="D1737" s="37" t="n">
        <v>85</v>
      </c>
      <c r="E1737" s="37" t="s">
        <v>187</v>
      </c>
      <c r="F1737" s="37" t="n">
        <v>8.9</v>
      </c>
      <c r="G1737" s="37" t="n">
        <v>24</v>
      </c>
      <c r="H1737" s="37" t="str">
        <f aca="false">IFERROR(VLOOKUP(A1737,Employees!$A$2:$I$1501,9,FALSE()),"Unknown")</f>
        <v>Sales</v>
      </c>
      <c r="I1737" s="37" t="str">
        <f aca="false">IFERROR(VLOOKUP(A1737,Employees!$A$2:$U$1501,21,FALSE()),"Unknown")</f>
        <v>Active</v>
      </c>
    </row>
    <row r="1738" customFormat="false" ht="15" hidden="false" customHeight="false" outlineLevel="0" collapsed="false">
      <c r="A1738" s="37" t="s">
        <v>1304</v>
      </c>
      <c r="B1738" s="37" t="n">
        <v>2022</v>
      </c>
      <c r="C1738" s="37" t="n">
        <v>3</v>
      </c>
      <c r="D1738" s="37" t="n">
        <v>79</v>
      </c>
      <c r="E1738" s="37" t="s">
        <v>187</v>
      </c>
      <c r="F1738" s="37" t="n">
        <v>7</v>
      </c>
      <c r="G1738" s="37" t="n">
        <v>28</v>
      </c>
      <c r="H1738" s="37" t="str">
        <f aca="false">IFERROR(VLOOKUP(A1738,Employees!$A$2:$I$1501,9,FALSE()),"Unknown")</f>
        <v>Sales</v>
      </c>
      <c r="I1738" s="37" t="str">
        <f aca="false">IFERROR(VLOOKUP(A1738,Employees!$A$2:$U$1501,21,FALSE()),"Unknown")</f>
        <v>Active</v>
      </c>
    </row>
    <row r="1739" customFormat="false" ht="15" hidden="false" customHeight="false" outlineLevel="0" collapsed="false">
      <c r="A1739" s="37" t="s">
        <v>1304</v>
      </c>
      <c r="B1739" s="37" t="n">
        <v>2023</v>
      </c>
      <c r="C1739" s="37" t="n">
        <v>3</v>
      </c>
      <c r="D1739" s="37" t="n">
        <v>100</v>
      </c>
      <c r="E1739" s="37" t="s">
        <v>187</v>
      </c>
      <c r="F1739" s="37" t="n">
        <v>5.7</v>
      </c>
      <c r="G1739" s="37" t="n">
        <v>43</v>
      </c>
      <c r="H1739" s="37" t="str">
        <f aca="false">IFERROR(VLOOKUP(A1739,Employees!$A$2:$I$1501,9,FALSE()),"Unknown")</f>
        <v>Sales</v>
      </c>
      <c r="I1739" s="37" t="str">
        <f aca="false">IFERROR(VLOOKUP(A1739,Employees!$A$2:$U$1501,21,FALSE()),"Unknown")</f>
        <v>Active</v>
      </c>
    </row>
    <row r="1740" customFormat="false" ht="15" hidden="false" customHeight="false" outlineLevel="0" collapsed="false">
      <c r="A1740" s="37" t="s">
        <v>1304</v>
      </c>
      <c r="B1740" s="37" t="n">
        <v>2024</v>
      </c>
      <c r="C1740" s="37" t="n">
        <v>4</v>
      </c>
      <c r="D1740" s="37" t="n">
        <v>83</v>
      </c>
      <c r="E1740" s="37" t="s">
        <v>187</v>
      </c>
      <c r="F1740" s="37" t="n">
        <v>11.1</v>
      </c>
      <c r="G1740" s="37" t="n">
        <v>48</v>
      </c>
      <c r="H1740" s="37" t="str">
        <f aca="false">IFERROR(VLOOKUP(A1740,Employees!$A$2:$I$1501,9,FALSE()),"Unknown")</f>
        <v>Sales</v>
      </c>
      <c r="I1740" s="37" t="str">
        <f aca="false">IFERROR(VLOOKUP(A1740,Employees!$A$2:$U$1501,21,FALSE()),"Unknown")</f>
        <v>Active</v>
      </c>
    </row>
    <row r="1741" customFormat="false" ht="15" hidden="false" customHeight="false" outlineLevel="0" collapsed="false">
      <c r="A1741" s="37" t="s">
        <v>1304</v>
      </c>
      <c r="B1741" s="37" t="n">
        <v>2025</v>
      </c>
      <c r="C1741" s="37" t="n">
        <v>2</v>
      </c>
      <c r="D1741" s="37" t="n">
        <v>76</v>
      </c>
      <c r="E1741" s="37" t="s">
        <v>187</v>
      </c>
      <c r="F1741" s="37" t="n">
        <v>4.4</v>
      </c>
      <c r="G1741" s="37" t="n">
        <v>11</v>
      </c>
      <c r="H1741" s="37" t="str">
        <f aca="false">IFERROR(VLOOKUP(A1741,Employees!$A$2:$I$1501,9,FALSE()),"Unknown")</f>
        <v>Sales</v>
      </c>
      <c r="I1741" s="37" t="str">
        <f aca="false">IFERROR(VLOOKUP(A1741,Employees!$A$2:$U$1501,21,FALSE()),"Unknown")</f>
        <v>Active</v>
      </c>
    </row>
    <row r="1742" customFormat="false" ht="15" hidden="false" customHeight="false" outlineLevel="0" collapsed="false">
      <c r="A1742" s="37" t="s">
        <v>1305</v>
      </c>
      <c r="B1742" s="37" t="n">
        <v>2025</v>
      </c>
      <c r="C1742" s="37" t="n">
        <v>2</v>
      </c>
      <c r="D1742" s="37" t="n">
        <v>63</v>
      </c>
      <c r="E1742" s="37" t="s">
        <v>187</v>
      </c>
      <c r="F1742" s="37" t="n">
        <v>2</v>
      </c>
      <c r="G1742" s="37" t="n">
        <v>52</v>
      </c>
      <c r="H1742" s="37" t="str">
        <f aca="false">IFERROR(VLOOKUP(A1742,Employees!$A$2:$I$1501,9,FALSE()),"Unknown")</f>
        <v>Finance</v>
      </c>
      <c r="I1742" s="37" t="str">
        <f aca="false">IFERROR(VLOOKUP(A1742,Employees!$A$2:$U$1501,21,FALSE()),"Unknown")</f>
        <v>Active</v>
      </c>
    </row>
    <row r="1743" customFormat="false" ht="15" hidden="false" customHeight="false" outlineLevel="0" collapsed="false">
      <c r="A1743" s="37" t="s">
        <v>1306</v>
      </c>
      <c r="B1743" s="37" t="n">
        <v>2021</v>
      </c>
      <c r="C1743" s="37" t="n">
        <v>2</v>
      </c>
      <c r="D1743" s="37" t="n">
        <v>65</v>
      </c>
      <c r="E1743" s="37" t="s">
        <v>187</v>
      </c>
      <c r="F1743" s="37" t="n">
        <v>6.5</v>
      </c>
      <c r="G1743" s="37" t="n">
        <v>7</v>
      </c>
      <c r="H1743" s="37" t="str">
        <f aca="false">IFERROR(VLOOKUP(A1743,Employees!$A$2:$I$1501,9,FALSE()),"Unknown")</f>
        <v>Engineering</v>
      </c>
      <c r="I1743" s="37" t="str">
        <f aca="false">IFERROR(VLOOKUP(A1743,Employees!$A$2:$U$1501,21,FALSE()),"Unknown")</f>
        <v>Active</v>
      </c>
    </row>
    <row r="1744" customFormat="false" ht="15" hidden="false" customHeight="false" outlineLevel="0" collapsed="false">
      <c r="A1744" s="37" t="s">
        <v>1306</v>
      </c>
      <c r="B1744" s="37" t="n">
        <v>2022</v>
      </c>
      <c r="C1744" s="37" t="n">
        <v>3</v>
      </c>
      <c r="D1744" s="37" t="n">
        <v>83</v>
      </c>
      <c r="E1744" s="37" t="s">
        <v>187</v>
      </c>
      <c r="F1744" s="37" t="n">
        <v>7.6</v>
      </c>
      <c r="G1744" s="37" t="n">
        <v>13</v>
      </c>
      <c r="H1744" s="37" t="str">
        <f aca="false">IFERROR(VLOOKUP(A1744,Employees!$A$2:$I$1501,9,FALSE()),"Unknown")</f>
        <v>Engineering</v>
      </c>
      <c r="I1744" s="37" t="str">
        <f aca="false">IFERROR(VLOOKUP(A1744,Employees!$A$2:$U$1501,21,FALSE()),"Unknown")</f>
        <v>Active</v>
      </c>
    </row>
    <row r="1745" customFormat="false" ht="15" hidden="false" customHeight="false" outlineLevel="0" collapsed="false">
      <c r="A1745" s="37" t="s">
        <v>1306</v>
      </c>
      <c r="B1745" s="37" t="n">
        <v>2023</v>
      </c>
      <c r="C1745" s="37" t="n">
        <v>2</v>
      </c>
      <c r="D1745" s="37" t="n">
        <v>65</v>
      </c>
      <c r="E1745" s="37" t="s">
        <v>187</v>
      </c>
      <c r="F1745" s="37" t="n">
        <v>2.7</v>
      </c>
      <c r="G1745" s="37" t="n">
        <v>12</v>
      </c>
      <c r="H1745" s="37" t="str">
        <f aca="false">IFERROR(VLOOKUP(A1745,Employees!$A$2:$I$1501,9,FALSE()),"Unknown")</f>
        <v>Engineering</v>
      </c>
      <c r="I1745" s="37" t="str">
        <f aca="false">IFERROR(VLOOKUP(A1745,Employees!$A$2:$U$1501,21,FALSE()),"Unknown")</f>
        <v>Active</v>
      </c>
    </row>
    <row r="1746" customFormat="false" ht="15" hidden="false" customHeight="false" outlineLevel="0" collapsed="false">
      <c r="A1746" s="37" t="s">
        <v>1306</v>
      </c>
      <c r="B1746" s="37" t="n">
        <v>2024</v>
      </c>
      <c r="C1746" s="37" t="n">
        <v>3</v>
      </c>
      <c r="D1746" s="37" t="n">
        <v>73</v>
      </c>
      <c r="E1746" s="37" t="s">
        <v>187</v>
      </c>
      <c r="F1746" s="37" t="n">
        <v>6.4</v>
      </c>
      <c r="G1746" s="37" t="n">
        <v>10</v>
      </c>
      <c r="H1746" s="37" t="str">
        <f aca="false">IFERROR(VLOOKUP(A1746,Employees!$A$2:$I$1501,9,FALSE()),"Unknown")</f>
        <v>Engineering</v>
      </c>
      <c r="I1746" s="37" t="str">
        <f aca="false">IFERROR(VLOOKUP(A1746,Employees!$A$2:$U$1501,21,FALSE()),"Unknown")</f>
        <v>Active</v>
      </c>
    </row>
    <row r="1747" customFormat="false" ht="15" hidden="false" customHeight="false" outlineLevel="0" collapsed="false">
      <c r="A1747" s="37" t="s">
        <v>1306</v>
      </c>
      <c r="B1747" s="37" t="n">
        <v>2025</v>
      </c>
      <c r="C1747" s="37" t="n">
        <v>4</v>
      </c>
      <c r="D1747" s="37" t="n">
        <v>108</v>
      </c>
      <c r="E1747" s="37" t="s">
        <v>187</v>
      </c>
      <c r="F1747" s="37" t="n">
        <v>6.6</v>
      </c>
      <c r="G1747" s="37" t="n">
        <v>8</v>
      </c>
      <c r="H1747" s="37" t="str">
        <f aca="false">IFERROR(VLOOKUP(A1747,Employees!$A$2:$I$1501,9,FALSE()),"Unknown")</f>
        <v>Engineering</v>
      </c>
      <c r="I1747" s="37" t="str">
        <f aca="false">IFERROR(VLOOKUP(A1747,Employees!$A$2:$U$1501,21,FALSE()),"Unknown")</f>
        <v>Active</v>
      </c>
    </row>
    <row r="1748" customFormat="false" ht="15" hidden="false" customHeight="false" outlineLevel="0" collapsed="false">
      <c r="A1748" s="37" t="s">
        <v>1307</v>
      </c>
      <c r="B1748" s="37" t="n">
        <v>2021</v>
      </c>
      <c r="C1748" s="37" t="n">
        <v>3</v>
      </c>
      <c r="D1748" s="37" t="n">
        <v>70</v>
      </c>
      <c r="E1748" s="37" t="s">
        <v>187</v>
      </c>
      <c r="F1748" s="37" t="n">
        <v>8.2</v>
      </c>
      <c r="G1748" s="37" t="n">
        <v>22</v>
      </c>
      <c r="H1748" s="37" t="str">
        <f aca="false">IFERROR(VLOOKUP(A1748,Employees!$A$2:$I$1501,9,FALSE()),"Unknown")</f>
        <v>Engineering</v>
      </c>
      <c r="I1748" s="37" t="str">
        <f aca="false">IFERROR(VLOOKUP(A1748,Employees!$A$2:$U$1501,21,FALSE()),"Unknown")</f>
        <v>Active</v>
      </c>
    </row>
    <row r="1749" customFormat="false" ht="15" hidden="false" customHeight="false" outlineLevel="0" collapsed="false">
      <c r="A1749" s="37" t="s">
        <v>1307</v>
      </c>
      <c r="B1749" s="37" t="n">
        <v>2022</v>
      </c>
      <c r="C1749" s="37" t="n">
        <v>1</v>
      </c>
      <c r="D1749" s="37" t="n">
        <v>64</v>
      </c>
      <c r="E1749" s="37" t="s">
        <v>187</v>
      </c>
      <c r="F1749" s="37" t="n">
        <v>3.6</v>
      </c>
      <c r="G1749" s="37" t="n">
        <v>14</v>
      </c>
      <c r="H1749" s="37" t="str">
        <f aca="false">IFERROR(VLOOKUP(A1749,Employees!$A$2:$I$1501,9,FALSE()),"Unknown")</f>
        <v>Engineering</v>
      </c>
      <c r="I1749" s="37" t="str">
        <f aca="false">IFERROR(VLOOKUP(A1749,Employees!$A$2:$U$1501,21,FALSE()),"Unknown")</f>
        <v>Active</v>
      </c>
    </row>
    <row r="1750" customFormat="false" ht="15" hidden="false" customHeight="false" outlineLevel="0" collapsed="false">
      <c r="A1750" s="37" t="s">
        <v>1307</v>
      </c>
      <c r="B1750" s="37" t="n">
        <v>2023</v>
      </c>
      <c r="C1750" s="37" t="n">
        <v>2</v>
      </c>
      <c r="D1750" s="37" t="n">
        <v>74</v>
      </c>
      <c r="E1750" s="37" t="s">
        <v>187</v>
      </c>
      <c r="F1750" s="37" t="n">
        <v>6.9</v>
      </c>
      <c r="G1750" s="37" t="n">
        <v>9</v>
      </c>
      <c r="H1750" s="37" t="str">
        <f aca="false">IFERROR(VLOOKUP(A1750,Employees!$A$2:$I$1501,9,FALSE()),"Unknown")</f>
        <v>Engineering</v>
      </c>
      <c r="I1750" s="37" t="str">
        <f aca="false">IFERROR(VLOOKUP(A1750,Employees!$A$2:$U$1501,21,FALSE()),"Unknown")</f>
        <v>Active</v>
      </c>
    </row>
    <row r="1751" customFormat="false" ht="15" hidden="false" customHeight="false" outlineLevel="0" collapsed="false">
      <c r="A1751" s="37" t="s">
        <v>1307</v>
      </c>
      <c r="B1751" s="37" t="n">
        <v>2024</v>
      </c>
      <c r="C1751" s="37" t="n">
        <v>3</v>
      </c>
      <c r="D1751" s="37" t="n">
        <v>84</v>
      </c>
      <c r="E1751" s="37" t="s">
        <v>187</v>
      </c>
      <c r="F1751" s="37" t="n">
        <v>6.2</v>
      </c>
      <c r="G1751" s="37" t="n">
        <v>11</v>
      </c>
      <c r="H1751" s="37" t="str">
        <f aca="false">IFERROR(VLOOKUP(A1751,Employees!$A$2:$I$1501,9,FALSE()),"Unknown")</f>
        <v>Engineering</v>
      </c>
      <c r="I1751" s="37" t="str">
        <f aca="false">IFERROR(VLOOKUP(A1751,Employees!$A$2:$U$1501,21,FALSE()),"Unknown")</f>
        <v>Active</v>
      </c>
    </row>
    <row r="1752" customFormat="false" ht="15" hidden="false" customHeight="false" outlineLevel="0" collapsed="false">
      <c r="A1752" s="37" t="s">
        <v>1307</v>
      </c>
      <c r="B1752" s="37" t="n">
        <v>2025</v>
      </c>
      <c r="C1752" s="37" t="n">
        <v>3</v>
      </c>
      <c r="D1752" s="37" t="n">
        <v>69</v>
      </c>
      <c r="E1752" s="37" t="s">
        <v>187</v>
      </c>
      <c r="F1752" s="37" t="n">
        <v>8.2</v>
      </c>
      <c r="G1752" s="37" t="n">
        <v>11</v>
      </c>
      <c r="H1752" s="37" t="str">
        <f aca="false">IFERROR(VLOOKUP(A1752,Employees!$A$2:$I$1501,9,FALSE()),"Unknown")</f>
        <v>Engineering</v>
      </c>
      <c r="I1752" s="37" t="str">
        <f aca="false">IFERROR(VLOOKUP(A1752,Employees!$A$2:$U$1501,21,FALSE()),"Unknown")</f>
        <v>Active</v>
      </c>
    </row>
    <row r="1753" customFormat="false" ht="15" hidden="false" customHeight="false" outlineLevel="0" collapsed="false">
      <c r="A1753" s="37" t="s">
        <v>1309</v>
      </c>
      <c r="B1753" s="37" t="n">
        <v>2024</v>
      </c>
      <c r="C1753" s="37" t="n">
        <v>2</v>
      </c>
      <c r="D1753" s="37" t="n">
        <v>67</v>
      </c>
      <c r="E1753" s="37" t="s">
        <v>187</v>
      </c>
      <c r="F1753" s="37" t="n">
        <v>4</v>
      </c>
      <c r="G1753" s="37" t="n">
        <v>8</v>
      </c>
      <c r="H1753" s="37" t="str">
        <f aca="false">IFERROR(VLOOKUP(A1753,Employees!$A$2:$I$1501,9,FALSE()),"Unknown")</f>
        <v>Engineering</v>
      </c>
      <c r="I1753" s="37" t="str">
        <f aca="false">IFERROR(VLOOKUP(A1753,Employees!$A$2:$U$1501,21,FALSE()),"Unknown")</f>
        <v>Active</v>
      </c>
    </row>
    <row r="1754" customFormat="false" ht="15" hidden="false" customHeight="false" outlineLevel="0" collapsed="false">
      <c r="A1754" s="37" t="s">
        <v>1309</v>
      </c>
      <c r="B1754" s="37" t="n">
        <v>2025</v>
      </c>
      <c r="C1754" s="37" t="n">
        <v>4</v>
      </c>
      <c r="D1754" s="37" t="n">
        <v>93</v>
      </c>
      <c r="E1754" s="37" t="s">
        <v>187</v>
      </c>
      <c r="F1754" s="37" t="n">
        <v>7.4</v>
      </c>
      <c r="G1754" s="37" t="n">
        <v>24</v>
      </c>
      <c r="H1754" s="37" t="str">
        <f aca="false">IFERROR(VLOOKUP(A1754,Employees!$A$2:$I$1501,9,FALSE()),"Unknown")</f>
        <v>Engineering</v>
      </c>
      <c r="I1754" s="37" t="str">
        <f aca="false">IFERROR(VLOOKUP(A1754,Employees!$A$2:$U$1501,21,FALSE()),"Unknown")</f>
        <v>Active</v>
      </c>
    </row>
    <row r="1755" customFormat="false" ht="15" hidden="false" customHeight="false" outlineLevel="0" collapsed="false">
      <c r="A1755" s="37" t="s">
        <v>1310</v>
      </c>
      <c r="B1755" s="37" t="n">
        <v>2021</v>
      </c>
      <c r="C1755" s="37" t="n">
        <v>2</v>
      </c>
      <c r="D1755" s="37" t="n">
        <v>59</v>
      </c>
      <c r="E1755" s="37" t="s">
        <v>187</v>
      </c>
      <c r="F1755" s="37" t="n">
        <v>4.6</v>
      </c>
      <c r="G1755" s="37" t="n">
        <v>63</v>
      </c>
      <c r="H1755" s="37" t="str">
        <f aca="false">IFERROR(VLOOKUP(A1755,Employees!$A$2:$I$1501,9,FALSE()),"Unknown")</f>
        <v>Engineering</v>
      </c>
      <c r="I1755" s="37" t="str">
        <f aca="false">IFERROR(VLOOKUP(A1755,Employees!$A$2:$U$1501,21,FALSE()),"Unknown")</f>
        <v>Active</v>
      </c>
    </row>
    <row r="1756" customFormat="false" ht="15" hidden="false" customHeight="false" outlineLevel="0" collapsed="false">
      <c r="A1756" s="37" t="s">
        <v>1310</v>
      </c>
      <c r="B1756" s="37" t="n">
        <v>2022</v>
      </c>
      <c r="C1756" s="37" t="n">
        <v>4</v>
      </c>
      <c r="D1756" s="37" t="n">
        <v>86</v>
      </c>
      <c r="E1756" s="37" t="s">
        <v>187</v>
      </c>
      <c r="F1756" s="37" t="n">
        <v>11.1</v>
      </c>
      <c r="G1756" s="37" t="n">
        <v>63</v>
      </c>
      <c r="H1756" s="37" t="str">
        <f aca="false">IFERROR(VLOOKUP(A1756,Employees!$A$2:$I$1501,9,FALSE()),"Unknown")</f>
        <v>Engineering</v>
      </c>
      <c r="I1756" s="37" t="str">
        <f aca="false">IFERROR(VLOOKUP(A1756,Employees!$A$2:$U$1501,21,FALSE()),"Unknown")</f>
        <v>Active</v>
      </c>
    </row>
    <row r="1757" customFormat="false" ht="15" hidden="false" customHeight="false" outlineLevel="0" collapsed="false">
      <c r="A1757" s="37" t="s">
        <v>1310</v>
      </c>
      <c r="B1757" s="37" t="n">
        <v>2023</v>
      </c>
      <c r="C1757" s="37" t="n">
        <v>3</v>
      </c>
      <c r="D1757" s="37" t="n">
        <v>84</v>
      </c>
      <c r="E1757" s="37" t="s">
        <v>187</v>
      </c>
      <c r="F1757" s="37" t="n">
        <v>6.4</v>
      </c>
      <c r="G1757" s="37" t="n">
        <v>26</v>
      </c>
      <c r="H1757" s="37" t="str">
        <f aca="false">IFERROR(VLOOKUP(A1757,Employees!$A$2:$I$1501,9,FALSE()),"Unknown")</f>
        <v>Engineering</v>
      </c>
      <c r="I1757" s="37" t="str">
        <f aca="false">IFERROR(VLOOKUP(A1757,Employees!$A$2:$U$1501,21,FALSE()),"Unknown")</f>
        <v>Active</v>
      </c>
    </row>
    <row r="1758" customFormat="false" ht="15" hidden="false" customHeight="false" outlineLevel="0" collapsed="false">
      <c r="A1758" s="37" t="s">
        <v>1310</v>
      </c>
      <c r="B1758" s="37" t="n">
        <v>2024</v>
      </c>
      <c r="C1758" s="37" t="n">
        <v>4</v>
      </c>
      <c r="D1758" s="37" t="n">
        <v>86</v>
      </c>
      <c r="E1758" s="37" t="s">
        <v>185</v>
      </c>
      <c r="F1758" s="37" t="n">
        <v>8.7</v>
      </c>
      <c r="G1758" s="37" t="n">
        <v>37</v>
      </c>
      <c r="H1758" s="37" t="str">
        <f aca="false">IFERROR(VLOOKUP(A1758,Employees!$A$2:$I$1501,9,FALSE()),"Unknown")</f>
        <v>Engineering</v>
      </c>
      <c r="I1758" s="37" t="str">
        <f aca="false">IFERROR(VLOOKUP(A1758,Employees!$A$2:$U$1501,21,FALSE()),"Unknown")</f>
        <v>Active</v>
      </c>
    </row>
    <row r="1759" customFormat="false" ht="15" hidden="false" customHeight="false" outlineLevel="0" collapsed="false">
      <c r="A1759" s="37" t="s">
        <v>1310</v>
      </c>
      <c r="B1759" s="37" t="n">
        <v>2025</v>
      </c>
      <c r="C1759" s="37" t="n">
        <v>4</v>
      </c>
      <c r="D1759" s="37" t="n">
        <v>99</v>
      </c>
      <c r="E1759" s="37" t="s">
        <v>187</v>
      </c>
      <c r="F1759" s="37" t="n">
        <v>10.7</v>
      </c>
      <c r="G1759" s="37" t="n">
        <v>70</v>
      </c>
      <c r="H1759" s="37" t="str">
        <f aca="false">IFERROR(VLOOKUP(A1759,Employees!$A$2:$I$1501,9,FALSE()),"Unknown")</f>
        <v>Engineering</v>
      </c>
      <c r="I1759" s="37" t="str">
        <f aca="false">IFERROR(VLOOKUP(A1759,Employees!$A$2:$U$1501,21,FALSE()),"Unknown")</f>
        <v>Active</v>
      </c>
    </row>
    <row r="1760" customFormat="false" ht="15" hidden="false" customHeight="false" outlineLevel="0" collapsed="false">
      <c r="A1760" s="37" t="s">
        <v>1312</v>
      </c>
      <c r="B1760" s="37" t="n">
        <v>2024</v>
      </c>
      <c r="C1760" s="37" t="n">
        <v>3</v>
      </c>
      <c r="D1760" s="37" t="n">
        <v>58</v>
      </c>
      <c r="E1760" s="37" t="s">
        <v>187</v>
      </c>
      <c r="F1760" s="37" t="n">
        <v>8</v>
      </c>
      <c r="G1760" s="37" t="n">
        <v>29</v>
      </c>
      <c r="H1760" s="37" t="str">
        <f aca="false">IFERROR(VLOOKUP(A1760,Employees!$A$2:$I$1501,9,FALSE()),"Unknown")</f>
        <v>Engineering</v>
      </c>
      <c r="I1760" s="37" t="str">
        <f aca="false">IFERROR(VLOOKUP(A1760,Employees!$A$2:$U$1501,21,FALSE()),"Unknown")</f>
        <v>Active</v>
      </c>
    </row>
    <row r="1761" customFormat="false" ht="15" hidden="false" customHeight="false" outlineLevel="0" collapsed="false">
      <c r="A1761" s="37" t="s">
        <v>1312</v>
      </c>
      <c r="B1761" s="37" t="n">
        <v>2025</v>
      </c>
      <c r="C1761" s="37" t="n">
        <v>1</v>
      </c>
      <c r="D1761" s="37" t="n">
        <v>67</v>
      </c>
      <c r="E1761" s="37" t="s">
        <v>187</v>
      </c>
      <c r="F1761" s="37" t="n">
        <v>2.5</v>
      </c>
      <c r="G1761" s="37" t="n">
        <v>20</v>
      </c>
      <c r="H1761" s="37" t="str">
        <f aca="false">IFERROR(VLOOKUP(A1761,Employees!$A$2:$I$1501,9,FALSE()),"Unknown")</f>
        <v>Engineering</v>
      </c>
      <c r="I1761" s="37" t="str">
        <f aca="false">IFERROR(VLOOKUP(A1761,Employees!$A$2:$U$1501,21,FALSE()),"Unknown")</f>
        <v>Active</v>
      </c>
    </row>
    <row r="1762" customFormat="false" ht="15" hidden="false" customHeight="false" outlineLevel="0" collapsed="false">
      <c r="A1762" s="37" t="s">
        <v>1313</v>
      </c>
      <c r="B1762" s="37" t="n">
        <v>2021</v>
      </c>
      <c r="C1762" s="37" t="n">
        <v>2</v>
      </c>
      <c r="D1762" s="37" t="n">
        <v>75</v>
      </c>
      <c r="E1762" s="37" t="s">
        <v>187</v>
      </c>
      <c r="F1762" s="37" t="n">
        <v>3.2</v>
      </c>
      <c r="G1762" s="37" t="n">
        <v>33</v>
      </c>
      <c r="H1762" s="37" t="str">
        <f aca="false">IFERROR(VLOOKUP(A1762,Employees!$A$2:$I$1501,9,FALSE()),"Unknown")</f>
        <v>Engineering</v>
      </c>
      <c r="I1762" s="37" t="str">
        <f aca="false">IFERROR(VLOOKUP(A1762,Employees!$A$2:$U$1501,21,FALSE()),"Unknown")</f>
        <v>Active</v>
      </c>
    </row>
    <row r="1763" customFormat="false" ht="15" hidden="false" customHeight="false" outlineLevel="0" collapsed="false">
      <c r="A1763" s="37" t="s">
        <v>1313</v>
      </c>
      <c r="B1763" s="37" t="n">
        <v>2022</v>
      </c>
      <c r="C1763" s="37" t="n">
        <v>1</v>
      </c>
      <c r="D1763" s="37" t="n">
        <v>69</v>
      </c>
      <c r="E1763" s="37" t="s">
        <v>187</v>
      </c>
      <c r="F1763" s="37" t="n">
        <v>2.8</v>
      </c>
      <c r="G1763" s="37" t="n">
        <v>50</v>
      </c>
      <c r="H1763" s="37" t="str">
        <f aca="false">IFERROR(VLOOKUP(A1763,Employees!$A$2:$I$1501,9,FALSE()),"Unknown")</f>
        <v>Engineering</v>
      </c>
      <c r="I1763" s="37" t="str">
        <f aca="false">IFERROR(VLOOKUP(A1763,Employees!$A$2:$U$1501,21,FALSE()),"Unknown")</f>
        <v>Active</v>
      </c>
    </row>
    <row r="1764" customFormat="false" ht="15" hidden="false" customHeight="false" outlineLevel="0" collapsed="false">
      <c r="A1764" s="37" t="s">
        <v>1313</v>
      </c>
      <c r="B1764" s="37" t="n">
        <v>2023</v>
      </c>
      <c r="C1764" s="37" t="n">
        <v>2</v>
      </c>
      <c r="D1764" s="37" t="n">
        <v>90</v>
      </c>
      <c r="E1764" s="37" t="s">
        <v>187</v>
      </c>
      <c r="F1764" s="37" t="n">
        <v>2.3</v>
      </c>
      <c r="G1764" s="37" t="n">
        <v>21</v>
      </c>
      <c r="H1764" s="37" t="str">
        <f aca="false">IFERROR(VLOOKUP(A1764,Employees!$A$2:$I$1501,9,FALSE()),"Unknown")</f>
        <v>Engineering</v>
      </c>
      <c r="I1764" s="37" t="str">
        <f aca="false">IFERROR(VLOOKUP(A1764,Employees!$A$2:$U$1501,21,FALSE()),"Unknown")</f>
        <v>Active</v>
      </c>
    </row>
    <row r="1765" customFormat="false" ht="15" hidden="false" customHeight="false" outlineLevel="0" collapsed="false">
      <c r="A1765" s="37" t="s">
        <v>1313</v>
      </c>
      <c r="B1765" s="37" t="n">
        <v>2024</v>
      </c>
      <c r="C1765" s="37" t="n">
        <v>4</v>
      </c>
      <c r="D1765" s="37" t="n">
        <v>110</v>
      </c>
      <c r="E1765" s="37" t="s">
        <v>187</v>
      </c>
      <c r="F1765" s="37" t="n">
        <v>8.6</v>
      </c>
      <c r="G1765" s="37" t="n">
        <v>29</v>
      </c>
      <c r="H1765" s="37" t="str">
        <f aca="false">IFERROR(VLOOKUP(A1765,Employees!$A$2:$I$1501,9,FALSE()),"Unknown")</f>
        <v>Engineering</v>
      </c>
      <c r="I1765" s="37" t="str">
        <f aca="false">IFERROR(VLOOKUP(A1765,Employees!$A$2:$U$1501,21,FALSE()),"Unknown")</f>
        <v>Active</v>
      </c>
    </row>
    <row r="1766" customFormat="false" ht="15" hidden="false" customHeight="false" outlineLevel="0" collapsed="false">
      <c r="A1766" s="37" t="s">
        <v>1313</v>
      </c>
      <c r="B1766" s="37" t="n">
        <v>2025</v>
      </c>
      <c r="C1766" s="37" t="n">
        <v>2</v>
      </c>
      <c r="D1766" s="37" t="n">
        <v>74</v>
      </c>
      <c r="E1766" s="37" t="s">
        <v>187</v>
      </c>
      <c r="F1766" s="37" t="n">
        <v>7.1</v>
      </c>
      <c r="G1766" s="37" t="n">
        <v>30</v>
      </c>
      <c r="H1766" s="37" t="str">
        <f aca="false">IFERROR(VLOOKUP(A1766,Employees!$A$2:$I$1501,9,FALSE()),"Unknown")</f>
        <v>Engineering</v>
      </c>
      <c r="I1766" s="37" t="str">
        <f aca="false">IFERROR(VLOOKUP(A1766,Employees!$A$2:$U$1501,21,FALSE()),"Unknown")</f>
        <v>Active</v>
      </c>
    </row>
    <row r="1767" customFormat="false" ht="15" hidden="false" customHeight="false" outlineLevel="0" collapsed="false">
      <c r="A1767" s="37" t="s">
        <v>466</v>
      </c>
      <c r="B1767" s="37" t="n">
        <v>2023</v>
      </c>
      <c r="C1767" s="37" t="n">
        <v>2</v>
      </c>
      <c r="D1767" s="37" t="n">
        <v>72</v>
      </c>
      <c r="E1767" s="37" t="s">
        <v>187</v>
      </c>
      <c r="F1767" s="37" t="n">
        <v>5</v>
      </c>
      <c r="G1767" s="37" t="n">
        <v>32</v>
      </c>
      <c r="H1767" s="37" t="str">
        <f aca="false">IFERROR(VLOOKUP(A1767,Employees!$A$2:$I$1501,9,FALSE()),"Unknown")</f>
        <v>Customer Support</v>
      </c>
      <c r="I1767" s="37" t="str">
        <f aca="false">IFERROR(VLOOKUP(A1767,Employees!$A$2:$U$1501,21,FALSE()),"Unknown")</f>
        <v>Active</v>
      </c>
    </row>
    <row r="1768" customFormat="false" ht="15" hidden="false" customHeight="false" outlineLevel="0" collapsed="false">
      <c r="A1768" s="37" t="s">
        <v>466</v>
      </c>
      <c r="B1768" s="37" t="n">
        <v>2024</v>
      </c>
      <c r="C1768" s="37" t="n">
        <v>4</v>
      </c>
      <c r="D1768" s="37" t="n">
        <v>99</v>
      </c>
      <c r="E1768" s="37" t="s">
        <v>187</v>
      </c>
      <c r="F1768" s="37" t="n">
        <v>9.9</v>
      </c>
      <c r="G1768" s="37" t="n">
        <v>38</v>
      </c>
      <c r="H1768" s="37" t="str">
        <f aca="false">IFERROR(VLOOKUP(A1768,Employees!$A$2:$I$1501,9,FALSE()),"Unknown")</f>
        <v>Customer Support</v>
      </c>
      <c r="I1768" s="37" t="str">
        <f aca="false">IFERROR(VLOOKUP(A1768,Employees!$A$2:$U$1501,21,FALSE()),"Unknown")</f>
        <v>Active</v>
      </c>
    </row>
    <row r="1769" customFormat="false" ht="15" hidden="false" customHeight="false" outlineLevel="0" collapsed="false">
      <c r="A1769" s="37" t="s">
        <v>466</v>
      </c>
      <c r="B1769" s="37" t="n">
        <v>2025</v>
      </c>
      <c r="C1769" s="37" t="n">
        <v>1</v>
      </c>
      <c r="D1769" s="37" t="n">
        <v>65</v>
      </c>
      <c r="E1769" s="37" t="s">
        <v>187</v>
      </c>
      <c r="F1769" s="37" t="n">
        <v>2.9</v>
      </c>
      <c r="G1769" s="37" t="n">
        <v>11</v>
      </c>
      <c r="H1769" s="37" t="str">
        <f aca="false">IFERROR(VLOOKUP(A1769,Employees!$A$2:$I$1501,9,FALSE()),"Unknown")</f>
        <v>Customer Support</v>
      </c>
      <c r="I1769" s="37" t="str">
        <f aca="false">IFERROR(VLOOKUP(A1769,Employees!$A$2:$U$1501,21,FALSE()),"Unknown")</f>
        <v>Active</v>
      </c>
    </row>
    <row r="1770" customFormat="false" ht="15" hidden="false" customHeight="false" outlineLevel="0" collapsed="false">
      <c r="A1770" s="37" t="s">
        <v>1314</v>
      </c>
      <c r="B1770" s="37" t="n">
        <v>2021</v>
      </c>
      <c r="C1770" s="37" t="n">
        <v>3</v>
      </c>
      <c r="D1770" s="37" t="n">
        <v>85</v>
      </c>
      <c r="E1770" s="37" t="s">
        <v>187</v>
      </c>
      <c r="F1770" s="37" t="n">
        <v>6.6</v>
      </c>
      <c r="G1770" s="37" t="n">
        <v>23</v>
      </c>
      <c r="H1770" s="37" t="str">
        <f aca="false">IFERROR(VLOOKUP(A1770,Employees!$A$2:$I$1501,9,FALSE()),"Unknown")</f>
        <v>Engineering</v>
      </c>
      <c r="I1770" s="37" t="str">
        <f aca="false">IFERROR(VLOOKUP(A1770,Employees!$A$2:$U$1501,21,FALSE()),"Unknown")</f>
        <v>Active</v>
      </c>
    </row>
    <row r="1771" customFormat="false" ht="15" hidden="false" customHeight="false" outlineLevel="0" collapsed="false">
      <c r="A1771" s="37" t="s">
        <v>1314</v>
      </c>
      <c r="B1771" s="37" t="n">
        <v>2022</v>
      </c>
      <c r="C1771" s="37" t="n">
        <v>2</v>
      </c>
      <c r="D1771" s="37" t="n">
        <v>71</v>
      </c>
      <c r="E1771" s="37" t="s">
        <v>187</v>
      </c>
      <c r="F1771" s="37" t="n">
        <v>4.5</v>
      </c>
      <c r="G1771" s="37" t="n">
        <v>45</v>
      </c>
      <c r="H1771" s="37" t="str">
        <f aca="false">IFERROR(VLOOKUP(A1771,Employees!$A$2:$I$1501,9,FALSE()),"Unknown")</f>
        <v>Engineering</v>
      </c>
      <c r="I1771" s="37" t="str">
        <f aca="false">IFERROR(VLOOKUP(A1771,Employees!$A$2:$U$1501,21,FALSE()),"Unknown")</f>
        <v>Active</v>
      </c>
    </row>
    <row r="1772" customFormat="false" ht="15" hidden="false" customHeight="false" outlineLevel="0" collapsed="false">
      <c r="A1772" s="37" t="s">
        <v>1314</v>
      </c>
      <c r="B1772" s="37" t="n">
        <v>2023</v>
      </c>
      <c r="C1772" s="37" t="n">
        <v>4</v>
      </c>
      <c r="D1772" s="37" t="n">
        <v>77</v>
      </c>
      <c r="E1772" s="37" t="s">
        <v>185</v>
      </c>
      <c r="F1772" s="37" t="n">
        <v>11.9</v>
      </c>
      <c r="G1772" s="37" t="n">
        <v>13</v>
      </c>
      <c r="H1772" s="37" t="str">
        <f aca="false">IFERROR(VLOOKUP(A1772,Employees!$A$2:$I$1501,9,FALSE()),"Unknown")</f>
        <v>Engineering</v>
      </c>
      <c r="I1772" s="37" t="str">
        <f aca="false">IFERROR(VLOOKUP(A1772,Employees!$A$2:$U$1501,21,FALSE()),"Unknown")</f>
        <v>Active</v>
      </c>
    </row>
    <row r="1773" customFormat="false" ht="15" hidden="false" customHeight="false" outlineLevel="0" collapsed="false">
      <c r="A1773" s="37" t="s">
        <v>1314</v>
      </c>
      <c r="B1773" s="37" t="n">
        <v>2024</v>
      </c>
      <c r="C1773" s="37" t="n">
        <v>3</v>
      </c>
      <c r="D1773" s="37" t="n">
        <v>104</v>
      </c>
      <c r="E1773" s="37" t="s">
        <v>187</v>
      </c>
      <c r="F1773" s="37" t="n">
        <v>5.6</v>
      </c>
      <c r="G1773" s="37" t="n">
        <v>29</v>
      </c>
      <c r="H1773" s="37" t="str">
        <f aca="false">IFERROR(VLOOKUP(A1773,Employees!$A$2:$I$1501,9,FALSE()),"Unknown")</f>
        <v>Engineering</v>
      </c>
      <c r="I1773" s="37" t="str">
        <f aca="false">IFERROR(VLOOKUP(A1773,Employees!$A$2:$U$1501,21,FALSE()),"Unknown")</f>
        <v>Active</v>
      </c>
    </row>
    <row r="1774" customFormat="false" ht="15" hidden="false" customHeight="false" outlineLevel="0" collapsed="false">
      <c r="A1774" s="37" t="s">
        <v>1314</v>
      </c>
      <c r="B1774" s="37" t="n">
        <v>2025</v>
      </c>
      <c r="C1774" s="37" t="n">
        <v>1</v>
      </c>
      <c r="D1774" s="37" t="n">
        <v>67</v>
      </c>
      <c r="E1774" s="37" t="s">
        <v>187</v>
      </c>
      <c r="F1774" s="37" t="n">
        <v>1.4</v>
      </c>
      <c r="G1774" s="37" t="n">
        <v>31</v>
      </c>
      <c r="H1774" s="37" t="str">
        <f aca="false">IFERROR(VLOOKUP(A1774,Employees!$A$2:$I$1501,9,FALSE()),"Unknown")</f>
        <v>Engineering</v>
      </c>
      <c r="I1774" s="37" t="str">
        <f aca="false">IFERROR(VLOOKUP(A1774,Employees!$A$2:$U$1501,21,FALSE()),"Unknown")</f>
        <v>Active</v>
      </c>
    </row>
    <row r="1775" customFormat="false" ht="15" hidden="false" customHeight="false" outlineLevel="0" collapsed="false">
      <c r="A1775" s="37" t="s">
        <v>1315</v>
      </c>
      <c r="B1775" s="37" t="n">
        <v>2024</v>
      </c>
      <c r="C1775" s="37" t="n">
        <v>2</v>
      </c>
      <c r="D1775" s="37" t="n">
        <v>72</v>
      </c>
      <c r="E1775" s="37" t="s">
        <v>187</v>
      </c>
      <c r="F1775" s="37" t="n">
        <v>8.2</v>
      </c>
      <c r="G1775" s="37" t="n">
        <v>13</v>
      </c>
      <c r="H1775" s="37" t="str">
        <f aca="false">IFERROR(VLOOKUP(A1775,Employees!$A$2:$I$1501,9,FALSE()),"Unknown")</f>
        <v>Human Resources</v>
      </c>
      <c r="I1775" s="37" t="str">
        <f aca="false">IFERROR(VLOOKUP(A1775,Employees!$A$2:$U$1501,21,FALSE()),"Unknown")</f>
        <v>Active</v>
      </c>
    </row>
    <row r="1776" customFormat="false" ht="15" hidden="false" customHeight="false" outlineLevel="0" collapsed="false">
      <c r="A1776" s="37" t="s">
        <v>1315</v>
      </c>
      <c r="B1776" s="37" t="n">
        <v>2025</v>
      </c>
      <c r="C1776" s="37" t="n">
        <v>4</v>
      </c>
      <c r="D1776" s="37" t="n">
        <v>91</v>
      </c>
      <c r="E1776" s="37" t="s">
        <v>187</v>
      </c>
      <c r="F1776" s="37" t="n">
        <v>12.1</v>
      </c>
      <c r="G1776" s="37" t="n">
        <v>7</v>
      </c>
      <c r="H1776" s="37" t="str">
        <f aca="false">IFERROR(VLOOKUP(A1776,Employees!$A$2:$I$1501,9,FALSE()),"Unknown")</f>
        <v>Human Resources</v>
      </c>
      <c r="I1776" s="37" t="str">
        <f aca="false">IFERROR(VLOOKUP(A1776,Employees!$A$2:$U$1501,21,FALSE()),"Unknown")</f>
        <v>Active</v>
      </c>
    </row>
    <row r="1777" customFormat="false" ht="15" hidden="false" customHeight="false" outlineLevel="0" collapsed="false">
      <c r="A1777" s="37" t="s">
        <v>1245</v>
      </c>
      <c r="B1777" s="37" t="n">
        <v>2026</v>
      </c>
      <c r="C1777" s="37" t="n">
        <v>1</v>
      </c>
      <c r="D1777" s="37" t="n">
        <v>71</v>
      </c>
      <c r="E1777" s="37" t="s">
        <v>187</v>
      </c>
      <c r="F1777" s="37" t="n">
        <v>1.4</v>
      </c>
      <c r="G1777" s="37" t="n">
        <v>9</v>
      </c>
      <c r="H1777" s="37" t="str">
        <f aca="false">IFERROR(VLOOKUP(A1777,Employees!$A$2:$I$1501,9,FALSE()),"Unknown")</f>
        <v>Operations</v>
      </c>
      <c r="I1777" s="37" t="str">
        <f aca="false">IFERROR(VLOOKUP(A1777,Employees!$A$2:$U$1501,21,FALSE()),"Unknown")</f>
        <v>Exited</v>
      </c>
    </row>
    <row r="1778" customFormat="false" ht="15" hidden="false" customHeight="false" outlineLevel="0" collapsed="false">
      <c r="A1778" s="37" t="s">
        <v>1319</v>
      </c>
      <c r="B1778" s="37" t="n">
        <v>2023</v>
      </c>
      <c r="C1778" s="37" t="n">
        <v>3</v>
      </c>
      <c r="D1778" s="37" t="n">
        <v>71</v>
      </c>
      <c r="E1778" s="37" t="s">
        <v>187</v>
      </c>
      <c r="F1778" s="37" t="n">
        <v>4.8</v>
      </c>
      <c r="G1778" s="37" t="n">
        <v>24</v>
      </c>
      <c r="H1778" s="37" t="str">
        <f aca="false">IFERROR(VLOOKUP(A1778,Employees!$A$2:$I$1501,9,FALSE()),"Unknown")</f>
        <v>Engineering</v>
      </c>
      <c r="I1778" s="37" t="str">
        <f aca="false">IFERROR(VLOOKUP(A1778,Employees!$A$2:$U$1501,21,FALSE()),"Unknown")</f>
        <v>Active</v>
      </c>
    </row>
    <row r="1779" customFormat="false" ht="15" hidden="false" customHeight="false" outlineLevel="0" collapsed="false">
      <c r="A1779" s="37" t="s">
        <v>1319</v>
      </c>
      <c r="B1779" s="37" t="n">
        <v>2024</v>
      </c>
      <c r="C1779" s="37" t="n">
        <v>3</v>
      </c>
      <c r="D1779" s="37" t="n">
        <v>97</v>
      </c>
      <c r="E1779" s="37" t="s">
        <v>187</v>
      </c>
      <c r="F1779" s="37" t="n">
        <v>7.6</v>
      </c>
      <c r="G1779" s="37" t="n">
        <v>14</v>
      </c>
      <c r="H1779" s="37" t="str">
        <f aca="false">IFERROR(VLOOKUP(A1779,Employees!$A$2:$I$1501,9,FALSE()),"Unknown")</f>
        <v>Engineering</v>
      </c>
      <c r="I1779" s="37" t="str">
        <f aca="false">IFERROR(VLOOKUP(A1779,Employees!$A$2:$U$1501,21,FALSE()),"Unknown")</f>
        <v>Active</v>
      </c>
    </row>
    <row r="1780" customFormat="false" ht="15" hidden="false" customHeight="false" outlineLevel="0" collapsed="false">
      <c r="A1780" s="37" t="s">
        <v>1319</v>
      </c>
      <c r="B1780" s="37" t="n">
        <v>2025</v>
      </c>
      <c r="C1780" s="37" t="n">
        <v>2</v>
      </c>
      <c r="D1780" s="37" t="n">
        <v>77</v>
      </c>
      <c r="E1780" s="37" t="s">
        <v>187</v>
      </c>
      <c r="F1780" s="37" t="n">
        <v>3.9</v>
      </c>
      <c r="G1780" s="37" t="n">
        <v>10</v>
      </c>
      <c r="H1780" s="37" t="str">
        <f aca="false">IFERROR(VLOOKUP(A1780,Employees!$A$2:$I$1501,9,FALSE()),"Unknown")</f>
        <v>Engineering</v>
      </c>
      <c r="I1780" s="37" t="str">
        <f aca="false">IFERROR(VLOOKUP(A1780,Employees!$A$2:$U$1501,21,FALSE()),"Unknown")</f>
        <v>Active</v>
      </c>
    </row>
    <row r="1781" customFormat="false" ht="15" hidden="false" customHeight="false" outlineLevel="0" collapsed="false">
      <c r="A1781" s="37" t="s">
        <v>1320</v>
      </c>
      <c r="B1781" s="37" t="n">
        <v>2024</v>
      </c>
      <c r="C1781" s="37" t="n">
        <v>1</v>
      </c>
      <c r="D1781" s="37" t="n">
        <v>56</v>
      </c>
      <c r="E1781" s="37" t="s">
        <v>187</v>
      </c>
      <c r="F1781" s="37" t="n">
        <v>0.6</v>
      </c>
      <c r="G1781" s="37" t="n">
        <v>15</v>
      </c>
      <c r="H1781" s="37" t="str">
        <f aca="false">IFERROR(VLOOKUP(A1781,Employees!$A$2:$I$1501,9,FALSE()),"Unknown")</f>
        <v>Data &amp; AI</v>
      </c>
      <c r="I1781" s="37" t="str">
        <f aca="false">IFERROR(VLOOKUP(A1781,Employees!$A$2:$U$1501,21,FALSE()),"Unknown")</f>
        <v>Active</v>
      </c>
    </row>
    <row r="1782" customFormat="false" ht="15" hidden="false" customHeight="false" outlineLevel="0" collapsed="false">
      <c r="A1782" s="37" t="s">
        <v>1320</v>
      </c>
      <c r="B1782" s="37" t="n">
        <v>2025</v>
      </c>
      <c r="C1782" s="37" t="n">
        <v>3</v>
      </c>
      <c r="D1782" s="37" t="n">
        <v>85</v>
      </c>
      <c r="E1782" s="37" t="s">
        <v>187</v>
      </c>
      <c r="F1782" s="37" t="n">
        <v>6.7</v>
      </c>
      <c r="G1782" s="37" t="n">
        <v>21</v>
      </c>
      <c r="H1782" s="37" t="str">
        <f aca="false">IFERROR(VLOOKUP(A1782,Employees!$A$2:$I$1501,9,FALSE()),"Unknown")</f>
        <v>Data &amp; AI</v>
      </c>
      <c r="I1782" s="37" t="str">
        <f aca="false">IFERROR(VLOOKUP(A1782,Employees!$A$2:$U$1501,21,FALSE()),"Unknown")</f>
        <v>Active</v>
      </c>
    </row>
    <row r="1783" customFormat="false" ht="15" hidden="false" customHeight="false" outlineLevel="0" collapsed="false">
      <c r="A1783" s="37" t="s">
        <v>454</v>
      </c>
      <c r="B1783" s="37" t="n">
        <v>2025</v>
      </c>
      <c r="C1783" s="37" t="n">
        <v>1</v>
      </c>
      <c r="D1783" s="37" t="n">
        <v>75</v>
      </c>
      <c r="E1783" s="37" t="s">
        <v>187</v>
      </c>
      <c r="F1783" s="37" t="n">
        <v>1.4</v>
      </c>
      <c r="G1783" s="37" t="n">
        <v>28</v>
      </c>
      <c r="H1783" s="37" t="str">
        <f aca="false">IFERROR(VLOOKUP(A1783,Employees!$A$2:$I$1501,9,FALSE()),"Unknown")</f>
        <v>Engineering</v>
      </c>
      <c r="I1783" s="37" t="str">
        <f aca="false">IFERROR(VLOOKUP(A1783,Employees!$A$2:$U$1501,21,FALSE()),"Unknown")</f>
        <v>Active</v>
      </c>
    </row>
    <row r="1784" customFormat="false" ht="15" hidden="false" customHeight="false" outlineLevel="0" collapsed="false">
      <c r="A1784" s="37" t="s">
        <v>1322</v>
      </c>
      <c r="B1784" s="37" t="n">
        <v>2022</v>
      </c>
      <c r="C1784" s="37" t="n">
        <v>3</v>
      </c>
      <c r="D1784" s="37" t="n">
        <v>99</v>
      </c>
      <c r="E1784" s="37" t="s">
        <v>187</v>
      </c>
      <c r="F1784" s="37" t="n">
        <v>4.5</v>
      </c>
      <c r="G1784" s="37" t="n">
        <v>37</v>
      </c>
      <c r="H1784" s="37" t="str">
        <f aca="false">IFERROR(VLOOKUP(A1784,Employees!$A$2:$I$1501,9,FALSE()),"Unknown")</f>
        <v>Operations</v>
      </c>
      <c r="I1784" s="37" t="str">
        <f aca="false">IFERROR(VLOOKUP(A1784,Employees!$A$2:$U$1501,21,FALSE()),"Unknown")</f>
        <v>Active</v>
      </c>
    </row>
    <row r="1785" customFormat="false" ht="15" hidden="false" customHeight="false" outlineLevel="0" collapsed="false">
      <c r="A1785" s="37" t="s">
        <v>1322</v>
      </c>
      <c r="B1785" s="37" t="n">
        <v>2023</v>
      </c>
      <c r="C1785" s="37" t="n">
        <v>2</v>
      </c>
      <c r="D1785" s="37" t="n">
        <v>96</v>
      </c>
      <c r="E1785" s="37" t="s">
        <v>187</v>
      </c>
      <c r="F1785" s="37" t="n">
        <v>5.5</v>
      </c>
      <c r="G1785" s="37" t="n">
        <v>16</v>
      </c>
      <c r="H1785" s="37" t="str">
        <f aca="false">IFERROR(VLOOKUP(A1785,Employees!$A$2:$I$1501,9,FALSE()),"Unknown")</f>
        <v>Operations</v>
      </c>
      <c r="I1785" s="37" t="str">
        <f aca="false">IFERROR(VLOOKUP(A1785,Employees!$A$2:$U$1501,21,FALSE()),"Unknown")</f>
        <v>Active</v>
      </c>
    </row>
    <row r="1786" customFormat="false" ht="15" hidden="false" customHeight="false" outlineLevel="0" collapsed="false">
      <c r="A1786" s="37" t="s">
        <v>1322</v>
      </c>
      <c r="B1786" s="37" t="n">
        <v>2024</v>
      </c>
      <c r="C1786" s="37" t="n">
        <v>3</v>
      </c>
      <c r="D1786" s="37" t="n">
        <v>79</v>
      </c>
      <c r="E1786" s="37" t="s">
        <v>187</v>
      </c>
      <c r="F1786" s="37" t="n">
        <v>5.7</v>
      </c>
      <c r="G1786" s="37" t="n">
        <v>25</v>
      </c>
      <c r="H1786" s="37" t="str">
        <f aca="false">IFERROR(VLOOKUP(A1786,Employees!$A$2:$I$1501,9,FALSE()),"Unknown")</f>
        <v>Operations</v>
      </c>
      <c r="I1786" s="37" t="str">
        <f aca="false">IFERROR(VLOOKUP(A1786,Employees!$A$2:$U$1501,21,FALSE()),"Unknown")</f>
        <v>Active</v>
      </c>
    </row>
    <row r="1787" customFormat="false" ht="15" hidden="false" customHeight="false" outlineLevel="0" collapsed="false">
      <c r="A1787" s="37" t="s">
        <v>1322</v>
      </c>
      <c r="B1787" s="37" t="n">
        <v>2025</v>
      </c>
      <c r="C1787" s="37" t="n">
        <v>3</v>
      </c>
      <c r="D1787" s="37" t="n">
        <v>92</v>
      </c>
      <c r="E1787" s="37" t="s">
        <v>187</v>
      </c>
      <c r="F1787" s="37" t="n">
        <v>6.8</v>
      </c>
      <c r="G1787" s="37" t="n">
        <v>58</v>
      </c>
      <c r="H1787" s="37" t="str">
        <f aca="false">IFERROR(VLOOKUP(A1787,Employees!$A$2:$I$1501,9,FALSE()),"Unknown")</f>
        <v>Operations</v>
      </c>
      <c r="I1787" s="37" t="str">
        <f aca="false">IFERROR(VLOOKUP(A1787,Employees!$A$2:$U$1501,21,FALSE()),"Unknown")</f>
        <v>Active</v>
      </c>
    </row>
    <row r="1788" customFormat="false" ht="15" hidden="false" customHeight="false" outlineLevel="0" collapsed="false">
      <c r="A1788" s="37" t="s">
        <v>1324</v>
      </c>
      <c r="B1788" s="37" t="n">
        <v>2023</v>
      </c>
      <c r="C1788" s="37" t="n">
        <v>4</v>
      </c>
      <c r="D1788" s="37" t="n">
        <v>101</v>
      </c>
      <c r="E1788" s="37" t="s">
        <v>187</v>
      </c>
      <c r="F1788" s="37" t="n">
        <v>9.7</v>
      </c>
      <c r="G1788" s="37" t="n">
        <v>58</v>
      </c>
      <c r="H1788" s="37" t="str">
        <f aca="false">IFERROR(VLOOKUP(A1788,Employees!$A$2:$I$1501,9,FALSE()),"Unknown")</f>
        <v>Customer Support</v>
      </c>
      <c r="I1788" s="37" t="str">
        <f aca="false">IFERROR(VLOOKUP(A1788,Employees!$A$2:$U$1501,21,FALSE()),"Unknown")</f>
        <v>Active</v>
      </c>
    </row>
    <row r="1789" customFormat="false" ht="15" hidden="false" customHeight="false" outlineLevel="0" collapsed="false">
      <c r="A1789" s="37" t="s">
        <v>1324</v>
      </c>
      <c r="B1789" s="37" t="n">
        <v>2024</v>
      </c>
      <c r="C1789" s="37" t="n">
        <v>3</v>
      </c>
      <c r="D1789" s="37" t="n">
        <v>82</v>
      </c>
      <c r="E1789" s="37" t="s">
        <v>187</v>
      </c>
      <c r="F1789" s="37" t="n">
        <v>6.8</v>
      </c>
      <c r="G1789" s="37" t="n">
        <v>16</v>
      </c>
      <c r="H1789" s="37" t="str">
        <f aca="false">IFERROR(VLOOKUP(A1789,Employees!$A$2:$I$1501,9,FALSE()),"Unknown")</f>
        <v>Customer Support</v>
      </c>
      <c r="I1789" s="37" t="str">
        <f aca="false">IFERROR(VLOOKUP(A1789,Employees!$A$2:$U$1501,21,FALSE()),"Unknown")</f>
        <v>Active</v>
      </c>
    </row>
    <row r="1790" customFormat="false" ht="15" hidden="false" customHeight="false" outlineLevel="0" collapsed="false">
      <c r="A1790" s="37" t="s">
        <v>1324</v>
      </c>
      <c r="B1790" s="37" t="n">
        <v>2025</v>
      </c>
      <c r="C1790" s="37" t="n">
        <v>2</v>
      </c>
      <c r="D1790" s="37" t="n">
        <v>76</v>
      </c>
      <c r="E1790" s="37" t="s">
        <v>187</v>
      </c>
      <c r="F1790" s="37" t="n">
        <v>5.8</v>
      </c>
      <c r="G1790" s="37" t="n">
        <v>15</v>
      </c>
      <c r="H1790" s="37" t="str">
        <f aca="false">IFERROR(VLOOKUP(A1790,Employees!$A$2:$I$1501,9,FALSE()),"Unknown")</f>
        <v>Customer Support</v>
      </c>
      <c r="I1790" s="37" t="str">
        <f aca="false">IFERROR(VLOOKUP(A1790,Employees!$A$2:$U$1501,21,FALSE()),"Unknown")</f>
        <v>Active</v>
      </c>
    </row>
    <row r="1791" customFormat="false" ht="15" hidden="false" customHeight="false" outlineLevel="0" collapsed="false">
      <c r="A1791" s="37" t="s">
        <v>463</v>
      </c>
      <c r="B1791" s="37" t="n">
        <v>2021</v>
      </c>
      <c r="C1791" s="37" t="n">
        <v>2</v>
      </c>
      <c r="D1791" s="37" t="n">
        <v>66</v>
      </c>
      <c r="E1791" s="37" t="s">
        <v>187</v>
      </c>
      <c r="F1791" s="37" t="n">
        <v>4</v>
      </c>
      <c r="G1791" s="37" t="n">
        <v>26</v>
      </c>
      <c r="H1791" s="37" t="str">
        <f aca="false">IFERROR(VLOOKUP(A1791,Employees!$A$2:$I$1501,9,FALSE()),"Unknown")</f>
        <v>Operations</v>
      </c>
      <c r="I1791" s="37" t="str">
        <f aca="false">IFERROR(VLOOKUP(A1791,Employees!$A$2:$U$1501,21,FALSE()),"Unknown")</f>
        <v>Active</v>
      </c>
    </row>
    <row r="1792" customFormat="false" ht="15" hidden="false" customHeight="false" outlineLevel="0" collapsed="false">
      <c r="A1792" s="37" t="s">
        <v>463</v>
      </c>
      <c r="B1792" s="37" t="n">
        <v>2022</v>
      </c>
      <c r="C1792" s="37" t="n">
        <v>2</v>
      </c>
      <c r="D1792" s="37" t="n">
        <v>75</v>
      </c>
      <c r="E1792" s="37" t="s">
        <v>187</v>
      </c>
      <c r="F1792" s="37" t="n">
        <v>6.2</v>
      </c>
      <c r="G1792" s="37" t="n">
        <v>16</v>
      </c>
      <c r="H1792" s="37" t="str">
        <f aca="false">IFERROR(VLOOKUP(A1792,Employees!$A$2:$I$1501,9,FALSE()),"Unknown")</f>
        <v>Operations</v>
      </c>
      <c r="I1792" s="37" t="str">
        <f aca="false">IFERROR(VLOOKUP(A1792,Employees!$A$2:$U$1501,21,FALSE()),"Unknown")</f>
        <v>Active</v>
      </c>
    </row>
    <row r="1793" customFormat="false" ht="15" hidden="false" customHeight="false" outlineLevel="0" collapsed="false">
      <c r="A1793" s="37" t="s">
        <v>463</v>
      </c>
      <c r="B1793" s="37" t="n">
        <v>2023</v>
      </c>
      <c r="C1793" s="37" t="n">
        <v>3</v>
      </c>
      <c r="D1793" s="37" t="n">
        <v>88</v>
      </c>
      <c r="E1793" s="37" t="s">
        <v>187</v>
      </c>
      <c r="F1793" s="37" t="n">
        <v>9</v>
      </c>
      <c r="G1793" s="37" t="n">
        <v>19</v>
      </c>
      <c r="H1793" s="37" t="str">
        <f aca="false">IFERROR(VLOOKUP(A1793,Employees!$A$2:$I$1501,9,FALSE()),"Unknown")</f>
        <v>Operations</v>
      </c>
      <c r="I1793" s="37" t="str">
        <f aca="false">IFERROR(VLOOKUP(A1793,Employees!$A$2:$U$1501,21,FALSE()),"Unknown")</f>
        <v>Active</v>
      </c>
    </row>
    <row r="1794" customFormat="false" ht="15" hidden="false" customHeight="false" outlineLevel="0" collapsed="false">
      <c r="A1794" s="37" t="s">
        <v>463</v>
      </c>
      <c r="B1794" s="37" t="n">
        <v>2024</v>
      </c>
      <c r="C1794" s="37" t="n">
        <v>3</v>
      </c>
      <c r="D1794" s="37" t="n">
        <v>76</v>
      </c>
      <c r="E1794" s="37" t="s">
        <v>187</v>
      </c>
      <c r="F1794" s="37" t="n">
        <v>6.4</v>
      </c>
      <c r="G1794" s="37" t="n">
        <v>18</v>
      </c>
      <c r="H1794" s="37" t="str">
        <f aca="false">IFERROR(VLOOKUP(A1794,Employees!$A$2:$I$1501,9,FALSE()),"Unknown")</f>
        <v>Operations</v>
      </c>
      <c r="I1794" s="37" t="str">
        <f aca="false">IFERROR(VLOOKUP(A1794,Employees!$A$2:$U$1501,21,FALSE()),"Unknown")</f>
        <v>Active</v>
      </c>
    </row>
    <row r="1795" customFormat="false" ht="15" hidden="false" customHeight="false" outlineLevel="0" collapsed="false">
      <c r="A1795" s="37" t="s">
        <v>463</v>
      </c>
      <c r="B1795" s="37" t="n">
        <v>2025</v>
      </c>
      <c r="C1795" s="37" t="n">
        <v>3</v>
      </c>
      <c r="D1795" s="37" t="n">
        <v>90</v>
      </c>
      <c r="E1795" s="37" t="s">
        <v>187</v>
      </c>
      <c r="F1795" s="37" t="n">
        <v>7.8</v>
      </c>
      <c r="G1795" s="37" t="n">
        <v>45</v>
      </c>
      <c r="H1795" s="37" t="str">
        <f aca="false">IFERROR(VLOOKUP(A1795,Employees!$A$2:$I$1501,9,FALSE()),"Unknown")</f>
        <v>Operations</v>
      </c>
      <c r="I1795" s="37" t="str">
        <f aca="false">IFERROR(VLOOKUP(A1795,Employees!$A$2:$U$1501,21,FALSE()),"Unknown")</f>
        <v>Active</v>
      </c>
    </row>
    <row r="1796" customFormat="false" ht="15" hidden="false" customHeight="false" outlineLevel="0" collapsed="false">
      <c r="A1796" s="37" t="s">
        <v>1325</v>
      </c>
      <c r="B1796" s="37" t="n">
        <v>2021</v>
      </c>
      <c r="C1796" s="37" t="n">
        <v>2</v>
      </c>
      <c r="D1796" s="37" t="n">
        <v>72</v>
      </c>
      <c r="E1796" s="37" t="s">
        <v>187</v>
      </c>
      <c r="F1796" s="37" t="n">
        <v>5.7</v>
      </c>
      <c r="G1796" s="37" t="n">
        <v>26</v>
      </c>
      <c r="H1796" s="37" t="str">
        <f aca="false">IFERROR(VLOOKUP(A1796,Employees!$A$2:$I$1501,9,FALSE()),"Unknown")</f>
        <v>Engineering</v>
      </c>
      <c r="I1796" s="37" t="str">
        <f aca="false">IFERROR(VLOOKUP(A1796,Employees!$A$2:$U$1501,21,FALSE()),"Unknown")</f>
        <v>Active</v>
      </c>
    </row>
    <row r="1797" customFormat="false" ht="15" hidden="false" customHeight="false" outlineLevel="0" collapsed="false">
      <c r="A1797" s="37" t="s">
        <v>1325</v>
      </c>
      <c r="B1797" s="37" t="n">
        <v>2022</v>
      </c>
      <c r="C1797" s="37" t="n">
        <v>2</v>
      </c>
      <c r="D1797" s="37" t="n">
        <v>70</v>
      </c>
      <c r="E1797" s="37" t="s">
        <v>187</v>
      </c>
      <c r="F1797" s="37" t="n">
        <v>5.3</v>
      </c>
      <c r="G1797" s="37" t="n">
        <v>4</v>
      </c>
      <c r="H1797" s="37" t="str">
        <f aca="false">IFERROR(VLOOKUP(A1797,Employees!$A$2:$I$1501,9,FALSE()),"Unknown")</f>
        <v>Engineering</v>
      </c>
      <c r="I1797" s="37" t="str">
        <f aca="false">IFERROR(VLOOKUP(A1797,Employees!$A$2:$U$1501,21,FALSE()),"Unknown")</f>
        <v>Active</v>
      </c>
    </row>
    <row r="1798" customFormat="false" ht="15" hidden="false" customHeight="false" outlineLevel="0" collapsed="false">
      <c r="A1798" s="37" t="s">
        <v>1325</v>
      </c>
      <c r="B1798" s="37" t="n">
        <v>2023</v>
      </c>
      <c r="C1798" s="37" t="n">
        <v>3</v>
      </c>
      <c r="D1798" s="37" t="n">
        <v>78</v>
      </c>
      <c r="E1798" s="37" t="s">
        <v>187</v>
      </c>
      <c r="F1798" s="37" t="n">
        <v>7.3</v>
      </c>
      <c r="G1798" s="37" t="n">
        <v>49</v>
      </c>
      <c r="H1798" s="37" t="str">
        <f aca="false">IFERROR(VLOOKUP(A1798,Employees!$A$2:$I$1501,9,FALSE()),"Unknown")</f>
        <v>Engineering</v>
      </c>
      <c r="I1798" s="37" t="str">
        <f aca="false">IFERROR(VLOOKUP(A1798,Employees!$A$2:$U$1501,21,FALSE()),"Unknown")</f>
        <v>Active</v>
      </c>
    </row>
    <row r="1799" customFormat="false" ht="15" hidden="false" customHeight="false" outlineLevel="0" collapsed="false">
      <c r="A1799" s="37" t="s">
        <v>1325</v>
      </c>
      <c r="B1799" s="37" t="n">
        <v>2024</v>
      </c>
      <c r="C1799" s="37" t="n">
        <v>1</v>
      </c>
      <c r="D1799" s="37" t="n">
        <v>65</v>
      </c>
      <c r="E1799" s="37" t="s">
        <v>187</v>
      </c>
      <c r="F1799" s="37" t="n">
        <v>1.2</v>
      </c>
      <c r="G1799" s="37" t="n">
        <v>21</v>
      </c>
      <c r="H1799" s="37" t="str">
        <f aca="false">IFERROR(VLOOKUP(A1799,Employees!$A$2:$I$1501,9,FALSE()),"Unknown")</f>
        <v>Engineering</v>
      </c>
      <c r="I1799" s="37" t="str">
        <f aca="false">IFERROR(VLOOKUP(A1799,Employees!$A$2:$U$1501,21,FALSE()),"Unknown")</f>
        <v>Active</v>
      </c>
    </row>
    <row r="1800" customFormat="false" ht="15" hidden="false" customHeight="false" outlineLevel="0" collapsed="false">
      <c r="A1800" s="37" t="s">
        <v>1325</v>
      </c>
      <c r="B1800" s="37" t="n">
        <v>2025</v>
      </c>
      <c r="C1800" s="37" t="n">
        <v>3</v>
      </c>
      <c r="D1800" s="37" t="n">
        <v>84</v>
      </c>
      <c r="E1800" s="37" t="s">
        <v>187</v>
      </c>
      <c r="F1800" s="37" t="n">
        <v>8.2</v>
      </c>
      <c r="G1800" s="37" t="n">
        <v>31</v>
      </c>
      <c r="H1800" s="37" t="str">
        <f aca="false">IFERROR(VLOOKUP(A1800,Employees!$A$2:$I$1501,9,FALSE()),"Unknown")</f>
        <v>Engineering</v>
      </c>
      <c r="I1800" s="37" t="str">
        <f aca="false">IFERROR(VLOOKUP(A1800,Employees!$A$2:$U$1501,21,FALSE()),"Unknown")</f>
        <v>Active</v>
      </c>
    </row>
    <row r="1801" customFormat="false" ht="15" hidden="false" customHeight="false" outlineLevel="0" collapsed="false">
      <c r="A1801" s="37" t="s">
        <v>580</v>
      </c>
      <c r="B1801" s="37" t="n">
        <v>2021</v>
      </c>
      <c r="C1801" s="37" t="n">
        <v>3</v>
      </c>
      <c r="D1801" s="37" t="n">
        <v>68</v>
      </c>
      <c r="E1801" s="37" t="s">
        <v>187</v>
      </c>
      <c r="F1801" s="37" t="n">
        <v>8.2</v>
      </c>
      <c r="G1801" s="37" t="n">
        <v>21</v>
      </c>
      <c r="H1801" s="37" t="str">
        <f aca="false">IFERROR(VLOOKUP(A1801,Employees!$A$2:$I$1501,9,FALSE()),"Unknown")</f>
        <v>Data &amp; AI</v>
      </c>
      <c r="I1801" s="37" t="str">
        <f aca="false">IFERROR(VLOOKUP(A1801,Employees!$A$2:$U$1501,21,FALSE()),"Unknown")</f>
        <v>Active</v>
      </c>
    </row>
    <row r="1802" customFormat="false" ht="15" hidden="false" customHeight="false" outlineLevel="0" collapsed="false">
      <c r="A1802" s="37" t="s">
        <v>580</v>
      </c>
      <c r="B1802" s="37" t="n">
        <v>2022</v>
      </c>
      <c r="C1802" s="37" t="n">
        <v>2</v>
      </c>
      <c r="D1802" s="37" t="n">
        <v>86</v>
      </c>
      <c r="E1802" s="37" t="s">
        <v>187</v>
      </c>
      <c r="F1802" s="37" t="n">
        <v>3.2</v>
      </c>
      <c r="G1802" s="37" t="n">
        <v>27</v>
      </c>
      <c r="H1802" s="37" t="str">
        <f aca="false">IFERROR(VLOOKUP(A1802,Employees!$A$2:$I$1501,9,FALSE()),"Unknown")</f>
        <v>Data &amp; AI</v>
      </c>
      <c r="I1802" s="37" t="str">
        <f aca="false">IFERROR(VLOOKUP(A1802,Employees!$A$2:$U$1501,21,FALSE()),"Unknown")</f>
        <v>Active</v>
      </c>
    </row>
    <row r="1803" customFormat="false" ht="15" hidden="false" customHeight="false" outlineLevel="0" collapsed="false">
      <c r="A1803" s="37" t="s">
        <v>580</v>
      </c>
      <c r="B1803" s="37" t="n">
        <v>2023</v>
      </c>
      <c r="C1803" s="37" t="n">
        <v>3</v>
      </c>
      <c r="D1803" s="37" t="n">
        <v>75</v>
      </c>
      <c r="E1803" s="37" t="s">
        <v>187</v>
      </c>
      <c r="F1803" s="37" t="n">
        <v>6.5</v>
      </c>
      <c r="G1803" s="37" t="n">
        <v>7</v>
      </c>
      <c r="H1803" s="37" t="str">
        <f aca="false">IFERROR(VLOOKUP(A1803,Employees!$A$2:$I$1501,9,FALSE()),"Unknown")</f>
        <v>Data &amp; AI</v>
      </c>
      <c r="I1803" s="37" t="str">
        <f aca="false">IFERROR(VLOOKUP(A1803,Employees!$A$2:$U$1501,21,FALSE()),"Unknown")</f>
        <v>Active</v>
      </c>
    </row>
    <row r="1804" customFormat="false" ht="15" hidden="false" customHeight="false" outlineLevel="0" collapsed="false">
      <c r="A1804" s="37" t="s">
        <v>580</v>
      </c>
      <c r="B1804" s="37" t="n">
        <v>2024</v>
      </c>
      <c r="C1804" s="37" t="n">
        <v>2</v>
      </c>
      <c r="D1804" s="37" t="n">
        <v>75</v>
      </c>
      <c r="E1804" s="37" t="s">
        <v>187</v>
      </c>
      <c r="F1804" s="37" t="n">
        <v>2.5</v>
      </c>
      <c r="G1804" s="37" t="n">
        <v>22</v>
      </c>
      <c r="H1804" s="37" t="str">
        <f aca="false">IFERROR(VLOOKUP(A1804,Employees!$A$2:$I$1501,9,FALSE()),"Unknown")</f>
        <v>Data &amp; AI</v>
      </c>
      <c r="I1804" s="37" t="str">
        <f aca="false">IFERROR(VLOOKUP(A1804,Employees!$A$2:$U$1501,21,FALSE()),"Unknown")</f>
        <v>Active</v>
      </c>
    </row>
    <row r="1805" customFormat="false" ht="15" hidden="false" customHeight="false" outlineLevel="0" collapsed="false">
      <c r="A1805" s="37" t="s">
        <v>580</v>
      </c>
      <c r="B1805" s="37" t="n">
        <v>2025</v>
      </c>
      <c r="C1805" s="37" t="n">
        <v>4</v>
      </c>
      <c r="D1805" s="37" t="n">
        <v>79</v>
      </c>
      <c r="E1805" s="37" t="s">
        <v>185</v>
      </c>
      <c r="F1805" s="37" t="n">
        <v>10.1</v>
      </c>
      <c r="G1805" s="37" t="n">
        <v>31</v>
      </c>
      <c r="H1805" s="37" t="str">
        <f aca="false">IFERROR(VLOOKUP(A1805,Employees!$A$2:$I$1501,9,FALSE()),"Unknown")</f>
        <v>Data &amp; AI</v>
      </c>
      <c r="I1805" s="37" t="str">
        <f aca="false">IFERROR(VLOOKUP(A1805,Employees!$A$2:$U$1501,21,FALSE()),"Unknown")</f>
        <v>Active</v>
      </c>
    </row>
    <row r="1806" customFormat="false" ht="15" hidden="false" customHeight="false" outlineLevel="0" collapsed="false">
      <c r="A1806" s="37" t="s">
        <v>1327</v>
      </c>
      <c r="B1806" s="37" t="n">
        <v>2021</v>
      </c>
      <c r="C1806" s="37" t="n">
        <v>2</v>
      </c>
      <c r="D1806" s="37" t="n">
        <v>76</v>
      </c>
      <c r="E1806" s="37" t="s">
        <v>187</v>
      </c>
      <c r="F1806" s="37" t="n">
        <v>1.7</v>
      </c>
      <c r="G1806" s="37" t="n">
        <v>28</v>
      </c>
      <c r="H1806" s="37" t="str">
        <f aca="false">IFERROR(VLOOKUP(A1806,Employees!$A$2:$I$1501,9,FALSE()),"Unknown")</f>
        <v>Customer Support</v>
      </c>
      <c r="I1806" s="37" t="str">
        <f aca="false">IFERROR(VLOOKUP(A1806,Employees!$A$2:$U$1501,21,FALSE()),"Unknown")</f>
        <v>Active</v>
      </c>
    </row>
    <row r="1807" customFormat="false" ht="15" hidden="false" customHeight="false" outlineLevel="0" collapsed="false">
      <c r="A1807" s="37" t="s">
        <v>1327</v>
      </c>
      <c r="B1807" s="37" t="n">
        <v>2022</v>
      </c>
      <c r="C1807" s="37" t="n">
        <v>2</v>
      </c>
      <c r="D1807" s="37" t="n">
        <v>61</v>
      </c>
      <c r="E1807" s="37" t="s">
        <v>187</v>
      </c>
      <c r="F1807" s="37" t="n">
        <v>6.5</v>
      </c>
      <c r="G1807" s="37" t="n">
        <v>24</v>
      </c>
      <c r="H1807" s="37" t="str">
        <f aca="false">IFERROR(VLOOKUP(A1807,Employees!$A$2:$I$1501,9,FALSE()),"Unknown")</f>
        <v>Customer Support</v>
      </c>
      <c r="I1807" s="37" t="str">
        <f aca="false">IFERROR(VLOOKUP(A1807,Employees!$A$2:$U$1501,21,FALSE()),"Unknown")</f>
        <v>Active</v>
      </c>
    </row>
    <row r="1808" customFormat="false" ht="15" hidden="false" customHeight="false" outlineLevel="0" collapsed="false">
      <c r="A1808" s="37" t="s">
        <v>1327</v>
      </c>
      <c r="B1808" s="37" t="n">
        <v>2023</v>
      </c>
      <c r="C1808" s="37" t="n">
        <v>2</v>
      </c>
      <c r="D1808" s="37" t="n">
        <v>62</v>
      </c>
      <c r="E1808" s="37" t="s">
        <v>187</v>
      </c>
      <c r="F1808" s="37" t="n">
        <v>5</v>
      </c>
      <c r="G1808" s="37" t="n">
        <v>37</v>
      </c>
      <c r="H1808" s="37" t="str">
        <f aca="false">IFERROR(VLOOKUP(A1808,Employees!$A$2:$I$1501,9,FALSE()),"Unknown")</f>
        <v>Customer Support</v>
      </c>
      <c r="I1808" s="37" t="str">
        <f aca="false">IFERROR(VLOOKUP(A1808,Employees!$A$2:$U$1501,21,FALSE()),"Unknown")</f>
        <v>Active</v>
      </c>
    </row>
    <row r="1809" customFormat="false" ht="15" hidden="false" customHeight="false" outlineLevel="0" collapsed="false">
      <c r="A1809" s="37" t="s">
        <v>1327</v>
      </c>
      <c r="B1809" s="37" t="n">
        <v>2024</v>
      </c>
      <c r="C1809" s="37" t="n">
        <v>3</v>
      </c>
      <c r="D1809" s="37" t="n">
        <v>68</v>
      </c>
      <c r="E1809" s="37" t="s">
        <v>187</v>
      </c>
      <c r="F1809" s="37" t="n">
        <v>5.5</v>
      </c>
      <c r="G1809" s="37" t="n">
        <v>18</v>
      </c>
      <c r="H1809" s="37" t="str">
        <f aca="false">IFERROR(VLOOKUP(A1809,Employees!$A$2:$I$1501,9,FALSE()),"Unknown")</f>
        <v>Customer Support</v>
      </c>
      <c r="I1809" s="37" t="str">
        <f aca="false">IFERROR(VLOOKUP(A1809,Employees!$A$2:$U$1501,21,FALSE()),"Unknown")</f>
        <v>Active</v>
      </c>
    </row>
    <row r="1810" customFormat="false" ht="15" hidden="false" customHeight="false" outlineLevel="0" collapsed="false">
      <c r="A1810" s="37" t="s">
        <v>1327</v>
      </c>
      <c r="B1810" s="37" t="n">
        <v>2025</v>
      </c>
      <c r="C1810" s="37" t="n">
        <v>1</v>
      </c>
      <c r="D1810" s="37" t="n">
        <v>81</v>
      </c>
      <c r="E1810" s="37" t="s">
        <v>187</v>
      </c>
      <c r="F1810" s="37" t="n">
        <v>1.9</v>
      </c>
      <c r="G1810" s="37" t="n">
        <v>43</v>
      </c>
      <c r="H1810" s="37" t="str">
        <f aca="false">IFERROR(VLOOKUP(A1810,Employees!$A$2:$I$1501,9,FALSE()),"Unknown")</f>
        <v>Customer Support</v>
      </c>
      <c r="I1810" s="37" t="str">
        <f aca="false">IFERROR(VLOOKUP(A1810,Employees!$A$2:$U$1501,21,FALSE()),"Unknown")</f>
        <v>Active</v>
      </c>
    </row>
    <row r="1811" customFormat="false" ht="15" hidden="false" customHeight="false" outlineLevel="0" collapsed="false">
      <c r="A1811" s="37" t="s">
        <v>704</v>
      </c>
      <c r="B1811" s="37" t="n">
        <v>2021</v>
      </c>
      <c r="C1811" s="37" t="n">
        <v>4</v>
      </c>
      <c r="D1811" s="37" t="n">
        <v>112</v>
      </c>
      <c r="E1811" s="37" t="s">
        <v>185</v>
      </c>
      <c r="F1811" s="37" t="n">
        <v>9</v>
      </c>
      <c r="G1811" s="37" t="n">
        <v>10</v>
      </c>
      <c r="H1811" s="37" t="str">
        <f aca="false">IFERROR(VLOOKUP(A1811,Employees!$A$2:$I$1501,9,FALSE()),"Unknown")</f>
        <v>Sales</v>
      </c>
      <c r="I1811" s="37" t="str">
        <f aca="false">IFERROR(VLOOKUP(A1811,Employees!$A$2:$U$1501,21,FALSE()),"Unknown")</f>
        <v>Active</v>
      </c>
    </row>
    <row r="1812" customFormat="false" ht="15" hidden="false" customHeight="false" outlineLevel="0" collapsed="false">
      <c r="A1812" s="37" t="s">
        <v>704</v>
      </c>
      <c r="B1812" s="37" t="n">
        <v>2022</v>
      </c>
      <c r="C1812" s="37" t="n">
        <v>3</v>
      </c>
      <c r="D1812" s="37" t="n">
        <v>95</v>
      </c>
      <c r="E1812" s="37" t="s">
        <v>187</v>
      </c>
      <c r="F1812" s="37" t="n">
        <v>6</v>
      </c>
      <c r="G1812" s="37" t="n">
        <v>9</v>
      </c>
      <c r="H1812" s="37" t="str">
        <f aca="false">IFERROR(VLOOKUP(A1812,Employees!$A$2:$I$1501,9,FALSE()),"Unknown")</f>
        <v>Sales</v>
      </c>
      <c r="I1812" s="37" t="str">
        <f aca="false">IFERROR(VLOOKUP(A1812,Employees!$A$2:$U$1501,21,FALSE()),"Unknown")</f>
        <v>Active</v>
      </c>
    </row>
    <row r="1813" customFormat="false" ht="15" hidden="false" customHeight="false" outlineLevel="0" collapsed="false">
      <c r="A1813" s="37" t="s">
        <v>704</v>
      </c>
      <c r="B1813" s="37" t="n">
        <v>2023</v>
      </c>
      <c r="C1813" s="37" t="n">
        <v>2</v>
      </c>
      <c r="D1813" s="37" t="n">
        <v>70</v>
      </c>
      <c r="E1813" s="37" t="s">
        <v>187</v>
      </c>
      <c r="F1813" s="37" t="n">
        <v>5.4</v>
      </c>
      <c r="G1813" s="37" t="n">
        <v>28</v>
      </c>
      <c r="H1813" s="37" t="str">
        <f aca="false">IFERROR(VLOOKUP(A1813,Employees!$A$2:$I$1501,9,FALSE()),"Unknown")</f>
        <v>Sales</v>
      </c>
      <c r="I1813" s="37" t="str">
        <f aca="false">IFERROR(VLOOKUP(A1813,Employees!$A$2:$U$1501,21,FALSE()),"Unknown")</f>
        <v>Active</v>
      </c>
    </row>
    <row r="1814" customFormat="false" ht="15" hidden="false" customHeight="false" outlineLevel="0" collapsed="false">
      <c r="A1814" s="37" t="s">
        <v>704</v>
      </c>
      <c r="B1814" s="37" t="n">
        <v>2024</v>
      </c>
      <c r="C1814" s="37" t="n">
        <v>2</v>
      </c>
      <c r="D1814" s="37" t="n">
        <v>86</v>
      </c>
      <c r="E1814" s="37" t="s">
        <v>187</v>
      </c>
      <c r="F1814" s="37" t="n">
        <v>4.4</v>
      </c>
      <c r="G1814" s="37" t="n">
        <v>17</v>
      </c>
      <c r="H1814" s="37" t="str">
        <f aca="false">IFERROR(VLOOKUP(A1814,Employees!$A$2:$I$1501,9,FALSE()),"Unknown")</f>
        <v>Sales</v>
      </c>
      <c r="I1814" s="37" t="str">
        <f aca="false">IFERROR(VLOOKUP(A1814,Employees!$A$2:$U$1501,21,FALSE()),"Unknown")</f>
        <v>Active</v>
      </c>
    </row>
    <row r="1815" customFormat="false" ht="15" hidden="false" customHeight="false" outlineLevel="0" collapsed="false">
      <c r="A1815" s="37" t="s">
        <v>704</v>
      </c>
      <c r="B1815" s="37" t="n">
        <v>2025</v>
      </c>
      <c r="C1815" s="37" t="n">
        <v>1</v>
      </c>
      <c r="D1815" s="37" t="n">
        <v>52</v>
      </c>
      <c r="E1815" s="37" t="s">
        <v>187</v>
      </c>
      <c r="F1815" s="37" t="n">
        <v>2.5</v>
      </c>
      <c r="G1815" s="37" t="n">
        <v>11</v>
      </c>
      <c r="H1815" s="37" t="str">
        <f aca="false">IFERROR(VLOOKUP(A1815,Employees!$A$2:$I$1501,9,FALSE()),"Unknown")</f>
        <v>Sales</v>
      </c>
      <c r="I1815" s="37" t="str">
        <f aca="false">IFERROR(VLOOKUP(A1815,Employees!$A$2:$U$1501,21,FALSE()),"Unknown")</f>
        <v>Active</v>
      </c>
    </row>
    <row r="1816" customFormat="false" ht="15" hidden="false" customHeight="false" outlineLevel="0" collapsed="false">
      <c r="A1816" s="37" t="s">
        <v>1329</v>
      </c>
      <c r="B1816" s="37" t="n">
        <v>2025</v>
      </c>
      <c r="C1816" s="37" t="n">
        <v>2</v>
      </c>
      <c r="D1816" s="37" t="n">
        <v>78</v>
      </c>
      <c r="E1816" s="37" t="s">
        <v>187</v>
      </c>
      <c r="F1816" s="37" t="n">
        <v>5</v>
      </c>
      <c r="G1816" s="37" t="n">
        <v>20</v>
      </c>
      <c r="H1816" s="37" t="str">
        <f aca="false">IFERROR(VLOOKUP(A1816,Employees!$A$2:$I$1501,9,FALSE()),"Unknown")</f>
        <v>Engineering</v>
      </c>
      <c r="I1816" s="37" t="str">
        <f aca="false">IFERROR(VLOOKUP(A1816,Employees!$A$2:$U$1501,21,FALSE()),"Unknown")</f>
        <v>Active</v>
      </c>
    </row>
    <row r="1817" customFormat="false" ht="15" hidden="false" customHeight="false" outlineLevel="0" collapsed="false">
      <c r="A1817" s="37" t="s">
        <v>1330</v>
      </c>
      <c r="B1817" s="37" t="n">
        <v>2024</v>
      </c>
      <c r="C1817" s="37" t="n">
        <v>2</v>
      </c>
      <c r="D1817" s="37" t="n">
        <v>82</v>
      </c>
      <c r="E1817" s="37" t="s">
        <v>187</v>
      </c>
      <c r="F1817" s="37" t="n">
        <v>4.1</v>
      </c>
      <c r="G1817" s="37" t="n">
        <v>20</v>
      </c>
      <c r="H1817" s="37" t="str">
        <f aca="false">IFERROR(VLOOKUP(A1817,Employees!$A$2:$I$1501,9,FALSE()),"Unknown")</f>
        <v>Marketing</v>
      </c>
      <c r="I1817" s="37" t="str">
        <f aca="false">IFERROR(VLOOKUP(A1817,Employees!$A$2:$U$1501,21,FALSE()),"Unknown")</f>
        <v>Active</v>
      </c>
    </row>
    <row r="1818" customFormat="false" ht="15" hidden="false" customHeight="false" outlineLevel="0" collapsed="false">
      <c r="A1818" s="37" t="s">
        <v>1330</v>
      </c>
      <c r="B1818" s="37" t="n">
        <v>2025</v>
      </c>
      <c r="C1818" s="37" t="n">
        <v>4</v>
      </c>
      <c r="D1818" s="37" t="n">
        <v>90</v>
      </c>
      <c r="E1818" s="37" t="s">
        <v>185</v>
      </c>
      <c r="F1818" s="37" t="n">
        <v>8.3</v>
      </c>
      <c r="G1818" s="37" t="n">
        <v>4</v>
      </c>
      <c r="H1818" s="37" t="str">
        <f aca="false">IFERROR(VLOOKUP(A1818,Employees!$A$2:$I$1501,9,FALSE()),"Unknown")</f>
        <v>Marketing</v>
      </c>
      <c r="I1818" s="37" t="str">
        <f aca="false">IFERROR(VLOOKUP(A1818,Employees!$A$2:$U$1501,21,FALSE()),"Unknown")</f>
        <v>Active</v>
      </c>
    </row>
    <row r="1819" customFormat="false" ht="15" hidden="false" customHeight="false" outlineLevel="0" collapsed="false">
      <c r="A1819" s="37" t="s">
        <v>1331</v>
      </c>
      <c r="B1819" s="37" t="n">
        <v>2021</v>
      </c>
      <c r="C1819" s="37" t="n">
        <v>2</v>
      </c>
      <c r="D1819" s="37" t="n">
        <v>84</v>
      </c>
      <c r="E1819" s="37" t="s">
        <v>187</v>
      </c>
      <c r="F1819" s="37" t="n">
        <v>4.5</v>
      </c>
      <c r="G1819" s="37" t="n">
        <v>45</v>
      </c>
      <c r="H1819" s="37" t="str">
        <f aca="false">IFERROR(VLOOKUP(A1819,Employees!$A$2:$I$1501,9,FALSE()),"Unknown")</f>
        <v>Operations</v>
      </c>
      <c r="I1819" s="37" t="str">
        <f aca="false">IFERROR(VLOOKUP(A1819,Employees!$A$2:$U$1501,21,FALSE()),"Unknown")</f>
        <v>Active</v>
      </c>
    </row>
    <row r="1820" customFormat="false" ht="15" hidden="false" customHeight="false" outlineLevel="0" collapsed="false">
      <c r="A1820" s="37" t="s">
        <v>1331</v>
      </c>
      <c r="B1820" s="37" t="n">
        <v>2022</v>
      </c>
      <c r="C1820" s="37" t="n">
        <v>4</v>
      </c>
      <c r="D1820" s="37" t="n">
        <v>86</v>
      </c>
      <c r="E1820" s="37" t="s">
        <v>187</v>
      </c>
      <c r="F1820" s="37" t="n">
        <v>9</v>
      </c>
      <c r="G1820" s="37" t="n">
        <v>4</v>
      </c>
      <c r="H1820" s="37" t="str">
        <f aca="false">IFERROR(VLOOKUP(A1820,Employees!$A$2:$I$1501,9,FALSE()),"Unknown")</f>
        <v>Operations</v>
      </c>
      <c r="I1820" s="37" t="str">
        <f aca="false">IFERROR(VLOOKUP(A1820,Employees!$A$2:$U$1501,21,FALSE()),"Unknown")</f>
        <v>Active</v>
      </c>
    </row>
    <row r="1821" customFormat="false" ht="15" hidden="false" customHeight="false" outlineLevel="0" collapsed="false">
      <c r="A1821" s="37" t="s">
        <v>1331</v>
      </c>
      <c r="B1821" s="37" t="n">
        <v>2023</v>
      </c>
      <c r="C1821" s="37" t="n">
        <v>2</v>
      </c>
      <c r="D1821" s="37" t="n">
        <v>67</v>
      </c>
      <c r="E1821" s="37" t="s">
        <v>187</v>
      </c>
      <c r="F1821" s="37" t="n">
        <v>5.3</v>
      </c>
      <c r="G1821" s="37" t="n">
        <v>29</v>
      </c>
      <c r="H1821" s="37" t="str">
        <f aca="false">IFERROR(VLOOKUP(A1821,Employees!$A$2:$I$1501,9,FALSE()),"Unknown")</f>
        <v>Operations</v>
      </c>
      <c r="I1821" s="37" t="str">
        <f aca="false">IFERROR(VLOOKUP(A1821,Employees!$A$2:$U$1501,21,FALSE()),"Unknown")</f>
        <v>Active</v>
      </c>
    </row>
    <row r="1822" customFormat="false" ht="15" hidden="false" customHeight="false" outlineLevel="0" collapsed="false">
      <c r="A1822" s="37" t="s">
        <v>1331</v>
      </c>
      <c r="B1822" s="37" t="n">
        <v>2024</v>
      </c>
      <c r="C1822" s="37" t="n">
        <v>3</v>
      </c>
      <c r="D1822" s="37" t="n">
        <v>78</v>
      </c>
      <c r="E1822" s="37" t="s">
        <v>187</v>
      </c>
      <c r="F1822" s="37" t="n">
        <v>10.2</v>
      </c>
      <c r="G1822" s="37" t="n">
        <v>25</v>
      </c>
      <c r="H1822" s="37" t="str">
        <f aca="false">IFERROR(VLOOKUP(A1822,Employees!$A$2:$I$1501,9,FALSE()),"Unknown")</f>
        <v>Operations</v>
      </c>
      <c r="I1822" s="37" t="str">
        <f aca="false">IFERROR(VLOOKUP(A1822,Employees!$A$2:$U$1501,21,FALSE()),"Unknown")</f>
        <v>Active</v>
      </c>
    </row>
    <row r="1823" customFormat="false" ht="15" hidden="false" customHeight="false" outlineLevel="0" collapsed="false">
      <c r="A1823" s="37" t="s">
        <v>1331</v>
      </c>
      <c r="B1823" s="37" t="n">
        <v>2025</v>
      </c>
      <c r="C1823" s="37" t="n">
        <v>4</v>
      </c>
      <c r="D1823" s="37" t="n">
        <v>104</v>
      </c>
      <c r="E1823" s="37" t="s">
        <v>187</v>
      </c>
      <c r="F1823" s="37" t="n">
        <v>6.7</v>
      </c>
      <c r="G1823" s="37" t="n">
        <v>9</v>
      </c>
      <c r="H1823" s="37" t="str">
        <f aca="false">IFERROR(VLOOKUP(A1823,Employees!$A$2:$I$1501,9,FALSE()),"Unknown")</f>
        <v>Operations</v>
      </c>
      <c r="I1823" s="37" t="str">
        <f aca="false">IFERROR(VLOOKUP(A1823,Employees!$A$2:$U$1501,21,FALSE()),"Unknown")</f>
        <v>Active</v>
      </c>
    </row>
    <row r="1824" customFormat="false" ht="15" hidden="false" customHeight="false" outlineLevel="0" collapsed="false">
      <c r="A1824" s="37" t="s">
        <v>1332</v>
      </c>
      <c r="B1824" s="37" t="n">
        <v>2021</v>
      </c>
      <c r="C1824" s="37" t="n">
        <v>3</v>
      </c>
      <c r="D1824" s="37" t="n">
        <v>67</v>
      </c>
      <c r="E1824" s="37" t="s">
        <v>187</v>
      </c>
      <c r="F1824" s="37" t="n">
        <v>6</v>
      </c>
      <c r="G1824" s="37" t="n">
        <v>18</v>
      </c>
      <c r="H1824" s="37" t="str">
        <f aca="false">IFERROR(VLOOKUP(A1824,Employees!$A$2:$I$1501,9,FALSE()),"Unknown")</f>
        <v>Engineering</v>
      </c>
      <c r="I1824" s="37" t="str">
        <f aca="false">IFERROR(VLOOKUP(A1824,Employees!$A$2:$U$1501,21,FALSE()),"Unknown")</f>
        <v>Active</v>
      </c>
    </row>
    <row r="1825" customFormat="false" ht="15" hidden="false" customHeight="false" outlineLevel="0" collapsed="false">
      <c r="A1825" s="37" t="s">
        <v>1332</v>
      </c>
      <c r="B1825" s="37" t="n">
        <v>2022</v>
      </c>
      <c r="C1825" s="37" t="n">
        <v>3</v>
      </c>
      <c r="D1825" s="37" t="n">
        <v>88</v>
      </c>
      <c r="E1825" s="37" t="s">
        <v>187</v>
      </c>
      <c r="F1825" s="37" t="n">
        <v>9.3</v>
      </c>
      <c r="G1825" s="37" t="n">
        <v>39</v>
      </c>
      <c r="H1825" s="37" t="str">
        <f aca="false">IFERROR(VLOOKUP(A1825,Employees!$A$2:$I$1501,9,FALSE()),"Unknown")</f>
        <v>Engineering</v>
      </c>
      <c r="I1825" s="37" t="str">
        <f aca="false">IFERROR(VLOOKUP(A1825,Employees!$A$2:$U$1501,21,FALSE()),"Unknown")</f>
        <v>Active</v>
      </c>
    </row>
    <row r="1826" customFormat="false" ht="15" hidden="false" customHeight="false" outlineLevel="0" collapsed="false">
      <c r="A1826" s="37" t="s">
        <v>1332</v>
      </c>
      <c r="B1826" s="37" t="n">
        <v>2023</v>
      </c>
      <c r="C1826" s="37" t="n">
        <v>2</v>
      </c>
      <c r="D1826" s="37" t="n">
        <v>69</v>
      </c>
      <c r="E1826" s="37" t="s">
        <v>187</v>
      </c>
      <c r="F1826" s="37" t="n">
        <v>2.3</v>
      </c>
      <c r="G1826" s="37" t="n">
        <v>23</v>
      </c>
      <c r="H1826" s="37" t="str">
        <f aca="false">IFERROR(VLOOKUP(A1826,Employees!$A$2:$I$1501,9,FALSE()),"Unknown")</f>
        <v>Engineering</v>
      </c>
      <c r="I1826" s="37" t="str">
        <f aca="false">IFERROR(VLOOKUP(A1826,Employees!$A$2:$U$1501,21,FALSE()),"Unknown")</f>
        <v>Active</v>
      </c>
    </row>
    <row r="1827" customFormat="false" ht="15" hidden="false" customHeight="false" outlineLevel="0" collapsed="false">
      <c r="A1827" s="37" t="s">
        <v>1332</v>
      </c>
      <c r="B1827" s="37" t="n">
        <v>2024</v>
      </c>
      <c r="C1827" s="37" t="n">
        <v>4</v>
      </c>
      <c r="D1827" s="37" t="n">
        <v>94</v>
      </c>
      <c r="E1827" s="37" t="s">
        <v>185</v>
      </c>
      <c r="F1827" s="37" t="n">
        <v>10.4</v>
      </c>
      <c r="G1827" s="37" t="n">
        <v>10</v>
      </c>
      <c r="H1827" s="37" t="str">
        <f aca="false">IFERROR(VLOOKUP(A1827,Employees!$A$2:$I$1501,9,FALSE()),"Unknown")</f>
        <v>Engineering</v>
      </c>
      <c r="I1827" s="37" t="str">
        <f aca="false">IFERROR(VLOOKUP(A1827,Employees!$A$2:$U$1501,21,FALSE()),"Unknown")</f>
        <v>Active</v>
      </c>
    </row>
    <row r="1828" customFormat="false" ht="15" hidden="false" customHeight="false" outlineLevel="0" collapsed="false">
      <c r="A1828" s="37" t="s">
        <v>1332</v>
      </c>
      <c r="B1828" s="37" t="n">
        <v>2025</v>
      </c>
      <c r="C1828" s="37" t="n">
        <v>3</v>
      </c>
      <c r="D1828" s="37" t="n">
        <v>76</v>
      </c>
      <c r="E1828" s="37" t="s">
        <v>187</v>
      </c>
      <c r="F1828" s="37" t="n">
        <v>6.2</v>
      </c>
      <c r="G1828" s="37" t="n">
        <v>25</v>
      </c>
      <c r="H1828" s="37" t="str">
        <f aca="false">IFERROR(VLOOKUP(A1828,Employees!$A$2:$I$1501,9,FALSE()),"Unknown")</f>
        <v>Engineering</v>
      </c>
      <c r="I1828" s="37" t="str">
        <f aca="false">IFERROR(VLOOKUP(A1828,Employees!$A$2:$U$1501,21,FALSE()),"Unknown")</f>
        <v>Active</v>
      </c>
    </row>
    <row r="1829" customFormat="false" ht="15" hidden="false" customHeight="false" outlineLevel="0" collapsed="false">
      <c r="A1829" s="37" t="s">
        <v>1088</v>
      </c>
      <c r="B1829" s="37" t="n">
        <v>2021</v>
      </c>
      <c r="C1829" s="37" t="n">
        <v>3</v>
      </c>
      <c r="D1829" s="37" t="n">
        <v>74</v>
      </c>
      <c r="E1829" s="37" t="s">
        <v>187</v>
      </c>
      <c r="F1829" s="37" t="n">
        <v>7.4</v>
      </c>
      <c r="G1829" s="37" t="n">
        <v>27</v>
      </c>
      <c r="H1829" s="37" t="str">
        <f aca="false">IFERROR(VLOOKUP(A1829,Employees!$A$2:$I$1501,9,FALSE()),"Unknown")</f>
        <v>Engineering</v>
      </c>
      <c r="I1829" s="37" t="str">
        <f aca="false">IFERROR(VLOOKUP(A1829,Employees!$A$2:$U$1501,21,FALSE()),"Unknown")</f>
        <v>Active</v>
      </c>
    </row>
    <row r="1830" customFormat="false" ht="15" hidden="false" customHeight="false" outlineLevel="0" collapsed="false">
      <c r="A1830" s="37" t="s">
        <v>1088</v>
      </c>
      <c r="B1830" s="37" t="n">
        <v>2022</v>
      </c>
      <c r="C1830" s="37" t="n">
        <v>2</v>
      </c>
      <c r="D1830" s="37" t="n">
        <v>88</v>
      </c>
      <c r="E1830" s="37" t="s">
        <v>187</v>
      </c>
      <c r="F1830" s="37" t="n">
        <v>7</v>
      </c>
      <c r="G1830" s="37" t="n">
        <v>24</v>
      </c>
      <c r="H1830" s="37" t="str">
        <f aca="false">IFERROR(VLOOKUP(A1830,Employees!$A$2:$I$1501,9,FALSE()),"Unknown")</f>
        <v>Engineering</v>
      </c>
      <c r="I1830" s="37" t="str">
        <f aca="false">IFERROR(VLOOKUP(A1830,Employees!$A$2:$U$1501,21,FALSE()),"Unknown")</f>
        <v>Active</v>
      </c>
    </row>
    <row r="1831" customFormat="false" ht="15" hidden="false" customHeight="false" outlineLevel="0" collapsed="false">
      <c r="A1831" s="37" t="s">
        <v>1088</v>
      </c>
      <c r="B1831" s="37" t="n">
        <v>2023</v>
      </c>
      <c r="C1831" s="37" t="n">
        <v>4</v>
      </c>
      <c r="D1831" s="37" t="n">
        <v>96</v>
      </c>
      <c r="E1831" s="37" t="s">
        <v>187</v>
      </c>
      <c r="F1831" s="37" t="n">
        <v>10.3</v>
      </c>
      <c r="G1831" s="37" t="n">
        <v>12</v>
      </c>
      <c r="H1831" s="37" t="str">
        <f aca="false">IFERROR(VLOOKUP(A1831,Employees!$A$2:$I$1501,9,FALSE()),"Unknown")</f>
        <v>Engineering</v>
      </c>
      <c r="I1831" s="37" t="str">
        <f aca="false">IFERROR(VLOOKUP(A1831,Employees!$A$2:$U$1501,21,FALSE()),"Unknown")</f>
        <v>Active</v>
      </c>
    </row>
    <row r="1832" customFormat="false" ht="15" hidden="false" customHeight="false" outlineLevel="0" collapsed="false">
      <c r="A1832" s="37" t="s">
        <v>1088</v>
      </c>
      <c r="B1832" s="37" t="n">
        <v>2024</v>
      </c>
      <c r="C1832" s="37" t="n">
        <v>3</v>
      </c>
      <c r="D1832" s="37" t="n">
        <v>85</v>
      </c>
      <c r="E1832" s="37" t="s">
        <v>187</v>
      </c>
      <c r="F1832" s="37" t="n">
        <v>7.6</v>
      </c>
      <c r="G1832" s="37" t="n">
        <v>41</v>
      </c>
      <c r="H1832" s="37" t="str">
        <f aca="false">IFERROR(VLOOKUP(A1832,Employees!$A$2:$I$1501,9,FALSE()),"Unknown")</f>
        <v>Engineering</v>
      </c>
      <c r="I1832" s="37" t="str">
        <f aca="false">IFERROR(VLOOKUP(A1832,Employees!$A$2:$U$1501,21,FALSE()),"Unknown")</f>
        <v>Active</v>
      </c>
    </row>
    <row r="1833" customFormat="false" ht="15" hidden="false" customHeight="false" outlineLevel="0" collapsed="false">
      <c r="A1833" s="37" t="s">
        <v>1088</v>
      </c>
      <c r="B1833" s="37" t="n">
        <v>2025</v>
      </c>
      <c r="C1833" s="37" t="n">
        <v>3</v>
      </c>
      <c r="D1833" s="37" t="n">
        <v>103</v>
      </c>
      <c r="E1833" s="37" t="s">
        <v>187</v>
      </c>
      <c r="F1833" s="37" t="n">
        <v>5.7</v>
      </c>
      <c r="G1833" s="37" t="n">
        <v>13</v>
      </c>
      <c r="H1833" s="37" t="str">
        <f aca="false">IFERROR(VLOOKUP(A1833,Employees!$A$2:$I$1501,9,FALSE()),"Unknown")</f>
        <v>Engineering</v>
      </c>
      <c r="I1833" s="37" t="str">
        <f aca="false">IFERROR(VLOOKUP(A1833,Employees!$A$2:$U$1501,21,FALSE()),"Unknown")</f>
        <v>Active</v>
      </c>
    </row>
    <row r="1834" customFormat="false" ht="15" hidden="false" customHeight="false" outlineLevel="0" collapsed="false">
      <c r="A1834" s="37" t="s">
        <v>1336</v>
      </c>
      <c r="B1834" s="37" t="n">
        <v>2024</v>
      </c>
      <c r="C1834" s="37" t="n">
        <v>3</v>
      </c>
      <c r="D1834" s="37" t="n">
        <v>89</v>
      </c>
      <c r="E1834" s="37" t="s">
        <v>187</v>
      </c>
      <c r="F1834" s="37" t="n">
        <v>7.5</v>
      </c>
      <c r="G1834" s="37" t="n">
        <v>10</v>
      </c>
      <c r="H1834" s="37" t="str">
        <f aca="false">IFERROR(VLOOKUP(A1834,Employees!$A$2:$I$1501,9,FALSE()),"Unknown")</f>
        <v>Sales</v>
      </c>
      <c r="I1834" s="37" t="str">
        <f aca="false">IFERROR(VLOOKUP(A1834,Employees!$A$2:$U$1501,21,FALSE()),"Unknown")</f>
        <v>Active</v>
      </c>
    </row>
    <row r="1835" customFormat="false" ht="15" hidden="false" customHeight="false" outlineLevel="0" collapsed="false">
      <c r="A1835" s="37" t="s">
        <v>1336</v>
      </c>
      <c r="B1835" s="37" t="n">
        <v>2025</v>
      </c>
      <c r="C1835" s="37" t="n">
        <v>3</v>
      </c>
      <c r="D1835" s="37" t="n">
        <v>84</v>
      </c>
      <c r="E1835" s="37" t="s">
        <v>187</v>
      </c>
      <c r="F1835" s="37" t="n">
        <v>5</v>
      </c>
      <c r="G1835" s="37" t="n">
        <v>22</v>
      </c>
      <c r="H1835" s="37" t="str">
        <f aca="false">IFERROR(VLOOKUP(A1835,Employees!$A$2:$I$1501,9,FALSE()),"Unknown")</f>
        <v>Sales</v>
      </c>
      <c r="I1835" s="37" t="str">
        <f aca="false">IFERROR(VLOOKUP(A1835,Employees!$A$2:$U$1501,21,FALSE()),"Unknown")</f>
        <v>Active</v>
      </c>
    </row>
    <row r="1836" customFormat="false" ht="15" hidden="false" customHeight="false" outlineLevel="0" collapsed="false">
      <c r="A1836" s="37" t="s">
        <v>786</v>
      </c>
      <c r="B1836" s="37" t="n">
        <v>2021</v>
      </c>
      <c r="C1836" s="37" t="n">
        <v>1</v>
      </c>
      <c r="D1836" s="37" t="n">
        <v>74</v>
      </c>
      <c r="E1836" s="37" t="s">
        <v>187</v>
      </c>
      <c r="F1836" s="37" t="n">
        <v>2.4</v>
      </c>
      <c r="G1836" s="37" t="n">
        <v>30</v>
      </c>
      <c r="H1836" s="37" t="str">
        <f aca="false">IFERROR(VLOOKUP(A1836,Employees!$A$2:$I$1501,9,FALSE()),"Unknown")</f>
        <v>Customer Support</v>
      </c>
      <c r="I1836" s="37" t="str">
        <f aca="false">IFERROR(VLOOKUP(A1836,Employees!$A$2:$U$1501,21,FALSE()),"Unknown")</f>
        <v>Active</v>
      </c>
    </row>
    <row r="1837" customFormat="false" ht="15" hidden="false" customHeight="false" outlineLevel="0" collapsed="false">
      <c r="A1837" s="37" t="s">
        <v>786</v>
      </c>
      <c r="B1837" s="37" t="n">
        <v>2022</v>
      </c>
      <c r="C1837" s="37" t="n">
        <v>3</v>
      </c>
      <c r="D1837" s="37" t="n">
        <v>94</v>
      </c>
      <c r="E1837" s="37" t="s">
        <v>187</v>
      </c>
      <c r="F1837" s="37" t="n">
        <v>9.2</v>
      </c>
      <c r="G1837" s="37" t="n">
        <v>33</v>
      </c>
      <c r="H1837" s="37" t="str">
        <f aca="false">IFERROR(VLOOKUP(A1837,Employees!$A$2:$I$1501,9,FALSE()),"Unknown")</f>
        <v>Customer Support</v>
      </c>
      <c r="I1837" s="37" t="str">
        <f aca="false">IFERROR(VLOOKUP(A1837,Employees!$A$2:$U$1501,21,FALSE()),"Unknown")</f>
        <v>Active</v>
      </c>
    </row>
    <row r="1838" customFormat="false" ht="15" hidden="false" customHeight="false" outlineLevel="0" collapsed="false">
      <c r="A1838" s="37" t="s">
        <v>786</v>
      </c>
      <c r="B1838" s="37" t="n">
        <v>2023</v>
      </c>
      <c r="C1838" s="37" t="n">
        <v>2</v>
      </c>
      <c r="D1838" s="37" t="n">
        <v>74</v>
      </c>
      <c r="E1838" s="37" t="s">
        <v>187</v>
      </c>
      <c r="F1838" s="37" t="n">
        <v>2.3</v>
      </c>
      <c r="G1838" s="37" t="n">
        <v>12</v>
      </c>
      <c r="H1838" s="37" t="str">
        <f aca="false">IFERROR(VLOOKUP(A1838,Employees!$A$2:$I$1501,9,FALSE()),"Unknown")</f>
        <v>Customer Support</v>
      </c>
      <c r="I1838" s="37" t="str">
        <f aca="false">IFERROR(VLOOKUP(A1838,Employees!$A$2:$U$1501,21,FALSE()),"Unknown")</f>
        <v>Active</v>
      </c>
    </row>
    <row r="1839" customFormat="false" ht="15" hidden="false" customHeight="false" outlineLevel="0" collapsed="false">
      <c r="A1839" s="37" t="s">
        <v>786</v>
      </c>
      <c r="B1839" s="37" t="n">
        <v>2024</v>
      </c>
      <c r="C1839" s="37" t="n">
        <v>2</v>
      </c>
      <c r="D1839" s="37" t="n">
        <v>52</v>
      </c>
      <c r="E1839" s="37" t="s">
        <v>187</v>
      </c>
      <c r="F1839" s="37" t="n">
        <v>5.6</v>
      </c>
      <c r="G1839" s="37" t="n">
        <v>13</v>
      </c>
      <c r="H1839" s="37" t="str">
        <f aca="false">IFERROR(VLOOKUP(A1839,Employees!$A$2:$I$1501,9,FALSE()),"Unknown")</f>
        <v>Customer Support</v>
      </c>
      <c r="I1839" s="37" t="str">
        <f aca="false">IFERROR(VLOOKUP(A1839,Employees!$A$2:$U$1501,21,FALSE()),"Unknown")</f>
        <v>Active</v>
      </c>
    </row>
    <row r="1840" customFormat="false" ht="15" hidden="false" customHeight="false" outlineLevel="0" collapsed="false">
      <c r="A1840" s="37" t="s">
        <v>786</v>
      </c>
      <c r="B1840" s="37" t="n">
        <v>2025</v>
      </c>
      <c r="C1840" s="37" t="n">
        <v>2</v>
      </c>
      <c r="D1840" s="37" t="n">
        <v>71</v>
      </c>
      <c r="E1840" s="37" t="s">
        <v>187</v>
      </c>
      <c r="F1840" s="37" t="n">
        <v>6.2</v>
      </c>
      <c r="G1840" s="37" t="n">
        <v>8</v>
      </c>
      <c r="H1840" s="37" t="str">
        <f aca="false">IFERROR(VLOOKUP(A1840,Employees!$A$2:$I$1501,9,FALSE()),"Unknown")</f>
        <v>Customer Support</v>
      </c>
      <c r="I1840" s="37" t="str">
        <f aca="false">IFERROR(VLOOKUP(A1840,Employees!$A$2:$U$1501,21,FALSE()),"Unknown")</f>
        <v>Active</v>
      </c>
    </row>
    <row r="1841" customFormat="false" ht="15" hidden="false" customHeight="false" outlineLevel="0" collapsed="false">
      <c r="A1841" s="37" t="s">
        <v>992</v>
      </c>
      <c r="B1841" s="37" t="n">
        <v>2021</v>
      </c>
      <c r="C1841" s="37" t="n">
        <v>3</v>
      </c>
      <c r="D1841" s="37" t="n">
        <v>76</v>
      </c>
      <c r="E1841" s="37" t="s">
        <v>187</v>
      </c>
      <c r="F1841" s="37" t="n">
        <v>7</v>
      </c>
      <c r="G1841" s="37" t="n">
        <v>21</v>
      </c>
      <c r="H1841" s="37" t="str">
        <f aca="false">IFERROR(VLOOKUP(A1841,Employees!$A$2:$I$1501,9,FALSE()),"Unknown")</f>
        <v>Legal &amp; Compliance</v>
      </c>
      <c r="I1841" s="37" t="str">
        <f aca="false">IFERROR(VLOOKUP(A1841,Employees!$A$2:$U$1501,21,FALSE()),"Unknown")</f>
        <v>Active</v>
      </c>
    </row>
    <row r="1842" customFormat="false" ht="15" hidden="false" customHeight="false" outlineLevel="0" collapsed="false">
      <c r="A1842" s="37" t="s">
        <v>992</v>
      </c>
      <c r="B1842" s="37" t="n">
        <v>2022</v>
      </c>
      <c r="C1842" s="37" t="n">
        <v>4</v>
      </c>
      <c r="D1842" s="37" t="n">
        <v>118</v>
      </c>
      <c r="E1842" s="37" t="s">
        <v>187</v>
      </c>
      <c r="F1842" s="37" t="n">
        <v>8.6</v>
      </c>
      <c r="G1842" s="37" t="n">
        <v>27</v>
      </c>
      <c r="H1842" s="37" t="str">
        <f aca="false">IFERROR(VLOOKUP(A1842,Employees!$A$2:$I$1501,9,FALSE()),"Unknown")</f>
        <v>Legal &amp; Compliance</v>
      </c>
      <c r="I1842" s="37" t="str">
        <f aca="false">IFERROR(VLOOKUP(A1842,Employees!$A$2:$U$1501,21,FALSE()),"Unknown")</f>
        <v>Active</v>
      </c>
    </row>
    <row r="1843" customFormat="false" ht="15" hidden="false" customHeight="false" outlineLevel="0" collapsed="false">
      <c r="A1843" s="37" t="s">
        <v>992</v>
      </c>
      <c r="B1843" s="37" t="n">
        <v>2023</v>
      </c>
      <c r="C1843" s="37" t="n">
        <v>1</v>
      </c>
      <c r="D1843" s="37" t="n">
        <v>67</v>
      </c>
      <c r="E1843" s="37" t="s">
        <v>187</v>
      </c>
      <c r="F1843" s="37" t="n">
        <v>3.8</v>
      </c>
      <c r="G1843" s="37" t="n">
        <v>7</v>
      </c>
      <c r="H1843" s="37" t="str">
        <f aca="false">IFERROR(VLOOKUP(A1843,Employees!$A$2:$I$1501,9,FALSE()),"Unknown")</f>
        <v>Legal &amp; Compliance</v>
      </c>
      <c r="I1843" s="37" t="str">
        <f aca="false">IFERROR(VLOOKUP(A1843,Employees!$A$2:$U$1501,21,FALSE()),"Unknown")</f>
        <v>Active</v>
      </c>
    </row>
    <row r="1844" customFormat="false" ht="15" hidden="false" customHeight="false" outlineLevel="0" collapsed="false">
      <c r="A1844" s="37" t="s">
        <v>992</v>
      </c>
      <c r="B1844" s="37" t="n">
        <v>2024</v>
      </c>
      <c r="C1844" s="37" t="n">
        <v>2</v>
      </c>
      <c r="D1844" s="37" t="n">
        <v>79</v>
      </c>
      <c r="E1844" s="37" t="s">
        <v>187</v>
      </c>
      <c r="F1844" s="37" t="n">
        <v>8</v>
      </c>
      <c r="G1844" s="37" t="n">
        <v>12</v>
      </c>
      <c r="H1844" s="37" t="str">
        <f aca="false">IFERROR(VLOOKUP(A1844,Employees!$A$2:$I$1501,9,FALSE()),"Unknown")</f>
        <v>Legal &amp; Compliance</v>
      </c>
      <c r="I1844" s="37" t="str">
        <f aca="false">IFERROR(VLOOKUP(A1844,Employees!$A$2:$U$1501,21,FALSE()),"Unknown")</f>
        <v>Active</v>
      </c>
    </row>
    <row r="1845" customFormat="false" ht="15" hidden="false" customHeight="false" outlineLevel="0" collapsed="false">
      <c r="A1845" s="37" t="s">
        <v>992</v>
      </c>
      <c r="B1845" s="37" t="n">
        <v>2025</v>
      </c>
      <c r="C1845" s="37" t="n">
        <v>3</v>
      </c>
      <c r="D1845" s="37" t="n">
        <v>80</v>
      </c>
      <c r="E1845" s="37" t="s">
        <v>187</v>
      </c>
      <c r="F1845" s="37" t="n">
        <v>6.5</v>
      </c>
      <c r="G1845" s="37" t="n">
        <v>15</v>
      </c>
      <c r="H1845" s="37" t="str">
        <f aca="false">IFERROR(VLOOKUP(A1845,Employees!$A$2:$I$1501,9,FALSE()),"Unknown")</f>
        <v>Legal &amp; Compliance</v>
      </c>
      <c r="I1845" s="37" t="str">
        <f aca="false">IFERROR(VLOOKUP(A1845,Employees!$A$2:$U$1501,21,FALSE()),"Unknown")</f>
        <v>Active</v>
      </c>
    </row>
    <row r="1846" customFormat="false" ht="15" hidden="false" customHeight="false" outlineLevel="0" collapsed="false">
      <c r="A1846" s="37" t="s">
        <v>1338</v>
      </c>
      <c r="B1846" s="37" t="n">
        <v>2025</v>
      </c>
      <c r="C1846" s="37" t="n">
        <v>3</v>
      </c>
      <c r="D1846" s="37" t="n">
        <v>79</v>
      </c>
      <c r="E1846" s="37" t="s">
        <v>187</v>
      </c>
      <c r="F1846" s="37" t="n">
        <v>8.4</v>
      </c>
      <c r="G1846" s="37" t="n">
        <v>24</v>
      </c>
      <c r="H1846" s="37" t="str">
        <f aca="false">IFERROR(VLOOKUP(A1846,Employees!$A$2:$I$1501,9,FALSE()),"Unknown")</f>
        <v>Customer Support</v>
      </c>
      <c r="I1846" s="37" t="str">
        <f aca="false">IFERROR(VLOOKUP(A1846,Employees!$A$2:$U$1501,21,FALSE()),"Unknown")</f>
        <v>Active</v>
      </c>
    </row>
    <row r="1847" customFormat="false" ht="15" hidden="false" customHeight="false" outlineLevel="0" collapsed="false">
      <c r="A1847" s="37" t="s">
        <v>533</v>
      </c>
      <c r="B1847" s="37" t="n">
        <v>2023</v>
      </c>
      <c r="C1847" s="37" t="n">
        <v>3</v>
      </c>
      <c r="D1847" s="37" t="n">
        <v>81</v>
      </c>
      <c r="E1847" s="37" t="s">
        <v>187</v>
      </c>
      <c r="F1847" s="37" t="n">
        <v>4.8</v>
      </c>
      <c r="G1847" s="37" t="n">
        <v>6</v>
      </c>
      <c r="H1847" s="37" t="str">
        <f aca="false">IFERROR(VLOOKUP(A1847,Employees!$A$2:$I$1501,9,FALSE()),"Unknown")</f>
        <v>Customer Support</v>
      </c>
      <c r="I1847" s="37" t="str">
        <f aca="false">IFERROR(VLOOKUP(A1847,Employees!$A$2:$U$1501,21,FALSE()),"Unknown")</f>
        <v>Active</v>
      </c>
    </row>
    <row r="1848" customFormat="false" ht="15" hidden="false" customHeight="false" outlineLevel="0" collapsed="false">
      <c r="A1848" s="37" t="s">
        <v>533</v>
      </c>
      <c r="B1848" s="37" t="n">
        <v>2024</v>
      </c>
      <c r="C1848" s="37" t="n">
        <v>3</v>
      </c>
      <c r="D1848" s="37" t="n">
        <v>92</v>
      </c>
      <c r="E1848" s="37" t="s">
        <v>187</v>
      </c>
      <c r="F1848" s="37" t="n">
        <v>5.3</v>
      </c>
      <c r="G1848" s="37" t="n">
        <v>9</v>
      </c>
      <c r="H1848" s="37" t="str">
        <f aca="false">IFERROR(VLOOKUP(A1848,Employees!$A$2:$I$1501,9,FALSE()),"Unknown")</f>
        <v>Customer Support</v>
      </c>
      <c r="I1848" s="37" t="str">
        <f aca="false">IFERROR(VLOOKUP(A1848,Employees!$A$2:$U$1501,21,FALSE()),"Unknown")</f>
        <v>Active</v>
      </c>
    </row>
    <row r="1849" customFormat="false" ht="15" hidden="false" customHeight="false" outlineLevel="0" collapsed="false">
      <c r="A1849" s="37" t="s">
        <v>533</v>
      </c>
      <c r="B1849" s="37" t="n">
        <v>2025</v>
      </c>
      <c r="C1849" s="37" t="n">
        <v>3</v>
      </c>
      <c r="D1849" s="37" t="n">
        <v>92</v>
      </c>
      <c r="E1849" s="37" t="s">
        <v>187</v>
      </c>
      <c r="F1849" s="37" t="n">
        <v>6.7</v>
      </c>
      <c r="G1849" s="37" t="n">
        <v>56</v>
      </c>
      <c r="H1849" s="37" t="str">
        <f aca="false">IFERROR(VLOOKUP(A1849,Employees!$A$2:$I$1501,9,FALSE()),"Unknown")</f>
        <v>Customer Support</v>
      </c>
      <c r="I1849" s="37" t="str">
        <f aca="false">IFERROR(VLOOKUP(A1849,Employees!$A$2:$U$1501,21,FALSE()),"Unknown")</f>
        <v>Active</v>
      </c>
    </row>
    <row r="1850" customFormat="false" ht="15" hidden="false" customHeight="false" outlineLevel="0" collapsed="false">
      <c r="A1850" s="37" t="s">
        <v>1339</v>
      </c>
      <c r="B1850" s="37" t="n">
        <v>2026</v>
      </c>
      <c r="C1850" s="37" t="n">
        <v>3</v>
      </c>
      <c r="D1850" s="37" t="n">
        <v>91</v>
      </c>
      <c r="E1850" s="37" t="s">
        <v>187</v>
      </c>
      <c r="F1850" s="37" t="n">
        <v>6.2</v>
      </c>
      <c r="G1850" s="37" t="n">
        <v>6</v>
      </c>
      <c r="H1850" s="37" t="str">
        <f aca="false">IFERROR(VLOOKUP(A1850,Employees!$A$2:$I$1501,9,FALSE()),"Unknown")</f>
        <v>Finance</v>
      </c>
      <c r="I1850" s="37" t="str">
        <f aca="false">IFERROR(VLOOKUP(A1850,Employees!$A$2:$U$1501,21,FALSE()),"Unknown")</f>
        <v>Exited</v>
      </c>
    </row>
    <row r="1851" customFormat="false" ht="15" hidden="false" customHeight="false" outlineLevel="0" collapsed="false">
      <c r="A1851" s="37" t="s">
        <v>1267</v>
      </c>
      <c r="B1851" s="37" t="n">
        <v>2021</v>
      </c>
      <c r="C1851" s="37" t="n">
        <v>5</v>
      </c>
      <c r="D1851" s="37" t="n">
        <v>77</v>
      </c>
      <c r="E1851" s="37" t="s">
        <v>187</v>
      </c>
      <c r="F1851" s="37" t="n">
        <v>8.7</v>
      </c>
      <c r="G1851" s="37" t="n">
        <v>21</v>
      </c>
      <c r="H1851" s="37" t="str">
        <f aca="false">IFERROR(VLOOKUP(A1851,Employees!$A$2:$I$1501,9,FALSE()),"Unknown")</f>
        <v>Operations</v>
      </c>
      <c r="I1851" s="37" t="str">
        <f aca="false">IFERROR(VLOOKUP(A1851,Employees!$A$2:$U$1501,21,FALSE()),"Unknown")</f>
        <v>Active</v>
      </c>
    </row>
    <row r="1852" customFormat="false" ht="15" hidden="false" customHeight="false" outlineLevel="0" collapsed="false">
      <c r="A1852" s="37" t="s">
        <v>1267</v>
      </c>
      <c r="B1852" s="37" t="n">
        <v>2022</v>
      </c>
      <c r="C1852" s="37" t="n">
        <v>3</v>
      </c>
      <c r="D1852" s="37" t="n">
        <v>86</v>
      </c>
      <c r="E1852" s="37" t="s">
        <v>187</v>
      </c>
      <c r="F1852" s="37" t="n">
        <v>8.7</v>
      </c>
      <c r="G1852" s="37" t="n">
        <v>40</v>
      </c>
      <c r="H1852" s="37" t="str">
        <f aca="false">IFERROR(VLOOKUP(A1852,Employees!$A$2:$I$1501,9,FALSE()),"Unknown")</f>
        <v>Operations</v>
      </c>
      <c r="I1852" s="37" t="str">
        <f aca="false">IFERROR(VLOOKUP(A1852,Employees!$A$2:$U$1501,21,FALSE()),"Unknown")</f>
        <v>Active</v>
      </c>
    </row>
    <row r="1853" customFormat="false" ht="15" hidden="false" customHeight="false" outlineLevel="0" collapsed="false">
      <c r="A1853" s="37" t="s">
        <v>1267</v>
      </c>
      <c r="B1853" s="37" t="n">
        <v>2023</v>
      </c>
      <c r="C1853" s="37" t="n">
        <v>4</v>
      </c>
      <c r="D1853" s="37" t="n">
        <v>88</v>
      </c>
      <c r="E1853" s="37" t="s">
        <v>187</v>
      </c>
      <c r="F1853" s="37" t="n">
        <v>7</v>
      </c>
      <c r="G1853" s="37" t="n">
        <v>43</v>
      </c>
      <c r="H1853" s="37" t="str">
        <f aca="false">IFERROR(VLOOKUP(A1853,Employees!$A$2:$I$1501,9,FALSE()),"Unknown")</f>
        <v>Operations</v>
      </c>
      <c r="I1853" s="37" t="str">
        <f aca="false">IFERROR(VLOOKUP(A1853,Employees!$A$2:$U$1501,21,FALSE()),"Unknown")</f>
        <v>Active</v>
      </c>
    </row>
    <row r="1854" customFormat="false" ht="15" hidden="false" customHeight="false" outlineLevel="0" collapsed="false">
      <c r="A1854" s="37" t="s">
        <v>1267</v>
      </c>
      <c r="B1854" s="37" t="n">
        <v>2024</v>
      </c>
      <c r="C1854" s="37" t="n">
        <v>1</v>
      </c>
      <c r="D1854" s="37" t="n">
        <v>73</v>
      </c>
      <c r="E1854" s="37" t="s">
        <v>187</v>
      </c>
      <c r="F1854" s="37" t="n">
        <v>1.5</v>
      </c>
      <c r="G1854" s="37" t="n">
        <v>17</v>
      </c>
      <c r="H1854" s="37" t="str">
        <f aca="false">IFERROR(VLOOKUP(A1854,Employees!$A$2:$I$1501,9,FALSE()),"Unknown")</f>
        <v>Operations</v>
      </c>
      <c r="I1854" s="37" t="str">
        <f aca="false">IFERROR(VLOOKUP(A1854,Employees!$A$2:$U$1501,21,FALSE()),"Unknown")</f>
        <v>Active</v>
      </c>
    </row>
    <row r="1855" customFormat="false" ht="15" hidden="false" customHeight="false" outlineLevel="0" collapsed="false">
      <c r="A1855" s="37" t="s">
        <v>1267</v>
      </c>
      <c r="B1855" s="37" t="n">
        <v>2025</v>
      </c>
      <c r="C1855" s="37" t="n">
        <v>2</v>
      </c>
      <c r="D1855" s="37" t="n">
        <v>103</v>
      </c>
      <c r="E1855" s="37" t="s">
        <v>187</v>
      </c>
      <c r="F1855" s="37" t="n">
        <v>6.9</v>
      </c>
      <c r="G1855" s="37" t="n">
        <v>31</v>
      </c>
      <c r="H1855" s="37" t="str">
        <f aca="false">IFERROR(VLOOKUP(A1855,Employees!$A$2:$I$1501,9,FALSE()),"Unknown")</f>
        <v>Operations</v>
      </c>
      <c r="I1855" s="37" t="str">
        <f aca="false">IFERROR(VLOOKUP(A1855,Employees!$A$2:$U$1501,21,FALSE()),"Unknown")</f>
        <v>Active</v>
      </c>
    </row>
    <row r="1856" customFormat="false" ht="15" hidden="false" customHeight="false" outlineLevel="0" collapsed="false">
      <c r="A1856" s="37" t="s">
        <v>1340</v>
      </c>
      <c r="B1856" s="37" t="n">
        <v>2021</v>
      </c>
      <c r="C1856" s="37" t="n">
        <v>4</v>
      </c>
      <c r="D1856" s="37" t="n">
        <v>94</v>
      </c>
      <c r="E1856" s="37" t="s">
        <v>187</v>
      </c>
      <c r="F1856" s="37" t="n">
        <v>9.6</v>
      </c>
      <c r="G1856" s="37" t="n">
        <v>23</v>
      </c>
      <c r="H1856" s="37" t="str">
        <f aca="false">IFERROR(VLOOKUP(A1856,Employees!$A$2:$I$1501,9,FALSE()),"Unknown")</f>
        <v>Engineering</v>
      </c>
      <c r="I1856" s="37" t="str">
        <f aca="false">IFERROR(VLOOKUP(A1856,Employees!$A$2:$U$1501,21,FALSE()),"Unknown")</f>
        <v>Active</v>
      </c>
    </row>
    <row r="1857" customFormat="false" ht="15" hidden="false" customHeight="false" outlineLevel="0" collapsed="false">
      <c r="A1857" s="37" t="s">
        <v>1340</v>
      </c>
      <c r="B1857" s="37" t="n">
        <v>2022</v>
      </c>
      <c r="C1857" s="37" t="n">
        <v>2</v>
      </c>
      <c r="D1857" s="37" t="n">
        <v>76</v>
      </c>
      <c r="E1857" s="37" t="s">
        <v>187</v>
      </c>
      <c r="F1857" s="37" t="n">
        <v>2.9</v>
      </c>
      <c r="G1857" s="37" t="n">
        <v>11</v>
      </c>
      <c r="H1857" s="37" t="str">
        <f aca="false">IFERROR(VLOOKUP(A1857,Employees!$A$2:$I$1501,9,FALSE()),"Unknown")</f>
        <v>Engineering</v>
      </c>
      <c r="I1857" s="37" t="str">
        <f aca="false">IFERROR(VLOOKUP(A1857,Employees!$A$2:$U$1501,21,FALSE()),"Unknown")</f>
        <v>Active</v>
      </c>
    </row>
    <row r="1858" customFormat="false" ht="15" hidden="false" customHeight="false" outlineLevel="0" collapsed="false">
      <c r="A1858" s="37" t="s">
        <v>1340</v>
      </c>
      <c r="B1858" s="37" t="n">
        <v>2023</v>
      </c>
      <c r="C1858" s="37" t="n">
        <v>3</v>
      </c>
      <c r="D1858" s="37" t="n">
        <v>91</v>
      </c>
      <c r="E1858" s="37" t="s">
        <v>187</v>
      </c>
      <c r="F1858" s="37" t="n">
        <v>8.2</v>
      </c>
      <c r="G1858" s="37" t="n">
        <v>9</v>
      </c>
      <c r="H1858" s="37" t="str">
        <f aca="false">IFERROR(VLOOKUP(A1858,Employees!$A$2:$I$1501,9,FALSE()),"Unknown")</f>
        <v>Engineering</v>
      </c>
      <c r="I1858" s="37" t="str">
        <f aca="false">IFERROR(VLOOKUP(A1858,Employees!$A$2:$U$1501,21,FALSE()),"Unknown")</f>
        <v>Active</v>
      </c>
    </row>
    <row r="1859" customFormat="false" ht="15" hidden="false" customHeight="false" outlineLevel="0" collapsed="false">
      <c r="A1859" s="37" t="s">
        <v>1340</v>
      </c>
      <c r="B1859" s="37" t="n">
        <v>2024</v>
      </c>
      <c r="C1859" s="37" t="n">
        <v>3</v>
      </c>
      <c r="D1859" s="37" t="n">
        <v>91</v>
      </c>
      <c r="E1859" s="37" t="s">
        <v>187</v>
      </c>
      <c r="F1859" s="37" t="n">
        <v>5.6</v>
      </c>
      <c r="G1859" s="37" t="n">
        <v>17</v>
      </c>
      <c r="H1859" s="37" t="str">
        <f aca="false">IFERROR(VLOOKUP(A1859,Employees!$A$2:$I$1501,9,FALSE()),"Unknown")</f>
        <v>Engineering</v>
      </c>
      <c r="I1859" s="37" t="str">
        <f aca="false">IFERROR(VLOOKUP(A1859,Employees!$A$2:$U$1501,21,FALSE()),"Unknown")</f>
        <v>Active</v>
      </c>
    </row>
    <row r="1860" customFormat="false" ht="15" hidden="false" customHeight="false" outlineLevel="0" collapsed="false">
      <c r="A1860" s="37" t="s">
        <v>1340</v>
      </c>
      <c r="B1860" s="37" t="n">
        <v>2025</v>
      </c>
      <c r="C1860" s="37" t="n">
        <v>2</v>
      </c>
      <c r="D1860" s="37" t="n">
        <v>76</v>
      </c>
      <c r="E1860" s="37" t="s">
        <v>187</v>
      </c>
      <c r="F1860" s="37" t="n">
        <v>4.7</v>
      </c>
      <c r="G1860" s="37" t="n">
        <v>6</v>
      </c>
      <c r="H1860" s="37" t="str">
        <f aca="false">IFERROR(VLOOKUP(A1860,Employees!$A$2:$I$1501,9,FALSE()),"Unknown")</f>
        <v>Engineering</v>
      </c>
      <c r="I1860" s="37" t="str">
        <f aca="false">IFERROR(VLOOKUP(A1860,Employees!$A$2:$U$1501,21,FALSE()),"Unknown")</f>
        <v>Active</v>
      </c>
    </row>
    <row r="1861" customFormat="false" ht="15" hidden="false" customHeight="false" outlineLevel="0" collapsed="false">
      <c r="A1861" s="37" t="s">
        <v>1201</v>
      </c>
      <c r="B1861" s="37" t="n">
        <v>2025</v>
      </c>
      <c r="C1861" s="37" t="n">
        <v>3</v>
      </c>
      <c r="D1861" s="37" t="n">
        <v>98</v>
      </c>
      <c r="E1861" s="37" t="s">
        <v>187</v>
      </c>
      <c r="F1861" s="37" t="n">
        <v>5.3</v>
      </c>
      <c r="G1861" s="37" t="n">
        <v>28</v>
      </c>
      <c r="H1861" s="37" t="str">
        <f aca="false">IFERROR(VLOOKUP(A1861,Employees!$A$2:$I$1501,9,FALSE()),"Unknown")</f>
        <v>Sales</v>
      </c>
      <c r="I1861" s="37" t="str">
        <f aca="false">IFERROR(VLOOKUP(A1861,Employees!$A$2:$U$1501,21,FALSE()),"Unknown")</f>
        <v>Exited</v>
      </c>
    </row>
    <row r="1862" customFormat="false" ht="15" hidden="false" customHeight="false" outlineLevel="0" collapsed="false">
      <c r="A1862" s="37" t="s">
        <v>1343</v>
      </c>
      <c r="B1862" s="37" t="n">
        <v>2024</v>
      </c>
      <c r="C1862" s="37" t="n">
        <v>2</v>
      </c>
      <c r="D1862" s="37" t="n">
        <v>67</v>
      </c>
      <c r="E1862" s="37" t="s">
        <v>187</v>
      </c>
      <c r="F1862" s="37" t="n">
        <v>2.8</v>
      </c>
      <c r="G1862" s="37" t="n">
        <v>15</v>
      </c>
      <c r="H1862" s="37" t="str">
        <f aca="false">IFERROR(VLOOKUP(A1862,Employees!$A$2:$I$1501,9,FALSE()),"Unknown")</f>
        <v>Engineering</v>
      </c>
      <c r="I1862" s="37" t="str">
        <f aca="false">IFERROR(VLOOKUP(A1862,Employees!$A$2:$U$1501,21,FALSE()),"Unknown")</f>
        <v>Active</v>
      </c>
    </row>
    <row r="1863" customFormat="false" ht="15" hidden="false" customHeight="false" outlineLevel="0" collapsed="false">
      <c r="A1863" s="37" t="s">
        <v>1343</v>
      </c>
      <c r="B1863" s="37" t="n">
        <v>2025</v>
      </c>
      <c r="C1863" s="37" t="n">
        <v>2</v>
      </c>
      <c r="D1863" s="37" t="n">
        <v>66</v>
      </c>
      <c r="E1863" s="37" t="s">
        <v>187</v>
      </c>
      <c r="F1863" s="37" t="n">
        <v>4.7</v>
      </c>
      <c r="G1863" s="37" t="n">
        <v>21</v>
      </c>
      <c r="H1863" s="37" t="str">
        <f aca="false">IFERROR(VLOOKUP(A1863,Employees!$A$2:$I$1501,9,FALSE()),"Unknown")</f>
        <v>Engineering</v>
      </c>
      <c r="I1863" s="37" t="str">
        <f aca="false">IFERROR(VLOOKUP(A1863,Employees!$A$2:$U$1501,21,FALSE()),"Unknown")</f>
        <v>Active</v>
      </c>
    </row>
    <row r="1864" customFormat="false" ht="15" hidden="false" customHeight="false" outlineLevel="0" collapsed="false">
      <c r="A1864" s="37" t="s">
        <v>1344</v>
      </c>
      <c r="B1864" s="37" t="n">
        <v>2021</v>
      </c>
      <c r="C1864" s="37" t="n">
        <v>3</v>
      </c>
      <c r="D1864" s="37" t="n">
        <v>73</v>
      </c>
      <c r="E1864" s="37" t="s">
        <v>187</v>
      </c>
      <c r="F1864" s="37" t="n">
        <v>5.3</v>
      </c>
      <c r="G1864" s="37" t="n">
        <v>36</v>
      </c>
      <c r="H1864" s="37" t="str">
        <f aca="false">IFERROR(VLOOKUP(A1864,Employees!$A$2:$I$1501,9,FALSE()),"Unknown")</f>
        <v>Customer Support</v>
      </c>
      <c r="I1864" s="37" t="str">
        <f aca="false">IFERROR(VLOOKUP(A1864,Employees!$A$2:$U$1501,21,FALSE()),"Unknown")</f>
        <v>Active</v>
      </c>
    </row>
    <row r="1865" customFormat="false" ht="15" hidden="false" customHeight="false" outlineLevel="0" collapsed="false">
      <c r="A1865" s="37" t="s">
        <v>1344</v>
      </c>
      <c r="B1865" s="37" t="n">
        <v>2022</v>
      </c>
      <c r="C1865" s="37" t="n">
        <v>3</v>
      </c>
      <c r="D1865" s="37" t="n">
        <v>96</v>
      </c>
      <c r="E1865" s="37" t="s">
        <v>187</v>
      </c>
      <c r="F1865" s="37" t="n">
        <v>7.9</v>
      </c>
      <c r="G1865" s="37" t="n">
        <v>7</v>
      </c>
      <c r="H1865" s="37" t="str">
        <f aca="false">IFERROR(VLOOKUP(A1865,Employees!$A$2:$I$1501,9,FALSE()),"Unknown")</f>
        <v>Customer Support</v>
      </c>
      <c r="I1865" s="37" t="str">
        <f aca="false">IFERROR(VLOOKUP(A1865,Employees!$A$2:$U$1501,21,FALSE()),"Unknown")</f>
        <v>Active</v>
      </c>
    </row>
    <row r="1866" customFormat="false" ht="15" hidden="false" customHeight="false" outlineLevel="0" collapsed="false">
      <c r="A1866" s="37" t="s">
        <v>1344</v>
      </c>
      <c r="B1866" s="37" t="n">
        <v>2023</v>
      </c>
      <c r="C1866" s="37" t="n">
        <v>4</v>
      </c>
      <c r="D1866" s="37" t="n">
        <v>97</v>
      </c>
      <c r="E1866" s="37" t="s">
        <v>185</v>
      </c>
      <c r="F1866" s="37" t="n">
        <v>6.3</v>
      </c>
      <c r="G1866" s="37" t="n">
        <v>14</v>
      </c>
      <c r="H1866" s="37" t="str">
        <f aca="false">IFERROR(VLOOKUP(A1866,Employees!$A$2:$I$1501,9,FALSE()),"Unknown")</f>
        <v>Customer Support</v>
      </c>
      <c r="I1866" s="37" t="str">
        <f aca="false">IFERROR(VLOOKUP(A1866,Employees!$A$2:$U$1501,21,FALSE()),"Unknown")</f>
        <v>Active</v>
      </c>
    </row>
    <row r="1867" customFormat="false" ht="15" hidden="false" customHeight="false" outlineLevel="0" collapsed="false">
      <c r="A1867" s="37" t="s">
        <v>1344</v>
      </c>
      <c r="B1867" s="37" t="n">
        <v>2024</v>
      </c>
      <c r="C1867" s="37" t="n">
        <v>2</v>
      </c>
      <c r="D1867" s="37" t="n">
        <v>83</v>
      </c>
      <c r="E1867" s="37" t="s">
        <v>187</v>
      </c>
      <c r="F1867" s="37" t="n">
        <v>4.2</v>
      </c>
      <c r="G1867" s="37" t="n">
        <v>4</v>
      </c>
      <c r="H1867" s="37" t="str">
        <f aca="false">IFERROR(VLOOKUP(A1867,Employees!$A$2:$I$1501,9,FALSE()),"Unknown")</f>
        <v>Customer Support</v>
      </c>
      <c r="I1867" s="37" t="str">
        <f aca="false">IFERROR(VLOOKUP(A1867,Employees!$A$2:$U$1501,21,FALSE()),"Unknown")</f>
        <v>Active</v>
      </c>
    </row>
    <row r="1868" customFormat="false" ht="15" hidden="false" customHeight="false" outlineLevel="0" collapsed="false">
      <c r="A1868" s="37" t="s">
        <v>1344</v>
      </c>
      <c r="B1868" s="37" t="n">
        <v>2025</v>
      </c>
      <c r="C1868" s="37" t="n">
        <v>3</v>
      </c>
      <c r="D1868" s="37" t="n">
        <v>82</v>
      </c>
      <c r="E1868" s="37" t="s">
        <v>187</v>
      </c>
      <c r="F1868" s="37" t="n">
        <v>8.7</v>
      </c>
      <c r="G1868" s="37" t="n">
        <v>29</v>
      </c>
      <c r="H1868" s="37" t="str">
        <f aca="false">IFERROR(VLOOKUP(A1868,Employees!$A$2:$I$1501,9,FALSE()),"Unknown")</f>
        <v>Customer Support</v>
      </c>
      <c r="I1868" s="37" t="str">
        <f aca="false">IFERROR(VLOOKUP(A1868,Employees!$A$2:$U$1501,21,FALSE()),"Unknown")</f>
        <v>Active</v>
      </c>
    </row>
    <row r="1869" customFormat="false" ht="15" hidden="false" customHeight="false" outlineLevel="0" collapsed="false">
      <c r="A1869" s="37" t="s">
        <v>414</v>
      </c>
      <c r="B1869" s="37" t="n">
        <v>2021</v>
      </c>
      <c r="C1869" s="37" t="n">
        <v>1</v>
      </c>
      <c r="D1869" s="37" t="n">
        <v>65</v>
      </c>
      <c r="E1869" s="37" t="s">
        <v>187</v>
      </c>
      <c r="F1869" s="37" t="n">
        <v>2.4</v>
      </c>
      <c r="G1869" s="37" t="n">
        <v>37</v>
      </c>
      <c r="H1869" s="37" t="str">
        <f aca="false">IFERROR(VLOOKUP(A1869,Employees!$A$2:$I$1501,9,FALSE()),"Unknown")</f>
        <v>Data &amp; AI</v>
      </c>
      <c r="I1869" s="37" t="str">
        <f aca="false">IFERROR(VLOOKUP(A1869,Employees!$A$2:$U$1501,21,FALSE()),"Unknown")</f>
        <v>Active</v>
      </c>
    </row>
    <row r="1870" customFormat="false" ht="15" hidden="false" customHeight="false" outlineLevel="0" collapsed="false">
      <c r="A1870" s="37" t="s">
        <v>414</v>
      </c>
      <c r="B1870" s="37" t="n">
        <v>2022</v>
      </c>
      <c r="C1870" s="37" t="n">
        <v>4</v>
      </c>
      <c r="D1870" s="37" t="n">
        <v>87</v>
      </c>
      <c r="E1870" s="37" t="s">
        <v>187</v>
      </c>
      <c r="F1870" s="37" t="n">
        <v>9.4</v>
      </c>
      <c r="G1870" s="37" t="n">
        <v>10</v>
      </c>
      <c r="H1870" s="37" t="str">
        <f aca="false">IFERROR(VLOOKUP(A1870,Employees!$A$2:$I$1501,9,FALSE()),"Unknown")</f>
        <v>Data &amp; AI</v>
      </c>
      <c r="I1870" s="37" t="str">
        <f aca="false">IFERROR(VLOOKUP(A1870,Employees!$A$2:$U$1501,21,FALSE()),"Unknown")</f>
        <v>Active</v>
      </c>
    </row>
    <row r="1871" customFormat="false" ht="15" hidden="false" customHeight="false" outlineLevel="0" collapsed="false">
      <c r="A1871" s="37" t="s">
        <v>414</v>
      </c>
      <c r="B1871" s="37" t="n">
        <v>2023</v>
      </c>
      <c r="C1871" s="37" t="n">
        <v>3</v>
      </c>
      <c r="D1871" s="37" t="n">
        <v>69</v>
      </c>
      <c r="E1871" s="37" t="s">
        <v>187</v>
      </c>
      <c r="F1871" s="37" t="n">
        <v>5.3</v>
      </c>
      <c r="G1871" s="37" t="n">
        <v>13</v>
      </c>
      <c r="H1871" s="37" t="str">
        <f aca="false">IFERROR(VLOOKUP(A1871,Employees!$A$2:$I$1501,9,FALSE()),"Unknown")</f>
        <v>Data &amp; AI</v>
      </c>
      <c r="I1871" s="37" t="str">
        <f aca="false">IFERROR(VLOOKUP(A1871,Employees!$A$2:$U$1501,21,FALSE()),"Unknown")</f>
        <v>Active</v>
      </c>
    </row>
    <row r="1872" customFormat="false" ht="15" hidden="false" customHeight="false" outlineLevel="0" collapsed="false">
      <c r="A1872" s="37" t="s">
        <v>414</v>
      </c>
      <c r="B1872" s="37" t="n">
        <v>2024</v>
      </c>
      <c r="C1872" s="37" t="n">
        <v>4</v>
      </c>
      <c r="D1872" s="37" t="n">
        <v>92</v>
      </c>
      <c r="E1872" s="37" t="s">
        <v>187</v>
      </c>
      <c r="F1872" s="37" t="n">
        <v>5.7</v>
      </c>
      <c r="G1872" s="37" t="n">
        <v>27</v>
      </c>
      <c r="H1872" s="37" t="str">
        <f aca="false">IFERROR(VLOOKUP(A1872,Employees!$A$2:$I$1501,9,FALSE()),"Unknown")</f>
        <v>Data &amp; AI</v>
      </c>
      <c r="I1872" s="37" t="str">
        <f aca="false">IFERROR(VLOOKUP(A1872,Employees!$A$2:$U$1501,21,FALSE()),"Unknown")</f>
        <v>Active</v>
      </c>
    </row>
    <row r="1873" customFormat="false" ht="15" hidden="false" customHeight="false" outlineLevel="0" collapsed="false">
      <c r="A1873" s="37" t="s">
        <v>414</v>
      </c>
      <c r="B1873" s="37" t="n">
        <v>2025</v>
      </c>
      <c r="C1873" s="37" t="n">
        <v>2</v>
      </c>
      <c r="D1873" s="37" t="n">
        <v>87</v>
      </c>
      <c r="E1873" s="37" t="s">
        <v>187</v>
      </c>
      <c r="F1873" s="37" t="n">
        <v>2.6</v>
      </c>
      <c r="G1873" s="37" t="n">
        <v>13</v>
      </c>
      <c r="H1873" s="37" t="str">
        <f aca="false">IFERROR(VLOOKUP(A1873,Employees!$A$2:$I$1501,9,FALSE()),"Unknown")</f>
        <v>Data &amp; AI</v>
      </c>
      <c r="I1873" s="37" t="str">
        <f aca="false">IFERROR(VLOOKUP(A1873,Employees!$A$2:$U$1501,21,FALSE()),"Unknown")</f>
        <v>Active</v>
      </c>
    </row>
    <row r="1874" customFormat="false" ht="15" hidden="false" customHeight="false" outlineLevel="0" collapsed="false">
      <c r="A1874" s="37" t="s">
        <v>1345</v>
      </c>
      <c r="B1874" s="37" t="n">
        <v>2024</v>
      </c>
      <c r="C1874" s="37" t="n">
        <v>2</v>
      </c>
      <c r="D1874" s="37" t="n">
        <v>81</v>
      </c>
      <c r="E1874" s="37" t="s">
        <v>187</v>
      </c>
      <c r="F1874" s="37" t="n">
        <v>5.1</v>
      </c>
      <c r="G1874" s="37" t="n">
        <v>38</v>
      </c>
      <c r="H1874" s="37" t="str">
        <f aca="false">IFERROR(VLOOKUP(A1874,Employees!$A$2:$I$1501,9,FALSE()),"Unknown")</f>
        <v>Operations</v>
      </c>
      <c r="I1874" s="37" t="str">
        <f aca="false">IFERROR(VLOOKUP(A1874,Employees!$A$2:$U$1501,21,FALSE()),"Unknown")</f>
        <v>Active</v>
      </c>
    </row>
    <row r="1875" customFormat="false" ht="15" hidden="false" customHeight="false" outlineLevel="0" collapsed="false">
      <c r="A1875" s="37" t="s">
        <v>1345</v>
      </c>
      <c r="B1875" s="37" t="n">
        <v>2025</v>
      </c>
      <c r="C1875" s="37" t="n">
        <v>3</v>
      </c>
      <c r="D1875" s="37" t="n">
        <v>80</v>
      </c>
      <c r="E1875" s="37" t="s">
        <v>187</v>
      </c>
      <c r="F1875" s="37" t="n">
        <v>7.3</v>
      </c>
      <c r="G1875" s="37" t="n">
        <v>18</v>
      </c>
      <c r="H1875" s="37" t="str">
        <f aca="false">IFERROR(VLOOKUP(A1875,Employees!$A$2:$I$1501,9,FALSE()),"Unknown")</f>
        <v>Operations</v>
      </c>
      <c r="I1875" s="37" t="str">
        <f aca="false">IFERROR(VLOOKUP(A1875,Employees!$A$2:$U$1501,21,FALSE()),"Unknown")</f>
        <v>Active</v>
      </c>
    </row>
    <row r="1876" customFormat="false" ht="15" hidden="false" customHeight="false" outlineLevel="0" collapsed="false">
      <c r="A1876" s="37" t="s">
        <v>691</v>
      </c>
      <c r="B1876" s="37" t="n">
        <v>2021</v>
      </c>
      <c r="C1876" s="37" t="n">
        <v>3</v>
      </c>
      <c r="D1876" s="37" t="n">
        <v>85</v>
      </c>
      <c r="E1876" s="37" t="s">
        <v>187</v>
      </c>
      <c r="F1876" s="37" t="n">
        <v>7.1</v>
      </c>
      <c r="G1876" s="37" t="n">
        <v>12</v>
      </c>
      <c r="H1876" s="37" t="str">
        <f aca="false">IFERROR(VLOOKUP(A1876,Employees!$A$2:$I$1501,9,FALSE()),"Unknown")</f>
        <v>Engineering</v>
      </c>
      <c r="I1876" s="37" t="str">
        <f aca="false">IFERROR(VLOOKUP(A1876,Employees!$A$2:$U$1501,21,FALSE()),"Unknown")</f>
        <v>Active</v>
      </c>
    </row>
    <row r="1877" customFormat="false" ht="15" hidden="false" customHeight="false" outlineLevel="0" collapsed="false">
      <c r="A1877" s="37" t="s">
        <v>691</v>
      </c>
      <c r="B1877" s="37" t="n">
        <v>2022</v>
      </c>
      <c r="C1877" s="37" t="n">
        <v>2</v>
      </c>
      <c r="D1877" s="37" t="n">
        <v>80</v>
      </c>
      <c r="E1877" s="37" t="s">
        <v>187</v>
      </c>
      <c r="F1877" s="37" t="n">
        <v>3.7</v>
      </c>
      <c r="G1877" s="37" t="n">
        <v>38</v>
      </c>
      <c r="H1877" s="37" t="str">
        <f aca="false">IFERROR(VLOOKUP(A1877,Employees!$A$2:$I$1501,9,FALSE()),"Unknown")</f>
        <v>Engineering</v>
      </c>
      <c r="I1877" s="37" t="str">
        <f aca="false">IFERROR(VLOOKUP(A1877,Employees!$A$2:$U$1501,21,FALSE()),"Unknown")</f>
        <v>Active</v>
      </c>
    </row>
    <row r="1878" customFormat="false" ht="15" hidden="false" customHeight="false" outlineLevel="0" collapsed="false">
      <c r="A1878" s="37" t="s">
        <v>691</v>
      </c>
      <c r="B1878" s="37" t="n">
        <v>2023</v>
      </c>
      <c r="C1878" s="37" t="n">
        <v>3</v>
      </c>
      <c r="D1878" s="37" t="n">
        <v>99</v>
      </c>
      <c r="E1878" s="37" t="s">
        <v>187</v>
      </c>
      <c r="F1878" s="37" t="n">
        <v>6.3</v>
      </c>
      <c r="G1878" s="37" t="n">
        <v>35</v>
      </c>
      <c r="H1878" s="37" t="str">
        <f aca="false">IFERROR(VLOOKUP(A1878,Employees!$A$2:$I$1501,9,FALSE()),"Unknown")</f>
        <v>Engineering</v>
      </c>
      <c r="I1878" s="37" t="str">
        <f aca="false">IFERROR(VLOOKUP(A1878,Employees!$A$2:$U$1501,21,FALSE()),"Unknown")</f>
        <v>Active</v>
      </c>
    </row>
    <row r="1879" customFormat="false" ht="15" hidden="false" customHeight="false" outlineLevel="0" collapsed="false">
      <c r="A1879" s="37" t="s">
        <v>691</v>
      </c>
      <c r="B1879" s="37" t="n">
        <v>2024</v>
      </c>
      <c r="C1879" s="37" t="n">
        <v>3</v>
      </c>
      <c r="D1879" s="37" t="n">
        <v>74</v>
      </c>
      <c r="E1879" s="37" t="s">
        <v>187</v>
      </c>
      <c r="F1879" s="37" t="n">
        <v>6.6</v>
      </c>
      <c r="G1879" s="37" t="n">
        <v>20</v>
      </c>
      <c r="H1879" s="37" t="str">
        <f aca="false">IFERROR(VLOOKUP(A1879,Employees!$A$2:$I$1501,9,FALSE()),"Unknown")</f>
        <v>Engineering</v>
      </c>
      <c r="I1879" s="37" t="str">
        <f aca="false">IFERROR(VLOOKUP(A1879,Employees!$A$2:$U$1501,21,FALSE()),"Unknown")</f>
        <v>Active</v>
      </c>
    </row>
    <row r="1880" customFormat="false" ht="15" hidden="false" customHeight="false" outlineLevel="0" collapsed="false">
      <c r="A1880" s="37" t="s">
        <v>691</v>
      </c>
      <c r="B1880" s="37" t="n">
        <v>2025</v>
      </c>
      <c r="C1880" s="37" t="n">
        <v>2</v>
      </c>
      <c r="D1880" s="37" t="n">
        <v>106</v>
      </c>
      <c r="E1880" s="37" t="s">
        <v>187</v>
      </c>
      <c r="F1880" s="37" t="n">
        <v>2.3</v>
      </c>
      <c r="G1880" s="37" t="n">
        <v>24</v>
      </c>
      <c r="H1880" s="37" t="str">
        <f aca="false">IFERROR(VLOOKUP(A1880,Employees!$A$2:$I$1501,9,FALSE()),"Unknown")</f>
        <v>Engineering</v>
      </c>
      <c r="I1880" s="37" t="str">
        <f aca="false">IFERROR(VLOOKUP(A1880,Employees!$A$2:$U$1501,21,FALSE()),"Unknown")</f>
        <v>Active</v>
      </c>
    </row>
    <row r="1881" customFormat="false" ht="15" hidden="false" customHeight="false" outlineLevel="0" collapsed="false">
      <c r="A1881" s="37" t="s">
        <v>1346</v>
      </c>
      <c r="B1881" s="37" t="n">
        <v>2025</v>
      </c>
      <c r="C1881" s="37" t="n">
        <v>3</v>
      </c>
      <c r="D1881" s="37" t="n">
        <v>78</v>
      </c>
      <c r="E1881" s="37" t="s">
        <v>187</v>
      </c>
      <c r="F1881" s="37" t="n">
        <v>7</v>
      </c>
      <c r="G1881" s="37" t="n">
        <v>14</v>
      </c>
      <c r="H1881" s="37" t="str">
        <f aca="false">IFERROR(VLOOKUP(A1881,Employees!$A$2:$I$1501,9,FALSE()),"Unknown")</f>
        <v>Data &amp; AI</v>
      </c>
      <c r="I1881" s="37" t="str">
        <f aca="false">IFERROR(VLOOKUP(A1881,Employees!$A$2:$U$1501,21,FALSE()),"Unknown")</f>
        <v>Active</v>
      </c>
    </row>
    <row r="1882" customFormat="false" ht="15" hidden="false" customHeight="false" outlineLevel="0" collapsed="false">
      <c r="A1882" s="37" t="s">
        <v>1348</v>
      </c>
      <c r="B1882" s="37" t="n">
        <v>2021</v>
      </c>
      <c r="C1882" s="37" t="n">
        <v>2</v>
      </c>
      <c r="D1882" s="37" t="n">
        <v>74</v>
      </c>
      <c r="E1882" s="37" t="s">
        <v>187</v>
      </c>
      <c r="F1882" s="37" t="n">
        <v>3.4</v>
      </c>
      <c r="G1882" s="37" t="n">
        <v>12</v>
      </c>
      <c r="H1882" s="37" t="str">
        <f aca="false">IFERROR(VLOOKUP(A1882,Employees!$A$2:$I$1501,9,FALSE()),"Unknown")</f>
        <v>Engineering</v>
      </c>
      <c r="I1882" s="37" t="str">
        <f aca="false">IFERROR(VLOOKUP(A1882,Employees!$A$2:$U$1501,21,FALSE()),"Unknown")</f>
        <v>Active</v>
      </c>
    </row>
    <row r="1883" customFormat="false" ht="15" hidden="false" customHeight="false" outlineLevel="0" collapsed="false">
      <c r="A1883" s="37" t="s">
        <v>1348</v>
      </c>
      <c r="B1883" s="37" t="n">
        <v>2022</v>
      </c>
      <c r="C1883" s="37" t="n">
        <v>3</v>
      </c>
      <c r="D1883" s="37" t="n">
        <v>77</v>
      </c>
      <c r="E1883" s="37" t="s">
        <v>187</v>
      </c>
      <c r="F1883" s="37" t="n">
        <v>5.4</v>
      </c>
      <c r="G1883" s="37" t="n">
        <v>11</v>
      </c>
      <c r="H1883" s="37" t="str">
        <f aca="false">IFERROR(VLOOKUP(A1883,Employees!$A$2:$I$1501,9,FALSE()),"Unknown")</f>
        <v>Engineering</v>
      </c>
      <c r="I1883" s="37" t="str">
        <f aca="false">IFERROR(VLOOKUP(A1883,Employees!$A$2:$U$1501,21,FALSE()),"Unknown")</f>
        <v>Active</v>
      </c>
    </row>
    <row r="1884" customFormat="false" ht="15" hidden="false" customHeight="false" outlineLevel="0" collapsed="false">
      <c r="A1884" s="37" t="s">
        <v>1348</v>
      </c>
      <c r="B1884" s="37" t="n">
        <v>2023</v>
      </c>
      <c r="C1884" s="37" t="n">
        <v>3</v>
      </c>
      <c r="D1884" s="37" t="n">
        <v>84</v>
      </c>
      <c r="E1884" s="37" t="s">
        <v>187</v>
      </c>
      <c r="F1884" s="37" t="n">
        <v>5.5</v>
      </c>
      <c r="G1884" s="37" t="n">
        <v>27</v>
      </c>
      <c r="H1884" s="37" t="str">
        <f aca="false">IFERROR(VLOOKUP(A1884,Employees!$A$2:$I$1501,9,FALSE()),"Unknown")</f>
        <v>Engineering</v>
      </c>
      <c r="I1884" s="37" t="str">
        <f aca="false">IFERROR(VLOOKUP(A1884,Employees!$A$2:$U$1501,21,FALSE()),"Unknown")</f>
        <v>Active</v>
      </c>
    </row>
    <row r="1885" customFormat="false" ht="15" hidden="false" customHeight="false" outlineLevel="0" collapsed="false">
      <c r="A1885" s="37" t="s">
        <v>1348</v>
      </c>
      <c r="B1885" s="37" t="n">
        <v>2024</v>
      </c>
      <c r="C1885" s="37" t="n">
        <v>3</v>
      </c>
      <c r="D1885" s="37" t="n">
        <v>82</v>
      </c>
      <c r="E1885" s="37" t="s">
        <v>187</v>
      </c>
      <c r="F1885" s="37" t="n">
        <v>4.1</v>
      </c>
      <c r="G1885" s="37" t="n">
        <v>60</v>
      </c>
      <c r="H1885" s="37" t="str">
        <f aca="false">IFERROR(VLOOKUP(A1885,Employees!$A$2:$I$1501,9,FALSE()),"Unknown")</f>
        <v>Engineering</v>
      </c>
      <c r="I1885" s="37" t="str">
        <f aca="false">IFERROR(VLOOKUP(A1885,Employees!$A$2:$U$1501,21,FALSE()),"Unknown")</f>
        <v>Active</v>
      </c>
    </row>
    <row r="1886" customFormat="false" ht="15" hidden="false" customHeight="false" outlineLevel="0" collapsed="false">
      <c r="A1886" s="37" t="s">
        <v>1348</v>
      </c>
      <c r="B1886" s="37" t="n">
        <v>2025</v>
      </c>
      <c r="C1886" s="37" t="n">
        <v>3</v>
      </c>
      <c r="D1886" s="37" t="n">
        <v>87</v>
      </c>
      <c r="E1886" s="37" t="s">
        <v>187</v>
      </c>
      <c r="F1886" s="37" t="n">
        <v>9.7</v>
      </c>
      <c r="G1886" s="37" t="n">
        <v>39</v>
      </c>
      <c r="H1886" s="37" t="str">
        <f aca="false">IFERROR(VLOOKUP(A1886,Employees!$A$2:$I$1501,9,FALSE()),"Unknown")</f>
        <v>Engineering</v>
      </c>
      <c r="I1886" s="37" t="str">
        <f aca="false">IFERROR(VLOOKUP(A1886,Employees!$A$2:$U$1501,21,FALSE()),"Unknown")</f>
        <v>Active</v>
      </c>
    </row>
    <row r="1887" customFormat="false" ht="15" hidden="false" customHeight="false" outlineLevel="0" collapsed="false">
      <c r="A1887" s="37" t="s">
        <v>1349</v>
      </c>
      <c r="B1887" s="37" t="n">
        <v>2024</v>
      </c>
      <c r="C1887" s="37" t="n">
        <v>2</v>
      </c>
      <c r="D1887" s="37" t="n">
        <v>70</v>
      </c>
      <c r="E1887" s="37" t="s">
        <v>187</v>
      </c>
      <c r="F1887" s="37" t="n">
        <v>1.7</v>
      </c>
      <c r="G1887" s="37" t="n">
        <v>16</v>
      </c>
      <c r="H1887" s="37" t="str">
        <f aca="false">IFERROR(VLOOKUP(A1887,Employees!$A$2:$I$1501,9,FALSE()),"Unknown")</f>
        <v>Engineering</v>
      </c>
      <c r="I1887" s="37" t="str">
        <f aca="false">IFERROR(VLOOKUP(A1887,Employees!$A$2:$U$1501,21,FALSE()),"Unknown")</f>
        <v>Active</v>
      </c>
    </row>
    <row r="1888" customFormat="false" ht="15" hidden="false" customHeight="false" outlineLevel="0" collapsed="false">
      <c r="A1888" s="37" t="s">
        <v>1349</v>
      </c>
      <c r="B1888" s="37" t="n">
        <v>2025</v>
      </c>
      <c r="C1888" s="37" t="n">
        <v>3</v>
      </c>
      <c r="D1888" s="37" t="n">
        <v>90</v>
      </c>
      <c r="E1888" s="37" t="s">
        <v>187</v>
      </c>
      <c r="F1888" s="37" t="n">
        <v>5.8</v>
      </c>
      <c r="G1888" s="37" t="n">
        <v>29</v>
      </c>
      <c r="H1888" s="37" t="str">
        <f aca="false">IFERROR(VLOOKUP(A1888,Employees!$A$2:$I$1501,9,FALSE()),"Unknown")</f>
        <v>Engineering</v>
      </c>
      <c r="I1888" s="37" t="str">
        <f aca="false">IFERROR(VLOOKUP(A1888,Employees!$A$2:$U$1501,21,FALSE()),"Unknown")</f>
        <v>Active</v>
      </c>
    </row>
    <row r="1889" customFormat="false" ht="15" hidden="false" customHeight="false" outlineLevel="0" collapsed="false">
      <c r="A1889" s="37" t="s">
        <v>1351</v>
      </c>
      <c r="B1889" s="37" t="n">
        <v>2021</v>
      </c>
      <c r="C1889" s="37" t="n">
        <v>1</v>
      </c>
      <c r="D1889" s="37" t="n">
        <v>71</v>
      </c>
      <c r="E1889" s="37" t="s">
        <v>187</v>
      </c>
      <c r="F1889" s="37" t="n">
        <v>5.3</v>
      </c>
      <c r="G1889" s="37" t="n">
        <v>17</v>
      </c>
      <c r="H1889" s="37" t="str">
        <f aca="false">IFERROR(VLOOKUP(A1889,Employees!$A$2:$I$1501,9,FALSE()),"Unknown")</f>
        <v>Data &amp; AI</v>
      </c>
      <c r="I1889" s="37" t="str">
        <f aca="false">IFERROR(VLOOKUP(A1889,Employees!$A$2:$U$1501,21,FALSE()),"Unknown")</f>
        <v>Active</v>
      </c>
    </row>
    <row r="1890" customFormat="false" ht="15" hidden="false" customHeight="false" outlineLevel="0" collapsed="false">
      <c r="A1890" s="37" t="s">
        <v>1351</v>
      </c>
      <c r="B1890" s="37" t="n">
        <v>2022</v>
      </c>
      <c r="C1890" s="37" t="n">
        <v>2</v>
      </c>
      <c r="D1890" s="37" t="n">
        <v>57</v>
      </c>
      <c r="E1890" s="37" t="s">
        <v>187</v>
      </c>
      <c r="F1890" s="37" t="n">
        <v>3.4</v>
      </c>
      <c r="G1890" s="37" t="n">
        <v>9</v>
      </c>
      <c r="H1890" s="37" t="str">
        <f aca="false">IFERROR(VLOOKUP(A1890,Employees!$A$2:$I$1501,9,FALSE()),"Unknown")</f>
        <v>Data &amp; AI</v>
      </c>
      <c r="I1890" s="37" t="str">
        <f aca="false">IFERROR(VLOOKUP(A1890,Employees!$A$2:$U$1501,21,FALSE()),"Unknown")</f>
        <v>Active</v>
      </c>
    </row>
    <row r="1891" customFormat="false" ht="15" hidden="false" customHeight="false" outlineLevel="0" collapsed="false">
      <c r="A1891" s="37" t="s">
        <v>1351</v>
      </c>
      <c r="B1891" s="37" t="n">
        <v>2023</v>
      </c>
      <c r="C1891" s="37" t="n">
        <v>4</v>
      </c>
      <c r="D1891" s="37" t="n">
        <v>95</v>
      </c>
      <c r="E1891" s="37" t="s">
        <v>187</v>
      </c>
      <c r="F1891" s="37" t="n">
        <v>8</v>
      </c>
      <c r="G1891" s="37" t="n">
        <v>22</v>
      </c>
      <c r="H1891" s="37" t="str">
        <f aca="false">IFERROR(VLOOKUP(A1891,Employees!$A$2:$I$1501,9,FALSE()),"Unknown")</f>
        <v>Data &amp; AI</v>
      </c>
      <c r="I1891" s="37" t="str">
        <f aca="false">IFERROR(VLOOKUP(A1891,Employees!$A$2:$U$1501,21,FALSE()),"Unknown")</f>
        <v>Active</v>
      </c>
    </row>
    <row r="1892" customFormat="false" ht="15" hidden="false" customHeight="false" outlineLevel="0" collapsed="false">
      <c r="A1892" s="37" t="s">
        <v>1351</v>
      </c>
      <c r="B1892" s="37" t="n">
        <v>2024</v>
      </c>
      <c r="C1892" s="37" t="n">
        <v>3</v>
      </c>
      <c r="D1892" s="37" t="n">
        <v>89</v>
      </c>
      <c r="E1892" s="37" t="s">
        <v>187</v>
      </c>
      <c r="F1892" s="37" t="n">
        <v>5.4</v>
      </c>
      <c r="G1892" s="37" t="n">
        <v>16</v>
      </c>
      <c r="H1892" s="37" t="str">
        <f aca="false">IFERROR(VLOOKUP(A1892,Employees!$A$2:$I$1501,9,FALSE()),"Unknown")</f>
        <v>Data &amp; AI</v>
      </c>
      <c r="I1892" s="37" t="str">
        <f aca="false">IFERROR(VLOOKUP(A1892,Employees!$A$2:$U$1501,21,FALSE()),"Unknown")</f>
        <v>Active</v>
      </c>
    </row>
    <row r="1893" customFormat="false" ht="15" hidden="false" customHeight="false" outlineLevel="0" collapsed="false">
      <c r="A1893" s="37" t="s">
        <v>1351</v>
      </c>
      <c r="B1893" s="37" t="n">
        <v>2025</v>
      </c>
      <c r="C1893" s="37" t="n">
        <v>4</v>
      </c>
      <c r="D1893" s="37" t="n">
        <v>76</v>
      </c>
      <c r="E1893" s="37" t="s">
        <v>187</v>
      </c>
      <c r="F1893" s="37" t="n">
        <v>9.7</v>
      </c>
      <c r="G1893" s="37" t="n">
        <v>6</v>
      </c>
      <c r="H1893" s="37" t="str">
        <f aca="false">IFERROR(VLOOKUP(A1893,Employees!$A$2:$I$1501,9,FALSE()),"Unknown")</f>
        <v>Data &amp; AI</v>
      </c>
      <c r="I1893" s="37" t="str">
        <f aca="false">IFERROR(VLOOKUP(A1893,Employees!$A$2:$U$1501,21,FALSE()),"Unknown")</f>
        <v>Active</v>
      </c>
    </row>
    <row r="1894" customFormat="false" ht="15" hidden="false" customHeight="false" outlineLevel="0" collapsed="false">
      <c r="A1894" s="37" t="s">
        <v>1352</v>
      </c>
      <c r="B1894" s="37" t="n">
        <v>2023</v>
      </c>
      <c r="C1894" s="37" t="n">
        <v>3</v>
      </c>
      <c r="D1894" s="37" t="n">
        <v>70</v>
      </c>
      <c r="E1894" s="37" t="s">
        <v>187</v>
      </c>
      <c r="F1894" s="37" t="n">
        <v>7.1</v>
      </c>
      <c r="G1894" s="37" t="n">
        <v>12</v>
      </c>
      <c r="H1894" s="37" t="str">
        <f aca="false">IFERROR(VLOOKUP(A1894,Employees!$A$2:$I$1501,9,FALSE()),"Unknown")</f>
        <v>Customer Support</v>
      </c>
      <c r="I1894" s="37" t="str">
        <f aca="false">IFERROR(VLOOKUP(A1894,Employees!$A$2:$U$1501,21,FALSE()),"Unknown")</f>
        <v>Active</v>
      </c>
    </row>
    <row r="1895" customFormat="false" ht="15" hidden="false" customHeight="false" outlineLevel="0" collapsed="false">
      <c r="A1895" s="37" t="s">
        <v>1352</v>
      </c>
      <c r="B1895" s="37" t="n">
        <v>2024</v>
      </c>
      <c r="C1895" s="37" t="n">
        <v>2</v>
      </c>
      <c r="D1895" s="37" t="n">
        <v>67</v>
      </c>
      <c r="E1895" s="37" t="s">
        <v>187</v>
      </c>
      <c r="F1895" s="37" t="n">
        <v>2.6</v>
      </c>
      <c r="G1895" s="37" t="n">
        <v>33</v>
      </c>
      <c r="H1895" s="37" t="str">
        <f aca="false">IFERROR(VLOOKUP(A1895,Employees!$A$2:$I$1501,9,FALSE()),"Unknown")</f>
        <v>Customer Support</v>
      </c>
      <c r="I1895" s="37" t="str">
        <f aca="false">IFERROR(VLOOKUP(A1895,Employees!$A$2:$U$1501,21,FALSE()),"Unknown")</f>
        <v>Active</v>
      </c>
    </row>
    <row r="1896" customFormat="false" ht="15" hidden="false" customHeight="false" outlineLevel="0" collapsed="false">
      <c r="A1896" s="37" t="s">
        <v>1352</v>
      </c>
      <c r="B1896" s="37" t="n">
        <v>2025</v>
      </c>
      <c r="C1896" s="37" t="n">
        <v>3</v>
      </c>
      <c r="D1896" s="37" t="n">
        <v>80</v>
      </c>
      <c r="E1896" s="37" t="s">
        <v>187</v>
      </c>
      <c r="F1896" s="37" t="n">
        <v>6.7</v>
      </c>
      <c r="G1896" s="37" t="n">
        <v>13</v>
      </c>
      <c r="H1896" s="37" t="str">
        <f aca="false">IFERROR(VLOOKUP(A1896,Employees!$A$2:$I$1501,9,FALSE()),"Unknown")</f>
        <v>Customer Support</v>
      </c>
      <c r="I1896" s="37" t="str">
        <f aca="false">IFERROR(VLOOKUP(A1896,Employees!$A$2:$U$1501,21,FALSE()),"Unknown")</f>
        <v>Active</v>
      </c>
    </row>
    <row r="1897" customFormat="false" ht="15" hidden="false" customHeight="false" outlineLevel="0" collapsed="false">
      <c r="A1897" s="37" t="s">
        <v>1353</v>
      </c>
      <c r="B1897" s="37" t="n">
        <v>2021</v>
      </c>
      <c r="C1897" s="37" t="n">
        <v>4</v>
      </c>
      <c r="D1897" s="37" t="n">
        <v>100</v>
      </c>
      <c r="E1897" s="37" t="s">
        <v>185</v>
      </c>
      <c r="F1897" s="37" t="n">
        <v>6.6</v>
      </c>
      <c r="G1897" s="37" t="n">
        <v>5</v>
      </c>
      <c r="H1897" s="37" t="str">
        <f aca="false">IFERROR(VLOOKUP(A1897,Employees!$A$2:$I$1501,9,FALSE()),"Unknown")</f>
        <v>Sales</v>
      </c>
      <c r="I1897" s="37" t="str">
        <f aca="false">IFERROR(VLOOKUP(A1897,Employees!$A$2:$U$1501,21,FALSE()),"Unknown")</f>
        <v>Exited</v>
      </c>
    </row>
    <row r="1898" customFormat="false" ht="15" hidden="false" customHeight="false" outlineLevel="0" collapsed="false">
      <c r="A1898" s="37" t="s">
        <v>1354</v>
      </c>
      <c r="B1898" s="37" t="n">
        <v>2022</v>
      </c>
      <c r="C1898" s="37" t="n">
        <v>3</v>
      </c>
      <c r="D1898" s="37" t="n">
        <v>85</v>
      </c>
      <c r="E1898" s="37" t="s">
        <v>187</v>
      </c>
      <c r="F1898" s="37" t="n">
        <v>6.8</v>
      </c>
      <c r="G1898" s="37" t="n">
        <v>26</v>
      </c>
      <c r="H1898" s="37" t="str">
        <f aca="false">IFERROR(VLOOKUP(A1898,Employees!$A$2:$I$1501,9,FALSE()),"Unknown")</f>
        <v>Engineering</v>
      </c>
      <c r="I1898" s="37" t="str">
        <f aca="false">IFERROR(VLOOKUP(A1898,Employees!$A$2:$U$1501,21,FALSE()),"Unknown")</f>
        <v>Active</v>
      </c>
    </row>
    <row r="1899" customFormat="false" ht="15" hidden="false" customHeight="false" outlineLevel="0" collapsed="false">
      <c r="A1899" s="37" t="s">
        <v>1354</v>
      </c>
      <c r="B1899" s="37" t="n">
        <v>2023</v>
      </c>
      <c r="C1899" s="37" t="n">
        <v>4</v>
      </c>
      <c r="D1899" s="37" t="n">
        <v>90</v>
      </c>
      <c r="E1899" s="37" t="s">
        <v>187</v>
      </c>
      <c r="F1899" s="37" t="n">
        <v>7.8</v>
      </c>
      <c r="G1899" s="37" t="n">
        <v>25</v>
      </c>
      <c r="H1899" s="37" t="str">
        <f aca="false">IFERROR(VLOOKUP(A1899,Employees!$A$2:$I$1501,9,FALSE()),"Unknown")</f>
        <v>Engineering</v>
      </c>
      <c r="I1899" s="37" t="str">
        <f aca="false">IFERROR(VLOOKUP(A1899,Employees!$A$2:$U$1501,21,FALSE()),"Unknown")</f>
        <v>Active</v>
      </c>
    </row>
    <row r="1900" customFormat="false" ht="15" hidden="false" customHeight="false" outlineLevel="0" collapsed="false">
      <c r="A1900" s="37" t="s">
        <v>1354</v>
      </c>
      <c r="B1900" s="37" t="n">
        <v>2024</v>
      </c>
      <c r="C1900" s="37" t="n">
        <v>2</v>
      </c>
      <c r="D1900" s="37" t="n">
        <v>64</v>
      </c>
      <c r="E1900" s="37" t="s">
        <v>187</v>
      </c>
      <c r="F1900" s="37" t="n">
        <v>3.1</v>
      </c>
      <c r="G1900" s="37" t="n">
        <v>17</v>
      </c>
      <c r="H1900" s="37" t="str">
        <f aca="false">IFERROR(VLOOKUP(A1900,Employees!$A$2:$I$1501,9,FALSE()),"Unknown")</f>
        <v>Engineering</v>
      </c>
      <c r="I1900" s="37" t="str">
        <f aca="false">IFERROR(VLOOKUP(A1900,Employees!$A$2:$U$1501,21,FALSE()),"Unknown")</f>
        <v>Active</v>
      </c>
    </row>
    <row r="1901" customFormat="false" ht="15" hidden="false" customHeight="false" outlineLevel="0" collapsed="false">
      <c r="A1901" s="37" t="s">
        <v>1354</v>
      </c>
      <c r="B1901" s="37" t="n">
        <v>2025</v>
      </c>
      <c r="C1901" s="37" t="n">
        <v>2</v>
      </c>
      <c r="D1901" s="37" t="n">
        <v>75</v>
      </c>
      <c r="E1901" s="37" t="s">
        <v>187</v>
      </c>
      <c r="F1901" s="37" t="n">
        <v>6.7</v>
      </c>
      <c r="G1901" s="37" t="n">
        <v>19</v>
      </c>
      <c r="H1901" s="37" t="str">
        <f aca="false">IFERROR(VLOOKUP(A1901,Employees!$A$2:$I$1501,9,FALSE()),"Unknown")</f>
        <v>Engineering</v>
      </c>
      <c r="I1901" s="37" t="str">
        <f aca="false">IFERROR(VLOOKUP(A1901,Employees!$A$2:$U$1501,21,FALSE()),"Unknown")</f>
        <v>Active</v>
      </c>
    </row>
    <row r="1902" customFormat="false" ht="15" hidden="false" customHeight="false" outlineLevel="0" collapsed="false">
      <c r="A1902" s="37" t="s">
        <v>1355</v>
      </c>
      <c r="B1902" s="37" t="n">
        <v>2023</v>
      </c>
      <c r="C1902" s="37" t="n">
        <v>3</v>
      </c>
      <c r="D1902" s="37" t="n">
        <v>90</v>
      </c>
      <c r="E1902" s="37" t="s">
        <v>187</v>
      </c>
      <c r="F1902" s="37" t="n">
        <v>8.7</v>
      </c>
      <c r="G1902" s="37" t="n">
        <v>24</v>
      </c>
      <c r="H1902" s="37" t="str">
        <f aca="false">IFERROR(VLOOKUP(A1902,Employees!$A$2:$I$1501,9,FALSE()),"Unknown")</f>
        <v>Human Resources</v>
      </c>
      <c r="I1902" s="37" t="str">
        <f aca="false">IFERROR(VLOOKUP(A1902,Employees!$A$2:$U$1501,21,FALSE()),"Unknown")</f>
        <v>Active</v>
      </c>
    </row>
    <row r="1903" customFormat="false" ht="15" hidden="false" customHeight="false" outlineLevel="0" collapsed="false">
      <c r="A1903" s="37" t="s">
        <v>1355</v>
      </c>
      <c r="B1903" s="37" t="n">
        <v>2024</v>
      </c>
      <c r="C1903" s="37" t="n">
        <v>2</v>
      </c>
      <c r="D1903" s="37" t="n">
        <v>83</v>
      </c>
      <c r="E1903" s="37" t="s">
        <v>187</v>
      </c>
      <c r="F1903" s="37" t="n">
        <v>3.1</v>
      </c>
      <c r="G1903" s="37" t="n">
        <v>11</v>
      </c>
      <c r="H1903" s="37" t="str">
        <f aca="false">IFERROR(VLOOKUP(A1903,Employees!$A$2:$I$1501,9,FALSE()),"Unknown")</f>
        <v>Human Resources</v>
      </c>
      <c r="I1903" s="37" t="str">
        <f aca="false">IFERROR(VLOOKUP(A1903,Employees!$A$2:$U$1501,21,FALSE()),"Unknown")</f>
        <v>Active</v>
      </c>
    </row>
    <row r="1904" customFormat="false" ht="15" hidden="false" customHeight="false" outlineLevel="0" collapsed="false">
      <c r="A1904" s="37" t="s">
        <v>1355</v>
      </c>
      <c r="B1904" s="37" t="n">
        <v>2025</v>
      </c>
      <c r="C1904" s="37" t="n">
        <v>4</v>
      </c>
      <c r="D1904" s="37" t="n">
        <v>99</v>
      </c>
      <c r="E1904" s="37" t="s">
        <v>185</v>
      </c>
      <c r="F1904" s="37" t="n">
        <v>7.3</v>
      </c>
      <c r="G1904" s="37" t="n">
        <v>48</v>
      </c>
      <c r="H1904" s="37" t="str">
        <f aca="false">IFERROR(VLOOKUP(A1904,Employees!$A$2:$I$1501,9,FALSE()),"Unknown")</f>
        <v>Human Resources</v>
      </c>
      <c r="I1904" s="37" t="str">
        <f aca="false">IFERROR(VLOOKUP(A1904,Employees!$A$2:$U$1501,21,FALSE()),"Unknown")</f>
        <v>Active</v>
      </c>
    </row>
    <row r="1905" customFormat="false" ht="15" hidden="false" customHeight="false" outlineLevel="0" collapsed="false">
      <c r="A1905" s="37" t="s">
        <v>1204</v>
      </c>
      <c r="B1905" s="37" t="n">
        <v>2021</v>
      </c>
      <c r="C1905" s="37" t="n">
        <v>3</v>
      </c>
      <c r="D1905" s="37" t="n">
        <v>89</v>
      </c>
      <c r="E1905" s="37" t="s">
        <v>187</v>
      </c>
      <c r="F1905" s="37" t="n">
        <v>5.9</v>
      </c>
      <c r="G1905" s="37" t="n">
        <v>12</v>
      </c>
      <c r="H1905" s="37" t="str">
        <f aca="false">IFERROR(VLOOKUP(A1905,Employees!$A$2:$I$1501,9,FALSE()),"Unknown")</f>
        <v>Data &amp; AI</v>
      </c>
      <c r="I1905" s="37" t="str">
        <f aca="false">IFERROR(VLOOKUP(A1905,Employees!$A$2:$U$1501,21,FALSE()),"Unknown")</f>
        <v>Active</v>
      </c>
    </row>
    <row r="1906" customFormat="false" ht="15" hidden="false" customHeight="false" outlineLevel="0" collapsed="false">
      <c r="A1906" s="37" t="s">
        <v>1204</v>
      </c>
      <c r="B1906" s="37" t="n">
        <v>2022</v>
      </c>
      <c r="C1906" s="37" t="n">
        <v>3</v>
      </c>
      <c r="D1906" s="37" t="n">
        <v>77</v>
      </c>
      <c r="E1906" s="37" t="s">
        <v>187</v>
      </c>
      <c r="F1906" s="37" t="n">
        <v>5.6</v>
      </c>
      <c r="G1906" s="37" t="n">
        <v>9</v>
      </c>
      <c r="H1906" s="37" t="str">
        <f aca="false">IFERROR(VLOOKUP(A1906,Employees!$A$2:$I$1501,9,FALSE()),"Unknown")</f>
        <v>Data &amp; AI</v>
      </c>
      <c r="I1906" s="37" t="str">
        <f aca="false">IFERROR(VLOOKUP(A1906,Employees!$A$2:$U$1501,21,FALSE()),"Unknown")</f>
        <v>Active</v>
      </c>
    </row>
    <row r="1907" customFormat="false" ht="15" hidden="false" customHeight="false" outlineLevel="0" collapsed="false">
      <c r="A1907" s="37" t="s">
        <v>1204</v>
      </c>
      <c r="B1907" s="37" t="n">
        <v>2023</v>
      </c>
      <c r="C1907" s="37" t="n">
        <v>4</v>
      </c>
      <c r="D1907" s="37" t="n">
        <v>98</v>
      </c>
      <c r="E1907" s="37" t="s">
        <v>185</v>
      </c>
      <c r="F1907" s="37" t="n">
        <v>10.1</v>
      </c>
      <c r="G1907" s="37" t="n">
        <v>25</v>
      </c>
      <c r="H1907" s="37" t="str">
        <f aca="false">IFERROR(VLOOKUP(A1907,Employees!$A$2:$I$1501,9,FALSE()),"Unknown")</f>
        <v>Data &amp; AI</v>
      </c>
      <c r="I1907" s="37" t="str">
        <f aca="false">IFERROR(VLOOKUP(A1907,Employees!$A$2:$U$1501,21,FALSE()),"Unknown")</f>
        <v>Active</v>
      </c>
    </row>
    <row r="1908" customFormat="false" ht="15" hidden="false" customHeight="false" outlineLevel="0" collapsed="false">
      <c r="A1908" s="37" t="s">
        <v>1204</v>
      </c>
      <c r="B1908" s="37" t="n">
        <v>2024</v>
      </c>
      <c r="C1908" s="37" t="n">
        <v>2</v>
      </c>
      <c r="D1908" s="37" t="n">
        <v>79</v>
      </c>
      <c r="E1908" s="37" t="s">
        <v>187</v>
      </c>
      <c r="F1908" s="37" t="n">
        <v>7.2</v>
      </c>
      <c r="G1908" s="37" t="n">
        <v>21</v>
      </c>
      <c r="H1908" s="37" t="str">
        <f aca="false">IFERROR(VLOOKUP(A1908,Employees!$A$2:$I$1501,9,FALSE()),"Unknown")</f>
        <v>Data &amp; AI</v>
      </c>
      <c r="I1908" s="37" t="str">
        <f aca="false">IFERROR(VLOOKUP(A1908,Employees!$A$2:$U$1501,21,FALSE()),"Unknown")</f>
        <v>Active</v>
      </c>
    </row>
    <row r="1909" customFormat="false" ht="15" hidden="false" customHeight="false" outlineLevel="0" collapsed="false">
      <c r="A1909" s="37" t="s">
        <v>1204</v>
      </c>
      <c r="B1909" s="37" t="n">
        <v>2025</v>
      </c>
      <c r="C1909" s="37" t="n">
        <v>3</v>
      </c>
      <c r="D1909" s="37" t="n">
        <v>93</v>
      </c>
      <c r="E1909" s="37" t="s">
        <v>187</v>
      </c>
      <c r="F1909" s="37" t="n">
        <v>6.4</v>
      </c>
      <c r="G1909" s="37" t="n">
        <v>23</v>
      </c>
      <c r="H1909" s="37" t="str">
        <f aca="false">IFERROR(VLOOKUP(A1909,Employees!$A$2:$I$1501,9,FALSE()),"Unknown")</f>
        <v>Data &amp; AI</v>
      </c>
      <c r="I1909" s="37" t="str">
        <f aca="false">IFERROR(VLOOKUP(A1909,Employees!$A$2:$U$1501,21,FALSE()),"Unknown")</f>
        <v>Active</v>
      </c>
    </row>
    <row r="1910" customFormat="false" ht="15" hidden="false" customHeight="false" outlineLevel="0" collapsed="false">
      <c r="A1910" s="37" t="s">
        <v>1357</v>
      </c>
      <c r="B1910" s="37" t="n">
        <v>2025</v>
      </c>
      <c r="C1910" s="37" t="n">
        <v>3</v>
      </c>
      <c r="D1910" s="37" t="n">
        <v>84</v>
      </c>
      <c r="E1910" s="37" t="s">
        <v>187</v>
      </c>
      <c r="F1910" s="37" t="n">
        <v>5.7</v>
      </c>
      <c r="G1910" s="37" t="n">
        <v>48</v>
      </c>
      <c r="H1910" s="37" t="str">
        <f aca="false">IFERROR(VLOOKUP(A1910,Employees!$A$2:$I$1501,9,FALSE()),"Unknown")</f>
        <v>Engineering</v>
      </c>
      <c r="I1910" s="37" t="str">
        <f aca="false">IFERROR(VLOOKUP(A1910,Employees!$A$2:$U$1501,21,FALSE()),"Unknown")</f>
        <v>Active</v>
      </c>
    </row>
    <row r="1911" customFormat="false" ht="15" hidden="false" customHeight="false" outlineLevel="0" collapsed="false">
      <c r="A1911" s="37" t="s">
        <v>1358</v>
      </c>
      <c r="B1911" s="37" t="n">
        <v>2021</v>
      </c>
      <c r="C1911" s="37" t="n">
        <v>2</v>
      </c>
      <c r="D1911" s="37" t="n">
        <v>60</v>
      </c>
      <c r="E1911" s="37" t="s">
        <v>187</v>
      </c>
      <c r="F1911" s="37" t="n">
        <v>1.7</v>
      </c>
      <c r="G1911" s="37" t="n">
        <v>30</v>
      </c>
      <c r="H1911" s="37" t="str">
        <f aca="false">IFERROR(VLOOKUP(A1911,Employees!$A$2:$I$1501,9,FALSE()),"Unknown")</f>
        <v>Finance</v>
      </c>
      <c r="I1911" s="37" t="str">
        <f aca="false">IFERROR(VLOOKUP(A1911,Employees!$A$2:$U$1501,21,FALSE()),"Unknown")</f>
        <v>Active</v>
      </c>
    </row>
    <row r="1912" customFormat="false" ht="15" hidden="false" customHeight="false" outlineLevel="0" collapsed="false">
      <c r="A1912" s="37" t="s">
        <v>1358</v>
      </c>
      <c r="B1912" s="37" t="n">
        <v>2022</v>
      </c>
      <c r="C1912" s="37" t="n">
        <v>2</v>
      </c>
      <c r="D1912" s="37" t="n">
        <v>78</v>
      </c>
      <c r="E1912" s="37" t="s">
        <v>187</v>
      </c>
      <c r="F1912" s="37" t="n">
        <v>2.6</v>
      </c>
      <c r="G1912" s="37" t="n">
        <v>33</v>
      </c>
      <c r="H1912" s="37" t="str">
        <f aca="false">IFERROR(VLOOKUP(A1912,Employees!$A$2:$I$1501,9,FALSE()),"Unknown")</f>
        <v>Finance</v>
      </c>
      <c r="I1912" s="37" t="str">
        <f aca="false">IFERROR(VLOOKUP(A1912,Employees!$A$2:$U$1501,21,FALSE()),"Unknown")</f>
        <v>Active</v>
      </c>
    </row>
    <row r="1913" customFormat="false" ht="15" hidden="false" customHeight="false" outlineLevel="0" collapsed="false">
      <c r="A1913" s="37" t="s">
        <v>1358</v>
      </c>
      <c r="B1913" s="37" t="n">
        <v>2023</v>
      </c>
      <c r="C1913" s="37" t="n">
        <v>2</v>
      </c>
      <c r="D1913" s="37" t="n">
        <v>72</v>
      </c>
      <c r="E1913" s="37" t="s">
        <v>187</v>
      </c>
      <c r="F1913" s="37" t="n">
        <v>3.8</v>
      </c>
      <c r="G1913" s="37" t="n">
        <v>26</v>
      </c>
      <c r="H1913" s="37" t="str">
        <f aca="false">IFERROR(VLOOKUP(A1913,Employees!$A$2:$I$1501,9,FALSE()),"Unknown")</f>
        <v>Finance</v>
      </c>
      <c r="I1913" s="37" t="str">
        <f aca="false">IFERROR(VLOOKUP(A1913,Employees!$A$2:$U$1501,21,FALSE()),"Unknown")</f>
        <v>Active</v>
      </c>
    </row>
    <row r="1914" customFormat="false" ht="15" hidden="false" customHeight="false" outlineLevel="0" collapsed="false">
      <c r="A1914" s="37" t="s">
        <v>1358</v>
      </c>
      <c r="B1914" s="37" t="n">
        <v>2024</v>
      </c>
      <c r="C1914" s="37" t="n">
        <v>4</v>
      </c>
      <c r="D1914" s="37" t="n">
        <v>93</v>
      </c>
      <c r="E1914" s="37" t="s">
        <v>187</v>
      </c>
      <c r="F1914" s="37" t="n">
        <v>7.9</v>
      </c>
      <c r="G1914" s="37" t="n">
        <v>5</v>
      </c>
      <c r="H1914" s="37" t="str">
        <f aca="false">IFERROR(VLOOKUP(A1914,Employees!$A$2:$I$1501,9,FALSE()),"Unknown")</f>
        <v>Finance</v>
      </c>
      <c r="I1914" s="37" t="str">
        <f aca="false">IFERROR(VLOOKUP(A1914,Employees!$A$2:$U$1501,21,FALSE()),"Unknown")</f>
        <v>Active</v>
      </c>
    </row>
    <row r="1915" customFormat="false" ht="15" hidden="false" customHeight="false" outlineLevel="0" collapsed="false">
      <c r="A1915" s="37" t="s">
        <v>1358</v>
      </c>
      <c r="B1915" s="37" t="n">
        <v>2025</v>
      </c>
      <c r="C1915" s="37" t="n">
        <v>2</v>
      </c>
      <c r="D1915" s="37" t="n">
        <v>88</v>
      </c>
      <c r="E1915" s="37" t="s">
        <v>187</v>
      </c>
      <c r="F1915" s="37" t="n">
        <v>4.1</v>
      </c>
      <c r="G1915" s="37" t="n">
        <v>32</v>
      </c>
      <c r="H1915" s="37" t="str">
        <f aca="false">IFERROR(VLOOKUP(A1915,Employees!$A$2:$I$1501,9,FALSE()),"Unknown")</f>
        <v>Finance</v>
      </c>
      <c r="I1915" s="37" t="str">
        <f aca="false">IFERROR(VLOOKUP(A1915,Employees!$A$2:$U$1501,21,FALSE()),"Unknown")</f>
        <v>Active</v>
      </c>
    </row>
    <row r="1916" customFormat="false" ht="15" hidden="false" customHeight="false" outlineLevel="0" collapsed="false">
      <c r="A1916" s="37" t="s">
        <v>866</v>
      </c>
      <c r="B1916" s="37" t="n">
        <v>2021</v>
      </c>
      <c r="C1916" s="37" t="n">
        <v>2</v>
      </c>
      <c r="D1916" s="37" t="n">
        <v>82</v>
      </c>
      <c r="E1916" s="37" t="s">
        <v>187</v>
      </c>
      <c r="F1916" s="37" t="n">
        <v>4.8</v>
      </c>
      <c r="G1916" s="37" t="n">
        <v>25</v>
      </c>
      <c r="H1916" s="37" t="str">
        <f aca="false">IFERROR(VLOOKUP(A1916,Employees!$A$2:$I$1501,9,FALSE()),"Unknown")</f>
        <v>Sales</v>
      </c>
      <c r="I1916" s="37" t="str">
        <f aca="false">IFERROR(VLOOKUP(A1916,Employees!$A$2:$U$1501,21,FALSE()),"Unknown")</f>
        <v>Active</v>
      </c>
    </row>
    <row r="1917" customFormat="false" ht="15" hidden="false" customHeight="false" outlineLevel="0" collapsed="false">
      <c r="A1917" s="37" t="s">
        <v>866</v>
      </c>
      <c r="B1917" s="37" t="n">
        <v>2022</v>
      </c>
      <c r="C1917" s="37" t="n">
        <v>4</v>
      </c>
      <c r="D1917" s="37" t="n">
        <v>98</v>
      </c>
      <c r="E1917" s="37" t="s">
        <v>187</v>
      </c>
      <c r="F1917" s="37" t="n">
        <v>8.4</v>
      </c>
      <c r="G1917" s="37" t="n">
        <v>37</v>
      </c>
      <c r="H1917" s="37" t="str">
        <f aca="false">IFERROR(VLOOKUP(A1917,Employees!$A$2:$I$1501,9,FALSE()),"Unknown")</f>
        <v>Sales</v>
      </c>
      <c r="I1917" s="37" t="str">
        <f aca="false">IFERROR(VLOOKUP(A1917,Employees!$A$2:$U$1501,21,FALSE()),"Unknown")</f>
        <v>Active</v>
      </c>
    </row>
    <row r="1918" customFormat="false" ht="15" hidden="false" customHeight="false" outlineLevel="0" collapsed="false">
      <c r="A1918" s="37" t="s">
        <v>866</v>
      </c>
      <c r="B1918" s="37" t="n">
        <v>2023</v>
      </c>
      <c r="C1918" s="37" t="n">
        <v>1</v>
      </c>
      <c r="D1918" s="37" t="n">
        <v>66</v>
      </c>
      <c r="E1918" s="37" t="s">
        <v>187</v>
      </c>
      <c r="F1918" s="37" t="n">
        <v>3</v>
      </c>
      <c r="G1918" s="37" t="n">
        <v>15</v>
      </c>
      <c r="H1918" s="37" t="str">
        <f aca="false">IFERROR(VLOOKUP(A1918,Employees!$A$2:$I$1501,9,FALSE()),"Unknown")</f>
        <v>Sales</v>
      </c>
      <c r="I1918" s="37" t="str">
        <f aca="false">IFERROR(VLOOKUP(A1918,Employees!$A$2:$U$1501,21,FALSE()),"Unknown")</f>
        <v>Active</v>
      </c>
    </row>
    <row r="1919" customFormat="false" ht="15" hidden="false" customHeight="false" outlineLevel="0" collapsed="false">
      <c r="A1919" s="37" t="s">
        <v>866</v>
      </c>
      <c r="B1919" s="37" t="n">
        <v>2024</v>
      </c>
      <c r="C1919" s="37" t="n">
        <v>4</v>
      </c>
      <c r="D1919" s="37" t="n">
        <v>72</v>
      </c>
      <c r="E1919" s="37" t="s">
        <v>187</v>
      </c>
      <c r="F1919" s="37" t="n">
        <v>5.4</v>
      </c>
      <c r="G1919" s="37" t="n">
        <v>31</v>
      </c>
      <c r="H1919" s="37" t="str">
        <f aca="false">IFERROR(VLOOKUP(A1919,Employees!$A$2:$I$1501,9,FALSE()),"Unknown")</f>
        <v>Sales</v>
      </c>
      <c r="I1919" s="37" t="str">
        <f aca="false">IFERROR(VLOOKUP(A1919,Employees!$A$2:$U$1501,21,FALSE()),"Unknown")</f>
        <v>Active</v>
      </c>
    </row>
    <row r="1920" customFormat="false" ht="15" hidden="false" customHeight="false" outlineLevel="0" collapsed="false">
      <c r="A1920" s="37" t="s">
        <v>866</v>
      </c>
      <c r="B1920" s="37" t="n">
        <v>2025</v>
      </c>
      <c r="C1920" s="37" t="n">
        <v>2</v>
      </c>
      <c r="D1920" s="37" t="n">
        <v>87</v>
      </c>
      <c r="E1920" s="37" t="s">
        <v>187</v>
      </c>
      <c r="F1920" s="37" t="n">
        <v>2.4</v>
      </c>
      <c r="G1920" s="37" t="n">
        <v>6</v>
      </c>
      <c r="H1920" s="37" t="str">
        <f aca="false">IFERROR(VLOOKUP(A1920,Employees!$A$2:$I$1501,9,FALSE()),"Unknown")</f>
        <v>Sales</v>
      </c>
      <c r="I1920" s="37" t="str">
        <f aca="false">IFERROR(VLOOKUP(A1920,Employees!$A$2:$U$1501,21,FALSE()),"Unknown")</f>
        <v>Active</v>
      </c>
    </row>
    <row r="1921" customFormat="false" ht="15" hidden="false" customHeight="false" outlineLevel="0" collapsed="false">
      <c r="A1921" s="37" t="s">
        <v>1359</v>
      </c>
      <c r="B1921" s="37" t="n">
        <v>2023</v>
      </c>
      <c r="C1921" s="37" t="n">
        <v>4</v>
      </c>
      <c r="D1921" s="37" t="n">
        <v>102</v>
      </c>
      <c r="E1921" s="37" t="s">
        <v>185</v>
      </c>
      <c r="F1921" s="37" t="n">
        <v>6.9</v>
      </c>
      <c r="G1921" s="37" t="n">
        <v>34</v>
      </c>
      <c r="H1921" s="37" t="str">
        <f aca="false">IFERROR(VLOOKUP(A1921,Employees!$A$2:$I$1501,9,FALSE()),"Unknown")</f>
        <v>Finance</v>
      </c>
      <c r="I1921" s="37" t="str">
        <f aca="false">IFERROR(VLOOKUP(A1921,Employees!$A$2:$U$1501,21,FALSE()),"Unknown")</f>
        <v>Active</v>
      </c>
    </row>
    <row r="1922" customFormat="false" ht="15" hidden="false" customHeight="false" outlineLevel="0" collapsed="false">
      <c r="A1922" s="37" t="s">
        <v>1359</v>
      </c>
      <c r="B1922" s="37" t="n">
        <v>2024</v>
      </c>
      <c r="C1922" s="37" t="n">
        <v>3</v>
      </c>
      <c r="D1922" s="37" t="n">
        <v>71</v>
      </c>
      <c r="E1922" s="37" t="s">
        <v>187</v>
      </c>
      <c r="F1922" s="37" t="n">
        <v>8.5</v>
      </c>
      <c r="G1922" s="37" t="n">
        <v>9</v>
      </c>
      <c r="H1922" s="37" t="str">
        <f aca="false">IFERROR(VLOOKUP(A1922,Employees!$A$2:$I$1501,9,FALSE()),"Unknown")</f>
        <v>Finance</v>
      </c>
      <c r="I1922" s="37" t="str">
        <f aca="false">IFERROR(VLOOKUP(A1922,Employees!$A$2:$U$1501,21,FALSE()),"Unknown")</f>
        <v>Active</v>
      </c>
    </row>
    <row r="1923" customFormat="false" ht="15" hidden="false" customHeight="false" outlineLevel="0" collapsed="false">
      <c r="A1923" s="37" t="s">
        <v>1359</v>
      </c>
      <c r="B1923" s="37" t="n">
        <v>2025</v>
      </c>
      <c r="C1923" s="37" t="n">
        <v>1</v>
      </c>
      <c r="D1923" s="37" t="n">
        <v>64</v>
      </c>
      <c r="E1923" s="37" t="s">
        <v>187</v>
      </c>
      <c r="F1923" s="37" t="n">
        <v>0.3</v>
      </c>
      <c r="G1923" s="37" t="n">
        <v>42</v>
      </c>
      <c r="H1923" s="37" t="str">
        <f aca="false">IFERROR(VLOOKUP(A1923,Employees!$A$2:$I$1501,9,FALSE()),"Unknown")</f>
        <v>Finance</v>
      </c>
      <c r="I1923" s="37" t="str">
        <f aca="false">IFERROR(VLOOKUP(A1923,Employees!$A$2:$U$1501,21,FALSE()),"Unknown")</f>
        <v>Active</v>
      </c>
    </row>
    <row r="1924" customFormat="false" ht="15" hidden="false" customHeight="false" outlineLevel="0" collapsed="false">
      <c r="A1924" s="37" t="s">
        <v>1337</v>
      </c>
      <c r="B1924" s="37" t="n">
        <v>2021</v>
      </c>
      <c r="C1924" s="37" t="n">
        <v>4</v>
      </c>
      <c r="D1924" s="37" t="n">
        <v>90</v>
      </c>
      <c r="E1924" s="37" t="s">
        <v>185</v>
      </c>
      <c r="F1924" s="37" t="n">
        <v>9.6</v>
      </c>
      <c r="G1924" s="37" t="n">
        <v>20</v>
      </c>
      <c r="H1924" s="37" t="str">
        <f aca="false">IFERROR(VLOOKUP(A1924,Employees!$A$2:$I$1501,9,FALSE()),"Unknown")</f>
        <v>Legal &amp; Compliance</v>
      </c>
      <c r="I1924" s="37" t="str">
        <f aca="false">IFERROR(VLOOKUP(A1924,Employees!$A$2:$U$1501,21,FALSE()),"Unknown")</f>
        <v>Active</v>
      </c>
    </row>
    <row r="1925" customFormat="false" ht="15" hidden="false" customHeight="false" outlineLevel="0" collapsed="false">
      <c r="A1925" s="37" t="s">
        <v>1337</v>
      </c>
      <c r="B1925" s="37" t="n">
        <v>2022</v>
      </c>
      <c r="C1925" s="37" t="n">
        <v>2</v>
      </c>
      <c r="D1925" s="37" t="n">
        <v>81</v>
      </c>
      <c r="E1925" s="37" t="s">
        <v>187</v>
      </c>
      <c r="F1925" s="37" t="n">
        <v>1.5</v>
      </c>
      <c r="G1925" s="37" t="n">
        <v>51</v>
      </c>
      <c r="H1925" s="37" t="str">
        <f aca="false">IFERROR(VLOOKUP(A1925,Employees!$A$2:$I$1501,9,FALSE()),"Unknown")</f>
        <v>Legal &amp; Compliance</v>
      </c>
      <c r="I1925" s="37" t="str">
        <f aca="false">IFERROR(VLOOKUP(A1925,Employees!$A$2:$U$1501,21,FALSE()),"Unknown")</f>
        <v>Active</v>
      </c>
    </row>
    <row r="1926" customFormat="false" ht="15" hidden="false" customHeight="false" outlineLevel="0" collapsed="false">
      <c r="A1926" s="37" t="s">
        <v>1337</v>
      </c>
      <c r="B1926" s="37" t="n">
        <v>2023</v>
      </c>
      <c r="C1926" s="37" t="n">
        <v>2</v>
      </c>
      <c r="D1926" s="37" t="n">
        <v>78</v>
      </c>
      <c r="E1926" s="37" t="s">
        <v>187</v>
      </c>
      <c r="F1926" s="37" t="n">
        <v>3.5</v>
      </c>
      <c r="G1926" s="37" t="n">
        <v>19</v>
      </c>
      <c r="H1926" s="37" t="str">
        <f aca="false">IFERROR(VLOOKUP(A1926,Employees!$A$2:$I$1501,9,FALSE()),"Unknown")</f>
        <v>Legal &amp; Compliance</v>
      </c>
      <c r="I1926" s="37" t="str">
        <f aca="false">IFERROR(VLOOKUP(A1926,Employees!$A$2:$U$1501,21,FALSE()),"Unknown")</f>
        <v>Active</v>
      </c>
    </row>
    <row r="1927" customFormat="false" ht="15" hidden="false" customHeight="false" outlineLevel="0" collapsed="false">
      <c r="A1927" s="37" t="s">
        <v>1337</v>
      </c>
      <c r="B1927" s="37" t="n">
        <v>2024</v>
      </c>
      <c r="C1927" s="37" t="n">
        <v>3</v>
      </c>
      <c r="D1927" s="37" t="n">
        <v>83</v>
      </c>
      <c r="E1927" s="37" t="s">
        <v>187</v>
      </c>
      <c r="F1927" s="37" t="n">
        <v>6.9</v>
      </c>
      <c r="G1927" s="37" t="n">
        <v>47</v>
      </c>
      <c r="H1927" s="37" t="str">
        <f aca="false">IFERROR(VLOOKUP(A1927,Employees!$A$2:$I$1501,9,FALSE()),"Unknown")</f>
        <v>Legal &amp; Compliance</v>
      </c>
      <c r="I1927" s="37" t="str">
        <f aca="false">IFERROR(VLOOKUP(A1927,Employees!$A$2:$U$1501,21,FALSE()),"Unknown")</f>
        <v>Active</v>
      </c>
    </row>
    <row r="1928" customFormat="false" ht="15" hidden="false" customHeight="false" outlineLevel="0" collapsed="false">
      <c r="A1928" s="37" t="s">
        <v>1337</v>
      </c>
      <c r="B1928" s="37" t="n">
        <v>2025</v>
      </c>
      <c r="C1928" s="37" t="n">
        <v>3</v>
      </c>
      <c r="D1928" s="37" t="n">
        <v>67</v>
      </c>
      <c r="E1928" s="37" t="s">
        <v>187</v>
      </c>
      <c r="F1928" s="37" t="n">
        <v>7.4</v>
      </c>
      <c r="G1928" s="37" t="n">
        <v>21</v>
      </c>
      <c r="H1928" s="37" t="str">
        <f aca="false">IFERROR(VLOOKUP(A1928,Employees!$A$2:$I$1501,9,FALSE()),"Unknown")</f>
        <v>Legal &amp; Compliance</v>
      </c>
      <c r="I1928" s="37" t="str">
        <f aca="false">IFERROR(VLOOKUP(A1928,Employees!$A$2:$U$1501,21,FALSE()),"Unknown")</f>
        <v>Active</v>
      </c>
    </row>
    <row r="1929" customFormat="false" ht="15" hidden="false" customHeight="false" outlineLevel="0" collapsed="false">
      <c r="A1929" s="37" t="s">
        <v>1360</v>
      </c>
      <c r="B1929" s="37" t="n">
        <v>2021</v>
      </c>
      <c r="C1929" s="37" t="n">
        <v>3</v>
      </c>
      <c r="D1929" s="37" t="n">
        <v>78</v>
      </c>
      <c r="E1929" s="37" t="s">
        <v>187</v>
      </c>
      <c r="F1929" s="37" t="n">
        <v>10.3</v>
      </c>
      <c r="G1929" s="37" t="n">
        <v>21</v>
      </c>
      <c r="H1929" s="37" t="str">
        <f aca="false">IFERROR(VLOOKUP(A1929,Employees!$A$2:$I$1501,9,FALSE()),"Unknown")</f>
        <v>Operations</v>
      </c>
      <c r="I1929" s="37" t="str">
        <f aca="false">IFERROR(VLOOKUP(A1929,Employees!$A$2:$U$1501,21,FALSE()),"Unknown")</f>
        <v>Active</v>
      </c>
    </row>
    <row r="1930" customFormat="false" ht="15" hidden="false" customHeight="false" outlineLevel="0" collapsed="false">
      <c r="A1930" s="37" t="s">
        <v>1360</v>
      </c>
      <c r="B1930" s="37" t="n">
        <v>2022</v>
      </c>
      <c r="C1930" s="37" t="n">
        <v>2</v>
      </c>
      <c r="D1930" s="37" t="n">
        <v>84</v>
      </c>
      <c r="E1930" s="37" t="s">
        <v>187</v>
      </c>
      <c r="F1930" s="37" t="n">
        <v>4.2</v>
      </c>
      <c r="G1930" s="37" t="n">
        <v>27</v>
      </c>
      <c r="H1930" s="37" t="str">
        <f aca="false">IFERROR(VLOOKUP(A1930,Employees!$A$2:$I$1501,9,FALSE()),"Unknown")</f>
        <v>Operations</v>
      </c>
      <c r="I1930" s="37" t="str">
        <f aca="false">IFERROR(VLOOKUP(A1930,Employees!$A$2:$U$1501,21,FALSE()),"Unknown")</f>
        <v>Active</v>
      </c>
    </row>
    <row r="1931" customFormat="false" ht="15" hidden="false" customHeight="false" outlineLevel="0" collapsed="false">
      <c r="A1931" s="37" t="s">
        <v>1360</v>
      </c>
      <c r="B1931" s="37" t="n">
        <v>2023</v>
      </c>
      <c r="C1931" s="37" t="n">
        <v>3</v>
      </c>
      <c r="D1931" s="37" t="n">
        <v>77</v>
      </c>
      <c r="E1931" s="37" t="s">
        <v>187</v>
      </c>
      <c r="F1931" s="37" t="n">
        <v>3.1</v>
      </c>
      <c r="G1931" s="37" t="n">
        <v>16</v>
      </c>
      <c r="H1931" s="37" t="str">
        <f aca="false">IFERROR(VLOOKUP(A1931,Employees!$A$2:$I$1501,9,FALSE()),"Unknown")</f>
        <v>Operations</v>
      </c>
      <c r="I1931" s="37" t="str">
        <f aca="false">IFERROR(VLOOKUP(A1931,Employees!$A$2:$U$1501,21,FALSE()),"Unknown")</f>
        <v>Active</v>
      </c>
    </row>
    <row r="1932" customFormat="false" ht="15" hidden="false" customHeight="false" outlineLevel="0" collapsed="false">
      <c r="A1932" s="37" t="s">
        <v>1360</v>
      </c>
      <c r="B1932" s="37" t="n">
        <v>2024</v>
      </c>
      <c r="C1932" s="37" t="n">
        <v>2</v>
      </c>
      <c r="D1932" s="37" t="n">
        <v>90</v>
      </c>
      <c r="E1932" s="37" t="s">
        <v>187</v>
      </c>
      <c r="F1932" s="37" t="n">
        <v>5.9</v>
      </c>
      <c r="G1932" s="37" t="n">
        <v>5</v>
      </c>
      <c r="H1932" s="37" t="str">
        <f aca="false">IFERROR(VLOOKUP(A1932,Employees!$A$2:$I$1501,9,FALSE()),"Unknown")</f>
        <v>Operations</v>
      </c>
      <c r="I1932" s="37" t="str">
        <f aca="false">IFERROR(VLOOKUP(A1932,Employees!$A$2:$U$1501,21,FALSE()),"Unknown")</f>
        <v>Active</v>
      </c>
    </row>
    <row r="1933" customFormat="false" ht="15" hidden="false" customHeight="false" outlineLevel="0" collapsed="false">
      <c r="A1933" s="37" t="s">
        <v>1360</v>
      </c>
      <c r="B1933" s="37" t="n">
        <v>2025</v>
      </c>
      <c r="C1933" s="37" t="n">
        <v>2</v>
      </c>
      <c r="D1933" s="37" t="n">
        <v>79</v>
      </c>
      <c r="E1933" s="37" t="s">
        <v>187</v>
      </c>
      <c r="F1933" s="37" t="n">
        <v>3.2</v>
      </c>
      <c r="G1933" s="37" t="n">
        <v>15</v>
      </c>
      <c r="H1933" s="37" t="str">
        <f aca="false">IFERROR(VLOOKUP(A1933,Employees!$A$2:$I$1501,9,FALSE()),"Unknown")</f>
        <v>Operations</v>
      </c>
      <c r="I1933" s="37" t="str">
        <f aca="false">IFERROR(VLOOKUP(A1933,Employees!$A$2:$U$1501,21,FALSE()),"Unknown")</f>
        <v>Active</v>
      </c>
    </row>
    <row r="1934" customFormat="false" ht="15" hidden="false" customHeight="false" outlineLevel="0" collapsed="false">
      <c r="A1934" s="37" t="s">
        <v>1361</v>
      </c>
      <c r="B1934" s="37" t="n">
        <v>2021</v>
      </c>
      <c r="C1934" s="37" t="n">
        <v>4</v>
      </c>
      <c r="D1934" s="37" t="n">
        <v>107</v>
      </c>
      <c r="E1934" s="37" t="s">
        <v>187</v>
      </c>
      <c r="F1934" s="37" t="n">
        <v>6.6</v>
      </c>
      <c r="G1934" s="37" t="n">
        <v>35</v>
      </c>
      <c r="H1934" s="37" t="str">
        <f aca="false">IFERROR(VLOOKUP(A1934,Employees!$A$2:$I$1501,9,FALSE()),"Unknown")</f>
        <v>Operations</v>
      </c>
      <c r="I1934" s="37" t="str">
        <f aca="false">IFERROR(VLOOKUP(A1934,Employees!$A$2:$U$1501,21,FALSE()),"Unknown")</f>
        <v>Active</v>
      </c>
    </row>
    <row r="1935" customFormat="false" ht="15" hidden="false" customHeight="false" outlineLevel="0" collapsed="false">
      <c r="A1935" s="37" t="s">
        <v>1361</v>
      </c>
      <c r="B1935" s="37" t="n">
        <v>2022</v>
      </c>
      <c r="C1935" s="37" t="n">
        <v>3</v>
      </c>
      <c r="D1935" s="37" t="n">
        <v>76</v>
      </c>
      <c r="E1935" s="37" t="s">
        <v>187</v>
      </c>
      <c r="F1935" s="37" t="n">
        <v>5</v>
      </c>
      <c r="G1935" s="37" t="n">
        <v>29</v>
      </c>
      <c r="H1935" s="37" t="str">
        <f aca="false">IFERROR(VLOOKUP(A1935,Employees!$A$2:$I$1501,9,FALSE()),"Unknown")</f>
        <v>Operations</v>
      </c>
      <c r="I1935" s="37" t="str">
        <f aca="false">IFERROR(VLOOKUP(A1935,Employees!$A$2:$U$1501,21,FALSE()),"Unknown")</f>
        <v>Active</v>
      </c>
    </row>
    <row r="1936" customFormat="false" ht="15" hidden="false" customHeight="false" outlineLevel="0" collapsed="false">
      <c r="A1936" s="37" t="s">
        <v>1361</v>
      </c>
      <c r="B1936" s="37" t="n">
        <v>2023</v>
      </c>
      <c r="C1936" s="37" t="n">
        <v>3</v>
      </c>
      <c r="D1936" s="37" t="n">
        <v>113</v>
      </c>
      <c r="E1936" s="37" t="s">
        <v>187</v>
      </c>
      <c r="F1936" s="37" t="n">
        <v>9.8</v>
      </c>
      <c r="G1936" s="37" t="n">
        <v>33</v>
      </c>
      <c r="H1936" s="37" t="str">
        <f aca="false">IFERROR(VLOOKUP(A1936,Employees!$A$2:$I$1501,9,FALSE()),"Unknown")</f>
        <v>Operations</v>
      </c>
      <c r="I1936" s="37" t="str">
        <f aca="false">IFERROR(VLOOKUP(A1936,Employees!$A$2:$U$1501,21,FALSE()),"Unknown")</f>
        <v>Active</v>
      </c>
    </row>
    <row r="1937" customFormat="false" ht="15" hidden="false" customHeight="false" outlineLevel="0" collapsed="false">
      <c r="A1937" s="37" t="s">
        <v>1361</v>
      </c>
      <c r="B1937" s="37" t="n">
        <v>2024</v>
      </c>
      <c r="C1937" s="37" t="n">
        <v>2</v>
      </c>
      <c r="D1937" s="37" t="n">
        <v>83</v>
      </c>
      <c r="E1937" s="37" t="s">
        <v>187</v>
      </c>
      <c r="F1937" s="37" t="n">
        <v>6.6</v>
      </c>
      <c r="G1937" s="37" t="n">
        <v>15</v>
      </c>
      <c r="H1937" s="37" t="str">
        <f aca="false">IFERROR(VLOOKUP(A1937,Employees!$A$2:$I$1501,9,FALSE()),"Unknown")</f>
        <v>Operations</v>
      </c>
      <c r="I1937" s="37" t="str">
        <f aca="false">IFERROR(VLOOKUP(A1937,Employees!$A$2:$U$1501,21,FALSE()),"Unknown")</f>
        <v>Active</v>
      </c>
    </row>
    <row r="1938" customFormat="false" ht="15" hidden="false" customHeight="false" outlineLevel="0" collapsed="false">
      <c r="A1938" s="37" t="s">
        <v>1361</v>
      </c>
      <c r="B1938" s="37" t="n">
        <v>2025</v>
      </c>
      <c r="C1938" s="37" t="n">
        <v>3</v>
      </c>
      <c r="D1938" s="37" t="n">
        <v>70</v>
      </c>
      <c r="E1938" s="37" t="s">
        <v>187</v>
      </c>
      <c r="F1938" s="37" t="n">
        <v>4.6</v>
      </c>
      <c r="G1938" s="37" t="n">
        <v>9</v>
      </c>
      <c r="H1938" s="37" t="str">
        <f aca="false">IFERROR(VLOOKUP(A1938,Employees!$A$2:$I$1501,9,FALSE()),"Unknown")</f>
        <v>Operations</v>
      </c>
      <c r="I1938" s="37" t="str">
        <f aca="false">IFERROR(VLOOKUP(A1938,Employees!$A$2:$U$1501,21,FALSE()),"Unknown")</f>
        <v>Active</v>
      </c>
    </row>
    <row r="1939" customFormat="false" ht="15" hidden="false" customHeight="false" outlineLevel="0" collapsed="false">
      <c r="A1939" s="37" t="s">
        <v>1363</v>
      </c>
      <c r="B1939" s="37" t="n">
        <v>2021</v>
      </c>
      <c r="C1939" s="37" t="n">
        <v>3</v>
      </c>
      <c r="D1939" s="37" t="n">
        <v>95</v>
      </c>
      <c r="E1939" s="37" t="s">
        <v>187</v>
      </c>
      <c r="F1939" s="37" t="n">
        <v>4</v>
      </c>
      <c r="G1939" s="37" t="n">
        <v>7</v>
      </c>
      <c r="H1939" s="37" t="str">
        <f aca="false">IFERROR(VLOOKUP(A1939,Employees!$A$2:$I$1501,9,FALSE()),"Unknown")</f>
        <v>Engineering</v>
      </c>
      <c r="I1939" s="37" t="str">
        <f aca="false">IFERROR(VLOOKUP(A1939,Employees!$A$2:$U$1501,21,FALSE()),"Unknown")</f>
        <v>Active</v>
      </c>
    </row>
    <row r="1940" customFormat="false" ht="15" hidden="false" customHeight="false" outlineLevel="0" collapsed="false">
      <c r="A1940" s="37" t="s">
        <v>1363</v>
      </c>
      <c r="B1940" s="37" t="n">
        <v>2022</v>
      </c>
      <c r="C1940" s="37" t="n">
        <v>2</v>
      </c>
      <c r="D1940" s="37" t="n">
        <v>68</v>
      </c>
      <c r="E1940" s="37" t="s">
        <v>187</v>
      </c>
      <c r="F1940" s="37" t="n">
        <v>5.9</v>
      </c>
      <c r="G1940" s="37" t="n">
        <v>14</v>
      </c>
      <c r="H1940" s="37" t="str">
        <f aca="false">IFERROR(VLOOKUP(A1940,Employees!$A$2:$I$1501,9,FALSE()),"Unknown")</f>
        <v>Engineering</v>
      </c>
      <c r="I1940" s="37" t="str">
        <f aca="false">IFERROR(VLOOKUP(A1940,Employees!$A$2:$U$1501,21,FALSE()),"Unknown")</f>
        <v>Active</v>
      </c>
    </row>
    <row r="1941" customFormat="false" ht="15" hidden="false" customHeight="false" outlineLevel="0" collapsed="false">
      <c r="A1941" s="37" t="s">
        <v>1363</v>
      </c>
      <c r="B1941" s="37" t="n">
        <v>2023</v>
      </c>
      <c r="C1941" s="37" t="n">
        <v>3</v>
      </c>
      <c r="D1941" s="37" t="n">
        <v>82</v>
      </c>
      <c r="E1941" s="37" t="s">
        <v>187</v>
      </c>
      <c r="F1941" s="37" t="n">
        <v>7.6</v>
      </c>
      <c r="G1941" s="37" t="n">
        <v>9</v>
      </c>
      <c r="H1941" s="37" t="str">
        <f aca="false">IFERROR(VLOOKUP(A1941,Employees!$A$2:$I$1501,9,FALSE()),"Unknown")</f>
        <v>Engineering</v>
      </c>
      <c r="I1941" s="37" t="str">
        <f aca="false">IFERROR(VLOOKUP(A1941,Employees!$A$2:$U$1501,21,FALSE()),"Unknown")</f>
        <v>Active</v>
      </c>
    </row>
    <row r="1942" customFormat="false" ht="15" hidden="false" customHeight="false" outlineLevel="0" collapsed="false">
      <c r="A1942" s="37" t="s">
        <v>1363</v>
      </c>
      <c r="B1942" s="37" t="n">
        <v>2024</v>
      </c>
      <c r="C1942" s="37" t="n">
        <v>4</v>
      </c>
      <c r="D1942" s="37" t="n">
        <v>113</v>
      </c>
      <c r="E1942" s="37" t="s">
        <v>187</v>
      </c>
      <c r="F1942" s="37" t="n">
        <v>9.3</v>
      </c>
      <c r="G1942" s="37" t="n">
        <v>18</v>
      </c>
      <c r="H1942" s="37" t="str">
        <f aca="false">IFERROR(VLOOKUP(A1942,Employees!$A$2:$I$1501,9,FALSE()),"Unknown")</f>
        <v>Engineering</v>
      </c>
      <c r="I1942" s="37" t="str">
        <f aca="false">IFERROR(VLOOKUP(A1942,Employees!$A$2:$U$1501,21,FALSE()),"Unknown")</f>
        <v>Active</v>
      </c>
    </row>
    <row r="1943" customFormat="false" ht="15" hidden="false" customHeight="false" outlineLevel="0" collapsed="false">
      <c r="A1943" s="37" t="s">
        <v>1363</v>
      </c>
      <c r="B1943" s="37" t="n">
        <v>2025</v>
      </c>
      <c r="C1943" s="37" t="n">
        <v>2</v>
      </c>
      <c r="D1943" s="37" t="n">
        <v>68</v>
      </c>
      <c r="E1943" s="37" t="s">
        <v>187</v>
      </c>
      <c r="F1943" s="37" t="n">
        <v>5.5</v>
      </c>
      <c r="G1943" s="37" t="n">
        <v>31</v>
      </c>
      <c r="H1943" s="37" t="str">
        <f aca="false">IFERROR(VLOOKUP(A1943,Employees!$A$2:$I$1501,9,FALSE()),"Unknown")</f>
        <v>Engineering</v>
      </c>
      <c r="I1943" s="37" t="str">
        <f aca="false">IFERROR(VLOOKUP(A1943,Employees!$A$2:$U$1501,21,FALSE()),"Unknown")</f>
        <v>Active</v>
      </c>
    </row>
    <row r="1944" customFormat="false" ht="15" hidden="false" customHeight="false" outlineLevel="0" collapsed="false">
      <c r="A1944" s="37" t="s">
        <v>1367</v>
      </c>
      <c r="B1944" s="37" t="n">
        <v>2023</v>
      </c>
      <c r="C1944" s="37" t="n">
        <v>2</v>
      </c>
      <c r="D1944" s="37" t="n">
        <v>58</v>
      </c>
      <c r="E1944" s="37" t="s">
        <v>187</v>
      </c>
      <c r="F1944" s="37" t="n">
        <v>7.5</v>
      </c>
      <c r="G1944" s="37" t="n">
        <v>20</v>
      </c>
      <c r="H1944" s="37" t="str">
        <f aca="false">IFERROR(VLOOKUP(A1944,Employees!$A$2:$I$1501,9,FALSE()),"Unknown")</f>
        <v>Engineering</v>
      </c>
      <c r="I1944" s="37" t="str">
        <f aca="false">IFERROR(VLOOKUP(A1944,Employees!$A$2:$U$1501,21,FALSE()),"Unknown")</f>
        <v>Active</v>
      </c>
    </row>
    <row r="1945" customFormat="false" ht="15" hidden="false" customHeight="false" outlineLevel="0" collapsed="false">
      <c r="A1945" s="37" t="s">
        <v>1367</v>
      </c>
      <c r="B1945" s="37" t="n">
        <v>2024</v>
      </c>
      <c r="C1945" s="37" t="n">
        <v>3</v>
      </c>
      <c r="D1945" s="37" t="n">
        <v>70</v>
      </c>
      <c r="E1945" s="37" t="s">
        <v>187</v>
      </c>
      <c r="F1945" s="37" t="n">
        <v>7.2</v>
      </c>
      <c r="G1945" s="37" t="n">
        <v>20</v>
      </c>
      <c r="H1945" s="37" t="str">
        <f aca="false">IFERROR(VLOOKUP(A1945,Employees!$A$2:$I$1501,9,FALSE()),"Unknown")</f>
        <v>Engineering</v>
      </c>
      <c r="I1945" s="37" t="str">
        <f aca="false">IFERROR(VLOOKUP(A1945,Employees!$A$2:$U$1501,21,FALSE()),"Unknown")</f>
        <v>Active</v>
      </c>
    </row>
    <row r="1946" customFormat="false" ht="15" hidden="false" customHeight="false" outlineLevel="0" collapsed="false">
      <c r="A1946" s="37" t="s">
        <v>1367</v>
      </c>
      <c r="B1946" s="37" t="n">
        <v>2025</v>
      </c>
      <c r="C1946" s="37" t="n">
        <v>4</v>
      </c>
      <c r="D1946" s="37" t="n">
        <v>101</v>
      </c>
      <c r="E1946" s="37" t="s">
        <v>187</v>
      </c>
      <c r="F1946" s="37" t="n">
        <v>11.2</v>
      </c>
      <c r="G1946" s="37" t="n">
        <v>29</v>
      </c>
      <c r="H1946" s="37" t="str">
        <f aca="false">IFERROR(VLOOKUP(A1946,Employees!$A$2:$I$1501,9,FALSE()),"Unknown")</f>
        <v>Engineering</v>
      </c>
      <c r="I1946" s="37" t="str">
        <f aca="false">IFERROR(VLOOKUP(A1946,Employees!$A$2:$U$1501,21,FALSE()),"Unknown")</f>
        <v>Active</v>
      </c>
    </row>
    <row r="1947" customFormat="false" ht="15" hidden="false" customHeight="false" outlineLevel="0" collapsed="false">
      <c r="A1947" s="37" t="s">
        <v>1263</v>
      </c>
      <c r="B1947" s="37" t="n">
        <v>2021</v>
      </c>
      <c r="C1947" s="37" t="n">
        <v>2</v>
      </c>
      <c r="D1947" s="37" t="n">
        <v>69</v>
      </c>
      <c r="E1947" s="37" t="s">
        <v>187</v>
      </c>
      <c r="F1947" s="37" t="n">
        <v>5.3</v>
      </c>
      <c r="G1947" s="37" t="n">
        <v>8</v>
      </c>
      <c r="H1947" s="37" t="str">
        <f aca="false">IFERROR(VLOOKUP(A1947,Employees!$A$2:$I$1501,9,FALSE()),"Unknown")</f>
        <v>Sales</v>
      </c>
      <c r="I1947" s="37" t="str">
        <f aca="false">IFERROR(VLOOKUP(A1947,Employees!$A$2:$U$1501,21,FALSE()),"Unknown")</f>
        <v>Exited</v>
      </c>
    </row>
    <row r="1948" customFormat="false" ht="15" hidden="false" customHeight="false" outlineLevel="0" collapsed="false">
      <c r="A1948" s="37" t="s">
        <v>1263</v>
      </c>
      <c r="B1948" s="37" t="n">
        <v>2022</v>
      </c>
      <c r="C1948" s="37" t="n">
        <v>2</v>
      </c>
      <c r="D1948" s="37" t="n">
        <v>63</v>
      </c>
      <c r="E1948" s="37" t="s">
        <v>187</v>
      </c>
      <c r="F1948" s="37" t="n">
        <v>2.8</v>
      </c>
      <c r="G1948" s="37" t="n">
        <v>21</v>
      </c>
      <c r="H1948" s="37" t="str">
        <f aca="false">IFERROR(VLOOKUP(A1948,Employees!$A$2:$I$1501,9,FALSE()),"Unknown")</f>
        <v>Sales</v>
      </c>
      <c r="I1948" s="37" t="str">
        <f aca="false">IFERROR(VLOOKUP(A1948,Employees!$A$2:$U$1501,21,FALSE()),"Unknown")</f>
        <v>Exited</v>
      </c>
    </row>
    <row r="1949" customFormat="false" ht="15" hidden="false" customHeight="false" outlineLevel="0" collapsed="false">
      <c r="A1949" s="37" t="s">
        <v>1372</v>
      </c>
      <c r="B1949" s="37" t="n">
        <v>2021</v>
      </c>
      <c r="C1949" s="37" t="n">
        <v>2</v>
      </c>
      <c r="D1949" s="37" t="n">
        <v>55</v>
      </c>
      <c r="E1949" s="37" t="s">
        <v>187</v>
      </c>
      <c r="F1949" s="37" t="n">
        <v>9.1</v>
      </c>
      <c r="G1949" s="37" t="n">
        <v>39</v>
      </c>
      <c r="H1949" s="37" t="str">
        <f aca="false">IFERROR(VLOOKUP(A1949,Employees!$A$2:$I$1501,9,FALSE()),"Unknown")</f>
        <v>Human Resources</v>
      </c>
      <c r="I1949" s="37" t="str">
        <f aca="false">IFERROR(VLOOKUP(A1949,Employees!$A$2:$U$1501,21,FALSE()),"Unknown")</f>
        <v>Active</v>
      </c>
    </row>
    <row r="1950" customFormat="false" ht="15" hidden="false" customHeight="false" outlineLevel="0" collapsed="false">
      <c r="A1950" s="37" t="s">
        <v>1372</v>
      </c>
      <c r="B1950" s="37" t="n">
        <v>2022</v>
      </c>
      <c r="C1950" s="37" t="n">
        <v>4</v>
      </c>
      <c r="D1950" s="37" t="n">
        <v>92</v>
      </c>
      <c r="E1950" s="37" t="s">
        <v>187</v>
      </c>
      <c r="F1950" s="37" t="n">
        <v>10.8</v>
      </c>
      <c r="G1950" s="37" t="n">
        <v>44</v>
      </c>
      <c r="H1950" s="37" t="str">
        <f aca="false">IFERROR(VLOOKUP(A1950,Employees!$A$2:$I$1501,9,FALSE()),"Unknown")</f>
        <v>Human Resources</v>
      </c>
      <c r="I1950" s="37" t="str">
        <f aca="false">IFERROR(VLOOKUP(A1950,Employees!$A$2:$U$1501,21,FALSE()),"Unknown")</f>
        <v>Active</v>
      </c>
    </row>
    <row r="1951" customFormat="false" ht="15" hidden="false" customHeight="false" outlineLevel="0" collapsed="false">
      <c r="A1951" s="37" t="s">
        <v>1372</v>
      </c>
      <c r="B1951" s="37" t="n">
        <v>2023</v>
      </c>
      <c r="C1951" s="37" t="n">
        <v>4</v>
      </c>
      <c r="D1951" s="37" t="n">
        <v>79</v>
      </c>
      <c r="E1951" s="37" t="s">
        <v>187</v>
      </c>
      <c r="F1951" s="37" t="n">
        <v>11.4</v>
      </c>
      <c r="G1951" s="37" t="n">
        <v>33</v>
      </c>
      <c r="H1951" s="37" t="str">
        <f aca="false">IFERROR(VLOOKUP(A1951,Employees!$A$2:$I$1501,9,FALSE()),"Unknown")</f>
        <v>Human Resources</v>
      </c>
      <c r="I1951" s="37" t="str">
        <f aca="false">IFERROR(VLOOKUP(A1951,Employees!$A$2:$U$1501,21,FALSE()),"Unknown")</f>
        <v>Active</v>
      </c>
    </row>
    <row r="1952" customFormat="false" ht="15" hidden="false" customHeight="false" outlineLevel="0" collapsed="false">
      <c r="A1952" s="37" t="s">
        <v>1372</v>
      </c>
      <c r="B1952" s="37" t="n">
        <v>2024</v>
      </c>
      <c r="C1952" s="37" t="n">
        <v>2</v>
      </c>
      <c r="D1952" s="37" t="n">
        <v>91</v>
      </c>
      <c r="E1952" s="37" t="s">
        <v>187</v>
      </c>
      <c r="F1952" s="37" t="n">
        <v>5.1</v>
      </c>
      <c r="G1952" s="37" t="n">
        <v>23</v>
      </c>
      <c r="H1952" s="37" t="str">
        <f aca="false">IFERROR(VLOOKUP(A1952,Employees!$A$2:$I$1501,9,FALSE()),"Unknown")</f>
        <v>Human Resources</v>
      </c>
      <c r="I1952" s="37" t="str">
        <f aca="false">IFERROR(VLOOKUP(A1952,Employees!$A$2:$U$1501,21,FALSE()),"Unknown")</f>
        <v>Active</v>
      </c>
    </row>
    <row r="1953" customFormat="false" ht="15" hidden="false" customHeight="false" outlineLevel="0" collapsed="false">
      <c r="A1953" s="37" t="s">
        <v>1372</v>
      </c>
      <c r="B1953" s="37" t="n">
        <v>2025</v>
      </c>
      <c r="C1953" s="37" t="n">
        <v>3</v>
      </c>
      <c r="D1953" s="37" t="n">
        <v>78</v>
      </c>
      <c r="E1953" s="37" t="s">
        <v>187</v>
      </c>
      <c r="F1953" s="37" t="n">
        <v>5.3</v>
      </c>
      <c r="G1953" s="37" t="n">
        <v>37</v>
      </c>
      <c r="H1953" s="37" t="str">
        <f aca="false">IFERROR(VLOOKUP(A1953,Employees!$A$2:$I$1501,9,FALSE()),"Unknown")</f>
        <v>Human Resources</v>
      </c>
      <c r="I1953" s="37" t="str">
        <f aca="false">IFERROR(VLOOKUP(A1953,Employees!$A$2:$U$1501,21,FALSE()),"Unknown")</f>
        <v>Active</v>
      </c>
    </row>
    <row r="1954" customFormat="false" ht="15" hidden="false" customHeight="false" outlineLevel="0" collapsed="false">
      <c r="A1954" s="37" t="s">
        <v>1373</v>
      </c>
      <c r="B1954" s="37" t="n">
        <v>2021</v>
      </c>
      <c r="C1954" s="37" t="n">
        <v>3</v>
      </c>
      <c r="D1954" s="37" t="n">
        <v>86</v>
      </c>
      <c r="E1954" s="37" t="s">
        <v>187</v>
      </c>
      <c r="F1954" s="37" t="n">
        <v>7.7</v>
      </c>
      <c r="G1954" s="37" t="n">
        <v>29</v>
      </c>
      <c r="H1954" s="37" t="str">
        <f aca="false">IFERROR(VLOOKUP(A1954,Employees!$A$2:$I$1501,9,FALSE()),"Unknown")</f>
        <v>Customer Support</v>
      </c>
      <c r="I1954" s="37" t="str">
        <f aca="false">IFERROR(VLOOKUP(A1954,Employees!$A$2:$U$1501,21,FALSE()),"Unknown")</f>
        <v>Active</v>
      </c>
    </row>
    <row r="1955" customFormat="false" ht="15" hidden="false" customHeight="false" outlineLevel="0" collapsed="false">
      <c r="A1955" s="37" t="s">
        <v>1373</v>
      </c>
      <c r="B1955" s="37" t="n">
        <v>2022</v>
      </c>
      <c r="C1955" s="37" t="n">
        <v>3</v>
      </c>
      <c r="D1955" s="37" t="n">
        <v>92</v>
      </c>
      <c r="E1955" s="37" t="s">
        <v>187</v>
      </c>
      <c r="F1955" s="37" t="n">
        <v>6.9</v>
      </c>
      <c r="G1955" s="37" t="n">
        <v>11</v>
      </c>
      <c r="H1955" s="37" t="str">
        <f aca="false">IFERROR(VLOOKUP(A1955,Employees!$A$2:$I$1501,9,FALSE()),"Unknown")</f>
        <v>Customer Support</v>
      </c>
      <c r="I1955" s="37" t="str">
        <f aca="false">IFERROR(VLOOKUP(A1955,Employees!$A$2:$U$1501,21,FALSE()),"Unknown")</f>
        <v>Active</v>
      </c>
    </row>
    <row r="1956" customFormat="false" ht="15" hidden="false" customHeight="false" outlineLevel="0" collapsed="false">
      <c r="A1956" s="37" t="s">
        <v>1373</v>
      </c>
      <c r="B1956" s="37" t="n">
        <v>2023</v>
      </c>
      <c r="C1956" s="37" t="n">
        <v>3</v>
      </c>
      <c r="D1956" s="37" t="n">
        <v>90</v>
      </c>
      <c r="E1956" s="37" t="s">
        <v>187</v>
      </c>
      <c r="F1956" s="37" t="n">
        <v>8.8</v>
      </c>
      <c r="G1956" s="37" t="n">
        <v>15</v>
      </c>
      <c r="H1956" s="37" t="str">
        <f aca="false">IFERROR(VLOOKUP(A1956,Employees!$A$2:$I$1501,9,FALSE()),"Unknown")</f>
        <v>Customer Support</v>
      </c>
      <c r="I1956" s="37" t="str">
        <f aca="false">IFERROR(VLOOKUP(A1956,Employees!$A$2:$U$1501,21,FALSE()),"Unknown")</f>
        <v>Active</v>
      </c>
    </row>
    <row r="1957" customFormat="false" ht="15" hidden="false" customHeight="false" outlineLevel="0" collapsed="false">
      <c r="A1957" s="37" t="s">
        <v>1373</v>
      </c>
      <c r="B1957" s="37" t="n">
        <v>2024</v>
      </c>
      <c r="C1957" s="37" t="n">
        <v>3</v>
      </c>
      <c r="D1957" s="37" t="n">
        <v>100</v>
      </c>
      <c r="E1957" s="37" t="s">
        <v>187</v>
      </c>
      <c r="F1957" s="37" t="n">
        <v>7.2</v>
      </c>
      <c r="G1957" s="37" t="n">
        <v>26</v>
      </c>
      <c r="H1957" s="37" t="str">
        <f aca="false">IFERROR(VLOOKUP(A1957,Employees!$A$2:$I$1501,9,FALSE()),"Unknown")</f>
        <v>Customer Support</v>
      </c>
      <c r="I1957" s="37" t="str">
        <f aca="false">IFERROR(VLOOKUP(A1957,Employees!$A$2:$U$1501,21,FALSE()),"Unknown")</f>
        <v>Active</v>
      </c>
    </row>
    <row r="1958" customFormat="false" ht="15" hidden="false" customHeight="false" outlineLevel="0" collapsed="false">
      <c r="A1958" s="37" t="s">
        <v>1373</v>
      </c>
      <c r="B1958" s="37" t="n">
        <v>2025</v>
      </c>
      <c r="C1958" s="37" t="n">
        <v>3</v>
      </c>
      <c r="D1958" s="37" t="n">
        <v>69</v>
      </c>
      <c r="E1958" s="37" t="s">
        <v>187</v>
      </c>
      <c r="F1958" s="37" t="n">
        <v>4.7</v>
      </c>
      <c r="G1958" s="37" t="n">
        <v>23</v>
      </c>
      <c r="H1958" s="37" t="str">
        <f aca="false">IFERROR(VLOOKUP(A1958,Employees!$A$2:$I$1501,9,FALSE()),"Unknown")</f>
        <v>Customer Support</v>
      </c>
      <c r="I1958" s="37" t="str">
        <f aca="false">IFERROR(VLOOKUP(A1958,Employees!$A$2:$U$1501,21,FALSE()),"Unknown")</f>
        <v>Active</v>
      </c>
    </row>
    <row r="1959" customFormat="false" ht="15" hidden="false" customHeight="false" outlineLevel="0" collapsed="false">
      <c r="A1959" s="37" t="s">
        <v>353</v>
      </c>
      <c r="B1959" s="37" t="n">
        <v>2021</v>
      </c>
      <c r="C1959" s="37" t="n">
        <v>3</v>
      </c>
      <c r="D1959" s="37" t="n">
        <v>93</v>
      </c>
      <c r="E1959" s="37" t="s">
        <v>187</v>
      </c>
      <c r="F1959" s="37" t="n">
        <v>6.7</v>
      </c>
      <c r="G1959" s="37" t="n">
        <v>17</v>
      </c>
      <c r="H1959" s="37" t="str">
        <f aca="false">IFERROR(VLOOKUP(A1959,Employees!$A$2:$I$1501,9,FALSE()),"Unknown")</f>
        <v>Sales</v>
      </c>
      <c r="I1959" s="37" t="str">
        <f aca="false">IFERROR(VLOOKUP(A1959,Employees!$A$2:$U$1501,21,FALSE()),"Unknown")</f>
        <v>Active</v>
      </c>
    </row>
    <row r="1960" customFormat="false" ht="15" hidden="false" customHeight="false" outlineLevel="0" collapsed="false">
      <c r="A1960" s="37" t="s">
        <v>353</v>
      </c>
      <c r="B1960" s="37" t="n">
        <v>2022</v>
      </c>
      <c r="C1960" s="37" t="n">
        <v>3</v>
      </c>
      <c r="D1960" s="37" t="n">
        <v>80</v>
      </c>
      <c r="E1960" s="37" t="s">
        <v>187</v>
      </c>
      <c r="F1960" s="37" t="n">
        <v>8.2</v>
      </c>
      <c r="G1960" s="37" t="n">
        <v>21</v>
      </c>
      <c r="H1960" s="37" t="str">
        <f aca="false">IFERROR(VLOOKUP(A1960,Employees!$A$2:$I$1501,9,FALSE()),"Unknown")</f>
        <v>Sales</v>
      </c>
      <c r="I1960" s="37" t="str">
        <f aca="false">IFERROR(VLOOKUP(A1960,Employees!$A$2:$U$1501,21,FALSE()),"Unknown")</f>
        <v>Active</v>
      </c>
    </row>
    <row r="1961" customFormat="false" ht="15" hidden="false" customHeight="false" outlineLevel="0" collapsed="false">
      <c r="A1961" s="37" t="s">
        <v>353</v>
      </c>
      <c r="B1961" s="37" t="n">
        <v>2023</v>
      </c>
      <c r="C1961" s="37" t="n">
        <v>2</v>
      </c>
      <c r="D1961" s="37" t="n">
        <v>86</v>
      </c>
      <c r="E1961" s="37" t="s">
        <v>187</v>
      </c>
      <c r="F1961" s="37" t="n">
        <v>6.6</v>
      </c>
      <c r="G1961" s="37" t="n">
        <v>8</v>
      </c>
      <c r="H1961" s="37" t="str">
        <f aca="false">IFERROR(VLOOKUP(A1961,Employees!$A$2:$I$1501,9,FALSE()),"Unknown")</f>
        <v>Sales</v>
      </c>
      <c r="I1961" s="37" t="str">
        <f aca="false">IFERROR(VLOOKUP(A1961,Employees!$A$2:$U$1501,21,FALSE()),"Unknown")</f>
        <v>Active</v>
      </c>
    </row>
    <row r="1962" customFormat="false" ht="15" hidden="false" customHeight="false" outlineLevel="0" collapsed="false">
      <c r="A1962" s="37" t="s">
        <v>353</v>
      </c>
      <c r="B1962" s="37" t="n">
        <v>2024</v>
      </c>
      <c r="C1962" s="37" t="n">
        <v>3</v>
      </c>
      <c r="D1962" s="37" t="n">
        <v>86</v>
      </c>
      <c r="E1962" s="37" t="s">
        <v>187</v>
      </c>
      <c r="F1962" s="37" t="n">
        <v>7.3</v>
      </c>
      <c r="G1962" s="37" t="n">
        <v>3</v>
      </c>
      <c r="H1962" s="37" t="str">
        <f aca="false">IFERROR(VLOOKUP(A1962,Employees!$A$2:$I$1501,9,FALSE()),"Unknown")</f>
        <v>Sales</v>
      </c>
      <c r="I1962" s="37" t="str">
        <f aca="false">IFERROR(VLOOKUP(A1962,Employees!$A$2:$U$1501,21,FALSE()),"Unknown")</f>
        <v>Active</v>
      </c>
    </row>
    <row r="1963" customFormat="false" ht="15" hidden="false" customHeight="false" outlineLevel="0" collapsed="false">
      <c r="A1963" s="37" t="s">
        <v>353</v>
      </c>
      <c r="B1963" s="37" t="n">
        <v>2025</v>
      </c>
      <c r="C1963" s="37" t="n">
        <v>4</v>
      </c>
      <c r="D1963" s="37" t="n">
        <v>104</v>
      </c>
      <c r="E1963" s="37" t="s">
        <v>187</v>
      </c>
      <c r="F1963" s="37" t="n">
        <v>8.8</v>
      </c>
      <c r="G1963" s="37" t="n">
        <v>15</v>
      </c>
      <c r="H1963" s="37" t="str">
        <f aca="false">IFERROR(VLOOKUP(A1963,Employees!$A$2:$I$1501,9,FALSE()),"Unknown")</f>
        <v>Sales</v>
      </c>
      <c r="I1963" s="37" t="str">
        <f aca="false">IFERROR(VLOOKUP(A1963,Employees!$A$2:$U$1501,21,FALSE()),"Unknown")</f>
        <v>Active</v>
      </c>
    </row>
    <row r="1964" customFormat="false" ht="15" hidden="false" customHeight="false" outlineLevel="0" collapsed="false">
      <c r="A1964" s="37" t="s">
        <v>1374</v>
      </c>
      <c r="B1964" s="37" t="n">
        <v>2023</v>
      </c>
      <c r="C1964" s="37" t="n">
        <v>2</v>
      </c>
      <c r="D1964" s="37" t="n">
        <v>65</v>
      </c>
      <c r="E1964" s="37" t="s">
        <v>187</v>
      </c>
      <c r="F1964" s="37" t="n">
        <v>4.9</v>
      </c>
      <c r="G1964" s="37" t="n">
        <v>6</v>
      </c>
      <c r="H1964" s="37" t="str">
        <f aca="false">IFERROR(VLOOKUP(A1964,Employees!$A$2:$I$1501,9,FALSE()),"Unknown")</f>
        <v>Data &amp; AI</v>
      </c>
      <c r="I1964" s="37" t="str">
        <f aca="false">IFERROR(VLOOKUP(A1964,Employees!$A$2:$U$1501,21,FALSE()),"Unknown")</f>
        <v>Exited</v>
      </c>
    </row>
    <row r="1965" customFormat="false" ht="15" hidden="false" customHeight="false" outlineLevel="0" collapsed="false">
      <c r="A1965" s="37" t="s">
        <v>1374</v>
      </c>
      <c r="B1965" s="37" t="n">
        <v>2024</v>
      </c>
      <c r="C1965" s="37" t="n">
        <v>2</v>
      </c>
      <c r="D1965" s="37" t="n">
        <v>83</v>
      </c>
      <c r="E1965" s="37" t="s">
        <v>187</v>
      </c>
      <c r="F1965" s="37" t="n">
        <v>8.6</v>
      </c>
      <c r="G1965" s="37" t="n">
        <v>25</v>
      </c>
      <c r="H1965" s="37" t="str">
        <f aca="false">IFERROR(VLOOKUP(A1965,Employees!$A$2:$I$1501,9,FALSE()),"Unknown")</f>
        <v>Data &amp; AI</v>
      </c>
      <c r="I1965" s="37" t="str">
        <f aca="false">IFERROR(VLOOKUP(A1965,Employees!$A$2:$U$1501,21,FALSE()),"Unknown")</f>
        <v>Exited</v>
      </c>
    </row>
    <row r="1966" customFormat="false" ht="15" hidden="false" customHeight="false" outlineLevel="0" collapsed="false">
      <c r="A1966" s="37" t="s">
        <v>1375</v>
      </c>
      <c r="B1966" s="37" t="n">
        <v>2023</v>
      </c>
      <c r="C1966" s="37" t="n">
        <v>2</v>
      </c>
      <c r="D1966" s="37" t="n">
        <v>82</v>
      </c>
      <c r="E1966" s="37" t="s">
        <v>187</v>
      </c>
      <c r="F1966" s="37" t="n">
        <v>2.4</v>
      </c>
      <c r="G1966" s="37" t="n">
        <v>39</v>
      </c>
      <c r="H1966" s="37" t="str">
        <f aca="false">IFERROR(VLOOKUP(A1966,Employees!$A$2:$I$1501,9,FALSE()),"Unknown")</f>
        <v>Data &amp; AI</v>
      </c>
      <c r="I1966" s="37" t="str">
        <f aca="false">IFERROR(VLOOKUP(A1966,Employees!$A$2:$U$1501,21,FALSE()),"Unknown")</f>
        <v>Active</v>
      </c>
    </row>
    <row r="1967" customFormat="false" ht="15" hidden="false" customHeight="false" outlineLevel="0" collapsed="false">
      <c r="A1967" s="37" t="s">
        <v>1375</v>
      </c>
      <c r="B1967" s="37" t="n">
        <v>2024</v>
      </c>
      <c r="C1967" s="37" t="n">
        <v>3</v>
      </c>
      <c r="D1967" s="37" t="n">
        <v>67</v>
      </c>
      <c r="E1967" s="37" t="s">
        <v>187</v>
      </c>
      <c r="F1967" s="37" t="n">
        <v>8</v>
      </c>
      <c r="G1967" s="37" t="n">
        <v>12</v>
      </c>
      <c r="H1967" s="37" t="str">
        <f aca="false">IFERROR(VLOOKUP(A1967,Employees!$A$2:$I$1501,9,FALSE()),"Unknown")</f>
        <v>Data &amp; AI</v>
      </c>
      <c r="I1967" s="37" t="str">
        <f aca="false">IFERROR(VLOOKUP(A1967,Employees!$A$2:$U$1501,21,FALSE()),"Unknown")</f>
        <v>Active</v>
      </c>
    </row>
    <row r="1968" customFormat="false" ht="15" hidden="false" customHeight="false" outlineLevel="0" collapsed="false">
      <c r="A1968" s="37" t="s">
        <v>1375</v>
      </c>
      <c r="B1968" s="37" t="n">
        <v>2025</v>
      </c>
      <c r="C1968" s="37" t="n">
        <v>3</v>
      </c>
      <c r="D1968" s="37" t="n">
        <v>68</v>
      </c>
      <c r="E1968" s="37" t="s">
        <v>187</v>
      </c>
      <c r="F1968" s="37" t="n">
        <v>6.3</v>
      </c>
      <c r="G1968" s="37" t="n">
        <v>9</v>
      </c>
      <c r="H1968" s="37" t="str">
        <f aca="false">IFERROR(VLOOKUP(A1968,Employees!$A$2:$I$1501,9,FALSE()),"Unknown")</f>
        <v>Data &amp; AI</v>
      </c>
      <c r="I1968" s="37" t="str">
        <f aca="false">IFERROR(VLOOKUP(A1968,Employees!$A$2:$U$1501,21,FALSE()),"Unknown")</f>
        <v>Active</v>
      </c>
    </row>
    <row r="1969" customFormat="false" ht="15" hidden="false" customHeight="false" outlineLevel="0" collapsed="false">
      <c r="A1969" s="37" t="s">
        <v>1376</v>
      </c>
      <c r="B1969" s="37" t="n">
        <v>2021</v>
      </c>
      <c r="C1969" s="37" t="n">
        <v>3</v>
      </c>
      <c r="D1969" s="37" t="n">
        <v>91</v>
      </c>
      <c r="E1969" s="37" t="s">
        <v>187</v>
      </c>
      <c r="F1969" s="37" t="n">
        <v>6.6</v>
      </c>
      <c r="G1969" s="37" t="n">
        <v>11</v>
      </c>
      <c r="H1969" s="37" t="str">
        <f aca="false">IFERROR(VLOOKUP(A1969,Employees!$A$2:$I$1501,9,FALSE()),"Unknown")</f>
        <v>Sales</v>
      </c>
      <c r="I1969" s="37" t="str">
        <f aca="false">IFERROR(VLOOKUP(A1969,Employees!$A$2:$U$1501,21,FALSE()),"Unknown")</f>
        <v>Active</v>
      </c>
    </row>
    <row r="1970" customFormat="false" ht="15" hidden="false" customHeight="false" outlineLevel="0" collapsed="false">
      <c r="A1970" s="37" t="s">
        <v>1376</v>
      </c>
      <c r="B1970" s="37" t="n">
        <v>2022</v>
      </c>
      <c r="C1970" s="37" t="n">
        <v>2</v>
      </c>
      <c r="D1970" s="37" t="n">
        <v>54</v>
      </c>
      <c r="E1970" s="37" t="s">
        <v>187</v>
      </c>
      <c r="F1970" s="37" t="n">
        <v>4.5</v>
      </c>
      <c r="G1970" s="37" t="n">
        <v>6</v>
      </c>
      <c r="H1970" s="37" t="str">
        <f aca="false">IFERROR(VLOOKUP(A1970,Employees!$A$2:$I$1501,9,FALSE()),"Unknown")</f>
        <v>Sales</v>
      </c>
      <c r="I1970" s="37" t="str">
        <f aca="false">IFERROR(VLOOKUP(A1970,Employees!$A$2:$U$1501,21,FALSE()),"Unknown")</f>
        <v>Active</v>
      </c>
    </row>
    <row r="1971" customFormat="false" ht="15" hidden="false" customHeight="false" outlineLevel="0" collapsed="false">
      <c r="A1971" s="37" t="s">
        <v>1376</v>
      </c>
      <c r="B1971" s="37" t="n">
        <v>2023</v>
      </c>
      <c r="C1971" s="37" t="n">
        <v>1</v>
      </c>
      <c r="D1971" s="37" t="n">
        <v>55</v>
      </c>
      <c r="E1971" s="37" t="s">
        <v>187</v>
      </c>
      <c r="F1971" s="37" t="n">
        <v>3.2</v>
      </c>
      <c r="G1971" s="37" t="n">
        <v>21</v>
      </c>
      <c r="H1971" s="37" t="str">
        <f aca="false">IFERROR(VLOOKUP(A1971,Employees!$A$2:$I$1501,9,FALSE()),"Unknown")</f>
        <v>Sales</v>
      </c>
      <c r="I1971" s="37" t="str">
        <f aca="false">IFERROR(VLOOKUP(A1971,Employees!$A$2:$U$1501,21,FALSE()),"Unknown")</f>
        <v>Active</v>
      </c>
    </row>
    <row r="1972" customFormat="false" ht="15" hidden="false" customHeight="false" outlineLevel="0" collapsed="false">
      <c r="A1972" s="37" t="s">
        <v>1376</v>
      </c>
      <c r="B1972" s="37" t="n">
        <v>2024</v>
      </c>
      <c r="C1972" s="37" t="n">
        <v>2</v>
      </c>
      <c r="D1972" s="37" t="n">
        <v>78</v>
      </c>
      <c r="E1972" s="37" t="s">
        <v>187</v>
      </c>
      <c r="F1972" s="37" t="n">
        <v>3.5</v>
      </c>
      <c r="G1972" s="37" t="n">
        <v>17</v>
      </c>
      <c r="H1972" s="37" t="str">
        <f aca="false">IFERROR(VLOOKUP(A1972,Employees!$A$2:$I$1501,9,FALSE()),"Unknown")</f>
        <v>Sales</v>
      </c>
      <c r="I1972" s="37" t="str">
        <f aca="false">IFERROR(VLOOKUP(A1972,Employees!$A$2:$U$1501,21,FALSE()),"Unknown")</f>
        <v>Active</v>
      </c>
    </row>
    <row r="1973" customFormat="false" ht="15" hidden="false" customHeight="false" outlineLevel="0" collapsed="false">
      <c r="A1973" s="37" t="s">
        <v>1376</v>
      </c>
      <c r="B1973" s="37" t="n">
        <v>2025</v>
      </c>
      <c r="C1973" s="37" t="n">
        <v>3</v>
      </c>
      <c r="D1973" s="37" t="n">
        <v>74</v>
      </c>
      <c r="E1973" s="37" t="s">
        <v>187</v>
      </c>
      <c r="F1973" s="37" t="n">
        <v>6.6</v>
      </c>
      <c r="G1973" s="37" t="n">
        <v>17</v>
      </c>
      <c r="H1973" s="37" t="str">
        <f aca="false">IFERROR(VLOOKUP(A1973,Employees!$A$2:$I$1501,9,FALSE()),"Unknown")</f>
        <v>Sales</v>
      </c>
      <c r="I1973" s="37" t="str">
        <f aca="false">IFERROR(VLOOKUP(A1973,Employees!$A$2:$U$1501,21,FALSE()),"Unknown")</f>
        <v>Active</v>
      </c>
    </row>
    <row r="1974" customFormat="false" ht="15" hidden="false" customHeight="false" outlineLevel="0" collapsed="false">
      <c r="A1974" s="37" t="s">
        <v>1132</v>
      </c>
      <c r="B1974" s="37" t="n">
        <v>2023</v>
      </c>
      <c r="C1974" s="37" t="n">
        <v>3</v>
      </c>
      <c r="D1974" s="37" t="n">
        <v>85</v>
      </c>
      <c r="E1974" s="37" t="s">
        <v>187</v>
      </c>
      <c r="F1974" s="37" t="n">
        <v>7</v>
      </c>
      <c r="G1974" s="37" t="n">
        <v>17</v>
      </c>
      <c r="H1974" s="37" t="str">
        <f aca="false">IFERROR(VLOOKUP(A1974,Employees!$A$2:$I$1501,9,FALSE()),"Unknown")</f>
        <v>Sales</v>
      </c>
      <c r="I1974" s="37" t="str">
        <f aca="false">IFERROR(VLOOKUP(A1974,Employees!$A$2:$U$1501,21,FALSE()),"Unknown")</f>
        <v>Active</v>
      </c>
    </row>
    <row r="1975" customFormat="false" ht="15" hidden="false" customHeight="false" outlineLevel="0" collapsed="false">
      <c r="A1975" s="37" t="s">
        <v>1132</v>
      </c>
      <c r="B1975" s="37" t="n">
        <v>2024</v>
      </c>
      <c r="C1975" s="37" t="n">
        <v>3</v>
      </c>
      <c r="D1975" s="37" t="n">
        <v>88</v>
      </c>
      <c r="E1975" s="37" t="s">
        <v>187</v>
      </c>
      <c r="F1975" s="37" t="n">
        <v>9.7</v>
      </c>
      <c r="G1975" s="37" t="n">
        <v>32</v>
      </c>
      <c r="H1975" s="37" t="str">
        <f aca="false">IFERROR(VLOOKUP(A1975,Employees!$A$2:$I$1501,9,FALSE()),"Unknown")</f>
        <v>Sales</v>
      </c>
      <c r="I1975" s="37" t="str">
        <f aca="false">IFERROR(VLOOKUP(A1975,Employees!$A$2:$U$1501,21,FALSE()),"Unknown")</f>
        <v>Active</v>
      </c>
    </row>
    <row r="1976" customFormat="false" ht="15" hidden="false" customHeight="false" outlineLevel="0" collapsed="false">
      <c r="A1976" s="37" t="s">
        <v>1132</v>
      </c>
      <c r="B1976" s="37" t="n">
        <v>2025</v>
      </c>
      <c r="C1976" s="37" t="n">
        <v>3</v>
      </c>
      <c r="D1976" s="37" t="n">
        <v>77</v>
      </c>
      <c r="E1976" s="37" t="s">
        <v>187</v>
      </c>
      <c r="F1976" s="37" t="n">
        <v>4.7</v>
      </c>
      <c r="G1976" s="37" t="n">
        <v>10</v>
      </c>
      <c r="H1976" s="37" t="str">
        <f aca="false">IFERROR(VLOOKUP(A1976,Employees!$A$2:$I$1501,9,FALSE()),"Unknown")</f>
        <v>Sales</v>
      </c>
      <c r="I1976" s="37" t="str">
        <f aca="false">IFERROR(VLOOKUP(A1976,Employees!$A$2:$U$1501,21,FALSE()),"Unknown")</f>
        <v>Active</v>
      </c>
    </row>
    <row r="1977" customFormat="false" ht="15" hidden="false" customHeight="false" outlineLevel="0" collapsed="false">
      <c r="A1977" s="37" t="s">
        <v>372</v>
      </c>
      <c r="B1977" s="37" t="n">
        <v>2021</v>
      </c>
      <c r="C1977" s="37" t="n">
        <v>4</v>
      </c>
      <c r="D1977" s="37" t="n">
        <v>99</v>
      </c>
      <c r="E1977" s="37" t="s">
        <v>185</v>
      </c>
      <c r="F1977" s="37" t="n">
        <v>11.3</v>
      </c>
      <c r="G1977" s="37" t="n">
        <v>16</v>
      </c>
      <c r="H1977" s="37" t="str">
        <f aca="false">IFERROR(VLOOKUP(A1977,Employees!$A$2:$I$1501,9,FALSE()),"Unknown")</f>
        <v>Customer Support</v>
      </c>
      <c r="I1977" s="37" t="str">
        <f aca="false">IFERROR(VLOOKUP(A1977,Employees!$A$2:$U$1501,21,FALSE()),"Unknown")</f>
        <v>Active</v>
      </c>
    </row>
    <row r="1978" customFormat="false" ht="15" hidden="false" customHeight="false" outlineLevel="0" collapsed="false">
      <c r="A1978" s="37" t="s">
        <v>372</v>
      </c>
      <c r="B1978" s="37" t="n">
        <v>2022</v>
      </c>
      <c r="C1978" s="37" t="n">
        <v>3</v>
      </c>
      <c r="D1978" s="37" t="n">
        <v>96</v>
      </c>
      <c r="E1978" s="37" t="s">
        <v>187</v>
      </c>
      <c r="F1978" s="37" t="n">
        <v>5.3</v>
      </c>
      <c r="G1978" s="37" t="n">
        <v>5</v>
      </c>
      <c r="H1978" s="37" t="str">
        <f aca="false">IFERROR(VLOOKUP(A1978,Employees!$A$2:$I$1501,9,FALSE()),"Unknown")</f>
        <v>Customer Support</v>
      </c>
      <c r="I1978" s="37" t="str">
        <f aca="false">IFERROR(VLOOKUP(A1978,Employees!$A$2:$U$1501,21,FALSE()),"Unknown")</f>
        <v>Active</v>
      </c>
    </row>
    <row r="1979" customFormat="false" ht="15" hidden="false" customHeight="false" outlineLevel="0" collapsed="false">
      <c r="A1979" s="37" t="s">
        <v>372</v>
      </c>
      <c r="B1979" s="37" t="n">
        <v>2023</v>
      </c>
      <c r="C1979" s="37" t="n">
        <v>3</v>
      </c>
      <c r="D1979" s="37" t="n">
        <v>54</v>
      </c>
      <c r="E1979" s="37" t="s">
        <v>187</v>
      </c>
      <c r="F1979" s="37" t="n">
        <v>8.1</v>
      </c>
      <c r="G1979" s="37" t="n">
        <v>7</v>
      </c>
      <c r="H1979" s="37" t="str">
        <f aca="false">IFERROR(VLOOKUP(A1979,Employees!$A$2:$I$1501,9,FALSE()),"Unknown")</f>
        <v>Customer Support</v>
      </c>
      <c r="I1979" s="37" t="str">
        <f aca="false">IFERROR(VLOOKUP(A1979,Employees!$A$2:$U$1501,21,FALSE()),"Unknown")</f>
        <v>Active</v>
      </c>
    </row>
    <row r="1980" customFormat="false" ht="15" hidden="false" customHeight="false" outlineLevel="0" collapsed="false">
      <c r="A1980" s="37" t="s">
        <v>372</v>
      </c>
      <c r="B1980" s="37" t="n">
        <v>2024</v>
      </c>
      <c r="C1980" s="37" t="n">
        <v>1</v>
      </c>
      <c r="D1980" s="37" t="n">
        <v>53</v>
      </c>
      <c r="E1980" s="37" t="s">
        <v>187</v>
      </c>
      <c r="F1980" s="37" t="n">
        <v>3.1</v>
      </c>
      <c r="G1980" s="37" t="n">
        <v>41</v>
      </c>
      <c r="H1980" s="37" t="str">
        <f aca="false">IFERROR(VLOOKUP(A1980,Employees!$A$2:$I$1501,9,FALSE()),"Unknown")</f>
        <v>Customer Support</v>
      </c>
      <c r="I1980" s="37" t="str">
        <f aca="false">IFERROR(VLOOKUP(A1980,Employees!$A$2:$U$1501,21,FALSE()),"Unknown")</f>
        <v>Active</v>
      </c>
    </row>
    <row r="1981" customFormat="false" ht="15" hidden="false" customHeight="false" outlineLevel="0" collapsed="false">
      <c r="A1981" s="37" t="s">
        <v>372</v>
      </c>
      <c r="B1981" s="37" t="n">
        <v>2025</v>
      </c>
      <c r="C1981" s="37" t="n">
        <v>5</v>
      </c>
      <c r="D1981" s="37" t="n">
        <v>89</v>
      </c>
      <c r="E1981" s="37" t="s">
        <v>187</v>
      </c>
      <c r="F1981" s="37" t="n">
        <v>10.5</v>
      </c>
      <c r="G1981" s="37" t="n">
        <v>17</v>
      </c>
      <c r="H1981" s="37" t="str">
        <f aca="false">IFERROR(VLOOKUP(A1981,Employees!$A$2:$I$1501,9,FALSE()),"Unknown")</f>
        <v>Customer Support</v>
      </c>
      <c r="I1981" s="37" t="str">
        <f aca="false">IFERROR(VLOOKUP(A1981,Employees!$A$2:$U$1501,21,FALSE()),"Unknown")</f>
        <v>Active</v>
      </c>
    </row>
    <row r="1982" customFormat="false" ht="15" hidden="false" customHeight="false" outlineLevel="0" collapsed="false">
      <c r="A1982" s="37" t="s">
        <v>1378</v>
      </c>
      <c r="B1982" s="37" t="n">
        <v>2025</v>
      </c>
      <c r="C1982" s="37" t="n">
        <v>2</v>
      </c>
      <c r="D1982" s="37" t="n">
        <v>81</v>
      </c>
      <c r="E1982" s="37" t="s">
        <v>187</v>
      </c>
      <c r="F1982" s="37" t="n">
        <v>5.2</v>
      </c>
      <c r="G1982" s="37" t="n">
        <v>50</v>
      </c>
      <c r="H1982" s="37" t="str">
        <f aca="false">IFERROR(VLOOKUP(A1982,Employees!$A$2:$I$1501,9,FALSE()),"Unknown")</f>
        <v>Finance</v>
      </c>
      <c r="I1982" s="37" t="str">
        <f aca="false">IFERROR(VLOOKUP(A1982,Employees!$A$2:$U$1501,21,FALSE()),"Unknown")</f>
        <v>Active</v>
      </c>
    </row>
    <row r="1983" customFormat="false" ht="15" hidden="false" customHeight="false" outlineLevel="0" collapsed="false">
      <c r="A1983" s="37" t="s">
        <v>1379</v>
      </c>
      <c r="B1983" s="37" t="n">
        <v>2021</v>
      </c>
      <c r="C1983" s="37" t="n">
        <v>3</v>
      </c>
      <c r="D1983" s="37" t="n">
        <v>90</v>
      </c>
      <c r="E1983" s="37" t="s">
        <v>187</v>
      </c>
      <c r="F1983" s="37" t="n">
        <v>6.6</v>
      </c>
      <c r="G1983" s="37" t="n">
        <v>18</v>
      </c>
      <c r="H1983" s="37" t="str">
        <f aca="false">IFERROR(VLOOKUP(A1983,Employees!$A$2:$I$1501,9,FALSE()),"Unknown")</f>
        <v>Sales</v>
      </c>
      <c r="I1983" s="37" t="str">
        <f aca="false">IFERROR(VLOOKUP(A1983,Employees!$A$2:$U$1501,21,FALSE()),"Unknown")</f>
        <v>Active</v>
      </c>
    </row>
    <row r="1984" customFormat="false" ht="15" hidden="false" customHeight="false" outlineLevel="0" collapsed="false">
      <c r="A1984" s="37" t="s">
        <v>1379</v>
      </c>
      <c r="B1984" s="37" t="n">
        <v>2022</v>
      </c>
      <c r="C1984" s="37" t="n">
        <v>3</v>
      </c>
      <c r="D1984" s="37" t="n">
        <v>89</v>
      </c>
      <c r="E1984" s="37" t="s">
        <v>187</v>
      </c>
      <c r="F1984" s="37" t="n">
        <v>6.5</v>
      </c>
      <c r="G1984" s="37" t="n">
        <v>12</v>
      </c>
      <c r="H1984" s="37" t="str">
        <f aca="false">IFERROR(VLOOKUP(A1984,Employees!$A$2:$I$1501,9,FALSE()),"Unknown")</f>
        <v>Sales</v>
      </c>
      <c r="I1984" s="37" t="str">
        <f aca="false">IFERROR(VLOOKUP(A1984,Employees!$A$2:$U$1501,21,FALSE()),"Unknown")</f>
        <v>Active</v>
      </c>
    </row>
    <row r="1985" customFormat="false" ht="15" hidden="false" customHeight="false" outlineLevel="0" collapsed="false">
      <c r="A1985" s="37" t="s">
        <v>1379</v>
      </c>
      <c r="B1985" s="37" t="n">
        <v>2023</v>
      </c>
      <c r="C1985" s="37" t="n">
        <v>3</v>
      </c>
      <c r="D1985" s="37" t="n">
        <v>84</v>
      </c>
      <c r="E1985" s="37" t="s">
        <v>187</v>
      </c>
      <c r="F1985" s="37" t="n">
        <v>8.7</v>
      </c>
      <c r="G1985" s="37" t="n">
        <v>7</v>
      </c>
      <c r="H1985" s="37" t="str">
        <f aca="false">IFERROR(VLOOKUP(A1985,Employees!$A$2:$I$1501,9,FALSE()),"Unknown")</f>
        <v>Sales</v>
      </c>
      <c r="I1985" s="37" t="str">
        <f aca="false">IFERROR(VLOOKUP(A1985,Employees!$A$2:$U$1501,21,FALSE()),"Unknown")</f>
        <v>Active</v>
      </c>
    </row>
    <row r="1986" customFormat="false" ht="15" hidden="false" customHeight="false" outlineLevel="0" collapsed="false">
      <c r="A1986" s="37" t="s">
        <v>1379</v>
      </c>
      <c r="B1986" s="37" t="n">
        <v>2024</v>
      </c>
      <c r="C1986" s="37" t="n">
        <v>2</v>
      </c>
      <c r="D1986" s="37" t="n">
        <v>86</v>
      </c>
      <c r="E1986" s="37" t="s">
        <v>187</v>
      </c>
      <c r="F1986" s="37" t="n">
        <v>6.3</v>
      </c>
      <c r="G1986" s="37" t="n">
        <v>57</v>
      </c>
      <c r="H1986" s="37" t="str">
        <f aca="false">IFERROR(VLOOKUP(A1986,Employees!$A$2:$I$1501,9,FALSE()),"Unknown")</f>
        <v>Sales</v>
      </c>
      <c r="I1986" s="37" t="str">
        <f aca="false">IFERROR(VLOOKUP(A1986,Employees!$A$2:$U$1501,21,FALSE()),"Unknown")</f>
        <v>Active</v>
      </c>
    </row>
    <row r="1987" customFormat="false" ht="15" hidden="false" customHeight="false" outlineLevel="0" collapsed="false">
      <c r="A1987" s="37" t="s">
        <v>1379</v>
      </c>
      <c r="B1987" s="37" t="n">
        <v>2025</v>
      </c>
      <c r="C1987" s="37" t="n">
        <v>4</v>
      </c>
      <c r="D1987" s="37" t="n">
        <v>96</v>
      </c>
      <c r="E1987" s="37" t="s">
        <v>185</v>
      </c>
      <c r="F1987" s="37" t="n">
        <v>8.9</v>
      </c>
      <c r="G1987" s="37" t="n">
        <v>30</v>
      </c>
      <c r="H1987" s="37" t="str">
        <f aca="false">IFERROR(VLOOKUP(A1987,Employees!$A$2:$I$1501,9,FALSE()),"Unknown")</f>
        <v>Sales</v>
      </c>
      <c r="I1987" s="37" t="str">
        <f aca="false">IFERROR(VLOOKUP(A1987,Employees!$A$2:$U$1501,21,FALSE()),"Unknown")</f>
        <v>Active</v>
      </c>
    </row>
    <row r="1988" customFormat="false" ht="15" hidden="false" customHeight="false" outlineLevel="0" collapsed="false">
      <c r="A1988" s="37" t="s">
        <v>1380</v>
      </c>
      <c r="B1988" s="37" t="n">
        <v>2023</v>
      </c>
      <c r="C1988" s="37" t="n">
        <v>3</v>
      </c>
      <c r="D1988" s="37" t="n">
        <v>84</v>
      </c>
      <c r="E1988" s="37" t="s">
        <v>187</v>
      </c>
      <c r="F1988" s="37" t="n">
        <v>6.9</v>
      </c>
      <c r="G1988" s="37" t="n">
        <v>19</v>
      </c>
      <c r="H1988" s="37" t="str">
        <f aca="false">IFERROR(VLOOKUP(A1988,Employees!$A$2:$I$1501,9,FALSE()),"Unknown")</f>
        <v>Human Resources</v>
      </c>
      <c r="I1988" s="37" t="str">
        <f aca="false">IFERROR(VLOOKUP(A1988,Employees!$A$2:$U$1501,21,FALSE()),"Unknown")</f>
        <v>Active</v>
      </c>
    </row>
    <row r="1989" customFormat="false" ht="15" hidden="false" customHeight="false" outlineLevel="0" collapsed="false">
      <c r="A1989" s="37" t="s">
        <v>1380</v>
      </c>
      <c r="B1989" s="37" t="n">
        <v>2024</v>
      </c>
      <c r="C1989" s="37" t="n">
        <v>3</v>
      </c>
      <c r="D1989" s="37" t="n">
        <v>95</v>
      </c>
      <c r="E1989" s="37" t="s">
        <v>187</v>
      </c>
      <c r="F1989" s="37" t="n">
        <v>8.2</v>
      </c>
      <c r="G1989" s="37" t="n">
        <v>63</v>
      </c>
      <c r="H1989" s="37" t="str">
        <f aca="false">IFERROR(VLOOKUP(A1989,Employees!$A$2:$I$1501,9,FALSE()),"Unknown")</f>
        <v>Human Resources</v>
      </c>
      <c r="I1989" s="37" t="str">
        <f aca="false">IFERROR(VLOOKUP(A1989,Employees!$A$2:$U$1501,21,FALSE()),"Unknown")</f>
        <v>Active</v>
      </c>
    </row>
    <row r="1990" customFormat="false" ht="15" hidden="false" customHeight="false" outlineLevel="0" collapsed="false">
      <c r="A1990" s="37" t="s">
        <v>1380</v>
      </c>
      <c r="B1990" s="37" t="n">
        <v>2025</v>
      </c>
      <c r="C1990" s="37" t="n">
        <v>3</v>
      </c>
      <c r="D1990" s="37" t="n">
        <v>86</v>
      </c>
      <c r="E1990" s="37" t="s">
        <v>187</v>
      </c>
      <c r="F1990" s="37" t="n">
        <v>6.9</v>
      </c>
      <c r="G1990" s="37" t="n">
        <v>39</v>
      </c>
      <c r="H1990" s="37" t="str">
        <f aca="false">IFERROR(VLOOKUP(A1990,Employees!$A$2:$I$1501,9,FALSE()),"Unknown")</f>
        <v>Human Resources</v>
      </c>
      <c r="I1990" s="37" t="str">
        <f aca="false">IFERROR(VLOOKUP(A1990,Employees!$A$2:$U$1501,21,FALSE()),"Unknown")</f>
        <v>Active</v>
      </c>
    </row>
    <row r="1991" customFormat="false" ht="15" hidden="false" customHeight="false" outlineLevel="0" collapsed="false">
      <c r="A1991" s="37" t="s">
        <v>397</v>
      </c>
      <c r="B1991" s="37" t="n">
        <v>2025</v>
      </c>
      <c r="C1991" s="37" t="n">
        <v>3</v>
      </c>
      <c r="D1991" s="37" t="n">
        <v>103</v>
      </c>
      <c r="E1991" s="37" t="s">
        <v>187</v>
      </c>
      <c r="F1991" s="37" t="n">
        <v>8.6</v>
      </c>
      <c r="G1991" s="37" t="n">
        <v>42</v>
      </c>
      <c r="H1991" s="37" t="str">
        <f aca="false">IFERROR(VLOOKUP(A1991,Employees!$A$2:$I$1501,9,FALSE()),"Unknown")</f>
        <v>Engineering</v>
      </c>
      <c r="I1991" s="37" t="str">
        <f aca="false">IFERROR(VLOOKUP(A1991,Employees!$A$2:$U$1501,21,FALSE()),"Unknown")</f>
        <v>Active</v>
      </c>
    </row>
    <row r="1992" customFormat="false" ht="15" hidden="false" customHeight="false" outlineLevel="0" collapsed="false">
      <c r="A1992" s="37" t="s">
        <v>1382</v>
      </c>
      <c r="B1992" s="37" t="n">
        <v>2025</v>
      </c>
      <c r="C1992" s="37" t="n">
        <v>2</v>
      </c>
      <c r="D1992" s="37" t="n">
        <v>68</v>
      </c>
      <c r="E1992" s="37" t="s">
        <v>187</v>
      </c>
      <c r="F1992" s="37" t="n">
        <v>3.3</v>
      </c>
      <c r="G1992" s="37" t="n">
        <v>9</v>
      </c>
      <c r="H1992" s="37" t="str">
        <f aca="false">IFERROR(VLOOKUP(A1992,Employees!$A$2:$I$1501,9,FALSE()),"Unknown")</f>
        <v>Engineering</v>
      </c>
      <c r="I1992" s="37" t="str">
        <f aca="false">IFERROR(VLOOKUP(A1992,Employees!$A$2:$U$1501,21,FALSE()),"Unknown")</f>
        <v>Exited</v>
      </c>
    </row>
    <row r="1993" customFormat="false" ht="15" hidden="false" customHeight="false" outlineLevel="0" collapsed="false">
      <c r="A1993" s="37" t="s">
        <v>1383</v>
      </c>
      <c r="B1993" s="37" t="n">
        <v>2025</v>
      </c>
      <c r="C1993" s="37" t="n">
        <v>4</v>
      </c>
      <c r="D1993" s="37" t="n">
        <v>96</v>
      </c>
      <c r="E1993" s="37" t="s">
        <v>187</v>
      </c>
      <c r="F1993" s="37" t="n">
        <v>9.2</v>
      </c>
      <c r="G1993" s="37" t="n">
        <v>29</v>
      </c>
      <c r="H1993" s="37" t="str">
        <f aca="false">IFERROR(VLOOKUP(A1993,Employees!$A$2:$I$1501,9,FALSE()),"Unknown")</f>
        <v>Customer Support</v>
      </c>
      <c r="I1993" s="37" t="str">
        <f aca="false">IFERROR(VLOOKUP(A1993,Employees!$A$2:$U$1501,21,FALSE()),"Unknown")</f>
        <v>Active</v>
      </c>
    </row>
    <row r="1994" customFormat="false" ht="15" hidden="false" customHeight="false" outlineLevel="0" collapsed="false">
      <c r="A1994" s="37" t="s">
        <v>1384</v>
      </c>
      <c r="B1994" s="37" t="n">
        <v>2021</v>
      </c>
      <c r="C1994" s="37" t="n">
        <v>3</v>
      </c>
      <c r="D1994" s="37" t="n">
        <v>79</v>
      </c>
      <c r="E1994" s="37" t="s">
        <v>187</v>
      </c>
      <c r="F1994" s="37" t="n">
        <v>6.5</v>
      </c>
      <c r="G1994" s="37" t="n">
        <v>24</v>
      </c>
      <c r="H1994" s="37" t="str">
        <f aca="false">IFERROR(VLOOKUP(A1994,Employees!$A$2:$I$1501,9,FALSE()),"Unknown")</f>
        <v>Human Resources</v>
      </c>
      <c r="I1994" s="37" t="str">
        <f aca="false">IFERROR(VLOOKUP(A1994,Employees!$A$2:$U$1501,21,FALSE()),"Unknown")</f>
        <v>Active</v>
      </c>
    </row>
    <row r="1995" customFormat="false" ht="15" hidden="false" customHeight="false" outlineLevel="0" collapsed="false">
      <c r="A1995" s="37" t="s">
        <v>1384</v>
      </c>
      <c r="B1995" s="37" t="n">
        <v>2022</v>
      </c>
      <c r="C1995" s="37" t="n">
        <v>2</v>
      </c>
      <c r="D1995" s="37" t="n">
        <v>68</v>
      </c>
      <c r="E1995" s="37" t="s">
        <v>187</v>
      </c>
      <c r="F1995" s="37" t="n">
        <v>2.2</v>
      </c>
      <c r="G1995" s="37" t="n">
        <v>9</v>
      </c>
      <c r="H1995" s="37" t="str">
        <f aca="false">IFERROR(VLOOKUP(A1995,Employees!$A$2:$I$1501,9,FALSE()),"Unknown")</f>
        <v>Human Resources</v>
      </c>
      <c r="I1995" s="37" t="str">
        <f aca="false">IFERROR(VLOOKUP(A1995,Employees!$A$2:$U$1501,21,FALSE()),"Unknown")</f>
        <v>Active</v>
      </c>
    </row>
    <row r="1996" customFormat="false" ht="15" hidden="false" customHeight="false" outlineLevel="0" collapsed="false">
      <c r="A1996" s="37" t="s">
        <v>1384</v>
      </c>
      <c r="B1996" s="37" t="n">
        <v>2023</v>
      </c>
      <c r="C1996" s="37" t="n">
        <v>2</v>
      </c>
      <c r="D1996" s="37" t="n">
        <v>81</v>
      </c>
      <c r="E1996" s="37" t="s">
        <v>187</v>
      </c>
      <c r="F1996" s="37" t="n">
        <v>3</v>
      </c>
      <c r="G1996" s="37" t="n">
        <v>5</v>
      </c>
      <c r="H1996" s="37" t="str">
        <f aca="false">IFERROR(VLOOKUP(A1996,Employees!$A$2:$I$1501,9,FALSE()),"Unknown")</f>
        <v>Human Resources</v>
      </c>
      <c r="I1996" s="37" t="str">
        <f aca="false">IFERROR(VLOOKUP(A1996,Employees!$A$2:$U$1501,21,FALSE()),"Unknown")</f>
        <v>Active</v>
      </c>
    </row>
    <row r="1997" customFormat="false" ht="15" hidden="false" customHeight="false" outlineLevel="0" collapsed="false">
      <c r="A1997" s="37" t="s">
        <v>1384</v>
      </c>
      <c r="B1997" s="37" t="n">
        <v>2024</v>
      </c>
      <c r="C1997" s="37" t="n">
        <v>2</v>
      </c>
      <c r="D1997" s="37" t="n">
        <v>90</v>
      </c>
      <c r="E1997" s="37" t="s">
        <v>187</v>
      </c>
      <c r="F1997" s="37" t="n">
        <v>4.6</v>
      </c>
      <c r="G1997" s="37" t="n">
        <v>7</v>
      </c>
      <c r="H1997" s="37" t="str">
        <f aca="false">IFERROR(VLOOKUP(A1997,Employees!$A$2:$I$1501,9,FALSE()),"Unknown")</f>
        <v>Human Resources</v>
      </c>
      <c r="I1997" s="37" t="str">
        <f aca="false">IFERROR(VLOOKUP(A1997,Employees!$A$2:$U$1501,21,FALSE()),"Unknown")</f>
        <v>Active</v>
      </c>
    </row>
    <row r="1998" customFormat="false" ht="15" hidden="false" customHeight="false" outlineLevel="0" collapsed="false">
      <c r="A1998" s="37" t="s">
        <v>1384</v>
      </c>
      <c r="B1998" s="37" t="n">
        <v>2025</v>
      </c>
      <c r="C1998" s="37" t="n">
        <v>3</v>
      </c>
      <c r="D1998" s="37" t="n">
        <v>81</v>
      </c>
      <c r="E1998" s="37" t="s">
        <v>187</v>
      </c>
      <c r="F1998" s="37" t="n">
        <v>9</v>
      </c>
      <c r="G1998" s="37" t="n">
        <v>10</v>
      </c>
      <c r="H1998" s="37" t="str">
        <f aca="false">IFERROR(VLOOKUP(A1998,Employees!$A$2:$I$1501,9,FALSE()),"Unknown")</f>
        <v>Human Resources</v>
      </c>
      <c r="I1998" s="37" t="str">
        <f aca="false">IFERROR(VLOOKUP(A1998,Employees!$A$2:$U$1501,21,FALSE()),"Unknown")</f>
        <v>Active</v>
      </c>
    </row>
    <row r="1999" customFormat="false" ht="15" hidden="false" customHeight="false" outlineLevel="0" collapsed="false">
      <c r="A1999" s="37" t="s">
        <v>1385</v>
      </c>
      <c r="B1999" s="37" t="n">
        <v>2021</v>
      </c>
      <c r="C1999" s="37" t="n">
        <v>2</v>
      </c>
      <c r="D1999" s="37" t="n">
        <v>75</v>
      </c>
      <c r="E1999" s="37" t="s">
        <v>187</v>
      </c>
      <c r="F1999" s="37" t="n">
        <v>3.3</v>
      </c>
      <c r="G1999" s="37" t="n">
        <v>13</v>
      </c>
      <c r="H1999" s="37" t="str">
        <f aca="false">IFERROR(VLOOKUP(A1999,Employees!$A$2:$I$1501,9,FALSE()),"Unknown")</f>
        <v>Sales</v>
      </c>
      <c r="I1999" s="37" t="str">
        <f aca="false">IFERROR(VLOOKUP(A1999,Employees!$A$2:$U$1501,21,FALSE()),"Unknown")</f>
        <v>Active</v>
      </c>
    </row>
    <row r="2000" customFormat="false" ht="15" hidden="false" customHeight="false" outlineLevel="0" collapsed="false">
      <c r="A2000" s="37" t="s">
        <v>1385</v>
      </c>
      <c r="B2000" s="37" t="n">
        <v>2022</v>
      </c>
      <c r="C2000" s="37" t="n">
        <v>1</v>
      </c>
      <c r="D2000" s="37" t="n">
        <v>71</v>
      </c>
      <c r="E2000" s="37" t="s">
        <v>187</v>
      </c>
      <c r="F2000" s="37" t="n">
        <v>2.4</v>
      </c>
      <c r="G2000" s="37" t="n">
        <v>7</v>
      </c>
      <c r="H2000" s="37" t="str">
        <f aca="false">IFERROR(VLOOKUP(A2000,Employees!$A$2:$I$1501,9,FALSE()),"Unknown")</f>
        <v>Sales</v>
      </c>
      <c r="I2000" s="37" t="str">
        <f aca="false">IFERROR(VLOOKUP(A2000,Employees!$A$2:$U$1501,21,FALSE()),"Unknown")</f>
        <v>Active</v>
      </c>
    </row>
    <row r="2001" customFormat="false" ht="15" hidden="false" customHeight="false" outlineLevel="0" collapsed="false">
      <c r="A2001" s="37" t="s">
        <v>1385</v>
      </c>
      <c r="B2001" s="37" t="n">
        <v>2023</v>
      </c>
      <c r="C2001" s="37" t="n">
        <v>4</v>
      </c>
      <c r="D2001" s="37" t="n">
        <v>85</v>
      </c>
      <c r="E2001" s="37" t="s">
        <v>187</v>
      </c>
      <c r="F2001" s="37" t="n">
        <v>10.5</v>
      </c>
      <c r="G2001" s="37" t="n">
        <v>27</v>
      </c>
      <c r="H2001" s="37" t="str">
        <f aca="false">IFERROR(VLOOKUP(A2001,Employees!$A$2:$I$1501,9,FALSE()),"Unknown")</f>
        <v>Sales</v>
      </c>
      <c r="I2001" s="37" t="str">
        <f aca="false">IFERROR(VLOOKUP(A2001,Employees!$A$2:$U$1501,21,FALSE()),"Unknown")</f>
        <v>Active</v>
      </c>
    </row>
    <row r="2002" customFormat="false" ht="15" hidden="false" customHeight="false" outlineLevel="0" collapsed="false">
      <c r="A2002" s="37" t="s">
        <v>1385</v>
      </c>
      <c r="B2002" s="37" t="n">
        <v>2024</v>
      </c>
      <c r="C2002" s="37" t="n">
        <v>4</v>
      </c>
      <c r="D2002" s="37" t="n">
        <v>94</v>
      </c>
      <c r="E2002" s="37" t="s">
        <v>187</v>
      </c>
      <c r="F2002" s="37" t="n">
        <v>8.8</v>
      </c>
      <c r="G2002" s="37" t="n">
        <v>27</v>
      </c>
      <c r="H2002" s="37" t="str">
        <f aca="false">IFERROR(VLOOKUP(A2002,Employees!$A$2:$I$1501,9,FALSE()),"Unknown")</f>
        <v>Sales</v>
      </c>
      <c r="I2002" s="37" t="str">
        <f aca="false">IFERROR(VLOOKUP(A2002,Employees!$A$2:$U$1501,21,FALSE()),"Unknown")</f>
        <v>Active</v>
      </c>
    </row>
    <row r="2003" customFormat="false" ht="15" hidden="false" customHeight="false" outlineLevel="0" collapsed="false">
      <c r="A2003" s="37" t="s">
        <v>1385</v>
      </c>
      <c r="B2003" s="37" t="n">
        <v>2025</v>
      </c>
      <c r="C2003" s="37" t="n">
        <v>1</v>
      </c>
      <c r="D2003" s="37" t="n">
        <v>79</v>
      </c>
      <c r="E2003" s="37" t="s">
        <v>187</v>
      </c>
      <c r="F2003" s="37" t="n">
        <v>1.4</v>
      </c>
      <c r="G2003" s="37" t="n">
        <v>28</v>
      </c>
      <c r="H2003" s="37" t="str">
        <f aca="false">IFERROR(VLOOKUP(A2003,Employees!$A$2:$I$1501,9,FALSE()),"Unknown")</f>
        <v>Sales</v>
      </c>
      <c r="I2003" s="37" t="str">
        <f aca="false">IFERROR(VLOOKUP(A2003,Employees!$A$2:$U$1501,21,FALSE()),"Unknown")</f>
        <v>Active</v>
      </c>
    </row>
    <row r="2004" customFormat="false" ht="15" hidden="false" customHeight="false" outlineLevel="0" collapsed="false">
      <c r="A2004" s="37" t="s">
        <v>1386</v>
      </c>
      <c r="B2004" s="37" t="n">
        <v>2023</v>
      </c>
      <c r="C2004" s="37" t="n">
        <v>3</v>
      </c>
      <c r="D2004" s="37" t="n">
        <v>79</v>
      </c>
      <c r="E2004" s="37" t="s">
        <v>187</v>
      </c>
      <c r="F2004" s="37" t="n">
        <v>6.5</v>
      </c>
      <c r="G2004" s="37" t="n">
        <v>7</v>
      </c>
      <c r="H2004" s="37" t="str">
        <f aca="false">IFERROR(VLOOKUP(A2004,Employees!$A$2:$I$1501,9,FALSE()),"Unknown")</f>
        <v>Engineering</v>
      </c>
      <c r="I2004" s="37" t="str">
        <f aca="false">IFERROR(VLOOKUP(A2004,Employees!$A$2:$U$1501,21,FALSE()),"Unknown")</f>
        <v>Active</v>
      </c>
    </row>
    <row r="2005" customFormat="false" ht="15" hidden="false" customHeight="false" outlineLevel="0" collapsed="false">
      <c r="A2005" s="37" t="s">
        <v>1386</v>
      </c>
      <c r="B2005" s="37" t="n">
        <v>2024</v>
      </c>
      <c r="C2005" s="37" t="n">
        <v>3</v>
      </c>
      <c r="D2005" s="37" t="n">
        <v>100</v>
      </c>
      <c r="E2005" s="37" t="s">
        <v>187</v>
      </c>
      <c r="F2005" s="37" t="n">
        <v>6.1</v>
      </c>
      <c r="G2005" s="37" t="n">
        <v>21</v>
      </c>
      <c r="H2005" s="37" t="str">
        <f aca="false">IFERROR(VLOOKUP(A2005,Employees!$A$2:$I$1501,9,FALSE()),"Unknown")</f>
        <v>Engineering</v>
      </c>
      <c r="I2005" s="37" t="str">
        <f aca="false">IFERROR(VLOOKUP(A2005,Employees!$A$2:$U$1501,21,FALSE()),"Unknown")</f>
        <v>Active</v>
      </c>
    </row>
    <row r="2006" customFormat="false" ht="15" hidden="false" customHeight="false" outlineLevel="0" collapsed="false">
      <c r="A2006" s="37" t="s">
        <v>1386</v>
      </c>
      <c r="B2006" s="37" t="n">
        <v>2025</v>
      </c>
      <c r="C2006" s="37" t="n">
        <v>2</v>
      </c>
      <c r="D2006" s="37" t="n">
        <v>74</v>
      </c>
      <c r="E2006" s="37" t="s">
        <v>187</v>
      </c>
      <c r="F2006" s="37" t="n">
        <v>5.8</v>
      </c>
      <c r="G2006" s="37" t="n">
        <v>18</v>
      </c>
      <c r="H2006" s="37" t="str">
        <f aca="false">IFERROR(VLOOKUP(A2006,Employees!$A$2:$I$1501,9,FALSE()),"Unknown")</f>
        <v>Engineering</v>
      </c>
      <c r="I2006" s="37" t="str">
        <f aca="false">IFERROR(VLOOKUP(A2006,Employees!$A$2:$U$1501,21,FALSE()),"Unknown")</f>
        <v>Active</v>
      </c>
    </row>
    <row r="2007" customFormat="false" ht="15" hidden="false" customHeight="false" outlineLevel="0" collapsed="false">
      <c r="A2007" s="37" t="s">
        <v>1387</v>
      </c>
      <c r="B2007" s="37" t="n">
        <v>2025</v>
      </c>
      <c r="C2007" s="37" t="n">
        <v>4</v>
      </c>
      <c r="D2007" s="37" t="n">
        <v>106</v>
      </c>
      <c r="E2007" s="37" t="s">
        <v>187</v>
      </c>
      <c r="F2007" s="37" t="n">
        <v>7.8</v>
      </c>
      <c r="G2007" s="37" t="n">
        <v>14</v>
      </c>
      <c r="H2007" s="37" t="str">
        <f aca="false">IFERROR(VLOOKUP(A2007,Employees!$A$2:$I$1501,9,FALSE()),"Unknown")</f>
        <v>Engineering</v>
      </c>
      <c r="I2007" s="37" t="str">
        <f aca="false">IFERROR(VLOOKUP(A2007,Employees!$A$2:$U$1501,21,FALSE()),"Unknown")</f>
        <v>Active</v>
      </c>
    </row>
    <row r="2008" customFormat="false" ht="15" hidden="false" customHeight="false" outlineLevel="0" collapsed="false">
      <c r="A2008" s="37" t="s">
        <v>780</v>
      </c>
      <c r="B2008" s="37" t="n">
        <v>2022</v>
      </c>
      <c r="C2008" s="37" t="n">
        <v>3</v>
      </c>
      <c r="D2008" s="37" t="n">
        <v>72</v>
      </c>
      <c r="E2008" s="37" t="s">
        <v>187</v>
      </c>
      <c r="F2008" s="37" t="n">
        <v>4.9</v>
      </c>
      <c r="G2008" s="37" t="n">
        <v>13</v>
      </c>
      <c r="H2008" s="37" t="str">
        <f aca="false">IFERROR(VLOOKUP(A2008,Employees!$A$2:$I$1501,9,FALSE()),"Unknown")</f>
        <v>Customer Support</v>
      </c>
      <c r="I2008" s="37" t="str">
        <f aca="false">IFERROR(VLOOKUP(A2008,Employees!$A$2:$U$1501,21,FALSE()),"Unknown")</f>
        <v>Active</v>
      </c>
    </row>
    <row r="2009" customFormat="false" ht="15" hidden="false" customHeight="false" outlineLevel="0" collapsed="false">
      <c r="A2009" s="37" t="s">
        <v>780</v>
      </c>
      <c r="B2009" s="37" t="n">
        <v>2023</v>
      </c>
      <c r="C2009" s="37" t="n">
        <v>4</v>
      </c>
      <c r="D2009" s="37" t="n">
        <v>100</v>
      </c>
      <c r="E2009" s="37" t="s">
        <v>187</v>
      </c>
      <c r="F2009" s="37" t="n">
        <v>8.5</v>
      </c>
      <c r="G2009" s="37" t="n">
        <v>2</v>
      </c>
      <c r="H2009" s="37" t="str">
        <f aca="false">IFERROR(VLOOKUP(A2009,Employees!$A$2:$I$1501,9,FALSE()),"Unknown")</f>
        <v>Customer Support</v>
      </c>
      <c r="I2009" s="37" t="str">
        <f aca="false">IFERROR(VLOOKUP(A2009,Employees!$A$2:$U$1501,21,FALSE()),"Unknown")</f>
        <v>Active</v>
      </c>
    </row>
    <row r="2010" customFormat="false" ht="15" hidden="false" customHeight="false" outlineLevel="0" collapsed="false">
      <c r="A2010" s="37" t="s">
        <v>780</v>
      </c>
      <c r="B2010" s="37" t="n">
        <v>2024</v>
      </c>
      <c r="C2010" s="37" t="n">
        <v>4</v>
      </c>
      <c r="D2010" s="37" t="n">
        <v>86</v>
      </c>
      <c r="E2010" s="37" t="s">
        <v>187</v>
      </c>
      <c r="F2010" s="37" t="n">
        <v>10.9</v>
      </c>
      <c r="G2010" s="37" t="n">
        <v>9</v>
      </c>
      <c r="H2010" s="37" t="str">
        <f aca="false">IFERROR(VLOOKUP(A2010,Employees!$A$2:$I$1501,9,FALSE()),"Unknown")</f>
        <v>Customer Support</v>
      </c>
      <c r="I2010" s="37" t="str">
        <f aca="false">IFERROR(VLOOKUP(A2010,Employees!$A$2:$U$1501,21,FALSE()),"Unknown")</f>
        <v>Active</v>
      </c>
    </row>
    <row r="2011" customFormat="false" ht="15" hidden="false" customHeight="false" outlineLevel="0" collapsed="false">
      <c r="A2011" s="37" t="s">
        <v>780</v>
      </c>
      <c r="B2011" s="37" t="n">
        <v>2025</v>
      </c>
      <c r="C2011" s="37" t="n">
        <v>5</v>
      </c>
      <c r="D2011" s="37" t="n">
        <v>98</v>
      </c>
      <c r="E2011" s="37" t="s">
        <v>187</v>
      </c>
      <c r="F2011" s="37" t="n">
        <v>8.5</v>
      </c>
      <c r="G2011" s="37" t="n">
        <v>5</v>
      </c>
      <c r="H2011" s="37" t="str">
        <f aca="false">IFERROR(VLOOKUP(A2011,Employees!$A$2:$I$1501,9,FALSE()),"Unknown")</f>
        <v>Customer Support</v>
      </c>
      <c r="I2011" s="37" t="str">
        <f aca="false">IFERROR(VLOOKUP(A2011,Employees!$A$2:$U$1501,21,FALSE()),"Unknown")</f>
        <v>Active</v>
      </c>
    </row>
    <row r="2012" customFormat="false" ht="15" hidden="false" customHeight="false" outlineLevel="0" collapsed="false">
      <c r="A2012" s="37" t="s">
        <v>1388</v>
      </c>
      <c r="B2012" s="37" t="n">
        <v>2022</v>
      </c>
      <c r="C2012" s="37" t="n">
        <v>4</v>
      </c>
      <c r="D2012" s="37" t="n">
        <v>92</v>
      </c>
      <c r="E2012" s="37" t="s">
        <v>187</v>
      </c>
      <c r="F2012" s="37" t="n">
        <v>6.9</v>
      </c>
      <c r="G2012" s="37" t="n">
        <v>19</v>
      </c>
      <c r="H2012" s="37" t="str">
        <f aca="false">IFERROR(VLOOKUP(A2012,Employees!$A$2:$I$1501,9,FALSE()),"Unknown")</f>
        <v>Engineering</v>
      </c>
      <c r="I2012" s="37" t="str">
        <f aca="false">IFERROR(VLOOKUP(A2012,Employees!$A$2:$U$1501,21,FALSE()),"Unknown")</f>
        <v>Active</v>
      </c>
    </row>
    <row r="2013" customFormat="false" ht="15" hidden="false" customHeight="false" outlineLevel="0" collapsed="false">
      <c r="A2013" s="37" t="s">
        <v>1388</v>
      </c>
      <c r="B2013" s="37" t="n">
        <v>2023</v>
      </c>
      <c r="C2013" s="37" t="n">
        <v>2</v>
      </c>
      <c r="D2013" s="37" t="n">
        <v>65</v>
      </c>
      <c r="E2013" s="37" t="s">
        <v>187</v>
      </c>
      <c r="F2013" s="37" t="n">
        <v>4.7</v>
      </c>
      <c r="G2013" s="37" t="n">
        <v>13</v>
      </c>
      <c r="H2013" s="37" t="str">
        <f aca="false">IFERROR(VLOOKUP(A2013,Employees!$A$2:$I$1501,9,FALSE()),"Unknown")</f>
        <v>Engineering</v>
      </c>
      <c r="I2013" s="37" t="str">
        <f aca="false">IFERROR(VLOOKUP(A2013,Employees!$A$2:$U$1501,21,FALSE()),"Unknown")</f>
        <v>Active</v>
      </c>
    </row>
    <row r="2014" customFormat="false" ht="15" hidden="false" customHeight="false" outlineLevel="0" collapsed="false">
      <c r="A2014" s="37" t="s">
        <v>1388</v>
      </c>
      <c r="B2014" s="37" t="n">
        <v>2024</v>
      </c>
      <c r="C2014" s="37" t="n">
        <v>1</v>
      </c>
      <c r="D2014" s="37" t="n">
        <v>73</v>
      </c>
      <c r="E2014" s="37" t="s">
        <v>187</v>
      </c>
      <c r="F2014" s="37" t="n">
        <v>2.6</v>
      </c>
      <c r="G2014" s="37" t="n">
        <v>18</v>
      </c>
      <c r="H2014" s="37" t="str">
        <f aca="false">IFERROR(VLOOKUP(A2014,Employees!$A$2:$I$1501,9,FALSE()),"Unknown")</f>
        <v>Engineering</v>
      </c>
      <c r="I2014" s="37" t="str">
        <f aca="false">IFERROR(VLOOKUP(A2014,Employees!$A$2:$U$1501,21,FALSE()),"Unknown")</f>
        <v>Active</v>
      </c>
    </row>
    <row r="2015" customFormat="false" ht="15" hidden="false" customHeight="false" outlineLevel="0" collapsed="false">
      <c r="A2015" s="37" t="s">
        <v>1388</v>
      </c>
      <c r="B2015" s="37" t="n">
        <v>2025</v>
      </c>
      <c r="C2015" s="37" t="n">
        <v>4</v>
      </c>
      <c r="D2015" s="37" t="n">
        <v>77</v>
      </c>
      <c r="E2015" s="37" t="s">
        <v>185</v>
      </c>
      <c r="F2015" s="37" t="n">
        <v>6.8</v>
      </c>
      <c r="G2015" s="37" t="n">
        <v>22</v>
      </c>
      <c r="H2015" s="37" t="str">
        <f aca="false">IFERROR(VLOOKUP(A2015,Employees!$A$2:$I$1501,9,FALSE()),"Unknown")</f>
        <v>Engineering</v>
      </c>
      <c r="I2015" s="37" t="str">
        <f aca="false">IFERROR(VLOOKUP(A2015,Employees!$A$2:$U$1501,21,FALSE()),"Unknown")</f>
        <v>Active</v>
      </c>
    </row>
    <row r="2016" customFormat="false" ht="15" hidden="false" customHeight="false" outlineLevel="0" collapsed="false">
      <c r="A2016" s="37" t="s">
        <v>1390</v>
      </c>
      <c r="B2016" s="37" t="n">
        <v>2023</v>
      </c>
      <c r="C2016" s="37" t="n">
        <v>3</v>
      </c>
      <c r="D2016" s="37" t="n">
        <v>92</v>
      </c>
      <c r="E2016" s="37" t="s">
        <v>187</v>
      </c>
      <c r="F2016" s="37" t="n">
        <v>7.8</v>
      </c>
      <c r="G2016" s="37" t="n">
        <v>38</v>
      </c>
      <c r="H2016" s="37" t="str">
        <f aca="false">IFERROR(VLOOKUP(A2016,Employees!$A$2:$I$1501,9,FALSE()),"Unknown")</f>
        <v>Human Resources</v>
      </c>
      <c r="I2016" s="37" t="str">
        <f aca="false">IFERROR(VLOOKUP(A2016,Employees!$A$2:$U$1501,21,FALSE()),"Unknown")</f>
        <v>Active</v>
      </c>
    </row>
    <row r="2017" customFormat="false" ht="15" hidden="false" customHeight="false" outlineLevel="0" collapsed="false">
      <c r="A2017" s="37" t="s">
        <v>1390</v>
      </c>
      <c r="B2017" s="37" t="n">
        <v>2024</v>
      </c>
      <c r="C2017" s="37" t="n">
        <v>3</v>
      </c>
      <c r="D2017" s="37" t="n">
        <v>89</v>
      </c>
      <c r="E2017" s="37" t="s">
        <v>187</v>
      </c>
      <c r="F2017" s="37" t="n">
        <v>6</v>
      </c>
      <c r="G2017" s="37" t="n">
        <v>22</v>
      </c>
      <c r="H2017" s="37" t="str">
        <f aca="false">IFERROR(VLOOKUP(A2017,Employees!$A$2:$I$1501,9,FALSE()),"Unknown")</f>
        <v>Human Resources</v>
      </c>
      <c r="I2017" s="37" t="str">
        <f aca="false">IFERROR(VLOOKUP(A2017,Employees!$A$2:$U$1501,21,FALSE()),"Unknown")</f>
        <v>Active</v>
      </c>
    </row>
    <row r="2018" customFormat="false" ht="15" hidden="false" customHeight="false" outlineLevel="0" collapsed="false">
      <c r="A2018" s="37" t="s">
        <v>1390</v>
      </c>
      <c r="B2018" s="37" t="n">
        <v>2025</v>
      </c>
      <c r="C2018" s="37" t="n">
        <v>4</v>
      </c>
      <c r="D2018" s="37" t="n">
        <v>100</v>
      </c>
      <c r="E2018" s="37" t="s">
        <v>187</v>
      </c>
      <c r="F2018" s="37" t="n">
        <v>8.2</v>
      </c>
      <c r="G2018" s="37" t="n">
        <v>36</v>
      </c>
      <c r="H2018" s="37" t="str">
        <f aca="false">IFERROR(VLOOKUP(A2018,Employees!$A$2:$I$1501,9,FALSE()),"Unknown")</f>
        <v>Human Resources</v>
      </c>
      <c r="I2018" s="37" t="str">
        <f aca="false">IFERROR(VLOOKUP(A2018,Employees!$A$2:$U$1501,21,FALSE()),"Unknown")</f>
        <v>Active</v>
      </c>
    </row>
    <row r="2019" customFormat="false" ht="15" hidden="false" customHeight="false" outlineLevel="0" collapsed="false">
      <c r="A2019" s="37" t="s">
        <v>651</v>
      </c>
      <c r="B2019" s="37" t="n">
        <v>2024</v>
      </c>
      <c r="C2019" s="37" t="n">
        <v>3</v>
      </c>
      <c r="D2019" s="37" t="n">
        <v>90</v>
      </c>
      <c r="E2019" s="37" t="s">
        <v>187</v>
      </c>
      <c r="F2019" s="37" t="n">
        <v>8.6</v>
      </c>
      <c r="G2019" s="37" t="n">
        <v>19</v>
      </c>
      <c r="H2019" s="37" t="str">
        <f aca="false">IFERROR(VLOOKUP(A2019,Employees!$A$2:$I$1501,9,FALSE()),"Unknown")</f>
        <v>Finance</v>
      </c>
      <c r="I2019" s="37" t="str">
        <f aca="false">IFERROR(VLOOKUP(A2019,Employees!$A$2:$U$1501,21,FALSE()),"Unknown")</f>
        <v>Exited</v>
      </c>
    </row>
    <row r="2020" customFormat="false" ht="15" hidden="false" customHeight="false" outlineLevel="0" collapsed="false">
      <c r="A2020" s="37" t="s">
        <v>1392</v>
      </c>
      <c r="B2020" s="37" t="n">
        <v>2021</v>
      </c>
      <c r="C2020" s="37" t="n">
        <v>3</v>
      </c>
      <c r="D2020" s="37" t="n">
        <v>79</v>
      </c>
      <c r="E2020" s="37" t="s">
        <v>187</v>
      </c>
      <c r="F2020" s="37" t="n">
        <v>9.1</v>
      </c>
      <c r="G2020" s="37" t="n">
        <v>16</v>
      </c>
      <c r="H2020" s="37" t="str">
        <f aca="false">IFERROR(VLOOKUP(A2020,Employees!$A$2:$I$1501,9,FALSE()),"Unknown")</f>
        <v>Sales</v>
      </c>
      <c r="I2020" s="37" t="str">
        <f aca="false">IFERROR(VLOOKUP(A2020,Employees!$A$2:$U$1501,21,FALSE()),"Unknown")</f>
        <v>Exited</v>
      </c>
    </row>
    <row r="2021" customFormat="false" ht="15" hidden="false" customHeight="false" outlineLevel="0" collapsed="false">
      <c r="A2021" s="37" t="s">
        <v>1392</v>
      </c>
      <c r="B2021" s="37" t="n">
        <v>2022</v>
      </c>
      <c r="C2021" s="37" t="n">
        <v>4</v>
      </c>
      <c r="D2021" s="37" t="n">
        <v>73</v>
      </c>
      <c r="E2021" s="37" t="s">
        <v>185</v>
      </c>
      <c r="F2021" s="37" t="n">
        <v>7.8</v>
      </c>
      <c r="G2021" s="37" t="n">
        <v>21</v>
      </c>
      <c r="H2021" s="37" t="str">
        <f aca="false">IFERROR(VLOOKUP(A2021,Employees!$A$2:$I$1501,9,FALSE()),"Unknown")</f>
        <v>Sales</v>
      </c>
      <c r="I2021" s="37" t="str">
        <f aca="false">IFERROR(VLOOKUP(A2021,Employees!$A$2:$U$1501,21,FALSE()),"Unknown")</f>
        <v>Exited</v>
      </c>
    </row>
    <row r="2022" customFormat="false" ht="15" hidden="false" customHeight="false" outlineLevel="0" collapsed="false">
      <c r="A2022" s="37" t="s">
        <v>1392</v>
      </c>
      <c r="B2022" s="37" t="n">
        <v>2023</v>
      </c>
      <c r="C2022" s="37" t="n">
        <v>2</v>
      </c>
      <c r="D2022" s="37" t="n">
        <v>76</v>
      </c>
      <c r="E2022" s="37" t="s">
        <v>187</v>
      </c>
      <c r="F2022" s="37" t="n">
        <v>4.8</v>
      </c>
      <c r="G2022" s="37" t="n">
        <v>35</v>
      </c>
      <c r="H2022" s="37" t="str">
        <f aca="false">IFERROR(VLOOKUP(A2022,Employees!$A$2:$I$1501,9,FALSE()),"Unknown")</f>
        <v>Sales</v>
      </c>
      <c r="I2022" s="37" t="str">
        <f aca="false">IFERROR(VLOOKUP(A2022,Employees!$A$2:$U$1501,21,FALSE()),"Unknown")</f>
        <v>Exited</v>
      </c>
    </row>
    <row r="2023" customFormat="false" ht="15" hidden="false" customHeight="false" outlineLevel="0" collapsed="false">
      <c r="A2023" s="37" t="s">
        <v>1394</v>
      </c>
      <c r="B2023" s="37" t="n">
        <v>2022</v>
      </c>
      <c r="C2023" s="37" t="n">
        <v>3</v>
      </c>
      <c r="D2023" s="37" t="n">
        <v>82</v>
      </c>
      <c r="E2023" s="37" t="s">
        <v>187</v>
      </c>
      <c r="F2023" s="37" t="n">
        <v>6.5</v>
      </c>
      <c r="G2023" s="37" t="n">
        <v>21</v>
      </c>
      <c r="H2023" s="37" t="str">
        <f aca="false">IFERROR(VLOOKUP(A2023,Employees!$A$2:$I$1501,9,FALSE()),"Unknown")</f>
        <v>Legal &amp; Compliance</v>
      </c>
      <c r="I2023" s="37" t="str">
        <f aca="false">IFERROR(VLOOKUP(A2023,Employees!$A$2:$U$1501,21,FALSE()),"Unknown")</f>
        <v>Active</v>
      </c>
    </row>
    <row r="2024" customFormat="false" ht="15" hidden="false" customHeight="false" outlineLevel="0" collapsed="false">
      <c r="A2024" s="37" t="s">
        <v>1394</v>
      </c>
      <c r="B2024" s="37" t="n">
        <v>2023</v>
      </c>
      <c r="C2024" s="37" t="n">
        <v>1</v>
      </c>
      <c r="D2024" s="37" t="n">
        <v>70</v>
      </c>
      <c r="E2024" s="37" t="s">
        <v>187</v>
      </c>
      <c r="F2024" s="37" t="n">
        <v>0.7</v>
      </c>
      <c r="G2024" s="37" t="n">
        <v>27</v>
      </c>
      <c r="H2024" s="37" t="str">
        <f aca="false">IFERROR(VLOOKUP(A2024,Employees!$A$2:$I$1501,9,FALSE()),"Unknown")</f>
        <v>Legal &amp; Compliance</v>
      </c>
      <c r="I2024" s="37" t="str">
        <f aca="false">IFERROR(VLOOKUP(A2024,Employees!$A$2:$U$1501,21,FALSE()),"Unknown")</f>
        <v>Active</v>
      </c>
    </row>
    <row r="2025" customFormat="false" ht="15" hidden="false" customHeight="false" outlineLevel="0" collapsed="false">
      <c r="A2025" s="37" t="s">
        <v>1394</v>
      </c>
      <c r="B2025" s="37" t="n">
        <v>2024</v>
      </c>
      <c r="C2025" s="37" t="n">
        <v>3</v>
      </c>
      <c r="D2025" s="37" t="n">
        <v>83</v>
      </c>
      <c r="E2025" s="37" t="s">
        <v>187</v>
      </c>
      <c r="F2025" s="37" t="n">
        <v>6.6</v>
      </c>
      <c r="G2025" s="37" t="n">
        <v>18</v>
      </c>
      <c r="H2025" s="37" t="str">
        <f aca="false">IFERROR(VLOOKUP(A2025,Employees!$A$2:$I$1501,9,FALSE()),"Unknown")</f>
        <v>Legal &amp; Compliance</v>
      </c>
      <c r="I2025" s="37" t="str">
        <f aca="false">IFERROR(VLOOKUP(A2025,Employees!$A$2:$U$1501,21,FALSE()),"Unknown")</f>
        <v>Active</v>
      </c>
    </row>
    <row r="2026" customFormat="false" ht="15" hidden="false" customHeight="false" outlineLevel="0" collapsed="false">
      <c r="A2026" s="37" t="s">
        <v>1394</v>
      </c>
      <c r="B2026" s="37" t="n">
        <v>2025</v>
      </c>
      <c r="C2026" s="37" t="n">
        <v>3</v>
      </c>
      <c r="D2026" s="37" t="n">
        <v>95</v>
      </c>
      <c r="E2026" s="37" t="s">
        <v>187</v>
      </c>
      <c r="F2026" s="37" t="n">
        <v>4.3</v>
      </c>
      <c r="G2026" s="37" t="n">
        <v>13</v>
      </c>
      <c r="H2026" s="37" t="str">
        <f aca="false">IFERROR(VLOOKUP(A2026,Employees!$A$2:$I$1501,9,FALSE()),"Unknown")</f>
        <v>Legal &amp; Compliance</v>
      </c>
      <c r="I2026" s="37" t="str">
        <f aca="false">IFERROR(VLOOKUP(A2026,Employees!$A$2:$U$1501,21,FALSE()),"Unknown")</f>
        <v>Active</v>
      </c>
    </row>
    <row r="2027" customFormat="false" ht="15" hidden="false" customHeight="false" outlineLevel="0" collapsed="false">
      <c r="A2027" s="37" t="s">
        <v>1395</v>
      </c>
      <c r="B2027" s="37" t="n">
        <v>2021</v>
      </c>
      <c r="C2027" s="37" t="n">
        <v>4</v>
      </c>
      <c r="D2027" s="37" t="n">
        <v>105</v>
      </c>
      <c r="E2027" s="37" t="s">
        <v>187</v>
      </c>
      <c r="F2027" s="37" t="n">
        <v>6.8</v>
      </c>
      <c r="G2027" s="37" t="n">
        <v>9</v>
      </c>
      <c r="H2027" s="37" t="str">
        <f aca="false">IFERROR(VLOOKUP(A2027,Employees!$A$2:$I$1501,9,FALSE()),"Unknown")</f>
        <v>Sales</v>
      </c>
      <c r="I2027" s="37" t="str">
        <f aca="false">IFERROR(VLOOKUP(A2027,Employees!$A$2:$U$1501,21,FALSE()),"Unknown")</f>
        <v>Active</v>
      </c>
    </row>
    <row r="2028" customFormat="false" ht="15" hidden="false" customHeight="false" outlineLevel="0" collapsed="false">
      <c r="A2028" s="37" t="s">
        <v>1395</v>
      </c>
      <c r="B2028" s="37" t="n">
        <v>2022</v>
      </c>
      <c r="C2028" s="37" t="n">
        <v>3</v>
      </c>
      <c r="D2028" s="37" t="n">
        <v>81</v>
      </c>
      <c r="E2028" s="37" t="s">
        <v>187</v>
      </c>
      <c r="F2028" s="37" t="n">
        <v>6.1</v>
      </c>
      <c r="G2028" s="37" t="n">
        <v>26</v>
      </c>
      <c r="H2028" s="37" t="str">
        <f aca="false">IFERROR(VLOOKUP(A2028,Employees!$A$2:$I$1501,9,FALSE()),"Unknown")</f>
        <v>Sales</v>
      </c>
      <c r="I2028" s="37" t="str">
        <f aca="false">IFERROR(VLOOKUP(A2028,Employees!$A$2:$U$1501,21,FALSE()),"Unknown")</f>
        <v>Active</v>
      </c>
    </row>
    <row r="2029" customFormat="false" ht="15" hidden="false" customHeight="false" outlineLevel="0" collapsed="false">
      <c r="A2029" s="37" t="s">
        <v>1395</v>
      </c>
      <c r="B2029" s="37" t="n">
        <v>2023</v>
      </c>
      <c r="C2029" s="37" t="n">
        <v>2</v>
      </c>
      <c r="D2029" s="37" t="n">
        <v>65</v>
      </c>
      <c r="E2029" s="37" t="s">
        <v>187</v>
      </c>
      <c r="F2029" s="37" t="n">
        <v>5.8</v>
      </c>
      <c r="G2029" s="37" t="n">
        <v>38</v>
      </c>
      <c r="H2029" s="37" t="str">
        <f aca="false">IFERROR(VLOOKUP(A2029,Employees!$A$2:$I$1501,9,FALSE()),"Unknown")</f>
        <v>Sales</v>
      </c>
      <c r="I2029" s="37" t="str">
        <f aca="false">IFERROR(VLOOKUP(A2029,Employees!$A$2:$U$1501,21,FALSE()),"Unknown")</f>
        <v>Active</v>
      </c>
    </row>
    <row r="2030" customFormat="false" ht="15" hidden="false" customHeight="false" outlineLevel="0" collapsed="false">
      <c r="A2030" s="37" t="s">
        <v>1395</v>
      </c>
      <c r="B2030" s="37" t="n">
        <v>2024</v>
      </c>
      <c r="C2030" s="37" t="n">
        <v>2</v>
      </c>
      <c r="D2030" s="37" t="n">
        <v>82</v>
      </c>
      <c r="E2030" s="37" t="s">
        <v>187</v>
      </c>
      <c r="F2030" s="37" t="n">
        <v>2.7</v>
      </c>
      <c r="G2030" s="37" t="n">
        <v>26</v>
      </c>
      <c r="H2030" s="37" t="str">
        <f aca="false">IFERROR(VLOOKUP(A2030,Employees!$A$2:$I$1501,9,FALSE()),"Unknown")</f>
        <v>Sales</v>
      </c>
      <c r="I2030" s="37" t="str">
        <f aca="false">IFERROR(VLOOKUP(A2030,Employees!$A$2:$U$1501,21,FALSE()),"Unknown")</f>
        <v>Active</v>
      </c>
    </row>
    <row r="2031" customFormat="false" ht="15" hidden="false" customHeight="false" outlineLevel="0" collapsed="false">
      <c r="A2031" s="37" t="s">
        <v>1395</v>
      </c>
      <c r="B2031" s="37" t="n">
        <v>2025</v>
      </c>
      <c r="C2031" s="37" t="n">
        <v>2</v>
      </c>
      <c r="D2031" s="37" t="n">
        <v>93</v>
      </c>
      <c r="E2031" s="37" t="s">
        <v>187</v>
      </c>
      <c r="F2031" s="37" t="n">
        <v>3.9</v>
      </c>
      <c r="G2031" s="37" t="n">
        <v>28</v>
      </c>
      <c r="H2031" s="37" t="str">
        <f aca="false">IFERROR(VLOOKUP(A2031,Employees!$A$2:$I$1501,9,FALSE()),"Unknown")</f>
        <v>Sales</v>
      </c>
      <c r="I2031" s="37" t="str">
        <f aca="false">IFERROR(VLOOKUP(A2031,Employees!$A$2:$U$1501,21,FALSE()),"Unknown")</f>
        <v>Active</v>
      </c>
    </row>
    <row r="2032" customFormat="false" ht="15" hidden="false" customHeight="false" outlineLevel="0" collapsed="false">
      <c r="A2032" s="37" t="s">
        <v>1397</v>
      </c>
      <c r="B2032" s="37" t="n">
        <v>2023</v>
      </c>
      <c r="C2032" s="37" t="n">
        <v>4</v>
      </c>
      <c r="D2032" s="37" t="n">
        <v>111</v>
      </c>
      <c r="E2032" s="37" t="s">
        <v>187</v>
      </c>
      <c r="F2032" s="37" t="n">
        <v>8.6</v>
      </c>
      <c r="G2032" s="37" t="n">
        <v>43</v>
      </c>
      <c r="H2032" s="37" t="str">
        <f aca="false">IFERROR(VLOOKUP(A2032,Employees!$A$2:$I$1501,9,FALSE()),"Unknown")</f>
        <v>Engineering</v>
      </c>
      <c r="I2032" s="37" t="str">
        <f aca="false">IFERROR(VLOOKUP(A2032,Employees!$A$2:$U$1501,21,FALSE()),"Unknown")</f>
        <v>Active</v>
      </c>
    </row>
    <row r="2033" customFormat="false" ht="15" hidden="false" customHeight="false" outlineLevel="0" collapsed="false">
      <c r="A2033" s="37" t="s">
        <v>1397</v>
      </c>
      <c r="B2033" s="37" t="n">
        <v>2024</v>
      </c>
      <c r="C2033" s="37" t="n">
        <v>3</v>
      </c>
      <c r="D2033" s="37" t="n">
        <v>67</v>
      </c>
      <c r="E2033" s="37" t="s">
        <v>187</v>
      </c>
      <c r="F2033" s="37" t="n">
        <v>5.4</v>
      </c>
      <c r="G2033" s="37" t="n">
        <v>25</v>
      </c>
      <c r="H2033" s="37" t="str">
        <f aca="false">IFERROR(VLOOKUP(A2033,Employees!$A$2:$I$1501,9,FALSE()),"Unknown")</f>
        <v>Engineering</v>
      </c>
      <c r="I2033" s="37" t="str">
        <f aca="false">IFERROR(VLOOKUP(A2033,Employees!$A$2:$U$1501,21,FALSE()),"Unknown")</f>
        <v>Active</v>
      </c>
    </row>
    <row r="2034" customFormat="false" ht="15" hidden="false" customHeight="false" outlineLevel="0" collapsed="false">
      <c r="A2034" s="37" t="s">
        <v>1397</v>
      </c>
      <c r="B2034" s="37" t="n">
        <v>2025</v>
      </c>
      <c r="C2034" s="37" t="n">
        <v>2</v>
      </c>
      <c r="D2034" s="37" t="n">
        <v>60</v>
      </c>
      <c r="E2034" s="37" t="s">
        <v>187</v>
      </c>
      <c r="F2034" s="37" t="n">
        <v>5.4</v>
      </c>
      <c r="G2034" s="37" t="n">
        <v>13</v>
      </c>
      <c r="H2034" s="37" t="str">
        <f aca="false">IFERROR(VLOOKUP(A2034,Employees!$A$2:$I$1501,9,FALSE()),"Unknown")</f>
        <v>Engineering</v>
      </c>
      <c r="I2034" s="37" t="str">
        <f aca="false">IFERROR(VLOOKUP(A2034,Employees!$A$2:$U$1501,21,FALSE()),"Unknown")</f>
        <v>Active</v>
      </c>
    </row>
    <row r="2035" customFormat="false" ht="15" hidden="false" customHeight="false" outlineLevel="0" collapsed="false">
      <c r="A2035" s="37" t="s">
        <v>1398</v>
      </c>
      <c r="B2035" s="37" t="n">
        <v>2021</v>
      </c>
      <c r="C2035" s="37" t="n">
        <v>3</v>
      </c>
      <c r="D2035" s="37" t="n">
        <v>74</v>
      </c>
      <c r="E2035" s="37" t="s">
        <v>187</v>
      </c>
      <c r="F2035" s="37" t="n">
        <v>5.7</v>
      </c>
      <c r="G2035" s="37" t="n">
        <v>15</v>
      </c>
      <c r="H2035" s="37" t="str">
        <f aca="false">IFERROR(VLOOKUP(A2035,Employees!$A$2:$I$1501,9,FALSE()),"Unknown")</f>
        <v>Finance</v>
      </c>
      <c r="I2035" s="37" t="str">
        <f aca="false">IFERROR(VLOOKUP(A2035,Employees!$A$2:$U$1501,21,FALSE()),"Unknown")</f>
        <v>Active</v>
      </c>
    </row>
    <row r="2036" customFormat="false" ht="15" hidden="false" customHeight="false" outlineLevel="0" collapsed="false">
      <c r="A2036" s="37" t="s">
        <v>1398</v>
      </c>
      <c r="B2036" s="37" t="n">
        <v>2022</v>
      </c>
      <c r="C2036" s="37" t="n">
        <v>2</v>
      </c>
      <c r="D2036" s="37" t="n">
        <v>81</v>
      </c>
      <c r="E2036" s="37" t="s">
        <v>187</v>
      </c>
      <c r="F2036" s="37" t="n">
        <v>3.4</v>
      </c>
      <c r="G2036" s="37" t="n">
        <v>19</v>
      </c>
      <c r="H2036" s="37" t="str">
        <f aca="false">IFERROR(VLOOKUP(A2036,Employees!$A$2:$I$1501,9,FALSE()),"Unknown")</f>
        <v>Finance</v>
      </c>
      <c r="I2036" s="37" t="str">
        <f aca="false">IFERROR(VLOOKUP(A2036,Employees!$A$2:$U$1501,21,FALSE()),"Unknown")</f>
        <v>Active</v>
      </c>
    </row>
    <row r="2037" customFormat="false" ht="15" hidden="false" customHeight="false" outlineLevel="0" collapsed="false">
      <c r="A2037" s="37" t="s">
        <v>1398</v>
      </c>
      <c r="B2037" s="37" t="n">
        <v>2023</v>
      </c>
      <c r="C2037" s="37" t="n">
        <v>3</v>
      </c>
      <c r="D2037" s="37" t="n">
        <v>77</v>
      </c>
      <c r="E2037" s="37" t="s">
        <v>187</v>
      </c>
      <c r="F2037" s="37" t="n">
        <v>8.2</v>
      </c>
      <c r="G2037" s="37" t="n">
        <v>31</v>
      </c>
      <c r="H2037" s="37" t="str">
        <f aca="false">IFERROR(VLOOKUP(A2037,Employees!$A$2:$I$1501,9,FALSE()),"Unknown")</f>
        <v>Finance</v>
      </c>
      <c r="I2037" s="37" t="str">
        <f aca="false">IFERROR(VLOOKUP(A2037,Employees!$A$2:$U$1501,21,FALSE()),"Unknown")</f>
        <v>Active</v>
      </c>
    </row>
    <row r="2038" customFormat="false" ht="15" hidden="false" customHeight="false" outlineLevel="0" collapsed="false">
      <c r="A2038" s="37" t="s">
        <v>1398</v>
      </c>
      <c r="B2038" s="37" t="n">
        <v>2024</v>
      </c>
      <c r="C2038" s="37" t="n">
        <v>2</v>
      </c>
      <c r="D2038" s="37" t="n">
        <v>86</v>
      </c>
      <c r="E2038" s="37" t="s">
        <v>187</v>
      </c>
      <c r="F2038" s="37" t="n">
        <v>5.6</v>
      </c>
      <c r="G2038" s="37" t="n">
        <v>7</v>
      </c>
      <c r="H2038" s="37" t="str">
        <f aca="false">IFERROR(VLOOKUP(A2038,Employees!$A$2:$I$1501,9,FALSE()),"Unknown")</f>
        <v>Finance</v>
      </c>
      <c r="I2038" s="37" t="str">
        <f aca="false">IFERROR(VLOOKUP(A2038,Employees!$A$2:$U$1501,21,FALSE()),"Unknown")</f>
        <v>Active</v>
      </c>
    </row>
    <row r="2039" customFormat="false" ht="15" hidden="false" customHeight="false" outlineLevel="0" collapsed="false">
      <c r="A2039" s="37" t="s">
        <v>1398</v>
      </c>
      <c r="B2039" s="37" t="n">
        <v>2025</v>
      </c>
      <c r="C2039" s="37" t="n">
        <v>3</v>
      </c>
      <c r="D2039" s="37" t="n">
        <v>72</v>
      </c>
      <c r="E2039" s="37" t="s">
        <v>187</v>
      </c>
      <c r="F2039" s="37" t="n">
        <v>7.8</v>
      </c>
      <c r="G2039" s="37" t="n">
        <v>57</v>
      </c>
      <c r="H2039" s="37" t="str">
        <f aca="false">IFERROR(VLOOKUP(A2039,Employees!$A$2:$I$1501,9,FALSE()),"Unknown")</f>
        <v>Finance</v>
      </c>
      <c r="I2039" s="37" t="str">
        <f aca="false">IFERROR(VLOOKUP(A2039,Employees!$A$2:$U$1501,21,FALSE()),"Unknown")</f>
        <v>Active</v>
      </c>
    </row>
    <row r="2040" customFormat="false" ht="15" hidden="false" customHeight="false" outlineLevel="0" collapsed="false">
      <c r="A2040" s="37" t="s">
        <v>1399</v>
      </c>
      <c r="B2040" s="37" t="n">
        <v>2021</v>
      </c>
      <c r="C2040" s="37" t="n">
        <v>2</v>
      </c>
      <c r="D2040" s="37" t="n">
        <v>77</v>
      </c>
      <c r="E2040" s="37" t="s">
        <v>187</v>
      </c>
      <c r="F2040" s="37" t="n">
        <v>6</v>
      </c>
      <c r="G2040" s="37" t="n">
        <v>22</v>
      </c>
      <c r="H2040" s="37" t="str">
        <f aca="false">IFERROR(VLOOKUP(A2040,Employees!$A$2:$I$1501,9,FALSE()),"Unknown")</f>
        <v>Data &amp; AI</v>
      </c>
      <c r="I2040" s="37" t="str">
        <f aca="false">IFERROR(VLOOKUP(A2040,Employees!$A$2:$U$1501,21,FALSE()),"Unknown")</f>
        <v>Active</v>
      </c>
    </row>
    <row r="2041" customFormat="false" ht="15" hidden="false" customHeight="false" outlineLevel="0" collapsed="false">
      <c r="A2041" s="37" t="s">
        <v>1399</v>
      </c>
      <c r="B2041" s="37" t="n">
        <v>2022</v>
      </c>
      <c r="C2041" s="37" t="n">
        <v>2</v>
      </c>
      <c r="D2041" s="37" t="n">
        <v>68</v>
      </c>
      <c r="E2041" s="37" t="s">
        <v>187</v>
      </c>
      <c r="F2041" s="37" t="n">
        <v>5.8</v>
      </c>
      <c r="G2041" s="37" t="n">
        <v>13</v>
      </c>
      <c r="H2041" s="37" t="str">
        <f aca="false">IFERROR(VLOOKUP(A2041,Employees!$A$2:$I$1501,9,FALSE()),"Unknown")</f>
        <v>Data &amp; AI</v>
      </c>
      <c r="I2041" s="37" t="str">
        <f aca="false">IFERROR(VLOOKUP(A2041,Employees!$A$2:$U$1501,21,FALSE()),"Unknown")</f>
        <v>Active</v>
      </c>
    </row>
    <row r="2042" customFormat="false" ht="15" hidden="false" customHeight="false" outlineLevel="0" collapsed="false">
      <c r="A2042" s="37" t="s">
        <v>1399</v>
      </c>
      <c r="B2042" s="37" t="n">
        <v>2023</v>
      </c>
      <c r="C2042" s="37" t="n">
        <v>3</v>
      </c>
      <c r="D2042" s="37" t="n">
        <v>87</v>
      </c>
      <c r="E2042" s="37" t="s">
        <v>187</v>
      </c>
      <c r="F2042" s="37" t="n">
        <v>8.2</v>
      </c>
      <c r="G2042" s="37" t="n">
        <v>50</v>
      </c>
      <c r="H2042" s="37" t="str">
        <f aca="false">IFERROR(VLOOKUP(A2042,Employees!$A$2:$I$1501,9,FALSE()),"Unknown")</f>
        <v>Data &amp; AI</v>
      </c>
      <c r="I2042" s="37" t="str">
        <f aca="false">IFERROR(VLOOKUP(A2042,Employees!$A$2:$U$1501,21,FALSE()),"Unknown")</f>
        <v>Active</v>
      </c>
    </row>
    <row r="2043" customFormat="false" ht="15" hidden="false" customHeight="false" outlineLevel="0" collapsed="false">
      <c r="A2043" s="37" t="s">
        <v>1399</v>
      </c>
      <c r="B2043" s="37" t="n">
        <v>2024</v>
      </c>
      <c r="C2043" s="37" t="n">
        <v>3</v>
      </c>
      <c r="D2043" s="37" t="n">
        <v>85</v>
      </c>
      <c r="E2043" s="37" t="s">
        <v>187</v>
      </c>
      <c r="F2043" s="37" t="n">
        <v>7.1</v>
      </c>
      <c r="G2043" s="37" t="n">
        <v>18</v>
      </c>
      <c r="H2043" s="37" t="str">
        <f aca="false">IFERROR(VLOOKUP(A2043,Employees!$A$2:$I$1501,9,FALSE()),"Unknown")</f>
        <v>Data &amp; AI</v>
      </c>
      <c r="I2043" s="37" t="str">
        <f aca="false">IFERROR(VLOOKUP(A2043,Employees!$A$2:$U$1501,21,FALSE()),"Unknown")</f>
        <v>Active</v>
      </c>
    </row>
    <row r="2044" customFormat="false" ht="15" hidden="false" customHeight="false" outlineLevel="0" collapsed="false">
      <c r="A2044" s="37" t="s">
        <v>1399</v>
      </c>
      <c r="B2044" s="37" t="n">
        <v>2025</v>
      </c>
      <c r="C2044" s="37" t="n">
        <v>2</v>
      </c>
      <c r="D2044" s="37" t="n">
        <v>95</v>
      </c>
      <c r="E2044" s="37" t="s">
        <v>187</v>
      </c>
      <c r="F2044" s="37" t="n">
        <v>0.8</v>
      </c>
      <c r="G2044" s="37" t="n">
        <v>29</v>
      </c>
      <c r="H2044" s="37" t="str">
        <f aca="false">IFERROR(VLOOKUP(A2044,Employees!$A$2:$I$1501,9,FALSE()),"Unknown")</f>
        <v>Data &amp; AI</v>
      </c>
      <c r="I2044" s="37" t="str">
        <f aca="false">IFERROR(VLOOKUP(A2044,Employees!$A$2:$U$1501,21,FALSE()),"Unknown")</f>
        <v>Active</v>
      </c>
    </row>
    <row r="2045" customFormat="false" ht="15" hidden="false" customHeight="false" outlineLevel="0" collapsed="false">
      <c r="A2045" s="37" t="s">
        <v>1400</v>
      </c>
      <c r="B2045" s="37" t="n">
        <v>2025</v>
      </c>
      <c r="C2045" s="37" t="n">
        <v>3</v>
      </c>
      <c r="D2045" s="37" t="n">
        <v>72</v>
      </c>
      <c r="E2045" s="37" t="s">
        <v>187</v>
      </c>
      <c r="F2045" s="37" t="n">
        <v>4.1</v>
      </c>
      <c r="G2045" s="37" t="n">
        <v>30</v>
      </c>
      <c r="H2045" s="37" t="str">
        <f aca="false">IFERROR(VLOOKUP(A2045,Employees!$A$2:$I$1501,9,FALSE()),"Unknown")</f>
        <v>Sales</v>
      </c>
      <c r="I2045" s="37" t="str">
        <f aca="false">IFERROR(VLOOKUP(A2045,Employees!$A$2:$U$1501,21,FALSE()),"Unknown")</f>
        <v>Active</v>
      </c>
    </row>
    <row r="2046" customFormat="false" ht="15" hidden="false" customHeight="false" outlineLevel="0" collapsed="false">
      <c r="A2046" s="37" t="s">
        <v>1404</v>
      </c>
      <c r="B2046" s="37" t="n">
        <v>2021</v>
      </c>
      <c r="C2046" s="37" t="n">
        <v>3</v>
      </c>
      <c r="D2046" s="37" t="n">
        <v>92</v>
      </c>
      <c r="E2046" s="37" t="s">
        <v>187</v>
      </c>
      <c r="F2046" s="37" t="n">
        <v>5.9</v>
      </c>
      <c r="G2046" s="37" t="n">
        <v>25</v>
      </c>
      <c r="H2046" s="37" t="str">
        <f aca="false">IFERROR(VLOOKUP(A2046,Employees!$A$2:$I$1501,9,FALSE()),"Unknown")</f>
        <v>Engineering</v>
      </c>
      <c r="I2046" s="37" t="str">
        <f aca="false">IFERROR(VLOOKUP(A2046,Employees!$A$2:$U$1501,21,FALSE()),"Unknown")</f>
        <v>Active</v>
      </c>
    </row>
    <row r="2047" customFormat="false" ht="15" hidden="false" customHeight="false" outlineLevel="0" collapsed="false">
      <c r="A2047" s="37" t="s">
        <v>1404</v>
      </c>
      <c r="B2047" s="37" t="n">
        <v>2022</v>
      </c>
      <c r="C2047" s="37" t="n">
        <v>3</v>
      </c>
      <c r="D2047" s="37" t="n">
        <v>95</v>
      </c>
      <c r="E2047" s="37" t="s">
        <v>187</v>
      </c>
      <c r="F2047" s="37" t="n">
        <v>4.1</v>
      </c>
      <c r="G2047" s="37" t="n">
        <v>14</v>
      </c>
      <c r="H2047" s="37" t="str">
        <f aca="false">IFERROR(VLOOKUP(A2047,Employees!$A$2:$I$1501,9,FALSE()),"Unknown")</f>
        <v>Engineering</v>
      </c>
      <c r="I2047" s="37" t="str">
        <f aca="false">IFERROR(VLOOKUP(A2047,Employees!$A$2:$U$1501,21,FALSE()),"Unknown")</f>
        <v>Active</v>
      </c>
    </row>
    <row r="2048" customFormat="false" ht="15" hidden="false" customHeight="false" outlineLevel="0" collapsed="false">
      <c r="A2048" s="37" t="s">
        <v>1404</v>
      </c>
      <c r="B2048" s="37" t="n">
        <v>2023</v>
      </c>
      <c r="C2048" s="37" t="n">
        <v>5</v>
      </c>
      <c r="D2048" s="37" t="n">
        <v>100</v>
      </c>
      <c r="E2048" s="37" t="s">
        <v>187</v>
      </c>
      <c r="F2048" s="37" t="n">
        <v>13.8</v>
      </c>
      <c r="G2048" s="37" t="n">
        <v>19</v>
      </c>
      <c r="H2048" s="37" t="str">
        <f aca="false">IFERROR(VLOOKUP(A2048,Employees!$A$2:$I$1501,9,FALSE()),"Unknown")</f>
        <v>Engineering</v>
      </c>
      <c r="I2048" s="37" t="str">
        <f aca="false">IFERROR(VLOOKUP(A2048,Employees!$A$2:$U$1501,21,FALSE()),"Unknown")</f>
        <v>Active</v>
      </c>
    </row>
    <row r="2049" customFormat="false" ht="15" hidden="false" customHeight="false" outlineLevel="0" collapsed="false">
      <c r="A2049" s="37" t="s">
        <v>1404</v>
      </c>
      <c r="B2049" s="37" t="n">
        <v>2024</v>
      </c>
      <c r="C2049" s="37" t="n">
        <v>2</v>
      </c>
      <c r="D2049" s="37" t="n">
        <v>77</v>
      </c>
      <c r="E2049" s="37" t="s">
        <v>187</v>
      </c>
      <c r="F2049" s="37" t="n">
        <v>3.6</v>
      </c>
      <c r="G2049" s="37" t="n">
        <v>66</v>
      </c>
      <c r="H2049" s="37" t="str">
        <f aca="false">IFERROR(VLOOKUP(A2049,Employees!$A$2:$I$1501,9,FALSE()),"Unknown")</f>
        <v>Engineering</v>
      </c>
      <c r="I2049" s="37" t="str">
        <f aca="false">IFERROR(VLOOKUP(A2049,Employees!$A$2:$U$1501,21,FALSE()),"Unknown")</f>
        <v>Active</v>
      </c>
    </row>
    <row r="2050" customFormat="false" ht="15" hidden="false" customHeight="false" outlineLevel="0" collapsed="false">
      <c r="A2050" s="37" t="s">
        <v>1404</v>
      </c>
      <c r="B2050" s="37" t="n">
        <v>2025</v>
      </c>
      <c r="C2050" s="37" t="n">
        <v>3</v>
      </c>
      <c r="D2050" s="37" t="n">
        <v>95</v>
      </c>
      <c r="E2050" s="37" t="s">
        <v>187</v>
      </c>
      <c r="F2050" s="37" t="n">
        <v>9.3</v>
      </c>
      <c r="G2050" s="37" t="n">
        <v>12</v>
      </c>
      <c r="H2050" s="37" t="str">
        <f aca="false">IFERROR(VLOOKUP(A2050,Employees!$A$2:$I$1501,9,FALSE()),"Unknown")</f>
        <v>Engineering</v>
      </c>
      <c r="I2050" s="37" t="str">
        <f aca="false">IFERROR(VLOOKUP(A2050,Employees!$A$2:$U$1501,21,FALSE()),"Unknown")</f>
        <v>Active</v>
      </c>
    </row>
    <row r="2051" customFormat="false" ht="15" hidden="false" customHeight="false" outlineLevel="0" collapsed="false">
      <c r="A2051" s="37" t="s">
        <v>1405</v>
      </c>
      <c r="B2051" s="37" t="n">
        <v>2023</v>
      </c>
      <c r="C2051" s="37" t="n">
        <v>3</v>
      </c>
      <c r="D2051" s="37" t="n">
        <v>109</v>
      </c>
      <c r="E2051" s="37" t="s">
        <v>187</v>
      </c>
      <c r="F2051" s="37" t="n">
        <v>6.1</v>
      </c>
      <c r="G2051" s="37" t="n">
        <v>38</v>
      </c>
      <c r="H2051" s="37" t="str">
        <f aca="false">IFERROR(VLOOKUP(A2051,Employees!$A$2:$I$1501,9,FALSE()),"Unknown")</f>
        <v>Finance</v>
      </c>
      <c r="I2051" s="37" t="str">
        <f aca="false">IFERROR(VLOOKUP(A2051,Employees!$A$2:$U$1501,21,FALSE()),"Unknown")</f>
        <v>Active</v>
      </c>
    </row>
    <row r="2052" customFormat="false" ht="15" hidden="false" customHeight="false" outlineLevel="0" collapsed="false">
      <c r="A2052" s="37" t="s">
        <v>1405</v>
      </c>
      <c r="B2052" s="37" t="n">
        <v>2024</v>
      </c>
      <c r="C2052" s="37" t="n">
        <v>2</v>
      </c>
      <c r="D2052" s="37" t="n">
        <v>75</v>
      </c>
      <c r="E2052" s="37" t="s">
        <v>187</v>
      </c>
      <c r="F2052" s="37" t="n">
        <v>7.6</v>
      </c>
      <c r="G2052" s="37" t="n">
        <v>39</v>
      </c>
      <c r="H2052" s="37" t="str">
        <f aca="false">IFERROR(VLOOKUP(A2052,Employees!$A$2:$I$1501,9,FALSE()),"Unknown")</f>
        <v>Finance</v>
      </c>
      <c r="I2052" s="37" t="str">
        <f aca="false">IFERROR(VLOOKUP(A2052,Employees!$A$2:$U$1501,21,FALSE()),"Unknown")</f>
        <v>Active</v>
      </c>
    </row>
    <row r="2053" customFormat="false" ht="15" hidden="false" customHeight="false" outlineLevel="0" collapsed="false">
      <c r="A2053" s="37" t="s">
        <v>1405</v>
      </c>
      <c r="B2053" s="37" t="n">
        <v>2025</v>
      </c>
      <c r="C2053" s="37" t="n">
        <v>3</v>
      </c>
      <c r="D2053" s="37" t="n">
        <v>72</v>
      </c>
      <c r="E2053" s="37" t="s">
        <v>187</v>
      </c>
      <c r="F2053" s="37" t="n">
        <v>5.6</v>
      </c>
      <c r="G2053" s="37" t="n">
        <v>28</v>
      </c>
      <c r="H2053" s="37" t="str">
        <f aca="false">IFERROR(VLOOKUP(A2053,Employees!$A$2:$I$1501,9,FALSE()),"Unknown")</f>
        <v>Finance</v>
      </c>
      <c r="I2053" s="37" t="str">
        <f aca="false">IFERROR(VLOOKUP(A2053,Employees!$A$2:$U$1501,21,FALSE()),"Unknown")</f>
        <v>Active</v>
      </c>
    </row>
    <row r="2054" customFormat="false" ht="15" hidden="false" customHeight="false" outlineLevel="0" collapsed="false">
      <c r="A2054" s="37" t="s">
        <v>1407</v>
      </c>
      <c r="B2054" s="37" t="n">
        <v>2024</v>
      </c>
      <c r="C2054" s="37" t="n">
        <v>4</v>
      </c>
      <c r="D2054" s="37" t="n">
        <v>95</v>
      </c>
      <c r="E2054" s="37" t="s">
        <v>185</v>
      </c>
      <c r="F2054" s="37" t="n">
        <v>10.8</v>
      </c>
      <c r="G2054" s="37" t="n">
        <v>6</v>
      </c>
      <c r="H2054" s="37" t="str">
        <f aca="false">IFERROR(VLOOKUP(A2054,Employees!$A$2:$I$1501,9,FALSE()),"Unknown")</f>
        <v>Data &amp; AI</v>
      </c>
      <c r="I2054" s="37" t="str">
        <f aca="false">IFERROR(VLOOKUP(A2054,Employees!$A$2:$U$1501,21,FALSE()),"Unknown")</f>
        <v>Active</v>
      </c>
    </row>
    <row r="2055" customFormat="false" ht="15" hidden="false" customHeight="false" outlineLevel="0" collapsed="false">
      <c r="A2055" s="37" t="s">
        <v>1407</v>
      </c>
      <c r="B2055" s="37" t="n">
        <v>2025</v>
      </c>
      <c r="C2055" s="37" t="n">
        <v>2</v>
      </c>
      <c r="D2055" s="37" t="n">
        <v>78</v>
      </c>
      <c r="E2055" s="37" t="s">
        <v>187</v>
      </c>
      <c r="F2055" s="37" t="n">
        <v>3.7</v>
      </c>
      <c r="G2055" s="37" t="n">
        <v>9</v>
      </c>
      <c r="H2055" s="37" t="str">
        <f aca="false">IFERROR(VLOOKUP(A2055,Employees!$A$2:$I$1501,9,FALSE()),"Unknown")</f>
        <v>Data &amp; AI</v>
      </c>
      <c r="I2055" s="37" t="str">
        <f aca="false">IFERROR(VLOOKUP(A2055,Employees!$A$2:$U$1501,21,FALSE()),"Unknown")</f>
        <v>Active</v>
      </c>
    </row>
    <row r="2056" customFormat="false" ht="15" hidden="false" customHeight="false" outlineLevel="0" collapsed="false">
      <c r="A2056" s="37" t="s">
        <v>1410</v>
      </c>
      <c r="B2056" s="37" t="n">
        <v>2021</v>
      </c>
      <c r="C2056" s="37" t="n">
        <v>3</v>
      </c>
      <c r="D2056" s="37" t="n">
        <v>82</v>
      </c>
      <c r="E2056" s="37" t="s">
        <v>187</v>
      </c>
      <c r="F2056" s="37" t="n">
        <v>6.4</v>
      </c>
      <c r="G2056" s="37" t="n">
        <v>42</v>
      </c>
      <c r="H2056" s="37" t="str">
        <f aca="false">IFERROR(VLOOKUP(A2056,Employees!$A$2:$I$1501,9,FALSE()),"Unknown")</f>
        <v>Engineering</v>
      </c>
      <c r="I2056" s="37" t="str">
        <f aca="false">IFERROR(VLOOKUP(A2056,Employees!$A$2:$U$1501,21,FALSE()),"Unknown")</f>
        <v>Exited</v>
      </c>
    </row>
    <row r="2057" customFormat="false" ht="15" hidden="false" customHeight="false" outlineLevel="0" collapsed="false">
      <c r="A2057" s="37" t="s">
        <v>1410</v>
      </c>
      <c r="B2057" s="37" t="n">
        <v>2022</v>
      </c>
      <c r="C2057" s="37" t="n">
        <v>1</v>
      </c>
      <c r="D2057" s="37" t="n">
        <v>74</v>
      </c>
      <c r="E2057" s="37" t="s">
        <v>187</v>
      </c>
      <c r="F2057" s="37" t="n">
        <v>3.2</v>
      </c>
      <c r="G2057" s="37" t="n">
        <v>33</v>
      </c>
      <c r="H2057" s="37" t="str">
        <f aca="false">IFERROR(VLOOKUP(A2057,Employees!$A$2:$I$1501,9,FALSE()),"Unknown")</f>
        <v>Engineering</v>
      </c>
      <c r="I2057" s="37" t="str">
        <f aca="false">IFERROR(VLOOKUP(A2057,Employees!$A$2:$U$1501,21,FALSE()),"Unknown")</f>
        <v>Exited</v>
      </c>
    </row>
    <row r="2058" customFormat="false" ht="15" hidden="false" customHeight="false" outlineLevel="0" collapsed="false">
      <c r="A2058" s="37" t="s">
        <v>1410</v>
      </c>
      <c r="B2058" s="37" t="n">
        <v>2023</v>
      </c>
      <c r="C2058" s="37" t="n">
        <v>3</v>
      </c>
      <c r="D2058" s="37" t="n">
        <v>99</v>
      </c>
      <c r="E2058" s="37" t="s">
        <v>187</v>
      </c>
      <c r="F2058" s="37" t="n">
        <v>5.1</v>
      </c>
      <c r="G2058" s="37" t="n">
        <v>31</v>
      </c>
      <c r="H2058" s="37" t="str">
        <f aca="false">IFERROR(VLOOKUP(A2058,Employees!$A$2:$I$1501,9,FALSE()),"Unknown")</f>
        <v>Engineering</v>
      </c>
      <c r="I2058" s="37" t="str">
        <f aca="false">IFERROR(VLOOKUP(A2058,Employees!$A$2:$U$1501,21,FALSE()),"Unknown")</f>
        <v>Exited</v>
      </c>
    </row>
    <row r="2059" customFormat="false" ht="15" hidden="false" customHeight="false" outlineLevel="0" collapsed="false">
      <c r="A2059" s="37" t="s">
        <v>1410</v>
      </c>
      <c r="B2059" s="37" t="n">
        <v>2024</v>
      </c>
      <c r="C2059" s="37" t="n">
        <v>2</v>
      </c>
      <c r="D2059" s="37" t="n">
        <v>66</v>
      </c>
      <c r="E2059" s="37" t="s">
        <v>187</v>
      </c>
      <c r="F2059" s="37" t="n">
        <v>3.9</v>
      </c>
      <c r="G2059" s="37" t="n">
        <v>17</v>
      </c>
      <c r="H2059" s="37" t="str">
        <f aca="false">IFERROR(VLOOKUP(A2059,Employees!$A$2:$I$1501,9,FALSE()),"Unknown")</f>
        <v>Engineering</v>
      </c>
      <c r="I2059" s="37" t="str">
        <f aca="false">IFERROR(VLOOKUP(A2059,Employees!$A$2:$U$1501,21,FALSE()),"Unknown")</f>
        <v>Exited</v>
      </c>
    </row>
    <row r="2060" customFormat="false" ht="15" hidden="false" customHeight="false" outlineLevel="0" collapsed="false">
      <c r="A2060" s="37" t="s">
        <v>1410</v>
      </c>
      <c r="B2060" s="37" t="n">
        <v>2025</v>
      </c>
      <c r="C2060" s="37" t="n">
        <v>3</v>
      </c>
      <c r="D2060" s="37" t="n">
        <v>96</v>
      </c>
      <c r="E2060" s="37" t="s">
        <v>187</v>
      </c>
      <c r="F2060" s="37" t="n">
        <v>5.6</v>
      </c>
      <c r="G2060" s="37" t="n">
        <v>26</v>
      </c>
      <c r="H2060" s="37" t="str">
        <f aca="false">IFERROR(VLOOKUP(A2060,Employees!$A$2:$I$1501,9,FALSE()),"Unknown")</f>
        <v>Engineering</v>
      </c>
      <c r="I2060" s="37" t="str">
        <f aca="false">IFERROR(VLOOKUP(A2060,Employees!$A$2:$U$1501,21,FALSE()),"Unknown")</f>
        <v>Exited</v>
      </c>
    </row>
    <row r="2061" customFormat="false" ht="15" hidden="false" customHeight="false" outlineLevel="0" collapsed="false">
      <c r="A2061" s="37" t="s">
        <v>1377</v>
      </c>
      <c r="B2061" s="37" t="n">
        <v>2021</v>
      </c>
      <c r="C2061" s="37" t="n">
        <v>3</v>
      </c>
      <c r="D2061" s="37" t="n">
        <v>84</v>
      </c>
      <c r="E2061" s="37" t="s">
        <v>187</v>
      </c>
      <c r="F2061" s="37" t="n">
        <v>5.2</v>
      </c>
      <c r="G2061" s="37" t="n">
        <v>29</v>
      </c>
      <c r="H2061" s="37" t="str">
        <f aca="false">IFERROR(VLOOKUP(A2061,Employees!$A$2:$I$1501,9,FALSE()),"Unknown")</f>
        <v>Sales</v>
      </c>
      <c r="I2061" s="37" t="str">
        <f aca="false">IFERROR(VLOOKUP(A2061,Employees!$A$2:$U$1501,21,FALSE()),"Unknown")</f>
        <v>Active</v>
      </c>
    </row>
    <row r="2062" customFormat="false" ht="15" hidden="false" customHeight="false" outlineLevel="0" collapsed="false">
      <c r="A2062" s="37" t="s">
        <v>1377</v>
      </c>
      <c r="B2062" s="37" t="n">
        <v>2022</v>
      </c>
      <c r="C2062" s="37" t="n">
        <v>3</v>
      </c>
      <c r="D2062" s="37" t="n">
        <v>96</v>
      </c>
      <c r="E2062" s="37" t="s">
        <v>187</v>
      </c>
      <c r="F2062" s="37" t="n">
        <v>6</v>
      </c>
      <c r="G2062" s="37" t="n">
        <v>34</v>
      </c>
      <c r="H2062" s="37" t="str">
        <f aca="false">IFERROR(VLOOKUP(A2062,Employees!$A$2:$I$1501,9,FALSE()),"Unknown")</f>
        <v>Sales</v>
      </c>
      <c r="I2062" s="37" t="str">
        <f aca="false">IFERROR(VLOOKUP(A2062,Employees!$A$2:$U$1501,21,FALSE()),"Unknown")</f>
        <v>Active</v>
      </c>
    </row>
    <row r="2063" customFormat="false" ht="15" hidden="false" customHeight="false" outlineLevel="0" collapsed="false">
      <c r="A2063" s="37" t="s">
        <v>1377</v>
      </c>
      <c r="B2063" s="37" t="n">
        <v>2023</v>
      </c>
      <c r="C2063" s="37" t="n">
        <v>4</v>
      </c>
      <c r="D2063" s="37" t="n">
        <v>90</v>
      </c>
      <c r="E2063" s="37" t="s">
        <v>187</v>
      </c>
      <c r="F2063" s="37" t="n">
        <v>7.7</v>
      </c>
      <c r="G2063" s="37" t="n">
        <v>6</v>
      </c>
      <c r="H2063" s="37" t="str">
        <f aca="false">IFERROR(VLOOKUP(A2063,Employees!$A$2:$I$1501,9,FALSE()),"Unknown")</f>
        <v>Sales</v>
      </c>
      <c r="I2063" s="37" t="str">
        <f aca="false">IFERROR(VLOOKUP(A2063,Employees!$A$2:$U$1501,21,FALSE()),"Unknown")</f>
        <v>Active</v>
      </c>
    </row>
    <row r="2064" customFormat="false" ht="15" hidden="false" customHeight="false" outlineLevel="0" collapsed="false">
      <c r="A2064" s="37" t="s">
        <v>1377</v>
      </c>
      <c r="B2064" s="37" t="n">
        <v>2024</v>
      </c>
      <c r="C2064" s="37" t="n">
        <v>3</v>
      </c>
      <c r="D2064" s="37" t="n">
        <v>85</v>
      </c>
      <c r="E2064" s="37" t="s">
        <v>187</v>
      </c>
      <c r="F2064" s="37" t="n">
        <v>4.5</v>
      </c>
      <c r="G2064" s="37" t="n">
        <v>16</v>
      </c>
      <c r="H2064" s="37" t="str">
        <f aca="false">IFERROR(VLOOKUP(A2064,Employees!$A$2:$I$1501,9,FALSE()),"Unknown")</f>
        <v>Sales</v>
      </c>
      <c r="I2064" s="37" t="str">
        <f aca="false">IFERROR(VLOOKUP(A2064,Employees!$A$2:$U$1501,21,FALSE()),"Unknown")</f>
        <v>Active</v>
      </c>
    </row>
    <row r="2065" customFormat="false" ht="15" hidden="false" customHeight="false" outlineLevel="0" collapsed="false">
      <c r="A2065" s="37" t="s">
        <v>1377</v>
      </c>
      <c r="B2065" s="37" t="n">
        <v>2025</v>
      </c>
      <c r="C2065" s="37" t="n">
        <v>3</v>
      </c>
      <c r="D2065" s="37" t="n">
        <v>91</v>
      </c>
      <c r="E2065" s="37" t="s">
        <v>187</v>
      </c>
      <c r="F2065" s="37" t="n">
        <v>11.6</v>
      </c>
      <c r="G2065" s="37" t="n">
        <v>25</v>
      </c>
      <c r="H2065" s="37" t="str">
        <f aca="false">IFERROR(VLOOKUP(A2065,Employees!$A$2:$I$1501,9,FALSE()),"Unknown")</f>
        <v>Sales</v>
      </c>
      <c r="I2065" s="37" t="str">
        <f aca="false">IFERROR(VLOOKUP(A2065,Employees!$A$2:$U$1501,21,FALSE()),"Unknown")</f>
        <v>Active</v>
      </c>
    </row>
    <row r="2066" customFormat="false" ht="15" hidden="false" customHeight="false" outlineLevel="0" collapsed="false">
      <c r="A2066" s="37" t="s">
        <v>1411</v>
      </c>
      <c r="B2066" s="37" t="n">
        <v>2024</v>
      </c>
      <c r="C2066" s="37" t="n">
        <v>2</v>
      </c>
      <c r="D2066" s="37" t="n">
        <v>79</v>
      </c>
      <c r="E2066" s="37" t="s">
        <v>187</v>
      </c>
      <c r="F2066" s="37" t="n">
        <v>4.4</v>
      </c>
      <c r="G2066" s="37" t="n">
        <v>19</v>
      </c>
      <c r="H2066" s="37" t="str">
        <f aca="false">IFERROR(VLOOKUP(A2066,Employees!$A$2:$I$1501,9,FALSE()),"Unknown")</f>
        <v>Engineering</v>
      </c>
      <c r="I2066" s="37" t="str">
        <f aca="false">IFERROR(VLOOKUP(A2066,Employees!$A$2:$U$1501,21,FALSE()),"Unknown")</f>
        <v>Active</v>
      </c>
    </row>
    <row r="2067" customFormat="false" ht="15" hidden="false" customHeight="false" outlineLevel="0" collapsed="false">
      <c r="A2067" s="37" t="s">
        <v>1411</v>
      </c>
      <c r="B2067" s="37" t="n">
        <v>2025</v>
      </c>
      <c r="C2067" s="37" t="n">
        <v>2</v>
      </c>
      <c r="D2067" s="37" t="n">
        <v>79</v>
      </c>
      <c r="E2067" s="37" t="s">
        <v>187</v>
      </c>
      <c r="F2067" s="37" t="n">
        <v>6.5</v>
      </c>
      <c r="G2067" s="37" t="n">
        <v>52</v>
      </c>
      <c r="H2067" s="37" t="str">
        <f aca="false">IFERROR(VLOOKUP(A2067,Employees!$A$2:$I$1501,9,FALSE()),"Unknown")</f>
        <v>Engineering</v>
      </c>
      <c r="I2067" s="37" t="str">
        <f aca="false">IFERROR(VLOOKUP(A2067,Employees!$A$2:$U$1501,21,FALSE()),"Unknown")</f>
        <v>Active</v>
      </c>
    </row>
    <row r="2068" customFormat="false" ht="15" hidden="false" customHeight="false" outlineLevel="0" collapsed="false">
      <c r="A2068" s="37" t="s">
        <v>1266</v>
      </c>
      <c r="B2068" s="37" t="n">
        <v>2021</v>
      </c>
      <c r="C2068" s="37" t="n">
        <v>2</v>
      </c>
      <c r="D2068" s="37" t="n">
        <v>75</v>
      </c>
      <c r="E2068" s="37" t="s">
        <v>187</v>
      </c>
      <c r="F2068" s="37" t="n">
        <v>3.9</v>
      </c>
      <c r="G2068" s="37" t="n">
        <v>30</v>
      </c>
      <c r="H2068" s="37" t="str">
        <f aca="false">IFERROR(VLOOKUP(A2068,Employees!$A$2:$I$1501,9,FALSE()),"Unknown")</f>
        <v>Operations</v>
      </c>
      <c r="I2068" s="37" t="str">
        <f aca="false">IFERROR(VLOOKUP(A2068,Employees!$A$2:$U$1501,21,FALSE()),"Unknown")</f>
        <v>Active</v>
      </c>
    </row>
    <row r="2069" customFormat="false" ht="15" hidden="false" customHeight="false" outlineLevel="0" collapsed="false">
      <c r="A2069" s="37" t="s">
        <v>1266</v>
      </c>
      <c r="B2069" s="37" t="n">
        <v>2022</v>
      </c>
      <c r="C2069" s="37" t="n">
        <v>3</v>
      </c>
      <c r="D2069" s="37" t="n">
        <v>98</v>
      </c>
      <c r="E2069" s="37" t="s">
        <v>187</v>
      </c>
      <c r="F2069" s="37" t="n">
        <v>6.7</v>
      </c>
      <c r="G2069" s="37" t="n">
        <v>22</v>
      </c>
      <c r="H2069" s="37" t="str">
        <f aca="false">IFERROR(VLOOKUP(A2069,Employees!$A$2:$I$1501,9,FALSE()),"Unknown")</f>
        <v>Operations</v>
      </c>
      <c r="I2069" s="37" t="str">
        <f aca="false">IFERROR(VLOOKUP(A2069,Employees!$A$2:$U$1501,21,FALSE()),"Unknown")</f>
        <v>Active</v>
      </c>
    </row>
    <row r="2070" customFormat="false" ht="15" hidden="false" customHeight="false" outlineLevel="0" collapsed="false">
      <c r="A2070" s="37" t="s">
        <v>1266</v>
      </c>
      <c r="B2070" s="37" t="n">
        <v>2023</v>
      </c>
      <c r="C2070" s="37" t="n">
        <v>3</v>
      </c>
      <c r="D2070" s="37" t="n">
        <v>90</v>
      </c>
      <c r="E2070" s="37" t="s">
        <v>187</v>
      </c>
      <c r="F2070" s="37" t="n">
        <v>8.9</v>
      </c>
      <c r="G2070" s="37" t="n">
        <v>8</v>
      </c>
      <c r="H2070" s="37" t="str">
        <f aca="false">IFERROR(VLOOKUP(A2070,Employees!$A$2:$I$1501,9,FALSE()),"Unknown")</f>
        <v>Operations</v>
      </c>
      <c r="I2070" s="37" t="str">
        <f aca="false">IFERROR(VLOOKUP(A2070,Employees!$A$2:$U$1501,21,FALSE()),"Unknown")</f>
        <v>Active</v>
      </c>
    </row>
    <row r="2071" customFormat="false" ht="15" hidden="false" customHeight="false" outlineLevel="0" collapsed="false">
      <c r="A2071" s="37" t="s">
        <v>1266</v>
      </c>
      <c r="B2071" s="37" t="n">
        <v>2024</v>
      </c>
      <c r="C2071" s="37" t="n">
        <v>3</v>
      </c>
      <c r="D2071" s="37" t="n">
        <v>80</v>
      </c>
      <c r="E2071" s="37" t="s">
        <v>187</v>
      </c>
      <c r="F2071" s="37" t="n">
        <v>7.7</v>
      </c>
      <c r="G2071" s="37" t="n">
        <v>43</v>
      </c>
      <c r="H2071" s="37" t="str">
        <f aca="false">IFERROR(VLOOKUP(A2071,Employees!$A$2:$I$1501,9,FALSE()),"Unknown")</f>
        <v>Operations</v>
      </c>
      <c r="I2071" s="37" t="str">
        <f aca="false">IFERROR(VLOOKUP(A2071,Employees!$A$2:$U$1501,21,FALSE()),"Unknown")</f>
        <v>Active</v>
      </c>
    </row>
    <row r="2072" customFormat="false" ht="15" hidden="false" customHeight="false" outlineLevel="0" collapsed="false">
      <c r="A2072" s="37" t="s">
        <v>1266</v>
      </c>
      <c r="B2072" s="37" t="n">
        <v>2025</v>
      </c>
      <c r="C2072" s="37" t="n">
        <v>4</v>
      </c>
      <c r="D2072" s="37" t="n">
        <v>77</v>
      </c>
      <c r="E2072" s="37" t="s">
        <v>187</v>
      </c>
      <c r="F2072" s="37" t="n">
        <v>7.5</v>
      </c>
      <c r="G2072" s="37" t="n">
        <v>13</v>
      </c>
      <c r="H2072" s="37" t="str">
        <f aca="false">IFERROR(VLOOKUP(A2072,Employees!$A$2:$I$1501,9,FALSE()),"Unknown")</f>
        <v>Operations</v>
      </c>
      <c r="I2072" s="37" t="str">
        <f aca="false">IFERROR(VLOOKUP(A2072,Employees!$A$2:$U$1501,21,FALSE()),"Unknown")</f>
        <v>Active</v>
      </c>
    </row>
    <row r="2073" customFormat="false" ht="15" hidden="false" customHeight="false" outlineLevel="0" collapsed="false">
      <c r="A2073" s="37" t="s">
        <v>1412</v>
      </c>
      <c r="B2073" s="37" t="n">
        <v>2021</v>
      </c>
      <c r="C2073" s="37" t="n">
        <v>2</v>
      </c>
      <c r="D2073" s="37" t="n">
        <v>47</v>
      </c>
      <c r="E2073" s="37" t="s">
        <v>187</v>
      </c>
      <c r="F2073" s="37" t="n">
        <v>5.3</v>
      </c>
      <c r="G2073" s="37" t="n">
        <v>33</v>
      </c>
      <c r="H2073" s="37" t="str">
        <f aca="false">IFERROR(VLOOKUP(A2073,Employees!$A$2:$I$1501,9,FALSE()),"Unknown")</f>
        <v>Engineering</v>
      </c>
      <c r="I2073" s="37" t="str">
        <f aca="false">IFERROR(VLOOKUP(A2073,Employees!$A$2:$U$1501,21,FALSE()),"Unknown")</f>
        <v>Exited</v>
      </c>
    </row>
    <row r="2074" customFormat="false" ht="15" hidden="false" customHeight="false" outlineLevel="0" collapsed="false">
      <c r="A2074" s="37" t="s">
        <v>1412</v>
      </c>
      <c r="B2074" s="37" t="n">
        <v>2022</v>
      </c>
      <c r="C2074" s="37" t="n">
        <v>2</v>
      </c>
      <c r="D2074" s="37" t="n">
        <v>72</v>
      </c>
      <c r="E2074" s="37" t="s">
        <v>187</v>
      </c>
      <c r="F2074" s="37" t="n">
        <v>1.8</v>
      </c>
      <c r="G2074" s="37" t="n">
        <v>5</v>
      </c>
      <c r="H2074" s="37" t="str">
        <f aca="false">IFERROR(VLOOKUP(A2074,Employees!$A$2:$I$1501,9,FALSE()),"Unknown")</f>
        <v>Engineering</v>
      </c>
      <c r="I2074" s="37" t="str">
        <f aca="false">IFERROR(VLOOKUP(A2074,Employees!$A$2:$U$1501,21,FALSE()),"Unknown")</f>
        <v>Exited</v>
      </c>
    </row>
    <row r="2075" customFormat="false" ht="15" hidden="false" customHeight="false" outlineLevel="0" collapsed="false">
      <c r="A2075" s="37" t="s">
        <v>1412</v>
      </c>
      <c r="B2075" s="37" t="n">
        <v>2023</v>
      </c>
      <c r="C2075" s="37" t="n">
        <v>3</v>
      </c>
      <c r="D2075" s="37" t="n">
        <v>89</v>
      </c>
      <c r="E2075" s="37" t="s">
        <v>187</v>
      </c>
      <c r="F2075" s="37" t="n">
        <v>7.2</v>
      </c>
      <c r="G2075" s="37" t="n">
        <v>33</v>
      </c>
      <c r="H2075" s="37" t="str">
        <f aca="false">IFERROR(VLOOKUP(A2075,Employees!$A$2:$I$1501,9,FALSE()),"Unknown")</f>
        <v>Engineering</v>
      </c>
      <c r="I2075" s="37" t="str">
        <f aca="false">IFERROR(VLOOKUP(A2075,Employees!$A$2:$U$1501,21,FALSE()),"Unknown")</f>
        <v>Exited</v>
      </c>
    </row>
    <row r="2076" customFormat="false" ht="15" hidden="false" customHeight="false" outlineLevel="0" collapsed="false">
      <c r="A2076" s="37" t="s">
        <v>421</v>
      </c>
      <c r="B2076" s="37" t="n">
        <v>2021</v>
      </c>
      <c r="C2076" s="37" t="n">
        <v>2</v>
      </c>
      <c r="D2076" s="37" t="n">
        <v>78</v>
      </c>
      <c r="E2076" s="37" t="s">
        <v>187</v>
      </c>
      <c r="F2076" s="37" t="n">
        <v>4</v>
      </c>
      <c r="G2076" s="37" t="n">
        <v>17</v>
      </c>
      <c r="H2076" s="37" t="str">
        <f aca="false">IFERROR(VLOOKUP(A2076,Employees!$A$2:$I$1501,9,FALSE()),"Unknown")</f>
        <v>Sales</v>
      </c>
      <c r="I2076" s="37" t="str">
        <f aca="false">IFERROR(VLOOKUP(A2076,Employees!$A$2:$U$1501,21,FALSE()),"Unknown")</f>
        <v>Active</v>
      </c>
    </row>
    <row r="2077" customFormat="false" ht="15" hidden="false" customHeight="false" outlineLevel="0" collapsed="false">
      <c r="A2077" s="37" t="s">
        <v>421</v>
      </c>
      <c r="B2077" s="37" t="n">
        <v>2022</v>
      </c>
      <c r="C2077" s="37" t="n">
        <v>4</v>
      </c>
      <c r="D2077" s="37" t="n">
        <v>68</v>
      </c>
      <c r="E2077" s="37" t="s">
        <v>187</v>
      </c>
      <c r="F2077" s="37" t="n">
        <v>8.3</v>
      </c>
      <c r="G2077" s="37" t="n">
        <v>40</v>
      </c>
      <c r="H2077" s="37" t="str">
        <f aca="false">IFERROR(VLOOKUP(A2077,Employees!$A$2:$I$1501,9,FALSE()),"Unknown")</f>
        <v>Sales</v>
      </c>
      <c r="I2077" s="37" t="str">
        <f aca="false">IFERROR(VLOOKUP(A2077,Employees!$A$2:$U$1501,21,FALSE()),"Unknown")</f>
        <v>Active</v>
      </c>
    </row>
    <row r="2078" customFormat="false" ht="15" hidden="false" customHeight="false" outlineLevel="0" collapsed="false">
      <c r="A2078" s="37" t="s">
        <v>421</v>
      </c>
      <c r="B2078" s="37" t="n">
        <v>2023</v>
      </c>
      <c r="C2078" s="37" t="n">
        <v>1</v>
      </c>
      <c r="D2078" s="37" t="n">
        <v>76</v>
      </c>
      <c r="E2078" s="37" t="s">
        <v>187</v>
      </c>
      <c r="F2078" s="37" t="n">
        <v>3.6</v>
      </c>
      <c r="G2078" s="37" t="n">
        <v>5</v>
      </c>
      <c r="H2078" s="37" t="str">
        <f aca="false">IFERROR(VLOOKUP(A2078,Employees!$A$2:$I$1501,9,FALSE()),"Unknown")</f>
        <v>Sales</v>
      </c>
      <c r="I2078" s="37" t="str">
        <f aca="false">IFERROR(VLOOKUP(A2078,Employees!$A$2:$U$1501,21,FALSE()),"Unknown")</f>
        <v>Active</v>
      </c>
    </row>
    <row r="2079" customFormat="false" ht="15" hidden="false" customHeight="false" outlineLevel="0" collapsed="false">
      <c r="A2079" s="37" t="s">
        <v>421</v>
      </c>
      <c r="B2079" s="37" t="n">
        <v>2024</v>
      </c>
      <c r="C2079" s="37" t="n">
        <v>4</v>
      </c>
      <c r="D2079" s="37" t="n">
        <v>81</v>
      </c>
      <c r="E2079" s="37" t="s">
        <v>185</v>
      </c>
      <c r="F2079" s="37" t="n">
        <v>9.6</v>
      </c>
      <c r="G2079" s="37" t="n">
        <v>7</v>
      </c>
      <c r="H2079" s="37" t="str">
        <f aca="false">IFERROR(VLOOKUP(A2079,Employees!$A$2:$I$1501,9,FALSE()),"Unknown")</f>
        <v>Sales</v>
      </c>
      <c r="I2079" s="37" t="str">
        <f aca="false">IFERROR(VLOOKUP(A2079,Employees!$A$2:$U$1501,21,FALSE()),"Unknown")</f>
        <v>Active</v>
      </c>
    </row>
    <row r="2080" customFormat="false" ht="15" hidden="false" customHeight="false" outlineLevel="0" collapsed="false">
      <c r="A2080" s="37" t="s">
        <v>421</v>
      </c>
      <c r="B2080" s="37" t="n">
        <v>2025</v>
      </c>
      <c r="C2080" s="37" t="n">
        <v>1</v>
      </c>
      <c r="D2080" s="37" t="n">
        <v>66</v>
      </c>
      <c r="E2080" s="37" t="s">
        <v>187</v>
      </c>
      <c r="F2080" s="37" t="n">
        <v>1</v>
      </c>
      <c r="G2080" s="37" t="n">
        <v>24</v>
      </c>
      <c r="H2080" s="37" t="str">
        <f aca="false">IFERROR(VLOOKUP(A2080,Employees!$A$2:$I$1501,9,FALSE()),"Unknown")</f>
        <v>Sales</v>
      </c>
      <c r="I2080" s="37" t="str">
        <f aca="false">IFERROR(VLOOKUP(A2080,Employees!$A$2:$U$1501,21,FALSE()),"Unknown")</f>
        <v>Active</v>
      </c>
    </row>
    <row r="2081" customFormat="false" ht="15" hidden="false" customHeight="false" outlineLevel="0" collapsed="false">
      <c r="A2081" s="37" t="s">
        <v>1413</v>
      </c>
      <c r="B2081" s="37" t="n">
        <v>2021</v>
      </c>
      <c r="C2081" s="37" t="n">
        <v>4</v>
      </c>
      <c r="D2081" s="37" t="n">
        <v>115</v>
      </c>
      <c r="E2081" s="37" t="s">
        <v>187</v>
      </c>
      <c r="F2081" s="37" t="n">
        <v>8.3</v>
      </c>
      <c r="G2081" s="37" t="n">
        <v>16</v>
      </c>
      <c r="H2081" s="37" t="str">
        <f aca="false">IFERROR(VLOOKUP(A2081,Employees!$A$2:$I$1501,9,FALSE()),"Unknown")</f>
        <v>Customer Support</v>
      </c>
      <c r="I2081" s="37" t="str">
        <f aca="false">IFERROR(VLOOKUP(A2081,Employees!$A$2:$U$1501,21,FALSE()),"Unknown")</f>
        <v>Active</v>
      </c>
    </row>
    <row r="2082" customFormat="false" ht="15" hidden="false" customHeight="false" outlineLevel="0" collapsed="false">
      <c r="A2082" s="37" t="s">
        <v>1413</v>
      </c>
      <c r="B2082" s="37" t="n">
        <v>2022</v>
      </c>
      <c r="C2082" s="37" t="n">
        <v>3</v>
      </c>
      <c r="D2082" s="37" t="n">
        <v>79</v>
      </c>
      <c r="E2082" s="37" t="s">
        <v>187</v>
      </c>
      <c r="F2082" s="37" t="n">
        <v>7.4</v>
      </c>
      <c r="G2082" s="37" t="n">
        <v>11</v>
      </c>
      <c r="H2082" s="37" t="str">
        <f aca="false">IFERROR(VLOOKUP(A2082,Employees!$A$2:$I$1501,9,FALSE()),"Unknown")</f>
        <v>Customer Support</v>
      </c>
      <c r="I2082" s="37" t="str">
        <f aca="false">IFERROR(VLOOKUP(A2082,Employees!$A$2:$U$1501,21,FALSE()),"Unknown")</f>
        <v>Active</v>
      </c>
    </row>
    <row r="2083" customFormat="false" ht="15" hidden="false" customHeight="false" outlineLevel="0" collapsed="false">
      <c r="A2083" s="37" t="s">
        <v>1413</v>
      </c>
      <c r="B2083" s="37" t="n">
        <v>2023</v>
      </c>
      <c r="C2083" s="37" t="n">
        <v>3</v>
      </c>
      <c r="D2083" s="37" t="n">
        <v>82</v>
      </c>
      <c r="E2083" s="37" t="s">
        <v>187</v>
      </c>
      <c r="F2083" s="37" t="n">
        <v>3.7</v>
      </c>
      <c r="G2083" s="37" t="n">
        <v>21</v>
      </c>
      <c r="H2083" s="37" t="str">
        <f aca="false">IFERROR(VLOOKUP(A2083,Employees!$A$2:$I$1501,9,FALSE()),"Unknown")</f>
        <v>Customer Support</v>
      </c>
      <c r="I2083" s="37" t="str">
        <f aca="false">IFERROR(VLOOKUP(A2083,Employees!$A$2:$U$1501,21,FALSE()),"Unknown")</f>
        <v>Active</v>
      </c>
    </row>
    <row r="2084" customFormat="false" ht="15" hidden="false" customHeight="false" outlineLevel="0" collapsed="false">
      <c r="A2084" s="37" t="s">
        <v>1413</v>
      </c>
      <c r="B2084" s="37" t="n">
        <v>2024</v>
      </c>
      <c r="C2084" s="37" t="n">
        <v>4</v>
      </c>
      <c r="D2084" s="37" t="n">
        <v>101</v>
      </c>
      <c r="E2084" s="37" t="s">
        <v>187</v>
      </c>
      <c r="F2084" s="37" t="n">
        <v>10</v>
      </c>
      <c r="G2084" s="37" t="n">
        <v>26</v>
      </c>
      <c r="H2084" s="37" t="str">
        <f aca="false">IFERROR(VLOOKUP(A2084,Employees!$A$2:$I$1501,9,FALSE()),"Unknown")</f>
        <v>Customer Support</v>
      </c>
      <c r="I2084" s="37" t="str">
        <f aca="false">IFERROR(VLOOKUP(A2084,Employees!$A$2:$U$1501,21,FALSE()),"Unknown")</f>
        <v>Active</v>
      </c>
    </row>
    <row r="2085" customFormat="false" ht="15" hidden="false" customHeight="false" outlineLevel="0" collapsed="false">
      <c r="A2085" s="37" t="s">
        <v>1413</v>
      </c>
      <c r="B2085" s="37" t="n">
        <v>2025</v>
      </c>
      <c r="C2085" s="37" t="n">
        <v>4</v>
      </c>
      <c r="D2085" s="37" t="n">
        <v>79</v>
      </c>
      <c r="E2085" s="37" t="s">
        <v>187</v>
      </c>
      <c r="F2085" s="37" t="n">
        <v>7.8</v>
      </c>
      <c r="G2085" s="37" t="n">
        <v>7</v>
      </c>
      <c r="H2085" s="37" t="str">
        <f aca="false">IFERROR(VLOOKUP(A2085,Employees!$A$2:$I$1501,9,FALSE()),"Unknown")</f>
        <v>Customer Support</v>
      </c>
      <c r="I2085" s="37" t="str">
        <f aca="false">IFERROR(VLOOKUP(A2085,Employees!$A$2:$U$1501,21,FALSE()),"Unknown")</f>
        <v>Active</v>
      </c>
    </row>
    <row r="2086" customFormat="false" ht="15" hidden="false" customHeight="false" outlineLevel="0" collapsed="false">
      <c r="A2086" s="37" t="s">
        <v>1417</v>
      </c>
      <c r="B2086" s="37" t="n">
        <v>2023</v>
      </c>
      <c r="C2086" s="37" t="n">
        <v>1</v>
      </c>
      <c r="D2086" s="37" t="n">
        <v>59</v>
      </c>
      <c r="E2086" s="37" t="s">
        <v>187</v>
      </c>
      <c r="F2086" s="37" t="n">
        <v>1.3</v>
      </c>
      <c r="G2086" s="37" t="n">
        <v>15</v>
      </c>
      <c r="H2086" s="37" t="str">
        <f aca="false">IFERROR(VLOOKUP(A2086,Employees!$A$2:$I$1501,9,FALSE()),"Unknown")</f>
        <v>Sales</v>
      </c>
      <c r="I2086" s="37" t="str">
        <f aca="false">IFERROR(VLOOKUP(A2086,Employees!$A$2:$U$1501,21,FALSE()),"Unknown")</f>
        <v>Exited</v>
      </c>
    </row>
    <row r="2087" customFormat="false" ht="15" hidden="false" customHeight="false" outlineLevel="0" collapsed="false">
      <c r="A2087" s="37" t="s">
        <v>1417</v>
      </c>
      <c r="B2087" s="37" t="n">
        <v>2024</v>
      </c>
      <c r="C2087" s="37" t="n">
        <v>2</v>
      </c>
      <c r="D2087" s="37" t="n">
        <v>86</v>
      </c>
      <c r="E2087" s="37" t="s">
        <v>187</v>
      </c>
      <c r="F2087" s="37" t="n">
        <v>5</v>
      </c>
      <c r="G2087" s="37" t="n">
        <v>6</v>
      </c>
      <c r="H2087" s="37" t="str">
        <f aca="false">IFERROR(VLOOKUP(A2087,Employees!$A$2:$I$1501,9,FALSE()),"Unknown")</f>
        <v>Sales</v>
      </c>
      <c r="I2087" s="37" t="str">
        <f aca="false">IFERROR(VLOOKUP(A2087,Employees!$A$2:$U$1501,21,FALSE()),"Unknown")</f>
        <v>Exited</v>
      </c>
    </row>
    <row r="2088" customFormat="false" ht="15" hidden="false" customHeight="false" outlineLevel="0" collapsed="false">
      <c r="A2088" s="37" t="s">
        <v>1417</v>
      </c>
      <c r="B2088" s="37" t="n">
        <v>2025</v>
      </c>
      <c r="C2088" s="37" t="n">
        <v>3</v>
      </c>
      <c r="D2088" s="37" t="n">
        <v>77</v>
      </c>
      <c r="E2088" s="37" t="s">
        <v>187</v>
      </c>
      <c r="F2088" s="37" t="n">
        <v>9.7</v>
      </c>
      <c r="G2088" s="37" t="n">
        <v>30</v>
      </c>
      <c r="H2088" s="37" t="str">
        <f aca="false">IFERROR(VLOOKUP(A2088,Employees!$A$2:$I$1501,9,FALSE()),"Unknown")</f>
        <v>Sales</v>
      </c>
      <c r="I2088" s="37" t="str">
        <f aca="false">IFERROR(VLOOKUP(A2088,Employees!$A$2:$U$1501,21,FALSE()),"Unknown")</f>
        <v>Exited</v>
      </c>
    </row>
    <row r="2089" customFormat="false" ht="15" hidden="false" customHeight="false" outlineLevel="0" collapsed="false">
      <c r="A2089" s="37" t="s">
        <v>1419</v>
      </c>
      <c r="B2089" s="37" t="n">
        <v>2024</v>
      </c>
      <c r="C2089" s="37" t="n">
        <v>4</v>
      </c>
      <c r="D2089" s="37" t="n">
        <v>87</v>
      </c>
      <c r="E2089" s="37" t="s">
        <v>187</v>
      </c>
      <c r="F2089" s="37" t="n">
        <v>9.3</v>
      </c>
      <c r="G2089" s="37" t="n">
        <v>14</v>
      </c>
      <c r="H2089" s="37" t="str">
        <f aca="false">IFERROR(VLOOKUP(A2089,Employees!$A$2:$I$1501,9,FALSE()),"Unknown")</f>
        <v>Data &amp; AI</v>
      </c>
      <c r="I2089" s="37" t="str">
        <f aca="false">IFERROR(VLOOKUP(A2089,Employees!$A$2:$U$1501,21,FALSE()),"Unknown")</f>
        <v>Active</v>
      </c>
    </row>
    <row r="2090" customFormat="false" ht="15" hidden="false" customHeight="false" outlineLevel="0" collapsed="false">
      <c r="A2090" s="37" t="s">
        <v>1419</v>
      </c>
      <c r="B2090" s="37" t="n">
        <v>2025</v>
      </c>
      <c r="C2090" s="37" t="n">
        <v>3</v>
      </c>
      <c r="D2090" s="37" t="n">
        <v>89</v>
      </c>
      <c r="E2090" s="37" t="s">
        <v>187</v>
      </c>
      <c r="F2090" s="37" t="n">
        <v>6.6</v>
      </c>
      <c r="G2090" s="37" t="n">
        <v>19</v>
      </c>
      <c r="H2090" s="37" t="str">
        <f aca="false">IFERROR(VLOOKUP(A2090,Employees!$A$2:$I$1501,9,FALSE()),"Unknown")</f>
        <v>Data &amp; AI</v>
      </c>
      <c r="I2090" s="37" t="str">
        <f aca="false">IFERROR(VLOOKUP(A2090,Employees!$A$2:$U$1501,21,FALSE()),"Unknown")</f>
        <v>Active</v>
      </c>
    </row>
    <row r="2091" customFormat="false" ht="15" hidden="false" customHeight="false" outlineLevel="0" collapsed="false">
      <c r="A2091" s="37" t="s">
        <v>1421</v>
      </c>
      <c r="B2091" s="37" t="n">
        <v>2022</v>
      </c>
      <c r="C2091" s="37" t="n">
        <v>3</v>
      </c>
      <c r="D2091" s="37" t="n">
        <v>99</v>
      </c>
      <c r="E2091" s="37" t="s">
        <v>187</v>
      </c>
      <c r="F2091" s="37" t="n">
        <v>7</v>
      </c>
      <c r="G2091" s="37" t="n">
        <v>15</v>
      </c>
      <c r="H2091" s="37" t="str">
        <f aca="false">IFERROR(VLOOKUP(A2091,Employees!$A$2:$I$1501,9,FALSE()),"Unknown")</f>
        <v>Customer Support</v>
      </c>
      <c r="I2091" s="37" t="str">
        <f aca="false">IFERROR(VLOOKUP(A2091,Employees!$A$2:$U$1501,21,FALSE()),"Unknown")</f>
        <v>Active</v>
      </c>
    </row>
    <row r="2092" customFormat="false" ht="15" hidden="false" customHeight="false" outlineLevel="0" collapsed="false">
      <c r="A2092" s="37" t="s">
        <v>1421</v>
      </c>
      <c r="B2092" s="37" t="n">
        <v>2023</v>
      </c>
      <c r="C2092" s="37" t="n">
        <v>3</v>
      </c>
      <c r="D2092" s="37" t="n">
        <v>78</v>
      </c>
      <c r="E2092" s="37" t="s">
        <v>187</v>
      </c>
      <c r="F2092" s="37" t="n">
        <v>5.7</v>
      </c>
      <c r="G2092" s="37" t="n">
        <v>36</v>
      </c>
      <c r="H2092" s="37" t="str">
        <f aca="false">IFERROR(VLOOKUP(A2092,Employees!$A$2:$I$1501,9,FALSE()),"Unknown")</f>
        <v>Customer Support</v>
      </c>
      <c r="I2092" s="37" t="str">
        <f aca="false">IFERROR(VLOOKUP(A2092,Employees!$A$2:$U$1501,21,FALSE()),"Unknown")</f>
        <v>Active</v>
      </c>
    </row>
    <row r="2093" customFormat="false" ht="15" hidden="false" customHeight="false" outlineLevel="0" collapsed="false">
      <c r="A2093" s="37" t="s">
        <v>1421</v>
      </c>
      <c r="B2093" s="37" t="n">
        <v>2024</v>
      </c>
      <c r="C2093" s="37" t="n">
        <v>1</v>
      </c>
      <c r="D2093" s="37" t="n">
        <v>74</v>
      </c>
      <c r="E2093" s="37" t="s">
        <v>187</v>
      </c>
      <c r="F2093" s="37" t="n">
        <v>0</v>
      </c>
      <c r="G2093" s="37" t="n">
        <v>31</v>
      </c>
      <c r="H2093" s="37" t="str">
        <f aca="false">IFERROR(VLOOKUP(A2093,Employees!$A$2:$I$1501,9,FALSE()),"Unknown")</f>
        <v>Customer Support</v>
      </c>
      <c r="I2093" s="37" t="str">
        <f aca="false">IFERROR(VLOOKUP(A2093,Employees!$A$2:$U$1501,21,FALSE()),"Unknown")</f>
        <v>Active</v>
      </c>
    </row>
    <row r="2094" customFormat="false" ht="15" hidden="false" customHeight="false" outlineLevel="0" collapsed="false">
      <c r="A2094" s="37" t="s">
        <v>1421</v>
      </c>
      <c r="B2094" s="37" t="n">
        <v>2025</v>
      </c>
      <c r="C2094" s="37" t="n">
        <v>3</v>
      </c>
      <c r="D2094" s="37" t="n">
        <v>83</v>
      </c>
      <c r="E2094" s="37" t="s">
        <v>187</v>
      </c>
      <c r="F2094" s="37" t="n">
        <v>6.4</v>
      </c>
      <c r="G2094" s="37" t="n">
        <v>24</v>
      </c>
      <c r="H2094" s="37" t="str">
        <f aca="false">IFERROR(VLOOKUP(A2094,Employees!$A$2:$I$1501,9,FALSE()),"Unknown")</f>
        <v>Customer Support</v>
      </c>
      <c r="I2094" s="37" t="str">
        <f aca="false">IFERROR(VLOOKUP(A2094,Employees!$A$2:$U$1501,21,FALSE()),"Unknown")</f>
        <v>Active</v>
      </c>
    </row>
    <row r="2095" customFormat="false" ht="15" hidden="false" customHeight="false" outlineLevel="0" collapsed="false">
      <c r="A2095" s="37" t="s">
        <v>1422</v>
      </c>
      <c r="B2095" s="37" t="n">
        <v>2025</v>
      </c>
      <c r="C2095" s="37" t="n">
        <v>4</v>
      </c>
      <c r="D2095" s="37" t="n">
        <v>94</v>
      </c>
      <c r="E2095" s="37" t="s">
        <v>187</v>
      </c>
      <c r="F2095" s="37" t="n">
        <v>7.4</v>
      </c>
      <c r="G2095" s="37" t="n">
        <v>13</v>
      </c>
      <c r="H2095" s="37" t="str">
        <f aca="false">IFERROR(VLOOKUP(A2095,Employees!$A$2:$I$1501,9,FALSE()),"Unknown")</f>
        <v>Human Resources</v>
      </c>
      <c r="I2095" s="37" t="str">
        <f aca="false">IFERROR(VLOOKUP(A2095,Employees!$A$2:$U$1501,21,FALSE()),"Unknown")</f>
        <v>Active</v>
      </c>
    </row>
    <row r="2096" customFormat="false" ht="15" hidden="false" customHeight="false" outlineLevel="0" collapsed="false">
      <c r="A2096" s="37" t="s">
        <v>477</v>
      </c>
      <c r="B2096" s="37" t="n">
        <v>2021</v>
      </c>
      <c r="C2096" s="37" t="n">
        <v>1</v>
      </c>
      <c r="D2096" s="37" t="n">
        <v>79</v>
      </c>
      <c r="E2096" s="37" t="s">
        <v>187</v>
      </c>
      <c r="F2096" s="37" t="n">
        <v>0</v>
      </c>
      <c r="G2096" s="37" t="n">
        <v>12</v>
      </c>
      <c r="H2096" s="37" t="str">
        <f aca="false">IFERROR(VLOOKUP(A2096,Employees!$A$2:$I$1501,9,FALSE()),"Unknown")</f>
        <v>Engineering</v>
      </c>
      <c r="I2096" s="37" t="str">
        <f aca="false">IFERROR(VLOOKUP(A2096,Employees!$A$2:$U$1501,21,FALSE()),"Unknown")</f>
        <v>Exited</v>
      </c>
    </row>
    <row r="2097" customFormat="false" ht="15" hidden="false" customHeight="false" outlineLevel="0" collapsed="false">
      <c r="A2097" s="37" t="s">
        <v>477</v>
      </c>
      <c r="B2097" s="37" t="n">
        <v>2022</v>
      </c>
      <c r="C2097" s="37" t="n">
        <v>3</v>
      </c>
      <c r="D2097" s="37" t="n">
        <v>79</v>
      </c>
      <c r="E2097" s="37" t="s">
        <v>187</v>
      </c>
      <c r="F2097" s="37" t="n">
        <v>7.6</v>
      </c>
      <c r="G2097" s="37" t="n">
        <v>10</v>
      </c>
      <c r="H2097" s="37" t="str">
        <f aca="false">IFERROR(VLOOKUP(A2097,Employees!$A$2:$I$1501,9,FALSE()),"Unknown")</f>
        <v>Engineering</v>
      </c>
      <c r="I2097" s="37" t="str">
        <f aca="false">IFERROR(VLOOKUP(A2097,Employees!$A$2:$U$1501,21,FALSE()),"Unknown")</f>
        <v>Exited</v>
      </c>
    </row>
    <row r="2098" customFormat="false" ht="15" hidden="false" customHeight="false" outlineLevel="0" collapsed="false">
      <c r="A2098" s="37" t="s">
        <v>1429</v>
      </c>
      <c r="B2098" s="37" t="n">
        <v>2021</v>
      </c>
      <c r="C2098" s="37" t="n">
        <v>3</v>
      </c>
      <c r="D2098" s="37" t="n">
        <v>86</v>
      </c>
      <c r="E2098" s="37" t="s">
        <v>187</v>
      </c>
      <c r="F2098" s="37" t="n">
        <v>6.6</v>
      </c>
      <c r="G2098" s="37" t="n">
        <v>23</v>
      </c>
      <c r="H2098" s="37" t="str">
        <f aca="false">IFERROR(VLOOKUP(A2098,Employees!$A$2:$I$1501,9,FALSE()),"Unknown")</f>
        <v>Engineering</v>
      </c>
      <c r="I2098" s="37" t="str">
        <f aca="false">IFERROR(VLOOKUP(A2098,Employees!$A$2:$U$1501,21,FALSE()),"Unknown")</f>
        <v>Active</v>
      </c>
    </row>
    <row r="2099" customFormat="false" ht="15" hidden="false" customHeight="false" outlineLevel="0" collapsed="false">
      <c r="A2099" s="37" t="s">
        <v>1429</v>
      </c>
      <c r="B2099" s="37" t="n">
        <v>2022</v>
      </c>
      <c r="C2099" s="37" t="n">
        <v>2</v>
      </c>
      <c r="D2099" s="37" t="n">
        <v>81</v>
      </c>
      <c r="E2099" s="37" t="s">
        <v>187</v>
      </c>
      <c r="F2099" s="37" t="n">
        <v>3.8</v>
      </c>
      <c r="G2099" s="37" t="n">
        <v>27</v>
      </c>
      <c r="H2099" s="37" t="str">
        <f aca="false">IFERROR(VLOOKUP(A2099,Employees!$A$2:$I$1501,9,FALSE()),"Unknown")</f>
        <v>Engineering</v>
      </c>
      <c r="I2099" s="37" t="str">
        <f aca="false">IFERROR(VLOOKUP(A2099,Employees!$A$2:$U$1501,21,FALSE()),"Unknown")</f>
        <v>Active</v>
      </c>
    </row>
    <row r="2100" customFormat="false" ht="15" hidden="false" customHeight="false" outlineLevel="0" collapsed="false">
      <c r="A2100" s="37" t="s">
        <v>1429</v>
      </c>
      <c r="B2100" s="37" t="n">
        <v>2023</v>
      </c>
      <c r="C2100" s="37" t="n">
        <v>2</v>
      </c>
      <c r="D2100" s="37" t="n">
        <v>69</v>
      </c>
      <c r="E2100" s="37" t="s">
        <v>187</v>
      </c>
      <c r="F2100" s="37" t="n">
        <v>3.9</v>
      </c>
      <c r="G2100" s="37" t="n">
        <v>21</v>
      </c>
      <c r="H2100" s="37" t="str">
        <f aca="false">IFERROR(VLOOKUP(A2100,Employees!$A$2:$I$1501,9,FALSE()),"Unknown")</f>
        <v>Engineering</v>
      </c>
      <c r="I2100" s="37" t="str">
        <f aca="false">IFERROR(VLOOKUP(A2100,Employees!$A$2:$U$1501,21,FALSE()),"Unknown")</f>
        <v>Active</v>
      </c>
    </row>
    <row r="2101" customFormat="false" ht="15" hidden="false" customHeight="false" outlineLevel="0" collapsed="false">
      <c r="A2101" s="37" t="s">
        <v>1429</v>
      </c>
      <c r="B2101" s="37" t="n">
        <v>2024</v>
      </c>
      <c r="C2101" s="37" t="n">
        <v>3</v>
      </c>
      <c r="D2101" s="37" t="n">
        <v>104</v>
      </c>
      <c r="E2101" s="37" t="s">
        <v>187</v>
      </c>
      <c r="F2101" s="37" t="n">
        <v>7.2</v>
      </c>
      <c r="G2101" s="37" t="n">
        <v>33</v>
      </c>
      <c r="H2101" s="37" t="str">
        <f aca="false">IFERROR(VLOOKUP(A2101,Employees!$A$2:$I$1501,9,FALSE()),"Unknown")</f>
        <v>Engineering</v>
      </c>
      <c r="I2101" s="37" t="str">
        <f aca="false">IFERROR(VLOOKUP(A2101,Employees!$A$2:$U$1501,21,FALSE()),"Unknown")</f>
        <v>Active</v>
      </c>
    </row>
    <row r="2102" customFormat="false" ht="15" hidden="false" customHeight="false" outlineLevel="0" collapsed="false">
      <c r="A2102" s="37" t="s">
        <v>1429</v>
      </c>
      <c r="B2102" s="37" t="n">
        <v>2025</v>
      </c>
      <c r="C2102" s="37" t="n">
        <v>4</v>
      </c>
      <c r="D2102" s="37" t="n">
        <v>89</v>
      </c>
      <c r="E2102" s="37" t="s">
        <v>185</v>
      </c>
      <c r="F2102" s="37" t="n">
        <v>10.2</v>
      </c>
      <c r="G2102" s="37" t="n">
        <v>20</v>
      </c>
      <c r="H2102" s="37" t="str">
        <f aca="false">IFERROR(VLOOKUP(A2102,Employees!$A$2:$I$1501,9,FALSE()),"Unknown")</f>
        <v>Engineering</v>
      </c>
      <c r="I2102" s="37" t="str">
        <f aca="false">IFERROR(VLOOKUP(A2102,Employees!$A$2:$U$1501,21,FALSE()),"Unknown")</f>
        <v>Active</v>
      </c>
    </row>
    <row r="2103" customFormat="false" ht="15" hidden="false" customHeight="false" outlineLevel="0" collapsed="false">
      <c r="A2103" s="37" t="s">
        <v>693</v>
      </c>
      <c r="B2103" s="37" t="n">
        <v>2021</v>
      </c>
      <c r="C2103" s="37" t="n">
        <v>4</v>
      </c>
      <c r="D2103" s="37" t="n">
        <v>93</v>
      </c>
      <c r="E2103" s="37" t="s">
        <v>187</v>
      </c>
      <c r="F2103" s="37" t="n">
        <v>8</v>
      </c>
      <c r="G2103" s="37" t="n">
        <v>38</v>
      </c>
      <c r="H2103" s="37" t="str">
        <f aca="false">IFERROR(VLOOKUP(A2103,Employees!$A$2:$I$1501,9,FALSE()),"Unknown")</f>
        <v>Marketing</v>
      </c>
      <c r="I2103" s="37" t="str">
        <f aca="false">IFERROR(VLOOKUP(A2103,Employees!$A$2:$U$1501,21,FALSE()),"Unknown")</f>
        <v>Active</v>
      </c>
    </row>
    <row r="2104" customFormat="false" ht="15" hidden="false" customHeight="false" outlineLevel="0" collapsed="false">
      <c r="A2104" s="37" t="s">
        <v>693</v>
      </c>
      <c r="B2104" s="37" t="n">
        <v>2022</v>
      </c>
      <c r="C2104" s="37" t="n">
        <v>3</v>
      </c>
      <c r="D2104" s="37" t="n">
        <v>86</v>
      </c>
      <c r="E2104" s="37" t="s">
        <v>187</v>
      </c>
      <c r="F2104" s="37" t="n">
        <v>7</v>
      </c>
      <c r="G2104" s="37" t="n">
        <v>37</v>
      </c>
      <c r="H2104" s="37" t="str">
        <f aca="false">IFERROR(VLOOKUP(A2104,Employees!$A$2:$I$1501,9,FALSE()),"Unknown")</f>
        <v>Marketing</v>
      </c>
      <c r="I2104" s="37" t="str">
        <f aca="false">IFERROR(VLOOKUP(A2104,Employees!$A$2:$U$1501,21,FALSE()),"Unknown")</f>
        <v>Active</v>
      </c>
    </row>
    <row r="2105" customFormat="false" ht="15" hidden="false" customHeight="false" outlineLevel="0" collapsed="false">
      <c r="A2105" s="37" t="s">
        <v>693</v>
      </c>
      <c r="B2105" s="37" t="n">
        <v>2023</v>
      </c>
      <c r="C2105" s="37" t="n">
        <v>4</v>
      </c>
      <c r="D2105" s="37" t="n">
        <v>89</v>
      </c>
      <c r="E2105" s="37" t="s">
        <v>185</v>
      </c>
      <c r="F2105" s="37" t="n">
        <v>8.5</v>
      </c>
      <c r="G2105" s="37" t="n">
        <v>62</v>
      </c>
      <c r="H2105" s="37" t="str">
        <f aca="false">IFERROR(VLOOKUP(A2105,Employees!$A$2:$I$1501,9,FALSE()),"Unknown")</f>
        <v>Marketing</v>
      </c>
      <c r="I2105" s="37" t="str">
        <f aca="false">IFERROR(VLOOKUP(A2105,Employees!$A$2:$U$1501,21,FALSE()),"Unknown")</f>
        <v>Active</v>
      </c>
    </row>
    <row r="2106" customFormat="false" ht="15" hidden="false" customHeight="false" outlineLevel="0" collapsed="false">
      <c r="A2106" s="37" t="s">
        <v>693</v>
      </c>
      <c r="B2106" s="37" t="n">
        <v>2024</v>
      </c>
      <c r="C2106" s="37" t="n">
        <v>3</v>
      </c>
      <c r="D2106" s="37" t="n">
        <v>85</v>
      </c>
      <c r="E2106" s="37" t="s">
        <v>187</v>
      </c>
      <c r="F2106" s="37" t="n">
        <v>6.2</v>
      </c>
      <c r="G2106" s="37" t="n">
        <v>25</v>
      </c>
      <c r="H2106" s="37" t="str">
        <f aca="false">IFERROR(VLOOKUP(A2106,Employees!$A$2:$I$1501,9,FALSE()),"Unknown")</f>
        <v>Marketing</v>
      </c>
      <c r="I2106" s="37" t="str">
        <f aca="false">IFERROR(VLOOKUP(A2106,Employees!$A$2:$U$1501,21,FALSE()),"Unknown")</f>
        <v>Active</v>
      </c>
    </row>
    <row r="2107" customFormat="false" ht="15" hidden="false" customHeight="false" outlineLevel="0" collapsed="false">
      <c r="A2107" s="37" t="s">
        <v>693</v>
      </c>
      <c r="B2107" s="37" t="n">
        <v>2025</v>
      </c>
      <c r="C2107" s="37" t="n">
        <v>3</v>
      </c>
      <c r="D2107" s="37" t="n">
        <v>85</v>
      </c>
      <c r="E2107" s="37" t="s">
        <v>187</v>
      </c>
      <c r="F2107" s="37" t="n">
        <v>6.3</v>
      </c>
      <c r="G2107" s="37" t="n">
        <v>15</v>
      </c>
      <c r="H2107" s="37" t="str">
        <f aca="false">IFERROR(VLOOKUP(A2107,Employees!$A$2:$I$1501,9,FALSE()),"Unknown")</f>
        <v>Marketing</v>
      </c>
      <c r="I2107" s="37" t="str">
        <f aca="false">IFERROR(VLOOKUP(A2107,Employees!$A$2:$U$1501,21,FALSE()),"Unknown")</f>
        <v>Active</v>
      </c>
    </row>
    <row r="2108" customFormat="false" ht="15" hidden="false" customHeight="false" outlineLevel="0" collapsed="false">
      <c r="A2108" s="37" t="s">
        <v>1430</v>
      </c>
      <c r="B2108" s="37" t="n">
        <v>2024</v>
      </c>
      <c r="C2108" s="37" t="n">
        <v>2</v>
      </c>
      <c r="D2108" s="37" t="n">
        <v>87</v>
      </c>
      <c r="E2108" s="37" t="s">
        <v>187</v>
      </c>
      <c r="F2108" s="37" t="n">
        <v>3</v>
      </c>
      <c r="G2108" s="37" t="n">
        <v>46</v>
      </c>
      <c r="H2108" s="37" t="str">
        <f aca="false">IFERROR(VLOOKUP(A2108,Employees!$A$2:$I$1501,9,FALSE()),"Unknown")</f>
        <v>Engineering</v>
      </c>
      <c r="I2108" s="37" t="str">
        <f aca="false">IFERROR(VLOOKUP(A2108,Employees!$A$2:$U$1501,21,FALSE()),"Unknown")</f>
        <v>Exited</v>
      </c>
    </row>
    <row r="2109" customFormat="false" ht="15" hidden="false" customHeight="false" outlineLevel="0" collapsed="false">
      <c r="A2109" s="37" t="s">
        <v>1430</v>
      </c>
      <c r="B2109" s="37" t="n">
        <v>2025</v>
      </c>
      <c r="C2109" s="37" t="n">
        <v>3</v>
      </c>
      <c r="D2109" s="37" t="n">
        <v>73</v>
      </c>
      <c r="E2109" s="37" t="s">
        <v>187</v>
      </c>
      <c r="F2109" s="37" t="n">
        <v>7.4</v>
      </c>
      <c r="G2109" s="37" t="n">
        <v>11</v>
      </c>
      <c r="H2109" s="37" t="str">
        <f aca="false">IFERROR(VLOOKUP(A2109,Employees!$A$2:$I$1501,9,FALSE()),"Unknown")</f>
        <v>Engineering</v>
      </c>
      <c r="I2109" s="37" t="str">
        <f aca="false">IFERROR(VLOOKUP(A2109,Employees!$A$2:$U$1501,21,FALSE()),"Unknown")</f>
        <v>Exited</v>
      </c>
    </row>
    <row r="2110" customFormat="false" ht="15" hidden="false" customHeight="false" outlineLevel="0" collapsed="false">
      <c r="A2110" s="37" t="s">
        <v>745</v>
      </c>
      <c r="B2110" s="37" t="n">
        <v>2021</v>
      </c>
      <c r="C2110" s="37" t="n">
        <v>3</v>
      </c>
      <c r="D2110" s="37" t="n">
        <v>80</v>
      </c>
      <c r="E2110" s="37" t="s">
        <v>187</v>
      </c>
      <c r="F2110" s="37" t="n">
        <v>3.5</v>
      </c>
      <c r="G2110" s="37" t="n">
        <v>63</v>
      </c>
      <c r="H2110" s="37" t="str">
        <f aca="false">IFERROR(VLOOKUP(A2110,Employees!$A$2:$I$1501,9,FALSE()),"Unknown")</f>
        <v>Sales</v>
      </c>
      <c r="I2110" s="37" t="str">
        <f aca="false">IFERROR(VLOOKUP(A2110,Employees!$A$2:$U$1501,21,FALSE()),"Unknown")</f>
        <v>Exited</v>
      </c>
    </row>
    <row r="2111" customFormat="false" ht="15" hidden="false" customHeight="false" outlineLevel="0" collapsed="false">
      <c r="A2111" s="37" t="s">
        <v>745</v>
      </c>
      <c r="B2111" s="37" t="n">
        <v>2022</v>
      </c>
      <c r="C2111" s="37" t="n">
        <v>3</v>
      </c>
      <c r="D2111" s="37" t="n">
        <v>76</v>
      </c>
      <c r="E2111" s="37" t="s">
        <v>187</v>
      </c>
      <c r="F2111" s="37" t="n">
        <v>8.2</v>
      </c>
      <c r="G2111" s="37" t="n">
        <v>16</v>
      </c>
      <c r="H2111" s="37" t="str">
        <f aca="false">IFERROR(VLOOKUP(A2111,Employees!$A$2:$I$1501,9,FALSE()),"Unknown")</f>
        <v>Sales</v>
      </c>
      <c r="I2111" s="37" t="str">
        <f aca="false">IFERROR(VLOOKUP(A2111,Employees!$A$2:$U$1501,21,FALSE()),"Unknown")</f>
        <v>Exited</v>
      </c>
    </row>
    <row r="2112" customFormat="false" ht="15" hidden="false" customHeight="false" outlineLevel="0" collapsed="false">
      <c r="A2112" s="37" t="s">
        <v>745</v>
      </c>
      <c r="B2112" s="37" t="n">
        <v>2023</v>
      </c>
      <c r="C2112" s="37" t="n">
        <v>3</v>
      </c>
      <c r="D2112" s="37" t="n">
        <v>71</v>
      </c>
      <c r="E2112" s="37" t="s">
        <v>187</v>
      </c>
      <c r="F2112" s="37" t="n">
        <v>6</v>
      </c>
      <c r="G2112" s="37" t="n">
        <v>31</v>
      </c>
      <c r="H2112" s="37" t="str">
        <f aca="false">IFERROR(VLOOKUP(A2112,Employees!$A$2:$I$1501,9,FALSE()),"Unknown")</f>
        <v>Sales</v>
      </c>
      <c r="I2112" s="37" t="str">
        <f aca="false">IFERROR(VLOOKUP(A2112,Employees!$A$2:$U$1501,21,FALSE()),"Unknown")</f>
        <v>Exited</v>
      </c>
    </row>
    <row r="2113" customFormat="false" ht="15" hidden="false" customHeight="false" outlineLevel="0" collapsed="false">
      <c r="A2113" s="37" t="s">
        <v>1432</v>
      </c>
      <c r="B2113" s="37" t="n">
        <v>2022</v>
      </c>
      <c r="C2113" s="37" t="n">
        <v>2</v>
      </c>
      <c r="D2113" s="37" t="n">
        <v>69</v>
      </c>
      <c r="E2113" s="37" t="s">
        <v>187</v>
      </c>
      <c r="F2113" s="37" t="n">
        <v>4.9</v>
      </c>
      <c r="G2113" s="37" t="n">
        <v>4</v>
      </c>
      <c r="H2113" s="37" t="str">
        <f aca="false">IFERROR(VLOOKUP(A2113,Employees!$A$2:$I$1501,9,FALSE()),"Unknown")</f>
        <v>Human Resources</v>
      </c>
      <c r="I2113" s="37" t="str">
        <f aca="false">IFERROR(VLOOKUP(A2113,Employees!$A$2:$U$1501,21,FALSE()),"Unknown")</f>
        <v>Active</v>
      </c>
    </row>
    <row r="2114" customFormat="false" ht="15" hidden="false" customHeight="false" outlineLevel="0" collapsed="false">
      <c r="A2114" s="37" t="s">
        <v>1432</v>
      </c>
      <c r="B2114" s="37" t="n">
        <v>2023</v>
      </c>
      <c r="C2114" s="37" t="n">
        <v>2</v>
      </c>
      <c r="D2114" s="37" t="n">
        <v>71</v>
      </c>
      <c r="E2114" s="37" t="s">
        <v>187</v>
      </c>
      <c r="F2114" s="37" t="n">
        <v>4.8</v>
      </c>
      <c r="G2114" s="37" t="n">
        <v>22</v>
      </c>
      <c r="H2114" s="37" t="str">
        <f aca="false">IFERROR(VLOOKUP(A2114,Employees!$A$2:$I$1501,9,FALSE()),"Unknown")</f>
        <v>Human Resources</v>
      </c>
      <c r="I2114" s="37" t="str">
        <f aca="false">IFERROR(VLOOKUP(A2114,Employees!$A$2:$U$1501,21,FALSE()),"Unknown")</f>
        <v>Active</v>
      </c>
    </row>
    <row r="2115" customFormat="false" ht="15" hidden="false" customHeight="false" outlineLevel="0" collapsed="false">
      <c r="A2115" s="37" t="s">
        <v>1432</v>
      </c>
      <c r="B2115" s="37" t="n">
        <v>2024</v>
      </c>
      <c r="C2115" s="37" t="n">
        <v>4</v>
      </c>
      <c r="D2115" s="37" t="n">
        <v>66</v>
      </c>
      <c r="E2115" s="37" t="s">
        <v>187</v>
      </c>
      <c r="F2115" s="37" t="n">
        <v>7.8</v>
      </c>
      <c r="G2115" s="37" t="n">
        <v>11</v>
      </c>
      <c r="H2115" s="37" t="str">
        <f aca="false">IFERROR(VLOOKUP(A2115,Employees!$A$2:$I$1501,9,FALSE()),"Unknown")</f>
        <v>Human Resources</v>
      </c>
      <c r="I2115" s="37" t="str">
        <f aca="false">IFERROR(VLOOKUP(A2115,Employees!$A$2:$U$1501,21,FALSE()),"Unknown")</f>
        <v>Active</v>
      </c>
    </row>
    <row r="2116" customFormat="false" ht="15" hidden="false" customHeight="false" outlineLevel="0" collapsed="false">
      <c r="A2116" s="37" t="s">
        <v>1432</v>
      </c>
      <c r="B2116" s="37" t="n">
        <v>2025</v>
      </c>
      <c r="C2116" s="37" t="n">
        <v>1</v>
      </c>
      <c r="D2116" s="37" t="n">
        <v>83</v>
      </c>
      <c r="E2116" s="37" t="s">
        <v>187</v>
      </c>
      <c r="F2116" s="37" t="n">
        <v>1.8</v>
      </c>
      <c r="G2116" s="37" t="n">
        <v>8</v>
      </c>
      <c r="H2116" s="37" t="str">
        <f aca="false">IFERROR(VLOOKUP(A2116,Employees!$A$2:$I$1501,9,FALSE()),"Unknown")</f>
        <v>Human Resources</v>
      </c>
      <c r="I2116" s="37" t="str">
        <f aca="false">IFERROR(VLOOKUP(A2116,Employees!$A$2:$U$1501,21,FALSE()),"Unknown")</f>
        <v>Active</v>
      </c>
    </row>
    <row r="2117" customFormat="false" ht="15" hidden="false" customHeight="false" outlineLevel="0" collapsed="false">
      <c r="A2117" s="37" t="s">
        <v>1433</v>
      </c>
      <c r="B2117" s="37" t="n">
        <v>2024</v>
      </c>
      <c r="C2117" s="37" t="n">
        <v>3</v>
      </c>
      <c r="D2117" s="37" t="n">
        <v>76</v>
      </c>
      <c r="E2117" s="37" t="s">
        <v>187</v>
      </c>
      <c r="F2117" s="37" t="n">
        <v>7</v>
      </c>
      <c r="G2117" s="37" t="n">
        <v>15</v>
      </c>
      <c r="H2117" s="37" t="str">
        <f aca="false">IFERROR(VLOOKUP(A2117,Employees!$A$2:$I$1501,9,FALSE()),"Unknown")</f>
        <v>Engineering</v>
      </c>
      <c r="I2117" s="37" t="str">
        <f aca="false">IFERROR(VLOOKUP(A2117,Employees!$A$2:$U$1501,21,FALSE()),"Unknown")</f>
        <v>Active</v>
      </c>
    </row>
    <row r="2118" customFormat="false" ht="15" hidden="false" customHeight="false" outlineLevel="0" collapsed="false">
      <c r="A2118" s="37" t="s">
        <v>1433</v>
      </c>
      <c r="B2118" s="37" t="n">
        <v>2025</v>
      </c>
      <c r="C2118" s="37" t="n">
        <v>3</v>
      </c>
      <c r="D2118" s="37" t="n">
        <v>79</v>
      </c>
      <c r="E2118" s="37" t="s">
        <v>187</v>
      </c>
      <c r="F2118" s="37" t="n">
        <v>8.1</v>
      </c>
      <c r="G2118" s="37" t="n">
        <v>24</v>
      </c>
      <c r="H2118" s="37" t="str">
        <f aca="false">IFERROR(VLOOKUP(A2118,Employees!$A$2:$I$1501,9,FALSE()),"Unknown")</f>
        <v>Engineering</v>
      </c>
      <c r="I2118" s="37" t="str">
        <f aca="false">IFERROR(VLOOKUP(A2118,Employees!$A$2:$U$1501,21,FALSE()),"Unknown")</f>
        <v>Active</v>
      </c>
    </row>
    <row r="2119" customFormat="false" ht="15" hidden="false" customHeight="false" outlineLevel="0" collapsed="false">
      <c r="A2119" s="37" t="s">
        <v>1434</v>
      </c>
      <c r="B2119" s="37" t="n">
        <v>2021</v>
      </c>
      <c r="C2119" s="37" t="n">
        <v>4</v>
      </c>
      <c r="D2119" s="37" t="n">
        <v>89</v>
      </c>
      <c r="E2119" s="37" t="s">
        <v>187</v>
      </c>
      <c r="F2119" s="37" t="n">
        <v>10.1</v>
      </c>
      <c r="G2119" s="37" t="n">
        <v>2</v>
      </c>
      <c r="H2119" s="37" t="str">
        <f aca="false">IFERROR(VLOOKUP(A2119,Employees!$A$2:$I$1501,9,FALSE()),"Unknown")</f>
        <v>Finance</v>
      </c>
      <c r="I2119" s="37" t="str">
        <f aca="false">IFERROR(VLOOKUP(A2119,Employees!$A$2:$U$1501,21,FALSE()),"Unknown")</f>
        <v>Active</v>
      </c>
    </row>
    <row r="2120" customFormat="false" ht="15" hidden="false" customHeight="false" outlineLevel="0" collapsed="false">
      <c r="A2120" s="37" t="s">
        <v>1434</v>
      </c>
      <c r="B2120" s="37" t="n">
        <v>2022</v>
      </c>
      <c r="C2120" s="37" t="n">
        <v>3</v>
      </c>
      <c r="D2120" s="37" t="n">
        <v>87</v>
      </c>
      <c r="E2120" s="37" t="s">
        <v>187</v>
      </c>
      <c r="F2120" s="37" t="n">
        <v>5.4</v>
      </c>
      <c r="G2120" s="37" t="n">
        <v>39</v>
      </c>
      <c r="H2120" s="37" t="str">
        <f aca="false">IFERROR(VLOOKUP(A2120,Employees!$A$2:$I$1501,9,FALSE()),"Unknown")</f>
        <v>Finance</v>
      </c>
      <c r="I2120" s="37" t="str">
        <f aca="false">IFERROR(VLOOKUP(A2120,Employees!$A$2:$U$1501,21,FALSE()),"Unknown")</f>
        <v>Active</v>
      </c>
    </row>
    <row r="2121" customFormat="false" ht="15" hidden="false" customHeight="false" outlineLevel="0" collapsed="false">
      <c r="A2121" s="37" t="s">
        <v>1434</v>
      </c>
      <c r="B2121" s="37" t="n">
        <v>2023</v>
      </c>
      <c r="C2121" s="37" t="n">
        <v>2</v>
      </c>
      <c r="D2121" s="37" t="n">
        <v>69</v>
      </c>
      <c r="E2121" s="37" t="s">
        <v>187</v>
      </c>
      <c r="F2121" s="37" t="n">
        <v>6.2</v>
      </c>
      <c r="G2121" s="37" t="n">
        <v>4</v>
      </c>
      <c r="H2121" s="37" t="str">
        <f aca="false">IFERROR(VLOOKUP(A2121,Employees!$A$2:$I$1501,9,FALSE()),"Unknown")</f>
        <v>Finance</v>
      </c>
      <c r="I2121" s="37" t="str">
        <f aca="false">IFERROR(VLOOKUP(A2121,Employees!$A$2:$U$1501,21,FALSE()),"Unknown")</f>
        <v>Active</v>
      </c>
    </row>
    <row r="2122" customFormat="false" ht="15" hidden="false" customHeight="false" outlineLevel="0" collapsed="false">
      <c r="A2122" s="37" t="s">
        <v>1434</v>
      </c>
      <c r="B2122" s="37" t="n">
        <v>2024</v>
      </c>
      <c r="C2122" s="37" t="n">
        <v>4</v>
      </c>
      <c r="D2122" s="37" t="n">
        <v>86</v>
      </c>
      <c r="E2122" s="37" t="s">
        <v>187</v>
      </c>
      <c r="F2122" s="37" t="n">
        <v>9</v>
      </c>
      <c r="G2122" s="37" t="n">
        <v>51</v>
      </c>
      <c r="H2122" s="37" t="str">
        <f aca="false">IFERROR(VLOOKUP(A2122,Employees!$A$2:$I$1501,9,FALSE()),"Unknown")</f>
        <v>Finance</v>
      </c>
      <c r="I2122" s="37" t="str">
        <f aca="false">IFERROR(VLOOKUP(A2122,Employees!$A$2:$U$1501,21,FALSE()),"Unknown")</f>
        <v>Active</v>
      </c>
    </row>
    <row r="2123" customFormat="false" ht="15" hidden="false" customHeight="false" outlineLevel="0" collapsed="false">
      <c r="A2123" s="37" t="s">
        <v>1434</v>
      </c>
      <c r="B2123" s="37" t="n">
        <v>2025</v>
      </c>
      <c r="C2123" s="37" t="n">
        <v>5</v>
      </c>
      <c r="D2123" s="37" t="n">
        <v>84</v>
      </c>
      <c r="E2123" s="37" t="s">
        <v>185</v>
      </c>
      <c r="F2123" s="37" t="n">
        <v>8.4</v>
      </c>
      <c r="G2123" s="37" t="n">
        <v>15</v>
      </c>
      <c r="H2123" s="37" t="str">
        <f aca="false">IFERROR(VLOOKUP(A2123,Employees!$A$2:$I$1501,9,FALSE()),"Unknown")</f>
        <v>Finance</v>
      </c>
      <c r="I2123" s="37" t="str">
        <f aca="false">IFERROR(VLOOKUP(A2123,Employees!$A$2:$U$1501,21,FALSE()),"Unknown")</f>
        <v>Active</v>
      </c>
    </row>
    <row r="2124" customFormat="false" ht="15" hidden="false" customHeight="false" outlineLevel="0" collapsed="false">
      <c r="A2124" s="37" t="s">
        <v>1435</v>
      </c>
      <c r="B2124" s="37" t="n">
        <v>2024</v>
      </c>
      <c r="C2124" s="37" t="n">
        <v>3</v>
      </c>
      <c r="D2124" s="37" t="n">
        <v>93</v>
      </c>
      <c r="E2124" s="37" t="s">
        <v>187</v>
      </c>
      <c r="F2124" s="37" t="n">
        <v>7.4</v>
      </c>
      <c r="G2124" s="37" t="n">
        <v>27</v>
      </c>
      <c r="H2124" s="37" t="str">
        <f aca="false">IFERROR(VLOOKUP(A2124,Employees!$A$2:$I$1501,9,FALSE()),"Unknown")</f>
        <v>Engineering</v>
      </c>
      <c r="I2124" s="37" t="str">
        <f aca="false">IFERROR(VLOOKUP(A2124,Employees!$A$2:$U$1501,21,FALSE()),"Unknown")</f>
        <v>Active</v>
      </c>
    </row>
    <row r="2125" customFormat="false" ht="15" hidden="false" customHeight="false" outlineLevel="0" collapsed="false">
      <c r="A2125" s="37" t="s">
        <v>1435</v>
      </c>
      <c r="B2125" s="37" t="n">
        <v>2025</v>
      </c>
      <c r="C2125" s="37" t="n">
        <v>2</v>
      </c>
      <c r="D2125" s="37" t="n">
        <v>70</v>
      </c>
      <c r="E2125" s="37" t="s">
        <v>187</v>
      </c>
      <c r="F2125" s="37" t="n">
        <v>0.3</v>
      </c>
      <c r="G2125" s="37" t="n">
        <v>20</v>
      </c>
      <c r="H2125" s="37" t="str">
        <f aca="false">IFERROR(VLOOKUP(A2125,Employees!$A$2:$I$1501,9,FALSE()),"Unknown")</f>
        <v>Engineering</v>
      </c>
      <c r="I2125" s="37" t="str">
        <f aca="false">IFERROR(VLOOKUP(A2125,Employees!$A$2:$U$1501,21,FALSE()),"Unknown")</f>
        <v>Active</v>
      </c>
    </row>
    <row r="2126" customFormat="false" ht="15" hidden="false" customHeight="false" outlineLevel="0" collapsed="false">
      <c r="A2126" s="37" t="s">
        <v>1437</v>
      </c>
      <c r="B2126" s="37" t="n">
        <v>2024</v>
      </c>
      <c r="C2126" s="37" t="n">
        <v>2</v>
      </c>
      <c r="D2126" s="37" t="n">
        <v>74</v>
      </c>
      <c r="E2126" s="37" t="s">
        <v>187</v>
      </c>
      <c r="F2126" s="37" t="n">
        <v>5.2</v>
      </c>
      <c r="G2126" s="37" t="n">
        <v>35</v>
      </c>
      <c r="H2126" s="37" t="str">
        <f aca="false">IFERROR(VLOOKUP(A2126,Employees!$A$2:$I$1501,9,FALSE()),"Unknown")</f>
        <v>Finance</v>
      </c>
      <c r="I2126" s="37" t="str">
        <f aca="false">IFERROR(VLOOKUP(A2126,Employees!$A$2:$U$1501,21,FALSE()),"Unknown")</f>
        <v>Exited</v>
      </c>
    </row>
    <row r="2127" customFormat="false" ht="15" hidden="false" customHeight="false" outlineLevel="0" collapsed="false">
      <c r="A2127" s="37" t="s">
        <v>1437</v>
      </c>
      <c r="B2127" s="37" t="n">
        <v>2025</v>
      </c>
      <c r="C2127" s="37" t="n">
        <v>2</v>
      </c>
      <c r="D2127" s="37" t="n">
        <v>83</v>
      </c>
      <c r="E2127" s="37" t="s">
        <v>187</v>
      </c>
      <c r="F2127" s="37" t="n">
        <v>5.3</v>
      </c>
      <c r="G2127" s="37" t="n">
        <v>44</v>
      </c>
      <c r="H2127" s="37" t="str">
        <f aca="false">IFERROR(VLOOKUP(A2127,Employees!$A$2:$I$1501,9,FALSE()),"Unknown")</f>
        <v>Finance</v>
      </c>
      <c r="I2127" s="37" t="str">
        <f aca="false">IFERROR(VLOOKUP(A2127,Employees!$A$2:$U$1501,21,FALSE()),"Unknown")</f>
        <v>Exited</v>
      </c>
    </row>
    <row r="2128" customFormat="false" ht="15" hidden="false" customHeight="false" outlineLevel="0" collapsed="false">
      <c r="A2128" s="37" t="s">
        <v>1439</v>
      </c>
      <c r="B2128" s="37" t="n">
        <v>2023</v>
      </c>
      <c r="C2128" s="37" t="n">
        <v>5</v>
      </c>
      <c r="D2128" s="37" t="n">
        <v>97</v>
      </c>
      <c r="E2128" s="37" t="s">
        <v>185</v>
      </c>
      <c r="F2128" s="37" t="n">
        <v>9.6</v>
      </c>
      <c r="G2128" s="37" t="n">
        <v>70</v>
      </c>
      <c r="H2128" s="37" t="str">
        <f aca="false">IFERROR(VLOOKUP(A2128,Employees!$A$2:$I$1501,9,FALSE()),"Unknown")</f>
        <v>Operations</v>
      </c>
      <c r="I2128" s="37" t="str">
        <f aca="false">IFERROR(VLOOKUP(A2128,Employees!$A$2:$U$1501,21,FALSE()),"Unknown")</f>
        <v>Exited</v>
      </c>
    </row>
    <row r="2129" customFormat="false" ht="15" hidden="false" customHeight="false" outlineLevel="0" collapsed="false">
      <c r="A2129" s="37" t="s">
        <v>1439</v>
      </c>
      <c r="B2129" s="37" t="n">
        <v>2024</v>
      </c>
      <c r="C2129" s="37" t="n">
        <v>3</v>
      </c>
      <c r="D2129" s="37" t="n">
        <v>93</v>
      </c>
      <c r="E2129" s="37" t="s">
        <v>187</v>
      </c>
      <c r="F2129" s="37" t="n">
        <v>4.6</v>
      </c>
      <c r="G2129" s="37" t="n">
        <v>10</v>
      </c>
      <c r="H2129" s="37" t="str">
        <f aca="false">IFERROR(VLOOKUP(A2129,Employees!$A$2:$I$1501,9,FALSE()),"Unknown")</f>
        <v>Operations</v>
      </c>
      <c r="I2129" s="37" t="str">
        <f aca="false">IFERROR(VLOOKUP(A2129,Employees!$A$2:$U$1501,21,FALSE()),"Unknown")</f>
        <v>Exited</v>
      </c>
    </row>
    <row r="2130" customFormat="false" ht="15" hidden="false" customHeight="false" outlineLevel="0" collapsed="false">
      <c r="A2130" s="37" t="s">
        <v>1439</v>
      </c>
      <c r="B2130" s="37" t="n">
        <v>2025</v>
      </c>
      <c r="C2130" s="37" t="n">
        <v>3</v>
      </c>
      <c r="D2130" s="37" t="n">
        <v>104</v>
      </c>
      <c r="E2130" s="37" t="s">
        <v>187</v>
      </c>
      <c r="F2130" s="37" t="n">
        <v>5.2</v>
      </c>
      <c r="G2130" s="37" t="n">
        <v>48</v>
      </c>
      <c r="H2130" s="37" t="str">
        <f aca="false">IFERROR(VLOOKUP(A2130,Employees!$A$2:$I$1501,9,FALSE()),"Unknown")</f>
        <v>Operations</v>
      </c>
      <c r="I2130" s="37" t="str">
        <f aca="false">IFERROR(VLOOKUP(A2130,Employees!$A$2:$U$1501,21,FALSE()),"Unknown")</f>
        <v>Exited</v>
      </c>
    </row>
    <row r="2131" customFormat="false" ht="15" hidden="false" customHeight="false" outlineLevel="0" collapsed="false">
      <c r="A2131" s="37" t="s">
        <v>1439</v>
      </c>
      <c r="B2131" s="37" t="n">
        <v>2026</v>
      </c>
      <c r="C2131" s="37" t="n">
        <v>2</v>
      </c>
      <c r="D2131" s="37" t="n">
        <v>74</v>
      </c>
      <c r="E2131" s="37" t="s">
        <v>187</v>
      </c>
      <c r="F2131" s="37" t="n">
        <v>3.9</v>
      </c>
      <c r="G2131" s="37" t="n">
        <v>28</v>
      </c>
      <c r="H2131" s="37" t="str">
        <f aca="false">IFERROR(VLOOKUP(A2131,Employees!$A$2:$I$1501,9,FALSE()),"Unknown")</f>
        <v>Operations</v>
      </c>
      <c r="I2131" s="37" t="str">
        <f aca="false">IFERROR(VLOOKUP(A2131,Employees!$A$2:$U$1501,21,FALSE()),"Unknown")</f>
        <v>Exited</v>
      </c>
    </row>
    <row r="2132" customFormat="false" ht="15" hidden="false" customHeight="false" outlineLevel="0" collapsed="false">
      <c r="A2132" s="37" t="s">
        <v>1441</v>
      </c>
      <c r="B2132" s="37" t="n">
        <v>2024</v>
      </c>
      <c r="C2132" s="37" t="n">
        <v>1</v>
      </c>
      <c r="D2132" s="37" t="n">
        <v>65</v>
      </c>
      <c r="E2132" s="37" t="s">
        <v>187</v>
      </c>
      <c r="F2132" s="37" t="n">
        <v>2.9</v>
      </c>
      <c r="G2132" s="37" t="n">
        <v>7</v>
      </c>
      <c r="H2132" s="37" t="str">
        <f aca="false">IFERROR(VLOOKUP(A2132,Employees!$A$2:$I$1501,9,FALSE()),"Unknown")</f>
        <v>Sales</v>
      </c>
      <c r="I2132" s="37" t="str">
        <f aca="false">IFERROR(VLOOKUP(A2132,Employees!$A$2:$U$1501,21,FALSE()),"Unknown")</f>
        <v>Exited</v>
      </c>
    </row>
    <row r="2133" customFormat="false" ht="15" hidden="false" customHeight="false" outlineLevel="0" collapsed="false">
      <c r="A2133" s="37" t="s">
        <v>1441</v>
      </c>
      <c r="B2133" s="37" t="n">
        <v>2025</v>
      </c>
      <c r="C2133" s="37" t="n">
        <v>3</v>
      </c>
      <c r="D2133" s="37" t="n">
        <v>98</v>
      </c>
      <c r="E2133" s="37" t="s">
        <v>187</v>
      </c>
      <c r="F2133" s="37" t="n">
        <v>7.1</v>
      </c>
      <c r="G2133" s="37" t="n">
        <v>5</v>
      </c>
      <c r="H2133" s="37" t="str">
        <f aca="false">IFERROR(VLOOKUP(A2133,Employees!$A$2:$I$1501,9,FALSE()),"Unknown")</f>
        <v>Sales</v>
      </c>
      <c r="I2133" s="37" t="str">
        <f aca="false">IFERROR(VLOOKUP(A2133,Employees!$A$2:$U$1501,21,FALSE()),"Unknown")</f>
        <v>Exited</v>
      </c>
    </row>
    <row r="2134" customFormat="false" ht="15" hidden="false" customHeight="false" outlineLevel="0" collapsed="false">
      <c r="A2134" s="37" t="s">
        <v>1443</v>
      </c>
      <c r="B2134" s="37" t="n">
        <v>2025</v>
      </c>
      <c r="C2134" s="37" t="n">
        <v>3</v>
      </c>
      <c r="D2134" s="37" t="n">
        <v>77</v>
      </c>
      <c r="E2134" s="37" t="s">
        <v>187</v>
      </c>
      <c r="F2134" s="37" t="n">
        <v>6.5</v>
      </c>
      <c r="G2134" s="37" t="n">
        <v>28</v>
      </c>
      <c r="H2134" s="37" t="str">
        <f aca="false">IFERROR(VLOOKUP(A2134,Employees!$A$2:$I$1501,9,FALSE()),"Unknown")</f>
        <v>Sales</v>
      </c>
      <c r="I2134" s="37" t="str">
        <f aca="false">IFERROR(VLOOKUP(A2134,Employees!$A$2:$U$1501,21,FALSE()),"Unknown")</f>
        <v>Exited</v>
      </c>
    </row>
    <row r="2135" customFormat="false" ht="15" hidden="false" customHeight="false" outlineLevel="0" collapsed="false">
      <c r="A2135" s="37" t="s">
        <v>1443</v>
      </c>
      <c r="B2135" s="37" t="n">
        <v>2026</v>
      </c>
      <c r="C2135" s="37" t="n">
        <v>2</v>
      </c>
      <c r="D2135" s="37" t="n">
        <v>84</v>
      </c>
      <c r="E2135" s="37" t="s">
        <v>187</v>
      </c>
      <c r="F2135" s="37" t="n">
        <v>4.9</v>
      </c>
      <c r="G2135" s="37" t="n">
        <v>24</v>
      </c>
      <c r="H2135" s="37" t="str">
        <f aca="false">IFERROR(VLOOKUP(A2135,Employees!$A$2:$I$1501,9,FALSE()),"Unknown")</f>
        <v>Sales</v>
      </c>
      <c r="I2135" s="37" t="str">
        <f aca="false">IFERROR(VLOOKUP(A2135,Employees!$A$2:$U$1501,21,FALSE()),"Unknown")</f>
        <v>Exited</v>
      </c>
    </row>
    <row r="2136" customFormat="false" ht="15" hidden="false" customHeight="false" outlineLevel="0" collapsed="false">
      <c r="A2136" s="37" t="s">
        <v>1444</v>
      </c>
      <c r="B2136" s="37" t="n">
        <v>2026</v>
      </c>
      <c r="C2136" s="37" t="n">
        <v>2</v>
      </c>
      <c r="D2136" s="37" t="n">
        <v>78</v>
      </c>
      <c r="E2136" s="37" t="s">
        <v>187</v>
      </c>
      <c r="F2136" s="37" t="n">
        <v>4.4</v>
      </c>
      <c r="G2136" s="37" t="n">
        <v>7</v>
      </c>
      <c r="H2136" s="37" t="str">
        <f aca="false">IFERROR(VLOOKUP(A2136,Employees!$A$2:$I$1501,9,FALSE()),"Unknown")</f>
        <v>Engineering</v>
      </c>
      <c r="I2136" s="37" t="str">
        <f aca="false">IFERROR(VLOOKUP(A2136,Employees!$A$2:$U$1501,21,FALSE()),"Unknown")</f>
        <v>Exited</v>
      </c>
    </row>
    <row r="2137" customFormat="false" ht="15" hidden="false" customHeight="false" outlineLevel="0" collapsed="false">
      <c r="A2137" s="37" t="s">
        <v>1446</v>
      </c>
      <c r="B2137" s="37" t="n">
        <v>2023</v>
      </c>
      <c r="C2137" s="37" t="n">
        <v>3</v>
      </c>
      <c r="D2137" s="37" t="n">
        <v>84</v>
      </c>
      <c r="E2137" s="37" t="s">
        <v>187</v>
      </c>
      <c r="F2137" s="37" t="n">
        <v>6.2</v>
      </c>
      <c r="G2137" s="37" t="n">
        <v>21</v>
      </c>
      <c r="H2137" s="37" t="str">
        <f aca="false">IFERROR(VLOOKUP(A2137,Employees!$A$2:$I$1501,9,FALSE()),"Unknown")</f>
        <v>Human Resources</v>
      </c>
      <c r="I2137" s="37" t="str">
        <f aca="false">IFERROR(VLOOKUP(A2137,Employees!$A$2:$U$1501,21,FALSE()),"Unknown")</f>
        <v>Exited</v>
      </c>
    </row>
    <row r="2138" customFormat="false" ht="15" hidden="false" customHeight="false" outlineLevel="0" collapsed="false">
      <c r="A2138" s="37" t="s">
        <v>1006</v>
      </c>
      <c r="B2138" s="37" t="n">
        <v>2022</v>
      </c>
      <c r="C2138" s="37" t="n">
        <v>3</v>
      </c>
      <c r="D2138" s="37" t="n">
        <v>77</v>
      </c>
      <c r="E2138" s="37" t="s">
        <v>187</v>
      </c>
      <c r="F2138" s="37" t="n">
        <v>5.8</v>
      </c>
      <c r="G2138" s="37" t="n">
        <v>21</v>
      </c>
      <c r="H2138" s="37" t="str">
        <f aca="false">IFERROR(VLOOKUP(A2138,Employees!$A$2:$I$1501,9,FALSE()),"Unknown")</f>
        <v>Finance</v>
      </c>
      <c r="I2138" s="37" t="str">
        <f aca="false">IFERROR(VLOOKUP(A2138,Employees!$A$2:$U$1501,21,FALSE()),"Unknown")</f>
        <v>Active</v>
      </c>
    </row>
    <row r="2139" customFormat="false" ht="15" hidden="false" customHeight="false" outlineLevel="0" collapsed="false">
      <c r="A2139" s="37" t="s">
        <v>1006</v>
      </c>
      <c r="B2139" s="37" t="n">
        <v>2023</v>
      </c>
      <c r="C2139" s="37" t="n">
        <v>3</v>
      </c>
      <c r="D2139" s="37" t="n">
        <v>76</v>
      </c>
      <c r="E2139" s="37" t="s">
        <v>187</v>
      </c>
      <c r="F2139" s="37" t="n">
        <v>5.2</v>
      </c>
      <c r="G2139" s="37" t="n">
        <v>23</v>
      </c>
      <c r="H2139" s="37" t="str">
        <f aca="false">IFERROR(VLOOKUP(A2139,Employees!$A$2:$I$1501,9,FALSE()),"Unknown")</f>
        <v>Finance</v>
      </c>
      <c r="I2139" s="37" t="str">
        <f aca="false">IFERROR(VLOOKUP(A2139,Employees!$A$2:$U$1501,21,FALSE()),"Unknown")</f>
        <v>Active</v>
      </c>
    </row>
    <row r="2140" customFormat="false" ht="15" hidden="false" customHeight="false" outlineLevel="0" collapsed="false">
      <c r="A2140" s="37" t="s">
        <v>1006</v>
      </c>
      <c r="B2140" s="37" t="n">
        <v>2024</v>
      </c>
      <c r="C2140" s="37" t="n">
        <v>4</v>
      </c>
      <c r="D2140" s="37" t="n">
        <v>91</v>
      </c>
      <c r="E2140" s="37" t="s">
        <v>187</v>
      </c>
      <c r="F2140" s="37" t="n">
        <v>8.4</v>
      </c>
      <c r="G2140" s="37" t="n">
        <v>42</v>
      </c>
      <c r="H2140" s="37" t="str">
        <f aca="false">IFERROR(VLOOKUP(A2140,Employees!$A$2:$I$1501,9,FALSE()),"Unknown")</f>
        <v>Finance</v>
      </c>
      <c r="I2140" s="37" t="str">
        <f aca="false">IFERROR(VLOOKUP(A2140,Employees!$A$2:$U$1501,21,FALSE()),"Unknown")</f>
        <v>Active</v>
      </c>
    </row>
    <row r="2141" customFormat="false" ht="15" hidden="false" customHeight="false" outlineLevel="0" collapsed="false">
      <c r="A2141" s="37" t="s">
        <v>1006</v>
      </c>
      <c r="B2141" s="37" t="n">
        <v>2025</v>
      </c>
      <c r="C2141" s="37" t="n">
        <v>4</v>
      </c>
      <c r="D2141" s="37" t="n">
        <v>94</v>
      </c>
      <c r="E2141" s="37" t="s">
        <v>185</v>
      </c>
      <c r="F2141" s="37" t="n">
        <v>8.7</v>
      </c>
      <c r="G2141" s="37" t="n">
        <v>60</v>
      </c>
      <c r="H2141" s="37" t="str">
        <f aca="false">IFERROR(VLOOKUP(A2141,Employees!$A$2:$I$1501,9,FALSE()),"Unknown")</f>
        <v>Finance</v>
      </c>
      <c r="I2141" s="37" t="str">
        <f aca="false">IFERROR(VLOOKUP(A2141,Employees!$A$2:$U$1501,21,FALSE()),"Unknown")</f>
        <v>Active</v>
      </c>
    </row>
    <row r="2142" customFormat="false" ht="15" hidden="false" customHeight="false" outlineLevel="0" collapsed="false">
      <c r="A2142" s="37" t="s">
        <v>660</v>
      </c>
      <c r="B2142" s="37" t="n">
        <v>2022</v>
      </c>
      <c r="C2142" s="37" t="n">
        <v>2</v>
      </c>
      <c r="D2142" s="37" t="n">
        <v>96</v>
      </c>
      <c r="E2142" s="37" t="s">
        <v>187</v>
      </c>
      <c r="F2142" s="37" t="n">
        <v>5.4</v>
      </c>
      <c r="G2142" s="37" t="n">
        <v>28</v>
      </c>
      <c r="H2142" s="37" t="str">
        <f aca="false">IFERROR(VLOOKUP(A2142,Employees!$A$2:$I$1501,9,FALSE()),"Unknown")</f>
        <v>Legal &amp; Compliance</v>
      </c>
      <c r="I2142" s="37" t="str">
        <f aca="false">IFERROR(VLOOKUP(A2142,Employees!$A$2:$U$1501,21,FALSE()),"Unknown")</f>
        <v>Active</v>
      </c>
    </row>
    <row r="2143" customFormat="false" ht="15" hidden="false" customHeight="false" outlineLevel="0" collapsed="false">
      <c r="A2143" s="37" t="s">
        <v>660</v>
      </c>
      <c r="B2143" s="37" t="n">
        <v>2023</v>
      </c>
      <c r="C2143" s="37" t="n">
        <v>2</v>
      </c>
      <c r="D2143" s="37" t="n">
        <v>68</v>
      </c>
      <c r="E2143" s="37" t="s">
        <v>187</v>
      </c>
      <c r="F2143" s="37" t="n">
        <v>4.6</v>
      </c>
      <c r="G2143" s="37" t="n">
        <v>19</v>
      </c>
      <c r="H2143" s="37" t="str">
        <f aca="false">IFERROR(VLOOKUP(A2143,Employees!$A$2:$I$1501,9,FALSE()),"Unknown")</f>
        <v>Legal &amp; Compliance</v>
      </c>
      <c r="I2143" s="37" t="str">
        <f aca="false">IFERROR(VLOOKUP(A2143,Employees!$A$2:$U$1501,21,FALSE()),"Unknown")</f>
        <v>Active</v>
      </c>
    </row>
    <row r="2144" customFormat="false" ht="15" hidden="false" customHeight="false" outlineLevel="0" collapsed="false">
      <c r="A2144" s="37" t="s">
        <v>660</v>
      </c>
      <c r="B2144" s="37" t="n">
        <v>2024</v>
      </c>
      <c r="C2144" s="37" t="n">
        <v>4</v>
      </c>
      <c r="D2144" s="37" t="n">
        <v>87</v>
      </c>
      <c r="E2144" s="37" t="s">
        <v>187</v>
      </c>
      <c r="F2144" s="37" t="n">
        <v>7.7</v>
      </c>
      <c r="G2144" s="37" t="n">
        <v>23</v>
      </c>
      <c r="H2144" s="37" t="str">
        <f aca="false">IFERROR(VLOOKUP(A2144,Employees!$A$2:$I$1501,9,FALSE()),"Unknown")</f>
        <v>Legal &amp; Compliance</v>
      </c>
      <c r="I2144" s="37" t="str">
        <f aca="false">IFERROR(VLOOKUP(A2144,Employees!$A$2:$U$1501,21,FALSE()),"Unknown")</f>
        <v>Active</v>
      </c>
    </row>
    <row r="2145" customFormat="false" ht="15" hidden="false" customHeight="false" outlineLevel="0" collapsed="false">
      <c r="A2145" s="37" t="s">
        <v>660</v>
      </c>
      <c r="B2145" s="37" t="n">
        <v>2025</v>
      </c>
      <c r="C2145" s="37" t="n">
        <v>4</v>
      </c>
      <c r="D2145" s="37" t="n">
        <v>89</v>
      </c>
      <c r="E2145" s="37" t="s">
        <v>185</v>
      </c>
      <c r="F2145" s="37" t="n">
        <v>9.8</v>
      </c>
      <c r="G2145" s="37" t="n">
        <v>19</v>
      </c>
      <c r="H2145" s="37" t="str">
        <f aca="false">IFERROR(VLOOKUP(A2145,Employees!$A$2:$I$1501,9,FALSE()),"Unknown")</f>
        <v>Legal &amp; Compliance</v>
      </c>
      <c r="I2145" s="37" t="str">
        <f aca="false">IFERROR(VLOOKUP(A2145,Employees!$A$2:$U$1501,21,FALSE()),"Unknown")</f>
        <v>Active</v>
      </c>
    </row>
    <row r="2146" customFormat="false" ht="15" hidden="false" customHeight="false" outlineLevel="0" collapsed="false">
      <c r="A2146" s="37" t="s">
        <v>1126</v>
      </c>
      <c r="B2146" s="37" t="n">
        <v>2022</v>
      </c>
      <c r="C2146" s="37" t="n">
        <v>2</v>
      </c>
      <c r="D2146" s="37" t="n">
        <v>72</v>
      </c>
      <c r="E2146" s="37" t="s">
        <v>187</v>
      </c>
      <c r="F2146" s="37" t="n">
        <v>4.4</v>
      </c>
      <c r="G2146" s="37" t="n">
        <v>49</v>
      </c>
      <c r="H2146" s="37" t="str">
        <f aca="false">IFERROR(VLOOKUP(A2146,Employees!$A$2:$I$1501,9,FALSE()),"Unknown")</f>
        <v>Engineering</v>
      </c>
      <c r="I2146" s="37" t="str">
        <f aca="false">IFERROR(VLOOKUP(A2146,Employees!$A$2:$U$1501,21,FALSE()),"Unknown")</f>
        <v>Active</v>
      </c>
    </row>
    <row r="2147" customFormat="false" ht="15" hidden="false" customHeight="false" outlineLevel="0" collapsed="false">
      <c r="A2147" s="37" t="s">
        <v>1126</v>
      </c>
      <c r="B2147" s="37" t="n">
        <v>2023</v>
      </c>
      <c r="C2147" s="37" t="n">
        <v>2</v>
      </c>
      <c r="D2147" s="37" t="n">
        <v>94</v>
      </c>
      <c r="E2147" s="37" t="s">
        <v>187</v>
      </c>
      <c r="F2147" s="37" t="n">
        <v>4.3</v>
      </c>
      <c r="G2147" s="37" t="n">
        <v>31</v>
      </c>
      <c r="H2147" s="37" t="str">
        <f aca="false">IFERROR(VLOOKUP(A2147,Employees!$A$2:$I$1501,9,FALSE()),"Unknown")</f>
        <v>Engineering</v>
      </c>
      <c r="I2147" s="37" t="str">
        <f aca="false">IFERROR(VLOOKUP(A2147,Employees!$A$2:$U$1501,21,FALSE()),"Unknown")</f>
        <v>Active</v>
      </c>
    </row>
    <row r="2148" customFormat="false" ht="15" hidden="false" customHeight="false" outlineLevel="0" collapsed="false">
      <c r="A2148" s="37" t="s">
        <v>1126</v>
      </c>
      <c r="B2148" s="37" t="n">
        <v>2024</v>
      </c>
      <c r="C2148" s="37" t="n">
        <v>2</v>
      </c>
      <c r="D2148" s="37" t="n">
        <v>86</v>
      </c>
      <c r="E2148" s="37" t="s">
        <v>187</v>
      </c>
      <c r="F2148" s="37" t="n">
        <v>3.1</v>
      </c>
      <c r="G2148" s="37" t="n">
        <v>22</v>
      </c>
      <c r="H2148" s="37" t="str">
        <f aca="false">IFERROR(VLOOKUP(A2148,Employees!$A$2:$I$1501,9,FALSE()),"Unknown")</f>
        <v>Engineering</v>
      </c>
      <c r="I2148" s="37" t="str">
        <f aca="false">IFERROR(VLOOKUP(A2148,Employees!$A$2:$U$1501,21,FALSE()),"Unknown")</f>
        <v>Active</v>
      </c>
    </row>
    <row r="2149" customFormat="false" ht="15" hidden="false" customHeight="false" outlineLevel="0" collapsed="false">
      <c r="A2149" s="37" t="s">
        <v>1126</v>
      </c>
      <c r="B2149" s="37" t="n">
        <v>2025</v>
      </c>
      <c r="C2149" s="37" t="n">
        <v>2</v>
      </c>
      <c r="D2149" s="37" t="n">
        <v>58</v>
      </c>
      <c r="E2149" s="37" t="s">
        <v>187</v>
      </c>
      <c r="F2149" s="37" t="n">
        <v>5.8</v>
      </c>
      <c r="G2149" s="37" t="n">
        <v>84</v>
      </c>
      <c r="H2149" s="37" t="str">
        <f aca="false">IFERROR(VLOOKUP(A2149,Employees!$A$2:$I$1501,9,FALSE()),"Unknown")</f>
        <v>Engineering</v>
      </c>
      <c r="I2149" s="37" t="str">
        <f aca="false">IFERROR(VLOOKUP(A2149,Employees!$A$2:$U$1501,21,FALSE()),"Unknown")</f>
        <v>Active</v>
      </c>
    </row>
    <row r="2150" customFormat="false" ht="15" hidden="false" customHeight="false" outlineLevel="0" collapsed="false">
      <c r="A2150" s="37" t="s">
        <v>1449</v>
      </c>
      <c r="B2150" s="37" t="n">
        <v>2021</v>
      </c>
      <c r="C2150" s="37" t="n">
        <v>3</v>
      </c>
      <c r="D2150" s="37" t="n">
        <v>75</v>
      </c>
      <c r="E2150" s="37" t="s">
        <v>187</v>
      </c>
      <c r="F2150" s="37" t="n">
        <v>8.8</v>
      </c>
      <c r="G2150" s="37" t="n">
        <v>16</v>
      </c>
      <c r="H2150" s="37" t="str">
        <f aca="false">IFERROR(VLOOKUP(A2150,Employees!$A$2:$I$1501,9,FALSE()),"Unknown")</f>
        <v>Data &amp; AI</v>
      </c>
      <c r="I2150" s="37" t="str">
        <f aca="false">IFERROR(VLOOKUP(A2150,Employees!$A$2:$U$1501,21,FALSE()),"Unknown")</f>
        <v>Active</v>
      </c>
    </row>
    <row r="2151" customFormat="false" ht="15" hidden="false" customHeight="false" outlineLevel="0" collapsed="false">
      <c r="A2151" s="37" t="s">
        <v>1449</v>
      </c>
      <c r="B2151" s="37" t="n">
        <v>2022</v>
      </c>
      <c r="C2151" s="37" t="n">
        <v>3</v>
      </c>
      <c r="D2151" s="37" t="n">
        <v>90</v>
      </c>
      <c r="E2151" s="37" t="s">
        <v>187</v>
      </c>
      <c r="F2151" s="37" t="n">
        <v>7.5</v>
      </c>
      <c r="G2151" s="37" t="n">
        <v>29</v>
      </c>
      <c r="H2151" s="37" t="str">
        <f aca="false">IFERROR(VLOOKUP(A2151,Employees!$A$2:$I$1501,9,FALSE()),"Unknown")</f>
        <v>Data &amp; AI</v>
      </c>
      <c r="I2151" s="37" t="str">
        <f aca="false">IFERROR(VLOOKUP(A2151,Employees!$A$2:$U$1501,21,FALSE()),"Unknown")</f>
        <v>Active</v>
      </c>
    </row>
    <row r="2152" customFormat="false" ht="15" hidden="false" customHeight="false" outlineLevel="0" collapsed="false">
      <c r="A2152" s="37" t="s">
        <v>1449</v>
      </c>
      <c r="B2152" s="37" t="n">
        <v>2023</v>
      </c>
      <c r="C2152" s="37" t="n">
        <v>4</v>
      </c>
      <c r="D2152" s="37" t="n">
        <v>84</v>
      </c>
      <c r="E2152" s="37" t="s">
        <v>185</v>
      </c>
      <c r="F2152" s="37" t="n">
        <v>11</v>
      </c>
      <c r="G2152" s="37" t="n">
        <v>23</v>
      </c>
      <c r="H2152" s="37" t="str">
        <f aca="false">IFERROR(VLOOKUP(A2152,Employees!$A$2:$I$1501,9,FALSE()),"Unknown")</f>
        <v>Data &amp; AI</v>
      </c>
      <c r="I2152" s="37" t="str">
        <f aca="false">IFERROR(VLOOKUP(A2152,Employees!$A$2:$U$1501,21,FALSE()),"Unknown")</f>
        <v>Active</v>
      </c>
    </row>
    <row r="2153" customFormat="false" ht="15" hidden="false" customHeight="false" outlineLevel="0" collapsed="false">
      <c r="A2153" s="37" t="s">
        <v>1449</v>
      </c>
      <c r="B2153" s="37" t="n">
        <v>2024</v>
      </c>
      <c r="C2153" s="37" t="n">
        <v>4</v>
      </c>
      <c r="D2153" s="37" t="n">
        <v>100</v>
      </c>
      <c r="E2153" s="37" t="s">
        <v>187</v>
      </c>
      <c r="F2153" s="37" t="n">
        <v>9.9</v>
      </c>
      <c r="G2153" s="37" t="n">
        <v>23</v>
      </c>
      <c r="H2153" s="37" t="str">
        <f aca="false">IFERROR(VLOOKUP(A2153,Employees!$A$2:$I$1501,9,FALSE()),"Unknown")</f>
        <v>Data &amp; AI</v>
      </c>
      <c r="I2153" s="37" t="str">
        <f aca="false">IFERROR(VLOOKUP(A2153,Employees!$A$2:$U$1501,21,FALSE()),"Unknown")</f>
        <v>Active</v>
      </c>
    </row>
    <row r="2154" customFormat="false" ht="15" hidden="false" customHeight="false" outlineLevel="0" collapsed="false">
      <c r="A2154" s="37" t="s">
        <v>1449</v>
      </c>
      <c r="B2154" s="37" t="n">
        <v>2025</v>
      </c>
      <c r="C2154" s="37" t="n">
        <v>3</v>
      </c>
      <c r="D2154" s="37" t="n">
        <v>88</v>
      </c>
      <c r="E2154" s="37" t="s">
        <v>187</v>
      </c>
      <c r="F2154" s="37" t="n">
        <v>3.9</v>
      </c>
      <c r="G2154" s="37" t="n">
        <v>11</v>
      </c>
      <c r="H2154" s="37" t="str">
        <f aca="false">IFERROR(VLOOKUP(A2154,Employees!$A$2:$I$1501,9,FALSE()),"Unknown")</f>
        <v>Data &amp; AI</v>
      </c>
      <c r="I2154" s="37" t="str">
        <f aca="false">IFERROR(VLOOKUP(A2154,Employees!$A$2:$U$1501,21,FALSE()),"Unknown")</f>
        <v>Active</v>
      </c>
    </row>
    <row r="2155" customFormat="false" ht="15" hidden="false" customHeight="false" outlineLevel="0" collapsed="false">
      <c r="A2155" s="37" t="s">
        <v>1450</v>
      </c>
      <c r="B2155" s="37" t="n">
        <v>2025</v>
      </c>
      <c r="C2155" s="37" t="n">
        <v>5</v>
      </c>
      <c r="D2155" s="37" t="n">
        <v>103</v>
      </c>
      <c r="E2155" s="37" t="s">
        <v>187</v>
      </c>
      <c r="F2155" s="37" t="n">
        <v>11.2</v>
      </c>
      <c r="G2155" s="37" t="n">
        <v>11</v>
      </c>
      <c r="H2155" s="37" t="str">
        <f aca="false">IFERROR(VLOOKUP(A2155,Employees!$A$2:$I$1501,9,FALSE()),"Unknown")</f>
        <v>Finance</v>
      </c>
      <c r="I2155" s="37" t="str">
        <f aca="false">IFERROR(VLOOKUP(A2155,Employees!$A$2:$U$1501,21,FALSE()),"Unknown")</f>
        <v>Active</v>
      </c>
    </row>
    <row r="2156" customFormat="false" ht="15" hidden="false" customHeight="false" outlineLevel="0" collapsed="false">
      <c r="A2156" s="37" t="s">
        <v>458</v>
      </c>
      <c r="B2156" s="37" t="n">
        <v>2021</v>
      </c>
      <c r="C2156" s="37" t="n">
        <v>3</v>
      </c>
      <c r="D2156" s="37" t="n">
        <v>94</v>
      </c>
      <c r="E2156" s="37" t="s">
        <v>187</v>
      </c>
      <c r="F2156" s="37" t="n">
        <v>6.4</v>
      </c>
      <c r="G2156" s="37" t="n">
        <v>39</v>
      </c>
      <c r="H2156" s="37" t="str">
        <f aca="false">IFERROR(VLOOKUP(A2156,Employees!$A$2:$I$1501,9,FALSE()),"Unknown")</f>
        <v>Operations</v>
      </c>
      <c r="I2156" s="37" t="str">
        <f aca="false">IFERROR(VLOOKUP(A2156,Employees!$A$2:$U$1501,21,FALSE()),"Unknown")</f>
        <v>Active</v>
      </c>
    </row>
    <row r="2157" customFormat="false" ht="15" hidden="false" customHeight="false" outlineLevel="0" collapsed="false">
      <c r="A2157" s="37" t="s">
        <v>458</v>
      </c>
      <c r="B2157" s="37" t="n">
        <v>2022</v>
      </c>
      <c r="C2157" s="37" t="n">
        <v>3</v>
      </c>
      <c r="D2157" s="37" t="n">
        <v>89</v>
      </c>
      <c r="E2157" s="37" t="s">
        <v>187</v>
      </c>
      <c r="F2157" s="37" t="n">
        <v>6.2</v>
      </c>
      <c r="G2157" s="37" t="n">
        <v>26</v>
      </c>
      <c r="H2157" s="37" t="str">
        <f aca="false">IFERROR(VLOOKUP(A2157,Employees!$A$2:$I$1501,9,FALSE()),"Unknown")</f>
        <v>Operations</v>
      </c>
      <c r="I2157" s="37" t="str">
        <f aca="false">IFERROR(VLOOKUP(A2157,Employees!$A$2:$U$1501,21,FALSE()),"Unknown")</f>
        <v>Active</v>
      </c>
    </row>
    <row r="2158" customFormat="false" ht="15" hidden="false" customHeight="false" outlineLevel="0" collapsed="false">
      <c r="A2158" s="37" t="s">
        <v>458</v>
      </c>
      <c r="B2158" s="37" t="n">
        <v>2023</v>
      </c>
      <c r="C2158" s="37" t="n">
        <v>4</v>
      </c>
      <c r="D2158" s="37" t="n">
        <v>98</v>
      </c>
      <c r="E2158" s="37" t="s">
        <v>185</v>
      </c>
      <c r="F2158" s="37" t="n">
        <v>10.1</v>
      </c>
      <c r="G2158" s="37" t="n">
        <v>8</v>
      </c>
      <c r="H2158" s="37" t="str">
        <f aca="false">IFERROR(VLOOKUP(A2158,Employees!$A$2:$I$1501,9,FALSE()),"Unknown")</f>
        <v>Operations</v>
      </c>
      <c r="I2158" s="37" t="str">
        <f aca="false">IFERROR(VLOOKUP(A2158,Employees!$A$2:$U$1501,21,FALSE()),"Unknown")</f>
        <v>Active</v>
      </c>
    </row>
    <row r="2159" customFormat="false" ht="15" hidden="false" customHeight="false" outlineLevel="0" collapsed="false">
      <c r="A2159" s="37" t="s">
        <v>458</v>
      </c>
      <c r="B2159" s="37" t="n">
        <v>2024</v>
      </c>
      <c r="C2159" s="37" t="n">
        <v>2</v>
      </c>
      <c r="D2159" s="37" t="n">
        <v>81</v>
      </c>
      <c r="E2159" s="37" t="s">
        <v>187</v>
      </c>
      <c r="F2159" s="37" t="n">
        <v>5</v>
      </c>
      <c r="G2159" s="37" t="n">
        <v>45</v>
      </c>
      <c r="H2159" s="37" t="str">
        <f aca="false">IFERROR(VLOOKUP(A2159,Employees!$A$2:$I$1501,9,FALSE()),"Unknown")</f>
        <v>Operations</v>
      </c>
      <c r="I2159" s="37" t="str">
        <f aca="false">IFERROR(VLOOKUP(A2159,Employees!$A$2:$U$1501,21,FALSE()),"Unknown")</f>
        <v>Active</v>
      </c>
    </row>
    <row r="2160" customFormat="false" ht="15" hidden="false" customHeight="false" outlineLevel="0" collapsed="false">
      <c r="A2160" s="37" t="s">
        <v>458</v>
      </c>
      <c r="B2160" s="37" t="n">
        <v>2025</v>
      </c>
      <c r="C2160" s="37" t="n">
        <v>2</v>
      </c>
      <c r="D2160" s="37" t="n">
        <v>77</v>
      </c>
      <c r="E2160" s="37" t="s">
        <v>187</v>
      </c>
      <c r="F2160" s="37" t="n">
        <v>1.6</v>
      </c>
      <c r="G2160" s="37" t="n">
        <v>16</v>
      </c>
      <c r="H2160" s="37" t="str">
        <f aca="false">IFERROR(VLOOKUP(A2160,Employees!$A$2:$I$1501,9,FALSE()),"Unknown")</f>
        <v>Operations</v>
      </c>
      <c r="I2160" s="37" t="str">
        <f aca="false">IFERROR(VLOOKUP(A2160,Employees!$A$2:$U$1501,21,FALSE()),"Unknown")</f>
        <v>Active</v>
      </c>
    </row>
    <row r="2161" customFormat="false" ht="15" hidden="false" customHeight="false" outlineLevel="0" collapsed="false">
      <c r="A2161" s="37" t="s">
        <v>1451</v>
      </c>
      <c r="B2161" s="37" t="n">
        <v>2025</v>
      </c>
      <c r="C2161" s="37" t="n">
        <v>3</v>
      </c>
      <c r="D2161" s="37" t="n">
        <v>81</v>
      </c>
      <c r="E2161" s="37" t="s">
        <v>187</v>
      </c>
      <c r="F2161" s="37" t="n">
        <v>6.4</v>
      </c>
      <c r="G2161" s="37" t="n">
        <v>11</v>
      </c>
      <c r="H2161" s="37" t="str">
        <f aca="false">IFERROR(VLOOKUP(A2161,Employees!$A$2:$I$1501,9,FALSE()),"Unknown")</f>
        <v>Customer Support</v>
      </c>
      <c r="I2161" s="37" t="str">
        <f aca="false">IFERROR(VLOOKUP(A2161,Employees!$A$2:$U$1501,21,FALSE()),"Unknown")</f>
        <v>Active</v>
      </c>
    </row>
    <row r="2162" customFormat="false" ht="15" hidden="false" customHeight="false" outlineLevel="0" collapsed="false">
      <c r="A2162" s="37" t="s">
        <v>1452</v>
      </c>
      <c r="B2162" s="37" t="n">
        <v>2024</v>
      </c>
      <c r="C2162" s="37" t="n">
        <v>3</v>
      </c>
      <c r="D2162" s="37" t="n">
        <v>69</v>
      </c>
      <c r="E2162" s="37" t="s">
        <v>187</v>
      </c>
      <c r="F2162" s="37" t="n">
        <v>7.4</v>
      </c>
      <c r="G2162" s="37" t="n">
        <v>12</v>
      </c>
      <c r="H2162" s="37" t="str">
        <f aca="false">IFERROR(VLOOKUP(A2162,Employees!$A$2:$I$1501,9,FALSE()),"Unknown")</f>
        <v>Data &amp; AI</v>
      </c>
      <c r="I2162" s="37" t="str">
        <f aca="false">IFERROR(VLOOKUP(A2162,Employees!$A$2:$U$1501,21,FALSE()),"Unknown")</f>
        <v>Exited</v>
      </c>
    </row>
    <row r="2163" customFormat="false" ht="15" hidden="false" customHeight="false" outlineLevel="0" collapsed="false">
      <c r="A2163" s="37" t="s">
        <v>1453</v>
      </c>
      <c r="B2163" s="37" t="n">
        <v>2024</v>
      </c>
      <c r="C2163" s="37" t="n">
        <v>4</v>
      </c>
      <c r="D2163" s="37" t="n">
        <v>105</v>
      </c>
      <c r="E2163" s="37" t="s">
        <v>187</v>
      </c>
      <c r="F2163" s="37" t="n">
        <v>8</v>
      </c>
      <c r="G2163" s="37" t="n">
        <v>18</v>
      </c>
      <c r="H2163" s="37" t="str">
        <f aca="false">IFERROR(VLOOKUP(A2163,Employees!$A$2:$I$1501,9,FALSE()),"Unknown")</f>
        <v>Marketing</v>
      </c>
      <c r="I2163" s="37" t="str">
        <f aca="false">IFERROR(VLOOKUP(A2163,Employees!$A$2:$U$1501,21,FALSE()),"Unknown")</f>
        <v>Active</v>
      </c>
    </row>
    <row r="2164" customFormat="false" ht="15" hidden="false" customHeight="false" outlineLevel="0" collapsed="false">
      <c r="A2164" s="37" t="s">
        <v>1453</v>
      </c>
      <c r="B2164" s="37" t="n">
        <v>2025</v>
      </c>
      <c r="C2164" s="37" t="n">
        <v>2</v>
      </c>
      <c r="D2164" s="37" t="n">
        <v>80</v>
      </c>
      <c r="E2164" s="37" t="s">
        <v>187</v>
      </c>
      <c r="F2164" s="37" t="n">
        <v>7.5</v>
      </c>
      <c r="G2164" s="37" t="n">
        <v>17</v>
      </c>
      <c r="H2164" s="37" t="str">
        <f aca="false">IFERROR(VLOOKUP(A2164,Employees!$A$2:$I$1501,9,FALSE()),"Unknown")</f>
        <v>Marketing</v>
      </c>
      <c r="I2164" s="37" t="str">
        <f aca="false">IFERROR(VLOOKUP(A2164,Employees!$A$2:$U$1501,21,FALSE()),"Unknown")</f>
        <v>Active</v>
      </c>
    </row>
    <row r="2165" customFormat="false" ht="15" hidden="false" customHeight="false" outlineLevel="0" collapsed="false">
      <c r="A2165" s="37" t="s">
        <v>1456</v>
      </c>
      <c r="B2165" s="37" t="n">
        <v>2021</v>
      </c>
      <c r="C2165" s="37" t="n">
        <v>3</v>
      </c>
      <c r="D2165" s="37" t="n">
        <v>67</v>
      </c>
      <c r="E2165" s="37" t="s">
        <v>187</v>
      </c>
      <c r="F2165" s="37" t="n">
        <v>6.6</v>
      </c>
      <c r="G2165" s="37" t="n">
        <v>19</v>
      </c>
      <c r="H2165" s="37" t="str">
        <f aca="false">IFERROR(VLOOKUP(A2165,Employees!$A$2:$I$1501,9,FALSE()),"Unknown")</f>
        <v>Customer Support</v>
      </c>
      <c r="I2165" s="37" t="str">
        <f aca="false">IFERROR(VLOOKUP(A2165,Employees!$A$2:$U$1501,21,FALSE()),"Unknown")</f>
        <v>Active</v>
      </c>
    </row>
    <row r="2166" customFormat="false" ht="15" hidden="false" customHeight="false" outlineLevel="0" collapsed="false">
      <c r="A2166" s="37" t="s">
        <v>1456</v>
      </c>
      <c r="B2166" s="37" t="n">
        <v>2022</v>
      </c>
      <c r="C2166" s="37" t="n">
        <v>4</v>
      </c>
      <c r="D2166" s="37" t="n">
        <v>95</v>
      </c>
      <c r="E2166" s="37" t="s">
        <v>187</v>
      </c>
      <c r="F2166" s="37" t="n">
        <v>8.6</v>
      </c>
      <c r="G2166" s="37" t="n">
        <v>39</v>
      </c>
      <c r="H2166" s="37" t="str">
        <f aca="false">IFERROR(VLOOKUP(A2166,Employees!$A$2:$I$1501,9,FALSE()),"Unknown")</f>
        <v>Customer Support</v>
      </c>
      <c r="I2166" s="37" t="str">
        <f aca="false">IFERROR(VLOOKUP(A2166,Employees!$A$2:$U$1501,21,FALSE()),"Unknown")</f>
        <v>Active</v>
      </c>
    </row>
    <row r="2167" customFormat="false" ht="15" hidden="false" customHeight="false" outlineLevel="0" collapsed="false">
      <c r="A2167" s="37" t="s">
        <v>1456</v>
      </c>
      <c r="B2167" s="37" t="n">
        <v>2023</v>
      </c>
      <c r="C2167" s="37" t="n">
        <v>4</v>
      </c>
      <c r="D2167" s="37" t="n">
        <v>103</v>
      </c>
      <c r="E2167" s="37" t="s">
        <v>187</v>
      </c>
      <c r="F2167" s="37" t="n">
        <v>7.7</v>
      </c>
      <c r="G2167" s="37" t="n">
        <v>16</v>
      </c>
      <c r="H2167" s="37" t="str">
        <f aca="false">IFERROR(VLOOKUP(A2167,Employees!$A$2:$I$1501,9,FALSE()),"Unknown")</f>
        <v>Customer Support</v>
      </c>
      <c r="I2167" s="37" t="str">
        <f aca="false">IFERROR(VLOOKUP(A2167,Employees!$A$2:$U$1501,21,FALSE()),"Unknown")</f>
        <v>Active</v>
      </c>
    </row>
    <row r="2168" customFormat="false" ht="15" hidden="false" customHeight="false" outlineLevel="0" collapsed="false">
      <c r="A2168" s="37" t="s">
        <v>1456</v>
      </c>
      <c r="B2168" s="37" t="n">
        <v>2024</v>
      </c>
      <c r="C2168" s="37" t="n">
        <v>4</v>
      </c>
      <c r="D2168" s="37" t="n">
        <v>93</v>
      </c>
      <c r="E2168" s="37" t="s">
        <v>187</v>
      </c>
      <c r="F2168" s="37" t="n">
        <v>9.1</v>
      </c>
      <c r="G2168" s="37" t="n">
        <v>17</v>
      </c>
      <c r="H2168" s="37" t="str">
        <f aca="false">IFERROR(VLOOKUP(A2168,Employees!$A$2:$I$1501,9,FALSE()),"Unknown")</f>
        <v>Customer Support</v>
      </c>
      <c r="I2168" s="37" t="str">
        <f aca="false">IFERROR(VLOOKUP(A2168,Employees!$A$2:$U$1501,21,FALSE()),"Unknown")</f>
        <v>Active</v>
      </c>
    </row>
    <row r="2169" customFormat="false" ht="15" hidden="false" customHeight="false" outlineLevel="0" collapsed="false">
      <c r="A2169" s="37" t="s">
        <v>1456</v>
      </c>
      <c r="B2169" s="37" t="n">
        <v>2025</v>
      </c>
      <c r="C2169" s="37" t="n">
        <v>5</v>
      </c>
      <c r="D2169" s="37" t="n">
        <v>95</v>
      </c>
      <c r="E2169" s="37" t="s">
        <v>187</v>
      </c>
      <c r="F2169" s="37" t="n">
        <v>11.2</v>
      </c>
      <c r="G2169" s="37" t="n">
        <v>8</v>
      </c>
      <c r="H2169" s="37" t="str">
        <f aca="false">IFERROR(VLOOKUP(A2169,Employees!$A$2:$I$1501,9,FALSE()),"Unknown")</f>
        <v>Customer Support</v>
      </c>
      <c r="I2169" s="37" t="str">
        <f aca="false">IFERROR(VLOOKUP(A2169,Employees!$A$2:$U$1501,21,FALSE()),"Unknown")</f>
        <v>Active</v>
      </c>
    </row>
    <row r="2170" customFormat="false" ht="15" hidden="false" customHeight="false" outlineLevel="0" collapsed="false">
      <c r="A2170" s="37" t="s">
        <v>1457</v>
      </c>
      <c r="B2170" s="37" t="n">
        <v>2024</v>
      </c>
      <c r="C2170" s="37" t="n">
        <v>3</v>
      </c>
      <c r="D2170" s="37" t="n">
        <v>64</v>
      </c>
      <c r="E2170" s="37" t="s">
        <v>187</v>
      </c>
      <c r="F2170" s="37" t="n">
        <v>9.3</v>
      </c>
      <c r="G2170" s="37" t="n">
        <v>16</v>
      </c>
      <c r="H2170" s="37" t="str">
        <f aca="false">IFERROR(VLOOKUP(A2170,Employees!$A$2:$I$1501,9,FALSE()),"Unknown")</f>
        <v>Operations</v>
      </c>
      <c r="I2170" s="37" t="str">
        <f aca="false">IFERROR(VLOOKUP(A2170,Employees!$A$2:$U$1501,21,FALSE()),"Unknown")</f>
        <v>Active</v>
      </c>
    </row>
    <row r="2171" customFormat="false" ht="15" hidden="false" customHeight="false" outlineLevel="0" collapsed="false">
      <c r="A2171" s="37" t="s">
        <v>1457</v>
      </c>
      <c r="B2171" s="37" t="n">
        <v>2025</v>
      </c>
      <c r="C2171" s="37" t="n">
        <v>4</v>
      </c>
      <c r="D2171" s="37" t="n">
        <v>90</v>
      </c>
      <c r="E2171" s="37" t="s">
        <v>187</v>
      </c>
      <c r="F2171" s="37" t="n">
        <v>7.9</v>
      </c>
      <c r="G2171" s="37" t="n">
        <v>21</v>
      </c>
      <c r="H2171" s="37" t="str">
        <f aca="false">IFERROR(VLOOKUP(A2171,Employees!$A$2:$I$1501,9,FALSE()),"Unknown")</f>
        <v>Operations</v>
      </c>
      <c r="I2171" s="37" t="str">
        <f aca="false">IFERROR(VLOOKUP(A2171,Employees!$A$2:$U$1501,21,FALSE()),"Unknown")</f>
        <v>Active</v>
      </c>
    </row>
    <row r="2172" customFormat="false" ht="15" hidden="false" customHeight="false" outlineLevel="0" collapsed="false">
      <c r="A2172" s="37" t="s">
        <v>1458</v>
      </c>
      <c r="B2172" s="37" t="n">
        <v>2024</v>
      </c>
      <c r="C2172" s="37" t="n">
        <v>2</v>
      </c>
      <c r="D2172" s="37" t="n">
        <v>81</v>
      </c>
      <c r="E2172" s="37" t="s">
        <v>187</v>
      </c>
      <c r="F2172" s="37" t="n">
        <v>0.8</v>
      </c>
      <c r="G2172" s="37" t="n">
        <v>42</v>
      </c>
      <c r="H2172" s="37" t="str">
        <f aca="false">IFERROR(VLOOKUP(A2172,Employees!$A$2:$I$1501,9,FALSE()),"Unknown")</f>
        <v>Engineering</v>
      </c>
      <c r="I2172" s="37" t="str">
        <f aca="false">IFERROR(VLOOKUP(A2172,Employees!$A$2:$U$1501,21,FALSE()),"Unknown")</f>
        <v>Active</v>
      </c>
    </row>
    <row r="2173" customFormat="false" ht="15" hidden="false" customHeight="false" outlineLevel="0" collapsed="false">
      <c r="A2173" s="37" t="s">
        <v>1458</v>
      </c>
      <c r="B2173" s="37" t="n">
        <v>2025</v>
      </c>
      <c r="C2173" s="37" t="n">
        <v>3</v>
      </c>
      <c r="D2173" s="37" t="n">
        <v>83</v>
      </c>
      <c r="E2173" s="37" t="s">
        <v>187</v>
      </c>
      <c r="F2173" s="37" t="n">
        <v>5.1</v>
      </c>
      <c r="G2173" s="37" t="n">
        <v>10</v>
      </c>
      <c r="H2173" s="37" t="str">
        <f aca="false">IFERROR(VLOOKUP(A2173,Employees!$A$2:$I$1501,9,FALSE()),"Unknown")</f>
        <v>Engineering</v>
      </c>
      <c r="I2173" s="37" t="str">
        <f aca="false">IFERROR(VLOOKUP(A2173,Employees!$A$2:$U$1501,21,FALSE()),"Unknown")</f>
        <v>Active</v>
      </c>
    </row>
    <row r="2174" customFormat="false" ht="15" hidden="false" customHeight="false" outlineLevel="0" collapsed="false">
      <c r="A2174" s="37" t="s">
        <v>896</v>
      </c>
      <c r="B2174" s="37" t="n">
        <v>2023</v>
      </c>
      <c r="C2174" s="37" t="n">
        <v>3</v>
      </c>
      <c r="D2174" s="37" t="n">
        <v>75</v>
      </c>
      <c r="E2174" s="37" t="s">
        <v>187</v>
      </c>
      <c r="F2174" s="37" t="n">
        <v>7.4</v>
      </c>
      <c r="G2174" s="37" t="n">
        <v>29</v>
      </c>
      <c r="H2174" s="37" t="str">
        <f aca="false">IFERROR(VLOOKUP(A2174,Employees!$A$2:$I$1501,9,FALSE()),"Unknown")</f>
        <v>Operations</v>
      </c>
      <c r="I2174" s="37" t="str">
        <f aca="false">IFERROR(VLOOKUP(A2174,Employees!$A$2:$U$1501,21,FALSE()),"Unknown")</f>
        <v>Active</v>
      </c>
    </row>
    <row r="2175" customFormat="false" ht="15" hidden="false" customHeight="false" outlineLevel="0" collapsed="false">
      <c r="A2175" s="37" t="s">
        <v>896</v>
      </c>
      <c r="B2175" s="37" t="n">
        <v>2024</v>
      </c>
      <c r="C2175" s="37" t="n">
        <v>2</v>
      </c>
      <c r="D2175" s="37" t="n">
        <v>75</v>
      </c>
      <c r="E2175" s="37" t="s">
        <v>187</v>
      </c>
      <c r="F2175" s="37" t="n">
        <v>4.9</v>
      </c>
      <c r="G2175" s="37" t="n">
        <v>20</v>
      </c>
      <c r="H2175" s="37" t="str">
        <f aca="false">IFERROR(VLOOKUP(A2175,Employees!$A$2:$I$1501,9,FALSE()),"Unknown")</f>
        <v>Operations</v>
      </c>
      <c r="I2175" s="37" t="str">
        <f aca="false">IFERROR(VLOOKUP(A2175,Employees!$A$2:$U$1501,21,FALSE()),"Unknown")</f>
        <v>Active</v>
      </c>
    </row>
    <row r="2176" customFormat="false" ht="15" hidden="false" customHeight="false" outlineLevel="0" collapsed="false">
      <c r="A2176" s="37" t="s">
        <v>896</v>
      </c>
      <c r="B2176" s="37" t="n">
        <v>2025</v>
      </c>
      <c r="C2176" s="37" t="n">
        <v>3</v>
      </c>
      <c r="D2176" s="37" t="n">
        <v>96</v>
      </c>
      <c r="E2176" s="37" t="s">
        <v>187</v>
      </c>
      <c r="F2176" s="37" t="n">
        <v>5.4</v>
      </c>
      <c r="G2176" s="37" t="n">
        <v>17</v>
      </c>
      <c r="H2176" s="37" t="str">
        <f aca="false">IFERROR(VLOOKUP(A2176,Employees!$A$2:$I$1501,9,FALSE()),"Unknown")</f>
        <v>Operations</v>
      </c>
      <c r="I2176" s="37" t="str">
        <f aca="false">IFERROR(VLOOKUP(A2176,Employees!$A$2:$U$1501,21,FALSE()),"Unknown")</f>
        <v>Active</v>
      </c>
    </row>
    <row r="2177" customFormat="false" ht="15" hidden="false" customHeight="false" outlineLevel="0" collapsed="false">
      <c r="A2177" s="37" t="s">
        <v>1459</v>
      </c>
      <c r="B2177" s="37" t="n">
        <v>2022</v>
      </c>
      <c r="C2177" s="37" t="n">
        <v>3</v>
      </c>
      <c r="D2177" s="37" t="n">
        <v>71</v>
      </c>
      <c r="E2177" s="37" t="s">
        <v>187</v>
      </c>
      <c r="F2177" s="37" t="n">
        <v>5.9</v>
      </c>
      <c r="G2177" s="37" t="n">
        <v>12</v>
      </c>
      <c r="H2177" s="37" t="str">
        <f aca="false">IFERROR(VLOOKUP(A2177,Employees!$A$2:$I$1501,9,FALSE()),"Unknown")</f>
        <v>Sales</v>
      </c>
      <c r="I2177" s="37" t="str">
        <f aca="false">IFERROR(VLOOKUP(A2177,Employees!$A$2:$U$1501,21,FALSE()),"Unknown")</f>
        <v>Active</v>
      </c>
    </row>
    <row r="2178" customFormat="false" ht="15" hidden="false" customHeight="false" outlineLevel="0" collapsed="false">
      <c r="A2178" s="37" t="s">
        <v>1459</v>
      </c>
      <c r="B2178" s="37" t="n">
        <v>2023</v>
      </c>
      <c r="C2178" s="37" t="n">
        <v>3</v>
      </c>
      <c r="D2178" s="37" t="n">
        <v>77</v>
      </c>
      <c r="E2178" s="37" t="s">
        <v>187</v>
      </c>
      <c r="F2178" s="37" t="n">
        <v>9.4</v>
      </c>
      <c r="G2178" s="37" t="n">
        <v>22</v>
      </c>
      <c r="H2178" s="37" t="str">
        <f aca="false">IFERROR(VLOOKUP(A2178,Employees!$A$2:$I$1501,9,FALSE()),"Unknown")</f>
        <v>Sales</v>
      </c>
      <c r="I2178" s="37" t="str">
        <f aca="false">IFERROR(VLOOKUP(A2178,Employees!$A$2:$U$1501,21,FALSE()),"Unknown")</f>
        <v>Active</v>
      </c>
    </row>
    <row r="2179" customFormat="false" ht="15" hidden="false" customHeight="false" outlineLevel="0" collapsed="false">
      <c r="A2179" s="37" t="s">
        <v>1459</v>
      </c>
      <c r="B2179" s="37" t="n">
        <v>2024</v>
      </c>
      <c r="C2179" s="37" t="n">
        <v>2</v>
      </c>
      <c r="D2179" s="37" t="n">
        <v>67</v>
      </c>
      <c r="E2179" s="37" t="s">
        <v>187</v>
      </c>
      <c r="F2179" s="37" t="n">
        <v>2.5</v>
      </c>
      <c r="G2179" s="37" t="n">
        <v>18</v>
      </c>
      <c r="H2179" s="37" t="str">
        <f aca="false">IFERROR(VLOOKUP(A2179,Employees!$A$2:$I$1501,9,FALSE()),"Unknown")</f>
        <v>Sales</v>
      </c>
      <c r="I2179" s="37" t="str">
        <f aca="false">IFERROR(VLOOKUP(A2179,Employees!$A$2:$U$1501,21,FALSE()),"Unknown")</f>
        <v>Active</v>
      </c>
    </row>
    <row r="2180" customFormat="false" ht="15" hidden="false" customHeight="false" outlineLevel="0" collapsed="false">
      <c r="A2180" s="37" t="s">
        <v>1459</v>
      </c>
      <c r="B2180" s="37" t="n">
        <v>2025</v>
      </c>
      <c r="C2180" s="37" t="n">
        <v>4</v>
      </c>
      <c r="D2180" s="37" t="n">
        <v>86</v>
      </c>
      <c r="E2180" s="37" t="s">
        <v>187</v>
      </c>
      <c r="F2180" s="37" t="n">
        <v>9.5</v>
      </c>
      <c r="G2180" s="37" t="n">
        <v>30</v>
      </c>
      <c r="H2180" s="37" t="str">
        <f aca="false">IFERROR(VLOOKUP(A2180,Employees!$A$2:$I$1501,9,FALSE()),"Unknown")</f>
        <v>Sales</v>
      </c>
      <c r="I2180" s="37" t="str">
        <f aca="false">IFERROR(VLOOKUP(A2180,Employees!$A$2:$U$1501,21,FALSE()),"Unknown")</f>
        <v>Active</v>
      </c>
    </row>
    <row r="2181" customFormat="false" ht="15" hidden="false" customHeight="false" outlineLevel="0" collapsed="false">
      <c r="A2181" s="37" t="s">
        <v>1460</v>
      </c>
      <c r="B2181" s="37" t="n">
        <v>2023</v>
      </c>
      <c r="C2181" s="37" t="n">
        <v>4</v>
      </c>
      <c r="D2181" s="37" t="n">
        <v>83</v>
      </c>
      <c r="E2181" s="37" t="s">
        <v>187</v>
      </c>
      <c r="F2181" s="37" t="n">
        <v>9.4</v>
      </c>
      <c r="G2181" s="37" t="n">
        <v>38</v>
      </c>
      <c r="H2181" s="37" t="str">
        <f aca="false">IFERROR(VLOOKUP(A2181,Employees!$A$2:$I$1501,9,FALSE()),"Unknown")</f>
        <v>Human Resources</v>
      </c>
      <c r="I2181" s="37" t="str">
        <f aca="false">IFERROR(VLOOKUP(A2181,Employees!$A$2:$U$1501,21,FALSE()),"Unknown")</f>
        <v>Exited</v>
      </c>
    </row>
    <row r="2182" customFormat="false" ht="15" hidden="false" customHeight="false" outlineLevel="0" collapsed="false">
      <c r="A2182" s="37" t="s">
        <v>1460</v>
      </c>
      <c r="B2182" s="37" t="n">
        <v>2024</v>
      </c>
      <c r="C2182" s="37" t="n">
        <v>3</v>
      </c>
      <c r="D2182" s="37" t="n">
        <v>71</v>
      </c>
      <c r="E2182" s="37" t="s">
        <v>187</v>
      </c>
      <c r="F2182" s="37" t="n">
        <v>5.1</v>
      </c>
      <c r="G2182" s="37" t="n">
        <v>14</v>
      </c>
      <c r="H2182" s="37" t="str">
        <f aca="false">IFERROR(VLOOKUP(A2182,Employees!$A$2:$I$1501,9,FALSE()),"Unknown")</f>
        <v>Human Resources</v>
      </c>
      <c r="I2182" s="37" t="str">
        <f aca="false">IFERROR(VLOOKUP(A2182,Employees!$A$2:$U$1501,21,FALSE()),"Unknown")</f>
        <v>Exited</v>
      </c>
    </row>
    <row r="2183" customFormat="false" ht="15" hidden="false" customHeight="false" outlineLevel="0" collapsed="false">
      <c r="A2183" s="37" t="s">
        <v>1460</v>
      </c>
      <c r="B2183" s="37" t="n">
        <v>2025</v>
      </c>
      <c r="C2183" s="37" t="n">
        <v>2</v>
      </c>
      <c r="D2183" s="37" t="n">
        <v>68</v>
      </c>
      <c r="E2183" s="37" t="s">
        <v>187</v>
      </c>
      <c r="F2183" s="37" t="n">
        <v>2.9</v>
      </c>
      <c r="G2183" s="37" t="n">
        <v>13</v>
      </c>
      <c r="H2183" s="37" t="str">
        <f aca="false">IFERROR(VLOOKUP(A2183,Employees!$A$2:$I$1501,9,FALSE()),"Unknown")</f>
        <v>Human Resources</v>
      </c>
      <c r="I2183" s="37" t="str">
        <f aca="false">IFERROR(VLOOKUP(A2183,Employees!$A$2:$U$1501,21,FALSE()),"Unknown")</f>
        <v>Exited</v>
      </c>
    </row>
    <row r="2184" customFormat="false" ht="15" hidden="false" customHeight="false" outlineLevel="0" collapsed="false">
      <c r="A2184" s="37" t="s">
        <v>1461</v>
      </c>
      <c r="B2184" s="37" t="n">
        <v>2021</v>
      </c>
      <c r="C2184" s="37" t="n">
        <v>2</v>
      </c>
      <c r="D2184" s="37" t="n">
        <v>75</v>
      </c>
      <c r="E2184" s="37" t="s">
        <v>187</v>
      </c>
      <c r="F2184" s="37" t="n">
        <v>5.1</v>
      </c>
      <c r="G2184" s="37" t="n">
        <v>23</v>
      </c>
      <c r="H2184" s="37" t="str">
        <f aca="false">IFERROR(VLOOKUP(A2184,Employees!$A$2:$I$1501,9,FALSE()),"Unknown")</f>
        <v>Engineering</v>
      </c>
      <c r="I2184" s="37" t="str">
        <f aca="false">IFERROR(VLOOKUP(A2184,Employees!$A$2:$U$1501,21,FALSE()),"Unknown")</f>
        <v>Exited</v>
      </c>
    </row>
    <row r="2185" customFormat="false" ht="15" hidden="false" customHeight="false" outlineLevel="0" collapsed="false">
      <c r="A2185" s="37" t="s">
        <v>1461</v>
      </c>
      <c r="B2185" s="37" t="n">
        <v>2022</v>
      </c>
      <c r="C2185" s="37" t="n">
        <v>3</v>
      </c>
      <c r="D2185" s="37" t="n">
        <v>91</v>
      </c>
      <c r="E2185" s="37" t="s">
        <v>187</v>
      </c>
      <c r="F2185" s="37" t="n">
        <v>7.1</v>
      </c>
      <c r="G2185" s="37" t="n">
        <v>29</v>
      </c>
      <c r="H2185" s="37" t="str">
        <f aca="false">IFERROR(VLOOKUP(A2185,Employees!$A$2:$I$1501,9,FALSE()),"Unknown")</f>
        <v>Engineering</v>
      </c>
      <c r="I2185" s="37" t="str">
        <f aca="false">IFERROR(VLOOKUP(A2185,Employees!$A$2:$U$1501,21,FALSE()),"Unknown")</f>
        <v>Exited</v>
      </c>
    </row>
    <row r="2186" customFormat="false" ht="15" hidden="false" customHeight="false" outlineLevel="0" collapsed="false">
      <c r="A2186" s="37" t="s">
        <v>1461</v>
      </c>
      <c r="B2186" s="37" t="n">
        <v>2023</v>
      </c>
      <c r="C2186" s="37" t="n">
        <v>2</v>
      </c>
      <c r="D2186" s="37" t="n">
        <v>76</v>
      </c>
      <c r="E2186" s="37" t="s">
        <v>187</v>
      </c>
      <c r="F2186" s="37" t="n">
        <v>7.3</v>
      </c>
      <c r="G2186" s="37" t="n">
        <v>20</v>
      </c>
      <c r="H2186" s="37" t="str">
        <f aca="false">IFERROR(VLOOKUP(A2186,Employees!$A$2:$I$1501,9,FALSE()),"Unknown")</f>
        <v>Engineering</v>
      </c>
      <c r="I2186" s="37" t="str">
        <f aca="false">IFERROR(VLOOKUP(A2186,Employees!$A$2:$U$1501,21,FALSE()),"Unknown")</f>
        <v>Exited</v>
      </c>
    </row>
    <row r="2187" customFormat="false" ht="15" hidden="false" customHeight="false" outlineLevel="0" collapsed="false">
      <c r="A2187" s="37" t="s">
        <v>1463</v>
      </c>
      <c r="B2187" s="37" t="n">
        <v>2021</v>
      </c>
      <c r="C2187" s="37" t="n">
        <v>3</v>
      </c>
      <c r="D2187" s="37" t="n">
        <v>92</v>
      </c>
      <c r="E2187" s="37" t="s">
        <v>187</v>
      </c>
      <c r="F2187" s="37" t="n">
        <v>6.8</v>
      </c>
      <c r="G2187" s="37" t="n">
        <v>5</v>
      </c>
      <c r="H2187" s="37" t="str">
        <f aca="false">IFERROR(VLOOKUP(A2187,Employees!$A$2:$I$1501,9,FALSE()),"Unknown")</f>
        <v>Engineering</v>
      </c>
      <c r="I2187" s="37" t="str">
        <f aca="false">IFERROR(VLOOKUP(A2187,Employees!$A$2:$U$1501,21,FALSE()),"Unknown")</f>
        <v>Exited</v>
      </c>
    </row>
    <row r="2188" customFormat="false" ht="15" hidden="false" customHeight="false" outlineLevel="0" collapsed="false">
      <c r="A2188" s="37" t="s">
        <v>1463</v>
      </c>
      <c r="B2188" s="37" t="n">
        <v>2022</v>
      </c>
      <c r="C2188" s="37" t="n">
        <v>3</v>
      </c>
      <c r="D2188" s="37" t="n">
        <v>80</v>
      </c>
      <c r="E2188" s="37" t="s">
        <v>187</v>
      </c>
      <c r="F2188" s="37" t="n">
        <v>8.4</v>
      </c>
      <c r="G2188" s="37" t="n">
        <v>4</v>
      </c>
      <c r="H2188" s="37" t="str">
        <f aca="false">IFERROR(VLOOKUP(A2188,Employees!$A$2:$I$1501,9,FALSE()),"Unknown")</f>
        <v>Engineering</v>
      </c>
      <c r="I2188" s="37" t="str">
        <f aca="false">IFERROR(VLOOKUP(A2188,Employees!$A$2:$U$1501,21,FALSE()),"Unknown")</f>
        <v>Exited</v>
      </c>
    </row>
    <row r="2189" customFormat="false" ht="15" hidden="false" customHeight="false" outlineLevel="0" collapsed="false">
      <c r="A2189" s="37" t="s">
        <v>1465</v>
      </c>
      <c r="B2189" s="37" t="n">
        <v>2021</v>
      </c>
      <c r="C2189" s="37" t="n">
        <v>2</v>
      </c>
      <c r="D2189" s="37" t="n">
        <v>90</v>
      </c>
      <c r="E2189" s="37" t="s">
        <v>187</v>
      </c>
      <c r="F2189" s="37" t="n">
        <v>4.8</v>
      </c>
      <c r="G2189" s="37" t="n">
        <v>11</v>
      </c>
      <c r="H2189" s="37" t="str">
        <f aca="false">IFERROR(VLOOKUP(A2189,Employees!$A$2:$I$1501,9,FALSE()),"Unknown")</f>
        <v>Data &amp; AI</v>
      </c>
      <c r="I2189" s="37" t="str">
        <f aca="false">IFERROR(VLOOKUP(A2189,Employees!$A$2:$U$1501,21,FALSE()),"Unknown")</f>
        <v>Active</v>
      </c>
    </row>
    <row r="2190" customFormat="false" ht="15" hidden="false" customHeight="false" outlineLevel="0" collapsed="false">
      <c r="A2190" s="37" t="s">
        <v>1465</v>
      </c>
      <c r="B2190" s="37" t="n">
        <v>2022</v>
      </c>
      <c r="C2190" s="37" t="n">
        <v>1</v>
      </c>
      <c r="D2190" s="37" t="n">
        <v>73</v>
      </c>
      <c r="E2190" s="37" t="s">
        <v>187</v>
      </c>
      <c r="F2190" s="37" t="n">
        <v>0.3</v>
      </c>
      <c r="G2190" s="37" t="n">
        <v>15</v>
      </c>
      <c r="H2190" s="37" t="str">
        <f aca="false">IFERROR(VLOOKUP(A2190,Employees!$A$2:$I$1501,9,FALSE()),"Unknown")</f>
        <v>Data &amp; AI</v>
      </c>
      <c r="I2190" s="37" t="str">
        <f aca="false">IFERROR(VLOOKUP(A2190,Employees!$A$2:$U$1501,21,FALSE()),"Unknown")</f>
        <v>Active</v>
      </c>
    </row>
    <row r="2191" customFormat="false" ht="15" hidden="false" customHeight="false" outlineLevel="0" collapsed="false">
      <c r="A2191" s="37" t="s">
        <v>1465</v>
      </c>
      <c r="B2191" s="37" t="n">
        <v>2023</v>
      </c>
      <c r="C2191" s="37" t="n">
        <v>4</v>
      </c>
      <c r="D2191" s="37" t="n">
        <v>114</v>
      </c>
      <c r="E2191" s="37" t="s">
        <v>187</v>
      </c>
      <c r="F2191" s="37" t="n">
        <v>9.5</v>
      </c>
      <c r="G2191" s="37" t="n">
        <v>64</v>
      </c>
      <c r="H2191" s="37" t="str">
        <f aca="false">IFERROR(VLOOKUP(A2191,Employees!$A$2:$I$1501,9,FALSE()),"Unknown")</f>
        <v>Data &amp; AI</v>
      </c>
      <c r="I2191" s="37" t="str">
        <f aca="false">IFERROR(VLOOKUP(A2191,Employees!$A$2:$U$1501,21,FALSE()),"Unknown")</f>
        <v>Active</v>
      </c>
    </row>
    <row r="2192" customFormat="false" ht="15" hidden="false" customHeight="false" outlineLevel="0" collapsed="false">
      <c r="A2192" s="37" t="s">
        <v>1465</v>
      </c>
      <c r="B2192" s="37" t="n">
        <v>2024</v>
      </c>
      <c r="C2192" s="37" t="n">
        <v>2</v>
      </c>
      <c r="D2192" s="37" t="n">
        <v>78</v>
      </c>
      <c r="E2192" s="37" t="s">
        <v>187</v>
      </c>
      <c r="F2192" s="37" t="n">
        <v>5.6</v>
      </c>
      <c r="G2192" s="37" t="n">
        <v>31</v>
      </c>
      <c r="H2192" s="37" t="str">
        <f aca="false">IFERROR(VLOOKUP(A2192,Employees!$A$2:$I$1501,9,FALSE()),"Unknown")</f>
        <v>Data &amp; AI</v>
      </c>
      <c r="I2192" s="37" t="str">
        <f aca="false">IFERROR(VLOOKUP(A2192,Employees!$A$2:$U$1501,21,FALSE()),"Unknown")</f>
        <v>Active</v>
      </c>
    </row>
    <row r="2193" customFormat="false" ht="15" hidden="false" customHeight="false" outlineLevel="0" collapsed="false">
      <c r="A2193" s="37" t="s">
        <v>1465</v>
      </c>
      <c r="B2193" s="37" t="n">
        <v>2025</v>
      </c>
      <c r="C2193" s="37" t="n">
        <v>2</v>
      </c>
      <c r="D2193" s="37" t="n">
        <v>89</v>
      </c>
      <c r="E2193" s="37" t="s">
        <v>187</v>
      </c>
      <c r="F2193" s="37" t="n">
        <v>3.2</v>
      </c>
      <c r="G2193" s="37" t="n">
        <v>4</v>
      </c>
      <c r="H2193" s="37" t="str">
        <f aca="false">IFERROR(VLOOKUP(A2193,Employees!$A$2:$I$1501,9,FALSE()),"Unknown")</f>
        <v>Data &amp; AI</v>
      </c>
      <c r="I2193" s="37" t="str">
        <f aca="false">IFERROR(VLOOKUP(A2193,Employees!$A$2:$U$1501,21,FALSE()),"Unknown")</f>
        <v>Active</v>
      </c>
    </row>
    <row r="2194" customFormat="false" ht="15" hidden="false" customHeight="false" outlineLevel="0" collapsed="false">
      <c r="A2194" s="37" t="s">
        <v>1467</v>
      </c>
      <c r="B2194" s="37" t="n">
        <v>2024</v>
      </c>
      <c r="C2194" s="37" t="n">
        <v>2</v>
      </c>
      <c r="D2194" s="37" t="n">
        <v>90</v>
      </c>
      <c r="E2194" s="37" t="s">
        <v>187</v>
      </c>
      <c r="F2194" s="37" t="n">
        <v>2.6</v>
      </c>
      <c r="G2194" s="37" t="n">
        <v>48</v>
      </c>
      <c r="H2194" s="37" t="str">
        <f aca="false">IFERROR(VLOOKUP(A2194,Employees!$A$2:$I$1501,9,FALSE()),"Unknown")</f>
        <v>Customer Support</v>
      </c>
      <c r="I2194" s="37" t="str">
        <f aca="false">IFERROR(VLOOKUP(A2194,Employees!$A$2:$U$1501,21,FALSE()),"Unknown")</f>
        <v>Exited</v>
      </c>
    </row>
    <row r="2195" customFormat="false" ht="15" hidden="false" customHeight="false" outlineLevel="0" collapsed="false">
      <c r="A2195" s="37" t="s">
        <v>1467</v>
      </c>
      <c r="B2195" s="37" t="n">
        <v>2025</v>
      </c>
      <c r="C2195" s="37" t="n">
        <v>3</v>
      </c>
      <c r="D2195" s="37" t="n">
        <v>58</v>
      </c>
      <c r="E2195" s="37" t="s">
        <v>187</v>
      </c>
      <c r="F2195" s="37" t="n">
        <v>4.8</v>
      </c>
      <c r="G2195" s="37" t="n">
        <v>14</v>
      </c>
      <c r="H2195" s="37" t="str">
        <f aca="false">IFERROR(VLOOKUP(A2195,Employees!$A$2:$I$1501,9,FALSE()),"Unknown")</f>
        <v>Customer Support</v>
      </c>
      <c r="I2195" s="37" t="str">
        <f aca="false">IFERROR(VLOOKUP(A2195,Employees!$A$2:$U$1501,21,FALSE()),"Unknown")</f>
        <v>Exited</v>
      </c>
    </row>
    <row r="2196" customFormat="false" ht="15" hidden="false" customHeight="false" outlineLevel="0" collapsed="false">
      <c r="A2196" s="37" t="s">
        <v>1467</v>
      </c>
      <c r="B2196" s="37" t="n">
        <v>2026</v>
      </c>
      <c r="C2196" s="37" t="n">
        <v>2</v>
      </c>
      <c r="D2196" s="37" t="n">
        <v>68</v>
      </c>
      <c r="E2196" s="37" t="s">
        <v>187</v>
      </c>
      <c r="F2196" s="37" t="n">
        <v>4.7</v>
      </c>
      <c r="G2196" s="37" t="n">
        <v>7</v>
      </c>
      <c r="H2196" s="37" t="str">
        <f aca="false">IFERROR(VLOOKUP(A2196,Employees!$A$2:$I$1501,9,FALSE()),"Unknown")</f>
        <v>Customer Support</v>
      </c>
      <c r="I2196" s="37" t="str">
        <f aca="false">IFERROR(VLOOKUP(A2196,Employees!$A$2:$U$1501,21,FALSE()),"Unknown")</f>
        <v>Exited</v>
      </c>
    </row>
    <row r="2197" customFormat="false" ht="15" hidden="false" customHeight="false" outlineLevel="0" collapsed="false">
      <c r="A2197" s="37" t="s">
        <v>1468</v>
      </c>
      <c r="B2197" s="37" t="n">
        <v>2022</v>
      </c>
      <c r="C2197" s="37" t="n">
        <v>2</v>
      </c>
      <c r="D2197" s="37" t="n">
        <v>102</v>
      </c>
      <c r="E2197" s="37" t="s">
        <v>187</v>
      </c>
      <c r="F2197" s="37" t="n">
        <v>3</v>
      </c>
      <c r="G2197" s="37" t="n">
        <v>57</v>
      </c>
      <c r="H2197" s="37" t="str">
        <f aca="false">IFERROR(VLOOKUP(A2197,Employees!$A$2:$I$1501,9,FALSE()),"Unknown")</f>
        <v>Engineering</v>
      </c>
      <c r="I2197" s="37" t="str">
        <f aca="false">IFERROR(VLOOKUP(A2197,Employees!$A$2:$U$1501,21,FALSE()),"Unknown")</f>
        <v>Exited</v>
      </c>
    </row>
    <row r="2198" customFormat="false" ht="15" hidden="false" customHeight="false" outlineLevel="0" collapsed="false">
      <c r="A2198" s="37" t="s">
        <v>1468</v>
      </c>
      <c r="B2198" s="37" t="n">
        <v>2023</v>
      </c>
      <c r="C2198" s="37" t="n">
        <v>3</v>
      </c>
      <c r="D2198" s="37" t="n">
        <v>89</v>
      </c>
      <c r="E2198" s="37" t="s">
        <v>187</v>
      </c>
      <c r="F2198" s="37" t="n">
        <v>6.8</v>
      </c>
      <c r="G2198" s="37" t="n">
        <v>22</v>
      </c>
      <c r="H2198" s="37" t="str">
        <f aca="false">IFERROR(VLOOKUP(A2198,Employees!$A$2:$I$1501,9,FALSE()),"Unknown")</f>
        <v>Engineering</v>
      </c>
      <c r="I2198" s="37" t="str">
        <f aca="false">IFERROR(VLOOKUP(A2198,Employees!$A$2:$U$1501,21,FALSE()),"Unknown")</f>
        <v>Exited</v>
      </c>
    </row>
    <row r="2199" customFormat="false" ht="15" hidden="false" customHeight="false" outlineLevel="0" collapsed="false">
      <c r="A2199" s="37" t="s">
        <v>602</v>
      </c>
      <c r="B2199" s="37" t="n">
        <v>2021</v>
      </c>
      <c r="C2199" s="37" t="n">
        <v>3</v>
      </c>
      <c r="D2199" s="37" t="n">
        <v>82</v>
      </c>
      <c r="E2199" s="37" t="s">
        <v>187</v>
      </c>
      <c r="F2199" s="37" t="n">
        <v>5.6</v>
      </c>
      <c r="G2199" s="37" t="n">
        <v>19</v>
      </c>
      <c r="H2199" s="37" t="str">
        <f aca="false">IFERROR(VLOOKUP(A2199,Employees!$A$2:$I$1501,9,FALSE()),"Unknown")</f>
        <v>Customer Support</v>
      </c>
      <c r="I2199" s="37" t="str">
        <f aca="false">IFERROR(VLOOKUP(A2199,Employees!$A$2:$U$1501,21,FALSE()),"Unknown")</f>
        <v>Active</v>
      </c>
    </row>
    <row r="2200" customFormat="false" ht="15" hidden="false" customHeight="false" outlineLevel="0" collapsed="false">
      <c r="A2200" s="37" t="s">
        <v>602</v>
      </c>
      <c r="B2200" s="37" t="n">
        <v>2022</v>
      </c>
      <c r="C2200" s="37" t="n">
        <v>3</v>
      </c>
      <c r="D2200" s="37" t="n">
        <v>84</v>
      </c>
      <c r="E2200" s="37" t="s">
        <v>187</v>
      </c>
      <c r="F2200" s="37" t="n">
        <v>4.5</v>
      </c>
      <c r="G2200" s="37" t="n">
        <v>10</v>
      </c>
      <c r="H2200" s="37" t="str">
        <f aca="false">IFERROR(VLOOKUP(A2200,Employees!$A$2:$I$1501,9,FALSE()),"Unknown")</f>
        <v>Customer Support</v>
      </c>
      <c r="I2200" s="37" t="str">
        <f aca="false">IFERROR(VLOOKUP(A2200,Employees!$A$2:$U$1501,21,FALSE()),"Unknown")</f>
        <v>Active</v>
      </c>
    </row>
    <row r="2201" customFormat="false" ht="15" hidden="false" customHeight="false" outlineLevel="0" collapsed="false">
      <c r="A2201" s="37" t="s">
        <v>602</v>
      </c>
      <c r="B2201" s="37" t="n">
        <v>2023</v>
      </c>
      <c r="C2201" s="37" t="n">
        <v>1</v>
      </c>
      <c r="D2201" s="37" t="n">
        <v>79</v>
      </c>
      <c r="E2201" s="37" t="s">
        <v>187</v>
      </c>
      <c r="F2201" s="37" t="n">
        <v>1.4</v>
      </c>
      <c r="G2201" s="37" t="n">
        <v>51</v>
      </c>
      <c r="H2201" s="37" t="str">
        <f aca="false">IFERROR(VLOOKUP(A2201,Employees!$A$2:$I$1501,9,FALSE()),"Unknown")</f>
        <v>Customer Support</v>
      </c>
      <c r="I2201" s="37" t="str">
        <f aca="false">IFERROR(VLOOKUP(A2201,Employees!$A$2:$U$1501,21,FALSE()),"Unknown")</f>
        <v>Active</v>
      </c>
    </row>
    <row r="2202" customFormat="false" ht="15" hidden="false" customHeight="false" outlineLevel="0" collapsed="false">
      <c r="A2202" s="37" t="s">
        <v>602</v>
      </c>
      <c r="B2202" s="37" t="n">
        <v>2024</v>
      </c>
      <c r="C2202" s="37" t="n">
        <v>3</v>
      </c>
      <c r="D2202" s="37" t="n">
        <v>81</v>
      </c>
      <c r="E2202" s="37" t="s">
        <v>187</v>
      </c>
      <c r="F2202" s="37" t="n">
        <v>9</v>
      </c>
      <c r="G2202" s="37" t="n">
        <v>42</v>
      </c>
      <c r="H2202" s="37" t="str">
        <f aca="false">IFERROR(VLOOKUP(A2202,Employees!$A$2:$I$1501,9,FALSE()),"Unknown")</f>
        <v>Customer Support</v>
      </c>
      <c r="I2202" s="37" t="str">
        <f aca="false">IFERROR(VLOOKUP(A2202,Employees!$A$2:$U$1501,21,FALSE()),"Unknown")</f>
        <v>Active</v>
      </c>
    </row>
    <row r="2203" customFormat="false" ht="15" hidden="false" customHeight="false" outlineLevel="0" collapsed="false">
      <c r="A2203" s="37" t="s">
        <v>602</v>
      </c>
      <c r="B2203" s="37" t="n">
        <v>2025</v>
      </c>
      <c r="C2203" s="37" t="n">
        <v>4</v>
      </c>
      <c r="D2203" s="37" t="n">
        <v>81</v>
      </c>
      <c r="E2203" s="37" t="s">
        <v>187</v>
      </c>
      <c r="F2203" s="37" t="n">
        <v>7.6</v>
      </c>
      <c r="G2203" s="37" t="n">
        <v>9</v>
      </c>
      <c r="H2203" s="37" t="str">
        <f aca="false">IFERROR(VLOOKUP(A2203,Employees!$A$2:$I$1501,9,FALSE()),"Unknown")</f>
        <v>Customer Support</v>
      </c>
      <c r="I2203" s="37" t="str">
        <f aca="false">IFERROR(VLOOKUP(A2203,Employees!$A$2:$U$1501,21,FALSE()),"Unknown")</f>
        <v>Active</v>
      </c>
    </row>
    <row r="2204" customFormat="false" ht="15" hidden="false" customHeight="false" outlineLevel="0" collapsed="false">
      <c r="A2204" s="37" t="s">
        <v>1470</v>
      </c>
      <c r="B2204" s="37" t="n">
        <v>2022</v>
      </c>
      <c r="C2204" s="37" t="n">
        <v>2</v>
      </c>
      <c r="D2204" s="37" t="n">
        <v>74</v>
      </c>
      <c r="E2204" s="37" t="s">
        <v>187</v>
      </c>
      <c r="F2204" s="37" t="n">
        <v>3.6</v>
      </c>
      <c r="G2204" s="37" t="n">
        <v>8</v>
      </c>
      <c r="H2204" s="37" t="str">
        <f aca="false">IFERROR(VLOOKUP(A2204,Employees!$A$2:$I$1501,9,FALSE()),"Unknown")</f>
        <v>Operations</v>
      </c>
      <c r="I2204" s="37" t="str">
        <f aca="false">IFERROR(VLOOKUP(A2204,Employees!$A$2:$U$1501,21,FALSE()),"Unknown")</f>
        <v>Active</v>
      </c>
    </row>
    <row r="2205" customFormat="false" ht="15" hidden="false" customHeight="false" outlineLevel="0" collapsed="false">
      <c r="A2205" s="37" t="s">
        <v>1470</v>
      </c>
      <c r="B2205" s="37" t="n">
        <v>2023</v>
      </c>
      <c r="C2205" s="37" t="n">
        <v>3</v>
      </c>
      <c r="D2205" s="37" t="n">
        <v>69</v>
      </c>
      <c r="E2205" s="37" t="s">
        <v>187</v>
      </c>
      <c r="F2205" s="37" t="n">
        <v>6.9</v>
      </c>
      <c r="G2205" s="37" t="n">
        <v>48</v>
      </c>
      <c r="H2205" s="37" t="str">
        <f aca="false">IFERROR(VLOOKUP(A2205,Employees!$A$2:$I$1501,9,FALSE()),"Unknown")</f>
        <v>Operations</v>
      </c>
      <c r="I2205" s="37" t="str">
        <f aca="false">IFERROR(VLOOKUP(A2205,Employees!$A$2:$U$1501,21,FALSE()),"Unknown")</f>
        <v>Active</v>
      </c>
    </row>
    <row r="2206" customFormat="false" ht="15" hidden="false" customHeight="false" outlineLevel="0" collapsed="false">
      <c r="A2206" s="37" t="s">
        <v>1470</v>
      </c>
      <c r="B2206" s="37" t="n">
        <v>2024</v>
      </c>
      <c r="C2206" s="37" t="n">
        <v>2</v>
      </c>
      <c r="D2206" s="37" t="n">
        <v>71</v>
      </c>
      <c r="E2206" s="37" t="s">
        <v>187</v>
      </c>
      <c r="F2206" s="37" t="n">
        <v>3</v>
      </c>
      <c r="G2206" s="37" t="n">
        <v>13</v>
      </c>
      <c r="H2206" s="37" t="str">
        <f aca="false">IFERROR(VLOOKUP(A2206,Employees!$A$2:$I$1501,9,FALSE()),"Unknown")</f>
        <v>Operations</v>
      </c>
      <c r="I2206" s="37" t="str">
        <f aca="false">IFERROR(VLOOKUP(A2206,Employees!$A$2:$U$1501,21,FALSE()),"Unknown")</f>
        <v>Active</v>
      </c>
    </row>
    <row r="2207" customFormat="false" ht="15" hidden="false" customHeight="false" outlineLevel="0" collapsed="false">
      <c r="A2207" s="37" t="s">
        <v>1470</v>
      </c>
      <c r="B2207" s="37" t="n">
        <v>2025</v>
      </c>
      <c r="C2207" s="37" t="n">
        <v>1</v>
      </c>
      <c r="D2207" s="37" t="n">
        <v>63</v>
      </c>
      <c r="E2207" s="37" t="s">
        <v>187</v>
      </c>
      <c r="F2207" s="37" t="n">
        <v>2.7</v>
      </c>
      <c r="G2207" s="37" t="n">
        <v>16</v>
      </c>
      <c r="H2207" s="37" t="str">
        <f aca="false">IFERROR(VLOOKUP(A2207,Employees!$A$2:$I$1501,9,FALSE()),"Unknown")</f>
        <v>Operations</v>
      </c>
      <c r="I2207" s="37" t="str">
        <f aca="false">IFERROR(VLOOKUP(A2207,Employees!$A$2:$U$1501,21,FALSE()),"Unknown")</f>
        <v>Active</v>
      </c>
    </row>
    <row r="2208" customFormat="false" ht="15" hidden="false" customHeight="false" outlineLevel="0" collapsed="false">
      <c r="A2208" s="37" t="s">
        <v>1471</v>
      </c>
      <c r="B2208" s="37" t="n">
        <v>2025</v>
      </c>
      <c r="C2208" s="37" t="n">
        <v>4</v>
      </c>
      <c r="D2208" s="37" t="n">
        <v>110</v>
      </c>
      <c r="E2208" s="37" t="s">
        <v>185</v>
      </c>
      <c r="F2208" s="37" t="n">
        <v>10.1</v>
      </c>
      <c r="G2208" s="37" t="n">
        <v>19</v>
      </c>
      <c r="H2208" s="37" t="str">
        <f aca="false">IFERROR(VLOOKUP(A2208,Employees!$A$2:$I$1501,9,FALSE()),"Unknown")</f>
        <v>Engineering</v>
      </c>
      <c r="I2208" s="37" t="str">
        <f aca="false">IFERROR(VLOOKUP(A2208,Employees!$A$2:$U$1501,21,FALSE()),"Unknown")</f>
        <v>Exited</v>
      </c>
    </row>
    <row r="2209" customFormat="false" ht="15" hidden="false" customHeight="false" outlineLevel="0" collapsed="false">
      <c r="A2209" s="37" t="s">
        <v>1473</v>
      </c>
      <c r="B2209" s="37" t="n">
        <v>2025</v>
      </c>
      <c r="C2209" s="37" t="n">
        <v>2</v>
      </c>
      <c r="D2209" s="37" t="n">
        <v>76</v>
      </c>
      <c r="E2209" s="37" t="s">
        <v>187</v>
      </c>
      <c r="F2209" s="37" t="n">
        <v>6</v>
      </c>
      <c r="G2209" s="37" t="n">
        <v>8</v>
      </c>
      <c r="H2209" s="37" t="str">
        <f aca="false">IFERROR(VLOOKUP(A2209,Employees!$A$2:$I$1501,9,FALSE()),"Unknown")</f>
        <v>Data &amp; AI</v>
      </c>
      <c r="I2209" s="37" t="str">
        <f aca="false">IFERROR(VLOOKUP(A2209,Employees!$A$2:$U$1501,21,FALSE()),"Unknown")</f>
        <v>Active</v>
      </c>
    </row>
    <row r="2210" customFormat="false" ht="15" hidden="false" customHeight="false" outlineLevel="0" collapsed="false">
      <c r="A2210" s="37" t="s">
        <v>1478</v>
      </c>
      <c r="B2210" s="37" t="n">
        <v>2025</v>
      </c>
      <c r="C2210" s="37" t="n">
        <v>2</v>
      </c>
      <c r="D2210" s="37" t="n">
        <v>78</v>
      </c>
      <c r="E2210" s="37" t="s">
        <v>187</v>
      </c>
      <c r="F2210" s="37" t="n">
        <v>4.8</v>
      </c>
      <c r="G2210" s="37" t="n">
        <v>29</v>
      </c>
      <c r="H2210" s="37" t="str">
        <f aca="false">IFERROR(VLOOKUP(A2210,Employees!$A$2:$I$1501,9,FALSE()),"Unknown")</f>
        <v>Engineering</v>
      </c>
      <c r="I2210" s="37" t="str">
        <f aca="false">IFERROR(VLOOKUP(A2210,Employees!$A$2:$U$1501,21,FALSE()),"Unknown")</f>
        <v>Active</v>
      </c>
    </row>
    <row r="2211" customFormat="false" ht="15" hidden="false" customHeight="false" outlineLevel="0" collapsed="false">
      <c r="A2211" s="37" t="s">
        <v>913</v>
      </c>
      <c r="B2211" s="37" t="n">
        <v>2021</v>
      </c>
      <c r="C2211" s="37" t="n">
        <v>2</v>
      </c>
      <c r="D2211" s="37" t="n">
        <v>66</v>
      </c>
      <c r="E2211" s="37" t="s">
        <v>187</v>
      </c>
      <c r="F2211" s="37" t="n">
        <v>4.8</v>
      </c>
      <c r="G2211" s="37" t="n">
        <v>46</v>
      </c>
      <c r="H2211" s="37" t="str">
        <f aca="false">IFERROR(VLOOKUP(A2211,Employees!$A$2:$I$1501,9,FALSE()),"Unknown")</f>
        <v>Sales</v>
      </c>
      <c r="I2211" s="37" t="str">
        <f aca="false">IFERROR(VLOOKUP(A2211,Employees!$A$2:$U$1501,21,FALSE()),"Unknown")</f>
        <v>Active</v>
      </c>
    </row>
    <row r="2212" customFormat="false" ht="15" hidden="false" customHeight="false" outlineLevel="0" collapsed="false">
      <c r="A2212" s="37" t="s">
        <v>913</v>
      </c>
      <c r="B2212" s="37" t="n">
        <v>2022</v>
      </c>
      <c r="C2212" s="37" t="n">
        <v>3</v>
      </c>
      <c r="D2212" s="37" t="n">
        <v>81</v>
      </c>
      <c r="E2212" s="37" t="s">
        <v>187</v>
      </c>
      <c r="F2212" s="37" t="n">
        <v>7.9</v>
      </c>
      <c r="G2212" s="37" t="n">
        <v>30</v>
      </c>
      <c r="H2212" s="37" t="str">
        <f aca="false">IFERROR(VLOOKUP(A2212,Employees!$A$2:$I$1501,9,FALSE()),"Unknown")</f>
        <v>Sales</v>
      </c>
      <c r="I2212" s="37" t="str">
        <f aca="false">IFERROR(VLOOKUP(A2212,Employees!$A$2:$U$1501,21,FALSE()),"Unknown")</f>
        <v>Active</v>
      </c>
    </row>
    <row r="2213" customFormat="false" ht="15" hidden="false" customHeight="false" outlineLevel="0" collapsed="false">
      <c r="A2213" s="37" t="s">
        <v>913</v>
      </c>
      <c r="B2213" s="37" t="n">
        <v>2023</v>
      </c>
      <c r="C2213" s="37" t="n">
        <v>3</v>
      </c>
      <c r="D2213" s="37" t="n">
        <v>77</v>
      </c>
      <c r="E2213" s="37" t="s">
        <v>187</v>
      </c>
      <c r="F2213" s="37" t="n">
        <v>7.8</v>
      </c>
      <c r="G2213" s="37" t="n">
        <v>45</v>
      </c>
      <c r="H2213" s="37" t="str">
        <f aca="false">IFERROR(VLOOKUP(A2213,Employees!$A$2:$I$1501,9,FALSE()),"Unknown")</f>
        <v>Sales</v>
      </c>
      <c r="I2213" s="37" t="str">
        <f aca="false">IFERROR(VLOOKUP(A2213,Employees!$A$2:$U$1501,21,FALSE()),"Unknown")</f>
        <v>Active</v>
      </c>
    </row>
    <row r="2214" customFormat="false" ht="15" hidden="false" customHeight="false" outlineLevel="0" collapsed="false">
      <c r="A2214" s="37" t="s">
        <v>913</v>
      </c>
      <c r="B2214" s="37" t="n">
        <v>2024</v>
      </c>
      <c r="C2214" s="37" t="n">
        <v>2</v>
      </c>
      <c r="D2214" s="37" t="n">
        <v>74</v>
      </c>
      <c r="E2214" s="37" t="s">
        <v>187</v>
      </c>
      <c r="F2214" s="37" t="n">
        <v>5.6</v>
      </c>
      <c r="G2214" s="37" t="n">
        <v>20</v>
      </c>
      <c r="H2214" s="37" t="str">
        <f aca="false">IFERROR(VLOOKUP(A2214,Employees!$A$2:$I$1501,9,FALSE()),"Unknown")</f>
        <v>Sales</v>
      </c>
      <c r="I2214" s="37" t="str">
        <f aca="false">IFERROR(VLOOKUP(A2214,Employees!$A$2:$U$1501,21,FALSE()),"Unknown")</f>
        <v>Active</v>
      </c>
    </row>
    <row r="2215" customFormat="false" ht="15" hidden="false" customHeight="false" outlineLevel="0" collapsed="false">
      <c r="A2215" s="37" t="s">
        <v>913</v>
      </c>
      <c r="B2215" s="37" t="n">
        <v>2025</v>
      </c>
      <c r="C2215" s="37" t="n">
        <v>4</v>
      </c>
      <c r="D2215" s="37" t="n">
        <v>82</v>
      </c>
      <c r="E2215" s="37" t="s">
        <v>185</v>
      </c>
      <c r="F2215" s="37" t="n">
        <v>6</v>
      </c>
      <c r="G2215" s="37" t="n">
        <v>22</v>
      </c>
      <c r="H2215" s="37" t="str">
        <f aca="false">IFERROR(VLOOKUP(A2215,Employees!$A$2:$I$1501,9,FALSE()),"Unknown")</f>
        <v>Sales</v>
      </c>
      <c r="I2215" s="37" t="str">
        <f aca="false">IFERROR(VLOOKUP(A2215,Employees!$A$2:$U$1501,21,FALSE()),"Unknown")</f>
        <v>Active</v>
      </c>
    </row>
    <row r="2216" customFormat="false" ht="15" hidden="false" customHeight="false" outlineLevel="0" collapsed="false">
      <c r="A2216" s="37" t="s">
        <v>1480</v>
      </c>
      <c r="B2216" s="37" t="n">
        <v>2025</v>
      </c>
      <c r="C2216" s="37" t="n">
        <v>4</v>
      </c>
      <c r="D2216" s="37" t="n">
        <v>72</v>
      </c>
      <c r="E2216" s="37" t="s">
        <v>185</v>
      </c>
      <c r="F2216" s="37" t="n">
        <v>7.1</v>
      </c>
      <c r="G2216" s="37" t="n">
        <v>22</v>
      </c>
      <c r="H2216" s="37" t="str">
        <f aca="false">IFERROR(VLOOKUP(A2216,Employees!$A$2:$I$1501,9,FALSE()),"Unknown")</f>
        <v>Marketing</v>
      </c>
      <c r="I2216" s="37" t="str">
        <f aca="false">IFERROR(VLOOKUP(A2216,Employees!$A$2:$U$1501,21,FALSE()),"Unknown")</f>
        <v>Active</v>
      </c>
    </row>
    <row r="2217" customFormat="false" ht="15" hidden="false" customHeight="false" outlineLevel="0" collapsed="false">
      <c r="A2217" s="37" t="s">
        <v>1482</v>
      </c>
      <c r="B2217" s="37" t="n">
        <v>2023</v>
      </c>
      <c r="C2217" s="37" t="n">
        <v>1</v>
      </c>
      <c r="D2217" s="37" t="n">
        <v>57</v>
      </c>
      <c r="E2217" s="37" t="s">
        <v>187</v>
      </c>
      <c r="F2217" s="37" t="n">
        <v>0.8</v>
      </c>
      <c r="G2217" s="37" t="n">
        <v>36</v>
      </c>
      <c r="H2217" s="37" t="str">
        <f aca="false">IFERROR(VLOOKUP(A2217,Employees!$A$2:$I$1501,9,FALSE()),"Unknown")</f>
        <v>Finance</v>
      </c>
      <c r="I2217" s="37" t="str">
        <f aca="false">IFERROR(VLOOKUP(A2217,Employees!$A$2:$U$1501,21,FALSE()),"Unknown")</f>
        <v>Active</v>
      </c>
    </row>
    <row r="2218" customFormat="false" ht="15" hidden="false" customHeight="false" outlineLevel="0" collapsed="false">
      <c r="A2218" s="37" t="s">
        <v>1482</v>
      </c>
      <c r="B2218" s="37" t="n">
        <v>2024</v>
      </c>
      <c r="C2218" s="37" t="n">
        <v>5</v>
      </c>
      <c r="D2218" s="37" t="n">
        <v>94</v>
      </c>
      <c r="E2218" s="37" t="s">
        <v>187</v>
      </c>
      <c r="F2218" s="37" t="n">
        <v>11.2</v>
      </c>
      <c r="G2218" s="37" t="n">
        <v>17</v>
      </c>
      <c r="H2218" s="37" t="str">
        <f aca="false">IFERROR(VLOOKUP(A2218,Employees!$A$2:$I$1501,9,FALSE()),"Unknown")</f>
        <v>Finance</v>
      </c>
      <c r="I2218" s="37" t="str">
        <f aca="false">IFERROR(VLOOKUP(A2218,Employees!$A$2:$U$1501,21,FALSE()),"Unknown")</f>
        <v>Active</v>
      </c>
    </row>
    <row r="2219" customFormat="false" ht="15" hidden="false" customHeight="false" outlineLevel="0" collapsed="false">
      <c r="A2219" s="37" t="s">
        <v>1482</v>
      </c>
      <c r="B2219" s="37" t="n">
        <v>2025</v>
      </c>
      <c r="C2219" s="37" t="n">
        <v>3</v>
      </c>
      <c r="D2219" s="37" t="n">
        <v>91</v>
      </c>
      <c r="E2219" s="37" t="s">
        <v>187</v>
      </c>
      <c r="F2219" s="37" t="n">
        <v>3.4</v>
      </c>
      <c r="G2219" s="37" t="n">
        <v>14</v>
      </c>
      <c r="H2219" s="37" t="str">
        <f aca="false">IFERROR(VLOOKUP(A2219,Employees!$A$2:$I$1501,9,FALSE()),"Unknown")</f>
        <v>Finance</v>
      </c>
      <c r="I2219" s="37" t="str">
        <f aca="false">IFERROR(VLOOKUP(A2219,Employees!$A$2:$U$1501,21,FALSE()),"Unknown")</f>
        <v>Active</v>
      </c>
    </row>
    <row r="2220" customFormat="false" ht="15" hidden="false" customHeight="false" outlineLevel="0" collapsed="false">
      <c r="A2220" s="37" t="s">
        <v>542</v>
      </c>
      <c r="B2220" s="37" t="n">
        <v>2021</v>
      </c>
      <c r="C2220" s="37" t="n">
        <v>3</v>
      </c>
      <c r="D2220" s="37" t="n">
        <v>88</v>
      </c>
      <c r="E2220" s="37" t="s">
        <v>187</v>
      </c>
      <c r="F2220" s="37" t="n">
        <v>8.3</v>
      </c>
      <c r="G2220" s="37" t="n">
        <v>16</v>
      </c>
      <c r="H2220" s="37" t="str">
        <f aca="false">IFERROR(VLOOKUP(A2220,Employees!$A$2:$I$1501,9,FALSE()),"Unknown")</f>
        <v>Engineering</v>
      </c>
      <c r="I2220" s="37" t="str">
        <f aca="false">IFERROR(VLOOKUP(A2220,Employees!$A$2:$U$1501,21,FALSE()),"Unknown")</f>
        <v>Active</v>
      </c>
    </row>
    <row r="2221" customFormat="false" ht="15" hidden="false" customHeight="false" outlineLevel="0" collapsed="false">
      <c r="A2221" s="37" t="s">
        <v>542</v>
      </c>
      <c r="B2221" s="37" t="n">
        <v>2022</v>
      </c>
      <c r="C2221" s="37" t="n">
        <v>3</v>
      </c>
      <c r="D2221" s="37" t="n">
        <v>67</v>
      </c>
      <c r="E2221" s="37" t="s">
        <v>187</v>
      </c>
      <c r="F2221" s="37" t="n">
        <v>5.3</v>
      </c>
      <c r="G2221" s="37" t="n">
        <v>24</v>
      </c>
      <c r="H2221" s="37" t="str">
        <f aca="false">IFERROR(VLOOKUP(A2221,Employees!$A$2:$I$1501,9,FALSE()),"Unknown")</f>
        <v>Engineering</v>
      </c>
      <c r="I2221" s="37" t="str">
        <f aca="false">IFERROR(VLOOKUP(A2221,Employees!$A$2:$U$1501,21,FALSE()),"Unknown")</f>
        <v>Active</v>
      </c>
    </row>
    <row r="2222" customFormat="false" ht="15" hidden="false" customHeight="false" outlineLevel="0" collapsed="false">
      <c r="A2222" s="37" t="s">
        <v>542</v>
      </c>
      <c r="B2222" s="37" t="n">
        <v>2023</v>
      </c>
      <c r="C2222" s="37" t="n">
        <v>4</v>
      </c>
      <c r="D2222" s="37" t="n">
        <v>97</v>
      </c>
      <c r="E2222" s="37" t="s">
        <v>187</v>
      </c>
      <c r="F2222" s="37" t="n">
        <v>6.6</v>
      </c>
      <c r="G2222" s="37" t="n">
        <v>13</v>
      </c>
      <c r="H2222" s="37" t="str">
        <f aca="false">IFERROR(VLOOKUP(A2222,Employees!$A$2:$I$1501,9,FALSE()),"Unknown")</f>
        <v>Engineering</v>
      </c>
      <c r="I2222" s="37" t="str">
        <f aca="false">IFERROR(VLOOKUP(A2222,Employees!$A$2:$U$1501,21,FALSE()),"Unknown")</f>
        <v>Active</v>
      </c>
    </row>
    <row r="2223" customFormat="false" ht="15" hidden="false" customHeight="false" outlineLevel="0" collapsed="false">
      <c r="A2223" s="37" t="s">
        <v>542</v>
      </c>
      <c r="B2223" s="37" t="n">
        <v>2024</v>
      </c>
      <c r="C2223" s="37" t="n">
        <v>2</v>
      </c>
      <c r="D2223" s="37" t="n">
        <v>61</v>
      </c>
      <c r="E2223" s="37" t="s">
        <v>187</v>
      </c>
      <c r="F2223" s="37" t="n">
        <v>4.1</v>
      </c>
      <c r="G2223" s="37" t="n">
        <v>32</v>
      </c>
      <c r="H2223" s="37" t="str">
        <f aca="false">IFERROR(VLOOKUP(A2223,Employees!$A$2:$I$1501,9,FALSE()),"Unknown")</f>
        <v>Engineering</v>
      </c>
      <c r="I2223" s="37" t="str">
        <f aca="false">IFERROR(VLOOKUP(A2223,Employees!$A$2:$U$1501,21,FALSE()),"Unknown")</f>
        <v>Active</v>
      </c>
    </row>
    <row r="2224" customFormat="false" ht="15" hidden="false" customHeight="false" outlineLevel="0" collapsed="false">
      <c r="A2224" s="37" t="s">
        <v>542</v>
      </c>
      <c r="B2224" s="37" t="n">
        <v>2025</v>
      </c>
      <c r="C2224" s="37" t="n">
        <v>3</v>
      </c>
      <c r="D2224" s="37" t="n">
        <v>80</v>
      </c>
      <c r="E2224" s="37" t="s">
        <v>187</v>
      </c>
      <c r="F2224" s="37" t="n">
        <v>7.5</v>
      </c>
      <c r="G2224" s="37" t="n">
        <v>12</v>
      </c>
      <c r="H2224" s="37" t="str">
        <f aca="false">IFERROR(VLOOKUP(A2224,Employees!$A$2:$I$1501,9,FALSE()),"Unknown")</f>
        <v>Engineering</v>
      </c>
      <c r="I2224" s="37" t="str">
        <f aca="false">IFERROR(VLOOKUP(A2224,Employees!$A$2:$U$1501,21,FALSE()),"Unknown")</f>
        <v>Active</v>
      </c>
    </row>
    <row r="2225" customFormat="false" ht="15" hidden="false" customHeight="false" outlineLevel="0" collapsed="false">
      <c r="A2225" s="37" t="s">
        <v>1485</v>
      </c>
      <c r="B2225" s="37" t="n">
        <v>2025</v>
      </c>
      <c r="C2225" s="37" t="n">
        <v>3</v>
      </c>
      <c r="D2225" s="37" t="n">
        <v>97</v>
      </c>
      <c r="E2225" s="37" t="s">
        <v>187</v>
      </c>
      <c r="F2225" s="37" t="n">
        <v>7.4</v>
      </c>
      <c r="G2225" s="37" t="n">
        <v>24</v>
      </c>
      <c r="H2225" s="37" t="str">
        <f aca="false">IFERROR(VLOOKUP(A2225,Employees!$A$2:$I$1501,9,FALSE()),"Unknown")</f>
        <v>Marketing</v>
      </c>
      <c r="I2225" s="37" t="str">
        <f aca="false">IFERROR(VLOOKUP(A2225,Employees!$A$2:$U$1501,21,FALSE()),"Unknown")</f>
        <v>Active</v>
      </c>
    </row>
    <row r="2226" customFormat="false" ht="15" hidden="false" customHeight="false" outlineLevel="0" collapsed="false">
      <c r="A2226" s="37" t="s">
        <v>1486</v>
      </c>
      <c r="B2226" s="37" t="n">
        <v>2024</v>
      </c>
      <c r="C2226" s="37" t="n">
        <v>2</v>
      </c>
      <c r="D2226" s="37" t="n">
        <v>67</v>
      </c>
      <c r="E2226" s="37" t="s">
        <v>187</v>
      </c>
      <c r="F2226" s="37" t="n">
        <v>3.2</v>
      </c>
      <c r="G2226" s="37" t="n">
        <v>21</v>
      </c>
      <c r="H2226" s="37" t="str">
        <f aca="false">IFERROR(VLOOKUP(A2226,Employees!$A$2:$I$1501,9,FALSE()),"Unknown")</f>
        <v>Sales</v>
      </c>
      <c r="I2226" s="37" t="str">
        <f aca="false">IFERROR(VLOOKUP(A2226,Employees!$A$2:$U$1501,21,FALSE()),"Unknown")</f>
        <v>Active</v>
      </c>
    </row>
    <row r="2227" customFormat="false" ht="15" hidden="false" customHeight="false" outlineLevel="0" collapsed="false">
      <c r="A2227" s="37" t="s">
        <v>1486</v>
      </c>
      <c r="B2227" s="37" t="n">
        <v>2025</v>
      </c>
      <c r="C2227" s="37" t="n">
        <v>3</v>
      </c>
      <c r="D2227" s="37" t="n">
        <v>96</v>
      </c>
      <c r="E2227" s="37" t="s">
        <v>187</v>
      </c>
      <c r="F2227" s="37" t="n">
        <v>7.3</v>
      </c>
      <c r="G2227" s="37" t="n">
        <v>8</v>
      </c>
      <c r="H2227" s="37" t="str">
        <f aca="false">IFERROR(VLOOKUP(A2227,Employees!$A$2:$I$1501,9,FALSE()),"Unknown")</f>
        <v>Sales</v>
      </c>
      <c r="I2227" s="37" t="str">
        <f aca="false">IFERROR(VLOOKUP(A2227,Employees!$A$2:$U$1501,21,FALSE()),"Unknown")</f>
        <v>Active</v>
      </c>
    </row>
    <row r="2228" customFormat="false" ht="15" hidden="false" customHeight="false" outlineLevel="0" collapsed="false">
      <c r="A2228" s="37" t="s">
        <v>1488</v>
      </c>
      <c r="B2228" s="37" t="n">
        <v>2022</v>
      </c>
      <c r="C2228" s="37" t="n">
        <v>3</v>
      </c>
      <c r="D2228" s="37" t="n">
        <v>96</v>
      </c>
      <c r="E2228" s="37" t="s">
        <v>187</v>
      </c>
      <c r="F2228" s="37" t="n">
        <v>6.4</v>
      </c>
      <c r="G2228" s="37" t="n">
        <v>19</v>
      </c>
      <c r="H2228" s="37" t="str">
        <f aca="false">IFERROR(VLOOKUP(A2228,Employees!$A$2:$I$1501,9,FALSE()),"Unknown")</f>
        <v>Sales</v>
      </c>
      <c r="I2228" s="37" t="str">
        <f aca="false">IFERROR(VLOOKUP(A2228,Employees!$A$2:$U$1501,21,FALSE()),"Unknown")</f>
        <v>Active</v>
      </c>
    </row>
    <row r="2229" customFormat="false" ht="15" hidden="false" customHeight="false" outlineLevel="0" collapsed="false">
      <c r="A2229" s="37" t="s">
        <v>1488</v>
      </c>
      <c r="B2229" s="37" t="n">
        <v>2023</v>
      </c>
      <c r="C2229" s="37" t="n">
        <v>3</v>
      </c>
      <c r="D2229" s="37" t="n">
        <v>68</v>
      </c>
      <c r="E2229" s="37" t="s">
        <v>187</v>
      </c>
      <c r="F2229" s="37" t="n">
        <v>3.9</v>
      </c>
      <c r="G2229" s="37" t="n">
        <v>55</v>
      </c>
      <c r="H2229" s="37" t="str">
        <f aca="false">IFERROR(VLOOKUP(A2229,Employees!$A$2:$I$1501,9,FALSE()),"Unknown")</f>
        <v>Sales</v>
      </c>
      <c r="I2229" s="37" t="str">
        <f aca="false">IFERROR(VLOOKUP(A2229,Employees!$A$2:$U$1501,21,FALSE()),"Unknown")</f>
        <v>Active</v>
      </c>
    </row>
    <row r="2230" customFormat="false" ht="15" hidden="false" customHeight="false" outlineLevel="0" collapsed="false">
      <c r="A2230" s="37" t="s">
        <v>1488</v>
      </c>
      <c r="B2230" s="37" t="n">
        <v>2024</v>
      </c>
      <c r="C2230" s="37" t="n">
        <v>3</v>
      </c>
      <c r="D2230" s="37" t="n">
        <v>92</v>
      </c>
      <c r="E2230" s="37" t="s">
        <v>187</v>
      </c>
      <c r="F2230" s="37" t="n">
        <v>4</v>
      </c>
      <c r="G2230" s="37" t="n">
        <v>10</v>
      </c>
      <c r="H2230" s="37" t="str">
        <f aca="false">IFERROR(VLOOKUP(A2230,Employees!$A$2:$I$1501,9,FALSE()),"Unknown")</f>
        <v>Sales</v>
      </c>
      <c r="I2230" s="37" t="str">
        <f aca="false">IFERROR(VLOOKUP(A2230,Employees!$A$2:$U$1501,21,FALSE()),"Unknown")</f>
        <v>Active</v>
      </c>
    </row>
    <row r="2231" customFormat="false" ht="15" hidden="false" customHeight="false" outlineLevel="0" collapsed="false">
      <c r="A2231" s="37" t="s">
        <v>1488</v>
      </c>
      <c r="B2231" s="37" t="n">
        <v>2025</v>
      </c>
      <c r="C2231" s="37" t="n">
        <v>4</v>
      </c>
      <c r="D2231" s="37" t="n">
        <v>112</v>
      </c>
      <c r="E2231" s="37" t="s">
        <v>187</v>
      </c>
      <c r="F2231" s="37" t="n">
        <v>9.7</v>
      </c>
      <c r="G2231" s="37" t="n">
        <v>25</v>
      </c>
      <c r="H2231" s="37" t="str">
        <f aca="false">IFERROR(VLOOKUP(A2231,Employees!$A$2:$I$1501,9,FALSE()),"Unknown")</f>
        <v>Sales</v>
      </c>
      <c r="I2231" s="37" t="str">
        <f aca="false">IFERROR(VLOOKUP(A2231,Employees!$A$2:$U$1501,21,FALSE()),"Unknown")</f>
        <v>Active</v>
      </c>
    </row>
    <row r="2232" customFormat="false" ht="15" hidden="false" customHeight="false" outlineLevel="0" collapsed="false">
      <c r="A2232" s="37" t="s">
        <v>1489</v>
      </c>
      <c r="B2232" s="37" t="n">
        <v>2023</v>
      </c>
      <c r="C2232" s="37" t="n">
        <v>1</v>
      </c>
      <c r="D2232" s="37" t="n">
        <v>91</v>
      </c>
      <c r="E2232" s="37" t="s">
        <v>187</v>
      </c>
      <c r="F2232" s="37" t="n">
        <v>0</v>
      </c>
      <c r="G2232" s="37" t="n">
        <v>24</v>
      </c>
      <c r="H2232" s="37" t="str">
        <f aca="false">IFERROR(VLOOKUP(A2232,Employees!$A$2:$I$1501,9,FALSE()),"Unknown")</f>
        <v>Engineering</v>
      </c>
      <c r="I2232" s="37" t="str">
        <f aca="false">IFERROR(VLOOKUP(A2232,Employees!$A$2:$U$1501,21,FALSE()),"Unknown")</f>
        <v>Active</v>
      </c>
    </row>
    <row r="2233" customFormat="false" ht="15" hidden="false" customHeight="false" outlineLevel="0" collapsed="false">
      <c r="A2233" s="37" t="s">
        <v>1489</v>
      </c>
      <c r="B2233" s="37" t="n">
        <v>2024</v>
      </c>
      <c r="C2233" s="37" t="n">
        <v>4</v>
      </c>
      <c r="D2233" s="37" t="n">
        <v>100</v>
      </c>
      <c r="E2233" s="37" t="s">
        <v>187</v>
      </c>
      <c r="F2233" s="37" t="n">
        <v>7.6</v>
      </c>
      <c r="G2233" s="37" t="n">
        <v>6</v>
      </c>
      <c r="H2233" s="37" t="str">
        <f aca="false">IFERROR(VLOOKUP(A2233,Employees!$A$2:$I$1501,9,FALSE()),"Unknown")</f>
        <v>Engineering</v>
      </c>
      <c r="I2233" s="37" t="str">
        <f aca="false">IFERROR(VLOOKUP(A2233,Employees!$A$2:$U$1501,21,FALSE()),"Unknown")</f>
        <v>Active</v>
      </c>
    </row>
    <row r="2234" customFormat="false" ht="15" hidden="false" customHeight="false" outlineLevel="0" collapsed="false">
      <c r="A2234" s="37" t="s">
        <v>1489</v>
      </c>
      <c r="B2234" s="37" t="n">
        <v>2025</v>
      </c>
      <c r="C2234" s="37" t="n">
        <v>3</v>
      </c>
      <c r="D2234" s="37" t="n">
        <v>79</v>
      </c>
      <c r="E2234" s="37" t="s">
        <v>187</v>
      </c>
      <c r="F2234" s="37" t="n">
        <v>6.2</v>
      </c>
      <c r="G2234" s="37" t="n">
        <v>57</v>
      </c>
      <c r="H2234" s="37" t="str">
        <f aca="false">IFERROR(VLOOKUP(A2234,Employees!$A$2:$I$1501,9,FALSE()),"Unknown")</f>
        <v>Engineering</v>
      </c>
      <c r="I2234" s="37" t="str">
        <f aca="false">IFERROR(VLOOKUP(A2234,Employees!$A$2:$U$1501,21,FALSE()),"Unknown")</f>
        <v>Active</v>
      </c>
    </row>
    <row r="2235" customFormat="false" ht="15" hidden="false" customHeight="false" outlineLevel="0" collapsed="false">
      <c r="A2235" s="37" t="s">
        <v>1062</v>
      </c>
      <c r="B2235" s="37" t="n">
        <v>2021</v>
      </c>
      <c r="C2235" s="37" t="n">
        <v>4</v>
      </c>
      <c r="D2235" s="37" t="n">
        <v>69</v>
      </c>
      <c r="E2235" s="37" t="s">
        <v>187</v>
      </c>
      <c r="F2235" s="37" t="n">
        <v>9.2</v>
      </c>
      <c r="G2235" s="37" t="n">
        <v>8</v>
      </c>
      <c r="H2235" s="37" t="str">
        <f aca="false">IFERROR(VLOOKUP(A2235,Employees!$A$2:$I$1501,9,FALSE()),"Unknown")</f>
        <v>Sales</v>
      </c>
      <c r="I2235" s="37" t="str">
        <f aca="false">IFERROR(VLOOKUP(A2235,Employees!$A$2:$U$1501,21,FALSE()),"Unknown")</f>
        <v>Active</v>
      </c>
    </row>
    <row r="2236" customFormat="false" ht="15" hidden="false" customHeight="false" outlineLevel="0" collapsed="false">
      <c r="A2236" s="37" t="s">
        <v>1062</v>
      </c>
      <c r="B2236" s="37" t="n">
        <v>2022</v>
      </c>
      <c r="C2236" s="37" t="n">
        <v>3</v>
      </c>
      <c r="D2236" s="37" t="n">
        <v>70</v>
      </c>
      <c r="E2236" s="37" t="s">
        <v>187</v>
      </c>
      <c r="F2236" s="37" t="n">
        <v>5.4</v>
      </c>
      <c r="G2236" s="37" t="n">
        <v>15</v>
      </c>
      <c r="H2236" s="37" t="str">
        <f aca="false">IFERROR(VLOOKUP(A2236,Employees!$A$2:$I$1501,9,FALSE()),"Unknown")</f>
        <v>Sales</v>
      </c>
      <c r="I2236" s="37" t="str">
        <f aca="false">IFERROR(VLOOKUP(A2236,Employees!$A$2:$U$1501,21,FALSE()),"Unknown")</f>
        <v>Active</v>
      </c>
    </row>
    <row r="2237" customFormat="false" ht="15" hidden="false" customHeight="false" outlineLevel="0" collapsed="false">
      <c r="A2237" s="37" t="s">
        <v>1062</v>
      </c>
      <c r="B2237" s="37" t="n">
        <v>2023</v>
      </c>
      <c r="C2237" s="37" t="n">
        <v>2</v>
      </c>
      <c r="D2237" s="37" t="n">
        <v>71</v>
      </c>
      <c r="E2237" s="37" t="s">
        <v>187</v>
      </c>
      <c r="F2237" s="37" t="n">
        <v>5.9</v>
      </c>
      <c r="G2237" s="37" t="n">
        <v>5</v>
      </c>
      <c r="H2237" s="37" t="str">
        <f aca="false">IFERROR(VLOOKUP(A2237,Employees!$A$2:$I$1501,9,FALSE()),"Unknown")</f>
        <v>Sales</v>
      </c>
      <c r="I2237" s="37" t="str">
        <f aca="false">IFERROR(VLOOKUP(A2237,Employees!$A$2:$U$1501,21,FALSE()),"Unknown")</f>
        <v>Active</v>
      </c>
    </row>
    <row r="2238" customFormat="false" ht="15" hidden="false" customHeight="false" outlineLevel="0" collapsed="false">
      <c r="A2238" s="37" t="s">
        <v>1062</v>
      </c>
      <c r="B2238" s="37" t="n">
        <v>2024</v>
      </c>
      <c r="C2238" s="37" t="n">
        <v>3</v>
      </c>
      <c r="D2238" s="37" t="n">
        <v>88</v>
      </c>
      <c r="E2238" s="37" t="s">
        <v>187</v>
      </c>
      <c r="F2238" s="37" t="n">
        <v>5.8</v>
      </c>
      <c r="G2238" s="37" t="n">
        <v>10</v>
      </c>
      <c r="H2238" s="37" t="str">
        <f aca="false">IFERROR(VLOOKUP(A2238,Employees!$A$2:$I$1501,9,FALSE()),"Unknown")</f>
        <v>Sales</v>
      </c>
      <c r="I2238" s="37" t="str">
        <f aca="false">IFERROR(VLOOKUP(A2238,Employees!$A$2:$U$1501,21,FALSE()),"Unknown")</f>
        <v>Active</v>
      </c>
    </row>
    <row r="2239" customFormat="false" ht="15" hidden="false" customHeight="false" outlineLevel="0" collapsed="false">
      <c r="A2239" s="37" t="s">
        <v>1062</v>
      </c>
      <c r="B2239" s="37" t="n">
        <v>2025</v>
      </c>
      <c r="C2239" s="37" t="n">
        <v>2</v>
      </c>
      <c r="D2239" s="37" t="n">
        <v>64</v>
      </c>
      <c r="E2239" s="37" t="s">
        <v>187</v>
      </c>
      <c r="F2239" s="37" t="n">
        <v>4.4</v>
      </c>
      <c r="G2239" s="37" t="n">
        <v>13</v>
      </c>
      <c r="H2239" s="37" t="str">
        <f aca="false">IFERROR(VLOOKUP(A2239,Employees!$A$2:$I$1501,9,FALSE()),"Unknown")</f>
        <v>Sales</v>
      </c>
      <c r="I2239" s="37" t="str">
        <f aca="false">IFERROR(VLOOKUP(A2239,Employees!$A$2:$U$1501,21,FALSE()),"Unknown")</f>
        <v>Active</v>
      </c>
    </row>
    <row r="2240" customFormat="false" ht="15" hidden="false" customHeight="false" outlineLevel="0" collapsed="false">
      <c r="A2240" s="37" t="s">
        <v>1490</v>
      </c>
      <c r="B2240" s="37" t="n">
        <v>2024</v>
      </c>
      <c r="C2240" s="37" t="n">
        <v>2</v>
      </c>
      <c r="D2240" s="37" t="n">
        <v>87</v>
      </c>
      <c r="E2240" s="37" t="s">
        <v>187</v>
      </c>
      <c r="F2240" s="37" t="n">
        <v>5.1</v>
      </c>
      <c r="G2240" s="37" t="n">
        <v>16</v>
      </c>
      <c r="H2240" s="37" t="str">
        <f aca="false">IFERROR(VLOOKUP(A2240,Employees!$A$2:$I$1501,9,FALSE()),"Unknown")</f>
        <v>Engineering</v>
      </c>
      <c r="I2240" s="37" t="str">
        <f aca="false">IFERROR(VLOOKUP(A2240,Employees!$A$2:$U$1501,21,FALSE()),"Unknown")</f>
        <v>Exited</v>
      </c>
    </row>
    <row r="2241" customFormat="false" ht="15" hidden="false" customHeight="false" outlineLevel="0" collapsed="false">
      <c r="A2241" s="37" t="s">
        <v>1491</v>
      </c>
      <c r="B2241" s="37" t="n">
        <v>2023</v>
      </c>
      <c r="C2241" s="37" t="n">
        <v>2</v>
      </c>
      <c r="D2241" s="37" t="n">
        <v>72</v>
      </c>
      <c r="E2241" s="37" t="s">
        <v>187</v>
      </c>
      <c r="F2241" s="37" t="n">
        <v>5.2</v>
      </c>
      <c r="G2241" s="37" t="n">
        <v>24</v>
      </c>
      <c r="H2241" s="37" t="str">
        <f aca="false">IFERROR(VLOOKUP(A2241,Employees!$A$2:$I$1501,9,FALSE()),"Unknown")</f>
        <v>Engineering</v>
      </c>
      <c r="I2241" s="37" t="str">
        <f aca="false">IFERROR(VLOOKUP(A2241,Employees!$A$2:$U$1501,21,FALSE()),"Unknown")</f>
        <v>Active</v>
      </c>
    </row>
    <row r="2242" customFormat="false" ht="15" hidden="false" customHeight="false" outlineLevel="0" collapsed="false">
      <c r="A2242" s="37" t="s">
        <v>1491</v>
      </c>
      <c r="B2242" s="37" t="n">
        <v>2024</v>
      </c>
      <c r="C2242" s="37" t="n">
        <v>1</v>
      </c>
      <c r="D2242" s="37" t="n">
        <v>67</v>
      </c>
      <c r="E2242" s="37" t="s">
        <v>187</v>
      </c>
      <c r="F2242" s="37" t="n">
        <v>1.1</v>
      </c>
      <c r="G2242" s="37" t="n">
        <v>21</v>
      </c>
      <c r="H2242" s="37" t="str">
        <f aca="false">IFERROR(VLOOKUP(A2242,Employees!$A$2:$I$1501,9,FALSE()),"Unknown")</f>
        <v>Engineering</v>
      </c>
      <c r="I2242" s="37" t="str">
        <f aca="false">IFERROR(VLOOKUP(A2242,Employees!$A$2:$U$1501,21,FALSE()),"Unknown")</f>
        <v>Active</v>
      </c>
    </row>
    <row r="2243" customFormat="false" ht="15" hidden="false" customHeight="false" outlineLevel="0" collapsed="false">
      <c r="A2243" s="37" t="s">
        <v>1491</v>
      </c>
      <c r="B2243" s="37" t="n">
        <v>2025</v>
      </c>
      <c r="C2243" s="37" t="n">
        <v>2</v>
      </c>
      <c r="D2243" s="37" t="n">
        <v>73</v>
      </c>
      <c r="E2243" s="37" t="s">
        <v>187</v>
      </c>
      <c r="F2243" s="37" t="n">
        <v>4.3</v>
      </c>
      <c r="G2243" s="37" t="n">
        <v>31</v>
      </c>
      <c r="H2243" s="37" t="str">
        <f aca="false">IFERROR(VLOOKUP(A2243,Employees!$A$2:$I$1501,9,FALSE()),"Unknown")</f>
        <v>Engineering</v>
      </c>
      <c r="I2243" s="37" t="str">
        <f aca="false">IFERROR(VLOOKUP(A2243,Employees!$A$2:$U$1501,21,FALSE()),"Unknown")</f>
        <v>Active</v>
      </c>
    </row>
    <row r="2244" customFormat="false" ht="15" hidden="false" customHeight="false" outlineLevel="0" collapsed="false">
      <c r="A2244" s="37" t="s">
        <v>1492</v>
      </c>
      <c r="B2244" s="37" t="n">
        <v>2021</v>
      </c>
      <c r="C2244" s="37" t="n">
        <v>4</v>
      </c>
      <c r="D2244" s="37" t="n">
        <v>93</v>
      </c>
      <c r="E2244" s="37" t="s">
        <v>185</v>
      </c>
      <c r="F2244" s="37" t="n">
        <v>8.6</v>
      </c>
      <c r="G2244" s="37" t="n">
        <v>29</v>
      </c>
      <c r="H2244" s="37" t="str">
        <f aca="false">IFERROR(VLOOKUP(A2244,Employees!$A$2:$I$1501,9,FALSE()),"Unknown")</f>
        <v>Customer Support</v>
      </c>
      <c r="I2244" s="37" t="str">
        <f aca="false">IFERROR(VLOOKUP(A2244,Employees!$A$2:$U$1501,21,FALSE()),"Unknown")</f>
        <v>Exited</v>
      </c>
    </row>
    <row r="2245" customFormat="false" ht="15" hidden="false" customHeight="false" outlineLevel="0" collapsed="false">
      <c r="A2245" s="37" t="s">
        <v>1492</v>
      </c>
      <c r="B2245" s="37" t="n">
        <v>2022</v>
      </c>
      <c r="C2245" s="37" t="n">
        <v>4</v>
      </c>
      <c r="D2245" s="37" t="n">
        <v>81</v>
      </c>
      <c r="E2245" s="37" t="s">
        <v>187</v>
      </c>
      <c r="F2245" s="37" t="n">
        <v>8.7</v>
      </c>
      <c r="G2245" s="37" t="n">
        <v>11</v>
      </c>
      <c r="H2245" s="37" t="str">
        <f aca="false">IFERROR(VLOOKUP(A2245,Employees!$A$2:$I$1501,9,FALSE()),"Unknown")</f>
        <v>Customer Support</v>
      </c>
      <c r="I2245" s="37" t="str">
        <f aca="false">IFERROR(VLOOKUP(A2245,Employees!$A$2:$U$1501,21,FALSE()),"Unknown")</f>
        <v>Exited</v>
      </c>
    </row>
    <row r="2246" customFormat="false" ht="15" hidden="false" customHeight="false" outlineLevel="0" collapsed="false">
      <c r="A2246" s="37" t="s">
        <v>1492</v>
      </c>
      <c r="B2246" s="37" t="n">
        <v>2023</v>
      </c>
      <c r="C2246" s="37" t="n">
        <v>3</v>
      </c>
      <c r="D2246" s="37" t="n">
        <v>88</v>
      </c>
      <c r="E2246" s="37" t="s">
        <v>187</v>
      </c>
      <c r="F2246" s="37" t="n">
        <v>4.8</v>
      </c>
      <c r="G2246" s="37" t="n">
        <v>9</v>
      </c>
      <c r="H2246" s="37" t="str">
        <f aca="false">IFERROR(VLOOKUP(A2246,Employees!$A$2:$I$1501,9,FALSE()),"Unknown")</f>
        <v>Customer Support</v>
      </c>
      <c r="I2246" s="37" t="str">
        <f aca="false">IFERROR(VLOOKUP(A2246,Employees!$A$2:$U$1501,21,FALSE()),"Unknown")</f>
        <v>Exited</v>
      </c>
    </row>
    <row r="2247" customFormat="false" ht="15" hidden="false" customHeight="false" outlineLevel="0" collapsed="false">
      <c r="A2247" s="37" t="s">
        <v>1492</v>
      </c>
      <c r="B2247" s="37" t="n">
        <v>2024</v>
      </c>
      <c r="C2247" s="37" t="n">
        <v>2</v>
      </c>
      <c r="D2247" s="37" t="n">
        <v>76</v>
      </c>
      <c r="E2247" s="37" t="s">
        <v>187</v>
      </c>
      <c r="F2247" s="37" t="n">
        <v>2.7</v>
      </c>
      <c r="G2247" s="37" t="n">
        <v>16</v>
      </c>
      <c r="H2247" s="37" t="str">
        <f aca="false">IFERROR(VLOOKUP(A2247,Employees!$A$2:$I$1501,9,FALSE()),"Unknown")</f>
        <v>Customer Support</v>
      </c>
      <c r="I2247" s="37" t="str">
        <f aca="false">IFERROR(VLOOKUP(A2247,Employees!$A$2:$U$1501,21,FALSE()),"Unknown")</f>
        <v>Exited</v>
      </c>
    </row>
    <row r="2248" customFormat="false" ht="15" hidden="false" customHeight="false" outlineLevel="0" collapsed="false">
      <c r="A2248" s="37" t="s">
        <v>1492</v>
      </c>
      <c r="B2248" s="37" t="n">
        <v>2025</v>
      </c>
      <c r="C2248" s="37" t="n">
        <v>4</v>
      </c>
      <c r="D2248" s="37" t="n">
        <v>107</v>
      </c>
      <c r="E2248" s="37" t="s">
        <v>187</v>
      </c>
      <c r="F2248" s="37" t="n">
        <v>11.3</v>
      </c>
      <c r="G2248" s="37" t="n">
        <v>22</v>
      </c>
      <c r="H2248" s="37" t="str">
        <f aca="false">IFERROR(VLOOKUP(A2248,Employees!$A$2:$I$1501,9,FALSE()),"Unknown")</f>
        <v>Customer Support</v>
      </c>
      <c r="I2248" s="37" t="str">
        <f aca="false">IFERROR(VLOOKUP(A2248,Employees!$A$2:$U$1501,21,FALSE()),"Unknown")</f>
        <v>Exited</v>
      </c>
    </row>
    <row r="2249" customFormat="false" ht="15" hidden="false" customHeight="false" outlineLevel="0" collapsed="false">
      <c r="A2249" s="37" t="s">
        <v>1493</v>
      </c>
      <c r="B2249" s="37" t="n">
        <v>2021</v>
      </c>
      <c r="C2249" s="37" t="n">
        <v>4</v>
      </c>
      <c r="D2249" s="37" t="n">
        <v>99</v>
      </c>
      <c r="E2249" s="37" t="s">
        <v>187</v>
      </c>
      <c r="F2249" s="37" t="n">
        <v>7.9</v>
      </c>
      <c r="G2249" s="37" t="n">
        <v>16</v>
      </c>
      <c r="H2249" s="37" t="str">
        <f aca="false">IFERROR(VLOOKUP(A2249,Employees!$A$2:$I$1501,9,FALSE()),"Unknown")</f>
        <v>Customer Support</v>
      </c>
      <c r="I2249" s="37" t="str">
        <f aca="false">IFERROR(VLOOKUP(A2249,Employees!$A$2:$U$1501,21,FALSE()),"Unknown")</f>
        <v>Active</v>
      </c>
    </row>
    <row r="2250" customFormat="false" ht="15" hidden="false" customHeight="false" outlineLevel="0" collapsed="false">
      <c r="A2250" s="37" t="s">
        <v>1493</v>
      </c>
      <c r="B2250" s="37" t="n">
        <v>2022</v>
      </c>
      <c r="C2250" s="37" t="n">
        <v>4</v>
      </c>
      <c r="D2250" s="37" t="n">
        <v>106</v>
      </c>
      <c r="E2250" s="37" t="s">
        <v>187</v>
      </c>
      <c r="F2250" s="37" t="n">
        <v>9.2</v>
      </c>
      <c r="G2250" s="37" t="n">
        <v>21</v>
      </c>
      <c r="H2250" s="37" t="str">
        <f aca="false">IFERROR(VLOOKUP(A2250,Employees!$A$2:$I$1501,9,FALSE()),"Unknown")</f>
        <v>Customer Support</v>
      </c>
      <c r="I2250" s="37" t="str">
        <f aca="false">IFERROR(VLOOKUP(A2250,Employees!$A$2:$U$1501,21,FALSE()),"Unknown")</f>
        <v>Active</v>
      </c>
    </row>
    <row r="2251" customFormat="false" ht="15" hidden="false" customHeight="false" outlineLevel="0" collapsed="false">
      <c r="A2251" s="37" t="s">
        <v>1493</v>
      </c>
      <c r="B2251" s="37" t="n">
        <v>2023</v>
      </c>
      <c r="C2251" s="37" t="n">
        <v>4</v>
      </c>
      <c r="D2251" s="37" t="n">
        <v>74</v>
      </c>
      <c r="E2251" s="37" t="s">
        <v>185</v>
      </c>
      <c r="F2251" s="37" t="n">
        <v>8.8</v>
      </c>
      <c r="G2251" s="37" t="n">
        <v>13</v>
      </c>
      <c r="H2251" s="37" t="str">
        <f aca="false">IFERROR(VLOOKUP(A2251,Employees!$A$2:$I$1501,9,FALSE()),"Unknown")</f>
        <v>Customer Support</v>
      </c>
      <c r="I2251" s="37" t="str">
        <f aca="false">IFERROR(VLOOKUP(A2251,Employees!$A$2:$U$1501,21,FALSE()),"Unknown")</f>
        <v>Active</v>
      </c>
    </row>
    <row r="2252" customFormat="false" ht="15" hidden="false" customHeight="false" outlineLevel="0" collapsed="false">
      <c r="A2252" s="37" t="s">
        <v>1493</v>
      </c>
      <c r="B2252" s="37" t="n">
        <v>2024</v>
      </c>
      <c r="C2252" s="37" t="n">
        <v>4</v>
      </c>
      <c r="D2252" s="37" t="n">
        <v>78</v>
      </c>
      <c r="E2252" s="37" t="s">
        <v>185</v>
      </c>
      <c r="F2252" s="37" t="n">
        <v>11.2</v>
      </c>
      <c r="G2252" s="37" t="n">
        <v>8</v>
      </c>
      <c r="H2252" s="37" t="str">
        <f aca="false">IFERROR(VLOOKUP(A2252,Employees!$A$2:$I$1501,9,FALSE()),"Unknown")</f>
        <v>Customer Support</v>
      </c>
      <c r="I2252" s="37" t="str">
        <f aca="false">IFERROR(VLOOKUP(A2252,Employees!$A$2:$U$1501,21,FALSE()),"Unknown")</f>
        <v>Active</v>
      </c>
    </row>
    <row r="2253" customFormat="false" ht="15" hidden="false" customHeight="false" outlineLevel="0" collapsed="false">
      <c r="A2253" s="37" t="s">
        <v>1493</v>
      </c>
      <c r="B2253" s="37" t="n">
        <v>2025</v>
      </c>
      <c r="C2253" s="37" t="n">
        <v>3</v>
      </c>
      <c r="D2253" s="37" t="n">
        <v>88</v>
      </c>
      <c r="E2253" s="37" t="s">
        <v>187</v>
      </c>
      <c r="F2253" s="37" t="n">
        <v>6.5</v>
      </c>
      <c r="G2253" s="37" t="n">
        <v>11</v>
      </c>
      <c r="H2253" s="37" t="str">
        <f aca="false">IFERROR(VLOOKUP(A2253,Employees!$A$2:$I$1501,9,FALSE()),"Unknown")</f>
        <v>Customer Support</v>
      </c>
      <c r="I2253" s="37" t="str">
        <f aca="false">IFERROR(VLOOKUP(A2253,Employees!$A$2:$U$1501,21,FALSE()),"Unknown")</f>
        <v>Active</v>
      </c>
    </row>
    <row r="2254" customFormat="false" ht="15" hidden="false" customHeight="false" outlineLevel="0" collapsed="false">
      <c r="A2254" s="37" t="s">
        <v>1495</v>
      </c>
      <c r="B2254" s="37" t="n">
        <v>2021</v>
      </c>
      <c r="C2254" s="37" t="n">
        <v>3</v>
      </c>
      <c r="D2254" s="37" t="n">
        <v>90</v>
      </c>
      <c r="E2254" s="37" t="s">
        <v>187</v>
      </c>
      <c r="F2254" s="37" t="n">
        <v>8</v>
      </c>
      <c r="G2254" s="37" t="n">
        <v>7</v>
      </c>
      <c r="H2254" s="37" t="str">
        <f aca="false">IFERROR(VLOOKUP(A2254,Employees!$A$2:$I$1501,9,FALSE()),"Unknown")</f>
        <v>Customer Support</v>
      </c>
      <c r="I2254" s="37" t="str">
        <f aca="false">IFERROR(VLOOKUP(A2254,Employees!$A$2:$U$1501,21,FALSE()),"Unknown")</f>
        <v>Active</v>
      </c>
    </row>
    <row r="2255" customFormat="false" ht="15" hidden="false" customHeight="false" outlineLevel="0" collapsed="false">
      <c r="A2255" s="37" t="s">
        <v>1495</v>
      </c>
      <c r="B2255" s="37" t="n">
        <v>2022</v>
      </c>
      <c r="C2255" s="37" t="n">
        <v>3</v>
      </c>
      <c r="D2255" s="37" t="n">
        <v>92</v>
      </c>
      <c r="E2255" s="37" t="s">
        <v>187</v>
      </c>
      <c r="F2255" s="37" t="n">
        <v>7.3</v>
      </c>
      <c r="G2255" s="37" t="n">
        <v>55</v>
      </c>
      <c r="H2255" s="37" t="str">
        <f aca="false">IFERROR(VLOOKUP(A2255,Employees!$A$2:$I$1501,9,FALSE()),"Unknown")</f>
        <v>Customer Support</v>
      </c>
      <c r="I2255" s="37" t="str">
        <f aca="false">IFERROR(VLOOKUP(A2255,Employees!$A$2:$U$1501,21,FALSE()),"Unknown")</f>
        <v>Active</v>
      </c>
    </row>
    <row r="2256" customFormat="false" ht="15" hidden="false" customHeight="false" outlineLevel="0" collapsed="false">
      <c r="A2256" s="37" t="s">
        <v>1495</v>
      </c>
      <c r="B2256" s="37" t="n">
        <v>2023</v>
      </c>
      <c r="C2256" s="37" t="n">
        <v>2</v>
      </c>
      <c r="D2256" s="37" t="n">
        <v>70</v>
      </c>
      <c r="E2256" s="37" t="s">
        <v>187</v>
      </c>
      <c r="F2256" s="37" t="n">
        <v>2.8</v>
      </c>
      <c r="G2256" s="37" t="n">
        <v>33</v>
      </c>
      <c r="H2256" s="37" t="str">
        <f aca="false">IFERROR(VLOOKUP(A2256,Employees!$A$2:$I$1501,9,FALSE()),"Unknown")</f>
        <v>Customer Support</v>
      </c>
      <c r="I2256" s="37" t="str">
        <f aca="false">IFERROR(VLOOKUP(A2256,Employees!$A$2:$U$1501,21,FALSE()),"Unknown")</f>
        <v>Active</v>
      </c>
    </row>
    <row r="2257" customFormat="false" ht="15" hidden="false" customHeight="false" outlineLevel="0" collapsed="false">
      <c r="A2257" s="37" t="s">
        <v>1495</v>
      </c>
      <c r="B2257" s="37" t="n">
        <v>2024</v>
      </c>
      <c r="C2257" s="37" t="n">
        <v>4</v>
      </c>
      <c r="D2257" s="37" t="n">
        <v>89</v>
      </c>
      <c r="E2257" s="37" t="s">
        <v>187</v>
      </c>
      <c r="F2257" s="37" t="n">
        <v>11</v>
      </c>
      <c r="G2257" s="37" t="n">
        <v>0</v>
      </c>
      <c r="H2257" s="37" t="str">
        <f aca="false">IFERROR(VLOOKUP(A2257,Employees!$A$2:$I$1501,9,FALSE()),"Unknown")</f>
        <v>Customer Support</v>
      </c>
      <c r="I2257" s="37" t="str">
        <f aca="false">IFERROR(VLOOKUP(A2257,Employees!$A$2:$U$1501,21,FALSE()),"Unknown")</f>
        <v>Active</v>
      </c>
    </row>
    <row r="2258" customFormat="false" ht="15" hidden="false" customHeight="false" outlineLevel="0" collapsed="false">
      <c r="A2258" s="37" t="s">
        <v>1495</v>
      </c>
      <c r="B2258" s="37" t="n">
        <v>2025</v>
      </c>
      <c r="C2258" s="37" t="n">
        <v>3</v>
      </c>
      <c r="D2258" s="37" t="n">
        <v>60</v>
      </c>
      <c r="E2258" s="37" t="s">
        <v>187</v>
      </c>
      <c r="F2258" s="37" t="n">
        <v>7.3</v>
      </c>
      <c r="G2258" s="37" t="n">
        <v>13</v>
      </c>
      <c r="H2258" s="37" t="str">
        <f aca="false">IFERROR(VLOOKUP(A2258,Employees!$A$2:$I$1501,9,FALSE()),"Unknown")</f>
        <v>Customer Support</v>
      </c>
      <c r="I2258" s="37" t="str">
        <f aca="false">IFERROR(VLOOKUP(A2258,Employees!$A$2:$U$1501,21,FALSE()),"Unknown")</f>
        <v>Active</v>
      </c>
    </row>
    <row r="2259" customFormat="false" ht="15" hidden="false" customHeight="false" outlineLevel="0" collapsed="false">
      <c r="A2259" s="37" t="s">
        <v>1496</v>
      </c>
      <c r="B2259" s="37" t="n">
        <v>2025</v>
      </c>
      <c r="C2259" s="37" t="n">
        <v>4</v>
      </c>
      <c r="D2259" s="37" t="n">
        <v>93</v>
      </c>
      <c r="E2259" s="37" t="s">
        <v>185</v>
      </c>
      <c r="F2259" s="37" t="n">
        <v>8.5</v>
      </c>
      <c r="G2259" s="37" t="n">
        <v>53</v>
      </c>
      <c r="H2259" s="37" t="str">
        <f aca="false">IFERROR(VLOOKUP(A2259,Employees!$A$2:$I$1501,9,FALSE()),"Unknown")</f>
        <v>Engineering</v>
      </c>
      <c r="I2259" s="37" t="str">
        <f aca="false">IFERROR(VLOOKUP(A2259,Employees!$A$2:$U$1501,21,FALSE()),"Unknown")</f>
        <v>Active</v>
      </c>
    </row>
    <row r="2260" customFormat="false" ht="15" hidden="false" customHeight="false" outlineLevel="0" collapsed="false">
      <c r="A2260" s="37" t="s">
        <v>1498</v>
      </c>
      <c r="B2260" s="37" t="n">
        <v>2021</v>
      </c>
      <c r="C2260" s="37" t="n">
        <v>2</v>
      </c>
      <c r="D2260" s="37" t="n">
        <v>71</v>
      </c>
      <c r="E2260" s="37" t="s">
        <v>187</v>
      </c>
      <c r="F2260" s="37" t="n">
        <v>2.6</v>
      </c>
      <c r="G2260" s="37" t="n">
        <v>15</v>
      </c>
      <c r="H2260" s="37" t="str">
        <f aca="false">IFERROR(VLOOKUP(A2260,Employees!$A$2:$I$1501,9,FALSE()),"Unknown")</f>
        <v>Human Resources</v>
      </c>
      <c r="I2260" s="37" t="str">
        <f aca="false">IFERROR(VLOOKUP(A2260,Employees!$A$2:$U$1501,21,FALSE()),"Unknown")</f>
        <v>Active</v>
      </c>
    </row>
    <row r="2261" customFormat="false" ht="15" hidden="false" customHeight="false" outlineLevel="0" collapsed="false">
      <c r="A2261" s="37" t="s">
        <v>1498</v>
      </c>
      <c r="B2261" s="37" t="n">
        <v>2022</v>
      </c>
      <c r="C2261" s="37" t="n">
        <v>3</v>
      </c>
      <c r="D2261" s="37" t="n">
        <v>70</v>
      </c>
      <c r="E2261" s="37" t="s">
        <v>187</v>
      </c>
      <c r="F2261" s="37" t="n">
        <v>7.2</v>
      </c>
      <c r="G2261" s="37" t="n">
        <v>16</v>
      </c>
      <c r="H2261" s="37" t="str">
        <f aca="false">IFERROR(VLOOKUP(A2261,Employees!$A$2:$I$1501,9,FALSE()),"Unknown")</f>
        <v>Human Resources</v>
      </c>
      <c r="I2261" s="37" t="str">
        <f aca="false">IFERROR(VLOOKUP(A2261,Employees!$A$2:$U$1501,21,FALSE()),"Unknown")</f>
        <v>Active</v>
      </c>
    </row>
    <row r="2262" customFormat="false" ht="15" hidden="false" customHeight="false" outlineLevel="0" collapsed="false">
      <c r="A2262" s="37" t="s">
        <v>1498</v>
      </c>
      <c r="B2262" s="37" t="n">
        <v>2023</v>
      </c>
      <c r="C2262" s="37" t="n">
        <v>3</v>
      </c>
      <c r="D2262" s="37" t="n">
        <v>98</v>
      </c>
      <c r="E2262" s="37" t="s">
        <v>187</v>
      </c>
      <c r="F2262" s="37" t="n">
        <v>5.2</v>
      </c>
      <c r="G2262" s="37" t="n">
        <v>9</v>
      </c>
      <c r="H2262" s="37" t="str">
        <f aca="false">IFERROR(VLOOKUP(A2262,Employees!$A$2:$I$1501,9,FALSE()),"Unknown")</f>
        <v>Human Resources</v>
      </c>
      <c r="I2262" s="37" t="str">
        <f aca="false">IFERROR(VLOOKUP(A2262,Employees!$A$2:$U$1501,21,FALSE()),"Unknown")</f>
        <v>Active</v>
      </c>
    </row>
    <row r="2263" customFormat="false" ht="15" hidden="false" customHeight="false" outlineLevel="0" collapsed="false">
      <c r="A2263" s="37" t="s">
        <v>1498</v>
      </c>
      <c r="B2263" s="37" t="n">
        <v>2024</v>
      </c>
      <c r="C2263" s="37" t="n">
        <v>1</v>
      </c>
      <c r="D2263" s="37" t="n">
        <v>66</v>
      </c>
      <c r="E2263" s="37" t="s">
        <v>187</v>
      </c>
      <c r="F2263" s="37" t="n">
        <v>3.4</v>
      </c>
      <c r="G2263" s="37" t="n">
        <v>3</v>
      </c>
      <c r="H2263" s="37" t="str">
        <f aca="false">IFERROR(VLOOKUP(A2263,Employees!$A$2:$I$1501,9,FALSE()),"Unknown")</f>
        <v>Human Resources</v>
      </c>
      <c r="I2263" s="37" t="str">
        <f aca="false">IFERROR(VLOOKUP(A2263,Employees!$A$2:$U$1501,21,FALSE()),"Unknown")</f>
        <v>Active</v>
      </c>
    </row>
    <row r="2264" customFormat="false" ht="15" hidden="false" customHeight="false" outlineLevel="0" collapsed="false">
      <c r="A2264" s="37" t="s">
        <v>1498</v>
      </c>
      <c r="B2264" s="37" t="n">
        <v>2025</v>
      </c>
      <c r="C2264" s="37" t="n">
        <v>1</v>
      </c>
      <c r="D2264" s="37" t="n">
        <v>49</v>
      </c>
      <c r="E2264" s="37" t="s">
        <v>187</v>
      </c>
      <c r="F2264" s="37" t="n">
        <v>0.6</v>
      </c>
      <c r="G2264" s="37" t="n">
        <v>19</v>
      </c>
      <c r="H2264" s="37" t="str">
        <f aca="false">IFERROR(VLOOKUP(A2264,Employees!$A$2:$I$1501,9,FALSE()),"Unknown")</f>
        <v>Human Resources</v>
      </c>
      <c r="I2264" s="37" t="str">
        <f aca="false">IFERROR(VLOOKUP(A2264,Employees!$A$2:$U$1501,21,FALSE()),"Unknown")</f>
        <v>Active</v>
      </c>
    </row>
    <row r="2265" customFormat="false" ht="15" hidden="false" customHeight="false" outlineLevel="0" collapsed="false">
      <c r="A2265" s="37" t="s">
        <v>1499</v>
      </c>
      <c r="B2265" s="37" t="n">
        <v>2025</v>
      </c>
      <c r="C2265" s="37" t="n">
        <v>4</v>
      </c>
      <c r="D2265" s="37" t="n">
        <v>92</v>
      </c>
      <c r="E2265" s="37" t="s">
        <v>187</v>
      </c>
      <c r="F2265" s="37" t="n">
        <v>6.8</v>
      </c>
      <c r="G2265" s="37" t="n">
        <v>24</v>
      </c>
      <c r="H2265" s="37" t="str">
        <f aca="false">IFERROR(VLOOKUP(A2265,Employees!$A$2:$I$1501,9,FALSE()),"Unknown")</f>
        <v>Customer Support</v>
      </c>
      <c r="I2265" s="37" t="str">
        <f aca="false">IFERROR(VLOOKUP(A2265,Employees!$A$2:$U$1501,21,FALSE()),"Unknown")</f>
        <v>Active</v>
      </c>
    </row>
    <row r="2266" customFormat="false" ht="15" hidden="false" customHeight="false" outlineLevel="0" collapsed="false">
      <c r="A2266" s="37" t="s">
        <v>1501</v>
      </c>
      <c r="B2266" s="37" t="n">
        <v>2021</v>
      </c>
      <c r="C2266" s="37" t="n">
        <v>2</v>
      </c>
      <c r="D2266" s="37" t="n">
        <v>70</v>
      </c>
      <c r="E2266" s="37" t="s">
        <v>187</v>
      </c>
      <c r="F2266" s="37" t="n">
        <v>2.8</v>
      </c>
      <c r="G2266" s="37" t="n">
        <v>40</v>
      </c>
      <c r="H2266" s="37" t="str">
        <f aca="false">IFERROR(VLOOKUP(A2266,Employees!$A$2:$I$1501,9,FALSE()),"Unknown")</f>
        <v>Engineering</v>
      </c>
      <c r="I2266" s="37" t="str">
        <f aca="false">IFERROR(VLOOKUP(A2266,Employees!$A$2:$U$1501,21,FALSE()),"Unknown")</f>
        <v>Active</v>
      </c>
    </row>
    <row r="2267" customFormat="false" ht="15" hidden="false" customHeight="false" outlineLevel="0" collapsed="false">
      <c r="A2267" s="37" t="s">
        <v>1501</v>
      </c>
      <c r="B2267" s="37" t="n">
        <v>2022</v>
      </c>
      <c r="C2267" s="37" t="n">
        <v>2</v>
      </c>
      <c r="D2267" s="37" t="n">
        <v>70</v>
      </c>
      <c r="E2267" s="37" t="s">
        <v>187</v>
      </c>
      <c r="F2267" s="37" t="n">
        <v>3</v>
      </c>
      <c r="G2267" s="37" t="n">
        <v>17</v>
      </c>
      <c r="H2267" s="37" t="str">
        <f aca="false">IFERROR(VLOOKUP(A2267,Employees!$A$2:$I$1501,9,FALSE()),"Unknown")</f>
        <v>Engineering</v>
      </c>
      <c r="I2267" s="37" t="str">
        <f aca="false">IFERROR(VLOOKUP(A2267,Employees!$A$2:$U$1501,21,FALSE()),"Unknown")</f>
        <v>Active</v>
      </c>
    </row>
    <row r="2268" customFormat="false" ht="15" hidden="false" customHeight="false" outlineLevel="0" collapsed="false">
      <c r="A2268" s="37" t="s">
        <v>1501</v>
      </c>
      <c r="B2268" s="37" t="n">
        <v>2023</v>
      </c>
      <c r="C2268" s="37" t="n">
        <v>3</v>
      </c>
      <c r="D2268" s="37" t="n">
        <v>96</v>
      </c>
      <c r="E2268" s="37" t="s">
        <v>187</v>
      </c>
      <c r="F2268" s="37" t="n">
        <v>5.5</v>
      </c>
      <c r="G2268" s="37" t="n">
        <v>3</v>
      </c>
      <c r="H2268" s="37" t="str">
        <f aca="false">IFERROR(VLOOKUP(A2268,Employees!$A$2:$I$1501,9,FALSE()),"Unknown")</f>
        <v>Engineering</v>
      </c>
      <c r="I2268" s="37" t="str">
        <f aca="false">IFERROR(VLOOKUP(A2268,Employees!$A$2:$U$1501,21,FALSE()),"Unknown")</f>
        <v>Active</v>
      </c>
    </row>
    <row r="2269" customFormat="false" ht="15" hidden="false" customHeight="false" outlineLevel="0" collapsed="false">
      <c r="A2269" s="37" t="s">
        <v>1501</v>
      </c>
      <c r="B2269" s="37" t="n">
        <v>2024</v>
      </c>
      <c r="C2269" s="37" t="n">
        <v>3</v>
      </c>
      <c r="D2269" s="37" t="n">
        <v>91</v>
      </c>
      <c r="E2269" s="37" t="s">
        <v>187</v>
      </c>
      <c r="F2269" s="37" t="n">
        <v>5.4</v>
      </c>
      <c r="G2269" s="37" t="n">
        <v>8</v>
      </c>
      <c r="H2269" s="37" t="str">
        <f aca="false">IFERROR(VLOOKUP(A2269,Employees!$A$2:$I$1501,9,FALSE()),"Unknown")</f>
        <v>Engineering</v>
      </c>
      <c r="I2269" s="37" t="str">
        <f aca="false">IFERROR(VLOOKUP(A2269,Employees!$A$2:$U$1501,21,FALSE()),"Unknown")</f>
        <v>Active</v>
      </c>
    </row>
    <row r="2270" customFormat="false" ht="15" hidden="false" customHeight="false" outlineLevel="0" collapsed="false">
      <c r="A2270" s="37" t="s">
        <v>1501</v>
      </c>
      <c r="B2270" s="37" t="n">
        <v>2025</v>
      </c>
      <c r="C2270" s="37" t="n">
        <v>1</v>
      </c>
      <c r="D2270" s="37" t="n">
        <v>65</v>
      </c>
      <c r="E2270" s="37" t="s">
        <v>187</v>
      </c>
      <c r="F2270" s="37" t="n">
        <v>3.7</v>
      </c>
      <c r="G2270" s="37" t="n">
        <v>27</v>
      </c>
      <c r="H2270" s="37" t="str">
        <f aca="false">IFERROR(VLOOKUP(A2270,Employees!$A$2:$I$1501,9,FALSE()),"Unknown")</f>
        <v>Engineering</v>
      </c>
      <c r="I2270" s="37" t="str">
        <f aca="false">IFERROR(VLOOKUP(A2270,Employees!$A$2:$U$1501,21,FALSE()),"Unknown")</f>
        <v>Active</v>
      </c>
    </row>
    <row r="2271" customFormat="false" ht="15" hidden="false" customHeight="false" outlineLevel="0" collapsed="false">
      <c r="A2271" s="37" t="s">
        <v>1474</v>
      </c>
      <c r="B2271" s="37" t="n">
        <v>2021</v>
      </c>
      <c r="C2271" s="37" t="n">
        <v>4</v>
      </c>
      <c r="D2271" s="37" t="n">
        <v>95</v>
      </c>
      <c r="E2271" s="37" t="s">
        <v>187</v>
      </c>
      <c r="F2271" s="37" t="n">
        <v>8.6</v>
      </c>
      <c r="G2271" s="37" t="n">
        <v>57</v>
      </c>
      <c r="H2271" s="37" t="str">
        <f aca="false">IFERROR(VLOOKUP(A2271,Employees!$A$2:$I$1501,9,FALSE()),"Unknown")</f>
        <v>Data &amp; AI</v>
      </c>
      <c r="I2271" s="37" t="str">
        <f aca="false">IFERROR(VLOOKUP(A2271,Employees!$A$2:$U$1501,21,FALSE()),"Unknown")</f>
        <v>Active</v>
      </c>
    </row>
    <row r="2272" customFormat="false" ht="15" hidden="false" customHeight="false" outlineLevel="0" collapsed="false">
      <c r="A2272" s="37" t="s">
        <v>1474</v>
      </c>
      <c r="B2272" s="37" t="n">
        <v>2022</v>
      </c>
      <c r="C2272" s="37" t="n">
        <v>4</v>
      </c>
      <c r="D2272" s="37" t="n">
        <v>102</v>
      </c>
      <c r="E2272" s="37" t="s">
        <v>187</v>
      </c>
      <c r="F2272" s="37" t="n">
        <v>7.2</v>
      </c>
      <c r="G2272" s="37" t="n">
        <v>26</v>
      </c>
      <c r="H2272" s="37" t="str">
        <f aca="false">IFERROR(VLOOKUP(A2272,Employees!$A$2:$I$1501,9,FALSE()),"Unknown")</f>
        <v>Data &amp; AI</v>
      </c>
      <c r="I2272" s="37" t="str">
        <f aca="false">IFERROR(VLOOKUP(A2272,Employees!$A$2:$U$1501,21,FALSE()),"Unknown")</f>
        <v>Active</v>
      </c>
    </row>
    <row r="2273" customFormat="false" ht="15" hidden="false" customHeight="false" outlineLevel="0" collapsed="false">
      <c r="A2273" s="37" t="s">
        <v>1474</v>
      </c>
      <c r="B2273" s="37" t="n">
        <v>2023</v>
      </c>
      <c r="C2273" s="37" t="n">
        <v>1</v>
      </c>
      <c r="D2273" s="37" t="n">
        <v>69</v>
      </c>
      <c r="E2273" s="37" t="s">
        <v>187</v>
      </c>
      <c r="F2273" s="37" t="n">
        <v>0</v>
      </c>
      <c r="G2273" s="37" t="n">
        <v>17</v>
      </c>
      <c r="H2273" s="37" t="str">
        <f aca="false">IFERROR(VLOOKUP(A2273,Employees!$A$2:$I$1501,9,FALSE()),"Unknown")</f>
        <v>Data &amp; AI</v>
      </c>
      <c r="I2273" s="37" t="str">
        <f aca="false">IFERROR(VLOOKUP(A2273,Employees!$A$2:$U$1501,21,FALSE()),"Unknown")</f>
        <v>Active</v>
      </c>
    </row>
    <row r="2274" customFormat="false" ht="15" hidden="false" customHeight="false" outlineLevel="0" collapsed="false">
      <c r="A2274" s="37" t="s">
        <v>1474</v>
      </c>
      <c r="B2274" s="37" t="n">
        <v>2024</v>
      </c>
      <c r="C2274" s="37" t="n">
        <v>3</v>
      </c>
      <c r="D2274" s="37" t="n">
        <v>77</v>
      </c>
      <c r="E2274" s="37" t="s">
        <v>187</v>
      </c>
      <c r="F2274" s="37" t="n">
        <v>8.3</v>
      </c>
      <c r="G2274" s="37" t="n">
        <v>15</v>
      </c>
      <c r="H2274" s="37" t="str">
        <f aca="false">IFERROR(VLOOKUP(A2274,Employees!$A$2:$I$1501,9,FALSE()),"Unknown")</f>
        <v>Data &amp; AI</v>
      </c>
      <c r="I2274" s="37" t="str">
        <f aca="false">IFERROR(VLOOKUP(A2274,Employees!$A$2:$U$1501,21,FALSE()),"Unknown")</f>
        <v>Active</v>
      </c>
    </row>
    <row r="2275" customFormat="false" ht="15" hidden="false" customHeight="false" outlineLevel="0" collapsed="false">
      <c r="A2275" s="37" t="s">
        <v>1474</v>
      </c>
      <c r="B2275" s="37" t="n">
        <v>2025</v>
      </c>
      <c r="C2275" s="37" t="n">
        <v>1</v>
      </c>
      <c r="D2275" s="37" t="n">
        <v>71</v>
      </c>
      <c r="E2275" s="37" t="s">
        <v>187</v>
      </c>
      <c r="F2275" s="37" t="n">
        <v>2.9</v>
      </c>
      <c r="G2275" s="37" t="n">
        <v>36</v>
      </c>
      <c r="H2275" s="37" t="str">
        <f aca="false">IFERROR(VLOOKUP(A2275,Employees!$A$2:$I$1501,9,FALSE()),"Unknown")</f>
        <v>Data &amp; AI</v>
      </c>
      <c r="I2275" s="37" t="str">
        <f aca="false">IFERROR(VLOOKUP(A2275,Employees!$A$2:$U$1501,21,FALSE()),"Unknown")</f>
        <v>Active</v>
      </c>
    </row>
    <row r="2276" customFormat="false" ht="15" hidden="false" customHeight="false" outlineLevel="0" collapsed="false">
      <c r="A2276" s="37" t="s">
        <v>394</v>
      </c>
      <c r="B2276" s="37" t="n">
        <v>2021</v>
      </c>
      <c r="C2276" s="37" t="n">
        <v>3</v>
      </c>
      <c r="D2276" s="37" t="n">
        <v>89</v>
      </c>
      <c r="E2276" s="37" t="s">
        <v>187</v>
      </c>
      <c r="F2276" s="37" t="n">
        <v>7.6</v>
      </c>
      <c r="G2276" s="37" t="n">
        <v>35</v>
      </c>
      <c r="H2276" s="37" t="str">
        <f aca="false">IFERROR(VLOOKUP(A2276,Employees!$A$2:$I$1501,9,FALSE()),"Unknown")</f>
        <v>Engineering</v>
      </c>
      <c r="I2276" s="37" t="str">
        <f aca="false">IFERROR(VLOOKUP(A2276,Employees!$A$2:$U$1501,21,FALSE()),"Unknown")</f>
        <v>Active</v>
      </c>
    </row>
    <row r="2277" customFormat="false" ht="15" hidden="false" customHeight="false" outlineLevel="0" collapsed="false">
      <c r="A2277" s="37" t="s">
        <v>394</v>
      </c>
      <c r="B2277" s="37" t="n">
        <v>2022</v>
      </c>
      <c r="C2277" s="37" t="n">
        <v>2</v>
      </c>
      <c r="D2277" s="37" t="n">
        <v>59</v>
      </c>
      <c r="E2277" s="37" t="s">
        <v>187</v>
      </c>
      <c r="F2277" s="37" t="n">
        <v>4.9</v>
      </c>
      <c r="G2277" s="37" t="n">
        <v>50</v>
      </c>
      <c r="H2277" s="37" t="str">
        <f aca="false">IFERROR(VLOOKUP(A2277,Employees!$A$2:$I$1501,9,FALSE()),"Unknown")</f>
        <v>Engineering</v>
      </c>
      <c r="I2277" s="37" t="str">
        <f aca="false">IFERROR(VLOOKUP(A2277,Employees!$A$2:$U$1501,21,FALSE()),"Unknown")</f>
        <v>Active</v>
      </c>
    </row>
    <row r="2278" customFormat="false" ht="15" hidden="false" customHeight="false" outlineLevel="0" collapsed="false">
      <c r="A2278" s="37" t="s">
        <v>394</v>
      </c>
      <c r="B2278" s="37" t="n">
        <v>2023</v>
      </c>
      <c r="C2278" s="37" t="n">
        <v>2</v>
      </c>
      <c r="D2278" s="37" t="n">
        <v>81</v>
      </c>
      <c r="E2278" s="37" t="s">
        <v>187</v>
      </c>
      <c r="F2278" s="37" t="n">
        <v>4.9</v>
      </c>
      <c r="G2278" s="37" t="n">
        <v>24</v>
      </c>
      <c r="H2278" s="37" t="str">
        <f aca="false">IFERROR(VLOOKUP(A2278,Employees!$A$2:$I$1501,9,FALSE()),"Unknown")</f>
        <v>Engineering</v>
      </c>
      <c r="I2278" s="37" t="str">
        <f aca="false">IFERROR(VLOOKUP(A2278,Employees!$A$2:$U$1501,21,FALSE()),"Unknown")</f>
        <v>Active</v>
      </c>
    </row>
    <row r="2279" customFormat="false" ht="15" hidden="false" customHeight="false" outlineLevel="0" collapsed="false">
      <c r="A2279" s="37" t="s">
        <v>394</v>
      </c>
      <c r="B2279" s="37" t="n">
        <v>2024</v>
      </c>
      <c r="C2279" s="37" t="n">
        <v>4</v>
      </c>
      <c r="D2279" s="37" t="n">
        <v>80</v>
      </c>
      <c r="E2279" s="37" t="s">
        <v>187</v>
      </c>
      <c r="F2279" s="37" t="n">
        <v>10.2</v>
      </c>
      <c r="G2279" s="37" t="n">
        <v>16</v>
      </c>
      <c r="H2279" s="37" t="str">
        <f aca="false">IFERROR(VLOOKUP(A2279,Employees!$A$2:$I$1501,9,FALSE()),"Unknown")</f>
        <v>Engineering</v>
      </c>
      <c r="I2279" s="37" t="str">
        <f aca="false">IFERROR(VLOOKUP(A2279,Employees!$A$2:$U$1501,21,FALSE()),"Unknown")</f>
        <v>Active</v>
      </c>
    </row>
    <row r="2280" customFormat="false" ht="15" hidden="false" customHeight="false" outlineLevel="0" collapsed="false">
      <c r="A2280" s="37" t="s">
        <v>394</v>
      </c>
      <c r="B2280" s="37" t="n">
        <v>2025</v>
      </c>
      <c r="C2280" s="37" t="n">
        <v>3</v>
      </c>
      <c r="D2280" s="37" t="n">
        <v>84</v>
      </c>
      <c r="E2280" s="37" t="s">
        <v>187</v>
      </c>
      <c r="F2280" s="37" t="n">
        <v>6.8</v>
      </c>
      <c r="G2280" s="37" t="n">
        <v>24</v>
      </c>
      <c r="H2280" s="37" t="str">
        <f aca="false">IFERROR(VLOOKUP(A2280,Employees!$A$2:$I$1501,9,FALSE()),"Unknown")</f>
        <v>Engineering</v>
      </c>
      <c r="I2280" s="37" t="str">
        <f aca="false">IFERROR(VLOOKUP(A2280,Employees!$A$2:$U$1501,21,FALSE()),"Unknown")</f>
        <v>Active</v>
      </c>
    </row>
    <row r="2281" customFormat="false" ht="15" hidden="false" customHeight="false" outlineLevel="0" collapsed="false">
      <c r="A2281" s="37" t="s">
        <v>621</v>
      </c>
      <c r="B2281" s="37" t="n">
        <v>2024</v>
      </c>
      <c r="C2281" s="37" t="n">
        <v>2</v>
      </c>
      <c r="D2281" s="37" t="n">
        <v>60</v>
      </c>
      <c r="E2281" s="37" t="s">
        <v>187</v>
      </c>
      <c r="F2281" s="37" t="n">
        <v>5.9</v>
      </c>
      <c r="G2281" s="37" t="n">
        <v>38</v>
      </c>
      <c r="H2281" s="37" t="str">
        <f aca="false">IFERROR(VLOOKUP(A2281,Employees!$A$2:$I$1501,9,FALSE()),"Unknown")</f>
        <v>Sales</v>
      </c>
      <c r="I2281" s="37" t="str">
        <f aca="false">IFERROR(VLOOKUP(A2281,Employees!$A$2:$U$1501,21,FALSE()),"Unknown")</f>
        <v>Exited</v>
      </c>
    </row>
    <row r="2282" customFormat="false" ht="15" hidden="false" customHeight="false" outlineLevel="0" collapsed="false">
      <c r="A2282" s="37" t="s">
        <v>1502</v>
      </c>
      <c r="B2282" s="37" t="n">
        <v>2021</v>
      </c>
      <c r="C2282" s="37" t="n">
        <v>3</v>
      </c>
      <c r="D2282" s="37" t="n">
        <v>74</v>
      </c>
      <c r="E2282" s="37" t="s">
        <v>187</v>
      </c>
      <c r="F2282" s="37" t="n">
        <v>2.9</v>
      </c>
      <c r="G2282" s="37" t="n">
        <v>18</v>
      </c>
      <c r="H2282" s="37" t="str">
        <f aca="false">IFERROR(VLOOKUP(A2282,Employees!$A$2:$I$1501,9,FALSE()),"Unknown")</f>
        <v>Marketing</v>
      </c>
      <c r="I2282" s="37" t="str">
        <f aca="false">IFERROR(VLOOKUP(A2282,Employees!$A$2:$U$1501,21,FALSE()),"Unknown")</f>
        <v>Active</v>
      </c>
    </row>
    <row r="2283" customFormat="false" ht="15" hidden="false" customHeight="false" outlineLevel="0" collapsed="false">
      <c r="A2283" s="37" t="s">
        <v>1502</v>
      </c>
      <c r="B2283" s="37" t="n">
        <v>2022</v>
      </c>
      <c r="C2283" s="37" t="n">
        <v>3</v>
      </c>
      <c r="D2283" s="37" t="n">
        <v>97</v>
      </c>
      <c r="E2283" s="37" t="s">
        <v>187</v>
      </c>
      <c r="F2283" s="37" t="n">
        <v>5.7</v>
      </c>
      <c r="G2283" s="37" t="n">
        <v>14</v>
      </c>
      <c r="H2283" s="37" t="str">
        <f aca="false">IFERROR(VLOOKUP(A2283,Employees!$A$2:$I$1501,9,FALSE()),"Unknown")</f>
        <v>Marketing</v>
      </c>
      <c r="I2283" s="37" t="str">
        <f aca="false">IFERROR(VLOOKUP(A2283,Employees!$A$2:$U$1501,21,FALSE()),"Unknown")</f>
        <v>Active</v>
      </c>
    </row>
    <row r="2284" customFormat="false" ht="15" hidden="false" customHeight="false" outlineLevel="0" collapsed="false">
      <c r="A2284" s="37" t="s">
        <v>1502</v>
      </c>
      <c r="B2284" s="37" t="n">
        <v>2023</v>
      </c>
      <c r="C2284" s="37" t="n">
        <v>3</v>
      </c>
      <c r="D2284" s="37" t="n">
        <v>83</v>
      </c>
      <c r="E2284" s="37" t="s">
        <v>187</v>
      </c>
      <c r="F2284" s="37" t="n">
        <v>5.1</v>
      </c>
      <c r="G2284" s="37" t="n">
        <v>35</v>
      </c>
      <c r="H2284" s="37" t="str">
        <f aca="false">IFERROR(VLOOKUP(A2284,Employees!$A$2:$I$1501,9,FALSE()),"Unknown")</f>
        <v>Marketing</v>
      </c>
      <c r="I2284" s="37" t="str">
        <f aca="false">IFERROR(VLOOKUP(A2284,Employees!$A$2:$U$1501,21,FALSE()),"Unknown")</f>
        <v>Active</v>
      </c>
    </row>
    <row r="2285" customFormat="false" ht="15" hidden="false" customHeight="false" outlineLevel="0" collapsed="false">
      <c r="A2285" s="37" t="s">
        <v>1502</v>
      </c>
      <c r="B2285" s="37" t="n">
        <v>2024</v>
      </c>
      <c r="C2285" s="37" t="n">
        <v>4</v>
      </c>
      <c r="D2285" s="37" t="n">
        <v>90</v>
      </c>
      <c r="E2285" s="37" t="s">
        <v>185</v>
      </c>
      <c r="F2285" s="37" t="n">
        <v>8</v>
      </c>
      <c r="G2285" s="37" t="n">
        <v>15</v>
      </c>
      <c r="H2285" s="37" t="str">
        <f aca="false">IFERROR(VLOOKUP(A2285,Employees!$A$2:$I$1501,9,FALSE()),"Unknown")</f>
        <v>Marketing</v>
      </c>
      <c r="I2285" s="37" t="str">
        <f aca="false">IFERROR(VLOOKUP(A2285,Employees!$A$2:$U$1501,21,FALSE()),"Unknown")</f>
        <v>Active</v>
      </c>
    </row>
    <row r="2286" customFormat="false" ht="15" hidden="false" customHeight="false" outlineLevel="0" collapsed="false">
      <c r="A2286" s="37" t="s">
        <v>1502</v>
      </c>
      <c r="B2286" s="37" t="n">
        <v>2025</v>
      </c>
      <c r="C2286" s="37" t="n">
        <v>4</v>
      </c>
      <c r="D2286" s="37" t="n">
        <v>80</v>
      </c>
      <c r="E2286" s="37" t="s">
        <v>187</v>
      </c>
      <c r="F2286" s="37" t="n">
        <v>10.5</v>
      </c>
      <c r="G2286" s="37" t="n">
        <v>17</v>
      </c>
      <c r="H2286" s="37" t="str">
        <f aca="false">IFERROR(VLOOKUP(A2286,Employees!$A$2:$I$1501,9,FALSE()),"Unknown")</f>
        <v>Marketing</v>
      </c>
      <c r="I2286" s="37" t="str">
        <f aca="false">IFERROR(VLOOKUP(A2286,Employees!$A$2:$U$1501,21,FALSE()),"Unknown")</f>
        <v>Active</v>
      </c>
    </row>
    <row r="2287" customFormat="false" ht="15" hidden="false" customHeight="false" outlineLevel="0" collapsed="false">
      <c r="A2287" s="37" t="s">
        <v>1504</v>
      </c>
      <c r="B2287" s="37" t="n">
        <v>2022</v>
      </c>
      <c r="C2287" s="37" t="n">
        <v>3</v>
      </c>
      <c r="D2287" s="37" t="n">
        <v>91</v>
      </c>
      <c r="E2287" s="37" t="s">
        <v>187</v>
      </c>
      <c r="F2287" s="37" t="n">
        <v>7.2</v>
      </c>
      <c r="G2287" s="37" t="n">
        <v>24</v>
      </c>
      <c r="H2287" s="37" t="str">
        <f aca="false">IFERROR(VLOOKUP(A2287,Employees!$A$2:$I$1501,9,FALSE()),"Unknown")</f>
        <v>Engineering</v>
      </c>
      <c r="I2287" s="37" t="str">
        <f aca="false">IFERROR(VLOOKUP(A2287,Employees!$A$2:$U$1501,21,FALSE()),"Unknown")</f>
        <v>Active</v>
      </c>
    </row>
    <row r="2288" customFormat="false" ht="15" hidden="false" customHeight="false" outlineLevel="0" collapsed="false">
      <c r="A2288" s="37" t="s">
        <v>1504</v>
      </c>
      <c r="B2288" s="37" t="n">
        <v>2023</v>
      </c>
      <c r="C2288" s="37" t="n">
        <v>3</v>
      </c>
      <c r="D2288" s="37" t="n">
        <v>72</v>
      </c>
      <c r="E2288" s="37" t="s">
        <v>187</v>
      </c>
      <c r="F2288" s="37" t="n">
        <v>4.3</v>
      </c>
      <c r="G2288" s="37" t="n">
        <v>30</v>
      </c>
      <c r="H2288" s="37" t="str">
        <f aca="false">IFERROR(VLOOKUP(A2288,Employees!$A$2:$I$1501,9,FALSE()),"Unknown")</f>
        <v>Engineering</v>
      </c>
      <c r="I2288" s="37" t="str">
        <f aca="false">IFERROR(VLOOKUP(A2288,Employees!$A$2:$U$1501,21,FALSE()),"Unknown")</f>
        <v>Active</v>
      </c>
    </row>
    <row r="2289" customFormat="false" ht="15" hidden="false" customHeight="false" outlineLevel="0" collapsed="false">
      <c r="A2289" s="37" t="s">
        <v>1504</v>
      </c>
      <c r="B2289" s="37" t="n">
        <v>2024</v>
      </c>
      <c r="C2289" s="37" t="n">
        <v>3</v>
      </c>
      <c r="D2289" s="37" t="n">
        <v>75</v>
      </c>
      <c r="E2289" s="37" t="s">
        <v>187</v>
      </c>
      <c r="F2289" s="37" t="n">
        <v>6.8</v>
      </c>
      <c r="G2289" s="37" t="n">
        <v>22</v>
      </c>
      <c r="H2289" s="37" t="str">
        <f aca="false">IFERROR(VLOOKUP(A2289,Employees!$A$2:$I$1501,9,FALSE()),"Unknown")</f>
        <v>Engineering</v>
      </c>
      <c r="I2289" s="37" t="str">
        <f aca="false">IFERROR(VLOOKUP(A2289,Employees!$A$2:$U$1501,21,FALSE()),"Unknown")</f>
        <v>Active</v>
      </c>
    </row>
    <row r="2290" customFormat="false" ht="15" hidden="false" customHeight="false" outlineLevel="0" collapsed="false">
      <c r="A2290" s="37" t="s">
        <v>1504</v>
      </c>
      <c r="B2290" s="37" t="n">
        <v>2025</v>
      </c>
      <c r="C2290" s="37" t="n">
        <v>4</v>
      </c>
      <c r="D2290" s="37" t="n">
        <v>84</v>
      </c>
      <c r="E2290" s="37" t="s">
        <v>187</v>
      </c>
      <c r="F2290" s="37" t="n">
        <v>7.7</v>
      </c>
      <c r="G2290" s="37" t="n">
        <v>2</v>
      </c>
      <c r="H2290" s="37" t="str">
        <f aca="false">IFERROR(VLOOKUP(A2290,Employees!$A$2:$I$1501,9,FALSE()),"Unknown")</f>
        <v>Engineering</v>
      </c>
      <c r="I2290" s="37" t="str">
        <f aca="false">IFERROR(VLOOKUP(A2290,Employees!$A$2:$U$1501,21,FALSE()),"Unknown")</f>
        <v>Active</v>
      </c>
    </row>
    <row r="2291" customFormat="false" ht="15" hidden="false" customHeight="false" outlineLevel="0" collapsed="false">
      <c r="A2291" s="37" t="s">
        <v>1506</v>
      </c>
      <c r="B2291" s="37" t="n">
        <v>2023</v>
      </c>
      <c r="C2291" s="37" t="n">
        <v>2</v>
      </c>
      <c r="D2291" s="37" t="n">
        <v>86</v>
      </c>
      <c r="E2291" s="37" t="s">
        <v>187</v>
      </c>
      <c r="F2291" s="37" t="n">
        <v>3.4</v>
      </c>
      <c r="G2291" s="37" t="n">
        <v>12</v>
      </c>
      <c r="H2291" s="37" t="str">
        <f aca="false">IFERROR(VLOOKUP(A2291,Employees!$A$2:$I$1501,9,FALSE()),"Unknown")</f>
        <v>Engineering</v>
      </c>
      <c r="I2291" s="37" t="str">
        <f aca="false">IFERROR(VLOOKUP(A2291,Employees!$A$2:$U$1501,21,FALSE()),"Unknown")</f>
        <v>Active</v>
      </c>
    </row>
    <row r="2292" customFormat="false" ht="15" hidden="false" customHeight="false" outlineLevel="0" collapsed="false">
      <c r="A2292" s="37" t="s">
        <v>1506</v>
      </c>
      <c r="B2292" s="37" t="n">
        <v>2024</v>
      </c>
      <c r="C2292" s="37" t="n">
        <v>3</v>
      </c>
      <c r="D2292" s="37" t="n">
        <v>85</v>
      </c>
      <c r="E2292" s="37" t="s">
        <v>187</v>
      </c>
      <c r="F2292" s="37" t="n">
        <v>7.3</v>
      </c>
      <c r="G2292" s="37" t="n">
        <v>15</v>
      </c>
      <c r="H2292" s="37" t="str">
        <f aca="false">IFERROR(VLOOKUP(A2292,Employees!$A$2:$I$1501,9,FALSE()),"Unknown")</f>
        <v>Engineering</v>
      </c>
      <c r="I2292" s="37" t="str">
        <f aca="false">IFERROR(VLOOKUP(A2292,Employees!$A$2:$U$1501,21,FALSE()),"Unknown")</f>
        <v>Active</v>
      </c>
    </row>
    <row r="2293" customFormat="false" ht="15" hidden="false" customHeight="false" outlineLevel="0" collapsed="false">
      <c r="A2293" s="37" t="s">
        <v>1506</v>
      </c>
      <c r="B2293" s="37" t="n">
        <v>2025</v>
      </c>
      <c r="C2293" s="37" t="n">
        <v>2</v>
      </c>
      <c r="D2293" s="37" t="n">
        <v>90</v>
      </c>
      <c r="E2293" s="37" t="s">
        <v>187</v>
      </c>
      <c r="F2293" s="37" t="n">
        <v>2.4</v>
      </c>
      <c r="G2293" s="37" t="n">
        <v>12</v>
      </c>
      <c r="H2293" s="37" t="str">
        <f aca="false">IFERROR(VLOOKUP(A2293,Employees!$A$2:$I$1501,9,FALSE()),"Unknown")</f>
        <v>Engineering</v>
      </c>
      <c r="I2293" s="37" t="str">
        <f aca="false">IFERROR(VLOOKUP(A2293,Employees!$A$2:$U$1501,21,FALSE()),"Unknown")</f>
        <v>Active</v>
      </c>
    </row>
    <row r="2294" customFormat="false" ht="15" hidden="false" customHeight="false" outlineLevel="0" collapsed="false">
      <c r="A2294" s="37" t="s">
        <v>1507</v>
      </c>
      <c r="B2294" s="37" t="n">
        <v>2021</v>
      </c>
      <c r="C2294" s="37" t="n">
        <v>5</v>
      </c>
      <c r="D2294" s="37" t="n">
        <v>107</v>
      </c>
      <c r="E2294" s="37" t="s">
        <v>187</v>
      </c>
      <c r="F2294" s="37" t="n">
        <v>12.2</v>
      </c>
      <c r="G2294" s="37" t="n">
        <v>28</v>
      </c>
      <c r="H2294" s="37" t="str">
        <f aca="false">IFERROR(VLOOKUP(A2294,Employees!$A$2:$I$1501,9,FALSE()),"Unknown")</f>
        <v>Finance</v>
      </c>
      <c r="I2294" s="37" t="str">
        <f aca="false">IFERROR(VLOOKUP(A2294,Employees!$A$2:$U$1501,21,FALSE()),"Unknown")</f>
        <v>Active</v>
      </c>
    </row>
    <row r="2295" customFormat="false" ht="15" hidden="false" customHeight="false" outlineLevel="0" collapsed="false">
      <c r="A2295" s="37" t="s">
        <v>1507</v>
      </c>
      <c r="B2295" s="37" t="n">
        <v>2022</v>
      </c>
      <c r="C2295" s="37" t="n">
        <v>3</v>
      </c>
      <c r="D2295" s="37" t="n">
        <v>84</v>
      </c>
      <c r="E2295" s="37" t="s">
        <v>187</v>
      </c>
      <c r="F2295" s="37" t="n">
        <v>6.9</v>
      </c>
      <c r="G2295" s="37" t="n">
        <v>6</v>
      </c>
      <c r="H2295" s="37" t="str">
        <f aca="false">IFERROR(VLOOKUP(A2295,Employees!$A$2:$I$1501,9,FALSE()),"Unknown")</f>
        <v>Finance</v>
      </c>
      <c r="I2295" s="37" t="str">
        <f aca="false">IFERROR(VLOOKUP(A2295,Employees!$A$2:$U$1501,21,FALSE()),"Unknown")</f>
        <v>Active</v>
      </c>
    </row>
    <row r="2296" customFormat="false" ht="15" hidden="false" customHeight="false" outlineLevel="0" collapsed="false">
      <c r="A2296" s="37" t="s">
        <v>1507</v>
      </c>
      <c r="B2296" s="37" t="n">
        <v>2023</v>
      </c>
      <c r="C2296" s="37" t="n">
        <v>2</v>
      </c>
      <c r="D2296" s="37" t="n">
        <v>63</v>
      </c>
      <c r="E2296" s="37" t="s">
        <v>187</v>
      </c>
      <c r="F2296" s="37" t="n">
        <v>3.6</v>
      </c>
      <c r="G2296" s="37" t="n">
        <v>15</v>
      </c>
      <c r="H2296" s="37" t="str">
        <f aca="false">IFERROR(VLOOKUP(A2296,Employees!$A$2:$I$1501,9,FALSE()),"Unknown")</f>
        <v>Finance</v>
      </c>
      <c r="I2296" s="37" t="str">
        <f aca="false">IFERROR(VLOOKUP(A2296,Employees!$A$2:$U$1501,21,FALSE()),"Unknown")</f>
        <v>Active</v>
      </c>
    </row>
    <row r="2297" customFormat="false" ht="15" hidden="false" customHeight="false" outlineLevel="0" collapsed="false">
      <c r="A2297" s="37" t="s">
        <v>1507</v>
      </c>
      <c r="B2297" s="37" t="n">
        <v>2024</v>
      </c>
      <c r="C2297" s="37" t="n">
        <v>3</v>
      </c>
      <c r="D2297" s="37" t="n">
        <v>93</v>
      </c>
      <c r="E2297" s="37" t="s">
        <v>187</v>
      </c>
      <c r="F2297" s="37" t="n">
        <v>3.7</v>
      </c>
      <c r="G2297" s="37" t="n">
        <v>15</v>
      </c>
      <c r="H2297" s="37" t="str">
        <f aca="false">IFERROR(VLOOKUP(A2297,Employees!$A$2:$I$1501,9,FALSE()),"Unknown")</f>
        <v>Finance</v>
      </c>
      <c r="I2297" s="37" t="str">
        <f aca="false">IFERROR(VLOOKUP(A2297,Employees!$A$2:$U$1501,21,FALSE()),"Unknown")</f>
        <v>Active</v>
      </c>
    </row>
    <row r="2298" customFormat="false" ht="15" hidden="false" customHeight="false" outlineLevel="0" collapsed="false">
      <c r="A2298" s="37" t="s">
        <v>1507</v>
      </c>
      <c r="B2298" s="37" t="n">
        <v>2025</v>
      </c>
      <c r="C2298" s="37" t="n">
        <v>3</v>
      </c>
      <c r="D2298" s="37" t="n">
        <v>101</v>
      </c>
      <c r="E2298" s="37" t="s">
        <v>187</v>
      </c>
      <c r="F2298" s="37" t="n">
        <v>5.4</v>
      </c>
      <c r="G2298" s="37" t="n">
        <v>48</v>
      </c>
      <c r="H2298" s="37" t="str">
        <f aca="false">IFERROR(VLOOKUP(A2298,Employees!$A$2:$I$1501,9,FALSE()),"Unknown")</f>
        <v>Finance</v>
      </c>
      <c r="I2298" s="37" t="str">
        <f aca="false">IFERROR(VLOOKUP(A2298,Employees!$A$2:$U$1501,21,FALSE()),"Unknown")</f>
        <v>Active</v>
      </c>
    </row>
    <row r="2299" customFormat="false" ht="15" hidden="false" customHeight="false" outlineLevel="0" collapsed="false">
      <c r="A2299" s="37" t="s">
        <v>1118</v>
      </c>
      <c r="B2299" s="37" t="n">
        <v>2022</v>
      </c>
      <c r="C2299" s="37" t="n">
        <v>4</v>
      </c>
      <c r="D2299" s="37" t="n">
        <v>88</v>
      </c>
      <c r="E2299" s="37" t="s">
        <v>185</v>
      </c>
      <c r="F2299" s="37" t="n">
        <v>8.8</v>
      </c>
      <c r="G2299" s="37" t="n">
        <v>43</v>
      </c>
      <c r="H2299" s="37" t="str">
        <f aca="false">IFERROR(VLOOKUP(A2299,Employees!$A$2:$I$1501,9,FALSE()),"Unknown")</f>
        <v>Operations</v>
      </c>
      <c r="I2299" s="37" t="str">
        <f aca="false">IFERROR(VLOOKUP(A2299,Employees!$A$2:$U$1501,21,FALSE()),"Unknown")</f>
        <v>Active</v>
      </c>
    </row>
    <row r="2300" customFormat="false" ht="15" hidden="false" customHeight="false" outlineLevel="0" collapsed="false">
      <c r="A2300" s="37" t="s">
        <v>1118</v>
      </c>
      <c r="B2300" s="37" t="n">
        <v>2023</v>
      </c>
      <c r="C2300" s="37" t="n">
        <v>3</v>
      </c>
      <c r="D2300" s="37" t="n">
        <v>90</v>
      </c>
      <c r="E2300" s="37" t="s">
        <v>187</v>
      </c>
      <c r="F2300" s="37" t="n">
        <v>5.3</v>
      </c>
      <c r="G2300" s="37" t="n">
        <v>26</v>
      </c>
      <c r="H2300" s="37" t="str">
        <f aca="false">IFERROR(VLOOKUP(A2300,Employees!$A$2:$I$1501,9,FALSE()),"Unknown")</f>
        <v>Operations</v>
      </c>
      <c r="I2300" s="37" t="str">
        <f aca="false">IFERROR(VLOOKUP(A2300,Employees!$A$2:$U$1501,21,FALSE()),"Unknown")</f>
        <v>Active</v>
      </c>
    </row>
    <row r="2301" customFormat="false" ht="15" hidden="false" customHeight="false" outlineLevel="0" collapsed="false">
      <c r="A2301" s="37" t="s">
        <v>1118</v>
      </c>
      <c r="B2301" s="37" t="n">
        <v>2024</v>
      </c>
      <c r="C2301" s="37" t="n">
        <v>4</v>
      </c>
      <c r="D2301" s="37" t="n">
        <v>96</v>
      </c>
      <c r="E2301" s="37" t="s">
        <v>187</v>
      </c>
      <c r="F2301" s="37" t="n">
        <v>5.7</v>
      </c>
      <c r="G2301" s="37" t="n">
        <v>31</v>
      </c>
      <c r="H2301" s="37" t="str">
        <f aca="false">IFERROR(VLOOKUP(A2301,Employees!$A$2:$I$1501,9,FALSE()),"Unknown")</f>
        <v>Operations</v>
      </c>
      <c r="I2301" s="37" t="str">
        <f aca="false">IFERROR(VLOOKUP(A2301,Employees!$A$2:$U$1501,21,FALSE()),"Unknown")</f>
        <v>Active</v>
      </c>
    </row>
    <row r="2302" customFormat="false" ht="15" hidden="false" customHeight="false" outlineLevel="0" collapsed="false">
      <c r="A2302" s="37" t="s">
        <v>1118</v>
      </c>
      <c r="B2302" s="37" t="n">
        <v>2025</v>
      </c>
      <c r="C2302" s="37" t="n">
        <v>2</v>
      </c>
      <c r="D2302" s="37" t="n">
        <v>76</v>
      </c>
      <c r="E2302" s="37" t="s">
        <v>187</v>
      </c>
      <c r="F2302" s="37" t="n">
        <v>2.1</v>
      </c>
      <c r="G2302" s="37" t="n">
        <v>30</v>
      </c>
      <c r="H2302" s="37" t="str">
        <f aca="false">IFERROR(VLOOKUP(A2302,Employees!$A$2:$I$1501,9,FALSE()),"Unknown")</f>
        <v>Operations</v>
      </c>
      <c r="I2302" s="37" t="str">
        <f aca="false">IFERROR(VLOOKUP(A2302,Employees!$A$2:$U$1501,21,FALSE()),"Unknown")</f>
        <v>Active</v>
      </c>
    </row>
    <row r="2303" customFormat="false" ht="15" hidden="false" customHeight="false" outlineLevel="0" collapsed="false">
      <c r="A2303" s="37" t="s">
        <v>1508</v>
      </c>
      <c r="B2303" s="37" t="n">
        <v>2026</v>
      </c>
      <c r="C2303" s="37" t="n">
        <v>1</v>
      </c>
      <c r="D2303" s="37" t="n">
        <v>67</v>
      </c>
      <c r="E2303" s="37" t="s">
        <v>187</v>
      </c>
      <c r="F2303" s="37" t="n">
        <v>2</v>
      </c>
      <c r="G2303" s="37" t="n">
        <v>30</v>
      </c>
      <c r="H2303" s="37" t="str">
        <f aca="false">IFERROR(VLOOKUP(A2303,Employees!$A$2:$I$1501,9,FALSE()),"Unknown")</f>
        <v>Customer Support</v>
      </c>
      <c r="I2303" s="37" t="str">
        <f aca="false">IFERROR(VLOOKUP(A2303,Employees!$A$2:$U$1501,21,FALSE()),"Unknown")</f>
        <v>Exited</v>
      </c>
    </row>
    <row r="2304" customFormat="false" ht="15" hidden="false" customHeight="false" outlineLevel="0" collapsed="false">
      <c r="A2304" s="37" t="s">
        <v>829</v>
      </c>
      <c r="B2304" s="37" t="n">
        <v>2025</v>
      </c>
      <c r="C2304" s="37" t="n">
        <v>3</v>
      </c>
      <c r="D2304" s="37" t="n">
        <v>75</v>
      </c>
      <c r="E2304" s="37" t="s">
        <v>187</v>
      </c>
      <c r="F2304" s="37" t="n">
        <v>7.4</v>
      </c>
      <c r="G2304" s="37" t="n">
        <v>42</v>
      </c>
      <c r="H2304" s="37" t="str">
        <f aca="false">IFERROR(VLOOKUP(A2304,Employees!$A$2:$I$1501,9,FALSE()),"Unknown")</f>
        <v>Engineering</v>
      </c>
      <c r="I2304" s="37" t="str">
        <f aca="false">IFERROR(VLOOKUP(A2304,Employees!$A$2:$U$1501,21,FALSE()),"Unknown")</f>
        <v>Active</v>
      </c>
    </row>
    <row r="2305" customFormat="false" ht="15" hidden="false" customHeight="false" outlineLevel="0" collapsed="false">
      <c r="A2305" s="37" t="s">
        <v>1510</v>
      </c>
      <c r="B2305" s="37" t="n">
        <v>2021</v>
      </c>
      <c r="C2305" s="37" t="n">
        <v>4</v>
      </c>
      <c r="D2305" s="37" t="n">
        <v>68</v>
      </c>
      <c r="E2305" s="37" t="s">
        <v>187</v>
      </c>
      <c r="F2305" s="37" t="n">
        <v>10</v>
      </c>
      <c r="G2305" s="37" t="n">
        <v>4</v>
      </c>
      <c r="H2305" s="37" t="str">
        <f aca="false">IFERROR(VLOOKUP(A2305,Employees!$A$2:$I$1501,9,FALSE()),"Unknown")</f>
        <v>Data &amp; AI</v>
      </c>
      <c r="I2305" s="37" t="str">
        <f aca="false">IFERROR(VLOOKUP(A2305,Employees!$A$2:$U$1501,21,FALSE()),"Unknown")</f>
        <v>Active</v>
      </c>
    </row>
    <row r="2306" customFormat="false" ht="15" hidden="false" customHeight="false" outlineLevel="0" collapsed="false">
      <c r="A2306" s="37" t="s">
        <v>1510</v>
      </c>
      <c r="B2306" s="37" t="n">
        <v>2022</v>
      </c>
      <c r="C2306" s="37" t="n">
        <v>3</v>
      </c>
      <c r="D2306" s="37" t="n">
        <v>82</v>
      </c>
      <c r="E2306" s="37" t="s">
        <v>187</v>
      </c>
      <c r="F2306" s="37" t="n">
        <v>8.5</v>
      </c>
      <c r="G2306" s="37" t="n">
        <v>22</v>
      </c>
      <c r="H2306" s="37" t="str">
        <f aca="false">IFERROR(VLOOKUP(A2306,Employees!$A$2:$I$1501,9,FALSE()),"Unknown")</f>
        <v>Data &amp; AI</v>
      </c>
      <c r="I2306" s="37" t="str">
        <f aca="false">IFERROR(VLOOKUP(A2306,Employees!$A$2:$U$1501,21,FALSE()),"Unknown")</f>
        <v>Active</v>
      </c>
    </row>
    <row r="2307" customFormat="false" ht="15" hidden="false" customHeight="false" outlineLevel="0" collapsed="false">
      <c r="A2307" s="37" t="s">
        <v>1510</v>
      </c>
      <c r="B2307" s="37" t="n">
        <v>2023</v>
      </c>
      <c r="C2307" s="37" t="n">
        <v>4</v>
      </c>
      <c r="D2307" s="37" t="n">
        <v>88</v>
      </c>
      <c r="E2307" s="37" t="s">
        <v>185</v>
      </c>
      <c r="F2307" s="37" t="n">
        <v>9</v>
      </c>
      <c r="G2307" s="37" t="n">
        <v>20</v>
      </c>
      <c r="H2307" s="37" t="str">
        <f aca="false">IFERROR(VLOOKUP(A2307,Employees!$A$2:$I$1501,9,FALSE()),"Unknown")</f>
        <v>Data &amp; AI</v>
      </c>
      <c r="I2307" s="37" t="str">
        <f aca="false">IFERROR(VLOOKUP(A2307,Employees!$A$2:$U$1501,21,FALSE()),"Unknown")</f>
        <v>Active</v>
      </c>
    </row>
    <row r="2308" customFormat="false" ht="15" hidden="false" customHeight="false" outlineLevel="0" collapsed="false">
      <c r="A2308" s="37" t="s">
        <v>1510</v>
      </c>
      <c r="B2308" s="37" t="n">
        <v>2024</v>
      </c>
      <c r="C2308" s="37" t="n">
        <v>2</v>
      </c>
      <c r="D2308" s="37" t="n">
        <v>67</v>
      </c>
      <c r="E2308" s="37" t="s">
        <v>187</v>
      </c>
      <c r="F2308" s="37" t="n">
        <v>2.8</v>
      </c>
      <c r="G2308" s="37" t="n">
        <v>11</v>
      </c>
      <c r="H2308" s="37" t="str">
        <f aca="false">IFERROR(VLOOKUP(A2308,Employees!$A$2:$I$1501,9,FALSE()),"Unknown")</f>
        <v>Data &amp; AI</v>
      </c>
      <c r="I2308" s="37" t="str">
        <f aca="false">IFERROR(VLOOKUP(A2308,Employees!$A$2:$U$1501,21,FALSE()),"Unknown")</f>
        <v>Active</v>
      </c>
    </row>
    <row r="2309" customFormat="false" ht="15" hidden="false" customHeight="false" outlineLevel="0" collapsed="false">
      <c r="A2309" s="37" t="s">
        <v>1510</v>
      </c>
      <c r="B2309" s="37" t="n">
        <v>2025</v>
      </c>
      <c r="C2309" s="37" t="n">
        <v>1</v>
      </c>
      <c r="D2309" s="37" t="n">
        <v>83</v>
      </c>
      <c r="E2309" s="37" t="s">
        <v>187</v>
      </c>
      <c r="F2309" s="37" t="n">
        <v>2</v>
      </c>
      <c r="G2309" s="37" t="n">
        <v>28</v>
      </c>
      <c r="H2309" s="37" t="str">
        <f aca="false">IFERROR(VLOOKUP(A2309,Employees!$A$2:$I$1501,9,FALSE()),"Unknown")</f>
        <v>Data &amp; AI</v>
      </c>
      <c r="I2309" s="37" t="str">
        <f aca="false">IFERROR(VLOOKUP(A2309,Employees!$A$2:$U$1501,21,FALSE()),"Unknown")</f>
        <v>Active</v>
      </c>
    </row>
    <row r="2310" customFormat="false" ht="15" hidden="false" customHeight="false" outlineLevel="0" collapsed="false">
      <c r="A2310" s="37" t="s">
        <v>1511</v>
      </c>
      <c r="B2310" s="37" t="n">
        <v>2023</v>
      </c>
      <c r="C2310" s="37" t="n">
        <v>4</v>
      </c>
      <c r="D2310" s="37" t="n">
        <v>90</v>
      </c>
      <c r="E2310" s="37" t="s">
        <v>187</v>
      </c>
      <c r="F2310" s="37" t="n">
        <v>7.3</v>
      </c>
      <c r="G2310" s="37" t="n">
        <v>51</v>
      </c>
      <c r="H2310" s="37" t="str">
        <f aca="false">IFERROR(VLOOKUP(A2310,Employees!$A$2:$I$1501,9,FALSE()),"Unknown")</f>
        <v>Operations</v>
      </c>
      <c r="I2310" s="37" t="str">
        <f aca="false">IFERROR(VLOOKUP(A2310,Employees!$A$2:$U$1501,21,FALSE()),"Unknown")</f>
        <v>Active</v>
      </c>
    </row>
    <row r="2311" customFormat="false" ht="15" hidden="false" customHeight="false" outlineLevel="0" collapsed="false">
      <c r="A2311" s="37" t="s">
        <v>1511</v>
      </c>
      <c r="B2311" s="37" t="n">
        <v>2024</v>
      </c>
      <c r="C2311" s="37" t="n">
        <v>2</v>
      </c>
      <c r="D2311" s="37" t="n">
        <v>71</v>
      </c>
      <c r="E2311" s="37" t="s">
        <v>187</v>
      </c>
      <c r="F2311" s="37" t="n">
        <v>4.5</v>
      </c>
      <c r="G2311" s="37" t="n">
        <v>23</v>
      </c>
      <c r="H2311" s="37" t="str">
        <f aca="false">IFERROR(VLOOKUP(A2311,Employees!$A$2:$I$1501,9,FALSE()),"Unknown")</f>
        <v>Operations</v>
      </c>
      <c r="I2311" s="37" t="str">
        <f aca="false">IFERROR(VLOOKUP(A2311,Employees!$A$2:$U$1501,21,FALSE()),"Unknown")</f>
        <v>Active</v>
      </c>
    </row>
    <row r="2312" customFormat="false" ht="15" hidden="false" customHeight="false" outlineLevel="0" collapsed="false">
      <c r="A2312" s="37" t="s">
        <v>1511</v>
      </c>
      <c r="B2312" s="37" t="n">
        <v>2025</v>
      </c>
      <c r="C2312" s="37" t="n">
        <v>3</v>
      </c>
      <c r="D2312" s="37" t="n">
        <v>90</v>
      </c>
      <c r="E2312" s="37" t="s">
        <v>187</v>
      </c>
      <c r="F2312" s="37" t="n">
        <v>6.2</v>
      </c>
      <c r="G2312" s="37" t="n">
        <v>61</v>
      </c>
      <c r="H2312" s="37" t="str">
        <f aca="false">IFERROR(VLOOKUP(A2312,Employees!$A$2:$I$1501,9,FALSE()),"Unknown")</f>
        <v>Operations</v>
      </c>
      <c r="I2312" s="37" t="str">
        <f aca="false">IFERROR(VLOOKUP(A2312,Employees!$A$2:$U$1501,21,FALSE()),"Unknown")</f>
        <v>Active</v>
      </c>
    </row>
    <row r="2313" customFormat="false" ht="15" hidden="false" customHeight="false" outlineLevel="0" collapsed="false">
      <c r="A2313" s="37" t="s">
        <v>1512</v>
      </c>
      <c r="B2313" s="37" t="n">
        <v>2023</v>
      </c>
      <c r="C2313" s="37" t="n">
        <v>4</v>
      </c>
      <c r="D2313" s="37" t="n">
        <v>86</v>
      </c>
      <c r="E2313" s="37" t="s">
        <v>187</v>
      </c>
      <c r="F2313" s="37" t="n">
        <v>6.3</v>
      </c>
      <c r="G2313" s="37" t="n">
        <v>25</v>
      </c>
      <c r="H2313" s="37" t="str">
        <f aca="false">IFERROR(VLOOKUP(A2313,Employees!$A$2:$I$1501,9,FALSE()),"Unknown")</f>
        <v>Sales</v>
      </c>
      <c r="I2313" s="37" t="str">
        <f aca="false">IFERROR(VLOOKUP(A2313,Employees!$A$2:$U$1501,21,FALSE()),"Unknown")</f>
        <v>Exited</v>
      </c>
    </row>
    <row r="2314" customFormat="false" ht="15" hidden="false" customHeight="false" outlineLevel="0" collapsed="false">
      <c r="A2314" s="37" t="s">
        <v>1512</v>
      </c>
      <c r="B2314" s="37" t="n">
        <v>2024</v>
      </c>
      <c r="C2314" s="37" t="n">
        <v>1</v>
      </c>
      <c r="D2314" s="37" t="n">
        <v>59</v>
      </c>
      <c r="E2314" s="37" t="s">
        <v>187</v>
      </c>
      <c r="F2314" s="37" t="n">
        <v>2.8</v>
      </c>
      <c r="G2314" s="37" t="n">
        <v>21</v>
      </c>
      <c r="H2314" s="37" t="str">
        <f aca="false">IFERROR(VLOOKUP(A2314,Employees!$A$2:$I$1501,9,FALSE()),"Unknown")</f>
        <v>Sales</v>
      </c>
      <c r="I2314" s="37" t="str">
        <f aca="false">IFERROR(VLOOKUP(A2314,Employees!$A$2:$U$1501,21,FALSE()),"Unknown")</f>
        <v>Exited</v>
      </c>
    </row>
    <row r="2315" customFormat="false" ht="15" hidden="false" customHeight="false" outlineLevel="0" collapsed="false">
      <c r="A2315" s="37" t="s">
        <v>1512</v>
      </c>
      <c r="B2315" s="37" t="n">
        <v>2025</v>
      </c>
      <c r="C2315" s="37" t="n">
        <v>1</v>
      </c>
      <c r="D2315" s="37" t="n">
        <v>71</v>
      </c>
      <c r="E2315" s="37" t="s">
        <v>187</v>
      </c>
      <c r="F2315" s="37" t="n">
        <v>3.2</v>
      </c>
      <c r="G2315" s="37" t="n">
        <v>28</v>
      </c>
      <c r="H2315" s="37" t="str">
        <f aca="false">IFERROR(VLOOKUP(A2315,Employees!$A$2:$I$1501,9,FALSE()),"Unknown")</f>
        <v>Sales</v>
      </c>
      <c r="I2315" s="37" t="str">
        <f aca="false">IFERROR(VLOOKUP(A2315,Employees!$A$2:$U$1501,21,FALSE()),"Unknown")</f>
        <v>Exited</v>
      </c>
    </row>
    <row r="2316" customFormat="false" ht="15" hidden="false" customHeight="false" outlineLevel="0" collapsed="false">
      <c r="A2316" s="37" t="s">
        <v>1512</v>
      </c>
      <c r="B2316" s="37" t="n">
        <v>2026</v>
      </c>
      <c r="C2316" s="37" t="n">
        <v>1</v>
      </c>
      <c r="D2316" s="37" t="n">
        <v>71</v>
      </c>
      <c r="E2316" s="37" t="s">
        <v>187</v>
      </c>
      <c r="F2316" s="37" t="n">
        <v>2.6</v>
      </c>
      <c r="G2316" s="37" t="n">
        <v>8</v>
      </c>
      <c r="H2316" s="37" t="str">
        <f aca="false">IFERROR(VLOOKUP(A2316,Employees!$A$2:$I$1501,9,FALSE()),"Unknown")</f>
        <v>Sales</v>
      </c>
      <c r="I2316" s="37" t="str">
        <f aca="false">IFERROR(VLOOKUP(A2316,Employees!$A$2:$U$1501,21,FALSE()),"Unknown")</f>
        <v>Exited</v>
      </c>
    </row>
    <row r="2317" customFormat="false" ht="15" hidden="false" customHeight="false" outlineLevel="0" collapsed="false">
      <c r="A2317" s="37" t="s">
        <v>1513</v>
      </c>
      <c r="B2317" s="37" t="n">
        <v>2021</v>
      </c>
      <c r="C2317" s="37" t="n">
        <v>3</v>
      </c>
      <c r="D2317" s="37" t="n">
        <v>83</v>
      </c>
      <c r="E2317" s="37" t="s">
        <v>187</v>
      </c>
      <c r="F2317" s="37" t="n">
        <v>3.7</v>
      </c>
      <c r="G2317" s="37" t="n">
        <v>14</v>
      </c>
      <c r="H2317" s="37" t="str">
        <f aca="false">IFERROR(VLOOKUP(A2317,Employees!$A$2:$I$1501,9,FALSE()),"Unknown")</f>
        <v>Human Resources</v>
      </c>
      <c r="I2317" s="37" t="str">
        <f aca="false">IFERROR(VLOOKUP(A2317,Employees!$A$2:$U$1501,21,FALSE()),"Unknown")</f>
        <v>Active</v>
      </c>
    </row>
    <row r="2318" customFormat="false" ht="15" hidden="false" customHeight="false" outlineLevel="0" collapsed="false">
      <c r="A2318" s="37" t="s">
        <v>1513</v>
      </c>
      <c r="B2318" s="37" t="n">
        <v>2022</v>
      </c>
      <c r="C2318" s="37" t="n">
        <v>3</v>
      </c>
      <c r="D2318" s="37" t="n">
        <v>109</v>
      </c>
      <c r="E2318" s="37" t="s">
        <v>187</v>
      </c>
      <c r="F2318" s="37" t="n">
        <v>6.8</v>
      </c>
      <c r="G2318" s="37" t="n">
        <v>9</v>
      </c>
      <c r="H2318" s="37" t="str">
        <f aca="false">IFERROR(VLOOKUP(A2318,Employees!$A$2:$I$1501,9,FALSE()),"Unknown")</f>
        <v>Human Resources</v>
      </c>
      <c r="I2318" s="37" t="str">
        <f aca="false">IFERROR(VLOOKUP(A2318,Employees!$A$2:$U$1501,21,FALSE()),"Unknown")</f>
        <v>Active</v>
      </c>
    </row>
    <row r="2319" customFormat="false" ht="15" hidden="false" customHeight="false" outlineLevel="0" collapsed="false">
      <c r="A2319" s="37" t="s">
        <v>1513</v>
      </c>
      <c r="B2319" s="37" t="n">
        <v>2023</v>
      </c>
      <c r="C2319" s="37" t="n">
        <v>3</v>
      </c>
      <c r="D2319" s="37" t="n">
        <v>91</v>
      </c>
      <c r="E2319" s="37" t="s">
        <v>187</v>
      </c>
      <c r="F2319" s="37" t="n">
        <v>8.5</v>
      </c>
      <c r="G2319" s="37" t="n">
        <v>45</v>
      </c>
      <c r="H2319" s="37" t="str">
        <f aca="false">IFERROR(VLOOKUP(A2319,Employees!$A$2:$I$1501,9,FALSE()),"Unknown")</f>
        <v>Human Resources</v>
      </c>
      <c r="I2319" s="37" t="str">
        <f aca="false">IFERROR(VLOOKUP(A2319,Employees!$A$2:$U$1501,21,FALSE()),"Unknown")</f>
        <v>Active</v>
      </c>
    </row>
    <row r="2320" customFormat="false" ht="15" hidden="false" customHeight="false" outlineLevel="0" collapsed="false">
      <c r="A2320" s="37" t="s">
        <v>1513</v>
      </c>
      <c r="B2320" s="37" t="n">
        <v>2024</v>
      </c>
      <c r="C2320" s="37" t="n">
        <v>3</v>
      </c>
      <c r="D2320" s="37" t="n">
        <v>98</v>
      </c>
      <c r="E2320" s="37" t="s">
        <v>187</v>
      </c>
      <c r="F2320" s="37" t="n">
        <v>6.1</v>
      </c>
      <c r="G2320" s="37" t="n">
        <v>22</v>
      </c>
      <c r="H2320" s="37" t="str">
        <f aca="false">IFERROR(VLOOKUP(A2320,Employees!$A$2:$I$1501,9,FALSE()),"Unknown")</f>
        <v>Human Resources</v>
      </c>
      <c r="I2320" s="37" t="str">
        <f aca="false">IFERROR(VLOOKUP(A2320,Employees!$A$2:$U$1501,21,FALSE()),"Unknown")</f>
        <v>Active</v>
      </c>
    </row>
    <row r="2321" customFormat="false" ht="15" hidden="false" customHeight="false" outlineLevel="0" collapsed="false">
      <c r="A2321" s="37" t="s">
        <v>1513</v>
      </c>
      <c r="B2321" s="37" t="n">
        <v>2025</v>
      </c>
      <c r="C2321" s="37" t="n">
        <v>1</v>
      </c>
      <c r="D2321" s="37" t="n">
        <v>80</v>
      </c>
      <c r="E2321" s="37" t="s">
        <v>187</v>
      </c>
      <c r="F2321" s="37" t="n">
        <v>3.2</v>
      </c>
      <c r="G2321" s="37" t="n">
        <v>2</v>
      </c>
      <c r="H2321" s="37" t="str">
        <f aca="false">IFERROR(VLOOKUP(A2321,Employees!$A$2:$I$1501,9,FALSE()),"Unknown")</f>
        <v>Human Resources</v>
      </c>
      <c r="I2321" s="37" t="str">
        <f aca="false">IFERROR(VLOOKUP(A2321,Employees!$A$2:$U$1501,21,FALSE()),"Unknown")</f>
        <v>Active</v>
      </c>
    </row>
    <row r="2322" customFormat="false" ht="15" hidden="false" customHeight="false" outlineLevel="0" collapsed="false">
      <c r="A2322" s="37" t="s">
        <v>1514</v>
      </c>
      <c r="B2322" s="37" t="n">
        <v>2024</v>
      </c>
      <c r="C2322" s="37" t="n">
        <v>3</v>
      </c>
      <c r="D2322" s="37" t="n">
        <v>93</v>
      </c>
      <c r="E2322" s="37" t="s">
        <v>187</v>
      </c>
      <c r="F2322" s="37" t="n">
        <v>6.7</v>
      </c>
      <c r="G2322" s="37" t="n">
        <v>8</v>
      </c>
      <c r="H2322" s="37" t="str">
        <f aca="false">IFERROR(VLOOKUP(A2322,Employees!$A$2:$I$1501,9,FALSE()),"Unknown")</f>
        <v>Engineering</v>
      </c>
      <c r="I2322" s="37" t="str">
        <f aca="false">IFERROR(VLOOKUP(A2322,Employees!$A$2:$U$1501,21,FALSE()),"Unknown")</f>
        <v>Active</v>
      </c>
    </row>
    <row r="2323" customFormat="false" ht="15" hidden="false" customHeight="false" outlineLevel="0" collapsed="false">
      <c r="A2323" s="37" t="s">
        <v>1514</v>
      </c>
      <c r="B2323" s="37" t="n">
        <v>2025</v>
      </c>
      <c r="C2323" s="37" t="n">
        <v>2</v>
      </c>
      <c r="D2323" s="37" t="n">
        <v>63</v>
      </c>
      <c r="E2323" s="37" t="s">
        <v>187</v>
      </c>
      <c r="F2323" s="37" t="n">
        <v>5.7</v>
      </c>
      <c r="G2323" s="37" t="n">
        <v>26</v>
      </c>
      <c r="H2323" s="37" t="str">
        <f aca="false">IFERROR(VLOOKUP(A2323,Employees!$A$2:$I$1501,9,FALSE()),"Unknown")</f>
        <v>Engineering</v>
      </c>
      <c r="I2323" s="37" t="str">
        <f aca="false">IFERROR(VLOOKUP(A2323,Employees!$A$2:$U$1501,21,FALSE()),"Unknown")</f>
        <v>Active</v>
      </c>
    </row>
    <row r="2324" customFormat="false" ht="15" hidden="false" customHeight="false" outlineLevel="0" collapsed="false">
      <c r="A2324" s="37" t="s">
        <v>800</v>
      </c>
      <c r="B2324" s="37" t="n">
        <v>2021</v>
      </c>
      <c r="C2324" s="37" t="n">
        <v>2</v>
      </c>
      <c r="D2324" s="37" t="n">
        <v>66</v>
      </c>
      <c r="E2324" s="37" t="s">
        <v>187</v>
      </c>
      <c r="F2324" s="37" t="n">
        <v>5.4</v>
      </c>
      <c r="G2324" s="37" t="n">
        <v>12</v>
      </c>
      <c r="H2324" s="37" t="str">
        <f aca="false">IFERROR(VLOOKUP(A2324,Employees!$A$2:$I$1501,9,FALSE()),"Unknown")</f>
        <v>Sales</v>
      </c>
      <c r="I2324" s="37" t="str">
        <f aca="false">IFERROR(VLOOKUP(A2324,Employees!$A$2:$U$1501,21,FALSE()),"Unknown")</f>
        <v>Active</v>
      </c>
    </row>
    <row r="2325" customFormat="false" ht="15" hidden="false" customHeight="false" outlineLevel="0" collapsed="false">
      <c r="A2325" s="37" t="s">
        <v>800</v>
      </c>
      <c r="B2325" s="37" t="n">
        <v>2022</v>
      </c>
      <c r="C2325" s="37" t="n">
        <v>3</v>
      </c>
      <c r="D2325" s="37" t="n">
        <v>82</v>
      </c>
      <c r="E2325" s="37" t="s">
        <v>187</v>
      </c>
      <c r="F2325" s="37" t="n">
        <v>5.9</v>
      </c>
      <c r="G2325" s="37" t="n">
        <v>7</v>
      </c>
      <c r="H2325" s="37" t="str">
        <f aca="false">IFERROR(VLOOKUP(A2325,Employees!$A$2:$I$1501,9,FALSE()),"Unknown")</f>
        <v>Sales</v>
      </c>
      <c r="I2325" s="37" t="str">
        <f aca="false">IFERROR(VLOOKUP(A2325,Employees!$A$2:$U$1501,21,FALSE()),"Unknown")</f>
        <v>Active</v>
      </c>
    </row>
    <row r="2326" customFormat="false" ht="15" hidden="false" customHeight="false" outlineLevel="0" collapsed="false">
      <c r="A2326" s="37" t="s">
        <v>800</v>
      </c>
      <c r="B2326" s="37" t="n">
        <v>2023</v>
      </c>
      <c r="C2326" s="37" t="n">
        <v>2</v>
      </c>
      <c r="D2326" s="37" t="n">
        <v>82</v>
      </c>
      <c r="E2326" s="37" t="s">
        <v>187</v>
      </c>
      <c r="F2326" s="37" t="n">
        <v>5.1</v>
      </c>
      <c r="G2326" s="37" t="n">
        <v>39</v>
      </c>
      <c r="H2326" s="37" t="str">
        <f aca="false">IFERROR(VLOOKUP(A2326,Employees!$A$2:$I$1501,9,FALSE()),"Unknown")</f>
        <v>Sales</v>
      </c>
      <c r="I2326" s="37" t="str">
        <f aca="false">IFERROR(VLOOKUP(A2326,Employees!$A$2:$U$1501,21,FALSE()),"Unknown")</f>
        <v>Active</v>
      </c>
    </row>
    <row r="2327" customFormat="false" ht="15" hidden="false" customHeight="false" outlineLevel="0" collapsed="false">
      <c r="A2327" s="37" t="s">
        <v>800</v>
      </c>
      <c r="B2327" s="37" t="n">
        <v>2024</v>
      </c>
      <c r="C2327" s="37" t="n">
        <v>2</v>
      </c>
      <c r="D2327" s="37" t="n">
        <v>64</v>
      </c>
      <c r="E2327" s="37" t="s">
        <v>187</v>
      </c>
      <c r="F2327" s="37" t="n">
        <v>3.6</v>
      </c>
      <c r="G2327" s="37" t="n">
        <v>26</v>
      </c>
      <c r="H2327" s="37" t="str">
        <f aca="false">IFERROR(VLOOKUP(A2327,Employees!$A$2:$I$1501,9,FALSE()),"Unknown")</f>
        <v>Sales</v>
      </c>
      <c r="I2327" s="37" t="str">
        <f aca="false">IFERROR(VLOOKUP(A2327,Employees!$A$2:$U$1501,21,FALSE()),"Unknown")</f>
        <v>Active</v>
      </c>
    </row>
    <row r="2328" customFormat="false" ht="15" hidden="false" customHeight="false" outlineLevel="0" collapsed="false">
      <c r="A2328" s="37" t="s">
        <v>800</v>
      </c>
      <c r="B2328" s="37" t="n">
        <v>2025</v>
      </c>
      <c r="C2328" s="37" t="n">
        <v>3</v>
      </c>
      <c r="D2328" s="37" t="n">
        <v>98</v>
      </c>
      <c r="E2328" s="37" t="s">
        <v>187</v>
      </c>
      <c r="F2328" s="37" t="n">
        <v>5.9</v>
      </c>
      <c r="G2328" s="37" t="n">
        <v>8</v>
      </c>
      <c r="H2328" s="37" t="str">
        <f aca="false">IFERROR(VLOOKUP(A2328,Employees!$A$2:$I$1501,9,FALSE()),"Unknown")</f>
        <v>Sales</v>
      </c>
      <c r="I2328" s="37" t="str">
        <f aca="false">IFERROR(VLOOKUP(A2328,Employees!$A$2:$U$1501,21,FALSE()),"Unknown")</f>
        <v>Active</v>
      </c>
    </row>
    <row r="2329" customFormat="false" ht="15" hidden="false" customHeight="false" outlineLevel="0" collapsed="false">
      <c r="A2329" s="37" t="s">
        <v>1516</v>
      </c>
      <c r="B2329" s="37" t="n">
        <v>2025</v>
      </c>
      <c r="C2329" s="37" t="n">
        <v>2</v>
      </c>
      <c r="D2329" s="37" t="n">
        <v>89</v>
      </c>
      <c r="E2329" s="37" t="s">
        <v>187</v>
      </c>
      <c r="F2329" s="37" t="n">
        <v>4.5</v>
      </c>
      <c r="G2329" s="37" t="n">
        <v>13</v>
      </c>
      <c r="H2329" s="37" t="str">
        <f aca="false">IFERROR(VLOOKUP(A2329,Employees!$A$2:$I$1501,9,FALSE()),"Unknown")</f>
        <v>Finance</v>
      </c>
      <c r="I2329" s="37" t="str">
        <f aca="false">IFERROR(VLOOKUP(A2329,Employees!$A$2:$U$1501,21,FALSE()),"Unknown")</f>
        <v>Active</v>
      </c>
    </row>
    <row r="2330" customFormat="false" ht="15" hidden="false" customHeight="false" outlineLevel="0" collapsed="false">
      <c r="A2330" s="37" t="s">
        <v>1517</v>
      </c>
      <c r="B2330" s="37" t="n">
        <v>2024</v>
      </c>
      <c r="C2330" s="37" t="n">
        <v>2</v>
      </c>
      <c r="D2330" s="37" t="n">
        <v>86</v>
      </c>
      <c r="E2330" s="37" t="s">
        <v>187</v>
      </c>
      <c r="F2330" s="37" t="n">
        <v>7.2</v>
      </c>
      <c r="G2330" s="37" t="n">
        <v>7</v>
      </c>
      <c r="H2330" s="37" t="str">
        <f aca="false">IFERROR(VLOOKUP(A2330,Employees!$A$2:$I$1501,9,FALSE()),"Unknown")</f>
        <v>Sales</v>
      </c>
      <c r="I2330" s="37" t="str">
        <f aca="false">IFERROR(VLOOKUP(A2330,Employees!$A$2:$U$1501,21,FALSE()),"Unknown")</f>
        <v>Active</v>
      </c>
    </row>
    <row r="2331" customFormat="false" ht="15" hidden="false" customHeight="false" outlineLevel="0" collapsed="false">
      <c r="A2331" s="37" t="s">
        <v>1517</v>
      </c>
      <c r="B2331" s="37" t="n">
        <v>2025</v>
      </c>
      <c r="C2331" s="37" t="n">
        <v>3</v>
      </c>
      <c r="D2331" s="37" t="n">
        <v>96</v>
      </c>
      <c r="E2331" s="37" t="s">
        <v>187</v>
      </c>
      <c r="F2331" s="37" t="n">
        <v>3.8</v>
      </c>
      <c r="G2331" s="37" t="n">
        <v>24</v>
      </c>
      <c r="H2331" s="37" t="str">
        <f aca="false">IFERROR(VLOOKUP(A2331,Employees!$A$2:$I$1501,9,FALSE()),"Unknown")</f>
        <v>Sales</v>
      </c>
      <c r="I2331" s="37" t="str">
        <f aca="false">IFERROR(VLOOKUP(A2331,Employees!$A$2:$U$1501,21,FALSE()),"Unknown")</f>
        <v>Active</v>
      </c>
    </row>
    <row r="2332" customFormat="false" ht="15" hidden="false" customHeight="false" outlineLevel="0" collapsed="false">
      <c r="A2332" s="37" t="s">
        <v>1519</v>
      </c>
      <c r="B2332" s="37" t="n">
        <v>2022</v>
      </c>
      <c r="C2332" s="37" t="n">
        <v>3</v>
      </c>
      <c r="D2332" s="37" t="n">
        <v>84</v>
      </c>
      <c r="E2332" s="37" t="s">
        <v>187</v>
      </c>
      <c r="F2332" s="37" t="n">
        <v>6.6</v>
      </c>
      <c r="G2332" s="37" t="n">
        <v>19</v>
      </c>
      <c r="H2332" s="37" t="str">
        <f aca="false">IFERROR(VLOOKUP(A2332,Employees!$A$2:$I$1501,9,FALSE()),"Unknown")</f>
        <v>Sales</v>
      </c>
      <c r="I2332" s="37" t="str">
        <f aca="false">IFERROR(VLOOKUP(A2332,Employees!$A$2:$U$1501,21,FALSE()),"Unknown")</f>
        <v>Active</v>
      </c>
    </row>
    <row r="2333" customFormat="false" ht="15" hidden="false" customHeight="false" outlineLevel="0" collapsed="false">
      <c r="A2333" s="37" t="s">
        <v>1519</v>
      </c>
      <c r="B2333" s="37" t="n">
        <v>2023</v>
      </c>
      <c r="C2333" s="37" t="n">
        <v>3</v>
      </c>
      <c r="D2333" s="37" t="n">
        <v>92</v>
      </c>
      <c r="E2333" s="37" t="s">
        <v>187</v>
      </c>
      <c r="F2333" s="37" t="n">
        <v>7.5</v>
      </c>
      <c r="G2333" s="37" t="n">
        <v>35</v>
      </c>
      <c r="H2333" s="37" t="str">
        <f aca="false">IFERROR(VLOOKUP(A2333,Employees!$A$2:$I$1501,9,FALSE()),"Unknown")</f>
        <v>Sales</v>
      </c>
      <c r="I2333" s="37" t="str">
        <f aca="false">IFERROR(VLOOKUP(A2333,Employees!$A$2:$U$1501,21,FALSE()),"Unknown")</f>
        <v>Active</v>
      </c>
    </row>
    <row r="2334" customFormat="false" ht="15" hidden="false" customHeight="false" outlineLevel="0" collapsed="false">
      <c r="A2334" s="37" t="s">
        <v>1519</v>
      </c>
      <c r="B2334" s="37" t="n">
        <v>2024</v>
      </c>
      <c r="C2334" s="37" t="n">
        <v>3</v>
      </c>
      <c r="D2334" s="37" t="n">
        <v>87</v>
      </c>
      <c r="E2334" s="37" t="s">
        <v>187</v>
      </c>
      <c r="F2334" s="37" t="n">
        <v>4.8</v>
      </c>
      <c r="G2334" s="37" t="n">
        <v>18</v>
      </c>
      <c r="H2334" s="37" t="str">
        <f aca="false">IFERROR(VLOOKUP(A2334,Employees!$A$2:$I$1501,9,FALSE()),"Unknown")</f>
        <v>Sales</v>
      </c>
      <c r="I2334" s="37" t="str">
        <f aca="false">IFERROR(VLOOKUP(A2334,Employees!$A$2:$U$1501,21,FALSE()),"Unknown")</f>
        <v>Active</v>
      </c>
    </row>
    <row r="2335" customFormat="false" ht="15" hidden="false" customHeight="false" outlineLevel="0" collapsed="false">
      <c r="A2335" s="37" t="s">
        <v>1519</v>
      </c>
      <c r="B2335" s="37" t="n">
        <v>2025</v>
      </c>
      <c r="C2335" s="37" t="n">
        <v>2</v>
      </c>
      <c r="D2335" s="37" t="n">
        <v>72</v>
      </c>
      <c r="E2335" s="37" t="s">
        <v>187</v>
      </c>
      <c r="F2335" s="37" t="n">
        <v>5.1</v>
      </c>
      <c r="G2335" s="37" t="n">
        <v>15</v>
      </c>
      <c r="H2335" s="37" t="str">
        <f aca="false">IFERROR(VLOOKUP(A2335,Employees!$A$2:$I$1501,9,FALSE()),"Unknown")</f>
        <v>Sales</v>
      </c>
      <c r="I2335" s="37" t="str">
        <f aca="false">IFERROR(VLOOKUP(A2335,Employees!$A$2:$U$1501,21,FALSE()),"Unknown")</f>
        <v>Active</v>
      </c>
    </row>
    <row r="2336" customFormat="false" ht="15" hidden="false" customHeight="false" outlineLevel="0" collapsed="false">
      <c r="A2336" s="37" t="s">
        <v>1521</v>
      </c>
      <c r="B2336" s="37" t="n">
        <v>2021</v>
      </c>
      <c r="C2336" s="37" t="n">
        <v>2</v>
      </c>
      <c r="D2336" s="37" t="n">
        <v>80</v>
      </c>
      <c r="E2336" s="37" t="s">
        <v>187</v>
      </c>
      <c r="F2336" s="37" t="n">
        <v>4.3</v>
      </c>
      <c r="G2336" s="37" t="n">
        <v>58</v>
      </c>
      <c r="H2336" s="37" t="str">
        <f aca="false">IFERROR(VLOOKUP(A2336,Employees!$A$2:$I$1501,9,FALSE()),"Unknown")</f>
        <v>Customer Support</v>
      </c>
      <c r="I2336" s="37" t="str">
        <f aca="false">IFERROR(VLOOKUP(A2336,Employees!$A$2:$U$1501,21,FALSE()),"Unknown")</f>
        <v>Active</v>
      </c>
    </row>
    <row r="2337" customFormat="false" ht="15" hidden="false" customHeight="false" outlineLevel="0" collapsed="false">
      <c r="A2337" s="37" t="s">
        <v>1521</v>
      </c>
      <c r="B2337" s="37" t="n">
        <v>2022</v>
      </c>
      <c r="C2337" s="37" t="n">
        <v>3</v>
      </c>
      <c r="D2337" s="37" t="n">
        <v>94</v>
      </c>
      <c r="E2337" s="37" t="s">
        <v>187</v>
      </c>
      <c r="F2337" s="37" t="n">
        <v>4.5</v>
      </c>
      <c r="G2337" s="37" t="n">
        <v>51</v>
      </c>
      <c r="H2337" s="37" t="str">
        <f aca="false">IFERROR(VLOOKUP(A2337,Employees!$A$2:$I$1501,9,FALSE()),"Unknown")</f>
        <v>Customer Support</v>
      </c>
      <c r="I2337" s="37" t="str">
        <f aca="false">IFERROR(VLOOKUP(A2337,Employees!$A$2:$U$1501,21,FALSE()),"Unknown")</f>
        <v>Active</v>
      </c>
    </row>
    <row r="2338" customFormat="false" ht="15" hidden="false" customHeight="false" outlineLevel="0" collapsed="false">
      <c r="A2338" s="37" t="s">
        <v>1521</v>
      </c>
      <c r="B2338" s="37" t="n">
        <v>2023</v>
      </c>
      <c r="C2338" s="37" t="n">
        <v>4</v>
      </c>
      <c r="D2338" s="37" t="n">
        <v>106</v>
      </c>
      <c r="E2338" s="37" t="s">
        <v>187</v>
      </c>
      <c r="F2338" s="37" t="n">
        <v>8.2</v>
      </c>
      <c r="G2338" s="37" t="n">
        <v>19</v>
      </c>
      <c r="H2338" s="37" t="str">
        <f aca="false">IFERROR(VLOOKUP(A2338,Employees!$A$2:$I$1501,9,FALSE()),"Unknown")</f>
        <v>Customer Support</v>
      </c>
      <c r="I2338" s="37" t="str">
        <f aca="false">IFERROR(VLOOKUP(A2338,Employees!$A$2:$U$1501,21,FALSE()),"Unknown")</f>
        <v>Active</v>
      </c>
    </row>
    <row r="2339" customFormat="false" ht="15" hidden="false" customHeight="false" outlineLevel="0" collapsed="false">
      <c r="A2339" s="37" t="s">
        <v>1521</v>
      </c>
      <c r="B2339" s="37" t="n">
        <v>2024</v>
      </c>
      <c r="C2339" s="37" t="n">
        <v>2</v>
      </c>
      <c r="D2339" s="37" t="n">
        <v>74</v>
      </c>
      <c r="E2339" s="37" t="s">
        <v>187</v>
      </c>
      <c r="F2339" s="37" t="n">
        <v>3.9</v>
      </c>
      <c r="G2339" s="37" t="n">
        <v>9</v>
      </c>
      <c r="H2339" s="37" t="str">
        <f aca="false">IFERROR(VLOOKUP(A2339,Employees!$A$2:$I$1501,9,FALSE()),"Unknown")</f>
        <v>Customer Support</v>
      </c>
      <c r="I2339" s="37" t="str">
        <f aca="false">IFERROR(VLOOKUP(A2339,Employees!$A$2:$U$1501,21,FALSE()),"Unknown")</f>
        <v>Active</v>
      </c>
    </row>
    <row r="2340" customFormat="false" ht="15" hidden="false" customHeight="false" outlineLevel="0" collapsed="false">
      <c r="A2340" s="37" t="s">
        <v>1521</v>
      </c>
      <c r="B2340" s="37" t="n">
        <v>2025</v>
      </c>
      <c r="C2340" s="37" t="n">
        <v>3</v>
      </c>
      <c r="D2340" s="37" t="n">
        <v>85</v>
      </c>
      <c r="E2340" s="37" t="s">
        <v>187</v>
      </c>
      <c r="F2340" s="37" t="n">
        <v>5.5</v>
      </c>
      <c r="G2340" s="37" t="n">
        <v>22</v>
      </c>
      <c r="H2340" s="37" t="str">
        <f aca="false">IFERROR(VLOOKUP(A2340,Employees!$A$2:$I$1501,9,FALSE()),"Unknown")</f>
        <v>Customer Support</v>
      </c>
      <c r="I2340" s="37" t="str">
        <f aca="false">IFERROR(VLOOKUP(A2340,Employees!$A$2:$U$1501,21,FALSE()),"Unknown")</f>
        <v>Active</v>
      </c>
    </row>
    <row r="2341" customFormat="false" ht="15" hidden="false" customHeight="false" outlineLevel="0" collapsed="false">
      <c r="A2341" s="37" t="s">
        <v>1523</v>
      </c>
      <c r="B2341" s="37" t="n">
        <v>2025</v>
      </c>
      <c r="C2341" s="37" t="n">
        <v>4</v>
      </c>
      <c r="D2341" s="37" t="n">
        <v>90</v>
      </c>
      <c r="E2341" s="37" t="s">
        <v>187</v>
      </c>
      <c r="F2341" s="37" t="n">
        <v>6.3</v>
      </c>
      <c r="G2341" s="37" t="n">
        <v>25</v>
      </c>
      <c r="H2341" s="37" t="str">
        <f aca="false">IFERROR(VLOOKUP(A2341,Employees!$A$2:$I$1501,9,FALSE()),"Unknown")</f>
        <v>Data &amp; AI</v>
      </c>
      <c r="I2341" s="37" t="str">
        <f aca="false">IFERROR(VLOOKUP(A2341,Employees!$A$2:$U$1501,21,FALSE()),"Unknown")</f>
        <v>Active</v>
      </c>
    </row>
    <row r="2342" customFormat="false" ht="15" hidden="false" customHeight="false" outlineLevel="0" collapsed="false">
      <c r="A2342" s="37" t="s">
        <v>1524</v>
      </c>
      <c r="B2342" s="37" t="n">
        <v>2021</v>
      </c>
      <c r="C2342" s="37" t="n">
        <v>2</v>
      </c>
      <c r="D2342" s="37" t="n">
        <v>70</v>
      </c>
      <c r="E2342" s="37" t="s">
        <v>187</v>
      </c>
      <c r="F2342" s="37" t="n">
        <v>4.2</v>
      </c>
      <c r="G2342" s="37" t="n">
        <v>32</v>
      </c>
      <c r="H2342" s="37" t="str">
        <f aca="false">IFERROR(VLOOKUP(A2342,Employees!$A$2:$I$1501,9,FALSE()),"Unknown")</f>
        <v>Customer Support</v>
      </c>
      <c r="I2342" s="37" t="str">
        <f aca="false">IFERROR(VLOOKUP(A2342,Employees!$A$2:$U$1501,21,FALSE()),"Unknown")</f>
        <v>Exited</v>
      </c>
    </row>
    <row r="2343" customFormat="false" ht="15" hidden="false" customHeight="false" outlineLevel="0" collapsed="false">
      <c r="A2343" s="37" t="s">
        <v>1524</v>
      </c>
      <c r="B2343" s="37" t="n">
        <v>2022</v>
      </c>
      <c r="C2343" s="37" t="n">
        <v>3</v>
      </c>
      <c r="D2343" s="37" t="n">
        <v>87</v>
      </c>
      <c r="E2343" s="37" t="s">
        <v>187</v>
      </c>
      <c r="F2343" s="37" t="n">
        <v>6.2</v>
      </c>
      <c r="G2343" s="37" t="n">
        <v>18</v>
      </c>
      <c r="H2343" s="37" t="str">
        <f aca="false">IFERROR(VLOOKUP(A2343,Employees!$A$2:$I$1501,9,FALSE()),"Unknown")</f>
        <v>Customer Support</v>
      </c>
      <c r="I2343" s="37" t="str">
        <f aca="false">IFERROR(VLOOKUP(A2343,Employees!$A$2:$U$1501,21,FALSE()),"Unknown")</f>
        <v>Exited</v>
      </c>
    </row>
    <row r="2344" customFormat="false" ht="15" hidden="false" customHeight="false" outlineLevel="0" collapsed="false">
      <c r="A2344" s="37" t="s">
        <v>1524</v>
      </c>
      <c r="B2344" s="37" t="n">
        <v>2023</v>
      </c>
      <c r="C2344" s="37" t="n">
        <v>4</v>
      </c>
      <c r="D2344" s="37" t="n">
        <v>95</v>
      </c>
      <c r="E2344" s="37" t="s">
        <v>187</v>
      </c>
      <c r="F2344" s="37" t="n">
        <v>8.1</v>
      </c>
      <c r="G2344" s="37" t="n">
        <v>9</v>
      </c>
      <c r="H2344" s="37" t="str">
        <f aca="false">IFERROR(VLOOKUP(A2344,Employees!$A$2:$I$1501,9,FALSE()),"Unknown")</f>
        <v>Customer Support</v>
      </c>
      <c r="I2344" s="37" t="str">
        <f aca="false">IFERROR(VLOOKUP(A2344,Employees!$A$2:$U$1501,21,FALSE()),"Unknown")</f>
        <v>Exited</v>
      </c>
    </row>
    <row r="2345" customFormat="false" ht="15" hidden="false" customHeight="false" outlineLevel="0" collapsed="false">
      <c r="A2345" s="37" t="s">
        <v>1524</v>
      </c>
      <c r="B2345" s="37" t="n">
        <v>2024</v>
      </c>
      <c r="C2345" s="37" t="n">
        <v>1</v>
      </c>
      <c r="D2345" s="37" t="n">
        <v>69</v>
      </c>
      <c r="E2345" s="37" t="s">
        <v>187</v>
      </c>
      <c r="F2345" s="37" t="n">
        <v>4.1</v>
      </c>
      <c r="G2345" s="37" t="n">
        <v>37</v>
      </c>
      <c r="H2345" s="37" t="str">
        <f aca="false">IFERROR(VLOOKUP(A2345,Employees!$A$2:$I$1501,9,FALSE()),"Unknown")</f>
        <v>Customer Support</v>
      </c>
      <c r="I2345" s="37" t="str">
        <f aca="false">IFERROR(VLOOKUP(A2345,Employees!$A$2:$U$1501,21,FALSE()),"Unknown")</f>
        <v>Exited</v>
      </c>
    </row>
    <row r="2346" customFormat="false" ht="15" hidden="false" customHeight="false" outlineLevel="0" collapsed="false">
      <c r="A2346" s="37" t="s">
        <v>1524</v>
      </c>
      <c r="B2346" s="37" t="n">
        <v>2025</v>
      </c>
      <c r="C2346" s="37" t="n">
        <v>2</v>
      </c>
      <c r="D2346" s="37" t="n">
        <v>66</v>
      </c>
      <c r="E2346" s="37" t="s">
        <v>187</v>
      </c>
      <c r="F2346" s="37" t="n">
        <v>0.5</v>
      </c>
      <c r="G2346" s="37" t="n">
        <v>19</v>
      </c>
      <c r="H2346" s="37" t="str">
        <f aca="false">IFERROR(VLOOKUP(A2346,Employees!$A$2:$I$1501,9,FALSE()),"Unknown")</f>
        <v>Customer Support</v>
      </c>
      <c r="I2346" s="37" t="str">
        <f aca="false">IFERROR(VLOOKUP(A2346,Employees!$A$2:$U$1501,21,FALSE()),"Unknown")</f>
        <v>Exited</v>
      </c>
    </row>
    <row r="2347" customFormat="false" ht="15" hidden="false" customHeight="false" outlineLevel="0" collapsed="false">
      <c r="A2347" s="37" t="s">
        <v>1524</v>
      </c>
      <c r="B2347" s="37" t="n">
        <v>2026</v>
      </c>
      <c r="C2347" s="37" t="n">
        <v>2</v>
      </c>
      <c r="D2347" s="37" t="n">
        <v>63</v>
      </c>
      <c r="E2347" s="37" t="s">
        <v>187</v>
      </c>
      <c r="F2347" s="37" t="n">
        <v>3.1</v>
      </c>
      <c r="G2347" s="37" t="n">
        <v>17</v>
      </c>
      <c r="H2347" s="37" t="str">
        <f aca="false">IFERROR(VLOOKUP(A2347,Employees!$A$2:$I$1501,9,FALSE()),"Unknown")</f>
        <v>Customer Support</v>
      </c>
      <c r="I2347" s="37" t="str">
        <f aca="false">IFERROR(VLOOKUP(A2347,Employees!$A$2:$U$1501,21,FALSE()),"Unknown")</f>
        <v>Exited</v>
      </c>
    </row>
    <row r="2348" customFormat="false" ht="15" hidden="false" customHeight="false" outlineLevel="0" collapsed="false">
      <c r="A2348" s="37" t="s">
        <v>1525</v>
      </c>
      <c r="B2348" s="37" t="n">
        <v>2021</v>
      </c>
      <c r="C2348" s="37" t="n">
        <v>3</v>
      </c>
      <c r="D2348" s="37" t="n">
        <v>90</v>
      </c>
      <c r="E2348" s="37" t="s">
        <v>187</v>
      </c>
      <c r="F2348" s="37" t="n">
        <v>6.5</v>
      </c>
      <c r="G2348" s="37" t="n">
        <v>24</v>
      </c>
      <c r="H2348" s="37" t="str">
        <f aca="false">IFERROR(VLOOKUP(A2348,Employees!$A$2:$I$1501,9,FALSE()),"Unknown")</f>
        <v>Customer Support</v>
      </c>
      <c r="I2348" s="37" t="str">
        <f aca="false">IFERROR(VLOOKUP(A2348,Employees!$A$2:$U$1501,21,FALSE()),"Unknown")</f>
        <v>Active</v>
      </c>
    </row>
    <row r="2349" customFormat="false" ht="15" hidden="false" customHeight="false" outlineLevel="0" collapsed="false">
      <c r="A2349" s="37" t="s">
        <v>1525</v>
      </c>
      <c r="B2349" s="37" t="n">
        <v>2022</v>
      </c>
      <c r="C2349" s="37" t="n">
        <v>2</v>
      </c>
      <c r="D2349" s="37" t="n">
        <v>63</v>
      </c>
      <c r="E2349" s="37" t="s">
        <v>187</v>
      </c>
      <c r="F2349" s="37" t="n">
        <v>5.3</v>
      </c>
      <c r="G2349" s="37" t="n">
        <v>17</v>
      </c>
      <c r="H2349" s="37" t="str">
        <f aca="false">IFERROR(VLOOKUP(A2349,Employees!$A$2:$I$1501,9,FALSE()),"Unknown")</f>
        <v>Customer Support</v>
      </c>
      <c r="I2349" s="37" t="str">
        <f aca="false">IFERROR(VLOOKUP(A2349,Employees!$A$2:$U$1501,21,FALSE()),"Unknown")</f>
        <v>Active</v>
      </c>
    </row>
    <row r="2350" customFormat="false" ht="15" hidden="false" customHeight="false" outlineLevel="0" collapsed="false">
      <c r="A2350" s="37" t="s">
        <v>1525</v>
      </c>
      <c r="B2350" s="37" t="n">
        <v>2023</v>
      </c>
      <c r="C2350" s="37" t="n">
        <v>3</v>
      </c>
      <c r="D2350" s="37" t="n">
        <v>93</v>
      </c>
      <c r="E2350" s="37" t="s">
        <v>187</v>
      </c>
      <c r="F2350" s="37" t="n">
        <v>5.4</v>
      </c>
      <c r="G2350" s="37" t="n">
        <v>28</v>
      </c>
      <c r="H2350" s="37" t="str">
        <f aca="false">IFERROR(VLOOKUP(A2350,Employees!$A$2:$I$1501,9,FALSE()),"Unknown")</f>
        <v>Customer Support</v>
      </c>
      <c r="I2350" s="37" t="str">
        <f aca="false">IFERROR(VLOOKUP(A2350,Employees!$A$2:$U$1501,21,FALSE()),"Unknown")</f>
        <v>Active</v>
      </c>
    </row>
    <row r="2351" customFormat="false" ht="15" hidden="false" customHeight="false" outlineLevel="0" collapsed="false">
      <c r="A2351" s="37" t="s">
        <v>1525</v>
      </c>
      <c r="B2351" s="37" t="n">
        <v>2024</v>
      </c>
      <c r="C2351" s="37" t="n">
        <v>1</v>
      </c>
      <c r="D2351" s="37" t="n">
        <v>87</v>
      </c>
      <c r="E2351" s="37" t="s">
        <v>187</v>
      </c>
      <c r="F2351" s="37" t="n">
        <v>1.9</v>
      </c>
      <c r="G2351" s="37" t="n">
        <v>24</v>
      </c>
      <c r="H2351" s="37" t="str">
        <f aca="false">IFERROR(VLOOKUP(A2351,Employees!$A$2:$I$1501,9,FALSE()),"Unknown")</f>
        <v>Customer Support</v>
      </c>
      <c r="I2351" s="37" t="str">
        <f aca="false">IFERROR(VLOOKUP(A2351,Employees!$A$2:$U$1501,21,FALSE()),"Unknown")</f>
        <v>Active</v>
      </c>
    </row>
    <row r="2352" customFormat="false" ht="15" hidden="false" customHeight="false" outlineLevel="0" collapsed="false">
      <c r="A2352" s="37" t="s">
        <v>1525</v>
      </c>
      <c r="B2352" s="37" t="n">
        <v>2025</v>
      </c>
      <c r="C2352" s="37" t="n">
        <v>3</v>
      </c>
      <c r="D2352" s="37" t="n">
        <v>85</v>
      </c>
      <c r="E2352" s="37" t="s">
        <v>187</v>
      </c>
      <c r="F2352" s="37" t="n">
        <v>5</v>
      </c>
      <c r="G2352" s="37" t="n">
        <v>51</v>
      </c>
      <c r="H2352" s="37" t="str">
        <f aca="false">IFERROR(VLOOKUP(A2352,Employees!$A$2:$I$1501,9,FALSE()),"Unknown")</f>
        <v>Customer Support</v>
      </c>
      <c r="I2352" s="37" t="str">
        <f aca="false">IFERROR(VLOOKUP(A2352,Employees!$A$2:$U$1501,21,FALSE()),"Unknown")</f>
        <v>Active</v>
      </c>
    </row>
    <row r="2353" customFormat="false" ht="15" hidden="false" customHeight="false" outlineLevel="0" collapsed="false">
      <c r="A2353" s="37" t="s">
        <v>1293</v>
      </c>
      <c r="B2353" s="37" t="n">
        <v>2021</v>
      </c>
      <c r="C2353" s="37" t="n">
        <v>3</v>
      </c>
      <c r="D2353" s="37" t="n">
        <v>82</v>
      </c>
      <c r="E2353" s="37" t="s">
        <v>187</v>
      </c>
      <c r="F2353" s="37" t="n">
        <v>5.5</v>
      </c>
      <c r="G2353" s="37" t="n">
        <v>37</v>
      </c>
      <c r="H2353" s="37" t="str">
        <f aca="false">IFERROR(VLOOKUP(A2353,Employees!$A$2:$I$1501,9,FALSE()),"Unknown")</f>
        <v>Customer Support</v>
      </c>
      <c r="I2353" s="37" t="str">
        <f aca="false">IFERROR(VLOOKUP(A2353,Employees!$A$2:$U$1501,21,FALSE()),"Unknown")</f>
        <v>Active</v>
      </c>
    </row>
    <row r="2354" customFormat="false" ht="15" hidden="false" customHeight="false" outlineLevel="0" collapsed="false">
      <c r="A2354" s="37" t="s">
        <v>1293</v>
      </c>
      <c r="B2354" s="37" t="n">
        <v>2022</v>
      </c>
      <c r="C2354" s="37" t="n">
        <v>2</v>
      </c>
      <c r="D2354" s="37" t="n">
        <v>65</v>
      </c>
      <c r="E2354" s="37" t="s">
        <v>187</v>
      </c>
      <c r="F2354" s="37" t="n">
        <v>2</v>
      </c>
      <c r="G2354" s="37" t="n">
        <v>21</v>
      </c>
      <c r="H2354" s="37" t="str">
        <f aca="false">IFERROR(VLOOKUP(A2354,Employees!$A$2:$I$1501,9,FALSE()),"Unknown")</f>
        <v>Customer Support</v>
      </c>
      <c r="I2354" s="37" t="str">
        <f aca="false">IFERROR(VLOOKUP(A2354,Employees!$A$2:$U$1501,21,FALSE()),"Unknown")</f>
        <v>Active</v>
      </c>
    </row>
    <row r="2355" customFormat="false" ht="15" hidden="false" customHeight="false" outlineLevel="0" collapsed="false">
      <c r="A2355" s="37" t="s">
        <v>1293</v>
      </c>
      <c r="B2355" s="37" t="n">
        <v>2023</v>
      </c>
      <c r="C2355" s="37" t="n">
        <v>4</v>
      </c>
      <c r="D2355" s="37" t="n">
        <v>101</v>
      </c>
      <c r="E2355" s="37" t="s">
        <v>187</v>
      </c>
      <c r="F2355" s="37" t="n">
        <v>8.7</v>
      </c>
      <c r="G2355" s="37" t="n">
        <v>9</v>
      </c>
      <c r="H2355" s="37" t="str">
        <f aca="false">IFERROR(VLOOKUP(A2355,Employees!$A$2:$I$1501,9,FALSE()),"Unknown")</f>
        <v>Customer Support</v>
      </c>
      <c r="I2355" s="37" t="str">
        <f aca="false">IFERROR(VLOOKUP(A2355,Employees!$A$2:$U$1501,21,FALSE()),"Unknown")</f>
        <v>Active</v>
      </c>
    </row>
    <row r="2356" customFormat="false" ht="15" hidden="false" customHeight="false" outlineLevel="0" collapsed="false">
      <c r="A2356" s="37" t="s">
        <v>1293</v>
      </c>
      <c r="B2356" s="37" t="n">
        <v>2024</v>
      </c>
      <c r="C2356" s="37" t="n">
        <v>3</v>
      </c>
      <c r="D2356" s="37" t="n">
        <v>90</v>
      </c>
      <c r="E2356" s="37" t="s">
        <v>187</v>
      </c>
      <c r="F2356" s="37" t="n">
        <v>8.4</v>
      </c>
      <c r="G2356" s="37" t="n">
        <v>14</v>
      </c>
      <c r="H2356" s="37" t="str">
        <f aca="false">IFERROR(VLOOKUP(A2356,Employees!$A$2:$I$1501,9,FALSE()),"Unknown")</f>
        <v>Customer Support</v>
      </c>
      <c r="I2356" s="37" t="str">
        <f aca="false">IFERROR(VLOOKUP(A2356,Employees!$A$2:$U$1501,21,FALSE()),"Unknown")</f>
        <v>Active</v>
      </c>
    </row>
    <row r="2357" customFormat="false" ht="15" hidden="false" customHeight="false" outlineLevel="0" collapsed="false">
      <c r="A2357" s="37" t="s">
        <v>1293</v>
      </c>
      <c r="B2357" s="37" t="n">
        <v>2025</v>
      </c>
      <c r="C2357" s="37" t="n">
        <v>5</v>
      </c>
      <c r="D2357" s="37" t="n">
        <v>105</v>
      </c>
      <c r="E2357" s="37" t="s">
        <v>187</v>
      </c>
      <c r="F2357" s="37" t="n">
        <v>12.9</v>
      </c>
      <c r="G2357" s="37" t="n">
        <v>17</v>
      </c>
      <c r="H2357" s="37" t="str">
        <f aca="false">IFERROR(VLOOKUP(A2357,Employees!$A$2:$I$1501,9,FALSE()),"Unknown")</f>
        <v>Customer Support</v>
      </c>
      <c r="I2357" s="37" t="str">
        <f aca="false">IFERROR(VLOOKUP(A2357,Employees!$A$2:$U$1501,21,FALSE()),"Unknown")</f>
        <v>Active</v>
      </c>
    </row>
    <row r="2358" customFormat="false" ht="15" hidden="false" customHeight="false" outlineLevel="0" collapsed="false">
      <c r="A2358" s="37" t="s">
        <v>1526</v>
      </c>
      <c r="B2358" s="37" t="n">
        <v>2025</v>
      </c>
      <c r="C2358" s="37" t="n">
        <v>2</v>
      </c>
      <c r="D2358" s="37" t="n">
        <v>75</v>
      </c>
      <c r="E2358" s="37" t="s">
        <v>187</v>
      </c>
      <c r="F2358" s="37" t="n">
        <v>4</v>
      </c>
      <c r="G2358" s="37" t="n">
        <v>12</v>
      </c>
      <c r="H2358" s="37" t="str">
        <f aca="false">IFERROR(VLOOKUP(A2358,Employees!$A$2:$I$1501,9,FALSE()),"Unknown")</f>
        <v>Operations</v>
      </c>
      <c r="I2358" s="37" t="str">
        <f aca="false">IFERROR(VLOOKUP(A2358,Employees!$A$2:$U$1501,21,FALSE()),"Unknown")</f>
        <v>Active</v>
      </c>
    </row>
    <row r="2359" customFormat="false" ht="15" hidden="false" customHeight="false" outlineLevel="0" collapsed="false">
      <c r="A2359" s="37" t="s">
        <v>1527</v>
      </c>
      <c r="B2359" s="37" t="n">
        <v>2021</v>
      </c>
      <c r="C2359" s="37" t="n">
        <v>2</v>
      </c>
      <c r="D2359" s="37" t="n">
        <v>81</v>
      </c>
      <c r="E2359" s="37" t="s">
        <v>187</v>
      </c>
      <c r="F2359" s="37" t="n">
        <v>3.9</v>
      </c>
      <c r="G2359" s="37" t="n">
        <v>5</v>
      </c>
      <c r="H2359" s="37" t="str">
        <f aca="false">IFERROR(VLOOKUP(A2359,Employees!$A$2:$I$1501,9,FALSE()),"Unknown")</f>
        <v>Sales</v>
      </c>
      <c r="I2359" s="37" t="str">
        <f aca="false">IFERROR(VLOOKUP(A2359,Employees!$A$2:$U$1501,21,FALSE()),"Unknown")</f>
        <v>Active</v>
      </c>
    </row>
    <row r="2360" customFormat="false" ht="15" hidden="false" customHeight="false" outlineLevel="0" collapsed="false">
      <c r="A2360" s="37" t="s">
        <v>1527</v>
      </c>
      <c r="B2360" s="37" t="n">
        <v>2022</v>
      </c>
      <c r="C2360" s="37" t="n">
        <v>3</v>
      </c>
      <c r="D2360" s="37" t="n">
        <v>106</v>
      </c>
      <c r="E2360" s="37" t="s">
        <v>187</v>
      </c>
      <c r="F2360" s="37" t="n">
        <v>6.6</v>
      </c>
      <c r="G2360" s="37" t="n">
        <v>23</v>
      </c>
      <c r="H2360" s="37" t="str">
        <f aca="false">IFERROR(VLOOKUP(A2360,Employees!$A$2:$I$1501,9,FALSE()),"Unknown")</f>
        <v>Sales</v>
      </c>
      <c r="I2360" s="37" t="str">
        <f aca="false">IFERROR(VLOOKUP(A2360,Employees!$A$2:$U$1501,21,FALSE()),"Unknown")</f>
        <v>Active</v>
      </c>
    </row>
    <row r="2361" customFormat="false" ht="15" hidden="false" customHeight="false" outlineLevel="0" collapsed="false">
      <c r="A2361" s="37" t="s">
        <v>1527</v>
      </c>
      <c r="B2361" s="37" t="n">
        <v>2023</v>
      </c>
      <c r="C2361" s="37" t="n">
        <v>4</v>
      </c>
      <c r="D2361" s="37" t="n">
        <v>101</v>
      </c>
      <c r="E2361" s="37" t="s">
        <v>187</v>
      </c>
      <c r="F2361" s="37" t="n">
        <v>8.8</v>
      </c>
      <c r="G2361" s="37" t="n">
        <v>34</v>
      </c>
      <c r="H2361" s="37" t="str">
        <f aca="false">IFERROR(VLOOKUP(A2361,Employees!$A$2:$I$1501,9,FALSE()),"Unknown")</f>
        <v>Sales</v>
      </c>
      <c r="I2361" s="37" t="str">
        <f aca="false">IFERROR(VLOOKUP(A2361,Employees!$A$2:$U$1501,21,FALSE()),"Unknown")</f>
        <v>Active</v>
      </c>
    </row>
    <row r="2362" customFormat="false" ht="15" hidden="false" customHeight="false" outlineLevel="0" collapsed="false">
      <c r="A2362" s="37" t="s">
        <v>1527</v>
      </c>
      <c r="B2362" s="37" t="n">
        <v>2024</v>
      </c>
      <c r="C2362" s="37" t="n">
        <v>2</v>
      </c>
      <c r="D2362" s="37" t="n">
        <v>60</v>
      </c>
      <c r="E2362" s="37" t="s">
        <v>187</v>
      </c>
      <c r="F2362" s="37" t="n">
        <v>4</v>
      </c>
      <c r="G2362" s="37" t="n">
        <v>22</v>
      </c>
      <c r="H2362" s="37" t="str">
        <f aca="false">IFERROR(VLOOKUP(A2362,Employees!$A$2:$I$1501,9,FALSE()),"Unknown")</f>
        <v>Sales</v>
      </c>
      <c r="I2362" s="37" t="str">
        <f aca="false">IFERROR(VLOOKUP(A2362,Employees!$A$2:$U$1501,21,FALSE()),"Unknown")</f>
        <v>Active</v>
      </c>
    </row>
    <row r="2363" customFormat="false" ht="15" hidden="false" customHeight="false" outlineLevel="0" collapsed="false">
      <c r="A2363" s="37" t="s">
        <v>1527</v>
      </c>
      <c r="B2363" s="37" t="n">
        <v>2025</v>
      </c>
      <c r="C2363" s="37" t="n">
        <v>3</v>
      </c>
      <c r="D2363" s="37" t="n">
        <v>84</v>
      </c>
      <c r="E2363" s="37" t="s">
        <v>187</v>
      </c>
      <c r="F2363" s="37" t="n">
        <v>6</v>
      </c>
      <c r="G2363" s="37" t="n">
        <v>30</v>
      </c>
      <c r="H2363" s="37" t="str">
        <f aca="false">IFERROR(VLOOKUP(A2363,Employees!$A$2:$I$1501,9,FALSE()),"Unknown")</f>
        <v>Sales</v>
      </c>
      <c r="I2363" s="37" t="str">
        <f aca="false">IFERROR(VLOOKUP(A2363,Employees!$A$2:$U$1501,21,FALSE()),"Unknown")</f>
        <v>Active</v>
      </c>
    </row>
    <row r="2364" customFormat="false" ht="15" hidden="false" customHeight="false" outlineLevel="0" collapsed="false">
      <c r="A2364" s="37" t="s">
        <v>1528</v>
      </c>
      <c r="B2364" s="37" t="n">
        <v>2022</v>
      </c>
      <c r="C2364" s="37" t="n">
        <v>2</v>
      </c>
      <c r="D2364" s="37" t="n">
        <v>65</v>
      </c>
      <c r="E2364" s="37" t="s">
        <v>187</v>
      </c>
      <c r="F2364" s="37" t="n">
        <v>3.8</v>
      </c>
      <c r="G2364" s="37" t="n">
        <v>12</v>
      </c>
      <c r="H2364" s="37" t="str">
        <f aca="false">IFERROR(VLOOKUP(A2364,Employees!$A$2:$I$1501,9,FALSE()),"Unknown")</f>
        <v>Finance</v>
      </c>
      <c r="I2364" s="37" t="str">
        <f aca="false">IFERROR(VLOOKUP(A2364,Employees!$A$2:$U$1501,21,FALSE()),"Unknown")</f>
        <v>Active</v>
      </c>
    </row>
    <row r="2365" customFormat="false" ht="15" hidden="false" customHeight="false" outlineLevel="0" collapsed="false">
      <c r="A2365" s="37" t="s">
        <v>1528</v>
      </c>
      <c r="B2365" s="37" t="n">
        <v>2023</v>
      </c>
      <c r="C2365" s="37" t="n">
        <v>3</v>
      </c>
      <c r="D2365" s="37" t="n">
        <v>78</v>
      </c>
      <c r="E2365" s="37" t="s">
        <v>187</v>
      </c>
      <c r="F2365" s="37" t="n">
        <v>8.8</v>
      </c>
      <c r="G2365" s="37" t="n">
        <v>40</v>
      </c>
      <c r="H2365" s="37" t="str">
        <f aca="false">IFERROR(VLOOKUP(A2365,Employees!$A$2:$I$1501,9,FALSE()),"Unknown")</f>
        <v>Finance</v>
      </c>
      <c r="I2365" s="37" t="str">
        <f aca="false">IFERROR(VLOOKUP(A2365,Employees!$A$2:$U$1501,21,FALSE()),"Unknown")</f>
        <v>Active</v>
      </c>
    </row>
    <row r="2366" customFormat="false" ht="15" hidden="false" customHeight="false" outlineLevel="0" collapsed="false">
      <c r="A2366" s="37" t="s">
        <v>1528</v>
      </c>
      <c r="B2366" s="37" t="n">
        <v>2024</v>
      </c>
      <c r="C2366" s="37" t="n">
        <v>2</v>
      </c>
      <c r="D2366" s="37" t="n">
        <v>75</v>
      </c>
      <c r="E2366" s="37" t="s">
        <v>187</v>
      </c>
      <c r="F2366" s="37" t="n">
        <v>4.2</v>
      </c>
      <c r="G2366" s="37" t="n">
        <v>20</v>
      </c>
      <c r="H2366" s="37" t="str">
        <f aca="false">IFERROR(VLOOKUP(A2366,Employees!$A$2:$I$1501,9,FALSE()),"Unknown")</f>
        <v>Finance</v>
      </c>
      <c r="I2366" s="37" t="str">
        <f aca="false">IFERROR(VLOOKUP(A2366,Employees!$A$2:$U$1501,21,FALSE()),"Unknown")</f>
        <v>Active</v>
      </c>
    </row>
    <row r="2367" customFormat="false" ht="15" hidden="false" customHeight="false" outlineLevel="0" collapsed="false">
      <c r="A2367" s="37" t="s">
        <v>1528</v>
      </c>
      <c r="B2367" s="37" t="n">
        <v>2025</v>
      </c>
      <c r="C2367" s="37" t="n">
        <v>2</v>
      </c>
      <c r="D2367" s="37" t="n">
        <v>76</v>
      </c>
      <c r="E2367" s="37" t="s">
        <v>187</v>
      </c>
      <c r="F2367" s="37" t="n">
        <v>3.9</v>
      </c>
      <c r="G2367" s="37" t="n">
        <v>18</v>
      </c>
      <c r="H2367" s="37" t="str">
        <f aca="false">IFERROR(VLOOKUP(A2367,Employees!$A$2:$I$1501,9,FALSE()),"Unknown")</f>
        <v>Finance</v>
      </c>
      <c r="I2367" s="37" t="str">
        <f aca="false">IFERROR(VLOOKUP(A2367,Employees!$A$2:$U$1501,21,FALSE()),"Unknown")</f>
        <v>Active</v>
      </c>
    </row>
    <row r="2368" customFormat="false" ht="15" hidden="false" customHeight="false" outlineLevel="0" collapsed="false">
      <c r="A2368" s="37" t="s">
        <v>1529</v>
      </c>
      <c r="B2368" s="37" t="n">
        <v>2025</v>
      </c>
      <c r="C2368" s="37" t="n">
        <v>2</v>
      </c>
      <c r="D2368" s="37" t="n">
        <v>76</v>
      </c>
      <c r="E2368" s="37" t="s">
        <v>187</v>
      </c>
      <c r="F2368" s="37" t="n">
        <v>3.8</v>
      </c>
      <c r="G2368" s="37" t="n">
        <v>26</v>
      </c>
      <c r="H2368" s="37" t="str">
        <f aca="false">IFERROR(VLOOKUP(A2368,Employees!$A$2:$I$1501,9,FALSE()),"Unknown")</f>
        <v>Engineering</v>
      </c>
      <c r="I2368" s="37" t="str">
        <f aca="false">IFERROR(VLOOKUP(A2368,Employees!$A$2:$U$1501,21,FALSE()),"Unknown")</f>
        <v>Exited</v>
      </c>
    </row>
    <row r="2369" customFormat="false" ht="15" hidden="false" customHeight="false" outlineLevel="0" collapsed="false">
      <c r="A2369" s="37" t="s">
        <v>1529</v>
      </c>
      <c r="B2369" s="37" t="n">
        <v>2026</v>
      </c>
      <c r="C2369" s="37" t="n">
        <v>1</v>
      </c>
      <c r="D2369" s="37" t="n">
        <v>59</v>
      </c>
      <c r="E2369" s="37" t="s">
        <v>187</v>
      </c>
      <c r="F2369" s="37" t="n">
        <v>1.2</v>
      </c>
      <c r="G2369" s="37" t="n">
        <v>8</v>
      </c>
      <c r="H2369" s="37" t="str">
        <f aca="false">IFERROR(VLOOKUP(A2369,Employees!$A$2:$I$1501,9,FALSE()),"Unknown")</f>
        <v>Engineering</v>
      </c>
      <c r="I2369" s="37" t="str">
        <f aca="false">IFERROR(VLOOKUP(A2369,Employees!$A$2:$U$1501,21,FALSE()),"Unknown")</f>
        <v>Exited</v>
      </c>
    </row>
    <row r="2370" customFormat="false" ht="15" hidden="false" customHeight="false" outlineLevel="0" collapsed="false">
      <c r="A2370" s="37" t="s">
        <v>1369</v>
      </c>
      <c r="B2370" s="37" t="n">
        <v>2021</v>
      </c>
      <c r="C2370" s="37" t="n">
        <v>3</v>
      </c>
      <c r="D2370" s="37" t="n">
        <v>96</v>
      </c>
      <c r="E2370" s="37" t="s">
        <v>187</v>
      </c>
      <c r="F2370" s="37" t="n">
        <v>7.4</v>
      </c>
      <c r="G2370" s="37" t="n">
        <v>15</v>
      </c>
      <c r="H2370" s="37" t="str">
        <f aca="false">IFERROR(VLOOKUP(A2370,Employees!$A$2:$I$1501,9,FALSE()),"Unknown")</f>
        <v>Sales</v>
      </c>
      <c r="I2370" s="37" t="str">
        <f aca="false">IFERROR(VLOOKUP(A2370,Employees!$A$2:$U$1501,21,FALSE()),"Unknown")</f>
        <v>Active</v>
      </c>
    </row>
    <row r="2371" customFormat="false" ht="15" hidden="false" customHeight="false" outlineLevel="0" collapsed="false">
      <c r="A2371" s="37" t="s">
        <v>1369</v>
      </c>
      <c r="B2371" s="37" t="n">
        <v>2022</v>
      </c>
      <c r="C2371" s="37" t="n">
        <v>3</v>
      </c>
      <c r="D2371" s="37" t="n">
        <v>67</v>
      </c>
      <c r="E2371" s="37" t="s">
        <v>187</v>
      </c>
      <c r="F2371" s="37" t="n">
        <v>6.5</v>
      </c>
      <c r="G2371" s="37" t="n">
        <v>12</v>
      </c>
      <c r="H2371" s="37" t="str">
        <f aca="false">IFERROR(VLOOKUP(A2371,Employees!$A$2:$I$1501,9,FALSE()),"Unknown")</f>
        <v>Sales</v>
      </c>
      <c r="I2371" s="37" t="str">
        <f aca="false">IFERROR(VLOOKUP(A2371,Employees!$A$2:$U$1501,21,FALSE()),"Unknown")</f>
        <v>Active</v>
      </c>
    </row>
    <row r="2372" customFormat="false" ht="15" hidden="false" customHeight="false" outlineLevel="0" collapsed="false">
      <c r="A2372" s="37" t="s">
        <v>1369</v>
      </c>
      <c r="B2372" s="37" t="n">
        <v>2023</v>
      </c>
      <c r="C2372" s="37" t="n">
        <v>4</v>
      </c>
      <c r="D2372" s="37" t="n">
        <v>79</v>
      </c>
      <c r="E2372" s="37" t="s">
        <v>185</v>
      </c>
      <c r="F2372" s="37" t="n">
        <v>8.6</v>
      </c>
      <c r="G2372" s="37" t="n">
        <v>15</v>
      </c>
      <c r="H2372" s="37" t="str">
        <f aca="false">IFERROR(VLOOKUP(A2372,Employees!$A$2:$I$1501,9,FALSE()),"Unknown")</f>
        <v>Sales</v>
      </c>
      <c r="I2372" s="37" t="str">
        <f aca="false">IFERROR(VLOOKUP(A2372,Employees!$A$2:$U$1501,21,FALSE()),"Unknown")</f>
        <v>Active</v>
      </c>
    </row>
    <row r="2373" customFormat="false" ht="15" hidden="false" customHeight="false" outlineLevel="0" collapsed="false">
      <c r="A2373" s="37" t="s">
        <v>1369</v>
      </c>
      <c r="B2373" s="37" t="n">
        <v>2024</v>
      </c>
      <c r="C2373" s="37" t="n">
        <v>2</v>
      </c>
      <c r="D2373" s="37" t="n">
        <v>79</v>
      </c>
      <c r="E2373" s="37" t="s">
        <v>187</v>
      </c>
      <c r="F2373" s="37" t="n">
        <v>4.9</v>
      </c>
      <c r="G2373" s="37" t="n">
        <v>7</v>
      </c>
      <c r="H2373" s="37" t="str">
        <f aca="false">IFERROR(VLOOKUP(A2373,Employees!$A$2:$I$1501,9,FALSE()),"Unknown")</f>
        <v>Sales</v>
      </c>
      <c r="I2373" s="37" t="str">
        <f aca="false">IFERROR(VLOOKUP(A2373,Employees!$A$2:$U$1501,21,FALSE()),"Unknown")</f>
        <v>Active</v>
      </c>
    </row>
    <row r="2374" customFormat="false" ht="15" hidden="false" customHeight="false" outlineLevel="0" collapsed="false">
      <c r="A2374" s="37" t="s">
        <v>1369</v>
      </c>
      <c r="B2374" s="37" t="n">
        <v>2025</v>
      </c>
      <c r="C2374" s="37" t="n">
        <v>2</v>
      </c>
      <c r="D2374" s="37" t="n">
        <v>64</v>
      </c>
      <c r="E2374" s="37" t="s">
        <v>187</v>
      </c>
      <c r="F2374" s="37" t="n">
        <v>4.8</v>
      </c>
      <c r="G2374" s="37" t="n">
        <v>16</v>
      </c>
      <c r="H2374" s="37" t="str">
        <f aca="false">IFERROR(VLOOKUP(A2374,Employees!$A$2:$I$1501,9,FALSE()),"Unknown")</f>
        <v>Sales</v>
      </c>
      <c r="I2374" s="37" t="str">
        <f aca="false">IFERROR(VLOOKUP(A2374,Employees!$A$2:$U$1501,21,FALSE()),"Unknown")</f>
        <v>Active</v>
      </c>
    </row>
    <row r="2375" customFormat="false" ht="15" hidden="false" customHeight="false" outlineLevel="0" collapsed="false">
      <c r="A2375" s="37" t="s">
        <v>862</v>
      </c>
      <c r="B2375" s="37" t="n">
        <v>2024</v>
      </c>
      <c r="C2375" s="37" t="n">
        <v>3</v>
      </c>
      <c r="D2375" s="37" t="n">
        <v>69</v>
      </c>
      <c r="E2375" s="37" t="s">
        <v>187</v>
      </c>
      <c r="F2375" s="37" t="n">
        <v>7.7</v>
      </c>
      <c r="G2375" s="37" t="n">
        <v>25</v>
      </c>
      <c r="H2375" s="37" t="str">
        <f aca="false">IFERROR(VLOOKUP(A2375,Employees!$A$2:$I$1501,9,FALSE()),"Unknown")</f>
        <v>Human Resources</v>
      </c>
      <c r="I2375" s="37" t="str">
        <f aca="false">IFERROR(VLOOKUP(A2375,Employees!$A$2:$U$1501,21,FALSE()),"Unknown")</f>
        <v>Active</v>
      </c>
    </row>
    <row r="2376" customFormat="false" ht="15" hidden="false" customHeight="false" outlineLevel="0" collapsed="false">
      <c r="A2376" s="37" t="s">
        <v>862</v>
      </c>
      <c r="B2376" s="37" t="n">
        <v>2025</v>
      </c>
      <c r="C2376" s="37" t="n">
        <v>3</v>
      </c>
      <c r="D2376" s="37" t="n">
        <v>91</v>
      </c>
      <c r="E2376" s="37" t="s">
        <v>187</v>
      </c>
      <c r="F2376" s="37" t="n">
        <v>6.1</v>
      </c>
      <c r="G2376" s="37" t="n">
        <v>22</v>
      </c>
      <c r="H2376" s="37" t="str">
        <f aca="false">IFERROR(VLOOKUP(A2376,Employees!$A$2:$I$1501,9,FALSE()),"Unknown")</f>
        <v>Human Resources</v>
      </c>
      <c r="I2376" s="37" t="str">
        <f aca="false">IFERROR(VLOOKUP(A2376,Employees!$A$2:$U$1501,21,FALSE()),"Unknown")</f>
        <v>Active</v>
      </c>
    </row>
    <row r="2377" customFormat="false" ht="15" hidden="false" customHeight="false" outlineLevel="0" collapsed="false">
      <c r="A2377" s="37" t="s">
        <v>1532</v>
      </c>
      <c r="B2377" s="37" t="n">
        <v>2024</v>
      </c>
      <c r="C2377" s="37" t="n">
        <v>3</v>
      </c>
      <c r="D2377" s="37" t="n">
        <v>77</v>
      </c>
      <c r="E2377" s="37" t="s">
        <v>187</v>
      </c>
      <c r="F2377" s="37" t="n">
        <v>6.8</v>
      </c>
      <c r="G2377" s="37" t="n">
        <v>31</v>
      </c>
      <c r="H2377" s="37" t="str">
        <f aca="false">IFERROR(VLOOKUP(A2377,Employees!$A$2:$I$1501,9,FALSE()),"Unknown")</f>
        <v>Legal &amp; Compliance</v>
      </c>
      <c r="I2377" s="37" t="str">
        <f aca="false">IFERROR(VLOOKUP(A2377,Employees!$A$2:$U$1501,21,FALSE()),"Unknown")</f>
        <v>Active</v>
      </c>
    </row>
    <row r="2378" customFormat="false" ht="15" hidden="false" customHeight="false" outlineLevel="0" collapsed="false">
      <c r="A2378" s="37" t="s">
        <v>1532</v>
      </c>
      <c r="B2378" s="37" t="n">
        <v>2025</v>
      </c>
      <c r="C2378" s="37" t="n">
        <v>3</v>
      </c>
      <c r="D2378" s="37" t="n">
        <v>93</v>
      </c>
      <c r="E2378" s="37" t="s">
        <v>187</v>
      </c>
      <c r="F2378" s="37" t="n">
        <v>7.5</v>
      </c>
      <c r="G2378" s="37" t="n">
        <v>19</v>
      </c>
      <c r="H2378" s="37" t="str">
        <f aca="false">IFERROR(VLOOKUP(A2378,Employees!$A$2:$I$1501,9,FALSE()),"Unknown")</f>
        <v>Legal &amp; Compliance</v>
      </c>
      <c r="I2378" s="37" t="str">
        <f aca="false">IFERROR(VLOOKUP(A2378,Employees!$A$2:$U$1501,21,FALSE()),"Unknown")</f>
        <v>Active</v>
      </c>
    </row>
    <row r="2379" customFormat="false" ht="15" hidden="false" customHeight="false" outlineLevel="0" collapsed="false">
      <c r="A2379" s="37" t="s">
        <v>1533</v>
      </c>
      <c r="B2379" s="37" t="n">
        <v>2021</v>
      </c>
      <c r="C2379" s="37" t="n">
        <v>4</v>
      </c>
      <c r="D2379" s="37" t="n">
        <v>91</v>
      </c>
      <c r="E2379" s="37" t="s">
        <v>185</v>
      </c>
      <c r="F2379" s="37" t="n">
        <v>12</v>
      </c>
      <c r="G2379" s="37" t="n">
        <v>25</v>
      </c>
      <c r="H2379" s="37" t="str">
        <f aca="false">IFERROR(VLOOKUP(A2379,Employees!$A$2:$I$1501,9,FALSE()),"Unknown")</f>
        <v>Sales</v>
      </c>
      <c r="I2379" s="37" t="str">
        <f aca="false">IFERROR(VLOOKUP(A2379,Employees!$A$2:$U$1501,21,FALSE()),"Unknown")</f>
        <v>Active</v>
      </c>
    </row>
    <row r="2380" customFormat="false" ht="15" hidden="false" customHeight="false" outlineLevel="0" collapsed="false">
      <c r="A2380" s="37" t="s">
        <v>1533</v>
      </c>
      <c r="B2380" s="37" t="n">
        <v>2022</v>
      </c>
      <c r="C2380" s="37" t="n">
        <v>4</v>
      </c>
      <c r="D2380" s="37" t="n">
        <v>96</v>
      </c>
      <c r="E2380" s="37" t="s">
        <v>187</v>
      </c>
      <c r="F2380" s="37" t="n">
        <v>7.1</v>
      </c>
      <c r="G2380" s="37" t="n">
        <v>24</v>
      </c>
      <c r="H2380" s="37" t="str">
        <f aca="false">IFERROR(VLOOKUP(A2380,Employees!$A$2:$I$1501,9,FALSE()),"Unknown")</f>
        <v>Sales</v>
      </c>
      <c r="I2380" s="37" t="str">
        <f aca="false">IFERROR(VLOOKUP(A2380,Employees!$A$2:$U$1501,21,FALSE()),"Unknown")</f>
        <v>Active</v>
      </c>
    </row>
    <row r="2381" customFormat="false" ht="15" hidden="false" customHeight="false" outlineLevel="0" collapsed="false">
      <c r="A2381" s="37" t="s">
        <v>1533</v>
      </c>
      <c r="B2381" s="37" t="n">
        <v>2023</v>
      </c>
      <c r="C2381" s="37" t="n">
        <v>2</v>
      </c>
      <c r="D2381" s="37" t="n">
        <v>75</v>
      </c>
      <c r="E2381" s="37" t="s">
        <v>187</v>
      </c>
      <c r="F2381" s="37" t="n">
        <v>4.2</v>
      </c>
      <c r="G2381" s="37" t="n">
        <v>20</v>
      </c>
      <c r="H2381" s="37" t="str">
        <f aca="false">IFERROR(VLOOKUP(A2381,Employees!$A$2:$I$1501,9,FALSE()),"Unknown")</f>
        <v>Sales</v>
      </c>
      <c r="I2381" s="37" t="str">
        <f aca="false">IFERROR(VLOOKUP(A2381,Employees!$A$2:$U$1501,21,FALSE()),"Unknown")</f>
        <v>Active</v>
      </c>
    </row>
    <row r="2382" customFormat="false" ht="15" hidden="false" customHeight="false" outlineLevel="0" collapsed="false">
      <c r="A2382" s="37" t="s">
        <v>1533</v>
      </c>
      <c r="B2382" s="37" t="n">
        <v>2024</v>
      </c>
      <c r="C2382" s="37" t="n">
        <v>1</v>
      </c>
      <c r="D2382" s="37" t="n">
        <v>56</v>
      </c>
      <c r="E2382" s="37" t="s">
        <v>187</v>
      </c>
      <c r="F2382" s="37" t="n">
        <v>1.5</v>
      </c>
      <c r="G2382" s="37" t="n">
        <v>43</v>
      </c>
      <c r="H2382" s="37" t="str">
        <f aca="false">IFERROR(VLOOKUP(A2382,Employees!$A$2:$I$1501,9,FALSE()),"Unknown")</f>
        <v>Sales</v>
      </c>
      <c r="I2382" s="37" t="str">
        <f aca="false">IFERROR(VLOOKUP(A2382,Employees!$A$2:$U$1501,21,FALSE()),"Unknown")</f>
        <v>Active</v>
      </c>
    </row>
    <row r="2383" customFormat="false" ht="15" hidden="false" customHeight="false" outlineLevel="0" collapsed="false">
      <c r="A2383" s="37" t="s">
        <v>1533</v>
      </c>
      <c r="B2383" s="37" t="n">
        <v>2025</v>
      </c>
      <c r="C2383" s="37" t="n">
        <v>3</v>
      </c>
      <c r="D2383" s="37" t="n">
        <v>84</v>
      </c>
      <c r="E2383" s="37" t="s">
        <v>187</v>
      </c>
      <c r="F2383" s="37" t="n">
        <v>2.9</v>
      </c>
      <c r="G2383" s="37" t="n">
        <v>35</v>
      </c>
      <c r="H2383" s="37" t="str">
        <f aca="false">IFERROR(VLOOKUP(A2383,Employees!$A$2:$I$1501,9,FALSE()),"Unknown")</f>
        <v>Sales</v>
      </c>
      <c r="I2383" s="37" t="str">
        <f aca="false">IFERROR(VLOOKUP(A2383,Employees!$A$2:$U$1501,21,FALSE()),"Unknown")</f>
        <v>Active</v>
      </c>
    </row>
    <row r="2384" customFormat="false" ht="15" hidden="false" customHeight="false" outlineLevel="0" collapsed="false">
      <c r="A2384" s="37" t="s">
        <v>1536</v>
      </c>
      <c r="B2384" s="37" t="n">
        <v>2024</v>
      </c>
      <c r="C2384" s="37" t="n">
        <v>3</v>
      </c>
      <c r="D2384" s="37" t="n">
        <v>71</v>
      </c>
      <c r="E2384" s="37" t="s">
        <v>187</v>
      </c>
      <c r="F2384" s="37" t="n">
        <v>9.6</v>
      </c>
      <c r="G2384" s="37" t="n">
        <v>48</v>
      </c>
      <c r="H2384" s="37" t="str">
        <f aca="false">IFERROR(VLOOKUP(A2384,Employees!$A$2:$I$1501,9,FALSE()),"Unknown")</f>
        <v>Engineering</v>
      </c>
      <c r="I2384" s="37" t="str">
        <f aca="false">IFERROR(VLOOKUP(A2384,Employees!$A$2:$U$1501,21,FALSE()),"Unknown")</f>
        <v>Active</v>
      </c>
    </row>
    <row r="2385" customFormat="false" ht="15" hidden="false" customHeight="false" outlineLevel="0" collapsed="false">
      <c r="A2385" s="37" t="s">
        <v>1536</v>
      </c>
      <c r="B2385" s="37" t="n">
        <v>2025</v>
      </c>
      <c r="C2385" s="37" t="n">
        <v>4</v>
      </c>
      <c r="D2385" s="37" t="n">
        <v>92</v>
      </c>
      <c r="E2385" s="37" t="s">
        <v>185</v>
      </c>
      <c r="F2385" s="37" t="n">
        <v>6.8</v>
      </c>
      <c r="G2385" s="37" t="n">
        <v>3</v>
      </c>
      <c r="H2385" s="37" t="str">
        <f aca="false">IFERROR(VLOOKUP(A2385,Employees!$A$2:$I$1501,9,FALSE()),"Unknown")</f>
        <v>Engineering</v>
      </c>
      <c r="I2385" s="37" t="str">
        <f aca="false">IFERROR(VLOOKUP(A2385,Employees!$A$2:$U$1501,21,FALSE()),"Unknown")</f>
        <v>Active</v>
      </c>
    </row>
    <row r="2386" customFormat="false" ht="15" hidden="false" customHeight="false" outlineLevel="0" collapsed="false">
      <c r="A2386" s="37" t="s">
        <v>1537</v>
      </c>
      <c r="B2386" s="37" t="n">
        <v>2021</v>
      </c>
      <c r="C2386" s="37" t="n">
        <v>2</v>
      </c>
      <c r="D2386" s="37" t="n">
        <v>69</v>
      </c>
      <c r="E2386" s="37" t="s">
        <v>187</v>
      </c>
      <c r="F2386" s="37" t="n">
        <v>5.1</v>
      </c>
      <c r="G2386" s="37" t="n">
        <v>18</v>
      </c>
      <c r="H2386" s="37" t="str">
        <f aca="false">IFERROR(VLOOKUP(A2386,Employees!$A$2:$I$1501,9,FALSE()),"Unknown")</f>
        <v>Data &amp; AI</v>
      </c>
      <c r="I2386" s="37" t="str">
        <f aca="false">IFERROR(VLOOKUP(A2386,Employees!$A$2:$U$1501,21,FALSE()),"Unknown")</f>
        <v>Active</v>
      </c>
    </row>
    <row r="2387" customFormat="false" ht="15" hidden="false" customHeight="false" outlineLevel="0" collapsed="false">
      <c r="A2387" s="37" t="s">
        <v>1537</v>
      </c>
      <c r="B2387" s="37" t="n">
        <v>2022</v>
      </c>
      <c r="C2387" s="37" t="n">
        <v>2</v>
      </c>
      <c r="D2387" s="37" t="n">
        <v>63</v>
      </c>
      <c r="E2387" s="37" t="s">
        <v>187</v>
      </c>
      <c r="F2387" s="37" t="n">
        <v>4.5</v>
      </c>
      <c r="G2387" s="37" t="n">
        <v>15</v>
      </c>
      <c r="H2387" s="37" t="str">
        <f aca="false">IFERROR(VLOOKUP(A2387,Employees!$A$2:$I$1501,9,FALSE()),"Unknown")</f>
        <v>Data &amp; AI</v>
      </c>
      <c r="I2387" s="37" t="str">
        <f aca="false">IFERROR(VLOOKUP(A2387,Employees!$A$2:$U$1501,21,FALSE()),"Unknown")</f>
        <v>Active</v>
      </c>
    </row>
    <row r="2388" customFormat="false" ht="15" hidden="false" customHeight="false" outlineLevel="0" collapsed="false">
      <c r="A2388" s="37" t="s">
        <v>1537</v>
      </c>
      <c r="B2388" s="37" t="n">
        <v>2023</v>
      </c>
      <c r="C2388" s="37" t="n">
        <v>3</v>
      </c>
      <c r="D2388" s="37" t="n">
        <v>100</v>
      </c>
      <c r="E2388" s="37" t="s">
        <v>187</v>
      </c>
      <c r="F2388" s="37" t="n">
        <v>6.6</v>
      </c>
      <c r="G2388" s="37" t="n">
        <v>54</v>
      </c>
      <c r="H2388" s="37" t="str">
        <f aca="false">IFERROR(VLOOKUP(A2388,Employees!$A$2:$I$1501,9,FALSE()),"Unknown")</f>
        <v>Data &amp; AI</v>
      </c>
      <c r="I2388" s="37" t="str">
        <f aca="false">IFERROR(VLOOKUP(A2388,Employees!$A$2:$U$1501,21,FALSE()),"Unknown")</f>
        <v>Active</v>
      </c>
    </row>
    <row r="2389" customFormat="false" ht="15" hidden="false" customHeight="false" outlineLevel="0" collapsed="false">
      <c r="A2389" s="37" t="s">
        <v>1537</v>
      </c>
      <c r="B2389" s="37" t="n">
        <v>2024</v>
      </c>
      <c r="C2389" s="37" t="n">
        <v>3</v>
      </c>
      <c r="D2389" s="37" t="n">
        <v>94</v>
      </c>
      <c r="E2389" s="37" t="s">
        <v>187</v>
      </c>
      <c r="F2389" s="37" t="n">
        <v>7.7</v>
      </c>
      <c r="G2389" s="37" t="n">
        <v>12</v>
      </c>
      <c r="H2389" s="37" t="str">
        <f aca="false">IFERROR(VLOOKUP(A2389,Employees!$A$2:$I$1501,9,FALSE()),"Unknown")</f>
        <v>Data &amp; AI</v>
      </c>
      <c r="I2389" s="37" t="str">
        <f aca="false">IFERROR(VLOOKUP(A2389,Employees!$A$2:$U$1501,21,FALSE()),"Unknown")</f>
        <v>Active</v>
      </c>
    </row>
    <row r="2390" customFormat="false" ht="15" hidden="false" customHeight="false" outlineLevel="0" collapsed="false">
      <c r="A2390" s="37" t="s">
        <v>1537</v>
      </c>
      <c r="B2390" s="37" t="n">
        <v>2025</v>
      </c>
      <c r="C2390" s="37" t="n">
        <v>2</v>
      </c>
      <c r="D2390" s="37" t="n">
        <v>79</v>
      </c>
      <c r="E2390" s="37" t="s">
        <v>187</v>
      </c>
      <c r="F2390" s="37" t="n">
        <v>4.6</v>
      </c>
      <c r="G2390" s="37" t="n">
        <v>40</v>
      </c>
      <c r="H2390" s="37" t="str">
        <f aca="false">IFERROR(VLOOKUP(A2390,Employees!$A$2:$I$1501,9,FALSE()),"Unknown")</f>
        <v>Data &amp; AI</v>
      </c>
      <c r="I2390" s="37" t="str">
        <f aca="false">IFERROR(VLOOKUP(A2390,Employees!$A$2:$U$1501,21,FALSE()),"Unknown")</f>
        <v>Active</v>
      </c>
    </row>
    <row r="2391" customFormat="false" ht="15" hidden="false" customHeight="false" outlineLevel="0" collapsed="false">
      <c r="A2391" s="37" t="s">
        <v>1538</v>
      </c>
      <c r="B2391" s="37" t="n">
        <v>2024</v>
      </c>
      <c r="C2391" s="37" t="n">
        <v>2</v>
      </c>
      <c r="D2391" s="37" t="n">
        <v>96</v>
      </c>
      <c r="E2391" s="37" t="s">
        <v>187</v>
      </c>
      <c r="F2391" s="37" t="n">
        <v>5.7</v>
      </c>
      <c r="G2391" s="37" t="n">
        <v>14</v>
      </c>
      <c r="H2391" s="37" t="str">
        <f aca="false">IFERROR(VLOOKUP(A2391,Employees!$A$2:$I$1501,9,FALSE()),"Unknown")</f>
        <v>Finance</v>
      </c>
      <c r="I2391" s="37" t="str">
        <f aca="false">IFERROR(VLOOKUP(A2391,Employees!$A$2:$U$1501,21,FALSE()),"Unknown")</f>
        <v>Active</v>
      </c>
    </row>
    <row r="2392" customFormat="false" ht="15" hidden="false" customHeight="false" outlineLevel="0" collapsed="false">
      <c r="A2392" s="37" t="s">
        <v>1538</v>
      </c>
      <c r="B2392" s="37" t="n">
        <v>2025</v>
      </c>
      <c r="C2392" s="37" t="n">
        <v>4</v>
      </c>
      <c r="D2392" s="37" t="n">
        <v>81</v>
      </c>
      <c r="E2392" s="37" t="s">
        <v>185</v>
      </c>
      <c r="F2392" s="37" t="n">
        <v>10.4</v>
      </c>
      <c r="G2392" s="37" t="n">
        <v>13</v>
      </c>
      <c r="H2392" s="37" t="str">
        <f aca="false">IFERROR(VLOOKUP(A2392,Employees!$A$2:$I$1501,9,FALSE()),"Unknown")</f>
        <v>Finance</v>
      </c>
      <c r="I2392" s="37" t="str">
        <f aca="false">IFERROR(VLOOKUP(A2392,Employees!$A$2:$U$1501,21,FALSE()),"Unknown")</f>
        <v>Active</v>
      </c>
    </row>
    <row r="2393" customFormat="false" ht="15" hidden="false" customHeight="false" outlineLevel="0" collapsed="false">
      <c r="A2393" s="37" t="s">
        <v>1540</v>
      </c>
      <c r="B2393" s="37" t="n">
        <v>2021</v>
      </c>
      <c r="C2393" s="37" t="n">
        <v>2</v>
      </c>
      <c r="D2393" s="37" t="n">
        <v>66</v>
      </c>
      <c r="E2393" s="37" t="s">
        <v>187</v>
      </c>
      <c r="F2393" s="37" t="n">
        <v>4.7</v>
      </c>
      <c r="G2393" s="37" t="n">
        <v>26</v>
      </c>
      <c r="H2393" s="37" t="str">
        <f aca="false">IFERROR(VLOOKUP(A2393,Employees!$A$2:$I$1501,9,FALSE()),"Unknown")</f>
        <v>Customer Support</v>
      </c>
      <c r="I2393" s="37" t="str">
        <f aca="false">IFERROR(VLOOKUP(A2393,Employees!$A$2:$U$1501,21,FALSE()),"Unknown")</f>
        <v>Exited</v>
      </c>
    </row>
    <row r="2394" customFormat="false" ht="15" hidden="false" customHeight="false" outlineLevel="0" collapsed="false">
      <c r="A2394" s="37" t="s">
        <v>1541</v>
      </c>
      <c r="B2394" s="37" t="n">
        <v>2021</v>
      </c>
      <c r="C2394" s="37" t="n">
        <v>2</v>
      </c>
      <c r="D2394" s="37" t="n">
        <v>84</v>
      </c>
      <c r="E2394" s="37" t="s">
        <v>187</v>
      </c>
      <c r="F2394" s="37" t="n">
        <v>2.9</v>
      </c>
      <c r="G2394" s="37" t="n">
        <v>34</v>
      </c>
      <c r="H2394" s="37" t="str">
        <f aca="false">IFERROR(VLOOKUP(A2394,Employees!$A$2:$I$1501,9,FALSE()),"Unknown")</f>
        <v>Sales</v>
      </c>
      <c r="I2394" s="37" t="str">
        <f aca="false">IFERROR(VLOOKUP(A2394,Employees!$A$2:$U$1501,21,FALSE()),"Unknown")</f>
        <v>Exited</v>
      </c>
    </row>
    <row r="2395" customFormat="false" ht="15" hidden="false" customHeight="false" outlineLevel="0" collapsed="false">
      <c r="A2395" s="37" t="s">
        <v>1541</v>
      </c>
      <c r="B2395" s="37" t="n">
        <v>2022</v>
      </c>
      <c r="C2395" s="37" t="n">
        <v>4</v>
      </c>
      <c r="D2395" s="37" t="n">
        <v>86</v>
      </c>
      <c r="E2395" s="37" t="s">
        <v>187</v>
      </c>
      <c r="F2395" s="37" t="n">
        <v>9.8</v>
      </c>
      <c r="G2395" s="37" t="n">
        <v>8</v>
      </c>
      <c r="H2395" s="37" t="str">
        <f aca="false">IFERROR(VLOOKUP(A2395,Employees!$A$2:$I$1501,9,FALSE()),"Unknown")</f>
        <v>Sales</v>
      </c>
      <c r="I2395" s="37" t="str">
        <f aca="false">IFERROR(VLOOKUP(A2395,Employees!$A$2:$U$1501,21,FALSE()),"Unknown")</f>
        <v>Exited</v>
      </c>
    </row>
    <row r="2396" customFormat="false" ht="15" hidden="false" customHeight="false" outlineLevel="0" collapsed="false">
      <c r="A2396" s="37" t="s">
        <v>1541</v>
      </c>
      <c r="B2396" s="37" t="n">
        <v>2023</v>
      </c>
      <c r="C2396" s="37" t="n">
        <v>2</v>
      </c>
      <c r="D2396" s="37" t="n">
        <v>72</v>
      </c>
      <c r="E2396" s="37" t="s">
        <v>187</v>
      </c>
      <c r="F2396" s="37" t="n">
        <v>3.4</v>
      </c>
      <c r="G2396" s="37" t="n">
        <v>50</v>
      </c>
      <c r="H2396" s="37" t="str">
        <f aca="false">IFERROR(VLOOKUP(A2396,Employees!$A$2:$I$1501,9,FALSE()),"Unknown")</f>
        <v>Sales</v>
      </c>
      <c r="I2396" s="37" t="str">
        <f aca="false">IFERROR(VLOOKUP(A2396,Employees!$A$2:$U$1501,21,FALSE()),"Unknown")</f>
        <v>Exited</v>
      </c>
    </row>
    <row r="2397" customFormat="false" ht="15" hidden="false" customHeight="false" outlineLevel="0" collapsed="false">
      <c r="A2397" s="37" t="s">
        <v>1541</v>
      </c>
      <c r="B2397" s="37" t="n">
        <v>2024</v>
      </c>
      <c r="C2397" s="37" t="n">
        <v>3</v>
      </c>
      <c r="D2397" s="37" t="n">
        <v>77</v>
      </c>
      <c r="E2397" s="37" t="s">
        <v>187</v>
      </c>
      <c r="F2397" s="37" t="n">
        <v>8.2</v>
      </c>
      <c r="G2397" s="37" t="n">
        <v>68</v>
      </c>
      <c r="H2397" s="37" t="str">
        <f aca="false">IFERROR(VLOOKUP(A2397,Employees!$A$2:$I$1501,9,FALSE()),"Unknown")</f>
        <v>Sales</v>
      </c>
      <c r="I2397" s="37" t="str">
        <f aca="false">IFERROR(VLOOKUP(A2397,Employees!$A$2:$U$1501,21,FALSE()),"Unknown")</f>
        <v>Exited</v>
      </c>
    </row>
    <row r="2398" customFormat="false" ht="15" hidden="false" customHeight="false" outlineLevel="0" collapsed="false">
      <c r="A2398" s="37" t="s">
        <v>1321</v>
      </c>
      <c r="B2398" s="37" t="n">
        <v>2021</v>
      </c>
      <c r="C2398" s="37" t="n">
        <v>3</v>
      </c>
      <c r="D2398" s="37" t="n">
        <v>80</v>
      </c>
      <c r="E2398" s="37" t="s">
        <v>187</v>
      </c>
      <c r="F2398" s="37" t="n">
        <v>8.2</v>
      </c>
      <c r="G2398" s="37" t="n">
        <v>18</v>
      </c>
      <c r="H2398" s="37" t="str">
        <f aca="false">IFERROR(VLOOKUP(A2398,Employees!$A$2:$I$1501,9,FALSE()),"Unknown")</f>
        <v>Data &amp; AI</v>
      </c>
      <c r="I2398" s="37" t="str">
        <f aca="false">IFERROR(VLOOKUP(A2398,Employees!$A$2:$U$1501,21,FALSE()),"Unknown")</f>
        <v>Active</v>
      </c>
    </row>
    <row r="2399" customFormat="false" ht="15" hidden="false" customHeight="false" outlineLevel="0" collapsed="false">
      <c r="A2399" s="37" t="s">
        <v>1321</v>
      </c>
      <c r="B2399" s="37" t="n">
        <v>2022</v>
      </c>
      <c r="C2399" s="37" t="n">
        <v>2</v>
      </c>
      <c r="D2399" s="37" t="n">
        <v>98</v>
      </c>
      <c r="E2399" s="37" t="s">
        <v>187</v>
      </c>
      <c r="F2399" s="37" t="n">
        <v>1.1</v>
      </c>
      <c r="G2399" s="37" t="n">
        <v>26</v>
      </c>
      <c r="H2399" s="37" t="str">
        <f aca="false">IFERROR(VLOOKUP(A2399,Employees!$A$2:$I$1501,9,FALSE()),"Unknown")</f>
        <v>Data &amp; AI</v>
      </c>
      <c r="I2399" s="37" t="str">
        <f aca="false">IFERROR(VLOOKUP(A2399,Employees!$A$2:$U$1501,21,FALSE()),"Unknown")</f>
        <v>Active</v>
      </c>
    </row>
    <row r="2400" customFormat="false" ht="15" hidden="false" customHeight="false" outlineLevel="0" collapsed="false">
      <c r="A2400" s="37" t="s">
        <v>1321</v>
      </c>
      <c r="B2400" s="37" t="n">
        <v>2023</v>
      </c>
      <c r="C2400" s="37" t="n">
        <v>3</v>
      </c>
      <c r="D2400" s="37" t="n">
        <v>86</v>
      </c>
      <c r="E2400" s="37" t="s">
        <v>187</v>
      </c>
      <c r="F2400" s="37" t="n">
        <v>6.7</v>
      </c>
      <c r="G2400" s="37" t="n">
        <v>24</v>
      </c>
      <c r="H2400" s="37" t="str">
        <f aca="false">IFERROR(VLOOKUP(A2400,Employees!$A$2:$I$1501,9,FALSE()),"Unknown")</f>
        <v>Data &amp; AI</v>
      </c>
      <c r="I2400" s="37" t="str">
        <f aca="false">IFERROR(VLOOKUP(A2400,Employees!$A$2:$U$1501,21,FALSE()),"Unknown")</f>
        <v>Active</v>
      </c>
    </row>
    <row r="2401" customFormat="false" ht="15" hidden="false" customHeight="false" outlineLevel="0" collapsed="false">
      <c r="A2401" s="37" t="s">
        <v>1321</v>
      </c>
      <c r="B2401" s="37" t="n">
        <v>2024</v>
      </c>
      <c r="C2401" s="37" t="n">
        <v>4</v>
      </c>
      <c r="D2401" s="37" t="n">
        <v>64</v>
      </c>
      <c r="E2401" s="37" t="s">
        <v>185</v>
      </c>
      <c r="F2401" s="37" t="n">
        <v>12.6</v>
      </c>
      <c r="G2401" s="37" t="n">
        <v>5</v>
      </c>
      <c r="H2401" s="37" t="str">
        <f aca="false">IFERROR(VLOOKUP(A2401,Employees!$A$2:$I$1501,9,FALSE()),"Unknown")</f>
        <v>Data &amp; AI</v>
      </c>
      <c r="I2401" s="37" t="str">
        <f aca="false">IFERROR(VLOOKUP(A2401,Employees!$A$2:$U$1501,21,FALSE()),"Unknown")</f>
        <v>Active</v>
      </c>
    </row>
    <row r="2402" customFormat="false" ht="15" hidden="false" customHeight="false" outlineLevel="0" collapsed="false">
      <c r="A2402" s="37" t="s">
        <v>1321</v>
      </c>
      <c r="B2402" s="37" t="n">
        <v>2025</v>
      </c>
      <c r="C2402" s="37" t="n">
        <v>4</v>
      </c>
      <c r="D2402" s="37" t="n">
        <v>101</v>
      </c>
      <c r="E2402" s="37" t="s">
        <v>187</v>
      </c>
      <c r="F2402" s="37" t="n">
        <v>9.4</v>
      </c>
      <c r="G2402" s="37" t="n">
        <v>4</v>
      </c>
      <c r="H2402" s="37" t="str">
        <f aca="false">IFERROR(VLOOKUP(A2402,Employees!$A$2:$I$1501,9,FALSE()),"Unknown")</f>
        <v>Data &amp; AI</v>
      </c>
      <c r="I2402" s="37" t="str">
        <f aca="false">IFERROR(VLOOKUP(A2402,Employees!$A$2:$U$1501,21,FALSE()),"Unknown")</f>
        <v>Active</v>
      </c>
    </row>
    <row r="2403" customFormat="false" ht="15" hidden="false" customHeight="false" outlineLevel="0" collapsed="false">
      <c r="A2403" s="37" t="s">
        <v>1229</v>
      </c>
      <c r="B2403" s="37" t="n">
        <v>2023</v>
      </c>
      <c r="C2403" s="37" t="n">
        <v>3</v>
      </c>
      <c r="D2403" s="37" t="n">
        <v>98</v>
      </c>
      <c r="E2403" s="37" t="s">
        <v>187</v>
      </c>
      <c r="F2403" s="37" t="n">
        <v>4.3</v>
      </c>
      <c r="G2403" s="37" t="n">
        <v>9</v>
      </c>
      <c r="H2403" s="37" t="str">
        <f aca="false">IFERROR(VLOOKUP(A2403,Employees!$A$2:$I$1501,9,FALSE()),"Unknown")</f>
        <v>Data &amp; AI</v>
      </c>
      <c r="I2403" s="37" t="str">
        <f aca="false">IFERROR(VLOOKUP(A2403,Employees!$A$2:$U$1501,21,FALSE()),"Unknown")</f>
        <v>Active</v>
      </c>
    </row>
    <row r="2404" customFormat="false" ht="15" hidden="false" customHeight="false" outlineLevel="0" collapsed="false">
      <c r="A2404" s="37" t="s">
        <v>1229</v>
      </c>
      <c r="B2404" s="37" t="n">
        <v>2024</v>
      </c>
      <c r="C2404" s="37" t="n">
        <v>4</v>
      </c>
      <c r="D2404" s="37" t="n">
        <v>108</v>
      </c>
      <c r="E2404" s="37" t="s">
        <v>185</v>
      </c>
      <c r="F2404" s="37" t="n">
        <v>11.1</v>
      </c>
      <c r="G2404" s="37" t="n">
        <v>16</v>
      </c>
      <c r="H2404" s="37" t="str">
        <f aca="false">IFERROR(VLOOKUP(A2404,Employees!$A$2:$I$1501,9,FALSE()),"Unknown")</f>
        <v>Data &amp; AI</v>
      </c>
      <c r="I2404" s="37" t="str">
        <f aca="false">IFERROR(VLOOKUP(A2404,Employees!$A$2:$U$1501,21,FALSE()),"Unknown")</f>
        <v>Active</v>
      </c>
    </row>
    <row r="2405" customFormat="false" ht="15" hidden="false" customHeight="false" outlineLevel="0" collapsed="false">
      <c r="A2405" s="37" t="s">
        <v>1229</v>
      </c>
      <c r="B2405" s="37" t="n">
        <v>2025</v>
      </c>
      <c r="C2405" s="37" t="n">
        <v>2</v>
      </c>
      <c r="D2405" s="37" t="n">
        <v>82</v>
      </c>
      <c r="E2405" s="37" t="s">
        <v>187</v>
      </c>
      <c r="F2405" s="37" t="n">
        <v>3.7</v>
      </c>
      <c r="G2405" s="37" t="n">
        <v>28</v>
      </c>
      <c r="H2405" s="37" t="str">
        <f aca="false">IFERROR(VLOOKUP(A2405,Employees!$A$2:$I$1501,9,FALSE()),"Unknown")</f>
        <v>Data &amp; AI</v>
      </c>
      <c r="I2405" s="37" t="str">
        <f aca="false">IFERROR(VLOOKUP(A2405,Employees!$A$2:$U$1501,21,FALSE()),"Unknown")</f>
        <v>Active</v>
      </c>
    </row>
    <row r="2406" customFormat="false" ht="15" hidden="false" customHeight="false" outlineLevel="0" collapsed="false">
      <c r="A2406" s="37" t="s">
        <v>1544</v>
      </c>
      <c r="B2406" s="37" t="n">
        <v>2021</v>
      </c>
      <c r="C2406" s="37" t="n">
        <v>2</v>
      </c>
      <c r="D2406" s="37" t="n">
        <v>72</v>
      </c>
      <c r="E2406" s="37" t="s">
        <v>187</v>
      </c>
      <c r="F2406" s="37" t="n">
        <v>3.6</v>
      </c>
      <c r="G2406" s="37" t="n">
        <v>17</v>
      </c>
      <c r="H2406" s="37" t="str">
        <f aca="false">IFERROR(VLOOKUP(A2406,Employees!$A$2:$I$1501,9,FALSE()),"Unknown")</f>
        <v>Customer Support</v>
      </c>
      <c r="I2406" s="37" t="str">
        <f aca="false">IFERROR(VLOOKUP(A2406,Employees!$A$2:$U$1501,21,FALSE()),"Unknown")</f>
        <v>Active</v>
      </c>
    </row>
    <row r="2407" customFormat="false" ht="15" hidden="false" customHeight="false" outlineLevel="0" collapsed="false">
      <c r="A2407" s="37" t="s">
        <v>1544</v>
      </c>
      <c r="B2407" s="37" t="n">
        <v>2022</v>
      </c>
      <c r="C2407" s="37" t="n">
        <v>5</v>
      </c>
      <c r="D2407" s="37" t="n">
        <v>94</v>
      </c>
      <c r="E2407" s="37" t="s">
        <v>187</v>
      </c>
      <c r="F2407" s="37" t="n">
        <v>11</v>
      </c>
      <c r="G2407" s="37" t="n">
        <v>12</v>
      </c>
      <c r="H2407" s="37" t="str">
        <f aca="false">IFERROR(VLOOKUP(A2407,Employees!$A$2:$I$1501,9,FALSE()),"Unknown")</f>
        <v>Customer Support</v>
      </c>
      <c r="I2407" s="37" t="str">
        <f aca="false">IFERROR(VLOOKUP(A2407,Employees!$A$2:$U$1501,21,FALSE()),"Unknown")</f>
        <v>Active</v>
      </c>
    </row>
    <row r="2408" customFormat="false" ht="15" hidden="false" customHeight="false" outlineLevel="0" collapsed="false">
      <c r="A2408" s="37" t="s">
        <v>1544</v>
      </c>
      <c r="B2408" s="37" t="n">
        <v>2023</v>
      </c>
      <c r="C2408" s="37" t="n">
        <v>4</v>
      </c>
      <c r="D2408" s="37" t="n">
        <v>92</v>
      </c>
      <c r="E2408" s="37" t="s">
        <v>187</v>
      </c>
      <c r="F2408" s="37" t="n">
        <v>5.9</v>
      </c>
      <c r="G2408" s="37" t="n">
        <v>14</v>
      </c>
      <c r="H2408" s="37" t="str">
        <f aca="false">IFERROR(VLOOKUP(A2408,Employees!$A$2:$I$1501,9,FALSE()),"Unknown")</f>
        <v>Customer Support</v>
      </c>
      <c r="I2408" s="37" t="str">
        <f aca="false">IFERROR(VLOOKUP(A2408,Employees!$A$2:$U$1501,21,FALSE()),"Unknown")</f>
        <v>Active</v>
      </c>
    </row>
    <row r="2409" customFormat="false" ht="15" hidden="false" customHeight="false" outlineLevel="0" collapsed="false">
      <c r="A2409" s="37" t="s">
        <v>1544</v>
      </c>
      <c r="B2409" s="37" t="n">
        <v>2024</v>
      </c>
      <c r="C2409" s="37" t="n">
        <v>3</v>
      </c>
      <c r="D2409" s="37" t="n">
        <v>85</v>
      </c>
      <c r="E2409" s="37" t="s">
        <v>187</v>
      </c>
      <c r="F2409" s="37" t="n">
        <v>6.8</v>
      </c>
      <c r="G2409" s="37" t="n">
        <v>13</v>
      </c>
      <c r="H2409" s="37" t="str">
        <f aca="false">IFERROR(VLOOKUP(A2409,Employees!$A$2:$I$1501,9,FALSE()),"Unknown")</f>
        <v>Customer Support</v>
      </c>
      <c r="I2409" s="37" t="str">
        <f aca="false">IFERROR(VLOOKUP(A2409,Employees!$A$2:$U$1501,21,FALSE()),"Unknown")</f>
        <v>Active</v>
      </c>
    </row>
    <row r="2410" customFormat="false" ht="15" hidden="false" customHeight="false" outlineLevel="0" collapsed="false">
      <c r="A2410" s="37" t="s">
        <v>1544</v>
      </c>
      <c r="B2410" s="37" t="n">
        <v>2025</v>
      </c>
      <c r="C2410" s="37" t="n">
        <v>3</v>
      </c>
      <c r="D2410" s="37" t="n">
        <v>87</v>
      </c>
      <c r="E2410" s="37" t="s">
        <v>187</v>
      </c>
      <c r="F2410" s="37" t="n">
        <v>5.7</v>
      </c>
      <c r="G2410" s="37" t="n">
        <v>11</v>
      </c>
      <c r="H2410" s="37" t="str">
        <f aca="false">IFERROR(VLOOKUP(A2410,Employees!$A$2:$I$1501,9,FALSE()),"Unknown")</f>
        <v>Customer Support</v>
      </c>
      <c r="I2410" s="37" t="str">
        <f aca="false">IFERROR(VLOOKUP(A2410,Employees!$A$2:$U$1501,21,FALSE()),"Unknown")</f>
        <v>Active</v>
      </c>
    </row>
    <row r="2411" customFormat="false" ht="15" hidden="false" customHeight="false" outlineLevel="0" collapsed="false">
      <c r="A2411" s="37" t="s">
        <v>1141</v>
      </c>
      <c r="B2411" s="37" t="n">
        <v>2021</v>
      </c>
      <c r="C2411" s="37" t="n">
        <v>2</v>
      </c>
      <c r="D2411" s="37" t="n">
        <v>71</v>
      </c>
      <c r="E2411" s="37" t="s">
        <v>187</v>
      </c>
      <c r="F2411" s="37" t="n">
        <v>2.8</v>
      </c>
      <c r="G2411" s="37" t="n">
        <v>16</v>
      </c>
      <c r="H2411" s="37" t="str">
        <f aca="false">IFERROR(VLOOKUP(A2411,Employees!$A$2:$I$1501,9,FALSE()),"Unknown")</f>
        <v>Operations</v>
      </c>
      <c r="I2411" s="37" t="str">
        <f aca="false">IFERROR(VLOOKUP(A2411,Employees!$A$2:$U$1501,21,FALSE()),"Unknown")</f>
        <v>Active</v>
      </c>
    </row>
    <row r="2412" customFormat="false" ht="15" hidden="false" customHeight="false" outlineLevel="0" collapsed="false">
      <c r="A2412" s="37" t="s">
        <v>1141</v>
      </c>
      <c r="B2412" s="37" t="n">
        <v>2022</v>
      </c>
      <c r="C2412" s="37" t="n">
        <v>3</v>
      </c>
      <c r="D2412" s="37" t="n">
        <v>71</v>
      </c>
      <c r="E2412" s="37" t="s">
        <v>187</v>
      </c>
      <c r="F2412" s="37" t="n">
        <v>3.2</v>
      </c>
      <c r="G2412" s="37" t="n">
        <v>55</v>
      </c>
      <c r="H2412" s="37" t="str">
        <f aca="false">IFERROR(VLOOKUP(A2412,Employees!$A$2:$I$1501,9,FALSE()),"Unknown")</f>
        <v>Operations</v>
      </c>
      <c r="I2412" s="37" t="str">
        <f aca="false">IFERROR(VLOOKUP(A2412,Employees!$A$2:$U$1501,21,FALSE()),"Unknown")</f>
        <v>Active</v>
      </c>
    </row>
    <row r="2413" customFormat="false" ht="15" hidden="false" customHeight="false" outlineLevel="0" collapsed="false">
      <c r="A2413" s="37" t="s">
        <v>1141</v>
      </c>
      <c r="B2413" s="37" t="n">
        <v>2023</v>
      </c>
      <c r="C2413" s="37" t="n">
        <v>3</v>
      </c>
      <c r="D2413" s="37" t="n">
        <v>95</v>
      </c>
      <c r="E2413" s="37" t="s">
        <v>187</v>
      </c>
      <c r="F2413" s="37" t="n">
        <v>7.4</v>
      </c>
      <c r="G2413" s="37" t="n">
        <v>20</v>
      </c>
      <c r="H2413" s="37" t="str">
        <f aca="false">IFERROR(VLOOKUP(A2413,Employees!$A$2:$I$1501,9,FALSE()),"Unknown")</f>
        <v>Operations</v>
      </c>
      <c r="I2413" s="37" t="str">
        <f aca="false">IFERROR(VLOOKUP(A2413,Employees!$A$2:$U$1501,21,FALSE()),"Unknown")</f>
        <v>Active</v>
      </c>
    </row>
    <row r="2414" customFormat="false" ht="15" hidden="false" customHeight="false" outlineLevel="0" collapsed="false">
      <c r="A2414" s="37" t="s">
        <v>1141</v>
      </c>
      <c r="B2414" s="37" t="n">
        <v>2024</v>
      </c>
      <c r="C2414" s="37" t="n">
        <v>5</v>
      </c>
      <c r="D2414" s="37" t="n">
        <v>95</v>
      </c>
      <c r="E2414" s="37" t="s">
        <v>187</v>
      </c>
      <c r="F2414" s="37" t="n">
        <v>11.1</v>
      </c>
      <c r="G2414" s="37" t="n">
        <v>22</v>
      </c>
      <c r="H2414" s="37" t="str">
        <f aca="false">IFERROR(VLOOKUP(A2414,Employees!$A$2:$I$1501,9,FALSE()),"Unknown")</f>
        <v>Operations</v>
      </c>
      <c r="I2414" s="37" t="str">
        <f aca="false">IFERROR(VLOOKUP(A2414,Employees!$A$2:$U$1501,21,FALSE()),"Unknown")</f>
        <v>Active</v>
      </c>
    </row>
    <row r="2415" customFormat="false" ht="15" hidden="false" customHeight="false" outlineLevel="0" collapsed="false">
      <c r="A2415" s="37" t="s">
        <v>1141</v>
      </c>
      <c r="B2415" s="37" t="n">
        <v>2025</v>
      </c>
      <c r="C2415" s="37" t="n">
        <v>3</v>
      </c>
      <c r="D2415" s="37" t="n">
        <v>78</v>
      </c>
      <c r="E2415" s="37" t="s">
        <v>187</v>
      </c>
      <c r="F2415" s="37" t="n">
        <v>6.6</v>
      </c>
      <c r="G2415" s="37" t="n">
        <v>29</v>
      </c>
      <c r="H2415" s="37" t="str">
        <f aca="false">IFERROR(VLOOKUP(A2415,Employees!$A$2:$I$1501,9,FALSE()),"Unknown")</f>
        <v>Operations</v>
      </c>
      <c r="I2415" s="37" t="str">
        <f aca="false">IFERROR(VLOOKUP(A2415,Employees!$A$2:$U$1501,21,FALSE()),"Unknown")</f>
        <v>Active</v>
      </c>
    </row>
    <row r="2416" customFormat="false" ht="15" hidden="false" customHeight="false" outlineLevel="0" collapsed="false">
      <c r="A2416" s="37" t="s">
        <v>1546</v>
      </c>
      <c r="B2416" s="37" t="n">
        <v>2021</v>
      </c>
      <c r="C2416" s="37" t="n">
        <v>4</v>
      </c>
      <c r="D2416" s="37" t="n">
        <v>91</v>
      </c>
      <c r="E2416" s="37" t="s">
        <v>185</v>
      </c>
      <c r="F2416" s="37" t="n">
        <v>6.7</v>
      </c>
      <c r="G2416" s="37" t="n">
        <v>31</v>
      </c>
      <c r="H2416" s="37" t="str">
        <f aca="false">IFERROR(VLOOKUP(A2416,Employees!$A$2:$I$1501,9,FALSE()),"Unknown")</f>
        <v>Data &amp; AI</v>
      </c>
      <c r="I2416" s="37" t="str">
        <f aca="false">IFERROR(VLOOKUP(A2416,Employees!$A$2:$U$1501,21,FALSE()),"Unknown")</f>
        <v>Active</v>
      </c>
    </row>
    <row r="2417" customFormat="false" ht="15" hidden="false" customHeight="false" outlineLevel="0" collapsed="false">
      <c r="A2417" s="37" t="s">
        <v>1546</v>
      </c>
      <c r="B2417" s="37" t="n">
        <v>2022</v>
      </c>
      <c r="C2417" s="37" t="n">
        <v>2</v>
      </c>
      <c r="D2417" s="37" t="n">
        <v>85</v>
      </c>
      <c r="E2417" s="37" t="s">
        <v>187</v>
      </c>
      <c r="F2417" s="37" t="n">
        <v>4.1</v>
      </c>
      <c r="G2417" s="37" t="n">
        <v>76</v>
      </c>
      <c r="H2417" s="37" t="str">
        <f aca="false">IFERROR(VLOOKUP(A2417,Employees!$A$2:$I$1501,9,FALSE()),"Unknown")</f>
        <v>Data &amp; AI</v>
      </c>
      <c r="I2417" s="37" t="str">
        <f aca="false">IFERROR(VLOOKUP(A2417,Employees!$A$2:$U$1501,21,FALSE()),"Unknown")</f>
        <v>Active</v>
      </c>
    </row>
    <row r="2418" customFormat="false" ht="15" hidden="false" customHeight="false" outlineLevel="0" collapsed="false">
      <c r="A2418" s="37" t="s">
        <v>1546</v>
      </c>
      <c r="B2418" s="37" t="n">
        <v>2023</v>
      </c>
      <c r="C2418" s="37" t="n">
        <v>2</v>
      </c>
      <c r="D2418" s="37" t="n">
        <v>81</v>
      </c>
      <c r="E2418" s="37" t="s">
        <v>187</v>
      </c>
      <c r="F2418" s="37" t="n">
        <v>4</v>
      </c>
      <c r="G2418" s="37" t="n">
        <v>34</v>
      </c>
      <c r="H2418" s="37" t="str">
        <f aca="false">IFERROR(VLOOKUP(A2418,Employees!$A$2:$I$1501,9,FALSE()),"Unknown")</f>
        <v>Data &amp; AI</v>
      </c>
      <c r="I2418" s="37" t="str">
        <f aca="false">IFERROR(VLOOKUP(A2418,Employees!$A$2:$U$1501,21,FALSE()),"Unknown")</f>
        <v>Active</v>
      </c>
    </row>
    <row r="2419" customFormat="false" ht="15" hidden="false" customHeight="false" outlineLevel="0" collapsed="false">
      <c r="A2419" s="37" t="s">
        <v>1546</v>
      </c>
      <c r="B2419" s="37" t="n">
        <v>2024</v>
      </c>
      <c r="C2419" s="37" t="n">
        <v>3</v>
      </c>
      <c r="D2419" s="37" t="n">
        <v>85</v>
      </c>
      <c r="E2419" s="37" t="s">
        <v>187</v>
      </c>
      <c r="F2419" s="37" t="n">
        <v>6.7</v>
      </c>
      <c r="G2419" s="37" t="n">
        <v>38</v>
      </c>
      <c r="H2419" s="37" t="str">
        <f aca="false">IFERROR(VLOOKUP(A2419,Employees!$A$2:$I$1501,9,FALSE()),"Unknown")</f>
        <v>Data &amp; AI</v>
      </c>
      <c r="I2419" s="37" t="str">
        <f aca="false">IFERROR(VLOOKUP(A2419,Employees!$A$2:$U$1501,21,FALSE()),"Unknown")</f>
        <v>Active</v>
      </c>
    </row>
    <row r="2420" customFormat="false" ht="15" hidden="false" customHeight="false" outlineLevel="0" collapsed="false">
      <c r="A2420" s="37" t="s">
        <v>1546</v>
      </c>
      <c r="B2420" s="37" t="n">
        <v>2025</v>
      </c>
      <c r="C2420" s="37" t="n">
        <v>3</v>
      </c>
      <c r="D2420" s="37" t="n">
        <v>76</v>
      </c>
      <c r="E2420" s="37" t="s">
        <v>187</v>
      </c>
      <c r="F2420" s="37" t="n">
        <v>4.6</v>
      </c>
      <c r="G2420" s="37" t="n">
        <v>12</v>
      </c>
      <c r="H2420" s="37" t="str">
        <f aca="false">IFERROR(VLOOKUP(A2420,Employees!$A$2:$I$1501,9,FALSE()),"Unknown")</f>
        <v>Data &amp; AI</v>
      </c>
      <c r="I2420" s="37" t="str">
        <f aca="false">IFERROR(VLOOKUP(A2420,Employees!$A$2:$U$1501,21,FALSE()),"Unknown")</f>
        <v>Active</v>
      </c>
    </row>
    <row r="2421" customFormat="false" ht="15" hidden="false" customHeight="false" outlineLevel="0" collapsed="false">
      <c r="A2421" s="37" t="s">
        <v>1547</v>
      </c>
      <c r="B2421" s="37" t="n">
        <v>2021</v>
      </c>
      <c r="C2421" s="37" t="n">
        <v>3</v>
      </c>
      <c r="D2421" s="37" t="n">
        <v>87</v>
      </c>
      <c r="E2421" s="37" t="s">
        <v>187</v>
      </c>
      <c r="F2421" s="37" t="n">
        <v>7.4</v>
      </c>
      <c r="G2421" s="37" t="n">
        <v>16</v>
      </c>
      <c r="H2421" s="37" t="str">
        <f aca="false">IFERROR(VLOOKUP(A2421,Employees!$A$2:$I$1501,9,FALSE()),"Unknown")</f>
        <v>Customer Support</v>
      </c>
      <c r="I2421" s="37" t="str">
        <f aca="false">IFERROR(VLOOKUP(A2421,Employees!$A$2:$U$1501,21,FALSE()),"Unknown")</f>
        <v>Active</v>
      </c>
    </row>
    <row r="2422" customFormat="false" ht="15" hidden="false" customHeight="false" outlineLevel="0" collapsed="false">
      <c r="A2422" s="37" t="s">
        <v>1547</v>
      </c>
      <c r="B2422" s="37" t="n">
        <v>2022</v>
      </c>
      <c r="C2422" s="37" t="n">
        <v>2</v>
      </c>
      <c r="D2422" s="37" t="n">
        <v>56</v>
      </c>
      <c r="E2422" s="37" t="s">
        <v>187</v>
      </c>
      <c r="F2422" s="37" t="n">
        <v>3.9</v>
      </c>
      <c r="G2422" s="37" t="n">
        <v>21</v>
      </c>
      <c r="H2422" s="37" t="str">
        <f aca="false">IFERROR(VLOOKUP(A2422,Employees!$A$2:$I$1501,9,FALSE()),"Unknown")</f>
        <v>Customer Support</v>
      </c>
      <c r="I2422" s="37" t="str">
        <f aca="false">IFERROR(VLOOKUP(A2422,Employees!$A$2:$U$1501,21,FALSE()),"Unknown")</f>
        <v>Active</v>
      </c>
    </row>
    <row r="2423" customFormat="false" ht="15" hidden="false" customHeight="false" outlineLevel="0" collapsed="false">
      <c r="A2423" s="37" t="s">
        <v>1547</v>
      </c>
      <c r="B2423" s="37" t="n">
        <v>2023</v>
      </c>
      <c r="C2423" s="37" t="n">
        <v>4</v>
      </c>
      <c r="D2423" s="37" t="n">
        <v>91</v>
      </c>
      <c r="E2423" s="37" t="s">
        <v>187</v>
      </c>
      <c r="F2423" s="37" t="n">
        <v>7.4</v>
      </c>
      <c r="G2423" s="37" t="n">
        <v>32</v>
      </c>
      <c r="H2423" s="37" t="str">
        <f aca="false">IFERROR(VLOOKUP(A2423,Employees!$A$2:$I$1501,9,FALSE()),"Unknown")</f>
        <v>Customer Support</v>
      </c>
      <c r="I2423" s="37" t="str">
        <f aca="false">IFERROR(VLOOKUP(A2423,Employees!$A$2:$U$1501,21,FALSE()),"Unknown")</f>
        <v>Active</v>
      </c>
    </row>
    <row r="2424" customFormat="false" ht="15" hidden="false" customHeight="false" outlineLevel="0" collapsed="false">
      <c r="A2424" s="37" t="s">
        <v>1547</v>
      </c>
      <c r="B2424" s="37" t="n">
        <v>2024</v>
      </c>
      <c r="C2424" s="37" t="n">
        <v>2</v>
      </c>
      <c r="D2424" s="37" t="n">
        <v>62</v>
      </c>
      <c r="E2424" s="37" t="s">
        <v>187</v>
      </c>
      <c r="F2424" s="37" t="n">
        <v>4.6</v>
      </c>
      <c r="G2424" s="37" t="n">
        <v>25</v>
      </c>
      <c r="H2424" s="37" t="str">
        <f aca="false">IFERROR(VLOOKUP(A2424,Employees!$A$2:$I$1501,9,FALSE()),"Unknown")</f>
        <v>Customer Support</v>
      </c>
      <c r="I2424" s="37" t="str">
        <f aca="false">IFERROR(VLOOKUP(A2424,Employees!$A$2:$U$1501,21,FALSE()),"Unknown")</f>
        <v>Active</v>
      </c>
    </row>
    <row r="2425" customFormat="false" ht="15" hidden="false" customHeight="false" outlineLevel="0" collapsed="false">
      <c r="A2425" s="37" t="s">
        <v>1547</v>
      </c>
      <c r="B2425" s="37" t="n">
        <v>2025</v>
      </c>
      <c r="C2425" s="37" t="n">
        <v>2</v>
      </c>
      <c r="D2425" s="37" t="n">
        <v>74</v>
      </c>
      <c r="E2425" s="37" t="s">
        <v>187</v>
      </c>
      <c r="F2425" s="37" t="n">
        <v>4.4</v>
      </c>
      <c r="G2425" s="37" t="n">
        <v>36</v>
      </c>
      <c r="H2425" s="37" t="str">
        <f aca="false">IFERROR(VLOOKUP(A2425,Employees!$A$2:$I$1501,9,FALSE()),"Unknown")</f>
        <v>Customer Support</v>
      </c>
      <c r="I2425" s="37" t="str">
        <f aca="false">IFERROR(VLOOKUP(A2425,Employees!$A$2:$U$1501,21,FALSE()),"Unknown")</f>
        <v>Active</v>
      </c>
    </row>
    <row r="2426" customFormat="false" ht="15" hidden="false" customHeight="false" outlineLevel="0" collapsed="false">
      <c r="A2426" s="37" t="s">
        <v>1548</v>
      </c>
      <c r="B2426" s="37" t="n">
        <v>2023</v>
      </c>
      <c r="C2426" s="37" t="n">
        <v>4</v>
      </c>
      <c r="D2426" s="37" t="n">
        <v>105</v>
      </c>
      <c r="E2426" s="37" t="s">
        <v>185</v>
      </c>
      <c r="F2426" s="37" t="n">
        <v>10.3</v>
      </c>
      <c r="G2426" s="37" t="n">
        <v>14</v>
      </c>
      <c r="H2426" s="37" t="str">
        <f aca="false">IFERROR(VLOOKUP(A2426,Employees!$A$2:$I$1501,9,FALSE()),"Unknown")</f>
        <v>Engineering</v>
      </c>
      <c r="I2426" s="37" t="str">
        <f aca="false">IFERROR(VLOOKUP(A2426,Employees!$A$2:$U$1501,21,FALSE()),"Unknown")</f>
        <v>Active</v>
      </c>
    </row>
    <row r="2427" customFormat="false" ht="15" hidden="false" customHeight="false" outlineLevel="0" collapsed="false">
      <c r="A2427" s="37" t="s">
        <v>1548</v>
      </c>
      <c r="B2427" s="37" t="n">
        <v>2024</v>
      </c>
      <c r="C2427" s="37" t="n">
        <v>2</v>
      </c>
      <c r="D2427" s="37" t="n">
        <v>99</v>
      </c>
      <c r="E2427" s="37" t="s">
        <v>187</v>
      </c>
      <c r="F2427" s="37" t="n">
        <v>2.9</v>
      </c>
      <c r="G2427" s="37" t="n">
        <v>35</v>
      </c>
      <c r="H2427" s="37" t="str">
        <f aca="false">IFERROR(VLOOKUP(A2427,Employees!$A$2:$I$1501,9,FALSE()),"Unknown")</f>
        <v>Engineering</v>
      </c>
      <c r="I2427" s="37" t="str">
        <f aca="false">IFERROR(VLOOKUP(A2427,Employees!$A$2:$U$1501,21,FALSE()),"Unknown")</f>
        <v>Active</v>
      </c>
    </row>
    <row r="2428" customFormat="false" ht="15" hidden="false" customHeight="false" outlineLevel="0" collapsed="false">
      <c r="A2428" s="37" t="s">
        <v>1548</v>
      </c>
      <c r="B2428" s="37" t="n">
        <v>2025</v>
      </c>
      <c r="C2428" s="37" t="n">
        <v>3</v>
      </c>
      <c r="D2428" s="37" t="n">
        <v>63</v>
      </c>
      <c r="E2428" s="37" t="s">
        <v>187</v>
      </c>
      <c r="F2428" s="37" t="n">
        <v>5.2</v>
      </c>
      <c r="G2428" s="37" t="n">
        <v>26</v>
      </c>
      <c r="H2428" s="37" t="str">
        <f aca="false">IFERROR(VLOOKUP(A2428,Employees!$A$2:$I$1501,9,FALSE()),"Unknown")</f>
        <v>Engineering</v>
      </c>
      <c r="I2428" s="37" t="str">
        <f aca="false">IFERROR(VLOOKUP(A2428,Employees!$A$2:$U$1501,21,FALSE()),"Unknown")</f>
        <v>Active</v>
      </c>
    </row>
    <row r="2429" customFormat="false" ht="15" hidden="false" customHeight="false" outlineLevel="0" collapsed="false">
      <c r="A2429" s="37" t="s">
        <v>1549</v>
      </c>
      <c r="B2429" s="37" t="n">
        <v>2024</v>
      </c>
      <c r="C2429" s="37" t="n">
        <v>3</v>
      </c>
      <c r="D2429" s="37" t="n">
        <v>84</v>
      </c>
      <c r="E2429" s="37" t="s">
        <v>187</v>
      </c>
      <c r="F2429" s="37" t="n">
        <v>4.4</v>
      </c>
      <c r="G2429" s="37" t="n">
        <v>53</v>
      </c>
      <c r="H2429" s="37" t="str">
        <f aca="false">IFERROR(VLOOKUP(A2429,Employees!$A$2:$I$1501,9,FALSE()),"Unknown")</f>
        <v>Engineering</v>
      </c>
      <c r="I2429" s="37" t="str">
        <f aca="false">IFERROR(VLOOKUP(A2429,Employees!$A$2:$U$1501,21,FALSE()),"Unknown")</f>
        <v>Active</v>
      </c>
    </row>
    <row r="2430" customFormat="false" ht="15" hidden="false" customHeight="false" outlineLevel="0" collapsed="false">
      <c r="A2430" s="37" t="s">
        <v>1549</v>
      </c>
      <c r="B2430" s="37" t="n">
        <v>2025</v>
      </c>
      <c r="C2430" s="37" t="n">
        <v>4</v>
      </c>
      <c r="D2430" s="37" t="n">
        <v>106</v>
      </c>
      <c r="E2430" s="37" t="s">
        <v>185</v>
      </c>
      <c r="F2430" s="37" t="n">
        <v>9</v>
      </c>
      <c r="G2430" s="37" t="n">
        <v>25</v>
      </c>
      <c r="H2430" s="37" t="str">
        <f aca="false">IFERROR(VLOOKUP(A2430,Employees!$A$2:$I$1501,9,FALSE()),"Unknown")</f>
        <v>Engineering</v>
      </c>
      <c r="I2430" s="37" t="str">
        <f aca="false">IFERROR(VLOOKUP(A2430,Employees!$A$2:$U$1501,21,FALSE()),"Unknown")</f>
        <v>Active</v>
      </c>
    </row>
    <row r="2431" customFormat="false" ht="15" hidden="false" customHeight="false" outlineLevel="0" collapsed="false">
      <c r="A2431" s="37" t="s">
        <v>881</v>
      </c>
      <c r="B2431" s="37" t="n">
        <v>2021</v>
      </c>
      <c r="C2431" s="37" t="n">
        <v>3</v>
      </c>
      <c r="D2431" s="37" t="n">
        <v>77</v>
      </c>
      <c r="E2431" s="37" t="s">
        <v>187</v>
      </c>
      <c r="F2431" s="37" t="n">
        <v>6.7</v>
      </c>
      <c r="G2431" s="37" t="n">
        <v>16</v>
      </c>
      <c r="H2431" s="37" t="str">
        <f aca="false">IFERROR(VLOOKUP(A2431,Employees!$A$2:$I$1501,9,FALSE()),"Unknown")</f>
        <v>Engineering</v>
      </c>
      <c r="I2431" s="37" t="str">
        <f aca="false">IFERROR(VLOOKUP(A2431,Employees!$A$2:$U$1501,21,FALSE()),"Unknown")</f>
        <v>Exited</v>
      </c>
    </row>
    <row r="2432" customFormat="false" ht="15" hidden="false" customHeight="false" outlineLevel="0" collapsed="false">
      <c r="A2432" s="37" t="s">
        <v>881</v>
      </c>
      <c r="B2432" s="37" t="n">
        <v>2022</v>
      </c>
      <c r="C2432" s="37" t="n">
        <v>2</v>
      </c>
      <c r="D2432" s="37" t="n">
        <v>69</v>
      </c>
      <c r="E2432" s="37" t="s">
        <v>187</v>
      </c>
      <c r="F2432" s="37" t="n">
        <v>5.5</v>
      </c>
      <c r="G2432" s="37" t="n">
        <v>54</v>
      </c>
      <c r="H2432" s="37" t="str">
        <f aca="false">IFERROR(VLOOKUP(A2432,Employees!$A$2:$I$1501,9,FALSE()),"Unknown")</f>
        <v>Engineering</v>
      </c>
      <c r="I2432" s="37" t="str">
        <f aca="false">IFERROR(VLOOKUP(A2432,Employees!$A$2:$U$1501,21,FALSE()),"Unknown")</f>
        <v>Exited</v>
      </c>
    </row>
    <row r="2433" customFormat="false" ht="15" hidden="false" customHeight="false" outlineLevel="0" collapsed="false">
      <c r="A2433" s="37" t="s">
        <v>808</v>
      </c>
      <c r="B2433" s="37" t="n">
        <v>2022</v>
      </c>
      <c r="C2433" s="37" t="n">
        <v>3</v>
      </c>
      <c r="D2433" s="37" t="n">
        <v>74</v>
      </c>
      <c r="E2433" s="37" t="s">
        <v>187</v>
      </c>
      <c r="F2433" s="37" t="n">
        <v>3.6</v>
      </c>
      <c r="G2433" s="37" t="n">
        <v>12</v>
      </c>
      <c r="H2433" s="37" t="str">
        <f aca="false">IFERROR(VLOOKUP(A2433,Employees!$A$2:$I$1501,9,FALSE()),"Unknown")</f>
        <v>Human Resources</v>
      </c>
      <c r="I2433" s="37" t="str">
        <f aca="false">IFERROR(VLOOKUP(A2433,Employees!$A$2:$U$1501,21,FALSE()),"Unknown")</f>
        <v>Active</v>
      </c>
    </row>
    <row r="2434" customFormat="false" ht="15" hidden="false" customHeight="false" outlineLevel="0" collapsed="false">
      <c r="A2434" s="37" t="s">
        <v>808</v>
      </c>
      <c r="B2434" s="37" t="n">
        <v>2023</v>
      </c>
      <c r="C2434" s="37" t="n">
        <v>2</v>
      </c>
      <c r="D2434" s="37" t="n">
        <v>73</v>
      </c>
      <c r="E2434" s="37" t="s">
        <v>187</v>
      </c>
      <c r="F2434" s="37" t="n">
        <v>4.4</v>
      </c>
      <c r="G2434" s="37" t="n">
        <v>9</v>
      </c>
      <c r="H2434" s="37" t="str">
        <f aca="false">IFERROR(VLOOKUP(A2434,Employees!$A$2:$I$1501,9,FALSE()),"Unknown")</f>
        <v>Human Resources</v>
      </c>
      <c r="I2434" s="37" t="str">
        <f aca="false">IFERROR(VLOOKUP(A2434,Employees!$A$2:$U$1501,21,FALSE()),"Unknown")</f>
        <v>Active</v>
      </c>
    </row>
    <row r="2435" customFormat="false" ht="15" hidden="false" customHeight="false" outlineLevel="0" collapsed="false">
      <c r="A2435" s="37" t="s">
        <v>808</v>
      </c>
      <c r="B2435" s="37" t="n">
        <v>2024</v>
      </c>
      <c r="C2435" s="37" t="n">
        <v>4</v>
      </c>
      <c r="D2435" s="37" t="n">
        <v>105</v>
      </c>
      <c r="E2435" s="37" t="s">
        <v>185</v>
      </c>
      <c r="F2435" s="37" t="n">
        <v>10.1</v>
      </c>
      <c r="G2435" s="37" t="n">
        <v>13</v>
      </c>
      <c r="H2435" s="37" t="str">
        <f aca="false">IFERROR(VLOOKUP(A2435,Employees!$A$2:$I$1501,9,FALSE()),"Unknown")</f>
        <v>Human Resources</v>
      </c>
      <c r="I2435" s="37" t="str">
        <f aca="false">IFERROR(VLOOKUP(A2435,Employees!$A$2:$U$1501,21,FALSE()),"Unknown")</f>
        <v>Active</v>
      </c>
    </row>
    <row r="2436" customFormat="false" ht="15" hidden="false" customHeight="false" outlineLevel="0" collapsed="false">
      <c r="A2436" s="37" t="s">
        <v>808</v>
      </c>
      <c r="B2436" s="37" t="n">
        <v>2025</v>
      </c>
      <c r="C2436" s="37" t="n">
        <v>3</v>
      </c>
      <c r="D2436" s="37" t="n">
        <v>80</v>
      </c>
      <c r="E2436" s="37" t="s">
        <v>187</v>
      </c>
      <c r="F2436" s="37" t="n">
        <v>4.7</v>
      </c>
      <c r="G2436" s="37" t="n">
        <v>34</v>
      </c>
      <c r="H2436" s="37" t="str">
        <f aca="false">IFERROR(VLOOKUP(A2436,Employees!$A$2:$I$1501,9,FALSE()),"Unknown")</f>
        <v>Human Resources</v>
      </c>
      <c r="I2436" s="37" t="str">
        <f aca="false">IFERROR(VLOOKUP(A2436,Employees!$A$2:$U$1501,21,FALSE()),"Unknown")</f>
        <v>Active</v>
      </c>
    </row>
    <row r="2437" customFormat="false" ht="15" hidden="false" customHeight="false" outlineLevel="0" collapsed="false">
      <c r="A2437" s="37" t="s">
        <v>1552</v>
      </c>
      <c r="B2437" s="37" t="n">
        <v>2024</v>
      </c>
      <c r="C2437" s="37" t="n">
        <v>2</v>
      </c>
      <c r="D2437" s="37" t="n">
        <v>86</v>
      </c>
      <c r="E2437" s="37" t="s">
        <v>187</v>
      </c>
      <c r="F2437" s="37" t="n">
        <v>5.2</v>
      </c>
      <c r="G2437" s="37" t="n">
        <v>23</v>
      </c>
      <c r="H2437" s="37" t="str">
        <f aca="false">IFERROR(VLOOKUP(A2437,Employees!$A$2:$I$1501,9,FALSE()),"Unknown")</f>
        <v>Marketing</v>
      </c>
      <c r="I2437" s="37" t="str">
        <f aca="false">IFERROR(VLOOKUP(A2437,Employees!$A$2:$U$1501,21,FALSE()),"Unknown")</f>
        <v>Active</v>
      </c>
    </row>
    <row r="2438" customFormat="false" ht="15" hidden="false" customHeight="false" outlineLevel="0" collapsed="false">
      <c r="A2438" s="37" t="s">
        <v>1552</v>
      </c>
      <c r="B2438" s="37" t="n">
        <v>2025</v>
      </c>
      <c r="C2438" s="37" t="n">
        <v>2</v>
      </c>
      <c r="D2438" s="37" t="n">
        <v>79</v>
      </c>
      <c r="E2438" s="37" t="s">
        <v>187</v>
      </c>
      <c r="F2438" s="37" t="n">
        <v>5.3</v>
      </c>
      <c r="G2438" s="37" t="n">
        <v>24</v>
      </c>
      <c r="H2438" s="37" t="str">
        <f aca="false">IFERROR(VLOOKUP(A2438,Employees!$A$2:$I$1501,9,FALSE()),"Unknown")</f>
        <v>Marketing</v>
      </c>
      <c r="I2438" s="37" t="str">
        <f aca="false">IFERROR(VLOOKUP(A2438,Employees!$A$2:$U$1501,21,FALSE()),"Unknown")</f>
        <v>Active</v>
      </c>
    </row>
    <row r="2439" customFormat="false" ht="15" hidden="false" customHeight="false" outlineLevel="0" collapsed="false">
      <c r="A2439" s="37" t="s">
        <v>836</v>
      </c>
      <c r="B2439" s="37" t="n">
        <v>2023</v>
      </c>
      <c r="C2439" s="37" t="n">
        <v>2</v>
      </c>
      <c r="D2439" s="37" t="n">
        <v>78</v>
      </c>
      <c r="E2439" s="37" t="s">
        <v>187</v>
      </c>
      <c r="F2439" s="37" t="n">
        <v>2.5</v>
      </c>
      <c r="G2439" s="37" t="n">
        <v>22</v>
      </c>
      <c r="H2439" s="37" t="str">
        <f aca="false">IFERROR(VLOOKUP(A2439,Employees!$A$2:$I$1501,9,FALSE()),"Unknown")</f>
        <v>Customer Support</v>
      </c>
      <c r="I2439" s="37" t="str">
        <f aca="false">IFERROR(VLOOKUP(A2439,Employees!$A$2:$U$1501,21,FALSE()),"Unknown")</f>
        <v>Active</v>
      </c>
    </row>
    <row r="2440" customFormat="false" ht="15" hidden="false" customHeight="false" outlineLevel="0" collapsed="false">
      <c r="A2440" s="37" t="s">
        <v>836</v>
      </c>
      <c r="B2440" s="37" t="n">
        <v>2024</v>
      </c>
      <c r="C2440" s="37" t="n">
        <v>2</v>
      </c>
      <c r="D2440" s="37" t="n">
        <v>77</v>
      </c>
      <c r="E2440" s="37" t="s">
        <v>187</v>
      </c>
      <c r="F2440" s="37" t="n">
        <v>5.3</v>
      </c>
      <c r="G2440" s="37" t="n">
        <v>26</v>
      </c>
      <c r="H2440" s="37" t="str">
        <f aca="false">IFERROR(VLOOKUP(A2440,Employees!$A$2:$I$1501,9,FALSE()),"Unknown")</f>
        <v>Customer Support</v>
      </c>
      <c r="I2440" s="37" t="str">
        <f aca="false">IFERROR(VLOOKUP(A2440,Employees!$A$2:$U$1501,21,FALSE()),"Unknown")</f>
        <v>Active</v>
      </c>
    </row>
    <row r="2441" customFormat="false" ht="15" hidden="false" customHeight="false" outlineLevel="0" collapsed="false">
      <c r="A2441" s="37" t="s">
        <v>836</v>
      </c>
      <c r="B2441" s="37" t="n">
        <v>2025</v>
      </c>
      <c r="C2441" s="37" t="n">
        <v>1</v>
      </c>
      <c r="D2441" s="37" t="n">
        <v>67</v>
      </c>
      <c r="E2441" s="37" t="s">
        <v>187</v>
      </c>
      <c r="F2441" s="37" t="n">
        <v>0</v>
      </c>
      <c r="G2441" s="37" t="n">
        <v>36</v>
      </c>
      <c r="H2441" s="37" t="str">
        <f aca="false">IFERROR(VLOOKUP(A2441,Employees!$A$2:$I$1501,9,FALSE()),"Unknown")</f>
        <v>Customer Support</v>
      </c>
      <c r="I2441" s="37" t="str">
        <f aca="false">IFERROR(VLOOKUP(A2441,Employees!$A$2:$U$1501,21,FALSE()),"Unknown")</f>
        <v>Active</v>
      </c>
    </row>
    <row r="2442" customFormat="false" ht="15" hidden="false" customHeight="false" outlineLevel="0" collapsed="false">
      <c r="A2442" s="37" t="s">
        <v>1553</v>
      </c>
      <c r="B2442" s="37" t="n">
        <v>2024</v>
      </c>
      <c r="C2442" s="37" t="n">
        <v>5</v>
      </c>
      <c r="D2442" s="37" t="n">
        <v>90</v>
      </c>
      <c r="E2442" s="37" t="s">
        <v>185</v>
      </c>
      <c r="F2442" s="37" t="n">
        <v>9.9</v>
      </c>
      <c r="G2442" s="37" t="n">
        <v>19</v>
      </c>
      <c r="H2442" s="37" t="str">
        <f aca="false">IFERROR(VLOOKUP(A2442,Employees!$A$2:$I$1501,9,FALSE()),"Unknown")</f>
        <v>Data &amp; AI</v>
      </c>
      <c r="I2442" s="37" t="str">
        <f aca="false">IFERROR(VLOOKUP(A2442,Employees!$A$2:$U$1501,21,FALSE()),"Unknown")</f>
        <v>Active</v>
      </c>
    </row>
    <row r="2443" customFormat="false" ht="15" hidden="false" customHeight="false" outlineLevel="0" collapsed="false">
      <c r="A2443" s="37" t="s">
        <v>1553</v>
      </c>
      <c r="B2443" s="37" t="n">
        <v>2025</v>
      </c>
      <c r="C2443" s="37" t="n">
        <v>4</v>
      </c>
      <c r="D2443" s="37" t="n">
        <v>102</v>
      </c>
      <c r="E2443" s="37" t="s">
        <v>187</v>
      </c>
      <c r="F2443" s="37" t="n">
        <v>10.4</v>
      </c>
      <c r="G2443" s="37" t="n">
        <v>14</v>
      </c>
      <c r="H2443" s="37" t="str">
        <f aca="false">IFERROR(VLOOKUP(A2443,Employees!$A$2:$I$1501,9,FALSE()),"Unknown")</f>
        <v>Data &amp; AI</v>
      </c>
      <c r="I2443" s="37" t="str">
        <f aca="false">IFERROR(VLOOKUP(A2443,Employees!$A$2:$U$1501,21,FALSE()),"Unknown")</f>
        <v>Active</v>
      </c>
    </row>
    <row r="2444" customFormat="false" ht="15" hidden="false" customHeight="false" outlineLevel="0" collapsed="false">
      <c r="A2444" s="37" t="s">
        <v>1556</v>
      </c>
      <c r="B2444" s="37" t="n">
        <v>2025</v>
      </c>
      <c r="C2444" s="37" t="n">
        <v>2</v>
      </c>
      <c r="D2444" s="37" t="n">
        <v>85</v>
      </c>
      <c r="E2444" s="37" t="s">
        <v>187</v>
      </c>
      <c r="F2444" s="37" t="n">
        <v>4.6</v>
      </c>
      <c r="G2444" s="37" t="n">
        <v>30</v>
      </c>
      <c r="H2444" s="37" t="str">
        <f aca="false">IFERROR(VLOOKUP(A2444,Employees!$A$2:$I$1501,9,FALSE()),"Unknown")</f>
        <v>Finance</v>
      </c>
      <c r="I2444" s="37" t="str">
        <f aca="false">IFERROR(VLOOKUP(A2444,Employees!$A$2:$U$1501,21,FALSE()),"Unknown")</f>
        <v>Active</v>
      </c>
    </row>
    <row r="2445" customFormat="false" ht="15" hidden="false" customHeight="false" outlineLevel="0" collapsed="false">
      <c r="A2445" s="37" t="s">
        <v>1558</v>
      </c>
      <c r="B2445" s="37" t="n">
        <v>2021</v>
      </c>
      <c r="C2445" s="37" t="n">
        <v>3</v>
      </c>
      <c r="D2445" s="37" t="n">
        <v>75</v>
      </c>
      <c r="E2445" s="37" t="s">
        <v>187</v>
      </c>
      <c r="F2445" s="37" t="n">
        <v>4.2</v>
      </c>
      <c r="G2445" s="37" t="n">
        <v>37</v>
      </c>
      <c r="H2445" s="37" t="str">
        <f aca="false">IFERROR(VLOOKUP(A2445,Employees!$A$2:$I$1501,9,FALSE()),"Unknown")</f>
        <v>Engineering</v>
      </c>
      <c r="I2445" s="37" t="str">
        <f aca="false">IFERROR(VLOOKUP(A2445,Employees!$A$2:$U$1501,21,FALSE()),"Unknown")</f>
        <v>Exited</v>
      </c>
    </row>
    <row r="2446" customFormat="false" ht="15" hidden="false" customHeight="false" outlineLevel="0" collapsed="false">
      <c r="A2446" s="37" t="s">
        <v>1558</v>
      </c>
      <c r="B2446" s="37" t="n">
        <v>2022</v>
      </c>
      <c r="C2446" s="37" t="n">
        <v>2</v>
      </c>
      <c r="D2446" s="37" t="n">
        <v>84</v>
      </c>
      <c r="E2446" s="37" t="s">
        <v>187</v>
      </c>
      <c r="F2446" s="37" t="n">
        <v>2</v>
      </c>
      <c r="G2446" s="37" t="n">
        <v>14</v>
      </c>
      <c r="H2446" s="37" t="str">
        <f aca="false">IFERROR(VLOOKUP(A2446,Employees!$A$2:$I$1501,9,FALSE()),"Unknown")</f>
        <v>Engineering</v>
      </c>
      <c r="I2446" s="37" t="str">
        <f aca="false">IFERROR(VLOOKUP(A2446,Employees!$A$2:$U$1501,21,FALSE()),"Unknown")</f>
        <v>Exited</v>
      </c>
    </row>
    <row r="2447" customFormat="false" ht="15" hidden="false" customHeight="false" outlineLevel="0" collapsed="false">
      <c r="A2447" s="37" t="s">
        <v>1558</v>
      </c>
      <c r="B2447" s="37" t="n">
        <v>2023</v>
      </c>
      <c r="C2447" s="37" t="n">
        <v>1</v>
      </c>
      <c r="D2447" s="37" t="n">
        <v>52</v>
      </c>
      <c r="E2447" s="37" t="s">
        <v>187</v>
      </c>
      <c r="F2447" s="37" t="n">
        <v>2.4</v>
      </c>
      <c r="G2447" s="37" t="n">
        <v>14</v>
      </c>
      <c r="H2447" s="37" t="str">
        <f aca="false">IFERROR(VLOOKUP(A2447,Employees!$A$2:$I$1501,9,FALSE()),"Unknown")</f>
        <v>Engineering</v>
      </c>
      <c r="I2447" s="37" t="str">
        <f aca="false">IFERROR(VLOOKUP(A2447,Employees!$A$2:$U$1501,21,FALSE()),"Unknown")</f>
        <v>Exited</v>
      </c>
    </row>
    <row r="2448" customFormat="false" ht="15" hidden="false" customHeight="false" outlineLevel="0" collapsed="false">
      <c r="A2448" s="37" t="s">
        <v>1559</v>
      </c>
      <c r="B2448" s="37" t="n">
        <v>2025</v>
      </c>
      <c r="C2448" s="37" t="n">
        <v>2</v>
      </c>
      <c r="D2448" s="37" t="n">
        <v>63</v>
      </c>
      <c r="E2448" s="37" t="s">
        <v>187</v>
      </c>
      <c r="F2448" s="37" t="n">
        <v>4.1</v>
      </c>
      <c r="G2448" s="37" t="n">
        <v>21</v>
      </c>
      <c r="H2448" s="37" t="str">
        <f aca="false">IFERROR(VLOOKUP(A2448,Employees!$A$2:$I$1501,9,FALSE()),"Unknown")</f>
        <v>Data &amp; AI</v>
      </c>
      <c r="I2448" s="37" t="str">
        <f aca="false">IFERROR(VLOOKUP(A2448,Employees!$A$2:$U$1501,21,FALSE()),"Unknown")</f>
        <v>Active</v>
      </c>
    </row>
    <row r="2449" customFormat="false" ht="15" hidden="false" customHeight="false" outlineLevel="0" collapsed="false">
      <c r="A2449" s="37" t="s">
        <v>544</v>
      </c>
      <c r="B2449" s="37" t="n">
        <v>2021</v>
      </c>
      <c r="C2449" s="37" t="n">
        <v>2</v>
      </c>
      <c r="D2449" s="37" t="n">
        <v>73</v>
      </c>
      <c r="E2449" s="37" t="s">
        <v>187</v>
      </c>
      <c r="F2449" s="37" t="n">
        <v>5.6</v>
      </c>
      <c r="G2449" s="37" t="n">
        <v>20</v>
      </c>
      <c r="H2449" s="37" t="str">
        <f aca="false">IFERROR(VLOOKUP(A2449,Employees!$A$2:$I$1501,9,FALSE()),"Unknown")</f>
        <v>Sales</v>
      </c>
      <c r="I2449" s="37" t="str">
        <f aca="false">IFERROR(VLOOKUP(A2449,Employees!$A$2:$U$1501,21,FALSE()),"Unknown")</f>
        <v>Active</v>
      </c>
    </row>
    <row r="2450" customFormat="false" ht="15" hidden="false" customHeight="false" outlineLevel="0" collapsed="false">
      <c r="A2450" s="37" t="s">
        <v>544</v>
      </c>
      <c r="B2450" s="37" t="n">
        <v>2022</v>
      </c>
      <c r="C2450" s="37" t="n">
        <v>2</v>
      </c>
      <c r="D2450" s="37" t="n">
        <v>85</v>
      </c>
      <c r="E2450" s="37" t="s">
        <v>187</v>
      </c>
      <c r="F2450" s="37" t="n">
        <v>3.4</v>
      </c>
      <c r="G2450" s="37" t="n">
        <v>20</v>
      </c>
      <c r="H2450" s="37" t="str">
        <f aca="false">IFERROR(VLOOKUP(A2450,Employees!$A$2:$I$1501,9,FALSE()),"Unknown")</f>
        <v>Sales</v>
      </c>
      <c r="I2450" s="37" t="str">
        <f aca="false">IFERROR(VLOOKUP(A2450,Employees!$A$2:$U$1501,21,FALSE()),"Unknown")</f>
        <v>Active</v>
      </c>
    </row>
    <row r="2451" customFormat="false" ht="15" hidden="false" customHeight="false" outlineLevel="0" collapsed="false">
      <c r="A2451" s="37" t="s">
        <v>544</v>
      </c>
      <c r="B2451" s="37" t="n">
        <v>2023</v>
      </c>
      <c r="C2451" s="37" t="n">
        <v>3</v>
      </c>
      <c r="D2451" s="37" t="n">
        <v>62</v>
      </c>
      <c r="E2451" s="37" t="s">
        <v>187</v>
      </c>
      <c r="F2451" s="37" t="n">
        <v>8.8</v>
      </c>
      <c r="G2451" s="37" t="n">
        <v>23</v>
      </c>
      <c r="H2451" s="37" t="str">
        <f aca="false">IFERROR(VLOOKUP(A2451,Employees!$A$2:$I$1501,9,FALSE()),"Unknown")</f>
        <v>Sales</v>
      </c>
      <c r="I2451" s="37" t="str">
        <f aca="false">IFERROR(VLOOKUP(A2451,Employees!$A$2:$U$1501,21,FALSE()),"Unknown")</f>
        <v>Active</v>
      </c>
    </row>
    <row r="2452" customFormat="false" ht="15" hidden="false" customHeight="false" outlineLevel="0" collapsed="false">
      <c r="A2452" s="37" t="s">
        <v>544</v>
      </c>
      <c r="B2452" s="37" t="n">
        <v>2024</v>
      </c>
      <c r="C2452" s="37" t="n">
        <v>3</v>
      </c>
      <c r="D2452" s="37" t="n">
        <v>93</v>
      </c>
      <c r="E2452" s="37" t="s">
        <v>187</v>
      </c>
      <c r="F2452" s="37" t="n">
        <v>6.5</v>
      </c>
      <c r="G2452" s="37" t="n">
        <v>7</v>
      </c>
      <c r="H2452" s="37" t="str">
        <f aca="false">IFERROR(VLOOKUP(A2452,Employees!$A$2:$I$1501,9,FALSE()),"Unknown")</f>
        <v>Sales</v>
      </c>
      <c r="I2452" s="37" t="str">
        <f aca="false">IFERROR(VLOOKUP(A2452,Employees!$A$2:$U$1501,21,FALSE()),"Unknown")</f>
        <v>Active</v>
      </c>
    </row>
    <row r="2453" customFormat="false" ht="15" hidden="false" customHeight="false" outlineLevel="0" collapsed="false">
      <c r="A2453" s="37" t="s">
        <v>544</v>
      </c>
      <c r="B2453" s="37" t="n">
        <v>2025</v>
      </c>
      <c r="C2453" s="37" t="n">
        <v>2</v>
      </c>
      <c r="D2453" s="37" t="n">
        <v>94</v>
      </c>
      <c r="E2453" s="37" t="s">
        <v>187</v>
      </c>
      <c r="F2453" s="37" t="n">
        <v>3.9</v>
      </c>
      <c r="G2453" s="37" t="n">
        <v>20</v>
      </c>
      <c r="H2453" s="37" t="str">
        <f aca="false">IFERROR(VLOOKUP(A2453,Employees!$A$2:$I$1501,9,FALSE()),"Unknown")</f>
        <v>Sales</v>
      </c>
      <c r="I2453" s="37" t="str">
        <f aca="false">IFERROR(VLOOKUP(A2453,Employees!$A$2:$U$1501,21,FALSE()),"Unknown")</f>
        <v>Active</v>
      </c>
    </row>
    <row r="2454" customFormat="false" ht="15" hidden="false" customHeight="false" outlineLevel="0" collapsed="false">
      <c r="A2454" s="37" t="s">
        <v>1560</v>
      </c>
      <c r="B2454" s="37" t="n">
        <v>2023</v>
      </c>
      <c r="C2454" s="37" t="n">
        <v>3</v>
      </c>
      <c r="D2454" s="37" t="n">
        <v>88</v>
      </c>
      <c r="E2454" s="37" t="s">
        <v>187</v>
      </c>
      <c r="F2454" s="37" t="n">
        <v>5.6</v>
      </c>
      <c r="G2454" s="37" t="n">
        <v>27</v>
      </c>
      <c r="H2454" s="37" t="str">
        <f aca="false">IFERROR(VLOOKUP(A2454,Employees!$A$2:$I$1501,9,FALSE()),"Unknown")</f>
        <v>Sales</v>
      </c>
      <c r="I2454" s="37" t="str">
        <f aca="false">IFERROR(VLOOKUP(A2454,Employees!$A$2:$U$1501,21,FALSE()),"Unknown")</f>
        <v>Exited</v>
      </c>
    </row>
    <row r="2455" customFormat="false" ht="15" hidden="false" customHeight="false" outlineLevel="0" collapsed="false">
      <c r="A2455" s="37" t="s">
        <v>564</v>
      </c>
      <c r="B2455" s="37" t="n">
        <v>2021</v>
      </c>
      <c r="C2455" s="37" t="n">
        <v>4</v>
      </c>
      <c r="D2455" s="37" t="n">
        <v>92</v>
      </c>
      <c r="E2455" s="37" t="s">
        <v>185</v>
      </c>
      <c r="F2455" s="37" t="n">
        <v>7.7</v>
      </c>
      <c r="G2455" s="37" t="n">
        <v>68</v>
      </c>
      <c r="H2455" s="37" t="str">
        <f aca="false">IFERROR(VLOOKUP(A2455,Employees!$A$2:$I$1501,9,FALSE()),"Unknown")</f>
        <v>Sales</v>
      </c>
      <c r="I2455" s="37" t="str">
        <f aca="false">IFERROR(VLOOKUP(A2455,Employees!$A$2:$U$1501,21,FALSE()),"Unknown")</f>
        <v>Active</v>
      </c>
    </row>
    <row r="2456" customFormat="false" ht="15" hidden="false" customHeight="false" outlineLevel="0" collapsed="false">
      <c r="A2456" s="37" t="s">
        <v>564</v>
      </c>
      <c r="B2456" s="37" t="n">
        <v>2022</v>
      </c>
      <c r="C2456" s="37" t="n">
        <v>3</v>
      </c>
      <c r="D2456" s="37" t="n">
        <v>95</v>
      </c>
      <c r="E2456" s="37" t="s">
        <v>187</v>
      </c>
      <c r="F2456" s="37" t="n">
        <v>7</v>
      </c>
      <c r="G2456" s="37" t="n">
        <v>17</v>
      </c>
      <c r="H2456" s="37" t="str">
        <f aca="false">IFERROR(VLOOKUP(A2456,Employees!$A$2:$I$1501,9,FALSE()),"Unknown")</f>
        <v>Sales</v>
      </c>
      <c r="I2456" s="37" t="str">
        <f aca="false">IFERROR(VLOOKUP(A2456,Employees!$A$2:$U$1501,21,FALSE()),"Unknown")</f>
        <v>Active</v>
      </c>
    </row>
    <row r="2457" customFormat="false" ht="15" hidden="false" customHeight="false" outlineLevel="0" collapsed="false">
      <c r="A2457" s="37" t="s">
        <v>564</v>
      </c>
      <c r="B2457" s="37" t="n">
        <v>2023</v>
      </c>
      <c r="C2457" s="37" t="n">
        <v>2</v>
      </c>
      <c r="D2457" s="37" t="n">
        <v>97</v>
      </c>
      <c r="E2457" s="37" t="s">
        <v>187</v>
      </c>
      <c r="F2457" s="37" t="n">
        <v>6.1</v>
      </c>
      <c r="G2457" s="37" t="n">
        <v>24</v>
      </c>
      <c r="H2457" s="37" t="str">
        <f aca="false">IFERROR(VLOOKUP(A2457,Employees!$A$2:$I$1501,9,FALSE()),"Unknown")</f>
        <v>Sales</v>
      </c>
      <c r="I2457" s="37" t="str">
        <f aca="false">IFERROR(VLOOKUP(A2457,Employees!$A$2:$U$1501,21,FALSE()),"Unknown")</f>
        <v>Active</v>
      </c>
    </row>
    <row r="2458" customFormat="false" ht="15" hidden="false" customHeight="false" outlineLevel="0" collapsed="false">
      <c r="A2458" s="37" t="s">
        <v>564</v>
      </c>
      <c r="B2458" s="37" t="n">
        <v>2024</v>
      </c>
      <c r="C2458" s="37" t="n">
        <v>3</v>
      </c>
      <c r="D2458" s="37" t="n">
        <v>81</v>
      </c>
      <c r="E2458" s="37" t="s">
        <v>187</v>
      </c>
      <c r="F2458" s="37" t="n">
        <v>7.6</v>
      </c>
      <c r="G2458" s="37" t="n">
        <v>9</v>
      </c>
      <c r="H2458" s="37" t="str">
        <f aca="false">IFERROR(VLOOKUP(A2458,Employees!$A$2:$I$1501,9,FALSE()),"Unknown")</f>
        <v>Sales</v>
      </c>
      <c r="I2458" s="37" t="str">
        <f aca="false">IFERROR(VLOOKUP(A2458,Employees!$A$2:$U$1501,21,FALSE()),"Unknown")</f>
        <v>Active</v>
      </c>
    </row>
    <row r="2459" customFormat="false" ht="15" hidden="false" customHeight="false" outlineLevel="0" collapsed="false">
      <c r="A2459" s="37" t="s">
        <v>564</v>
      </c>
      <c r="B2459" s="37" t="n">
        <v>2025</v>
      </c>
      <c r="C2459" s="37" t="n">
        <v>4</v>
      </c>
      <c r="D2459" s="37" t="n">
        <v>111</v>
      </c>
      <c r="E2459" s="37" t="s">
        <v>187</v>
      </c>
      <c r="F2459" s="37" t="n">
        <v>7.3</v>
      </c>
      <c r="G2459" s="37" t="n">
        <v>37</v>
      </c>
      <c r="H2459" s="37" t="str">
        <f aca="false">IFERROR(VLOOKUP(A2459,Employees!$A$2:$I$1501,9,FALSE()),"Unknown")</f>
        <v>Sales</v>
      </c>
      <c r="I2459" s="37" t="str">
        <f aca="false">IFERROR(VLOOKUP(A2459,Employees!$A$2:$U$1501,21,FALSE()),"Unknown")</f>
        <v>Active</v>
      </c>
    </row>
    <row r="2460" customFormat="false" ht="15" hidden="false" customHeight="false" outlineLevel="0" collapsed="false">
      <c r="A2460" s="37" t="s">
        <v>1066</v>
      </c>
      <c r="B2460" s="37" t="n">
        <v>2023</v>
      </c>
      <c r="C2460" s="37" t="n">
        <v>2</v>
      </c>
      <c r="D2460" s="37" t="n">
        <v>78</v>
      </c>
      <c r="E2460" s="37" t="s">
        <v>187</v>
      </c>
      <c r="F2460" s="37" t="n">
        <v>7.5</v>
      </c>
      <c r="G2460" s="37" t="n">
        <v>12</v>
      </c>
      <c r="H2460" s="37" t="str">
        <f aca="false">IFERROR(VLOOKUP(A2460,Employees!$A$2:$I$1501,9,FALSE()),"Unknown")</f>
        <v>Sales</v>
      </c>
      <c r="I2460" s="37" t="str">
        <f aca="false">IFERROR(VLOOKUP(A2460,Employees!$A$2:$U$1501,21,FALSE()),"Unknown")</f>
        <v>Active</v>
      </c>
    </row>
    <row r="2461" customFormat="false" ht="15" hidden="false" customHeight="false" outlineLevel="0" collapsed="false">
      <c r="A2461" s="37" t="s">
        <v>1066</v>
      </c>
      <c r="B2461" s="37" t="n">
        <v>2024</v>
      </c>
      <c r="C2461" s="37" t="n">
        <v>3</v>
      </c>
      <c r="D2461" s="37" t="n">
        <v>79</v>
      </c>
      <c r="E2461" s="37" t="s">
        <v>187</v>
      </c>
      <c r="F2461" s="37" t="n">
        <v>3.9</v>
      </c>
      <c r="G2461" s="37" t="n">
        <v>33</v>
      </c>
      <c r="H2461" s="37" t="str">
        <f aca="false">IFERROR(VLOOKUP(A2461,Employees!$A$2:$I$1501,9,FALSE()),"Unknown")</f>
        <v>Sales</v>
      </c>
      <c r="I2461" s="37" t="str">
        <f aca="false">IFERROR(VLOOKUP(A2461,Employees!$A$2:$U$1501,21,FALSE()),"Unknown")</f>
        <v>Active</v>
      </c>
    </row>
    <row r="2462" customFormat="false" ht="15" hidden="false" customHeight="false" outlineLevel="0" collapsed="false">
      <c r="A2462" s="37" t="s">
        <v>1066</v>
      </c>
      <c r="B2462" s="37" t="n">
        <v>2025</v>
      </c>
      <c r="C2462" s="37" t="n">
        <v>3</v>
      </c>
      <c r="D2462" s="37" t="n">
        <v>82</v>
      </c>
      <c r="E2462" s="37" t="s">
        <v>187</v>
      </c>
      <c r="F2462" s="37" t="n">
        <v>8.9</v>
      </c>
      <c r="G2462" s="37" t="n">
        <v>15</v>
      </c>
      <c r="H2462" s="37" t="str">
        <f aca="false">IFERROR(VLOOKUP(A2462,Employees!$A$2:$I$1501,9,FALSE()),"Unknown")</f>
        <v>Sales</v>
      </c>
      <c r="I2462" s="37" t="str">
        <f aca="false">IFERROR(VLOOKUP(A2462,Employees!$A$2:$U$1501,21,FALSE()),"Unknown")</f>
        <v>Active</v>
      </c>
    </row>
    <row r="2463" customFormat="false" ht="15" hidden="false" customHeight="false" outlineLevel="0" collapsed="false">
      <c r="A2463" s="37" t="s">
        <v>1562</v>
      </c>
      <c r="B2463" s="37" t="n">
        <v>2021</v>
      </c>
      <c r="C2463" s="37" t="n">
        <v>4</v>
      </c>
      <c r="D2463" s="37" t="n">
        <v>70</v>
      </c>
      <c r="E2463" s="37" t="s">
        <v>185</v>
      </c>
      <c r="F2463" s="37" t="n">
        <v>8.7</v>
      </c>
      <c r="G2463" s="37" t="n">
        <v>19</v>
      </c>
      <c r="H2463" s="37" t="str">
        <f aca="false">IFERROR(VLOOKUP(A2463,Employees!$A$2:$I$1501,9,FALSE()),"Unknown")</f>
        <v>Sales</v>
      </c>
      <c r="I2463" s="37" t="str">
        <f aca="false">IFERROR(VLOOKUP(A2463,Employees!$A$2:$U$1501,21,FALSE()),"Unknown")</f>
        <v>Active</v>
      </c>
    </row>
    <row r="2464" customFormat="false" ht="15" hidden="false" customHeight="false" outlineLevel="0" collapsed="false">
      <c r="A2464" s="37" t="s">
        <v>1562</v>
      </c>
      <c r="B2464" s="37" t="n">
        <v>2022</v>
      </c>
      <c r="C2464" s="37" t="n">
        <v>2</v>
      </c>
      <c r="D2464" s="37" t="n">
        <v>85</v>
      </c>
      <c r="E2464" s="37" t="s">
        <v>187</v>
      </c>
      <c r="F2464" s="37" t="n">
        <v>6.5</v>
      </c>
      <c r="G2464" s="37" t="n">
        <v>16</v>
      </c>
      <c r="H2464" s="37" t="str">
        <f aca="false">IFERROR(VLOOKUP(A2464,Employees!$A$2:$I$1501,9,FALSE()),"Unknown")</f>
        <v>Sales</v>
      </c>
      <c r="I2464" s="37" t="str">
        <f aca="false">IFERROR(VLOOKUP(A2464,Employees!$A$2:$U$1501,21,FALSE()),"Unknown")</f>
        <v>Active</v>
      </c>
    </row>
    <row r="2465" customFormat="false" ht="15" hidden="false" customHeight="false" outlineLevel="0" collapsed="false">
      <c r="A2465" s="37" t="s">
        <v>1562</v>
      </c>
      <c r="B2465" s="37" t="n">
        <v>2023</v>
      </c>
      <c r="C2465" s="37" t="n">
        <v>1</v>
      </c>
      <c r="D2465" s="37" t="n">
        <v>77</v>
      </c>
      <c r="E2465" s="37" t="s">
        <v>187</v>
      </c>
      <c r="F2465" s="37" t="n">
        <v>3.7</v>
      </c>
      <c r="G2465" s="37" t="n">
        <v>1</v>
      </c>
      <c r="H2465" s="37" t="str">
        <f aca="false">IFERROR(VLOOKUP(A2465,Employees!$A$2:$I$1501,9,FALSE()),"Unknown")</f>
        <v>Sales</v>
      </c>
      <c r="I2465" s="37" t="str">
        <f aca="false">IFERROR(VLOOKUP(A2465,Employees!$A$2:$U$1501,21,FALSE()),"Unknown")</f>
        <v>Active</v>
      </c>
    </row>
    <row r="2466" customFormat="false" ht="15" hidden="false" customHeight="false" outlineLevel="0" collapsed="false">
      <c r="A2466" s="37" t="s">
        <v>1562</v>
      </c>
      <c r="B2466" s="37" t="n">
        <v>2024</v>
      </c>
      <c r="C2466" s="37" t="n">
        <v>3</v>
      </c>
      <c r="D2466" s="37" t="n">
        <v>86</v>
      </c>
      <c r="E2466" s="37" t="s">
        <v>187</v>
      </c>
      <c r="F2466" s="37" t="n">
        <v>5.9</v>
      </c>
      <c r="G2466" s="37" t="n">
        <v>20</v>
      </c>
      <c r="H2466" s="37" t="str">
        <f aca="false">IFERROR(VLOOKUP(A2466,Employees!$A$2:$I$1501,9,FALSE()),"Unknown")</f>
        <v>Sales</v>
      </c>
      <c r="I2466" s="37" t="str">
        <f aca="false">IFERROR(VLOOKUP(A2466,Employees!$A$2:$U$1501,21,FALSE()),"Unknown")</f>
        <v>Active</v>
      </c>
    </row>
    <row r="2467" customFormat="false" ht="15" hidden="false" customHeight="false" outlineLevel="0" collapsed="false">
      <c r="A2467" s="37" t="s">
        <v>1562</v>
      </c>
      <c r="B2467" s="37" t="n">
        <v>2025</v>
      </c>
      <c r="C2467" s="37" t="n">
        <v>3</v>
      </c>
      <c r="D2467" s="37" t="n">
        <v>74</v>
      </c>
      <c r="E2467" s="37" t="s">
        <v>187</v>
      </c>
      <c r="F2467" s="37" t="n">
        <v>6.6</v>
      </c>
      <c r="G2467" s="37" t="n">
        <v>13</v>
      </c>
      <c r="H2467" s="37" t="str">
        <f aca="false">IFERROR(VLOOKUP(A2467,Employees!$A$2:$I$1501,9,FALSE()),"Unknown")</f>
        <v>Sales</v>
      </c>
      <c r="I2467" s="37" t="str">
        <f aca="false">IFERROR(VLOOKUP(A2467,Employees!$A$2:$U$1501,21,FALSE()),"Unknown")</f>
        <v>Active</v>
      </c>
    </row>
    <row r="2468" customFormat="false" ht="15" hidden="false" customHeight="false" outlineLevel="0" collapsed="false">
      <c r="A2468" s="37" t="s">
        <v>1563</v>
      </c>
      <c r="B2468" s="37" t="n">
        <v>2021</v>
      </c>
      <c r="C2468" s="37" t="n">
        <v>1</v>
      </c>
      <c r="D2468" s="37" t="n">
        <v>66</v>
      </c>
      <c r="E2468" s="37" t="s">
        <v>187</v>
      </c>
      <c r="F2468" s="37" t="n">
        <v>3.4</v>
      </c>
      <c r="G2468" s="37" t="n">
        <v>17</v>
      </c>
      <c r="H2468" s="37" t="str">
        <f aca="false">IFERROR(VLOOKUP(A2468,Employees!$A$2:$I$1501,9,FALSE()),"Unknown")</f>
        <v>Sales</v>
      </c>
      <c r="I2468" s="37" t="str">
        <f aca="false">IFERROR(VLOOKUP(A2468,Employees!$A$2:$U$1501,21,FALSE()),"Unknown")</f>
        <v>Active</v>
      </c>
    </row>
    <row r="2469" customFormat="false" ht="15" hidden="false" customHeight="false" outlineLevel="0" collapsed="false">
      <c r="A2469" s="37" t="s">
        <v>1563</v>
      </c>
      <c r="B2469" s="37" t="n">
        <v>2022</v>
      </c>
      <c r="C2469" s="37" t="n">
        <v>4</v>
      </c>
      <c r="D2469" s="37" t="n">
        <v>102</v>
      </c>
      <c r="E2469" s="37" t="s">
        <v>187</v>
      </c>
      <c r="F2469" s="37" t="n">
        <v>12.2</v>
      </c>
      <c r="G2469" s="37" t="n">
        <v>22</v>
      </c>
      <c r="H2469" s="37" t="str">
        <f aca="false">IFERROR(VLOOKUP(A2469,Employees!$A$2:$I$1501,9,FALSE()),"Unknown")</f>
        <v>Sales</v>
      </c>
      <c r="I2469" s="37" t="str">
        <f aca="false">IFERROR(VLOOKUP(A2469,Employees!$A$2:$U$1501,21,FALSE()),"Unknown")</f>
        <v>Active</v>
      </c>
    </row>
    <row r="2470" customFormat="false" ht="15" hidden="false" customHeight="false" outlineLevel="0" collapsed="false">
      <c r="A2470" s="37" t="s">
        <v>1563</v>
      </c>
      <c r="B2470" s="37" t="n">
        <v>2023</v>
      </c>
      <c r="C2470" s="37" t="n">
        <v>2</v>
      </c>
      <c r="D2470" s="37" t="n">
        <v>81</v>
      </c>
      <c r="E2470" s="37" t="s">
        <v>187</v>
      </c>
      <c r="F2470" s="37" t="n">
        <v>6.6</v>
      </c>
      <c r="G2470" s="37" t="n">
        <v>10</v>
      </c>
      <c r="H2470" s="37" t="str">
        <f aca="false">IFERROR(VLOOKUP(A2470,Employees!$A$2:$I$1501,9,FALSE()),"Unknown")</f>
        <v>Sales</v>
      </c>
      <c r="I2470" s="37" t="str">
        <f aca="false">IFERROR(VLOOKUP(A2470,Employees!$A$2:$U$1501,21,FALSE()),"Unknown")</f>
        <v>Active</v>
      </c>
    </row>
    <row r="2471" customFormat="false" ht="15" hidden="false" customHeight="false" outlineLevel="0" collapsed="false">
      <c r="A2471" s="37" t="s">
        <v>1563</v>
      </c>
      <c r="B2471" s="37" t="n">
        <v>2024</v>
      </c>
      <c r="C2471" s="37" t="n">
        <v>2</v>
      </c>
      <c r="D2471" s="37" t="n">
        <v>74</v>
      </c>
      <c r="E2471" s="37" t="s">
        <v>187</v>
      </c>
      <c r="F2471" s="37" t="n">
        <v>4.2</v>
      </c>
      <c r="G2471" s="37" t="n">
        <v>26</v>
      </c>
      <c r="H2471" s="37" t="str">
        <f aca="false">IFERROR(VLOOKUP(A2471,Employees!$A$2:$I$1501,9,FALSE()),"Unknown")</f>
        <v>Sales</v>
      </c>
      <c r="I2471" s="37" t="str">
        <f aca="false">IFERROR(VLOOKUP(A2471,Employees!$A$2:$U$1501,21,FALSE()),"Unknown")</f>
        <v>Active</v>
      </c>
    </row>
    <row r="2472" customFormat="false" ht="15" hidden="false" customHeight="false" outlineLevel="0" collapsed="false">
      <c r="A2472" s="37" t="s">
        <v>1563</v>
      </c>
      <c r="B2472" s="37" t="n">
        <v>2025</v>
      </c>
      <c r="C2472" s="37" t="n">
        <v>3</v>
      </c>
      <c r="D2472" s="37" t="n">
        <v>79</v>
      </c>
      <c r="E2472" s="37" t="s">
        <v>187</v>
      </c>
      <c r="F2472" s="37" t="n">
        <v>5.7</v>
      </c>
      <c r="G2472" s="37" t="n">
        <v>18</v>
      </c>
      <c r="H2472" s="37" t="str">
        <f aca="false">IFERROR(VLOOKUP(A2472,Employees!$A$2:$I$1501,9,FALSE()),"Unknown")</f>
        <v>Sales</v>
      </c>
      <c r="I2472" s="37" t="str">
        <f aca="false">IFERROR(VLOOKUP(A2472,Employees!$A$2:$U$1501,21,FALSE()),"Unknown")</f>
        <v>Active</v>
      </c>
    </row>
    <row r="2473" customFormat="false" ht="15" hidden="false" customHeight="false" outlineLevel="0" collapsed="false">
      <c r="A2473" s="37" t="s">
        <v>1564</v>
      </c>
      <c r="B2473" s="37" t="n">
        <v>2021</v>
      </c>
      <c r="C2473" s="37" t="n">
        <v>3</v>
      </c>
      <c r="D2473" s="37" t="n">
        <v>59</v>
      </c>
      <c r="E2473" s="37" t="s">
        <v>187</v>
      </c>
      <c r="F2473" s="37" t="n">
        <v>6.3</v>
      </c>
      <c r="G2473" s="37" t="n">
        <v>19</v>
      </c>
      <c r="H2473" s="37" t="str">
        <f aca="false">IFERROR(VLOOKUP(A2473,Employees!$A$2:$I$1501,9,FALSE()),"Unknown")</f>
        <v>Marketing</v>
      </c>
      <c r="I2473" s="37" t="str">
        <f aca="false">IFERROR(VLOOKUP(A2473,Employees!$A$2:$U$1501,21,FALSE()),"Unknown")</f>
        <v>Active</v>
      </c>
    </row>
    <row r="2474" customFormat="false" ht="15" hidden="false" customHeight="false" outlineLevel="0" collapsed="false">
      <c r="A2474" s="37" t="s">
        <v>1564</v>
      </c>
      <c r="B2474" s="37" t="n">
        <v>2022</v>
      </c>
      <c r="C2474" s="37" t="n">
        <v>2</v>
      </c>
      <c r="D2474" s="37" t="n">
        <v>87</v>
      </c>
      <c r="E2474" s="37" t="s">
        <v>187</v>
      </c>
      <c r="F2474" s="37" t="n">
        <v>6.2</v>
      </c>
      <c r="G2474" s="37" t="n">
        <v>15</v>
      </c>
      <c r="H2474" s="37" t="str">
        <f aca="false">IFERROR(VLOOKUP(A2474,Employees!$A$2:$I$1501,9,FALSE()),"Unknown")</f>
        <v>Marketing</v>
      </c>
      <c r="I2474" s="37" t="str">
        <f aca="false">IFERROR(VLOOKUP(A2474,Employees!$A$2:$U$1501,21,FALSE()),"Unknown")</f>
        <v>Active</v>
      </c>
    </row>
    <row r="2475" customFormat="false" ht="15" hidden="false" customHeight="false" outlineLevel="0" collapsed="false">
      <c r="A2475" s="37" t="s">
        <v>1564</v>
      </c>
      <c r="B2475" s="37" t="n">
        <v>2023</v>
      </c>
      <c r="C2475" s="37" t="n">
        <v>1</v>
      </c>
      <c r="D2475" s="37" t="n">
        <v>65</v>
      </c>
      <c r="E2475" s="37" t="s">
        <v>187</v>
      </c>
      <c r="F2475" s="37" t="n">
        <v>2.5</v>
      </c>
      <c r="G2475" s="37" t="n">
        <v>48</v>
      </c>
      <c r="H2475" s="37" t="str">
        <f aca="false">IFERROR(VLOOKUP(A2475,Employees!$A$2:$I$1501,9,FALSE()),"Unknown")</f>
        <v>Marketing</v>
      </c>
      <c r="I2475" s="37" t="str">
        <f aca="false">IFERROR(VLOOKUP(A2475,Employees!$A$2:$U$1501,21,FALSE()),"Unknown")</f>
        <v>Active</v>
      </c>
    </row>
    <row r="2476" customFormat="false" ht="15" hidden="false" customHeight="false" outlineLevel="0" collapsed="false">
      <c r="A2476" s="37" t="s">
        <v>1564</v>
      </c>
      <c r="B2476" s="37" t="n">
        <v>2024</v>
      </c>
      <c r="C2476" s="37" t="n">
        <v>3</v>
      </c>
      <c r="D2476" s="37" t="n">
        <v>74</v>
      </c>
      <c r="E2476" s="37" t="s">
        <v>187</v>
      </c>
      <c r="F2476" s="37" t="n">
        <v>8.6</v>
      </c>
      <c r="G2476" s="37" t="n">
        <v>17</v>
      </c>
      <c r="H2476" s="37" t="str">
        <f aca="false">IFERROR(VLOOKUP(A2476,Employees!$A$2:$I$1501,9,FALSE()),"Unknown")</f>
        <v>Marketing</v>
      </c>
      <c r="I2476" s="37" t="str">
        <f aca="false">IFERROR(VLOOKUP(A2476,Employees!$A$2:$U$1501,21,FALSE()),"Unknown")</f>
        <v>Active</v>
      </c>
    </row>
    <row r="2477" customFormat="false" ht="15" hidden="false" customHeight="false" outlineLevel="0" collapsed="false">
      <c r="A2477" s="37" t="s">
        <v>1564</v>
      </c>
      <c r="B2477" s="37" t="n">
        <v>2025</v>
      </c>
      <c r="C2477" s="37" t="n">
        <v>3</v>
      </c>
      <c r="D2477" s="37" t="n">
        <v>103</v>
      </c>
      <c r="E2477" s="37" t="s">
        <v>187</v>
      </c>
      <c r="F2477" s="37" t="n">
        <v>5.7</v>
      </c>
      <c r="G2477" s="37" t="n">
        <v>35</v>
      </c>
      <c r="H2477" s="37" t="str">
        <f aca="false">IFERROR(VLOOKUP(A2477,Employees!$A$2:$I$1501,9,FALSE()),"Unknown")</f>
        <v>Marketing</v>
      </c>
      <c r="I2477" s="37" t="str">
        <f aca="false">IFERROR(VLOOKUP(A2477,Employees!$A$2:$U$1501,21,FALSE()),"Unknown")</f>
        <v>Active</v>
      </c>
    </row>
    <row r="2478" customFormat="false" ht="15" hidden="false" customHeight="false" outlineLevel="0" collapsed="false">
      <c r="A2478" s="37" t="s">
        <v>1565</v>
      </c>
      <c r="B2478" s="37" t="n">
        <v>2023</v>
      </c>
      <c r="C2478" s="37" t="n">
        <v>3</v>
      </c>
      <c r="D2478" s="37" t="n">
        <v>100</v>
      </c>
      <c r="E2478" s="37" t="s">
        <v>187</v>
      </c>
      <c r="F2478" s="37" t="n">
        <v>3.6</v>
      </c>
      <c r="G2478" s="37" t="n">
        <v>20</v>
      </c>
      <c r="H2478" s="37" t="str">
        <f aca="false">IFERROR(VLOOKUP(A2478,Employees!$A$2:$I$1501,9,FALSE()),"Unknown")</f>
        <v>Engineering</v>
      </c>
      <c r="I2478" s="37" t="str">
        <f aca="false">IFERROR(VLOOKUP(A2478,Employees!$A$2:$U$1501,21,FALSE()),"Unknown")</f>
        <v>Active</v>
      </c>
    </row>
    <row r="2479" customFormat="false" ht="15" hidden="false" customHeight="false" outlineLevel="0" collapsed="false">
      <c r="A2479" s="37" t="s">
        <v>1565</v>
      </c>
      <c r="B2479" s="37" t="n">
        <v>2024</v>
      </c>
      <c r="C2479" s="37" t="n">
        <v>3</v>
      </c>
      <c r="D2479" s="37" t="n">
        <v>90</v>
      </c>
      <c r="E2479" s="37" t="s">
        <v>187</v>
      </c>
      <c r="F2479" s="37" t="n">
        <v>5.9</v>
      </c>
      <c r="G2479" s="37" t="n">
        <v>15</v>
      </c>
      <c r="H2479" s="37" t="str">
        <f aca="false">IFERROR(VLOOKUP(A2479,Employees!$A$2:$I$1501,9,FALSE()),"Unknown")</f>
        <v>Engineering</v>
      </c>
      <c r="I2479" s="37" t="str">
        <f aca="false">IFERROR(VLOOKUP(A2479,Employees!$A$2:$U$1501,21,FALSE()),"Unknown")</f>
        <v>Active</v>
      </c>
    </row>
    <row r="2480" customFormat="false" ht="15" hidden="false" customHeight="false" outlineLevel="0" collapsed="false">
      <c r="A2480" s="37" t="s">
        <v>1565</v>
      </c>
      <c r="B2480" s="37" t="n">
        <v>2025</v>
      </c>
      <c r="C2480" s="37" t="n">
        <v>2</v>
      </c>
      <c r="D2480" s="37" t="n">
        <v>79</v>
      </c>
      <c r="E2480" s="37" t="s">
        <v>187</v>
      </c>
      <c r="F2480" s="37" t="n">
        <v>3.2</v>
      </c>
      <c r="G2480" s="37" t="n">
        <v>32</v>
      </c>
      <c r="H2480" s="37" t="str">
        <f aca="false">IFERROR(VLOOKUP(A2480,Employees!$A$2:$I$1501,9,FALSE()),"Unknown")</f>
        <v>Engineering</v>
      </c>
      <c r="I2480" s="37" t="str">
        <f aca="false">IFERROR(VLOOKUP(A2480,Employees!$A$2:$U$1501,21,FALSE()),"Unknown")</f>
        <v>Active</v>
      </c>
    </row>
    <row r="2481" customFormat="false" ht="15" hidden="false" customHeight="false" outlineLevel="0" collapsed="false">
      <c r="A2481" s="37" t="s">
        <v>1568</v>
      </c>
      <c r="B2481" s="37" t="n">
        <v>2021</v>
      </c>
      <c r="C2481" s="37" t="n">
        <v>2</v>
      </c>
      <c r="D2481" s="37" t="n">
        <v>68</v>
      </c>
      <c r="E2481" s="37" t="s">
        <v>187</v>
      </c>
      <c r="F2481" s="37" t="n">
        <v>4</v>
      </c>
      <c r="G2481" s="37" t="n">
        <v>44</v>
      </c>
      <c r="H2481" s="37" t="str">
        <f aca="false">IFERROR(VLOOKUP(A2481,Employees!$A$2:$I$1501,9,FALSE()),"Unknown")</f>
        <v>Sales</v>
      </c>
      <c r="I2481" s="37" t="str">
        <f aca="false">IFERROR(VLOOKUP(A2481,Employees!$A$2:$U$1501,21,FALSE()),"Unknown")</f>
        <v>Exited</v>
      </c>
    </row>
    <row r="2482" customFormat="false" ht="15" hidden="false" customHeight="false" outlineLevel="0" collapsed="false">
      <c r="A2482" s="37" t="s">
        <v>1568</v>
      </c>
      <c r="B2482" s="37" t="n">
        <v>2022</v>
      </c>
      <c r="C2482" s="37" t="n">
        <v>2</v>
      </c>
      <c r="D2482" s="37" t="n">
        <v>71</v>
      </c>
      <c r="E2482" s="37" t="s">
        <v>187</v>
      </c>
      <c r="F2482" s="37" t="n">
        <v>5.7</v>
      </c>
      <c r="G2482" s="37" t="n">
        <v>9</v>
      </c>
      <c r="H2482" s="37" t="str">
        <f aca="false">IFERROR(VLOOKUP(A2482,Employees!$A$2:$I$1501,9,FALSE()),"Unknown")</f>
        <v>Sales</v>
      </c>
      <c r="I2482" s="37" t="str">
        <f aca="false">IFERROR(VLOOKUP(A2482,Employees!$A$2:$U$1501,21,FALSE()),"Unknown")</f>
        <v>Exited</v>
      </c>
    </row>
    <row r="2483" customFormat="false" ht="15" hidden="false" customHeight="false" outlineLevel="0" collapsed="false">
      <c r="A2483" s="37" t="s">
        <v>1568</v>
      </c>
      <c r="B2483" s="37" t="n">
        <v>2023</v>
      </c>
      <c r="C2483" s="37" t="n">
        <v>2</v>
      </c>
      <c r="D2483" s="37" t="n">
        <v>74</v>
      </c>
      <c r="E2483" s="37" t="s">
        <v>187</v>
      </c>
      <c r="F2483" s="37" t="n">
        <v>5.6</v>
      </c>
      <c r="G2483" s="37" t="n">
        <v>13</v>
      </c>
      <c r="H2483" s="37" t="str">
        <f aca="false">IFERROR(VLOOKUP(A2483,Employees!$A$2:$I$1501,9,FALSE()),"Unknown")</f>
        <v>Sales</v>
      </c>
      <c r="I2483" s="37" t="str">
        <f aca="false">IFERROR(VLOOKUP(A2483,Employees!$A$2:$U$1501,21,FALSE()),"Unknown")</f>
        <v>Exited</v>
      </c>
    </row>
    <row r="2484" customFormat="false" ht="15" hidden="false" customHeight="false" outlineLevel="0" collapsed="false">
      <c r="A2484" s="37" t="s">
        <v>1568</v>
      </c>
      <c r="B2484" s="37" t="n">
        <v>2024</v>
      </c>
      <c r="C2484" s="37" t="n">
        <v>4</v>
      </c>
      <c r="D2484" s="37" t="n">
        <v>98</v>
      </c>
      <c r="E2484" s="37" t="s">
        <v>185</v>
      </c>
      <c r="F2484" s="37" t="n">
        <v>10.5</v>
      </c>
      <c r="G2484" s="37" t="n">
        <v>9</v>
      </c>
      <c r="H2484" s="37" t="str">
        <f aca="false">IFERROR(VLOOKUP(A2484,Employees!$A$2:$I$1501,9,FALSE()),"Unknown")</f>
        <v>Sales</v>
      </c>
      <c r="I2484" s="37" t="str">
        <f aca="false">IFERROR(VLOOKUP(A2484,Employees!$A$2:$U$1501,21,FALSE()),"Unknown")</f>
        <v>Exited</v>
      </c>
    </row>
    <row r="2485" customFormat="false" ht="15" hidden="false" customHeight="false" outlineLevel="0" collapsed="false">
      <c r="A2485" s="37" t="s">
        <v>1568</v>
      </c>
      <c r="B2485" s="37" t="n">
        <v>2025</v>
      </c>
      <c r="C2485" s="37" t="n">
        <v>2</v>
      </c>
      <c r="D2485" s="37" t="n">
        <v>97</v>
      </c>
      <c r="E2485" s="37" t="s">
        <v>187</v>
      </c>
      <c r="F2485" s="37" t="n">
        <v>3.3</v>
      </c>
      <c r="G2485" s="37" t="n">
        <v>31</v>
      </c>
      <c r="H2485" s="37" t="str">
        <f aca="false">IFERROR(VLOOKUP(A2485,Employees!$A$2:$I$1501,9,FALSE()),"Unknown")</f>
        <v>Sales</v>
      </c>
      <c r="I2485" s="37" t="str">
        <f aca="false">IFERROR(VLOOKUP(A2485,Employees!$A$2:$U$1501,21,FALSE()),"Unknown")</f>
        <v>Exited</v>
      </c>
    </row>
    <row r="2486" customFormat="false" ht="15" hidden="false" customHeight="false" outlineLevel="0" collapsed="false">
      <c r="A2486" s="37" t="s">
        <v>1568</v>
      </c>
      <c r="B2486" s="37" t="n">
        <v>2026</v>
      </c>
      <c r="C2486" s="37" t="n">
        <v>2</v>
      </c>
      <c r="D2486" s="37" t="n">
        <v>65</v>
      </c>
      <c r="E2486" s="37" t="s">
        <v>187</v>
      </c>
      <c r="F2486" s="37" t="n">
        <v>2.2</v>
      </c>
      <c r="G2486" s="37" t="n">
        <v>41</v>
      </c>
      <c r="H2486" s="37" t="str">
        <f aca="false">IFERROR(VLOOKUP(A2486,Employees!$A$2:$I$1501,9,FALSE()),"Unknown")</f>
        <v>Sales</v>
      </c>
      <c r="I2486" s="37" t="str">
        <f aca="false">IFERROR(VLOOKUP(A2486,Employees!$A$2:$U$1501,21,FALSE()),"Unknown")</f>
        <v>Exited</v>
      </c>
    </row>
    <row r="2487" customFormat="false" ht="15" hidden="false" customHeight="false" outlineLevel="0" collapsed="false">
      <c r="A2487" s="37" t="s">
        <v>1569</v>
      </c>
      <c r="B2487" s="37" t="n">
        <v>2024</v>
      </c>
      <c r="C2487" s="37" t="n">
        <v>2</v>
      </c>
      <c r="D2487" s="37" t="n">
        <v>67</v>
      </c>
      <c r="E2487" s="37" t="s">
        <v>187</v>
      </c>
      <c r="F2487" s="37" t="n">
        <v>6.1</v>
      </c>
      <c r="G2487" s="37" t="n">
        <v>37</v>
      </c>
      <c r="H2487" s="37" t="str">
        <f aca="false">IFERROR(VLOOKUP(A2487,Employees!$A$2:$I$1501,9,FALSE()),"Unknown")</f>
        <v>Engineering</v>
      </c>
      <c r="I2487" s="37" t="str">
        <f aca="false">IFERROR(VLOOKUP(A2487,Employees!$A$2:$U$1501,21,FALSE()),"Unknown")</f>
        <v>Active</v>
      </c>
    </row>
    <row r="2488" customFormat="false" ht="15" hidden="false" customHeight="false" outlineLevel="0" collapsed="false">
      <c r="A2488" s="37" t="s">
        <v>1569</v>
      </c>
      <c r="B2488" s="37" t="n">
        <v>2025</v>
      </c>
      <c r="C2488" s="37" t="n">
        <v>2</v>
      </c>
      <c r="D2488" s="37" t="n">
        <v>89</v>
      </c>
      <c r="E2488" s="37" t="s">
        <v>187</v>
      </c>
      <c r="F2488" s="37" t="n">
        <v>3.2</v>
      </c>
      <c r="G2488" s="37" t="n">
        <v>12</v>
      </c>
      <c r="H2488" s="37" t="str">
        <f aca="false">IFERROR(VLOOKUP(A2488,Employees!$A$2:$I$1501,9,FALSE()),"Unknown")</f>
        <v>Engineering</v>
      </c>
      <c r="I2488" s="37" t="str">
        <f aca="false">IFERROR(VLOOKUP(A2488,Employees!$A$2:$U$1501,21,FALSE()),"Unknown")</f>
        <v>Active</v>
      </c>
    </row>
    <row r="2489" customFormat="false" ht="15" hidden="false" customHeight="false" outlineLevel="0" collapsed="false">
      <c r="A2489" s="37" t="s">
        <v>1570</v>
      </c>
      <c r="B2489" s="37" t="n">
        <v>2023</v>
      </c>
      <c r="C2489" s="37" t="n">
        <v>2</v>
      </c>
      <c r="D2489" s="37" t="n">
        <v>75</v>
      </c>
      <c r="E2489" s="37" t="s">
        <v>187</v>
      </c>
      <c r="F2489" s="37" t="n">
        <v>3.1</v>
      </c>
      <c r="G2489" s="37" t="n">
        <v>24</v>
      </c>
      <c r="H2489" s="37" t="str">
        <f aca="false">IFERROR(VLOOKUP(A2489,Employees!$A$2:$I$1501,9,FALSE()),"Unknown")</f>
        <v>Data &amp; AI</v>
      </c>
      <c r="I2489" s="37" t="str">
        <f aca="false">IFERROR(VLOOKUP(A2489,Employees!$A$2:$U$1501,21,FALSE()),"Unknown")</f>
        <v>Active</v>
      </c>
    </row>
    <row r="2490" customFormat="false" ht="15" hidden="false" customHeight="false" outlineLevel="0" collapsed="false">
      <c r="A2490" s="37" t="s">
        <v>1570</v>
      </c>
      <c r="B2490" s="37" t="n">
        <v>2024</v>
      </c>
      <c r="C2490" s="37" t="n">
        <v>3</v>
      </c>
      <c r="D2490" s="37" t="n">
        <v>73</v>
      </c>
      <c r="E2490" s="37" t="s">
        <v>187</v>
      </c>
      <c r="F2490" s="37" t="n">
        <v>5.6</v>
      </c>
      <c r="G2490" s="37" t="n">
        <v>13</v>
      </c>
      <c r="H2490" s="37" t="str">
        <f aca="false">IFERROR(VLOOKUP(A2490,Employees!$A$2:$I$1501,9,FALSE()),"Unknown")</f>
        <v>Data &amp; AI</v>
      </c>
      <c r="I2490" s="37" t="str">
        <f aca="false">IFERROR(VLOOKUP(A2490,Employees!$A$2:$U$1501,21,FALSE()),"Unknown")</f>
        <v>Active</v>
      </c>
    </row>
    <row r="2491" customFormat="false" ht="15" hidden="false" customHeight="false" outlineLevel="0" collapsed="false">
      <c r="A2491" s="37" t="s">
        <v>1570</v>
      </c>
      <c r="B2491" s="37" t="n">
        <v>2025</v>
      </c>
      <c r="C2491" s="37" t="n">
        <v>3</v>
      </c>
      <c r="D2491" s="37" t="n">
        <v>82</v>
      </c>
      <c r="E2491" s="37" t="s">
        <v>187</v>
      </c>
      <c r="F2491" s="37" t="n">
        <v>5.5</v>
      </c>
      <c r="G2491" s="37" t="n">
        <v>33</v>
      </c>
      <c r="H2491" s="37" t="str">
        <f aca="false">IFERROR(VLOOKUP(A2491,Employees!$A$2:$I$1501,9,FALSE()),"Unknown")</f>
        <v>Data &amp; AI</v>
      </c>
      <c r="I2491" s="37" t="str">
        <f aca="false">IFERROR(VLOOKUP(A2491,Employees!$A$2:$U$1501,21,FALSE()),"Unknown")</f>
        <v>Active</v>
      </c>
    </row>
    <row r="2492" customFormat="false" ht="15" hidden="false" customHeight="false" outlineLevel="0" collapsed="false">
      <c r="A2492" s="37" t="s">
        <v>1573</v>
      </c>
      <c r="B2492" s="37" t="n">
        <v>2024</v>
      </c>
      <c r="C2492" s="37" t="n">
        <v>3</v>
      </c>
      <c r="D2492" s="37" t="n">
        <v>68</v>
      </c>
      <c r="E2492" s="37" t="s">
        <v>187</v>
      </c>
      <c r="F2492" s="37" t="n">
        <v>5.5</v>
      </c>
      <c r="G2492" s="37" t="n">
        <v>29</v>
      </c>
      <c r="H2492" s="37" t="str">
        <f aca="false">IFERROR(VLOOKUP(A2492,Employees!$A$2:$I$1501,9,FALSE()),"Unknown")</f>
        <v>Engineering</v>
      </c>
      <c r="I2492" s="37" t="str">
        <f aca="false">IFERROR(VLOOKUP(A2492,Employees!$A$2:$U$1501,21,FALSE()),"Unknown")</f>
        <v>Active</v>
      </c>
    </row>
    <row r="2493" customFormat="false" ht="15" hidden="false" customHeight="false" outlineLevel="0" collapsed="false">
      <c r="A2493" s="37" t="s">
        <v>1573</v>
      </c>
      <c r="B2493" s="37" t="n">
        <v>2025</v>
      </c>
      <c r="C2493" s="37" t="n">
        <v>2</v>
      </c>
      <c r="D2493" s="37" t="n">
        <v>66</v>
      </c>
      <c r="E2493" s="37" t="s">
        <v>187</v>
      </c>
      <c r="F2493" s="37" t="n">
        <v>4.5</v>
      </c>
      <c r="G2493" s="37" t="n">
        <v>6</v>
      </c>
      <c r="H2493" s="37" t="str">
        <f aca="false">IFERROR(VLOOKUP(A2493,Employees!$A$2:$I$1501,9,FALSE()),"Unknown")</f>
        <v>Engineering</v>
      </c>
      <c r="I2493" s="37" t="str">
        <f aca="false">IFERROR(VLOOKUP(A2493,Employees!$A$2:$U$1501,21,FALSE()),"Unknown")</f>
        <v>Active</v>
      </c>
    </row>
    <row r="2494" customFormat="false" ht="15" hidden="false" customHeight="false" outlineLevel="0" collapsed="false">
      <c r="A2494" s="37" t="s">
        <v>1574</v>
      </c>
      <c r="B2494" s="37" t="n">
        <v>2021</v>
      </c>
      <c r="C2494" s="37" t="n">
        <v>3</v>
      </c>
      <c r="D2494" s="37" t="n">
        <v>79</v>
      </c>
      <c r="E2494" s="37" t="s">
        <v>187</v>
      </c>
      <c r="F2494" s="37" t="n">
        <v>5</v>
      </c>
      <c r="G2494" s="37" t="n">
        <v>37</v>
      </c>
      <c r="H2494" s="37" t="str">
        <f aca="false">IFERROR(VLOOKUP(A2494,Employees!$A$2:$I$1501,9,FALSE()),"Unknown")</f>
        <v>Customer Support</v>
      </c>
      <c r="I2494" s="37" t="str">
        <f aca="false">IFERROR(VLOOKUP(A2494,Employees!$A$2:$U$1501,21,FALSE()),"Unknown")</f>
        <v>Active</v>
      </c>
    </row>
    <row r="2495" customFormat="false" ht="15" hidden="false" customHeight="false" outlineLevel="0" collapsed="false">
      <c r="A2495" s="37" t="s">
        <v>1574</v>
      </c>
      <c r="B2495" s="37" t="n">
        <v>2022</v>
      </c>
      <c r="C2495" s="37" t="n">
        <v>3</v>
      </c>
      <c r="D2495" s="37" t="n">
        <v>91</v>
      </c>
      <c r="E2495" s="37" t="s">
        <v>187</v>
      </c>
      <c r="F2495" s="37" t="n">
        <v>6.8</v>
      </c>
      <c r="G2495" s="37" t="n">
        <v>41</v>
      </c>
      <c r="H2495" s="37" t="str">
        <f aca="false">IFERROR(VLOOKUP(A2495,Employees!$A$2:$I$1501,9,FALSE()),"Unknown")</f>
        <v>Customer Support</v>
      </c>
      <c r="I2495" s="37" t="str">
        <f aca="false">IFERROR(VLOOKUP(A2495,Employees!$A$2:$U$1501,21,FALSE()),"Unknown")</f>
        <v>Active</v>
      </c>
    </row>
    <row r="2496" customFormat="false" ht="15" hidden="false" customHeight="false" outlineLevel="0" collapsed="false">
      <c r="A2496" s="37" t="s">
        <v>1574</v>
      </c>
      <c r="B2496" s="37" t="n">
        <v>2023</v>
      </c>
      <c r="C2496" s="37" t="n">
        <v>2</v>
      </c>
      <c r="D2496" s="37" t="n">
        <v>71</v>
      </c>
      <c r="E2496" s="37" t="s">
        <v>187</v>
      </c>
      <c r="F2496" s="37" t="n">
        <v>9.3</v>
      </c>
      <c r="G2496" s="37" t="n">
        <v>28</v>
      </c>
      <c r="H2496" s="37" t="str">
        <f aca="false">IFERROR(VLOOKUP(A2496,Employees!$A$2:$I$1501,9,FALSE()),"Unknown")</f>
        <v>Customer Support</v>
      </c>
      <c r="I2496" s="37" t="str">
        <f aca="false">IFERROR(VLOOKUP(A2496,Employees!$A$2:$U$1501,21,FALSE()),"Unknown")</f>
        <v>Active</v>
      </c>
    </row>
    <row r="2497" customFormat="false" ht="15" hidden="false" customHeight="false" outlineLevel="0" collapsed="false">
      <c r="A2497" s="37" t="s">
        <v>1574</v>
      </c>
      <c r="B2497" s="37" t="n">
        <v>2024</v>
      </c>
      <c r="C2497" s="37" t="n">
        <v>3</v>
      </c>
      <c r="D2497" s="37" t="n">
        <v>84</v>
      </c>
      <c r="E2497" s="37" t="s">
        <v>187</v>
      </c>
      <c r="F2497" s="37" t="n">
        <v>8.2</v>
      </c>
      <c r="G2497" s="37" t="n">
        <v>5</v>
      </c>
      <c r="H2497" s="37" t="str">
        <f aca="false">IFERROR(VLOOKUP(A2497,Employees!$A$2:$I$1501,9,FALSE()),"Unknown")</f>
        <v>Customer Support</v>
      </c>
      <c r="I2497" s="37" t="str">
        <f aca="false">IFERROR(VLOOKUP(A2497,Employees!$A$2:$U$1501,21,FALSE()),"Unknown")</f>
        <v>Active</v>
      </c>
    </row>
    <row r="2498" customFormat="false" ht="15" hidden="false" customHeight="false" outlineLevel="0" collapsed="false">
      <c r="A2498" s="37" t="s">
        <v>1574</v>
      </c>
      <c r="B2498" s="37" t="n">
        <v>2025</v>
      </c>
      <c r="C2498" s="37" t="n">
        <v>3</v>
      </c>
      <c r="D2498" s="37" t="n">
        <v>94</v>
      </c>
      <c r="E2498" s="37" t="s">
        <v>187</v>
      </c>
      <c r="F2498" s="37" t="n">
        <v>4.9</v>
      </c>
      <c r="G2498" s="37" t="n">
        <v>10</v>
      </c>
      <c r="H2498" s="37" t="str">
        <f aca="false">IFERROR(VLOOKUP(A2498,Employees!$A$2:$I$1501,9,FALSE()),"Unknown")</f>
        <v>Customer Support</v>
      </c>
      <c r="I2498" s="37" t="str">
        <f aca="false">IFERROR(VLOOKUP(A2498,Employees!$A$2:$U$1501,21,FALSE()),"Unknown")</f>
        <v>Active</v>
      </c>
    </row>
    <row r="2499" customFormat="false" ht="15" hidden="false" customHeight="false" outlineLevel="0" collapsed="false">
      <c r="A2499" s="37" t="s">
        <v>1575</v>
      </c>
      <c r="B2499" s="37" t="n">
        <v>2026</v>
      </c>
      <c r="C2499" s="37" t="n">
        <v>3</v>
      </c>
      <c r="D2499" s="37" t="n">
        <v>89</v>
      </c>
      <c r="E2499" s="37" t="s">
        <v>187</v>
      </c>
      <c r="F2499" s="37" t="n">
        <v>5.2</v>
      </c>
      <c r="G2499" s="37" t="n">
        <v>57</v>
      </c>
      <c r="H2499" s="37" t="str">
        <f aca="false">IFERROR(VLOOKUP(A2499,Employees!$A$2:$I$1501,9,FALSE()),"Unknown")</f>
        <v>Marketing</v>
      </c>
      <c r="I2499" s="37" t="str">
        <f aca="false">IFERROR(VLOOKUP(A2499,Employees!$A$2:$U$1501,21,FALSE()),"Unknown")</f>
        <v>Exited</v>
      </c>
    </row>
    <row r="2500" customFormat="false" ht="15" hidden="false" customHeight="false" outlineLevel="0" collapsed="false">
      <c r="A2500" s="37" t="s">
        <v>1576</v>
      </c>
      <c r="B2500" s="37" t="n">
        <v>2021</v>
      </c>
      <c r="C2500" s="37" t="n">
        <v>3</v>
      </c>
      <c r="D2500" s="37" t="n">
        <v>81</v>
      </c>
      <c r="E2500" s="37" t="s">
        <v>187</v>
      </c>
      <c r="F2500" s="37" t="n">
        <v>8</v>
      </c>
      <c r="G2500" s="37" t="n">
        <v>26</v>
      </c>
      <c r="H2500" s="37" t="str">
        <f aca="false">IFERROR(VLOOKUP(A2500,Employees!$A$2:$I$1501,9,FALSE()),"Unknown")</f>
        <v>Customer Support</v>
      </c>
      <c r="I2500" s="37" t="str">
        <f aca="false">IFERROR(VLOOKUP(A2500,Employees!$A$2:$U$1501,21,FALSE()),"Unknown")</f>
        <v>Active</v>
      </c>
    </row>
    <row r="2501" customFormat="false" ht="15" hidden="false" customHeight="false" outlineLevel="0" collapsed="false">
      <c r="A2501" s="37" t="s">
        <v>1576</v>
      </c>
      <c r="B2501" s="37" t="n">
        <v>2022</v>
      </c>
      <c r="C2501" s="37" t="n">
        <v>2</v>
      </c>
      <c r="D2501" s="37" t="n">
        <v>60</v>
      </c>
      <c r="E2501" s="37" t="s">
        <v>187</v>
      </c>
      <c r="F2501" s="37" t="n">
        <v>3.3</v>
      </c>
      <c r="G2501" s="37" t="n">
        <v>29</v>
      </c>
      <c r="H2501" s="37" t="str">
        <f aca="false">IFERROR(VLOOKUP(A2501,Employees!$A$2:$I$1501,9,FALSE()),"Unknown")</f>
        <v>Customer Support</v>
      </c>
      <c r="I2501" s="37" t="str">
        <f aca="false">IFERROR(VLOOKUP(A2501,Employees!$A$2:$U$1501,21,FALSE()),"Unknown")</f>
        <v>Active</v>
      </c>
    </row>
    <row r="2502" customFormat="false" ht="15" hidden="false" customHeight="false" outlineLevel="0" collapsed="false">
      <c r="A2502" s="37" t="s">
        <v>1576</v>
      </c>
      <c r="B2502" s="37" t="n">
        <v>2023</v>
      </c>
      <c r="C2502" s="37" t="n">
        <v>4</v>
      </c>
      <c r="D2502" s="37" t="n">
        <v>88</v>
      </c>
      <c r="E2502" s="37" t="s">
        <v>185</v>
      </c>
      <c r="F2502" s="37" t="n">
        <v>7.6</v>
      </c>
      <c r="G2502" s="37" t="n">
        <v>40</v>
      </c>
      <c r="H2502" s="37" t="str">
        <f aca="false">IFERROR(VLOOKUP(A2502,Employees!$A$2:$I$1501,9,FALSE()),"Unknown")</f>
        <v>Customer Support</v>
      </c>
      <c r="I2502" s="37" t="str">
        <f aca="false">IFERROR(VLOOKUP(A2502,Employees!$A$2:$U$1501,21,FALSE()),"Unknown")</f>
        <v>Active</v>
      </c>
    </row>
    <row r="2503" customFormat="false" ht="15" hidden="false" customHeight="false" outlineLevel="0" collapsed="false">
      <c r="A2503" s="37" t="s">
        <v>1576</v>
      </c>
      <c r="B2503" s="37" t="n">
        <v>2024</v>
      </c>
      <c r="C2503" s="37" t="n">
        <v>2</v>
      </c>
      <c r="D2503" s="37" t="n">
        <v>80</v>
      </c>
      <c r="E2503" s="37" t="s">
        <v>187</v>
      </c>
      <c r="F2503" s="37" t="n">
        <v>4.8</v>
      </c>
      <c r="G2503" s="37" t="n">
        <v>28</v>
      </c>
      <c r="H2503" s="37" t="str">
        <f aca="false">IFERROR(VLOOKUP(A2503,Employees!$A$2:$I$1501,9,FALSE()),"Unknown")</f>
        <v>Customer Support</v>
      </c>
      <c r="I2503" s="37" t="str">
        <f aca="false">IFERROR(VLOOKUP(A2503,Employees!$A$2:$U$1501,21,FALSE()),"Unknown")</f>
        <v>Active</v>
      </c>
    </row>
    <row r="2504" customFormat="false" ht="15" hidden="false" customHeight="false" outlineLevel="0" collapsed="false">
      <c r="A2504" s="37" t="s">
        <v>1576</v>
      </c>
      <c r="B2504" s="37" t="n">
        <v>2025</v>
      </c>
      <c r="C2504" s="37" t="n">
        <v>4</v>
      </c>
      <c r="D2504" s="37" t="n">
        <v>97</v>
      </c>
      <c r="E2504" s="37" t="s">
        <v>187</v>
      </c>
      <c r="F2504" s="37" t="n">
        <v>6.9</v>
      </c>
      <c r="G2504" s="37" t="n">
        <v>20</v>
      </c>
      <c r="H2504" s="37" t="str">
        <f aca="false">IFERROR(VLOOKUP(A2504,Employees!$A$2:$I$1501,9,FALSE()),"Unknown")</f>
        <v>Customer Support</v>
      </c>
      <c r="I2504" s="37" t="str">
        <f aca="false">IFERROR(VLOOKUP(A2504,Employees!$A$2:$U$1501,21,FALSE()),"Unknown")</f>
        <v>Active</v>
      </c>
    </row>
    <row r="2505" customFormat="false" ht="15" hidden="false" customHeight="false" outlineLevel="0" collapsed="false">
      <c r="A2505" s="37" t="s">
        <v>897</v>
      </c>
      <c r="B2505" s="37" t="n">
        <v>2021</v>
      </c>
      <c r="C2505" s="37" t="n">
        <v>3</v>
      </c>
      <c r="D2505" s="37" t="n">
        <v>95</v>
      </c>
      <c r="E2505" s="37" t="s">
        <v>187</v>
      </c>
      <c r="F2505" s="37" t="n">
        <v>6.6</v>
      </c>
      <c r="G2505" s="37" t="n">
        <v>2</v>
      </c>
      <c r="H2505" s="37" t="str">
        <f aca="false">IFERROR(VLOOKUP(A2505,Employees!$A$2:$I$1501,9,FALSE()),"Unknown")</f>
        <v>Sales</v>
      </c>
      <c r="I2505" s="37" t="str">
        <f aca="false">IFERROR(VLOOKUP(A2505,Employees!$A$2:$U$1501,21,FALSE()),"Unknown")</f>
        <v>Active</v>
      </c>
    </row>
    <row r="2506" customFormat="false" ht="15" hidden="false" customHeight="false" outlineLevel="0" collapsed="false">
      <c r="A2506" s="37" t="s">
        <v>897</v>
      </c>
      <c r="B2506" s="37" t="n">
        <v>2022</v>
      </c>
      <c r="C2506" s="37" t="n">
        <v>3</v>
      </c>
      <c r="D2506" s="37" t="n">
        <v>78</v>
      </c>
      <c r="E2506" s="37" t="s">
        <v>187</v>
      </c>
      <c r="F2506" s="37" t="n">
        <v>7.8</v>
      </c>
      <c r="G2506" s="37" t="n">
        <v>9</v>
      </c>
      <c r="H2506" s="37" t="str">
        <f aca="false">IFERROR(VLOOKUP(A2506,Employees!$A$2:$I$1501,9,FALSE()),"Unknown")</f>
        <v>Sales</v>
      </c>
      <c r="I2506" s="37" t="str">
        <f aca="false">IFERROR(VLOOKUP(A2506,Employees!$A$2:$U$1501,21,FALSE()),"Unknown")</f>
        <v>Active</v>
      </c>
    </row>
    <row r="2507" customFormat="false" ht="15" hidden="false" customHeight="false" outlineLevel="0" collapsed="false">
      <c r="A2507" s="37" t="s">
        <v>897</v>
      </c>
      <c r="B2507" s="37" t="n">
        <v>2023</v>
      </c>
      <c r="C2507" s="37" t="n">
        <v>3</v>
      </c>
      <c r="D2507" s="37" t="n">
        <v>91</v>
      </c>
      <c r="E2507" s="37" t="s">
        <v>187</v>
      </c>
      <c r="F2507" s="37" t="n">
        <v>5.6</v>
      </c>
      <c r="G2507" s="37" t="n">
        <v>33</v>
      </c>
      <c r="H2507" s="37" t="str">
        <f aca="false">IFERROR(VLOOKUP(A2507,Employees!$A$2:$I$1501,9,FALSE()),"Unknown")</f>
        <v>Sales</v>
      </c>
      <c r="I2507" s="37" t="str">
        <f aca="false">IFERROR(VLOOKUP(A2507,Employees!$A$2:$U$1501,21,FALSE()),"Unknown")</f>
        <v>Active</v>
      </c>
    </row>
    <row r="2508" customFormat="false" ht="15" hidden="false" customHeight="false" outlineLevel="0" collapsed="false">
      <c r="A2508" s="37" t="s">
        <v>897</v>
      </c>
      <c r="B2508" s="37" t="n">
        <v>2024</v>
      </c>
      <c r="C2508" s="37" t="n">
        <v>1</v>
      </c>
      <c r="D2508" s="37" t="n">
        <v>68</v>
      </c>
      <c r="E2508" s="37" t="s">
        <v>187</v>
      </c>
      <c r="F2508" s="37" t="n">
        <v>0</v>
      </c>
      <c r="G2508" s="37" t="n">
        <v>11</v>
      </c>
      <c r="H2508" s="37" t="str">
        <f aca="false">IFERROR(VLOOKUP(A2508,Employees!$A$2:$I$1501,9,FALSE()),"Unknown")</f>
        <v>Sales</v>
      </c>
      <c r="I2508" s="37" t="str">
        <f aca="false">IFERROR(VLOOKUP(A2508,Employees!$A$2:$U$1501,21,FALSE()),"Unknown")</f>
        <v>Active</v>
      </c>
    </row>
    <row r="2509" customFormat="false" ht="15" hidden="false" customHeight="false" outlineLevel="0" collapsed="false">
      <c r="A2509" s="37" t="s">
        <v>897</v>
      </c>
      <c r="B2509" s="37" t="n">
        <v>2025</v>
      </c>
      <c r="C2509" s="37" t="n">
        <v>3</v>
      </c>
      <c r="D2509" s="37" t="n">
        <v>87</v>
      </c>
      <c r="E2509" s="37" t="s">
        <v>187</v>
      </c>
      <c r="F2509" s="37" t="n">
        <v>8</v>
      </c>
      <c r="G2509" s="37" t="n">
        <v>24</v>
      </c>
      <c r="H2509" s="37" t="str">
        <f aca="false">IFERROR(VLOOKUP(A2509,Employees!$A$2:$I$1501,9,FALSE()),"Unknown")</f>
        <v>Sales</v>
      </c>
      <c r="I2509" s="37" t="str">
        <f aca="false">IFERROR(VLOOKUP(A2509,Employees!$A$2:$U$1501,21,FALSE()),"Unknown")</f>
        <v>Active</v>
      </c>
    </row>
    <row r="2510" customFormat="false" ht="15" hidden="false" customHeight="false" outlineLevel="0" collapsed="false">
      <c r="A2510" s="37" t="s">
        <v>1577</v>
      </c>
      <c r="B2510" s="37" t="n">
        <v>2025</v>
      </c>
      <c r="C2510" s="37" t="n">
        <v>2</v>
      </c>
      <c r="D2510" s="37" t="n">
        <v>86</v>
      </c>
      <c r="E2510" s="37" t="s">
        <v>187</v>
      </c>
      <c r="F2510" s="37" t="n">
        <v>0</v>
      </c>
      <c r="G2510" s="37" t="n">
        <v>48</v>
      </c>
      <c r="H2510" s="37" t="str">
        <f aca="false">IFERROR(VLOOKUP(A2510,Employees!$A$2:$I$1501,9,FALSE()),"Unknown")</f>
        <v>Finance</v>
      </c>
      <c r="I2510" s="37" t="str">
        <f aca="false">IFERROR(VLOOKUP(A2510,Employees!$A$2:$U$1501,21,FALSE()),"Unknown")</f>
        <v>Active</v>
      </c>
    </row>
    <row r="2511" customFormat="false" ht="15" hidden="false" customHeight="false" outlineLevel="0" collapsed="false">
      <c r="A2511" s="37" t="s">
        <v>1580</v>
      </c>
      <c r="B2511" s="37" t="n">
        <v>2024</v>
      </c>
      <c r="C2511" s="37" t="n">
        <v>3</v>
      </c>
      <c r="D2511" s="37" t="n">
        <v>106</v>
      </c>
      <c r="E2511" s="37" t="s">
        <v>187</v>
      </c>
      <c r="F2511" s="37" t="n">
        <v>3.9</v>
      </c>
      <c r="G2511" s="37" t="n">
        <v>33</v>
      </c>
      <c r="H2511" s="37" t="str">
        <f aca="false">IFERROR(VLOOKUP(A2511,Employees!$A$2:$I$1501,9,FALSE()),"Unknown")</f>
        <v>Customer Support</v>
      </c>
      <c r="I2511" s="37" t="str">
        <f aca="false">IFERROR(VLOOKUP(A2511,Employees!$A$2:$U$1501,21,FALSE()),"Unknown")</f>
        <v>Active</v>
      </c>
    </row>
    <row r="2512" customFormat="false" ht="15" hidden="false" customHeight="false" outlineLevel="0" collapsed="false">
      <c r="A2512" s="37" t="s">
        <v>1580</v>
      </c>
      <c r="B2512" s="37" t="n">
        <v>2025</v>
      </c>
      <c r="C2512" s="37" t="n">
        <v>3</v>
      </c>
      <c r="D2512" s="37" t="n">
        <v>72</v>
      </c>
      <c r="E2512" s="37" t="s">
        <v>187</v>
      </c>
      <c r="F2512" s="37" t="n">
        <v>7.2</v>
      </c>
      <c r="G2512" s="37" t="n">
        <v>26</v>
      </c>
      <c r="H2512" s="37" t="str">
        <f aca="false">IFERROR(VLOOKUP(A2512,Employees!$A$2:$I$1501,9,FALSE()),"Unknown")</f>
        <v>Customer Support</v>
      </c>
      <c r="I2512" s="37" t="str">
        <f aca="false">IFERROR(VLOOKUP(A2512,Employees!$A$2:$U$1501,21,FALSE()),"Unknown")</f>
        <v>Active</v>
      </c>
    </row>
    <row r="2513" customFormat="false" ht="15" hidden="false" customHeight="false" outlineLevel="0" collapsed="false">
      <c r="A2513" s="37" t="s">
        <v>1581</v>
      </c>
      <c r="B2513" s="37" t="n">
        <v>2025</v>
      </c>
      <c r="C2513" s="37" t="n">
        <v>3</v>
      </c>
      <c r="D2513" s="37" t="n">
        <v>70</v>
      </c>
      <c r="E2513" s="37" t="s">
        <v>187</v>
      </c>
      <c r="F2513" s="37" t="n">
        <v>6</v>
      </c>
      <c r="G2513" s="37" t="n">
        <v>36</v>
      </c>
      <c r="H2513" s="37" t="str">
        <f aca="false">IFERROR(VLOOKUP(A2513,Employees!$A$2:$I$1501,9,FALSE()),"Unknown")</f>
        <v>Human Resources</v>
      </c>
      <c r="I2513" s="37" t="str">
        <f aca="false">IFERROR(VLOOKUP(A2513,Employees!$A$2:$U$1501,21,FALSE()),"Unknown")</f>
        <v>Active</v>
      </c>
    </row>
    <row r="2514" customFormat="false" ht="15" hidden="false" customHeight="false" outlineLevel="0" collapsed="false">
      <c r="A2514" s="37" t="s">
        <v>1582</v>
      </c>
      <c r="B2514" s="37" t="n">
        <v>2021</v>
      </c>
      <c r="C2514" s="37" t="n">
        <v>3</v>
      </c>
      <c r="D2514" s="37" t="n">
        <v>93</v>
      </c>
      <c r="E2514" s="37" t="s">
        <v>187</v>
      </c>
      <c r="F2514" s="37" t="n">
        <v>8.1</v>
      </c>
      <c r="G2514" s="37" t="n">
        <v>13</v>
      </c>
      <c r="H2514" s="37" t="str">
        <f aca="false">IFERROR(VLOOKUP(A2514,Employees!$A$2:$I$1501,9,FALSE()),"Unknown")</f>
        <v>Legal &amp; Compliance</v>
      </c>
      <c r="I2514" s="37" t="str">
        <f aca="false">IFERROR(VLOOKUP(A2514,Employees!$A$2:$U$1501,21,FALSE()),"Unknown")</f>
        <v>Active</v>
      </c>
    </row>
    <row r="2515" customFormat="false" ht="15" hidden="false" customHeight="false" outlineLevel="0" collapsed="false">
      <c r="A2515" s="37" t="s">
        <v>1582</v>
      </c>
      <c r="B2515" s="37" t="n">
        <v>2022</v>
      </c>
      <c r="C2515" s="37" t="n">
        <v>4</v>
      </c>
      <c r="D2515" s="37" t="n">
        <v>78</v>
      </c>
      <c r="E2515" s="37" t="s">
        <v>187</v>
      </c>
      <c r="F2515" s="37" t="n">
        <v>6.6</v>
      </c>
      <c r="G2515" s="37" t="n">
        <v>5</v>
      </c>
      <c r="H2515" s="37" t="str">
        <f aca="false">IFERROR(VLOOKUP(A2515,Employees!$A$2:$I$1501,9,FALSE()),"Unknown")</f>
        <v>Legal &amp; Compliance</v>
      </c>
      <c r="I2515" s="37" t="str">
        <f aca="false">IFERROR(VLOOKUP(A2515,Employees!$A$2:$U$1501,21,FALSE()),"Unknown")</f>
        <v>Active</v>
      </c>
    </row>
    <row r="2516" customFormat="false" ht="15" hidden="false" customHeight="false" outlineLevel="0" collapsed="false">
      <c r="A2516" s="37" t="s">
        <v>1582</v>
      </c>
      <c r="B2516" s="37" t="n">
        <v>2023</v>
      </c>
      <c r="C2516" s="37" t="n">
        <v>2</v>
      </c>
      <c r="D2516" s="37" t="n">
        <v>91</v>
      </c>
      <c r="E2516" s="37" t="s">
        <v>187</v>
      </c>
      <c r="F2516" s="37" t="n">
        <v>3.7</v>
      </c>
      <c r="G2516" s="37" t="n">
        <v>7</v>
      </c>
      <c r="H2516" s="37" t="str">
        <f aca="false">IFERROR(VLOOKUP(A2516,Employees!$A$2:$I$1501,9,FALSE()),"Unknown")</f>
        <v>Legal &amp; Compliance</v>
      </c>
      <c r="I2516" s="37" t="str">
        <f aca="false">IFERROR(VLOOKUP(A2516,Employees!$A$2:$U$1501,21,FALSE()),"Unknown")</f>
        <v>Active</v>
      </c>
    </row>
    <row r="2517" customFormat="false" ht="15" hidden="false" customHeight="false" outlineLevel="0" collapsed="false">
      <c r="A2517" s="37" t="s">
        <v>1582</v>
      </c>
      <c r="B2517" s="37" t="n">
        <v>2024</v>
      </c>
      <c r="C2517" s="37" t="n">
        <v>3</v>
      </c>
      <c r="D2517" s="37" t="n">
        <v>76</v>
      </c>
      <c r="E2517" s="37" t="s">
        <v>187</v>
      </c>
      <c r="F2517" s="37" t="n">
        <v>5.7</v>
      </c>
      <c r="G2517" s="37" t="n">
        <v>38</v>
      </c>
      <c r="H2517" s="37" t="str">
        <f aca="false">IFERROR(VLOOKUP(A2517,Employees!$A$2:$I$1501,9,FALSE()),"Unknown")</f>
        <v>Legal &amp; Compliance</v>
      </c>
      <c r="I2517" s="37" t="str">
        <f aca="false">IFERROR(VLOOKUP(A2517,Employees!$A$2:$U$1501,21,FALSE()),"Unknown")</f>
        <v>Active</v>
      </c>
    </row>
    <row r="2518" customFormat="false" ht="15" hidden="false" customHeight="false" outlineLevel="0" collapsed="false">
      <c r="A2518" s="37" t="s">
        <v>1582</v>
      </c>
      <c r="B2518" s="37" t="n">
        <v>2025</v>
      </c>
      <c r="C2518" s="37" t="n">
        <v>1</v>
      </c>
      <c r="D2518" s="37" t="n">
        <v>72</v>
      </c>
      <c r="E2518" s="37" t="s">
        <v>187</v>
      </c>
      <c r="F2518" s="37" t="n">
        <v>1.3</v>
      </c>
      <c r="G2518" s="37" t="n">
        <v>48</v>
      </c>
      <c r="H2518" s="37" t="str">
        <f aca="false">IFERROR(VLOOKUP(A2518,Employees!$A$2:$I$1501,9,FALSE()),"Unknown")</f>
        <v>Legal &amp; Compliance</v>
      </c>
      <c r="I2518" s="37" t="str">
        <f aca="false">IFERROR(VLOOKUP(A2518,Employees!$A$2:$U$1501,21,FALSE()),"Unknown")</f>
        <v>Active</v>
      </c>
    </row>
    <row r="2519" customFormat="false" ht="15" hidden="false" customHeight="false" outlineLevel="0" collapsed="false">
      <c r="A2519" s="37" t="s">
        <v>1583</v>
      </c>
      <c r="B2519" s="37" t="n">
        <v>2025</v>
      </c>
      <c r="C2519" s="37" t="n">
        <v>3</v>
      </c>
      <c r="D2519" s="37" t="n">
        <v>91</v>
      </c>
      <c r="E2519" s="37" t="s">
        <v>187</v>
      </c>
      <c r="F2519" s="37" t="n">
        <v>4.1</v>
      </c>
      <c r="G2519" s="37" t="n">
        <v>26</v>
      </c>
      <c r="H2519" s="37" t="str">
        <f aca="false">IFERROR(VLOOKUP(A2519,Employees!$A$2:$I$1501,9,FALSE()),"Unknown")</f>
        <v>Data &amp; AI</v>
      </c>
      <c r="I2519" s="37" t="str">
        <f aca="false">IFERROR(VLOOKUP(A2519,Employees!$A$2:$U$1501,21,FALSE()),"Unknown")</f>
        <v>Active</v>
      </c>
    </row>
    <row r="2520" customFormat="false" ht="15" hidden="false" customHeight="false" outlineLevel="0" collapsed="false">
      <c r="A2520" s="37" t="s">
        <v>1584</v>
      </c>
      <c r="B2520" s="37" t="n">
        <v>2021</v>
      </c>
      <c r="C2520" s="37" t="n">
        <v>4</v>
      </c>
      <c r="D2520" s="37" t="n">
        <v>85</v>
      </c>
      <c r="E2520" s="37" t="s">
        <v>187</v>
      </c>
      <c r="F2520" s="37" t="n">
        <v>8.3</v>
      </c>
      <c r="G2520" s="37" t="n">
        <v>27</v>
      </c>
      <c r="H2520" s="37" t="str">
        <f aca="false">IFERROR(VLOOKUP(A2520,Employees!$A$2:$I$1501,9,FALSE()),"Unknown")</f>
        <v>Customer Support</v>
      </c>
      <c r="I2520" s="37" t="str">
        <f aca="false">IFERROR(VLOOKUP(A2520,Employees!$A$2:$U$1501,21,FALSE()),"Unknown")</f>
        <v>Active</v>
      </c>
    </row>
    <row r="2521" customFormat="false" ht="15" hidden="false" customHeight="false" outlineLevel="0" collapsed="false">
      <c r="A2521" s="37" t="s">
        <v>1584</v>
      </c>
      <c r="B2521" s="37" t="n">
        <v>2022</v>
      </c>
      <c r="C2521" s="37" t="n">
        <v>3</v>
      </c>
      <c r="D2521" s="37" t="n">
        <v>101</v>
      </c>
      <c r="E2521" s="37" t="s">
        <v>187</v>
      </c>
      <c r="F2521" s="37" t="n">
        <v>6.2</v>
      </c>
      <c r="G2521" s="37" t="n">
        <v>27</v>
      </c>
      <c r="H2521" s="37" t="str">
        <f aca="false">IFERROR(VLOOKUP(A2521,Employees!$A$2:$I$1501,9,FALSE()),"Unknown")</f>
        <v>Customer Support</v>
      </c>
      <c r="I2521" s="37" t="str">
        <f aca="false">IFERROR(VLOOKUP(A2521,Employees!$A$2:$U$1501,21,FALSE()),"Unknown")</f>
        <v>Active</v>
      </c>
    </row>
    <row r="2522" customFormat="false" ht="15" hidden="false" customHeight="false" outlineLevel="0" collapsed="false">
      <c r="A2522" s="37" t="s">
        <v>1584</v>
      </c>
      <c r="B2522" s="37" t="n">
        <v>2023</v>
      </c>
      <c r="C2522" s="37" t="n">
        <v>3</v>
      </c>
      <c r="D2522" s="37" t="n">
        <v>59</v>
      </c>
      <c r="E2522" s="37" t="s">
        <v>187</v>
      </c>
      <c r="F2522" s="37" t="n">
        <v>5.6</v>
      </c>
      <c r="G2522" s="37" t="n">
        <v>9</v>
      </c>
      <c r="H2522" s="37" t="str">
        <f aca="false">IFERROR(VLOOKUP(A2522,Employees!$A$2:$I$1501,9,FALSE()),"Unknown")</f>
        <v>Customer Support</v>
      </c>
      <c r="I2522" s="37" t="str">
        <f aca="false">IFERROR(VLOOKUP(A2522,Employees!$A$2:$U$1501,21,FALSE()),"Unknown")</f>
        <v>Active</v>
      </c>
    </row>
    <row r="2523" customFormat="false" ht="15" hidden="false" customHeight="false" outlineLevel="0" collapsed="false">
      <c r="A2523" s="37" t="s">
        <v>1584</v>
      </c>
      <c r="B2523" s="37" t="n">
        <v>2024</v>
      </c>
      <c r="C2523" s="37" t="n">
        <v>3</v>
      </c>
      <c r="D2523" s="37" t="n">
        <v>94</v>
      </c>
      <c r="E2523" s="37" t="s">
        <v>187</v>
      </c>
      <c r="F2523" s="37" t="n">
        <v>7.5</v>
      </c>
      <c r="G2523" s="37" t="n">
        <v>30</v>
      </c>
      <c r="H2523" s="37" t="str">
        <f aca="false">IFERROR(VLOOKUP(A2523,Employees!$A$2:$I$1501,9,FALSE()),"Unknown")</f>
        <v>Customer Support</v>
      </c>
      <c r="I2523" s="37" t="str">
        <f aca="false">IFERROR(VLOOKUP(A2523,Employees!$A$2:$U$1501,21,FALSE()),"Unknown")</f>
        <v>Active</v>
      </c>
    </row>
    <row r="2524" customFormat="false" ht="15" hidden="false" customHeight="false" outlineLevel="0" collapsed="false">
      <c r="A2524" s="37" t="s">
        <v>1584</v>
      </c>
      <c r="B2524" s="37" t="n">
        <v>2025</v>
      </c>
      <c r="C2524" s="37" t="n">
        <v>3</v>
      </c>
      <c r="D2524" s="37" t="n">
        <v>97</v>
      </c>
      <c r="E2524" s="37" t="s">
        <v>187</v>
      </c>
      <c r="F2524" s="37" t="n">
        <v>4.4</v>
      </c>
      <c r="G2524" s="37" t="n">
        <v>17</v>
      </c>
      <c r="H2524" s="37" t="str">
        <f aca="false">IFERROR(VLOOKUP(A2524,Employees!$A$2:$I$1501,9,FALSE()),"Unknown")</f>
        <v>Customer Support</v>
      </c>
      <c r="I2524" s="37" t="str">
        <f aca="false">IFERROR(VLOOKUP(A2524,Employees!$A$2:$U$1501,21,FALSE()),"Unknown")</f>
        <v>Active</v>
      </c>
    </row>
    <row r="2525" customFormat="false" ht="15" hidden="false" customHeight="false" outlineLevel="0" collapsed="false">
      <c r="A2525" s="37" t="s">
        <v>1239</v>
      </c>
      <c r="B2525" s="37" t="n">
        <v>2021</v>
      </c>
      <c r="C2525" s="37" t="n">
        <v>3</v>
      </c>
      <c r="D2525" s="37" t="n">
        <v>98</v>
      </c>
      <c r="E2525" s="37" t="s">
        <v>187</v>
      </c>
      <c r="F2525" s="37" t="n">
        <v>7.7</v>
      </c>
      <c r="G2525" s="37" t="n">
        <v>27</v>
      </c>
      <c r="H2525" s="37" t="str">
        <f aca="false">IFERROR(VLOOKUP(A2525,Employees!$A$2:$I$1501,9,FALSE()),"Unknown")</f>
        <v>Customer Support</v>
      </c>
      <c r="I2525" s="37" t="str">
        <f aca="false">IFERROR(VLOOKUP(A2525,Employees!$A$2:$U$1501,21,FALSE()),"Unknown")</f>
        <v>Active</v>
      </c>
    </row>
    <row r="2526" customFormat="false" ht="15" hidden="false" customHeight="false" outlineLevel="0" collapsed="false">
      <c r="A2526" s="37" t="s">
        <v>1239</v>
      </c>
      <c r="B2526" s="37" t="n">
        <v>2022</v>
      </c>
      <c r="C2526" s="37" t="n">
        <v>3</v>
      </c>
      <c r="D2526" s="37" t="n">
        <v>84</v>
      </c>
      <c r="E2526" s="37" t="s">
        <v>187</v>
      </c>
      <c r="F2526" s="37" t="n">
        <v>6.1</v>
      </c>
      <c r="G2526" s="37" t="n">
        <v>37</v>
      </c>
      <c r="H2526" s="37" t="str">
        <f aca="false">IFERROR(VLOOKUP(A2526,Employees!$A$2:$I$1501,9,FALSE()),"Unknown")</f>
        <v>Customer Support</v>
      </c>
      <c r="I2526" s="37" t="str">
        <f aca="false">IFERROR(VLOOKUP(A2526,Employees!$A$2:$U$1501,21,FALSE()),"Unknown")</f>
        <v>Active</v>
      </c>
    </row>
    <row r="2527" customFormat="false" ht="15" hidden="false" customHeight="false" outlineLevel="0" collapsed="false">
      <c r="A2527" s="37" t="s">
        <v>1239</v>
      </c>
      <c r="B2527" s="37" t="n">
        <v>2023</v>
      </c>
      <c r="C2527" s="37" t="n">
        <v>3</v>
      </c>
      <c r="D2527" s="37" t="n">
        <v>72</v>
      </c>
      <c r="E2527" s="37" t="s">
        <v>187</v>
      </c>
      <c r="F2527" s="37" t="n">
        <v>7.7</v>
      </c>
      <c r="G2527" s="37" t="n">
        <v>41</v>
      </c>
      <c r="H2527" s="37" t="str">
        <f aca="false">IFERROR(VLOOKUP(A2527,Employees!$A$2:$I$1501,9,FALSE()),"Unknown")</f>
        <v>Customer Support</v>
      </c>
      <c r="I2527" s="37" t="str">
        <f aca="false">IFERROR(VLOOKUP(A2527,Employees!$A$2:$U$1501,21,FALSE()),"Unknown")</f>
        <v>Active</v>
      </c>
    </row>
    <row r="2528" customFormat="false" ht="15" hidden="false" customHeight="false" outlineLevel="0" collapsed="false">
      <c r="A2528" s="37" t="s">
        <v>1239</v>
      </c>
      <c r="B2528" s="37" t="n">
        <v>2024</v>
      </c>
      <c r="C2528" s="37" t="n">
        <v>3</v>
      </c>
      <c r="D2528" s="37" t="n">
        <v>79</v>
      </c>
      <c r="E2528" s="37" t="s">
        <v>187</v>
      </c>
      <c r="F2528" s="37" t="n">
        <v>8.2</v>
      </c>
      <c r="G2528" s="37" t="n">
        <v>45</v>
      </c>
      <c r="H2528" s="37" t="str">
        <f aca="false">IFERROR(VLOOKUP(A2528,Employees!$A$2:$I$1501,9,FALSE()),"Unknown")</f>
        <v>Customer Support</v>
      </c>
      <c r="I2528" s="37" t="str">
        <f aca="false">IFERROR(VLOOKUP(A2528,Employees!$A$2:$U$1501,21,FALSE()),"Unknown")</f>
        <v>Active</v>
      </c>
    </row>
    <row r="2529" customFormat="false" ht="15" hidden="false" customHeight="false" outlineLevel="0" collapsed="false">
      <c r="A2529" s="37" t="s">
        <v>1239</v>
      </c>
      <c r="B2529" s="37" t="n">
        <v>2025</v>
      </c>
      <c r="C2529" s="37" t="n">
        <v>1</v>
      </c>
      <c r="D2529" s="37" t="n">
        <v>79</v>
      </c>
      <c r="E2529" s="37" t="s">
        <v>187</v>
      </c>
      <c r="F2529" s="37" t="n">
        <v>2.3</v>
      </c>
      <c r="G2529" s="37" t="n">
        <v>21</v>
      </c>
      <c r="H2529" s="37" t="str">
        <f aca="false">IFERROR(VLOOKUP(A2529,Employees!$A$2:$I$1501,9,FALSE()),"Unknown")</f>
        <v>Customer Support</v>
      </c>
      <c r="I2529" s="37" t="str">
        <f aca="false">IFERROR(VLOOKUP(A2529,Employees!$A$2:$U$1501,21,FALSE()),"Unknown")</f>
        <v>Active</v>
      </c>
    </row>
    <row r="2530" customFormat="false" ht="15" hidden="false" customHeight="false" outlineLevel="0" collapsed="false">
      <c r="A2530" s="37" t="s">
        <v>683</v>
      </c>
      <c r="B2530" s="37" t="n">
        <v>2026</v>
      </c>
      <c r="C2530" s="37" t="n">
        <v>2</v>
      </c>
      <c r="D2530" s="37" t="n">
        <v>69</v>
      </c>
      <c r="E2530" s="37" t="s">
        <v>187</v>
      </c>
      <c r="F2530" s="37" t="n">
        <v>3.9</v>
      </c>
      <c r="G2530" s="37" t="n">
        <v>28</v>
      </c>
      <c r="H2530" s="37" t="str">
        <f aca="false">IFERROR(VLOOKUP(A2530,Employees!$A$2:$I$1501,9,FALSE()),"Unknown")</f>
        <v>Engineering</v>
      </c>
      <c r="I2530" s="37" t="str">
        <f aca="false">IFERROR(VLOOKUP(A2530,Employees!$A$2:$U$1501,21,FALSE()),"Unknown")</f>
        <v>Exited</v>
      </c>
    </row>
    <row r="2531" customFormat="false" ht="15" hidden="false" customHeight="false" outlineLevel="0" collapsed="false">
      <c r="A2531" s="37" t="s">
        <v>1587</v>
      </c>
      <c r="B2531" s="37" t="n">
        <v>2025</v>
      </c>
      <c r="C2531" s="37" t="n">
        <v>4</v>
      </c>
      <c r="D2531" s="37" t="n">
        <v>96</v>
      </c>
      <c r="E2531" s="37" t="s">
        <v>187</v>
      </c>
      <c r="F2531" s="37" t="n">
        <v>10.1</v>
      </c>
      <c r="G2531" s="37" t="n">
        <v>10</v>
      </c>
      <c r="H2531" s="37" t="str">
        <f aca="false">IFERROR(VLOOKUP(A2531,Employees!$A$2:$I$1501,9,FALSE()),"Unknown")</f>
        <v>Marketing</v>
      </c>
      <c r="I2531" s="37" t="str">
        <f aca="false">IFERROR(VLOOKUP(A2531,Employees!$A$2:$U$1501,21,FALSE()),"Unknown")</f>
        <v>Active</v>
      </c>
    </row>
    <row r="2532" customFormat="false" ht="15" hidden="false" customHeight="false" outlineLevel="0" collapsed="false">
      <c r="A2532" s="37" t="s">
        <v>959</v>
      </c>
      <c r="B2532" s="37" t="n">
        <v>2023</v>
      </c>
      <c r="C2532" s="37" t="n">
        <v>3</v>
      </c>
      <c r="D2532" s="37" t="n">
        <v>81</v>
      </c>
      <c r="E2532" s="37" t="s">
        <v>187</v>
      </c>
      <c r="F2532" s="37" t="n">
        <v>5.1</v>
      </c>
      <c r="G2532" s="37" t="n">
        <v>30</v>
      </c>
      <c r="H2532" s="37" t="str">
        <f aca="false">IFERROR(VLOOKUP(A2532,Employees!$A$2:$I$1501,9,FALSE()),"Unknown")</f>
        <v>Sales</v>
      </c>
      <c r="I2532" s="37" t="str">
        <f aca="false">IFERROR(VLOOKUP(A2532,Employees!$A$2:$U$1501,21,FALSE()),"Unknown")</f>
        <v>Exited</v>
      </c>
    </row>
    <row r="2533" customFormat="false" ht="15" hidden="false" customHeight="false" outlineLevel="0" collapsed="false">
      <c r="A2533" s="37" t="s">
        <v>959</v>
      </c>
      <c r="B2533" s="37" t="n">
        <v>2024</v>
      </c>
      <c r="C2533" s="37" t="n">
        <v>2</v>
      </c>
      <c r="D2533" s="37" t="n">
        <v>59</v>
      </c>
      <c r="E2533" s="37" t="s">
        <v>187</v>
      </c>
      <c r="F2533" s="37" t="n">
        <v>3.7</v>
      </c>
      <c r="G2533" s="37" t="n">
        <v>14</v>
      </c>
      <c r="H2533" s="37" t="str">
        <f aca="false">IFERROR(VLOOKUP(A2533,Employees!$A$2:$I$1501,9,FALSE()),"Unknown")</f>
        <v>Sales</v>
      </c>
      <c r="I2533" s="37" t="str">
        <f aca="false">IFERROR(VLOOKUP(A2533,Employees!$A$2:$U$1501,21,FALSE()),"Unknown")</f>
        <v>Exited</v>
      </c>
    </row>
    <row r="2534" customFormat="false" ht="15" hidden="false" customHeight="false" outlineLevel="0" collapsed="false">
      <c r="A2534" s="37" t="s">
        <v>959</v>
      </c>
      <c r="B2534" s="37" t="n">
        <v>2025</v>
      </c>
      <c r="C2534" s="37" t="n">
        <v>2</v>
      </c>
      <c r="D2534" s="37" t="n">
        <v>49</v>
      </c>
      <c r="E2534" s="37" t="s">
        <v>187</v>
      </c>
      <c r="F2534" s="37" t="n">
        <v>3.8</v>
      </c>
      <c r="G2534" s="37" t="n">
        <v>7</v>
      </c>
      <c r="H2534" s="37" t="str">
        <f aca="false">IFERROR(VLOOKUP(A2534,Employees!$A$2:$I$1501,9,FALSE()),"Unknown")</f>
        <v>Sales</v>
      </c>
      <c r="I2534" s="37" t="str">
        <f aca="false">IFERROR(VLOOKUP(A2534,Employees!$A$2:$U$1501,21,FALSE()),"Unknown")</f>
        <v>Exited</v>
      </c>
    </row>
    <row r="2535" customFormat="false" ht="15" hidden="false" customHeight="false" outlineLevel="0" collapsed="false">
      <c r="A2535" s="37" t="s">
        <v>1588</v>
      </c>
      <c r="B2535" s="37" t="n">
        <v>2021</v>
      </c>
      <c r="C2535" s="37" t="n">
        <v>4</v>
      </c>
      <c r="D2535" s="37" t="n">
        <v>75</v>
      </c>
      <c r="E2535" s="37" t="s">
        <v>185</v>
      </c>
      <c r="F2535" s="37" t="n">
        <v>8</v>
      </c>
      <c r="G2535" s="37" t="n">
        <v>13</v>
      </c>
      <c r="H2535" s="37" t="str">
        <f aca="false">IFERROR(VLOOKUP(A2535,Employees!$A$2:$I$1501,9,FALSE()),"Unknown")</f>
        <v>Engineering</v>
      </c>
      <c r="I2535" s="37" t="str">
        <f aca="false">IFERROR(VLOOKUP(A2535,Employees!$A$2:$U$1501,21,FALSE()),"Unknown")</f>
        <v>Active</v>
      </c>
    </row>
    <row r="2536" customFormat="false" ht="15" hidden="false" customHeight="false" outlineLevel="0" collapsed="false">
      <c r="A2536" s="37" t="s">
        <v>1588</v>
      </c>
      <c r="B2536" s="37" t="n">
        <v>2022</v>
      </c>
      <c r="C2536" s="37" t="n">
        <v>3</v>
      </c>
      <c r="D2536" s="37" t="n">
        <v>88</v>
      </c>
      <c r="E2536" s="37" t="s">
        <v>187</v>
      </c>
      <c r="F2536" s="37" t="n">
        <v>4</v>
      </c>
      <c r="G2536" s="37" t="n">
        <v>40</v>
      </c>
      <c r="H2536" s="37" t="str">
        <f aca="false">IFERROR(VLOOKUP(A2536,Employees!$A$2:$I$1501,9,FALSE()),"Unknown")</f>
        <v>Engineering</v>
      </c>
      <c r="I2536" s="37" t="str">
        <f aca="false">IFERROR(VLOOKUP(A2536,Employees!$A$2:$U$1501,21,FALSE()),"Unknown")</f>
        <v>Active</v>
      </c>
    </row>
    <row r="2537" customFormat="false" ht="15" hidden="false" customHeight="false" outlineLevel="0" collapsed="false">
      <c r="A2537" s="37" t="s">
        <v>1588</v>
      </c>
      <c r="B2537" s="37" t="n">
        <v>2023</v>
      </c>
      <c r="C2537" s="37" t="n">
        <v>3</v>
      </c>
      <c r="D2537" s="37" t="n">
        <v>72</v>
      </c>
      <c r="E2537" s="37" t="s">
        <v>187</v>
      </c>
      <c r="F2537" s="37" t="n">
        <v>5.9</v>
      </c>
      <c r="G2537" s="37" t="n">
        <v>8</v>
      </c>
      <c r="H2537" s="37" t="str">
        <f aca="false">IFERROR(VLOOKUP(A2537,Employees!$A$2:$I$1501,9,FALSE()),"Unknown")</f>
        <v>Engineering</v>
      </c>
      <c r="I2537" s="37" t="str">
        <f aca="false">IFERROR(VLOOKUP(A2537,Employees!$A$2:$U$1501,21,FALSE()),"Unknown")</f>
        <v>Active</v>
      </c>
    </row>
    <row r="2538" customFormat="false" ht="15" hidden="false" customHeight="false" outlineLevel="0" collapsed="false">
      <c r="A2538" s="37" t="s">
        <v>1588</v>
      </c>
      <c r="B2538" s="37" t="n">
        <v>2024</v>
      </c>
      <c r="C2538" s="37" t="n">
        <v>3</v>
      </c>
      <c r="D2538" s="37" t="n">
        <v>72</v>
      </c>
      <c r="E2538" s="37" t="s">
        <v>187</v>
      </c>
      <c r="F2538" s="37" t="n">
        <v>7.1</v>
      </c>
      <c r="G2538" s="37" t="n">
        <v>27</v>
      </c>
      <c r="H2538" s="37" t="str">
        <f aca="false">IFERROR(VLOOKUP(A2538,Employees!$A$2:$I$1501,9,FALSE()),"Unknown")</f>
        <v>Engineering</v>
      </c>
      <c r="I2538" s="37" t="str">
        <f aca="false">IFERROR(VLOOKUP(A2538,Employees!$A$2:$U$1501,21,FALSE()),"Unknown")</f>
        <v>Active</v>
      </c>
    </row>
    <row r="2539" customFormat="false" ht="15" hidden="false" customHeight="false" outlineLevel="0" collapsed="false">
      <c r="A2539" s="37" t="s">
        <v>1588</v>
      </c>
      <c r="B2539" s="37" t="n">
        <v>2025</v>
      </c>
      <c r="C2539" s="37" t="n">
        <v>4</v>
      </c>
      <c r="D2539" s="37" t="n">
        <v>103</v>
      </c>
      <c r="E2539" s="37" t="s">
        <v>187</v>
      </c>
      <c r="F2539" s="37" t="n">
        <v>5.9</v>
      </c>
      <c r="G2539" s="37" t="n">
        <v>17</v>
      </c>
      <c r="H2539" s="37" t="str">
        <f aca="false">IFERROR(VLOOKUP(A2539,Employees!$A$2:$I$1501,9,FALSE()),"Unknown")</f>
        <v>Engineering</v>
      </c>
      <c r="I2539" s="37" t="str">
        <f aca="false">IFERROR(VLOOKUP(A2539,Employees!$A$2:$U$1501,21,FALSE()),"Unknown")</f>
        <v>Active</v>
      </c>
    </row>
    <row r="2540" customFormat="false" ht="15" hidden="false" customHeight="false" outlineLevel="0" collapsed="false">
      <c r="A2540" s="37" t="s">
        <v>1589</v>
      </c>
      <c r="B2540" s="37" t="n">
        <v>2026</v>
      </c>
      <c r="C2540" s="37" t="n">
        <v>5</v>
      </c>
      <c r="D2540" s="37" t="n">
        <v>93</v>
      </c>
      <c r="E2540" s="37" t="s">
        <v>187</v>
      </c>
      <c r="F2540" s="37" t="n">
        <v>11.8</v>
      </c>
      <c r="G2540" s="37" t="n">
        <v>18</v>
      </c>
      <c r="H2540" s="37" t="str">
        <f aca="false">IFERROR(VLOOKUP(A2540,Employees!$A$2:$I$1501,9,FALSE()),"Unknown")</f>
        <v>Engineering</v>
      </c>
      <c r="I2540" s="37" t="str">
        <f aca="false">IFERROR(VLOOKUP(A2540,Employees!$A$2:$U$1501,21,FALSE()),"Unknown")</f>
        <v>Exited</v>
      </c>
    </row>
    <row r="2541" customFormat="false" ht="15" hidden="false" customHeight="false" outlineLevel="0" collapsed="false">
      <c r="A2541" s="37" t="s">
        <v>1590</v>
      </c>
      <c r="B2541" s="37" t="n">
        <v>2023</v>
      </c>
      <c r="C2541" s="37" t="n">
        <v>3</v>
      </c>
      <c r="D2541" s="37" t="n">
        <v>111</v>
      </c>
      <c r="E2541" s="37" t="s">
        <v>187</v>
      </c>
      <c r="F2541" s="37" t="n">
        <v>8.6</v>
      </c>
      <c r="G2541" s="37" t="n">
        <v>56</v>
      </c>
      <c r="H2541" s="37" t="str">
        <f aca="false">IFERROR(VLOOKUP(A2541,Employees!$A$2:$I$1501,9,FALSE()),"Unknown")</f>
        <v>Data &amp; AI</v>
      </c>
      <c r="I2541" s="37" t="str">
        <f aca="false">IFERROR(VLOOKUP(A2541,Employees!$A$2:$U$1501,21,FALSE()),"Unknown")</f>
        <v>Active</v>
      </c>
    </row>
    <row r="2542" customFormat="false" ht="15" hidden="false" customHeight="false" outlineLevel="0" collapsed="false">
      <c r="A2542" s="37" t="s">
        <v>1590</v>
      </c>
      <c r="B2542" s="37" t="n">
        <v>2024</v>
      </c>
      <c r="C2542" s="37" t="n">
        <v>4</v>
      </c>
      <c r="D2542" s="37" t="n">
        <v>82</v>
      </c>
      <c r="E2542" s="37" t="s">
        <v>185</v>
      </c>
      <c r="F2542" s="37" t="n">
        <v>10.8</v>
      </c>
      <c r="G2542" s="37" t="n">
        <v>30</v>
      </c>
      <c r="H2542" s="37" t="str">
        <f aca="false">IFERROR(VLOOKUP(A2542,Employees!$A$2:$I$1501,9,FALSE()),"Unknown")</f>
        <v>Data &amp; AI</v>
      </c>
      <c r="I2542" s="37" t="str">
        <f aca="false">IFERROR(VLOOKUP(A2542,Employees!$A$2:$U$1501,21,FALSE()),"Unknown")</f>
        <v>Active</v>
      </c>
    </row>
    <row r="2543" customFormat="false" ht="15" hidden="false" customHeight="false" outlineLevel="0" collapsed="false">
      <c r="A2543" s="37" t="s">
        <v>1590</v>
      </c>
      <c r="B2543" s="37" t="n">
        <v>2025</v>
      </c>
      <c r="C2543" s="37" t="n">
        <v>2</v>
      </c>
      <c r="D2543" s="37" t="n">
        <v>71</v>
      </c>
      <c r="E2543" s="37" t="s">
        <v>187</v>
      </c>
      <c r="F2543" s="37" t="n">
        <v>5.5</v>
      </c>
      <c r="G2543" s="37" t="n">
        <v>27</v>
      </c>
      <c r="H2543" s="37" t="str">
        <f aca="false">IFERROR(VLOOKUP(A2543,Employees!$A$2:$I$1501,9,FALSE()),"Unknown")</f>
        <v>Data &amp; AI</v>
      </c>
      <c r="I2543" s="37" t="str">
        <f aca="false">IFERROR(VLOOKUP(A2543,Employees!$A$2:$U$1501,21,FALSE()),"Unknown")</f>
        <v>Active</v>
      </c>
    </row>
    <row r="2544" customFormat="false" ht="15" hidden="false" customHeight="false" outlineLevel="0" collapsed="false">
      <c r="A2544" s="37" t="s">
        <v>1591</v>
      </c>
      <c r="B2544" s="37" t="n">
        <v>2021</v>
      </c>
      <c r="C2544" s="37" t="n">
        <v>4</v>
      </c>
      <c r="D2544" s="37" t="n">
        <v>83</v>
      </c>
      <c r="E2544" s="37" t="s">
        <v>187</v>
      </c>
      <c r="F2544" s="37" t="n">
        <v>9.5</v>
      </c>
      <c r="G2544" s="37" t="n">
        <v>20</v>
      </c>
      <c r="H2544" s="37" t="str">
        <f aca="false">IFERROR(VLOOKUP(A2544,Employees!$A$2:$I$1501,9,FALSE()),"Unknown")</f>
        <v>Engineering</v>
      </c>
      <c r="I2544" s="37" t="str">
        <f aca="false">IFERROR(VLOOKUP(A2544,Employees!$A$2:$U$1501,21,FALSE()),"Unknown")</f>
        <v>Active</v>
      </c>
    </row>
    <row r="2545" customFormat="false" ht="15" hidden="false" customHeight="false" outlineLevel="0" collapsed="false">
      <c r="A2545" s="37" t="s">
        <v>1591</v>
      </c>
      <c r="B2545" s="37" t="n">
        <v>2022</v>
      </c>
      <c r="C2545" s="37" t="n">
        <v>3</v>
      </c>
      <c r="D2545" s="37" t="n">
        <v>78</v>
      </c>
      <c r="E2545" s="37" t="s">
        <v>187</v>
      </c>
      <c r="F2545" s="37" t="n">
        <v>6.4</v>
      </c>
      <c r="G2545" s="37" t="n">
        <v>17</v>
      </c>
      <c r="H2545" s="37" t="str">
        <f aca="false">IFERROR(VLOOKUP(A2545,Employees!$A$2:$I$1501,9,FALSE()),"Unknown")</f>
        <v>Engineering</v>
      </c>
      <c r="I2545" s="37" t="str">
        <f aca="false">IFERROR(VLOOKUP(A2545,Employees!$A$2:$U$1501,21,FALSE()),"Unknown")</f>
        <v>Active</v>
      </c>
    </row>
    <row r="2546" customFormat="false" ht="15" hidden="false" customHeight="false" outlineLevel="0" collapsed="false">
      <c r="A2546" s="37" t="s">
        <v>1591</v>
      </c>
      <c r="B2546" s="37" t="n">
        <v>2023</v>
      </c>
      <c r="C2546" s="37" t="n">
        <v>3</v>
      </c>
      <c r="D2546" s="37" t="n">
        <v>71</v>
      </c>
      <c r="E2546" s="37" t="s">
        <v>187</v>
      </c>
      <c r="F2546" s="37" t="n">
        <v>7.3</v>
      </c>
      <c r="G2546" s="37" t="n">
        <v>45</v>
      </c>
      <c r="H2546" s="37" t="str">
        <f aca="false">IFERROR(VLOOKUP(A2546,Employees!$A$2:$I$1501,9,FALSE()),"Unknown")</f>
        <v>Engineering</v>
      </c>
      <c r="I2546" s="37" t="str">
        <f aca="false">IFERROR(VLOOKUP(A2546,Employees!$A$2:$U$1501,21,FALSE()),"Unknown")</f>
        <v>Active</v>
      </c>
    </row>
    <row r="2547" customFormat="false" ht="15" hidden="false" customHeight="false" outlineLevel="0" collapsed="false">
      <c r="A2547" s="37" t="s">
        <v>1591</v>
      </c>
      <c r="B2547" s="37" t="n">
        <v>2024</v>
      </c>
      <c r="C2547" s="37" t="n">
        <v>4</v>
      </c>
      <c r="D2547" s="37" t="n">
        <v>93</v>
      </c>
      <c r="E2547" s="37" t="s">
        <v>187</v>
      </c>
      <c r="F2547" s="37" t="n">
        <v>11.8</v>
      </c>
      <c r="G2547" s="37" t="n">
        <v>2</v>
      </c>
      <c r="H2547" s="37" t="str">
        <f aca="false">IFERROR(VLOOKUP(A2547,Employees!$A$2:$I$1501,9,FALSE()),"Unknown")</f>
        <v>Engineering</v>
      </c>
      <c r="I2547" s="37" t="str">
        <f aca="false">IFERROR(VLOOKUP(A2547,Employees!$A$2:$U$1501,21,FALSE()),"Unknown")</f>
        <v>Active</v>
      </c>
    </row>
    <row r="2548" customFormat="false" ht="15" hidden="false" customHeight="false" outlineLevel="0" collapsed="false">
      <c r="A2548" s="37" t="s">
        <v>1591</v>
      </c>
      <c r="B2548" s="37" t="n">
        <v>2025</v>
      </c>
      <c r="C2548" s="37" t="n">
        <v>2</v>
      </c>
      <c r="D2548" s="37" t="n">
        <v>91</v>
      </c>
      <c r="E2548" s="37" t="s">
        <v>187</v>
      </c>
      <c r="F2548" s="37" t="n">
        <v>4.7</v>
      </c>
      <c r="G2548" s="37" t="n">
        <v>75</v>
      </c>
      <c r="H2548" s="37" t="str">
        <f aca="false">IFERROR(VLOOKUP(A2548,Employees!$A$2:$I$1501,9,FALSE()),"Unknown")</f>
        <v>Engineering</v>
      </c>
      <c r="I2548" s="37" t="str">
        <f aca="false">IFERROR(VLOOKUP(A2548,Employees!$A$2:$U$1501,21,FALSE()),"Unknown")</f>
        <v>Active</v>
      </c>
    </row>
    <row r="2549" customFormat="false" ht="15" hidden="false" customHeight="false" outlineLevel="0" collapsed="false">
      <c r="A2549" s="37" t="s">
        <v>1592</v>
      </c>
      <c r="B2549" s="37" t="n">
        <v>2024</v>
      </c>
      <c r="C2549" s="37" t="n">
        <v>2</v>
      </c>
      <c r="D2549" s="37" t="n">
        <v>58</v>
      </c>
      <c r="E2549" s="37" t="s">
        <v>187</v>
      </c>
      <c r="F2549" s="37" t="n">
        <v>6.1</v>
      </c>
      <c r="G2549" s="37" t="n">
        <v>12</v>
      </c>
      <c r="H2549" s="37" t="str">
        <f aca="false">IFERROR(VLOOKUP(A2549,Employees!$A$2:$I$1501,9,FALSE()),"Unknown")</f>
        <v>Engineering</v>
      </c>
      <c r="I2549" s="37" t="str">
        <f aca="false">IFERROR(VLOOKUP(A2549,Employees!$A$2:$U$1501,21,FALSE()),"Unknown")</f>
        <v>Active</v>
      </c>
    </row>
    <row r="2550" customFormat="false" ht="15" hidden="false" customHeight="false" outlineLevel="0" collapsed="false">
      <c r="A2550" s="37" t="s">
        <v>1592</v>
      </c>
      <c r="B2550" s="37" t="n">
        <v>2025</v>
      </c>
      <c r="C2550" s="37" t="n">
        <v>4</v>
      </c>
      <c r="D2550" s="37" t="n">
        <v>102</v>
      </c>
      <c r="E2550" s="37" t="s">
        <v>187</v>
      </c>
      <c r="F2550" s="37" t="n">
        <v>8.1</v>
      </c>
      <c r="G2550" s="37" t="n">
        <v>5</v>
      </c>
      <c r="H2550" s="37" t="str">
        <f aca="false">IFERROR(VLOOKUP(A2550,Employees!$A$2:$I$1501,9,FALSE()),"Unknown")</f>
        <v>Engineering</v>
      </c>
      <c r="I2550" s="37" t="str">
        <f aca="false">IFERROR(VLOOKUP(A2550,Employees!$A$2:$U$1501,21,FALSE()),"Unknown")</f>
        <v>Active</v>
      </c>
    </row>
    <row r="2551" customFormat="false" ht="15" hidden="false" customHeight="false" outlineLevel="0" collapsed="false">
      <c r="A2551" s="37" t="s">
        <v>749</v>
      </c>
      <c r="B2551" s="37" t="n">
        <v>2025</v>
      </c>
      <c r="C2551" s="37" t="n">
        <v>3</v>
      </c>
      <c r="D2551" s="37" t="n">
        <v>92</v>
      </c>
      <c r="E2551" s="37" t="s">
        <v>187</v>
      </c>
      <c r="F2551" s="37" t="n">
        <v>7.1</v>
      </c>
      <c r="G2551" s="37" t="n">
        <v>23</v>
      </c>
      <c r="H2551" s="37" t="str">
        <f aca="false">IFERROR(VLOOKUP(A2551,Employees!$A$2:$I$1501,9,FALSE()),"Unknown")</f>
        <v>Sales</v>
      </c>
      <c r="I2551" s="37" t="str">
        <f aca="false">IFERROR(VLOOKUP(A2551,Employees!$A$2:$U$1501,21,FALSE()),"Unknown")</f>
        <v>Active</v>
      </c>
    </row>
    <row r="2552" customFormat="false" ht="15" hidden="false" customHeight="false" outlineLevel="0" collapsed="false">
      <c r="A2552" s="37" t="s">
        <v>1240</v>
      </c>
      <c r="B2552" s="37" t="n">
        <v>2021</v>
      </c>
      <c r="C2552" s="37" t="n">
        <v>4</v>
      </c>
      <c r="D2552" s="37" t="n">
        <v>74</v>
      </c>
      <c r="E2552" s="37" t="s">
        <v>187</v>
      </c>
      <c r="F2552" s="37" t="n">
        <v>9</v>
      </c>
      <c r="G2552" s="37" t="n">
        <v>21</v>
      </c>
      <c r="H2552" s="37" t="str">
        <f aca="false">IFERROR(VLOOKUP(A2552,Employees!$A$2:$I$1501,9,FALSE()),"Unknown")</f>
        <v>Finance</v>
      </c>
      <c r="I2552" s="37" t="str">
        <f aca="false">IFERROR(VLOOKUP(A2552,Employees!$A$2:$U$1501,21,FALSE()),"Unknown")</f>
        <v>Active</v>
      </c>
    </row>
    <row r="2553" customFormat="false" ht="15" hidden="false" customHeight="false" outlineLevel="0" collapsed="false">
      <c r="A2553" s="37" t="s">
        <v>1240</v>
      </c>
      <c r="B2553" s="37" t="n">
        <v>2022</v>
      </c>
      <c r="C2553" s="37" t="n">
        <v>2</v>
      </c>
      <c r="D2553" s="37" t="n">
        <v>81</v>
      </c>
      <c r="E2553" s="37" t="s">
        <v>187</v>
      </c>
      <c r="F2553" s="37" t="n">
        <v>2.6</v>
      </c>
      <c r="G2553" s="37" t="n">
        <v>19</v>
      </c>
      <c r="H2553" s="37" t="str">
        <f aca="false">IFERROR(VLOOKUP(A2553,Employees!$A$2:$I$1501,9,FALSE()),"Unknown")</f>
        <v>Finance</v>
      </c>
      <c r="I2553" s="37" t="str">
        <f aca="false">IFERROR(VLOOKUP(A2553,Employees!$A$2:$U$1501,21,FALSE()),"Unknown")</f>
        <v>Active</v>
      </c>
    </row>
    <row r="2554" customFormat="false" ht="15" hidden="false" customHeight="false" outlineLevel="0" collapsed="false">
      <c r="A2554" s="37" t="s">
        <v>1240</v>
      </c>
      <c r="B2554" s="37" t="n">
        <v>2023</v>
      </c>
      <c r="C2554" s="37" t="n">
        <v>3</v>
      </c>
      <c r="D2554" s="37" t="n">
        <v>84</v>
      </c>
      <c r="E2554" s="37" t="s">
        <v>187</v>
      </c>
      <c r="F2554" s="37" t="n">
        <v>6.9</v>
      </c>
      <c r="G2554" s="37" t="n">
        <v>5</v>
      </c>
      <c r="H2554" s="37" t="str">
        <f aca="false">IFERROR(VLOOKUP(A2554,Employees!$A$2:$I$1501,9,FALSE()),"Unknown")</f>
        <v>Finance</v>
      </c>
      <c r="I2554" s="37" t="str">
        <f aca="false">IFERROR(VLOOKUP(A2554,Employees!$A$2:$U$1501,21,FALSE()),"Unknown")</f>
        <v>Active</v>
      </c>
    </row>
    <row r="2555" customFormat="false" ht="15" hidden="false" customHeight="false" outlineLevel="0" collapsed="false">
      <c r="A2555" s="37" t="s">
        <v>1240</v>
      </c>
      <c r="B2555" s="37" t="n">
        <v>2024</v>
      </c>
      <c r="C2555" s="37" t="n">
        <v>4</v>
      </c>
      <c r="D2555" s="37" t="n">
        <v>75</v>
      </c>
      <c r="E2555" s="37" t="s">
        <v>187</v>
      </c>
      <c r="F2555" s="37" t="n">
        <v>7.9</v>
      </c>
      <c r="G2555" s="37" t="n">
        <v>14</v>
      </c>
      <c r="H2555" s="37" t="str">
        <f aca="false">IFERROR(VLOOKUP(A2555,Employees!$A$2:$I$1501,9,FALSE()),"Unknown")</f>
        <v>Finance</v>
      </c>
      <c r="I2555" s="37" t="str">
        <f aca="false">IFERROR(VLOOKUP(A2555,Employees!$A$2:$U$1501,21,FALSE()),"Unknown")</f>
        <v>Active</v>
      </c>
    </row>
    <row r="2556" customFormat="false" ht="15" hidden="false" customHeight="false" outlineLevel="0" collapsed="false">
      <c r="A2556" s="37" t="s">
        <v>1240</v>
      </c>
      <c r="B2556" s="37" t="n">
        <v>2025</v>
      </c>
      <c r="C2556" s="37" t="n">
        <v>4</v>
      </c>
      <c r="D2556" s="37" t="n">
        <v>82</v>
      </c>
      <c r="E2556" s="37" t="s">
        <v>187</v>
      </c>
      <c r="F2556" s="37" t="n">
        <v>11.3</v>
      </c>
      <c r="G2556" s="37" t="n">
        <v>41</v>
      </c>
      <c r="H2556" s="37" t="str">
        <f aca="false">IFERROR(VLOOKUP(A2556,Employees!$A$2:$I$1501,9,FALSE()),"Unknown")</f>
        <v>Finance</v>
      </c>
      <c r="I2556" s="37" t="str">
        <f aca="false">IFERROR(VLOOKUP(A2556,Employees!$A$2:$U$1501,21,FALSE()),"Unknown")</f>
        <v>Active</v>
      </c>
    </row>
    <row r="2557" customFormat="false" ht="15" hidden="false" customHeight="false" outlineLevel="0" collapsed="false">
      <c r="A2557" s="37" t="s">
        <v>1597</v>
      </c>
      <c r="B2557" s="37" t="n">
        <v>2021</v>
      </c>
      <c r="C2557" s="37" t="n">
        <v>1</v>
      </c>
      <c r="D2557" s="37" t="n">
        <v>67</v>
      </c>
      <c r="E2557" s="37" t="s">
        <v>187</v>
      </c>
      <c r="F2557" s="37" t="n">
        <v>0.3</v>
      </c>
      <c r="G2557" s="37" t="n">
        <v>20</v>
      </c>
      <c r="H2557" s="37" t="str">
        <f aca="false">IFERROR(VLOOKUP(A2557,Employees!$A$2:$I$1501,9,FALSE()),"Unknown")</f>
        <v>Engineering</v>
      </c>
      <c r="I2557" s="37" t="str">
        <f aca="false">IFERROR(VLOOKUP(A2557,Employees!$A$2:$U$1501,21,FALSE()),"Unknown")</f>
        <v>Exited</v>
      </c>
    </row>
    <row r="2558" customFormat="false" ht="15" hidden="false" customHeight="false" outlineLevel="0" collapsed="false">
      <c r="A2558" s="37" t="s">
        <v>1597</v>
      </c>
      <c r="B2558" s="37" t="n">
        <v>2022</v>
      </c>
      <c r="C2558" s="37" t="n">
        <v>1</v>
      </c>
      <c r="D2558" s="37" t="n">
        <v>73</v>
      </c>
      <c r="E2558" s="37" t="s">
        <v>187</v>
      </c>
      <c r="F2558" s="37" t="n">
        <v>1.8</v>
      </c>
      <c r="G2558" s="37" t="n">
        <v>52</v>
      </c>
      <c r="H2558" s="37" t="str">
        <f aca="false">IFERROR(VLOOKUP(A2558,Employees!$A$2:$I$1501,9,FALSE()),"Unknown")</f>
        <v>Engineering</v>
      </c>
      <c r="I2558" s="37" t="str">
        <f aca="false">IFERROR(VLOOKUP(A2558,Employees!$A$2:$U$1501,21,FALSE()),"Unknown")</f>
        <v>Exited</v>
      </c>
    </row>
    <row r="2559" customFormat="false" ht="15" hidden="false" customHeight="false" outlineLevel="0" collapsed="false">
      <c r="A2559" s="37" t="s">
        <v>1597</v>
      </c>
      <c r="B2559" s="37" t="n">
        <v>2023</v>
      </c>
      <c r="C2559" s="37" t="n">
        <v>1</v>
      </c>
      <c r="D2559" s="37" t="n">
        <v>49</v>
      </c>
      <c r="E2559" s="37" t="s">
        <v>187</v>
      </c>
      <c r="F2559" s="37" t="n">
        <v>5.3</v>
      </c>
      <c r="G2559" s="37" t="n">
        <v>16</v>
      </c>
      <c r="H2559" s="37" t="str">
        <f aca="false">IFERROR(VLOOKUP(A2559,Employees!$A$2:$I$1501,9,FALSE()),"Unknown")</f>
        <v>Engineering</v>
      </c>
      <c r="I2559" s="37" t="str">
        <f aca="false">IFERROR(VLOOKUP(A2559,Employees!$A$2:$U$1501,21,FALSE()),"Unknown")</f>
        <v>Exited</v>
      </c>
    </row>
    <row r="2560" customFormat="false" ht="15" hidden="false" customHeight="false" outlineLevel="0" collapsed="false">
      <c r="A2560" s="37" t="s">
        <v>1597</v>
      </c>
      <c r="B2560" s="37" t="n">
        <v>2024</v>
      </c>
      <c r="C2560" s="37" t="n">
        <v>2</v>
      </c>
      <c r="D2560" s="37" t="n">
        <v>90</v>
      </c>
      <c r="E2560" s="37" t="s">
        <v>187</v>
      </c>
      <c r="F2560" s="37" t="n">
        <v>1.5</v>
      </c>
      <c r="G2560" s="37" t="n">
        <v>43</v>
      </c>
      <c r="H2560" s="37" t="str">
        <f aca="false">IFERROR(VLOOKUP(A2560,Employees!$A$2:$I$1501,9,FALSE()),"Unknown")</f>
        <v>Engineering</v>
      </c>
      <c r="I2560" s="37" t="str">
        <f aca="false">IFERROR(VLOOKUP(A2560,Employees!$A$2:$U$1501,21,FALSE()),"Unknown")</f>
        <v>Exited</v>
      </c>
    </row>
    <row r="2561" customFormat="false" ht="15" hidden="false" customHeight="false" outlineLevel="0" collapsed="false">
      <c r="A2561" s="37" t="s">
        <v>1599</v>
      </c>
      <c r="B2561" s="37" t="n">
        <v>2023</v>
      </c>
      <c r="C2561" s="37" t="n">
        <v>2</v>
      </c>
      <c r="D2561" s="37" t="n">
        <v>80</v>
      </c>
      <c r="E2561" s="37" t="s">
        <v>187</v>
      </c>
      <c r="F2561" s="37" t="n">
        <v>3.8</v>
      </c>
      <c r="G2561" s="37" t="n">
        <v>6</v>
      </c>
      <c r="H2561" s="37" t="str">
        <f aca="false">IFERROR(VLOOKUP(A2561,Employees!$A$2:$I$1501,9,FALSE()),"Unknown")</f>
        <v>Engineering</v>
      </c>
      <c r="I2561" s="37" t="str">
        <f aca="false">IFERROR(VLOOKUP(A2561,Employees!$A$2:$U$1501,21,FALSE()),"Unknown")</f>
        <v>Exited</v>
      </c>
    </row>
    <row r="2562" customFormat="false" ht="15" hidden="false" customHeight="false" outlineLevel="0" collapsed="false">
      <c r="A2562" s="37" t="s">
        <v>1599</v>
      </c>
      <c r="B2562" s="37" t="n">
        <v>2024</v>
      </c>
      <c r="C2562" s="37" t="n">
        <v>3</v>
      </c>
      <c r="D2562" s="37" t="n">
        <v>86</v>
      </c>
      <c r="E2562" s="37" t="s">
        <v>187</v>
      </c>
      <c r="F2562" s="37" t="n">
        <v>7.3</v>
      </c>
      <c r="G2562" s="37" t="n">
        <v>14</v>
      </c>
      <c r="H2562" s="37" t="str">
        <f aca="false">IFERROR(VLOOKUP(A2562,Employees!$A$2:$I$1501,9,FALSE()),"Unknown")</f>
        <v>Engineering</v>
      </c>
      <c r="I2562" s="37" t="str">
        <f aca="false">IFERROR(VLOOKUP(A2562,Employees!$A$2:$U$1501,21,FALSE()),"Unknown")</f>
        <v>Exited</v>
      </c>
    </row>
    <row r="2563" customFormat="false" ht="15" hidden="false" customHeight="false" outlineLevel="0" collapsed="false">
      <c r="A2563" s="37" t="s">
        <v>1599</v>
      </c>
      <c r="B2563" s="37" t="n">
        <v>2025</v>
      </c>
      <c r="C2563" s="37" t="n">
        <v>2</v>
      </c>
      <c r="D2563" s="37" t="n">
        <v>81</v>
      </c>
      <c r="E2563" s="37" t="s">
        <v>187</v>
      </c>
      <c r="F2563" s="37" t="n">
        <v>4</v>
      </c>
      <c r="G2563" s="37" t="n">
        <v>38</v>
      </c>
      <c r="H2563" s="37" t="str">
        <f aca="false">IFERROR(VLOOKUP(A2563,Employees!$A$2:$I$1501,9,FALSE()),"Unknown")</f>
        <v>Engineering</v>
      </c>
      <c r="I2563" s="37" t="str">
        <f aca="false">IFERROR(VLOOKUP(A2563,Employees!$A$2:$U$1501,21,FALSE()),"Unknown")</f>
        <v>Exited</v>
      </c>
    </row>
    <row r="2564" customFormat="false" ht="15" hidden="false" customHeight="false" outlineLevel="0" collapsed="false">
      <c r="A2564" s="37" t="s">
        <v>1599</v>
      </c>
      <c r="B2564" s="37" t="n">
        <v>2026</v>
      </c>
      <c r="C2564" s="37" t="n">
        <v>2</v>
      </c>
      <c r="D2564" s="37" t="n">
        <v>88</v>
      </c>
      <c r="E2564" s="37" t="s">
        <v>187</v>
      </c>
      <c r="F2564" s="37" t="n">
        <v>1.8</v>
      </c>
      <c r="G2564" s="37" t="n">
        <v>17</v>
      </c>
      <c r="H2564" s="37" t="str">
        <f aca="false">IFERROR(VLOOKUP(A2564,Employees!$A$2:$I$1501,9,FALSE()),"Unknown")</f>
        <v>Engineering</v>
      </c>
      <c r="I2564" s="37" t="str">
        <f aca="false">IFERROR(VLOOKUP(A2564,Employees!$A$2:$U$1501,21,FALSE()),"Unknown")</f>
        <v>Exited</v>
      </c>
    </row>
    <row r="2565" customFormat="false" ht="15" hidden="false" customHeight="false" outlineLevel="0" collapsed="false">
      <c r="A2565" s="37" t="s">
        <v>1600</v>
      </c>
      <c r="B2565" s="37" t="n">
        <v>2023</v>
      </c>
      <c r="C2565" s="37" t="n">
        <v>3</v>
      </c>
      <c r="D2565" s="37" t="n">
        <v>87</v>
      </c>
      <c r="E2565" s="37" t="s">
        <v>187</v>
      </c>
      <c r="F2565" s="37" t="n">
        <v>6.6</v>
      </c>
      <c r="G2565" s="37" t="n">
        <v>13</v>
      </c>
      <c r="H2565" s="37" t="str">
        <f aca="false">IFERROR(VLOOKUP(A2565,Employees!$A$2:$I$1501,9,FALSE()),"Unknown")</f>
        <v>Engineering</v>
      </c>
      <c r="I2565" s="37" t="str">
        <f aca="false">IFERROR(VLOOKUP(A2565,Employees!$A$2:$U$1501,21,FALSE()),"Unknown")</f>
        <v>Active</v>
      </c>
    </row>
    <row r="2566" customFormat="false" ht="15" hidden="false" customHeight="false" outlineLevel="0" collapsed="false">
      <c r="A2566" s="37" t="s">
        <v>1600</v>
      </c>
      <c r="B2566" s="37" t="n">
        <v>2024</v>
      </c>
      <c r="C2566" s="37" t="n">
        <v>3</v>
      </c>
      <c r="D2566" s="37" t="n">
        <v>82</v>
      </c>
      <c r="E2566" s="37" t="s">
        <v>187</v>
      </c>
      <c r="F2566" s="37" t="n">
        <v>8.3</v>
      </c>
      <c r="G2566" s="37" t="n">
        <v>30</v>
      </c>
      <c r="H2566" s="37" t="str">
        <f aca="false">IFERROR(VLOOKUP(A2566,Employees!$A$2:$I$1501,9,FALSE()),"Unknown")</f>
        <v>Engineering</v>
      </c>
      <c r="I2566" s="37" t="str">
        <f aca="false">IFERROR(VLOOKUP(A2566,Employees!$A$2:$U$1501,21,FALSE()),"Unknown")</f>
        <v>Active</v>
      </c>
    </row>
    <row r="2567" customFormat="false" ht="15" hidden="false" customHeight="false" outlineLevel="0" collapsed="false">
      <c r="A2567" s="37" t="s">
        <v>1600</v>
      </c>
      <c r="B2567" s="37" t="n">
        <v>2025</v>
      </c>
      <c r="C2567" s="37" t="n">
        <v>1</v>
      </c>
      <c r="D2567" s="37" t="n">
        <v>65</v>
      </c>
      <c r="E2567" s="37" t="s">
        <v>187</v>
      </c>
      <c r="F2567" s="37" t="n">
        <v>3.1</v>
      </c>
      <c r="G2567" s="37" t="n">
        <v>17</v>
      </c>
      <c r="H2567" s="37" t="str">
        <f aca="false">IFERROR(VLOOKUP(A2567,Employees!$A$2:$I$1501,9,FALSE()),"Unknown")</f>
        <v>Engineering</v>
      </c>
      <c r="I2567" s="37" t="str">
        <f aca="false">IFERROR(VLOOKUP(A2567,Employees!$A$2:$U$1501,21,FALSE()),"Unknown")</f>
        <v>Active</v>
      </c>
    </row>
    <row r="2568" customFormat="false" ht="15" hidden="false" customHeight="false" outlineLevel="0" collapsed="false">
      <c r="A2568" s="37" t="s">
        <v>513</v>
      </c>
      <c r="B2568" s="37" t="n">
        <v>2021</v>
      </c>
      <c r="C2568" s="37" t="n">
        <v>3</v>
      </c>
      <c r="D2568" s="37" t="n">
        <v>86</v>
      </c>
      <c r="E2568" s="37" t="s">
        <v>187</v>
      </c>
      <c r="F2568" s="37" t="n">
        <v>8.7</v>
      </c>
      <c r="G2568" s="37" t="n">
        <v>33</v>
      </c>
      <c r="H2568" s="37" t="str">
        <f aca="false">IFERROR(VLOOKUP(A2568,Employees!$A$2:$I$1501,9,FALSE()),"Unknown")</f>
        <v>Legal &amp; Compliance</v>
      </c>
      <c r="I2568" s="37" t="str">
        <f aca="false">IFERROR(VLOOKUP(A2568,Employees!$A$2:$U$1501,21,FALSE()),"Unknown")</f>
        <v>Active</v>
      </c>
    </row>
    <row r="2569" customFormat="false" ht="15" hidden="false" customHeight="false" outlineLevel="0" collapsed="false">
      <c r="A2569" s="37" t="s">
        <v>513</v>
      </c>
      <c r="B2569" s="37" t="n">
        <v>2022</v>
      </c>
      <c r="C2569" s="37" t="n">
        <v>1</v>
      </c>
      <c r="D2569" s="37" t="n">
        <v>72</v>
      </c>
      <c r="E2569" s="37" t="s">
        <v>187</v>
      </c>
      <c r="F2569" s="37" t="n">
        <v>4</v>
      </c>
      <c r="G2569" s="37" t="n">
        <v>6</v>
      </c>
      <c r="H2569" s="37" t="str">
        <f aca="false">IFERROR(VLOOKUP(A2569,Employees!$A$2:$I$1501,9,FALSE()),"Unknown")</f>
        <v>Legal &amp; Compliance</v>
      </c>
      <c r="I2569" s="37" t="str">
        <f aca="false">IFERROR(VLOOKUP(A2569,Employees!$A$2:$U$1501,21,FALSE()),"Unknown")</f>
        <v>Active</v>
      </c>
    </row>
    <row r="2570" customFormat="false" ht="15" hidden="false" customHeight="false" outlineLevel="0" collapsed="false">
      <c r="A2570" s="37" t="s">
        <v>513</v>
      </c>
      <c r="B2570" s="37" t="n">
        <v>2023</v>
      </c>
      <c r="C2570" s="37" t="n">
        <v>5</v>
      </c>
      <c r="D2570" s="37" t="n">
        <v>97</v>
      </c>
      <c r="E2570" s="37" t="s">
        <v>185</v>
      </c>
      <c r="F2570" s="37" t="n">
        <v>9.8</v>
      </c>
      <c r="G2570" s="37" t="n">
        <v>13</v>
      </c>
      <c r="H2570" s="37" t="str">
        <f aca="false">IFERROR(VLOOKUP(A2570,Employees!$A$2:$I$1501,9,FALSE()),"Unknown")</f>
        <v>Legal &amp; Compliance</v>
      </c>
      <c r="I2570" s="37" t="str">
        <f aca="false">IFERROR(VLOOKUP(A2570,Employees!$A$2:$U$1501,21,FALSE()),"Unknown")</f>
        <v>Active</v>
      </c>
    </row>
    <row r="2571" customFormat="false" ht="15" hidden="false" customHeight="false" outlineLevel="0" collapsed="false">
      <c r="A2571" s="37" t="s">
        <v>513</v>
      </c>
      <c r="B2571" s="37" t="n">
        <v>2024</v>
      </c>
      <c r="C2571" s="37" t="n">
        <v>2</v>
      </c>
      <c r="D2571" s="37" t="n">
        <v>59</v>
      </c>
      <c r="E2571" s="37" t="s">
        <v>187</v>
      </c>
      <c r="F2571" s="37" t="n">
        <v>4.1</v>
      </c>
      <c r="G2571" s="37" t="n">
        <v>23</v>
      </c>
      <c r="H2571" s="37" t="str">
        <f aca="false">IFERROR(VLOOKUP(A2571,Employees!$A$2:$I$1501,9,FALSE()),"Unknown")</f>
        <v>Legal &amp; Compliance</v>
      </c>
      <c r="I2571" s="37" t="str">
        <f aca="false">IFERROR(VLOOKUP(A2571,Employees!$A$2:$U$1501,21,FALSE()),"Unknown")</f>
        <v>Active</v>
      </c>
    </row>
    <row r="2572" customFormat="false" ht="15" hidden="false" customHeight="false" outlineLevel="0" collapsed="false">
      <c r="A2572" s="37" t="s">
        <v>513</v>
      </c>
      <c r="B2572" s="37" t="n">
        <v>2025</v>
      </c>
      <c r="C2572" s="37" t="n">
        <v>2</v>
      </c>
      <c r="D2572" s="37" t="n">
        <v>90</v>
      </c>
      <c r="E2572" s="37" t="s">
        <v>187</v>
      </c>
      <c r="F2572" s="37" t="n">
        <v>5.9</v>
      </c>
      <c r="G2572" s="37" t="n">
        <v>18</v>
      </c>
      <c r="H2572" s="37" t="str">
        <f aca="false">IFERROR(VLOOKUP(A2572,Employees!$A$2:$I$1501,9,FALSE()),"Unknown")</f>
        <v>Legal &amp; Compliance</v>
      </c>
      <c r="I2572" s="37" t="str">
        <f aca="false">IFERROR(VLOOKUP(A2572,Employees!$A$2:$U$1501,21,FALSE()),"Unknown")</f>
        <v>Active</v>
      </c>
    </row>
    <row r="2573" customFormat="false" ht="15" hidden="false" customHeight="false" outlineLevel="0" collapsed="false">
      <c r="A2573" s="37" t="s">
        <v>586</v>
      </c>
      <c r="B2573" s="37" t="n">
        <v>2021</v>
      </c>
      <c r="C2573" s="37" t="n">
        <v>1</v>
      </c>
      <c r="D2573" s="37" t="n">
        <v>70</v>
      </c>
      <c r="E2573" s="37" t="s">
        <v>187</v>
      </c>
      <c r="F2573" s="37" t="n">
        <v>2.1</v>
      </c>
      <c r="G2573" s="37" t="n">
        <v>16</v>
      </c>
      <c r="H2573" s="37" t="str">
        <f aca="false">IFERROR(VLOOKUP(A2573,Employees!$A$2:$I$1501,9,FALSE()),"Unknown")</f>
        <v>Data &amp; AI</v>
      </c>
      <c r="I2573" s="37" t="str">
        <f aca="false">IFERROR(VLOOKUP(A2573,Employees!$A$2:$U$1501,21,FALSE()),"Unknown")</f>
        <v>Active</v>
      </c>
    </row>
    <row r="2574" customFormat="false" ht="15" hidden="false" customHeight="false" outlineLevel="0" collapsed="false">
      <c r="A2574" s="37" t="s">
        <v>586</v>
      </c>
      <c r="B2574" s="37" t="n">
        <v>2022</v>
      </c>
      <c r="C2574" s="37" t="n">
        <v>3</v>
      </c>
      <c r="D2574" s="37" t="n">
        <v>70</v>
      </c>
      <c r="E2574" s="37" t="s">
        <v>187</v>
      </c>
      <c r="F2574" s="37" t="n">
        <v>9.1</v>
      </c>
      <c r="G2574" s="37" t="n">
        <v>36</v>
      </c>
      <c r="H2574" s="37" t="str">
        <f aca="false">IFERROR(VLOOKUP(A2574,Employees!$A$2:$I$1501,9,FALSE()),"Unknown")</f>
        <v>Data &amp; AI</v>
      </c>
      <c r="I2574" s="37" t="str">
        <f aca="false">IFERROR(VLOOKUP(A2574,Employees!$A$2:$U$1501,21,FALSE()),"Unknown")</f>
        <v>Active</v>
      </c>
    </row>
    <row r="2575" customFormat="false" ht="15" hidden="false" customHeight="false" outlineLevel="0" collapsed="false">
      <c r="A2575" s="37" t="s">
        <v>586</v>
      </c>
      <c r="B2575" s="37" t="n">
        <v>2023</v>
      </c>
      <c r="C2575" s="37" t="n">
        <v>1</v>
      </c>
      <c r="D2575" s="37" t="n">
        <v>43</v>
      </c>
      <c r="E2575" s="37" t="s">
        <v>187</v>
      </c>
      <c r="F2575" s="37" t="n">
        <v>5.2</v>
      </c>
      <c r="G2575" s="37" t="n">
        <v>19</v>
      </c>
      <c r="H2575" s="37" t="str">
        <f aca="false">IFERROR(VLOOKUP(A2575,Employees!$A$2:$I$1501,9,FALSE()),"Unknown")</f>
        <v>Data &amp; AI</v>
      </c>
      <c r="I2575" s="37" t="str">
        <f aca="false">IFERROR(VLOOKUP(A2575,Employees!$A$2:$U$1501,21,FALSE()),"Unknown")</f>
        <v>Active</v>
      </c>
    </row>
    <row r="2576" customFormat="false" ht="15" hidden="false" customHeight="false" outlineLevel="0" collapsed="false">
      <c r="A2576" s="37" t="s">
        <v>586</v>
      </c>
      <c r="B2576" s="37" t="n">
        <v>2024</v>
      </c>
      <c r="C2576" s="37" t="n">
        <v>2</v>
      </c>
      <c r="D2576" s="37" t="n">
        <v>72</v>
      </c>
      <c r="E2576" s="37" t="s">
        <v>187</v>
      </c>
      <c r="F2576" s="37" t="n">
        <v>4</v>
      </c>
      <c r="G2576" s="37" t="n">
        <v>24</v>
      </c>
      <c r="H2576" s="37" t="str">
        <f aca="false">IFERROR(VLOOKUP(A2576,Employees!$A$2:$I$1501,9,FALSE()),"Unknown")</f>
        <v>Data &amp; AI</v>
      </c>
      <c r="I2576" s="37" t="str">
        <f aca="false">IFERROR(VLOOKUP(A2576,Employees!$A$2:$U$1501,21,FALSE()),"Unknown")</f>
        <v>Active</v>
      </c>
    </row>
    <row r="2577" customFormat="false" ht="15" hidden="false" customHeight="false" outlineLevel="0" collapsed="false">
      <c r="A2577" s="37" t="s">
        <v>586</v>
      </c>
      <c r="B2577" s="37" t="n">
        <v>2025</v>
      </c>
      <c r="C2577" s="37" t="n">
        <v>2</v>
      </c>
      <c r="D2577" s="37" t="n">
        <v>66</v>
      </c>
      <c r="E2577" s="37" t="s">
        <v>187</v>
      </c>
      <c r="F2577" s="37" t="n">
        <v>4.3</v>
      </c>
      <c r="G2577" s="37" t="n">
        <v>5</v>
      </c>
      <c r="H2577" s="37" t="str">
        <f aca="false">IFERROR(VLOOKUP(A2577,Employees!$A$2:$I$1501,9,FALSE()),"Unknown")</f>
        <v>Data &amp; AI</v>
      </c>
      <c r="I2577" s="37" t="str">
        <f aca="false">IFERROR(VLOOKUP(A2577,Employees!$A$2:$U$1501,21,FALSE()),"Unknown")</f>
        <v>Active</v>
      </c>
    </row>
    <row r="2578" customFormat="false" ht="15" hidden="false" customHeight="false" outlineLevel="0" collapsed="false">
      <c r="A2578" s="37" t="s">
        <v>1603</v>
      </c>
      <c r="B2578" s="37" t="n">
        <v>2023</v>
      </c>
      <c r="C2578" s="37" t="n">
        <v>3</v>
      </c>
      <c r="D2578" s="37" t="n">
        <v>87</v>
      </c>
      <c r="E2578" s="37" t="s">
        <v>187</v>
      </c>
      <c r="F2578" s="37" t="n">
        <v>8.9</v>
      </c>
      <c r="G2578" s="37" t="n">
        <v>15</v>
      </c>
      <c r="H2578" s="37" t="str">
        <f aca="false">IFERROR(VLOOKUP(A2578,Employees!$A$2:$I$1501,9,FALSE()),"Unknown")</f>
        <v>Human Resources</v>
      </c>
      <c r="I2578" s="37" t="str">
        <f aca="false">IFERROR(VLOOKUP(A2578,Employees!$A$2:$U$1501,21,FALSE()),"Unknown")</f>
        <v>Active</v>
      </c>
    </row>
    <row r="2579" customFormat="false" ht="15" hidden="false" customHeight="false" outlineLevel="0" collapsed="false">
      <c r="A2579" s="37" t="s">
        <v>1603</v>
      </c>
      <c r="B2579" s="37" t="n">
        <v>2024</v>
      </c>
      <c r="C2579" s="37" t="n">
        <v>1</v>
      </c>
      <c r="D2579" s="37" t="n">
        <v>71</v>
      </c>
      <c r="E2579" s="37" t="s">
        <v>187</v>
      </c>
      <c r="F2579" s="37" t="n">
        <v>0.8</v>
      </c>
      <c r="G2579" s="37" t="n">
        <v>17</v>
      </c>
      <c r="H2579" s="37" t="str">
        <f aca="false">IFERROR(VLOOKUP(A2579,Employees!$A$2:$I$1501,9,FALSE()),"Unknown")</f>
        <v>Human Resources</v>
      </c>
      <c r="I2579" s="37" t="str">
        <f aca="false">IFERROR(VLOOKUP(A2579,Employees!$A$2:$U$1501,21,FALSE()),"Unknown")</f>
        <v>Active</v>
      </c>
    </row>
    <row r="2580" customFormat="false" ht="15" hidden="false" customHeight="false" outlineLevel="0" collapsed="false">
      <c r="A2580" s="37" t="s">
        <v>1603</v>
      </c>
      <c r="B2580" s="37" t="n">
        <v>2025</v>
      </c>
      <c r="C2580" s="37" t="n">
        <v>3</v>
      </c>
      <c r="D2580" s="37" t="n">
        <v>69</v>
      </c>
      <c r="E2580" s="37" t="s">
        <v>187</v>
      </c>
      <c r="F2580" s="37" t="n">
        <v>7.8</v>
      </c>
      <c r="G2580" s="37" t="n">
        <v>20</v>
      </c>
      <c r="H2580" s="37" t="str">
        <f aca="false">IFERROR(VLOOKUP(A2580,Employees!$A$2:$I$1501,9,FALSE()),"Unknown")</f>
        <v>Human Resources</v>
      </c>
      <c r="I2580" s="37" t="str">
        <f aca="false">IFERROR(VLOOKUP(A2580,Employees!$A$2:$U$1501,21,FALSE()),"Unknown")</f>
        <v>Active</v>
      </c>
    </row>
    <row r="2581" customFormat="false" ht="15" hidden="false" customHeight="false" outlineLevel="0" collapsed="false">
      <c r="A2581" s="37" t="s">
        <v>629</v>
      </c>
      <c r="B2581" s="37" t="n">
        <v>2025</v>
      </c>
      <c r="C2581" s="37" t="n">
        <v>4</v>
      </c>
      <c r="D2581" s="37" t="n">
        <v>108</v>
      </c>
      <c r="E2581" s="37" t="s">
        <v>187</v>
      </c>
      <c r="F2581" s="37" t="n">
        <v>9.4</v>
      </c>
      <c r="G2581" s="37" t="n">
        <v>6</v>
      </c>
      <c r="H2581" s="37" t="str">
        <f aca="false">IFERROR(VLOOKUP(A2581,Employees!$A$2:$I$1501,9,FALSE()),"Unknown")</f>
        <v>Operations</v>
      </c>
      <c r="I2581" s="37" t="str">
        <f aca="false">IFERROR(VLOOKUP(A2581,Employees!$A$2:$U$1501,21,FALSE()),"Unknown")</f>
        <v>Active</v>
      </c>
    </row>
    <row r="2582" customFormat="false" ht="15" hidden="false" customHeight="false" outlineLevel="0" collapsed="false">
      <c r="A2582" s="37" t="s">
        <v>1604</v>
      </c>
      <c r="B2582" s="37" t="n">
        <v>2025</v>
      </c>
      <c r="C2582" s="37" t="n">
        <v>4</v>
      </c>
      <c r="D2582" s="37" t="n">
        <v>101</v>
      </c>
      <c r="E2582" s="37" t="s">
        <v>185</v>
      </c>
      <c r="F2582" s="37" t="n">
        <v>9.6</v>
      </c>
      <c r="G2582" s="37" t="n">
        <v>14</v>
      </c>
      <c r="H2582" s="37" t="str">
        <f aca="false">IFERROR(VLOOKUP(A2582,Employees!$A$2:$I$1501,9,FALSE()),"Unknown")</f>
        <v>Sales</v>
      </c>
      <c r="I2582" s="37" t="str">
        <f aca="false">IFERROR(VLOOKUP(A2582,Employees!$A$2:$U$1501,21,FALSE()),"Unknown")</f>
        <v>Active</v>
      </c>
    </row>
    <row r="2583" customFormat="false" ht="15" hidden="false" customHeight="false" outlineLevel="0" collapsed="false">
      <c r="A2583" s="37" t="s">
        <v>1362</v>
      </c>
      <c r="B2583" s="37" t="n">
        <v>2025</v>
      </c>
      <c r="C2583" s="37" t="n">
        <v>3</v>
      </c>
      <c r="D2583" s="37" t="n">
        <v>64</v>
      </c>
      <c r="E2583" s="37" t="s">
        <v>187</v>
      </c>
      <c r="F2583" s="37" t="n">
        <v>5.4</v>
      </c>
      <c r="G2583" s="37" t="n">
        <v>66</v>
      </c>
      <c r="H2583" s="37" t="str">
        <f aca="false">IFERROR(VLOOKUP(A2583,Employees!$A$2:$I$1501,9,FALSE()),"Unknown")</f>
        <v>Operations</v>
      </c>
      <c r="I2583" s="37" t="str">
        <f aca="false">IFERROR(VLOOKUP(A2583,Employees!$A$2:$U$1501,21,FALSE()),"Unknown")</f>
        <v>Active</v>
      </c>
    </row>
    <row r="2584" customFormat="false" ht="15" hidden="false" customHeight="false" outlineLevel="0" collapsed="false">
      <c r="A2584" s="37" t="s">
        <v>1605</v>
      </c>
      <c r="B2584" s="37" t="n">
        <v>2025</v>
      </c>
      <c r="C2584" s="37" t="n">
        <v>3</v>
      </c>
      <c r="D2584" s="37" t="n">
        <v>83</v>
      </c>
      <c r="E2584" s="37" t="s">
        <v>187</v>
      </c>
      <c r="F2584" s="37" t="n">
        <v>6</v>
      </c>
      <c r="G2584" s="37" t="n">
        <v>21</v>
      </c>
      <c r="H2584" s="37" t="str">
        <f aca="false">IFERROR(VLOOKUP(A2584,Employees!$A$2:$I$1501,9,FALSE()),"Unknown")</f>
        <v>Operations</v>
      </c>
      <c r="I2584" s="37" t="str">
        <f aca="false">IFERROR(VLOOKUP(A2584,Employees!$A$2:$U$1501,21,FALSE()),"Unknown")</f>
        <v>Exited</v>
      </c>
    </row>
    <row r="2585" customFormat="false" ht="15" hidden="false" customHeight="false" outlineLevel="0" collapsed="false">
      <c r="A2585" s="37" t="s">
        <v>1605</v>
      </c>
      <c r="B2585" s="37" t="n">
        <v>2026</v>
      </c>
      <c r="C2585" s="37" t="n">
        <v>1</v>
      </c>
      <c r="D2585" s="37" t="n">
        <v>75</v>
      </c>
      <c r="E2585" s="37" t="s">
        <v>187</v>
      </c>
      <c r="F2585" s="37" t="n">
        <v>4.6</v>
      </c>
      <c r="G2585" s="37" t="n">
        <v>9</v>
      </c>
      <c r="H2585" s="37" t="str">
        <f aca="false">IFERROR(VLOOKUP(A2585,Employees!$A$2:$I$1501,9,FALSE()),"Unknown")</f>
        <v>Operations</v>
      </c>
      <c r="I2585" s="37" t="str">
        <f aca="false">IFERROR(VLOOKUP(A2585,Employees!$A$2:$U$1501,21,FALSE()),"Unknown")</f>
        <v>Exited</v>
      </c>
    </row>
    <row r="2586" customFormat="false" ht="15" hidden="false" customHeight="false" outlineLevel="0" collapsed="false">
      <c r="A2586" s="37" t="s">
        <v>1606</v>
      </c>
      <c r="B2586" s="37" t="n">
        <v>2024</v>
      </c>
      <c r="C2586" s="37" t="n">
        <v>4</v>
      </c>
      <c r="D2586" s="37" t="n">
        <v>84</v>
      </c>
      <c r="E2586" s="37" t="s">
        <v>187</v>
      </c>
      <c r="F2586" s="37" t="n">
        <v>15.3</v>
      </c>
      <c r="G2586" s="37" t="n">
        <v>30</v>
      </c>
      <c r="H2586" s="37" t="str">
        <f aca="false">IFERROR(VLOOKUP(A2586,Employees!$A$2:$I$1501,9,FALSE()),"Unknown")</f>
        <v>Engineering</v>
      </c>
      <c r="I2586" s="37" t="str">
        <f aca="false">IFERROR(VLOOKUP(A2586,Employees!$A$2:$U$1501,21,FALSE()),"Unknown")</f>
        <v>Active</v>
      </c>
    </row>
    <row r="2587" customFormat="false" ht="15" hidden="false" customHeight="false" outlineLevel="0" collapsed="false">
      <c r="A2587" s="37" t="s">
        <v>1606</v>
      </c>
      <c r="B2587" s="37" t="n">
        <v>2025</v>
      </c>
      <c r="C2587" s="37" t="n">
        <v>4</v>
      </c>
      <c r="D2587" s="37" t="n">
        <v>99</v>
      </c>
      <c r="E2587" s="37" t="s">
        <v>185</v>
      </c>
      <c r="F2587" s="37" t="n">
        <v>6.2</v>
      </c>
      <c r="G2587" s="37" t="n">
        <v>30</v>
      </c>
      <c r="H2587" s="37" t="str">
        <f aca="false">IFERROR(VLOOKUP(A2587,Employees!$A$2:$I$1501,9,FALSE()),"Unknown")</f>
        <v>Engineering</v>
      </c>
      <c r="I2587" s="37" t="str">
        <f aca="false">IFERROR(VLOOKUP(A2587,Employees!$A$2:$U$1501,21,FALSE()),"Unknown")</f>
        <v>Active</v>
      </c>
    </row>
    <row r="2588" customFormat="false" ht="15" hidden="false" customHeight="false" outlineLevel="0" collapsed="false">
      <c r="A2588" s="37" t="s">
        <v>1608</v>
      </c>
      <c r="B2588" s="37" t="n">
        <v>2023</v>
      </c>
      <c r="C2588" s="37" t="n">
        <v>3</v>
      </c>
      <c r="D2588" s="37" t="n">
        <v>100</v>
      </c>
      <c r="E2588" s="37" t="s">
        <v>187</v>
      </c>
      <c r="F2588" s="37" t="n">
        <v>8.8</v>
      </c>
      <c r="G2588" s="37" t="n">
        <v>33</v>
      </c>
      <c r="H2588" s="37" t="str">
        <f aca="false">IFERROR(VLOOKUP(A2588,Employees!$A$2:$I$1501,9,FALSE()),"Unknown")</f>
        <v>Marketing</v>
      </c>
      <c r="I2588" s="37" t="str">
        <f aca="false">IFERROR(VLOOKUP(A2588,Employees!$A$2:$U$1501,21,FALSE()),"Unknown")</f>
        <v>Active</v>
      </c>
    </row>
    <row r="2589" customFormat="false" ht="15" hidden="false" customHeight="false" outlineLevel="0" collapsed="false">
      <c r="A2589" s="37" t="s">
        <v>1608</v>
      </c>
      <c r="B2589" s="37" t="n">
        <v>2024</v>
      </c>
      <c r="C2589" s="37" t="n">
        <v>1</v>
      </c>
      <c r="D2589" s="37" t="n">
        <v>66</v>
      </c>
      <c r="E2589" s="37" t="s">
        <v>187</v>
      </c>
      <c r="F2589" s="37" t="n">
        <v>0</v>
      </c>
      <c r="G2589" s="37" t="n">
        <v>2</v>
      </c>
      <c r="H2589" s="37" t="str">
        <f aca="false">IFERROR(VLOOKUP(A2589,Employees!$A$2:$I$1501,9,FALSE()),"Unknown")</f>
        <v>Marketing</v>
      </c>
      <c r="I2589" s="37" t="str">
        <f aca="false">IFERROR(VLOOKUP(A2589,Employees!$A$2:$U$1501,21,FALSE()),"Unknown")</f>
        <v>Active</v>
      </c>
    </row>
    <row r="2590" customFormat="false" ht="15" hidden="false" customHeight="false" outlineLevel="0" collapsed="false">
      <c r="A2590" s="37" t="s">
        <v>1608</v>
      </c>
      <c r="B2590" s="37" t="n">
        <v>2025</v>
      </c>
      <c r="C2590" s="37" t="n">
        <v>4</v>
      </c>
      <c r="D2590" s="37" t="n">
        <v>72</v>
      </c>
      <c r="E2590" s="37" t="s">
        <v>187</v>
      </c>
      <c r="F2590" s="37" t="n">
        <v>8.8</v>
      </c>
      <c r="G2590" s="37" t="n">
        <v>17</v>
      </c>
      <c r="H2590" s="37" t="str">
        <f aca="false">IFERROR(VLOOKUP(A2590,Employees!$A$2:$I$1501,9,FALSE()),"Unknown")</f>
        <v>Marketing</v>
      </c>
      <c r="I2590" s="37" t="str">
        <f aca="false">IFERROR(VLOOKUP(A2590,Employees!$A$2:$U$1501,21,FALSE()),"Unknown")</f>
        <v>Active</v>
      </c>
    </row>
    <row r="2591" customFormat="false" ht="15" hidden="false" customHeight="false" outlineLevel="0" collapsed="false">
      <c r="A2591" s="37" t="s">
        <v>1609</v>
      </c>
      <c r="B2591" s="37" t="n">
        <v>2024</v>
      </c>
      <c r="C2591" s="37" t="n">
        <v>4</v>
      </c>
      <c r="D2591" s="37" t="n">
        <v>78</v>
      </c>
      <c r="E2591" s="37" t="s">
        <v>187</v>
      </c>
      <c r="F2591" s="37" t="n">
        <v>6.7</v>
      </c>
      <c r="G2591" s="37" t="n">
        <v>28</v>
      </c>
      <c r="H2591" s="37" t="str">
        <f aca="false">IFERROR(VLOOKUP(A2591,Employees!$A$2:$I$1501,9,FALSE()),"Unknown")</f>
        <v>Human Resources</v>
      </c>
      <c r="I2591" s="37" t="str">
        <f aca="false">IFERROR(VLOOKUP(A2591,Employees!$A$2:$U$1501,21,FALSE()),"Unknown")</f>
        <v>Active</v>
      </c>
    </row>
    <row r="2592" customFormat="false" ht="15" hidden="false" customHeight="false" outlineLevel="0" collapsed="false">
      <c r="A2592" s="37" t="s">
        <v>1609</v>
      </c>
      <c r="B2592" s="37" t="n">
        <v>2025</v>
      </c>
      <c r="C2592" s="37" t="n">
        <v>2</v>
      </c>
      <c r="D2592" s="37" t="n">
        <v>81</v>
      </c>
      <c r="E2592" s="37" t="s">
        <v>187</v>
      </c>
      <c r="F2592" s="37" t="n">
        <v>4.9</v>
      </c>
      <c r="G2592" s="37" t="n">
        <v>3</v>
      </c>
      <c r="H2592" s="37" t="str">
        <f aca="false">IFERROR(VLOOKUP(A2592,Employees!$A$2:$I$1501,9,FALSE()),"Unknown")</f>
        <v>Human Resources</v>
      </c>
      <c r="I2592" s="37" t="str">
        <f aca="false">IFERROR(VLOOKUP(A2592,Employees!$A$2:$U$1501,21,FALSE()),"Unknown")</f>
        <v>Active</v>
      </c>
    </row>
    <row r="2593" customFormat="false" ht="15" hidden="false" customHeight="false" outlineLevel="0" collapsed="false">
      <c r="A2593" s="37" t="s">
        <v>1610</v>
      </c>
      <c r="B2593" s="37" t="n">
        <v>2021</v>
      </c>
      <c r="C2593" s="37" t="n">
        <v>4</v>
      </c>
      <c r="D2593" s="37" t="n">
        <v>90</v>
      </c>
      <c r="E2593" s="37" t="s">
        <v>187</v>
      </c>
      <c r="F2593" s="37" t="n">
        <v>11.6</v>
      </c>
      <c r="G2593" s="37" t="n">
        <v>13</v>
      </c>
      <c r="H2593" s="37" t="str">
        <f aca="false">IFERROR(VLOOKUP(A2593,Employees!$A$2:$I$1501,9,FALSE()),"Unknown")</f>
        <v>Sales</v>
      </c>
      <c r="I2593" s="37" t="str">
        <f aca="false">IFERROR(VLOOKUP(A2593,Employees!$A$2:$U$1501,21,FALSE()),"Unknown")</f>
        <v>Active</v>
      </c>
    </row>
    <row r="2594" customFormat="false" ht="15" hidden="false" customHeight="false" outlineLevel="0" collapsed="false">
      <c r="A2594" s="37" t="s">
        <v>1610</v>
      </c>
      <c r="B2594" s="37" t="n">
        <v>2022</v>
      </c>
      <c r="C2594" s="37" t="n">
        <v>3</v>
      </c>
      <c r="D2594" s="37" t="n">
        <v>84</v>
      </c>
      <c r="E2594" s="37" t="s">
        <v>187</v>
      </c>
      <c r="F2594" s="37" t="n">
        <v>6.2</v>
      </c>
      <c r="G2594" s="37" t="n">
        <v>22</v>
      </c>
      <c r="H2594" s="37" t="str">
        <f aca="false">IFERROR(VLOOKUP(A2594,Employees!$A$2:$I$1501,9,FALSE()),"Unknown")</f>
        <v>Sales</v>
      </c>
      <c r="I2594" s="37" t="str">
        <f aca="false">IFERROR(VLOOKUP(A2594,Employees!$A$2:$U$1501,21,FALSE()),"Unknown")</f>
        <v>Active</v>
      </c>
    </row>
    <row r="2595" customFormat="false" ht="15" hidden="false" customHeight="false" outlineLevel="0" collapsed="false">
      <c r="A2595" s="37" t="s">
        <v>1610</v>
      </c>
      <c r="B2595" s="37" t="n">
        <v>2023</v>
      </c>
      <c r="C2595" s="37" t="n">
        <v>4</v>
      </c>
      <c r="D2595" s="37" t="n">
        <v>91</v>
      </c>
      <c r="E2595" s="37" t="s">
        <v>187</v>
      </c>
      <c r="F2595" s="37" t="n">
        <v>7.7</v>
      </c>
      <c r="G2595" s="37" t="n">
        <v>36</v>
      </c>
      <c r="H2595" s="37" t="str">
        <f aca="false">IFERROR(VLOOKUP(A2595,Employees!$A$2:$I$1501,9,FALSE()),"Unknown")</f>
        <v>Sales</v>
      </c>
      <c r="I2595" s="37" t="str">
        <f aca="false">IFERROR(VLOOKUP(A2595,Employees!$A$2:$U$1501,21,FALSE()),"Unknown")</f>
        <v>Active</v>
      </c>
    </row>
    <row r="2596" customFormat="false" ht="15" hidden="false" customHeight="false" outlineLevel="0" collapsed="false">
      <c r="A2596" s="37" t="s">
        <v>1610</v>
      </c>
      <c r="B2596" s="37" t="n">
        <v>2024</v>
      </c>
      <c r="C2596" s="37" t="n">
        <v>5</v>
      </c>
      <c r="D2596" s="37" t="n">
        <v>99</v>
      </c>
      <c r="E2596" s="37" t="s">
        <v>187</v>
      </c>
      <c r="F2596" s="37" t="n">
        <v>11.3</v>
      </c>
      <c r="G2596" s="37" t="n">
        <v>12</v>
      </c>
      <c r="H2596" s="37" t="str">
        <f aca="false">IFERROR(VLOOKUP(A2596,Employees!$A$2:$I$1501,9,FALSE()),"Unknown")</f>
        <v>Sales</v>
      </c>
      <c r="I2596" s="37" t="str">
        <f aca="false">IFERROR(VLOOKUP(A2596,Employees!$A$2:$U$1501,21,FALSE()),"Unknown")</f>
        <v>Active</v>
      </c>
    </row>
    <row r="2597" customFormat="false" ht="15" hidden="false" customHeight="false" outlineLevel="0" collapsed="false">
      <c r="A2597" s="37" t="s">
        <v>1610</v>
      </c>
      <c r="B2597" s="37" t="n">
        <v>2025</v>
      </c>
      <c r="C2597" s="37" t="n">
        <v>1</v>
      </c>
      <c r="D2597" s="37" t="n">
        <v>65</v>
      </c>
      <c r="E2597" s="37" t="s">
        <v>187</v>
      </c>
      <c r="F2597" s="37" t="n">
        <v>0</v>
      </c>
      <c r="G2597" s="37" t="n">
        <v>14</v>
      </c>
      <c r="H2597" s="37" t="str">
        <f aca="false">IFERROR(VLOOKUP(A2597,Employees!$A$2:$I$1501,9,FALSE()),"Unknown")</f>
        <v>Sales</v>
      </c>
      <c r="I2597" s="37" t="str">
        <f aca="false">IFERROR(VLOOKUP(A2597,Employees!$A$2:$U$1501,21,FALSE()),"Unknown")</f>
        <v>Active</v>
      </c>
    </row>
    <row r="2598" customFormat="false" ht="15" hidden="false" customHeight="false" outlineLevel="0" collapsed="false">
      <c r="A2598" s="37" t="s">
        <v>624</v>
      </c>
      <c r="B2598" s="37" t="n">
        <v>2023</v>
      </c>
      <c r="C2598" s="37" t="n">
        <v>2</v>
      </c>
      <c r="D2598" s="37" t="n">
        <v>68</v>
      </c>
      <c r="E2598" s="37" t="s">
        <v>187</v>
      </c>
      <c r="F2598" s="37" t="n">
        <v>4.5</v>
      </c>
      <c r="G2598" s="37" t="n">
        <v>35</v>
      </c>
      <c r="H2598" s="37" t="str">
        <f aca="false">IFERROR(VLOOKUP(A2598,Employees!$A$2:$I$1501,9,FALSE()),"Unknown")</f>
        <v>Engineering</v>
      </c>
      <c r="I2598" s="37" t="str">
        <f aca="false">IFERROR(VLOOKUP(A2598,Employees!$A$2:$U$1501,21,FALSE()),"Unknown")</f>
        <v>Active</v>
      </c>
    </row>
    <row r="2599" customFormat="false" ht="15" hidden="false" customHeight="false" outlineLevel="0" collapsed="false">
      <c r="A2599" s="37" t="s">
        <v>624</v>
      </c>
      <c r="B2599" s="37" t="n">
        <v>2024</v>
      </c>
      <c r="C2599" s="37" t="n">
        <v>4</v>
      </c>
      <c r="D2599" s="37" t="n">
        <v>87</v>
      </c>
      <c r="E2599" s="37" t="s">
        <v>187</v>
      </c>
      <c r="F2599" s="37" t="n">
        <v>9.3</v>
      </c>
      <c r="G2599" s="37" t="n">
        <v>40</v>
      </c>
      <c r="H2599" s="37" t="str">
        <f aca="false">IFERROR(VLOOKUP(A2599,Employees!$A$2:$I$1501,9,FALSE()),"Unknown")</f>
        <v>Engineering</v>
      </c>
      <c r="I2599" s="37" t="str">
        <f aca="false">IFERROR(VLOOKUP(A2599,Employees!$A$2:$U$1501,21,FALSE()),"Unknown")</f>
        <v>Active</v>
      </c>
    </row>
    <row r="2600" customFormat="false" ht="15" hidden="false" customHeight="false" outlineLevel="0" collapsed="false">
      <c r="A2600" s="37" t="s">
        <v>624</v>
      </c>
      <c r="B2600" s="37" t="n">
        <v>2025</v>
      </c>
      <c r="C2600" s="37" t="n">
        <v>4</v>
      </c>
      <c r="D2600" s="37" t="n">
        <v>83</v>
      </c>
      <c r="E2600" s="37" t="s">
        <v>187</v>
      </c>
      <c r="F2600" s="37" t="n">
        <v>8.3</v>
      </c>
      <c r="G2600" s="37" t="n">
        <v>27</v>
      </c>
      <c r="H2600" s="37" t="str">
        <f aca="false">IFERROR(VLOOKUP(A2600,Employees!$A$2:$I$1501,9,FALSE()),"Unknown")</f>
        <v>Engineering</v>
      </c>
      <c r="I2600" s="37" t="str">
        <f aca="false">IFERROR(VLOOKUP(A2600,Employees!$A$2:$U$1501,21,FALSE()),"Unknown")</f>
        <v>Active</v>
      </c>
    </row>
    <row r="2601" customFormat="false" ht="15" hidden="false" customHeight="false" outlineLevel="0" collapsed="false">
      <c r="A2601" s="37" t="s">
        <v>1611</v>
      </c>
      <c r="B2601" s="37" t="n">
        <v>2025</v>
      </c>
      <c r="C2601" s="37" t="n">
        <v>2</v>
      </c>
      <c r="D2601" s="37" t="n">
        <v>69</v>
      </c>
      <c r="E2601" s="37" t="s">
        <v>187</v>
      </c>
      <c r="F2601" s="37" t="n">
        <v>4.5</v>
      </c>
      <c r="G2601" s="37" t="n">
        <v>11</v>
      </c>
      <c r="H2601" s="37" t="str">
        <f aca="false">IFERROR(VLOOKUP(A2601,Employees!$A$2:$I$1501,9,FALSE()),"Unknown")</f>
        <v>Marketing</v>
      </c>
      <c r="I2601" s="37" t="str">
        <f aca="false">IFERROR(VLOOKUP(A2601,Employees!$A$2:$U$1501,21,FALSE()),"Unknown")</f>
        <v>Exited</v>
      </c>
    </row>
    <row r="2602" customFormat="false" ht="15" hidden="false" customHeight="false" outlineLevel="0" collapsed="false">
      <c r="A2602" s="37" t="s">
        <v>1107</v>
      </c>
      <c r="B2602" s="37" t="n">
        <v>2025</v>
      </c>
      <c r="C2602" s="37" t="n">
        <v>2</v>
      </c>
      <c r="D2602" s="37" t="n">
        <v>82</v>
      </c>
      <c r="E2602" s="37" t="s">
        <v>187</v>
      </c>
      <c r="F2602" s="37" t="n">
        <v>4.5</v>
      </c>
      <c r="G2602" s="37" t="n">
        <v>53</v>
      </c>
      <c r="H2602" s="37" t="str">
        <f aca="false">IFERROR(VLOOKUP(A2602,Employees!$A$2:$I$1501,9,FALSE()),"Unknown")</f>
        <v>Data &amp; AI</v>
      </c>
      <c r="I2602" s="37" t="str">
        <f aca="false">IFERROR(VLOOKUP(A2602,Employees!$A$2:$U$1501,21,FALSE()),"Unknown")</f>
        <v>Exited</v>
      </c>
    </row>
    <row r="2603" customFormat="false" ht="15" hidden="false" customHeight="false" outlineLevel="0" collapsed="false">
      <c r="A2603" s="37" t="s">
        <v>1107</v>
      </c>
      <c r="B2603" s="37" t="n">
        <v>2026</v>
      </c>
      <c r="C2603" s="37" t="n">
        <v>1</v>
      </c>
      <c r="D2603" s="37" t="n">
        <v>65</v>
      </c>
      <c r="E2603" s="37" t="s">
        <v>187</v>
      </c>
      <c r="F2603" s="37" t="n">
        <v>2.2</v>
      </c>
      <c r="G2603" s="37" t="n">
        <v>11</v>
      </c>
      <c r="H2603" s="37" t="str">
        <f aca="false">IFERROR(VLOOKUP(A2603,Employees!$A$2:$I$1501,9,FALSE()),"Unknown")</f>
        <v>Data &amp; AI</v>
      </c>
      <c r="I2603" s="37" t="str">
        <f aca="false">IFERROR(VLOOKUP(A2603,Employees!$A$2:$U$1501,21,FALSE()),"Unknown")</f>
        <v>Exited</v>
      </c>
    </row>
    <row r="2604" customFormat="false" ht="15" hidden="false" customHeight="false" outlineLevel="0" collapsed="false">
      <c r="A2604" s="37" t="s">
        <v>1139</v>
      </c>
      <c r="B2604" s="37" t="n">
        <v>2025</v>
      </c>
      <c r="C2604" s="37" t="n">
        <v>3</v>
      </c>
      <c r="D2604" s="37" t="n">
        <v>77</v>
      </c>
      <c r="E2604" s="37" t="s">
        <v>187</v>
      </c>
      <c r="F2604" s="37" t="n">
        <v>6.9</v>
      </c>
      <c r="G2604" s="37" t="n">
        <v>11</v>
      </c>
      <c r="H2604" s="37" t="str">
        <f aca="false">IFERROR(VLOOKUP(A2604,Employees!$A$2:$I$1501,9,FALSE()),"Unknown")</f>
        <v>Legal &amp; Compliance</v>
      </c>
      <c r="I2604" s="37" t="str">
        <f aca="false">IFERROR(VLOOKUP(A2604,Employees!$A$2:$U$1501,21,FALSE()),"Unknown")</f>
        <v>Active</v>
      </c>
    </row>
    <row r="2605" customFormat="false" ht="15" hidden="false" customHeight="false" outlineLevel="0" collapsed="false">
      <c r="A2605" s="37" t="s">
        <v>1613</v>
      </c>
      <c r="B2605" s="37" t="n">
        <v>2022</v>
      </c>
      <c r="C2605" s="37" t="n">
        <v>3</v>
      </c>
      <c r="D2605" s="37" t="n">
        <v>85</v>
      </c>
      <c r="E2605" s="37" t="s">
        <v>187</v>
      </c>
      <c r="F2605" s="37" t="n">
        <v>7.5</v>
      </c>
      <c r="G2605" s="37" t="n">
        <v>15</v>
      </c>
      <c r="H2605" s="37" t="str">
        <f aca="false">IFERROR(VLOOKUP(A2605,Employees!$A$2:$I$1501,9,FALSE()),"Unknown")</f>
        <v>Data &amp; AI</v>
      </c>
      <c r="I2605" s="37" t="str">
        <f aca="false">IFERROR(VLOOKUP(A2605,Employees!$A$2:$U$1501,21,FALSE()),"Unknown")</f>
        <v>Active</v>
      </c>
    </row>
    <row r="2606" customFormat="false" ht="15" hidden="false" customHeight="false" outlineLevel="0" collapsed="false">
      <c r="A2606" s="37" t="s">
        <v>1613</v>
      </c>
      <c r="B2606" s="37" t="n">
        <v>2023</v>
      </c>
      <c r="C2606" s="37" t="n">
        <v>3</v>
      </c>
      <c r="D2606" s="37" t="n">
        <v>78</v>
      </c>
      <c r="E2606" s="37" t="s">
        <v>187</v>
      </c>
      <c r="F2606" s="37" t="n">
        <v>3.5</v>
      </c>
      <c r="G2606" s="37" t="n">
        <v>10</v>
      </c>
      <c r="H2606" s="37" t="str">
        <f aca="false">IFERROR(VLOOKUP(A2606,Employees!$A$2:$I$1501,9,FALSE()),"Unknown")</f>
        <v>Data &amp; AI</v>
      </c>
      <c r="I2606" s="37" t="str">
        <f aca="false">IFERROR(VLOOKUP(A2606,Employees!$A$2:$U$1501,21,FALSE()),"Unknown")</f>
        <v>Active</v>
      </c>
    </row>
    <row r="2607" customFormat="false" ht="15" hidden="false" customHeight="false" outlineLevel="0" collapsed="false">
      <c r="A2607" s="37" t="s">
        <v>1613</v>
      </c>
      <c r="B2607" s="37" t="n">
        <v>2024</v>
      </c>
      <c r="C2607" s="37" t="n">
        <v>2</v>
      </c>
      <c r="D2607" s="37" t="n">
        <v>89</v>
      </c>
      <c r="E2607" s="37" t="s">
        <v>187</v>
      </c>
      <c r="F2607" s="37" t="n">
        <v>5.2</v>
      </c>
      <c r="G2607" s="37" t="n">
        <v>36</v>
      </c>
      <c r="H2607" s="37" t="str">
        <f aca="false">IFERROR(VLOOKUP(A2607,Employees!$A$2:$I$1501,9,FALSE()),"Unknown")</f>
        <v>Data &amp; AI</v>
      </c>
      <c r="I2607" s="37" t="str">
        <f aca="false">IFERROR(VLOOKUP(A2607,Employees!$A$2:$U$1501,21,FALSE()),"Unknown")</f>
        <v>Active</v>
      </c>
    </row>
    <row r="2608" customFormat="false" ht="15" hidden="false" customHeight="false" outlineLevel="0" collapsed="false">
      <c r="A2608" s="37" t="s">
        <v>1613</v>
      </c>
      <c r="B2608" s="37" t="n">
        <v>2025</v>
      </c>
      <c r="C2608" s="37" t="n">
        <v>4</v>
      </c>
      <c r="D2608" s="37" t="n">
        <v>92</v>
      </c>
      <c r="E2608" s="37" t="s">
        <v>187</v>
      </c>
      <c r="F2608" s="37" t="n">
        <v>7</v>
      </c>
      <c r="G2608" s="37" t="n">
        <v>20</v>
      </c>
      <c r="H2608" s="37" t="str">
        <f aca="false">IFERROR(VLOOKUP(A2608,Employees!$A$2:$I$1501,9,FALSE()),"Unknown")</f>
        <v>Data &amp; AI</v>
      </c>
      <c r="I2608" s="37" t="str">
        <f aca="false">IFERROR(VLOOKUP(A2608,Employees!$A$2:$U$1501,21,FALSE()),"Unknown")</f>
        <v>Active</v>
      </c>
    </row>
    <row r="2609" customFormat="false" ht="15" hidden="false" customHeight="false" outlineLevel="0" collapsed="false">
      <c r="A2609" s="37" t="s">
        <v>1614</v>
      </c>
      <c r="B2609" s="37" t="n">
        <v>2026</v>
      </c>
      <c r="C2609" s="37" t="n">
        <v>4</v>
      </c>
      <c r="D2609" s="37" t="n">
        <v>96</v>
      </c>
      <c r="E2609" s="37" t="s">
        <v>185</v>
      </c>
      <c r="F2609" s="37" t="n">
        <v>6.7</v>
      </c>
      <c r="G2609" s="37" t="n">
        <v>14</v>
      </c>
      <c r="H2609" s="37" t="str">
        <f aca="false">IFERROR(VLOOKUP(A2609,Employees!$A$2:$I$1501,9,FALSE()),"Unknown")</f>
        <v>Finance</v>
      </c>
      <c r="I2609" s="37" t="str">
        <f aca="false">IFERROR(VLOOKUP(A2609,Employees!$A$2:$U$1501,21,FALSE()),"Unknown")</f>
        <v>Exited</v>
      </c>
    </row>
    <row r="2610" customFormat="false" ht="15" hidden="false" customHeight="false" outlineLevel="0" collapsed="false">
      <c r="A2610" s="37" t="s">
        <v>1615</v>
      </c>
      <c r="B2610" s="37" t="n">
        <v>2021</v>
      </c>
      <c r="C2610" s="37" t="n">
        <v>3</v>
      </c>
      <c r="D2610" s="37" t="n">
        <v>79</v>
      </c>
      <c r="E2610" s="37" t="s">
        <v>187</v>
      </c>
      <c r="F2610" s="37" t="n">
        <v>7.7</v>
      </c>
      <c r="G2610" s="37" t="n">
        <v>21</v>
      </c>
      <c r="H2610" s="37" t="str">
        <f aca="false">IFERROR(VLOOKUP(A2610,Employees!$A$2:$I$1501,9,FALSE()),"Unknown")</f>
        <v>Finance</v>
      </c>
      <c r="I2610" s="37" t="str">
        <f aca="false">IFERROR(VLOOKUP(A2610,Employees!$A$2:$U$1501,21,FALSE()),"Unknown")</f>
        <v>Active</v>
      </c>
    </row>
    <row r="2611" customFormat="false" ht="15" hidden="false" customHeight="false" outlineLevel="0" collapsed="false">
      <c r="A2611" s="37" t="s">
        <v>1615</v>
      </c>
      <c r="B2611" s="37" t="n">
        <v>2022</v>
      </c>
      <c r="C2611" s="37" t="n">
        <v>1</v>
      </c>
      <c r="D2611" s="37" t="n">
        <v>68</v>
      </c>
      <c r="E2611" s="37" t="s">
        <v>187</v>
      </c>
      <c r="F2611" s="37" t="n">
        <v>2.9</v>
      </c>
      <c r="G2611" s="37" t="n">
        <v>3</v>
      </c>
      <c r="H2611" s="37" t="str">
        <f aca="false">IFERROR(VLOOKUP(A2611,Employees!$A$2:$I$1501,9,FALSE()),"Unknown")</f>
        <v>Finance</v>
      </c>
      <c r="I2611" s="37" t="str">
        <f aca="false">IFERROR(VLOOKUP(A2611,Employees!$A$2:$U$1501,21,FALSE()),"Unknown")</f>
        <v>Active</v>
      </c>
    </row>
    <row r="2612" customFormat="false" ht="15" hidden="false" customHeight="false" outlineLevel="0" collapsed="false">
      <c r="A2612" s="37" t="s">
        <v>1615</v>
      </c>
      <c r="B2612" s="37" t="n">
        <v>2023</v>
      </c>
      <c r="C2612" s="37" t="n">
        <v>2</v>
      </c>
      <c r="D2612" s="37" t="n">
        <v>64</v>
      </c>
      <c r="E2612" s="37" t="s">
        <v>187</v>
      </c>
      <c r="F2612" s="37" t="n">
        <v>3.4</v>
      </c>
      <c r="G2612" s="37" t="n">
        <v>22</v>
      </c>
      <c r="H2612" s="37" t="str">
        <f aca="false">IFERROR(VLOOKUP(A2612,Employees!$A$2:$I$1501,9,FALSE()),"Unknown")</f>
        <v>Finance</v>
      </c>
      <c r="I2612" s="37" t="str">
        <f aca="false">IFERROR(VLOOKUP(A2612,Employees!$A$2:$U$1501,21,FALSE()),"Unknown")</f>
        <v>Active</v>
      </c>
    </row>
    <row r="2613" customFormat="false" ht="15" hidden="false" customHeight="false" outlineLevel="0" collapsed="false">
      <c r="A2613" s="37" t="s">
        <v>1615</v>
      </c>
      <c r="B2613" s="37" t="n">
        <v>2024</v>
      </c>
      <c r="C2613" s="37" t="n">
        <v>1</v>
      </c>
      <c r="D2613" s="37" t="n">
        <v>69</v>
      </c>
      <c r="E2613" s="37" t="s">
        <v>187</v>
      </c>
      <c r="F2613" s="37" t="n">
        <v>1.7</v>
      </c>
      <c r="G2613" s="37" t="n">
        <v>11</v>
      </c>
      <c r="H2613" s="37" t="str">
        <f aca="false">IFERROR(VLOOKUP(A2613,Employees!$A$2:$I$1501,9,FALSE()),"Unknown")</f>
        <v>Finance</v>
      </c>
      <c r="I2613" s="37" t="str">
        <f aca="false">IFERROR(VLOOKUP(A2613,Employees!$A$2:$U$1501,21,FALSE()),"Unknown")</f>
        <v>Active</v>
      </c>
    </row>
    <row r="2614" customFormat="false" ht="15" hidden="false" customHeight="false" outlineLevel="0" collapsed="false">
      <c r="A2614" s="37" t="s">
        <v>1615</v>
      </c>
      <c r="B2614" s="37" t="n">
        <v>2025</v>
      </c>
      <c r="C2614" s="37" t="n">
        <v>2</v>
      </c>
      <c r="D2614" s="37" t="n">
        <v>76</v>
      </c>
      <c r="E2614" s="37" t="s">
        <v>187</v>
      </c>
      <c r="F2614" s="37" t="n">
        <v>4</v>
      </c>
      <c r="G2614" s="37" t="n">
        <v>23</v>
      </c>
      <c r="H2614" s="37" t="str">
        <f aca="false">IFERROR(VLOOKUP(A2614,Employees!$A$2:$I$1501,9,FALSE()),"Unknown")</f>
        <v>Finance</v>
      </c>
      <c r="I2614" s="37" t="str">
        <f aca="false">IFERROR(VLOOKUP(A2614,Employees!$A$2:$U$1501,21,FALSE()),"Unknown")</f>
        <v>Active</v>
      </c>
    </row>
    <row r="2615" customFormat="false" ht="15" hidden="false" customHeight="false" outlineLevel="0" collapsed="false">
      <c r="A2615" s="37" t="s">
        <v>1616</v>
      </c>
      <c r="B2615" s="37" t="n">
        <v>2021</v>
      </c>
      <c r="C2615" s="37" t="n">
        <v>4</v>
      </c>
      <c r="D2615" s="37" t="n">
        <v>107</v>
      </c>
      <c r="E2615" s="37" t="s">
        <v>185</v>
      </c>
      <c r="F2615" s="37" t="n">
        <v>7.9</v>
      </c>
      <c r="G2615" s="37" t="n">
        <v>7</v>
      </c>
      <c r="H2615" s="37" t="str">
        <f aca="false">IFERROR(VLOOKUP(A2615,Employees!$A$2:$I$1501,9,FALSE()),"Unknown")</f>
        <v>Engineering</v>
      </c>
      <c r="I2615" s="37" t="str">
        <f aca="false">IFERROR(VLOOKUP(A2615,Employees!$A$2:$U$1501,21,FALSE()),"Unknown")</f>
        <v>Active</v>
      </c>
    </row>
    <row r="2616" customFormat="false" ht="15" hidden="false" customHeight="false" outlineLevel="0" collapsed="false">
      <c r="A2616" s="37" t="s">
        <v>1616</v>
      </c>
      <c r="B2616" s="37" t="n">
        <v>2022</v>
      </c>
      <c r="C2616" s="37" t="n">
        <v>2</v>
      </c>
      <c r="D2616" s="37" t="n">
        <v>99</v>
      </c>
      <c r="E2616" s="37" t="s">
        <v>187</v>
      </c>
      <c r="F2616" s="37" t="n">
        <v>8.6</v>
      </c>
      <c r="G2616" s="37" t="n">
        <v>18</v>
      </c>
      <c r="H2616" s="37" t="str">
        <f aca="false">IFERROR(VLOOKUP(A2616,Employees!$A$2:$I$1501,9,FALSE()),"Unknown")</f>
        <v>Engineering</v>
      </c>
      <c r="I2616" s="37" t="str">
        <f aca="false">IFERROR(VLOOKUP(A2616,Employees!$A$2:$U$1501,21,FALSE()),"Unknown")</f>
        <v>Active</v>
      </c>
    </row>
    <row r="2617" customFormat="false" ht="15" hidden="false" customHeight="false" outlineLevel="0" collapsed="false">
      <c r="A2617" s="37" t="s">
        <v>1616</v>
      </c>
      <c r="B2617" s="37" t="n">
        <v>2023</v>
      </c>
      <c r="C2617" s="37" t="n">
        <v>3</v>
      </c>
      <c r="D2617" s="37" t="n">
        <v>104</v>
      </c>
      <c r="E2617" s="37" t="s">
        <v>187</v>
      </c>
      <c r="F2617" s="37" t="n">
        <v>4.6</v>
      </c>
      <c r="G2617" s="37" t="n">
        <v>56</v>
      </c>
      <c r="H2617" s="37" t="str">
        <f aca="false">IFERROR(VLOOKUP(A2617,Employees!$A$2:$I$1501,9,FALSE()),"Unknown")</f>
        <v>Engineering</v>
      </c>
      <c r="I2617" s="37" t="str">
        <f aca="false">IFERROR(VLOOKUP(A2617,Employees!$A$2:$U$1501,21,FALSE()),"Unknown")</f>
        <v>Active</v>
      </c>
    </row>
    <row r="2618" customFormat="false" ht="15" hidden="false" customHeight="false" outlineLevel="0" collapsed="false">
      <c r="A2618" s="37" t="s">
        <v>1616</v>
      </c>
      <c r="B2618" s="37" t="n">
        <v>2024</v>
      </c>
      <c r="C2618" s="37" t="n">
        <v>1</v>
      </c>
      <c r="D2618" s="37" t="n">
        <v>71</v>
      </c>
      <c r="E2618" s="37" t="s">
        <v>187</v>
      </c>
      <c r="F2618" s="37" t="n">
        <v>3.7</v>
      </c>
      <c r="G2618" s="37" t="n">
        <v>20</v>
      </c>
      <c r="H2618" s="37" t="str">
        <f aca="false">IFERROR(VLOOKUP(A2618,Employees!$A$2:$I$1501,9,FALSE()),"Unknown")</f>
        <v>Engineering</v>
      </c>
      <c r="I2618" s="37" t="str">
        <f aca="false">IFERROR(VLOOKUP(A2618,Employees!$A$2:$U$1501,21,FALSE()),"Unknown")</f>
        <v>Active</v>
      </c>
    </row>
    <row r="2619" customFormat="false" ht="15" hidden="false" customHeight="false" outlineLevel="0" collapsed="false">
      <c r="A2619" s="37" t="s">
        <v>1616</v>
      </c>
      <c r="B2619" s="37" t="n">
        <v>2025</v>
      </c>
      <c r="C2619" s="37" t="n">
        <v>4</v>
      </c>
      <c r="D2619" s="37" t="n">
        <v>104</v>
      </c>
      <c r="E2619" s="37" t="s">
        <v>185</v>
      </c>
      <c r="F2619" s="37" t="n">
        <v>7.5</v>
      </c>
      <c r="G2619" s="37" t="n">
        <v>38</v>
      </c>
      <c r="H2619" s="37" t="str">
        <f aca="false">IFERROR(VLOOKUP(A2619,Employees!$A$2:$I$1501,9,FALSE()),"Unknown")</f>
        <v>Engineering</v>
      </c>
      <c r="I2619" s="37" t="str">
        <f aca="false">IFERROR(VLOOKUP(A2619,Employees!$A$2:$U$1501,21,FALSE()),"Unknown")</f>
        <v>Active</v>
      </c>
    </row>
    <row r="2620" customFormat="false" ht="15" hidden="false" customHeight="false" outlineLevel="0" collapsed="false">
      <c r="A2620" s="37" t="s">
        <v>1618</v>
      </c>
      <c r="B2620" s="37" t="n">
        <v>2021</v>
      </c>
      <c r="C2620" s="37" t="n">
        <v>3</v>
      </c>
      <c r="D2620" s="37" t="n">
        <v>77</v>
      </c>
      <c r="E2620" s="37" t="s">
        <v>187</v>
      </c>
      <c r="F2620" s="37" t="n">
        <v>7.6</v>
      </c>
      <c r="G2620" s="37" t="n">
        <v>9</v>
      </c>
      <c r="H2620" s="37" t="str">
        <f aca="false">IFERROR(VLOOKUP(A2620,Employees!$A$2:$I$1501,9,FALSE()),"Unknown")</f>
        <v>Engineering</v>
      </c>
      <c r="I2620" s="37" t="str">
        <f aca="false">IFERROR(VLOOKUP(A2620,Employees!$A$2:$U$1501,21,FALSE()),"Unknown")</f>
        <v>Active</v>
      </c>
    </row>
    <row r="2621" customFormat="false" ht="15" hidden="false" customHeight="false" outlineLevel="0" collapsed="false">
      <c r="A2621" s="37" t="s">
        <v>1618</v>
      </c>
      <c r="B2621" s="37" t="n">
        <v>2022</v>
      </c>
      <c r="C2621" s="37" t="n">
        <v>3</v>
      </c>
      <c r="D2621" s="37" t="n">
        <v>85</v>
      </c>
      <c r="E2621" s="37" t="s">
        <v>187</v>
      </c>
      <c r="F2621" s="37" t="n">
        <v>7.8</v>
      </c>
      <c r="G2621" s="37" t="n">
        <v>10</v>
      </c>
      <c r="H2621" s="37" t="str">
        <f aca="false">IFERROR(VLOOKUP(A2621,Employees!$A$2:$I$1501,9,FALSE()),"Unknown")</f>
        <v>Engineering</v>
      </c>
      <c r="I2621" s="37" t="str">
        <f aca="false">IFERROR(VLOOKUP(A2621,Employees!$A$2:$U$1501,21,FALSE()),"Unknown")</f>
        <v>Active</v>
      </c>
    </row>
    <row r="2622" customFormat="false" ht="15" hidden="false" customHeight="false" outlineLevel="0" collapsed="false">
      <c r="A2622" s="37" t="s">
        <v>1618</v>
      </c>
      <c r="B2622" s="37" t="n">
        <v>2023</v>
      </c>
      <c r="C2622" s="37" t="n">
        <v>3</v>
      </c>
      <c r="D2622" s="37" t="n">
        <v>76</v>
      </c>
      <c r="E2622" s="37" t="s">
        <v>187</v>
      </c>
      <c r="F2622" s="37" t="n">
        <v>4.6</v>
      </c>
      <c r="G2622" s="37" t="n">
        <v>56</v>
      </c>
      <c r="H2622" s="37" t="str">
        <f aca="false">IFERROR(VLOOKUP(A2622,Employees!$A$2:$I$1501,9,FALSE()),"Unknown")</f>
        <v>Engineering</v>
      </c>
      <c r="I2622" s="37" t="str">
        <f aca="false">IFERROR(VLOOKUP(A2622,Employees!$A$2:$U$1501,21,FALSE()),"Unknown")</f>
        <v>Active</v>
      </c>
    </row>
    <row r="2623" customFormat="false" ht="15" hidden="false" customHeight="false" outlineLevel="0" collapsed="false">
      <c r="A2623" s="37" t="s">
        <v>1618</v>
      </c>
      <c r="B2623" s="37" t="n">
        <v>2024</v>
      </c>
      <c r="C2623" s="37" t="n">
        <v>3</v>
      </c>
      <c r="D2623" s="37" t="n">
        <v>80</v>
      </c>
      <c r="E2623" s="37" t="s">
        <v>187</v>
      </c>
      <c r="F2623" s="37" t="n">
        <v>4.9</v>
      </c>
      <c r="G2623" s="37" t="n">
        <v>38</v>
      </c>
      <c r="H2623" s="37" t="str">
        <f aca="false">IFERROR(VLOOKUP(A2623,Employees!$A$2:$I$1501,9,FALSE()),"Unknown")</f>
        <v>Engineering</v>
      </c>
      <c r="I2623" s="37" t="str">
        <f aca="false">IFERROR(VLOOKUP(A2623,Employees!$A$2:$U$1501,21,FALSE()),"Unknown")</f>
        <v>Active</v>
      </c>
    </row>
    <row r="2624" customFormat="false" ht="15" hidden="false" customHeight="false" outlineLevel="0" collapsed="false">
      <c r="A2624" s="37" t="s">
        <v>1618</v>
      </c>
      <c r="B2624" s="37" t="n">
        <v>2025</v>
      </c>
      <c r="C2624" s="37" t="n">
        <v>4</v>
      </c>
      <c r="D2624" s="37" t="n">
        <v>91</v>
      </c>
      <c r="E2624" s="37" t="s">
        <v>187</v>
      </c>
      <c r="F2624" s="37" t="n">
        <v>7.6</v>
      </c>
      <c r="G2624" s="37" t="n">
        <v>24</v>
      </c>
      <c r="H2624" s="37" t="str">
        <f aca="false">IFERROR(VLOOKUP(A2624,Employees!$A$2:$I$1501,9,FALSE()),"Unknown")</f>
        <v>Engineering</v>
      </c>
      <c r="I2624" s="37" t="str">
        <f aca="false">IFERROR(VLOOKUP(A2624,Employees!$A$2:$U$1501,21,FALSE()),"Unknown")</f>
        <v>Active</v>
      </c>
    </row>
    <row r="2625" customFormat="false" ht="15" hidden="false" customHeight="false" outlineLevel="0" collapsed="false">
      <c r="A2625" s="37" t="s">
        <v>1620</v>
      </c>
      <c r="B2625" s="37" t="n">
        <v>2025</v>
      </c>
      <c r="C2625" s="37" t="n">
        <v>3</v>
      </c>
      <c r="D2625" s="37" t="n">
        <v>65</v>
      </c>
      <c r="E2625" s="37" t="s">
        <v>187</v>
      </c>
      <c r="F2625" s="37" t="n">
        <v>9.4</v>
      </c>
      <c r="G2625" s="37" t="n">
        <v>50</v>
      </c>
      <c r="H2625" s="37" t="str">
        <f aca="false">IFERROR(VLOOKUP(A2625,Employees!$A$2:$I$1501,9,FALSE()),"Unknown")</f>
        <v>Finance</v>
      </c>
      <c r="I2625" s="37" t="str">
        <f aca="false">IFERROR(VLOOKUP(A2625,Employees!$A$2:$U$1501,21,FALSE()),"Unknown")</f>
        <v>Active</v>
      </c>
    </row>
    <row r="2626" customFormat="false" ht="15" hidden="false" customHeight="false" outlineLevel="0" collapsed="false">
      <c r="A2626" s="37" t="s">
        <v>1621</v>
      </c>
      <c r="B2626" s="37" t="n">
        <v>2025</v>
      </c>
      <c r="C2626" s="37" t="n">
        <v>3</v>
      </c>
      <c r="D2626" s="37" t="n">
        <v>69</v>
      </c>
      <c r="E2626" s="37" t="s">
        <v>187</v>
      </c>
      <c r="F2626" s="37" t="n">
        <v>6.7</v>
      </c>
      <c r="G2626" s="37" t="n">
        <v>3</v>
      </c>
      <c r="H2626" s="37" t="str">
        <f aca="false">IFERROR(VLOOKUP(A2626,Employees!$A$2:$I$1501,9,FALSE()),"Unknown")</f>
        <v>Human Resources</v>
      </c>
      <c r="I2626" s="37" t="str">
        <f aca="false">IFERROR(VLOOKUP(A2626,Employees!$A$2:$U$1501,21,FALSE()),"Unknown")</f>
        <v>Active</v>
      </c>
    </row>
    <row r="2627" customFormat="false" ht="15" hidden="false" customHeight="false" outlineLevel="0" collapsed="false">
      <c r="A2627" s="37" t="s">
        <v>1623</v>
      </c>
      <c r="B2627" s="37" t="n">
        <v>2024</v>
      </c>
      <c r="C2627" s="37" t="n">
        <v>2</v>
      </c>
      <c r="D2627" s="37" t="n">
        <v>87</v>
      </c>
      <c r="E2627" s="37" t="s">
        <v>187</v>
      </c>
      <c r="F2627" s="37" t="n">
        <v>6.9</v>
      </c>
      <c r="G2627" s="37" t="n">
        <v>51</v>
      </c>
      <c r="H2627" s="37" t="str">
        <f aca="false">IFERROR(VLOOKUP(A2627,Employees!$A$2:$I$1501,9,FALSE()),"Unknown")</f>
        <v>Marketing</v>
      </c>
      <c r="I2627" s="37" t="str">
        <f aca="false">IFERROR(VLOOKUP(A2627,Employees!$A$2:$U$1501,21,FALSE()),"Unknown")</f>
        <v>Active</v>
      </c>
    </row>
    <row r="2628" customFormat="false" ht="15" hidden="false" customHeight="false" outlineLevel="0" collapsed="false">
      <c r="A2628" s="37" t="s">
        <v>1623</v>
      </c>
      <c r="B2628" s="37" t="n">
        <v>2025</v>
      </c>
      <c r="C2628" s="37" t="n">
        <v>2</v>
      </c>
      <c r="D2628" s="37" t="n">
        <v>87</v>
      </c>
      <c r="E2628" s="37" t="s">
        <v>187</v>
      </c>
      <c r="F2628" s="37" t="n">
        <v>4.5</v>
      </c>
      <c r="G2628" s="37" t="n">
        <v>26</v>
      </c>
      <c r="H2628" s="37" t="str">
        <f aca="false">IFERROR(VLOOKUP(A2628,Employees!$A$2:$I$1501,9,FALSE()),"Unknown")</f>
        <v>Marketing</v>
      </c>
      <c r="I2628" s="37" t="str">
        <f aca="false">IFERROR(VLOOKUP(A2628,Employees!$A$2:$U$1501,21,FALSE()),"Unknown")</f>
        <v>Active</v>
      </c>
    </row>
    <row r="2629" customFormat="false" ht="15" hidden="false" customHeight="false" outlineLevel="0" collapsed="false">
      <c r="A2629" s="37" t="s">
        <v>1624</v>
      </c>
      <c r="B2629" s="37" t="n">
        <v>2021</v>
      </c>
      <c r="C2629" s="37" t="n">
        <v>1</v>
      </c>
      <c r="D2629" s="37" t="n">
        <v>79</v>
      </c>
      <c r="E2629" s="37" t="s">
        <v>187</v>
      </c>
      <c r="F2629" s="37" t="n">
        <v>3.2</v>
      </c>
      <c r="G2629" s="37" t="n">
        <v>32</v>
      </c>
      <c r="H2629" s="37" t="str">
        <f aca="false">IFERROR(VLOOKUP(A2629,Employees!$A$2:$I$1501,9,FALSE()),"Unknown")</f>
        <v>Engineering</v>
      </c>
      <c r="I2629" s="37" t="str">
        <f aca="false">IFERROR(VLOOKUP(A2629,Employees!$A$2:$U$1501,21,FALSE()),"Unknown")</f>
        <v>Exited</v>
      </c>
    </row>
    <row r="2630" customFormat="false" ht="15" hidden="false" customHeight="false" outlineLevel="0" collapsed="false">
      <c r="A2630" s="37" t="s">
        <v>1624</v>
      </c>
      <c r="B2630" s="37" t="n">
        <v>2022</v>
      </c>
      <c r="C2630" s="37" t="n">
        <v>3</v>
      </c>
      <c r="D2630" s="37" t="n">
        <v>94</v>
      </c>
      <c r="E2630" s="37" t="s">
        <v>187</v>
      </c>
      <c r="F2630" s="37" t="n">
        <v>6.6</v>
      </c>
      <c r="G2630" s="37" t="n">
        <v>15</v>
      </c>
      <c r="H2630" s="37" t="str">
        <f aca="false">IFERROR(VLOOKUP(A2630,Employees!$A$2:$I$1501,9,FALSE()),"Unknown")</f>
        <v>Engineering</v>
      </c>
      <c r="I2630" s="37" t="str">
        <f aca="false">IFERROR(VLOOKUP(A2630,Employees!$A$2:$U$1501,21,FALSE()),"Unknown")</f>
        <v>Exited</v>
      </c>
    </row>
    <row r="2631" customFormat="false" ht="15" hidden="false" customHeight="false" outlineLevel="0" collapsed="false">
      <c r="A2631" s="37" t="s">
        <v>1624</v>
      </c>
      <c r="B2631" s="37" t="n">
        <v>2023</v>
      </c>
      <c r="C2631" s="37" t="n">
        <v>1</v>
      </c>
      <c r="D2631" s="37" t="n">
        <v>69</v>
      </c>
      <c r="E2631" s="37" t="s">
        <v>187</v>
      </c>
      <c r="F2631" s="37" t="n">
        <v>1.8</v>
      </c>
      <c r="G2631" s="37" t="n">
        <v>18</v>
      </c>
      <c r="H2631" s="37" t="str">
        <f aca="false">IFERROR(VLOOKUP(A2631,Employees!$A$2:$I$1501,9,FALSE()),"Unknown")</f>
        <v>Engineering</v>
      </c>
      <c r="I2631" s="37" t="str">
        <f aca="false">IFERROR(VLOOKUP(A2631,Employees!$A$2:$U$1501,21,FALSE()),"Unknown")</f>
        <v>Exited</v>
      </c>
    </row>
    <row r="2632" customFormat="false" ht="15" hidden="false" customHeight="false" outlineLevel="0" collapsed="false">
      <c r="A2632" s="37" t="s">
        <v>1624</v>
      </c>
      <c r="B2632" s="37" t="n">
        <v>2024</v>
      </c>
      <c r="C2632" s="37" t="n">
        <v>1</v>
      </c>
      <c r="D2632" s="37" t="n">
        <v>64</v>
      </c>
      <c r="E2632" s="37" t="s">
        <v>187</v>
      </c>
      <c r="F2632" s="37" t="n">
        <v>4.7</v>
      </c>
      <c r="G2632" s="37" t="n">
        <v>17</v>
      </c>
      <c r="H2632" s="37" t="str">
        <f aca="false">IFERROR(VLOOKUP(A2632,Employees!$A$2:$I$1501,9,FALSE()),"Unknown")</f>
        <v>Engineering</v>
      </c>
      <c r="I2632" s="37" t="str">
        <f aca="false">IFERROR(VLOOKUP(A2632,Employees!$A$2:$U$1501,21,FALSE()),"Unknown")</f>
        <v>Exited</v>
      </c>
    </row>
    <row r="2633" customFormat="false" ht="15" hidden="false" customHeight="false" outlineLevel="0" collapsed="false">
      <c r="A2633" s="37" t="s">
        <v>930</v>
      </c>
      <c r="B2633" s="37" t="n">
        <v>2021</v>
      </c>
      <c r="C2633" s="37" t="n">
        <v>3</v>
      </c>
      <c r="D2633" s="37" t="n">
        <v>91</v>
      </c>
      <c r="E2633" s="37" t="s">
        <v>187</v>
      </c>
      <c r="F2633" s="37" t="n">
        <v>3.5</v>
      </c>
      <c r="G2633" s="37" t="n">
        <v>18</v>
      </c>
      <c r="H2633" s="37" t="str">
        <f aca="false">IFERROR(VLOOKUP(A2633,Employees!$A$2:$I$1501,9,FALSE()),"Unknown")</f>
        <v>Customer Support</v>
      </c>
      <c r="I2633" s="37" t="str">
        <f aca="false">IFERROR(VLOOKUP(A2633,Employees!$A$2:$U$1501,21,FALSE()),"Unknown")</f>
        <v>Active</v>
      </c>
    </row>
    <row r="2634" customFormat="false" ht="15" hidden="false" customHeight="false" outlineLevel="0" collapsed="false">
      <c r="A2634" s="37" t="s">
        <v>930</v>
      </c>
      <c r="B2634" s="37" t="n">
        <v>2022</v>
      </c>
      <c r="C2634" s="37" t="n">
        <v>2</v>
      </c>
      <c r="D2634" s="37" t="n">
        <v>79</v>
      </c>
      <c r="E2634" s="37" t="s">
        <v>187</v>
      </c>
      <c r="F2634" s="37" t="n">
        <v>5.6</v>
      </c>
      <c r="G2634" s="37" t="n">
        <v>27</v>
      </c>
      <c r="H2634" s="37" t="str">
        <f aca="false">IFERROR(VLOOKUP(A2634,Employees!$A$2:$I$1501,9,FALSE()),"Unknown")</f>
        <v>Customer Support</v>
      </c>
      <c r="I2634" s="37" t="str">
        <f aca="false">IFERROR(VLOOKUP(A2634,Employees!$A$2:$U$1501,21,FALSE()),"Unknown")</f>
        <v>Active</v>
      </c>
    </row>
    <row r="2635" customFormat="false" ht="15" hidden="false" customHeight="false" outlineLevel="0" collapsed="false">
      <c r="A2635" s="37" t="s">
        <v>930</v>
      </c>
      <c r="B2635" s="37" t="n">
        <v>2023</v>
      </c>
      <c r="C2635" s="37" t="n">
        <v>2</v>
      </c>
      <c r="D2635" s="37" t="n">
        <v>80</v>
      </c>
      <c r="E2635" s="37" t="s">
        <v>187</v>
      </c>
      <c r="F2635" s="37" t="n">
        <v>5.1</v>
      </c>
      <c r="G2635" s="37" t="n">
        <v>18</v>
      </c>
      <c r="H2635" s="37" t="str">
        <f aca="false">IFERROR(VLOOKUP(A2635,Employees!$A$2:$I$1501,9,FALSE()),"Unknown")</f>
        <v>Customer Support</v>
      </c>
      <c r="I2635" s="37" t="str">
        <f aca="false">IFERROR(VLOOKUP(A2635,Employees!$A$2:$U$1501,21,FALSE()),"Unknown")</f>
        <v>Active</v>
      </c>
    </row>
    <row r="2636" customFormat="false" ht="15" hidden="false" customHeight="false" outlineLevel="0" collapsed="false">
      <c r="A2636" s="37" t="s">
        <v>930</v>
      </c>
      <c r="B2636" s="37" t="n">
        <v>2024</v>
      </c>
      <c r="C2636" s="37" t="n">
        <v>3</v>
      </c>
      <c r="D2636" s="37" t="n">
        <v>71</v>
      </c>
      <c r="E2636" s="37" t="s">
        <v>187</v>
      </c>
      <c r="F2636" s="37" t="n">
        <v>7.7</v>
      </c>
      <c r="G2636" s="37" t="n">
        <v>15</v>
      </c>
      <c r="H2636" s="37" t="str">
        <f aca="false">IFERROR(VLOOKUP(A2636,Employees!$A$2:$I$1501,9,FALSE()),"Unknown")</f>
        <v>Customer Support</v>
      </c>
      <c r="I2636" s="37" t="str">
        <f aca="false">IFERROR(VLOOKUP(A2636,Employees!$A$2:$U$1501,21,FALSE()),"Unknown")</f>
        <v>Active</v>
      </c>
    </row>
    <row r="2637" customFormat="false" ht="15" hidden="false" customHeight="false" outlineLevel="0" collapsed="false">
      <c r="A2637" s="37" t="s">
        <v>930</v>
      </c>
      <c r="B2637" s="37" t="n">
        <v>2025</v>
      </c>
      <c r="C2637" s="37" t="n">
        <v>3</v>
      </c>
      <c r="D2637" s="37" t="n">
        <v>91</v>
      </c>
      <c r="E2637" s="37" t="s">
        <v>187</v>
      </c>
      <c r="F2637" s="37" t="n">
        <v>8.2</v>
      </c>
      <c r="G2637" s="37" t="n">
        <v>19</v>
      </c>
      <c r="H2637" s="37" t="str">
        <f aca="false">IFERROR(VLOOKUP(A2637,Employees!$A$2:$I$1501,9,FALSE()),"Unknown")</f>
        <v>Customer Support</v>
      </c>
      <c r="I2637" s="37" t="str">
        <f aca="false">IFERROR(VLOOKUP(A2637,Employees!$A$2:$U$1501,21,FALSE()),"Unknown")</f>
        <v>Active</v>
      </c>
    </row>
    <row r="2638" customFormat="false" ht="15" hidden="false" customHeight="false" outlineLevel="0" collapsed="false">
      <c r="A2638" s="37" t="s">
        <v>761</v>
      </c>
      <c r="B2638" s="37" t="n">
        <v>2021</v>
      </c>
      <c r="C2638" s="37" t="n">
        <v>1</v>
      </c>
      <c r="D2638" s="37" t="n">
        <v>60</v>
      </c>
      <c r="E2638" s="37" t="s">
        <v>187</v>
      </c>
      <c r="F2638" s="37" t="n">
        <v>0.8</v>
      </c>
      <c r="G2638" s="37" t="n">
        <v>25</v>
      </c>
      <c r="H2638" s="37" t="str">
        <f aca="false">IFERROR(VLOOKUP(A2638,Employees!$A$2:$I$1501,9,FALSE()),"Unknown")</f>
        <v>Operations</v>
      </c>
      <c r="I2638" s="37" t="str">
        <f aca="false">IFERROR(VLOOKUP(A2638,Employees!$A$2:$U$1501,21,FALSE()),"Unknown")</f>
        <v>Active</v>
      </c>
    </row>
    <row r="2639" customFormat="false" ht="15" hidden="false" customHeight="false" outlineLevel="0" collapsed="false">
      <c r="A2639" s="37" t="s">
        <v>761</v>
      </c>
      <c r="B2639" s="37" t="n">
        <v>2022</v>
      </c>
      <c r="C2639" s="37" t="n">
        <v>2</v>
      </c>
      <c r="D2639" s="37" t="n">
        <v>77</v>
      </c>
      <c r="E2639" s="37" t="s">
        <v>187</v>
      </c>
      <c r="F2639" s="37" t="n">
        <v>4.3</v>
      </c>
      <c r="G2639" s="37" t="n">
        <v>37</v>
      </c>
      <c r="H2639" s="37" t="str">
        <f aca="false">IFERROR(VLOOKUP(A2639,Employees!$A$2:$I$1501,9,FALSE()),"Unknown")</f>
        <v>Operations</v>
      </c>
      <c r="I2639" s="37" t="str">
        <f aca="false">IFERROR(VLOOKUP(A2639,Employees!$A$2:$U$1501,21,FALSE()),"Unknown")</f>
        <v>Active</v>
      </c>
    </row>
    <row r="2640" customFormat="false" ht="15" hidden="false" customHeight="false" outlineLevel="0" collapsed="false">
      <c r="A2640" s="37" t="s">
        <v>761</v>
      </c>
      <c r="B2640" s="37" t="n">
        <v>2023</v>
      </c>
      <c r="C2640" s="37" t="n">
        <v>3</v>
      </c>
      <c r="D2640" s="37" t="n">
        <v>80</v>
      </c>
      <c r="E2640" s="37" t="s">
        <v>187</v>
      </c>
      <c r="F2640" s="37" t="n">
        <v>4.2</v>
      </c>
      <c r="G2640" s="37" t="n">
        <v>63</v>
      </c>
      <c r="H2640" s="37" t="str">
        <f aca="false">IFERROR(VLOOKUP(A2640,Employees!$A$2:$I$1501,9,FALSE()),"Unknown")</f>
        <v>Operations</v>
      </c>
      <c r="I2640" s="37" t="str">
        <f aca="false">IFERROR(VLOOKUP(A2640,Employees!$A$2:$U$1501,21,FALSE()),"Unknown")</f>
        <v>Active</v>
      </c>
    </row>
    <row r="2641" customFormat="false" ht="15" hidden="false" customHeight="false" outlineLevel="0" collapsed="false">
      <c r="A2641" s="37" t="s">
        <v>761</v>
      </c>
      <c r="B2641" s="37" t="n">
        <v>2024</v>
      </c>
      <c r="C2641" s="37" t="n">
        <v>4</v>
      </c>
      <c r="D2641" s="37" t="n">
        <v>89</v>
      </c>
      <c r="E2641" s="37" t="s">
        <v>187</v>
      </c>
      <c r="F2641" s="37" t="n">
        <v>6.7</v>
      </c>
      <c r="G2641" s="37" t="n">
        <v>18</v>
      </c>
      <c r="H2641" s="37" t="str">
        <f aca="false">IFERROR(VLOOKUP(A2641,Employees!$A$2:$I$1501,9,FALSE()),"Unknown")</f>
        <v>Operations</v>
      </c>
      <c r="I2641" s="37" t="str">
        <f aca="false">IFERROR(VLOOKUP(A2641,Employees!$A$2:$U$1501,21,FALSE()),"Unknown")</f>
        <v>Active</v>
      </c>
    </row>
    <row r="2642" customFormat="false" ht="15" hidden="false" customHeight="false" outlineLevel="0" collapsed="false">
      <c r="A2642" s="37" t="s">
        <v>761</v>
      </c>
      <c r="B2642" s="37" t="n">
        <v>2025</v>
      </c>
      <c r="C2642" s="37" t="n">
        <v>2</v>
      </c>
      <c r="D2642" s="37" t="n">
        <v>85</v>
      </c>
      <c r="E2642" s="37" t="s">
        <v>187</v>
      </c>
      <c r="F2642" s="37" t="n">
        <v>4.9</v>
      </c>
      <c r="G2642" s="37" t="n">
        <v>24</v>
      </c>
      <c r="H2642" s="37" t="str">
        <f aca="false">IFERROR(VLOOKUP(A2642,Employees!$A$2:$I$1501,9,FALSE()),"Unknown")</f>
        <v>Operations</v>
      </c>
      <c r="I2642" s="37" t="str">
        <f aca="false">IFERROR(VLOOKUP(A2642,Employees!$A$2:$U$1501,21,FALSE()),"Unknown")</f>
        <v>Active</v>
      </c>
    </row>
    <row r="2643" customFormat="false" ht="15" hidden="false" customHeight="false" outlineLevel="0" collapsed="false">
      <c r="A2643" s="37" t="s">
        <v>1628</v>
      </c>
      <c r="B2643" s="37" t="n">
        <v>2023</v>
      </c>
      <c r="C2643" s="37" t="n">
        <v>3</v>
      </c>
      <c r="D2643" s="37" t="n">
        <v>103</v>
      </c>
      <c r="E2643" s="37" t="s">
        <v>187</v>
      </c>
      <c r="F2643" s="37" t="n">
        <v>6.9</v>
      </c>
      <c r="G2643" s="37" t="n">
        <v>29</v>
      </c>
      <c r="H2643" s="37" t="str">
        <f aca="false">IFERROR(VLOOKUP(A2643,Employees!$A$2:$I$1501,9,FALSE()),"Unknown")</f>
        <v>Engineering</v>
      </c>
      <c r="I2643" s="37" t="str">
        <f aca="false">IFERROR(VLOOKUP(A2643,Employees!$A$2:$U$1501,21,FALSE()),"Unknown")</f>
        <v>Active</v>
      </c>
    </row>
    <row r="2644" customFormat="false" ht="15" hidden="false" customHeight="false" outlineLevel="0" collapsed="false">
      <c r="A2644" s="37" t="s">
        <v>1628</v>
      </c>
      <c r="B2644" s="37" t="n">
        <v>2024</v>
      </c>
      <c r="C2644" s="37" t="n">
        <v>2</v>
      </c>
      <c r="D2644" s="37" t="n">
        <v>74</v>
      </c>
      <c r="E2644" s="37" t="s">
        <v>187</v>
      </c>
      <c r="F2644" s="37" t="n">
        <v>4.2</v>
      </c>
      <c r="G2644" s="37" t="n">
        <v>3</v>
      </c>
      <c r="H2644" s="37" t="str">
        <f aca="false">IFERROR(VLOOKUP(A2644,Employees!$A$2:$I$1501,9,FALSE()),"Unknown")</f>
        <v>Engineering</v>
      </c>
      <c r="I2644" s="37" t="str">
        <f aca="false">IFERROR(VLOOKUP(A2644,Employees!$A$2:$U$1501,21,FALSE()),"Unknown")</f>
        <v>Active</v>
      </c>
    </row>
    <row r="2645" customFormat="false" ht="15" hidden="false" customHeight="false" outlineLevel="0" collapsed="false">
      <c r="A2645" s="37" t="s">
        <v>1628</v>
      </c>
      <c r="B2645" s="37" t="n">
        <v>2025</v>
      </c>
      <c r="C2645" s="37" t="n">
        <v>2</v>
      </c>
      <c r="D2645" s="37" t="n">
        <v>82</v>
      </c>
      <c r="E2645" s="37" t="s">
        <v>187</v>
      </c>
      <c r="F2645" s="37" t="n">
        <v>3.3</v>
      </c>
      <c r="G2645" s="37" t="n">
        <v>60</v>
      </c>
      <c r="H2645" s="37" t="str">
        <f aca="false">IFERROR(VLOOKUP(A2645,Employees!$A$2:$I$1501,9,FALSE()),"Unknown")</f>
        <v>Engineering</v>
      </c>
      <c r="I2645" s="37" t="str">
        <f aca="false">IFERROR(VLOOKUP(A2645,Employees!$A$2:$U$1501,21,FALSE()),"Unknown")</f>
        <v>Active</v>
      </c>
    </row>
    <row r="2646" customFormat="false" ht="15" hidden="false" customHeight="false" outlineLevel="0" collapsed="false">
      <c r="A2646" s="37" t="s">
        <v>1629</v>
      </c>
      <c r="B2646" s="37" t="n">
        <v>2021</v>
      </c>
      <c r="C2646" s="37" t="n">
        <v>5</v>
      </c>
      <c r="D2646" s="37" t="n">
        <v>98</v>
      </c>
      <c r="E2646" s="37" t="s">
        <v>187</v>
      </c>
      <c r="F2646" s="37" t="n">
        <v>13.3</v>
      </c>
      <c r="G2646" s="37" t="n">
        <v>11</v>
      </c>
      <c r="H2646" s="37" t="str">
        <f aca="false">IFERROR(VLOOKUP(A2646,Employees!$A$2:$I$1501,9,FALSE()),"Unknown")</f>
        <v>Engineering</v>
      </c>
      <c r="I2646" s="37" t="str">
        <f aca="false">IFERROR(VLOOKUP(A2646,Employees!$A$2:$U$1501,21,FALSE()),"Unknown")</f>
        <v>Active</v>
      </c>
    </row>
    <row r="2647" customFormat="false" ht="15" hidden="false" customHeight="false" outlineLevel="0" collapsed="false">
      <c r="A2647" s="37" t="s">
        <v>1629</v>
      </c>
      <c r="B2647" s="37" t="n">
        <v>2022</v>
      </c>
      <c r="C2647" s="37" t="n">
        <v>3</v>
      </c>
      <c r="D2647" s="37" t="n">
        <v>88</v>
      </c>
      <c r="E2647" s="37" t="s">
        <v>187</v>
      </c>
      <c r="F2647" s="37" t="n">
        <v>6.7</v>
      </c>
      <c r="G2647" s="37" t="n">
        <v>20</v>
      </c>
      <c r="H2647" s="37" t="str">
        <f aca="false">IFERROR(VLOOKUP(A2647,Employees!$A$2:$I$1501,9,FALSE()),"Unknown")</f>
        <v>Engineering</v>
      </c>
      <c r="I2647" s="37" t="str">
        <f aca="false">IFERROR(VLOOKUP(A2647,Employees!$A$2:$U$1501,21,FALSE()),"Unknown")</f>
        <v>Active</v>
      </c>
    </row>
    <row r="2648" customFormat="false" ht="15" hidden="false" customHeight="false" outlineLevel="0" collapsed="false">
      <c r="A2648" s="37" t="s">
        <v>1629</v>
      </c>
      <c r="B2648" s="37" t="n">
        <v>2023</v>
      </c>
      <c r="C2648" s="37" t="n">
        <v>3</v>
      </c>
      <c r="D2648" s="37" t="n">
        <v>93</v>
      </c>
      <c r="E2648" s="37" t="s">
        <v>187</v>
      </c>
      <c r="F2648" s="37" t="n">
        <v>7.2</v>
      </c>
      <c r="G2648" s="37" t="n">
        <v>31</v>
      </c>
      <c r="H2648" s="37" t="str">
        <f aca="false">IFERROR(VLOOKUP(A2648,Employees!$A$2:$I$1501,9,FALSE()),"Unknown")</f>
        <v>Engineering</v>
      </c>
      <c r="I2648" s="37" t="str">
        <f aca="false">IFERROR(VLOOKUP(A2648,Employees!$A$2:$U$1501,21,FALSE()),"Unknown")</f>
        <v>Active</v>
      </c>
    </row>
    <row r="2649" customFormat="false" ht="15" hidden="false" customHeight="false" outlineLevel="0" collapsed="false">
      <c r="A2649" s="37" t="s">
        <v>1629</v>
      </c>
      <c r="B2649" s="37" t="n">
        <v>2024</v>
      </c>
      <c r="C2649" s="37" t="n">
        <v>3</v>
      </c>
      <c r="D2649" s="37" t="n">
        <v>95</v>
      </c>
      <c r="E2649" s="37" t="s">
        <v>187</v>
      </c>
      <c r="F2649" s="37" t="n">
        <v>6.4</v>
      </c>
      <c r="G2649" s="37" t="n">
        <v>7</v>
      </c>
      <c r="H2649" s="37" t="str">
        <f aca="false">IFERROR(VLOOKUP(A2649,Employees!$A$2:$I$1501,9,FALSE()),"Unknown")</f>
        <v>Engineering</v>
      </c>
      <c r="I2649" s="37" t="str">
        <f aca="false">IFERROR(VLOOKUP(A2649,Employees!$A$2:$U$1501,21,FALSE()),"Unknown")</f>
        <v>Active</v>
      </c>
    </row>
    <row r="2650" customFormat="false" ht="15" hidden="false" customHeight="false" outlineLevel="0" collapsed="false">
      <c r="A2650" s="37" t="s">
        <v>1629</v>
      </c>
      <c r="B2650" s="37" t="n">
        <v>2025</v>
      </c>
      <c r="C2650" s="37" t="n">
        <v>2</v>
      </c>
      <c r="D2650" s="37" t="n">
        <v>79</v>
      </c>
      <c r="E2650" s="37" t="s">
        <v>187</v>
      </c>
      <c r="F2650" s="37" t="n">
        <v>4</v>
      </c>
      <c r="G2650" s="37" t="n">
        <v>23</v>
      </c>
      <c r="H2650" s="37" t="str">
        <f aca="false">IFERROR(VLOOKUP(A2650,Employees!$A$2:$I$1501,9,FALSE()),"Unknown")</f>
        <v>Engineering</v>
      </c>
      <c r="I2650" s="37" t="str">
        <f aca="false">IFERROR(VLOOKUP(A2650,Employees!$A$2:$U$1501,21,FALSE()),"Unknown")</f>
        <v>Active</v>
      </c>
    </row>
    <row r="2651" customFormat="false" ht="15" hidden="false" customHeight="false" outlineLevel="0" collapsed="false">
      <c r="A2651" s="37" t="s">
        <v>1630</v>
      </c>
      <c r="B2651" s="37" t="n">
        <v>2024</v>
      </c>
      <c r="C2651" s="37" t="n">
        <v>4</v>
      </c>
      <c r="D2651" s="37" t="n">
        <v>94</v>
      </c>
      <c r="E2651" s="37" t="s">
        <v>185</v>
      </c>
      <c r="F2651" s="37" t="n">
        <v>8.5</v>
      </c>
      <c r="G2651" s="37" t="n">
        <v>6</v>
      </c>
      <c r="H2651" s="37" t="str">
        <f aca="false">IFERROR(VLOOKUP(A2651,Employees!$A$2:$I$1501,9,FALSE()),"Unknown")</f>
        <v>Engineering</v>
      </c>
      <c r="I2651" s="37" t="str">
        <f aca="false">IFERROR(VLOOKUP(A2651,Employees!$A$2:$U$1501,21,FALSE()),"Unknown")</f>
        <v>Active</v>
      </c>
    </row>
    <row r="2652" customFormat="false" ht="15" hidden="false" customHeight="false" outlineLevel="0" collapsed="false">
      <c r="A2652" s="37" t="s">
        <v>1630</v>
      </c>
      <c r="B2652" s="37" t="n">
        <v>2025</v>
      </c>
      <c r="C2652" s="37" t="n">
        <v>3</v>
      </c>
      <c r="D2652" s="37" t="n">
        <v>91</v>
      </c>
      <c r="E2652" s="37" t="s">
        <v>187</v>
      </c>
      <c r="F2652" s="37" t="n">
        <v>6.3</v>
      </c>
      <c r="G2652" s="37" t="n">
        <v>40</v>
      </c>
      <c r="H2652" s="37" t="str">
        <f aca="false">IFERROR(VLOOKUP(A2652,Employees!$A$2:$I$1501,9,FALSE()),"Unknown")</f>
        <v>Engineering</v>
      </c>
      <c r="I2652" s="37" t="str">
        <f aca="false">IFERROR(VLOOKUP(A2652,Employees!$A$2:$U$1501,21,FALSE()),"Unknown")</f>
        <v>Active</v>
      </c>
    </row>
    <row r="2653" customFormat="false" ht="15" hidden="false" customHeight="false" outlineLevel="0" collapsed="false">
      <c r="A2653" s="37" t="s">
        <v>1631</v>
      </c>
      <c r="B2653" s="37" t="n">
        <v>2023</v>
      </c>
      <c r="C2653" s="37" t="n">
        <v>2</v>
      </c>
      <c r="D2653" s="37" t="n">
        <v>97</v>
      </c>
      <c r="E2653" s="37" t="s">
        <v>187</v>
      </c>
      <c r="F2653" s="37" t="n">
        <v>1.9</v>
      </c>
      <c r="G2653" s="37" t="n">
        <v>55</v>
      </c>
      <c r="H2653" s="37" t="str">
        <f aca="false">IFERROR(VLOOKUP(A2653,Employees!$A$2:$I$1501,9,FALSE()),"Unknown")</f>
        <v>Engineering</v>
      </c>
      <c r="I2653" s="37" t="str">
        <f aca="false">IFERROR(VLOOKUP(A2653,Employees!$A$2:$U$1501,21,FALSE()),"Unknown")</f>
        <v>Active</v>
      </c>
    </row>
    <row r="2654" customFormat="false" ht="15" hidden="false" customHeight="false" outlineLevel="0" collapsed="false">
      <c r="A2654" s="37" t="s">
        <v>1631</v>
      </c>
      <c r="B2654" s="37" t="n">
        <v>2024</v>
      </c>
      <c r="C2654" s="37" t="n">
        <v>3</v>
      </c>
      <c r="D2654" s="37" t="n">
        <v>83</v>
      </c>
      <c r="E2654" s="37" t="s">
        <v>187</v>
      </c>
      <c r="F2654" s="37" t="n">
        <v>5.4</v>
      </c>
      <c r="G2654" s="37" t="n">
        <v>47</v>
      </c>
      <c r="H2654" s="37" t="str">
        <f aca="false">IFERROR(VLOOKUP(A2654,Employees!$A$2:$I$1501,9,FALSE()),"Unknown")</f>
        <v>Engineering</v>
      </c>
      <c r="I2654" s="37" t="str">
        <f aca="false">IFERROR(VLOOKUP(A2654,Employees!$A$2:$U$1501,21,FALSE()),"Unknown")</f>
        <v>Active</v>
      </c>
    </row>
    <row r="2655" customFormat="false" ht="15" hidden="false" customHeight="false" outlineLevel="0" collapsed="false">
      <c r="A2655" s="37" t="s">
        <v>1631</v>
      </c>
      <c r="B2655" s="37" t="n">
        <v>2025</v>
      </c>
      <c r="C2655" s="37" t="n">
        <v>2</v>
      </c>
      <c r="D2655" s="37" t="n">
        <v>62</v>
      </c>
      <c r="E2655" s="37" t="s">
        <v>187</v>
      </c>
      <c r="F2655" s="37" t="n">
        <v>3.3</v>
      </c>
      <c r="G2655" s="37" t="n">
        <v>13</v>
      </c>
      <c r="H2655" s="37" t="str">
        <f aca="false">IFERROR(VLOOKUP(A2655,Employees!$A$2:$I$1501,9,FALSE()),"Unknown")</f>
        <v>Engineering</v>
      </c>
      <c r="I2655" s="37" t="str">
        <f aca="false">IFERROR(VLOOKUP(A2655,Employees!$A$2:$U$1501,21,FALSE()),"Unknown")</f>
        <v>Active</v>
      </c>
    </row>
    <row r="2656" customFormat="false" ht="15" hidden="false" customHeight="false" outlineLevel="0" collapsed="false">
      <c r="A2656" s="37" t="s">
        <v>1438</v>
      </c>
      <c r="B2656" s="37" t="n">
        <v>2021</v>
      </c>
      <c r="C2656" s="37" t="n">
        <v>3</v>
      </c>
      <c r="D2656" s="37" t="n">
        <v>72</v>
      </c>
      <c r="E2656" s="37" t="s">
        <v>187</v>
      </c>
      <c r="F2656" s="37" t="n">
        <v>9</v>
      </c>
      <c r="G2656" s="37" t="n">
        <v>19</v>
      </c>
      <c r="H2656" s="37" t="str">
        <f aca="false">IFERROR(VLOOKUP(A2656,Employees!$A$2:$I$1501,9,FALSE()),"Unknown")</f>
        <v>Finance</v>
      </c>
      <c r="I2656" s="37" t="str">
        <f aca="false">IFERROR(VLOOKUP(A2656,Employees!$A$2:$U$1501,21,FALSE()),"Unknown")</f>
        <v>Active</v>
      </c>
    </row>
    <row r="2657" customFormat="false" ht="15" hidden="false" customHeight="false" outlineLevel="0" collapsed="false">
      <c r="A2657" s="37" t="s">
        <v>1438</v>
      </c>
      <c r="B2657" s="37" t="n">
        <v>2022</v>
      </c>
      <c r="C2657" s="37" t="n">
        <v>4</v>
      </c>
      <c r="D2657" s="37" t="n">
        <v>112</v>
      </c>
      <c r="E2657" s="37" t="s">
        <v>187</v>
      </c>
      <c r="F2657" s="37" t="n">
        <v>8.4</v>
      </c>
      <c r="G2657" s="37" t="n">
        <v>10</v>
      </c>
      <c r="H2657" s="37" t="str">
        <f aca="false">IFERROR(VLOOKUP(A2657,Employees!$A$2:$I$1501,9,FALSE()),"Unknown")</f>
        <v>Finance</v>
      </c>
      <c r="I2657" s="37" t="str">
        <f aca="false">IFERROR(VLOOKUP(A2657,Employees!$A$2:$U$1501,21,FALSE()),"Unknown")</f>
        <v>Active</v>
      </c>
    </row>
    <row r="2658" customFormat="false" ht="15" hidden="false" customHeight="false" outlineLevel="0" collapsed="false">
      <c r="A2658" s="37" t="s">
        <v>1438</v>
      </c>
      <c r="B2658" s="37" t="n">
        <v>2023</v>
      </c>
      <c r="C2658" s="37" t="n">
        <v>4</v>
      </c>
      <c r="D2658" s="37" t="n">
        <v>93</v>
      </c>
      <c r="E2658" s="37" t="s">
        <v>185</v>
      </c>
      <c r="F2658" s="37" t="n">
        <v>9.1</v>
      </c>
      <c r="G2658" s="37" t="n">
        <v>5</v>
      </c>
      <c r="H2658" s="37" t="str">
        <f aca="false">IFERROR(VLOOKUP(A2658,Employees!$A$2:$I$1501,9,FALSE()),"Unknown")</f>
        <v>Finance</v>
      </c>
      <c r="I2658" s="37" t="str">
        <f aca="false">IFERROR(VLOOKUP(A2658,Employees!$A$2:$U$1501,21,FALSE()),"Unknown")</f>
        <v>Active</v>
      </c>
    </row>
    <row r="2659" customFormat="false" ht="15" hidden="false" customHeight="false" outlineLevel="0" collapsed="false">
      <c r="A2659" s="37" t="s">
        <v>1438</v>
      </c>
      <c r="B2659" s="37" t="n">
        <v>2024</v>
      </c>
      <c r="C2659" s="37" t="n">
        <v>3</v>
      </c>
      <c r="D2659" s="37" t="n">
        <v>83</v>
      </c>
      <c r="E2659" s="37" t="s">
        <v>187</v>
      </c>
      <c r="F2659" s="37" t="n">
        <v>8.3</v>
      </c>
      <c r="G2659" s="37" t="n">
        <v>40</v>
      </c>
      <c r="H2659" s="37" t="str">
        <f aca="false">IFERROR(VLOOKUP(A2659,Employees!$A$2:$I$1501,9,FALSE()),"Unknown")</f>
        <v>Finance</v>
      </c>
      <c r="I2659" s="37" t="str">
        <f aca="false">IFERROR(VLOOKUP(A2659,Employees!$A$2:$U$1501,21,FALSE()),"Unknown")</f>
        <v>Active</v>
      </c>
    </row>
    <row r="2660" customFormat="false" ht="15" hidden="false" customHeight="false" outlineLevel="0" collapsed="false">
      <c r="A2660" s="37" t="s">
        <v>1438</v>
      </c>
      <c r="B2660" s="37" t="n">
        <v>2025</v>
      </c>
      <c r="C2660" s="37" t="n">
        <v>3</v>
      </c>
      <c r="D2660" s="37" t="n">
        <v>84</v>
      </c>
      <c r="E2660" s="37" t="s">
        <v>187</v>
      </c>
      <c r="F2660" s="37" t="n">
        <v>3.6</v>
      </c>
      <c r="G2660" s="37" t="n">
        <v>18</v>
      </c>
      <c r="H2660" s="37" t="str">
        <f aca="false">IFERROR(VLOOKUP(A2660,Employees!$A$2:$I$1501,9,FALSE()),"Unknown")</f>
        <v>Finance</v>
      </c>
      <c r="I2660" s="37" t="str">
        <f aca="false">IFERROR(VLOOKUP(A2660,Employees!$A$2:$U$1501,21,FALSE()),"Unknown")</f>
        <v>Active</v>
      </c>
    </row>
    <row r="2661" customFormat="false" ht="15" hidden="false" customHeight="false" outlineLevel="0" collapsed="false">
      <c r="A2661" s="37" t="s">
        <v>1632</v>
      </c>
      <c r="B2661" s="37" t="n">
        <v>2024</v>
      </c>
      <c r="C2661" s="37" t="n">
        <v>3</v>
      </c>
      <c r="D2661" s="37" t="n">
        <v>90</v>
      </c>
      <c r="E2661" s="37" t="s">
        <v>187</v>
      </c>
      <c r="F2661" s="37" t="n">
        <v>6.3</v>
      </c>
      <c r="G2661" s="37" t="n">
        <v>11</v>
      </c>
      <c r="H2661" s="37" t="str">
        <f aca="false">IFERROR(VLOOKUP(A2661,Employees!$A$2:$I$1501,9,FALSE()),"Unknown")</f>
        <v>Operations</v>
      </c>
      <c r="I2661" s="37" t="str">
        <f aca="false">IFERROR(VLOOKUP(A2661,Employees!$A$2:$U$1501,21,FALSE()),"Unknown")</f>
        <v>Active</v>
      </c>
    </row>
    <row r="2662" customFormat="false" ht="15" hidden="false" customHeight="false" outlineLevel="0" collapsed="false">
      <c r="A2662" s="37" t="s">
        <v>1632</v>
      </c>
      <c r="B2662" s="37" t="n">
        <v>2025</v>
      </c>
      <c r="C2662" s="37" t="n">
        <v>5</v>
      </c>
      <c r="D2662" s="37" t="n">
        <v>78</v>
      </c>
      <c r="E2662" s="37" t="s">
        <v>187</v>
      </c>
      <c r="F2662" s="37" t="n">
        <v>10.2</v>
      </c>
      <c r="G2662" s="37" t="n">
        <v>16</v>
      </c>
      <c r="H2662" s="37" t="str">
        <f aca="false">IFERROR(VLOOKUP(A2662,Employees!$A$2:$I$1501,9,FALSE()),"Unknown")</f>
        <v>Operations</v>
      </c>
      <c r="I2662" s="37" t="str">
        <f aca="false">IFERROR(VLOOKUP(A2662,Employees!$A$2:$U$1501,21,FALSE()),"Unknown")</f>
        <v>Active</v>
      </c>
    </row>
    <row r="2663" customFormat="false" ht="15" hidden="false" customHeight="false" outlineLevel="0" collapsed="false">
      <c r="A2663" s="37" t="s">
        <v>1633</v>
      </c>
      <c r="B2663" s="37" t="n">
        <v>2024</v>
      </c>
      <c r="C2663" s="37" t="n">
        <v>2</v>
      </c>
      <c r="D2663" s="37" t="n">
        <v>82</v>
      </c>
      <c r="E2663" s="37" t="s">
        <v>187</v>
      </c>
      <c r="F2663" s="37" t="n">
        <v>4</v>
      </c>
      <c r="G2663" s="37" t="n">
        <v>3</v>
      </c>
      <c r="H2663" s="37" t="str">
        <f aca="false">IFERROR(VLOOKUP(A2663,Employees!$A$2:$I$1501,9,FALSE()),"Unknown")</f>
        <v>Finance</v>
      </c>
      <c r="I2663" s="37" t="str">
        <f aca="false">IFERROR(VLOOKUP(A2663,Employees!$A$2:$U$1501,21,FALSE()),"Unknown")</f>
        <v>Active</v>
      </c>
    </row>
    <row r="2664" customFormat="false" ht="15" hidden="false" customHeight="false" outlineLevel="0" collapsed="false">
      <c r="A2664" s="37" t="s">
        <v>1633</v>
      </c>
      <c r="B2664" s="37" t="n">
        <v>2025</v>
      </c>
      <c r="C2664" s="37" t="n">
        <v>4</v>
      </c>
      <c r="D2664" s="37" t="n">
        <v>85</v>
      </c>
      <c r="E2664" s="37" t="s">
        <v>185</v>
      </c>
      <c r="F2664" s="37" t="n">
        <v>10.6</v>
      </c>
      <c r="G2664" s="37" t="n">
        <v>37</v>
      </c>
      <c r="H2664" s="37" t="str">
        <f aca="false">IFERROR(VLOOKUP(A2664,Employees!$A$2:$I$1501,9,FALSE()),"Unknown")</f>
        <v>Finance</v>
      </c>
      <c r="I2664" s="37" t="str">
        <f aca="false">IFERROR(VLOOKUP(A2664,Employees!$A$2:$U$1501,21,FALSE()),"Unknown")</f>
        <v>Active</v>
      </c>
    </row>
    <row r="2665" customFormat="false" ht="15" hidden="false" customHeight="false" outlineLevel="0" collapsed="false">
      <c r="A2665" s="37" t="s">
        <v>765</v>
      </c>
      <c r="B2665" s="37" t="n">
        <v>2025</v>
      </c>
      <c r="C2665" s="37" t="n">
        <v>3</v>
      </c>
      <c r="D2665" s="37" t="n">
        <v>91</v>
      </c>
      <c r="E2665" s="37" t="s">
        <v>187</v>
      </c>
      <c r="F2665" s="37" t="n">
        <v>8.7</v>
      </c>
      <c r="G2665" s="37" t="n">
        <v>17</v>
      </c>
      <c r="H2665" s="37" t="str">
        <f aca="false">IFERROR(VLOOKUP(A2665,Employees!$A$2:$I$1501,9,FALSE()),"Unknown")</f>
        <v>Customer Support</v>
      </c>
      <c r="I2665" s="37" t="str">
        <f aca="false">IFERROR(VLOOKUP(A2665,Employees!$A$2:$U$1501,21,FALSE()),"Unknown")</f>
        <v>Exited</v>
      </c>
    </row>
    <row r="2666" customFormat="false" ht="15" hidden="false" customHeight="false" outlineLevel="0" collapsed="false">
      <c r="A2666" s="37" t="s">
        <v>1635</v>
      </c>
      <c r="B2666" s="37" t="n">
        <v>2021</v>
      </c>
      <c r="C2666" s="37" t="n">
        <v>1</v>
      </c>
      <c r="D2666" s="37" t="n">
        <v>52</v>
      </c>
      <c r="E2666" s="37" t="s">
        <v>187</v>
      </c>
      <c r="F2666" s="37" t="n">
        <v>2.9</v>
      </c>
      <c r="G2666" s="37" t="n">
        <v>31</v>
      </c>
      <c r="H2666" s="37" t="str">
        <f aca="false">IFERROR(VLOOKUP(A2666,Employees!$A$2:$I$1501,9,FALSE()),"Unknown")</f>
        <v>Operations</v>
      </c>
      <c r="I2666" s="37" t="str">
        <f aca="false">IFERROR(VLOOKUP(A2666,Employees!$A$2:$U$1501,21,FALSE()),"Unknown")</f>
        <v>Active</v>
      </c>
    </row>
    <row r="2667" customFormat="false" ht="15" hidden="false" customHeight="false" outlineLevel="0" collapsed="false">
      <c r="A2667" s="37" t="s">
        <v>1635</v>
      </c>
      <c r="B2667" s="37" t="n">
        <v>2022</v>
      </c>
      <c r="C2667" s="37" t="n">
        <v>3</v>
      </c>
      <c r="D2667" s="37" t="n">
        <v>80</v>
      </c>
      <c r="E2667" s="37" t="s">
        <v>187</v>
      </c>
      <c r="F2667" s="37" t="n">
        <v>5.7</v>
      </c>
      <c r="G2667" s="37" t="n">
        <v>17</v>
      </c>
      <c r="H2667" s="37" t="str">
        <f aca="false">IFERROR(VLOOKUP(A2667,Employees!$A$2:$I$1501,9,FALSE()),"Unknown")</f>
        <v>Operations</v>
      </c>
      <c r="I2667" s="37" t="str">
        <f aca="false">IFERROR(VLOOKUP(A2667,Employees!$A$2:$U$1501,21,FALSE()),"Unknown")</f>
        <v>Active</v>
      </c>
    </row>
    <row r="2668" customFormat="false" ht="15" hidden="false" customHeight="false" outlineLevel="0" collapsed="false">
      <c r="A2668" s="37" t="s">
        <v>1635</v>
      </c>
      <c r="B2668" s="37" t="n">
        <v>2023</v>
      </c>
      <c r="C2668" s="37" t="n">
        <v>1</v>
      </c>
      <c r="D2668" s="37" t="n">
        <v>72</v>
      </c>
      <c r="E2668" s="37" t="s">
        <v>187</v>
      </c>
      <c r="F2668" s="37" t="n">
        <v>2.2</v>
      </c>
      <c r="G2668" s="37" t="n">
        <v>24</v>
      </c>
      <c r="H2668" s="37" t="str">
        <f aca="false">IFERROR(VLOOKUP(A2668,Employees!$A$2:$I$1501,9,FALSE()),"Unknown")</f>
        <v>Operations</v>
      </c>
      <c r="I2668" s="37" t="str">
        <f aca="false">IFERROR(VLOOKUP(A2668,Employees!$A$2:$U$1501,21,FALSE()),"Unknown")</f>
        <v>Active</v>
      </c>
    </row>
    <row r="2669" customFormat="false" ht="15" hidden="false" customHeight="false" outlineLevel="0" collapsed="false">
      <c r="A2669" s="37" t="s">
        <v>1635</v>
      </c>
      <c r="B2669" s="37" t="n">
        <v>2024</v>
      </c>
      <c r="C2669" s="37" t="n">
        <v>2</v>
      </c>
      <c r="D2669" s="37" t="n">
        <v>65</v>
      </c>
      <c r="E2669" s="37" t="s">
        <v>187</v>
      </c>
      <c r="F2669" s="37" t="n">
        <v>6.7</v>
      </c>
      <c r="G2669" s="37" t="n">
        <v>13</v>
      </c>
      <c r="H2669" s="37" t="str">
        <f aca="false">IFERROR(VLOOKUP(A2669,Employees!$A$2:$I$1501,9,FALSE()),"Unknown")</f>
        <v>Operations</v>
      </c>
      <c r="I2669" s="37" t="str">
        <f aca="false">IFERROR(VLOOKUP(A2669,Employees!$A$2:$U$1501,21,FALSE()),"Unknown")</f>
        <v>Active</v>
      </c>
    </row>
    <row r="2670" customFormat="false" ht="15" hidden="false" customHeight="false" outlineLevel="0" collapsed="false">
      <c r="A2670" s="37" t="s">
        <v>1635</v>
      </c>
      <c r="B2670" s="37" t="n">
        <v>2025</v>
      </c>
      <c r="C2670" s="37" t="n">
        <v>2</v>
      </c>
      <c r="D2670" s="37" t="n">
        <v>75</v>
      </c>
      <c r="E2670" s="37" t="s">
        <v>187</v>
      </c>
      <c r="F2670" s="37" t="n">
        <v>3.7</v>
      </c>
      <c r="G2670" s="37" t="n">
        <v>17</v>
      </c>
      <c r="H2670" s="37" t="str">
        <f aca="false">IFERROR(VLOOKUP(A2670,Employees!$A$2:$I$1501,9,FALSE()),"Unknown")</f>
        <v>Operations</v>
      </c>
      <c r="I2670" s="37" t="str">
        <f aca="false">IFERROR(VLOOKUP(A2670,Employees!$A$2:$U$1501,21,FALSE()),"Unknown")</f>
        <v>Active</v>
      </c>
    </row>
    <row r="2671" customFormat="false" ht="15" hidden="false" customHeight="false" outlineLevel="0" collapsed="false">
      <c r="A2671" s="37" t="s">
        <v>1636</v>
      </c>
      <c r="B2671" s="37" t="n">
        <v>2021</v>
      </c>
      <c r="C2671" s="37" t="n">
        <v>4</v>
      </c>
      <c r="D2671" s="37" t="n">
        <v>111</v>
      </c>
      <c r="E2671" s="37" t="s">
        <v>187</v>
      </c>
      <c r="F2671" s="37" t="n">
        <v>8.2</v>
      </c>
      <c r="G2671" s="37" t="n">
        <v>8</v>
      </c>
      <c r="H2671" s="37" t="str">
        <f aca="false">IFERROR(VLOOKUP(A2671,Employees!$A$2:$I$1501,9,FALSE()),"Unknown")</f>
        <v>Customer Support</v>
      </c>
      <c r="I2671" s="37" t="str">
        <f aca="false">IFERROR(VLOOKUP(A2671,Employees!$A$2:$U$1501,21,FALSE()),"Unknown")</f>
        <v>Active</v>
      </c>
    </row>
    <row r="2672" customFormat="false" ht="15" hidden="false" customHeight="false" outlineLevel="0" collapsed="false">
      <c r="A2672" s="37" t="s">
        <v>1636</v>
      </c>
      <c r="B2672" s="37" t="n">
        <v>2022</v>
      </c>
      <c r="C2672" s="37" t="n">
        <v>4</v>
      </c>
      <c r="D2672" s="37" t="n">
        <v>77</v>
      </c>
      <c r="E2672" s="37" t="s">
        <v>187</v>
      </c>
      <c r="F2672" s="37" t="n">
        <v>9</v>
      </c>
      <c r="G2672" s="37" t="n">
        <v>8</v>
      </c>
      <c r="H2672" s="37" t="str">
        <f aca="false">IFERROR(VLOOKUP(A2672,Employees!$A$2:$I$1501,9,FALSE()),"Unknown")</f>
        <v>Customer Support</v>
      </c>
      <c r="I2672" s="37" t="str">
        <f aca="false">IFERROR(VLOOKUP(A2672,Employees!$A$2:$U$1501,21,FALSE()),"Unknown")</f>
        <v>Active</v>
      </c>
    </row>
    <row r="2673" customFormat="false" ht="15" hidden="false" customHeight="false" outlineLevel="0" collapsed="false">
      <c r="A2673" s="37" t="s">
        <v>1636</v>
      </c>
      <c r="B2673" s="37" t="n">
        <v>2023</v>
      </c>
      <c r="C2673" s="37" t="n">
        <v>3</v>
      </c>
      <c r="D2673" s="37" t="n">
        <v>94</v>
      </c>
      <c r="E2673" s="37" t="s">
        <v>187</v>
      </c>
      <c r="F2673" s="37" t="n">
        <v>5.6</v>
      </c>
      <c r="G2673" s="37" t="n">
        <v>15</v>
      </c>
      <c r="H2673" s="37" t="str">
        <f aca="false">IFERROR(VLOOKUP(A2673,Employees!$A$2:$I$1501,9,FALSE()),"Unknown")</f>
        <v>Customer Support</v>
      </c>
      <c r="I2673" s="37" t="str">
        <f aca="false">IFERROR(VLOOKUP(A2673,Employees!$A$2:$U$1501,21,FALSE()),"Unknown")</f>
        <v>Active</v>
      </c>
    </row>
    <row r="2674" customFormat="false" ht="15" hidden="false" customHeight="false" outlineLevel="0" collapsed="false">
      <c r="A2674" s="37" t="s">
        <v>1636</v>
      </c>
      <c r="B2674" s="37" t="n">
        <v>2024</v>
      </c>
      <c r="C2674" s="37" t="n">
        <v>2</v>
      </c>
      <c r="D2674" s="37" t="n">
        <v>80</v>
      </c>
      <c r="E2674" s="37" t="s">
        <v>187</v>
      </c>
      <c r="F2674" s="37" t="n">
        <v>5.1</v>
      </c>
      <c r="G2674" s="37" t="n">
        <v>1</v>
      </c>
      <c r="H2674" s="37" t="str">
        <f aca="false">IFERROR(VLOOKUP(A2674,Employees!$A$2:$I$1501,9,FALSE()),"Unknown")</f>
        <v>Customer Support</v>
      </c>
      <c r="I2674" s="37" t="str">
        <f aca="false">IFERROR(VLOOKUP(A2674,Employees!$A$2:$U$1501,21,FALSE()),"Unknown")</f>
        <v>Active</v>
      </c>
    </row>
    <row r="2675" customFormat="false" ht="15" hidden="false" customHeight="false" outlineLevel="0" collapsed="false">
      <c r="A2675" s="37" t="s">
        <v>1636</v>
      </c>
      <c r="B2675" s="37" t="n">
        <v>2025</v>
      </c>
      <c r="C2675" s="37" t="n">
        <v>3</v>
      </c>
      <c r="D2675" s="37" t="n">
        <v>86</v>
      </c>
      <c r="E2675" s="37" t="s">
        <v>187</v>
      </c>
      <c r="F2675" s="37" t="n">
        <v>8.4</v>
      </c>
      <c r="G2675" s="37" t="n">
        <v>5</v>
      </c>
      <c r="H2675" s="37" t="str">
        <f aca="false">IFERROR(VLOOKUP(A2675,Employees!$A$2:$I$1501,9,FALSE()),"Unknown")</f>
        <v>Customer Support</v>
      </c>
      <c r="I2675" s="37" t="str">
        <f aca="false">IFERROR(VLOOKUP(A2675,Employees!$A$2:$U$1501,21,FALSE()),"Unknown")</f>
        <v>Active</v>
      </c>
    </row>
    <row r="2676" customFormat="false" ht="15" hidden="false" customHeight="false" outlineLevel="0" collapsed="false">
      <c r="A2676" s="37" t="s">
        <v>1637</v>
      </c>
      <c r="B2676" s="37" t="n">
        <v>2025</v>
      </c>
      <c r="C2676" s="37" t="n">
        <v>3</v>
      </c>
      <c r="D2676" s="37" t="n">
        <v>60</v>
      </c>
      <c r="E2676" s="37" t="s">
        <v>187</v>
      </c>
      <c r="F2676" s="37" t="n">
        <v>6.3</v>
      </c>
      <c r="G2676" s="37" t="n">
        <v>34</v>
      </c>
      <c r="H2676" s="37" t="str">
        <f aca="false">IFERROR(VLOOKUP(A2676,Employees!$A$2:$I$1501,9,FALSE()),"Unknown")</f>
        <v>Engineering</v>
      </c>
      <c r="I2676" s="37" t="str">
        <f aca="false">IFERROR(VLOOKUP(A2676,Employees!$A$2:$U$1501,21,FALSE()),"Unknown")</f>
        <v>Active</v>
      </c>
    </row>
    <row r="2677" customFormat="false" ht="15" hidden="false" customHeight="false" outlineLevel="0" collapsed="false">
      <c r="A2677" s="37" t="s">
        <v>1135</v>
      </c>
      <c r="B2677" s="37" t="n">
        <v>2024</v>
      </c>
      <c r="C2677" s="37" t="n">
        <v>2</v>
      </c>
      <c r="D2677" s="37" t="n">
        <v>73</v>
      </c>
      <c r="E2677" s="37" t="s">
        <v>187</v>
      </c>
      <c r="F2677" s="37" t="n">
        <v>3.8</v>
      </c>
      <c r="G2677" s="37" t="n">
        <v>15</v>
      </c>
      <c r="H2677" s="37" t="str">
        <f aca="false">IFERROR(VLOOKUP(A2677,Employees!$A$2:$I$1501,9,FALSE()),"Unknown")</f>
        <v>Sales</v>
      </c>
      <c r="I2677" s="37" t="str">
        <f aca="false">IFERROR(VLOOKUP(A2677,Employees!$A$2:$U$1501,21,FALSE()),"Unknown")</f>
        <v>Exited</v>
      </c>
    </row>
    <row r="2678" customFormat="false" ht="15" hidden="false" customHeight="false" outlineLevel="0" collapsed="false">
      <c r="A2678" s="37" t="s">
        <v>1135</v>
      </c>
      <c r="B2678" s="37" t="n">
        <v>2025</v>
      </c>
      <c r="C2678" s="37" t="n">
        <v>1</v>
      </c>
      <c r="D2678" s="37" t="n">
        <v>82</v>
      </c>
      <c r="E2678" s="37" t="s">
        <v>187</v>
      </c>
      <c r="F2678" s="37" t="n">
        <v>1.1</v>
      </c>
      <c r="G2678" s="37" t="n">
        <v>29</v>
      </c>
      <c r="H2678" s="37" t="str">
        <f aca="false">IFERROR(VLOOKUP(A2678,Employees!$A$2:$I$1501,9,FALSE()),"Unknown")</f>
        <v>Sales</v>
      </c>
      <c r="I2678" s="37" t="str">
        <f aca="false">IFERROR(VLOOKUP(A2678,Employees!$A$2:$U$1501,21,FALSE()),"Unknown")</f>
        <v>Exited</v>
      </c>
    </row>
    <row r="2679" customFormat="false" ht="15" hidden="false" customHeight="false" outlineLevel="0" collapsed="false">
      <c r="A2679" s="37" t="s">
        <v>1135</v>
      </c>
      <c r="B2679" s="37" t="n">
        <v>2026</v>
      </c>
      <c r="C2679" s="37" t="n">
        <v>1</v>
      </c>
      <c r="D2679" s="37" t="n">
        <v>80</v>
      </c>
      <c r="E2679" s="37" t="s">
        <v>187</v>
      </c>
      <c r="F2679" s="37" t="n">
        <v>3.8</v>
      </c>
      <c r="G2679" s="37" t="n">
        <v>6</v>
      </c>
      <c r="H2679" s="37" t="str">
        <f aca="false">IFERROR(VLOOKUP(A2679,Employees!$A$2:$I$1501,9,FALSE()),"Unknown")</f>
        <v>Sales</v>
      </c>
      <c r="I2679" s="37" t="str">
        <f aca="false">IFERROR(VLOOKUP(A2679,Employees!$A$2:$U$1501,21,FALSE()),"Unknown")</f>
        <v>Exited</v>
      </c>
    </row>
    <row r="2680" customFormat="false" ht="15" hidden="false" customHeight="false" outlineLevel="0" collapsed="false">
      <c r="A2680" s="37" t="s">
        <v>1639</v>
      </c>
      <c r="B2680" s="37" t="n">
        <v>2021</v>
      </c>
      <c r="C2680" s="37" t="n">
        <v>3</v>
      </c>
      <c r="D2680" s="37" t="n">
        <v>63</v>
      </c>
      <c r="E2680" s="37" t="s">
        <v>187</v>
      </c>
      <c r="F2680" s="37" t="n">
        <v>3.4</v>
      </c>
      <c r="G2680" s="37" t="n">
        <v>12</v>
      </c>
      <c r="H2680" s="37" t="str">
        <f aca="false">IFERROR(VLOOKUP(A2680,Employees!$A$2:$I$1501,9,FALSE()),"Unknown")</f>
        <v>Sales</v>
      </c>
      <c r="I2680" s="37" t="str">
        <f aca="false">IFERROR(VLOOKUP(A2680,Employees!$A$2:$U$1501,21,FALSE()),"Unknown")</f>
        <v>Active</v>
      </c>
    </row>
    <row r="2681" customFormat="false" ht="15" hidden="false" customHeight="false" outlineLevel="0" collapsed="false">
      <c r="A2681" s="37" t="s">
        <v>1639</v>
      </c>
      <c r="B2681" s="37" t="n">
        <v>2022</v>
      </c>
      <c r="C2681" s="37" t="n">
        <v>2</v>
      </c>
      <c r="D2681" s="37" t="n">
        <v>62</v>
      </c>
      <c r="E2681" s="37" t="s">
        <v>187</v>
      </c>
      <c r="F2681" s="37" t="n">
        <v>4.2</v>
      </c>
      <c r="G2681" s="37" t="n">
        <v>11</v>
      </c>
      <c r="H2681" s="37" t="str">
        <f aca="false">IFERROR(VLOOKUP(A2681,Employees!$A$2:$I$1501,9,FALSE()),"Unknown")</f>
        <v>Sales</v>
      </c>
      <c r="I2681" s="37" t="str">
        <f aca="false">IFERROR(VLOOKUP(A2681,Employees!$A$2:$U$1501,21,FALSE()),"Unknown")</f>
        <v>Active</v>
      </c>
    </row>
    <row r="2682" customFormat="false" ht="15" hidden="false" customHeight="false" outlineLevel="0" collapsed="false">
      <c r="A2682" s="37" t="s">
        <v>1639</v>
      </c>
      <c r="B2682" s="37" t="n">
        <v>2023</v>
      </c>
      <c r="C2682" s="37" t="n">
        <v>3</v>
      </c>
      <c r="D2682" s="37" t="n">
        <v>91</v>
      </c>
      <c r="E2682" s="37" t="s">
        <v>187</v>
      </c>
      <c r="F2682" s="37" t="n">
        <v>4.1</v>
      </c>
      <c r="G2682" s="37" t="n">
        <v>14</v>
      </c>
      <c r="H2682" s="37" t="str">
        <f aca="false">IFERROR(VLOOKUP(A2682,Employees!$A$2:$I$1501,9,FALSE()),"Unknown")</f>
        <v>Sales</v>
      </c>
      <c r="I2682" s="37" t="str">
        <f aca="false">IFERROR(VLOOKUP(A2682,Employees!$A$2:$U$1501,21,FALSE()),"Unknown")</f>
        <v>Active</v>
      </c>
    </row>
    <row r="2683" customFormat="false" ht="15" hidden="false" customHeight="false" outlineLevel="0" collapsed="false">
      <c r="A2683" s="37" t="s">
        <v>1639</v>
      </c>
      <c r="B2683" s="37" t="n">
        <v>2024</v>
      </c>
      <c r="C2683" s="37" t="n">
        <v>3</v>
      </c>
      <c r="D2683" s="37" t="n">
        <v>77</v>
      </c>
      <c r="E2683" s="37" t="s">
        <v>187</v>
      </c>
      <c r="F2683" s="37" t="n">
        <v>5.8</v>
      </c>
      <c r="G2683" s="37" t="n">
        <v>16</v>
      </c>
      <c r="H2683" s="37" t="str">
        <f aca="false">IFERROR(VLOOKUP(A2683,Employees!$A$2:$I$1501,9,FALSE()),"Unknown")</f>
        <v>Sales</v>
      </c>
      <c r="I2683" s="37" t="str">
        <f aca="false">IFERROR(VLOOKUP(A2683,Employees!$A$2:$U$1501,21,FALSE()),"Unknown")</f>
        <v>Active</v>
      </c>
    </row>
    <row r="2684" customFormat="false" ht="15" hidden="false" customHeight="false" outlineLevel="0" collapsed="false">
      <c r="A2684" s="37" t="s">
        <v>1639</v>
      </c>
      <c r="B2684" s="37" t="n">
        <v>2025</v>
      </c>
      <c r="C2684" s="37" t="n">
        <v>5</v>
      </c>
      <c r="D2684" s="37" t="n">
        <v>103</v>
      </c>
      <c r="E2684" s="37" t="s">
        <v>187</v>
      </c>
      <c r="F2684" s="37" t="n">
        <v>9.1</v>
      </c>
      <c r="G2684" s="37" t="n">
        <v>8</v>
      </c>
      <c r="H2684" s="37" t="str">
        <f aca="false">IFERROR(VLOOKUP(A2684,Employees!$A$2:$I$1501,9,FALSE()),"Unknown")</f>
        <v>Sales</v>
      </c>
      <c r="I2684" s="37" t="str">
        <f aca="false">IFERROR(VLOOKUP(A2684,Employees!$A$2:$U$1501,21,FALSE()),"Unknown")</f>
        <v>Active</v>
      </c>
    </row>
    <row r="2685" customFormat="false" ht="15" hidden="false" customHeight="false" outlineLevel="0" collapsed="false">
      <c r="A2685" s="37" t="s">
        <v>1029</v>
      </c>
      <c r="B2685" s="37" t="n">
        <v>2024</v>
      </c>
      <c r="C2685" s="37" t="n">
        <v>4</v>
      </c>
      <c r="D2685" s="37" t="n">
        <v>90</v>
      </c>
      <c r="E2685" s="37" t="s">
        <v>187</v>
      </c>
      <c r="F2685" s="37" t="n">
        <v>7.7</v>
      </c>
      <c r="G2685" s="37" t="n">
        <v>5</v>
      </c>
      <c r="H2685" s="37" t="str">
        <f aca="false">IFERROR(VLOOKUP(A2685,Employees!$A$2:$I$1501,9,FALSE()),"Unknown")</f>
        <v>Engineering</v>
      </c>
      <c r="I2685" s="37" t="str">
        <f aca="false">IFERROR(VLOOKUP(A2685,Employees!$A$2:$U$1501,21,FALSE()),"Unknown")</f>
        <v>Active</v>
      </c>
    </row>
    <row r="2686" customFormat="false" ht="15" hidden="false" customHeight="false" outlineLevel="0" collapsed="false">
      <c r="A2686" s="37" t="s">
        <v>1029</v>
      </c>
      <c r="B2686" s="37" t="n">
        <v>2025</v>
      </c>
      <c r="C2686" s="37" t="n">
        <v>3</v>
      </c>
      <c r="D2686" s="37" t="n">
        <v>88</v>
      </c>
      <c r="E2686" s="37" t="s">
        <v>187</v>
      </c>
      <c r="F2686" s="37" t="n">
        <v>6.8</v>
      </c>
      <c r="G2686" s="37" t="n">
        <v>11</v>
      </c>
      <c r="H2686" s="37" t="str">
        <f aca="false">IFERROR(VLOOKUP(A2686,Employees!$A$2:$I$1501,9,FALSE()),"Unknown")</f>
        <v>Engineering</v>
      </c>
      <c r="I2686" s="37" t="str">
        <f aca="false">IFERROR(VLOOKUP(A2686,Employees!$A$2:$U$1501,21,FALSE()),"Unknown")</f>
        <v>Active</v>
      </c>
    </row>
    <row r="2687" customFormat="false" ht="15" hidden="false" customHeight="false" outlineLevel="0" collapsed="false">
      <c r="A2687" s="37" t="s">
        <v>1641</v>
      </c>
      <c r="B2687" s="37" t="n">
        <v>2022</v>
      </c>
      <c r="C2687" s="37" t="n">
        <v>2</v>
      </c>
      <c r="D2687" s="37" t="n">
        <v>78</v>
      </c>
      <c r="E2687" s="37" t="s">
        <v>187</v>
      </c>
      <c r="F2687" s="37" t="n">
        <v>4.3</v>
      </c>
      <c r="G2687" s="37" t="n">
        <v>48</v>
      </c>
      <c r="H2687" s="37" t="str">
        <f aca="false">IFERROR(VLOOKUP(A2687,Employees!$A$2:$I$1501,9,FALSE()),"Unknown")</f>
        <v>Operations</v>
      </c>
      <c r="I2687" s="37" t="str">
        <f aca="false">IFERROR(VLOOKUP(A2687,Employees!$A$2:$U$1501,21,FALSE()),"Unknown")</f>
        <v>Active</v>
      </c>
    </row>
    <row r="2688" customFormat="false" ht="15" hidden="false" customHeight="false" outlineLevel="0" collapsed="false">
      <c r="A2688" s="37" t="s">
        <v>1641</v>
      </c>
      <c r="B2688" s="37" t="n">
        <v>2023</v>
      </c>
      <c r="C2688" s="37" t="n">
        <v>2</v>
      </c>
      <c r="D2688" s="37" t="n">
        <v>71</v>
      </c>
      <c r="E2688" s="37" t="s">
        <v>187</v>
      </c>
      <c r="F2688" s="37" t="n">
        <v>5.3</v>
      </c>
      <c r="G2688" s="37" t="n">
        <v>1</v>
      </c>
      <c r="H2688" s="37" t="str">
        <f aca="false">IFERROR(VLOOKUP(A2688,Employees!$A$2:$I$1501,9,FALSE()),"Unknown")</f>
        <v>Operations</v>
      </c>
      <c r="I2688" s="37" t="str">
        <f aca="false">IFERROR(VLOOKUP(A2688,Employees!$A$2:$U$1501,21,FALSE()),"Unknown")</f>
        <v>Active</v>
      </c>
    </row>
    <row r="2689" customFormat="false" ht="15" hidden="false" customHeight="false" outlineLevel="0" collapsed="false">
      <c r="A2689" s="37" t="s">
        <v>1641</v>
      </c>
      <c r="B2689" s="37" t="n">
        <v>2024</v>
      </c>
      <c r="C2689" s="37" t="n">
        <v>3</v>
      </c>
      <c r="D2689" s="37" t="n">
        <v>72</v>
      </c>
      <c r="E2689" s="37" t="s">
        <v>187</v>
      </c>
      <c r="F2689" s="37" t="n">
        <v>6</v>
      </c>
      <c r="G2689" s="37" t="n">
        <v>13</v>
      </c>
      <c r="H2689" s="37" t="str">
        <f aca="false">IFERROR(VLOOKUP(A2689,Employees!$A$2:$I$1501,9,FALSE()),"Unknown")</f>
        <v>Operations</v>
      </c>
      <c r="I2689" s="37" t="str">
        <f aca="false">IFERROR(VLOOKUP(A2689,Employees!$A$2:$U$1501,21,FALSE()),"Unknown")</f>
        <v>Active</v>
      </c>
    </row>
    <row r="2690" customFormat="false" ht="15" hidden="false" customHeight="false" outlineLevel="0" collapsed="false">
      <c r="A2690" s="37" t="s">
        <v>1641</v>
      </c>
      <c r="B2690" s="37" t="n">
        <v>2025</v>
      </c>
      <c r="C2690" s="37" t="n">
        <v>1</v>
      </c>
      <c r="D2690" s="37" t="n">
        <v>75</v>
      </c>
      <c r="E2690" s="37" t="s">
        <v>187</v>
      </c>
      <c r="F2690" s="37" t="n">
        <v>1.4</v>
      </c>
      <c r="G2690" s="37" t="n">
        <v>16</v>
      </c>
      <c r="H2690" s="37" t="str">
        <f aca="false">IFERROR(VLOOKUP(A2690,Employees!$A$2:$I$1501,9,FALSE()),"Unknown")</f>
        <v>Operations</v>
      </c>
      <c r="I2690" s="37" t="str">
        <f aca="false">IFERROR(VLOOKUP(A2690,Employees!$A$2:$U$1501,21,FALSE()),"Unknown")</f>
        <v>Active</v>
      </c>
    </row>
    <row r="2691" customFormat="false" ht="15" hidden="false" customHeight="false" outlineLevel="0" collapsed="false">
      <c r="A2691" s="37" t="s">
        <v>1642</v>
      </c>
      <c r="B2691" s="37" t="n">
        <v>2021</v>
      </c>
      <c r="C2691" s="37" t="n">
        <v>3</v>
      </c>
      <c r="D2691" s="37" t="n">
        <v>68</v>
      </c>
      <c r="E2691" s="37" t="s">
        <v>187</v>
      </c>
      <c r="F2691" s="37" t="n">
        <v>7.6</v>
      </c>
      <c r="G2691" s="37" t="n">
        <v>47</v>
      </c>
      <c r="H2691" s="37" t="str">
        <f aca="false">IFERROR(VLOOKUP(A2691,Employees!$A$2:$I$1501,9,FALSE()),"Unknown")</f>
        <v>Customer Support</v>
      </c>
      <c r="I2691" s="37" t="str">
        <f aca="false">IFERROR(VLOOKUP(A2691,Employees!$A$2:$U$1501,21,FALSE()),"Unknown")</f>
        <v>Active</v>
      </c>
    </row>
    <row r="2692" customFormat="false" ht="15" hidden="false" customHeight="false" outlineLevel="0" collapsed="false">
      <c r="A2692" s="37" t="s">
        <v>1642</v>
      </c>
      <c r="B2692" s="37" t="n">
        <v>2022</v>
      </c>
      <c r="C2692" s="37" t="n">
        <v>2</v>
      </c>
      <c r="D2692" s="37" t="n">
        <v>61</v>
      </c>
      <c r="E2692" s="37" t="s">
        <v>187</v>
      </c>
      <c r="F2692" s="37" t="n">
        <v>3</v>
      </c>
      <c r="G2692" s="37" t="n">
        <v>22</v>
      </c>
      <c r="H2692" s="37" t="str">
        <f aca="false">IFERROR(VLOOKUP(A2692,Employees!$A$2:$I$1501,9,FALSE()),"Unknown")</f>
        <v>Customer Support</v>
      </c>
      <c r="I2692" s="37" t="str">
        <f aca="false">IFERROR(VLOOKUP(A2692,Employees!$A$2:$U$1501,21,FALSE()),"Unknown")</f>
        <v>Active</v>
      </c>
    </row>
    <row r="2693" customFormat="false" ht="15" hidden="false" customHeight="false" outlineLevel="0" collapsed="false">
      <c r="A2693" s="37" t="s">
        <v>1642</v>
      </c>
      <c r="B2693" s="37" t="n">
        <v>2023</v>
      </c>
      <c r="C2693" s="37" t="n">
        <v>2</v>
      </c>
      <c r="D2693" s="37" t="n">
        <v>69</v>
      </c>
      <c r="E2693" s="37" t="s">
        <v>187</v>
      </c>
      <c r="F2693" s="37" t="n">
        <v>5.9</v>
      </c>
      <c r="G2693" s="37" t="n">
        <v>16</v>
      </c>
      <c r="H2693" s="37" t="str">
        <f aca="false">IFERROR(VLOOKUP(A2693,Employees!$A$2:$I$1501,9,FALSE()),"Unknown")</f>
        <v>Customer Support</v>
      </c>
      <c r="I2693" s="37" t="str">
        <f aca="false">IFERROR(VLOOKUP(A2693,Employees!$A$2:$U$1501,21,FALSE()),"Unknown")</f>
        <v>Active</v>
      </c>
    </row>
    <row r="2694" customFormat="false" ht="15" hidden="false" customHeight="false" outlineLevel="0" collapsed="false">
      <c r="A2694" s="37" t="s">
        <v>1642</v>
      </c>
      <c r="B2694" s="37" t="n">
        <v>2024</v>
      </c>
      <c r="C2694" s="37" t="n">
        <v>3</v>
      </c>
      <c r="D2694" s="37" t="n">
        <v>95</v>
      </c>
      <c r="E2694" s="37" t="s">
        <v>187</v>
      </c>
      <c r="F2694" s="37" t="n">
        <v>7.2</v>
      </c>
      <c r="G2694" s="37" t="n">
        <v>31</v>
      </c>
      <c r="H2694" s="37" t="str">
        <f aca="false">IFERROR(VLOOKUP(A2694,Employees!$A$2:$I$1501,9,FALSE()),"Unknown")</f>
        <v>Customer Support</v>
      </c>
      <c r="I2694" s="37" t="str">
        <f aca="false">IFERROR(VLOOKUP(A2694,Employees!$A$2:$U$1501,21,FALSE()),"Unknown")</f>
        <v>Active</v>
      </c>
    </row>
    <row r="2695" customFormat="false" ht="15" hidden="false" customHeight="false" outlineLevel="0" collapsed="false">
      <c r="A2695" s="37" t="s">
        <v>1642</v>
      </c>
      <c r="B2695" s="37" t="n">
        <v>2025</v>
      </c>
      <c r="C2695" s="37" t="n">
        <v>3</v>
      </c>
      <c r="D2695" s="37" t="n">
        <v>88</v>
      </c>
      <c r="E2695" s="37" t="s">
        <v>187</v>
      </c>
      <c r="F2695" s="37" t="n">
        <v>7.8</v>
      </c>
      <c r="G2695" s="37" t="n">
        <v>28</v>
      </c>
      <c r="H2695" s="37" t="str">
        <f aca="false">IFERROR(VLOOKUP(A2695,Employees!$A$2:$I$1501,9,FALSE()),"Unknown")</f>
        <v>Customer Support</v>
      </c>
      <c r="I2695" s="37" t="str">
        <f aca="false">IFERROR(VLOOKUP(A2695,Employees!$A$2:$U$1501,21,FALSE()),"Unknown")</f>
        <v>Active</v>
      </c>
    </row>
    <row r="2696" customFormat="false" ht="15" hidden="false" customHeight="false" outlineLevel="0" collapsed="false">
      <c r="A2696" s="37" t="s">
        <v>728</v>
      </c>
      <c r="B2696" s="37" t="n">
        <v>2021</v>
      </c>
      <c r="C2696" s="37" t="n">
        <v>3</v>
      </c>
      <c r="D2696" s="37" t="n">
        <v>77</v>
      </c>
      <c r="E2696" s="37" t="s">
        <v>187</v>
      </c>
      <c r="F2696" s="37" t="n">
        <v>5.8</v>
      </c>
      <c r="G2696" s="37" t="n">
        <v>27</v>
      </c>
      <c r="H2696" s="37" t="str">
        <f aca="false">IFERROR(VLOOKUP(A2696,Employees!$A$2:$I$1501,9,FALSE()),"Unknown")</f>
        <v>Data &amp; AI</v>
      </c>
      <c r="I2696" s="37" t="str">
        <f aca="false">IFERROR(VLOOKUP(A2696,Employees!$A$2:$U$1501,21,FALSE()),"Unknown")</f>
        <v>Active</v>
      </c>
    </row>
    <row r="2697" customFormat="false" ht="15" hidden="false" customHeight="false" outlineLevel="0" collapsed="false">
      <c r="A2697" s="37" t="s">
        <v>728</v>
      </c>
      <c r="B2697" s="37" t="n">
        <v>2022</v>
      </c>
      <c r="C2697" s="37" t="n">
        <v>3</v>
      </c>
      <c r="D2697" s="37" t="n">
        <v>103</v>
      </c>
      <c r="E2697" s="37" t="s">
        <v>187</v>
      </c>
      <c r="F2697" s="37" t="n">
        <v>5</v>
      </c>
      <c r="G2697" s="37" t="n">
        <v>41</v>
      </c>
      <c r="H2697" s="37" t="str">
        <f aca="false">IFERROR(VLOOKUP(A2697,Employees!$A$2:$I$1501,9,FALSE()),"Unknown")</f>
        <v>Data &amp; AI</v>
      </c>
      <c r="I2697" s="37" t="str">
        <f aca="false">IFERROR(VLOOKUP(A2697,Employees!$A$2:$U$1501,21,FALSE()),"Unknown")</f>
        <v>Active</v>
      </c>
    </row>
    <row r="2698" customFormat="false" ht="15" hidden="false" customHeight="false" outlineLevel="0" collapsed="false">
      <c r="A2698" s="37" t="s">
        <v>728</v>
      </c>
      <c r="B2698" s="37" t="n">
        <v>2023</v>
      </c>
      <c r="C2698" s="37" t="n">
        <v>3</v>
      </c>
      <c r="D2698" s="37" t="n">
        <v>97</v>
      </c>
      <c r="E2698" s="37" t="s">
        <v>187</v>
      </c>
      <c r="F2698" s="37" t="n">
        <v>5.6</v>
      </c>
      <c r="G2698" s="37" t="n">
        <v>42</v>
      </c>
      <c r="H2698" s="37" t="str">
        <f aca="false">IFERROR(VLOOKUP(A2698,Employees!$A$2:$I$1501,9,FALSE()),"Unknown")</f>
        <v>Data &amp; AI</v>
      </c>
      <c r="I2698" s="37" t="str">
        <f aca="false">IFERROR(VLOOKUP(A2698,Employees!$A$2:$U$1501,21,FALSE()),"Unknown")</f>
        <v>Active</v>
      </c>
    </row>
    <row r="2699" customFormat="false" ht="15" hidden="false" customHeight="false" outlineLevel="0" collapsed="false">
      <c r="A2699" s="37" t="s">
        <v>728</v>
      </c>
      <c r="B2699" s="37" t="n">
        <v>2024</v>
      </c>
      <c r="C2699" s="37" t="n">
        <v>2</v>
      </c>
      <c r="D2699" s="37" t="n">
        <v>62</v>
      </c>
      <c r="E2699" s="37" t="s">
        <v>187</v>
      </c>
      <c r="F2699" s="37" t="n">
        <v>6.8</v>
      </c>
      <c r="G2699" s="37" t="n">
        <v>39</v>
      </c>
      <c r="H2699" s="37" t="str">
        <f aca="false">IFERROR(VLOOKUP(A2699,Employees!$A$2:$I$1501,9,FALSE()),"Unknown")</f>
        <v>Data &amp; AI</v>
      </c>
      <c r="I2699" s="37" t="str">
        <f aca="false">IFERROR(VLOOKUP(A2699,Employees!$A$2:$U$1501,21,FALSE()),"Unknown")</f>
        <v>Active</v>
      </c>
    </row>
    <row r="2700" customFormat="false" ht="15" hidden="false" customHeight="false" outlineLevel="0" collapsed="false">
      <c r="A2700" s="37" t="s">
        <v>728</v>
      </c>
      <c r="B2700" s="37" t="n">
        <v>2025</v>
      </c>
      <c r="C2700" s="37" t="n">
        <v>3</v>
      </c>
      <c r="D2700" s="37" t="n">
        <v>85</v>
      </c>
      <c r="E2700" s="37" t="s">
        <v>187</v>
      </c>
      <c r="F2700" s="37" t="n">
        <v>6.1</v>
      </c>
      <c r="G2700" s="37" t="n">
        <v>36</v>
      </c>
      <c r="H2700" s="37" t="str">
        <f aca="false">IFERROR(VLOOKUP(A2700,Employees!$A$2:$I$1501,9,FALSE()),"Unknown")</f>
        <v>Data &amp; AI</v>
      </c>
      <c r="I2700" s="37" t="str">
        <f aca="false">IFERROR(VLOOKUP(A2700,Employees!$A$2:$U$1501,21,FALSE()),"Unknown")</f>
        <v>Active</v>
      </c>
    </row>
    <row r="2701" customFormat="false" ht="15" hidden="false" customHeight="false" outlineLevel="0" collapsed="false">
      <c r="A2701" s="37" t="s">
        <v>1418</v>
      </c>
      <c r="B2701" s="37" t="n">
        <v>2021</v>
      </c>
      <c r="C2701" s="37" t="n">
        <v>1</v>
      </c>
      <c r="D2701" s="37" t="n">
        <v>70</v>
      </c>
      <c r="E2701" s="37" t="s">
        <v>187</v>
      </c>
      <c r="F2701" s="37" t="n">
        <v>2.3</v>
      </c>
      <c r="G2701" s="37" t="n">
        <v>14</v>
      </c>
      <c r="H2701" s="37" t="str">
        <f aca="false">IFERROR(VLOOKUP(A2701,Employees!$A$2:$I$1501,9,FALSE()),"Unknown")</f>
        <v>Sales</v>
      </c>
      <c r="I2701" s="37" t="str">
        <f aca="false">IFERROR(VLOOKUP(A2701,Employees!$A$2:$U$1501,21,FALSE()),"Unknown")</f>
        <v>Active</v>
      </c>
    </row>
    <row r="2702" customFormat="false" ht="15" hidden="false" customHeight="false" outlineLevel="0" collapsed="false">
      <c r="A2702" s="37" t="s">
        <v>1418</v>
      </c>
      <c r="B2702" s="37" t="n">
        <v>2022</v>
      </c>
      <c r="C2702" s="37" t="n">
        <v>1</v>
      </c>
      <c r="D2702" s="37" t="n">
        <v>64</v>
      </c>
      <c r="E2702" s="37" t="s">
        <v>187</v>
      </c>
      <c r="F2702" s="37" t="n">
        <v>0.9</v>
      </c>
      <c r="G2702" s="37" t="n">
        <v>36</v>
      </c>
      <c r="H2702" s="37" t="str">
        <f aca="false">IFERROR(VLOOKUP(A2702,Employees!$A$2:$I$1501,9,FALSE()),"Unknown")</f>
        <v>Sales</v>
      </c>
      <c r="I2702" s="37" t="str">
        <f aca="false">IFERROR(VLOOKUP(A2702,Employees!$A$2:$U$1501,21,FALSE()),"Unknown")</f>
        <v>Active</v>
      </c>
    </row>
    <row r="2703" customFormat="false" ht="15" hidden="false" customHeight="false" outlineLevel="0" collapsed="false">
      <c r="A2703" s="37" t="s">
        <v>1418</v>
      </c>
      <c r="B2703" s="37" t="n">
        <v>2023</v>
      </c>
      <c r="C2703" s="37" t="n">
        <v>2</v>
      </c>
      <c r="D2703" s="37" t="n">
        <v>81</v>
      </c>
      <c r="E2703" s="37" t="s">
        <v>187</v>
      </c>
      <c r="F2703" s="37" t="n">
        <v>4.2</v>
      </c>
      <c r="G2703" s="37" t="n">
        <v>18</v>
      </c>
      <c r="H2703" s="37" t="str">
        <f aca="false">IFERROR(VLOOKUP(A2703,Employees!$A$2:$I$1501,9,FALSE()),"Unknown")</f>
        <v>Sales</v>
      </c>
      <c r="I2703" s="37" t="str">
        <f aca="false">IFERROR(VLOOKUP(A2703,Employees!$A$2:$U$1501,21,FALSE()),"Unknown")</f>
        <v>Active</v>
      </c>
    </row>
    <row r="2704" customFormat="false" ht="15" hidden="false" customHeight="false" outlineLevel="0" collapsed="false">
      <c r="A2704" s="37" t="s">
        <v>1418</v>
      </c>
      <c r="B2704" s="37" t="n">
        <v>2024</v>
      </c>
      <c r="C2704" s="37" t="n">
        <v>4</v>
      </c>
      <c r="D2704" s="37" t="n">
        <v>98</v>
      </c>
      <c r="E2704" s="37" t="s">
        <v>187</v>
      </c>
      <c r="F2704" s="37" t="n">
        <v>10.1</v>
      </c>
      <c r="G2704" s="37" t="n">
        <v>34</v>
      </c>
      <c r="H2704" s="37" t="str">
        <f aca="false">IFERROR(VLOOKUP(A2704,Employees!$A$2:$I$1501,9,FALSE()),"Unknown")</f>
        <v>Sales</v>
      </c>
      <c r="I2704" s="37" t="str">
        <f aca="false">IFERROR(VLOOKUP(A2704,Employees!$A$2:$U$1501,21,FALSE()),"Unknown")</f>
        <v>Active</v>
      </c>
    </row>
    <row r="2705" customFormat="false" ht="15" hidden="false" customHeight="false" outlineLevel="0" collapsed="false">
      <c r="A2705" s="37" t="s">
        <v>1418</v>
      </c>
      <c r="B2705" s="37" t="n">
        <v>2025</v>
      </c>
      <c r="C2705" s="37" t="n">
        <v>3</v>
      </c>
      <c r="D2705" s="37" t="n">
        <v>80</v>
      </c>
      <c r="E2705" s="37" t="s">
        <v>187</v>
      </c>
      <c r="F2705" s="37" t="n">
        <v>5</v>
      </c>
      <c r="G2705" s="37" t="n">
        <v>23</v>
      </c>
      <c r="H2705" s="37" t="str">
        <f aca="false">IFERROR(VLOOKUP(A2705,Employees!$A$2:$I$1501,9,FALSE()),"Unknown")</f>
        <v>Sales</v>
      </c>
      <c r="I2705" s="37" t="str">
        <f aca="false">IFERROR(VLOOKUP(A2705,Employees!$A$2:$U$1501,21,FALSE()),"Unknown")</f>
        <v>Active</v>
      </c>
    </row>
    <row r="2706" customFormat="false" ht="15" hidden="false" customHeight="false" outlineLevel="0" collapsed="false">
      <c r="A2706" s="37" t="s">
        <v>1643</v>
      </c>
      <c r="B2706" s="37" t="n">
        <v>2026</v>
      </c>
      <c r="C2706" s="37" t="n">
        <v>2</v>
      </c>
      <c r="D2706" s="37" t="n">
        <v>82</v>
      </c>
      <c r="E2706" s="37" t="s">
        <v>187</v>
      </c>
      <c r="F2706" s="37" t="n">
        <v>6.9</v>
      </c>
      <c r="G2706" s="37" t="n">
        <v>26</v>
      </c>
      <c r="H2706" s="37" t="str">
        <f aca="false">IFERROR(VLOOKUP(A2706,Employees!$A$2:$I$1501,9,FALSE()),"Unknown")</f>
        <v>Marketing</v>
      </c>
      <c r="I2706" s="37" t="str">
        <f aca="false">IFERROR(VLOOKUP(A2706,Employees!$A$2:$U$1501,21,FALSE()),"Unknown")</f>
        <v>Exited</v>
      </c>
    </row>
    <row r="2707" customFormat="false" ht="15" hidden="false" customHeight="false" outlineLevel="0" collapsed="false">
      <c r="A2707" s="37" t="s">
        <v>1644</v>
      </c>
      <c r="B2707" s="37" t="n">
        <v>2021</v>
      </c>
      <c r="C2707" s="37" t="n">
        <v>3</v>
      </c>
      <c r="D2707" s="37" t="n">
        <v>95</v>
      </c>
      <c r="E2707" s="37" t="s">
        <v>187</v>
      </c>
      <c r="F2707" s="37" t="n">
        <v>7.2</v>
      </c>
      <c r="G2707" s="37" t="n">
        <v>23</v>
      </c>
      <c r="H2707" s="37" t="str">
        <f aca="false">IFERROR(VLOOKUP(A2707,Employees!$A$2:$I$1501,9,FALSE()),"Unknown")</f>
        <v>Customer Support</v>
      </c>
      <c r="I2707" s="37" t="str">
        <f aca="false">IFERROR(VLOOKUP(A2707,Employees!$A$2:$U$1501,21,FALSE()),"Unknown")</f>
        <v>Active</v>
      </c>
    </row>
    <row r="2708" customFormat="false" ht="15" hidden="false" customHeight="false" outlineLevel="0" collapsed="false">
      <c r="A2708" s="37" t="s">
        <v>1644</v>
      </c>
      <c r="B2708" s="37" t="n">
        <v>2022</v>
      </c>
      <c r="C2708" s="37" t="n">
        <v>2</v>
      </c>
      <c r="D2708" s="37" t="n">
        <v>79</v>
      </c>
      <c r="E2708" s="37" t="s">
        <v>187</v>
      </c>
      <c r="F2708" s="37" t="n">
        <v>3.1</v>
      </c>
      <c r="G2708" s="37" t="n">
        <v>26</v>
      </c>
      <c r="H2708" s="37" t="str">
        <f aca="false">IFERROR(VLOOKUP(A2708,Employees!$A$2:$I$1501,9,FALSE()),"Unknown")</f>
        <v>Customer Support</v>
      </c>
      <c r="I2708" s="37" t="str">
        <f aca="false">IFERROR(VLOOKUP(A2708,Employees!$A$2:$U$1501,21,FALSE()),"Unknown")</f>
        <v>Active</v>
      </c>
    </row>
    <row r="2709" customFormat="false" ht="15" hidden="false" customHeight="false" outlineLevel="0" collapsed="false">
      <c r="A2709" s="37" t="s">
        <v>1644</v>
      </c>
      <c r="B2709" s="37" t="n">
        <v>2023</v>
      </c>
      <c r="C2709" s="37" t="n">
        <v>3</v>
      </c>
      <c r="D2709" s="37" t="n">
        <v>82</v>
      </c>
      <c r="E2709" s="37" t="s">
        <v>187</v>
      </c>
      <c r="F2709" s="37" t="n">
        <v>4.9</v>
      </c>
      <c r="G2709" s="37" t="n">
        <v>17</v>
      </c>
      <c r="H2709" s="37" t="str">
        <f aca="false">IFERROR(VLOOKUP(A2709,Employees!$A$2:$I$1501,9,FALSE()),"Unknown")</f>
        <v>Customer Support</v>
      </c>
      <c r="I2709" s="37" t="str">
        <f aca="false">IFERROR(VLOOKUP(A2709,Employees!$A$2:$U$1501,21,FALSE()),"Unknown")</f>
        <v>Active</v>
      </c>
    </row>
    <row r="2710" customFormat="false" ht="15" hidden="false" customHeight="false" outlineLevel="0" collapsed="false">
      <c r="A2710" s="37" t="s">
        <v>1644</v>
      </c>
      <c r="B2710" s="37" t="n">
        <v>2024</v>
      </c>
      <c r="C2710" s="37" t="n">
        <v>1</v>
      </c>
      <c r="D2710" s="37" t="n">
        <v>69</v>
      </c>
      <c r="E2710" s="37" t="s">
        <v>187</v>
      </c>
      <c r="F2710" s="37" t="n">
        <v>0.7</v>
      </c>
      <c r="G2710" s="37" t="n">
        <v>44</v>
      </c>
      <c r="H2710" s="37" t="str">
        <f aca="false">IFERROR(VLOOKUP(A2710,Employees!$A$2:$I$1501,9,FALSE()),"Unknown")</f>
        <v>Customer Support</v>
      </c>
      <c r="I2710" s="37" t="str">
        <f aca="false">IFERROR(VLOOKUP(A2710,Employees!$A$2:$U$1501,21,FALSE()),"Unknown")</f>
        <v>Active</v>
      </c>
    </row>
    <row r="2711" customFormat="false" ht="15" hidden="false" customHeight="false" outlineLevel="0" collapsed="false">
      <c r="A2711" s="37" t="s">
        <v>1644</v>
      </c>
      <c r="B2711" s="37" t="n">
        <v>2025</v>
      </c>
      <c r="C2711" s="37" t="n">
        <v>3</v>
      </c>
      <c r="D2711" s="37" t="n">
        <v>93</v>
      </c>
      <c r="E2711" s="37" t="s">
        <v>187</v>
      </c>
      <c r="F2711" s="37" t="n">
        <v>7</v>
      </c>
      <c r="G2711" s="37" t="n">
        <v>21</v>
      </c>
      <c r="H2711" s="37" t="str">
        <f aca="false">IFERROR(VLOOKUP(A2711,Employees!$A$2:$I$1501,9,FALSE()),"Unknown")</f>
        <v>Customer Support</v>
      </c>
      <c r="I2711" s="37" t="str">
        <f aca="false">IFERROR(VLOOKUP(A2711,Employees!$A$2:$U$1501,21,FALSE()),"Unknown")</f>
        <v>Active</v>
      </c>
    </row>
    <row r="2712" customFormat="false" ht="15" hidden="false" customHeight="false" outlineLevel="0" collapsed="false">
      <c r="A2712" s="37" t="s">
        <v>1645</v>
      </c>
      <c r="B2712" s="37" t="n">
        <v>2022</v>
      </c>
      <c r="C2712" s="37" t="n">
        <v>2</v>
      </c>
      <c r="D2712" s="37" t="n">
        <v>71</v>
      </c>
      <c r="E2712" s="37" t="s">
        <v>187</v>
      </c>
      <c r="F2712" s="37" t="n">
        <v>4.4</v>
      </c>
      <c r="G2712" s="37" t="n">
        <v>4</v>
      </c>
      <c r="H2712" s="37" t="str">
        <f aca="false">IFERROR(VLOOKUP(A2712,Employees!$A$2:$I$1501,9,FALSE()),"Unknown")</f>
        <v>Legal &amp; Compliance</v>
      </c>
      <c r="I2712" s="37" t="str">
        <f aca="false">IFERROR(VLOOKUP(A2712,Employees!$A$2:$U$1501,21,FALSE()),"Unknown")</f>
        <v>Exited</v>
      </c>
    </row>
    <row r="2713" customFormat="false" ht="15" hidden="false" customHeight="false" outlineLevel="0" collapsed="false">
      <c r="A2713" s="37" t="s">
        <v>400</v>
      </c>
      <c r="B2713" s="37" t="n">
        <v>2021</v>
      </c>
      <c r="C2713" s="37" t="n">
        <v>5</v>
      </c>
      <c r="D2713" s="37" t="n">
        <v>95</v>
      </c>
      <c r="E2713" s="37" t="s">
        <v>187</v>
      </c>
      <c r="F2713" s="37" t="n">
        <v>10.8</v>
      </c>
      <c r="G2713" s="37" t="n">
        <v>14</v>
      </c>
      <c r="H2713" s="37" t="str">
        <f aca="false">IFERROR(VLOOKUP(A2713,Employees!$A$2:$I$1501,9,FALSE()),"Unknown")</f>
        <v>Engineering</v>
      </c>
      <c r="I2713" s="37" t="str">
        <f aca="false">IFERROR(VLOOKUP(A2713,Employees!$A$2:$U$1501,21,FALSE()),"Unknown")</f>
        <v>Active</v>
      </c>
    </row>
    <row r="2714" customFormat="false" ht="15" hidden="false" customHeight="false" outlineLevel="0" collapsed="false">
      <c r="A2714" s="37" t="s">
        <v>400</v>
      </c>
      <c r="B2714" s="37" t="n">
        <v>2022</v>
      </c>
      <c r="C2714" s="37" t="n">
        <v>3</v>
      </c>
      <c r="D2714" s="37" t="n">
        <v>76</v>
      </c>
      <c r="E2714" s="37" t="s">
        <v>187</v>
      </c>
      <c r="F2714" s="37" t="n">
        <v>7.5</v>
      </c>
      <c r="G2714" s="37" t="n">
        <v>15</v>
      </c>
      <c r="H2714" s="37" t="str">
        <f aca="false">IFERROR(VLOOKUP(A2714,Employees!$A$2:$I$1501,9,FALSE()),"Unknown")</f>
        <v>Engineering</v>
      </c>
      <c r="I2714" s="37" t="str">
        <f aca="false">IFERROR(VLOOKUP(A2714,Employees!$A$2:$U$1501,21,FALSE()),"Unknown")</f>
        <v>Active</v>
      </c>
    </row>
    <row r="2715" customFormat="false" ht="15" hidden="false" customHeight="false" outlineLevel="0" collapsed="false">
      <c r="A2715" s="37" t="s">
        <v>400</v>
      </c>
      <c r="B2715" s="37" t="n">
        <v>2023</v>
      </c>
      <c r="C2715" s="37" t="n">
        <v>3</v>
      </c>
      <c r="D2715" s="37" t="n">
        <v>77</v>
      </c>
      <c r="E2715" s="37" t="s">
        <v>187</v>
      </c>
      <c r="F2715" s="37" t="n">
        <v>6.1</v>
      </c>
      <c r="G2715" s="37" t="n">
        <v>20</v>
      </c>
      <c r="H2715" s="37" t="str">
        <f aca="false">IFERROR(VLOOKUP(A2715,Employees!$A$2:$I$1501,9,FALSE()),"Unknown")</f>
        <v>Engineering</v>
      </c>
      <c r="I2715" s="37" t="str">
        <f aca="false">IFERROR(VLOOKUP(A2715,Employees!$A$2:$U$1501,21,FALSE()),"Unknown")</f>
        <v>Active</v>
      </c>
    </row>
    <row r="2716" customFormat="false" ht="15" hidden="false" customHeight="false" outlineLevel="0" collapsed="false">
      <c r="A2716" s="37" t="s">
        <v>400</v>
      </c>
      <c r="B2716" s="37" t="n">
        <v>2024</v>
      </c>
      <c r="C2716" s="37" t="n">
        <v>4</v>
      </c>
      <c r="D2716" s="37" t="n">
        <v>100</v>
      </c>
      <c r="E2716" s="37" t="s">
        <v>187</v>
      </c>
      <c r="F2716" s="37" t="n">
        <v>8.8</v>
      </c>
      <c r="G2716" s="37" t="n">
        <v>30</v>
      </c>
      <c r="H2716" s="37" t="str">
        <f aca="false">IFERROR(VLOOKUP(A2716,Employees!$A$2:$I$1501,9,FALSE()),"Unknown")</f>
        <v>Engineering</v>
      </c>
      <c r="I2716" s="37" t="str">
        <f aca="false">IFERROR(VLOOKUP(A2716,Employees!$A$2:$U$1501,21,FALSE()),"Unknown")</f>
        <v>Active</v>
      </c>
    </row>
    <row r="2717" customFormat="false" ht="15" hidden="false" customHeight="false" outlineLevel="0" collapsed="false">
      <c r="A2717" s="37" t="s">
        <v>400</v>
      </c>
      <c r="B2717" s="37" t="n">
        <v>2025</v>
      </c>
      <c r="C2717" s="37" t="n">
        <v>4</v>
      </c>
      <c r="D2717" s="37" t="n">
        <v>89</v>
      </c>
      <c r="E2717" s="37" t="s">
        <v>185</v>
      </c>
      <c r="F2717" s="37" t="n">
        <v>6.8</v>
      </c>
      <c r="G2717" s="37" t="n">
        <v>9</v>
      </c>
      <c r="H2717" s="37" t="str">
        <f aca="false">IFERROR(VLOOKUP(A2717,Employees!$A$2:$I$1501,9,FALSE()),"Unknown")</f>
        <v>Engineering</v>
      </c>
      <c r="I2717" s="37" t="str">
        <f aca="false">IFERROR(VLOOKUP(A2717,Employees!$A$2:$U$1501,21,FALSE()),"Unknown")</f>
        <v>Active</v>
      </c>
    </row>
    <row r="2718" customFormat="false" ht="15" hidden="false" customHeight="false" outlineLevel="0" collapsed="false">
      <c r="A2718" s="37" t="s">
        <v>1647</v>
      </c>
      <c r="B2718" s="37" t="n">
        <v>2021</v>
      </c>
      <c r="C2718" s="37" t="n">
        <v>2</v>
      </c>
      <c r="D2718" s="37" t="n">
        <v>64</v>
      </c>
      <c r="E2718" s="37" t="s">
        <v>187</v>
      </c>
      <c r="F2718" s="37" t="n">
        <v>4.3</v>
      </c>
      <c r="G2718" s="37" t="n">
        <v>42</v>
      </c>
      <c r="H2718" s="37" t="str">
        <f aca="false">IFERROR(VLOOKUP(A2718,Employees!$A$2:$I$1501,9,FALSE()),"Unknown")</f>
        <v>Customer Support</v>
      </c>
      <c r="I2718" s="37" t="str">
        <f aca="false">IFERROR(VLOOKUP(A2718,Employees!$A$2:$U$1501,21,FALSE()),"Unknown")</f>
        <v>Exited</v>
      </c>
    </row>
    <row r="2719" customFormat="false" ht="15" hidden="false" customHeight="false" outlineLevel="0" collapsed="false">
      <c r="A2719" s="37" t="s">
        <v>1647</v>
      </c>
      <c r="B2719" s="37" t="n">
        <v>2022</v>
      </c>
      <c r="C2719" s="37" t="n">
        <v>2</v>
      </c>
      <c r="D2719" s="37" t="n">
        <v>57</v>
      </c>
      <c r="E2719" s="37" t="s">
        <v>187</v>
      </c>
      <c r="F2719" s="37" t="n">
        <v>3.7</v>
      </c>
      <c r="G2719" s="37" t="n">
        <v>37</v>
      </c>
      <c r="H2719" s="37" t="str">
        <f aca="false">IFERROR(VLOOKUP(A2719,Employees!$A$2:$I$1501,9,FALSE()),"Unknown")</f>
        <v>Customer Support</v>
      </c>
      <c r="I2719" s="37" t="str">
        <f aca="false">IFERROR(VLOOKUP(A2719,Employees!$A$2:$U$1501,21,FALSE()),"Unknown")</f>
        <v>Exited</v>
      </c>
    </row>
    <row r="2720" customFormat="false" ht="15" hidden="false" customHeight="false" outlineLevel="0" collapsed="false">
      <c r="A2720" s="37" t="s">
        <v>1647</v>
      </c>
      <c r="B2720" s="37" t="n">
        <v>2023</v>
      </c>
      <c r="C2720" s="37" t="n">
        <v>1</v>
      </c>
      <c r="D2720" s="37" t="n">
        <v>60</v>
      </c>
      <c r="E2720" s="37" t="s">
        <v>187</v>
      </c>
      <c r="F2720" s="37" t="n">
        <v>1.3</v>
      </c>
      <c r="G2720" s="37" t="n">
        <v>32</v>
      </c>
      <c r="H2720" s="37" t="str">
        <f aca="false">IFERROR(VLOOKUP(A2720,Employees!$A$2:$I$1501,9,FALSE()),"Unknown")</f>
        <v>Customer Support</v>
      </c>
      <c r="I2720" s="37" t="str">
        <f aca="false">IFERROR(VLOOKUP(A2720,Employees!$A$2:$U$1501,21,FALSE()),"Unknown")</f>
        <v>Exited</v>
      </c>
    </row>
    <row r="2721" customFormat="false" ht="15" hidden="false" customHeight="false" outlineLevel="0" collapsed="false">
      <c r="A2721" s="37" t="s">
        <v>1647</v>
      </c>
      <c r="B2721" s="37" t="n">
        <v>2024</v>
      </c>
      <c r="C2721" s="37" t="n">
        <v>3</v>
      </c>
      <c r="D2721" s="37" t="n">
        <v>84</v>
      </c>
      <c r="E2721" s="37" t="s">
        <v>187</v>
      </c>
      <c r="F2721" s="37" t="n">
        <v>5.7</v>
      </c>
      <c r="G2721" s="37" t="n">
        <v>12</v>
      </c>
      <c r="H2721" s="37" t="str">
        <f aca="false">IFERROR(VLOOKUP(A2721,Employees!$A$2:$I$1501,9,FALSE()),"Unknown")</f>
        <v>Customer Support</v>
      </c>
      <c r="I2721" s="37" t="str">
        <f aca="false">IFERROR(VLOOKUP(A2721,Employees!$A$2:$U$1501,21,FALSE()),"Unknown")</f>
        <v>Exited</v>
      </c>
    </row>
    <row r="2722" customFormat="false" ht="15" hidden="false" customHeight="false" outlineLevel="0" collapsed="false">
      <c r="A2722" s="37" t="s">
        <v>1647</v>
      </c>
      <c r="B2722" s="37" t="n">
        <v>2025</v>
      </c>
      <c r="C2722" s="37" t="n">
        <v>4</v>
      </c>
      <c r="D2722" s="37" t="n">
        <v>82</v>
      </c>
      <c r="E2722" s="37" t="s">
        <v>187</v>
      </c>
      <c r="F2722" s="37" t="n">
        <v>7.1</v>
      </c>
      <c r="G2722" s="37" t="n">
        <v>34</v>
      </c>
      <c r="H2722" s="37" t="str">
        <f aca="false">IFERROR(VLOOKUP(A2722,Employees!$A$2:$I$1501,9,FALSE()),"Unknown")</f>
        <v>Customer Support</v>
      </c>
      <c r="I2722" s="37" t="str">
        <f aca="false">IFERROR(VLOOKUP(A2722,Employees!$A$2:$U$1501,21,FALSE()),"Unknown")</f>
        <v>Exited</v>
      </c>
    </row>
    <row r="2723" customFormat="false" ht="15" hidden="false" customHeight="false" outlineLevel="0" collapsed="false">
      <c r="A2723" s="37" t="s">
        <v>1648</v>
      </c>
      <c r="B2723" s="37" t="n">
        <v>2022</v>
      </c>
      <c r="C2723" s="37" t="n">
        <v>3</v>
      </c>
      <c r="D2723" s="37" t="n">
        <v>78</v>
      </c>
      <c r="E2723" s="37" t="s">
        <v>187</v>
      </c>
      <c r="F2723" s="37" t="n">
        <v>7.5</v>
      </c>
      <c r="G2723" s="37" t="n">
        <v>17</v>
      </c>
      <c r="H2723" s="37" t="str">
        <f aca="false">IFERROR(VLOOKUP(A2723,Employees!$A$2:$I$1501,9,FALSE()),"Unknown")</f>
        <v>Engineering</v>
      </c>
      <c r="I2723" s="37" t="str">
        <f aca="false">IFERROR(VLOOKUP(A2723,Employees!$A$2:$U$1501,21,FALSE()),"Unknown")</f>
        <v>Active</v>
      </c>
    </row>
    <row r="2724" customFormat="false" ht="15" hidden="false" customHeight="false" outlineLevel="0" collapsed="false">
      <c r="A2724" s="37" t="s">
        <v>1648</v>
      </c>
      <c r="B2724" s="37" t="n">
        <v>2023</v>
      </c>
      <c r="C2724" s="37" t="n">
        <v>4</v>
      </c>
      <c r="D2724" s="37" t="n">
        <v>91</v>
      </c>
      <c r="E2724" s="37" t="s">
        <v>187</v>
      </c>
      <c r="F2724" s="37" t="n">
        <v>9.2</v>
      </c>
      <c r="G2724" s="37" t="n">
        <v>7</v>
      </c>
      <c r="H2724" s="37" t="str">
        <f aca="false">IFERROR(VLOOKUP(A2724,Employees!$A$2:$I$1501,9,FALSE()),"Unknown")</f>
        <v>Engineering</v>
      </c>
      <c r="I2724" s="37" t="str">
        <f aca="false">IFERROR(VLOOKUP(A2724,Employees!$A$2:$U$1501,21,FALSE()),"Unknown")</f>
        <v>Active</v>
      </c>
    </row>
    <row r="2725" customFormat="false" ht="15" hidden="false" customHeight="false" outlineLevel="0" collapsed="false">
      <c r="A2725" s="37" t="s">
        <v>1648</v>
      </c>
      <c r="B2725" s="37" t="n">
        <v>2024</v>
      </c>
      <c r="C2725" s="37" t="n">
        <v>2</v>
      </c>
      <c r="D2725" s="37" t="n">
        <v>74</v>
      </c>
      <c r="E2725" s="37" t="s">
        <v>187</v>
      </c>
      <c r="F2725" s="37" t="n">
        <v>6.1</v>
      </c>
      <c r="G2725" s="37" t="n">
        <v>30</v>
      </c>
      <c r="H2725" s="37" t="str">
        <f aca="false">IFERROR(VLOOKUP(A2725,Employees!$A$2:$I$1501,9,FALSE()),"Unknown")</f>
        <v>Engineering</v>
      </c>
      <c r="I2725" s="37" t="str">
        <f aca="false">IFERROR(VLOOKUP(A2725,Employees!$A$2:$U$1501,21,FALSE()),"Unknown")</f>
        <v>Active</v>
      </c>
    </row>
    <row r="2726" customFormat="false" ht="15" hidden="false" customHeight="false" outlineLevel="0" collapsed="false">
      <c r="A2726" s="37" t="s">
        <v>1648</v>
      </c>
      <c r="B2726" s="37" t="n">
        <v>2025</v>
      </c>
      <c r="C2726" s="37" t="n">
        <v>3</v>
      </c>
      <c r="D2726" s="37" t="n">
        <v>58</v>
      </c>
      <c r="E2726" s="37" t="s">
        <v>187</v>
      </c>
      <c r="F2726" s="37" t="n">
        <v>5.4</v>
      </c>
      <c r="G2726" s="37" t="n">
        <v>23</v>
      </c>
      <c r="H2726" s="37" t="str">
        <f aca="false">IFERROR(VLOOKUP(A2726,Employees!$A$2:$I$1501,9,FALSE()),"Unknown")</f>
        <v>Engineering</v>
      </c>
      <c r="I2726" s="37" t="str">
        <f aca="false">IFERROR(VLOOKUP(A2726,Employees!$A$2:$U$1501,21,FALSE()),"Unknown")</f>
        <v>Active</v>
      </c>
    </row>
    <row r="2727" customFormat="false" ht="15" hidden="false" customHeight="false" outlineLevel="0" collapsed="false">
      <c r="A2727" s="37" t="s">
        <v>1649</v>
      </c>
      <c r="B2727" s="37" t="n">
        <v>2022</v>
      </c>
      <c r="C2727" s="37" t="n">
        <v>2</v>
      </c>
      <c r="D2727" s="37" t="n">
        <v>80</v>
      </c>
      <c r="E2727" s="37" t="s">
        <v>187</v>
      </c>
      <c r="F2727" s="37" t="n">
        <v>6.4</v>
      </c>
      <c r="G2727" s="37" t="n">
        <v>13</v>
      </c>
      <c r="H2727" s="37" t="str">
        <f aca="false">IFERROR(VLOOKUP(A2727,Employees!$A$2:$I$1501,9,FALSE()),"Unknown")</f>
        <v>Sales</v>
      </c>
      <c r="I2727" s="37" t="str">
        <f aca="false">IFERROR(VLOOKUP(A2727,Employees!$A$2:$U$1501,21,FALSE()),"Unknown")</f>
        <v>Active</v>
      </c>
    </row>
    <row r="2728" customFormat="false" ht="15" hidden="false" customHeight="false" outlineLevel="0" collapsed="false">
      <c r="A2728" s="37" t="s">
        <v>1649</v>
      </c>
      <c r="B2728" s="37" t="n">
        <v>2023</v>
      </c>
      <c r="C2728" s="37" t="n">
        <v>3</v>
      </c>
      <c r="D2728" s="37" t="n">
        <v>74</v>
      </c>
      <c r="E2728" s="37" t="s">
        <v>187</v>
      </c>
      <c r="F2728" s="37" t="n">
        <v>5.5</v>
      </c>
      <c r="G2728" s="37" t="n">
        <v>54</v>
      </c>
      <c r="H2728" s="37" t="str">
        <f aca="false">IFERROR(VLOOKUP(A2728,Employees!$A$2:$I$1501,9,FALSE()),"Unknown")</f>
        <v>Sales</v>
      </c>
      <c r="I2728" s="37" t="str">
        <f aca="false">IFERROR(VLOOKUP(A2728,Employees!$A$2:$U$1501,21,FALSE()),"Unknown")</f>
        <v>Active</v>
      </c>
    </row>
    <row r="2729" customFormat="false" ht="15" hidden="false" customHeight="false" outlineLevel="0" collapsed="false">
      <c r="A2729" s="37" t="s">
        <v>1649</v>
      </c>
      <c r="B2729" s="37" t="n">
        <v>2024</v>
      </c>
      <c r="C2729" s="37" t="n">
        <v>2</v>
      </c>
      <c r="D2729" s="37" t="n">
        <v>95</v>
      </c>
      <c r="E2729" s="37" t="s">
        <v>187</v>
      </c>
      <c r="F2729" s="37" t="n">
        <v>3.5</v>
      </c>
      <c r="G2729" s="37" t="n">
        <v>44</v>
      </c>
      <c r="H2729" s="37" t="str">
        <f aca="false">IFERROR(VLOOKUP(A2729,Employees!$A$2:$I$1501,9,FALSE()),"Unknown")</f>
        <v>Sales</v>
      </c>
      <c r="I2729" s="37" t="str">
        <f aca="false">IFERROR(VLOOKUP(A2729,Employees!$A$2:$U$1501,21,FALSE()),"Unknown")</f>
        <v>Active</v>
      </c>
    </row>
    <row r="2730" customFormat="false" ht="15" hidden="false" customHeight="false" outlineLevel="0" collapsed="false">
      <c r="A2730" s="37" t="s">
        <v>1649</v>
      </c>
      <c r="B2730" s="37" t="n">
        <v>2025</v>
      </c>
      <c r="C2730" s="37" t="n">
        <v>3</v>
      </c>
      <c r="D2730" s="37" t="n">
        <v>94</v>
      </c>
      <c r="E2730" s="37" t="s">
        <v>187</v>
      </c>
      <c r="F2730" s="37" t="n">
        <v>5.9</v>
      </c>
      <c r="G2730" s="37" t="n">
        <v>22</v>
      </c>
      <c r="H2730" s="37" t="str">
        <f aca="false">IFERROR(VLOOKUP(A2730,Employees!$A$2:$I$1501,9,FALSE()),"Unknown")</f>
        <v>Sales</v>
      </c>
      <c r="I2730" s="37" t="str">
        <f aca="false">IFERROR(VLOOKUP(A2730,Employees!$A$2:$U$1501,21,FALSE()),"Unknown")</f>
        <v>Active</v>
      </c>
    </row>
    <row r="2731" customFormat="false" ht="15" hidden="false" customHeight="false" outlineLevel="0" collapsed="false">
      <c r="A2731" s="37" t="s">
        <v>1650</v>
      </c>
      <c r="B2731" s="37" t="n">
        <v>2023</v>
      </c>
      <c r="C2731" s="37" t="n">
        <v>2</v>
      </c>
      <c r="D2731" s="37" t="n">
        <v>98</v>
      </c>
      <c r="E2731" s="37" t="s">
        <v>187</v>
      </c>
      <c r="F2731" s="37" t="n">
        <v>6</v>
      </c>
      <c r="G2731" s="37" t="n">
        <v>16</v>
      </c>
      <c r="H2731" s="37" t="str">
        <f aca="false">IFERROR(VLOOKUP(A2731,Employees!$A$2:$I$1501,9,FALSE()),"Unknown")</f>
        <v>Engineering</v>
      </c>
      <c r="I2731" s="37" t="str">
        <f aca="false">IFERROR(VLOOKUP(A2731,Employees!$A$2:$U$1501,21,FALSE()),"Unknown")</f>
        <v>Active</v>
      </c>
    </row>
    <row r="2732" customFormat="false" ht="15" hidden="false" customHeight="false" outlineLevel="0" collapsed="false">
      <c r="A2732" s="37" t="s">
        <v>1650</v>
      </c>
      <c r="B2732" s="37" t="n">
        <v>2024</v>
      </c>
      <c r="C2732" s="37" t="n">
        <v>5</v>
      </c>
      <c r="D2732" s="37" t="n">
        <v>96</v>
      </c>
      <c r="E2732" s="37" t="s">
        <v>187</v>
      </c>
      <c r="F2732" s="37" t="n">
        <v>12.7</v>
      </c>
      <c r="G2732" s="37" t="n">
        <v>7</v>
      </c>
      <c r="H2732" s="37" t="str">
        <f aca="false">IFERROR(VLOOKUP(A2732,Employees!$A$2:$I$1501,9,FALSE()),"Unknown")</f>
        <v>Engineering</v>
      </c>
      <c r="I2732" s="37" t="str">
        <f aca="false">IFERROR(VLOOKUP(A2732,Employees!$A$2:$U$1501,21,FALSE()),"Unknown")</f>
        <v>Active</v>
      </c>
    </row>
    <row r="2733" customFormat="false" ht="15" hidden="false" customHeight="false" outlineLevel="0" collapsed="false">
      <c r="A2733" s="37" t="s">
        <v>1650</v>
      </c>
      <c r="B2733" s="37" t="n">
        <v>2025</v>
      </c>
      <c r="C2733" s="37" t="n">
        <v>3</v>
      </c>
      <c r="D2733" s="37" t="n">
        <v>76</v>
      </c>
      <c r="E2733" s="37" t="s">
        <v>187</v>
      </c>
      <c r="F2733" s="37" t="n">
        <v>4.3</v>
      </c>
      <c r="G2733" s="37" t="n">
        <v>22</v>
      </c>
      <c r="H2733" s="37" t="str">
        <f aca="false">IFERROR(VLOOKUP(A2733,Employees!$A$2:$I$1501,9,FALSE()),"Unknown")</f>
        <v>Engineering</v>
      </c>
      <c r="I2733" s="37" t="str">
        <f aca="false">IFERROR(VLOOKUP(A2733,Employees!$A$2:$U$1501,21,FALSE()),"Unknown")</f>
        <v>Active</v>
      </c>
    </row>
    <row r="2734" customFormat="false" ht="15" hidden="false" customHeight="false" outlineLevel="0" collapsed="false">
      <c r="A2734" s="37" t="s">
        <v>813</v>
      </c>
      <c r="B2734" s="37" t="n">
        <v>2021</v>
      </c>
      <c r="C2734" s="37" t="n">
        <v>2</v>
      </c>
      <c r="D2734" s="37" t="n">
        <v>64</v>
      </c>
      <c r="E2734" s="37" t="s">
        <v>187</v>
      </c>
      <c r="F2734" s="37" t="n">
        <v>6.3</v>
      </c>
      <c r="G2734" s="37" t="n">
        <v>29</v>
      </c>
      <c r="H2734" s="37" t="str">
        <f aca="false">IFERROR(VLOOKUP(A2734,Employees!$A$2:$I$1501,9,FALSE()),"Unknown")</f>
        <v>Operations</v>
      </c>
      <c r="I2734" s="37" t="str">
        <f aca="false">IFERROR(VLOOKUP(A2734,Employees!$A$2:$U$1501,21,FALSE()),"Unknown")</f>
        <v>Exited</v>
      </c>
    </row>
    <row r="2735" customFormat="false" ht="15" hidden="false" customHeight="false" outlineLevel="0" collapsed="false">
      <c r="A2735" s="37" t="s">
        <v>813</v>
      </c>
      <c r="B2735" s="37" t="n">
        <v>2022</v>
      </c>
      <c r="C2735" s="37" t="n">
        <v>3</v>
      </c>
      <c r="D2735" s="37" t="n">
        <v>86</v>
      </c>
      <c r="E2735" s="37" t="s">
        <v>187</v>
      </c>
      <c r="F2735" s="37" t="n">
        <v>9.3</v>
      </c>
      <c r="G2735" s="37" t="n">
        <v>31</v>
      </c>
      <c r="H2735" s="37" t="str">
        <f aca="false">IFERROR(VLOOKUP(A2735,Employees!$A$2:$I$1501,9,FALSE()),"Unknown")</f>
        <v>Operations</v>
      </c>
      <c r="I2735" s="37" t="str">
        <f aca="false">IFERROR(VLOOKUP(A2735,Employees!$A$2:$U$1501,21,FALSE()),"Unknown")</f>
        <v>Exited</v>
      </c>
    </row>
    <row r="2736" customFormat="false" ht="15" hidden="false" customHeight="false" outlineLevel="0" collapsed="false">
      <c r="A2736" s="37" t="s">
        <v>695</v>
      </c>
      <c r="B2736" s="37" t="n">
        <v>2025</v>
      </c>
      <c r="C2736" s="37" t="n">
        <v>2</v>
      </c>
      <c r="D2736" s="37" t="n">
        <v>69</v>
      </c>
      <c r="E2736" s="37" t="s">
        <v>187</v>
      </c>
      <c r="F2736" s="37" t="n">
        <v>4.9</v>
      </c>
      <c r="G2736" s="37" t="n">
        <v>17</v>
      </c>
      <c r="H2736" s="37" t="str">
        <f aca="false">IFERROR(VLOOKUP(A2736,Employees!$A$2:$I$1501,9,FALSE()),"Unknown")</f>
        <v>Legal &amp; Compliance</v>
      </c>
      <c r="I2736" s="37" t="str">
        <f aca="false">IFERROR(VLOOKUP(A2736,Employees!$A$2:$U$1501,21,FALSE()),"Unknown")</f>
        <v>Active</v>
      </c>
    </row>
    <row r="2737" customFormat="false" ht="15" hidden="false" customHeight="false" outlineLevel="0" collapsed="false">
      <c r="A2737" s="37" t="s">
        <v>1652</v>
      </c>
      <c r="B2737" s="37" t="n">
        <v>2024</v>
      </c>
      <c r="C2737" s="37" t="n">
        <v>3</v>
      </c>
      <c r="D2737" s="37" t="n">
        <v>94</v>
      </c>
      <c r="E2737" s="37" t="s">
        <v>187</v>
      </c>
      <c r="F2737" s="37" t="n">
        <v>6.4</v>
      </c>
      <c r="G2737" s="37" t="n">
        <v>24</v>
      </c>
      <c r="H2737" s="37" t="str">
        <f aca="false">IFERROR(VLOOKUP(A2737,Employees!$A$2:$I$1501,9,FALSE()),"Unknown")</f>
        <v>Human Resources</v>
      </c>
      <c r="I2737" s="37" t="str">
        <f aca="false">IFERROR(VLOOKUP(A2737,Employees!$A$2:$U$1501,21,FALSE()),"Unknown")</f>
        <v>Active</v>
      </c>
    </row>
    <row r="2738" customFormat="false" ht="15" hidden="false" customHeight="false" outlineLevel="0" collapsed="false">
      <c r="A2738" s="37" t="s">
        <v>1652</v>
      </c>
      <c r="B2738" s="37" t="n">
        <v>2025</v>
      </c>
      <c r="C2738" s="37" t="n">
        <v>2</v>
      </c>
      <c r="D2738" s="37" t="n">
        <v>71</v>
      </c>
      <c r="E2738" s="37" t="s">
        <v>187</v>
      </c>
      <c r="F2738" s="37" t="n">
        <v>5.2</v>
      </c>
      <c r="G2738" s="37" t="n">
        <v>24</v>
      </c>
      <c r="H2738" s="37" t="str">
        <f aca="false">IFERROR(VLOOKUP(A2738,Employees!$A$2:$I$1501,9,FALSE()),"Unknown")</f>
        <v>Human Resources</v>
      </c>
      <c r="I2738" s="37" t="str">
        <f aca="false">IFERROR(VLOOKUP(A2738,Employees!$A$2:$U$1501,21,FALSE()),"Unknown")</f>
        <v>Active</v>
      </c>
    </row>
    <row r="2739" customFormat="false" ht="15" hidden="false" customHeight="false" outlineLevel="0" collapsed="false">
      <c r="A2739" s="37" t="s">
        <v>1653</v>
      </c>
      <c r="B2739" s="37" t="n">
        <v>2025</v>
      </c>
      <c r="C2739" s="37" t="n">
        <v>2</v>
      </c>
      <c r="D2739" s="37" t="n">
        <v>56</v>
      </c>
      <c r="E2739" s="37" t="s">
        <v>187</v>
      </c>
      <c r="F2739" s="37" t="n">
        <v>6.8</v>
      </c>
      <c r="G2739" s="37" t="n">
        <v>4</v>
      </c>
      <c r="H2739" s="37" t="str">
        <f aca="false">IFERROR(VLOOKUP(A2739,Employees!$A$2:$I$1501,9,FALSE()),"Unknown")</f>
        <v>Customer Support</v>
      </c>
      <c r="I2739" s="37" t="str">
        <f aca="false">IFERROR(VLOOKUP(A2739,Employees!$A$2:$U$1501,21,FALSE()),"Unknown")</f>
        <v>Active</v>
      </c>
    </row>
    <row r="2740" customFormat="false" ht="15" hidden="false" customHeight="false" outlineLevel="0" collapsed="false">
      <c r="A2740" s="37" t="s">
        <v>1227</v>
      </c>
      <c r="B2740" s="37" t="n">
        <v>2024</v>
      </c>
      <c r="C2740" s="37" t="n">
        <v>3</v>
      </c>
      <c r="D2740" s="37" t="n">
        <v>81</v>
      </c>
      <c r="E2740" s="37" t="s">
        <v>187</v>
      </c>
      <c r="F2740" s="37" t="n">
        <v>6.6</v>
      </c>
      <c r="G2740" s="37" t="n">
        <v>13</v>
      </c>
      <c r="H2740" s="37" t="str">
        <f aca="false">IFERROR(VLOOKUP(A2740,Employees!$A$2:$I$1501,9,FALSE()),"Unknown")</f>
        <v>Marketing</v>
      </c>
      <c r="I2740" s="37" t="str">
        <f aca="false">IFERROR(VLOOKUP(A2740,Employees!$A$2:$U$1501,21,FALSE()),"Unknown")</f>
        <v>Active</v>
      </c>
    </row>
    <row r="2741" customFormat="false" ht="15" hidden="false" customHeight="false" outlineLevel="0" collapsed="false">
      <c r="A2741" s="37" t="s">
        <v>1227</v>
      </c>
      <c r="B2741" s="37" t="n">
        <v>2025</v>
      </c>
      <c r="C2741" s="37" t="n">
        <v>2</v>
      </c>
      <c r="D2741" s="37" t="n">
        <v>79</v>
      </c>
      <c r="E2741" s="37" t="s">
        <v>187</v>
      </c>
      <c r="F2741" s="37" t="n">
        <v>3.4</v>
      </c>
      <c r="G2741" s="37" t="n">
        <v>16</v>
      </c>
      <c r="H2741" s="37" t="str">
        <f aca="false">IFERROR(VLOOKUP(A2741,Employees!$A$2:$I$1501,9,FALSE()),"Unknown")</f>
        <v>Marketing</v>
      </c>
      <c r="I2741" s="37" t="str">
        <f aca="false">IFERROR(VLOOKUP(A2741,Employees!$A$2:$U$1501,21,FALSE()),"Unknown")</f>
        <v>Active</v>
      </c>
    </row>
    <row r="2742" customFormat="false" ht="15" hidden="false" customHeight="false" outlineLevel="0" collapsed="false">
      <c r="A2742" s="37" t="s">
        <v>873</v>
      </c>
      <c r="B2742" s="37" t="n">
        <v>2022</v>
      </c>
      <c r="C2742" s="37" t="n">
        <v>3</v>
      </c>
      <c r="D2742" s="37" t="n">
        <v>89</v>
      </c>
      <c r="E2742" s="37" t="s">
        <v>187</v>
      </c>
      <c r="F2742" s="37" t="n">
        <v>6.5</v>
      </c>
      <c r="G2742" s="37" t="n">
        <v>35</v>
      </c>
      <c r="H2742" s="37" t="str">
        <f aca="false">IFERROR(VLOOKUP(A2742,Employees!$A$2:$I$1501,9,FALSE()),"Unknown")</f>
        <v>Marketing</v>
      </c>
      <c r="I2742" s="37" t="str">
        <f aca="false">IFERROR(VLOOKUP(A2742,Employees!$A$2:$U$1501,21,FALSE()),"Unknown")</f>
        <v>Active</v>
      </c>
    </row>
    <row r="2743" customFormat="false" ht="15" hidden="false" customHeight="false" outlineLevel="0" collapsed="false">
      <c r="A2743" s="37" t="s">
        <v>873</v>
      </c>
      <c r="B2743" s="37" t="n">
        <v>2023</v>
      </c>
      <c r="C2743" s="37" t="n">
        <v>3</v>
      </c>
      <c r="D2743" s="37" t="n">
        <v>90</v>
      </c>
      <c r="E2743" s="37" t="s">
        <v>187</v>
      </c>
      <c r="F2743" s="37" t="n">
        <v>9.6</v>
      </c>
      <c r="G2743" s="37" t="n">
        <v>7</v>
      </c>
      <c r="H2743" s="37" t="str">
        <f aca="false">IFERROR(VLOOKUP(A2743,Employees!$A$2:$I$1501,9,FALSE()),"Unknown")</f>
        <v>Marketing</v>
      </c>
      <c r="I2743" s="37" t="str">
        <f aca="false">IFERROR(VLOOKUP(A2743,Employees!$A$2:$U$1501,21,FALSE()),"Unknown")</f>
        <v>Active</v>
      </c>
    </row>
    <row r="2744" customFormat="false" ht="15" hidden="false" customHeight="false" outlineLevel="0" collapsed="false">
      <c r="A2744" s="37" t="s">
        <v>873</v>
      </c>
      <c r="B2744" s="37" t="n">
        <v>2024</v>
      </c>
      <c r="C2744" s="37" t="n">
        <v>4</v>
      </c>
      <c r="D2744" s="37" t="n">
        <v>96</v>
      </c>
      <c r="E2744" s="37" t="s">
        <v>187</v>
      </c>
      <c r="F2744" s="37" t="n">
        <v>11.5</v>
      </c>
      <c r="G2744" s="37" t="n">
        <v>17</v>
      </c>
      <c r="H2744" s="37" t="str">
        <f aca="false">IFERROR(VLOOKUP(A2744,Employees!$A$2:$I$1501,9,FALSE()),"Unknown")</f>
        <v>Marketing</v>
      </c>
      <c r="I2744" s="37" t="str">
        <f aca="false">IFERROR(VLOOKUP(A2744,Employees!$A$2:$U$1501,21,FALSE()),"Unknown")</f>
        <v>Active</v>
      </c>
    </row>
    <row r="2745" customFormat="false" ht="15" hidden="false" customHeight="false" outlineLevel="0" collapsed="false">
      <c r="A2745" s="37" t="s">
        <v>873</v>
      </c>
      <c r="B2745" s="37" t="n">
        <v>2025</v>
      </c>
      <c r="C2745" s="37" t="n">
        <v>3</v>
      </c>
      <c r="D2745" s="37" t="n">
        <v>77</v>
      </c>
      <c r="E2745" s="37" t="s">
        <v>187</v>
      </c>
      <c r="F2745" s="37" t="n">
        <v>10.7</v>
      </c>
      <c r="G2745" s="37" t="n">
        <v>33</v>
      </c>
      <c r="H2745" s="37" t="str">
        <f aca="false">IFERROR(VLOOKUP(A2745,Employees!$A$2:$I$1501,9,FALSE()),"Unknown")</f>
        <v>Marketing</v>
      </c>
      <c r="I2745" s="37" t="str">
        <f aca="false">IFERROR(VLOOKUP(A2745,Employees!$A$2:$U$1501,21,FALSE()),"Unknown")</f>
        <v>Active</v>
      </c>
    </row>
    <row r="2746" customFormat="false" ht="15" hidden="false" customHeight="false" outlineLevel="0" collapsed="false">
      <c r="A2746" s="37" t="s">
        <v>956</v>
      </c>
      <c r="B2746" s="37" t="n">
        <v>2024</v>
      </c>
      <c r="C2746" s="37" t="n">
        <v>2</v>
      </c>
      <c r="D2746" s="37" t="n">
        <v>78</v>
      </c>
      <c r="E2746" s="37" t="s">
        <v>187</v>
      </c>
      <c r="F2746" s="37" t="n">
        <v>2.6</v>
      </c>
      <c r="G2746" s="37" t="n">
        <v>32</v>
      </c>
      <c r="H2746" s="37" t="str">
        <f aca="false">IFERROR(VLOOKUP(A2746,Employees!$A$2:$I$1501,9,FALSE()),"Unknown")</f>
        <v>Operations</v>
      </c>
      <c r="I2746" s="37" t="str">
        <f aca="false">IFERROR(VLOOKUP(A2746,Employees!$A$2:$U$1501,21,FALSE()),"Unknown")</f>
        <v>Active</v>
      </c>
    </row>
    <row r="2747" customFormat="false" ht="15" hidden="false" customHeight="false" outlineLevel="0" collapsed="false">
      <c r="A2747" s="37" t="s">
        <v>956</v>
      </c>
      <c r="B2747" s="37" t="n">
        <v>2025</v>
      </c>
      <c r="C2747" s="37" t="n">
        <v>4</v>
      </c>
      <c r="D2747" s="37" t="n">
        <v>87</v>
      </c>
      <c r="E2747" s="37" t="s">
        <v>185</v>
      </c>
      <c r="F2747" s="37" t="n">
        <v>8.8</v>
      </c>
      <c r="G2747" s="37" t="n">
        <v>21</v>
      </c>
      <c r="H2747" s="37" t="str">
        <f aca="false">IFERROR(VLOOKUP(A2747,Employees!$A$2:$I$1501,9,FALSE()),"Unknown")</f>
        <v>Operations</v>
      </c>
      <c r="I2747" s="37" t="str">
        <f aca="false">IFERROR(VLOOKUP(A2747,Employees!$A$2:$U$1501,21,FALSE()),"Unknown")</f>
        <v>Active</v>
      </c>
    </row>
    <row r="2748" customFormat="false" ht="15" hidden="false" customHeight="false" outlineLevel="0" collapsed="false">
      <c r="A2748" s="37" t="s">
        <v>793</v>
      </c>
      <c r="B2748" s="37" t="n">
        <v>2021</v>
      </c>
      <c r="C2748" s="37" t="n">
        <v>4</v>
      </c>
      <c r="D2748" s="37" t="n">
        <v>95</v>
      </c>
      <c r="E2748" s="37" t="s">
        <v>187</v>
      </c>
      <c r="F2748" s="37" t="n">
        <v>8.4</v>
      </c>
      <c r="G2748" s="37" t="n">
        <v>27</v>
      </c>
      <c r="H2748" s="37" t="str">
        <f aca="false">IFERROR(VLOOKUP(A2748,Employees!$A$2:$I$1501,9,FALSE()),"Unknown")</f>
        <v>Legal &amp; Compliance</v>
      </c>
      <c r="I2748" s="37" t="str">
        <f aca="false">IFERROR(VLOOKUP(A2748,Employees!$A$2:$U$1501,21,FALSE()),"Unknown")</f>
        <v>Exited</v>
      </c>
    </row>
    <row r="2749" customFormat="false" ht="15" hidden="false" customHeight="false" outlineLevel="0" collapsed="false">
      <c r="A2749" s="37" t="s">
        <v>793</v>
      </c>
      <c r="B2749" s="37" t="n">
        <v>2022</v>
      </c>
      <c r="C2749" s="37" t="n">
        <v>3</v>
      </c>
      <c r="D2749" s="37" t="n">
        <v>76</v>
      </c>
      <c r="E2749" s="37" t="s">
        <v>187</v>
      </c>
      <c r="F2749" s="37" t="n">
        <v>8.6</v>
      </c>
      <c r="G2749" s="37" t="n">
        <v>22</v>
      </c>
      <c r="H2749" s="37" t="str">
        <f aca="false">IFERROR(VLOOKUP(A2749,Employees!$A$2:$I$1501,9,FALSE()),"Unknown")</f>
        <v>Legal &amp; Compliance</v>
      </c>
      <c r="I2749" s="37" t="str">
        <f aca="false">IFERROR(VLOOKUP(A2749,Employees!$A$2:$U$1501,21,FALSE()),"Unknown")</f>
        <v>Exited</v>
      </c>
    </row>
    <row r="2750" customFormat="false" ht="15" hidden="false" customHeight="false" outlineLevel="0" collapsed="false">
      <c r="A2750" s="37" t="s">
        <v>793</v>
      </c>
      <c r="B2750" s="37" t="n">
        <v>2023</v>
      </c>
      <c r="C2750" s="37" t="n">
        <v>3</v>
      </c>
      <c r="D2750" s="37" t="n">
        <v>102</v>
      </c>
      <c r="E2750" s="37" t="s">
        <v>187</v>
      </c>
      <c r="F2750" s="37" t="n">
        <v>4.3</v>
      </c>
      <c r="G2750" s="37" t="n">
        <v>19</v>
      </c>
      <c r="H2750" s="37" t="str">
        <f aca="false">IFERROR(VLOOKUP(A2750,Employees!$A$2:$I$1501,9,FALSE()),"Unknown")</f>
        <v>Legal &amp; Compliance</v>
      </c>
      <c r="I2750" s="37" t="str">
        <f aca="false">IFERROR(VLOOKUP(A2750,Employees!$A$2:$U$1501,21,FALSE()),"Unknown")</f>
        <v>Exited</v>
      </c>
    </row>
    <row r="2751" customFormat="false" ht="15" hidden="false" customHeight="false" outlineLevel="0" collapsed="false">
      <c r="A2751" s="37" t="s">
        <v>511</v>
      </c>
      <c r="B2751" s="37" t="n">
        <v>2022</v>
      </c>
      <c r="C2751" s="37" t="n">
        <v>1</v>
      </c>
      <c r="D2751" s="37" t="n">
        <v>57</v>
      </c>
      <c r="E2751" s="37" t="s">
        <v>187</v>
      </c>
      <c r="F2751" s="37" t="n">
        <v>4</v>
      </c>
      <c r="G2751" s="37" t="n">
        <v>20</v>
      </c>
      <c r="H2751" s="37" t="str">
        <f aca="false">IFERROR(VLOOKUP(A2751,Employees!$A$2:$I$1501,9,FALSE()),"Unknown")</f>
        <v>Operations</v>
      </c>
      <c r="I2751" s="37" t="str">
        <f aca="false">IFERROR(VLOOKUP(A2751,Employees!$A$2:$U$1501,21,FALSE()),"Unknown")</f>
        <v>Active</v>
      </c>
    </row>
    <row r="2752" customFormat="false" ht="15" hidden="false" customHeight="false" outlineLevel="0" collapsed="false">
      <c r="A2752" s="37" t="s">
        <v>511</v>
      </c>
      <c r="B2752" s="37" t="n">
        <v>2023</v>
      </c>
      <c r="C2752" s="37" t="n">
        <v>3</v>
      </c>
      <c r="D2752" s="37" t="n">
        <v>90</v>
      </c>
      <c r="E2752" s="37" t="s">
        <v>187</v>
      </c>
      <c r="F2752" s="37" t="n">
        <v>7.1</v>
      </c>
      <c r="G2752" s="37" t="n">
        <v>29</v>
      </c>
      <c r="H2752" s="37" t="str">
        <f aca="false">IFERROR(VLOOKUP(A2752,Employees!$A$2:$I$1501,9,FALSE()),"Unknown")</f>
        <v>Operations</v>
      </c>
      <c r="I2752" s="37" t="str">
        <f aca="false">IFERROR(VLOOKUP(A2752,Employees!$A$2:$U$1501,21,FALSE()),"Unknown")</f>
        <v>Active</v>
      </c>
    </row>
    <row r="2753" customFormat="false" ht="15" hidden="false" customHeight="false" outlineLevel="0" collapsed="false">
      <c r="A2753" s="37" t="s">
        <v>511</v>
      </c>
      <c r="B2753" s="37" t="n">
        <v>2024</v>
      </c>
      <c r="C2753" s="37" t="n">
        <v>4</v>
      </c>
      <c r="D2753" s="37" t="n">
        <v>79</v>
      </c>
      <c r="E2753" s="37" t="s">
        <v>185</v>
      </c>
      <c r="F2753" s="37" t="n">
        <v>10.4</v>
      </c>
      <c r="G2753" s="37" t="n">
        <v>19</v>
      </c>
      <c r="H2753" s="37" t="str">
        <f aca="false">IFERROR(VLOOKUP(A2753,Employees!$A$2:$I$1501,9,FALSE()),"Unknown")</f>
        <v>Operations</v>
      </c>
      <c r="I2753" s="37" t="str">
        <f aca="false">IFERROR(VLOOKUP(A2753,Employees!$A$2:$U$1501,21,FALSE()),"Unknown")</f>
        <v>Active</v>
      </c>
    </row>
    <row r="2754" customFormat="false" ht="15" hidden="false" customHeight="false" outlineLevel="0" collapsed="false">
      <c r="A2754" s="37" t="s">
        <v>511</v>
      </c>
      <c r="B2754" s="37" t="n">
        <v>2025</v>
      </c>
      <c r="C2754" s="37" t="n">
        <v>5</v>
      </c>
      <c r="D2754" s="37" t="n">
        <v>114</v>
      </c>
      <c r="E2754" s="37" t="s">
        <v>187</v>
      </c>
      <c r="F2754" s="37" t="n">
        <v>9.5</v>
      </c>
      <c r="G2754" s="37" t="n">
        <v>4</v>
      </c>
      <c r="H2754" s="37" t="str">
        <f aca="false">IFERROR(VLOOKUP(A2754,Employees!$A$2:$I$1501,9,FALSE()),"Unknown")</f>
        <v>Operations</v>
      </c>
      <c r="I2754" s="37" t="str">
        <f aca="false">IFERROR(VLOOKUP(A2754,Employees!$A$2:$U$1501,21,FALSE()),"Unknown")</f>
        <v>Active</v>
      </c>
    </row>
    <row r="2755" customFormat="false" ht="15" hidden="false" customHeight="false" outlineLevel="0" collapsed="false">
      <c r="A2755" s="37" t="s">
        <v>449</v>
      </c>
      <c r="B2755" s="37" t="n">
        <v>2021</v>
      </c>
      <c r="C2755" s="37" t="n">
        <v>4</v>
      </c>
      <c r="D2755" s="37" t="n">
        <v>95</v>
      </c>
      <c r="E2755" s="37" t="s">
        <v>187</v>
      </c>
      <c r="F2755" s="37" t="n">
        <v>9</v>
      </c>
      <c r="G2755" s="37" t="n">
        <v>15</v>
      </c>
      <c r="H2755" s="37" t="str">
        <f aca="false">IFERROR(VLOOKUP(A2755,Employees!$A$2:$I$1501,9,FALSE()),"Unknown")</f>
        <v>Engineering</v>
      </c>
      <c r="I2755" s="37" t="str">
        <f aca="false">IFERROR(VLOOKUP(A2755,Employees!$A$2:$U$1501,21,FALSE()),"Unknown")</f>
        <v>Active</v>
      </c>
    </row>
    <row r="2756" customFormat="false" ht="15" hidden="false" customHeight="false" outlineLevel="0" collapsed="false">
      <c r="A2756" s="37" t="s">
        <v>449</v>
      </c>
      <c r="B2756" s="37" t="n">
        <v>2022</v>
      </c>
      <c r="C2756" s="37" t="n">
        <v>5</v>
      </c>
      <c r="D2756" s="37" t="n">
        <v>107</v>
      </c>
      <c r="E2756" s="37" t="s">
        <v>187</v>
      </c>
      <c r="F2756" s="37" t="n">
        <v>10.9</v>
      </c>
      <c r="G2756" s="37" t="n">
        <v>27</v>
      </c>
      <c r="H2756" s="37" t="str">
        <f aca="false">IFERROR(VLOOKUP(A2756,Employees!$A$2:$I$1501,9,FALSE()),"Unknown")</f>
        <v>Engineering</v>
      </c>
      <c r="I2756" s="37" t="str">
        <f aca="false">IFERROR(VLOOKUP(A2756,Employees!$A$2:$U$1501,21,FALSE()),"Unknown")</f>
        <v>Active</v>
      </c>
    </row>
    <row r="2757" customFormat="false" ht="15" hidden="false" customHeight="false" outlineLevel="0" collapsed="false">
      <c r="A2757" s="37" t="s">
        <v>449</v>
      </c>
      <c r="B2757" s="37" t="n">
        <v>2023</v>
      </c>
      <c r="C2757" s="37" t="n">
        <v>3</v>
      </c>
      <c r="D2757" s="37" t="n">
        <v>82</v>
      </c>
      <c r="E2757" s="37" t="s">
        <v>187</v>
      </c>
      <c r="F2757" s="37" t="n">
        <v>5.4</v>
      </c>
      <c r="G2757" s="37" t="n">
        <v>33</v>
      </c>
      <c r="H2757" s="37" t="str">
        <f aca="false">IFERROR(VLOOKUP(A2757,Employees!$A$2:$I$1501,9,FALSE()),"Unknown")</f>
        <v>Engineering</v>
      </c>
      <c r="I2757" s="37" t="str">
        <f aca="false">IFERROR(VLOOKUP(A2757,Employees!$A$2:$U$1501,21,FALSE()),"Unknown")</f>
        <v>Active</v>
      </c>
    </row>
    <row r="2758" customFormat="false" ht="15" hidden="false" customHeight="false" outlineLevel="0" collapsed="false">
      <c r="A2758" s="37" t="s">
        <v>449</v>
      </c>
      <c r="B2758" s="37" t="n">
        <v>2024</v>
      </c>
      <c r="C2758" s="37" t="n">
        <v>2</v>
      </c>
      <c r="D2758" s="37" t="n">
        <v>82</v>
      </c>
      <c r="E2758" s="37" t="s">
        <v>187</v>
      </c>
      <c r="F2758" s="37" t="n">
        <v>6.2</v>
      </c>
      <c r="G2758" s="37" t="n">
        <v>28</v>
      </c>
      <c r="H2758" s="37" t="str">
        <f aca="false">IFERROR(VLOOKUP(A2758,Employees!$A$2:$I$1501,9,FALSE()),"Unknown")</f>
        <v>Engineering</v>
      </c>
      <c r="I2758" s="37" t="str">
        <f aca="false">IFERROR(VLOOKUP(A2758,Employees!$A$2:$U$1501,21,FALSE()),"Unknown")</f>
        <v>Active</v>
      </c>
    </row>
    <row r="2759" customFormat="false" ht="15" hidden="false" customHeight="false" outlineLevel="0" collapsed="false">
      <c r="A2759" s="37" t="s">
        <v>449</v>
      </c>
      <c r="B2759" s="37" t="n">
        <v>2025</v>
      </c>
      <c r="C2759" s="37" t="n">
        <v>3</v>
      </c>
      <c r="D2759" s="37" t="n">
        <v>86</v>
      </c>
      <c r="E2759" s="37" t="s">
        <v>187</v>
      </c>
      <c r="F2759" s="37" t="n">
        <v>8.9</v>
      </c>
      <c r="G2759" s="37" t="n">
        <v>35</v>
      </c>
      <c r="H2759" s="37" t="str">
        <f aca="false">IFERROR(VLOOKUP(A2759,Employees!$A$2:$I$1501,9,FALSE()),"Unknown")</f>
        <v>Engineering</v>
      </c>
      <c r="I2759" s="37" t="str">
        <f aca="false">IFERROR(VLOOKUP(A2759,Employees!$A$2:$U$1501,21,FALSE()),"Unknown")</f>
        <v>Active</v>
      </c>
    </row>
    <row r="2760" customFormat="false" ht="15" hidden="false" customHeight="false" outlineLevel="0" collapsed="false">
      <c r="A2760" s="37" t="s">
        <v>1658</v>
      </c>
      <c r="B2760" s="37" t="n">
        <v>2023</v>
      </c>
      <c r="C2760" s="37" t="n">
        <v>3</v>
      </c>
      <c r="D2760" s="37" t="n">
        <v>73</v>
      </c>
      <c r="E2760" s="37" t="s">
        <v>187</v>
      </c>
      <c r="F2760" s="37" t="n">
        <v>4.5</v>
      </c>
      <c r="G2760" s="37" t="n">
        <v>17</v>
      </c>
      <c r="H2760" s="37" t="str">
        <f aca="false">IFERROR(VLOOKUP(A2760,Employees!$A$2:$I$1501,9,FALSE()),"Unknown")</f>
        <v>Operations</v>
      </c>
      <c r="I2760" s="37" t="str">
        <f aca="false">IFERROR(VLOOKUP(A2760,Employees!$A$2:$U$1501,21,FALSE()),"Unknown")</f>
        <v>Active</v>
      </c>
    </row>
    <row r="2761" customFormat="false" ht="15" hidden="false" customHeight="false" outlineLevel="0" collapsed="false">
      <c r="A2761" s="37" t="s">
        <v>1658</v>
      </c>
      <c r="B2761" s="37" t="n">
        <v>2024</v>
      </c>
      <c r="C2761" s="37" t="n">
        <v>2</v>
      </c>
      <c r="D2761" s="37" t="n">
        <v>81</v>
      </c>
      <c r="E2761" s="37" t="s">
        <v>187</v>
      </c>
      <c r="F2761" s="37" t="n">
        <v>3.2</v>
      </c>
      <c r="G2761" s="37" t="n">
        <v>14</v>
      </c>
      <c r="H2761" s="37" t="str">
        <f aca="false">IFERROR(VLOOKUP(A2761,Employees!$A$2:$I$1501,9,FALSE()),"Unknown")</f>
        <v>Operations</v>
      </c>
      <c r="I2761" s="37" t="str">
        <f aca="false">IFERROR(VLOOKUP(A2761,Employees!$A$2:$U$1501,21,FALSE()),"Unknown")</f>
        <v>Active</v>
      </c>
    </row>
    <row r="2762" customFormat="false" ht="15" hidden="false" customHeight="false" outlineLevel="0" collapsed="false">
      <c r="A2762" s="37" t="s">
        <v>1658</v>
      </c>
      <c r="B2762" s="37" t="n">
        <v>2025</v>
      </c>
      <c r="C2762" s="37" t="n">
        <v>3</v>
      </c>
      <c r="D2762" s="37" t="n">
        <v>80</v>
      </c>
      <c r="E2762" s="37" t="s">
        <v>187</v>
      </c>
      <c r="F2762" s="37" t="n">
        <v>5.4</v>
      </c>
      <c r="G2762" s="37" t="n">
        <v>36</v>
      </c>
      <c r="H2762" s="37" t="str">
        <f aca="false">IFERROR(VLOOKUP(A2762,Employees!$A$2:$I$1501,9,FALSE()),"Unknown")</f>
        <v>Operations</v>
      </c>
      <c r="I2762" s="37" t="str">
        <f aca="false">IFERROR(VLOOKUP(A2762,Employees!$A$2:$U$1501,21,FALSE()),"Unknown")</f>
        <v>Active</v>
      </c>
    </row>
    <row r="2763" customFormat="false" ht="15" hidden="false" customHeight="false" outlineLevel="0" collapsed="false">
      <c r="A2763" s="37" t="s">
        <v>486</v>
      </c>
      <c r="B2763" s="37" t="n">
        <v>2021</v>
      </c>
      <c r="C2763" s="37" t="n">
        <v>3</v>
      </c>
      <c r="D2763" s="37" t="n">
        <v>82</v>
      </c>
      <c r="E2763" s="37" t="s">
        <v>187</v>
      </c>
      <c r="F2763" s="37" t="n">
        <v>5</v>
      </c>
      <c r="G2763" s="37" t="n">
        <v>21</v>
      </c>
      <c r="H2763" s="37" t="str">
        <f aca="false">IFERROR(VLOOKUP(A2763,Employees!$A$2:$I$1501,9,FALSE()),"Unknown")</f>
        <v>Sales</v>
      </c>
      <c r="I2763" s="37" t="str">
        <f aca="false">IFERROR(VLOOKUP(A2763,Employees!$A$2:$U$1501,21,FALSE()),"Unknown")</f>
        <v>Active</v>
      </c>
    </row>
    <row r="2764" customFormat="false" ht="15" hidden="false" customHeight="false" outlineLevel="0" collapsed="false">
      <c r="A2764" s="37" t="s">
        <v>486</v>
      </c>
      <c r="B2764" s="37" t="n">
        <v>2022</v>
      </c>
      <c r="C2764" s="37" t="n">
        <v>2</v>
      </c>
      <c r="D2764" s="37" t="n">
        <v>76</v>
      </c>
      <c r="E2764" s="37" t="s">
        <v>187</v>
      </c>
      <c r="F2764" s="37" t="n">
        <v>6.9</v>
      </c>
      <c r="G2764" s="37" t="n">
        <v>17</v>
      </c>
      <c r="H2764" s="37" t="str">
        <f aca="false">IFERROR(VLOOKUP(A2764,Employees!$A$2:$I$1501,9,FALSE()),"Unknown")</f>
        <v>Sales</v>
      </c>
      <c r="I2764" s="37" t="str">
        <f aca="false">IFERROR(VLOOKUP(A2764,Employees!$A$2:$U$1501,21,FALSE()),"Unknown")</f>
        <v>Active</v>
      </c>
    </row>
    <row r="2765" customFormat="false" ht="15" hidden="false" customHeight="false" outlineLevel="0" collapsed="false">
      <c r="A2765" s="37" t="s">
        <v>486</v>
      </c>
      <c r="B2765" s="37" t="n">
        <v>2023</v>
      </c>
      <c r="C2765" s="37" t="n">
        <v>2</v>
      </c>
      <c r="D2765" s="37" t="n">
        <v>82</v>
      </c>
      <c r="E2765" s="37" t="s">
        <v>187</v>
      </c>
      <c r="F2765" s="37" t="n">
        <v>3.3</v>
      </c>
      <c r="G2765" s="37" t="n">
        <v>6</v>
      </c>
      <c r="H2765" s="37" t="str">
        <f aca="false">IFERROR(VLOOKUP(A2765,Employees!$A$2:$I$1501,9,FALSE()),"Unknown")</f>
        <v>Sales</v>
      </c>
      <c r="I2765" s="37" t="str">
        <f aca="false">IFERROR(VLOOKUP(A2765,Employees!$A$2:$U$1501,21,FALSE()),"Unknown")</f>
        <v>Active</v>
      </c>
    </row>
    <row r="2766" customFormat="false" ht="15" hidden="false" customHeight="false" outlineLevel="0" collapsed="false">
      <c r="A2766" s="37" t="s">
        <v>486</v>
      </c>
      <c r="B2766" s="37" t="n">
        <v>2024</v>
      </c>
      <c r="C2766" s="37" t="n">
        <v>3</v>
      </c>
      <c r="D2766" s="37" t="n">
        <v>68</v>
      </c>
      <c r="E2766" s="37" t="s">
        <v>187</v>
      </c>
      <c r="F2766" s="37" t="n">
        <v>4.5</v>
      </c>
      <c r="G2766" s="37" t="n">
        <v>29</v>
      </c>
      <c r="H2766" s="37" t="str">
        <f aca="false">IFERROR(VLOOKUP(A2766,Employees!$A$2:$I$1501,9,FALSE()),"Unknown")</f>
        <v>Sales</v>
      </c>
      <c r="I2766" s="37" t="str">
        <f aca="false">IFERROR(VLOOKUP(A2766,Employees!$A$2:$U$1501,21,FALSE()),"Unknown")</f>
        <v>Active</v>
      </c>
    </row>
    <row r="2767" customFormat="false" ht="15" hidden="false" customHeight="false" outlineLevel="0" collapsed="false">
      <c r="A2767" s="37" t="s">
        <v>486</v>
      </c>
      <c r="B2767" s="37" t="n">
        <v>2025</v>
      </c>
      <c r="C2767" s="37" t="n">
        <v>2</v>
      </c>
      <c r="D2767" s="37" t="n">
        <v>72</v>
      </c>
      <c r="E2767" s="37" t="s">
        <v>187</v>
      </c>
      <c r="F2767" s="37" t="n">
        <v>7</v>
      </c>
      <c r="G2767" s="37" t="n">
        <v>42</v>
      </c>
      <c r="H2767" s="37" t="str">
        <f aca="false">IFERROR(VLOOKUP(A2767,Employees!$A$2:$I$1501,9,FALSE()),"Unknown")</f>
        <v>Sales</v>
      </c>
      <c r="I2767" s="37" t="str">
        <f aca="false">IFERROR(VLOOKUP(A2767,Employees!$A$2:$U$1501,21,FALSE()),"Unknown")</f>
        <v>Active</v>
      </c>
    </row>
    <row r="2768" customFormat="false" ht="15" hidden="false" customHeight="false" outlineLevel="0" collapsed="false">
      <c r="A2768" s="37" t="s">
        <v>1659</v>
      </c>
      <c r="B2768" s="37" t="n">
        <v>2025</v>
      </c>
      <c r="C2768" s="37" t="n">
        <v>4</v>
      </c>
      <c r="D2768" s="37" t="n">
        <v>93</v>
      </c>
      <c r="E2768" s="37" t="s">
        <v>185</v>
      </c>
      <c r="F2768" s="37" t="n">
        <v>5.9</v>
      </c>
      <c r="G2768" s="37" t="n">
        <v>11</v>
      </c>
      <c r="H2768" s="37" t="str">
        <f aca="false">IFERROR(VLOOKUP(A2768,Employees!$A$2:$I$1501,9,FALSE()),"Unknown")</f>
        <v>Operations</v>
      </c>
      <c r="I2768" s="37" t="str">
        <f aca="false">IFERROR(VLOOKUP(A2768,Employees!$A$2:$U$1501,21,FALSE()),"Unknown")</f>
        <v>Active</v>
      </c>
    </row>
    <row r="2769" customFormat="false" ht="15" hidden="false" customHeight="false" outlineLevel="0" collapsed="false">
      <c r="A2769" s="37" t="s">
        <v>1661</v>
      </c>
      <c r="B2769" s="37" t="n">
        <v>2021</v>
      </c>
      <c r="C2769" s="37" t="n">
        <v>3</v>
      </c>
      <c r="D2769" s="37" t="n">
        <v>78</v>
      </c>
      <c r="E2769" s="37" t="s">
        <v>187</v>
      </c>
      <c r="F2769" s="37" t="n">
        <v>7.2</v>
      </c>
      <c r="G2769" s="37" t="n">
        <v>27</v>
      </c>
      <c r="H2769" s="37" t="str">
        <f aca="false">IFERROR(VLOOKUP(A2769,Employees!$A$2:$I$1501,9,FALSE()),"Unknown")</f>
        <v>Customer Support</v>
      </c>
      <c r="I2769" s="37" t="str">
        <f aca="false">IFERROR(VLOOKUP(A2769,Employees!$A$2:$U$1501,21,FALSE()),"Unknown")</f>
        <v>Active</v>
      </c>
    </row>
    <row r="2770" customFormat="false" ht="15" hidden="false" customHeight="false" outlineLevel="0" collapsed="false">
      <c r="A2770" s="37" t="s">
        <v>1661</v>
      </c>
      <c r="B2770" s="37" t="n">
        <v>2022</v>
      </c>
      <c r="C2770" s="37" t="n">
        <v>2</v>
      </c>
      <c r="D2770" s="37" t="n">
        <v>81</v>
      </c>
      <c r="E2770" s="37" t="s">
        <v>187</v>
      </c>
      <c r="F2770" s="37" t="n">
        <v>3</v>
      </c>
      <c r="G2770" s="37" t="n">
        <v>32</v>
      </c>
      <c r="H2770" s="37" t="str">
        <f aca="false">IFERROR(VLOOKUP(A2770,Employees!$A$2:$I$1501,9,FALSE()),"Unknown")</f>
        <v>Customer Support</v>
      </c>
      <c r="I2770" s="37" t="str">
        <f aca="false">IFERROR(VLOOKUP(A2770,Employees!$A$2:$U$1501,21,FALSE()),"Unknown")</f>
        <v>Active</v>
      </c>
    </row>
    <row r="2771" customFormat="false" ht="15" hidden="false" customHeight="false" outlineLevel="0" collapsed="false">
      <c r="A2771" s="37" t="s">
        <v>1661</v>
      </c>
      <c r="B2771" s="37" t="n">
        <v>2023</v>
      </c>
      <c r="C2771" s="37" t="n">
        <v>3</v>
      </c>
      <c r="D2771" s="37" t="n">
        <v>82</v>
      </c>
      <c r="E2771" s="37" t="s">
        <v>187</v>
      </c>
      <c r="F2771" s="37" t="n">
        <v>7.5</v>
      </c>
      <c r="G2771" s="37" t="n">
        <v>6</v>
      </c>
      <c r="H2771" s="37" t="str">
        <f aca="false">IFERROR(VLOOKUP(A2771,Employees!$A$2:$I$1501,9,FALSE()),"Unknown")</f>
        <v>Customer Support</v>
      </c>
      <c r="I2771" s="37" t="str">
        <f aca="false">IFERROR(VLOOKUP(A2771,Employees!$A$2:$U$1501,21,FALSE()),"Unknown")</f>
        <v>Active</v>
      </c>
    </row>
    <row r="2772" customFormat="false" ht="15" hidden="false" customHeight="false" outlineLevel="0" collapsed="false">
      <c r="A2772" s="37" t="s">
        <v>1661</v>
      </c>
      <c r="B2772" s="37" t="n">
        <v>2024</v>
      </c>
      <c r="C2772" s="37" t="n">
        <v>3</v>
      </c>
      <c r="D2772" s="37" t="n">
        <v>97</v>
      </c>
      <c r="E2772" s="37" t="s">
        <v>187</v>
      </c>
      <c r="F2772" s="37" t="n">
        <v>4.8</v>
      </c>
      <c r="G2772" s="37" t="n">
        <v>21</v>
      </c>
      <c r="H2772" s="37" t="str">
        <f aca="false">IFERROR(VLOOKUP(A2772,Employees!$A$2:$I$1501,9,FALSE()),"Unknown")</f>
        <v>Customer Support</v>
      </c>
      <c r="I2772" s="37" t="str">
        <f aca="false">IFERROR(VLOOKUP(A2772,Employees!$A$2:$U$1501,21,FALSE()),"Unknown")</f>
        <v>Active</v>
      </c>
    </row>
    <row r="2773" customFormat="false" ht="15" hidden="false" customHeight="false" outlineLevel="0" collapsed="false">
      <c r="A2773" s="37" t="s">
        <v>1661</v>
      </c>
      <c r="B2773" s="37" t="n">
        <v>2025</v>
      </c>
      <c r="C2773" s="37" t="n">
        <v>2</v>
      </c>
      <c r="D2773" s="37" t="n">
        <v>72</v>
      </c>
      <c r="E2773" s="37" t="s">
        <v>187</v>
      </c>
      <c r="F2773" s="37" t="n">
        <v>5.3</v>
      </c>
      <c r="G2773" s="37" t="n">
        <v>22</v>
      </c>
      <c r="H2773" s="37" t="str">
        <f aca="false">IFERROR(VLOOKUP(A2773,Employees!$A$2:$I$1501,9,FALSE()),"Unknown")</f>
        <v>Customer Support</v>
      </c>
      <c r="I2773" s="37" t="str">
        <f aca="false">IFERROR(VLOOKUP(A2773,Employees!$A$2:$U$1501,21,FALSE()),"Unknown")</f>
        <v>Active</v>
      </c>
    </row>
    <row r="2774" customFormat="false" ht="15" hidden="false" customHeight="false" outlineLevel="0" collapsed="false">
      <c r="A2774" s="37" t="s">
        <v>1663</v>
      </c>
      <c r="B2774" s="37" t="n">
        <v>2021</v>
      </c>
      <c r="C2774" s="37" t="n">
        <v>2</v>
      </c>
      <c r="D2774" s="37" t="n">
        <v>75</v>
      </c>
      <c r="E2774" s="37" t="s">
        <v>187</v>
      </c>
      <c r="F2774" s="37" t="n">
        <v>3.8</v>
      </c>
      <c r="G2774" s="37" t="n">
        <v>17</v>
      </c>
      <c r="H2774" s="37" t="str">
        <f aca="false">IFERROR(VLOOKUP(A2774,Employees!$A$2:$I$1501,9,FALSE()),"Unknown")</f>
        <v>Engineering</v>
      </c>
      <c r="I2774" s="37" t="str">
        <f aca="false">IFERROR(VLOOKUP(A2774,Employees!$A$2:$U$1501,21,FALSE()),"Unknown")</f>
        <v>Active</v>
      </c>
    </row>
    <row r="2775" customFormat="false" ht="15" hidden="false" customHeight="false" outlineLevel="0" collapsed="false">
      <c r="A2775" s="37" t="s">
        <v>1663</v>
      </c>
      <c r="B2775" s="37" t="n">
        <v>2022</v>
      </c>
      <c r="C2775" s="37" t="n">
        <v>3</v>
      </c>
      <c r="D2775" s="37" t="n">
        <v>75</v>
      </c>
      <c r="E2775" s="37" t="s">
        <v>187</v>
      </c>
      <c r="F2775" s="37" t="n">
        <v>6.6</v>
      </c>
      <c r="G2775" s="37" t="n">
        <v>16</v>
      </c>
      <c r="H2775" s="37" t="str">
        <f aca="false">IFERROR(VLOOKUP(A2775,Employees!$A$2:$I$1501,9,FALSE()),"Unknown")</f>
        <v>Engineering</v>
      </c>
      <c r="I2775" s="37" t="str">
        <f aca="false">IFERROR(VLOOKUP(A2775,Employees!$A$2:$U$1501,21,FALSE()),"Unknown")</f>
        <v>Active</v>
      </c>
    </row>
    <row r="2776" customFormat="false" ht="15" hidden="false" customHeight="false" outlineLevel="0" collapsed="false">
      <c r="A2776" s="37" t="s">
        <v>1663</v>
      </c>
      <c r="B2776" s="37" t="n">
        <v>2023</v>
      </c>
      <c r="C2776" s="37" t="n">
        <v>1</v>
      </c>
      <c r="D2776" s="37" t="n">
        <v>77</v>
      </c>
      <c r="E2776" s="37" t="s">
        <v>187</v>
      </c>
      <c r="F2776" s="37" t="n">
        <v>3.3</v>
      </c>
      <c r="G2776" s="37" t="n">
        <v>12</v>
      </c>
      <c r="H2776" s="37" t="str">
        <f aca="false">IFERROR(VLOOKUP(A2776,Employees!$A$2:$I$1501,9,FALSE()),"Unknown")</f>
        <v>Engineering</v>
      </c>
      <c r="I2776" s="37" t="str">
        <f aca="false">IFERROR(VLOOKUP(A2776,Employees!$A$2:$U$1501,21,FALSE()),"Unknown")</f>
        <v>Active</v>
      </c>
    </row>
    <row r="2777" customFormat="false" ht="15" hidden="false" customHeight="false" outlineLevel="0" collapsed="false">
      <c r="A2777" s="37" t="s">
        <v>1663</v>
      </c>
      <c r="B2777" s="37" t="n">
        <v>2024</v>
      </c>
      <c r="C2777" s="37" t="n">
        <v>2</v>
      </c>
      <c r="D2777" s="37" t="n">
        <v>72</v>
      </c>
      <c r="E2777" s="37" t="s">
        <v>187</v>
      </c>
      <c r="F2777" s="37" t="n">
        <v>3.6</v>
      </c>
      <c r="G2777" s="37" t="n">
        <v>17</v>
      </c>
      <c r="H2777" s="37" t="str">
        <f aca="false">IFERROR(VLOOKUP(A2777,Employees!$A$2:$I$1501,9,FALSE()),"Unknown")</f>
        <v>Engineering</v>
      </c>
      <c r="I2777" s="37" t="str">
        <f aca="false">IFERROR(VLOOKUP(A2777,Employees!$A$2:$U$1501,21,FALSE()),"Unknown")</f>
        <v>Active</v>
      </c>
    </row>
    <row r="2778" customFormat="false" ht="15" hidden="false" customHeight="false" outlineLevel="0" collapsed="false">
      <c r="A2778" s="37" t="s">
        <v>1663</v>
      </c>
      <c r="B2778" s="37" t="n">
        <v>2025</v>
      </c>
      <c r="C2778" s="37" t="n">
        <v>2</v>
      </c>
      <c r="D2778" s="37" t="n">
        <v>72</v>
      </c>
      <c r="E2778" s="37" t="s">
        <v>187</v>
      </c>
      <c r="F2778" s="37" t="n">
        <v>5.5</v>
      </c>
      <c r="G2778" s="37" t="n">
        <v>22</v>
      </c>
      <c r="H2778" s="37" t="str">
        <f aca="false">IFERROR(VLOOKUP(A2778,Employees!$A$2:$I$1501,9,FALSE()),"Unknown")</f>
        <v>Engineering</v>
      </c>
      <c r="I2778" s="37" t="str">
        <f aca="false">IFERROR(VLOOKUP(A2778,Employees!$A$2:$U$1501,21,FALSE()),"Unknown")</f>
        <v>Active</v>
      </c>
    </row>
    <row r="2779" customFormat="false" ht="15" hidden="false" customHeight="false" outlineLevel="0" collapsed="false">
      <c r="A2779" s="37" t="s">
        <v>1664</v>
      </c>
      <c r="B2779" s="37" t="n">
        <v>2024</v>
      </c>
      <c r="C2779" s="37" t="n">
        <v>3</v>
      </c>
      <c r="D2779" s="37" t="n">
        <v>93</v>
      </c>
      <c r="E2779" s="37" t="s">
        <v>187</v>
      </c>
      <c r="F2779" s="37" t="n">
        <v>8.2</v>
      </c>
      <c r="G2779" s="37" t="n">
        <v>8</v>
      </c>
      <c r="H2779" s="37" t="str">
        <f aca="false">IFERROR(VLOOKUP(A2779,Employees!$A$2:$I$1501,9,FALSE()),"Unknown")</f>
        <v>Finance</v>
      </c>
      <c r="I2779" s="37" t="str">
        <f aca="false">IFERROR(VLOOKUP(A2779,Employees!$A$2:$U$1501,21,FALSE()),"Unknown")</f>
        <v>Active</v>
      </c>
    </row>
    <row r="2780" customFormat="false" ht="15" hidden="false" customHeight="false" outlineLevel="0" collapsed="false">
      <c r="A2780" s="37" t="s">
        <v>1664</v>
      </c>
      <c r="B2780" s="37" t="n">
        <v>2025</v>
      </c>
      <c r="C2780" s="37" t="n">
        <v>4</v>
      </c>
      <c r="D2780" s="37" t="n">
        <v>89</v>
      </c>
      <c r="E2780" s="37" t="s">
        <v>187</v>
      </c>
      <c r="F2780" s="37" t="n">
        <v>7.7</v>
      </c>
      <c r="G2780" s="37" t="n">
        <v>16</v>
      </c>
      <c r="H2780" s="37" t="str">
        <f aca="false">IFERROR(VLOOKUP(A2780,Employees!$A$2:$I$1501,9,FALSE()),"Unknown")</f>
        <v>Finance</v>
      </c>
      <c r="I2780" s="37" t="str">
        <f aca="false">IFERROR(VLOOKUP(A2780,Employees!$A$2:$U$1501,21,FALSE()),"Unknown")</f>
        <v>Active</v>
      </c>
    </row>
    <row r="2781" customFormat="false" ht="15" hidden="false" customHeight="false" outlineLevel="0" collapsed="false">
      <c r="A2781" s="37" t="s">
        <v>1665</v>
      </c>
      <c r="B2781" s="37" t="n">
        <v>2024</v>
      </c>
      <c r="C2781" s="37" t="n">
        <v>3</v>
      </c>
      <c r="D2781" s="37" t="n">
        <v>74</v>
      </c>
      <c r="E2781" s="37" t="s">
        <v>187</v>
      </c>
      <c r="F2781" s="37" t="n">
        <v>8</v>
      </c>
      <c r="G2781" s="37" t="n">
        <v>25</v>
      </c>
      <c r="H2781" s="37" t="str">
        <f aca="false">IFERROR(VLOOKUP(A2781,Employees!$A$2:$I$1501,9,FALSE()),"Unknown")</f>
        <v>Sales</v>
      </c>
      <c r="I2781" s="37" t="str">
        <f aca="false">IFERROR(VLOOKUP(A2781,Employees!$A$2:$U$1501,21,FALSE()),"Unknown")</f>
        <v>Exited</v>
      </c>
    </row>
    <row r="2782" customFormat="false" ht="15" hidden="false" customHeight="false" outlineLevel="0" collapsed="false">
      <c r="A2782" s="37" t="s">
        <v>1665</v>
      </c>
      <c r="B2782" s="37" t="n">
        <v>2025</v>
      </c>
      <c r="C2782" s="37" t="n">
        <v>2</v>
      </c>
      <c r="D2782" s="37" t="n">
        <v>80</v>
      </c>
      <c r="E2782" s="37" t="s">
        <v>187</v>
      </c>
      <c r="F2782" s="37" t="n">
        <v>4.5</v>
      </c>
      <c r="G2782" s="37" t="n">
        <v>26</v>
      </c>
      <c r="H2782" s="37" t="str">
        <f aca="false">IFERROR(VLOOKUP(A2782,Employees!$A$2:$I$1501,9,FALSE()),"Unknown")</f>
        <v>Sales</v>
      </c>
      <c r="I2782" s="37" t="str">
        <f aca="false">IFERROR(VLOOKUP(A2782,Employees!$A$2:$U$1501,21,FALSE()),"Unknown")</f>
        <v>Exited</v>
      </c>
    </row>
    <row r="2783" customFormat="false" ht="15" hidden="false" customHeight="false" outlineLevel="0" collapsed="false">
      <c r="A2783" s="37" t="s">
        <v>1665</v>
      </c>
      <c r="B2783" s="37" t="n">
        <v>2026</v>
      </c>
      <c r="C2783" s="37" t="n">
        <v>3</v>
      </c>
      <c r="D2783" s="37" t="n">
        <v>80</v>
      </c>
      <c r="E2783" s="37" t="s">
        <v>187</v>
      </c>
      <c r="F2783" s="37" t="n">
        <v>10.4</v>
      </c>
      <c r="G2783" s="37" t="n">
        <v>8</v>
      </c>
      <c r="H2783" s="37" t="str">
        <f aca="false">IFERROR(VLOOKUP(A2783,Employees!$A$2:$I$1501,9,FALSE()),"Unknown")</f>
        <v>Sales</v>
      </c>
      <c r="I2783" s="37" t="str">
        <f aca="false">IFERROR(VLOOKUP(A2783,Employees!$A$2:$U$1501,21,FALSE()),"Unknown")</f>
        <v>Exited</v>
      </c>
    </row>
    <row r="2784" customFormat="false" ht="15" hidden="false" customHeight="false" outlineLevel="0" collapsed="false">
      <c r="A2784" s="37" t="s">
        <v>1561</v>
      </c>
      <c r="B2784" s="37" t="n">
        <v>2021</v>
      </c>
      <c r="C2784" s="37" t="n">
        <v>2</v>
      </c>
      <c r="D2784" s="37" t="n">
        <v>88</v>
      </c>
      <c r="E2784" s="37" t="s">
        <v>187</v>
      </c>
      <c r="F2784" s="37" t="n">
        <v>5.6</v>
      </c>
      <c r="G2784" s="37" t="n">
        <v>11</v>
      </c>
      <c r="H2784" s="37" t="str">
        <f aca="false">IFERROR(VLOOKUP(A2784,Employees!$A$2:$I$1501,9,FALSE()),"Unknown")</f>
        <v>Sales</v>
      </c>
      <c r="I2784" s="37" t="str">
        <f aca="false">IFERROR(VLOOKUP(A2784,Employees!$A$2:$U$1501,21,FALSE()),"Unknown")</f>
        <v>Active</v>
      </c>
    </row>
    <row r="2785" customFormat="false" ht="15" hidden="false" customHeight="false" outlineLevel="0" collapsed="false">
      <c r="A2785" s="37" t="s">
        <v>1561</v>
      </c>
      <c r="B2785" s="37" t="n">
        <v>2022</v>
      </c>
      <c r="C2785" s="37" t="n">
        <v>2</v>
      </c>
      <c r="D2785" s="37" t="n">
        <v>78</v>
      </c>
      <c r="E2785" s="37" t="s">
        <v>187</v>
      </c>
      <c r="F2785" s="37" t="n">
        <v>4.6</v>
      </c>
      <c r="G2785" s="37" t="n">
        <v>17</v>
      </c>
      <c r="H2785" s="37" t="str">
        <f aca="false">IFERROR(VLOOKUP(A2785,Employees!$A$2:$I$1501,9,FALSE()),"Unknown")</f>
        <v>Sales</v>
      </c>
      <c r="I2785" s="37" t="str">
        <f aca="false">IFERROR(VLOOKUP(A2785,Employees!$A$2:$U$1501,21,FALSE()),"Unknown")</f>
        <v>Active</v>
      </c>
    </row>
    <row r="2786" customFormat="false" ht="15" hidden="false" customHeight="false" outlineLevel="0" collapsed="false">
      <c r="A2786" s="37" t="s">
        <v>1561</v>
      </c>
      <c r="B2786" s="37" t="n">
        <v>2023</v>
      </c>
      <c r="C2786" s="37" t="n">
        <v>3</v>
      </c>
      <c r="D2786" s="37" t="n">
        <v>74</v>
      </c>
      <c r="E2786" s="37" t="s">
        <v>187</v>
      </c>
      <c r="F2786" s="37" t="n">
        <v>5.3</v>
      </c>
      <c r="G2786" s="37" t="n">
        <v>36</v>
      </c>
      <c r="H2786" s="37" t="str">
        <f aca="false">IFERROR(VLOOKUP(A2786,Employees!$A$2:$I$1501,9,FALSE()),"Unknown")</f>
        <v>Sales</v>
      </c>
      <c r="I2786" s="37" t="str">
        <f aca="false">IFERROR(VLOOKUP(A2786,Employees!$A$2:$U$1501,21,FALSE()),"Unknown")</f>
        <v>Active</v>
      </c>
    </row>
    <row r="2787" customFormat="false" ht="15" hidden="false" customHeight="false" outlineLevel="0" collapsed="false">
      <c r="A2787" s="37" t="s">
        <v>1561</v>
      </c>
      <c r="B2787" s="37" t="n">
        <v>2024</v>
      </c>
      <c r="C2787" s="37" t="n">
        <v>2</v>
      </c>
      <c r="D2787" s="37" t="n">
        <v>65</v>
      </c>
      <c r="E2787" s="37" t="s">
        <v>187</v>
      </c>
      <c r="F2787" s="37" t="n">
        <v>1.2</v>
      </c>
      <c r="G2787" s="37" t="n">
        <v>35</v>
      </c>
      <c r="H2787" s="37" t="str">
        <f aca="false">IFERROR(VLOOKUP(A2787,Employees!$A$2:$I$1501,9,FALSE()),"Unknown")</f>
        <v>Sales</v>
      </c>
      <c r="I2787" s="37" t="str">
        <f aca="false">IFERROR(VLOOKUP(A2787,Employees!$A$2:$U$1501,21,FALSE()),"Unknown")</f>
        <v>Active</v>
      </c>
    </row>
    <row r="2788" customFormat="false" ht="15" hidden="false" customHeight="false" outlineLevel="0" collapsed="false">
      <c r="A2788" s="37" t="s">
        <v>1561</v>
      </c>
      <c r="B2788" s="37" t="n">
        <v>2025</v>
      </c>
      <c r="C2788" s="37" t="n">
        <v>2</v>
      </c>
      <c r="D2788" s="37" t="n">
        <v>82</v>
      </c>
      <c r="E2788" s="37" t="s">
        <v>187</v>
      </c>
      <c r="F2788" s="37" t="n">
        <v>7.4</v>
      </c>
      <c r="G2788" s="37" t="n">
        <v>6</v>
      </c>
      <c r="H2788" s="37" t="str">
        <f aca="false">IFERROR(VLOOKUP(A2788,Employees!$A$2:$I$1501,9,FALSE()),"Unknown")</f>
        <v>Sales</v>
      </c>
      <c r="I2788" s="37" t="str">
        <f aca="false">IFERROR(VLOOKUP(A2788,Employees!$A$2:$U$1501,21,FALSE()),"Unknown")</f>
        <v>Active</v>
      </c>
    </row>
    <row r="2789" customFormat="false" ht="15" hidden="false" customHeight="false" outlineLevel="0" collapsed="false">
      <c r="A2789" s="37" t="s">
        <v>1666</v>
      </c>
      <c r="B2789" s="37" t="n">
        <v>2024</v>
      </c>
      <c r="C2789" s="37" t="n">
        <v>1</v>
      </c>
      <c r="D2789" s="37" t="n">
        <v>77</v>
      </c>
      <c r="E2789" s="37" t="s">
        <v>187</v>
      </c>
      <c r="F2789" s="37" t="n">
        <v>2.1</v>
      </c>
      <c r="G2789" s="37" t="n">
        <v>16</v>
      </c>
      <c r="H2789" s="37" t="str">
        <f aca="false">IFERROR(VLOOKUP(A2789,Employees!$A$2:$I$1501,9,FALSE()),"Unknown")</f>
        <v>Engineering</v>
      </c>
      <c r="I2789" s="37" t="str">
        <f aca="false">IFERROR(VLOOKUP(A2789,Employees!$A$2:$U$1501,21,FALSE()),"Unknown")</f>
        <v>Active</v>
      </c>
    </row>
    <row r="2790" customFormat="false" ht="15" hidden="false" customHeight="false" outlineLevel="0" collapsed="false">
      <c r="A2790" s="37" t="s">
        <v>1666</v>
      </c>
      <c r="B2790" s="37" t="n">
        <v>2025</v>
      </c>
      <c r="C2790" s="37" t="n">
        <v>2</v>
      </c>
      <c r="D2790" s="37" t="n">
        <v>71</v>
      </c>
      <c r="E2790" s="37" t="s">
        <v>187</v>
      </c>
      <c r="F2790" s="37" t="n">
        <v>4.8</v>
      </c>
      <c r="G2790" s="37" t="n">
        <v>14</v>
      </c>
      <c r="H2790" s="37" t="str">
        <f aca="false">IFERROR(VLOOKUP(A2790,Employees!$A$2:$I$1501,9,FALSE()),"Unknown")</f>
        <v>Engineering</v>
      </c>
      <c r="I2790" s="37" t="str">
        <f aca="false">IFERROR(VLOOKUP(A2790,Employees!$A$2:$U$1501,21,FALSE()),"Unknown")</f>
        <v>Active</v>
      </c>
    </row>
    <row r="2791" customFormat="false" ht="15" hidden="false" customHeight="false" outlineLevel="0" collapsed="false">
      <c r="A2791" s="37" t="s">
        <v>1667</v>
      </c>
      <c r="B2791" s="37" t="n">
        <v>2025</v>
      </c>
      <c r="C2791" s="37" t="n">
        <v>3</v>
      </c>
      <c r="D2791" s="37" t="n">
        <v>84</v>
      </c>
      <c r="E2791" s="37" t="s">
        <v>187</v>
      </c>
      <c r="F2791" s="37" t="n">
        <v>7.5</v>
      </c>
      <c r="G2791" s="37" t="n">
        <v>29</v>
      </c>
      <c r="H2791" s="37" t="str">
        <f aca="false">IFERROR(VLOOKUP(A2791,Employees!$A$2:$I$1501,9,FALSE()),"Unknown")</f>
        <v>Operations</v>
      </c>
      <c r="I2791" s="37" t="str">
        <f aca="false">IFERROR(VLOOKUP(A2791,Employees!$A$2:$U$1501,21,FALSE()),"Unknown")</f>
        <v>Active</v>
      </c>
    </row>
    <row r="2792" customFormat="false" ht="15" hidden="false" customHeight="false" outlineLevel="0" collapsed="false">
      <c r="A2792" s="37" t="s">
        <v>1064</v>
      </c>
      <c r="B2792" s="37" t="n">
        <v>2021</v>
      </c>
      <c r="C2792" s="37" t="n">
        <v>4</v>
      </c>
      <c r="D2792" s="37" t="n">
        <v>92</v>
      </c>
      <c r="E2792" s="37" t="s">
        <v>185</v>
      </c>
      <c r="F2792" s="37" t="n">
        <v>7.4</v>
      </c>
      <c r="G2792" s="37" t="n">
        <v>59</v>
      </c>
      <c r="H2792" s="37" t="str">
        <f aca="false">IFERROR(VLOOKUP(A2792,Employees!$A$2:$I$1501,9,FALSE()),"Unknown")</f>
        <v>Legal &amp; Compliance</v>
      </c>
      <c r="I2792" s="37" t="str">
        <f aca="false">IFERROR(VLOOKUP(A2792,Employees!$A$2:$U$1501,21,FALSE()),"Unknown")</f>
        <v>Active</v>
      </c>
    </row>
    <row r="2793" customFormat="false" ht="15" hidden="false" customHeight="false" outlineLevel="0" collapsed="false">
      <c r="A2793" s="37" t="s">
        <v>1064</v>
      </c>
      <c r="B2793" s="37" t="n">
        <v>2022</v>
      </c>
      <c r="C2793" s="37" t="n">
        <v>4</v>
      </c>
      <c r="D2793" s="37" t="n">
        <v>93</v>
      </c>
      <c r="E2793" s="37" t="s">
        <v>187</v>
      </c>
      <c r="F2793" s="37" t="n">
        <v>11</v>
      </c>
      <c r="G2793" s="37" t="n">
        <v>18</v>
      </c>
      <c r="H2793" s="37" t="str">
        <f aca="false">IFERROR(VLOOKUP(A2793,Employees!$A$2:$I$1501,9,FALSE()),"Unknown")</f>
        <v>Legal &amp; Compliance</v>
      </c>
      <c r="I2793" s="37" t="str">
        <f aca="false">IFERROR(VLOOKUP(A2793,Employees!$A$2:$U$1501,21,FALSE()),"Unknown")</f>
        <v>Active</v>
      </c>
    </row>
    <row r="2794" customFormat="false" ht="15" hidden="false" customHeight="false" outlineLevel="0" collapsed="false">
      <c r="A2794" s="37" t="s">
        <v>1064</v>
      </c>
      <c r="B2794" s="37" t="n">
        <v>2023</v>
      </c>
      <c r="C2794" s="37" t="n">
        <v>3</v>
      </c>
      <c r="D2794" s="37" t="n">
        <v>103</v>
      </c>
      <c r="E2794" s="37" t="s">
        <v>187</v>
      </c>
      <c r="F2794" s="37" t="n">
        <v>8.8</v>
      </c>
      <c r="G2794" s="37" t="n">
        <v>19</v>
      </c>
      <c r="H2794" s="37" t="str">
        <f aca="false">IFERROR(VLOOKUP(A2794,Employees!$A$2:$I$1501,9,FALSE()),"Unknown")</f>
        <v>Legal &amp; Compliance</v>
      </c>
      <c r="I2794" s="37" t="str">
        <f aca="false">IFERROR(VLOOKUP(A2794,Employees!$A$2:$U$1501,21,FALSE()),"Unknown")</f>
        <v>Active</v>
      </c>
    </row>
    <row r="2795" customFormat="false" ht="15" hidden="false" customHeight="false" outlineLevel="0" collapsed="false">
      <c r="A2795" s="37" t="s">
        <v>1064</v>
      </c>
      <c r="B2795" s="37" t="n">
        <v>2024</v>
      </c>
      <c r="C2795" s="37" t="n">
        <v>3</v>
      </c>
      <c r="D2795" s="37" t="n">
        <v>78</v>
      </c>
      <c r="E2795" s="37" t="s">
        <v>187</v>
      </c>
      <c r="F2795" s="37" t="n">
        <v>6.2</v>
      </c>
      <c r="G2795" s="37" t="n">
        <v>23</v>
      </c>
      <c r="H2795" s="37" t="str">
        <f aca="false">IFERROR(VLOOKUP(A2795,Employees!$A$2:$I$1501,9,FALSE()),"Unknown")</f>
        <v>Legal &amp; Compliance</v>
      </c>
      <c r="I2795" s="37" t="str">
        <f aca="false">IFERROR(VLOOKUP(A2795,Employees!$A$2:$U$1501,21,FALSE()),"Unknown")</f>
        <v>Active</v>
      </c>
    </row>
    <row r="2796" customFormat="false" ht="15" hidden="false" customHeight="false" outlineLevel="0" collapsed="false">
      <c r="A2796" s="37" t="s">
        <v>1064</v>
      </c>
      <c r="B2796" s="37" t="n">
        <v>2025</v>
      </c>
      <c r="C2796" s="37" t="n">
        <v>2</v>
      </c>
      <c r="D2796" s="37" t="n">
        <v>61</v>
      </c>
      <c r="E2796" s="37" t="s">
        <v>187</v>
      </c>
      <c r="F2796" s="37" t="n">
        <v>3.2</v>
      </c>
      <c r="G2796" s="37" t="n">
        <v>24</v>
      </c>
      <c r="H2796" s="37" t="str">
        <f aca="false">IFERROR(VLOOKUP(A2796,Employees!$A$2:$I$1501,9,FALSE()),"Unknown")</f>
        <v>Legal &amp; Compliance</v>
      </c>
      <c r="I2796" s="37" t="str">
        <f aca="false">IFERROR(VLOOKUP(A2796,Employees!$A$2:$U$1501,21,FALSE()),"Unknown")</f>
        <v>Active</v>
      </c>
    </row>
    <row r="2797" customFormat="false" ht="15" hidden="false" customHeight="false" outlineLevel="0" collapsed="false">
      <c r="A2797" s="37" t="s">
        <v>1668</v>
      </c>
      <c r="B2797" s="37" t="n">
        <v>2021</v>
      </c>
      <c r="C2797" s="37" t="n">
        <v>4</v>
      </c>
      <c r="D2797" s="37" t="n">
        <v>96</v>
      </c>
      <c r="E2797" s="37" t="s">
        <v>187</v>
      </c>
      <c r="F2797" s="37" t="n">
        <v>7.5</v>
      </c>
      <c r="G2797" s="37" t="n">
        <v>18</v>
      </c>
      <c r="H2797" s="37" t="str">
        <f aca="false">IFERROR(VLOOKUP(A2797,Employees!$A$2:$I$1501,9,FALSE()),"Unknown")</f>
        <v>Data &amp; AI</v>
      </c>
      <c r="I2797" s="37" t="str">
        <f aca="false">IFERROR(VLOOKUP(A2797,Employees!$A$2:$U$1501,21,FALSE()),"Unknown")</f>
        <v>Active</v>
      </c>
    </row>
    <row r="2798" customFormat="false" ht="15" hidden="false" customHeight="false" outlineLevel="0" collapsed="false">
      <c r="A2798" s="37" t="s">
        <v>1668</v>
      </c>
      <c r="B2798" s="37" t="n">
        <v>2022</v>
      </c>
      <c r="C2798" s="37" t="n">
        <v>2</v>
      </c>
      <c r="D2798" s="37" t="n">
        <v>63</v>
      </c>
      <c r="E2798" s="37" t="s">
        <v>187</v>
      </c>
      <c r="F2798" s="37" t="n">
        <v>6.6</v>
      </c>
      <c r="G2798" s="37" t="n">
        <v>13</v>
      </c>
      <c r="H2798" s="37" t="str">
        <f aca="false">IFERROR(VLOOKUP(A2798,Employees!$A$2:$I$1501,9,FALSE()),"Unknown")</f>
        <v>Data &amp; AI</v>
      </c>
      <c r="I2798" s="37" t="str">
        <f aca="false">IFERROR(VLOOKUP(A2798,Employees!$A$2:$U$1501,21,FALSE()),"Unknown")</f>
        <v>Active</v>
      </c>
    </row>
    <row r="2799" customFormat="false" ht="15" hidden="false" customHeight="false" outlineLevel="0" collapsed="false">
      <c r="A2799" s="37" t="s">
        <v>1668</v>
      </c>
      <c r="B2799" s="37" t="n">
        <v>2023</v>
      </c>
      <c r="C2799" s="37" t="n">
        <v>3</v>
      </c>
      <c r="D2799" s="37" t="n">
        <v>83</v>
      </c>
      <c r="E2799" s="37" t="s">
        <v>187</v>
      </c>
      <c r="F2799" s="37" t="n">
        <v>5.8</v>
      </c>
      <c r="G2799" s="37" t="n">
        <v>21</v>
      </c>
      <c r="H2799" s="37" t="str">
        <f aca="false">IFERROR(VLOOKUP(A2799,Employees!$A$2:$I$1501,9,FALSE()),"Unknown")</f>
        <v>Data &amp; AI</v>
      </c>
      <c r="I2799" s="37" t="str">
        <f aca="false">IFERROR(VLOOKUP(A2799,Employees!$A$2:$U$1501,21,FALSE()),"Unknown")</f>
        <v>Active</v>
      </c>
    </row>
    <row r="2800" customFormat="false" ht="15" hidden="false" customHeight="false" outlineLevel="0" collapsed="false">
      <c r="A2800" s="37" t="s">
        <v>1668</v>
      </c>
      <c r="B2800" s="37" t="n">
        <v>2024</v>
      </c>
      <c r="C2800" s="37" t="n">
        <v>2</v>
      </c>
      <c r="D2800" s="37" t="n">
        <v>75</v>
      </c>
      <c r="E2800" s="37" t="s">
        <v>187</v>
      </c>
      <c r="F2800" s="37" t="n">
        <v>1.3</v>
      </c>
      <c r="G2800" s="37" t="n">
        <v>36</v>
      </c>
      <c r="H2800" s="37" t="str">
        <f aca="false">IFERROR(VLOOKUP(A2800,Employees!$A$2:$I$1501,9,FALSE()),"Unknown")</f>
        <v>Data &amp; AI</v>
      </c>
      <c r="I2800" s="37" t="str">
        <f aca="false">IFERROR(VLOOKUP(A2800,Employees!$A$2:$U$1501,21,FALSE()),"Unknown")</f>
        <v>Active</v>
      </c>
    </row>
    <row r="2801" customFormat="false" ht="15" hidden="false" customHeight="false" outlineLevel="0" collapsed="false">
      <c r="A2801" s="37" t="s">
        <v>1668</v>
      </c>
      <c r="B2801" s="37" t="n">
        <v>2025</v>
      </c>
      <c r="C2801" s="37" t="n">
        <v>2</v>
      </c>
      <c r="D2801" s="37" t="n">
        <v>86</v>
      </c>
      <c r="E2801" s="37" t="s">
        <v>187</v>
      </c>
      <c r="F2801" s="37" t="n">
        <v>5.3</v>
      </c>
      <c r="G2801" s="37" t="n">
        <v>22</v>
      </c>
      <c r="H2801" s="37" t="str">
        <f aca="false">IFERROR(VLOOKUP(A2801,Employees!$A$2:$I$1501,9,FALSE()),"Unknown")</f>
        <v>Data &amp; AI</v>
      </c>
      <c r="I2801" s="37" t="str">
        <f aca="false">IFERROR(VLOOKUP(A2801,Employees!$A$2:$U$1501,21,FALSE()),"Unknown")</f>
        <v>Active</v>
      </c>
    </row>
    <row r="2802" customFormat="false" ht="15" hidden="false" customHeight="false" outlineLevel="0" collapsed="false">
      <c r="A2802" s="37" t="s">
        <v>1209</v>
      </c>
      <c r="B2802" s="37" t="n">
        <v>2021</v>
      </c>
      <c r="C2802" s="37" t="n">
        <v>2</v>
      </c>
      <c r="D2802" s="37" t="n">
        <v>73</v>
      </c>
      <c r="E2802" s="37" t="s">
        <v>187</v>
      </c>
      <c r="F2802" s="37" t="n">
        <v>4.2</v>
      </c>
      <c r="G2802" s="37" t="n">
        <v>39</v>
      </c>
      <c r="H2802" s="37" t="str">
        <f aca="false">IFERROR(VLOOKUP(A2802,Employees!$A$2:$I$1501,9,FALSE()),"Unknown")</f>
        <v>Sales</v>
      </c>
      <c r="I2802" s="37" t="str">
        <f aca="false">IFERROR(VLOOKUP(A2802,Employees!$A$2:$U$1501,21,FALSE()),"Unknown")</f>
        <v>Active</v>
      </c>
    </row>
    <row r="2803" customFormat="false" ht="15" hidden="false" customHeight="false" outlineLevel="0" collapsed="false">
      <c r="A2803" s="37" t="s">
        <v>1209</v>
      </c>
      <c r="B2803" s="37" t="n">
        <v>2022</v>
      </c>
      <c r="C2803" s="37" t="n">
        <v>3</v>
      </c>
      <c r="D2803" s="37" t="n">
        <v>78</v>
      </c>
      <c r="E2803" s="37" t="s">
        <v>187</v>
      </c>
      <c r="F2803" s="37" t="n">
        <v>8.4</v>
      </c>
      <c r="G2803" s="37" t="n">
        <v>14</v>
      </c>
      <c r="H2803" s="37" t="str">
        <f aca="false">IFERROR(VLOOKUP(A2803,Employees!$A$2:$I$1501,9,FALSE()),"Unknown")</f>
        <v>Sales</v>
      </c>
      <c r="I2803" s="37" t="str">
        <f aca="false">IFERROR(VLOOKUP(A2803,Employees!$A$2:$U$1501,21,FALSE()),"Unknown")</f>
        <v>Active</v>
      </c>
    </row>
    <row r="2804" customFormat="false" ht="15" hidden="false" customHeight="false" outlineLevel="0" collapsed="false">
      <c r="A2804" s="37" t="s">
        <v>1209</v>
      </c>
      <c r="B2804" s="37" t="n">
        <v>2023</v>
      </c>
      <c r="C2804" s="37" t="n">
        <v>2</v>
      </c>
      <c r="D2804" s="37" t="n">
        <v>52</v>
      </c>
      <c r="E2804" s="37" t="s">
        <v>187</v>
      </c>
      <c r="F2804" s="37" t="n">
        <v>3.8</v>
      </c>
      <c r="G2804" s="37" t="n">
        <v>19</v>
      </c>
      <c r="H2804" s="37" t="str">
        <f aca="false">IFERROR(VLOOKUP(A2804,Employees!$A$2:$I$1501,9,FALSE()),"Unknown")</f>
        <v>Sales</v>
      </c>
      <c r="I2804" s="37" t="str">
        <f aca="false">IFERROR(VLOOKUP(A2804,Employees!$A$2:$U$1501,21,FALSE()),"Unknown")</f>
        <v>Active</v>
      </c>
    </row>
    <row r="2805" customFormat="false" ht="15" hidden="false" customHeight="false" outlineLevel="0" collapsed="false">
      <c r="A2805" s="37" t="s">
        <v>1209</v>
      </c>
      <c r="B2805" s="37" t="n">
        <v>2024</v>
      </c>
      <c r="C2805" s="37" t="n">
        <v>2</v>
      </c>
      <c r="D2805" s="37" t="n">
        <v>61</v>
      </c>
      <c r="E2805" s="37" t="s">
        <v>187</v>
      </c>
      <c r="F2805" s="37" t="n">
        <v>4.2</v>
      </c>
      <c r="G2805" s="37" t="n">
        <v>12</v>
      </c>
      <c r="H2805" s="37" t="str">
        <f aca="false">IFERROR(VLOOKUP(A2805,Employees!$A$2:$I$1501,9,FALSE()),"Unknown")</f>
        <v>Sales</v>
      </c>
      <c r="I2805" s="37" t="str">
        <f aca="false">IFERROR(VLOOKUP(A2805,Employees!$A$2:$U$1501,21,FALSE()),"Unknown")</f>
        <v>Active</v>
      </c>
    </row>
    <row r="2806" customFormat="false" ht="15" hidden="false" customHeight="false" outlineLevel="0" collapsed="false">
      <c r="A2806" s="37" t="s">
        <v>1209</v>
      </c>
      <c r="B2806" s="37" t="n">
        <v>2025</v>
      </c>
      <c r="C2806" s="37" t="n">
        <v>3</v>
      </c>
      <c r="D2806" s="37" t="n">
        <v>100</v>
      </c>
      <c r="E2806" s="37" t="s">
        <v>187</v>
      </c>
      <c r="F2806" s="37" t="n">
        <v>5.9</v>
      </c>
      <c r="G2806" s="37" t="n">
        <v>63</v>
      </c>
      <c r="H2806" s="37" t="str">
        <f aca="false">IFERROR(VLOOKUP(A2806,Employees!$A$2:$I$1501,9,FALSE()),"Unknown")</f>
        <v>Sales</v>
      </c>
      <c r="I2806" s="37" t="str">
        <f aca="false">IFERROR(VLOOKUP(A2806,Employees!$A$2:$U$1501,21,FALSE()),"Unknown")</f>
        <v>Active</v>
      </c>
    </row>
    <row r="2807" customFormat="false" ht="15" hidden="false" customHeight="false" outlineLevel="0" collapsed="false">
      <c r="A2807" s="37" t="s">
        <v>1670</v>
      </c>
      <c r="B2807" s="37" t="n">
        <v>2022</v>
      </c>
      <c r="C2807" s="37" t="n">
        <v>2</v>
      </c>
      <c r="D2807" s="37" t="n">
        <v>100</v>
      </c>
      <c r="E2807" s="37" t="s">
        <v>187</v>
      </c>
      <c r="F2807" s="37" t="n">
        <v>1.7</v>
      </c>
      <c r="G2807" s="37" t="n">
        <v>14</v>
      </c>
      <c r="H2807" s="37" t="str">
        <f aca="false">IFERROR(VLOOKUP(A2807,Employees!$A$2:$I$1501,9,FALSE()),"Unknown")</f>
        <v>Legal &amp; Compliance</v>
      </c>
      <c r="I2807" s="37" t="str">
        <f aca="false">IFERROR(VLOOKUP(A2807,Employees!$A$2:$U$1501,21,FALSE()),"Unknown")</f>
        <v>Exited</v>
      </c>
    </row>
    <row r="2808" customFormat="false" ht="15" hidden="false" customHeight="false" outlineLevel="0" collapsed="false">
      <c r="A2808" s="37" t="s">
        <v>1670</v>
      </c>
      <c r="B2808" s="37" t="n">
        <v>2023</v>
      </c>
      <c r="C2808" s="37" t="n">
        <v>1</v>
      </c>
      <c r="D2808" s="37" t="n">
        <v>47</v>
      </c>
      <c r="E2808" s="37" t="s">
        <v>187</v>
      </c>
      <c r="F2808" s="37" t="n">
        <v>3.1</v>
      </c>
      <c r="G2808" s="37" t="n">
        <v>8</v>
      </c>
      <c r="H2808" s="37" t="str">
        <f aca="false">IFERROR(VLOOKUP(A2808,Employees!$A$2:$I$1501,9,FALSE()),"Unknown")</f>
        <v>Legal &amp; Compliance</v>
      </c>
      <c r="I2808" s="37" t="str">
        <f aca="false">IFERROR(VLOOKUP(A2808,Employees!$A$2:$U$1501,21,FALSE()),"Unknown")</f>
        <v>Exited</v>
      </c>
    </row>
    <row r="2809" customFormat="false" ht="15" hidden="false" customHeight="false" outlineLevel="0" collapsed="false">
      <c r="A2809" s="37" t="s">
        <v>1670</v>
      </c>
      <c r="B2809" s="37" t="n">
        <v>2024</v>
      </c>
      <c r="C2809" s="37" t="n">
        <v>3</v>
      </c>
      <c r="D2809" s="37" t="n">
        <v>88</v>
      </c>
      <c r="E2809" s="37" t="s">
        <v>187</v>
      </c>
      <c r="F2809" s="37" t="n">
        <v>7.2</v>
      </c>
      <c r="G2809" s="37" t="n">
        <v>41</v>
      </c>
      <c r="H2809" s="37" t="str">
        <f aca="false">IFERROR(VLOOKUP(A2809,Employees!$A$2:$I$1501,9,FALSE()),"Unknown")</f>
        <v>Legal &amp; Compliance</v>
      </c>
      <c r="I2809" s="37" t="str">
        <f aca="false">IFERROR(VLOOKUP(A2809,Employees!$A$2:$U$1501,21,FALSE()),"Unknown")</f>
        <v>Exited</v>
      </c>
    </row>
    <row r="2810" customFormat="false" ht="15" hidden="false" customHeight="false" outlineLevel="0" collapsed="false">
      <c r="A2810" s="37" t="s">
        <v>1670</v>
      </c>
      <c r="B2810" s="37" t="n">
        <v>2025</v>
      </c>
      <c r="C2810" s="37" t="n">
        <v>1</v>
      </c>
      <c r="D2810" s="37" t="n">
        <v>72</v>
      </c>
      <c r="E2810" s="37" t="s">
        <v>187</v>
      </c>
      <c r="F2810" s="37" t="n">
        <v>1.8</v>
      </c>
      <c r="G2810" s="37" t="n">
        <v>19</v>
      </c>
      <c r="H2810" s="37" t="str">
        <f aca="false">IFERROR(VLOOKUP(A2810,Employees!$A$2:$I$1501,9,FALSE()),"Unknown")</f>
        <v>Legal &amp; Compliance</v>
      </c>
      <c r="I2810" s="37" t="str">
        <f aca="false">IFERROR(VLOOKUP(A2810,Employees!$A$2:$U$1501,21,FALSE()),"Unknown")</f>
        <v>Exited</v>
      </c>
    </row>
    <row r="2811" customFormat="false" ht="15" hidden="false" customHeight="false" outlineLevel="0" collapsed="false">
      <c r="A2811" s="37" t="s">
        <v>1670</v>
      </c>
      <c r="B2811" s="37" t="n">
        <v>2026</v>
      </c>
      <c r="C2811" s="37" t="n">
        <v>2</v>
      </c>
      <c r="D2811" s="37" t="n">
        <v>71</v>
      </c>
      <c r="E2811" s="37" t="s">
        <v>187</v>
      </c>
      <c r="F2811" s="37" t="n">
        <v>6.5</v>
      </c>
      <c r="G2811" s="37" t="n">
        <v>9</v>
      </c>
      <c r="H2811" s="37" t="str">
        <f aca="false">IFERROR(VLOOKUP(A2811,Employees!$A$2:$I$1501,9,FALSE()),"Unknown")</f>
        <v>Legal &amp; Compliance</v>
      </c>
      <c r="I2811" s="37" t="str">
        <f aca="false">IFERROR(VLOOKUP(A2811,Employees!$A$2:$U$1501,21,FALSE()),"Unknown")</f>
        <v>Exited</v>
      </c>
    </row>
    <row r="2812" customFormat="false" ht="15" hidden="false" customHeight="false" outlineLevel="0" collapsed="false">
      <c r="A2812" s="37" t="s">
        <v>1671</v>
      </c>
      <c r="B2812" s="37" t="n">
        <v>2024</v>
      </c>
      <c r="C2812" s="37" t="n">
        <v>3</v>
      </c>
      <c r="D2812" s="37" t="n">
        <v>71</v>
      </c>
      <c r="E2812" s="37" t="s">
        <v>187</v>
      </c>
      <c r="F2812" s="37" t="n">
        <v>6.4</v>
      </c>
      <c r="G2812" s="37" t="n">
        <v>31</v>
      </c>
      <c r="H2812" s="37" t="str">
        <f aca="false">IFERROR(VLOOKUP(A2812,Employees!$A$2:$I$1501,9,FALSE()),"Unknown")</f>
        <v>Engineering</v>
      </c>
      <c r="I2812" s="37" t="str">
        <f aca="false">IFERROR(VLOOKUP(A2812,Employees!$A$2:$U$1501,21,FALSE()),"Unknown")</f>
        <v>Active</v>
      </c>
    </row>
    <row r="2813" customFormat="false" ht="15" hidden="false" customHeight="false" outlineLevel="0" collapsed="false">
      <c r="A2813" s="37" t="s">
        <v>1671</v>
      </c>
      <c r="B2813" s="37" t="n">
        <v>2025</v>
      </c>
      <c r="C2813" s="37" t="n">
        <v>2</v>
      </c>
      <c r="D2813" s="37" t="n">
        <v>74</v>
      </c>
      <c r="E2813" s="37" t="s">
        <v>187</v>
      </c>
      <c r="F2813" s="37" t="n">
        <v>5.7</v>
      </c>
      <c r="G2813" s="37" t="n">
        <v>9</v>
      </c>
      <c r="H2813" s="37" t="str">
        <f aca="false">IFERROR(VLOOKUP(A2813,Employees!$A$2:$I$1501,9,FALSE()),"Unknown")</f>
        <v>Engineering</v>
      </c>
      <c r="I2813" s="37" t="str">
        <f aca="false">IFERROR(VLOOKUP(A2813,Employees!$A$2:$U$1501,21,FALSE()),"Unknown")</f>
        <v>Active</v>
      </c>
    </row>
    <row r="2814" customFormat="false" ht="15" hidden="false" customHeight="false" outlineLevel="0" collapsed="false">
      <c r="A2814" s="37" t="s">
        <v>1672</v>
      </c>
      <c r="B2814" s="37" t="n">
        <v>2021</v>
      </c>
      <c r="C2814" s="37" t="n">
        <v>2</v>
      </c>
      <c r="D2814" s="37" t="n">
        <v>82</v>
      </c>
      <c r="E2814" s="37" t="s">
        <v>187</v>
      </c>
      <c r="F2814" s="37" t="n">
        <v>2.1</v>
      </c>
      <c r="G2814" s="37" t="n">
        <v>29</v>
      </c>
      <c r="H2814" s="37" t="str">
        <f aca="false">IFERROR(VLOOKUP(A2814,Employees!$A$2:$I$1501,9,FALSE()),"Unknown")</f>
        <v>Engineering</v>
      </c>
      <c r="I2814" s="37" t="str">
        <f aca="false">IFERROR(VLOOKUP(A2814,Employees!$A$2:$U$1501,21,FALSE()),"Unknown")</f>
        <v>Active</v>
      </c>
    </row>
    <row r="2815" customFormat="false" ht="15" hidden="false" customHeight="false" outlineLevel="0" collapsed="false">
      <c r="A2815" s="37" t="s">
        <v>1672</v>
      </c>
      <c r="B2815" s="37" t="n">
        <v>2022</v>
      </c>
      <c r="C2815" s="37" t="n">
        <v>4</v>
      </c>
      <c r="D2815" s="37" t="n">
        <v>92</v>
      </c>
      <c r="E2815" s="37" t="s">
        <v>187</v>
      </c>
      <c r="F2815" s="37" t="n">
        <v>7.6</v>
      </c>
      <c r="G2815" s="37" t="n">
        <v>21</v>
      </c>
      <c r="H2815" s="37" t="str">
        <f aca="false">IFERROR(VLOOKUP(A2815,Employees!$A$2:$I$1501,9,FALSE()),"Unknown")</f>
        <v>Engineering</v>
      </c>
      <c r="I2815" s="37" t="str">
        <f aca="false">IFERROR(VLOOKUP(A2815,Employees!$A$2:$U$1501,21,FALSE()),"Unknown")</f>
        <v>Active</v>
      </c>
    </row>
    <row r="2816" customFormat="false" ht="15" hidden="false" customHeight="false" outlineLevel="0" collapsed="false">
      <c r="A2816" s="37" t="s">
        <v>1672</v>
      </c>
      <c r="B2816" s="37" t="n">
        <v>2023</v>
      </c>
      <c r="C2816" s="37" t="n">
        <v>3</v>
      </c>
      <c r="D2816" s="37" t="n">
        <v>91</v>
      </c>
      <c r="E2816" s="37" t="s">
        <v>187</v>
      </c>
      <c r="F2816" s="37" t="n">
        <v>7.1</v>
      </c>
      <c r="G2816" s="37" t="n">
        <v>14</v>
      </c>
      <c r="H2816" s="37" t="str">
        <f aca="false">IFERROR(VLOOKUP(A2816,Employees!$A$2:$I$1501,9,FALSE()),"Unknown")</f>
        <v>Engineering</v>
      </c>
      <c r="I2816" s="37" t="str">
        <f aca="false">IFERROR(VLOOKUP(A2816,Employees!$A$2:$U$1501,21,FALSE()),"Unknown")</f>
        <v>Active</v>
      </c>
    </row>
    <row r="2817" customFormat="false" ht="15" hidden="false" customHeight="false" outlineLevel="0" collapsed="false">
      <c r="A2817" s="37" t="s">
        <v>1672</v>
      </c>
      <c r="B2817" s="37" t="n">
        <v>2024</v>
      </c>
      <c r="C2817" s="37" t="n">
        <v>3</v>
      </c>
      <c r="D2817" s="37" t="n">
        <v>75</v>
      </c>
      <c r="E2817" s="37" t="s">
        <v>187</v>
      </c>
      <c r="F2817" s="37" t="n">
        <v>5.3</v>
      </c>
      <c r="G2817" s="37" t="n">
        <v>18</v>
      </c>
      <c r="H2817" s="37" t="str">
        <f aca="false">IFERROR(VLOOKUP(A2817,Employees!$A$2:$I$1501,9,FALSE()),"Unknown")</f>
        <v>Engineering</v>
      </c>
      <c r="I2817" s="37" t="str">
        <f aca="false">IFERROR(VLOOKUP(A2817,Employees!$A$2:$U$1501,21,FALSE()),"Unknown")</f>
        <v>Active</v>
      </c>
    </row>
    <row r="2818" customFormat="false" ht="15" hidden="false" customHeight="false" outlineLevel="0" collapsed="false">
      <c r="A2818" s="37" t="s">
        <v>1672</v>
      </c>
      <c r="B2818" s="37" t="n">
        <v>2025</v>
      </c>
      <c r="C2818" s="37" t="n">
        <v>1</v>
      </c>
      <c r="D2818" s="37" t="n">
        <v>59</v>
      </c>
      <c r="E2818" s="37" t="s">
        <v>187</v>
      </c>
      <c r="F2818" s="37" t="n">
        <v>1.3</v>
      </c>
      <c r="G2818" s="37" t="n">
        <v>7</v>
      </c>
      <c r="H2818" s="37" t="str">
        <f aca="false">IFERROR(VLOOKUP(A2818,Employees!$A$2:$I$1501,9,FALSE()),"Unknown")</f>
        <v>Engineering</v>
      </c>
      <c r="I2818" s="37" t="str">
        <f aca="false">IFERROR(VLOOKUP(A2818,Employees!$A$2:$U$1501,21,FALSE()),"Unknown")</f>
        <v>Active</v>
      </c>
    </row>
    <row r="2819" customFormat="false" ht="15" hidden="false" customHeight="false" outlineLevel="0" collapsed="false">
      <c r="A2819" s="37" t="s">
        <v>980</v>
      </c>
      <c r="B2819" s="37" t="n">
        <v>2022</v>
      </c>
      <c r="C2819" s="37" t="n">
        <v>3</v>
      </c>
      <c r="D2819" s="37" t="n">
        <v>79</v>
      </c>
      <c r="E2819" s="37" t="s">
        <v>187</v>
      </c>
      <c r="F2819" s="37" t="n">
        <v>6</v>
      </c>
      <c r="G2819" s="37" t="n">
        <v>7</v>
      </c>
      <c r="H2819" s="37" t="str">
        <f aca="false">IFERROR(VLOOKUP(A2819,Employees!$A$2:$I$1501,9,FALSE()),"Unknown")</f>
        <v>Marketing</v>
      </c>
      <c r="I2819" s="37" t="str">
        <f aca="false">IFERROR(VLOOKUP(A2819,Employees!$A$2:$U$1501,21,FALSE()),"Unknown")</f>
        <v>Active</v>
      </c>
    </row>
    <row r="2820" customFormat="false" ht="15" hidden="false" customHeight="false" outlineLevel="0" collapsed="false">
      <c r="A2820" s="37" t="s">
        <v>980</v>
      </c>
      <c r="B2820" s="37" t="n">
        <v>2023</v>
      </c>
      <c r="C2820" s="37" t="n">
        <v>1</v>
      </c>
      <c r="D2820" s="37" t="n">
        <v>82</v>
      </c>
      <c r="E2820" s="37" t="s">
        <v>187</v>
      </c>
      <c r="F2820" s="37" t="n">
        <v>4.8</v>
      </c>
      <c r="G2820" s="37" t="n">
        <v>15</v>
      </c>
      <c r="H2820" s="37" t="str">
        <f aca="false">IFERROR(VLOOKUP(A2820,Employees!$A$2:$I$1501,9,FALSE()),"Unknown")</f>
        <v>Marketing</v>
      </c>
      <c r="I2820" s="37" t="str">
        <f aca="false">IFERROR(VLOOKUP(A2820,Employees!$A$2:$U$1501,21,FALSE()),"Unknown")</f>
        <v>Active</v>
      </c>
    </row>
    <row r="2821" customFormat="false" ht="15" hidden="false" customHeight="false" outlineLevel="0" collapsed="false">
      <c r="A2821" s="37" t="s">
        <v>980</v>
      </c>
      <c r="B2821" s="37" t="n">
        <v>2024</v>
      </c>
      <c r="C2821" s="37" t="n">
        <v>4</v>
      </c>
      <c r="D2821" s="37" t="n">
        <v>97</v>
      </c>
      <c r="E2821" s="37" t="s">
        <v>187</v>
      </c>
      <c r="F2821" s="37" t="n">
        <v>12</v>
      </c>
      <c r="G2821" s="37" t="n">
        <v>4</v>
      </c>
      <c r="H2821" s="37" t="str">
        <f aca="false">IFERROR(VLOOKUP(A2821,Employees!$A$2:$I$1501,9,FALSE()),"Unknown")</f>
        <v>Marketing</v>
      </c>
      <c r="I2821" s="37" t="str">
        <f aca="false">IFERROR(VLOOKUP(A2821,Employees!$A$2:$U$1501,21,FALSE()),"Unknown")</f>
        <v>Active</v>
      </c>
    </row>
    <row r="2822" customFormat="false" ht="15" hidden="false" customHeight="false" outlineLevel="0" collapsed="false">
      <c r="A2822" s="37" t="s">
        <v>980</v>
      </c>
      <c r="B2822" s="37" t="n">
        <v>2025</v>
      </c>
      <c r="C2822" s="37" t="n">
        <v>3</v>
      </c>
      <c r="D2822" s="37" t="n">
        <v>89</v>
      </c>
      <c r="E2822" s="37" t="s">
        <v>187</v>
      </c>
      <c r="F2822" s="37" t="n">
        <v>7.8</v>
      </c>
      <c r="G2822" s="37" t="n">
        <v>32</v>
      </c>
      <c r="H2822" s="37" t="str">
        <f aca="false">IFERROR(VLOOKUP(A2822,Employees!$A$2:$I$1501,9,FALSE()),"Unknown")</f>
        <v>Marketing</v>
      </c>
      <c r="I2822" s="37" t="str">
        <f aca="false">IFERROR(VLOOKUP(A2822,Employees!$A$2:$U$1501,21,FALSE()),"Unknown")</f>
        <v>Active</v>
      </c>
    </row>
    <row r="2823" customFormat="false" ht="15" hidden="false" customHeight="false" outlineLevel="0" collapsed="false">
      <c r="A2823" s="37" t="s">
        <v>1177</v>
      </c>
      <c r="B2823" s="37" t="n">
        <v>2021</v>
      </c>
      <c r="C2823" s="37" t="n">
        <v>2</v>
      </c>
      <c r="D2823" s="37" t="n">
        <v>66</v>
      </c>
      <c r="E2823" s="37" t="s">
        <v>187</v>
      </c>
      <c r="F2823" s="37" t="n">
        <v>6.2</v>
      </c>
      <c r="G2823" s="37" t="n">
        <v>11</v>
      </c>
      <c r="H2823" s="37" t="str">
        <f aca="false">IFERROR(VLOOKUP(A2823,Employees!$A$2:$I$1501,9,FALSE()),"Unknown")</f>
        <v>Human Resources</v>
      </c>
      <c r="I2823" s="37" t="str">
        <f aca="false">IFERROR(VLOOKUP(A2823,Employees!$A$2:$U$1501,21,FALSE()),"Unknown")</f>
        <v>Active</v>
      </c>
    </row>
    <row r="2824" customFormat="false" ht="15" hidden="false" customHeight="false" outlineLevel="0" collapsed="false">
      <c r="A2824" s="37" t="s">
        <v>1177</v>
      </c>
      <c r="B2824" s="37" t="n">
        <v>2022</v>
      </c>
      <c r="C2824" s="37" t="n">
        <v>2</v>
      </c>
      <c r="D2824" s="37" t="n">
        <v>72</v>
      </c>
      <c r="E2824" s="37" t="s">
        <v>187</v>
      </c>
      <c r="F2824" s="37" t="n">
        <v>4.1</v>
      </c>
      <c r="G2824" s="37" t="n">
        <v>6</v>
      </c>
      <c r="H2824" s="37" t="str">
        <f aca="false">IFERROR(VLOOKUP(A2824,Employees!$A$2:$I$1501,9,FALSE()),"Unknown")</f>
        <v>Human Resources</v>
      </c>
      <c r="I2824" s="37" t="str">
        <f aca="false">IFERROR(VLOOKUP(A2824,Employees!$A$2:$U$1501,21,FALSE()),"Unknown")</f>
        <v>Active</v>
      </c>
    </row>
    <row r="2825" customFormat="false" ht="15" hidden="false" customHeight="false" outlineLevel="0" collapsed="false">
      <c r="A2825" s="37" t="s">
        <v>1177</v>
      </c>
      <c r="B2825" s="37" t="n">
        <v>2023</v>
      </c>
      <c r="C2825" s="37" t="n">
        <v>4</v>
      </c>
      <c r="D2825" s="37" t="n">
        <v>74</v>
      </c>
      <c r="E2825" s="37" t="s">
        <v>187</v>
      </c>
      <c r="F2825" s="37" t="n">
        <v>8.7</v>
      </c>
      <c r="G2825" s="37" t="n">
        <v>10</v>
      </c>
      <c r="H2825" s="37" t="str">
        <f aca="false">IFERROR(VLOOKUP(A2825,Employees!$A$2:$I$1501,9,FALSE()),"Unknown")</f>
        <v>Human Resources</v>
      </c>
      <c r="I2825" s="37" t="str">
        <f aca="false">IFERROR(VLOOKUP(A2825,Employees!$A$2:$U$1501,21,FALSE()),"Unknown")</f>
        <v>Active</v>
      </c>
    </row>
    <row r="2826" customFormat="false" ht="15" hidden="false" customHeight="false" outlineLevel="0" collapsed="false">
      <c r="A2826" s="37" t="s">
        <v>1177</v>
      </c>
      <c r="B2826" s="37" t="n">
        <v>2024</v>
      </c>
      <c r="C2826" s="37" t="n">
        <v>1</v>
      </c>
      <c r="D2826" s="37" t="n">
        <v>64</v>
      </c>
      <c r="E2826" s="37" t="s">
        <v>187</v>
      </c>
      <c r="F2826" s="37" t="n">
        <v>1.9</v>
      </c>
      <c r="G2826" s="37" t="n">
        <v>8</v>
      </c>
      <c r="H2826" s="37" t="str">
        <f aca="false">IFERROR(VLOOKUP(A2826,Employees!$A$2:$I$1501,9,FALSE()),"Unknown")</f>
        <v>Human Resources</v>
      </c>
      <c r="I2826" s="37" t="str">
        <f aca="false">IFERROR(VLOOKUP(A2826,Employees!$A$2:$U$1501,21,FALSE()),"Unknown")</f>
        <v>Active</v>
      </c>
    </row>
    <row r="2827" customFormat="false" ht="15" hidden="false" customHeight="false" outlineLevel="0" collapsed="false">
      <c r="A2827" s="37" t="s">
        <v>1177</v>
      </c>
      <c r="B2827" s="37" t="n">
        <v>2025</v>
      </c>
      <c r="C2827" s="37" t="n">
        <v>4</v>
      </c>
      <c r="D2827" s="37" t="n">
        <v>93</v>
      </c>
      <c r="E2827" s="37" t="s">
        <v>187</v>
      </c>
      <c r="F2827" s="37" t="n">
        <v>7.6</v>
      </c>
      <c r="G2827" s="37" t="n">
        <v>8</v>
      </c>
      <c r="H2827" s="37" t="str">
        <f aca="false">IFERROR(VLOOKUP(A2827,Employees!$A$2:$I$1501,9,FALSE()),"Unknown")</f>
        <v>Human Resources</v>
      </c>
      <c r="I2827" s="37" t="str">
        <f aca="false">IFERROR(VLOOKUP(A2827,Employees!$A$2:$U$1501,21,FALSE()),"Unknown")</f>
        <v>Active</v>
      </c>
    </row>
    <row r="2828" customFormat="false" ht="15" hidden="false" customHeight="false" outlineLevel="0" collapsed="false">
      <c r="A2828" s="37" t="s">
        <v>983</v>
      </c>
      <c r="B2828" s="37" t="n">
        <v>2021</v>
      </c>
      <c r="C2828" s="37" t="n">
        <v>1</v>
      </c>
      <c r="D2828" s="37" t="n">
        <v>57</v>
      </c>
      <c r="E2828" s="37" t="s">
        <v>187</v>
      </c>
      <c r="F2828" s="37" t="n">
        <v>0.3</v>
      </c>
      <c r="G2828" s="37" t="n">
        <v>4</v>
      </c>
      <c r="H2828" s="37" t="str">
        <f aca="false">IFERROR(VLOOKUP(A2828,Employees!$A$2:$I$1501,9,FALSE()),"Unknown")</f>
        <v>Engineering</v>
      </c>
      <c r="I2828" s="37" t="str">
        <f aca="false">IFERROR(VLOOKUP(A2828,Employees!$A$2:$U$1501,21,FALSE()),"Unknown")</f>
        <v>Active</v>
      </c>
    </row>
    <row r="2829" customFormat="false" ht="15" hidden="false" customHeight="false" outlineLevel="0" collapsed="false">
      <c r="A2829" s="37" t="s">
        <v>983</v>
      </c>
      <c r="B2829" s="37" t="n">
        <v>2022</v>
      </c>
      <c r="C2829" s="37" t="n">
        <v>3</v>
      </c>
      <c r="D2829" s="37" t="n">
        <v>77</v>
      </c>
      <c r="E2829" s="37" t="s">
        <v>187</v>
      </c>
      <c r="F2829" s="37" t="n">
        <v>7.6</v>
      </c>
      <c r="G2829" s="37" t="n">
        <v>6</v>
      </c>
      <c r="H2829" s="37" t="str">
        <f aca="false">IFERROR(VLOOKUP(A2829,Employees!$A$2:$I$1501,9,FALSE()),"Unknown")</f>
        <v>Engineering</v>
      </c>
      <c r="I2829" s="37" t="str">
        <f aca="false">IFERROR(VLOOKUP(A2829,Employees!$A$2:$U$1501,21,FALSE()),"Unknown")</f>
        <v>Active</v>
      </c>
    </row>
    <row r="2830" customFormat="false" ht="15" hidden="false" customHeight="false" outlineLevel="0" collapsed="false">
      <c r="A2830" s="37" t="s">
        <v>983</v>
      </c>
      <c r="B2830" s="37" t="n">
        <v>2023</v>
      </c>
      <c r="C2830" s="37" t="n">
        <v>4</v>
      </c>
      <c r="D2830" s="37" t="n">
        <v>114</v>
      </c>
      <c r="E2830" s="37" t="s">
        <v>185</v>
      </c>
      <c r="F2830" s="37" t="n">
        <v>9.5</v>
      </c>
      <c r="G2830" s="37" t="n">
        <v>14</v>
      </c>
      <c r="H2830" s="37" t="str">
        <f aca="false">IFERROR(VLOOKUP(A2830,Employees!$A$2:$I$1501,9,FALSE()),"Unknown")</f>
        <v>Engineering</v>
      </c>
      <c r="I2830" s="37" t="str">
        <f aca="false">IFERROR(VLOOKUP(A2830,Employees!$A$2:$U$1501,21,FALSE()),"Unknown")</f>
        <v>Active</v>
      </c>
    </row>
    <row r="2831" customFormat="false" ht="15" hidden="false" customHeight="false" outlineLevel="0" collapsed="false">
      <c r="A2831" s="37" t="s">
        <v>983</v>
      </c>
      <c r="B2831" s="37" t="n">
        <v>2024</v>
      </c>
      <c r="C2831" s="37" t="n">
        <v>3</v>
      </c>
      <c r="D2831" s="37" t="n">
        <v>97</v>
      </c>
      <c r="E2831" s="37" t="s">
        <v>187</v>
      </c>
      <c r="F2831" s="37" t="n">
        <v>7.2</v>
      </c>
      <c r="G2831" s="37" t="n">
        <v>36</v>
      </c>
      <c r="H2831" s="37" t="str">
        <f aca="false">IFERROR(VLOOKUP(A2831,Employees!$A$2:$I$1501,9,FALSE()),"Unknown")</f>
        <v>Engineering</v>
      </c>
      <c r="I2831" s="37" t="str">
        <f aca="false">IFERROR(VLOOKUP(A2831,Employees!$A$2:$U$1501,21,FALSE()),"Unknown")</f>
        <v>Active</v>
      </c>
    </row>
    <row r="2832" customFormat="false" ht="15" hidden="false" customHeight="false" outlineLevel="0" collapsed="false">
      <c r="A2832" s="37" t="s">
        <v>983</v>
      </c>
      <c r="B2832" s="37" t="n">
        <v>2025</v>
      </c>
      <c r="C2832" s="37" t="n">
        <v>3</v>
      </c>
      <c r="D2832" s="37" t="n">
        <v>77</v>
      </c>
      <c r="E2832" s="37" t="s">
        <v>187</v>
      </c>
      <c r="F2832" s="37" t="n">
        <v>6.8</v>
      </c>
      <c r="G2832" s="37" t="n">
        <v>30</v>
      </c>
      <c r="H2832" s="37" t="str">
        <f aca="false">IFERROR(VLOOKUP(A2832,Employees!$A$2:$I$1501,9,FALSE()),"Unknown")</f>
        <v>Engineering</v>
      </c>
      <c r="I2832" s="37" t="str">
        <f aca="false">IFERROR(VLOOKUP(A2832,Employees!$A$2:$U$1501,21,FALSE()),"Unknown")</f>
        <v>Active</v>
      </c>
    </row>
    <row r="2833" customFormat="false" ht="15" hidden="false" customHeight="false" outlineLevel="0" collapsed="false">
      <c r="A2833" s="37" t="s">
        <v>1673</v>
      </c>
      <c r="B2833" s="37" t="n">
        <v>2025</v>
      </c>
      <c r="C2833" s="37" t="n">
        <v>2</v>
      </c>
      <c r="D2833" s="37" t="n">
        <v>79</v>
      </c>
      <c r="E2833" s="37" t="s">
        <v>187</v>
      </c>
      <c r="F2833" s="37" t="n">
        <v>4.2</v>
      </c>
      <c r="G2833" s="37" t="n">
        <v>23</v>
      </c>
      <c r="H2833" s="37" t="str">
        <f aca="false">IFERROR(VLOOKUP(A2833,Employees!$A$2:$I$1501,9,FALSE()),"Unknown")</f>
        <v>Human Resources</v>
      </c>
      <c r="I2833" s="37" t="str">
        <f aca="false">IFERROR(VLOOKUP(A2833,Employees!$A$2:$U$1501,21,FALSE()),"Unknown")</f>
        <v>Active</v>
      </c>
    </row>
    <row r="2834" customFormat="false" ht="15" hidden="false" customHeight="false" outlineLevel="0" collapsed="false">
      <c r="A2834" s="37" t="s">
        <v>535</v>
      </c>
      <c r="B2834" s="37" t="n">
        <v>2023</v>
      </c>
      <c r="C2834" s="37" t="n">
        <v>4</v>
      </c>
      <c r="D2834" s="37" t="n">
        <v>98</v>
      </c>
      <c r="E2834" s="37" t="s">
        <v>187</v>
      </c>
      <c r="F2834" s="37" t="n">
        <v>8</v>
      </c>
      <c r="G2834" s="37" t="n">
        <v>17</v>
      </c>
      <c r="H2834" s="37" t="str">
        <f aca="false">IFERROR(VLOOKUP(A2834,Employees!$A$2:$I$1501,9,FALSE()),"Unknown")</f>
        <v>Engineering</v>
      </c>
      <c r="I2834" s="37" t="str">
        <f aca="false">IFERROR(VLOOKUP(A2834,Employees!$A$2:$U$1501,21,FALSE()),"Unknown")</f>
        <v>Active</v>
      </c>
    </row>
    <row r="2835" customFormat="false" ht="15" hidden="false" customHeight="false" outlineLevel="0" collapsed="false">
      <c r="A2835" s="37" t="s">
        <v>535</v>
      </c>
      <c r="B2835" s="37" t="n">
        <v>2024</v>
      </c>
      <c r="C2835" s="37" t="n">
        <v>2</v>
      </c>
      <c r="D2835" s="37" t="n">
        <v>80</v>
      </c>
      <c r="E2835" s="37" t="s">
        <v>187</v>
      </c>
      <c r="F2835" s="37" t="n">
        <v>3.2</v>
      </c>
      <c r="G2835" s="37" t="n">
        <v>57</v>
      </c>
      <c r="H2835" s="37" t="str">
        <f aca="false">IFERROR(VLOOKUP(A2835,Employees!$A$2:$I$1501,9,FALSE()),"Unknown")</f>
        <v>Engineering</v>
      </c>
      <c r="I2835" s="37" t="str">
        <f aca="false">IFERROR(VLOOKUP(A2835,Employees!$A$2:$U$1501,21,FALSE()),"Unknown")</f>
        <v>Active</v>
      </c>
    </row>
    <row r="2836" customFormat="false" ht="15" hidden="false" customHeight="false" outlineLevel="0" collapsed="false">
      <c r="A2836" s="37" t="s">
        <v>535</v>
      </c>
      <c r="B2836" s="37" t="n">
        <v>2025</v>
      </c>
      <c r="C2836" s="37" t="n">
        <v>3</v>
      </c>
      <c r="D2836" s="37" t="n">
        <v>79</v>
      </c>
      <c r="E2836" s="37" t="s">
        <v>187</v>
      </c>
      <c r="F2836" s="37" t="n">
        <v>9.5</v>
      </c>
      <c r="G2836" s="37" t="n">
        <v>8</v>
      </c>
      <c r="H2836" s="37" t="str">
        <f aca="false">IFERROR(VLOOKUP(A2836,Employees!$A$2:$I$1501,9,FALSE()),"Unknown")</f>
        <v>Engineering</v>
      </c>
      <c r="I2836" s="37" t="str">
        <f aca="false">IFERROR(VLOOKUP(A2836,Employees!$A$2:$U$1501,21,FALSE()),"Unknown")</f>
        <v>Active</v>
      </c>
    </row>
    <row r="2837" customFormat="false" ht="15" hidden="false" customHeight="false" outlineLevel="0" collapsed="false">
      <c r="A2837" s="37" t="s">
        <v>1674</v>
      </c>
      <c r="B2837" s="37" t="n">
        <v>2025</v>
      </c>
      <c r="C2837" s="37" t="n">
        <v>4</v>
      </c>
      <c r="D2837" s="37" t="n">
        <v>94</v>
      </c>
      <c r="E2837" s="37" t="s">
        <v>187</v>
      </c>
      <c r="F2837" s="37" t="n">
        <v>8</v>
      </c>
      <c r="G2837" s="37" t="n">
        <v>17</v>
      </c>
      <c r="H2837" s="37" t="str">
        <f aca="false">IFERROR(VLOOKUP(A2837,Employees!$A$2:$I$1501,9,FALSE()),"Unknown")</f>
        <v>Engineering</v>
      </c>
      <c r="I2837" s="37" t="str">
        <f aca="false">IFERROR(VLOOKUP(A2837,Employees!$A$2:$U$1501,21,FALSE()),"Unknown")</f>
        <v>Active</v>
      </c>
    </row>
    <row r="2838" customFormat="false" ht="15" hidden="false" customHeight="false" outlineLevel="0" collapsed="false">
      <c r="A2838" s="37" t="s">
        <v>1299</v>
      </c>
      <c r="B2838" s="37" t="n">
        <v>2021</v>
      </c>
      <c r="C2838" s="37" t="n">
        <v>4</v>
      </c>
      <c r="D2838" s="37" t="n">
        <v>98</v>
      </c>
      <c r="E2838" s="37" t="s">
        <v>187</v>
      </c>
      <c r="F2838" s="37" t="n">
        <v>8.1</v>
      </c>
      <c r="G2838" s="37" t="n">
        <v>28</v>
      </c>
      <c r="H2838" s="37" t="str">
        <f aca="false">IFERROR(VLOOKUP(A2838,Employees!$A$2:$I$1501,9,FALSE()),"Unknown")</f>
        <v>Legal &amp; Compliance</v>
      </c>
      <c r="I2838" s="37" t="str">
        <f aca="false">IFERROR(VLOOKUP(A2838,Employees!$A$2:$U$1501,21,FALSE()),"Unknown")</f>
        <v>Exited</v>
      </c>
    </row>
    <row r="2839" customFormat="false" ht="15" hidden="false" customHeight="false" outlineLevel="0" collapsed="false">
      <c r="A2839" s="37" t="s">
        <v>1299</v>
      </c>
      <c r="B2839" s="37" t="n">
        <v>2022</v>
      </c>
      <c r="C2839" s="37" t="n">
        <v>3</v>
      </c>
      <c r="D2839" s="37" t="n">
        <v>85</v>
      </c>
      <c r="E2839" s="37" t="s">
        <v>187</v>
      </c>
      <c r="F2839" s="37" t="n">
        <v>9.3</v>
      </c>
      <c r="G2839" s="37" t="n">
        <v>48</v>
      </c>
      <c r="H2839" s="37" t="str">
        <f aca="false">IFERROR(VLOOKUP(A2839,Employees!$A$2:$I$1501,9,FALSE()),"Unknown")</f>
        <v>Legal &amp; Compliance</v>
      </c>
      <c r="I2839" s="37" t="str">
        <f aca="false">IFERROR(VLOOKUP(A2839,Employees!$A$2:$U$1501,21,FALSE()),"Unknown")</f>
        <v>Exited</v>
      </c>
    </row>
    <row r="2840" customFormat="false" ht="15" hidden="false" customHeight="false" outlineLevel="0" collapsed="false">
      <c r="A2840" s="37" t="s">
        <v>1299</v>
      </c>
      <c r="B2840" s="37" t="n">
        <v>2023</v>
      </c>
      <c r="C2840" s="37" t="n">
        <v>2</v>
      </c>
      <c r="D2840" s="37" t="n">
        <v>68</v>
      </c>
      <c r="E2840" s="37" t="s">
        <v>187</v>
      </c>
      <c r="F2840" s="37" t="n">
        <v>4</v>
      </c>
      <c r="G2840" s="37" t="n">
        <v>43</v>
      </c>
      <c r="H2840" s="37" t="str">
        <f aca="false">IFERROR(VLOOKUP(A2840,Employees!$A$2:$I$1501,9,FALSE()),"Unknown")</f>
        <v>Legal &amp; Compliance</v>
      </c>
      <c r="I2840" s="37" t="str">
        <f aca="false">IFERROR(VLOOKUP(A2840,Employees!$A$2:$U$1501,21,FALSE()),"Unknown")</f>
        <v>Exited</v>
      </c>
    </row>
    <row r="2841" customFormat="false" ht="15" hidden="false" customHeight="false" outlineLevel="0" collapsed="false">
      <c r="A2841" s="37" t="s">
        <v>891</v>
      </c>
      <c r="B2841" s="37" t="n">
        <v>2021</v>
      </c>
      <c r="C2841" s="37" t="n">
        <v>3</v>
      </c>
      <c r="D2841" s="37" t="n">
        <v>92</v>
      </c>
      <c r="E2841" s="37" t="s">
        <v>187</v>
      </c>
      <c r="F2841" s="37" t="n">
        <v>5.1</v>
      </c>
      <c r="G2841" s="37" t="n">
        <v>13</v>
      </c>
      <c r="H2841" s="37" t="str">
        <f aca="false">IFERROR(VLOOKUP(A2841,Employees!$A$2:$I$1501,9,FALSE()),"Unknown")</f>
        <v>Engineering</v>
      </c>
      <c r="I2841" s="37" t="str">
        <f aca="false">IFERROR(VLOOKUP(A2841,Employees!$A$2:$U$1501,21,FALSE()),"Unknown")</f>
        <v>Exited</v>
      </c>
    </row>
    <row r="2842" customFormat="false" ht="15" hidden="false" customHeight="false" outlineLevel="0" collapsed="false">
      <c r="A2842" s="37" t="s">
        <v>1677</v>
      </c>
      <c r="B2842" s="37" t="n">
        <v>2021</v>
      </c>
      <c r="C2842" s="37" t="n">
        <v>2</v>
      </c>
      <c r="D2842" s="37" t="n">
        <v>60</v>
      </c>
      <c r="E2842" s="37" t="s">
        <v>187</v>
      </c>
      <c r="F2842" s="37" t="n">
        <v>2.8</v>
      </c>
      <c r="G2842" s="37" t="n">
        <v>38</v>
      </c>
      <c r="H2842" s="37" t="str">
        <f aca="false">IFERROR(VLOOKUP(A2842,Employees!$A$2:$I$1501,9,FALSE()),"Unknown")</f>
        <v>Legal &amp; Compliance</v>
      </c>
      <c r="I2842" s="37" t="str">
        <f aca="false">IFERROR(VLOOKUP(A2842,Employees!$A$2:$U$1501,21,FALSE()),"Unknown")</f>
        <v>Active</v>
      </c>
    </row>
    <row r="2843" customFormat="false" ht="15" hidden="false" customHeight="false" outlineLevel="0" collapsed="false">
      <c r="A2843" s="37" t="s">
        <v>1677</v>
      </c>
      <c r="B2843" s="37" t="n">
        <v>2022</v>
      </c>
      <c r="C2843" s="37" t="n">
        <v>3</v>
      </c>
      <c r="D2843" s="37" t="n">
        <v>73</v>
      </c>
      <c r="E2843" s="37" t="s">
        <v>187</v>
      </c>
      <c r="F2843" s="37" t="n">
        <v>7.2</v>
      </c>
      <c r="G2843" s="37" t="n">
        <v>18</v>
      </c>
      <c r="H2843" s="37" t="str">
        <f aca="false">IFERROR(VLOOKUP(A2843,Employees!$A$2:$I$1501,9,FALSE()),"Unknown")</f>
        <v>Legal &amp; Compliance</v>
      </c>
      <c r="I2843" s="37" t="str">
        <f aca="false">IFERROR(VLOOKUP(A2843,Employees!$A$2:$U$1501,21,FALSE()),"Unknown")</f>
        <v>Active</v>
      </c>
    </row>
    <row r="2844" customFormat="false" ht="15" hidden="false" customHeight="false" outlineLevel="0" collapsed="false">
      <c r="A2844" s="37" t="s">
        <v>1677</v>
      </c>
      <c r="B2844" s="37" t="n">
        <v>2023</v>
      </c>
      <c r="C2844" s="37" t="n">
        <v>2</v>
      </c>
      <c r="D2844" s="37" t="n">
        <v>81</v>
      </c>
      <c r="E2844" s="37" t="s">
        <v>187</v>
      </c>
      <c r="F2844" s="37" t="n">
        <v>3.6</v>
      </c>
      <c r="G2844" s="37" t="n">
        <v>20</v>
      </c>
      <c r="H2844" s="37" t="str">
        <f aca="false">IFERROR(VLOOKUP(A2844,Employees!$A$2:$I$1501,9,FALSE()),"Unknown")</f>
        <v>Legal &amp; Compliance</v>
      </c>
      <c r="I2844" s="37" t="str">
        <f aca="false">IFERROR(VLOOKUP(A2844,Employees!$A$2:$U$1501,21,FALSE()),"Unknown")</f>
        <v>Active</v>
      </c>
    </row>
    <row r="2845" customFormat="false" ht="15" hidden="false" customHeight="false" outlineLevel="0" collapsed="false">
      <c r="A2845" s="37" t="s">
        <v>1677</v>
      </c>
      <c r="B2845" s="37" t="n">
        <v>2024</v>
      </c>
      <c r="C2845" s="37" t="n">
        <v>3</v>
      </c>
      <c r="D2845" s="37" t="n">
        <v>86</v>
      </c>
      <c r="E2845" s="37" t="s">
        <v>187</v>
      </c>
      <c r="F2845" s="37" t="n">
        <v>5.9</v>
      </c>
      <c r="G2845" s="37" t="n">
        <v>19</v>
      </c>
      <c r="H2845" s="37" t="str">
        <f aca="false">IFERROR(VLOOKUP(A2845,Employees!$A$2:$I$1501,9,FALSE()),"Unknown")</f>
        <v>Legal &amp; Compliance</v>
      </c>
      <c r="I2845" s="37" t="str">
        <f aca="false">IFERROR(VLOOKUP(A2845,Employees!$A$2:$U$1501,21,FALSE()),"Unknown")</f>
        <v>Active</v>
      </c>
    </row>
    <row r="2846" customFormat="false" ht="15" hidden="false" customHeight="false" outlineLevel="0" collapsed="false">
      <c r="A2846" s="37" t="s">
        <v>1677</v>
      </c>
      <c r="B2846" s="37" t="n">
        <v>2025</v>
      </c>
      <c r="C2846" s="37" t="n">
        <v>3</v>
      </c>
      <c r="D2846" s="37" t="n">
        <v>83</v>
      </c>
      <c r="E2846" s="37" t="s">
        <v>187</v>
      </c>
      <c r="F2846" s="37" t="n">
        <v>5.3</v>
      </c>
      <c r="G2846" s="37" t="n">
        <v>22</v>
      </c>
      <c r="H2846" s="37" t="str">
        <f aca="false">IFERROR(VLOOKUP(A2846,Employees!$A$2:$I$1501,9,FALSE()),"Unknown")</f>
        <v>Legal &amp; Compliance</v>
      </c>
      <c r="I2846" s="37" t="str">
        <f aca="false">IFERROR(VLOOKUP(A2846,Employees!$A$2:$U$1501,21,FALSE()),"Unknown")</f>
        <v>Active</v>
      </c>
    </row>
    <row r="2847" customFormat="false" ht="15" hidden="false" customHeight="false" outlineLevel="0" collapsed="false">
      <c r="A2847" s="37" t="s">
        <v>1678</v>
      </c>
      <c r="B2847" s="37" t="n">
        <v>2025</v>
      </c>
      <c r="C2847" s="37" t="n">
        <v>1</v>
      </c>
      <c r="D2847" s="37" t="n">
        <v>54</v>
      </c>
      <c r="E2847" s="37" t="s">
        <v>187</v>
      </c>
      <c r="F2847" s="37" t="n">
        <v>1.2</v>
      </c>
      <c r="G2847" s="37" t="n">
        <v>18</v>
      </c>
      <c r="H2847" s="37" t="str">
        <f aca="false">IFERROR(VLOOKUP(A2847,Employees!$A$2:$I$1501,9,FALSE()),"Unknown")</f>
        <v>Data &amp; AI</v>
      </c>
      <c r="I2847" s="37" t="str">
        <f aca="false">IFERROR(VLOOKUP(A2847,Employees!$A$2:$U$1501,21,FALSE()),"Unknown")</f>
        <v>Exited</v>
      </c>
    </row>
    <row r="2848" customFormat="false" ht="15" hidden="false" customHeight="false" outlineLevel="0" collapsed="false">
      <c r="A2848" s="37" t="s">
        <v>1678</v>
      </c>
      <c r="B2848" s="37" t="n">
        <v>2026</v>
      </c>
      <c r="C2848" s="37" t="n">
        <v>3</v>
      </c>
      <c r="D2848" s="37" t="n">
        <v>82</v>
      </c>
      <c r="E2848" s="37" t="s">
        <v>187</v>
      </c>
      <c r="F2848" s="37" t="n">
        <v>3.1</v>
      </c>
      <c r="G2848" s="37" t="n">
        <v>9</v>
      </c>
      <c r="H2848" s="37" t="str">
        <f aca="false">IFERROR(VLOOKUP(A2848,Employees!$A$2:$I$1501,9,FALSE()),"Unknown")</f>
        <v>Data &amp; AI</v>
      </c>
      <c r="I2848" s="37" t="str">
        <f aca="false">IFERROR(VLOOKUP(A2848,Employees!$A$2:$U$1501,21,FALSE()),"Unknown")</f>
        <v>Exited</v>
      </c>
    </row>
    <row r="2849" customFormat="false" ht="15" hidden="false" customHeight="false" outlineLevel="0" collapsed="false">
      <c r="A2849" s="37" t="s">
        <v>1679</v>
      </c>
      <c r="B2849" s="37" t="n">
        <v>2022</v>
      </c>
      <c r="C2849" s="37" t="n">
        <v>1</v>
      </c>
      <c r="D2849" s="37" t="n">
        <v>77</v>
      </c>
      <c r="E2849" s="37" t="s">
        <v>187</v>
      </c>
      <c r="F2849" s="37" t="n">
        <v>2.5</v>
      </c>
      <c r="G2849" s="37" t="n">
        <v>31</v>
      </c>
      <c r="H2849" s="37" t="str">
        <f aca="false">IFERROR(VLOOKUP(A2849,Employees!$A$2:$I$1501,9,FALSE()),"Unknown")</f>
        <v>Legal &amp; Compliance</v>
      </c>
      <c r="I2849" s="37" t="str">
        <f aca="false">IFERROR(VLOOKUP(A2849,Employees!$A$2:$U$1501,21,FALSE()),"Unknown")</f>
        <v>Active</v>
      </c>
    </row>
    <row r="2850" customFormat="false" ht="15" hidden="false" customHeight="false" outlineLevel="0" collapsed="false">
      <c r="A2850" s="37" t="s">
        <v>1679</v>
      </c>
      <c r="B2850" s="37" t="n">
        <v>2023</v>
      </c>
      <c r="C2850" s="37" t="n">
        <v>3</v>
      </c>
      <c r="D2850" s="37" t="n">
        <v>77</v>
      </c>
      <c r="E2850" s="37" t="s">
        <v>187</v>
      </c>
      <c r="F2850" s="37" t="n">
        <v>6.3</v>
      </c>
      <c r="G2850" s="37" t="n">
        <v>26</v>
      </c>
      <c r="H2850" s="37" t="str">
        <f aca="false">IFERROR(VLOOKUP(A2850,Employees!$A$2:$I$1501,9,FALSE()),"Unknown")</f>
        <v>Legal &amp; Compliance</v>
      </c>
      <c r="I2850" s="37" t="str">
        <f aca="false">IFERROR(VLOOKUP(A2850,Employees!$A$2:$U$1501,21,FALSE()),"Unknown")</f>
        <v>Active</v>
      </c>
    </row>
    <row r="2851" customFormat="false" ht="15" hidden="false" customHeight="false" outlineLevel="0" collapsed="false">
      <c r="A2851" s="37" t="s">
        <v>1679</v>
      </c>
      <c r="B2851" s="37" t="n">
        <v>2024</v>
      </c>
      <c r="C2851" s="37" t="n">
        <v>4</v>
      </c>
      <c r="D2851" s="37" t="n">
        <v>93</v>
      </c>
      <c r="E2851" s="37" t="s">
        <v>187</v>
      </c>
      <c r="F2851" s="37" t="n">
        <v>10.1</v>
      </c>
      <c r="G2851" s="37" t="n">
        <v>38</v>
      </c>
      <c r="H2851" s="37" t="str">
        <f aca="false">IFERROR(VLOOKUP(A2851,Employees!$A$2:$I$1501,9,FALSE()),"Unknown")</f>
        <v>Legal &amp; Compliance</v>
      </c>
      <c r="I2851" s="37" t="str">
        <f aca="false">IFERROR(VLOOKUP(A2851,Employees!$A$2:$U$1501,21,FALSE()),"Unknown")</f>
        <v>Active</v>
      </c>
    </row>
    <row r="2852" customFormat="false" ht="15" hidden="false" customHeight="false" outlineLevel="0" collapsed="false">
      <c r="A2852" s="37" t="s">
        <v>1679</v>
      </c>
      <c r="B2852" s="37" t="n">
        <v>2025</v>
      </c>
      <c r="C2852" s="37" t="n">
        <v>4</v>
      </c>
      <c r="D2852" s="37" t="n">
        <v>89</v>
      </c>
      <c r="E2852" s="37" t="s">
        <v>187</v>
      </c>
      <c r="F2852" s="37" t="n">
        <v>8.8</v>
      </c>
      <c r="G2852" s="37" t="n">
        <v>19</v>
      </c>
      <c r="H2852" s="37" t="str">
        <f aca="false">IFERROR(VLOOKUP(A2852,Employees!$A$2:$I$1501,9,FALSE()),"Unknown")</f>
        <v>Legal &amp; Compliance</v>
      </c>
      <c r="I2852" s="37" t="str">
        <f aca="false">IFERROR(VLOOKUP(A2852,Employees!$A$2:$U$1501,21,FALSE()),"Unknown")</f>
        <v>Active</v>
      </c>
    </row>
    <row r="2853" customFormat="false" ht="15" hidden="false" customHeight="false" outlineLevel="0" collapsed="false">
      <c r="A2853" s="37" t="s">
        <v>1680</v>
      </c>
      <c r="B2853" s="37" t="n">
        <v>2025</v>
      </c>
      <c r="C2853" s="37" t="n">
        <v>2</v>
      </c>
      <c r="D2853" s="37" t="n">
        <v>66</v>
      </c>
      <c r="E2853" s="37" t="s">
        <v>187</v>
      </c>
      <c r="F2853" s="37" t="n">
        <v>4.6</v>
      </c>
      <c r="G2853" s="37" t="n">
        <v>41</v>
      </c>
      <c r="H2853" s="37" t="str">
        <f aca="false">IFERROR(VLOOKUP(A2853,Employees!$A$2:$I$1501,9,FALSE()),"Unknown")</f>
        <v>Engineering</v>
      </c>
      <c r="I2853" s="37" t="str">
        <f aca="false">IFERROR(VLOOKUP(A2853,Employees!$A$2:$U$1501,21,FALSE()),"Unknown")</f>
        <v>Active</v>
      </c>
    </row>
    <row r="2854" customFormat="false" ht="15" hidden="false" customHeight="false" outlineLevel="0" collapsed="false">
      <c r="A2854" s="37" t="s">
        <v>1681</v>
      </c>
      <c r="B2854" s="37" t="n">
        <v>2024</v>
      </c>
      <c r="C2854" s="37" t="n">
        <v>3</v>
      </c>
      <c r="D2854" s="37" t="n">
        <v>96</v>
      </c>
      <c r="E2854" s="37" t="s">
        <v>187</v>
      </c>
      <c r="F2854" s="37" t="n">
        <v>6.6</v>
      </c>
      <c r="G2854" s="37" t="n">
        <v>10</v>
      </c>
      <c r="H2854" s="37" t="str">
        <f aca="false">IFERROR(VLOOKUP(A2854,Employees!$A$2:$I$1501,9,FALSE()),"Unknown")</f>
        <v>Data &amp; AI</v>
      </c>
      <c r="I2854" s="37" t="str">
        <f aca="false">IFERROR(VLOOKUP(A2854,Employees!$A$2:$U$1501,21,FALSE()),"Unknown")</f>
        <v>Active</v>
      </c>
    </row>
    <row r="2855" customFormat="false" ht="15" hidden="false" customHeight="false" outlineLevel="0" collapsed="false">
      <c r="A2855" s="37" t="s">
        <v>1681</v>
      </c>
      <c r="B2855" s="37" t="n">
        <v>2025</v>
      </c>
      <c r="C2855" s="37" t="n">
        <v>3</v>
      </c>
      <c r="D2855" s="37" t="n">
        <v>78</v>
      </c>
      <c r="E2855" s="37" t="s">
        <v>187</v>
      </c>
      <c r="F2855" s="37" t="n">
        <v>7.5</v>
      </c>
      <c r="G2855" s="37" t="n">
        <v>36</v>
      </c>
      <c r="H2855" s="37" t="str">
        <f aca="false">IFERROR(VLOOKUP(A2855,Employees!$A$2:$I$1501,9,FALSE()),"Unknown")</f>
        <v>Data &amp; AI</v>
      </c>
      <c r="I2855" s="37" t="str">
        <f aca="false">IFERROR(VLOOKUP(A2855,Employees!$A$2:$U$1501,21,FALSE()),"Unknown")</f>
        <v>Active</v>
      </c>
    </row>
    <row r="2856" customFormat="false" ht="15" hidden="false" customHeight="false" outlineLevel="0" collapsed="false">
      <c r="A2856" s="37" t="s">
        <v>1072</v>
      </c>
      <c r="B2856" s="37" t="n">
        <v>2021</v>
      </c>
      <c r="C2856" s="37" t="n">
        <v>3</v>
      </c>
      <c r="D2856" s="37" t="n">
        <v>54</v>
      </c>
      <c r="E2856" s="37" t="s">
        <v>187</v>
      </c>
      <c r="F2856" s="37" t="n">
        <v>6.5</v>
      </c>
      <c r="G2856" s="37" t="n">
        <v>20</v>
      </c>
      <c r="H2856" s="37" t="str">
        <f aca="false">IFERROR(VLOOKUP(A2856,Employees!$A$2:$I$1501,9,FALSE()),"Unknown")</f>
        <v>Human Resources</v>
      </c>
      <c r="I2856" s="37" t="str">
        <f aca="false">IFERROR(VLOOKUP(A2856,Employees!$A$2:$U$1501,21,FALSE()),"Unknown")</f>
        <v>Active</v>
      </c>
    </row>
    <row r="2857" customFormat="false" ht="15" hidden="false" customHeight="false" outlineLevel="0" collapsed="false">
      <c r="A2857" s="37" t="s">
        <v>1072</v>
      </c>
      <c r="B2857" s="37" t="n">
        <v>2022</v>
      </c>
      <c r="C2857" s="37" t="n">
        <v>4</v>
      </c>
      <c r="D2857" s="37" t="n">
        <v>101</v>
      </c>
      <c r="E2857" s="37" t="s">
        <v>187</v>
      </c>
      <c r="F2857" s="37" t="n">
        <v>7.3</v>
      </c>
      <c r="G2857" s="37" t="n">
        <v>9</v>
      </c>
      <c r="H2857" s="37" t="str">
        <f aca="false">IFERROR(VLOOKUP(A2857,Employees!$A$2:$I$1501,9,FALSE()),"Unknown")</f>
        <v>Human Resources</v>
      </c>
      <c r="I2857" s="37" t="str">
        <f aca="false">IFERROR(VLOOKUP(A2857,Employees!$A$2:$U$1501,21,FALSE()),"Unknown")</f>
        <v>Active</v>
      </c>
    </row>
    <row r="2858" customFormat="false" ht="15" hidden="false" customHeight="false" outlineLevel="0" collapsed="false">
      <c r="A2858" s="37" t="s">
        <v>1072</v>
      </c>
      <c r="B2858" s="37" t="n">
        <v>2023</v>
      </c>
      <c r="C2858" s="37" t="n">
        <v>2</v>
      </c>
      <c r="D2858" s="37" t="n">
        <v>72</v>
      </c>
      <c r="E2858" s="37" t="s">
        <v>187</v>
      </c>
      <c r="F2858" s="37" t="n">
        <v>3.1</v>
      </c>
      <c r="G2858" s="37" t="n">
        <v>8</v>
      </c>
      <c r="H2858" s="37" t="str">
        <f aca="false">IFERROR(VLOOKUP(A2858,Employees!$A$2:$I$1501,9,FALSE()),"Unknown")</f>
        <v>Human Resources</v>
      </c>
      <c r="I2858" s="37" t="str">
        <f aca="false">IFERROR(VLOOKUP(A2858,Employees!$A$2:$U$1501,21,FALSE()),"Unknown")</f>
        <v>Active</v>
      </c>
    </row>
    <row r="2859" customFormat="false" ht="15" hidden="false" customHeight="false" outlineLevel="0" collapsed="false">
      <c r="A2859" s="37" t="s">
        <v>1072</v>
      </c>
      <c r="B2859" s="37" t="n">
        <v>2024</v>
      </c>
      <c r="C2859" s="37" t="n">
        <v>3</v>
      </c>
      <c r="D2859" s="37" t="n">
        <v>61</v>
      </c>
      <c r="E2859" s="37" t="s">
        <v>187</v>
      </c>
      <c r="F2859" s="37" t="n">
        <v>4.6</v>
      </c>
      <c r="G2859" s="37" t="n">
        <v>24</v>
      </c>
      <c r="H2859" s="37" t="str">
        <f aca="false">IFERROR(VLOOKUP(A2859,Employees!$A$2:$I$1501,9,FALSE()),"Unknown")</f>
        <v>Human Resources</v>
      </c>
      <c r="I2859" s="37" t="str">
        <f aca="false">IFERROR(VLOOKUP(A2859,Employees!$A$2:$U$1501,21,FALSE()),"Unknown")</f>
        <v>Active</v>
      </c>
    </row>
    <row r="2860" customFormat="false" ht="15" hidden="false" customHeight="false" outlineLevel="0" collapsed="false">
      <c r="A2860" s="37" t="s">
        <v>1072</v>
      </c>
      <c r="B2860" s="37" t="n">
        <v>2025</v>
      </c>
      <c r="C2860" s="37" t="n">
        <v>2</v>
      </c>
      <c r="D2860" s="37" t="n">
        <v>82</v>
      </c>
      <c r="E2860" s="37" t="s">
        <v>187</v>
      </c>
      <c r="F2860" s="37" t="n">
        <v>2.2</v>
      </c>
      <c r="G2860" s="37" t="n">
        <v>14</v>
      </c>
      <c r="H2860" s="37" t="str">
        <f aca="false">IFERROR(VLOOKUP(A2860,Employees!$A$2:$I$1501,9,FALSE()),"Unknown")</f>
        <v>Human Resources</v>
      </c>
      <c r="I2860" s="37" t="str">
        <f aca="false">IFERROR(VLOOKUP(A2860,Employees!$A$2:$U$1501,21,FALSE()),"Unknown")</f>
        <v>Active</v>
      </c>
    </row>
    <row r="2861" customFormat="false" ht="15" hidden="false" customHeight="false" outlineLevel="0" collapsed="false">
      <c r="A2861" s="37" t="s">
        <v>1683</v>
      </c>
      <c r="B2861" s="37" t="n">
        <v>2021</v>
      </c>
      <c r="C2861" s="37" t="n">
        <v>2</v>
      </c>
      <c r="D2861" s="37" t="n">
        <v>79</v>
      </c>
      <c r="E2861" s="37" t="s">
        <v>187</v>
      </c>
      <c r="F2861" s="37" t="n">
        <v>2.7</v>
      </c>
      <c r="G2861" s="37" t="n">
        <v>12</v>
      </c>
      <c r="H2861" s="37" t="str">
        <f aca="false">IFERROR(VLOOKUP(A2861,Employees!$A$2:$I$1501,9,FALSE()),"Unknown")</f>
        <v>Data &amp; AI</v>
      </c>
      <c r="I2861" s="37" t="str">
        <f aca="false">IFERROR(VLOOKUP(A2861,Employees!$A$2:$U$1501,21,FALSE()),"Unknown")</f>
        <v>Active</v>
      </c>
    </row>
    <row r="2862" customFormat="false" ht="15" hidden="false" customHeight="false" outlineLevel="0" collapsed="false">
      <c r="A2862" s="37" t="s">
        <v>1683</v>
      </c>
      <c r="B2862" s="37" t="n">
        <v>2022</v>
      </c>
      <c r="C2862" s="37" t="n">
        <v>1</v>
      </c>
      <c r="D2862" s="37" t="n">
        <v>63</v>
      </c>
      <c r="E2862" s="37" t="s">
        <v>187</v>
      </c>
      <c r="F2862" s="37" t="n">
        <v>2.9</v>
      </c>
      <c r="G2862" s="37" t="n">
        <v>19</v>
      </c>
      <c r="H2862" s="37" t="str">
        <f aca="false">IFERROR(VLOOKUP(A2862,Employees!$A$2:$I$1501,9,FALSE()),"Unknown")</f>
        <v>Data &amp; AI</v>
      </c>
      <c r="I2862" s="37" t="str">
        <f aca="false">IFERROR(VLOOKUP(A2862,Employees!$A$2:$U$1501,21,FALSE()),"Unknown")</f>
        <v>Active</v>
      </c>
    </row>
    <row r="2863" customFormat="false" ht="15" hidden="false" customHeight="false" outlineLevel="0" collapsed="false">
      <c r="A2863" s="37" t="s">
        <v>1683</v>
      </c>
      <c r="B2863" s="37" t="n">
        <v>2023</v>
      </c>
      <c r="C2863" s="37" t="n">
        <v>2</v>
      </c>
      <c r="D2863" s="37" t="n">
        <v>54</v>
      </c>
      <c r="E2863" s="37" t="s">
        <v>187</v>
      </c>
      <c r="F2863" s="37" t="n">
        <v>4.9</v>
      </c>
      <c r="G2863" s="37" t="n">
        <v>10</v>
      </c>
      <c r="H2863" s="37" t="str">
        <f aca="false">IFERROR(VLOOKUP(A2863,Employees!$A$2:$I$1501,9,FALSE()),"Unknown")</f>
        <v>Data &amp; AI</v>
      </c>
      <c r="I2863" s="37" t="str">
        <f aca="false">IFERROR(VLOOKUP(A2863,Employees!$A$2:$U$1501,21,FALSE()),"Unknown")</f>
        <v>Active</v>
      </c>
    </row>
    <row r="2864" customFormat="false" ht="15" hidden="false" customHeight="false" outlineLevel="0" collapsed="false">
      <c r="A2864" s="37" t="s">
        <v>1683</v>
      </c>
      <c r="B2864" s="37" t="n">
        <v>2024</v>
      </c>
      <c r="C2864" s="37" t="n">
        <v>1</v>
      </c>
      <c r="D2864" s="37" t="n">
        <v>65</v>
      </c>
      <c r="E2864" s="37" t="s">
        <v>187</v>
      </c>
      <c r="F2864" s="37" t="n">
        <v>3.3</v>
      </c>
      <c r="G2864" s="37" t="n">
        <v>29</v>
      </c>
      <c r="H2864" s="37" t="str">
        <f aca="false">IFERROR(VLOOKUP(A2864,Employees!$A$2:$I$1501,9,FALSE()),"Unknown")</f>
        <v>Data &amp; AI</v>
      </c>
      <c r="I2864" s="37" t="str">
        <f aca="false">IFERROR(VLOOKUP(A2864,Employees!$A$2:$U$1501,21,FALSE()),"Unknown")</f>
        <v>Active</v>
      </c>
    </row>
    <row r="2865" customFormat="false" ht="15" hidden="false" customHeight="false" outlineLevel="0" collapsed="false">
      <c r="A2865" s="37" t="s">
        <v>1683</v>
      </c>
      <c r="B2865" s="37" t="n">
        <v>2025</v>
      </c>
      <c r="C2865" s="37" t="n">
        <v>3</v>
      </c>
      <c r="D2865" s="37" t="n">
        <v>79</v>
      </c>
      <c r="E2865" s="37" t="s">
        <v>187</v>
      </c>
      <c r="F2865" s="37" t="n">
        <v>6.2</v>
      </c>
      <c r="G2865" s="37" t="n">
        <v>30</v>
      </c>
      <c r="H2865" s="37" t="str">
        <f aca="false">IFERROR(VLOOKUP(A2865,Employees!$A$2:$I$1501,9,FALSE()),"Unknown")</f>
        <v>Data &amp; AI</v>
      </c>
      <c r="I2865" s="37" t="str">
        <f aca="false">IFERROR(VLOOKUP(A2865,Employees!$A$2:$U$1501,21,FALSE()),"Unknown")</f>
        <v>Active</v>
      </c>
    </row>
    <row r="2866" customFormat="false" ht="15" hidden="false" customHeight="false" outlineLevel="0" collapsed="false">
      <c r="A2866" s="37" t="s">
        <v>1684</v>
      </c>
      <c r="B2866" s="37" t="n">
        <v>2023</v>
      </c>
      <c r="C2866" s="37" t="n">
        <v>2</v>
      </c>
      <c r="D2866" s="37" t="n">
        <v>60</v>
      </c>
      <c r="E2866" s="37" t="s">
        <v>187</v>
      </c>
      <c r="F2866" s="37" t="n">
        <v>5.4</v>
      </c>
      <c r="G2866" s="37" t="n">
        <v>17</v>
      </c>
      <c r="H2866" s="37" t="str">
        <f aca="false">IFERROR(VLOOKUP(A2866,Employees!$A$2:$I$1501,9,FALSE()),"Unknown")</f>
        <v>Data &amp; AI</v>
      </c>
      <c r="I2866" s="37" t="str">
        <f aca="false">IFERROR(VLOOKUP(A2866,Employees!$A$2:$U$1501,21,FALSE()),"Unknown")</f>
        <v>Active</v>
      </c>
    </row>
    <row r="2867" customFormat="false" ht="15" hidden="false" customHeight="false" outlineLevel="0" collapsed="false">
      <c r="A2867" s="37" t="s">
        <v>1684</v>
      </c>
      <c r="B2867" s="37" t="n">
        <v>2024</v>
      </c>
      <c r="C2867" s="37" t="n">
        <v>4</v>
      </c>
      <c r="D2867" s="37" t="n">
        <v>90</v>
      </c>
      <c r="E2867" s="37" t="s">
        <v>187</v>
      </c>
      <c r="F2867" s="37" t="n">
        <v>10.1</v>
      </c>
      <c r="G2867" s="37" t="n">
        <v>16</v>
      </c>
      <c r="H2867" s="37" t="str">
        <f aca="false">IFERROR(VLOOKUP(A2867,Employees!$A$2:$I$1501,9,FALSE()),"Unknown")</f>
        <v>Data &amp; AI</v>
      </c>
      <c r="I2867" s="37" t="str">
        <f aca="false">IFERROR(VLOOKUP(A2867,Employees!$A$2:$U$1501,21,FALSE()),"Unknown")</f>
        <v>Active</v>
      </c>
    </row>
    <row r="2868" customFormat="false" ht="15" hidden="false" customHeight="false" outlineLevel="0" collapsed="false">
      <c r="A2868" s="37" t="s">
        <v>1684</v>
      </c>
      <c r="B2868" s="37" t="n">
        <v>2025</v>
      </c>
      <c r="C2868" s="37" t="n">
        <v>4</v>
      </c>
      <c r="D2868" s="37" t="n">
        <v>83</v>
      </c>
      <c r="E2868" s="37" t="s">
        <v>187</v>
      </c>
      <c r="F2868" s="37" t="n">
        <v>8</v>
      </c>
      <c r="G2868" s="37" t="n">
        <v>19</v>
      </c>
      <c r="H2868" s="37" t="str">
        <f aca="false">IFERROR(VLOOKUP(A2868,Employees!$A$2:$I$1501,9,FALSE()),"Unknown")</f>
        <v>Data &amp; AI</v>
      </c>
      <c r="I2868" s="37" t="str">
        <f aca="false">IFERROR(VLOOKUP(A2868,Employees!$A$2:$U$1501,21,FALSE()),"Unknown")</f>
        <v>Active</v>
      </c>
    </row>
    <row r="2869" customFormat="false" ht="15" hidden="false" customHeight="false" outlineLevel="0" collapsed="false">
      <c r="A2869" s="37" t="s">
        <v>1686</v>
      </c>
      <c r="B2869" s="37" t="n">
        <v>2025</v>
      </c>
      <c r="C2869" s="37" t="n">
        <v>3</v>
      </c>
      <c r="D2869" s="37" t="n">
        <v>69</v>
      </c>
      <c r="E2869" s="37" t="s">
        <v>187</v>
      </c>
      <c r="F2869" s="37" t="n">
        <v>3.3</v>
      </c>
      <c r="G2869" s="37" t="n">
        <v>57</v>
      </c>
      <c r="H2869" s="37" t="str">
        <f aca="false">IFERROR(VLOOKUP(A2869,Employees!$A$2:$I$1501,9,FALSE()),"Unknown")</f>
        <v>Data &amp; AI</v>
      </c>
      <c r="I2869" s="37" t="str">
        <f aca="false">IFERROR(VLOOKUP(A2869,Employees!$A$2:$U$1501,21,FALSE()),"Unknown")</f>
        <v>Exited</v>
      </c>
    </row>
    <row r="2870" customFormat="false" ht="15" hidden="false" customHeight="false" outlineLevel="0" collapsed="false">
      <c r="A2870" s="37" t="s">
        <v>1688</v>
      </c>
      <c r="B2870" s="37" t="n">
        <v>2023</v>
      </c>
      <c r="C2870" s="37" t="n">
        <v>4</v>
      </c>
      <c r="D2870" s="37" t="n">
        <v>96</v>
      </c>
      <c r="E2870" s="37" t="s">
        <v>187</v>
      </c>
      <c r="F2870" s="37" t="n">
        <v>8</v>
      </c>
      <c r="G2870" s="37" t="n">
        <v>66</v>
      </c>
      <c r="H2870" s="37" t="str">
        <f aca="false">IFERROR(VLOOKUP(A2870,Employees!$A$2:$I$1501,9,FALSE()),"Unknown")</f>
        <v>Engineering</v>
      </c>
      <c r="I2870" s="37" t="str">
        <f aca="false">IFERROR(VLOOKUP(A2870,Employees!$A$2:$U$1501,21,FALSE()),"Unknown")</f>
        <v>Active</v>
      </c>
    </row>
    <row r="2871" customFormat="false" ht="15" hidden="false" customHeight="false" outlineLevel="0" collapsed="false">
      <c r="A2871" s="37" t="s">
        <v>1688</v>
      </c>
      <c r="B2871" s="37" t="n">
        <v>2024</v>
      </c>
      <c r="C2871" s="37" t="n">
        <v>2</v>
      </c>
      <c r="D2871" s="37" t="n">
        <v>82</v>
      </c>
      <c r="E2871" s="37" t="s">
        <v>187</v>
      </c>
      <c r="F2871" s="37" t="n">
        <v>3.3</v>
      </c>
      <c r="G2871" s="37" t="n">
        <v>10</v>
      </c>
      <c r="H2871" s="37" t="str">
        <f aca="false">IFERROR(VLOOKUP(A2871,Employees!$A$2:$I$1501,9,FALSE()),"Unknown")</f>
        <v>Engineering</v>
      </c>
      <c r="I2871" s="37" t="str">
        <f aca="false">IFERROR(VLOOKUP(A2871,Employees!$A$2:$U$1501,21,FALSE()),"Unknown")</f>
        <v>Active</v>
      </c>
    </row>
    <row r="2872" customFormat="false" ht="15" hidden="false" customHeight="false" outlineLevel="0" collapsed="false">
      <c r="A2872" s="37" t="s">
        <v>1688</v>
      </c>
      <c r="B2872" s="37" t="n">
        <v>2025</v>
      </c>
      <c r="C2872" s="37" t="n">
        <v>3</v>
      </c>
      <c r="D2872" s="37" t="n">
        <v>102</v>
      </c>
      <c r="E2872" s="37" t="s">
        <v>187</v>
      </c>
      <c r="F2872" s="37" t="n">
        <v>9.6</v>
      </c>
      <c r="G2872" s="37" t="n">
        <v>5</v>
      </c>
      <c r="H2872" s="37" t="str">
        <f aca="false">IFERROR(VLOOKUP(A2872,Employees!$A$2:$I$1501,9,FALSE()),"Unknown")</f>
        <v>Engineering</v>
      </c>
      <c r="I2872" s="37" t="str">
        <f aca="false">IFERROR(VLOOKUP(A2872,Employees!$A$2:$U$1501,21,FALSE()),"Unknown")</f>
        <v>Active</v>
      </c>
    </row>
    <row r="2873" customFormat="false" ht="15" hidden="false" customHeight="false" outlineLevel="0" collapsed="false">
      <c r="A2873" s="37" t="s">
        <v>525</v>
      </c>
      <c r="B2873" s="37" t="n">
        <v>2021</v>
      </c>
      <c r="C2873" s="37" t="n">
        <v>2</v>
      </c>
      <c r="D2873" s="37" t="n">
        <v>66</v>
      </c>
      <c r="E2873" s="37" t="s">
        <v>187</v>
      </c>
      <c r="F2873" s="37" t="n">
        <v>3.5</v>
      </c>
      <c r="G2873" s="37" t="n">
        <v>13</v>
      </c>
      <c r="H2873" s="37" t="str">
        <f aca="false">IFERROR(VLOOKUP(A2873,Employees!$A$2:$I$1501,9,FALSE()),"Unknown")</f>
        <v>Engineering</v>
      </c>
      <c r="I2873" s="37" t="str">
        <f aca="false">IFERROR(VLOOKUP(A2873,Employees!$A$2:$U$1501,21,FALSE()),"Unknown")</f>
        <v>Active</v>
      </c>
    </row>
    <row r="2874" customFormat="false" ht="15" hidden="false" customHeight="false" outlineLevel="0" collapsed="false">
      <c r="A2874" s="37" t="s">
        <v>525</v>
      </c>
      <c r="B2874" s="37" t="n">
        <v>2022</v>
      </c>
      <c r="C2874" s="37" t="n">
        <v>1</v>
      </c>
      <c r="D2874" s="37" t="n">
        <v>81</v>
      </c>
      <c r="E2874" s="37" t="s">
        <v>187</v>
      </c>
      <c r="F2874" s="37" t="n">
        <v>3.5</v>
      </c>
      <c r="G2874" s="37" t="n">
        <v>20</v>
      </c>
      <c r="H2874" s="37" t="str">
        <f aca="false">IFERROR(VLOOKUP(A2874,Employees!$A$2:$I$1501,9,FALSE()),"Unknown")</f>
        <v>Engineering</v>
      </c>
      <c r="I2874" s="37" t="str">
        <f aca="false">IFERROR(VLOOKUP(A2874,Employees!$A$2:$U$1501,21,FALSE()),"Unknown")</f>
        <v>Active</v>
      </c>
    </row>
    <row r="2875" customFormat="false" ht="15" hidden="false" customHeight="false" outlineLevel="0" collapsed="false">
      <c r="A2875" s="37" t="s">
        <v>525</v>
      </c>
      <c r="B2875" s="37" t="n">
        <v>2023</v>
      </c>
      <c r="C2875" s="37" t="n">
        <v>4</v>
      </c>
      <c r="D2875" s="37" t="n">
        <v>90</v>
      </c>
      <c r="E2875" s="37" t="s">
        <v>185</v>
      </c>
      <c r="F2875" s="37" t="n">
        <v>6.3</v>
      </c>
      <c r="G2875" s="37" t="n">
        <v>28</v>
      </c>
      <c r="H2875" s="37" t="str">
        <f aca="false">IFERROR(VLOOKUP(A2875,Employees!$A$2:$I$1501,9,FALSE()),"Unknown")</f>
        <v>Engineering</v>
      </c>
      <c r="I2875" s="37" t="str">
        <f aca="false">IFERROR(VLOOKUP(A2875,Employees!$A$2:$U$1501,21,FALSE()),"Unknown")</f>
        <v>Active</v>
      </c>
    </row>
    <row r="2876" customFormat="false" ht="15" hidden="false" customHeight="false" outlineLevel="0" collapsed="false">
      <c r="A2876" s="37" t="s">
        <v>525</v>
      </c>
      <c r="B2876" s="37" t="n">
        <v>2024</v>
      </c>
      <c r="C2876" s="37" t="n">
        <v>3</v>
      </c>
      <c r="D2876" s="37" t="n">
        <v>85</v>
      </c>
      <c r="E2876" s="37" t="s">
        <v>187</v>
      </c>
      <c r="F2876" s="37" t="n">
        <v>7.5</v>
      </c>
      <c r="G2876" s="37" t="n">
        <v>23</v>
      </c>
      <c r="H2876" s="37" t="str">
        <f aca="false">IFERROR(VLOOKUP(A2876,Employees!$A$2:$I$1501,9,FALSE()),"Unknown")</f>
        <v>Engineering</v>
      </c>
      <c r="I2876" s="37" t="str">
        <f aca="false">IFERROR(VLOOKUP(A2876,Employees!$A$2:$U$1501,21,FALSE()),"Unknown")</f>
        <v>Active</v>
      </c>
    </row>
    <row r="2877" customFormat="false" ht="15" hidden="false" customHeight="false" outlineLevel="0" collapsed="false">
      <c r="A2877" s="37" t="s">
        <v>525</v>
      </c>
      <c r="B2877" s="37" t="n">
        <v>2025</v>
      </c>
      <c r="C2877" s="37" t="n">
        <v>3</v>
      </c>
      <c r="D2877" s="37" t="n">
        <v>93</v>
      </c>
      <c r="E2877" s="37" t="s">
        <v>187</v>
      </c>
      <c r="F2877" s="37" t="n">
        <v>8.8</v>
      </c>
      <c r="G2877" s="37" t="n">
        <v>9</v>
      </c>
      <c r="H2877" s="37" t="str">
        <f aca="false">IFERROR(VLOOKUP(A2877,Employees!$A$2:$I$1501,9,FALSE()),"Unknown")</f>
        <v>Engineering</v>
      </c>
      <c r="I2877" s="37" t="str">
        <f aca="false">IFERROR(VLOOKUP(A2877,Employees!$A$2:$U$1501,21,FALSE()),"Unknown")</f>
        <v>Active</v>
      </c>
    </row>
    <row r="2878" customFormat="false" ht="15" hidden="false" customHeight="false" outlineLevel="0" collapsed="false">
      <c r="A2878" s="37" t="s">
        <v>1689</v>
      </c>
      <c r="B2878" s="37" t="n">
        <v>2021</v>
      </c>
      <c r="C2878" s="37" t="n">
        <v>1</v>
      </c>
      <c r="D2878" s="37" t="n">
        <v>77</v>
      </c>
      <c r="E2878" s="37" t="s">
        <v>187</v>
      </c>
      <c r="F2878" s="37" t="n">
        <v>1.2</v>
      </c>
      <c r="G2878" s="37" t="n">
        <v>33</v>
      </c>
      <c r="H2878" s="37" t="str">
        <f aca="false">IFERROR(VLOOKUP(A2878,Employees!$A$2:$I$1501,9,FALSE()),"Unknown")</f>
        <v>Marketing</v>
      </c>
      <c r="I2878" s="37" t="str">
        <f aca="false">IFERROR(VLOOKUP(A2878,Employees!$A$2:$U$1501,21,FALSE()),"Unknown")</f>
        <v>Active</v>
      </c>
    </row>
    <row r="2879" customFormat="false" ht="15" hidden="false" customHeight="false" outlineLevel="0" collapsed="false">
      <c r="A2879" s="37" t="s">
        <v>1689</v>
      </c>
      <c r="B2879" s="37" t="n">
        <v>2022</v>
      </c>
      <c r="C2879" s="37" t="n">
        <v>3</v>
      </c>
      <c r="D2879" s="37" t="n">
        <v>83</v>
      </c>
      <c r="E2879" s="37" t="s">
        <v>187</v>
      </c>
      <c r="F2879" s="37" t="n">
        <v>6.5</v>
      </c>
      <c r="G2879" s="37" t="n">
        <v>15</v>
      </c>
      <c r="H2879" s="37" t="str">
        <f aca="false">IFERROR(VLOOKUP(A2879,Employees!$A$2:$I$1501,9,FALSE()),"Unknown")</f>
        <v>Marketing</v>
      </c>
      <c r="I2879" s="37" t="str">
        <f aca="false">IFERROR(VLOOKUP(A2879,Employees!$A$2:$U$1501,21,FALSE()),"Unknown")</f>
        <v>Active</v>
      </c>
    </row>
    <row r="2880" customFormat="false" ht="15" hidden="false" customHeight="false" outlineLevel="0" collapsed="false">
      <c r="A2880" s="37" t="s">
        <v>1689</v>
      </c>
      <c r="B2880" s="37" t="n">
        <v>2023</v>
      </c>
      <c r="C2880" s="37" t="n">
        <v>3</v>
      </c>
      <c r="D2880" s="37" t="n">
        <v>62</v>
      </c>
      <c r="E2880" s="37" t="s">
        <v>187</v>
      </c>
      <c r="F2880" s="37" t="n">
        <v>7.9</v>
      </c>
      <c r="G2880" s="37" t="n">
        <v>34</v>
      </c>
      <c r="H2880" s="37" t="str">
        <f aca="false">IFERROR(VLOOKUP(A2880,Employees!$A$2:$I$1501,9,FALSE()),"Unknown")</f>
        <v>Marketing</v>
      </c>
      <c r="I2880" s="37" t="str">
        <f aca="false">IFERROR(VLOOKUP(A2880,Employees!$A$2:$U$1501,21,FALSE()),"Unknown")</f>
        <v>Active</v>
      </c>
    </row>
    <row r="2881" customFormat="false" ht="15" hidden="false" customHeight="false" outlineLevel="0" collapsed="false">
      <c r="A2881" s="37" t="s">
        <v>1689</v>
      </c>
      <c r="B2881" s="37" t="n">
        <v>2024</v>
      </c>
      <c r="C2881" s="37" t="n">
        <v>2</v>
      </c>
      <c r="D2881" s="37" t="n">
        <v>64</v>
      </c>
      <c r="E2881" s="37" t="s">
        <v>187</v>
      </c>
      <c r="F2881" s="37" t="n">
        <v>3.2</v>
      </c>
      <c r="G2881" s="37" t="n">
        <v>24</v>
      </c>
      <c r="H2881" s="37" t="str">
        <f aca="false">IFERROR(VLOOKUP(A2881,Employees!$A$2:$I$1501,9,FALSE()),"Unknown")</f>
        <v>Marketing</v>
      </c>
      <c r="I2881" s="37" t="str">
        <f aca="false">IFERROR(VLOOKUP(A2881,Employees!$A$2:$U$1501,21,FALSE()),"Unknown")</f>
        <v>Active</v>
      </c>
    </row>
    <row r="2882" customFormat="false" ht="15" hidden="false" customHeight="false" outlineLevel="0" collapsed="false">
      <c r="A2882" s="37" t="s">
        <v>1689</v>
      </c>
      <c r="B2882" s="37" t="n">
        <v>2025</v>
      </c>
      <c r="C2882" s="37" t="n">
        <v>3</v>
      </c>
      <c r="D2882" s="37" t="n">
        <v>84</v>
      </c>
      <c r="E2882" s="37" t="s">
        <v>187</v>
      </c>
      <c r="F2882" s="37" t="n">
        <v>8.5</v>
      </c>
      <c r="G2882" s="37" t="n">
        <v>31</v>
      </c>
      <c r="H2882" s="37" t="str">
        <f aca="false">IFERROR(VLOOKUP(A2882,Employees!$A$2:$I$1501,9,FALSE()),"Unknown")</f>
        <v>Marketing</v>
      </c>
      <c r="I2882" s="37" t="str">
        <f aca="false">IFERROR(VLOOKUP(A2882,Employees!$A$2:$U$1501,21,FALSE()),"Unknown")</f>
        <v>Active</v>
      </c>
    </row>
    <row r="2883" customFormat="false" ht="15" hidden="false" customHeight="false" outlineLevel="0" collapsed="false">
      <c r="A2883" s="37" t="s">
        <v>1692</v>
      </c>
      <c r="B2883" s="37" t="n">
        <v>2021</v>
      </c>
      <c r="C2883" s="37" t="n">
        <v>1</v>
      </c>
      <c r="D2883" s="37" t="n">
        <v>59</v>
      </c>
      <c r="E2883" s="37" t="s">
        <v>187</v>
      </c>
      <c r="F2883" s="37" t="n">
        <v>4.3</v>
      </c>
      <c r="G2883" s="37" t="n">
        <v>25</v>
      </c>
      <c r="H2883" s="37" t="str">
        <f aca="false">IFERROR(VLOOKUP(A2883,Employees!$A$2:$I$1501,9,FALSE()),"Unknown")</f>
        <v>Finance</v>
      </c>
      <c r="I2883" s="37" t="str">
        <f aca="false">IFERROR(VLOOKUP(A2883,Employees!$A$2:$U$1501,21,FALSE()),"Unknown")</f>
        <v>Active</v>
      </c>
    </row>
    <row r="2884" customFormat="false" ht="15" hidden="false" customHeight="false" outlineLevel="0" collapsed="false">
      <c r="A2884" s="37" t="s">
        <v>1692</v>
      </c>
      <c r="B2884" s="37" t="n">
        <v>2022</v>
      </c>
      <c r="C2884" s="37" t="n">
        <v>2</v>
      </c>
      <c r="D2884" s="37" t="n">
        <v>80</v>
      </c>
      <c r="E2884" s="37" t="s">
        <v>187</v>
      </c>
      <c r="F2884" s="37" t="n">
        <v>2.1</v>
      </c>
      <c r="G2884" s="37" t="n">
        <v>36</v>
      </c>
      <c r="H2884" s="37" t="str">
        <f aca="false">IFERROR(VLOOKUP(A2884,Employees!$A$2:$I$1501,9,FALSE()),"Unknown")</f>
        <v>Finance</v>
      </c>
      <c r="I2884" s="37" t="str">
        <f aca="false">IFERROR(VLOOKUP(A2884,Employees!$A$2:$U$1501,21,FALSE()),"Unknown")</f>
        <v>Active</v>
      </c>
    </row>
    <row r="2885" customFormat="false" ht="15" hidden="false" customHeight="false" outlineLevel="0" collapsed="false">
      <c r="A2885" s="37" t="s">
        <v>1692</v>
      </c>
      <c r="B2885" s="37" t="n">
        <v>2023</v>
      </c>
      <c r="C2885" s="37" t="n">
        <v>1</v>
      </c>
      <c r="D2885" s="37" t="n">
        <v>90</v>
      </c>
      <c r="E2885" s="37" t="s">
        <v>187</v>
      </c>
      <c r="F2885" s="37" t="n">
        <v>2.4</v>
      </c>
      <c r="G2885" s="37" t="n">
        <v>22</v>
      </c>
      <c r="H2885" s="37" t="str">
        <f aca="false">IFERROR(VLOOKUP(A2885,Employees!$A$2:$I$1501,9,FALSE()),"Unknown")</f>
        <v>Finance</v>
      </c>
      <c r="I2885" s="37" t="str">
        <f aca="false">IFERROR(VLOOKUP(A2885,Employees!$A$2:$U$1501,21,FALSE()),"Unknown")</f>
        <v>Active</v>
      </c>
    </row>
    <row r="2886" customFormat="false" ht="15" hidden="false" customHeight="false" outlineLevel="0" collapsed="false">
      <c r="A2886" s="37" t="s">
        <v>1692</v>
      </c>
      <c r="B2886" s="37" t="n">
        <v>2024</v>
      </c>
      <c r="C2886" s="37" t="n">
        <v>3</v>
      </c>
      <c r="D2886" s="37" t="n">
        <v>92</v>
      </c>
      <c r="E2886" s="37" t="s">
        <v>187</v>
      </c>
      <c r="F2886" s="37" t="n">
        <v>6.3</v>
      </c>
      <c r="G2886" s="37" t="n">
        <v>35</v>
      </c>
      <c r="H2886" s="37" t="str">
        <f aca="false">IFERROR(VLOOKUP(A2886,Employees!$A$2:$I$1501,9,FALSE()),"Unknown")</f>
        <v>Finance</v>
      </c>
      <c r="I2886" s="37" t="str">
        <f aca="false">IFERROR(VLOOKUP(A2886,Employees!$A$2:$U$1501,21,FALSE()),"Unknown")</f>
        <v>Active</v>
      </c>
    </row>
    <row r="2887" customFormat="false" ht="15" hidden="false" customHeight="false" outlineLevel="0" collapsed="false">
      <c r="A2887" s="37" t="s">
        <v>1692</v>
      </c>
      <c r="B2887" s="37" t="n">
        <v>2025</v>
      </c>
      <c r="C2887" s="37" t="n">
        <v>3</v>
      </c>
      <c r="D2887" s="37" t="n">
        <v>62</v>
      </c>
      <c r="E2887" s="37" t="s">
        <v>187</v>
      </c>
      <c r="F2887" s="37" t="n">
        <v>4.9</v>
      </c>
      <c r="G2887" s="37" t="n">
        <v>51</v>
      </c>
      <c r="H2887" s="37" t="str">
        <f aca="false">IFERROR(VLOOKUP(A2887,Employees!$A$2:$I$1501,9,FALSE()),"Unknown")</f>
        <v>Finance</v>
      </c>
      <c r="I2887" s="37" t="str">
        <f aca="false">IFERROR(VLOOKUP(A2887,Employees!$A$2:$U$1501,21,FALSE()),"Unknown")</f>
        <v>Active</v>
      </c>
    </row>
    <row r="2888" customFormat="false" ht="15" hidden="false" customHeight="false" outlineLevel="0" collapsed="false">
      <c r="A2888" s="37" t="s">
        <v>1694</v>
      </c>
      <c r="B2888" s="37" t="n">
        <v>2021</v>
      </c>
      <c r="C2888" s="37" t="n">
        <v>3</v>
      </c>
      <c r="D2888" s="37" t="n">
        <v>75</v>
      </c>
      <c r="E2888" s="37" t="s">
        <v>187</v>
      </c>
      <c r="F2888" s="37" t="n">
        <v>5.6</v>
      </c>
      <c r="G2888" s="37" t="n">
        <v>41</v>
      </c>
      <c r="H2888" s="37" t="str">
        <f aca="false">IFERROR(VLOOKUP(A2888,Employees!$A$2:$I$1501,9,FALSE()),"Unknown")</f>
        <v>Operations</v>
      </c>
      <c r="I2888" s="37" t="str">
        <f aca="false">IFERROR(VLOOKUP(A2888,Employees!$A$2:$U$1501,21,FALSE()),"Unknown")</f>
        <v>Active</v>
      </c>
    </row>
    <row r="2889" customFormat="false" ht="15" hidden="false" customHeight="false" outlineLevel="0" collapsed="false">
      <c r="A2889" s="37" t="s">
        <v>1694</v>
      </c>
      <c r="B2889" s="37" t="n">
        <v>2022</v>
      </c>
      <c r="C2889" s="37" t="n">
        <v>4</v>
      </c>
      <c r="D2889" s="37" t="n">
        <v>97</v>
      </c>
      <c r="E2889" s="37" t="s">
        <v>187</v>
      </c>
      <c r="F2889" s="37" t="n">
        <v>8.7</v>
      </c>
      <c r="G2889" s="37" t="n">
        <v>9</v>
      </c>
      <c r="H2889" s="37" t="str">
        <f aca="false">IFERROR(VLOOKUP(A2889,Employees!$A$2:$I$1501,9,FALSE()),"Unknown")</f>
        <v>Operations</v>
      </c>
      <c r="I2889" s="37" t="str">
        <f aca="false">IFERROR(VLOOKUP(A2889,Employees!$A$2:$U$1501,21,FALSE()),"Unknown")</f>
        <v>Active</v>
      </c>
    </row>
    <row r="2890" customFormat="false" ht="15" hidden="false" customHeight="false" outlineLevel="0" collapsed="false">
      <c r="A2890" s="37" t="s">
        <v>1694</v>
      </c>
      <c r="B2890" s="37" t="n">
        <v>2023</v>
      </c>
      <c r="C2890" s="37" t="n">
        <v>4</v>
      </c>
      <c r="D2890" s="37" t="n">
        <v>91</v>
      </c>
      <c r="E2890" s="37" t="s">
        <v>187</v>
      </c>
      <c r="F2890" s="37" t="n">
        <v>9.1</v>
      </c>
      <c r="G2890" s="37" t="n">
        <v>24</v>
      </c>
      <c r="H2890" s="37" t="str">
        <f aca="false">IFERROR(VLOOKUP(A2890,Employees!$A$2:$I$1501,9,FALSE()),"Unknown")</f>
        <v>Operations</v>
      </c>
      <c r="I2890" s="37" t="str">
        <f aca="false">IFERROR(VLOOKUP(A2890,Employees!$A$2:$U$1501,21,FALSE()),"Unknown")</f>
        <v>Active</v>
      </c>
    </row>
    <row r="2891" customFormat="false" ht="15" hidden="false" customHeight="false" outlineLevel="0" collapsed="false">
      <c r="A2891" s="37" t="s">
        <v>1694</v>
      </c>
      <c r="B2891" s="37" t="n">
        <v>2024</v>
      </c>
      <c r="C2891" s="37" t="n">
        <v>3</v>
      </c>
      <c r="D2891" s="37" t="n">
        <v>76</v>
      </c>
      <c r="E2891" s="37" t="s">
        <v>187</v>
      </c>
      <c r="F2891" s="37" t="n">
        <v>8.4</v>
      </c>
      <c r="G2891" s="37" t="n">
        <v>13</v>
      </c>
      <c r="H2891" s="37" t="str">
        <f aca="false">IFERROR(VLOOKUP(A2891,Employees!$A$2:$I$1501,9,FALSE()),"Unknown")</f>
        <v>Operations</v>
      </c>
      <c r="I2891" s="37" t="str">
        <f aca="false">IFERROR(VLOOKUP(A2891,Employees!$A$2:$U$1501,21,FALSE()),"Unknown")</f>
        <v>Active</v>
      </c>
    </row>
    <row r="2892" customFormat="false" ht="15" hidden="false" customHeight="false" outlineLevel="0" collapsed="false">
      <c r="A2892" s="37" t="s">
        <v>1694</v>
      </c>
      <c r="B2892" s="37" t="n">
        <v>2025</v>
      </c>
      <c r="C2892" s="37" t="n">
        <v>2</v>
      </c>
      <c r="D2892" s="37" t="n">
        <v>74</v>
      </c>
      <c r="E2892" s="37" t="s">
        <v>187</v>
      </c>
      <c r="F2892" s="37" t="n">
        <v>3.4</v>
      </c>
      <c r="G2892" s="37" t="n">
        <v>21</v>
      </c>
      <c r="H2892" s="37" t="str">
        <f aca="false">IFERROR(VLOOKUP(A2892,Employees!$A$2:$I$1501,9,FALSE()),"Unknown")</f>
        <v>Operations</v>
      </c>
      <c r="I2892" s="37" t="str">
        <f aca="false">IFERROR(VLOOKUP(A2892,Employees!$A$2:$U$1501,21,FALSE()),"Unknown")</f>
        <v>Active</v>
      </c>
    </row>
    <row r="2893" customFormat="false" ht="15" hidden="false" customHeight="false" outlineLevel="0" collapsed="false">
      <c r="A2893" s="37" t="s">
        <v>662</v>
      </c>
      <c r="B2893" s="37" t="n">
        <v>2021</v>
      </c>
      <c r="C2893" s="37" t="n">
        <v>3</v>
      </c>
      <c r="D2893" s="37" t="n">
        <v>103</v>
      </c>
      <c r="E2893" s="37" t="s">
        <v>187</v>
      </c>
      <c r="F2893" s="37" t="n">
        <v>7.8</v>
      </c>
      <c r="G2893" s="37" t="n">
        <v>18</v>
      </c>
      <c r="H2893" s="37" t="str">
        <f aca="false">IFERROR(VLOOKUP(A2893,Employees!$A$2:$I$1501,9,FALSE()),"Unknown")</f>
        <v>Engineering</v>
      </c>
      <c r="I2893" s="37" t="str">
        <f aca="false">IFERROR(VLOOKUP(A2893,Employees!$A$2:$U$1501,21,FALSE()),"Unknown")</f>
        <v>Active</v>
      </c>
    </row>
    <row r="2894" customFormat="false" ht="15" hidden="false" customHeight="false" outlineLevel="0" collapsed="false">
      <c r="A2894" s="37" t="s">
        <v>662</v>
      </c>
      <c r="B2894" s="37" t="n">
        <v>2022</v>
      </c>
      <c r="C2894" s="37" t="n">
        <v>3</v>
      </c>
      <c r="D2894" s="37" t="n">
        <v>91</v>
      </c>
      <c r="E2894" s="37" t="s">
        <v>187</v>
      </c>
      <c r="F2894" s="37" t="n">
        <v>4.7</v>
      </c>
      <c r="G2894" s="37" t="n">
        <v>30</v>
      </c>
      <c r="H2894" s="37" t="str">
        <f aca="false">IFERROR(VLOOKUP(A2894,Employees!$A$2:$I$1501,9,FALSE()),"Unknown")</f>
        <v>Engineering</v>
      </c>
      <c r="I2894" s="37" t="str">
        <f aca="false">IFERROR(VLOOKUP(A2894,Employees!$A$2:$U$1501,21,FALSE()),"Unknown")</f>
        <v>Active</v>
      </c>
    </row>
    <row r="2895" customFormat="false" ht="15" hidden="false" customHeight="false" outlineLevel="0" collapsed="false">
      <c r="A2895" s="37" t="s">
        <v>662</v>
      </c>
      <c r="B2895" s="37" t="n">
        <v>2023</v>
      </c>
      <c r="C2895" s="37" t="n">
        <v>3</v>
      </c>
      <c r="D2895" s="37" t="n">
        <v>95</v>
      </c>
      <c r="E2895" s="37" t="s">
        <v>187</v>
      </c>
      <c r="F2895" s="37" t="n">
        <v>7</v>
      </c>
      <c r="G2895" s="37" t="n">
        <v>3</v>
      </c>
      <c r="H2895" s="37" t="str">
        <f aca="false">IFERROR(VLOOKUP(A2895,Employees!$A$2:$I$1501,9,FALSE()),"Unknown")</f>
        <v>Engineering</v>
      </c>
      <c r="I2895" s="37" t="str">
        <f aca="false">IFERROR(VLOOKUP(A2895,Employees!$A$2:$U$1501,21,FALSE()),"Unknown")</f>
        <v>Active</v>
      </c>
    </row>
    <row r="2896" customFormat="false" ht="15" hidden="false" customHeight="false" outlineLevel="0" collapsed="false">
      <c r="A2896" s="37" t="s">
        <v>662</v>
      </c>
      <c r="B2896" s="37" t="n">
        <v>2024</v>
      </c>
      <c r="C2896" s="37" t="n">
        <v>3</v>
      </c>
      <c r="D2896" s="37" t="n">
        <v>59</v>
      </c>
      <c r="E2896" s="37" t="s">
        <v>187</v>
      </c>
      <c r="F2896" s="37" t="n">
        <v>7.5</v>
      </c>
      <c r="G2896" s="37" t="n">
        <v>36</v>
      </c>
      <c r="H2896" s="37" t="str">
        <f aca="false">IFERROR(VLOOKUP(A2896,Employees!$A$2:$I$1501,9,FALSE()),"Unknown")</f>
        <v>Engineering</v>
      </c>
      <c r="I2896" s="37" t="str">
        <f aca="false">IFERROR(VLOOKUP(A2896,Employees!$A$2:$U$1501,21,FALSE()),"Unknown")</f>
        <v>Active</v>
      </c>
    </row>
    <row r="2897" customFormat="false" ht="15" hidden="false" customHeight="false" outlineLevel="0" collapsed="false">
      <c r="A2897" s="37" t="s">
        <v>662</v>
      </c>
      <c r="B2897" s="37" t="n">
        <v>2025</v>
      </c>
      <c r="C2897" s="37" t="n">
        <v>3</v>
      </c>
      <c r="D2897" s="37" t="n">
        <v>88</v>
      </c>
      <c r="E2897" s="37" t="s">
        <v>187</v>
      </c>
      <c r="F2897" s="37" t="n">
        <v>6.9</v>
      </c>
      <c r="G2897" s="37" t="n">
        <v>7</v>
      </c>
      <c r="H2897" s="37" t="str">
        <f aca="false">IFERROR(VLOOKUP(A2897,Employees!$A$2:$I$1501,9,FALSE()),"Unknown")</f>
        <v>Engineering</v>
      </c>
      <c r="I2897" s="37" t="str">
        <f aca="false">IFERROR(VLOOKUP(A2897,Employees!$A$2:$U$1501,21,FALSE()),"Unknown")</f>
        <v>Active</v>
      </c>
    </row>
    <row r="2898" customFormat="false" ht="15" hidden="false" customHeight="false" outlineLevel="0" collapsed="false">
      <c r="A2898" s="37" t="s">
        <v>1696</v>
      </c>
      <c r="B2898" s="37" t="n">
        <v>2024</v>
      </c>
      <c r="C2898" s="37" t="n">
        <v>4</v>
      </c>
      <c r="D2898" s="37" t="n">
        <v>98</v>
      </c>
      <c r="E2898" s="37" t="s">
        <v>185</v>
      </c>
      <c r="F2898" s="37" t="n">
        <v>9.9</v>
      </c>
      <c r="G2898" s="37" t="n">
        <v>43</v>
      </c>
      <c r="H2898" s="37" t="str">
        <f aca="false">IFERROR(VLOOKUP(A2898,Employees!$A$2:$I$1501,9,FALSE()),"Unknown")</f>
        <v>Engineering</v>
      </c>
      <c r="I2898" s="37" t="str">
        <f aca="false">IFERROR(VLOOKUP(A2898,Employees!$A$2:$U$1501,21,FALSE()),"Unknown")</f>
        <v>Active</v>
      </c>
    </row>
    <row r="2899" customFormat="false" ht="15" hidden="false" customHeight="false" outlineLevel="0" collapsed="false">
      <c r="A2899" s="37" t="s">
        <v>1696</v>
      </c>
      <c r="B2899" s="37" t="n">
        <v>2025</v>
      </c>
      <c r="C2899" s="37" t="n">
        <v>4</v>
      </c>
      <c r="D2899" s="37" t="n">
        <v>76</v>
      </c>
      <c r="E2899" s="37" t="s">
        <v>185</v>
      </c>
      <c r="F2899" s="37" t="n">
        <v>9.8</v>
      </c>
      <c r="G2899" s="37" t="n">
        <v>37</v>
      </c>
      <c r="H2899" s="37" t="str">
        <f aca="false">IFERROR(VLOOKUP(A2899,Employees!$A$2:$I$1501,9,FALSE()),"Unknown")</f>
        <v>Engineering</v>
      </c>
      <c r="I2899" s="37" t="str">
        <f aca="false">IFERROR(VLOOKUP(A2899,Employees!$A$2:$U$1501,21,FALSE()),"Unknown")</f>
        <v>Active</v>
      </c>
    </row>
    <row r="2900" customFormat="false" ht="15" hidden="false" customHeight="false" outlineLevel="0" collapsed="false">
      <c r="A2900" s="37" t="s">
        <v>1697</v>
      </c>
      <c r="B2900" s="37" t="n">
        <v>2021</v>
      </c>
      <c r="C2900" s="37" t="n">
        <v>4</v>
      </c>
      <c r="D2900" s="37" t="n">
        <v>73</v>
      </c>
      <c r="E2900" s="37" t="s">
        <v>187</v>
      </c>
      <c r="F2900" s="37" t="n">
        <v>9.5</v>
      </c>
      <c r="G2900" s="37" t="n">
        <v>35</v>
      </c>
      <c r="H2900" s="37" t="str">
        <f aca="false">IFERROR(VLOOKUP(A2900,Employees!$A$2:$I$1501,9,FALSE()),"Unknown")</f>
        <v>Engineering</v>
      </c>
      <c r="I2900" s="37" t="str">
        <f aca="false">IFERROR(VLOOKUP(A2900,Employees!$A$2:$U$1501,21,FALSE()),"Unknown")</f>
        <v>Active</v>
      </c>
    </row>
    <row r="2901" customFormat="false" ht="15" hidden="false" customHeight="false" outlineLevel="0" collapsed="false">
      <c r="A2901" s="37" t="s">
        <v>1697</v>
      </c>
      <c r="B2901" s="37" t="n">
        <v>2022</v>
      </c>
      <c r="C2901" s="37" t="n">
        <v>2</v>
      </c>
      <c r="D2901" s="37" t="n">
        <v>91</v>
      </c>
      <c r="E2901" s="37" t="s">
        <v>187</v>
      </c>
      <c r="F2901" s="37" t="n">
        <v>5.6</v>
      </c>
      <c r="G2901" s="37" t="n">
        <v>18</v>
      </c>
      <c r="H2901" s="37" t="str">
        <f aca="false">IFERROR(VLOOKUP(A2901,Employees!$A$2:$I$1501,9,FALSE()),"Unknown")</f>
        <v>Engineering</v>
      </c>
      <c r="I2901" s="37" t="str">
        <f aca="false">IFERROR(VLOOKUP(A2901,Employees!$A$2:$U$1501,21,FALSE()),"Unknown")</f>
        <v>Active</v>
      </c>
    </row>
    <row r="2902" customFormat="false" ht="15" hidden="false" customHeight="false" outlineLevel="0" collapsed="false">
      <c r="A2902" s="37" t="s">
        <v>1697</v>
      </c>
      <c r="B2902" s="37" t="n">
        <v>2023</v>
      </c>
      <c r="C2902" s="37" t="n">
        <v>3</v>
      </c>
      <c r="D2902" s="37" t="n">
        <v>86</v>
      </c>
      <c r="E2902" s="37" t="s">
        <v>187</v>
      </c>
      <c r="F2902" s="37" t="n">
        <v>7.1</v>
      </c>
      <c r="G2902" s="37" t="n">
        <v>14</v>
      </c>
      <c r="H2902" s="37" t="str">
        <f aca="false">IFERROR(VLOOKUP(A2902,Employees!$A$2:$I$1501,9,FALSE()),"Unknown")</f>
        <v>Engineering</v>
      </c>
      <c r="I2902" s="37" t="str">
        <f aca="false">IFERROR(VLOOKUP(A2902,Employees!$A$2:$U$1501,21,FALSE()),"Unknown")</f>
        <v>Active</v>
      </c>
    </row>
    <row r="2903" customFormat="false" ht="15" hidden="false" customHeight="false" outlineLevel="0" collapsed="false">
      <c r="A2903" s="37" t="s">
        <v>1697</v>
      </c>
      <c r="B2903" s="37" t="n">
        <v>2024</v>
      </c>
      <c r="C2903" s="37" t="n">
        <v>2</v>
      </c>
      <c r="D2903" s="37" t="n">
        <v>88</v>
      </c>
      <c r="E2903" s="37" t="s">
        <v>187</v>
      </c>
      <c r="F2903" s="37" t="n">
        <v>7</v>
      </c>
      <c r="G2903" s="37" t="n">
        <v>12</v>
      </c>
      <c r="H2903" s="37" t="str">
        <f aca="false">IFERROR(VLOOKUP(A2903,Employees!$A$2:$I$1501,9,FALSE()),"Unknown")</f>
        <v>Engineering</v>
      </c>
      <c r="I2903" s="37" t="str">
        <f aca="false">IFERROR(VLOOKUP(A2903,Employees!$A$2:$U$1501,21,FALSE()),"Unknown")</f>
        <v>Active</v>
      </c>
    </row>
    <row r="2904" customFormat="false" ht="15" hidden="false" customHeight="false" outlineLevel="0" collapsed="false">
      <c r="A2904" s="37" t="s">
        <v>1697</v>
      </c>
      <c r="B2904" s="37" t="n">
        <v>2025</v>
      </c>
      <c r="C2904" s="37" t="n">
        <v>4</v>
      </c>
      <c r="D2904" s="37" t="n">
        <v>94</v>
      </c>
      <c r="E2904" s="37" t="s">
        <v>187</v>
      </c>
      <c r="F2904" s="37" t="n">
        <v>10.1</v>
      </c>
      <c r="G2904" s="37" t="n">
        <v>14</v>
      </c>
      <c r="H2904" s="37" t="str">
        <f aca="false">IFERROR(VLOOKUP(A2904,Employees!$A$2:$I$1501,9,FALSE()),"Unknown")</f>
        <v>Engineering</v>
      </c>
      <c r="I2904" s="37" t="str">
        <f aca="false">IFERROR(VLOOKUP(A2904,Employees!$A$2:$U$1501,21,FALSE()),"Unknown")</f>
        <v>Active</v>
      </c>
    </row>
    <row r="2905" customFormat="false" ht="15" hidden="false" customHeight="false" outlineLevel="0" collapsed="false">
      <c r="A2905" s="37" t="s">
        <v>521</v>
      </c>
      <c r="B2905" s="37" t="n">
        <v>2022</v>
      </c>
      <c r="C2905" s="37" t="n">
        <v>2</v>
      </c>
      <c r="D2905" s="37" t="n">
        <v>83</v>
      </c>
      <c r="E2905" s="37" t="s">
        <v>187</v>
      </c>
      <c r="F2905" s="37" t="n">
        <v>3.8</v>
      </c>
      <c r="G2905" s="37" t="n">
        <v>35</v>
      </c>
      <c r="H2905" s="37" t="str">
        <f aca="false">IFERROR(VLOOKUP(A2905,Employees!$A$2:$I$1501,9,FALSE()),"Unknown")</f>
        <v>Engineering</v>
      </c>
      <c r="I2905" s="37" t="str">
        <f aca="false">IFERROR(VLOOKUP(A2905,Employees!$A$2:$U$1501,21,FALSE()),"Unknown")</f>
        <v>Active</v>
      </c>
    </row>
    <row r="2906" customFormat="false" ht="15" hidden="false" customHeight="false" outlineLevel="0" collapsed="false">
      <c r="A2906" s="37" t="s">
        <v>521</v>
      </c>
      <c r="B2906" s="37" t="n">
        <v>2023</v>
      </c>
      <c r="C2906" s="37" t="n">
        <v>2</v>
      </c>
      <c r="D2906" s="37" t="n">
        <v>80</v>
      </c>
      <c r="E2906" s="37" t="s">
        <v>187</v>
      </c>
      <c r="F2906" s="37" t="n">
        <v>2.8</v>
      </c>
      <c r="G2906" s="37" t="n">
        <v>54</v>
      </c>
      <c r="H2906" s="37" t="str">
        <f aca="false">IFERROR(VLOOKUP(A2906,Employees!$A$2:$I$1501,9,FALSE()),"Unknown")</f>
        <v>Engineering</v>
      </c>
      <c r="I2906" s="37" t="str">
        <f aca="false">IFERROR(VLOOKUP(A2906,Employees!$A$2:$U$1501,21,FALSE()),"Unknown")</f>
        <v>Active</v>
      </c>
    </row>
    <row r="2907" customFormat="false" ht="15" hidden="false" customHeight="false" outlineLevel="0" collapsed="false">
      <c r="A2907" s="37" t="s">
        <v>521</v>
      </c>
      <c r="B2907" s="37" t="n">
        <v>2024</v>
      </c>
      <c r="C2907" s="37" t="n">
        <v>2</v>
      </c>
      <c r="D2907" s="37" t="n">
        <v>72</v>
      </c>
      <c r="E2907" s="37" t="s">
        <v>187</v>
      </c>
      <c r="F2907" s="37" t="n">
        <v>4.4</v>
      </c>
      <c r="G2907" s="37" t="n">
        <v>37</v>
      </c>
      <c r="H2907" s="37" t="str">
        <f aca="false">IFERROR(VLOOKUP(A2907,Employees!$A$2:$I$1501,9,FALSE()),"Unknown")</f>
        <v>Engineering</v>
      </c>
      <c r="I2907" s="37" t="str">
        <f aca="false">IFERROR(VLOOKUP(A2907,Employees!$A$2:$U$1501,21,FALSE()),"Unknown")</f>
        <v>Active</v>
      </c>
    </row>
    <row r="2908" customFormat="false" ht="15" hidden="false" customHeight="false" outlineLevel="0" collapsed="false">
      <c r="A2908" s="37" t="s">
        <v>521</v>
      </c>
      <c r="B2908" s="37" t="n">
        <v>2025</v>
      </c>
      <c r="C2908" s="37" t="n">
        <v>2</v>
      </c>
      <c r="D2908" s="37" t="n">
        <v>75</v>
      </c>
      <c r="E2908" s="37" t="s">
        <v>187</v>
      </c>
      <c r="F2908" s="37" t="n">
        <v>6.7</v>
      </c>
      <c r="G2908" s="37" t="n">
        <v>37</v>
      </c>
      <c r="H2908" s="37" t="str">
        <f aca="false">IFERROR(VLOOKUP(A2908,Employees!$A$2:$I$1501,9,FALSE()),"Unknown")</f>
        <v>Engineering</v>
      </c>
      <c r="I2908" s="37" t="str">
        <f aca="false">IFERROR(VLOOKUP(A2908,Employees!$A$2:$U$1501,21,FALSE()),"Unknown")</f>
        <v>Active</v>
      </c>
    </row>
    <row r="2909" customFormat="false" ht="15" hidden="false" customHeight="false" outlineLevel="0" collapsed="false">
      <c r="A2909" s="37" t="s">
        <v>1698</v>
      </c>
      <c r="B2909" s="37" t="n">
        <v>2021</v>
      </c>
      <c r="C2909" s="37" t="n">
        <v>3</v>
      </c>
      <c r="D2909" s="37" t="n">
        <v>98</v>
      </c>
      <c r="E2909" s="37" t="s">
        <v>187</v>
      </c>
      <c r="F2909" s="37" t="n">
        <v>8.5</v>
      </c>
      <c r="G2909" s="37" t="n">
        <v>31</v>
      </c>
      <c r="H2909" s="37" t="str">
        <f aca="false">IFERROR(VLOOKUP(A2909,Employees!$A$2:$I$1501,9,FALSE()),"Unknown")</f>
        <v>Engineering</v>
      </c>
      <c r="I2909" s="37" t="str">
        <f aca="false">IFERROR(VLOOKUP(A2909,Employees!$A$2:$U$1501,21,FALSE()),"Unknown")</f>
        <v>Active</v>
      </c>
    </row>
    <row r="2910" customFormat="false" ht="15" hidden="false" customHeight="false" outlineLevel="0" collapsed="false">
      <c r="A2910" s="37" t="s">
        <v>1698</v>
      </c>
      <c r="B2910" s="37" t="n">
        <v>2022</v>
      </c>
      <c r="C2910" s="37" t="n">
        <v>2</v>
      </c>
      <c r="D2910" s="37" t="n">
        <v>94</v>
      </c>
      <c r="E2910" s="37" t="s">
        <v>187</v>
      </c>
      <c r="F2910" s="37" t="n">
        <v>4</v>
      </c>
      <c r="G2910" s="37" t="n">
        <v>29</v>
      </c>
      <c r="H2910" s="37" t="str">
        <f aca="false">IFERROR(VLOOKUP(A2910,Employees!$A$2:$I$1501,9,FALSE()),"Unknown")</f>
        <v>Engineering</v>
      </c>
      <c r="I2910" s="37" t="str">
        <f aca="false">IFERROR(VLOOKUP(A2910,Employees!$A$2:$U$1501,21,FALSE()),"Unknown")</f>
        <v>Active</v>
      </c>
    </row>
    <row r="2911" customFormat="false" ht="15" hidden="false" customHeight="false" outlineLevel="0" collapsed="false">
      <c r="A2911" s="37" t="s">
        <v>1698</v>
      </c>
      <c r="B2911" s="37" t="n">
        <v>2023</v>
      </c>
      <c r="C2911" s="37" t="n">
        <v>2</v>
      </c>
      <c r="D2911" s="37" t="n">
        <v>75</v>
      </c>
      <c r="E2911" s="37" t="s">
        <v>187</v>
      </c>
      <c r="F2911" s="37" t="n">
        <v>4.7</v>
      </c>
      <c r="G2911" s="37" t="n">
        <v>19</v>
      </c>
      <c r="H2911" s="37" t="str">
        <f aca="false">IFERROR(VLOOKUP(A2911,Employees!$A$2:$I$1501,9,FALSE()),"Unknown")</f>
        <v>Engineering</v>
      </c>
      <c r="I2911" s="37" t="str">
        <f aca="false">IFERROR(VLOOKUP(A2911,Employees!$A$2:$U$1501,21,FALSE()),"Unknown")</f>
        <v>Active</v>
      </c>
    </row>
    <row r="2912" customFormat="false" ht="15" hidden="false" customHeight="false" outlineLevel="0" collapsed="false">
      <c r="A2912" s="37" t="s">
        <v>1698</v>
      </c>
      <c r="B2912" s="37" t="n">
        <v>2024</v>
      </c>
      <c r="C2912" s="37" t="n">
        <v>4</v>
      </c>
      <c r="D2912" s="37" t="n">
        <v>83</v>
      </c>
      <c r="E2912" s="37" t="s">
        <v>185</v>
      </c>
      <c r="F2912" s="37" t="n">
        <v>7.9</v>
      </c>
      <c r="G2912" s="37" t="n">
        <v>32</v>
      </c>
      <c r="H2912" s="37" t="str">
        <f aca="false">IFERROR(VLOOKUP(A2912,Employees!$A$2:$I$1501,9,FALSE()),"Unknown")</f>
        <v>Engineering</v>
      </c>
      <c r="I2912" s="37" t="str">
        <f aca="false">IFERROR(VLOOKUP(A2912,Employees!$A$2:$U$1501,21,FALSE()),"Unknown")</f>
        <v>Active</v>
      </c>
    </row>
    <row r="2913" customFormat="false" ht="15" hidden="false" customHeight="false" outlineLevel="0" collapsed="false">
      <c r="A2913" s="37" t="s">
        <v>1698</v>
      </c>
      <c r="B2913" s="37" t="n">
        <v>2025</v>
      </c>
      <c r="C2913" s="37" t="n">
        <v>3</v>
      </c>
      <c r="D2913" s="37" t="n">
        <v>93</v>
      </c>
      <c r="E2913" s="37" t="s">
        <v>187</v>
      </c>
      <c r="F2913" s="37" t="n">
        <v>7</v>
      </c>
      <c r="G2913" s="37" t="n">
        <v>15</v>
      </c>
      <c r="H2913" s="37" t="str">
        <f aca="false">IFERROR(VLOOKUP(A2913,Employees!$A$2:$I$1501,9,FALSE()),"Unknown")</f>
        <v>Engineering</v>
      </c>
      <c r="I2913" s="37" t="str">
        <f aca="false">IFERROR(VLOOKUP(A2913,Employees!$A$2:$U$1501,21,FALSE()),"Unknown")</f>
        <v>Active</v>
      </c>
    </row>
    <row r="2914" customFormat="false" ht="15" hidden="false" customHeight="false" outlineLevel="0" collapsed="false">
      <c r="A2914" s="37" t="s">
        <v>1701</v>
      </c>
      <c r="B2914" s="37" t="n">
        <v>2021</v>
      </c>
      <c r="C2914" s="37" t="n">
        <v>2</v>
      </c>
      <c r="D2914" s="37" t="n">
        <v>73</v>
      </c>
      <c r="E2914" s="37" t="s">
        <v>187</v>
      </c>
      <c r="F2914" s="37" t="n">
        <v>5.6</v>
      </c>
      <c r="G2914" s="37" t="n">
        <v>24</v>
      </c>
      <c r="H2914" s="37" t="str">
        <f aca="false">IFERROR(VLOOKUP(A2914,Employees!$A$2:$I$1501,9,FALSE()),"Unknown")</f>
        <v>Customer Support</v>
      </c>
      <c r="I2914" s="37" t="str">
        <f aca="false">IFERROR(VLOOKUP(A2914,Employees!$A$2:$U$1501,21,FALSE()),"Unknown")</f>
        <v>Active</v>
      </c>
    </row>
    <row r="2915" customFormat="false" ht="15" hidden="false" customHeight="false" outlineLevel="0" collapsed="false">
      <c r="A2915" s="37" t="s">
        <v>1701</v>
      </c>
      <c r="B2915" s="37" t="n">
        <v>2022</v>
      </c>
      <c r="C2915" s="37" t="n">
        <v>2</v>
      </c>
      <c r="D2915" s="37" t="n">
        <v>101</v>
      </c>
      <c r="E2915" s="37" t="s">
        <v>187</v>
      </c>
      <c r="F2915" s="37" t="n">
        <v>3.2</v>
      </c>
      <c r="G2915" s="37" t="n">
        <v>22</v>
      </c>
      <c r="H2915" s="37" t="str">
        <f aca="false">IFERROR(VLOOKUP(A2915,Employees!$A$2:$I$1501,9,FALSE()),"Unknown")</f>
        <v>Customer Support</v>
      </c>
      <c r="I2915" s="37" t="str">
        <f aca="false">IFERROR(VLOOKUP(A2915,Employees!$A$2:$U$1501,21,FALSE()),"Unknown")</f>
        <v>Active</v>
      </c>
    </row>
    <row r="2916" customFormat="false" ht="15" hidden="false" customHeight="false" outlineLevel="0" collapsed="false">
      <c r="A2916" s="37" t="s">
        <v>1701</v>
      </c>
      <c r="B2916" s="37" t="n">
        <v>2023</v>
      </c>
      <c r="C2916" s="37" t="n">
        <v>3</v>
      </c>
      <c r="D2916" s="37" t="n">
        <v>75</v>
      </c>
      <c r="E2916" s="37" t="s">
        <v>187</v>
      </c>
      <c r="F2916" s="37" t="n">
        <v>7.8</v>
      </c>
      <c r="G2916" s="37" t="n">
        <v>8</v>
      </c>
      <c r="H2916" s="37" t="str">
        <f aca="false">IFERROR(VLOOKUP(A2916,Employees!$A$2:$I$1501,9,FALSE()),"Unknown")</f>
        <v>Customer Support</v>
      </c>
      <c r="I2916" s="37" t="str">
        <f aca="false">IFERROR(VLOOKUP(A2916,Employees!$A$2:$U$1501,21,FALSE()),"Unknown")</f>
        <v>Active</v>
      </c>
    </row>
    <row r="2917" customFormat="false" ht="15" hidden="false" customHeight="false" outlineLevel="0" collapsed="false">
      <c r="A2917" s="37" t="s">
        <v>1701</v>
      </c>
      <c r="B2917" s="37" t="n">
        <v>2024</v>
      </c>
      <c r="C2917" s="37" t="n">
        <v>3</v>
      </c>
      <c r="D2917" s="37" t="n">
        <v>81</v>
      </c>
      <c r="E2917" s="37" t="s">
        <v>187</v>
      </c>
      <c r="F2917" s="37" t="n">
        <v>4.5</v>
      </c>
      <c r="G2917" s="37" t="n">
        <v>9</v>
      </c>
      <c r="H2917" s="37" t="str">
        <f aca="false">IFERROR(VLOOKUP(A2917,Employees!$A$2:$I$1501,9,FALSE()),"Unknown")</f>
        <v>Customer Support</v>
      </c>
      <c r="I2917" s="37" t="str">
        <f aca="false">IFERROR(VLOOKUP(A2917,Employees!$A$2:$U$1501,21,FALSE()),"Unknown")</f>
        <v>Active</v>
      </c>
    </row>
    <row r="2918" customFormat="false" ht="15" hidden="false" customHeight="false" outlineLevel="0" collapsed="false">
      <c r="A2918" s="37" t="s">
        <v>1701</v>
      </c>
      <c r="B2918" s="37" t="n">
        <v>2025</v>
      </c>
      <c r="C2918" s="37" t="n">
        <v>5</v>
      </c>
      <c r="D2918" s="37" t="n">
        <v>102</v>
      </c>
      <c r="E2918" s="37" t="s">
        <v>187</v>
      </c>
      <c r="F2918" s="37" t="n">
        <v>11.6</v>
      </c>
      <c r="G2918" s="37" t="n">
        <v>69</v>
      </c>
      <c r="H2918" s="37" t="str">
        <f aca="false">IFERROR(VLOOKUP(A2918,Employees!$A$2:$I$1501,9,FALSE()),"Unknown")</f>
        <v>Customer Support</v>
      </c>
      <c r="I2918" s="37" t="str">
        <f aca="false">IFERROR(VLOOKUP(A2918,Employees!$A$2:$U$1501,21,FALSE()),"Unknown")</f>
        <v>Active</v>
      </c>
    </row>
    <row r="2919" customFormat="false" ht="15" hidden="false" customHeight="false" outlineLevel="0" collapsed="false">
      <c r="A2919" s="37" t="s">
        <v>1703</v>
      </c>
      <c r="B2919" s="37" t="n">
        <v>2023</v>
      </c>
      <c r="C2919" s="37" t="n">
        <v>4</v>
      </c>
      <c r="D2919" s="37" t="n">
        <v>88</v>
      </c>
      <c r="E2919" s="37" t="s">
        <v>185</v>
      </c>
      <c r="F2919" s="37" t="n">
        <v>8.7</v>
      </c>
      <c r="G2919" s="37" t="n">
        <v>20</v>
      </c>
      <c r="H2919" s="37" t="str">
        <f aca="false">IFERROR(VLOOKUP(A2919,Employees!$A$2:$I$1501,9,FALSE()),"Unknown")</f>
        <v>Engineering</v>
      </c>
      <c r="I2919" s="37" t="str">
        <f aca="false">IFERROR(VLOOKUP(A2919,Employees!$A$2:$U$1501,21,FALSE()),"Unknown")</f>
        <v>Active</v>
      </c>
    </row>
    <row r="2920" customFormat="false" ht="15" hidden="false" customHeight="false" outlineLevel="0" collapsed="false">
      <c r="A2920" s="37" t="s">
        <v>1703</v>
      </c>
      <c r="B2920" s="37" t="n">
        <v>2024</v>
      </c>
      <c r="C2920" s="37" t="n">
        <v>1</v>
      </c>
      <c r="D2920" s="37" t="n">
        <v>69</v>
      </c>
      <c r="E2920" s="37" t="s">
        <v>187</v>
      </c>
      <c r="F2920" s="37" t="n">
        <v>1.3</v>
      </c>
      <c r="G2920" s="37" t="n">
        <v>13</v>
      </c>
      <c r="H2920" s="37" t="str">
        <f aca="false">IFERROR(VLOOKUP(A2920,Employees!$A$2:$I$1501,9,FALSE()),"Unknown")</f>
        <v>Engineering</v>
      </c>
      <c r="I2920" s="37" t="str">
        <f aca="false">IFERROR(VLOOKUP(A2920,Employees!$A$2:$U$1501,21,FALSE()),"Unknown")</f>
        <v>Active</v>
      </c>
    </row>
    <row r="2921" customFormat="false" ht="15" hidden="false" customHeight="false" outlineLevel="0" collapsed="false">
      <c r="A2921" s="37" t="s">
        <v>1703</v>
      </c>
      <c r="B2921" s="37" t="n">
        <v>2025</v>
      </c>
      <c r="C2921" s="37" t="n">
        <v>2</v>
      </c>
      <c r="D2921" s="37" t="n">
        <v>70</v>
      </c>
      <c r="E2921" s="37" t="s">
        <v>187</v>
      </c>
      <c r="F2921" s="37" t="n">
        <v>3.8</v>
      </c>
      <c r="G2921" s="37" t="n">
        <v>6</v>
      </c>
      <c r="H2921" s="37" t="str">
        <f aca="false">IFERROR(VLOOKUP(A2921,Employees!$A$2:$I$1501,9,FALSE()),"Unknown")</f>
        <v>Engineering</v>
      </c>
      <c r="I2921" s="37" t="str">
        <f aca="false">IFERROR(VLOOKUP(A2921,Employees!$A$2:$U$1501,21,FALSE()),"Unknown")</f>
        <v>Active</v>
      </c>
    </row>
    <row r="2922" customFormat="false" ht="15" hidden="false" customHeight="false" outlineLevel="0" collapsed="false">
      <c r="A2922" s="37" t="s">
        <v>1704</v>
      </c>
      <c r="B2922" s="37" t="n">
        <v>2021</v>
      </c>
      <c r="C2922" s="37" t="n">
        <v>2</v>
      </c>
      <c r="D2922" s="37" t="n">
        <v>59</v>
      </c>
      <c r="E2922" s="37" t="s">
        <v>187</v>
      </c>
      <c r="F2922" s="37" t="n">
        <v>3.6</v>
      </c>
      <c r="G2922" s="37" t="n">
        <v>12</v>
      </c>
      <c r="H2922" s="37" t="str">
        <f aca="false">IFERROR(VLOOKUP(A2922,Employees!$A$2:$I$1501,9,FALSE()),"Unknown")</f>
        <v>Finance</v>
      </c>
      <c r="I2922" s="37" t="str">
        <f aca="false">IFERROR(VLOOKUP(A2922,Employees!$A$2:$U$1501,21,FALSE()),"Unknown")</f>
        <v>Active</v>
      </c>
    </row>
    <row r="2923" customFormat="false" ht="15" hidden="false" customHeight="false" outlineLevel="0" collapsed="false">
      <c r="A2923" s="37" t="s">
        <v>1704</v>
      </c>
      <c r="B2923" s="37" t="n">
        <v>2022</v>
      </c>
      <c r="C2923" s="37" t="n">
        <v>2</v>
      </c>
      <c r="D2923" s="37" t="n">
        <v>61</v>
      </c>
      <c r="E2923" s="37" t="s">
        <v>187</v>
      </c>
      <c r="F2923" s="37" t="n">
        <v>3.1</v>
      </c>
      <c r="G2923" s="37" t="n">
        <v>43</v>
      </c>
      <c r="H2923" s="37" t="str">
        <f aca="false">IFERROR(VLOOKUP(A2923,Employees!$A$2:$I$1501,9,FALSE()),"Unknown")</f>
        <v>Finance</v>
      </c>
      <c r="I2923" s="37" t="str">
        <f aca="false">IFERROR(VLOOKUP(A2923,Employees!$A$2:$U$1501,21,FALSE()),"Unknown")</f>
        <v>Active</v>
      </c>
    </row>
    <row r="2924" customFormat="false" ht="15" hidden="false" customHeight="false" outlineLevel="0" collapsed="false">
      <c r="A2924" s="37" t="s">
        <v>1704</v>
      </c>
      <c r="B2924" s="37" t="n">
        <v>2023</v>
      </c>
      <c r="C2924" s="37" t="n">
        <v>2</v>
      </c>
      <c r="D2924" s="37" t="n">
        <v>88</v>
      </c>
      <c r="E2924" s="37" t="s">
        <v>187</v>
      </c>
      <c r="F2924" s="37" t="n">
        <v>5</v>
      </c>
      <c r="G2924" s="37" t="n">
        <v>12</v>
      </c>
      <c r="H2924" s="37" t="str">
        <f aca="false">IFERROR(VLOOKUP(A2924,Employees!$A$2:$I$1501,9,FALSE()),"Unknown")</f>
        <v>Finance</v>
      </c>
      <c r="I2924" s="37" t="str">
        <f aca="false">IFERROR(VLOOKUP(A2924,Employees!$A$2:$U$1501,21,FALSE()),"Unknown")</f>
        <v>Active</v>
      </c>
    </row>
    <row r="2925" customFormat="false" ht="15" hidden="false" customHeight="false" outlineLevel="0" collapsed="false">
      <c r="A2925" s="37" t="s">
        <v>1704</v>
      </c>
      <c r="B2925" s="37" t="n">
        <v>2024</v>
      </c>
      <c r="C2925" s="37" t="n">
        <v>3</v>
      </c>
      <c r="D2925" s="37" t="n">
        <v>85</v>
      </c>
      <c r="E2925" s="37" t="s">
        <v>187</v>
      </c>
      <c r="F2925" s="37" t="n">
        <v>7.1</v>
      </c>
      <c r="G2925" s="37" t="n">
        <v>21</v>
      </c>
      <c r="H2925" s="37" t="str">
        <f aca="false">IFERROR(VLOOKUP(A2925,Employees!$A$2:$I$1501,9,FALSE()),"Unknown")</f>
        <v>Finance</v>
      </c>
      <c r="I2925" s="37" t="str">
        <f aca="false">IFERROR(VLOOKUP(A2925,Employees!$A$2:$U$1501,21,FALSE()),"Unknown")</f>
        <v>Active</v>
      </c>
    </row>
    <row r="2926" customFormat="false" ht="15" hidden="false" customHeight="false" outlineLevel="0" collapsed="false">
      <c r="A2926" s="37" t="s">
        <v>1704</v>
      </c>
      <c r="B2926" s="37" t="n">
        <v>2025</v>
      </c>
      <c r="C2926" s="37" t="n">
        <v>4</v>
      </c>
      <c r="D2926" s="37" t="n">
        <v>90</v>
      </c>
      <c r="E2926" s="37" t="s">
        <v>187</v>
      </c>
      <c r="F2926" s="37" t="n">
        <v>8.5</v>
      </c>
      <c r="G2926" s="37" t="n">
        <v>19</v>
      </c>
      <c r="H2926" s="37" t="str">
        <f aca="false">IFERROR(VLOOKUP(A2926,Employees!$A$2:$I$1501,9,FALSE()),"Unknown")</f>
        <v>Finance</v>
      </c>
      <c r="I2926" s="37" t="str">
        <f aca="false">IFERROR(VLOOKUP(A2926,Employees!$A$2:$U$1501,21,FALSE()),"Unknown")</f>
        <v>Active</v>
      </c>
    </row>
    <row r="2927" customFormat="false" ht="15" hidden="false" customHeight="false" outlineLevel="0" collapsed="false">
      <c r="A2927" s="37" t="s">
        <v>1705</v>
      </c>
      <c r="B2927" s="37" t="n">
        <v>2021</v>
      </c>
      <c r="C2927" s="37" t="n">
        <v>1</v>
      </c>
      <c r="D2927" s="37" t="n">
        <v>92</v>
      </c>
      <c r="E2927" s="37" t="s">
        <v>187</v>
      </c>
      <c r="F2927" s="37" t="n">
        <v>0</v>
      </c>
      <c r="G2927" s="37" t="n">
        <v>25</v>
      </c>
      <c r="H2927" s="37" t="str">
        <f aca="false">IFERROR(VLOOKUP(A2927,Employees!$A$2:$I$1501,9,FALSE()),"Unknown")</f>
        <v>Engineering</v>
      </c>
      <c r="I2927" s="37" t="str">
        <f aca="false">IFERROR(VLOOKUP(A2927,Employees!$A$2:$U$1501,21,FALSE()),"Unknown")</f>
        <v>Exited</v>
      </c>
    </row>
    <row r="2928" customFormat="false" ht="15" hidden="false" customHeight="false" outlineLevel="0" collapsed="false">
      <c r="A2928" s="37" t="s">
        <v>1705</v>
      </c>
      <c r="B2928" s="37" t="n">
        <v>2022</v>
      </c>
      <c r="C2928" s="37" t="n">
        <v>3</v>
      </c>
      <c r="D2928" s="37" t="n">
        <v>87</v>
      </c>
      <c r="E2928" s="37" t="s">
        <v>187</v>
      </c>
      <c r="F2928" s="37" t="n">
        <v>9.4</v>
      </c>
      <c r="G2928" s="37" t="n">
        <v>24</v>
      </c>
      <c r="H2928" s="37" t="str">
        <f aca="false">IFERROR(VLOOKUP(A2928,Employees!$A$2:$I$1501,9,FALSE()),"Unknown")</f>
        <v>Engineering</v>
      </c>
      <c r="I2928" s="37" t="str">
        <f aca="false">IFERROR(VLOOKUP(A2928,Employees!$A$2:$U$1501,21,FALSE()),"Unknown")</f>
        <v>Exited</v>
      </c>
    </row>
    <row r="2929" customFormat="false" ht="15" hidden="false" customHeight="false" outlineLevel="0" collapsed="false">
      <c r="A2929" s="37" t="s">
        <v>1705</v>
      </c>
      <c r="B2929" s="37" t="n">
        <v>2023</v>
      </c>
      <c r="C2929" s="37" t="n">
        <v>3</v>
      </c>
      <c r="D2929" s="37" t="n">
        <v>99</v>
      </c>
      <c r="E2929" s="37" t="s">
        <v>187</v>
      </c>
      <c r="F2929" s="37" t="n">
        <v>6.6</v>
      </c>
      <c r="G2929" s="37" t="n">
        <v>26</v>
      </c>
      <c r="H2929" s="37" t="str">
        <f aca="false">IFERROR(VLOOKUP(A2929,Employees!$A$2:$I$1501,9,FALSE()),"Unknown")</f>
        <v>Engineering</v>
      </c>
      <c r="I2929" s="37" t="str">
        <f aca="false">IFERROR(VLOOKUP(A2929,Employees!$A$2:$U$1501,21,FALSE()),"Unknown")</f>
        <v>Exited</v>
      </c>
    </row>
    <row r="2930" customFormat="false" ht="15" hidden="false" customHeight="false" outlineLevel="0" collapsed="false">
      <c r="A2930" s="37" t="s">
        <v>1706</v>
      </c>
      <c r="B2930" s="37" t="n">
        <v>2025</v>
      </c>
      <c r="C2930" s="37" t="n">
        <v>3</v>
      </c>
      <c r="D2930" s="37" t="n">
        <v>86</v>
      </c>
      <c r="E2930" s="37" t="s">
        <v>187</v>
      </c>
      <c r="F2930" s="37" t="n">
        <v>3.5</v>
      </c>
      <c r="G2930" s="37" t="n">
        <v>19</v>
      </c>
      <c r="H2930" s="37" t="str">
        <f aca="false">IFERROR(VLOOKUP(A2930,Employees!$A$2:$I$1501,9,FALSE()),"Unknown")</f>
        <v>Data &amp; AI</v>
      </c>
      <c r="I2930" s="37" t="str">
        <f aca="false">IFERROR(VLOOKUP(A2930,Employees!$A$2:$U$1501,21,FALSE()),"Unknown")</f>
        <v>Active</v>
      </c>
    </row>
    <row r="2931" customFormat="false" ht="15" hidden="false" customHeight="false" outlineLevel="0" collapsed="false">
      <c r="A2931" s="37" t="s">
        <v>1707</v>
      </c>
      <c r="B2931" s="37" t="n">
        <v>2025</v>
      </c>
      <c r="C2931" s="37" t="n">
        <v>2</v>
      </c>
      <c r="D2931" s="37" t="n">
        <v>66</v>
      </c>
      <c r="E2931" s="37" t="s">
        <v>187</v>
      </c>
      <c r="F2931" s="37" t="n">
        <v>6.1</v>
      </c>
      <c r="G2931" s="37" t="n">
        <v>44</v>
      </c>
      <c r="H2931" s="37" t="str">
        <f aca="false">IFERROR(VLOOKUP(A2931,Employees!$A$2:$I$1501,9,FALSE()),"Unknown")</f>
        <v>Customer Support</v>
      </c>
      <c r="I2931" s="37" t="str">
        <f aca="false">IFERROR(VLOOKUP(A2931,Employees!$A$2:$U$1501,21,FALSE()),"Unknown")</f>
        <v>Active</v>
      </c>
    </row>
    <row r="2932" customFormat="false" ht="15" hidden="false" customHeight="false" outlineLevel="0" collapsed="false">
      <c r="A2932" s="37" t="s">
        <v>1708</v>
      </c>
      <c r="B2932" s="37" t="n">
        <v>2023</v>
      </c>
      <c r="C2932" s="37" t="n">
        <v>3</v>
      </c>
      <c r="D2932" s="37" t="n">
        <v>83</v>
      </c>
      <c r="E2932" s="37" t="s">
        <v>187</v>
      </c>
      <c r="F2932" s="37" t="n">
        <v>8.4</v>
      </c>
      <c r="G2932" s="37" t="n">
        <v>15</v>
      </c>
      <c r="H2932" s="37" t="str">
        <f aca="false">IFERROR(VLOOKUP(A2932,Employees!$A$2:$I$1501,9,FALSE()),"Unknown")</f>
        <v>Customer Support</v>
      </c>
      <c r="I2932" s="37" t="str">
        <f aca="false">IFERROR(VLOOKUP(A2932,Employees!$A$2:$U$1501,21,FALSE()),"Unknown")</f>
        <v>Active</v>
      </c>
    </row>
    <row r="2933" customFormat="false" ht="15" hidden="false" customHeight="false" outlineLevel="0" collapsed="false">
      <c r="A2933" s="37" t="s">
        <v>1708</v>
      </c>
      <c r="B2933" s="37" t="n">
        <v>2024</v>
      </c>
      <c r="C2933" s="37" t="n">
        <v>4</v>
      </c>
      <c r="D2933" s="37" t="n">
        <v>81</v>
      </c>
      <c r="E2933" s="37" t="s">
        <v>185</v>
      </c>
      <c r="F2933" s="37" t="n">
        <v>9</v>
      </c>
      <c r="G2933" s="37" t="n">
        <v>48</v>
      </c>
      <c r="H2933" s="37" t="str">
        <f aca="false">IFERROR(VLOOKUP(A2933,Employees!$A$2:$I$1501,9,FALSE()),"Unknown")</f>
        <v>Customer Support</v>
      </c>
      <c r="I2933" s="37" t="str">
        <f aca="false">IFERROR(VLOOKUP(A2933,Employees!$A$2:$U$1501,21,FALSE()),"Unknown")</f>
        <v>Active</v>
      </c>
    </row>
    <row r="2934" customFormat="false" ht="15" hidden="false" customHeight="false" outlineLevel="0" collapsed="false">
      <c r="A2934" s="37" t="s">
        <v>1708</v>
      </c>
      <c r="B2934" s="37" t="n">
        <v>2025</v>
      </c>
      <c r="C2934" s="37" t="n">
        <v>2</v>
      </c>
      <c r="D2934" s="37" t="n">
        <v>81</v>
      </c>
      <c r="E2934" s="37" t="s">
        <v>187</v>
      </c>
      <c r="F2934" s="37" t="n">
        <v>5.5</v>
      </c>
      <c r="G2934" s="37" t="n">
        <v>24</v>
      </c>
      <c r="H2934" s="37" t="str">
        <f aca="false">IFERROR(VLOOKUP(A2934,Employees!$A$2:$I$1501,9,FALSE()),"Unknown")</f>
        <v>Customer Support</v>
      </c>
      <c r="I2934" s="37" t="str">
        <f aca="false">IFERROR(VLOOKUP(A2934,Employees!$A$2:$U$1501,21,FALSE()),"Unknown")</f>
        <v>Active</v>
      </c>
    </row>
    <row r="2935" customFormat="false" ht="15" hidden="false" customHeight="false" outlineLevel="0" collapsed="false">
      <c r="A2935" s="37" t="s">
        <v>1709</v>
      </c>
      <c r="B2935" s="37" t="n">
        <v>2021</v>
      </c>
      <c r="C2935" s="37" t="n">
        <v>3</v>
      </c>
      <c r="D2935" s="37" t="n">
        <v>68</v>
      </c>
      <c r="E2935" s="37" t="s">
        <v>187</v>
      </c>
      <c r="F2935" s="37" t="n">
        <v>6.8</v>
      </c>
      <c r="G2935" s="37" t="n">
        <v>47</v>
      </c>
      <c r="H2935" s="37" t="str">
        <f aca="false">IFERROR(VLOOKUP(A2935,Employees!$A$2:$I$1501,9,FALSE()),"Unknown")</f>
        <v>Engineering</v>
      </c>
      <c r="I2935" s="37" t="str">
        <f aca="false">IFERROR(VLOOKUP(A2935,Employees!$A$2:$U$1501,21,FALSE()),"Unknown")</f>
        <v>Active</v>
      </c>
    </row>
    <row r="2936" customFormat="false" ht="15" hidden="false" customHeight="false" outlineLevel="0" collapsed="false">
      <c r="A2936" s="37" t="s">
        <v>1709</v>
      </c>
      <c r="B2936" s="37" t="n">
        <v>2022</v>
      </c>
      <c r="C2936" s="37" t="n">
        <v>2</v>
      </c>
      <c r="D2936" s="37" t="n">
        <v>72</v>
      </c>
      <c r="E2936" s="37" t="s">
        <v>187</v>
      </c>
      <c r="F2936" s="37" t="n">
        <v>3.9</v>
      </c>
      <c r="G2936" s="37" t="n">
        <v>55</v>
      </c>
      <c r="H2936" s="37" t="str">
        <f aca="false">IFERROR(VLOOKUP(A2936,Employees!$A$2:$I$1501,9,FALSE()),"Unknown")</f>
        <v>Engineering</v>
      </c>
      <c r="I2936" s="37" t="str">
        <f aca="false">IFERROR(VLOOKUP(A2936,Employees!$A$2:$U$1501,21,FALSE()),"Unknown")</f>
        <v>Active</v>
      </c>
    </row>
    <row r="2937" customFormat="false" ht="15" hidden="false" customHeight="false" outlineLevel="0" collapsed="false">
      <c r="A2937" s="37" t="s">
        <v>1709</v>
      </c>
      <c r="B2937" s="37" t="n">
        <v>2023</v>
      </c>
      <c r="C2937" s="37" t="n">
        <v>2</v>
      </c>
      <c r="D2937" s="37" t="n">
        <v>83</v>
      </c>
      <c r="E2937" s="37" t="s">
        <v>187</v>
      </c>
      <c r="F2937" s="37" t="n">
        <v>3.4</v>
      </c>
      <c r="G2937" s="37" t="n">
        <v>33</v>
      </c>
      <c r="H2937" s="37" t="str">
        <f aca="false">IFERROR(VLOOKUP(A2937,Employees!$A$2:$I$1501,9,FALSE()),"Unknown")</f>
        <v>Engineering</v>
      </c>
      <c r="I2937" s="37" t="str">
        <f aca="false">IFERROR(VLOOKUP(A2937,Employees!$A$2:$U$1501,21,FALSE()),"Unknown")</f>
        <v>Active</v>
      </c>
    </row>
    <row r="2938" customFormat="false" ht="15" hidden="false" customHeight="false" outlineLevel="0" collapsed="false">
      <c r="A2938" s="37" t="s">
        <v>1709</v>
      </c>
      <c r="B2938" s="37" t="n">
        <v>2024</v>
      </c>
      <c r="C2938" s="37" t="n">
        <v>3</v>
      </c>
      <c r="D2938" s="37" t="n">
        <v>68</v>
      </c>
      <c r="E2938" s="37" t="s">
        <v>187</v>
      </c>
      <c r="F2938" s="37" t="n">
        <v>7.3</v>
      </c>
      <c r="G2938" s="37" t="n">
        <v>24</v>
      </c>
      <c r="H2938" s="37" t="str">
        <f aca="false">IFERROR(VLOOKUP(A2938,Employees!$A$2:$I$1501,9,FALSE()),"Unknown")</f>
        <v>Engineering</v>
      </c>
      <c r="I2938" s="37" t="str">
        <f aca="false">IFERROR(VLOOKUP(A2938,Employees!$A$2:$U$1501,21,FALSE()),"Unknown")</f>
        <v>Active</v>
      </c>
    </row>
    <row r="2939" customFormat="false" ht="15" hidden="false" customHeight="false" outlineLevel="0" collapsed="false">
      <c r="A2939" s="37" t="s">
        <v>1709</v>
      </c>
      <c r="B2939" s="37" t="n">
        <v>2025</v>
      </c>
      <c r="C2939" s="37" t="n">
        <v>2</v>
      </c>
      <c r="D2939" s="37" t="n">
        <v>78</v>
      </c>
      <c r="E2939" s="37" t="s">
        <v>187</v>
      </c>
      <c r="F2939" s="37" t="n">
        <v>5.5</v>
      </c>
      <c r="G2939" s="37" t="n">
        <v>15</v>
      </c>
      <c r="H2939" s="37" t="str">
        <f aca="false">IFERROR(VLOOKUP(A2939,Employees!$A$2:$I$1501,9,FALSE()),"Unknown")</f>
        <v>Engineering</v>
      </c>
      <c r="I2939" s="37" t="str">
        <f aca="false">IFERROR(VLOOKUP(A2939,Employees!$A$2:$U$1501,21,FALSE()),"Unknown")</f>
        <v>Active</v>
      </c>
    </row>
    <row r="2940" customFormat="false" ht="15" hidden="false" customHeight="false" outlineLevel="0" collapsed="false">
      <c r="A2940" s="37" t="s">
        <v>1711</v>
      </c>
      <c r="B2940" s="37" t="n">
        <v>2021</v>
      </c>
      <c r="C2940" s="37" t="n">
        <v>4</v>
      </c>
      <c r="D2940" s="37" t="n">
        <v>109</v>
      </c>
      <c r="E2940" s="37" t="s">
        <v>187</v>
      </c>
      <c r="F2940" s="37" t="n">
        <v>9.1</v>
      </c>
      <c r="G2940" s="37" t="n">
        <v>18</v>
      </c>
      <c r="H2940" s="37" t="str">
        <f aca="false">IFERROR(VLOOKUP(A2940,Employees!$A$2:$I$1501,9,FALSE()),"Unknown")</f>
        <v>Sales</v>
      </c>
      <c r="I2940" s="37" t="str">
        <f aca="false">IFERROR(VLOOKUP(A2940,Employees!$A$2:$U$1501,21,FALSE()),"Unknown")</f>
        <v>Active</v>
      </c>
    </row>
    <row r="2941" customFormat="false" ht="15" hidden="false" customHeight="false" outlineLevel="0" collapsed="false">
      <c r="A2941" s="37" t="s">
        <v>1711</v>
      </c>
      <c r="B2941" s="37" t="n">
        <v>2022</v>
      </c>
      <c r="C2941" s="37" t="n">
        <v>2</v>
      </c>
      <c r="D2941" s="37" t="n">
        <v>74</v>
      </c>
      <c r="E2941" s="37" t="s">
        <v>187</v>
      </c>
      <c r="F2941" s="37" t="n">
        <v>6.1</v>
      </c>
      <c r="G2941" s="37" t="n">
        <v>21</v>
      </c>
      <c r="H2941" s="37" t="str">
        <f aca="false">IFERROR(VLOOKUP(A2941,Employees!$A$2:$I$1501,9,FALSE()),"Unknown")</f>
        <v>Sales</v>
      </c>
      <c r="I2941" s="37" t="str">
        <f aca="false">IFERROR(VLOOKUP(A2941,Employees!$A$2:$U$1501,21,FALSE()),"Unknown")</f>
        <v>Active</v>
      </c>
    </row>
    <row r="2942" customFormat="false" ht="15" hidden="false" customHeight="false" outlineLevel="0" collapsed="false">
      <c r="A2942" s="37" t="s">
        <v>1711</v>
      </c>
      <c r="B2942" s="37" t="n">
        <v>2023</v>
      </c>
      <c r="C2942" s="37" t="n">
        <v>2</v>
      </c>
      <c r="D2942" s="37" t="n">
        <v>75</v>
      </c>
      <c r="E2942" s="37" t="s">
        <v>187</v>
      </c>
      <c r="F2942" s="37" t="n">
        <v>2.5</v>
      </c>
      <c r="G2942" s="37" t="n">
        <v>11</v>
      </c>
      <c r="H2942" s="37" t="str">
        <f aca="false">IFERROR(VLOOKUP(A2942,Employees!$A$2:$I$1501,9,FALSE()),"Unknown")</f>
        <v>Sales</v>
      </c>
      <c r="I2942" s="37" t="str">
        <f aca="false">IFERROR(VLOOKUP(A2942,Employees!$A$2:$U$1501,21,FALSE()),"Unknown")</f>
        <v>Active</v>
      </c>
    </row>
    <row r="2943" customFormat="false" ht="15" hidden="false" customHeight="false" outlineLevel="0" collapsed="false">
      <c r="A2943" s="37" t="s">
        <v>1711</v>
      </c>
      <c r="B2943" s="37" t="n">
        <v>2024</v>
      </c>
      <c r="C2943" s="37" t="n">
        <v>2</v>
      </c>
      <c r="D2943" s="37" t="n">
        <v>67</v>
      </c>
      <c r="E2943" s="37" t="s">
        <v>187</v>
      </c>
      <c r="F2943" s="37" t="n">
        <v>4.8</v>
      </c>
      <c r="G2943" s="37" t="n">
        <v>16</v>
      </c>
      <c r="H2943" s="37" t="str">
        <f aca="false">IFERROR(VLOOKUP(A2943,Employees!$A$2:$I$1501,9,FALSE()),"Unknown")</f>
        <v>Sales</v>
      </c>
      <c r="I2943" s="37" t="str">
        <f aca="false">IFERROR(VLOOKUP(A2943,Employees!$A$2:$U$1501,21,FALSE()),"Unknown")</f>
        <v>Active</v>
      </c>
    </row>
    <row r="2944" customFormat="false" ht="15" hidden="false" customHeight="false" outlineLevel="0" collapsed="false">
      <c r="A2944" s="37" t="s">
        <v>1711</v>
      </c>
      <c r="B2944" s="37" t="n">
        <v>2025</v>
      </c>
      <c r="C2944" s="37" t="n">
        <v>4</v>
      </c>
      <c r="D2944" s="37" t="n">
        <v>76</v>
      </c>
      <c r="E2944" s="37" t="s">
        <v>187</v>
      </c>
      <c r="F2944" s="37" t="n">
        <v>7.9</v>
      </c>
      <c r="G2944" s="37" t="n">
        <v>17</v>
      </c>
      <c r="H2944" s="37" t="str">
        <f aca="false">IFERROR(VLOOKUP(A2944,Employees!$A$2:$I$1501,9,FALSE()),"Unknown")</f>
        <v>Sales</v>
      </c>
      <c r="I2944" s="37" t="str">
        <f aca="false">IFERROR(VLOOKUP(A2944,Employees!$A$2:$U$1501,21,FALSE()),"Unknown")</f>
        <v>Active</v>
      </c>
    </row>
    <row r="2945" customFormat="false" ht="15" hidden="false" customHeight="false" outlineLevel="0" collapsed="false">
      <c r="A2945" s="37" t="s">
        <v>1713</v>
      </c>
      <c r="B2945" s="37" t="n">
        <v>2021</v>
      </c>
      <c r="C2945" s="37" t="n">
        <v>2</v>
      </c>
      <c r="D2945" s="37" t="n">
        <v>81</v>
      </c>
      <c r="E2945" s="37" t="s">
        <v>187</v>
      </c>
      <c r="F2945" s="37" t="n">
        <v>6.1</v>
      </c>
      <c r="G2945" s="37" t="n">
        <v>13</v>
      </c>
      <c r="H2945" s="37" t="str">
        <f aca="false">IFERROR(VLOOKUP(A2945,Employees!$A$2:$I$1501,9,FALSE()),"Unknown")</f>
        <v>Human Resources</v>
      </c>
      <c r="I2945" s="37" t="str">
        <f aca="false">IFERROR(VLOOKUP(A2945,Employees!$A$2:$U$1501,21,FALSE()),"Unknown")</f>
        <v>Active</v>
      </c>
    </row>
    <row r="2946" customFormat="false" ht="15" hidden="false" customHeight="false" outlineLevel="0" collapsed="false">
      <c r="A2946" s="37" t="s">
        <v>1713</v>
      </c>
      <c r="B2946" s="37" t="n">
        <v>2022</v>
      </c>
      <c r="C2946" s="37" t="n">
        <v>2</v>
      </c>
      <c r="D2946" s="37" t="n">
        <v>69</v>
      </c>
      <c r="E2946" s="37" t="s">
        <v>187</v>
      </c>
      <c r="F2946" s="37" t="n">
        <v>4.5</v>
      </c>
      <c r="G2946" s="37" t="n">
        <v>35</v>
      </c>
      <c r="H2946" s="37" t="str">
        <f aca="false">IFERROR(VLOOKUP(A2946,Employees!$A$2:$I$1501,9,FALSE()),"Unknown")</f>
        <v>Human Resources</v>
      </c>
      <c r="I2946" s="37" t="str">
        <f aca="false">IFERROR(VLOOKUP(A2946,Employees!$A$2:$U$1501,21,FALSE()),"Unknown")</f>
        <v>Active</v>
      </c>
    </row>
    <row r="2947" customFormat="false" ht="15" hidden="false" customHeight="false" outlineLevel="0" collapsed="false">
      <c r="A2947" s="37" t="s">
        <v>1713</v>
      </c>
      <c r="B2947" s="37" t="n">
        <v>2023</v>
      </c>
      <c r="C2947" s="37" t="n">
        <v>4</v>
      </c>
      <c r="D2947" s="37" t="n">
        <v>106</v>
      </c>
      <c r="E2947" s="37" t="s">
        <v>185</v>
      </c>
      <c r="F2947" s="37" t="n">
        <v>9.6</v>
      </c>
      <c r="G2947" s="37" t="n">
        <v>14</v>
      </c>
      <c r="H2947" s="37" t="str">
        <f aca="false">IFERROR(VLOOKUP(A2947,Employees!$A$2:$I$1501,9,FALSE()),"Unknown")</f>
        <v>Human Resources</v>
      </c>
      <c r="I2947" s="37" t="str">
        <f aca="false">IFERROR(VLOOKUP(A2947,Employees!$A$2:$U$1501,21,FALSE()),"Unknown")</f>
        <v>Active</v>
      </c>
    </row>
    <row r="2948" customFormat="false" ht="15" hidden="false" customHeight="false" outlineLevel="0" collapsed="false">
      <c r="A2948" s="37" t="s">
        <v>1713</v>
      </c>
      <c r="B2948" s="37" t="n">
        <v>2024</v>
      </c>
      <c r="C2948" s="37" t="n">
        <v>3</v>
      </c>
      <c r="D2948" s="37" t="n">
        <v>91</v>
      </c>
      <c r="E2948" s="37" t="s">
        <v>187</v>
      </c>
      <c r="F2948" s="37" t="n">
        <v>7</v>
      </c>
      <c r="G2948" s="37" t="n">
        <v>35</v>
      </c>
      <c r="H2948" s="37" t="str">
        <f aca="false">IFERROR(VLOOKUP(A2948,Employees!$A$2:$I$1501,9,FALSE()),"Unknown")</f>
        <v>Human Resources</v>
      </c>
      <c r="I2948" s="37" t="str">
        <f aca="false">IFERROR(VLOOKUP(A2948,Employees!$A$2:$U$1501,21,FALSE()),"Unknown")</f>
        <v>Active</v>
      </c>
    </row>
    <row r="2949" customFormat="false" ht="15" hidden="false" customHeight="false" outlineLevel="0" collapsed="false">
      <c r="A2949" s="37" t="s">
        <v>1713</v>
      </c>
      <c r="B2949" s="37" t="n">
        <v>2025</v>
      </c>
      <c r="C2949" s="37" t="n">
        <v>3</v>
      </c>
      <c r="D2949" s="37" t="n">
        <v>98</v>
      </c>
      <c r="E2949" s="37" t="s">
        <v>187</v>
      </c>
      <c r="F2949" s="37" t="n">
        <v>7.6</v>
      </c>
      <c r="G2949" s="37" t="n">
        <v>44</v>
      </c>
      <c r="H2949" s="37" t="str">
        <f aca="false">IFERROR(VLOOKUP(A2949,Employees!$A$2:$I$1501,9,FALSE()),"Unknown")</f>
        <v>Human Resources</v>
      </c>
      <c r="I2949" s="37" t="str">
        <f aca="false">IFERROR(VLOOKUP(A2949,Employees!$A$2:$U$1501,21,FALSE()),"Unknown")</f>
        <v>Active</v>
      </c>
    </row>
    <row r="2950" customFormat="false" ht="15" hidden="false" customHeight="false" outlineLevel="0" collapsed="false">
      <c r="A2950" s="37" t="s">
        <v>1714</v>
      </c>
      <c r="B2950" s="37" t="n">
        <v>2025</v>
      </c>
      <c r="C2950" s="37" t="n">
        <v>2</v>
      </c>
      <c r="D2950" s="37" t="n">
        <v>83</v>
      </c>
      <c r="E2950" s="37" t="s">
        <v>187</v>
      </c>
      <c r="F2950" s="37" t="n">
        <v>3.5</v>
      </c>
      <c r="G2950" s="37" t="n">
        <v>9</v>
      </c>
      <c r="H2950" s="37" t="str">
        <f aca="false">IFERROR(VLOOKUP(A2950,Employees!$A$2:$I$1501,9,FALSE()),"Unknown")</f>
        <v>Finance</v>
      </c>
      <c r="I2950" s="37" t="str">
        <f aca="false">IFERROR(VLOOKUP(A2950,Employees!$A$2:$U$1501,21,FALSE()),"Unknown")</f>
        <v>Active</v>
      </c>
    </row>
    <row r="2951" customFormat="false" ht="15" hidden="false" customHeight="false" outlineLevel="0" collapsed="false">
      <c r="A2951" s="37" t="s">
        <v>611</v>
      </c>
      <c r="B2951" s="37" t="n">
        <v>2021</v>
      </c>
      <c r="C2951" s="37" t="n">
        <v>4</v>
      </c>
      <c r="D2951" s="37" t="n">
        <v>86</v>
      </c>
      <c r="E2951" s="37" t="s">
        <v>187</v>
      </c>
      <c r="F2951" s="37" t="n">
        <v>6.6</v>
      </c>
      <c r="G2951" s="37" t="n">
        <v>28</v>
      </c>
      <c r="H2951" s="37" t="str">
        <f aca="false">IFERROR(VLOOKUP(A2951,Employees!$A$2:$I$1501,9,FALSE()),"Unknown")</f>
        <v>Engineering</v>
      </c>
      <c r="I2951" s="37" t="str">
        <f aca="false">IFERROR(VLOOKUP(A2951,Employees!$A$2:$U$1501,21,FALSE()),"Unknown")</f>
        <v>Active</v>
      </c>
    </row>
    <row r="2952" customFormat="false" ht="15" hidden="false" customHeight="false" outlineLevel="0" collapsed="false">
      <c r="A2952" s="37" t="s">
        <v>611</v>
      </c>
      <c r="B2952" s="37" t="n">
        <v>2022</v>
      </c>
      <c r="C2952" s="37" t="n">
        <v>1</v>
      </c>
      <c r="D2952" s="37" t="n">
        <v>53</v>
      </c>
      <c r="E2952" s="37" t="s">
        <v>187</v>
      </c>
      <c r="F2952" s="37" t="n">
        <v>2.5</v>
      </c>
      <c r="G2952" s="37" t="n">
        <v>33</v>
      </c>
      <c r="H2952" s="37" t="str">
        <f aca="false">IFERROR(VLOOKUP(A2952,Employees!$A$2:$I$1501,9,FALSE()),"Unknown")</f>
        <v>Engineering</v>
      </c>
      <c r="I2952" s="37" t="str">
        <f aca="false">IFERROR(VLOOKUP(A2952,Employees!$A$2:$U$1501,21,FALSE()),"Unknown")</f>
        <v>Active</v>
      </c>
    </row>
    <row r="2953" customFormat="false" ht="15" hidden="false" customHeight="false" outlineLevel="0" collapsed="false">
      <c r="A2953" s="37" t="s">
        <v>611</v>
      </c>
      <c r="B2953" s="37" t="n">
        <v>2023</v>
      </c>
      <c r="C2953" s="37" t="n">
        <v>3</v>
      </c>
      <c r="D2953" s="37" t="n">
        <v>93</v>
      </c>
      <c r="E2953" s="37" t="s">
        <v>187</v>
      </c>
      <c r="F2953" s="37" t="n">
        <v>5.4</v>
      </c>
      <c r="G2953" s="37" t="n">
        <v>19</v>
      </c>
      <c r="H2953" s="37" t="str">
        <f aca="false">IFERROR(VLOOKUP(A2953,Employees!$A$2:$I$1501,9,FALSE()),"Unknown")</f>
        <v>Engineering</v>
      </c>
      <c r="I2953" s="37" t="str">
        <f aca="false">IFERROR(VLOOKUP(A2953,Employees!$A$2:$U$1501,21,FALSE()),"Unknown")</f>
        <v>Active</v>
      </c>
    </row>
    <row r="2954" customFormat="false" ht="15" hidden="false" customHeight="false" outlineLevel="0" collapsed="false">
      <c r="A2954" s="37" t="s">
        <v>611</v>
      </c>
      <c r="B2954" s="37" t="n">
        <v>2024</v>
      </c>
      <c r="C2954" s="37" t="n">
        <v>3</v>
      </c>
      <c r="D2954" s="37" t="n">
        <v>77</v>
      </c>
      <c r="E2954" s="37" t="s">
        <v>187</v>
      </c>
      <c r="F2954" s="37" t="n">
        <v>4.8</v>
      </c>
      <c r="G2954" s="37" t="n">
        <v>22</v>
      </c>
      <c r="H2954" s="37" t="str">
        <f aca="false">IFERROR(VLOOKUP(A2954,Employees!$A$2:$I$1501,9,FALSE()),"Unknown")</f>
        <v>Engineering</v>
      </c>
      <c r="I2954" s="37" t="str">
        <f aca="false">IFERROR(VLOOKUP(A2954,Employees!$A$2:$U$1501,21,FALSE()),"Unknown")</f>
        <v>Active</v>
      </c>
    </row>
    <row r="2955" customFormat="false" ht="15" hidden="false" customHeight="false" outlineLevel="0" collapsed="false">
      <c r="A2955" s="37" t="s">
        <v>611</v>
      </c>
      <c r="B2955" s="37" t="n">
        <v>2025</v>
      </c>
      <c r="C2955" s="37" t="n">
        <v>3</v>
      </c>
      <c r="D2955" s="37" t="n">
        <v>94</v>
      </c>
      <c r="E2955" s="37" t="s">
        <v>187</v>
      </c>
      <c r="F2955" s="37" t="n">
        <v>8</v>
      </c>
      <c r="G2955" s="37" t="n">
        <v>21</v>
      </c>
      <c r="H2955" s="37" t="str">
        <f aca="false">IFERROR(VLOOKUP(A2955,Employees!$A$2:$I$1501,9,FALSE()),"Unknown")</f>
        <v>Engineering</v>
      </c>
      <c r="I2955" s="37" t="str">
        <f aca="false">IFERROR(VLOOKUP(A2955,Employees!$A$2:$U$1501,21,FALSE()),"Unknown")</f>
        <v>Active</v>
      </c>
    </row>
    <row r="2956" customFormat="false" ht="15" hidden="false" customHeight="false" outlineLevel="0" collapsed="false">
      <c r="A2956" s="37" t="s">
        <v>1715</v>
      </c>
      <c r="B2956" s="37" t="n">
        <v>2021</v>
      </c>
      <c r="C2956" s="37" t="n">
        <v>2</v>
      </c>
      <c r="D2956" s="37" t="n">
        <v>60</v>
      </c>
      <c r="E2956" s="37" t="s">
        <v>187</v>
      </c>
      <c r="F2956" s="37" t="n">
        <v>6.2</v>
      </c>
      <c r="G2956" s="37" t="n">
        <v>17</v>
      </c>
      <c r="H2956" s="37" t="str">
        <f aca="false">IFERROR(VLOOKUP(A2956,Employees!$A$2:$I$1501,9,FALSE()),"Unknown")</f>
        <v>Sales</v>
      </c>
      <c r="I2956" s="37" t="str">
        <f aca="false">IFERROR(VLOOKUP(A2956,Employees!$A$2:$U$1501,21,FALSE()),"Unknown")</f>
        <v>Active</v>
      </c>
    </row>
    <row r="2957" customFormat="false" ht="15" hidden="false" customHeight="false" outlineLevel="0" collapsed="false">
      <c r="A2957" s="37" t="s">
        <v>1715</v>
      </c>
      <c r="B2957" s="37" t="n">
        <v>2022</v>
      </c>
      <c r="C2957" s="37" t="n">
        <v>4</v>
      </c>
      <c r="D2957" s="37" t="n">
        <v>92</v>
      </c>
      <c r="E2957" s="37" t="s">
        <v>185</v>
      </c>
      <c r="F2957" s="37" t="n">
        <v>8.4</v>
      </c>
      <c r="G2957" s="37" t="n">
        <v>12</v>
      </c>
      <c r="H2957" s="37" t="str">
        <f aca="false">IFERROR(VLOOKUP(A2957,Employees!$A$2:$I$1501,9,FALSE()),"Unknown")</f>
        <v>Sales</v>
      </c>
      <c r="I2957" s="37" t="str">
        <f aca="false">IFERROR(VLOOKUP(A2957,Employees!$A$2:$U$1501,21,FALSE()),"Unknown")</f>
        <v>Active</v>
      </c>
    </row>
    <row r="2958" customFormat="false" ht="15" hidden="false" customHeight="false" outlineLevel="0" collapsed="false">
      <c r="A2958" s="37" t="s">
        <v>1715</v>
      </c>
      <c r="B2958" s="37" t="n">
        <v>2023</v>
      </c>
      <c r="C2958" s="37" t="n">
        <v>3</v>
      </c>
      <c r="D2958" s="37" t="n">
        <v>81</v>
      </c>
      <c r="E2958" s="37" t="s">
        <v>187</v>
      </c>
      <c r="F2958" s="37" t="n">
        <v>8.6</v>
      </c>
      <c r="G2958" s="37" t="n">
        <v>36</v>
      </c>
      <c r="H2958" s="37" t="str">
        <f aca="false">IFERROR(VLOOKUP(A2958,Employees!$A$2:$I$1501,9,FALSE()),"Unknown")</f>
        <v>Sales</v>
      </c>
      <c r="I2958" s="37" t="str">
        <f aca="false">IFERROR(VLOOKUP(A2958,Employees!$A$2:$U$1501,21,FALSE()),"Unknown")</f>
        <v>Active</v>
      </c>
    </row>
    <row r="2959" customFormat="false" ht="15" hidden="false" customHeight="false" outlineLevel="0" collapsed="false">
      <c r="A2959" s="37" t="s">
        <v>1715</v>
      </c>
      <c r="B2959" s="37" t="n">
        <v>2024</v>
      </c>
      <c r="C2959" s="37" t="n">
        <v>2</v>
      </c>
      <c r="D2959" s="37" t="n">
        <v>63</v>
      </c>
      <c r="E2959" s="37" t="s">
        <v>187</v>
      </c>
      <c r="F2959" s="37" t="n">
        <v>6.2</v>
      </c>
      <c r="G2959" s="37" t="n">
        <v>3</v>
      </c>
      <c r="H2959" s="37" t="str">
        <f aca="false">IFERROR(VLOOKUP(A2959,Employees!$A$2:$I$1501,9,FALSE()),"Unknown")</f>
        <v>Sales</v>
      </c>
      <c r="I2959" s="37" t="str">
        <f aca="false">IFERROR(VLOOKUP(A2959,Employees!$A$2:$U$1501,21,FALSE()),"Unknown")</f>
        <v>Active</v>
      </c>
    </row>
    <row r="2960" customFormat="false" ht="15" hidden="false" customHeight="false" outlineLevel="0" collapsed="false">
      <c r="A2960" s="37" t="s">
        <v>1715</v>
      </c>
      <c r="B2960" s="37" t="n">
        <v>2025</v>
      </c>
      <c r="C2960" s="37" t="n">
        <v>3</v>
      </c>
      <c r="D2960" s="37" t="n">
        <v>79</v>
      </c>
      <c r="E2960" s="37" t="s">
        <v>187</v>
      </c>
      <c r="F2960" s="37" t="n">
        <v>6.5</v>
      </c>
      <c r="G2960" s="37" t="n">
        <v>27</v>
      </c>
      <c r="H2960" s="37" t="str">
        <f aca="false">IFERROR(VLOOKUP(A2960,Employees!$A$2:$I$1501,9,FALSE()),"Unknown")</f>
        <v>Sales</v>
      </c>
      <c r="I2960" s="37" t="str">
        <f aca="false">IFERROR(VLOOKUP(A2960,Employees!$A$2:$U$1501,21,FALSE()),"Unknown")</f>
        <v>Active</v>
      </c>
    </row>
    <row r="2961" customFormat="false" ht="15" hidden="false" customHeight="false" outlineLevel="0" collapsed="false">
      <c r="A2961" s="37" t="s">
        <v>723</v>
      </c>
      <c r="B2961" s="37" t="n">
        <v>2021</v>
      </c>
      <c r="C2961" s="37" t="n">
        <v>4</v>
      </c>
      <c r="D2961" s="37" t="n">
        <v>97</v>
      </c>
      <c r="E2961" s="37" t="s">
        <v>185</v>
      </c>
      <c r="F2961" s="37" t="n">
        <v>7.6</v>
      </c>
      <c r="G2961" s="37" t="n">
        <v>20</v>
      </c>
      <c r="H2961" s="37" t="str">
        <f aca="false">IFERROR(VLOOKUP(A2961,Employees!$A$2:$I$1501,9,FALSE()),"Unknown")</f>
        <v>Engineering</v>
      </c>
      <c r="I2961" s="37" t="str">
        <f aca="false">IFERROR(VLOOKUP(A2961,Employees!$A$2:$U$1501,21,FALSE()),"Unknown")</f>
        <v>Active</v>
      </c>
    </row>
    <row r="2962" customFormat="false" ht="15" hidden="false" customHeight="false" outlineLevel="0" collapsed="false">
      <c r="A2962" s="37" t="s">
        <v>723</v>
      </c>
      <c r="B2962" s="37" t="n">
        <v>2022</v>
      </c>
      <c r="C2962" s="37" t="n">
        <v>2</v>
      </c>
      <c r="D2962" s="37" t="n">
        <v>91</v>
      </c>
      <c r="E2962" s="37" t="s">
        <v>187</v>
      </c>
      <c r="F2962" s="37" t="n">
        <v>1.8</v>
      </c>
      <c r="G2962" s="37" t="n">
        <v>11</v>
      </c>
      <c r="H2962" s="37" t="str">
        <f aca="false">IFERROR(VLOOKUP(A2962,Employees!$A$2:$I$1501,9,FALSE()),"Unknown")</f>
        <v>Engineering</v>
      </c>
      <c r="I2962" s="37" t="str">
        <f aca="false">IFERROR(VLOOKUP(A2962,Employees!$A$2:$U$1501,21,FALSE()),"Unknown")</f>
        <v>Active</v>
      </c>
    </row>
    <row r="2963" customFormat="false" ht="15" hidden="false" customHeight="false" outlineLevel="0" collapsed="false">
      <c r="A2963" s="37" t="s">
        <v>723</v>
      </c>
      <c r="B2963" s="37" t="n">
        <v>2023</v>
      </c>
      <c r="C2963" s="37" t="n">
        <v>4</v>
      </c>
      <c r="D2963" s="37" t="n">
        <v>92</v>
      </c>
      <c r="E2963" s="37" t="s">
        <v>187</v>
      </c>
      <c r="F2963" s="37" t="n">
        <v>8.3</v>
      </c>
      <c r="G2963" s="37" t="n">
        <v>20</v>
      </c>
      <c r="H2963" s="37" t="str">
        <f aca="false">IFERROR(VLOOKUP(A2963,Employees!$A$2:$I$1501,9,FALSE()),"Unknown")</f>
        <v>Engineering</v>
      </c>
      <c r="I2963" s="37" t="str">
        <f aca="false">IFERROR(VLOOKUP(A2963,Employees!$A$2:$U$1501,21,FALSE()),"Unknown")</f>
        <v>Active</v>
      </c>
    </row>
    <row r="2964" customFormat="false" ht="15" hidden="false" customHeight="false" outlineLevel="0" collapsed="false">
      <c r="A2964" s="37" t="s">
        <v>723</v>
      </c>
      <c r="B2964" s="37" t="n">
        <v>2024</v>
      </c>
      <c r="C2964" s="37" t="n">
        <v>5</v>
      </c>
      <c r="D2964" s="37" t="n">
        <v>88</v>
      </c>
      <c r="E2964" s="37" t="s">
        <v>187</v>
      </c>
      <c r="F2964" s="37" t="n">
        <v>9.5</v>
      </c>
      <c r="G2964" s="37" t="n">
        <v>29</v>
      </c>
      <c r="H2964" s="37" t="str">
        <f aca="false">IFERROR(VLOOKUP(A2964,Employees!$A$2:$I$1501,9,FALSE()),"Unknown")</f>
        <v>Engineering</v>
      </c>
      <c r="I2964" s="37" t="str">
        <f aca="false">IFERROR(VLOOKUP(A2964,Employees!$A$2:$U$1501,21,FALSE()),"Unknown")</f>
        <v>Active</v>
      </c>
    </row>
    <row r="2965" customFormat="false" ht="15" hidden="false" customHeight="false" outlineLevel="0" collapsed="false">
      <c r="A2965" s="37" t="s">
        <v>723</v>
      </c>
      <c r="B2965" s="37" t="n">
        <v>2025</v>
      </c>
      <c r="C2965" s="37" t="n">
        <v>4</v>
      </c>
      <c r="D2965" s="37" t="n">
        <v>92</v>
      </c>
      <c r="E2965" s="37" t="s">
        <v>187</v>
      </c>
      <c r="F2965" s="37" t="n">
        <v>9.5</v>
      </c>
      <c r="G2965" s="37" t="n">
        <v>21</v>
      </c>
      <c r="H2965" s="37" t="str">
        <f aca="false">IFERROR(VLOOKUP(A2965,Employees!$A$2:$I$1501,9,FALSE()),"Unknown")</f>
        <v>Engineering</v>
      </c>
      <c r="I2965" s="37" t="str">
        <f aca="false">IFERROR(VLOOKUP(A2965,Employees!$A$2:$U$1501,21,FALSE()),"Unknown")</f>
        <v>Active</v>
      </c>
    </row>
    <row r="2966" customFormat="false" ht="15" hidden="false" customHeight="false" outlineLevel="0" collapsed="false">
      <c r="A2966" s="37" t="s">
        <v>1318</v>
      </c>
      <c r="B2966" s="37" t="n">
        <v>2024</v>
      </c>
      <c r="C2966" s="37" t="n">
        <v>3</v>
      </c>
      <c r="D2966" s="37" t="n">
        <v>89</v>
      </c>
      <c r="E2966" s="37" t="s">
        <v>187</v>
      </c>
      <c r="F2966" s="37" t="n">
        <v>5.4</v>
      </c>
      <c r="G2966" s="37" t="n">
        <v>10</v>
      </c>
      <c r="H2966" s="37" t="str">
        <f aca="false">IFERROR(VLOOKUP(A2966,Employees!$A$2:$I$1501,9,FALSE()),"Unknown")</f>
        <v>Operations</v>
      </c>
      <c r="I2966" s="37" t="str">
        <f aca="false">IFERROR(VLOOKUP(A2966,Employees!$A$2:$U$1501,21,FALSE()),"Unknown")</f>
        <v>Active</v>
      </c>
    </row>
    <row r="2967" customFormat="false" ht="15" hidden="false" customHeight="false" outlineLevel="0" collapsed="false">
      <c r="A2967" s="37" t="s">
        <v>1318</v>
      </c>
      <c r="B2967" s="37" t="n">
        <v>2025</v>
      </c>
      <c r="C2967" s="37" t="n">
        <v>3</v>
      </c>
      <c r="D2967" s="37" t="n">
        <v>63</v>
      </c>
      <c r="E2967" s="37" t="s">
        <v>187</v>
      </c>
      <c r="F2967" s="37" t="n">
        <v>5.9</v>
      </c>
      <c r="G2967" s="37" t="n">
        <v>48</v>
      </c>
      <c r="H2967" s="37" t="str">
        <f aca="false">IFERROR(VLOOKUP(A2967,Employees!$A$2:$I$1501,9,FALSE()),"Unknown")</f>
        <v>Operations</v>
      </c>
      <c r="I2967" s="37" t="str">
        <f aca="false">IFERROR(VLOOKUP(A2967,Employees!$A$2:$U$1501,21,FALSE()),"Unknown")</f>
        <v>Active</v>
      </c>
    </row>
    <row r="2968" customFormat="false" ht="15" hidden="false" customHeight="false" outlineLevel="0" collapsed="false">
      <c r="A2968" s="37" t="s">
        <v>1717</v>
      </c>
      <c r="B2968" s="37" t="n">
        <v>2023</v>
      </c>
      <c r="C2968" s="37" t="n">
        <v>2</v>
      </c>
      <c r="D2968" s="37" t="n">
        <v>61</v>
      </c>
      <c r="E2968" s="37" t="s">
        <v>187</v>
      </c>
      <c r="F2968" s="37" t="n">
        <v>3.5</v>
      </c>
      <c r="G2968" s="37" t="n">
        <v>9</v>
      </c>
      <c r="H2968" s="37" t="str">
        <f aca="false">IFERROR(VLOOKUP(A2968,Employees!$A$2:$I$1501,9,FALSE()),"Unknown")</f>
        <v>Marketing</v>
      </c>
      <c r="I2968" s="37" t="str">
        <f aca="false">IFERROR(VLOOKUP(A2968,Employees!$A$2:$U$1501,21,FALSE()),"Unknown")</f>
        <v>Exited</v>
      </c>
    </row>
    <row r="2969" customFormat="false" ht="15" hidden="false" customHeight="false" outlineLevel="0" collapsed="false">
      <c r="A2969" s="37" t="s">
        <v>1718</v>
      </c>
      <c r="B2969" s="37" t="n">
        <v>2021</v>
      </c>
      <c r="C2969" s="37" t="n">
        <v>3</v>
      </c>
      <c r="D2969" s="37" t="n">
        <v>80</v>
      </c>
      <c r="E2969" s="37" t="s">
        <v>187</v>
      </c>
      <c r="F2969" s="37" t="n">
        <v>5.5</v>
      </c>
      <c r="G2969" s="37" t="n">
        <v>48</v>
      </c>
      <c r="H2969" s="37" t="str">
        <f aca="false">IFERROR(VLOOKUP(A2969,Employees!$A$2:$I$1501,9,FALSE()),"Unknown")</f>
        <v>Marketing</v>
      </c>
      <c r="I2969" s="37" t="str">
        <f aca="false">IFERROR(VLOOKUP(A2969,Employees!$A$2:$U$1501,21,FALSE()),"Unknown")</f>
        <v>Active</v>
      </c>
    </row>
    <row r="2970" customFormat="false" ht="15" hidden="false" customHeight="false" outlineLevel="0" collapsed="false">
      <c r="A2970" s="37" t="s">
        <v>1718</v>
      </c>
      <c r="B2970" s="37" t="n">
        <v>2022</v>
      </c>
      <c r="C2970" s="37" t="n">
        <v>2</v>
      </c>
      <c r="D2970" s="37" t="n">
        <v>73</v>
      </c>
      <c r="E2970" s="37" t="s">
        <v>187</v>
      </c>
      <c r="F2970" s="37" t="n">
        <v>4.2</v>
      </c>
      <c r="G2970" s="37" t="n">
        <v>28</v>
      </c>
      <c r="H2970" s="37" t="str">
        <f aca="false">IFERROR(VLOOKUP(A2970,Employees!$A$2:$I$1501,9,FALSE()),"Unknown")</f>
        <v>Marketing</v>
      </c>
      <c r="I2970" s="37" t="str">
        <f aca="false">IFERROR(VLOOKUP(A2970,Employees!$A$2:$U$1501,21,FALSE()),"Unknown")</f>
        <v>Active</v>
      </c>
    </row>
    <row r="2971" customFormat="false" ht="15" hidden="false" customHeight="false" outlineLevel="0" collapsed="false">
      <c r="A2971" s="37" t="s">
        <v>1718</v>
      </c>
      <c r="B2971" s="37" t="n">
        <v>2023</v>
      </c>
      <c r="C2971" s="37" t="n">
        <v>4</v>
      </c>
      <c r="D2971" s="37" t="n">
        <v>116</v>
      </c>
      <c r="E2971" s="37" t="s">
        <v>187</v>
      </c>
      <c r="F2971" s="37" t="n">
        <v>9.1</v>
      </c>
      <c r="G2971" s="37" t="n">
        <v>15</v>
      </c>
      <c r="H2971" s="37" t="str">
        <f aca="false">IFERROR(VLOOKUP(A2971,Employees!$A$2:$I$1501,9,FALSE()),"Unknown")</f>
        <v>Marketing</v>
      </c>
      <c r="I2971" s="37" t="str">
        <f aca="false">IFERROR(VLOOKUP(A2971,Employees!$A$2:$U$1501,21,FALSE()),"Unknown")</f>
        <v>Active</v>
      </c>
    </row>
    <row r="2972" customFormat="false" ht="15" hidden="false" customHeight="false" outlineLevel="0" collapsed="false">
      <c r="A2972" s="37" t="s">
        <v>1718</v>
      </c>
      <c r="B2972" s="37" t="n">
        <v>2024</v>
      </c>
      <c r="C2972" s="37" t="n">
        <v>3</v>
      </c>
      <c r="D2972" s="37" t="n">
        <v>63</v>
      </c>
      <c r="E2972" s="37" t="s">
        <v>187</v>
      </c>
      <c r="F2972" s="37" t="n">
        <v>7.3</v>
      </c>
      <c r="G2972" s="37" t="n">
        <v>25</v>
      </c>
      <c r="H2972" s="37" t="str">
        <f aca="false">IFERROR(VLOOKUP(A2972,Employees!$A$2:$I$1501,9,FALSE()),"Unknown")</f>
        <v>Marketing</v>
      </c>
      <c r="I2972" s="37" t="str">
        <f aca="false">IFERROR(VLOOKUP(A2972,Employees!$A$2:$U$1501,21,FALSE()),"Unknown")</f>
        <v>Active</v>
      </c>
    </row>
    <row r="2973" customFormat="false" ht="15" hidden="false" customHeight="false" outlineLevel="0" collapsed="false">
      <c r="A2973" s="37" t="s">
        <v>1718</v>
      </c>
      <c r="B2973" s="37" t="n">
        <v>2025</v>
      </c>
      <c r="C2973" s="37" t="n">
        <v>2</v>
      </c>
      <c r="D2973" s="37" t="n">
        <v>79</v>
      </c>
      <c r="E2973" s="37" t="s">
        <v>187</v>
      </c>
      <c r="F2973" s="37" t="n">
        <v>4</v>
      </c>
      <c r="G2973" s="37" t="n">
        <v>13</v>
      </c>
      <c r="H2973" s="37" t="str">
        <f aca="false">IFERROR(VLOOKUP(A2973,Employees!$A$2:$I$1501,9,FALSE()),"Unknown")</f>
        <v>Marketing</v>
      </c>
      <c r="I2973" s="37" t="str">
        <f aca="false">IFERROR(VLOOKUP(A2973,Employees!$A$2:$U$1501,21,FALSE()),"Unknown")</f>
        <v>Active</v>
      </c>
    </row>
    <row r="2974" customFormat="false" ht="15" hidden="false" customHeight="false" outlineLevel="0" collapsed="false">
      <c r="A2974" s="37" t="s">
        <v>1719</v>
      </c>
      <c r="B2974" s="37" t="n">
        <v>2022</v>
      </c>
      <c r="C2974" s="37" t="n">
        <v>3</v>
      </c>
      <c r="D2974" s="37" t="n">
        <v>94</v>
      </c>
      <c r="E2974" s="37" t="s">
        <v>187</v>
      </c>
      <c r="F2974" s="37" t="n">
        <v>6.6</v>
      </c>
      <c r="G2974" s="37" t="n">
        <v>30</v>
      </c>
      <c r="H2974" s="37" t="str">
        <f aca="false">IFERROR(VLOOKUP(A2974,Employees!$A$2:$I$1501,9,FALSE()),"Unknown")</f>
        <v>Operations</v>
      </c>
      <c r="I2974" s="37" t="str">
        <f aca="false">IFERROR(VLOOKUP(A2974,Employees!$A$2:$U$1501,21,FALSE()),"Unknown")</f>
        <v>Exited</v>
      </c>
    </row>
    <row r="2975" customFormat="false" ht="15" hidden="false" customHeight="false" outlineLevel="0" collapsed="false">
      <c r="A2975" s="37" t="s">
        <v>1719</v>
      </c>
      <c r="B2975" s="37" t="n">
        <v>2023</v>
      </c>
      <c r="C2975" s="37" t="n">
        <v>4</v>
      </c>
      <c r="D2975" s="37" t="n">
        <v>84</v>
      </c>
      <c r="E2975" s="37" t="s">
        <v>187</v>
      </c>
      <c r="F2975" s="37" t="n">
        <v>9.2</v>
      </c>
      <c r="G2975" s="37" t="n">
        <v>23</v>
      </c>
      <c r="H2975" s="37" t="str">
        <f aca="false">IFERROR(VLOOKUP(A2975,Employees!$A$2:$I$1501,9,FALSE()),"Unknown")</f>
        <v>Operations</v>
      </c>
      <c r="I2975" s="37" t="str">
        <f aca="false">IFERROR(VLOOKUP(A2975,Employees!$A$2:$U$1501,21,FALSE()),"Unknown")</f>
        <v>Exited</v>
      </c>
    </row>
    <row r="2976" customFormat="false" ht="15" hidden="false" customHeight="false" outlineLevel="0" collapsed="false">
      <c r="A2976" s="37" t="s">
        <v>1719</v>
      </c>
      <c r="B2976" s="37" t="n">
        <v>2024</v>
      </c>
      <c r="C2976" s="37" t="n">
        <v>1</v>
      </c>
      <c r="D2976" s="37" t="n">
        <v>62</v>
      </c>
      <c r="E2976" s="37" t="s">
        <v>187</v>
      </c>
      <c r="F2976" s="37" t="n">
        <v>3.3</v>
      </c>
      <c r="G2976" s="37" t="n">
        <v>57</v>
      </c>
      <c r="H2976" s="37" t="str">
        <f aca="false">IFERROR(VLOOKUP(A2976,Employees!$A$2:$I$1501,9,FALSE()),"Unknown")</f>
        <v>Operations</v>
      </c>
      <c r="I2976" s="37" t="str">
        <f aca="false">IFERROR(VLOOKUP(A2976,Employees!$A$2:$U$1501,21,FALSE()),"Unknown")</f>
        <v>Exited</v>
      </c>
    </row>
    <row r="2977" customFormat="false" ht="15" hidden="false" customHeight="false" outlineLevel="0" collapsed="false">
      <c r="A2977" s="37" t="s">
        <v>1720</v>
      </c>
      <c r="B2977" s="37" t="n">
        <v>2025</v>
      </c>
      <c r="C2977" s="37" t="n">
        <v>1</v>
      </c>
      <c r="D2977" s="37" t="n">
        <v>64</v>
      </c>
      <c r="E2977" s="37" t="s">
        <v>187</v>
      </c>
      <c r="F2977" s="37" t="n">
        <v>2.1</v>
      </c>
      <c r="G2977" s="37" t="n">
        <v>39</v>
      </c>
      <c r="H2977" s="37" t="str">
        <f aca="false">IFERROR(VLOOKUP(A2977,Employees!$A$2:$I$1501,9,FALSE()),"Unknown")</f>
        <v>Marketing</v>
      </c>
      <c r="I2977" s="37" t="str">
        <f aca="false">IFERROR(VLOOKUP(A2977,Employees!$A$2:$U$1501,21,FALSE()),"Unknown")</f>
        <v>Active</v>
      </c>
    </row>
    <row r="2978" customFormat="false" ht="15" hidden="false" customHeight="false" outlineLevel="0" collapsed="false">
      <c r="A2978" s="37" t="s">
        <v>1721</v>
      </c>
      <c r="B2978" s="37" t="n">
        <v>2022</v>
      </c>
      <c r="C2978" s="37" t="n">
        <v>2</v>
      </c>
      <c r="D2978" s="37" t="n">
        <v>85</v>
      </c>
      <c r="E2978" s="37" t="s">
        <v>187</v>
      </c>
      <c r="F2978" s="37" t="n">
        <v>5.3</v>
      </c>
      <c r="G2978" s="37" t="n">
        <v>13</v>
      </c>
      <c r="H2978" s="37" t="str">
        <f aca="false">IFERROR(VLOOKUP(A2978,Employees!$A$2:$I$1501,9,FALSE()),"Unknown")</f>
        <v>Engineering</v>
      </c>
      <c r="I2978" s="37" t="str">
        <f aca="false">IFERROR(VLOOKUP(A2978,Employees!$A$2:$U$1501,21,FALSE()),"Unknown")</f>
        <v>Active</v>
      </c>
    </row>
    <row r="2979" customFormat="false" ht="15" hidden="false" customHeight="false" outlineLevel="0" collapsed="false">
      <c r="A2979" s="37" t="s">
        <v>1721</v>
      </c>
      <c r="B2979" s="37" t="n">
        <v>2023</v>
      </c>
      <c r="C2979" s="37" t="n">
        <v>2</v>
      </c>
      <c r="D2979" s="37" t="n">
        <v>73</v>
      </c>
      <c r="E2979" s="37" t="s">
        <v>187</v>
      </c>
      <c r="F2979" s="37" t="n">
        <v>3.6</v>
      </c>
      <c r="G2979" s="37" t="n">
        <v>17</v>
      </c>
      <c r="H2979" s="37" t="str">
        <f aca="false">IFERROR(VLOOKUP(A2979,Employees!$A$2:$I$1501,9,FALSE()),"Unknown")</f>
        <v>Engineering</v>
      </c>
      <c r="I2979" s="37" t="str">
        <f aca="false">IFERROR(VLOOKUP(A2979,Employees!$A$2:$U$1501,21,FALSE()),"Unknown")</f>
        <v>Active</v>
      </c>
    </row>
    <row r="2980" customFormat="false" ht="15" hidden="false" customHeight="false" outlineLevel="0" collapsed="false">
      <c r="A2980" s="37" t="s">
        <v>1721</v>
      </c>
      <c r="B2980" s="37" t="n">
        <v>2024</v>
      </c>
      <c r="C2980" s="37" t="n">
        <v>1</v>
      </c>
      <c r="D2980" s="37" t="n">
        <v>79</v>
      </c>
      <c r="E2980" s="37" t="s">
        <v>187</v>
      </c>
      <c r="F2980" s="37" t="n">
        <v>2.5</v>
      </c>
      <c r="G2980" s="37" t="n">
        <v>16</v>
      </c>
      <c r="H2980" s="37" t="str">
        <f aca="false">IFERROR(VLOOKUP(A2980,Employees!$A$2:$I$1501,9,FALSE()),"Unknown")</f>
        <v>Engineering</v>
      </c>
      <c r="I2980" s="37" t="str">
        <f aca="false">IFERROR(VLOOKUP(A2980,Employees!$A$2:$U$1501,21,FALSE()),"Unknown")</f>
        <v>Active</v>
      </c>
    </row>
    <row r="2981" customFormat="false" ht="15" hidden="false" customHeight="false" outlineLevel="0" collapsed="false">
      <c r="A2981" s="37" t="s">
        <v>1721</v>
      </c>
      <c r="B2981" s="37" t="n">
        <v>2025</v>
      </c>
      <c r="C2981" s="37" t="n">
        <v>2</v>
      </c>
      <c r="D2981" s="37" t="n">
        <v>59</v>
      </c>
      <c r="E2981" s="37" t="s">
        <v>187</v>
      </c>
      <c r="F2981" s="37" t="n">
        <v>3.1</v>
      </c>
      <c r="G2981" s="37" t="n">
        <v>4</v>
      </c>
      <c r="H2981" s="37" t="str">
        <f aca="false">IFERROR(VLOOKUP(A2981,Employees!$A$2:$I$1501,9,FALSE()),"Unknown")</f>
        <v>Engineering</v>
      </c>
      <c r="I2981" s="37" t="str">
        <f aca="false">IFERROR(VLOOKUP(A2981,Employees!$A$2:$U$1501,21,FALSE()),"Unknown")</f>
        <v>Active</v>
      </c>
    </row>
    <row r="2982" customFormat="false" ht="15" hidden="false" customHeight="false" outlineLevel="0" collapsed="false">
      <c r="A2982" s="37" t="s">
        <v>1722</v>
      </c>
      <c r="B2982" s="37" t="n">
        <v>2025</v>
      </c>
      <c r="C2982" s="37" t="n">
        <v>1</v>
      </c>
      <c r="D2982" s="37" t="n">
        <v>80</v>
      </c>
      <c r="E2982" s="37" t="s">
        <v>187</v>
      </c>
      <c r="F2982" s="37" t="n">
        <v>0.3</v>
      </c>
      <c r="G2982" s="37" t="n">
        <v>20</v>
      </c>
      <c r="H2982" s="37" t="str">
        <f aca="false">IFERROR(VLOOKUP(A2982,Employees!$A$2:$I$1501,9,FALSE()),"Unknown")</f>
        <v>Customer Support</v>
      </c>
      <c r="I2982" s="37" t="str">
        <f aca="false">IFERROR(VLOOKUP(A2982,Employees!$A$2:$U$1501,21,FALSE()),"Unknown")</f>
        <v>Active</v>
      </c>
    </row>
    <row r="2983" customFormat="false" ht="15" hidden="false" customHeight="false" outlineLevel="0" collapsed="false">
      <c r="A2983" s="37" t="s">
        <v>1723</v>
      </c>
      <c r="B2983" s="37" t="n">
        <v>2021</v>
      </c>
      <c r="C2983" s="37" t="n">
        <v>4</v>
      </c>
      <c r="D2983" s="37" t="n">
        <v>89</v>
      </c>
      <c r="E2983" s="37" t="s">
        <v>187</v>
      </c>
      <c r="F2983" s="37" t="n">
        <v>9.1</v>
      </c>
      <c r="G2983" s="37" t="n">
        <v>62</v>
      </c>
      <c r="H2983" s="37" t="str">
        <f aca="false">IFERROR(VLOOKUP(A2983,Employees!$A$2:$I$1501,9,FALSE()),"Unknown")</f>
        <v>Finance</v>
      </c>
      <c r="I2983" s="37" t="str">
        <f aca="false">IFERROR(VLOOKUP(A2983,Employees!$A$2:$U$1501,21,FALSE()),"Unknown")</f>
        <v>Active</v>
      </c>
    </row>
    <row r="2984" customFormat="false" ht="15" hidden="false" customHeight="false" outlineLevel="0" collapsed="false">
      <c r="A2984" s="37" t="s">
        <v>1723</v>
      </c>
      <c r="B2984" s="37" t="n">
        <v>2022</v>
      </c>
      <c r="C2984" s="37" t="n">
        <v>3</v>
      </c>
      <c r="D2984" s="37" t="n">
        <v>106</v>
      </c>
      <c r="E2984" s="37" t="s">
        <v>187</v>
      </c>
      <c r="F2984" s="37" t="n">
        <v>7</v>
      </c>
      <c r="G2984" s="37" t="n">
        <v>40</v>
      </c>
      <c r="H2984" s="37" t="str">
        <f aca="false">IFERROR(VLOOKUP(A2984,Employees!$A$2:$I$1501,9,FALSE()),"Unknown")</f>
        <v>Finance</v>
      </c>
      <c r="I2984" s="37" t="str">
        <f aca="false">IFERROR(VLOOKUP(A2984,Employees!$A$2:$U$1501,21,FALSE()),"Unknown")</f>
        <v>Active</v>
      </c>
    </row>
    <row r="2985" customFormat="false" ht="15" hidden="false" customHeight="false" outlineLevel="0" collapsed="false">
      <c r="A2985" s="37" t="s">
        <v>1723</v>
      </c>
      <c r="B2985" s="37" t="n">
        <v>2023</v>
      </c>
      <c r="C2985" s="37" t="n">
        <v>3</v>
      </c>
      <c r="D2985" s="37" t="n">
        <v>74</v>
      </c>
      <c r="E2985" s="37" t="s">
        <v>187</v>
      </c>
      <c r="F2985" s="37" t="n">
        <v>4.9</v>
      </c>
      <c r="G2985" s="37" t="n">
        <v>15</v>
      </c>
      <c r="H2985" s="37" t="str">
        <f aca="false">IFERROR(VLOOKUP(A2985,Employees!$A$2:$I$1501,9,FALSE()),"Unknown")</f>
        <v>Finance</v>
      </c>
      <c r="I2985" s="37" t="str">
        <f aca="false">IFERROR(VLOOKUP(A2985,Employees!$A$2:$U$1501,21,FALSE()),"Unknown")</f>
        <v>Active</v>
      </c>
    </row>
    <row r="2986" customFormat="false" ht="15" hidden="false" customHeight="false" outlineLevel="0" collapsed="false">
      <c r="A2986" s="37" t="s">
        <v>1723</v>
      </c>
      <c r="B2986" s="37" t="n">
        <v>2024</v>
      </c>
      <c r="C2986" s="37" t="n">
        <v>4</v>
      </c>
      <c r="D2986" s="37" t="n">
        <v>105</v>
      </c>
      <c r="E2986" s="37" t="s">
        <v>187</v>
      </c>
      <c r="F2986" s="37" t="n">
        <v>9.6</v>
      </c>
      <c r="G2986" s="37" t="n">
        <v>29</v>
      </c>
      <c r="H2986" s="37" t="str">
        <f aca="false">IFERROR(VLOOKUP(A2986,Employees!$A$2:$I$1501,9,FALSE()),"Unknown")</f>
        <v>Finance</v>
      </c>
      <c r="I2986" s="37" t="str">
        <f aca="false">IFERROR(VLOOKUP(A2986,Employees!$A$2:$U$1501,21,FALSE()),"Unknown")</f>
        <v>Active</v>
      </c>
    </row>
    <row r="2987" customFormat="false" ht="15" hidden="false" customHeight="false" outlineLevel="0" collapsed="false">
      <c r="A2987" s="37" t="s">
        <v>1723</v>
      </c>
      <c r="B2987" s="37" t="n">
        <v>2025</v>
      </c>
      <c r="C2987" s="37" t="n">
        <v>3</v>
      </c>
      <c r="D2987" s="37" t="n">
        <v>69</v>
      </c>
      <c r="E2987" s="37" t="s">
        <v>187</v>
      </c>
      <c r="F2987" s="37" t="n">
        <v>6.4</v>
      </c>
      <c r="G2987" s="37" t="n">
        <v>20</v>
      </c>
      <c r="H2987" s="37" t="str">
        <f aca="false">IFERROR(VLOOKUP(A2987,Employees!$A$2:$I$1501,9,FALSE()),"Unknown")</f>
        <v>Finance</v>
      </c>
      <c r="I2987" s="37" t="str">
        <f aca="false">IFERROR(VLOOKUP(A2987,Employees!$A$2:$U$1501,21,FALSE()),"Unknown")</f>
        <v>Active</v>
      </c>
    </row>
    <row r="2988" customFormat="false" ht="15" hidden="false" customHeight="false" outlineLevel="0" collapsed="false">
      <c r="A2988" s="37" t="s">
        <v>1215</v>
      </c>
      <c r="B2988" s="37" t="n">
        <v>2021</v>
      </c>
      <c r="C2988" s="37" t="n">
        <v>4</v>
      </c>
      <c r="D2988" s="37" t="n">
        <v>93</v>
      </c>
      <c r="E2988" s="37" t="s">
        <v>187</v>
      </c>
      <c r="F2988" s="37" t="n">
        <v>9.1</v>
      </c>
      <c r="G2988" s="37" t="n">
        <v>37</v>
      </c>
      <c r="H2988" s="37" t="str">
        <f aca="false">IFERROR(VLOOKUP(A2988,Employees!$A$2:$I$1501,9,FALSE()),"Unknown")</f>
        <v>Finance</v>
      </c>
      <c r="I2988" s="37" t="str">
        <f aca="false">IFERROR(VLOOKUP(A2988,Employees!$A$2:$U$1501,21,FALSE()),"Unknown")</f>
        <v>Active</v>
      </c>
    </row>
    <row r="2989" customFormat="false" ht="15" hidden="false" customHeight="false" outlineLevel="0" collapsed="false">
      <c r="A2989" s="37" t="s">
        <v>1215</v>
      </c>
      <c r="B2989" s="37" t="n">
        <v>2022</v>
      </c>
      <c r="C2989" s="37" t="n">
        <v>2</v>
      </c>
      <c r="D2989" s="37" t="n">
        <v>71</v>
      </c>
      <c r="E2989" s="37" t="s">
        <v>187</v>
      </c>
      <c r="F2989" s="37" t="n">
        <v>6.6</v>
      </c>
      <c r="G2989" s="37" t="n">
        <v>18</v>
      </c>
      <c r="H2989" s="37" t="str">
        <f aca="false">IFERROR(VLOOKUP(A2989,Employees!$A$2:$I$1501,9,FALSE()),"Unknown")</f>
        <v>Finance</v>
      </c>
      <c r="I2989" s="37" t="str">
        <f aca="false">IFERROR(VLOOKUP(A2989,Employees!$A$2:$U$1501,21,FALSE()),"Unknown")</f>
        <v>Active</v>
      </c>
    </row>
    <row r="2990" customFormat="false" ht="15" hidden="false" customHeight="false" outlineLevel="0" collapsed="false">
      <c r="A2990" s="37" t="s">
        <v>1215</v>
      </c>
      <c r="B2990" s="37" t="n">
        <v>2023</v>
      </c>
      <c r="C2990" s="37" t="n">
        <v>3</v>
      </c>
      <c r="D2990" s="37" t="n">
        <v>80</v>
      </c>
      <c r="E2990" s="37" t="s">
        <v>187</v>
      </c>
      <c r="F2990" s="37" t="n">
        <v>8.4</v>
      </c>
      <c r="G2990" s="37" t="n">
        <v>56</v>
      </c>
      <c r="H2990" s="37" t="str">
        <f aca="false">IFERROR(VLOOKUP(A2990,Employees!$A$2:$I$1501,9,FALSE()),"Unknown")</f>
        <v>Finance</v>
      </c>
      <c r="I2990" s="37" t="str">
        <f aca="false">IFERROR(VLOOKUP(A2990,Employees!$A$2:$U$1501,21,FALSE()),"Unknown")</f>
        <v>Active</v>
      </c>
    </row>
    <row r="2991" customFormat="false" ht="15" hidden="false" customHeight="false" outlineLevel="0" collapsed="false">
      <c r="A2991" s="37" t="s">
        <v>1215</v>
      </c>
      <c r="B2991" s="37" t="n">
        <v>2024</v>
      </c>
      <c r="C2991" s="37" t="n">
        <v>3</v>
      </c>
      <c r="D2991" s="37" t="n">
        <v>93</v>
      </c>
      <c r="E2991" s="37" t="s">
        <v>187</v>
      </c>
      <c r="F2991" s="37" t="n">
        <v>6.8</v>
      </c>
      <c r="G2991" s="37" t="n">
        <v>11</v>
      </c>
      <c r="H2991" s="37" t="str">
        <f aca="false">IFERROR(VLOOKUP(A2991,Employees!$A$2:$I$1501,9,FALSE()),"Unknown")</f>
        <v>Finance</v>
      </c>
      <c r="I2991" s="37" t="str">
        <f aca="false">IFERROR(VLOOKUP(A2991,Employees!$A$2:$U$1501,21,FALSE()),"Unknown")</f>
        <v>Active</v>
      </c>
    </row>
    <row r="2992" customFormat="false" ht="15" hidden="false" customHeight="false" outlineLevel="0" collapsed="false">
      <c r="A2992" s="37" t="s">
        <v>1215</v>
      </c>
      <c r="B2992" s="37" t="n">
        <v>2025</v>
      </c>
      <c r="C2992" s="37" t="n">
        <v>3</v>
      </c>
      <c r="D2992" s="37" t="n">
        <v>87</v>
      </c>
      <c r="E2992" s="37" t="s">
        <v>187</v>
      </c>
      <c r="F2992" s="37" t="n">
        <v>3.9</v>
      </c>
      <c r="G2992" s="37" t="n">
        <v>16</v>
      </c>
      <c r="H2992" s="37" t="str">
        <f aca="false">IFERROR(VLOOKUP(A2992,Employees!$A$2:$I$1501,9,FALSE()),"Unknown")</f>
        <v>Finance</v>
      </c>
      <c r="I2992" s="37" t="str">
        <f aca="false">IFERROR(VLOOKUP(A2992,Employees!$A$2:$U$1501,21,FALSE()),"Unknown")</f>
        <v>Active</v>
      </c>
    </row>
    <row r="2993" customFormat="false" ht="15" hidden="false" customHeight="false" outlineLevel="0" collapsed="false">
      <c r="A2993" s="37" t="s">
        <v>1341</v>
      </c>
      <c r="B2993" s="37" t="n">
        <v>2021</v>
      </c>
      <c r="C2993" s="37" t="n">
        <v>4</v>
      </c>
      <c r="D2993" s="37" t="n">
        <v>85</v>
      </c>
      <c r="E2993" s="37" t="s">
        <v>187</v>
      </c>
      <c r="F2993" s="37" t="n">
        <v>8.1</v>
      </c>
      <c r="G2993" s="37" t="n">
        <v>33</v>
      </c>
      <c r="H2993" s="37" t="str">
        <f aca="false">IFERROR(VLOOKUP(A2993,Employees!$A$2:$I$1501,9,FALSE()),"Unknown")</f>
        <v>Sales</v>
      </c>
      <c r="I2993" s="37" t="str">
        <f aca="false">IFERROR(VLOOKUP(A2993,Employees!$A$2:$U$1501,21,FALSE()),"Unknown")</f>
        <v>Active</v>
      </c>
    </row>
    <row r="2994" customFormat="false" ht="15" hidden="false" customHeight="false" outlineLevel="0" collapsed="false">
      <c r="A2994" s="37" t="s">
        <v>1341</v>
      </c>
      <c r="B2994" s="37" t="n">
        <v>2022</v>
      </c>
      <c r="C2994" s="37" t="n">
        <v>3</v>
      </c>
      <c r="D2994" s="37" t="n">
        <v>95</v>
      </c>
      <c r="E2994" s="37" t="s">
        <v>187</v>
      </c>
      <c r="F2994" s="37" t="n">
        <v>8.5</v>
      </c>
      <c r="G2994" s="37" t="n">
        <v>5</v>
      </c>
      <c r="H2994" s="37" t="str">
        <f aca="false">IFERROR(VLOOKUP(A2994,Employees!$A$2:$I$1501,9,FALSE()),"Unknown")</f>
        <v>Sales</v>
      </c>
      <c r="I2994" s="37" t="str">
        <f aca="false">IFERROR(VLOOKUP(A2994,Employees!$A$2:$U$1501,21,FALSE()),"Unknown")</f>
        <v>Active</v>
      </c>
    </row>
    <row r="2995" customFormat="false" ht="15" hidden="false" customHeight="false" outlineLevel="0" collapsed="false">
      <c r="A2995" s="37" t="s">
        <v>1341</v>
      </c>
      <c r="B2995" s="37" t="n">
        <v>2023</v>
      </c>
      <c r="C2995" s="37" t="n">
        <v>2</v>
      </c>
      <c r="D2995" s="37" t="n">
        <v>63</v>
      </c>
      <c r="E2995" s="37" t="s">
        <v>187</v>
      </c>
      <c r="F2995" s="37" t="n">
        <v>3.9</v>
      </c>
      <c r="G2995" s="37" t="n">
        <v>32</v>
      </c>
      <c r="H2995" s="37" t="str">
        <f aca="false">IFERROR(VLOOKUP(A2995,Employees!$A$2:$I$1501,9,FALSE()),"Unknown")</f>
        <v>Sales</v>
      </c>
      <c r="I2995" s="37" t="str">
        <f aca="false">IFERROR(VLOOKUP(A2995,Employees!$A$2:$U$1501,21,FALSE()),"Unknown")</f>
        <v>Active</v>
      </c>
    </row>
    <row r="2996" customFormat="false" ht="15" hidden="false" customHeight="false" outlineLevel="0" collapsed="false">
      <c r="A2996" s="37" t="s">
        <v>1341</v>
      </c>
      <c r="B2996" s="37" t="n">
        <v>2024</v>
      </c>
      <c r="C2996" s="37" t="n">
        <v>2</v>
      </c>
      <c r="D2996" s="37" t="n">
        <v>82</v>
      </c>
      <c r="E2996" s="37" t="s">
        <v>187</v>
      </c>
      <c r="F2996" s="37" t="n">
        <v>7.3</v>
      </c>
      <c r="G2996" s="37" t="n">
        <v>55</v>
      </c>
      <c r="H2996" s="37" t="str">
        <f aca="false">IFERROR(VLOOKUP(A2996,Employees!$A$2:$I$1501,9,FALSE()),"Unknown")</f>
        <v>Sales</v>
      </c>
      <c r="I2996" s="37" t="str">
        <f aca="false">IFERROR(VLOOKUP(A2996,Employees!$A$2:$U$1501,21,FALSE()),"Unknown")</f>
        <v>Active</v>
      </c>
    </row>
    <row r="2997" customFormat="false" ht="15" hidden="false" customHeight="false" outlineLevel="0" collapsed="false">
      <c r="A2997" s="37" t="s">
        <v>1341</v>
      </c>
      <c r="B2997" s="37" t="n">
        <v>2025</v>
      </c>
      <c r="C2997" s="37" t="n">
        <v>5</v>
      </c>
      <c r="D2997" s="37" t="n">
        <v>120</v>
      </c>
      <c r="E2997" s="37" t="s">
        <v>187</v>
      </c>
      <c r="F2997" s="37" t="n">
        <v>7.5</v>
      </c>
      <c r="G2997" s="37" t="n">
        <v>12</v>
      </c>
      <c r="H2997" s="37" t="str">
        <f aca="false">IFERROR(VLOOKUP(A2997,Employees!$A$2:$I$1501,9,FALSE()),"Unknown")</f>
        <v>Sales</v>
      </c>
      <c r="I2997" s="37" t="str">
        <f aca="false">IFERROR(VLOOKUP(A2997,Employees!$A$2:$U$1501,21,FALSE()),"Unknown")</f>
        <v>Active</v>
      </c>
    </row>
    <row r="2998" customFormat="false" ht="15" hidden="false" customHeight="false" outlineLevel="0" collapsed="false">
      <c r="A2998" s="37" t="s">
        <v>1724</v>
      </c>
      <c r="B2998" s="37" t="n">
        <v>2022</v>
      </c>
      <c r="C2998" s="37" t="n">
        <v>3</v>
      </c>
      <c r="D2998" s="37" t="n">
        <v>78</v>
      </c>
      <c r="E2998" s="37" t="s">
        <v>187</v>
      </c>
      <c r="F2998" s="37" t="n">
        <v>6.7</v>
      </c>
      <c r="G2998" s="37" t="n">
        <v>29</v>
      </c>
      <c r="H2998" s="37" t="str">
        <f aca="false">IFERROR(VLOOKUP(A2998,Employees!$A$2:$I$1501,9,FALSE()),"Unknown")</f>
        <v>Engineering</v>
      </c>
      <c r="I2998" s="37" t="str">
        <f aca="false">IFERROR(VLOOKUP(A2998,Employees!$A$2:$U$1501,21,FALSE()),"Unknown")</f>
        <v>Active</v>
      </c>
    </row>
    <row r="2999" customFormat="false" ht="15" hidden="false" customHeight="false" outlineLevel="0" collapsed="false">
      <c r="A2999" s="37" t="s">
        <v>1724</v>
      </c>
      <c r="B2999" s="37" t="n">
        <v>2023</v>
      </c>
      <c r="C2999" s="37" t="n">
        <v>3</v>
      </c>
      <c r="D2999" s="37" t="n">
        <v>92</v>
      </c>
      <c r="E2999" s="37" t="s">
        <v>187</v>
      </c>
      <c r="F2999" s="37" t="n">
        <v>5.5</v>
      </c>
      <c r="G2999" s="37" t="n">
        <v>8</v>
      </c>
      <c r="H2999" s="37" t="str">
        <f aca="false">IFERROR(VLOOKUP(A2999,Employees!$A$2:$I$1501,9,FALSE()),"Unknown")</f>
        <v>Engineering</v>
      </c>
      <c r="I2999" s="37" t="str">
        <f aca="false">IFERROR(VLOOKUP(A2999,Employees!$A$2:$U$1501,21,FALSE()),"Unknown")</f>
        <v>Active</v>
      </c>
    </row>
    <row r="3000" customFormat="false" ht="15" hidden="false" customHeight="false" outlineLevel="0" collapsed="false">
      <c r="A3000" s="37" t="s">
        <v>1724</v>
      </c>
      <c r="B3000" s="37" t="n">
        <v>2024</v>
      </c>
      <c r="C3000" s="37" t="n">
        <v>2</v>
      </c>
      <c r="D3000" s="37" t="n">
        <v>69</v>
      </c>
      <c r="E3000" s="37" t="s">
        <v>187</v>
      </c>
      <c r="F3000" s="37" t="n">
        <v>1.8</v>
      </c>
      <c r="G3000" s="37" t="n">
        <v>24</v>
      </c>
      <c r="H3000" s="37" t="str">
        <f aca="false">IFERROR(VLOOKUP(A3000,Employees!$A$2:$I$1501,9,FALSE()),"Unknown")</f>
        <v>Engineering</v>
      </c>
      <c r="I3000" s="37" t="str">
        <f aca="false">IFERROR(VLOOKUP(A3000,Employees!$A$2:$U$1501,21,FALSE()),"Unknown")</f>
        <v>Active</v>
      </c>
    </row>
    <row r="3001" customFormat="false" ht="15" hidden="false" customHeight="false" outlineLevel="0" collapsed="false">
      <c r="A3001" s="37" t="s">
        <v>1724</v>
      </c>
      <c r="B3001" s="37" t="n">
        <v>2025</v>
      </c>
      <c r="C3001" s="37" t="n">
        <v>2</v>
      </c>
      <c r="D3001" s="37" t="n">
        <v>69</v>
      </c>
      <c r="E3001" s="37" t="s">
        <v>187</v>
      </c>
      <c r="F3001" s="37" t="n">
        <v>4.1</v>
      </c>
      <c r="G3001" s="37" t="n">
        <v>11</v>
      </c>
      <c r="H3001" s="37" t="str">
        <f aca="false">IFERROR(VLOOKUP(A3001,Employees!$A$2:$I$1501,9,FALSE()),"Unknown")</f>
        <v>Engineering</v>
      </c>
      <c r="I3001" s="37" t="str">
        <f aca="false">IFERROR(VLOOKUP(A3001,Employees!$A$2:$U$1501,21,FALSE()),"Unknown")</f>
        <v>Active</v>
      </c>
    </row>
    <row r="3002" customFormat="false" ht="15" hidden="false" customHeight="false" outlineLevel="0" collapsed="false">
      <c r="A3002" s="37" t="s">
        <v>833</v>
      </c>
      <c r="B3002" s="37" t="n">
        <v>2021</v>
      </c>
      <c r="C3002" s="37" t="n">
        <v>2</v>
      </c>
      <c r="D3002" s="37" t="n">
        <v>70</v>
      </c>
      <c r="E3002" s="37" t="s">
        <v>187</v>
      </c>
      <c r="F3002" s="37" t="n">
        <v>3.3</v>
      </c>
      <c r="G3002" s="37" t="n">
        <v>37</v>
      </c>
      <c r="H3002" s="37" t="str">
        <f aca="false">IFERROR(VLOOKUP(A3002,Employees!$A$2:$I$1501,9,FALSE()),"Unknown")</f>
        <v>Sales</v>
      </c>
      <c r="I3002" s="37" t="str">
        <f aca="false">IFERROR(VLOOKUP(A3002,Employees!$A$2:$U$1501,21,FALSE()),"Unknown")</f>
        <v>Active</v>
      </c>
    </row>
    <row r="3003" customFormat="false" ht="15" hidden="false" customHeight="false" outlineLevel="0" collapsed="false">
      <c r="A3003" s="37" t="s">
        <v>833</v>
      </c>
      <c r="B3003" s="37" t="n">
        <v>2022</v>
      </c>
      <c r="C3003" s="37" t="n">
        <v>5</v>
      </c>
      <c r="D3003" s="37" t="n">
        <v>103</v>
      </c>
      <c r="E3003" s="37" t="s">
        <v>187</v>
      </c>
      <c r="F3003" s="37" t="n">
        <v>10.5</v>
      </c>
      <c r="G3003" s="37" t="n">
        <v>11</v>
      </c>
      <c r="H3003" s="37" t="str">
        <f aca="false">IFERROR(VLOOKUP(A3003,Employees!$A$2:$I$1501,9,FALSE()),"Unknown")</f>
        <v>Sales</v>
      </c>
      <c r="I3003" s="37" t="str">
        <f aca="false">IFERROR(VLOOKUP(A3003,Employees!$A$2:$U$1501,21,FALSE()),"Unknown")</f>
        <v>Active</v>
      </c>
    </row>
    <row r="3004" customFormat="false" ht="15" hidden="false" customHeight="false" outlineLevel="0" collapsed="false">
      <c r="A3004" s="37" t="s">
        <v>833</v>
      </c>
      <c r="B3004" s="37" t="n">
        <v>2023</v>
      </c>
      <c r="C3004" s="37" t="n">
        <v>2</v>
      </c>
      <c r="D3004" s="37" t="n">
        <v>56</v>
      </c>
      <c r="E3004" s="37" t="s">
        <v>187</v>
      </c>
      <c r="F3004" s="37" t="n">
        <v>5.9</v>
      </c>
      <c r="G3004" s="37" t="n">
        <v>21</v>
      </c>
      <c r="H3004" s="37" t="str">
        <f aca="false">IFERROR(VLOOKUP(A3004,Employees!$A$2:$I$1501,9,FALSE()),"Unknown")</f>
        <v>Sales</v>
      </c>
      <c r="I3004" s="37" t="str">
        <f aca="false">IFERROR(VLOOKUP(A3004,Employees!$A$2:$U$1501,21,FALSE()),"Unknown")</f>
        <v>Active</v>
      </c>
    </row>
    <row r="3005" customFormat="false" ht="15" hidden="false" customHeight="false" outlineLevel="0" collapsed="false">
      <c r="A3005" s="37" t="s">
        <v>833</v>
      </c>
      <c r="B3005" s="37" t="n">
        <v>2024</v>
      </c>
      <c r="C3005" s="37" t="n">
        <v>3</v>
      </c>
      <c r="D3005" s="37" t="n">
        <v>84</v>
      </c>
      <c r="E3005" s="37" t="s">
        <v>187</v>
      </c>
      <c r="F3005" s="37" t="n">
        <v>8.7</v>
      </c>
      <c r="G3005" s="37" t="n">
        <v>27</v>
      </c>
      <c r="H3005" s="37" t="str">
        <f aca="false">IFERROR(VLOOKUP(A3005,Employees!$A$2:$I$1501,9,FALSE()),"Unknown")</f>
        <v>Sales</v>
      </c>
      <c r="I3005" s="37" t="str">
        <f aca="false">IFERROR(VLOOKUP(A3005,Employees!$A$2:$U$1501,21,FALSE()),"Unknown")</f>
        <v>Active</v>
      </c>
    </row>
    <row r="3006" customFormat="false" ht="15" hidden="false" customHeight="false" outlineLevel="0" collapsed="false">
      <c r="A3006" s="37" t="s">
        <v>833</v>
      </c>
      <c r="B3006" s="37" t="n">
        <v>2025</v>
      </c>
      <c r="C3006" s="37" t="n">
        <v>3</v>
      </c>
      <c r="D3006" s="37" t="n">
        <v>83</v>
      </c>
      <c r="E3006" s="37" t="s">
        <v>187</v>
      </c>
      <c r="F3006" s="37" t="n">
        <v>6.9</v>
      </c>
      <c r="G3006" s="37" t="n">
        <v>41</v>
      </c>
      <c r="H3006" s="37" t="str">
        <f aca="false">IFERROR(VLOOKUP(A3006,Employees!$A$2:$I$1501,9,FALSE()),"Unknown")</f>
        <v>Sales</v>
      </c>
      <c r="I3006" s="37" t="str">
        <f aca="false">IFERROR(VLOOKUP(A3006,Employees!$A$2:$U$1501,21,FALSE()),"Unknown")</f>
        <v>Active</v>
      </c>
    </row>
    <row r="3007" customFormat="false" ht="15" hidden="false" customHeight="false" outlineLevel="0" collapsed="false">
      <c r="A3007" s="37" t="s">
        <v>1725</v>
      </c>
      <c r="B3007" s="37" t="n">
        <v>2021</v>
      </c>
      <c r="C3007" s="37" t="n">
        <v>2</v>
      </c>
      <c r="D3007" s="37" t="n">
        <v>71</v>
      </c>
      <c r="E3007" s="37" t="s">
        <v>187</v>
      </c>
      <c r="F3007" s="37" t="n">
        <v>4</v>
      </c>
      <c r="G3007" s="37" t="n">
        <v>40</v>
      </c>
      <c r="H3007" s="37" t="str">
        <f aca="false">IFERROR(VLOOKUP(A3007,Employees!$A$2:$I$1501,9,FALSE()),"Unknown")</f>
        <v>Engineering</v>
      </c>
      <c r="I3007" s="37" t="str">
        <f aca="false">IFERROR(VLOOKUP(A3007,Employees!$A$2:$U$1501,21,FALSE()),"Unknown")</f>
        <v>Active</v>
      </c>
    </row>
    <row r="3008" customFormat="false" ht="15" hidden="false" customHeight="false" outlineLevel="0" collapsed="false">
      <c r="A3008" s="37" t="s">
        <v>1725</v>
      </c>
      <c r="B3008" s="37" t="n">
        <v>2022</v>
      </c>
      <c r="C3008" s="37" t="n">
        <v>3</v>
      </c>
      <c r="D3008" s="37" t="n">
        <v>78</v>
      </c>
      <c r="E3008" s="37" t="s">
        <v>187</v>
      </c>
      <c r="F3008" s="37" t="n">
        <v>9.2</v>
      </c>
      <c r="G3008" s="37" t="n">
        <v>35</v>
      </c>
      <c r="H3008" s="37" t="str">
        <f aca="false">IFERROR(VLOOKUP(A3008,Employees!$A$2:$I$1501,9,FALSE()),"Unknown")</f>
        <v>Engineering</v>
      </c>
      <c r="I3008" s="37" t="str">
        <f aca="false">IFERROR(VLOOKUP(A3008,Employees!$A$2:$U$1501,21,FALSE()),"Unknown")</f>
        <v>Active</v>
      </c>
    </row>
    <row r="3009" customFormat="false" ht="15" hidden="false" customHeight="false" outlineLevel="0" collapsed="false">
      <c r="A3009" s="37" t="s">
        <v>1725</v>
      </c>
      <c r="B3009" s="37" t="n">
        <v>2023</v>
      </c>
      <c r="C3009" s="37" t="n">
        <v>4</v>
      </c>
      <c r="D3009" s="37" t="n">
        <v>78</v>
      </c>
      <c r="E3009" s="37" t="s">
        <v>187</v>
      </c>
      <c r="F3009" s="37" t="n">
        <v>7.5</v>
      </c>
      <c r="G3009" s="37" t="n">
        <v>42</v>
      </c>
      <c r="H3009" s="37" t="str">
        <f aca="false">IFERROR(VLOOKUP(A3009,Employees!$A$2:$I$1501,9,FALSE()),"Unknown")</f>
        <v>Engineering</v>
      </c>
      <c r="I3009" s="37" t="str">
        <f aca="false">IFERROR(VLOOKUP(A3009,Employees!$A$2:$U$1501,21,FALSE()),"Unknown")</f>
        <v>Active</v>
      </c>
    </row>
    <row r="3010" customFormat="false" ht="15" hidden="false" customHeight="false" outlineLevel="0" collapsed="false">
      <c r="A3010" s="37" t="s">
        <v>1725</v>
      </c>
      <c r="B3010" s="37" t="n">
        <v>2024</v>
      </c>
      <c r="C3010" s="37" t="n">
        <v>3</v>
      </c>
      <c r="D3010" s="37" t="n">
        <v>96</v>
      </c>
      <c r="E3010" s="37" t="s">
        <v>187</v>
      </c>
      <c r="F3010" s="37" t="n">
        <v>8.1</v>
      </c>
      <c r="G3010" s="37" t="n">
        <v>22</v>
      </c>
      <c r="H3010" s="37" t="str">
        <f aca="false">IFERROR(VLOOKUP(A3010,Employees!$A$2:$I$1501,9,FALSE()),"Unknown")</f>
        <v>Engineering</v>
      </c>
      <c r="I3010" s="37" t="str">
        <f aca="false">IFERROR(VLOOKUP(A3010,Employees!$A$2:$U$1501,21,FALSE()),"Unknown")</f>
        <v>Active</v>
      </c>
    </row>
    <row r="3011" customFormat="false" ht="15" hidden="false" customHeight="false" outlineLevel="0" collapsed="false">
      <c r="A3011" s="37" t="s">
        <v>1725</v>
      </c>
      <c r="B3011" s="37" t="n">
        <v>2025</v>
      </c>
      <c r="C3011" s="37" t="n">
        <v>3</v>
      </c>
      <c r="D3011" s="37" t="n">
        <v>82</v>
      </c>
      <c r="E3011" s="37" t="s">
        <v>187</v>
      </c>
      <c r="F3011" s="37" t="n">
        <v>7.1</v>
      </c>
      <c r="G3011" s="37" t="n">
        <v>37</v>
      </c>
      <c r="H3011" s="37" t="str">
        <f aca="false">IFERROR(VLOOKUP(A3011,Employees!$A$2:$I$1501,9,FALSE()),"Unknown")</f>
        <v>Engineering</v>
      </c>
      <c r="I3011" s="37" t="str">
        <f aca="false">IFERROR(VLOOKUP(A3011,Employees!$A$2:$U$1501,21,FALSE()),"Unknown")</f>
        <v>Active</v>
      </c>
    </row>
    <row r="3012" customFormat="false" ht="15" hidden="false" customHeight="false" outlineLevel="0" collapsed="false">
      <c r="A3012" s="37" t="s">
        <v>1726</v>
      </c>
      <c r="B3012" s="37" t="n">
        <v>2023</v>
      </c>
      <c r="C3012" s="37" t="n">
        <v>3</v>
      </c>
      <c r="D3012" s="37" t="n">
        <v>77</v>
      </c>
      <c r="E3012" s="37" t="s">
        <v>187</v>
      </c>
      <c r="F3012" s="37" t="n">
        <v>7.1</v>
      </c>
      <c r="G3012" s="37" t="n">
        <v>5</v>
      </c>
      <c r="H3012" s="37" t="str">
        <f aca="false">IFERROR(VLOOKUP(A3012,Employees!$A$2:$I$1501,9,FALSE()),"Unknown")</f>
        <v>Engineering</v>
      </c>
      <c r="I3012" s="37" t="str">
        <f aca="false">IFERROR(VLOOKUP(A3012,Employees!$A$2:$U$1501,21,FALSE()),"Unknown")</f>
        <v>Active</v>
      </c>
    </row>
    <row r="3013" customFormat="false" ht="15" hidden="false" customHeight="false" outlineLevel="0" collapsed="false">
      <c r="A3013" s="37" t="s">
        <v>1726</v>
      </c>
      <c r="B3013" s="37" t="n">
        <v>2024</v>
      </c>
      <c r="C3013" s="37" t="n">
        <v>3</v>
      </c>
      <c r="D3013" s="37" t="n">
        <v>92</v>
      </c>
      <c r="E3013" s="37" t="s">
        <v>187</v>
      </c>
      <c r="F3013" s="37" t="n">
        <v>6.6</v>
      </c>
      <c r="G3013" s="37" t="n">
        <v>24</v>
      </c>
      <c r="H3013" s="37" t="str">
        <f aca="false">IFERROR(VLOOKUP(A3013,Employees!$A$2:$I$1501,9,FALSE()),"Unknown")</f>
        <v>Engineering</v>
      </c>
      <c r="I3013" s="37" t="str">
        <f aca="false">IFERROR(VLOOKUP(A3013,Employees!$A$2:$U$1501,21,FALSE()),"Unknown")</f>
        <v>Active</v>
      </c>
    </row>
    <row r="3014" customFormat="false" ht="15" hidden="false" customHeight="false" outlineLevel="0" collapsed="false">
      <c r="A3014" s="37" t="s">
        <v>1726</v>
      </c>
      <c r="B3014" s="37" t="n">
        <v>2025</v>
      </c>
      <c r="C3014" s="37" t="n">
        <v>3</v>
      </c>
      <c r="D3014" s="37" t="n">
        <v>81</v>
      </c>
      <c r="E3014" s="37" t="s">
        <v>187</v>
      </c>
      <c r="F3014" s="37" t="n">
        <v>5.1</v>
      </c>
      <c r="G3014" s="37" t="n">
        <v>26</v>
      </c>
      <c r="H3014" s="37" t="str">
        <f aca="false">IFERROR(VLOOKUP(A3014,Employees!$A$2:$I$1501,9,FALSE()),"Unknown")</f>
        <v>Engineering</v>
      </c>
      <c r="I3014" s="37" t="str">
        <f aca="false">IFERROR(VLOOKUP(A3014,Employees!$A$2:$U$1501,21,FALSE()),"Unknown")</f>
        <v>Active</v>
      </c>
    </row>
    <row r="3015" customFormat="false" ht="15" hidden="false" customHeight="false" outlineLevel="0" collapsed="false">
      <c r="A3015" s="37" t="s">
        <v>1727</v>
      </c>
      <c r="B3015" s="37" t="n">
        <v>2021</v>
      </c>
      <c r="C3015" s="37" t="n">
        <v>2</v>
      </c>
      <c r="D3015" s="37" t="n">
        <v>74</v>
      </c>
      <c r="E3015" s="37" t="s">
        <v>187</v>
      </c>
      <c r="F3015" s="37" t="n">
        <v>3.8</v>
      </c>
      <c r="G3015" s="37" t="n">
        <v>19</v>
      </c>
      <c r="H3015" s="37" t="str">
        <f aca="false">IFERROR(VLOOKUP(A3015,Employees!$A$2:$I$1501,9,FALSE()),"Unknown")</f>
        <v>Data &amp; AI</v>
      </c>
      <c r="I3015" s="37" t="str">
        <f aca="false">IFERROR(VLOOKUP(A3015,Employees!$A$2:$U$1501,21,FALSE()),"Unknown")</f>
        <v>Active</v>
      </c>
    </row>
    <row r="3016" customFormat="false" ht="15" hidden="false" customHeight="false" outlineLevel="0" collapsed="false">
      <c r="A3016" s="37" t="s">
        <v>1727</v>
      </c>
      <c r="B3016" s="37" t="n">
        <v>2022</v>
      </c>
      <c r="C3016" s="37" t="n">
        <v>2</v>
      </c>
      <c r="D3016" s="37" t="n">
        <v>62</v>
      </c>
      <c r="E3016" s="37" t="s">
        <v>187</v>
      </c>
      <c r="F3016" s="37" t="n">
        <v>5.3</v>
      </c>
      <c r="G3016" s="37" t="n">
        <v>31</v>
      </c>
      <c r="H3016" s="37" t="str">
        <f aca="false">IFERROR(VLOOKUP(A3016,Employees!$A$2:$I$1501,9,FALSE()),"Unknown")</f>
        <v>Data &amp; AI</v>
      </c>
      <c r="I3016" s="37" t="str">
        <f aca="false">IFERROR(VLOOKUP(A3016,Employees!$A$2:$U$1501,21,FALSE()),"Unknown")</f>
        <v>Active</v>
      </c>
    </row>
    <row r="3017" customFormat="false" ht="15" hidden="false" customHeight="false" outlineLevel="0" collapsed="false">
      <c r="A3017" s="37" t="s">
        <v>1727</v>
      </c>
      <c r="B3017" s="37" t="n">
        <v>2023</v>
      </c>
      <c r="C3017" s="37" t="n">
        <v>4</v>
      </c>
      <c r="D3017" s="37" t="n">
        <v>69</v>
      </c>
      <c r="E3017" s="37" t="s">
        <v>187</v>
      </c>
      <c r="F3017" s="37" t="n">
        <v>7.6</v>
      </c>
      <c r="G3017" s="37" t="n">
        <v>21</v>
      </c>
      <c r="H3017" s="37" t="str">
        <f aca="false">IFERROR(VLOOKUP(A3017,Employees!$A$2:$I$1501,9,FALSE()),"Unknown")</f>
        <v>Data &amp; AI</v>
      </c>
      <c r="I3017" s="37" t="str">
        <f aca="false">IFERROR(VLOOKUP(A3017,Employees!$A$2:$U$1501,21,FALSE()),"Unknown")</f>
        <v>Active</v>
      </c>
    </row>
    <row r="3018" customFormat="false" ht="15" hidden="false" customHeight="false" outlineLevel="0" collapsed="false">
      <c r="A3018" s="37" t="s">
        <v>1727</v>
      </c>
      <c r="B3018" s="37" t="n">
        <v>2024</v>
      </c>
      <c r="C3018" s="37" t="n">
        <v>3</v>
      </c>
      <c r="D3018" s="37" t="n">
        <v>88</v>
      </c>
      <c r="E3018" s="37" t="s">
        <v>187</v>
      </c>
      <c r="F3018" s="37" t="n">
        <v>8.8</v>
      </c>
      <c r="G3018" s="37" t="n">
        <v>33</v>
      </c>
      <c r="H3018" s="37" t="str">
        <f aca="false">IFERROR(VLOOKUP(A3018,Employees!$A$2:$I$1501,9,FALSE()),"Unknown")</f>
        <v>Data &amp; AI</v>
      </c>
      <c r="I3018" s="37" t="str">
        <f aca="false">IFERROR(VLOOKUP(A3018,Employees!$A$2:$U$1501,21,FALSE()),"Unknown")</f>
        <v>Active</v>
      </c>
    </row>
    <row r="3019" customFormat="false" ht="15" hidden="false" customHeight="false" outlineLevel="0" collapsed="false">
      <c r="A3019" s="37" t="s">
        <v>1727</v>
      </c>
      <c r="B3019" s="37" t="n">
        <v>2025</v>
      </c>
      <c r="C3019" s="37" t="n">
        <v>3</v>
      </c>
      <c r="D3019" s="37" t="n">
        <v>95</v>
      </c>
      <c r="E3019" s="37" t="s">
        <v>187</v>
      </c>
      <c r="F3019" s="37" t="n">
        <v>9.4</v>
      </c>
      <c r="G3019" s="37" t="n">
        <v>30</v>
      </c>
      <c r="H3019" s="37" t="str">
        <f aca="false">IFERROR(VLOOKUP(A3019,Employees!$A$2:$I$1501,9,FALSE()),"Unknown")</f>
        <v>Data &amp; AI</v>
      </c>
      <c r="I3019" s="37" t="str">
        <f aca="false">IFERROR(VLOOKUP(A3019,Employees!$A$2:$U$1501,21,FALSE()),"Unknown")</f>
        <v>Active</v>
      </c>
    </row>
    <row r="3020" customFormat="false" ht="15" hidden="false" customHeight="false" outlineLevel="0" collapsed="false">
      <c r="A3020" s="37" t="s">
        <v>1038</v>
      </c>
      <c r="B3020" s="37" t="n">
        <v>2021</v>
      </c>
      <c r="C3020" s="37" t="n">
        <v>3</v>
      </c>
      <c r="D3020" s="37" t="n">
        <v>89</v>
      </c>
      <c r="E3020" s="37" t="s">
        <v>187</v>
      </c>
      <c r="F3020" s="37" t="n">
        <v>5.8</v>
      </c>
      <c r="G3020" s="37" t="n">
        <v>34</v>
      </c>
      <c r="H3020" s="37" t="str">
        <f aca="false">IFERROR(VLOOKUP(A3020,Employees!$A$2:$I$1501,9,FALSE()),"Unknown")</f>
        <v>Sales</v>
      </c>
      <c r="I3020" s="37" t="str">
        <f aca="false">IFERROR(VLOOKUP(A3020,Employees!$A$2:$U$1501,21,FALSE()),"Unknown")</f>
        <v>Active</v>
      </c>
    </row>
    <row r="3021" customFormat="false" ht="15" hidden="false" customHeight="false" outlineLevel="0" collapsed="false">
      <c r="A3021" s="37" t="s">
        <v>1038</v>
      </c>
      <c r="B3021" s="37" t="n">
        <v>2022</v>
      </c>
      <c r="C3021" s="37" t="n">
        <v>4</v>
      </c>
      <c r="D3021" s="37" t="n">
        <v>82</v>
      </c>
      <c r="E3021" s="37" t="s">
        <v>187</v>
      </c>
      <c r="F3021" s="37" t="n">
        <v>8.2</v>
      </c>
      <c r="G3021" s="37" t="n">
        <v>21</v>
      </c>
      <c r="H3021" s="37" t="str">
        <f aca="false">IFERROR(VLOOKUP(A3021,Employees!$A$2:$I$1501,9,FALSE()),"Unknown")</f>
        <v>Sales</v>
      </c>
      <c r="I3021" s="37" t="str">
        <f aca="false">IFERROR(VLOOKUP(A3021,Employees!$A$2:$U$1501,21,FALSE()),"Unknown")</f>
        <v>Active</v>
      </c>
    </row>
    <row r="3022" customFormat="false" ht="15" hidden="false" customHeight="false" outlineLevel="0" collapsed="false">
      <c r="A3022" s="37" t="s">
        <v>1038</v>
      </c>
      <c r="B3022" s="37" t="n">
        <v>2023</v>
      </c>
      <c r="C3022" s="37" t="n">
        <v>2</v>
      </c>
      <c r="D3022" s="37" t="n">
        <v>88</v>
      </c>
      <c r="E3022" s="37" t="s">
        <v>187</v>
      </c>
      <c r="F3022" s="37" t="n">
        <v>5.2</v>
      </c>
      <c r="G3022" s="37" t="n">
        <v>23</v>
      </c>
      <c r="H3022" s="37" t="str">
        <f aca="false">IFERROR(VLOOKUP(A3022,Employees!$A$2:$I$1501,9,FALSE()),"Unknown")</f>
        <v>Sales</v>
      </c>
      <c r="I3022" s="37" t="str">
        <f aca="false">IFERROR(VLOOKUP(A3022,Employees!$A$2:$U$1501,21,FALSE()),"Unknown")</f>
        <v>Active</v>
      </c>
    </row>
    <row r="3023" customFormat="false" ht="15" hidden="false" customHeight="false" outlineLevel="0" collapsed="false">
      <c r="A3023" s="37" t="s">
        <v>1038</v>
      </c>
      <c r="B3023" s="37" t="n">
        <v>2024</v>
      </c>
      <c r="C3023" s="37" t="n">
        <v>4</v>
      </c>
      <c r="D3023" s="37" t="n">
        <v>87</v>
      </c>
      <c r="E3023" s="37" t="s">
        <v>187</v>
      </c>
      <c r="F3023" s="37" t="n">
        <v>9.4</v>
      </c>
      <c r="G3023" s="37" t="n">
        <v>23</v>
      </c>
      <c r="H3023" s="37" t="str">
        <f aca="false">IFERROR(VLOOKUP(A3023,Employees!$A$2:$I$1501,9,FALSE()),"Unknown")</f>
        <v>Sales</v>
      </c>
      <c r="I3023" s="37" t="str">
        <f aca="false">IFERROR(VLOOKUP(A3023,Employees!$A$2:$U$1501,21,FALSE()),"Unknown")</f>
        <v>Active</v>
      </c>
    </row>
    <row r="3024" customFormat="false" ht="15" hidden="false" customHeight="false" outlineLevel="0" collapsed="false">
      <c r="A3024" s="37" t="s">
        <v>1038</v>
      </c>
      <c r="B3024" s="37" t="n">
        <v>2025</v>
      </c>
      <c r="C3024" s="37" t="n">
        <v>3</v>
      </c>
      <c r="D3024" s="37" t="n">
        <v>87</v>
      </c>
      <c r="E3024" s="37" t="s">
        <v>187</v>
      </c>
      <c r="F3024" s="37" t="n">
        <v>6.5</v>
      </c>
      <c r="G3024" s="37" t="n">
        <v>27</v>
      </c>
      <c r="H3024" s="37" t="str">
        <f aca="false">IFERROR(VLOOKUP(A3024,Employees!$A$2:$I$1501,9,FALSE()),"Unknown")</f>
        <v>Sales</v>
      </c>
      <c r="I3024" s="37" t="str">
        <f aca="false">IFERROR(VLOOKUP(A3024,Employees!$A$2:$U$1501,21,FALSE()),"Unknown")</f>
        <v>Active</v>
      </c>
    </row>
    <row r="3025" customFormat="false" ht="15" hidden="false" customHeight="false" outlineLevel="0" collapsed="false">
      <c r="A3025" s="37" t="s">
        <v>1729</v>
      </c>
      <c r="B3025" s="37" t="n">
        <v>2023</v>
      </c>
      <c r="C3025" s="37" t="n">
        <v>3</v>
      </c>
      <c r="D3025" s="37" t="n">
        <v>80</v>
      </c>
      <c r="E3025" s="37" t="s">
        <v>187</v>
      </c>
      <c r="F3025" s="37" t="n">
        <v>5.9</v>
      </c>
      <c r="G3025" s="37" t="n">
        <v>11</v>
      </c>
      <c r="H3025" s="37" t="str">
        <f aca="false">IFERROR(VLOOKUP(A3025,Employees!$A$2:$I$1501,9,FALSE()),"Unknown")</f>
        <v>Operations</v>
      </c>
      <c r="I3025" s="37" t="str">
        <f aca="false">IFERROR(VLOOKUP(A3025,Employees!$A$2:$U$1501,21,FALSE()),"Unknown")</f>
        <v>Active</v>
      </c>
    </row>
    <row r="3026" customFormat="false" ht="15" hidden="false" customHeight="false" outlineLevel="0" collapsed="false">
      <c r="A3026" s="37" t="s">
        <v>1729</v>
      </c>
      <c r="B3026" s="37" t="n">
        <v>2024</v>
      </c>
      <c r="C3026" s="37" t="n">
        <v>2</v>
      </c>
      <c r="D3026" s="37" t="n">
        <v>94</v>
      </c>
      <c r="E3026" s="37" t="s">
        <v>187</v>
      </c>
      <c r="F3026" s="37" t="n">
        <v>5.9</v>
      </c>
      <c r="G3026" s="37" t="n">
        <v>19</v>
      </c>
      <c r="H3026" s="37" t="str">
        <f aca="false">IFERROR(VLOOKUP(A3026,Employees!$A$2:$I$1501,9,FALSE()),"Unknown")</f>
        <v>Operations</v>
      </c>
      <c r="I3026" s="37" t="str">
        <f aca="false">IFERROR(VLOOKUP(A3026,Employees!$A$2:$U$1501,21,FALSE()),"Unknown")</f>
        <v>Active</v>
      </c>
    </row>
    <row r="3027" customFormat="false" ht="15" hidden="false" customHeight="false" outlineLevel="0" collapsed="false">
      <c r="A3027" s="37" t="s">
        <v>1729</v>
      </c>
      <c r="B3027" s="37" t="n">
        <v>2025</v>
      </c>
      <c r="C3027" s="37" t="n">
        <v>3</v>
      </c>
      <c r="D3027" s="37" t="n">
        <v>103</v>
      </c>
      <c r="E3027" s="37" t="s">
        <v>187</v>
      </c>
      <c r="F3027" s="37" t="n">
        <v>7.8</v>
      </c>
      <c r="G3027" s="37" t="n">
        <v>5</v>
      </c>
      <c r="H3027" s="37" t="str">
        <f aca="false">IFERROR(VLOOKUP(A3027,Employees!$A$2:$I$1501,9,FALSE()),"Unknown")</f>
        <v>Operations</v>
      </c>
      <c r="I3027" s="37" t="str">
        <f aca="false">IFERROR(VLOOKUP(A3027,Employees!$A$2:$U$1501,21,FALSE()),"Unknown")</f>
        <v>Active</v>
      </c>
    </row>
    <row r="3028" customFormat="false" ht="15" hidden="false" customHeight="false" outlineLevel="0" collapsed="false">
      <c r="A3028" s="37" t="s">
        <v>1731</v>
      </c>
      <c r="B3028" s="37" t="n">
        <v>2021</v>
      </c>
      <c r="C3028" s="37" t="n">
        <v>4</v>
      </c>
      <c r="D3028" s="37" t="n">
        <v>113</v>
      </c>
      <c r="E3028" s="37" t="s">
        <v>185</v>
      </c>
      <c r="F3028" s="37" t="n">
        <v>9</v>
      </c>
      <c r="G3028" s="37" t="n">
        <v>27</v>
      </c>
      <c r="H3028" s="37" t="str">
        <f aca="false">IFERROR(VLOOKUP(A3028,Employees!$A$2:$I$1501,9,FALSE()),"Unknown")</f>
        <v>Data &amp; AI</v>
      </c>
      <c r="I3028" s="37" t="str">
        <f aca="false">IFERROR(VLOOKUP(A3028,Employees!$A$2:$U$1501,21,FALSE()),"Unknown")</f>
        <v>Active</v>
      </c>
    </row>
    <row r="3029" customFormat="false" ht="15" hidden="false" customHeight="false" outlineLevel="0" collapsed="false">
      <c r="A3029" s="37" t="s">
        <v>1731</v>
      </c>
      <c r="B3029" s="37" t="n">
        <v>2022</v>
      </c>
      <c r="C3029" s="37" t="n">
        <v>2</v>
      </c>
      <c r="D3029" s="37" t="n">
        <v>79</v>
      </c>
      <c r="E3029" s="37" t="s">
        <v>187</v>
      </c>
      <c r="F3029" s="37" t="n">
        <v>2.1</v>
      </c>
      <c r="G3029" s="37" t="n">
        <v>8</v>
      </c>
      <c r="H3029" s="37" t="str">
        <f aca="false">IFERROR(VLOOKUP(A3029,Employees!$A$2:$I$1501,9,FALSE()),"Unknown")</f>
        <v>Data &amp; AI</v>
      </c>
      <c r="I3029" s="37" t="str">
        <f aca="false">IFERROR(VLOOKUP(A3029,Employees!$A$2:$U$1501,21,FALSE()),"Unknown")</f>
        <v>Active</v>
      </c>
    </row>
    <row r="3030" customFormat="false" ht="15" hidden="false" customHeight="false" outlineLevel="0" collapsed="false">
      <c r="A3030" s="37" t="s">
        <v>1731</v>
      </c>
      <c r="B3030" s="37" t="n">
        <v>2023</v>
      </c>
      <c r="C3030" s="37" t="n">
        <v>3</v>
      </c>
      <c r="D3030" s="37" t="n">
        <v>96</v>
      </c>
      <c r="E3030" s="37" t="s">
        <v>187</v>
      </c>
      <c r="F3030" s="37" t="n">
        <v>7.3</v>
      </c>
      <c r="G3030" s="37" t="n">
        <v>21</v>
      </c>
      <c r="H3030" s="37" t="str">
        <f aca="false">IFERROR(VLOOKUP(A3030,Employees!$A$2:$I$1501,9,FALSE()),"Unknown")</f>
        <v>Data &amp; AI</v>
      </c>
      <c r="I3030" s="37" t="str">
        <f aca="false">IFERROR(VLOOKUP(A3030,Employees!$A$2:$U$1501,21,FALSE()),"Unknown")</f>
        <v>Active</v>
      </c>
    </row>
    <row r="3031" customFormat="false" ht="15" hidden="false" customHeight="false" outlineLevel="0" collapsed="false">
      <c r="A3031" s="37" t="s">
        <v>1731</v>
      </c>
      <c r="B3031" s="37" t="n">
        <v>2024</v>
      </c>
      <c r="C3031" s="37" t="n">
        <v>2</v>
      </c>
      <c r="D3031" s="37" t="n">
        <v>72</v>
      </c>
      <c r="E3031" s="37" t="s">
        <v>187</v>
      </c>
      <c r="F3031" s="37" t="n">
        <v>4.3</v>
      </c>
      <c r="G3031" s="37" t="n">
        <v>27</v>
      </c>
      <c r="H3031" s="37" t="str">
        <f aca="false">IFERROR(VLOOKUP(A3031,Employees!$A$2:$I$1501,9,FALSE()),"Unknown")</f>
        <v>Data &amp; AI</v>
      </c>
      <c r="I3031" s="37" t="str">
        <f aca="false">IFERROR(VLOOKUP(A3031,Employees!$A$2:$U$1501,21,FALSE()),"Unknown")</f>
        <v>Active</v>
      </c>
    </row>
    <row r="3032" customFormat="false" ht="15" hidden="false" customHeight="false" outlineLevel="0" collapsed="false">
      <c r="A3032" s="37" t="s">
        <v>1731</v>
      </c>
      <c r="B3032" s="37" t="n">
        <v>2025</v>
      </c>
      <c r="C3032" s="37" t="n">
        <v>1</v>
      </c>
      <c r="D3032" s="37" t="n">
        <v>65</v>
      </c>
      <c r="E3032" s="37" t="s">
        <v>187</v>
      </c>
      <c r="F3032" s="37" t="n">
        <v>2.2</v>
      </c>
      <c r="G3032" s="37" t="n">
        <v>22</v>
      </c>
      <c r="H3032" s="37" t="str">
        <f aca="false">IFERROR(VLOOKUP(A3032,Employees!$A$2:$I$1501,9,FALSE()),"Unknown")</f>
        <v>Data &amp; AI</v>
      </c>
      <c r="I3032" s="37" t="str">
        <f aca="false">IFERROR(VLOOKUP(A3032,Employees!$A$2:$U$1501,21,FALSE()),"Unknown")</f>
        <v>Active</v>
      </c>
    </row>
    <row r="3033" customFormat="false" ht="15" hidden="false" customHeight="false" outlineLevel="0" collapsed="false">
      <c r="A3033" s="37" t="s">
        <v>1732</v>
      </c>
      <c r="B3033" s="37" t="n">
        <v>2023</v>
      </c>
      <c r="C3033" s="37" t="n">
        <v>3</v>
      </c>
      <c r="D3033" s="37" t="n">
        <v>67</v>
      </c>
      <c r="E3033" s="37" t="s">
        <v>187</v>
      </c>
      <c r="F3033" s="37" t="n">
        <v>7.2</v>
      </c>
      <c r="G3033" s="37" t="n">
        <v>54</v>
      </c>
      <c r="H3033" s="37" t="str">
        <f aca="false">IFERROR(VLOOKUP(A3033,Employees!$A$2:$I$1501,9,FALSE()),"Unknown")</f>
        <v>Engineering</v>
      </c>
      <c r="I3033" s="37" t="str">
        <f aca="false">IFERROR(VLOOKUP(A3033,Employees!$A$2:$U$1501,21,FALSE()),"Unknown")</f>
        <v>Active</v>
      </c>
    </row>
    <row r="3034" customFormat="false" ht="15" hidden="false" customHeight="false" outlineLevel="0" collapsed="false">
      <c r="A3034" s="37" t="s">
        <v>1732</v>
      </c>
      <c r="B3034" s="37" t="n">
        <v>2024</v>
      </c>
      <c r="C3034" s="37" t="n">
        <v>3</v>
      </c>
      <c r="D3034" s="37" t="n">
        <v>81</v>
      </c>
      <c r="E3034" s="37" t="s">
        <v>187</v>
      </c>
      <c r="F3034" s="37" t="n">
        <v>6.3</v>
      </c>
      <c r="G3034" s="37" t="n">
        <v>10</v>
      </c>
      <c r="H3034" s="37" t="str">
        <f aca="false">IFERROR(VLOOKUP(A3034,Employees!$A$2:$I$1501,9,FALSE()),"Unknown")</f>
        <v>Engineering</v>
      </c>
      <c r="I3034" s="37" t="str">
        <f aca="false">IFERROR(VLOOKUP(A3034,Employees!$A$2:$U$1501,21,FALSE()),"Unknown")</f>
        <v>Active</v>
      </c>
    </row>
    <row r="3035" customFormat="false" ht="15" hidden="false" customHeight="false" outlineLevel="0" collapsed="false">
      <c r="A3035" s="37" t="s">
        <v>1732</v>
      </c>
      <c r="B3035" s="37" t="n">
        <v>2025</v>
      </c>
      <c r="C3035" s="37" t="n">
        <v>3</v>
      </c>
      <c r="D3035" s="37" t="n">
        <v>77</v>
      </c>
      <c r="E3035" s="37" t="s">
        <v>187</v>
      </c>
      <c r="F3035" s="37" t="n">
        <v>5.4</v>
      </c>
      <c r="G3035" s="37" t="n">
        <v>22</v>
      </c>
      <c r="H3035" s="37" t="str">
        <f aca="false">IFERROR(VLOOKUP(A3035,Employees!$A$2:$I$1501,9,FALSE()),"Unknown")</f>
        <v>Engineering</v>
      </c>
      <c r="I3035" s="37" t="str">
        <f aca="false">IFERROR(VLOOKUP(A3035,Employees!$A$2:$U$1501,21,FALSE()),"Unknown")</f>
        <v>Active</v>
      </c>
    </row>
    <row r="3036" customFormat="false" ht="15" hidden="false" customHeight="false" outlineLevel="0" collapsed="false">
      <c r="A3036" s="37" t="s">
        <v>665</v>
      </c>
      <c r="B3036" s="37" t="n">
        <v>2025</v>
      </c>
      <c r="C3036" s="37" t="n">
        <v>4</v>
      </c>
      <c r="D3036" s="37" t="n">
        <v>86</v>
      </c>
      <c r="E3036" s="37" t="s">
        <v>185</v>
      </c>
      <c r="F3036" s="37" t="n">
        <v>9.5</v>
      </c>
      <c r="G3036" s="37" t="n">
        <v>36</v>
      </c>
      <c r="H3036" s="37" t="str">
        <f aca="false">IFERROR(VLOOKUP(A3036,Employees!$A$2:$I$1501,9,FALSE()),"Unknown")</f>
        <v>Marketing</v>
      </c>
      <c r="I3036" s="37" t="str">
        <f aca="false">IFERROR(VLOOKUP(A3036,Employees!$A$2:$U$1501,21,FALSE()),"Unknown")</f>
        <v>Active</v>
      </c>
    </row>
    <row r="3037" customFormat="false" ht="15" hidden="false" customHeight="false" outlineLevel="0" collapsed="false">
      <c r="A3037" s="37" t="s">
        <v>1733</v>
      </c>
      <c r="B3037" s="37" t="n">
        <v>2021</v>
      </c>
      <c r="C3037" s="37" t="n">
        <v>3</v>
      </c>
      <c r="D3037" s="37" t="n">
        <v>94</v>
      </c>
      <c r="E3037" s="37" t="s">
        <v>187</v>
      </c>
      <c r="F3037" s="37" t="n">
        <v>6.1</v>
      </c>
      <c r="G3037" s="37" t="n">
        <v>63</v>
      </c>
      <c r="H3037" s="37" t="str">
        <f aca="false">IFERROR(VLOOKUP(A3037,Employees!$A$2:$I$1501,9,FALSE()),"Unknown")</f>
        <v>Engineering</v>
      </c>
      <c r="I3037" s="37" t="str">
        <f aca="false">IFERROR(VLOOKUP(A3037,Employees!$A$2:$U$1501,21,FALSE()),"Unknown")</f>
        <v>Active</v>
      </c>
    </row>
    <row r="3038" customFormat="false" ht="15" hidden="false" customHeight="false" outlineLevel="0" collapsed="false">
      <c r="A3038" s="37" t="s">
        <v>1733</v>
      </c>
      <c r="B3038" s="37" t="n">
        <v>2022</v>
      </c>
      <c r="C3038" s="37" t="n">
        <v>3</v>
      </c>
      <c r="D3038" s="37" t="n">
        <v>75</v>
      </c>
      <c r="E3038" s="37" t="s">
        <v>187</v>
      </c>
      <c r="F3038" s="37" t="n">
        <v>6.3</v>
      </c>
      <c r="G3038" s="37" t="n">
        <v>27</v>
      </c>
      <c r="H3038" s="37" t="str">
        <f aca="false">IFERROR(VLOOKUP(A3038,Employees!$A$2:$I$1501,9,FALSE()),"Unknown")</f>
        <v>Engineering</v>
      </c>
      <c r="I3038" s="37" t="str">
        <f aca="false">IFERROR(VLOOKUP(A3038,Employees!$A$2:$U$1501,21,FALSE()),"Unknown")</f>
        <v>Active</v>
      </c>
    </row>
    <row r="3039" customFormat="false" ht="15" hidden="false" customHeight="false" outlineLevel="0" collapsed="false">
      <c r="A3039" s="37" t="s">
        <v>1733</v>
      </c>
      <c r="B3039" s="37" t="n">
        <v>2023</v>
      </c>
      <c r="C3039" s="37" t="n">
        <v>4</v>
      </c>
      <c r="D3039" s="37" t="n">
        <v>88</v>
      </c>
      <c r="E3039" s="37" t="s">
        <v>187</v>
      </c>
      <c r="F3039" s="37" t="n">
        <v>7.1</v>
      </c>
      <c r="G3039" s="37" t="n">
        <v>64</v>
      </c>
      <c r="H3039" s="37" t="str">
        <f aca="false">IFERROR(VLOOKUP(A3039,Employees!$A$2:$I$1501,9,FALSE()),"Unknown")</f>
        <v>Engineering</v>
      </c>
      <c r="I3039" s="37" t="str">
        <f aca="false">IFERROR(VLOOKUP(A3039,Employees!$A$2:$U$1501,21,FALSE()),"Unknown")</f>
        <v>Active</v>
      </c>
    </row>
    <row r="3040" customFormat="false" ht="15" hidden="false" customHeight="false" outlineLevel="0" collapsed="false">
      <c r="A3040" s="37" t="s">
        <v>1733</v>
      </c>
      <c r="B3040" s="37" t="n">
        <v>2024</v>
      </c>
      <c r="C3040" s="37" t="n">
        <v>5</v>
      </c>
      <c r="D3040" s="37" t="n">
        <v>98</v>
      </c>
      <c r="E3040" s="37" t="s">
        <v>187</v>
      </c>
      <c r="F3040" s="37" t="n">
        <v>13</v>
      </c>
      <c r="G3040" s="37" t="n">
        <v>22</v>
      </c>
      <c r="H3040" s="37" t="str">
        <f aca="false">IFERROR(VLOOKUP(A3040,Employees!$A$2:$I$1501,9,FALSE()),"Unknown")</f>
        <v>Engineering</v>
      </c>
      <c r="I3040" s="37" t="str">
        <f aca="false">IFERROR(VLOOKUP(A3040,Employees!$A$2:$U$1501,21,FALSE()),"Unknown")</f>
        <v>Active</v>
      </c>
    </row>
    <row r="3041" customFormat="false" ht="15" hidden="false" customHeight="false" outlineLevel="0" collapsed="false">
      <c r="A3041" s="37" t="s">
        <v>1733</v>
      </c>
      <c r="B3041" s="37" t="n">
        <v>2025</v>
      </c>
      <c r="C3041" s="37" t="n">
        <v>3</v>
      </c>
      <c r="D3041" s="37" t="n">
        <v>90</v>
      </c>
      <c r="E3041" s="37" t="s">
        <v>187</v>
      </c>
      <c r="F3041" s="37" t="n">
        <v>7.2</v>
      </c>
      <c r="G3041" s="37" t="n">
        <v>39</v>
      </c>
      <c r="H3041" s="37" t="str">
        <f aca="false">IFERROR(VLOOKUP(A3041,Employees!$A$2:$I$1501,9,FALSE()),"Unknown")</f>
        <v>Engineering</v>
      </c>
      <c r="I3041" s="37" t="str">
        <f aca="false">IFERROR(VLOOKUP(A3041,Employees!$A$2:$U$1501,21,FALSE()),"Unknown")</f>
        <v>Active</v>
      </c>
    </row>
    <row r="3042" customFormat="false" ht="15" hidden="false" customHeight="false" outlineLevel="0" collapsed="false">
      <c r="A3042" s="37" t="s">
        <v>1542</v>
      </c>
      <c r="B3042" s="37" t="n">
        <v>2023</v>
      </c>
      <c r="C3042" s="37" t="n">
        <v>3</v>
      </c>
      <c r="D3042" s="37" t="n">
        <v>78</v>
      </c>
      <c r="E3042" s="37" t="s">
        <v>187</v>
      </c>
      <c r="F3042" s="37" t="n">
        <v>7.7</v>
      </c>
      <c r="G3042" s="37" t="n">
        <v>15</v>
      </c>
      <c r="H3042" s="37" t="str">
        <f aca="false">IFERROR(VLOOKUP(A3042,Employees!$A$2:$I$1501,9,FALSE()),"Unknown")</f>
        <v>Sales</v>
      </c>
      <c r="I3042" s="37" t="str">
        <f aca="false">IFERROR(VLOOKUP(A3042,Employees!$A$2:$U$1501,21,FALSE()),"Unknown")</f>
        <v>Active</v>
      </c>
    </row>
    <row r="3043" customFormat="false" ht="15" hidden="false" customHeight="false" outlineLevel="0" collapsed="false">
      <c r="A3043" s="37" t="s">
        <v>1542</v>
      </c>
      <c r="B3043" s="37" t="n">
        <v>2024</v>
      </c>
      <c r="C3043" s="37" t="n">
        <v>3</v>
      </c>
      <c r="D3043" s="37" t="n">
        <v>81</v>
      </c>
      <c r="E3043" s="37" t="s">
        <v>187</v>
      </c>
      <c r="F3043" s="37" t="n">
        <v>8</v>
      </c>
      <c r="G3043" s="37" t="n">
        <v>7</v>
      </c>
      <c r="H3043" s="37" t="str">
        <f aca="false">IFERROR(VLOOKUP(A3043,Employees!$A$2:$I$1501,9,FALSE()),"Unknown")</f>
        <v>Sales</v>
      </c>
      <c r="I3043" s="37" t="str">
        <f aca="false">IFERROR(VLOOKUP(A3043,Employees!$A$2:$U$1501,21,FALSE()),"Unknown")</f>
        <v>Active</v>
      </c>
    </row>
    <row r="3044" customFormat="false" ht="15" hidden="false" customHeight="false" outlineLevel="0" collapsed="false">
      <c r="A3044" s="37" t="s">
        <v>1542</v>
      </c>
      <c r="B3044" s="37" t="n">
        <v>2025</v>
      </c>
      <c r="C3044" s="37" t="n">
        <v>2</v>
      </c>
      <c r="D3044" s="37" t="n">
        <v>51</v>
      </c>
      <c r="E3044" s="37" t="s">
        <v>187</v>
      </c>
      <c r="F3044" s="37" t="n">
        <v>2.6</v>
      </c>
      <c r="G3044" s="37" t="n">
        <v>17</v>
      </c>
      <c r="H3044" s="37" t="str">
        <f aca="false">IFERROR(VLOOKUP(A3044,Employees!$A$2:$I$1501,9,FALSE()),"Unknown")</f>
        <v>Sales</v>
      </c>
      <c r="I3044" s="37" t="str">
        <f aca="false">IFERROR(VLOOKUP(A3044,Employees!$A$2:$U$1501,21,FALSE()),"Unknown")</f>
        <v>Active</v>
      </c>
    </row>
    <row r="3045" customFormat="false" ht="15" hidden="false" customHeight="false" outlineLevel="0" collapsed="false">
      <c r="A3045" s="37" t="s">
        <v>1734</v>
      </c>
      <c r="B3045" s="37" t="n">
        <v>2022</v>
      </c>
      <c r="C3045" s="37" t="n">
        <v>3</v>
      </c>
      <c r="D3045" s="37" t="n">
        <v>71</v>
      </c>
      <c r="E3045" s="37" t="s">
        <v>187</v>
      </c>
      <c r="F3045" s="37" t="n">
        <v>5.4</v>
      </c>
      <c r="G3045" s="37" t="n">
        <v>9</v>
      </c>
      <c r="H3045" s="37" t="str">
        <f aca="false">IFERROR(VLOOKUP(A3045,Employees!$A$2:$I$1501,9,FALSE()),"Unknown")</f>
        <v>Engineering</v>
      </c>
      <c r="I3045" s="37" t="str">
        <f aca="false">IFERROR(VLOOKUP(A3045,Employees!$A$2:$U$1501,21,FALSE()),"Unknown")</f>
        <v>Active</v>
      </c>
    </row>
    <row r="3046" customFormat="false" ht="15" hidden="false" customHeight="false" outlineLevel="0" collapsed="false">
      <c r="A3046" s="37" t="s">
        <v>1734</v>
      </c>
      <c r="B3046" s="37" t="n">
        <v>2023</v>
      </c>
      <c r="C3046" s="37" t="n">
        <v>3</v>
      </c>
      <c r="D3046" s="37" t="n">
        <v>90</v>
      </c>
      <c r="E3046" s="37" t="s">
        <v>187</v>
      </c>
      <c r="F3046" s="37" t="n">
        <v>3.9</v>
      </c>
      <c r="G3046" s="37" t="n">
        <v>15</v>
      </c>
      <c r="H3046" s="37" t="str">
        <f aca="false">IFERROR(VLOOKUP(A3046,Employees!$A$2:$I$1501,9,FALSE()),"Unknown")</f>
        <v>Engineering</v>
      </c>
      <c r="I3046" s="37" t="str">
        <f aca="false">IFERROR(VLOOKUP(A3046,Employees!$A$2:$U$1501,21,FALSE()),"Unknown")</f>
        <v>Active</v>
      </c>
    </row>
    <row r="3047" customFormat="false" ht="15" hidden="false" customHeight="false" outlineLevel="0" collapsed="false">
      <c r="A3047" s="37" t="s">
        <v>1734</v>
      </c>
      <c r="B3047" s="37" t="n">
        <v>2024</v>
      </c>
      <c r="C3047" s="37" t="n">
        <v>3</v>
      </c>
      <c r="D3047" s="37" t="n">
        <v>81</v>
      </c>
      <c r="E3047" s="37" t="s">
        <v>187</v>
      </c>
      <c r="F3047" s="37" t="n">
        <v>5.1</v>
      </c>
      <c r="G3047" s="37" t="n">
        <v>39</v>
      </c>
      <c r="H3047" s="37" t="str">
        <f aca="false">IFERROR(VLOOKUP(A3047,Employees!$A$2:$I$1501,9,FALSE()),"Unknown")</f>
        <v>Engineering</v>
      </c>
      <c r="I3047" s="37" t="str">
        <f aca="false">IFERROR(VLOOKUP(A3047,Employees!$A$2:$U$1501,21,FALSE()),"Unknown")</f>
        <v>Active</v>
      </c>
    </row>
    <row r="3048" customFormat="false" ht="15" hidden="false" customHeight="false" outlineLevel="0" collapsed="false">
      <c r="A3048" s="37" t="s">
        <v>1734</v>
      </c>
      <c r="B3048" s="37" t="n">
        <v>2025</v>
      </c>
      <c r="C3048" s="37" t="n">
        <v>2</v>
      </c>
      <c r="D3048" s="37" t="n">
        <v>65</v>
      </c>
      <c r="E3048" s="37" t="s">
        <v>187</v>
      </c>
      <c r="F3048" s="37" t="n">
        <v>4.8</v>
      </c>
      <c r="G3048" s="37" t="n">
        <v>26</v>
      </c>
      <c r="H3048" s="37" t="str">
        <f aca="false">IFERROR(VLOOKUP(A3048,Employees!$A$2:$I$1501,9,FALSE()),"Unknown")</f>
        <v>Engineering</v>
      </c>
      <c r="I3048" s="37" t="str">
        <f aca="false">IFERROR(VLOOKUP(A3048,Employees!$A$2:$U$1501,21,FALSE()),"Unknown")</f>
        <v>Active</v>
      </c>
    </row>
    <row r="3049" customFormat="false" ht="15" hidden="false" customHeight="false" outlineLevel="0" collapsed="false">
      <c r="A3049" s="37" t="s">
        <v>1627</v>
      </c>
      <c r="B3049" s="37" t="n">
        <v>2021</v>
      </c>
      <c r="C3049" s="37" t="n">
        <v>4</v>
      </c>
      <c r="D3049" s="37" t="n">
        <v>82</v>
      </c>
      <c r="E3049" s="37" t="s">
        <v>185</v>
      </c>
      <c r="F3049" s="37" t="n">
        <v>9.9</v>
      </c>
      <c r="G3049" s="37" t="n">
        <v>32</v>
      </c>
      <c r="H3049" s="37" t="str">
        <f aca="false">IFERROR(VLOOKUP(A3049,Employees!$A$2:$I$1501,9,FALSE()),"Unknown")</f>
        <v>Marketing</v>
      </c>
      <c r="I3049" s="37" t="str">
        <f aca="false">IFERROR(VLOOKUP(A3049,Employees!$A$2:$U$1501,21,FALSE()),"Unknown")</f>
        <v>Active</v>
      </c>
    </row>
    <row r="3050" customFormat="false" ht="15" hidden="false" customHeight="false" outlineLevel="0" collapsed="false">
      <c r="A3050" s="37" t="s">
        <v>1627</v>
      </c>
      <c r="B3050" s="37" t="n">
        <v>2022</v>
      </c>
      <c r="C3050" s="37" t="n">
        <v>2</v>
      </c>
      <c r="D3050" s="37" t="n">
        <v>71</v>
      </c>
      <c r="E3050" s="37" t="s">
        <v>187</v>
      </c>
      <c r="F3050" s="37" t="n">
        <v>7</v>
      </c>
      <c r="G3050" s="37" t="n">
        <v>10</v>
      </c>
      <c r="H3050" s="37" t="str">
        <f aca="false">IFERROR(VLOOKUP(A3050,Employees!$A$2:$I$1501,9,FALSE()),"Unknown")</f>
        <v>Marketing</v>
      </c>
      <c r="I3050" s="37" t="str">
        <f aca="false">IFERROR(VLOOKUP(A3050,Employees!$A$2:$U$1501,21,FALSE()),"Unknown")</f>
        <v>Active</v>
      </c>
    </row>
    <row r="3051" customFormat="false" ht="15" hidden="false" customHeight="false" outlineLevel="0" collapsed="false">
      <c r="A3051" s="37" t="s">
        <v>1627</v>
      </c>
      <c r="B3051" s="37" t="n">
        <v>2023</v>
      </c>
      <c r="C3051" s="37" t="n">
        <v>3</v>
      </c>
      <c r="D3051" s="37" t="n">
        <v>73</v>
      </c>
      <c r="E3051" s="37" t="s">
        <v>187</v>
      </c>
      <c r="F3051" s="37" t="n">
        <v>7</v>
      </c>
      <c r="G3051" s="37" t="n">
        <v>4</v>
      </c>
      <c r="H3051" s="37" t="str">
        <f aca="false">IFERROR(VLOOKUP(A3051,Employees!$A$2:$I$1501,9,FALSE()),"Unknown")</f>
        <v>Marketing</v>
      </c>
      <c r="I3051" s="37" t="str">
        <f aca="false">IFERROR(VLOOKUP(A3051,Employees!$A$2:$U$1501,21,FALSE()),"Unknown")</f>
        <v>Active</v>
      </c>
    </row>
    <row r="3052" customFormat="false" ht="15" hidden="false" customHeight="false" outlineLevel="0" collapsed="false">
      <c r="A3052" s="37" t="s">
        <v>1627</v>
      </c>
      <c r="B3052" s="37" t="n">
        <v>2024</v>
      </c>
      <c r="C3052" s="37" t="n">
        <v>3</v>
      </c>
      <c r="D3052" s="37" t="n">
        <v>85</v>
      </c>
      <c r="E3052" s="37" t="s">
        <v>187</v>
      </c>
      <c r="F3052" s="37" t="n">
        <v>5.3</v>
      </c>
      <c r="G3052" s="37" t="n">
        <v>24</v>
      </c>
      <c r="H3052" s="37" t="str">
        <f aca="false">IFERROR(VLOOKUP(A3052,Employees!$A$2:$I$1501,9,FALSE()),"Unknown")</f>
        <v>Marketing</v>
      </c>
      <c r="I3052" s="37" t="str">
        <f aca="false">IFERROR(VLOOKUP(A3052,Employees!$A$2:$U$1501,21,FALSE()),"Unknown")</f>
        <v>Active</v>
      </c>
    </row>
    <row r="3053" customFormat="false" ht="15" hidden="false" customHeight="false" outlineLevel="0" collapsed="false">
      <c r="A3053" s="37" t="s">
        <v>1627</v>
      </c>
      <c r="B3053" s="37" t="n">
        <v>2025</v>
      </c>
      <c r="C3053" s="37" t="n">
        <v>2</v>
      </c>
      <c r="D3053" s="37" t="n">
        <v>88</v>
      </c>
      <c r="E3053" s="37" t="s">
        <v>187</v>
      </c>
      <c r="F3053" s="37" t="n">
        <v>5.4</v>
      </c>
      <c r="G3053" s="37" t="n">
        <v>7</v>
      </c>
      <c r="H3053" s="37" t="str">
        <f aca="false">IFERROR(VLOOKUP(A3053,Employees!$A$2:$I$1501,9,FALSE()),"Unknown")</f>
        <v>Marketing</v>
      </c>
      <c r="I3053" s="37" t="str">
        <f aca="false">IFERROR(VLOOKUP(A3053,Employees!$A$2:$U$1501,21,FALSE()),"Unknown")</f>
        <v>Active</v>
      </c>
    </row>
    <row r="3054" customFormat="false" ht="15" hidden="false" customHeight="false" outlineLevel="0" collapsed="false">
      <c r="A3054" s="37" t="s">
        <v>1736</v>
      </c>
      <c r="B3054" s="37" t="n">
        <v>2021</v>
      </c>
      <c r="C3054" s="37" t="n">
        <v>2</v>
      </c>
      <c r="D3054" s="37" t="n">
        <v>77</v>
      </c>
      <c r="E3054" s="37" t="s">
        <v>187</v>
      </c>
      <c r="F3054" s="37" t="n">
        <v>4.1</v>
      </c>
      <c r="G3054" s="37" t="n">
        <v>19</v>
      </c>
      <c r="H3054" s="37" t="str">
        <f aca="false">IFERROR(VLOOKUP(A3054,Employees!$A$2:$I$1501,9,FALSE()),"Unknown")</f>
        <v>Engineering</v>
      </c>
      <c r="I3054" s="37" t="str">
        <f aca="false">IFERROR(VLOOKUP(A3054,Employees!$A$2:$U$1501,21,FALSE()),"Unknown")</f>
        <v>Exited</v>
      </c>
    </row>
    <row r="3055" customFormat="false" ht="15" hidden="false" customHeight="false" outlineLevel="0" collapsed="false">
      <c r="A3055" s="37" t="s">
        <v>1736</v>
      </c>
      <c r="B3055" s="37" t="n">
        <v>2022</v>
      </c>
      <c r="C3055" s="37" t="n">
        <v>2</v>
      </c>
      <c r="D3055" s="37" t="n">
        <v>89</v>
      </c>
      <c r="E3055" s="37" t="s">
        <v>187</v>
      </c>
      <c r="F3055" s="37" t="n">
        <v>4.2</v>
      </c>
      <c r="G3055" s="37" t="n">
        <v>3</v>
      </c>
      <c r="H3055" s="37" t="str">
        <f aca="false">IFERROR(VLOOKUP(A3055,Employees!$A$2:$I$1501,9,FALSE()),"Unknown")</f>
        <v>Engineering</v>
      </c>
      <c r="I3055" s="37" t="str">
        <f aca="false">IFERROR(VLOOKUP(A3055,Employees!$A$2:$U$1501,21,FALSE()),"Unknown")</f>
        <v>Exited</v>
      </c>
    </row>
    <row r="3056" customFormat="false" ht="15" hidden="false" customHeight="false" outlineLevel="0" collapsed="false">
      <c r="A3056" s="37" t="s">
        <v>1736</v>
      </c>
      <c r="B3056" s="37" t="n">
        <v>2023</v>
      </c>
      <c r="C3056" s="37" t="n">
        <v>3</v>
      </c>
      <c r="D3056" s="37" t="n">
        <v>90</v>
      </c>
      <c r="E3056" s="37" t="s">
        <v>187</v>
      </c>
      <c r="F3056" s="37" t="n">
        <v>7</v>
      </c>
      <c r="G3056" s="37" t="n">
        <v>21</v>
      </c>
      <c r="H3056" s="37" t="str">
        <f aca="false">IFERROR(VLOOKUP(A3056,Employees!$A$2:$I$1501,9,FALSE()),"Unknown")</f>
        <v>Engineering</v>
      </c>
      <c r="I3056" s="37" t="str">
        <f aca="false">IFERROR(VLOOKUP(A3056,Employees!$A$2:$U$1501,21,FALSE()),"Unknown")</f>
        <v>Exited</v>
      </c>
    </row>
    <row r="3057" customFormat="false" ht="15" hidden="false" customHeight="false" outlineLevel="0" collapsed="false">
      <c r="A3057" s="37" t="s">
        <v>1736</v>
      </c>
      <c r="B3057" s="37" t="n">
        <v>2024</v>
      </c>
      <c r="C3057" s="37" t="n">
        <v>3</v>
      </c>
      <c r="D3057" s="37" t="n">
        <v>79</v>
      </c>
      <c r="E3057" s="37" t="s">
        <v>187</v>
      </c>
      <c r="F3057" s="37" t="n">
        <v>5.6</v>
      </c>
      <c r="G3057" s="37" t="n">
        <v>27</v>
      </c>
      <c r="H3057" s="37" t="str">
        <f aca="false">IFERROR(VLOOKUP(A3057,Employees!$A$2:$I$1501,9,FALSE()),"Unknown")</f>
        <v>Engineering</v>
      </c>
      <c r="I3057" s="37" t="str">
        <f aca="false">IFERROR(VLOOKUP(A3057,Employees!$A$2:$U$1501,21,FALSE()),"Unknown")</f>
        <v>Exited</v>
      </c>
    </row>
    <row r="3058" customFormat="false" ht="15" hidden="false" customHeight="false" outlineLevel="0" collapsed="false">
      <c r="A3058" s="37" t="s">
        <v>1736</v>
      </c>
      <c r="B3058" s="37" t="n">
        <v>2025</v>
      </c>
      <c r="C3058" s="37" t="n">
        <v>4</v>
      </c>
      <c r="D3058" s="37" t="n">
        <v>96</v>
      </c>
      <c r="E3058" s="37" t="s">
        <v>187</v>
      </c>
      <c r="F3058" s="37" t="n">
        <v>7.1</v>
      </c>
      <c r="G3058" s="37" t="n">
        <v>14</v>
      </c>
      <c r="H3058" s="37" t="str">
        <f aca="false">IFERROR(VLOOKUP(A3058,Employees!$A$2:$I$1501,9,FALSE()),"Unknown")</f>
        <v>Engineering</v>
      </c>
      <c r="I3058" s="37" t="str">
        <f aca="false">IFERROR(VLOOKUP(A3058,Employees!$A$2:$U$1501,21,FALSE()),"Unknown")</f>
        <v>Exited</v>
      </c>
    </row>
    <row r="3059" customFormat="false" ht="15" hidden="false" customHeight="false" outlineLevel="0" collapsed="false">
      <c r="A3059" s="37" t="s">
        <v>1737</v>
      </c>
      <c r="B3059" s="37" t="n">
        <v>2024</v>
      </c>
      <c r="C3059" s="37" t="n">
        <v>3</v>
      </c>
      <c r="D3059" s="37" t="n">
        <v>91</v>
      </c>
      <c r="E3059" s="37" t="s">
        <v>187</v>
      </c>
      <c r="F3059" s="37" t="n">
        <v>4.6</v>
      </c>
      <c r="G3059" s="37" t="n">
        <v>10</v>
      </c>
      <c r="H3059" s="37" t="str">
        <f aca="false">IFERROR(VLOOKUP(A3059,Employees!$A$2:$I$1501,9,FALSE()),"Unknown")</f>
        <v>Customer Support</v>
      </c>
      <c r="I3059" s="37" t="str">
        <f aca="false">IFERROR(VLOOKUP(A3059,Employees!$A$2:$U$1501,21,FALSE()),"Unknown")</f>
        <v>Active</v>
      </c>
    </row>
    <row r="3060" customFormat="false" ht="15" hidden="false" customHeight="false" outlineLevel="0" collapsed="false">
      <c r="A3060" s="37" t="s">
        <v>1737</v>
      </c>
      <c r="B3060" s="37" t="n">
        <v>2025</v>
      </c>
      <c r="C3060" s="37" t="n">
        <v>4</v>
      </c>
      <c r="D3060" s="37" t="n">
        <v>79</v>
      </c>
      <c r="E3060" s="37" t="s">
        <v>187</v>
      </c>
      <c r="F3060" s="37" t="n">
        <v>10.2</v>
      </c>
      <c r="G3060" s="37" t="n">
        <v>49</v>
      </c>
      <c r="H3060" s="37" t="str">
        <f aca="false">IFERROR(VLOOKUP(A3060,Employees!$A$2:$I$1501,9,FALSE()),"Unknown")</f>
        <v>Customer Support</v>
      </c>
      <c r="I3060" s="37" t="str">
        <f aca="false">IFERROR(VLOOKUP(A3060,Employees!$A$2:$U$1501,21,FALSE()),"Unknown")</f>
        <v>Active</v>
      </c>
    </row>
    <row r="3061" customFormat="false" ht="15" hidden="false" customHeight="false" outlineLevel="0" collapsed="false">
      <c r="A3061" s="37" t="s">
        <v>1738</v>
      </c>
      <c r="B3061" s="37" t="n">
        <v>2021</v>
      </c>
      <c r="C3061" s="37" t="n">
        <v>3</v>
      </c>
      <c r="D3061" s="37" t="n">
        <v>75</v>
      </c>
      <c r="E3061" s="37" t="s">
        <v>187</v>
      </c>
      <c r="F3061" s="37" t="n">
        <v>4.6</v>
      </c>
      <c r="G3061" s="37" t="n">
        <v>9</v>
      </c>
      <c r="H3061" s="37" t="str">
        <f aca="false">IFERROR(VLOOKUP(A3061,Employees!$A$2:$I$1501,9,FALSE()),"Unknown")</f>
        <v>Customer Support</v>
      </c>
      <c r="I3061" s="37" t="str">
        <f aca="false">IFERROR(VLOOKUP(A3061,Employees!$A$2:$U$1501,21,FALSE()),"Unknown")</f>
        <v>Exited</v>
      </c>
    </row>
    <row r="3062" customFormat="false" ht="15" hidden="false" customHeight="false" outlineLevel="0" collapsed="false">
      <c r="A3062" s="37" t="s">
        <v>1738</v>
      </c>
      <c r="B3062" s="37" t="n">
        <v>2022</v>
      </c>
      <c r="C3062" s="37" t="n">
        <v>3</v>
      </c>
      <c r="D3062" s="37" t="n">
        <v>71</v>
      </c>
      <c r="E3062" s="37" t="s">
        <v>187</v>
      </c>
      <c r="F3062" s="37" t="n">
        <v>7</v>
      </c>
      <c r="G3062" s="37" t="n">
        <v>17</v>
      </c>
      <c r="H3062" s="37" t="str">
        <f aca="false">IFERROR(VLOOKUP(A3062,Employees!$A$2:$I$1501,9,FALSE()),"Unknown")</f>
        <v>Customer Support</v>
      </c>
      <c r="I3062" s="37" t="str">
        <f aca="false">IFERROR(VLOOKUP(A3062,Employees!$A$2:$U$1501,21,FALSE()),"Unknown")</f>
        <v>Exited</v>
      </c>
    </row>
    <row r="3063" customFormat="false" ht="15" hidden="false" customHeight="false" outlineLevel="0" collapsed="false">
      <c r="A3063" s="37" t="s">
        <v>1738</v>
      </c>
      <c r="B3063" s="37" t="n">
        <v>2023</v>
      </c>
      <c r="C3063" s="37" t="n">
        <v>3</v>
      </c>
      <c r="D3063" s="37" t="n">
        <v>74</v>
      </c>
      <c r="E3063" s="37" t="s">
        <v>187</v>
      </c>
      <c r="F3063" s="37" t="n">
        <v>8.8</v>
      </c>
      <c r="G3063" s="37" t="n">
        <v>34</v>
      </c>
      <c r="H3063" s="37" t="str">
        <f aca="false">IFERROR(VLOOKUP(A3063,Employees!$A$2:$I$1501,9,FALSE()),"Unknown")</f>
        <v>Customer Support</v>
      </c>
      <c r="I3063" s="37" t="str">
        <f aca="false">IFERROR(VLOOKUP(A3063,Employees!$A$2:$U$1501,21,FALSE()),"Unknown")</f>
        <v>Exited</v>
      </c>
    </row>
    <row r="3064" customFormat="false" ht="15" hidden="false" customHeight="false" outlineLevel="0" collapsed="false">
      <c r="A3064" s="37" t="s">
        <v>1739</v>
      </c>
      <c r="B3064" s="37" t="n">
        <v>2022</v>
      </c>
      <c r="C3064" s="37" t="n">
        <v>3</v>
      </c>
      <c r="D3064" s="37" t="n">
        <v>72</v>
      </c>
      <c r="E3064" s="37" t="s">
        <v>187</v>
      </c>
      <c r="F3064" s="37" t="n">
        <v>8.5</v>
      </c>
      <c r="G3064" s="37" t="n">
        <v>25</v>
      </c>
      <c r="H3064" s="37" t="str">
        <f aca="false">IFERROR(VLOOKUP(A3064,Employees!$A$2:$I$1501,9,FALSE()),"Unknown")</f>
        <v>Customer Support</v>
      </c>
      <c r="I3064" s="37" t="str">
        <f aca="false">IFERROR(VLOOKUP(A3064,Employees!$A$2:$U$1501,21,FALSE()),"Unknown")</f>
        <v>Exited</v>
      </c>
    </row>
    <row r="3065" customFormat="false" ht="15" hidden="false" customHeight="false" outlineLevel="0" collapsed="false">
      <c r="A3065" s="37" t="s">
        <v>1739</v>
      </c>
      <c r="B3065" s="37" t="n">
        <v>2023</v>
      </c>
      <c r="C3065" s="37" t="n">
        <v>1</v>
      </c>
      <c r="D3065" s="37" t="n">
        <v>63</v>
      </c>
      <c r="E3065" s="37" t="s">
        <v>187</v>
      </c>
      <c r="F3065" s="37" t="n">
        <v>3.5</v>
      </c>
      <c r="G3065" s="37" t="n">
        <v>19</v>
      </c>
      <c r="H3065" s="37" t="str">
        <f aca="false">IFERROR(VLOOKUP(A3065,Employees!$A$2:$I$1501,9,FALSE()),"Unknown")</f>
        <v>Customer Support</v>
      </c>
      <c r="I3065" s="37" t="str">
        <f aca="false">IFERROR(VLOOKUP(A3065,Employees!$A$2:$U$1501,21,FALSE()),"Unknown")</f>
        <v>Exited</v>
      </c>
    </row>
    <row r="3066" customFormat="false" ht="15" hidden="false" customHeight="false" outlineLevel="0" collapsed="false">
      <c r="A3066" s="37" t="s">
        <v>717</v>
      </c>
      <c r="B3066" s="37" t="n">
        <v>2025</v>
      </c>
      <c r="C3066" s="37" t="n">
        <v>3</v>
      </c>
      <c r="D3066" s="37" t="n">
        <v>64</v>
      </c>
      <c r="E3066" s="37" t="s">
        <v>187</v>
      </c>
      <c r="F3066" s="37" t="n">
        <v>7.8</v>
      </c>
      <c r="G3066" s="37" t="n">
        <v>44</v>
      </c>
      <c r="H3066" s="37" t="str">
        <f aca="false">IFERROR(VLOOKUP(A3066,Employees!$A$2:$I$1501,9,FALSE()),"Unknown")</f>
        <v>Marketing</v>
      </c>
      <c r="I3066" s="37" t="str">
        <f aca="false">IFERROR(VLOOKUP(A3066,Employees!$A$2:$U$1501,21,FALSE()),"Unknown")</f>
        <v>Active</v>
      </c>
    </row>
    <row r="3067" customFormat="false" ht="15" hidden="false" customHeight="false" outlineLevel="0" collapsed="false">
      <c r="A3067" s="37" t="s">
        <v>1740</v>
      </c>
      <c r="B3067" s="37" t="n">
        <v>2021</v>
      </c>
      <c r="C3067" s="37" t="n">
        <v>2</v>
      </c>
      <c r="D3067" s="37" t="n">
        <v>67</v>
      </c>
      <c r="E3067" s="37" t="s">
        <v>187</v>
      </c>
      <c r="F3067" s="37" t="n">
        <v>2.8</v>
      </c>
      <c r="G3067" s="37" t="n">
        <v>9</v>
      </c>
      <c r="H3067" s="37" t="str">
        <f aca="false">IFERROR(VLOOKUP(A3067,Employees!$A$2:$I$1501,9,FALSE()),"Unknown")</f>
        <v>Engineering</v>
      </c>
      <c r="I3067" s="37" t="str">
        <f aca="false">IFERROR(VLOOKUP(A3067,Employees!$A$2:$U$1501,21,FALSE()),"Unknown")</f>
        <v>Active</v>
      </c>
    </row>
    <row r="3068" customFormat="false" ht="15" hidden="false" customHeight="false" outlineLevel="0" collapsed="false">
      <c r="A3068" s="37" t="s">
        <v>1740</v>
      </c>
      <c r="B3068" s="37" t="n">
        <v>2022</v>
      </c>
      <c r="C3068" s="37" t="n">
        <v>3</v>
      </c>
      <c r="D3068" s="37" t="n">
        <v>93</v>
      </c>
      <c r="E3068" s="37" t="s">
        <v>187</v>
      </c>
      <c r="F3068" s="37" t="n">
        <v>7.9</v>
      </c>
      <c r="G3068" s="37" t="n">
        <v>23</v>
      </c>
      <c r="H3068" s="37" t="str">
        <f aca="false">IFERROR(VLOOKUP(A3068,Employees!$A$2:$I$1501,9,FALSE()),"Unknown")</f>
        <v>Engineering</v>
      </c>
      <c r="I3068" s="37" t="str">
        <f aca="false">IFERROR(VLOOKUP(A3068,Employees!$A$2:$U$1501,21,FALSE()),"Unknown")</f>
        <v>Active</v>
      </c>
    </row>
    <row r="3069" customFormat="false" ht="15" hidden="false" customHeight="false" outlineLevel="0" collapsed="false">
      <c r="A3069" s="37" t="s">
        <v>1740</v>
      </c>
      <c r="B3069" s="37" t="n">
        <v>2023</v>
      </c>
      <c r="C3069" s="37" t="n">
        <v>3</v>
      </c>
      <c r="D3069" s="37" t="n">
        <v>73</v>
      </c>
      <c r="E3069" s="37" t="s">
        <v>187</v>
      </c>
      <c r="F3069" s="37" t="n">
        <v>7.5</v>
      </c>
      <c r="G3069" s="37" t="n">
        <v>10</v>
      </c>
      <c r="H3069" s="37" t="str">
        <f aca="false">IFERROR(VLOOKUP(A3069,Employees!$A$2:$I$1501,9,FALSE()),"Unknown")</f>
        <v>Engineering</v>
      </c>
      <c r="I3069" s="37" t="str">
        <f aca="false">IFERROR(VLOOKUP(A3069,Employees!$A$2:$U$1501,21,FALSE()),"Unknown")</f>
        <v>Active</v>
      </c>
    </row>
    <row r="3070" customFormat="false" ht="15" hidden="false" customHeight="false" outlineLevel="0" collapsed="false">
      <c r="A3070" s="37" t="s">
        <v>1740</v>
      </c>
      <c r="B3070" s="37" t="n">
        <v>2024</v>
      </c>
      <c r="C3070" s="37" t="n">
        <v>2</v>
      </c>
      <c r="D3070" s="37" t="n">
        <v>89</v>
      </c>
      <c r="E3070" s="37" t="s">
        <v>187</v>
      </c>
      <c r="F3070" s="37" t="n">
        <v>0.7</v>
      </c>
      <c r="G3070" s="37" t="n">
        <v>68</v>
      </c>
      <c r="H3070" s="37" t="str">
        <f aca="false">IFERROR(VLOOKUP(A3070,Employees!$A$2:$I$1501,9,FALSE()),"Unknown")</f>
        <v>Engineering</v>
      </c>
      <c r="I3070" s="37" t="str">
        <f aca="false">IFERROR(VLOOKUP(A3070,Employees!$A$2:$U$1501,21,FALSE()),"Unknown")</f>
        <v>Active</v>
      </c>
    </row>
    <row r="3071" customFormat="false" ht="15" hidden="false" customHeight="false" outlineLevel="0" collapsed="false">
      <c r="A3071" s="37" t="s">
        <v>1740</v>
      </c>
      <c r="B3071" s="37" t="n">
        <v>2025</v>
      </c>
      <c r="C3071" s="37" t="n">
        <v>3</v>
      </c>
      <c r="D3071" s="37" t="n">
        <v>88</v>
      </c>
      <c r="E3071" s="37" t="s">
        <v>187</v>
      </c>
      <c r="F3071" s="37" t="n">
        <v>7.1</v>
      </c>
      <c r="G3071" s="37" t="n">
        <v>34</v>
      </c>
      <c r="H3071" s="37" t="str">
        <f aca="false">IFERROR(VLOOKUP(A3071,Employees!$A$2:$I$1501,9,FALSE()),"Unknown")</f>
        <v>Engineering</v>
      </c>
      <c r="I3071" s="37" t="str">
        <f aca="false">IFERROR(VLOOKUP(A3071,Employees!$A$2:$U$1501,21,FALSE()),"Unknown")</f>
        <v>Active</v>
      </c>
    </row>
    <row r="3072" customFormat="false" ht="15" hidden="false" customHeight="false" outlineLevel="0" collapsed="false">
      <c r="A3072" s="37" t="s">
        <v>1742</v>
      </c>
      <c r="B3072" s="37" t="n">
        <v>2023</v>
      </c>
      <c r="C3072" s="37" t="n">
        <v>5</v>
      </c>
      <c r="D3072" s="37" t="n">
        <v>107</v>
      </c>
      <c r="E3072" s="37" t="s">
        <v>185</v>
      </c>
      <c r="F3072" s="37" t="n">
        <v>10.2</v>
      </c>
      <c r="G3072" s="37" t="n">
        <v>14</v>
      </c>
      <c r="H3072" s="37" t="str">
        <f aca="false">IFERROR(VLOOKUP(A3072,Employees!$A$2:$I$1501,9,FALSE()),"Unknown")</f>
        <v>Human Resources</v>
      </c>
      <c r="I3072" s="37" t="str">
        <f aca="false">IFERROR(VLOOKUP(A3072,Employees!$A$2:$U$1501,21,FALSE()),"Unknown")</f>
        <v>Active</v>
      </c>
    </row>
    <row r="3073" customFormat="false" ht="15" hidden="false" customHeight="false" outlineLevel="0" collapsed="false">
      <c r="A3073" s="37" t="s">
        <v>1742</v>
      </c>
      <c r="B3073" s="37" t="n">
        <v>2024</v>
      </c>
      <c r="C3073" s="37" t="n">
        <v>4</v>
      </c>
      <c r="D3073" s="37" t="n">
        <v>102</v>
      </c>
      <c r="E3073" s="37" t="s">
        <v>187</v>
      </c>
      <c r="F3073" s="37" t="n">
        <v>5.4</v>
      </c>
      <c r="G3073" s="37" t="n">
        <v>21</v>
      </c>
      <c r="H3073" s="37" t="str">
        <f aca="false">IFERROR(VLOOKUP(A3073,Employees!$A$2:$I$1501,9,FALSE()),"Unknown")</f>
        <v>Human Resources</v>
      </c>
      <c r="I3073" s="37" t="str">
        <f aca="false">IFERROR(VLOOKUP(A3073,Employees!$A$2:$U$1501,21,FALSE()),"Unknown")</f>
        <v>Active</v>
      </c>
    </row>
    <row r="3074" customFormat="false" ht="15" hidden="false" customHeight="false" outlineLevel="0" collapsed="false">
      <c r="A3074" s="37" t="s">
        <v>1742</v>
      </c>
      <c r="B3074" s="37" t="n">
        <v>2025</v>
      </c>
      <c r="C3074" s="37" t="n">
        <v>3</v>
      </c>
      <c r="D3074" s="37" t="n">
        <v>96</v>
      </c>
      <c r="E3074" s="37" t="s">
        <v>187</v>
      </c>
      <c r="F3074" s="37" t="n">
        <v>8.4</v>
      </c>
      <c r="G3074" s="37" t="n">
        <v>23</v>
      </c>
      <c r="H3074" s="37" t="str">
        <f aca="false">IFERROR(VLOOKUP(A3074,Employees!$A$2:$I$1501,9,FALSE()),"Unknown")</f>
        <v>Human Resources</v>
      </c>
      <c r="I3074" s="37" t="str">
        <f aca="false">IFERROR(VLOOKUP(A3074,Employees!$A$2:$U$1501,21,FALSE()),"Unknown")</f>
        <v>Active</v>
      </c>
    </row>
    <row r="3075" customFormat="false" ht="15" hidden="false" customHeight="false" outlineLevel="0" collapsed="false">
      <c r="A3075" s="37" t="s">
        <v>1745</v>
      </c>
      <c r="B3075" s="37" t="n">
        <v>2021</v>
      </c>
      <c r="C3075" s="37" t="n">
        <v>2</v>
      </c>
      <c r="D3075" s="37" t="n">
        <v>76</v>
      </c>
      <c r="E3075" s="37" t="s">
        <v>187</v>
      </c>
      <c r="F3075" s="37" t="n">
        <v>5</v>
      </c>
      <c r="G3075" s="37" t="n">
        <v>9</v>
      </c>
      <c r="H3075" s="37" t="str">
        <f aca="false">IFERROR(VLOOKUP(A3075,Employees!$A$2:$I$1501,9,FALSE()),"Unknown")</f>
        <v>Engineering</v>
      </c>
      <c r="I3075" s="37" t="str">
        <f aca="false">IFERROR(VLOOKUP(A3075,Employees!$A$2:$U$1501,21,FALSE()),"Unknown")</f>
        <v>Active</v>
      </c>
    </row>
    <row r="3076" customFormat="false" ht="15" hidden="false" customHeight="false" outlineLevel="0" collapsed="false">
      <c r="A3076" s="37" t="s">
        <v>1745</v>
      </c>
      <c r="B3076" s="37" t="n">
        <v>2022</v>
      </c>
      <c r="C3076" s="37" t="n">
        <v>1</v>
      </c>
      <c r="D3076" s="37" t="n">
        <v>41</v>
      </c>
      <c r="E3076" s="37" t="s">
        <v>187</v>
      </c>
      <c r="F3076" s="37" t="n">
        <v>0.9</v>
      </c>
      <c r="G3076" s="37" t="n">
        <v>6</v>
      </c>
      <c r="H3076" s="37" t="str">
        <f aca="false">IFERROR(VLOOKUP(A3076,Employees!$A$2:$I$1501,9,FALSE()),"Unknown")</f>
        <v>Engineering</v>
      </c>
      <c r="I3076" s="37" t="str">
        <f aca="false">IFERROR(VLOOKUP(A3076,Employees!$A$2:$U$1501,21,FALSE()),"Unknown")</f>
        <v>Active</v>
      </c>
    </row>
    <row r="3077" customFormat="false" ht="15" hidden="false" customHeight="false" outlineLevel="0" collapsed="false">
      <c r="A3077" s="37" t="s">
        <v>1745</v>
      </c>
      <c r="B3077" s="37" t="n">
        <v>2023</v>
      </c>
      <c r="C3077" s="37" t="n">
        <v>3</v>
      </c>
      <c r="D3077" s="37" t="n">
        <v>79</v>
      </c>
      <c r="E3077" s="37" t="s">
        <v>187</v>
      </c>
      <c r="F3077" s="37" t="n">
        <v>8.6</v>
      </c>
      <c r="G3077" s="37" t="n">
        <v>32</v>
      </c>
      <c r="H3077" s="37" t="str">
        <f aca="false">IFERROR(VLOOKUP(A3077,Employees!$A$2:$I$1501,9,FALSE()),"Unknown")</f>
        <v>Engineering</v>
      </c>
      <c r="I3077" s="37" t="str">
        <f aca="false">IFERROR(VLOOKUP(A3077,Employees!$A$2:$U$1501,21,FALSE()),"Unknown")</f>
        <v>Active</v>
      </c>
    </row>
    <row r="3078" customFormat="false" ht="15" hidden="false" customHeight="false" outlineLevel="0" collapsed="false">
      <c r="A3078" s="37" t="s">
        <v>1745</v>
      </c>
      <c r="B3078" s="37" t="n">
        <v>2024</v>
      </c>
      <c r="C3078" s="37" t="n">
        <v>2</v>
      </c>
      <c r="D3078" s="37" t="n">
        <v>80</v>
      </c>
      <c r="E3078" s="37" t="s">
        <v>187</v>
      </c>
      <c r="F3078" s="37" t="n">
        <v>7.4</v>
      </c>
      <c r="G3078" s="37" t="n">
        <v>23</v>
      </c>
      <c r="H3078" s="37" t="str">
        <f aca="false">IFERROR(VLOOKUP(A3078,Employees!$A$2:$I$1501,9,FALSE()),"Unknown")</f>
        <v>Engineering</v>
      </c>
      <c r="I3078" s="37" t="str">
        <f aca="false">IFERROR(VLOOKUP(A3078,Employees!$A$2:$U$1501,21,FALSE()),"Unknown")</f>
        <v>Active</v>
      </c>
    </row>
    <row r="3079" customFormat="false" ht="15" hidden="false" customHeight="false" outlineLevel="0" collapsed="false">
      <c r="A3079" s="37" t="s">
        <v>1745</v>
      </c>
      <c r="B3079" s="37" t="n">
        <v>2025</v>
      </c>
      <c r="C3079" s="37" t="n">
        <v>2</v>
      </c>
      <c r="D3079" s="37" t="n">
        <v>59</v>
      </c>
      <c r="E3079" s="37" t="s">
        <v>187</v>
      </c>
      <c r="F3079" s="37" t="n">
        <v>2.8</v>
      </c>
      <c r="G3079" s="37" t="n">
        <v>11</v>
      </c>
      <c r="H3079" s="37" t="str">
        <f aca="false">IFERROR(VLOOKUP(A3079,Employees!$A$2:$I$1501,9,FALSE()),"Unknown")</f>
        <v>Engineering</v>
      </c>
      <c r="I3079" s="37" t="str">
        <f aca="false">IFERROR(VLOOKUP(A3079,Employees!$A$2:$U$1501,21,FALSE()),"Unknown")</f>
        <v>Active</v>
      </c>
    </row>
    <row r="3080" customFormat="false" ht="15" hidden="false" customHeight="false" outlineLevel="0" collapsed="false">
      <c r="A3080" s="37" t="s">
        <v>598</v>
      </c>
      <c r="B3080" s="37" t="n">
        <v>2025</v>
      </c>
      <c r="C3080" s="37" t="n">
        <v>1</v>
      </c>
      <c r="D3080" s="37" t="n">
        <v>43</v>
      </c>
      <c r="E3080" s="37" t="s">
        <v>187</v>
      </c>
      <c r="F3080" s="37" t="n">
        <v>1</v>
      </c>
      <c r="G3080" s="37" t="n">
        <v>31</v>
      </c>
      <c r="H3080" s="37" t="str">
        <f aca="false">IFERROR(VLOOKUP(A3080,Employees!$A$2:$I$1501,9,FALSE()),"Unknown")</f>
        <v>Sales</v>
      </c>
      <c r="I3080" s="37" t="str">
        <f aca="false">IFERROR(VLOOKUP(A3080,Employees!$A$2:$U$1501,21,FALSE()),"Unknown")</f>
        <v>Active</v>
      </c>
    </row>
    <row r="3081" customFormat="false" ht="15" hidden="false" customHeight="false" outlineLevel="0" collapsed="false">
      <c r="A3081" s="37" t="s">
        <v>1746</v>
      </c>
      <c r="B3081" s="37" t="n">
        <v>2025</v>
      </c>
      <c r="C3081" s="37" t="n">
        <v>3</v>
      </c>
      <c r="D3081" s="37" t="n">
        <v>91</v>
      </c>
      <c r="E3081" s="37" t="s">
        <v>187</v>
      </c>
      <c r="F3081" s="37" t="n">
        <v>9.1</v>
      </c>
      <c r="G3081" s="37" t="n">
        <v>66</v>
      </c>
      <c r="H3081" s="37" t="str">
        <f aca="false">IFERROR(VLOOKUP(A3081,Employees!$A$2:$I$1501,9,FALSE()),"Unknown")</f>
        <v>Sales</v>
      </c>
      <c r="I3081" s="37" t="str">
        <f aca="false">IFERROR(VLOOKUP(A3081,Employees!$A$2:$U$1501,21,FALSE()),"Unknown")</f>
        <v>Active</v>
      </c>
    </row>
    <row r="3082" customFormat="false" ht="15" hidden="false" customHeight="false" outlineLevel="0" collapsed="false">
      <c r="A3082" s="37" t="s">
        <v>1747</v>
      </c>
      <c r="B3082" s="37" t="n">
        <v>2021</v>
      </c>
      <c r="C3082" s="37" t="n">
        <v>3</v>
      </c>
      <c r="D3082" s="37" t="n">
        <v>79</v>
      </c>
      <c r="E3082" s="37" t="s">
        <v>187</v>
      </c>
      <c r="F3082" s="37" t="n">
        <v>7.5</v>
      </c>
      <c r="G3082" s="37" t="n">
        <v>19</v>
      </c>
      <c r="H3082" s="37" t="str">
        <f aca="false">IFERROR(VLOOKUP(A3082,Employees!$A$2:$I$1501,9,FALSE()),"Unknown")</f>
        <v>Finance</v>
      </c>
      <c r="I3082" s="37" t="str">
        <f aca="false">IFERROR(VLOOKUP(A3082,Employees!$A$2:$U$1501,21,FALSE()),"Unknown")</f>
        <v>Active</v>
      </c>
    </row>
    <row r="3083" customFormat="false" ht="15" hidden="false" customHeight="false" outlineLevel="0" collapsed="false">
      <c r="A3083" s="37" t="s">
        <v>1747</v>
      </c>
      <c r="B3083" s="37" t="n">
        <v>2022</v>
      </c>
      <c r="C3083" s="37" t="n">
        <v>3</v>
      </c>
      <c r="D3083" s="37" t="n">
        <v>74</v>
      </c>
      <c r="E3083" s="37" t="s">
        <v>187</v>
      </c>
      <c r="F3083" s="37" t="n">
        <v>3.1</v>
      </c>
      <c r="G3083" s="37" t="n">
        <v>13</v>
      </c>
      <c r="H3083" s="37" t="str">
        <f aca="false">IFERROR(VLOOKUP(A3083,Employees!$A$2:$I$1501,9,FALSE()),"Unknown")</f>
        <v>Finance</v>
      </c>
      <c r="I3083" s="37" t="str">
        <f aca="false">IFERROR(VLOOKUP(A3083,Employees!$A$2:$U$1501,21,FALSE()),"Unknown")</f>
        <v>Active</v>
      </c>
    </row>
    <row r="3084" customFormat="false" ht="15" hidden="false" customHeight="false" outlineLevel="0" collapsed="false">
      <c r="A3084" s="37" t="s">
        <v>1747</v>
      </c>
      <c r="B3084" s="37" t="n">
        <v>2023</v>
      </c>
      <c r="C3084" s="37" t="n">
        <v>4</v>
      </c>
      <c r="D3084" s="37" t="n">
        <v>101</v>
      </c>
      <c r="E3084" s="37" t="s">
        <v>185</v>
      </c>
      <c r="F3084" s="37" t="n">
        <v>7.6</v>
      </c>
      <c r="G3084" s="37" t="n">
        <v>50</v>
      </c>
      <c r="H3084" s="37" t="str">
        <f aca="false">IFERROR(VLOOKUP(A3084,Employees!$A$2:$I$1501,9,FALSE()),"Unknown")</f>
        <v>Finance</v>
      </c>
      <c r="I3084" s="37" t="str">
        <f aca="false">IFERROR(VLOOKUP(A3084,Employees!$A$2:$U$1501,21,FALSE()),"Unknown")</f>
        <v>Active</v>
      </c>
    </row>
    <row r="3085" customFormat="false" ht="15" hidden="false" customHeight="false" outlineLevel="0" collapsed="false">
      <c r="A3085" s="37" t="s">
        <v>1747</v>
      </c>
      <c r="B3085" s="37" t="n">
        <v>2024</v>
      </c>
      <c r="C3085" s="37" t="n">
        <v>3</v>
      </c>
      <c r="D3085" s="37" t="n">
        <v>100</v>
      </c>
      <c r="E3085" s="37" t="s">
        <v>187</v>
      </c>
      <c r="F3085" s="37" t="n">
        <v>6.8</v>
      </c>
      <c r="G3085" s="37" t="n">
        <v>17</v>
      </c>
      <c r="H3085" s="37" t="str">
        <f aca="false">IFERROR(VLOOKUP(A3085,Employees!$A$2:$I$1501,9,FALSE()),"Unknown")</f>
        <v>Finance</v>
      </c>
      <c r="I3085" s="37" t="str">
        <f aca="false">IFERROR(VLOOKUP(A3085,Employees!$A$2:$U$1501,21,FALSE()),"Unknown")</f>
        <v>Active</v>
      </c>
    </row>
    <row r="3086" customFormat="false" ht="15" hidden="false" customHeight="false" outlineLevel="0" collapsed="false">
      <c r="A3086" s="37" t="s">
        <v>1747</v>
      </c>
      <c r="B3086" s="37" t="n">
        <v>2025</v>
      </c>
      <c r="C3086" s="37" t="n">
        <v>3</v>
      </c>
      <c r="D3086" s="37" t="n">
        <v>85</v>
      </c>
      <c r="E3086" s="37" t="s">
        <v>187</v>
      </c>
      <c r="F3086" s="37" t="n">
        <v>8.9</v>
      </c>
      <c r="G3086" s="37" t="n">
        <v>2</v>
      </c>
      <c r="H3086" s="37" t="str">
        <f aca="false">IFERROR(VLOOKUP(A3086,Employees!$A$2:$I$1501,9,FALSE()),"Unknown")</f>
        <v>Finance</v>
      </c>
      <c r="I3086" s="37" t="str">
        <f aca="false">IFERROR(VLOOKUP(A3086,Employees!$A$2:$U$1501,21,FALSE()),"Unknown")</f>
        <v>Active</v>
      </c>
    </row>
    <row r="3087" customFormat="false" ht="15" hidden="false" customHeight="false" outlineLevel="0" collapsed="false">
      <c r="A3087" s="37" t="s">
        <v>1748</v>
      </c>
      <c r="B3087" s="37" t="n">
        <v>2021</v>
      </c>
      <c r="C3087" s="37" t="n">
        <v>2</v>
      </c>
      <c r="D3087" s="37" t="n">
        <v>73</v>
      </c>
      <c r="E3087" s="37" t="s">
        <v>187</v>
      </c>
      <c r="F3087" s="37" t="n">
        <v>4.6</v>
      </c>
      <c r="G3087" s="37" t="n">
        <v>13</v>
      </c>
      <c r="H3087" s="37" t="str">
        <f aca="false">IFERROR(VLOOKUP(A3087,Employees!$A$2:$I$1501,9,FALSE()),"Unknown")</f>
        <v>Human Resources</v>
      </c>
      <c r="I3087" s="37" t="str">
        <f aca="false">IFERROR(VLOOKUP(A3087,Employees!$A$2:$U$1501,21,FALSE()),"Unknown")</f>
        <v>Active</v>
      </c>
    </row>
    <row r="3088" customFormat="false" ht="15" hidden="false" customHeight="false" outlineLevel="0" collapsed="false">
      <c r="A3088" s="37" t="s">
        <v>1748</v>
      </c>
      <c r="B3088" s="37" t="n">
        <v>2022</v>
      </c>
      <c r="C3088" s="37" t="n">
        <v>3</v>
      </c>
      <c r="D3088" s="37" t="n">
        <v>86</v>
      </c>
      <c r="E3088" s="37" t="s">
        <v>187</v>
      </c>
      <c r="F3088" s="37" t="n">
        <v>6.8</v>
      </c>
      <c r="G3088" s="37" t="n">
        <v>19</v>
      </c>
      <c r="H3088" s="37" t="str">
        <f aca="false">IFERROR(VLOOKUP(A3088,Employees!$A$2:$I$1501,9,FALSE()),"Unknown")</f>
        <v>Human Resources</v>
      </c>
      <c r="I3088" s="37" t="str">
        <f aca="false">IFERROR(VLOOKUP(A3088,Employees!$A$2:$U$1501,21,FALSE()),"Unknown")</f>
        <v>Active</v>
      </c>
    </row>
    <row r="3089" customFormat="false" ht="15" hidden="false" customHeight="false" outlineLevel="0" collapsed="false">
      <c r="A3089" s="37" t="s">
        <v>1748</v>
      </c>
      <c r="B3089" s="37" t="n">
        <v>2023</v>
      </c>
      <c r="C3089" s="37" t="n">
        <v>3</v>
      </c>
      <c r="D3089" s="37" t="n">
        <v>74</v>
      </c>
      <c r="E3089" s="37" t="s">
        <v>187</v>
      </c>
      <c r="F3089" s="37" t="n">
        <v>8.5</v>
      </c>
      <c r="G3089" s="37" t="n">
        <v>20</v>
      </c>
      <c r="H3089" s="37" t="str">
        <f aca="false">IFERROR(VLOOKUP(A3089,Employees!$A$2:$I$1501,9,FALSE()),"Unknown")</f>
        <v>Human Resources</v>
      </c>
      <c r="I3089" s="37" t="str">
        <f aca="false">IFERROR(VLOOKUP(A3089,Employees!$A$2:$U$1501,21,FALSE()),"Unknown")</f>
        <v>Active</v>
      </c>
    </row>
    <row r="3090" customFormat="false" ht="15" hidden="false" customHeight="false" outlineLevel="0" collapsed="false">
      <c r="A3090" s="37" t="s">
        <v>1748</v>
      </c>
      <c r="B3090" s="37" t="n">
        <v>2024</v>
      </c>
      <c r="C3090" s="37" t="n">
        <v>3</v>
      </c>
      <c r="D3090" s="37" t="n">
        <v>82</v>
      </c>
      <c r="E3090" s="37" t="s">
        <v>187</v>
      </c>
      <c r="F3090" s="37" t="n">
        <v>8.5</v>
      </c>
      <c r="G3090" s="37" t="n">
        <v>35</v>
      </c>
      <c r="H3090" s="37" t="str">
        <f aca="false">IFERROR(VLOOKUP(A3090,Employees!$A$2:$I$1501,9,FALSE()),"Unknown")</f>
        <v>Human Resources</v>
      </c>
      <c r="I3090" s="37" t="str">
        <f aca="false">IFERROR(VLOOKUP(A3090,Employees!$A$2:$U$1501,21,FALSE()),"Unknown")</f>
        <v>Active</v>
      </c>
    </row>
    <row r="3091" customFormat="false" ht="15" hidden="false" customHeight="false" outlineLevel="0" collapsed="false">
      <c r="A3091" s="37" t="s">
        <v>1748</v>
      </c>
      <c r="B3091" s="37" t="n">
        <v>2025</v>
      </c>
      <c r="C3091" s="37" t="n">
        <v>4</v>
      </c>
      <c r="D3091" s="37" t="n">
        <v>94</v>
      </c>
      <c r="E3091" s="37" t="s">
        <v>187</v>
      </c>
      <c r="F3091" s="37" t="n">
        <v>10.1</v>
      </c>
      <c r="G3091" s="37" t="n">
        <v>4</v>
      </c>
      <c r="H3091" s="37" t="str">
        <f aca="false">IFERROR(VLOOKUP(A3091,Employees!$A$2:$I$1501,9,FALSE()),"Unknown")</f>
        <v>Human Resources</v>
      </c>
      <c r="I3091" s="37" t="str">
        <f aca="false">IFERROR(VLOOKUP(A3091,Employees!$A$2:$U$1501,21,FALSE()),"Unknown")</f>
        <v>Active</v>
      </c>
    </row>
    <row r="3092" customFormat="false" ht="15" hidden="false" customHeight="false" outlineLevel="0" collapsed="false">
      <c r="A3092" s="37" t="s">
        <v>1269</v>
      </c>
      <c r="B3092" s="37" t="n">
        <v>2021</v>
      </c>
      <c r="C3092" s="37" t="n">
        <v>3</v>
      </c>
      <c r="D3092" s="37" t="n">
        <v>88</v>
      </c>
      <c r="E3092" s="37" t="s">
        <v>187</v>
      </c>
      <c r="F3092" s="37" t="n">
        <v>7.2</v>
      </c>
      <c r="G3092" s="37" t="n">
        <v>45</v>
      </c>
      <c r="H3092" s="37" t="str">
        <f aca="false">IFERROR(VLOOKUP(A3092,Employees!$A$2:$I$1501,9,FALSE()),"Unknown")</f>
        <v>Sales</v>
      </c>
      <c r="I3092" s="37" t="str">
        <f aca="false">IFERROR(VLOOKUP(A3092,Employees!$A$2:$U$1501,21,FALSE()),"Unknown")</f>
        <v>Active</v>
      </c>
    </row>
    <row r="3093" customFormat="false" ht="15" hidden="false" customHeight="false" outlineLevel="0" collapsed="false">
      <c r="A3093" s="37" t="s">
        <v>1269</v>
      </c>
      <c r="B3093" s="37" t="n">
        <v>2022</v>
      </c>
      <c r="C3093" s="37" t="n">
        <v>2</v>
      </c>
      <c r="D3093" s="37" t="n">
        <v>83</v>
      </c>
      <c r="E3093" s="37" t="s">
        <v>187</v>
      </c>
      <c r="F3093" s="37" t="n">
        <v>3.3</v>
      </c>
      <c r="G3093" s="37" t="n">
        <v>18</v>
      </c>
      <c r="H3093" s="37" t="str">
        <f aca="false">IFERROR(VLOOKUP(A3093,Employees!$A$2:$I$1501,9,FALSE()),"Unknown")</f>
        <v>Sales</v>
      </c>
      <c r="I3093" s="37" t="str">
        <f aca="false">IFERROR(VLOOKUP(A3093,Employees!$A$2:$U$1501,21,FALSE()),"Unknown")</f>
        <v>Active</v>
      </c>
    </row>
    <row r="3094" customFormat="false" ht="15" hidden="false" customHeight="false" outlineLevel="0" collapsed="false">
      <c r="A3094" s="37" t="s">
        <v>1269</v>
      </c>
      <c r="B3094" s="37" t="n">
        <v>2023</v>
      </c>
      <c r="C3094" s="37" t="n">
        <v>3</v>
      </c>
      <c r="D3094" s="37" t="n">
        <v>80</v>
      </c>
      <c r="E3094" s="37" t="s">
        <v>187</v>
      </c>
      <c r="F3094" s="37" t="n">
        <v>5.9</v>
      </c>
      <c r="G3094" s="37" t="n">
        <v>9</v>
      </c>
      <c r="H3094" s="37" t="str">
        <f aca="false">IFERROR(VLOOKUP(A3094,Employees!$A$2:$I$1501,9,FALSE()),"Unknown")</f>
        <v>Sales</v>
      </c>
      <c r="I3094" s="37" t="str">
        <f aca="false">IFERROR(VLOOKUP(A3094,Employees!$A$2:$U$1501,21,FALSE()),"Unknown")</f>
        <v>Active</v>
      </c>
    </row>
    <row r="3095" customFormat="false" ht="15" hidden="false" customHeight="false" outlineLevel="0" collapsed="false">
      <c r="A3095" s="37" t="s">
        <v>1269</v>
      </c>
      <c r="B3095" s="37" t="n">
        <v>2024</v>
      </c>
      <c r="C3095" s="37" t="n">
        <v>4</v>
      </c>
      <c r="D3095" s="37" t="n">
        <v>89</v>
      </c>
      <c r="E3095" s="37" t="s">
        <v>187</v>
      </c>
      <c r="F3095" s="37" t="n">
        <v>6.6</v>
      </c>
      <c r="G3095" s="37" t="n">
        <v>75</v>
      </c>
      <c r="H3095" s="37" t="str">
        <f aca="false">IFERROR(VLOOKUP(A3095,Employees!$A$2:$I$1501,9,FALSE()),"Unknown")</f>
        <v>Sales</v>
      </c>
      <c r="I3095" s="37" t="str">
        <f aca="false">IFERROR(VLOOKUP(A3095,Employees!$A$2:$U$1501,21,FALSE()),"Unknown")</f>
        <v>Active</v>
      </c>
    </row>
    <row r="3096" customFormat="false" ht="15" hidden="false" customHeight="false" outlineLevel="0" collapsed="false">
      <c r="A3096" s="37" t="s">
        <v>1269</v>
      </c>
      <c r="B3096" s="37" t="n">
        <v>2025</v>
      </c>
      <c r="C3096" s="37" t="n">
        <v>2</v>
      </c>
      <c r="D3096" s="37" t="n">
        <v>75</v>
      </c>
      <c r="E3096" s="37" t="s">
        <v>187</v>
      </c>
      <c r="F3096" s="37" t="n">
        <v>3.1</v>
      </c>
      <c r="G3096" s="37" t="n">
        <v>26</v>
      </c>
      <c r="H3096" s="37" t="str">
        <f aca="false">IFERROR(VLOOKUP(A3096,Employees!$A$2:$I$1501,9,FALSE()),"Unknown")</f>
        <v>Sales</v>
      </c>
      <c r="I3096" s="37" t="str">
        <f aca="false">IFERROR(VLOOKUP(A3096,Employees!$A$2:$U$1501,21,FALSE()),"Unknown")</f>
        <v>Active</v>
      </c>
    </row>
    <row r="3097" customFormat="false" ht="15" hidden="false" customHeight="false" outlineLevel="0" collapsed="false">
      <c r="A3097" s="37" t="s">
        <v>870</v>
      </c>
      <c r="B3097" s="37" t="n">
        <v>2022</v>
      </c>
      <c r="C3097" s="37" t="n">
        <v>4</v>
      </c>
      <c r="D3097" s="37" t="n">
        <v>101</v>
      </c>
      <c r="E3097" s="37" t="s">
        <v>187</v>
      </c>
      <c r="F3097" s="37" t="n">
        <v>6.3</v>
      </c>
      <c r="G3097" s="37" t="n">
        <v>12</v>
      </c>
      <c r="H3097" s="37" t="str">
        <f aca="false">IFERROR(VLOOKUP(A3097,Employees!$A$2:$I$1501,9,FALSE()),"Unknown")</f>
        <v>Engineering</v>
      </c>
      <c r="I3097" s="37" t="str">
        <f aca="false">IFERROR(VLOOKUP(A3097,Employees!$A$2:$U$1501,21,FALSE()),"Unknown")</f>
        <v>Active</v>
      </c>
    </row>
    <row r="3098" customFormat="false" ht="15" hidden="false" customHeight="false" outlineLevel="0" collapsed="false">
      <c r="A3098" s="37" t="s">
        <v>870</v>
      </c>
      <c r="B3098" s="37" t="n">
        <v>2023</v>
      </c>
      <c r="C3098" s="37" t="n">
        <v>2</v>
      </c>
      <c r="D3098" s="37" t="n">
        <v>65</v>
      </c>
      <c r="E3098" s="37" t="s">
        <v>187</v>
      </c>
      <c r="F3098" s="37" t="n">
        <v>6</v>
      </c>
      <c r="G3098" s="37" t="n">
        <v>23</v>
      </c>
      <c r="H3098" s="37" t="str">
        <f aca="false">IFERROR(VLOOKUP(A3098,Employees!$A$2:$I$1501,9,FALSE()),"Unknown")</f>
        <v>Engineering</v>
      </c>
      <c r="I3098" s="37" t="str">
        <f aca="false">IFERROR(VLOOKUP(A3098,Employees!$A$2:$U$1501,21,FALSE()),"Unknown")</f>
        <v>Active</v>
      </c>
    </row>
    <row r="3099" customFormat="false" ht="15" hidden="false" customHeight="false" outlineLevel="0" collapsed="false">
      <c r="A3099" s="37" t="s">
        <v>870</v>
      </c>
      <c r="B3099" s="37" t="n">
        <v>2024</v>
      </c>
      <c r="C3099" s="37" t="n">
        <v>3</v>
      </c>
      <c r="D3099" s="37" t="n">
        <v>82</v>
      </c>
      <c r="E3099" s="37" t="s">
        <v>187</v>
      </c>
      <c r="F3099" s="37" t="n">
        <v>6.5</v>
      </c>
      <c r="G3099" s="37" t="n">
        <v>27</v>
      </c>
      <c r="H3099" s="37" t="str">
        <f aca="false">IFERROR(VLOOKUP(A3099,Employees!$A$2:$I$1501,9,FALSE()),"Unknown")</f>
        <v>Engineering</v>
      </c>
      <c r="I3099" s="37" t="str">
        <f aca="false">IFERROR(VLOOKUP(A3099,Employees!$A$2:$U$1501,21,FALSE()),"Unknown")</f>
        <v>Active</v>
      </c>
    </row>
    <row r="3100" customFormat="false" ht="15" hidden="false" customHeight="false" outlineLevel="0" collapsed="false">
      <c r="A3100" s="37" t="s">
        <v>870</v>
      </c>
      <c r="B3100" s="37" t="n">
        <v>2025</v>
      </c>
      <c r="C3100" s="37" t="n">
        <v>3</v>
      </c>
      <c r="D3100" s="37" t="n">
        <v>98</v>
      </c>
      <c r="E3100" s="37" t="s">
        <v>187</v>
      </c>
      <c r="F3100" s="37" t="n">
        <v>6.6</v>
      </c>
      <c r="G3100" s="37" t="n">
        <v>8</v>
      </c>
      <c r="H3100" s="37" t="str">
        <f aca="false">IFERROR(VLOOKUP(A3100,Employees!$A$2:$I$1501,9,FALSE()),"Unknown")</f>
        <v>Engineering</v>
      </c>
      <c r="I3100" s="37" t="str">
        <f aca="false">IFERROR(VLOOKUP(A3100,Employees!$A$2:$U$1501,21,FALSE()),"Unknown")</f>
        <v>Active</v>
      </c>
    </row>
    <row r="3101" customFormat="false" ht="15" hidden="false" customHeight="false" outlineLevel="0" collapsed="false">
      <c r="A3101" s="37" t="s">
        <v>430</v>
      </c>
      <c r="B3101" s="37" t="n">
        <v>2021</v>
      </c>
      <c r="C3101" s="37" t="n">
        <v>3</v>
      </c>
      <c r="D3101" s="37" t="n">
        <v>76</v>
      </c>
      <c r="E3101" s="37" t="s">
        <v>187</v>
      </c>
      <c r="F3101" s="37" t="n">
        <v>7.7</v>
      </c>
      <c r="G3101" s="37" t="n">
        <v>26</v>
      </c>
      <c r="H3101" s="37" t="str">
        <f aca="false">IFERROR(VLOOKUP(A3101,Employees!$A$2:$I$1501,9,FALSE()),"Unknown")</f>
        <v>Finance</v>
      </c>
      <c r="I3101" s="37" t="str">
        <f aca="false">IFERROR(VLOOKUP(A3101,Employees!$A$2:$U$1501,21,FALSE()),"Unknown")</f>
        <v>Active</v>
      </c>
    </row>
    <row r="3102" customFormat="false" ht="15" hidden="false" customHeight="false" outlineLevel="0" collapsed="false">
      <c r="A3102" s="37" t="s">
        <v>430</v>
      </c>
      <c r="B3102" s="37" t="n">
        <v>2022</v>
      </c>
      <c r="C3102" s="37" t="n">
        <v>3</v>
      </c>
      <c r="D3102" s="37" t="n">
        <v>102</v>
      </c>
      <c r="E3102" s="37" t="s">
        <v>187</v>
      </c>
      <c r="F3102" s="37" t="n">
        <v>7.1</v>
      </c>
      <c r="G3102" s="37" t="n">
        <v>18</v>
      </c>
      <c r="H3102" s="37" t="str">
        <f aca="false">IFERROR(VLOOKUP(A3102,Employees!$A$2:$I$1501,9,FALSE()),"Unknown")</f>
        <v>Finance</v>
      </c>
      <c r="I3102" s="37" t="str">
        <f aca="false">IFERROR(VLOOKUP(A3102,Employees!$A$2:$U$1501,21,FALSE()),"Unknown")</f>
        <v>Active</v>
      </c>
    </row>
    <row r="3103" customFormat="false" ht="15" hidden="false" customHeight="false" outlineLevel="0" collapsed="false">
      <c r="A3103" s="37" t="s">
        <v>430</v>
      </c>
      <c r="B3103" s="37" t="n">
        <v>2023</v>
      </c>
      <c r="C3103" s="37" t="n">
        <v>5</v>
      </c>
      <c r="D3103" s="37" t="n">
        <v>94</v>
      </c>
      <c r="E3103" s="37" t="s">
        <v>187</v>
      </c>
      <c r="F3103" s="37" t="n">
        <v>11.2</v>
      </c>
      <c r="G3103" s="37" t="n">
        <v>37</v>
      </c>
      <c r="H3103" s="37" t="str">
        <f aca="false">IFERROR(VLOOKUP(A3103,Employees!$A$2:$I$1501,9,FALSE()),"Unknown")</f>
        <v>Finance</v>
      </c>
      <c r="I3103" s="37" t="str">
        <f aca="false">IFERROR(VLOOKUP(A3103,Employees!$A$2:$U$1501,21,FALSE()),"Unknown")</f>
        <v>Active</v>
      </c>
    </row>
    <row r="3104" customFormat="false" ht="15" hidden="false" customHeight="false" outlineLevel="0" collapsed="false">
      <c r="A3104" s="37" t="s">
        <v>430</v>
      </c>
      <c r="B3104" s="37" t="n">
        <v>2024</v>
      </c>
      <c r="C3104" s="37" t="n">
        <v>2</v>
      </c>
      <c r="D3104" s="37" t="n">
        <v>75</v>
      </c>
      <c r="E3104" s="37" t="s">
        <v>187</v>
      </c>
      <c r="F3104" s="37" t="n">
        <v>4.4</v>
      </c>
      <c r="G3104" s="37" t="n">
        <v>36</v>
      </c>
      <c r="H3104" s="37" t="str">
        <f aca="false">IFERROR(VLOOKUP(A3104,Employees!$A$2:$I$1501,9,FALSE()),"Unknown")</f>
        <v>Finance</v>
      </c>
      <c r="I3104" s="37" t="str">
        <f aca="false">IFERROR(VLOOKUP(A3104,Employees!$A$2:$U$1501,21,FALSE()),"Unknown")</f>
        <v>Active</v>
      </c>
    </row>
    <row r="3105" customFormat="false" ht="15" hidden="false" customHeight="false" outlineLevel="0" collapsed="false">
      <c r="A3105" s="37" t="s">
        <v>430</v>
      </c>
      <c r="B3105" s="37" t="n">
        <v>2025</v>
      </c>
      <c r="C3105" s="37" t="n">
        <v>3</v>
      </c>
      <c r="D3105" s="37" t="n">
        <v>93</v>
      </c>
      <c r="E3105" s="37" t="s">
        <v>187</v>
      </c>
      <c r="F3105" s="37" t="n">
        <v>4.6</v>
      </c>
      <c r="G3105" s="37" t="n">
        <v>27</v>
      </c>
      <c r="H3105" s="37" t="str">
        <f aca="false">IFERROR(VLOOKUP(A3105,Employees!$A$2:$I$1501,9,FALSE()),"Unknown")</f>
        <v>Finance</v>
      </c>
      <c r="I3105" s="37" t="str">
        <f aca="false">IFERROR(VLOOKUP(A3105,Employees!$A$2:$U$1501,21,FALSE()),"Unknown")</f>
        <v>Active</v>
      </c>
    </row>
    <row r="3106" customFormat="false" ht="15" hidden="false" customHeight="false" outlineLevel="0" collapsed="false">
      <c r="A3106" s="37" t="s">
        <v>1220</v>
      </c>
      <c r="B3106" s="37" t="n">
        <v>2021</v>
      </c>
      <c r="C3106" s="37" t="n">
        <v>3</v>
      </c>
      <c r="D3106" s="37" t="n">
        <v>81</v>
      </c>
      <c r="E3106" s="37" t="s">
        <v>187</v>
      </c>
      <c r="F3106" s="37" t="n">
        <v>6.8</v>
      </c>
      <c r="G3106" s="37" t="n">
        <v>14</v>
      </c>
      <c r="H3106" s="37" t="str">
        <f aca="false">IFERROR(VLOOKUP(A3106,Employees!$A$2:$I$1501,9,FALSE()),"Unknown")</f>
        <v>Engineering</v>
      </c>
      <c r="I3106" s="37" t="str">
        <f aca="false">IFERROR(VLOOKUP(A3106,Employees!$A$2:$U$1501,21,FALSE()),"Unknown")</f>
        <v>Active</v>
      </c>
    </row>
    <row r="3107" customFormat="false" ht="15" hidden="false" customHeight="false" outlineLevel="0" collapsed="false">
      <c r="A3107" s="37" t="s">
        <v>1220</v>
      </c>
      <c r="B3107" s="37" t="n">
        <v>2022</v>
      </c>
      <c r="C3107" s="37" t="n">
        <v>4</v>
      </c>
      <c r="D3107" s="37" t="n">
        <v>102</v>
      </c>
      <c r="E3107" s="37" t="s">
        <v>187</v>
      </c>
      <c r="F3107" s="37" t="n">
        <v>7.4</v>
      </c>
      <c r="G3107" s="37" t="n">
        <v>18</v>
      </c>
      <c r="H3107" s="37" t="str">
        <f aca="false">IFERROR(VLOOKUP(A3107,Employees!$A$2:$I$1501,9,FALSE()),"Unknown")</f>
        <v>Engineering</v>
      </c>
      <c r="I3107" s="37" t="str">
        <f aca="false">IFERROR(VLOOKUP(A3107,Employees!$A$2:$U$1501,21,FALSE()),"Unknown")</f>
        <v>Active</v>
      </c>
    </row>
    <row r="3108" customFormat="false" ht="15" hidden="false" customHeight="false" outlineLevel="0" collapsed="false">
      <c r="A3108" s="37" t="s">
        <v>1220</v>
      </c>
      <c r="B3108" s="37" t="n">
        <v>2023</v>
      </c>
      <c r="C3108" s="37" t="n">
        <v>1</v>
      </c>
      <c r="D3108" s="37" t="n">
        <v>72</v>
      </c>
      <c r="E3108" s="37" t="s">
        <v>187</v>
      </c>
      <c r="F3108" s="37" t="n">
        <v>3.8</v>
      </c>
      <c r="G3108" s="37" t="n">
        <v>3</v>
      </c>
      <c r="H3108" s="37" t="str">
        <f aca="false">IFERROR(VLOOKUP(A3108,Employees!$A$2:$I$1501,9,FALSE()),"Unknown")</f>
        <v>Engineering</v>
      </c>
      <c r="I3108" s="37" t="str">
        <f aca="false">IFERROR(VLOOKUP(A3108,Employees!$A$2:$U$1501,21,FALSE()),"Unknown")</f>
        <v>Active</v>
      </c>
    </row>
    <row r="3109" customFormat="false" ht="15" hidden="false" customHeight="false" outlineLevel="0" collapsed="false">
      <c r="A3109" s="37" t="s">
        <v>1220</v>
      </c>
      <c r="B3109" s="37" t="n">
        <v>2024</v>
      </c>
      <c r="C3109" s="37" t="n">
        <v>4</v>
      </c>
      <c r="D3109" s="37" t="n">
        <v>95</v>
      </c>
      <c r="E3109" s="37" t="s">
        <v>187</v>
      </c>
      <c r="F3109" s="37" t="n">
        <v>9.9</v>
      </c>
      <c r="G3109" s="37" t="n">
        <v>14</v>
      </c>
      <c r="H3109" s="37" t="str">
        <f aca="false">IFERROR(VLOOKUP(A3109,Employees!$A$2:$I$1501,9,FALSE()),"Unknown")</f>
        <v>Engineering</v>
      </c>
      <c r="I3109" s="37" t="str">
        <f aca="false">IFERROR(VLOOKUP(A3109,Employees!$A$2:$U$1501,21,FALSE()),"Unknown")</f>
        <v>Active</v>
      </c>
    </row>
    <row r="3110" customFormat="false" ht="15" hidden="false" customHeight="false" outlineLevel="0" collapsed="false">
      <c r="A3110" s="37" t="s">
        <v>1220</v>
      </c>
      <c r="B3110" s="37" t="n">
        <v>2025</v>
      </c>
      <c r="C3110" s="37" t="n">
        <v>2</v>
      </c>
      <c r="D3110" s="37" t="n">
        <v>76</v>
      </c>
      <c r="E3110" s="37" t="s">
        <v>187</v>
      </c>
      <c r="F3110" s="37" t="n">
        <v>5.9</v>
      </c>
      <c r="G3110" s="37" t="n">
        <v>15</v>
      </c>
      <c r="H3110" s="37" t="str">
        <f aca="false">IFERROR(VLOOKUP(A3110,Employees!$A$2:$I$1501,9,FALSE()),"Unknown")</f>
        <v>Engineering</v>
      </c>
      <c r="I3110" s="37" t="str">
        <f aca="false">IFERROR(VLOOKUP(A3110,Employees!$A$2:$U$1501,21,FALSE()),"Unknown")</f>
        <v>Active</v>
      </c>
    </row>
    <row r="3111" customFormat="false" ht="15" hidden="false" customHeight="false" outlineLevel="0" collapsed="false">
      <c r="A3111" s="37" t="s">
        <v>1754</v>
      </c>
      <c r="B3111" s="37" t="n">
        <v>2023</v>
      </c>
      <c r="C3111" s="37" t="n">
        <v>3</v>
      </c>
      <c r="D3111" s="37" t="n">
        <v>94</v>
      </c>
      <c r="E3111" s="37" t="s">
        <v>187</v>
      </c>
      <c r="F3111" s="37" t="n">
        <v>5.9</v>
      </c>
      <c r="G3111" s="37" t="n">
        <v>48</v>
      </c>
      <c r="H3111" s="37" t="str">
        <f aca="false">IFERROR(VLOOKUP(A3111,Employees!$A$2:$I$1501,9,FALSE()),"Unknown")</f>
        <v>Engineering</v>
      </c>
      <c r="I3111" s="37" t="str">
        <f aca="false">IFERROR(VLOOKUP(A3111,Employees!$A$2:$U$1501,21,FALSE()),"Unknown")</f>
        <v>Active</v>
      </c>
    </row>
    <row r="3112" customFormat="false" ht="15" hidden="false" customHeight="false" outlineLevel="0" collapsed="false">
      <c r="A3112" s="37" t="s">
        <v>1754</v>
      </c>
      <c r="B3112" s="37" t="n">
        <v>2024</v>
      </c>
      <c r="C3112" s="37" t="n">
        <v>3</v>
      </c>
      <c r="D3112" s="37" t="n">
        <v>86</v>
      </c>
      <c r="E3112" s="37" t="s">
        <v>187</v>
      </c>
      <c r="F3112" s="37" t="n">
        <v>5.9</v>
      </c>
      <c r="G3112" s="37" t="n">
        <v>15</v>
      </c>
      <c r="H3112" s="37" t="str">
        <f aca="false">IFERROR(VLOOKUP(A3112,Employees!$A$2:$I$1501,9,FALSE()),"Unknown")</f>
        <v>Engineering</v>
      </c>
      <c r="I3112" s="37" t="str">
        <f aca="false">IFERROR(VLOOKUP(A3112,Employees!$A$2:$U$1501,21,FALSE()),"Unknown")</f>
        <v>Active</v>
      </c>
    </row>
    <row r="3113" customFormat="false" ht="15" hidden="false" customHeight="false" outlineLevel="0" collapsed="false">
      <c r="A3113" s="37" t="s">
        <v>1754</v>
      </c>
      <c r="B3113" s="37" t="n">
        <v>2025</v>
      </c>
      <c r="C3113" s="37" t="n">
        <v>2</v>
      </c>
      <c r="D3113" s="37" t="n">
        <v>69</v>
      </c>
      <c r="E3113" s="37" t="s">
        <v>187</v>
      </c>
      <c r="F3113" s="37" t="n">
        <v>3</v>
      </c>
      <c r="G3113" s="37" t="n">
        <v>29</v>
      </c>
      <c r="H3113" s="37" t="str">
        <f aca="false">IFERROR(VLOOKUP(A3113,Employees!$A$2:$I$1501,9,FALSE()),"Unknown")</f>
        <v>Engineering</v>
      </c>
      <c r="I3113" s="37" t="str">
        <f aca="false">IFERROR(VLOOKUP(A3113,Employees!$A$2:$U$1501,21,FALSE()),"Unknown")</f>
        <v>Active</v>
      </c>
    </row>
    <row r="3114" customFormat="false" ht="15" hidden="false" customHeight="false" outlineLevel="0" collapsed="false">
      <c r="A3114" s="37" t="s">
        <v>1755</v>
      </c>
      <c r="B3114" s="37" t="n">
        <v>2021</v>
      </c>
      <c r="C3114" s="37" t="n">
        <v>4</v>
      </c>
      <c r="D3114" s="37" t="n">
        <v>88</v>
      </c>
      <c r="E3114" s="37" t="s">
        <v>185</v>
      </c>
      <c r="F3114" s="37" t="n">
        <v>6.6</v>
      </c>
      <c r="G3114" s="37" t="n">
        <v>25</v>
      </c>
      <c r="H3114" s="37" t="str">
        <f aca="false">IFERROR(VLOOKUP(A3114,Employees!$A$2:$I$1501,9,FALSE()),"Unknown")</f>
        <v>Customer Support</v>
      </c>
      <c r="I3114" s="37" t="str">
        <f aca="false">IFERROR(VLOOKUP(A3114,Employees!$A$2:$U$1501,21,FALSE()),"Unknown")</f>
        <v>Exited</v>
      </c>
    </row>
    <row r="3115" customFormat="false" ht="15" hidden="false" customHeight="false" outlineLevel="0" collapsed="false">
      <c r="A3115" s="37" t="s">
        <v>1755</v>
      </c>
      <c r="B3115" s="37" t="n">
        <v>2022</v>
      </c>
      <c r="C3115" s="37" t="n">
        <v>2</v>
      </c>
      <c r="D3115" s="37" t="n">
        <v>76</v>
      </c>
      <c r="E3115" s="37" t="s">
        <v>187</v>
      </c>
      <c r="F3115" s="37" t="n">
        <v>4.4</v>
      </c>
      <c r="G3115" s="37" t="n">
        <v>24</v>
      </c>
      <c r="H3115" s="37" t="str">
        <f aca="false">IFERROR(VLOOKUP(A3115,Employees!$A$2:$I$1501,9,FALSE()),"Unknown")</f>
        <v>Customer Support</v>
      </c>
      <c r="I3115" s="37" t="str">
        <f aca="false">IFERROR(VLOOKUP(A3115,Employees!$A$2:$U$1501,21,FALSE()),"Unknown")</f>
        <v>Exited</v>
      </c>
    </row>
    <row r="3116" customFormat="false" ht="15" hidden="false" customHeight="false" outlineLevel="0" collapsed="false">
      <c r="A3116" s="37" t="s">
        <v>1755</v>
      </c>
      <c r="B3116" s="37" t="n">
        <v>2023</v>
      </c>
      <c r="C3116" s="37" t="n">
        <v>4</v>
      </c>
      <c r="D3116" s="37" t="n">
        <v>96</v>
      </c>
      <c r="E3116" s="37" t="s">
        <v>185</v>
      </c>
      <c r="F3116" s="37" t="n">
        <v>8.4</v>
      </c>
      <c r="G3116" s="37" t="n">
        <v>19</v>
      </c>
      <c r="H3116" s="37" t="str">
        <f aca="false">IFERROR(VLOOKUP(A3116,Employees!$A$2:$I$1501,9,FALSE()),"Unknown")</f>
        <v>Customer Support</v>
      </c>
      <c r="I3116" s="37" t="str">
        <f aca="false">IFERROR(VLOOKUP(A3116,Employees!$A$2:$U$1501,21,FALSE()),"Unknown")</f>
        <v>Exited</v>
      </c>
    </row>
    <row r="3117" customFormat="false" ht="15" hidden="false" customHeight="false" outlineLevel="0" collapsed="false">
      <c r="A3117" s="37" t="s">
        <v>1755</v>
      </c>
      <c r="B3117" s="37" t="n">
        <v>2024</v>
      </c>
      <c r="C3117" s="37" t="n">
        <v>2</v>
      </c>
      <c r="D3117" s="37" t="n">
        <v>77</v>
      </c>
      <c r="E3117" s="37" t="s">
        <v>187</v>
      </c>
      <c r="F3117" s="37" t="n">
        <v>5.3</v>
      </c>
      <c r="G3117" s="37" t="n">
        <v>22</v>
      </c>
      <c r="H3117" s="37" t="str">
        <f aca="false">IFERROR(VLOOKUP(A3117,Employees!$A$2:$I$1501,9,FALSE()),"Unknown")</f>
        <v>Customer Support</v>
      </c>
      <c r="I3117" s="37" t="str">
        <f aca="false">IFERROR(VLOOKUP(A3117,Employees!$A$2:$U$1501,21,FALSE()),"Unknown")</f>
        <v>Exited</v>
      </c>
    </row>
    <row r="3118" customFormat="false" ht="15" hidden="false" customHeight="false" outlineLevel="0" collapsed="false">
      <c r="A3118" s="37" t="s">
        <v>1755</v>
      </c>
      <c r="B3118" s="37" t="n">
        <v>2025</v>
      </c>
      <c r="C3118" s="37" t="n">
        <v>3</v>
      </c>
      <c r="D3118" s="37" t="n">
        <v>74</v>
      </c>
      <c r="E3118" s="37" t="s">
        <v>187</v>
      </c>
      <c r="F3118" s="37" t="n">
        <v>7.8</v>
      </c>
      <c r="G3118" s="37" t="n">
        <v>16</v>
      </c>
      <c r="H3118" s="37" t="str">
        <f aca="false">IFERROR(VLOOKUP(A3118,Employees!$A$2:$I$1501,9,FALSE()),"Unknown")</f>
        <v>Customer Support</v>
      </c>
      <c r="I3118" s="37" t="str">
        <f aca="false">IFERROR(VLOOKUP(A3118,Employees!$A$2:$U$1501,21,FALSE()),"Unknown")</f>
        <v>Exited</v>
      </c>
    </row>
    <row r="3119" customFormat="false" ht="15" hidden="false" customHeight="false" outlineLevel="0" collapsed="false">
      <c r="A3119" s="37" t="s">
        <v>1755</v>
      </c>
      <c r="B3119" s="37" t="n">
        <v>2026</v>
      </c>
      <c r="C3119" s="37" t="n">
        <v>3</v>
      </c>
      <c r="D3119" s="37" t="n">
        <v>89</v>
      </c>
      <c r="E3119" s="37" t="s">
        <v>187</v>
      </c>
      <c r="F3119" s="37" t="n">
        <v>5.3</v>
      </c>
      <c r="G3119" s="37" t="n">
        <v>30</v>
      </c>
      <c r="H3119" s="37" t="str">
        <f aca="false">IFERROR(VLOOKUP(A3119,Employees!$A$2:$I$1501,9,FALSE()),"Unknown")</f>
        <v>Customer Support</v>
      </c>
      <c r="I3119" s="37" t="str">
        <f aca="false">IFERROR(VLOOKUP(A3119,Employees!$A$2:$U$1501,21,FALSE()),"Unknown")</f>
        <v>Exited</v>
      </c>
    </row>
    <row r="3120" customFormat="false" ht="15" hidden="false" customHeight="false" outlineLevel="0" collapsed="false">
      <c r="A3120" s="37" t="s">
        <v>1756</v>
      </c>
      <c r="B3120" s="37" t="n">
        <v>2021</v>
      </c>
      <c r="C3120" s="37" t="n">
        <v>5</v>
      </c>
      <c r="D3120" s="37" t="n">
        <v>97</v>
      </c>
      <c r="E3120" s="37" t="s">
        <v>187</v>
      </c>
      <c r="F3120" s="37" t="n">
        <v>10.1</v>
      </c>
      <c r="G3120" s="37" t="n">
        <v>28</v>
      </c>
      <c r="H3120" s="37" t="str">
        <f aca="false">IFERROR(VLOOKUP(A3120,Employees!$A$2:$I$1501,9,FALSE()),"Unknown")</f>
        <v>Legal &amp; Compliance</v>
      </c>
      <c r="I3120" s="37" t="str">
        <f aca="false">IFERROR(VLOOKUP(A3120,Employees!$A$2:$U$1501,21,FALSE()),"Unknown")</f>
        <v>Active</v>
      </c>
    </row>
    <row r="3121" customFormat="false" ht="15" hidden="false" customHeight="false" outlineLevel="0" collapsed="false">
      <c r="A3121" s="37" t="s">
        <v>1756</v>
      </c>
      <c r="B3121" s="37" t="n">
        <v>2022</v>
      </c>
      <c r="C3121" s="37" t="n">
        <v>4</v>
      </c>
      <c r="D3121" s="37" t="n">
        <v>87</v>
      </c>
      <c r="E3121" s="37" t="s">
        <v>187</v>
      </c>
      <c r="F3121" s="37" t="n">
        <v>8.4</v>
      </c>
      <c r="G3121" s="37" t="n">
        <v>5</v>
      </c>
      <c r="H3121" s="37" t="str">
        <f aca="false">IFERROR(VLOOKUP(A3121,Employees!$A$2:$I$1501,9,FALSE()),"Unknown")</f>
        <v>Legal &amp; Compliance</v>
      </c>
      <c r="I3121" s="37" t="str">
        <f aca="false">IFERROR(VLOOKUP(A3121,Employees!$A$2:$U$1501,21,FALSE()),"Unknown")</f>
        <v>Active</v>
      </c>
    </row>
    <row r="3122" customFormat="false" ht="15" hidden="false" customHeight="false" outlineLevel="0" collapsed="false">
      <c r="A3122" s="37" t="s">
        <v>1756</v>
      </c>
      <c r="B3122" s="37" t="n">
        <v>2023</v>
      </c>
      <c r="C3122" s="37" t="n">
        <v>1</v>
      </c>
      <c r="D3122" s="37" t="n">
        <v>66</v>
      </c>
      <c r="E3122" s="37" t="s">
        <v>187</v>
      </c>
      <c r="F3122" s="37" t="n">
        <v>2</v>
      </c>
      <c r="G3122" s="37" t="n">
        <v>21</v>
      </c>
      <c r="H3122" s="37" t="str">
        <f aca="false">IFERROR(VLOOKUP(A3122,Employees!$A$2:$I$1501,9,FALSE()),"Unknown")</f>
        <v>Legal &amp; Compliance</v>
      </c>
      <c r="I3122" s="37" t="str">
        <f aca="false">IFERROR(VLOOKUP(A3122,Employees!$A$2:$U$1501,21,FALSE()),"Unknown")</f>
        <v>Active</v>
      </c>
    </row>
    <row r="3123" customFormat="false" ht="15" hidden="false" customHeight="false" outlineLevel="0" collapsed="false">
      <c r="A3123" s="37" t="s">
        <v>1756</v>
      </c>
      <c r="B3123" s="37" t="n">
        <v>2024</v>
      </c>
      <c r="C3123" s="37" t="n">
        <v>3</v>
      </c>
      <c r="D3123" s="37" t="n">
        <v>87</v>
      </c>
      <c r="E3123" s="37" t="s">
        <v>187</v>
      </c>
      <c r="F3123" s="37" t="n">
        <v>6.4</v>
      </c>
      <c r="G3123" s="37" t="n">
        <v>9</v>
      </c>
      <c r="H3123" s="37" t="str">
        <f aca="false">IFERROR(VLOOKUP(A3123,Employees!$A$2:$I$1501,9,FALSE()),"Unknown")</f>
        <v>Legal &amp; Compliance</v>
      </c>
      <c r="I3123" s="37" t="str">
        <f aca="false">IFERROR(VLOOKUP(A3123,Employees!$A$2:$U$1501,21,FALSE()),"Unknown")</f>
        <v>Active</v>
      </c>
    </row>
    <row r="3124" customFormat="false" ht="15" hidden="false" customHeight="false" outlineLevel="0" collapsed="false">
      <c r="A3124" s="37" t="s">
        <v>1756</v>
      </c>
      <c r="B3124" s="37" t="n">
        <v>2025</v>
      </c>
      <c r="C3124" s="37" t="n">
        <v>3</v>
      </c>
      <c r="D3124" s="37" t="n">
        <v>68</v>
      </c>
      <c r="E3124" s="37" t="s">
        <v>187</v>
      </c>
      <c r="F3124" s="37" t="n">
        <v>4.8</v>
      </c>
      <c r="G3124" s="37" t="n">
        <v>8</v>
      </c>
      <c r="H3124" s="37" t="str">
        <f aca="false">IFERROR(VLOOKUP(A3124,Employees!$A$2:$I$1501,9,FALSE()),"Unknown")</f>
        <v>Legal &amp; Compliance</v>
      </c>
      <c r="I3124" s="37" t="str">
        <f aca="false">IFERROR(VLOOKUP(A3124,Employees!$A$2:$U$1501,21,FALSE()),"Unknown")</f>
        <v>Active</v>
      </c>
    </row>
    <row r="3125" customFormat="false" ht="15" hidden="false" customHeight="false" outlineLevel="0" collapsed="false">
      <c r="A3125" s="37" t="s">
        <v>1757</v>
      </c>
      <c r="B3125" s="37" t="n">
        <v>2021</v>
      </c>
      <c r="C3125" s="37" t="n">
        <v>4</v>
      </c>
      <c r="D3125" s="37" t="n">
        <v>82</v>
      </c>
      <c r="E3125" s="37" t="s">
        <v>187</v>
      </c>
      <c r="F3125" s="37" t="n">
        <v>4.8</v>
      </c>
      <c r="G3125" s="37" t="n">
        <v>13</v>
      </c>
      <c r="H3125" s="37" t="str">
        <f aca="false">IFERROR(VLOOKUP(A3125,Employees!$A$2:$I$1501,9,FALSE()),"Unknown")</f>
        <v>Customer Support</v>
      </c>
      <c r="I3125" s="37" t="str">
        <f aca="false">IFERROR(VLOOKUP(A3125,Employees!$A$2:$U$1501,21,FALSE()),"Unknown")</f>
        <v>Exited</v>
      </c>
    </row>
    <row r="3126" customFormat="false" ht="15" hidden="false" customHeight="false" outlineLevel="0" collapsed="false">
      <c r="A3126" s="37" t="s">
        <v>1757</v>
      </c>
      <c r="B3126" s="37" t="n">
        <v>2022</v>
      </c>
      <c r="C3126" s="37" t="n">
        <v>2</v>
      </c>
      <c r="D3126" s="37" t="n">
        <v>85</v>
      </c>
      <c r="E3126" s="37" t="s">
        <v>187</v>
      </c>
      <c r="F3126" s="37" t="n">
        <v>1.1</v>
      </c>
      <c r="G3126" s="37" t="n">
        <v>13</v>
      </c>
      <c r="H3126" s="37" t="str">
        <f aca="false">IFERROR(VLOOKUP(A3126,Employees!$A$2:$I$1501,9,FALSE()),"Unknown")</f>
        <v>Customer Support</v>
      </c>
      <c r="I3126" s="37" t="str">
        <f aca="false">IFERROR(VLOOKUP(A3126,Employees!$A$2:$U$1501,21,FALSE()),"Unknown")</f>
        <v>Exited</v>
      </c>
    </row>
    <row r="3127" customFormat="false" ht="15" hidden="false" customHeight="false" outlineLevel="0" collapsed="false">
      <c r="A3127" s="37" t="s">
        <v>1757</v>
      </c>
      <c r="B3127" s="37" t="n">
        <v>2023</v>
      </c>
      <c r="C3127" s="37" t="n">
        <v>3</v>
      </c>
      <c r="D3127" s="37" t="n">
        <v>89</v>
      </c>
      <c r="E3127" s="37" t="s">
        <v>187</v>
      </c>
      <c r="F3127" s="37" t="n">
        <v>6.9</v>
      </c>
      <c r="G3127" s="37" t="n">
        <v>9</v>
      </c>
      <c r="H3127" s="37" t="str">
        <f aca="false">IFERROR(VLOOKUP(A3127,Employees!$A$2:$I$1501,9,FALSE()),"Unknown")</f>
        <v>Customer Support</v>
      </c>
      <c r="I3127" s="37" t="str">
        <f aca="false">IFERROR(VLOOKUP(A3127,Employees!$A$2:$U$1501,21,FALSE()),"Unknown")</f>
        <v>Exited</v>
      </c>
    </row>
    <row r="3128" customFormat="false" ht="15" hidden="false" customHeight="false" outlineLevel="0" collapsed="false">
      <c r="A3128" s="37" t="s">
        <v>1757</v>
      </c>
      <c r="B3128" s="37" t="n">
        <v>2024</v>
      </c>
      <c r="C3128" s="37" t="n">
        <v>4</v>
      </c>
      <c r="D3128" s="37" t="n">
        <v>79</v>
      </c>
      <c r="E3128" s="37" t="s">
        <v>185</v>
      </c>
      <c r="F3128" s="37" t="n">
        <v>9.8</v>
      </c>
      <c r="G3128" s="37" t="n">
        <v>10</v>
      </c>
      <c r="H3128" s="37" t="str">
        <f aca="false">IFERROR(VLOOKUP(A3128,Employees!$A$2:$I$1501,9,FALSE()),"Unknown")</f>
        <v>Customer Support</v>
      </c>
      <c r="I3128" s="37" t="str">
        <f aca="false">IFERROR(VLOOKUP(A3128,Employees!$A$2:$U$1501,21,FALSE()),"Unknown")</f>
        <v>Exited</v>
      </c>
    </row>
    <row r="3129" customFormat="false" ht="15" hidden="false" customHeight="false" outlineLevel="0" collapsed="false">
      <c r="A3129" s="37" t="s">
        <v>1758</v>
      </c>
      <c r="B3129" s="37" t="n">
        <v>2021</v>
      </c>
      <c r="C3129" s="37" t="n">
        <v>5</v>
      </c>
      <c r="D3129" s="37" t="n">
        <v>97</v>
      </c>
      <c r="E3129" s="37" t="s">
        <v>185</v>
      </c>
      <c r="F3129" s="37" t="n">
        <v>8.3</v>
      </c>
      <c r="G3129" s="37" t="n">
        <v>37</v>
      </c>
      <c r="H3129" s="37" t="str">
        <f aca="false">IFERROR(VLOOKUP(A3129,Employees!$A$2:$I$1501,9,FALSE()),"Unknown")</f>
        <v>Operations</v>
      </c>
      <c r="I3129" s="37" t="str">
        <f aca="false">IFERROR(VLOOKUP(A3129,Employees!$A$2:$U$1501,21,FALSE()),"Unknown")</f>
        <v>Active</v>
      </c>
    </row>
    <row r="3130" customFormat="false" ht="15" hidden="false" customHeight="false" outlineLevel="0" collapsed="false">
      <c r="A3130" s="37" t="s">
        <v>1758</v>
      </c>
      <c r="B3130" s="37" t="n">
        <v>2022</v>
      </c>
      <c r="C3130" s="37" t="n">
        <v>2</v>
      </c>
      <c r="D3130" s="37" t="n">
        <v>77</v>
      </c>
      <c r="E3130" s="37" t="s">
        <v>187</v>
      </c>
      <c r="F3130" s="37" t="n">
        <v>5.2</v>
      </c>
      <c r="G3130" s="37" t="n">
        <v>7</v>
      </c>
      <c r="H3130" s="37" t="str">
        <f aca="false">IFERROR(VLOOKUP(A3130,Employees!$A$2:$I$1501,9,FALSE()),"Unknown")</f>
        <v>Operations</v>
      </c>
      <c r="I3130" s="37" t="str">
        <f aca="false">IFERROR(VLOOKUP(A3130,Employees!$A$2:$U$1501,21,FALSE()),"Unknown")</f>
        <v>Active</v>
      </c>
    </row>
    <row r="3131" customFormat="false" ht="15" hidden="false" customHeight="false" outlineLevel="0" collapsed="false">
      <c r="A3131" s="37" t="s">
        <v>1758</v>
      </c>
      <c r="B3131" s="37" t="n">
        <v>2023</v>
      </c>
      <c r="C3131" s="37" t="n">
        <v>1</v>
      </c>
      <c r="D3131" s="37" t="n">
        <v>64</v>
      </c>
      <c r="E3131" s="37" t="s">
        <v>187</v>
      </c>
      <c r="F3131" s="37" t="n">
        <v>1</v>
      </c>
      <c r="G3131" s="37" t="n">
        <v>14</v>
      </c>
      <c r="H3131" s="37" t="str">
        <f aca="false">IFERROR(VLOOKUP(A3131,Employees!$A$2:$I$1501,9,FALSE()),"Unknown")</f>
        <v>Operations</v>
      </c>
      <c r="I3131" s="37" t="str">
        <f aca="false">IFERROR(VLOOKUP(A3131,Employees!$A$2:$U$1501,21,FALSE()),"Unknown")</f>
        <v>Active</v>
      </c>
    </row>
    <row r="3132" customFormat="false" ht="15" hidden="false" customHeight="false" outlineLevel="0" collapsed="false">
      <c r="A3132" s="37" t="s">
        <v>1758</v>
      </c>
      <c r="B3132" s="37" t="n">
        <v>2024</v>
      </c>
      <c r="C3132" s="37" t="n">
        <v>3</v>
      </c>
      <c r="D3132" s="37" t="n">
        <v>89</v>
      </c>
      <c r="E3132" s="37" t="s">
        <v>187</v>
      </c>
      <c r="F3132" s="37" t="n">
        <v>6.4</v>
      </c>
      <c r="G3132" s="37" t="n">
        <v>32</v>
      </c>
      <c r="H3132" s="37" t="str">
        <f aca="false">IFERROR(VLOOKUP(A3132,Employees!$A$2:$I$1501,9,FALSE()),"Unknown")</f>
        <v>Operations</v>
      </c>
      <c r="I3132" s="37" t="str">
        <f aca="false">IFERROR(VLOOKUP(A3132,Employees!$A$2:$U$1501,21,FALSE()),"Unknown")</f>
        <v>Active</v>
      </c>
    </row>
    <row r="3133" customFormat="false" ht="15" hidden="false" customHeight="false" outlineLevel="0" collapsed="false">
      <c r="A3133" s="37" t="s">
        <v>1758</v>
      </c>
      <c r="B3133" s="37" t="n">
        <v>2025</v>
      </c>
      <c r="C3133" s="37" t="n">
        <v>2</v>
      </c>
      <c r="D3133" s="37" t="n">
        <v>81</v>
      </c>
      <c r="E3133" s="37" t="s">
        <v>187</v>
      </c>
      <c r="F3133" s="37" t="n">
        <v>3.8</v>
      </c>
      <c r="G3133" s="37" t="n">
        <v>17</v>
      </c>
      <c r="H3133" s="37" t="str">
        <f aca="false">IFERROR(VLOOKUP(A3133,Employees!$A$2:$I$1501,9,FALSE()),"Unknown")</f>
        <v>Operations</v>
      </c>
      <c r="I3133" s="37" t="str">
        <f aca="false">IFERROR(VLOOKUP(A3133,Employees!$A$2:$U$1501,21,FALSE()),"Unknown")</f>
        <v>Active</v>
      </c>
    </row>
    <row r="3134" customFormat="false" ht="15" hidden="false" customHeight="false" outlineLevel="0" collapsed="false">
      <c r="A3134" s="37" t="s">
        <v>1163</v>
      </c>
      <c r="B3134" s="37" t="n">
        <v>2022</v>
      </c>
      <c r="C3134" s="37" t="n">
        <v>4</v>
      </c>
      <c r="D3134" s="37" t="n">
        <v>89</v>
      </c>
      <c r="E3134" s="37" t="s">
        <v>187</v>
      </c>
      <c r="F3134" s="37" t="n">
        <v>6.9</v>
      </c>
      <c r="G3134" s="37" t="n">
        <v>17</v>
      </c>
      <c r="H3134" s="37" t="str">
        <f aca="false">IFERROR(VLOOKUP(A3134,Employees!$A$2:$I$1501,9,FALSE()),"Unknown")</f>
        <v>Customer Support</v>
      </c>
      <c r="I3134" s="37" t="str">
        <f aca="false">IFERROR(VLOOKUP(A3134,Employees!$A$2:$U$1501,21,FALSE()),"Unknown")</f>
        <v>Active</v>
      </c>
    </row>
    <row r="3135" customFormat="false" ht="15" hidden="false" customHeight="false" outlineLevel="0" collapsed="false">
      <c r="A3135" s="37" t="s">
        <v>1163</v>
      </c>
      <c r="B3135" s="37" t="n">
        <v>2023</v>
      </c>
      <c r="C3135" s="37" t="n">
        <v>3</v>
      </c>
      <c r="D3135" s="37" t="n">
        <v>91</v>
      </c>
      <c r="E3135" s="37" t="s">
        <v>187</v>
      </c>
      <c r="F3135" s="37" t="n">
        <v>7.4</v>
      </c>
      <c r="G3135" s="37" t="n">
        <v>27</v>
      </c>
      <c r="H3135" s="37" t="str">
        <f aca="false">IFERROR(VLOOKUP(A3135,Employees!$A$2:$I$1501,9,FALSE()),"Unknown")</f>
        <v>Customer Support</v>
      </c>
      <c r="I3135" s="37" t="str">
        <f aca="false">IFERROR(VLOOKUP(A3135,Employees!$A$2:$U$1501,21,FALSE()),"Unknown")</f>
        <v>Active</v>
      </c>
    </row>
    <row r="3136" customFormat="false" ht="15" hidden="false" customHeight="false" outlineLevel="0" collapsed="false">
      <c r="A3136" s="37" t="s">
        <v>1163</v>
      </c>
      <c r="B3136" s="37" t="n">
        <v>2024</v>
      </c>
      <c r="C3136" s="37" t="n">
        <v>3</v>
      </c>
      <c r="D3136" s="37" t="n">
        <v>96</v>
      </c>
      <c r="E3136" s="37" t="s">
        <v>187</v>
      </c>
      <c r="F3136" s="37" t="n">
        <v>4.3</v>
      </c>
      <c r="G3136" s="37" t="n">
        <v>13</v>
      </c>
      <c r="H3136" s="37" t="str">
        <f aca="false">IFERROR(VLOOKUP(A3136,Employees!$A$2:$I$1501,9,FALSE()),"Unknown")</f>
        <v>Customer Support</v>
      </c>
      <c r="I3136" s="37" t="str">
        <f aca="false">IFERROR(VLOOKUP(A3136,Employees!$A$2:$U$1501,21,FALSE()),"Unknown")</f>
        <v>Active</v>
      </c>
    </row>
    <row r="3137" customFormat="false" ht="15" hidden="false" customHeight="false" outlineLevel="0" collapsed="false">
      <c r="A3137" s="37" t="s">
        <v>1163</v>
      </c>
      <c r="B3137" s="37" t="n">
        <v>2025</v>
      </c>
      <c r="C3137" s="37" t="n">
        <v>4</v>
      </c>
      <c r="D3137" s="37" t="n">
        <v>88</v>
      </c>
      <c r="E3137" s="37" t="s">
        <v>185</v>
      </c>
      <c r="F3137" s="37" t="n">
        <v>6.9</v>
      </c>
      <c r="G3137" s="37" t="n">
        <v>15</v>
      </c>
      <c r="H3137" s="37" t="str">
        <f aca="false">IFERROR(VLOOKUP(A3137,Employees!$A$2:$I$1501,9,FALSE()),"Unknown")</f>
        <v>Customer Support</v>
      </c>
      <c r="I3137" s="37" t="str">
        <f aca="false">IFERROR(VLOOKUP(A3137,Employees!$A$2:$U$1501,21,FALSE()),"Unknown")</f>
        <v>Active</v>
      </c>
    </row>
    <row r="3138" customFormat="false" ht="15" hidden="false" customHeight="false" outlineLevel="0" collapsed="false">
      <c r="A3138" s="37" t="s">
        <v>1763</v>
      </c>
      <c r="B3138" s="37" t="n">
        <v>2025</v>
      </c>
      <c r="C3138" s="37" t="n">
        <v>4</v>
      </c>
      <c r="D3138" s="37" t="n">
        <v>89</v>
      </c>
      <c r="E3138" s="37" t="s">
        <v>185</v>
      </c>
      <c r="F3138" s="37" t="n">
        <v>8.9</v>
      </c>
      <c r="G3138" s="37" t="n">
        <v>6</v>
      </c>
      <c r="H3138" s="37" t="str">
        <f aca="false">IFERROR(VLOOKUP(A3138,Employees!$A$2:$I$1501,9,FALSE()),"Unknown")</f>
        <v>Engineering</v>
      </c>
      <c r="I3138" s="37" t="str">
        <f aca="false">IFERROR(VLOOKUP(A3138,Employees!$A$2:$U$1501,21,FALSE()),"Unknown")</f>
        <v>Active</v>
      </c>
    </row>
    <row r="3139" customFormat="false" ht="15" hidden="false" customHeight="false" outlineLevel="0" collapsed="false">
      <c r="A3139" s="37" t="s">
        <v>1286</v>
      </c>
      <c r="B3139" s="37" t="n">
        <v>2022</v>
      </c>
      <c r="C3139" s="37" t="n">
        <v>2</v>
      </c>
      <c r="D3139" s="37" t="n">
        <v>79</v>
      </c>
      <c r="E3139" s="37" t="s">
        <v>187</v>
      </c>
      <c r="F3139" s="37" t="n">
        <v>4.8</v>
      </c>
      <c r="G3139" s="37" t="n">
        <v>30</v>
      </c>
      <c r="H3139" s="37" t="str">
        <f aca="false">IFERROR(VLOOKUP(A3139,Employees!$A$2:$I$1501,9,FALSE()),"Unknown")</f>
        <v>Customer Support</v>
      </c>
      <c r="I3139" s="37" t="str">
        <f aca="false">IFERROR(VLOOKUP(A3139,Employees!$A$2:$U$1501,21,FALSE()),"Unknown")</f>
        <v>Active</v>
      </c>
    </row>
    <row r="3140" customFormat="false" ht="15" hidden="false" customHeight="false" outlineLevel="0" collapsed="false">
      <c r="A3140" s="37" t="s">
        <v>1286</v>
      </c>
      <c r="B3140" s="37" t="n">
        <v>2023</v>
      </c>
      <c r="C3140" s="37" t="n">
        <v>3</v>
      </c>
      <c r="D3140" s="37" t="n">
        <v>88</v>
      </c>
      <c r="E3140" s="37" t="s">
        <v>187</v>
      </c>
      <c r="F3140" s="37" t="n">
        <v>7.9</v>
      </c>
      <c r="G3140" s="37" t="n">
        <v>54</v>
      </c>
      <c r="H3140" s="37" t="str">
        <f aca="false">IFERROR(VLOOKUP(A3140,Employees!$A$2:$I$1501,9,FALSE()),"Unknown")</f>
        <v>Customer Support</v>
      </c>
      <c r="I3140" s="37" t="str">
        <f aca="false">IFERROR(VLOOKUP(A3140,Employees!$A$2:$U$1501,21,FALSE()),"Unknown")</f>
        <v>Active</v>
      </c>
    </row>
    <row r="3141" customFormat="false" ht="15" hidden="false" customHeight="false" outlineLevel="0" collapsed="false">
      <c r="A3141" s="37" t="s">
        <v>1286</v>
      </c>
      <c r="B3141" s="37" t="n">
        <v>2024</v>
      </c>
      <c r="C3141" s="37" t="n">
        <v>1</v>
      </c>
      <c r="D3141" s="37" t="n">
        <v>52</v>
      </c>
      <c r="E3141" s="37" t="s">
        <v>187</v>
      </c>
      <c r="F3141" s="37" t="n">
        <v>0</v>
      </c>
      <c r="G3141" s="37" t="n">
        <v>9</v>
      </c>
      <c r="H3141" s="37" t="str">
        <f aca="false">IFERROR(VLOOKUP(A3141,Employees!$A$2:$I$1501,9,FALSE()),"Unknown")</f>
        <v>Customer Support</v>
      </c>
      <c r="I3141" s="37" t="str">
        <f aca="false">IFERROR(VLOOKUP(A3141,Employees!$A$2:$U$1501,21,FALSE()),"Unknown")</f>
        <v>Active</v>
      </c>
    </row>
    <row r="3142" customFormat="false" ht="15" hidden="false" customHeight="false" outlineLevel="0" collapsed="false">
      <c r="A3142" s="37" t="s">
        <v>1286</v>
      </c>
      <c r="B3142" s="37" t="n">
        <v>2025</v>
      </c>
      <c r="C3142" s="37" t="n">
        <v>2</v>
      </c>
      <c r="D3142" s="37" t="n">
        <v>84</v>
      </c>
      <c r="E3142" s="37" t="s">
        <v>187</v>
      </c>
      <c r="F3142" s="37" t="n">
        <v>5.3</v>
      </c>
      <c r="G3142" s="37" t="n">
        <v>14</v>
      </c>
      <c r="H3142" s="37" t="str">
        <f aca="false">IFERROR(VLOOKUP(A3142,Employees!$A$2:$I$1501,9,FALSE()),"Unknown")</f>
        <v>Customer Support</v>
      </c>
      <c r="I3142" s="37" t="str">
        <f aca="false">IFERROR(VLOOKUP(A3142,Employees!$A$2:$U$1501,21,FALSE()),"Unknown")</f>
        <v>Active</v>
      </c>
    </row>
    <row r="3143" customFormat="false" ht="15" hidden="false" customHeight="false" outlineLevel="0" collapsed="false">
      <c r="A3143" s="37" t="s">
        <v>1416</v>
      </c>
      <c r="B3143" s="37" t="n">
        <v>2024</v>
      </c>
      <c r="C3143" s="37" t="n">
        <v>5</v>
      </c>
      <c r="D3143" s="37" t="n">
        <v>105</v>
      </c>
      <c r="E3143" s="37" t="s">
        <v>187</v>
      </c>
      <c r="F3143" s="37" t="n">
        <v>11.2</v>
      </c>
      <c r="G3143" s="37" t="n">
        <v>17</v>
      </c>
      <c r="H3143" s="37" t="str">
        <f aca="false">IFERROR(VLOOKUP(A3143,Employees!$A$2:$I$1501,9,FALSE()),"Unknown")</f>
        <v>Sales</v>
      </c>
      <c r="I3143" s="37" t="str">
        <f aca="false">IFERROR(VLOOKUP(A3143,Employees!$A$2:$U$1501,21,FALSE()),"Unknown")</f>
        <v>Active</v>
      </c>
    </row>
    <row r="3144" customFormat="false" ht="15" hidden="false" customHeight="false" outlineLevel="0" collapsed="false">
      <c r="A3144" s="37" t="s">
        <v>1416</v>
      </c>
      <c r="B3144" s="37" t="n">
        <v>2025</v>
      </c>
      <c r="C3144" s="37" t="n">
        <v>3</v>
      </c>
      <c r="D3144" s="37" t="n">
        <v>85</v>
      </c>
      <c r="E3144" s="37" t="s">
        <v>187</v>
      </c>
      <c r="F3144" s="37" t="n">
        <v>4.1</v>
      </c>
      <c r="G3144" s="37" t="n">
        <v>14</v>
      </c>
      <c r="H3144" s="37" t="str">
        <f aca="false">IFERROR(VLOOKUP(A3144,Employees!$A$2:$I$1501,9,FALSE()),"Unknown")</f>
        <v>Sales</v>
      </c>
      <c r="I3144" s="37" t="str">
        <f aca="false">IFERROR(VLOOKUP(A3144,Employees!$A$2:$U$1501,21,FALSE()),"Unknown")</f>
        <v>Active</v>
      </c>
    </row>
    <row r="3145" customFormat="false" ht="15" hidden="false" customHeight="false" outlineLevel="0" collapsed="false">
      <c r="A3145" s="37" t="s">
        <v>1765</v>
      </c>
      <c r="B3145" s="37" t="n">
        <v>2024</v>
      </c>
      <c r="C3145" s="37" t="n">
        <v>3</v>
      </c>
      <c r="D3145" s="37" t="n">
        <v>76</v>
      </c>
      <c r="E3145" s="37" t="s">
        <v>187</v>
      </c>
      <c r="F3145" s="37" t="n">
        <v>6.7</v>
      </c>
      <c r="G3145" s="37" t="n">
        <v>14</v>
      </c>
      <c r="H3145" s="37" t="str">
        <f aca="false">IFERROR(VLOOKUP(A3145,Employees!$A$2:$I$1501,9,FALSE()),"Unknown")</f>
        <v>Marketing</v>
      </c>
      <c r="I3145" s="37" t="str">
        <f aca="false">IFERROR(VLOOKUP(A3145,Employees!$A$2:$U$1501,21,FALSE()),"Unknown")</f>
        <v>Active</v>
      </c>
    </row>
    <row r="3146" customFormat="false" ht="15" hidden="false" customHeight="false" outlineLevel="0" collapsed="false">
      <c r="A3146" s="37" t="s">
        <v>1765</v>
      </c>
      <c r="B3146" s="37" t="n">
        <v>2025</v>
      </c>
      <c r="C3146" s="37" t="n">
        <v>2</v>
      </c>
      <c r="D3146" s="37" t="n">
        <v>74</v>
      </c>
      <c r="E3146" s="37" t="s">
        <v>187</v>
      </c>
      <c r="F3146" s="37" t="n">
        <v>4.6</v>
      </c>
      <c r="G3146" s="37" t="n">
        <v>18</v>
      </c>
      <c r="H3146" s="37" t="str">
        <f aca="false">IFERROR(VLOOKUP(A3146,Employees!$A$2:$I$1501,9,FALSE()),"Unknown")</f>
        <v>Marketing</v>
      </c>
      <c r="I3146" s="37" t="str">
        <f aca="false">IFERROR(VLOOKUP(A3146,Employees!$A$2:$U$1501,21,FALSE()),"Unknown")</f>
        <v>Active</v>
      </c>
    </row>
    <row r="3147" customFormat="false" ht="15" hidden="false" customHeight="false" outlineLevel="0" collapsed="false">
      <c r="A3147" s="37" t="s">
        <v>584</v>
      </c>
      <c r="B3147" s="37" t="n">
        <v>2022</v>
      </c>
      <c r="C3147" s="37" t="n">
        <v>3</v>
      </c>
      <c r="D3147" s="37" t="n">
        <v>80</v>
      </c>
      <c r="E3147" s="37" t="s">
        <v>187</v>
      </c>
      <c r="F3147" s="37" t="n">
        <v>5</v>
      </c>
      <c r="G3147" s="37" t="n">
        <v>22</v>
      </c>
      <c r="H3147" s="37" t="str">
        <f aca="false">IFERROR(VLOOKUP(A3147,Employees!$A$2:$I$1501,9,FALSE()),"Unknown")</f>
        <v>Engineering</v>
      </c>
      <c r="I3147" s="37" t="str">
        <f aca="false">IFERROR(VLOOKUP(A3147,Employees!$A$2:$U$1501,21,FALSE()),"Unknown")</f>
        <v>Active</v>
      </c>
    </row>
    <row r="3148" customFormat="false" ht="15" hidden="false" customHeight="false" outlineLevel="0" collapsed="false">
      <c r="A3148" s="37" t="s">
        <v>584</v>
      </c>
      <c r="B3148" s="37" t="n">
        <v>2023</v>
      </c>
      <c r="C3148" s="37" t="n">
        <v>3</v>
      </c>
      <c r="D3148" s="37" t="n">
        <v>69</v>
      </c>
      <c r="E3148" s="37" t="s">
        <v>187</v>
      </c>
      <c r="F3148" s="37" t="n">
        <v>8.8</v>
      </c>
      <c r="G3148" s="37" t="n">
        <v>42</v>
      </c>
      <c r="H3148" s="37" t="str">
        <f aca="false">IFERROR(VLOOKUP(A3148,Employees!$A$2:$I$1501,9,FALSE()),"Unknown")</f>
        <v>Engineering</v>
      </c>
      <c r="I3148" s="37" t="str">
        <f aca="false">IFERROR(VLOOKUP(A3148,Employees!$A$2:$U$1501,21,FALSE()),"Unknown")</f>
        <v>Active</v>
      </c>
    </row>
    <row r="3149" customFormat="false" ht="15" hidden="false" customHeight="false" outlineLevel="0" collapsed="false">
      <c r="A3149" s="37" t="s">
        <v>584</v>
      </c>
      <c r="B3149" s="37" t="n">
        <v>2024</v>
      </c>
      <c r="C3149" s="37" t="n">
        <v>3</v>
      </c>
      <c r="D3149" s="37" t="n">
        <v>76</v>
      </c>
      <c r="E3149" s="37" t="s">
        <v>187</v>
      </c>
      <c r="F3149" s="37" t="n">
        <v>5.3</v>
      </c>
      <c r="G3149" s="37" t="n">
        <v>39</v>
      </c>
      <c r="H3149" s="37" t="str">
        <f aca="false">IFERROR(VLOOKUP(A3149,Employees!$A$2:$I$1501,9,FALSE()),"Unknown")</f>
        <v>Engineering</v>
      </c>
      <c r="I3149" s="37" t="str">
        <f aca="false">IFERROR(VLOOKUP(A3149,Employees!$A$2:$U$1501,21,FALSE()),"Unknown")</f>
        <v>Active</v>
      </c>
    </row>
    <row r="3150" customFormat="false" ht="15" hidden="false" customHeight="false" outlineLevel="0" collapsed="false">
      <c r="A3150" s="37" t="s">
        <v>584</v>
      </c>
      <c r="B3150" s="37" t="n">
        <v>2025</v>
      </c>
      <c r="C3150" s="37" t="n">
        <v>2</v>
      </c>
      <c r="D3150" s="37" t="n">
        <v>50</v>
      </c>
      <c r="E3150" s="37" t="s">
        <v>187</v>
      </c>
      <c r="F3150" s="37" t="n">
        <v>4.4</v>
      </c>
      <c r="G3150" s="37" t="n">
        <v>11</v>
      </c>
      <c r="H3150" s="37" t="str">
        <f aca="false">IFERROR(VLOOKUP(A3150,Employees!$A$2:$I$1501,9,FALSE()),"Unknown")</f>
        <v>Engineering</v>
      </c>
      <c r="I3150" s="37" t="str">
        <f aca="false">IFERROR(VLOOKUP(A3150,Employees!$A$2:$U$1501,21,FALSE()),"Unknown")</f>
        <v>Active</v>
      </c>
    </row>
    <row r="3151" customFormat="false" ht="15" hidden="false" customHeight="false" outlineLevel="0" collapsed="false">
      <c r="A3151" s="37" t="s">
        <v>1767</v>
      </c>
      <c r="B3151" s="37" t="n">
        <v>2021</v>
      </c>
      <c r="C3151" s="37" t="n">
        <v>3</v>
      </c>
      <c r="D3151" s="37" t="n">
        <v>88</v>
      </c>
      <c r="E3151" s="37" t="s">
        <v>187</v>
      </c>
      <c r="F3151" s="37" t="n">
        <v>5.4</v>
      </c>
      <c r="G3151" s="37" t="n">
        <v>23</v>
      </c>
      <c r="H3151" s="37" t="str">
        <f aca="false">IFERROR(VLOOKUP(A3151,Employees!$A$2:$I$1501,9,FALSE()),"Unknown")</f>
        <v>Customer Support</v>
      </c>
      <c r="I3151" s="37" t="str">
        <f aca="false">IFERROR(VLOOKUP(A3151,Employees!$A$2:$U$1501,21,FALSE()),"Unknown")</f>
        <v>Active</v>
      </c>
    </row>
    <row r="3152" customFormat="false" ht="15" hidden="false" customHeight="false" outlineLevel="0" collapsed="false">
      <c r="A3152" s="37" t="s">
        <v>1767</v>
      </c>
      <c r="B3152" s="37" t="n">
        <v>2022</v>
      </c>
      <c r="C3152" s="37" t="n">
        <v>1</v>
      </c>
      <c r="D3152" s="37" t="n">
        <v>73</v>
      </c>
      <c r="E3152" s="37" t="s">
        <v>187</v>
      </c>
      <c r="F3152" s="37" t="n">
        <v>1.5</v>
      </c>
      <c r="G3152" s="37" t="n">
        <v>8</v>
      </c>
      <c r="H3152" s="37" t="str">
        <f aca="false">IFERROR(VLOOKUP(A3152,Employees!$A$2:$I$1501,9,FALSE()),"Unknown")</f>
        <v>Customer Support</v>
      </c>
      <c r="I3152" s="37" t="str">
        <f aca="false">IFERROR(VLOOKUP(A3152,Employees!$A$2:$U$1501,21,FALSE()),"Unknown")</f>
        <v>Active</v>
      </c>
    </row>
    <row r="3153" customFormat="false" ht="15" hidden="false" customHeight="false" outlineLevel="0" collapsed="false">
      <c r="A3153" s="37" t="s">
        <v>1767</v>
      </c>
      <c r="B3153" s="37" t="n">
        <v>2023</v>
      </c>
      <c r="C3153" s="37" t="n">
        <v>3</v>
      </c>
      <c r="D3153" s="37" t="n">
        <v>84</v>
      </c>
      <c r="E3153" s="37" t="s">
        <v>187</v>
      </c>
      <c r="F3153" s="37" t="n">
        <v>7.6</v>
      </c>
      <c r="G3153" s="37" t="n">
        <v>27</v>
      </c>
      <c r="H3153" s="37" t="str">
        <f aca="false">IFERROR(VLOOKUP(A3153,Employees!$A$2:$I$1501,9,FALSE()),"Unknown")</f>
        <v>Customer Support</v>
      </c>
      <c r="I3153" s="37" t="str">
        <f aca="false">IFERROR(VLOOKUP(A3153,Employees!$A$2:$U$1501,21,FALSE()),"Unknown")</f>
        <v>Active</v>
      </c>
    </row>
    <row r="3154" customFormat="false" ht="15" hidden="false" customHeight="false" outlineLevel="0" collapsed="false">
      <c r="A3154" s="37" t="s">
        <v>1767</v>
      </c>
      <c r="B3154" s="37" t="n">
        <v>2024</v>
      </c>
      <c r="C3154" s="37" t="n">
        <v>1</v>
      </c>
      <c r="D3154" s="37" t="n">
        <v>69</v>
      </c>
      <c r="E3154" s="37" t="s">
        <v>187</v>
      </c>
      <c r="F3154" s="37" t="n">
        <v>3.1</v>
      </c>
      <c r="G3154" s="37" t="n">
        <v>18</v>
      </c>
      <c r="H3154" s="37" t="str">
        <f aca="false">IFERROR(VLOOKUP(A3154,Employees!$A$2:$I$1501,9,FALSE()),"Unknown")</f>
        <v>Customer Support</v>
      </c>
      <c r="I3154" s="37" t="str">
        <f aca="false">IFERROR(VLOOKUP(A3154,Employees!$A$2:$U$1501,21,FALSE()),"Unknown")</f>
        <v>Active</v>
      </c>
    </row>
    <row r="3155" customFormat="false" ht="15" hidden="false" customHeight="false" outlineLevel="0" collapsed="false">
      <c r="A3155" s="37" t="s">
        <v>1767</v>
      </c>
      <c r="B3155" s="37" t="n">
        <v>2025</v>
      </c>
      <c r="C3155" s="37" t="n">
        <v>2</v>
      </c>
      <c r="D3155" s="37" t="n">
        <v>72</v>
      </c>
      <c r="E3155" s="37" t="s">
        <v>187</v>
      </c>
      <c r="F3155" s="37" t="n">
        <v>3</v>
      </c>
      <c r="G3155" s="37" t="n">
        <v>31</v>
      </c>
      <c r="H3155" s="37" t="str">
        <f aca="false">IFERROR(VLOOKUP(A3155,Employees!$A$2:$I$1501,9,FALSE()),"Unknown")</f>
        <v>Customer Support</v>
      </c>
      <c r="I3155" s="37" t="str">
        <f aca="false">IFERROR(VLOOKUP(A3155,Employees!$A$2:$U$1501,21,FALSE()),"Unknown")</f>
        <v>Active</v>
      </c>
    </row>
    <row r="3156" customFormat="false" ht="15" hidden="false" customHeight="false" outlineLevel="0" collapsed="false">
      <c r="A3156" s="37" t="s">
        <v>1768</v>
      </c>
      <c r="B3156" s="37" t="n">
        <v>2023</v>
      </c>
      <c r="C3156" s="37" t="n">
        <v>5</v>
      </c>
      <c r="D3156" s="37" t="n">
        <v>94</v>
      </c>
      <c r="E3156" s="37" t="s">
        <v>185</v>
      </c>
      <c r="F3156" s="37" t="n">
        <v>10.3</v>
      </c>
      <c r="G3156" s="37" t="n">
        <v>44</v>
      </c>
      <c r="H3156" s="37" t="str">
        <f aca="false">IFERROR(VLOOKUP(A3156,Employees!$A$2:$I$1501,9,FALSE()),"Unknown")</f>
        <v>Engineering</v>
      </c>
      <c r="I3156" s="37" t="str">
        <f aca="false">IFERROR(VLOOKUP(A3156,Employees!$A$2:$U$1501,21,FALSE()),"Unknown")</f>
        <v>Active</v>
      </c>
    </row>
    <row r="3157" customFormat="false" ht="15" hidden="false" customHeight="false" outlineLevel="0" collapsed="false">
      <c r="A3157" s="37" t="s">
        <v>1768</v>
      </c>
      <c r="B3157" s="37" t="n">
        <v>2024</v>
      </c>
      <c r="C3157" s="37" t="n">
        <v>3</v>
      </c>
      <c r="D3157" s="37" t="n">
        <v>86</v>
      </c>
      <c r="E3157" s="37" t="s">
        <v>187</v>
      </c>
      <c r="F3157" s="37" t="n">
        <v>8.5</v>
      </c>
      <c r="G3157" s="37" t="n">
        <v>25</v>
      </c>
      <c r="H3157" s="37" t="str">
        <f aca="false">IFERROR(VLOOKUP(A3157,Employees!$A$2:$I$1501,9,FALSE()),"Unknown")</f>
        <v>Engineering</v>
      </c>
      <c r="I3157" s="37" t="str">
        <f aca="false">IFERROR(VLOOKUP(A3157,Employees!$A$2:$U$1501,21,FALSE()),"Unknown")</f>
        <v>Active</v>
      </c>
    </row>
    <row r="3158" customFormat="false" ht="15" hidden="false" customHeight="false" outlineLevel="0" collapsed="false">
      <c r="A3158" s="37" t="s">
        <v>1768</v>
      </c>
      <c r="B3158" s="37" t="n">
        <v>2025</v>
      </c>
      <c r="C3158" s="37" t="n">
        <v>3</v>
      </c>
      <c r="D3158" s="37" t="n">
        <v>76</v>
      </c>
      <c r="E3158" s="37" t="s">
        <v>187</v>
      </c>
      <c r="F3158" s="37" t="n">
        <v>6.8</v>
      </c>
      <c r="G3158" s="37" t="n">
        <v>12</v>
      </c>
      <c r="H3158" s="37" t="str">
        <f aca="false">IFERROR(VLOOKUP(A3158,Employees!$A$2:$I$1501,9,FALSE()),"Unknown")</f>
        <v>Engineering</v>
      </c>
      <c r="I3158" s="37" t="str">
        <f aca="false">IFERROR(VLOOKUP(A3158,Employees!$A$2:$U$1501,21,FALSE()),"Unknown")</f>
        <v>Active</v>
      </c>
    </row>
    <row r="3159" customFormat="false" ht="15" hidden="false" customHeight="false" outlineLevel="0" collapsed="false">
      <c r="A3159" s="37" t="s">
        <v>1769</v>
      </c>
      <c r="B3159" s="37" t="n">
        <v>2021</v>
      </c>
      <c r="C3159" s="37" t="n">
        <v>1</v>
      </c>
      <c r="D3159" s="37" t="n">
        <v>56</v>
      </c>
      <c r="E3159" s="37" t="s">
        <v>187</v>
      </c>
      <c r="F3159" s="37" t="n">
        <v>1</v>
      </c>
      <c r="G3159" s="37" t="n">
        <v>19</v>
      </c>
      <c r="H3159" s="37" t="str">
        <f aca="false">IFERROR(VLOOKUP(A3159,Employees!$A$2:$I$1501,9,FALSE()),"Unknown")</f>
        <v>Engineering</v>
      </c>
      <c r="I3159" s="37" t="str">
        <f aca="false">IFERROR(VLOOKUP(A3159,Employees!$A$2:$U$1501,21,FALSE()),"Unknown")</f>
        <v>Active</v>
      </c>
    </row>
    <row r="3160" customFormat="false" ht="15" hidden="false" customHeight="false" outlineLevel="0" collapsed="false">
      <c r="A3160" s="37" t="s">
        <v>1769</v>
      </c>
      <c r="B3160" s="37" t="n">
        <v>2022</v>
      </c>
      <c r="C3160" s="37" t="n">
        <v>2</v>
      </c>
      <c r="D3160" s="37" t="n">
        <v>83</v>
      </c>
      <c r="E3160" s="37" t="s">
        <v>187</v>
      </c>
      <c r="F3160" s="37" t="n">
        <v>5.7</v>
      </c>
      <c r="G3160" s="37" t="n">
        <v>2</v>
      </c>
      <c r="H3160" s="37" t="str">
        <f aca="false">IFERROR(VLOOKUP(A3160,Employees!$A$2:$I$1501,9,FALSE()),"Unknown")</f>
        <v>Engineering</v>
      </c>
      <c r="I3160" s="37" t="str">
        <f aca="false">IFERROR(VLOOKUP(A3160,Employees!$A$2:$U$1501,21,FALSE()),"Unknown")</f>
        <v>Active</v>
      </c>
    </row>
    <row r="3161" customFormat="false" ht="15" hidden="false" customHeight="false" outlineLevel="0" collapsed="false">
      <c r="A3161" s="37" t="s">
        <v>1769</v>
      </c>
      <c r="B3161" s="37" t="n">
        <v>2023</v>
      </c>
      <c r="C3161" s="37" t="n">
        <v>4</v>
      </c>
      <c r="D3161" s="37" t="n">
        <v>95</v>
      </c>
      <c r="E3161" s="37" t="s">
        <v>187</v>
      </c>
      <c r="F3161" s="37" t="n">
        <v>9.6</v>
      </c>
      <c r="G3161" s="37" t="n">
        <v>11</v>
      </c>
      <c r="H3161" s="37" t="str">
        <f aca="false">IFERROR(VLOOKUP(A3161,Employees!$A$2:$I$1501,9,FALSE()),"Unknown")</f>
        <v>Engineering</v>
      </c>
      <c r="I3161" s="37" t="str">
        <f aca="false">IFERROR(VLOOKUP(A3161,Employees!$A$2:$U$1501,21,FALSE()),"Unknown")</f>
        <v>Active</v>
      </c>
    </row>
    <row r="3162" customFormat="false" ht="15" hidden="false" customHeight="false" outlineLevel="0" collapsed="false">
      <c r="A3162" s="37" t="s">
        <v>1769</v>
      </c>
      <c r="B3162" s="37" t="n">
        <v>2024</v>
      </c>
      <c r="C3162" s="37" t="n">
        <v>3</v>
      </c>
      <c r="D3162" s="37" t="n">
        <v>85</v>
      </c>
      <c r="E3162" s="37" t="s">
        <v>187</v>
      </c>
      <c r="F3162" s="37" t="n">
        <v>6</v>
      </c>
      <c r="G3162" s="37" t="n">
        <v>20</v>
      </c>
      <c r="H3162" s="37" t="str">
        <f aca="false">IFERROR(VLOOKUP(A3162,Employees!$A$2:$I$1501,9,FALSE()),"Unknown")</f>
        <v>Engineering</v>
      </c>
      <c r="I3162" s="37" t="str">
        <f aca="false">IFERROR(VLOOKUP(A3162,Employees!$A$2:$U$1501,21,FALSE()),"Unknown")</f>
        <v>Active</v>
      </c>
    </row>
    <row r="3163" customFormat="false" ht="15" hidden="false" customHeight="false" outlineLevel="0" collapsed="false">
      <c r="A3163" s="37" t="s">
        <v>1769</v>
      </c>
      <c r="B3163" s="37" t="n">
        <v>2025</v>
      </c>
      <c r="C3163" s="37" t="n">
        <v>3</v>
      </c>
      <c r="D3163" s="37" t="n">
        <v>69</v>
      </c>
      <c r="E3163" s="37" t="s">
        <v>187</v>
      </c>
      <c r="F3163" s="37" t="n">
        <v>5.4</v>
      </c>
      <c r="G3163" s="37" t="n">
        <v>31</v>
      </c>
      <c r="H3163" s="37" t="str">
        <f aca="false">IFERROR(VLOOKUP(A3163,Employees!$A$2:$I$1501,9,FALSE()),"Unknown")</f>
        <v>Engineering</v>
      </c>
      <c r="I3163" s="37" t="str">
        <f aca="false">IFERROR(VLOOKUP(A3163,Employees!$A$2:$U$1501,21,FALSE()),"Unknown")</f>
        <v>Active</v>
      </c>
    </row>
    <row r="3164" customFormat="false" ht="15" hidden="false" customHeight="false" outlineLevel="0" collapsed="false">
      <c r="A3164" s="37" t="s">
        <v>1770</v>
      </c>
      <c r="B3164" s="37" t="n">
        <v>2025</v>
      </c>
      <c r="C3164" s="37" t="n">
        <v>2</v>
      </c>
      <c r="D3164" s="37" t="n">
        <v>58</v>
      </c>
      <c r="E3164" s="37" t="s">
        <v>187</v>
      </c>
      <c r="F3164" s="37" t="n">
        <v>4.3</v>
      </c>
      <c r="G3164" s="37" t="n">
        <v>14</v>
      </c>
      <c r="H3164" s="37" t="str">
        <f aca="false">IFERROR(VLOOKUP(A3164,Employees!$A$2:$I$1501,9,FALSE()),"Unknown")</f>
        <v>Data &amp; AI</v>
      </c>
      <c r="I3164" s="37" t="str">
        <f aca="false">IFERROR(VLOOKUP(A3164,Employees!$A$2:$U$1501,21,FALSE()),"Unknown")</f>
        <v>Active</v>
      </c>
    </row>
    <row r="3165" customFormat="false" ht="15" hidden="false" customHeight="false" outlineLevel="0" collapsed="false">
      <c r="A3165" s="37" t="s">
        <v>1771</v>
      </c>
      <c r="B3165" s="37" t="n">
        <v>2021</v>
      </c>
      <c r="C3165" s="37" t="n">
        <v>2</v>
      </c>
      <c r="D3165" s="37" t="n">
        <v>58</v>
      </c>
      <c r="E3165" s="37" t="s">
        <v>187</v>
      </c>
      <c r="F3165" s="37" t="n">
        <v>2.3</v>
      </c>
      <c r="G3165" s="37" t="n">
        <v>16</v>
      </c>
      <c r="H3165" s="37" t="str">
        <f aca="false">IFERROR(VLOOKUP(A3165,Employees!$A$2:$I$1501,9,FALSE()),"Unknown")</f>
        <v>Customer Support</v>
      </c>
      <c r="I3165" s="37" t="str">
        <f aca="false">IFERROR(VLOOKUP(A3165,Employees!$A$2:$U$1501,21,FALSE()),"Unknown")</f>
        <v>Active</v>
      </c>
    </row>
    <row r="3166" customFormat="false" ht="15" hidden="false" customHeight="false" outlineLevel="0" collapsed="false">
      <c r="A3166" s="37" t="s">
        <v>1771</v>
      </c>
      <c r="B3166" s="37" t="n">
        <v>2022</v>
      </c>
      <c r="C3166" s="37" t="n">
        <v>2</v>
      </c>
      <c r="D3166" s="37" t="n">
        <v>68</v>
      </c>
      <c r="E3166" s="37" t="s">
        <v>187</v>
      </c>
      <c r="F3166" s="37" t="n">
        <v>5.6</v>
      </c>
      <c r="G3166" s="37" t="n">
        <v>39</v>
      </c>
      <c r="H3166" s="37" t="str">
        <f aca="false">IFERROR(VLOOKUP(A3166,Employees!$A$2:$I$1501,9,FALSE()),"Unknown")</f>
        <v>Customer Support</v>
      </c>
      <c r="I3166" s="37" t="str">
        <f aca="false">IFERROR(VLOOKUP(A3166,Employees!$A$2:$U$1501,21,FALSE()),"Unknown")</f>
        <v>Active</v>
      </c>
    </row>
    <row r="3167" customFormat="false" ht="15" hidden="false" customHeight="false" outlineLevel="0" collapsed="false">
      <c r="A3167" s="37" t="s">
        <v>1771</v>
      </c>
      <c r="B3167" s="37" t="n">
        <v>2023</v>
      </c>
      <c r="C3167" s="37" t="n">
        <v>3</v>
      </c>
      <c r="D3167" s="37" t="n">
        <v>77</v>
      </c>
      <c r="E3167" s="37" t="s">
        <v>187</v>
      </c>
      <c r="F3167" s="37" t="n">
        <v>7.4</v>
      </c>
      <c r="G3167" s="37" t="n">
        <v>17</v>
      </c>
      <c r="H3167" s="37" t="str">
        <f aca="false">IFERROR(VLOOKUP(A3167,Employees!$A$2:$I$1501,9,FALSE()),"Unknown")</f>
        <v>Customer Support</v>
      </c>
      <c r="I3167" s="37" t="str">
        <f aca="false">IFERROR(VLOOKUP(A3167,Employees!$A$2:$U$1501,21,FALSE()),"Unknown")</f>
        <v>Active</v>
      </c>
    </row>
    <row r="3168" customFormat="false" ht="15" hidden="false" customHeight="false" outlineLevel="0" collapsed="false">
      <c r="A3168" s="37" t="s">
        <v>1771</v>
      </c>
      <c r="B3168" s="37" t="n">
        <v>2024</v>
      </c>
      <c r="C3168" s="37" t="n">
        <v>4</v>
      </c>
      <c r="D3168" s="37" t="n">
        <v>96</v>
      </c>
      <c r="E3168" s="37" t="s">
        <v>187</v>
      </c>
      <c r="F3168" s="37" t="n">
        <v>8.2</v>
      </c>
      <c r="G3168" s="37" t="n">
        <v>6</v>
      </c>
      <c r="H3168" s="37" t="str">
        <f aca="false">IFERROR(VLOOKUP(A3168,Employees!$A$2:$I$1501,9,FALSE()),"Unknown")</f>
        <v>Customer Support</v>
      </c>
      <c r="I3168" s="37" t="str">
        <f aca="false">IFERROR(VLOOKUP(A3168,Employees!$A$2:$U$1501,21,FALSE()),"Unknown")</f>
        <v>Active</v>
      </c>
    </row>
    <row r="3169" customFormat="false" ht="15" hidden="false" customHeight="false" outlineLevel="0" collapsed="false">
      <c r="A3169" s="37" t="s">
        <v>1771</v>
      </c>
      <c r="B3169" s="37" t="n">
        <v>2025</v>
      </c>
      <c r="C3169" s="37" t="n">
        <v>3</v>
      </c>
      <c r="D3169" s="37" t="n">
        <v>70</v>
      </c>
      <c r="E3169" s="37" t="s">
        <v>187</v>
      </c>
      <c r="F3169" s="37" t="n">
        <v>10.1</v>
      </c>
      <c r="G3169" s="37" t="n">
        <v>29</v>
      </c>
      <c r="H3169" s="37" t="str">
        <f aca="false">IFERROR(VLOOKUP(A3169,Employees!$A$2:$I$1501,9,FALSE()),"Unknown")</f>
        <v>Customer Support</v>
      </c>
      <c r="I3169" s="37" t="str">
        <f aca="false">IFERROR(VLOOKUP(A3169,Employees!$A$2:$U$1501,21,FALSE()),"Unknown")</f>
        <v>Active</v>
      </c>
    </row>
    <row r="3170" customFormat="false" ht="15" hidden="false" customHeight="false" outlineLevel="0" collapsed="false">
      <c r="A3170" s="37" t="s">
        <v>1772</v>
      </c>
      <c r="B3170" s="37" t="n">
        <v>2021</v>
      </c>
      <c r="C3170" s="37" t="n">
        <v>5</v>
      </c>
      <c r="D3170" s="37" t="n">
        <v>95</v>
      </c>
      <c r="E3170" s="37" t="s">
        <v>187</v>
      </c>
      <c r="F3170" s="37" t="n">
        <v>11.1</v>
      </c>
      <c r="G3170" s="37" t="n">
        <v>15</v>
      </c>
      <c r="H3170" s="37" t="str">
        <f aca="false">IFERROR(VLOOKUP(A3170,Employees!$A$2:$I$1501,9,FALSE()),"Unknown")</f>
        <v>Engineering</v>
      </c>
      <c r="I3170" s="37" t="str">
        <f aca="false">IFERROR(VLOOKUP(A3170,Employees!$A$2:$U$1501,21,FALSE()),"Unknown")</f>
        <v>Active</v>
      </c>
    </row>
    <row r="3171" customFormat="false" ht="15" hidden="false" customHeight="false" outlineLevel="0" collapsed="false">
      <c r="A3171" s="37" t="s">
        <v>1772</v>
      </c>
      <c r="B3171" s="37" t="n">
        <v>2022</v>
      </c>
      <c r="C3171" s="37" t="n">
        <v>2</v>
      </c>
      <c r="D3171" s="37" t="n">
        <v>90</v>
      </c>
      <c r="E3171" s="37" t="s">
        <v>187</v>
      </c>
      <c r="F3171" s="37" t="n">
        <v>5.7</v>
      </c>
      <c r="G3171" s="37" t="n">
        <v>19</v>
      </c>
      <c r="H3171" s="37" t="str">
        <f aca="false">IFERROR(VLOOKUP(A3171,Employees!$A$2:$I$1501,9,FALSE()),"Unknown")</f>
        <v>Engineering</v>
      </c>
      <c r="I3171" s="37" t="str">
        <f aca="false">IFERROR(VLOOKUP(A3171,Employees!$A$2:$U$1501,21,FALSE()),"Unknown")</f>
        <v>Active</v>
      </c>
    </row>
    <row r="3172" customFormat="false" ht="15" hidden="false" customHeight="false" outlineLevel="0" collapsed="false">
      <c r="A3172" s="37" t="s">
        <v>1772</v>
      </c>
      <c r="B3172" s="37" t="n">
        <v>2023</v>
      </c>
      <c r="C3172" s="37" t="n">
        <v>3</v>
      </c>
      <c r="D3172" s="37" t="n">
        <v>71</v>
      </c>
      <c r="E3172" s="37" t="s">
        <v>187</v>
      </c>
      <c r="F3172" s="37" t="n">
        <v>7.4</v>
      </c>
      <c r="G3172" s="37" t="n">
        <v>13</v>
      </c>
      <c r="H3172" s="37" t="str">
        <f aca="false">IFERROR(VLOOKUP(A3172,Employees!$A$2:$I$1501,9,FALSE()),"Unknown")</f>
        <v>Engineering</v>
      </c>
      <c r="I3172" s="37" t="str">
        <f aca="false">IFERROR(VLOOKUP(A3172,Employees!$A$2:$U$1501,21,FALSE()),"Unknown")</f>
        <v>Active</v>
      </c>
    </row>
    <row r="3173" customFormat="false" ht="15" hidden="false" customHeight="false" outlineLevel="0" collapsed="false">
      <c r="A3173" s="37" t="s">
        <v>1772</v>
      </c>
      <c r="B3173" s="37" t="n">
        <v>2024</v>
      </c>
      <c r="C3173" s="37" t="n">
        <v>2</v>
      </c>
      <c r="D3173" s="37" t="n">
        <v>86</v>
      </c>
      <c r="E3173" s="37" t="s">
        <v>187</v>
      </c>
      <c r="F3173" s="37" t="n">
        <v>1.8</v>
      </c>
      <c r="G3173" s="37" t="n">
        <v>32</v>
      </c>
      <c r="H3173" s="37" t="str">
        <f aca="false">IFERROR(VLOOKUP(A3173,Employees!$A$2:$I$1501,9,FALSE()),"Unknown")</f>
        <v>Engineering</v>
      </c>
      <c r="I3173" s="37" t="str">
        <f aca="false">IFERROR(VLOOKUP(A3173,Employees!$A$2:$U$1501,21,FALSE()),"Unknown")</f>
        <v>Active</v>
      </c>
    </row>
    <row r="3174" customFormat="false" ht="15" hidden="false" customHeight="false" outlineLevel="0" collapsed="false">
      <c r="A3174" s="37" t="s">
        <v>1772</v>
      </c>
      <c r="B3174" s="37" t="n">
        <v>2025</v>
      </c>
      <c r="C3174" s="37" t="n">
        <v>3</v>
      </c>
      <c r="D3174" s="37" t="n">
        <v>79</v>
      </c>
      <c r="E3174" s="37" t="s">
        <v>187</v>
      </c>
      <c r="F3174" s="37" t="n">
        <v>7.3</v>
      </c>
      <c r="G3174" s="37" t="n">
        <v>16</v>
      </c>
      <c r="H3174" s="37" t="str">
        <f aca="false">IFERROR(VLOOKUP(A3174,Employees!$A$2:$I$1501,9,FALSE()),"Unknown")</f>
        <v>Engineering</v>
      </c>
      <c r="I3174" s="37" t="str">
        <f aca="false">IFERROR(VLOOKUP(A3174,Employees!$A$2:$U$1501,21,FALSE()),"Unknown")</f>
        <v>Active</v>
      </c>
    </row>
    <row r="3175" customFormat="false" ht="15" hidden="false" customHeight="false" outlineLevel="0" collapsed="false">
      <c r="A3175" s="37" t="s">
        <v>823</v>
      </c>
      <c r="B3175" s="37" t="n">
        <v>2021</v>
      </c>
      <c r="C3175" s="37" t="n">
        <v>3</v>
      </c>
      <c r="D3175" s="37" t="n">
        <v>101</v>
      </c>
      <c r="E3175" s="37" t="s">
        <v>187</v>
      </c>
      <c r="F3175" s="37" t="n">
        <v>4.3</v>
      </c>
      <c r="G3175" s="37" t="n">
        <v>28</v>
      </c>
      <c r="H3175" s="37" t="str">
        <f aca="false">IFERROR(VLOOKUP(A3175,Employees!$A$2:$I$1501,9,FALSE()),"Unknown")</f>
        <v>Human Resources</v>
      </c>
      <c r="I3175" s="37" t="str">
        <f aca="false">IFERROR(VLOOKUP(A3175,Employees!$A$2:$U$1501,21,FALSE()),"Unknown")</f>
        <v>Active</v>
      </c>
    </row>
    <row r="3176" customFormat="false" ht="15" hidden="false" customHeight="false" outlineLevel="0" collapsed="false">
      <c r="A3176" s="37" t="s">
        <v>823</v>
      </c>
      <c r="B3176" s="37" t="n">
        <v>2022</v>
      </c>
      <c r="C3176" s="37" t="n">
        <v>3</v>
      </c>
      <c r="D3176" s="37" t="n">
        <v>68</v>
      </c>
      <c r="E3176" s="37" t="s">
        <v>187</v>
      </c>
      <c r="F3176" s="37" t="n">
        <v>4</v>
      </c>
      <c r="G3176" s="37" t="n">
        <v>26</v>
      </c>
      <c r="H3176" s="37" t="str">
        <f aca="false">IFERROR(VLOOKUP(A3176,Employees!$A$2:$I$1501,9,FALSE()),"Unknown")</f>
        <v>Human Resources</v>
      </c>
      <c r="I3176" s="37" t="str">
        <f aca="false">IFERROR(VLOOKUP(A3176,Employees!$A$2:$U$1501,21,FALSE()),"Unknown")</f>
        <v>Active</v>
      </c>
    </row>
    <row r="3177" customFormat="false" ht="15" hidden="false" customHeight="false" outlineLevel="0" collapsed="false">
      <c r="A3177" s="37" t="s">
        <v>823</v>
      </c>
      <c r="B3177" s="37" t="n">
        <v>2023</v>
      </c>
      <c r="C3177" s="37" t="n">
        <v>4</v>
      </c>
      <c r="D3177" s="37" t="n">
        <v>81</v>
      </c>
      <c r="E3177" s="37" t="s">
        <v>187</v>
      </c>
      <c r="F3177" s="37" t="n">
        <v>7.9</v>
      </c>
      <c r="G3177" s="37" t="n">
        <v>14</v>
      </c>
      <c r="H3177" s="37" t="str">
        <f aca="false">IFERROR(VLOOKUP(A3177,Employees!$A$2:$I$1501,9,FALSE()),"Unknown")</f>
        <v>Human Resources</v>
      </c>
      <c r="I3177" s="37" t="str">
        <f aca="false">IFERROR(VLOOKUP(A3177,Employees!$A$2:$U$1501,21,FALSE()),"Unknown")</f>
        <v>Active</v>
      </c>
    </row>
    <row r="3178" customFormat="false" ht="15" hidden="false" customHeight="false" outlineLevel="0" collapsed="false">
      <c r="A3178" s="37" t="s">
        <v>823</v>
      </c>
      <c r="B3178" s="37" t="n">
        <v>2024</v>
      </c>
      <c r="C3178" s="37" t="n">
        <v>3</v>
      </c>
      <c r="D3178" s="37" t="n">
        <v>91</v>
      </c>
      <c r="E3178" s="37" t="s">
        <v>187</v>
      </c>
      <c r="F3178" s="37" t="n">
        <v>6.1</v>
      </c>
      <c r="G3178" s="37" t="n">
        <v>30</v>
      </c>
      <c r="H3178" s="37" t="str">
        <f aca="false">IFERROR(VLOOKUP(A3178,Employees!$A$2:$I$1501,9,FALSE()),"Unknown")</f>
        <v>Human Resources</v>
      </c>
      <c r="I3178" s="37" t="str">
        <f aca="false">IFERROR(VLOOKUP(A3178,Employees!$A$2:$U$1501,21,FALSE()),"Unknown")</f>
        <v>Active</v>
      </c>
    </row>
    <row r="3179" customFormat="false" ht="15" hidden="false" customHeight="false" outlineLevel="0" collapsed="false">
      <c r="A3179" s="37" t="s">
        <v>823</v>
      </c>
      <c r="B3179" s="37" t="n">
        <v>2025</v>
      </c>
      <c r="C3179" s="37" t="n">
        <v>2</v>
      </c>
      <c r="D3179" s="37" t="n">
        <v>79</v>
      </c>
      <c r="E3179" s="37" t="s">
        <v>187</v>
      </c>
      <c r="F3179" s="37" t="n">
        <v>3.9</v>
      </c>
      <c r="G3179" s="37" t="n">
        <v>2</v>
      </c>
      <c r="H3179" s="37" t="str">
        <f aca="false">IFERROR(VLOOKUP(A3179,Employees!$A$2:$I$1501,9,FALSE()),"Unknown")</f>
        <v>Human Resources</v>
      </c>
      <c r="I3179" s="37" t="str">
        <f aca="false">IFERROR(VLOOKUP(A3179,Employees!$A$2:$U$1501,21,FALSE()),"Unknown")</f>
        <v>Active</v>
      </c>
    </row>
    <row r="3180" customFormat="false" ht="15" hidden="false" customHeight="false" outlineLevel="0" collapsed="false">
      <c r="A3180" s="37" t="s">
        <v>1773</v>
      </c>
      <c r="B3180" s="37" t="n">
        <v>2021</v>
      </c>
      <c r="C3180" s="37" t="n">
        <v>1</v>
      </c>
      <c r="D3180" s="37" t="n">
        <v>55</v>
      </c>
      <c r="E3180" s="37" t="s">
        <v>187</v>
      </c>
      <c r="F3180" s="37" t="n">
        <v>1.8</v>
      </c>
      <c r="G3180" s="37" t="n">
        <v>20</v>
      </c>
      <c r="H3180" s="37" t="str">
        <f aca="false">IFERROR(VLOOKUP(A3180,Employees!$A$2:$I$1501,9,FALSE()),"Unknown")</f>
        <v>Customer Support</v>
      </c>
      <c r="I3180" s="37" t="str">
        <f aca="false">IFERROR(VLOOKUP(A3180,Employees!$A$2:$U$1501,21,FALSE()),"Unknown")</f>
        <v>Exited</v>
      </c>
    </row>
    <row r="3181" customFormat="false" ht="15" hidden="false" customHeight="false" outlineLevel="0" collapsed="false">
      <c r="A3181" s="37" t="s">
        <v>1773</v>
      </c>
      <c r="B3181" s="37" t="n">
        <v>2022</v>
      </c>
      <c r="C3181" s="37" t="n">
        <v>3</v>
      </c>
      <c r="D3181" s="37" t="n">
        <v>82</v>
      </c>
      <c r="E3181" s="37" t="s">
        <v>187</v>
      </c>
      <c r="F3181" s="37" t="n">
        <v>6</v>
      </c>
      <c r="G3181" s="37" t="n">
        <v>21</v>
      </c>
      <c r="H3181" s="37" t="str">
        <f aca="false">IFERROR(VLOOKUP(A3181,Employees!$A$2:$I$1501,9,FALSE()),"Unknown")</f>
        <v>Customer Support</v>
      </c>
      <c r="I3181" s="37" t="str">
        <f aca="false">IFERROR(VLOOKUP(A3181,Employees!$A$2:$U$1501,21,FALSE()),"Unknown")</f>
        <v>Exited</v>
      </c>
    </row>
    <row r="3182" customFormat="false" ht="15" hidden="false" customHeight="false" outlineLevel="0" collapsed="false">
      <c r="A3182" s="37" t="s">
        <v>1773</v>
      </c>
      <c r="B3182" s="37" t="n">
        <v>2023</v>
      </c>
      <c r="C3182" s="37" t="n">
        <v>1</v>
      </c>
      <c r="D3182" s="37" t="n">
        <v>80</v>
      </c>
      <c r="E3182" s="37" t="s">
        <v>187</v>
      </c>
      <c r="F3182" s="37" t="n">
        <v>1.3</v>
      </c>
      <c r="G3182" s="37" t="n">
        <v>12</v>
      </c>
      <c r="H3182" s="37" t="str">
        <f aca="false">IFERROR(VLOOKUP(A3182,Employees!$A$2:$I$1501,9,FALSE()),"Unknown")</f>
        <v>Customer Support</v>
      </c>
      <c r="I3182" s="37" t="str">
        <f aca="false">IFERROR(VLOOKUP(A3182,Employees!$A$2:$U$1501,21,FALSE()),"Unknown")</f>
        <v>Exited</v>
      </c>
    </row>
    <row r="3183" customFormat="false" ht="15" hidden="false" customHeight="false" outlineLevel="0" collapsed="false">
      <c r="A3183" s="37" t="s">
        <v>1775</v>
      </c>
      <c r="B3183" s="37" t="n">
        <v>2022</v>
      </c>
      <c r="C3183" s="37" t="n">
        <v>2</v>
      </c>
      <c r="D3183" s="37" t="n">
        <v>65</v>
      </c>
      <c r="E3183" s="37" t="s">
        <v>187</v>
      </c>
      <c r="F3183" s="37" t="n">
        <v>5.7</v>
      </c>
      <c r="G3183" s="37" t="n">
        <v>23</v>
      </c>
      <c r="H3183" s="37" t="str">
        <f aca="false">IFERROR(VLOOKUP(A3183,Employees!$A$2:$I$1501,9,FALSE()),"Unknown")</f>
        <v>Engineering</v>
      </c>
      <c r="I3183" s="37" t="str">
        <f aca="false">IFERROR(VLOOKUP(A3183,Employees!$A$2:$U$1501,21,FALSE()),"Unknown")</f>
        <v>Exited</v>
      </c>
    </row>
    <row r="3184" customFormat="false" ht="15" hidden="false" customHeight="false" outlineLevel="0" collapsed="false">
      <c r="A3184" s="37" t="s">
        <v>1775</v>
      </c>
      <c r="B3184" s="37" t="n">
        <v>2023</v>
      </c>
      <c r="C3184" s="37" t="n">
        <v>3</v>
      </c>
      <c r="D3184" s="37" t="n">
        <v>89</v>
      </c>
      <c r="E3184" s="37" t="s">
        <v>187</v>
      </c>
      <c r="F3184" s="37" t="n">
        <v>4.4</v>
      </c>
      <c r="G3184" s="37" t="n">
        <v>23</v>
      </c>
      <c r="H3184" s="37" t="str">
        <f aca="false">IFERROR(VLOOKUP(A3184,Employees!$A$2:$I$1501,9,FALSE()),"Unknown")</f>
        <v>Engineering</v>
      </c>
      <c r="I3184" s="37" t="str">
        <f aca="false">IFERROR(VLOOKUP(A3184,Employees!$A$2:$U$1501,21,FALSE()),"Unknown")</f>
        <v>Exited</v>
      </c>
    </row>
    <row r="3185" customFormat="false" ht="15" hidden="false" customHeight="false" outlineLevel="0" collapsed="false">
      <c r="A3185" s="37" t="s">
        <v>1775</v>
      </c>
      <c r="B3185" s="37" t="n">
        <v>2024</v>
      </c>
      <c r="C3185" s="37" t="n">
        <v>1</v>
      </c>
      <c r="D3185" s="37" t="n">
        <v>70</v>
      </c>
      <c r="E3185" s="37" t="s">
        <v>187</v>
      </c>
      <c r="F3185" s="37" t="n">
        <v>1.2</v>
      </c>
      <c r="G3185" s="37" t="n">
        <v>29</v>
      </c>
      <c r="H3185" s="37" t="str">
        <f aca="false">IFERROR(VLOOKUP(A3185,Employees!$A$2:$I$1501,9,FALSE()),"Unknown")</f>
        <v>Engineering</v>
      </c>
      <c r="I3185" s="37" t="str">
        <f aca="false">IFERROR(VLOOKUP(A3185,Employees!$A$2:$U$1501,21,FALSE()),"Unknown")</f>
        <v>Exited</v>
      </c>
    </row>
    <row r="3186" customFormat="false" ht="15" hidden="false" customHeight="false" outlineLevel="0" collapsed="false">
      <c r="A3186" s="37" t="s">
        <v>1776</v>
      </c>
      <c r="B3186" s="37" t="n">
        <v>2021</v>
      </c>
      <c r="C3186" s="37" t="n">
        <v>4</v>
      </c>
      <c r="D3186" s="37" t="n">
        <v>89</v>
      </c>
      <c r="E3186" s="37" t="s">
        <v>187</v>
      </c>
      <c r="F3186" s="37" t="n">
        <v>7.7</v>
      </c>
      <c r="G3186" s="37" t="n">
        <v>34</v>
      </c>
      <c r="H3186" s="37" t="str">
        <f aca="false">IFERROR(VLOOKUP(A3186,Employees!$A$2:$I$1501,9,FALSE()),"Unknown")</f>
        <v>Operations</v>
      </c>
      <c r="I3186" s="37" t="str">
        <f aca="false">IFERROR(VLOOKUP(A3186,Employees!$A$2:$U$1501,21,FALSE()),"Unknown")</f>
        <v>Active</v>
      </c>
    </row>
    <row r="3187" customFormat="false" ht="15" hidden="false" customHeight="false" outlineLevel="0" collapsed="false">
      <c r="A3187" s="37" t="s">
        <v>1776</v>
      </c>
      <c r="B3187" s="37" t="n">
        <v>2022</v>
      </c>
      <c r="C3187" s="37" t="n">
        <v>4</v>
      </c>
      <c r="D3187" s="37" t="n">
        <v>94</v>
      </c>
      <c r="E3187" s="37" t="s">
        <v>187</v>
      </c>
      <c r="F3187" s="37" t="n">
        <v>7.9</v>
      </c>
      <c r="G3187" s="37" t="n">
        <v>7</v>
      </c>
      <c r="H3187" s="37" t="str">
        <f aca="false">IFERROR(VLOOKUP(A3187,Employees!$A$2:$I$1501,9,FALSE()),"Unknown")</f>
        <v>Operations</v>
      </c>
      <c r="I3187" s="37" t="str">
        <f aca="false">IFERROR(VLOOKUP(A3187,Employees!$A$2:$U$1501,21,FALSE()),"Unknown")</f>
        <v>Active</v>
      </c>
    </row>
    <row r="3188" customFormat="false" ht="15" hidden="false" customHeight="false" outlineLevel="0" collapsed="false">
      <c r="A3188" s="37" t="s">
        <v>1776</v>
      </c>
      <c r="B3188" s="37" t="n">
        <v>2023</v>
      </c>
      <c r="C3188" s="37" t="n">
        <v>3</v>
      </c>
      <c r="D3188" s="37" t="n">
        <v>69</v>
      </c>
      <c r="E3188" s="37" t="s">
        <v>187</v>
      </c>
      <c r="F3188" s="37" t="n">
        <v>6.6</v>
      </c>
      <c r="G3188" s="37" t="n">
        <v>29</v>
      </c>
      <c r="H3188" s="37" t="str">
        <f aca="false">IFERROR(VLOOKUP(A3188,Employees!$A$2:$I$1501,9,FALSE()),"Unknown")</f>
        <v>Operations</v>
      </c>
      <c r="I3188" s="37" t="str">
        <f aca="false">IFERROR(VLOOKUP(A3188,Employees!$A$2:$U$1501,21,FALSE()),"Unknown")</f>
        <v>Active</v>
      </c>
    </row>
    <row r="3189" customFormat="false" ht="15" hidden="false" customHeight="false" outlineLevel="0" collapsed="false">
      <c r="A3189" s="37" t="s">
        <v>1776</v>
      </c>
      <c r="B3189" s="37" t="n">
        <v>2024</v>
      </c>
      <c r="C3189" s="37" t="n">
        <v>4</v>
      </c>
      <c r="D3189" s="37" t="n">
        <v>115</v>
      </c>
      <c r="E3189" s="37" t="s">
        <v>185</v>
      </c>
      <c r="F3189" s="37" t="n">
        <v>9.6</v>
      </c>
      <c r="G3189" s="37" t="n">
        <v>14</v>
      </c>
      <c r="H3189" s="37" t="str">
        <f aca="false">IFERROR(VLOOKUP(A3189,Employees!$A$2:$I$1501,9,FALSE()),"Unknown")</f>
        <v>Operations</v>
      </c>
      <c r="I3189" s="37" t="str">
        <f aca="false">IFERROR(VLOOKUP(A3189,Employees!$A$2:$U$1501,21,FALSE()),"Unknown")</f>
        <v>Active</v>
      </c>
    </row>
    <row r="3190" customFormat="false" ht="15" hidden="false" customHeight="false" outlineLevel="0" collapsed="false">
      <c r="A3190" s="37" t="s">
        <v>1776</v>
      </c>
      <c r="B3190" s="37" t="n">
        <v>2025</v>
      </c>
      <c r="C3190" s="37" t="n">
        <v>2</v>
      </c>
      <c r="D3190" s="37" t="n">
        <v>94</v>
      </c>
      <c r="E3190" s="37" t="s">
        <v>187</v>
      </c>
      <c r="F3190" s="37" t="n">
        <v>7</v>
      </c>
      <c r="G3190" s="37" t="n">
        <v>12</v>
      </c>
      <c r="H3190" s="37" t="str">
        <f aca="false">IFERROR(VLOOKUP(A3190,Employees!$A$2:$I$1501,9,FALSE()),"Unknown")</f>
        <v>Operations</v>
      </c>
      <c r="I3190" s="37" t="str">
        <f aca="false">IFERROR(VLOOKUP(A3190,Employees!$A$2:$U$1501,21,FALSE()),"Unknown")</f>
        <v>Active</v>
      </c>
    </row>
    <row r="3191" customFormat="false" ht="15" hidden="false" customHeight="false" outlineLevel="0" collapsed="false">
      <c r="A3191" s="37" t="s">
        <v>1777</v>
      </c>
      <c r="B3191" s="37" t="n">
        <v>2024</v>
      </c>
      <c r="C3191" s="37" t="n">
        <v>3</v>
      </c>
      <c r="D3191" s="37" t="n">
        <v>79</v>
      </c>
      <c r="E3191" s="37" t="s">
        <v>187</v>
      </c>
      <c r="F3191" s="37" t="n">
        <v>6.4</v>
      </c>
      <c r="G3191" s="37" t="n">
        <v>24</v>
      </c>
      <c r="H3191" s="37" t="str">
        <f aca="false">IFERROR(VLOOKUP(A3191,Employees!$A$2:$I$1501,9,FALSE()),"Unknown")</f>
        <v>Sales</v>
      </c>
      <c r="I3191" s="37" t="str">
        <f aca="false">IFERROR(VLOOKUP(A3191,Employees!$A$2:$U$1501,21,FALSE()),"Unknown")</f>
        <v>Active</v>
      </c>
    </row>
    <row r="3192" customFormat="false" ht="15" hidden="false" customHeight="false" outlineLevel="0" collapsed="false">
      <c r="A3192" s="37" t="s">
        <v>1777</v>
      </c>
      <c r="B3192" s="37" t="n">
        <v>2025</v>
      </c>
      <c r="C3192" s="37" t="n">
        <v>4</v>
      </c>
      <c r="D3192" s="37" t="n">
        <v>97</v>
      </c>
      <c r="E3192" s="37" t="s">
        <v>187</v>
      </c>
      <c r="F3192" s="37" t="n">
        <v>9.9</v>
      </c>
      <c r="G3192" s="37" t="n">
        <v>5</v>
      </c>
      <c r="H3192" s="37" t="str">
        <f aca="false">IFERROR(VLOOKUP(A3192,Employees!$A$2:$I$1501,9,FALSE()),"Unknown")</f>
        <v>Sales</v>
      </c>
      <c r="I3192" s="37" t="str">
        <f aca="false">IFERROR(VLOOKUP(A3192,Employees!$A$2:$U$1501,21,FALSE()),"Unknown")</f>
        <v>Active</v>
      </c>
    </row>
    <row r="3193" customFormat="false" ht="15" hidden="false" customHeight="false" outlineLevel="0" collapsed="false">
      <c r="A3193" s="37" t="s">
        <v>560</v>
      </c>
      <c r="B3193" s="37" t="n">
        <v>2021</v>
      </c>
      <c r="C3193" s="37" t="n">
        <v>3</v>
      </c>
      <c r="D3193" s="37" t="n">
        <v>90</v>
      </c>
      <c r="E3193" s="37" t="s">
        <v>187</v>
      </c>
      <c r="F3193" s="37" t="n">
        <v>9.3</v>
      </c>
      <c r="G3193" s="37" t="n">
        <v>24</v>
      </c>
      <c r="H3193" s="37" t="str">
        <f aca="false">IFERROR(VLOOKUP(A3193,Employees!$A$2:$I$1501,9,FALSE()),"Unknown")</f>
        <v>Sales</v>
      </c>
      <c r="I3193" s="37" t="str">
        <f aca="false">IFERROR(VLOOKUP(A3193,Employees!$A$2:$U$1501,21,FALSE()),"Unknown")</f>
        <v>Active</v>
      </c>
    </row>
    <row r="3194" customFormat="false" ht="15" hidden="false" customHeight="false" outlineLevel="0" collapsed="false">
      <c r="A3194" s="37" t="s">
        <v>560</v>
      </c>
      <c r="B3194" s="37" t="n">
        <v>2022</v>
      </c>
      <c r="C3194" s="37" t="n">
        <v>2</v>
      </c>
      <c r="D3194" s="37" t="n">
        <v>84</v>
      </c>
      <c r="E3194" s="37" t="s">
        <v>187</v>
      </c>
      <c r="F3194" s="37" t="n">
        <v>4.1</v>
      </c>
      <c r="G3194" s="37" t="n">
        <v>15</v>
      </c>
      <c r="H3194" s="37" t="str">
        <f aca="false">IFERROR(VLOOKUP(A3194,Employees!$A$2:$I$1501,9,FALSE()),"Unknown")</f>
        <v>Sales</v>
      </c>
      <c r="I3194" s="37" t="str">
        <f aca="false">IFERROR(VLOOKUP(A3194,Employees!$A$2:$U$1501,21,FALSE()),"Unknown")</f>
        <v>Active</v>
      </c>
    </row>
    <row r="3195" customFormat="false" ht="15" hidden="false" customHeight="false" outlineLevel="0" collapsed="false">
      <c r="A3195" s="37" t="s">
        <v>560</v>
      </c>
      <c r="B3195" s="37" t="n">
        <v>2023</v>
      </c>
      <c r="C3195" s="37" t="n">
        <v>4</v>
      </c>
      <c r="D3195" s="37" t="n">
        <v>82</v>
      </c>
      <c r="E3195" s="37" t="s">
        <v>185</v>
      </c>
      <c r="F3195" s="37" t="n">
        <v>8.7</v>
      </c>
      <c r="G3195" s="37" t="n">
        <v>9</v>
      </c>
      <c r="H3195" s="37" t="str">
        <f aca="false">IFERROR(VLOOKUP(A3195,Employees!$A$2:$I$1501,9,FALSE()),"Unknown")</f>
        <v>Sales</v>
      </c>
      <c r="I3195" s="37" t="str">
        <f aca="false">IFERROR(VLOOKUP(A3195,Employees!$A$2:$U$1501,21,FALSE()),"Unknown")</f>
        <v>Active</v>
      </c>
    </row>
    <row r="3196" customFormat="false" ht="15" hidden="false" customHeight="false" outlineLevel="0" collapsed="false">
      <c r="A3196" s="37" t="s">
        <v>560</v>
      </c>
      <c r="B3196" s="37" t="n">
        <v>2024</v>
      </c>
      <c r="C3196" s="37" t="n">
        <v>2</v>
      </c>
      <c r="D3196" s="37" t="n">
        <v>86</v>
      </c>
      <c r="E3196" s="37" t="s">
        <v>187</v>
      </c>
      <c r="F3196" s="37" t="n">
        <v>5.4</v>
      </c>
      <c r="G3196" s="37" t="n">
        <v>72</v>
      </c>
      <c r="H3196" s="37" t="str">
        <f aca="false">IFERROR(VLOOKUP(A3196,Employees!$A$2:$I$1501,9,FALSE()),"Unknown")</f>
        <v>Sales</v>
      </c>
      <c r="I3196" s="37" t="str">
        <f aca="false">IFERROR(VLOOKUP(A3196,Employees!$A$2:$U$1501,21,FALSE()),"Unknown")</f>
        <v>Active</v>
      </c>
    </row>
    <row r="3197" customFormat="false" ht="15" hidden="false" customHeight="false" outlineLevel="0" collapsed="false">
      <c r="A3197" s="37" t="s">
        <v>560</v>
      </c>
      <c r="B3197" s="37" t="n">
        <v>2025</v>
      </c>
      <c r="C3197" s="37" t="n">
        <v>4</v>
      </c>
      <c r="D3197" s="37" t="n">
        <v>96</v>
      </c>
      <c r="E3197" s="37" t="s">
        <v>187</v>
      </c>
      <c r="F3197" s="37" t="n">
        <v>8.6</v>
      </c>
      <c r="G3197" s="37" t="n">
        <v>14</v>
      </c>
      <c r="H3197" s="37" t="str">
        <f aca="false">IFERROR(VLOOKUP(A3197,Employees!$A$2:$I$1501,9,FALSE()),"Unknown")</f>
        <v>Sales</v>
      </c>
      <c r="I3197" s="37" t="str">
        <f aca="false">IFERROR(VLOOKUP(A3197,Employees!$A$2:$U$1501,21,FALSE()),"Unknown")</f>
        <v>Active</v>
      </c>
    </row>
    <row r="3198" customFormat="false" ht="15" hidden="false" customHeight="false" outlineLevel="0" collapsed="false">
      <c r="A3198" s="37" t="s">
        <v>1779</v>
      </c>
      <c r="B3198" s="37" t="n">
        <v>2023</v>
      </c>
      <c r="C3198" s="37" t="n">
        <v>4</v>
      </c>
      <c r="D3198" s="37" t="n">
        <v>88</v>
      </c>
      <c r="E3198" s="37" t="s">
        <v>187</v>
      </c>
      <c r="F3198" s="37" t="n">
        <v>10.7</v>
      </c>
      <c r="G3198" s="37" t="n">
        <v>47</v>
      </c>
      <c r="H3198" s="37" t="str">
        <f aca="false">IFERROR(VLOOKUP(A3198,Employees!$A$2:$I$1501,9,FALSE()),"Unknown")</f>
        <v>Engineering</v>
      </c>
      <c r="I3198" s="37" t="str">
        <f aca="false">IFERROR(VLOOKUP(A3198,Employees!$A$2:$U$1501,21,FALSE()),"Unknown")</f>
        <v>Active</v>
      </c>
    </row>
    <row r="3199" customFormat="false" ht="15" hidden="false" customHeight="false" outlineLevel="0" collapsed="false">
      <c r="A3199" s="37" t="s">
        <v>1779</v>
      </c>
      <c r="B3199" s="37" t="n">
        <v>2024</v>
      </c>
      <c r="C3199" s="37" t="n">
        <v>3</v>
      </c>
      <c r="D3199" s="37" t="n">
        <v>91</v>
      </c>
      <c r="E3199" s="37" t="s">
        <v>187</v>
      </c>
      <c r="F3199" s="37" t="n">
        <v>5</v>
      </c>
      <c r="G3199" s="37" t="n">
        <v>8</v>
      </c>
      <c r="H3199" s="37" t="str">
        <f aca="false">IFERROR(VLOOKUP(A3199,Employees!$A$2:$I$1501,9,FALSE()),"Unknown")</f>
        <v>Engineering</v>
      </c>
      <c r="I3199" s="37" t="str">
        <f aca="false">IFERROR(VLOOKUP(A3199,Employees!$A$2:$U$1501,21,FALSE()),"Unknown")</f>
        <v>Active</v>
      </c>
    </row>
    <row r="3200" customFormat="false" ht="15" hidden="false" customHeight="false" outlineLevel="0" collapsed="false">
      <c r="A3200" s="37" t="s">
        <v>1779</v>
      </c>
      <c r="B3200" s="37" t="n">
        <v>2025</v>
      </c>
      <c r="C3200" s="37" t="n">
        <v>2</v>
      </c>
      <c r="D3200" s="37" t="n">
        <v>74</v>
      </c>
      <c r="E3200" s="37" t="s">
        <v>187</v>
      </c>
      <c r="F3200" s="37" t="n">
        <v>3.7</v>
      </c>
      <c r="G3200" s="37" t="n">
        <v>63</v>
      </c>
      <c r="H3200" s="37" t="str">
        <f aca="false">IFERROR(VLOOKUP(A3200,Employees!$A$2:$I$1501,9,FALSE()),"Unknown")</f>
        <v>Engineering</v>
      </c>
      <c r="I3200" s="37" t="str">
        <f aca="false">IFERROR(VLOOKUP(A3200,Employees!$A$2:$U$1501,21,FALSE()),"Unknown")</f>
        <v>Active</v>
      </c>
    </row>
    <row r="3201" customFormat="false" ht="15" hidden="false" customHeight="false" outlineLevel="0" collapsed="false">
      <c r="A3201" s="37" t="s">
        <v>920</v>
      </c>
      <c r="B3201" s="37" t="n">
        <v>2021</v>
      </c>
      <c r="C3201" s="37" t="n">
        <v>3</v>
      </c>
      <c r="D3201" s="37" t="n">
        <v>89</v>
      </c>
      <c r="E3201" s="37" t="s">
        <v>187</v>
      </c>
      <c r="F3201" s="37" t="n">
        <v>4.1</v>
      </c>
      <c r="G3201" s="37" t="n">
        <v>46</v>
      </c>
      <c r="H3201" s="37" t="str">
        <f aca="false">IFERROR(VLOOKUP(A3201,Employees!$A$2:$I$1501,9,FALSE()),"Unknown")</f>
        <v>Finance</v>
      </c>
      <c r="I3201" s="37" t="str">
        <f aca="false">IFERROR(VLOOKUP(A3201,Employees!$A$2:$U$1501,21,FALSE()),"Unknown")</f>
        <v>Active</v>
      </c>
    </row>
    <row r="3202" customFormat="false" ht="15" hidden="false" customHeight="false" outlineLevel="0" collapsed="false">
      <c r="A3202" s="37" t="s">
        <v>920</v>
      </c>
      <c r="B3202" s="37" t="n">
        <v>2022</v>
      </c>
      <c r="C3202" s="37" t="n">
        <v>3</v>
      </c>
      <c r="D3202" s="37" t="n">
        <v>94</v>
      </c>
      <c r="E3202" s="37" t="s">
        <v>187</v>
      </c>
      <c r="F3202" s="37" t="n">
        <v>6.5</v>
      </c>
      <c r="G3202" s="37" t="n">
        <v>35</v>
      </c>
      <c r="H3202" s="37" t="str">
        <f aca="false">IFERROR(VLOOKUP(A3202,Employees!$A$2:$I$1501,9,FALSE()),"Unknown")</f>
        <v>Finance</v>
      </c>
      <c r="I3202" s="37" t="str">
        <f aca="false">IFERROR(VLOOKUP(A3202,Employees!$A$2:$U$1501,21,FALSE()),"Unknown")</f>
        <v>Active</v>
      </c>
    </row>
    <row r="3203" customFormat="false" ht="15" hidden="false" customHeight="false" outlineLevel="0" collapsed="false">
      <c r="A3203" s="37" t="s">
        <v>920</v>
      </c>
      <c r="B3203" s="37" t="n">
        <v>2023</v>
      </c>
      <c r="C3203" s="37" t="n">
        <v>4</v>
      </c>
      <c r="D3203" s="37" t="n">
        <v>93</v>
      </c>
      <c r="E3203" s="37" t="s">
        <v>187</v>
      </c>
      <c r="F3203" s="37" t="n">
        <v>7.5</v>
      </c>
      <c r="G3203" s="37" t="n">
        <v>18</v>
      </c>
      <c r="H3203" s="37" t="str">
        <f aca="false">IFERROR(VLOOKUP(A3203,Employees!$A$2:$I$1501,9,FALSE()),"Unknown")</f>
        <v>Finance</v>
      </c>
      <c r="I3203" s="37" t="str">
        <f aca="false">IFERROR(VLOOKUP(A3203,Employees!$A$2:$U$1501,21,FALSE()),"Unknown")</f>
        <v>Active</v>
      </c>
    </row>
    <row r="3204" customFormat="false" ht="15" hidden="false" customHeight="false" outlineLevel="0" collapsed="false">
      <c r="A3204" s="37" t="s">
        <v>920</v>
      </c>
      <c r="B3204" s="37" t="n">
        <v>2024</v>
      </c>
      <c r="C3204" s="37" t="n">
        <v>2</v>
      </c>
      <c r="D3204" s="37" t="n">
        <v>79</v>
      </c>
      <c r="E3204" s="37" t="s">
        <v>187</v>
      </c>
      <c r="F3204" s="37" t="n">
        <v>6.8</v>
      </c>
      <c r="G3204" s="37" t="n">
        <v>7</v>
      </c>
      <c r="H3204" s="37" t="str">
        <f aca="false">IFERROR(VLOOKUP(A3204,Employees!$A$2:$I$1501,9,FALSE()),"Unknown")</f>
        <v>Finance</v>
      </c>
      <c r="I3204" s="37" t="str">
        <f aca="false">IFERROR(VLOOKUP(A3204,Employees!$A$2:$U$1501,21,FALSE()),"Unknown")</f>
        <v>Active</v>
      </c>
    </row>
    <row r="3205" customFormat="false" ht="15" hidden="false" customHeight="false" outlineLevel="0" collapsed="false">
      <c r="A3205" s="37" t="s">
        <v>920</v>
      </c>
      <c r="B3205" s="37" t="n">
        <v>2025</v>
      </c>
      <c r="C3205" s="37" t="n">
        <v>2</v>
      </c>
      <c r="D3205" s="37" t="n">
        <v>70</v>
      </c>
      <c r="E3205" s="37" t="s">
        <v>187</v>
      </c>
      <c r="F3205" s="37" t="n">
        <v>4.5</v>
      </c>
      <c r="G3205" s="37" t="n">
        <v>22</v>
      </c>
      <c r="H3205" s="37" t="str">
        <f aca="false">IFERROR(VLOOKUP(A3205,Employees!$A$2:$I$1501,9,FALSE()),"Unknown")</f>
        <v>Finance</v>
      </c>
      <c r="I3205" s="37" t="str">
        <f aca="false">IFERROR(VLOOKUP(A3205,Employees!$A$2:$U$1501,21,FALSE()),"Unknown")</f>
        <v>Active</v>
      </c>
    </row>
    <row r="3206" customFormat="false" ht="15" hidden="false" customHeight="false" outlineLevel="0" collapsed="false">
      <c r="A3206" s="37" t="s">
        <v>1781</v>
      </c>
      <c r="B3206" s="37" t="n">
        <v>2021</v>
      </c>
      <c r="C3206" s="37" t="n">
        <v>2</v>
      </c>
      <c r="D3206" s="37" t="n">
        <v>86</v>
      </c>
      <c r="E3206" s="37" t="s">
        <v>187</v>
      </c>
      <c r="F3206" s="37" t="n">
        <v>4.5</v>
      </c>
      <c r="G3206" s="37" t="n">
        <v>30</v>
      </c>
      <c r="H3206" s="37" t="str">
        <f aca="false">IFERROR(VLOOKUP(A3206,Employees!$A$2:$I$1501,9,FALSE()),"Unknown")</f>
        <v>Legal &amp; Compliance</v>
      </c>
      <c r="I3206" s="37" t="str">
        <f aca="false">IFERROR(VLOOKUP(A3206,Employees!$A$2:$U$1501,21,FALSE()),"Unknown")</f>
        <v>Active</v>
      </c>
    </row>
    <row r="3207" customFormat="false" ht="15" hidden="false" customHeight="false" outlineLevel="0" collapsed="false">
      <c r="A3207" s="37" t="s">
        <v>1781</v>
      </c>
      <c r="B3207" s="37" t="n">
        <v>2022</v>
      </c>
      <c r="C3207" s="37" t="n">
        <v>1</v>
      </c>
      <c r="D3207" s="37" t="n">
        <v>74</v>
      </c>
      <c r="E3207" s="37" t="s">
        <v>187</v>
      </c>
      <c r="F3207" s="37" t="n">
        <v>2</v>
      </c>
      <c r="G3207" s="37" t="n">
        <v>37</v>
      </c>
      <c r="H3207" s="37" t="str">
        <f aca="false">IFERROR(VLOOKUP(A3207,Employees!$A$2:$I$1501,9,FALSE()),"Unknown")</f>
        <v>Legal &amp; Compliance</v>
      </c>
      <c r="I3207" s="37" t="str">
        <f aca="false">IFERROR(VLOOKUP(A3207,Employees!$A$2:$U$1501,21,FALSE()),"Unknown")</f>
        <v>Active</v>
      </c>
    </row>
    <row r="3208" customFormat="false" ht="15" hidden="false" customHeight="false" outlineLevel="0" collapsed="false">
      <c r="A3208" s="37" t="s">
        <v>1781</v>
      </c>
      <c r="B3208" s="37" t="n">
        <v>2023</v>
      </c>
      <c r="C3208" s="37" t="n">
        <v>4</v>
      </c>
      <c r="D3208" s="37" t="n">
        <v>81</v>
      </c>
      <c r="E3208" s="37" t="s">
        <v>187</v>
      </c>
      <c r="F3208" s="37" t="n">
        <v>9.2</v>
      </c>
      <c r="G3208" s="37" t="n">
        <v>19</v>
      </c>
      <c r="H3208" s="37" t="str">
        <f aca="false">IFERROR(VLOOKUP(A3208,Employees!$A$2:$I$1501,9,FALSE()),"Unknown")</f>
        <v>Legal &amp; Compliance</v>
      </c>
      <c r="I3208" s="37" t="str">
        <f aca="false">IFERROR(VLOOKUP(A3208,Employees!$A$2:$U$1501,21,FALSE()),"Unknown")</f>
        <v>Active</v>
      </c>
    </row>
    <row r="3209" customFormat="false" ht="15" hidden="false" customHeight="false" outlineLevel="0" collapsed="false">
      <c r="A3209" s="37" t="s">
        <v>1781</v>
      </c>
      <c r="B3209" s="37" t="n">
        <v>2024</v>
      </c>
      <c r="C3209" s="37" t="n">
        <v>2</v>
      </c>
      <c r="D3209" s="37" t="n">
        <v>85</v>
      </c>
      <c r="E3209" s="37" t="s">
        <v>187</v>
      </c>
      <c r="F3209" s="37" t="n">
        <v>6.6</v>
      </c>
      <c r="G3209" s="37" t="n">
        <v>58</v>
      </c>
      <c r="H3209" s="37" t="str">
        <f aca="false">IFERROR(VLOOKUP(A3209,Employees!$A$2:$I$1501,9,FALSE()),"Unknown")</f>
        <v>Legal &amp; Compliance</v>
      </c>
      <c r="I3209" s="37" t="str">
        <f aca="false">IFERROR(VLOOKUP(A3209,Employees!$A$2:$U$1501,21,FALSE()),"Unknown")</f>
        <v>Active</v>
      </c>
    </row>
    <row r="3210" customFormat="false" ht="15" hidden="false" customHeight="false" outlineLevel="0" collapsed="false">
      <c r="A3210" s="37" t="s">
        <v>1781</v>
      </c>
      <c r="B3210" s="37" t="n">
        <v>2025</v>
      </c>
      <c r="C3210" s="37" t="n">
        <v>3</v>
      </c>
      <c r="D3210" s="37" t="n">
        <v>88</v>
      </c>
      <c r="E3210" s="37" t="s">
        <v>187</v>
      </c>
      <c r="F3210" s="37" t="n">
        <v>9.5</v>
      </c>
      <c r="G3210" s="37" t="n">
        <v>28</v>
      </c>
      <c r="H3210" s="37" t="str">
        <f aca="false">IFERROR(VLOOKUP(A3210,Employees!$A$2:$I$1501,9,FALSE()),"Unknown")</f>
        <v>Legal &amp; Compliance</v>
      </c>
      <c r="I3210" s="37" t="str">
        <f aca="false">IFERROR(VLOOKUP(A3210,Employees!$A$2:$U$1501,21,FALSE()),"Unknown")</f>
        <v>Active</v>
      </c>
    </row>
    <row r="3211" customFormat="false" ht="15" hidden="false" customHeight="false" outlineLevel="0" collapsed="false">
      <c r="A3211" s="37" t="s">
        <v>1782</v>
      </c>
      <c r="B3211" s="37" t="n">
        <v>2025</v>
      </c>
      <c r="C3211" s="37" t="n">
        <v>3</v>
      </c>
      <c r="D3211" s="37" t="n">
        <v>82</v>
      </c>
      <c r="E3211" s="37" t="s">
        <v>187</v>
      </c>
      <c r="F3211" s="37" t="n">
        <v>7.2</v>
      </c>
      <c r="G3211" s="37" t="n">
        <v>12</v>
      </c>
      <c r="H3211" s="37" t="str">
        <f aca="false">IFERROR(VLOOKUP(A3211,Employees!$A$2:$I$1501,9,FALSE()),"Unknown")</f>
        <v>Marketing</v>
      </c>
      <c r="I3211" s="37" t="str">
        <f aca="false">IFERROR(VLOOKUP(A3211,Employees!$A$2:$U$1501,21,FALSE()),"Unknown")</f>
        <v>Active</v>
      </c>
    </row>
    <row r="3212" customFormat="false" ht="15" hidden="false" customHeight="false" outlineLevel="0" collapsed="false">
      <c r="A3212" s="37" t="s">
        <v>1783</v>
      </c>
      <c r="B3212" s="37" t="n">
        <v>2022</v>
      </c>
      <c r="C3212" s="37" t="n">
        <v>3</v>
      </c>
      <c r="D3212" s="37" t="n">
        <v>79</v>
      </c>
      <c r="E3212" s="37" t="s">
        <v>187</v>
      </c>
      <c r="F3212" s="37" t="n">
        <v>7.5</v>
      </c>
      <c r="G3212" s="37" t="n">
        <v>31</v>
      </c>
      <c r="H3212" s="37" t="str">
        <f aca="false">IFERROR(VLOOKUP(A3212,Employees!$A$2:$I$1501,9,FALSE()),"Unknown")</f>
        <v>Data &amp; AI</v>
      </c>
      <c r="I3212" s="37" t="str">
        <f aca="false">IFERROR(VLOOKUP(A3212,Employees!$A$2:$U$1501,21,FALSE()),"Unknown")</f>
        <v>Active</v>
      </c>
    </row>
    <row r="3213" customFormat="false" ht="15" hidden="false" customHeight="false" outlineLevel="0" collapsed="false">
      <c r="A3213" s="37" t="s">
        <v>1783</v>
      </c>
      <c r="B3213" s="37" t="n">
        <v>2023</v>
      </c>
      <c r="C3213" s="37" t="n">
        <v>3</v>
      </c>
      <c r="D3213" s="37" t="n">
        <v>85</v>
      </c>
      <c r="E3213" s="37" t="s">
        <v>187</v>
      </c>
      <c r="F3213" s="37" t="n">
        <v>0.9</v>
      </c>
      <c r="G3213" s="37" t="n">
        <v>11</v>
      </c>
      <c r="H3213" s="37" t="str">
        <f aca="false">IFERROR(VLOOKUP(A3213,Employees!$A$2:$I$1501,9,FALSE()),"Unknown")</f>
        <v>Data &amp; AI</v>
      </c>
      <c r="I3213" s="37" t="str">
        <f aca="false">IFERROR(VLOOKUP(A3213,Employees!$A$2:$U$1501,21,FALSE()),"Unknown")</f>
        <v>Active</v>
      </c>
    </row>
    <row r="3214" customFormat="false" ht="15" hidden="false" customHeight="false" outlineLevel="0" collapsed="false">
      <c r="A3214" s="37" t="s">
        <v>1783</v>
      </c>
      <c r="B3214" s="37" t="n">
        <v>2024</v>
      </c>
      <c r="C3214" s="37" t="n">
        <v>2</v>
      </c>
      <c r="D3214" s="37" t="n">
        <v>84</v>
      </c>
      <c r="E3214" s="37" t="s">
        <v>187</v>
      </c>
      <c r="F3214" s="37" t="n">
        <v>5.8</v>
      </c>
      <c r="G3214" s="37" t="n">
        <v>18</v>
      </c>
      <c r="H3214" s="37" t="str">
        <f aca="false">IFERROR(VLOOKUP(A3214,Employees!$A$2:$I$1501,9,FALSE()),"Unknown")</f>
        <v>Data &amp; AI</v>
      </c>
      <c r="I3214" s="37" t="str">
        <f aca="false">IFERROR(VLOOKUP(A3214,Employees!$A$2:$U$1501,21,FALSE()),"Unknown")</f>
        <v>Active</v>
      </c>
    </row>
    <row r="3215" customFormat="false" ht="15" hidden="false" customHeight="false" outlineLevel="0" collapsed="false">
      <c r="A3215" s="37" t="s">
        <v>1783</v>
      </c>
      <c r="B3215" s="37" t="n">
        <v>2025</v>
      </c>
      <c r="C3215" s="37" t="n">
        <v>3</v>
      </c>
      <c r="D3215" s="37" t="n">
        <v>83</v>
      </c>
      <c r="E3215" s="37" t="s">
        <v>187</v>
      </c>
      <c r="F3215" s="37" t="n">
        <v>7.5</v>
      </c>
      <c r="G3215" s="37" t="n">
        <v>3</v>
      </c>
      <c r="H3215" s="37" t="str">
        <f aca="false">IFERROR(VLOOKUP(A3215,Employees!$A$2:$I$1501,9,FALSE()),"Unknown")</f>
        <v>Data &amp; AI</v>
      </c>
      <c r="I3215" s="37" t="str">
        <f aca="false">IFERROR(VLOOKUP(A3215,Employees!$A$2:$U$1501,21,FALSE()),"Unknown")</f>
        <v>Active</v>
      </c>
    </row>
    <row r="3216" customFormat="false" ht="15" hidden="false" customHeight="false" outlineLevel="0" collapsed="false">
      <c r="A3216" s="37" t="s">
        <v>1784</v>
      </c>
      <c r="B3216" s="37" t="n">
        <v>2024</v>
      </c>
      <c r="C3216" s="37" t="n">
        <v>2</v>
      </c>
      <c r="D3216" s="37" t="n">
        <v>50</v>
      </c>
      <c r="E3216" s="37" t="s">
        <v>187</v>
      </c>
      <c r="F3216" s="37" t="n">
        <v>3.7</v>
      </c>
      <c r="G3216" s="37" t="n">
        <v>7</v>
      </c>
      <c r="H3216" s="37" t="str">
        <f aca="false">IFERROR(VLOOKUP(A3216,Employees!$A$2:$I$1501,9,FALSE()),"Unknown")</f>
        <v>Finance</v>
      </c>
      <c r="I3216" s="37" t="str">
        <f aca="false">IFERROR(VLOOKUP(A3216,Employees!$A$2:$U$1501,21,FALSE()),"Unknown")</f>
        <v>Active</v>
      </c>
    </row>
    <row r="3217" customFormat="false" ht="15" hidden="false" customHeight="false" outlineLevel="0" collapsed="false">
      <c r="A3217" s="37" t="s">
        <v>1784</v>
      </c>
      <c r="B3217" s="37" t="n">
        <v>2025</v>
      </c>
      <c r="C3217" s="37" t="n">
        <v>2</v>
      </c>
      <c r="D3217" s="37" t="n">
        <v>80</v>
      </c>
      <c r="E3217" s="37" t="s">
        <v>187</v>
      </c>
      <c r="F3217" s="37" t="n">
        <v>4</v>
      </c>
      <c r="G3217" s="37" t="n">
        <v>5</v>
      </c>
      <c r="H3217" s="37" t="str">
        <f aca="false">IFERROR(VLOOKUP(A3217,Employees!$A$2:$I$1501,9,FALSE()),"Unknown")</f>
        <v>Finance</v>
      </c>
      <c r="I3217" s="37" t="str">
        <f aca="false">IFERROR(VLOOKUP(A3217,Employees!$A$2:$U$1501,21,FALSE()),"Unknown")</f>
        <v>Active</v>
      </c>
    </row>
    <row r="3218" customFormat="false" ht="15" hidden="false" customHeight="false" outlineLevel="0" collapsed="false">
      <c r="A3218" s="37" t="s">
        <v>1785</v>
      </c>
      <c r="B3218" s="37" t="n">
        <v>2023</v>
      </c>
      <c r="C3218" s="37" t="n">
        <v>5</v>
      </c>
      <c r="D3218" s="37" t="n">
        <v>110</v>
      </c>
      <c r="E3218" s="37" t="s">
        <v>187</v>
      </c>
      <c r="F3218" s="37" t="n">
        <v>10.7</v>
      </c>
      <c r="G3218" s="37" t="n">
        <v>15</v>
      </c>
      <c r="H3218" s="37" t="str">
        <f aca="false">IFERROR(VLOOKUP(A3218,Employees!$A$2:$I$1501,9,FALSE()),"Unknown")</f>
        <v>Human Resources</v>
      </c>
      <c r="I3218" s="37" t="str">
        <f aca="false">IFERROR(VLOOKUP(A3218,Employees!$A$2:$U$1501,21,FALSE()),"Unknown")</f>
        <v>Active</v>
      </c>
    </row>
    <row r="3219" customFormat="false" ht="15" hidden="false" customHeight="false" outlineLevel="0" collapsed="false">
      <c r="A3219" s="37" t="s">
        <v>1785</v>
      </c>
      <c r="B3219" s="37" t="n">
        <v>2024</v>
      </c>
      <c r="C3219" s="37" t="n">
        <v>3</v>
      </c>
      <c r="D3219" s="37" t="n">
        <v>72</v>
      </c>
      <c r="E3219" s="37" t="s">
        <v>187</v>
      </c>
      <c r="F3219" s="37" t="n">
        <v>6.9</v>
      </c>
      <c r="G3219" s="37" t="n">
        <v>13</v>
      </c>
      <c r="H3219" s="37" t="str">
        <f aca="false">IFERROR(VLOOKUP(A3219,Employees!$A$2:$I$1501,9,FALSE()),"Unknown")</f>
        <v>Human Resources</v>
      </c>
      <c r="I3219" s="37" t="str">
        <f aca="false">IFERROR(VLOOKUP(A3219,Employees!$A$2:$U$1501,21,FALSE()),"Unknown")</f>
        <v>Active</v>
      </c>
    </row>
    <row r="3220" customFormat="false" ht="15" hidden="false" customHeight="false" outlineLevel="0" collapsed="false">
      <c r="A3220" s="37" t="s">
        <v>1785</v>
      </c>
      <c r="B3220" s="37" t="n">
        <v>2025</v>
      </c>
      <c r="C3220" s="37" t="n">
        <v>2</v>
      </c>
      <c r="D3220" s="37" t="n">
        <v>88</v>
      </c>
      <c r="E3220" s="37" t="s">
        <v>187</v>
      </c>
      <c r="F3220" s="37" t="n">
        <v>4.6</v>
      </c>
      <c r="G3220" s="37" t="n">
        <v>35</v>
      </c>
      <c r="H3220" s="37" t="str">
        <f aca="false">IFERROR(VLOOKUP(A3220,Employees!$A$2:$I$1501,9,FALSE()),"Unknown")</f>
        <v>Human Resources</v>
      </c>
      <c r="I3220" s="37" t="str">
        <f aca="false">IFERROR(VLOOKUP(A3220,Employees!$A$2:$U$1501,21,FALSE()),"Unknown")</f>
        <v>Active</v>
      </c>
    </row>
    <row r="3221" customFormat="false" ht="15" hidden="false" customHeight="false" outlineLevel="0" collapsed="false">
      <c r="A3221" s="37" t="s">
        <v>1786</v>
      </c>
      <c r="B3221" s="37" t="n">
        <v>2022</v>
      </c>
      <c r="C3221" s="37" t="n">
        <v>3</v>
      </c>
      <c r="D3221" s="37" t="n">
        <v>80</v>
      </c>
      <c r="E3221" s="37" t="s">
        <v>187</v>
      </c>
      <c r="F3221" s="37" t="n">
        <v>6.9</v>
      </c>
      <c r="G3221" s="37" t="n">
        <v>21</v>
      </c>
      <c r="H3221" s="37" t="str">
        <f aca="false">IFERROR(VLOOKUP(A3221,Employees!$A$2:$I$1501,9,FALSE()),"Unknown")</f>
        <v>Engineering</v>
      </c>
      <c r="I3221" s="37" t="str">
        <f aca="false">IFERROR(VLOOKUP(A3221,Employees!$A$2:$U$1501,21,FALSE()),"Unknown")</f>
        <v>Active</v>
      </c>
    </row>
    <row r="3222" customFormat="false" ht="15" hidden="false" customHeight="false" outlineLevel="0" collapsed="false">
      <c r="A3222" s="37" t="s">
        <v>1786</v>
      </c>
      <c r="B3222" s="37" t="n">
        <v>2023</v>
      </c>
      <c r="C3222" s="37" t="n">
        <v>3</v>
      </c>
      <c r="D3222" s="37" t="n">
        <v>99</v>
      </c>
      <c r="E3222" s="37" t="s">
        <v>187</v>
      </c>
      <c r="F3222" s="37" t="n">
        <v>7.2</v>
      </c>
      <c r="G3222" s="37" t="n">
        <v>22</v>
      </c>
      <c r="H3222" s="37" t="str">
        <f aca="false">IFERROR(VLOOKUP(A3222,Employees!$A$2:$I$1501,9,FALSE()),"Unknown")</f>
        <v>Engineering</v>
      </c>
      <c r="I3222" s="37" t="str">
        <f aca="false">IFERROR(VLOOKUP(A3222,Employees!$A$2:$U$1501,21,FALSE()),"Unknown")</f>
        <v>Active</v>
      </c>
    </row>
    <row r="3223" customFormat="false" ht="15" hidden="false" customHeight="false" outlineLevel="0" collapsed="false">
      <c r="A3223" s="37" t="s">
        <v>1786</v>
      </c>
      <c r="B3223" s="37" t="n">
        <v>2024</v>
      </c>
      <c r="C3223" s="37" t="n">
        <v>4</v>
      </c>
      <c r="D3223" s="37" t="n">
        <v>86</v>
      </c>
      <c r="E3223" s="37" t="s">
        <v>187</v>
      </c>
      <c r="F3223" s="37" t="n">
        <v>9.9</v>
      </c>
      <c r="G3223" s="37" t="n">
        <v>37</v>
      </c>
      <c r="H3223" s="37" t="str">
        <f aca="false">IFERROR(VLOOKUP(A3223,Employees!$A$2:$I$1501,9,FALSE()),"Unknown")</f>
        <v>Engineering</v>
      </c>
      <c r="I3223" s="37" t="str">
        <f aca="false">IFERROR(VLOOKUP(A3223,Employees!$A$2:$U$1501,21,FALSE()),"Unknown")</f>
        <v>Active</v>
      </c>
    </row>
    <row r="3224" customFormat="false" ht="15" hidden="false" customHeight="false" outlineLevel="0" collapsed="false">
      <c r="A3224" s="37" t="s">
        <v>1786</v>
      </c>
      <c r="B3224" s="37" t="n">
        <v>2025</v>
      </c>
      <c r="C3224" s="37" t="n">
        <v>4</v>
      </c>
      <c r="D3224" s="37" t="n">
        <v>79</v>
      </c>
      <c r="E3224" s="37" t="s">
        <v>187</v>
      </c>
      <c r="F3224" s="37" t="n">
        <v>6.7</v>
      </c>
      <c r="G3224" s="37" t="n">
        <v>7</v>
      </c>
      <c r="H3224" s="37" t="str">
        <f aca="false">IFERROR(VLOOKUP(A3224,Employees!$A$2:$I$1501,9,FALSE()),"Unknown")</f>
        <v>Engineering</v>
      </c>
      <c r="I3224" s="37" t="str">
        <f aca="false">IFERROR(VLOOKUP(A3224,Employees!$A$2:$U$1501,21,FALSE()),"Unknown")</f>
        <v>Active</v>
      </c>
    </row>
    <row r="3225" customFormat="false" ht="15" hidden="false" customHeight="false" outlineLevel="0" collapsed="false">
      <c r="A3225" s="37" t="s">
        <v>1787</v>
      </c>
      <c r="B3225" s="37" t="n">
        <v>2022</v>
      </c>
      <c r="C3225" s="37" t="n">
        <v>2</v>
      </c>
      <c r="D3225" s="37" t="n">
        <v>64</v>
      </c>
      <c r="E3225" s="37" t="s">
        <v>187</v>
      </c>
      <c r="F3225" s="37" t="n">
        <v>4.3</v>
      </c>
      <c r="G3225" s="37" t="n">
        <v>12</v>
      </c>
      <c r="H3225" s="37" t="str">
        <f aca="false">IFERROR(VLOOKUP(A3225,Employees!$A$2:$I$1501,9,FALSE()),"Unknown")</f>
        <v>Engineering</v>
      </c>
      <c r="I3225" s="37" t="str">
        <f aca="false">IFERROR(VLOOKUP(A3225,Employees!$A$2:$U$1501,21,FALSE()),"Unknown")</f>
        <v>Active</v>
      </c>
    </row>
    <row r="3226" customFormat="false" ht="15" hidden="false" customHeight="false" outlineLevel="0" collapsed="false">
      <c r="A3226" s="37" t="s">
        <v>1787</v>
      </c>
      <c r="B3226" s="37" t="n">
        <v>2023</v>
      </c>
      <c r="C3226" s="37" t="n">
        <v>3</v>
      </c>
      <c r="D3226" s="37" t="n">
        <v>88</v>
      </c>
      <c r="E3226" s="37" t="s">
        <v>187</v>
      </c>
      <c r="F3226" s="37" t="n">
        <v>5.4</v>
      </c>
      <c r="G3226" s="37" t="n">
        <v>6</v>
      </c>
      <c r="H3226" s="37" t="str">
        <f aca="false">IFERROR(VLOOKUP(A3226,Employees!$A$2:$I$1501,9,FALSE()),"Unknown")</f>
        <v>Engineering</v>
      </c>
      <c r="I3226" s="37" t="str">
        <f aca="false">IFERROR(VLOOKUP(A3226,Employees!$A$2:$U$1501,21,FALSE()),"Unknown")</f>
        <v>Active</v>
      </c>
    </row>
    <row r="3227" customFormat="false" ht="15" hidden="false" customHeight="false" outlineLevel="0" collapsed="false">
      <c r="A3227" s="37" t="s">
        <v>1787</v>
      </c>
      <c r="B3227" s="37" t="n">
        <v>2024</v>
      </c>
      <c r="C3227" s="37" t="n">
        <v>2</v>
      </c>
      <c r="D3227" s="37" t="n">
        <v>68</v>
      </c>
      <c r="E3227" s="37" t="s">
        <v>187</v>
      </c>
      <c r="F3227" s="37" t="n">
        <v>2</v>
      </c>
      <c r="G3227" s="37" t="n">
        <v>23</v>
      </c>
      <c r="H3227" s="37" t="str">
        <f aca="false">IFERROR(VLOOKUP(A3227,Employees!$A$2:$I$1501,9,FALSE()),"Unknown")</f>
        <v>Engineering</v>
      </c>
      <c r="I3227" s="37" t="str">
        <f aca="false">IFERROR(VLOOKUP(A3227,Employees!$A$2:$U$1501,21,FALSE()),"Unknown")</f>
        <v>Active</v>
      </c>
    </row>
    <row r="3228" customFormat="false" ht="15" hidden="false" customHeight="false" outlineLevel="0" collapsed="false">
      <c r="A3228" s="37" t="s">
        <v>1787</v>
      </c>
      <c r="B3228" s="37" t="n">
        <v>2025</v>
      </c>
      <c r="C3228" s="37" t="n">
        <v>1</v>
      </c>
      <c r="D3228" s="37" t="n">
        <v>69</v>
      </c>
      <c r="E3228" s="37" t="s">
        <v>187</v>
      </c>
      <c r="F3228" s="37" t="n">
        <v>3.3</v>
      </c>
      <c r="G3228" s="37" t="n">
        <v>41</v>
      </c>
      <c r="H3228" s="37" t="str">
        <f aca="false">IFERROR(VLOOKUP(A3228,Employees!$A$2:$I$1501,9,FALSE()),"Unknown")</f>
        <v>Engineering</v>
      </c>
      <c r="I3228" s="37" t="str">
        <f aca="false">IFERROR(VLOOKUP(A3228,Employees!$A$2:$U$1501,21,FALSE()),"Unknown")</f>
        <v>Active</v>
      </c>
    </row>
    <row r="3229" customFormat="false" ht="15" hidden="false" customHeight="false" outlineLevel="0" collapsed="false">
      <c r="A3229" s="37" t="s">
        <v>1788</v>
      </c>
      <c r="B3229" s="37" t="n">
        <v>2021</v>
      </c>
      <c r="C3229" s="37" t="n">
        <v>2</v>
      </c>
      <c r="D3229" s="37" t="n">
        <v>62</v>
      </c>
      <c r="E3229" s="37" t="s">
        <v>187</v>
      </c>
      <c r="F3229" s="37" t="n">
        <v>3.4</v>
      </c>
      <c r="G3229" s="37" t="n">
        <v>45</v>
      </c>
      <c r="H3229" s="37" t="str">
        <f aca="false">IFERROR(VLOOKUP(A3229,Employees!$A$2:$I$1501,9,FALSE()),"Unknown")</f>
        <v>Data &amp; AI</v>
      </c>
      <c r="I3229" s="37" t="str">
        <f aca="false">IFERROR(VLOOKUP(A3229,Employees!$A$2:$U$1501,21,FALSE()),"Unknown")</f>
        <v>Active</v>
      </c>
    </row>
    <row r="3230" customFormat="false" ht="15" hidden="false" customHeight="false" outlineLevel="0" collapsed="false">
      <c r="A3230" s="37" t="s">
        <v>1788</v>
      </c>
      <c r="B3230" s="37" t="n">
        <v>2022</v>
      </c>
      <c r="C3230" s="37" t="n">
        <v>2</v>
      </c>
      <c r="D3230" s="37" t="n">
        <v>67</v>
      </c>
      <c r="E3230" s="37" t="s">
        <v>187</v>
      </c>
      <c r="F3230" s="37" t="n">
        <v>6.8</v>
      </c>
      <c r="G3230" s="37" t="n">
        <v>3</v>
      </c>
      <c r="H3230" s="37" t="str">
        <f aca="false">IFERROR(VLOOKUP(A3230,Employees!$A$2:$I$1501,9,FALSE()),"Unknown")</f>
        <v>Data &amp; AI</v>
      </c>
      <c r="I3230" s="37" t="str">
        <f aca="false">IFERROR(VLOOKUP(A3230,Employees!$A$2:$U$1501,21,FALSE()),"Unknown")</f>
        <v>Active</v>
      </c>
    </row>
    <row r="3231" customFormat="false" ht="15" hidden="false" customHeight="false" outlineLevel="0" collapsed="false">
      <c r="A3231" s="37" t="s">
        <v>1788</v>
      </c>
      <c r="B3231" s="37" t="n">
        <v>2023</v>
      </c>
      <c r="C3231" s="37" t="n">
        <v>2</v>
      </c>
      <c r="D3231" s="37" t="n">
        <v>58</v>
      </c>
      <c r="E3231" s="37" t="s">
        <v>187</v>
      </c>
      <c r="F3231" s="37" t="n">
        <v>6.1</v>
      </c>
      <c r="G3231" s="37" t="n">
        <v>5</v>
      </c>
      <c r="H3231" s="37" t="str">
        <f aca="false">IFERROR(VLOOKUP(A3231,Employees!$A$2:$I$1501,9,FALSE()),"Unknown")</f>
        <v>Data &amp; AI</v>
      </c>
      <c r="I3231" s="37" t="str">
        <f aca="false">IFERROR(VLOOKUP(A3231,Employees!$A$2:$U$1501,21,FALSE()),"Unknown")</f>
        <v>Active</v>
      </c>
    </row>
    <row r="3232" customFormat="false" ht="15" hidden="false" customHeight="false" outlineLevel="0" collapsed="false">
      <c r="A3232" s="37" t="s">
        <v>1788</v>
      </c>
      <c r="B3232" s="37" t="n">
        <v>2024</v>
      </c>
      <c r="C3232" s="37" t="n">
        <v>3</v>
      </c>
      <c r="D3232" s="37" t="n">
        <v>76</v>
      </c>
      <c r="E3232" s="37" t="s">
        <v>187</v>
      </c>
      <c r="F3232" s="37" t="n">
        <v>4</v>
      </c>
      <c r="G3232" s="37" t="n">
        <v>19</v>
      </c>
      <c r="H3232" s="37" t="str">
        <f aca="false">IFERROR(VLOOKUP(A3232,Employees!$A$2:$I$1501,9,FALSE()),"Unknown")</f>
        <v>Data &amp; AI</v>
      </c>
      <c r="I3232" s="37" t="str">
        <f aca="false">IFERROR(VLOOKUP(A3232,Employees!$A$2:$U$1501,21,FALSE()),"Unknown")</f>
        <v>Active</v>
      </c>
    </row>
    <row r="3233" customFormat="false" ht="15" hidden="false" customHeight="false" outlineLevel="0" collapsed="false">
      <c r="A3233" s="37" t="s">
        <v>1788</v>
      </c>
      <c r="B3233" s="37" t="n">
        <v>2025</v>
      </c>
      <c r="C3233" s="37" t="n">
        <v>4</v>
      </c>
      <c r="D3233" s="37" t="n">
        <v>97</v>
      </c>
      <c r="E3233" s="37" t="s">
        <v>185</v>
      </c>
      <c r="F3233" s="37" t="n">
        <v>9</v>
      </c>
      <c r="G3233" s="37" t="n">
        <v>29</v>
      </c>
      <c r="H3233" s="37" t="str">
        <f aca="false">IFERROR(VLOOKUP(A3233,Employees!$A$2:$I$1501,9,FALSE()),"Unknown")</f>
        <v>Data &amp; AI</v>
      </c>
      <c r="I3233" s="37" t="str">
        <f aca="false">IFERROR(VLOOKUP(A3233,Employees!$A$2:$U$1501,21,FALSE()),"Unknown")</f>
        <v>Active</v>
      </c>
    </row>
    <row r="3234" customFormat="false" ht="15" hidden="false" customHeight="false" outlineLevel="0" collapsed="false">
      <c r="A3234" s="37" t="s">
        <v>1789</v>
      </c>
      <c r="B3234" s="37" t="n">
        <v>2024</v>
      </c>
      <c r="C3234" s="37" t="n">
        <v>4</v>
      </c>
      <c r="D3234" s="37" t="n">
        <v>92</v>
      </c>
      <c r="E3234" s="37" t="s">
        <v>187</v>
      </c>
      <c r="F3234" s="37" t="n">
        <v>9.6</v>
      </c>
      <c r="G3234" s="37" t="n">
        <v>13</v>
      </c>
      <c r="H3234" s="37" t="str">
        <f aca="false">IFERROR(VLOOKUP(A3234,Employees!$A$2:$I$1501,9,FALSE()),"Unknown")</f>
        <v>Engineering</v>
      </c>
      <c r="I3234" s="37" t="str">
        <f aca="false">IFERROR(VLOOKUP(A3234,Employees!$A$2:$U$1501,21,FALSE()),"Unknown")</f>
        <v>Active</v>
      </c>
    </row>
    <row r="3235" customFormat="false" ht="15" hidden="false" customHeight="false" outlineLevel="0" collapsed="false">
      <c r="A3235" s="37" t="s">
        <v>1789</v>
      </c>
      <c r="B3235" s="37" t="n">
        <v>2025</v>
      </c>
      <c r="C3235" s="37" t="n">
        <v>3</v>
      </c>
      <c r="D3235" s="37" t="n">
        <v>91</v>
      </c>
      <c r="E3235" s="37" t="s">
        <v>187</v>
      </c>
      <c r="F3235" s="37" t="n">
        <v>7.5</v>
      </c>
      <c r="G3235" s="37" t="n">
        <v>20</v>
      </c>
      <c r="H3235" s="37" t="str">
        <f aca="false">IFERROR(VLOOKUP(A3235,Employees!$A$2:$I$1501,9,FALSE()),"Unknown")</f>
        <v>Engineering</v>
      </c>
      <c r="I3235" s="37" t="str">
        <f aca="false">IFERROR(VLOOKUP(A3235,Employees!$A$2:$U$1501,21,FALSE()),"Unknown")</f>
        <v>Active</v>
      </c>
    </row>
    <row r="3236" customFormat="false" ht="15" hidden="false" customHeight="false" outlineLevel="0" collapsed="false">
      <c r="A3236" s="37" t="s">
        <v>1477</v>
      </c>
      <c r="B3236" s="37" t="n">
        <v>2025</v>
      </c>
      <c r="C3236" s="37" t="n">
        <v>4</v>
      </c>
      <c r="D3236" s="37" t="n">
        <v>81</v>
      </c>
      <c r="E3236" s="37" t="s">
        <v>187</v>
      </c>
      <c r="F3236" s="37" t="n">
        <v>4.4</v>
      </c>
      <c r="G3236" s="37" t="n">
        <v>32</v>
      </c>
      <c r="H3236" s="37" t="str">
        <f aca="false">IFERROR(VLOOKUP(A3236,Employees!$A$2:$I$1501,9,FALSE()),"Unknown")</f>
        <v>Operations</v>
      </c>
      <c r="I3236" s="37" t="str">
        <f aca="false">IFERROR(VLOOKUP(A3236,Employees!$A$2:$U$1501,21,FALSE()),"Unknown")</f>
        <v>Active</v>
      </c>
    </row>
    <row r="3237" customFormat="false" ht="15" hidden="false" customHeight="false" outlineLevel="0" collapsed="false">
      <c r="A3237" s="37" t="s">
        <v>1792</v>
      </c>
      <c r="B3237" s="37" t="n">
        <v>2021</v>
      </c>
      <c r="C3237" s="37" t="n">
        <v>2</v>
      </c>
      <c r="D3237" s="37" t="n">
        <v>74</v>
      </c>
      <c r="E3237" s="37" t="s">
        <v>187</v>
      </c>
      <c r="F3237" s="37" t="n">
        <v>5.3</v>
      </c>
      <c r="G3237" s="37" t="n">
        <v>70</v>
      </c>
      <c r="H3237" s="37" t="str">
        <f aca="false">IFERROR(VLOOKUP(A3237,Employees!$A$2:$I$1501,9,FALSE()),"Unknown")</f>
        <v>Engineering</v>
      </c>
      <c r="I3237" s="37" t="str">
        <f aca="false">IFERROR(VLOOKUP(A3237,Employees!$A$2:$U$1501,21,FALSE()),"Unknown")</f>
        <v>Exited</v>
      </c>
    </row>
    <row r="3238" customFormat="false" ht="15" hidden="false" customHeight="false" outlineLevel="0" collapsed="false">
      <c r="A3238" s="37" t="s">
        <v>1792</v>
      </c>
      <c r="B3238" s="37" t="n">
        <v>2022</v>
      </c>
      <c r="C3238" s="37" t="n">
        <v>2</v>
      </c>
      <c r="D3238" s="37" t="n">
        <v>78</v>
      </c>
      <c r="E3238" s="37" t="s">
        <v>187</v>
      </c>
      <c r="F3238" s="37" t="n">
        <v>3.3</v>
      </c>
      <c r="G3238" s="37" t="n">
        <v>34</v>
      </c>
      <c r="H3238" s="37" t="str">
        <f aca="false">IFERROR(VLOOKUP(A3238,Employees!$A$2:$I$1501,9,FALSE()),"Unknown")</f>
        <v>Engineering</v>
      </c>
      <c r="I3238" s="37" t="str">
        <f aca="false">IFERROR(VLOOKUP(A3238,Employees!$A$2:$U$1501,21,FALSE()),"Unknown")</f>
        <v>Exited</v>
      </c>
    </row>
    <row r="3239" customFormat="false" ht="15" hidden="false" customHeight="false" outlineLevel="0" collapsed="false">
      <c r="A3239" s="37" t="s">
        <v>1794</v>
      </c>
      <c r="B3239" s="37" t="n">
        <v>2021</v>
      </c>
      <c r="C3239" s="37" t="n">
        <v>4</v>
      </c>
      <c r="D3239" s="37" t="n">
        <v>89</v>
      </c>
      <c r="E3239" s="37" t="s">
        <v>187</v>
      </c>
      <c r="F3239" s="37" t="n">
        <v>7.4</v>
      </c>
      <c r="G3239" s="37" t="n">
        <v>57</v>
      </c>
      <c r="H3239" s="37" t="str">
        <f aca="false">IFERROR(VLOOKUP(A3239,Employees!$A$2:$I$1501,9,FALSE()),"Unknown")</f>
        <v>Customer Support</v>
      </c>
      <c r="I3239" s="37" t="str">
        <f aca="false">IFERROR(VLOOKUP(A3239,Employees!$A$2:$U$1501,21,FALSE()),"Unknown")</f>
        <v>Active</v>
      </c>
    </row>
    <row r="3240" customFormat="false" ht="15" hidden="false" customHeight="false" outlineLevel="0" collapsed="false">
      <c r="A3240" s="37" t="s">
        <v>1794</v>
      </c>
      <c r="B3240" s="37" t="n">
        <v>2022</v>
      </c>
      <c r="C3240" s="37" t="n">
        <v>2</v>
      </c>
      <c r="D3240" s="37" t="n">
        <v>61</v>
      </c>
      <c r="E3240" s="37" t="s">
        <v>187</v>
      </c>
      <c r="F3240" s="37" t="n">
        <v>5.6</v>
      </c>
      <c r="G3240" s="37" t="n">
        <v>29</v>
      </c>
      <c r="H3240" s="37" t="str">
        <f aca="false">IFERROR(VLOOKUP(A3240,Employees!$A$2:$I$1501,9,FALSE()),"Unknown")</f>
        <v>Customer Support</v>
      </c>
      <c r="I3240" s="37" t="str">
        <f aca="false">IFERROR(VLOOKUP(A3240,Employees!$A$2:$U$1501,21,FALSE()),"Unknown")</f>
        <v>Active</v>
      </c>
    </row>
    <row r="3241" customFormat="false" ht="15" hidden="false" customHeight="false" outlineLevel="0" collapsed="false">
      <c r="A3241" s="37" t="s">
        <v>1794</v>
      </c>
      <c r="B3241" s="37" t="n">
        <v>2023</v>
      </c>
      <c r="C3241" s="37" t="n">
        <v>4</v>
      </c>
      <c r="D3241" s="37" t="n">
        <v>85</v>
      </c>
      <c r="E3241" s="37" t="s">
        <v>187</v>
      </c>
      <c r="F3241" s="37" t="n">
        <v>9.7</v>
      </c>
      <c r="G3241" s="37" t="n">
        <v>18</v>
      </c>
      <c r="H3241" s="37" t="str">
        <f aca="false">IFERROR(VLOOKUP(A3241,Employees!$A$2:$I$1501,9,FALSE()),"Unknown")</f>
        <v>Customer Support</v>
      </c>
      <c r="I3241" s="37" t="str">
        <f aca="false">IFERROR(VLOOKUP(A3241,Employees!$A$2:$U$1501,21,FALSE()),"Unknown")</f>
        <v>Active</v>
      </c>
    </row>
    <row r="3242" customFormat="false" ht="15" hidden="false" customHeight="false" outlineLevel="0" collapsed="false">
      <c r="A3242" s="37" t="s">
        <v>1794</v>
      </c>
      <c r="B3242" s="37" t="n">
        <v>2024</v>
      </c>
      <c r="C3242" s="37" t="n">
        <v>3</v>
      </c>
      <c r="D3242" s="37" t="n">
        <v>87</v>
      </c>
      <c r="E3242" s="37" t="s">
        <v>187</v>
      </c>
      <c r="F3242" s="37" t="n">
        <v>6.2</v>
      </c>
      <c r="G3242" s="37" t="n">
        <v>5</v>
      </c>
      <c r="H3242" s="37" t="str">
        <f aca="false">IFERROR(VLOOKUP(A3242,Employees!$A$2:$I$1501,9,FALSE()),"Unknown")</f>
        <v>Customer Support</v>
      </c>
      <c r="I3242" s="37" t="str">
        <f aca="false">IFERROR(VLOOKUP(A3242,Employees!$A$2:$U$1501,21,FALSE()),"Unknown")</f>
        <v>Active</v>
      </c>
    </row>
    <row r="3243" customFormat="false" ht="15" hidden="false" customHeight="false" outlineLevel="0" collapsed="false">
      <c r="A3243" s="37" t="s">
        <v>1794</v>
      </c>
      <c r="B3243" s="37" t="n">
        <v>2025</v>
      </c>
      <c r="C3243" s="37" t="n">
        <v>2</v>
      </c>
      <c r="D3243" s="37" t="n">
        <v>89</v>
      </c>
      <c r="E3243" s="37" t="s">
        <v>187</v>
      </c>
      <c r="F3243" s="37" t="n">
        <v>2.4</v>
      </c>
      <c r="G3243" s="37" t="n">
        <v>41</v>
      </c>
      <c r="H3243" s="37" t="str">
        <f aca="false">IFERROR(VLOOKUP(A3243,Employees!$A$2:$I$1501,9,FALSE()),"Unknown")</f>
        <v>Customer Support</v>
      </c>
      <c r="I3243" s="37" t="str">
        <f aca="false">IFERROR(VLOOKUP(A3243,Employees!$A$2:$U$1501,21,FALSE()),"Unknown")</f>
        <v>Active</v>
      </c>
    </row>
    <row r="3244" customFormat="false" ht="15" hidden="false" customHeight="false" outlineLevel="0" collapsed="false">
      <c r="A3244" s="37" t="s">
        <v>1191</v>
      </c>
      <c r="B3244" s="37" t="n">
        <v>2021</v>
      </c>
      <c r="C3244" s="37" t="n">
        <v>3</v>
      </c>
      <c r="D3244" s="37" t="n">
        <v>70</v>
      </c>
      <c r="E3244" s="37" t="s">
        <v>187</v>
      </c>
      <c r="F3244" s="37" t="n">
        <v>6.1</v>
      </c>
      <c r="G3244" s="37" t="n">
        <v>13</v>
      </c>
      <c r="H3244" s="37" t="str">
        <f aca="false">IFERROR(VLOOKUP(A3244,Employees!$A$2:$I$1501,9,FALSE()),"Unknown")</f>
        <v>Customer Support</v>
      </c>
      <c r="I3244" s="37" t="str">
        <f aca="false">IFERROR(VLOOKUP(A3244,Employees!$A$2:$U$1501,21,FALSE()),"Unknown")</f>
        <v>Active</v>
      </c>
    </row>
    <row r="3245" customFormat="false" ht="15" hidden="false" customHeight="false" outlineLevel="0" collapsed="false">
      <c r="A3245" s="37" t="s">
        <v>1191</v>
      </c>
      <c r="B3245" s="37" t="n">
        <v>2022</v>
      </c>
      <c r="C3245" s="37" t="n">
        <v>2</v>
      </c>
      <c r="D3245" s="37" t="n">
        <v>87</v>
      </c>
      <c r="E3245" s="37" t="s">
        <v>187</v>
      </c>
      <c r="F3245" s="37" t="n">
        <v>6.2</v>
      </c>
      <c r="G3245" s="37" t="n">
        <v>39</v>
      </c>
      <c r="H3245" s="37" t="str">
        <f aca="false">IFERROR(VLOOKUP(A3245,Employees!$A$2:$I$1501,9,FALSE()),"Unknown")</f>
        <v>Customer Support</v>
      </c>
      <c r="I3245" s="37" t="str">
        <f aca="false">IFERROR(VLOOKUP(A3245,Employees!$A$2:$U$1501,21,FALSE()),"Unknown")</f>
        <v>Active</v>
      </c>
    </row>
    <row r="3246" customFormat="false" ht="15" hidden="false" customHeight="false" outlineLevel="0" collapsed="false">
      <c r="A3246" s="37" t="s">
        <v>1191</v>
      </c>
      <c r="B3246" s="37" t="n">
        <v>2023</v>
      </c>
      <c r="C3246" s="37" t="n">
        <v>4</v>
      </c>
      <c r="D3246" s="37" t="n">
        <v>112</v>
      </c>
      <c r="E3246" s="37" t="s">
        <v>185</v>
      </c>
      <c r="F3246" s="37" t="n">
        <v>8.1</v>
      </c>
      <c r="G3246" s="37" t="n">
        <v>11</v>
      </c>
      <c r="H3246" s="37" t="str">
        <f aca="false">IFERROR(VLOOKUP(A3246,Employees!$A$2:$I$1501,9,FALSE()),"Unknown")</f>
        <v>Customer Support</v>
      </c>
      <c r="I3246" s="37" t="str">
        <f aca="false">IFERROR(VLOOKUP(A3246,Employees!$A$2:$U$1501,21,FALSE()),"Unknown")</f>
        <v>Active</v>
      </c>
    </row>
    <row r="3247" customFormat="false" ht="15" hidden="false" customHeight="false" outlineLevel="0" collapsed="false">
      <c r="A3247" s="37" t="s">
        <v>1191</v>
      </c>
      <c r="B3247" s="37" t="n">
        <v>2024</v>
      </c>
      <c r="C3247" s="37" t="n">
        <v>3</v>
      </c>
      <c r="D3247" s="37" t="n">
        <v>85</v>
      </c>
      <c r="E3247" s="37" t="s">
        <v>187</v>
      </c>
      <c r="F3247" s="37" t="n">
        <v>4.6</v>
      </c>
      <c r="G3247" s="37" t="n">
        <v>21</v>
      </c>
      <c r="H3247" s="37" t="str">
        <f aca="false">IFERROR(VLOOKUP(A3247,Employees!$A$2:$I$1501,9,FALSE()),"Unknown")</f>
        <v>Customer Support</v>
      </c>
      <c r="I3247" s="37" t="str">
        <f aca="false">IFERROR(VLOOKUP(A3247,Employees!$A$2:$U$1501,21,FALSE()),"Unknown")</f>
        <v>Active</v>
      </c>
    </row>
    <row r="3248" customFormat="false" ht="15" hidden="false" customHeight="false" outlineLevel="0" collapsed="false">
      <c r="A3248" s="37" t="s">
        <v>1191</v>
      </c>
      <c r="B3248" s="37" t="n">
        <v>2025</v>
      </c>
      <c r="C3248" s="37" t="n">
        <v>4</v>
      </c>
      <c r="D3248" s="37" t="n">
        <v>87</v>
      </c>
      <c r="E3248" s="37" t="s">
        <v>185</v>
      </c>
      <c r="F3248" s="37" t="n">
        <v>6.6</v>
      </c>
      <c r="G3248" s="37" t="n">
        <v>13</v>
      </c>
      <c r="H3248" s="37" t="str">
        <f aca="false">IFERROR(VLOOKUP(A3248,Employees!$A$2:$I$1501,9,FALSE()),"Unknown")</f>
        <v>Customer Support</v>
      </c>
      <c r="I3248" s="37" t="str">
        <f aca="false">IFERROR(VLOOKUP(A3248,Employees!$A$2:$U$1501,21,FALSE()),"Unknown")</f>
        <v>Active</v>
      </c>
    </row>
    <row r="3249" customFormat="false" ht="15" hidden="false" customHeight="false" outlineLevel="0" collapsed="false">
      <c r="A3249" s="37" t="s">
        <v>1551</v>
      </c>
      <c r="B3249" s="37" t="n">
        <v>2021</v>
      </c>
      <c r="C3249" s="37" t="n">
        <v>3</v>
      </c>
      <c r="D3249" s="37" t="n">
        <v>76</v>
      </c>
      <c r="E3249" s="37" t="s">
        <v>187</v>
      </c>
      <c r="F3249" s="37" t="n">
        <v>5</v>
      </c>
      <c r="G3249" s="37" t="n">
        <v>32</v>
      </c>
      <c r="H3249" s="37" t="str">
        <f aca="false">IFERROR(VLOOKUP(A3249,Employees!$A$2:$I$1501,9,FALSE()),"Unknown")</f>
        <v>Marketing</v>
      </c>
      <c r="I3249" s="37" t="str">
        <f aca="false">IFERROR(VLOOKUP(A3249,Employees!$A$2:$U$1501,21,FALSE()),"Unknown")</f>
        <v>Active</v>
      </c>
    </row>
    <row r="3250" customFormat="false" ht="15" hidden="false" customHeight="false" outlineLevel="0" collapsed="false">
      <c r="A3250" s="37" t="s">
        <v>1551</v>
      </c>
      <c r="B3250" s="37" t="n">
        <v>2022</v>
      </c>
      <c r="C3250" s="37" t="n">
        <v>2</v>
      </c>
      <c r="D3250" s="37" t="n">
        <v>84</v>
      </c>
      <c r="E3250" s="37" t="s">
        <v>187</v>
      </c>
      <c r="F3250" s="37" t="n">
        <v>5.1</v>
      </c>
      <c r="G3250" s="37" t="n">
        <v>18</v>
      </c>
      <c r="H3250" s="37" t="str">
        <f aca="false">IFERROR(VLOOKUP(A3250,Employees!$A$2:$I$1501,9,FALSE()),"Unknown")</f>
        <v>Marketing</v>
      </c>
      <c r="I3250" s="37" t="str">
        <f aca="false">IFERROR(VLOOKUP(A3250,Employees!$A$2:$U$1501,21,FALSE()),"Unknown")</f>
        <v>Active</v>
      </c>
    </row>
    <row r="3251" customFormat="false" ht="15" hidden="false" customHeight="false" outlineLevel="0" collapsed="false">
      <c r="A3251" s="37" t="s">
        <v>1551</v>
      </c>
      <c r="B3251" s="37" t="n">
        <v>2023</v>
      </c>
      <c r="C3251" s="37" t="n">
        <v>3</v>
      </c>
      <c r="D3251" s="37" t="n">
        <v>89</v>
      </c>
      <c r="E3251" s="37" t="s">
        <v>187</v>
      </c>
      <c r="F3251" s="37" t="n">
        <v>6.9</v>
      </c>
      <c r="G3251" s="37" t="n">
        <v>22</v>
      </c>
      <c r="H3251" s="37" t="str">
        <f aca="false">IFERROR(VLOOKUP(A3251,Employees!$A$2:$I$1501,9,FALSE()),"Unknown")</f>
        <v>Marketing</v>
      </c>
      <c r="I3251" s="37" t="str">
        <f aca="false">IFERROR(VLOOKUP(A3251,Employees!$A$2:$U$1501,21,FALSE()),"Unknown")</f>
        <v>Active</v>
      </c>
    </row>
    <row r="3252" customFormat="false" ht="15" hidden="false" customHeight="false" outlineLevel="0" collapsed="false">
      <c r="A3252" s="37" t="s">
        <v>1551</v>
      </c>
      <c r="B3252" s="37" t="n">
        <v>2024</v>
      </c>
      <c r="C3252" s="37" t="n">
        <v>2</v>
      </c>
      <c r="D3252" s="37" t="n">
        <v>74</v>
      </c>
      <c r="E3252" s="37" t="s">
        <v>187</v>
      </c>
      <c r="F3252" s="37" t="n">
        <v>3</v>
      </c>
      <c r="G3252" s="37" t="n">
        <v>10</v>
      </c>
      <c r="H3252" s="37" t="str">
        <f aca="false">IFERROR(VLOOKUP(A3252,Employees!$A$2:$I$1501,9,FALSE()),"Unknown")</f>
        <v>Marketing</v>
      </c>
      <c r="I3252" s="37" t="str">
        <f aca="false">IFERROR(VLOOKUP(A3252,Employees!$A$2:$U$1501,21,FALSE()),"Unknown")</f>
        <v>Active</v>
      </c>
    </row>
    <row r="3253" customFormat="false" ht="15" hidden="false" customHeight="false" outlineLevel="0" collapsed="false">
      <c r="A3253" s="37" t="s">
        <v>1551</v>
      </c>
      <c r="B3253" s="37" t="n">
        <v>2025</v>
      </c>
      <c r="C3253" s="37" t="n">
        <v>4</v>
      </c>
      <c r="D3253" s="37" t="n">
        <v>71</v>
      </c>
      <c r="E3253" s="37" t="s">
        <v>187</v>
      </c>
      <c r="F3253" s="37" t="n">
        <v>9.2</v>
      </c>
      <c r="G3253" s="37" t="n">
        <v>38</v>
      </c>
      <c r="H3253" s="37" t="str">
        <f aca="false">IFERROR(VLOOKUP(A3253,Employees!$A$2:$I$1501,9,FALSE()),"Unknown")</f>
        <v>Marketing</v>
      </c>
      <c r="I3253" s="37" t="str">
        <f aca="false">IFERROR(VLOOKUP(A3253,Employees!$A$2:$U$1501,21,FALSE()),"Unknown")</f>
        <v>Active</v>
      </c>
    </row>
    <row r="3254" customFormat="false" ht="15" hidden="false" customHeight="false" outlineLevel="0" collapsed="false">
      <c r="A3254" s="37" t="s">
        <v>1796</v>
      </c>
      <c r="B3254" s="37" t="n">
        <v>2023</v>
      </c>
      <c r="C3254" s="37" t="n">
        <v>3</v>
      </c>
      <c r="D3254" s="37" t="n">
        <v>103</v>
      </c>
      <c r="E3254" s="37" t="s">
        <v>187</v>
      </c>
      <c r="F3254" s="37" t="n">
        <v>7.3</v>
      </c>
      <c r="G3254" s="37" t="n">
        <v>33</v>
      </c>
      <c r="H3254" s="37" t="str">
        <f aca="false">IFERROR(VLOOKUP(A3254,Employees!$A$2:$I$1501,9,FALSE()),"Unknown")</f>
        <v>Marketing</v>
      </c>
      <c r="I3254" s="37" t="str">
        <f aca="false">IFERROR(VLOOKUP(A3254,Employees!$A$2:$U$1501,21,FALSE()),"Unknown")</f>
        <v>Active</v>
      </c>
    </row>
    <row r="3255" customFormat="false" ht="15" hidden="false" customHeight="false" outlineLevel="0" collapsed="false">
      <c r="A3255" s="37" t="s">
        <v>1796</v>
      </c>
      <c r="B3255" s="37" t="n">
        <v>2024</v>
      </c>
      <c r="C3255" s="37" t="n">
        <v>3</v>
      </c>
      <c r="D3255" s="37" t="n">
        <v>93</v>
      </c>
      <c r="E3255" s="37" t="s">
        <v>187</v>
      </c>
      <c r="F3255" s="37" t="n">
        <v>5.6</v>
      </c>
      <c r="G3255" s="37" t="n">
        <v>18</v>
      </c>
      <c r="H3255" s="37" t="str">
        <f aca="false">IFERROR(VLOOKUP(A3255,Employees!$A$2:$I$1501,9,FALSE()),"Unknown")</f>
        <v>Marketing</v>
      </c>
      <c r="I3255" s="37" t="str">
        <f aca="false">IFERROR(VLOOKUP(A3255,Employees!$A$2:$U$1501,21,FALSE()),"Unknown")</f>
        <v>Active</v>
      </c>
    </row>
    <row r="3256" customFormat="false" ht="15" hidden="false" customHeight="false" outlineLevel="0" collapsed="false">
      <c r="A3256" s="37" t="s">
        <v>1796</v>
      </c>
      <c r="B3256" s="37" t="n">
        <v>2025</v>
      </c>
      <c r="C3256" s="37" t="n">
        <v>2</v>
      </c>
      <c r="D3256" s="37" t="n">
        <v>68</v>
      </c>
      <c r="E3256" s="37" t="s">
        <v>187</v>
      </c>
      <c r="F3256" s="37" t="n">
        <v>2.6</v>
      </c>
      <c r="G3256" s="37" t="n">
        <v>14</v>
      </c>
      <c r="H3256" s="37" t="str">
        <f aca="false">IFERROR(VLOOKUP(A3256,Employees!$A$2:$I$1501,9,FALSE()),"Unknown")</f>
        <v>Marketing</v>
      </c>
      <c r="I3256" s="37" t="str">
        <f aca="false">IFERROR(VLOOKUP(A3256,Employees!$A$2:$U$1501,21,FALSE()),"Unknown")</f>
        <v>Active</v>
      </c>
    </row>
    <row r="3257" customFormat="false" ht="15" hidden="false" customHeight="false" outlineLevel="0" collapsed="false">
      <c r="A3257" s="37" t="s">
        <v>1365</v>
      </c>
      <c r="B3257" s="37" t="n">
        <v>2021</v>
      </c>
      <c r="C3257" s="37" t="n">
        <v>1</v>
      </c>
      <c r="D3257" s="37" t="n">
        <v>54</v>
      </c>
      <c r="E3257" s="37" t="s">
        <v>187</v>
      </c>
      <c r="F3257" s="37" t="n">
        <v>2.1</v>
      </c>
      <c r="G3257" s="37" t="n">
        <v>58</v>
      </c>
      <c r="H3257" s="37" t="str">
        <f aca="false">IFERROR(VLOOKUP(A3257,Employees!$A$2:$I$1501,9,FALSE()),"Unknown")</f>
        <v>Sales</v>
      </c>
      <c r="I3257" s="37" t="str">
        <f aca="false">IFERROR(VLOOKUP(A3257,Employees!$A$2:$U$1501,21,FALSE()),"Unknown")</f>
        <v>Active</v>
      </c>
    </row>
    <row r="3258" customFormat="false" ht="15" hidden="false" customHeight="false" outlineLevel="0" collapsed="false">
      <c r="A3258" s="37" t="s">
        <v>1365</v>
      </c>
      <c r="B3258" s="37" t="n">
        <v>2022</v>
      </c>
      <c r="C3258" s="37" t="n">
        <v>4</v>
      </c>
      <c r="D3258" s="37" t="n">
        <v>88</v>
      </c>
      <c r="E3258" s="37" t="s">
        <v>187</v>
      </c>
      <c r="F3258" s="37" t="n">
        <v>8.1</v>
      </c>
      <c r="G3258" s="37" t="n">
        <v>19</v>
      </c>
      <c r="H3258" s="37" t="str">
        <f aca="false">IFERROR(VLOOKUP(A3258,Employees!$A$2:$I$1501,9,FALSE()),"Unknown")</f>
        <v>Sales</v>
      </c>
      <c r="I3258" s="37" t="str">
        <f aca="false">IFERROR(VLOOKUP(A3258,Employees!$A$2:$U$1501,21,FALSE()),"Unknown")</f>
        <v>Active</v>
      </c>
    </row>
    <row r="3259" customFormat="false" ht="15" hidden="false" customHeight="false" outlineLevel="0" collapsed="false">
      <c r="A3259" s="37" t="s">
        <v>1365</v>
      </c>
      <c r="B3259" s="37" t="n">
        <v>2023</v>
      </c>
      <c r="C3259" s="37" t="n">
        <v>3</v>
      </c>
      <c r="D3259" s="37" t="n">
        <v>89</v>
      </c>
      <c r="E3259" s="37" t="s">
        <v>187</v>
      </c>
      <c r="F3259" s="37" t="n">
        <v>5.5</v>
      </c>
      <c r="G3259" s="37" t="n">
        <v>11</v>
      </c>
      <c r="H3259" s="37" t="str">
        <f aca="false">IFERROR(VLOOKUP(A3259,Employees!$A$2:$I$1501,9,FALSE()),"Unknown")</f>
        <v>Sales</v>
      </c>
      <c r="I3259" s="37" t="str">
        <f aca="false">IFERROR(VLOOKUP(A3259,Employees!$A$2:$U$1501,21,FALSE()),"Unknown")</f>
        <v>Active</v>
      </c>
    </row>
    <row r="3260" customFormat="false" ht="15" hidden="false" customHeight="false" outlineLevel="0" collapsed="false">
      <c r="A3260" s="37" t="s">
        <v>1365</v>
      </c>
      <c r="B3260" s="37" t="n">
        <v>2024</v>
      </c>
      <c r="C3260" s="37" t="n">
        <v>3</v>
      </c>
      <c r="D3260" s="37" t="n">
        <v>85</v>
      </c>
      <c r="E3260" s="37" t="s">
        <v>187</v>
      </c>
      <c r="F3260" s="37" t="n">
        <v>8.2</v>
      </c>
      <c r="G3260" s="37" t="n">
        <v>48</v>
      </c>
      <c r="H3260" s="37" t="str">
        <f aca="false">IFERROR(VLOOKUP(A3260,Employees!$A$2:$I$1501,9,FALSE()),"Unknown")</f>
        <v>Sales</v>
      </c>
      <c r="I3260" s="37" t="str">
        <f aca="false">IFERROR(VLOOKUP(A3260,Employees!$A$2:$U$1501,21,FALSE()),"Unknown")</f>
        <v>Active</v>
      </c>
    </row>
    <row r="3261" customFormat="false" ht="15" hidden="false" customHeight="false" outlineLevel="0" collapsed="false">
      <c r="A3261" s="37" t="s">
        <v>1365</v>
      </c>
      <c r="B3261" s="37" t="n">
        <v>2025</v>
      </c>
      <c r="C3261" s="37" t="n">
        <v>3</v>
      </c>
      <c r="D3261" s="37" t="n">
        <v>81</v>
      </c>
      <c r="E3261" s="37" t="s">
        <v>187</v>
      </c>
      <c r="F3261" s="37" t="n">
        <v>4.3</v>
      </c>
      <c r="G3261" s="37" t="n">
        <v>15</v>
      </c>
      <c r="H3261" s="37" t="str">
        <f aca="false">IFERROR(VLOOKUP(A3261,Employees!$A$2:$I$1501,9,FALSE()),"Unknown")</f>
        <v>Sales</v>
      </c>
      <c r="I3261" s="37" t="str">
        <f aca="false">IFERROR(VLOOKUP(A3261,Employees!$A$2:$U$1501,21,FALSE()),"Unknown")</f>
        <v>Active</v>
      </c>
    </row>
    <row r="3262" customFormat="false" ht="15" hidden="false" customHeight="false" outlineLevel="0" collapsed="false">
      <c r="A3262" s="37" t="s">
        <v>1799</v>
      </c>
      <c r="B3262" s="37" t="n">
        <v>2021</v>
      </c>
      <c r="C3262" s="37" t="n">
        <v>2</v>
      </c>
      <c r="D3262" s="37" t="n">
        <v>68</v>
      </c>
      <c r="E3262" s="37" t="s">
        <v>187</v>
      </c>
      <c r="F3262" s="37" t="n">
        <v>4.3</v>
      </c>
      <c r="G3262" s="37" t="n">
        <v>35</v>
      </c>
      <c r="H3262" s="37" t="str">
        <f aca="false">IFERROR(VLOOKUP(A3262,Employees!$A$2:$I$1501,9,FALSE()),"Unknown")</f>
        <v>Engineering</v>
      </c>
      <c r="I3262" s="37" t="str">
        <f aca="false">IFERROR(VLOOKUP(A3262,Employees!$A$2:$U$1501,21,FALSE()),"Unknown")</f>
        <v>Active</v>
      </c>
    </row>
    <row r="3263" customFormat="false" ht="15" hidden="false" customHeight="false" outlineLevel="0" collapsed="false">
      <c r="A3263" s="37" t="s">
        <v>1799</v>
      </c>
      <c r="B3263" s="37" t="n">
        <v>2022</v>
      </c>
      <c r="C3263" s="37" t="n">
        <v>3</v>
      </c>
      <c r="D3263" s="37" t="n">
        <v>61</v>
      </c>
      <c r="E3263" s="37" t="s">
        <v>187</v>
      </c>
      <c r="F3263" s="37" t="n">
        <v>7.5</v>
      </c>
      <c r="G3263" s="37" t="n">
        <v>24</v>
      </c>
      <c r="H3263" s="37" t="str">
        <f aca="false">IFERROR(VLOOKUP(A3263,Employees!$A$2:$I$1501,9,FALSE()),"Unknown")</f>
        <v>Engineering</v>
      </c>
      <c r="I3263" s="37" t="str">
        <f aca="false">IFERROR(VLOOKUP(A3263,Employees!$A$2:$U$1501,21,FALSE()),"Unknown")</f>
        <v>Active</v>
      </c>
    </row>
    <row r="3264" customFormat="false" ht="15" hidden="false" customHeight="false" outlineLevel="0" collapsed="false">
      <c r="A3264" s="37" t="s">
        <v>1799</v>
      </c>
      <c r="B3264" s="37" t="n">
        <v>2023</v>
      </c>
      <c r="C3264" s="37" t="n">
        <v>1</v>
      </c>
      <c r="D3264" s="37" t="n">
        <v>64</v>
      </c>
      <c r="E3264" s="37" t="s">
        <v>187</v>
      </c>
      <c r="F3264" s="37" t="n">
        <v>3.6</v>
      </c>
      <c r="G3264" s="37" t="n">
        <v>14</v>
      </c>
      <c r="H3264" s="37" t="str">
        <f aca="false">IFERROR(VLOOKUP(A3264,Employees!$A$2:$I$1501,9,FALSE()),"Unknown")</f>
        <v>Engineering</v>
      </c>
      <c r="I3264" s="37" t="str">
        <f aca="false">IFERROR(VLOOKUP(A3264,Employees!$A$2:$U$1501,21,FALSE()),"Unknown")</f>
        <v>Active</v>
      </c>
    </row>
    <row r="3265" customFormat="false" ht="15" hidden="false" customHeight="false" outlineLevel="0" collapsed="false">
      <c r="A3265" s="37" t="s">
        <v>1799</v>
      </c>
      <c r="B3265" s="37" t="n">
        <v>2024</v>
      </c>
      <c r="C3265" s="37" t="n">
        <v>2</v>
      </c>
      <c r="D3265" s="37" t="n">
        <v>72</v>
      </c>
      <c r="E3265" s="37" t="s">
        <v>187</v>
      </c>
      <c r="F3265" s="37" t="n">
        <v>6.2</v>
      </c>
      <c r="G3265" s="37" t="n">
        <v>7</v>
      </c>
      <c r="H3265" s="37" t="str">
        <f aca="false">IFERROR(VLOOKUP(A3265,Employees!$A$2:$I$1501,9,FALSE()),"Unknown")</f>
        <v>Engineering</v>
      </c>
      <c r="I3265" s="37" t="str">
        <f aca="false">IFERROR(VLOOKUP(A3265,Employees!$A$2:$U$1501,21,FALSE()),"Unknown")</f>
        <v>Active</v>
      </c>
    </row>
    <row r="3266" customFormat="false" ht="15" hidden="false" customHeight="false" outlineLevel="0" collapsed="false">
      <c r="A3266" s="37" t="s">
        <v>1799</v>
      </c>
      <c r="B3266" s="37" t="n">
        <v>2025</v>
      </c>
      <c r="C3266" s="37" t="n">
        <v>3</v>
      </c>
      <c r="D3266" s="37" t="n">
        <v>93</v>
      </c>
      <c r="E3266" s="37" t="s">
        <v>187</v>
      </c>
      <c r="F3266" s="37" t="n">
        <v>6.4</v>
      </c>
      <c r="G3266" s="37" t="n">
        <v>36</v>
      </c>
      <c r="H3266" s="37" t="str">
        <f aca="false">IFERROR(VLOOKUP(A3266,Employees!$A$2:$I$1501,9,FALSE()),"Unknown")</f>
        <v>Engineering</v>
      </c>
      <c r="I3266" s="37" t="str">
        <f aca="false">IFERROR(VLOOKUP(A3266,Employees!$A$2:$U$1501,21,FALSE()),"Unknown")</f>
        <v>Active</v>
      </c>
    </row>
    <row r="3267" customFormat="false" ht="15" hidden="false" customHeight="false" outlineLevel="0" collapsed="false">
      <c r="A3267" s="37" t="s">
        <v>1801</v>
      </c>
      <c r="B3267" s="37" t="n">
        <v>2021</v>
      </c>
      <c r="C3267" s="37" t="n">
        <v>3</v>
      </c>
      <c r="D3267" s="37" t="n">
        <v>84</v>
      </c>
      <c r="E3267" s="37" t="s">
        <v>187</v>
      </c>
      <c r="F3267" s="37" t="n">
        <v>7.6</v>
      </c>
      <c r="G3267" s="37" t="n">
        <v>29</v>
      </c>
      <c r="H3267" s="37" t="str">
        <f aca="false">IFERROR(VLOOKUP(A3267,Employees!$A$2:$I$1501,9,FALSE()),"Unknown")</f>
        <v>Customer Support</v>
      </c>
      <c r="I3267" s="37" t="str">
        <f aca="false">IFERROR(VLOOKUP(A3267,Employees!$A$2:$U$1501,21,FALSE()),"Unknown")</f>
        <v>Exited</v>
      </c>
    </row>
    <row r="3268" customFormat="false" ht="15" hidden="false" customHeight="false" outlineLevel="0" collapsed="false">
      <c r="A3268" s="37" t="s">
        <v>1802</v>
      </c>
      <c r="B3268" s="37" t="n">
        <v>2025</v>
      </c>
      <c r="C3268" s="37" t="n">
        <v>3</v>
      </c>
      <c r="D3268" s="37" t="n">
        <v>89</v>
      </c>
      <c r="E3268" s="37" t="s">
        <v>187</v>
      </c>
      <c r="F3268" s="37" t="n">
        <v>8.8</v>
      </c>
      <c r="G3268" s="37" t="n">
        <v>10</v>
      </c>
      <c r="H3268" s="37" t="str">
        <f aca="false">IFERROR(VLOOKUP(A3268,Employees!$A$2:$I$1501,9,FALSE()),"Unknown")</f>
        <v>Engineering</v>
      </c>
      <c r="I3268" s="37" t="str">
        <f aca="false">IFERROR(VLOOKUP(A3268,Employees!$A$2:$U$1501,21,FALSE()),"Unknown")</f>
        <v>Active</v>
      </c>
    </row>
    <row r="3269" customFormat="false" ht="15" hidden="false" customHeight="false" outlineLevel="0" collapsed="false">
      <c r="A3269" s="37" t="s">
        <v>676</v>
      </c>
      <c r="B3269" s="37" t="n">
        <v>2021</v>
      </c>
      <c r="C3269" s="37" t="n">
        <v>2</v>
      </c>
      <c r="D3269" s="37" t="n">
        <v>77</v>
      </c>
      <c r="E3269" s="37" t="s">
        <v>187</v>
      </c>
      <c r="F3269" s="37" t="n">
        <v>2.8</v>
      </c>
      <c r="G3269" s="37" t="n">
        <v>21</v>
      </c>
      <c r="H3269" s="37" t="str">
        <f aca="false">IFERROR(VLOOKUP(A3269,Employees!$A$2:$I$1501,9,FALSE()),"Unknown")</f>
        <v>Customer Support</v>
      </c>
      <c r="I3269" s="37" t="str">
        <f aca="false">IFERROR(VLOOKUP(A3269,Employees!$A$2:$U$1501,21,FALSE()),"Unknown")</f>
        <v>Exited</v>
      </c>
    </row>
    <row r="3270" customFormat="false" ht="15" hidden="false" customHeight="false" outlineLevel="0" collapsed="false">
      <c r="A3270" s="37" t="s">
        <v>676</v>
      </c>
      <c r="B3270" s="37" t="n">
        <v>2022</v>
      </c>
      <c r="C3270" s="37" t="n">
        <v>2</v>
      </c>
      <c r="D3270" s="37" t="n">
        <v>90</v>
      </c>
      <c r="E3270" s="37" t="s">
        <v>187</v>
      </c>
      <c r="F3270" s="37" t="n">
        <v>2.1</v>
      </c>
      <c r="G3270" s="37" t="n">
        <v>29</v>
      </c>
      <c r="H3270" s="37" t="str">
        <f aca="false">IFERROR(VLOOKUP(A3270,Employees!$A$2:$I$1501,9,FALSE()),"Unknown")</f>
        <v>Customer Support</v>
      </c>
      <c r="I3270" s="37" t="str">
        <f aca="false">IFERROR(VLOOKUP(A3270,Employees!$A$2:$U$1501,21,FALSE()),"Unknown")</f>
        <v>Exited</v>
      </c>
    </row>
    <row r="3271" customFormat="false" ht="15" hidden="false" customHeight="false" outlineLevel="0" collapsed="false">
      <c r="A3271" s="37" t="s">
        <v>676</v>
      </c>
      <c r="B3271" s="37" t="n">
        <v>2023</v>
      </c>
      <c r="C3271" s="37" t="n">
        <v>2</v>
      </c>
      <c r="D3271" s="37" t="n">
        <v>80</v>
      </c>
      <c r="E3271" s="37" t="s">
        <v>187</v>
      </c>
      <c r="F3271" s="37" t="n">
        <v>5.5</v>
      </c>
      <c r="G3271" s="37" t="n">
        <v>19</v>
      </c>
      <c r="H3271" s="37" t="str">
        <f aca="false">IFERROR(VLOOKUP(A3271,Employees!$A$2:$I$1501,9,FALSE()),"Unknown")</f>
        <v>Customer Support</v>
      </c>
      <c r="I3271" s="37" t="str">
        <f aca="false">IFERROR(VLOOKUP(A3271,Employees!$A$2:$U$1501,21,FALSE()),"Unknown")</f>
        <v>Exited</v>
      </c>
    </row>
    <row r="3272" customFormat="false" ht="15" hidden="false" customHeight="false" outlineLevel="0" collapsed="false">
      <c r="A3272" s="37" t="s">
        <v>676</v>
      </c>
      <c r="B3272" s="37" t="n">
        <v>2024</v>
      </c>
      <c r="C3272" s="37" t="n">
        <v>3</v>
      </c>
      <c r="D3272" s="37" t="n">
        <v>93</v>
      </c>
      <c r="E3272" s="37" t="s">
        <v>187</v>
      </c>
      <c r="F3272" s="37" t="n">
        <v>8.7</v>
      </c>
      <c r="G3272" s="37" t="n">
        <v>8</v>
      </c>
      <c r="H3272" s="37" t="str">
        <f aca="false">IFERROR(VLOOKUP(A3272,Employees!$A$2:$I$1501,9,FALSE()),"Unknown")</f>
        <v>Customer Support</v>
      </c>
      <c r="I3272" s="37" t="str">
        <f aca="false">IFERROR(VLOOKUP(A3272,Employees!$A$2:$U$1501,21,FALSE()),"Unknown")</f>
        <v>Exited</v>
      </c>
    </row>
    <row r="3273" customFormat="false" ht="15" hidden="false" customHeight="false" outlineLevel="0" collapsed="false">
      <c r="A3273" s="37" t="s">
        <v>676</v>
      </c>
      <c r="B3273" s="37" t="n">
        <v>2025</v>
      </c>
      <c r="C3273" s="37" t="n">
        <v>1</v>
      </c>
      <c r="D3273" s="37" t="n">
        <v>54</v>
      </c>
      <c r="E3273" s="37" t="s">
        <v>187</v>
      </c>
      <c r="F3273" s="37" t="n">
        <v>1.1</v>
      </c>
      <c r="G3273" s="37" t="n">
        <v>34</v>
      </c>
      <c r="H3273" s="37" t="str">
        <f aca="false">IFERROR(VLOOKUP(A3273,Employees!$A$2:$I$1501,9,FALSE()),"Unknown")</f>
        <v>Customer Support</v>
      </c>
      <c r="I3273" s="37" t="str">
        <f aca="false">IFERROR(VLOOKUP(A3273,Employees!$A$2:$U$1501,21,FALSE()),"Unknown")</f>
        <v>Exited</v>
      </c>
    </row>
    <row r="3274" customFormat="false" ht="15" hidden="false" customHeight="false" outlineLevel="0" collapsed="false">
      <c r="A3274" s="37" t="s">
        <v>1804</v>
      </c>
      <c r="B3274" s="37" t="n">
        <v>2025</v>
      </c>
      <c r="C3274" s="37" t="n">
        <v>2</v>
      </c>
      <c r="D3274" s="37" t="n">
        <v>79</v>
      </c>
      <c r="E3274" s="37" t="s">
        <v>187</v>
      </c>
      <c r="F3274" s="37" t="n">
        <v>3.4</v>
      </c>
      <c r="G3274" s="37" t="n">
        <v>4</v>
      </c>
      <c r="H3274" s="37" t="str">
        <f aca="false">IFERROR(VLOOKUP(A3274,Employees!$A$2:$I$1501,9,FALSE()),"Unknown")</f>
        <v>Engineering</v>
      </c>
      <c r="I3274" s="37" t="str">
        <f aca="false">IFERROR(VLOOKUP(A3274,Employees!$A$2:$U$1501,21,FALSE()),"Unknown")</f>
        <v>Exited</v>
      </c>
    </row>
    <row r="3275" customFormat="false" ht="15" hidden="false" customHeight="false" outlineLevel="0" collapsed="false">
      <c r="A3275" s="37" t="s">
        <v>1807</v>
      </c>
      <c r="B3275" s="37" t="n">
        <v>2025</v>
      </c>
      <c r="C3275" s="37" t="n">
        <v>3</v>
      </c>
      <c r="D3275" s="37" t="n">
        <v>88</v>
      </c>
      <c r="E3275" s="37" t="s">
        <v>187</v>
      </c>
      <c r="F3275" s="37" t="n">
        <v>6.3</v>
      </c>
      <c r="G3275" s="37" t="n">
        <v>27</v>
      </c>
      <c r="H3275" s="37" t="str">
        <f aca="false">IFERROR(VLOOKUP(A3275,Employees!$A$2:$I$1501,9,FALSE()),"Unknown")</f>
        <v>Finance</v>
      </c>
      <c r="I3275" s="37" t="str">
        <f aca="false">IFERROR(VLOOKUP(A3275,Employees!$A$2:$U$1501,21,FALSE()),"Unknown")</f>
        <v>Active</v>
      </c>
    </row>
    <row r="3276" customFormat="false" ht="15" hidden="false" customHeight="false" outlineLevel="0" collapsed="false">
      <c r="A3276" s="37" t="s">
        <v>1808</v>
      </c>
      <c r="B3276" s="37" t="n">
        <v>2022</v>
      </c>
      <c r="C3276" s="37" t="n">
        <v>4</v>
      </c>
      <c r="D3276" s="37" t="n">
        <v>93</v>
      </c>
      <c r="E3276" s="37" t="s">
        <v>187</v>
      </c>
      <c r="F3276" s="37" t="n">
        <v>6.9</v>
      </c>
      <c r="G3276" s="37" t="n">
        <v>9</v>
      </c>
      <c r="H3276" s="37" t="str">
        <f aca="false">IFERROR(VLOOKUP(A3276,Employees!$A$2:$I$1501,9,FALSE()),"Unknown")</f>
        <v>Customer Support</v>
      </c>
      <c r="I3276" s="37" t="str">
        <f aca="false">IFERROR(VLOOKUP(A3276,Employees!$A$2:$U$1501,21,FALSE()),"Unknown")</f>
        <v>Active</v>
      </c>
    </row>
    <row r="3277" customFormat="false" ht="15" hidden="false" customHeight="false" outlineLevel="0" collapsed="false">
      <c r="A3277" s="37" t="s">
        <v>1808</v>
      </c>
      <c r="B3277" s="37" t="n">
        <v>2023</v>
      </c>
      <c r="C3277" s="37" t="n">
        <v>3</v>
      </c>
      <c r="D3277" s="37" t="n">
        <v>102</v>
      </c>
      <c r="E3277" s="37" t="s">
        <v>187</v>
      </c>
      <c r="F3277" s="37" t="n">
        <v>6.9</v>
      </c>
      <c r="G3277" s="37" t="n">
        <v>20</v>
      </c>
      <c r="H3277" s="37" t="str">
        <f aca="false">IFERROR(VLOOKUP(A3277,Employees!$A$2:$I$1501,9,FALSE()),"Unknown")</f>
        <v>Customer Support</v>
      </c>
      <c r="I3277" s="37" t="str">
        <f aca="false">IFERROR(VLOOKUP(A3277,Employees!$A$2:$U$1501,21,FALSE()),"Unknown")</f>
        <v>Active</v>
      </c>
    </row>
    <row r="3278" customFormat="false" ht="15" hidden="false" customHeight="false" outlineLevel="0" collapsed="false">
      <c r="A3278" s="37" t="s">
        <v>1808</v>
      </c>
      <c r="B3278" s="37" t="n">
        <v>2024</v>
      </c>
      <c r="C3278" s="37" t="n">
        <v>2</v>
      </c>
      <c r="D3278" s="37" t="n">
        <v>86</v>
      </c>
      <c r="E3278" s="37" t="s">
        <v>187</v>
      </c>
      <c r="F3278" s="37" t="n">
        <v>5.9</v>
      </c>
      <c r="G3278" s="37" t="n">
        <v>22</v>
      </c>
      <c r="H3278" s="37" t="str">
        <f aca="false">IFERROR(VLOOKUP(A3278,Employees!$A$2:$I$1501,9,FALSE()),"Unknown")</f>
        <v>Customer Support</v>
      </c>
      <c r="I3278" s="37" t="str">
        <f aca="false">IFERROR(VLOOKUP(A3278,Employees!$A$2:$U$1501,21,FALSE()),"Unknown")</f>
        <v>Active</v>
      </c>
    </row>
    <row r="3279" customFormat="false" ht="15" hidden="false" customHeight="false" outlineLevel="0" collapsed="false">
      <c r="A3279" s="37" t="s">
        <v>1808</v>
      </c>
      <c r="B3279" s="37" t="n">
        <v>2025</v>
      </c>
      <c r="C3279" s="37" t="n">
        <v>4</v>
      </c>
      <c r="D3279" s="37" t="n">
        <v>92</v>
      </c>
      <c r="E3279" s="37" t="s">
        <v>187</v>
      </c>
      <c r="F3279" s="37" t="n">
        <v>8.2</v>
      </c>
      <c r="G3279" s="37" t="n">
        <v>19</v>
      </c>
      <c r="H3279" s="37" t="str">
        <f aca="false">IFERROR(VLOOKUP(A3279,Employees!$A$2:$I$1501,9,FALSE()),"Unknown")</f>
        <v>Customer Support</v>
      </c>
      <c r="I3279" s="37" t="str">
        <f aca="false">IFERROR(VLOOKUP(A3279,Employees!$A$2:$U$1501,21,FALSE()),"Unknown")</f>
        <v>Active</v>
      </c>
    </row>
    <row r="3280" customFormat="false" ht="15" hidden="false" customHeight="false" outlineLevel="0" collapsed="false">
      <c r="A3280" s="37" t="s">
        <v>1809</v>
      </c>
      <c r="B3280" s="37" t="n">
        <v>2025</v>
      </c>
      <c r="C3280" s="37" t="n">
        <v>3</v>
      </c>
      <c r="D3280" s="37" t="n">
        <v>81</v>
      </c>
      <c r="E3280" s="37" t="s">
        <v>187</v>
      </c>
      <c r="F3280" s="37" t="n">
        <v>4.8</v>
      </c>
      <c r="G3280" s="37" t="n">
        <v>14</v>
      </c>
      <c r="H3280" s="37" t="str">
        <f aca="false">IFERROR(VLOOKUP(A3280,Employees!$A$2:$I$1501,9,FALSE()),"Unknown")</f>
        <v>Data &amp; AI</v>
      </c>
      <c r="I3280" s="37" t="str">
        <f aca="false">IFERROR(VLOOKUP(A3280,Employees!$A$2:$U$1501,21,FALSE()),"Unknown")</f>
        <v>Active</v>
      </c>
    </row>
    <row r="3281" customFormat="false" ht="15" hidden="false" customHeight="false" outlineLevel="0" collapsed="false">
      <c r="A3281" s="37" t="s">
        <v>1810</v>
      </c>
      <c r="B3281" s="37" t="n">
        <v>2021</v>
      </c>
      <c r="C3281" s="37" t="n">
        <v>3</v>
      </c>
      <c r="D3281" s="37" t="n">
        <v>84</v>
      </c>
      <c r="E3281" s="37" t="s">
        <v>187</v>
      </c>
      <c r="F3281" s="37" t="n">
        <v>6.4</v>
      </c>
      <c r="G3281" s="37" t="n">
        <v>35</v>
      </c>
      <c r="H3281" s="37" t="str">
        <f aca="false">IFERROR(VLOOKUP(A3281,Employees!$A$2:$I$1501,9,FALSE()),"Unknown")</f>
        <v>Finance</v>
      </c>
      <c r="I3281" s="37" t="str">
        <f aca="false">IFERROR(VLOOKUP(A3281,Employees!$A$2:$U$1501,21,FALSE()),"Unknown")</f>
        <v>Exited</v>
      </c>
    </row>
    <row r="3282" customFormat="false" ht="15" hidden="false" customHeight="false" outlineLevel="0" collapsed="false">
      <c r="A3282" s="37" t="s">
        <v>1810</v>
      </c>
      <c r="B3282" s="37" t="n">
        <v>2022</v>
      </c>
      <c r="C3282" s="37" t="n">
        <v>2</v>
      </c>
      <c r="D3282" s="37" t="n">
        <v>61</v>
      </c>
      <c r="E3282" s="37" t="s">
        <v>187</v>
      </c>
      <c r="F3282" s="37" t="n">
        <v>5.9</v>
      </c>
      <c r="G3282" s="37" t="n">
        <v>30</v>
      </c>
      <c r="H3282" s="37" t="str">
        <f aca="false">IFERROR(VLOOKUP(A3282,Employees!$A$2:$I$1501,9,FALSE()),"Unknown")</f>
        <v>Finance</v>
      </c>
      <c r="I3282" s="37" t="str">
        <f aca="false">IFERROR(VLOOKUP(A3282,Employees!$A$2:$U$1501,21,FALSE()),"Unknown")</f>
        <v>Exited</v>
      </c>
    </row>
    <row r="3283" customFormat="false" ht="15" hidden="false" customHeight="false" outlineLevel="0" collapsed="false">
      <c r="A3283" s="37" t="s">
        <v>1810</v>
      </c>
      <c r="B3283" s="37" t="n">
        <v>2023</v>
      </c>
      <c r="C3283" s="37" t="n">
        <v>4</v>
      </c>
      <c r="D3283" s="37" t="n">
        <v>87</v>
      </c>
      <c r="E3283" s="37" t="s">
        <v>187</v>
      </c>
      <c r="F3283" s="37" t="n">
        <v>6.1</v>
      </c>
      <c r="G3283" s="37" t="n">
        <v>9</v>
      </c>
      <c r="H3283" s="37" t="str">
        <f aca="false">IFERROR(VLOOKUP(A3283,Employees!$A$2:$I$1501,9,FALSE()),"Unknown")</f>
        <v>Finance</v>
      </c>
      <c r="I3283" s="37" t="str">
        <f aca="false">IFERROR(VLOOKUP(A3283,Employees!$A$2:$U$1501,21,FALSE()),"Unknown")</f>
        <v>Exited</v>
      </c>
    </row>
    <row r="3284" customFormat="false" ht="15" hidden="false" customHeight="false" outlineLevel="0" collapsed="false">
      <c r="A3284" s="37" t="s">
        <v>1810</v>
      </c>
      <c r="B3284" s="37" t="n">
        <v>2024</v>
      </c>
      <c r="C3284" s="37" t="n">
        <v>1</v>
      </c>
      <c r="D3284" s="37" t="n">
        <v>57</v>
      </c>
      <c r="E3284" s="37" t="s">
        <v>187</v>
      </c>
      <c r="F3284" s="37" t="n">
        <v>2.1</v>
      </c>
      <c r="G3284" s="37" t="n">
        <v>35</v>
      </c>
      <c r="H3284" s="37" t="str">
        <f aca="false">IFERROR(VLOOKUP(A3284,Employees!$A$2:$I$1501,9,FALSE()),"Unknown")</f>
        <v>Finance</v>
      </c>
      <c r="I3284" s="37" t="str">
        <f aca="false">IFERROR(VLOOKUP(A3284,Employees!$A$2:$U$1501,21,FALSE()),"Unknown")</f>
        <v>Exited</v>
      </c>
    </row>
    <row r="3285" customFormat="false" ht="15" hidden="false" customHeight="false" outlineLevel="0" collapsed="false">
      <c r="A3285" s="37" t="s">
        <v>1810</v>
      </c>
      <c r="B3285" s="37" t="n">
        <v>2025</v>
      </c>
      <c r="C3285" s="37" t="n">
        <v>3</v>
      </c>
      <c r="D3285" s="37" t="n">
        <v>102</v>
      </c>
      <c r="E3285" s="37" t="s">
        <v>187</v>
      </c>
      <c r="F3285" s="37" t="n">
        <v>3.9</v>
      </c>
      <c r="G3285" s="37" t="n">
        <v>38</v>
      </c>
      <c r="H3285" s="37" t="str">
        <f aca="false">IFERROR(VLOOKUP(A3285,Employees!$A$2:$I$1501,9,FALSE()),"Unknown")</f>
        <v>Finance</v>
      </c>
      <c r="I3285" s="37" t="str">
        <f aca="false">IFERROR(VLOOKUP(A3285,Employees!$A$2:$U$1501,21,FALSE()),"Unknown")</f>
        <v>Exited</v>
      </c>
    </row>
    <row r="3286" customFormat="false" ht="15" hidden="false" customHeight="false" outlineLevel="0" collapsed="false">
      <c r="A3286" s="37" t="s">
        <v>1810</v>
      </c>
      <c r="B3286" s="37" t="n">
        <v>2026</v>
      </c>
      <c r="C3286" s="37" t="n">
        <v>4</v>
      </c>
      <c r="D3286" s="37" t="n">
        <v>101</v>
      </c>
      <c r="E3286" s="37" t="s">
        <v>185</v>
      </c>
      <c r="F3286" s="37" t="n">
        <v>8.8</v>
      </c>
      <c r="G3286" s="37" t="n">
        <v>7</v>
      </c>
      <c r="H3286" s="37" t="str">
        <f aca="false">IFERROR(VLOOKUP(A3286,Employees!$A$2:$I$1501,9,FALSE()),"Unknown")</f>
        <v>Finance</v>
      </c>
      <c r="I3286" s="37" t="str">
        <f aca="false">IFERROR(VLOOKUP(A3286,Employees!$A$2:$U$1501,21,FALSE()),"Unknown")</f>
        <v>Exited</v>
      </c>
    </row>
    <row r="3287" customFormat="false" ht="15" hidden="false" customHeight="false" outlineLevel="0" collapsed="false">
      <c r="A3287" s="37" t="s">
        <v>1811</v>
      </c>
      <c r="B3287" s="37" t="n">
        <v>2023</v>
      </c>
      <c r="C3287" s="37" t="n">
        <v>3</v>
      </c>
      <c r="D3287" s="37" t="n">
        <v>87</v>
      </c>
      <c r="E3287" s="37" t="s">
        <v>187</v>
      </c>
      <c r="F3287" s="37" t="n">
        <v>7.8</v>
      </c>
      <c r="G3287" s="37" t="n">
        <v>49</v>
      </c>
      <c r="H3287" s="37" t="str">
        <f aca="false">IFERROR(VLOOKUP(A3287,Employees!$A$2:$I$1501,9,FALSE()),"Unknown")</f>
        <v>Customer Support</v>
      </c>
      <c r="I3287" s="37" t="str">
        <f aca="false">IFERROR(VLOOKUP(A3287,Employees!$A$2:$U$1501,21,FALSE()),"Unknown")</f>
        <v>Active</v>
      </c>
    </row>
    <row r="3288" customFormat="false" ht="15" hidden="false" customHeight="false" outlineLevel="0" collapsed="false">
      <c r="A3288" s="37" t="s">
        <v>1811</v>
      </c>
      <c r="B3288" s="37" t="n">
        <v>2024</v>
      </c>
      <c r="C3288" s="37" t="n">
        <v>4</v>
      </c>
      <c r="D3288" s="37" t="n">
        <v>94</v>
      </c>
      <c r="E3288" s="37" t="s">
        <v>185</v>
      </c>
      <c r="F3288" s="37" t="n">
        <v>8.6</v>
      </c>
      <c r="G3288" s="37" t="n">
        <v>22</v>
      </c>
      <c r="H3288" s="37" t="str">
        <f aca="false">IFERROR(VLOOKUP(A3288,Employees!$A$2:$I$1501,9,FALSE()),"Unknown")</f>
        <v>Customer Support</v>
      </c>
      <c r="I3288" s="37" t="str">
        <f aca="false">IFERROR(VLOOKUP(A3288,Employees!$A$2:$U$1501,21,FALSE()),"Unknown")</f>
        <v>Active</v>
      </c>
    </row>
    <row r="3289" customFormat="false" ht="15" hidden="false" customHeight="false" outlineLevel="0" collapsed="false">
      <c r="A3289" s="37" t="s">
        <v>1811</v>
      </c>
      <c r="B3289" s="37" t="n">
        <v>2025</v>
      </c>
      <c r="C3289" s="37" t="n">
        <v>2</v>
      </c>
      <c r="D3289" s="37" t="n">
        <v>65</v>
      </c>
      <c r="E3289" s="37" t="s">
        <v>187</v>
      </c>
      <c r="F3289" s="37" t="n">
        <v>3.6</v>
      </c>
      <c r="G3289" s="37" t="n">
        <v>11</v>
      </c>
      <c r="H3289" s="37" t="str">
        <f aca="false">IFERROR(VLOOKUP(A3289,Employees!$A$2:$I$1501,9,FALSE()),"Unknown")</f>
        <v>Customer Support</v>
      </c>
      <c r="I3289" s="37" t="str">
        <f aca="false">IFERROR(VLOOKUP(A3289,Employees!$A$2:$U$1501,21,FALSE()),"Unknown")</f>
        <v>Active</v>
      </c>
    </row>
    <row r="3290" customFormat="false" ht="15" hidden="false" customHeight="false" outlineLevel="0" collapsed="false">
      <c r="A3290" s="37" t="s">
        <v>1812</v>
      </c>
      <c r="B3290" s="37" t="n">
        <v>2021</v>
      </c>
      <c r="C3290" s="37" t="n">
        <v>1</v>
      </c>
      <c r="D3290" s="37" t="n">
        <v>69</v>
      </c>
      <c r="E3290" s="37" t="s">
        <v>187</v>
      </c>
      <c r="F3290" s="37" t="n">
        <v>3</v>
      </c>
      <c r="G3290" s="37" t="n">
        <v>11</v>
      </c>
      <c r="H3290" s="37" t="str">
        <f aca="false">IFERROR(VLOOKUP(A3290,Employees!$A$2:$I$1501,9,FALSE()),"Unknown")</f>
        <v>Customer Support</v>
      </c>
      <c r="I3290" s="37" t="str">
        <f aca="false">IFERROR(VLOOKUP(A3290,Employees!$A$2:$U$1501,21,FALSE()),"Unknown")</f>
        <v>Active</v>
      </c>
    </row>
    <row r="3291" customFormat="false" ht="15" hidden="false" customHeight="false" outlineLevel="0" collapsed="false">
      <c r="A3291" s="37" t="s">
        <v>1812</v>
      </c>
      <c r="B3291" s="37" t="n">
        <v>2022</v>
      </c>
      <c r="C3291" s="37" t="n">
        <v>2</v>
      </c>
      <c r="D3291" s="37" t="n">
        <v>75</v>
      </c>
      <c r="E3291" s="37" t="s">
        <v>187</v>
      </c>
      <c r="F3291" s="37" t="n">
        <v>5.4</v>
      </c>
      <c r="G3291" s="37" t="n">
        <v>29</v>
      </c>
      <c r="H3291" s="37" t="str">
        <f aca="false">IFERROR(VLOOKUP(A3291,Employees!$A$2:$I$1501,9,FALSE()),"Unknown")</f>
        <v>Customer Support</v>
      </c>
      <c r="I3291" s="37" t="str">
        <f aca="false">IFERROR(VLOOKUP(A3291,Employees!$A$2:$U$1501,21,FALSE()),"Unknown")</f>
        <v>Active</v>
      </c>
    </row>
    <row r="3292" customFormat="false" ht="15" hidden="false" customHeight="false" outlineLevel="0" collapsed="false">
      <c r="A3292" s="37" t="s">
        <v>1812</v>
      </c>
      <c r="B3292" s="37" t="n">
        <v>2023</v>
      </c>
      <c r="C3292" s="37" t="n">
        <v>1</v>
      </c>
      <c r="D3292" s="37" t="n">
        <v>69</v>
      </c>
      <c r="E3292" s="37" t="s">
        <v>187</v>
      </c>
      <c r="F3292" s="37" t="n">
        <v>1.2</v>
      </c>
      <c r="G3292" s="37" t="n">
        <v>15</v>
      </c>
      <c r="H3292" s="37" t="str">
        <f aca="false">IFERROR(VLOOKUP(A3292,Employees!$A$2:$I$1501,9,FALSE()),"Unknown")</f>
        <v>Customer Support</v>
      </c>
      <c r="I3292" s="37" t="str">
        <f aca="false">IFERROR(VLOOKUP(A3292,Employees!$A$2:$U$1501,21,FALSE()),"Unknown")</f>
        <v>Active</v>
      </c>
    </row>
    <row r="3293" customFormat="false" ht="15" hidden="false" customHeight="false" outlineLevel="0" collapsed="false">
      <c r="A3293" s="37" t="s">
        <v>1812</v>
      </c>
      <c r="B3293" s="37" t="n">
        <v>2024</v>
      </c>
      <c r="C3293" s="37" t="n">
        <v>2</v>
      </c>
      <c r="D3293" s="37" t="n">
        <v>79</v>
      </c>
      <c r="E3293" s="37" t="s">
        <v>187</v>
      </c>
      <c r="F3293" s="37" t="n">
        <v>8.2</v>
      </c>
      <c r="G3293" s="37" t="n">
        <v>31</v>
      </c>
      <c r="H3293" s="37" t="str">
        <f aca="false">IFERROR(VLOOKUP(A3293,Employees!$A$2:$I$1501,9,FALSE()),"Unknown")</f>
        <v>Customer Support</v>
      </c>
      <c r="I3293" s="37" t="str">
        <f aca="false">IFERROR(VLOOKUP(A3293,Employees!$A$2:$U$1501,21,FALSE()),"Unknown")</f>
        <v>Active</v>
      </c>
    </row>
    <row r="3294" customFormat="false" ht="15" hidden="false" customHeight="false" outlineLevel="0" collapsed="false">
      <c r="A3294" s="37" t="s">
        <v>1812</v>
      </c>
      <c r="B3294" s="37" t="n">
        <v>2025</v>
      </c>
      <c r="C3294" s="37" t="n">
        <v>3</v>
      </c>
      <c r="D3294" s="37" t="n">
        <v>84</v>
      </c>
      <c r="E3294" s="37" t="s">
        <v>187</v>
      </c>
      <c r="F3294" s="37" t="n">
        <v>7.4</v>
      </c>
      <c r="G3294" s="37" t="n">
        <v>28</v>
      </c>
      <c r="H3294" s="37" t="str">
        <f aca="false">IFERROR(VLOOKUP(A3294,Employees!$A$2:$I$1501,9,FALSE()),"Unknown")</f>
        <v>Customer Support</v>
      </c>
      <c r="I3294" s="37" t="str">
        <f aca="false">IFERROR(VLOOKUP(A3294,Employees!$A$2:$U$1501,21,FALSE()),"Unknown")</f>
        <v>Active</v>
      </c>
    </row>
    <row r="3295" customFormat="false" ht="15" hidden="false" customHeight="false" outlineLevel="0" collapsed="false">
      <c r="A3295" s="37" t="s">
        <v>1816</v>
      </c>
      <c r="B3295" s="37" t="n">
        <v>2023</v>
      </c>
      <c r="C3295" s="37" t="n">
        <v>2</v>
      </c>
      <c r="D3295" s="37" t="n">
        <v>62</v>
      </c>
      <c r="E3295" s="37" t="s">
        <v>187</v>
      </c>
      <c r="F3295" s="37" t="n">
        <v>2.2</v>
      </c>
      <c r="G3295" s="37" t="n">
        <v>27</v>
      </c>
      <c r="H3295" s="37" t="str">
        <f aca="false">IFERROR(VLOOKUP(A3295,Employees!$A$2:$I$1501,9,FALSE()),"Unknown")</f>
        <v>Operations</v>
      </c>
      <c r="I3295" s="37" t="str">
        <f aca="false">IFERROR(VLOOKUP(A3295,Employees!$A$2:$U$1501,21,FALSE()),"Unknown")</f>
        <v>Exited</v>
      </c>
    </row>
    <row r="3296" customFormat="false" ht="15" hidden="false" customHeight="false" outlineLevel="0" collapsed="false">
      <c r="A3296" s="37" t="s">
        <v>1816</v>
      </c>
      <c r="B3296" s="37" t="n">
        <v>2024</v>
      </c>
      <c r="C3296" s="37" t="n">
        <v>3</v>
      </c>
      <c r="D3296" s="37" t="n">
        <v>97</v>
      </c>
      <c r="E3296" s="37" t="s">
        <v>187</v>
      </c>
      <c r="F3296" s="37" t="n">
        <v>6.3</v>
      </c>
      <c r="G3296" s="37" t="n">
        <v>41</v>
      </c>
      <c r="H3296" s="37" t="str">
        <f aca="false">IFERROR(VLOOKUP(A3296,Employees!$A$2:$I$1501,9,FALSE()),"Unknown")</f>
        <v>Operations</v>
      </c>
      <c r="I3296" s="37" t="str">
        <f aca="false">IFERROR(VLOOKUP(A3296,Employees!$A$2:$U$1501,21,FALSE()),"Unknown")</f>
        <v>Exited</v>
      </c>
    </row>
    <row r="3297" customFormat="false" ht="15" hidden="false" customHeight="false" outlineLevel="0" collapsed="false">
      <c r="A3297" s="37" t="s">
        <v>1816</v>
      </c>
      <c r="B3297" s="37" t="n">
        <v>2025</v>
      </c>
      <c r="C3297" s="37" t="n">
        <v>2</v>
      </c>
      <c r="D3297" s="37" t="n">
        <v>76</v>
      </c>
      <c r="E3297" s="37" t="s">
        <v>187</v>
      </c>
      <c r="F3297" s="37" t="n">
        <v>3.2</v>
      </c>
      <c r="G3297" s="37" t="n">
        <v>11</v>
      </c>
      <c r="H3297" s="37" t="str">
        <f aca="false">IFERROR(VLOOKUP(A3297,Employees!$A$2:$I$1501,9,FALSE()),"Unknown")</f>
        <v>Operations</v>
      </c>
      <c r="I3297" s="37" t="str">
        <f aca="false">IFERROR(VLOOKUP(A3297,Employees!$A$2:$U$1501,21,FALSE()),"Unknown")</f>
        <v>Exited</v>
      </c>
    </row>
    <row r="3298" customFormat="false" ht="15" hidden="false" customHeight="false" outlineLevel="0" collapsed="false">
      <c r="A3298" s="37" t="s">
        <v>725</v>
      </c>
      <c r="B3298" s="37" t="n">
        <v>2021</v>
      </c>
      <c r="C3298" s="37" t="n">
        <v>2</v>
      </c>
      <c r="D3298" s="37" t="n">
        <v>97</v>
      </c>
      <c r="E3298" s="37" t="s">
        <v>187</v>
      </c>
      <c r="F3298" s="37" t="n">
        <v>2.2</v>
      </c>
      <c r="G3298" s="37" t="n">
        <v>9</v>
      </c>
      <c r="H3298" s="37" t="str">
        <f aca="false">IFERROR(VLOOKUP(A3298,Employees!$A$2:$I$1501,9,FALSE()),"Unknown")</f>
        <v>Sales</v>
      </c>
      <c r="I3298" s="37" t="str">
        <f aca="false">IFERROR(VLOOKUP(A3298,Employees!$A$2:$U$1501,21,FALSE()),"Unknown")</f>
        <v>Active</v>
      </c>
    </row>
    <row r="3299" customFormat="false" ht="15" hidden="false" customHeight="false" outlineLevel="0" collapsed="false">
      <c r="A3299" s="37" t="s">
        <v>725</v>
      </c>
      <c r="B3299" s="37" t="n">
        <v>2022</v>
      </c>
      <c r="C3299" s="37" t="n">
        <v>2</v>
      </c>
      <c r="D3299" s="37" t="n">
        <v>78</v>
      </c>
      <c r="E3299" s="37" t="s">
        <v>187</v>
      </c>
      <c r="F3299" s="37" t="n">
        <v>3.5</v>
      </c>
      <c r="G3299" s="37" t="n">
        <v>18</v>
      </c>
      <c r="H3299" s="37" t="str">
        <f aca="false">IFERROR(VLOOKUP(A3299,Employees!$A$2:$I$1501,9,FALSE()),"Unknown")</f>
        <v>Sales</v>
      </c>
      <c r="I3299" s="37" t="str">
        <f aca="false">IFERROR(VLOOKUP(A3299,Employees!$A$2:$U$1501,21,FALSE()),"Unknown")</f>
        <v>Active</v>
      </c>
    </row>
    <row r="3300" customFormat="false" ht="15" hidden="false" customHeight="false" outlineLevel="0" collapsed="false">
      <c r="A3300" s="37" t="s">
        <v>725</v>
      </c>
      <c r="B3300" s="37" t="n">
        <v>2023</v>
      </c>
      <c r="C3300" s="37" t="n">
        <v>2</v>
      </c>
      <c r="D3300" s="37" t="n">
        <v>75</v>
      </c>
      <c r="E3300" s="37" t="s">
        <v>187</v>
      </c>
      <c r="F3300" s="37" t="n">
        <v>4.2</v>
      </c>
      <c r="G3300" s="37" t="n">
        <v>59</v>
      </c>
      <c r="H3300" s="37" t="str">
        <f aca="false">IFERROR(VLOOKUP(A3300,Employees!$A$2:$I$1501,9,FALSE()),"Unknown")</f>
        <v>Sales</v>
      </c>
      <c r="I3300" s="37" t="str">
        <f aca="false">IFERROR(VLOOKUP(A3300,Employees!$A$2:$U$1501,21,FALSE()),"Unknown")</f>
        <v>Active</v>
      </c>
    </row>
    <row r="3301" customFormat="false" ht="15" hidden="false" customHeight="false" outlineLevel="0" collapsed="false">
      <c r="A3301" s="37" t="s">
        <v>725</v>
      </c>
      <c r="B3301" s="37" t="n">
        <v>2024</v>
      </c>
      <c r="C3301" s="37" t="n">
        <v>3</v>
      </c>
      <c r="D3301" s="37" t="n">
        <v>59</v>
      </c>
      <c r="E3301" s="37" t="s">
        <v>187</v>
      </c>
      <c r="F3301" s="37" t="n">
        <v>7</v>
      </c>
      <c r="G3301" s="37" t="n">
        <v>4</v>
      </c>
      <c r="H3301" s="37" t="str">
        <f aca="false">IFERROR(VLOOKUP(A3301,Employees!$A$2:$I$1501,9,FALSE()),"Unknown")</f>
        <v>Sales</v>
      </c>
      <c r="I3301" s="37" t="str">
        <f aca="false">IFERROR(VLOOKUP(A3301,Employees!$A$2:$U$1501,21,FALSE()),"Unknown")</f>
        <v>Active</v>
      </c>
    </row>
    <row r="3302" customFormat="false" ht="15" hidden="false" customHeight="false" outlineLevel="0" collapsed="false">
      <c r="A3302" s="37" t="s">
        <v>725</v>
      </c>
      <c r="B3302" s="37" t="n">
        <v>2025</v>
      </c>
      <c r="C3302" s="37" t="n">
        <v>3</v>
      </c>
      <c r="D3302" s="37" t="n">
        <v>91</v>
      </c>
      <c r="E3302" s="37" t="s">
        <v>187</v>
      </c>
      <c r="F3302" s="37" t="n">
        <v>5.6</v>
      </c>
      <c r="G3302" s="37" t="n">
        <v>21</v>
      </c>
      <c r="H3302" s="37" t="str">
        <f aca="false">IFERROR(VLOOKUP(A3302,Employees!$A$2:$I$1501,9,FALSE()),"Unknown")</f>
        <v>Sales</v>
      </c>
      <c r="I3302" s="37" t="str">
        <f aca="false">IFERROR(VLOOKUP(A3302,Employees!$A$2:$U$1501,21,FALSE()),"Unknown")</f>
        <v>Active</v>
      </c>
    </row>
    <row r="3303" customFormat="false" ht="15" hidden="false" customHeight="false" outlineLevel="0" collapsed="false">
      <c r="A3303" s="37" t="s">
        <v>1818</v>
      </c>
      <c r="B3303" s="37" t="n">
        <v>2023</v>
      </c>
      <c r="C3303" s="37" t="n">
        <v>2</v>
      </c>
      <c r="D3303" s="37" t="n">
        <v>82</v>
      </c>
      <c r="E3303" s="37" t="s">
        <v>187</v>
      </c>
      <c r="F3303" s="37" t="n">
        <v>5.2</v>
      </c>
      <c r="G3303" s="37" t="n">
        <v>19</v>
      </c>
      <c r="H3303" s="37" t="str">
        <f aca="false">IFERROR(VLOOKUP(A3303,Employees!$A$2:$I$1501,9,FALSE()),"Unknown")</f>
        <v>Sales</v>
      </c>
      <c r="I3303" s="37" t="str">
        <f aca="false">IFERROR(VLOOKUP(A3303,Employees!$A$2:$U$1501,21,FALSE()),"Unknown")</f>
        <v>Exited</v>
      </c>
    </row>
    <row r="3304" customFormat="false" ht="15" hidden="false" customHeight="false" outlineLevel="0" collapsed="false">
      <c r="A3304" s="37" t="s">
        <v>1819</v>
      </c>
      <c r="B3304" s="37" t="n">
        <v>2024</v>
      </c>
      <c r="C3304" s="37" t="n">
        <v>3</v>
      </c>
      <c r="D3304" s="37" t="n">
        <v>67</v>
      </c>
      <c r="E3304" s="37" t="s">
        <v>187</v>
      </c>
      <c r="F3304" s="37" t="n">
        <v>8.1</v>
      </c>
      <c r="G3304" s="37" t="n">
        <v>13</v>
      </c>
      <c r="H3304" s="37" t="str">
        <f aca="false">IFERROR(VLOOKUP(A3304,Employees!$A$2:$I$1501,9,FALSE()),"Unknown")</f>
        <v>Customer Support</v>
      </c>
      <c r="I3304" s="37" t="str">
        <f aca="false">IFERROR(VLOOKUP(A3304,Employees!$A$2:$U$1501,21,FALSE()),"Unknown")</f>
        <v>Active</v>
      </c>
    </row>
    <row r="3305" customFormat="false" ht="15" hidden="false" customHeight="false" outlineLevel="0" collapsed="false">
      <c r="A3305" s="37" t="s">
        <v>1819</v>
      </c>
      <c r="B3305" s="37" t="n">
        <v>2025</v>
      </c>
      <c r="C3305" s="37" t="n">
        <v>3</v>
      </c>
      <c r="D3305" s="37" t="n">
        <v>57</v>
      </c>
      <c r="E3305" s="37" t="s">
        <v>187</v>
      </c>
      <c r="F3305" s="37" t="n">
        <v>7.5</v>
      </c>
      <c r="G3305" s="37" t="n">
        <v>18</v>
      </c>
      <c r="H3305" s="37" t="str">
        <f aca="false">IFERROR(VLOOKUP(A3305,Employees!$A$2:$I$1501,9,FALSE()),"Unknown")</f>
        <v>Customer Support</v>
      </c>
      <c r="I3305" s="37" t="str">
        <f aca="false">IFERROR(VLOOKUP(A3305,Employees!$A$2:$U$1501,21,FALSE()),"Unknown")</f>
        <v>Active</v>
      </c>
    </row>
    <row r="3306" customFormat="false" ht="15" hidden="false" customHeight="false" outlineLevel="0" collapsed="false">
      <c r="A3306" s="37" t="s">
        <v>1820</v>
      </c>
      <c r="B3306" s="37" t="n">
        <v>2025</v>
      </c>
      <c r="C3306" s="37" t="n">
        <v>2</v>
      </c>
      <c r="D3306" s="37" t="n">
        <v>83</v>
      </c>
      <c r="E3306" s="37" t="s">
        <v>187</v>
      </c>
      <c r="F3306" s="37" t="n">
        <v>3</v>
      </c>
      <c r="G3306" s="37" t="n">
        <v>39</v>
      </c>
      <c r="H3306" s="37" t="str">
        <f aca="false">IFERROR(VLOOKUP(A3306,Employees!$A$2:$I$1501,9,FALSE()),"Unknown")</f>
        <v>Finance</v>
      </c>
      <c r="I3306" s="37" t="str">
        <f aca="false">IFERROR(VLOOKUP(A3306,Employees!$A$2:$U$1501,21,FALSE()),"Unknown")</f>
        <v>Active</v>
      </c>
    </row>
    <row r="3307" customFormat="false" ht="15" hidden="false" customHeight="false" outlineLevel="0" collapsed="false">
      <c r="A3307" s="37" t="s">
        <v>1821</v>
      </c>
      <c r="B3307" s="37" t="n">
        <v>2021</v>
      </c>
      <c r="C3307" s="37" t="n">
        <v>3</v>
      </c>
      <c r="D3307" s="37" t="n">
        <v>91</v>
      </c>
      <c r="E3307" s="37" t="s">
        <v>187</v>
      </c>
      <c r="F3307" s="37" t="n">
        <v>7.7</v>
      </c>
      <c r="G3307" s="37" t="n">
        <v>23</v>
      </c>
      <c r="H3307" s="37" t="str">
        <f aca="false">IFERROR(VLOOKUP(A3307,Employees!$A$2:$I$1501,9,FALSE()),"Unknown")</f>
        <v>Human Resources</v>
      </c>
      <c r="I3307" s="37" t="str">
        <f aca="false">IFERROR(VLOOKUP(A3307,Employees!$A$2:$U$1501,21,FALSE()),"Unknown")</f>
        <v>Active</v>
      </c>
    </row>
    <row r="3308" customFormat="false" ht="15" hidden="false" customHeight="false" outlineLevel="0" collapsed="false">
      <c r="A3308" s="37" t="s">
        <v>1821</v>
      </c>
      <c r="B3308" s="37" t="n">
        <v>2022</v>
      </c>
      <c r="C3308" s="37" t="n">
        <v>2</v>
      </c>
      <c r="D3308" s="37" t="n">
        <v>63</v>
      </c>
      <c r="E3308" s="37" t="s">
        <v>187</v>
      </c>
      <c r="F3308" s="37" t="n">
        <v>3.4</v>
      </c>
      <c r="G3308" s="37" t="n">
        <v>11</v>
      </c>
      <c r="H3308" s="37" t="str">
        <f aca="false">IFERROR(VLOOKUP(A3308,Employees!$A$2:$I$1501,9,FALSE()),"Unknown")</f>
        <v>Human Resources</v>
      </c>
      <c r="I3308" s="37" t="str">
        <f aca="false">IFERROR(VLOOKUP(A3308,Employees!$A$2:$U$1501,21,FALSE()),"Unknown")</f>
        <v>Active</v>
      </c>
    </row>
    <row r="3309" customFormat="false" ht="15" hidden="false" customHeight="false" outlineLevel="0" collapsed="false">
      <c r="A3309" s="37" t="s">
        <v>1821</v>
      </c>
      <c r="B3309" s="37" t="n">
        <v>2023</v>
      </c>
      <c r="C3309" s="37" t="n">
        <v>4</v>
      </c>
      <c r="D3309" s="37" t="n">
        <v>74</v>
      </c>
      <c r="E3309" s="37" t="s">
        <v>187</v>
      </c>
      <c r="F3309" s="37" t="n">
        <v>6.9</v>
      </c>
      <c r="G3309" s="37" t="n">
        <v>10</v>
      </c>
      <c r="H3309" s="37" t="str">
        <f aca="false">IFERROR(VLOOKUP(A3309,Employees!$A$2:$I$1501,9,FALSE()),"Unknown")</f>
        <v>Human Resources</v>
      </c>
      <c r="I3309" s="37" t="str">
        <f aca="false">IFERROR(VLOOKUP(A3309,Employees!$A$2:$U$1501,21,FALSE()),"Unknown")</f>
        <v>Active</v>
      </c>
    </row>
    <row r="3310" customFormat="false" ht="15" hidden="false" customHeight="false" outlineLevel="0" collapsed="false">
      <c r="A3310" s="37" t="s">
        <v>1821</v>
      </c>
      <c r="B3310" s="37" t="n">
        <v>2024</v>
      </c>
      <c r="C3310" s="37" t="n">
        <v>2</v>
      </c>
      <c r="D3310" s="37" t="n">
        <v>85</v>
      </c>
      <c r="E3310" s="37" t="s">
        <v>187</v>
      </c>
      <c r="F3310" s="37" t="n">
        <v>5.3</v>
      </c>
      <c r="G3310" s="37" t="n">
        <v>18</v>
      </c>
      <c r="H3310" s="37" t="str">
        <f aca="false">IFERROR(VLOOKUP(A3310,Employees!$A$2:$I$1501,9,FALSE()),"Unknown")</f>
        <v>Human Resources</v>
      </c>
      <c r="I3310" s="37" t="str">
        <f aca="false">IFERROR(VLOOKUP(A3310,Employees!$A$2:$U$1501,21,FALSE()),"Unknown")</f>
        <v>Active</v>
      </c>
    </row>
    <row r="3311" customFormat="false" ht="15" hidden="false" customHeight="false" outlineLevel="0" collapsed="false">
      <c r="A3311" s="37" t="s">
        <v>1821</v>
      </c>
      <c r="B3311" s="37" t="n">
        <v>2025</v>
      </c>
      <c r="C3311" s="37" t="n">
        <v>3</v>
      </c>
      <c r="D3311" s="37" t="n">
        <v>83</v>
      </c>
      <c r="E3311" s="37" t="s">
        <v>187</v>
      </c>
      <c r="F3311" s="37" t="n">
        <v>6.7</v>
      </c>
      <c r="G3311" s="37" t="n">
        <v>13</v>
      </c>
      <c r="H3311" s="37" t="str">
        <f aca="false">IFERROR(VLOOKUP(A3311,Employees!$A$2:$I$1501,9,FALSE()),"Unknown")</f>
        <v>Human Resources</v>
      </c>
      <c r="I3311" s="37" t="str">
        <f aca="false">IFERROR(VLOOKUP(A3311,Employees!$A$2:$U$1501,21,FALSE()),"Unknown")</f>
        <v>Active</v>
      </c>
    </row>
    <row r="3312" customFormat="false" ht="15" hidden="false" customHeight="false" outlineLevel="0" collapsed="false">
      <c r="A3312" s="37" t="s">
        <v>1822</v>
      </c>
      <c r="B3312" s="37" t="n">
        <v>2025</v>
      </c>
      <c r="C3312" s="37" t="n">
        <v>2</v>
      </c>
      <c r="D3312" s="37" t="n">
        <v>84</v>
      </c>
      <c r="E3312" s="37" t="s">
        <v>187</v>
      </c>
      <c r="F3312" s="37" t="n">
        <v>5.3</v>
      </c>
      <c r="G3312" s="37" t="n">
        <v>43</v>
      </c>
      <c r="H3312" s="37" t="str">
        <f aca="false">IFERROR(VLOOKUP(A3312,Employees!$A$2:$I$1501,9,FALSE()),"Unknown")</f>
        <v>Operations</v>
      </c>
      <c r="I3312" s="37" t="str">
        <f aca="false">IFERROR(VLOOKUP(A3312,Employees!$A$2:$U$1501,21,FALSE()),"Unknown")</f>
        <v>Active</v>
      </c>
    </row>
    <row r="3313" customFormat="false" ht="15" hidden="false" customHeight="false" outlineLevel="0" collapsed="false">
      <c r="A3313" s="37" t="s">
        <v>1825</v>
      </c>
      <c r="B3313" s="37" t="n">
        <v>2022</v>
      </c>
      <c r="C3313" s="37" t="n">
        <v>3</v>
      </c>
      <c r="D3313" s="37" t="n">
        <v>87</v>
      </c>
      <c r="E3313" s="37" t="s">
        <v>187</v>
      </c>
      <c r="F3313" s="37" t="n">
        <v>7.3</v>
      </c>
      <c r="G3313" s="37" t="n">
        <v>11</v>
      </c>
      <c r="H3313" s="37" t="str">
        <f aca="false">IFERROR(VLOOKUP(A3313,Employees!$A$2:$I$1501,9,FALSE()),"Unknown")</f>
        <v>Engineering</v>
      </c>
      <c r="I3313" s="37" t="str">
        <f aca="false">IFERROR(VLOOKUP(A3313,Employees!$A$2:$U$1501,21,FALSE()),"Unknown")</f>
        <v>Active</v>
      </c>
    </row>
    <row r="3314" customFormat="false" ht="15" hidden="false" customHeight="false" outlineLevel="0" collapsed="false">
      <c r="A3314" s="37" t="s">
        <v>1825</v>
      </c>
      <c r="B3314" s="37" t="n">
        <v>2023</v>
      </c>
      <c r="C3314" s="37" t="n">
        <v>3</v>
      </c>
      <c r="D3314" s="37" t="n">
        <v>92</v>
      </c>
      <c r="E3314" s="37" t="s">
        <v>187</v>
      </c>
      <c r="F3314" s="37" t="n">
        <v>5.7</v>
      </c>
      <c r="G3314" s="37" t="n">
        <v>30</v>
      </c>
      <c r="H3314" s="37" t="str">
        <f aca="false">IFERROR(VLOOKUP(A3314,Employees!$A$2:$I$1501,9,FALSE()),"Unknown")</f>
        <v>Engineering</v>
      </c>
      <c r="I3314" s="37" t="str">
        <f aca="false">IFERROR(VLOOKUP(A3314,Employees!$A$2:$U$1501,21,FALSE()),"Unknown")</f>
        <v>Active</v>
      </c>
    </row>
    <row r="3315" customFormat="false" ht="15" hidden="false" customHeight="false" outlineLevel="0" collapsed="false">
      <c r="A3315" s="37" t="s">
        <v>1825</v>
      </c>
      <c r="B3315" s="37" t="n">
        <v>2024</v>
      </c>
      <c r="C3315" s="37" t="n">
        <v>2</v>
      </c>
      <c r="D3315" s="37" t="n">
        <v>61</v>
      </c>
      <c r="E3315" s="37" t="s">
        <v>187</v>
      </c>
      <c r="F3315" s="37" t="n">
        <v>2.4</v>
      </c>
      <c r="G3315" s="37" t="n">
        <v>13</v>
      </c>
      <c r="H3315" s="37" t="str">
        <f aca="false">IFERROR(VLOOKUP(A3315,Employees!$A$2:$I$1501,9,FALSE()),"Unknown")</f>
        <v>Engineering</v>
      </c>
      <c r="I3315" s="37" t="str">
        <f aca="false">IFERROR(VLOOKUP(A3315,Employees!$A$2:$U$1501,21,FALSE()),"Unknown")</f>
        <v>Active</v>
      </c>
    </row>
    <row r="3316" customFormat="false" ht="15" hidden="false" customHeight="false" outlineLevel="0" collapsed="false">
      <c r="A3316" s="37" t="s">
        <v>1825</v>
      </c>
      <c r="B3316" s="37" t="n">
        <v>2025</v>
      </c>
      <c r="C3316" s="37" t="n">
        <v>3</v>
      </c>
      <c r="D3316" s="37" t="n">
        <v>83</v>
      </c>
      <c r="E3316" s="37" t="s">
        <v>187</v>
      </c>
      <c r="F3316" s="37" t="n">
        <v>6.2</v>
      </c>
      <c r="G3316" s="37" t="n">
        <v>31</v>
      </c>
      <c r="H3316" s="37" t="str">
        <f aca="false">IFERROR(VLOOKUP(A3316,Employees!$A$2:$I$1501,9,FALSE()),"Unknown")</f>
        <v>Engineering</v>
      </c>
      <c r="I3316" s="37" t="str">
        <f aca="false">IFERROR(VLOOKUP(A3316,Employees!$A$2:$U$1501,21,FALSE()),"Unknown")</f>
        <v>Active</v>
      </c>
    </row>
    <row r="3317" customFormat="false" ht="15" hidden="false" customHeight="false" outlineLevel="0" collapsed="false">
      <c r="A3317" s="37" t="s">
        <v>1350</v>
      </c>
      <c r="B3317" s="37" t="n">
        <v>2021</v>
      </c>
      <c r="C3317" s="37" t="n">
        <v>4</v>
      </c>
      <c r="D3317" s="37" t="n">
        <v>101</v>
      </c>
      <c r="E3317" s="37" t="s">
        <v>187</v>
      </c>
      <c r="F3317" s="37" t="n">
        <v>7.8</v>
      </c>
      <c r="G3317" s="37" t="n">
        <v>19</v>
      </c>
      <c r="H3317" s="37" t="str">
        <f aca="false">IFERROR(VLOOKUP(A3317,Employees!$A$2:$I$1501,9,FALSE()),"Unknown")</f>
        <v>Engineering</v>
      </c>
      <c r="I3317" s="37" t="str">
        <f aca="false">IFERROR(VLOOKUP(A3317,Employees!$A$2:$U$1501,21,FALSE()),"Unknown")</f>
        <v>Active</v>
      </c>
    </row>
    <row r="3318" customFormat="false" ht="15" hidden="false" customHeight="false" outlineLevel="0" collapsed="false">
      <c r="A3318" s="37" t="s">
        <v>1350</v>
      </c>
      <c r="B3318" s="37" t="n">
        <v>2022</v>
      </c>
      <c r="C3318" s="37" t="n">
        <v>3</v>
      </c>
      <c r="D3318" s="37" t="n">
        <v>77</v>
      </c>
      <c r="E3318" s="37" t="s">
        <v>187</v>
      </c>
      <c r="F3318" s="37" t="n">
        <v>5.5</v>
      </c>
      <c r="G3318" s="37" t="n">
        <v>13</v>
      </c>
      <c r="H3318" s="37" t="str">
        <f aca="false">IFERROR(VLOOKUP(A3318,Employees!$A$2:$I$1501,9,FALSE()),"Unknown")</f>
        <v>Engineering</v>
      </c>
      <c r="I3318" s="37" t="str">
        <f aca="false">IFERROR(VLOOKUP(A3318,Employees!$A$2:$U$1501,21,FALSE()),"Unknown")</f>
        <v>Active</v>
      </c>
    </row>
    <row r="3319" customFormat="false" ht="15" hidden="false" customHeight="false" outlineLevel="0" collapsed="false">
      <c r="A3319" s="37" t="s">
        <v>1350</v>
      </c>
      <c r="B3319" s="37" t="n">
        <v>2023</v>
      </c>
      <c r="C3319" s="37" t="n">
        <v>5</v>
      </c>
      <c r="D3319" s="37" t="n">
        <v>80</v>
      </c>
      <c r="E3319" s="37" t="s">
        <v>187</v>
      </c>
      <c r="F3319" s="37" t="n">
        <v>11.9</v>
      </c>
      <c r="G3319" s="37" t="n">
        <v>13</v>
      </c>
      <c r="H3319" s="37" t="str">
        <f aca="false">IFERROR(VLOOKUP(A3319,Employees!$A$2:$I$1501,9,FALSE()),"Unknown")</f>
        <v>Engineering</v>
      </c>
      <c r="I3319" s="37" t="str">
        <f aca="false">IFERROR(VLOOKUP(A3319,Employees!$A$2:$U$1501,21,FALSE()),"Unknown")</f>
        <v>Active</v>
      </c>
    </row>
    <row r="3320" customFormat="false" ht="15" hidden="false" customHeight="false" outlineLevel="0" collapsed="false">
      <c r="A3320" s="37" t="s">
        <v>1350</v>
      </c>
      <c r="B3320" s="37" t="n">
        <v>2024</v>
      </c>
      <c r="C3320" s="37" t="n">
        <v>3</v>
      </c>
      <c r="D3320" s="37" t="n">
        <v>94</v>
      </c>
      <c r="E3320" s="37" t="s">
        <v>187</v>
      </c>
      <c r="F3320" s="37" t="n">
        <v>6.2</v>
      </c>
      <c r="G3320" s="37" t="n">
        <v>14</v>
      </c>
      <c r="H3320" s="37" t="str">
        <f aca="false">IFERROR(VLOOKUP(A3320,Employees!$A$2:$I$1501,9,FALSE()),"Unknown")</f>
        <v>Engineering</v>
      </c>
      <c r="I3320" s="37" t="str">
        <f aca="false">IFERROR(VLOOKUP(A3320,Employees!$A$2:$U$1501,21,FALSE()),"Unknown")</f>
        <v>Active</v>
      </c>
    </row>
    <row r="3321" customFormat="false" ht="15" hidden="false" customHeight="false" outlineLevel="0" collapsed="false">
      <c r="A3321" s="37" t="s">
        <v>1350</v>
      </c>
      <c r="B3321" s="37" t="n">
        <v>2025</v>
      </c>
      <c r="C3321" s="37" t="n">
        <v>5</v>
      </c>
      <c r="D3321" s="37" t="n">
        <v>90</v>
      </c>
      <c r="E3321" s="37" t="s">
        <v>187</v>
      </c>
      <c r="F3321" s="37" t="n">
        <v>11.5</v>
      </c>
      <c r="G3321" s="37" t="n">
        <v>22</v>
      </c>
      <c r="H3321" s="37" t="str">
        <f aca="false">IFERROR(VLOOKUP(A3321,Employees!$A$2:$I$1501,9,FALSE()),"Unknown")</f>
        <v>Engineering</v>
      </c>
      <c r="I3321" s="37" t="str">
        <f aca="false">IFERROR(VLOOKUP(A3321,Employees!$A$2:$U$1501,21,FALSE()),"Unknown")</f>
        <v>Active</v>
      </c>
    </row>
    <row r="3322" customFormat="false" ht="15" hidden="false" customHeight="false" outlineLevel="0" collapsed="false">
      <c r="A3322" s="37" t="s">
        <v>389</v>
      </c>
      <c r="B3322" s="37" t="n">
        <v>2021</v>
      </c>
      <c r="C3322" s="37" t="n">
        <v>2</v>
      </c>
      <c r="D3322" s="37" t="n">
        <v>70</v>
      </c>
      <c r="E3322" s="37" t="s">
        <v>187</v>
      </c>
      <c r="F3322" s="37" t="n">
        <v>5.2</v>
      </c>
      <c r="G3322" s="37" t="n">
        <v>17</v>
      </c>
      <c r="H3322" s="37" t="str">
        <f aca="false">IFERROR(VLOOKUP(A3322,Employees!$A$2:$I$1501,9,FALSE()),"Unknown")</f>
        <v>Customer Support</v>
      </c>
      <c r="I3322" s="37" t="str">
        <f aca="false">IFERROR(VLOOKUP(A3322,Employees!$A$2:$U$1501,21,FALSE()),"Unknown")</f>
        <v>Active</v>
      </c>
    </row>
    <row r="3323" customFormat="false" ht="15" hidden="false" customHeight="false" outlineLevel="0" collapsed="false">
      <c r="A3323" s="37" t="s">
        <v>389</v>
      </c>
      <c r="B3323" s="37" t="n">
        <v>2022</v>
      </c>
      <c r="C3323" s="37" t="n">
        <v>3</v>
      </c>
      <c r="D3323" s="37" t="n">
        <v>90</v>
      </c>
      <c r="E3323" s="37" t="s">
        <v>187</v>
      </c>
      <c r="F3323" s="37" t="n">
        <v>7</v>
      </c>
      <c r="G3323" s="37" t="n">
        <v>16</v>
      </c>
      <c r="H3323" s="37" t="str">
        <f aca="false">IFERROR(VLOOKUP(A3323,Employees!$A$2:$I$1501,9,FALSE()),"Unknown")</f>
        <v>Customer Support</v>
      </c>
      <c r="I3323" s="37" t="str">
        <f aca="false">IFERROR(VLOOKUP(A3323,Employees!$A$2:$U$1501,21,FALSE()),"Unknown")</f>
        <v>Active</v>
      </c>
    </row>
    <row r="3324" customFormat="false" ht="15" hidden="false" customHeight="false" outlineLevel="0" collapsed="false">
      <c r="A3324" s="37" t="s">
        <v>389</v>
      </c>
      <c r="B3324" s="37" t="n">
        <v>2023</v>
      </c>
      <c r="C3324" s="37" t="n">
        <v>2</v>
      </c>
      <c r="D3324" s="37" t="n">
        <v>70</v>
      </c>
      <c r="E3324" s="37" t="s">
        <v>187</v>
      </c>
      <c r="F3324" s="37" t="n">
        <v>3.8</v>
      </c>
      <c r="G3324" s="37" t="n">
        <v>26</v>
      </c>
      <c r="H3324" s="37" t="str">
        <f aca="false">IFERROR(VLOOKUP(A3324,Employees!$A$2:$I$1501,9,FALSE()),"Unknown")</f>
        <v>Customer Support</v>
      </c>
      <c r="I3324" s="37" t="str">
        <f aca="false">IFERROR(VLOOKUP(A3324,Employees!$A$2:$U$1501,21,FALSE()),"Unknown")</f>
        <v>Active</v>
      </c>
    </row>
    <row r="3325" customFormat="false" ht="15" hidden="false" customHeight="false" outlineLevel="0" collapsed="false">
      <c r="A3325" s="37" t="s">
        <v>389</v>
      </c>
      <c r="B3325" s="37" t="n">
        <v>2024</v>
      </c>
      <c r="C3325" s="37" t="n">
        <v>2</v>
      </c>
      <c r="D3325" s="37" t="n">
        <v>66</v>
      </c>
      <c r="E3325" s="37" t="s">
        <v>187</v>
      </c>
      <c r="F3325" s="37" t="n">
        <v>4.5</v>
      </c>
      <c r="G3325" s="37" t="n">
        <v>6</v>
      </c>
      <c r="H3325" s="37" t="str">
        <f aca="false">IFERROR(VLOOKUP(A3325,Employees!$A$2:$I$1501,9,FALSE()),"Unknown")</f>
        <v>Customer Support</v>
      </c>
      <c r="I3325" s="37" t="str">
        <f aca="false">IFERROR(VLOOKUP(A3325,Employees!$A$2:$U$1501,21,FALSE()),"Unknown")</f>
        <v>Active</v>
      </c>
    </row>
    <row r="3326" customFormat="false" ht="15" hidden="false" customHeight="false" outlineLevel="0" collapsed="false">
      <c r="A3326" s="37" t="s">
        <v>389</v>
      </c>
      <c r="B3326" s="37" t="n">
        <v>2025</v>
      </c>
      <c r="C3326" s="37" t="n">
        <v>1</v>
      </c>
      <c r="D3326" s="37" t="n">
        <v>78</v>
      </c>
      <c r="E3326" s="37" t="s">
        <v>187</v>
      </c>
      <c r="F3326" s="37" t="n">
        <v>1.9</v>
      </c>
      <c r="G3326" s="37" t="n">
        <v>25</v>
      </c>
      <c r="H3326" s="37" t="str">
        <f aca="false">IFERROR(VLOOKUP(A3326,Employees!$A$2:$I$1501,9,FALSE()),"Unknown")</f>
        <v>Customer Support</v>
      </c>
      <c r="I3326" s="37" t="str">
        <f aca="false">IFERROR(VLOOKUP(A3326,Employees!$A$2:$U$1501,21,FALSE()),"Unknown")</f>
        <v>Active</v>
      </c>
    </row>
    <row r="3327" customFormat="false" ht="15" hidden="false" customHeight="false" outlineLevel="0" collapsed="false">
      <c r="A3327" s="37" t="s">
        <v>1826</v>
      </c>
      <c r="B3327" s="37" t="n">
        <v>2021</v>
      </c>
      <c r="C3327" s="37" t="n">
        <v>2</v>
      </c>
      <c r="D3327" s="37" t="n">
        <v>74</v>
      </c>
      <c r="E3327" s="37" t="s">
        <v>187</v>
      </c>
      <c r="F3327" s="37" t="n">
        <v>2.7</v>
      </c>
      <c r="G3327" s="37" t="n">
        <v>18</v>
      </c>
      <c r="H3327" s="37" t="str">
        <f aca="false">IFERROR(VLOOKUP(A3327,Employees!$A$2:$I$1501,9,FALSE()),"Unknown")</f>
        <v>Operations</v>
      </c>
      <c r="I3327" s="37" t="str">
        <f aca="false">IFERROR(VLOOKUP(A3327,Employees!$A$2:$U$1501,21,FALSE()),"Unknown")</f>
        <v>Active</v>
      </c>
    </row>
    <row r="3328" customFormat="false" ht="15" hidden="false" customHeight="false" outlineLevel="0" collapsed="false">
      <c r="A3328" s="37" t="s">
        <v>1826</v>
      </c>
      <c r="B3328" s="37" t="n">
        <v>2022</v>
      </c>
      <c r="C3328" s="37" t="n">
        <v>5</v>
      </c>
      <c r="D3328" s="37" t="n">
        <v>97</v>
      </c>
      <c r="E3328" s="37" t="s">
        <v>187</v>
      </c>
      <c r="F3328" s="37" t="n">
        <v>11.6</v>
      </c>
      <c r="G3328" s="37" t="n">
        <v>3</v>
      </c>
      <c r="H3328" s="37" t="str">
        <f aca="false">IFERROR(VLOOKUP(A3328,Employees!$A$2:$I$1501,9,FALSE()),"Unknown")</f>
        <v>Operations</v>
      </c>
      <c r="I3328" s="37" t="str">
        <f aca="false">IFERROR(VLOOKUP(A3328,Employees!$A$2:$U$1501,21,FALSE()),"Unknown")</f>
        <v>Active</v>
      </c>
    </row>
    <row r="3329" customFormat="false" ht="15" hidden="false" customHeight="false" outlineLevel="0" collapsed="false">
      <c r="A3329" s="37" t="s">
        <v>1826</v>
      </c>
      <c r="B3329" s="37" t="n">
        <v>2023</v>
      </c>
      <c r="C3329" s="37" t="n">
        <v>5</v>
      </c>
      <c r="D3329" s="37" t="n">
        <v>110</v>
      </c>
      <c r="E3329" s="37" t="s">
        <v>187</v>
      </c>
      <c r="F3329" s="37" t="n">
        <v>10.9</v>
      </c>
      <c r="G3329" s="37" t="n">
        <v>17</v>
      </c>
      <c r="H3329" s="37" t="str">
        <f aca="false">IFERROR(VLOOKUP(A3329,Employees!$A$2:$I$1501,9,FALSE()),"Unknown")</f>
        <v>Operations</v>
      </c>
      <c r="I3329" s="37" t="str">
        <f aca="false">IFERROR(VLOOKUP(A3329,Employees!$A$2:$U$1501,21,FALSE()),"Unknown")</f>
        <v>Active</v>
      </c>
    </row>
    <row r="3330" customFormat="false" ht="15" hidden="false" customHeight="false" outlineLevel="0" collapsed="false">
      <c r="A3330" s="37" t="s">
        <v>1826</v>
      </c>
      <c r="B3330" s="37" t="n">
        <v>2024</v>
      </c>
      <c r="C3330" s="37" t="n">
        <v>3</v>
      </c>
      <c r="D3330" s="37" t="n">
        <v>84</v>
      </c>
      <c r="E3330" s="37" t="s">
        <v>187</v>
      </c>
      <c r="F3330" s="37" t="n">
        <v>4.9</v>
      </c>
      <c r="G3330" s="37" t="n">
        <v>30</v>
      </c>
      <c r="H3330" s="37" t="str">
        <f aca="false">IFERROR(VLOOKUP(A3330,Employees!$A$2:$I$1501,9,FALSE()),"Unknown")</f>
        <v>Operations</v>
      </c>
      <c r="I3330" s="37" t="str">
        <f aca="false">IFERROR(VLOOKUP(A3330,Employees!$A$2:$U$1501,21,FALSE()),"Unknown")</f>
        <v>Active</v>
      </c>
    </row>
    <row r="3331" customFormat="false" ht="15" hidden="false" customHeight="false" outlineLevel="0" collapsed="false">
      <c r="A3331" s="37" t="s">
        <v>1826</v>
      </c>
      <c r="B3331" s="37" t="n">
        <v>2025</v>
      </c>
      <c r="C3331" s="37" t="n">
        <v>3</v>
      </c>
      <c r="D3331" s="37" t="n">
        <v>93</v>
      </c>
      <c r="E3331" s="37" t="s">
        <v>187</v>
      </c>
      <c r="F3331" s="37" t="n">
        <v>4.1</v>
      </c>
      <c r="G3331" s="37" t="n">
        <v>17</v>
      </c>
      <c r="H3331" s="37" t="str">
        <f aca="false">IFERROR(VLOOKUP(A3331,Employees!$A$2:$I$1501,9,FALSE()),"Unknown")</f>
        <v>Operations</v>
      </c>
      <c r="I3331" s="37" t="str">
        <f aca="false">IFERROR(VLOOKUP(A3331,Employees!$A$2:$U$1501,21,FALSE()),"Unknown")</f>
        <v>Active</v>
      </c>
    </row>
    <row r="3332" customFormat="false" ht="15" hidden="false" customHeight="false" outlineLevel="0" collapsed="false">
      <c r="A3332" s="37" t="s">
        <v>1827</v>
      </c>
      <c r="B3332" s="37" t="n">
        <v>2024</v>
      </c>
      <c r="C3332" s="37" t="n">
        <v>2</v>
      </c>
      <c r="D3332" s="37" t="n">
        <v>64</v>
      </c>
      <c r="E3332" s="37" t="s">
        <v>187</v>
      </c>
      <c r="F3332" s="37" t="n">
        <v>3.3</v>
      </c>
      <c r="G3332" s="37" t="n">
        <v>9</v>
      </c>
      <c r="H3332" s="37" t="str">
        <f aca="false">IFERROR(VLOOKUP(A3332,Employees!$A$2:$I$1501,9,FALSE()),"Unknown")</f>
        <v>Engineering</v>
      </c>
      <c r="I3332" s="37" t="str">
        <f aca="false">IFERROR(VLOOKUP(A3332,Employees!$A$2:$U$1501,21,FALSE()),"Unknown")</f>
        <v>Active</v>
      </c>
    </row>
    <row r="3333" customFormat="false" ht="15" hidden="false" customHeight="false" outlineLevel="0" collapsed="false">
      <c r="A3333" s="37" t="s">
        <v>1827</v>
      </c>
      <c r="B3333" s="37" t="n">
        <v>2025</v>
      </c>
      <c r="C3333" s="37" t="n">
        <v>3</v>
      </c>
      <c r="D3333" s="37" t="n">
        <v>87</v>
      </c>
      <c r="E3333" s="37" t="s">
        <v>187</v>
      </c>
      <c r="F3333" s="37" t="n">
        <v>3.7</v>
      </c>
      <c r="G3333" s="37" t="n">
        <v>58</v>
      </c>
      <c r="H3333" s="37" t="str">
        <f aca="false">IFERROR(VLOOKUP(A3333,Employees!$A$2:$I$1501,9,FALSE()),"Unknown")</f>
        <v>Engineering</v>
      </c>
      <c r="I3333" s="37" t="str">
        <f aca="false">IFERROR(VLOOKUP(A3333,Employees!$A$2:$U$1501,21,FALSE()),"Unknown")</f>
        <v>Active</v>
      </c>
    </row>
    <row r="3334" customFormat="false" ht="15" hidden="false" customHeight="false" outlineLevel="0" collapsed="false">
      <c r="A3334" s="37" t="s">
        <v>924</v>
      </c>
      <c r="B3334" s="37" t="n">
        <v>2021</v>
      </c>
      <c r="C3334" s="37" t="n">
        <v>4</v>
      </c>
      <c r="D3334" s="37" t="n">
        <v>99</v>
      </c>
      <c r="E3334" s="37" t="s">
        <v>185</v>
      </c>
      <c r="F3334" s="37" t="n">
        <v>11.9</v>
      </c>
      <c r="G3334" s="37" t="n">
        <v>29</v>
      </c>
      <c r="H3334" s="37" t="str">
        <f aca="false">IFERROR(VLOOKUP(A3334,Employees!$A$2:$I$1501,9,FALSE()),"Unknown")</f>
        <v>Sales</v>
      </c>
      <c r="I3334" s="37" t="str">
        <f aca="false">IFERROR(VLOOKUP(A3334,Employees!$A$2:$U$1501,21,FALSE()),"Unknown")</f>
        <v>Exited</v>
      </c>
    </row>
    <row r="3335" customFormat="false" ht="15" hidden="false" customHeight="false" outlineLevel="0" collapsed="false">
      <c r="A3335" s="37" t="s">
        <v>924</v>
      </c>
      <c r="B3335" s="37" t="n">
        <v>2022</v>
      </c>
      <c r="C3335" s="37" t="n">
        <v>2</v>
      </c>
      <c r="D3335" s="37" t="n">
        <v>86</v>
      </c>
      <c r="E3335" s="37" t="s">
        <v>187</v>
      </c>
      <c r="F3335" s="37" t="n">
        <v>3.6</v>
      </c>
      <c r="G3335" s="37" t="n">
        <v>16</v>
      </c>
      <c r="H3335" s="37" t="str">
        <f aca="false">IFERROR(VLOOKUP(A3335,Employees!$A$2:$I$1501,9,FALSE()),"Unknown")</f>
        <v>Sales</v>
      </c>
      <c r="I3335" s="37" t="str">
        <f aca="false">IFERROR(VLOOKUP(A3335,Employees!$A$2:$U$1501,21,FALSE()),"Unknown")</f>
        <v>Exited</v>
      </c>
    </row>
    <row r="3336" customFormat="false" ht="15" hidden="false" customHeight="false" outlineLevel="0" collapsed="false">
      <c r="A3336" s="37" t="s">
        <v>924</v>
      </c>
      <c r="B3336" s="37" t="n">
        <v>2023</v>
      </c>
      <c r="C3336" s="37" t="n">
        <v>2</v>
      </c>
      <c r="D3336" s="37" t="n">
        <v>69</v>
      </c>
      <c r="E3336" s="37" t="s">
        <v>187</v>
      </c>
      <c r="F3336" s="37" t="n">
        <v>7.1</v>
      </c>
      <c r="G3336" s="37" t="n">
        <v>37</v>
      </c>
      <c r="H3336" s="37" t="str">
        <f aca="false">IFERROR(VLOOKUP(A3336,Employees!$A$2:$I$1501,9,FALSE()),"Unknown")</f>
        <v>Sales</v>
      </c>
      <c r="I3336" s="37" t="str">
        <f aca="false">IFERROR(VLOOKUP(A3336,Employees!$A$2:$U$1501,21,FALSE()),"Unknown")</f>
        <v>Exited</v>
      </c>
    </row>
    <row r="3337" customFormat="false" ht="15" hidden="false" customHeight="false" outlineLevel="0" collapsed="false">
      <c r="A3337" s="37" t="s">
        <v>924</v>
      </c>
      <c r="B3337" s="37" t="n">
        <v>2024</v>
      </c>
      <c r="C3337" s="37" t="n">
        <v>2</v>
      </c>
      <c r="D3337" s="37" t="n">
        <v>70</v>
      </c>
      <c r="E3337" s="37" t="s">
        <v>187</v>
      </c>
      <c r="F3337" s="37" t="n">
        <v>3.9</v>
      </c>
      <c r="G3337" s="37" t="n">
        <v>54</v>
      </c>
      <c r="H3337" s="37" t="str">
        <f aca="false">IFERROR(VLOOKUP(A3337,Employees!$A$2:$I$1501,9,FALSE()),"Unknown")</f>
        <v>Sales</v>
      </c>
      <c r="I3337" s="37" t="str">
        <f aca="false">IFERROR(VLOOKUP(A3337,Employees!$A$2:$U$1501,21,FALSE()),"Unknown")</f>
        <v>Exited</v>
      </c>
    </row>
    <row r="3338" customFormat="false" ht="15" hidden="false" customHeight="false" outlineLevel="0" collapsed="false">
      <c r="A3338" s="37" t="s">
        <v>924</v>
      </c>
      <c r="B3338" s="37" t="n">
        <v>2025</v>
      </c>
      <c r="C3338" s="37" t="n">
        <v>3</v>
      </c>
      <c r="D3338" s="37" t="n">
        <v>85</v>
      </c>
      <c r="E3338" s="37" t="s">
        <v>187</v>
      </c>
      <c r="F3338" s="37" t="n">
        <v>5.3</v>
      </c>
      <c r="G3338" s="37" t="n">
        <v>22</v>
      </c>
      <c r="H3338" s="37" t="str">
        <f aca="false">IFERROR(VLOOKUP(A3338,Employees!$A$2:$I$1501,9,FALSE()),"Unknown")</f>
        <v>Sales</v>
      </c>
      <c r="I3338" s="37" t="str">
        <f aca="false">IFERROR(VLOOKUP(A3338,Employees!$A$2:$U$1501,21,FALSE()),"Unknown")</f>
        <v>Exited</v>
      </c>
    </row>
    <row r="3339" customFormat="false" ht="15" hidden="false" customHeight="false" outlineLevel="0" collapsed="false">
      <c r="A3339" s="37" t="s">
        <v>755</v>
      </c>
      <c r="B3339" s="37" t="n">
        <v>2021</v>
      </c>
      <c r="C3339" s="37" t="n">
        <v>4</v>
      </c>
      <c r="D3339" s="37" t="n">
        <v>84</v>
      </c>
      <c r="E3339" s="37" t="s">
        <v>185</v>
      </c>
      <c r="F3339" s="37" t="n">
        <v>10</v>
      </c>
      <c r="G3339" s="37" t="n">
        <v>13</v>
      </c>
      <c r="H3339" s="37" t="str">
        <f aca="false">IFERROR(VLOOKUP(A3339,Employees!$A$2:$I$1501,9,FALSE()),"Unknown")</f>
        <v>Marketing</v>
      </c>
      <c r="I3339" s="37" t="str">
        <f aca="false">IFERROR(VLOOKUP(A3339,Employees!$A$2:$U$1501,21,FALSE()),"Unknown")</f>
        <v>Active</v>
      </c>
    </row>
    <row r="3340" customFormat="false" ht="15" hidden="false" customHeight="false" outlineLevel="0" collapsed="false">
      <c r="A3340" s="37" t="s">
        <v>755</v>
      </c>
      <c r="B3340" s="37" t="n">
        <v>2022</v>
      </c>
      <c r="C3340" s="37" t="n">
        <v>1</v>
      </c>
      <c r="D3340" s="37" t="n">
        <v>64</v>
      </c>
      <c r="E3340" s="37" t="s">
        <v>187</v>
      </c>
      <c r="F3340" s="37" t="n">
        <v>3.1</v>
      </c>
      <c r="G3340" s="37" t="n">
        <v>14</v>
      </c>
      <c r="H3340" s="37" t="str">
        <f aca="false">IFERROR(VLOOKUP(A3340,Employees!$A$2:$I$1501,9,FALSE()),"Unknown")</f>
        <v>Marketing</v>
      </c>
      <c r="I3340" s="37" t="str">
        <f aca="false">IFERROR(VLOOKUP(A3340,Employees!$A$2:$U$1501,21,FALSE()),"Unknown")</f>
        <v>Active</v>
      </c>
    </row>
    <row r="3341" customFormat="false" ht="15" hidden="false" customHeight="false" outlineLevel="0" collapsed="false">
      <c r="A3341" s="37" t="s">
        <v>755</v>
      </c>
      <c r="B3341" s="37" t="n">
        <v>2023</v>
      </c>
      <c r="C3341" s="37" t="n">
        <v>3</v>
      </c>
      <c r="D3341" s="37" t="n">
        <v>94</v>
      </c>
      <c r="E3341" s="37" t="s">
        <v>187</v>
      </c>
      <c r="F3341" s="37" t="n">
        <v>5.5</v>
      </c>
      <c r="G3341" s="37" t="n">
        <v>18</v>
      </c>
      <c r="H3341" s="37" t="str">
        <f aca="false">IFERROR(VLOOKUP(A3341,Employees!$A$2:$I$1501,9,FALSE()),"Unknown")</f>
        <v>Marketing</v>
      </c>
      <c r="I3341" s="37" t="str">
        <f aca="false">IFERROR(VLOOKUP(A3341,Employees!$A$2:$U$1501,21,FALSE()),"Unknown")</f>
        <v>Active</v>
      </c>
    </row>
    <row r="3342" customFormat="false" ht="15" hidden="false" customHeight="false" outlineLevel="0" collapsed="false">
      <c r="A3342" s="37" t="s">
        <v>755</v>
      </c>
      <c r="B3342" s="37" t="n">
        <v>2024</v>
      </c>
      <c r="C3342" s="37" t="n">
        <v>3</v>
      </c>
      <c r="D3342" s="37" t="n">
        <v>79</v>
      </c>
      <c r="E3342" s="37" t="s">
        <v>187</v>
      </c>
      <c r="F3342" s="37" t="n">
        <v>8</v>
      </c>
      <c r="G3342" s="37" t="n">
        <v>14</v>
      </c>
      <c r="H3342" s="37" t="str">
        <f aca="false">IFERROR(VLOOKUP(A3342,Employees!$A$2:$I$1501,9,FALSE()),"Unknown")</f>
        <v>Marketing</v>
      </c>
      <c r="I3342" s="37" t="str">
        <f aca="false">IFERROR(VLOOKUP(A3342,Employees!$A$2:$U$1501,21,FALSE()),"Unknown")</f>
        <v>Active</v>
      </c>
    </row>
    <row r="3343" customFormat="false" ht="15" hidden="false" customHeight="false" outlineLevel="0" collapsed="false">
      <c r="A3343" s="37" t="s">
        <v>755</v>
      </c>
      <c r="B3343" s="37" t="n">
        <v>2025</v>
      </c>
      <c r="C3343" s="37" t="n">
        <v>2</v>
      </c>
      <c r="D3343" s="37" t="n">
        <v>76</v>
      </c>
      <c r="E3343" s="37" t="s">
        <v>187</v>
      </c>
      <c r="F3343" s="37" t="n">
        <v>7.4</v>
      </c>
      <c r="G3343" s="37" t="n">
        <v>40</v>
      </c>
      <c r="H3343" s="37" t="str">
        <f aca="false">IFERROR(VLOOKUP(A3343,Employees!$A$2:$I$1501,9,FALSE()),"Unknown")</f>
        <v>Marketing</v>
      </c>
      <c r="I3343" s="37" t="str">
        <f aca="false">IFERROR(VLOOKUP(A3343,Employees!$A$2:$U$1501,21,FALSE()),"Unknown")</f>
        <v>Active</v>
      </c>
    </row>
    <row r="3344" customFormat="false" ht="15" hidden="false" customHeight="false" outlineLevel="0" collapsed="false">
      <c r="A3344" s="37" t="s">
        <v>1830</v>
      </c>
      <c r="B3344" s="37" t="n">
        <v>2021</v>
      </c>
      <c r="C3344" s="37" t="n">
        <v>3</v>
      </c>
      <c r="D3344" s="37" t="n">
        <v>95</v>
      </c>
      <c r="E3344" s="37" t="s">
        <v>187</v>
      </c>
      <c r="F3344" s="37" t="n">
        <v>6.2</v>
      </c>
      <c r="G3344" s="37" t="n">
        <v>13</v>
      </c>
      <c r="H3344" s="37" t="str">
        <f aca="false">IFERROR(VLOOKUP(A3344,Employees!$A$2:$I$1501,9,FALSE()),"Unknown")</f>
        <v>Customer Support</v>
      </c>
      <c r="I3344" s="37" t="str">
        <f aca="false">IFERROR(VLOOKUP(A3344,Employees!$A$2:$U$1501,21,FALSE()),"Unknown")</f>
        <v>Active</v>
      </c>
    </row>
    <row r="3345" customFormat="false" ht="15" hidden="false" customHeight="false" outlineLevel="0" collapsed="false">
      <c r="A3345" s="37" t="s">
        <v>1830</v>
      </c>
      <c r="B3345" s="37" t="n">
        <v>2022</v>
      </c>
      <c r="C3345" s="37" t="n">
        <v>3</v>
      </c>
      <c r="D3345" s="37" t="n">
        <v>83</v>
      </c>
      <c r="E3345" s="37" t="s">
        <v>187</v>
      </c>
      <c r="F3345" s="37" t="n">
        <v>7.5</v>
      </c>
      <c r="G3345" s="37" t="n">
        <v>36</v>
      </c>
      <c r="H3345" s="37" t="str">
        <f aca="false">IFERROR(VLOOKUP(A3345,Employees!$A$2:$I$1501,9,FALSE()),"Unknown")</f>
        <v>Customer Support</v>
      </c>
      <c r="I3345" s="37" t="str">
        <f aca="false">IFERROR(VLOOKUP(A3345,Employees!$A$2:$U$1501,21,FALSE()),"Unknown")</f>
        <v>Active</v>
      </c>
    </row>
    <row r="3346" customFormat="false" ht="15" hidden="false" customHeight="false" outlineLevel="0" collapsed="false">
      <c r="A3346" s="37" t="s">
        <v>1830</v>
      </c>
      <c r="B3346" s="37" t="n">
        <v>2023</v>
      </c>
      <c r="C3346" s="37" t="n">
        <v>3</v>
      </c>
      <c r="D3346" s="37" t="n">
        <v>89</v>
      </c>
      <c r="E3346" s="37" t="s">
        <v>187</v>
      </c>
      <c r="F3346" s="37" t="n">
        <v>5.9</v>
      </c>
      <c r="G3346" s="37" t="n">
        <v>40</v>
      </c>
      <c r="H3346" s="37" t="str">
        <f aca="false">IFERROR(VLOOKUP(A3346,Employees!$A$2:$I$1501,9,FALSE()),"Unknown")</f>
        <v>Customer Support</v>
      </c>
      <c r="I3346" s="37" t="str">
        <f aca="false">IFERROR(VLOOKUP(A3346,Employees!$A$2:$U$1501,21,FALSE()),"Unknown")</f>
        <v>Active</v>
      </c>
    </row>
    <row r="3347" customFormat="false" ht="15" hidden="false" customHeight="false" outlineLevel="0" collapsed="false">
      <c r="A3347" s="37" t="s">
        <v>1830</v>
      </c>
      <c r="B3347" s="37" t="n">
        <v>2024</v>
      </c>
      <c r="C3347" s="37" t="n">
        <v>3</v>
      </c>
      <c r="D3347" s="37" t="n">
        <v>91</v>
      </c>
      <c r="E3347" s="37" t="s">
        <v>187</v>
      </c>
      <c r="F3347" s="37" t="n">
        <v>5</v>
      </c>
      <c r="G3347" s="37" t="n">
        <v>34</v>
      </c>
      <c r="H3347" s="37" t="str">
        <f aca="false">IFERROR(VLOOKUP(A3347,Employees!$A$2:$I$1501,9,FALSE()),"Unknown")</f>
        <v>Customer Support</v>
      </c>
      <c r="I3347" s="37" t="str">
        <f aca="false">IFERROR(VLOOKUP(A3347,Employees!$A$2:$U$1501,21,FALSE()),"Unknown")</f>
        <v>Active</v>
      </c>
    </row>
    <row r="3348" customFormat="false" ht="15" hidden="false" customHeight="false" outlineLevel="0" collapsed="false">
      <c r="A3348" s="37" t="s">
        <v>1830</v>
      </c>
      <c r="B3348" s="37" t="n">
        <v>2025</v>
      </c>
      <c r="C3348" s="37" t="n">
        <v>4</v>
      </c>
      <c r="D3348" s="37" t="n">
        <v>98</v>
      </c>
      <c r="E3348" s="37" t="s">
        <v>185</v>
      </c>
      <c r="F3348" s="37" t="n">
        <v>9.1</v>
      </c>
      <c r="G3348" s="37" t="n">
        <v>25</v>
      </c>
      <c r="H3348" s="37" t="str">
        <f aca="false">IFERROR(VLOOKUP(A3348,Employees!$A$2:$I$1501,9,FALSE()),"Unknown")</f>
        <v>Customer Support</v>
      </c>
      <c r="I3348" s="37" t="str">
        <f aca="false">IFERROR(VLOOKUP(A3348,Employees!$A$2:$U$1501,21,FALSE()),"Unknown")</f>
        <v>Active</v>
      </c>
    </row>
    <row r="3349" customFormat="false" ht="15" hidden="false" customHeight="false" outlineLevel="0" collapsed="false">
      <c r="A3349" s="37" t="s">
        <v>1831</v>
      </c>
      <c r="B3349" s="37" t="n">
        <v>2022</v>
      </c>
      <c r="C3349" s="37" t="n">
        <v>3</v>
      </c>
      <c r="D3349" s="37" t="n">
        <v>82</v>
      </c>
      <c r="E3349" s="37" t="s">
        <v>187</v>
      </c>
      <c r="F3349" s="37" t="n">
        <v>6.3</v>
      </c>
      <c r="G3349" s="37" t="n">
        <v>23</v>
      </c>
      <c r="H3349" s="37" t="str">
        <f aca="false">IFERROR(VLOOKUP(A3349,Employees!$A$2:$I$1501,9,FALSE()),"Unknown")</f>
        <v>Engineering</v>
      </c>
      <c r="I3349" s="37" t="str">
        <f aca="false">IFERROR(VLOOKUP(A3349,Employees!$A$2:$U$1501,21,FALSE()),"Unknown")</f>
        <v>Active</v>
      </c>
    </row>
    <row r="3350" customFormat="false" ht="15" hidden="false" customHeight="false" outlineLevel="0" collapsed="false">
      <c r="A3350" s="37" t="s">
        <v>1831</v>
      </c>
      <c r="B3350" s="37" t="n">
        <v>2023</v>
      </c>
      <c r="C3350" s="37" t="n">
        <v>2</v>
      </c>
      <c r="D3350" s="37" t="n">
        <v>65</v>
      </c>
      <c r="E3350" s="37" t="s">
        <v>187</v>
      </c>
      <c r="F3350" s="37" t="n">
        <v>3.1</v>
      </c>
      <c r="G3350" s="37" t="n">
        <v>33</v>
      </c>
      <c r="H3350" s="37" t="str">
        <f aca="false">IFERROR(VLOOKUP(A3350,Employees!$A$2:$I$1501,9,FALSE()),"Unknown")</f>
        <v>Engineering</v>
      </c>
      <c r="I3350" s="37" t="str">
        <f aca="false">IFERROR(VLOOKUP(A3350,Employees!$A$2:$U$1501,21,FALSE()),"Unknown")</f>
        <v>Active</v>
      </c>
    </row>
    <row r="3351" customFormat="false" ht="15" hidden="false" customHeight="false" outlineLevel="0" collapsed="false">
      <c r="A3351" s="37" t="s">
        <v>1831</v>
      </c>
      <c r="B3351" s="37" t="n">
        <v>2024</v>
      </c>
      <c r="C3351" s="37" t="n">
        <v>2</v>
      </c>
      <c r="D3351" s="37" t="n">
        <v>74</v>
      </c>
      <c r="E3351" s="37" t="s">
        <v>187</v>
      </c>
      <c r="F3351" s="37" t="n">
        <v>4</v>
      </c>
      <c r="G3351" s="37" t="n">
        <v>22</v>
      </c>
      <c r="H3351" s="37" t="str">
        <f aca="false">IFERROR(VLOOKUP(A3351,Employees!$A$2:$I$1501,9,FALSE()),"Unknown")</f>
        <v>Engineering</v>
      </c>
      <c r="I3351" s="37" t="str">
        <f aca="false">IFERROR(VLOOKUP(A3351,Employees!$A$2:$U$1501,21,FALSE()),"Unknown")</f>
        <v>Active</v>
      </c>
    </row>
    <row r="3352" customFormat="false" ht="15" hidden="false" customHeight="false" outlineLevel="0" collapsed="false">
      <c r="A3352" s="37" t="s">
        <v>1831</v>
      </c>
      <c r="B3352" s="37" t="n">
        <v>2025</v>
      </c>
      <c r="C3352" s="37" t="n">
        <v>2</v>
      </c>
      <c r="D3352" s="37" t="n">
        <v>61</v>
      </c>
      <c r="E3352" s="37" t="s">
        <v>187</v>
      </c>
      <c r="F3352" s="37" t="n">
        <v>3.1</v>
      </c>
      <c r="G3352" s="37" t="n">
        <v>13</v>
      </c>
      <c r="H3352" s="37" t="str">
        <f aca="false">IFERROR(VLOOKUP(A3352,Employees!$A$2:$I$1501,9,FALSE()),"Unknown")</f>
        <v>Engineering</v>
      </c>
      <c r="I3352" s="37" t="str">
        <f aca="false">IFERROR(VLOOKUP(A3352,Employees!$A$2:$U$1501,21,FALSE()),"Unknown")</f>
        <v>Active</v>
      </c>
    </row>
    <row r="3353" customFormat="false" ht="15" hidden="false" customHeight="false" outlineLevel="0" collapsed="false">
      <c r="A3353" s="37" t="s">
        <v>1832</v>
      </c>
      <c r="B3353" s="37" t="n">
        <v>2025</v>
      </c>
      <c r="C3353" s="37" t="n">
        <v>3</v>
      </c>
      <c r="D3353" s="37" t="n">
        <v>102</v>
      </c>
      <c r="E3353" s="37" t="s">
        <v>187</v>
      </c>
      <c r="F3353" s="37" t="n">
        <v>7.8</v>
      </c>
      <c r="G3353" s="37" t="n">
        <v>14</v>
      </c>
      <c r="H3353" s="37" t="str">
        <f aca="false">IFERROR(VLOOKUP(A3353,Employees!$A$2:$I$1501,9,FALSE()),"Unknown")</f>
        <v>Data &amp; AI</v>
      </c>
      <c r="I3353" s="37" t="str">
        <f aca="false">IFERROR(VLOOKUP(A3353,Employees!$A$2:$U$1501,21,FALSE()),"Unknown")</f>
        <v>Exited</v>
      </c>
    </row>
    <row r="3354" customFormat="false" ht="15" hidden="false" customHeight="false" outlineLevel="0" collapsed="false">
      <c r="A3354" s="37" t="s">
        <v>1426</v>
      </c>
      <c r="B3354" s="37" t="n">
        <v>2024</v>
      </c>
      <c r="C3354" s="37" t="n">
        <v>3</v>
      </c>
      <c r="D3354" s="37" t="n">
        <v>77</v>
      </c>
      <c r="E3354" s="37" t="s">
        <v>187</v>
      </c>
      <c r="F3354" s="37" t="n">
        <v>8.6</v>
      </c>
      <c r="G3354" s="37" t="n">
        <v>46</v>
      </c>
      <c r="H3354" s="37" t="str">
        <f aca="false">IFERROR(VLOOKUP(A3354,Employees!$A$2:$I$1501,9,FALSE()),"Unknown")</f>
        <v>Customer Support</v>
      </c>
      <c r="I3354" s="37" t="str">
        <f aca="false">IFERROR(VLOOKUP(A3354,Employees!$A$2:$U$1501,21,FALSE()),"Unknown")</f>
        <v>Active</v>
      </c>
    </row>
    <row r="3355" customFormat="false" ht="15" hidden="false" customHeight="false" outlineLevel="0" collapsed="false">
      <c r="A3355" s="37" t="s">
        <v>1426</v>
      </c>
      <c r="B3355" s="37" t="n">
        <v>2025</v>
      </c>
      <c r="C3355" s="37" t="n">
        <v>3</v>
      </c>
      <c r="D3355" s="37" t="n">
        <v>86</v>
      </c>
      <c r="E3355" s="37" t="s">
        <v>187</v>
      </c>
      <c r="F3355" s="37" t="n">
        <v>8.9</v>
      </c>
      <c r="G3355" s="37" t="n">
        <v>25</v>
      </c>
      <c r="H3355" s="37" t="str">
        <f aca="false">IFERROR(VLOOKUP(A3355,Employees!$A$2:$I$1501,9,FALSE()),"Unknown")</f>
        <v>Customer Support</v>
      </c>
      <c r="I3355" s="37" t="str">
        <f aca="false">IFERROR(VLOOKUP(A3355,Employees!$A$2:$U$1501,21,FALSE()),"Unknown")</f>
        <v>Active</v>
      </c>
    </row>
    <row r="3356" customFormat="false" ht="15" hidden="false" customHeight="false" outlineLevel="0" collapsed="false">
      <c r="A3356" s="37" t="s">
        <v>1834</v>
      </c>
      <c r="B3356" s="37" t="n">
        <v>2025</v>
      </c>
      <c r="C3356" s="37" t="n">
        <v>4</v>
      </c>
      <c r="D3356" s="37" t="n">
        <v>102</v>
      </c>
      <c r="E3356" s="37" t="s">
        <v>187</v>
      </c>
      <c r="F3356" s="37" t="n">
        <v>10.3</v>
      </c>
      <c r="G3356" s="37" t="n">
        <v>14</v>
      </c>
      <c r="H3356" s="37" t="str">
        <f aca="false">IFERROR(VLOOKUP(A3356,Employees!$A$2:$I$1501,9,FALSE()),"Unknown")</f>
        <v>Engineering</v>
      </c>
      <c r="I3356" s="37" t="str">
        <f aca="false">IFERROR(VLOOKUP(A3356,Employees!$A$2:$U$1501,21,FALSE()),"Unknown")</f>
        <v>Active</v>
      </c>
    </row>
    <row r="3357" customFormat="false" ht="15" hidden="false" customHeight="false" outlineLevel="0" collapsed="false">
      <c r="A3357" s="37" t="s">
        <v>1835</v>
      </c>
      <c r="B3357" s="37" t="n">
        <v>2021</v>
      </c>
      <c r="C3357" s="37" t="n">
        <v>4</v>
      </c>
      <c r="D3357" s="37" t="n">
        <v>81</v>
      </c>
      <c r="E3357" s="37" t="s">
        <v>187</v>
      </c>
      <c r="F3357" s="37" t="n">
        <v>8.3</v>
      </c>
      <c r="G3357" s="37" t="n">
        <v>15</v>
      </c>
      <c r="H3357" s="37" t="str">
        <f aca="false">IFERROR(VLOOKUP(A3357,Employees!$A$2:$I$1501,9,FALSE()),"Unknown")</f>
        <v>Engineering</v>
      </c>
      <c r="I3357" s="37" t="str">
        <f aca="false">IFERROR(VLOOKUP(A3357,Employees!$A$2:$U$1501,21,FALSE()),"Unknown")</f>
        <v>Active</v>
      </c>
    </row>
    <row r="3358" customFormat="false" ht="15" hidden="false" customHeight="false" outlineLevel="0" collapsed="false">
      <c r="A3358" s="37" t="s">
        <v>1835</v>
      </c>
      <c r="B3358" s="37" t="n">
        <v>2022</v>
      </c>
      <c r="C3358" s="37" t="n">
        <v>3</v>
      </c>
      <c r="D3358" s="37" t="n">
        <v>88</v>
      </c>
      <c r="E3358" s="37" t="s">
        <v>187</v>
      </c>
      <c r="F3358" s="37" t="n">
        <v>7.5</v>
      </c>
      <c r="G3358" s="37" t="n">
        <v>29</v>
      </c>
      <c r="H3358" s="37" t="str">
        <f aca="false">IFERROR(VLOOKUP(A3358,Employees!$A$2:$I$1501,9,FALSE()),"Unknown")</f>
        <v>Engineering</v>
      </c>
      <c r="I3358" s="37" t="str">
        <f aca="false">IFERROR(VLOOKUP(A3358,Employees!$A$2:$U$1501,21,FALSE()),"Unknown")</f>
        <v>Active</v>
      </c>
    </row>
    <row r="3359" customFormat="false" ht="15" hidden="false" customHeight="false" outlineLevel="0" collapsed="false">
      <c r="A3359" s="37" t="s">
        <v>1835</v>
      </c>
      <c r="B3359" s="37" t="n">
        <v>2023</v>
      </c>
      <c r="C3359" s="37" t="n">
        <v>2</v>
      </c>
      <c r="D3359" s="37" t="n">
        <v>87</v>
      </c>
      <c r="E3359" s="37" t="s">
        <v>187</v>
      </c>
      <c r="F3359" s="37" t="n">
        <v>3.6</v>
      </c>
      <c r="G3359" s="37" t="n">
        <v>15</v>
      </c>
      <c r="H3359" s="37" t="str">
        <f aca="false">IFERROR(VLOOKUP(A3359,Employees!$A$2:$I$1501,9,FALSE()),"Unknown")</f>
        <v>Engineering</v>
      </c>
      <c r="I3359" s="37" t="str">
        <f aca="false">IFERROR(VLOOKUP(A3359,Employees!$A$2:$U$1501,21,FALSE()),"Unknown")</f>
        <v>Active</v>
      </c>
    </row>
    <row r="3360" customFormat="false" ht="15" hidden="false" customHeight="false" outlineLevel="0" collapsed="false">
      <c r="A3360" s="37" t="s">
        <v>1835</v>
      </c>
      <c r="B3360" s="37" t="n">
        <v>2024</v>
      </c>
      <c r="C3360" s="37" t="n">
        <v>3</v>
      </c>
      <c r="D3360" s="37" t="n">
        <v>78</v>
      </c>
      <c r="E3360" s="37" t="s">
        <v>187</v>
      </c>
      <c r="F3360" s="37" t="n">
        <v>5.9</v>
      </c>
      <c r="G3360" s="37" t="n">
        <v>39</v>
      </c>
      <c r="H3360" s="37" t="str">
        <f aca="false">IFERROR(VLOOKUP(A3360,Employees!$A$2:$I$1501,9,FALSE()),"Unknown")</f>
        <v>Engineering</v>
      </c>
      <c r="I3360" s="37" t="str">
        <f aca="false">IFERROR(VLOOKUP(A3360,Employees!$A$2:$U$1501,21,FALSE()),"Unknown")</f>
        <v>Active</v>
      </c>
    </row>
    <row r="3361" customFormat="false" ht="15" hidden="false" customHeight="false" outlineLevel="0" collapsed="false">
      <c r="A3361" s="37" t="s">
        <v>1835</v>
      </c>
      <c r="B3361" s="37" t="n">
        <v>2025</v>
      </c>
      <c r="C3361" s="37" t="n">
        <v>3</v>
      </c>
      <c r="D3361" s="37" t="n">
        <v>72</v>
      </c>
      <c r="E3361" s="37" t="s">
        <v>187</v>
      </c>
      <c r="F3361" s="37" t="n">
        <v>7</v>
      </c>
      <c r="G3361" s="37" t="n">
        <v>18</v>
      </c>
      <c r="H3361" s="37" t="str">
        <f aca="false">IFERROR(VLOOKUP(A3361,Employees!$A$2:$I$1501,9,FALSE()),"Unknown")</f>
        <v>Engineering</v>
      </c>
      <c r="I3361" s="37" t="str">
        <f aca="false">IFERROR(VLOOKUP(A3361,Employees!$A$2:$U$1501,21,FALSE()),"Unknown")</f>
        <v>Active</v>
      </c>
    </row>
    <row r="3362" customFormat="false" ht="15" hidden="false" customHeight="false" outlineLevel="0" collapsed="false">
      <c r="A3362" s="37" t="s">
        <v>367</v>
      </c>
      <c r="B3362" s="37" t="n">
        <v>2022</v>
      </c>
      <c r="C3362" s="37" t="n">
        <v>2</v>
      </c>
      <c r="D3362" s="37" t="n">
        <v>82</v>
      </c>
      <c r="E3362" s="37" t="s">
        <v>187</v>
      </c>
      <c r="F3362" s="37" t="n">
        <v>6.3</v>
      </c>
      <c r="G3362" s="37" t="n">
        <v>10</v>
      </c>
      <c r="H3362" s="37" t="str">
        <f aca="false">IFERROR(VLOOKUP(A3362,Employees!$A$2:$I$1501,9,FALSE()),"Unknown")</f>
        <v>Engineering</v>
      </c>
      <c r="I3362" s="37" t="str">
        <f aca="false">IFERROR(VLOOKUP(A3362,Employees!$A$2:$U$1501,21,FALSE()),"Unknown")</f>
        <v>Active</v>
      </c>
    </row>
    <row r="3363" customFormat="false" ht="15" hidden="false" customHeight="false" outlineLevel="0" collapsed="false">
      <c r="A3363" s="37" t="s">
        <v>367</v>
      </c>
      <c r="B3363" s="37" t="n">
        <v>2023</v>
      </c>
      <c r="C3363" s="37" t="n">
        <v>3</v>
      </c>
      <c r="D3363" s="37" t="n">
        <v>79</v>
      </c>
      <c r="E3363" s="37" t="s">
        <v>187</v>
      </c>
      <c r="F3363" s="37" t="n">
        <v>7.4</v>
      </c>
      <c r="G3363" s="37" t="n">
        <v>16</v>
      </c>
      <c r="H3363" s="37" t="str">
        <f aca="false">IFERROR(VLOOKUP(A3363,Employees!$A$2:$I$1501,9,FALSE()),"Unknown")</f>
        <v>Engineering</v>
      </c>
      <c r="I3363" s="37" t="str">
        <f aca="false">IFERROR(VLOOKUP(A3363,Employees!$A$2:$U$1501,21,FALSE()),"Unknown")</f>
        <v>Active</v>
      </c>
    </row>
    <row r="3364" customFormat="false" ht="15" hidden="false" customHeight="false" outlineLevel="0" collapsed="false">
      <c r="A3364" s="37" t="s">
        <v>367</v>
      </c>
      <c r="B3364" s="37" t="n">
        <v>2024</v>
      </c>
      <c r="C3364" s="37" t="n">
        <v>2</v>
      </c>
      <c r="D3364" s="37" t="n">
        <v>81</v>
      </c>
      <c r="E3364" s="37" t="s">
        <v>187</v>
      </c>
      <c r="F3364" s="37" t="n">
        <v>1.3</v>
      </c>
      <c r="G3364" s="37" t="n">
        <v>35</v>
      </c>
      <c r="H3364" s="37" t="str">
        <f aca="false">IFERROR(VLOOKUP(A3364,Employees!$A$2:$I$1501,9,FALSE()),"Unknown")</f>
        <v>Engineering</v>
      </c>
      <c r="I3364" s="37" t="str">
        <f aca="false">IFERROR(VLOOKUP(A3364,Employees!$A$2:$U$1501,21,FALSE()),"Unknown")</f>
        <v>Active</v>
      </c>
    </row>
    <row r="3365" customFormat="false" ht="15" hidden="false" customHeight="false" outlineLevel="0" collapsed="false">
      <c r="A3365" s="37" t="s">
        <v>367</v>
      </c>
      <c r="B3365" s="37" t="n">
        <v>2025</v>
      </c>
      <c r="C3365" s="37" t="n">
        <v>3</v>
      </c>
      <c r="D3365" s="37" t="n">
        <v>86</v>
      </c>
      <c r="E3365" s="37" t="s">
        <v>187</v>
      </c>
      <c r="F3365" s="37" t="n">
        <v>4</v>
      </c>
      <c r="G3365" s="37" t="n">
        <v>44</v>
      </c>
      <c r="H3365" s="37" t="str">
        <f aca="false">IFERROR(VLOOKUP(A3365,Employees!$A$2:$I$1501,9,FALSE()),"Unknown")</f>
        <v>Engineering</v>
      </c>
      <c r="I3365" s="37" t="str">
        <f aca="false">IFERROR(VLOOKUP(A3365,Employees!$A$2:$U$1501,21,FALSE()),"Unknown")</f>
        <v>Active</v>
      </c>
    </row>
    <row r="3366" customFormat="false" ht="15" hidden="false" customHeight="false" outlineLevel="0" collapsed="false">
      <c r="A3366" s="37" t="s">
        <v>1836</v>
      </c>
      <c r="B3366" s="37" t="n">
        <v>2024</v>
      </c>
      <c r="C3366" s="37" t="n">
        <v>3</v>
      </c>
      <c r="D3366" s="37" t="n">
        <v>76</v>
      </c>
      <c r="E3366" s="37" t="s">
        <v>187</v>
      </c>
      <c r="F3366" s="37" t="n">
        <v>7</v>
      </c>
      <c r="G3366" s="37" t="n">
        <v>8</v>
      </c>
      <c r="H3366" s="37" t="str">
        <f aca="false">IFERROR(VLOOKUP(A3366,Employees!$A$2:$I$1501,9,FALSE()),"Unknown")</f>
        <v>Engineering</v>
      </c>
      <c r="I3366" s="37" t="str">
        <f aca="false">IFERROR(VLOOKUP(A3366,Employees!$A$2:$U$1501,21,FALSE()),"Unknown")</f>
        <v>Active</v>
      </c>
    </row>
    <row r="3367" customFormat="false" ht="15" hidden="false" customHeight="false" outlineLevel="0" collapsed="false">
      <c r="A3367" s="37" t="s">
        <v>1836</v>
      </c>
      <c r="B3367" s="37" t="n">
        <v>2025</v>
      </c>
      <c r="C3367" s="37" t="n">
        <v>2</v>
      </c>
      <c r="D3367" s="37" t="n">
        <v>120</v>
      </c>
      <c r="E3367" s="37" t="s">
        <v>187</v>
      </c>
      <c r="F3367" s="37" t="n">
        <v>5.3</v>
      </c>
      <c r="G3367" s="37" t="n">
        <v>43</v>
      </c>
      <c r="H3367" s="37" t="str">
        <f aca="false">IFERROR(VLOOKUP(A3367,Employees!$A$2:$I$1501,9,FALSE()),"Unknown")</f>
        <v>Engineering</v>
      </c>
      <c r="I3367" s="37" t="str">
        <f aca="false">IFERROR(VLOOKUP(A3367,Employees!$A$2:$U$1501,21,FALSE()),"Unknown")</f>
        <v>Active</v>
      </c>
    </row>
    <row r="3368" customFormat="false" ht="15" hidden="false" customHeight="false" outlineLevel="0" collapsed="false">
      <c r="A3368" s="37" t="s">
        <v>377</v>
      </c>
      <c r="B3368" s="37" t="n">
        <v>2024</v>
      </c>
      <c r="C3368" s="37" t="n">
        <v>3</v>
      </c>
      <c r="D3368" s="37" t="n">
        <v>93</v>
      </c>
      <c r="E3368" s="37" t="s">
        <v>187</v>
      </c>
      <c r="F3368" s="37" t="n">
        <v>5</v>
      </c>
      <c r="G3368" s="37" t="n">
        <v>13</v>
      </c>
      <c r="H3368" s="37" t="str">
        <f aca="false">IFERROR(VLOOKUP(A3368,Employees!$A$2:$I$1501,9,FALSE()),"Unknown")</f>
        <v>Finance</v>
      </c>
      <c r="I3368" s="37" t="str">
        <f aca="false">IFERROR(VLOOKUP(A3368,Employees!$A$2:$U$1501,21,FALSE()),"Unknown")</f>
        <v>Active</v>
      </c>
    </row>
    <row r="3369" customFormat="false" ht="15" hidden="false" customHeight="false" outlineLevel="0" collapsed="false">
      <c r="A3369" s="37" t="s">
        <v>377</v>
      </c>
      <c r="B3369" s="37" t="n">
        <v>2025</v>
      </c>
      <c r="C3369" s="37" t="n">
        <v>3</v>
      </c>
      <c r="D3369" s="37" t="n">
        <v>76</v>
      </c>
      <c r="E3369" s="37" t="s">
        <v>187</v>
      </c>
      <c r="F3369" s="37" t="n">
        <v>5.7</v>
      </c>
      <c r="G3369" s="37" t="n">
        <v>9</v>
      </c>
      <c r="H3369" s="37" t="str">
        <f aca="false">IFERROR(VLOOKUP(A3369,Employees!$A$2:$I$1501,9,FALSE()),"Unknown")</f>
        <v>Finance</v>
      </c>
      <c r="I3369" s="37" t="str">
        <f aca="false">IFERROR(VLOOKUP(A3369,Employees!$A$2:$U$1501,21,FALSE()),"Unknown")</f>
        <v>Active</v>
      </c>
    </row>
    <row r="3370" customFormat="false" ht="15" hidden="false" customHeight="false" outlineLevel="0" collapsed="false">
      <c r="A3370" s="37" t="s">
        <v>1838</v>
      </c>
      <c r="B3370" s="37" t="n">
        <v>2021</v>
      </c>
      <c r="C3370" s="37" t="n">
        <v>1</v>
      </c>
      <c r="D3370" s="37" t="n">
        <v>68</v>
      </c>
      <c r="E3370" s="37" t="s">
        <v>187</v>
      </c>
      <c r="F3370" s="37" t="n">
        <v>3.2</v>
      </c>
      <c r="G3370" s="37" t="n">
        <v>74</v>
      </c>
      <c r="H3370" s="37" t="str">
        <f aca="false">IFERROR(VLOOKUP(A3370,Employees!$A$2:$I$1501,9,FALSE()),"Unknown")</f>
        <v>Human Resources</v>
      </c>
      <c r="I3370" s="37" t="str">
        <f aca="false">IFERROR(VLOOKUP(A3370,Employees!$A$2:$U$1501,21,FALSE()),"Unknown")</f>
        <v>Active</v>
      </c>
    </row>
    <row r="3371" customFormat="false" ht="15" hidden="false" customHeight="false" outlineLevel="0" collapsed="false">
      <c r="A3371" s="37" t="s">
        <v>1838</v>
      </c>
      <c r="B3371" s="37" t="n">
        <v>2022</v>
      </c>
      <c r="C3371" s="37" t="n">
        <v>2</v>
      </c>
      <c r="D3371" s="37" t="n">
        <v>75</v>
      </c>
      <c r="E3371" s="37" t="s">
        <v>187</v>
      </c>
      <c r="F3371" s="37" t="n">
        <v>5.5</v>
      </c>
      <c r="G3371" s="37" t="n">
        <v>37</v>
      </c>
      <c r="H3371" s="37" t="str">
        <f aca="false">IFERROR(VLOOKUP(A3371,Employees!$A$2:$I$1501,9,FALSE()),"Unknown")</f>
        <v>Human Resources</v>
      </c>
      <c r="I3371" s="37" t="str">
        <f aca="false">IFERROR(VLOOKUP(A3371,Employees!$A$2:$U$1501,21,FALSE()),"Unknown")</f>
        <v>Active</v>
      </c>
    </row>
    <row r="3372" customFormat="false" ht="15" hidden="false" customHeight="false" outlineLevel="0" collapsed="false">
      <c r="A3372" s="37" t="s">
        <v>1838</v>
      </c>
      <c r="B3372" s="37" t="n">
        <v>2023</v>
      </c>
      <c r="C3372" s="37" t="n">
        <v>3</v>
      </c>
      <c r="D3372" s="37" t="n">
        <v>84</v>
      </c>
      <c r="E3372" s="37" t="s">
        <v>187</v>
      </c>
      <c r="F3372" s="37" t="n">
        <v>7.7</v>
      </c>
      <c r="G3372" s="37" t="n">
        <v>9</v>
      </c>
      <c r="H3372" s="37" t="str">
        <f aca="false">IFERROR(VLOOKUP(A3372,Employees!$A$2:$I$1501,9,FALSE()),"Unknown")</f>
        <v>Human Resources</v>
      </c>
      <c r="I3372" s="37" t="str">
        <f aca="false">IFERROR(VLOOKUP(A3372,Employees!$A$2:$U$1501,21,FALSE()),"Unknown")</f>
        <v>Active</v>
      </c>
    </row>
    <row r="3373" customFormat="false" ht="15" hidden="false" customHeight="false" outlineLevel="0" collapsed="false">
      <c r="A3373" s="37" t="s">
        <v>1838</v>
      </c>
      <c r="B3373" s="37" t="n">
        <v>2024</v>
      </c>
      <c r="C3373" s="37" t="n">
        <v>5</v>
      </c>
      <c r="D3373" s="37" t="n">
        <v>99</v>
      </c>
      <c r="E3373" s="37" t="s">
        <v>185</v>
      </c>
      <c r="F3373" s="37" t="n">
        <v>6.8</v>
      </c>
      <c r="G3373" s="37" t="n">
        <v>48</v>
      </c>
      <c r="H3373" s="37" t="str">
        <f aca="false">IFERROR(VLOOKUP(A3373,Employees!$A$2:$I$1501,9,FALSE()),"Unknown")</f>
        <v>Human Resources</v>
      </c>
      <c r="I3373" s="37" t="str">
        <f aca="false">IFERROR(VLOOKUP(A3373,Employees!$A$2:$U$1501,21,FALSE()),"Unknown")</f>
        <v>Active</v>
      </c>
    </row>
    <row r="3374" customFormat="false" ht="15" hidden="false" customHeight="false" outlineLevel="0" collapsed="false">
      <c r="A3374" s="37" t="s">
        <v>1838</v>
      </c>
      <c r="B3374" s="37" t="n">
        <v>2025</v>
      </c>
      <c r="C3374" s="37" t="n">
        <v>1</v>
      </c>
      <c r="D3374" s="37" t="n">
        <v>64</v>
      </c>
      <c r="E3374" s="37" t="s">
        <v>187</v>
      </c>
      <c r="F3374" s="37" t="n">
        <v>2.6</v>
      </c>
      <c r="G3374" s="37" t="n">
        <v>8</v>
      </c>
      <c r="H3374" s="37" t="str">
        <f aca="false">IFERROR(VLOOKUP(A3374,Employees!$A$2:$I$1501,9,FALSE()),"Unknown")</f>
        <v>Human Resources</v>
      </c>
      <c r="I3374" s="37" t="str">
        <f aca="false">IFERROR(VLOOKUP(A3374,Employees!$A$2:$U$1501,21,FALSE()),"Unknown")</f>
        <v>Active</v>
      </c>
    </row>
    <row r="3375" customFormat="false" ht="15" hidden="false" customHeight="false" outlineLevel="0" collapsed="false">
      <c r="A3375" s="37" t="s">
        <v>1839</v>
      </c>
      <c r="B3375" s="37" t="n">
        <v>2021</v>
      </c>
      <c r="C3375" s="37" t="n">
        <v>4</v>
      </c>
      <c r="D3375" s="37" t="n">
        <v>95</v>
      </c>
      <c r="E3375" s="37" t="s">
        <v>187</v>
      </c>
      <c r="F3375" s="37" t="n">
        <v>7.2</v>
      </c>
      <c r="G3375" s="37" t="n">
        <v>19</v>
      </c>
      <c r="H3375" s="37" t="str">
        <f aca="false">IFERROR(VLOOKUP(A3375,Employees!$A$2:$I$1501,9,FALSE()),"Unknown")</f>
        <v>Operations</v>
      </c>
      <c r="I3375" s="37" t="str">
        <f aca="false">IFERROR(VLOOKUP(A3375,Employees!$A$2:$U$1501,21,FALSE()),"Unknown")</f>
        <v>Active</v>
      </c>
    </row>
    <row r="3376" customFormat="false" ht="15" hidden="false" customHeight="false" outlineLevel="0" collapsed="false">
      <c r="A3376" s="37" t="s">
        <v>1839</v>
      </c>
      <c r="B3376" s="37" t="n">
        <v>2022</v>
      </c>
      <c r="C3376" s="37" t="n">
        <v>3</v>
      </c>
      <c r="D3376" s="37" t="n">
        <v>81</v>
      </c>
      <c r="E3376" s="37" t="s">
        <v>187</v>
      </c>
      <c r="F3376" s="37" t="n">
        <v>3.9</v>
      </c>
      <c r="G3376" s="37" t="n">
        <v>33</v>
      </c>
      <c r="H3376" s="37" t="str">
        <f aca="false">IFERROR(VLOOKUP(A3376,Employees!$A$2:$I$1501,9,FALSE()),"Unknown")</f>
        <v>Operations</v>
      </c>
      <c r="I3376" s="37" t="str">
        <f aca="false">IFERROR(VLOOKUP(A3376,Employees!$A$2:$U$1501,21,FALSE()),"Unknown")</f>
        <v>Active</v>
      </c>
    </row>
    <row r="3377" customFormat="false" ht="15" hidden="false" customHeight="false" outlineLevel="0" collapsed="false">
      <c r="A3377" s="37" t="s">
        <v>1839</v>
      </c>
      <c r="B3377" s="37" t="n">
        <v>2023</v>
      </c>
      <c r="C3377" s="37" t="n">
        <v>3</v>
      </c>
      <c r="D3377" s="37" t="n">
        <v>88</v>
      </c>
      <c r="E3377" s="37" t="s">
        <v>187</v>
      </c>
      <c r="F3377" s="37" t="n">
        <v>6.2</v>
      </c>
      <c r="G3377" s="37" t="n">
        <v>14</v>
      </c>
      <c r="H3377" s="37" t="str">
        <f aca="false">IFERROR(VLOOKUP(A3377,Employees!$A$2:$I$1501,9,FALSE()),"Unknown")</f>
        <v>Operations</v>
      </c>
      <c r="I3377" s="37" t="str">
        <f aca="false">IFERROR(VLOOKUP(A3377,Employees!$A$2:$U$1501,21,FALSE()),"Unknown")</f>
        <v>Active</v>
      </c>
    </row>
    <row r="3378" customFormat="false" ht="15" hidden="false" customHeight="false" outlineLevel="0" collapsed="false">
      <c r="A3378" s="37" t="s">
        <v>1839</v>
      </c>
      <c r="B3378" s="37" t="n">
        <v>2024</v>
      </c>
      <c r="C3378" s="37" t="n">
        <v>4</v>
      </c>
      <c r="D3378" s="37" t="n">
        <v>91</v>
      </c>
      <c r="E3378" s="37" t="s">
        <v>187</v>
      </c>
      <c r="F3378" s="37" t="n">
        <v>8.8</v>
      </c>
      <c r="G3378" s="37" t="n">
        <v>4</v>
      </c>
      <c r="H3378" s="37" t="str">
        <f aca="false">IFERROR(VLOOKUP(A3378,Employees!$A$2:$I$1501,9,FALSE()),"Unknown")</f>
        <v>Operations</v>
      </c>
      <c r="I3378" s="37" t="str">
        <f aca="false">IFERROR(VLOOKUP(A3378,Employees!$A$2:$U$1501,21,FALSE()),"Unknown")</f>
        <v>Active</v>
      </c>
    </row>
    <row r="3379" customFormat="false" ht="15" hidden="false" customHeight="false" outlineLevel="0" collapsed="false">
      <c r="A3379" s="37" t="s">
        <v>1839</v>
      </c>
      <c r="B3379" s="37" t="n">
        <v>2025</v>
      </c>
      <c r="C3379" s="37" t="n">
        <v>3</v>
      </c>
      <c r="D3379" s="37" t="n">
        <v>78</v>
      </c>
      <c r="E3379" s="37" t="s">
        <v>187</v>
      </c>
      <c r="F3379" s="37" t="n">
        <v>5.2</v>
      </c>
      <c r="G3379" s="37" t="n">
        <v>29</v>
      </c>
      <c r="H3379" s="37" t="str">
        <f aca="false">IFERROR(VLOOKUP(A3379,Employees!$A$2:$I$1501,9,FALSE()),"Unknown")</f>
        <v>Operations</v>
      </c>
      <c r="I3379" s="37" t="str">
        <f aca="false">IFERROR(VLOOKUP(A3379,Employees!$A$2:$U$1501,21,FALSE()),"Unknown")</f>
        <v>Active</v>
      </c>
    </row>
    <row r="3380" customFormat="false" ht="15" hidden="false" customHeight="false" outlineLevel="0" collapsed="false">
      <c r="A3380" s="37" t="s">
        <v>1842</v>
      </c>
      <c r="B3380" s="37" t="n">
        <v>2022</v>
      </c>
      <c r="C3380" s="37" t="n">
        <v>1</v>
      </c>
      <c r="D3380" s="37" t="n">
        <v>80</v>
      </c>
      <c r="E3380" s="37" t="s">
        <v>187</v>
      </c>
      <c r="F3380" s="37" t="n">
        <v>0.8</v>
      </c>
      <c r="G3380" s="37" t="n">
        <v>8</v>
      </c>
      <c r="H3380" s="37" t="str">
        <f aca="false">IFERROR(VLOOKUP(A3380,Employees!$A$2:$I$1501,9,FALSE()),"Unknown")</f>
        <v>Engineering</v>
      </c>
      <c r="I3380" s="37" t="str">
        <f aca="false">IFERROR(VLOOKUP(A3380,Employees!$A$2:$U$1501,21,FALSE()),"Unknown")</f>
        <v>Active</v>
      </c>
    </row>
    <row r="3381" customFormat="false" ht="15" hidden="false" customHeight="false" outlineLevel="0" collapsed="false">
      <c r="A3381" s="37" t="s">
        <v>1842</v>
      </c>
      <c r="B3381" s="37" t="n">
        <v>2023</v>
      </c>
      <c r="C3381" s="37" t="n">
        <v>4</v>
      </c>
      <c r="D3381" s="37" t="n">
        <v>87</v>
      </c>
      <c r="E3381" s="37" t="s">
        <v>187</v>
      </c>
      <c r="F3381" s="37" t="n">
        <v>7.4</v>
      </c>
      <c r="G3381" s="37" t="n">
        <v>16</v>
      </c>
      <c r="H3381" s="37" t="str">
        <f aca="false">IFERROR(VLOOKUP(A3381,Employees!$A$2:$I$1501,9,FALSE()),"Unknown")</f>
        <v>Engineering</v>
      </c>
      <c r="I3381" s="37" t="str">
        <f aca="false">IFERROR(VLOOKUP(A3381,Employees!$A$2:$U$1501,21,FALSE()),"Unknown")</f>
        <v>Active</v>
      </c>
    </row>
    <row r="3382" customFormat="false" ht="15" hidden="false" customHeight="false" outlineLevel="0" collapsed="false">
      <c r="A3382" s="37" t="s">
        <v>1842</v>
      </c>
      <c r="B3382" s="37" t="n">
        <v>2024</v>
      </c>
      <c r="C3382" s="37" t="n">
        <v>4</v>
      </c>
      <c r="D3382" s="37" t="n">
        <v>93</v>
      </c>
      <c r="E3382" s="37" t="s">
        <v>185</v>
      </c>
      <c r="F3382" s="37" t="n">
        <v>8.5</v>
      </c>
      <c r="G3382" s="37" t="n">
        <v>11</v>
      </c>
      <c r="H3382" s="37" t="str">
        <f aca="false">IFERROR(VLOOKUP(A3382,Employees!$A$2:$I$1501,9,FALSE()),"Unknown")</f>
        <v>Engineering</v>
      </c>
      <c r="I3382" s="37" t="str">
        <f aca="false">IFERROR(VLOOKUP(A3382,Employees!$A$2:$U$1501,21,FALSE()),"Unknown")</f>
        <v>Active</v>
      </c>
    </row>
    <row r="3383" customFormat="false" ht="15" hidden="false" customHeight="false" outlineLevel="0" collapsed="false">
      <c r="A3383" s="37" t="s">
        <v>1842</v>
      </c>
      <c r="B3383" s="37" t="n">
        <v>2025</v>
      </c>
      <c r="C3383" s="37" t="n">
        <v>3</v>
      </c>
      <c r="D3383" s="37" t="n">
        <v>93</v>
      </c>
      <c r="E3383" s="37" t="s">
        <v>187</v>
      </c>
      <c r="F3383" s="37" t="n">
        <v>5.8</v>
      </c>
      <c r="G3383" s="37" t="n">
        <v>40</v>
      </c>
      <c r="H3383" s="37" t="str">
        <f aca="false">IFERROR(VLOOKUP(A3383,Employees!$A$2:$I$1501,9,FALSE()),"Unknown")</f>
        <v>Engineering</v>
      </c>
      <c r="I3383" s="37" t="str">
        <f aca="false">IFERROR(VLOOKUP(A3383,Employees!$A$2:$U$1501,21,FALSE()),"Unknown")</f>
        <v>Active</v>
      </c>
    </row>
    <row r="3384" customFormat="false" ht="15" hidden="false" customHeight="false" outlineLevel="0" collapsed="false">
      <c r="A3384" s="37" t="s">
        <v>1845</v>
      </c>
      <c r="B3384" s="37" t="n">
        <v>2024</v>
      </c>
      <c r="C3384" s="37" t="n">
        <v>3</v>
      </c>
      <c r="D3384" s="37" t="n">
        <v>81</v>
      </c>
      <c r="E3384" s="37" t="s">
        <v>187</v>
      </c>
      <c r="F3384" s="37" t="n">
        <v>8.5</v>
      </c>
      <c r="G3384" s="37" t="n">
        <v>28</v>
      </c>
      <c r="H3384" s="37" t="str">
        <f aca="false">IFERROR(VLOOKUP(A3384,Employees!$A$2:$I$1501,9,FALSE()),"Unknown")</f>
        <v>Customer Support</v>
      </c>
      <c r="I3384" s="37" t="str">
        <f aca="false">IFERROR(VLOOKUP(A3384,Employees!$A$2:$U$1501,21,FALSE()),"Unknown")</f>
        <v>Active</v>
      </c>
    </row>
    <row r="3385" customFormat="false" ht="15" hidden="false" customHeight="false" outlineLevel="0" collapsed="false">
      <c r="A3385" s="37" t="s">
        <v>1845</v>
      </c>
      <c r="B3385" s="37" t="n">
        <v>2025</v>
      </c>
      <c r="C3385" s="37" t="n">
        <v>3</v>
      </c>
      <c r="D3385" s="37" t="n">
        <v>72</v>
      </c>
      <c r="E3385" s="37" t="s">
        <v>187</v>
      </c>
      <c r="F3385" s="37" t="n">
        <v>3.2</v>
      </c>
      <c r="G3385" s="37" t="n">
        <v>15</v>
      </c>
      <c r="H3385" s="37" t="str">
        <f aca="false">IFERROR(VLOOKUP(A3385,Employees!$A$2:$I$1501,9,FALSE()),"Unknown")</f>
        <v>Customer Support</v>
      </c>
      <c r="I3385" s="37" t="str">
        <f aca="false">IFERROR(VLOOKUP(A3385,Employees!$A$2:$U$1501,21,FALSE()),"Unknown")</f>
        <v>Active</v>
      </c>
    </row>
    <row r="3386" customFormat="false" ht="15" hidden="false" customHeight="false" outlineLevel="0" collapsed="false">
      <c r="A3386" s="37" t="s">
        <v>501</v>
      </c>
      <c r="B3386" s="37" t="n">
        <v>2021</v>
      </c>
      <c r="C3386" s="37" t="n">
        <v>3</v>
      </c>
      <c r="D3386" s="37" t="n">
        <v>82</v>
      </c>
      <c r="E3386" s="37" t="s">
        <v>187</v>
      </c>
      <c r="F3386" s="37" t="n">
        <v>5.9</v>
      </c>
      <c r="G3386" s="37" t="n">
        <v>24</v>
      </c>
      <c r="H3386" s="37" t="str">
        <f aca="false">IFERROR(VLOOKUP(A3386,Employees!$A$2:$I$1501,9,FALSE()),"Unknown")</f>
        <v>Finance</v>
      </c>
      <c r="I3386" s="37" t="str">
        <f aca="false">IFERROR(VLOOKUP(A3386,Employees!$A$2:$U$1501,21,FALSE()),"Unknown")</f>
        <v>Active</v>
      </c>
    </row>
    <row r="3387" customFormat="false" ht="15" hidden="false" customHeight="false" outlineLevel="0" collapsed="false">
      <c r="A3387" s="37" t="s">
        <v>501</v>
      </c>
      <c r="B3387" s="37" t="n">
        <v>2022</v>
      </c>
      <c r="C3387" s="37" t="n">
        <v>3</v>
      </c>
      <c r="D3387" s="37" t="n">
        <v>95</v>
      </c>
      <c r="E3387" s="37" t="s">
        <v>187</v>
      </c>
      <c r="F3387" s="37" t="n">
        <v>5.8</v>
      </c>
      <c r="G3387" s="37" t="n">
        <v>20</v>
      </c>
      <c r="H3387" s="37" t="str">
        <f aca="false">IFERROR(VLOOKUP(A3387,Employees!$A$2:$I$1501,9,FALSE()),"Unknown")</f>
        <v>Finance</v>
      </c>
      <c r="I3387" s="37" t="str">
        <f aca="false">IFERROR(VLOOKUP(A3387,Employees!$A$2:$U$1501,21,FALSE()),"Unknown")</f>
        <v>Active</v>
      </c>
    </row>
    <row r="3388" customFormat="false" ht="15" hidden="false" customHeight="false" outlineLevel="0" collapsed="false">
      <c r="A3388" s="37" t="s">
        <v>501</v>
      </c>
      <c r="B3388" s="37" t="n">
        <v>2023</v>
      </c>
      <c r="C3388" s="37" t="n">
        <v>3</v>
      </c>
      <c r="D3388" s="37" t="n">
        <v>88</v>
      </c>
      <c r="E3388" s="37" t="s">
        <v>187</v>
      </c>
      <c r="F3388" s="37" t="n">
        <v>7.3</v>
      </c>
      <c r="G3388" s="37" t="n">
        <v>25</v>
      </c>
      <c r="H3388" s="37" t="str">
        <f aca="false">IFERROR(VLOOKUP(A3388,Employees!$A$2:$I$1501,9,FALSE()),"Unknown")</f>
        <v>Finance</v>
      </c>
      <c r="I3388" s="37" t="str">
        <f aca="false">IFERROR(VLOOKUP(A3388,Employees!$A$2:$U$1501,21,FALSE()),"Unknown")</f>
        <v>Active</v>
      </c>
    </row>
    <row r="3389" customFormat="false" ht="15" hidden="false" customHeight="false" outlineLevel="0" collapsed="false">
      <c r="A3389" s="37" t="s">
        <v>501</v>
      </c>
      <c r="B3389" s="37" t="n">
        <v>2024</v>
      </c>
      <c r="C3389" s="37" t="n">
        <v>4</v>
      </c>
      <c r="D3389" s="37" t="n">
        <v>75</v>
      </c>
      <c r="E3389" s="37" t="s">
        <v>185</v>
      </c>
      <c r="F3389" s="37" t="n">
        <v>11.2</v>
      </c>
      <c r="G3389" s="37" t="n">
        <v>13</v>
      </c>
      <c r="H3389" s="37" t="str">
        <f aca="false">IFERROR(VLOOKUP(A3389,Employees!$A$2:$I$1501,9,FALSE()),"Unknown")</f>
        <v>Finance</v>
      </c>
      <c r="I3389" s="37" t="str">
        <f aca="false">IFERROR(VLOOKUP(A3389,Employees!$A$2:$U$1501,21,FALSE()),"Unknown")</f>
        <v>Active</v>
      </c>
    </row>
    <row r="3390" customFormat="false" ht="15" hidden="false" customHeight="false" outlineLevel="0" collapsed="false">
      <c r="A3390" s="37" t="s">
        <v>501</v>
      </c>
      <c r="B3390" s="37" t="n">
        <v>2025</v>
      </c>
      <c r="C3390" s="37" t="n">
        <v>4</v>
      </c>
      <c r="D3390" s="37" t="n">
        <v>90</v>
      </c>
      <c r="E3390" s="37" t="s">
        <v>185</v>
      </c>
      <c r="F3390" s="37" t="n">
        <v>10.6</v>
      </c>
      <c r="G3390" s="37" t="n">
        <v>17</v>
      </c>
      <c r="H3390" s="37" t="str">
        <f aca="false">IFERROR(VLOOKUP(A3390,Employees!$A$2:$I$1501,9,FALSE()),"Unknown")</f>
        <v>Finance</v>
      </c>
      <c r="I3390" s="37" t="str">
        <f aca="false">IFERROR(VLOOKUP(A3390,Employees!$A$2:$U$1501,21,FALSE()),"Unknown")</f>
        <v>Active</v>
      </c>
    </row>
    <row r="3391" customFormat="false" ht="15" hidden="false" customHeight="false" outlineLevel="0" collapsed="false">
      <c r="A3391" s="37" t="s">
        <v>1847</v>
      </c>
      <c r="B3391" s="37" t="n">
        <v>2025</v>
      </c>
      <c r="C3391" s="37" t="n">
        <v>1</v>
      </c>
      <c r="D3391" s="37" t="n">
        <v>66</v>
      </c>
      <c r="E3391" s="37" t="s">
        <v>187</v>
      </c>
      <c r="F3391" s="37" t="n">
        <v>3.2</v>
      </c>
      <c r="G3391" s="37" t="n">
        <v>16</v>
      </c>
      <c r="H3391" s="37" t="str">
        <f aca="false">IFERROR(VLOOKUP(A3391,Employees!$A$2:$I$1501,9,FALSE()),"Unknown")</f>
        <v>Operations</v>
      </c>
      <c r="I3391" s="37" t="str">
        <f aca="false">IFERROR(VLOOKUP(A3391,Employees!$A$2:$U$1501,21,FALSE()),"Unknown")</f>
        <v>Active</v>
      </c>
    </row>
    <row r="3392" customFormat="false" ht="15" hidden="false" customHeight="false" outlineLevel="0" collapsed="false">
      <c r="A3392" s="37" t="s">
        <v>1849</v>
      </c>
      <c r="B3392" s="37" t="n">
        <v>2022</v>
      </c>
      <c r="C3392" s="37" t="n">
        <v>2</v>
      </c>
      <c r="D3392" s="37" t="n">
        <v>69</v>
      </c>
      <c r="E3392" s="37" t="s">
        <v>187</v>
      </c>
      <c r="F3392" s="37" t="n">
        <v>4</v>
      </c>
      <c r="G3392" s="37" t="n">
        <v>15</v>
      </c>
      <c r="H3392" s="37" t="str">
        <f aca="false">IFERROR(VLOOKUP(A3392,Employees!$A$2:$I$1501,9,FALSE()),"Unknown")</f>
        <v>Marketing</v>
      </c>
      <c r="I3392" s="37" t="str">
        <f aca="false">IFERROR(VLOOKUP(A3392,Employees!$A$2:$U$1501,21,FALSE()),"Unknown")</f>
        <v>Active</v>
      </c>
    </row>
    <row r="3393" customFormat="false" ht="15" hidden="false" customHeight="false" outlineLevel="0" collapsed="false">
      <c r="A3393" s="37" t="s">
        <v>1849</v>
      </c>
      <c r="B3393" s="37" t="n">
        <v>2023</v>
      </c>
      <c r="C3393" s="37" t="n">
        <v>3</v>
      </c>
      <c r="D3393" s="37" t="n">
        <v>66</v>
      </c>
      <c r="E3393" s="37" t="s">
        <v>187</v>
      </c>
      <c r="F3393" s="37" t="n">
        <v>6.7</v>
      </c>
      <c r="G3393" s="37" t="n">
        <v>20</v>
      </c>
      <c r="H3393" s="37" t="str">
        <f aca="false">IFERROR(VLOOKUP(A3393,Employees!$A$2:$I$1501,9,FALSE()),"Unknown")</f>
        <v>Marketing</v>
      </c>
      <c r="I3393" s="37" t="str">
        <f aca="false">IFERROR(VLOOKUP(A3393,Employees!$A$2:$U$1501,21,FALSE()),"Unknown")</f>
        <v>Active</v>
      </c>
    </row>
    <row r="3394" customFormat="false" ht="15" hidden="false" customHeight="false" outlineLevel="0" collapsed="false">
      <c r="A3394" s="37" t="s">
        <v>1849</v>
      </c>
      <c r="B3394" s="37" t="n">
        <v>2024</v>
      </c>
      <c r="C3394" s="37" t="n">
        <v>3</v>
      </c>
      <c r="D3394" s="37" t="n">
        <v>82</v>
      </c>
      <c r="E3394" s="37" t="s">
        <v>187</v>
      </c>
      <c r="F3394" s="37" t="n">
        <v>9.4</v>
      </c>
      <c r="G3394" s="37" t="n">
        <v>10</v>
      </c>
      <c r="H3394" s="37" t="str">
        <f aca="false">IFERROR(VLOOKUP(A3394,Employees!$A$2:$I$1501,9,FALSE()),"Unknown")</f>
        <v>Marketing</v>
      </c>
      <c r="I3394" s="37" t="str">
        <f aca="false">IFERROR(VLOOKUP(A3394,Employees!$A$2:$U$1501,21,FALSE()),"Unknown")</f>
        <v>Active</v>
      </c>
    </row>
    <row r="3395" customFormat="false" ht="15" hidden="false" customHeight="false" outlineLevel="0" collapsed="false">
      <c r="A3395" s="37" t="s">
        <v>1849</v>
      </c>
      <c r="B3395" s="37" t="n">
        <v>2025</v>
      </c>
      <c r="C3395" s="37" t="n">
        <v>3</v>
      </c>
      <c r="D3395" s="37" t="n">
        <v>78</v>
      </c>
      <c r="E3395" s="37" t="s">
        <v>187</v>
      </c>
      <c r="F3395" s="37" t="n">
        <v>5.6</v>
      </c>
      <c r="G3395" s="37" t="n">
        <v>44</v>
      </c>
      <c r="H3395" s="37" t="str">
        <f aca="false">IFERROR(VLOOKUP(A3395,Employees!$A$2:$I$1501,9,FALSE()),"Unknown")</f>
        <v>Marketing</v>
      </c>
      <c r="I3395" s="37" t="str">
        <f aca="false">IFERROR(VLOOKUP(A3395,Employees!$A$2:$U$1501,21,FALSE()),"Unknown")</f>
        <v>Active</v>
      </c>
    </row>
    <row r="3396" customFormat="false" ht="15" hidden="false" customHeight="false" outlineLevel="0" collapsed="false">
      <c r="A3396" s="37" t="s">
        <v>1850</v>
      </c>
      <c r="B3396" s="37" t="n">
        <v>2021</v>
      </c>
      <c r="C3396" s="37" t="n">
        <v>2</v>
      </c>
      <c r="D3396" s="37" t="n">
        <v>82</v>
      </c>
      <c r="E3396" s="37" t="s">
        <v>187</v>
      </c>
      <c r="F3396" s="37" t="n">
        <v>5.7</v>
      </c>
      <c r="G3396" s="37" t="n">
        <v>26</v>
      </c>
      <c r="H3396" s="37" t="str">
        <f aca="false">IFERROR(VLOOKUP(A3396,Employees!$A$2:$I$1501,9,FALSE()),"Unknown")</f>
        <v>Human Resources</v>
      </c>
      <c r="I3396" s="37" t="str">
        <f aca="false">IFERROR(VLOOKUP(A3396,Employees!$A$2:$U$1501,21,FALSE()),"Unknown")</f>
        <v>Active</v>
      </c>
    </row>
    <row r="3397" customFormat="false" ht="15" hidden="false" customHeight="false" outlineLevel="0" collapsed="false">
      <c r="A3397" s="37" t="s">
        <v>1850</v>
      </c>
      <c r="B3397" s="37" t="n">
        <v>2022</v>
      </c>
      <c r="C3397" s="37" t="n">
        <v>1</v>
      </c>
      <c r="D3397" s="37" t="n">
        <v>83</v>
      </c>
      <c r="E3397" s="37" t="s">
        <v>187</v>
      </c>
      <c r="F3397" s="37" t="n">
        <v>2.5</v>
      </c>
      <c r="G3397" s="37" t="n">
        <v>22</v>
      </c>
      <c r="H3397" s="37" t="str">
        <f aca="false">IFERROR(VLOOKUP(A3397,Employees!$A$2:$I$1501,9,FALSE()),"Unknown")</f>
        <v>Human Resources</v>
      </c>
      <c r="I3397" s="37" t="str">
        <f aca="false">IFERROR(VLOOKUP(A3397,Employees!$A$2:$U$1501,21,FALSE()),"Unknown")</f>
        <v>Active</v>
      </c>
    </row>
    <row r="3398" customFormat="false" ht="15" hidden="false" customHeight="false" outlineLevel="0" collapsed="false">
      <c r="A3398" s="37" t="s">
        <v>1850</v>
      </c>
      <c r="B3398" s="37" t="n">
        <v>2023</v>
      </c>
      <c r="C3398" s="37" t="n">
        <v>2</v>
      </c>
      <c r="D3398" s="37" t="n">
        <v>50</v>
      </c>
      <c r="E3398" s="37" t="s">
        <v>187</v>
      </c>
      <c r="F3398" s="37" t="n">
        <v>1.7</v>
      </c>
      <c r="G3398" s="37" t="n">
        <v>15</v>
      </c>
      <c r="H3398" s="37" t="str">
        <f aca="false">IFERROR(VLOOKUP(A3398,Employees!$A$2:$I$1501,9,FALSE()),"Unknown")</f>
        <v>Human Resources</v>
      </c>
      <c r="I3398" s="37" t="str">
        <f aca="false">IFERROR(VLOOKUP(A3398,Employees!$A$2:$U$1501,21,FALSE()),"Unknown")</f>
        <v>Active</v>
      </c>
    </row>
    <row r="3399" customFormat="false" ht="15" hidden="false" customHeight="false" outlineLevel="0" collapsed="false">
      <c r="A3399" s="37" t="s">
        <v>1850</v>
      </c>
      <c r="B3399" s="37" t="n">
        <v>2024</v>
      </c>
      <c r="C3399" s="37" t="n">
        <v>4</v>
      </c>
      <c r="D3399" s="37" t="n">
        <v>100</v>
      </c>
      <c r="E3399" s="37" t="s">
        <v>187</v>
      </c>
      <c r="F3399" s="37" t="n">
        <v>13</v>
      </c>
      <c r="G3399" s="37" t="n">
        <v>16</v>
      </c>
      <c r="H3399" s="37" t="str">
        <f aca="false">IFERROR(VLOOKUP(A3399,Employees!$A$2:$I$1501,9,FALSE()),"Unknown")</f>
        <v>Human Resources</v>
      </c>
      <c r="I3399" s="37" t="str">
        <f aca="false">IFERROR(VLOOKUP(A3399,Employees!$A$2:$U$1501,21,FALSE()),"Unknown")</f>
        <v>Active</v>
      </c>
    </row>
    <row r="3400" customFormat="false" ht="15" hidden="false" customHeight="false" outlineLevel="0" collapsed="false">
      <c r="A3400" s="37" t="s">
        <v>1850</v>
      </c>
      <c r="B3400" s="37" t="n">
        <v>2025</v>
      </c>
      <c r="C3400" s="37" t="n">
        <v>3</v>
      </c>
      <c r="D3400" s="37" t="n">
        <v>84</v>
      </c>
      <c r="E3400" s="37" t="s">
        <v>187</v>
      </c>
      <c r="F3400" s="37" t="n">
        <v>6.2</v>
      </c>
      <c r="G3400" s="37" t="n">
        <v>9</v>
      </c>
      <c r="H3400" s="37" t="str">
        <f aca="false">IFERROR(VLOOKUP(A3400,Employees!$A$2:$I$1501,9,FALSE()),"Unknown")</f>
        <v>Human Resources</v>
      </c>
      <c r="I3400" s="37" t="str">
        <f aca="false">IFERROR(VLOOKUP(A3400,Employees!$A$2:$U$1501,21,FALSE()),"Unknown")</f>
        <v>Active</v>
      </c>
    </row>
    <row r="3401" customFormat="false" ht="15" hidden="false" customHeight="false" outlineLevel="0" collapsed="false">
      <c r="A3401" s="37" t="s">
        <v>1851</v>
      </c>
      <c r="B3401" s="37" t="n">
        <v>2026</v>
      </c>
      <c r="C3401" s="37" t="n">
        <v>2</v>
      </c>
      <c r="D3401" s="37" t="n">
        <v>62</v>
      </c>
      <c r="E3401" s="37" t="s">
        <v>187</v>
      </c>
      <c r="F3401" s="37" t="n">
        <v>6.9</v>
      </c>
      <c r="G3401" s="37" t="n">
        <v>22</v>
      </c>
      <c r="H3401" s="37" t="str">
        <f aca="false">IFERROR(VLOOKUP(A3401,Employees!$A$2:$I$1501,9,FALSE()),"Unknown")</f>
        <v>Operations</v>
      </c>
      <c r="I3401" s="37" t="str">
        <f aca="false">IFERROR(VLOOKUP(A3401,Employees!$A$2:$U$1501,21,FALSE()),"Unknown")</f>
        <v>Exited</v>
      </c>
    </row>
    <row r="3402" customFormat="false" ht="15" hidden="false" customHeight="false" outlineLevel="0" collapsed="false">
      <c r="A3402" s="37" t="s">
        <v>712</v>
      </c>
      <c r="B3402" s="37" t="n">
        <v>2025</v>
      </c>
      <c r="C3402" s="37" t="n">
        <v>2</v>
      </c>
      <c r="D3402" s="37" t="n">
        <v>70</v>
      </c>
      <c r="E3402" s="37" t="s">
        <v>187</v>
      </c>
      <c r="F3402" s="37" t="n">
        <v>5.3</v>
      </c>
      <c r="G3402" s="37" t="n">
        <v>18</v>
      </c>
      <c r="H3402" s="37" t="str">
        <f aca="false">IFERROR(VLOOKUP(A3402,Employees!$A$2:$I$1501,9,FALSE()),"Unknown")</f>
        <v>Customer Support</v>
      </c>
      <c r="I3402" s="37" t="str">
        <f aca="false">IFERROR(VLOOKUP(A3402,Employees!$A$2:$U$1501,21,FALSE()),"Unknown")</f>
        <v>Active</v>
      </c>
    </row>
    <row r="3403" customFormat="false" ht="15" hidden="false" customHeight="false" outlineLevel="0" collapsed="false">
      <c r="A3403" s="37" t="s">
        <v>1852</v>
      </c>
      <c r="B3403" s="37" t="n">
        <v>2025</v>
      </c>
      <c r="C3403" s="37" t="n">
        <v>4</v>
      </c>
      <c r="D3403" s="37" t="n">
        <v>102</v>
      </c>
      <c r="E3403" s="37" t="s">
        <v>185</v>
      </c>
      <c r="F3403" s="37" t="n">
        <v>10</v>
      </c>
      <c r="G3403" s="37" t="n">
        <v>14</v>
      </c>
      <c r="H3403" s="37" t="str">
        <f aca="false">IFERROR(VLOOKUP(A3403,Employees!$A$2:$I$1501,9,FALSE()),"Unknown")</f>
        <v>Engineering</v>
      </c>
      <c r="I3403" s="37" t="str">
        <f aca="false">IFERROR(VLOOKUP(A3403,Employees!$A$2:$U$1501,21,FALSE()),"Unknown")</f>
        <v>Active</v>
      </c>
    </row>
    <row r="3404" customFormat="false" ht="15" hidden="false" customHeight="false" outlineLevel="0" collapsed="false">
      <c r="A3404" s="37" t="s">
        <v>1853</v>
      </c>
      <c r="B3404" s="37" t="n">
        <v>2021</v>
      </c>
      <c r="C3404" s="37" t="n">
        <v>3</v>
      </c>
      <c r="D3404" s="37" t="n">
        <v>77</v>
      </c>
      <c r="E3404" s="37" t="s">
        <v>187</v>
      </c>
      <c r="F3404" s="37" t="n">
        <v>5.9</v>
      </c>
      <c r="G3404" s="37" t="n">
        <v>20</v>
      </c>
      <c r="H3404" s="37" t="str">
        <f aca="false">IFERROR(VLOOKUP(A3404,Employees!$A$2:$I$1501,9,FALSE()),"Unknown")</f>
        <v>Legal &amp; Compliance</v>
      </c>
      <c r="I3404" s="37" t="str">
        <f aca="false">IFERROR(VLOOKUP(A3404,Employees!$A$2:$U$1501,21,FALSE()),"Unknown")</f>
        <v>Exited</v>
      </c>
    </row>
    <row r="3405" customFormat="false" ht="15" hidden="false" customHeight="false" outlineLevel="0" collapsed="false">
      <c r="A3405" s="37" t="s">
        <v>1853</v>
      </c>
      <c r="B3405" s="37" t="n">
        <v>2022</v>
      </c>
      <c r="C3405" s="37" t="n">
        <v>3</v>
      </c>
      <c r="D3405" s="37" t="n">
        <v>83</v>
      </c>
      <c r="E3405" s="37" t="s">
        <v>187</v>
      </c>
      <c r="F3405" s="37" t="n">
        <v>6.4</v>
      </c>
      <c r="G3405" s="37" t="n">
        <v>17</v>
      </c>
      <c r="H3405" s="37" t="str">
        <f aca="false">IFERROR(VLOOKUP(A3405,Employees!$A$2:$I$1501,9,FALSE()),"Unknown")</f>
        <v>Legal &amp; Compliance</v>
      </c>
      <c r="I3405" s="37" t="str">
        <f aca="false">IFERROR(VLOOKUP(A3405,Employees!$A$2:$U$1501,21,FALSE()),"Unknown")</f>
        <v>Exited</v>
      </c>
    </row>
    <row r="3406" customFormat="false" ht="15" hidden="false" customHeight="false" outlineLevel="0" collapsed="false">
      <c r="A3406" s="37" t="s">
        <v>1853</v>
      </c>
      <c r="B3406" s="37" t="n">
        <v>2023</v>
      </c>
      <c r="C3406" s="37" t="n">
        <v>3</v>
      </c>
      <c r="D3406" s="37" t="n">
        <v>73</v>
      </c>
      <c r="E3406" s="37" t="s">
        <v>187</v>
      </c>
      <c r="F3406" s="37" t="n">
        <v>6.7</v>
      </c>
      <c r="G3406" s="37" t="n">
        <v>16</v>
      </c>
      <c r="H3406" s="37" t="str">
        <f aca="false">IFERROR(VLOOKUP(A3406,Employees!$A$2:$I$1501,9,FALSE()),"Unknown")</f>
        <v>Legal &amp; Compliance</v>
      </c>
      <c r="I3406" s="37" t="str">
        <f aca="false">IFERROR(VLOOKUP(A3406,Employees!$A$2:$U$1501,21,FALSE()),"Unknown")</f>
        <v>Exited</v>
      </c>
    </row>
    <row r="3407" customFormat="false" ht="15" hidden="false" customHeight="false" outlineLevel="0" collapsed="false">
      <c r="A3407" s="37" t="s">
        <v>1854</v>
      </c>
      <c r="B3407" s="37" t="n">
        <v>2023</v>
      </c>
      <c r="C3407" s="37" t="n">
        <v>2</v>
      </c>
      <c r="D3407" s="37" t="n">
        <v>65</v>
      </c>
      <c r="E3407" s="37" t="s">
        <v>187</v>
      </c>
      <c r="F3407" s="37" t="n">
        <v>5.9</v>
      </c>
      <c r="G3407" s="37" t="n">
        <v>12</v>
      </c>
      <c r="H3407" s="37" t="str">
        <f aca="false">IFERROR(VLOOKUP(A3407,Employees!$A$2:$I$1501,9,FALSE()),"Unknown")</f>
        <v>Data &amp; AI</v>
      </c>
      <c r="I3407" s="37" t="str">
        <f aca="false">IFERROR(VLOOKUP(A3407,Employees!$A$2:$U$1501,21,FALSE()),"Unknown")</f>
        <v>Active</v>
      </c>
    </row>
    <row r="3408" customFormat="false" ht="15" hidden="false" customHeight="false" outlineLevel="0" collapsed="false">
      <c r="A3408" s="37" t="s">
        <v>1854</v>
      </c>
      <c r="B3408" s="37" t="n">
        <v>2024</v>
      </c>
      <c r="C3408" s="37" t="n">
        <v>3</v>
      </c>
      <c r="D3408" s="37" t="n">
        <v>96</v>
      </c>
      <c r="E3408" s="37" t="s">
        <v>187</v>
      </c>
      <c r="F3408" s="37" t="n">
        <v>5.5</v>
      </c>
      <c r="G3408" s="37" t="n">
        <v>20</v>
      </c>
      <c r="H3408" s="37" t="str">
        <f aca="false">IFERROR(VLOOKUP(A3408,Employees!$A$2:$I$1501,9,FALSE()),"Unknown")</f>
        <v>Data &amp; AI</v>
      </c>
      <c r="I3408" s="37" t="str">
        <f aca="false">IFERROR(VLOOKUP(A3408,Employees!$A$2:$U$1501,21,FALSE()),"Unknown")</f>
        <v>Active</v>
      </c>
    </row>
    <row r="3409" customFormat="false" ht="15" hidden="false" customHeight="false" outlineLevel="0" collapsed="false">
      <c r="A3409" s="37" t="s">
        <v>1854</v>
      </c>
      <c r="B3409" s="37" t="n">
        <v>2025</v>
      </c>
      <c r="C3409" s="37" t="n">
        <v>3</v>
      </c>
      <c r="D3409" s="37" t="n">
        <v>83</v>
      </c>
      <c r="E3409" s="37" t="s">
        <v>187</v>
      </c>
      <c r="F3409" s="37" t="n">
        <v>8</v>
      </c>
      <c r="G3409" s="37" t="n">
        <v>14</v>
      </c>
      <c r="H3409" s="37" t="str">
        <f aca="false">IFERROR(VLOOKUP(A3409,Employees!$A$2:$I$1501,9,FALSE()),"Unknown")</f>
        <v>Data &amp; AI</v>
      </c>
      <c r="I3409" s="37" t="str">
        <f aca="false">IFERROR(VLOOKUP(A3409,Employees!$A$2:$U$1501,21,FALSE()),"Unknown")</f>
        <v>Active</v>
      </c>
    </row>
    <row r="3410" customFormat="false" ht="15" hidden="false" customHeight="false" outlineLevel="0" collapsed="false">
      <c r="A3410" s="37" t="s">
        <v>807</v>
      </c>
      <c r="B3410" s="37" t="n">
        <v>2023</v>
      </c>
      <c r="C3410" s="37" t="n">
        <v>4</v>
      </c>
      <c r="D3410" s="37" t="n">
        <v>94</v>
      </c>
      <c r="E3410" s="37" t="s">
        <v>185</v>
      </c>
      <c r="F3410" s="37" t="n">
        <v>8.7</v>
      </c>
      <c r="G3410" s="37" t="n">
        <v>19</v>
      </c>
      <c r="H3410" s="37" t="str">
        <f aca="false">IFERROR(VLOOKUP(A3410,Employees!$A$2:$I$1501,9,FALSE()),"Unknown")</f>
        <v>Customer Support</v>
      </c>
      <c r="I3410" s="37" t="str">
        <f aca="false">IFERROR(VLOOKUP(A3410,Employees!$A$2:$U$1501,21,FALSE()),"Unknown")</f>
        <v>Active</v>
      </c>
    </row>
    <row r="3411" customFormat="false" ht="15" hidden="false" customHeight="false" outlineLevel="0" collapsed="false">
      <c r="A3411" s="37" t="s">
        <v>807</v>
      </c>
      <c r="B3411" s="37" t="n">
        <v>2024</v>
      </c>
      <c r="C3411" s="37" t="n">
        <v>3</v>
      </c>
      <c r="D3411" s="37" t="n">
        <v>97</v>
      </c>
      <c r="E3411" s="37" t="s">
        <v>187</v>
      </c>
      <c r="F3411" s="37" t="n">
        <v>6.8</v>
      </c>
      <c r="G3411" s="37" t="n">
        <v>21</v>
      </c>
      <c r="H3411" s="37" t="str">
        <f aca="false">IFERROR(VLOOKUP(A3411,Employees!$A$2:$I$1501,9,FALSE()),"Unknown")</f>
        <v>Customer Support</v>
      </c>
      <c r="I3411" s="37" t="str">
        <f aca="false">IFERROR(VLOOKUP(A3411,Employees!$A$2:$U$1501,21,FALSE()),"Unknown")</f>
        <v>Active</v>
      </c>
    </row>
    <row r="3412" customFormat="false" ht="15" hidden="false" customHeight="false" outlineLevel="0" collapsed="false">
      <c r="A3412" s="37" t="s">
        <v>807</v>
      </c>
      <c r="B3412" s="37" t="n">
        <v>2025</v>
      </c>
      <c r="C3412" s="37" t="n">
        <v>3</v>
      </c>
      <c r="D3412" s="37" t="n">
        <v>92</v>
      </c>
      <c r="E3412" s="37" t="s">
        <v>187</v>
      </c>
      <c r="F3412" s="37" t="n">
        <v>5.5</v>
      </c>
      <c r="G3412" s="37" t="n">
        <v>36</v>
      </c>
      <c r="H3412" s="37" t="str">
        <f aca="false">IFERROR(VLOOKUP(A3412,Employees!$A$2:$I$1501,9,FALSE()),"Unknown")</f>
        <v>Customer Support</v>
      </c>
      <c r="I3412" s="37" t="str">
        <f aca="false">IFERROR(VLOOKUP(A3412,Employees!$A$2:$U$1501,21,FALSE()),"Unknown")</f>
        <v>Active</v>
      </c>
    </row>
    <row r="3413" customFormat="false" ht="15" hidden="false" customHeight="false" outlineLevel="0" collapsed="false">
      <c r="A3413" s="37" t="s">
        <v>868</v>
      </c>
      <c r="B3413" s="37" t="n">
        <v>2021</v>
      </c>
      <c r="C3413" s="37" t="n">
        <v>2</v>
      </c>
      <c r="D3413" s="37" t="n">
        <v>88</v>
      </c>
      <c r="E3413" s="37" t="s">
        <v>187</v>
      </c>
      <c r="F3413" s="37" t="n">
        <v>6</v>
      </c>
      <c r="G3413" s="37" t="n">
        <v>34</v>
      </c>
      <c r="H3413" s="37" t="str">
        <f aca="false">IFERROR(VLOOKUP(A3413,Employees!$A$2:$I$1501,9,FALSE()),"Unknown")</f>
        <v>Sales</v>
      </c>
      <c r="I3413" s="37" t="str">
        <f aca="false">IFERROR(VLOOKUP(A3413,Employees!$A$2:$U$1501,21,FALSE()),"Unknown")</f>
        <v>Active</v>
      </c>
    </row>
    <row r="3414" customFormat="false" ht="15" hidden="false" customHeight="false" outlineLevel="0" collapsed="false">
      <c r="A3414" s="37" t="s">
        <v>868</v>
      </c>
      <c r="B3414" s="37" t="n">
        <v>2022</v>
      </c>
      <c r="C3414" s="37" t="n">
        <v>3</v>
      </c>
      <c r="D3414" s="37" t="n">
        <v>82</v>
      </c>
      <c r="E3414" s="37" t="s">
        <v>187</v>
      </c>
      <c r="F3414" s="37" t="n">
        <v>9.7</v>
      </c>
      <c r="G3414" s="37" t="n">
        <v>21</v>
      </c>
      <c r="H3414" s="37" t="str">
        <f aca="false">IFERROR(VLOOKUP(A3414,Employees!$A$2:$I$1501,9,FALSE()),"Unknown")</f>
        <v>Sales</v>
      </c>
      <c r="I3414" s="37" t="str">
        <f aca="false">IFERROR(VLOOKUP(A3414,Employees!$A$2:$U$1501,21,FALSE()),"Unknown")</f>
        <v>Active</v>
      </c>
    </row>
    <row r="3415" customFormat="false" ht="15" hidden="false" customHeight="false" outlineLevel="0" collapsed="false">
      <c r="A3415" s="37" t="s">
        <v>868</v>
      </c>
      <c r="B3415" s="37" t="n">
        <v>2023</v>
      </c>
      <c r="C3415" s="37" t="n">
        <v>2</v>
      </c>
      <c r="D3415" s="37" t="n">
        <v>66</v>
      </c>
      <c r="E3415" s="37" t="s">
        <v>187</v>
      </c>
      <c r="F3415" s="37" t="n">
        <v>3.4</v>
      </c>
      <c r="G3415" s="37" t="n">
        <v>26</v>
      </c>
      <c r="H3415" s="37" t="str">
        <f aca="false">IFERROR(VLOOKUP(A3415,Employees!$A$2:$I$1501,9,FALSE()),"Unknown")</f>
        <v>Sales</v>
      </c>
      <c r="I3415" s="37" t="str">
        <f aca="false">IFERROR(VLOOKUP(A3415,Employees!$A$2:$U$1501,21,FALSE()),"Unknown")</f>
        <v>Active</v>
      </c>
    </row>
    <row r="3416" customFormat="false" ht="15" hidden="false" customHeight="false" outlineLevel="0" collapsed="false">
      <c r="A3416" s="37" t="s">
        <v>868</v>
      </c>
      <c r="B3416" s="37" t="n">
        <v>2024</v>
      </c>
      <c r="C3416" s="37" t="n">
        <v>2</v>
      </c>
      <c r="D3416" s="37" t="n">
        <v>57</v>
      </c>
      <c r="E3416" s="37" t="s">
        <v>187</v>
      </c>
      <c r="F3416" s="37" t="n">
        <v>6.5</v>
      </c>
      <c r="G3416" s="37" t="n">
        <v>22</v>
      </c>
      <c r="H3416" s="37" t="str">
        <f aca="false">IFERROR(VLOOKUP(A3416,Employees!$A$2:$I$1501,9,FALSE()),"Unknown")</f>
        <v>Sales</v>
      </c>
      <c r="I3416" s="37" t="str">
        <f aca="false">IFERROR(VLOOKUP(A3416,Employees!$A$2:$U$1501,21,FALSE()),"Unknown")</f>
        <v>Active</v>
      </c>
    </row>
    <row r="3417" customFormat="false" ht="15" hidden="false" customHeight="false" outlineLevel="0" collapsed="false">
      <c r="A3417" s="37" t="s">
        <v>868</v>
      </c>
      <c r="B3417" s="37" t="n">
        <v>2025</v>
      </c>
      <c r="C3417" s="37" t="n">
        <v>2</v>
      </c>
      <c r="D3417" s="37" t="n">
        <v>87</v>
      </c>
      <c r="E3417" s="37" t="s">
        <v>187</v>
      </c>
      <c r="F3417" s="37" t="n">
        <v>6.7</v>
      </c>
      <c r="G3417" s="37" t="n">
        <v>22</v>
      </c>
      <c r="H3417" s="37" t="str">
        <f aca="false">IFERROR(VLOOKUP(A3417,Employees!$A$2:$I$1501,9,FALSE()),"Unknown")</f>
        <v>Sales</v>
      </c>
      <c r="I3417" s="37" t="str">
        <f aca="false">IFERROR(VLOOKUP(A3417,Employees!$A$2:$U$1501,21,FALSE()),"Unknown")</f>
        <v>Active</v>
      </c>
    </row>
    <row r="3418" customFormat="false" ht="15" hidden="false" customHeight="false" outlineLevel="0" collapsed="false">
      <c r="A3418" s="37" t="s">
        <v>1855</v>
      </c>
      <c r="B3418" s="37" t="n">
        <v>2024</v>
      </c>
      <c r="C3418" s="37" t="n">
        <v>3</v>
      </c>
      <c r="D3418" s="37" t="n">
        <v>91</v>
      </c>
      <c r="E3418" s="37" t="s">
        <v>187</v>
      </c>
      <c r="F3418" s="37" t="n">
        <v>7.9</v>
      </c>
      <c r="G3418" s="37" t="n">
        <v>31</v>
      </c>
      <c r="H3418" s="37" t="str">
        <f aca="false">IFERROR(VLOOKUP(A3418,Employees!$A$2:$I$1501,9,FALSE()),"Unknown")</f>
        <v>Engineering</v>
      </c>
      <c r="I3418" s="37" t="str">
        <f aca="false">IFERROR(VLOOKUP(A3418,Employees!$A$2:$U$1501,21,FALSE()),"Unknown")</f>
        <v>Active</v>
      </c>
    </row>
    <row r="3419" customFormat="false" ht="15" hidden="false" customHeight="false" outlineLevel="0" collapsed="false">
      <c r="A3419" s="37" t="s">
        <v>1855</v>
      </c>
      <c r="B3419" s="37" t="n">
        <v>2025</v>
      </c>
      <c r="C3419" s="37" t="n">
        <v>2</v>
      </c>
      <c r="D3419" s="37" t="n">
        <v>85</v>
      </c>
      <c r="E3419" s="37" t="s">
        <v>187</v>
      </c>
      <c r="F3419" s="37" t="n">
        <v>3.7</v>
      </c>
      <c r="G3419" s="37" t="n">
        <v>14</v>
      </c>
      <c r="H3419" s="37" t="str">
        <f aca="false">IFERROR(VLOOKUP(A3419,Employees!$A$2:$I$1501,9,FALSE()),"Unknown")</f>
        <v>Engineering</v>
      </c>
      <c r="I3419" s="37" t="str">
        <f aca="false">IFERROR(VLOOKUP(A3419,Employees!$A$2:$U$1501,21,FALSE()),"Unknown")</f>
        <v>Active</v>
      </c>
    </row>
    <row r="3420" customFormat="false" ht="15" hidden="false" customHeight="false" outlineLevel="0" collapsed="false">
      <c r="A3420" s="37" t="s">
        <v>1856</v>
      </c>
      <c r="B3420" s="37" t="n">
        <v>2025</v>
      </c>
      <c r="C3420" s="37" t="n">
        <v>4</v>
      </c>
      <c r="D3420" s="37" t="n">
        <v>93</v>
      </c>
      <c r="E3420" s="37" t="s">
        <v>187</v>
      </c>
      <c r="F3420" s="37" t="n">
        <v>8</v>
      </c>
      <c r="G3420" s="37" t="n">
        <v>4</v>
      </c>
      <c r="H3420" s="37" t="str">
        <f aca="false">IFERROR(VLOOKUP(A3420,Employees!$A$2:$I$1501,9,FALSE()),"Unknown")</f>
        <v>Engineering</v>
      </c>
      <c r="I3420" s="37" t="str">
        <f aca="false">IFERROR(VLOOKUP(A3420,Employees!$A$2:$U$1501,21,FALSE()),"Unknown")</f>
        <v>Active</v>
      </c>
    </row>
    <row r="3421" customFormat="false" ht="15" hidden="false" customHeight="false" outlineLevel="0" collapsed="false">
      <c r="A3421" s="37" t="s">
        <v>1857</v>
      </c>
      <c r="B3421" s="37" t="n">
        <v>2021</v>
      </c>
      <c r="C3421" s="37" t="n">
        <v>2</v>
      </c>
      <c r="D3421" s="37" t="n">
        <v>65</v>
      </c>
      <c r="E3421" s="37" t="s">
        <v>187</v>
      </c>
      <c r="F3421" s="37" t="n">
        <v>4</v>
      </c>
      <c r="G3421" s="37" t="n">
        <v>12</v>
      </c>
      <c r="H3421" s="37" t="str">
        <f aca="false">IFERROR(VLOOKUP(A3421,Employees!$A$2:$I$1501,9,FALSE()),"Unknown")</f>
        <v>Customer Support</v>
      </c>
      <c r="I3421" s="37" t="str">
        <f aca="false">IFERROR(VLOOKUP(A3421,Employees!$A$2:$U$1501,21,FALSE()),"Unknown")</f>
        <v>Active</v>
      </c>
    </row>
    <row r="3422" customFormat="false" ht="15" hidden="false" customHeight="false" outlineLevel="0" collapsed="false">
      <c r="A3422" s="37" t="s">
        <v>1857</v>
      </c>
      <c r="B3422" s="37" t="n">
        <v>2022</v>
      </c>
      <c r="C3422" s="37" t="n">
        <v>4</v>
      </c>
      <c r="D3422" s="37" t="n">
        <v>93</v>
      </c>
      <c r="E3422" s="37" t="s">
        <v>187</v>
      </c>
      <c r="F3422" s="37" t="n">
        <v>11.2</v>
      </c>
      <c r="G3422" s="37" t="n">
        <v>17</v>
      </c>
      <c r="H3422" s="37" t="str">
        <f aca="false">IFERROR(VLOOKUP(A3422,Employees!$A$2:$I$1501,9,FALSE()),"Unknown")</f>
        <v>Customer Support</v>
      </c>
      <c r="I3422" s="37" t="str">
        <f aca="false">IFERROR(VLOOKUP(A3422,Employees!$A$2:$U$1501,21,FALSE()),"Unknown")</f>
        <v>Active</v>
      </c>
    </row>
    <row r="3423" customFormat="false" ht="15" hidden="false" customHeight="false" outlineLevel="0" collapsed="false">
      <c r="A3423" s="37" t="s">
        <v>1857</v>
      </c>
      <c r="B3423" s="37" t="n">
        <v>2023</v>
      </c>
      <c r="C3423" s="37" t="n">
        <v>2</v>
      </c>
      <c r="D3423" s="37" t="n">
        <v>75</v>
      </c>
      <c r="E3423" s="37" t="s">
        <v>187</v>
      </c>
      <c r="F3423" s="37" t="n">
        <v>1.9</v>
      </c>
      <c r="G3423" s="37" t="n">
        <v>9</v>
      </c>
      <c r="H3423" s="37" t="str">
        <f aca="false">IFERROR(VLOOKUP(A3423,Employees!$A$2:$I$1501,9,FALSE()),"Unknown")</f>
        <v>Customer Support</v>
      </c>
      <c r="I3423" s="37" t="str">
        <f aca="false">IFERROR(VLOOKUP(A3423,Employees!$A$2:$U$1501,21,FALSE()),"Unknown")</f>
        <v>Active</v>
      </c>
    </row>
    <row r="3424" customFormat="false" ht="15" hidden="false" customHeight="false" outlineLevel="0" collapsed="false">
      <c r="A3424" s="37" t="s">
        <v>1857</v>
      </c>
      <c r="B3424" s="37" t="n">
        <v>2024</v>
      </c>
      <c r="C3424" s="37" t="n">
        <v>4</v>
      </c>
      <c r="D3424" s="37" t="n">
        <v>104</v>
      </c>
      <c r="E3424" s="37" t="s">
        <v>187</v>
      </c>
      <c r="F3424" s="37" t="n">
        <v>8.8</v>
      </c>
      <c r="G3424" s="37" t="n">
        <v>14</v>
      </c>
      <c r="H3424" s="37" t="str">
        <f aca="false">IFERROR(VLOOKUP(A3424,Employees!$A$2:$I$1501,9,FALSE()),"Unknown")</f>
        <v>Customer Support</v>
      </c>
      <c r="I3424" s="37" t="str">
        <f aca="false">IFERROR(VLOOKUP(A3424,Employees!$A$2:$U$1501,21,FALSE()),"Unknown")</f>
        <v>Active</v>
      </c>
    </row>
    <row r="3425" customFormat="false" ht="15" hidden="false" customHeight="false" outlineLevel="0" collapsed="false">
      <c r="A3425" s="37" t="s">
        <v>1857</v>
      </c>
      <c r="B3425" s="37" t="n">
        <v>2025</v>
      </c>
      <c r="C3425" s="37" t="n">
        <v>4</v>
      </c>
      <c r="D3425" s="37" t="n">
        <v>93</v>
      </c>
      <c r="E3425" s="37" t="s">
        <v>187</v>
      </c>
      <c r="F3425" s="37" t="n">
        <v>8.6</v>
      </c>
      <c r="G3425" s="37" t="n">
        <v>18</v>
      </c>
      <c r="H3425" s="37" t="str">
        <f aca="false">IFERROR(VLOOKUP(A3425,Employees!$A$2:$I$1501,9,FALSE()),"Unknown")</f>
        <v>Customer Support</v>
      </c>
      <c r="I3425" s="37" t="str">
        <f aca="false">IFERROR(VLOOKUP(A3425,Employees!$A$2:$U$1501,21,FALSE()),"Unknown")</f>
        <v>Active</v>
      </c>
    </row>
    <row r="3426" customFormat="false" ht="15" hidden="false" customHeight="false" outlineLevel="0" collapsed="false">
      <c r="A3426" s="37" t="s">
        <v>1859</v>
      </c>
      <c r="B3426" s="37" t="n">
        <v>2024</v>
      </c>
      <c r="C3426" s="37" t="n">
        <v>2</v>
      </c>
      <c r="D3426" s="37" t="n">
        <v>80</v>
      </c>
      <c r="E3426" s="37" t="s">
        <v>187</v>
      </c>
      <c r="F3426" s="37" t="n">
        <v>5.3</v>
      </c>
      <c r="G3426" s="37" t="n">
        <v>26</v>
      </c>
      <c r="H3426" s="37" t="str">
        <f aca="false">IFERROR(VLOOKUP(A3426,Employees!$A$2:$I$1501,9,FALSE()),"Unknown")</f>
        <v>Human Resources</v>
      </c>
      <c r="I3426" s="37" t="str">
        <f aca="false">IFERROR(VLOOKUP(A3426,Employees!$A$2:$U$1501,21,FALSE()),"Unknown")</f>
        <v>Active</v>
      </c>
    </row>
    <row r="3427" customFormat="false" ht="15" hidden="false" customHeight="false" outlineLevel="0" collapsed="false">
      <c r="A3427" s="37" t="s">
        <v>1859</v>
      </c>
      <c r="B3427" s="37" t="n">
        <v>2025</v>
      </c>
      <c r="C3427" s="37" t="n">
        <v>3</v>
      </c>
      <c r="D3427" s="37" t="n">
        <v>78</v>
      </c>
      <c r="E3427" s="37" t="s">
        <v>187</v>
      </c>
      <c r="F3427" s="37" t="n">
        <v>6.5</v>
      </c>
      <c r="G3427" s="37" t="n">
        <v>13</v>
      </c>
      <c r="H3427" s="37" t="str">
        <f aca="false">IFERROR(VLOOKUP(A3427,Employees!$A$2:$I$1501,9,FALSE()),"Unknown")</f>
        <v>Human Resources</v>
      </c>
      <c r="I3427" s="37" t="str">
        <f aca="false">IFERROR(VLOOKUP(A3427,Employees!$A$2:$U$1501,21,FALSE()),"Unknown")</f>
        <v>Active</v>
      </c>
    </row>
    <row r="3428" customFormat="false" ht="15" hidden="false" customHeight="false" outlineLevel="0" collapsed="false">
      <c r="A3428" s="37" t="s">
        <v>1860</v>
      </c>
      <c r="B3428" s="37" t="n">
        <v>2021</v>
      </c>
      <c r="C3428" s="37" t="n">
        <v>3</v>
      </c>
      <c r="D3428" s="37" t="n">
        <v>67</v>
      </c>
      <c r="E3428" s="37" t="s">
        <v>187</v>
      </c>
      <c r="F3428" s="37" t="n">
        <v>4.6</v>
      </c>
      <c r="G3428" s="37" t="n">
        <v>41</v>
      </c>
      <c r="H3428" s="37" t="str">
        <f aca="false">IFERROR(VLOOKUP(A3428,Employees!$A$2:$I$1501,9,FALSE()),"Unknown")</f>
        <v>Engineering</v>
      </c>
      <c r="I3428" s="37" t="str">
        <f aca="false">IFERROR(VLOOKUP(A3428,Employees!$A$2:$U$1501,21,FALSE()),"Unknown")</f>
        <v>Active</v>
      </c>
    </row>
    <row r="3429" customFormat="false" ht="15" hidden="false" customHeight="false" outlineLevel="0" collapsed="false">
      <c r="A3429" s="37" t="s">
        <v>1860</v>
      </c>
      <c r="B3429" s="37" t="n">
        <v>2022</v>
      </c>
      <c r="C3429" s="37" t="n">
        <v>2</v>
      </c>
      <c r="D3429" s="37" t="n">
        <v>87</v>
      </c>
      <c r="E3429" s="37" t="s">
        <v>187</v>
      </c>
      <c r="F3429" s="37" t="n">
        <v>4.2</v>
      </c>
      <c r="G3429" s="37" t="n">
        <v>9</v>
      </c>
      <c r="H3429" s="37" t="str">
        <f aca="false">IFERROR(VLOOKUP(A3429,Employees!$A$2:$I$1501,9,FALSE()),"Unknown")</f>
        <v>Engineering</v>
      </c>
      <c r="I3429" s="37" t="str">
        <f aca="false">IFERROR(VLOOKUP(A3429,Employees!$A$2:$U$1501,21,FALSE()),"Unknown")</f>
        <v>Active</v>
      </c>
    </row>
    <row r="3430" customFormat="false" ht="15" hidden="false" customHeight="false" outlineLevel="0" collapsed="false">
      <c r="A3430" s="37" t="s">
        <v>1860</v>
      </c>
      <c r="B3430" s="37" t="n">
        <v>2023</v>
      </c>
      <c r="C3430" s="37" t="n">
        <v>3</v>
      </c>
      <c r="D3430" s="37" t="n">
        <v>104</v>
      </c>
      <c r="E3430" s="37" t="s">
        <v>187</v>
      </c>
      <c r="F3430" s="37" t="n">
        <v>7.9</v>
      </c>
      <c r="G3430" s="37" t="n">
        <v>16</v>
      </c>
      <c r="H3430" s="37" t="str">
        <f aca="false">IFERROR(VLOOKUP(A3430,Employees!$A$2:$I$1501,9,FALSE()),"Unknown")</f>
        <v>Engineering</v>
      </c>
      <c r="I3430" s="37" t="str">
        <f aca="false">IFERROR(VLOOKUP(A3430,Employees!$A$2:$U$1501,21,FALSE()),"Unknown")</f>
        <v>Active</v>
      </c>
    </row>
    <row r="3431" customFormat="false" ht="15" hidden="false" customHeight="false" outlineLevel="0" collapsed="false">
      <c r="A3431" s="37" t="s">
        <v>1860</v>
      </c>
      <c r="B3431" s="37" t="n">
        <v>2024</v>
      </c>
      <c r="C3431" s="37" t="n">
        <v>3</v>
      </c>
      <c r="D3431" s="37" t="n">
        <v>63</v>
      </c>
      <c r="E3431" s="37" t="s">
        <v>187</v>
      </c>
      <c r="F3431" s="37" t="n">
        <v>6.6</v>
      </c>
      <c r="G3431" s="37" t="n">
        <v>29</v>
      </c>
      <c r="H3431" s="37" t="str">
        <f aca="false">IFERROR(VLOOKUP(A3431,Employees!$A$2:$I$1501,9,FALSE()),"Unknown")</f>
        <v>Engineering</v>
      </c>
      <c r="I3431" s="37" t="str">
        <f aca="false">IFERROR(VLOOKUP(A3431,Employees!$A$2:$U$1501,21,FALSE()),"Unknown")</f>
        <v>Active</v>
      </c>
    </row>
    <row r="3432" customFormat="false" ht="15" hidden="false" customHeight="false" outlineLevel="0" collapsed="false">
      <c r="A3432" s="37" t="s">
        <v>1860</v>
      </c>
      <c r="B3432" s="37" t="n">
        <v>2025</v>
      </c>
      <c r="C3432" s="37" t="n">
        <v>4</v>
      </c>
      <c r="D3432" s="37" t="n">
        <v>111</v>
      </c>
      <c r="E3432" s="37" t="s">
        <v>187</v>
      </c>
      <c r="F3432" s="37" t="n">
        <v>10.9</v>
      </c>
      <c r="G3432" s="37" t="n">
        <v>21</v>
      </c>
      <c r="H3432" s="37" t="str">
        <f aca="false">IFERROR(VLOOKUP(A3432,Employees!$A$2:$I$1501,9,FALSE()),"Unknown")</f>
        <v>Engineering</v>
      </c>
      <c r="I3432" s="37" t="str">
        <f aca="false">IFERROR(VLOOKUP(A3432,Employees!$A$2:$U$1501,21,FALSE()),"Unknown")</f>
        <v>Active</v>
      </c>
    </row>
    <row r="3433" customFormat="false" ht="15" hidden="false" customHeight="false" outlineLevel="0" collapsed="false">
      <c r="A3433" s="37" t="s">
        <v>714</v>
      </c>
      <c r="B3433" s="37" t="n">
        <v>2024</v>
      </c>
      <c r="C3433" s="37" t="n">
        <v>1</v>
      </c>
      <c r="D3433" s="37" t="n">
        <v>69</v>
      </c>
      <c r="E3433" s="37" t="s">
        <v>187</v>
      </c>
      <c r="F3433" s="37" t="n">
        <v>3</v>
      </c>
      <c r="G3433" s="37" t="n">
        <v>17</v>
      </c>
      <c r="H3433" s="37" t="str">
        <f aca="false">IFERROR(VLOOKUP(A3433,Employees!$A$2:$I$1501,9,FALSE()),"Unknown")</f>
        <v>Data &amp; AI</v>
      </c>
      <c r="I3433" s="37" t="str">
        <f aca="false">IFERROR(VLOOKUP(A3433,Employees!$A$2:$U$1501,21,FALSE()),"Unknown")</f>
        <v>Active</v>
      </c>
    </row>
    <row r="3434" customFormat="false" ht="15" hidden="false" customHeight="false" outlineLevel="0" collapsed="false">
      <c r="A3434" s="37" t="s">
        <v>714</v>
      </c>
      <c r="B3434" s="37" t="n">
        <v>2025</v>
      </c>
      <c r="C3434" s="37" t="n">
        <v>4</v>
      </c>
      <c r="D3434" s="37" t="n">
        <v>96</v>
      </c>
      <c r="E3434" s="37" t="s">
        <v>187</v>
      </c>
      <c r="F3434" s="37" t="n">
        <v>9.9</v>
      </c>
      <c r="G3434" s="37" t="n">
        <v>44</v>
      </c>
      <c r="H3434" s="37" t="str">
        <f aca="false">IFERROR(VLOOKUP(A3434,Employees!$A$2:$I$1501,9,FALSE()),"Unknown")</f>
        <v>Data &amp; AI</v>
      </c>
      <c r="I3434" s="37" t="str">
        <f aca="false">IFERROR(VLOOKUP(A3434,Employees!$A$2:$U$1501,21,FALSE()),"Unknown")</f>
        <v>Active</v>
      </c>
    </row>
    <row r="3435" customFormat="false" ht="15" hidden="false" customHeight="false" outlineLevel="0" collapsed="false">
      <c r="A3435" s="37" t="s">
        <v>1864</v>
      </c>
      <c r="B3435" s="37" t="n">
        <v>2021</v>
      </c>
      <c r="C3435" s="37" t="n">
        <v>2</v>
      </c>
      <c r="D3435" s="37" t="n">
        <v>70</v>
      </c>
      <c r="E3435" s="37" t="s">
        <v>187</v>
      </c>
      <c r="F3435" s="37" t="n">
        <v>3.8</v>
      </c>
      <c r="G3435" s="37" t="n">
        <v>11</v>
      </c>
      <c r="H3435" s="37" t="str">
        <f aca="false">IFERROR(VLOOKUP(A3435,Employees!$A$2:$I$1501,9,FALSE()),"Unknown")</f>
        <v>Engineering</v>
      </c>
      <c r="I3435" s="37" t="str">
        <f aca="false">IFERROR(VLOOKUP(A3435,Employees!$A$2:$U$1501,21,FALSE()),"Unknown")</f>
        <v>Active</v>
      </c>
    </row>
    <row r="3436" customFormat="false" ht="15" hidden="false" customHeight="false" outlineLevel="0" collapsed="false">
      <c r="A3436" s="37" t="s">
        <v>1864</v>
      </c>
      <c r="B3436" s="37" t="n">
        <v>2022</v>
      </c>
      <c r="C3436" s="37" t="n">
        <v>3</v>
      </c>
      <c r="D3436" s="37" t="n">
        <v>88</v>
      </c>
      <c r="E3436" s="37" t="s">
        <v>187</v>
      </c>
      <c r="F3436" s="37" t="n">
        <v>4.6</v>
      </c>
      <c r="G3436" s="37" t="n">
        <v>33</v>
      </c>
      <c r="H3436" s="37" t="str">
        <f aca="false">IFERROR(VLOOKUP(A3436,Employees!$A$2:$I$1501,9,FALSE()),"Unknown")</f>
        <v>Engineering</v>
      </c>
      <c r="I3436" s="37" t="str">
        <f aca="false">IFERROR(VLOOKUP(A3436,Employees!$A$2:$U$1501,21,FALSE()),"Unknown")</f>
        <v>Active</v>
      </c>
    </row>
    <row r="3437" customFormat="false" ht="15" hidden="false" customHeight="false" outlineLevel="0" collapsed="false">
      <c r="A3437" s="37" t="s">
        <v>1864</v>
      </c>
      <c r="B3437" s="37" t="n">
        <v>2023</v>
      </c>
      <c r="C3437" s="37" t="n">
        <v>4</v>
      </c>
      <c r="D3437" s="37" t="n">
        <v>85</v>
      </c>
      <c r="E3437" s="37" t="s">
        <v>187</v>
      </c>
      <c r="F3437" s="37" t="n">
        <v>10.2</v>
      </c>
      <c r="G3437" s="37" t="n">
        <v>15</v>
      </c>
      <c r="H3437" s="37" t="str">
        <f aca="false">IFERROR(VLOOKUP(A3437,Employees!$A$2:$I$1501,9,FALSE()),"Unknown")</f>
        <v>Engineering</v>
      </c>
      <c r="I3437" s="37" t="str">
        <f aca="false">IFERROR(VLOOKUP(A3437,Employees!$A$2:$U$1501,21,FALSE()),"Unknown")</f>
        <v>Active</v>
      </c>
    </row>
    <row r="3438" customFormat="false" ht="15" hidden="false" customHeight="false" outlineLevel="0" collapsed="false">
      <c r="A3438" s="37" t="s">
        <v>1864</v>
      </c>
      <c r="B3438" s="37" t="n">
        <v>2024</v>
      </c>
      <c r="C3438" s="37" t="n">
        <v>4</v>
      </c>
      <c r="D3438" s="37" t="n">
        <v>96</v>
      </c>
      <c r="E3438" s="37" t="s">
        <v>185</v>
      </c>
      <c r="F3438" s="37" t="n">
        <v>10</v>
      </c>
      <c r="G3438" s="37" t="n">
        <v>22</v>
      </c>
      <c r="H3438" s="37" t="str">
        <f aca="false">IFERROR(VLOOKUP(A3438,Employees!$A$2:$I$1501,9,FALSE()),"Unknown")</f>
        <v>Engineering</v>
      </c>
      <c r="I3438" s="37" t="str">
        <f aca="false">IFERROR(VLOOKUP(A3438,Employees!$A$2:$U$1501,21,FALSE()),"Unknown")</f>
        <v>Active</v>
      </c>
    </row>
    <row r="3439" customFormat="false" ht="15" hidden="false" customHeight="false" outlineLevel="0" collapsed="false">
      <c r="A3439" s="37" t="s">
        <v>1864</v>
      </c>
      <c r="B3439" s="37" t="n">
        <v>2025</v>
      </c>
      <c r="C3439" s="37" t="n">
        <v>3</v>
      </c>
      <c r="D3439" s="37" t="n">
        <v>83</v>
      </c>
      <c r="E3439" s="37" t="s">
        <v>187</v>
      </c>
      <c r="F3439" s="37" t="n">
        <v>5.3</v>
      </c>
      <c r="G3439" s="37" t="n">
        <v>7</v>
      </c>
      <c r="H3439" s="37" t="str">
        <f aca="false">IFERROR(VLOOKUP(A3439,Employees!$A$2:$I$1501,9,FALSE()),"Unknown")</f>
        <v>Engineering</v>
      </c>
      <c r="I3439" s="37" t="str">
        <f aca="false">IFERROR(VLOOKUP(A3439,Employees!$A$2:$U$1501,21,FALSE()),"Unknown")</f>
        <v>Active</v>
      </c>
    </row>
    <row r="3440" customFormat="false" ht="15" hidden="false" customHeight="false" outlineLevel="0" collapsed="false">
      <c r="A3440" s="37" t="s">
        <v>1075</v>
      </c>
      <c r="B3440" s="37" t="n">
        <v>2024</v>
      </c>
      <c r="C3440" s="37" t="n">
        <v>3</v>
      </c>
      <c r="D3440" s="37" t="n">
        <v>59</v>
      </c>
      <c r="E3440" s="37" t="s">
        <v>187</v>
      </c>
      <c r="F3440" s="37" t="n">
        <v>7.7</v>
      </c>
      <c r="G3440" s="37" t="n">
        <v>28</v>
      </c>
      <c r="H3440" s="37" t="str">
        <f aca="false">IFERROR(VLOOKUP(A3440,Employees!$A$2:$I$1501,9,FALSE()),"Unknown")</f>
        <v>Sales</v>
      </c>
      <c r="I3440" s="37" t="str">
        <f aca="false">IFERROR(VLOOKUP(A3440,Employees!$A$2:$U$1501,21,FALSE()),"Unknown")</f>
        <v>Active</v>
      </c>
    </row>
    <row r="3441" customFormat="false" ht="15" hidden="false" customHeight="false" outlineLevel="0" collapsed="false">
      <c r="A3441" s="37" t="s">
        <v>1075</v>
      </c>
      <c r="B3441" s="37" t="n">
        <v>2025</v>
      </c>
      <c r="C3441" s="37" t="n">
        <v>4</v>
      </c>
      <c r="D3441" s="37" t="n">
        <v>89</v>
      </c>
      <c r="E3441" s="37" t="s">
        <v>187</v>
      </c>
      <c r="F3441" s="37" t="n">
        <v>5.9</v>
      </c>
      <c r="G3441" s="37" t="n">
        <v>3</v>
      </c>
      <c r="H3441" s="37" t="str">
        <f aca="false">IFERROR(VLOOKUP(A3441,Employees!$A$2:$I$1501,9,FALSE()),"Unknown")</f>
        <v>Sales</v>
      </c>
      <c r="I3441" s="37" t="str">
        <f aca="false">IFERROR(VLOOKUP(A3441,Employees!$A$2:$U$1501,21,FALSE()),"Unknown")</f>
        <v>Active</v>
      </c>
    </row>
    <row r="3442" customFormat="false" ht="15" hidden="false" customHeight="false" outlineLevel="0" collapsed="false">
      <c r="A3442" s="37" t="s">
        <v>1867</v>
      </c>
      <c r="B3442" s="37" t="n">
        <v>2021</v>
      </c>
      <c r="C3442" s="37" t="n">
        <v>3</v>
      </c>
      <c r="D3442" s="37" t="n">
        <v>93</v>
      </c>
      <c r="E3442" s="37" t="s">
        <v>187</v>
      </c>
      <c r="F3442" s="37" t="n">
        <v>6.3</v>
      </c>
      <c r="G3442" s="37" t="n">
        <v>24</v>
      </c>
      <c r="H3442" s="37" t="str">
        <f aca="false">IFERROR(VLOOKUP(A3442,Employees!$A$2:$I$1501,9,FALSE()),"Unknown")</f>
        <v>Customer Support</v>
      </c>
      <c r="I3442" s="37" t="str">
        <f aca="false">IFERROR(VLOOKUP(A3442,Employees!$A$2:$U$1501,21,FALSE()),"Unknown")</f>
        <v>Active</v>
      </c>
    </row>
    <row r="3443" customFormat="false" ht="15" hidden="false" customHeight="false" outlineLevel="0" collapsed="false">
      <c r="A3443" s="37" t="s">
        <v>1867</v>
      </c>
      <c r="B3443" s="37" t="n">
        <v>2022</v>
      </c>
      <c r="C3443" s="37" t="n">
        <v>3</v>
      </c>
      <c r="D3443" s="37" t="n">
        <v>89</v>
      </c>
      <c r="E3443" s="37" t="s">
        <v>187</v>
      </c>
      <c r="F3443" s="37" t="n">
        <v>4.9</v>
      </c>
      <c r="G3443" s="37" t="n">
        <v>6</v>
      </c>
      <c r="H3443" s="37" t="str">
        <f aca="false">IFERROR(VLOOKUP(A3443,Employees!$A$2:$I$1501,9,FALSE()),"Unknown")</f>
        <v>Customer Support</v>
      </c>
      <c r="I3443" s="37" t="str">
        <f aca="false">IFERROR(VLOOKUP(A3443,Employees!$A$2:$U$1501,21,FALSE()),"Unknown")</f>
        <v>Active</v>
      </c>
    </row>
    <row r="3444" customFormat="false" ht="15" hidden="false" customHeight="false" outlineLevel="0" collapsed="false">
      <c r="A3444" s="37" t="s">
        <v>1867</v>
      </c>
      <c r="B3444" s="37" t="n">
        <v>2023</v>
      </c>
      <c r="C3444" s="37" t="n">
        <v>3</v>
      </c>
      <c r="D3444" s="37" t="n">
        <v>76</v>
      </c>
      <c r="E3444" s="37" t="s">
        <v>187</v>
      </c>
      <c r="F3444" s="37" t="n">
        <v>7.6</v>
      </c>
      <c r="G3444" s="37" t="n">
        <v>10</v>
      </c>
      <c r="H3444" s="37" t="str">
        <f aca="false">IFERROR(VLOOKUP(A3444,Employees!$A$2:$I$1501,9,FALSE()),"Unknown")</f>
        <v>Customer Support</v>
      </c>
      <c r="I3444" s="37" t="str">
        <f aca="false">IFERROR(VLOOKUP(A3444,Employees!$A$2:$U$1501,21,FALSE()),"Unknown")</f>
        <v>Active</v>
      </c>
    </row>
    <row r="3445" customFormat="false" ht="15" hidden="false" customHeight="false" outlineLevel="0" collapsed="false">
      <c r="A3445" s="37" t="s">
        <v>1867</v>
      </c>
      <c r="B3445" s="37" t="n">
        <v>2024</v>
      </c>
      <c r="C3445" s="37" t="n">
        <v>3</v>
      </c>
      <c r="D3445" s="37" t="n">
        <v>77</v>
      </c>
      <c r="E3445" s="37" t="s">
        <v>187</v>
      </c>
      <c r="F3445" s="37" t="n">
        <v>5.9</v>
      </c>
      <c r="G3445" s="37" t="n">
        <v>2</v>
      </c>
      <c r="H3445" s="37" t="str">
        <f aca="false">IFERROR(VLOOKUP(A3445,Employees!$A$2:$I$1501,9,FALSE()),"Unknown")</f>
        <v>Customer Support</v>
      </c>
      <c r="I3445" s="37" t="str">
        <f aca="false">IFERROR(VLOOKUP(A3445,Employees!$A$2:$U$1501,21,FALSE()),"Unknown")</f>
        <v>Active</v>
      </c>
    </row>
    <row r="3446" customFormat="false" ht="15" hidden="false" customHeight="false" outlineLevel="0" collapsed="false">
      <c r="A3446" s="37" t="s">
        <v>1867</v>
      </c>
      <c r="B3446" s="37" t="n">
        <v>2025</v>
      </c>
      <c r="C3446" s="37" t="n">
        <v>3</v>
      </c>
      <c r="D3446" s="37" t="n">
        <v>74</v>
      </c>
      <c r="E3446" s="37" t="s">
        <v>187</v>
      </c>
      <c r="F3446" s="37" t="n">
        <v>9.3</v>
      </c>
      <c r="G3446" s="37" t="n">
        <v>12</v>
      </c>
      <c r="H3446" s="37" t="str">
        <f aca="false">IFERROR(VLOOKUP(A3446,Employees!$A$2:$I$1501,9,FALSE()),"Unknown")</f>
        <v>Customer Support</v>
      </c>
      <c r="I3446" s="37" t="str">
        <f aca="false">IFERROR(VLOOKUP(A3446,Employees!$A$2:$U$1501,21,FALSE()),"Unknown")</f>
        <v>Active</v>
      </c>
    </row>
    <row r="3447" customFormat="false" ht="15" hidden="false" customHeight="false" outlineLevel="0" collapsed="false">
      <c r="A3447" s="37" t="s">
        <v>738</v>
      </c>
      <c r="B3447" s="37" t="n">
        <v>2021</v>
      </c>
      <c r="C3447" s="37" t="n">
        <v>2</v>
      </c>
      <c r="D3447" s="37" t="n">
        <v>87</v>
      </c>
      <c r="E3447" s="37" t="s">
        <v>187</v>
      </c>
      <c r="F3447" s="37" t="n">
        <v>6.6</v>
      </c>
      <c r="G3447" s="37" t="n">
        <v>43</v>
      </c>
      <c r="H3447" s="37" t="str">
        <f aca="false">IFERROR(VLOOKUP(A3447,Employees!$A$2:$I$1501,9,FALSE()),"Unknown")</f>
        <v>Operations</v>
      </c>
      <c r="I3447" s="37" t="str">
        <f aca="false">IFERROR(VLOOKUP(A3447,Employees!$A$2:$U$1501,21,FALSE()),"Unknown")</f>
        <v>Active</v>
      </c>
    </row>
    <row r="3448" customFormat="false" ht="15" hidden="false" customHeight="false" outlineLevel="0" collapsed="false">
      <c r="A3448" s="37" t="s">
        <v>738</v>
      </c>
      <c r="B3448" s="37" t="n">
        <v>2022</v>
      </c>
      <c r="C3448" s="37" t="n">
        <v>2</v>
      </c>
      <c r="D3448" s="37" t="n">
        <v>92</v>
      </c>
      <c r="E3448" s="37" t="s">
        <v>187</v>
      </c>
      <c r="F3448" s="37" t="n">
        <v>4.1</v>
      </c>
      <c r="G3448" s="37" t="n">
        <v>6</v>
      </c>
      <c r="H3448" s="37" t="str">
        <f aca="false">IFERROR(VLOOKUP(A3448,Employees!$A$2:$I$1501,9,FALSE()),"Unknown")</f>
        <v>Operations</v>
      </c>
      <c r="I3448" s="37" t="str">
        <f aca="false">IFERROR(VLOOKUP(A3448,Employees!$A$2:$U$1501,21,FALSE()),"Unknown")</f>
        <v>Active</v>
      </c>
    </row>
    <row r="3449" customFormat="false" ht="15" hidden="false" customHeight="false" outlineLevel="0" collapsed="false">
      <c r="A3449" s="37" t="s">
        <v>738</v>
      </c>
      <c r="B3449" s="37" t="n">
        <v>2023</v>
      </c>
      <c r="C3449" s="37" t="n">
        <v>3</v>
      </c>
      <c r="D3449" s="37" t="n">
        <v>77</v>
      </c>
      <c r="E3449" s="37" t="s">
        <v>187</v>
      </c>
      <c r="F3449" s="37" t="n">
        <v>6.8</v>
      </c>
      <c r="G3449" s="37" t="n">
        <v>29</v>
      </c>
      <c r="H3449" s="37" t="str">
        <f aca="false">IFERROR(VLOOKUP(A3449,Employees!$A$2:$I$1501,9,FALSE()),"Unknown")</f>
        <v>Operations</v>
      </c>
      <c r="I3449" s="37" t="str">
        <f aca="false">IFERROR(VLOOKUP(A3449,Employees!$A$2:$U$1501,21,FALSE()),"Unknown")</f>
        <v>Active</v>
      </c>
    </row>
    <row r="3450" customFormat="false" ht="15" hidden="false" customHeight="false" outlineLevel="0" collapsed="false">
      <c r="A3450" s="37" t="s">
        <v>738</v>
      </c>
      <c r="B3450" s="37" t="n">
        <v>2024</v>
      </c>
      <c r="C3450" s="37" t="n">
        <v>3</v>
      </c>
      <c r="D3450" s="37" t="n">
        <v>82</v>
      </c>
      <c r="E3450" s="37" t="s">
        <v>187</v>
      </c>
      <c r="F3450" s="37" t="n">
        <v>5.5</v>
      </c>
      <c r="G3450" s="37" t="n">
        <v>7</v>
      </c>
      <c r="H3450" s="37" t="str">
        <f aca="false">IFERROR(VLOOKUP(A3450,Employees!$A$2:$I$1501,9,FALSE()),"Unknown")</f>
        <v>Operations</v>
      </c>
      <c r="I3450" s="37" t="str">
        <f aca="false">IFERROR(VLOOKUP(A3450,Employees!$A$2:$U$1501,21,FALSE()),"Unknown")</f>
        <v>Active</v>
      </c>
    </row>
    <row r="3451" customFormat="false" ht="15" hidden="false" customHeight="false" outlineLevel="0" collapsed="false">
      <c r="A3451" s="37" t="s">
        <v>738</v>
      </c>
      <c r="B3451" s="37" t="n">
        <v>2025</v>
      </c>
      <c r="C3451" s="37" t="n">
        <v>2</v>
      </c>
      <c r="D3451" s="37" t="n">
        <v>74</v>
      </c>
      <c r="E3451" s="37" t="s">
        <v>187</v>
      </c>
      <c r="F3451" s="37" t="n">
        <v>1.3</v>
      </c>
      <c r="G3451" s="37" t="n">
        <v>7</v>
      </c>
      <c r="H3451" s="37" t="str">
        <f aca="false">IFERROR(VLOOKUP(A3451,Employees!$A$2:$I$1501,9,FALSE()),"Unknown")</f>
        <v>Operations</v>
      </c>
      <c r="I3451" s="37" t="str">
        <f aca="false">IFERROR(VLOOKUP(A3451,Employees!$A$2:$U$1501,21,FALSE()),"Unknown")</f>
        <v>Active</v>
      </c>
    </row>
    <row r="3452" customFormat="false" ht="15" hidden="false" customHeight="false" outlineLevel="0" collapsed="false">
      <c r="A3452" s="37" t="s">
        <v>1868</v>
      </c>
      <c r="B3452" s="37" t="n">
        <v>2023</v>
      </c>
      <c r="C3452" s="37" t="n">
        <v>3</v>
      </c>
      <c r="D3452" s="37" t="n">
        <v>89</v>
      </c>
      <c r="E3452" s="37" t="s">
        <v>187</v>
      </c>
      <c r="F3452" s="37" t="n">
        <v>4.1</v>
      </c>
      <c r="G3452" s="37" t="n">
        <v>18</v>
      </c>
      <c r="H3452" s="37" t="str">
        <f aca="false">IFERROR(VLOOKUP(A3452,Employees!$A$2:$I$1501,9,FALSE()),"Unknown")</f>
        <v>Human Resources</v>
      </c>
      <c r="I3452" s="37" t="str">
        <f aca="false">IFERROR(VLOOKUP(A3452,Employees!$A$2:$U$1501,21,FALSE()),"Unknown")</f>
        <v>Active</v>
      </c>
    </row>
    <row r="3453" customFormat="false" ht="15" hidden="false" customHeight="false" outlineLevel="0" collapsed="false">
      <c r="A3453" s="37" t="s">
        <v>1868</v>
      </c>
      <c r="B3453" s="37" t="n">
        <v>2024</v>
      </c>
      <c r="C3453" s="37" t="n">
        <v>2</v>
      </c>
      <c r="D3453" s="37" t="n">
        <v>76</v>
      </c>
      <c r="E3453" s="37" t="s">
        <v>187</v>
      </c>
      <c r="F3453" s="37" t="n">
        <v>4.4</v>
      </c>
      <c r="G3453" s="37" t="n">
        <v>29</v>
      </c>
      <c r="H3453" s="37" t="str">
        <f aca="false">IFERROR(VLOOKUP(A3453,Employees!$A$2:$I$1501,9,FALSE()),"Unknown")</f>
        <v>Human Resources</v>
      </c>
      <c r="I3453" s="37" t="str">
        <f aca="false">IFERROR(VLOOKUP(A3453,Employees!$A$2:$U$1501,21,FALSE()),"Unknown")</f>
        <v>Active</v>
      </c>
    </row>
    <row r="3454" customFormat="false" ht="15" hidden="false" customHeight="false" outlineLevel="0" collapsed="false">
      <c r="A3454" s="37" t="s">
        <v>1868</v>
      </c>
      <c r="B3454" s="37" t="n">
        <v>2025</v>
      </c>
      <c r="C3454" s="37" t="n">
        <v>2</v>
      </c>
      <c r="D3454" s="37" t="n">
        <v>87</v>
      </c>
      <c r="E3454" s="37" t="s">
        <v>187</v>
      </c>
      <c r="F3454" s="37" t="n">
        <v>4.1</v>
      </c>
      <c r="G3454" s="37" t="n">
        <v>26</v>
      </c>
      <c r="H3454" s="37" t="str">
        <f aca="false">IFERROR(VLOOKUP(A3454,Employees!$A$2:$I$1501,9,FALSE()),"Unknown")</f>
        <v>Human Resources</v>
      </c>
      <c r="I3454" s="37" t="str">
        <f aca="false">IFERROR(VLOOKUP(A3454,Employees!$A$2:$U$1501,21,FALSE()),"Unknown")</f>
        <v>Active</v>
      </c>
    </row>
    <row r="3455" customFormat="false" ht="15" hidden="false" customHeight="false" outlineLevel="0" collapsed="false">
      <c r="A3455" s="37" t="s">
        <v>1051</v>
      </c>
      <c r="B3455" s="37" t="n">
        <v>2025</v>
      </c>
      <c r="C3455" s="37" t="n">
        <v>3</v>
      </c>
      <c r="D3455" s="37" t="n">
        <v>59</v>
      </c>
      <c r="E3455" s="37" t="s">
        <v>187</v>
      </c>
      <c r="F3455" s="37" t="n">
        <v>8.3</v>
      </c>
      <c r="G3455" s="37" t="n">
        <v>15</v>
      </c>
      <c r="H3455" s="37" t="str">
        <f aca="false">IFERROR(VLOOKUP(A3455,Employees!$A$2:$I$1501,9,FALSE()),"Unknown")</f>
        <v>Engineering</v>
      </c>
      <c r="I3455" s="37" t="str">
        <f aca="false">IFERROR(VLOOKUP(A3455,Employees!$A$2:$U$1501,21,FALSE()),"Unknown")</f>
        <v>Active</v>
      </c>
    </row>
    <row r="3456" customFormat="false" ht="15" hidden="false" customHeight="false" outlineLevel="0" collapsed="false">
      <c r="A3456" s="37" t="s">
        <v>1870</v>
      </c>
      <c r="B3456" s="37" t="n">
        <v>2021</v>
      </c>
      <c r="C3456" s="37" t="n">
        <v>2</v>
      </c>
      <c r="D3456" s="37" t="n">
        <v>73</v>
      </c>
      <c r="E3456" s="37" t="s">
        <v>187</v>
      </c>
      <c r="F3456" s="37" t="n">
        <v>4.2</v>
      </c>
      <c r="G3456" s="37" t="n">
        <v>23</v>
      </c>
      <c r="H3456" s="37" t="str">
        <f aca="false">IFERROR(VLOOKUP(A3456,Employees!$A$2:$I$1501,9,FALSE()),"Unknown")</f>
        <v>Operations</v>
      </c>
      <c r="I3456" s="37" t="str">
        <f aca="false">IFERROR(VLOOKUP(A3456,Employees!$A$2:$U$1501,21,FALSE()),"Unknown")</f>
        <v>Active</v>
      </c>
    </row>
    <row r="3457" customFormat="false" ht="15" hidden="false" customHeight="false" outlineLevel="0" collapsed="false">
      <c r="A3457" s="37" t="s">
        <v>1870</v>
      </c>
      <c r="B3457" s="37" t="n">
        <v>2022</v>
      </c>
      <c r="C3457" s="37" t="n">
        <v>4</v>
      </c>
      <c r="D3457" s="37" t="n">
        <v>86</v>
      </c>
      <c r="E3457" s="37" t="s">
        <v>187</v>
      </c>
      <c r="F3457" s="37" t="n">
        <v>8.5</v>
      </c>
      <c r="G3457" s="37" t="n">
        <v>31</v>
      </c>
      <c r="H3457" s="37" t="str">
        <f aca="false">IFERROR(VLOOKUP(A3457,Employees!$A$2:$I$1501,9,FALSE()),"Unknown")</f>
        <v>Operations</v>
      </c>
      <c r="I3457" s="37" t="str">
        <f aca="false">IFERROR(VLOOKUP(A3457,Employees!$A$2:$U$1501,21,FALSE()),"Unknown")</f>
        <v>Active</v>
      </c>
    </row>
    <row r="3458" customFormat="false" ht="15" hidden="false" customHeight="false" outlineLevel="0" collapsed="false">
      <c r="A3458" s="37" t="s">
        <v>1870</v>
      </c>
      <c r="B3458" s="37" t="n">
        <v>2023</v>
      </c>
      <c r="C3458" s="37" t="n">
        <v>2</v>
      </c>
      <c r="D3458" s="37" t="n">
        <v>72</v>
      </c>
      <c r="E3458" s="37" t="s">
        <v>187</v>
      </c>
      <c r="F3458" s="37" t="n">
        <v>6.2</v>
      </c>
      <c r="G3458" s="37" t="n">
        <v>38</v>
      </c>
      <c r="H3458" s="37" t="str">
        <f aca="false">IFERROR(VLOOKUP(A3458,Employees!$A$2:$I$1501,9,FALSE()),"Unknown")</f>
        <v>Operations</v>
      </c>
      <c r="I3458" s="37" t="str">
        <f aca="false">IFERROR(VLOOKUP(A3458,Employees!$A$2:$U$1501,21,FALSE()),"Unknown")</f>
        <v>Active</v>
      </c>
    </row>
    <row r="3459" customFormat="false" ht="15" hidden="false" customHeight="false" outlineLevel="0" collapsed="false">
      <c r="A3459" s="37" t="s">
        <v>1870</v>
      </c>
      <c r="B3459" s="37" t="n">
        <v>2024</v>
      </c>
      <c r="C3459" s="37" t="n">
        <v>3</v>
      </c>
      <c r="D3459" s="37" t="n">
        <v>107</v>
      </c>
      <c r="E3459" s="37" t="s">
        <v>187</v>
      </c>
      <c r="F3459" s="37" t="n">
        <v>7.3</v>
      </c>
      <c r="G3459" s="37" t="n">
        <v>23</v>
      </c>
      <c r="H3459" s="37" t="str">
        <f aca="false">IFERROR(VLOOKUP(A3459,Employees!$A$2:$I$1501,9,FALSE()),"Unknown")</f>
        <v>Operations</v>
      </c>
      <c r="I3459" s="37" t="str">
        <f aca="false">IFERROR(VLOOKUP(A3459,Employees!$A$2:$U$1501,21,FALSE()),"Unknown")</f>
        <v>Active</v>
      </c>
    </row>
    <row r="3460" customFormat="false" ht="15" hidden="false" customHeight="false" outlineLevel="0" collapsed="false">
      <c r="A3460" s="37" t="s">
        <v>1870</v>
      </c>
      <c r="B3460" s="37" t="n">
        <v>2025</v>
      </c>
      <c r="C3460" s="37" t="n">
        <v>3</v>
      </c>
      <c r="D3460" s="37" t="n">
        <v>53</v>
      </c>
      <c r="E3460" s="37" t="s">
        <v>187</v>
      </c>
      <c r="F3460" s="37" t="n">
        <v>8.1</v>
      </c>
      <c r="G3460" s="37" t="n">
        <v>8</v>
      </c>
      <c r="H3460" s="37" t="str">
        <f aca="false">IFERROR(VLOOKUP(A3460,Employees!$A$2:$I$1501,9,FALSE()),"Unknown")</f>
        <v>Operations</v>
      </c>
      <c r="I3460" s="37" t="str">
        <f aca="false">IFERROR(VLOOKUP(A3460,Employees!$A$2:$U$1501,21,FALSE()),"Unknown")</f>
        <v>Active</v>
      </c>
    </row>
    <row r="3461" customFormat="false" ht="15" hidden="false" customHeight="false" outlineLevel="0" collapsed="false">
      <c r="A3461" s="37" t="s">
        <v>1872</v>
      </c>
      <c r="B3461" s="37" t="n">
        <v>2021</v>
      </c>
      <c r="C3461" s="37" t="n">
        <v>2</v>
      </c>
      <c r="D3461" s="37" t="n">
        <v>68</v>
      </c>
      <c r="E3461" s="37" t="s">
        <v>187</v>
      </c>
      <c r="F3461" s="37" t="n">
        <v>3.9</v>
      </c>
      <c r="G3461" s="37" t="n">
        <v>35</v>
      </c>
      <c r="H3461" s="37" t="str">
        <f aca="false">IFERROR(VLOOKUP(A3461,Employees!$A$2:$I$1501,9,FALSE()),"Unknown")</f>
        <v>Data &amp; AI</v>
      </c>
      <c r="I3461" s="37" t="str">
        <f aca="false">IFERROR(VLOOKUP(A3461,Employees!$A$2:$U$1501,21,FALSE()),"Unknown")</f>
        <v>Active</v>
      </c>
    </row>
    <row r="3462" customFormat="false" ht="15" hidden="false" customHeight="false" outlineLevel="0" collapsed="false">
      <c r="A3462" s="37" t="s">
        <v>1872</v>
      </c>
      <c r="B3462" s="37" t="n">
        <v>2022</v>
      </c>
      <c r="C3462" s="37" t="n">
        <v>5</v>
      </c>
      <c r="D3462" s="37" t="n">
        <v>101</v>
      </c>
      <c r="E3462" s="37" t="s">
        <v>185</v>
      </c>
      <c r="F3462" s="37" t="n">
        <v>12.2</v>
      </c>
      <c r="G3462" s="37" t="n">
        <v>12</v>
      </c>
      <c r="H3462" s="37" t="str">
        <f aca="false">IFERROR(VLOOKUP(A3462,Employees!$A$2:$I$1501,9,FALSE()),"Unknown")</f>
        <v>Data &amp; AI</v>
      </c>
      <c r="I3462" s="37" t="str">
        <f aca="false">IFERROR(VLOOKUP(A3462,Employees!$A$2:$U$1501,21,FALSE()),"Unknown")</f>
        <v>Active</v>
      </c>
    </row>
    <row r="3463" customFormat="false" ht="15" hidden="false" customHeight="false" outlineLevel="0" collapsed="false">
      <c r="A3463" s="37" t="s">
        <v>1872</v>
      </c>
      <c r="B3463" s="37" t="n">
        <v>2023</v>
      </c>
      <c r="C3463" s="37" t="n">
        <v>2</v>
      </c>
      <c r="D3463" s="37" t="n">
        <v>75</v>
      </c>
      <c r="E3463" s="37" t="s">
        <v>187</v>
      </c>
      <c r="F3463" s="37" t="n">
        <v>1.3</v>
      </c>
      <c r="G3463" s="37" t="n">
        <v>38</v>
      </c>
      <c r="H3463" s="37" t="str">
        <f aca="false">IFERROR(VLOOKUP(A3463,Employees!$A$2:$I$1501,9,FALSE()),"Unknown")</f>
        <v>Data &amp; AI</v>
      </c>
      <c r="I3463" s="37" t="str">
        <f aca="false">IFERROR(VLOOKUP(A3463,Employees!$A$2:$U$1501,21,FALSE()),"Unknown")</f>
        <v>Active</v>
      </c>
    </row>
    <row r="3464" customFormat="false" ht="15" hidden="false" customHeight="false" outlineLevel="0" collapsed="false">
      <c r="A3464" s="37" t="s">
        <v>1872</v>
      </c>
      <c r="B3464" s="37" t="n">
        <v>2024</v>
      </c>
      <c r="C3464" s="37" t="n">
        <v>4</v>
      </c>
      <c r="D3464" s="37" t="n">
        <v>76</v>
      </c>
      <c r="E3464" s="37" t="s">
        <v>187</v>
      </c>
      <c r="F3464" s="37" t="n">
        <v>7.7</v>
      </c>
      <c r="G3464" s="37" t="n">
        <v>18</v>
      </c>
      <c r="H3464" s="37" t="str">
        <f aca="false">IFERROR(VLOOKUP(A3464,Employees!$A$2:$I$1501,9,FALSE()),"Unknown")</f>
        <v>Data &amp; AI</v>
      </c>
      <c r="I3464" s="37" t="str">
        <f aca="false">IFERROR(VLOOKUP(A3464,Employees!$A$2:$U$1501,21,FALSE()),"Unknown")</f>
        <v>Active</v>
      </c>
    </row>
    <row r="3465" customFormat="false" ht="15" hidden="false" customHeight="false" outlineLevel="0" collapsed="false">
      <c r="A3465" s="37" t="s">
        <v>1872</v>
      </c>
      <c r="B3465" s="37" t="n">
        <v>2025</v>
      </c>
      <c r="C3465" s="37" t="n">
        <v>4</v>
      </c>
      <c r="D3465" s="37" t="n">
        <v>92</v>
      </c>
      <c r="E3465" s="37" t="s">
        <v>185</v>
      </c>
      <c r="F3465" s="37" t="n">
        <v>12.1</v>
      </c>
      <c r="G3465" s="37" t="n">
        <v>18</v>
      </c>
      <c r="H3465" s="37" t="str">
        <f aca="false">IFERROR(VLOOKUP(A3465,Employees!$A$2:$I$1501,9,FALSE()),"Unknown")</f>
        <v>Data &amp; AI</v>
      </c>
      <c r="I3465" s="37" t="str">
        <f aca="false">IFERROR(VLOOKUP(A3465,Employees!$A$2:$U$1501,21,FALSE()),"Unknown")</f>
        <v>Active</v>
      </c>
    </row>
    <row r="3466" customFormat="false" ht="15" hidden="false" customHeight="false" outlineLevel="0" collapsed="false">
      <c r="A3466" s="37" t="s">
        <v>1873</v>
      </c>
      <c r="B3466" s="37" t="n">
        <v>2021</v>
      </c>
      <c r="C3466" s="37" t="n">
        <v>1</v>
      </c>
      <c r="D3466" s="37" t="n">
        <v>68</v>
      </c>
      <c r="E3466" s="37" t="s">
        <v>187</v>
      </c>
      <c r="F3466" s="37" t="n">
        <v>3.2</v>
      </c>
      <c r="G3466" s="37" t="n">
        <v>9</v>
      </c>
      <c r="H3466" s="37" t="str">
        <f aca="false">IFERROR(VLOOKUP(A3466,Employees!$A$2:$I$1501,9,FALSE()),"Unknown")</f>
        <v>Customer Support</v>
      </c>
      <c r="I3466" s="37" t="str">
        <f aca="false">IFERROR(VLOOKUP(A3466,Employees!$A$2:$U$1501,21,FALSE()),"Unknown")</f>
        <v>Exited</v>
      </c>
    </row>
    <row r="3467" customFormat="false" ht="15" hidden="false" customHeight="false" outlineLevel="0" collapsed="false">
      <c r="A3467" s="37" t="s">
        <v>482</v>
      </c>
      <c r="B3467" s="37" t="n">
        <v>2021</v>
      </c>
      <c r="C3467" s="37" t="n">
        <v>3</v>
      </c>
      <c r="D3467" s="37" t="n">
        <v>66</v>
      </c>
      <c r="E3467" s="37" t="s">
        <v>187</v>
      </c>
      <c r="F3467" s="37" t="n">
        <v>7.5</v>
      </c>
      <c r="G3467" s="37" t="n">
        <v>18</v>
      </c>
      <c r="H3467" s="37" t="str">
        <f aca="false">IFERROR(VLOOKUP(A3467,Employees!$A$2:$I$1501,9,FALSE()),"Unknown")</f>
        <v>Sales</v>
      </c>
      <c r="I3467" s="37" t="str">
        <f aca="false">IFERROR(VLOOKUP(A3467,Employees!$A$2:$U$1501,21,FALSE()),"Unknown")</f>
        <v>Active</v>
      </c>
    </row>
    <row r="3468" customFormat="false" ht="15" hidden="false" customHeight="false" outlineLevel="0" collapsed="false">
      <c r="A3468" s="37" t="s">
        <v>482</v>
      </c>
      <c r="B3468" s="37" t="n">
        <v>2022</v>
      </c>
      <c r="C3468" s="37" t="n">
        <v>4</v>
      </c>
      <c r="D3468" s="37" t="n">
        <v>101</v>
      </c>
      <c r="E3468" s="37" t="s">
        <v>187</v>
      </c>
      <c r="F3468" s="37" t="n">
        <v>9.2</v>
      </c>
      <c r="G3468" s="37" t="n">
        <v>24</v>
      </c>
      <c r="H3468" s="37" t="str">
        <f aca="false">IFERROR(VLOOKUP(A3468,Employees!$A$2:$I$1501,9,FALSE()),"Unknown")</f>
        <v>Sales</v>
      </c>
      <c r="I3468" s="37" t="str">
        <f aca="false">IFERROR(VLOOKUP(A3468,Employees!$A$2:$U$1501,21,FALSE()),"Unknown")</f>
        <v>Active</v>
      </c>
    </row>
    <row r="3469" customFormat="false" ht="15" hidden="false" customHeight="false" outlineLevel="0" collapsed="false">
      <c r="A3469" s="37" t="s">
        <v>482</v>
      </c>
      <c r="B3469" s="37" t="n">
        <v>2023</v>
      </c>
      <c r="C3469" s="37" t="n">
        <v>2</v>
      </c>
      <c r="D3469" s="37" t="n">
        <v>74</v>
      </c>
      <c r="E3469" s="37" t="s">
        <v>187</v>
      </c>
      <c r="F3469" s="37" t="n">
        <v>5.8</v>
      </c>
      <c r="G3469" s="37" t="n">
        <v>27</v>
      </c>
      <c r="H3469" s="37" t="str">
        <f aca="false">IFERROR(VLOOKUP(A3469,Employees!$A$2:$I$1501,9,FALSE()),"Unknown")</f>
        <v>Sales</v>
      </c>
      <c r="I3469" s="37" t="str">
        <f aca="false">IFERROR(VLOOKUP(A3469,Employees!$A$2:$U$1501,21,FALSE()),"Unknown")</f>
        <v>Active</v>
      </c>
    </row>
    <row r="3470" customFormat="false" ht="15" hidden="false" customHeight="false" outlineLevel="0" collapsed="false">
      <c r="A3470" s="37" t="s">
        <v>482</v>
      </c>
      <c r="B3470" s="37" t="n">
        <v>2024</v>
      </c>
      <c r="C3470" s="37" t="n">
        <v>1</v>
      </c>
      <c r="D3470" s="37" t="n">
        <v>49</v>
      </c>
      <c r="E3470" s="37" t="s">
        <v>187</v>
      </c>
      <c r="F3470" s="37" t="n">
        <v>0.2</v>
      </c>
      <c r="G3470" s="37" t="n">
        <v>12</v>
      </c>
      <c r="H3470" s="37" t="str">
        <f aca="false">IFERROR(VLOOKUP(A3470,Employees!$A$2:$I$1501,9,FALSE()),"Unknown")</f>
        <v>Sales</v>
      </c>
      <c r="I3470" s="37" t="str">
        <f aca="false">IFERROR(VLOOKUP(A3470,Employees!$A$2:$U$1501,21,FALSE()),"Unknown")</f>
        <v>Active</v>
      </c>
    </row>
    <row r="3471" customFormat="false" ht="15" hidden="false" customHeight="false" outlineLevel="0" collapsed="false">
      <c r="A3471" s="37" t="s">
        <v>482</v>
      </c>
      <c r="B3471" s="37" t="n">
        <v>2025</v>
      </c>
      <c r="C3471" s="37" t="n">
        <v>3</v>
      </c>
      <c r="D3471" s="37" t="n">
        <v>83</v>
      </c>
      <c r="E3471" s="37" t="s">
        <v>187</v>
      </c>
      <c r="F3471" s="37" t="n">
        <v>6.5</v>
      </c>
      <c r="G3471" s="37" t="n">
        <v>40</v>
      </c>
      <c r="H3471" s="37" t="str">
        <f aca="false">IFERROR(VLOOKUP(A3471,Employees!$A$2:$I$1501,9,FALSE()),"Unknown")</f>
        <v>Sales</v>
      </c>
      <c r="I3471" s="37" t="str">
        <f aca="false">IFERROR(VLOOKUP(A3471,Employees!$A$2:$U$1501,21,FALSE()),"Unknown")</f>
        <v>Active</v>
      </c>
    </row>
    <row r="3472" customFormat="false" ht="15" hidden="false" customHeight="false" outlineLevel="0" collapsed="false">
      <c r="A3472" s="37" t="s">
        <v>1874</v>
      </c>
      <c r="B3472" s="37" t="n">
        <v>2023</v>
      </c>
      <c r="C3472" s="37" t="n">
        <v>3</v>
      </c>
      <c r="D3472" s="37" t="n">
        <v>87</v>
      </c>
      <c r="E3472" s="37" t="s">
        <v>187</v>
      </c>
      <c r="F3472" s="37" t="n">
        <v>4.7</v>
      </c>
      <c r="G3472" s="37" t="n">
        <v>29</v>
      </c>
      <c r="H3472" s="37" t="str">
        <f aca="false">IFERROR(VLOOKUP(A3472,Employees!$A$2:$I$1501,9,FALSE()),"Unknown")</f>
        <v>Operations</v>
      </c>
      <c r="I3472" s="37" t="str">
        <f aca="false">IFERROR(VLOOKUP(A3472,Employees!$A$2:$U$1501,21,FALSE()),"Unknown")</f>
        <v>Active</v>
      </c>
    </row>
    <row r="3473" customFormat="false" ht="15" hidden="false" customHeight="false" outlineLevel="0" collapsed="false">
      <c r="A3473" s="37" t="s">
        <v>1874</v>
      </c>
      <c r="B3473" s="37" t="n">
        <v>2024</v>
      </c>
      <c r="C3473" s="37" t="n">
        <v>3</v>
      </c>
      <c r="D3473" s="37" t="n">
        <v>59</v>
      </c>
      <c r="E3473" s="37" t="s">
        <v>187</v>
      </c>
      <c r="F3473" s="37" t="n">
        <v>8</v>
      </c>
      <c r="G3473" s="37" t="n">
        <v>24</v>
      </c>
      <c r="H3473" s="37" t="str">
        <f aca="false">IFERROR(VLOOKUP(A3473,Employees!$A$2:$I$1501,9,FALSE()),"Unknown")</f>
        <v>Operations</v>
      </c>
      <c r="I3473" s="37" t="str">
        <f aca="false">IFERROR(VLOOKUP(A3473,Employees!$A$2:$U$1501,21,FALSE()),"Unknown")</f>
        <v>Active</v>
      </c>
    </row>
    <row r="3474" customFormat="false" ht="15" hidden="false" customHeight="false" outlineLevel="0" collapsed="false">
      <c r="A3474" s="37" t="s">
        <v>1874</v>
      </c>
      <c r="B3474" s="37" t="n">
        <v>2025</v>
      </c>
      <c r="C3474" s="37" t="n">
        <v>1</v>
      </c>
      <c r="D3474" s="37" t="n">
        <v>62</v>
      </c>
      <c r="E3474" s="37" t="s">
        <v>187</v>
      </c>
      <c r="F3474" s="37" t="n">
        <v>0</v>
      </c>
      <c r="G3474" s="37" t="n">
        <v>43</v>
      </c>
      <c r="H3474" s="37" t="str">
        <f aca="false">IFERROR(VLOOKUP(A3474,Employees!$A$2:$I$1501,9,FALSE()),"Unknown")</f>
        <v>Operations</v>
      </c>
      <c r="I3474" s="37" t="str">
        <f aca="false">IFERROR(VLOOKUP(A3474,Employees!$A$2:$U$1501,21,FALSE()),"Unknown")</f>
        <v>Active</v>
      </c>
    </row>
    <row r="3475" customFormat="false" ht="15" hidden="false" customHeight="false" outlineLevel="0" collapsed="false">
      <c r="A3475" s="37" t="s">
        <v>1875</v>
      </c>
      <c r="B3475" s="37" t="n">
        <v>2021</v>
      </c>
      <c r="C3475" s="37" t="n">
        <v>4</v>
      </c>
      <c r="D3475" s="37" t="n">
        <v>101</v>
      </c>
      <c r="E3475" s="37" t="s">
        <v>187</v>
      </c>
      <c r="F3475" s="37" t="n">
        <v>10.5</v>
      </c>
      <c r="G3475" s="37" t="n">
        <v>11</v>
      </c>
      <c r="H3475" s="37" t="str">
        <f aca="false">IFERROR(VLOOKUP(A3475,Employees!$A$2:$I$1501,9,FALSE()),"Unknown")</f>
        <v>Engineering</v>
      </c>
      <c r="I3475" s="37" t="str">
        <f aca="false">IFERROR(VLOOKUP(A3475,Employees!$A$2:$U$1501,21,FALSE()),"Unknown")</f>
        <v>Active</v>
      </c>
    </row>
    <row r="3476" customFormat="false" ht="15" hidden="false" customHeight="false" outlineLevel="0" collapsed="false">
      <c r="A3476" s="37" t="s">
        <v>1875</v>
      </c>
      <c r="B3476" s="37" t="n">
        <v>2022</v>
      </c>
      <c r="C3476" s="37" t="n">
        <v>4</v>
      </c>
      <c r="D3476" s="37" t="n">
        <v>82</v>
      </c>
      <c r="E3476" s="37" t="s">
        <v>185</v>
      </c>
      <c r="F3476" s="37" t="n">
        <v>8.3</v>
      </c>
      <c r="G3476" s="37" t="n">
        <v>11</v>
      </c>
      <c r="H3476" s="37" t="str">
        <f aca="false">IFERROR(VLOOKUP(A3476,Employees!$A$2:$I$1501,9,FALSE()),"Unknown")</f>
        <v>Engineering</v>
      </c>
      <c r="I3476" s="37" t="str">
        <f aca="false">IFERROR(VLOOKUP(A3476,Employees!$A$2:$U$1501,21,FALSE()),"Unknown")</f>
        <v>Active</v>
      </c>
    </row>
    <row r="3477" customFormat="false" ht="15" hidden="false" customHeight="false" outlineLevel="0" collapsed="false">
      <c r="A3477" s="37" t="s">
        <v>1875</v>
      </c>
      <c r="B3477" s="37" t="n">
        <v>2023</v>
      </c>
      <c r="C3477" s="37" t="n">
        <v>3</v>
      </c>
      <c r="D3477" s="37" t="n">
        <v>78</v>
      </c>
      <c r="E3477" s="37" t="s">
        <v>187</v>
      </c>
      <c r="F3477" s="37" t="n">
        <v>5.1</v>
      </c>
      <c r="G3477" s="37" t="n">
        <v>26</v>
      </c>
      <c r="H3477" s="37" t="str">
        <f aca="false">IFERROR(VLOOKUP(A3477,Employees!$A$2:$I$1501,9,FALSE()),"Unknown")</f>
        <v>Engineering</v>
      </c>
      <c r="I3477" s="37" t="str">
        <f aca="false">IFERROR(VLOOKUP(A3477,Employees!$A$2:$U$1501,21,FALSE()),"Unknown")</f>
        <v>Active</v>
      </c>
    </row>
    <row r="3478" customFormat="false" ht="15" hidden="false" customHeight="false" outlineLevel="0" collapsed="false">
      <c r="A3478" s="37" t="s">
        <v>1875</v>
      </c>
      <c r="B3478" s="37" t="n">
        <v>2024</v>
      </c>
      <c r="C3478" s="37" t="n">
        <v>3</v>
      </c>
      <c r="D3478" s="37" t="n">
        <v>74</v>
      </c>
      <c r="E3478" s="37" t="s">
        <v>187</v>
      </c>
      <c r="F3478" s="37" t="n">
        <v>4.4</v>
      </c>
      <c r="G3478" s="37" t="n">
        <v>16</v>
      </c>
      <c r="H3478" s="37" t="str">
        <f aca="false">IFERROR(VLOOKUP(A3478,Employees!$A$2:$I$1501,9,FALSE()),"Unknown")</f>
        <v>Engineering</v>
      </c>
      <c r="I3478" s="37" t="str">
        <f aca="false">IFERROR(VLOOKUP(A3478,Employees!$A$2:$U$1501,21,FALSE()),"Unknown")</f>
        <v>Active</v>
      </c>
    </row>
    <row r="3479" customFormat="false" ht="15" hidden="false" customHeight="false" outlineLevel="0" collapsed="false">
      <c r="A3479" s="37" t="s">
        <v>1875</v>
      </c>
      <c r="B3479" s="37" t="n">
        <v>2025</v>
      </c>
      <c r="C3479" s="37" t="n">
        <v>2</v>
      </c>
      <c r="D3479" s="37" t="n">
        <v>86</v>
      </c>
      <c r="E3479" s="37" t="s">
        <v>187</v>
      </c>
      <c r="F3479" s="37" t="n">
        <v>5.2</v>
      </c>
      <c r="G3479" s="37" t="n">
        <v>24</v>
      </c>
      <c r="H3479" s="37" t="str">
        <f aca="false">IFERROR(VLOOKUP(A3479,Employees!$A$2:$I$1501,9,FALSE()),"Unknown")</f>
        <v>Engineering</v>
      </c>
      <c r="I3479" s="37" t="str">
        <f aca="false">IFERROR(VLOOKUP(A3479,Employees!$A$2:$U$1501,21,FALSE()),"Unknown")</f>
        <v>Active</v>
      </c>
    </row>
    <row r="3480" customFormat="false" ht="15" hidden="false" customHeight="false" outlineLevel="0" collapsed="false">
      <c r="A3480" s="37" t="s">
        <v>1876</v>
      </c>
      <c r="B3480" s="37" t="n">
        <v>2021</v>
      </c>
      <c r="C3480" s="37" t="n">
        <v>2</v>
      </c>
      <c r="D3480" s="37" t="n">
        <v>71</v>
      </c>
      <c r="E3480" s="37" t="s">
        <v>187</v>
      </c>
      <c r="F3480" s="37" t="n">
        <v>2.8</v>
      </c>
      <c r="G3480" s="37" t="n">
        <v>26</v>
      </c>
      <c r="H3480" s="37" t="str">
        <f aca="false">IFERROR(VLOOKUP(A3480,Employees!$A$2:$I$1501,9,FALSE()),"Unknown")</f>
        <v>Engineering</v>
      </c>
      <c r="I3480" s="37" t="str">
        <f aca="false">IFERROR(VLOOKUP(A3480,Employees!$A$2:$U$1501,21,FALSE()),"Unknown")</f>
        <v>Active</v>
      </c>
    </row>
    <row r="3481" customFormat="false" ht="15" hidden="false" customHeight="false" outlineLevel="0" collapsed="false">
      <c r="A3481" s="37" t="s">
        <v>1876</v>
      </c>
      <c r="B3481" s="37" t="n">
        <v>2022</v>
      </c>
      <c r="C3481" s="37" t="n">
        <v>3</v>
      </c>
      <c r="D3481" s="37" t="n">
        <v>82</v>
      </c>
      <c r="E3481" s="37" t="s">
        <v>187</v>
      </c>
      <c r="F3481" s="37" t="n">
        <v>7.5</v>
      </c>
      <c r="G3481" s="37" t="n">
        <v>9</v>
      </c>
      <c r="H3481" s="37" t="str">
        <f aca="false">IFERROR(VLOOKUP(A3481,Employees!$A$2:$I$1501,9,FALSE()),"Unknown")</f>
        <v>Engineering</v>
      </c>
      <c r="I3481" s="37" t="str">
        <f aca="false">IFERROR(VLOOKUP(A3481,Employees!$A$2:$U$1501,21,FALSE()),"Unknown")</f>
        <v>Active</v>
      </c>
    </row>
    <row r="3482" customFormat="false" ht="15" hidden="false" customHeight="false" outlineLevel="0" collapsed="false">
      <c r="A3482" s="37" t="s">
        <v>1876</v>
      </c>
      <c r="B3482" s="37" t="n">
        <v>2023</v>
      </c>
      <c r="C3482" s="37" t="n">
        <v>2</v>
      </c>
      <c r="D3482" s="37" t="n">
        <v>66</v>
      </c>
      <c r="E3482" s="37" t="s">
        <v>187</v>
      </c>
      <c r="F3482" s="37" t="n">
        <v>4.2</v>
      </c>
      <c r="G3482" s="37" t="n">
        <v>41</v>
      </c>
      <c r="H3482" s="37" t="str">
        <f aca="false">IFERROR(VLOOKUP(A3482,Employees!$A$2:$I$1501,9,FALSE()),"Unknown")</f>
        <v>Engineering</v>
      </c>
      <c r="I3482" s="37" t="str">
        <f aca="false">IFERROR(VLOOKUP(A3482,Employees!$A$2:$U$1501,21,FALSE()),"Unknown")</f>
        <v>Active</v>
      </c>
    </row>
    <row r="3483" customFormat="false" ht="15" hidden="false" customHeight="false" outlineLevel="0" collapsed="false">
      <c r="A3483" s="37" t="s">
        <v>1876</v>
      </c>
      <c r="B3483" s="37" t="n">
        <v>2024</v>
      </c>
      <c r="C3483" s="37" t="n">
        <v>1</v>
      </c>
      <c r="D3483" s="37" t="n">
        <v>58</v>
      </c>
      <c r="E3483" s="37" t="s">
        <v>187</v>
      </c>
      <c r="F3483" s="37" t="n">
        <v>1.6</v>
      </c>
      <c r="G3483" s="37" t="n">
        <v>56</v>
      </c>
      <c r="H3483" s="37" t="str">
        <f aca="false">IFERROR(VLOOKUP(A3483,Employees!$A$2:$I$1501,9,FALSE()),"Unknown")</f>
        <v>Engineering</v>
      </c>
      <c r="I3483" s="37" t="str">
        <f aca="false">IFERROR(VLOOKUP(A3483,Employees!$A$2:$U$1501,21,FALSE()),"Unknown")</f>
        <v>Active</v>
      </c>
    </row>
    <row r="3484" customFormat="false" ht="15" hidden="false" customHeight="false" outlineLevel="0" collapsed="false">
      <c r="A3484" s="37" t="s">
        <v>1876</v>
      </c>
      <c r="B3484" s="37" t="n">
        <v>2025</v>
      </c>
      <c r="C3484" s="37" t="n">
        <v>2</v>
      </c>
      <c r="D3484" s="37" t="n">
        <v>74</v>
      </c>
      <c r="E3484" s="37" t="s">
        <v>187</v>
      </c>
      <c r="F3484" s="37" t="n">
        <v>6.8</v>
      </c>
      <c r="G3484" s="37" t="n">
        <v>18</v>
      </c>
      <c r="H3484" s="37" t="str">
        <f aca="false">IFERROR(VLOOKUP(A3484,Employees!$A$2:$I$1501,9,FALSE()),"Unknown")</f>
        <v>Engineering</v>
      </c>
      <c r="I3484" s="37" t="str">
        <f aca="false">IFERROR(VLOOKUP(A3484,Employees!$A$2:$U$1501,21,FALSE()),"Unknown")</f>
        <v>Active</v>
      </c>
    </row>
    <row r="3485" customFormat="false" ht="15" hidden="false" customHeight="false" outlineLevel="0" collapsed="false">
      <c r="A3485" s="37" t="s">
        <v>1877</v>
      </c>
      <c r="B3485" s="37" t="n">
        <v>2023</v>
      </c>
      <c r="C3485" s="37" t="n">
        <v>2</v>
      </c>
      <c r="D3485" s="37" t="n">
        <v>82</v>
      </c>
      <c r="E3485" s="37" t="s">
        <v>187</v>
      </c>
      <c r="F3485" s="37" t="n">
        <v>3.6</v>
      </c>
      <c r="G3485" s="37" t="n">
        <v>34</v>
      </c>
      <c r="H3485" s="37" t="str">
        <f aca="false">IFERROR(VLOOKUP(A3485,Employees!$A$2:$I$1501,9,FALSE()),"Unknown")</f>
        <v>Marketing</v>
      </c>
      <c r="I3485" s="37" t="str">
        <f aca="false">IFERROR(VLOOKUP(A3485,Employees!$A$2:$U$1501,21,FALSE()),"Unknown")</f>
        <v>Active</v>
      </c>
    </row>
    <row r="3486" customFormat="false" ht="15" hidden="false" customHeight="false" outlineLevel="0" collapsed="false">
      <c r="A3486" s="37" t="s">
        <v>1877</v>
      </c>
      <c r="B3486" s="37" t="n">
        <v>2024</v>
      </c>
      <c r="C3486" s="37" t="n">
        <v>3</v>
      </c>
      <c r="D3486" s="37" t="n">
        <v>81</v>
      </c>
      <c r="E3486" s="37" t="s">
        <v>187</v>
      </c>
      <c r="F3486" s="37" t="n">
        <v>4.5</v>
      </c>
      <c r="G3486" s="37" t="n">
        <v>18</v>
      </c>
      <c r="H3486" s="37" t="str">
        <f aca="false">IFERROR(VLOOKUP(A3486,Employees!$A$2:$I$1501,9,FALSE()),"Unknown")</f>
        <v>Marketing</v>
      </c>
      <c r="I3486" s="37" t="str">
        <f aca="false">IFERROR(VLOOKUP(A3486,Employees!$A$2:$U$1501,21,FALSE()),"Unknown")</f>
        <v>Active</v>
      </c>
    </row>
    <row r="3487" customFormat="false" ht="15" hidden="false" customHeight="false" outlineLevel="0" collapsed="false">
      <c r="A3487" s="37" t="s">
        <v>1877</v>
      </c>
      <c r="B3487" s="37" t="n">
        <v>2025</v>
      </c>
      <c r="C3487" s="37" t="n">
        <v>2</v>
      </c>
      <c r="D3487" s="37" t="n">
        <v>73</v>
      </c>
      <c r="E3487" s="37" t="s">
        <v>187</v>
      </c>
      <c r="F3487" s="37" t="n">
        <v>5.1</v>
      </c>
      <c r="G3487" s="37" t="n">
        <v>14</v>
      </c>
      <c r="H3487" s="37" t="str">
        <f aca="false">IFERROR(VLOOKUP(A3487,Employees!$A$2:$I$1501,9,FALSE()),"Unknown")</f>
        <v>Marketing</v>
      </c>
      <c r="I3487" s="37" t="str">
        <f aca="false">IFERROR(VLOOKUP(A3487,Employees!$A$2:$U$1501,21,FALSE()),"Unknown")</f>
        <v>Active</v>
      </c>
    </row>
    <row r="3488" customFormat="false" ht="15" hidden="false" customHeight="false" outlineLevel="0" collapsed="false">
      <c r="A3488" s="37" t="s">
        <v>1882</v>
      </c>
      <c r="B3488" s="37" t="n">
        <v>2024</v>
      </c>
      <c r="C3488" s="37" t="n">
        <v>2</v>
      </c>
      <c r="D3488" s="37" t="n">
        <v>92</v>
      </c>
      <c r="E3488" s="37" t="s">
        <v>187</v>
      </c>
      <c r="F3488" s="37" t="n">
        <v>5.2</v>
      </c>
      <c r="G3488" s="37" t="n">
        <v>11</v>
      </c>
      <c r="H3488" s="37" t="str">
        <f aca="false">IFERROR(VLOOKUP(A3488,Employees!$A$2:$I$1501,9,FALSE()),"Unknown")</f>
        <v>Customer Support</v>
      </c>
      <c r="I3488" s="37" t="str">
        <f aca="false">IFERROR(VLOOKUP(A3488,Employees!$A$2:$U$1501,21,FALSE()),"Unknown")</f>
        <v>Active</v>
      </c>
    </row>
    <row r="3489" customFormat="false" ht="15" hidden="false" customHeight="false" outlineLevel="0" collapsed="false">
      <c r="A3489" s="37" t="s">
        <v>1882</v>
      </c>
      <c r="B3489" s="37" t="n">
        <v>2025</v>
      </c>
      <c r="C3489" s="37" t="n">
        <v>3</v>
      </c>
      <c r="D3489" s="37" t="n">
        <v>106</v>
      </c>
      <c r="E3489" s="37" t="s">
        <v>187</v>
      </c>
      <c r="F3489" s="37" t="n">
        <v>7</v>
      </c>
      <c r="G3489" s="37" t="n">
        <v>29</v>
      </c>
      <c r="H3489" s="37" t="str">
        <f aca="false">IFERROR(VLOOKUP(A3489,Employees!$A$2:$I$1501,9,FALSE()),"Unknown")</f>
        <v>Customer Support</v>
      </c>
      <c r="I3489" s="37" t="str">
        <f aca="false">IFERROR(VLOOKUP(A3489,Employees!$A$2:$U$1501,21,FALSE()),"Unknown")</f>
        <v>Active</v>
      </c>
    </row>
    <row r="3490" customFormat="false" ht="15" hidden="false" customHeight="false" outlineLevel="0" collapsed="false">
      <c r="A3490" s="37" t="s">
        <v>1000</v>
      </c>
      <c r="B3490" s="37" t="n">
        <v>2024</v>
      </c>
      <c r="C3490" s="37" t="n">
        <v>4</v>
      </c>
      <c r="D3490" s="37" t="n">
        <v>87</v>
      </c>
      <c r="E3490" s="37" t="s">
        <v>187</v>
      </c>
      <c r="F3490" s="37" t="n">
        <v>7.9</v>
      </c>
      <c r="G3490" s="37" t="n">
        <v>16</v>
      </c>
      <c r="H3490" s="37" t="str">
        <f aca="false">IFERROR(VLOOKUP(A3490,Employees!$A$2:$I$1501,9,FALSE()),"Unknown")</f>
        <v>Legal &amp; Compliance</v>
      </c>
      <c r="I3490" s="37" t="str">
        <f aca="false">IFERROR(VLOOKUP(A3490,Employees!$A$2:$U$1501,21,FALSE()),"Unknown")</f>
        <v>Active</v>
      </c>
    </row>
    <row r="3491" customFormat="false" ht="15" hidden="false" customHeight="false" outlineLevel="0" collapsed="false">
      <c r="A3491" s="37" t="s">
        <v>1000</v>
      </c>
      <c r="B3491" s="37" t="n">
        <v>2025</v>
      </c>
      <c r="C3491" s="37" t="n">
        <v>4</v>
      </c>
      <c r="D3491" s="37" t="n">
        <v>88</v>
      </c>
      <c r="E3491" s="37" t="s">
        <v>187</v>
      </c>
      <c r="F3491" s="37" t="n">
        <v>10.8</v>
      </c>
      <c r="G3491" s="37" t="n">
        <v>21</v>
      </c>
      <c r="H3491" s="37" t="str">
        <f aca="false">IFERROR(VLOOKUP(A3491,Employees!$A$2:$I$1501,9,FALSE()),"Unknown")</f>
        <v>Legal &amp; Compliance</v>
      </c>
      <c r="I3491" s="37" t="str">
        <f aca="false">IFERROR(VLOOKUP(A3491,Employees!$A$2:$U$1501,21,FALSE()),"Unknown")</f>
        <v>Active</v>
      </c>
    </row>
    <row r="3492" customFormat="false" ht="15" hidden="false" customHeight="false" outlineLevel="0" collapsed="false">
      <c r="A3492" s="37" t="s">
        <v>1884</v>
      </c>
      <c r="B3492" s="37" t="n">
        <v>2021</v>
      </c>
      <c r="C3492" s="37" t="n">
        <v>4</v>
      </c>
      <c r="D3492" s="37" t="n">
        <v>71</v>
      </c>
      <c r="E3492" s="37" t="s">
        <v>185</v>
      </c>
      <c r="F3492" s="37" t="n">
        <v>7.6</v>
      </c>
      <c r="G3492" s="37" t="n">
        <v>42</v>
      </c>
      <c r="H3492" s="37" t="str">
        <f aca="false">IFERROR(VLOOKUP(A3492,Employees!$A$2:$I$1501,9,FALSE()),"Unknown")</f>
        <v>Engineering</v>
      </c>
      <c r="I3492" s="37" t="str">
        <f aca="false">IFERROR(VLOOKUP(A3492,Employees!$A$2:$U$1501,21,FALSE()),"Unknown")</f>
        <v>Active</v>
      </c>
    </row>
    <row r="3493" customFormat="false" ht="15" hidden="false" customHeight="false" outlineLevel="0" collapsed="false">
      <c r="A3493" s="37" t="s">
        <v>1884</v>
      </c>
      <c r="B3493" s="37" t="n">
        <v>2022</v>
      </c>
      <c r="C3493" s="37" t="n">
        <v>2</v>
      </c>
      <c r="D3493" s="37" t="n">
        <v>80</v>
      </c>
      <c r="E3493" s="37" t="s">
        <v>187</v>
      </c>
      <c r="F3493" s="37" t="n">
        <v>5.3</v>
      </c>
      <c r="G3493" s="37" t="n">
        <v>14</v>
      </c>
      <c r="H3493" s="37" t="str">
        <f aca="false">IFERROR(VLOOKUP(A3493,Employees!$A$2:$I$1501,9,FALSE()),"Unknown")</f>
        <v>Engineering</v>
      </c>
      <c r="I3493" s="37" t="str">
        <f aca="false">IFERROR(VLOOKUP(A3493,Employees!$A$2:$U$1501,21,FALSE()),"Unknown")</f>
        <v>Active</v>
      </c>
    </row>
    <row r="3494" customFormat="false" ht="15" hidden="false" customHeight="false" outlineLevel="0" collapsed="false">
      <c r="A3494" s="37" t="s">
        <v>1884</v>
      </c>
      <c r="B3494" s="37" t="n">
        <v>2023</v>
      </c>
      <c r="C3494" s="37" t="n">
        <v>4</v>
      </c>
      <c r="D3494" s="37" t="n">
        <v>102</v>
      </c>
      <c r="E3494" s="37" t="s">
        <v>185</v>
      </c>
      <c r="F3494" s="37" t="n">
        <v>7.9</v>
      </c>
      <c r="G3494" s="37" t="n">
        <v>7</v>
      </c>
      <c r="H3494" s="37" t="str">
        <f aca="false">IFERROR(VLOOKUP(A3494,Employees!$A$2:$I$1501,9,FALSE()),"Unknown")</f>
        <v>Engineering</v>
      </c>
      <c r="I3494" s="37" t="str">
        <f aca="false">IFERROR(VLOOKUP(A3494,Employees!$A$2:$U$1501,21,FALSE()),"Unknown")</f>
        <v>Active</v>
      </c>
    </row>
    <row r="3495" customFormat="false" ht="15" hidden="false" customHeight="false" outlineLevel="0" collapsed="false">
      <c r="A3495" s="37" t="s">
        <v>1884</v>
      </c>
      <c r="B3495" s="37" t="n">
        <v>2024</v>
      </c>
      <c r="C3495" s="37" t="n">
        <v>4</v>
      </c>
      <c r="D3495" s="37" t="n">
        <v>93</v>
      </c>
      <c r="E3495" s="37" t="s">
        <v>187</v>
      </c>
      <c r="F3495" s="37" t="n">
        <v>11.5</v>
      </c>
      <c r="G3495" s="37" t="n">
        <v>3</v>
      </c>
      <c r="H3495" s="37" t="str">
        <f aca="false">IFERROR(VLOOKUP(A3495,Employees!$A$2:$I$1501,9,FALSE()),"Unknown")</f>
        <v>Engineering</v>
      </c>
      <c r="I3495" s="37" t="str">
        <f aca="false">IFERROR(VLOOKUP(A3495,Employees!$A$2:$U$1501,21,FALSE()),"Unknown")</f>
        <v>Active</v>
      </c>
    </row>
    <row r="3496" customFormat="false" ht="15" hidden="false" customHeight="false" outlineLevel="0" collapsed="false">
      <c r="A3496" s="37" t="s">
        <v>1884</v>
      </c>
      <c r="B3496" s="37" t="n">
        <v>2025</v>
      </c>
      <c r="C3496" s="37" t="n">
        <v>3</v>
      </c>
      <c r="D3496" s="37" t="n">
        <v>88</v>
      </c>
      <c r="E3496" s="37" t="s">
        <v>187</v>
      </c>
      <c r="F3496" s="37" t="n">
        <v>5.4</v>
      </c>
      <c r="G3496" s="37" t="n">
        <v>19</v>
      </c>
      <c r="H3496" s="37" t="str">
        <f aca="false">IFERROR(VLOOKUP(A3496,Employees!$A$2:$I$1501,9,FALSE()),"Unknown")</f>
        <v>Engineering</v>
      </c>
      <c r="I3496" s="37" t="str">
        <f aca="false">IFERROR(VLOOKUP(A3496,Employees!$A$2:$U$1501,21,FALSE()),"Unknown")</f>
        <v>Active</v>
      </c>
    </row>
    <row r="3497" customFormat="false" ht="15" hidden="false" customHeight="false" outlineLevel="0" collapsed="false">
      <c r="A3497" s="37" t="s">
        <v>1885</v>
      </c>
      <c r="B3497" s="37" t="n">
        <v>2021</v>
      </c>
      <c r="C3497" s="37" t="n">
        <v>3</v>
      </c>
      <c r="D3497" s="37" t="n">
        <v>66</v>
      </c>
      <c r="E3497" s="37" t="s">
        <v>187</v>
      </c>
      <c r="F3497" s="37" t="n">
        <v>9.2</v>
      </c>
      <c r="G3497" s="37" t="n">
        <v>31</v>
      </c>
      <c r="H3497" s="37" t="str">
        <f aca="false">IFERROR(VLOOKUP(A3497,Employees!$A$2:$I$1501,9,FALSE()),"Unknown")</f>
        <v>Engineering</v>
      </c>
      <c r="I3497" s="37" t="str">
        <f aca="false">IFERROR(VLOOKUP(A3497,Employees!$A$2:$U$1501,21,FALSE()),"Unknown")</f>
        <v>Active</v>
      </c>
    </row>
    <row r="3498" customFormat="false" ht="15" hidden="false" customHeight="false" outlineLevel="0" collapsed="false">
      <c r="A3498" s="37" t="s">
        <v>1885</v>
      </c>
      <c r="B3498" s="37" t="n">
        <v>2022</v>
      </c>
      <c r="C3498" s="37" t="n">
        <v>3</v>
      </c>
      <c r="D3498" s="37" t="n">
        <v>100</v>
      </c>
      <c r="E3498" s="37" t="s">
        <v>187</v>
      </c>
      <c r="F3498" s="37" t="n">
        <v>5.5</v>
      </c>
      <c r="G3498" s="37" t="n">
        <v>11</v>
      </c>
      <c r="H3498" s="37" t="str">
        <f aca="false">IFERROR(VLOOKUP(A3498,Employees!$A$2:$I$1501,9,FALSE()),"Unknown")</f>
        <v>Engineering</v>
      </c>
      <c r="I3498" s="37" t="str">
        <f aca="false">IFERROR(VLOOKUP(A3498,Employees!$A$2:$U$1501,21,FALSE()),"Unknown")</f>
        <v>Active</v>
      </c>
    </row>
    <row r="3499" customFormat="false" ht="15" hidden="false" customHeight="false" outlineLevel="0" collapsed="false">
      <c r="A3499" s="37" t="s">
        <v>1885</v>
      </c>
      <c r="B3499" s="37" t="n">
        <v>2023</v>
      </c>
      <c r="C3499" s="37" t="n">
        <v>3</v>
      </c>
      <c r="D3499" s="37" t="n">
        <v>73</v>
      </c>
      <c r="E3499" s="37" t="s">
        <v>187</v>
      </c>
      <c r="F3499" s="37" t="n">
        <v>8.2</v>
      </c>
      <c r="G3499" s="37" t="n">
        <v>25</v>
      </c>
      <c r="H3499" s="37" t="str">
        <f aca="false">IFERROR(VLOOKUP(A3499,Employees!$A$2:$I$1501,9,FALSE()),"Unknown")</f>
        <v>Engineering</v>
      </c>
      <c r="I3499" s="37" t="str">
        <f aca="false">IFERROR(VLOOKUP(A3499,Employees!$A$2:$U$1501,21,FALSE()),"Unknown")</f>
        <v>Active</v>
      </c>
    </row>
    <row r="3500" customFormat="false" ht="15" hidden="false" customHeight="false" outlineLevel="0" collapsed="false">
      <c r="A3500" s="37" t="s">
        <v>1885</v>
      </c>
      <c r="B3500" s="37" t="n">
        <v>2024</v>
      </c>
      <c r="C3500" s="37" t="n">
        <v>3</v>
      </c>
      <c r="D3500" s="37" t="n">
        <v>87</v>
      </c>
      <c r="E3500" s="37" t="s">
        <v>187</v>
      </c>
      <c r="F3500" s="37" t="n">
        <v>6.5</v>
      </c>
      <c r="G3500" s="37" t="n">
        <v>26</v>
      </c>
      <c r="H3500" s="37" t="str">
        <f aca="false">IFERROR(VLOOKUP(A3500,Employees!$A$2:$I$1501,9,FALSE()),"Unknown")</f>
        <v>Engineering</v>
      </c>
      <c r="I3500" s="37" t="str">
        <f aca="false">IFERROR(VLOOKUP(A3500,Employees!$A$2:$U$1501,21,FALSE()),"Unknown")</f>
        <v>Active</v>
      </c>
    </row>
    <row r="3501" customFormat="false" ht="15" hidden="false" customHeight="false" outlineLevel="0" collapsed="false">
      <c r="A3501" s="37" t="s">
        <v>1885</v>
      </c>
      <c r="B3501" s="37" t="n">
        <v>2025</v>
      </c>
      <c r="C3501" s="37" t="n">
        <v>4</v>
      </c>
      <c r="D3501" s="37" t="n">
        <v>93</v>
      </c>
      <c r="E3501" s="37" t="s">
        <v>185</v>
      </c>
      <c r="F3501" s="37" t="n">
        <v>9.2</v>
      </c>
      <c r="G3501" s="37" t="n">
        <v>40</v>
      </c>
      <c r="H3501" s="37" t="str">
        <f aca="false">IFERROR(VLOOKUP(A3501,Employees!$A$2:$I$1501,9,FALSE()),"Unknown")</f>
        <v>Engineering</v>
      </c>
      <c r="I3501" s="37" t="str">
        <f aca="false">IFERROR(VLOOKUP(A3501,Employees!$A$2:$U$1501,21,FALSE()),"Unknown")</f>
        <v>Active</v>
      </c>
    </row>
    <row r="3502" customFormat="false" ht="15" hidden="false" customHeight="false" outlineLevel="0" collapsed="false">
      <c r="A3502" s="37" t="s">
        <v>1290</v>
      </c>
      <c r="B3502" s="37" t="n">
        <v>2021</v>
      </c>
      <c r="C3502" s="37" t="n">
        <v>3</v>
      </c>
      <c r="D3502" s="37" t="n">
        <v>84</v>
      </c>
      <c r="E3502" s="37" t="s">
        <v>187</v>
      </c>
      <c r="F3502" s="37" t="n">
        <v>9.1</v>
      </c>
      <c r="G3502" s="37" t="n">
        <v>32</v>
      </c>
      <c r="H3502" s="37" t="str">
        <f aca="false">IFERROR(VLOOKUP(A3502,Employees!$A$2:$I$1501,9,FALSE()),"Unknown")</f>
        <v>Legal &amp; Compliance</v>
      </c>
      <c r="I3502" s="37" t="str">
        <f aca="false">IFERROR(VLOOKUP(A3502,Employees!$A$2:$U$1501,21,FALSE()),"Unknown")</f>
        <v>Active</v>
      </c>
    </row>
    <row r="3503" customFormat="false" ht="15" hidden="false" customHeight="false" outlineLevel="0" collapsed="false">
      <c r="A3503" s="37" t="s">
        <v>1290</v>
      </c>
      <c r="B3503" s="37" t="n">
        <v>2022</v>
      </c>
      <c r="C3503" s="37" t="n">
        <v>4</v>
      </c>
      <c r="D3503" s="37" t="n">
        <v>86</v>
      </c>
      <c r="E3503" s="37" t="s">
        <v>187</v>
      </c>
      <c r="F3503" s="37" t="n">
        <v>11.6</v>
      </c>
      <c r="G3503" s="37" t="n">
        <v>31</v>
      </c>
      <c r="H3503" s="37" t="str">
        <f aca="false">IFERROR(VLOOKUP(A3503,Employees!$A$2:$I$1501,9,FALSE()),"Unknown")</f>
        <v>Legal &amp; Compliance</v>
      </c>
      <c r="I3503" s="37" t="str">
        <f aca="false">IFERROR(VLOOKUP(A3503,Employees!$A$2:$U$1501,21,FALSE()),"Unknown")</f>
        <v>Active</v>
      </c>
    </row>
    <row r="3504" customFormat="false" ht="15" hidden="false" customHeight="false" outlineLevel="0" collapsed="false">
      <c r="A3504" s="37" t="s">
        <v>1290</v>
      </c>
      <c r="B3504" s="37" t="n">
        <v>2023</v>
      </c>
      <c r="C3504" s="37" t="n">
        <v>3</v>
      </c>
      <c r="D3504" s="37" t="n">
        <v>79</v>
      </c>
      <c r="E3504" s="37" t="s">
        <v>187</v>
      </c>
      <c r="F3504" s="37" t="n">
        <v>8.3</v>
      </c>
      <c r="G3504" s="37" t="n">
        <v>5</v>
      </c>
      <c r="H3504" s="37" t="str">
        <f aca="false">IFERROR(VLOOKUP(A3504,Employees!$A$2:$I$1501,9,FALSE()),"Unknown")</f>
        <v>Legal &amp; Compliance</v>
      </c>
      <c r="I3504" s="37" t="str">
        <f aca="false">IFERROR(VLOOKUP(A3504,Employees!$A$2:$U$1501,21,FALSE()),"Unknown")</f>
        <v>Active</v>
      </c>
    </row>
    <row r="3505" customFormat="false" ht="15" hidden="false" customHeight="false" outlineLevel="0" collapsed="false">
      <c r="A3505" s="37" t="s">
        <v>1290</v>
      </c>
      <c r="B3505" s="37" t="n">
        <v>2024</v>
      </c>
      <c r="C3505" s="37" t="n">
        <v>4</v>
      </c>
      <c r="D3505" s="37" t="n">
        <v>97</v>
      </c>
      <c r="E3505" s="37" t="s">
        <v>187</v>
      </c>
      <c r="F3505" s="37" t="n">
        <v>6.8</v>
      </c>
      <c r="G3505" s="37" t="n">
        <v>19</v>
      </c>
      <c r="H3505" s="37" t="str">
        <f aca="false">IFERROR(VLOOKUP(A3505,Employees!$A$2:$I$1501,9,FALSE()),"Unknown")</f>
        <v>Legal &amp; Compliance</v>
      </c>
      <c r="I3505" s="37" t="str">
        <f aca="false">IFERROR(VLOOKUP(A3505,Employees!$A$2:$U$1501,21,FALSE()),"Unknown")</f>
        <v>Active</v>
      </c>
    </row>
    <row r="3506" customFormat="false" ht="15" hidden="false" customHeight="false" outlineLevel="0" collapsed="false">
      <c r="A3506" s="37" t="s">
        <v>1290</v>
      </c>
      <c r="B3506" s="37" t="n">
        <v>2025</v>
      </c>
      <c r="C3506" s="37" t="n">
        <v>3</v>
      </c>
      <c r="D3506" s="37" t="n">
        <v>83</v>
      </c>
      <c r="E3506" s="37" t="s">
        <v>187</v>
      </c>
      <c r="F3506" s="37" t="n">
        <v>7.7</v>
      </c>
      <c r="G3506" s="37" t="n">
        <v>27</v>
      </c>
      <c r="H3506" s="37" t="str">
        <f aca="false">IFERROR(VLOOKUP(A3506,Employees!$A$2:$I$1501,9,FALSE()),"Unknown")</f>
        <v>Legal &amp; Compliance</v>
      </c>
      <c r="I3506" s="37" t="str">
        <f aca="false">IFERROR(VLOOKUP(A3506,Employees!$A$2:$U$1501,21,FALSE()),"Unknown")</f>
        <v>Active</v>
      </c>
    </row>
    <row r="3507" customFormat="false" ht="15" hidden="false" customHeight="false" outlineLevel="0" collapsed="false">
      <c r="A3507" s="37" t="s">
        <v>1888</v>
      </c>
      <c r="B3507" s="37" t="n">
        <v>2021</v>
      </c>
      <c r="C3507" s="37" t="n">
        <v>3</v>
      </c>
      <c r="D3507" s="37" t="n">
        <v>77</v>
      </c>
      <c r="E3507" s="37" t="s">
        <v>187</v>
      </c>
      <c r="F3507" s="37" t="n">
        <v>7.6</v>
      </c>
      <c r="G3507" s="37" t="n">
        <v>12</v>
      </c>
      <c r="H3507" s="37" t="str">
        <f aca="false">IFERROR(VLOOKUP(A3507,Employees!$A$2:$I$1501,9,FALSE()),"Unknown")</f>
        <v>Data &amp; AI</v>
      </c>
      <c r="I3507" s="37" t="str">
        <f aca="false">IFERROR(VLOOKUP(A3507,Employees!$A$2:$U$1501,21,FALSE()),"Unknown")</f>
        <v>Exited</v>
      </c>
    </row>
    <row r="3508" customFormat="false" ht="15" hidden="false" customHeight="false" outlineLevel="0" collapsed="false">
      <c r="A3508" s="37" t="s">
        <v>1888</v>
      </c>
      <c r="B3508" s="37" t="n">
        <v>2022</v>
      </c>
      <c r="C3508" s="37" t="n">
        <v>3</v>
      </c>
      <c r="D3508" s="37" t="n">
        <v>81</v>
      </c>
      <c r="E3508" s="37" t="s">
        <v>187</v>
      </c>
      <c r="F3508" s="37" t="n">
        <v>7.6</v>
      </c>
      <c r="G3508" s="37" t="n">
        <v>48</v>
      </c>
      <c r="H3508" s="37" t="str">
        <f aca="false">IFERROR(VLOOKUP(A3508,Employees!$A$2:$I$1501,9,FALSE()),"Unknown")</f>
        <v>Data &amp; AI</v>
      </c>
      <c r="I3508" s="37" t="str">
        <f aca="false">IFERROR(VLOOKUP(A3508,Employees!$A$2:$U$1501,21,FALSE()),"Unknown")</f>
        <v>Exited</v>
      </c>
    </row>
    <row r="3509" customFormat="false" ht="15" hidden="false" customHeight="false" outlineLevel="0" collapsed="false">
      <c r="A3509" s="37" t="s">
        <v>1888</v>
      </c>
      <c r="B3509" s="37" t="n">
        <v>2023</v>
      </c>
      <c r="C3509" s="37" t="n">
        <v>3</v>
      </c>
      <c r="D3509" s="37" t="n">
        <v>94</v>
      </c>
      <c r="E3509" s="37" t="s">
        <v>187</v>
      </c>
      <c r="F3509" s="37" t="n">
        <v>6.3</v>
      </c>
      <c r="G3509" s="37" t="n">
        <v>33</v>
      </c>
      <c r="H3509" s="37" t="str">
        <f aca="false">IFERROR(VLOOKUP(A3509,Employees!$A$2:$I$1501,9,FALSE()),"Unknown")</f>
        <v>Data &amp; AI</v>
      </c>
      <c r="I3509" s="37" t="str">
        <f aca="false">IFERROR(VLOOKUP(A3509,Employees!$A$2:$U$1501,21,FALSE()),"Unknown")</f>
        <v>Exited</v>
      </c>
    </row>
    <row r="3510" customFormat="false" ht="15" hidden="false" customHeight="false" outlineLevel="0" collapsed="false">
      <c r="A3510" s="37" t="s">
        <v>1889</v>
      </c>
      <c r="B3510" s="37" t="n">
        <v>2023</v>
      </c>
      <c r="C3510" s="37" t="n">
        <v>4</v>
      </c>
      <c r="D3510" s="37" t="n">
        <v>64</v>
      </c>
      <c r="E3510" s="37" t="s">
        <v>187</v>
      </c>
      <c r="F3510" s="37" t="n">
        <v>7.1</v>
      </c>
      <c r="G3510" s="37" t="n">
        <v>22</v>
      </c>
      <c r="H3510" s="37" t="str">
        <f aca="false">IFERROR(VLOOKUP(A3510,Employees!$A$2:$I$1501,9,FALSE()),"Unknown")</f>
        <v>Sales</v>
      </c>
      <c r="I3510" s="37" t="str">
        <f aca="false">IFERROR(VLOOKUP(A3510,Employees!$A$2:$U$1501,21,FALSE()),"Unknown")</f>
        <v>Active</v>
      </c>
    </row>
    <row r="3511" customFormat="false" ht="15" hidden="false" customHeight="false" outlineLevel="0" collapsed="false">
      <c r="A3511" s="37" t="s">
        <v>1889</v>
      </c>
      <c r="B3511" s="37" t="n">
        <v>2024</v>
      </c>
      <c r="C3511" s="37" t="n">
        <v>4</v>
      </c>
      <c r="D3511" s="37" t="n">
        <v>89</v>
      </c>
      <c r="E3511" s="37" t="s">
        <v>185</v>
      </c>
      <c r="F3511" s="37" t="n">
        <v>10.5</v>
      </c>
      <c r="G3511" s="37" t="n">
        <v>32</v>
      </c>
      <c r="H3511" s="37" t="str">
        <f aca="false">IFERROR(VLOOKUP(A3511,Employees!$A$2:$I$1501,9,FALSE()),"Unknown")</f>
        <v>Sales</v>
      </c>
      <c r="I3511" s="37" t="str">
        <f aca="false">IFERROR(VLOOKUP(A3511,Employees!$A$2:$U$1501,21,FALSE()),"Unknown")</f>
        <v>Active</v>
      </c>
    </row>
    <row r="3512" customFormat="false" ht="15" hidden="false" customHeight="false" outlineLevel="0" collapsed="false">
      <c r="A3512" s="37" t="s">
        <v>1889</v>
      </c>
      <c r="B3512" s="37" t="n">
        <v>2025</v>
      </c>
      <c r="C3512" s="37" t="n">
        <v>2</v>
      </c>
      <c r="D3512" s="37" t="n">
        <v>64</v>
      </c>
      <c r="E3512" s="37" t="s">
        <v>187</v>
      </c>
      <c r="F3512" s="37" t="n">
        <v>6.3</v>
      </c>
      <c r="G3512" s="37" t="n">
        <v>27</v>
      </c>
      <c r="H3512" s="37" t="str">
        <f aca="false">IFERROR(VLOOKUP(A3512,Employees!$A$2:$I$1501,9,FALSE()),"Unknown")</f>
        <v>Sales</v>
      </c>
      <c r="I3512" s="37" t="str">
        <f aca="false">IFERROR(VLOOKUP(A3512,Employees!$A$2:$U$1501,21,FALSE()),"Unknown")</f>
        <v>Active</v>
      </c>
    </row>
    <row r="3513" customFormat="false" ht="15" hidden="false" customHeight="false" outlineLevel="0" collapsed="false">
      <c r="A3513" s="37" t="s">
        <v>1891</v>
      </c>
      <c r="B3513" s="37" t="n">
        <v>2021</v>
      </c>
      <c r="C3513" s="37" t="n">
        <v>3</v>
      </c>
      <c r="D3513" s="37" t="n">
        <v>64</v>
      </c>
      <c r="E3513" s="37" t="s">
        <v>187</v>
      </c>
      <c r="F3513" s="37" t="n">
        <v>6.1</v>
      </c>
      <c r="G3513" s="37" t="n">
        <v>17</v>
      </c>
      <c r="H3513" s="37" t="str">
        <f aca="false">IFERROR(VLOOKUP(A3513,Employees!$A$2:$I$1501,9,FALSE()),"Unknown")</f>
        <v>Engineering</v>
      </c>
      <c r="I3513" s="37" t="str">
        <f aca="false">IFERROR(VLOOKUP(A3513,Employees!$A$2:$U$1501,21,FALSE()),"Unknown")</f>
        <v>Active</v>
      </c>
    </row>
    <row r="3514" customFormat="false" ht="15" hidden="false" customHeight="false" outlineLevel="0" collapsed="false">
      <c r="A3514" s="37" t="s">
        <v>1891</v>
      </c>
      <c r="B3514" s="37" t="n">
        <v>2022</v>
      </c>
      <c r="C3514" s="37" t="n">
        <v>1</v>
      </c>
      <c r="D3514" s="37" t="n">
        <v>78</v>
      </c>
      <c r="E3514" s="37" t="s">
        <v>187</v>
      </c>
      <c r="F3514" s="37" t="n">
        <v>4.9</v>
      </c>
      <c r="G3514" s="37" t="n">
        <v>5</v>
      </c>
      <c r="H3514" s="37" t="str">
        <f aca="false">IFERROR(VLOOKUP(A3514,Employees!$A$2:$I$1501,9,FALSE()),"Unknown")</f>
        <v>Engineering</v>
      </c>
      <c r="I3514" s="37" t="str">
        <f aca="false">IFERROR(VLOOKUP(A3514,Employees!$A$2:$U$1501,21,FALSE()),"Unknown")</f>
        <v>Active</v>
      </c>
    </row>
    <row r="3515" customFormat="false" ht="15" hidden="false" customHeight="false" outlineLevel="0" collapsed="false">
      <c r="A3515" s="37" t="s">
        <v>1891</v>
      </c>
      <c r="B3515" s="37" t="n">
        <v>2023</v>
      </c>
      <c r="C3515" s="37" t="n">
        <v>3</v>
      </c>
      <c r="D3515" s="37" t="n">
        <v>92</v>
      </c>
      <c r="E3515" s="37" t="s">
        <v>187</v>
      </c>
      <c r="F3515" s="37" t="n">
        <v>3.4</v>
      </c>
      <c r="G3515" s="37" t="n">
        <v>26</v>
      </c>
      <c r="H3515" s="37" t="str">
        <f aca="false">IFERROR(VLOOKUP(A3515,Employees!$A$2:$I$1501,9,FALSE()),"Unknown")</f>
        <v>Engineering</v>
      </c>
      <c r="I3515" s="37" t="str">
        <f aca="false">IFERROR(VLOOKUP(A3515,Employees!$A$2:$U$1501,21,FALSE()),"Unknown")</f>
        <v>Active</v>
      </c>
    </row>
    <row r="3516" customFormat="false" ht="15" hidden="false" customHeight="false" outlineLevel="0" collapsed="false">
      <c r="A3516" s="37" t="s">
        <v>1891</v>
      </c>
      <c r="B3516" s="37" t="n">
        <v>2024</v>
      </c>
      <c r="C3516" s="37" t="n">
        <v>3</v>
      </c>
      <c r="D3516" s="37" t="n">
        <v>104</v>
      </c>
      <c r="E3516" s="37" t="s">
        <v>187</v>
      </c>
      <c r="F3516" s="37" t="n">
        <v>6.3</v>
      </c>
      <c r="G3516" s="37" t="n">
        <v>27</v>
      </c>
      <c r="H3516" s="37" t="str">
        <f aca="false">IFERROR(VLOOKUP(A3516,Employees!$A$2:$I$1501,9,FALSE()),"Unknown")</f>
        <v>Engineering</v>
      </c>
      <c r="I3516" s="37" t="str">
        <f aca="false">IFERROR(VLOOKUP(A3516,Employees!$A$2:$U$1501,21,FALSE()),"Unknown")</f>
        <v>Active</v>
      </c>
    </row>
    <row r="3517" customFormat="false" ht="15" hidden="false" customHeight="false" outlineLevel="0" collapsed="false">
      <c r="A3517" s="37" t="s">
        <v>1891</v>
      </c>
      <c r="B3517" s="37" t="n">
        <v>2025</v>
      </c>
      <c r="C3517" s="37" t="n">
        <v>2</v>
      </c>
      <c r="D3517" s="37" t="n">
        <v>78</v>
      </c>
      <c r="E3517" s="37" t="s">
        <v>187</v>
      </c>
      <c r="F3517" s="37" t="n">
        <v>5.2</v>
      </c>
      <c r="G3517" s="37" t="n">
        <v>35</v>
      </c>
      <c r="H3517" s="37" t="str">
        <f aca="false">IFERROR(VLOOKUP(A3517,Employees!$A$2:$I$1501,9,FALSE()),"Unknown")</f>
        <v>Engineering</v>
      </c>
      <c r="I3517" s="37" t="str">
        <f aca="false">IFERROR(VLOOKUP(A3517,Employees!$A$2:$U$1501,21,FALSE()),"Unknown")</f>
        <v>Active</v>
      </c>
    </row>
    <row r="3518" customFormat="false" ht="15" hidden="false" customHeight="false" outlineLevel="0" collapsed="false">
      <c r="A3518" s="37" t="s">
        <v>1121</v>
      </c>
      <c r="B3518" s="37" t="n">
        <v>2021</v>
      </c>
      <c r="C3518" s="37" t="n">
        <v>3</v>
      </c>
      <c r="D3518" s="37" t="n">
        <v>85</v>
      </c>
      <c r="E3518" s="37" t="s">
        <v>187</v>
      </c>
      <c r="F3518" s="37" t="n">
        <v>4.1</v>
      </c>
      <c r="G3518" s="37" t="n">
        <v>11</v>
      </c>
      <c r="H3518" s="37" t="str">
        <f aca="false">IFERROR(VLOOKUP(A3518,Employees!$A$2:$I$1501,9,FALSE()),"Unknown")</f>
        <v>Finance</v>
      </c>
      <c r="I3518" s="37" t="str">
        <f aca="false">IFERROR(VLOOKUP(A3518,Employees!$A$2:$U$1501,21,FALSE()),"Unknown")</f>
        <v>Active</v>
      </c>
    </row>
    <row r="3519" customFormat="false" ht="15" hidden="false" customHeight="false" outlineLevel="0" collapsed="false">
      <c r="A3519" s="37" t="s">
        <v>1121</v>
      </c>
      <c r="B3519" s="37" t="n">
        <v>2022</v>
      </c>
      <c r="C3519" s="37" t="n">
        <v>2</v>
      </c>
      <c r="D3519" s="37" t="n">
        <v>102</v>
      </c>
      <c r="E3519" s="37" t="s">
        <v>187</v>
      </c>
      <c r="F3519" s="37" t="n">
        <v>5.8</v>
      </c>
      <c r="G3519" s="37" t="n">
        <v>27</v>
      </c>
      <c r="H3519" s="37" t="str">
        <f aca="false">IFERROR(VLOOKUP(A3519,Employees!$A$2:$I$1501,9,FALSE()),"Unknown")</f>
        <v>Finance</v>
      </c>
      <c r="I3519" s="37" t="str">
        <f aca="false">IFERROR(VLOOKUP(A3519,Employees!$A$2:$U$1501,21,FALSE()),"Unknown")</f>
        <v>Active</v>
      </c>
    </row>
    <row r="3520" customFormat="false" ht="15" hidden="false" customHeight="false" outlineLevel="0" collapsed="false">
      <c r="A3520" s="37" t="s">
        <v>1121</v>
      </c>
      <c r="B3520" s="37" t="n">
        <v>2023</v>
      </c>
      <c r="C3520" s="37" t="n">
        <v>3</v>
      </c>
      <c r="D3520" s="37" t="n">
        <v>85</v>
      </c>
      <c r="E3520" s="37" t="s">
        <v>187</v>
      </c>
      <c r="F3520" s="37" t="n">
        <v>4.5</v>
      </c>
      <c r="G3520" s="37" t="n">
        <v>31</v>
      </c>
      <c r="H3520" s="37" t="str">
        <f aca="false">IFERROR(VLOOKUP(A3520,Employees!$A$2:$I$1501,9,FALSE()),"Unknown")</f>
        <v>Finance</v>
      </c>
      <c r="I3520" s="37" t="str">
        <f aca="false">IFERROR(VLOOKUP(A3520,Employees!$A$2:$U$1501,21,FALSE()),"Unknown")</f>
        <v>Active</v>
      </c>
    </row>
    <row r="3521" customFormat="false" ht="15" hidden="false" customHeight="false" outlineLevel="0" collapsed="false">
      <c r="A3521" s="37" t="s">
        <v>1121</v>
      </c>
      <c r="B3521" s="37" t="n">
        <v>2024</v>
      </c>
      <c r="C3521" s="37" t="n">
        <v>2</v>
      </c>
      <c r="D3521" s="37" t="n">
        <v>57</v>
      </c>
      <c r="E3521" s="37" t="s">
        <v>187</v>
      </c>
      <c r="F3521" s="37" t="n">
        <v>2.8</v>
      </c>
      <c r="G3521" s="37" t="n">
        <v>53</v>
      </c>
      <c r="H3521" s="37" t="str">
        <f aca="false">IFERROR(VLOOKUP(A3521,Employees!$A$2:$I$1501,9,FALSE()),"Unknown")</f>
        <v>Finance</v>
      </c>
      <c r="I3521" s="37" t="str">
        <f aca="false">IFERROR(VLOOKUP(A3521,Employees!$A$2:$U$1501,21,FALSE()),"Unknown")</f>
        <v>Active</v>
      </c>
    </row>
    <row r="3522" customFormat="false" ht="15" hidden="false" customHeight="false" outlineLevel="0" collapsed="false">
      <c r="A3522" s="37" t="s">
        <v>1121</v>
      </c>
      <c r="B3522" s="37" t="n">
        <v>2025</v>
      </c>
      <c r="C3522" s="37" t="n">
        <v>4</v>
      </c>
      <c r="D3522" s="37" t="n">
        <v>92</v>
      </c>
      <c r="E3522" s="37" t="s">
        <v>187</v>
      </c>
      <c r="F3522" s="37" t="n">
        <v>12</v>
      </c>
      <c r="G3522" s="37" t="n">
        <v>16</v>
      </c>
      <c r="H3522" s="37" t="str">
        <f aca="false">IFERROR(VLOOKUP(A3522,Employees!$A$2:$I$1501,9,FALSE()),"Unknown")</f>
        <v>Finance</v>
      </c>
      <c r="I3522" s="37" t="str">
        <f aca="false">IFERROR(VLOOKUP(A3522,Employees!$A$2:$U$1501,21,FALSE()),"Unknown")</f>
        <v>Active</v>
      </c>
    </row>
    <row r="3523" customFormat="false" ht="15" hidden="false" customHeight="false" outlineLevel="0" collapsed="false">
      <c r="A3523" s="37" t="s">
        <v>1892</v>
      </c>
      <c r="B3523" s="37" t="n">
        <v>2023</v>
      </c>
      <c r="C3523" s="37" t="n">
        <v>3</v>
      </c>
      <c r="D3523" s="37" t="n">
        <v>81</v>
      </c>
      <c r="E3523" s="37" t="s">
        <v>187</v>
      </c>
      <c r="F3523" s="37" t="n">
        <v>7.8</v>
      </c>
      <c r="G3523" s="37" t="n">
        <v>27</v>
      </c>
      <c r="H3523" s="37" t="str">
        <f aca="false">IFERROR(VLOOKUP(A3523,Employees!$A$2:$I$1501,9,FALSE()),"Unknown")</f>
        <v>Data &amp; AI</v>
      </c>
      <c r="I3523" s="37" t="str">
        <f aca="false">IFERROR(VLOOKUP(A3523,Employees!$A$2:$U$1501,21,FALSE()),"Unknown")</f>
        <v>Active</v>
      </c>
    </row>
    <row r="3524" customFormat="false" ht="15" hidden="false" customHeight="false" outlineLevel="0" collapsed="false">
      <c r="A3524" s="37" t="s">
        <v>1892</v>
      </c>
      <c r="B3524" s="37" t="n">
        <v>2024</v>
      </c>
      <c r="C3524" s="37" t="n">
        <v>2</v>
      </c>
      <c r="D3524" s="37" t="n">
        <v>59</v>
      </c>
      <c r="E3524" s="37" t="s">
        <v>187</v>
      </c>
      <c r="F3524" s="37" t="n">
        <v>3.2</v>
      </c>
      <c r="G3524" s="37" t="n">
        <v>13</v>
      </c>
      <c r="H3524" s="37" t="str">
        <f aca="false">IFERROR(VLOOKUP(A3524,Employees!$A$2:$I$1501,9,FALSE()),"Unknown")</f>
        <v>Data &amp; AI</v>
      </c>
      <c r="I3524" s="37" t="str">
        <f aca="false">IFERROR(VLOOKUP(A3524,Employees!$A$2:$U$1501,21,FALSE()),"Unknown")</f>
        <v>Active</v>
      </c>
    </row>
    <row r="3525" customFormat="false" ht="15" hidden="false" customHeight="false" outlineLevel="0" collapsed="false">
      <c r="A3525" s="37" t="s">
        <v>1892</v>
      </c>
      <c r="B3525" s="37" t="n">
        <v>2025</v>
      </c>
      <c r="C3525" s="37" t="n">
        <v>2</v>
      </c>
      <c r="D3525" s="37" t="n">
        <v>61</v>
      </c>
      <c r="E3525" s="37" t="s">
        <v>187</v>
      </c>
      <c r="F3525" s="37" t="n">
        <v>2.7</v>
      </c>
      <c r="G3525" s="37" t="n">
        <v>26</v>
      </c>
      <c r="H3525" s="37" t="str">
        <f aca="false">IFERROR(VLOOKUP(A3525,Employees!$A$2:$I$1501,9,FALSE()),"Unknown")</f>
        <v>Data &amp; AI</v>
      </c>
      <c r="I3525" s="37" t="str">
        <f aca="false">IFERROR(VLOOKUP(A3525,Employees!$A$2:$U$1501,21,FALSE()),"Unknown")</f>
        <v>Active</v>
      </c>
    </row>
    <row r="3526" customFormat="false" ht="15" hidden="false" customHeight="false" outlineLevel="0" collapsed="false">
      <c r="A3526" s="37" t="s">
        <v>985</v>
      </c>
      <c r="B3526" s="37" t="n">
        <v>2021</v>
      </c>
      <c r="C3526" s="37" t="n">
        <v>2</v>
      </c>
      <c r="D3526" s="37" t="n">
        <v>71</v>
      </c>
      <c r="E3526" s="37" t="s">
        <v>187</v>
      </c>
      <c r="F3526" s="37" t="n">
        <v>5.3</v>
      </c>
      <c r="G3526" s="37" t="n">
        <v>23</v>
      </c>
      <c r="H3526" s="37" t="str">
        <f aca="false">IFERROR(VLOOKUP(A3526,Employees!$A$2:$I$1501,9,FALSE()),"Unknown")</f>
        <v>Marketing</v>
      </c>
      <c r="I3526" s="37" t="str">
        <f aca="false">IFERROR(VLOOKUP(A3526,Employees!$A$2:$U$1501,21,FALSE()),"Unknown")</f>
        <v>Active</v>
      </c>
    </row>
    <row r="3527" customFormat="false" ht="15" hidden="false" customHeight="false" outlineLevel="0" collapsed="false">
      <c r="A3527" s="37" t="s">
        <v>985</v>
      </c>
      <c r="B3527" s="37" t="n">
        <v>2022</v>
      </c>
      <c r="C3527" s="37" t="n">
        <v>3</v>
      </c>
      <c r="D3527" s="37" t="n">
        <v>75</v>
      </c>
      <c r="E3527" s="37" t="s">
        <v>187</v>
      </c>
      <c r="F3527" s="37" t="n">
        <v>8.2</v>
      </c>
      <c r="G3527" s="37" t="n">
        <v>17</v>
      </c>
      <c r="H3527" s="37" t="str">
        <f aca="false">IFERROR(VLOOKUP(A3527,Employees!$A$2:$I$1501,9,FALSE()),"Unknown")</f>
        <v>Marketing</v>
      </c>
      <c r="I3527" s="37" t="str">
        <f aca="false">IFERROR(VLOOKUP(A3527,Employees!$A$2:$U$1501,21,FALSE()),"Unknown")</f>
        <v>Active</v>
      </c>
    </row>
    <row r="3528" customFormat="false" ht="15" hidden="false" customHeight="false" outlineLevel="0" collapsed="false">
      <c r="A3528" s="37" t="s">
        <v>985</v>
      </c>
      <c r="B3528" s="37" t="n">
        <v>2023</v>
      </c>
      <c r="C3528" s="37" t="n">
        <v>4</v>
      </c>
      <c r="D3528" s="37" t="n">
        <v>106</v>
      </c>
      <c r="E3528" s="37" t="s">
        <v>187</v>
      </c>
      <c r="F3528" s="37" t="n">
        <v>7.3</v>
      </c>
      <c r="G3528" s="37" t="n">
        <v>48</v>
      </c>
      <c r="H3528" s="37" t="str">
        <f aca="false">IFERROR(VLOOKUP(A3528,Employees!$A$2:$I$1501,9,FALSE()),"Unknown")</f>
        <v>Marketing</v>
      </c>
      <c r="I3528" s="37" t="str">
        <f aca="false">IFERROR(VLOOKUP(A3528,Employees!$A$2:$U$1501,21,FALSE()),"Unknown")</f>
        <v>Active</v>
      </c>
    </row>
    <row r="3529" customFormat="false" ht="15" hidden="false" customHeight="false" outlineLevel="0" collapsed="false">
      <c r="A3529" s="37" t="s">
        <v>985</v>
      </c>
      <c r="B3529" s="37" t="n">
        <v>2024</v>
      </c>
      <c r="C3529" s="37" t="n">
        <v>3</v>
      </c>
      <c r="D3529" s="37" t="n">
        <v>79</v>
      </c>
      <c r="E3529" s="37" t="s">
        <v>187</v>
      </c>
      <c r="F3529" s="37" t="n">
        <v>8.3</v>
      </c>
      <c r="G3529" s="37" t="n">
        <v>9</v>
      </c>
      <c r="H3529" s="37" t="str">
        <f aca="false">IFERROR(VLOOKUP(A3529,Employees!$A$2:$I$1501,9,FALSE()),"Unknown")</f>
        <v>Marketing</v>
      </c>
      <c r="I3529" s="37" t="str">
        <f aca="false">IFERROR(VLOOKUP(A3529,Employees!$A$2:$U$1501,21,FALSE()),"Unknown")</f>
        <v>Active</v>
      </c>
    </row>
    <row r="3530" customFormat="false" ht="15" hidden="false" customHeight="false" outlineLevel="0" collapsed="false">
      <c r="A3530" s="37" t="s">
        <v>985</v>
      </c>
      <c r="B3530" s="37" t="n">
        <v>2025</v>
      </c>
      <c r="C3530" s="37" t="n">
        <v>5</v>
      </c>
      <c r="D3530" s="37" t="n">
        <v>91</v>
      </c>
      <c r="E3530" s="37" t="s">
        <v>187</v>
      </c>
      <c r="F3530" s="37" t="n">
        <v>13.1</v>
      </c>
      <c r="G3530" s="37" t="n">
        <v>24</v>
      </c>
      <c r="H3530" s="37" t="str">
        <f aca="false">IFERROR(VLOOKUP(A3530,Employees!$A$2:$I$1501,9,FALSE()),"Unknown")</f>
        <v>Marketing</v>
      </c>
      <c r="I3530" s="37" t="str">
        <f aca="false">IFERROR(VLOOKUP(A3530,Employees!$A$2:$U$1501,21,FALSE()),"Unknown")</f>
        <v>Active</v>
      </c>
    </row>
    <row r="3531" customFormat="false" ht="15" hidden="false" customHeight="false" outlineLevel="0" collapsed="false">
      <c r="A3531" s="37" t="s">
        <v>1893</v>
      </c>
      <c r="B3531" s="37" t="n">
        <v>2021</v>
      </c>
      <c r="C3531" s="37" t="n">
        <v>3</v>
      </c>
      <c r="D3531" s="37" t="n">
        <v>97</v>
      </c>
      <c r="E3531" s="37" t="s">
        <v>187</v>
      </c>
      <c r="F3531" s="37" t="n">
        <v>7.1</v>
      </c>
      <c r="G3531" s="37" t="n">
        <v>12</v>
      </c>
      <c r="H3531" s="37" t="str">
        <f aca="false">IFERROR(VLOOKUP(A3531,Employees!$A$2:$I$1501,9,FALSE()),"Unknown")</f>
        <v>Engineering</v>
      </c>
      <c r="I3531" s="37" t="str">
        <f aca="false">IFERROR(VLOOKUP(A3531,Employees!$A$2:$U$1501,21,FALSE()),"Unknown")</f>
        <v>Active</v>
      </c>
    </row>
    <row r="3532" customFormat="false" ht="15" hidden="false" customHeight="false" outlineLevel="0" collapsed="false">
      <c r="A3532" s="37" t="s">
        <v>1893</v>
      </c>
      <c r="B3532" s="37" t="n">
        <v>2022</v>
      </c>
      <c r="C3532" s="37" t="n">
        <v>2</v>
      </c>
      <c r="D3532" s="37" t="n">
        <v>66</v>
      </c>
      <c r="E3532" s="37" t="s">
        <v>187</v>
      </c>
      <c r="F3532" s="37" t="n">
        <v>4</v>
      </c>
      <c r="G3532" s="37" t="n">
        <v>22</v>
      </c>
      <c r="H3532" s="37" t="str">
        <f aca="false">IFERROR(VLOOKUP(A3532,Employees!$A$2:$I$1501,9,FALSE()),"Unknown")</f>
        <v>Engineering</v>
      </c>
      <c r="I3532" s="37" t="str">
        <f aca="false">IFERROR(VLOOKUP(A3532,Employees!$A$2:$U$1501,21,FALSE()),"Unknown")</f>
        <v>Active</v>
      </c>
    </row>
    <row r="3533" customFormat="false" ht="15" hidden="false" customHeight="false" outlineLevel="0" collapsed="false">
      <c r="A3533" s="37" t="s">
        <v>1893</v>
      </c>
      <c r="B3533" s="37" t="n">
        <v>2023</v>
      </c>
      <c r="C3533" s="37" t="n">
        <v>3</v>
      </c>
      <c r="D3533" s="37" t="n">
        <v>89</v>
      </c>
      <c r="E3533" s="37" t="s">
        <v>187</v>
      </c>
      <c r="F3533" s="37" t="n">
        <v>6.3</v>
      </c>
      <c r="G3533" s="37" t="n">
        <v>3</v>
      </c>
      <c r="H3533" s="37" t="str">
        <f aca="false">IFERROR(VLOOKUP(A3533,Employees!$A$2:$I$1501,9,FALSE()),"Unknown")</f>
        <v>Engineering</v>
      </c>
      <c r="I3533" s="37" t="str">
        <f aca="false">IFERROR(VLOOKUP(A3533,Employees!$A$2:$U$1501,21,FALSE()),"Unknown")</f>
        <v>Active</v>
      </c>
    </row>
    <row r="3534" customFormat="false" ht="15" hidden="false" customHeight="false" outlineLevel="0" collapsed="false">
      <c r="A3534" s="37" t="s">
        <v>1893</v>
      </c>
      <c r="B3534" s="37" t="n">
        <v>2024</v>
      </c>
      <c r="C3534" s="37" t="n">
        <v>4</v>
      </c>
      <c r="D3534" s="37" t="n">
        <v>96</v>
      </c>
      <c r="E3534" s="37" t="s">
        <v>185</v>
      </c>
      <c r="F3534" s="37" t="n">
        <v>8.2</v>
      </c>
      <c r="G3534" s="37" t="n">
        <v>29</v>
      </c>
      <c r="H3534" s="37" t="str">
        <f aca="false">IFERROR(VLOOKUP(A3534,Employees!$A$2:$I$1501,9,FALSE()),"Unknown")</f>
        <v>Engineering</v>
      </c>
      <c r="I3534" s="37" t="str">
        <f aca="false">IFERROR(VLOOKUP(A3534,Employees!$A$2:$U$1501,21,FALSE()),"Unknown")</f>
        <v>Active</v>
      </c>
    </row>
    <row r="3535" customFormat="false" ht="15" hidden="false" customHeight="false" outlineLevel="0" collapsed="false">
      <c r="A3535" s="37" t="s">
        <v>1893</v>
      </c>
      <c r="B3535" s="37" t="n">
        <v>2025</v>
      </c>
      <c r="C3535" s="37" t="n">
        <v>3</v>
      </c>
      <c r="D3535" s="37" t="n">
        <v>73</v>
      </c>
      <c r="E3535" s="37" t="s">
        <v>187</v>
      </c>
      <c r="F3535" s="37" t="n">
        <v>6.8</v>
      </c>
      <c r="G3535" s="37" t="n">
        <v>15</v>
      </c>
      <c r="H3535" s="37" t="str">
        <f aca="false">IFERROR(VLOOKUP(A3535,Employees!$A$2:$I$1501,9,FALSE()),"Unknown")</f>
        <v>Engineering</v>
      </c>
      <c r="I3535" s="37" t="str">
        <f aca="false">IFERROR(VLOOKUP(A3535,Employees!$A$2:$U$1501,21,FALSE()),"Unknown")</f>
        <v>Active</v>
      </c>
    </row>
    <row r="3536" customFormat="false" ht="15" hidden="false" customHeight="false" outlineLevel="0" collapsed="false">
      <c r="A3536" s="37" t="s">
        <v>1894</v>
      </c>
      <c r="B3536" s="37" t="n">
        <v>2021</v>
      </c>
      <c r="C3536" s="37" t="n">
        <v>1</v>
      </c>
      <c r="D3536" s="37" t="n">
        <v>64</v>
      </c>
      <c r="E3536" s="37" t="s">
        <v>187</v>
      </c>
      <c r="F3536" s="37" t="n">
        <v>3</v>
      </c>
      <c r="G3536" s="37" t="n">
        <v>31</v>
      </c>
      <c r="H3536" s="37" t="str">
        <f aca="false">IFERROR(VLOOKUP(A3536,Employees!$A$2:$I$1501,9,FALSE()),"Unknown")</f>
        <v>Operations</v>
      </c>
      <c r="I3536" s="37" t="str">
        <f aca="false">IFERROR(VLOOKUP(A3536,Employees!$A$2:$U$1501,21,FALSE()),"Unknown")</f>
        <v>Active</v>
      </c>
    </row>
    <row r="3537" customFormat="false" ht="15" hidden="false" customHeight="false" outlineLevel="0" collapsed="false">
      <c r="A3537" s="37" t="s">
        <v>1894</v>
      </c>
      <c r="B3537" s="37" t="n">
        <v>2022</v>
      </c>
      <c r="C3537" s="37" t="n">
        <v>1</v>
      </c>
      <c r="D3537" s="37" t="n">
        <v>74</v>
      </c>
      <c r="E3537" s="37" t="s">
        <v>187</v>
      </c>
      <c r="F3537" s="37" t="n">
        <v>4.6</v>
      </c>
      <c r="G3537" s="37" t="n">
        <v>12</v>
      </c>
      <c r="H3537" s="37" t="str">
        <f aca="false">IFERROR(VLOOKUP(A3537,Employees!$A$2:$I$1501,9,FALSE()),"Unknown")</f>
        <v>Operations</v>
      </c>
      <c r="I3537" s="37" t="str">
        <f aca="false">IFERROR(VLOOKUP(A3537,Employees!$A$2:$U$1501,21,FALSE()),"Unknown")</f>
        <v>Active</v>
      </c>
    </row>
    <row r="3538" customFormat="false" ht="15" hidden="false" customHeight="false" outlineLevel="0" collapsed="false">
      <c r="A3538" s="37" t="s">
        <v>1894</v>
      </c>
      <c r="B3538" s="37" t="n">
        <v>2023</v>
      </c>
      <c r="C3538" s="37" t="n">
        <v>4</v>
      </c>
      <c r="D3538" s="37" t="n">
        <v>100</v>
      </c>
      <c r="E3538" s="37" t="s">
        <v>187</v>
      </c>
      <c r="F3538" s="37" t="n">
        <v>10.3</v>
      </c>
      <c r="G3538" s="37" t="n">
        <v>6</v>
      </c>
      <c r="H3538" s="37" t="str">
        <f aca="false">IFERROR(VLOOKUP(A3538,Employees!$A$2:$I$1501,9,FALSE()),"Unknown")</f>
        <v>Operations</v>
      </c>
      <c r="I3538" s="37" t="str">
        <f aca="false">IFERROR(VLOOKUP(A3538,Employees!$A$2:$U$1501,21,FALSE()),"Unknown")</f>
        <v>Active</v>
      </c>
    </row>
    <row r="3539" customFormat="false" ht="15" hidden="false" customHeight="false" outlineLevel="0" collapsed="false">
      <c r="A3539" s="37" t="s">
        <v>1894</v>
      </c>
      <c r="B3539" s="37" t="n">
        <v>2024</v>
      </c>
      <c r="C3539" s="37" t="n">
        <v>3</v>
      </c>
      <c r="D3539" s="37" t="n">
        <v>83</v>
      </c>
      <c r="E3539" s="37" t="s">
        <v>187</v>
      </c>
      <c r="F3539" s="37" t="n">
        <v>7.1</v>
      </c>
      <c r="G3539" s="37" t="n">
        <v>19</v>
      </c>
      <c r="H3539" s="37" t="str">
        <f aca="false">IFERROR(VLOOKUP(A3539,Employees!$A$2:$I$1501,9,FALSE()),"Unknown")</f>
        <v>Operations</v>
      </c>
      <c r="I3539" s="37" t="str">
        <f aca="false">IFERROR(VLOOKUP(A3539,Employees!$A$2:$U$1501,21,FALSE()),"Unknown")</f>
        <v>Active</v>
      </c>
    </row>
    <row r="3540" customFormat="false" ht="15" hidden="false" customHeight="false" outlineLevel="0" collapsed="false">
      <c r="A3540" s="37" t="s">
        <v>1894</v>
      </c>
      <c r="B3540" s="37" t="n">
        <v>2025</v>
      </c>
      <c r="C3540" s="37" t="n">
        <v>3</v>
      </c>
      <c r="D3540" s="37" t="n">
        <v>72</v>
      </c>
      <c r="E3540" s="37" t="s">
        <v>187</v>
      </c>
      <c r="F3540" s="37" t="n">
        <v>5.5</v>
      </c>
      <c r="G3540" s="37" t="n">
        <v>20</v>
      </c>
      <c r="H3540" s="37" t="str">
        <f aca="false">IFERROR(VLOOKUP(A3540,Employees!$A$2:$I$1501,9,FALSE()),"Unknown")</f>
        <v>Operations</v>
      </c>
      <c r="I3540" s="37" t="str">
        <f aca="false">IFERROR(VLOOKUP(A3540,Employees!$A$2:$U$1501,21,FALSE()),"Unknown")</f>
        <v>Active</v>
      </c>
    </row>
    <row r="3541" customFormat="false" ht="15" hidden="false" customHeight="false" outlineLevel="0" collapsed="false">
      <c r="A3541" s="37" t="s">
        <v>1895</v>
      </c>
      <c r="B3541" s="37" t="n">
        <v>2022</v>
      </c>
      <c r="C3541" s="37" t="n">
        <v>3</v>
      </c>
      <c r="D3541" s="37" t="n">
        <v>81</v>
      </c>
      <c r="E3541" s="37" t="s">
        <v>187</v>
      </c>
      <c r="F3541" s="37" t="n">
        <v>9.1</v>
      </c>
      <c r="G3541" s="37" t="n">
        <v>41</v>
      </c>
      <c r="H3541" s="37" t="str">
        <f aca="false">IFERROR(VLOOKUP(A3541,Employees!$A$2:$I$1501,9,FALSE()),"Unknown")</f>
        <v>Finance</v>
      </c>
      <c r="I3541" s="37" t="str">
        <f aca="false">IFERROR(VLOOKUP(A3541,Employees!$A$2:$U$1501,21,FALSE()),"Unknown")</f>
        <v>Active</v>
      </c>
    </row>
    <row r="3542" customFormat="false" ht="15" hidden="false" customHeight="false" outlineLevel="0" collapsed="false">
      <c r="A3542" s="37" t="s">
        <v>1895</v>
      </c>
      <c r="B3542" s="37" t="n">
        <v>2023</v>
      </c>
      <c r="C3542" s="37" t="n">
        <v>3</v>
      </c>
      <c r="D3542" s="37" t="n">
        <v>96</v>
      </c>
      <c r="E3542" s="37" t="s">
        <v>187</v>
      </c>
      <c r="F3542" s="37" t="n">
        <v>5.6</v>
      </c>
      <c r="G3542" s="37" t="n">
        <v>12</v>
      </c>
      <c r="H3542" s="37" t="str">
        <f aca="false">IFERROR(VLOOKUP(A3542,Employees!$A$2:$I$1501,9,FALSE()),"Unknown")</f>
        <v>Finance</v>
      </c>
      <c r="I3542" s="37" t="str">
        <f aca="false">IFERROR(VLOOKUP(A3542,Employees!$A$2:$U$1501,21,FALSE()),"Unknown")</f>
        <v>Active</v>
      </c>
    </row>
    <row r="3543" customFormat="false" ht="15" hidden="false" customHeight="false" outlineLevel="0" collapsed="false">
      <c r="A3543" s="37" t="s">
        <v>1895</v>
      </c>
      <c r="B3543" s="37" t="n">
        <v>2024</v>
      </c>
      <c r="C3543" s="37" t="n">
        <v>3</v>
      </c>
      <c r="D3543" s="37" t="n">
        <v>94</v>
      </c>
      <c r="E3543" s="37" t="s">
        <v>187</v>
      </c>
      <c r="F3543" s="37" t="n">
        <v>7.1</v>
      </c>
      <c r="G3543" s="37" t="n">
        <v>18</v>
      </c>
      <c r="H3543" s="37" t="str">
        <f aca="false">IFERROR(VLOOKUP(A3543,Employees!$A$2:$I$1501,9,FALSE()),"Unknown")</f>
        <v>Finance</v>
      </c>
      <c r="I3543" s="37" t="str">
        <f aca="false">IFERROR(VLOOKUP(A3543,Employees!$A$2:$U$1501,21,FALSE()),"Unknown")</f>
        <v>Active</v>
      </c>
    </row>
    <row r="3544" customFormat="false" ht="15" hidden="false" customHeight="false" outlineLevel="0" collapsed="false">
      <c r="A3544" s="37" t="s">
        <v>1895</v>
      </c>
      <c r="B3544" s="37" t="n">
        <v>2025</v>
      </c>
      <c r="C3544" s="37" t="n">
        <v>3</v>
      </c>
      <c r="D3544" s="37" t="n">
        <v>96</v>
      </c>
      <c r="E3544" s="37" t="s">
        <v>187</v>
      </c>
      <c r="F3544" s="37" t="n">
        <v>8.5</v>
      </c>
      <c r="G3544" s="37" t="n">
        <v>38</v>
      </c>
      <c r="H3544" s="37" t="str">
        <f aca="false">IFERROR(VLOOKUP(A3544,Employees!$A$2:$I$1501,9,FALSE()),"Unknown")</f>
        <v>Finance</v>
      </c>
      <c r="I3544" s="37" t="str">
        <f aca="false">IFERROR(VLOOKUP(A3544,Employees!$A$2:$U$1501,21,FALSE()),"Unknown")</f>
        <v>Active</v>
      </c>
    </row>
    <row r="3545" customFormat="false" ht="15" hidden="false" customHeight="false" outlineLevel="0" collapsed="false">
      <c r="A3545" s="37" t="s">
        <v>1896</v>
      </c>
      <c r="B3545" s="37" t="n">
        <v>2025</v>
      </c>
      <c r="C3545" s="37" t="n">
        <v>5</v>
      </c>
      <c r="D3545" s="37" t="n">
        <v>84</v>
      </c>
      <c r="E3545" s="37" t="s">
        <v>187</v>
      </c>
      <c r="F3545" s="37" t="n">
        <v>9.6</v>
      </c>
      <c r="G3545" s="37" t="n">
        <v>48</v>
      </c>
      <c r="H3545" s="37" t="str">
        <f aca="false">IFERROR(VLOOKUP(A3545,Employees!$A$2:$I$1501,9,FALSE()),"Unknown")</f>
        <v>Sales</v>
      </c>
      <c r="I3545" s="37" t="str">
        <f aca="false">IFERROR(VLOOKUP(A3545,Employees!$A$2:$U$1501,21,FALSE()),"Unknown")</f>
        <v>Active</v>
      </c>
    </row>
    <row r="3546" customFormat="false" ht="15" hidden="false" customHeight="false" outlineLevel="0" collapsed="false">
      <c r="A3546" s="37" t="s">
        <v>540</v>
      </c>
      <c r="B3546" s="37" t="n">
        <v>2026</v>
      </c>
      <c r="C3546" s="37" t="n">
        <v>3</v>
      </c>
      <c r="D3546" s="37" t="n">
        <v>79</v>
      </c>
      <c r="E3546" s="37" t="s">
        <v>187</v>
      </c>
      <c r="F3546" s="37" t="n">
        <v>7.2</v>
      </c>
      <c r="G3546" s="37" t="n">
        <v>19</v>
      </c>
      <c r="H3546" s="37" t="str">
        <f aca="false">IFERROR(VLOOKUP(A3546,Employees!$A$2:$I$1501,9,FALSE()),"Unknown")</f>
        <v>Sales</v>
      </c>
      <c r="I3546" s="37" t="str">
        <f aca="false">IFERROR(VLOOKUP(A3546,Employees!$A$2:$U$1501,21,FALSE()),"Unknown")</f>
        <v>Exited</v>
      </c>
    </row>
    <row r="3547" customFormat="false" ht="15" hidden="false" customHeight="false" outlineLevel="0" collapsed="false">
      <c r="A3547" s="37" t="s">
        <v>1899</v>
      </c>
      <c r="B3547" s="37" t="n">
        <v>2021</v>
      </c>
      <c r="C3547" s="37" t="n">
        <v>3</v>
      </c>
      <c r="D3547" s="37" t="n">
        <v>93</v>
      </c>
      <c r="E3547" s="37" t="s">
        <v>187</v>
      </c>
      <c r="F3547" s="37" t="n">
        <v>6.4</v>
      </c>
      <c r="G3547" s="37" t="n">
        <v>35</v>
      </c>
      <c r="H3547" s="37" t="str">
        <f aca="false">IFERROR(VLOOKUP(A3547,Employees!$A$2:$I$1501,9,FALSE()),"Unknown")</f>
        <v>Engineering</v>
      </c>
      <c r="I3547" s="37" t="str">
        <f aca="false">IFERROR(VLOOKUP(A3547,Employees!$A$2:$U$1501,21,FALSE()),"Unknown")</f>
        <v>Active</v>
      </c>
    </row>
    <row r="3548" customFormat="false" ht="15" hidden="false" customHeight="false" outlineLevel="0" collapsed="false">
      <c r="A3548" s="37" t="s">
        <v>1899</v>
      </c>
      <c r="B3548" s="37" t="n">
        <v>2022</v>
      </c>
      <c r="C3548" s="37" t="n">
        <v>2</v>
      </c>
      <c r="D3548" s="37" t="n">
        <v>94</v>
      </c>
      <c r="E3548" s="37" t="s">
        <v>187</v>
      </c>
      <c r="F3548" s="37" t="n">
        <v>5.5</v>
      </c>
      <c r="G3548" s="37" t="n">
        <v>16</v>
      </c>
      <c r="H3548" s="37" t="str">
        <f aca="false">IFERROR(VLOOKUP(A3548,Employees!$A$2:$I$1501,9,FALSE()),"Unknown")</f>
        <v>Engineering</v>
      </c>
      <c r="I3548" s="37" t="str">
        <f aca="false">IFERROR(VLOOKUP(A3548,Employees!$A$2:$U$1501,21,FALSE()),"Unknown")</f>
        <v>Active</v>
      </c>
    </row>
    <row r="3549" customFormat="false" ht="15" hidden="false" customHeight="false" outlineLevel="0" collapsed="false">
      <c r="A3549" s="37" t="s">
        <v>1899</v>
      </c>
      <c r="B3549" s="37" t="n">
        <v>2023</v>
      </c>
      <c r="C3549" s="37" t="n">
        <v>4</v>
      </c>
      <c r="D3549" s="37" t="n">
        <v>97</v>
      </c>
      <c r="E3549" s="37" t="s">
        <v>187</v>
      </c>
      <c r="F3549" s="37" t="n">
        <v>3.6</v>
      </c>
      <c r="G3549" s="37" t="n">
        <v>11</v>
      </c>
      <c r="H3549" s="37" t="str">
        <f aca="false">IFERROR(VLOOKUP(A3549,Employees!$A$2:$I$1501,9,FALSE()),"Unknown")</f>
        <v>Engineering</v>
      </c>
      <c r="I3549" s="37" t="str">
        <f aca="false">IFERROR(VLOOKUP(A3549,Employees!$A$2:$U$1501,21,FALSE()),"Unknown")</f>
        <v>Active</v>
      </c>
    </row>
    <row r="3550" customFormat="false" ht="15" hidden="false" customHeight="false" outlineLevel="0" collapsed="false">
      <c r="A3550" s="37" t="s">
        <v>1899</v>
      </c>
      <c r="B3550" s="37" t="n">
        <v>2024</v>
      </c>
      <c r="C3550" s="37" t="n">
        <v>2</v>
      </c>
      <c r="D3550" s="37" t="n">
        <v>81</v>
      </c>
      <c r="E3550" s="37" t="s">
        <v>187</v>
      </c>
      <c r="F3550" s="37" t="n">
        <v>5.7</v>
      </c>
      <c r="G3550" s="37" t="n">
        <v>19</v>
      </c>
      <c r="H3550" s="37" t="str">
        <f aca="false">IFERROR(VLOOKUP(A3550,Employees!$A$2:$I$1501,9,FALSE()),"Unknown")</f>
        <v>Engineering</v>
      </c>
      <c r="I3550" s="37" t="str">
        <f aca="false">IFERROR(VLOOKUP(A3550,Employees!$A$2:$U$1501,21,FALSE()),"Unknown")</f>
        <v>Active</v>
      </c>
    </row>
    <row r="3551" customFormat="false" ht="15" hidden="false" customHeight="false" outlineLevel="0" collapsed="false">
      <c r="A3551" s="37" t="s">
        <v>1899</v>
      </c>
      <c r="B3551" s="37" t="n">
        <v>2025</v>
      </c>
      <c r="C3551" s="37" t="n">
        <v>2</v>
      </c>
      <c r="D3551" s="37" t="n">
        <v>82</v>
      </c>
      <c r="E3551" s="37" t="s">
        <v>187</v>
      </c>
      <c r="F3551" s="37" t="n">
        <v>6.3</v>
      </c>
      <c r="G3551" s="37" t="n">
        <v>4</v>
      </c>
      <c r="H3551" s="37" t="str">
        <f aca="false">IFERROR(VLOOKUP(A3551,Employees!$A$2:$I$1501,9,FALSE()),"Unknown")</f>
        <v>Engineering</v>
      </c>
      <c r="I3551" s="37" t="str">
        <f aca="false">IFERROR(VLOOKUP(A3551,Employees!$A$2:$U$1501,21,FALSE()),"Unknown")</f>
        <v>Active</v>
      </c>
    </row>
    <row r="3552" customFormat="false" ht="15" hidden="false" customHeight="false" outlineLevel="0" collapsed="false">
      <c r="A3552" s="37" t="s">
        <v>619</v>
      </c>
      <c r="B3552" s="37" t="n">
        <v>2024</v>
      </c>
      <c r="C3552" s="37" t="n">
        <v>1</v>
      </c>
      <c r="D3552" s="37" t="n">
        <v>68</v>
      </c>
      <c r="E3552" s="37" t="s">
        <v>187</v>
      </c>
      <c r="F3552" s="37" t="n">
        <v>2</v>
      </c>
      <c r="G3552" s="37" t="n">
        <v>69</v>
      </c>
      <c r="H3552" s="37" t="str">
        <f aca="false">IFERROR(VLOOKUP(A3552,Employees!$A$2:$I$1501,9,FALSE()),"Unknown")</f>
        <v>Engineering</v>
      </c>
      <c r="I3552" s="37" t="str">
        <f aca="false">IFERROR(VLOOKUP(A3552,Employees!$A$2:$U$1501,21,FALSE()),"Unknown")</f>
        <v>Exited</v>
      </c>
    </row>
    <row r="3553" customFormat="false" ht="15" hidden="false" customHeight="false" outlineLevel="0" collapsed="false">
      <c r="A3553" s="37" t="s">
        <v>619</v>
      </c>
      <c r="B3553" s="37" t="n">
        <v>2025</v>
      </c>
      <c r="C3553" s="37" t="n">
        <v>3</v>
      </c>
      <c r="D3553" s="37" t="n">
        <v>94</v>
      </c>
      <c r="E3553" s="37" t="s">
        <v>187</v>
      </c>
      <c r="F3553" s="37" t="n">
        <v>6.3</v>
      </c>
      <c r="G3553" s="37" t="n">
        <v>22</v>
      </c>
      <c r="H3553" s="37" t="str">
        <f aca="false">IFERROR(VLOOKUP(A3553,Employees!$A$2:$I$1501,9,FALSE()),"Unknown")</f>
        <v>Engineering</v>
      </c>
      <c r="I3553" s="37" t="str">
        <f aca="false">IFERROR(VLOOKUP(A3553,Employees!$A$2:$U$1501,21,FALSE()),"Unknown")</f>
        <v>Exited</v>
      </c>
    </row>
    <row r="3554" customFormat="false" ht="15" hidden="false" customHeight="false" outlineLevel="0" collapsed="false">
      <c r="A3554" s="37" t="s">
        <v>1764</v>
      </c>
      <c r="B3554" s="37" t="n">
        <v>2021</v>
      </c>
      <c r="C3554" s="37" t="n">
        <v>2</v>
      </c>
      <c r="D3554" s="37" t="n">
        <v>67</v>
      </c>
      <c r="E3554" s="37" t="s">
        <v>187</v>
      </c>
      <c r="F3554" s="37" t="n">
        <v>3.8</v>
      </c>
      <c r="G3554" s="37" t="n">
        <v>9</v>
      </c>
      <c r="H3554" s="37" t="str">
        <f aca="false">IFERROR(VLOOKUP(A3554,Employees!$A$2:$I$1501,9,FALSE()),"Unknown")</f>
        <v>Sales</v>
      </c>
      <c r="I3554" s="37" t="str">
        <f aca="false">IFERROR(VLOOKUP(A3554,Employees!$A$2:$U$1501,21,FALSE()),"Unknown")</f>
        <v>Active</v>
      </c>
    </row>
    <row r="3555" customFormat="false" ht="15" hidden="false" customHeight="false" outlineLevel="0" collapsed="false">
      <c r="A3555" s="37" t="s">
        <v>1764</v>
      </c>
      <c r="B3555" s="37" t="n">
        <v>2022</v>
      </c>
      <c r="C3555" s="37" t="n">
        <v>3</v>
      </c>
      <c r="D3555" s="37" t="n">
        <v>85</v>
      </c>
      <c r="E3555" s="37" t="s">
        <v>187</v>
      </c>
      <c r="F3555" s="37" t="n">
        <v>7.3</v>
      </c>
      <c r="G3555" s="37" t="n">
        <v>18</v>
      </c>
      <c r="H3555" s="37" t="str">
        <f aca="false">IFERROR(VLOOKUP(A3555,Employees!$A$2:$I$1501,9,FALSE()),"Unknown")</f>
        <v>Sales</v>
      </c>
      <c r="I3555" s="37" t="str">
        <f aca="false">IFERROR(VLOOKUP(A3555,Employees!$A$2:$U$1501,21,FALSE()),"Unknown")</f>
        <v>Active</v>
      </c>
    </row>
    <row r="3556" customFormat="false" ht="15" hidden="false" customHeight="false" outlineLevel="0" collapsed="false">
      <c r="A3556" s="37" t="s">
        <v>1764</v>
      </c>
      <c r="B3556" s="37" t="n">
        <v>2023</v>
      </c>
      <c r="C3556" s="37" t="n">
        <v>3</v>
      </c>
      <c r="D3556" s="37" t="n">
        <v>91</v>
      </c>
      <c r="E3556" s="37" t="s">
        <v>187</v>
      </c>
      <c r="F3556" s="37" t="n">
        <v>5.9</v>
      </c>
      <c r="G3556" s="37" t="n">
        <v>10</v>
      </c>
      <c r="H3556" s="37" t="str">
        <f aca="false">IFERROR(VLOOKUP(A3556,Employees!$A$2:$I$1501,9,FALSE()),"Unknown")</f>
        <v>Sales</v>
      </c>
      <c r="I3556" s="37" t="str">
        <f aca="false">IFERROR(VLOOKUP(A3556,Employees!$A$2:$U$1501,21,FALSE()),"Unknown")</f>
        <v>Active</v>
      </c>
    </row>
    <row r="3557" customFormat="false" ht="15" hidden="false" customHeight="false" outlineLevel="0" collapsed="false">
      <c r="A3557" s="37" t="s">
        <v>1764</v>
      </c>
      <c r="B3557" s="37" t="n">
        <v>2024</v>
      </c>
      <c r="C3557" s="37" t="n">
        <v>3</v>
      </c>
      <c r="D3557" s="37" t="n">
        <v>95</v>
      </c>
      <c r="E3557" s="37" t="s">
        <v>187</v>
      </c>
      <c r="F3557" s="37" t="n">
        <v>7.6</v>
      </c>
      <c r="G3557" s="37" t="n">
        <v>21</v>
      </c>
      <c r="H3557" s="37" t="str">
        <f aca="false">IFERROR(VLOOKUP(A3557,Employees!$A$2:$I$1501,9,FALSE()),"Unknown")</f>
        <v>Sales</v>
      </c>
      <c r="I3557" s="37" t="str">
        <f aca="false">IFERROR(VLOOKUP(A3557,Employees!$A$2:$U$1501,21,FALSE()),"Unknown")</f>
        <v>Active</v>
      </c>
    </row>
    <row r="3558" customFormat="false" ht="15" hidden="false" customHeight="false" outlineLevel="0" collapsed="false">
      <c r="A3558" s="37" t="s">
        <v>1764</v>
      </c>
      <c r="B3558" s="37" t="n">
        <v>2025</v>
      </c>
      <c r="C3558" s="37" t="n">
        <v>3</v>
      </c>
      <c r="D3558" s="37" t="n">
        <v>98</v>
      </c>
      <c r="E3558" s="37" t="s">
        <v>187</v>
      </c>
      <c r="F3558" s="37" t="n">
        <v>8.4</v>
      </c>
      <c r="G3558" s="37" t="n">
        <v>40</v>
      </c>
      <c r="H3558" s="37" t="str">
        <f aca="false">IFERROR(VLOOKUP(A3558,Employees!$A$2:$I$1501,9,FALSE()),"Unknown")</f>
        <v>Sales</v>
      </c>
      <c r="I3558" s="37" t="str">
        <f aca="false">IFERROR(VLOOKUP(A3558,Employees!$A$2:$U$1501,21,FALSE()),"Unknown")</f>
        <v>Active</v>
      </c>
    </row>
    <row r="3559" customFormat="false" ht="15" hidden="false" customHeight="false" outlineLevel="0" collapsed="false">
      <c r="A3559" s="37" t="s">
        <v>1903</v>
      </c>
      <c r="B3559" s="37" t="n">
        <v>2021</v>
      </c>
      <c r="C3559" s="37" t="n">
        <v>3</v>
      </c>
      <c r="D3559" s="37" t="n">
        <v>84</v>
      </c>
      <c r="E3559" s="37" t="s">
        <v>187</v>
      </c>
      <c r="F3559" s="37" t="n">
        <v>7.9</v>
      </c>
      <c r="G3559" s="37" t="n">
        <v>12</v>
      </c>
      <c r="H3559" s="37" t="str">
        <f aca="false">IFERROR(VLOOKUP(A3559,Employees!$A$2:$I$1501,9,FALSE()),"Unknown")</f>
        <v>Sales</v>
      </c>
      <c r="I3559" s="37" t="str">
        <f aca="false">IFERROR(VLOOKUP(A3559,Employees!$A$2:$U$1501,21,FALSE()),"Unknown")</f>
        <v>Active</v>
      </c>
    </row>
    <row r="3560" customFormat="false" ht="15" hidden="false" customHeight="false" outlineLevel="0" collapsed="false">
      <c r="A3560" s="37" t="s">
        <v>1903</v>
      </c>
      <c r="B3560" s="37" t="n">
        <v>2022</v>
      </c>
      <c r="C3560" s="37" t="n">
        <v>4</v>
      </c>
      <c r="D3560" s="37" t="n">
        <v>98</v>
      </c>
      <c r="E3560" s="37" t="s">
        <v>187</v>
      </c>
      <c r="F3560" s="37" t="n">
        <v>7</v>
      </c>
      <c r="G3560" s="37" t="n">
        <v>16</v>
      </c>
      <c r="H3560" s="37" t="str">
        <f aca="false">IFERROR(VLOOKUP(A3560,Employees!$A$2:$I$1501,9,FALSE()),"Unknown")</f>
        <v>Sales</v>
      </c>
      <c r="I3560" s="37" t="str">
        <f aca="false">IFERROR(VLOOKUP(A3560,Employees!$A$2:$U$1501,21,FALSE()),"Unknown")</f>
        <v>Active</v>
      </c>
    </row>
    <row r="3561" customFormat="false" ht="15" hidden="false" customHeight="false" outlineLevel="0" collapsed="false">
      <c r="A3561" s="37" t="s">
        <v>1903</v>
      </c>
      <c r="B3561" s="37" t="n">
        <v>2023</v>
      </c>
      <c r="C3561" s="37" t="n">
        <v>3</v>
      </c>
      <c r="D3561" s="37" t="n">
        <v>71</v>
      </c>
      <c r="E3561" s="37" t="s">
        <v>187</v>
      </c>
      <c r="F3561" s="37" t="n">
        <v>7.7</v>
      </c>
      <c r="G3561" s="37" t="n">
        <v>38</v>
      </c>
      <c r="H3561" s="37" t="str">
        <f aca="false">IFERROR(VLOOKUP(A3561,Employees!$A$2:$I$1501,9,FALSE()),"Unknown")</f>
        <v>Sales</v>
      </c>
      <c r="I3561" s="37" t="str">
        <f aca="false">IFERROR(VLOOKUP(A3561,Employees!$A$2:$U$1501,21,FALSE()),"Unknown")</f>
        <v>Active</v>
      </c>
    </row>
    <row r="3562" customFormat="false" ht="15" hidden="false" customHeight="false" outlineLevel="0" collapsed="false">
      <c r="A3562" s="37" t="s">
        <v>1903</v>
      </c>
      <c r="B3562" s="37" t="n">
        <v>2024</v>
      </c>
      <c r="C3562" s="37" t="n">
        <v>4</v>
      </c>
      <c r="D3562" s="37" t="n">
        <v>112</v>
      </c>
      <c r="E3562" s="37" t="s">
        <v>187</v>
      </c>
      <c r="F3562" s="37" t="n">
        <v>8.4</v>
      </c>
      <c r="G3562" s="37" t="n">
        <v>9</v>
      </c>
      <c r="H3562" s="37" t="str">
        <f aca="false">IFERROR(VLOOKUP(A3562,Employees!$A$2:$I$1501,9,FALSE()),"Unknown")</f>
        <v>Sales</v>
      </c>
      <c r="I3562" s="37" t="str">
        <f aca="false">IFERROR(VLOOKUP(A3562,Employees!$A$2:$U$1501,21,FALSE()),"Unknown")</f>
        <v>Active</v>
      </c>
    </row>
    <row r="3563" customFormat="false" ht="15" hidden="false" customHeight="false" outlineLevel="0" collapsed="false">
      <c r="A3563" s="37" t="s">
        <v>1903</v>
      </c>
      <c r="B3563" s="37" t="n">
        <v>2025</v>
      </c>
      <c r="C3563" s="37" t="n">
        <v>5</v>
      </c>
      <c r="D3563" s="37" t="n">
        <v>113</v>
      </c>
      <c r="E3563" s="37" t="s">
        <v>187</v>
      </c>
      <c r="F3563" s="37" t="n">
        <v>13.3</v>
      </c>
      <c r="G3563" s="37" t="n">
        <v>38</v>
      </c>
      <c r="H3563" s="37" t="str">
        <f aca="false">IFERROR(VLOOKUP(A3563,Employees!$A$2:$I$1501,9,FALSE()),"Unknown")</f>
        <v>Sales</v>
      </c>
      <c r="I3563" s="37" t="str">
        <f aca="false">IFERROR(VLOOKUP(A3563,Employees!$A$2:$U$1501,21,FALSE()),"Unknown")</f>
        <v>Active</v>
      </c>
    </row>
    <row r="3564" customFormat="false" ht="15" hidden="false" customHeight="false" outlineLevel="0" collapsed="false">
      <c r="A3564" s="37" t="s">
        <v>1904</v>
      </c>
      <c r="B3564" s="37" t="n">
        <v>2021</v>
      </c>
      <c r="C3564" s="37" t="n">
        <v>2</v>
      </c>
      <c r="D3564" s="37" t="n">
        <v>76</v>
      </c>
      <c r="E3564" s="37" t="s">
        <v>187</v>
      </c>
      <c r="F3564" s="37" t="n">
        <v>5</v>
      </c>
      <c r="G3564" s="37" t="n">
        <v>12</v>
      </c>
      <c r="H3564" s="37" t="str">
        <f aca="false">IFERROR(VLOOKUP(A3564,Employees!$A$2:$I$1501,9,FALSE()),"Unknown")</f>
        <v>Customer Support</v>
      </c>
      <c r="I3564" s="37" t="str">
        <f aca="false">IFERROR(VLOOKUP(A3564,Employees!$A$2:$U$1501,21,FALSE()),"Unknown")</f>
        <v>Active</v>
      </c>
    </row>
    <row r="3565" customFormat="false" ht="15" hidden="false" customHeight="false" outlineLevel="0" collapsed="false">
      <c r="A3565" s="37" t="s">
        <v>1904</v>
      </c>
      <c r="B3565" s="37" t="n">
        <v>2022</v>
      </c>
      <c r="C3565" s="37" t="n">
        <v>3</v>
      </c>
      <c r="D3565" s="37" t="n">
        <v>91</v>
      </c>
      <c r="E3565" s="37" t="s">
        <v>187</v>
      </c>
      <c r="F3565" s="37" t="n">
        <v>6.1</v>
      </c>
      <c r="G3565" s="37" t="n">
        <v>5</v>
      </c>
      <c r="H3565" s="37" t="str">
        <f aca="false">IFERROR(VLOOKUP(A3565,Employees!$A$2:$I$1501,9,FALSE()),"Unknown")</f>
        <v>Customer Support</v>
      </c>
      <c r="I3565" s="37" t="str">
        <f aca="false">IFERROR(VLOOKUP(A3565,Employees!$A$2:$U$1501,21,FALSE()),"Unknown")</f>
        <v>Active</v>
      </c>
    </row>
    <row r="3566" customFormat="false" ht="15" hidden="false" customHeight="false" outlineLevel="0" collapsed="false">
      <c r="A3566" s="37" t="s">
        <v>1904</v>
      </c>
      <c r="B3566" s="37" t="n">
        <v>2023</v>
      </c>
      <c r="C3566" s="37" t="n">
        <v>2</v>
      </c>
      <c r="D3566" s="37" t="n">
        <v>63</v>
      </c>
      <c r="E3566" s="37" t="s">
        <v>187</v>
      </c>
      <c r="F3566" s="37" t="n">
        <v>6.2</v>
      </c>
      <c r="G3566" s="37" t="n">
        <v>33</v>
      </c>
      <c r="H3566" s="37" t="str">
        <f aca="false">IFERROR(VLOOKUP(A3566,Employees!$A$2:$I$1501,9,FALSE()),"Unknown")</f>
        <v>Customer Support</v>
      </c>
      <c r="I3566" s="37" t="str">
        <f aca="false">IFERROR(VLOOKUP(A3566,Employees!$A$2:$U$1501,21,FALSE()),"Unknown")</f>
        <v>Active</v>
      </c>
    </row>
    <row r="3567" customFormat="false" ht="15" hidden="false" customHeight="false" outlineLevel="0" collapsed="false">
      <c r="A3567" s="37" t="s">
        <v>1904</v>
      </c>
      <c r="B3567" s="37" t="n">
        <v>2024</v>
      </c>
      <c r="C3567" s="37" t="n">
        <v>2</v>
      </c>
      <c r="D3567" s="37" t="n">
        <v>74</v>
      </c>
      <c r="E3567" s="37" t="s">
        <v>187</v>
      </c>
      <c r="F3567" s="37" t="n">
        <v>2.4</v>
      </c>
      <c r="G3567" s="37" t="n">
        <v>18</v>
      </c>
      <c r="H3567" s="37" t="str">
        <f aca="false">IFERROR(VLOOKUP(A3567,Employees!$A$2:$I$1501,9,FALSE()),"Unknown")</f>
        <v>Customer Support</v>
      </c>
      <c r="I3567" s="37" t="str">
        <f aca="false">IFERROR(VLOOKUP(A3567,Employees!$A$2:$U$1501,21,FALSE()),"Unknown")</f>
        <v>Active</v>
      </c>
    </row>
    <row r="3568" customFormat="false" ht="15" hidden="false" customHeight="false" outlineLevel="0" collapsed="false">
      <c r="A3568" s="37" t="s">
        <v>1904</v>
      </c>
      <c r="B3568" s="37" t="n">
        <v>2025</v>
      </c>
      <c r="C3568" s="37" t="n">
        <v>3</v>
      </c>
      <c r="D3568" s="37" t="n">
        <v>87</v>
      </c>
      <c r="E3568" s="37" t="s">
        <v>187</v>
      </c>
      <c r="F3568" s="37" t="n">
        <v>5.4</v>
      </c>
      <c r="G3568" s="37" t="n">
        <v>22</v>
      </c>
      <c r="H3568" s="37" t="str">
        <f aca="false">IFERROR(VLOOKUP(A3568,Employees!$A$2:$I$1501,9,FALSE()),"Unknown")</f>
        <v>Customer Support</v>
      </c>
      <c r="I3568" s="37" t="str">
        <f aca="false">IFERROR(VLOOKUP(A3568,Employees!$A$2:$U$1501,21,FALSE()),"Unknown")</f>
        <v>Active</v>
      </c>
    </row>
    <row r="3569" customFormat="false" ht="15" hidden="false" customHeight="false" outlineLevel="0" collapsed="false">
      <c r="A3569" s="37" t="s">
        <v>489</v>
      </c>
      <c r="B3569" s="37" t="n">
        <v>2022</v>
      </c>
      <c r="C3569" s="37" t="n">
        <v>1</v>
      </c>
      <c r="D3569" s="37" t="n">
        <v>71</v>
      </c>
      <c r="E3569" s="37" t="s">
        <v>187</v>
      </c>
      <c r="F3569" s="37" t="n">
        <v>0.4</v>
      </c>
      <c r="G3569" s="37" t="n">
        <v>45</v>
      </c>
      <c r="H3569" s="37" t="str">
        <f aca="false">IFERROR(VLOOKUP(A3569,Employees!$A$2:$I$1501,9,FALSE()),"Unknown")</f>
        <v>Operations</v>
      </c>
      <c r="I3569" s="37" t="str">
        <f aca="false">IFERROR(VLOOKUP(A3569,Employees!$A$2:$U$1501,21,FALSE()),"Unknown")</f>
        <v>Active</v>
      </c>
    </row>
    <row r="3570" customFormat="false" ht="15" hidden="false" customHeight="false" outlineLevel="0" collapsed="false">
      <c r="A3570" s="37" t="s">
        <v>489</v>
      </c>
      <c r="B3570" s="37" t="n">
        <v>2023</v>
      </c>
      <c r="C3570" s="37" t="n">
        <v>4</v>
      </c>
      <c r="D3570" s="37" t="n">
        <v>83</v>
      </c>
      <c r="E3570" s="37" t="s">
        <v>187</v>
      </c>
      <c r="F3570" s="37" t="n">
        <v>9.4</v>
      </c>
      <c r="G3570" s="37" t="n">
        <v>2</v>
      </c>
      <c r="H3570" s="37" t="str">
        <f aca="false">IFERROR(VLOOKUP(A3570,Employees!$A$2:$I$1501,9,FALSE()),"Unknown")</f>
        <v>Operations</v>
      </c>
      <c r="I3570" s="37" t="str">
        <f aca="false">IFERROR(VLOOKUP(A3570,Employees!$A$2:$U$1501,21,FALSE()),"Unknown")</f>
        <v>Active</v>
      </c>
    </row>
    <row r="3571" customFormat="false" ht="15" hidden="false" customHeight="false" outlineLevel="0" collapsed="false">
      <c r="A3571" s="37" t="s">
        <v>489</v>
      </c>
      <c r="B3571" s="37" t="n">
        <v>2024</v>
      </c>
      <c r="C3571" s="37" t="n">
        <v>3</v>
      </c>
      <c r="D3571" s="37" t="n">
        <v>69</v>
      </c>
      <c r="E3571" s="37" t="s">
        <v>187</v>
      </c>
      <c r="F3571" s="37" t="n">
        <v>7.5</v>
      </c>
      <c r="G3571" s="37" t="n">
        <v>22</v>
      </c>
      <c r="H3571" s="37" t="str">
        <f aca="false">IFERROR(VLOOKUP(A3571,Employees!$A$2:$I$1501,9,FALSE()),"Unknown")</f>
        <v>Operations</v>
      </c>
      <c r="I3571" s="37" t="str">
        <f aca="false">IFERROR(VLOOKUP(A3571,Employees!$A$2:$U$1501,21,FALSE()),"Unknown")</f>
        <v>Active</v>
      </c>
    </row>
    <row r="3572" customFormat="false" ht="15" hidden="false" customHeight="false" outlineLevel="0" collapsed="false">
      <c r="A3572" s="37" t="s">
        <v>489</v>
      </c>
      <c r="B3572" s="37" t="n">
        <v>2025</v>
      </c>
      <c r="C3572" s="37" t="n">
        <v>2</v>
      </c>
      <c r="D3572" s="37" t="n">
        <v>77</v>
      </c>
      <c r="E3572" s="37" t="s">
        <v>187</v>
      </c>
      <c r="F3572" s="37" t="n">
        <v>4.9</v>
      </c>
      <c r="G3572" s="37" t="n">
        <v>1</v>
      </c>
      <c r="H3572" s="37" t="str">
        <f aca="false">IFERROR(VLOOKUP(A3572,Employees!$A$2:$I$1501,9,FALSE()),"Unknown")</f>
        <v>Operations</v>
      </c>
      <c r="I3572" s="37" t="str">
        <f aca="false">IFERROR(VLOOKUP(A3572,Employees!$A$2:$U$1501,21,FALSE()),"Unknown")</f>
        <v>Active</v>
      </c>
    </row>
    <row r="3573" customFormat="false" ht="15" hidden="false" customHeight="false" outlineLevel="0" collapsed="false">
      <c r="A3573" s="37" t="s">
        <v>523</v>
      </c>
      <c r="B3573" s="37" t="n">
        <v>2024</v>
      </c>
      <c r="C3573" s="37" t="n">
        <v>3</v>
      </c>
      <c r="D3573" s="37" t="n">
        <v>60</v>
      </c>
      <c r="E3573" s="37" t="s">
        <v>187</v>
      </c>
      <c r="F3573" s="37" t="n">
        <v>7.6</v>
      </c>
      <c r="G3573" s="37" t="n">
        <v>22</v>
      </c>
      <c r="H3573" s="37" t="str">
        <f aca="false">IFERROR(VLOOKUP(A3573,Employees!$A$2:$I$1501,9,FALSE()),"Unknown")</f>
        <v>Sales</v>
      </c>
      <c r="I3573" s="37" t="str">
        <f aca="false">IFERROR(VLOOKUP(A3573,Employees!$A$2:$U$1501,21,FALSE()),"Unknown")</f>
        <v>Active</v>
      </c>
    </row>
    <row r="3574" customFormat="false" ht="15" hidden="false" customHeight="false" outlineLevel="0" collapsed="false">
      <c r="A3574" s="37" t="s">
        <v>523</v>
      </c>
      <c r="B3574" s="37" t="n">
        <v>2025</v>
      </c>
      <c r="C3574" s="37" t="n">
        <v>3</v>
      </c>
      <c r="D3574" s="37" t="n">
        <v>84</v>
      </c>
      <c r="E3574" s="37" t="s">
        <v>187</v>
      </c>
      <c r="F3574" s="37" t="n">
        <v>7.7</v>
      </c>
      <c r="G3574" s="37" t="n">
        <v>16</v>
      </c>
      <c r="H3574" s="37" t="str">
        <f aca="false">IFERROR(VLOOKUP(A3574,Employees!$A$2:$I$1501,9,FALSE()),"Unknown")</f>
        <v>Sales</v>
      </c>
      <c r="I3574" s="37" t="str">
        <f aca="false">IFERROR(VLOOKUP(A3574,Employees!$A$2:$U$1501,21,FALSE()),"Unknown")</f>
        <v>Active</v>
      </c>
    </row>
    <row r="3575" customFormat="false" ht="15" hidden="false" customHeight="false" outlineLevel="0" collapsed="false">
      <c r="A3575" s="37" t="s">
        <v>1905</v>
      </c>
      <c r="B3575" s="37" t="n">
        <v>2025</v>
      </c>
      <c r="C3575" s="37" t="n">
        <v>4</v>
      </c>
      <c r="D3575" s="37" t="n">
        <v>92</v>
      </c>
      <c r="E3575" s="37" t="s">
        <v>187</v>
      </c>
      <c r="F3575" s="37" t="n">
        <v>8.9</v>
      </c>
      <c r="G3575" s="37" t="n">
        <v>22</v>
      </c>
      <c r="H3575" s="37" t="str">
        <f aca="false">IFERROR(VLOOKUP(A3575,Employees!$A$2:$I$1501,9,FALSE()),"Unknown")</f>
        <v>Human Resources</v>
      </c>
      <c r="I3575" s="37" t="str">
        <f aca="false">IFERROR(VLOOKUP(A3575,Employees!$A$2:$U$1501,21,FALSE()),"Unknown")</f>
        <v>Active</v>
      </c>
    </row>
    <row r="3576" customFormat="false" ht="15" hidden="false" customHeight="false" outlineLevel="0" collapsed="false">
      <c r="A3576" s="37" t="s">
        <v>1906</v>
      </c>
      <c r="B3576" s="37" t="n">
        <v>2026</v>
      </c>
      <c r="C3576" s="37" t="n">
        <v>2</v>
      </c>
      <c r="D3576" s="37" t="n">
        <v>66</v>
      </c>
      <c r="E3576" s="37" t="s">
        <v>187</v>
      </c>
      <c r="F3576" s="37" t="n">
        <v>2.9</v>
      </c>
      <c r="G3576" s="37" t="n">
        <v>46</v>
      </c>
      <c r="H3576" s="37" t="str">
        <f aca="false">IFERROR(VLOOKUP(A3576,Employees!$A$2:$I$1501,9,FALSE()),"Unknown")</f>
        <v>Finance</v>
      </c>
      <c r="I3576" s="37" t="str">
        <f aca="false">IFERROR(VLOOKUP(A3576,Employees!$A$2:$U$1501,21,FALSE()),"Unknown")</f>
        <v>Exited</v>
      </c>
    </row>
    <row r="3577" customFormat="false" ht="15" hidden="false" customHeight="false" outlineLevel="0" collapsed="false">
      <c r="A3577" s="37" t="s">
        <v>1907</v>
      </c>
      <c r="B3577" s="37" t="n">
        <v>2021</v>
      </c>
      <c r="C3577" s="37" t="n">
        <v>4</v>
      </c>
      <c r="D3577" s="37" t="n">
        <v>107</v>
      </c>
      <c r="E3577" s="37" t="s">
        <v>187</v>
      </c>
      <c r="F3577" s="37" t="n">
        <v>7.6</v>
      </c>
      <c r="G3577" s="37" t="n">
        <v>19</v>
      </c>
      <c r="H3577" s="37" t="str">
        <f aca="false">IFERROR(VLOOKUP(A3577,Employees!$A$2:$I$1501,9,FALSE()),"Unknown")</f>
        <v>Engineering</v>
      </c>
      <c r="I3577" s="37" t="str">
        <f aca="false">IFERROR(VLOOKUP(A3577,Employees!$A$2:$U$1501,21,FALSE()),"Unknown")</f>
        <v>Active</v>
      </c>
    </row>
    <row r="3578" customFormat="false" ht="15" hidden="false" customHeight="false" outlineLevel="0" collapsed="false">
      <c r="A3578" s="37" t="s">
        <v>1907</v>
      </c>
      <c r="B3578" s="37" t="n">
        <v>2022</v>
      </c>
      <c r="C3578" s="37" t="n">
        <v>2</v>
      </c>
      <c r="D3578" s="37" t="n">
        <v>80</v>
      </c>
      <c r="E3578" s="37" t="s">
        <v>187</v>
      </c>
      <c r="F3578" s="37" t="n">
        <v>5</v>
      </c>
      <c r="G3578" s="37" t="n">
        <v>9</v>
      </c>
      <c r="H3578" s="37" t="str">
        <f aca="false">IFERROR(VLOOKUP(A3578,Employees!$A$2:$I$1501,9,FALSE()),"Unknown")</f>
        <v>Engineering</v>
      </c>
      <c r="I3578" s="37" t="str">
        <f aca="false">IFERROR(VLOOKUP(A3578,Employees!$A$2:$U$1501,21,FALSE()),"Unknown")</f>
        <v>Active</v>
      </c>
    </row>
    <row r="3579" customFormat="false" ht="15" hidden="false" customHeight="false" outlineLevel="0" collapsed="false">
      <c r="A3579" s="37" t="s">
        <v>1907</v>
      </c>
      <c r="B3579" s="37" t="n">
        <v>2023</v>
      </c>
      <c r="C3579" s="37" t="n">
        <v>3</v>
      </c>
      <c r="D3579" s="37" t="n">
        <v>104</v>
      </c>
      <c r="E3579" s="37" t="s">
        <v>187</v>
      </c>
      <c r="F3579" s="37" t="n">
        <v>6.2</v>
      </c>
      <c r="G3579" s="37" t="n">
        <v>25</v>
      </c>
      <c r="H3579" s="37" t="str">
        <f aca="false">IFERROR(VLOOKUP(A3579,Employees!$A$2:$I$1501,9,FALSE()),"Unknown")</f>
        <v>Engineering</v>
      </c>
      <c r="I3579" s="37" t="str">
        <f aca="false">IFERROR(VLOOKUP(A3579,Employees!$A$2:$U$1501,21,FALSE()),"Unknown")</f>
        <v>Active</v>
      </c>
    </row>
    <row r="3580" customFormat="false" ht="15" hidden="false" customHeight="false" outlineLevel="0" collapsed="false">
      <c r="A3580" s="37" t="s">
        <v>1907</v>
      </c>
      <c r="B3580" s="37" t="n">
        <v>2024</v>
      </c>
      <c r="C3580" s="37" t="n">
        <v>3</v>
      </c>
      <c r="D3580" s="37" t="n">
        <v>77</v>
      </c>
      <c r="E3580" s="37" t="s">
        <v>187</v>
      </c>
      <c r="F3580" s="37" t="n">
        <v>6.2</v>
      </c>
      <c r="G3580" s="37" t="n">
        <v>71</v>
      </c>
      <c r="H3580" s="37" t="str">
        <f aca="false">IFERROR(VLOOKUP(A3580,Employees!$A$2:$I$1501,9,FALSE()),"Unknown")</f>
        <v>Engineering</v>
      </c>
      <c r="I3580" s="37" t="str">
        <f aca="false">IFERROR(VLOOKUP(A3580,Employees!$A$2:$U$1501,21,FALSE()),"Unknown")</f>
        <v>Active</v>
      </c>
    </row>
    <row r="3581" customFormat="false" ht="15" hidden="false" customHeight="false" outlineLevel="0" collapsed="false">
      <c r="A3581" s="37" t="s">
        <v>1907</v>
      </c>
      <c r="B3581" s="37" t="n">
        <v>2025</v>
      </c>
      <c r="C3581" s="37" t="n">
        <v>1</v>
      </c>
      <c r="D3581" s="37" t="n">
        <v>74</v>
      </c>
      <c r="E3581" s="37" t="s">
        <v>187</v>
      </c>
      <c r="F3581" s="37" t="n">
        <v>3.9</v>
      </c>
      <c r="G3581" s="37" t="n">
        <v>31</v>
      </c>
      <c r="H3581" s="37" t="str">
        <f aca="false">IFERROR(VLOOKUP(A3581,Employees!$A$2:$I$1501,9,FALSE()),"Unknown")</f>
        <v>Engineering</v>
      </c>
      <c r="I3581" s="37" t="str">
        <f aca="false">IFERROR(VLOOKUP(A3581,Employees!$A$2:$U$1501,21,FALSE()),"Unknown")</f>
        <v>Active</v>
      </c>
    </row>
    <row r="3582" customFormat="false" ht="15" hidden="false" customHeight="false" outlineLevel="0" collapsed="false">
      <c r="A3582" s="37" t="s">
        <v>1403</v>
      </c>
      <c r="B3582" s="37" t="n">
        <v>2024</v>
      </c>
      <c r="C3582" s="37" t="n">
        <v>2</v>
      </c>
      <c r="D3582" s="37" t="n">
        <v>67</v>
      </c>
      <c r="E3582" s="37" t="s">
        <v>187</v>
      </c>
      <c r="F3582" s="37" t="n">
        <v>4.1</v>
      </c>
      <c r="G3582" s="37" t="n">
        <v>16</v>
      </c>
      <c r="H3582" s="37" t="str">
        <f aca="false">IFERROR(VLOOKUP(A3582,Employees!$A$2:$I$1501,9,FALSE()),"Unknown")</f>
        <v>Data &amp; AI</v>
      </c>
      <c r="I3582" s="37" t="str">
        <f aca="false">IFERROR(VLOOKUP(A3582,Employees!$A$2:$U$1501,21,FALSE()),"Unknown")</f>
        <v>Active</v>
      </c>
    </row>
    <row r="3583" customFormat="false" ht="15" hidden="false" customHeight="false" outlineLevel="0" collapsed="false">
      <c r="A3583" s="37" t="s">
        <v>1403</v>
      </c>
      <c r="B3583" s="37" t="n">
        <v>2025</v>
      </c>
      <c r="C3583" s="37" t="n">
        <v>4</v>
      </c>
      <c r="D3583" s="37" t="n">
        <v>101</v>
      </c>
      <c r="E3583" s="37" t="s">
        <v>187</v>
      </c>
      <c r="F3583" s="37" t="n">
        <v>7.6</v>
      </c>
      <c r="G3583" s="37" t="n">
        <v>11</v>
      </c>
      <c r="H3583" s="37" t="str">
        <f aca="false">IFERROR(VLOOKUP(A3583,Employees!$A$2:$I$1501,9,FALSE()),"Unknown")</f>
        <v>Data &amp; AI</v>
      </c>
      <c r="I3583" s="37" t="str">
        <f aca="false">IFERROR(VLOOKUP(A3583,Employees!$A$2:$U$1501,21,FALSE()),"Unknown")</f>
        <v>Active</v>
      </c>
    </row>
    <row r="3584" customFormat="false" ht="15" hidden="false" customHeight="false" outlineLevel="0" collapsed="false">
      <c r="A3584" s="37" t="s">
        <v>1909</v>
      </c>
      <c r="B3584" s="37" t="n">
        <v>2021</v>
      </c>
      <c r="C3584" s="37" t="n">
        <v>3</v>
      </c>
      <c r="D3584" s="37" t="n">
        <v>84</v>
      </c>
      <c r="E3584" s="37" t="s">
        <v>187</v>
      </c>
      <c r="F3584" s="37" t="n">
        <v>7.1</v>
      </c>
      <c r="G3584" s="37" t="n">
        <v>49</v>
      </c>
      <c r="H3584" s="37" t="str">
        <f aca="false">IFERROR(VLOOKUP(A3584,Employees!$A$2:$I$1501,9,FALSE()),"Unknown")</f>
        <v>Engineering</v>
      </c>
      <c r="I3584" s="37" t="str">
        <f aca="false">IFERROR(VLOOKUP(A3584,Employees!$A$2:$U$1501,21,FALSE()),"Unknown")</f>
        <v>Active</v>
      </c>
    </row>
    <row r="3585" customFormat="false" ht="15" hidden="false" customHeight="false" outlineLevel="0" collapsed="false">
      <c r="A3585" s="37" t="s">
        <v>1909</v>
      </c>
      <c r="B3585" s="37" t="n">
        <v>2022</v>
      </c>
      <c r="C3585" s="37" t="n">
        <v>4</v>
      </c>
      <c r="D3585" s="37" t="n">
        <v>97</v>
      </c>
      <c r="E3585" s="37" t="s">
        <v>185</v>
      </c>
      <c r="F3585" s="37" t="n">
        <v>9.9</v>
      </c>
      <c r="G3585" s="37" t="n">
        <v>12</v>
      </c>
      <c r="H3585" s="37" t="str">
        <f aca="false">IFERROR(VLOOKUP(A3585,Employees!$A$2:$I$1501,9,FALSE()),"Unknown")</f>
        <v>Engineering</v>
      </c>
      <c r="I3585" s="37" t="str">
        <f aca="false">IFERROR(VLOOKUP(A3585,Employees!$A$2:$U$1501,21,FALSE()),"Unknown")</f>
        <v>Active</v>
      </c>
    </row>
    <row r="3586" customFormat="false" ht="15" hidden="false" customHeight="false" outlineLevel="0" collapsed="false">
      <c r="A3586" s="37" t="s">
        <v>1909</v>
      </c>
      <c r="B3586" s="37" t="n">
        <v>2023</v>
      </c>
      <c r="C3586" s="37" t="n">
        <v>3</v>
      </c>
      <c r="D3586" s="37" t="n">
        <v>67</v>
      </c>
      <c r="E3586" s="37" t="s">
        <v>187</v>
      </c>
      <c r="F3586" s="37" t="n">
        <v>7.4</v>
      </c>
      <c r="G3586" s="37" t="n">
        <v>9</v>
      </c>
      <c r="H3586" s="37" t="str">
        <f aca="false">IFERROR(VLOOKUP(A3586,Employees!$A$2:$I$1501,9,FALSE()),"Unknown")</f>
        <v>Engineering</v>
      </c>
      <c r="I3586" s="37" t="str">
        <f aca="false">IFERROR(VLOOKUP(A3586,Employees!$A$2:$U$1501,21,FALSE()),"Unknown")</f>
        <v>Active</v>
      </c>
    </row>
    <row r="3587" customFormat="false" ht="15" hidden="false" customHeight="false" outlineLevel="0" collapsed="false">
      <c r="A3587" s="37" t="s">
        <v>1909</v>
      </c>
      <c r="B3587" s="37" t="n">
        <v>2024</v>
      </c>
      <c r="C3587" s="37" t="n">
        <v>2</v>
      </c>
      <c r="D3587" s="37" t="n">
        <v>90</v>
      </c>
      <c r="E3587" s="37" t="s">
        <v>187</v>
      </c>
      <c r="F3587" s="37" t="n">
        <v>4.1</v>
      </c>
      <c r="G3587" s="37" t="n">
        <v>18</v>
      </c>
      <c r="H3587" s="37" t="str">
        <f aca="false">IFERROR(VLOOKUP(A3587,Employees!$A$2:$I$1501,9,FALSE()),"Unknown")</f>
        <v>Engineering</v>
      </c>
      <c r="I3587" s="37" t="str">
        <f aca="false">IFERROR(VLOOKUP(A3587,Employees!$A$2:$U$1501,21,FALSE()),"Unknown")</f>
        <v>Active</v>
      </c>
    </row>
    <row r="3588" customFormat="false" ht="15" hidden="false" customHeight="false" outlineLevel="0" collapsed="false">
      <c r="A3588" s="37" t="s">
        <v>1909</v>
      </c>
      <c r="B3588" s="37" t="n">
        <v>2025</v>
      </c>
      <c r="C3588" s="37" t="n">
        <v>3</v>
      </c>
      <c r="D3588" s="37" t="n">
        <v>83</v>
      </c>
      <c r="E3588" s="37" t="s">
        <v>187</v>
      </c>
      <c r="F3588" s="37" t="n">
        <v>6</v>
      </c>
      <c r="G3588" s="37" t="n">
        <v>16</v>
      </c>
      <c r="H3588" s="37" t="str">
        <f aca="false">IFERROR(VLOOKUP(A3588,Employees!$A$2:$I$1501,9,FALSE()),"Unknown")</f>
        <v>Engineering</v>
      </c>
      <c r="I3588" s="37" t="str">
        <f aca="false">IFERROR(VLOOKUP(A3588,Employees!$A$2:$U$1501,21,FALSE()),"Unknown")</f>
        <v>Active</v>
      </c>
    </row>
    <row r="3589" customFormat="false" ht="15" hidden="false" customHeight="false" outlineLevel="0" collapsed="false">
      <c r="A3589" s="37" t="s">
        <v>1910</v>
      </c>
      <c r="B3589" s="37" t="n">
        <v>2024</v>
      </c>
      <c r="C3589" s="37" t="n">
        <v>1</v>
      </c>
      <c r="D3589" s="37" t="n">
        <v>55</v>
      </c>
      <c r="E3589" s="37" t="s">
        <v>187</v>
      </c>
      <c r="F3589" s="37" t="n">
        <v>4</v>
      </c>
      <c r="G3589" s="37" t="n">
        <v>39</v>
      </c>
      <c r="H3589" s="37" t="str">
        <f aca="false">IFERROR(VLOOKUP(A3589,Employees!$A$2:$I$1501,9,FALSE()),"Unknown")</f>
        <v>Marketing</v>
      </c>
      <c r="I3589" s="37" t="str">
        <f aca="false">IFERROR(VLOOKUP(A3589,Employees!$A$2:$U$1501,21,FALSE()),"Unknown")</f>
        <v>Active</v>
      </c>
    </row>
    <row r="3590" customFormat="false" ht="15" hidden="false" customHeight="false" outlineLevel="0" collapsed="false">
      <c r="A3590" s="37" t="s">
        <v>1910</v>
      </c>
      <c r="B3590" s="37" t="n">
        <v>2025</v>
      </c>
      <c r="C3590" s="37" t="n">
        <v>1</v>
      </c>
      <c r="D3590" s="37" t="n">
        <v>80</v>
      </c>
      <c r="E3590" s="37" t="s">
        <v>187</v>
      </c>
      <c r="F3590" s="37" t="n">
        <v>0.6</v>
      </c>
      <c r="G3590" s="37" t="n">
        <v>15</v>
      </c>
      <c r="H3590" s="37" t="str">
        <f aca="false">IFERROR(VLOOKUP(A3590,Employees!$A$2:$I$1501,9,FALSE()),"Unknown")</f>
        <v>Marketing</v>
      </c>
      <c r="I3590" s="37" t="str">
        <f aca="false">IFERROR(VLOOKUP(A3590,Employees!$A$2:$U$1501,21,FALSE()),"Unknown")</f>
        <v>Active</v>
      </c>
    </row>
    <row r="3591" customFormat="false" ht="15" hidden="false" customHeight="false" outlineLevel="0" collapsed="false">
      <c r="A3591" s="37" t="s">
        <v>915</v>
      </c>
      <c r="B3591" s="37" t="n">
        <v>2021</v>
      </c>
      <c r="C3591" s="37" t="n">
        <v>1</v>
      </c>
      <c r="D3591" s="37" t="n">
        <v>77</v>
      </c>
      <c r="E3591" s="37" t="s">
        <v>187</v>
      </c>
      <c r="F3591" s="37" t="n">
        <v>2.2</v>
      </c>
      <c r="G3591" s="37" t="n">
        <v>11</v>
      </c>
      <c r="H3591" s="37" t="str">
        <f aca="false">IFERROR(VLOOKUP(A3591,Employees!$A$2:$I$1501,9,FALSE()),"Unknown")</f>
        <v>Sales</v>
      </c>
      <c r="I3591" s="37" t="str">
        <f aca="false">IFERROR(VLOOKUP(A3591,Employees!$A$2:$U$1501,21,FALSE()),"Unknown")</f>
        <v>Exited</v>
      </c>
    </row>
    <row r="3592" customFormat="false" ht="15" hidden="false" customHeight="false" outlineLevel="0" collapsed="false">
      <c r="A3592" s="37" t="s">
        <v>1912</v>
      </c>
      <c r="B3592" s="37" t="n">
        <v>2021</v>
      </c>
      <c r="C3592" s="37" t="n">
        <v>4</v>
      </c>
      <c r="D3592" s="37" t="n">
        <v>89</v>
      </c>
      <c r="E3592" s="37" t="s">
        <v>187</v>
      </c>
      <c r="F3592" s="37" t="n">
        <v>8.8</v>
      </c>
      <c r="G3592" s="37" t="n">
        <v>5</v>
      </c>
      <c r="H3592" s="37" t="str">
        <f aca="false">IFERROR(VLOOKUP(A3592,Employees!$A$2:$I$1501,9,FALSE()),"Unknown")</f>
        <v>Sales</v>
      </c>
      <c r="I3592" s="37" t="str">
        <f aca="false">IFERROR(VLOOKUP(A3592,Employees!$A$2:$U$1501,21,FALSE()),"Unknown")</f>
        <v>Active</v>
      </c>
    </row>
    <row r="3593" customFormat="false" ht="15" hidden="false" customHeight="false" outlineLevel="0" collapsed="false">
      <c r="A3593" s="37" t="s">
        <v>1912</v>
      </c>
      <c r="B3593" s="37" t="n">
        <v>2022</v>
      </c>
      <c r="C3593" s="37" t="n">
        <v>4</v>
      </c>
      <c r="D3593" s="37" t="n">
        <v>110</v>
      </c>
      <c r="E3593" s="37" t="s">
        <v>187</v>
      </c>
      <c r="F3593" s="37" t="n">
        <v>4.1</v>
      </c>
      <c r="G3593" s="37" t="n">
        <v>30</v>
      </c>
      <c r="H3593" s="37" t="str">
        <f aca="false">IFERROR(VLOOKUP(A3593,Employees!$A$2:$I$1501,9,FALSE()),"Unknown")</f>
        <v>Sales</v>
      </c>
      <c r="I3593" s="37" t="str">
        <f aca="false">IFERROR(VLOOKUP(A3593,Employees!$A$2:$U$1501,21,FALSE()),"Unknown")</f>
        <v>Active</v>
      </c>
    </row>
    <row r="3594" customFormat="false" ht="15" hidden="false" customHeight="false" outlineLevel="0" collapsed="false">
      <c r="A3594" s="37" t="s">
        <v>1912</v>
      </c>
      <c r="B3594" s="37" t="n">
        <v>2023</v>
      </c>
      <c r="C3594" s="37" t="n">
        <v>2</v>
      </c>
      <c r="D3594" s="37" t="n">
        <v>77</v>
      </c>
      <c r="E3594" s="37" t="s">
        <v>187</v>
      </c>
      <c r="F3594" s="37" t="n">
        <v>3.7</v>
      </c>
      <c r="G3594" s="37" t="n">
        <v>8</v>
      </c>
      <c r="H3594" s="37" t="str">
        <f aca="false">IFERROR(VLOOKUP(A3594,Employees!$A$2:$I$1501,9,FALSE()),"Unknown")</f>
        <v>Sales</v>
      </c>
      <c r="I3594" s="37" t="str">
        <f aca="false">IFERROR(VLOOKUP(A3594,Employees!$A$2:$U$1501,21,FALSE()),"Unknown")</f>
        <v>Active</v>
      </c>
    </row>
    <row r="3595" customFormat="false" ht="15" hidden="false" customHeight="false" outlineLevel="0" collapsed="false">
      <c r="A3595" s="37" t="s">
        <v>1912</v>
      </c>
      <c r="B3595" s="37" t="n">
        <v>2024</v>
      </c>
      <c r="C3595" s="37" t="n">
        <v>3</v>
      </c>
      <c r="D3595" s="37" t="n">
        <v>85</v>
      </c>
      <c r="E3595" s="37" t="s">
        <v>187</v>
      </c>
      <c r="F3595" s="37" t="n">
        <v>6.9</v>
      </c>
      <c r="G3595" s="37" t="n">
        <v>27</v>
      </c>
      <c r="H3595" s="37" t="str">
        <f aca="false">IFERROR(VLOOKUP(A3595,Employees!$A$2:$I$1501,9,FALSE()),"Unknown")</f>
        <v>Sales</v>
      </c>
      <c r="I3595" s="37" t="str">
        <f aca="false">IFERROR(VLOOKUP(A3595,Employees!$A$2:$U$1501,21,FALSE()),"Unknown")</f>
        <v>Active</v>
      </c>
    </row>
    <row r="3596" customFormat="false" ht="15" hidden="false" customHeight="false" outlineLevel="0" collapsed="false">
      <c r="A3596" s="37" t="s">
        <v>1912</v>
      </c>
      <c r="B3596" s="37" t="n">
        <v>2025</v>
      </c>
      <c r="C3596" s="37" t="n">
        <v>3</v>
      </c>
      <c r="D3596" s="37" t="n">
        <v>86</v>
      </c>
      <c r="E3596" s="37" t="s">
        <v>187</v>
      </c>
      <c r="F3596" s="37" t="n">
        <v>6</v>
      </c>
      <c r="G3596" s="37" t="n">
        <v>12</v>
      </c>
      <c r="H3596" s="37" t="str">
        <f aca="false">IFERROR(VLOOKUP(A3596,Employees!$A$2:$I$1501,9,FALSE()),"Unknown")</f>
        <v>Sales</v>
      </c>
      <c r="I3596" s="37" t="str">
        <f aca="false">IFERROR(VLOOKUP(A3596,Employees!$A$2:$U$1501,21,FALSE()),"Unknown")</f>
        <v>Active</v>
      </c>
    </row>
    <row r="3597" customFormat="false" ht="15" hidden="false" customHeight="false" outlineLevel="0" collapsed="false">
      <c r="A3597" s="37" t="s">
        <v>1179</v>
      </c>
      <c r="B3597" s="37" t="n">
        <v>2021</v>
      </c>
      <c r="C3597" s="37" t="n">
        <v>3</v>
      </c>
      <c r="D3597" s="37" t="n">
        <v>93</v>
      </c>
      <c r="E3597" s="37" t="s">
        <v>187</v>
      </c>
      <c r="F3597" s="37" t="n">
        <v>8.9</v>
      </c>
      <c r="G3597" s="37" t="n">
        <v>43</v>
      </c>
      <c r="H3597" s="37" t="str">
        <f aca="false">IFERROR(VLOOKUP(A3597,Employees!$A$2:$I$1501,9,FALSE()),"Unknown")</f>
        <v>Sales</v>
      </c>
      <c r="I3597" s="37" t="str">
        <f aca="false">IFERROR(VLOOKUP(A3597,Employees!$A$2:$U$1501,21,FALSE()),"Unknown")</f>
        <v>Active</v>
      </c>
    </row>
    <row r="3598" customFormat="false" ht="15" hidden="false" customHeight="false" outlineLevel="0" collapsed="false">
      <c r="A3598" s="37" t="s">
        <v>1179</v>
      </c>
      <c r="B3598" s="37" t="n">
        <v>2022</v>
      </c>
      <c r="C3598" s="37" t="n">
        <v>2</v>
      </c>
      <c r="D3598" s="37" t="n">
        <v>82</v>
      </c>
      <c r="E3598" s="37" t="s">
        <v>187</v>
      </c>
      <c r="F3598" s="37" t="n">
        <v>6.4</v>
      </c>
      <c r="G3598" s="37" t="n">
        <v>11</v>
      </c>
      <c r="H3598" s="37" t="str">
        <f aca="false">IFERROR(VLOOKUP(A3598,Employees!$A$2:$I$1501,9,FALSE()),"Unknown")</f>
        <v>Sales</v>
      </c>
      <c r="I3598" s="37" t="str">
        <f aca="false">IFERROR(VLOOKUP(A3598,Employees!$A$2:$U$1501,21,FALSE()),"Unknown")</f>
        <v>Active</v>
      </c>
    </row>
    <row r="3599" customFormat="false" ht="15" hidden="false" customHeight="false" outlineLevel="0" collapsed="false">
      <c r="A3599" s="37" t="s">
        <v>1179</v>
      </c>
      <c r="B3599" s="37" t="n">
        <v>2023</v>
      </c>
      <c r="C3599" s="37" t="n">
        <v>2</v>
      </c>
      <c r="D3599" s="37" t="n">
        <v>78</v>
      </c>
      <c r="E3599" s="37" t="s">
        <v>187</v>
      </c>
      <c r="F3599" s="37" t="n">
        <v>3.4</v>
      </c>
      <c r="G3599" s="37" t="n">
        <v>23</v>
      </c>
      <c r="H3599" s="37" t="str">
        <f aca="false">IFERROR(VLOOKUP(A3599,Employees!$A$2:$I$1501,9,FALSE()),"Unknown")</f>
        <v>Sales</v>
      </c>
      <c r="I3599" s="37" t="str">
        <f aca="false">IFERROR(VLOOKUP(A3599,Employees!$A$2:$U$1501,21,FALSE()),"Unknown")</f>
        <v>Active</v>
      </c>
    </row>
    <row r="3600" customFormat="false" ht="15" hidden="false" customHeight="false" outlineLevel="0" collapsed="false">
      <c r="A3600" s="37" t="s">
        <v>1179</v>
      </c>
      <c r="B3600" s="37" t="n">
        <v>2024</v>
      </c>
      <c r="C3600" s="37" t="n">
        <v>1</v>
      </c>
      <c r="D3600" s="37" t="n">
        <v>98</v>
      </c>
      <c r="E3600" s="37" t="s">
        <v>187</v>
      </c>
      <c r="F3600" s="37" t="n">
        <v>2.3</v>
      </c>
      <c r="G3600" s="37" t="n">
        <v>63</v>
      </c>
      <c r="H3600" s="37" t="str">
        <f aca="false">IFERROR(VLOOKUP(A3600,Employees!$A$2:$I$1501,9,FALSE()),"Unknown")</f>
        <v>Sales</v>
      </c>
      <c r="I3600" s="37" t="str">
        <f aca="false">IFERROR(VLOOKUP(A3600,Employees!$A$2:$U$1501,21,FALSE()),"Unknown")</f>
        <v>Active</v>
      </c>
    </row>
    <row r="3601" customFormat="false" ht="15" hidden="false" customHeight="false" outlineLevel="0" collapsed="false">
      <c r="A3601" s="37" t="s">
        <v>1179</v>
      </c>
      <c r="B3601" s="37" t="n">
        <v>2025</v>
      </c>
      <c r="C3601" s="37" t="n">
        <v>1</v>
      </c>
      <c r="D3601" s="37" t="n">
        <v>71</v>
      </c>
      <c r="E3601" s="37" t="s">
        <v>187</v>
      </c>
      <c r="F3601" s="37" t="n">
        <v>0.3</v>
      </c>
      <c r="G3601" s="37" t="n">
        <v>17</v>
      </c>
      <c r="H3601" s="37" t="str">
        <f aca="false">IFERROR(VLOOKUP(A3601,Employees!$A$2:$I$1501,9,FALSE()),"Unknown")</f>
        <v>Sales</v>
      </c>
      <c r="I3601" s="37" t="str">
        <f aca="false">IFERROR(VLOOKUP(A3601,Employees!$A$2:$U$1501,21,FALSE()),"Unknown")</f>
        <v>Active</v>
      </c>
    </row>
    <row r="3602" customFormat="false" ht="15" hidden="false" customHeight="false" outlineLevel="0" collapsed="false">
      <c r="A3602" s="37" t="s">
        <v>1915</v>
      </c>
      <c r="B3602" s="37" t="n">
        <v>2022</v>
      </c>
      <c r="C3602" s="37" t="n">
        <v>1</v>
      </c>
      <c r="D3602" s="37" t="n">
        <v>59</v>
      </c>
      <c r="E3602" s="37" t="s">
        <v>187</v>
      </c>
      <c r="F3602" s="37" t="n">
        <v>1.4</v>
      </c>
      <c r="G3602" s="37" t="n">
        <v>21</v>
      </c>
      <c r="H3602" s="37" t="str">
        <f aca="false">IFERROR(VLOOKUP(A3602,Employees!$A$2:$I$1501,9,FALSE()),"Unknown")</f>
        <v>Sales</v>
      </c>
      <c r="I3602" s="37" t="str">
        <f aca="false">IFERROR(VLOOKUP(A3602,Employees!$A$2:$U$1501,21,FALSE()),"Unknown")</f>
        <v>Active</v>
      </c>
    </row>
    <row r="3603" customFormat="false" ht="15" hidden="false" customHeight="false" outlineLevel="0" collapsed="false">
      <c r="A3603" s="37" t="s">
        <v>1915</v>
      </c>
      <c r="B3603" s="37" t="n">
        <v>2023</v>
      </c>
      <c r="C3603" s="37" t="n">
        <v>3</v>
      </c>
      <c r="D3603" s="37" t="n">
        <v>95</v>
      </c>
      <c r="E3603" s="37" t="s">
        <v>187</v>
      </c>
      <c r="F3603" s="37" t="n">
        <v>7</v>
      </c>
      <c r="G3603" s="37" t="n">
        <v>20</v>
      </c>
      <c r="H3603" s="37" t="str">
        <f aca="false">IFERROR(VLOOKUP(A3603,Employees!$A$2:$I$1501,9,FALSE()),"Unknown")</f>
        <v>Sales</v>
      </c>
      <c r="I3603" s="37" t="str">
        <f aca="false">IFERROR(VLOOKUP(A3603,Employees!$A$2:$U$1501,21,FALSE()),"Unknown")</f>
        <v>Active</v>
      </c>
    </row>
    <row r="3604" customFormat="false" ht="15" hidden="false" customHeight="false" outlineLevel="0" collapsed="false">
      <c r="A3604" s="37" t="s">
        <v>1915</v>
      </c>
      <c r="B3604" s="37" t="n">
        <v>2024</v>
      </c>
      <c r="C3604" s="37" t="n">
        <v>2</v>
      </c>
      <c r="D3604" s="37" t="n">
        <v>85</v>
      </c>
      <c r="E3604" s="37" t="s">
        <v>187</v>
      </c>
      <c r="F3604" s="37" t="n">
        <v>2.6</v>
      </c>
      <c r="G3604" s="37" t="n">
        <v>48</v>
      </c>
      <c r="H3604" s="37" t="str">
        <f aca="false">IFERROR(VLOOKUP(A3604,Employees!$A$2:$I$1501,9,FALSE()),"Unknown")</f>
        <v>Sales</v>
      </c>
      <c r="I3604" s="37" t="str">
        <f aca="false">IFERROR(VLOOKUP(A3604,Employees!$A$2:$U$1501,21,FALSE()),"Unknown")</f>
        <v>Active</v>
      </c>
    </row>
    <row r="3605" customFormat="false" ht="15" hidden="false" customHeight="false" outlineLevel="0" collapsed="false">
      <c r="A3605" s="37" t="s">
        <v>1915</v>
      </c>
      <c r="B3605" s="37" t="n">
        <v>2025</v>
      </c>
      <c r="C3605" s="37" t="n">
        <v>3</v>
      </c>
      <c r="D3605" s="37" t="n">
        <v>90</v>
      </c>
      <c r="E3605" s="37" t="s">
        <v>187</v>
      </c>
      <c r="F3605" s="37" t="n">
        <v>6.6</v>
      </c>
      <c r="G3605" s="37" t="n">
        <v>12</v>
      </c>
      <c r="H3605" s="37" t="str">
        <f aca="false">IFERROR(VLOOKUP(A3605,Employees!$A$2:$I$1501,9,FALSE()),"Unknown")</f>
        <v>Sales</v>
      </c>
      <c r="I3605" s="37" t="str">
        <f aca="false">IFERROR(VLOOKUP(A3605,Employees!$A$2:$U$1501,21,FALSE()),"Unknown")</f>
        <v>Active</v>
      </c>
    </row>
    <row r="3606" customFormat="false" ht="15" hidden="false" customHeight="false" outlineLevel="0" collapsed="false">
      <c r="A3606" s="37" t="s">
        <v>804</v>
      </c>
      <c r="B3606" s="37" t="n">
        <v>2023</v>
      </c>
      <c r="C3606" s="37" t="n">
        <v>4</v>
      </c>
      <c r="D3606" s="37" t="n">
        <v>93</v>
      </c>
      <c r="E3606" s="37" t="s">
        <v>187</v>
      </c>
      <c r="F3606" s="37" t="n">
        <v>9.6</v>
      </c>
      <c r="G3606" s="37" t="n">
        <v>26</v>
      </c>
      <c r="H3606" s="37" t="str">
        <f aca="false">IFERROR(VLOOKUP(A3606,Employees!$A$2:$I$1501,9,FALSE()),"Unknown")</f>
        <v>Human Resources</v>
      </c>
      <c r="I3606" s="37" t="str">
        <f aca="false">IFERROR(VLOOKUP(A3606,Employees!$A$2:$U$1501,21,FALSE()),"Unknown")</f>
        <v>Active</v>
      </c>
    </row>
    <row r="3607" customFormat="false" ht="15" hidden="false" customHeight="false" outlineLevel="0" collapsed="false">
      <c r="A3607" s="37" t="s">
        <v>804</v>
      </c>
      <c r="B3607" s="37" t="n">
        <v>2024</v>
      </c>
      <c r="C3607" s="37" t="n">
        <v>2</v>
      </c>
      <c r="D3607" s="37" t="n">
        <v>83</v>
      </c>
      <c r="E3607" s="37" t="s">
        <v>187</v>
      </c>
      <c r="F3607" s="37" t="n">
        <v>5.8</v>
      </c>
      <c r="G3607" s="37" t="n">
        <v>25</v>
      </c>
      <c r="H3607" s="37" t="str">
        <f aca="false">IFERROR(VLOOKUP(A3607,Employees!$A$2:$I$1501,9,FALSE()),"Unknown")</f>
        <v>Human Resources</v>
      </c>
      <c r="I3607" s="37" t="str">
        <f aca="false">IFERROR(VLOOKUP(A3607,Employees!$A$2:$U$1501,21,FALSE()),"Unknown")</f>
        <v>Active</v>
      </c>
    </row>
    <row r="3608" customFormat="false" ht="15" hidden="false" customHeight="false" outlineLevel="0" collapsed="false">
      <c r="A3608" s="37" t="s">
        <v>804</v>
      </c>
      <c r="B3608" s="37" t="n">
        <v>2025</v>
      </c>
      <c r="C3608" s="37" t="n">
        <v>2</v>
      </c>
      <c r="D3608" s="37" t="n">
        <v>80</v>
      </c>
      <c r="E3608" s="37" t="s">
        <v>187</v>
      </c>
      <c r="F3608" s="37" t="n">
        <v>3.4</v>
      </c>
      <c r="G3608" s="37" t="n">
        <v>8</v>
      </c>
      <c r="H3608" s="37" t="str">
        <f aca="false">IFERROR(VLOOKUP(A3608,Employees!$A$2:$I$1501,9,FALSE()),"Unknown")</f>
        <v>Human Resources</v>
      </c>
      <c r="I3608" s="37" t="str">
        <f aca="false">IFERROR(VLOOKUP(A3608,Employees!$A$2:$U$1501,21,FALSE()),"Unknown")</f>
        <v>Active</v>
      </c>
    </row>
    <row r="3609" customFormat="false" ht="15" hidden="false" customHeight="false" outlineLevel="0" collapsed="false">
      <c r="A3609" s="37" t="s">
        <v>1916</v>
      </c>
      <c r="B3609" s="37" t="n">
        <v>2025</v>
      </c>
      <c r="C3609" s="37" t="n">
        <v>2</v>
      </c>
      <c r="D3609" s="37" t="n">
        <v>57</v>
      </c>
      <c r="E3609" s="37" t="s">
        <v>187</v>
      </c>
      <c r="F3609" s="37" t="n">
        <v>6.4</v>
      </c>
      <c r="G3609" s="37" t="n">
        <v>5</v>
      </c>
      <c r="H3609" s="37" t="str">
        <f aca="false">IFERROR(VLOOKUP(A3609,Employees!$A$2:$I$1501,9,FALSE()),"Unknown")</f>
        <v>Data &amp; AI</v>
      </c>
      <c r="I3609" s="37" t="str">
        <f aca="false">IFERROR(VLOOKUP(A3609,Employees!$A$2:$U$1501,21,FALSE()),"Unknown")</f>
        <v>Active</v>
      </c>
    </row>
    <row r="3610" customFormat="false" ht="15" hidden="false" customHeight="false" outlineLevel="0" collapsed="false">
      <c r="A3610" s="37" t="s">
        <v>735</v>
      </c>
      <c r="B3610" s="37" t="n">
        <v>2021</v>
      </c>
      <c r="C3610" s="37" t="n">
        <v>2</v>
      </c>
      <c r="D3610" s="37" t="n">
        <v>68</v>
      </c>
      <c r="E3610" s="37" t="s">
        <v>187</v>
      </c>
      <c r="F3610" s="37" t="n">
        <v>7.7</v>
      </c>
      <c r="G3610" s="37" t="n">
        <v>20</v>
      </c>
      <c r="H3610" s="37" t="str">
        <f aca="false">IFERROR(VLOOKUP(A3610,Employees!$A$2:$I$1501,9,FALSE()),"Unknown")</f>
        <v>Finance</v>
      </c>
      <c r="I3610" s="37" t="str">
        <f aca="false">IFERROR(VLOOKUP(A3610,Employees!$A$2:$U$1501,21,FALSE()),"Unknown")</f>
        <v>Active</v>
      </c>
    </row>
    <row r="3611" customFormat="false" ht="15" hidden="false" customHeight="false" outlineLevel="0" collapsed="false">
      <c r="A3611" s="37" t="s">
        <v>735</v>
      </c>
      <c r="B3611" s="37" t="n">
        <v>2022</v>
      </c>
      <c r="C3611" s="37" t="n">
        <v>4</v>
      </c>
      <c r="D3611" s="37" t="n">
        <v>85</v>
      </c>
      <c r="E3611" s="37" t="s">
        <v>185</v>
      </c>
      <c r="F3611" s="37" t="n">
        <v>9.4</v>
      </c>
      <c r="G3611" s="37" t="n">
        <v>32</v>
      </c>
      <c r="H3611" s="37" t="str">
        <f aca="false">IFERROR(VLOOKUP(A3611,Employees!$A$2:$I$1501,9,FALSE()),"Unknown")</f>
        <v>Finance</v>
      </c>
      <c r="I3611" s="37" t="str">
        <f aca="false">IFERROR(VLOOKUP(A3611,Employees!$A$2:$U$1501,21,FALSE()),"Unknown")</f>
        <v>Active</v>
      </c>
    </row>
    <row r="3612" customFormat="false" ht="15" hidden="false" customHeight="false" outlineLevel="0" collapsed="false">
      <c r="A3612" s="37" t="s">
        <v>735</v>
      </c>
      <c r="B3612" s="37" t="n">
        <v>2023</v>
      </c>
      <c r="C3612" s="37" t="n">
        <v>3</v>
      </c>
      <c r="D3612" s="37" t="n">
        <v>83</v>
      </c>
      <c r="E3612" s="37" t="s">
        <v>187</v>
      </c>
      <c r="F3612" s="37" t="n">
        <v>8.3</v>
      </c>
      <c r="G3612" s="37" t="n">
        <v>15</v>
      </c>
      <c r="H3612" s="37" t="str">
        <f aca="false">IFERROR(VLOOKUP(A3612,Employees!$A$2:$I$1501,9,FALSE()),"Unknown")</f>
        <v>Finance</v>
      </c>
      <c r="I3612" s="37" t="str">
        <f aca="false">IFERROR(VLOOKUP(A3612,Employees!$A$2:$U$1501,21,FALSE()),"Unknown")</f>
        <v>Active</v>
      </c>
    </row>
    <row r="3613" customFormat="false" ht="15" hidden="false" customHeight="false" outlineLevel="0" collapsed="false">
      <c r="A3613" s="37" t="s">
        <v>735</v>
      </c>
      <c r="B3613" s="37" t="n">
        <v>2024</v>
      </c>
      <c r="C3613" s="37" t="n">
        <v>3</v>
      </c>
      <c r="D3613" s="37" t="n">
        <v>82</v>
      </c>
      <c r="E3613" s="37" t="s">
        <v>187</v>
      </c>
      <c r="F3613" s="37" t="n">
        <v>6.2</v>
      </c>
      <c r="G3613" s="37" t="n">
        <v>21</v>
      </c>
      <c r="H3613" s="37" t="str">
        <f aca="false">IFERROR(VLOOKUP(A3613,Employees!$A$2:$I$1501,9,FALSE()),"Unknown")</f>
        <v>Finance</v>
      </c>
      <c r="I3613" s="37" t="str">
        <f aca="false">IFERROR(VLOOKUP(A3613,Employees!$A$2:$U$1501,21,FALSE()),"Unknown")</f>
        <v>Active</v>
      </c>
    </row>
    <row r="3614" customFormat="false" ht="15" hidden="false" customHeight="false" outlineLevel="0" collapsed="false">
      <c r="A3614" s="37" t="s">
        <v>735</v>
      </c>
      <c r="B3614" s="37" t="n">
        <v>2025</v>
      </c>
      <c r="C3614" s="37" t="n">
        <v>3</v>
      </c>
      <c r="D3614" s="37" t="n">
        <v>83</v>
      </c>
      <c r="E3614" s="37" t="s">
        <v>187</v>
      </c>
      <c r="F3614" s="37" t="n">
        <v>9.5</v>
      </c>
      <c r="G3614" s="37" t="n">
        <v>16</v>
      </c>
      <c r="H3614" s="37" t="str">
        <f aca="false">IFERROR(VLOOKUP(A3614,Employees!$A$2:$I$1501,9,FALSE()),"Unknown")</f>
        <v>Finance</v>
      </c>
      <c r="I3614" s="37" t="str">
        <f aca="false">IFERROR(VLOOKUP(A3614,Employees!$A$2:$U$1501,21,FALSE()),"Unknown")</f>
        <v>Active</v>
      </c>
    </row>
    <row r="3615" customFormat="false" ht="15" hidden="false" customHeight="false" outlineLevel="0" collapsed="false">
      <c r="A3615" s="37" t="s">
        <v>926</v>
      </c>
      <c r="B3615" s="37" t="n">
        <v>2021</v>
      </c>
      <c r="C3615" s="37" t="n">
        <v>2</v>
      </c>
      <c r="D3615" s="37" t="n">
        <v>94</v>
      </c>
      <c r="E3615" s="37" t="s">
        <v>187</v>
      </c>
      <c r="F3615" s="37" t="n">
        <v>2.2</v>
      </c>
      <c r="G3615" s="37" t="n">
        <v>22</v>
      </c>
      <c r="H3615" s="37" t="str">
        <f aca="false">IFERROR(VLOOKUP(A3615,Employees!$A$2:$I$1501,9,FALSE()),"Unknown")</f>
        <v>Sales</v>
      </c>
      <c r="I3615" s="37" t="str">
        <f aca="false">IFERROR(VLOOKUP(A3615,Employees!$A$2:$U$1501,21,FALSE()),"Unknown")</f>
        <v>Active</v>
      </c>
    </row>
    <row r="3616" customFormat="false" ht="15" hidden="false" customHeight="false" outlineLevel="0" collapsed="false">
      <c r="A3616" s="37" t="s">
        <v>926</v>
      </c>
      <c r="B3616" s="37" t="n">
        <v>2022</v>
      </c>
      <c r="C3616" s="37" t="n">
        <v>2</v>
      </c>
      <c r="D3616" s="37" t="n">
        <v>102</v>
      </c>
      <c r="E3616" s="37" t="s">
        <v>187</v>
      </c>
      <c r="F3616" s="37" t="n">
        <v>3</v>
      </c>
      <c r="G3616" s="37" t="n">
        <v>21</v>
      </c>
      <c r="H3616" s="37" t="str">
        <f aca="false">IFERROR(VLOOKUP(A3616,Employees!$A$2:$I$1501,9,FALSE()),"Unknown")</f>
        <v>Sales</v>
      </c>
      <c r="I3616" s="37" t="str">
        <f aca="false">IFERROR(VLOOKUP(A3616,Employees!$A$2:$U$1501,21,FALSE()),"Unknown")</f>
        <v>Active</v>
      </c>
    </row>
    <row r="3617" customFormat="false" ht="15" hidden="false" customHeight="false" outlineLevel="0" collapsed="false">
      <c r="A3617" s="37" t="s">
        <v>926</v>
      </c>
      <c r="B3617" s="37" t="n">
        <v>2023</v>
      </c>
      <c r="C3617" s="37" t="n">
        <v>2</v>
      </c>
      <c r="D3617" s="37" t="n">
        <v>77</v>
      </c>
      <c r="E3617" s="37" t="s">
        <v>187</v>
      </c>
      <c r="F3617" s="37" t="n">
        <v>3.9</v>
      </c>
      <c r="G3617" s="37" t="n">
        <v>20</v>
      </c>
      <c r="H3617" s="37" t="str">
        <f aca="false">IFERROR(VLOOKUP(A3617,Employees!$A$2:$I$1501,9,FALSE()),"Unknown")</f>
        <v>Sales</v>
      </c>
      <c r="I3617" s="37" t="str">
        <f aca="false">IFERROR(VLOOKUP(A3617,Employees!$A$2:$U$1501,21,FALSE()),"Unknown")</f>
        <v>Active</v>
      </c>
    </row>
    <row r="3618" customFormat="false" ht="15" hidden="false" customHeight="false" outlineLevel="0" collapsed="false">
      <c r="A3618" s="37" t="s">
        <v>926</v>
      </c>
      <c r="B3618" s="37" t="n">
        <v>2024</v>
      </c>
      <c r="C3618" s="37" t="n">
        <v>3</v>
      </c>
      <c r="D3618" s="37" t="n">
        <v>79</v>
      </c>
      <c r="E3618" s="37" t="s">
        <v>187</v>
      </c>
      <c r="F3618" s="37" t="n">
        <v>2.6</v>
      </c>
      <c r="G3618" s="37" t="n">
        <v>20</v>
      </c>
      <c r="H3618" s="37" t="str">
        <f aca="false">IFERROR(VLOOKUP(A3618,Employees!$A$2:$I$1501,9,FALSE()),"Unknown")</f>
        <v>Sales</v>
      </c>
      <c r="I3618" s="37" t="str">
        <f aca="false">IFERROR(VLOOKUP(A3618,Employees!$A$2:$U$1501,21,FALSE()),"Unknown")</f>
        <v>Active</v>
      </c>
    </row>
    <row r="3619" customFormat="false" ht="15" hidden="false" customHeight="false" outlineLevel="0" collapsed="false">
      <c r="A3619" s="37" t="s">
        <v>926</v>
      </c>
      <c r="B3619" s="37" t="n">
        <v>2025</v>
      </c>
      <c r="C3619" s="37" t="n">
        <v>3</v>
      </c>
      <c r="D3619" s="37" t="n">
        <v>82</v>
      </c>
      <c r="E3619" s="37" t="s">
        <v>187</v>
      </c>
      <c r="F3619" s="37" t="n">
        <v>5.3</v>
      </c>
      <c r="G3619" s="37" t="n">
        <v>18</v>
      </c>
      <c r="H3619" s="37" t="str">
        <f aca="false">IFERROR(VLOOKUP(A3619,Employees!$A$2:$I$1501,9,FALSE()),"Unknown")</f>
        <v>Sales</v>
      </c>
      <c r="I3619" s="37" t="str">
        <f aca="false">IFERROR(VLOOKUP(A3619,Employees!$A$2:$U$1501,21,FALSE()),"Unknown")</f>
        <v>Active</v>
      </c>
    </row>
    <row r="3620" customFormat="false" ht="15" hidden="false" customHeight="false" outlineLevel="0" collapsed="false">
      <c r="A3620" s="37" t="s">
        <v>1918</v>
      </c>
      <c r="B3620" s="37" t="n">
        <v>2021</v>
      </c>
      <c r="C3620" s="37" t="n">
        <v>3</v>
      </c>
      <c r="D3620" s="37" t="n">
        <v>90</v>
      </c>
      <c r="E3620" s="37" t="s">
        <v>187</v>
      </c>
      <c r="F3620" s="37" t="n">
        <v>5</v>
      </c>
      <c r="G3620" s="37" t="n">
        <v>17</v>
      </c>
      <c r="H3620" s="37" t="str">
        <f aca="false">IFERROR(VLOOKUP(A3620,Employees!$A$2:$I$1501,9,FALSE()),"Unknown")</f>
        <v>Customer Support</v>
      </c>
      <c r="I3620" s="37" t="str">
        <f aca="false">IFERROR(VLOOKUP(A3620,Employees!$A$2:$U$1501,21,FALSE()),"Unknown")</f>
        <v>Active</v>
      </c>
    </row>
    <row r="3621" customFormat="false" ht="15" hidden="false" customHeight="false" outlineLevel="0" collapsed="false">
      <c r="A3621" s="37" t="s">
        <v>1918</v>
      </c>
      <c r="B3621" s="37" t="n">
        <v>2022</v>
      </c>
      <c r="C3621" s="37" t="n">
        <v>2</v>
      </c>
      <c r="D3621" s="37" t="n">
        <v>65</v>
      </c>
      <c r="E3621" s="37" t="s">
        <v>187</v>
      </c>
      <c r="F3621" s="37" t="n">
        <v>6.3</v>
      </c>
      <c r="G3621" s="37" t="n">
        <v>6</v>
      </c>
      <c r="H3621" s="37" t="str">
        <f aca="false">IFERROR(VLOOKUP(A3621,Employees!$A$2:$I$1501,9,FALSE()),"Unknown")</f>
        <v>Customer Support</v>
      </c>
      <c r="I3621" s="37" t="str">
        <f aca="false">IFERROR(VLOOKUP(A3621,Employees!$A$2:$U$1501,21,FALSE()),"Unknown")</f>
        <v>Active</v>
      </c>
    </row>
    <row r="3622" customFormat="false" ht="15" hidden="false" customHeight="false" outlineLevel="0" collapsed="false">
      <c r="A3622" s="37" t="s">
        <v>1918</v>
      </c>
      <c r="B3622" s="37" t="n">
        <v>2023</v>
      </c>
      <c r="C3622" s="37" t="n">
        <v>3</v>
      </c>
      <c r="D3622" s="37" t="n">
        <v>86</v>
      </c>
      <c r="E3622" s="37" t="s">
        <v>187</v>
      </c>
      <c r="F3622" s="37" t="n">
        <v>3.1</v>
      </c>
      <c r="G3622" s="37" t="n">
        <v>4</v>
      </c>
      <c r="H3622" s="37" t="str">
        <f aca="false">IFERROR(VLOOKUP(A3622,Employees!$A$2:$I$1501,9,FALSE()),"Unknown")</f>
        <v>Customer Support</v>
      </c>
      <c r="I3622" s="37" t="str">
        <f aca="false">IFERROR(VLOOKUP(A3622,Employees!$A$2:$U$1501,21,FALSE()),"Unknown")</f>
        <v>Active</v>
      </c>
    </row>
    <row r="3623" customFormat="false" ht="15" hidden="false" customHeight="false" outlineLevel="0" collapsed="false">
      <c r="A3623" s="37" t="s">
        <v>1918</v>
      </c>
      <c r="B3623" s="37" t="n">
        <v>2024</v>
      </c>
      <c r="C3623" s="37" t="n">
        <v>2</v>
      </c>
      <c r="D3623" s="37" t="n">
        <v>69</v>
      </c>
      <c r="E3623" s="37" t="s">
        <v>187</v>
      </c>
      <c r="F3623" s="37" t="n">
        <v>3.8</v>
      </c>
      <c r="G3623" s="37" t="n">
        <v>10</v>
      </c>
      <c r="H3623" s="37" t="str">
        <f aca="false">IFERROR(VLOOKUP(A3623,Employees!$A$2:$I$1501,9,FALSE()),"Unknown")</f>
        <v>Customer Support</v>
      </c>
      <c r="I3623" s="37" t="str">
        <f aca="false">IFERROR(VLOOKUP(A3623,Employees!$A$2:$U$1501,21,FALSE()),"Unknown")</f>
        <v>Active</v>
      </c>
    </row>
    <row r="3624" customFormat="false" ht="15" hidden="false" customHeight="false" outlineLevel="0" collapsed="false">
      <c r="A3624" s="37" t="s">
        <v>1918</v>
      </c>
      <c r="B3624" s="37" t="n">
        <v>2025</v>
      </c>
      <c r="C3624" s="37" t="n">
        <v>3</v>
      </c>
      <c r="D3624" s="37" t="n">
        <v>64</v>
      </c>
      <c r="E3624" s="37" t="s">
        <v>187</v>
      </c>
      <c r="F3624" s="37" t="n">
        <v>5.8</v>
      </c>
      <c r="G3624" s="37" t="n">
        <v>13</v>
      </c>
      <c r="H3624" s="37" t="str">
        <f aca="false">IFERROR(VLOOKUP(A3624,Employees!$A$2:$I$1501,9,FALSE()),"Unknown")</f>
        <v>Customer Support</v>
      </c>
      <c r="I3624" s="37" t="str">
        <f aca="false">IFERROR(VLOOKUP(A3624,Employees!$A$2:$U$1501,21,FALSE()),"Unknown")</f>
        <v>Active</v>
      </c>
    </row>
    <row r="3625" customFormat="false" ht="15" hidden="false" customHeight="false" outlineLevel="0" collapsed="false">
      <c r="A3625" s="37" t="s">
        <v>1919</v>
      </c>
      <c r="B3625" s="37" t="n">
        <v>2025</v>
      </c>
      <c r="C3625" s="37" t="n">
        <v>5</v>
      </c>
      <c r="D3625" s="37" t="n">
        <v>90</v>
      </c>
      <c r="E3625" s="37" t="s">
        <v>187</v>
      </c>
      <c r="F3625" s="37" t="n">
        <v>11.3</v>
      </c>
      <c r="G3625" s="37" t="n">
        <v>29</v>
      </c>
      <c r="H3625" s="37" t="str">
        <f aca="false">IFERROR(VLOOKUP(A3625,Employees!$A$2:$I$1501,9,FALSE()),"Unknown")</f>
        <v>Customer Support</v>
      </c>
      <c r="I3625" s="37" t="str">
        <f aca="false">IFERROR(VLOOKUP(A3625,Employees!$A$2:$U$1501,21,FALSE()),"Unknown")</f>
        <v>Active</v>
      </c>
    </row>
    <row r="3626" customFormat="false" ht="15" hidden="false" customHeight="false" outlineLevel="0" collapsed="false">
      <c r="A3626" s="37" t="s">
        <v>1914</v>
      </c>
      <c r="B3626" s="37" t="n">
        <v>2021</v>
      </c>
      <c r="C3626" s="37" t="n">
        <v>4</v>
      </c>
      <c r="D3626" s="37" t="n">
        <v>98</v>
      </c>
      <c r="E3626" s="37" t="s">
        <v>185</v>
      </c>
      <c r="F3626" s="37" t="n">
        <v>6.7</v>
      </c>
      <c r="G3626" s="37" t="n">
        <v>22</v>
      </c>
      <c r="H3626" s="37" t="str">
        <f aca="false">IFERROR(VLOOKUP(A3626,Employees!$A$2:$I$1501,9,FALSE()),"Unknown")</f>
        <v>Sales</v>
      </c>
      <c r="I3626" s="37" t="str">
        <f aca="false">IFERROR(VLOOKUP(A3626,Employees!$A$2:$U$1501,21,FALSE()),"Unknown")</f>
        <v>Active</v>
      </c>
    </row>
    <row r="3627" customFormat="false" ht="15" hidden="false" customHeight="false" outlineLevel="0" collapsed="false">
      <c r="A3627" s="37" t="s">
        <v>1914</v>
      </c>
      <c r="B3627" s="37" t="n">
        <v>2022</v>
      </c>
      <c r="C3627" s="37" t="n">
        <v>2</v>
      </c>
      <c r="D3627" s="37" t="n">
        <v>69</v>
      </c>
      <c r="E3627" s="37" t="s">
        <v>187</v>
      </c>
      <c r="F3627" s="37" t="n">
        <v>4.3</v>
      </c>
      <c r="G3627" s="37" t="n">
        <v>27</v>
      </c>
      <c r="H3627" s="37" t="str">
        <f aca="false">IFERROR(VLOOKUP(A3627,Employees!$A$2:$I$1501,9,FALSE()),"Unknown")</f>
        <v>Sales</v>
      </c>
      <c r="I3627" s="37" t="str">
        <f aca="false">IFERROR(VLOOKUP(A3627,Employees!$A$2:$U$1501,21,FALSE()),"Unknown")</f>
        <v>Active</v>
      </c>
    </row>
    <row r="3628" customFormat="false" ht="15" hidden="false" customHeight="false" outlineLevel="0" collapsed="false">
      <c r="A3628" s="37" t="s">
        <v>1914</v>
      </c>
      <c r="B3628" s="37" t="n">
        <v>2023</v>
      </c>
      <c r="C3628" s="37" t="n">
        <v>4</v>
      </c>
      <c r="D3628" s="37" t="n">
        <v>94</v>
      </c>
      <c r="E3628" s="37" t="s">
        <v>187</v>
      </c>
      <c r="F3628" s="37" t="n">
        <v>8.3</v>
      </c>
      <c r="G3628" s="37" t="n">
        <v>18</v>
      </c>
      <c r="H3628" s="37" t="str">
        <f aca="false">IFERROR(VLOOKUP(A3628,Employees!$A$2:$I$1501,9,FALSE()),"Unknown")</f>
        <v>Sales</v>
      </c>
      <c r="I3628" s="37" t="str">
        <f aca="false">IFERROR(VLOOKUP(A3628,Employees!$A$2:$U$1501,21,FALSE()),"Unknown")</f>
        <v>Active</v>
      </c>
    </row>
    <row r="3629" customFormat="false" ht="15" hidden="false" customHeight="false" outlineLevel="0" collapsed="false">
      <c r="A3629" s="37" t="s">
        <v>1914</v>
      </c>
      <c r="B3629" s="37" t="n">
        <v>2024</v>
      </c>
      <c r="C3629" s="37" t="n">
        <v>3</v>
      </c>
      <c r="D3629" s="37" t="n">
        <v>76</v>
      </c>
      <c r="E3629" s="37" t="s">
        <v>187</v>
      </c>
      <c r="F3629" s="37" t="n">
        <v>6</v>
      </c>
      <c r="G3629" s="37" t="n">
        <v>26</v>
      </c>
      <c r="H3629" s="37" t="str">
        <f aca="false">IFERROR(VLOOKUP(A3629,Employees!$A$2:$I$1501,9,FALSE()),"Unknown")</f>
        <v>Sales</v>
      </c>
      <c r="I3629" s="37" t="str">
        <f aca="false">IFERROR(VLOOKUP(A3629,Employees!$A$2:$U$1501,21,FALSE()),"Unknown")</f>
        <v>Active</v>
      </c>
    </row>
    <row r="3630" customFormat="false" ht="15" hidden="false" customHeight="false" outlineLevel="0" collapsed="false">
      <c r="A3630" s="37" t="s">
        <v>1914</v>
      </c>
      <c r="B3630" s="37" t="n">
        <v>2025</v>
      </c>
      <c r="C3630" s="37" t="n">
        <v>3</v>
      </c>
      <c r="D3630" s="37" t="n">
        <v>75</v>
      </c>
      <c r="E3630" s="37" t="s">
        <v>187</v>
      </c>
      <c r="F3630" s="37" t="n">
        <v>8.1</v>
      </c>
      <c r="G3630" s="37" t="n">
        <v>4</v>
      </c>
      <c r="H3630" s="37" t="str">
        <f aca="false">IFERROR(VLOOKUP(A3630,Employees!$A$2:$I$1501,9,FALSE()),"Unknown")</f>
        <v>Sales</v>
      </c>
      <c r="I3630" s="37" t="str">
        <f aca="false">IFERROR(VLOOKUP(A3630,Employees!$A$2:$U$1501,21,FALSE()),"Unknown")</f>
        <v>Active</v>
      </c>
    </row>
    <row r="3631" customFormat="false" ht="15" hidden="false" customHeight="false" outlineLevel="0" collapsed="false">
      <c r="A3631" s="37" t="s">
        <v>773</v>
      </c>
      <c r="B3631" s="37" t="n">
        <v>2021</v>
      </c>
      <c r="C3631" s="37" t="n">
        <v>2</v>
      </c>
      <c r="D3631" s="37" t="n">
        <v>82</v>
      </c>
      <c r="E3631" s="37" t="s">
        <v>187</v>
      </c>
      <c r="F3631" s="37" t="n">
        <v>3.7</v>
      </c>
      <c r="G3631" s="37" t="n">
        <v>25</v>
      </c>
      <c r="H3631" s="37" t="str">
        <f aca="false">IFERROR(VLOOKUP(A3631,Employees!$A$2:$I$1501,9,FALSE()),"Unknown")</f>
        <v>Finance</v>
      </c>
      <c r="I3631" s="37" t="str">
        <f aca="false">IFERROR(VLOOKUP(A3631,Employees!$A$2:$U$1501,21,FALSE()),"Unknown")</f>
        <v>Active</v>
      </c>
    </row>
    <row r="3632" customFormat="false" ht="15" hidden="false" customHeight="false" outlineLevel="0" collapsed="false">
      <c r="A3632" s="37" t="s">
        <v>773</v>
      </c>
      <c r="B3632" s="37" t="n">
        <v>2022</v>
      </c>
      <c r="C3632" s="37" t="n">
        <v>2</v>
      </c>
      <c r="D3632" s="37" t="n">
        <v>65</v>
      </c>
      <c r="E3632" s="37" t="s">
        <v>187</v>
      </c>
      <c r="F3632" s="37" t="n">
        <v>4.5</v>
      </c>
      <c r="G3632" s="37" t="n">
        <v>48</v>
      </c>
      <c r="H3632" s="37" t="str">
        <f aca="false">IFERROR(VLOOKUP(A3632,Employees!$A$2:$I$1501,9,FALSE()),"Unknown")</f>
        <v>Finance</v>
      </c>
      <c r="I3632" s="37" t="str">
        <f aca="false">IFERROR(VLOOKUP(A3632,Employees!$A$2:$U$1501,21,FALSE()),"Unknown")</f>
        <v>Active</v>
      </c>
    </row>
    <row r="3633" customFormat="false" ht="15" hidden="false" customHeight="false" outlineLevel="0" collapsed="false">
      <c r="A3633" s="37" t="s">
        <v>773</v>
      </c>
      <c r="B3633" s="37" t="n">
        <v>2023</v>
      </c>
      <c r="C3633" s="37" t="n">
        <v>3</v>
      </c>
      <c r="D3633" s="37" t="n">
        <v>85</v>
      </c>
      <c r="E3633" s="37" t="s">
        <v>187</v>
      </c>
      <c r="F3633" s="37" t="n">
        <v>5.1</v>
      </c>
      <c r="G3633" s="37" t="n">
        <v>23</v>
      </c>
      <c r="H3633" s="37" t="str">
        <f aca="false">IFERROR(VLOOKUP(A3633,Employees!$A$2:$I$1501,9,FALSE()),"Unknown")</f>
        <v>Finance</v>
      </c>
      <c r="I3633" s="37" t="str">
        <f aca="false">IFERROR(VLOOKUP(A3633,Employees!$A$2:$U$1501,21,FALSE()),"Unknown")</f>
        <v>Active</v>
      </c>
    </row>
    <row r="3634" customFormat="false" ht="15" hidden="false" customHeight="false" outlineLevel="0" collapsed="false">
      <c r="A3634" s="37" t="s">
        <v>773</v>
      </c>
      <c r="B3634" s="37" t="n">
        <v>2024</v>
      </c>
      <c r="C3634" s="37" t="n">
        <v>4</v>
      </c>
      <c r="D3634" s="37" t="n">
        <v>99</v>
      </c>
      <c r="E3634" s="37" t="s">
        <v>185</v>
      </c>
      <c r="F3634" s="37" t="n">
        <v>8.4</v>
      </c>
      <c r="G3634" s="37" t="n">
        <v>29</v>
      </c>
      <c r="H3634" s="37" t="str">
        <f aca="false">IFERROR(VLOOKUP(A3634,Employees!$A$2:$I$1501,9,FALSE()),"Unknown")</f>
        <v>Finance</v>
      </c>
      <c r="I3634" s="37" t="str">
        <f aca="false">IFERROR(VLOOKUP(A3634,Employees!$A$2:$U$1501,21,FALSE()),"Unknown")</f>
        <v>Active</v>
      </c>
    </row>
    <row r="3635" customFormat="false" ht="15" hidden="false" customHeight="false" outlineLevel="0" collapsed="false">
      <c r="A3635" s="37" t="s">
        <v>773</v>
      </c>
      <c r="B3635" s="37" t="n">
        <v>2025</v>
      </c>
      <c r="C3635" s="37" t="n">
        <v>2</v>
      </c>
      <c r="D3635" s="37" t="n">
        <v>71</v>
      </c>
      <c r="E3635" s="37" t="s">
        <v>187</v>
      </c>
      <c r="F3635" s="37" t="n">
        <v>4.9</v>
      </c>
      <c r="G3635" s="37" t="n">
        <v>37</v>
      </c>
      <c r="H3635" s="37" t="str">
        <f aca="false">IFERROR(VLOOKUP(A3635,Employees!$A$2:$I$1501,9,FALSE()),"Unknown")</f>
        <v>Finance</v>
      </c>
      <c r="I3635" s="37" t="str">
        <f aca="false">IFERROR(VLOOKUP(A3635,Employees!$A$2:$U$1501,21,FALSE()),"Unknown")</f>
        <v>Active</v>
      </c>
    </row>
    <row r="3636" customFormat="false" ht="15" hidden="false" customHeight="false" outlineLevel="0" collapsed="false">
      <c r="A3636" s="37" t="s">
        <v>1920</v>
      </c>
      <c r="B3636" s="37" t="n">
        <v>2021</v>
      </c>
      <c r="C3636" s="37" t="n">
        <v>5</v>
      </c>
      <c r="D3636" s="37" t="n">
        <v>93</v>
      </c>
      <c r="E3636" s="37" t="s">
        <v>187</v>
      </c>
      <c r="F3636" s="37" t="n">
        <v>9.3</v>
      </c>
      <c r="G3636" s="37" t="n">
        <v>50</v>
      </c>
      <c r="H3636" s="37" t="str">
        <f aca="false">IFERROR(VLOOKUP(A3636,Employees!$A$2:$I$1501,9,FALSE()),"Unknown")</f>
        <v>Engineering</v>
      </c>
      <c r="I3636" s="37" t="str">
        <f aca="false">IFERROR(VLOOKUP(A3636,Employees!$A$2:$U$1501,21,FALSE()),"Unknown")</f>
        <v>Exited</v>
      </c>
    </row>
    <row r="3637" customFormat="false" ht="15" hidden="false" customHeight="false" outlineLevel="0" collapsed="false">
      <c r="A3637" s="37" t="s">
        <v>1920</v>
      </c>
      <c r="B3637" s="37" t="n">
        <v>2022</v>
      </c>
      <c r="C3637" s="37" t="n">
        <v>3</v>
      </c>
      <c r="D3637" s="37" t="n">
        <v>66</v>
      </c>
      <c r="E3637" s="37" t="s">
        <v>187</v>
      </c>
      <c r="F3637" s="37" t="n">
        <v>7.7</v>
      </c>
      <c r="G3637" s="37" t="n">
        <v>12</v>
      </c>
      <c r="H3637" s="37" t="str">
        <f aca="false">IFERROR(VLOOKUP(A3637,Employees!$A$2:$I$1501,9,FALSE()),"Unknown")</f>
        <v>Engineering</v>
      </c>
      <c r="I3637" s="37" t="str">
        <f aca="false">IFERROR(VLOOKUP(A3637,Employees!$A$2:$U$1501,21,FALSE()),"Unknown")</f>
        <v>Exited</v>
      </c>
    </row>
    <row r="3638" customFormat="false" ht="15" hidden="false" customHeight="false" outlineLevel="0" collapsed="false">
      <c r="A3638" s="37" t="s">
        <v>1920</v>
      </c>
      <c r="B3638" s="37" t="n">
        <v>2023</v>
      </c>
      <c r="C3638" s="37" t="n">
        <v>1</v>
      </c>
      <c r="D3638" s="37" t="n">
        <v>70</v>
      </c>
      <c r="E3638" s="37" t="s">
        <v>187</v>
      </c>
      <c r="F3638" s="37" t="n">
        <v>1.7</v>
      </c>
      <c r="G3638" s="37" t="n">
        <v>12</v>
      </c>
      <c r="H3638" s="37" t="str">
        <f aca="false">IFERROR(VLOOKUP(A3638,Employees!$A$2:$I$1501,9,FALSE()),"Unknown")</f>
        <v>Engineering</v>
      </c>
      <c r="I3638" s="37" t="str">
        <f aca="false">IFERROR(VLOOKUP(A3638,Employees!$A$2:$U$1501,21,FALSE()),"Unknown")</f>
        <v>Exited</v>
      </c>
    </row>
    <row r="3639" customFormat="false" ht="15" hidden="false" customHeight="false" outlineLevel="0" collapsed="false">
      <c r="A3639" s="37" t="s">
        <v>1920</v>
      </c>
      <c r="B3639" s="37" t="n">
        <v>2024</v>
      </c>
      <c r="C3639" s="37" t="n">
        <v>2</v>
      </c>
      <c r="D3639" s="37" t="n">
        <v>73</v>
      </c>
      <c r="E3639" s="37" t="s">
        <v>187</v>
      </c>
      <c r="F3639" s="37" t="n">
        <v>5.5</v>
      </c>
      <c r="G3639" s="37" t="n">
        <v>57</v>
      </c>
      <c r="H3639" s="37" t="str">
        <f aca="false">IFERROR(VLOOKUP(A3639,Employees!$A$2:$I$1501,9,FALSE()),"Unknown")</f>
        <v>Engineering</v>
      </c>
      <c r="I3639" s="37" t="str">
        <f aca="false">IFERROR(VLOOKUP(A3639,Employees!$A$2:$U$1501,21,FALSE()),"Unknown")</f>
        <v>Exited</v>
      </c>
    </row>
    <row r="3640" customFormat="false" ht="15" hidden="false" customHeight="false" outlineLevel="0" collapsed="false">
      <c r="A3640" s="37" t="s">
        <v>1921</v>
      </c>
      <c r="B3640" s="37" t="n">
        <v>2025</v>
      </c>
      <c r="C3640" s="37" t="n">
        <v>1</v>
      </c>
      <c r="D3640" s="37" t="n">
        <v>52</v>
      </c>
      <c r="E3640" s="37" t="s">
        <v>187</v>
      </c>
      <c r="F3640" s="37" t="n">
        <v>2.3</v>
      </c>
      <c r="G3640" s="37" t="n">
        <v>37</v>
      </c>
      <c r="H3640" s="37" t="str">
        <f aca="false">IFERROR(VLOOKUP(A3640,Employees!$A$2:$I$1501,9,FALSE()),"Unknown")</f>
        <v>Marketing</v>
      </c>
      <c r="I3640" s="37" t="str">
        <f aca="false">IFERROR(VLOOKUP(A3640,Employees!$A$2:$U$1501,21,FALSE()),"Unknown")</f>
        <v>Active</v>
      </c>
    </row>
    <row r="3641" customFormat="false" ht="15" hidden="false" customHeight="false" outlineLevel="0" collapsed="false">
      <c r="A3641" s="37" t="s">
        <v>1923</v>
      </c>
      <c r="B3641" s="37" t="n">
        <v>2025</v>
      </c>
      <c r="C3641" s="37" t="n">
        <v>3</v>
      </c>
      <c r="D3641" s="37" t="n">
        <v>83</v>
      </c>
      <c r="E3641" s="37" t="s">
        <v>187</v>
      </c>
      <c r="F3641" s="37" t="n">
        <v>8</v>
      </c>
      <c r="G3641" s="37" t="n">
        <v>30</v>
      </c>
      <c r="H3641" s="37" t="str">
        <f aca="false">IFERROR(VLOOKUP(A3641,Employees!$A$2:$I$1501,9,FALSE()),"Unknown")</f>
        <v>Data &amp; AI</v>
      </c>
      <c r="I3641" s="37" t="str">
        <f aca="false">IFERROR(VLOOKUP(A3641,Employees!$A$2:$U$1501,21,FALSE()),"Unknown")</f>
        <v>Active</v>
      </c>
    </row>
    <row r="3642" customFormat="false" ht="15" hidden="false" customHeight="false" outlineLevel="0" collapsed="false">
      <c r="A3642" s="37" t="s">
        <v>1924</v>
      </c>
      <c r="B3642" s="37" t="n">
        <v>2021</v>
      </c>
      <c r="C3642" s="37" t="n">
        <v>3</v>
      </c>
      <c r="D3642" s="37" t="n">
        <v>68</v>
      </c>
      <c r="E3642" s="37" t="s">
        <v>187</v>
      </c>
      <c r="F3642" s="37" t="n">
        <v>7.3</v>
      </c>
      <c r="G3642" s="37" t="n">
        <v>17</v>
      </c>
      <c r="H3642" s="37" t="str">
        <f aca="false">IFERROR(VLOOKUP(A3642,Employees!$A$2:$I$1501,9,FALSE()),"Unknown")</f>
        <v>Operations</v>
      </c>
      <c r="I3642" s="37" t="str">
        <f aca="false">IFERROR(VLOOKUP(A3642,Employees!$A$2:$U$1501,21,FALSE()),"Unknown")</f>
        <v>Active</v>
      </c>
    </row>
    <row r="3643" customFormat="false" ht="15" hidden="false" customHeight="false" outlineLevel="0" collapsed="false">
      <c r="A3643" s="37" t="s">
        <v>1924</v>
      </c>
      <c r="B3643" s="37" t="n">
        <v>2022</v>
      </c>
      <c r="C3643" s="37" t="n">
        <v>3</v>
      </c>
      <c r="D3643" s="37" t="n">
        <v>86</v>
      </c>
      <c r="E3643" s="37" t="s">
        <v>187</v>
      </c>
      <c r="F3643" s="37" t="n">
        <v>8.7</v>
      </c>
      <c r="G3643" s="37" t="n">
        <v>21</v>
      </c>
      <c r="H3643" s="37" t="str">
        <f aca="false">IFERROR(VLOOKUP(A3643,Employees!$A$2:$I$1501,9,FALSE()),"Unknown")</f>
        <v>Operations</v>
      </c>
      <c r="I3643" s="37" t="str">
        <f aca="false">IFERROR(VLOOKUP(A3643,Employees!$A$2:$U$1501,21,FALSE()),"Unknown")</f>
        <v>Active</v>
      </c>
    </row>
    <row r="3644" customFormat="false" ht="15" hidden="false" customHeight="false" outlineLevel="0" collapsed="false">
      <c r="A3644" s="37" t="s">
        <v>1924</v>
      </c>
      <c r="B3644" s="37" t="n">
        <v>2023</v>
      </c>
      <c r="C3644" s="37" t="n">
        <v>4</v>
      </c>
      <c r="D3644" s="37" t="n">
        <v>110</v>
      </c>
      <c r="E3644" s="37" t="s">
        <v>187</v>
      </c>
      <c r="F3644" s="37" t="n">
        <v>8</v>
      </c>
      <c r="G3644" s="37" t="n">
        <v>15</v>
      </c>
      <c r="H3644" s="37" t="str">
        <f aca="false">IFERROR(VLOOKUP(A3644,Employees!$A$2:$I$1501,9,FALSE()),"Unknown")</f>
        <v>Operations</v>
      </c>
      <c r="I3644" s="37" t="str">
        <f aca="false">IFERROR(VLOOKUP(A3644,Employees!$A$2:$U$1501,21,FALSE()),"Unknown")</f>
        <v>Active</v>
      </c>
    </row>
    <row r="3645" customFormat="false" ht="15" hidden="false" customHeight="false" outlineLevel="0" collapsed="false">
      <c r="A3645" s="37" t="s">
        <v>1924</v>
      </c>
      <c r="B3645" s="37" t="n">
        <v>2024</v>
      </c>
      <c r="C3645" s="37" t="n">
        <v>3</v>
      </c>
      <c r="D3645" s="37" t="n">
        <v>66</v>
      </c>
      <c r="E3645" s="37" t="s">
        <v>187</v>
      </c>
      <c r="F3645" s="37" t="n">
        <v>8.3</v>
      </c>
      <c r="G3645" s="37" t="n">
        <v>33</v>
      </c>
      <c r="H3645" s="37" t="str">
        <f aca="false">IFERROR(VLOOKUP(A3645,Employees!$A$2:$I$1501,9,FALSE()),"Unknown")</f>
        <v>Operations</v>
      </c>
      <c r="I3645" s="37" t="str">
        <f aca="false">IFERROR(VLOOKUP(A3645,Employees!$A$2:$U$1501,21,FALSE()),"Unknown")</f>
        <v>Active</v>
      </c>
    </row>
    <row r="3646" customFormat="false" ht="15" hidden="false" customHeight="false" outlineLevel="0" collapsed="false">
      <c r="A3646" s="37" t="s">
        <v>1924</v>
      </c>
      <c r="B3646" s="37" t="n">
        <v>2025</v>
      </c>
      <c r="C3646" s="37" t="n">
        <v>4</v>
      </c>
      <c r="D3646" s="37" t="n">
        <v>93</v>
      </c>
      <c r="E3646" s="37" t="s">
        <v>185</v>
      </c>
      <c r="F3646" s="37" t="n">
        <v>10.3</v>
      </c>
      <c r="G3646" s="37" t="n">
        <v>9</v>
      </c>
      <c r="H3646" s="37" t="str">
        <f aca="false">IFERROR(VLOOKUP(A3646,Employees!$A$2:$I$1501,9,FALSE()),"Unknown")</f>
        <v>Operations</v>
      </c>
      <c r="I3646" s="37" t="str">
        <f aca="false">IFERROR(VLOOKUP(A3646,Employees!$A$2:$U$1501,21,FALSE()),"Unknown")</f>
        <v>Active</v>
      </c>
    </row>
    <row r="3647" customFormat="false" ht="15" hidden="false" customHeight="false" outlineLevel="0" collapsed="false">
      <c r="A3647" s="37" t="s">
        <v>1925</v>
      </c>
      <c r="B3647" s="37" t="n">
        <v>2021</v>
      </c>
      <c r="C3647" s="37" t="n">
        <v>3</v>
      </c>
      <c r="D3647" s="37" t="n">
        <v>93</v>
      </c>
      <c r="E3647" s="37" t="s">
        <v>187</v>
      </c>
      <c r="F3647" s="37" t="n">
        <v>5.8</v>
      </c>
      <c r="G3647" s="37" t="n">
        <v>13</v>
      </c>
      <c r="H3647" s="37" t="str">
        <f aca="false">IFERROR(VLOOKUP(A3647,Employees!$A$2:$I$1501,9,FALSE()),"Unknown")</f>
        <v>Marketing</v>
      </c>
      <c r="I3647" s="37" t="str">
        <f aca="false">IFERROR(VLOOKUP(A3647,Employees!$A$2:$U$1501,21,FALSE()),"Unknown")</f>
        <v>Active</v>
      </c>
    </row>
    <row r="3648" customFormat="false" ht="15" hidden="false" customHeight="false" outlineLevel="0" collapsed="false">
      <c r="A3648" s="37" t="s">
        <v>1925</v>
      </c>
      <c r="B3648" s="37" t="n">
        <v>2022</v>
      </c>
      <c r="C3648" s="37" t="n">
        <v>3</v>
      </c>
      <c r="D3648" s="37" t="n">
        <v>83</v>
      </c>
      <c r="E3648" s="37" t="s">
        <v>187</v>
      </c>
      <c r="F3648" s="37" t="n">
        <v>4.4</v>
      </c>
      <c r="G3648" s="37" t="n">
        <v>8</v>
      </c>
      <c r="H3648" s="37" t="str">
        <f aca="false">IFERROR(VLOOKUP(A3648,Employees!$A$2:$I$1501,9,FALSE()),"Unknown")</f>
        <v>Marketing</v>
      </c>
      <c r="I3648" s="37" t="str">
        <f aca="false">IFERROR(VLOOKUP(A3648,Employees!$A$2:$U$1501,21,FALSE()),"Unknown")</f>
        <v>Active</v>
      </c>
    </row>
    <row r="3649" customFormat="false" ht="15" hidden="false" customHeight="false" outlineLevel="0" collapsed="false">
      <c r="A3649" s="37" t="s">
        <v>1925</v>
      </c>
      <c r="B3649" s="37" t="n">
        <v>2023</v>
      </c>
      <c r="C3649" s="37" t="n">
        <v>3</v>
      </c>
      <c r="D3649" s="37" t="n">
        <v>84</v>
      </c>
      <c r="E3649" s="37" t="s">
        <v>187</v>
      </c>
      <c r="F3649" s="37" t="n">
        <v>5.9</v>
      </c>
      <c r="G3649" s="37" t="n">
        <v>33</v>
      </c>
      <c r="H3649" s="37" t="str">
        <f aca="false">IFERROR(VLOOKUP(A3649,Employees!$A$2:$I$1501,9,FALSE()),"Unknown")</f>
        <v>Marketing</v>
      </c>
      <c r="I3649" s="37" t="str">
        <f aca="false">IFERROR(VLOOKUP(A3649,Employees!$A$2:$U$1501,21,FALSE()),"Unknown")</f>
        <v>Active</v>
      </c>
    </row>
    <row r="3650" customFormat="false" ht="15" hidden="false" customHeight="false" outlineLevel="0" collapsed="false">
      <c r="A3650" s="37" t="s">
        <v>1925</v>
      </c>
      <c r="B3650" s="37" t="n">
        <v>2024</v>
      </c>
      <c r="C3650" s="37" t="n">
        <v>3</v>
      </c>
      <c r="D3650" s="37" t="n">
        <v>87</v>
      </c>
      <c r="E3650" s="37" t="s">
        <v>187</v>
      </c>
      <c r="F3650" s="37" t="n">
        <v>9</v>
      </c>
      <c r="G3650" s="37" t="n">
        <v>10</v>
      </c>
      <c r="H3650" s="37" t="str">
        <f aca="false">IFERROR(VLOOKUP(A3650,Employees!$A$2:$I$1501,9,FALSE()),"Unknown")</f>
        <v>Marketing</v>
      </c>
      <c r="I3650" s="37" t="str">
        <f aca="false">IFERROR(VLOOKUP(A3650,Employees!$A$2:$U$1501,21,FALSE()),"Unknown")</f>
        <v>Active</v>
      </c>
    </row>
    <row r="3651" customFormat="false" ht="15" hidden="false" customHeight="false" outlineLevel="0" collapsed="false">
      <c r="A3651" s="37" t="s">
        <v>1925</v>
      </c>
      <c r="B3651" s="37" t="n">
        <v>2025</v>
      </c>
      <c r="C3651" s="37" t="n">
        <v>2</v>
      </c>
      <c r="D3651" s="37" t="n">
        <v>88</v>
      </c>
      <c r="E3651" s="37" t="s">
        <v>187</v>
      </c>
      <c r="F3651" s="37" t="n">
        <v>3.8</v>
      </c>
      <c r="G3651" s="37" t="n">
        <v>12</v>
      </c>
      <c r="H3651" s="37" t="str">
        <f aca="false">IFERROR(VLOOKUP(A3651,Employees!$A$2:$I$1501,9,FALSE()),"Unknown")</f>
        <v>Marketing</v>
      </c>
      <c r="I3651" s="37" t="str">
        <f aca="false">IFERROR(VLOOKUP(A3651,Employees!$A$2:$U$1501,21,FALSE()),"Unknown")</f>
        <v>Active</v>
      </c>
    </row>
    <row r="3652" customFormat="false" ht="15" hidden="false" customHeight="false" outlineLevel="0" collapsed="false">
      <c r="A3652" s="37" t="s">
        <v>1926</v>
      </c>
      <c r="B3652" s="37" t="n">
        <v>2023</v>
      </c>
      <c r="C3652" s="37" t="n">
        <v>3</v>
      </c>
      <c r="D3652" s="37" t="n">
        <v>95</v>
      </c>
      <c r="E3652" s="37" t="s">
        <v>187</v>
      </c>
      <c r="F3652" s="37" t="n">
        <v>6</v>
      </c>
      <c r="G3652" s="37" t="n">
        <v>13</v>
      </c>
      <c r="H3652" s="37" t="str">
        <f aca="false">IFERROR(VLOOKUP(A3652,Employees!$A$2:$I$1501,9,FALSE()),"Unknown")</f>
        <v>Engineering</v>
      </c>
      <c r="I3652" s="37" t="str">
        <f aca="false">IFERROR(VLOOKUP(A3652,Employees!$A$2:$U$1501,21,FALSE()),"Unknown")</f>
        <v>Active</v>
      </c>
    </row>
    <row r="3653" customFormat="false" ht="15" hidden="false" customHeight="false" outlineLevel="0" collapsed="false">
      <c r="A3653" s="37" t="s">
        <v>1926</v>
      </c>
      <c r="B3653" s="37" t="n">
        <v>2024</v>
      </c>
      <c r="C3653" s="37" t="n">
        <v>2</v>
      </c>
      <c r="D3653" s="37" t="n">
        <v>101</v>
      </c>
      <c r="E3653" s="37" t="s">
        <v>187</v>
      </c>
      <c r="F3653" s="37" t="n">
        <v>5</v>
      </c>
      <c r="G3653" s="37" t="n">
        <v>30</v>
      </c>
      <c r="H3653" s="37" t="str">
        <f aca="false">IFERROR(VLOOKUP(A3653,Employees!$A$2:$I$1501,9,FALSE()),"Unknown")</f>
        <v>Engineering</v>
      </c>
      <c r="I3653" s="37" t="str">
        <f aca="false">IFERROR(VLOOKUP(A3653,Employees!$A$2:$U$1501,21,FALSE()),"Unknown")</f>
        <v>Active</v>
      </c>
    </row>
    <row r="3654" customFormat="false" ht="15" hidden="false" customHeight="false" outlineLevel="0" collapsed="false">
      <c r="A3654" s="37" t="s">
        <v>1926</v>
      </c>
      <c r="B3654" s="37" t="n">
        <v>2025</v>
      </c>
      <c r="C3654" s="37" t="n">
        <v>3</v>
      </c>
      <c r="D3654" s="37" t="n">
        <v>91</v>
      </c>
      <c r="E3654" s="37" t="s">
        <v>187</v>
      </c>
      <c r="F3654" s="37" t="n">
        <v>7.4</v>
      </c>
      <c r="G3654" s="37" t="n">
        <v>26</v>
      </c>
      <c r="H3654" s="37" t="str">
        <f aca="false">IFERROR(VLOOKUP(A3654,Employees!$A$2:$I$1501,9,FALSE()),"Unknown")</f>
        <v>Engineering</v>
      </c>
      <c r="I3654" s="37" t="str">
        <f aca="false">IFERROR(VLOOKUP(A3654,Employees!$A$2:$U$1501,21,FALSE()),"Unknown")</f>
        <v>Active</v>
      </c>
    </row>
    <row r="3655" customFormat="false" ht="15" hidden="false" customHeight="false" outlineLevel="0" collapsed="false">
      <c r="A3655" s="37" t="s">
        <v>1927</v>
      </c>
      <c r="B3655" s="37" t="n">
        <v>2022</v>
      </c>
      <c r="C3655" s="37" t="n">
        <v>2</v>
      </c>
      <c r="D3655" s="37" t="n">
        <v>80</v>
      </c>
      <c r="E3655" s="37" t="s">
        <v>187</v>
      </c>
      <c r="F3655" s="37" t="n">
        <v>4.5</v>
      </c>
      <c r="G3655" s="37" t="n">
        <v>63</v>
      </c>
      <c r="H3655" s="37" t="str">
        <f aca="false">IFERROR(VLOOKUP(A3655,Employees!$A$2:$I$1501,9,FALSE()),"Unknown")</f>
        <v>Operations</v>
      </c>
      <c r="I3655" s="37" t="str">
        <f aca="false">IFERROR(VLOOKUP(A3655,Employees!$A$2:$U$1501,21,FALSE()),"Unknown")</f>
        <v>Exited</v>
      </c>
    </row>
    <row r="3656" customFormat="false" ht="15" hidden="false" customHeight="false" outlineLevel="0" collapsed="false">
      <c r="A3656" s="37" t="s">
        <v>1928</v>
      </c>
      <c r="B3656" s="37" t="n">
        <v>2021</v>
      </c>
      <c r="C3656" s="37" t="n">
        <v>2</v>
      </c>
      <c r="D3656" s="37" t="n">
        <v>64</v>
      </c>
      <c r="E3656" s="37" t="s">
        <v>187</v>
      </c>
      <c r="F3656" s="37" t="n">
        <v>3.8</v>
      </c>
      <c r="G3656" s="37" t="n">
        <v>10</v>
      </c>
      <c r="H3656" s="37" t="str">
        <f aca="false">IFERROR(VLOOKUP(A3656,Employees!$A$2:$I$1501,9,FALSE()),"Unknown")</f>
        <v>Engineering</v>
      </c>
      <c r="I3656" s="37" t="str">
        <f aca="false">IFERROR(VLOOKUP(A3656,Employees!$A$2:$U$1501,21,FALSE()),"Unknown")</f>
        <v>Active</v>
      </c>
    </row>
    <row r="3657" customFormat="false" ht="15" hidden="false" customHeight="false" outlineLevel="0" collapsed="false">
      <c r="A3657" s="37" t="s">
        <v>1928</v>
      </c>
      <c r="B3657" s="37" t="n">
        <v>2022</v>
      </c>
      <c r="C3657" s="37" t="n">
        <v>2</v>
      </c>
      <c r="D3657" s="37" t="n">
        <v>72</v>
      </c>
      <c r="E3657" s="37" t="s">
        <v>187</v>
      </c>
      <c r="F3657" s="37" t="n">
        <v>3.9</v>
      </c>
      <c r="G3657" s="37" t="n">
        <v>23</v>
      </c>
      <c r="H3657" s="37" t="str">
        <f aca="false">IFERROR(VLOOKUP(A3657,Employees!$A$2:$I$1501,9,FALSE()),"Unknown")</f>
        <v>Engineering</v>
      </c>
      <c r="I3657" s="37" t="str">
        <f aca="false">IFERROR(VLOOKUP(A3657,Employees!$A$2:$U$1501,21,FALSE()),"Unknown")</f>
        <v>Active</v>
      </c>
    </row>
    <row r="3658" customFormat="false" ht="15" hidden="false" customHeight="false" outlineLevel="0" collapsed="false">
      <c r="A3658" s="37" t="s">
        <v>1928</v>
      </c>
      <c r="B3658" s="37" t="n">
        <v>2023</v>
      </c>
      <c r="C3658" s="37" t="n">
        <v>2</v>
      </c>
      <c r="D3658" s="37" t="n">
        <v>88</v>
      </c>
      <c r="E3658" s="37" t="s">
        <v>187</v>
      </c>
      <c r="F3658" s="37" t="n">
        <v>5</v>
      </c>
      <c r="G3658" s="37" t="n">
        <v>14</v>
      </c>
      <c r="H3658" s="37" t="str">
        <f aca="false">IFERROR(VLOOKUP(A3658,Employees!$A$2:$I$1501,9,FALSE()),"Unknown")</f>
        <v>Engineering</v>
      </c>
      <c r="I3658" s="37" t="str">
        <f aca="false">IFERROR(VLOOKUP(A3658,Employees!$A$2:$U$1501,21,FALSE()),"Unknown")</f>
        <v>Active</v>
      </c>
    </row>
    <row r="3659" customFormat="false" ht="15" hidden="false" customHeight="false" outlineLevel="0" collapsed="false">
      <c r="A3659" s="37" t="s">
        <v>1928</v>
      </c>
      <c r="B3659" s="37" t="n">
        <v>2024</v>
      </c>
      <c r="C3659" s="37" t="n">
        <v>1</v>
      </c>
      <c r="D3659" s="37" t="n">
        <v>52</v>
      </c>
      <c r="E3659" s="37" t="s">
        <v>187</v>
      </c>
      <c r="F3659" s="37" t="n">
        <v>3.8</v>
      </c>
      <c r="G3659" s="37" t="n">
        <v>36</v>
      </c>
      <c r="H3659" s="37" t="str">
        <f aca="false">IFERROR(VLOOKUP(A3659,Employees!$A$2:$I$1501,9,FALSE()),"Unknown")</f>
        <v>Engineering</v>
      </c>
      <c r="I3659" s="37" t="str">
        <f aca="false">IFERROR(VLOOKUP(A3659,Employees!$A$2:$U$1501,21,FALSE()),"Unknown")</f>
        <v>Active</v>
      </c>
    </row>
    <row r="3660" customFormat="false" ht="15" hidden="false" customHeight="false" outlineLevel="0" collapsed="false">
      <c r="A3660" s="37" t="s">
        <v>1928</v>
      </c>
      <c r="B3660" s="37" t="n">
        <v>2025</v>
      </c>
      <c r="C3660" s="37" t="n">
        <v>4</v>
      </c>
      <c r="D3660" s="37" t="n">
        <v>98</v>
      </c>
      <c r="E3660" s="37" t="s">
        <v>187</v>
      </c>
      <c r="F3660" s="37" t="n">
        <v>10.1</v>
      </c>
      <c r="G3660" s="37" t="n">
        <v>30</v>
      </c>
      <c r="H3660" s="37" t="str">
        <f aca="false">IFERROR(VLOOKUP(A3660,Employees!$A$2:$I$1501,9,FALSE()),"Unknown")</f>
        <v>Engineering</v>
      </c>
      <c r="I3660" s="37" t="str">
        <f aca="false">IFERROR(VLOOKUP(A3660,Employees!$A$2:$U$1501,21,FALSE()),"Unknown")</f>
        <v>Active</v>
      </c>
    </row>
    <row r="3661" customFormat="false" ht="15" hidden="false" customHeight="false" outlineLevel="0" collapsed="false">
      <c r="A3661" s="37" t="s">
        <v>1929</v>
      </c>
      <c r="B3661" s="37" t="n">
        <v>2025</v>
      </c>
      <c r="C3661" s="37" t="n">
        <v>3</v>
      </c>
      <c r="D3661" s="37" t="n">
        <v>82</v>
      </c>
      <c r="E3661" s="37" t="s">
        <v>187</v>
      </c>
      <c r="F3661" s="37" t="n">
        <v>4.2</v>
      </c>
      <c r="G3661" s="37" t="n">
        <v>12</v>
      </c>
      <c r="H3661" s="37" t="str">
        <f aca="false">IFERROR(VLOOKUP(A3661,Employees!$A$2:$I$1501,9,FALSE()),"Unknown")</f>
        <v>Engineering</v>
      </c>
      <c r="I3661" s="37" t="str">
        <f aca="false">IFERROR(VLOOKUP(A3661,Employees!$A$2:$U$1501,21,FALSE()),"Unknown")</f>
        <v>Active</v>
      </c>
    </row>
    <row r="3662" customFormat="false" ht="15" hidden="false" customHeight="false" outlineLevel="0" collapsed="false">
      <c r="A3662" s="37" t="s">
        <v>1933</v>
      </c>
      <c r="B3662" s="37" t="n">
        <v>2021</v>
      </c>
      <c r="C3662" s="37" t="n">
        <v>2</v>
      </c>
      <c r="D3662" s="37" t="n">
        <v>57</v>
      </c>
      <c r="E3662" s="37" t="s">
        <v>187</v>
      </c>
      <c r="F3662" s="37" t="n">
        <v>5.8</v>
      </c>
      <c r="G3662" s="37" t="n">
        <v>24</v>
      </c>
      <c r="H3662" s="37" t="str">
        <f aca="false">IFERROR(VLOOKUP(A3662,Employees!$A$2:$I$1501,9,FALSE()),"Unknown")</f>
        <v>Engineering</v>
      </c>
      <c r="I3662" s="37" t="str">
        <f aca="false">IFERROR(VLOOKUP(A3662,Employees!$A$2:$U$1501,21,FALSE()),"Unknown")</f>
        <v>Active</v>
      </c>
    </row>
    <row r="3663" customFormat="false" ht="15" hidden="false" customHeight="false" outlineLevel="0" collapsed="false">
      <c r="A3663" s="37" t="s">
        <v>1933</v>
      </c>
      <c r="B3663" s="37" t="n">
        <v>2022</v>
      </c>
      <c r="C3663" s="37" t="n">
        <v>3</v>
      </c>
      <c r="D3663" s="37" t="n">
        <v>93</v>
      </c>
      <c r="E3663" s="37" t="s">
        <v>187</v>
      </c>
      <c r="F3663" s="37" t="n">
        <v>8.9</v>
      </c>
      <c r="G3663" s="37" t="n">
        <v>15</v>
      </c>
      <c r="H3663" s="37" t="str">
        <f aca="false">IFERROR(VLOOKUP(A3663,Employees!$A$2:$I$1501,9,FALSE()),"Unknown")</f>
        <v>Engineering</v>
      </c>
      <c r="I3663" s="37" t="str">
        <f aca="false">IFERROR(VLOOKUP(A3663,Employees!$A$2:$U$1501,21,FALSE()),"Unknown")</f>
        <v>Active</v>
      </c>
    </row>
    <row r="3664" customFormat="false" ht="15" hidden="false" customHeight="false" outlineLevel="0" collapsed="false">
      <c r="A3664" s="37" t="s">
        <v>1933</v>
      </c>
      <c r="B3664" s="37" t="n">
        <v>2023</v>
      </c>
      <c r="C3664" s="37" t="n">
        <v>4</v>
      </c>
      <c r="D3664" s="37" t="n">
        <v>86</v>
      </c>
      <c r="E3664" s="37" t="s">
        <v>185</v>
      </c>
      <c r="F3664" s="37" t="n">
        <v>10.5</v>
      </c>
      <c r="G3664" s="37" t="n">
        <v>8</v>
      </c>
      <c r="H3664" s="37" t="str">
        <f aca="false">IFERROR(VLOOKUP(A3664,Employees!$A$2:$I$1501,9,FALSE()),"Unknown")</f>
        <v>Engineering</v>
      </c>
      <c r="I3664" s="37" t="str">
        <f aca="false">IFERROR(VLOOKUP(A3664,Employees!$A$2:$U$1501,21,FALSE()),"Unknown")</f>
        <v>Active</v>
      </c>
    </row>
    <row r="3665" customFormat="false" ht="15" hidden="false" customHeight="false" outlineLevel="0" collapsed="false">
      <c r="A3665" s="37" t="s">
        <v>1933</v>
      </c>
      <c r="B3665" s="37" t="n">
        <v>2024</v>
      </c>
      <c r="C3665" s="37" t="n">
        <v>2</v>
      </c>
      <c r="D3665" s="37" t="n">
        <v>69</v>
      </c>
      <c r="E3665" s="37" t="s">
        <v>187</v>
      </c>
      <c r="F3665" s="37" t="n">
        <v>5.4</v>
      </c>
      <c r="G3665" s="37" t="n">
        <v>38</v>
      </c>
      <c r="H3665" s="37" t="str">
        <f aca="false">IFERROR(VLOOKUP(A3665,Employees!$A$2:$I$1501,9,FALSE()),"Unknown")</f>
        <v>Engineering</v>
      </c>
      <c r="I3665" s="37" t="str">
        <f aca="false">IFERROR(VLOOKUP(A3665,Employees!$A$2:$U$1501,21,FALSE()),"Unknown")</f>
        <v>Active</v>
      </c>
    </row>
    <row r="3666" customFormat="false" ht="15" hidden="false" customHeight="false" outlineLevel="0" collapsed="false">
      <c r="A3666" s="37" t="s">
        <v>1933</v>
      </c>
      <c r="B3666" s="37" t="n">
        <v>2025</v>
      </c>
      <c r="C3666" s="37" t="n">
        <v>5</v>
      </c>
      <c r="D3666" s="37" t="n">
        <v>100</v>
      </c>
      <c r="E3666" s="37" t="s">
        <v>185</v>
      </c>
      <c r="F3666" s="37" t="n">
        <v>10.6</v>
      </c>
      <c r="G3666" s="37" t="n">
        <v>16</v>
      </c>
      <c r="H3666" s="37" t="str">
        <f aca="false">IFERROR(VLOOKUP(A3666,Employees!$A$2:$I$1501,9,FALSE()),"Unknown")</f>
        <v>Engineering</v>
      </c>
      <c r="I3666" s="37" t="str">
        <f aca="false">IFERROR(VLOOKUP(A3666,Employees!$A$2:$U$1501,21,FALSE()),"Unknown")</f>
        <v>Active</v>
      </c>
    </row>
    <row r="3667" customFormat="false" ht="15" hidden="false" customHeight="false" outlineLevel="0" collapsed="false">
      <c r="A3667" s="37" t="s">
        <v>1935</v>
      </c>
      <c r="B3667" s="37" t="n">
        <v>2021</v>
      </c>
      <c r="C3667" s="37" t="n">
        <v>2</v>
      </c>
      <c r="D3667" s="37" t="n">
        <v>69</v>
      </c>
      <c r="E3667" s="37" t="s">
        <v>187</v>
      </c>
      <c r="F3667" s="37" t="n">
        <v>2.2</v>
      </c>
      <c r="G3667" s="37" t="n">
        <v>14</v>
      </c>
      <c r="H3667" s="37" t="str">
        <f aca="false">IFERROR(VLOOKUP(A3667,Employees!$A$2:$I$1501,9,FALSE()),"Unknown")</f>
        <v>Sales</v>
      </c>
      <c r="I3667" s="37" t="str">
        <f aca="false">IFERROR(VLOOKUP(A3667,Employees!$A$2:$U$1501,21,FALSE()),"Unknown")</f>
        <v>Active</v>
      </c>
    </row>
    <row r="3668" customFormat="false" ht="15" hidden="false" customHeight="false" outlineLevel="0" collapsed="false">
      <c r="A3668" s="37" t="s">
        <v>1935</v>
      </c>
      <c r="B3668" s="37" t="n">
        <v>2022</v>
      </c>
      <c r="C3668" s="37" t="n">
        <v>2</v>
      </c>
      <c r="D3668" s="37" t="n">
        <v>58</v>
      </c>
      <c r="E3668" s="37" t="s">
        <v>187</v>
      </c>
      <c r="F3668" s="37" t="n">
        <v>5.9</v>
      </c>
      <c r="G3668" s="37" t="n">
        <v>49</v>
      </c>
      <c r="H3668" s="37" t="str">
        <f aca="false">IFERROR(VLOOKUP(A3668,Employees!$A$2:$I$1501,9,FALSE()),"Unknown")</f>
        <v>Sales</v>
      </c>
      <c r="I3668" s="37" t="str">
        <f aca="false">IFERROR(VLOOKUP(A3668,Employees!$A$2:$U$1501,21,FALSE()),"Unknown")</f>
        <v>Active</v>
      </c>
    </row>
    <row r="3669" customFormat="false" ht="15" hidden="false" customHeight="false" outlineLevel="0" collapsed="false">
      <c r="A3669" s="37" t="s">
        <v>1935</v>
      </c>
      <c r="B3669" s="37" t="n">
        <v>2023</v>
      </c>
      <c r="C3669" s="37" t="n">
        <v>4</v>
      </c>
      <c r="D3669" s="37" t="n">
        <v>97</v>
      </c>
      <c r="E3669" s="37" t="s">
        <v>187</v>
      </c>
      <c r="F3669" s="37" t="n">
        <v>10.1</v>
      </c>
      <c r="G3669" s="37" t="n">
        <v>17</v>
      </c>
      <c r="H3669" s="37" t="str">
        <f aca="false">IFERROR(VLOOKUP(A3669,Employees!$A$2:$I$1501,9,FALSE()),"Unknown")</f>
        <v>Sales</v>
      </c>
      <c r="I3669" s="37" t="str">
        <f aca="false">IFERROR(VLOOKUP(A3669,Employees!$A$2:$U$1501,21,FALSE()),"Unknown")</f>
        <v>Active</v>
      </c>
    </row>
    <row r="3670" customFormat="false" ht="15" hidden="false" customHeight="false" outlineLevel="0" collapsed="false">
      <c r="A3670" s="37" t="s">
        <v>1935</v>
      </c>
      <c r="B3670" s="37" t="n">
        <v>2024</v>
      </c>
      <c r="C3670" s="37" t="n">
        <v>2</v>
      </c>
      <c r="D3670" s="37" t="n">
        <v>74</v>
      </c>
      <c r="E3670" s="37" t="s">
        <v>187</v>
      </c>
      <c r="F3670" s="37" t="n">
        <v>2.8</v>
      </c>
      <c r="G3670" s="37" t="n">
        <v>12</v>
      </c>
      <c r="H3670" s="37" t="str">
        <f aca="false">IFERROR(VLOOKUP(A3670,Employees!$A$2:$I$1501,9,FALSE()),"Unknown")</f>
        <v>Sales</v>
      </c>
      <c r="I3670" s="37" t="str">
        <f aca="false">IFERROR(VLOOKUP(A3670,Employees!$A$2:$U$1501,21,FALSE()),"Unknown")</f>
        <v>Active</v>
      </c>
    </row>
    <row r="3671" customFormat="false" ht="15" hidden="false" customHeight="false" outlineLevel="0" collapsed="false">
      <c r="A3671" s="37" t="s">
        <v>1935</v>
      </c>
      <c r="B3671" s="37" t="n">
        <v>2025</v>
      </c>
      <c r="C3671" s="37" t="n">
        <v>4</v>
      </c>
      <c r="D3671" s="37" t="n">
        <v>76</v>
      </c>
      <c r="E3671" s="37" t="s">
        <v>185</v>
      </c>
      <c r="F3671" s="37" t="n">
        <v>6.9</v>
      </c>
      <c r="G3671" s="37" t="n">
        <v>14</v>
      </c>
      <c r="H3671" s="37" t="str">
        <f aca="false">IFERROR(VLOOKUP(A3671,Employees!$A$2:$I$1501,9,FALSE()),"Unknown")</f>
        <v>Sales</v>
      </c>
      <c r="I3671" s="37" t="str">
        <f aca="false">IFERROR(VLOOKUP(A3671,Employees!$A$2:$U$1501,21,FALSE()),"Unknown")</f>
        <v>Active</v>
      </c>
    </row>
    <row r="3672" customFormat="false" ht="15" hidden="false" customHeight="false" outlineLevel="0" collapsed="false">
      <c r="A3672" s="37" t="s">
        <v>763</v>
      </c>
      <c r="B3672" s="37" t="n">
        <v>2023</v>
      </c>
      <c r="C3672" s="37" t="n">
        <v>2</v>
      </c>
      <c r="D3672" s="37" t="n">
        <v>73</v>
      </c>
      <c r="E3672" s="37" t="s">
        <v>187</v>
      </c>
      <c r="F3672" s="37" t="n">
        <v>4.6</v>
      </c>
      <c r="G3672" s="37" t="n">
        <v>31</v>
      </c>
      <c r="H3672" s="37" t="str">
        <f aca="false">IFERROR(VLOOKUP(A3672,Employees!$A$2:$I$1501,9,FALSE()),"Unknown")</f>
        <v>Sales</v>
      </c>
      <c r="I3672" s="37" t="str">
        <f aca="false">IFERROR(VLOOKUP(A3672,Employees!$A$2:$U$1501,21,FALSE()),"Unknown")</f>
        <v>Active</v>
      </c>
    </row>
    <row r="3673" customFormat="false" ht="15" hidden="false" customHeight="false" outlineLevel="0" collapsed="false">
      <c r="A3673" s="37" t="s">
        <v>763</v>
      </c>
      <c r="B3673" s="37" t="n">
        <v>2024</v>
      </c>
      <c r="C3673" s="37" t="n">
        <v>4</v>
      </c>
      <c r="D3673" s="37" t="n">
        <v>87</v>
      </c>
      <c r="E3673" s="37" t="s">
        <v>187</v>
      </c>
      <c r="F3673" s="37" t="n">
        <v>8.5</v>
      </c>
      <c r="G3673" s="37" t="n">
        <v>32</v>
      </c>
      <c r="H3673" s="37" t="str">
        <f aca="false">IFERROR(VLOOKUP(A3673,Employees!$A$2:$I$1501,9,FALSE()),"Unknown")</f>
        <v>Sales</v>
      </c>
      <c r="I3673" s="37" t="str">
        <f aca="false">IFERROR(VLOOKUP(A3673,Employees!$A$2:$U$1501,21,FALSE()),"Unknown")</f>
        <v>Active</v>
      </c>
    </row>
    <row r="3674" customFormat="false" ht="15" hidden="false" customHeight="false" outlineLevel="0" collapsed="false">
      <c r="A3674" s="37" t="s">
        <v>763</v>
      </c>
      <c r="B3674" s="37" t="n">
        <v>2025</v>
      </c>
      <c r="C3674" s="37" t="n">
        <v>3</v>
      </c>
      <c r="D3674" s="37" t="n">
        <v>83</v>
      </c>
      <c r="E3674" s="37" t="s">
        <v>187</v>
      </c>
      <c r="F3674" s="37" t="n">
        <v>6</v>
      </c>
      <c r="G3674" s="37" t="n">
        <v>14</v>
      </c>
      <c r="H3674" s="37" t="str">
        <f aca="false">IFERROR(VLOOKUP(A3674,Employees!$A$2:$I$1501,9,FALSE()),"Unknown")</f>
        <v>Sales</v>
      </c>
      <c r="I3674" s="37" t="str">
        <f aca="false">IFERROR(VLOOKUP(A3674,Employees!$A$2:$U$1501,21,FALSE()),"Unknown")</f>
        <v>Active</v>
      </c>
    </row>
    <row r="3675" customFormat="false" ht="15" hidden="false" customHeight="false" outlineLevel="0" collapsed="false">
      <c r="A3675" s="37" t="s">
        <v>1936</v>
      </c>
      <c r="B3675" s="37" t="n">
        <v>2024</v>
      </c>
      <c r="C3675" s="37" t="n">
        <v>3</v>
      </c>
      <c r="D3675" s="37" t="n">
        <v>76</v>
      </c>
      <c r="E3675" s="37" t="s">
        <v>187</v>
      </c>
      <c r="F3675" s="37" t="n">
        <v>5.5</v>
      </c>
      <c r="G3675" s="37" t="n">
        <v>50</v>
      </c>
      <c r="H3675" s="37" t="str">
        <f aca="false">IFERROR(VLOOKUP(A3675,Employees!$A$2:$I$1501,9,FALSE()),"Unknown")</f>
        <v>Customer Support</v>
      </c>
      <c r="I3675" s="37" t="str">
        <f aca="false">IFERROR(VLOOKUP(A3675,Employees!$A$2:$U$1501,21,FALSE()),"Unknown")</f>
        <v>Active</v>
      </c>
    </row>
    <row r="3676" customFormat="false" ht="15" hidden="false" customHeight="false" outlineLevel="0" collapsed="false">
      <c r="A3676" s="37" t="s">
        <v>1936</v>
      </c>
      <c r="B3676" s="37" t="n">
        <v>2025</v>
      </c>
      <c r="C3676" s="37" t="n">
        <v>2</v>
      </c>
      <c r="D3676" s="37" t="n">
        <v>63</v>
      </c>
      <c r="E3676" s="37" t="s">
        <v>187</v>
      </c>
      <c r="F3676" s="37" t="n">
        <v>2.1</v>
      </c>
      <c r="G3676" s="37" t="n">
        <v>30</v>
      </c>
      <c r="H3676" s="37" t="str">
        <f aca="false">IFERROR(VLOOKUP(A3676,Employees!$A$2:$I$1501,9,FALSE()),"Unknown")</f>
        <v>Customer Support</v>
      </c>
      <c r="I3676" s="37" t="str">
        <f aca="false">IFERROR(VLOOKUP(A3676,Employees!$A$2:$U$1501,21,FALSE()),"Unknown")</f>
        <v>Active</v>
      </c>
    </row>
    <row r="3677" customFormat="false" ht="15" hidden="false" customHeight="false" outlineLevel="0" collapsed="false">
      <c r="A3677" s="37" t="s">
        <v>1938</v>
      </c>
      <c r="B3677" s="37" t="n">
        <v>2024</v>
      </c>
      <c r="C3677" s="37" t="n">
        <v>3</v>
      </c>
      <c r="D3677" s="37" t="n">
        <v>92</v>
      </c>
      <c r="E3677" s="37" t="s">
        <v>187</v>
      </c>
      <c r="F3677" s="37" t="n">
        <v>7.3</v>
      </c>
      <c r="G3677" s="37" t="n">
        <v>12</v>
      </c>
      <c r="H3677" s="37" t="str">
        <f aca="false">IFERROR(VLOOKUP(A3677,Employees!$A$2:$I$1501,9,FALSE()),"Unknown")</f>
        <v>Engineering</v>
      </c>
      <c r="I3677" s="37" t="str">
        <f aca="false">IFERROR(VLOOKUP(A3677,Employees!$A$2:$U$1501,21,FALSE()),"Unknown")</f>
        <v>Active</v>
      </c>
    </row>
    <row r="3678" customFormat="false" ht="15" hidden="false" customHeight="false" outlineLevel="0" collapsed="false">
      <c r="A3678" s="37" t="s">
        <v>1938</v>
      </c>
      <c r="B3678" s="37" t="n">
        <v>2025</v>
      </c>
      <c r="C3678" s="37" t="n">
        <v>4</v>
      </c>
      <c r="D3678" s="37" t="n">
        <v>82</v>
      </c>
      <c r="E3678" s="37" t="s">
        <v>185</v>
      </c>
      <c r="F3678" s="37" t="n">
        <v>8.6</v>
      </c>
      <c r="G3678" s="37" t="n">
        <v>18</v>
      </c>
      <c r="H3678" s="37" t="str">
        <f aca="false">IFERROR(VLOOKUP(A3678,Employees!$A$2:$I$1501,9,FALSE()),"Unknown")</f>
        <v>Engineering</v>
      </c>
      <c r="I3678" s="37" t="str">
        <f aca="false">IFERROR(VLOOKUP(A3678,Employees!$A$2:$U$1501,21,FALSE()),"Unknown")</f>
        <v>Active</v>
      </c>
    </row>
    <row r="3679" customFormat="false" ht="15" hidden="false" customHeight="false" outlineLevel="0" collapsed="false">
      <c r="A3679" s="37" t="s">
        <v>417</v>
      </c>
      <c r="B3679" s="37" t="n">
        <v>2021</v>
      </c>
      <c r="C3679" s="37" t="n">
        <v>3</v>
      </c>
      <c r="D3679" s="37" t="n">
        <v>92</v>
      </c>
      <c r="E3679" s="37" t="s">
        <v>187</v>
      </c>
      <c r="F3679" s="37" t="n">
        <v>5.3</v>
      </c>
      <c r="G3679" s="37" t="n">
        <v>29</v>
      </c>
      <c r="H3679" s="37" t="str">
        <f aca="false">IFERROR(VLOOKUP(A3679,Employees!$A$2:$I$1501,9,FALSE()),"Unknown")</f>
        <v>Customer Support</v>
      </c>
      <c r="I3679" s="37" t="str">
        <f aca="false">IFERROR(VLOOKUP(A3679,Employees!$A$2:$U$1501,21,FALSE()),"Unknown")</f>
        <v>Active</v>
      </c>
    </row>
    <row r="3680" customFormat="false" ht="15" hidden="false" customHeight="false" outlineLevel="0" collapsed="false">
      <c r="A3680" s="37" t="s">
        <v>417</v>
      </c>
      <c r="B3680" s="37" t="n">
        <v>2022</v>
      </c>
      <c r="C3680" s="37" t="n">
        <v>3</v>
      </c>
      <c r="D3680" s="37" t="n">
        <v>82</v>
      </c>
      <c r="E3680" s="37" t="s">
        <v>187</v>
      </c>
      <c r="F3680" s="37" t="n">
        <v>8.1</v>
      </c>
      <c r="G3680" s="37" t="n">
        <v>21</v>
      </c>
      <c r="H3680" s="37" t="str">
        <f aca="false">IFERROR(VLOOKUP(A3680,Employees!$A$2:$I$1501,9,FALSE()),"Unknown")</f>
        <v>Customer Support</v>
      </c>
      <c r="I3680" s="37" t="str">
        <f aca="false">IFERROR(VLOOKUP(A3680,Employees!$A$2:$U$1501,21,FALSE()),"Unknown")</f>
        <v>Active</v>
      </c>
    </row>
    <row r="3681" customFormat="false" ht="15" hidden="false" customHeight="false" outlineLevel="0" collapsed="false">
      <c r="A3681" s="37" t="s">
        <v>417</v>
      </c>
      <c r="B3681" s="37" t="n">
        <v>2023</v>
      </c>
      <c r="C3681" s="37" t="n">
        <v>4</v>
      </c>
      <c r="D3681" s="37" t="n">
        <v>87</v>
      </c>
      <c r="E3681" s="37" t="s">
        <v>187</v>
      </c>
      <c r="F3681" s="37" t="n">
        <v>6</v>
      </c>
      <c r="G3681" s="37" t="n">
        <v>18</v>
      </c>
      <c r="H3681" s="37" t="str">
        <f aca="false">IFERROR(VLOOKUP(A3681,Employees!$A$2:$I$1501,9,FALSE()),"Unknown")</f>
        <v>Customer Support</v>
      </c>
      <c r="I3681" s="37" t="str">
        <f aca="false">IFERROR(VLOOKUP(A3681,Employees!$A$2:$U$1501,21,FALSE()),"Unknown")</f>
        <v>Active</v>
      </c>
    </row>
    <row r="3682" customFormat="false" ht="15" hidden="false" customHeight="false" outlineLevel="0" collapsed="false">
      <c r="A3682" s="37" t="s">
        <v>417</v>
      </c>
      <c r="B3682" s="37" t="n">
        <v>2024</v>
      </c>
      <c r="C3682" s="37" t="n">
        <v>3</v>
      </c>
      <c r="D3682" s="37" t="n">
        <v>86</v>
      </c>
      <c r="E3682" s="37" t="s">
        <v>187</v>
      </c>
      <c r="F3682" s="37" t="n">
        <v>5</v>
      </c>
      <c r="G3682" s="37" t="n">
        <v>12</v>
      </c>
      <c r="H3682" s="37" t="str">
        <f aca="false">IFERROR(VLOOKUP(A3682,Employees!$A$2:$I$1501,9,FALSE()),"Unknown")</f>
        <v>Customer Support</v>
      </c>
      <c r="I3682" s="37" t="str">
        <f aca="false">IFERROR(VLOOKUP(A3682,Employees!$A$2:$U$1501,21,FALSE()),"Unknown")</f>
        <v>Active</v>
      </c>
    </row>
    <row r="3683" customFormat="false" ht="15" hidden="false" customHeight="false" outlineLevel="0" collapsed="false">
      <c r="A3683" s="37" t="s">
        <v>417</v>
      </c>
      <c r="B3683" s="37" t="n">
        <v>2025</v>
      </c>
      <c r="C3683" s="37" t="n">
        <v>2</v>
      </c>
      <c r="D3683" s="37" t="n">
        <v>66</v>
      </c>
      <c r="E3683" s="37" t="s">
        <v>187</v>
      </c>
      <c r="F3683" s="37" t="n">
        <v>7.6</v>
      </c>
      <c r="G3683" s="37" t="n">
        <v>47</v>
      </c>
      <c r="H3683" s="37" t="str">
        <f aca="false">IFERROR(VLOOKUP(A3683,Employees!$A$2:$I$1501,9,FALSE()),"Unknown")</f>
        <v>Customer Support</v>
      </c>
      <c r="I3683" s="37" t="str">
        <f aca="false">IFERROR(VLOOKUP(A3683,Employees!$A$2:$U$1501,21,FALSE()),"Unknown")</f>
        <v>Active</v>
      </c>
    </row>
    <row r="3684" customFormat="false" ht="15" hidden="false" customHeight="false" outlineLevel="0" collapsed="false">
      <c r="A3684" s="37" t="s">
        <v>889</v>
      </c>
      <c r="B3684" s="37" t="n">
        <v>2025</v>
      </c>
      <c r="C3684" s="37" t="n">
        <v>2</v>
      </c>
      <c r="D3684" s="37" t="n">
        <v>74</v>
      </c>
      <c r="E3684" s="37" t="s">
        <v>187</v>
      </c>
      <c r="F3684" s="37" t="n">
        <v>2.6</v>
      </c>
      <c r="G3684" s="37" t="n">
        <v>55</v>
      </c>
      <c r="H3684" s="37" t="str">
        <f aca="false">IFERROR(VLOOKUP(A3684,Employees!$A$2:$I$1501,9,FALSE()),"Unknown")</f>
        <v>Sales</v>
      </c>
      <c r="I3684" s="37" t="str">
        <f aca="false">IFERROR(VLOOKUP(A3684,Employees!$A$2:$U$1501,21,FALSE()),"Unknown")</f>
        <v>Active</v>
      </c>
    </row>
    <row r="3685" customFormat="false" ht="15" hidden="false" customHeight="false" outlineLevel="0" collapsed="false">
      <c r="A3685" s="37" t="s">
        <v>1939</v>
      </c>
      <c r="B3685" s="37" t="n">
        <v>2024</v>
      </c>
      <c r="C3685" s="37" t="n">
        <v>2</v>
      </c>
      <c r="D3685" s="37" t="n">
        <v>79</v>
      </c>
      <c r="E3685" s="37" t="s">
        <v>187</v>
      </c>
      <c r="F3685" s="37" t="n">
        <v>2.2</v>
      </c>
      <c r="G3685" s="37" t="n">
        <v>19</v>
      </c>
      <c r="H3685" s="37" t="str">
        <f aca="false">IFERROR(VLOOKUP(A3685,Employees!$A$2:$I$1501,9,FALSE()),"Unknown")</f>
        <v>Data &amp; AI</v>
      </c>
      <c r="I3685" s="37" t="str">
        <f aca="false">IFERROR(VLOOKUP(A3685,Employees!$A$2:$U$1501,21,FALSE()),"Unknown")</f>
        <v>Active</v>
      </c>
    </row>
    <row r="3686" customFormat="false" ht="15" hidden="false" customHeight="false" outlineLevel="0" collapsed="false">
      <c r="A3686" s="37" t="s">
        <v>1939</v>
      </c>
      <c r="B3686" s="37" t="n">
        <v>2025</v>
      </c>
      <c r="C3686" s="37" t="n">
        <v>3</v>
      </c>
      <c r="D3686" s="37" t="n">
        <v>93</v>
      </c>
      <c r="E3686" s="37" t="s">
        <v>187</v>
      </c>
      <c r="F3686" s="37" t="n">
        <v>6.6</v>
      </c>
      <c r="G3686" s="37" t="n">
        <v>18</v>
      </c>
      <c r="H3686" s="37" t="str">
        <f aca="false">IFERROR(VLOOKUP(A3686,Employees!$A$2:$I$1501,9,FALSE()),"Unknown")</f>
        <v>Data &amp; AI</v>
      </c>
      <c r="I3686" s="37" t="str">
        <f aca="false">IFERROR(VLOOKUP(A3686,Employees!$A$2:$U$1501,21,FALSE()),"Unknown")</f>
        <v>Active</v>
      </c>
    </row>
    <row r="3687" customFormat="false" ht="15" hidden="false" customHeight="false" outlineLevel="0" collapsed="false">
      <c r="A3687" s="37" t="s">
        <v>1941</v>
      </c>
      <c r="B3687" s="37" t="n">
        <v>2025</v>
      </c>
      <c r="C3687" s="37" t="n">
        <v>4</v>
      </c>
      <c r="D3687" s="37" t="n">
        <v>85</v>
      </c>
      <c r="E3687" s="37" t="s">
        <v>187</v>
      </c>
      <c r="F3687" s="37" t="n">
        <v>12.2</v>
      </c>
      <c r="G3687" s="37" t="n">
        <v>9</v>
      </c>
      <c r="H3687" s="37" t="str">
        <f aca="false">IFERROR(VLOOKUP(A3687,Employees!$A$2:$I$1501,9,FALSE()),"Unknown")</f>
        <v>Human Resources</v>
      </c>
      <c r="I3687" s="37" t="str">
        <f aca="false">IFERROR(VLOOKUP(A3687,Employees!$A$2:$U$1501,21,FALSE()),"Unknown")</f>
        <v>Exited</v>
      </c>
    </row>
    <row r="3688" customFormat="false" ht="15" hidden="false" customHeight="false" outlineLevel="0" collapsed="false">
      <c r="A3688" s="37" t="s">
        <v>1941</v>
      </c>
      <c r="B3688" s="37" t="n">
        <v>2026</v>
      </c>
      <c r="C3688" s="37" t="n">
        <v>3</v>
      </c>
      <c r="D3688" s="37" t="n">
        <v>94</v>
      </c>
      <c r="E3688" s="37" t="s">
        <v>187</v>
      </c>
      <c r="F3688" s="37" t="n">
        <v>6.6</v>
      </c>
      <c r="G3688" s="37" t="n">
        <v>40</v>
      </c>
      <c r="H3688" s="37" t="str">
        <f aca="false">IFERROR(VLOOKUP(A3688,Employees!$A$2:$I$1501,9,FALSE()),"Unknown")</f>
        <v>Human Resources</v>
      </c>
      <c r="I3688" s="37" t="str">
        <f aca="false">IFERROR(VLOOKUP(A3688,Employees!$A$2:$U$1501,21,FALSE()),"Unknown")</f>
        <v>Exited</v>
      </c>
    </row>
    <row r="3689" customFormat="false" ht="15" hidden="false" customHeight="false" outlineLevel="0" collapsed="false">
      <c r="A3689" s="37" t="s">
        <v>1487</v>
      </c>
      <c r="B3689" s="37" t="n">
        <v>2021</v>
      </c>
      <c r="C3689" s="37" t="n">
        <v>3</v>
      </c>
      <c r="D3689" s="37" t="n">
        <v>88</v>
      </c>
      <c r="E3689" s="37" t="s">
        <v>187</v>
      </c>
      <c r="F3689" s="37" t="n">
        <v>6.5</v>
      </c>
      <c r="G3689" s="37" t="n">
        <v>25</v>
      </c>
      <c r="H3689" s="37" t="str">
        <f aca="false">IFERROR(VLOOKUP(A3689,Employees!$A$2:$I$1501,9,FALSE()),"Unknown")</f>
        <v>Sales</v>
      </c>
      <c r="I3689" s="37" t="str">
        <f aca="false">IFERROR(VLOOKUP(A3689,Employees!$A$2:$U$1501,21,FALSE()),"Unknown")</f>
        <v>Active</v>
      </c>
    </row>
    <row r="3690" customFormat="false" ht="15" hidden="false" customHeight="false" outlineLevel="0" collapsed="false">
      <c r="A3690" s="37" t="s">
        <v>1487</v>
      </c>
      <c r="B3690" s="37" t="n">
        <v>2022</v>
      </c>
      <c r="C3690" s="37" t="n">
        <v>3</v>
      </c>
      <c r="D3690" s="37" t="n">
        <v>71</v>
      </c>
      <c r="E3690" s="37" t="s">
        <v>187</v>
      </c>
      <c r="F3690" s="37" t="n">
        <v>5.9</v>
      </c>
      <c r="G3690" s="37" t="n">
        <v>39</v>
      </c>
      <c r="H3690" s="37" t="str">
        <f aca="false">IFERROR(VLOOKUP(A3690,Employees!$A$2:$I$1501,9,FALSE()),"Unknown")</f>
        <v>Sales</v>
      </c>
      <c r="I3690" s="37" t="str">
        <f aca="false">IFERROR(VLOOKUP(A3690,Employees!$A$2:$U$1501,21,FALSE()),"Unknown")</f>
        <v>Active</v>
      </c>
    </row>
    <row r="3691" customFormat="false" ht="15" hidden="false" customHeight="false" outlineLevel="0" collapsed="false">
      <c r="A3691" s="37" t="s">
        <v>1487</v>
      </c>
      <c r="B3691" s="37" t="n">
        <v>2023</v>
      </c>
      <c r="C3691" s="37" t="n">
        <v>3</v>
      </c>
      <c r="D3691" s="37" t="n">
        <v>68</v>
      </c>
      <c r="E3691" s="37" t="s">
        <v>187</v>
      </c>
      <c r="F3691" s="37" t="n">
        <v>7.1</v>
      </c>
      <c r="G3691" s="37" t="n">
        <v>20</v>
      </c>
      <c r="H3691" s="37" t="str">
        <f aca="false">IFERROR(VLOOKUP(A3691,Employees!$A$2:$I$1501,9,FALSE()),"Unknown")</f>
        <v>Sales</v>
      </c>
      <c r="I3691" s="37" t="str">
        <f aca="false">IFERROR(VLOOKUP(A3691,Employees!$A$2:$U$1501,21,FALSE()),"Unknown")</f>
        <v>Active</v>
      </c>
    </row>
    <row r="3692" customFormat="false" ht="15" hidden="false" customHeight="false" outlineLevel="0" collapsed="false">
      <c r="A3692" s="37" t="s">
        <v>1487</v>
      </c>
      <c r="B3692" s="37" t="n">
        <v>2024</v>
      </c>
      <c r="C3692" s="37" t="n">
        <v>4</v>
      </c>
      <c r="D3692" s="37" t="n">
        <v>87</v>
      </c>
      <c r="E3692" s="37" t="s">
        <v>187</v>
      </c>
      <c r="F3692" s="37" t="n">
        <v>10.2</v>
      </c>
      <c r="G3692" s="37" t="n">
        <v>14</v>
      </c>
      <c r="H3692" s="37" t="str">
        <f aca="false">IFERROR(VLOOKUP(A3692,Employees!$A$2:$I$1501,9,FALSE()),"Unknown")</f>
        <v>Sales</v>
      </c>
      <c r="I3692" s="37" t="str">
        <f aca="false">IFERROR(VLOOKUP(A3692,Employees!$A$2:$U$1501,21,FALSE()),"Unknown")</f>
        <v>Active</v>
      </c>
    </row>
    <row r="3693" customFormat="false" ht="15" hidden="false" customHeight="false" outlineLevel="0" collapsed="false">
      <c r="A3693" s="37" t="s">
        <v>1487</v>
      </c>
      <c r="B3693" s="37" t="n">
        <v>2025</v>
      </c>
      <c r="C3693" s="37" t="n">
        <v>1</v>
      </c>
      <c r="D3693" s="37" t="n">
        <v>64</v>
      </c>
      <c r="E3693" s="37" t="s">
        <v>187</v>
      </c>
      <c r="F3693" s="37" t="n">
        <v>4.2</v>
      </c>
      <c r="G3693" s="37" t="n">
        <v>26</v>
      </c>
      <c r="H3693" s="37" t="str">
        <f aca="false">IFERROR(VLOOKUP(A3693,Employees!$A$2:$I$1501,9,FALSE()),"Unknown")</f>
        <v>Sales</v>
      </c>
      <c r="I3693" s="37" t="str">
        <f aca="false">IFERROR(VLOOKUP(A3693,Employees!$A$2:$U$1501,21,FALSE()),"Unknown")</f>
        <v>Active</v>
      </c>
    </row>
    <row r="3694" customFormat="false" ht="15" hidden="false" customHeight="false" outlineLevel="0" collapsed="false">
      <c r="A3694" s="37" t="s">
        <v>1942</v>
      </c>
      <c r="B3694" s="37" t="n">
        <v>2021</v>
      </c>
      <c r="C3694" s="37" t="n">
        <v>4</v>
      </c>
      <c r="D3694" s="37" t="n">
        <v>105</v>
      </c>
      <c r="E3694" s="37" t="s">
        <v>185</v>
      </c>
      <c r="F3694" s="37" t="n">
        <v>10.2</v>
      </c>
      <c r="G3694" s="37" t="n">
        <v>66</v>
      </c>
      <c r="H3694" s="37" t="str">
        <f aca="false">IFERROR(VLOOKUP(A3694,Employees!$A$2:$I$1501,9,FALSE()),"Unknown")</f>
        <v>Customer Support</v>
      </c>
      <c r="I3694" s="37" t="str">
        <f aca="false">IFERROR(VLOOKUP(A3694,Employees!$A$2:$U$1501,21,FALSE()),"Unknown")</f>
        <v>Active</v>
      </c>
    </row>
    <row r="3695" customFormat="false" ht="15" hidden="false" customHeight="false" outlineLevel="0" collapsed="false">
      <c r="A3695" s="37" t="s">
        <v>1942</v>
      </c>
      <c r="B3695" s="37" t="n">
        <v>2022</v>
      </c>
      <c r="C3695" s="37" t="n">
        <v>2</v>
      </c>
      <c r="D3695" s="37" t="n">
        <v>70</v>
      </c>
      <c r="E3695" s="37" t="s">
        <v>187</v>
      </c>
      <c r="F3695" s="37" t="n">
        <v>5.1</v>
      </c>
      <c r="G3695" s="37" t="n">
        <v>6</v>
      </c>
      <c r="H3695" s="37" t="str">
        <f aca="false">IFERROR(VLOOKUP(A3695,Employees!$A$2:$I$1501,9,FALSE()),"Unknown")</f>
        <v>Customer Support</v>
      </c>
      <c r="I3695" s="37" t="str">
        <f aca="false">IFERROR(VLOOKUP(A3695,Employees!$A$2:$U$1501,21,FALSE()),"Unknown")</f>
        <v>Active</v>
      </c>
    </row>
    <row r="3696" customFormat="false" ht="15" hidden="false" customHeight="false" outlineLevel="0" collapsed="false">
      <c r="A3696" s="37" t="s">
        <v>1942</v>
      </c>
      <c r="B3696" s="37" t="n">
        <v>2023</v>
      </c>
      <c r="C3696" s="37" t="n">
        <v>3</v>
      </c>
      <c r="D3696" s="37" t="n">
        <v>85</v>
      </c>
      <c r="E3696" s="37" t="s">
        <v>187</v>
      </c>
      <c r="F3696" s="37" t="n">
        <v>9.3</v>
      </c>
      <c r="G3696" s="37" t="n">
        <v>31</v>
      </c>
      <c r="H3696" s="37" t="str">
        <f aca="false">IFERROR(VLOOKUP(A3696,Employees!$A$2:$I$1501,9,FALSE()),"Unknown")</f>
        <v>Customer Support</v>
      </c>
      <c r="I3696" s="37" t="str">
        <f aca="false">IFERROR(VLOOKUP(A3696,Employees!$A$2:$U$1501,21,FALSE()),"Unknown")</f>
        <v>Active</v>
      </c>
    </row>
    <row r="3697" customFormat="false" ht="15" hidden="false" customHeight="false" outlineLevel="0" collapsed="false">
      <c r="A3697" s="37" t="s">
        <v>1942</v>
      </c>
      <c r="B3697" s="37" t="n">
        <v>2024</v>
      </c>
      <c r="C3697" s="37" t="n">
        <v>5</v>
      </c>
      <c r="D3697" s="37" t="n">
        <v>99</v>
      </c>
      <c r="E3697" s="37" t="s">
        <v>187</v>
      </c>
      <c r="F3697" s="37" t="n">
        <v>9.4</v>
      </c>
      <c r="G3697" s="37" t="n">
        <v>10</v>
      </c>
      <c r="H3697" s="37" t="str">
        <f aca="false">IFERROR(VLOOKUP(A3697,Employees!$A$2:$I$1501,9,FALSE()),"Unknown")</f>
        <v>Customer Support</v>
      </c>
      <c r="I3697" s="37" t="str">
        <f aca="false">IFERROR(VLOOKUP(A3697,Employees!$A$2:$U$1501,21,FALSE()),"Unknown")</f>
        <v>Active</v>
      </c>
    </row>
    <row r="3698" customFormat="false" ht="15" hidden="false" customHeight="false" outlineLevel="0" collapsed="false">
      <c r="A3698" s="37" t="s">
        <v>1942</v>
      </c>
      <c r="B3698" s="37" t="n">
        <v>2025</v>
      </c>
      <c r="C3698" s="37" t="n">
        <v>3</v>
      </c>
      <c r="D3698" s="37" t="n">
        <v>57</v>
      </c>
      <c r="E3698" s="37" t="s">
        <v>187</v>
      </c>
      <c r="F3698" s="37" t="n">
        <v>8.1</v>
      </c>
      <c r="G3698" s="37" t="n">
        <v>33</v>
      </c>
      <c r="H3698" s="37" t="str">
        <f aca="false">IFERROR(VLOOKUP(A3698,Employees!$A$2:$I$1501,9,FALSE()),"Unknown")</f>
        <v>Customer Support</v>
      </c>
      <c r="I3698" s="37" t="str">
        <f aca="false">IFERROR(VLOOKUP(A3698,Employees!$A$2:$U$1501,21,FALSE()),"Unknown")</f>
        <v>Active</v>
      </c>
    </row>
    <row r="3699" customFormat="false" ht="15" hidden="false" customHeight="false" outlineLevel="0" collapsed="false">
      <c r="A3699" s="37" t="s">
        <v>1943</v>
      </c>
      <c r="B3699" s="37" t="n">
        <v>2023</v>
      </c>
      <c r="C3699" s="37" t="n">
        <v>4</v>
      </c>
      <c r="D3699" s="37" t="n">
        <v>81</v>
      </c>
      <c r="E3699" s="37" t="s">
        <v>185</v>
      </c>
      <c r="F3699" s="37" t="n">
        <v>9.6</v>
      </c>
      <c r="G3699" s="37" t="n">
        <v>18</v>
      </c>
      <c r="H3699" s="37" t="str">
        <f aca="false">IFERROR(VLOOKUP(A3699,Employees!$A$2:$I$1501,9,FALSE()),"Unknown")</f>
        <v>Human Resources</v>
      </c>
      <c r="I3699" s="37" t="str">
        <f aca="false">IFERROR(VLOOKUP(A3699,Employees!$A$2:$U$1501,21,FALSE()),"Unknown")</f>
        <v>Active</v>
      </c>
    </row>
    <row r="3700" customFormat="false" ht="15" hidden="false" customHeight="false" outlineLevel="0" collapsed="false">
      <c r="A3700" s="37" t="s">
        <v>1943</v>
      </c>
      <c r="B3700" s="37" t="n">
        <v>2024</v>
      </c>
      <c r="C3700" s="37" t="n">
        <v>3</v>
      </c>
      <c r="D3700" s="37" t="n">
        <v>97</v>
      </c>
      <c r="E3700" s="37" t="s">
        <v>187</v>
      </c>
      <c r="F3700" s="37" t="n">
        <v>8.5</v>
      </c>
      <c r="G3700" s="37" t="n">
        <v>27</v>
      </c>
      <c r="H3700" s="37" t="str">
        <f aca="false">IFERROR(VLOOKUP(A3700,Employees!$A$2:$I$1501,9,FALSE()),"Unknown")</f>
        <v>Human Resources</v>
      </c>
      <c r="I3700" s="37" t="str">
        <f aca="false">IFERROR(VLOOKUP(A3700,Employees!$A$2:$U$1501,21,FALSE()),"Unknown")</f>
        <v>Active</v>
      </c>
    </row>
    <row r="3701" customFormat="false" ht="15" hidden="false" customHeight="false" outlineLevel="0" collapsed="false">
      <c r="A3701" s="37" t="s">
        <v>1943</v>
      </c>
      <c r="B3701" s="37" t="n">
        <v>2025</v>
      </c>
      <c r="C3701" s="37" t="n">
        <v>3</v>
      </c>
      <c r="D3701" s="37" t="n">
        <v>75</v>
      </c>
      <c r="E3701" s="37" t="s">
        <v>187</v>
      </c>
      <c r="F3701" s="37" t="n">
        <v>8.4</v>
      </c>
      <c r="G3701" s="37" t="n">
        <v>36</v>
      </c>
      <c r="H3701" s="37" t="str">
        <f aca="false">IFERROR(VLOOKUP(A3701,Employees!$A$2:$I$1501,9,FALSE()),"Unknown")</f>
        <v>Human Resources</v>
      </c>
      <c r="I3701" s="37" t="str">
        <f aca="false">IFERROR(VLOOKUP(A3701,Employees!$A$2:$U$1501,21,FALSE()),"Unknown")</f>
        <v>Active</v>
      </c>
    </row>
  </sheetData>
  <autoFilter ref="A1:I3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2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36" t="s">
        <v>327</v>
      </c>
      <c r="B1" s="36" t="s">
        <v>2289</v>
      </c>
      <c r="C1" s="36" t="s">
        <v>2290</v>
      </c>
      <c r="D1" s="36" t="s">
        <v>2291</v>
      </c>
      <c r="E1" s="36" t="s">
        <v>2292</v>
      </c>
      <c r="F1" s="36" t="s">
        <v>2293</v>
      </c>
      <c r="G1" s="36" t="s">
        <v>2294</v>
      </c>
      <c r="H1" s="36" t="s">
        <v>2295</v>
      </c>
      <c r="I1" s="36" t="s">
        <v>334</v>
      </c>
    </row>
    <row r="2" customFormat="false" ht="15" hidden="false" customHeight="false" outlineLevel="0" collapsed="false">
      <c r="A2" s="37" t="s">
        <v>1411</v>
      </c>
      <c r="B2" s="37" t="n">
        <v>2024</v>
      </c>
      <c r="C2" s="37" t="n">
        <v>3</v>
      </c>
      <c r="D2" s="37" t="n">
        <v>3</v>
      </c>
      <c r="E2" s="37" t="n">
        <v>4</v>
      </c>
      <c r="F2" s="37" t="n">
        <v>3</v>
      </c>
      <c r="G2" s="37" t="n">
        <v>4</v>
      </c>
      <c r="H2" s="37" t="n">
        <v>10</v>
      </c>
      <c r="I2" s="37" t="str">
        <f aca="false">IFERROR(VLOOKUP(A2,Employees!$A$2:$I$1501,9,FALSE()),"Unknown")</f>
        <v>Engineering</v>
      </c>
    </row>
    <row r="3" customFormat="false" ht="15" hidden="false" customHeight="false" outlineLevel="0" collapsed="false">
      <c r="A3" s="37" t="s">
        <v>1504</v>
      </c>
      <c r="B3" s="37" t="n">
        <v>2024</v>
      </c>
      <c r="C3" s="37" t="n">
        <v>5</v>
      </c>
      <c r="D3" s="37" t="n">
        <v>4</v>
      </c>
      <c r="E3" s="37" t="n">
        <v>4</v>
      </c>
      <c r="F3" s="37" t="n">
        <v>3</v>
      </c>
      <c r="G3" s="37" t="n">
        <v>4</v>
      </c>
      <c r="H3" s="37" t="n">
        <v>8</v>
      </c>
      <c r="I3" s="37" t="str">
        <f aca="false">IFERROR(VLOOKUP(A3,Employees!$A$2:$I$1501,9,FALSE()),"Unknown")</f>
        <v>Engineering</v>
      </c>
    </row>
    <row r="4" customFormat="false" ht="15" hidden="false" customHeight="false" outlineLevel="0" collapsed="false">
      <c r="A4" s="37" t="s">
        <v>1184</v>
      </c>
      <c r="B4" s="37" t="n">
        <v>2024</v>
      </c>
      <c r="C4" s="37" t="n">
        <v>3</v>
      </c>
      <c r="D4" s="37" t="n">
        <v>5</v>
      </c>
      <c r="E4" s="37" t="n">
        <v>2</v>
      </c>
      <c r="F4" s="37" t="n">
        <v>3</v>
      </c>
      <c r="G4" s="37" t="n">
        <v>3</v>
      </c>
      <c r="H4" s="37" t="n">
        <v>9</v>
      </c>
      <c r="I4" s="37" t="str">
        <f aca="false">IFERROR(VLOOKUP(A4,Employees!$A$2:$I$1501,9,FALSE()),"Unknown")</f>
        <v>Engineering</v>
      </c>
    </row>
    <row r="5" customFormat="false" ht="15" hidden="false" customHeight="false" outlineLevel="0" collapsed="false">
      <c r="A5" s="37" t="s">
        <v>652</v>
      </c>
      <c r="B5" s="37" t="n">
        <v>2024</v>
      </c>
      <c r="C5" s="37" t="n">
        <v>3</v>
      </c>
      <c r="D5" s="37" t="n">
        <v>3</v>
      </c>
      <c r="E5" s="37" t="n">
        <v>3</v>
      </c>
      <c r="F5" s="37" t="n">
        <v>2</v>
      </c>
      <c r="G5" s="37" t="n">
        <v>5</v>
      </c>
      <c r="H5" s="37" t="n">
        <v>4</v>
      </c>
      <c r="I5" s="37" t="str">
        <f aca="false">IFERROR(VLOOKUP(A5,Employees!$A$2:$I$1501,9,FALSE()),"Unknown")</f>
        <v>Engineering</v>
      </c>
    </row>
    <row r="6" customFormat="false" ht="15" hidden="false" customHeight="false" outlineLevel="0" collapsed="false">
      <c r="A6" s="37" t="s">
        <v>816</v>
      </c>
      <c r="B6" s="37" t="n">
        <v>2024</v>
      </c>
      <c r="C6" s="37" t="n">
        <v>2</v>
      </c>
      <c r="D6" s="37" t="n">
        <v>4</v>
      </c>
      <c r="E6" s="37" t="n">
        <v>3</v>
      </c>
      <c r="F6" s="37" t="n">
        <v>3</v>
      </c>
      <c r="G6" s="37" t="n">
        <v>3</v>
      </c>
      <c r="H6" s="37" t="n">
        <v>9</v>
      </c>
      <c r="I6" s="37" t="str">
        <f aca="false">IFERROR(VLOOKUP(A6,Employees!$A$2:$I$1501,9,FALSE()),"Unknown")</f>
        <v>Engineering</v>
      </c>
    </row>
    <row r="7" customFormat="false" ht="15" hidden="false" customHeight="false" outlineLevel="0" collapsed="false">
      <c r="A7" s="37" t="s">
        <v>1616</v>
      </c>
      <c r="B7" s="37" t="n">
        <v>2024</v>
      </c>
      <c r="C7" s="37" t="n">
        <v>3</v>
      </c>
      <c r="D7" s="37" t="n">
        <v>4</v>
      </c>
      <c r="E7" s="37" t="n">
        <v>3</v>
      </c>
      <c r="F7" s="37" t="n">
        <v>4</v>
      </c>
      <c r="G7" s="37" t="n">
        <v>4</v>
      </c>
      <c r="H7" s="37" t="n">
        <v>10</v>
      </c>
      <c r="I7" s="37" t="str">
        <f aca="false">IFERROR(VLOOKUP(A7,Employees!$A$2:$I$1501,9,FALSE()),"Unknown")</f>
        <v>Engineering</v>
      </c>
    </row>
    <row r="8" customFormat="false" ht="15" hidden="false" customHeight="false" outlineLevel="0" collapsed="false">
      <c r="A8" s="37" t="s">
        <v>1565</v>
      </c>
      <c r="B8" s="37" t="n">
        <v>2024</v>
      </c>
      <c r="C8" s="37" t="n">
        <v>2</v>
      </c>
      <c r="D8" s="37" t="n">
        <v>3</v>
      </c>
      <c r="E8" s="37" t="n">
        <v>5</v>
      </c>
      <c r="F8" s="37" t="n">
        <v>4</v>
      </c>
      <c r="G8" s="37" t="n">
        <v>3</v>
      </c>
      <c r="H8" s="37" t="n">
        <v>7</v>
      </c>
      <c r="I8" s="37" t="str">
        <f aca="false">IFERROR(VLOOKUP(A8,Employees!$A$2:$I$1501,9,FALSE()),"Unknown")</f>
        <v>Engineering</v>
      </c>
    </row>
    <row r="9" customFormat="false" ht="15" hidden="false" customHeight="false" outlineLevel="0" collapsed="false">
      <c r="A9" s="37" t="s">
        <v>1838</v>
      </c>
      <c r="B9" s="37" t="n">
        <v>2024</v>
      </c>
      <c r="C9" s="37" t="n">
        <v>4</v>
      </c>
      <c r="D9" s="37" t="n">
        <v>3</v>
      </c>
      <c r="E9" s="37" t="n">
        <v>4</v>
      </c>
      <c r="F9" s="37" t="n">
        <v>4</v>
      </c>
      <c r="G9" s="37" t="n">
        <v>2</v>
      </c>
      <c r="H9" s="37" t="n">
        <v>6</v>
      </c>
      <c r="I9" s="37" t="str">
        <f aca="false">IFERROR(VLOOKUP(A9,Employees!$A$2:$I$1501,9,FALSE()),"Unknown")</f>
        <v>Human Resources</v>
      </c>
    </row>
    <row r="10" customFormat="false" ht="15" hidden="false" customHeight="false" outlineLevel="0" collapsed="false">
      <c r="A10" s="37" t="s">
        <v>1772</v>
      </c>
      <c r="B10" s="37" t="n">
        <v>2024</v>
      </c>
      <c r="C10" s="37" t="n">
        <v>3</v>
      </c>
      <c r="D10" s="37" t="n">
        <v>3</v>
      </c>
      <c r="E10" s="37" t="n">
        <v>4</v>
      </c>
      <c r="F10" s="37" t="n">
        <v>4</v>
      </c>
      <c r="G10" s="37" t="n">
        <v>3</v>
      </c>
      <c r="H10" s="37" t="n">
        <v>10</v>
      </c>
      <c r="I10" s="37" t="str">
        <f aca="false">IFERROR(VLOOKUP(A10,Employees!$A$2:$I$1501,9,FALSE()),"Unknown")</f>
        <v>Engineering</v>
      </c>
    </row>
    <row r="11" customFormat="false" ht="15" hidden="false" customHeight="false" outlineLevel="0" collapsed="false">
      <c r="A11" s="37" t="s">
        <v>1723</v>
      </c>
      <c r="B11" s="37" t="n">
        <v>2024</v>
      </c>
      <c r="C11" s="37" t="n">
        <v>3</v>
      </c>
      <c r="D11" s="37" t="n">
        <v>5</v>
      </c>
      <c r="E11" s="37" t="n">
        <v>5</v>
      </c>
      <c r="F11" s="37" t="n">
        <v>2</v>
      </c>
      <c r="G11" s="37" t="n">
        <v>3</v>
      </c>
      <c r="H11" s="37" t="n">
        <v>6</v>
      </c>
      <c r="I11" s="37" t="str">
        <f aca="false">IFERROR(VLOOKUP(A11,Employees!$A$2:$I$1501,9,FALSE()),"Unknown")</f>
        <v>Finance</v>
      </c>
    </row>
    <row r="12" customFormat="false" ht="15" hidden="false" customHeight="false" outlineLevel="0" collapsed="false">
      <c r="A12" s="37" t="s">
        <v>1001</v>
      </c>
      <c r="B12" s="37" t="n">
        <v>2024</v>
      </c>
      <c r="C12" s="37" t="n">
        <v>4</v>
      </c>
      <c r="D12" s="37" t="n">
        <v>4</v>
      </c>
      <c r="E12" s="37" t="n">
        <v>3</v>
      </c>
      <c r="F12" s="37" t="n">
        <v>3</v>
      </c>
      <c r="G12" s="37" t="n">
        <v>5</v>
      </c>
      <c r="H12" s="37" t="n">
        <v>6</v>
      </c>
      <c r="I12" s="37" t="str">
        <f aca="false">IFERROR(VLOOKUP(A12,Employees!$A$2:$I$1501,9,FALSE()),"Unknown")</f>
        <v>Engineering</v>
      </c>
    </row>
    <row r="13" customFormat="false" ht="15" hidden="false" customHeight="false" outlineLevel="0" collapsed="false">
      <c r="A13" s="37" t="s">
        <v>1153</v>
      </c>
      <c r="B13" s="37" t="n">
        <v>2024</v>
      </c>
      <c r="C13" s="37" t="n">
        <v>4</v>
      </c>
      <c r="D13" s="37" t="n">
        <v>4</v>
      </c>
      <c r="E13" s="37" t="n">
        <v>4</v>
      </c>
      <c r="F13" s="37" t="n">
        <v>4</v>
      </c>
      <c r="G13" s="37" t="n">
        <v>5</v>
      </c>
      <c r="H13" s="37" t="n">
        <v>8</v>
      </c>
      <c r="I13" s="37" t="str">
        <f aca="false">IFERROR(VLOOKUP(A13,Employees!$A$2:$I$1501,9,FALSE()),"Unknown")</f>
        <v>Engineering</v>
      </c>
    </row>
    <row r="14" customFormat="false" ht="15" hidden="false" customHeight="false" outlineLevel="0" collapsed="false">
      <c r="A14" s="37" t="s">
        <v>882</v>
      </c>
      <c r="B14" s="37" t="n">
        <v>2024</v>
      </c>
      <c r="C14" s="37" t="n">
        <v>3</v>
      </c>
      <c r="D14" s="37" t="n">
        <v>5</v>
      </c>
      <c r="E14" s="37" t="n">
        <v>4</v>
      </c>
      <c r="F14" s="37" t="n">
        <v>3</v>
      </c>
      <c r="G14" s="37" t="n">
        <v>4</v>
      </c>
      <c r="H14" s="37" t="n">
        <v>8</v>
      </c>
      <c r="I14" s="37" t="str">
        <f aca="false">IFERROR(VLOOKUP(A14,Employees!$A$2:$I$1501,9,FALSE()),"Unknown")</f>
        <v>Sales</v>
      </c>
    </row>
    <row r="15" customFormat="false" ht="15" hidden="false" customHeight="false" outlineLevel="0" collapsed="false">
      <c r="A15" s="37" t="s">
        <v>1050</v>
      </c>
      <c r="B15" s="37" t="n">
        <v>2024</v>
      </c>
      <c r="C15" s="37" t="n">
        <v>5</v>
      </c>
      <c r="D15" s="37" t="n">
        <v>4</v>
      </c>
      <c r="E15" s="37" t="n">
        <v>5</v>
      </c>
      <c r="F15" s="37" t="n">
        <v>4</v>
      </c>
      <c r="G15" s="37" t="n">
        <v>4</v>
      </c>
      <c r="H15" s="37" t="n">
        <v>7</v>
      </c>
      <c r="I15" s="37" t="str">
        <f aca="false">IFERROR(VLOOKUP(A15,Employees!$A$2:$I$1501,9,FALSE()),"Unknown")</f>
        <v>Engineering</v>
      </c>
    </row>
    <row r="16" customFormat="false" ht="15" hidden="false" customHeight="false" outlineLevel="0" collapsed="false">
      <c r="A16" s="37" t="s">
        <v>1733</v>
      </c>
      <c r="B16" s="37" t="n">
        <v>2024</v>
      </c>
      <c r="C16" s="37" t="n">
        <v>3</v>
      </c>
      <c r="D16" s="37" t="n">
        <v>4</v>
      </c>
      <c r="E16" s="37" t="n">
        <v>3</v>
      </c>
      <c r="F16" s="37" t="n">
        <v>3</v>
      </c>
      <c r="G16" s="37" t="n">
        <v>4</v>
      </c>
      <c r="H16" s="37" t="n">
        <v>10</v>
      </c>
      <c r="I16" s="37" t="str">
        <f aca="false">IFERROR(VLOOKUP(A16,Employees!$A$2:$I$1501,9,FALSE()),"Unknown")</f>
        <v>Engineering</v>
      </c>
    </row>
    <row r="17" customFormat="false" ht="15" hidden="false" customHeight="false" outlineLevel="0" collapsed="false">
      <c r="A17" s="37" t="s">
        <v>1294</v>
      </c>
      <c r="B17" s="37" t="n">
        <v>2024</v>
      </c>
      <c r="C17" s="37" t="n">
        <v>4</v>
      </c>
      <c r="D17" s="37" t="n">
        <v>4</v>
      </c>
      <c r="E17" s="37" t="n">
        <v>3</v>
      </c>
      <c r="F17" s="37" t="n">
        <v>5</v>
      </c>
      <c r="G17" s="37" t="n">
        <v>5</v>
      </c>
      <c r="H17" s="37" t="n">
        <v>10</v>
      </c>
      <c r="I17" s="37" t="str">
        <f aca="false">IFERROR(VLOOKUP(A17,Employees!$A$2:$I$1501,9,FALSE()),"Unknown")</f>
        <v>Finance</v>
      </c>
    </row>
    <row r="18" customFormat="false" ht="15" hidden="false" customHeight="false" outlineLevel="0" collapsed="false">
      <c r="A18" s="37" t="s">
        <v>1165</v>
      </c>
      <c r="B18" s="37" t="n">
        <v>2024</v>
      </c>
      <c r="C18" s="37" t="n">
        <v>2</v>
      </c>
      <c r="D18" s="37" t="n">
        <v>4</v>
      </c>
      <c r="E18" s="37" t="n">
        <v>3</v>
      </c>
      <c r="F18" s="37" t="n">
        <v>4</v>
      </c>
      <c r="G18" s="37" t="n">
        <v>4</v>
      </c>
      <c r="H18" s="37" t="n">
        <v>9</v>
      </c>
      <c r="I18" s="37" t="str">
        <f aca="false">IFERROR(VLOOKUP(A18,Employees!$A$2:$I$1501,9,FALSE()),"Unknown")</f>
        <v>Marketing</v>
      </c>
    </row>
    <row r="19" customFormat="false" ht="15" hidden="false" customHeight="false" outlineLevel="0" collapsed="false">
      <c r="A19" s="37" t="s">
        <v>698</v>
      </c>
      <c r="B19" s="37" t="n">
        <v>2024</v>
      </c>
      <c r="C19" s="37" t="n">
        <v>3</v>
      </c>
      <c r="D19" s="37" t="n">
        <v>3</v>
      </c>
      <c r="E19" s="37" t="n">
        <v>3</v>
      </c>
      <c r="F19" s="37" t="n">
        <v>4</v>
      </c>
      <c r="G19" s="37" t="n">
        <v>3</v>
      </c>
      <c r="H19" s="37" t="n">
        <v>8</v>
      </c>
      <c r="I19" s="37" t="str">
        <f aca="false">IFERROR(VLOOKUP(A19,Employees!$A$2:$I$1501,9,FALSE()),"Unknown")</f>
        <v>Customer Support</v>
      </c>
    </row>
    <row r="20" customFormat="false" ht="15" hidden="false" customHeight="false" outlineLevel="0" collapsed="false">
      <c r="A20" s="37" t="s">
        <v>684</v>
      </c>
      <c r="B20" s="37" t="n">
        <v>2024</v>
      </c>
      <c r="C20" s="37" t="n">
        <v>3</v>
      </c>
      <c r="D20" s="37" t="n">
        <v>4</v>
      </c>
      <c r="E20" s="37" t="n">
        <v>5</v>
      </c>
      <c r="F20" s="37" t="n">
        <v>4</v>
      </c>
      <c r="G20" s="37" t="n">
        <v>4</v>
      </c>
      <c r="H20" s="37" t="n">
        <v>9</v>
      </c>
      <c r="I20" s="37" t="str">
        <f aca="false">IFERROR(VLOOKUP(A20,Employees!$A$2:$I$1501,9,FALSE()),"Unknown")</f>
        <v>Operations</v>
      </c>
    </row>
    <row r="21" customFormat="false" ht="15" hidden="false" customHeight="false" outlineLevel="0" collapsed="false">
      <c r="A21" s="37" t="s">
        <v>1048</v>
      </c>
      <c r="B21" s="37" t="n">
        <v>2024</v>
      </c>
      <c r="C21" s="37" t="n">
        <v>3</v>
      </c>
      <c r="D21" s="37" t="n">
        <v>5</v>
      </c>
      <c r="E21" s="37" t="n">
        <v>4</v>
      </c>
      <c r="F21" s="37" t="n">
        <v>4</v>
      </c>
      <c r="G21" s="37" t="n">
        <v>4</v>
      </c>
      <c r="H21" s="37" t="n">
        <v>10</v>
      </c>
      <c r="I21" s="37" t="str">
        <f aca="false">IFERROR(VLOOKUP(A21,Employees!$A$2:$I$1501,9,FALSE()),"Unknown")</f>
        <v>Engineering</v>
      </c>
    </row>
    <row r="22" customFormat="false" ht="15" hidden="false" customHeight="false" outlineLevel="0" collapsed="false">
      <c r="A22" s="37" t="s">
        <v>636</v>
      </c>
      <c r="B22" s="37" t="n">
        <v>2024</v>
      </c>
      <c r="C22" s="37" t="n">
        <v>2</v>
      </c>
      <c r="D22" s="37" t="n">
        <v>4</v>
      </c>
      <c r="E22" s="37" t="n">
        <v>5</v>
      </c>
      <c r="F22" s="37" t="n">
        <v>5</v>
      </c>
      <c r="G22" s="37" t="n">
        <v>4</v>
      </c>
      <c r="H22" s="37" t="n">
        <v>9</v>
      </c>
      <c r="I22" s="37" t="str">
        <f aca="false">IFERROR(VLOOKUP(A22,Employees!$A$2:$I$1501,9,FALSE()),"Unknown")</f>
        <v>Sales</v>
      </c>
    </row>
    <row r="23" customFormat="false" ht="15" hidden="false" customHeight="false" outlineLevel="0" collapsed="false">
      <c r="A23" s="37" t="s">
        <v>675</v>
      </c>
      <c r="B23" s="37" t="n">
        <v>2024</v>
      </c>
      <c r="C23" s="37" t="n">
        <v>3</v>
      </c>
      <c r="D23" s="37" t="n">
        <v>4</v>
      </c>
      <c r="E23" s="37" t="n">
        <v>3</v>
      </c>
      <c r="F23" s="37" t="n">
        <v>3</v>
      </c>
      <c r="G23" s="37" t="n">
        <v>3</v>
      </c>
      <c r="H23" s="37" t="n">
        <v>10</v>
      </c>
      <c r="I23" s="37" t="str">
        <f aca="false">IFERROR(VLOOKUP(A23,Employees!$A$2:$I$1501,9,FALSE()),"Unknown")</f>
        <v>Customer Support</v>
      </c>
    </row>
    <row r="24" customFormat="false" ht="15" hidden="false" customHeight="false" outlineLevel="0" collapsed="false">
      <c r="A24" s="37" t="s">
        <v>1830</v>
      </c>
      <c r="B24" s="37" t="n">
        <v>2024</v>
      </c>
      <c r="C24" s="37" t="n">
        <v>3</v>
      </c>
      <c r="D24" s="37" t="n">
        <v>5</v>
      </c>
      <c r="E24" s="37" t="n">
        <v>3</v>
      </c>
      <c r="F24" s="37" t="n">
        <v>3</v>
      </c>
      <c r="G24" s="37" t="n">
        <v>4</v>
      </c>
      <c r="H24" s="37" t="n">
        <v>5</v>
      </c>
      <c r="I24" s="37" t="str">
        <f aca="false">IFERROR(VLOOKUP(A24,Employees!$A$2:$I$1501,9,FALSE()),"Unknown")</f>
        <v>Customer Support</v>
      </c>
    </row>
    <row r="25" customFormat="false" ht="15" hidden="false" customHeight="false" outlineLevel="0" collapsed="false">
      <c r="A25" s="37" t="s">
        <v>1419</v>
      </c>
      <c r="B25" s="37" t="n">
        <v>2024</v>
      </c>
      <c r="C25" s="37" t="n">
        <v>4</v>
      </c>
      <c r="D25" s="37" t="n">
        <v>3</v>
      </c>
      <c r="E25" s="37" t="n">
        <v>3</v>
      </c>
      <c r="F25" s="37" t="n">
        <v>3</v>
      </c>
      <c r="G25" s="37" t="n">
        <v>5</v>
      </c>
      <c r="H25" s="37" t="n">
        <v>8</v>
      </c>
      <c r="I25" s="37" t="str">
        <f aca="false">IFERROR(VLOOKUP(A25,Employees!$A$2:$I$1501,9,FALSE()),"Unknown")</f>
        <v>Data &amp; AI</v>
      </c>
    </row>
    <row r="26" customFormat="false" ht="15" hidden="false" customHeight="false" outlineLevel="0" collapsed="false">
      <c r="A26" s="37" t="s">
        <v>1214</v>
      </c>
      <c r="B26" s="37" t="n">
        <v>2024</v>
      </c>
      <c r="C26" s="37" t="n">
        <v>3</v>
      </c>
      <c r="D26" s="37" t="n">
        <v>4</v>
      </c>
      <c r="E26" s="37" t="n">
        <v>3</v>
      </c>
      <c r="F26" s="37" t="n">
        <v>4</v>
      </c>
      <c r="G26" s="37" t="n">
        <v>3</v>
      </c>
      <c r="H26" s="37" t="n">
        <v>4</v>
      </c>
      <c r="I26" s="37" t="str">
        <f aca="false">IFERROR(VLOOKUP(A26,Employees!$A$2:$I$1501,9,FALSE()),"Unknown")</f>
        <v>Customer Support</v>
      </c>
    </row>
    <row r="27" customFormat="false" ht="15" hidden="false" customHeight="false" outlineLevel="0" collapsed="false">
      <c r="A27" s="37" t="s">
        <v>404</v>
      </c>
      <c r="B27" s="37" t="n">
        <v>2024</v>
      </c>
      <c r="C27" s="37" t="n">
        <v>3</v>
      </c>
      <c r="D27" s="37" t="n">
        <v>3</v>
      </c>
      <c r="E27" s="37" t="n">
        <v>4</v>
      </c>
      <c r="F27" s="37" t="n">
        <v>3</v>
      </c>
      <c r="G27" s="37" t="n">
        <v>3</v>
      </c>
      <c r="H27" s="37" t="n">
        <v>8</v>
      </c>
      <c r="I27" s="37" t="str">
        <f aca="false">IFERROR(VLOOKUP(A27,Employees!$A$2:$I$1501,9,FALSE()),"Unknown")</f>
        <v>Legal &amp; Compliance</v>
      </c>
    </row>
    <row r="28" customFormat="false" ht="15" hidden="false" customHeight="false" outlineLevel="0" collapsed="false">
      <c r="A28" s="37" t="s">
        <v>1138</v>
      </c>
      <c r="B28" s="37" t="n">
        <v>2024</v>
      </c>
      <c r="C28" s="37" t="n">
        <v>3</v>
      </c>
      <c r="D28" s="37" t="n">
        <v>4</v>
      </c>
      <c r="E28" s="37" t="n">
        <v>4</v>
      </c>
      <c r="F28" s="37" t="n">
        <v>3</v>
      </c>
      <c r="G28" s="37" t="n">
        <v>4</v>
      </c>
      <c r="H28" s="37" t="n">
        <v>4</v>
      </c>
      <c r="I28" s="37" t="str">
        <f aca="false">IFERROR(VLOOKUP(A28,Employees!$A$2:$I$1501,9,FALSE()),"Unknown")</f>
        <v>Legal &amp; Compliance</v>
      </c>
    </row>
    <row r="29" customFormat="false" ht="15" hidden="false" customHeight="false" outlineLevel="0" collapsed="false">
      <c r="A29" s="37" t="s">
        <v>1757</v>
      </c>
      <c r="B29" s="37" t="n">
        <v>2024</v>
      </c>
      <c r="C29" s="37" t="n">
        <v>3</v>
      </c>
      <c r="D29" s="37" t="n">
        <v>3</v>
      </c>
      <c r="E29" s="37" t="n">
        <v>4</v>
      </c>
      <c r="F29" s="37" t="n">
        <v>2</v>
      </c>
      <c r="G29" s="37" t="n">
        <v>2</v>
      </c>
      <c r="H29" s="37" t="n">
        <v>5</v>
      </c>
      <c r="I29" s="37" t="str">
        <f aca="false">IFERROR(VLOOKUP(A29,Employees!$A$2:$I$1501,9,FALSE()),"Unknown")</f>
        <v>Customer Support</v>
      </c>
    </row>
    <row r="30" customFormat="false" ht="15" hidden="false" customHeight="false" outlineLevel="0" collapsed="false">
      <c r="A30" s="37" t="s">
        <v>1238</v>
      </c>
      <c r="B30" s="37" t="n">
        <v>2024</v>
      </c>
      <c r="C30" s="37" t="n">
        <v>5</v>
      </c>
      <c r="D30" s="37" t="n">
        <v>4</v>
      </c>
      <c r="E30" s="37" t="n">
        <v>2</v>
      </c>
      <c r="F30" s="37" t="n">
        <v>4</v>
      </c>
      <c r="G30" s="37" t="n">
        <v>3</v>
      </c>
      <c r="H30" s="37" t="n">
        <v>10</v>
      </c>
      <c r="I30" s="37" t="str">
        <f aca="false">IFERROR(VLOOKUP(A30,Employees!$A$2:$I$1501,9,FALSE()),"Unknown")</f>
        <v>Marketing</v>
      </c>
    </row>
    <row r="31" customFormat="false" ht="15" hidden="false" customHeight="false" outlineLevel="0" collapsed="false">
      <c r="A31" s="37" t="s">
        <v>1195</v>
      </c>
      <c r="B31" s="37" t="n">
        <v>2024</v>
      </c>
      <c r="C31" s="37" t="n">
        <v>4</v>
      </c>
      <c r="D31" s="37" t="n">
        <v>4</v>
      </c>
      <c r="E31" s="37" t="n">
        <v>4</v>
      </c>
      <c r="F31" s="37" t="n">
        <v>4</v>
      </c>
      <c r="G31" s="37" t="n">
        <v>4</v>
      </c>
      <c r="H31" s="37" t="n">
        <v>9</v>
      </c>
      <c r="I31" s="37" t="str">
        <f aca="false">IFERROR(VLOOKUP(A31,Employees!$A$2:$I$1501,9,FALSE()),"Unknown")</f>
        <v>Legal &amp; Compliance</v>
      </c>
    </row>
    <row r="32" customFormat="false" ht="15" hidden="false" customHeight="false" outlineLevel="0" collapsed="false">
      <c r="A32" s="37" t="s">
        <v>1584</v>
      </c>
      <c r="B32" s="37" t="n">
        <v>2024</v>
      </c>
      <c r="C32" s="37" t="n">
        <v>3</v>
      </c>
      <c r="D32" s="37" t="n">
        <v>3</v>
      </c>
      <c r="E32" s="37" t="n">
        <v>3</v>
      </c>
      <c r="F32" s="37" t="n">
        <v>4</v>
      </c>
      <c r="G32" s="37" t="n">
        <v>2</v>
      </c>
      <c r="H32" s="37" t="n">
        <v>8</v>
      </c>
      <c r="I32" s="37" t="str">
        <f aca="false">IFERROR(VLOOKUP(A32,Employees!$A$2:$I$1501,9,FALSE()),"Unknown")</f>
        <v>Customer Support</v>
      </c>
    </row>
    <row r="33" customFormat="false" ht="15" hidden="false" customHeight="false" outlineLevel="0" collapsed="false">
      <c r="A33" s="37" t="s">
        <v>1351</v>
      </c>
      <c r="B33" s="37" t="n">
        <v>2024</v>
      </c>
      <c r="C33" s="37" t="n">
        <v>3</v>
      </c>
      <c r="D33" s="37" t="n">
        <v>5</v>
      </c>
      <c r="E33" s="37" t="n">
        <v>3</v>
      </c>
      <c r="F33" s="37" t="n">
        <v>3</v>
      </c>
      <c r="G33" s="37" t="n">
        <v>5</v>
      </c>
      <c r="H33" s="37" t="n">
        <v>7</v>
      </c>
      <c r="I33" s="37" t="str">
        <f aca="false">IFERROR(VLOOKUP(A33,Employees!$A$2:$I$1501,9,FALSE()),"Unknown")</f>
        <v>Data &amp; AI</v>
      </c>
    </row>
    <row r="34" customFormat="false" ht="15" hidden="false" customHeight="false" outlineLevel="0" collapsed="false">
      <c r="A34" s="37" t="s">
        <v>1769</v>
      </c>
      <c r="B34" s="37" t="n">
        <v>2024</v>
      </c>
      <c r="C34" s="37" t="n">
        <v>3</v>
      </c>
      <c r="D34" s="37" t="n">
        <v>3</v>
      </c>
      <c r="E34" s="37" t="n">
        <v>4</v>
      </c>
      <c r="F34" s="37" t="n">
        <v>3</v>
      </c>
      <c r="G34" s="37" t="n">
        <v>3</v>
      </c>
      <c r="H34" s="37" t="n">
        <v>10</v>
      </c>
      <c r="I34" s="37" t="str">
        <f aca="false">IFERROR(VLOOKUP(A34,Employees!$A$2:$I$1501,9,FALSE()),"Unknown")</f>
        <v>Engineering</v>
      </c>
    </row>
    <row r="35" customFormat="false" ht="15" hidden="false" customHeight="false" outlineLevel="0" collapsed="false">
      <c r="A35" s="37" t="s">
        <v>1231</v>
      </c>
      <c r="B35" s="37" t="n">
        <v>2024</v>
      </c>
      <c r="C35" s="37" t="n">
        <v>3</v>
      </c>
      <c r="D35" s="37" t="n">
        <v>3</v>
      </c>
      <c r="E35" s="37" t="n">
        <v>2</v>
      </c>
      <c r="F35" s="37" t="n">
        <v>3</v>
      </c>
      <c r="G35" s="37" t="n">
        <v>3</v>
      </c>
      <c r="H35" s="37" t="n">
        <v>6</v>
      </c>
      <c r="I35" s="37" t="str">
        <f aca="false">IFERROR(VLOOKUP(A35,Employees!$A$2:$I$1501,9,FALSE()),"Unknown")</f>
        <v>Marketing</v>
      </c>
    </row>
    <row r="36" customFormat="false" ht="15" hidden="false" customHeight="false" outlineLevel="0" collapsed="false">
      <c r="A36" s="37" t="s">
        <v>381</v>
      </c>
      <c r="B36" s="37" t="n">
        <v>2024</v>
      </c>
      <c r="C36" s="37" t="n">
        <v>3</v>
      </c>
      <c r="D36" s="37" t="n">
        <v>4</v>
      </c>
      <c r="E36" s="37" t="n">
        <v>2</v>
      </c>
      <c r="F36" s="37" t="n">
        <v>4</v>
      </c>
      <c r="G36" s="37" t="n">
        <v>3</v>
      </c>
      <c r="H36" s="37" t="n">
        <v>9</v>
      </c>
      <c r="I36" s="37" t="str">
        <f aca="false">IFERROR(VLOOKUP(A36,Employees!$A$2:$I$1501,9,FALSE()),"Unknown")</f>
        <v>Data &amp; AI</v>
      </c>
    </row>
    <row r="37" customFormat="false" ht="15" hidden="false" customHeight="false" outlineLevel="0" collapsed="false">
      <c r="A37" s="37" t="s">
        <v>838</v>
      </c>
      <c r="B37" s="37" t="n">
        <v>2024</v>
      </c>
      <c r="C37" s="37" t="n">
        <v>4</v>
      </c>
      <c r="D37" s="37" t="n">
        <v>4</v>
      </c>
      <c r="E37" s="37" t="n">
        <v>4</v>
      </c>
      <c r="F37" s="37" t="n">
        <v>5</v>
      </c>
      <c r="G37" s="37" t="n">
        <v>5</v>
      </c>
      <c r="H37" s="37" t="n">
        <v>5</v>
      </c>
      <c r="I37" s="37" t="str">
        <f aca="false">IFERROR(VLOOKUP(A37,Employees!$A$2:$I$1501,9,FALSE()),"Unknown")</f>
        <v>Customer Support</v>
      </c>
    </row>
    <row r="38" customFormat="false" ht="15" hidden="false" customHeight="false" outlineLevel="0" collapsed="false">
      <c r="A38" s="37" t="s">
        <v>1458</v>
      </c>
      <c r="B38" s="37" t="n">
        <v>2024</v>
      </c>
      <c r="C38" s="37" t="n">
        <v>3</v>
      </c>
      <c r="D38" s="37" t="n">
        <v>3</v>
      </c>
      <c r="E38" s="37" t="n">
        <v>4</v>
      </c>
      <c r="F38" s="37" t="n">
        <v>3</v>
      </c>
      <c r="G38" s="37" t="n">
        <v>3</v>
      </c>
      <c r="H38" s="37" t="n">
        <v>5</v>
      </c>
      <c r="I38" s="37" t="str">
        <f aca="false">IFERROR(VLOOKUP(A38,Employees!$A$2:$I$1501,9,FALSE()),"Unknown")</f>
        <v>Engineering</v>
      </c>
    </row>
    <row r="39" customFormat="false" ht="15" hidden="false" customHeight="false" outlineLevel="0" collapsed="false">
      <c r="A39" s="37" t="s">
        <v>1127</v>
      </c>
      <c r="B39" s="37" t="n">
        <v>2024</v>
      </c>
      <c r="C39" s="37" t="n">
        <v>4</v>
      </c>
      <c r="D39" s="37" t="n">
        <v>4</v>
      </c>
      <c r="E39" s="37" t="n">
        <v>2</v>
      </c>
      <c r="F39" s="37" t="n">
        <v>3</v>
      </c>
      <c r="G39" s="37" t="n">
        <v>2</v>
      </c>
      <c r="H39" s="37" t="n">
        <v>2</v>
      </c>
      <c r="I39" s="37" t="str">
        <f aca="false">IFERROR(VLOOKUP(A39,Employees!$A$2:$I$1501,9,FALSE()),"Unknown")</f>
        <v>Customer Support</v>
      </c>
    </row>
    <row r="40" customFormat="false" ht="15" hidden="false" customHeight="false" outlineLevel="0" collapsed="false">
      <c r="A40" s="37" t="s">
        <v>1860</v>
      </c>
      <c r="B40" s="37" t="n">
        <v>2024</v>
      </c>
      <c r="C40" s="37" t="n">
        <v>4</v>
      </c>
      <c r="D40" s="37" t="n">
        <v>4</v>
      </c>
      <c r="E40" s="37" t="n">
        <v>4</v>
      </c>
      <c r="F40" s="37" t="n">
        <v>5</v>
      </c>
      <c r="G40" s="37" t="n">
        <v>2</v>
      </c>
      <c r="H40" s="37" t="n">
        <v>3</v>
      </c>
      <c r="I40" s="37" t="str">
        <f aca="false">IFERROR(VLOOKUP(A40,Employees!$A$2:$I$1501,9,FALSE()),"Unknown")</f>
        <v>Engineering</v>
      </c>
    </row>
    <row r="41" customFormat="false" ht="15" hidden="false" customHeight="false" outlineLevel="0" collapsed="false">
      <c r="A41" s="37" t="s">
        <v>466</v>
      </c>
      <c r="B41" s="37" t="n">
        <v>2024</v>
      </c>
      <c r="C41" s="37" t="n">
        <v>2</v>
      </c>
      <c r="D41" s="37" t="n">
        <v>1</v>
      </c>
      <c r="E41" s="37" t="n">
        <v>3</v>
      </c>
      <c r="F41" s="37" t="n">
        <v>4</v>
      </c>
      <c r="G41" s="37" t="n">
        <v>4</v>
      </c>
      <c r="H41" s="37" t="n">
        <v>9</v>
      </c>
      <c r="I41" s="37" t="str">
        <f aca="false">IFERROR(VLOOKUP(A41,Employees!$A$2:$I$1501,9,FALSE()),"Unknown")</f>
        <v>Customer Support</v>
      </c>
    </row>
    <row r="42" customFormat="false" ht="15" hidden="false" customHeight="false" outlineLevel="0" collapsed="false">
      <c r="A42" s="37" t="s">
        <v>1456</v>
      </c>
      <c r="B42" s="37" t="n">
        <v>2024</v>
      </c>
      <c r="C42" s="37" t="n">
        <v>4</v>
      </c>
      <c r="D42" s="37" t="n">
        <v>3</v>
      </c>
      <c r="E42" s="37" t="n">
        <v>3</v>
      </c>
      <c r="F42" s="37" t="n">
        <v>4</v>
      </c>
      <c r="G42" s="37" t="n">
        <v>2</v>
      </c>
      <c r="H42" s="37" t="n">
        <v>0</v>
      </c>
      <c r="I42" s="37" t="str">
        <f aca="false">IFERROR(VLOOKUP(A42,Employees!$A$2:$I$1501,9,FALSE()),"Unknown")</f>
        <v>Customer Support</v>
      </c>
    </row>
    <row r="43" customFormat="false" ht="15" hidden="false" customHeight="false" outlineLevel="0" collapsed="false">
      <c r="A43" s="37" t="s">
        <v>1826</v>
      </c>
      <c r="B43" s="37" t="n">
        <v>2024</v>
      </c>
      <c r="C43" s="37" t="n">
        <v>4</v>
      </c>
      <c r="D43" s="37" t="n">
        <v>4</v>
      </c>
      <c r="E43" s="37" t="n">
        <v>5</v>
      </c>
      <c r="F43" s="37" t="n">
        <v>4</v>
      </c>
      <c r="G43" s="37" t="n">
        <v>4</v>
      </c>
      <c r="H43" s="37" t="n">
        <v>7</v>
      </c>
      <c r="I43" s="37" t="str">
        <f aca="false">IFERROR(VLOOKUP(A43,Employees!$A$2:$I$1501,9,FALSE()),"Unknown")</f>
        <v>Operations</v>
      </c>
    </row>
    <row r="44" customFormat="false" ht="15" hidden="false" customHeight="false" outlineLevel="0" collapsed="false">
      <c r="A44" s="37" t="s">
        <v>421</v>
      </c>
      <c r="B44" s="37" t="n">
        <v>2024</v>
      </c>
      <c r="C44" s="37" t="n">
        <v>3</v>
      </c>
      <c r="D44" s="37" t="n">
        <v>3</v>
      </c>
      <c r="E44" s="37" t="n">
        <v>4</v>
      </c>
      <c r="F44" s="37" t="n">
        <v>4</v>
      </c>
      <c r="G44" s="37" t="n">
        <v>4</v>
      </c>
      <c r="H44" s="37" t="n">
        <v>8</v>
      </c>
      <c r="I44" s="37" t="str">
        <f aca="false">IFERROR(VLOOKUP(A44,Employees!$A$2:$I$1501,9,FALSE()),"Unknown")</f>
        <v>Sales</v>
      </c>
    </row>
    <row r="45" customFormat="false" ht="15" hidden="false" customHeight="false" outlineLevel="0" collapsed="false">
      <c r="A45" s="37" t="s">
        <v>362</v>
      </c>
      <c r="B45" s="37" t="n">
        <v>2024</v>
      </c>
      <c r="C45" s="37" t="n">
        <v>2</v>
      </c>
      <c r="D45" s="37" t="n">
        <v>4</v>
      </c>
      <c r="E45" s="37" t="n">
        <v>4</v>
      </c>
      <c r="F45" s="37" t="n">
        <v>3</v>
      </c>
      <c r="G45" s="37" t="n">
        <v>4</v>
      </c>
      <c r="H45" s="37" t="n">
        <v>8</v>
      </c>
      <c r="I45" s="37" t="str">
        <f aca="false">IFERROR(VLOOKUP(A45,Employees!$A$2:$I$1501,9,FALSE()),"Unknown")</f>
        <v>Sales</v>
      </c>
    </row>
    <row r="46" customFormat="false" ht="15" hidden="false" customHeight="false" outlineLevel="0" collapsed="false">
      <c r="A46" s="37" t="s">
        <v>901</v>
      </c>
      <c r="B46" s="37" t="n">
        <v>2024</v>
      </c>
      <c r="C46" s="37" t="n">
        <v>3</v>
      </c>
      <c r="D46" s="37" t="n">
        <v>3</v>
      </c>
      <c r="E46" s="37" t="n">
        <v>2</v>
      </c>
      <c r="F46" s="37" t="n">
        <v>3</v>
      </c>
      <c r="G46" s="37" t="n">
        <v>4</v>
      </c>
      <c r="H46" s="37" t="n">
        <v>8</v>
      </c>
      <c r="I46" s="37" t="str">
        <f aca="false">IFERROR(VLOOKUP(A46,Employees!$A$2:$I$1501,9,FALSE()),"Unknown")</f>
        <v>Customer Support</v>
      </c>
    </row>
    <row r="47" customFormat="false" ht="15" hidden="false" customHeight="false" outlineLevel="0" collapsed="false">
      <c r="A47" s="37" t="s">
        <v>1403</v>
      </c>
      <c r="B47" s="37" t="n">
        <v>2024</v>
      </c>
      <c r="C47" s="37" t="n">
        <v>4</v>
      </c>
      <c r="D47" s="37" t="n">
        <v>4</v>
      </c>
      <c r="E47" s="37" t="n">
        <v>3</v>
      </c>
      <c r="F47" s="37" t="n">
        <v>3</v>
      </c>
      <c r="G47" s="37" t="n">
        <v>3</v>
      </c>
      <c r="H47" s="37" t="n">
        <v>8</v>
      </c>
      <c r="I47" s="37" t="str">
        <f aca="false">IFERROR(VLOOKUP(A47,Employees!$A$2:$I$1501,9,FALSE()),"Unknown")</f>
        <v>Data &amp; AI</v>
      </c>
    </row>
    <row r="48" customFormat="false" ht="15" hidden="false" customHeight="false" outlineLevel="0" collapsed="false">
      <c r="A48" s="37" t="s">
        <v>718</v>
      </c>
      <c r="B48" s="37" t="n">
        <v>2024</v>
      </c>
      <c r="C48" s="37" t="n">
        <v>4</v>
      </c>
      <c r="D48" s="37" t="n">
        <v>4</v>
      </c>
      <c r="E48" s="37" t="n">
        <v>5</v>
      </c>
      <c r="F48" s="37" t="n">
        <v>2</v>
      </c>
      <c r="G48" s="37" t="n">
        <v>3</v>
      </c>
      <c r="H48" s="37" t="n">
        <v>7</v>
      </c>
      <c r="I48" s="37" t="str">
        <f aca="false">IFERROR(VLOOKUP(A48,Employees!$A$2:$I$1501,9,FALSE()),"Unknown")</f>
        <v>Customer Support</v>
      </c>
    </row>
    <row r="49" customFormat="false" ht="15" hidden="false" customHeight="false" outlineLevel="0" collapsed="false">
      <c r="A49" s="37" t="s">
        <v>1763</v>
      </c>
      <c r="B49" s="37" t="n">
        <v>2024</v>
      </c>
      <c r="C49" s="37" t="n">
        <v>4</v>
      </c>
      <c r="D49" s="37" t="n">
        <v>5</v>
      </c>
      <c r="E49" s="37" t="n">
        <v>3</v>
      </c>
      <c r="F49" s="37" t="n">
        <v>3</v>
      </c>
      <c r="G49" s="37" t="n">
        <v>3</v>
      </c>
      <c r="H49" s="37" t="n">
        <v>6</v>
      </c>
      <c r="I49" s="37" t="str">
        <f aca="false">IFERROR(VLOOKUP(A49,Employees!$A$2:$I$1501,9,FALSE()),"Unknown")</f>
        <v>Engineering</v>
      </c>
    </row>
    <row r="50" customFormat="false" ht="15" hidden="false" customHeight="false" outlineLevel="0" collapsed="false">
      <c r="A50" s="37" t="s">
        <v>1546</v>
      </c>
      <c r="B50" s="37" t="n">
        <v>2024</v>
      </c>
      <c r="C50" s="37" t="n">
        <v>3</v>
      </c>
      <c r="D50" s="37" t="n">
        <v>4</v>
      </c>
      <c r="E50" s="37" t="n">
        <v>4</v>
      </c>
      <c r="F50" s="37" t="n">
        <v>4</v>
      </c>
      <c r="G50" s="37" t="n">
        <v>3</v>
      </c>
      <c r="H50" s="37" t="n">
        <v>7</v>
      </c>
      <c r="I50" s="37" t="str">
        <f aca="false">IFERROR(VLOOKUP(A50,Employees!$A$2:$I$1501,9,FALSE()),"Unknown")</f>
        <v>Data &amp; AI</v>
      </c>
    </row>
    <row r="51" customFormat="false" ht="15" hidden="false" customHeight="false" outlineLevel="0" collapsed="false">
      <c r="A51" s="37" t="s">
        <v>556</v>
      </c>
      <c r="B51" s="37" t="n">
        <v>2024</v>
      </c>
      <c r="C51" s="37" t="n">
        <v>3</v>
      </c>
      <c r="D51" s="37" t="n">
        <v>4</v>
      </c>
      <c r="E51" s="37" t="n">
        <v>5</v>
      </c>
      <c r="F51" s="37" t="n">
        <v>2</v>
      </c>
      <c r="G51" s="37" t="n">
        <v>4</v>
      </c>
      <c r="H51" s="37" t="n">
        <v>6</v>
      </c>
      <c r="I51" s="37" t="str">
        <f aca="false">IFERROR(VLOOKUP(A51,Employees!$A$2:$I$1501,9,FALSE()),"Unknown")</f>
        <v>Engineering</v>
      </c>
    </row>
    <row r="52" customFormat="false" ht="15" hidden="false" customHeight="false" outlineLevel="0" collapsed="false">
      <c r="A52" s="37" t="s">
        <v>1882</v>
      </c>
      <c r="B52" s="37" t="n">
        <v>2024</v>
      </c>
      <c r="C52" s="37" t="n">
        <v>3</v>
      </c>
      <c r="D52" s="37" t="n">
        <v>3</v>
      </c>
      <c r="E52" s="37" t="n">
        <v>2</v>
      </c>
      <c r="F52" s="37" t="n">
        <v>4</v>
      </c>
      <c r="G52" s="37" t="n">
        <v>3</v>
      </c>
      <c r="H52" s="37" t="n">
        <v>6</v>
      </c>
      <c r="I52" s="37" t="str">
        <f aca="false">IFERROR(VLOOKUP(A52,Employees!$A$2:$I$1501,9,FALSE()),"Unknown")</f>
        <v>Customer Support</v>
      </c>
    </row>
    <row r="53" customFormat="false" ht="15" hidden="false" customHeight="false" outlineLevel="0" collapsed="false">
      <c r="A53" s="37" t="s">
        <v>1413</v>
      </c>
      <c r="B53" s="37" t="n">
        <v>2024</v>
      </c>
      <c r="C53" s="37" t="n">
        <v>4</v>
      </c>
      <c r="D53" s="37" t="n">
        <v>3</v>
      </c>
      <c r="E53" s="37" t="n">
        <v>3</v>
      </c>
      <c r="F53" s="37" t="n">
        <v>2</v>
      </c>
      <c r="G53" s="37" t="n">
        <v>1</v>
      </c>
      <c r="H53" s="37" t="n">
        <v>6</v>
      </c>
      <c r="I53" s="37" t="str">
        <f aca="false">IFERROR(VLOOKUP(A53,Employees!$A$2:$I$1501,9,FALSE()),"Unknown")</f>
        <v>Customer Support</v>
      </c>
    </row>
    <row r="54" customFormat="false" ht="15" hidden="false" customHeight="false" outlineLevel="0" collapsed="false">
      <c r="A54" s="37" t="s">
        <v>1099</v>
      </c>
      <c r="B54" s="37" t="n">
        <v>2024</v>
      </c>
      <c r="C54" s="37" t="n">
        <v>3</v>
      </c>
      <c r="D54" s="37" t="n">
        <v>2</v>
      </c>
      <c r="E54" s="37" t="n">
        <v>3</v>
      </c>
      <c r="F54" s="37" t="n">
        <v>3</v>
      </c>
      <c r="G54" s="37" t="n">
        <v>4</v>
      </c>
      <c r="H54" s="37" t="n">
        <v>9</v>
      </c>
      <c r="I54" s="37" t="str">
        <f aca="false">IFERROR(VLOOKUP(A54,Employees!$A$2:$I$1501,9,FALSE()),"Unknown")</f>
        <v>Engineering</v>
      </c>
    </row>
    <row r="55" customFormat="false" ht="15" hidden="false" customHeight="false" outlineLevel="0" collapsed="false">
      <c r="A55" s="37" t="s">
        <v>753</v>
      </c>
      <c r="B55" s="37" t="n">
        <v>2024</v>
      </c>
      <c r="C55" s="37" t="n">
        <v>5</v>
      </c>
      <c r="D55" s="37" t="n">
        <v>4</v>
      </c>
      <c r="E55" s="37" t="n">
        <v>2</v>
      </c>
      <c r="F55" s="37" t="n">
        <v>4</v>
      </c>
      <c r="G55" s="37" t="n">
        <v>5</v>
      </c>
      <c r="H55" s="37" t="n">
        <v>5</v>
      </c>
      <c r="I55" s="37" t="str">
        <f aca="false">IFERROR(VLOOKUP(A55,Employees!$A$2:$I$1501,9,FALSE()),"Unknown")</f>
        <v>Engineering</v>
      </c>
    </row>
    <row r="56" customFormat="false" ht="15" hidden="false" customHeight="false" outlineLevel="0" collapsed="false">
      <c r="A56" s="37" t="s">
        <v>1199</v>
      </c>
      <c r="B56" s="37" t="n">
        <v>2024</v>
      </c>
      <c r="C56" s="37" t="n">
        <v>2</v>
      </c>
      <c r="D56" s="37" t="n">
        <v>2</v>
      </c>
      <c r="E56" s="37" t="n">
        <v>3</v>
      </c>
      <c r="F56" s="37" t="n">
        <v>4</v>
      </c>
      <c r="G56" s="37" t="n">
        <v>5</v>
      </c>
      <c r="H56" s="37" t="n">
        <v>9</v>
      </c>
      <c r="I56" s="37" t="str">
        <f aca="false">IFERROR(VLOOKUP(A56,Employees!$A$2:$I$1501,9,FALSE()),"Unknown")</f>
        <v>Engineering</v>
      </c>
    </row>
    <row r="57" customFormat="false" ht="15" hidden="false" customHeight="false" outlineLevel="0" collapsed="false">
      <c r="A57" s="37" t="s">
        <v>822</v>
      </c>
      <c r="B57" s="37" t="n">
        <v>2024</v>
      </c>
      <c r="C57" s="37" t="n">
        <v>4</v>
      </c>
      <c r="D57" s="37" t="n">
        <v>3</v>
      </c>
      <c r="E57" s="37" t="n">
        <v>4</v>
      </c>
      <c r="F57" s="37" t="n">
        <v>4</v>
      </c>
      <c r="G57" s="37" t="n">
        <v>4</v>
      </c>
      <c r="H57" s="37" t="n">
        <v>7</v>
      </c>
      <c r="I57" s="37" t="str">
        <f aca="false">IFERROR(VLOOKUP(A57,Employees!$A$2:$I$1501,9,FALSE()),"Unknown")</f>
        <v>Human Resources</v>
      </c>
    </row>
    <row r="58" customFormat="false" ht="15" hidden="false" customHeight="false" outlineLevel="0" collapsed="false">
      <c r="A58" s="37" t="s">
        <v>1588</v>
      </c>
      <c r="B58" s="37" t="n">
        <v>2024</v>
      </c>
      <c r="C58" s="37" t="n">
        <v>4</v>
      </c>
      <c r="D58" s="37" t="n">
        <v>3</v>
      </c>
      <c r="E58" s="37" t="n">
        <v>3</v>
      </c>
      <c r="F58" s="37" t="n">
        <v>3</v>
      </c>
      <c r="G58" s="37" t="n">
        <v>2</v>
      </c>
      <c r="H58" s="37" t="n">
        <v>9</v>
      </c>
      <c r="I58" s="37" t="str">
        <f aca="false">IFERROR(VLOOKUP(A58,Employees!$A$2:$I$1501,9,FALSE()),"Unknown")</f>
        <v>Engineering</v>
      </c>
    </row>
    <row r="59" customFormat="false" ht="15" hidden="false" customHeight="false" outlineLevel="0" collapsed="false">
      <c r="A59" s="37" t="s">
        <v>1623</v>
      </c>
      <c r="B59" s="37" t="n">
        <v>2024</v>
      </c>
      <c r="C59" s="37" t="n">
        <v>5</v>
      </c>
      <c r="D59" s="37" t="n">
        <v>4</v>
      </c>
      <c r="E59" s="37" t="n">
        <v>4</v>
      </c>
      <c r="F59" s="37" t="n">
        <v>4</v>
      </c>
      <c r="G59" s="37" t="n">
        <v>3</v>
      </c>
      <c r="H59" s="37" t="n">
        <v>8</v>
      </c>
      <c r="I59" s="37" t="str">
        <f aca="false">IFERROR(VLOOKUP(A59,Employees!$A$2:$I$1501,9,FALSE()),"Unknown")</f>
        <v>Marketing</v>
      </c>
    </row>
    <row r="60" customFormat="false" ht="15" hidden="false" customHeight="false" outlineLevel="0" collapsed="false">
      <c r="A60" s="37" t="s">
        <v>1374</v>
      </c>
      <c r="B60" s="37" t="n">
        <v>2024</v>
      </c>
      <c r="C60" s="37" t="n">
        <v>3</v>
      </c>
      <c r="D60" s="37" t="n">
        <v>3</v>
      </c>
      <c r="E60" s="37" t="n">
        <v>3</v>
      </c>
      <c r="F60" s="37" t="n">
        <v>3</v>
      </c>
      <c r="G60" s="37" t="n">
        <v>4</v>
      </c>
      <c r="H60" s="37" t="n">
        <v>6</v>
      </c>
      <c r="I60" s="37" t="str">
        <f aca="false">IFERROR(VLOOKUP(A60,Employees!$A$2:$I$1501,9,FALSE()),"Unknown")</f>
        <v>Data &amp; AI</v>
      </c>
    </row>
    <row r="61" customFormat="false" ht="15" hidden="false" customHeight="false" outlineLevel="0" collapsed="false">
      <c r="A61" s="37" t="s">
        <v>459</v>
      </c>
      <c r="B61" s="37" t="n">
        <v>2024</v>
      </c>
      <c r="C61" s="37" t="n">
        <v>2</v>
      </c>
      <c r="D61" s="37" t="n">
        <v>4</v>
      </c>
      <c r="E61" s="37" t="n">
        <v>3</v>
      </c>
      <c r="F61" s="37" t="n">
        <v>3</v>
      </c>
      <c r="G61" s="37" t="n">
        <v>3</v>
      </c>
      <c r="H61" s="37" t="n">
        <v>3</v>
      </c>
      <c r="I61" s="37" t="str">
        <f aca="false">IFERROR(VLOOKUP(A61,Employees!$A$2:$I$1501,9,FALSE()),"Unknown")</f>
        <v>Operations</v>
      </c>
    </row>
    <row r="62" customFormat="false" ht="15" hidden="false" customHeight="false" outlineLevel="0" collapsed="false">
      <c r="A62" s="37" t="s">
        <v>837</v>
      </c>
      <c r="B62" s="37" t="n">
        <v>2024</v>
      </c>
      <c r="C62" s="37" t="n">
        <v>3</v>
      </c>
      <c r="D62" s="37" t="n">
        <v>4</v>
      </c>
      <c r="E62" s="37" t="n">
        <v>3</v>
      </c>
      <c r="F62" s="37" t="n">
        <v>5</v>
      </c>
      <c r="G62" s="37" t="n">
        <v>5</v>
      </c>
      <c r="H62" s="37" t="n">
        <v>10</v>
      </c>
      <c r="I62" s="37" t="str">
        <f aca="false">IFERROR(VLOOKUP(A62,Employees!$A$2:$I$1501,9,FALSE()),"Unknown")</f>
        <v>Engineering</v>
      </c>
    </row>
    <row r="63" customFormat="false" ht="15" hidden="false" customHeight="false" outlineLevel="0" collapsed="false">
      <c r="A63" s="37" t="s">
        <v>662</v>
      </c>
      <c r="B63" s="37" t="n">
        <v>2024</v>
      </c>
      <c r="C63" s="37" t="n">
        <v>2</v>
      </c>
      <c r="D63" s="37" t="n">
        <v>5</v>
      </c>
      <c r="E63" s="37" t="n">
        <v>3</v>
      </c>
      <c r="F63" s="37" t="n">
        <v>5</v>
      </c>
      <c r="G63" s="37" t="n">
        <v>3</v>
      </c>
      <c r="H63" s="37" t="n">
        <v>7</v>
      </c>
      <c r="I63" s="37" t="str">
        <f aca="false">IFERROR(VLOOKUP(A63,Employees!$A$2:$I$1501,9,FALSE()),"Unknown")</f>
        <v>Engineering</v>
      </c>
    </row>
    <row r="64" customFormat="false" ht="15" hidden="false" customHeight="false" outlineLevel="0" collapsed="false">
      <c r="A64" s="37" t="s">
        <v>865</v>
      </c>
      <c r="B64" s="37" t="n">
        <v>2024</v>
      </c>
      <c r="C64" s="37" t="n">
        <v>3</v>
      </c>
      <c r="D64" s="37" t="n">
        <v>2</v>
      </c>
      <c r="E64" s="37" t="n">
        <v>1</v>
      </c>
      <c r="F64" s="37" t="n">
        <v>1</v>
      </c>
      <c r="G64" s="37" t="n">
        <v>5</v>
      </c>
      <c r="H64" s="37" t="n">
        <v>2</v>
      </c>
      <c r="I64" s="37" t="str">
        <f aca="false">IFERROR(VLOOKUP(A64,Employees!$A$2:$I$1501,9,FALSE()),"Unknown")</f>
        <v>Sales</v>
      </c>
    </row>
    <row r="65" customFormat="false" ht="15" hidden="false" customHeight="false" outlineLevel="0" collapsed="false">
      <c r="A65" s="37" t="s">
        <v>1088</v>
      </c>
      <c r="B65" s="37" t="n">
        <v>2024</v>
      </c>
      <c r="C65" s="37" t="n">
        <v>2</v>
      </c>
      <c r="D65" s="37" t="n">
        <v>4</v>
      </c>
      <c r="E65" s="37" t="n">
        <v>2</v>
      </c>
      <c r="F65" s="37" t="n">
        <v>2</v>
      </c>
      <c r="G65" s="37" t="n">
        <v>1</v>
      </c>
      <c r="H65" s="37" t="n">
        <v>8</v>
      </c>
      <c r="I65" s="37" t="str">
        <f aca="false">IFERROR(VLOOKUP(A65,Employees!$A$2:$I$1501,9,FALSE()),"Unknown")</f>
        <v>Engineering</v>
      </c>
    </row>
    <row r="66" customFormat="false" ht="15" hidden="false" customHeight="false" outlineLevel="0" collapsed="false">
      <c r="A66" s="37" t="s">
        <v>417</v>
      </c>
      <c r="B66" s="37" t="n">
        <v>2024</v>
      </c>
      <c r="C66" s="37" t="n">
        <v>3</v>
      </c>
      <c r="D66" s="37" t="n">
        <v>4</v>
      </c>
      <c r="E66" s="37" t="n">
        <v>4</v>
      </c>
      <c r="F66" s="37" t="n">
        <v>4</v>
      </c>
      <c r="G66" s="37" t="n">
        <v>3</v>
      </c>
      <c r="H66" s="37" t="n">
        <v>7</v>
      </c>
      <c r="I66" s="37" t="str">
        <f aca="false">IFERROR(VLOOKUP(A66,Employees!$A$2:$I$1501,9,FALSE()),"Unknown")</f>
        <v>Customer Support</v>
      </c>
    </row>
    <row r="67" customFormat="false" ht="15" hidden="false" customHeight="false" outlineLevel="0" collapsed="false">
      <c r="A67" s="37" t="s">
        <v>1842</v>
      </c>
      <c r="B67" s="37" t="n">
        <v>2024</v>
      </c>
      <c r="C67" s="37" t="n">
        <v>3</v>
      </c>
      <c r="D67" s="37" t="n">
        <v>3</v>
      </c>
      <c r="E67" s="37" t="n">
        <v>3</v>
      </c>
      <c r="F67" s="37" t="n">
        <v>5</v>
      </c>
      <c r="G67" s="37" t="n">
        <v>3</v>
      </c>
      <c r="H67" s="37" t="n">
        <v>3</v>
      </c>
      <c r="I67" s="37" t="str">
        <f aca="false">IFERROR(VLOOKUP(A67,Employees!$A$2:$I$1501,9,FALSE()),"Unknown")</f>
        <v>Engineering</v>
      </c>
    </row>
    <row r="68" customFormat="false" ht="15" hidden="false" customHeight="false" outlineLevel="0" collapsed="false">
      <c r="A68" s="37" t="s">
        <v>1118</v>
      </c>
      <c r="B68" s="37" t="n">
        <v>2024</v>
      </c>
      <c r="C68" s="37" t="n">
        <v>4</v>
      </c>
      <c r="D68" s="37" t="n">
        <v>3</v>
      </c>
      <c r="E68" s="37" t="n">
        <v>4</v>
      </c>
      <c r="F68" s="37" t="n">
        <v>3</v>
      </c>
      <c r="G68" s="37" t="n">
        <v>5</v>
      </c>
      <c r="H68" s="37" t="n">
        <v>7</v>
      </c>
      <c r="I68" s="37" t="str">
        <f aca="false">IFERROR(VLOOKUP(A68,Employees!$A$2:$I$1501,9,FALSE()),"Unknown")</f>
        <v>Operations</v>
      </c>
    </row>
    <row r="69" customFormat="false" ht="15" hidden="false" customHeight="false" outlineLevel="0" collapsed="false">
      <c r="A69" s="37" t="s">
        <v>1237</v>
      </c>
      <c r="B69" s="37" t="n">
        <v>2024</v>
      </c>
      <c r="C69" s="37" t="n">
        <v>4</v>
      </c>
      <c r="D69" s="37" t="n">
        <v>4</v>
      </c>
      <c r="E69" s="37" t="n">
        <v>2</v>
      </c>
      <c r="F69" s="37" t="n">
        <v>4</v>
      </c>
      <c r="G69" s="37" t="n">
        <v>3</v>
      </c>
      <c r="H69" s="37" t="n">
        <v>5</v>
      </c>
      <c r="I69" s="37" t="str">
        <f aca="false">IFERROR(VLOOKUP(A69,Employees!$A$2:$I$1501,9,FALSE()),"Unknown")</f>
        <v>Engineering</v>
      </c>
    </row>
    <row r="70" customFormat="false" ht="15" hidden="false" customHeight="false" outlineLevel="0" collapsed="false">
      <c r="A70" s="37" t="s">
        <v>1264</v>
      </c>
      <c r="B70" s="37" t="n">
        <v>2024</v>
      </c>
      <c r="C70" s="37" t="n">
        <v>3</v>
      </c>
      <c r="D70" s="37" t="n">
        <v>4</v>
      </c>
      <c r="E70" s="37" t="n">
        <v>5</v>
      </c>
      <c r="F70" s="37" t="n">
        <v>3</v>
      </c>
      <c r="G70" s="37" t="n">
        <v>4</v>
      </c>
      <c r="H70" s="37" t="n">
        <v>8</v>
      </c>
      <c r="I70" s="37" t="str">
        <f aca="false">IFERROR(VLOOKUP(A70,Employees!$A$2:$I$1501,9,FALSE()),"Unknown")</f>
        <v>Customer Support</v>
      </c>
    </row>
    <row r="71" customFormat="false" ht="15" hidden="false" customHeight="false" outlineLevel="0" collapsed="false">
      <c r="A71" s="37" t="s">
        <v>623</v>
      </c>
      <c r="B71" s="37" t="n">
        <v>2024</v>
      </c>
      <c r="C71" s="37" t="n">
        <v>3</v>
      </c>
      <c r="D71" s="37" t="n">
        <v>5</v>
      </c>
      <c r="E71" s="37" t="n">
        <v>5</v>
      </c>
      <c r="F71" s="37" t="n">
        <v>3</v>
      </c>
      <c r="G71" s="37" t="n">
        <v>5</v>
      </c>
      <c r="H71" s="37" t="n">
        <v>6</v>
      </c>
      <c r="I71" s="37" t="str">
        <f aca="false">IFERROR(VLOOKUP(A71,Employees!$A$2:$I$1501,9,FALSE()),"Unknown")</f>
        <v>Engineering</v>
      </c>
    </row>
    <row r="72" customFormat="false" ht="15" hidden="false" customHeight="false" outlineLevel="0" collapsed="false">
      <c r="A72" s="37" t="s">
        <v>1076</v>
      </c>
      <c r="B72" s="37" t="n">
        <v>2024</v>
      </c>
      <c r="C72" s="37" t="n">
        <v>3</v>
      </c>
      <c r="D72" s="37" t="n">
        <v>3</v>
      </c>
      <c r="E72" s="37" t="n">
        <v>4</v>
      </c>
      <c r="F72" s="37" t="n">
        <v>4</v>
      </c>
      <c r="G72" s="37" t="n">
        <v>4</v>
      </c>
      <c r="H72" s="37" t="n">
        <v>8</v>
      </c>
      <c r="I72" s="37" t="str">
        <f aca="false">IFERROR(VLOOKUP(A72,Employees!$A$2:$I$1501,9,FALSE()),"Unknown")</f>
        <v>Engineering</v>
      </c>
    </row>
    <row r="73" customFormat="false" ht="15" hidden="false" customHeight="false" outlineLevel="0" collapsed="false">
      <c r="A73" s="37" t="s">
        <v>1525</v>
      </c>
      <c r="B73" s="37" t="n">
        <v>2024</v>
      </c>
      <c r="C73" s="37" t="n">
        <v>5</v>
      </c>
      <c r="D73" s="37" t="n">
        <v>4</v>
      </c>
      <c r="E73" s="37" t="n">
        <v>5</v>
      </c>
      <c r="F73" s="37" t="n">
        <v>3</v>
      </c>
      <c r="G73" s="37" t="n">
        <v>3</v>
      </c>
      <c r="H73" s="37" t="n">
        <v>8</v>
      </c>
      <c r="I73" s="37" t="str">
        <f aca="false">IFERROR(VLOOKUP(A73,Employees!$A$2:$I$1501,9,FALSE()),"Unknown")</f>
        <v>Customer Support</v>
      </c>
    </row>
    <row r="74" customFormat="false" ht="15" hidden="false" customHeight="false" outlineLevel="0" collapsed="false">
      <c r="A74" s="37" t="s">
        <v>1610</v>
      </c>
      <c r="B74" s="37" t="n">
        <v>2024</v>
      </c>
      <c r="C74" s="37" t="n">
        <v>3</v>
      </c>
      <c r="D74" s="37" t="n">
        <v>3</v>
      </c>
      <c r="E74" s="37" t="n">
        <v>4</v>
      </c>
      <c r="F74" s="37" t="n">
        <v>4</v>
      </c>
      <c r="G74" s="37" t="n">
        <v>4</v>
      </c>
      <c r="H74" s="37" t="n">
        <v>10</v>
      </c>
      <c r="I74" s="37" t="str">
        <f aca="false">IFERROR(VLOOKUP(A74,Employees!$A$2:$I$1501,9,FALSE()),"Unknown")</f>
        <v>Sales</v>
      </c>
    </row>
    <row r="75" customFormat="false" ht="15" hidden="false" customHeight="false" outlineLevel="0" collapsed="false">
      <c r="A75" s="37" t="s">
        <v>1928</v>
      </c>
      <c r="B75" s="37" t="n">
        <v>2024</v>
      </c>
      <c r="C75" s="37" t="n">
        <v>2</v>
      </c>
      <c r="D75" s="37" t="n">
        <v>3</v>
      </c>
      <c r="E75" s="37" t="n">
        <v>2</v>
      </c>
      <c r="F75" s="37" t="n">
        <v>3</v>
      </c>
      <c r="G75" s="37" t="n">
        <v>4</v>
      </c>
      <c r="H75" s="37" t="n">
        <v>10</v>
      </c>
      <c r="I75" s="37" t="str">
        <f aca="false">IFERROR(VLOOKUP(A75,Employees!$A$2:$I$1501,9,FALSE()),"Unknown")</f>
        <v>Engineering</v>
      </c>
    </row>
    <row r="76" customFormat="false" ht="15" hidden="false" customHeight="false" outlineLevel="0" collapsed="false">
      <c r="A76" s="37" t="s">
        <v>1209</v>
      </c>
      <c r="B76" s="37" t="n">
        <v>2024</v>
      </c>
      <c r="C76" s="37" t="n">
        <v>3</v>
      </c>
      <c r="D76" s="37" t="n">
        <v>4</v>
      </c>
      <c r="E76" s="37" t="n">
        <v>5</v>
      </c>
      <c r="F76" s="37" t="n">
        <v>3</v>
      </c>
      <c r="G76" s="37" t="n">
        <v>2</v>
      </c>
      <c r="H76" s="37" t="n">
        <v>4</v>
      </c>
      <c r="I76" s="37" t="str">
        <f aca="false">IFERROR(VLOOKUP(A76,Employees!$A$2:$I$1501,9,FALSE()),"Unknown")</f>
        <v>Sales</v>
      </c>
    </row>
    <row r="77" customFormat="false" ht="15" hidden="false" customHeight="false" outlineLevel="0" collapsed="false">
      <c r="A77" s="37" t="s">
        <v>965</v>
      </c>
      <c r="B77" s="37" t="n">
        <v>2024</v>
      </c>
      <c r="C77" s="37" t="n">
        <v>4</v>
      </c>
      <c r="D77" s="37" t="n">
        <v>3</v>
      </c>
      <c r="E77" s="37" t="n">
        <v>4</v>
      </c>
      <c r="F77" s="37" t="n">
        <v>3</v>
      </c>
      <c r="G77" s="37" t="n">
        <v>5</v>
      </c>
      <c r="H77" s="37" t="n">
        <v>9</v>
      </c>
      <c r="I77" s="37" t="str">
        <f aca="false">IFERROR(VLOOKUP(A77,Employees!$A$2:$I$1501,9,FALSE()),"Unknown")</f>
        <v>Customer Support</v>
      </c>
    </row>
    <row r="78" customFormat="false" ht="15" hidden="false" customHeight="false" outlineLevel="0" collapsed="false">
      <c r="A78" s="37" t="s">
        <v>1527</v>
      </c>
      <c r="B78" s="37" t="n">
        <v>2024</v>
      </c>
      <c r="C78" s="37" t="n">
        <v>3</v>
      </c>
      <c r="D78" s="37" t="n">
        <v>3</v>
      </c>
      <c r="E78" s="37" t="n">
        <v>4</v>
      </c>
      <c r="F78" s="37" t="n">
        <v>2</v>
      </c>
      <c r="G78" s="37" t="n">
        <v>4</v>
      </c>
      <c r="H78" s="37" t="n">
        <v>7</v>
      </c>
      <c r="I78" s="37" t="str">
        <f aca="false">IFERROR(VLOOKUP(A78,Employees!$A$2:$I$1501,9,FALSE()),"Unknown")</f>
        <v>Sales</v>
      </c>
    </row>
    <row r="79" customFormat="false" ht="15" hidden="false" customHeight="false" outlineLevel="0" collapsed="false">
      <c r="A79" s="37" t="s">
        <v>1671</v>
      </c>
      <c r="B79" s="37" t="n">
        <v>2024</v>
      </c>
      <c r="C79" s="37" t="n">
        <v>4</v>
      </c>
      <c r="D79" s="37" t="n">
        <v>3</v>
      </c>
      <c r="E79" s="37" t="n">
        <v>3</v>
      </c>
      <c r="F79" s="37" t="n">
        <v>3</v>
      </c>
      <c r="G79" s="37" t="n">
        <v>5</v>
      </c>
      <c r="H79" s="37" t="n">
        <v>6</v>
      </c>
      <c r="I79" s="37" t="str">
        <f aca="false">IFERROR(VLOOKUP(A79,Employees!$A$2:$I$1501,9,FALSE()),"Unknown")</f>
        <v>Engineering</v>
      </c>
    </row>
    <row r="80" customFormat="false" ht="15" hidden="false" customHeight="false" outlineLevel="0" collapsed="false">
      <c r="A80" s="37" t="s">
        <v>1388</v>
      </c>
      <c r="B80" s="37" t="n">
        <v>2024</v>
      </c>
      <c r="C80" s="37" t="n">
        <v>5</v>
      </c>
      <c r="D80" s="37" t="n">
        <v>4</v>
      </c>
      <c r="E80" s="37" t="n">
        <v>3</v>
      </c>
      <c r="F80" s="37" t="n">
        <v>2</v>
      </c>
      <c r="G80" s="37" t="n">
        <v>5</v>
      </c>
      <c r="H80" s="37" t="n">
        <v>7</v>
      </c>
      <c r="I80" s="37" t="str">
        <f aca="false">IFERROR(VLOOKUP(A80,Employees!$A$2:$I$1501,9,FALSE()),"Unknown")</f>
        <v>Engineering</v>
      </c>
    </row>
    <row r="81" customFormat="false" ht="15" hidden="false" customHeight="false" outlineLevel="0" collapsed="false">
      <c r="A81" s="37" t="s">
        <v>1789</v>
      </c>
      <c r="B81" s="37" t="n">
        <v>2024</v>
      </c>
      <c r="C81" s="37" t="n">
        <v>4</v>
      </c>
      <c r="D81" s="37" t="n">
        <v>5</v>
      </c>
      <c r="E81" s="37" t="n">
        <v>4</v>
      </c>
      <c r="F81" s="37" t="n">
        <v>4</v>
      </c>
      <c r="G81" s="37" t="n">
        <v>5</v>
      </c>
      <c r="H81" s="37" t="n">
        <v>9</v>
      </c>
      <c r="I81" s="37" t="str">
        <f aca="false">IFERROR(VLOOKUP(A81,Employees!$A$2:$I$1501,9,FALSE()),"Unknown")</f>
        <v>Engineering</v>
      </c>
    </row>
    <row r="82" customFormat="false" ht="15" hidden="false" customHeight="false" outlineLevel="0" collapsed="false">
      <c r="A82" s="37" t="s">
        <v>372</v>
      </c>
      <c r="B82" s="37" t="n">
        <v>2024</v>
      </c>
      <c r="C82" s="37" t="n">
        <v>2</v>
      </c>
      <c r="D82" s="37" t="n">
        <v>5</v>
      </c>
      <c r="E82" s="37" t="n">
        <v>4</v>
      </c>
      <c r="F82" s="37" t="n">
        <v>5</v>
      </c>
      <c r="G82" s="37" t="n">
        <v>4</v>
      </c>
      <c r="H82" s="37" t="n">
        <v>10</v>
      </c>
      <c r="I82" s="37" t="str">
        <f aca="false">IFERROR(VLOOKUP(A82,Employees!$A$2:$I$1501,9,FALSE()),"Unknown")</f>
        <v>Customer Support</v>
      </c>
    </row>
    <row r="83" customFormat="false" ht="15" hidden="false" customHeight="false" outlineLevel="0" collapsed="false">
      <c r="A83" s="37" t="s">
        <v>710</v>
      </c>
      <c r="B83" s="37" t="n">
        <v>2024</v>
      </c>
      <c r="C83" s="37" t="n">
        <v>3</v>
      </c>
      <c r="D83" s="37" t="n">
        <v>2</v>
      </c>
      <c r="E83" s="37" t="n">
        <v>4</v>
      </c>
      <c r="F83" s="37" t="n">
        <v>4</v>
      </c>
      <c r="G83" s="37" t="n">
        <v>3</v>
      </c>
      <c r="H83" s="37" t="n">
        <v>7</v>
      </c>
      <c r="I83" s="37" t="str">
        <f aca="false">IFERROR(VLOOKUP(A83,Employees!$A$2:$I$1501,9,FALSE()),"Unknown")</f>
        <v>Customer Support</v>
      </c>
    </row>
    <row r="84" customFormat="false" ht="15" hidden="false" customHeight="false" outlineLevel="0" collapsed="false">
      <c r="A84" s="37" t="s">
        <v>1365</v>
      </c>
      <c r="B84" s="37" t="n">
        <v>2024</v>
      </c>
      <c r="C84" s="37" t="n">
        <v>2</v>
      </c>
      <c r="D84" s="37" t="n">
        <v>3</v>
      </c>
      <c r="E84" s="37" t="n">
        <v>2</v>
      </c>
      <c r="F84" s="37" t="n">
        <v>4</v>
      </c>
      <c r="G84" s="37" t="n">
        <v>4</v>
      </c>
      <c r="H84" s="37" t="n">
        <v>8</v>
      </c>
      <c r="I84" s="37" t="str">
        <f aca="false">IFERROR(VLOOKUP(A84,Employees!$A$2:$I$1501,9,FALSE()),"Unknown")</f>
        <v>Sales</v>
      </c>
    </row>
    <row r="85" customFormat="false" ht="15" hidden="false" customHeight="false" outlineLevel="0" collapsed="false">
      <c r="A85" s="37" t="s">
        <v>1266</v>
      </c>
      <c r="B85" s="37" t="n">
        <v>2024</v>
      </c>
      <c r="C85" s="37" t="n">
        <v>5</v>
      </c>
      <c r="D85" s="37" t="n">
        <v>4</v>
      </c>
      <c r="E85" s="37" t="n">
        <v>4</v>
      </c>
      <c r="F85" s="37" t="n">
        <v>4</v>
      </c>
      <c r="G85" s="37" t="n">
        <v>3</v>
      </c>
      <c r="H85" s="37" t="n">
        <v>10</v>
      </c>
      <c r="I85" s="37" t="str">
        <f aca="false">IFERROR(VLOOKUP(A85,Employees!$A$2:$I$1501,9,FALSE()),"Unknown")</f>
        <v>Operations</v>
      </c>
    </row>
    <row r="86" customFormat="false" ht="15" hidden="false" customHeight="false" outlineLevel="0" collapsed="false">
      <c r="A86" s="37" t="s">
        <v>1884</v>
      </c>
      <c r="B86" s="37" t="n">
        <v>2024</v>
      </c>
      <c r="C86" s="37" t="n">
        <v>2</v>
      </c>
      <c r="D86" s="37" t="n">
        <v>4</v>
      </c>
      <c r="E86" s="37" t="n">
        <v>4</v>
      </c>
      <c r="F86" s="37" t="n">
        <v>2</v>
      </c>
      <c r="G86" s="37" t="n">
        <v>2</v>
      </c>
      <c r="H86" s="37" t="n">
        <v>5</v>
      </c>
      <c r="I86" s="37" t="str">
        <f aca="false">IFERROR(VLOOKUP(A86,Employees!$A$2:$I$1501,9,FALSE()),"Unknown")</f>
        <v>Engineering</v>
      </c>
    </row>
    <row r="87" customFormat="false" ht="15" hidden="false" customHeight="false" outlineLevel="0" collapsed="false">
      <c r="A87" s="37" t="s">
        <v>506</v>
      </c>
      <c r="B87" s="37" t="n">
        <v>2024</v>
      </c>
      <c r="C87" s="37" t="n">
        <v>5</v>
      </c>
      <c r="D87" s="37" t="n">
        <v>3</v>
      </c>
      <c r="E87" s="37" t="n">
        <v>3</v>
      </c>
      <c r="F87" s="37" t="n">
        <v>4</v>
      </c>
      <c r="G87" s="37" t="n">
        <v>1</v>
      </c>
      <c r="H87" s="37" t="n">
        <v>6</v>
      </c>
      <c r="I87" s="37" t="str">
        <f aca="false">IFERROR(VLOOKUP(A87,Employees!$A$2:$I$1501,9,FALSE()),"Unknown")</f>
        <v>Data &amp; AI</v>
      </c>
    </row>
    <row r="88" customFormat="false" ht="15" hidden="false" customHeight="false" outlineLevel="0" collapsed="false">
      <c r="A88" s="37" t="s">
        <v>811</v>
      </c>
      <c r="B88" s="37" t="n">
        <v>2024</v>
      </c>
      <c r="C88" s="37" t="n">
        <v>4</v>
      </c>
      <c r="D88" s="37" t="n">
        <v>2</v>
      </c>
      <c r="E88" s="37" t="n">
        <v>2</v>
      </c>
      <c r="F88" s="37" t="n">
        <v>3</v>
      </c>
      <c r="G88" s="37" t="n">
        <v>3</v>
      </c>
      <c r="H88" s="37" t="n">
        <v>5</v>
      </c>
      <c r="I88" s="37" t="str">
        <f aca="false">IFERROR(VLOOKUP(A88,Employees!$A$2:$I$1501,9,FALSE()),"Unknown")</f>
        <v>Engineering</v>
      </c>
    </row>
    <row r="89" customFormat="false" ht="15" hidden="false" customHeight="false" outlineLevel="0" collapsed="false">
      <c r="A89" s="37" t="s">
        <v>1926</v>
      </c>
      <c r="B89" s="37" t="n">
        <v>2024</v>
      </c>
      <c r="C89" s="37" t="n">
        <v>4</v>
      </c>
      <c r="D89" s="37" t="n">
        <v>5</v>
      </c>
      <c r="E89" s="37" t="n">
        <v>3</v>
      </c>
      <c r="F89" s="37" t="n">
        <v>3</v>
      </c>
      <c r="G89" s="37" t="n">
        <v>4</v>
      </c>
      <c r="H89" s="37" t="n">
        <v>9</v>
      </c>
      <c r="I89" s="37" t="str">
        <f aca="false">IFERROR(VLOOKUP(A89,Employees!$A$2:$I$1501,9,FALSE()),"Unknown")</f>
        <v>Engineering</v>
      </c>
    </row>
    <row r="90" customFormat="false" ht="15" hidden="false" customHeight="false" outlineLevel="0" collapsed="false">
      <c r="A90" s="37" t="s">
        <v>1265</v>
      </c>
      <c r="B90" s="37" t="n">
        <v>2024</v>
      </c>
      <c r="C90" s="37" t="n">
        <v>4</v>
      </c>
      <c r="D90" s="37" t="n">
        <v>3</v>
      </c>
      <c r="E90" s="37" t="n">
        <v>2</v>
      </c>
      <c r="F90" s="37" t="n">
        <v>3</v>
      </c>
      <c r="G90" s="37" t="n">
        <v>4</v>
      </c>
      <c r="H90" s="37" t="n">
        <v>7</v>
      </c>
      <c r="I90" s="37" t="str">
        <f aca="false">IFERROR(VLOOKUP(A90,Employees!$A$2:$I$1501,9,FALSE()),"Unknown")</f>
        <v>Operations</v>
      </c>
    </row>
    <row r="91" customFormat="false" ht="15" hidden="false" customHeight="false" outlineLevel="0" collapsed="false">
      <c r="A91" s="37" t="s">
        <v>670</v>
      </c>
      <c r="B91" s="37" t="n">
        <v>2024</v>
      </c>
      <c r="C91" s="37" t="n">
        <v>3</v>
      </c>
      <c r="D91" s="37" t="n">
        <v>4</v>
      </c>
      <c r="E91" s="37" t="n">
        <v>5</v>
      </c>
      <c r="F91" s="37" t="n">
        <v>3</v>
      </c>
      <c r="G91" s="37" t="n">
        <v>5</v>
      </c>
      <c r="H91" s="37" t="n">
        <v>10</v>
      </c>
      <c r="I91" s="37" t="str">
        <f aca="false">IFERROR(VLOOKUP(A91,Employees!$A$2:$I$1501,9,FALSE()),"Unknown")</f>
        <v>Engineering</v>
      </c>
    </row>
    <row r="92" customFormat="false" ht="15" hidden="false" customHeight="false" outlineLevel="0" collapsed="false">
      <c r="A92" s="37" t="s">
        <v>1320</v>
      </c>
      <c r="B92" s="37" t="n">
        <v>2024</v>
      </c>
      <c r="C92" s="37" t="n">
        <v>4</v>
      </c>
      <c r="D92" s="37" t="n">
        <v>3</v>
      </c>
      <c r="E92" s="37" t="n">
        <v>4</v>
      </c>
      <c r="F92" s="37" t="n">
        <v>3</v>
      </c>
      <c r="G92" s="37" t="n">
        <v>5</v>
      </c>
      <c r="H92" s="37" t="n">
        <v>9</v>
      </c>
      <c r="I92" s="37" t="str">
        <f aca="false">IFERROR(VLOOKUP(A92,Employees!$A$2:$I$1501,9,FALSE()),"Unknown")</f>
        <v>Data &amp; AI</v>
      </c>
    </row>
    <row r="93" customFormat="false" ht="15" hidden="false" customHeight="false" outlineLevel="0" collapsed="false">
      <c r="A93" s="37" t="s">
        <v>1827</v>
      </c>
      <c r="B93" s="37" t="n">
        <v>2024</v>
      </c>
      <c r="C93" s="37" t="n">
        <v>3</v>
      </c>
      <c r="D93" s="37" t="n">
        <v>5</v>
      </c>
      <c r="E93" s="37" t="n">
        <v>3</v>
      </c>
      <c r="F93" s="37" t="n">
        <v>4</v>
      </c>
      <c r="G93" s="37" t="n">
        <v>4</v>
      </c>
      <c r="H93" s="37" t="n">
        <v>8</v>
      </c>
      <c r="I93" s="37" t="str">
        <f aca="false">IFERROR(VLOOKUP(A93,Employees!$A$2:$I$1501,9,FALSE()),"Unknown")</f>
        <v>Engineering</v>
      </c>
    </row>
    <row r="94" customFormat="false" ht="15" hidden="false" customHeight="false" outlineLevel="0" collapsed="false">
      <c r="A94" s="37" t="s">
        <v>589</v>
      </c>
      <c r="B94" s="37" t="n">
        <v>2024</v>
      </c>
      <c r="C94" s="37" t="n">
        <v>3</v>
      </c>
      <c r="D94" s="37" t="n">
        <v>4</v>
      </c>
      <c r="E94" s="37" t="n">
        <v>3</v>
      </c>
      <c r="F94" s="37" t="n">
        <v>4</v>
      </c>
      <c r="G94" s="37" t="n">
        <v>3</v>
      </c>
      <c r="H94" s="37" t="n">
        <v>10</v>
      </c>
      <c r="I94" s="37" t="str">
        <f aca="false">IFERROR(VLOOKUP(A94,Employees!$A$2:$I$1501,9,FALSE()),"Unknown")</f>
        <v>Engineering</v>
      </c>
    </row>
    <row r="95" customFormat="false" ht="15" hidden="false" customHeight="false" outlineLevel="0" collapsed="false">
      <c r="A95" s="37" t="s">
        <v>373</v>
      </c>
      <c r="B95" s="37" t="n">
        <v>2024</v>
      </c>
      <c r="C95" s="37" t="n">
        <v>5</v>
      </c>
      <c r="D95" s="37" t="n">
        <v>4</v>
      </c>
      <c r="E95" s="37" t="n">
        <v>4</v>
      </c>
      <c r="F95" s="37" t="n">
        <v>5</v>
      </c>
      <c r="G95" s="37" t="n">
        <v>4</v>
      </c>
      <c r="H95" s="37" t="n">
        <v>1</v>
      </c>
      <c r="I95" s="37" t="str">
        <f aca="false">IFERROR(VLOOKUP(A95,Employees!$A$2:$I$1501,9,FALSE()),"Unknown")</f>
        <v>Finance</v>
      </c>
    </row>
    <row r="96" customFormat="false" ht="15" hidden="false" customHeight="false" outlineLevel="0" collapsed="false">
      <c r="A96" s="37" t="s">
        <v>1679</v>
      </c>
      <c r="B96" s="37" t="n">
        <v>2024</v>
      </c>
      <c r="C96" s="37" t="n">
        <v>3</v>
      </c>
      <c r="D96" s="37" t="n">
        <v>3</v>
      </c>
      <c r="E96" s="37" t="n">
        <v>4</v>
      </c>
      <c r="F96" s="37" t="n">
        <v>4</v>
      </c>
      <c r="G96" s="37" t="n">
        <v>5</v>
      </c>
      <c r="H96" s="37" t="n">
        <v>8</v>
      </c>
      <c r="I96" s="37" t="str">
        <f aca="false">IFERROR(VLOOKUP(A96,Employees!$A$2:$I$1501,9,FALSE()),"Unknown")</f>
        <v>Legal &amp; Compliance</v>
      </c>
    </row>
    <row r="97" customFormat="false" ht="15" hidden="false" customHeight="false" outlineLevel="0" collapsed="false">
      <c r="A97" s="37" t="s">
        <v>744</v>
      </c>
      <c r="B97" s="37" t="n">
        <v>2024</v>
      </c>
      <c r="C97" s="37" t="n">
        <v>2</v>
      </c>
      <c r="D97" s="37" t="n">
        <v>4</v>
      </c>
      <c r="E97" s="37" t="n">
        <v>5</v>
      </c>
      <c r="F97" s="37" t="n">
        <v>4</v>
      </c>
      <c r="G97" s="37" t="n">
        <v>4</v>
      </c>
      <c r="H97" s="37" t="n">
        <v>7</v>
      </c>
      <c r="I97" s="37" t="str">
        <f aca="false">IFERROR(VLOOKUP(A97,Employees!$A$2:$I$1501,9,FALSE()),"Unknown")</f>
        <v>Sales</v>
      </c>
    </row>
    <row r="98" customFormat="false" ht="15" hidden="false" customHeight="false" outlineLevel="0" collapsed="false">
      <c r="A98" s="37" t="s">
        <v>1202</v>
      </c>
      <c r="B98" s="37" t="n">
        <v>2024</v>
      </c>
      <c r="C98" s="37" t="n">
        <v>4</v>
      </c>
      <c r="D98" s="37" t="n">
        <v>3</v>
      </c>
      <c r="E98" s="37" t="n">
        <v>4</v>
      </c>
      <c r="F98" s="37" t="n">
        <v>4</v>
      </c>
      <c r="G98" s="37" t="n">
        <v>4</v>
      </c>
      <c r="H98" s="37" t="n">
        <v>9</v>
      </c>
      <c r="I98" s="37" t="str">
        <f aca="false">IFERROR(VLOOKUP(A98,Employees!$A$2:$I$1501,9,FALSE()),"Unknown")</f>
        <v>Data &amp; AI</v>
      </c>
    </row>
    <row r="99" customFormat="false" ht="15" hidden="false" customHeight="false" outlineLevel="0" collapsed="false">
      <c r="A99" s="37" t="s">
        <v>1253</v>
      </c>
      <c r="B99" s="37" t="n">
        <v>2024</v>
      </c>
      <c r="C99" s="37" t="n">
        <v>4</v>
      </c>
      <c r="D99" s="37" t="n">
        <v>5</v>
      </c>
      <c r="E99" s="37" t="n">
        <v>4</v>
      </c>
      <c r="F99" s="37" t="n">
        <v>5</v>
      </c>
      <c r="G99" s="37" t="n">
        <v>3</v>
      </c>
      <c r="H99" s="37" t="n">
        <v>6</v>
      </c>
      <c r="I99" s="37" t="str">
        <f aca="false">IFERROR(VLOOKUP(A99,Employees!$A$2:$I$1501,9,FALSE()),"Unknown")</f>
        <v>Engineering</v>
      </c>
    </row>
    <row r="100" customFormat="false" ht="15" hidden="false" customHeight="false" outlineLevel="0" collapsed="false">
      <c r="A100" s="37" t="s">
        <v>1404</v>
      </c>
      <c r="B100" s="37" t="n">
        <v>2024</v>
      </c>
      <c r="C100" s="37" t="n">
        <v>3</v>
      </c>
      <c r="D100" s="37" t="n">
        <v>4</v>
      </c>
      <c r="E100" s="37" t="n">
        <v>4</v>
      </c>
      <c r="F100" s="37" t="n">
        <v>3</v>
      </c>
      <c r="G100" s="37" t="n">
        <v>4</v>
      </c>
      <c r="H100" s="37" t="n">
        <v>6</v>
      </c>
      <c r="I100" s="37" t="str">
        <f aca="false">IFERROR(VLOOKUP(A100,Employees!$A$2:$I$1501,9,FALSE()),"Unknown")</f>
        <v>Engineering</v>
      </c>
    </row>
    <row r="101" customFormat="false" ht="15" hidden="false" customHeight="false" outlineLevel="0" collapsed="false">
      <c r="A101" s="37" t="s">
        <v>1715</v>
      </c>
      <c r="B101" s="37" t="n">
        <v>2024</v>
      </c>
      <c r="C101" s="37" t="n">
        <v>4</v>
      </c>
      <c r="D101" s="37" t="n">
        <v>4</v>
      </c>
      <c r="E101" s="37" t="n">
        <v>3</v>
      </c>
      <c r="F101" s="37" t="n">
        <v>3</v>
      </c>
      <c r="G101" s="37" t="n">
        <v>4</v>
      </c>
      <c r="H101" s="37" t="n">
        <v>8</v>
      </c>
      <c r="I101" s="37" t="str">
        <f aca="false">IFERROR(VLOOKUP(A101,Employees!$A$2:$I$1501,9,FALSE()),"Unknown")</f>
        <v>Sales</v>
      </c>
    </row>
    <row r="102" customFormat="false" ht="15" hidden="false" customHeight="false" outlineLevel="0" collapsed="false">
      <c r="A102" s="37" t="s">
        <v>886</v>
      </c>
      <c r="B102" s="37" t="n">
        <v>2024</v>
      </c>
      <c r="C102" s="37" t="n">
        <v>3</v>
      </c>
      <c r="D102" s="37" t="n">
        <v>4</v>
      </c>
      <c r="E102" s="37" t="n">
        <v>5</v>
      </c>
      <c r="F102" s="37" t="n">
        <v>4</v>
      </c>
      <c r="G102" s="37" t="n">
        <v>4</v>
      </c>
      <c r="H102" s="37" t="n">
        <v>7</v>
      </c>
      <c r="I102" s="37" t="str">
        <f aca="false">IFERROR(VLOOKUP(A102,Employees!$A$2:$I$1501,9,FALSE()),"Unknown")</f>
        <v>Engineering</v>
      </c>
    </row>
    <row r="103" customFormat="false" ht="15" hidden="false" customHeight="false" outlineLevel="0" collapsed="false">
      <c r="A103" s="37" t="s">
        <v>1936</v>
      </c>
      <c r="B103" s="37" t="n">
        <v>2024</v>
      </c>
      <c r="C103" s="37" t="n">
        <v>4</v>
      </c>
      <c r="D103" s="37" t="n">
        <v>3</v>
      </c>
      <c r="E103" s="37" t="n">
        <v>4</v>
      </c>
      <c r="F103" s="37" t="n">
        <v>4</v>
      </c>
      <c r="G103" s="37" t="n">
        <v>4</v>
      </c>
      <c r="H103" s="37" t="n">
        <v>4</v>
      </c>
      <c r="I103" s="37" t="str">
        <f aca="false">IFERROR(VLOOKUP(A103,Employees!$A$2:$I$1501,9,FALSE()),"Unknown")</f>
        <v>Customer Support</v>
      </c>
    </row>
    <row r="104" customFormat="false" ht="15" hidden="false" customHeight="false" outlineLevel="0" collapsed="false">
      <c r="A104" s="37" t="s">
        <v>1204</v>
      </c>
      <c r="B104" s="37" t="n">
        <v>2024</v>
      </c>
      <c r="C104" s="37" t="n">
        <v>4</v>
      </c>
      <c r="D104" s="37" t="n">
        <v>4</v>
      </c>
      <c r="E104" s="37" t="n">
        <v>3</v>
      </c>
      <c r="F104" s="37" t="n">
        <v>2</v>
      </c>
      <c r="G104" s="37" t="n">
        <v>3</v>
      </c>
      <c r="H104" s="37" t="n">
        <v>6</v>
      </c>
      <c r="I104" s="37" t="str">
        <f aca="false">IFERROR(VLOOKUP(A104,Employees!$A$2:$I$1501,9,FALSE()),"Unknown")</f>
        <v>Data &amp; AI</v>
      </c>
    </row>
    <row r="105" customFormat="false" ht="15" hidden="false" customHeight="false" outlineLevel="0" collapsed="false">
      <c r="A105" s="37" t="s">
        <v>963</v>
      </c>
      <c r="B105" s="37" t="n">
        <v>2024</v>
      </c>
      <c r="C105" s="37" t="n">
        <v>3</v>
      </c>
      <c r="D105" s="37" t="n">
        <v>3</v>
      </c>
      <c r="E105" s="37" t="n">
        <v>2</v>
      </c>
      <c r="F105" s="37" t="n">
        <v>5</v>
      </c>
      <c r="G105" s="37" t="n">
        <v>5</v>
      </c>
      <c r="H105" s="37" t="n">
        <v>8</v>
      </c>
      <c r="I105" s="37" t="str">
        <f aca="false">IFERROR(VLOOKUP(A105,Employees!$A$2:$I$1501,9,FALSE()),"Unknown")</f>
        <v>Engineering</v>
      </c>
    </row>
    <row r="106" customFormat="false" ht="15" hidden="false" customHeight="false" outlineLevel="0" collapsed="false">
      <c r="A106" s="37" t="s">
        <v>839</v>
      </c>
      <c r="B106" s="37" t="n">
        <v>2024</v>
      </c>
      <c r="C106" s="37" t="n">
        <v>4</v>
      </c>
      <c r="D106" s="37" t="n">
        <v>5</v>
      </c>
      <c r="E106" s="37" t="n">
        <v>5</v>
      </c>
      <c r="F106" s="37" t="n">
        <v>3</v>
      </c>
      <c r="G106" s="37" t="n">
        <v>4</v>
      </c>
      <c r="H106" s="37" t="n">
        <v>7</v>
      </c>
      <c r="I106" s="37" t="str">
        <f aca="false">IFERROR(VLOOKUP(A106,Employees!$A$2:$I$1501,9,FALSE()),"Unknown")</f>
        <v>Customer Support</v>
      </c>
    </row>
    <row r="107" customFormat="false" ht="15" hidden="false" customHeight="false" outlineLevel="0" collapsed="false">
      <c r="A107" s="37" t="s">
        <v>525</v>
      </c>
      <c r="B107" s="37" t="n">
        <v>2024</v>
      </c>
      <c r="C107" s="37" t="n">
        <v>3</v>
      </c>
      <c r="D107" s="37" t="n">
        <v>3</v>
      </c>
      <c r="E107" s="37" t="n">
        <v>3</v>
      </c>
      <c r="F107" s="37" t="n">
        <v>3</v>
      </c>
      <c r="G107" s="37" t="n">
        <v>3</v>
      </c>
      <c r="H107" s="37" t="n">
        <v>10</v>
      </c>
      <c r="I107" s="37" t="str">
        <f aca="false">IFERROR(VLOOKUP(A107,Employees!$A$2:$I$1501,9,FALSE()),"Unknown")</f>
        <v>Engineering</v>
      </c>
    </row>
    <row r="108" customFormat="false" ht="15" hidden="false" customHeight="false" outlineLevel="0" collapsed="false">
      <c r="A108" s="37" t="s">
        <v>564</v>
      </c>
      <c r="B108" s="37" t="n">
        <v>2024</v>
      </c>
      <c r="C108" s="37" t="n">
        <v>3</v>
      </c>
      <c r="D108" s="37" t="n">
        <v>4</v>
      </c>
      <c r="E108" s="37" t="n">
        <v>3</v>
      </c>
      <c r="F108" s="37" t="n">
        <v>4</v>
      </c>
      <c r="G108" s="37" t="n">
        <v>5</v>
      </c>
      <c r="H108" s="37" t="n">
        <v>9</v>
      </c>
      <c r="I108" s="37" t="str">
        <f aca="false">IFERROR(VLOOKUP(A108,Employees!$A$2:$I$1501,9,FALSE()),"Unknown")</f>
        <v>Sales</v>
      </c>
    </row>
    <row r="109" customFormat="false" ht="15" hidden="false" customHeight="false" outlineLevel="0" collapsed="false">
      <c r="A109" s="37" t="s">
        <v>729</v>
      </c>
      <c r="B109" s="37" t="n">
        <v>2024</v>
      </c>
      <c r="C109" s="37" t="n">
        <v>3</v>
      </c>
      <c r="D109" s="37" t="n">
        <v>4</v>
      </c>
      <c r="E109" s="37" t="n">
        <v>5</v>
      </c>
      <c r="F109" s="37" t="n">
        <v>3</v>
      </c>
      <c r="G109" s="37" t="n">
        <v>4</v>
      </c>
      <c r="H109" s="37" t="n">
        <v>10</v>
      </c>
      <c r="I109" s="37" t="str">
        <f aca="false">IFERROR(VLOOKUP(A109,Employees!$A$2:$I$1501,9,FALSE()),"Unknown")</f>
        <v>Engineering</v>
      </c>
    </row>
    <row r="110" customFormat="false" ht="15" hidden="false" customHeight="false" outlineLevel="0" collapsed="false">
      <c r="A110" s="37" t="s">
        <v>1904</v>
      </c>
      <c r="B110" s="37" t="n">
        <v>2024</v>
      </c>
      <c r="C110" s="37" t="n">
        <v>3</v>
      </c>
      <c r="D110" s="37" t="n">
        <v>5</v>
      </c>
      <c r="E110" s="37" t="n">
        <v>5</v>
      </c>
      <c r="F110" s="37" t="n">
        <v>5</v>
      </c>
      <c r="G110" s="37" t="n">
        <v>5</v>
      </c>
      <c r="H110" s="37" t="n">
        <v>4</v>
      </c>
      <c r="I110" s="37" t="str">
        <f aca="false">IFERROR(VLOOKUP(A110,Employees!$A$2:$I$1501,9,FALSE()),"Unknown")</f>
        <v>Customer Support</v>
      </c>
    </row>
    <row r="111" customFormat="false" ht="15" hidden="false" customHeight="false" outlineLevel="0" collapsed="false">
      <c r="A111" s="37" t="s">
        <v>982</v>
      </c>
      <c r="B111" s="37" t="n">
        <v>2024</v>
      </c>
      <c r="C111" s="37" t="n">
        <v>2</v>
      </c>
      <c r="D111" s="37" t="n">
        <v>4</v>
      </c>
      <c r="E111" s="37" t="n">
        <v>3</v>
      </c>
      <c r="F111" s="37" t="n">
        <v>4</v>
      </c>
      <c r="G111" s="37" t="n">
        <v>1</v>
      </c>
      <c r="H111" s="37" t="n">
        <v>9</v>
      </c>
      <c r="I111" s="37" t="str">
        <f aca="false">IFERROR(VLOOKUP(A111,Employees!$A$2:$I$1501,9,FALSE()),"Unknown")</f>
        <v>Engineering</v>
      </c>
    </row>
    <row r="112" customFormat="false" ht="15" hidden="false" customHeight="false" outlineLevel="0" collapsed="false">
      <c r="A112" s="37" t="s">
        <v>1186</v>
      </c>
      <c r="B112" s="37" t="n">
        <v>2024</v>
      </c>
      <c r="C112" s="37" t="n">
        <v>3</v>
      </c>
      <c r="D112" s="37" t="n">
        <v>3</v>
      </c>
      <c r="E112" s="37" t="n">
        <v>5</v>
      </c>
      <c r="F112" s="37" t="n">
        <v>3</v>
      </c>
      <c r="G112" s="37" t="n">
        <v>2</v>
      </c>
      <c r="H112" s="37" t="n">
        <v>9</v>
      </c>
      <c r="I112" s="37" t="str">
        <f aca="false">IFERROR(VLOOKUP(A112,Employees!$A$2:$I$1501,9,FALSE()),"Unknown")</f>
        <v>Engineering</v>
      </c>
    </row>
    <row r="113" customFormat="false" ht="15" hidden="false" customHeight="false" outlineLevel="0" collapsed="false">
      <c r="A113" s="37" t="s">
        <v>1081</v>
      </c>
      <c r="B113" s="37" t="n">
        <v>2024</v>
      </c>
      <c r="C113" s="37" t="n">
        <v>4</v>
      </c>
      <c r="D113" s="37" t="n">
        <v>3</v>
      </c>
      <c r="E113" s="37" t="n">
        <v>5</v>
      </c>
      <c r="F113" s="37" t="n">
        <v>3</v>
      </c>
      <c r="G113" s="37" t="n">
        <v>4</v>
      </c>
      <c r="H113" s="37" t="n">
        <v>8</v>
      </c>
      <c r="I113" s="37" t="str">
        <f aca="false">IFERROR(VLOOKUP(A113,Employees!$A$2:$I$1501,9,FALSE()),"Unknown")</f>
        <v>Engineering</v>
      </c>
    </row>
    <row r="114" customFormat="false" ht="15" hidden="false" customHeight="false" outlineLevel="0" collapsed="false">
      <c r="A114" s="37" t="s">
        <v>1069</v>
      </c>
      <c r="B114" s="37" t="n">
        <v>2024</v>
      </c>
      <c r="C114" s="37" t="n">
        <v>4</v>
      </c>
      <c r="D114" s="37" t="n">
        <v>3</v>
      </c>
      <c r="E114" s="37" t="n">
        <v>2</v>
      </c>
      <c r="F114" s="37" t="n">
        <v>4</v>
      </c>
      <c r="G114" s="37" t="n">
        <v>4</v>
      </c>
      <c r="H114" s="37" t="n">
        <v>9</v>
      </c>
      <c r="I114" s="37" t="str">
        <f aca="false">IFERROR(VLOOKUP(A114,Employees!$A$2:$I$1501,9,FALSE()),"Unknown")</f>
        <v>Marketing</v>
      </c>
    </row>
    <row r="115" customFormat="false" ht="15" hidden="false" customHeight="false" outlineLevel="0" collapsed="false">
      <c r="A115" s="37" t="s">
        <v>1397</v>
      </c>
      <c r="B115" s="37" t="n">
        <v>2024</v>
      </c>
      <c r="C115" s="37" t="n">
        <v>3</v>
      </c>
      <c r="D115" s="37" t="n">
        <v>4</v>
      </c>
      <c r="E115" s="37" t="n">
        <v>2</v>
      </c>
      <c r="F115" s="37" t="n">
        <v>3</v>
      </c>
      <c r="G115" s="37" t="n">
        <v>3</v>
      </c>
      <c r="H115" s="37" t="n">
        <v>9</v>
      </c>
      <c r="I115" s="37" t="str">
        <f aca="false">IFERROR(VLOOKUP(A115,Employees!$A$2:$I$1501,9,FALSE()),"Unknown")</f>
        <v>Engineering</v>
      </c>
    </row>
    <row r="116" customFormat="false" ht="15" hidden="false" customHeight="false" outlineLevel="0" collapsed="false">
      <c r="A116" s="37" t="s">
        <v>653</v>
      </c>
      <c r="B116" s="37" t="n">
        <v>2024</v>
      </c>
      <c r="C116" s="37" t="n">
        <v>3</v>
      </c>
      <c r="D116" s="37" t="n">
        <v>2</v>
      </c>
      <c r="E116" s="37" t="n">
        <v>3</v>
      </c>
      <c r="F116" s="37" t="n">
        <v>4</v>
      </c>
      <c r="G116" s="37" t="n">
        <v>4</v>
      </c>
      <c r="H116" s="37" t="n">
        <v>6</v>
      </c>
      <c r="I116" s="37" t="str">
        <f aca="false">IFERROR(VLOOKUP(A116,Employees!$A$2:$I$1501,9,FALSE()),"Unknown")</f>
        <v>Finance</v>
      </c>
    </row>
    <row r="117" customFormat="false" ht="15" hidden="false" customHeight="false" outlineLevel="0" collapsed="false">
      <c r="A117" s="37" t="s">
        <v>721</v>
      </c>
      <c r="B117" s="37" t="n">
        <v>2024</v>
      </c>
      <c r="C117" s="37" t="n">
        <v>4</v>
      </c>
      <c r="D117" s="37" t="n">
        <v>4</v>
      </c>
      <c r="E117" s="37" t="n">
        <v>4</v>
      </c>
      <c r="F117" s="37" t="n">
        <v>1</v>
      </c>
      <c r="G117" s="37" t="n">
        <v>3</v>
      </c>
      <c r="H117" s="37" t="n">
        <v>6</v>
      </c>
      <c r="I117" s="37" t="str">
        <f aca="false">IFERROR(VLOOKUP(A117,Employees!$A$2:$I$1501,9,FALSE()),"Unknown")</f>
        <v>Engineering</v>
      </c>
    </row>
    <row r="118" customFormat="false" ht="15" hidden="false" customHeight="false" outlineLevel="0" collapsed="false">
      <c r="A118" s="37" t="s">
        <v>847</v>
      </c>
      <c r="B118" s="37" t="n">
        <v>2024</v>
      </c>
      <c r="C118" s="37" t="n">
        <v>1</v>
      </c>
      <c r="D118" s="37" t="n">
        <v>2</v>
      </c>
      <c r="E118" s="37" t="n">
        <v>3</v>
      </c>
      <c r="F118" s="37" t="n">
        <v>3</v>
      </c>
      <c r="G118" s="37" t="n">
        <v>3</v>
      </c>
      <c r="H118" s="37" t="n">
        <v>4</v>
      </c>
      <c r="I118" s="37" t="str">
        <f aca="false">IFERROR(VLOOKUP(A118,Employees!$A$2:$I$1501,9,FALSE()),"Unknown")</f>
        <v>Operations</v>
      </c>
    </row>
    <row r="119" customFormat="false" ht="15" hidden="false" customHeight="false" outlineLevel="0" collapsed="false">
      <c r="A119" s="37" t="s">
        <v>1336</v>
      </c>
      <c r="B119" s="37" t="n">
        <v>2024</v>
      </c>
      <c r="C119" s="37" t="n">
        <v>4</v>
      </c>
      <c r="D119" s="37" t="n">
        <v>2</v>
      </c>
      <c r="E119" s="37" t="n">
        <v>3</v>
      </c>
      <c r="F119" s="37" t="n">
        <v>3</v>
      </c>
      <c r="G119" s="37" t="n">
        <v>2</v>
      </c>
      <c r="H119" s="37" t="n">
        <v>5</v>
      </c>
      <c r="I119" s="37" t="str">
        <f aca="false">IFERROR(VLOOKUP(A119,Employees!$A$2:$I$1501,9,FALSE()),"Unknown")</f>
        <v>Sales</v>
      </c>
    </row>
    <row r="120" customFormat="false" ht="15" hidden="false" customHeight="false" outlineLevel="0" collapsed="false">
      <c r="A120" s="37" t="s">
        <v>1918</v>
      </c>
      <c r="B120" s="37" t="n">
        <v>2024</v>
      </c>
      <c r="C120" s="37" t="n">
        <v>5</v>
      </c>
      <c r="D120" s="37" t="n">
        <v>3</v>
      </c>
      <c r="E120" s="37" t="n">
        <v>4</v>
      </c>
      <c r="F120" s="37" t="n">
        <v>4</v>
      </c>
      <c r="G120" s="37" t="n">
        <v>3</v>
      </c>
      <c r="H120" s="37" t="n">
        <v>5</v>
      </c>
      <c r="I120" s="37" t="str">
        <f aca="false">IFERROR(VLOOKUP(A120,Employees!$A$2:$I$1501,9,FALSE()),"Unknown")</f>
        <v>Customer Support</v>
      </c>
    </row>
    <row r="121" customFormat="false" ht="15" hidden="false" customHeight="false" outlineLevel="0" collapsed="false">
      <c r="A121" s="37" t="s">
        <v>905</v>
      </c>
      <c r="B121" s="37" t="n">
        <v>2024</v>
      </c>
      <c r="C121" s="37" t="n">
        <v>4</v>
      </c>
      <c r="D121" s="37" t="n">
        <v>2</v>
      </c>
      <c r="E121" s="37" t="n">
        <v>3</v>
      </c>
      <c r="F121" s="37" t="n">
        <v>4</v>
      </c>
      <c r="G121" s="37" t="n">
        <v>4</v>
      </c>
      <c r="H121" s="37" t="n">
        <v>7</v>
      </c>
      <c r="I121" s="37" t="str">
        <f aca="false">IFERROR(VLOOKUP(A121,Employees!$A$2:$I$1501,9,FALSE()),"Unknown")</f>
        <v>Engineering</v>
      </c>
    </row>
    <row r="122" customFormat="false" ht="15" hidden="false" customHeight="false" outlineLevel="0" collapsed="false">
      <c r="A122" s="37" t="s">
        <v>1658</v>
      </c>
      <c r="B122" s="37" t="n">
        <v>2024</v>
      </c>
      <c r="C122" s="37" t="n">
        <v>3</v>
      </c>
      <c r="D122" s="37" t="n">
        <v>3</v>
      </c>
      <c r="E122" s="37" t="n">
        <v>3</v>
      </c>
      <c r="F122" s="37" t="n">
        <v>4</v>
      </c>
      <c r="G122" s="37" t="n">
        <v>4</v>
      </c>
      <c r="H122" s="37" t="n">
        <v>8</v>
      </c>
      <c r="I122" s="37" t="str">
        <f aca="false">IFERROR(VLOOKUP(A122,Employees!$A$2:$I$1501,9,FALSE()),"Unknown")</f>
        <v>Operations</v>
      </c>
    </row>
    <row r="123" customFormat="false" ht="15" hidden="false" customHeight="false" outlineLevel="0" collapsed="false">
      <c r="A123" s="37" t="s">
        <v>872</v>
      </c>
      <c r="B123" s="37" t="n">
        <v>2024</v>
      </c>
      <c r="C123" s="37" t="n">
        <v>4</v>
      </c>
      <c r="D123" s="37" t="n">
        <v>4</v>
      </c>
      <c r="E123" s="37" t="n">
        <v>2</v>
      </c>
      <c r="F123" s="37" t="n">
        <v>3</v>
      </c>
      <c r="G123" s="37" t="n">
        <v>4</v>
      </c>
      <c r="H123" s="37" t="n">
        <v>5</v>
      </c>
      <c r="I123" s="37" t="str">
        <f aca="false">IFERROR(VLOOKUP(A123,Employees!$A$2:$I$1501,9,FALSE()),"Unknown")</f>
        <v>Marketing</v>
      </c>
    </row>
    <row r="124" customFormat="false" ht="15" hidden="false" customHeight="false" outlineLevel="0" collapsed="false">
      <c r="A124" s="37" t="s">
        <v>921</v>
      </c>
      <c r="B124" s="37" t="n">
        <v>2024</v>
      </c>
      <c r="C124" s="37" t="n">
        <v>3</v>
      </c>
      <c r="D124" s="37" t="n">
        <v>3</v>
      </c>
      <c r="E124" s="37" t="n">
        <v>2</v>
      </c>
      <c r="F124" s="37" t="n">
        <v>2</v>
      </c>
      <c r="G124" s="37" t="n">
        <v>2</v>
      </c>
      <c r="H124" s="37" t="n">
        <v>3</v>
      </c>
      <c r="I124" s="37" t="str">
        <f aca="false">IFERROR(VLOOKUP(A124,Employees!$A$2:$I$1501,9,FALSE()),"Unknown")</f>
        <v>Engineering</v>
      </c>
    </row>
    <row r="125" customFormat="false" ht="15" hidden="false" customHeight="false" outlineLevel="0" collapsed="false">
      <c r="A125" s="37" t="s">
        <v>1094</v>
      </c>
      <c r="B125" s="37" t="n">
        <v>2024</v>
      </c>
      <c r="C125" s="37" t="n">
        <v>4</v>
      </c>
      <c r="D125" s="37" t="n">
        <v>4</v>
      </c>
      <c r="E125" s="37" t="n">
        <v>3</v>
      </c>
      <c r="F125" s="37" t="n">
        <v>2</v>
      </c>
      <c r="G125" s="37" t="n">
        <v>5</v>
      </c>
      <c r="H125" s="37" t="n">
        <v>9</v>
      </c>
      <c r="I125" s="37" t="str">
        <f aca="false">IFERROR(VLOOKUP(A125,Employees!$A$2:$I$1501,9,FALSE()),"Unknown")</f>
        <v>Engineering</v>
      </c>
    </row>
    <row r="126" customFormat="false" ht="15" hidden="false" customHeight="false" outlineLevel="0" collapsed="false">
      <c r="A126" s="37" t="s">
        <v>867</v>
      </c>
      <c r="B126" s="37" t="n">
        <v>2024</v>
      </c>
      <c r="C126" s="37" t="n">
        <v>3</v>
      </c>
      <c r="D126" s="37" t="n">
        <v>5</v>
      </c>
      <c r="E126" s="37" t="n">
        <v>4</v>
      </c>
      <c r="F126" s="37" t="n">
        <v>4</v>
      </c>
      <c r="G126" s="37" t="n">
        <v>3</v>
      </c>
      <c r="H126" s="37" t="n">
        <v>4</v>
      </c>
      <c r="I126" s="37" t="str">
        <f aca="false">IFERROR(VLOOKUP(A126,Employees!$A$2:$I$1501,9,FALSE()),"Unknown")</f>
        <v>Sales</v>
      </c>
    </row>
    <row r="127" customFormat="false" ht="15" hidden="false" customHeight="false" outlineLevel="0" collapsed="false">
      <c r="A127" s="37" t="s">
        <v>1112</v>
      </c>
      <c r="B127" s="37" t="n">
        <v>2024</v>
      </c>
      <c r="C127" s="37" t="n">
        <v>2</v>
      </c>
      <c r="D127" s="37" t="n">
        <v>5</v>
      </c>
      <c r="E127" s="37" t="n">
        <v>3</v>
      </c>
      <c r="F127" s="37" t="n">
        <v>3</v>
      </c>
      <c r="G127" s="37" t="n">
        <v>4</v>
      </c>
      <c r="H127" s="37" t="n">
        <v>7</v>
      </c>
      <c r="I127" s="37" t="str">
        <f aca="false">IFERROR(VLOOKUP(A127,Employees!$A$2:$I$1501,9,FALSE()),"Unknown")</f>
        <v>Engineering</v>
      </c>
    </row>
    <row r="128" customFormat="false" ht="15" hidden="false" customHeight="false" outlineLevel="0" collapsed="false">
      <c r="A128" s="37" t="s">
        <v>1528</v>
      </c>
      <c r="B128" s="37" t="n">
        <v>2024</v>
      </c>
      <c r="C128" s="37" t="n">
        <v>3</v>
      </c>
      <c r="D128" s="37" t="n">
        <v>3</v>
      </c>
      <c r="E128" s="37" t="n">
        <v>4</v>
      </c>
      <c r="F128" s="37" t="n">
        <v>3</v>
      </c>
      <c r="G128" s="37" t="n">
        <v>3</v>
      </c>
      <c r="H128" s="37" t="n">
        <v>3</v>
      </c>
      <c r="I128" s="37" t="str">
        <f aca="false">IFERROR(VLOOKUP(A128,Employees!$A$2:$I$1501,9,FALSE()),"Unknown")</f>
        <v>Finance</v>
      </c>
    </row>
    <row r="129" customFormat="false" ht="15" hidden="false" customHeight="false" outlineLevel="0" collapsed="false">
      <c r="A129" s="37" t="s">
        <v>1116</v>
      </c>
      <c r="B129" s="37" t="n">
        <v>2024</v>
      </c>
      <c r="C129" s="37" t="n">
        <v>2</v>
      </c>
      <c r="D129" s="37" t="n">
        <v>2</v>
      </c>
      <c r="E129" s="37" t="n">
        <v>4</v>
      </c>
      <c r="F129" s="37" t="n">
        <v>3</v>
      </c>
      <c r="G129" s="37" t="n">
        <v>4</v>
      </c>
      <c r="H129" s="37" t="n">
        <v>9</v>
      </c>
      <c r="I129" s="37" t="str">
        <f aca="false">IFERROR(VLOOKUP(A129,Employees!$A$2:$I$1501,9,FALSE()),"Unknown")</f>
        <v>Sales</v>
      </c>
    </row>
    <row r="130" customFormat="false" ht="15" hidden="false" customHeight="false" outlineLevel="0" collapsed="false">
      <c r="A130" s="37" t="s">
        <v>1197</v>
      </c>
      <c r="B130" s="37" t="n">
        <v>2024</v>
      </c>
      <c r="C130" s="37" t="n">
        <v>4</v>
      </c>
      <c r="D130" s="37" t="n">
        <v>3</v>
      </c>
      <c r="E130" s="37" t="n">
        <v>4</v>
      </c>
      <c r="F130" s="37" t="n">
        <v>4</v>
      </c>
      <c r="G130" s="37" t="n">
        <v>5</v>
      </c>
      <c r="H130" s="37" t="n">
        <v>7</v>
      </c>
      <c r="I130" s="37" t="str">
        <f aca="false">IFERROR(VLOOKUP(A130,Employees!$A$2:$I$1501,9,FALSE()),"Unknown")</f>
        <v>Customer Support</v>
      </c>
    </row>
    <row r="131" customFormat="false" ht="15" hidden="false" customHeight="false" outlineLevel="0" collapsed="false">
      <c r="A131" s="37" t="s">
        <v>1632</v>
      </c>
      <c r="B131" s="37" t="n">
        <v>2024</v>
      </c>
      <c r="C131" s="37" t="n">
        <v>4</v>
      </c>
      <c r="D131" s="37" t="n">
        <v>3</v>
      </c>
      <c r="E131" s="37" t="n">
        <v>3</v>
      </c>
      <c r="F131" s="37" t="n">
        <v>4</v>
      </c>
      <c r="G131" s="37" t="n">
        <v>5</v>
      </c>
      <c r="H131" s="37" t="n">
        <v>8</v>
      </c>
      <c r="I131" s="37" t="str">
        <f aca="false">IFERROR(VLOOKUP(A131,Employees!$A$2:$I$1501,9,FALSE()),"Unknown")</f>
        <v>Operations</v>
      </c>
    </row>
    <row r="132" customFormat="false" ht="15" hidden="false" customHeight="false" outlineLevel="0" collapsed="false">
      <c r="A132" s="37" t="s">
        <v>1036</v>
      </c>
      <c r="B132" s="37" t="n">
        <v>2024</v>
      </c>
      <c r="C132" s="37" t="n">
        <v>3</v>
      </c>
      <c r="D132" s="37" t="n">
        <v>4</v>
      </c>
      <c r="E132" s="37" t="n">
        <v>4</v>
      </c>
      <c r="F132" s="37" t="n">
        <v>5</v>
      </c>
      <c r="G132" s="37" t="n">
        <v>4</v>
      </c>
      <c r="H132" s="37" t="n">
        <v>6</v>
      </c>
      <c r="I132" s="37" t="str">
        <f aca="false">IFERROR(VLOOKUP(A132,Employees!$A$2:$I$1501,9,FALSE()),"Unknown")</f>
        <v>Engineering</v>
      </c>
    </row>
    <row r="133" customFormat="false" ht="15" hidden="false" customHeight="false" outlineLevel="0" collapsed="false">
      <c r="A133" s="37" t="s">
        <v>1775</v>
      </c>
      <c r="B133" s="37" t="n">
        <v>2024</v>
      </c>
      <c r="C133" s="37" t="n">
        <v>4</v>
      </c>
      <c r="D133" s="37" t="n">
        <v>4</v>
      </c>
      <c r="E133" s="37" t="n">
        <v>4</v>
      </c>
      <c r="F133" s="37" t="n">
        <v>3</v>
      </c>
      <c r="G133" s="37" t="n">
        <v>4</v>
      </c>
      <c r="H133" s="37" t="n">
        <v>7</v>
      </c>
      <c r="I133" s="37" t="str">
        <f aca="false">IFERROR(VLOOKUP(A133,Employees!$A$2:$I$1501,9,FALSE()),"Unknown")</f>
        <v>Engineering</v>
      </c>
    </row>
    <row r="134" customFormat="false" ht="15" hidden="false" customHeight="false" outlineLevel="0" collapsed="false">
      <c r="A134" s="37" t="s">
        <v>363</v>
      </c>
      <c r="B134" s="37" t="n">
        <v>2024</v>
      </c>
      <c r="C134" s="37" t="n">
        <v>3</v>
      </c>
      <c r="D134" s="37" t="n">
        <v>4</v>
      </c>
      <c r="E134" s="37" t="n">
        <v>3</v>
      </c>
      <c r="F134" s="37" t="n">
        <v>4</v>
      </c>
      <c r="G134" s="37" t="n">
        <v>4</v>
      </c>
      <c r="H134" s="37" t="n">
        <v>7</v>
      </c>
      <c r="I134" s="37" t="str">
        <f aca="false">IFERROR(VLOOKUP(A134,Employees!$A$2:$I$1501,9,FALSE()),"Unknown")</f>
        <v>Engineering</v>
      </c>
    </row>
    <row r="135" customFormat="false" ht="15" hidden="false" customHeight="false" outlineLevel="0" collapsed="false">
      <c r="A135" s="37" t="s">
        <v>1168</v>
      </c>
      <c r="B135" s="37" t="n">
        <v>2024</v>
      </c>
      <c r="C135" s="37" t="n">
        <v>3</v>
      </c>
      <c r="D135" s="37" t="n">
        <v>4</v>
      </c>
      <c r="E135" s="37" t="n">
        <v>2</v>
      </c>
      <c r="F135" s="37" t="n">
        <v>5</v>
      </c>
      <c r="G135" s="37" t="n">
        <v>4</v>
      </c>
      <c r="H135" s="37" t="n">
        <v>6</v>
      </c>
      <c r="I135" s="37" t="str">
        <f aca="false">IFERROR(VLOOKUP(A135,Employees!$A$2:$I$1501,9,FALSE()),"Unknown")</f>
        <v>Engineering</v>
      </c>
    </row>
    <row r="136" customFormat="false" ht="15" hidden="false" customHeight="false" outlineLevel="0" collapsed="false">
      <c r="A136" s="37" t="s">
        <v>935</v>
      </c>
      <c r="B136" s="37" t="n">
        <v>2024</v>
      </c>
      <c r="C136" s="37" t="n">
        <v>4</v>
      </c>
      <c r="D136" s="37" t="n">
        <v>3</v>
      </c>
      <c r="E136" s="37" t="n">
        <v>3</v>
      </c>
      <c r="F136" s="37" t="n">
        <v>3</v>
      </c>
      <c r="G136" s="37" t="n">
        <v>4</v>
      </c>
      <c r="H136" s="37" t="n">
        <v>7</v>
      </c>
      <c r="I136" s="37" t="str">
        <f aca="false">IFERROR(VLOOKUP(A136,Employees!$A$2:$I$1501,9,FALSE()),"Unknown")</f>
        <v>Data &amp; AI</v>
      </c>
    </row>
    <row r="137" customFormat="false" ht="15" hidden="false" customHeight="false" outlineLevel="0" collapsed="false">
      <c r="A137" s="37" t="s">
        <v>1344</v>
      </c>
      <c r="B137" s="37" t="n">
        <v>2024</v>
      </c>
      <c r="C137" s="37" t="n">
        <v>3</v>
      </c>
      <c r="D137" s="37" t="n">
        <v>3</v>
      </c>
      <c r="E137" s="37" t="n">
        <v>4</v>
      </c>
      <c r="F137" s="37" t="n">
        <v>4</v>
      </c>
      <c r="G137" s="37" t="n">
        <v>4</v>
      </c>
      <c r="H137" s="37" t="n">
        <v>9</v>
      </c>
      <c r="I137" s="37" t="str">
        <f aca="false">IFERROR(VLOOKUP(A137,Employees!$A$2:$I$1501,9,FALSE()),"Unknown")</f>
        <v>Customer Support</v>
      </c>
    </row>
    <row r="138" customFormat="false" ht="15" hidden="false" customHeight="false" outlineLevel="0" collapsed="false">
      <c r="A138" s="37" t="s">
        <v>663</v>
      </c>
      <c r="B138" s="37" t="n">
        <v>2024</v>
      </c>
      <c r="C138" s="37" t="n">
        <v>4</v>
      </c>
      <c r="D138" s="37" t="n">
        <v>5</v>
      </c>
      <c r="E138" s="37" t="n">
        <v>2</v>
      </c>
      <c r="F138" s="37" t="n">
        <v>5</v>
      </c>
      <c r="G138" s="37" t="n">
        <v>4</v>
      </c>
      <c r="H138" s="37" t="n">
        <v>10</v>
      </c>
      <c r="I138" s="37" t="str">
        <f aca="false">IFERROR(VLOOKUP(A138,Employees!$A$2:$I$1501,9,FALSE()),"Unknown")</f>
        <v>Marketing</v>
      </c>
    </row>
    <row r="139" customFormat="false" ht="15" hidden="false" customHeight="false" outlineLevel="0" collapsed="false">
      <c r="A139" s="37" t="s">
        <v>1243</v>
      </c>
      <c r="B139" s="37" t="n">
        <v>2024</v>
      </c>
      <c r="C139" s="37" t="n">
        <v>2</v>
      </c>
      <c r="D139" s="37" t="n">
        <v>3</v>
      </c>
      <c r="E139" s="37" t="n">
        <v>3</v>
      </c>
      <c r="F139" s="37" t="n">
        <v>4</v>
      </c>
      <c r="G139" s="37" t="n">
        <v>3</v>
      </c>
      <c r="H139" s="37" t="n">
        <v>7</v>
      </c>
      <c r="I139" s="37" t="str">
        <f aca="false">IFERROR(VLOOKUP(A139,Employees!$A$2:$I$1501,9,FALSE()),"Unknown")</f>
        <v>Customer Support</v>
      </c>
    </row>
    <row r="140" customFormat="false" ht="15" hidden="false" customHeight="false" outlineLevel="0" collapsed="false">
      <c r="A140" s="37" t="s">
        <v>1240</v>
      </c>
      <c r="B140" s="37" t="n">
        <v>2024</v>
      </c>
      <c r="C140" s="37" t="n">
        <v>4</v>
      </c>
      <c r="D140" s="37" t="n">
        <v>4</v>
      </c>
      <c r="E140" s="37" t="n">
        <v>3</v>
      </c>
      <c r="F140" s="37" t="n">
        <v>4</v>
      </c>
      <c r="G140" s="37" t="n">
        <v>3</v>
      </c>
      <c r="H140" s="37" t="n">
        <v>7</v>
      </c>
      <c r="I140" s="37" t="str">
        <f aca="false">IFERROR(VLOOKUP(A140,Employees!$A$2:$I$1501,9,FALSE()),"Unknown")</f>
        <v>Finance</v>
      </c>
    </row>
    <row r="141" customFormat="false" ht="15" hidden="false" customHeight="false" outlineLevel="0" collapsed="false">
      <c r="A141" s="37" t="s">
        <v>1648</v>
      </c>
      <c r="B141" s="37" t="n">
        <v>2024</v>
      </c>
      <c r="C141" s="37" t="n">
        <v>2</v>
      </c>
      <c r="D141" s="37" t="n">
        <v>3</v>
      </c>
      <c r="E141" s="37" t="n">
        <v>2</v>
      </c>
      <c r="F141" s="37" t="n">
        <v>3</v>
      </c>
      <c r="G141" s="37" t="n">
        <v>2</v>
      </c>
      <c r="H141" s="37" t="n">
        <v>7</v>
      </c>
      <c r="I141" s="37" t="str">
        <f aca="false">IFERROR(VLOOKUP(A141,Employees!$A$2:$I$1501,9,FALSE()),"Unknown")</f>
        <v>Engineering</v>
      </c>
    </row>
    <row r="142" customFormat="false" ht="15" hidden="false" customHeight="false" outlineLevel="0" collapsed="false">
      <c r="A142" s="37" t="s">
        <v>676</v>
      </c>
      <c r="B142" s="37" t="n">
        <v>2024</v>
      </c>
      <c r="C142" s="37" t="n">
        <v>4</v>
      </c>
      <c r="D142" s="37" t="n">
        <v>2</v>
      </c>
      <c r="E142" s="37" t="n">
        <v>2</v>
      </c>
      <c r="F142" s="37" t="n">
        <v>4</v>
      </c>
      <c r="G142" s="37" t="n">
        <v>4</v>
      </c>
      <c r="H142" s="37" t="n">
        <v>7</v>
      </c>
      <c r="I142" s="37" t="str">
        <f aca="false">IFERROR(VLOOKUP(A142,Employees!$A$2:$I$1501,9,FALSE()),"Unknown")</f>
        <v>Customer Support</v>
      </c>
    </row>
    <row r="143" customFormat="false" ht="15" hidden="false" customHeight="false" outlineLevel="0" collapsed="false">
      <c r="A143" s="37" t="s">
        <v>1894</v>
      </c>
      <c r="B143" s="37" t="n">
        <v>2024</v>
      </c>
      <c r="C143" s="37" t="n">
        <v>3</v>
      </c>
      <c r="D143" s="37" t="n">
        <v>3</v>
      </c>
      <c r="E143" s="37" t="n">
        <v>3</v>
      </c>
      <c r="F143" s="37" t="n">
        <v>4</v>
      </c>
      <c r="G143" s="37" t="n">
        <v>2</v>
      </c>
      <c r="H143" s="37" t="n">
        <v>6</v>
      </c>
      <c r="I143" s="37" t="str">
        <f aca="false">IFERROR(VLOOKUP(A143,Employees!$A$2:$I$1501,9,FALSE()),"Unknown")</f>
        <v>Operations</v>
      </c>
    </row>
    <row r="144" customFormat="false" ht="15" hidden="false" customHeight="false" outlineLevel="0" collapsed="false">
      <c r="A144" s="37" t="s">
        <v>1343</v>
      </c>
      <c r="B144" s="37" t="n">
        <v>2024</v>
      </c>
      <c r="C144" s="37" t="n">
        <v>5</v>
      </c>
      <c r="D144" s="37" t="n">
        <v>4</v>
      </c>
      <c r="E144" s="37" t="n">
        <v>5</v>
      </c>
      <c r="F144" s="37" t="n">
        <v>5</v>
      </c>
      <c r="G144" s="37" t="n">
        <v>3</v>
      </c>
      <c r="H144" s="37" t="n">
        <v>7</v>
      </c>
      <c r="I144" s="37" t="str">
        <f aca="false">IFERROR(VLOOKUP(A144,Employees!$A$2:$I$1501,9,FALSE()),"Unknown")</f>
        <v>Engineering</v>
      </c>
    </row>
    <row r="145" customFormat="false" ht="15" hidden="false" customHeight="false" outlineLevel="0" collapsed="false">
      <c r="A145" s="37" t="s">
        <v>1736</v>
      </c>
      <c r="B145" s="37" t="n">
        <v>2024</v>
      </c>
      <c r="C145" s="37" t="n">
        <v>4</v>
      </c>
      <c r="D145" s="37" t="n">
        <v>3</v>
      </c>
      <c r="E145" s="37" t="n">
        <v>4</v>
      </c>
      <c r="F145" s="37" t="n">
        <v>3</v>
      </c>
      <c r="G145" s="37" t="n">
        <v>3</v>
      </c>
      <c r="H145" s="37" t="n">
        <v>5</v>
      </c>
      <c r="I145" s="37" t="str">
        <f aca="false">IFERROR(VLOOKUP(A145,Employees!$A$2:$I$1501,9,FALSE()),"Unknown")</f>
        <v>Engineering</v>
      </c>
    </row>
    <row r="146" customFormat="false" ht="15" hidden="false" customHeight="false" outlineLevel="0" collapsed="false">
      <c r="A146" s="37" t="s">
        <v>1434</v>
      </c>
      <c r="B146" s="37" t="n">
        <v>2024</v>
      </c>
      <c r="C146" s="37" t="n">
        <v>4</v>
      </c>
      <c r="D146" s="37" t="n">
        <v>3</v>
      </c>
      <c r="E146" s="37" t="n">
        <v>4</v>
      </c>
      <c r="F146" s="37" t="n">
        <v>3</v>
      </c>
      <c r="G146" s="37" t="n">
        <v>3</v>
      </c>
      <c r="H146" s="37" t="n">
        <v>9</v>
      </c>
      <c r="I146" s="37" t="str">
        <f aca="false">IFERROR(VLOOKUP(A146,Employees!$A$2:$I$1501,9,FALSE()),"Unknown")</f>
        <v>Finance</v>
      </c>
    </row>
    <row r="147" customFormat="false" ht="15" hidden="false" customHeight="false" outlineLevel="0" collapsed="false">
      <c r="A147" s="37" t="s">
        <v>804</v>
      </c>
      <c r="B147" s="37" t="n">
        <v>2024</v>
      </c>
      <c r="C147" s="37" t="n">
        <v>2</v>
      </c>
      <c r="D147" s="37" t="n">
        <v>4</v>
      </c>
      <c r="E147" s="37" t="n">
        <v>3</v>
      </c>
      <c r="F147" s="37" t="n">
        <v>3</v>
      </c>
      <c r="G147" s="37" t="n">
        <v>3</v>
      </c>
      <c r="H147" s="37" t="n">
        <v>9</v>
      </c>
      <c r="I147" s="37" t="str">
        <f aca="false">IFERROR(VLOOKUP(A147,Employees!$A$2:$I$1501,9,FALSE()),"Unknown")</f>
        <v>Human Resources</v>
      </c>
    </row>
    <row r="148" customFormat="false" ht="15" hidden="false" customHeight="false" outlineLevel="0" collapsed="false">
      <c r="A148" s="37" t="s">
        <v>397</v>
      </c>
      <c r="B148" s="37" t="n">
        <v>2024</v>
      </c>
      <c r="C148" s="37" t="n">
        <v>2</v>
      </c>
      <c r="D148" s="37" t="n">
        <v>4</v>
      </c>
      <c r="E148" s="37" t="n">
        <v>4</v>
      </c>
      <c r="F148" s="37" t="n">
        <v>3</v>
      </c>
      <c r="G148" s="37" t="n">
        <v>4</v>
      </c>
      <c r="H148" s="37" t="n">
        <v>5</v>
      </c>
      <c r="I148" s="37" t="str">
        <f aca="false">IFERROR(VLOOKUP(A148,Employees!$A$2:$I$1501,9,FALSE()),"Unknown")</f>
        <v>Engineering</v>
      </c>
    </row>
    <row r="149" customFormat="false" ht="15" hidden="false" customHeight="false" outlineLevel="0" collapsed="false">
      <c r="A149" s="37" t="s">
        <v>435</v>
      </c>
      <c r="B149" s="37" t="n">
        <v>2024</v>
      </c>
      <c r="C149" s="37" t="n">
        <v>4</v>
      </c>
      <c r="D149" s="37" t="n">
        <v>2</v>
      </c>
      <c r="E149" s="37" t="n">
        <v>5</v>
      </c>
      <c r="F149" s="37" t="n">
        <v>4</v>
      </c>
      <c r="G149" s="37" t="n">
        <v>4</v>
      </c>
      <c r="H149" s="37" t="n">
        <v>6</v>
      </c>
      <c r="I149" s="37" t="str">
        <f aca="false">IFERROR(VLOOKUP(A149,Employees!$A$2:$I$1501,9,FALSE()),"Unknown")</f>
        <v>Human Resources</v>
      </c>
    </row>
    <row r="150" customFormat="false" ht="15" hidden="false" customHeight="false" outlineLevel="0" collapsed="false">
      <c r="A150" s="37" t="s">
        <v>1304</v>
      </c>
      <c r="B150" s="37" t="n">
        <v>2024</v>
      </c>
      <c r="C150" s="37" t="n">
        <v>3</v>
      </c>
      <c r="D150" s="37" t="n">
        <v>3</v>
      </c>
      <c r="E150" s="37" t="n">
        <v>4</v>
      </c>
      <c r="F150" s="37" t="n">
        <v>4</v>
      </c>
      <c r="G150" s="37" t="n">
        <v>4</v>
      </c>
      <c r="H150" s="37" t="n">
        <v>8</v>
      </c>
      <c r="I150" s="37" t="str">
        <f aca="false">IFERROR(VLOOKUP(A150,Employees!$A$2:$I$1501,9,FALSE()),"Unknown")</f>
        <v>Sales</v>
      </c>
    </row>
    <row r="151" customFormat="false" ht="15" hidden="false" customHeight="false" outlineLevel="0" collapsed="false">
      <c r="A151" s="37" t="s">
        <v>960</v>
      </c>
      <c r="B151" s="37" t="n">
        <v>2024</v>
      </c>
      <c r="C151" s="37" t="n">
        <v>3</v>
      </c>
      <c r="D151" s="37" t="n">
        <v>4</v>
      </c>
      <c r="E151" s="37" t="n">
        <v>3</v>
      </c>
      <c r="F151" s="37" t="n">
        <v>3</v>
      </c>
      <c r="G151" s="37" t="n">
        <v>5</v>
      </c>
      <c r="H151" s="37" t="n">
        <v>9</v>
      </c>
      <c r="I151" s="37" t="str">
        <f aca="false">IFERROR(VLOOKUP(A151,Employees!$A$2:$I$1501,9,FALSE()),"Unknown")</f>
        <v>Engineering</v>
      </c>
    </row>
    <row r="152" customFormat="false" ht="15" hidden="false" customHeight="false" outlineLevel="0" collapsed="false">
      <c r="A152" s="37" t="s">
        <v>608</v>
      </c>
      <c r="B152" s="37" t="n">
        <v>2024</v>
      </c>
      <c r="C152" s="37" t="n">
        <v>5</v>
      </c>
      <c r="D152" s="37" t="n">
        <v>3</v>
      </c>
      <c r="E152" s="37" t="n">
        <v>5</v>
      </c>
      <c r="F152" s="37" t="n">
        <v>4</v>
      </c>
      <c r="G152" s="37" t="n">
        <v>5</v>
      </c>
      <c r="H152" s="37" t="n">
        <v>8</v>
      </c>
      <c r="I152" s="37" t="str">
        <f aca="false">IFERROR(VLOOKUP(A152,Employees!$A$2:$I$1501,9,FALSE()),"Unknown")</f>
        <v>Customer Support</v>
      </c>
    </row>
    <row r="153" customFormat="false" ht="15" hidden="false" customHeight="false" outlineLevel="0" collapsed="false">
      <c r="A153" s="37" t="s">
        <v>754</v>
      </c>
      <c r="B153" s="37" t="n">
        <v>2024</v>
      </c>
      <c r="C153" s="37" t="n">
        <v>4</v>
      </c>
      <c r="D153" s="37" t="n">
        <v>3</v>
      </c>
      <c r="E153" s="37" t="n">
        <v>3</v>
      </c>
      <c r="F153" s="37" t="n">
        <v>4</v>
      </c>
      <c r="G153" s="37" t="n">
        <v>4</v>
      </c>
      <c r="H153" s="37" t="n">
        <v>10</v>
      </c>
      <c r="I153" s="37" t="str">
        <f aca="false">IFERROR(VLOOKUP(A153,Employees!$A$2:$I$1501,9,FALSE()),"Unknown")</f>
        <v>Marketing</v>
      </c>
    </row>
    <row r="154" customFormat="false" ht="15" hidden="false" customHeight="false" outlineLevel="0" collapsed="false">
      <c r="A154" s="37" t="s">
        <v>1876</v>
      </c>
      <c r="B154" s="37" t="n">
        <v>2024</v>
      </c>
      <c r="C154" s="37" t="n">
        <v>4</v>
      </c>
      <c r="D154" s="37" t="n">
        <v>5</v>
      </c>
      <c r="E154" s="37" t="n">
        <v>4</v>
      </c>
      <c r="F154" s="37" t="n">
        <v>2</v>
      </c>
      <c r="G154" s="37" t="n">
        <v>3</v>
      </c>
      <c r="H154" s="37" t="n">
        <v>8</v>
      </c>
      <c r="I154" s="37" t="str">
        <f aca="false">IFERROR(VLOOKUP(A154,Employees!$A$2:$I$1501,9,FALSE()),"Unknown")</f>
        <v>Engineering</v>
      </c>
    </row>
    <row r="155" customFormat="false" ht="15" hidden="false" customHeight="false" outlineLevel="0" collapsed="false">
      <c r="A155" s="37" t="s">
        <v>619</v>
      </c>
      <c r="B155" s="37" t="n">
        <v>2024</v>
      </c>
      <c r="C155" s="37" t="n">
        <v>3</v>
      </c>
      <c r="D155" s="37" t="n">
        <v>4</v>
      </c>
      <c r="E155" s="37" t="n">
        <v>4</v>
      </c>
      <c r="F155" s="37" t="n">
        <v>3</v>
      </c>
      <c r="G155" s="37" t="n">
        <v>5</v>
      </c>
      <c r="H155" s="37" t="n">
        <v>6</v>
      </c>
      <c r="I155" s="37" t="str">
        <f aca="false">IFERROR(VLOOKUP(A155,Employees!$A$2:$I$1501,9,FALSE()),"Unknown")</f>
        <v>Engineering</v>
      </c>
    </row>
    <row r="156" customFormat="false" ht="15" hidden="false" customHeight="false" outlineLevel="0" collapsed="false">
      <c r="A156" s="37" t="s">
        <v>1025</v>
      </c>
      <c r="B156" s="37" t="n">
        <v>2024</v>
      </c>
      <c r="C156" s="37" t="n">
        <v>3</v>
      </c>
      <c r="D156" s="37" t="n">
        <v>3</v>
      </c>
      <c r="E156" s="37" t="n">
        <v>2</v>
      </c>
      <c r="F156" s="37" t="n">
        <v>3</v>
      </c>
      <c r="G156" s="37" t="n">
        <v>5</v>
      </c>
      <c r="H156" s="37" t="n">
        <v>9</v>
      </c>
      <c r="I156" s="37" t="str">
        <f aca="false">IFERROR(VLOOKUP(A156,Employees!$A$2:$I$1501,9,FALSE()),"Unknown")</f>
        <v>Customer Support</v>
      </c>
    </row>
    <row r="157" customFormat="false" ht="15" hidden="false" customHeight="false" outlineLevel="0" collapsed="false">
      <c r="A157" s="37" t="s">
        <v>1278</v>
      </c>
      <c r="B157" s="37" t="n">
        <v>2024</v>
      </c>
      <c r="C157" s="37" t="n">
        <v>3</v>
      </c>
      <c r="D157" s="37" t="n">
        <v>4</v>
      </c>
      <c r="E157" s="37" t="n">
        <v>4</v>
      </c>
      <c r="F157" s="37" t="n">
        <v>2</v>
      </c>
      <c r="G157" s="37" t="n">
        <v>5</v>
      </c>
      <c r="H157" s="37" t="n">
        <v>10</v>
      </c>
      <c r="I157" s="37" t="str">
        <f aca="false">IFERROR(VLOOKUP(A157,Employees!$A$2:$I$1501,9,FALSE()),"Unknown")</f>
        <v>Customer Support</v>
      </c>
    </row>
    <row r="158" customFormat="false" ht="15" hidden="false" customHeight="false" outlineLevel="0" collapsed="false">
      <c r="A158" s="37" t="s">
        <v>776</v>
      </c>
      <c r="B158" s="37" t="n">
        <v>2024</v>
      </c>
      <c r="C158" s="37" t="n">
        <v>4</v>
      </c>
      <c r="D158" s="37" t="n">
        <v>5</v>
      </c>
      <c r="E158" s="37" t="n">
        <v>2</v>
      </c>
      <c r="F158" s="37" t="n">
        <v>3</v>
      </c>
      <c r="G158" s="37" t="n">
        <v>5</v>
      </c>
      <c r="H158" s="37" t="n">
        <v>8</v>
      </c>
      <c r="I158" s="37" t="str">
        <f aca="false">IFERROR(VLOOKUP(A158,Employees!$A$2:$I$1501,9,FALSE()),"Unknown")</f>
        <v>Engineering</v>
      </c>
    </row>
    <row r="159" customFormat="false" ht="15" hidden="false" customHeight="false" outlineLevel="0" collapsed="false">
      <c r="A159" s="37" t="s">
        <v>780</v>
      </c>
      <c r="B159" s="37" t="n">
        <v>2024</v>
      </c>
      <c r="C159" s="37" t="n">
        <v>4</v>
      </c>
      <c r="D159" s="37" t="n">
        <v>5</v>
      </c>
      <c r="E159" s="37" t="n">
        <v>4</v>
      </c>
      <c r="F159" s="37" t="n">
        <v>3</v>
      </c>
      <c r="G159" s="37" t="n">
        <v>4</v>
      </c>
      <c r="H159" s="37" t="n">
        <v>4</v>
      </c>
      <c r="I159" s="37" t="str">
        <f aca="false">IFERROR(VLOOKUP(A159,Employees!$A$2:$I$1501,9,FALSE()),"Unknown")</f>
        <v>Customer Support</v>
      </c>
    </row>
    <row r="160" customFormat="false" ht="15" hidden="false" customHeight="false" outlineLevel="0" collapsed="false">
      <c r="A160" s="37" t="s">
        <v>1486</v>
      </c>
      <c r="B160" s="37" t="n">
        <v>2024</v>
      </c>
      <c r="C160" s="37" t="n">
        <v>4</v>
      </c>
      <c r="D160" s="37" t="n">
        <v>4</v>
      </c>
      <c r="E160" s="37" t="n">
        <v>4</v>
      </c>
      <c r="F160" s="37" t="n">
        <v>5</v>
      </c>
      <c r="G160" s="37" t="n">
        <v>4</v>
      </c>
      <c r="H160" s="37" t="n">
        <v>8</v>
      </c>
      <c r="I160" s="37" t="str">
        <f aca="false">IFERROR(VLOOKUP(A160,Employees!$A$2:$I$1501,9,FALSE()),"Unknown")</f>
        <v>Sales</v>
      </c>
    </row>
    <row r="161" customFormat="false" ht="15" hidden="false" customHeight="false" outlineLevel="0" collapsed="false">
      <c r="A161" s="37" t="s">
        <v>854</v>
      </c>
      <c r="B161" s="37" t="n">
        <v>2024</v>
      </c>
      <c r="C161" s="37" t="n">
        <v>5</v>
      </c>
      <c r="D161" s="37" t="n">
        <v>3</v>
      </c>
      <c r="E161" s="37" t="n">
        <v>5</v>
      </c>
      <c r="F161" s="37" t="n">
        <v>5</v>
      </c>
      <c r="G161" s="37" t="n">
        <v>4</v>
      </c>
      <c r="H161" s="37" t="n">
        <v>7</v>
      </c>
      <c r="I161" s="37" t="str">
        <f aca="false">IFERROR(VLOOKUP(A161,Employees!$A$2:$I$1501,9,FALSE()),"Unknown")</f>
        <v>Engineering</v>
      </c>
    </row>
    <row r="162" customFormat="false" ht="15" hidden="false" customHeight="false" outlineLevel="0" collapsed="false">
      <c r="A162" s="37" t="s">
        <v>1354</v>
      </c>
      <c r="B162" s="37" t="n">
        <v>2024</v>
      </c>
      <c r="C162" s="37" t="n">
        <v>4</v>
      </c>
      <c r="D162" s="37" t="n">
        <v>3</v>
      </c>
      <c r="E162" s="37" t="n">
        <v>3</v>
      </c>
      <c r="F162" s="37" t="n">
        <v>3</v>
      </c>
      <c r="G162" s="37" t="n">
        <v>3</v>
      </c>
      <c r="H162" s="37" t="n">
        <v>7</v>
      </c>
      <c r="I162" s="37" t="str">
        <f aca="false">IFERROR(VLOOKUP(A162,Employees!$A$2:$I$1501,9,FALSE()),"Unknown")</f>
        <v>Engineering</v>
      </c>
    </row>
    <row r="163" customFormat="false" ht="15" hidden="false" customHeight="false" outlineLevel="0" collapsed="false">
      <c r="A163" s="37" t="s">
        <v>1293</v>
      </c>
      <c r="B163" s="37" t="n">
        <v>2024</v>
      </c>
      <c r="C163" s="37" t="n">
        <v>3</v>
      </c>
      <c r="D163" s="37" t="n">
        <v>4</v>
      </c>
      <c r="E163" s="37" t="n">
        <v>5</v>
      </c>
      <c r="F163" s="37" t="n">
        <v>5</v>
      </c>
      <c r="G163" s="37" t="n">
        <v>3</v>
      </c>
      <c r="H163" s="37" t="n">
        <v>6</v>
      </c>
      <c r="I163" s="37" t="str">
        <f aca="false">IFERROR(VLOOKUP(A163,Employees!$A$2:$I$1501,9,FALSE()),"Unknown")</f>
        <v>Customer Support</v>
      </c>
    </row>
    <row r="164" customFormat="false" ht="15" hidden="false" customHeight="false" outlineLevel="0" collapsed="false">
      <c r="A164" s="37" t="s">
        <v>1664</v>
      </c>
      <c r="B164" s="37" t="n">
        <v>2024</v>
      </c>
      <c r="C164" s="37" t="n">
        <v>4</v>
      </c>
      <c r="D164" s="37" t="n">
        <v>4</v>
      </c>
      <c r="E164" s="37" t="n">
        <v>4</v>
      </c>
      <c r="F164" s="37" t="n">
        <v>5</v>
      </c>
      <c r="G164" s="37" t="n">
        <v>4</v>
      </c>
      <c r="H164" s="37" t="n">
        <v>4</v>
      </c>
      <c r="I164" s="37" t="str">
        <f aca="false">IFERROR(VLOOKUP(A164,Employees!$A$2:$I$1501,9,FALSE()),"Unknown")</f>
        <v>Finance</v>
      </c>
    </row>
    <row r="165" customFormat="false" ht="15" hidden="false" customHeight="false" outlineLevel="0" collapsed="false">
      <c r="A165" s="37" t="s">
        <v>678</v>
      </c>
      <c r="B165" s="37" t="n">
        <v>2024</v>
      </c>
      <c r="C165" s="37" t="n">
        <v>4</v>
      </c>
      <c r="D165" s="37" t="n">
        <v>3</v>
      </c>
      <c r="E165" s="37" t="n">
        <v>3</v>
      </c>
      <c r="F165" s="37" t="n">
        <v>3</v>
      </c>
      <c r="G165" s="37" t="n">
        <v>4</v>
      </c>
      <c r="H165" s="37" t="n">
        <v>8</v>
      </c>
      <c r="I165" s="37" t="str">
        <f aca="false">IFERROR(VLOOKUP(A165,Employees!$A$2:$I$1501,9,FALSE()),"Unknown")</f>
        <v>Sales</v>
      </c>
    </row>
    <row r="166" customFormat="false" ht="15" hidden="false" customHeight="false" outlineLevel="0" collapsed="false">
      <c r="A166" s="37" t="s">
        <v>554</v>
      </c>
      <c r="B166" s="37" t="n">
        <v>2024</v>
      </c>
      <c r="C166" s="37" t="n">
        <v>3</v>
      </c>
      <c r="D166" s="37" t="n">
        <v>5</v>
      </c>
      <c r="E166" s="37" t="n">
        <v>3</v>
      </c>
      <c r="F166" s="37" t="n">
        <v>4</v>
      </c>
      <c r="G166" s="37" t="n">
        <v>4</v>
      </c>
      <c r="H166" s="37" t="n">
        <v>8</v>
      </c>
      <c r="I166" s="37" t="str">
        <f aca="false">IFERROR(VLOOKUP(A166,Employees!$A$2:$I$1501,9,FALSE()),"Unknown")</f>
        <v>Engineering</v>
      </c>
    </row>
    <row r="167" customFormat="false" ht="15" hidden="false" customHeight="false" outlineLevel="0" collapsed="false">
      <c r="A167" s="37" t="s">
        <v>697</v>
      </c>
      <c r="B167" s="37" t="n">
        <v>2024</v>
      </c>
      <c r="C167" s="37" t="n">
        <v>3</v>
      </c>
      <c r="D167" s="37" t="n">
        <v>3</v>
      </c>
      <c r="E167" s="37" t="n">
        <v>4</v>
      </c>
      <c r="F167" s="37" t="n">
        <v>5</v>
      </c>
      <c r="G167" s="37" t="n">
        <v>4</v>
      </c>
      <c r="H167" s="37" t="n">
        <v>5</v>
      </c>
      <c r="I167" s="37" t="str">
        <f aca="false">IFERROR(VLOOKUP(A167,Employees!$A$2:$I$1501,9,FALSE()),"Unknown")</f>
        <v>Data &amp; AI</v>
      </c>
    </row>
    <row r="168" customFormat="false" ht="15" hidden="false" customHeight="false" outlineLevel="0" collapsed="false">
      <c r="A168" s="37" t="s">
        <v>1136</v>
      </c>
      <c r="B168" s="37" t="n">
        <v>2024</v>
      </c>
      <c r="C168" s="37" t="n">
        <v>4</v>
      </c>
      <c r="D168" s="37" t="n">
        <v>5</v>
      </c>
      <c r="E168" s="37" t="n">
        <v>3</v>
      </c>
      <c r="F168" s="37" t="n">
        <v>3</v>
      </c>
      <c r="G168" s="37" t="n">
        <v>4</v>
      </c>
      <c r="H168" s="37" t="n">
        <v>10</v>
      </c>
      <c r="I168" s="37" t="str">
        <f aca="false">IFERROR(VLOOKUP(A168,Employees!$A$2:$I$1501,9,FALSE()),"Unknown")</f>
        <v>Engineering</v>
      </c>
    </row>
    <row r="169" customFormat="false" ht="15" hidden="false" customHeight="false" outlineLevel="0" collapsed="false">
      <c r="A169" s="37" t="s">
        <v>1322</v>
      </c>
      <c r="B169" s="37" t="n">
        <v>2024</v>
      </c>
      <c r="C169" s="37" t="n">
        <v>3</v>
      </c>
      <c r="D169" s="37" t="n">
        <v>4</v>
      </c>
      <c r="E169" s="37" t="n">
        <v>5</v>
      </c>
      <c r="F169" s="37" t="n">
        <v>2</v>
      </c>
      <c r="G169" s="37" t="n">
        <v>3</v>
      </c>
      <c r="H169" s="37" t="n">
        <v>8</v>
      </c>
      <c r="I169" s="37" t="str">
        <f aca="false">IFERROR(VLOOKUP(A169,Employees!$A$2:$I$1501,9,FALSE()),"Unknown")</f>
        <v>Operations</v>
      </c>
    </row>
    <row r="170" customFormat="false" ht="15" hidden="false" customHeight="false" outlineLevel="0" collapsed="false">
      <c r="A170" s="37" t="s">
        <v>1327</v>
      </c>
      <c r="B170" s="37" t="n">
        <v>2024</v>
      </c>
      <c r="C170" s="37" t="n">
        <v>4</v>
      </c>
      <c r="D170" s="37" t="n">
        <v>4</v>
      </c>
      <c r="E170" s="37" t="n">
        <v>4</v>
      </c>
      <c r="F170" s="37" t="n">
        <v>2</v>
      </c>
      <c r="G170" s="37" t="n">
        <v>4</v>
      </c>
      <c r="H170" s="37" t="n">
        <v>1</v>
      </c>
      <c r="I170" s="37" t="str">
        <f aca="false">IFERROR(VLOOKUP(A170,Employees!$A$2:$I$1501,9,FALSE()),"Unknown")</f>
        <v>Customer Support</v>
      </c>
    </row>
    <row r="171" customFormat="false" ht="15" hidden="false" customHeight="false" outlineLevel="0" collapsed="false">
      <c r="A171" s="37" t="s">
        <v>1358</v>
      </c>
      <c r="B171" s="37" t="n">
        <v>2024</v>
      </c>
      <c r="C171" s="37" t="n">
        <v>5</v>
      </c>
      <c r="D171" s="37" t="n">
        <v>5</v>
      </c>
      <c r="E171" s="37" t="n">
        <v>3</v>
      </c>
      <c r="F171" s="37" t="n">
        <v>2</v>
      </c>
      <c r="G171" s="37" t="n">
        <v>4</v>
      </c>
      <c r="H171" s="37" t="n">
        <v>10</v>
      </c>
      <c r="I171" s="37" t="str">
        <f aca="false">IFERROR(VLOOKUP(A171,Employees!$A$2:$I$1501,9,FALSE()),"Unknown")</f>
        <v>Finance</v>
      </c>
    </row>
    <row r="172" customFormat="false" ht="15" hidden="false" customHeight="false" outlineLevel="0" collapsed="false">
      <c r="A172" s="37" t="s">
        <v>1429</v>
      </c>
      <c r="B172" s="37" t="n">
        <v>2024</v>
      </c>
      <c r="C172" s="37" t="n">
        <v>4</v>
      </c>
      <c r="D172" s="37" t="n">
        <v>5</v>
      </c>
      <c r="E172" s="37" t="n">
        <v>3</v>
      </c>
      <c r="F172" s="37" t="n">
        <v>5</v>
      </c>
      <c r="G172" s="37" t="n">
        <v>2</v>
      </c>
      <c r="H172" s="37" t="n">
        <v>6</v>
      </c>
      <c r="I172" s="37" t="str">
        <f aca="false">IFERROR(VLOOKUP(A172,Employees!$A$2:$I$1501,9,FALSE()),"Unknown")</f>
        <v>Engineering</v>
      </c>
    </row>
    <row r="173" customFormat="false" ht="15" hidden="false" customHeight="false" outlineLevel="0" collapsed="false">
      <c r="A173" s="37" t="s">
        <v>1064</v>
      </c>
      <c r="B173" s="37" t="n">
        <v>2024</v>
      </c>
      <c r="C173" s="37" t="n">
        <v>3</v>
      </c>
      <c r="D173" s="37" t="n">
        <v>4</v>
      </c>
      <c r="E173" s="37" t="n">
        <v>3</v>
      </c>
      <c r="F173" s="37" t="n">
        <v>5</v>
      </c>
      <c r="G173" s="37" t="n">
        <v>4</v>
      </c>
      <c r="H173" s="37" t="n">
        <v>8</v>
      </c>
      <c r="I173" s="37" t="str">
        <f aca="false">IFERROR(VLOOKUP(A173,Employees!$A$2:$I$1501,9,FALSE()),"Unknown")</f>
        <v>Legal &amp; Compliance</v>
      </c>
    </row>
    <row r="174" customFormat="false" ht="15" hidden="false" customHeight="false" outlineLevel="0" collapsed="false">
      <c r="A174" s="37" t="s">
        <v>473</v>
      </c>
      <c r="B174" s="37" t="n">
        <v>2024</v>
      </c>
      <c r="C174" s="37" t="n">
        <v>3</v>
      </c>
      <c r="D174" s="37" t="n">
        <v>2</v>
      </c>
      <c r="E174" s="37" t="n">
        <v>3</v>
      </c>
      <c r="F174" s="37" t="n">
        <v>2</v>
      </c>
      <c r="G174" s="37" t="n">
        <v>3</v>
      </c>
      <c r="H174" s="37" t="n">
        <v>9</v>
      </c>
      <c r="I174" s="37" t="str">
        <f aca="false">IFERROR(VLOOKUP(A174,Employees!$A$2:$I$1501,9,FALSE()),"Unknown")</f>
        <v>Human Resources</v>
      </c>
    </row>
    <row r="175" customFormat="false" ht="15" hidden="false" customHeight="false" outlineLevel="0" collapsed="false">
      <c r="A175" s="37" t="s">
        <v>1012</v>
      </c>
      <c r="B175" s="37" t="n">
        <v>2024</v>
      </c>
      <c r="C175" s="37" t="n">
        <v>3</v>
      </c>
      <c r="D175" s="37" t="n">
        <v>4</v>
      </c>
      <c r="E175" s="37" t="n">
        <v>3</v>
      </c>
      <c r="F175" s="37" t="n">
        <v>3</v>
      </c>
      <c r="G175" s="37" t="n">
        <v>2</v>
      </c>
      <c r="H175" s="37" t="n">
        <v>5</v>
      </c>
      <c r="I175" s="37" t="str">
        <f aca="false">IFERROR(VLOOKUP(A175,Employees!$A$2:$I$1501,9,FALSE()),"Unknown")</f>
        <v>Engineering</v>
      </c>
    </row>
    <row r="176" customFormat="false" ht="15" hidden="false" customHeight="false" outlineLevel="0" collapsed="false">
      <c r="A176" s="37" t="s">
        <v>560</v>
      </c>
      <c r="B176" s="37" t="n">
        <v>2024</v>
      </c>
      <c r="C176" s="37" t="n">
        <v>3</v>
      </c>
      <c r="D176" s="37" t="n">
        <v>5</v>
      </c>
      <c r="E176" s="37" t="n">
        <v>3</v>
      </c>
      <c r="F176" s="37" t="n">
        <v>4</v>
      </c>
      <c r="G176" s="37" t="n">
        <v>4</v>
      </c>
      <c r="H176" s="37" t="n">
        <v>7</v>
      </c>
      <c r="I176" s="37" t="str">
        <f aca="false">IFERROR(VLOOKUP(A176,Employees!$A$2:$I$1501,9,FALSE()),"Unknown")</f>
        <v>Sales</v>
      </c>
    </row>
    <row r="177" customFormat="false" ht="15" hidden="false" customHeight="false" outlineLevel="0" collapsed="false">
      <c r="A177" s="37" t="s">
        <v>1194</v>
      </c>
      <c r="B177" s="37" t="n">
        <v>2024</v>
      </c>
      <c r="C177" s="37" t="n">
        <v>2</v>
      </c>
      <c r="D177" s="37" t="n">
        <v>2</v>
      </c>
      <c r="E177" s="37" t="n">
        <v>3</v>
      </c>
      <c r="F177" s="37" t="n">
        <v>3</v>
      </c>
      <c r="G177" s="37" t="n">
        <v>3</v>
      </c>
      <c r="H177" s="37" t="n">
        <v>8</v>
      </c>
      <c r="I177" s="37" t="str">
        <f aca="false">IFERROR(VLOOKUP(A177,Employees!$A$2:$I$1501,9,FALSE()),"Unknown")</f>
        <v>Engineering</v>
      </c>
    </row>
    <row r="178" customFormat="false" ht="15" hidden="false" customHeight="false" outlineLevel="0" collapsed="false">
      <c r="A178" s="37" t="s">
        <v>1892</v>
      </c>
      <c r="B178" s="37" t="n">
        <v>2024</v>
      </c>
      <c r="C178" s="37" t="n">
        <v>5</v>
      </c>
      <c r="D178" s="37" t="n">
        <v>5</v>
      </c>
      <c r="E178" s="37" t="n">
        <v>4</v>
      </c>
      <c r="F178" s="37" t="n">
        <v>4</v>
      </c>
      <c r="G178" s="37" t="n">
        <v>4</v>
      </c>
      <c r="H178" s="37" t="n">
        <v>8</v>
      </c>
      <c r="I178" s="37" t="str">
        <f aca="false">IFERROR(VLOOKUP(A178,Employees!$A$2:$I$1501,9,FALSE()),"Unknown")</f>
        <v>Data &amp; AI</v>
      </c>
    </row>
    <row r="179" customFormat="false" ht="15" hidden="false" customHeight="false" outlineLevel="0" collapsed="false">
      <c r="A179" s="37" t="s">
        <v>528</v>
      </c>
      <c r="B179" s="37" t="n">
        <v>2024</v>
      </c>
      <c r="C179" s="37" t="n">
        <v>4</v>
      </c>
      <c r="D179" s="37" t="n">
        <v>4</v>
      </c>
      <c r="E179" s="37" t="n">
        <v>4</v>
      </c>
      <c r="F179" s="37" t="n">
        <v>3</v>
      </c>
      <c r="G179" s="37" t="n">
        <v>4</v>
      </c>
      <c r="H179" s="37" t="n">
        <v>3</v>
      </c>
      <c r="I179" s="37" t="str">
        <f aca="false">IFERROR(VLOOKUP(A179,Employees!$A$2:$I$1501,9,FALSE()),"Unknown")</f>
        <v>Customer Support</v>
      </c>
    </row>
    <row r="180" customFormat="false" ht="15" hidden="false" customHeight="false" outlineLevel="0" collapsed="false">
      <c r="A180" s="37" t="s">
        <v>869</v>
      </c>
      <c r="B180" s="37" t="n">
        <v>2024</v>
      </c>
      <c r="C180" s="37" t="n">
        <v>4</v>
      </c>
      <c r="D180" s="37" t="n">
        <v>1</v>
      </c>
      <c r="E180" s="37" t="n">
        <v>4</v>
      </c>
      <c r="F180" s="37" t="n">
        <v>2</v>
      </c>
      <c r="G180" s="37" t="n">
        <v>4</v>
      </c>
      <c r="H180" s="37" t="n">
        <v>7</v>
      </c>
      <c r="I180" s="37" t="str">
        <f aca="false">IFERROR(VLOOKUP(A180,Employees!$A$2:$I$1501,9,FALSE()),"Unknown")</f>
        <v>Engineering</v>
      </c>
    </row>
    <row r="181" customFormat="false" ht="15" hidden="false" customHeight="false" outlineLevel="0" collapsed="false">
      <c r="A181" s="37" t="s">
        <v>547</v>
      </c>
      <c r="B181" s="37" t="n">
        <v>2024</v>
      </c>
      <c r="C181" s="37" t="n">
        <v>4</v>
      </c>
      <c r="D181" s="37" t="n">
        <v>4</v>
      </c>
      <c r="E181" s="37" t="n">
        <v>3</v>
      </c>
      <c r="F181" s="37" t="n">
        <v>5</v>
      </c>
      <c r="G181" s="37" t="n">
        <v>4</v>
      </c>
      <c r="H181" s="37" t="n">
        <v>7</v>
      </c>
      <c r="I181" s="37" t="str">
        <f aca="false">IFERROR(VLOOKUP(A181,Employees!$A$2:$I$1501,9,FALSE()),"Unknown")</f>
        <v>Human Resources</v>
      </c>
    </row>
    <row r="182" customFormat="false" ht="15" hidden="false" customHeight="false" outlineLevel="0" collapsed="false">
      <c r="A182" s="37" t="s">
        <v>782</v>
      </c>
      <c r="B182" s="37" t="n">
        <v>2024</v>
      </c>
      <c r="C182" s="37" t="n">
        <v>2</v>
      </c>
      <c r="D182" s="37" t="n">
        <v>3</v>
      </c>
      <c r="E182" s="37" t="n">
        <v>3</v>
      </c>
      <c r="F182" s="37" t="n">
        <v>2</v>
      </c>
      <c r="G182" s="37" t="n">
        <v>3</v>
      </c>
      <c r="H182" s="37" t="n">
        <v>6</v>
      </c>
      <c r="I182" s="37" t="str">
        <f aca="false">IFERROR(VLOOKUP(A182,Employees!$A$2:$I$1501,9,FALSE()),"Unknown")</f>
        <v>Sales</v>
      </c>
    </row>
    <row r="183" customFormat="false" ht="15" hidden="false" customHeight="false" outlineLevel="0" collapsed="false">
      <c r="A183" s="37" t="s">
        <v>1541</v>
      </c>
      <c r="B183" s="37" t="n">
        <v>2024</v>
      </c>
      <c r="C183" s="37" t="n">
        <v>3</v>
      </c>
      <c r="D183" s="37" t="n">
        <v>3</v>
      </c>
      <c r="E183" s="37" t="n">
        <v>3</v>
      </c>
      <c r="F183" s="37" t="n">
        <v>3</v>
      </c>
      <c r="G183" s="37" t="n">
        <v>3</v>
      </c>
      <c r="H183" s="37" t="n">
        <v>7</v>
      </c>
      <c r="I183" s="37" t="str">
        <f aca="false">IFERROR(VLOOKUP(A183,Employees!$A$2:$I$1501,9,FALSE()),"Unknown")</f>
        <v>Sales</v>
      </c>
    </row>
    <row r="184" customFormat="false" ht="15" hidden="false" customHeight="false" outlineLevel="0" collapsed="false">
      <c r="A184" s="37" t="s">
        <v>1017</v>
      </c>
      <c r="B184" s="37" t="n">
        <v>2024</v>
      </c>
      <c r="C184" s="37" t="n">
        <v>3</v>
      </c>
      <c r="D184" s="37" t="n">
        <v>4</v>
      </c>
      <c r="E184" s="37" t="n">
        <v>1</v>
      </c>
      <c r="F184" s="37" t="n">
        <v>3</v>
      </c>
      <c r="G184" s="37" t="n">
        <v>3</v>
      </c>
      <c r="H184" s="37" t="n">
        <v>8</v>
      </c>
      <c r="I184" s="37" t="str">
        <f aca="false">IFERROR(VLOOKUP(A184,Employees!$A$2:$I$1501,9,FALSE()),"Unknown")</f>
        <v>Sales</v>
      </c>
    </row>
    <row r="185" customFormat="false" ht="15" hidden="false" customHeight="false" outlineLevel="0" collapsed="false">
      <c r="A185" s="37" t="s">
        <v>536</v>
      </c>
      <c r="B185" s="37" t="n">
        <v>2024</v>
      </c>
      <c r="C185" s="37" t="n">
        <v>3</v>
      </c>
      <c r="D185" s="37" t="n">
        <v>4</v>
      </c>
      <c r="E185" s="37" t="n">
        <v>4</v>
      </c>
      <c r="F185" s="37" t="n">
        <v>2</v>
      </c>
      <c r="G185" s="37" t="n">
        <v>4</v>
      </c>
      <c r="H185" s="37" t="n">
        <v>5</v>
      </c>
      <c r="I185" s="37" t="str">
        <f aca="false">IFERROR(VLOOKUP(A185,Employees!$A$2:$I$1501,9,FALSE()),"Unknown")</f>
        <v>Finance</v>
      </c>
    </row>
    <row r="186" customFormat="false" ht="15" hidden="false" customHeight="false" outlineLevel="0" collapsed="false">
      <c r="A186" s="37" t="s">
        <v>1613</v>
      </c>
      <c r="B186" s="37" t="n">
        <v>2024</v>
      </c>
      <c r="C186" s="37" t="n">
        <v>4</v>
      </c>
      <c r="D186" s="37" t="n">
        <v>3</v>
      </c>
      <c r="E186" s="37" t="n">
        <v>3</v>
      </c>
      <c r="F186" s="37" t="n">
        <v>2</v>
      </c>
      <c r="G186" s="37" t="n">
        <v>4</v>
      </c>
      <c r="H186" s="37" t="n">
        <v>5</v>
      </c>
      <c r="I186" s="37" t="str">
        <f aca="false">IFERROR(VLOOKUP(A186,Employees!$A$2:$I$1501,9,FALSE()),"Unknown")</f>
        <v>Data &amp; AI</v>
      </c>
    </row>
    <row r="187" customFormat="false" ht="15" hidden="false" customHeight="false" outlineLevel="0" collapsed="false">
      <c r="A187" s="37" t="s">
        <v>1006</v>
      </c>
      <c r="B187" s="37" t="n">
        <v>2024</v>
      </c>
      <c r="C187" s="37" t="n">
        <v>2</v>
      </c>
      <c r="D187" s="37" t="n">
        <v>4</v>
      </c>
      <c r="E187" s="37" t="n">
        <v>4</v>
      </c>
      <c r="F187" s="37" t="n">
        <v>4</v>
      </c>
      <c r="G187" s="37" t="n">
        <v>2</v>
      </c>
      <c r="H187" s="37" t="n">
        <v>7</v>
      </c>
      <c r="I187" s="37" t="str">
        <f aca="false">IFERROR(VLOOKUP(A187,Employees!$A$2:$I$1501,9,FALSE()),"Unknown")</f>
        <v>Finance</v>
      </c>
    </row>
    <row r="188" customFormat="false" ht="15" hidden="false" customHeight="false" outlineLevel="0" collapsed="false">
      <c r="A188" s="37" t="s">
        <v>523</v>
      </c>
      <c r="B188" s="37" t="n">
        <v>2024</v>
      </c>
      <c r="C188" s="37" t="n">
        <v>4</v>
      </c>
      <c r="D188" s="37" t="n">
        <v>3</v>
      </c>
      <c r="E188" s="37" t="n">
        <v>4</v>
      </c>
      <c r="F188" s="37" t="n">
        <v>3</v>
      </c>
      <c r="G188" s="37" t="n">
        <v>3</v>
      </c>
      <c r="H188" s="37" t="n">
        <v>6</v>
      </c>
      <c r="I188" s="37" t="str">
        <f aca="false">IFERROR(VLOOKUP(A188,Employees!$A$2:$I$1501,9,FALSE()),"Unknown")</f>
        <v>Sales</v>
      </c>
    </row>
    <row r="189" customFormat="false" ht="15" hidden="false" customHeight="false" outlineLevel="0" collapsed="false">
      <c r="A189" s="37" t="s">
        <v>1059</v>
      </c>
      <c r="B189" s="37" t="n">
        <v>2024</v>
      </c>
      <c r="C189" s="37" t="n">
        <v>4</v>
      </c>
      <c r="D189" s="37" t="n">
        <v>4</v>
      </c>
      <c r="E189" s="37" t="n">
        <v>3</v>
      </c>
      <c r="F189" s="37" t="n">
        <v>4</v>
      </c>
      <c r="G189" s="37" t="n">
        <v>2</v>
      </c>
      <c r="H189" s="37" t="n">
        <v>7</v>
      </c>
      <c r="I189" s="37" t="str">
        <f aca="false">IFERROR(VLOOKUP(A189,Employees!$A$2:$I$1501,9,FALSE()),"Unknown")</f>
        <v>Customer Support</v>
      </c>
    </row>
    <row r="190" customFormat="false" ht="15" hidden="false" customHeight="false" outlineLevel="0" collapsed="false">
      <c r="A190" s="37" t="s">
        <v>1776</v>
      </c>
      <c r="B190" s="37" t="n">
        <v>2024</v>
      </c>
      <c r="C190" s="37" t="n">
        <v>2</v>
      </c>
      <c r="D190" s="37" t="n">
        <v>3</v>
      </c>
      <c r="E190" s="37" t="n">
        <v>2</v>
      </c>
      <c r="F190" s="37" t="n">
        <v>3</v>
      </c>
      <c r="G190" s="37" t="n">
        <v>4</v>
      </c>
      <c r="H190" s="37" t="n">
        <v>8</v>
      </c>
      <c r="I190" s="37" t="str">
        <f aca="false">IFERROR(VLOOKUP(A190,Employees!$A$2:$I$1501,9,FALSE()),"Unknown")</f>
        <v>Operations</v>
      </c>
    </row>
    <row r="191" customFormat="false" ht="15" hidden="false" customHeight="false" outlineLevel="0" collapsed="false">
      <c r="A191" s="37" t="s">
        <v>1268</v>
      </c>
      <c r="B191" s="37" t="n">
        <v>2024</v>
      </c>
      <c r="C191" s="37" t="n">
        <v>3</v>
      </c>
      <c r="D191" s="37" t="n">
        <v>3</v>
      </c>
      <c r="E191" s="37" t="n">
        <v>2</v>
      </c>
      <c r="F191" s="37" t="n">
        <v>4</v>
      </c>
      <c r="G191" s="37" t="n">
        <v>2</v>
      </c>
      <c r="H191" s="37" t="n">
        <v>6</v>
      </c>
      <c r="I191" s="37" t="str">
        <f aca="false">IFERROR(VLOOKUP(A191,Employees!$A$2:$I$1501,9,FALSE()),"Unknown")</f>
        <v>Sales</v>
      </c>
    </row>
    <row r="192" customFormat="false" ht="15" hidden="false" customHeight="false" outlineLevel="0" collapsed="false">
      <c r="A192" s="37" t="s">
        <v>1867</v>
      </c>
      <c r="B192" s="37" t="n">
        <v>2024</v>
      </c>
      <c r="C192" s="37" t="n">
        <v>4</v>
      </c>
      <c r="D192" s="37" t="n">
        <v>4</v>
      </c>
      <c r="E192" s="37" t="n">
        <v>4</v>
      </c>
      <c r="F192" s="37" t="n">
        <v>4</v>
      </c>
      <c r="G192" s="37" t="n">
        <v>5</v>
      </c>
      <c r="H192" s="37" t="n">
        <v>10</v>
      </c>
      <c r="I192" s="37" t="str">
        <f aca="false">IFERROR(VLOOKUP(A192,Employees!$A$2:$I$1501,9,FALSE()),"Unknown")</f>
        <v>Customer Support</v>
      </c>
    </row>
    <row r="193" customFormat="false" ht="15" hidden="false" customHeight="false" outlineLevel="0" collapsed="false">
      <c r="A193" s="37" t="s">
        <v>920</v>
      </c>
      <c r="B193" s="37" t="n">
        <v>2024</v>
      </c>
      <c r="C193" s="37" t="n">
        <v>4</v>
      </c>
      <c r="D193" s="37" t="n">
        <v>4</v>
      </c>
      <c r="E193" s="37" t="n">
        <v>3</v>
      </c>
      <c r="F193" s="37" t="n">
        <v>3</v>
      </c>
      <c r="G193" s="37" t="n">
        <v>4</v>
      </c>
      <c r="H193" s="37" t="n">
        <v>10</v>
      </c>
      <c r="I193" s="37" t="str">
        <f aca="false">IFERROR(VLOOKUP(A193,Employees!$A$2:$I$1501,9,FALSE()),"Unknown")</f>
        <v>Finance</v>
      </c>
    </row>
    <row r="194" customFormat="false" ht="15" hidden="false" customHeight="false" outlineLevel="0" collapsed="false">
      <c r="A194" s="37" t="s">
        <v>908</v>
      </c>
      <c r="B194" s="37" t="n">
        <v>2024</v>
      </c>
      <c r="C194" s="37" t="n">
        <v>1</v>
      </c>
      <c r="D194" s="37" t="n">
        <v>3</v>
      </c>
      <c r="E194" s="37" t="n">
        <v>5</v>
      </c>
      <c r="F194" s="37" t="n">
        <v>4</v>
      </c>
      <c r="G194" s="37" t="n">
        <v>4</v>
      </c>
      <c r="H194" s="37" t="n">
        <v>4</v>
      </c>
      <c r="I194" s="37" t="str">
        <f aca="false">IFERROR(VLOOKUP(A194,Employees!$A$2:$I$1501,9,FALSE()),"Unknown")</f>
        <v>Finance</v>
      </c>
    </row>
    <row r="195" customFormat="false" ht="15" hidden="false" customHeight="false" outlineLevel="0" collapsed="false">
      <c r="A195" s="37" t="s">
        <v>1692</v>
      </c>
      <c r="B195" s="37" t="n">
        <v>2024</v>
      </c>
      <c r="C195" s="37" t="n">
        <v>4</v>
      </c>
      <c r="D195" s="37" t="n">
        <v>5</v>
      </c>
      <c r="E195" s="37" t="n">
        <v>4</v>
      </c>
      <c r="F195" s="37" t="n">
        <v>3</v>
      </c>
      <c r="G195" s="37" t="n">
        <v>4</v>
      </c>
      <c r="H195" s="37" t="n">
        <v>5</v>
      </c>
      <c r="I195" s="37" t="str">
        <f aca="false">IFERROR(VLOOKUP(A195,Employees!$A$2:$I$1501,9,FALSE()),"Unknown")</f>
        <v>Finance</v>
      </c>
    </row>
    <row r="196" customFormat="false" ht="15" hidden="false" customHeight="false" outlineLevel="0" collapsed="false">
      <c r="A196" s="37" t="s">
        <v>487</v>
      </c>
      <c r="B196" s="37" t="n">
        <v>2024</v>
      </c>
      <c r="C196" s="37" t="n">
        <v>3</v>
      </c>
      <c r="D196" s="37" t="n">
        <v>4</v>
      </c>
      <c r="E196" s="37" t="n">
        <v>5</v>
      </c>
      <c r="F196" s="37" t="n">
        <v>3</v>
      </c>
      <c r="G196" s="37" t="n">
        <v>3</v>
      </c>
      <c r="H196" s="37" t="n">
        <v>6</v>
      </c>
      <c r="I196" s="37" t="str">
        <f aca="false">IFERROR(VLOOKUP(A196,Employees!$A$2:$I$1501,9,FALSE()),"Unknown")</f>
        <v>Operations</v>
      </c>
    </row>
    <row r="197" customFormat="false" ht="15" hidden="false" customHeight="false" outlineLevel="0" collapsed="false">
      <c r="A197" s="37" t="s">
        <v>1910</v>
      </c>
      <c r="B197" s="37" t="n">
        <v>2024</v>
      </c>
      <c r="C197" s="37" t="n">
        <v>4</v>
      </c>
      <c r="D197" s="37" t="n">
        <v>3</v>
      </c>
      <c r="E197" s="37" t="n">
        <v>5</v>
      </c>
      <c r="F197" s="37" t="n">
        <v>3</v>
      </c>
      <c r="G197" s="37" t="n">
        <v>4</v>
      </c>
      <c r="H197" s="37" t="n">
        <v>6</v>
      </c>
      <c r="I197" s="37" t="str">
        <f aca="false">IFERROR(VLOOKUP(A197,Employees!$A$2:$I$1501,9,FALSE()),"Unknown")</f>
        <v>Marketing</v>
      </c>
    </row>
    <row r="198" customFormat="false" ht="15" hidden="false" customHeight="false" outlineLevel="0" collapsed="false">
      <c r="A198" s="37" t="s">
        <v>1870</v>
      </c>
      <c r="B198" s="37" t="n">
        <v>2024</v>
      </c>
      <c r="C198" s="37" t="n">
        <v>4</v>
      </c>
      <c r="D198" s="37" t="n">
        <v>4</v>
      </c>
      <c r="E198" s="37" t="n">
        <v>2</v>
      </c>
      <c r="F198" s="37" t="n">
        <v>3</v>
      </c>
      <c r="G198" s="37" t="n">
        <v>3</v>
      </c>
      <c r="H198" s="37" t="n">
        <v>7</v>
      </c>
      <c r="I198" s="37" t="str">
        <f aca="false">IFERROR(VLOOKUP(A198,Employees!$A$2:$I$1501,9,FALSE()),"Unknown")</f>
        <v>Operations</v>
      </c>
    </row>
    <row r="199" customFormat="false" ht="15" hidden="false" customHeight="false" outlineLevel="0" collapsed="false">
      <c r="A199" s="37" t="s">
        <v>918</v>
      </c>
      <c r="B199" s="37" t="n">
        <v>2024</v>
      </c>
      <c r="C199" s="37" t="n">
        <v>4</v>
      </c>
      <c r="D199" s="37" t="n">
        <v>3</v>
      </c>
      <c r="E199" s="37" t="n">
        <v>4</v>
      </c>
      <c r="F199" s="37" t="n">
        <v>4</v>
      </c>
      <c r="G199" s="37" t="n">
        <v>3</v>
      </c>
      <c r="H199" s="37" t="n">
        <v>9</v>
      </c>
      <c r="I199" s="37" t="str">
        <f aca="false">IFERROR(VLOOKUP(A199,Employees!$A$2:$I$1501,9,FALSE()),"Unknown")</f>
        <v>Operations</v>
      </c>
    </row>
    <row r="200" customFormat="false" ht="15" hidden="false" customHeight="false" outlineLevel="0" collapsed="false">
      <c r="A200" s="37" t="s">
        <v>699</v>
      </c>
      <c r="B200" s="37" t="n">
        <v>2024</v>
      </c>
      <c r="C200" s="37" t="n">
        <v>2</v>
      </c>
      <c r="D200" s="37" t="n">
        <v>4</v>
      </c>
      <c r="E200" s="37" t="n">
        <v>3</v>
      </c>
      <c r="F200" s="37" t="n">
        <v>4</v>
      </c>
      <c r="G200" s="37" t="n">
        <v>3</v>
      </c>
      <c r="H200" s="37" t="n">
        <v>8</v>
      </c>
      <c r="I200" s="37" t="str">
        <f aca="false">IFERROR(VLOOKUP(A200,Employees!$A$2:$I$1501,9,FALSE()),"Unknown")</f>
        <v>Customer Support</v>
      </c>
    </row>
    <row r="201" customFormat="false" ht="15" hidden="false" customHeight="false" outlineLevel="0" collapsed="false">
      <c r="A201" s="37" t="s">
        <v>1270</v>
      </c>
      <c r="B201" s="37" t="n">
        <v>2024</v>
      </c>
      <c r="C201" s="37" t="n">
        <v>4</v>
      </c>
      <c r="D201" s="37" t="n">
        <v>4</v>
      </c>
      <c r="E201" s="37" t="n">
        <v>4</v>
      </c>
      <c r="F201" s="37" t="n">
        <v>4</v>
      </c>
      <c r="G201" s="37" t="n">
        <v>2</v>
      </c>
      <c r="H201" s="37" t="n">
        <v>9</v>
      </c>
      <c r="I201" s="37" t="str">
        <f aca="false">IFERROR(VLOOKUP(A201,Employees!$A$2:$I$1501,9,FALSE()),"Unknown")</f>
        <v>Engineering</v>
      </c>
    </row>
    <row r="202" customFormat="false" ht="15" hidden="false" customHeight="false" outlineLevel="0" collapsed="false">
      <c r="A202" s="37" t="s">
        <v>1850</v>
      </c>
      <c r="B202" s="37" t="n">
        <v>2024</v>
      </c>
      <c r="C202" s="37" t="n">
        <v>2</v>
      </c>
      <c r="D202" s="37" t="n">
        <v>1</v>
      </c>
      <c r="E202" s="37" t="n">
        <v>5</v>
      </c>
      <c r="F202" s="37" t="n">
        <v>3</v>
      </c>
      <c r="G202" s="37" t="n">
        <v>3</v>
      </c>
      <c r="H202" s="37" t="n">
        <v>4</v>
      </c>
      <c r="I202" s="37" t="str">
        <f aca="false">IFERROR(VLOOKUP(A202,Employees!$A$2:$I$1501,9,FALSE()),"Unknown")</f>
        <v>Human Resources</v>
      </c>
    </row>
    <row r="203" customFormat="false" ht="15" hidden="false" customHeight="false" outlineLevel="0" collapsed="false">
      <c r="A203" s="37" t="s">
        <v>1250</v>
      </c>
      <c r="B203" s="37" t="n">
        <v>2024</v>
      </c>
      <c r="C203" s="37" t="n">
        <v>3</v>
      </c>
      <c r="D203" s="37" t="n">
        <v>4</v>
      </c>
      <c r="E203" s="37" t="n">
        <v>4</v>
      </c>
      <c r="F203" s="37" t="n">
        <v>3</v>
      </c>
      <c r="G203" s="37" t="n">
        <v>3</v>
      </c>
      <c r="H203" s="37" t="n">
        <v>9</v>
      </c>
      <c r="I203" s="37" t="str">
        <f aca="false">IFERROR(VLOOKUP(A203,Employees!$A$2:$I$1501,9,FALSE()),"Unknown")</f>
        <v>Sales</v>
      </c>
    </row>
    <row r="204" customFormat="false" ht="15" hidden="false" customHeight="false" outlineLevel="0" collapsed="false">
      <c r="A204" s="37" t="s">
        <v>1023</v>
      </c>
      <c r="B204" s="37" t="n">
        <v>2024</v>
      </c>
      <c r="C204" s="37" t="n">
        <v>4</v>
      </c>
      <c r="D204" s="37" t="n">
        <v>4</v>
      </c>
      <c r="E204" s="37" t="n">
        <v>4</v>
      </c>
      <c r="F204" s="37" t="n">
        <v>4</v>
      </c>
      <c r="G204" s="37" t="n">
        <v>5</v>
      </c>
      <c r="H204" s="37" t="n">
        <v>7</v>
      </c>
      <c r="I204" s="37" t="str">
        <f aca="false">IFERROR(VLOOKUP(A204,Employees!$A$2:$I$1501,9,FALSE()),"Unknown")</f>
        <v>Customer Support</v>
      </c>
    </row>
    <row r="205" customFormat="false" ht="15" hidden="false" customHeight="false" outlineLevel="0" collapsed="false">
      <c r="A205" s="37" t="s">
        <v>1467</v>
      </c>
      <c r="B205" s="37" t="n">
        <v>2024</v>
      </c>
      <c r="C205" s="37" t="n">
        <v>3</v>
      </c>
      <c r="D205" s="37" t="n">
        <v>3</v>
      </c>
      <c r="E205" s="37" t="n">
        <v>1</v>
      </c>
      <c r="F205" s="37" t="n">
        <v>3</v>
      </c>
      <c r="G205" s="37" t="n">
        <v>2</v>
      </c>
      <c r="H205" s="37" t="n">
        <v>4</v>
      </c>
      <c r="I205" s="37" t="str">
        <f aca="false">IFERROR(VLOOKUP(A205,Employees!$A$2:$I$1501,9,FALSE()),"Unknown")</f>
        <v>Customer Support</v>
      </c>
    </row>
    <row r="206" customFormat="false" ht="15" hidden="false" customHeight="false" outlineLevel="0" collapsed="false">
      <c r="A206" s="37" t="s">
        <v>1290</v>
      </c>
      <c r="B206" s="37" t="n">
        <v>2024</v>
      </c>
      <c r="C206" s="37" t="n">
        <v>3</v>
      </c>
      <c r="D206" s="37" t="n">
        <v>3</v>
      </c>
      <c r="E206" s="37" t="n">
        <v>2</v>
      </c>
      <c r="F206" s="37" t="n">
        <v>3</v>
      </c>
      <c r="G206" s="37" t="n">
        <v>3</v>
      </c>
      <c r="H206" s="37" t="n">
        <v>9</v>
      </c>
      <c r="I206" s="37" t="str">
        <f aca="false">IFERROR(VLOOKUP(A206,Employees!$A$2:$I$1501,9,FALSE()),"Unknown")</f>
        <v>Legal &amp; Compliance</v>
      </c>
    </row>
    <row r="207" customFormat="false" ht="15" hidden="false" customHeight="false" outlineLevel="0" collapsed="false">
      <c r="A207" s="37" t="s">
        <v>725</v>
      </c>
      <c r="B207" s="37" t="n">
        <v>2024</v>
      </c>
      <c r="C207" s="37" t="n">
        <v>3</v>
      </c>
      <c r="D207" s="37" t="n">
        <v>4</v>
      </c>
      <c r="E207" s="37" t="n">
        <v>4</v>
      </c>
      <c r="F207" s="37" t="n">
        <v>3</v>
      </c>
      <c r="G207" s="37" t="n">
        <v>4</v>
      </c>
      <c r="H207" s="37" t="n">
        <v>10</v>
      </c>
      <c r="I207" s="37" t="str">
        <f aca="false">IFERROR(VLOOKUP(A207,Employees!$A$2:$I$1501,9,FALSE()),"Unknown")</f>
        <v>Sales</v>
      </c>
    </row>
    <row r="208" customFormat="false" ht="15" hidden="false" customHeight="false" outlineLevel="0" collapsed="false">
      <c r="A208" s="37" t="s">
        <v>967</v>
      </c>
      <c r="B208" s="37" t="n">
        <v>2024</v>
      </c>
      <c r="C208" s="37" t="n">
        <v>3</v>
      </c>
      <c r="D208" s="37" t="n">
        <v>3</v>
      </c>
      <c r="E208" s="37" t="n">
        <v>4</v>
      </c>
      <c r="F208" s="37" t="n">
        <v>2</v>
      </c>
      <c r="G208" s="37" t="n">
        <v>2</v>
      </c>
      <c r="H208" s="37" t="n">
        <v>10</v>
      </c>
      <c r="I208" s="37" t="str">
        <f aca="false">IFERROR(VLOOKUP(A208,Employees!$A$2:$I$1501,9,FALSE()),"Unknown")</f>
        <v>Operations</v>
      </c>
    </row>
    <row r="209" customFormat="false" ht="15" hidden="false" customHeight="false" outlineLevel="0" collapsed="false">
      <c r="A209" s="37" t="s">
        <v>447</v>
      </c>
      <c r="B209" s="37" t="n">
        <v>2024</v>
      </c>
      <c r="C209" s="37" t="n">
        <v>4</v>
      </c>
      <c r="D209" s="37" t="n">
        <v>3</v>
      </c>
      <c r="E209" s="37" t="n">
        <v>5</v>
      </c>
      <c r="F209" s="37" t="n">
        <v>2</v>
      </c>
      <c r="G209" s="37" t="n">
        <v>4</v>
      </c>
      <c r="H209" s="37" t="n">
        <v>6</v>
      </c>
      <c r="I209" s="37" t="str">
        <f aca="false">IFERROR(VLOOKUP(A209,Employees!$A$2:$I$1501,9,FALSE()),"Unknown")</f>
        <v>Engineering</v>
      </c>
    </row>
    <row r="210" customFormat="false" ht="15" hidden="false" customHeight="false" outlineLevel="0" collapsed="false">
      <c r="A210" s="37" t="s">
        <v>1390</v>
      </c>
      <c r="B210" s="37" t="n">
        <v>2024</v>
      </c>
      <c r="C210" s="37" t="n">
        <v>5</v>
      </c>
      <c r="D210" s="37" t="n">
        <v>3</v>
      </c>
      <c r="E210" s="37" t="n">
        <v>3</v>
      </c>
      <c r="F210" s="37" t="n">
        <v>2</v>
      </c>
      <c r="G210" s="37" t="n">
        <v>5</v>
      </c>
      <c r="H210" s="37" t="n">
        <v>6</v>
      </c>
      <c r="I210" s="37" t="str">
        <f aca="false">IFERROR(VLOOKUP(A210,Employees!$A$2:$I$1501,9,FALSE()),"Unknown")</f>
        <v>Human Resources</v>
      </c>
    </row>
    <row r="211" customFormat="false" ht="15" hidden="false" customHeight="false" outlineLevel="0" collapsed="false">
      <c r="A211" s="37" t="s">
        <v>603</v>
      </c>
      <c r="B211" s="37" t="n">
        <v>2024</v>
      </c>
      <c r="C211" s="37" t="n">
        <v>4</v>
      </c>
      <c r="D211" s="37" t="n">
        <v>4</v>
      </c>
      <c r="E211" s="37" t="n">
        <v>3</v>
      </c>
      <c r="F211" s="37" t="n">
        <v>2</v>
      </c>
      <c r="G211" s="37" t="n">
        <v>3</v>
      </c>
      <c r="H211" s="37" t="n">
        <v>7</v>
      </c>
      <c r="I211" s="37" t="str">
        <f aca="false">IFERROR(VLOOKUP(A211,Employees!$A$2:$I$1501,9,FALSE()),"Unknown")</f>
        <v>Engineering</v>
      </c>
    </row>
    <row r="212" customFormat="false" ht="15" hidden="false" customHeight="false" outlineLevel="0" collapsed="false">
      <c r="A212" s="37" t="s">
        <v>1855</v>
      </c>
      <c r="B212" s="37" t="n">
        <v>2024</v>
      </c>
      <c r="C212" s="37" t="n">
        <v>4</v>
      </c>
      <c r="D212" s="37" t="n">
        <v>5</v>
      </c>
      <c r="E212" s="37" t="n">
        <v>4</v>
      </c>
      <c r="F212" s="37" t="n">
        <v>4</v>
      </c>
      <c r="G212" s="37" t="n">
        <v>3</v>
      </c>
      <c r="H212" s="37" t="n">
        <v>4</v>
      </c>
      <c r="I212" s="37" t="str">
        <f aca="false">IFERROR(VLOOKUP(A212,Employees!$A$2:$I$1501,9,FALSE()),"Unknown")</f>
        <v>Engineering</v>
      </c>
    </row>
    <row r="213" customFormat="false" ht="15" hidden="false" customHeight="false" outlineLevel="0" collapsed="false">
      <c r="A213" s="37" t="s">
        <v>724</v>
      </c>
      <c r="B213" s="37" t="n">
        <v>2024</v>
      </c>
      <c r="C213" s="37" t="n">
        <v>3</v>
      </c>
      <c r="D213" s="37" t="n">
        <v>3</v>
      </c>
      <c r="E213" s="37" t="n">
        <v>3</v>
      </c>
      <c r="F213" s="37" t="n">
        <v>3</v>
      </c>
      <c r="G213" s="37" t="n">
        <v>2</v>
      </c>
      <c r="H213" s="37" t="n">
        <v>10</v>
      </c>
      <c r="I213" s="37" t="str">
        <f aca="false">IFERROR(VLOOKUP(A213,Employees!$A$2:$I$1501,9,FALSE()),"Unknown")</f>
        <v>Sales</v>
      </c>
    </row>
    <row r="214" customFormat="false" ht="15" hidden="false" customHeight="false" outlineLevel="0" collapsed="false">
      <c r="A214" s="37" t="s">
        <v>568</v>
      </c>
      <c r="B214" s="37" t="n">
        <v>2024</v>
      </c>
      <c r="C214" s="37" t="n">
        <v>3</v>
      </c>
      <c r="D214" s="37" t="n">
        <v>3</v>
      </c>
      <c r="E214" s="37" t="n">
        <v>3</v>
      </c>
      <c r="F214" s="37" t="n">
        <v>3</v>
      </c>
      <c r="G214" s="37" t="n">
        <v>3</v>
      </c>
      <c r="H214" s="37" t="n">
        <v>5</v>
      </c>
      <c r="I214" s="37" t="str">
        <f aca="false">IFERROR(VLOOKUP(A214,Employees!$A$2:$I$1501,9,FALSE()),"Unknown")</f>
        <v>Legal &amp; Compliance</v>
      </c>
    </row>
    <row r="215" customFormat="false" ht="15" hidden="false" customHeight="false" outlineLevel="0" collapsed="false">
      <c r="A215" s="37" t="s">
        <v>1608</v>
      </c>
      <c r="B215" s="37" t="n">
        <v>2024</v>
      </c>
      <c r="C215" s="37" t="n">
        <v>4</v>
      </c>
      <c r="D215" s="37" t="n">
        <v>3</v>
      </c>
      <c r="E215" s="37" t="n">
        <v>4</v>
      </c>
      <c r="F215" s="37" t="n">
        <v>3</v>
      </c>
      <c r="G215" s="37" t="n">
        <v>4</v>
      </c>
      <c r="H215" s="37" t="n">
        <v>8</v>
      </c>
      <c r="I215" s="37" t="str">
        <f aca="false">IFERROR(VLOOKUP(A215,Employees!$A$2:$I$1501,9,FALSE()),"Unknown")</f>
        <v>Marketing</v>
      </c>
    </row>
    <row r="216" customFormat="false" ht="15" hidden="false" customHeight="false" outlineLevel="0" collapsed="false">
      <c r="A216" s="37" t="s">
        <v>1839</v>
      </c>
      <c r="B216" s="37" t="n">
        <v>2024</v>
      </c>
      <c r="C216" s="37" t="n">
        <v>4</v>
      </c>
      <c r="D216" s="37" t="n">
        <v>3</v>
      </c>
      <c r="E216" s="37" t="n">
        <v>4</v>
      </c>
      <c r="F216" s="37" t="n">
        <v>3</v>
      </c>
      <c r="G216" s="37" t="n">
        <v>4</v>
      </c>
      <c r="H216" s="37" t="n">
        <v>5</v>
      </c>
      <c r="I216" s="37" t="str">
        <f aca="false">IFERROR(VLOOKUP(A216,Employees!$A$2:$I$1501,9,FALSE()),"Unknown")</f>
        <v>Operations</v>
      </c>
    </row>
    <row r="217" customFormat="false" ht="15" hidden="false" customHeight="false" outlineLevel="0" collapsed="false">
      <c r="A217" s="37" t="s">
        <v>1432</v>
      </c>
      <c r="B217" s="37" t="n">
        <v>2024</v>
      </c>
      <c r="C217" s="37" t="n">
        <v>3</v>
      </c>
      <c r="D217" s="37" t="n">
        <v>4</v>
      </c>
      <c r="E217" s="37" t="n">
        <v>4</v>
      </c>
      <c r="F217" s="37" t="n">
        <v>5</v>
      </c>
      <c r="G217" s="37" t="n">
        <v>3</v>
      </c>
      <c r="H217" s="37" t="n">
        <v>10</v>
      </c>
      <c r="I217" s="37" t="str">
        <f aca="false">IFERROR(VLOOKUP(A217,Employees!$A$2:$I$1501,9,FALSE()),"Unknown")</f>
        <v>Human Resources</v>
      </c>
    </row>
    <row r="218" customFormat="false" ht="15" hidden="false" customHeight="false" outlineLevel="0" collapsed="false">
      <c r="A218" s="37" t="s">
        <v>956</v>
      </c>
      <c r="B218" s="37" t="n">
        <v>2024</v>
      </c>
      <c r="C218" s="37" t="n">
        <v>3</v>
      </c>
      <c r="D218" s="37" t="n">
        <v>3</v>
      </c>
      <c r="E218" s="37" t="n">
        <v>4</v>
      </c>
      <c r="F218" s="37" t="n">
        <v>4</v>
      </c>
      <c r="G218" s="37" t="n">
        <v>3</v>
      </c>
      <c r="H218" s="37" t="n">
        <v>9</v>
      </c>
      <c r="I218" s="37" t="str">
        <f aca="false">IFERROR(VLOOKUP(A218,Employees!$A$2:$I$1501,9,FALSE()),"Unknown")</f>
        <v>Operations</v>
      </c>
    </row>
    <row r="219" customFormat="false" ht="15" hidden="false" customHeight="false" outlineLevel="0" collapsed="false">
      <c r="A219" s="37" t="s">
        <v>1087</v>
      </c>
      <c r="B219" s="37" t="n">
        <v>2024</v>
      </c>
      <c r="C219" s="37" t="n">
        <v>4</v>
      </c>
      <c r="D219" s="37" t="n">
        <v>4</v>
      </c>
      <c r="E219" s="37" t="n">
        <v>3</v>
      </c>
      <c r="F219" s="37" t="n">
        <v>3</v>
      </c>
      <c r="G219" s="37" t="n">
        <v>3</v>
      </c>
      <c r="H219" s="37" t="n">
        <v>8</v>
      </c>
      <c r="I219" s="37" t="str">
        <f aca="false">IFERROR(VLOOKUP(A219,Employees!$A$2:$I$1501,9,FALSE()),"Unknown")</f>
        <v>Engineering</v>
      </c>
    </row>
    <row r="220" customFormat="false" ht="15" hidden="false" customHeight="false" outlineLevel="0" collapsed="false">
      <c r="A220" s="37" t="s">
        <v>906</v>
      </c>
      <c r="B220" s="37" t="n">
        <v>2024</v>
      </c>
      <c r="C220" s="37" t="n">
        <v>3</v>
      </c>
      <c r="D220" s="37" t="n">
        <v>2</v>
      </c>
      <c r="E220" s="37" t="n">
        <v>2</v>
      </c>
      <c r="F220" s="37" t="n">
        <v>4</v>
      </c>
      <c r="G220" s="37" t="n">
        <v>4</v>
      </c>
      <c r="H220" s="37" t="n">
        <v>3</v>
      </c>
      <c r="I220" s="37" t="str">
        <f aca="false">IFERROR(VLOOKUP(A220,Employees!$A$2:$I$1501,9,FALSE()),"Unknown")</f>
        <v>Engineering</v>
      </c>
    </row>
    <row r="221" customFormat="false" ht="15" hidden="false" customHeight="false" outlineLevel="0" collapsed="false">
      <c r="A221" s="37" t="s">
        <v>1808</v>
      </c>
      <c r="B221" s="37" t="n">
        <v>2024</v>
      </c>
      <c r="C221" s="37" t="n">
        <v>4</v>
      </c>
      <c r="D221" s="37" t="n">
        <v>3</v>
      </c>
      <c r="E221" s="37" t="n">
        <v>5</v>
      </c>
      <c r="F221" s="37" t="n">
        <v>3</v>
      </c>
      <c r="G221" s="37" t="n">
        <v>4</v>
      </c>
      <c r="H221" s="37" t="n">
        <v>7</v>
      </c>
      <c r="I221" s="37" t="str">
        <f aca="false">IFERROR(VLOOKUP(A221,Employees!$A$2:$I$1501,9,FALSE()),"Unknown")</f>
        <v>Customer Support</v>
      </c>
    </row>
    <row r="222" customFormat="false" ht="15" hidden="false" customHeight="false" outlineLevel="0" collapsed="false">
      <c r="A222" s="37" t="s">
        <v>794</v>
      </c>
      <c r="B222" s="37" t="n">
        <v>2024</v>
      </c>
      <c r="C222" s="37" t="n">
        <v>2</v>
      </c>
      <c r="D222" s="37" t="n">
        <v>4</v>
      </c>
      <c r="E222" s="37" t="n">
        <v>4</v>
      </c>
      <c r="F222" s="37" t="n">
        <v>2</v>
      </c>
      <c r="G222" s="37" t="n">
        <v>4</v>
      </c>
      <c r="H222" s="37" t="n">
        <v>4</v>
      </c>
      <c r="I222" s="37" t="str">
        <f aca="false">IFERROR(VLOOKUP(A222,Employees!$A$2:$I$1501,9,FALSE()),"Unknown")</f>
        <v>Operations</v>
      </c>
    </row>
    <row r="223" customFormat="false" ht="15" hidden="false" customHeight="false" outlineLevel="0" collapsed="false">
      <c r="A223" s="37" t="s">
        <v>1489</v>
      </c>
      <c r="B223" s="37" t="n">
        <v>2024</v>
      </c>
      <c r="C223" s="37" t="n">
        <v>2</v>
      </c>
      <c r="D223" s="37" t="n">
        <v>4</v>
      </c>
      <c r="E223" s="37" t="n">
        <v>4</v>
      </c>
      <c r="F223" s="37" t="n">
        <v>2</v>
      </c>
      <c r="G223" s="37" t="n">
        <v>2</v>
      </c>
      <c r="H223" s="37" t="n">
        <v>7</v>
      </c>
      <c r="I223" s="37" t="str">
        <f aca="false">IFERROR(VLOOKUP(A223,Employees!$A$2:$I$1501,9,FALSE()),"Unknown")</f>
        <v>Engineering</v>
      </c>
    </row>
    <row r="224" customFormat="false" ht="15" hidden="false" customHeight="false" outlineLevel="0" collapsed="false">
      <c r="A224" s="37" t="s">
        <v>1697</v>
      </c>
      <c r="B224" s="37" t="n">
        <v>2024</v>
      </c>
      <c r="C224" s="37" t="n">
        <v>3</v>
      </c>
      <c r="D224" s="37" t="n">
        <v>5</v>
      </c>
      <c r="E224" s="37" t="n">
        <v>4</v>
      </c>
      <c r="F224" s="37" t="n">
        <v>4</v>
      </c>
      <c r="G224" s="37" t="n">
        <v>4</v>
      </c>
      <c r="H224" s="37" t="n">
        <v>10</v>
      </c>
      <c r="I224" s="37" t="str">
        <f aca="false">IFERROR(VLOOKUP(A224,Employees!$A$2:$I$1501,9,FALSE()),"Unknown")</f>
        <v>Engineering</v>
      </c>
    </row>
    <row r="225" customFormat="false" ht="15" hidden="false" customHeight="false" outlineLevel="0" collapsed="false">
      <c r="A225" s="37" t="s">
        <v>769</v>
      </c>
      <c r="B225" s="37" t="n">
        <v>2024</v>
      </c>
      <c r="C225" s="37" t="n">
        <v>2</v>
      </c>
      <c r="D225" s="37" t="n">
        <v>3</v>
      </c>
      <c r="E225" s="37" t="n">
        <v>2</v>
      </c>
      <c r="F225" s="37" t="n">
        <v>4</v>
      </c>
      <c r="G225" s="37" t="n">
        <v>4</v>
      </c>
      <c r="H225" s="37" t="n">
        <v>9</v>
      </c>
      <c r="I225" s="37" t="str">
        <f aca="false">IFERROR(VLOOKUP(A225,Employees!$A$2:$I$1501,9,FALSE()),"Unknown")</f>
        <v>Engineering</v>
      </c>
    </row>
    <row r="226" customFormat="false" ht="15" hidden="false" customHeight="false" outlineLevel="0" collapsed="false">
      <c r="A226" s="37" t="s">
        <v>1719</v>
      </c>
      <c r="B226" s="37" t="n">
        <v>2024</v>
      </c>
      <c r="C226" s="37" t="n">
        <v>3</v>
      </c>
      <c r="D226" s="37" t="n">
        <v>2</v>
      </c>
      <c r="E226" s="37" t="n">
        <v>3</v>
      </c>
      <c r="F226" s="37" t="n">
        <v>2</v>
      </c>
      <c r="G226" s="37" t="n">
        <v>4</v>
      </c>
      <c r="H226" s="37" t="n">
        <v>6</v>
      </c>
      <c r="I226" s="37" t="str">
        <f aca="false">IFERROR(VLOOKUP(A226,Employees!$A$2:$I$1501,9,FALSE()),"Unknown")</f>
        <v>Operations</v>
      </c>
    </row>
    <row r="227" customFormat="false" ht="15" hidden="false" customHeight="false" outlineLevel="0" collapsed="false">
      <c r="A227" s="37" t="s">
        <v>1457</v>
      </c>
      <c r="B227" s="37" t="n">
        <v>2024</v>
      </c>
      <c r="C227" s="37" t="n">
        <v>3</v>
      </c>
      <c r="D227" s="37" t="n">
        <v>5</v>
      </c>
      <c r="E227" s="37" t="n">
        <v>4</v>
      </c>
      <c r="F227" s="37" t="n">
        <v>4</v>
      </c>
      <c r="G227" s="37" t="n">
        <v>3</v>
      </c>
      <c r="H227" s="37" t="n">
        <v>5</v>
      </c>
      <c r="I227" s="37" t="str">
        <f aca="false">IFERROR(VLOOKUP(A227,Employees!$A$2:$I$1501,9,FALSE()),"Unknown")</f>
        <v>Operations</v>
      </c>
    </row>
    <row r="228" customFormat="false" ht="15" hidden="false" customHeight="false" outlineLevel="0" collapsed="false">
      <c r="A228" s="37" t="s">
        <v>617</v>
      </c>
      <c r="B228" s="37" t="n">
        <v>2024</v>
      </c>
      <c r="C228" s="37" t="n">
        <v>5</v>
      </c>
      <c r="D228" s="37" t="n">
        <v>5</v>
      </c>
      <c r="E228" s="37" t="n">
        <v>2</v>
      </c>
      <c r="F228" s="37" t="n">
        <v>3</v>
      </c>
      <c r="G228" s="37" t="n">
        <v>3</v>
      </c>
      <c r="H228" s="37" t="n">
        <v>9</v>
      </c>
      <c r="I228" s="37" t="str">
        <f aca="false">IFERROR(VLOOKUP(A228,Employees!$A$2:$I$1501,9,FALSE()),"Unknown")</f>
        <v>Finance</v>
      </c>
    </row>
    <row r="229" customFormat="false" ht="15" hidden="false" customHeight="false" outlineLevel="0" collapsed="false">
      <c r="A229" s="37" t="s">
        <v>1636</v>
      </c>
      <c r="B229" s="37" t="n">
        <v>2024</v>
      </c>
      <c r="C229" s="37" t="n">
        <v>4</v>
      </c>
      <c r="D229" s="37" t="n">
        <v>3</v>
      </c>
      <c r="E229" s="37" t="n">
        <v>3</v>
      </c>
      <c r="F229" s="37" t="n">
        <v>2</v>
      </c>
      <c r="G229" s="37" t="n">
        <v>2</v>
      </c>
      <c r="H229" s="37" t="n">
        <v>10</v>
      </c>
      <c r="I229" s="37" t="str">
        <f aca="false">IFERROR(VLOOKUP(A229,Employees!$A$2:$I$1501,9,FALSE()),"Unknown")</f>
        <v>Customer Support</v>
      </c>
    </row>
    <row r="230" customFormat="false" ht="15" hidden="false" customHeight="false" outlineLevel="0" collapsed="false">
      <c r="A230" s="37" t="s">
        <v>1313</v>
      </c>
      <c r="B230" s="37" t="n">
        <v>2024</v>
      </c>
      <c r="C230" s="37" t="n">
        <v>4</v>
      </c>
      <c r="D230" s="37" t="n">
        <v>4</v>
      </c>
      <c r="E230" s="37" t="n">
        <v>3</v>
      </c>
      <c r="F230" s="37" t="n">
        <v>3</v>
      </c>
      <c r="G230" s="37" t="n">
        <v>4</v>
      </c>
      <c r="H230" s="37" t="n">
        <v>8</v>
      </c>
      <c r="I230" s="37" t="str">
        <f aca="false">IFERROR(VLOOKUP(A230,Employees!$A$2:$I$1501,9,FALSE()),"Unknown")</f>
        <v>Engineering</v>
      </c>
    </row>
    <row r="231" customFormat="false" ht="15" hidden="false" customHeight="false" outlineLevel="0" collapsed="false">
      <c r="A231" s="37" t="s">
        <v>579</v>
      </c>
      <c r="B231" s="37" t="n">
        <v>2024</v>
      </c>
      <c r="C231" s="37" t="n">
        <v>5</v>
      </c>
      <c r="D231" s="37" t="n">
        <v>3</v>
      </c>
      <c r="E231" s="37" t="n">
        <v>3</v>
      </c>
      <c r="F231" s="37" t="n">
        <v>3</v>
      </c>
      <c r="G231" s="37" t="n">
        <v>2</v>
      </c>
      <c r="H231" s="37" t="n">
        <v>10</v>
      </c>
      <c r="I231" s="37" t="str">
        <f aca="false">IFERROR(VLOOKUP(A231,Employees!$A$2:$I$1501,9,FALSE()),"Unknown")</f>
        <v>Data &amp; AI</v>
      </c>
    </row>
    <row r="232" customFormat="false" ht="15" hidden="false" customHeight="false" outlineLevel="0" collapsed="false">
      <c r="A232" s="37" t="s">
        <v>1893</v>
      </c>
      <c r="B232" s="37" t="n">
        <v>2024</v>
      </c>
      <c r="C232" s="37" t="n">
        <v>5</v>
      </c>
      <c r="D232" s="37" t="n">
        <v>4</v>
      </c>
      <c r="E232" s="37" t="n">
        <v>4</v>
      </c>
      <c r="F232" s="37" t="n">
        <v>5</v>
      </c>
      <c r="G232" s="37" t="n">
        <v>4</v>
      </c>
      <c r="H232" s="37" t="n">
        <v>9</v>
      </c>
      <c r="I232" s="37" t="str">
        <f aca="false">IFERROR(VLOOKUP(A232,Employees!$A$2:$I$1501,9,FALSE()),"Unknown")</f>
        <v>Engineering</v>
      </c>
    </row>
    <row r="233" customFormat="false" ht="15" hidden="false" customHeight="false" outlineLevel="0" collapsed="false">
      <c r="A233" s="37" t="s">
        <v>1561</v>
      </c>
      <c r="B233" s="37" t="n">
        <v>2024</v>
      </c>
      <c r="C233" s="37" t="n">
        <v>4</v>
      </c>
      <c r="D233" s="37" t="n">
        <v>4</v>
      </c>
      <c r="E233" s="37" t="n">
        <v>3</v>
      </c>
      <c r="F233" s="37" t="n">
        <v>4</v>
      </c>
      <c r="G233" s="37" t="n">
        <v>3</v>
      </c>
      <c r="H233" s="37" t="n">
        <v>9</v>
      </c>
      <c r="I233" s="37" t="str">
        <f aca="false">IFERROR(VLOOKUP(A233,Employees!$A$2:$I$1501,9,FALSE()),"Unknown")</f>
        <v>Sales</v>
      </c>
    </row>
    <row r="234" customFormat="false" ht="15" hidden="false" customHeight="false" outlineLevel="0" collapsed="false">
      <c r="A234" s="37" t="s">
        <v>521</v>
      </c>
      <c r="B234" s="37" t="n">
        <v>2024</v>
      </c>
      <c r="C234" s="37" t="n">
        <v>3</v>
      </c>
      <c r="D234" s="37" t="n">
        <v>4</v>
      </c>
      <c r="E234" s="37" t="n">
        <v>5</v>
      </c>
      <c r="F234" s="37" t="n">
        <v>4</v>
      </c>
      <c r="G234" s="37" t="n">
        <v>5</v>
      </c>
      <c r="H234" s="37" t="n">
        <v>10</v>
      </c>
      <c r="I234" s="37" t="str">
        <f aca="false">IFERROR(VLOOKUP(A234,Employees!$A$2:$I$1501,9,FALSE()),"Unknown")</f>
        <v>Engineering</v>
      </c>
    </row>
    <row r="235" customFormat="false" ht="15" hidden="false" customHeight="false" outlineLevel="0" collapsed="false">
      <c r="A235" s="37" t="s">
        <v>1670</v>
      </c>
      <c r="B235" s="37" t="n">
        <v>2024</v>
      </c>
      <c r="C235" s="37" t="n">
        <v>1</v>
      </c>
      <c r="D235" s="37" t="n">
        <v>3</v>
      </c>
      <c r="E235" s="37" t="n">
        <v>3</v>
      </c>
      <c r="F235" s="37" t="n">
        <v>1</v>
      </c>
      <c r="G235" s="37" t="n">
        <v>3</v>
      </c>
      <c r="H235" s="37" t="n">
        <v>6</v>
      </c>
      <c r="I235" s="37" t="str">
        <f aca="false">IFERROR(VLOOKUP(A235,Employees!$A$2:$I$1501,9,FALSE()),"Unknown")</f>
        <v>Legal &amp; Compliance</v>
      </c>
    </row>
    <row r="236" customFormat="false" ht="15" hidden="false" customHeight="false" outlineLevel="0" collapsed="false">
      <c r="A236" s="37" t="s">
        <v>624</v>
      </c>
      <c r="B236" s="37" t="n">
        <v>2024</v>
      </c>
      <c r="C236" s="37" t="n">
        <v>2</v>
      </c>
      <c r="D236" s="37" t="n">
        <v>3</v>
      </c>
      <c r="E236" s="37" t="n">
        <v>5</v>
      </c>
      <c r="F236" s="37" t="n">
        <v>1</v>
      </c>
      <c r="G236" s="37" t="n">
        <v>4</v>
      </c>
      <c r="H236" s="37" t="n">
        <v>10</v>
      </c>
      <c r="I236" s="37" t="str">
        <f aca="false">IFERROR(VLOOKUP(A236,Employees!$A$2:$I$1501,9,FALSE()),"Unknown")</f>
        <v>Engineering</v>
      </c>
    </row>
    <row r="237" customFormat="false" ht="15" hidden="false" customHeight="false" outlineLevel="0" collapsed="false">
      <c r="A237" s="37" t="s">
        <v>1258</v>
      </c>
      <c r="B237" s="37" t="n">
        <v>2024</v>
      </c>
      <c r="C237" s="37" t="n">
        <v>4</v>
      </c>
      <c r="D237" s="37" t="n">
        <v>5</v>
      </c>
      <c r="E237" s="37" t="n">
        <v>3</v>
      </c>
      <c r="F237" s="37" t="n">
        <v>3</v>
      </c>
      <c r="G237" s="37" t="n">
        <v>4</v>
      </c>
      <c r="H237" s="37" t="n">
        <v>7</v>
      </c>
      <c r="I237" s="37" t="str">
        <f aca="false">IFERROR(VLOOKUP(A237,Employees!$A$2:$I$1501,9,FALSE()),"Unknown")</f>
        <v>Finance</v>
      </c>
    </row>
    <row r="238" customFormat="false" ht="15" hidden="false" customHeight="false" outlineLevel="0" collapsed="false">
      <c r="A238" s="37" t="s">
        <v>762</v>
      </c>
      <c r="B238" s="37" t="n">
        <v>2024</v>
      </c>
      <c r="C238" s="37" t="n">
        <v>3</v>
      </c>
      <c r="D238" s="37" t="n">
        <v>3</v>
      </c>
      <c r="E238" s="37" t="n">
        <v>3</v>
      </c>
      <c r="F238" s="37" t="n">
        <v>3</v>
      </c>
      <c r="G238" s="37" t="n">
        <v>3</v>
      </c>
      <c r="H238" s="37" t="n">
        <v>9</v>
      </c>
      <c r="I238" s="37" t="str">
        <f aca="false">IFERROR(VLOOKUP(A238,Employees!$A$2:$I$1501,9,FALSE()),"Unknown")</f>
        <v>Sales</v>
      </c>
    </row>
    <row r="239" customFormat="false" ht="15" hidden="false" customHeight="false" outlineLevel="0" collapsed="false">
      <c r="A239" s="37" t="s">
        <v>1872</v>
      </c>
      <c r="B239" s="37" t="n">
        <v>2024</v>
      </c>
      <c r="C239" s="37" t="n">
        <v>3</v>
      </c>
      <c r="D239" s="37" t="n">
        <v>2</v>
      </c>
      <c r="E239" s="37" t="n">
        <v>3</v>
      </c>
      <c r="F239" s="37" t="n">
        <v>4</v>
      </c>
      <c r="G239" s="37" t="n">
        <v>4</v>
      </c>
      <c r="H239" s="37" t="n">
        <v>9</v>
      </c>
      <c r="I239" s="37" t="str">
        <f aca="false">IFERROR(VLOOKUP(A239,Employees!$A$2:$I$1501,9,FALSE()),"Unknown")</f>
        <v>Data &amp; AI</v>
      </c>
    </row>
    <row r="240" customFormat="false" ht="15" hidden="false" customHeight="false" outlineLevel="0" collapsed="false">
      <c r="A240" s="37" t="s">
        <v>984</v>
      </c>
      <c r="B240" s="37" t="n">
        <v>2024</v>
      </c>
      <c r="C240" s="37" t="n">
        <v>4</v>
      </c>
      <c r="D240" s="37" t="n">
        <v>4</v>
      </c>
      <c r="E240" s="37" t="n">
        <v>4</v>
      </c>
      <c r="F240" s="37" t="n">
        <v>4</v>
      </c>
      <c r="G240" s="37" t="n">
        <v>4</v>
      </c>
      <c r="H240" s="37" t="n">
        <v>6</v>
      </c>
      <c r="I240" s="37" t="str">
        <f aca="false">IFERROR(VLOOKUP(A240,Employees!$A$2:$I$1501,9,FALSE()),"Unknown")</f>
        <v>Marketing</v>
      </c>
    </row>
    <row r="241" customFormat="false" ht="15" hidden="false" customHeight="false" outlineLevel="0" collapsed="false">
      <c r="A241" s="37" t="s">
        <v>994</v>
      </c>
      <c r="B241" s="37" t="n">
        <v>2024</v>
      </c>
      <c r="C241" s="37" t="n">
        <v>2</v>
      </c>
      <c r="D241" s="37" t="n">
        <v>5</v>
      </c>
      <c r="E241" s="37" t="n">
        <v>3</v>
      </c>
      <c r="F241" s="37" t="n">
        <v>4</v>
      </c>
      <c r="G241" s="37" t="n">
        <v>2</v>
      </c>
      <c r="H241" s="37" t="n">
        <v>6</v>
      </c>
      <c r="I241" s="37" t="str">
        <f aca="false">IFERROR(VLOOKUP(A241,Employees!$A$2:$I$1501,9,FALSE()),"Unknown")</f>
        <v>Engineering</v>
      </c>
    </row>
    <row r="242" customFormat="false" ht="15" hidden="false" customHeight="false" outlineLevel="0" collapsed="false">
      <c r="A242" s="37" t="s">
        <v>1272</v>
      </c>
      <c r="B242" s="37" t="n">
        <v>2024</v>
      </c>
      <c r="C242" s="37" t="n">
        <v>2</v>
      </c>
      <c r="D242" s="37" t="n">
        <v>4</v>
      </c>
      <c r="E242" s="37" t="n">
        <v>3</v>
      </c>
      <c r="F242" s="37" t="n">
        <v>3</v>
      </c>
      <c r="G242" s="37" t="n">
        <v>5</v>
      </c>
      <c r="H242" s="37" t="n">
        <v>9</v>
      </c>
      <c r="I242" s="37" t="str">
        <f aca="false">IFERROR(VLOOKUP(A242,Employees!$A$2:$I$1501,9,FALSE()),"Unknown")</f>
        <v>Operations</v>
      </c>
    </row>
    <row r="243" customFormat="false" ht="15" hidden="false" customHeight="false" outlineLevel="0" collapsed="false">
      <c r="A243" s="37" t="s">
        <v>1453</v>
      </c>
      <c r="B243" s="37" t="n">
        <v>2024</v>
      </c>
      <c r="C243" s="37" t="n">
        <v>4</v>
      </c>
      <c r="D243" s="37" t="n">
        <v>2</v>
      </c>
      <c r="E243" s="37" t="n">
        <v>2</v>
      </c>
      <c r="F243" s="37" t="n">
        <v>4</v>
      </c>
      <c r="G243" s="37" t="n">
        <v>1</v>
      </c>
      <c r="H243" s="37" t="n">
        <v>6</v>
      </c>
      <c r="I243" s="37" t="str">
        <f aca="false">IFERROR(VLOOKUP(A243,Employees!$A$2:$I$1501,9,FALSE()),"Unknown")</f>
        <v>Marketing</v>
      </c>
    </row>
    <row r="244" customFormat="false" ht="15" hidden="false" customHeight="false" outlineLevel="0" collapsed="false">
      <c r="A244" s="37" t="s">
        <v>463</v>
      </c>
      <c r="B244" s="37" t="n">
        <v>2024</v>
      </c>
      <c r="C244" s="37" t="n">
        <v>3</v>
      </c>
      <c r="D244" s="37" t="n">
        <v>3</v>
      </c>
      <c r="E244" s="37" t="n">
        <v>3</v>
      </c>
      <c r="F244" s="37" t="n">
        <v>3</v>
      </c>
      <c r="G244" s="37" t="n">
        <v>3</v>
      </c>
      <c r="H244" s="37" t="n">
        <v>8</v>
      </c>
      <c r="I244" s="37" t="str">
        <f aca="false">IFERROR(VLOOKUP(A244,Employees!$A$2:$I$1501,9,FALSE()),"Unknown")</f>
        <v>Operations</v>
      </c>
    </row>
    <row r="245" customFormat="false" ht="15" hidden="false" customHeight="false" outlineLevel="0" collapsed="false">
      <c r="A245" s="37" t="s">
        <v>1915</v>
      </c>
      <c r="B245" s="37" t="n">
        <v>2024</v>
      </c>
      <c r="C245" s="37" t="n">
        <v>5</v>
      </c>
      <c r="D245" s="37" t="n">
        <v>2</v>
      </c>
      <c r="E245" s="37" t="n">
        <v>4</v>
      </c>
      <c r="F245" s="37" t="n">
        <v>4</v>
      </c>
      <c r="G245" s="37" t="n">
        <v>4</v>
      </c>
      <c r="H245" s="37" t="n">
        <v>7</v>
      </c>
      <c r="I245" s="37" t="str">
        <f aca="false">IFERROR(VLOOKUP(A245,Employees!$A$2:$I$1501,9,FALSE()),"Unknown")</f>
        <v>Sales</v>
      </c>
    </row>
    <row r="246" customFormat="false" ht="15" hidden="false" customHeight="false" outlineLevel="0" collapsed="false">
      <c r="A246" s="37" t="s">
        <v>787</v>
      </c>
      <c r="B246" s="37" t="n">
        <v>2024</v>
      </c>
      <c r="C246" s="37" t="n">
        <v>3</v>
      </c>
      <c r="D246" s="37" t="n">
        <v>4</v>
      </c>
      <c r="E246" s="37" t="n">
        <v>4</v>
      </c>
      <c r="F246" s="37" t="n">
        <v>2</v>
      </c>
      <c r="G246" s="37" t="n">
        <v>3</v>
      </c>
      <c r="H246" s="37" t="n">
        <v>7</v>
      </c>
      <c r="I246" s="37" t="str">
        <f aca="false">IFERROR(VLOOKUP(A246,Employees!$A$2:$I$1501,9,FALSE()),"Unknown")</f>
        <v>Legal &amp; Compliance</v>
      </c>
    </row>
    <row r="247" customFormat="false" ht="15" hidden="false" customHeight="false" outlineLevel="0" collapsed="false">
      <c r="A247" s="37" t="s">
        <v>1721</v>
      </c>
      <c r="B247" s="37" t="n">
        <v>2024</v>
      </c>
      <c r="C247" s="37" t="n">
        <v>2</v>
      </c>
      <c r="D247" s="37" t="n">
        <v>3</v>
      </c>
      <c r="E247" s="37" t="n">
        <v>4</v>
      </c>
      <c r="F247" s="37" t="n">
        <v>3</v>
      </c>
      <c r="G247" s="37" t="n">
        <v>4</v>
      </c>
      <c r="H247" s="37" t="n">
        <v>5</v>
      </c>
      <c r="I247" s="37" t="str">
        <f aca="false">IFERROR(VLOOKUP(A247,Employees!$A$2:$I$1501,9,FALSE()),"Unknown")</f>
        <v>Engineering</v>
      </c>
    </row>
    <row r="248" customFormat="false" ht="15" hidden="false" customHeight="false" outlineLevel="0" collapsed="false">
      <c r="A248" s="37" t="s">
        <v>1193</v>
      </c>
      <c r="B248" s="37" t="n">
        <v>2024</v>
      </c>
      <c r="C248" s="37" t="n">
        <v>2</v>
      </c>
      <c r="D248" s="37" t="n">
        <v>4</v>
      </c>
      <c r="E248" s="37" t="n">
        <v>5</v>
      </c>
      <c r="F248" s="37" t="n">
        <v>3</v>
      </c>
      <c r="G248" s="37" t="n">
        <v>4</v>
      </c>
      <c r="H248" s="37" t="n">
        <v>8</v>
      </c>
      <c r="I248" s="37" t="str">
        <f aca="false">IFERROR(VLOOKUP(A248,Employees!$A$2:$I$1501,9,FALSE()),"Unknown")</f>
        <v>Operations</v>
      </c>
    </row>
    <row r="249" customFormat="false" ht="15" hidden="false" customHeight="false" outlineLevel="0" collapsed="false">
      <c r="A249" s="37" t="s">
        <v>1726</v>
      </c>
      <c r="B249" s="37" t="n">
        <v>2024</v>
      </c>
      <c r="C249" s="37" t="n">
        <v>2</v>
      </c>
      <c r="D249" s="37" t="n">
        <v>2</v>
      </c>
      <c r="E249" s="37" t="n">
        <v>4</v>
      </c>
      <c r="F249" s="37" t="n">
        <v>2</v>
      </c>
      <c r="G249" s="37" t="n">
        <v>3</v>
      </c>
      <c r="H249" s="37" t="n">
        <v>8</v>
      </c>
      <c r="I249" s="37" t="str">
        <f aca="false">IFERROR(VLOOKUP(A249,Employees!$A$2:$I$1501,9,FALSE()),"Unknown")</f>
        <v>Engineering</v>
      </c>
    </row>
    <row r="250" customFormat="false" ht="15" hidden="false" customHeight="false" outlineLevel="0" collapsed="false">
      <c r="A250" s="37" t="s">
        <v>1460</v>
      </c>
      <c r="B250" s="37" t="n">
        <v>2024</v>
      </c>
      <c r="C250" s="37" t="n">
        <v>3</v>
      </c>
      <c r="D250" s="37" t="n">
        <v>3</v>
      </c>
      <c r="E250" s="37" t="n">
        <v>4</v>
      </c>
      <c r="F250" s="37" t="n">
        <v>2</v>
      </c>
      <c r="G250" s="37" t="n">
        <v>3</v>
      </c>
      <c r="H250" s="37" t="n">
        <v>7</v>
      </c>
      <c r="I250" s="37" t="str">
        <f aca="false">IFERROR(VLOOKUP(A250,Employees!$A$2:$I$1501,9,FALSE()),"Unknown")</f>
        <v>Human Resources</v>
      </c>
    </row>
    <row r="251" customFormat="false" ht="15" hidden="false" customHeight="false" outlineLevel="0" collapsed="false">
      <c r="A251" s="37" t="s">
        <v>577</v>
      </c>
      <c r="B251" s="37" t="n">
        <v>2024</v>
      </c>
      <c r="C251" s="37" t="n">
        <v>4</v>
      </c>
      <c r="D251" s="37" t="n">
        <v>5</v>
      </c>
      <c r="E251" s="37" t="n">
        <v>3</v>
      </c>
      <c r="F251" s="37" t="n">
        <v>4</v>
      </c>
      <c r="G251" s="37" t="n">
        <v>3</v>
      </c>
      <c r="H251" s="37" t="n">
        <v>8</v>
      </c>
      <c r="I251" s="37" t="str">
        <f aca="false">IFERROR(VLOOKUP(A251,Employees!$A$2:$I$1501,9,FALSE()),"Unknown")</f>
        <v>Data &amp; AI</v>
      </c>
    </row>
    <row r="252" customFormat="false" ht="15" hidden="false" customHeight="false" outlineLevel="0" collapsed="false">
      <c r="A252" s="37" t="s">
        <v>1219</v>
      </c>
      <c r="B252" s="37" t="n">
        <v>2024</v>
      </c>
      <c r="C252" s="37" t="n">
        <v>4</v>
      </c>
      <c r="D252" s="37" t="n">
        <v>4</v>
      </c>
      <c r="E252" s="37" t="n">
        <v>4</v>
      </c>
      <c r="F252" s="37" t="n">
        <v>4</v>
      </c>
      <c r="G252" s="37" t="n">
        <v>4</v>
      </c>
      <c r="H252" s="37" t="n">
        <v>9</v>
      </c>
      <c r="I252" s="37" t="str">
        <f aca="false">IFERROR(VLOOKUP(A252,Employees!$A$2:$I$1501,9,FALSE()),"Unknown")</f>
        <v>Engineering</v>
      </c>
    </row>
    <row r="253" customFormat="false" ht="15" hidden="false" customHeight="false" outlineLevel="0" collapsed="false">
      <c r="A253" s="37" t="s">
        <v>1696</v>
      </c>
      <c r="B253" s="37" t="n">
        <v>2024</v>
      </c>
      <c r="C253" s="37" t="n">
        <v>5</v>
      </c>
      <c r="D253" s="37" t="n">
        <v>4</v>
      </c>
      <c r="E253" s="37" t="n">
        <v>4</v>
      </c>
      <c r="F253" s="37" t="n">
        <v>2</v>
      </c>
      <c r="G253" s="37" t="n">
        <v>3</v>
      </c>
      <c r="H253" s="37" t="n">
        <v>7</v>
      </c>
      <c r="I253" s="37" t="str">
        <f aca="false">IFERROR(VLOOKUP(A253,Employees!$A$2:$I$1501,9,FALSE()),"Unknown")</f>
        <v>Engineering</v>
      </c>
    </row>
    <row r="254" customFormat="false" ht="15" hidden="false" customHeight="false" outlineLevel="0" collapsed="false">
      <c r="A254" s="37" t="s">
        <v>996</v>
      </c>
      <c r="B254" s="37" t="n">
        <v>2024</v>
      </c>
      <c r="C254" s="37" t="n">
        <v>4</v>
      </c>
      <c r="D254" s="37" t="n">
        <v>3</v>
      </c>
      <c r="E254" s="37" t="n">
        <v>4</v>
      </c>
      <c r="F254" s="37" t="n">
        <v>4</v>
      </c>
      <c r="G254" s="37" t="n">
        <v>4</v>
      </c>
      <c r="H254" s="37" t="n">
        <v>7</v>
      </c>
      <c r="I254" s="37" t="str">
        <f aca="false">IFERROR(VLOOKUP(A254,Employees!$A$2:$I$1501,9,FALSE()),"Unknown")</f>
        <v>Marketing</v>
      </c>
    </row>
    <row r="255" customFormat="false" ht="15" hidden="false" customHeight="false" outlineLevel="0" collapsed="false">
      <c r="A255" s="37" t="s">
        <v>1131</v>
      </c>
      <c r="B255" s="37" t="n">
        <v>2024</v>
      </c>
      <c r="C255" s="37" t="n">
        <v>3</v>
      </c>
      <c r="D255" s="37" t="n">
        <v>3</v>
      </c>
      <c r="E255" s="37" t="n">
        <v>4</v>
      </c>
      <c r="F255" s="37" t="n">
        <v>4</v>
      </c>
      <c r="G255" s="37" t="n">
        <v>3</v>
      </c>
      <c r="H255" s="37" t="n">
        <v>8</v>
      </c>
      <c r="I255" s="37" t="str">
        <f aca="false">IFERROR(VLOOKUP(A255,Employees!$A$2:$I$1501,9,FALSE()),"Unknown")</f>
        <v>Sales</v>
      </c>
    </row>
    <row r="256" customFormat="false" ht="15" hidden="false" customHeight="false" outlineLevel="0" collapsed="false">
      <c r="A256" s="37" t="s">
        <v>1745</v>
      </c>
      <c r="B256" s="37" t="n">
        <v>2024</v>
      </c>
      <c r="C256" s="37" t="n">
        <v>5</v>
      </c>
      <c r="D256" s="37" t="n">
        <v>3</v>
      </c>
      <c r="E256" s="37" t="n">
        <v>5</v>
      </c>
      <c r="F256" s="37" t="n">
        <v>1</v>
      </c>
      <c r="G256" s="37" t="n">
        <v>3</v>
      </c>
      <c r="H256" s="37" t="n">
        <v>10</v>
      </c>
      <c r="I256" s="37" t="str">
        <f aca="false">IFERROR(VLOOKUP(A256,Employees!$A$2:$I$1501,9,FALSE()),"Unknown")</f>
        <v>Engineering</v>
      </c>
    </row>
    <row r="257" customFormat="false" ht="15" hidden="false" customHeight="false" outlineLevel="0" collapsed="false">
      <c r="A257" s="37" t="s">
        <v>486</v>
      </c>
      <c r="B257" s="37" t="n">
        <v>2024</v>
      </c>
      <c r="C257" s="37" t="n">
        <v>4</v>
      </c>
      <c r="D257" s="37" t="n">
        <v>3</v>
      </c>
      <c r="E257" s="37" t="n">
        <v>4</v>
      </c>
      <c r="F257" s="37" t="n">
        <v>4</v>
      </c>
      <c r="G257" s="37" t="n">
        <v>5</v>
      </c>
      <c r="H257" s="37" t="n">
        <v>10</v>
      </c>
      <c r="I257" s="37" t="str">
        <f aca="false">IFERROR(VLOOKUP(A257,Employees!$A$2:$I$1501,9,FALSE()),"Unknown")</f>
        <v>Sales</v>
      </c>
    </row>
    <row r="258" customFormat="false" ht="15" hidden="false" customHeight="false" outlineLevel="0" collapsed="false">
      <c r="A258" s="37" t="s">
        <v>1332</v>
      </c>
      <c r="B258" s="37" t="n">
        <v>2024</v>
      </c>
      <c r="C258" s="37" t="n">
        <v>3</v>
      </c>
      <c r="D258" s="37" t="n">
        <v>3</v>
      </c>
      <c r="E258" s="37" t="n">
        <v>3</v>
      </c>
      <c r="F258" s="37" t="n">
        <v>3</v>
      </c>
      <c r="G258" s="37" t="n">
        <v>3</v>
      </c>
      <c r="H258" s="37" t="n">
        <v>7</v>
      </c>
      <c r="I258" s="37" t="str">
        <f aca="false">IFERROR(VLOOKUP(A258,Employees!$A$2:$I$1501,9,FALSE()),"Unknown")</f>
        <v>Engineering</v>
      </c>
    </row>
    <row r="259" customFormat="false" ht="15" hidden="false" customHeight="false" outlineLevel="0" collapsed="false">
      <c r="A259" s="37" t="s">
        <v>1093</v>
      </c>
      <c r="B259" s="37" t="n">
        <v>2024</v>
      </c>
      <c r="C259" s="37" t="n">
        <v>3</v>
      </c>
      <c r="D259" s="37" t="n">
        <v>4</v>
      </c>
      <c r="E259" s="37" t="n">
        <v>4</v>
      </c>
      <c r="F259" s="37" t="n">
        <v>3</v>
      </c>
      <c r="G259" s="37" t="n">
        <v>4</v>
      </c>
      <c r="H259" s="37" t="n">
        <v>6</v>
      </c>
      <c r="I259" s="37" t="str">
        <f aca="false">IFERROR(VLOOKUP(A259,Employees!$A$2:$I$1501,9,FALSE()),"Unknown")</f>
        <v>Legal &amp; Compliance</v>
      </c>
    </row>
    <row r="260" customFormat="false" ht="15" hidden="false" customHeight="false" outlineLevel="0" collapsed="false">
      <c r="A260" s="37" t="s">
        <v>1600</v>
      </c>
      <c r="B260" s="37" t="n">
        <v>2024</v>
      </c>
      <c r="C260" s="37" t="n">
        <v>3</v>
      </c>
      <c r="D260" s="37" t="n">
        <v>4</v>
      </c>
      <c r="E260" s="37" t="n">
        <v>4</v>
      </c>
      <c r="F260" s="37" t="n">
        <v>3</v>
      </c>
      <c r="G260" s="37" t="n">
        <v>4</v>
      </c>
      <c r="H260" s="37" t="n">
        <v>8</v>
      </c>
      <c r="I260" s="37" t="str">
        <f aca="false">IFERROR(VLOOKUP(A260,Employees!$A$2:$I$1501,9,FALSE()),"Unknown")</f>
        <v>Engineering</v>
      </c>
    </row>
    <row r="261" customFormat="false" ht="15" hidden="false" customHeight="false" outlineLevel="0" collapsed="false">
      <c r="A261" s="37" t="s">
        <v>1689</v>
      </c>
      <c r="B261" s="37" t="n">
        <v>2024</v>
      </c>
      <c r="C261" s="37" t="n">
        <v>3</v>
      </c>
      <c r="D261" s="37" t="n">
        <v>3</v>
      </c>
      <c r="E261" s="37" t="n">
        <v>4</v>
      </c>
      <c r="F261" s="37" t="n">
        <v>4</v>
      </c>
      <c r="G261" s="37" t="n">
        <v>2</v>
      </c>
      <c r="H261" s="37" t="n">
        <v>8</v>
      </c>
      <c r="I261" s="37" t="str">
        <f aca="false">IFERROR(VLOOKUP(A261,Employees!$A$2:$I$1501,9,FALSE()),"Unknown")</f>
        <v>Marketing</v>
      </c>
    </row>
    <row r="262" customFormat="false" ht="15" hidden="false" customHeight="false" outlineLevel="0" collapsed="false">
      <c r="A262" s="37" t="s">
        <v>1361</v>
      </c>
      <c r="B262" s="37" t="n">
        <v>2024</v>
      </c>
      <c r="C262" s="37" t="n">
        <v>4</v>
      </c>
      <c r="D262" s="37" t="n">
        <v>2</v>
      </c>
      <c r="E262" s="37" t="n">
        <v>3</v>
      </c>
      <c r="F262" s="37" t="n">
        <v>4</v>
      </c>
      <c r="G262" s="37" t="n">
        <v>5</v>
      </c>
      <c r="H262" s="37" t="n">
        <v>4</v>
      </c>
      <c r="I262" s="37" t="str">
        <f aca="false">IFERROR(VLOOKUP(A262,Employees!$A$2:$I$1501,9,FALSE()),"Unknown")</f>
        <v>Operations</v>
      </c>
    </row>
    <row r="263" customFormat="false" ht="15" hidden="false" customHeight="false" outlineLevel="0" collapsed="false">
      <c r="A263" s="37" t="s">
        <v>1564</v>
      </c>
      <c r="B263" s="37" t="n">
        <v>2024</v>
      </c>
      <c r="C263" s="37" t="n">
        <v>4</v>
      </c>
      <c r="D263" s="37" t="n">
        <v>2</v>
      </c>
      <c r="E263" s="37" t="n">
        <v>5</v>
      </c>
      <c r="F263" s="37" t="n">
        <v>3</v>
      </c>
      <c r="G263" s="37" t="n">
        <v>3</v>
      </c>
      <c r="H263" s="37" t="n">
        <v>8</v>
      </c>
      <c r="I263" s="37" t="str">
        <f aca="false">IFERROR(VLOOKUP(A263,Employees!$A$2:$I$1501,9,FALSE()),"Unknown")</f>
        <v>Marketing</v>
      </c>
    </row>
    <row r="264" customFormat="false" ht="15" hidden="false" customHeight="false" outlineLevel="0" collapsed="false">
      <c r="A264" s="37" t="s">
        <v>685</v>
      </c>
      <c r="B264" s="37" t="n">
        <v>2024</v>
      </c>
      <c r="C264" s="37" t="n">
        <v>3</v>
      </c>
      <c r="D264" s="37" t="n">
        <v>4</v>
      </c>
      <c r="E264" s="37" t="n">
        <v>3</v>
      </c>
      <c r="F264" s="37" t="n">
        <v>1</v>
      </c>
      <c r="G264" s="37" t="n">
        <v>3</v>
      </c>
      <c r="H264" s="37" t="n">
        <v>8</v>
      </c>
      <c r="I264" s="37" t="str">
        <f aca="false">IFERROR(VLOOKUP(A264,Employees!$A$2:$I$1501,9,FALSE()),"Unknown")</f>
        <v>Operations</v>
      </c>
    </row>
    <row r="265" customFormat="false" ht="15" hidden="false" customHeight="false" outlineLevel="0" collapsed="false">
      <c r="A265" s="37" t="s">
        <v>1449</v>
      </c>
      <c r="B265" s="37" t="n">
        <v>2024</v>
      </c>
      <c r="C265" s="37" t="n">
        <v>4</v>
      </c>
      <c r="D265" s="37" t="n">
        <v>4</v>
      </c>
      <c r="E265" s="37" t="n">
        <v>4</v>
      </c>
      <c r="F265" s="37" t="n">
        <v>2</v>
      </c>
      <c r="G265" s="37" t="n">
        <v>4</v>
      </c>
      <c r="H265" s="37" t="n">
        <v>9</v>
      </c>
      <c r="I265" s="37" t="str">
        <f aca="false">IFERROR(VLOOKUP(A265,Employees!$A$2:$I$1501,9,FALSE()),"Unknown")</f>
        <v>Data &amp; AI</v>
      </c>
    </row>
    <row r="266" customFormat="false" ht="15" hidden="false" customHeight="false" outlineLevel="0" collapsed="false">
      <c r="A266" s="37" t="s">
        <v>849</v>
      </c>
      <c r="B266" s="37" t="n">
        <v>2024</v>
      </c>
      <c r="C266" s="37" t="n">
        <v>2</v>
      </c>
      <c r="D266" s="37" t="n">
        <v>5</v>
      </c>
      <c r="E266" s="37" t="n">
        <v>4</v>
      </c>
      <c r="F266" s="37" t="n">
        <v>3</v>
      </c>
      <c r="G266" s="37" t="n">
        <v>3</v>
      </c>
      <c r="H266" s="37" t="n">
        <v>5</v>
      </c>
      <c r="I266" s="37" t="str">
        <f aca="false">IFERROR(VLOOKUP(A266,Employees!$A$2:$I$1501,9,FALSE()),"Unknown")</f>
        <v>Marketing</v>
      </c>
    </row>
    <row r="267" customFormat="false" ht="15" hidden="false" customHeight="false" outlineLevel="0" collapsed="false">
      <c r="A267" s="37" t="s">
        <v>1665</v>
      </c>
      <c r="B267" s="37" t="n">
        <v>2024</v>
      </c>
      <c r="C267" s="37" t="n">
        <v>4</v>
      </c>
      <c r="D267" s="37" t="n">
        <v>3</v>
      </c>
      <c r="E267" s="37" t="n">
        <v>4</v>
      </c>
      <c r="F267" s="37" t="n">
        <v>3</v>
      </c>
      <c r="G267" s="37" t="n">
        <v>3</v>
      </c>
      <c r="H267" s="37" t="n">
        <v>6</v>
      </c>
      <c r="I267" s="37" t="str">
        <f aca="false">IFERROR(VLOOKUP(A267,Employees!$A$2:$I$1501,9,FALSE()),"Unknown")</f>
        <v>Sales</v>
      </c>
    </row>
    <row r="268" customFormat="false" ht="15" hidden="false" customHeight="false" outlineLevel="0" collapsed="false">
      <c r="A268" s="37" t="s">
        <v>1609</v>
      </c>
      <c r="B268" s="37" t="n">
        <v>2024</v>
      </c>
      <c r="C268" s="37" t="n">
        <v>5</v>
      </c>
      <c r="D268" s="37" t="n">
        <v>4</v>
      </c>
      <c r="E268" s="37" t="n">
        <v>4</v>
      </c>
      <c r="F268" s="37" t="n">
        <v>3</v>
      </c>
      <c r="G268" s="37" t="n">
        <v>2</v>
      </c>
      <c r="H268" s="37" t="n">
        <v>3</v>
      </c>
      <c r="I268" s="37" t="str">
        <f aca="false">IFERROR(VLOOKUP(A268,Employees!$A$2:$I$1501,9,FALSE()),"Unknown")</f>
        <v>Human Resources</v>
      </c>
    </row>
    <row r="269" customFormat="false" ht="15" hidden="false" customHeight="false" outlineLevel="0" collapsed="false">
      <c r="A269" s="37" t="s">
        <v>1128</v>
      </c>
      <c r="B269" s="37" t="n">
        <v>2024</v>
      </c>
      <c r="C269" s="37" t="n">
        <v>3</v>
      </c>
      <c r="D269" s="37" t="n">
        <v>5</v>
      </c>
      <c r="E269" s="37" t="n">
        <v>3</v>
      </c>
      <c r="F269" s="37" t="n">
        <v>3</v>
      </c>
      <c r="G269" s="37" t="n">
        <v>3</v>
      </c>
      <c r="H269" s="37" t="n">
        <v>5</v>
      </c>
      <c r="I269" s="37" t="str">
        <f aca="false">IFERROR(VLOOKUP(A269,Employees!$A$2:$I$1501,9,FALSE()),"Unknown")</f>
        <v>Engineering</v>
      </c>
    </row>
    <row r="270" customFormat="false" ht="15" hidden="false" customHeight="false" outlineLevel="0" collapsed="false">
      <c r="A270" s="37" t="s">
        <v>1573</v>
      </c>
      <c r="B270" s="37" t="n">
        <v>2024</v>
      </c>
      <c r="C270" s="37" t="n">
        <v>3</v>
      </c>
      <c r="D270" s="37" t="n">
        <v>4</v>
      </c>
      <c r="E270" s="37" t="n">
        <v>3</v>
      </c>
      <c r="F270" s="37" t="n">
        <v>3</v>
      </c>
      <c r="G270" s="37" t="n">
        <v>3</v>
      </c>
      <c r="H270" s="37" t="n">
        <v>8</v>
      </c>
      <c r="I270" s="37" t="str">
        <f aca="false">IFERROR(VLOOKUP(A270,Employees!$A$2:$I$1501,9,FALSE()),"Unknown")</f>
        <v>Engineering</v>
      </c>
    </row>
    <row r="271" customFormat="false" ht="15" hidden="false" customHeight="false" outlineLevel="0" collapsed="false">
      <c r="A271" s="37" t="s">
        <v>446</v>
      </c>
      <c r="B271" s="37" t="n">
        <v>2024</v>
      </c>
      <c r="C271" s="37" t="n">
        <v>4</v>
      </c>
      <c r="D271" s="37" t="n">
        <v>2</v>
      </c>
      <c r="E271" s="37" t="n">
        <v>3</v>
      </c>
      <c r="F271" s="37" t="n">
        <v>4</v>
      </c>
      <c r="G271" s="37" t="n">
        <v>4</v>
      </c>
      <c r="H271" s="37" t="n">
        <v>8</v>
      </c>
      <c r="I271" s="37" t="str">
        <f aca="false">IFERROR(VLOOKUP(A271,Employees!$A$2:$I$1501,9,FALSE()),"Unknown")</f>
        <v>Engineering</v>
      </c>
    </row>
    <row r="272" customFormat="false" ht="15" hidden="false" customHeight="false" outlineLevel="0" collapsed="false">
      <c r="A272" s="37" t="s">
        <v>1247</v>
      </c>
      <c r="B272" s="37" t="n">
        <v>2024</v>
      </c>
      <c r="C272" s="37" t="n">
        <v>4</v>
      </c>
      <c r="D272" s="37" t="n">
        <v>2</v>
      </c>
      <c r="E272" s="37" t="n">
        <v>4</v>
      </c>
      <c r="F272" s="37" t="n">
        <v>5</v>
      </c>
      <c r="G272" s="37" t="n">
        <v>4</v>
      </c>
      <c r="H272" s="37" t="n">
        <v>8</v>
      </c>
      <c r="I272" s="37" t="str">
        <f aca="false">IFERROR(VLOOKUP(A272,Employees!$A$2:$I$1501,9,FALSE()),"Unknown")</f>
        <v>Engineering</v>
      </c>
    </row>
    <row r="273" customFormat="false" ht="15" hidden="false" customHeight="false" outlineLevel="0" collapsed="false">
      <c r="A273" s="37" t="s">
        <v>1337</v>
      </c>
      <c r="B273" s="37" t="n">
        <v>2024</v>
      </c>
      <c r="C273" s="37" t="n">
        <v>4</v>
      </c>
      <c r="D273" s="37" t="n">
        <v>3</v>
      </c>
      <c r="E273" s="37" t="n">
        <v>3</v>
      </c>
      <c r="F273" s="37" t="n">
        <v>4</v>
      </c>
      <c r="G273" s="37" t="n">
        <v>2</v>
      </c>
      <c r="H273" s="37" t="n">
        <v>9</v>
      </c>
      <c r="I273" s="37" t="str">
        <f aca="false">IFERROR(VLOOKUP(A273,Employees!$A$2:$I$1501,9,FALSE()),"Unknown")</f>
        <v>Legal &amp; Compliance</v>
      </c>
    </row>
    <row r="274" customFormat="false" ht="15" hidden="false" customHeight="false" outlineLevel="0" collapsed="false">
      <c r="A274" s="37" t="s">
        <v>1331</v>
      </c>
      <c r="B274" s="37" t="n">
        <v>2024</v>
      </c>
      <c r="C274" s="37" t="n">
        <v>4</v>
      </c>
      <c r="D274" s="37" t="n">
        <v>2</v>
      </c>
      <c r="E274" s="37" t="n">
        <v>4</v>
      </c>
      <c r="F274" s="37" t="n">
        <v>3</v>
      </c>
      <c r="G274" s="37" t="n">
        <v>5</v>
      </c>
      <c r="H274" s="37" t="n">
        <v>10</v>
      </c>
      <c r="I274" s="37" t="str">
        <f aca="false">IFERROR(VLOOKUP(A274,Employees!$A$2:$I$1501,9,FALSE()),"Unknown")</f>
        <v>Operations</v>
      </c>
    </row>
    <row r="275" customFormat="false" ht="15" hidden="false" customHeight="false" outlineLevel="0" collapsed="false">
      <c r="A275" s="37" t="s">
        <v>1005</v>
      </c>
      <c r="B275" s="37" t="n">
        <v>2024</v>
      </c>
      <c r="C275" s="37" t="n">
        <v>4</v>
      </c>
      <c r="D275" s="37" t="n">
        <v>5</v>
      </c>
      <c r="E275" s="37" t="n">
        <v>3</v>
      </c>
      <c r="F275" s="37" t="n">
        <v>4</v>
      </c>
      <c r="G275" s="37" t="n">
        <v>3</v>
      </c>
      <c r="H275" s="37" t="n">
        <v>6</v>
      </c>
      <c r="I275" s="37" t="str">
        <f aca="false">IFERROR(VLOOKUP(A275,Employees!$A$2:$I$1501,9,FALSE()),"Unknown")</f>
        <v>Finance</v>
      </c>
    </row>
    <row r="276" customFormat="false" ht="15" hidden="false" customHeight="false" outlineLevel="0" collapsed="false">
      <c r="A276" s="37" t="s">
        <v>1857</v>
      </c>
      <c r="B276" s="37" t="n">
        <v>2024</v>
      </c>
      <c r="C276" s="37" t="n">
        <v>3</v>
      </c>
      <c r="D276" s="37" t="n">
        <v>3</v>
      </c>
      <c r="E276" s="37" t="n">
        <v>3</v>
      </c>
      <c r="F276" s="37" t="n">
        <v>3</v>
      </c>
      <c r="G276" s="37" t="n">
        <v>3</v>
      </c>
      <c r="H276" s="37" t="n">
        <v>9</v>
      </c>
      <c r="I276" s="37" t="str">
        <f aca="false">IFERROR(VLOOKUP(A276,Employees!$A$2:$I$1501,9,FALSE()),"Unknown")</f>
        <v>Customer Support</v>
      </c>
    </row>
    <row r="277" customFormat="false" ht="15" hidden="false" customHeight="false" outlineLevel="0" collapsed="false">
      <c r="A277" s="37" t="s">
        <v>1864</v>
      </c>
      <c r="B277" s="37" t="n">
        <v>2024</v>
      </c>
      <c r="C277" s="37" t="n">
        <v>3</v>
      </c>
      <c r="D277" s="37" t="n">
        <v>2</v>
      </c>
      <c r="E277" s="37" t="n">
        <v>4</v>
      </c>
      <c r="F277" s="37" t="n">
        <v>4</v>
      </c>
      <c r="G277" s="37" t="n">
        <v>4</v>
      </c>
      <c r="H277" s="37" t="n">
        <v>5</v>
      </c>
      <c r="I277" s="37" t="str">
        <f aca="false">IFERROR(VLOOKUP(A277,Employees!$A$2:$I$1501,9,FALSE()),"Unknown")</f>
        <v>Engineering</v>
      </c>
    </row>
    <row r="278" customFormat="false" ht="15" hidden="false" customHeight="false" outlineLevel="0" collapsed="false">
      <c r="A278" s="37" t="s">
        <v>472</v>
      </c>
      <c r="B278" s="37" t="n">
        <v>2024</v>
      </c>
      <c r="C278" s="37" t="n">
        <v>3</v>
      </c>
      <c r="D278" s="37" t="n">
        <v>4</v>
      </c>
      <c r="E278" s="37" t="n">
        <v>2</v>
      </c>
      <c r="F278" s="37" t="n">
        <v>3</v>
      </c>
      <c r="G278" s="37" t="n">
        <v>3</v>
      </c>
      <c r="H278" s="37" t="n">
        <v>10</v>
      </c>
      <c r="I278" s="37" t="str">
        <f aca="false">IFERROR(VLOOKUP(A278,Employees!$A$2:$I$1501,9,FALSE()),"Unknown")</f>
        <v>Engineering</v>
      </c>
    </row>
    <row r="279" customFormat="false" ht="15" hidden="false" customHeight="false" outlineLevel="0" collapsed="false">
      <c r="A279" s="37" t="s">
        <v>860</v>
      </c>
      <c r="B279" s="37" t="n">
        <v>2024</v>
      </c>
      <c r="C279" s="37" t="n">
        <v>4</v>
      </c>
      <c r="D279" s="37" t="n">
        <v>3</v>
      </c>
      <c r="E279" s="37" t="n">
        <v>3</v>
      </c>
      <c r="F279" s="37" t="n">
        <v>3</v>
      </c>
      <c r="G279" s="37" t="n">
        <v>3</v>
      </c>
      <c r="H279" s="37" t="n">
        <v>9</v>
      </c>
      <c r="I279" s="37" t="str">
        <f aca="false">IFERROR(VLOOKUP(A279,Employees!$A$2:$I$1501,9,FALSE()),"Unknown")</f>
        <v>Engineering</v>
      </c>
    </row>
    <row r="280" customFormat="false" ht="15" hidden="false" customHeight="false" outlineLevel="0" collapsed="false">
      <c r="A280" s="37" t="s">
        <v>1618</v>
      </c>
      <c r="B280" s="37" t="n">
        <v>2024</v>
      </c>
      <c r="C280" s="37" t="n">
        <v>2</v>
      </c>
      <c r="D280" s="37" t="n">
        <v>5</v>
      </c>
      <c r="E280" s="37" t="n">
        <v>5</v>
      </c>
      <c r="F280" s="37" t="n">
        <v>4</v>
      </c>
      <c r="G280" s="37" t="n">
        <v>3</v>
      </c>
      <c r="H280" s="37" t="n">
        <v>10</v>
      </c>
      <c r="I280" s="37" t="str">
        <f aca="false">IFERROR(VLOOKUP(A280,Employees!$A$2:$I$1501,9,FALSE()),"Unknown")</f>
        <v>Engineering</v>
      </c>
    </row>
    <row r="281" customFormat="false" ht="15" hidden="false" customHeight="false" outlineLevel="0" collapsed="false">
      <c r="A281" s="37" t="s">
        <v>1767</v>
      </c>
      <c r="B281" s="37" t="n">
        <v>2024</v>
      </c>
      <c r="C281" s="37" t="n">
        <v>4</v>
      </c>
      <c r="D281" s="37" t="n">
        <v>3</v>
      </c>
      <c r="E281" s="37" t="n">
        <v>3</v>
      </c>
      <c r="F281" s="37" t="n">
        <v>3</v>
      </c>
      <c r="G281" s="37" t="n">
        <v>4</v>
      </c>
      <c r="H281" s="37" t="n">
        <v>10</v>
      </c>
      <c r="I281" s="37" t="str">
        <f aca="false">IFERROR(VLOOKUP(A281,Employees!$A$2:$I$1501,9,FALSE()),"Unknown")</f>
        <v>Customer Support</v>
      </c>
    </row>
    <row r="282" customFormat="false" ht="15" hidden="false" customHeight="false" outlineLevel="0" collapsed="false">
      <c r="A282" s="37" t="s">
        <v>1570</v>
      </c>
      <c r="B282" s="37" t="n">
        <v>2024</v>
      </c>
      <c r="C282" s="37" t="n">
        <v>4</v>
      </c>
      <c r="D282" s="37" t="n">
        <v>4</v>
      </c>
      <c r="E282" s="37" t="n">
        <v>3</v>
      </c>
      <c r="F282" s="37" t="n">
        <v>4</v>
      </c>
      <c r="G282" s="37" t="n">
        <v>3</v>
      </c>
      <c r="H282" s="37" t="n">
        <v>10</v>
      </c>
      <c r="I282" s="37" t="str">
        <f aca="false">IFERROR(VLOOKUP(A282,Employees!$A$2:$I$1501,9,FALSE()),"Unknown")</f>
        <v>Data &amp; AI</v>
      </c>
    </row>
    <row r="283" customFormat="false" ht="15" hidden="false" customHeight="false" outlineLevel="0" collapsed="false">
      <c r="A283" s="37" t="s">
        <v>1740</v>
      </c>
      <c r="B283" s="37" t="n">
        <v>2024</v>
      </c>
      <c r="C283" s="37" t="n">
        <v>3</v>
      </c>
      <c r="D283" s="37" t="n">
        <v>4</v>
      </c>
      <c r="E283" s="37" t="n">
        <v>5</v>
      </c>
      <c r="F283" s="37" t="n">
        <v>5</v>
      </c>
      <c r="G283" s="37" t="n">
        <v>4</v>
      </c>
      <c r="H283" s="37" t="n">
        <v>8</v>
      </c>
      <c r="I283" s="37" t="str">
        <f aca="false">IFERROR(VLOOKUP(A283,Employees!$A$2:$I$1501,9,FALSE()),"Unknown")</f>
        <v>Engineering</v>
      </c>
    </row>
    <row r="284" customFormat="false" ht="15" hidden="false" customHeight="false" outlineLevel="0" collapsed="false">
      <c r="A284" s="37" t="s">
        <v>587</v>
      </c>
      <c r="B284" s="37" t="n">
        <v>2024</v>
      </c>
      <c r="C284" s="37" t="n">
        <v>4</v>
      </c>
      <c r="D284" s="37" t="n">
        <v>3</v>
      </c>
      <c r="E284" s="37" t="n">
        <v>3</v>
      </c>
      <c r="F284" s="37" t="n">
        <v>2</v>
      </c>
      <c r="G284" s="37" t="n">
        <v>4</v>
      </c>
      <c r="H284" s="37" t="n">
        <v>4</v>
      </c>
      <c r="I284" s="37" t="str">
        <f aca="false">IFERROR(VLOOKUP(A284,Employees!$A$2:$I$1501,9,FALSE()),"Unknown")</f>
        <v>Data &amp; AI</v>
      </c>
    </row>
    <row r="285" customFormat="false" ht="15" hidden="false" customHeight="false" outlineLevel="0" collapsed="false">
      <c r="A285" s="37" t="s">
        <v>962</v>
      </c>
      <c r="B285" s="37" t="n">
        <v>2024</v>
      </c>
      <c r="C285" s="37" t="n">
        <v>4</v>
      </c>
      <c r="D285" s="37" t="n">
        <v>3</v>
      </c>
      <c r="E285" s="37" t="n">
        <v>3</v>
      </c>
      <c r="F285" s="37" t="n">
        <v>5</v>
      </c>
      <c r="G285" s="37" t="n">
        <v>2</v>
      </c>
      <c r="H285" s="37" t="n">
        <v>6</v>
      </c>
      <c r="I285" s="37" t="str">
        <f aca="false">IFERROR(VLOOKUP(A285,Employees!$A$2:$I$1501,9,FALSE()),"Unknown")</f>
        <v>Data &amp; AI</v>
      </c>
    </row>
    <row r="286" customFormat="false" ht="15" hidden="false" customHeight="false" outlineLevel="0" collapsed="false">
      <c r="A286" s="37" t="s">
        <v>449</v>
      </c>
      <c r="B286" s="37" t="n">
        <v>2024</v>
      </c>
      <c r="C286" s="37" t="n">
        <v>3</v>
      </c>
      <c r="D286" s="37" t="n">
        <v>4</v>
      </c>
      <c r="E286" s="37" t="n">
        <v>3</v>
      </c>
      <c r="F286" s="37" t="n">
        <v>5</v>
      </c>
      <c r="G286" s="37" t="n">
        <v>2</v>
      </c>
      <c r="H286" s="37" t="n">
        <v>10</v>
      </c>
      <c r="I286" s="37" t="str">
        <f aca="false">IFERROR(VLOOKUP(A286,Employees!$A$2:$I$1501,9,FALSE()),"Unknown")</f>
        <v>Engineering</v>
      </c>
    </row>
    <row r="287" customFormat="false" ht="15" hidden="false" customHeight="false" outlineLevel="0" collapsed="false">
      <c r="A287" s="37" t="s">
        <v>1134</v>
      </c>
      <c r="B287" s="37" t="n">
        <v>2024</v>
      </c>
      <c r="C287" s="37" t="n">
        <v>2</v>
      </c>
      <c r="D287" s="37" t="n">
        <v>5</v>
      </c>
      <c r="E287" s="37" t="n">
        <v>4</v>
      </c>
      <c r="F287" s="37" t="n">
        <v>3</v>
      </c>
      <c r="G287" s="37" t="n">
        <v>3</v>
      </c>
      <c r="H287" s="37" t="n">
        <v>6</v>
      </c>
      <c r="I287" s="37" t="str">
        <f aca="false">IFERROR(VLOOKUP(A287,Employees!$A$2:$I$1501,9,FALSE()),"Unknown")</f>
        <v>Sales</v>
      </c>
    </row>
    <row r="288" customFormat="false" ht="15" hidden="false" customHeight="false" outlineLevel="0" collapsed="false">
      <c r="A288" s="37" t="s">
        <v>1291</v>
      </c>
      <c r="B288" s="37" t="n">
        <v>2024</v>
      </c>
      <c r="C288" s="37" t="n">
        <v>4</v>
      </c>
      <c r="D288" s="37" t="n">
        <v>3</v>
      </c>
      <c r="E288" s="37" t="n">
        <v>4</v>
      </c>
      <c r="F288" s="37" t="n">
        <v>4</v>
      </c>
      <c r="G288" s="37" t="n">
        <v>3</v>
      </c>
      <c r="H288" s="37" t="n">
        <v>9</v>
      </c>
      <c r="I288" s="37" t="str">
        <f aca="false">IFERROR(VLOOKUP(A288,Employees!$A$2:$I$1501,9,FALSE()),"Unknown")</f>
        <v>Engineering</v>
      </c>
    </row>
    <row r="289" customFormat="false" ht="15" hidden="false" customHeight="false" outlineLevel="0" collapsed="false">
      <c r="A289" s="37" t="s">
        <v>1049</v>
      </c>
      <c r="B289" s="37" t="n">
        <v>2024</v>
      </c>
      <c r="C289" s="37" t="n">
        <v>3</v>
      </c>
      <c r="D289" s="37" t="n">
        <v>2</v>
      </c>
      <c r="E289" s="37" t="n">
        <v>3</v>
      </c>
      <c r="F289" s="37" t="n">
        <v>3</v>
      </c>
      <c r="G289" s="37" t="n">
        <v>4</v>
      </c>
      <c r="H289" s="37" t="n">
        <v>6</v>
      </c>
      <c r="I289" s="37" t="str">
        <f aca="false">IFERROR(VLOOKUP(A289,Employees!$A$2:$I$1501,9,FALSE()),"Unknown")</f>
        <v>Engineering</v>
      </c>
    </row>
    <row r="290" customFormat="false" ht="15" hidden="false" customHeight="false" outlineLevel="0" collapsed="false">
      <c r="A290" s="37" t="s">
        <v>539</v>
      </c>
      <c r="B290" s="37" t="n">
        <v>2024</v>
      </c>
      <c r="C290" s="37" t="n">
        <v>4</v>
      </c>
      <c r="D290" s="37" t="n">
        <v>5</v>
      </c>
      <c r="E290" s="37" t="n">
        <v>5</v>
      </c>
      <c r="F290" s="37" t="n">
        <v>4</v>
      </c>
      <c r="G290" s="37" t="n">
        <v>3</v>
      </c>
      <c r="H290" s="37" t="n">
        <v>10</v>
      </c>
      <c r="I290" s="37" t="str">
        <f aca="false">IFERROR(VLOOKUP(A290,Employees!$A$2:$I$1501,9,FALSE()),"Unknown")</f>
        <v>Sales</v>
      </c>
    </row>
    <row r="291" customFormat="false" ht="15" hidden="false" customHeight="false" outlineLevel="0" collapsed="false">
      <c r="A291" s="37" t="s">
        <v>1488</v>
      </c>
      <c r="B291" s="37" t="n">
        <v>2024</v>
      </c>
      <c r="C291" s="37" t="n">
        <v>3</v>
      </c>
      <c r="D291" s="37" t="n">
        <v>4</v>
      </c>
      <c r="E291" s="37" t="n">
        <v>3</v>
      </c>
      <c r="F291" s="37" t="n">
        <v>3</v>
      </c>
      <c r="G291" s="37" t="n">
        <v>3</v>
      </c>
      <c r="H291" s="37" t="n">
        <v>5</v>
      </c>
      <c r="I291" s="37" t="str">
        <f aca="false">IFERROR(VLOOKUP(A291,Employees!$A$2:$I$1501,9,FALSE()),"Unknown")</f>
        <v>Sales</v>
      </c>
    </row>
    <row r="292" customFormat="false" ht="15" hidden="false" customHeight="false" outlineLevel="0" collapsed="false">
      <c r="A292" s="37" t="s">
        <v>1386</v>
      </c>
      <c r="B292" s="37" t="n">
        <v>2024</v>
      </c>
      <c r="C292" s="37" t="n">
        <v>3</v>
      </c>
      <c r="D292" s="37" t="n">
        <v>2</v>
      </c>
      <c r="E292" s="37" t="n">
        <v>4</v>
      </c>
      <c r="F292" s="37" t="n">
        <v>2</v>
      </c>
      <c r="G292" s="37" t="n">
        <v>3</v>
      </c>
      <c r="H292" s="37" t="n">
        <v>7</v>
      </c>
      <c r="I292" s="37" t="str">
        <f aca="false">IFERROR(VLOOKUP(A292,Employees!$A$2:$I$1501,9,FALSE()),"Unknown")</f>
        <v>Engineering</v>
      </c>
    </row>
    <row r="293" customFormat="false" ht="15" hidden="false" customHeight="false" outlineLevel="0" collapsed="false">
      <c r="A293" s="37" t="s">
        <v>1592</v>
      </c>
      <c r="B293" s="37" t="n">
        <v>2024</v>
      </c>
      <c r="C293" s="37" t="n">
        <v>5</v>
      </c>
      <c r="D293" s="37" t="n">
        <v>3</v>
      </c>
      <c r="E293" s="37" t="n">
        <v>2</v>
      </c>
      <c r="F293" s="37" t="n">
        <v>2</v>
      </c>
      <c r="G293" s="37" t="n">
        <v>3</v>
      </c>
      <c r="H293" s="37" t="n">
        <v>6</v>
      </c>
      <c r="I293" s="37" t="str">
        <f aca="false">IFERROR(VLOOKUP(A293,Employees!$A$2:$I$1501,9,FALSE()),"Unknown")</f>
        <v>Engineering</v>
      </c>
    </row>
    <row r="294" customFormat="false" ht="15" hidden="false" customHeight="false" outlineLevel="0" collapsed="false">
      <c r="A294" s="37" t="s">
        <v>1624</v>
      </c>
      <c r="B294" s="37" t="n">
        <v>2024</v>
      </c>
      <c r="C294" s="37" t="n">
        <v>5</v>
      </c>
      <c r="D294" s="37" t="n">
        <v>4</v>
      </c>
      <c r="E294" s="37" t="n">
        <v>3</v>
      </c>
      <c r="F294" s="37" t="n">
        <v>5</v>
      </c>
      <c r="G294" s="37" t="n">
        <v>2</v>
      </c>
      <c r="H294" s="37" t="n">
        <v>6</v>
      </c>
      <c r="I294" s="37" t="str">
        <f aca="false">IFERROR(VLOOKUP(A294,Employees!$A$2:$I$1501,9,FALSE()),"Unknown")</f>
        <v>Engineering</v>
      </c>
    </row>
    <row r="295" customFormat="false" ht="15" hidden="false" customHeight="false" outlineLevel="0" collapsed="false">
      <c r="A295" s="37" t="s">
        <v>1121</v>
      </c>
      <c r="B295" s="37" t="n">
        <v>2024</v>
      </c>
      <c r="C295" s="37" t="n">
        <v>3</v>
      </c>
      <c r="D295" s="37" t="n">
        <v>4</v>
      </c>
      <c r="E295" s="37" t="n">
        <v>3</v>
      </c>
      <c r="F295" s="37" t="n">
        <v>5</v>
      </c>
      <c r="G295" s="37" t="n">
        <v>4</v>
      </c>
      <c r="H295" s="37" t="n">
        <v>9</v>
      </c>
      <c r="I295" s="37" t="str">
        <f aca="false">IFERROR(VLOOKUP(A295,Employees!$A$2:$I$1501,9,FALSE()),"Unknown")</f>
        <v>Finance</v>
      </c>
    </row>
    <row r="296" customFormat="false" ht="15" hidden="false" customHeight="false" outlineLevel="0" collapsed="false">
      <c r="A296" s="37" t="s">
        <v>594</v>
      </c>
      <c r="B296" s="37" t="n">
        <v>2024</v>
      </c>
      <c r="C296" s="37" t="n">
        <v>2</v>
      </c>
      <c r="D296" s="37" t="n">
        <v>2</v>
      </c>
      <c r="E296" s="37" t="n">
        <v>2</v>
      </c>
      <c r="F296" s="37" t="n">
        <v>3</v>
      </c>
      <c r="G296" s="37" t="n">
        <v>2</v>
      </c>
      <c r="H296" s="37" t="n">
        <v>10</v>
      </c>
      <c r="I296" s="37" t="str">
        <f aca="false">IFERROR(VLOOKUP(A296,Employees!$A$2:$I$1501,9,FALSE()),"Unknown")</f>
        <v>Customer Support</v>
      </c>
    </row>
    <row r="297" customFormat="false" ht="15" hidden="false" customHeight="false" outlineLevel="0" collapsed="false">
      <c r="A297" s="37" t="s">
        <v>807</v>
      </c>
      <c r="B297" s="37" t="n">
        <v>2024</v>
      </c>
      <c r="C297" s="37" t="n">
        <v>3</v>
      </c>
      <c r="D297" s="37" t="n">
        <v>4</v>
      </c>
      <c r="E297" s="37" t="n">
        <v>3</v>
      </c>
      <c r="F297" s="37" t="n">
        <v>4</v>
      </c>
      <c r="G297" s="37" t="n">
        <v>2</v>
      </c>
      <c r="H297" s="37" t="n">
        <v>8</v>
      </c>
      <c r="I297" s="37" t="str">
        <f aca="false">IFERROR(VLOOKUP(A297,Employees!$A$2:$I$1501,9,FALSE()),"Unknown")</f>
        <v>Customer Support</v>
      </c>
    </row>
    <row r="298" customFormat="false" ht="15" hidden="false" customHeight="false" outlineLevel="0" collapsed="false">
      <c r="A298" s="37" t="s">
        <v>1033</v>
      </c>
      <c r="B298" s="37" t="n">
        <v>2024</v>
      </c>
      <c r="C298" s="37" t="n">
        <v>3</v>
      </c>
      <c r="D298" s="37" t="n">
        <v>3</v>
      </c>
      <c r="E298" s="37" t="n">
        <v>2</v>
      </c>
      <c r="F298" s="37" t="n">
        <v>1</v>
      </c>
      <c r="G298" s="37" t="n">
        <v>4</v>
      </c>
      <c r="H298" s="37" t="n">
        <v>5</v>
      </c>
      <c r="I298" s="37" t="str">
        <f aca="false">IFERROR(VLOOKUP(A298,Employees!$A$2:$I$1501,9,FALSE()),"Unknown")</f>
        <v>Operations</v>
      </c>
    </row>
    <row r="299" customFormat="false" ht="15" hidden="false" customHeight="false" outlineLevel="0" collapsed="false">
      <c r="A299" s="37" t="s">
        <v>1155</v>
      </c>
      <c r="B299" s="37" t="n">
        <v>2024</v>
      </c>
      <c r="C299" s="37" t="n">
        <v>3</v>
      </c>
      <c r="D299" s="37" t="n">
        <v>5</v>
      </c>
      <c r="E299" s="37" t="n">
        <v>3</v>
      </c>
      <c r="F299" s="37" t="n">
        <v>3</v>
      </c>
      <c r="G299" s="37" t="n">
        <v>3</v>
      </c>
      <c r="H299" s="37" t="n">
        <v>9</v>
      </c>
      <c r="I299" s="37" t="str">
        <f aca="false">IFERROR(VLOOKUP(A299,Employees!$A$2:$I$1501,9,FALSE()),"Unknown")</f>
        <v>Finance</v>
      </c>
    </row>
    <row r="300" customFormat="false" ht="15" hidden="false" customHeight="false" outlineLevel="0" collapsed="false">
      <c r="A300" s="37" t="s">
        <v>693</v>
      </c>
      <c r="B300" s="37" t="n">
        <v>2024</v>
      </c>
      <c r="C300" s="37" t="n">
        <v>3</v>
      </c>
      <c r="D300" s="37" t="n">
        <v>4</v>
      </c>
      <c r="E300" s="37" t="n">
        <v>5</v>
      </c>
      <c r="F300" s="37" t="n">
        <v>4</v>
      </c>
      <c r="G300" s="37" t="n">
        <v>4</v>
      </c>
      <c r="H300" s="37" t="n">
        <v>8</v>
      </c>
      <c r="I300" s="37" t="str">
        <f aca="false">IFERROR(VLOOKUP(A300,Employees!$A$2:$I$1501,9,FALSE()),"Unknown")</f>
        <v>Marketing</v>
      </c>
    </row>
    <row r="301" customFormat="false" ht="15" hidden="false" customHeight="false" outlineLevel="0" collapsed="false">
      <c r="A301" s="37" t="s">
        <v>1668</v>
      </c>
      <c r="B301" s="37" t="n">
        <v>2024</v>
      </c>
      <c r="C301" s="37" t="n">
        <v>3</v>
      </c>
      <c r="D301" s="37" t="n">
        <v>2</v>
      </c>
      <c r="E301" s="37" t="n">
        <v>4</v>
      </c>
      <c r="F301" s="37" t="n">
        <v>4</v>
      </c>
      <c r="G301" s="37" t="n">
        <v>4</v>
      </c>
      <c r="H301" s="37" t="n">
        <v>10</v>
      </c>
      <c r="I301" s="37" t="str">
        <f aca="false">IFERROR(VLOOKUP(A301,Employees!$A$2:$I$1501,9,FALSE()),"Unknown")</f>
        <v>Data &amp; AI</v>
      </c>
    </row>
    <row r="302" customFormat="false" ht="15" hidden="false" customHeight="false" outlineLevel="0" collapsed="false">
      <c r="A302" s="37" t="s">
        <v>992</v>
      </c>
      <c r="B302" s="37" t="n">
        <v>2024</v>
      </c>
      <c r="C302" s="37" t="n">
        <v>5</v>
      </c>
      <c r="D302" s="37" t="n">
        <v>3</v>
      </c>
      <c r="E302" s="37" t="n">
        <v>4</v>
      </c>
      <c r="F302" s="37" t="n">
        <v>3</v>
      </c>
      <c r="G302" s="37" t="n">
        <v>4</v>
      </c>
      <c r="H302" s="37" t="n">
        <v>6</v>
      </c>
      <c r="I302" s="37" t="str">
        <f aca="false">IFERROR(VLOOKUP(A302,Employees!$A$2:$I$1501,9,FALSE()),"Unknown")</f>
        <v>Legal &amp; Compliance</v>
      </c>
    </row>
    <row r="303" customFormat="false" ht="15" hidden="false" customHeight="false" outlineLevel="0" collapsed="false">
      <c r="A303" s="37" t="s">
        <v>1097</v>
      </c>
      <c r="B303" s="37" t="n">
        <v>2024</v>
      </c>
      <c r="C303" s="37" t="n">
        <v>4</v>
      </c>
      <c r="D303" s="37" t="n">
        <v>2</v>
      </c>
      <c r="E303" s="37" t="n">
        <v>3</v>
      </c>
      <c r="F303" s="37" t="n">
        <v>4</v>
      </c>
      <c r="G303" s="37" t="n">
        <v>1</v>
      </c>
      <c r="H303" s="37" t="n">
        <v>3</v>
      </c>
      <c r="I303" s="37" t="str">
        <f aca="false">IFERROR(VLOOKUP(A303,Employees!$A$2:$I$1501,9,FALSE()),"Unknown")</f>
        <v>Customer Support</v>
      </c>
    </row>
    <row r="304" customFormat="false" ht="15" hidden="false" customHeight="false" outlineLevel="0" collapsed="false">
      <c r="A304" s="37" t="s">
        <v>1062</v>
      </c>
      <c r="B304" s="37" t="n">
        <v>2024</v>
      </c>
      <c r="C304" s="37" t="n">
        <v>4</v>
      </c>
      <c r="D304" s="37" t="n">
        <v>4</v>
      </c>
      <c r="E304" s="37" t="n">
        <v>3</v>
      </c>
      <c r="F304" s="37" t="n">
        <v>3</v>
      </c>
      <c r="G304" s="37" t="n">
        <v>3</v>
      </c>
      <c r="H304" s="37" t="n">
        <v>8</v>
      </c>
      <c r="I304" s="37" t="str">
        <f aca="false">IFERROR(VLOOKUP(A304,Employees!$A$2:$I$1501,9,FALSE()),"Unknown")</f>
        <v>Sales</v>
      </c>
    </row>
    <row r="305" customFormat="false" ht="15" hidden="false" customHeight="false" outlineLevel="0" collapsed="false">
      <c r="A305" s="37" t="s">
        <v>1802</v>
      </c>
      <c r="B305" s="37" t="n">
        <v>2024</v>
      </c>
      <c r="C305" s="37" t="n">
        <v>3</v>
      </c>
      <c r="D305" s="37" t="n">
        <v>4</v>
      </c>
      <c r="E305" s="37" t="n">
        <v>3</v>
      </c>
      <c r="F305" s="37" t="n">
        <v>3</v>
      </c>
      <c r="G305" s="37" t="n">
        <v>5</v>
      </c>
      <c r="H305" s="37" t="n">
        <v>10</v>
      </c>
      <c r="I305" s="37" t="str">
        <f aca="false">IFERROR(VLOOKUP(A305,Employees!$A$2:$I$1501,9,FALSE()),"Unknown")</f>
        <v>Engineering</v>
      </c>
    </row>
    <row r="306" customFormat="false" ht="15" hidden="false" customHeight="false" outlineLevel="0" collapsed="false">
      <c r="A306" s="37" t="s">
        <v>1921</v>
      </c>
      <c r="B306" s="37" t="n">
        <v>2024</v>
      </c>
      <c r="C306" s="37" t="n">
        <v>3</v>
      </c>
      <c r="D306" s="37" t="n">
        <v>3</v>
      </c>
      <c r="E306" s="37" t="n">
        <v>4</v>
      </c>
      <c r="F306" s="37" t="n">
        <v>2</v>
      </c>
      <c r="G306" s="37" t="n">
        <v>5</v>
      </c>
      <c r="H306" s="37" t="n">
        <v>8</v>
      </c>
      <c r="I306" s="37" t="str">
        <f aca="false">IFERROR(VLOOKUP(A306,Employees!$A$2:$I$1501,9,FALSE()),"Unknown")</f>
        <v>Marketing</v>
      </c>
    </row>
    <row r="307" customFormat="false" ht="15" hidden="false" customHeight="false" outlineLevel="0" collapsed="false">
      <c r="A307" s="37" t="s">
        <v>443</v>
      </c>
      <c r="B307" s="37" t="n">
        <v>2024</v>
      </c>
      <c r="C307" s="37" t="n">
        <v>3</v>
      </c>
      <c r="D307" s="37" t="n">
        <v>3</v>
      </c>
      <c r="E307" s="37" t="n">
        <v>5</v>
      </c>
      <c r="F307" s="37" t="n">
        <v>1</v>
      </c>
      <c r="G307" s="37" t="n">
        <v>4</v>
      </c>
      <c r="H307" s="37" t="n">
        <v>10</v>
      </c>
      <c r="I307" s="37" t="str">
        <f aca="false">IFERROR(VLOOKUP(A307,Employees!$A$2:$I$1501,9,FALSE()),"Unknown")</f>
        <v>Engineering</v>
      </c>
    </row>
    <row r="308" customFormat="false" ht="15" hidden="false" customHeight="false" outlineLevel="0" collapsed="false">
      <c r="A308" s="37" t="s">
        <v>958</v>
      </c>
      <c r="B308" s="37" t="n">
        <v>2024</v>
      </c>
      <c r="C308" s="37" t="n">
        <v>3</v>
      </c>
      <c r="D308" s="37" t="n">
        <v>4</v>
      </c>
      <c r="E308" s="37" t="n">
        <v>4</v>
      </c>
      <c r="F308" s="37" t="n">
        <v>4</v>
      </c>
      <c r="G308" s="37" t="n">
        <v>3</v>
      </c>
      <c r="H308" s="37" t="n">
        <v>8</v>
      </c>
      <c r="I308" s="37" t="str">
        <f aca="false">IFERROR(VLOOKUP(A308,Employees!$A$2:$I$1501,9,FALSE()),"Unknown")</f>
        <v>Sales</v>
      </c>
    </row>
    <row r="309" customFormat="false" ht="15" hidden="false" customHeight="false" outlineLevel="0" collapsed="false">
      <c r="A309" s="37" t="s">
        <v>385</v>
      </c>
      <c r="B309" s="37" t="n">
        <v>2024</v>
      </c>
      <c r="C309" s="37" t="n">
        <v>4</v>
      </c>
      <c r="D309" s="37" t="n">
        <v>4</v>
      </c>
      <c r="E309" s="37" t="n">
        <v>5</v>
      </c>
      <c r="F309" s="37" t="n">
        <v>3</v>
      </c>
      <c r="G309" s="37" t="n">
        <v>4</v>
      </c>
      <c r="H309" s="37" t="n">
        <v>6</v>
      </c>
      <c r="I309" s="37" t="str">
        <f aca="false">IFERROR(VLOOKUP(A309,Employees!$A$2:$I$1501,9,FALSE()),"Unknown")</f>
        <v>Customer Support</v>
      </c>
    </row>
    <row r="310" customFormat="false" ht="15" hidden="false" customHeight="false" outlineLevel="0" collapsed="false">
      <c r="A310" s="37" t="s">
        <v>748</v>
      </c>
      <c r="B310" s="37" t="n">
        <v>2024</v>
      </c>
      <c r="C310" s="37" t="n">
        <v>3</v>
      </c>
      <c r="D310" s="37" t="n">
        <v>3</v>
      </c>
      <c r="E310" s="37" t="n">
        <v>2</v>
      </c>
      <c r="F310" s="37" t="n">
        <v>5</v>
      </c>
      <c r="G310" s="37" t="n">
        <v>4</v>
      </c>
      <c r="H310" s="37" t="n">
        <v>8</v>
      </c>
      <c r="I310" s="37" t="str">
        <f aca="false">IFERROR(VLOOKUP(A310,Employees!$A$2:$I$1501,9,FALSE()),"Unknown")</f>
        <v>Sales</v>
      </c>
    </row>
    <row r="311" customFormat="false" ht="15" hidden="false" customHeight="false" outlineLevel="0" collapsed="false">
      <c r="A311" s="37" t="s">
        <v>871</v>
      </c>
      <c r="B311" s="37" t="n">
        <v>2024</v>
      </c>
      <c r="C311" s="37" t="n">
        <v>3</v>
      </c>
      <c r="D311" s="37" t="n">
        <v>4</v>
      </c>
      <c r="E311" s="37" t="n">
        <v>3</v>
      </c>
      <c r="F311" s="37" t="n">
        <v>4</v>
      </c>
      <c r="G311" s="37" t="n">
        <v>4</v>
      </c>
      <c r="H311" s="37" t="n">
        <v>7</v>
      </c>
      <c r="I311" s="37" t="str">
        <f aca="false">IFERROR(VLOOKUP(A311,Employees!$A$2:$I$1501,9,FALSE()),"Unknown")</f>
        <v>Customer Support</v>
      </c>
    </row>
    <row r="312" customFormat="false" ht="15" hidden="false" customHeight="false" outlineLevel="0" collapsed="false">
      <c r="A312" s="37" t="s">
        <v>1582</v>
      </c>
      <c r="B312" s="37" t="n">
        <v>2024</v>
      </c>
      <c r="C312" s="37" t="n">
        <v>3</v>
      </c>
      <c r="D312" s="37" t="n">
        <v>3</v>
      </c>
      <c r="E312" s="37" t="n">
        <v>4</v>
      </c>
      <c r="F312" s="37" t="n">
        <v>4</v>
      </c>
      <c r="G312" s="37" t="n">
        <v>2</v>
      </c>
      <c r="H312" s="37" t="n">
        <v>9</v>
      </c>
      <c r="I312" s="37" t="str">
        <f aca="false">IFERROR(VLOOKUP(A312,Employees!$A$2:$I$1501,9,FALSE()),"Unknown")</f>
        <v>Legal &amp; Compliance</v>
      </c>
    </row>
    <row r="313" customFormat="false" ht="15" hidden="false" customHeight="false" outlineLevel="0" collapsed="false">
      <c r="A313" s="37" t="s">
        <v>1102</v>
      </c>
      <c r="B313" s="37" t="n">
        <v>2024</v>
      </c>
      <c r="C313" s="37" t="n">
        <v>4</v>
      </c>
      <c r="D313" s="37" t="n">
        <v>4</v>
      </c>
      <c r="E313" s="37" t="n">
        <v>5</v>
      </c>
      <c r="F313" s="37" t="n">
        <v>4</v>
      </c>
      <c r="G313" s="37" t="n">
        <v>4</v>
      </c>
      <c r="H313" s="37" t="n">
        <v>9</v>
      </c>
      <c r="I313" s="37" t="str">
        <f aca="false">IFERROR(VLOOKUP(A313,Employees!$A$2:$I$1501,9,FALSE()),"Unknown")</f>
        <v>Engineering</v>
      </c>
    </row>
    <row r="314" customFormat="false" ht="15" hidden="false" customHeight="false" outlineLevel="0" collapsed="false">
      <c r="A314" s="37" t="s">
        <v>1271</v>
      </c>
      <c r="B314" s="37" t="n">
        <v>2024</v>
      </c>
      <c r="C314" s="37" t="n">
        <v>4</v>
      </c>
      <c r="D314" s="37" t="n">
        <v>3</v>
      </c>
      <c r="E314" s="37" t="n">
        <v>3</v>
      </c>
      <c r="F314" s="37" t="n">
        <v>4</v>
      </c>
      <c r="G314" s="37" t="n">
        <v>4</v>
      </c>
      <c r="H314" s="37" t="n">
        <v>10</v>
      </c>
      <c r="I314" s="37" t="str">
        <f aca="false">IFERROR(VLOOKUP(A314,Employees!$A$2:$I$1501,9,FALSE()),"Unknown")</f>
        <v>Customer Support</v>
      </c>
    </row>
    <row r="315" customFormat="false" ht="15" hidden="false" customHeight="false" outlineLevel="0" collapsed="false">
      <c r="A315" s="37" t="s">
        <v>1667</v>
      </c>
      <c r="B315" s="37" t="n">
        <v>2024</v>
      </c>
      <c r="C315" s="37" t="n">
        <v>4</v>
      </c>
      <c r="D315" s="37" t="n">
        <v>2</v>
      </c>
      <c r="E315" s="37" t="n">
        <v>4</v>
      </c>
      <c r="F315" s="37" t="n">
        <v>4</v>
      </c>
      <c r="G315" s="37" t="n">
        <v>5</v>
      </c>
      <c r="H315" s="37" t="n">
        <v>10</v>
      </c>
      <c r="I315" s="37" t="str">
        <f aca="false">IFERROR(VLOOKUP(A315,Employees!$A$2:$I$1501,9,FALSE()),"Unknown")</f>
        <v>Operations</v>
      </c>
    </row>
    <row r="316" customFormat="false" ht="15" hidden="false" customHeight="false" outlineLevel="0" collapsed="false">
      <c r="A316" s="37" t="s">
        <v>734</v>
      </c>
      <c r="B316" s="37" t="n">
        <v>2024</v>
      </c>
      <c r="C316" s="37" t="n">
        <v>4</v>
      </c>
      <c r="D316" s="37" t="n">
        <v>2</v>
      </c>
      <c r="E316" s="37" t="n">
        <v>3</v>
      </c>
      <c r="F316" s="37" t="n">
        <v>3</v>
      </c>
      <c r="G316" s="37" t="n">
        <v>3</v>
      </c>
      <c r="H316" s="37" t="n">
        <v>8</v>
      </c>
      <c r="I316" s="37" t="str">
        <f aca="false">IFERROR(VLOOKUP(A316,Employees!$A$2:$I$1501,9,FALSE()),"Unknown")</f>
        <v>Finance</v>
      </c>
    </row>
    <row r="317" customFormat="false" ht="15" hidden="false" customHeight="false" outlineLevel="0" collapsed="false">
      <c r="A317" s="37" t="s">
        <v>1935</v>
      </c>
      <c r="B317" s="37" t="n">
        <v>2024</v>
      </c>
      <c r="C317" s="37" t="n">
        <v>5</v>
      </c>
      <c r="D317" s="37" t="n">
        <v>4</v>
      </c>
      <c r="E317" s="37" t="n">
        <v>2</v>
      </c>
      <c r="F317" s="37" t="n">
        <v>3</v>
      </c>
      <c r="G317" s="37" t="n">
        <v>2</v>
      </c>
      <c r="H317" s="37" t="n">
        <v>7</v>
      </c>
      <c r="I317" s="37" t="str">
        <f aca="false">IFERROR(VLOOKUP(A317,Employees!$A$2:$I$1501,9,FALSE()),"Unknown")</f>
        <v>Sales</v>
      </c>
    </row>
    <row r="318" customFormat="false" ht="15" hidden="false" customHeight="false" outlineLevel="0" collapsed="false">
      <c r="A318" s="37" t="s">
        <v>414</v>
      </c>
      <c r="B318" s="37" t="n">
        <v>2024</v>
      </c>
      <c r="C318" s="37" t="n">
        <v>4</v>
      </c>
      <c r="D318" s="37" t="n">
        <v>4</v>
      </c>
      <c r="E318" s="37" t="n">
        <v>3</v>
      </c>
      <c r="F318" s="37" t="n">
        <v>3</v>
      </c>
      <c r="G318" s="37" t="n">
        <v>5</v>
      </c>
      <c r="H318" s="37" t="n">
        <v>4</v>
      </c>
      <c r="I318" s="37" t="str">
        <f aca="false">IFERROR(VLOOKUP(A318,Employees!$A$2:$I$1501,9,FALSE()),"Unknown")</f>
        <v>Data &amp; AI</v>
      </c>
    </row>
    <row r="319" customFormat="false" ht="15" hidden="false" customHeight="false" outlineLevel="0" collapsed="false">
      <c r="A319" s="37" t="s">
        <v>1047</v>
      </c>
      <c r="B319" s="37" t="n">
        <v>2024</v>
      </c>
      <c r="C319" s="37" t="n">
        <v>4</v>
      </c>
      <c r="D319" s="37" t="n">
        <v>4</v>
      </c>
      <c r="E319" s="37" t="n">
        <v>3</v>
      </c>
      <c r="F319" s="37" t="n">
        <v>4</v>
      </c>
      <c r="G319" s="37" t="n">
        <v>4</v>
      </c>
      <c r="H319" s="37" t="n">
        <v>7</v>
      </c>
      <c r="I319" s="37" t="str">
        <f aca="false">IFERROR(VLOOKUP(A319,Employees!$A$2:$I$1501,9,FALSE()),"Unknown")</f>
        <v>Customer Support</v>
      </c>
    </row>
    <row r="320" customFormat="false" ht="15" hidden="false" customHeight="false" outlineLevel="0" collapsed="false">
      <c r="A320" s="37" t="s">
        <v>764</v>
      </c>
      <c r="B320" s="37" t="n">
        <v>2024</v>
      </c>
      <c r="C320" s="37" t="n">
        <v>3</v>
      </c>
      <c r="D320" s="37" t="n">
        <v>3</v>
      </c>
      <c r="E320" s="37" t="n">
        <v>5</v>
      </c>
      <c r="F320" s="37" t="n">
        <v>3</v>
      </c>
      <c r="G320" s="37" t="n">
        <v>4</v>
      </c>
      <c r="H320" s="37" t="n">
        <v>9</v>
      </c>
      <c r="I320" s="37" t="str">
        <f aca="false">IFERROR(VLOOKUP(A320,Employees!$A$2:$I$1501,9,FALSE()),"Unknown")</f>
        <v>Customer Support</v>
      </c>
    </row>
    <row r="321" customFormat="false" ht="15" hidden="false" customHeight="false" outlineLevel="0" collapsed="false">
      <c r="A321" s="37" t="s">
        <v>1125</v>
      </c>
      <c r="B321" s="37" t="n">
        <v>2024</v>
      </c>
      <c r="C321" s="37" t="n">
        <v>3</v>
      </c>
      <c r="D321" s="37" t="n">
        <v>4</v>
      </c>
      <c r="E321" s="37" t="n">
        <v>4</v>
      </c>
      <c r="F321" s="37" t="n">
        <v>3</v>
      </c>
      <c r="G321" s="37" t="n">
        <v>2</v>
      </c>
      <c r="H321" s="37" t="n">
        <v>6</v>
      </c>
      <c r="I321" s="37" t="str">
        <f aca="false">IFERROR(VLOOKUP(A321,Employees!$A$2:$I$1501,9,FALSE()),"Unknown")</f>
        <v>Engineering</v>
      </c>
    </row>
    <row r="322" customFormat="false" ht="15" hidden="false" customHeight="false" outlineLevel="0" collapsed="false">
      <c r="A322" s="37" t="s">
        <v>861</v>
      </c>
      <c r="B322" s="37" t="n">
        <v>2024</v>
      </c>
      <c r="C322" s="37" t="n">
        <v>5</v>
      </c>
      <c r="D322" s="37" t="n">
        <v>3</v>
      </c>
      <c r="E322" s="37" t="n">
        <v>4</v>
      </c>
      <c r="F322" s="37" t="n">
        <v>2</v>
      </c>
      <c r="G322" s="37" t="n">
        <v>5</v>
      </c>
      <c r="H322" s="37" t="n">
        <v>7</v>
      </c>
      <c r="I322" s="37" t="str">
        <f aca="false">IFERROR(VLOOKUP(A322,Employees!$A$2:$I$1501,9,FALSE()),"Unknown")</f>
        <v>Human Resources</v>
      </c>
    </row>
    <row r="323" customFormat="false" ht="15" hidden="false" customHeight="false" outlineLevel="0" collapsed="false">
      <c r="A323" s="37" t="s">
        <v>1173</v>
      </c>
      <c r="B323" s="37" t="n">
        <v>2024</v>
      </c>
      <c r="C323" s="37" t="n">
        <v>3</v>
      </c>
      <c r="D323" s="37" t="n">
        <v>3</v>
      </c>
      <c r="E323" s="37" t="n">
        <v>5</v>
      </c>
      <c r="F323" s="37" t="n">
        <v>4</v>
      </c>
      <c r="G323" s="37" t="n">
        <v>3</v>
      </c>
      <c r="H323" s="37" t="n">
        <v>1</v>
      </c>
      <c r="I323" s="37" t="str">
        <f aca="false">IFERROR(VLOOKUP(A323,Employees!$A$2:$I$1501,9,FALSE()),"Unknown")</f>
        <v>Sales</v>
      </c>
    </row>
    <row r="324" customFormat="false" ht="15" hidden="false" customHeight="false" outlineLevel="0" collapsed="false">
      <c r="A324" s="37" t="s">
        <v>1889</v>
      </c>
      <c r="B324" s="37" t="n">
        <v>2024</v>
      </c>
      <c r="C324" s="37" t="n">
        <v>5</v>
      </c>
      <c r="D324" s="37" t="n">
        <v>3</v>
      </c>
      <c r="E324" s="37" t="n">
        <v>3</v>
      </c>
      <c r="F324" s="37" t="n">
        <v>3</v>
      </c>
      <c r="G324" s="37" t="n">
        <v>5</v>
      </c>
      <c r="H324" s="37" t="n">
        <v>8</v>
      </c>
      <c r="I324" s="37" t="str">
        <f aca="false">IFERROR(VLOOKUP(A324,Employees!$A$2:$I$1501,9,FALSE()),"Unknown")</f>
        <v>Sales</v>
      </c>
    </row>
    <row r="325" customFormat="false" ht="15" hidden="false" customHeight="false" outlineLevel="0" collapsed="false">
      <c r="A325" s="37" t="s">
        <v>1909</v>
      </c>
      <c r="B325" s="37" t="n">
        <v>2024</v>
      </c>
      <c r="C325" s="37" t="n">
        <v>2</v>
      </c>
      <c r="D325" s="37" t="n">
        <v>3</v>
      </c>
      <c r="E325" s="37" t="n">
        <v>3</v>
      </c>
      <c r="F325" s="37" t="n">
        <v>4</v>
      </c>
      <c r="G325" s="37" t="n">
        <v>3</v>
      </c>
      <c r="H325" s="37" t="n">
        <v>4</v>
      </c>
      <c r="I325" s="37" t="str">
        <f aca="false">IFERROR(VLOOKUP(A325,Employees!$A$2:$I$1501,9,FALSE()),"Unknown")</f>
        <v>Engineering</v>
      </c>
    </row>
    <row r="326" customFormat="false" ht="15" hidden="false" customHeight="false" outlineLevel="0" collapsed="false">
      <c r="A326" s="37" t="s">
        <v>1152</v>
      </c>
      <c r="B326" s="37" t="n">
        <v>2024</v>
      </c>
      <c r="C326" s="37" t="n">
        <v>4</v>
      </c>
      <c r="D326" s="37" t="n">
        <v>4</v>
      </c>
      <c r="E326" s="37" t="n">
        <v>2</v>
      </c>
      <c r="F326" s="37" t="n">
        <v>2</v>
      </c>
      <c r="G326" s="37" t="n">
        <v>4</v>
      </c>
      <c r="H326" s="37" t="n">
        <v>7</v>
      </c>
      <c r="I326" s="37" t="str">
        <f aca="false">IFERROR(VLOOKUP(A326,Employees!$A$2:$I$1501,9,FALSE()),"Unknown")</f>
        <v>Marketing</v>
      </c>
    </row>
    <row r="327" customFormat="false" ht="15" hidden="false" customHeight="false" outlineLevel="0" collapsed="false">
      <c r="A327" s="37" t="s">
        <v>1137</v>
      </c>
      <c r="B327" s="37" t="n">
        <v>2024</v>
      </c>
      <c r="C327" s="37" t="n">
        <v>3</v>
      </c>
      <c r="D327" s="37" t="n">
        <v>4</v>
      </c>
      <c r="E327" s="37" t="n">
        <v>2</v>
      </c>
      <c r="F327" s="37" t="n">
        <v>4</v>
      </c>
      <c r="G327" s="37" t="n">
        <v>4</v>
      </c>
      <c r="H327" s="37" t="n">
        <v>7</v>
      </c>
      <c r="I327" s="37" t="str">
        <f aca="false">IFERROR(VLOOKUP(A327,Employees!$A$2:$I$1501,9,FALSE()),"Unknown")</f>
        <v>Customer Support</v>
      </c>
    </row>
    <row r="328" customFormat="false" ht="15" hidden="false" customHeight="false" outlineLevel="0" collapsed="false">
      <c r="A328" s="37" t="s">
        <v>1188</v>
      </c>
      <c r="B328" s="37" t="n">
        <v>2024</v>
      </c>
      <c r="C328" s="37" t="n">
        <v>2</v>
      </c>
      <c r="D328" s="37" t="n">
        <v>3</v>
      </c>
      <c r="E328" s="37" t="n">
        <v>3</v>
      </c>
      <c r="F328" s="37" t="n">
        <v>2</v>
      </c>
      <c r="G328" s="37" t="n">
        <v>4</v>
      </c>
      <c r="H328" s="37" t="n">
        <v>8</v>
      </c>
      <c r="I328" s="37" t="str">
        <f aca="false">IFERROR(VLOOKUP(A328,Employees!$A$2:$I$1501,9,FALSE()),"Unknown")</f>
        <v>Marketing</v>
      </c>
    </row>
    <row r="329" customFormat="false" ht="15" hidden="false" customHeight="false" outlineLevel="0" collapsed="false">
      <c r="A329" s="37" t="s">
        <v>637</v>
      </c>
      <c r="B329" s="37" t="n">
        <v>2024</v>
      </c>
      <c r="C329" s="37" t="n">
        <v>3</v>
      </c>
      <c r="D329" s="37" t="n">
        <v>4</v>
      </c>
      <c r="E329" s="37" t="n">
        <v>3</v>
      </c>
      <c r="F329" s="37" t="n">
        <v>5</v>
      </c>
      <c r="G329" s="37" t="n">
        <v>3</v>
      </c>
      <c r="H329" s="37" t="n">
        <v>6</v>
      </c>
      <c r="I329" s="37" t="str">
        <f aca="false">IFERROR(VLOOKUP(A329,Employees!$A$2:$I$1501,9,FALSE()),"Unknown")</f>
        <v>Sales</v>
      </c>
    </row>
    <row r="330" customFormat="false" ht="15" hidden="false" customHeight="false" outlineLevel="0" collapsed="false">
      <c r="A330" s="37" t="s">
        <v>1708</v>
      </c>
      <c r="B330" s="37" t="n">
        <v>2024</v>
      </c>
      <c r="C330" s="37" t="n">
        <v>2</v>
      </c>
      <c r="D330" s="37" t="n">
        <v>3</v>
      </c>
      <c r="E330" s="37" t="n">
        <v>2</v>
      </c>
      <c r="F330" s="37" t="n">
        <v>3</v>
      </c>
      <c r="G330" s="37" t="n">
        <v>3</v>
      </c>
      <c r="H330" s="37" t="n">
        <v>6</v>
      </c>
      <c r="I330" s="37" t="str">
        <f aca="false">IFERROR(VLOOKUP(A330,Employees!$A$2:$I$1501,9,FALSE()),"Unknown")</f>
        <v>Customer Support</v>
      </c>
    </row>
    <row r="331" customFormat="false" ht="15" hidden="false" customHeight="false" outlineLevel="0" collapsed="false">
      <c r="A331" s="37" t="s">
        <v>1319</v>
      </c>
      <c r="B331" s="37" t="n">
        <v>2024</v>
      </c>
      <c r="C331" s="37" t="n">
        <v>3</v>
      </c>
      <c r="D331" s="37" t="n">
        <v>4</v>
      </c>
      <c r="E331" s="37" t="n">
        <v>3</v>
      </c>
      <c r="F331" s="37" t="n">
        <v>3</v>
      </c>
      <c r="G331" s="37" t="n">
        <v>4</v>
      </c>
      <c r="H331" s="37" t="n">
        <v>4</v>
      </c>
      <c r="I331" s="37" t="str">
        <f aca="false">IFERROR(VLOOKUP(A331,Employees!$A$2:$I$1501,9,FALSE()),"Unknown")</f>
        <v>Engineering</v>
      </c>
    </row>
    <row r="332" customFormat="false" ht="15" hidden="false" customHeight="false" outlineLevel="0" collapsed="false">
      <c r="A332" s="37" t="s">
        <v>1633</v>
      </c>
      <c r="B332" s="37" t="n">
        <v>2024</v>
      </c>
      <c r="C332" s="37" t="n">
        <v>4</v>
      </c>
      <c r="D332" s="37" t="n">
        <v>4</v>
      </c>
      <c r="E332" s="37" t="n">
        <v>4</v>
      </c>
      <c r="F332" s="37" t="n">
        <v>2</v>
      </c>
      <c r="G332" s="37" t="n">
        <v>2</v>
      </c>
      <c r="H332" s="37" t="n">
        <v>7</v>
      </c>
      <c r="I332" s="37" t="str">
        <f aca="false">IFERROR(VLOOKUP(A332,Employees!$A$2:$I$1501,9,FALSE()),"Unknown")</f>
        <v>Finance</v>
      </c>
    </row>
    <row r="333" customFormat="false" ht="15" hidden="false" customHeight="false" outlineLevel="0" collapsed="false">
      <c r="A333" s="37" t="s">
        <v>903</v>
      </c>
      <c r="B333" s="37" t="n">
        <v>2024</v>
      </c>
      <c r="C333" s="37" t="n">
        <v>3</v>
      </c>
      <c r="D333" s="37" t="n">
        <v>3</v>
      </c>
      <c r="E333" s="37" t="n">
        <v>3</v>
      </c>
      <c r="F333" s="37" t="n">
        <v>3</v>
      </c>
      <c r="G333" s="37" t="n">
        <v>1</v>
      </c>
      <c r="H333" s="37" t="n">
        <v>9</v>
      </c>
      <c r="I333" s="37" t="str">
        <f aca="false">IFERROR(VLOOKUP(A333,Employees!$A$2:$I$1501,9,FALSE()),"Unknown")</f>
        <v>Engineering</v>
      </c>
    </row>
    <row r="334" customFormat="false" ht="15" hidden="false" customHeight="false" outlineLevel="0" collapsed="false">
      <c r="A334" s="37" t="s">
        <v>870</v>
      </c>
      <c r="B334" s="37" t="n">
        <v>2024</v>
      </c>
      <c r="C334" s="37" t="n">
        <v>5</v>
      </c>
      <c r="D334" s="37" t="n">
        <v>3</v>
      </c>
      <c r="E334" s="37" t="n">
        <v>3</v>
      </c>
      <c r="F334" s="37" t="n">
        <v>5</v>
      </c>
      <c r="G334" s="37" t="n">
        <v>3</v>
      </c>
      <c r="H334" s="37" t="n">
        <v>8</v>
      </c>
      <c r="I334" s="37" t="str">
        <f aca="false">IFERROR(VLOOKUP(A334,Employees!$A$2:$I$1501,9,FALSE()),"Unknown")</f>
        <v>Engineering</v>
      </c>
    </row>
    <row r="335" customFormat="false" ht="15" hidden="false" customHeight="false" outlineLevel="0" collapsed="false">
      <c r="A335" s="37" t="s">
        <v>1495</v>
      </c>
      <c r="B335" s="37" t="n">
        <v>2024</v>
      </c>
      <c r="C335" s="37" t="n">
        <v>5</v>
      </c>
      <c r="D335" s="37" t="n">
        <v>5</v>
      </c>
      <c r="E335" s="37" t="n">
        <v>3</v>
      </c>
      <c r="F335" s="37" t="n">
        <v>3</v>
      </c>
      <c r="G335" s="37" t="n">
        <v>4</v>
      </c>
      <c r="H335" s="37" t="n">
        <v>9</v>
      </c>
      <c r="I335" s="37" t="str">
        <f aca="false">IFERROR(VLOOKUP(A335,Employees!$A$2:$I$1501,9,FALSE()),"Unknown")</f>
        <v>Customer Support</v>
      </c>
    </row>
    <row r="336" customFormat="false" ht="15" hidden="false" customHeight="false" outlineLevel="0" collapsed="false">
      <c r="A336" s="37" t="s">
        <v>558</v>
      </c>
      <c r="B336" s="37" t="n">
        <v>2024</v>
      </c>
      <c r="C336" s="37" t="n">
        <v>4</v>
      </c>
      <c r="D336" s="37" t="n">
        <v>1</v>
      </c>
      <c r="E336" s="37" t="n">
        <v>2</v>
      </c>
      <c r="F336" s="37" t="n">
        <v>5</v>
      </c>
      <c r="G336" s="37" t="n">
        <v>4</v>
      </c>
      <c r="H336" s="37" t="n">
        <v>8</v>
      </c>
      <c r="I336" s="37" t="str">
        <f aca="false">IFERROR(VLOOKUP(A336,Employees!$A$2:$I$1501,9,FALSE()),"Unknown")</f>
        <v>Finance</v>
      </c>
    </row>
    <row r="337" customFormat="false" ht="15" hidden="false" customHeight="false" outlineLevel="0" collapsed="false">
      <c r="A337" s="37" t="s">
        <v>1642</v>
      </c>
      <c r="B337" s="37" t="n">
        <v>2024</v>
      </c>
      <c r="C337" s="37" t="n">
        <v>2</v>
      </c>
      <c r="D337" s="37" t="n">
        <v>3</v>
      </c>
      <c r="E337" s="37" t="n">
        <v>4</v>
      </c>
      <c r="F337" s="37" t="n">
        <v>2</v>
      </c>
      <c r="G337" s="37" t="n">
        <v>3</v>
      </c>
      <c r="H337" s="37" t="n">
        <v>8</v>
      </c>
      <c r="I337" s="37" t="str">
        <f aca="false">IFERROR(VLOOKUP(A337,Employees!$A$2:$I$1501,9,FALSE()),"Unknown")</f>
        <v>Customer Support</v>
      </c>
    </row>
    <row r="338" customFormat="false" ht="15" hidden="false" customHeight="false" outlineLevel="0" collapsed="false">
      <c r="A338" s="37" t="s">
        <v>495</v>
      </c>
      <c r="B338" s="37" t="n">
        <v>2024</v>
      </c>
      <c r="C338" s="37" t="n">
        <v>4</v>
      </c>
      <c r="D338" s="37" t="n">
        <v>3</v>
      </c>
      <c r="E338" s="37" t="n">
        <v>4</v>
      </c>
      <c r="F338" s="37" t="n">
        <v>4</v>
      </c>
      <c r="G338" s="37" t="n">
        <v>2</v>
      </c>
      <c r="H338" s="37" t="n">
        <v>10</v>
      </c>
      <c r="I338" s="37" t="str">
        <f aca="false">IFERROR(VLOOKUP(A338,Employees!$A$2:$I$1501,9,FALSE()),"Unknown")</f>
        <v>Operations</v>
      </c>
    </row>
    <row r="339" customFormat="false" ht="15" hidden="false" customHeight="false" outlineLevel="0" collapsed="false">
      <c r="A339" s="37" t="s">
        <v>940</v>
      </c>
      <c r="B339" s="37" t="n">
        <v>2024</v>
      </c>
      <c r="C339" s="37" t="n">
        <v>5</v>
      </c>
      <c r="D339" s="37" t="n">
        <v>4</v>
      </c>
      <c r="E339" s="37" t="n">
        <v>3</v>
      </c>
      <c r="F339" s="37" t="n">
        <v>4</v>
      </c>
      <c r="G339" s="37" t="n">
        <v>4</v>
      </c>
      <c r="H339" s="37" t="n">
        <v>7</v>
      </c>
      <c r="I339" s="37" t="str">
        <f aca="false">IFERROR(VLOOKUP(A339,Employees!$A$2:$I$1501,9,FALSE()),"Unknown")</f>
        <v>Engineering</v>
      </c>
    </row>
    <row r="340" customFormat="false" ht="15" hidden="false" customHeight="false" outlineLevel="0" collapsed="false">
      <c r="A340" s="37" t="s">
        <v>1385</v>
      </c>
      <c r="B340" s="37" t="n">
        <v>2024</v>
      </c>
      <c r="C340" s="37" t="n">
        <v>5</v>
      </c>
      <c r="D340" s="37" t="n">
        <v>1</v>
      </c>
      <c r="E340" s="37" t="n">
        <v>3</v>
      </c>
      <c r="F340" s="37" t="n">
        <v>4</v>
      </c>
      <c r="G340" s="37" t="n">
        <v>3</v>
      </c>
      <c r="H340" s="37" t="n">
        <v>9</v>
      </c>
      <c r="I340" s="37" t="str">
        <f aca="false">IFERROR(VLOOKUP(A340,Employees!$A$2:$I$1501,9,FALSE()),"Unknown")</f>
        <v>Sales</v>
      </c>
    </row>
    <row r="341" customFormat="false" ht="15" hidden="false" customHeight="false" outlineLevel="0" collapsed="false">
      <c r="A341" s="37" t="s">
        <v>497</v>
      </c>
      <c r="B341" s="37" t="n">
        <v>2024</v>
      </c>
      <c r="C341" s="37" t="n">
        <v>2</v>
      </c>
      <c r="D341" s="37" t="n">
        <v>3</v>
      </c>
      <c r="E341" s="37" t="n">
        <v>4</v>
      </c>
      <c r="F341" s="37" t="n">
        <v>2</v>
      </c>
      <c r="G341" s="37" t="n">
        <v>3</v>
      </c>
      <c r="H341" s="37" t="n">
        <v>6</v>
      </c>
      <c r="I341" s="37" t="str">
        <f aca="false">IFERROR(VLOOKUP(A341,Employees!$A$2:$I$1501,9,FALSE()),"Unknown")</f>
        <v>Operations</v>
      </c>
    </row>
    <row r="342" customFormat="false" ht="15" hidden="false" customHeight="false" outlineLevel="0" collapsed="false">
      <c r="A342" s="37" t="s">
        <v>1325</v>
      </c>
      <c r="B342" s="37" t="n">
        <v>2024</v>
      </c>
      <c r="C342" s="37" t="n">
        <v>4</v>
      </c>
      <c r="D342" s="37" t="n">
        <v>4</v>
      </c>
      <c r="E342" s="37" t="n">
        <v>4</v>
      </c>
      <c r="F342" s="37" t="n">
        <v>3</v>
      </c>
      <c r="G342" s="37" t="n">
        <v>4</v>
      </c>
      <c r="H342" s="37" t="n">
        <v>7</v>
      </c>
      <c r="I342" s="37" t="str">
        <f aca="false">IFERROR(VLOOKUP(A342,Employees!$A$2:$I$1501,9,FALSE()),"Unknown")</f>
        <v>Engineering</v>
      </c>
    </row>
    <row r="343" customFormat="false" ht="15" hidden="false" customHeight="false" outlineLevel="0" collapsed="false">
      <c r="A343" s="37" t="s">
        <v>1465</v>
      </c>
      <c r="B343" s="37" t="n">
        <v>2024</v>
      </c>
      <c r="C343" s="37" t="n">
        <v>4</v>
      </c>
      <c r="D343" s="37" t="n">
        <v>5</v>
      </c>
      <c r="E343" s="37" t="n">
        <v>3</v>
      </c>
      <c r="F343" s="37" t="n">
        <v>4</v>
      </c>
      <c r="G343" s="37" t="n">
        <v>3</v>
      </c>
      <c r="H343" s="37" t="n">
        <v>10</v>
      </c>
      <c r="I343" s="37" t="str">
        <f aca="false">IFERROR(VLOOKUP(A343,Employees!$A$2:$I$1501,9,FALSE()),"Unknown")</f>
        <v>Data &amp; AI</v>
      </c>
    </row>
    <row r="344" customFormat="false" ht="15" hidden="false" customHeight="false" outlineLevel="0" collapsed="false">
      <c r="A344" s="37" t="s">
        <v>677</v>
      </c>
      <c r="B344" s="37" t="n">
        <v>2024</v>
      </c>
      <c r="C344" s="37" t="n">
        <v>4</v>
      </c>
      <c r="D344" s="37" t="n">
        <v>2</v>
      </c>
      <c r="E344" s="37" t="n">
        <v>3</v>
      </c>
      <c r="F344" s="37" t="n">
        <v>2</v>
      </c>
      <c r="G344" s="37" t="n">
        <v>3</v>
      </c>
      <c r="H344" s="37" t="n">
        <v>9</v>
      </c>
      <c r="I344" s="37" t="str">
        <f aca="false">IFERROR(VLOOKUP(A344,Employees!$A$2:$I$1501,9,FALSE()),"Unknown")</f>
        <v>Sales</v>
      </c>
    </row>
    <row r="345" customFormat="false" ht="15" hidden="false" customHeight="false" outlineLevel="0" collapsed="false">
      <c r="A345" s="37" t="s">
        <v>1683</v>
      </c>
      <c r="B345" s="37" t="n">
        <v>2024</v>
      </c>
      <c r="C345" s="37" t="n">
        <v>5</v>
      </c>
      <c r="D345" s="37" t="n">
        <v>5</v>
      </c>
      <c r="E345" s="37" t="n">
        <v>4</v>
      </c>
      <c r="F345" s="37" t="n">
        <v>4</v>
      </c>
      <c r="G345" s="37" t="n">
        <v>4</v>
      </c>
      <c r="H345" s="37" t="n">
        <v>10</v>
      </c>
      <c r="I345" s="37" t="str">
        <f aca="false">IFERROR(VLOOKUP(A345,Employees!$A$2:$I$1501,9,FALSE()),"Unknown")</f>
        <v>Data &amp; AI</v>
      </c>
    </row>
    <row r="346" customFormat="false" ht="15" hidden="false" customHeight="false" outlineLevel="0" collapsed="false">
      <c r="A346" s="37" t="s">
        <v>1647</v>
      </c>
      <c r="B346" s="37" t="n">
        <v>2024</v>
      </c>
      <c r="C346" s="37" t="n">
        <v>2</v>
      </c>
      <c r="D346" s="37" t="n">
        <v>4</v>
      </c>
      <c r="E346" s="37" t="n">
        <v>2</v>
      </c>
      <c r="F346" s="37" t="n">
        <v>4</v>
      </c>
      <c r="G346" s="37" t="n">
        <v>2</v>
      </c>
      <c r="H346" s="37" t="n">
        <v>4</v>
      </c>
      <c r="I346" s="37" t="str">
        <f aca="false">IFERROR(VLOOKUP(A346,Employees!$A$2:$I$1501,9,FALSE()),"Unknown")</f>
        <v>Customer Support</v>
      </c>
    </row>
    <row r="347" customFormat="false" ht="15" hidden="false" customHeight="false" outlineLevel="0" collapsed="false">
      <c r="A347" s="37" t="s">
        <v>1158</v>
      </c>
      <c r="B347" s="37" t="n">
        <v>2024</v>
      </c>
      <c r="C347" s="37" t="n">
        <v>3</v>
      </c>
      <c r="D347" s="37" t="n">
        <v>3</v>
      </c>
      <c r="E347" s="37" t="n">
        <v>4</v>
      </c>
      <c r="F347" s="37" t="n">
        <v>5</v>
      </c>
      <c r="G347" s="37" t="n">
        <v>2</v>
      </c>
      <c r="H347" s="37" t="n">
        <v>7</v>
      </c>
      <c r="I347" s="37" t="str">
        <f aca="false">IFERROR(VLOOKUP(A347,Employees!$A$2:$I$1501,9,FALSE()),"Unknown")</f>
        <v>Operations</v>
      </c>
    </row>
    <row r="348" customFormat="false" ht="15" hidden="false" customHeight="false" outlineLevel="0" collapsed="false">
      <c r="A348" s="37" t="s">
        <v>1459</v>
      </c>
      <c r="B348" s="37" t="n">
        <v>2024</v>
      </c>
      <c r="C348" s="37" t="n">
        <v>3</v>
      </c>
      <c r="D348" s="37" t="n">
        <v>4</v>
      </c>
      <c r="E348" s="37" t="n">
        <v>5</v>
      </c>
      <c r="F348" s="37" t="n">
        <v>3</v>
      </c>
      <c r="G348" s="37" t="n">
        <v>3</v>
      </c>
      <c r="H348" s="37" t="n">
        <v>4</v>
      </c>
      <c r="I348" s="37" t="str">
        <f aca="false">IFERROR(VLOOKUP(A348,Employees!$A$2:$I$1501,9,FALSE()),"Unknown")</f>
        <v>Sales</v>
      </c>
    </row>
    <row r="349" customFormat="false" ht="15" hidden="false" customHeight="false" outlineLevel="0" collapsed="false">
      <c r="A349" s="37" t="s">
        <v>1639</v>
      </c>
      <c r="B349" s="37" t="n">
        <v>2024</v>
      </c>
      <c r="C349" s="37" t="n">
        <v>5</v>
      </c>
      <c r="D349" s="37" t="n">
        <v>5</v>
      </c>
      <c r="E349" s="37" t="n">
        <v>2</v>
      </c>
      <c r="F349" s="37" t="n">
        <v>4</v>
      </c>
      <c r="G349" s="37" t="n">
        <v>3</v>
      </c>
      <c r="H349" s="37" t="n">
        <v>7</v>
      </c>
      <c r="I349" s="37" t="str">
        <f aca="false">IFERROR(VLOOKUP(A349,Employees!$A$2:$I$1501,9,FALSE()),"Unknown")</f>
        <v>Sales</v>
      </c>
    </row>
    <row r="350" customFormat="false" ht="15" hidden="false" customHeight="false" outlineLevel="0" collapsed="false">
      <c r="A350" s="37" t="s">
        <v>1196</v>
      </c>
      <c r="B350" s="37" t="n">
        <v>2024</v>
      </c>
      <c r="C350" s="37" t="n">
        <v>2</v>
      </c>
      <c r="D350" s="37" t="n">
        <v>2</v>
      </c>
      <c r="E350" s="37" t="n">
        <v>4</v>
      </c>
      <c r="F350" s="37" t="n">
        <v>5</v>
      </c>
      <c r="G350" s="37" t="n">
        <v>3</v>
      </c>
      <c r="H350" s="37" t="n">
        <v>10</v>
      </c>
      <c r="I350" s="37" t="str">
        <f aca="false">IFERROR(VLOOKUP(A350,Employees!$A$2:$I$1501,9,FALSE()),"Unknown")</f>
        <v>Legal &amp; Compliance</v>
      </c>
    </row>
    <row r="351" customFormat="false" ht="15" hidden="false" customHeight="false" outlineLevel="0" collapsed="false">
      <c r="A351" s="37" t="s">
        <v>1306</v>
      </c>
      <c r="B351" s="37" t="n">
        <v>2024</v>
      </c>
      <c r="C351" s="37" t="n">
        <v>5</v>
      </c>
      <c r="D351" s="37" t="n">
        <v>4</v>
      </c>
      <c r="E351" s="37" t="n">
        <v>5</v>
      </c>
      <c r="F351" s="37" t="n">
        <v>4</v>
      </c>
      <c r="G351" s="37" t="n">
        <v>5</v>
      </c>
      <c r="H351" s="37" t="n">
        <v>5</v>
      </c>
      <c r="I351" s="37" t="str">
        <f aca="false">IFERROR(VLOOKUP(A351,Employees!$A$2:$I$1501,9,FALSE()),"Unknown")</f>
        <v>Engineering</v>
      </c>
    </row>
    <row r="352" customFormat="false" ht="15" hidden="false" customHeight="false" outlineLevel="0" collapsed="false">
      <c r="A352" s="37" t="s">
        <v>1939</v>
      </c>
      <c r="B352" s="37" t="n">
        <v>2024</v>
      </c>
      <c r="C352" s="37" t="n">
        <v>4</v>
      </c>
      <c r="D352" s="37" t="n">
        <v>5</v>
      </c>
      <c r="E352" s="37" t="n">
        <v>3</v>
      </c>
      <c r="F352" s="37" t="n">
        <v>1</v>
      </c>
      <c r="G352" s="37" t="n">
        <v>2</v>
      </c>
      <c r="H352" s="37" t="n">
        <v>6</v>
      </c>
      <c r="I352" s="37" t="str">
        <f aca="false">IFERROR(VLOOKUP(A352,Employees!$A$2:$I$1501,9,FALSE()),"Unknown")</f>
        <v>Data &amp; AI</v>
      </c>
    </row>
    <row r="353" customFormat="false" ht="15" hidden="false" customHeight="false" outlineLevel="0" collapsed="false">
      <c r="A353" s="37" t="s">
        <v>1684</v>
      </c>
      <c r="B353" s="37" t="n">
        <v>2024</v>
      </c>
      <c r="C353" s="37" t="n">
        <v>4</v>
      </c>
      <c r="D353" s="37" t="n">
        <v>3</v>
      </c>
      <c r="E353" s="37" t="n">
        <v>4</v>
      </c>
      <c r="F353" s="37" t="n">
        <v>3</v>
      </c>
      <c r="G353" s="37" t="n">
        <v>3</v>
      </c>
      <c r="H353" s="37" t="n">
        <v>8</v>
      </c>
      <c r="I353" s="37" t="str">
        <f aca="false">IFERROR(VLOOKUP(A353,Employees!$A$2:$I$1501,9,FALSE()),"Unknown")</f>
        <v>Data &amp; AI</v>
      </c>
    </row>
    <row r="354" customFormat="false" ht="15" hidden="false" customHeight="false" outlineLevel="0" collapsed="false">
      <c r="A354" s="37" t="s">
        <v>919</v>
      </c>
      <c r="B354" s="37" t="n">
        <v>2024</v>
      </c>
      <c r="C354" s="37" t="n">
        <v>3</v>
      </c>
      <c r="D354" s="37" t="n">
        <v>4</v>
      </c>
      <c r="E354" s="37" t="n">
        <v>5</v>
      </c>
      <c r="F354" s="37" t="n">
        <v>3</v>
      </c>
      <c r="G354" s="37" t="n">
        <v>4</v>
      </c>
      <c r="H354" s="37" t="n">
        <v>5</v>
      </c>
      <c r="I354" s="37" t="str">
        <f aca="false">IFERROR(VLOOKUP(A354,Employees!$A$2:$I$1501,9,FALSE()),"Unknown")</f>
        <v>Finance</v>
      </c>
    </row>
    <row r="355" customFormat="false" ht="15" hidden="false" customHeight="false" outlineLevel="0" collapsed="false">
      <c r="A355" s="37" t="s">
        <v>1854</v>
      </c>
      <c r="B355" s="37" t="n">
        <v>2024</v>
      </c>
      <c r="C355" s="37" t="n">
        <v>2</v>
      </c>
      <c r="D355" s="37" t="n">
        <v>5</v>
      </c>
      <c r="E355" s="37" t="n">
        <v>5</v>
      </c>
      <c r="F355" s="37" t="n">
        <v>3</v>
      </c>
      <c r="G355" s="37" t="n">
        <v>5</v>
      </c>
      <c r="H355" s="37" t="n">
        <v>6</v>
      </c>
      <c r="I355" s="37" t="str">
        <f aca="false">IFERROR(VLOOKUP(A355,Employees!$A$2:$I$1501,9,FALSE()),"Unknown")</f>
        <v>Data &amp; AI</v>
      </c>
    </row>
    <row r="356" customFormat="false" ht="15" hidden="false" customHeight="false" outlineLevel="0" collapsed="false">
      <c r="A356" s="37" t="s">
        <v>1556</v>
      </c>
      <c r="B356" s="37" t="n">
        <v>2024</v>
      </c>
      <c r="C356" s="37" t="n">
        <v>3</v>
      </c>
      <c r="D356" s="37" t="n">
        <v>5</v>
      </c>
      <c r="E356" s="37" t="n">
        <v>2</v>
      </c>
      <c r="F356" s="37" t="n">
        <v>4</v>
      </c>
      <c r="G356" s="37" t="n">
        <v>3</v>
      </c>
      <c r="H356" s="37" t="n">
        <v>6</v>
      </c>
      <c r="I356" s="37" t="str">
        <f aca="false">IFERROR(VLOOKUP(A356,Employees!$A$2:$I$1501,9,FALSE()),"Unknown")</f>
        <v>Finance</v>
      </c>
    </row>
    <row r="357" customFormat="false" ht="15" hidden="false" customHeight="false" outlineLevel="0" collapsed="false">
      <c r="A357" s="37" t="s">
        <v>1907</v>
      </c>
      <c r="B357" s="37" t="n">
        <v>2024</v>
      </c>
      <c r="C357" s="37" t="n">
        <v>3</v>
      </c>
      <c r="D357" s="37" t="n">
        <v>2</v>
      </c>
      <c r="E357" s="37" t="n">
        <v>5</v>
      </c>
      <c r="F357" s="37" t="n">
        <v>4</v>
      </c>
      <c r="G357" s="37" t="n">
        <v>3</v>
      </c>
      <c r="H357" s="37" t="n">
        <v>6</v>
      </c>
      <c r="I357" s="37" t="str">
        <f aca="false">IFERROR(VLOOKUP(A357,Employees!$A$2:$I$1501,9,FALSE()),"Unknown")</f>
        <v>Engineering</v>
      </c>
    </row>
    <row r="358" customFormat="false" ht="15" hidden="false" customHeight="false" outlineLevel="0" collapsed="false">
      <c r="A358" s="37" t="s">
        <v>1164</v>
      </c>
      <c r="B358" s="37" t="n">
        <v>2024</v>
      </c>
      <c r="C358" s="37" t="n">
        <v>4</v>
      </c>
      <c r="D358" s="37" t="n">
        <v>4</v>
      </c>
      <c r="E358" s="37" t="n">
        <v>3</v>
      </c>
      <c r="F358" s="37" t="n">
        <v>4</v>
      </c>
      <c r="G358" s="37" t="n">
        <v>4</v>
      </c>
      <c r="H358" s="37" t="n">
        <v>7</v>
      </c>
      <c r="I358" s="37" t="str">
        <f aca="false">IFERROR(VLOOKUP(A358,Employees!$A$2:$I$1501,9,FALSE()),"Unknown")</f>
        <v>Sales</v>
      </c>
    </row>
    <row r="359" customFormat="false" ht="15" hidden="false" customHeight="false" outlineLevel="0" collapsed="false">
      <c r="A359" s="37" t="s">
        <v>1395</v>
      </c>
      <c r="B359" s="37" t="n">
        <v>2024</v>
      </c>
      <c r="C359" s="37" t="n">
        <v>4</v>
      </c>
      <c r="D359" s="37" t="n">
        <v>3</v>
      </c>
      <c r="E359" s="37" t="n">
        <v>2</v>
      </c>
      <c r="F359" s="37" t="n">
        <v>4</v>
      </c>
      <c r="G359" s="37" t="n">
        <v>4</v>
      </c>
      <c r="H359" s="37" t="n">
        <v>7</v>
      </c>
      <c r="I359" s="37" t="str">
        <f aca="false">IFERROR(VLOOKUP(A359,Employees!$A$2:$I$1501,9,FALSE()),"Unknown")</f>
        <v>Sales</v>
      </c>
    </row>
    <row r="360" customFormat="false" ht="15" hidden="false" customHeight="false" outlineLevel="0" collapsed="false">
      <c r="A360" s="37" t="s">
        <v>681</v>
      </c>
      <c r="B360" s="37" t="n">
        <v>2024</v>
      </c>
      <c r="C360" s="37" t="n">
        <v>5</v>
      </c>
      <c r="D360" s="37" t="n">
        <v>4</v>
      </c>
      <c r="E360" s="37" t="n">
        <v>3</v>
      </c>
      <c r="F360" s="37" t="n">
        <v>4</v>
      </c>
      <c r="G360" s="37" t="n">
        <v>4</v>
      </c>
      <c r="H360" s="37" t="n">
        <v>9</v>
      </c>
      <c r="I360" s="37" t="str">
        <f aca="false">IFERROR(VLOOKUP(A360,Employees!$A$2:$I$1501,9,FALSE()),"Unknown")</f>
        <v>Operations</v>
      </c>
    </row>
    <row r="361" customFormat="false" ht="15" hidden="false" customHeight="false" outlineLevel="0" collapsed="false">
      <c r="A361" s="37" t="s">
        <v>876</v>
      </c>
      <c r="B361" s="37" t="n">
        <v>2024</v>
      </c>
      <c r="C361" s="37" t="n">
        <v>4</v>
      </c>
      <c r="D361" s="37" t="n">
        <v>3</v>
      </c>
      <c r="E361" s="37" t="n">
        <v>2</v>
      </c>
      <c r="F361" s="37" t="n">
        <v>3</v>
      </c>
      <c r="G361" s="37" t="n">
        <v>4</v>
      </c>
      <c r="H361" s="37" t="n">
        <v>8</v>
      </c>
      <c r="I361" s="37" t="str">
        <f aca="false">IFERROR(VLOOKUP(A361,Employees!$A$2:$I$1501,9,FALSE()),"Unknown")</f>
        <v>Sales</v>
      </c>
    </row>
    <row r="362" customFormat="false" ht="15" hidden="false" customHeight="false" outlineLevel="0" collapsed="false">
      <c r="A362" s="37" t="s">
        <v>866</v>
      </c>
      <c r="B362" s="37" t="n">
        <v>2024</v>
      </c>
      <c r="C362" s="37" t="n">
        <v>2</v>
      </c>
      <c r="D362" s="37" t="n">
        <v>3</v>
      </c>
      <c r="E362" s="37" t="n">
        <v>3</v>
      </c>
      <c r="F362" s="37" t="n">
        <v>5</v>
      </c>
      <c r="G362" s="37" t="n">
        <v>4</v>
      </c>
      <c r="H362" s="37" t="n">
        <v>9</v>
      </c>
      <c r="I362" s="37" t="str">
        <f aca="false">IFERROR(VLOOKUP(A362,Employees!$A$2:$I$1501,9,FALSE()),"Unknown")</f>
        <v>Sales</v>
      </c>
    </row>
    <row r="363" customFormat="false" ht="15" hidden="false" customHeight="false" outlineLevel="0" collapsed="false">
      <c r="A363" s="37" t="s">
        <v>367</v>
      </c>
      <c r="B363" s="37" t="n">
        <v>2024</v>
      </c>
      <c r="C363" s="37" t="n">
        <v>4</v>
      </c>
      <c r="D363" s="37" t="n">
        <v>3</v>
      </c>
      <c r="E363" s="37" t="n">
        <v>3</v>
      </c>
      <c r="F363" s="37" t="n">
        <v>4</v>
      </c>
      <c r="G363" s="37" t="n">
        <v>3</v>
      </c>
      <c r="H363" s="37" t="n">
        <v>9</v>
      </c>
      <c r="I363" s="37" t="str">
        <f aca="false">IFERROR(VLOOKUP(A363,Employees!$A$2:$I$1501,9,FALSE()),"Unknown")</f>
        <v>Engineering</v>
      </c>
    </row>
    <row r="364" customFormat="false" ht="15" hidden="false" customHeight="false" outlineLevel="0" collapsed="false">
      <c r="A364" s="37" t="s">
        <v>1430</v>
      </c>
      <c r="B364" s="37" t="n">
        <v>2024</v>
      </c>
      <c r="C364" s="37" t="n">
        <v>3</v>
      </c>
      <c r="D364" s="37" t="n">
        <v>3</v>
      </c>
      <c r="E364" s="37" t="n">
        <v>3</v>
      </c>
      <c r="F364" s="37" t="n">
        <v>3</v>
      </c>
      <c r="G364" s="37" t="n">
        <v>3</v>
      </c>
      <c r="H364" s="37" t="n">
        <v>8</v>
      </c>
      <c r="I364" s="37" t="str">
        <f aca="false">IFERROR(VLOOKUP(A364,Employees!$A$2:$I$1501,9,FALSE()),"Unknown")</f>
        <v>Engineering</v>
      </c>
    </row>
    <row r="365" customFormat="false" ht="15" hidden="false" customHeight="false" outlineLevel="0" collapsed="false">
      <c r="A365" s="37" t="s">
        <v>1631</v>
      </c>
      <c r="B365" s="37" t="n">
        <v>2024</v>
      </c>
      <c r="C365" s="37" t="n">
        <v>5</v>
      </c>
      <c r="D365" s="37" t="n">
        <v>4</v>
      </c>
      <c r="E365" s="37" t="n">
        <v>1</v>
      </c>
      <c r="F365" s="37" t="n">
        <v>3</v>
      </c>
      <c r="G365" s="37" t="n">
        <v>4</v>
      </c>
      <c r="H365" s="37" t="n">
        <v>5</v>
      </c>
      <c r="I365" s="37" t="str">
        <f aca="false">IFERROR(VLOOKUP(A365,Employees!$A$2:$I$1501,9,FALSE()),"Unknown")</f>
        <v>Engineering</v>
      </c>
    </row>
    <row r="366" customFormat="false" ht="15" hidden="false" customHeight="false" outlineLevel="0" collapsed="false">
      <c r="A366" s="37" t="s">
        <v>1698</v>
      </c>
      <c r="B366" s="37" t="n">
        <v>2024</v>
      </c>
      <c r="C366" s="37" t="n">
        <v>3</v>
      </c>
      <c r="D366" s="37" t="n">
        <v>3</v>
      </c>
      <c r="E366" s="37" t="n">
        <v>4</v>
      </c>
      <c r="F366" s="37" t="n">
        <v>4</v>
      </c>
      <c r="G366" s="37" t="n">
        <v>3</v>
      </c>
      <c r="H366" s="37" t="n">
        <v>7</v>
      </c>
      <c r="I366" s="37" t="str">
        <f aca="false">IFERROR(VLOOKUP(A366,Employees!$A$2:$I$1501,9,FALSE()),"Unknown")</f>
        <v>Engineering</v>
      </c>
    </row>
    <row r="367" customFormat="false" ht="15" hidden="false" customHeight="false" outlineLevel="0" collapsed="false">
      <c r="A367" s="37" t="s">
        <v>1765</v>
      </c>
      <c r="B367" s="37" t="n">
        <v>2024</v>
      </c>
      <c r="C367" s="37" t="n">
        <v>3</v>
      </c>
      <c r="D367" s="37" t="n">
        <v>4</v>
      </c>
      <c r="E367" s="37" t="n">
        <v>4</v>
      </c>
      <c r="F367" s="37" t="n">
        <v>4</v>
      </c>
      <c r="G367" s="37" t="n">
        <v>3</v>
      </c>
      <c r="H367" s="37" t="n">
        <v>4</v>
      </c>
      <c r="I367" s="37" t="str">
        <f aca="false">IFERROR(VLOOKUP(A367,Employees!$A$2:$I$1501,9,FALSE()),"Unknown")</f>
        <v>Marketing</v>
      </c>
    </row>
    <row r="368" customFormat="false" ht="15" hidden="false" customHeight="false" outlineLevel="0" collapsed="false">
      <c r="A368" s="37" t="s">
        <v>377</v>
      </c>
      <c r="B368" s="37" t="n">
        <v>2024</v>
      </c>
      <c r="C368" s="37" t="n">
        <v>3</v>
      </c>
      <c r="D368" s="37" t="n">
        <v>4</v>
      </c>
      <c r="E368" s="37" t="n">
        <v>2</v>
      </c>
      <c r="F368" s="37" t="n">
        <v>3</v>
      </c>
      <c r="G368" s="37" t="n">
        <v>4</v>
      </c>
      <c r="H368" s="37" t="n">
        <v>10</v>
      </c>
      <c r="I368" s="37" t="str">
        <f aca="false">IFERROR(VLOOKUP(A368,Employees!$A$2:$I$1501,9,FALSE()),"Unknown")</f>
        <v>Finance</v>
      </c>
    </row>
    <row r="369" customFormat="false" ht="15" hidden="false" customHeight="false" outlineLevel="0" collapsed="false">
      <c r="A369" s="37" t="s">
        <v>917</v>
      </c>
      <c r="B369" s="37" t="n">
        <v>2024</v>
      </c>
      <c r="C369" s="37" t="n">
        <v>3</v>
      </c>
      <c r="D369" s="37" t="n">
        <v>3</v>
      </c>
      <c r="E369" s="37" t="n">
        <v>5</v>
      </c>
      <c r="F369" s="37" t="n">
        <v>3</v>
      </c>
      <c r="G369" s="37" t="n">
        <v>5</v>
      </c>
      <c r="H369" s="37" t="n">
        <v>9</v>
      </c>
      <c r="I369" s="37" t="str">
        <f aca="false">IFERROR(VLOOKUP(A369,Employees!$A$2:$I$1501,9,FALSE()),"Unknown")</f>
        <v>Operations</v>
      </c>
    </row>
    <row r="370" customFormat="false" ht="15" hidden="false" customHeight="false" outlineLevel="0" collapsed="false">
      <c r="A370" s="37" t="s">
        <v>604</v>
      </c>
      <c r="B370" s="37" t="n">
        <v>2024</v>
      </c>
      <c r="C370" s="37" t="n">
        <v>3</v>
      </c>
      <c r="D370" s="37" t="n">
        <v>4</v>
      </c>
      <c r="E370" s="37" t="n">
        <v>3</v>
      </c>
      <c r="F370" s="37" t="n">
        <v>5</v>
      </c>
      <c r="G370" s="37" t="n">
        <v>1</v>
      </c>
      <c r="H370" s="37" t="n">
        <v>6</v>
      </c>
      <c r="I370" s="37" t="str">
        <f aca="false">IFERROR(VLOOKUP(A370,Employees!$A$2:$I$1501,9,FALSE()),"Unknown")</f>
        <v>Engineering</v>
      </c>
    </row>
    <row r="371" customFormat="false" ht="15" hidden="false" customHeight="false" outlineLevel="0" collapsed="false">
      <c r="A371" s="37" t="s">
        <v>531</v>
      </c>
      <c r="B371" s="37" t="n">
        <v>2024</v>
      </c>
      <c r="C371" s="37" t="n">
        <v>3</v>
      </c>
      <c r="D371" s="37" t="n">
        <v>3</v>
      </c>
      <c r="E371" s="37" t="n">
        <v>4</v>
      </c>
      <c r="F371" s="37" t="n">
        <v>3</v>
      </c>
      <c r="G371" s="37" t="n">
        <v>4</v>
      </c>
      <c r="H371" s="37" t="n">
        <v>8</v>
      </c>
      <c r="I371" s="37" t="str">
        <f aca="false">IFERROR(VLOOKUP(A371,Employees!$A$2:$I$1501,9,FALSE()),"Unknown")</f>
        <v>Operations</v>
      </c>
    </row>
    <row r="372" customFormat="false" ht="15" hidden="false" customHeight="false" outlineLevel="0" collapsed="false">
      <c r="A372" s="37" t="s">
        <v>1279</v>
      </c>
      <c r="B372" s="37" t="n">
        <v>2024</v>
      </c>
      <c r="C372" s="37" t="n">
        <v>4</v>
      </c>
      <c r="D372" s="37" t="n">
        <v>3</v>
      </c>
      <c r="E372" s="37" t="n">
        <v>4</v>
      </c>
      <c r="F372" s="37" t="n">
        <v>3</v>
      </c>
      <c r="G372" s="37" t="n">
        <v>3</v>
      </c>
      <c r="H372" s="37" t="n">
        <v>10</v>
      </c>
      <c r="I372" s="37" t="str">
        <f aca="false">IFERROR(VLOOKUP(A372,Employees!$A$2:$I$1501,9,FALSE()),"Unknown")</f>
        <v>Engineering</v>
      </c>
    </row>
    <row r="373" customFormat="false" ht="15" hidden="false" customHeight="false" outlineLevel="0" collapsed="false">
      <c r="A373" s="37" t="s">
        <v>1016</v>
      </c>
      <c r="B373" s="37" t="n">
        <v>2024</v>
      </c>
      <c r="C373" s="37" t="n">
        <v>3</v>
      </c>
      <c r="D373" s="37" t="n">
        <v>3</v>
      </c>
      <c r="E373" s="37" t="n">
        <v>3</v>
      </c>
      <c r="F373" s="37" t="n">
        <v>4</v>
      </c>
      <c r="G373" s="37" t="n">
        <v>3</v>
      </c>
      <c r="H373" s="37" t="n">
        <v>10</v>
      </c>
      <c r="I373" s="37" t="str">
        <f aca="false">IFERROR(VLOOKUP(A373,Employees!$A$2:$I$1501,9,FALSE()),"Unknown")</f>
        <v>Data &amp; AI</v>
      </c>
    </row>
    <row r="374" customFormat="false" ht="15" hidden="false" customHeight="false" outlineLevel="0" collapsed="false">
      <c r="A374" s="37" t="s">
        <v>574</v>
      </c>
      <c r="B374" s="37" t="n">
        <v>2024</v>
      </c>
      <c r="C374" s="37" t="n">
        <v>4</v>
      </c>
      <c r="D374" s="37" t="n">
        <v>3</v>
      </c>
      <c r="E374" s="37" t="n">
        <v>3</v>
      </c>
      <c r="F374" s="37" t="n">
        <v>4</v>
      </c>
      <c r="G374" s="37" t="n">
        <v>4</v>
      </c>
      <c r="H374" s="37" t="n">
        <v>8</v>
      </c>
      <c r="I374" s="37" t="str">
        <f aca="false">IFERROR(VLOOKUP(A374,Employees!$A$2:$I$1501,9,FALSE()),"Unknown")</f>
        <v>Engineering</v>
      </c>
    </row>
    <row r="375" customFormat="false" ht="15" hidden="false" customHeight="false" outlineLevel="0" collapsed="false">
      <c r="A375" s="37" t="s">
        <v>1384</v>
      </c>
      <c r="B375" s="37" t="n">
        <v>2024</v>
      </c>
      <c r="C375" s="37" t="n">
        <v>3</v>
      </c>
      <c r="D375" s="37" t="n">
        <v>2</v>
      </c>
      <c r="E375" s="37" t="n">
        <v>5</v>
      </c>
      <c r="F375" s="37" t="n">
        <v>3</v>
      </c>
      <c r="G375" s="37" t="n">
        <v>2</v>
      </c>
      <c r="H375" s="37" t="n">
        <v>5</v>
      </c>
      <c r="I375" s="37" t="str">
        <f aca="false">IFERROR(VLOOKUP(A375,Employees!$A$2:$I$1501,9,FALSE()),"Unknown")</f>
        <v>Human Resources</v>
      </c>
    </row>
    <row r="376" customFormat="false" ht="15" hidden="false" customHeight="false" outlineLevel="0" collapsed="false">
      <c r="A376" s="37" t="s">
        <v>633</v>
      </c>
      <c r="B376" s="37" t="n">
        <v>2024</v>
      </c>
      <c r="C376" s="37" t="n">
        <v>3</v>
      </c>
      <c r="D376" s="37" t="n">
        <v>5</v>
      </c>
      <c r="E376" s="37" t="n">
        <v>3</v>
      </c>
      <c r="F376" s="37" t="n">
        <v>3</v>
      </c>
      <c r="G376" s="37" t="n">
        <v>4</v>
      </c>
      <c r="H376" s="37" t="n">
        <v>10</v>
      </c>
      <c r="I376" s="37" t="str">
        <f aca="false">IFERROR(VLOOKUP(A376,Employees!$A$2:$I$1501,9,FALSE()),"Unknown")</f>
        <v>Engineering</v>
      </c>
    </row>
    <row r="377" customFormat="false" ht="15" hidden="false" customHeight="false" outlineLevel="0" collapsed="false">
      <c r="A377" s="37" t="s">
        <v>695</v>
      </c>
      <c r="B377" s="37" t="n">
        <v>2024</v>
      </c>
      <c r="C377" s="37" t="n">
        <v>4</v>
      </c>
      <c r="D377" s="37" t="n">
        <v>4</v>
      </c>
      <c r="E377" s="37" t="n">
        <v>3</v>
      </c>
      <c r="F377" s="37" t="n">
        <v>3</v>
      </c>
      <c r="G377" s="37" t="n">
        <v>2</v>
      </c>
      <c r="H377" s="37" t="n">
        <v>7</v>
      </c>
      <c r="I377" s="37" t="str">
        <f aca="false">IFERROR(VLOOKUP(A377,Employees!$A$2:$I$1501,9,FALSE()),"Unknown")</f>
        <v>Legal &amp; Compliance</v>
      </c>
    </row>
    <row r="378" customFormat="false" ht="15" hidden="false" customHeight="false" outlineLevel="0" collapsed="false">
      <c r="A378" s="37" t="s">
        <v>1234</v>
      </c>
      <c r="B378" s="37" t="n">
        <v>2024</v>
      </c>
      <c r="C378" s="37" t="n">
        <v>3</v>
      </c>
      <c r="D378" s="37" t="n">
        <v>3</v>
      </c>
      <c r="E378" s="37" t="n">
        <v>4</v>
      </c>
      <c r="F378" s="37" t="n">
        <v>3</v>
      </c>
      <c r="G378" s="37" t="n">
        <v>3</v>
      </c>
      <c r="H378" s="37" t="n">
        <v>7</v>
      </c>
      <c r="I378" s="37" t="str">
        <f aca="false">IFERROR(VLOOKUP(A378,Employees!$A$2:$I$1501,9,FALSE()),"Unknown")</f>
        <v>Human Resources</v>
      </c>
    </row>
    <row r="379" customFormat="false" ht="15" hidden="false" customHeight="false" outlineLevel="0" collapsed="false">
      <c r="A379" s="37" t="s">
        <v>1135</v>
      </c>
      <c r="B379" s="37" t="n">
        <v>2024</v>
      </c>
      <c r="C379" s="37" t="n">
        <v>3</v>
      </c>
      <c r="D379" s="37" t="n">
        <v>3</v>
      </c>
      <c r="E379" s="37" t="n">
        <v>1</v>
      </c>
      <c r="F379" s="37" t="n">
        <v>3</v>
      </c>
      <c r="G379" s="37" t="n">
        <v>3</v>
      </c>
      <c r="H379" s="37" t="n">
        <v>7</v>
      </c>
      <c r="I379" s="37" t="str">
        <f aca="false">IFERROR(VLOOKUP(A379,Employees!$A$2:$I$1501,9,FALSE()),"Unknown")</f>
        <v>Sales</v>
      </c>
    </row>
    <row r="380" customFormat="false" ht="15" hidden="false" customHeight="false" outlineLevel="0" collapsed="false">
      <c r="A380" s="37" t="s">
        <v>567</v>
      </c>
      <c r="B380" s="37" t="n">
        <v>2024</v>
      </c>
      <c r="C380" s="37" t="n">
        <v>4</v>
      </c>
      <c r="D380" s="37" t="n">
        <v>4</v>
      </c>
      <c r="E380" s="37" t="n">
        <v>3</v>
      </c>
      <c r="F380" s="37" t="n">
        <v>4</v>
      </c>
      <c r="G380" s="37" t="n">
        <v>5</v>
      </c>
      <c r="H380" s="37" t="n">
        <v>7</v>
      </c>
      <c r="I380" s="37" t="str">
        <f aca="false">IFERROR(VLOOKUP(A380,Employees!$A$2:$I$1501,9,FALSE()),"Unknown")</f>
        <v>Engineering</v>
      </c>
    </row>
    <row r="381" customFormat="false" ht="15" hidden="false" customHeight="false" outlineLevel="0" collapsed="false">
      <c r="A381" s="37" t="s">
        <v>1146</v>
      </c>
      <c r="B381" s="37" t="n">
        <v>2024</v>
      </c>
      <c r="C381" s="37" t="n">
        <v>3</v>
      </c>
      <c r="D381" s="37" t="n">
        <v>4</v>
      </c>
      <c r="E381" s="37" t="n">
        <v>3</v>
      </c>
      <c r="F381" s="37" t="n">
        <v>3</v>
      </c>
      <c r="G381" s="37" t="n">
        <v>4</v>
      </c>
      <c r="H381" s="37" t="n">
        <v>7</v>
      </c>
      <c r="I381" s="37" t="str">
        <f aca="false">IFERROR(VLOOKUP(A381,Employees!$A$2:$I$1501,9,FALSE()),"Unknown")</f>
        <v>Engineering</v>
      </c>
    </row>
    <row r="382" customFormat="false" ht="15" hidden="false" customHeight="false" outlineLevel="0" collapsed="false">
      <c r="A382" s="37" t="s">
        <v>1933</v>
      </c>
      <c r="B382" s="37" t="n">
        <v>2024</v>
      </c>
      <c r="C382" s="37" t="n">
        <v>5</v>
      </c>
      <c r="D382" s="37" t="n">
        <v>3</v>
      </c>
      <c r="E382" s="37" t="n">
        <v>3</v>
      </c>
      <c r="F382" s="37" t="n">
        <v>4</v>
      </c>
      <c r="G382" s="37" t="n">
        <v>4</v>
      </c>
      <c r="H382" s="37" t="n">
        <v>8</v>
      </c>
      <c r="I382" s="37" t="str">
        <f aca="false">IFERROR(VLOOKUP(A382,Employees!$A$2:$I$1501,9,FALSE()),"Unknown")</f>
        <v>Engineering</v>
      </c>
    </row>
    <row r="383" customFormat="false" ht="15" hidden="false" customHeight="false" outlineLevel="0" collapsed="false">
      <c r="A383" s="37" t="s">
        <v>1082</v>
      </c>
      <c r="B383" s="37" t="n">
        <v>2024</v>
      </c>
      <c r="C383" s="37" t="n">
        <v>4</v>
      </c>
      <c r="D383" s="37" t="n">
        <v>3</v>
      </c>
      <c r="E383" s="37" t="n">
        <v>5</v>
      </c>
      <c r="F383" s="37" t="n">
        <v>2</v>
      </c>
      <c r="G383" s="37" t="n">
        <v>3</v>
      </c>
      <c r="H383" s="37" t="n">
        <v>8</v>
      </c>
      <c r="I383" s="37" t="str">
        <f aca="false">IFERROR(VLOOKUP(A383,Employees!$A$2:$I$1501,9,FALSE()),"Unknown")</f>
        <v>Human Resources</v>
      </c>
    </row>
    <row r="384" customFormat="false" ht="15" hidden="false" customHeight="false" outlineLevel="0" collapsed="false">
      <c r="A384" s="37" t="s">
        <v>1788</v>
      </c>
      <c r="B384" s="37" t="n">
        <v>2024</v>
      </c>
      <c r="C384" s="37" t="n">
        <v>3</v>
      </c>
      <c r="D384" s="37" t="n">
        <v>3</v>
      </c>
      <c r="E384" s="37" t="n">
        <v>2</v>
      </c>
      <c r="F384" s="37" t="n">
        <v>3</v>
      </c>
      <c r="G384" s="37" t="n">
        <v>4</v>
      </c>
      <c r="H384" s="37" t="n">
        <v>6</v>
      </c>
      <c r="I384" s="37" t="str">
        <f aca="false">IFERROR(VLOOKUP(A384,Employees!$A$2:$I$1501,9,FALSE()),"Unknown")</f>
        <v>Data &amp; AI</v>
      </c>
    </row>
    <row r="385" customFormat="false" ht="15" hidden="false" customHeight="false" outlineLevel="0" collapsed="false">
      <c r="A385" s="37" t="s">
        <v>1551</v>
      </c>
      <c r="B385" s="37" t="n">
        <v>2024</v>
      </c>
      <c r="C385" s="37" t="n">
        <v>3</v>
      </c>
      <c r="D385" s="37" t="n">
        <v>3</v>
      </c>
      <c r="E385" s="37" t="n">
        <v>5</v>
      </c>
      <c r="F385" s="37" t="n">
        <v>5</v>
      </c>
      <c r="G385" s="37" t="n">
        <v>3</v>
      </c>
      <c r="H385" s="37" t="n">
        <v>9</v>
      </c>
      <c r="I385" s="37" t="str">
        <f aca="false">IFERROR(VLOOKUP(A385,Employees!$A$2:$I$1501,9,FALSE()),"Unknown")</f>
        <v>Marketing</v>
      </c>
    </row>
    <row r="386" customFormat="false" ht="15" hidden="false" customHeight="false" outlineLevel="0" collapsed="false">
      <c r="A386" s="37" t="s">
        <v>1359</v>
      </c>
      <c r="B386" s="37" t="n">
        <v>2024</v>
      </c>
      <c r="C386" s="37" t="n">
        <v>3</v>
      </c>
      <c r="D386" s="37" t="n">
        <v>4</v>
      </c>
      <c r="E386" s="37" t="n">
        <v>3</v>
      </c>
      <c r="F386" s="37" t="n">
        <v>3</v>
      </c>
      <c r="G386" s="37" t="n">
        <v>5</v>
      </c>
      <c r="H386" s="37" t="n">
        <v>5</v>
      </c>
      <c r="I386" s="37" t="str">
        <f aca="false">IFERROR(VLOOKUP(A386,Employees!$A$2:$I$1501,9,FALSE()),"Unknown")</f>
        <v>Finance</v>
      </c>
    </row>
    <row r="387" customFormat="false" ht="15" hidden="false" customHeight="false" outlineLevel="0" collapsed="false">
      <c r="A387" s="37" t="s">
        <v>1677</v>
      </c>
      <c r="B387" s="37" t="n">
        <v>2024</v>
      </c>
      <c r="C387" s="37" t="n">
        <v>4</v>
      </c>
      <c r="D387" s="37" t="n">
        <v>5</v>
      </c>
      <c r="E387" s="37" t="n">
        <v>4</v>
      </c>
      <c r="F387" s="37" t="n">
        <v>3</v>
      </c>
      <c r="G387" s="37" t="n">
        <v>3</v>
      </c>
      <c r="H387" s="37" t="n">
        <v>5</v>
      </c>
      <c r="I387" s="37" t="str">
        <f aca="false">IFERROR(VLOOKUP(A387,Employees!$A$2:$I$1501,9,FALSE()),"Unknown")</f>
        <v>Legal &amp; Compliance</v>
      </c>
    </row>
    <row r="388" customFormat="false" ht="15" hidden="false" customHeight="false" outlineLevel="0" collapsed="false">
      <c r="A388" s="37" t="s">
        <v>951</v>
      </c>
      <c r="B388" s="37" t="n">
        <v>2024</v>
      </c>
      <c r="C388" s="37" t="n">
        <v>5</v>
      </c>
      <c r="D388" s="37" t="n">
        <v>3</v>
      </c>
      <c r="E388" s="37" t="n">
        <v>4</v>
      </c>
      <c r="F388" s="37" t="n">
        <v>2</v>
      </c>
      <c r="G388" s="37" t="n">
        <v>5</v>
      </c>
      <c r="H388" s="37" t="n">
        <v>5</v>
      </c>
      <c r="I388" s="37" t="str">
        <f aca="false">IFERROR(VLOOKUP(A388,Employees!$A$2:$I$1501,9,FALSE()),"Unknown")</f>
        <v>Customer Support</v>
      </c>
    </row>
    <row r="389" customFormat="false" ht="15" hidden="false" customHeight="false" outlineLevel="0" collapsed="false">
      <c r="A389" s="37" t="s">
        <v>1283</v>
      </c>
      <c r="B389" s="37" t="n">
        <v>2024</v>
      </c>
      <c r="C389" s="37" t="n">
        <v>3</v>
      </c>
      <c r="D389" s="37" t="n">
        <v>4</v>
      </c>
      <c r="E389" s="37" t="n">
        <v>3</v>
      </c>
      <c r="F389" s="37" t="n">
        <v>4</v>
      </c>
      <c r="G389" s="37" t="n">
        <v>3</v>
      </c>
      <c r="H389" s="37" t="n">
        <v>8</v>
      </c>
      <c r="I389" s="37" t="str">
        <f aca="false">IFERROR(VLOOKUP(A389,Employees!$A$2:$I$1501,9,FALSE()),"Unknown")</f>
        <v>Data &amp; AI</v>
      </c>
    </row>
    <row r="390" customFormat="false" ht="15" hidden="false" customHeight="false" outlineLevel="0" collapsed="false">
      <c r="A390" s="37" t="s">
        <v>489</v>
      </c>
      <c r="B390" s="37" t="n">
        <v>2024</v>
      </c>
      <c r="C390" s="37" t="n">
        <v>5</v>
      </c>
      <c r="D390" s="37" t="n">
        <v>3</v>
      </c>
      <c r="E390" s="37" t="n">
        <v>5</v>
      </c>
      <c r="F390" s="37" t="n">
        <v>4</v>
      </c>
      <c r="G390" s="37" t="n">
        <v>5</v>
      </c>
      <c r="H390" s="37" t="n">
        <v>6</v>
      </c>
      <c r="I390" s="37" t="str">
        <f aca="false">IFERROR(VLOOKUP(A390,Employees!$A$2:$I$1501,9,FALSE()),"Unknown")</f>
        <v>Operations</v>
      </c>
    </row>
    <row r="391" customFormat="false" ht="15" hidden="false" customHeight="false" outlineLevel="0" collapsed="false">
      <c r="A391" s="37" t="s">
        <v>964</v>
      </c>
      <c r="B391" s="37" t="n">
        <v>2024</v>
      </c>
      <c r="C391" s="37" t="n">
        <v>3</v>
      </c>
      <c r="D391" s="37" t="n">
        <v>3</v>
      </c>
      <c r="E391" s="37" t="n">
        <v>3</v>
      </c>
      <c r="F391" s="37" t="n">
        <v>4</v>
      </c>
      <c r="G391" s="37" t="n">
        <v>4</v>
      </c>
      <c r="H391" s="37" t="n">
        <v>5</v>
      </c>
      <c r="I391" s="37" t="str">
        <f aca="false">IFERROR(VLOOKUP(A391,Employees!$A$2:$I$1501,9,FALSE()),"Unknown")</f>
        <v>Customer Support</v>
      </c>
    </row>
    <row r="392" customFormat="false" ht="15" hidden="false" customHeight="false" outlineLevel="0" collapsed="false">
      <c r="A392" s="37" t="s">
        <v>1511</v>
      </c>
      <c r="B392" s="37" t="n">
        <v>2024</v>
      </c>
      <c r="C392" s="37" t="n">
        <v>3</v>
      </c>
      <c r="D392" s="37" t="n">
        <v>3</v>
      </c>
      <c r="E392" s="37" t="n">
        <v>4</v>
      </c>
      <c r="F392" s="37" t="n">
        <v>4</v>
      </c>
      <c r="G392" s="37" t="n">
        <v>3</v>
      </c>
      <c r="H392" s="37" t="n">
        <v>7</v>
      </c>
      <c r="I392" s="37" t="str">
        <f aca="false">IFERROR(VLOOKUP(A392,Employees!$A$2:$I$1501,9,FALSE()),"Unknown")</f>
        <v>Operations</v>
      </c>
    </row>
    <row r="393" customFormat="false" ht="15" hidden="false" customHeight="false" outlineLevel="0" collapsed="false">
      <c r="A393" s="37" t="s">
        <v>850</v>
      </c>
      <c r="B393" s="37" t="n">
        <v>2024</v>
      </c>
      <c r="C393" s="37" t="n">
        <v>3</v>
      </c>
      <c r="D393" s="37" t="n">
        <v>5</v>
      </c>
      <c r="E393" s="37" t="n">
        <v>3</v>
      </c>
      <c r="F393" s="37" t="n">
        <v>4</v>
      </c>
      <c r="G393" s="37" t="n">
        <v>3</v>
      </c>
      <c r="H393" s="37" t="n">
        <v>10</v>
      </c>
      <c r="I393" s="37" t="str">
        <f aca="false">IFERROR(VLOOKUP(A393,Employees!$A$2:$I$1501,9,FALSE()),"Unknown")</f>
        <v>Legal &amp; Compliance</v>
      </c>
    </row>
    <row r="394" customFormat="false" ht="15" hidden="false" customHeight="false" outlineLevel="0" collapsed="false">
      <c r="A394" s="37" t="s">
        <v>1133</v>
      </c>
      <c r="B394" s="37" t="n">
        <v>2024</v>
      </c>
      <c r="C394" s="37" t="n">
        <v>2</v>
      </c>
      <c r="D394" s="37" t="n">
        <v>4</v>
      </c>
      <c r="E394" s="37" t="n">
        <v>3</v>
      </c>
      <c r="F394" s="37" t="n">
        <v>5</v>
      </c>
      <c r="G394" s="37" t="n">
        <v>4</v>
      </c>
      <c r="H394" s="37" t="n">
        <v>3</v>
      </c>
      <c r="I394" s="37" t="str">
        <f aca="false">IFERROR(VLOOKUP(A394,Employees!$A$2:$I$1501,9,FALSE()),"Unknown")</f>
        <v>Operations</v>
      </c>
    </row>
    <row r="395" customFormat="false" ht="15" hidden="false" customHeight="false" outlineLevel="0" collapsed="false">
      <c r="A395" s="37" t="s">
        <v>1008</v>
      </c>
      <c r="B395" s="37" t="n">
        <v>2024</v>
      </c>
      <c r="C395" s="37" t="n">
        <v>3</v>
      </c>
      <c r="D395" s="37" t="n">
        <v>4</v>
      </c>
      <c r="E395" s="37" t="n">
        <v>4</v>
      </c>
      <c r="F395" s="37" t="n">
        <v>4</v>
      </c>
      <c r="G395" s="37" t="n">
        <v>4</v>
      </c>
      <c r="H395" s="37" t="n">
        <v>7</v>
      </c>
      <c r="I395" s="37" t="str">
        <f aca="false">IFERROR(VLOOKUP(A395,Employees!$A$2:$I$1501,9,FALSE()),"Unknown")</f>
        <v>Finance</v>
      </c>
    </row>
    <row r="396" customFormat="false" ht="15" hidden="false" customHeight="false" outlineLevel="0" collapsed="false">
      <c r="A396" s="37" t="s">
        <v>1190</v>
      </c>
      <c r="B396" s="37" t="n">
        <v>2024</v>
      </c>
      <c r="C396" s="37" t="n">
        <v>4</v>
      </c>
      <c r="D396" s="37" t="n">
        <v>3</v>
      </c>
      <c r="E396" s="37" t="n">
        <v>3</v>
      </c>
      <c r="F396" s="37" t="n">
        <v>3</v>
      </c>
      <c r="G396" s="37" t="n">
        <v>3</v>
      </c>
      <c r="H396" s="37" t="n">
        <v>6</v>
      </c>
      <c r="I396" s="37" t="str">
        <f aca="false">IFERROR(VLOOKUP(A396,Employees!$A$2:$I$1501,9,FALSE()),"Unknown")</f>
        <v>Customer Support</v>
      </c>
    </row>
    <row r="397" customFormat="false" ht="15" hidden="false" customHeight="false" outlineLevel="0" collapsed="false">
      <c r="A397" s="37" t="s">
        <v>1267</v>
      </c>
      <c r="B397" s="37" t="n">
        <v>2024</v>
      </c>
      <c r="C397" s="37" t="n">
        <v>3</v>
      </c>
      <c r="D397" s="37" t="n">
        <v>4</v>
      </c>
      <c r="E397" s="37" t="n">
        <v>2</v>
      </c>
      <c r="F397" s="37" t="n">
        <v>4</v>
      </c>
      <c r="G397" s="37" t="n">
        <v>3</v>
      </c>
      <c r="H397" s="37" t="n">
        <v>8</v>
      </c>
      <c r="I397" s="37" t="str">
        <f aca="false">IFERROR(VLOOKUP(A397,Employees!$A$2:$I$1501,9,FALSE()),"Unknown")</f>
        <v>Operations</v>
      </c>
    </row>
    <row r="398" customFormat="false" ht="15" hidden="false" customHeight="false" outlineLevel="0" collapsed="false">
      <c r="A398" s="37" t="s">
        <v>562</v>
      </c>
      <c r="B398" s="37" t="n">
        <v>2024</v>
      </c>
      <c r="C398" s="37" t="n">
        <v>3</v>
      </c>
      <c r="D398" s="37" t="n">
        <v>3</v>
      </c>
      <c r="E398" s="37" t="n">
        <v>5</v>
      </c>
      <c r="F398" s="37" t="n">
        <v>3</v>
      </c>
      <c r="G398" s="37" t="n">
        <v>4</v>
      </c>
      <c r="H398" s="37" t="n">
        <v>9</v>
      </c>
      <c r="I398" s="37" t="str">
        <f aca="false">IFERROR(VLOOKUP(A398,Employees!$A$2:$I$1501,9,FALSE()),"Unknown")</f>
        <v>Sales</v>
      </c>
    </row>
    <row r="399" customFormat="false" ht="15" hidden="false" customHeight="false" outlineLevel="0" collapsed="false">
      <c r="A399" s="37" t="s">
        <v>625</v>
      </c>
      <c r="B399" s="37" t="n">
        <v>2024</v>
      </c>
      <c r="C399" s="37" t="n">
        <v>3</v>
      </c>
      <c r="D399" s="37" t="n">
        <v>2</v>
      </c>
      <c r="E399" s="37" t="n">
        <v>3</v>
      </c>
      <c r="F399" s="37" t="n">
        <v>4</v>
      </c>
      <c r="G399" s="37" t="n">
        <v>4</v>
      </c>
      <c r="H399" s="37" t="n">
        <v>7</v>
      </c>
      <c r="I399" s="37" t="str">
        <f aca="false">IFERROR(VLOOKUP(A399,Employees!$A$2:$I$1501,9,FALSE()),"Unknown")</f>
        <v>Customer Support</v>
      </c>
    </row>
    <row r="400" customFormat="false" ht="15" hidden="false" customHeight="false" outlineLevel="0" collapsed="false">
      <c r="A400" s="37" t="s">
        <v>1418</v>
      </c>
      <c r="B400" s="37" t="n">
        <v>2024</v>
      </c>
      <c r="C400" s="37" t="n">
        <v>3</v>
      </c>
      <c r="D400" s="37" t="n">
        <v>5</v>
      </c>
      <c r="E400" s="37" t="n">
        <v>3</v>
      </c>
      <c r="F400" s="37" t="n">
        <v>4</v>
      </c>
      <c r="G400" s="37" t="n">
        <v>4</v>
      </c>
      <c r="H400" s="37" t="n">
        <v>5</v>
      </c>
      <c r="I400" s="37" t="str">
        <f aca="false">IFERROR(VLOOKUP(A400,Employees!$A$2:$I$1501,9,FALSE()),"Unknown")</f>
        <v>Sales</v>
      </c>
    </row>
    <row r="401" customFormat="false" ht="15" hidden="false" customHeight="false" outlineLevel="0" collapsed="false">
      <c r="A401" s="37" t="s">
        <v>1627</v>
      </c>
      <c r="B401" s="37" t="n">
        <v>2024</v>
      </c>
      <c r="C401" s="37" t="n">
        <v>3</v>
      </c>
      <c r="D401" s="37" t="n">
        <v>3</v>
      </c>
      <c r="E401" s="37" t="n">
        <v>4</v>
      </c>
      <c r="F401" s="37" t="n">
        <v>3</v>
      </c>
      <c r="G401" s="37" t="n">
        <v>2</v>
      </c>
      <c r="H401" s="37" t="n">
        <v>4</v>
      </c>
      <c r="I401" s="37" t="str">
        <f aca="false">IFERROR(VLOOKUP(A401,Employees!$A$2:$I$1501,9,FALSE()),"Unknown")</f>
        <v>Marketing</v>
      </c>
    </row>
    <row r="402" customFormat="false" ht="15" hidden="false" customHeight="false" outlineLevel="0" collapsed="false">
      <c r="A402" s="37" t="s">
        <v>736</v>
      </c>
      <c r="B402" s="37" t="n">
        <v>2024</v>
      </c>
      <c r="C402" s="37" t="n">
        <v>3</v>
      </c>
      <c r="D402" s="37" t="n">
        <v>2</v>
      </c>
      <c r="E402" s="37" t="n">
        <v>4</v>
      </c>
      <c r="F402" s="37" t="n">
        <v>4</v>
      </c>
      <c r="G402" s="37" t="n">
        <v>4</v>
      </c>
      <c r="H402" s="37" t="n">
        <v>7</v>
      </c>
      <c r="I402" s="37" t="str">
        <f aca="false">IFERROR(VLOOKUP(A402,Employees!$A$2:$I$1501,9,FALSE()),"Unknown")</f>
        <v>Engineering</v>
      </c>
    </row>
    <row r="403" customFormat="false" ht="15" hidden="false" customHeight="false" outlineLevel="0" collapsed="false">
      <c r="A403" s="37" t="s">
        <v>945</v>
      </c>
      <c r="B403" s="37" t="n">
        <v>2024</v>
      </c>
      <c r="C403" s="37" t="n">
        <v>4</v>
      </c>
      <c r="D403" s="37" t="n">
        <v>4</v>
      </c>
      <c r="E403" s="37" t="n">
        <v>3</v>
      </c>
      <c r="F403" s="37" t="n">
        <v>3</v>
      </c>
      <c r="G403" s="37" t="n">
        <v>4</v>
      </c>
      <c r="H403" s="37" t="n">
        <v>8</v>
      </c>
      <c r="I403" s="37" t="str">
        <f aca="false">IFERROR(VLOOKUP(A403,Employees!$A$2:$I$1501,9,FALSE()),"Unknown")</f>
        <v>Engineering</v>
      </c>
    </row>
    <row r="404" customFormat="false" ht="15" hidden="false" customHeight="false" outlineLevel="0" collapsed="false">
      <c r="A404" s="37" t="s">
        <v>831</v>
      </c>
      <c r="B404" s="37" t="n">
        <v>2024</v>
      </c>
      <c r="C404" s="37" t="n">
        <v>4</v>
      </c>
      <c r="D404" s="37" t="n">
        <v>3</v>
      </c>
      <c r="E404" s="37" t="n">
        <v>3</v>
      </c>
      <c r="F404" s="37" t="n">
        <v>4</v>
      </c>
      <c r="G404" s="37" t="n">
        <v>3</v>
      </c>
      <c r="H404" s="37" t="n">
        <v>4</v>
      </c>
      <c r="I404" s="37" t="str">
        <f aca="false">IFERROR(VLOOKUP(A404,Employees!$A$2:$I$1501,9,FALSE()),"Unknown")</f>
        <v>Data &amp; AI</v>
      </c>
    </row>
    <row r="405" customFormat="false" ht="15" hidden="false" customHeight="false" outlineLevel="0" collapsed="false">
      <c r="A405" s="37" t="s">
        <v>1747</v>
      </c>
      <c r="B405" s="37" t="n">
        <v>2024</v>
      </c>
      <c r="C405" s="37" t="n">
        <v>3</v>
      </c>
      <c r="D405" s="37" t="n">
        <v>3</v>
      </c>
      <c r="E405" s="37" t="n">
        <v>5</v>
      </c>
      <c r="F405" s="37" t="n">
        <v>3</v>
      </c>
      <c r="G405" s="37" t="n">
        <v>4</v>
      </c>
      <c r="H405" s="37" t="n">
        <v>10</v>
      </c>
      <c r="I405" s="37" t="str">
        <f aca="false">IFERROR(VLOOKUP(A405,Employees!$A$2:$I$1501,9,FALSE()),"Unknown")</f>
        <v>Finance</v>
      </c>
    </row>
    <row r="406" customFormat="false" ht="15" hidden="false" customHeight="false" outlineLevel="0" collapsed="false">
      <c r="A406" s="37" t="s">
        <v>1891</v>
      </c>
      <c r="B406" s="37" t="n">
        <v>2024</v>
      </c>
      <c r="C406" s="37" t="n">
        <v>3</v>
      </c>
      <c r="D406" s="37" t="n">
        <v>4</v>
      </c>
      <c r="E406" s="37" t="n">
        <v>3</v>
      </c>
      <c r="F406" s="37" t="n">
        <v>4</v>
      </c>
      <c r="G406" s="37" t="n">
        <v>5</v>
      </c>
      <c r="H406" s="37" t="n">
        <v>9</v>
      </c>
      <c r="I406" s="37" t="str">
        <f aca="false">IFERROR(VLOOKUP(A406,Employees!$A$2:$I$1501,9,FALSE()),"Unknown")</f>
        <v>Engineering</v>
      </c>
    </row>
    <row r="407" customFormat="false" ht="15" hidden="false" customHeight="false" outlineLevel="0" collapsed="false">
      <c r="A407" s="37" t="s">
        <v>401</v>
      </c>
      <c r="B407" s="37" t="n">
        <v>2024</v>
      </c>
      <c r="C407" s="37" t="n">
        <v>3</v>
      </c>
      <c r="D407" s="37" t="n">
        <v>2</v>
      </c>
      <c r="E407" s="37" t="n">
        <v>3</v>
      </c>
      <c r="F407" s="37" t="n">
        <v>3</v>
      </c>
      <c r="G407" s="37" t="n">
        <v>2</v>
      </c>
      <c r="H407" s="37" t="n">
        <v>2</v>
      </c>
      <c r="I407" s="37" t="str">
        <f aca="false">IFERROR(VLOOKUP(A407,Employees!$A$2:$I$1501,9,FALSE()),"Unknown")</f>
        <v>Legal &amp; Compliance</v>
      </c>
    </row>
    <row r="408" customFormat="false" ht="15" hidden="false" customHeight="false" outlineLevel="0" collapsed="false">
      <c r="A408" s="37" t="s">
        <v>1275</v>
      </c>
      <c r="B408" s="37" t="n">
        <v>2024</v>
      </c>
      <c r="C408" s="37" t="n">
        <v>3</v>
      </c>
      <c r="D408" s="37" t="n">
        <v>3</v>
      </c>
      <c r="E408" s="37" t="n">
        <v>4</v>
      </c>
      <c r="F408" s="37" t="n">
        <v>3</v>
      </c>
      <c r="G408" s="37" t="n">
        <v>3</v>
      </c>
      <c r="H408" s="37" t="n">
        <v>3</v>
      </c>
      <c r="I408" s="37" t="str">
        <f aca="false">IFERROR(VLOOKUP(A408,Employees!$A$2:$I$1501,9,FALSE()),"Unknown")</f>
        <v>Operations</v>
      </c>
    </row>
    <row r="409" customFormat="false" ht="15" hidden="false" customHeight="false" outlineLevel="0" collapsed="false">
      <c r="A409" s="37" t="s">
        <v>1895</v>
      </c>
      <c r="B409" s="37" t="n">
        <v>2024</v>
      </c>
      <c r="C409" s="37" t="n">
        <v>3</v>
      </c>
      <c r="D409" s="37" t="n">
        <v>1</v>
      </c>
      <c r="E409" s="37" t="n">
        <v>5</v>
      </c>
      <c r="F409" s="37" t="n">
        <v>4</v>
      </c>
      <c r="G409" s="37" t="n">
        <v>4</v>
      </c>
      <c r="H409" s="37" t="n">
        <v>9</v>
      </c>
      <c r="I409" s="37" t="str">
        <f aca="false">IFERROR(VLOOKUP(A409,Employees!$A$2:$I$1501,9,FALSE()),"Unknown")</f>
        <v>Finance</v>
      </c>
    </row>
    <row r="410" customFormat="false" ht="15" hidden="false" customHeight="false" outlineLevel="0" collapsed="false">
      <c r="A410" s="37" t="s">
        <v>1783</v>
      </c>
      <c r="B410" s="37" t="n">
        <v>2024</v>
      </c>
      <c r="C410" s="37" t="n">
        <v>5</v>
      </c>
      <c r="D410" s="37" t="n">
        <v>3</v>
      </c>
      <c r="E410" s="37" t="n">
        <v>3</v>
      </c>
      <c r="F410" s="37" t="n">
        <v>5</v>
      </c>
      <c r="G410" s="37" t="n">
        <v>2</v>
      </c>
      <c r="H410" s="37" t="n">
        <v>10</v>
      </c>
      <c r="I410" s="37" t="str">
        <f aca="false">IFERROR(VLOOKUP(A410,Employees!$A$2:$I$1501,9,FALSE()),"Unknown")</f>
        <v>Data &amp; AI</v>
      </c>
    </row>
    <row r="411" customFormat="false" ht="15" hidden="false" customHeight="false" outlineLevel="0" collapsed="false">
      <c r="A411" s="37" t="s">
        <v>1398</v>
      </c>
      <c r="B411" s="37" t="n">
        <v>2024</v>
      </c>
      <c r="C411" s="37" t="n">
        <v>4</v>
      </c>
      <c r="D411" s="37" t="n">
        <v>4</v>
      </c>
      <c r="E411" s="37" t="n">
        <v>2</v>
      </c>
      <c r="F411" s="37" t="n">
        <v>5</v>
      </c>
      <c r="G411" s="37" t="n">
        <v>3</v>
      </c>
      <c r="H411" s="37" t="n">
        <v>6</v>
      </c>
      <c r="I411" s="37" t="str">
        <f aca="false">IFERROR(VLOOKUP(A411,Employees!$A$2:$I$1501,9,FALSE()),"Unknown")</f>
        <v>Finance</v>
      </c>
    </row>
    <row r="412" customFormat="false" ht="15" hidden="false" customHeight="false" outlineLevel="0" collapsed="false">
      <c r="A412" s="37" t="s">
        <v>741</v>
      </c>
      <c r="B412" s="37" t="n">
        <v>2024</v>
      </c>
      <c r="C412" s="37" t="n">
        <v>4</v>
      </c>
      <c r="D412" s="37" t="n">
        <v>3</v>
      </c>
      <c r="E412" s="37" t="n">
        <v>4</v>
      </c>
      <c r="F412" s="37" t="n">
        <v>2</v>
      </c>
      <c r="G412" s="37" t="n">
        <v>3</v>
      </c>
      <c r="H412" s="37" t="n">
        <v>6</v>
      </c>
      <c r="I412" s="37" t="str">
        <f aca="false">IFERROR(VLOOKUP(A412,Employees!$A$2:$I$1501,9,FALSE()),"Unknown")</f>
        <v>Engineering</v>
      </c>
    </row>
    <row r="413" customFormat="false" ht="15" hidden="false" customHeight="false" outlineLevel="0" collapsed="false">
      <c r="A413" s="37" t="s">
        <v>1350</v>
      </c>
      <c r="B413" s="37" t="n">
        <v>2024</v>
      </c>
      <c r="C413" s="37" t="n">
        <v>3</v>
      </c>
      <c r="D413" s="37" t="n">
        <v>3</v>
      </c>
      <c r="E413" s="37" t="n">
        <v>4</v>
      </c>
      <c r="F413" s="37" t="n">
        <v>3</v>
      </c>
      <c r="G413" s="37" t="n">
        <v>3</v>
      </c>
      <c r="H413" s="37" t="n">
        <v>9</v>
      </c>
      <c r="I413" s="37" t="str">
        <f aca="false">IFERROR(VLOOKUP(A413,Employees!$A$2:$I$1501,9,FALSE()),"Unknown")</f>
        <v>Engineering</v>
      </c>
    </row>
    <row r="414" customFormat="false" ht="15" hidden="false" customHeight="false" outlineLevel="0" collapsed="false">
      <c r="A414" s="37" t="s">
        <v>586</v>
      </c>
      <c r="B414" s="37" t="n">
        <v>2024</v>
      </c>
      <c r="C414" s="37" t="n">
        <v>5</v>
      </c>
      <c r="D414" s="37" t="n">
        <v>3</v>
      </c>
      <c r="E414" s="37" t="n">
        <v>4</v>
      </c>
      <c r="F414" s="37" t="n">
        <v>3</v>
      </c>
      <c r="G414" s="37" t="n">
        <v>3</v>
      </c>
      <c r="H414" s="37" t="n">
        <v>10</v>
      </c>
      <c r="I414" s="37" t="str">
        <f aca="false">IFERROR(VLOOKUP(A414,Employees!$A$2:$I$1501,9,FALSE()),"Unknown")</f>
        <v>Data &amp; AI</v>
      </c>
    </row>
    <row r="415" customFormat="false" ht="15" hidden="false" customHeight="false" outlineLevel="0" collapsed="false">
      <c r="A415" s="37" t="s">
        <v>983</v>
      </c>
      <c r="B415" s="37" t="n">
        <v>2024</v>
      </c>
      <c r="C415" s="37" t="n">
        <v>1</v>
      </c>
      <c r="D415" s="37" t="n">
        <v>3</v>
      </c>
      <c r="E415" s="37" t="n">
        <v>3</v>
      </c>
      <c r="F415" s="37" t="n">
        <v>4</v>
      </c>
      <c r="G415" s="37" t="n">
        <v>5</v>
      </c>
      <c r="H415" s="37" t="n">
        <v>4</v>
      </c>
      <c r="I415" s="37" t="str">
        <f aca="false">IFERROR(VLOOKUP(A415,Employees!$A$2:$I$1501,9,FALSE()),"Unknown")</f>
        <v>Engineering</v>
      </c>
    </row>
    <row r="416" customFormat="false" ht="15" hidden="false" customHeight="false" outlineLevel="0" collapsed="false">
      <c r="A416" s="37" t="s">
        <v>682</v>
      </c>
      <c r="B416" s="37" t="n">
        <v>2024</v>
      </c>
      <c r="C416" s="37" t="n">
        <v>5</v>
      </c>
      <c r="D416" s="37" t="n">
        <v>4</v>
      </c>
      <c r="E416" s="37" t="n">
        <v>3</v>
      </c>
      <c r="F416" s="37" t="n">
        <v>2</v>
      </c>
      <c r="G416" s="37" t="n">
        <v>3</v>
      </c>
      <c r="H416" s="37" t="n">
        <v>10</v>
      </c>
      <c r="I416" s="37" t="str">
        <f aca="false">IFERROR(VLOOKUP(A416,Employees!$A$2:$I$1501,9,FALSE()),"Unknown")</f>
        <v>Engineering</v>
      </c>
    </row>
    <row r="417" customFormat="false" ht="15" hidden="false" customHeight="false" outlineLevel="0" collapsed="false">
      <c r="A417" s="37" t="s">
        <v>701</v>
      </c>
      <c r="B417" s="37" t="n">
        <v>2024</v>
      </c>
      <c r="C417" s="37" t="n">
        <v>4</v>
      </c>
      <c r="D417" s="37" t="n">
        <v>3</v>
      </c>
      <c r="E417" s="37" t="n">
        <v>3</v>
      </c>
      <c r="F417" s="37" t="n">
        <v>4</v>
      </c>
      <c r="G417" s="37" t="n">
        <v>3</v>
      </c>
      <c r="H417" s="37" t="n">
        <v>7</v>
      </c>
      <c r="I417" s="37" t="str">
        <f aca="false">IFERROR(VLOOKUP(A417,Employees!$A$2:$I$1501,9,FALSE()),"Unknown")</f>
        <v>Operations</v>
      </c>
    </row>
    <row r="418" customFormat="false" ht="15" hidden="false" customHeight="false" outlineLevel="0" collapsed="false">
      <c r="A418" s="37" t="s">
        <v>1438</v>
      </c>
      <c r="B418" s="37" t="n">
        <v>2024</v>
      </c>
      <c r="C418" s="37" t="n">
        <v>4</v>
      </c>
      <c r="D418" s="37" t="n">
        <v>3</v>
      </c>
      <c r="E418" s="37" t="n">
        <v>3</v>
      </c>
      <c r="F418" s="37" t="n">
        <v>2</v>
      </c>
      <c r="G418" s="37" t="n">
        <v>3</v>
      </c>
      <c r="H418" s="37" t="n">
        <v>4</v>
      </c>
      <c r="I418" s="37" t="str">
        <f aca="false">IFERROR(VLOOKUP(A418,Employees!$A$2:$I$1501,9,FALSE()),"Unknown")</f>
        <v>Finance</v>
      </c>
    </row>
    <row r="419" customFormat="false" ht="15" hidden="false" customHeight="false" outlineLevel="0" collapsed="false">
      <c r="A419" s="37" t="s">
        <v>873</v>
      </c>
      <c r="B419" s="37" t="n">
        <v>2024</v>
      </c>
      <c r="C419" s="37" t="n">
        <v>4</v>
      </c>
      <c r="D419" s="37" t="n">
        <v>3</v>
      </c>
      <c r="E419" s="37" t="n">
        <v>3</v>
      </c>
      <c r="F419" s="37" t="n">
        <v>4</v>
      </c>
      <c r="G419" s="37" t="n">
        <v>3</v>
      </c>
      <c r="H419" s="37" t="n">
        <v>5</v>
      </c>
      <c r="I419" s="37" t="str">
        <f aca="false">IFERROR(VLOOKUP(A419,Employees!$A$2:$I$1501,9,FALSE()),"Unknown")</f>
        <v>Marketing</v>
      </c>
    </row>
    <row r="420" customFormat="false" ht="15" hidden="false" customHeight="false" outlineLevel="0" collapsed="false">
      <c r="A420" s="37" t="s">
        <v>1597</v>
      </c>
      <c r="B420" s="37" t="n">
        <v>2024</v>
      </c>
      <c r="C420" s="37" t="n">
        <v>3</v>
      </c>
      <c r="D420" s="37" t="n">
        <v>5</v>
      </c>
      <c r="E420" s="37" t="n">
        <v>4</v>
      </c>
      <c r="F420" s="37" t="n">
        <v>4</v>
      </c>
      <c r="G420" s="37" t="n">
        <v>2</v>
      </c>
      <c r="H420" s="37" t="n">
        <v>6</v>
      </c>
      <c r="I420" s="37" t="str">
        <f aca="false">IFERROR(VLOOKUP(A420,Employees!$A$2:$I$1501,9,FALSE()),"Unknown")</f>
        <v>Engineering</v>
      </c>
    </row>
    <row r="421" customFormat="false" ht="15" hidden="false" customHeight="false" outlineLevel="0" collapsed="false">
      <c r="A421" s="37" t="s">
        <v>1912</v>
      </c>
      <c r="B421" s="37" t="n">
        <v>2024</v>
      </c>
      <c r="C421" s="37" t="n">
        <v>3</v>
      </c>
      <c r="D421" s="37" t="n">
        <v>5</v>
      </c>
      <c r="E421" s="37" t="n">
        <v>4</v>
      </c>
      <c r="F421" s="37" t="n">
        <v>3</v>
      </c>
      <c r="G421" s="37" t="n">
        <v>2</v>
      </c>
      <c r="H421" s="37" t="n">
        <v>5</v>
      </c>
      <c r="I421" s="37" t="str">
        <f aca="false">IFERROR(VLOOKUP(A421,Employees!$A$2:$I$1501,9,FALSE()),"Unknown")</f>
        <v>Sales</v>
      </c>
    </row>
    <row r="422" customFormat="false" ht="15" hidden="false" customHeight="false" outlineLevel="0" collapsed="false">
      <c r="A422" s="37" t="s">
        <v>1106</v>
      </c>
      <c r="B422" s="37" t="n">
        <v>2024</v>
      </c>
      <c r="C422" s="37" t="n">
        <v>4</v>
      </c>
      <c r="D422" s="37" t="n">
        <v>3</v>
      </c>
      <c r="E422" s="37" t="n">
        <v>4</v>
      </c>
      <c r="F422" s="37" t="n">
        <v>4</v>
      </c>
      <c r="G422" s="37" t="n">
        <v>5</v>
      </c>
      <c r="H422" s="37" t="n">
        <v>6</v>
      </c>
      <c r="I422" s="37" t="str">
        <f aca="false">IFERROR(VLOOKUP(A422,Employees!$A$2:$I$1501,9,FALSE()),"Unknown")</f>
        <v>Data &amp; AI</v>
      </c>
    </row>
    <row r="423" customFormat="false" ht="15" hidden="false" customHeight="false" outlineLevel="0" collapsed="false">
      <c r="A423" s="37" t="s">
        <v>431</v>
      </c>
      <c r="B423" s="37" t="n">
        <v>2024</v>
      </c>
      <c r="C423" s="37" t="n">
        <v>4</v>
      </c>
      <c r="D423" s="37" t="n">
        <v>5</v>
      </c>
      <c r="E423" s="37" t="n">
        <v>5</v>
      </c>
      <c r="F423" s="37" t="n">
        <v>3</v>
      </c>
      <c r="G423" s="37" t="n">
        <v>4</v>
      </c>
      <c r="H423" s="37" t="n">
        <v>9</v>
      </c>
      <c r="I423" s="37" t="str">
        <f aca="false">IFERROR(VLOOKUP(A423,Employees!$A$2:$I$1501,9,FALSE()),"Unknown")</f>
        <v>Human Resources</v>
      </c>
    </row>
    <row r="424" customFormat="false" ht="15" hidden="false" customHeight="false" outlineLevel="0" collapsed="false">
      <c r="A424" s="37" t="s">
        <v>671</v>
      </c>
      <c r="B424" s="37" t="n">
        <v>2024</v>
      </c>
      <c r="C424" s="37" t="n">
        <v>4</v>
      </c>
      <c r="D424" s="37" t="n">
        <v>3</v>
      </c>
      <c r="E424" s="37" t="n">
        <v>2</v>
      </c>
      <c r="F424" s="37" t="n">
        <v>3</v>
      </c>
      <c r="G424" s="37" t="n">
        <v>3</v>
      </c>
      <c r="H424" s="37" t="n">
        <v>5</v>
      </c>
      <c r="I424" s="37" t="str">
        <f aca="false">IFERROR(VLOOKUP(A424,Employees!$A$2:$I$1501,9,FALSE()),"Unknown")</f>
        <v>Engineering</v>
      </c>
    </row>
    <row r="425" customFormat="false" ht="15" hidden="false" customHeight="false" outlineLevel="0" collapsed="false">
      <c r="A425" s="37" t="s">
        <v>1470</v>
      </c>
      <c r="B425" s="37" t="n">
        <v>2024</v>
      </c>
      <c r="C425" s="37" t="n">
        <v>4</v>
      </c>
      <c r="D425" s="37" t="n">
        <v>4</v>
      </c>
      <c r="E425" s="37" t="n">
        <v>3</v>
      </c>
      <c r="F425" s="37" t="n">
        <v>2</v>
      </c>
      <c r="G425" s="37" t="n">
        <v>3</v>
      </c>
      <c r="H425" s="37" t="n">
        <v>8</v>
      </c>
      <c r="I425" s="37" t="str">
        <f aca="false">IFERROR(VLOOKUP(A425,Employees!$A$2:$I$1501,9,FALSE()),"Unknown")</f>
        <v>Operations</v>
      </c>
    </row>
    <row r="426" customFormat="false" ht="15" hidden="false" customHeight="false" outlineLevel="0" collapsed="false">
      <c r="A426" s="37" t="s">
        <v>1100</v>
      </c>
      <c r="B426" s="37" t="n">
        <v>2024</v>
      </c>
      <c r="C426" s="37" t="n">
        <v>4</v>
      </c>
      <c r="D426" s="37" t="n">
        <v>3</v>
      </c>
      <c r="E426" s="37" t="n">
        <v>3</v>
      </c>
      <c r="F426" s="37" t="n">
        <v>4</v>
      </c>
      <c r="G426" s="37" t="n">
        <v>4</v>
      </c>
      <c r="H426" s="37" t="n">
        <v>6</v>
      </c>
      <c r="I426" s="37" t="str">
        <f aca="false">IFERROR(VLOOKUP(A426,Employees!$A$2:$I$1501,9,FALSE()),"Unknown")</f>
        <v>Marketing</v>
      </c>
    </row>
    <row r="427" customFormat="false" ht="15" hidden="false" customHeight="false" outlineLevel="0" collapsed="false">
      <c r="A427" s="37" t="s">
        <v>1203</v>
      </c>
      <c r="B427" s="37" t="n">
        <v>2024</v>
      </c>
      <c r="C427" s="37" t="n">
        <v>2</v>
      </c>
      <c r="D427" s="37" t="n">
        <v>4</v>
      </c>
      <c r="E427" s="37" t="n">
        <v>3</v>
      </c>
      <c r="F427" s="37" t="n">
        <v>4</v>
      </c>
      <c r="G427" s="37" t="n">
        <v>4</v>
      </c>
      <c r="H427" s="37" t="n">
        <v>10</v>
      </c>
      <c r="I427" s="37" t="str">
        <f aca="false">IFERROR(VLOOKUP(A427,Employees!$A$2:$I$1501,9,FALSE()),"Unknown")</f>
        <v>Marketing</v>
      </c>
    </row>
    <row r="428" customFormat="false" ht="15" hidden="false" customHeight="false" outlineLevel="0" collapsed="false">
      <c r="A428" s="37" t="s">
        <v>1562</v>
      </c>
      <c r="B428" s="37" t="n">
        <v>2024</v>
      </c>
      <c r="C428" s="37" t="n">
        <v>3</v>
      </c>
      <c r="D428" s="37" t="n">
        <v>5</v>
      </c>
      <c r="E428" s="37" t="n">
        <v>3</v>
      </c>
      <c r="F428" s="37" t="n">
        <v>3</v>
      </c>
      <c r="G428" s="37" t="n">
        <v>2</v>
      </c>
      <c r="H428" s="37" t="n">
        <v>5</v>
      </c>
      <c r="I428" s="37" t="str">
        <f aca="false">IFERROR(VLOOKUP(A428,Employees!$A$2:$I$1501,9,FALSE()),"Unknown")</f>
        <v>Sales</v>
      </c>
    </row>
    <row r="429" customFormat="false" ht="15" hidden="false" customHeight="false" outlineLevel="0" collapsed="false">
      <c r="A429" s="37" t="s">
        <v>635</v>
      </c>
      <c r="B429" s="37" t="n">
        <v>2024</v>
      </c>
      <c r="C429" s="37" t="n">
        <v>4</v>
      </c>
      <c r="D429" s="37" t="n">
        <v>4</v>
      </c>
      <c r="E429" s="37" t="n">
        <v>2</v>
      </c>
      <c r="F429" s="37" t="n">
        <v>5</v>
      </c>
      <c r="G429" s="37" t="n">
        <v>5</v>
      </c>
      <c r="H429" s="37" t="n">
        <v>4</v>
      </c>
      <c r="I429" s="37" t="str">
        <f aca="false">IFERROR(VLOOKUP(A429,Employees!$A$2:$I$1501,9,FALSE()),"Unknown")</f>
        <v>Operations</v>
      </c>
    </row>
    <row r="430" customFormat="false" ht="15" hidden="false" customHeight="false" outlineLevel="0" collapsed="false">
      <c r="A430" s="37" t="s">
        <v>1553</v>
      </c>
      <c r="B430" s="37" t="n">
        <v>2024</v>
      </c>
      <c r="C430" s="37" t="n">
        <v>4</v>
      </c>
      <c r="D430" s="37" t="n">
        <v>5</v>
      </c>
      <c r="E430" s="37" t="n">
        <v>2</v>
      </c>
      <c r="F430" s="37" t="n">
        <v>3</v>
      </c>
      <c r="G430" s="37" t="n">
        <v>3</v>
      </c>
      <c r="H430" s="37" t="n">
        <v>9</v>
      </c>
      <c r="I430" s="37" t="str">
        <f aca="false">IFERROR(VLOOKUP(A430,Employees!$A$2:$I$1501,9,FALSE()),"Unknown")</f>
        <v>Data &amp; AI</v>
      </c>
    </row>
    <row r="431" customFormat="false" ht="15" hidden="false" customHeight="false" outlineLevel="0" collapsed="false">
      <c r="A431" s="37" t="s">
        <v>1405</v>
      </c>
      <c r="B431" s="37" t="n">
        <v>2024</v>
      </c>
      <c r="C431" s="37" t="n">
        <v>3</v>
      </c>
      <c r="D431" s="37" t="n">
        <v>3</v>
      </c>
      <c r="E431" s="37" t="n">
        <v>4</v>
      </c>
      <c r="F431" s="37" t="n">
        <v>5</v>
      </c>
      <c r="G431" s="37" t="n">
        <v>3</v>
      </c>
      <c r="H431" s="37" t="n">
        <v>6</v>
      </c>
      <c r="I431" s="37" t="str">
        <f aca="false">IFERROR(VLOOKUP(A431,Employees!$A$2:$I$1501,9,FALSE()),"Unknown")</f>
        <v>Finance</v>
      </c>
    </row>
    <row r="432" customFormat="false" ht="15" hidden="false" customHeight="false" outlineLevel="0" collapsed="false">
      <c r="A432" s="37" t="s">
        <v>1380</v>
      </c>
      <c r="B432" s="37" t="n">
        <v>2024</v>
      </c>
      <c r="C432" s="37" t="n">
        <v>3</v>
      </c>
      <c r="D432" s="37" t="n">
        <v>4</v>
      </c>
      <c r="E432" s="37" t="n">
        <v>2</v>
      </c>
      <c r="F432" s="37" t="n">
        <v>4</v>
      </c>
      <c r="G432" s="37" t="n">
        <v>3</v>
      </c>
      <c r="H432" s="37" t="n">
        <v>5</v>
      </c>
      <c r="I432" s="37" t="str">
        <f aca="false">IFERROR(VLOOKUP(A432,Employees!$A$2:$I$1501,9,FALSE()),"Unknown")</f>
        <v>Human Resources</v>
      </c>
    </row>
    <row r="433" customFormat="false" ht="15" hidden="false" customHeight="false" outlineLevel="0" collapsed="false">
      <c r="A433" s="37" t="s">
        <v>773</v>
      </c>
      <c r="B433" s="37" t="n">
        <v>2024</v>
      </c>
      <c r="C433" s="37" t="n">
        <v>2</v>
      </c>
      <c r="D433" s="37" t="n">
        <v>3</v>
      </c>
      <c r="E433" s="37" t="n">
        <v>4</v>
      </c>
      <c r="F433" s="37" t="n">
        <v>2</v>
      </c>
      <c r="G433" s="37" t="n">
        <v>4</v>
      </c>
      <c r="H433" s="37" t="n">
        <v>6</v>
      </c>
      <c r="I433" s="37" t="str">
        <f aca="false">IFERROR(VLOOKUP(A433,Employees!$A$2:$I$1501,9,FALSE()),"Unknown")</f>
        <v>Finance</v>
      </c>
    </row>
    <row r="434" customFormat="false" ht="15" hidden="false" customHeight="false" outlineLevel="0" collapsed="false">
      <c r="A434" s="37" t="s">
        <v>1084</v>
      </c>
      <c r="B434" s="37" t="n">
        <v>2024</v>
      </c>
      <c r="C434" s="37" t="n">
        <v>3</v>
      </c>
      <c r="D434" s="37" t="n">
        <v>4</v>
      </c>
      <c r="E434" s="37" t="n">
        <v>5</v>
      </c>
      <c r="F434" s="37" t="n">
        <v>5</v>
      </c>
      <c r="G434" s="37" t="n">
        <v>4</v>
      </c>
      <c r="H434" s="37" t="n">
        <v>8</v>
      </c>
      <c r="I434" s="37" t="str">
        <f aca="false">IFERROR(VLOOKUP(A434,Employees!$A$2:$I$1501,9,FALSE()),"Unknown")</f>
        <v>Sales</v>
      </c>
    </row>
    <row r="435" customFormat="false" ht="15" hidden="false" customHeight="false" outlineLevel="0" collapsed="false">
      <c r="A435" s="37" t="s">
        <v>972</v>
      </c>
      <c r="B435" s="37" t="n">
        <v>2024</v>
      </c>
      <c r="C435" s="37" t="n">
        <v>4</v>
      </c>
      <c r="D435" s="37" t="n">
        <v>5</v>
      </c>
      <c r="E435" s="37" t="n">
        <v>3</v>
      </c>
      <c r="F435" s="37" t="n">
        <v>4</v>
      </c>
      <c r="G435" s="37" t="n">
        <v>3</v>
      </c>
      <c r="H435" s="37" t="n">
        <v>5</v>
      </c>
      <c r="I435" s="37" t="str">
        <f aca="false">IFERROR(VLOOKUP(A435,Employees!$A$2:$I$1501,9,FALSE()),"Unknown")</f>
        <v>Sales</v>
      </c>
    </row>
    <row r="436" customFormat="false" ht="15" hidden="false" customHeight="false" outlineLevel="0" collapsed="false">
      <c r="A436" s="37" t="s">
        <v>610</v>
      </c>
      <c r="B436" s="37" t="n">
        <v>2024</v>
      </c>
      <c r="C436" s="37" t="n">
        <v>5</v>
      </c>
      <c r="D436" s="37" t="n">
        <v>4</v>
      </c>
      <c r="E436" s="37" t="n">
        <v>4</v>
      </c>
      <c r="F436" s="37" t="n">
        <v>4</v>
      </c>
      <c r="G436" s="37" t="n">
        <v>3</v>
      </c>
      <c r="H436" s="37" t="n">
        <v>7</v>
      </c>
      <c r="I436" s="37" t="str">
        <f aca="false">IFERROR(VLOOKUP(A436,Employees!$A$2:$I$1501,9,FALSE()),"Unknown")</f>
        <v>Engineering</v>
      </c>
    </row>
    <row r="437" customFormat="false" ht="15" hidden="false" customHeight="false" outlineLevel="0" collapsed="false">
      <c r="A437" s="37" t="s">
        <v>1552</v>
      </c>
      <c r="B437" s="37" t="n">
        <v>2024</v>
      </c>
      <c r="C437" s="37" t="n">
        <v>3</v>
      </c>
      <c r="D437" s="37" t="n">
        <v>4</v>
      </c>
      <c r="E437" s="37" t="n">
        <v>4</v>
      </c>
      <c r="F437" s="37" t="n">
        <v>3</v>
      </c>
      <c r="G437" s="37" t="n">
        <v>5</v>
      </c>
      <c r="H437" s="37" t="n">
        <v>8</v>
      </c>
      <c r="I437" s="37" t="str">
        <f aca="false">IFERROR(VLOOKUP(A437,Employees!$A$2:$I$1501,9,FALSE()),"Unknown")</f>
        <v>Marketing</v>
      </c>
    </row>
    <row r="438" customFormat="false" ht="15" hidden="false" customHeight="false" outlineLevel="0" collapsed="false">
      <c r="A438" s="37" t="s">
        <v>1519</v>
      </c>
      <c r="B438" s="37" t="n">
        <v>2024</v>
      </c>
      <c r="C438" s="37" t="n">
        <v>4</v>
      </c>
      <c r="D438" s="37" t="n">
        <v>5</v>
      </c>
      <c r="E438" s="37" t="n">
        <v>3</v>
      </c>
      <c r="F438" s="37" t="n">
        <v>3</v>
      </c>
      <c r="G438" s="37" t="n">
        <v>4</v>
      </c>
      <c r="H438" s="37" t="n">
        <v>4</v>
      </c>
      <c r="I438" s="37" t="str">
        <f aca="false">IFERROR(VLOOKUP(A438,Employees!$A$2:$I$1501,9,FALSE()),"Unknown")</f>
        <v>Sales</v>
      </c>
    </row>
    <row r="439" customFormat="false" ht="15" hidden="false" customHeight="false" outlineLevel="0" collapsed="false">
      <c r="A439" s="37" t="s">
        <v>674</v>
      </c>
      <c r="B439" s="37" t="n">
        <v>2024</v>
      </c>
      <c r="C439" s="37" t="n">
        <v>3</v>
      </c>
      <c r="D439" s="37" t="n">
        <v>5</v>
      </c>
      <c r="E439" s="37" t="n">
        <v>5</v>
      </c>
      <c r="F439" s="37" t="n">
        <v>4</v>
      </c>
      <c r="G439" s="37" t="n">
        <v>4</v>
      </c>
      <c r="H439" s="37" t="n">
        <v>8</v>
      </c>
      <c r="I439" s="37" t="str">
        <f aca="false">IFERROR(VLOOKUP(A439,Employees!$A$2:$I$1501,9,FALSE()),"Unknown")</f>
        <v>Customer Support</v>
      </c>
    </row>
    <row r="440" customFormat="false" ht="15" hidden="false" customHeight="false" outlineLevel="0" collapsed="false">
      <c r="A440" s="37" t="s">
        <v>1376</v>
      </c>
      <c r="B440" s="37" t="n">
        <v>2024</v>
      </c>
      <c r="C440" s="37" t="n">
        <v>3</v>
      </c>
      <c r="D440" s="37" t="n">
        <v>5</v>
      </c>
      <c r="E440" s="37" t="n">
        <v>3</v>
      </c>
      <c r="F440" s="37" t="n">
        <v>4</v>
      </c>
      <c r="G440" s="37" t="n">
        <v>3</v>
      </c>
      <c r="H440" s="37" t="n">
        <v>7</v>
      </c>
      <c r="I440" s="37" t="str">
        <f aca="false">IFERROR(VLOOKUP(A440,Employees!$A$2:$I$1501,9,FALSE()),"Unknown")</f>
        <v>Sales</v>
      </c>
    </row>
    <row r="441" customFormat="false" ht="15" hidden="false" customHeight="false" outlineLevel="0" collapsed="false">
      <c r="A441" s="37" t="s">
        <v>1126</v>
      </c>
      <c r="B441" s="37" t="n">
        <v>2024</v>
      </c>
      <c r="C441" s="37" t="n">
        <v>4</v>
      </c>
      <c r="D441" s="37" t="n">
        <v>5</v>
      </c>
      <c r="E441" s="37" t="n">
        <v>5</v>
      </c>
      <c r="F441" s="37" t="n">
        <v>4</v>
      </c>
      <c r="G441" s="37" t="n">
        <v>4</v>
      </c>
      <c r="H441" s="37" t="n">
        <v>9</v>
      </c>
      <c r="I441" s="37" t="str">
        <f aca="false">IFERROR(VLOOKUP(A441,Employees!$A$2:$I$1501,9,FALSE()),"Unknown")</f>
        <v>Engineering</v>
      </c>
    </row>
    <row r="442" customFormat="false" ht="15" hidden="false" customHeight="false" outlineLevel="0" collapsed="false">
      <c r="A442" s="37" t="s">
        <v>1407</v>
      </c>
      <c r="B442" s="37" t="n">
        <v>2024</v>
      </c>
      <c r="C442" s="37" t="n">
        <v>5</v>
      </c>
      <c r="D442" s="37" t="n">
        <v>2</v>
      </c>
      <c r="E442" s="37" t="n">
        <v>3</v>
      </c>
      <c r="F442" s="37" t="n">
        <v>3</v>
      </c>
      <c r="G442" s="37" t="n">
        <v>3</v>
      </c>
      <c r="H442" s="37" t="n">
        <v>5</v>
      </c>
      <c r="I442" s="37" t="str">
        <f aca="false">IFERROR(VLOOKUP(A442,Employees!$A$2:$I$1501,9,FALSE()),"Unknown")</f>
        <v>Data &amp; AI</v>
      </c>
    </row>
    <row r="443" customFormat="false" ht="15" hidden="false" customHeight="false" outlineLevel="0" collapsed="false">
      <c r="A443" s="37" t="s">
        <v>1348</v>
      </c>
      <c r="B443" s="37" t="n">
        <v>2024</v>
      </c>
      <c r="C443" s="37" t="n">
        <v>2</v>
      </c>
      <c r="D443" s="37" t="n">
        <v>2</v>
      </c>
      <c r="E443" s="37" t="n">
        <v>3</v>
      </c>
      <c r="F443" s="37" t="n">
        <v>4</v>
      </c>
      <c r="G443" s="37" t="n">
        <v>3</v>
      </c>
      <c r="H443" s="37" t="n">
        <v>6</v>
      </c>
      <c r="I443" s="37" t="str">
        <f aca="false">IFERROR(VLOOKUP(A443,Employees!$A$2:$I$1501,9,FALSE()),"Unknown")</f>
        <v>Engineering</v>
      </c>
    </row>
    <row r="444" customFormat="false" ht="15" hidden="false" customHeight="false" outlineLevel="0" collapsed="false">
      <c r="A444" s="37" t="s">
        <v>772</v>
      </c>
      <c r="B444" s="37" t="n">
        <v>2024</v>
      </c>
      <c r="C444" s="37" t="n">
        <v>4</v>
      </c>
      <c r="D444" s="37" t="n">
        <v>4</v>
      </c>
      <c r="E444" s="37" t="n">
        <v>5</v>
      </c>
      <c r="F444" s="37" t="n">
        <v>4</v>
      </c>
      <c r="G444" s="37" t="n">
        <v>2</v>
      </c>
      <c r="H444" s="37" t="n">
        <v>6</v>
      </c>
      <c r="I444" s="37" t="str">
        <f aca="false">IFERROR(VLOOKUP(A444,Employees!$A$2:$I$1501,9,FALSE()),"Unknown")</f>
        <v>Finance</v>
      </c>
    </row>
    <row r="445" customFormat="false" ht="15" hidden="false" customHeight="false" outlineLevel="0" collapsed="false">
      <c r="A445" s="37" t="s">
        <v>757</v>
      </c>
      <c r="B445" s="37" t="n">
        <v>2024</v>
      </c>
      <c r="C445" s="37" t="n">
        <v>4</v>
      </c>
      <c r="D445" s="37" t="n">
        <v>3</v>
      </c>
      <c r="E445" s="37" t="n">
        <v>3</v>
      </c>
      <c r="F445" s="37" t="n">
        <v>2</v>
      </c>
      <c r="G445" s="37" t="n">
        <v>2</v>
      </c>
      <c r="H445" s="37" t="n">
        <v>10</v>
      </c>
      <c r="I445" s="37" t="str">
        <f aca="false">IFERROR(VLOOKUP(A445,Employees!$A$2:$I$1501,9,FALSE()),"Unknown")</f>
        <v>Sales</v>
      </c>
    </row>
    <row r="446" customFormat="false" ht="15" hidden="false" customHeight="false" outlineLevel="0" collapsed="false">
      <c r="A446" s="37" t="s">
        <v>937</v>
      </c>
      <c r="B446" s="37" t="n">
        <v>2024</v>
      </c>
      <c r="C446" s="37" t="n">
        <v>4</v>
      </c>
      <c r="D446" s="37" t="n">
        <v>3</v>
      </c>
      <c r="E446" s="37" t="n">
        <v>3</v>
      </c>
      <c r="F446" s="37" t="n">
        <v>5</v>
      </c>
      <c r="G446" s="37" t="n">
        <v>3</v>
      </c>
      <c r="H446" s="37" t="n">
        <v>9</v>
      </c>
      <c r="I446" s="37" t="str">
        <f aca="false">IFERROR(VLOOKUP(A446,Employees!$A$2:$I$1501,9,FALSE()),"Unknown")</f>
        <v>Operations</v>
      </c>
    </row>
    <row r="447" customFormat="false" ht="15" hidden="false" customHeight="false" outlineLevel="0" collapsed="false">
      <c r="A447" s="37" t="s">
        <v>1821</v>
      </c>
      <c r="B447" s="37" t="n">
        <v>2024</v>
      </c>
      <c r="C447" s="37" t="n">
        <v>4</v>
      </c>
      <c r="D447" s="37" t="n">
        <v>5</v>
      </c>
      <c r="E447" s="37" t="n">
        <v>3</v>
      </c>
      <c r="F447" s="37" t="n">
        <v>2</v>
      </c>
      <c r="G447" s="37" t="n">
        <v>2</v>
      </c>
      <c r="H447" s="37" t="n">
        <v>9</v>
      </c>
      <c r="I447" s="37" t="str">
        <f aca="false">IFERROR(VLOOKUP(A447,Employees!$A$2:$I$1501,9,FALSE()),"Unknown")</f>
        <v>Human Resources</v>
      </c>
    </row>
    <row r="448" customFormat="false" ht="15" hidden="false" customHeight="false" outlineLevel="0" collapsed="false">
      <c r="A448" s="37" t="s">
        <v>742</v>
      </c>
      <c r="B448" s="37" t="n">
        <v>2024</v>
      </c>
      <c r="C448" s="37" t="n">
        <v>5</v>
      </c>
      <c r="D448" s="37" t="n">
        <v>4</v>
      </c>
      <c r="E448" s="37" t="n">
        <v>3</v>
      </c>
      <c r="F448" s="37" t="n">
        <v>4</v>
      </c>
      <c r="G448" s="37" t="n">
        <v>3</v>
      </c>
      <c r="H448" s="37" t="n">
        <v>5</v>
      </c>
      <c r="I448" s="37" t="str">
        <f aca="false">IFERROR(VLOOKUP(A448,Employees!$A$2:$I$1501,9,FALSE()),"Unknown")</f>
        <v>Data &amp; AI</v>
      </c>
    </row>
    <row r="449" customFormat="false" ht="15" hidden="false" customHeight="false" outlineLevel="0" collapsed="false">
      <c r="A449" s="37" t="s">
        <v>389</v>
      </c>
      <c r="B449" s="37" t="n">
        <v>2024</v>
      </c>
      <c r="C449" s="37" t="n">
        <v>3</v>
      </c>
      <c r="D449" s="37" t="n">
        <v>3</v>
      </c>
      <c r="E449" s="37" t="n">
        <v>3</v>
      </c>
      <c r="F449" s="37" t="n">
        <v>5</v>
      </c>
      <c r="G449" s="37" t="n">
        <v>3</v>
      </c>
      <c r="H449" s="37" t="n">
        <v>4</v>
      </c>
      <c r="I449" s="37" t="str">
        <f aca="false">IFERROR(VLOOKUP(A449,Employees!$A$2:$I$1501,9,FALSE()),"Unknown")</f>
        <v>Customer Support</v>
      </c>
    </row>
    <row r="450" customFormat="false" ht="15" hidden="false" customHeight="false" outlineLevel="0" collapsed="false">
      <c r="A450" s="37" t="s">
        <v>1321</v>
      </c>
      <c r="B450" s="37" t="n">
        <v>2024</v>
      </c>
      <c r="C450" s="37" t="n">
        <v>4</v>
      </c>
      <c r="D450" s="37" t="n">
        <v>3</v>
      </c>
      <c r="E450" s="37" t="n">
        <v>3</v>
      </c>
      <c r="F450" s="37" t="n">
        <v>4</v>
      </c>
      <c r="G450" s="37" t="n">
        <v>3</v>
      </c>
      <c r="H450" s="37" t="n">
        <v>7</v>
      </c>
      <c r="I450" s="37" t="str">
        <f aca="false">IFERROR(VLOOKUP(A450,Employees!$A$2:$I$1501,9,FALSE()),"Unknown")</f>
        <v>Data &amp; AI</v>
      </c>
    </row>
    <row r="451" customFormat="false" ht="15" hidden="false" customHeight="false" outlineLevel="0" collapsed="false">
      <c r="A451" s="37" t="s">
        <v>1020</v>
      </c>
      <c r="B451" s="37" t="n">
        <v>2024</v>
      </c>
      <c r="C451" s="37" t="n">
        <v>4</v>
      </c>
      <c r="D451" s="37" t="n">
        <v>3</v>
      </c>
      <c r="E451" s="37" t="n">
        <v>3</v>
      </c>
      <c r="F451" s="37" t="n">
        <v>1</v>
      </c>
      <c r="G451" s="37" t="n">
        <v>3</v>
      </c>
      <c r="H451" s="37" t="n">
        <v>10</v>
      </c>
      <c r="I451" s="37" t="str">
        <f aca="false">IFERROR(VLOOKUP(A451,Employees!$A$2:$I$1501,9,FALSE()),"Unknown")</f>
        <v>Operations</v>
      </c>
    </row>
    <row r="452" customFormat="false" ht="15" hidden="false" customHeight="false" outlineLevel="0" collapsed="false">
      <c r="A452" s="37" t="s">
        <v>1039</v>
      </c>
      <c r="B452" s="37" t="n">
        <v>2024</v>
      </c>
      <c r="C452" s="37" t="n">
        <v>4</v>
      </c>
      <c r="D452" s="37" t="n">
        <v>3</v>
      </c>
      <c r="E452" s="37" t="n">
        <v>4</v>
      </c>
      <c r="F452" s="37" t="n">
        <v>4</v>
      </c>
      <c r="G452" s="37" t="n">
        <v>3</v>
      </c>
      <c r="H452" s="37" t="n">
        <v>10</v>
      </c>
      <c r="I452" s="37" t="str">
        <f aca="false">IFERROR(VLOOKUP(A452,Employees!$A$2:$I$1501,9,FALSE()),"Unknown")</f>
        <v>Customer Support</v>
      </c>
    </row>
    <row r="453" customFormat="false" ht="15" hidden="false" customHeight="false" outlineLevel="0" collapsed="false">
      <c r="A453" s="37" t="s">
        <v>1040</v>
      </c>
      <c r="B453" s="37" t="n">
        <v>2024</v>
      </c>
      <c r="C453" s="37" t="n">
        <v>4</v>
      </c>
      <c r="D453" s="37" t="n">
        <v>3</v>
      </c>
      <c r="E453" s="37" t="n">
        <v>5</v>
      </c>
      <c r="F453" s="37" t="n">
        <v>2</v>
      </c>
      <c r="G453" s="37" t="n">
        <v>3</v>
      </c>
      <c r="H453" s="37" t="n">
        <v>9</v>
      </c>
      <c r="I453" s="37" t="str">
        <f aca="false">IFERROR(VLOOKUP(A453,Employees!$A$2:$I$1501,9,FALSE()),"Unknown")</f>
        <v>Engineering</v>
      </c>
    </row>
    <row r="454" customFormat="false" ht="15" hidden="false" customHeight="false" outlineLevel="0" collapsed="false">
      <c r="A454" s="37" t="s">
        <v>1938</v>
      </c>
      <c r="B454" s="37" t="n">
        <v>2024</v>
      </c>
      <c r="C454" s="37" t="n">
        <v>4</v>
      </c>
      <c r="D454" s="37" t="n">
        <v>5</v>
      </c>
      <c r="E454" s="37" t="n">
        <v>2</v>
      </c>
      <c r="F454" s="37" t="n">
        <v>4</v>
      </c>
      <c r="G454" s="37" t="n">
        <v>2</v>
      </c>
      <c r="H454" s="37" t="n">
        <v>9</v>
      </c>
      <c r="I454" s="37" t="str">
        <f aca="false">IFERROR(VLOOKUP(A454,Employees!$A$2:$I$1501,9,FALSE()),"Unknown")</f>
        <v>Engineering</v>
      </c>
    </row>
    <row r="455" customFormat="false" ht="15" hidden="false" customHeight="false" outlineLevel="0" collapsed="false">
      <c r="A455" s="37" t="s">
        <v>679</v>
      </c>
      <c r="B455" s="37" t="n">
        <v>2024</v>
      </c>
      <c r="C455" s="37" t="n">
        <v>3</v>
      </c>
      <c r="D455" s="37" t="n">
        <v>3</v>
      </c>
      <c r="E455" s="37" t="n">
        <v>2</v>
      </c>
      <c r="F455" s="37" t="n">
        <v>4</v>
      </c>
      <c r="G455" s="37" t="n">
        <v>2</v>
      </c>
      <c r="H455" s="37" t="n">
        <v>6</v>
      </c>
      <c r="I455" s="37" t="str">
        <f aca="false">IFERROR(VLOOKUP(A455,Employees!$A$2:$I$1501,9,FALSE()),"Unknown")</f>
        <v>Sales</v>
      </c>
    </row>
    <row r="456" customFormat="false" ht="15" hidden="false" customHeight="false" outlineLevel="0" collapsed="false">
      <c r="A456" s="37" t="s">
        <v>1737</v>
      </c>
      <c r="B456" s="37" t="n">
        <v>2024</v>
      </c>
      <c r="C456" s="37" t="n">
        <v>4</v>
      </c>
      <c r="D456" s="37" t="n">
        <v>5</v>
      </c>
      <c r="E456" s="37" t="n">
        <v>4</v>
      </c>
      <c r="F456" s="37" t="n">
        <v>4</v>
      </c>
      <c r="G456" s="37" t="n">
        <v>4</v>
      </c>
      <c r="H456" s="37" t="n">
        <v>10</v>
      </c>
      <c r="I456" s="37" t="str">
        <f aca="false">IFERROR(VLOOKUP(A456,Employees!$A$2:$I$1501,9,FALSE()),"Unknown")</f>
        <v>Customer Support</v>
      </c>
    </row>
    <row r="457" customFormat="false" ht="15" hidden="false" customHeight="false" outlineLevel="0" collapsed="false">
      <c r="A457" s="37" t="s">
        <v>1542</v>
      </c>
      <c r="B457" s="37" t="n">
        <v>2024</v>
      </c>
      <c r="C457" s="37" t="n">
        <v>4</v>
      </c>
      <c r="D457" s="37" t="n">
        <v>3</v>
      </c>
      <c r="E457" s="37" t="n">
        <v>4</v>
      </c>
      <c r="F457" s="37" t="n">
        <v>4</v>
      </c>
      <c r="G457" s="37" t="n">
        <v>3</v>
      </c>
      <c r="H457" s="37" t="n">
        <v>6</v>
      </c>
      <c r="I457" s="37" t="str">
        <f aca="false">IFERROR(VLOOKUP(A457,Employees!$A$2:$I$1501,9,FALSE()),"Unknown")</f>
        <v>Sales</v>
      </c>
    </row>
    <row r="458" customFormat="false" ht="15" hidden="false" customHeight="false" outlineLevel="0" collapsed="false">
      <c r="A458" s="37" t="s">
        <v>430</v>
      </c>
      <c r="B458" s="37" t="n">
        <v>2024</v>
      </c>
      <c r="C458" s="37" t="n">
        <v>4</v>
      </c>
      <c r="D458" s="37" t="n">
        <v>4</v>
      </c>
      <c r="E458" s="37" t="n">
        <v>3</v>
      </c>
      <c r="F458" s="37" t="n">
        <v>3</v>
      </c>
      <c r="G458" s="37" t="n">
        <v>5</v>
      </c>
      <c r="H458" s="37" t="n">
        <v>10</v>
      </c>
      <c r="I458" s="37" t="str">
        <f aca="false">IFERROR(VLOOKUP(A458,Employees!$A$2:$I$1501,9,FALSE()),"Unknown")</f>
        <v>Finance</v>
      </c>
    </row>
    <row r="459" customFormat="false" ht="15" hidden="false" customHeight="false" outlineLevel="0" collapsed="false">
      <c r="A459" s="37" t="s">
        <v>1576</v>
      </c>
      <c r="B459" s="37" t="n">
        <v>2024</v>
      </c>
      <c r="C459" s="37" t="n">
        <v>4</v>
      </c>
      <c r="D459" s="37" t="n">
        <v>4</v>
      </c>
      <c r="E459" s="37" t="n">
        <v>3</v>
      </c>
      <c r="F459" s="37" t="n">
        <v>3</v>
      </c>
      <c r="G459" s="37" t="n">
        <v>4</v>
      </c>
      <c r="H459" s="37" t="n">
        <v>10</v>
      </c>
      <c r="I459" s="37" t="str">
        <f aca="false">IFERROR(VLOOKUP(A459,Employees!$A$2:$I$1501,9,FALSE()),"Unknown")</f>
        <v>Customer Support</v>
      </c>
    </row>
    <row r="460" customFormat="false" ht="15" hidden="false" customHeight="false" outlineLevel="0" collapsed="false">
      <c r="A460" s="37" t="s">
        <v>1874</v>
      </c>
      <c r="B460" s="37" t="n">
        <v>2024</v>
      </c>
      <c r="C460" s="37" t="n">
        <v>2</v>
      </c>
      <c r="D460" s="37" t="n">
        <v>3</v>
      </c>
      <c r="E460" s="37" t="n">
        <v>2</v>
      </c>
      <c r="F460" s="37" t="n">
        <v>4</v>
      </c>
      <c r="G460" s="37" t="n">
        <v>4</v>
      </c>
      <c r="H460" s="37" t="n">
        <v>6</v>
      </c>
      <c r="I460" s="37" t="str">
        <f aca="false">IFERROR(VLOOKUP(A460,Employees!$A$2:$I$1501,9,FALSE()),"Unknown")</f>
        <v>Operations</v>
      </c>
    </row>
    <row r="461" customFormat="false" ht="15" hidden="false" customHeight="false" outlineLevel="0" collapsed="false">
      <c r="A461" s="37" t="s">
        <v>1538</v>
      </c>
      <c r="B461" s="37" t="n">
        <v>2024</v>
      </c>
      <c r="C461" s="37" t="n">
        <v>3</v>
      </c>
      <c r="D461" s="37" t="n">
        <v>3</v>
      </c>
      <c r="E461" s="37" t="n">
        <v>2</v>
      </c>
      <c r="F461" s="37" t="n">
        <v>5</v>
      </c>
      <c r="G461" s="37" t="n">
        <v>3</v>
      </c>
      <c r="H461" s="37" t="n">
        <v>10</v>
      </c>
      <c r="I461" s="37" t="str">
        <f aca="false">IFERROR(VLOOKUP(A461,Employees!$A$2:$I$1501,9,FALSE()),"Unknown")</f>
        <v>Finance</v>
      </c>
    </row>
    <row r="462" customFormat="false" ht="15" hidden="false" customHeight="false" outlineLevel="0" collapsed="false">
      <c r="A462" s="37" t="s">
        <v>1925</v>
      </c>
      <c r="B462" s="37" t="n">
        <v>2024</v>
      </c>
      <c r="C462" s="37" t="n">
        <v>2</v>
      </c>
      <c r="D462" s="37" t="n">
        <v>4</v>
      </c>
      <c r="E462" s="37" t="n">
        <v>2</v>
      </c>
      <c r="F462" s="37" t="n">
        <v>5</v>
      </c>
      <c r="G462" s="37" t="n">
        <v>2</v>
      </c>
      <c r="H462" s="37" t="n">
        <v>10</v>
      </c>
      <c r="I462" s="37" t="str">
        <f aca="false">IFERROR(VLOOKUP(A462,Employees!$A$2:$I$1501,9,FALSE()),"Unknown")</f>
        <v>Marketing</v>
      </c>
    </row>
    <row r="463" customFormat="false" ht="15" hidden="false" customHeight="false" outlineLevel="0" collapsed="false">
      <c r="A463" s="37" t="s">
        <v>1942</v>
      </c>
      <c r="B463" s="37" t="n">
        <v>2024</v>
      </c>
      <c r="C463" s="37" t="n">
        <v>4</v>
      </c>
      <c r="D463" s="37" t="n">
        <v>3</v>
      </c>
      <c r="E463" s="37" t="n">
        <v>4</v>
      </c>
      <c r="F463" s="37" t="n">
        <v>3</v>
      </c>
      <c r="G463" s="37" t="n">
        <v>4</v>
      </c>
      <c r="H463" s="37" t="n">
        <v>10</v>
      </c>
      <c r="I463" s="37" t="str">
        <f aca="false">IFERROR(VLOOKUP(A463,Employees!$A$2:$I$1501,9,FALSE()),"Unknown")</f>
        <v>Customer Support</v>
      </c>
    </row>
    <row r="464" customFormat="false" ht="15" hidden="false" customHeight="false" outlineLevel="0" collapsed="false">
      <c r="A464" s="37" t="s">
        <v>774</v>
      </c>
      <c r="B464" s="37" t="n">
        <v>2024</v>
      </c>
      <c r="C464" s="37" t="n">
        <v>3</v>
      </c>
      <c r="D464" s="37" t="n">
        <v>4</v>
      </c>
      <c r="E464" s="37" t="n">
        <v>5</v>
      </c>
      <c r="F464" s="37" t="n">
        <v>4</v>
      </c>
      <c r="G464" s="37" t="n">
        <v>3</v>
      </c>
      <c r="H464" s="37" t="n">
        <v>9</v>
      </c>
      <c r="I464" s="37" t="str">
        <f aca="false">IFERROR(VLOOKUP(A464,Employees!$A$2:$I$1501,9,FALSE()),"Unknown")</f>
        <v>Sales</v>
      </c>
    </row>
    <row r="465" customFormat="false" ht="15" hidden="false" customHeight="false" outlineLevel="0" collapsed="false">
      <c r="A465" s="37" t="s">
        <v>1433</v>
      </c>
      <c r="B465" s="37" t="n">
        <v>2024</v>
      </c>
      <c r="C465" s="37" t="n">
        <v>3</v>
      </c>
      <c r="D465" s="37" t="n">
        <v>3</v>
      </c>
      <c r="E465" s="37" t="n">
        <v>4</v>
      </c>
      <c r="F465" s="37" t="n">
        <v>3</v>
      </c>
      <c r="G465" s="37" t="n">
        <v>4</v>
      </c>
      <c r="H465" s="37" t="n">
        <v>9</v>
      </c>
      <c r="I465" s="37" t="str">
        <f aca="false">IFERROR(VLOOKUP(A465,Employees!$A$2:$I$1501,9,FALSE()),"Unknown")</f>
        <v>Engineering</v>
      </c>
    </row>
    <row r="466" customFormat="false" ht="15" hidden="false" customHeight="false" outlineLevel="0" collapsed="false">
      <c r="A466" s="37" t="s">
        <v>1437</v>
      </c>
      <c r="B466" s="37" t="n">
        <v>2024</v>
      </c>
      <c r="C466" s="37" t="n">
        <v>5</v>
      </c>
      <c r="D466" s="37" t="n">
        <v>4</v>
      </c>
      <c r="E466" s="37" t="n">
        <v>2</v>
      </c>
      <c r="F466" s="37" t="n">
        <v>2</v>
      </c>
      <c r="G466" s="37" t="n">
        <v>5</v>
      </c>
      <c r="H466" s="37" t="n">
        <v>5</v>
      </c>
      <c r="I466" s="37" t="str">
        <f aca="false">IFERROR(VLOOKUP(A466,Employees!$A$2:$I$1501,9,FALSE()),"Unknown")</f>
        <v>Finance</v>
      </c>
    </row>
    <row r="467" customFormat="false" ht="15" hidden="false" customHeight="false" outlineLevel="0" collapsed="false">
      <c r="A467" s="37" t="s">
        <v>1312</v>
      </c>
      <c r="B467" s="37" t="n">
        <v>2024</v>
      </c>
      <c r="C467" s="37" t="n">
        <v>2</v>
      </c>
      <c r="D467" s="37" t="n">
        <v>3</v>
      </c>
      <c r="E467" s="37" t="n">
        <v>4</v>
      </c>
      <c r="F467" s="37" t="n">
        <v>4</v>
      </c>
      <c r="G467" s="37" t="n">
        <v>4</v>
      </c>
      <c r="H467" s="37" t="n">
        <v>8</v>
      </c>
      <c r="I467" s="37" t="str">
        <f aca="false">IFERROR(VLOOKUP(A467,Employees!$A$2:$I$1501,9,FALSE()),"Unknown")</f>
        <v>Engineering</v>
      </c>
    </row>
    <row r="468" customFormat="false" ht="15" hidden="false" customHeight="false" outlineLevel="0" collapsed="false">
      <c r="A468" s="37" t="s">
        <v>1794</v>
      </c>
      <c r="B468" s="37" t="n">
        <v>2024</v>
      </c>
      <c r="C468" s="37" t="n">
        <v>3</v>
      </c>
      <c r="D468" s="37" t="n">
        <v>2</v>
      </c>
      <c r="E468" s="37" t="n">
        <v>3</v>
      </c>
      <c r="F468" s="37" t="n">
        <v>4</v>
      </c>
      <c r="G468" s="37" t="n">
        <v>3</v>
      </c>
      <c r="H468" s="37" t="n">
        <v>10</v>
      </c>
      <c r="I468" s="37" t="str">
        <f aca="false">IFERROR(VLOOKUP(A468,Employees!$A$2:$I$1501,9,FALSE()),"Unknown")</f>
        <v>Customer Support</v>
      </c>
    </row>
    <row r="469" customFormat="false" ht="15" hidden="false" customHeight="false" outlineLevel="0" collapsed="false">
      <c r="A469" s="37" t="s">
        <v>973</v>
      </c>
      <c r="B469" s="37" t="n">
        <v>2024</v>
      </c>
      <c r="C469" s="37" t="n">
        <v>3</v>
      </c>
      <c r="D469" s="37" t="n">
        <v>2</v>
      </c>
      <c r="E469" s="37" t="n">
        <v>4</v>
      </c>
      <c r="F469" s="37" t="n">
        <v>4</v>
      </c>
      <c r="G469" s="37" t="n">
        <v>5</v>
      </c>
      <c r="H469" s="37" t="n">
        <v>4</v>
      </c>
      <c r="I469" s="37" t="str">
        <f aca="false">IFERROR(VLOOKUP(A469,Employees!$A$2:$I$1501,9,FALSE()),"Unknown")</f>
        <v>Data &amp; AI</v>
      </c>
    </row>
    <row r="470" customFormat="false" ht="15" hidden="false" customHeight="false" outlineLevel="0" collapsed="false">
      <c r="A470" s="37" t="s">
        <v>1924</v>
      </c>
      <c r="B470" s="37" t="n">
        <v>2024</v>
      </c>
      <c r="C470" s="37" t="n">
        <v>5</v>
      </c>
      <c r="D470" s="37" t="n">
        <v>4</v>
      </c>
      <c r="E470" s="37" t="n">
        <v>3</v>
      </c>
      <c r="F470" s="37" t="n">
        <v>4</v>
      </c>
      <c r="G470" s="37" t="n">
        <v>5</v>
      </c>
      <c r="H470" s="37" t="n">
        <v>4</v>
      </c>
      <c r="I470" s="37" t="str">
        <f aca="false">IFERROR(VLOOKUP(A470,Employees!$A$2:$I$1501,9,FALSE()),"Unknown")</f>
        <v>Operations</v>
      </c>
    </row>
    <row r="471" customFormat="false" ht="15" hidden="false" customHeight="false" outlineLevel="0" collapsed="false">
      <c r="A471" s="37" t="s">
        <v>424</v>
      </c>
      <c r="B471" s="37" t="n">
        <v>2024</v>
      </c>
      <c r="C471" s="37" t="n">
        <v>3</v>
      </c>
      <c r="D471" s="37" t="n">
        <v>3</v>
      </c>
      <c r="E471" s="37" t="n">
        <v>4</v>
      </c>
      <c r="F471" s="37" t="n">
        <v>5</v>
      </c>
      <c r="G471" s="37" t="n">
        <v>3</v>
      </c>
      <c r="H471" s="37" t="n">
        <v>6</v>
      </c>
      <c r="I471" s="37" t="str">
        <f aca="false">IFERROR(VLOOKUP(A471,Employees!$A$2:$I$1501,9,FALSE()),"Unknown")</f>
        <v>Data &amp; AI</v>
      </c>
    </row>
    <row r="472" customFormat="false" ht="15" hidden="false" customHeight="false" outlineLevel="0" collapsed="false">
      <c r="A472" s="37" t="s">
        <v>455</v>
      </c>
      <c r="B472" s="37" t="n">
        <v>2024</v>
      </c>
      <c r="C472" s="37" t="n">
        <v>4</v>
      </c>
      <c r="D472" s="37" t="n">
        <v>3</v>
      </c>
      <c r="E472" s="37" t="n">
        <v>2</v>
      </c>
      <c r="F472" s="37" t="n">
        <v>4</v>
      </c>
      <c r="G472" s="37" t="n">
        <v>4</v>
      </c>
      <c r="H472" s="37" t="n">
        <v>10</v>
      </c>
      <c r="I472" s="37" t="str">
        <f aca="false">IFERROR(VLOOKUP(A472,Employees!$A$2:$I$1501,9,FALSE()),"Unknown")</f>
        <v>Operations</v>
      </c>
    </row>
    <row r="473" customFormat="false" ht="15" hidden="false" customHeight="false" outlineLevel="0" collapsed="false">
      <c r="A473" s="37" t="s">
        <v>797</v>
      </c>
      <c r="B473" s="37" t="n">
        <v>2024</v>
      </c>
      <c r="C473" s="37" t="n">
        <v>3</v>
      </c>
      <c r="D473" s="37" t="n">
        <v>4</v>
      </c>
      <c r="E473" s="37" t="n">
        <v>5</v>
      </c>
      <c r="F473" s="37" t="n">
        <v>5</v>
      </c>
      <c r="G473" s="37" t="n">
        <v>4</v>
      </c>
      <c r="H473" s="37" t="n">
        <v>10</v>
      </c>
      <c r="I473" s="37" t="str">
        <f aca="false">IFERROR(VLOOKUP(A473,Employees!$A$2:$I$1501,9,FALSE()),"Unknown")</f>
        <v>Engineering</v>
      </c>
    </row>
    <row r="474" customFormat="false" ht="15" hidden="false" customHeight="false" outlineLevel="0" collapsed="false">
      <c r="A474" s="37" t="s">
        <v>1603</v>
      </c>
      <c r="B474" s="37" t="n">
        <v>2024</v>
      </c>
      <c r="C474" s="37" t="n">
        <v>3</v>
      </c>
      <c r="D474" s="37" t="n">
        <v>3</v>
      </c>
      <c r="E474" s="37" t="n">
        <v>4</v>
      </c>
      <c r="F474" s="37" t="n">
        <v>2</v>
      </c>
      <c r="G474" s="37" t="n">
        <v>4</v>
      </c>
      <c r="H474" s="37" t="n">
        <v>10</v>
      </c>
      <c r="I474" s="37" t="str">
        <f aca="false">IFERROR(VLOOKUP(A474,Employees!$A$2:$I$1501,9,FALSE()),"Unknown")</f>
        <v>Human Resources</v>
      </c>
    </row>
    <row r="475" customFormat="false" ht="15" hidden="false" customHeight="false" outlineLevel="0" collapsed="false">
      <c r="A475" s="37" t="s">
        <v>704</v>
      </c>
      <c r="B475" s="37" t="n">
        <v>2024</v>
      </c>
      <c r="C475" s="37" t="n">
        <v>4</v>
      </c>
      <c r="D475" s="37" t="n">
        <v>4</v>
      </c>
      <c r="E475" s="37" t="n">
        <v>3</v>
      </c>
      <c r="F475" s="37" t="n">
        <v>3</v>
      </c>
      <c r="G475" s="37" t="n">
        <v>5</v>
      </c>
      <c r="H475" s="37" t="n">
        <v>10</v>
      </c>
      <c r="I475" s="37" t="str">
        <f aca="false">IFERROR(VLOOKUP(A475,Employees!$A$2:$I$1501,9,FALSE()),"Unknown")</f>
        <v>Sales</v>
      </c>
    </row>
    <row r="476" customFormat="false" ht="15" hidden="false" customHeight="false" outlineLevel="0" collapsed="false">
      <c r="A476" s="37" t="s">
        <v>1859</v>
      </c>
      <c r="B476" s="37" t="n">
        <v>2024</v>
      </c>
      <c r="C476" s="37" t="n">
        <v>4</v>
      </c>
      <c r="D476" s="37" t="n">
        <v>4</v>
      </c>
      <c r="E476" s="37" t="n">
        <v>3</v>
      </c>
      <c r="F476" s="37" t="n">
        <v>5</v>
      </c>
      <c r="G476" s="37" t="n">
        <v>3</v>
      </c>
      <c r="H476" s="37" t="n">
        <v>8</v>
      </c>
      <c r="I476" s="37" t="str">
        <f aca="false">IFERROR(VLOOKUP(A476,Employees!$A$2:$I$1501,9,FALSE()),"Unknown")</f>
        <v>Human Resources</v>
      </c>
    </row>
    <row r="477" customFormat="false" ht="15" hidden="false" customHeight="false" outlineLevel="0" collapsed="false">
      <c r="A477" s="37" t="s">
        <v>775</v>
      </c>
      <c r="B477" s="37" t="n">
        <v>2024</v>
      </c>
      <c r="C477" s="37" t="n">
        <v>4</v>
      </c>
      <c r="D477" s="37" t="n">
        <v>4</v>
      </c>
      <c r="E477" s="37" t="n">
        <v>5</v>
      </c>
      <c r="F477" s="37" t="n">
        <v>2</v>
      </c>
      <c r="G477" s="37" t="n">
        <v>4</v>
      </c>
      <c r="H477" s="37" t="n">
        <v>10</v>
      </c>
      <c r="I477" s="37" t="str">
        <f aca="false">IFERROR(VLOOKUP(A477,Employees!$A$2:$I$1501,9,FALSE()),"Unknown")</f>
        <v>Engineering</v>
      </c>
    </row>
    <row r="478" customFormat="false" ht="15" hidden="false" customHeight="false" outlineLevel="0" collapsed="false">
      <c r="A478" s="37" t="s">
        <v>1367</v>
      </c>
      <c r="B478" s="37" t="n">
        <v>2024</v>
      </c>
      <c r="C478" s="37" t="n">
        <v>4</v>
      </c>
      <c r="D478" s="37" t="n">
        <v>3</v>
      </c>
      <c r="E478" s="37" t="n">
        <v>4</v>
      </c>
      <c r="F478" s="37" t="n">
        <v>4</v>
      </c>
      <c r="G478" s="37" t="n">
        <v>5</v>
      </c>
      <c r="H478" s="37" t="n">
        <v>10</v>
      </c>
      <c r="I478" s="37" t="str">
        <f aca="false">IFERROR(VLOOKUP(A478,Employees!$A$2:$I$1501,9,FALSE()),"Unknown")</f>
        <v>Engineering</v>
      </c>
    </row>
    <row r="479" customFormat="false" ht="15" hidden="false" customHeight="false" outlineLevel="0" collapsed="false">
      <c r="A479" s="37" t="s">
        <v>534</v>
      </c>
      <c r="B479" s="37" t="n">
        <v>2024</v>
      </c>
      <c r="C479" s="37" t="n">
        <v>3</v>
      </c>
      <c r="D479" s="37" t="n">
        <v>4</v>
      </c>
      <c r="E479" s="37" t="n">
        <v>4</v>
      </c>
      <c r="F479" s="37" t="n">
        <v>4</v>
      </c>
      <c r="G479" s="37" t="n">
        <v>4</v>
      </c>
      <c r="H479" s="37" t="n">
        <v>9</v>
      </c>
      <c r="I479" s="37" t="str">
        <f aca="false">IFERROR(VLOOKUP(A479,Employees!$A$2:$I$1501,9,FALSE()),"Unknown")</f>
        <v>Engineering</v>
      </c>
    </row>
    <row r="480" customFormat="false" ht="15" hidden="false" customHeight="false" outlineLevel="0" collapsed="false">
      <c r="A480" s="37" t="s">
        <v>1130</v>
      </c>
      <c r="B480" s="37" t="n">
        <v>2024</v>
      </c>
      <c r="C480" s="37" t="n">
        <v>4</v>
      </c>
      <c r="D480" s="37" t="n">
        <v>3</v>
      </c>
      <c r="E480" s="37" t="n">
        <v>3</v>
      </c>
      <c r="F480" s="37" t="n">
        <v>3</v>
      </c>
      <c r="G480" s="37" t="n">
        <v>4</v>
      </c>
      <c r="H480" s="37" t="n">
        <v>7</v>
      </c>
      <c r="I480" s="37" t="str">
        <f aca="false">IFERROR(VLOOKUP(A480,Employees!$A$2:$I$1501,9,FALSE()),"Unknown")</f>
        <v>Customer Support</v>
      </c>
    </row>
    <row r="481" customFormat="false" ht="15" hidden="false" customHeight="false" outlineLevel="0" collapsed="false">
      <c r="A481" s="37" t="s">
        <v>1487</v>
      </c>
      <c r="B481" s="37" t="n">
        <v>2024</v>
      </c>
      <c r="C481" s="37" t="n">
        <v>4</v>
      </c>
      <c r="D481" s="37" t="n">
        <v>2</v>
      </c>
      <c r="E481" s="37" t="n">
        <v>2</v>
      </c>
      <c r="F481" s="37" t="n">
        <v>5</v>
      </c>
      <c r="G481" s="37" t="n">
        <v>3</v>
      </c>
      <c r="H481" s="37" t="n">
        <v>10</v>
      </c>
      <c r="I481" s="37" t="str">
        <f aca="false">IFERROR(VLOOKUP(A481,Employees!$A$2:$I$1501,9,FALSE()),"Unknown")</f>
        <v>Sales</v>
      </c>
    </row>
    <row r="482" customFormat="false" ht="15" hidden="false" customHeight="false" outlineLevel="0" collapsed="false">
      <c r="A482" s="37" t="s">
        <v>1709</v>
      </c>
      <c r="B482" s="37" t="n">
        <v>2024</v>
      </c>
      <c r="C482" s="37" t="n">
        <v>4</v>
      </c>
      <c r="D482" s="37" t="n">
        <v>3</v>
      </c>
      <c r="E482" s="37" t="n">
        <v>3</v>
      </c>
      <c r="F482" s="37" t="n">
        <v>3</v>
      </c>
      <c r="G482" s="37" t="n">
        <v>4</v>
      </c>
      <c r="H482" s="37" t="n">
        <v>6</v>
      </c>
      <c r="I482" s="37" t="str">
        <f aca="false">IFERROR(VLOOKUP(A482,Employees!$A$2:$I$1501,9,FALSE()),"Unknown")</f>
        <v>Engineering</v>
      </c>
    </row>
    <row r="483" customFormat="false" ht="15" hidden="false" customHeight="false" outlineLevel="0" collapsed="false">
      <c r="A483" s="37" t="s">
        <v>1117</v>
      </c>
      <c r="B483" s="37" t="n">
        <v>2024</v>
      </c>
      <c r="C483" s="37" t="n">
        <v>3</v>
      </c>
      <c r="D483" s="37" t="n">
        <v>3</v>
      </c>
      <c r="E483" s="37" t="n">
        <v>4</v>
      </c>
      <c r="F483" s="37" t="n">
        <v>3</v>
      </c>
      <c r="G483" s="37" t="n">
        <v>2</v>
      </c>
      <c r="H483" s="37" t="n">
        <v>5</v>
      </c>
      <c r="I483" s="37" t="str">
        <f aca="false">IFERROR(VLOOKUP(A483,Employees!$A$2:$I$1501,9,FALSE()),"Unknown")</f>
        <v>Operations</v>
      </c>
    </row>
    <row r="484" customFormat="false" ht="15" hidden="false" customHeight="false" outlineLevel="0" collapsed="false">
      <c r="A484" s="37" t="s">
        <v>1375</v>
      </c>
      <c r="B484" s="37" t="n">
        <v>2024</v>
      </c>
      <c r="C484" s="37" t="n">
        <v>4</v>
      </c>
      <c r="D484" s="37" t="n">
        <v>2</v>
      </c>
      <c r="E484" s="37" t="n">
        <v>5</v>
      </c>
      <c r="F484" s="37" t="n">
        <v>4</v>
      </c>
      <c r="G484" s="37" t="n">
        <v>4</v>
      </c>
      <c r="H484" s="37" t="n">
        <v>8</v>
      </c>
      <c r="I484" s="37" t="str">
        <f aca="false">IFERROR(VLOOKUP(A484,Employees!$A$2:$I$1501,9,FALSE()),"Unknown")</f>
        <v>Data &amp; AI</v>
      </c>
    </row>
    <row r="485" customFormat="false" ht="15" hidden="false" customHeight="false" outlineLevel="0" collapsed="false">
      <c r="A485" s="37" t="s">
        <v>1205</v>
      </c>
      <c r="B485" s="37" t="n">
        <v>2024</v>
      </c>
      <c r="C485" s="37" t="n">
        <v>3</v>
      </c>
      <c r="D485" s="37" t="n">
        <v>3</v>
      </c>
      <c r="E485" s="37" t="n">
        <v>3</v>
      </c>
      <c r="F485" s="37" t="n">
        <v>2</v>
      </c>
      <c r="G485" s="37" t="n">
        <v>4</v>
      </c>
      <c r="H485" s="37" t="n">
        <v>7</v>
      </c>
      <c r="I485" s="37" t="str">
        <f aca="false">IFERROR(VLOOKUP(A485,Employees!$A$2:$I$1501,9,FALSE()),"Unknown")</f>
        <v>Finance</v>
      </c>
    </row>
    <row r="486" customFormat="false" ht="15" hidden="false" customHeight="false" outlineLevel="0" collapsed="false">
      <c r="A486" s="37" t="s">
        <v>532</v>
      </c>
      <c r="B486" s="37" t="n">
        <v>2024</v>
      </c>
      <c r="C486" s="37" t="n">
        <v>1</v>
      </c>
      <c r="D486" s="37" t="n">
        <v>2</v>
      </c>
      <c r="E486" s="37" t="n">
        <v>3</v>
      </c>
      <c r="F486" s="37" t="n">
        <v>4</v>
      </c>
      <c r="G486" s="37" t="n">
        <v>2</v>
      </c>
      <c r="H486" s="37" t="n">
        <v>10</v>
      </c>
      <c r="I486" s="37" t="str">
        <f aca="false">IFERROR(VLOOKUP(A486,Employees!$A$2:$I$1501,9,FALSE()),"Unknown")</f>
        <v>Customer Support</v>
      </c>
    </row>
    <row r="487" customFormat="false" ht="15" hidden="false" customHeight="false" outlineLevel="0" collapsed="false">
      <c r="A487" s="37" t="s">
        <v>1707</v>
      </c>
      <c r="B487" s="37" t="n">
        <v>2024</v>
      </c>
      <c r="C487" s="37" t="n">
        <v>2</v>
      </c>
      <c r="D487" s="37" t="n">
        <v>2</v>
      </c>
      <c r="E487" s="37" t="n">
        <v>5</v>
      </c>
      <c r="F487" s="37" t="n">
        <v>2</v>
      </c>
      <c r="G487" s="37" t="n">
        <v>5</v>
      </c>
      <c r="H487" s="37" t="n">
        <v>6</v>
      </c>
      <c r="I487" s="37" t="str">
        <f aca="false">IFERROR(VLOOKUP(A487,Employees!$A$2:$I$1501,9,FALSE()),"Unknown")</f>
        <v>Customer Support</v>
      </c>
    </row>
    <row r="488" customFormat="false" ht="15" hidden="false" customHeight="false" outlineLevel="0" collapsed="false">
      <c r="A488" s="37" t="s">
        <v>711</v>
      </c>
      <c r="B488" s="37" t="n">
        <v>2024</v>
      </c>
      <c r="C488" s="37" t="n">
        <v>3</v>
      </c>
      <c r="D488" s="37" t="n">
        <v>2</v>
      </c>
      <c r="E488" s="37" t="n">
        <v>5</v>
      </c>
      <c r="F488" s="37" t="n">
        <v>5</v>
      </c>
      <c r="G488" s="37" t="n">
        <v>3</v>
      </c>
      <c r="H488" s="37" t="n">
        <v>8</v>
      </c>
      <c r="I488" s="37" t="str">
        <f aca="false">IFERROR(VLOOKUP(A488,Employees!$A$2:$I$1501,9,FALSE()),"Unknown")</f>
        <v>Customer Support</v>
      </c>
    </row>
    <row r="489" customFormat="false" ht="15" hidden="false" customHeight="false" outlineLevel="0" collapsed="false">
      <c r="A489" s="37" t="s">
        <v>941</v>
      </c>
      <c r="B489" s="37" t="n">
        <v>2024</v>
      </c>
      <c r="C489" s="37" t="n">
        <v>4</v>
      </c>
      <c r="D489" s="37" t="n">
        <v>3</v>
      </c>
      <c r="E489" s="37" t="n">
        <v>5</v>
      </c>
      <c r="F489" s="37" t="n">
        <v>4</v>
      </c>
      <c r="G489" s="37" t="n">
        <v>3</v>
      </c>
      <c r="H489" s="37" t="n">
        <v>4</v>
      </c>
      <c r="I489" s="37" t="str">
        <f aca="false">IFERROR(VLOOKUP(A489,Employees!$A$2:$I$1501,9,FALSE()),"Unknown")</f>
        <v>Engineering</v>
      </c>
    </row>
    <row r="490" customFormat="false" ht="15" hidden="false" customHeight="false" outlineLevel="0" collapsed="false">
      <c r="A490" s="37" t="s">
        <v>969</v>
      </c>
      <c r="B490" s="37" t="n">
        <v>2024</v>
      </c>
      <c r="C490" s="37" t="n">
        <v>2</v>
      </c>
      <c r="D490" s="37" t="n">
        <v>4</v>
      </c>
      <c r="E490" s="37" t="n">
        <v>4</v>
      </c>
      <c r="F490" s="37" t="n">
        <v>4</v>
      </c>
      <c r="G490" s="37" t="n">
        <v>3</v>
      </c>
      <c r="H490" s="37" t="n">
        <v>4</v>
      </c>
      <c r="I490" s="37" t="str">
        <f aca="false">IFERROR(VLOOKUP(A490,Employees!$A$2:$I$1501,9,FALSE()),"Unknown")</f>
        <v>Finance</v>
      </c>
    </row>
    <row r="491" customFormat="false" ht="15" hidden="false" customHeight="false" outlineLevel="0" collapsed="false">
      <c r="A491" s="37" t="s">
        <v>879</v>
      </c>
      <c r="B491" s="37" t="n">
        <v>2024</v>
      </c>
      <c r="C491" s="37" t="n">
        <v>3</v>
      </c>
      <c r="D491" s="37" t="n">
        <v>5</v>
      </c>
      <c r="E491" s="37" t="n">
        <v>3</v>
      </c>
      <c r="F491" s="37" t="n">
        <v>4</v>
      </c>
      <c r="G491" s="37" t="n">
        <v>1</v>
      </c>
      <c r="H491" s="37" t="n">
        <v>7</v>
      </c>
      <c r="I491" s="37" t="str">
        <f aca="false">IFERROR(VLOOKUP(A491,Employees!$A$2:$I$1501,9,FALSE()),"Unknown")</f>
        <v>Sales</v>
      </c>
    </row>
    <row r="492" customFormat="false" ht="15" hidden="false" customHeight="false" outlineLevel="0" collapsed="false">
      <c r="A492" s="37" t="s">
        <v>1628</v>
      </c>
      <c r="B492" s="37" t="n">
        <v>2024</v>
      </c>
      <c r="C492" s="37" t="n">
        <v>3</v>
      </c>
      <c r="D492" s="37" t="n">
        <v>4</v>
      </c>
      <c r="E492" s="37" t="n">
        <v>3</v>
      </c>
      <c r="F492" s="37" t="n">
        <v>2</v>
      </c>
      <c r="G492" s="37" t="n">
        <v>3</v>
      </c>
      <c r="H492" s="37" t="n">
        <v>7</v>
      </c>
      <c r="I492" s="37" t="str">
        <f aca="false">IFERROR(VLOOKUP(A492,Employees!$A$2:$I$1501,9,FALSE()),"Unknown")</f>
        <v>Engineering</v>
      </c>
    </row>
    <row r="493" customFormat="false" ht="15" hidden="false" customHeight="false" outlineLevel="0" collapsed="false">
      <c r="A493" s="37" t="s">
        <v>1734</v>
      </c>
      <c r="B493" s="37" t="n">
        <v>2024</v>
      </c>
      <c r="C493" s="37" t="n">
        <v>3</v>
      </c>
      <c r="D493" s="37" t="n">
        <v>3</v>
      </c>
      <c r="E493" s="37" t="n">
        <v>5</v>
      </c>
      <c r="F493" s="37" t="n">
        <v>3</v>
      </c>
      <c r="G493" s="37" t="n">
        <v>4</v>
      </c>
      <c r="H493" s="37" t="n">
        <v>7</v>
      </c>
      <c r="I493" s="37" t="str">
        <f aca="false">IFERROR(VLOOKUP(A493,Employees!$A$2:$I$1501,9,FALSE()),"Unknown")</f>
        <v>Engineering</v>
      </c>
    </row>
    <row r="494" customFormat="false" ht="15" hidden="false" customHeight="false" outlineLevel="0" collapsed="false">
      <c r="A494" s="37" t="s">
        <v>561</v>
      </c>
      <c r="B494" s="37" t="n">
        <v>2024</v>
      </c>
      <c r="C494" s="37" t="n">
        <v>2</v>
      </c>
      <c r="D494" s="37" t="n">
        <v>3</v>
      </c>
      <c r="E494" s="37" t="n">
        <v>4</v>
      </c>
      <c r="F494" s="37" t="n">
        <v>5</v>
      </c>
      <c r="G494" s="37" t="n">
        <v>3</v>
      </c>
      <c r="H494" s="37" t="n">
        <v>8</v>
      </c>
      <c r="I494" s="37" t="str">
        <f aca="false">IFERROR(VLOOKUP(A494,Employees!$A$2:$I$1501,9,FALSE()),"Unknown")</f>
        <v>Sales</v>
      </c>
    </row>
    <row r="495" customFormat="false" ht="15" hidden="false" customHeight="false" outlineLevel="0" collapsed="false">
      <c r="A495" s="37" t="s">
        <v>1724</v>
      </c>
      <c r="B495" s="37" t="n">
        <v>2024</v>
      </c>
      <c r="C495" s="37" t="n">
        <v>4</v>
      </c>
      <c r="D495" s="37" t="n">
        <v>5</v>
      </c>
      <c r="E495" s="37" t="n">
        <v>3</v>
      </c>
      <c r="F495" s="37" t="n">
        <v>3</v>
      </c>
      <c r="G495" s="37" t="n">
        <v>5</v>
      </c>
      <c r="H495" s="37" t="n">
        <v>9</v>
      </c>
      <c r="I495" s="37" t="str">
        <f aca="false">IFERROR(VLOOKUP(A495,Employees!$A$2:$I$1501,9,FALSE()),"Unknown")</f>
        <v>Engineering</v>
      </c>
    </row>
    <row r="496" customFormat="false" ht="15" hidden="false" customHeight="false" outlineLevel="0" collapsed="false">
      <c r="A496" s="37" t="s">
        <v>458</v>
      </c>
      <c r="B496" s="37" t="n">
        <v>2024</v>
      </c>
      <c r="C496" s="37" t="n">
        <v>5</v>
      </c>
      <c r="D496" s="37" t="n">
        <v>5</v>
      </c>
      <c r="E496" s="37" t="n">
        <v>4</v>
      </c>
      <c r="F496" s="37" t="n">
        <v>4</v>
      </c>
      <c r="G496" s="37" t="n">
        <v>3</v>
      </c>
      <c r="H496" s="37" t="n">
        <v>7</v>
      </c>
      <c r="I496" s="37" t="str">
        <f aca="false">IFERROR(VLOOKUP(A496,Employees!$A$2:$I$1501,9,FALSE()),"Unknown")</f>
        <v>Operations</v>
      </c>
    </row>
    <row r="497" customFormat="false" ht="15" hidden="false" customHeight="false" outlineLevel="0" collapsed="false">
      <c r="A497" s="37" t="s">
        <v>1002</v>
      </c>
      <c r="B497" s="37" t="n">
        <v>2024</v>
      </c>
      <c r="C497" s="37" t="n">
        <v>3</v>
      </c>
      <c r="D497" s="37" t="n">
        <v>5</v>
      </c>
      <c r="E497" s="37" t="n">
        <v>4</v>
      </c>
      <c r="F497" s="37" t="n">
        <v>4</v>
      </c>
      <c r="G497" s="37" t="n">
        <v>3</v>
      </c>
      <c r="H497" s="37" t="n">
        <v>10</v>
      </c>
      <c r="I497" s="37" t="str">
        <f aca="false">IFERROR(VLOOKUP(A497,Employees!$A$2:$I$1501,9,FALSE()),"Unknown")</f>
        <v>Engineering</v>
      </c>
    </row>
    <row r="498" customFormat="false" ht="15" hidden="false" customHeight="false" outlineLevel="0" collapsed="false">
      <c r="A498" s="37" t="s">
        <v>783</v>
      </c>
      <c r="B498" s="37" t="n">
        <v>2024</v>
      </c>
      <c r="C498" s="37" t="n">
        <v>3</v>
      </c>
      <c r="D498" s="37" t="n">
        <v>3</v>
      </c>
      <c r="E498" s="37" t="n">
        <v>4</v>
      </c>
      <c r="F498" s="37" t="n">
        <v>4</v>
      </c>
      <c r="G498" s="37" t="n">
        <v>3</v>
      </c>
      <c r="H498" s="37" t="n">
        <v>5</v>
      </c>
      <c r="I498" s="37" t="str">
        <f aca="false">IFERROR(VLOOKUP(A498,Employees!$A$2:$I$1501,9,FALSE()),"Unknown")</f>
        <v>Sales</v>
      </c>
    </row>
    <row r="499" customFormat="false" ht="15" hidden="false" customHeight="false" outlineLevel="0" collapsed="false">
      <c r="A499" s="37" t="s">
        <v>1352</v>
      </c>
      <c r="B499" s="37" t="n">
        <v>2024</v>
      </c>
      <c r="C499" s="37" t="n">
        <v>3</v>
      </c>
      <c r="D499" s="37" t="n">
        <v>3</v>
      </c>
      <c r="E499" s="37" t="n">
        <v>2</v>
      </c>
      <c r="F499" s="37" t="n">
        <v>3</v>
      </c>
      <c r="G499" s="37" t="n">
        <v>1</v>
      </c>
      <c r="H499" s="37" t="n">
        <v>10</v>
      </c>
      <c r="I499" s="37" t="str">
        <f aca="false">IFERROR(VLOOKUP(A499,Employees!$A$2:$I$1501,9,FALSE()),"Unknown")</f>
        <v>Customer Support</v>
      </c>
    </row>
    <row r="500" customFormat="false" ht="15" hidden="false" customHeight="false" outlineLevel="0" collapsed="false">
      <c r="A500" s="37" t="s">
        <v>656</v>
      </c>
      <c r="B500" s="37" t="n">
        <v>2024</v>
      </c>
      <c r="C500" s="37" t="n">
        <v>4</v>
      </c>
      <c r="D500" s="37" t="n">
        <v>5</v>
      </c>
      <c r="E500" s="37" t="n">
        <v>4</v>
      </c>
      <c r="F500" s="37" t="n">
        <v>3</v>
      </c>
      <c r="G500" s="37" t="n">
        <v>5</v>
      </c>
      <c r="H500" s="37" t="n">
        <v>6</v>
      </c>
      <c r="I500" s="37" t="str">
        <f aca="false">IFERROR(VLOOKUP(A500,Employees!$A$2:$I$1501,9,FALSE()),"Unknown")</f>
        <v>Sales</v>
      </c>
    </row>
    <row r="501" customFormat="false" ht="15" hidden="false" customHeight="false" outlineLevel="0" collapsed="false">
      <c r="A501" s="37" t="s">
        <v>1514</v>
      </c>
      <c r="B501" s="37" t="n">
        <v>2024</v>
      </c>
      <c r="C501" s="37" t="n">
        <v>2</v>
      </c>
      <c r="D501" s="37" t="n">
        <v>3</v>
      </c>
      <c r="E501" s="37" t="n">
        <v>4</v>
      </c>
      <c r="F501" s="37" t="n">
        <v>3</v>
      </c>
      <c r="G501" s="37" t="n">
        <v>3</v>
      </c>
      <c r="H501" s="37" t="n">
        <v>7</v>
      </c>
      <c r="I501" s="37" t="str">
        <f aca="false">IFERROR(VLOOKUP(A501,Employees!$A$2:$I$1501,9,FALSE()),"Unknown")</f>
        <v>Engineering</v>
      </c>
    </row>
    <row r="502" customFormat="false" ht="15" hidden="false" customHeight="false" outlineLevel="0" collapsed="false">
      <c r="A502" s="37" t="s">
        <v>1065</v>
      </c>
      <c r="B502" s="37" t="n">
        <v>2024</v>
      </c>
      <c r="C502" s="37" t="n">
        <v>4</v>
      </c>
      <c r="D502" s="37" t="n">
        <v>3</v>
      </c>
      <c r="E502" s="37" t="n">
        <v>5</v>
      </c>
      <c r="F502" s="37" t="n">
        <v>3</v>
      </c>
      <c r="G502" s="37" t="n">
        <v>4</v>
      </c>
      <c r="H502" s="37" t="n">
        <v>5</v>
      </c>
      <c r="I502" s="37" t="str">
        <f aca="false">IFERROR(VLOOKUP(A502,Employees!$A$2:$I$1501,9,FALSE()),"Unknown")</f>
        <v>Engineering</v>
      </c>
    </row>
    <row r="503" customFormat="false" ht="15" hidden="false" customHeight="false" outlineLevel="0" collapsed="false">
      <c r="A503" s="37" t="s">
        <v>1307</v>
      </c>
      <c r="B503" s="37" t="n">
        <v>2024</v>
      </c>
      <c r="C503" s="37" t="n">
        <v>4</v>
      </c>
      <c r="D503" s="37" t="n">
        <v>3</v>
      </c>
      <c r="E503" s="37" t="n">
        <v>4</v>
      </c>
      <c r="F503" s="37" t="n">
        <v>5</v>
      </c>
      <c r="G503" s="37" t="n">
        <v>3</v>
      </c>
      <c r="H503" s="37" t="n">
        <v>5</v>
      </c>
      <c r="I503" s="37" t="str">
        <f aca="false">IFERROR(VLOOKUP(A503,Employees!$A$2:$I$1501,9,FALSE()),"Unknown")</f>
        <v>Engineering</v>
      </c>
    </row>
    <row r="504" customFormat="false" ht="15" hidden="false" customHeight="false" outlineLevel="0" collapsed="false">
      <c r="A504" s="37" t="s">
        <v>819</v>
      </c>
      <c r="B504" s="37" t="n">
        <v>2024</v>
      </c>
      <c r="C504" s="37" t="n">
        <v>3</v>
      </c>
      <c r="D504" s="37" t="n">
        <v>4</v>
      </c>
      <c r="E504" s="37" t="n">
        <v>4</v>
      </c>
      <c r="F504" s="37" t="n">
        <v>4</v>
      </c>
      <c r="G504" s="37" t="n">
        <v>2</v>
      </c>
      <c r="H504" s="37" t="n">
        <v>10</v>
      </c>
      <c r="I504" s="37" t="str">
        <f aca="false">IFERROR(VLOOKUP(A504,Employees!$A$2:$I$1501,9,FALSE()),"Unknown")</f>
        <v>Engineering</v>
      </c>
    </row>
    <row r="505" customFormat="false" ht="15" hidden="false" customHeight="false" outlineLevel="0" collapsed="false">
      <c r="A505" s="37" t="s">
        <v>942</v>
      </c>
      <c r="B505" s="37" t="n">
        <v>2024</v>
      </c>
      <c r="C505" s="37" t="n">
        <v>5</v>
      </c>
      <c r="D505" s="37" t="n">
        <v>3</v>
      </c>
      <c r="E505" s="37" t="n">
        <v>2</v>
      </c>
      <c r="F505" s="37" t="n">
        <v>5</v>
      </c>
      <c r="G505" s="37" t="n">
        <v>4</v>
      </c>
      <c r="H505" s="37" t="n">
        <v>7</v>
      </c>
      <c r="I505" s="37" t="str">
        <f aca="false">IFERROR(VLOOKUP(A505,Employees!$A$2:$I$1501,9,FALSE()),"Unknown")</f>
        <v>Marketing</v>
      </c>
    </row>
    <row r="506" customFormat="false" ht="15" hidden="false" customHeight="false" outlineLevel="0" collapsed="false">
      <c r="A506" s="37" t="s">
        <v>1098</v>
      </c>
      <c r="B506" s="37" t="n">
        <v>2024</v>
      </c>
      <c r="C506" s="37" t="n">
        <v>5</v>
      </c>
      <c r="D506" s="37" t="n">
        <v>3</v>
      </c>
      <c r="E506" s="37" t="n">
        <v>3</v>
      </c>
      <c r="F506" s="37" t="n">
        <v>4</v>
      </c>
      <c r="G506" s="37" t="n">
        <v>2</v>
      </c>
      <c r="H506" s="37" t="n">
        <v>5</v>
      </c>
      <c r="I506" s="37" t="str">
        <f aca="false">IFERROR(VLOOKUP(A506,Employees!$A$2:$I$1501,9,FALSE()),"Unknown")</f>
        <v>Engineering</v>
      </c>
    </row>
    <row r="507" customFormat="false" ht="15" hidden="false" customHeight="false" outlineLevel="0" collapsed="false">
      <c r="A507" s="37" t="s">
        <v>1517</v>
      </c>
      <c r="B507" s="37" t="n">
        <v>2024</v>
      </c>
      <c r="C507" s="37" t="n">
        <v>4</v>
      </c>
      <c r="D507" s="37" t="n">
        <v>4</v>
      </c>
      <c r="E507" s="37" t="n">
        <v>2</v>
      </c>
      <c r="F507" s="37" t="n">
        <v>3</v>
      </c>
      <c r="G507" s="37" t="n">
        <v>2</v>
      </c>
      <c r="H507" s="37" t="n">
        <v>6</v>
      </c>
      <c r="I507" s="37" t="str">
        <f aca="false">IFERROR(VLOOKUP(A507,Employees!$A$2:$I$1501,9,FALSE()),"Unknown")</f>
        <v>Sales</v>
      </c>
    </row>
    <row r="508" customFormat="false" ht="15" hidden="false" customHeight="false" outlineLevel="0" collapsed="false">
      <c r="A508" s="37" t="s">
        <v>1120</v>
      </c>
      <c r="B508" s="37" t="n">
        <v>2024</v>
      </c>
      <c r="C508" s="37" t="n">
        <v>3</v>
      </c>
      <c r="D508" s="37" t="n">
        <v>4</v>
      </c>
      <c r="E508" s="37" t="n">
        <v>3</v>
      </c>
      <c r="F508" s="37" t="n">
        <v>3</v>
      </c>
      <c r="G508" s="37" t="n">
        <v>3</v>
      </c>
      <c r="H508" s="37" t="n">
        <v>3</v>
      </c>
      <c r="I508" s="37" t="str">
        <f aca="false">IFERROR(VLOOKUP(A508,Employees!$A$2:$I$1501,9,FALSE()),"Unknown")</f>
        <v>Finance</v>
      </c>
    </row>
    <row r="509" customFormat="false" ht="15" hidden="false" customHeight="false" outlineLevel="0" collapsed="false">
      <c r="A509" s="37" t="s">
        <v>1029</v>
      </c>
      <c r="B509" s="37" t="n">
        <v>2024</v>
      </c>
      <c r="C509" s="37" t="n">
        <v>4</v>
      </c>
      <c r="D509" s="37" t="n">
        <v>4</v>
      </c>
      <c r="E509" s="37" t="n">
        <v>4</v>
      </c>
      <c r="F509" s="37" t="n">
        <v>4</v>
      </c>
      <c r="G509" s="37" t="n">
        <v>4</v>
      </c>
      <c r="H509" s="37" t="n">
        <v>10</v>
      </c>
      <c r="I509" s="37" t="str">
        <f aca="false">IFERROR(VLOOKUP(A509,Employees!$A$2:$I$1501,9,FALSE()),"Unknown")</f>
        <v>Engineering</v>
      </c>
    </row>
    <row r="510" customFormat="false" ht="15" hidden="false" customHeight="false" outlineLevel="0" collapsed="false">
      <c r="A510" s="37" t="s">
        <v>1606</v>
      </c>
      <c r="B510" s="37" t="n">
        <v>2024</v>
      </c>
      <c r="C510" s="37" t="n">
        <v>3</v>
      </c>
      <c r="D510" s="37" t="n">
        <v>4</v>
      </c>
      <c r="E510" s="37" t="n">
        <v>4</v>
      </c>
      <c r="F510" s="37" t="n">
        <v>3</v>
      </c>
      <c r="G510" s="37" t="n">
        <v>3</v>
      </c>
      <c r="H510" s="37" t="n">
        <v>9</v>
      </c>
      <c r="I510" s="37" t="str">
        <f aca="false">IFERROR(VLOOKUP(A510,Employees!$A$2:$I$1501,9,FALSE()),"Unknown")</f>
        <v>Engineering</v>
      </c>
    </row>
    <row r="511" customFormat="false" ht="15" hidden="false" customHeight="false" outlineLevel="0" collapsed="false">
      <c r="A511" s="37" t="s">
        <v>1885</v>
      </c>
      <c r="B511" s="37" t="n">
        <v>2024</v>
      </c>
      <c r="C511" s="37" t="n">
        <v>4</v>
      </c>
      <c r="D511" s="37" t="n">
        <v>2</v>
      </c>
      <c r="E511" s="37" t="n">
        <v>2</v>
      </c>
      <c r="F511" s="37" t="n">
        <v>3</v>
      </c>
      <c r="G511" s="37" t="n">
        <v>3</v>
      </c>
      <c r="H511" s="37" t="n">
        <v>8</v>
      </c>
      <c r="I511" s="37" t="str">
        <f aca="false">IFERROR(VLOOKUP(A511,Employees!$A$2:$I$1501,9,FALSE()),"Unknown")</f>
        <v>Engineering</v>
      </c>
    </row>
    <row r="512" customFormat="false" ht="15" hidden="false" customHeight="false" outlineLevel="0" collapsed="false">
      <c r="A512" s="37" t="s">
        <v>751</v>
      </c>
      <c r="B512" s="37" t="n">
        <v>2024</v>
      </c>
      <c r="C512" s="37" t="n">
        <v>3</v>
      </c>
      <c r="D512" s="37" t="n">
        <v>3</v>
      </c>
      <c r="E512" s="37" t="n">
        <v>2</v>
      </c>
      <c r="F512" s="37" t="n">
        <v>2</v>
      </c>
      <c r="G512" s="37" t="n">
        <v>3</v>
      </c>
      <c r="H512" s="37" t="n">
        <v>7</v>
      </c>
      <c r="I512" s="37" t="str">
        <f aca="false">IFERROR(VLOOKUP(A512,Employees!$A$2:$I$1501,9,FALSE()),"Unknown")</f>
        <v>Operations</v>
      </c>
    </row>
    <row r="513" customFormat="false" ht="15" hidden="false" customHeight="false" outlineLevel="0" collapsed="false">
      <c r="A513" s="37" t="s">
        <v>1000</v>
      </c>
      <c r="B513" s="37" t="n">
        <v>2024</v>
      </c>
      <c r="C513" s="37" t="n">
        <v>3</v>
      </c>
      <c r="D513" s="37" t="n">
        <v>4</v>
      </c>
      <c r="E513" s="37" t="n">
        <v>2</v>
      </c>
      <c r="F513" s="37" t="n">
        <v>3</v>
      </c>
      <c r="G513" s="37" t="n">
        <v>3</v>
      </c>
      <c r="H513" s="37" t="n">
        <v>5</v>
      </c>
      <c r="I513" s="37" t="str">
        <f aca="false">IFERROR(VLOOKUP(A513,Employees!$A$2:$I$1501,9,FALSE()),"Unknown")</f>
        <v>Legal &amp; Compliance</v>
      </c>
    </row>
    <row r="514" customFormat="false" ht="15" hidden="false" customHeight="false" outlineLevel="0" collapsed="false">
      <c r="A514" s="37" t="s">
        <v>1533</v>
      </c>
      <c r="B514" s="37" t="n">
        <v>2024</v>
      </c>
      <c r="C514" s="37" t="n">
        <v>4</v>
      </c>
      <c r="D514" s="37" t="n">
        <v>1</v>
      </c>
      <c r="E514" s="37" t="n">
        <v>3</v>
      </c>
      <c r="F514" s="37" t="n">
        <v>4</v>
      </c>
      <c r="G514" s="37" t="n">
        <v>1</v>
      </c>
      <c r="H514" s="37" t="n">
        <v>9</v>
      </c>
      <c r="I514" s="37" t="str">
        <f aca="false">IFERROR(VLOOKUP(A514,Employees!$A$2:$I$1501,9,FALSE()),"Unknown")</f>
        <v>Sales</v>
      </c>
    </row>
    <row r="515" customFormat="false" ht="15" hidden="false" customHeight="false" outlineLevel="0" collapsed="false">
      <c r="A515" s="37" t="s">
        <v>845</v>
      </c>
      <c r="B515" s="37" t="n">
        <v>2024</v>
      </c>
      <c r="C515" s="37" t="n">
        <v>3</v>
      </c>
      <c r="D515" s="37" t="n">
        <v>3</v>
      </c>
      <c r="E515" s="37" t="n">
        <v>5</v>
      </c>
      <c r="F515" s="37" t="n">
        <v>3</v>
      </c>
      <c r="G515" s="37" t="n">
        <v>5</v>
      </c>
      <c r="H515" s="37" t="n">
        <v>7</v>
      </c>
      <c r="I515" s="37" t="str">
        <f aca="false">IFERROR(VLOOKUP(A515,Employees!$A$2:$I$1501,9,FALSE()),"Unknown")</f>
        <v>Sales</v>
      </c>
    </row>
    <row r="516" customFormat="false" ht="15" hidden="false" customHeight="false" outlineLevel="0" collapsed="false">
      <c r="A516" s="37" t="s">
        <v>1711</v>
      </c>
      <c r="B516" s="37" t="n">
        <v>2024</v>
      </c>
      <c r="C516" s="37" t="n">
        <v>4</v>
      </c>
      <c r="D516" s="37" t="n">
        <v>4</v>
      </c>
      <c r="E516" s="37" t="n">
        <v>4</v>
      </c>
      <c r="F516" s="37" t="n">
        <v>4</v>
      </c>
      <c r="G516" s="37" t="n">
        <v>3</v>
      </c>
      <c r="H516" s="37" t="n">
        <v>4</v>
      </c>
      <c r="I516" s="37" t="str">
        <f aca="false">IFERROR(VLOOKUP(A516,Employees!$A$2:$I$1501,9,FALSE()),"Unknown")</f>
        <v>Sales</v>
      </c>
    </row>
    <row r="517" customFormat="false" ht="15" hidden="false" customHeight="false" outlineLevel="0" collapsed="false">
      <c r="A517" s="37" t="s">
        <v>1056</v>
      </c>
      <c r="B517" s="37" t="n">
        <v>2024</v>
      </c>
      <c r="C517" s="37" t="n">
        <v>2</v>
      </c>
      <c r="D517" s="37" t="n">
        <v>4</v>
      </c>
      <c r="E517" s="37" t="n">
        <v>5</v>
      </c>
      <c r="F517" s="37" t="n">
        <v>3</v>
      </c>
      <c r="G517" s="37" t="n">
        <v>2</v>
      </c>
      <c r="H517" s="37" t="n">
        <v>5</v>
      </c>
      <c r="I517" s="37" t="str">
        <f aca="false">IFERROR(VLOOKUP(A517,Employees!$A$2:$I$1501,9,FALSE()),"Unknown")</f>
        <v>Engineering</v>
      </c>
    </row>
    <row r="518" customFormat="false" ht="15" hidden="false" customHeight="false" outlineLevel="0" collapsed="false">
      <c r="A518" s="37" t="s">
        <v>991</v>
      </c>
      <c r="B518" s="37" t="n">
        <v>2024</v>
      </c>
      <c r="C518" s="37" t="n">
        <v>3</v>
      </c>
      <c r="D518" s="37" t="n">
        <v>3</v>
      </c>
      <c r="E518" s="37" t="n">
        <v>3</v>
      </c>
      <c r="F518" s="37" t="n">
        <v>4</v>
      </c>
      <c r="G518" s="37" t="n">
        <v>4</v>
      </c>
      <c r="H518" s="37" t="n">
        <v>10</v>
      </c>
      <c r="I518" s="37" t="str">
        <f aca="false">IFERROR(VLOOKUP(A518,Employees!$A$2:$I$1501,9,FALSE()),"Unknown")</f>
        <v>Legal &amp; Compliance</v>
      </c>
    </row>
    <row r="519" customFormat="false" ht="15" hidden="false" customHeight="false" outlineLevel="0" collapsed="false">
      <c r="A519" s="37" t="s">
        <v>621</v>
      </c>
      <c r="B519" s="37" t="n">
        <v>2024</v>
      </c>
      <c r="C519" s="37" t="n">
        <v>2</v>
      </c>
      <c r="D519" s="37" t="n">
        <v>3</v>
      </c>
      <c r="E519" s="37" t="n">
        <v>3</v>
      </c>
      <c r="F519" s="37" t="n">
        <v>4</v>
      </c>
      <c r="G519" s="37" t="n">
        <v>2</v>
      </c>
      <c r="H519" s="37" t="n">
        <v>7</v>
      </c>
      <c r="I519" s="37" t="str">
        <f aca="false">IFERROR(VLOOKUP(A519,Employees!$A$2:$I$1501,9,FALSE()),"Unknown")</f>
        <v>Sales</v>
      </c>
    </row>
    <row r="520" customFormat="false" ht="15" hidden="false" customHeight="false" outlineLevel="0" collapsed="false">
      <c r="A520" s="37" t="s">
        <v>1731</v>
      </c>
      <c r="B520" s="37" t="n">
        <v>2024</v>
      </c>
      <c r="C520" s="37" t="n">
        <v>4</v>
      </c>
      <c r="D520" s="37" t="n">
        <v>4</v>
      </c>
      <c r="E520" s="37" t="n">
        <v>4</v>
      </c>
      <c r="F520" s="37" t="n">
        <v>5</v>
      </c>
      <c r="G520" s="37" t="n">
        <v>3</v>
      </c>
      <c r="H520" s="37" t="n">
        <v>6</v>
      </c>
      <c r="I520" s="37" t="str">
        <f aca="false">IFERROR(VLOOKUP(A520,Employees!$A$2:$I$1501,9,FALSE()),"Unknown")</f>
        <v>Data &amp; AI</v>
      </c>
    </row>
    <row r="521" customFormat="false" ht="15" hidden="false" customHeight="false" outlineLevel="0" collapsed="false">
      <c r="A521" s="37" t="s">
        <v>728</v>
      </c>
      <c r="B521" s="37" t="n">
        <v>2024</v>
      </c>
      <c r="C521" s="37" t="n">
        <v>3</v>
      </c>
      <c r="D521" s="37" t="n">
        <v>3</v>
      </c>
      <c r="E521" s="37" t="n">
        <v>4</v>
      </c>
      <c r="F521" s="37" t="n">
        <v>3</v>
      </c>
      <c r="G521" s="37" t="n">
        <v>5</v>
      </c>
      <c r="H521" s="37" t="n">
        <v>8</v>
      </c>
      <c r="I521" s="37" t="str">
        <f aca="false">IFERROR(VLOOKUP(A521,Employees!$A$2:$I$1501,9,FALSE()),"Unknown")</f>
        <v>Data &amp; AI</v>
      </c>
    </row>
    <row r="522" customFormat="false" ht="15" hidden="false" customHeight="false" outlineLevel="0" collapsed="false">
      <c r="A522" s="37" t="s">
        <v>1066</v>
      </c>
      <c r="B522" s="37" t="n">
        <v>2024</v>
      </c>
      <c r="C522" s="37" t="n">
        <v>3</v>
      </c>
      <c r="D522" s="37" t="n">
        <v>2</v>
      </c>
      <c r="E522" s="37" t="n">
        <v>5</v>
      </c>
      <c r="F522" s="37" t="n">
        <v>3</v>
      </c>
      <c r="G522" s="37" t="n">
        <v>5</v>
      </c>
      <c r="H522" s="37" t="n">
        <v>6</v>
      </c>
      <c r="I522" s="37" t="str">
        <f aca="false">IFERROR(VLOOKUP(A522,Employees!$A$2:$I$1501,9,FALSE()),"Unknown")</f>
        <v>Sales</v>
      </c>
    </row>
    <row r="523" customFormat="false" ht="15" hidden="false" customHeight="false" outlineLevel="0" collapsed="false">
      <c r="A523" s="37" t="s">
        <v>723</v>
      </c>
      <c r="B523" s="37" t="n">
        <v>2024</v>
      </c>
      <c r="C523" s="37" t="n">
        <v>4</v>
      </c>
      <c r="D523" s="37" t="n">
        <v>3</v>
      </c>
      <c r="E523" s="37" t="n">
        <v>5</v>
      </c>
      <c r="F523" s="37" t="n">
        <v>5</v>
      </c>
      <c r="G523" s="37" t="n">
        <v>4</v>
      </c>
      <c r="H523" s="37" t="n">
        <v>6</v>
      </c>
      <c r="I523" s="37" t="str">
        <f aca="false">IFERROR(VLOOKUP(A523,Employees!$A$2:$I$1501,9,FALSE()),"Unknown")</f>
        <v>Engineering</v>
      </c>
    </row>
    <row r="524" customFormat="false" ht="15" hidden="false" customHeight="false" outlineLevel="0" collapsed="false">
      <c r="A524" s="37" t="s">
        <v>808</v>
      </c>
      <c r="B524" s="37" t="n">
        <v>2024</v>
      </c>
      <c r="C524" s="37" t="n">
        <v>5</v>
      </c>
      <c r="D524" s="37" t="n">
        <v>5</v>
      </c>
      <c r="E524" s="37" t="n">
        <v>3</v>
      </c>
      <c r="F524" s="37" t="n">
        <v>4</v>
      </c>
      <c r="G524" s="37" t="n">
        <v>4</v>
      </c>
      <c r="H524" s="37" t="n">
        <v>3</v>
      </c>
      <c r="I524" s="37" t="str">
        <f aca="false">IFERROR(VLOOKUP(A524,Employees!$A$2:$I$1501,9,FALSE()),"Unknown")</f>
        <v>Human Resources</v>
      </c>
    </row>
    <row r="525" customFormat="false" ht="15" hidden="false" customHeight="false" outlineLevel="0" collapsed="false">
      <c r="A525" s="37" t="s">
        <v>1399</v>
      </c>
      <c r="B525" s="37" t="n">
        <v>2024</v>
      </c>
      <c r="C525" s="37" t="n">
        <v>5</v>
      </c>
      <c r="D525" s="37" t="n">
        <v>5</v>
      </c>
      <c r="E525" s="37" t="n">
        <v>3</v>
      </c>
      <c r="F525" s="37" t="n">
        <v>2</v>
      </c>
      <c r="G525" s="37" t="n">
        <v>4</v>
      </c>
      <c r="H525" s="37" t="n">
        <v>5</v>
      </c>
      <c r="I525" s="37" t="str">
        <f aca="false">IFERROR(VLOOKUP(A525,Employees!$A$2:$I$1501,9,FALSE()),"Unknown")</f>
        <v>Data &amp; AI</v>
      </c>
    </row>
    <row r="526" customFormat="false" ht="15" hidden="false" customHeight="false" outlineLevel="0" collapsed="false">
      <c r="A526" s="37" t="s">
        <v>1340</v>
      </c>
      <c r="B526" s="37" t="n">
        <v>2024</v>
      </c>
      <c r="C526" s="37" t="n">
        <v>2</v>
      </c>
      <c r="D526" s="37" t="n">
        <v>4</v>
      </c>
      <c r="E526" s="37" t="n">
        <v>5</v>
      </c>
      <c r="F526" s="37" t="n">
        <v>3</v>
      </c>
      <c r="G526" s="37" t="n">
        <v>5</v>
      </c>
      <c r="H526" s="37" t="n">
        <v>9</v>
      </c>
      <c r="I526" s="37" t="str">
        <f aca="false">IFERROR(VLOOKUP(A526,Employees!$A$2:$I$1501,9,FALSE()),"Unknown")</f>
        <v>Engineering</v>
      </c>
    </row>
    <row r="527" customFormat="false" ht="15" hidden="false" customHeight="false" outlineLevel="0" collapsed="false">
      <c r="A527" s="37" t="s">
        <v>1349</v>
      </c>
      <c r="B527" s="37" t="n">
        <v>2024</v>
      </c>
      <c r="C527" s="37" t="n">
        <v>2</v>
      </c>
      <c r="D527" s="37" t="n">
        <v>3</v>
      </c>
      <c r="E527" s="37" t="n">
        <v>5</v>
      </c>
      <c r="F527" s="37" t="n">
        <v>3</v>
      </c>
      <c r="G527" s="37" t="n">
        <v>4</v>
      </c>
      <c r="H527" s="37" t="n">
        <v>7</v>
      </c>
      <c r="I527" s="37" t="str">
        <f aca="false">IFERROR(VLOOKUP(A527,Employees!$A$2:$I$1501,9,FALSE()),"Unknown")</f>
        <v>Engineering</v>
      </c>
    </row>
    <row r="528" customFormat="false" ht="15" hidden="false" customHeight="false" outlineLevel="0" collapsed="false">
      <c r="A528" s="37" t="s">
        <v>895</v>
      </c>
      <c r="B528" s="37" t="n">
        <v>2024</v>
      </c>
      <c r="C528" s="37" t="n">
        <v>4</v>
      </c>
      <c r="D528" s="37" t="n">
        <v>4</v>
      </c>
      <c r="E528" s="37" t="n">
        <v>3</v>
      </c>
      <c r="F528" s="37" t="n">
        <v>4</v>
      </c>
      <c r="G528" s="37" t="n">
        <v>1</v>
      </c>
      <c r="H528" s="37" t="n">
        <v>5</v>
      </c>
      <c r="I528" s="37" t="str">
        <f aca="false">IFERROR(VLOOKUP(A528,Employees!$A$2:$I$1501,9,FALSE()),"Unknown")</f>
        <v>Operations</v>
      </c>
    </row>
    <row r="529" customFormat="false" ht="15" hidden="false" customHeight="false" outlineLevel="0" collapsed="false">
      <c r="A529" s="37" t="s">
        <v>542</v>
      </c>
      <c r="B529" s="37" t="n">
        <v>2024</v>
      </c>
      <c r="C529" s="37" t="n">
        <v>3</v>
      </c>
      <c r="D529" s="37" t="n">
        <v>5</v>
      </c>
      <c r="E529" s="37" t="n">
        <v>2</v>
      </c>
      <c r="F529" s="37" t="n">
        <v>4</v>
      </c>
      <c r="G529" s="37" t="n">
        <v>4</v>
      </c>
      <c r="H529" s="37" t="n">
        <v>8</v>
      </c>
      <c r="I529" s="37" t="str">
        <f aca="false">IFERROR(VLOOKUP(A529,Employees!$A$2:$I$1501,9,FALSE()),"Unknown")</f>
        <v>Engineering</v>
      </c>
    </row>
    <row r="530" customFormat="false" ht="15" hidden="false" customHeight="false" outlineLevel="0" collapsed="false">
      <c r="A530" s="37" t="s">
        <v>1787</v>
      </c>
      <c r="B530" s="37" t="n">
        <v>2024</v>
      </c>
      <c r="C530" s="37" t="n">
        <v>4</v>
      </c>
      <c r="D530" s="37" t="n">
        <v>3</v>
      </c>
      <c r="E530" s="37" t="n">
        <v>3</v>
      </c>
      <c r="F530" s="37" t="n">
        <v>4</v>
      </c>
      <c r="G530" s="37" t="n">
        <v>3</v>
      </c>
      <c r="H530" s="37" t="n">
        <v>3</v>
      </c>
      <c r="I530" s="37" t="str">
        <f aca="false">IFERROR(VLOOKUP(A530,Employees!$A$2:$I$1501,9,FALSE()),"Unknown")</f>
        <v>Engineering</v>
      </c>
    </row>
    <row r="531" customFormat="false" ht="15" hidden="false" customHeight="false" outlineLevel="0" collapsed="false">
      <c r="A531" s="37" t="s">
        <v>714</v>
      </c>
      <c r="B531" s="37" t="n">
        <v>2024</v>
      </c>
      <c r="C531" s="37" t="n">
        <v>4</v>
      </c>
      <c r="D531" s="37" t="n">
        <v>5</v>
      </c>
      <c r="E531" s="37" t="n">
        <v>3</v>
      </c>
      <c r="F531" s="37" t="n">
        <v>5</v>
      </c>
      <c r="G531" s="37" t="n">
        <v>4</v>
      </c>
      <c r="H531" s="37" t="n">
        <v>5</v>
      </c>
      <c r="I531" s="37" t="str">
        <f aca="false">IFERROR(VLOOKUP(A531,Employees!$A$2:$I$1501,9,FALSE()),"Unknown")</f>
        <v>Data &amp; AI</v>
      </c>
    </row>
    <row r="532" customFormat="false" ht="15" hidden="false" customHeight="false" outlineLevel="0" collapsed="false">
      <c r="A532" s="37" t="s">
        <v>896</v>
      </c>
      <c r="B532" s="37" t="n">
        <v>2024</v>
      </c>
      <c r="C532" s="37" t="n">
        <v>3</v>
      </c>
      <c r="D532" s="37" t="n">
        <v>3</v>
      </c>
      <c r="E532" s="37" t="n">
        <v>3</v>
      </c>
      <c r="F532" s="37" t="n">
        <v>3</v>
      </c>
      <c r="G532" s="37" t="n">
        <v>4</v>
      </c>
      <c r="H532" s="37" t="n">
        <v>9</v>
      </c>
      <c r="I532" s="37" t="str">
        <f aca="false">IFERROR(VLOOKUP(A532,Employees!$A$2:$I$1501,9,FALSE()),"Unknown")</f>
        <v>Operations</v>
      </c>
    </row>
    <row r="533" customFormat="false" ht="15" hidden="false" customHeight="false" outlineLevel="0" collapsed="false">
      <c r="A533" s="37" t="s">
        <v>1849</v>
      </c>
      <c r="B533" s="37" t="n">
        <v>2024</v>
      </c>
      <c r="C533" s="37" t="n">
        <v>2</v>
      </c>
      <c r="D533" s="37" t="n">
        <v>2</v>
      </c>
      <c r="E533" s="37" t="n">
        <v>4</v>
      </c>
      <c r="F533" s="37" t="n">
        <v>3</v>
      </c>
      <c r="G533" s="37" t="n">
        <v>3</v>
      </c>
      <c r="H533" s="37" t="n">
        <v>9</v>
      </c>
      <c r="I533" s="37" t="str">
        <f aca="false">IFERROR(VLOOKUP(A533,Employees!$A$2:$I$1501,9,FALSE()),"Unknown")</f>
        <v>Marketing</v>
      </c>
    </row>
    <row r="534" customFormat="false" ht="15" hidden="false" customHeight="false" outlineLevel="0" collapsed="false">
      <c r="A534" s="37" t="s">
        <v>1574</v>
      </c>
      <c r="B534" s="37" t="n">
        <v>2024</v>
      </c>
      <c r="C534" s="37" t="n">
        <v>4</v>
      </c>
      <c r="D534" s="37" t="n">
        <v>2</v>
      </c>
      <c r="E534" s="37" t="n">
        <v>2</v>
      </c>
      <c r="F534" s="37" t="n">
        <v>3</v>
      </c>
      <c r="G534" s="37" t="n">
        <v>3</v>
      </c>
      <c r="H534" s="37" t="n">
        <v>8</v>
      </c>
      <c r="I534" s="37" t="str">
        <f aca="false">IFERROR(VLOOKUP(A534,Employees!$A$2:$I$1501,9,FALSE()),"Unknown")</f>
        <v>Customer Support</v>
      </c>
    </row>
    <row r="535" customFormat="false" ht="15" hidden="false" customHeight="false" outlineLevel="0" collapsed="false">
      <c r="A535" s="37" t="s">
        <v>1220</v>
      </c>
      <c r="B535" s="37" t="n">
        <v>2024</v>
      </c>
      <c r="C535" s="37" t="n">
        <v>4</v>
      </c>
      <c r="D535" s="37" t="n">
        <v>3</v>
      </c>
      <c r="E535" s="37" t="n">
        <v>5</v>
      </c>
      <c r="F535" s="37" t="n">
        <v>4</v>
      </c>
      <c r="G535" s="37" t="n">
        <v>3</v>
      </c>
      <c r="H535" s="37" t="n">
        <v>8</v>
      </c>
      <c r="I535" s="37" t="str">
        <f aca="false">IFERROR(VLOOKUP(A535,Employees!$A$2:$I$1501,9,FALSE()),"Unknown")</f>
        <v>Engineering</v>
      </c>
    </row>
    <row r="536" customFormat="false" ht="15" hidden="false" customHeight="false" outlineLevel="0" collapsed="false">
      <c r="A536" s="37" t="s">
        <v>1727</v>
      </c>
      <c r="B536" s="37" t="n">
        <v>2024</v>
      </c>
      <c r="C536" s="37" t="n">
        <v>4</v>
      </c>
      <c r="D536" s="37" t="n">
        <v>3</v>
      </c>
      <c r="E536" s="37" t="n">
        <v>5</v>
      </c>
      <c r="F536" s="37" t="n">
        <v>2</v>
      </c>
      <c r="G536" s="37" t="n">
        <v>2</v>
      </c>
      <c r="H536" s="37" t="n">
        <v>4</v>
      </c>
      <c r="I536" s="37" t="str">
        <f aca="false">IFERROR(VLOOKUP(A536,Employees!$A$2:$I$1501,9,FALSE()),"Unknown")</f>
        <v>Data &amp; AI</v>
      </c>
    </row>
    <row r="537" customFormat="false" ht="15" hidden="false" customHeight="false" outlineLevel="0" collapsed="false">
      <c r="A537" s="37" t="s">
        <v>1777</v>
      </c>
      <c r="B537" s="37" t="n">
        <v>2024</v>
      </c>
      <c r="C537" s="37" t="n">
        <v>3</v>
      </c>
      <c r="D537" s="37" t="n">
        <v>4</v>
      </c>
      <c r="E537" s="37" t="n">
        <v>3</v>
      </c>
      <c r="F537" s="37" t="n">
        <v>4</v>
      </c>
      <c r="G537" s="37" t="n">
        <v>4</v>
      </c>
      <c r="H537" s="37" t="n">
        <v>6</v>
      </c>
      <c r="I537" s="37" t="str">
        <f aca="false">IFERROR(VLOOKUP(A537,Employees!$A$2:$I$1501,9,FALSE()),"Unknown")</f>
        <v>Sales</v>
      </c>
    </row>
    <row r="538" customFormat="false" ht="15" hidden="false" customHeight="false" outlineLevel="0" collapsed="false">
      <c r="A538" s="37" t="s">
        <v>1629</v>
      </c>
      <c r="B538" s="37" t="n">
        <v>2024</v>
      </c>
      <c r="C538" s="37" t="n">
        <v>4</v>
      </c>
      <c r="D538" s="37" t="n">
        <v>3</v>
      </c>
      <c r="E538" s="37" t="n">
        <v>3</v>
      </c>
      <c r="F538" s="37" t="n">
        <v>3</v>
      </c>
      <c r="G538" s="37" t="n">
        <v>4</v>
      </c>
      <c r="H538" s="37" t="n">
        <v>10</v>
      </c>
      <c r="I538" s="37" t="str">
        <f aca="false">IFERROR(VLOOKUP(A538,Employees!$A$2:$I$1501,9,FALSE()),"Unknown")</f>
        <v>Engineering</v>
      </c>
    </row>
    <row r="539" customFormat="false" ht="15" hidden="false" customHeight="false" outlineLevel="0" collapsed="false">
      <c r="A539" s="37" t="s">
        <v>836</v>
      </c>
      <c r="B539" s="37" t="n">
        <v>2024</v>
      </c>
      <c r="C539" s="37" t="n">
        <v>2</v>
      </c>
      <c r="D539" s="37" t="n">
        <v>3</v>
      </c>
      <c r="E539" s="37" t="n">
        <v>3</v>
      </c>
      <c r="F539" s="37" t="n">
        <v>5</v>
      </c>
      <c r="G539" s="37" t="n">
        <v>4</v>
      </c>
      <c r="H539" s="37" t="n">
        <v>5</v>
      </c>
      <c r="I539" s="37" t="str">
        <f aca="false">IFERROR(VLOOKUP(A539,Employees!$A$2:$I$1501,9,FALSE()),"Unknown")</f>
        <v>Customer Support</v>
      </c>
    </row>
    <row r="540" customFormat="false" ht="15" hidden="false" customHeight="false" outlineLevel="0" collapsed="false">
      <c r="A540" s="37" t="s">
        <v>949</v>
      </c>
      <c r="B540" s="37" t="n">
        <v>2024</v>
      </c>
      <c r="C540" s="37" t="n">
        <v>3</v>
      </c>
      <c r="D540" s="37" t="n">
        <v>4</v>
      </c>
      <c r="E540" s="37" t="n">
        <v>3</v>
      </c>
      <c r="F540" s="37" t="n">
        <v>2</v>
      </c>
      <c r="G540" s="37" t="n">
        <v>5</v>
      </c>
      <c r="H540" s="37" t="n">
        <v>8</v>
      </c>
      <c r="I540" s="37" t="str">
        <f aca="false">IFERROR(VLOOKUP(A540,Employees!$A$2:$I$1501,9,FALSE()),"Unknown")</f>
        <v>Engineering</v>
      </c>
    </row>
    <row r="541" customFormat="false" ht="15" hidden="false" customHeight="false" outlineLevel="0" collapsed="false">
      <c r="A541" s="37" t="s">
        <v>796</v>
      </c>
      <c r="B541" s="37" t="n">
        <v>2024</v>
      </c>
      <c r="C541" s="37" t="n">
        <v>3</v>
      </c>
      <c r="D541" s="37" t="n">
        <v>2</v>
      </c>
      <c r="E541" s="37" t="n">
        <v>2</v>
      </c>
      <c r="F541" s="37" t="n">
        <v>3</v>
      </c>
      <c r="G541" s="37" t="n">
        <v>4</v>
      </c>
      <c r="H541" s="37" t="n">
        <v>10</v>
      </c>
      <c r="I541" s="37" t="str">
        <f aca="false">IFERROR(VLOOKUP(A541,Employees!$A$2:$I$1501,9,FALSE()),"Unknown")</f>
        <v>Data &amp; AI</v>
      </c>
    </row>
    <row r="542" customFormat="false" ht="15" hidden="false" customHeight="false" outlineLevel="0" collapsed="false">
      <c r="A542" s="37" t="s">
        <v>428</v>
      </c>
      <c r="B542" s="37" t="n">
        <v>2024</v>
      </c>
      <c r="C542" s="37" t="n">
        <v>4</v>
      </c>
      <c r="D542" s="37" t="n">
        <v>2</v>
      </c>
      <c r="E542" s="37" t="n">
        <v>3</v>
      </c>
      <c r="F542" s="37" t="n">
        <v>5</v>
      </c>
      <c r="G542" s="37" t="n">
        <v>3</v>
      </c>
      <c r="H542" s="37" t="n">
        <v>9</v>
      </c>
      <c r="I542" s="37" t="str">
        <f aca="false">IFERROR(VLOOKUP(A542,Employees!$A$2:$I$1501,9,FALSE()),"Unknown")</f>
        <v>Finance</v>
      </c>
    </row>
    <row r="543" customFormat="false" ht="15" hidden="false" customHeight="false" outlineLevel="0" collapsed="false">
      <c r="A543" s="37" t="s">
        <v>1649</v>
      </c>
      <c r="B543" s="37" t="n">
        <v>2024</v>
      </c>
      <c r="C543" s="37" t="n">
        <v>4</v>
      </c>
      <c r="D543" s="37" t="n">
        <v>4</v>
      </c>
      <c r="E543" s="37" t="n">
        <v>4</v>
      </c>
      <c r="F543" s="37" t="n">
        <v>4</v>
      </c>
      <c r="G543" s="37" t="n">
        <v>2</v>
      </c>
      <c r="H543" s="37" t="n">
        <v>10</v>
      </c>
      <c r="I543" s="37" t="str">
        <f aca="false">IFERROR(VLOOKUP(A543,Employees!$A$2:$I$1501,9,FALSE()),"Unknown")</f>
        <v>Sales</v>
      </c>
    </row>
    <row r="544" customFormat="false" ht="15" hidden="false" customHeight="false" outlineLevel="0" collapsed="false">
      <c r="A544" s="37" t="s">
        <v>1492</v>
      </c>
      <c r="B544" s="37" t="n">
        <v>2024</v>
      </c>
      <c r="C544" s="37" t="n">
        <v>1</v>
      </c>
      <c r="D544" s="37" t="n">
        <v>3</v>
      </c>
      <c r="E544" s="37" t="n">
        <v>3</v>
      </c>
      <c r="F544" s="37" t="n">
        <v>2</v>
      </c>
      <c r="G544" s="37" t="n">
        <v>2</v>
      </c>
      <c r="H544" s="37" t="n">
        <v>8</v>
      </c>
      <c r="I544" s="37" t="str">
        <f aca="false">IFERROR(VLOOKUP(A544,Employees!$A$2:$I$1501,9,FALSE()),"Unknown")</f>
        <v>Customer Support</v>
      </c>
    </row>
    <row r="545" customFormat="false" ht="15" hidden="false" customHeight="false" outlineLevel="0" collapsed="false">
      <c r="A545" s="37" t="s">
        <v>616</v>
      </c>
      <c r="B545" s="37" t="n">
        <v>2024</v>
      </c>
      <c r="C545" s="37" t="n">
        <v>4</v>
      </c>
      <c r="D545" s="37" t="n">
        <v>3</v>
      </c>
      <c r="E545" s="37" t="n">
        <v>3</v>
      </c>
      <c r="F545" s="37" t="n">
        <v>4</v>
      </c>
      <c r="G545" s="37" t="n">
        <v>3</v>
      </c>
      <c r="H545" s="37" t="n">
        <v>7</v>
      </c>
      <c r="I545" s="37" t="str">
        <f aca="false">IFERROR(VLOOKUP(A545,Employees!$A$2:$I$1501,9,FALSE()),"Unknown")</f>
        <v>Finance</v>
      </c>
    </row>
    <row r="546" customFormat="false" ht="15" hidden="false" customHeight="false" outlineLevel="0" collapsed="false">
      <c r="A546" s="37" t="s">
        <v>1641</v>
      </c>
      <c r="B546" s="37" t="n">
        <v>2024</v>
      </c>
      <c r="C546" s="37" t="n">
        <v>3</v>
      </c>
      <c r="D546" s="37" t="n">
        <v>5</v>
      </c>
      <c r="E546" s="37" t="n">
        <v>3</v>
      </c>
      <c r="F546" s="37" t="n">
        <v>4</v>
      </c>
      <c r="G546" s="37" t="n">
        <v>2</v>
      </c>
      <c r="H546" s="37" t="n">
        <v>5</v>
      </c>
      <c r="I546" s="37" t="str">
        <f aca="false">IFERROR(VLOOKUP(A546,Employees!$A$2:$I$1501,9,FALSE()),"Unknown")</f>
        <v>Operations</v>
      </c>
    </row>
    <row r="547" customFormat="false" ht="15" hidden="false" customHeight="false" outlineLevel="0" collapsed="false">
      <c r="A547" s="37" t="s">
        <v>1563</v>
      </c>
      <c r="B547" s="37" t="n">
        <v>2024</v>
      </c>
      <c r="C547" s="37" t="n">
        <v>3</v>
      </c>
      <c r="D547" s="37" t="n">
        <v>3</v>
      </c>
      <c r="E547" s="37" t="n">
        <v>3</v>
      </c>
      <c r="F547" s="37" t="n">
        <v>4</v>
      </c>
      <c r="G547" s="37" t="n">
        <v>3</v>
      </c>
      <c r="H547" s="37" t="n">
        <v>10</v>
      </c>
      <c r="I547" s="37" t="str">
        <f aca="false">IFERROR(VLOOKUP(A547,Employees!$A$2:$I$1501,9,FALSE()),"Unknown")</f>
        <v>Sales</v>
      </c>
    </row>
    <row r="548" customFormat="false" ht="15" hidden="false" customHeight="false" outlineLevel="0" collapsed="false">
      <c r="A548" s="37" t="s">
        <v>968</v>
      </c>
      <c r="B548" s="37" t="n">
        <v>2024</v>
      </c>
      <c r="C548" s="37" t="n">
        <v>3</v>
      </c>
      <c r="D548" s="37" t="n">
        <v>4</v>
      </c>
      <c r="E548" s="37" t="n">
        <v>4</v>
      </c>
      <c r="F548" s="37" t="n">
        <v>3</v>
      </c>
      <c r="G548" s="37" t="n">
        <v>3</v>
      </c>
      <c r="H548" s="37" t="n">
        <v>8</v>
      </c>
      <c r="I548" s="37" t="str">
        <f aca="false">IFERROR(VLOOKUP(A548,Employees!$A$2:$I$1501,9,FALSE()),"Unknown")</f>
        <v>Engineering</v>
      </c>
    </row>
    <row r="549" customFormat="false" ht="15" hidden="false" customHeight="false" outlineLevel="0" collapsed="false">
      <c r="A549" s="37" t="s">
        <v>999</v>
      </c>
      <c r="B549" s="37" t="n">
        <v>2024</v>
      </c>
      <c r="C549" s="37" t="n">
        <v>5</v>
      </c>
      <c r="D549" s="37" t="n">
        <v>3</v>
      </c>
      <c r="E549" s="37" t="n">
        <v>5</v>
      </c>
      <c r="F549" s="37" t="n">
        <v>4</v>
      </c>
      <c r="G549" s="37" t="n">
        <v>4</v>
      </c>
      <c r="H549" s="37" t="n">
        <v>9</v>
      </c>
      <c r="I549" s="37" t="str">
        <f aca="false">IFERROR(VLOOKUP(A549,Employees!$A$2:$I$1501,9,FALSE()),"Unknown")</f>
        <v>Legal &amp; Compliance</v>
      </c>
    </row>
    <row r="550" customFormat="false" ht="15" hidden="false" customHeight="false" outlineLevel="0" collapsed="false">
      <c r="A550" s="37" t="s">
        <v>1510</v>
      </c>
      <c r="B550" s="37" t="n">
        <v>2024</v>
      </c>
      <c r="C550" s="37" t="n">
        <v>2</v>
      </c>
      <c r="D550" s="37" t="n">
        <v>5</v>
      </c>
      <c r="E550" s="37" t="n">
        <v>2</v>
      </c>
      <c r="F550" s="37" t="n">
        <v>4</v>
      </c>
      <c r="G550" s="37" t="n">
        <v>3</v>
      </c>
      <c r="H550" s="37" t="n">
        <v>6</v>
      </c>
      <c r="I550" s="37" t="str">
        <f aca="false">IFERROR(VLOOKUP(A550,Employees!$A$2:$I$1501,9,FALSE()),"Unknown")</f>
        <v>Data &amp; AI</v>
      </c>
    </row>
    <row r="551" customFormat="false" ht="15" hidden="false" customHeight="false" outlineLevel="0" collapsed="false">
      <c r="A551" s="37" t="s">
        <v>943</v>
      </c>
      <c r="B551" s="37" t="n">
        <v>2024</v>
      </c>
      <c r="C551" s="37" t="n">
        <v>5</v>
      </c>
      <c r="D551" s="37" t="n">
        <v>3</v>
      </c>
      <c r="E551" s="37" t="n">
        <v>2</v>
      </c>
      <c r="F551" s="37" t="n">
        <v>4</v>
      </c>
      <c r="G551" s="37" t="n">
        <v>2</v>
      </c>
      <c r="H551" s="37" t="n">
        <v>10</v>
      </c>
      <c r="I551" s="37" t="str">
        <f aca="false">IFERROR(VLOOKUP(A551,Employees!$A$2:$I$1501,9,FALSE()),"Unknown")</f>
        <v>Engineering</v>
      </c>
    </row>
    <row r="552" customFormat="false" ht="15" hidden="false" customHeight="false" outlineLevel="0" collapsed="false">
      <c r="A552" s="37" t="s">
        <v>646</v>
      </c>
      <c r="B552" s="37" t="n">
        <v>2024</v>
      </c>
      <c r="C552" s="37" t="n">
        <v>3</v>
      </c>
      <c r="D552" s="37" t="n">
        <v>2</v>
      </c>
      <c r="E552" s="37" t="n">
        <v>4</v>
      </c>
      <c r="F552" s="37" t="n">
        <v>3</v>
      </c>
      <c r="G552" s="37" t="n">
        <v>1</v>
      </c>
      <c r="H552" s="37" t="n">
        <v>6</v>
      </c>
      <c r="I552" s="37" t="str">
        <f aca="false">IFERROR(VLOOKUP(A552,Employees!$A$2:$I$1501,9,FALSE()),"Unknown")</f>
        <v>Engineering</v>
      </c>
    </row>
    <row r="553" customFormat="false" ht="15" hidden="false" customHeight="false" outlineLevel="0" collapsed="false">
      <c r="A553" s="37" t="s">
        <v>1192</v>
      </c>
      <c r="B553" s="37" t="n">
        <v>2024</v>
      </c>
      <c r="C553" s="37" t="n">
        <v>4</v>
      </c>
      <c r="D553" s="37" t="n">
        <v>4</v>
      </c>
      <c r="E553" s="37" t="n">
        <v>3</v>
      </c>
      <c r="F553" s="37" t="n">
        <v>4</v>
      </c>
      <c r="G553" s="37" t="n">
        <v>4</v>
      </c>
      <c r="H553" s="37" t="n">
        <v>8</v>
      </c>
      <c r="I553" s="37" t="str">
        <f aca="false">IFERROR(VLOOKUP(A553,Employees!$A$2:$I$1501,9,FALSE()),"Unknown")</f>
        <v>Sales</v>
      </c>
    </row>
    <row r="554" customFormat="false" ht="15" hidden="false" customHeight="false" outlineLevel="0" collapsed="false">
      <c r="A554" s="37" t="s">
        <v>1672</v>
      </c>
      <c r="B554" s="37" t="n">
        <v>2024</v>
      </c>
      <c r="C554" s="37" t="n">
        <v>3</v>
      </c>
      <c r="D554" s="37" t="n">
        <v>3</v>
      </c>
      <c r="E554" s="37" t="n">
        <v>3</v>
      </c>
      <c r="F554" s="37" t="n">
        <v>2</v>
      </c>
      <c r="G554" s="37" t="n">
        <v>2</v>
      </c>
      <c r="H554" s="37" t="n">
        <v>7</v>
      </c>
      <c r="I554" s="37" t="str">
        <f aca="false">IFERROR(VLOOKUP(A554,Employees!$A$2:$I$1501,9,FALSE()),"Unknown")</f>
        <v>Engineering</v>
      </c>
    </row>
    <row r="555" customFormat="false" ht="15" hidden="false" customHeight="false" outlineLevel="0" collapsed="false">
      <c r="A555" s="37" t="s">
        <v>877</v>
      </c>
      <c r="B555" s="37" t="n">
        <v>2024</v>
      </c>
      <c r="C555" s="37" t="n">
        <v>3</v>
      </c>
      <c r="D555" s="37" t="n">
        <v>3</v>
      </c>
      <c r="E555" s="37" t="n">
        <v>4</v>
      </c>
      <c r="F555" s="37" t="n">
        <v>3</v>
      </c>
      <c r="G555" s="37" t="n">
        <v>3</v>
      </c>
      <c r="H555" s="37" t="n">
        <v>7</v>
      </c>
      <c r="I555" s="37" t="str">
        <f aca="false">IFERROR(VLOOKUP(A555,Employees!$A$2:$I$1501,9,FALSE()),"Unknown")</f>
        <v>Marketing</v>
      </c>
    </row>
    <row r="556" customFormat="false" ht="15" hidden="false" customHeight="false" outlineLevel="0" collapsed="false">
      <c r="A556" s="37" t="s">
        <v>1781</v>
      </c>
      <c r="B556" s="37" t="n">
        <v>2024</v>
      </c>
      <c r="C556" s="37" t="n">
        <v>5</v>
      </c>
      <c r="D556" s="37" t="n">
        <v>5</v>
      </c>
      <c r="E556" s="37" t="n">
        <v>3</v>
      </c>
      <c r="F556" s="37" t="n">
        <v>4</v>
      </c>
      <c r="G556" s="37" t="n">
        <v>5</v>
      </c>
      <c r="H556" s="37" t="n">
        <v>5</v>
      </c>
      <c r="I556" s="37" t="str">
        <f aca="false">IFERROR(VLOOKUP(A556,Employees!$A$2:$I$1501,9,FALSE()),"Unknown")</f>
        <v>Legal &amp; Compliance</v>
      </c>
    </row>
    <row r="557" customFormat="false" ht="15" hidden="false" customHeight="false" outlineLevel="0" collapsed="false">
      <c r="A557" s="37" t="s">
        <v>1179</v>
      </c>
      <c r="B557" s="37" t="n">
        <v>2024</v>
      </c>
      <c r="C557" s="37" t="n">
        <v>4</v>
      </c>
      <c r="D557" s="37" t="n">
        <v>2</v>
      </c>
      <c r="E557" s="37" t="n">
        <v>3</v>
      </c>
      <c r="F557" s="37" t="n">
        <v>3</v>
      </c>
      <c r="G557" s="37" t="n">
        <v>2</v>
      </c>
      <c r="H557" s="37" t="n">
        <v>9</v>
      </c>
      <c r="I557" s="37" t="str">
        <f aca="false">IFERROR(VLOOKUP(A557,Employees!$A$2:$I$1501,9,FALSE()),"Unknown")</f>
        <v>Sales</v>
      </c>
    </row>
    <row r="558" customFormat="false" ht="15" hidden="false" customHeight="false" outlineLevel="0" collapsed="false">
      <c r="A558" s="37" t="s">
        <v>1026</v>
      </c>
      <c r="B558" s="37" t="n">
        <v>2024</v>
      </c>
      <c r="C558" s="37" t="n">
        <v>3</v>
      </c>
      <c r="D558" s="37" t="n">
        <v>2</v>
      </c>
      <c r="E558" s="37" t="n">
        <v>3</v>
      </c>
      <c r="F558" s="37" t="n">
        <v>4</v>
      </c>
      <c r="G558" s="37" t="n">
        <v>1</v>
      </c>
      <c r="H558" s="37" t="n">
        <v>0</v>
      </c>
      <c r="I558" s="37" t="str">
        <f aca="false">IFERROR(VLOOKUP(A558,Employees!$A$2:$I$1501,9,FALSE()),"Unknown")</f>
        <v>Engineering</v>
      </c>
    </row>
    <row r="559" customFormat="false" ht="15" hidden="false" customHeight="false" outlineLevel="0" collapsed="false">
      <c r="A559" s="37" t="s">
        <v>779</v>
      </c>
      <c r="B559" s="37" t="n">
        <v>2024</v>
      </c>
      <c r="C559" s="37" t="n">
        <v>4</v>
      </c>
      <c r="D559" s="37" t="n">
        <v>3</v>
      </c>
      <c r="E559" s="37" t="n">
        <v>5</v>
      </c>
      <c r="F559" s="37" t="n">
        <v>3</v>
      </c>
      <c r="G559" s="37" t="n">
        <v>4</v>
      </c>
      <c r="H559" s="37" t="n">
        <v>7</v>
      </c>
      <c r="I559" s="37" t="str">
        <f aca="false">IFERROR(VLOOKUP(A559,Employees!$A$2:$I$1501,9,FALSE()),"Unknown")</f>
        <v>Customer Support</v>
      </c>
    </row>
    <row r="560" customFormat="false" ht="15" hidden="false" customHeight="false" outlineLevel="0" collapsed="false">
      <c r="A560" s="37" t="s">
        <v>1796</v>
      </c>
      <c r="B560" s="37" t="n">
        <v>2024</v>
      </c>
      <c r="C560" s="37" t="n">
        <v>2</v>
      </c>
      <c r="D560" s="37" t="n">
        <v>3</v>
      </c>
      <c r="E560" s="37" t="n">
        <v>2</v>
      </c>
      <c r="F560" s="37" t="n">
        <v>2</v>
      </c>
      <c r="G560" s="37" t="n">
        <v>2</v>
      </c>
      <c r="H560" s="37" t="n">
        <v>4</v>
      </c>
      <c r="I560" s="37" t="str">
        <f aca="false">IFERROR(VLOOKUP(A560,Employees!$A$2:$I$1501,9,FALSE()),"Unknown")</f>
        <v>Marketing</v>
      </c>
    </row>
    <row r="561" customFormat="false" ht="15" hidden="false" customHeight="false" outlineLevel="0" collapsed="false">
      <c r="A561" s="37" t="s">
        <v>761</v>
      </c>
      <c r="B561" s="37" t="n">
        <v>2024</v>
      </c>
      <c r="C561" s="37" t="n">
        <v>3</v>
      </c>
      <c r="D561" s="37" t="n">
        <v>3</v>
      </c>
      <c r="E561" s="37" t="n">
        <v>4</v>
      </c>
      <c r="F561" s="37" t="n">
        <v>2</v>
      </c>
      <c r="G561" s="37" t="n">
        <v>3</v>
      </c>
      <c r="H561" s="37" t="n">
        <v>6</v>
      </c>
      <c r="I561" s="37" t="str">
        <f aca="false">IFERROR(VLOOKUP(A561,Employees!$A$2:$I$1501,9,FALSE()),"Unknown")</f>
        <v>Operations</v>
      </c>
    </row>
    <row r="562" customFormat="false" ht="15" hidden="false" customHeight="false" outlineLevel="0" collapsed="false">
      <c r="A562" s="37" t="s">
        <v>706</v>
      </c>
      <c r="B562" s="37" t="n">
        <v>2024</v>
      </c>
      <c r="C562" s="37" t="n">
        <v>4</v>
      </c>
      <c r="D562" s="37" t="n">
        <v>4</v>
      </c>
      <c r="E562" s="37" t="n">
        <v>4</v>
      </c>
      <c r="F562" s="37" t="n">
        <v>3</v>
      </c>
      <c r="G562" s="37" t="n">
        <v>4</v>
      </c>
      <c r="H562" s="37" t="n">
        <v>7</v>
      </c>
      <c r="I562" s="37" t="str">
        <f aca="false">IFERROR(VLOOKUP(A562,Employees!$A$2:$I$1501,9,FALSE()),"Unknown")</f>
        <v>Sales</v>
      </c>
    </row>
    <row r="563" customFormat="false" ht="15" hidden="false" customHeight="false" outlineLevel="0" collapsed="false">
      <c r="A563" s="37" t="s">
        <v>1259</v>
      </c>
      <c r="B563" s="37" t="n">
        <v>2024</v>
      </c>
      <c r="C563" s="37" t="n">
        <v>4</v>
      </c>
      <c r="D563" s="37" t="n">
        <v>3</v>
      </c>
      <c r="E563" s="37" t="n">
        <v>3</v>
      </c>
      <c r="F563" s="37" t="n">
        <v>2</v>
      </c>
      <c r="G563" s="37" t="n">
        <v>3</v>
      </c>
      <c r="H563" s="37" t="n">
        <v>8</v>
      </c>
      <c r="I563" s="37" t="str">
        <f aca="false">IFERROR(VLOOKUP(A563,Employees!$A$2:$I$1501,9,FALSE()),"Unknown")</f>
        <v>Human Resources</v>
      </c>
    </row>
    <row r="564" customFormat="false" ht="15" hidden="false" customHeight="false" outlineLevel="0" collapsed="false">
      <c r="A564" s="37" t="s">
        <v>1377</v>
      </c>
      <c r="B564" s="37" t="n">
        <v>2024</v>
      </c>
      <c r="C564" s="37" t="n">
        <v>4</v>
      </c>
      <c r="D564" s="37" t="n">
        <v>4</v>
      </c>
      <c r="E564" s="37" t="n">
        <v>2</v>
      </c>
      <c r="F564" s="37" t="n">
        <v>3</v>
      </c>
      <c r="G564" s="37" t="n">
        <v>3</v>
      </c>
      <c r="H564" s="37" t="n">
        <v>10</v>
      </c>
      <c r="I564" s="37" t="str">
        <f aca="false">IFERROR(VLOOKUP(A564,Employees!$A$2:$I$1501,9,FALSE()),"Unknown")</f>
        <v>Sales</v>
      </c>
    </row>
    <row r="565" customFormat="false" ht="15" hidden="false" customHeight="false" outlineLevel="0" collapsed="false">
      <c r="A565" s="37" t="s">
        <v>826</v>
      </c>
      <c r="B565" s="37" t="n">
        <v>2024</v>
      </c>
      <c r="C565" s="37" t="n">
        <v>2</v>
      </c>
      <c r="D565" s="37" t="n">
        <v>2</v>
      </c>
      <c r="E565" s="37" t="n">
        <v>2</v>
      </c>
      <c r="F565" s="37" t="n">
        <v>4</v>
      </c>
      <c r="G565" s="37" t="n">
        <v>4</v>
      </c>
      <c r="H565" s="37" t="n">
        <v>8</v>
      </c>
      <c r="I565" s="37" t="str">
        <f aca="false">IFERROR(VLOOKUP(A565,Employees!$A$2:$I$1501,9,FALSE()),"Unknown")</f>
        <v>Data &amp; AI</v>
      </c>
    </row>
    <row r="566" customFormat="false" ht="15" hidden="false" customHeight="false" outlineLevel="0" collapsed="false">
      <c r="A566" s="37" t="s">
        <v>1725</v>
      </c>
      <c r="B566" s="37" t="n">
        <v>2024</v>
      </c>
      <c r="C566" s="37" t="n">
        <v>4</v>
      </c>
      <c r="D566" s="37" t="n">
        <v>2</v>
      </c>
      <c r="E566" s="37" t="n">
        <v>4</v>
      </c>
      <c r="F566" s="37" t="n">
        <v>3</v>
      </c>
      <c r="G566" s="37" t="n">
        <v>3</v>
      </c>
      <c r="H566" s="37" t="n">
        <v>8</v>
      </c>
      <c r="I566" s="37" t="str">
        <f aca="false">IFERROR(VLOOKUP(A566,Employees!$A$2:$I$1501,9,FALSE()),"Unknown")</f>
        <v>Engineering</v>
      </c>
    </row>
    <row r="567" customFormat="false" ht="15" hidden="false" customHeight="false" outlineLevel="0" collapsed="false">
      <c r="A567" s="37" t="s">
        <v>1786</v>
      </c>
      <c r="B567" s="37" t="n">
        <v>2024</v>
      </c>
      <c r="C567" s="37" t="n">
        <v>3</v>
      </c>
      <c r="D567" s="37" t="n">
        <v>4</v>
      </c>
      <c r="E567" s="37" t="n">
        <v>3</v>
      </c>
      <c r="F567" s="37" t="n">
        <v>4</v>
      </c>
      <c r="G567" s="37" t="n">
        <v>5</v>
      </c>
      <c r="H567" s="37" t="n">
        <v>9</v>
      </c>
      <c r="I567" s="37" t="str">
        <f aca="false">IFERROR(VLOOKUP(A567,Employees!$A$2:$I$1501,9,FALSE()),"Unknown")</f>
        <v>Engineering</v>
      </c>
    </row>
    <row r="568" customFormat="false" ht="15" hidden="false" customHeight="false" outlineLevel="0" collapsed="false">
      <c r="A568" s="37" t="s">
        <v>755</v>
      </c>
      <c r="B568" s="37" t="n">
        <v>2024</v>
      </c>
      <c r="C568" s="37" t="n">
        <v>3</v>
      </c>
      <c r="D568" s="37" t="n">
        <v>3</v>
      </c>
      <c r="E568" s="37" t="n">
        <v>4</v>
      </c>
      <c r="F568" s="37" t="n">
        <v>4</v>
      </c>
      <c r="G568" s="37" t="n">
        <v>3</v>
      </c>
      <c r="H568" s="37" t="n">
        <v>4</v>
      </c>
      <c r="I568" s="37" t="str">
        <f aca="false">IFERROR(VLOOKUP(A568,Employees!$A$2:$I$1501,9,FALSE()),"Unknown")</f>
        <v>Marketing</v>
      </c>
    </row>
    <row r="569" customFormat="false" ht="15" hidden="false" customHeight="false" outlineLevel="0" collapsed="false">
      <c r="A569" s="37" t="s">
        <v>1590</v>
      </c>
      <c r="B569" s="37" t="n">
        <v>2024</v>
      </c>
      <c r="C569" s="37" t="n">
        <v>2</v>
      </c>
      <c r="D569" s="37" t="n">
        <v>3</v>
      </c>
      <c r="E569" s="37" t="n">
        <v>4</v>
      </c>
      <c r="F569" s="37" t="n">
        <v>4</v>
      </c>
      <c r="G569" s="37" t="n">
        <v>1</v>
      </c>
      <c r="H569" s="37" t="n">
        <v>9</v>
      </c>
      <c r="I569" s="37" t="str">
        <f aca="false">IFERROR(VLOOKUP(A569,Employees!$A$2:$I$1501,9,FALSE()),"Unknown")</f>
        <v>Data &amp; AI</v>
      </c>
    </row>
    <row r="570" customFormat="false" ht="15" hidden="false" customHeight="false" outlineLevel="0" collapsed="false">
      <c r="A570" s="37" t="s">
        <v>1748</v>
      </c>
      <c r="B570" s="37" t="n">
        <v>2024</v>
      </c>
      <c r="C570" s="37" t="n">
        <v>5</v>
      </c>
      <c r="D570" s="37" t="n">
        <v>1</v>
      </c>
      <c r="E570" s="37" t="n">
        <v>4</v>
      </c>
      <c r="F570" s="37" t="n">
        <v>4</v>
      </c>
      <c r="G570" s="37" t="n">
        <v>2</v>
      </c>
      <c r="H570" s="37" t="n">
        <v>7</v>
      </c>
      <c r="I570" s="37" t="str">
        <f aca="false">IFERROR(VLOOKUP(A570,Employees!$A$2:$I$1501,9,FALSE()),"Unknown")</f>
        <v>Human Resources</v>
      </c>
    </row>
    <row r="571" customFormat="false" ht="15" hidden="false" customHeight="false" outlineLevel="0" collapsed="false">
      <c r="A571" s="37" t="s">
        <v>926</v>
      </c>
      <c r="B571" s="37" t="n">
        <v>2024</v>
      </c>
      <c r="C571" s="37" t="n">
        <v>4</v>
      </c>
      <c r="D571" s="37" t="n">
        <v>3</v>
      </c>
      <c r="E571" s="37" t="n">
        <v>3</v>
      </c>
      <c r="F571" s="37" t="n">
        <v>4</v>
      </c>
      <c r="G571" s="37" t="n">
        <v>3</v>
      </c>
      <c r="H571" s="37" t="n">
        <v>5</v>
      </c>
      <c r="I571" s="37" t="str">
        <f aca="false">IFERROR(VLOOKUP(A571,Employees!$A$2:$I$1501,9,FALSE()),"Unknown")</f>
        <v>Sales</v>
      </c>
    </row>
    <row r="572" customFormat="false" ht="15" hidden="false" customHeight="false" outlineLevel="0" collapsed="false">
      <c r="A572" s="37" t="s">
        <v>766</v>
      </c>
      <c r="B572" s="37" t="n">
        <v>2024</v>
      </c>
      <c r="C572" s="37" t="n">
        <v>4</v>
      </c>
      <c r="D572" s="37" t="n">
        <v>4</v>
      </c>
      <c r="E572" s="37" t="n">
        <v>4</v>
      </c>
      <c r="F572" s="37" t="n">
        <v>5</v>
      </c>
      <c r="G572" s="37" t="n">
        <v>4</v>
      </c>
      <c r="H572" s="37" t="n">
        <v>10</v>
      </c>
      <c r="I572" s="37" t="str">
        <f aca="false">IFERROR(VLOOKUP(A572,Employees!$A$2:$I$1501,9,FALSE()),"Unknown")</f>
        <v>Engineering</v>
      </c>
    </row>
    <row r="573" customFormat="false" ht="15" hidden="false" customHeight="false" outlineLevel="0" collapsed="false">
      <c r="A573" s="37" t="s">
        <v>924</v>
      </c>
      <c r="B573" s="37" t="n">
        <v>2024</v>
      </c>
      <c r="C573" s="37" t="n">
        <v>3</v>
      </c>
      <c r="D573" s="37" t="n">
        <v>3</v>
      </c>
      <c r="E573" s="37" t="n">
        <v>3</v>
      </c>
      <c r="F573" s="37" t="n">
        <v>2</v>
      </c>
      <c r="G573" s="37" t="n">
        <v>2</v>
      </c>
      <c r="H573" s="37" t="n">
        <v>4</v>
      </c>
      <c r="I573" s="37" t="str">
        <f aca="false">IFERROR(VLOOKUP(A573,Employees!$A$2:$I$1501,9,FALSE()),"Unknown")</f>
        <v>Sales</v>
      </c>
    </row>
    <row r="574" customFormat="false" ht="15" hidden="false" customHeight="false" outlineLevel="0" collapsed="false">
      <c r="A574" s="37" t="s">
        <v>823</v>
      </c>
      <c r="B574" s="37" t="n">
        <v>2024</v>
      </c>
      <c r="C574" s="37" t="n">
        <v>3</v>
      </c>
      <c r="D574" s="37" t="n">
        <v>5</v>
      </c>
      <c r="E574" s="37" t="n">
        <v>5</v>
      </c>
      <c r="F574" s="37" t="n">
        <v>3</v>
      </c>
      <c r="G574" s="37" t="n">
        <v>3</v>
      </c>
      <c r="H574" s="37" t="n">
        <v>3</v>
      </c>
      <c r="I574" s="37" t="str">
        <f aca="false">IFERROR(VLOOKUP(A574,Employees!$A$2:$I$1501,9,FALSE()),"Unknown")</f>
        <v>Human Resources</v>
      </c>
    </row>
    <row r="575" customFormat="false" ht="15" hidden="false" customHeight="false" outlineLevel="0" collapsed="false">
      <c r="A575" s="37" t="s">
        <v>1703</v>
      </c>
      <c r="B575" s="37" t="n">
        <v>2024</v>
      </c>
      <c r="C575" s="37" t="n">
        <v>3</v>
      </c>
      <c r="D575" s="37" t="n">
        <v>3</v>
      </c>
      <c r="E575" s="37" t="n">
        <v>3</v>
      </c>
      <c r="F575" s="37" t="n">
        <v>3</v>
      </c>
      <c r="G575" s="37" t="n">
        <v>4</v>
      </c>
      <c r="H575" s="37" t="n">
        <v>9</v>
      </c>
      <c r="I575" s="37" t="str">
        <f aca="false">IFERROR(VLOOKUP(A575,Employees!$A$2:$I$1501,9,FALSE()),"Unknown")</f>
        <v>Engineering</v>
      </c>
    </row>
    <row r="576" customFormat="false" ht="15" hidden="false" customHeight="false" outlineLevel="0" collapsed="false">
      <c r="A576" s="37" t="s">
        <v>1244</v>
      </c>
      <c r="B576" s="37" t="n">
        <v>2024</v>
      </c>
      <c r="C576" s="37" t="n">
        <v>3</v>
      </c>
      <c r="D576" s="37" t="n">
        <v>5</v>
      </c>
      <c r="E576" s="37" t="n">
        <v>4</v>
      </c>
      <c r="F576" s="37" t="n">
        <v>4</v>
      </c>
      <c r="G576" s="37" t="n">
        <v>3</v>
      </c>
      <c r="H576" s="37" t="n">
        <v>9</v>
      </c>
      <c r="I576" s="37" t="str">
        <f aca="false">IFERROR(VLOOKUP(A576,Employees!$A$2:$I$1501,9,FALSE()),"Unknown")</f>
        <v>Human Resources</v>
      </c>
    </row>
    <row r="577" customFormat="false" ht="15" hidden="false" customHeight="false" outlineLevel="0" collapsed="false">
      <c r="A577" s="37" t="s">
        <v>660</v>
      </c>
      <c r="B577" s="37" t="n">
        <v>2024</v>
      </c>
      <c r="C577" s="37" t="n">
        <v>4</v>
      </c>
      <c r="D577" s="37" t="n">
        <v>5</v>
      </c>
      <c r="E577" s="37" t="n">
        <v>4</v>
      </c>
      <c r="F577" s="37" t="n">
        <v>4</v>
      </c>
      <c r="G577" s="37" t="n">
        <v>3</v>
      </c>
      <c r="H577" s="37" t="n">
        <v>10</v>
      </c>
      <c r="I577" s="37" t="str">
        <f aca="false">IFERROR(VLOOKUP(A577,Employees!$A$2:$I$1501,9,FALSE()),"Unknown")</f>
        <v>Legal &amp; Compliance</v>
      </c>
    </row>
    <row r="578" customFormat="false" ht="15" hidden="false" customHeight="false" outlineLevel="0" collapsed="false">
      <c r="A578" s="37" t="s">
        <v>820</v>
      </c>
      <c r="B578" s="37" t="n">
        <v>2024</v>
      </c>
      <c r="C578" s="37" t="n">
        <v>2</v>
      </c>
      <c r="D578" s="37" t="n">
        <v>3</v>
      </c>
      <c r="E578" s="37" t="n">
        <v>4</v>
      </c>
      <c r="F578" s="37" t="n">
        <v>3</v>
      </c>
      <c r="G578" s="37" t="n">
        <v>3</v>
      </c>
      <c r="H578" s="37" t="n">
        <v>6</v>
      </c>
      <c r="I578" s="37" t="str">
        <f aca="false">IFERROR(VLOOKUP(A578,Employees!$A$2:$I$1501,9,FALSE()),"Unknown")</f>
        <v>Engineering</v>
      </c>
    </row>
    <row r="579" customFormat="false" ht="15" hidden="false" customHeight="false" outlineLevel="0" collapsed="false">
      <c r="A579" s="37" t="s">
        <v>1269</v>
      </c>
      <c r="B579" s="37" t="n">
        <v>2024</v>
      </c>
      <c r="C579" s="37" t="n">
        <v>4</v>
      </c>
      <c r="D579" s="37" t="n">
        <v>3</v>
      </c>
      <c r="E579" s="37" t="n">
        <v>4</v>
      </c>
      <c r="F579" s="37" t="n">
        <v>5</v>
      </c>
      <c r="G579" s="37" t="n">
        <v>4</v>
      </c>
      <c r="H579" s="37" t="n">
        <v>7</v>
      </c>
      <c r="I579" s="37" t="str">
        <f aca="false">IFERROR(VLOOKUP(A579,Employees!$A$2:$I$1501,9,FALSE()),"Unknown")</f>
        <v>Sales</v>
      </c>
    </row>
    <row r="580" customFormat="false" ht="15" hidden="false" customHeight="false" outlineLevel="0" collapsed="false">
      <c r="A580" s="37" t="s">
        <v>1812</v>
      </c>
      <c r="B580" s="37" t="n">
        <v>2024</v>
      </c>
      <c r="C580" s="37" t="n">
        <v>4</v>
      </c>
      <c r="D580" s="37" t="n">
        <v>2</v>
      </c>
      <c r="E580" s="37" t="n">
        <v>3</v>
      </c>
      <c r="F580" s="37" t="n">
        <v>5</v>
      </c>
      <c r="G580" s="37" t="n">
        <v>3</v>
      </c>
      <c r="H580" s="37" t="n">
        <v>8</v>
      </c>
      <c r="I580" s="37" t="str">
        <f aca="false">IFERROR(VLOOKUP(A580,Employees!$A$2:$I$1501,9,FALSE()),"Unknown")</f>
        <v>Customer Support</v>
      </c>
    </row>
    <row r="581" customFormat="false" ht="15" hidden="false" customHeight="false" outlineLevel="0" collapsed="false">
      <c r="A581" s="37" t="s">
        <v>815</v>
      </c>
      <c r="B581" s="37" t="n">
        <v>2024</v>
      </c>
      <c r="C581" s="37" t="n">
        <v>3</v>
      </c>
      <c r="D581" s="37" t="n">
        <v>3</v>
      </c>
      <c r="E581" s="37" t="n">
        <v>4</v>
      </c>
      <c r="F581" s="37" t="n">
        <v>2</v>
      </c>
      <c r="G581" s="37" t="n">
        <v>3</v>
      </c>
      <c r="H581" s="37" t="n">
        <v>5</v>
      </c>
      <c r="I581" s="37" t="str">
        <f aca="false">IFERROR(VLOOKUP(A581,Employees!$A$2:$I$1501,9,FALSE()),"Unknown")</f>
        <v>Engineering</v>
      </c>
    </row>
    <row r="582" customFormat="false" ht="15" hidden="false" customHeight="false" outlineLevel="0" collapsed="false">
      <c r="A582" s="37" t="s">
        <v>483</v>
      </c>
      <c r="B582" s="37" t="n">
        <v>2024</v>
      </c>
      <c r="C582" s="37" t="n">
        <v>4</v>
      </c>
      <c r="D582" s="37" t="n">
        <v>4</v>
      </c>
      <c r="E582" s="37" t="n">
        <v>2</v>
      </c>
      <c r="F582" s="37" t="n">
        <v>1</v>
      </c>
      <c r="G582" s="37" t="n">
        <v>3</v>
      </c>
      <c r="H582" s="37" t="n">
        <v>6</v>
      </c>
      <c r="I582" s="37" t="str">
        <f aca="false">IFERROR(VLOOKUP(A582,Employees!$A$2:$I$1501,9,FALSE()),"Unknown")</f>
        <v>Sales</v>
      </c>
    </row>
    <row r="583" customFormat="false" ht="15" hidden="false" customHeight="false" outlineLevel="0" collapsed="false">
      <c r="A583" s="37" t="s">
        <v>349</v>
      </c>
      <c r="B583" s="37" t="n">
        <v>2024</v>
      </c>
      <c r="C583" s="37" t="n">
        <v>5</v>
      </c>
      <c r="D583" s="37" t="n">
        <v>5</v>
      </c>
      <c r="E583" s="37" t="n">
        <v>4</v>
      </c>
      <c r="F583" s="37" t="n">
        <v>3</v>
      </c>
      <c r="G583" s="37" t="n">
        <v>3</v>
      </c>
      <c r="H583" s="37" t="n">
        <v>8</v>
      </c>
      <c r="I583" s="37" t="str">
        <f aca="false">IFERROR(VLOOKUP(A583,Employees!$A$2:$I$1501,9,FALSE()),"Unknown")</f>
        <v>Sales</v>
      </c>
    </row>
    <row r="584" customFormat="false" ht="15" hidden="false" customHeight="false" outlineLevel="0" collapsed="false">
      <c r="A584" s="37" t="s">
        <v>897</v>
      </c>
      <c r="B584" s="37" t="n">
        <v>2024</v>
      </c>
      <c r="C584" s="37" t="n">
        <v>4</v>
      </c>
      <c r="D584" s="37" t="n">
        <v>3</v>
      </c>
      <c r="E584" s="37" t="n">
        <v>2</v>
      </c>
      <c r="F584" s="37" t="n">
        <v>5</v>
      </c>
      <c r="G584" s="37" t="n">
        <v>4</v>
      </c>
      <c r="H584" s="37" t="n">
        <v>9</v>
      </c>
      <c r="I584" s="37" t="str">
        <f aca="false">IFERROR(VLOOKUP(A584,Employees!$A$2:$I$1501,9,FALSE()),"Unknown")</f>
        <v>Sales</v>
      </c>
    </row>
    <row r="585" customFormat="false" ht="15" hidden="false" customHeight="false" outlineLevel="0" collapsed="false">
      <c r="A585" s="37" t="s">
        <v>1742</v>
      </c>
      <c r="B585" s="37" t="n">
        <v>2024</v>
      </c>
      <c r="C585" s="37" t="n">
        <v>3</v>
      </c>
      <c r="D585" s="37" t="n">
        <v>5</v>
      </c>
      <c r="E585" s="37" t="n">
        <v>5</v>
      </c>
      <c r="F585" s="37" t="n">
        <v>4</v>
      </c>
      <c r="G585" s="37" t="n">
        <v>4</v>
      </c>
      <c r="H585" s="37" t="n">
        <v>8</v>
      </c>
      <c r="I585" s="37" t="str">
        <f aca="false">IFERROR(VLOOKUP(A585,Employees!$A$2:$I$1501,9,FALSE()),"Unknown")</f>
        <v>Human Resources</v>
      </c>
    </row>
    <row r="586" customFormat="false" ht="15" hidden="false" customHeight="false" outlineLevel="0" collapsed="false">
      <c r="A586" s="37" t="s">
        <v>1482</v>
      </c>
      <c r="B586" s="37" t="n">
        <v>2024</v>
      </c>
      <c r="C586" s="37" t="n">
        <v>3</v>
      </c>
      <c r="D586" s="37" t="n">
        <v>4</v>
      </c>
      <c r="E586" s="37" t="n">
        <v>4</v>
      </c>
      <c r="F586" s="37" t="n">
        <v>3</v>
      </c>
      <c r="G586" s="37" t="n">
        <v>2</v>
      </c>
      <c r="H586" s="37" t="n">
        <v>7</v>
      </c>
      <c r="I586" s="37" t="str">
        <f aca="false">IFERROR(VLOOKUP(A586,Employees!$A$2:$I$1501,9,FALSE()),"Unknown")</f>
        <v>Finance</v>
      </c>
    </row>
    <row r="587" customFormat="false" ht="15" hidden="false" customHeight="false" outlineLevel="0" collapsed="false">
      <c r="A587" s="37" t="s">
        <v>1282</v>
      </c>
      <c r="B587" s="37" t="n">
        <v>2024</v>
      </c>
      <c r="C587" s="37" t="n">
        <v>4</v>
      </c>
      <c r="D587" s="37" t="n">
        <v>4</v>
      </c>
      <c r="E587" s="37" t="n">
        <v>4</v>
      </c>
      <c r="F587" s="37" t="n">
        <v>4</v>
      </c>
      <c r="G587" s="37" t="n">
        <v>4</v>
      </c>
      <c r="H587" s="37" t="n">
        <v>7</v>
      </c>
      <c r="I587" s="37" t="str">
        <f aca="false">IFERROR(VLOOKUP(A587,Employees!$A$2:$I$1501,9,FALSE()),"Unknown")</f>
        <v>Human Resources</v>
      </c>
    </row>
    <row r="588" customFormat="false" ht="15" hidden="false" customHeight="false" outlineLevel="0" collapsed="false">
      <c r="A588" s="37" t="s">
        <v>1379</v>
      </c>
      <c r="B588" s="37" t="n">
        <v>2024</v>
      </c>
      <c r="C588" s="37" t="n">
        <v>4</v>
      </c>
      <c r="D588" s="37" t="n">
        <v>3</v>
      </c>
      <c r="E588" s="37" t="n">
        <v>4</v>
      </c>
      <c r="F588" s="37" t="n">
        <v>5</v>
      </c>
      <c r="G588" s="37" t="n">
        <v>5</v>
      </c>
      <c r="H588" s="37" t="n">
        <v>9</v>
      </c>
      <c r="I588" s="37" t="str">
        <f aca="false">IFERROR(VLOOKUP(A588,Employees!$A$2:$I$1501,9,FALSE()),"Unknown")</f>
        <v>Sales</v>
      </c>
    </row>
    <row r="589" customFormat="false" ht="15" hidden="false" customHeight="false" outlineLevel="0" collapsed="false">
      <c r="A589" s="37" t="s">
        <v>1650</v>
      </c>
      <c r="B589" s="37" t="n">
        <v>2024</v>
      </c>
      <c r="C589" s="37" t="n">
        <v>3</v>
      </c>
      <c r="D589" s="37" t="n">
        <v>3</v>
      </c>
      <c r="E589" s="37" t="n">
        <v>3</v>
      </c>
      <c r="F589" s="37" t="n">
        <v>3</v>
      </c>
      <c r="G589" s="37" t="n">
        <v>4</v>
      </c>
      <c r="H589" s="37" t="n">
        <v>1</v>
      </c>
      <c r="I589" s="37" t="str">
        <f aca="false">IFERROR(VLOOKUP(A589,Employees!$A$2:$I$1501,9,FALSE()),"Unknown")</f>
        <v>Engineering</v>
      </c>
    </row>
    <row r="590" customFormat="false" ht="15" hidden="false" customHeight="false" outlineLevel="0" collapsed="false">
      <c r="A590" s="37" t="s">
        <v>1568</v>
      </c>
      <c r="B590" s="37" t="n">
        <v>2024</v>
      </c>
      <c r="C590" s="37" t="n">
        <v>2</v>
      </c>
      <c r="D590" s="37" t="n">
        <v>3</v>
      </c>
      <c r="E590" s="37" t="n">
        <v>5</v>
      </c>
      <c r="F590" s="37" t="n">
        <v>3</v>
      </c>
      <c r="G590" s="37" t="n">
        <v>3</v>
      </c>
      <c r="H590" s="37" t="n">
        <v>4</v>
      </c>
      <c r="I590" s="37" t="str">
        <f aca="false">IFERROR(VLOOKUP(A590,Employees!$A$2:$I$1501,9,FALSE()),"Unknown")</f>
        <v>Sales</v>
      </c>
    </row>
    <row r="591" customFormat="false" ht="15" hidden="false" customHeight="false" outlineLevel="0" collapsed="false">
      <c r="A591" s="37" t="s">
        <v>1825</v>
      </c>
      <c r="B591" s="37" t="n">
        <v>2024</v>
      </c>
      <c r="C591" s="37" t="n">
        <v>5</v>
      </c>
      <c r="D591" s="37" t="n">
        <v>3</v>
      </c>
      <c r="E591" s="37" t="n">
        <v>5</v>
      </c>
      <c r="F591" s="37" t="n">
        <v>3</v>
      </c>
      <c r="G591" s="37" t="n">
        <v>4</v>
      </c>
      <c r="H591" s="37" t="n">
        <v>8</v>
      </c>
      <c r="I591" s="37" t="str">
        <f aca="false">IFERROR(VLOOKUP(A591,Employees!$A$2:$I$1501,9,FALSE()),"Unknown")</f>
        <v>Engineering</v>
      </c>
    </row>
    <row r="592" customFormat="false" ht="15" hidden="false" customHeight="false" outlineLevel="0" collapsed="false">
      <c r="A592" s="37" t="s">
        <v>1507</v>
      </c>
      <c r="B592" s="37" t="n">
        <v>2024</v>
      </c>
      <c r="C592" s="37" t="n">
        <v>3</v>
      </c>
      <c r="D592" s="37" t="n">
        <v>5</v>
      </c>
      <c r="E592" s="37" t="n">
        <v>5</v>
      </c>
      <c r="F592" s="37" t="n">
        <v>3</v>
      </c>
      <c r="G592" s="37" t="n">
        <v>4</v>
      </c>
      <c r="H592" s="37" t="n">
        <v>7</v>
      </c>
      <c r="I592" s="37" t="str">
        <f aca="false">IFERROR(VLOOKUP(A592,Employees!$A$2:$I$1501,9,FALSE()),"Unknown")</f>
        <v>Finance</v>
      </c>
    </row>
    <row r="593" customFormat="false" ht="15" hidden="false" customHeight="false" outlineLevel="0" collapsed="false">
      <c r="A593" s="37" t="s">
        <v>932</v>
      </c>
      <c r="B593" s="37" t="n">
        <v>2024</v>
      </c>
      <c r="C593" s="37" t="n">
        <v>4</v>
      </c>
      <c r="D593" s="37" t="n">
        <v>2</v>
      </c>
      <c r="E593" s="37" t="n">
        <v>1</v>
      </c>
      <c r="F593" s="37" t="n">
        <v>2</v>
      </c>
      <c r="G593" s="37" t="n">
        <v>3</v>
      </c>
      <c r="H593" s="37" t="n">
        <v>5</v>
      </c>
      <c r="I593" s="37" t="str">
        <f aca="false">IFERROR(VLOOKUP(A593,Employees!$A$2:$I$1501,9,FALSE()),"Unknown")</f>
        <v>Customer Support</v>
      </c>
    </row>
    <row r="594" customFormat="false" ht="15" hidden="false" customHeight="false" outlineLevel="0" collapsed="false">
      <c r="A594" s="37" t="s">
        <v>1085</v>
      </c>
      <c r="B594" s="37" t="n">
        <v>2024</v>
      </c>
      <c r="C594" s="37" t="n">
        <v>3</v>
      </c>
      <c r="D594" s="37" t="n">
        <v>3</v>
      </c>
      <c r="E594" s="37" t="n">
        <v>3</v>
      </c>
      <c r="F594" s="37" t="n">
        <v>3</v>
      </c>
      <c r="G594" s="37" t="n">
        <v>4</v>
      </c>
      <c r="H594" s="37" t="n">
        <v>8</v>
      </c>
      <c r="I594" s="37" t="str">
        <f aca="false">IFERROR(VLOOKUP(A594,Employees!$A$2:$I$1501,9,FALSE()),"Unknown")</f>
        <v>Engineering</v>
      </c>
    </row>
    <row r="595" customFormat="false" ht="15" hidden="false" customHeight="false" outlineLevel="0" collapsed="false">
      <c r="A595" s="37" t="s">
        <v>1435</v>
      </c>
      <c r="B595" s="37" t="n">
        <v>2024</v>
      </c>
      <c r="C595" s="37" t="n">
        <v>5</v>
      </c>
      <c r="D595" s="37" t="n">
        <v>3</v>
      </c>
      <c r="E595" s="37" t="n">
        <v>2</v>
      </c>
      <c r="F595" s="37" t="n">
        <v>2</v>
      </c>
      <c r="G595" s="37" t="n">
        <v>3</v>
      </c>
      <c r="H595" s="37" t="n">
        <v>8</v>
      </c>
      <c r="I595" s="37" t="str">
        <f aca="false">IFERROR(VLOOKUP(A595,Employees!$A$2:$I$1501,9,FALSE()),"Unknown")</f>
        <v>Engineering</v>
      </c>
    </row>
    <row r="596" customFormat="false" ht="15" hidden="false" customHeight="false" outlineLevel="0" collapsed="false">
      <c r="A596" s="37" t="s">
        <v>957</v>
      </c>
      <c r="B596" s="37" t="n">
        <v>2024</v>
      </c>
      <c r="C596" s="37" t="n">
        <v>3</v>
      </c>
      <c r="D596" s="37" t="n">
        <v>3</v>
      </c>
      <c r="E596" s="37" t="n">
        <v>3</v>
      </c>
      <c r="F596" s="37" t="n">
        <v>3</v>
      </c>
      <c r="G596" s="37" t="n">
        <v>3</v>
      </c>
      <c r="H596" s="37" t="n">
        <v>5</v>
      </c>
      <c r="I596" s="37" t="str">
        <f aca="false">IFERROR(VLOOKUP(A596,Employees!$A$2:$I$1501,9,FALSE()),"Unknown")</f>
        <v>Sales</v>
      </c>
    </row>
    <row r="597" customFormat="false" ht="15" hidden="false" customHeight="false" outlineLevel="0" collapsed="false">
      <c r="A597" s="37" t="s">
        <v>1113</v>
      </c>
      <c r="B597" s="37" t="n">
        <v>2024</v>
      </c>
      <c r="C597" s="37" t="n">
        <v>4</v>
      </c>
      <c r="D597" s="37" t="n">
        <v>4</v>
      </c>
      <c r="E597" s="37" t="n">
        <v>4</v>
      </c>
      <c r="F597" s="37" t="n">
        <v>3</v>
      </c>
      <c r="G597" s="37" t="n">
        <v>4</v>
      </c>
      <c r="H597" s="37" t="n">
        <v>10</v>
      </c>
      <c r="I597" s="37" t="str">
        <f aca="false">IFERROR(VLOOKUP(A597,Employees!$A$2:$I$1501,9,FALSE()),"Unknown")</f>
        <v>Engineering</v>
      </c>
    </row>
    <row r="598" customFormat="false" ht="15" hidden="false" customHeight="false" outlineLevel="0" collapsed="false">
      <c r="A598" s="37" t="s">
        <v>1836</v>
      </c>
      <c r="B598" s="37" t="n">
        <v>2024</v>
      </c>
      <c r="C598" s="37" t="n">
        <v>3</v>
      </c>
      <c r="D598" s="37" t="n">
        <v>3</v>
      </c>
      <c r="E598" s="37" t="n">
        <v>4</v>
      </c>
      <c r="F598" s="37" t="n">
        <v>3</v>
      </c>
      <c r="G598" s="37" t="n">
        <v>2</v>
      </c>
      <c r="H598" s="37" t="n">
        <v>6</v>
      </c>
      <c r="I598" s="37" t="str">
        <f aca="false">IFERROR(VLOOKUP(A598,Employees!$A$2:$I$1501,9,FALSE()),"Unknown")</f>
        <v>Engineering</v>
      </c>
    </row>
    <row r="599" customFormat="false" ht="15" hidden="false" customHeight="false" outlineLevel="0" collapsed="false">
      <c r="A599" s="37" t="s">
        <v>1688</v>
      </c>
      <c r="B599" s="37" t="n">
        <v>2024</v>
      </c>
      <c r="C599" s="37" t="n">
        <v>4</v>
      </c>
      <c r="D599" s="37" t="n">
        <v>3</v>
      </c>
      <c r="E599" s="37" t="n">
        <v>4</v>
      </c>
      <c r="F599" s="37" t="n">
        <v>2</v>
      </c>
      <c r="G599" s="37" t="n">
        <v>4</v>
      </c>
      <c r="H599" s="37" t="n">
        <v>10</v>
      </c>
      <c r="I599" s="37" t="str">
        <f aca="false">IFERROR(VLOOKUP(A599,Employees!$A$2:$I$1501,9,FALSE()),"Unknown")</f>
        <v>Engineering</v>
      </c>
    </row>
    <row r="600" customFormat="false" ht="15" hidden="false" customHeight="false" outlineLevel="0" collapsed="false">
      <c r="A600" s="37" t="s">
        <v>1840</v>
      </c>
      <c r="B600" s="37" t="n">
        <v>2024</v>
      </c>
      <c r="C600" s="37" t="n">
        <v>2</v>
      </c>
      <c r="D600" s="37" t="n">
        <v>3</v>
      </c>
      <c r="E600" s="37" t="n">
        <v>3</v>
      </c>
      <c r="F600" s="37" t="n">
        <v>3</v>
      </c>
      <c r="G600" s="37" t="n">
        <v>3</v>
      </c>
      <c r="H600" s="37" t="n">
        <v>6</v>
      </c>
      <c r="I600" s="37" t="str">
        <f aca="false">IFERROR(VLOOKUP(A600,Employees!$A$2:$I$1501,9,FALSE()),"Unknown")</f>
        <v>Legal &amp; Compliance</v>
      </c>
    </row>
    <row r="601" customFormat="false" ht="15" hidden="false" customHeight="false" outlineLevel="0" collapsed="false">
      <c r="A601" s="37" t="s">
        <v>1764</v>
      </c>
      <c r="B601" s="37" t="n">
        <v>2024</v>
      </c>
      <c r="C601" s="37" t="n">
        <v>3</v>
      </c>
      <c r="D601" s="37" t="n">
        <v>3</v>
      </c>
      <c r="E601" s="37" t="n">
        <v>5</v>
      </c>
      <c r="F601" s="37" t="n">
        <v>2</v>
      </c>
      <c r="G601" s="37" t="n">
        <v>4</v>
      </c>
      <c r="H601" s="37" t="n">
        <v>8</v>
      </c>
      <c r="I601" s="37" t="str">
        <f aca="false">IFERROR(VLOOKUP(A601,Employees!$A$2:$I$1501,9,FALSE()),"Unknown")</f>
        <v>Sales</v>
      </c>
    </row>
    <row r="602" customFormat="false" ht="15" hidden="false" customHeight="false" outlineLevel="0" collapsed="false">
      <c r="A602" s="37" t="s">
        <v>833</v>
      </c>
      <c r="B602" s="37" t="n">
        <v>2024</v>
      </c>
      <c r="C602" s="37" t="n">
        <v>4</v>
      </c>
      <c r="D602" s="37" t="n">
        <v>4</v>
      </c>
      <c r="E602" s="37" t="n">
        <v>3</v>
      </c>
      <c r="F602" s="37" t="n">
        <v>4</v>
      </c>
      <c r="G602" s="37" t="n">
        <v>5</v>
      </c>
      <c r="H602" s="37" t="n">
        <v>7</v>
      </c>
      <c r="I602" s="37" t="str">
        <f aca="false">IFERROR(VLOOKUP(A602,Employees!$A$2:$I$1501,9,FALSE()),"Unknown")</f>
        <v>Sales</v>
      </c>
    </row>
    <row r="603" customFormat="false" ht="15" hidden="false" customHeight="false" outlineLevel="0" collapsed="false">
      <c r="A603" s="37" t="s">
        <v>631</v>
      </c>
      <c r="B603" s="37" t="n">
        <v>2024</v>
      </c>
      <c r="C603" s="37" t="n">
        <v>2</v>
      </c>
      <c r="D603" s="37" t="n">
        <v>3</v>
      </c>
      <c r="E603" s="37" t="n">
        <v>3</v>
      </c>
      <c r="F603" s="37" t="n">
        <v>4</v>
      </c>
      <c r="G603" s="37" t="n">
        <v>2</v>
      </c>
      <c r="H603" s="37" t="n">
        <v>8</v>
      </c>
      <c r="I603" s="37" t="str">
        <f aca="false">IFERROR(VLOOKUP(A603,Employees!$A$2:$I$1501,9,FALSE()),"Unknown")</f>
        <v>Sales</v>
      </c>
    </row>
    <row r="604" customFormat="false" ht="15" hidden="false" customHeight="false" outlineLevel="0" collapsed="false">
      <c r="A604" s="37" t="s">
        <v>1373</v>
      </c>
      <c r="B604" s="37" t="n">
        <v>2024</v>
      </c>
      <c r="C604" s="37" t="n">
        <v>3</v>
      </c>
      <c r="D604" s="37" t="n">
        <v>4</v>
      </c>
      <c r="E604" s="37" t="n">
        <v>3</v>
      </c>
      <c r="F604" s="37" t="n">
        <v>4</v>
      </c>
      <c r="G604" s="37" t="n">
        <v>2</v>
      </c>
      <c r="H604" s="37" t="n">
        <v>8</v>
      </c>
      <c r="I604" s="37" t="str">
        <f aca="false">IFERROR(VLOOKUP(A604,Employees!$A$2:$I$1501,9,FALSE()),"Unknown")</f>
        <v>Customer Support</v>
      </c>
    </row>
    <row r="605" customFormat="false" ht="15" hidden="false" customHeight="false" outlineLevel="0" collapsed="false">
      <c r="A605" s="37" t="s">
        <v>524</v>
      </c>
      <c r="B605" s="37" t="n">
        <v>2024</v>
      </c>
      <c r="C605" s="37" t="n">
        <v>2</v>
      </c>
      <c r="D605" s="37" t="n">
        <v>3</v>
      </c>
      <c r="E605" s="37" t="n">
        <v>5</v>
      </c>
      <c r="F605" s="37" t="n">
        <v>2</v>
      </c>
      <c r="G605" s="37" t="n">
        <v>3</v>
      </c>
      <c r="H605" s="37" t="n">
        <v>5</v>
      </c>
      <c r="I605" s="37" t="str">
        <f aca="false">IFERROR(VLOOKUP(A605,Employees!$A$2:$I$1501,9,FALSE()),"Unknown")</f>
        <v>Engineering</v>
      </c>
    </row>
    <row r="606" customFormat="false" ht="15" hidden="false" customHeight="false" outlineLevel="0" collapsed="false">
      <c r="A606" s="37" t="s">
        <v>884</v>
      </c>
      <c r="B606" s="37" t="n">
        <v>2024</v>
      </c>
      <c r="C606" s="37" t="n">
        <v>3</v>
      </c>
      <c r="D606" s="37" t="n">
        <v>3</v>
      </c>
      <c r="E606" s="37" t="n">
        <v>3</v>
      </c>
      <c r="F606" s="37" t="n">
        <v>5</v>
      </c>
      <c r="G606" s="37" t="n">
        <v>5</v>
      </c>
      <c r="H606" s="37" t="n">
        <v>6</v>
      </c>
      <c r="I606" s="37" t="str">
        <f aca="false">IFERROR(VLOOKUP(A606,Employees!$A$2:$I$1501,9,FALSE()),"Unknown")</f>
        <v>Human Resources</v>
      </c>
    </row>
    <row r="607" customFormat="false" ht="15" hidden="false" customHeight="false" outlineLevel="0" collapsed="false">
      <c r="A607" s="37" t="s">
        <v>605</v>
      </c>
      <c r="B607" s="37" t="n">
        <v>2024</v>
      </c>
      <c r="C607" s="37" t="n">
        <v>4</v>
      </c>
      <c r="D607" s="37" t="n">
        <v>3</v>
      </c>
      <c r="E607" s="37" t="n">
        <v>2</v>
      </c>
      <c r="F607" s="37" t="n">
        <v>3</v>
      </c>
      <c r="G607" s="37" t="n">
        <v>2</v>
      </c>
      <c r="H607" s="37" t="n">
        <v>10</v>
      </c>
      <c r="I607" s="37" t="str">
        <f aca="false">IFERROR(VLOOKUP(A607,Employees!$A$2:$I$1501,9,FALSE()),"Unknown")</f>
        <v>Engineering</v>
      </c>
    </row>
    <row r="608" customFormat="false" ht="15" hidden="false" customHeight="false" outlineLevel="0" collapsed="false">
      <c r="A608" s="37" t="s">
        <v>1372</v>
      </c>
      <c r="B608" s="37" t="n">
        <v>2024</v>
      </c>
      <c r="C608" s="37" t="n">
        <v>3</v>
      </c>
      <c r="D608" s="37" t="n">
        <v>4</v>
      </c>
      <c r="E608" s="37" t="n">
        <v>3</v>
      </c>
      <c r="F608" s="37" t="n">
        <v>3</v>
      </c>
      <c r="G608" s="37" t="n">
        <v>3</v>
      </c>
      <c r="H608" s="37" t="n">
        <v>10</v>
      </c>
      <c r="I608" s="37" t="str">
        <f aca="false">IFERROR(VLOOKUP(A608,Employees!$A$2:$I$1501,9,FALSE()),"Unknown")</f>
        <v>Human Resources</v>
      </c>
    </row>
    <row r="609" customFormat="false" ht="15" hidden="false" customHeight="false" outlineLevel="0" collapsed="false">
      <c r="A609" s="37" t="s">
        <v>1502</v>
      </c>
      <c r="B609" s="37" t="n">
        <v>2024</v>
      </c>
      <c r="C609" s="37" t="n">
        <v>4</v>
      </c>
      <c r="D609" s="37" t="n">
        <v>3</v>
      </c>
      <c r="E609" s="37" t="n">
        <v>4</v>
      </c>
      <c r="F609" s="37" t="n">
        <v>4</v>
      </c>
      <c r="G609" s="37" t="n">
        <v>3</v>
      </c>
      <c r="H609" s="37" t="n">
        <v>8</v>
      </c>
      <c r="I609" s="37" t="str">
        <f aca="false">IFERROR(VLOOKUP(A609,Employees!$A$2:$I$1501,9,FALSE()),"Unknown")</f>
        <v>Marketing</v>
      </c>
    </row>
    <row r="610" customFormat="false" ht="15" hidden="false" customHeight="false" outlineLevel="0" collapsed="false">
      <c r="A610" s="37" t="s">
        <v>743</v>
      </c>
      <c r="B610" s="37" t="n">
        <v>2024</v>
      </c>
      <c r="C610" s="37" t="n">
        <v>2</v>
      </c>
      <c r="D610" s="37" t="n">
        <v>4</v>
      </c>
      <c r="E610" s="37" t="n">
        <v>4</v>
      </c>
      <c r="F610" s="37" t="n">
        <v>4</v>
      </c>
      <c r="G610" s="37" t="n">
        <v>3</v>
      </c>
      <c r="H610" s="37" t="n">
        <v>6</v>
      </c>
      <c r="I610" s="37" t="str">
        <f aca="false">IFERROR(VLOOKUP(A610,Employees!$A$2:$I$1501,9,FALSE()),"Unknown")</f>
        <v>Data &amp; AI</v>
      </c>
    </row>
    <row r="611" customFormat="false" ht="15" hidden="false" customHeight="false" outlineLevel="0" collapsed="false">
      <c r="A611" s="37" t="s">
        <v>1410</v>
      </c>
      <c r="B611" s="37" t="n">
        <v>2024</v>
      </c>
      <c r="C611" s="37" t="n">
        <v>3</v>
      </c>
      <c r="D611" s="37" t="n">
        <v>4</v>
      </c>
      <c r="E611" s="37" t="n">
        <v>3</v>
      </c>
      <c r="F611" s="37" t="n">
        <v>2</v>
      </c>
      <c r="G611" s="37" t="n">
        <v>4</v>
      </c>
      <c r="H611" s="37" t="n">
        <v>6</v>
      </c>
      <c r="I611" s="37" t="str">
        <f aca="false">IFERROR(VLOOKUP(A611,Employees!$A$2:$I$1501,9,FALSE()),"Unknown")</f>
        <v>Engineering</v>
      </c>
    </row>
    <row r="612" customFormat="false" ht="15" hidden="false" customHeight="false" outlineLevel="0" collapsed="false">
      <c r="A612" s="37" t="s">
        <v>691</v>
      </c>
      <c r="B612" s="37" t="n">
        <v>2024</v>
      </c>
      <c r="C612" s="37" t="n">
        <v>4</v>
      </c>
      <c r="D612" s="37" t="n">
        <v>4</v>
      </c>
      <c r="E612" s="37" t="n">
        <v>4</v>
      </c>
      <c r="F612" s="37" t="n">
        <v>3</v>
      </c>
      <c r="G612" s="37" t="n">
        <v>3</v>
      </c>
      <c r="H612" s="37" t="n">
        <v>10</v>
      </c>
      <c r="I612" s="37" t="str">
        <f aca="false">IFERROR(VLOOKUP(A612,Employees!$A$2:$I$1501,9,FALSE()),"Unknown")</f>
        <v>Engineering</v>
      </c>
    </row>
    <row r="613" customFormat="false" ht="15" hidden="false" customHeight="false" outlineLevel="0" collapsed="false">
      <c r="A613" s="37" t="s">
        <v>1309</v>
      </c>
      <c r="B613" s="37" t="n">
        <v>2024</v>
      </c>
      <c r="C613" s="37" t="n">
        <v>5</v>
      </c>
      <c r="D613" s="37" t="n">
        <v>3</v>
      </c>
      <c r="E613" s="37" t="n">
        <v>5</v>
      </c>
      <c r="F613" s="37" t="n">
        <v>3</v>
      </c>
      <c r="G613" s="37" t="n">
        <v>4</v>
      </c>
      <c r="H613" s="37" t="n">
        <v>10</v>
      </c>
      <c r="I613" s="37" t="str">
        <f aca="false">IFERROR(VLOOKUP(A613,Employees!$A$2:$I$1501,9,FALSE()),"Unknown")</f>
        <v>Engineering</v>
      </c>
    </row>
    <row r="614" customFormat="false" ht="15" hidden="false" customHeight="false" outlineLevel="0" collapsed="false">
      <c r="A614" s="37" t="s">
        <v>752</v>
      </c>
      <c r="B614" s="37" t="n">
        <v>2024</v>
      </c>
      <c r="C614" s="37" t="n">
        <v>3</v>
      </c>
      <c r="D614" s="37" t="n">
        <v>3</v>
      </c>
      <c r="E614" s="37" t="n">
        <v>3</v>
      </c>
      <c r="F614" s="37" t="n">
        <v>4</v>
      </c>
      <c r="G614" s="37" t="n">
        <v>4</v>
      </c>
      <c r="H614" s="37" t="n">
        <v>6</v>
      </c>
      <c r="I614" s="37" t="str">
        <f aca="false">IFERROR(VLOOKUP(A614,Employees!$A$2:$I$1501,9,FALSE()),"Unknown")</f>
        <v>Legal &amp; Compliance</v>
      </c>
    </row>
    <row r="615" customFormat="false" ht="15" hidden="false" customHeight="false" outlineLevel="0" collapsed="false">
      <c r="A615" s="37" t="s">
        <v>798</v>
      </c>
      <c r="B615" s="37" t="n">
        <v>2024</v>
      </c>
      <c r="C615" s="37" t="n">
        <v>5</v>
      </c>
      <c r="D615" s="37" t="n">
        <v>3</v>
      </c>
      <c r="E615" s="37" t="n">
        <v>4</v>
      </c>
      <c r="F615" s="37" t="n">
        <v>4</v>
      </c>
      <c r="G615" s="37" t="n">
        <v>5</v>
      </c>
      <c r="H615" s="37" t="n">
        <v>6</v>
      </c>
      <c r="I615" s="37" t="str">
        <f aca="false">IFERROR(VLOOKUP(A615,Employees!$A$2:$I$1501,9,FALSE()),"Unknown")</f>
        <v>Engineering</v>
      </c>
    </row>
    <row r="616" customFormat="false" ht="15" hidden="false" customHeight="false" outlineLevel="0" collapsed="false">
      <c r="A616" s="37" t="s">
        <v>1537</v>
      </c>
      <c r="B616" s="37" t="n">
        <v>2024</v>
      </c>
      <c r="C616" s="37" t="n">
        <v>4</v>
      </c>
      <c r="D616" s="37" t="n">
        <v>5</v>
      </c>
      <c r="E616" s="37" t="n">
        <v>2</v>
      </c>
      <c r="F616" s="37" t="n">
        <v>2</v>
      </c>
      <c r="G616" s="37" t="n">
        <v>5</v>
      </c>
      <c r="H616" s="37" t="n">
        <v>7</v>
      </c>
      <c r="I616" s="37" t="str">
        <f aca="false">IFERROR(VLOOKUP(A616,Employees!$A$2:$I$1501,9,FALSE()),"Unknown")</f>
        <v>Data &amp; AI</v>
      </c>
    </row>
    <row r="617" customFormat="false" ht="15" hidden="false" customHeight="false" outlineLevel="0" collapsed="false">
      <c r="A617" s="37" t="s">
        <v>1261</v>
      </c>
      <c r="B617" s="37" t="n">
        <v>2024</v>
      </c>
      <c r="C617" s="37" t="n">
        <v>4</v>
      </c>
      <c r="D617" s="37" t="n">
        <v>3</v>
      </c>
      <c r="E617" s="37" t="n">
        <v>5</v>
      </c>
      <c r="F617" s="37" t="n">
        <v>2</v>
      </c>
      <c r="G617" s="37" t="n">
        <v>5</v>
      </c>
      <c r="H617" s="37" t="n">
        <v>4</v>
      </c>
      <c r="I617" s="37" t="str">
        <f aca="false">IFERROR(VLOOKUP(A617,Employees!$A$2:$I$1501,9,FALSE()),"Unknown")</f>
        <v>Engineering</v>
      </c>
    </row>
    <row r="618" customFormat="false" ht="15" hidden="false" customHeight="false" outlineLevel="0" collapsed="false">
      <c r="A618" s="37" t="s">
        <v>580</v>
      </c>
      <c r="B618" s="37" t="n">
        <v>2024</v>
      </c>
      <c r="C618" s="37" t="n">
        <v>2</v>
      </c>
      <c r="D618" s="37" t="n">
        <v>3</v>
      </c>
      <c r="E618" s="37" t="n">
        <v>3</v>
      </c>
      <c r="F618" s="37" t="n">
        <v>3</v>
      </c>
      <c r="G618" s="37" t="n">
        <v>3</v>
      </c>
      <c r="H618" s="37" t="n">
        <v>6</v>
      </c>
      <c r="I618" s="37" t="str">
        <f aca="false">IFERROR(VLOOKUP(A618,Employees!$A$2:$I$1501,9,FALSE()),"Unknown")</f>
        <v>Data &amp; AI</v>
      </c>
    </row>
    <row r="619" customFormat="false" ht="15" hidden="false" customHeight="false" outlineLevel="0" collapsed="false">
      <c r="A619" s="37" t="s">
        <v>1200</v>
      </c>
      <c r="B619" s="37" t="n">
        <v>2024</v>
      </c>
      <c r="C619" s="37" t="n">
        <v>2</v>
      </c>
      <c r="D619" s="37" t="n">
        <v>2</v>
      </c>
      <c r="E619" s="37" t="n">
        <v>4</v>
      </c>
      <c r="F619" s="37" t="n">
        <v>3</v>
      </c>
      <c r="G619" s="37" t="n">
        <v>1</v>
      </c>
      <c r="H619" s="37" t="n">
        <v>7</v>
      </c>
      <c r="I619" s="37" t="str">
        <f aca="false">IFERROR(VLOOKUP(A619,Employees!$A$2:$I$1501,9,FALSE()),"Unknown")</f>
        <v>Sales</v>
      </c>
    </row>
    <row r="620" customFormat="false" ht="15" hidden="false" customHeight="false" outlineLevel="0" collapsed="false">
      <c r="A620" s="37" t="s">
        <v>553</v>
      </c>
      <c r="B620" s="37" t="n">
        <v>2024</v>
      </c>
      <c r="C620" s="37" t="n">
        <v>4</v>
      </c>
      <c r="D620" s="37" t="n">
        <v>3</v>
      </c>
      <c r="E620" s="37" t="n">
        <v>2</v>
      </c>
      <c r="F620" s="37" t="n">
        <v>4</v>
      </c>
      <c r="G620" s="37" t="n">
        <v>2</v>
      </c>
      <c r="H620" s="37" t="n">
        <v>7</v>
      </c>
      <c r="I620" s="37" t="str">
        <f aca="false">IFERROR(VLOOKUP(A620,Employees!$A$2:$I$1501,9,FALSE()),"Unknown")</f>
        <v>Engineering</v>
      </c>
    </row>
    <row r="621" customFormat="false" ht="15" hidden="false" customHeight="false" outlineLevel="0" collapsed="false">
      <c r="A621" s="37" t="s">
        <v>436</v>
      </c>
      <c r="B621" s="37" t="n">
        <v>2024</v>
      </c>
      <c r="C621" s="37" t="n">
        <v>4</v>
      </c>
      <c r="D621" s="37" t="n">
        <v>5</v>
      </c>
      <c r="E621" s="37" t="n">
        <v>4</v>
      </c>
      <c r="F621" s="37" t="n">
        <v>4</v>
      </c>
      <c r="G621" s="37" t="n">
        <v>4</v>
      </c>
      <c r="H621" s="37" t="n">
        <v>5</v>
      </c>
      <c r="I621" s="37" t="str">
        <f aca="false">IFERROR(VLOOKUP(A621,Employees!$A$2:$I$1501,9,FALSE()),"Unknown")</f>
        <v>Engineering</v>
      </c>
    </row>
    <row r="622" customFormat="false" ht="15" hidden="false" customHeight="false" outlineLevel="0" collapsed="false">
      <c r="A622" s="37" t="s">
        <v>1224</v>
      </c>
      <c r="B622" s="37" t="n">
        <v>2024</v>
      </c>
      <c r="C622" s="37" t="n">
        <v>5</v>
      </c>
      <c r="D622" s="37" t="n">
        <v>1</v>
      </c>
      <c r="E622" s="37" t="n">
        <v>5</v>
      </c>
      <c r="F622" s="37" t="n">
        <v>3</v>
      </c>
      <c r="G622" s="37" t="n">
        <v>4</v>
      </c>
      <c r="H622" s="37" t="n">
        <v>10</v>
      </c>
      <c r="I622" s="37" t="str">
        <f aca="false">IFERROR(VLOOKUP(A622,Employees!$A$2:$I$1501,9,FALSE()),"Unknown")</f>
        <v>Legal &amp; Compliance</v>
      </c>
    </row>
    <row r="623" customFormat="false" ht="15" hidden="false" customHeight="false" outlineLevel="0" collapsed="false">
      <c r="A623" s="37" t="s">
        <v>584</v>
      </c>
      <c r="B623" s="37" t="n">
        <v>2024</v>
      </c>
      <c r="C623" s="37" t="n">
        <v>4</v>
      </c>
      <c r="D623" s="37" t="n">
        <v>4</v>
      </c>
      <c r="E623" s="37" t="n">
        <v>4</v>
      </c>
      <c r="F623" s="37" t="n">
        <v>2</v>
      </c>
      <c r="G623" s="37" t="n">
        <v>2</v>
      </c>
      <c r="H623" s="37" t="n">
        <v>8</v>
      </c>
      <c r="I623" s="37" t="str">
        <f aca="false">IFERROR(VLOOKUP(A623,Employees!$A$2:$I$1501,9,FALSE()),"Unknown")</f>
        <v>Engineering</v>
      </c>
    </row>
    <row r="624" customFormat="false" ht="15" hidden="false" customHeight="false" outlineLevel="0" collapsed="false">
      <c r="A624" s="37" t="s">
        <v>533</v>
      </c>
      <c r="B624" s="37" t="n">
        <v>2024</v>
      </c>
      <c r="C624" s="37" t="n">
        <v>3</v>
      </c>
      <c r="D624" s="37" t="n">
        <v>3</v>
      </c>
      <c r="E624" s="37" t="n">
        <v>5</v>
      </c>
      <c r="F624" s="37" t="n">
        <v>5</v>
      </c>
      <c r="G624" s="37" t="n">
        <v>3</v>
      </c>
      <c r="H624" s="37" t="n">
        <v>9</v>
      </c>
      <c r="I624" s="37" t="str">
        <f aca="false">IFERROR(VLOOKUP(A624,Employees!$A$2:$I$1501,9,FALSE()),"Unknown")</f>
        <v>Customer Support</v>
      </c>
    </row>
    <row r="625" customFormat="false" ht="15" hidden="false" customHeight="false" outlineLevel="0" collapsed="false">
      <c r="A625" s="37" t="s">
        <v>987</v>
      </c>
      <c r="B625" s="37" t="n">
        <v>2024</v>
      </c>
      <c r="C625" s="37" t="n">
        <v>2</v>
      </c>
      <c r="D625" s="37" t="n">
        <v>2</v>
      </c>
      <c r="E625" s="37" t="n">
        <v>3</v>
      </c>
      <c r="F625" s="37" t="n">
        <v>4</v>
      </c>
      <c r="G625" s="37" t="n">
        <v>3</v>
      </c>
      <c r="H625" s="37" t="n">
        <v>9</v>
      </c>
      <c r="I625" s="37" t="str">
        <f aca="false">IFERROR(VLOOKUP(A625,Employees!$A$2:$I$1501,9,FALSE()),"Unknown")</f>
        <v>Data &amp; AI</v>
      </c>
    </row>
    <row r="626" customFormat="false" ht="15" hidden="false" customHeight="false" outlineLevel="0" collapsed="false">
      <c r="A626" s="37" t="s">
        <v>694</v>
      </c>
      <c r="B626" s="37" t="n">
        <v>2024</v>
      </c>
      <c r="C626" s="37" t="n">
        <v>4</v>
      </c>
      <c r="D626" s="37" t="n">
        <v>5</v>
      </c>
      <c r="E626" s="37" t="n">
        <v>4</v>
      </c>
      <c r="F626" s="37" t="n">
        <v>3</v>
      </c>
      <c r="G626" s="37" t="n">
        <v>4</v>
      </c>
      <c r="H626" s="37" t="n">
        <v>6</v>
      </c>
      <c r="I626" s="37" t="str">
        <f aca="false">IFERROR(VLOOKUP(A626,Employees!$A$2:$I$1501,9,FALSE()),"Unknown")</f>
        <v>Legal &amp; Compliance</v>
      </c>
    </row>
    <row r="627" customFormat="false" ht="15" hidden="false" customHeight="false" outlineLevel="0" collapsed="false">
      <c r="A627" s="37" t="s">
        <v>1167</v>
      </c>
      <c r="B627" s="37" t="n">
        <v>2024</v>
      </c>
      <c r="C627" s="37" t="n">
        <v>4</v>
      </c>
      <c r="D627" s="37" t="n">
        <v>3</v>
      </c>
      <c r="E627" s="37" t="n">
        <v>5</v>
      </c>
      <c r="F627" s="37" t="n">
        <v>4</v>
      </c>
      <c r="G627" s="37" t="n">
        <v>3</v>
      </c>
      <c r="H627" s="37" t="n">
        <v>7</v>
      </c>
      <c r="I627" s="37" t="str">
        <f aca="false">IFERROR(VLOOKUP(A627,Employees!$A$2:$I$1501,9,FALSE()),"Unknown")</f>
        <v>Operations</v>
      </c>
    </row>
    <row r="628" customFormat="false" ht="15" hidden="false" customHeight="false" outlineLevel="0" collapsed="false">
      <c r="A628" s="37" t="s">
        <v>1663</v>
      </c>
      <c r="B628" s="37" t="n">
        <v>2024</v>
      </c>
      <c r="C628" s="37" t="n">
        <v>5</v>
      </c>
      <c r="D628" s="37" t="n">
        <v>2</v>
      </c>
      <c r="E628" s="37" t="n">
        <v>3</v>
      </c>
      <c r="F628" s="37" t="n">
        <v>3</v>
      </c>
      <c r="G628" s="37" t="n">
        <v>3</v>
      </c>
      <c r="H628" s="37" t="n">
        <v>5</v>
      </c>
      <c r="I628" s="37" t="str">
        <f aca="false">IFERROR(VLOOKUP(A628,Employees!$A$2:$I$1501,9,FALSE()),"Unknown")</f>
        <v>Engineering</v>
      </c>
    </row>
    <row r="629" customFormat="false" ht="15" hidden="false" customHeight="false" outlineLevel="0" collapsed="false">
      <c r="A629" s="37" t="s">
        <v>760</v>
      </c>
      <c r="B629" s="37" t="n">
        <v>2024</v>
      </c>
      <c r="C629" s="37" t="n">
        <v>4</v>
      </c>
      <c r="D629" s="37" t="n">
        <v>4</v>
      </c>
      <c r="E629" s="37" t="n">
        <v>2</v>
      </c>
      <c r="F629" s="37" t="n">
        <v>3</v>
      </c>
      <c r="G629" s="37" t="n">
        <v>3</v>
      </c>
      <c r="H629" s="37" t="n">
        <v>5</v>
      </c>
      <c r="I629" s="37" t="str">
        <f aca="false">IFERROR(VLOOKUP(A629,Employees!$A$2:$I$1501,9,FALSE()),"Unknown")</f>
        <v>Operations</v>
      </c>
    </row>
    <row r="630" customFormat="false" ht="15" hidden="false" customHeight="false" outlineLevel="0" collapsed="false">
      <c r="A630" s="37" t="s">
        <v>654</v>
      </c>
      <c r="B630" s="37" t="n">
        <v>2024</v>
      </c>
      <c r="C630" s="37" t="n">
        <v>4</v>
      </c>
      <c r="D630" s="37" t="n">
        <v>3</v>
      </c>
      <c r="E630" s="37" t="n">
        <v>2</v>
      </c>
      <c r="F630" s="37" t="n">
        <v>4</v>
      </c>
      <c r="G630" s="37" t="n">
        <v>4</v>
      </c>
      <c r="H630" s="37" t="n">
        <v>8</v>
      </c>
      <c r="I630" s="37" t="str">
        <f aca="false">IFERROR(VLOOKUP(A630,Employees!$A$2:$I$1501,9,FALSE()),"Unknown")</f>
        <v>Sales</v>
      </c>
    </row>
    <row r="631" customFormat="false" ht="15" hidden="false" customHeight="false" outlineLevel="0" collapsed="false">
      <c r="A631" s="37" t="s">
        <v>1355</v>
      </c>
      <c r="B631" s="37" t="n">
        <v>2024</v>
      </c>
      <c r="C631" s="37" t="n">
        <v>3</v>
      </c>
      <c r="D631" s="37" t="n">
        <v>3</v>
      </c>
      <c r="E631" s="37" t="n">
        <v>3</v>
      </c>
      <c r="F631" s="37" t="n">
        <v>4</v>
      </c>
      <c r="G631" s="37" t="n">
        <v>4</v>
      </c>
      <c r="H631" s="37" t="n">
        <v>8</v>
      </c>
      <c r="I631" s="37" t="str">
        <f aca="false">IFERROR(VLOOKUP(A631,Employees!$A$2:$I$1501,9,FALSE()),"Unknown")</f>
        <v>Human Resources</v>
      </c>
    </row>
    <row r="632" customFormat="false" ht="15" hidden="false" customHeight="false" outlineLevel="0" collapsed="false">
      <c r="A632" s="37" t="s">
        <v>1630</v>
      </c>
      <c r="B632" s="37" t="n">
        <v>2024</v>
      </c>
      <c r="C632" s="37" t="n">
        <v>4</v>
      </c>
      <c r="D632" s="37" t="n">
        <v>3</v>
      </c>
      <c r="E632" s="37" t="n">
        <v>4</v>
      </c>
      <c r="F632" s="37" t="n">
        <v>4</v>
      </c>
      <c r="G632" s="37" t="n">
        <v>2</v>
      </c>
      <c r="H632" s="37" t="n">
        <v>4</v>
      </c>
      <c r="I632" s="37" t="str">
        <f aca="false">IFERROR(VLOOKUP(A632,Employees!$A$2:$I$1501,9,FALSE()),"Unknown")</f>
        <v>Engineering</v>
      </c>
    </row>
    <row r="633" customFormat="false" ht="15" hidden="false" customHeight="false" outlineLevel="0" collapsed="false">
      <c r="A633" s="37" t="s">
        <v>1191</v>
      </c>
      <c r="B633" s="37" t="n">
        <v>2024</v>
      </c>
      <c r="C633" s="37" t="n">
        <v>3</v>
      </c>
      <c r="D633" s="37" t="n">
        <v>4</v>
      </c>
      <c r="E633" s="37" t="n">
        <v>5</v>
      </c>
      <c r="F633" s="37" t="n">
        <v>4</v>
      </c>
      <c r="G633" s="37" t="n">
        <v>3</v>
      </c>
      <c r="H633" s="37" t="n">
        <v>10</v>
      </c>
      <c r="I633" s="37" t="str">
        <f aca="false">IFERROR(VLOOKUP(A633,Employees!$A$2:$I$1501,9,FALSE()),"Unknown")</f>
        <v>Customer Support</v>
      </c>
    </row>
    <row r="634" customFormat="false" ht="15" hidden="false" customHeight="false" outlineLevel="0" collapsed="false">
      <c r="A634" s="37" t="s">
        <v>868</v>
      </c>
      <c r="B634" s="37" t="n">
        <v>2024</v>
      </c>
      <c r="C634" s="37" t="n">
        <v>3</v>
      </c>
      <c r="D634" s="37" t="n">
        <v>3</v>
      </c>
      <c r="E634" s="37" t="n">
        <v>2</v>
      </c>
      <c r="F634" s="37" t="n">
        <v>3</v>
      </c>
      <c r="G634" s="37" t="n">
        <v>3</v>
      </c>
      <c r="H634" s="37" t="n">
        <v>10</v>
      </c>
      <c r="I634" s="37" t="str">
        <f aca="false">IFERROR(VLOOKUP(A634,Employees!$A$2:$I$1501,9,FALSE()),"Unknown")</f>
        <v>Sales</v>
      </c>
    </row>
    <row r="635" customFormat="false" ht="15" hidden="false" customHeight="false" outlineLevel="0" collapsed="false">
      <c r="A635" s="37" t="s">
        <v>979</v>
      </c>
      <c r="B635" s="37" t="n">
        <v>2024</v>
      </c>
      <c r="C635" s="37" t="n">
        <v>5</v>
      </c>
      <c r="D635" s="37" t="n">
        <v>3</v>
      </c>
      <c r="E635" s="37" t="n">
        <v>4</v>
      </c>
      <c r="F635" s="37" t="n">
        <v>3</v>
      </c>
      <c r="G635" s="37" t="n">
        <v>1</v>
      </c>
      <c r="H635" s="37" t="n">
        <v>5</v>
      </c>
      <c r="I635" s="37" t="str">
        <f aca="false">IFERROR(VLOOKUP(A635,Employees!$A$2:$I$1501,9,FALSE()),"Unknown")</f>
        <v>Customer Support</v>
      </c>
    </row>
    <row r="636" customFormat="false" ht="15" hidden="false" customHeight="false" outlineLevel="0" collapsed="false">
      <c r="A636" s="37" t="s">
        <v>848</v>
      </c>
      <c r="B636" s="37" t="n">
        <v>2024</v>
      </c>
      <c r="C636" s="37" t="n">
        <v>4</v>
      </c>
      <c r="D636" s="37" t="n">
        <v>4</v>
      </c>
      <c r="E636" s="37" t="n">
        <v>3</v>
      </c>
      <c r="F636" s="37" t="n">
        <v>4</v>
      </c>
      <c r="G636" s="37" t="n">
        <v>3</v>
      </c>
      <c r="H636" s="37" t="n">
        <v>5</v>
      </c>
      <c r="I636" s="37" t="str">
        <f aca="false">IFERROR(VLOOKUP(A636,Employees!$A$2:$I$1501,9,FALSE()),"Unknown")</f>
        <v>Marketing</v>
      </c>
    </row>
    <row r="637" customFormat="false" ht="15" hidden="false" customHeight="false" outlineLevel="0" collapsed="false">
      <c r="A637" s="37" t="s">
        <v>686</v>
      </c>
      <c r="B637" s="37" t="n">
        <v>2024</v>
      </c>
      <c r="C637" s="37" t="n">
        <v>4</v>
      </c>
      <c r="D637" s="37" t="n">
        <v>3</v>
      </c>
      <c r="E637" s="37" t="n">
        <v>5</v>
      </c>
      <c r="F637" s="37" t="n">
        <v>2</v>
      </c>
      <c r="G637" s="37" t="n">
        <v>3</v>
      </c>
      <c r="H637" s="37" t="n">
        <v>9</v>
      </c>
      <c r="I637" s="37" t="str">
        <f aca="false">IFERROR(VLOOKUP(A637,Employees!$A$2:$I$1501,9,FALSE()),"Unknown")</f>
        <v>Human Resources</v>
      </c>
    </row>
    <row r="638" customFormat="false" ht="15" hidden="false" customHeight="false" outlineLevel="0" collapsed="false">
      <c r="A638" s="37" t="s">
        <v>1185</v>
      </c>
      <c r="B638" s="37" t="n">
        <v>2024</v>
      </c>
      <c r="C638" s="37" t="n">
        <v>4</v>
      </c>
      <c r="D638" s="37" t="n">
        <v>3</v>
      </c>
      <c r="E638" s="37" t="n">
        <v>4</v>
      </c>
      <c r="F638" s="37" t="n">
        <v>4</v>
      </c>
      <c r="G638" s="37" t="n">
        <v>2</v>
      </c>
      <c r="H638" s="37" t="n">
        <v>7</v>
      </c>
      <c r="I638" s="37" t="str">
        <f aca="false">IFERROR(VLOOKUP(A638,Employees!$A$2:$I$1501,9,FALSE()),"Unknown")</f>
        <v>Customer Support</v>
      </c>
    </row>
    <row r="639" customFormat="false" ht="15" hidden="false" customHeight="false" outlineLevel="0" collapsed="false">
      <c r="A639" s="37" t="s">
        <v>1681</v>
      </c>
      <c r="B639" s="37" t="n">
        <v>2024</v>
      </c>
      <c r="C639" s="37" t="n">
        <v>4</v>
      </c>
      <c r="D639" s="37" t="n">
        <v>4</v>
      </c>
      <c r="E639" s="37" t="n">
        <v>4</v>
      </c>
      <c r="F639" s="37" t="n">
        <v>3</v>
      </c>
      <c r="G639" s="37" t="n">
        <v>2</v>
      </c>
      <c r="H639" s="37" t="n">
        <v>9</v>
      </c>
      <c r="I639" s="37" t="str">
        <f aca="false">IFERROR(VLOOKUP(A639,Employees!$A$2:$I$1501,9,FALSE()),"Unknown")</f>
        <v>Data &amp; AI</v>
      </c>
    </row>
    <row r="640" customFormat="false" ht="15" hidden="false" customHeight="false" outlineLevel="0" collapsed="false">
      <c r="A640" s="37" t="s">
        <v>747</v>
      </c>
      <c r="B640" s="37" t="n">
        <v>2024</v>
      </c>
      <c r="C640" s="37" t="n">
        <v>4</v>
      </c>
      <c r="D640" s="37" t="n">
        <v>4</v>
      </c>
      <c r="E640" s="37" t="n">
        <v>3</v>
      </c>
      <c r="F640" s="37" t="n">
        <v>4</v>
      </c>
      <c r="G640" s="37" t="n">
        <v>3</v>
      </c>
      <c r="H640" s="37" t="n">
        <v>8</v>
      </c>
      <c r="I640" s="37" t="str">
        <f aca="false">IFERROR(VLOOKUP(A640,Employees!$A$2:$I$1501,9,FALSE()),"Unknown")</f>
        <v>Marketing</v>
      </c>
    </row>
    <row r="641" customFormat="false" ht="15" hidden="false" customHeight="false" outlineLevel="0" collapsed="false">
      <c r="A641" s="37" t="s">
        <v>535</v>
      </c>
      <c r="B641" s="37" t="n">
        <v>2024</v>
      </c>
      <c r="C641" s="37" t="n">
        <v>5</v>
      </c>
      <c r="D641" s="37" t="n">
        <v>4</v>
      </c>
      <c r="E641" s="37" t="n">
        <v>3</v>
      </c>
      <c r="F641" s="37" t="n">
        <v>3</v>
      </c>
      <c r="G641" s="37" t="n">
        <v>3</v>
      </c>
      <c r="H641" s="37" t="n">
        <v>8</v>
      </c>
      <c r="I641" s="37" t="str">
        <f aca="false">IFERROR(VLOOKUP(A641,Employees!$A$2:$I$1501,9,FALSE()),"Unknown")</f>
        <v>Engineering</v>
      </c>
    </row>
    <row r="642" customFormat="false" ht="15" hidden="false" customHeight="false" outlineLevel="0" collapsed="false">
      <c r="A642" s="37" t="s">
        <v>690</v>
      </c>
      <c r="B642" s="37" t="n">
        <v>2024</v>
      </c>
      <c r="C642" s="37" t="n">
        <v>2</v>
      </c>
      <c r="D642" s="37" t="n">
        <v>4</v>
      </c>
      <c r="E642" s="37" t="n">
        <v>1</v>
      </c>
      <c r="F642" s="37" t="n">
        <v>2</v>
      </c>
      <c r="G642" s="37" t="n">
        <v>5</v>
      </c>
      <c r="H642" s="37" t="n">
        <v>6</v>
      </c>
      <c r="I642" s="37" t="str">
        <f aca="false">IFERROR(VLOOKUP(A642,Employees!$A$2:$I$1501,9,FALSE()),"Unknown")</f>
        <v>Engineering</v>
      </c>
    </row>
    <row r="643" customFormat="false" ht="15" hidden="false" customHeight="false" outlineLevel="0" collapsed="false">
      <c r="A643" s="37" t="s">
        <v>1779</v>
      </c>
      <c r="B643" s="37" t="n">
        <v>2024</v>
      </c>
      <c r="C643" s="37" t="n">
        <v>5</v>
      </c>
      <c r="D643" s="37" t="n">
        <v>3</v>
      </c>
      <c r="E643" s="37" t="n">
        <v>2</v>
      </c>
      <c r="F643" s="37" t="n">
        <v>3</v>
      </c>
      <c r="G643" s="37" t="n">
        <v>5</v>
      </c>
      <c r="H643" s="37" t="n">
        <v>5</v>
      </c>
      <c r="I643" s="37" t="str">
        <f aca="false">IFERROR(VLOOKUP(A643,Employees!$A$2:$I$1501,9,FALSE()),"Unknown")</f>
        <v>Engineering</v>
      </c>
    </row>
    <row r="644" customFormat="false" ht="15" hidden="false" customHeight="false" outlineLevel="0" collapsed="false">
      <c r="A644" s="37" t="s">
        <v>1132</v>
      </c>
      <c r="B644" s="37" t="n">
        <v>2024</v>
      </c>
      <c r="C644" s="37" t="n">
        <v>5</v>
      </c>
      <c r="D644" s="37" t="n">
        <v>4</v>
      </c>
      <c r="E644" s="37" t="n">
        <v>4</v>
      </c>
      <c r="F644" s="37" t="n">
        <v>3</v>
      </c>
      <c r="G644" s="37" t="n">
        <v>3</v>
      </c>
      <c r="H644" s="37" t="n">
        <v>9</v>
      </c>
      <c r="I644" s="37" t="str">
        <f aca="false">IFERROR(VLOOKUP(A644,Employees!$A$2:$I$1501,9,FALSE()),"Unknown")</f>
        <v>Sales</v>
      </c>
    </row>
    <row r="645" customFormat="false" ht="15" hidden="false" customHeight="false" outlineLevel="0" collapsed="false">
      <c r="A645" s="37" t="s">
        <v>1661</v>
      </c>
      <c r="B645" s="37" t="n">
        <v>2024</v>
      </c>
      <c r="C645" s="37" t="n">
        <v>4</v>
      </c>
      <c r="D645" s="37" t="n">
        <v>3</v>
      </c>
      <c r="E645" s="37" t="n">
        <v>4</v>
      </c>
      <c r="F645" s="37" t="n">
        <v>3</v>
      </c>
      <c r="G645" s="37" t="n">
        <v>5</v>
      </c>
      <c r="H645" s="37" t="n">
        <v>8</v>
      </c>
      <c r="I645" s="37" t="str">
        <f aca="false">IFERROR(VLOOKUP(A645,Employees!$A$2:$I$1501,9,FALSE()),"Unknown")</f>
        <v>Customer Support</v>
      </c>
    </row>
    <row r="646" customFormat="false" ht="15" hidden="false" customHeight="false" outlineLevel="0" collapsed="false">
      <c r="A646" s="37" t="s">
        <v>1549</v>
      </c>
      <c r="B646" s="37" t="n">
        <v>2024</v>
      </c>
      <c r="C646" s="37" t="n">
        <v>5</v>
      </c>
      <c r="D646" s="37" t="n">
        <v>3</v>
      </c>
      <c r="E646" s="37" t="n">
        <v>4</v>
      </c>
      <c r="F646" s="37" t="n">
        <v>5</v>
      </c>
      <c r="G646" s="37" t="n">
        <v>4</v>
      </c>
      <c r="H646" s="37" t="n">
        <v>9</v>
      </c>
      <c r="I646" s="37" t="str">
        <f aca="false">IFERROR(VLOOKUP(A646,Employees!$A$2:$I$1501,9,FALSE()),"Unknown")</f>
        <v>Engineering</v>
      </c>
    </row>
    <row r="647" customFormat="false" ht="15" hidden="false" customHeight="false" outlineLevel="0" collapsed="false">
      <c r="A647" s="37" t="s">
        <v>800</v>
      </c>
      <c r="B647" s="37" t="n">
        <v>2024</v>
      </c>
      <c r="C647" s="37" t="n">
        <v>2</v>
      </c>
      <c r="D647" s="37" t="n">
        <v>3</v>
      </c>
      <c r="E647" s="37" t="n">
        <v>3</v>
      </c>
      <c r="F647" s="37" t="n">
        <v>3</v>
      </c>
      <c r="G647" s="37" t="n">
        <v>3</v>
      </c>
      <c r="H647" s="37" t="n">
        <v>6</v>
      </c>
      <c r="I647" s="37" t="str">
        <f aca="false">IFERROR(VLOOKUP(A647,Employees!$A$2:$I$1501,9,FALSE()),"Unknown")</f>
        <v>Sales</v>
      </c>
    </row>
    <row r="648" customFormat="false" ht="15" hidden="false" customHeight="false" outlineLevel="0" collapsed="false">
      <c r="A648" s="37" t="s">
        <v>590</v>
      </c>
      <c r="B648" s="37" t="n">
        <v>2024</v>
      </c>
      <c r="C648" s="37" t="n">
        <v>4</v>
      </c>
      <c r="D648" s="37" t="n">
        <v>2</v>
      </c>
      <c r="E648" s="37" t="n">
        <v>1</v>
      </c>
      <c r="F648" s="37" t="n">
        <v>2</v>
      </c>
      <c r="G648" s="37" t="n">
        <v>5</v>
      </c>
      <c r="H648" s="37" t="n">
        <v>8</v>
      </c>
      <c r="I648" s="37" t="str">
        <f aca="false">IFERROR(VLOOKUP(A648,Employees!$A$2:$I$1501,9,FALSE()),"Unknown")</f>
        <v>Engineering</v>
      </c>
    </row>
    <row r="649" customFormat="false" ht="15" hidden="false" customHeight="false" outlineLevel="0" collapsed="false">
      <c r="A649" s="37" t="s">
        <v>980</v>
      </c>
      <c r="B649" s="37" t="n">
        <v>2024</v>
      </c>
      <c r="C649" s="37" t="n">
        <v>3</v>
      </c>
      <c r="D649" s="37" t="n">
        <v>4</v>
      </c>
      <c r="E649" s="37" t="n">
        <v>3</v>
      </c>
      <c r="F649" s="37" t="n">
        <v>4</v>
      </c>
      <c r="G649" s="37" t="n">
        <v>4</v>
      </c>
      <c r="H649" s="37" t="n">
        <v>8</v>
      </c>
      <c r="I649" s="37" t="str">
        <f aca="false">IFERROR(VLOOKUP(A649,Employees!$A$2:$I$1501,9,FALSE()),"Unknown")</f>
        <v>Marketing</v>
      </c>
    </row>
    <row r="650" customFormat="false" ht="15" hidden="false" customHeight="false" outlineLevel="0" collapsed="false">
      <c r="A650" s="37" t="s">
        <v>703</v>
      </c>
      <c r="B650" s="37" t="n">
        <v>2024</v>
      </c>
      <c r="C650" s="37" t="n">
        <v>4</v>
      </c>
      <c r="D650" s="37" t="n">
        <v>5</v>
      </c>
      <c r="E650" s="37" t="n">
        <v>4</v>
      </c>
      <c r="F650" s="37" t="n">
        <v>4</v>
      </c>
      <c r="G650" s="37" t="n">
        <v>4</v>
      </c>
      <c r="H650" s="37" t="n">
        <v>6</v>
      </c>
      <c r="I650" s="37" t="str">
        <f aca="false">IFERROR(VLOOKUP(A650,Employees!$A$2:$I$1501,9,FALSE()),"Unknown")</f>
        <v>Sales</v>
      </c>
    </row>
    <row r="651" customFormat="false" ht="15" hidden="false" customHeight="false" outlineLevel="0" collapsed="false">
      <c r="A651" s="37" t="s">
        <v>1314</v>
      </c>
      <c r="B651" s="37" t="n">
        <v>2024</v>
      </c>
      <c r="C651" s="37" t="n">
        <v>2</v>
      </c>
      <c r="D651" s="37" t="n">
        <v>4</v>
      </c>
      <c r="E651" s="37" t="n">
        <v>5</v>
      </c>
      <c r="F651" s="37" t="n">
        <v>4</v>
      </c>
      <c r="G651" s="37" t="n">
        <v>4</v>
      </c>
      <c r="H651" s="37" t="n">
        <v>6</v>
      </c>
      <c r="I651" s="37" t="str">
        <f aca="false">IFERROR(VLOOKUP(A651,Employees!$A$2:$I$1501,9,FALSE()),"Unknown")</f>
        <v>Engineering</v>
      </c>
    </row>
    <row r="652" customFormat="false" ht="15" hidden="false" customHeight="false" outlineLevel="0" collapsed="false">
      <c r="A652" s="37" t="s">
        <v>1089</v>
      </c>
      <c r="B652" s="37" t="n">
        <v>2024</v>
      </c>
      <c r="C652" s="37" t="n">
        <v>3</v>
      </c>
      <c r="D652" s="37" t="n">
        <v>2</v>
      </c>
      <c r="E652" s="37" t="n">
        <v>3</v>
      </c>
      <c r="F652" s="37" t="n">
        <v>4</v>
      </c>
      <c r="G652" s="37" t="n">
        <v>3</v>
      </c>
      <c r="H652" s="37" t="n">
        <v>7</v>
      </c>
      <c r="I652" s="37" t="str">
        <f aca="false">IFERROR(VLOOKUP(A652,Employees!$A$2:$I$1501,9,FALSE()),"Unknown")</f>
        <v>Customer Support</v>
      </c>
    </row>
    <row r="653" customFormat="false" ht="15" hidden="false" customHeight="false" outlineLevel="0" collapsed="false">
      <c r="A653" s="37" t="s">
        <v>1154</v>
      </c>
      <c r="B653" s="37" t="n">
        <v>2024</v>
      </c>
      <c r="C653" s="37" t="n">
        <v>4</v>
      </c>
      <c r="D653" s="37" t="n">
        <v>5</v>
      </c>
      <c r="E653" s="37" t="n">
        <v>2</v>
      </c>
      <c r="F653" s="37" t="n">
        <v>3</v>
      </c>
      <c r="G653" s="37" t="n">
        <v>3</v>
      </c>
      <c r="H653" s="37" t="n">
        <v>6</v>
      </c>
      <c r="I653" s="37" t="str">
        <f aca="false">IFERROR(VLOOKUP(A653,Employees!$A$2:$I$1501,9,FALSE()),"Unknown")</f>
        <v>Finance</v>
      </c>
    </row>
    <row r="654" customFormat="false" ht="15" hidden="false" customHeight="false" outlineLevel="0" collapsed="false">
      <c r="A654" s="37" t="s">
        <v>1394</v>
      </c>
      <c r="B654" s="37" t="n">
        <v>2024</v>
      </c>
      <c r="C654" s="37" t="n">
        <v>3</v>
      </c>
      <c r="D654" s="37" t="n">
        <v>2</v>
      </c>
      <c r="E654" s="37" t="n">
        <v>3</v>
      </c>
      <c r="F654" s="37" t="n">
        <v>4</v>
      </c>
      <c r="G654" s="37" t="n">
        <v>3</v>
      </c>
      <c r="H654" s="37" t="n">
        <v>7</v>
      </c>
      <c r="I654" s="37" t="str">
        <f aca="false">IFERROR(VLOOKUP(A654,Employees!$A$2:$I$1501,9,FALSE()),"Unknown")</f>
        <v>Legal &amp; Compliance</v>
      </c>
    </row>
    <row r="655" customFormat="false" ht="15" hidden="false" customHeight="false" outlineLevel="0" collapsed="false">
      <c r="A655" s="37" t="s">
        <v>1732</v>
      </c>
      <c r="B655" s="37" t="n">
        <v>2024</v>
      </c>
      <c r="C655" s="37" t="n">
        <v>4</v>
      </c>
      <c r="D655" s="37" t="n">
        <v>4</v>
      </c>
      <c r="E655" s="37" t="n">
        <v>2</v>
      </c>
      <c r="F655" s="37" t="n">
        <v>4</v>
      </c>
      <c r="G655" s="37" t="n">
        <v>4</v>
      </c>
      <c r="H655" s="37" t="n">
        <v>6</v>
      </c>
      <c r="I655" s="37" t="str">
        <f aca="false">IFERROR(VLOOKUP(A655,Employees!$A$2:$I$1501,9,FALSE()),"Unknown")</f>
        <v>Engineering</v>
      </c>
    </row>
    <row r="656" customFormat="false" ht="15" hidden="false" customHeight="false" outlineLevel="0" collapsed="false">
      <c r="A656" s="37" t="s">
        <v>1899</v>
      </c>
      <c r="B656" s="37" t="n">
        <v>2024</v>
      </c>
      <c r="C656" s="37" t="n">
        <v>5</v>
      </c>
      <c r="D656" s="37" t="n">
        <v>4</v>
      </c>
      <c r="E656" s="37" t="n">
        <v>4</v>
      </c>
      <c r="F656" s="37" t="n">
        <v>4</v>
      </c>
      <c r="G656" s="37" t="n">
        <v>2</v>
      </c>
      <c r="H656" s="37" t="n">
        <v>6</v>
      </c>
      <c r="I656" s="37" t="str">
        <f aca="false">IFERROR(VLOOKUP(A656,Employees!$A$2:$I$1501,9,FALSE()),"Unknown")</f>
        <v>Engineering</v>
      </c>
    </row>
    <row r="657" customFormat="false" ht="15" hidden="false" customHeight="false" outlineLevel="0" collapsed="false">
      <c r="A657" s="37" t="s">
        <v>925</v>
      </c>
      <c r="B657" s="37" t="n">
        <v>2024</v>
      </c>
      <c r="C657" s="37" t="n">
        <v>4</v>
      </c>
      <c r="D657" s="37" t="n">
        <v>2</v>
      </c>
      <c r="E657" s="37" t="n">
        <v>3</v>
      </c>
      <c r="F657" s="37" t="n">
        <v>4</v>
      </c>
      <c r="G657" s="37" t="n">
        <v>3</v>
      </c>
      <c r="H657" s="37" t="n">
        <v>7</v>
      </c>
      <c r="I657" s="37" t="str">
        <f aca="false">IFERROR(VLOOKUP(A657,Employees!$A$2:$I$1501,9,FALSE()),"Unknown")</f>
        <v>Sales</v>
      </c>
    </row>
    <row r="658" customFormat="false" ht="15" hidden="false" customHeight="false" outlineLevel="0" collapsed="false">
      <c r="A658" s="37" t="s">
        <v>1208</v>
      </c>
      <c r="B658" s="37" t="n">
        <v>2024</v>
      </c>
      <c r="C658" s="37" t="n">
        <v>4</v>
      </c>
      <c r="D658" s="37" t="n">
        <v>3</v>
      </c>
      <c r="E658" s="37" t="n">
        <v>4</v>
      </c>
      <c r="F658" s="37" t="n">
        <v>5</v>
      </c>
      <c r="G658" s="37" t="n">
        <v>4</v>
      </c>
      <c r="H658" s="37" t="n">
        <v>10</v>
      </c>
      <c r="I658" s="37" t="str">
        <f aca="false">IFERROR(VLOOKUP(A658,Employees!$A$2:$I$1501,9,FALSE()),"Unknown")</f>
        <v>Engineering</v>
      </c>
    </row>
    <row r="659" customFormat="false" ht="15" hidden="false" customHeight="false" outlineLevel="0" collapsed="false">
      <c r="A659" s="37" t="s">
        <v>1142</v>
      </c>
      <c r="B659" s="37" t="n">
        <v>2024</v>
      </c>
      <c r="C659" s="37" t="n">
        <v>3</v>
      </c>
      <c r="D659" s="37" t="n">
        <v>3</v>
      </c>
      <c r="E659" s="37" t="n">
        <v>3</v>
      </c>
      <c r="F659" s="37" t="n">
        <v>3</v>
      </c>
      <c r="G659" s="37" t="n">
        <v>3</v>
      </c>
      <c r="H659" s="37" t="n">
        <v>10</v>
      </c>
      <c r="I659" s="37" t="str">
        <f aca="false">IFERROR(VLOOKUP(A659,Employees!$A$2:$I$1501,9,FALSE()),"Unknown")</f>
        <v>Engineering</v>
      </c>
    </row>
    <row r="660" customFormat="false" ht="15" hidden="false" customHeight="false" outlineLevel="0" collapsed="false">
      <c r="A660" s="37" t="s">
        <v>975</v>
      </c>
      <c r="B660" s="37" t="n">
        <v>2024</v>
      </c>
      <c r="C660" s="37" t="n">
        <v>4</v>
      </c>
      <c r="D660" s="37" t="n">
        <v>2</v>
      </c>
      <c r="E660" s="37" t="n">
        <v>2</v>
      </c>
      <c r="F660" s="37" t="n">
        <v>3</v>
      </c>
      <c r="G660" s="37" t="n">
        <v>3</v>
      </c>
      <c r="H660" s="37" t="n">
        <v>7</v>
      </c>
      <c r="I660" s="37" t="str">
        <f aca="false">IFERROR(VLOOKUP(A660,Employees!$A$2:$I$1501,9,FALSE()),"Unknown")</f>
        <v>Engineering</v>
      </c>
    </row>
    <row r="661" customFormat="false" ht="15" hidden="false" customHeight="false" outlineLevel="0" collapsed="false">
      <c r="A661" s="37" t="s">
        <v>1421</v>
      </c>
      <c r="B661" s="37" t="n">
        <v>2024</v>
      </c>
      <c r="C661" s="37" t="n">
        <v>3</v>
      </c>
      <c r="D661" s="37" t="n">
        <v>3</v>
      </c>
      <c r="E661" s="37" t="n">
        <v>5</v>
      </c>
      <c r="F661" s="37" t="n">
        <v>3</v>
      </c>
      <c r="G661" s="37" t="n">
        <v>3</v>
      </c>
      <c r="H661" s="37" t="n">
        <v>8</v>
      </c>
      <c r="I661" s="37" t="str">
        <f aca="false">IFERROR(VLOOKUP(A661,Employees!$A$2:$I$1501,9,FALSE()),"Unknown")</f>
        <v>Customer Support</v>
      </c>
    </row>
    <row r="662" customFormat="false" ht="15" hidden="false" customHeight="false" outlineLevel="0" collapsed="false">
      <c r="A662" s="37" t="s">
        <v>583</v>
      </c>
      <c r="B662" s="37" t="n">
        <v>2024</v>
      </c>
      <c r="C662" s="37" t="n">
        <v>4</v>
      </c>
      <c r="D662" s="37" t="n">
        <v>2</v>
      </c>
      <c r="E662" s="37" t="n">
        <v>3</v>
      </c>
      <c r="F662" s="37" t="n">
        <v>4</v>
      </c>
      <c r="G662" s="37" t="n">
        <v>5</v>
      </c>
      <c r="H662" s="37" t="n">
        <v>7</v>
      </c>
      <c r="I662" s="37" t="str">
        <f aca="false">IFERROR(VLOOKUP(A662,Employees!$A$2:$I$1501,9,FALSE()),"Unknown")</f>
        <v>Engineering</v>
      </c>
    </row>
    <row r="663" customFormat="false" ht="15" hidden="false" customHeight="false" outlineLevel="0" collapsed="false">
      <c r="A663" s="37" t="s">
        <v>1201</v>
      </c>
      <c r="B663" s="37" t="n">
        <v>2024</v>
      </c>
      <c r="C663" s="37" t="n">
        <v>4</v>
      </c>
      <c r="D663" s="37" t="n">
        <v>3</v>
      </c>
      <c r="E663" s="37" t="n">
        <v>4</v>
      </c>
      <c r="F663" s="37" t="n">
        <v>2</v>
      </c>
      <c r="G663" s="37" t="n">
        <v>4</v>
      </c>
      <c r="H663" s="37" t="n">
        <v>10</v>
      </c>
      <c r="I663" s="37" t="str">
        <f aca="false">IFERROR(VLOOKUP(A663,Employees!$A$2:$I$1501,9,FALSE()),"Unknown")</f>
        <v>Sales</v>
      </c>
    </row>
    <row r="664" customFormat="false" ht="15" hidden="false" customHeight="false" outlineLevel="0" collapsed="false">
      <c r="A664" s="37" t="s">
        <v>1810</v>
      </c>
      <c r="B664" s="37" t="n">
        <v>2024</v>
      </c>
      <c r="C664" s="37" t="n">
        <v>4</v>
      </c>
      <c r="D664" s="37" t="n">
        <v>4</v>
      </c>
      <c r="E664" s="37" t="n">
        <v>3</v>
      </c>
      <c r="F664" s="37" t="n">
        <v>3</v>
      </c>
      <c r="G664" s="37" t="n">
        <v>2</v>
      </c>
      <c r="H664" s="37" t="n">
        <v>1</v>
      </c>
      <c r="I664" s="37" t="str">
        <f aca="false">IFERROR(VLOOKUP(A664,Employees!$A$2:$I$1501,9,FALSE()),"Unknown")</f>
        <v>Finance</v>
      </c>
    </row>
    <row r="665" customFormat="false" ht="15" hidden="false" customHeight="false" outlineLevel="0" collapsed="false">
      <c r="A665" s="37" t="s">
        <v>438</v>
      </c>
      <c r="B665" s="37" t="n">
        <v>2024</v>
      </c>
      <c r="C665" s="37" t="n">
        <v>4</v>
      </c>
      <c r="D665" s="37" t="n">
        <v>3</v>
      </c>
      <c r="E665" s="37" t="n">
        <v>4</v>
      </c>
      <c r="F665" s="37" t="n">
        <v>4</v>
      </c>
      <c r="G665" s="37" t="n">
        <v>3</v>
      </c>
      <c r="H665" s="37" t="n">
        <v>10</v>
      </c>
      <c r="I665" s="37" t="str">
        <f aca="false">IFERROR(VLOOKUP(A665,Employees!$A$2:$I$1501,9,FALSE()),"Unknown")</f>
        <v>Operations</v>
      </c>
    </row>
    <row r="666" customFormat="false" ht="15" hidden="false" customHeight="false" outlineLevel="0" collapsed="false">
      <c r="A666" s="37" t="s">
        <v>1713</v>
      </c>
      <c r="B666" s="37" t="n">
        <v>2024</v>
      </c>
      <c r="C666" s="37" t="n">
        <v>4</v>
      </c>
      <c r="D666" s="37" t="n">
        <v>2</v>
      </c>
      <c r="E666" s="37" t="n">
        <v>3</v>
      </c>
      <c r="F666" s="37" t="n">
        <v>2</v>
      </c>
      <c r="G666" s="37" t="n">
        <v>4</v>
      </c>
      <c r="H666" s="37" t="n">
        <v>7</v>
      </c>
      <c r="I666" s="37" t="str">
        <f aca="false">IFERROR(VLOOKUP(A666,Employees!$A$2:$I$1501,9,FALSE()),"Unknown")</f>
        <v>Human Resources</v>
      </c>
    </row>
    <row r="667" customFormat="false" ht="15" hidden="false" customHeight="false" outlineLevel="0" collapsed="false">
      <c r="A667" s="37" t="s">
        <v>1110</v>
      </c>
      <c r="B667" s="37" t="n">
        <v>2024</v>
      </c>
      <c r="C667" s="37" t="n">
        <v>3</v>
      </c>
      <c r="D667" s="37" t="n">
        <v>3</v>
      </c>
      <c r="E667" s="37" t="n">
        <v>3</v>
      </c>
      <c r="F667" s="37" t="n">
        <v>4</v>
      </c>
      <c r="G667" s="37" t="n">
        <v>2</v>
      </c>
      <c r="H667" s="37" t="n">
        <v>5</v>
      </c>
      <c r="I667" s="37" t="str">
        <f aca="false">IFERROR(VLOOKUP(A667,Employees!$A$2:$I$1501,9,FALSE()),"Unknown")</f>
        <v>Customer Support</v>
      </c>
    </row>
    <row r="668" customFormat="false" ht="15" hidden="false" customHeight="false" outlineLevel="0" collapsed="false">
      <c r="A668" s="37" t="s">
        <v>856</v>
      </c>
      <c r="B668" s="37" t="n">
        <v>2024</v>
      </c>
      <c r="C668" s="37" t="n">
        <v>3</v>
      </c>
      <c r="D668" s="37" t="n">
        <v>2</v>
      </c>
      <c r="E668" s="37" t="n">
        <v>4</v>
      </c>
      <c r="F668" s="37" t="n">
        <v>3</v>
      </c>
      <c r="G668" s="37" t="n">
        <v>4</v>
      </c>
      <c r="H668" s="37" t="n">
        <v>7</v>
      </c>
      <c r="I668" s="37" t="str">
        <f aca="false">IFERROR(VLOOKUP(A668,Employees!$A$2:$I$1501,9,FALSE()),"Unknown")</f>
        <v>Data &amp; AI</v>
      </c>
    </row>
    <row r="669" customFormat="false" ht="15" hidden="false" customHeight="false" outlineLevel="0" collapsed="false">
      <c r="A669" s="37" t="s">
        <v>1513</v>
      </c>
      <c r="B669" s="37" t="n">
        <v>2024</v>
      </c>
      <c r="C669" s="37" t="n">
        <v>5</v>
      </c>
      <c r="D669" s="37" t="n">
        <v>4</v>
      </c>
      <c r="E669" s="37" t="n">
        <v>4</v>
      </c>
      <c r="F669" s="37" t="n">
        <v>3</v>
      </c>
      <c r="G669" s="37" t="n">
        <v>5</v>
      </c>
      <c r="H669" s="37" t="n">
        <v>8</v>
      </c>
      <c r="I669" s="37" t="str">
        <f aca="false">IFERROR(VLOOKUP(A669,Employees!$A$2:$I$1501,9,FALSE()),"Unknown")</f>
        <v>Human Resources</v>
      </c>
    </row>
    <row r="670" customFormat="false" ht="15" hidden="false" customHeight="false" outlineLevel="0" collapsed="false">
      <c r="A670" s="37" t="s">
        <v>1816</v>
      </c>
      <c r="B670" s="37" t="n">
        <v>2024</v>
      </c>
      <c r="C670" s="37" t="n">
        <v>2</v>
      </c>
      <c r="D670" s="37" t="n">
        <v>1</v>
      </c>
      <c r="E670" s="37" t="n">
        <v>3</v>
      </c>
      <c r="F670" s="37" t="n">
        <v>4</v>
      </c>
      <c r="G670" s="37" t="n">
        <v>2</v>
      </c>
      <c r="H670" s="37" t="n">
        <v>4</v>
      </c>
      <c r="I670" s="37" t="str">
        <f aca="false">IFERROR(VLOOKUP(A670,Employees!$A$2:$I$1501,9,FALSE()),"Unknown")</f>
        <v>Operations</v>
      </c>
    </row>
    <row r="671" customFormat="false" ht="15" hidden="false" customHeight="false" outlineLevel="0" collapsed="false">
      <c r="A671" s="37" t="s">
        <v>810</v>
      </c>
      <c r="B671" s="37" t="n">
        <v>2024</v>
      </c>
      <c r="C671" s="37" t="n">
        <v>3</v>
      </c>
      <c r="D671" s="37" t="n">
        <v>5</v>
      </c>
      <c r="E671" s="37" t="n">
        <v>2</v>
      </c>
      <c r="F671" s="37" t="n">
        <v>3</v>
      </c>
      <c r="G671" s="37" t="n">
        <v>3</v>
      </c>
      <c r="H671" s="37" t="n">
        <v>9</v>
      </c>
      <c r="I671" s="37" t="str">
        <f aca="false">IFERROR(VLOOKUP(A671,Employees!$A$2:$I$1501,9,FALSE()),"Unknown")</f>
        <v>Data &amp; AI</v>
      </c>
    </row>
    <row r="672" customFormat="false" ht="15" hidden="false" customHeight="false" outlineLevel="0" collapsed="false">
      <c r="A672" s="37" t="s">
        <v>1652</v>
      </c>
      <c r="B672" s="37" t="n">
        <v>2024</v>
      </c>
      <c r="C672" s="37" t="n">
        <v>3</v>
      </c>
      <c r="D672" s="37" t="n">
        <v>3</v>
      </c>
      <c r="E672" s="37" t="n">
        <v>3</v>
      </c>
      <c r="F672" s="37" t="n">
        <v>4</v>
      </c>
      <c r="G672" s="37" t="n">
        <v>4</v>
      </c>
      <c r="H672" s="37" t="n">
        <v>9</v>
      </c>
      <c r="I672" s="37" t="str">
        <f aca="false">IFERROR(VLOOKUP(A672,Employees!$A$2:$I$1501,9,FALSE()),"Unknown")</f>
        <v>Human Resources</v>
      </c>
    </row>
    <row r="673" customFormat="false" ht="15" hidden="false" customHeight="false" outlineLevel="0" collapsed="false">
      <c r="A673" s="37" t="s">
        <v>1501</v>
      </c>
      <c r="B673" s="37" t="n">
        <v>2024</v>
      </c>
      <c r="C673" s="37" t="n">
        <v>4</v>
      </c>
      <c r="D673" s="37" t="n">
        <v>5</v>
      </c>
      <c r="E673" s="37" t="n">
        <v>2</v>
      </c>
      <c r="F673" s="37" t="n">
        <v>4</v>
      </c>
      <c r="G673" s="37" t="n">
        <v>5</v>
      </c>
      <c r="H673" s="37" t="n">
        <v>3</v>
      </c>
      <c r="I673" s="37" t="str">
        <f aca="false">IFERROR(VLOOKUP(A673,Employees!$A$2:$I$1501,9,FALSE()),"Unknown")</f>
        <v>Engineering</v>
      </c>
    </row>
    <row r="674" customFormat="false" ht="15" hidden="false" customHeight="false" outlineLevel="0" collapsed="false">
      <c r="A674" s="37" t="s">
        <v>1756</v>
      </c>
      <c r="B674" s="37" t="n">
        <v>2024</v>
      </c>
      <c r="C674" s="37" t="n">
        <v>3</v>
      </c>
      <c r="D674" s="37" t="n">
        <v>3</v>
      </c>
      <c r="E674" s="37" t="n">
        <v>4</v>
      </c>
      <c r="F674" s="37" t="n">
        <v>5</v>
      </c>
      <c r="G674" s="37" t="n">
        <v>4</v>
      </c>
      <c r="H674" s="37" t="n">
        <v>7</v>
      </c>
      <c r="I674" s="37" t="str">
        <f aca="false">IFERROR(VLOOKUP(A674,Employees!$A$2:$I$1501,9,FALSE()),"Unknown")</f>
        <v>Legal &amp; Compliance</v>
      </c>
    </row>
    <row r="675" customFormat="false" ht="15" hidden="false" customHeight="false" outlineLevel="0" collapsed="false">
      <c r="A675" s="37" t="s">
        <v>1315</v>
      </c>
      <c r="B675" s="37" t="n">
        <v>2024</v>
      </c>
      <c r="C675" s="37" t="n">
        <v>4</v>
      </c>
      <c r="D675" s="37" t="n">
        <v>3</v>
      </c>
      <c r="E675" s="37" t="n">
        <v>4</v>
      </c>
      <c r="F675" s="37" t="n">
        <v>4</v>
      </c>
      <c r="G675" s="37" t="n">
        <v>5</v>
      </c>
      <c r="H675" s="37" t="n">
        <v>9</v>
      </c>
      <c r="I675" s="37" t="str">
        <f aca="false">IFERROR(VLOOKUP(A675,Employees!$A$2:$I$1501,9,FALSE()),"Unknown")</f>
        <v>Human Resources</v>
      </c>
    </row>
    <row r="676" customFormat="false" ht="15" hidden="false" customHeight="false" outlineLevel="0" collapsed="false">
      <c r="A676" s="37" t="s">
        <v>1784</v>
      </c>
      <c r="B676" s="37" t="n">
        <v>2024</v>
      </c>
      <c r="C676" s="37" t="n">
        <v>3</v>
      </c>
      <c r="D676" s="37" t="n">
        <v>5</v>
      </c>
      <c r="E676" s="37" t="n">
        <v>2</v>
      </c>
      <c r="F676" s="37" t="n">
        <v>3</v>
      </c>
      <c r="G676" s="37" t="n">
        <v>3</v>
      </c>
      <c r="H676" s="37" t="n">
        <v>7</v>
      </c>
      <c r="I676" s="37" t="str">
        <f aca="false">IFERROR(VLOOKUP(A676,Employees!$A$2:$I$1501,9,FALSE()),"Unknown")</f>
        <v>Finance</v>
      </c>
    </row>
    <row r="677" customFormat="false" ht="15" hidden="false" customHeight="false" outlineLevel="0" collapsed="false">
      <c r="A677" s="37" t="s">
        <v>781</v>
      </c>
      <c r="B677" s="37" t="n">
        <v>2024</v>
      </c>
      <c r="C677" s="37" t="n">
        <v>4</v>
      </c>
      <c r="D677" s="37" t="n">
        <v>4</v>
      </c>
      <c r="E677" s="37" t="n">
        <v>3</v>
      </c>
      <c r="F677" s="37" t="n">
        <v>4</v>
      </c>
      <c r="G677" s="37" t="n">
        <v>3</v>
      </c>
      <c r="H677" s="37" t="n">
        <v>5</v>
      </c>
      <c r="I677" s="37" t="str">
        <f aca="false">IFERROR(VLOOKUP(A677,Employees!$A$2:$I$1501,9,FALSE()),"Unknown")</f>
        <v>Data &amp; AI</v>
      </c>
    </row>
    <row r="678" customFormat="false" ht="15" hidden="false" customHeight="false" outlineLevel="0" collapsed="false">
      <c r="A678" s="37" t="s">
        <v>615</v>
      </c>
      <c r="B678" s="37" t="n">
        <v>2024</v>
      </c>
      <c r="C678" s="37" t="n">
        <v>3</v>
      </c>
      <c r="D678" s="37" t="n">
        <v>3</v>
      </c>
      <c r="E678" s="37" t="n">
        <v>5</v>
      </c>
      <c r="F678" s="37" t="n">
        <v>5</v>
      </c>
      <c r="G678" s="37" t="n">
        <v>3</v>
      </c>
      <c r="H678" s="37" t="n">
        <v>3</v>
      </c>
      <c r="I678" s="37" t="str">
        <f aca="false">IFERROR(VLOOKUP(A678,Employees!$A$2:$I$1501,9,FALSE()),"Unknown")</f>
        <v>Engineering</v>
      </c>
    </row>
    <row r="679" customFormat="false" ht="15" hidden="false" customHeight="false" outlineLevel="0" collapsed="false">
      <c r="A679" s="37" t="s">
        <v>756</v>
      </c>
      <c r="B679" s="37" t="n">
        <v>2024</v>
      </c>
      <c r="C679" s="37" t="n">
        <v>2</v>
      </c>
      <c r="D679" s="37" t="n">
        <v>3</v>
      </c>
      <c r="E679" s="37" t="n">
        <v>4</v>
      </c>
      <c r="F679" s="37" t="n">
        <v>3</v>
      </c>
      <c r="G679" s="37" t="n">
        <v>2</v>
      </c>
      <c r="H679" s="37" t="n">
        <v>10</v>
      </c>
      <c r="I679" s="37" t="str">
        <f aca="false">IFERROR(VLOOKUP(A679,Employees!$A$2:$I$1501,9,FALSE()),"Unknown")</f>
        <v>Sales</v>
      </c>
    </row>
    <row r="680" customFormat="false" ht="15" hidden="false" customHeight="false" outlineLevel="0" collapsed="false">
      <c r="A680" s="37" t="s">
        <v>1524</v>
      </c>
      <c r="B680" s="37" t="n">
        <v>2024</v>
      </c>
      <c r="C680" s="37" t="n">
        <v>4</v>
      </c>
      <c r="D680" s="37" t="n">
        <v>5</v>
      </c>
      <c r="E680" s="37" t="n">
        <v>1</v>
      </c>
      <c r="F680" s="37" t="n">
        <v>4</v>
      </c>
      <c r="G680" s="37" t="n">
        <v>3</v>
      </c>
      <c r="H680" s="37" t="n">
        <v>6</v>
      </c>
      <c r="I680" s="37" t="str">
        <f aca="false">IFERROR(VLOOKUP(A680,Employees!$A$2:$I$1501,9,FALSE()),"Unknown")</f>
        <v>Customer Support</v>
      </c>
    </row>
    <row r="681" customFormat="false" ht="15" hidden="false" customHeight="false" outlineLevel="0" collapsed="false">
      <c r="A681" s="37" t="s">
        <v>1577</v>
      </c>
      <c r="B681" s="37" t="n">
        <v>2025</v>
      </c>
      <c r="C681" s="37" t="n">
        <v>4</v>
      </c>
      <c r="D681" s="37" t="n">
        <v>3</v>
      </c>
      <c r="E681" s="37" t="n">
        <v>3</v>
      </c>
      <c r="F681" s="37" t="n">
        <v>4</v>
      </c>
      <c r="G681" s="37" t="n">
        <v>2</v>
      </c>
      <c r="H681" s="37" t="n">
        <v>10</v>
      </c>
      <c r="I681" s="37" t="str">
        <f aca="false">IFERROR(VLOOKUP(A681,Employees!$A$2:$I$1501,9,FALSE()),"Unknown")</f>
        <v>Finance</v>
      </c>
    </row>
    <row r="682" customFormat="false" ht="15" hidden="false" customHeight="false" outlineLevel="0" collapsed="false">
      <c r="A682" s="37" t="s">
        <v>1384</v>
      </c>
      <c r="B682" s="37" t="n">
        <v>2025</v>
      </c>
      <c r="C682" s="37" t="n">
        <v>4</v>
      </c>
      <c r="D682" s="37" t="n">
        <v>3</v>
      </c>
      <c r="E682" s="37" t="n">
        <v>4</v>
      </c>
      <c r="F682" s="37" t="n">
        <v>4</v>
      </c>
      <c r="G682" s="37" t="n">
        <v>3</v>
      </c>
      <c r="H682" s="37" t="n">
        <v>5</v>
      </c>
      <c r="I682" s="37" t="str">
        <f aca="false">IFERROR(VLOOKUP(A682,Employees!$A$2:$I$1501,9,FALSE()),"Unknown")</f>
        <v>Human Resources</v>
      </c>
    </row>
    <row r="683" customFormat="false" ht="15" hidden="false" customHeight="false" outlineLevel="0" collapsed="false">
      <c r="A683" s="37" t="s">
        <v>1745</v>
      </c>
      <c r="B683" s="37" t="n">
        <v>2025</v>
      </c>
      <c r="C683" s="37" t="n">
        <v>5</v>
      </c>
      <c r="D683" s="37" t="n">
        <v>2</v>
      </c>
      <c r="E683" s="37" t="n">
        <v>3</v>
      </c>
      <c r="F683" s="37" t="n">
        <v>2</v>
      </c>
      <c r="G683" s="37" t="n">
        <v>4</v>
      </c>
      <c r="H683" s="37" t="n">
        <v>7</v>
      </c>
      <c r="I683" s="37" t="str">
        <f aca="false">IFERROR(VLOOKUP(A683,Employees!$A$2:$I$1501,9,FALSE()),"Unknown")</f>
        <v>Engineering</v>
      </c>
    </row>
    <row r="684" customFormat="false" ht="15" hidden="false" customHeight="false" outlineLevel="0" collapsed="false">
      <c r="A684" s="37" t="s">
        <v>514</v>
      </c>
      <c r="B684" s="37" t="n">
        <v>2025</v>
      </c>
      <c r="C684" s="37" t="n">
        <v>2</v>
      </c>
      <c r="D684" s="37" t="n">
        <v>3</v>
      </c>
      <c r="E684" s="37" t="n">
        <v>4</v>
      </c>
      <c r="F684" s="37" t="n">
        <v>4</v>
      </c>
      <c r="G684" s="37" t="n">
        <v>2</v>
      </c>
      <c r="H684" s="37" t="n">
        <v>6</v>
      </c>
      <c r="I684" s="37" t="str">
        <f aca="false">IFERROR(VLOOKUP(A684,Employees!$A$2:$I$1501,9,FALSE()),"Unknown")</f>
        <v>Data &amp; AI</v>
      </c>
    </row>
    <row r="685" customFormat="false" ht="15" hidden="false" customHeight="false" outlineLevel="0" collapsed="false">
      <c r="A685" s="37" t="s">
        <v>1669</v>
      </c>
      <c r="B685" s="37" t="n">
        <v>2025</v>
      </c>
      <c r="C685" s="37" t="n">
        <v>3</v>
      </c>
      <c r="D685" s="37" t="n">
        <v>4</v>
      </c>
      <c r="E685" s="37" t="n">
        <v>4</v>
      </c>
      <c r="F685" s="37" t="n">
        <v>3</v>
      </c>
      <c r="G685" s="37" t="n">
        <v>4</v>
      </c>
      <c r="H685" s="37" t="n">
        <v>6</v>
      </c>
      <c r="I685" s="37" t="str">
        <f aca="false">IFERROR(VLOOKUP(A685,Employees!$A$2:$I$1501,9,FALSE()),"Unknown")</f>
        <v>Legal &amp; Compliance</v>
      </c>
    </row>
    <row r="686" customFormat="false" ht="15" hidden="false" customHeight="false" outlineLevel="0" collapsed="false">
      <c r="A686" s="37" t="s">
        <v>1704</v>
      </c>
      <c r="B686" s="37" t="n">
        <v>2025</v>
      </c>
      <c r="C686" s="37" t="n">
        <v>1</v>
      </c>
      <c r="D686" s="37" t="n">
        <v>5</v>
      </c>
      <c r="E686" s="37" t="n">
        <v>4</v>
      </c>
      <c r="F686" s="37" t="n">
        <v>4</v>
      </c>
      <c r="G686" s="37" t="n">
        <v>4</v>
      </c>
      <c r="H686" s="37" t="n">
        <v>8</v>
      </c>
      <c r="I686" s="37" t="str">
        <f aca="false">IFERROR(VLOOKUP(A686,Employees!$A$2:$I$1501,9,FALSE()),"Unknown")</f>
        <v>Finance</v>
      </c>
    </row>
    <row r="687" customFormat="false" ht="15" hidden="false" customHeight="false" outlineLevel="0" collapsed="false">
      <c r="A687" s="37" t="s">
        <v>822</v>
      </c>
      <c r="B687" s="37" t="n">
        <v>2025</v>
      </c>
      <c r="C687" s="37" t="n">
        <v>3</v>
      </c>
      <c r="D687" s="37" t="n">
        <v>3</v>
      </c>
      <c r="E687" s="37" t="n">
        <v>3</v>
      </c>
      <c r="F687" s="37" t="n">
        <v>3</v>
      </c>
      <c r="G687" s="37" t="n">
        <v>3</v>
      </c>
      <c r="H687" s="37" t="n">
        <v>5</v>
      </c>
      <c r="I687" s="37" t="str">
        <f aca="false">IFERROR(VLOOKUP(A687,Employees!$A$2:$I$1501,9,FALSE()),"Unknown")</f>
        <v>Human Resources</v>
      </c>
    </row>
    <row r="688" customFormat="false" ht="15" hidden="false" customHeight="false" outlineLevel="0" collapsed="false">
      <c r="A688" s="37" t="s">
        <v>1628</v>
      </c>
      <c r="B688" s="37" t="n">
        <v>2025</v>
      </c>
      <c r="C688" s="37" t="n">
        <v>4</v>
      </c>
      <c r="D688" s="37" t="n">
        <v>4</v>
      </c>
      <c r="E688" s="37" t="n">
        <v>3</v>
      </c>
      <c r="F688" s="37" t="n">
        <v>3</v>
      </c>
      <c r="G688" s="37" t="n">
        <v>2</v>
      </c>
      <c r="H688" s="37" t="n">
        <v>5</v>
      </c>
      <c r="I688" s="37" t="str">
        <f aca="false">IFERROR(VLOOKUP(A688,Employees!$A$2:$I$1501,9,FALSE()),"Unknown")</f>
        <v>Engineering</v>
      </c>
    </row>
    <row r="689" customFormat="false" ht="15" hidden="false" customHeight="false" outlineLevel="0" collapsed="false">
      <c r="A689" s="37" t="s">
        <v>1451</v>
      </c>
      <c r="B689" s="37" t="n">
        <v>2025</v>
      </c>
      <c r="C689" s="37" t="n">
        <v>2</v>
      </c>
      <c r="D689" s="37" t="n">
        <v>4</v>
      </c>
      <c r="E689" s="37" t="n">
        <v>2</v>
      </c>
      <c r="F689" s="37" t="n">
        <v>4</v>
      </c>
      <c r="G689" s="37" t="n">
        <v>3</v>
      </c>
      <c r="H689" s="37" t="n">
        <v>9</v>
      </c>
      <c r="I689" s="37" t="str">
        <f aca="false">IFERROR(VLOOKUP(A689,Employees!$A$2:$I$1501,9,FALSE()),"Unknown")</f>
        <v>Customer Support</v>
      </c>
    </row>
    <row r="690" customFormat="false" ht="15" hidden="false" customHeight="false" outlineLevel="0" collapsed="false">
      <c r="A690" s="37" t="s">
        <v>884</v>
      </c>
      <c r="B690" s="37" t="n">
        <v>2025</v>
      </c>
      <c r="C690" s="37" t="n">
        <v>5</v>
      </c>
      <c r="D690" s="37" t="n">
        <v>4</v>
      </c>
      <c r="E690" s="37" t="n">
        <v>5</v>
      </c>
      <c r="F690" s="37" t="n">
        <v>5</v>
      </c>
      <c r="G690" s="37" t="n">
        <v>5</v>
      </c>
      <c r="H690" s="37" t="n">
        <v>6</v>
      </c>
      <c r="I690" s="37" t="str">
        <f aca="false">IFERROR(VLOOKUP(A690,Employees!$A$2:$I$1501,9,FALSE()),"Unknown")</f>
        <v>Human Resources</v>
      </c>
    </row>
    <row r="691" customFormat="false" ht="15" hidden="false" customHeight="false" outlineLevel="0" collapsed="false">
      <c r="A691" s="37" t="s">
        <v>669</v>
      </c>
      <c r="B691" s="37" t="n">
        <v>2025</v>
      </c>
      <c r="C691" s="37" t="n">
        <v>2</v>
      </c>
      <c r="D691" s="37" t="n">
        <v>3</v>
      </c>
      <c r="E691" s="37" t="n">
        <v>4</v>
      </c>
      <c r="F691" s="37" t="n">
        <v>2</v>
      </c>
      <c r="G691" s="37" t="n">
        <v>4</v>
      </c>
      <c r="H691" s="37" t="n">
        <v>2</v>
      </c>
      <c r="I691" s="37" t="str">
        <f aca="false">IFERROR(VLOOKUP(A691,Employees!$A$2:$I$1501,9,FALSE()),"Unknown")</f>
        <v>Engineering</v>
      </c>
    </row>
    <row r="692" customFormat="false" ht="15" hidden="false" customHeight="false" outlineLevel="0" collapsed="false">
      <c r="A692" s="37" t="s">
        <v>1819</v>
      </c>
      <c r="B692" s="37" t="n">
        <v>2025</v>
      </c>
      <c r="C692" s="37" t="n">
        <v>5</v>
      </c>
      <c r="D692" s="37" t="n">
        <v>4</v>
      </c>
      <c r="E692" s="37" t="n">
        <v>3</v>
      </c>
      <c r="F692" s="37" t="n">
        <v>4</v>
      </c>
      <c r="G692" s="37" t="n">
        <v>4</v>
      </c>
      <c r="H692" s="37" t="n">
        <v>9</v>
      </c>
      <c r="I692" s="37" t="str">
        <f aca="false">IFERROR(VLOOKUP(A692,Employees!$A$2:$I$1501,9,FALSE()),"Unknown")</f>
        <v>Customer Support</v>
      </c>
    </row>
    <row r="693" customFormat="false" ht="15" hidden="false" customHeight="false" outlineLevel="0" collapsed="false">
      <c r="A693" s="37" t="s">
        <v>1438</v>
      </c>
      <c r="B693" s="37" t="n">
        <v>2025</v>
      </c>
      <c r="C693" s="37" t="n">
        <v>4</v>
      </c>
      <c r="D693" s="37" t="n">
        <v>4</v>
      </c>
      <c r="E693" s="37" t="n">
        <v>2</v>
      </c>
      <c r="F693" s="37" t="n">
        <v>3</v>
      </c>
      <c r="G693" s="37" t="n">
        <v>5</v>
      </c>
      <c r="H693" s="37" t="n">
        <v>7</v>
      </c>
      <c r="I693" s="37" t="str">
        <f aca="false">IFERROR(VLOOKUP(A693,Employees!$A$2:$I$1501,9,FALSE()),"Unknown")</f>
        <v>Finance</v>
      </c>
    </row>
    <row r="694" customFormat="false" ht="15" hidden="false" customHeight="false" outlineLevel="0" collapsed="false">
      <c r="A694" s="37" t="s">
        <v>1865</v>
      </c>
      <c r="B694" s="37" t="n">
        <v>2025</v>
      </c>
      <c r="C694" s="37" t="n">
        <v>4</v>
      </c>
      <c r="D694" s="37" t="n">
        <v>3</v>
      </c>
      <c r="E694" s="37" t="n">
        <v>5</v>
      </c>
      <c r="F694" s="37" t="n">
        <v>4</v>
      </c>
      <c r="G694" s="37" t="n">
        <v>2</v>
      </c>
      <c r="H694" s="37" t="n">
        <v>10</v>
      </c>
      <c r="I694" s="37" t="str">
        <f aca="false">IFERROR(VLOOKUP(A694,Employees!$A$2:$I$1501,9,FALSE()),"Unknown")</f>
        <v>Finance</v>
      </c>
    </row>
    <row r="695" customFormat="false" ht="15" hidden="false" customHeight="false" outlineLevel="0" collapsed="false">
      <c r="A695" s="37" t="s">
        <v>1275</v>
      </c>
      <c r="B695" s="37" t="n">
        <v>2025</v>
      </c>
      <c r="C695" s="37" t="n">
        <v>2</v>
      </c>
      <c r="D695" s="37" t="n">
        <v>4</v>
      </c>
      <c r="E695" s="37" t="n">
        <v>4</v>
      </c>
      <c r="F695" s="37" t="n">
        <v>5</v>
      </c>
      <c r="G695" s="37" t="n">
        <v>4</v>
      </c>
      <c r="H695" s="37" t="n">
        <v>7</v>
      </c>
      <c r="I695" s="37" t="str">
        <f aca="false">IFERROR(VLOOKUP(A695,Employees!$A$2:$I$1501,9,FALSE()),"Unknown")</f>
        <v>Operations</v>
      </c>
    </row>
    <row r="696" customFormat="false" ht="15" hidden="false" customHeight="false" outlineLevel="0" collapsed="false">
      <c r="A696" s="37" t="s">
        <v>1802</v>
      </c>
      <c r="B696" s="37" t="n">
        <v>2025</v>
      </c>
      <c r="C696" s="37" t="n">
        <v>2</v>
      </c>
      <c r="D696" s="37" t="n">
        <v>3</v>
      </c>
      <c r="E696" s="37" t="n">
        <v>3</v>
      </c>
      <c r="F696" s="37" t="n">
        <v>3</v>
      </c>
      <c r="G696" s="37" t="n">
        <v>3</v>
      </c>
      <c r="H696" s="37" t="n">
        <v>9</v>
      </c>
      <c r="I696" s="37" t="str">
        <f aca="false">IFERROR(VLOOKUP(A696,Employees!$A$2:$I$1501,9,FALSE()),"Unknown")</f>
        <v>Engineering</v>
      </c>
    </row>
    <row r="697" customFormat="false" ht="15" hidden="false" customHeight="false" outlineLevel="0" collapsed="false">
      <c r="A697" s="37" t="s">
        <v>428</v>
      </c>
      <c r="B697" s="37" t="n">
        <v>2025</v>
      </c>
      <c r="C697" s="37" t="n">
        <v>3</v>
      </c>
      <c r="D697" s="37" t="n">
        <v>4</v>
      </c>
      <c r="E697" s="37" t="n">
        <v>3</v>
      </c>
      <c r="F697" s="37" t="n">
        <v>3</v>
      </c>
      <c r="G697" s="37" t="n">
        <v>3</v>
      </c>
      <c r="H697" s="37" t="n">
        <v>8</v>
      </c>
      <c r="I697" s="37" t="str">
        <f aca="false">IFERROR(VLOOKUP(A697,Employees!$A$2:$I$1501,9,FALSE()),"Unknown")</f>
        <v>Finance</v>
      </c>
    </row>
    <row r="698" customFormat="false" ht="15" hidden="false" customHeight="false" outlineLevel="0" collapsed="false">
      <c r="A698" s="37" t="s">
        <v>714</v>
      </c>
      <c r="B698" s="37" t="n">
        <v>2025</v>
      </c>
      <c r="C698" s="37" t="n">
        <v>5</v>
      </c>
      <c r="D698" s="37" t="n">
        <v>3</v>
      </c>
      <c r="E698" s="37" t="n">
        <v>4</v>
      </c>
      <c r="F698" s="37" t="n">
        <v>4</v>
      </c>
      <c r="G698" s="37" t="n">
        <v>4</v>
      </c>
      <c r="H698" s="37" t="n">
        <v>4</v>
      </c>
      <c r="I698" s="37" t="str">
        <f aca="false">IFERROR(VLOOKUP(A698,Employees!$A$2:$I$1501,9,FALSE()),"Unknown")</f>
        <v>Data &amp; AI</v>
      </c>
    </row>
    <row r="699" customFormat="false" ht="15" hidden="false" customHeight="false" outlineLevel="0" collapsed="false">
      <c r="A699" s="37" t="s">
        <v>528</v>
      </c>
      <c r="B699" s="37" t="n">
        <v>2025</v>
      </c>
      <c r="C699" s="37" t="n">
        <v>4</v>
      </c>
      <c r="D699" s="37" t="n">
        <v>2</v>
      </c>
      <c r="E699" s="37" t="n">
        <v>2</v>
      </c>
      <c r="F699" s="37" t="n">
        <v>2</v>
      </c>
      <c r="G699" s="37" t="n">
        <v>3</v>
      </c>
      <c r="H699" s="37" t="n">
        <v>6</v>
      </c>
      <c r="I699" s="37" t="str">
        <f aca="false">IFERROR(VLOOKUP(A699,Employees!$A$2:$I$1501,9,FALSE()),"Unknown")</f>
        <v>Customer Support</v>
      </c>
    </row>
    <row r="700" customFormat="false" ht="15" hidden="false" customHeight="false" outlineLevel="0" collapsed="false">
      <c r="A700" s="37" t="s">
        <v>1416</v>
      </c>
      <c r="B700" s="37" t="n">
        <v>2025</v>
      </c>
      <c r="C700" s="37" t="n">
        <v>2</v>
      </c>
      <c r="D700" s="37" t="n">
        <v>4</v>
      </c>
      <c r="E700" s="37" t="n">
        <v>3</v>
      </c>
      <c r="F700" s="37" t="n">
        <v>4</v>
      </c>
      <c r="G700" s="37" t="n">
        <v>3</v>
      </c>
      <c r="H700" s="37" t="n">
        <v>7</v>
      </c>
      <c r="I700" s="37" t="str">
        <f aca="false">IFERROR(VLOOKUP(A700,Employees!$A$2:$I$1501,9,FALSE()),"Unknown")</f>
        <v>Sales</v>
      </c>
    </row>
    <row r="701" customFormat="false" ht="15" hidden="false" customHeight="false" outlineLevel="0" collapsed="false">
      <c r="A701" s="37" t="s">
        <v>906</v>
      </c>
      <c r="B701" s="37" t="n">
        <v>2025</v>
      </c>
      <c r="C701" s="37" t="n">
        <v>4</v>
      </c>
      <c r="D701" s="37" t="n">
        <v>2</v>
      </c>
      <c r="E701" s="37" t="n">
        <v>3</v>
      </c>
      <c r="F701" s="37" t="n">
        <v>4</v>
      </c>
      <c r="G701" s="37" t="n">
        <v>4</v>
      </c>
      <c r="H701" s="37" t="n">
        <v>7</v>
      </c>
      <c r="I701" s="37" t="str">
        <f aca="false">IFERROR(VLOOKUP(A701,Employees!$A$2:$I$1501,9,FALSE()),"Unknown")</f>
        <v>Engineering</v>
      </c>
    </row>
    <row r="702" customFormat="false" ht="15" hidden="false" customHeight="false" outlineLevel="0" collapsed="false">
      <c r="A702" s="37" t="s">
        <v>631</v>
      </c>
      <c r="B702" s="37" t="n">
        <v>2025</v>
      </c>
      <c r="C702" s="37" t="n">
        <v>4</v>
      </c>
      <c r="D702" s="37" t="n">
        <v>5</v>
      </c>
      <c r="E702" s="37" t="n">
        <v>4</v>
      </c>
      <c r="F702" s="37" t="n">
        <v>4</v>
      </c>
      <c r="G702" s="37" t="n">
        <v>4</v>
      </c>
      <c r="H702" s="37" t="n">
        <v>4</v>
      </c>
      <c r="I702" s="37" t="str">
        <f aca="false">IFERROR(VLOOKUP(A702,Employees!$A$2:$I$1501,9,FALSE()),"Unknown")</f>
        <v>Sales</v>
      </c>
    </row>
    <row r="703" customFormat="false" ht="15" hidden="false" customHeight="false" outlineLevel="0" collapsed="false">
      <c r="A703" s="37" t="s">
        <v>1069</v>
      </c>
      <c r="B703" s="37" t="n">
        <v>2025</v>
      </c>
      <c r="C703" s="37" t="n">
        <v>4</v>
      </c>
      <c r="D703" s="37" t="n">
        <v>3</v>
      </c>
      <c r="E703" s="37" t="n">
        <v>2</v>
      </c>
      <c r="F703" s="37" t="n">
        <v>2</v>
      </c>
      <c r="G703" s="37" t="n">
        <v>2</v>
      </c>
      <c r="H703" s="37" t="n">
        <v>2</v>
      </c>
      <c r="I703" s="37" t="str">
        <f aca="false">IFERROR(VLOOKUP(A703,Employees!$A$2:$I$1501,9,FALSE()),"Unknown")</f>
        <v>Marketing</v>
      </c>
    </row>
    <row r="704" customFormat="false" ht="15" hidden="false" customHeight="false" outlineLevel="0" collapsed="false">
      <c r="A704" s="37" t="s">
        <v>1190</v>
      </c>
      <c r="B704" s="37" t="n">
        <v>2025</v>
      </c>
      <c r="C704" s="37" t="n">
        <v>2</v>
      </c>
      <c r="D704" s="37" t="n">
        <v>3</v>
      </c>
      <c r="E704" s="37" t="n">
        <v>4</v>
      </c>
      <c r="F704" s="37" t="n">
        <v>3</v>
      </c>
      <c r="G704" s="37" t="n">
        <v>4</v>
      </c>
      <c r="H704" s="37" t="n">
        <v>10</v>
      </c>
      <c r="I704" s="37" t="str">
        <f aca="false">IFERROR(VLOOKUP(A704,Employees!$A$2:$I$1501,9,FALSE()),"Unknown")</f>
        <v>Customer Support</v>
      </c>
    </row>
    <row r="705" customFormat="false" ht="15" hidden="false" customHeight="false" outlineLevel="0" collapsed="false">
      <c r="A705" s="37" t="s">
        <v>1094</v>
      </c>
      <c r="B705" s="37" t="n">
        <v>2025</v>
      </c>
      <c r="C705" s="37" t="n">
        <v>1</v>
      </c>
      <c r="D705" s="37" t="n">
        <v>4</v>
      </c>
      <c r="E705" s="37" t="n">
        <v>4</v>
      </c>
      <c r="F705" s="37" t="n">
        <v>4</v>
      </c>
      <c r="G705" s="37" t="n">
        <v>2</v>
      </c>
      <c r="H705" s="37" t="n">
        <v>6</v>
      </c>
      <c r="I705" s="37" t="str">
        <f aca="false">IFERROR(VLOOKUP(A705,Employees!$A$2:$I$1501,9,FALSE()),"Unknown")</f>
        <v>Engineering</v>
      </c>
    </row>
    <row r="706" customFormat="false" ht="15" hidden="false" customHeight="false" outlineLevel="0" collapsed="false">
      <c r="A706" s="37" t="s">
        <v>774</v>
      </c>
      <c r="B706" s="37" t="n">
        <v>2025</v>
      </c>
      <c r="C706" s="37" t="n">
        <v>2</v>
      </c>
      <c r="D706" s="37" t="n">
        <v>2</v>
      </c>
      <c r="E706" s="37" t="n">
        <v>5</v>
      </c>
      <c r="F706" s="37" t="n">
        <v>3</v>
      </c>
      <c r="G706" s="37" t="n">
        <v>4</v>
      </c>
      <c r="H706" s="37" t="n">
        <v>9</v>
      </c>
      <c r="I706" s="37" t="str">
        <f aca="false">IFERROR(VLOOKUP(A706,Employees!$A$2:$I$1501,9,FALSE()),"Unknown")</f>
        <v>Sales</v>
      </c>
    </row>
    <row r="707" customFormat="false" ht="15" hidden="false" customHeight="false" outlineLevel="0" collapsed="false">
      <c r="A707" s="37" t="s">
        <v>858</v>
      </c>
      <c r="B707" s="37" t="n">
        <v>2025</v>
      </c>
      <c r="C707" s="37" t="n">
        <v>2</v>
      </c>
      <c r="D707" s="37" t="n">
        <v>3</v>
      </c>
      <c r="E707" s="37" t="n">
        <v>4</v>
      </c>
      <c r="F707" s="37" t="n">
        <v>4</v>
      </c>
      <c r="G707" s="37" t="n">
        <v>4</v>
      </c>
      <c r="H707" s="37" t="n">
        <v>10</v>
      </c>
      <c r="I707" s="37" t="str">
        <f aca="false">IFERROR(VLOOKUP(A707,Employees!$A$2:$I$1501,9,FALSE()),"Unknown")</f>
        <v>Sales</v>
      </c>
    </row>
    <row r="708" customFormat="false" ht="15" hidden="false" customHeight="false" outlineLevel="0" collapsed="false">
      <c r="A708" s="37" t="s">
        <v>1832</v>
      </c>
      <c r="B708" s="37" t="n">
        <v>2025</v>
      </c>
      <c r="C708" s="37" t="n">
        <v>4</v>
      </c>
      <c r="D708" s="37" t="n">
        <v>4</v>
      </c>
      <c r="E708" s="37" t="n">
        <v>4</v>
      </c>
      <c r="F708" s="37" t="n">
        <v>4</v>
      </c>
      <c r="G708" s="37" t="n">
        <v>2</v>
      </c>
      <c r="H708" s="37" t="n">
        <v>3</v>
      </c>
      <c r="I708" s="37" t="str">
        <f aca="false">IFERROR(VLOOKUP(A708,Employees!$A$2:$I$1501,9,FALSE()),"Unknown")</f>
        <v>Data &amp; AI</v>
      </c>
    </row>
    <row r="709" customFormat="false" ht="15" hidden="false" customHeight="false" outlineLevel="0" collapsed="false">
      <c r="A709" s="37" t="s">
        <v>1529</v>
      </c>
      <c r="B709" s="37" t="n">
        <v>2025</v>
      </c>
      <c r="C709" s="37" t="n">
        <v>2</v>
      </c>
      <c r="D709" s="37" t="n">
        <v>1</v>
      </c>
      <c r="E709" s="37" t="n">
        <v>2</v>
      </c>
      <c r="F709" s="37" t="n">
        <v>3</v>
      </c>
      <c r="G709" s="37" t="n">
        <v>2</v>
      </c>
      <c r="H709" s="37" t="n">
        <v>7</v>
      </c>
      <c r="I709" s="37" t="str">
        <f aca="false">IFERROR(VLOOKUP(A709,Employees!$A$2:$I$1501,9,FALSE()),"Unknown")</f>
        <v>Engineering</v>
      </c>
    </row>
    <row r="710" customFormat="false" ht="15" hidden="false" customHeight="false" outlineLevel="0" collapsed="false">
      <c r="A710" s="37" t="s">
        <v>1441</v>
      </c>
      <c r="B710" s="37" t="n">
        <v>2025</v>
      </c>
      <c r="C710" s="37" t="n">
        <v>3</v>
      </c>
      <c r="D710" s="37" t="n">
        <v>3</v>
      </c>
      <c r="E710" s="37" t="n">
        <v>2</v>
      </c>
      <c r="F710" s="37" t="n">
        <v>2</v>
      </c>
      <c r="G710" s="37" t="n">
        <v>1</v>
      </c>
      <c r="H710" s="37" t="n">
        <v>7</v>
      </c>
      <c r="I710" s="37" t="str">
        <f aca="false">IFERROR(VLOOKUP(A710,Employees!$A$2:$I$1501,9,FALSE()),"Unknown")</f>
        <v>Sales</v>
      </c>
    </row>
    <row r="711" customFormat="false" ht="15" hidden="false" customHeight="false" outlineLevel="0" collapsed="false">
      <c r="A711" s="37" t="s">
        <v>703</v>
      </c>
      <c r="B711" s="37" t="n">
        <v>2025</v>
      </c>
      <c r="C711" s="37" t="n">
        <v>5</v>
      </c>
      <c r="D711" s="37" t="n">
        <v>4</v>
      </c>
      <c r="E711" s="37" t="n">
        <v>4</v>
      </c>
      <c r="F711" s="37" t="n">
        <v>3</v>
      </c>
      <c r="G711" s="37" t="n">
        <v>3</v>
      </c>
      <c r="H711" s="37" t="n">
        <v>10</v>
      </c>
      <c r="I711" s="37" t="str">
        <f aca="false">IFERROR(VLOOKUP(A711,Employees!$A$2:$I$1501,9,FALSE()),"Unknown")</f>
        <v>Sales</v>
      </c>
    </row>
    <row r="712" customFormat="false" ht="15" hidden="false" customHeight="false" outlineLevel="0" collapsed="false">
      <c r="A712" s="37" t="s">
        <v>1188</v>
      </c>
      <c r="B712" s="37" t="n">
        <v>2025</v>
      </c>
      <c r="C712" s="37" t="n">
        <v>4</v>
      </c>
      <c r="D712" s="37" t="n">
        <v>4</v>
      </c>
      <c r="E712" s="37" t="n">
        <v>5</v>
      </c>
      <c r="F712" s="37" t="n">
        <v>5</v>
      </c>
      <c r="G712" s="37" t="n">
        <v>4</v>
      </c>
      <c r="H712" s="37" t="n">
        <v>8</v>
      </c>
      <c r="I712" s="37" t="str">
        <f aca="false">IFERROR(VLOOKUP(A712,Employees!$A$2:$I$1501,9,FALSE()),"Unknown")</f>
        <v>Marketing</v>
      </c>
    </row>
    <row r="713" customFormat="false" ht="15" hidden="false" customHeight="false" outlineLevel="0" collapsed="false">
      <c r="A713" s="37" t="s">
        <v>1348</v>
      </c>
      <c r="B713" s="37" t="n">
        <v>2025</v>
      </c>
      <c r="C713" s="37" t="n">
        <v>3</v>
      </c>
      <c r="D713" s="37" t="n">
        <v>4</v>
      </c>
      <c r="E713" s="37" t="n">
        <v>3</v>
      </c>
      <c r="F713" s="37" t="n">
        <v>4</v>
      </c>
      <c r="G713" s="37" t="n">
        <v>5</v>
      </c>
      <c r="H713" s="37" t="n">
        <v>4</v>
      </c>
      <c r="I713" s="37" t="str">
        <f aca="false">IFERROR(VLOOKUP(A713,Employees!$A$2:$I$1501,9,FALSE()),"Unknown")</f>
        <v>Engineering</v>
      </c>
    </row>
    <row r="714" customFormat="false" ht="15" hidden="false" customHeight="false" outlineLevel="0" collapsed="false">
      <c r="A714" s="37" t="s">
        <v>851</v>
      </c>
      <c r="B714" s="37" t="n">
        <v>2025</v>
      </c>
      <c r="C714" s="37" t="n">
        <v>2</v>
      </c>
      <c r="D714" s="37" t="n">
        <v>4</v>
      </c>
      <c r="E714" s="37" t="n">
        <v>4</v>
      </c>
      <c r="F714" s="37" t="n">
        <v>4</v>
      </c>
      <c r="G714" s="37" t="n">
        <v>3</v>
      </c>
      <c r="H714" s="37" t="n">
        <v>10</v>
      </c>
      <c r="I714" s="37" t="str">
        <f aca="false">IFERROR(VLOOKUP(A714,Employees!$A$2:$I$1501,9,FALSE()),"Unknown")</f>
        <v>Customer Support</v>
      </c>
    </row>
    <row r="715" customFormat="false" ht="15" hidden="false" customHeight="false" outlineLevel="0" collapsed="false">
      <c r="A715" s="37" t="s">
        <v>1781</v>
      </c>
      <c r="B715" s="37" t="n">
        <v>2025</v>
      </c>
      <c r="C715" s="37" t="n">
        <v>5</v>
      </c>
      <c r="D715" s="37" t="n">
        <v>3</v>
      </c>
      <c r="E715" s="37" t="n">
        <v>3</v>
      </c>
      <c r="F715" s="37" t="n">
        <v>4</v>
      </c>
      <c r="G715" s="37" t="n">
        <v>3</v>
      </c>
      <c r="H715" s="37" t="n">
        <v>10</v>
      </c>
      <c r="I715" s="37" t="str">
        <f aca="false">IFERROR(VLOOKUP(A715,Employees!$A$2:$I$1501,9,FALSE()),"Unknown")</f>
        <v>Legal &amp; Compliance</v>
      </c>
    </row>
    <row r="716" customFormat="false" ht="15" hidden="false" customHeight="false" outlineLevel="0" collapsed="false">
      <c r="A716" s="37" t="s">
        <v>367</v>
      </c>
      <c r="B716" s="37" t="n">
        <v>2025</v>
      </c>
      <c r="C716" s="37" t="n">
        <v>4</v>
      </c>
      <c r="D716" s="37" t="n">
        <v>3</v>
      </c>
      <c r="E716" s="37" t="n">
        <v>3</v>
      </c>
      <c r="F716" s="37" t="n">
        <v>2</v>
      </c>
      <c r="G716" s="37" t="n">
        <v>5</v>
      </c>
      <c r="H716" s="37" t="n">
        <v>9</v>
      </c>
      <c r="I716" s="37" t="str">
        <f aca="false">IFERROR(VLOOKUP(A716,Employees!$A$2:$I$1501,9,FALSE()),"Unknown")</f>
        <v>Engineering</v>
      </c>
    </row>
    <row r="717" customFormat="false" ht="15" hidden="false" customHeight="false" outlineLevel="0" collapsed="false">
      <c r="A717" s="37" t="s">
        <v>1302</v>
      </c>
      <c r="B717" s="37" t="n">
        <v>2025</v>
      </c>
      <c r="C717" s="37" t="n">
        <v>4</v>
      </c>
      <c r="D717" s="37" t="n">
        <v>4</v>
      </c>
      <c r="E717" s="37" t="n">
        <v>4</v>
      </c>
      <c r="F717" s="37" t="n">
        <v>2</v>
      </c>
      <c r="G717" s="37" t="n">
        <v>2</v>
      </c>
      <c r="H717" s="37" t="n">
        <v>7</v>
      </c>
      <c r="I717" s="37" t="str">
        <f aca="false">IFERROR(VLOOKUP(A717,Employees!$A$2:$I$1501,9,FALSE()),"Unknown")</f>
        <v>Data &amp; AI</v>
      </c>
    </row>
    <row r="718" customFormat="false" ht="15" hidden="false" customHeight="false" outlineLevel="0" collapsed="false">
      <c r="A718" s="37" t="s">
        <v>1688</v>
      </c>
      <c r="B718" s="37" t="n">
        <v>2025</v>
      </c>
      <c r="C718" s="37" t="n">
        <v>3</v>
      </c>
      <c r="D718" s="37" t="n">
        <v>4</v>
      </c>
      <c r="E718" s="37" t="n">
        <v>5</v>
      </c>
      <c r="F718" s="37" t="n">
        <v>3</v>
      </c>
      <c r="G718" s="37" t="n">
        <v>3</v>
      </c>
      <c r="H718" s="37" t="n">
        <v>8</v>
      </c>
      <c r="I718" s="37" t="str">
        <f aca="false">IFERROR(VLOOKUP(A718,Employees!$A$2:$I$1501,9,FALSE()),"Unknown")</f>
        <v>Engineering</v>
      </c>
    </row>
    <row r="719" customFormat="false" ht="15" hidden="false" customHeight="false" outlineLevel="0" collapsed="false">
      <c r="A719" s="37" t="s">
        <v>1632</v>
      </c>
      <c r="B719" s="37" t="n">
        <v>2025</v>
      </c>
      <c r="C719" s="37" t="n">
        <v>2</v>
      </c>
      <c r="D719" s="37" t="n">
        <v>4</v>
      </c>
      <c r="E719" s="37" t="n">
        <v>3</v>
      </c>
      <c r="F719" s="37" t="n">
        <v>4</v>
      </c>
      <c r="G719" s="37" t="n">
        <v>3</v>
      </c>
      <c r="H719" s="37" t="n">
        <v>7</v>
      </c>
      <c r="I719" s="37" t="str">
        <f aca="false">IFERROR(VLOOKUP(A719,Employees!$A$2:$I$1501,9,FALSE()),"Unknown")</f>
        <v>Operations</v>
      </c>
    </row>
    <row r="720" customFormat="false" ht="15" hidden="false" customHeight="false" outlineLevel="0" collapsed="false">
      <c r="A720" s="37" t="s">
        <v>1067</v>
      </c>
      <c r="B720" s="37" t="n">
        <v>2025</v>
      </c>
      <c r="C720" s="37" t="n">
        <v>4</v>
      </c>
      <c r="D720" s="37" t="n">
        <v>4</v>
      </c>
      <c r="E720" s="37" t="n">
        <v>5</v>
      </c>
      <c r="F720" s="37" t="n">
        <v>4</v>
      </c>
      <c r="G720" s="37" t="n">
        <v>3</v>
      </c>
      <c r="H720" s="37" t="n">
        <v>6</v>
      </c>
      <c r="I720" s="37" t="str">
        <f aca="false">IFERROR(VLOOKUP(A720,Employees!$A$2:$I$1501,9,FALSE()),"Unknown")</f>
        <v>Sales</v>
      </c>
    </row>
    <row r="721" customFormat="false" ht="15" hidden="false" customHeight="false" outlineLevel="0" collapsed="false">
      <c r="A721" s="37" t="s">
        <v>1549</v>
      </c>
      <c r="B721" s="37" t="n">
        <v>2025</v>
      </c>
      <c r="C721" s="37" t="n">
        <v>4</v>
      </c>
      <c r="D721" s="37" t="n">
        <v>5</v>
      </c>
      <c r="E721" s="37" t="n">
        <v>4</v>
      </c>
      <c r="F721" s="37" t="n">
        <v>3</v>
      </c>
      <c r="G721" s="37" t="n">
        <v>4</v>
      </c>
      <c r="H721" s="37" t="n">
        <v>8</v>
      </c>
      <c r="I721" s="37" t="str">
        <f aca="false">IFERROR(VLOOKUP(A721,Employees!$A$2:$I$1501,9,FALSE()),"Unknown")</f>
        <v>Engineering</v>
      </c>
    </row>
    <row r="722" customFormat="false" ht="15" hidden="false" customHeight="false" outlineLevel="0" collapsed="false">
      <c r="A722" s="37" t="s">
        <v>1395</v>
      </c>
      <c r="B722" s="37" t="n">
        <v>2025</v>
      </c>
      <c r="C722" s="37" t="n">
        <v>5</v>
      </c>
      <c r="D722" s="37" t="n">
        <v>4</v>
      </c>
      <c r="E722" s="37" t="n">
        <v>4</v>
      </c>
      <c r="F722" s="37" t="n">
        <v>3</v>
      </c>
      <c r="G722" s="37" t="n">
        <v>4</v>
      </c>
      <c r="H722" s="37" t="n">
        <v>5</v>
      </c>
      <c r="I722" s="37" t="str">
        <f aca="false">IFERROR(VLOOKUP(A722,Employees!$A$2:$I$1501,9,FALSE()),"Unknown")</f>
        <v>Sales</v>
      </c>
    </row>
    <row r="723" customFormat="false" ht="15" hidden="false" customHeight="false" outlineLevel="0" collapsed="false">
      <c r="A723" s="37" t="s">
        <v>1142</v>
      </c>
      <c r="B723" s="37" t="n">
        <v>2025</v>
      </c>
      <c r="C723" s="37" t="n">
        <v>4</v>
      </c>
      <c r="D723" s="37" t="n">
        <v>3</v>
      </c>
      <c r="E723" s="37" t="n">
        <v>3</v>
      </c>
      <c r="F723" s="37" t="n">
        <v>4</v>
      </c>
      <c r="G723" s="37" t="n">
        <v>4</v>
      </c>
      <c r="H723" s="37" t="n">
        <v>2</v>
      </c>
      <c r="I723" s="37" t="str">
        <f aca="false">IFERROR(VLOOKUP(A723,Employees!$A$2:$I$1501,9,FALSE()),"Unknown")</f>
        <v>Engineering</v>
      </c>
    </row>
    <row r="724" customFormat="false" ht="15" hidden="false" customHeight="false" outlineLevel="0" collapsed="false">
      <c r="A724" s="37" t="s">
        <v>1098</v>
      </c>
      <c r="B724" s="37" t="n">
        <v>2025</v>
      </c>
      <c r="C724" s="37" t="n">
        <v>3</v>
      </c>
      <c r="D724" s="37" t="n">
        <v>3</v>
      </c>
      <c r="E724" s="37" t="n">
        <v>5</v>
      </c>
      <c r="F724" s="37" t="n">
        <v>2</v>
      </c>
      <c r="G724" s="37" t="n">
        <v>5</v>
      </c>
      <c r="H724" s="37" t="n">
        <v>10</v>
      </c>
      <c r="I724" s="37" t="str">
        <f aca="false">IFERROR(VLOOKUP(A724,Employees!$A$2:$I$1501,9,FALSE()),"Unknown")</f>
        <v>Engineering</v>
      </c>
    </row>
    <row r="725" customFormat="false" ht="15" hidden="false" customHeight="false" outlineLevel="0" collapsed="false">
      <c r="A725" s="37" t="s">
        <v>1532</v>
      </c>
      <c r="B725" s="37" t="n">
        <v>2025</v>
      </c>
      <c r="C725" s="37" t="n">
        <v>3</v>
      </c>
      <c r="D725" s="37" t="n">
        <v>3</v>
      </c>
      <c r="E725" s="37" t="n">
        <v>3</v>
      </c>
      <c r="F725" s="37" t="n">
        <v>4</v>
      </c>
      <c r="G725" s="37" t="n">
        <v>3</v>
      </c>
      <c r="H725" s="37" t="n">
        <v>7</v>
      </c>
      <c r="I725" s="37" t="str">
        <f aca="false">IFERROR(VLOOKUP(A725,Employees!$A$2:$I$1501,9,FALSE()),"Unknown")</f>
        <v>Legal &amp; Compliance</v>
      </c>
    </row>
    <row r="726" customFormat="false" ht="15" hidden="false" customHeight="false" outlineLevel="0" collapsed="false">
      <c r="A726" s="37" t="s">
        <v>826</v>
      </c>
      <c r="B726" s="37" t="n">
        <v>2025</v>
      </c>
      <c r="C726" s="37" t="n">
        <v>2</v>
      </c>
      <c r="D726" s="37" t="n">
        <v>4</v>
      </c>
      <c r="E726" s="37" t="n">
        <v>3</v>
      </c>
      <c r="F726" s="37" t="n">
        <v>3</v>
      </c>
      <c r="G726" s="37" t="n">
        <v>3</v>
      </c>
      <c r="H726" s="37" t="n">
        <v>6</v>
      </c>
      <c r="I726" s="37" t="str">
        <f aca="false">IFERROR(VLOOKUP(A726,Employees!$A$2:$I$1501,9,FALSE()),"Unknown")</f>
        <v>Data &amp; AI</v>
      </c>
    </row>
    <row r="727" customFormat="false" ht="15" hidden="false" customHeight="false" outlineLevel="0" collapsed="false">
      <c r="A727" s="37" t="s">
        <v>553</v>
      </c>
      <c r="B727" s="37" t="n">
        <v>2025</v>
      </c>
      <c r="C727" s="37" t="n">
        <v>4</v>
      </c>
      <c r="D727" s="37" t="n">
        <v>2</v>
      </c>
      <c r="E727" s="37" t="n">
        <v>4</v>
      </c>
      <c r="F727" s="37" t="n">
        <v>4</v>
      </c>
      <c r="G727" s="37" t="n">
        <v>3</v>
      </c>
      <c r="H727" s="37" t="n">
        <v>9</v>
      </c>
      <c r="I727" s="37" t="str">
        <f aca="false">IFERROR(VLOOKUP(A727,Employees!$A$2:$I$1501,9,FALSE()),"Unknown")</f>
        <v>Engineering</v>
      </c>
    </row>
    <row r="728" customFormat="false" ht="15" hidden="false" customHeight="false" outlineLevel="0" collapsed="false">
      <c r="A728" s="37" t="s">
        <v>819</v>
      </c>
      <c r="B728" s="37" t="n">
        <v>2025</v>
      </c>
      <c r="C728" s="37" t="n">
        <v>4</v>
      </c>
      <c r="D728" s="37" t="n">
        <v>3</v>
      </c>
      <c r="E728" s="37" t="n">
        <v>5</v>
      </c>
      <c r="F728" s="37" t="n">
        <v>1</v>
      </c>
      <c r="G728" s="37" t="n">
        <v>5</v>
      </c>
      <c r="H728" s="37" t="n">
        <v>7</v>
      </c>
      <c r="I728" s="37" t="str">
        <f aca="false">IFERROR(VLOOKUP(A728,Employees!$A$2:$I$1501,9,FALSE()),"Unknown")</f>
        <v>Engineering</v>
      </c>
    </row>
    <row r="729" customFormat="false" ht="15" hidden="false" customHeight="false" outlineLevel="0" collapsed="false">
      <c r="A729" s="37" t="s">
        <v>397</v>
      </c>
      <c r="B729" s="37" t="n">
        <v>2025</v>
      </c>
      <c r="C729" s="37" t="n">
        <v>4</v>
      </c>
      <c r="D729" s="37" t="n">
        <v>5</v>
      </c>
      <c r="E729" s="37" t="n">
        <v>3</v>
      </c>
      <c r="F729" s="37" t="n">
        <v>3</v>
      </c>
      <c r="G729" s="37" t="n">
        <v>4</v>
      </c>
      <c r="H729" s="37" t="n">
        <v>5</v>
      </c>
      <c r="I729" s="37" t="str">
        <f aca="false">IFERROR(VLOOKUP(A729,Employees!$A$2:$I$1501,9,FALSE()),"Unknown")</f>
        <v>Engineering</v>
      </c>
    </row>
    <row r="730" customFormat="false" ht="15" hidden="false" customHeight="false" outlineLevel="0" collapsed="false">
      <c r="A730" s="37" t="s">
        <v>725</v>
      </c>
      <c r="B730" s="37" t="n">
        <v>2025</v>
      </c>
      <c r="C730" s="37" t="n">
        <v>3</v>
      </c>
      <c r="D730" s="37" t="n">
        <v>3</v>
      </c>
      <c r="E730" s="37" t="n">
        <v>2</v>
      </c>
      <c r="F730" s="37" t="n">
        <v>3</v>
      </c>
      <c r="G730" s="37" t="n">
        <v>4</v>
      </c>
      <c r="H730" s="37" t="n">
        <v>9</v>
      </c>
      <c r="I730" s="37" t="str">
        <f aca="false">IFERROR(VLOOKUP(A730,Employees!$A$2:$I$1501,9,FALSE()),"Unknown")</f>
        <v>Sales</v>
      </c>
    </row>
    <row r="731" customFormat="false" ht="15" hidden="false" customHeight="false" outlineLevel="0" collapsed="false">
      <c r="A731" s="37" t="s">
        <v>495</v>
      </c>
      <c r="B731" s="37" t="n">
        <v>2025</v>
      </c>
      <c r="C731" s="37" t="n">
        <v>3</v>
      </c>
      <c r="D731" s="37" t="n">
        <v>3</v>
      </c>
      <c r="E731" s="37" t="n">
        <v>3</v>
      </c>
      <c r="F731" s="37" t="n">
        <v>2</v>
      </c>
      <c r="G731" s="37" t="n">
        <v>2</v>
      </c>
      <c r="H731" s="37" t="n">
        <v>9</v>
      </c>
      <c r="I731" s="37" t="str">
        <f aca="false">IFERROR(VLOOKUP(A731,Employees!$A$2:$I$1501,9,FALSE()),"Unknown")</f>
        <v>Operations</v>
      </c>
    </row>
    <row r="732" customFormat="false" ht="15" hidden="false" customHeight="false" outlineLevel="0" collapsed="false">
      <c r="A732" s="37" t="s">
        <v>458</v>
      </c>
      <c r="B732" s="37" t="n">
        <v>2025</v>
      </c>
      <c r="C732" s="37" t="n">
        <v>5</v>
      </c>
      <c r="D732" s="37" t="n">
        <v>3</v>
      </c>
      <c r="E732" s="37" t="n">
        <v>5</v>
      </c>
      <c r="F732" s="37" t="n">
        <v>3</v>
      </c>
      <c r="G732" s="37" t="n">
        <v>3</v>
      </c>
      <c r="H732" s="37" t="n">
        <v>7</v>
      </c>
      <c r="I732" s="37" t="str">
        <f aca="false">IFERROR(VLOOKUP(A732,Employees!$A$2:$I$1501,9,FALSE()),"Unknown")</f>
        <v>Operations</v>
      </c>
    </row>
    <row r="733" customFormat="false" ht="15" hidden="false" customHeight="false" outlineLevel="0" collapsed="false">
      <c r="A733" s="37" t="s">
        <v>854</v>
      </c>
      <c r="B733" s="37" t="n">
        <v>2025</v>
      </c>
      <c r="C733" s="37" t="n">
        <v>3</v>
      </c>
      <c r="D733" s="37" t="n">
        <v>3</v>
      </c>
      <c r="E733" s="37" t="n">
        <v>4</v>
      </c>
      <c r="F733" s="37" t="n">
        <v>4</v>
      </c>
      <c r="G733" s="37" t="n">
        <v>2</v>
      </c>
      <c r="H733" s="37" t="n">
        <v>8</v>
      </c>
      <c r="I733" s="37" t="str">
        <f aca="false">IFERROR(VLOOKUP(A733,Employees!$A$2:$I$1501,9,FALSE()),"Unknown")</f>
        <v>Engineering</v>
      </c>
    </row>
    <row r="734" customFormat="false" ht="15" hidden="false" customHeight="false" outlineLevel="0" collapsed="false">
      <c r="A734" s="37" t="s">
        <v>1331</v>
      </c>
      <c r="B734" s="37" t="n">
        <v>2025</v>
      </c>
      <c r="C734" s="37" t="n">
        <v>4</v>
      </c>
      <c r="D734" s="37" t="n">
        <v>3</v>
      </c>
      <c r="E734" s="37" t="n">
        <v>3</v>
      </c>
      <c r="F734" s="37" t="n">
        <v>3</v>
      </c>
      <c r="G734" s="37" t="n">
        <v>5</v>
      </c>
      <c r="H734" s="37" t="n">
        <v>10</v>
      </c>
      <c r="I734" s="37" t="str">
        <f aca="false">IFERROR(VLOOKUP(A734,Employees!$A$2:$I$1501,9,FALSE()),"Unknown")</f>
        <v>Operations</v>
      </c>
    </row>
    <row r="735" customFormat="false" ht="15" hidden="false" customHeight="false" outlineLevel="0" collapsed="false">
      <c r="A735" s="37" t="s">
        <v>940</v>
      </c>
      <c r="B735" s="37" t="n">
        <v>2025</v>
      </c>
      <c r="C735" s="37" t="n">
        <v>3</v>
      </c>
      <c r="D735" s="37" t="n">
        <v>5</v>
      </c>
      <c r="E735" s="37" t="n">
        <v>3</v>
      </c>
      <c r="F735" s="37" t="n">
        <v>3</v>
      </c>
      <c r="G735" s="37" t="n">
        <v>3</v>
      </c>
      <c r="H735" s="37" t="n">
        <v>4</v>
      </c>
      <c r="I735" s="37" t="str">
        <f aca="false">IFERROR(VLOOKUP(A735,Employees!$A$2:$I$1501,9,FALSE()),"Unknown")</f>
        <v>Engineering</v>
      </c>
    </row>
    <row r="736" customFormat="false" ht="15" hidden="false" customHeight="false" outlineLevel="0" collapsed="false">
      <c r="A736" s="37" t="s">
        <v>1895</v>
      </c>
      <c r="B736" s="37" t="n">
        <v>2025</v>
      </c>
      <c r="C736" s="37" t="n">
        <v>3</v>
      </c>
      <c r="D736" s="37" t="n">
        <v>3</v>
      </c>
      <c r="E736" s="37" t="n">
        <v>4</v>
      </c>
      <c r="F736" s="37" t="n">
        <v>4</v>
      </c>
      <c r="G736" s="37" t="n">
        <v>3</v>
      </c>
      <c r="H736" s="37" t="n">
        <v>6</v>
      </c>
      <c r="I736" s="37" t="str">
        <f aca="false">IFERROR(VLOOKUP(A736,Employees!$A$2:$I$1501,9,FALSE()),"Unknown")</f>
        <v>Finance</v>
      </c>
    </row>
    <row r="737" customFormat="false" ht="15" hidden="false" customHeight="false" outlineLevel="0" collapsed="false">
      <c r="A737" s="37" t="s">
        <v>1733</v>
      </c>
      <c r="B737" s="37" t="n">
        <v>2025</v>
      </c>
      <c r="C737" s="37" t="n">
        <v>3</v>
      </c>
      <c r="D737" s="37" t="n">
        <v>5</v>
      </c>
      <c r="E737" s="37" t="n">
        <v>4</v>
      </c>
      <c r="F737" s="37" t="n">
        <v>5</v>
      </c>
      <c r="G737" s="37" t="n">
        <v>5</v>
      </c>
      <c r="H737" s="37" t="n">
        <v>6</v>
      </c>
      <c r="I737" s="37" t="str">
        <f aca="false">IFERROR(VLOOKUP(A737,Employees!$A$2:$I$1501,9,FALSE()),"Unknown")</f>
        <v>Engineering</v>
      </c>
    </row>
    <row r="738" customFormat="false" ht="15" hidden="false" customHeight="false" outlineLevel="0" collapsed="false">
      <c r="A738" s="37" t="s">
        <v>1812</v>
      </c>
      <c r="B738" s="37" t="n">
        <v>2025</v>
      </c>
      <c r="C738" s="37" t="n">
        <v>4</v>
      </c>
      <c r="D738" s="37" t="n">
        <v>2</v>
      </c>
      <c r="E738" s="37" t="n">
        <v>4</v>
      </c>
      <c r="F738" s="37" t="n">
        <v>4</v>
      </c>
      <c r="G738" s="37" t="n">
        <v>1</v>
      </c>
      <c r="H738" s="37" t="n">
        <v>8</v>
      </c>
      <c r="I738" s="37" t="str">
        <f aca="false">IFERROR(VLOOKUP(A738,Employees!$A$2:$I$1501,9,FALSE()),"Unknown")</f>
        <v>Customer Support</v>
      </c>
    </row>
    <row r="739" customFormat="false" ht="15" hidden="false" customHeight="false" outlineLevel="0" collapsed="false">
      <c r="A739" s="37" t="s">
        <v>1319</v>
      </c>
      <c r="B739" s="37" t="n">
        <v>2025</v>
      </c>
      <c r="C739" s="37" t="n">
        <v>3</v>
      </c>
      <c r="D739" s="37" t="n">
        <v>3</v>
      </c>
      <c r="E739" s="37" t="n">
        <v>3</v>
      </c>
      <c r="F739" s="37" t="n">
        <v>4</v>
      </c>
      <c r="G739" s="37" t="n">
        <v>3</v>
      </c>
      <c r="H739" s="37" t="n">
        <v>4</v>
      </c>
      <c r="I739" s="37" t="str">
        <f aca="false">IFERROR(VLOOKUP(A739,Employees!$A$2:$I$1501,9,FALSE()),"Unknown")</f>
        <v>Engineering</v>
      </c>
    </row>
    <row r="740" customFormat="false" ht="15" hidden="false" customHeight="false" outlineLevel="0" collapsed="false">
      <c r="A740" s="37" t="s">
        <v>697</v>
      </c>
      <c r="B740" s="37" t="n">
        <v>2025</v>
      </c>
      <c r="C740" s="37" t="n">
        <v>3</v>
      </c>
      <c r="D740" s="37" t="n">
        <v>3</v>
      </c>
      <c r="E740" s="37" t="n">
        <v>4</v>
      </c>
      <c r="F740" s="37" t="n">
        <v>5</v>
      </c>
      <c r="G740" s="37" t="n">
        <v>4</v>
      </c>
      <c r="H740" s="37" t="n">
        <v>9</v>
      </c>
      <c r="I740" s="37" t="str">
        <f aca="false">IFERROR(VLOOKUP(A740,Employees!$A$2:$I$1501,9,FALSE()),"Unknown")</f>
        <v>Data &amp; AI</v>
      </c>
    </row>
    <row r="741" customFormat="false" ht="15" hidden="false" customHeight="false" outlineLevel="0" collapsed="false">
      <c r="A741" s="37" t="s">
        <v>390</v>
      </c>
      <c r="B741" s="37" t="n">
        <v>2025</v>
      </c>
      <c r="C741" s="37" t="n">
        <v>4</v>
      </c>
      <c r="D741" s="37" t="n">
        <v>4</v>
      </c>
      <c r="E741" s="37" t="n">
        <v>5</v>
      </c>
      <c r="F741" s="37" t="n">
        <v>5</v>
      </c>
      <c r="G741" s="37" t="n">
        <v>4</v>
      </c>
      <c r="H741" s="37" t="n">
        <v>8</v>
      </c>
      <c r="I741" s="37" t="str">
        <f aca="false">IFERROR(VLOOKUP(A741,Employees!$A$2:$I$1501,9,FALSE()),"Unknown")</f>
        <v>Engineering</v>
      </c>
    </row>
    <row r="742" customFormat="false" ht="15" hidden="false" customHeight="false" outlineLevel="0" collapsed="false">
      <c r="A742" s="37" t="s">
        <v>962</v>
      </c>
      <c r="B742" s="37" t="n">
        <v>2025</v>
      </c>
      <c r="C742" s="37" t="n">
        <v>3</v>
      </c>
      <c r="D742" s="37" t="n">
        <v>4</v>
      </c>
      <c r="E742" s="37" t="n">
        <v>5</v>
      </c>
      <c r="F742" s="37" t="n">
        <v>3</v>
      </c>
      <c r="G742" s="37" t="n">
        <v>5</v>
      </c>
      <c r="H742" s="37" t="n">
        <v>7</v>
      </c>
      <c r="I742" s="37" t="str">
        <f aca="false">IFERROR(VLOOKUP(A742,Employees!$A$2:$I$1501,9,FALSE()),"Unknown")</f>
        <v>Data &amp; AI</v>
      </c>
    </row>
    <row r="743" customFormat="false" ht="15" hidden="false" customHeight="false" outlineLevel="0" collapsed="false">
      <c r="A743" s="37" t="s">
        <v>1345</v>
      </c>
      <c r="B743" s="37" t="n">
        <v>2025</v>
      </c>
      <c r="C743" s="37" t="n">
        <v>3</v>
      </c>
      <c r="D743" s="37" t="n">
        <v>4</v>
      </c>
      <c r="E743" s="37" t="n">
        <v>3</v>
      </c>
      <c r="F743" s="37" t="n">
        <v>4</v>
      </c>
      <c r="G743" s="37" t="n">
        <v>2</v>
      </c>
      <c r="H743" s="37" t="n">
        <v>9</v>
      </c>
      <c r="I743" s="37" t="str">
        <f aca="false">IFERROR(VLOOKUP(A743,Employees!$A$2:$I$1501,9,FALSE()),"Unknown")</f>
        <v>Operations</v>
      </c>
    </row>
    <row r="744" customFormat="false" ht="15" hidden="false" customHeight="false" outlineLevel="0" collapsed="false">
      <c r="A744" s="37" t="s">
        <v>613</v>
      </c>
      <c r="B744" s="37" t="n">
        <v>2025</v>
      </c>
      <c r="C744" s="37" t="n">
        <v>4</v>
      </c>
      <c r="D744" s="37" t="n">
        <v>4</v>
      </c>
      <c r="E744" s="37" t="n">
        <v>4</v>
      </c>
      <c r="F744" s="37" t="n">
        <v>4</v>
      </c>
      <c r="G744" s="37" t="n">
        <v>4</v>
      </c>
      <c r="H744" s="37" t="n">
        <v>7</v>
      </c>
      <c r="I744" s="37" t="str">
        <f aca="false">IFERROR(VLOOKUP(A744,Employees!$A$2:$I$1501,9,FALSE()),"Unknown")</f>
        <v>Finance</v>
      </c>
    </row>
    <row r="745" customFormat="false" ht="15" hidden="false" customHeight="false" outlineLevel="0" collapsed="false">
      <c r="A745" s="37" t="s">
        <v>918</v>
      </c>
      <c r="B745" s="37" t="n">
        <v>2025</v>
      </c>
      <c r="C745" s="37" t="n">
        <v>3</v>
      </c>
      <c r="D745" s="37" t="n">
        <v>2</v>
      </c>
      <c r="E745" s="37" t="n">
        <v>5</v>
      </c>
      <c r="F745" s="37" t="n">
        <v>2</v>
      </c>
      <c r="G745" s="37" t="n">
        <v>5</v>
      </c>
      <c r="H745" s="37" t="n">
        <v>7</v>
      </c>
      <c r="I745" s="37" t="str">
        <f aca="false">IFERROR(VLOOKUP(A745,Employees!$A$2:$I$1501,9,FALSE()),"Unknown")</f>
        <v>Operations</v>
      </c>
    </row>
    <row r="746" customFormat="false" ht="15" hidden="false" customHeight="false" outlineLevel="0" collapsed="false">
      <c r="A746" s="37" t="s">
        <v>1116</v>
      </c>
      <c r="B746" s="37" t="n">
        <v>2025</v>
      </c>
      <c r="C746" s="37" t="n">
        <v>5</v>
      </c>
      <c r="D746" s="37" t="n">
        <v>5</v>
      </c>
      <c r="E746" s="37" t="n">
        <v>4</v>
      </c>
      <c r="F746" s="37" t="n">
        <v>4</v>
      </c>
      <c r="G746" s="37" t="n">
        <v>3</v>
      </c>
      <c r="H746" s="37" t="n">
        <v>7</v>
      </c>
      <c r="I746" s="37" t="str">
        <f aca="false">IFERROR(VLOOKUP(A746,Employees!$A$2:$I$1501,9,FALSE()),"Unknown")</f>
        <v>Sales</v>
      </c>
    </row>
    <row r="747" customFormat="false" ht="15" hidden="false" customHeight="false" outlineLevel="0" collapsed="false">
      <c r="A747" s="37" t="s">
        <v>1870</v>
      </c>
      <c r="B747" s="37" t="n">
        <v>2025</v>
      </c>
      <c r="C747" s="37" t="n">
        <v>3</v>
      </c>
      <c r="D747" s="37" t="n">
        <v>4</v>
      </c>
      <c r="E747" s="37" t="n">
        <v>2</v>
      </c>
      <c r="F747" s="37" t="n">
        <v>3</v>
      </c>
      <c r="G747" s="37" t="n">
        <v>1</v>
      </c>
      <c r="H747" s="37" t="n">
        <v>7</v>
      </c>
      <c r="I747" s="37" t="str">
        <f aca="false">IFERROR(VLOOKUP(A747,Employees!$A$2:$I$1501,9,FALSE()),"Unknown")</f>
        <v>Operations</v>
      </c>
    </row>
    <row r="748" customFormat="false" ht="15" hidden="false" customHeight="false" outlineLevel="0" collapsed="false">
      <c r="A748" s="37" t="s">
        <v>1689</v>
      </c>
      <c r="B748" s="37" t="n">
        <v>2025</v>
      </c>
      <c r="C748" s="37" t="n">
        <v>4</v>
      </c>
      <c r="D748" s="37" t="n">
        <v>3</v>
      </c>
      <c r="E748" s="37" t="n">
        <v>3</v>
      </c>
      <c r="F748" s="37" t="n">
        <v>4</v>
      </c>
      <c r="G748" s="37" t="n">
        <v>5</v>
      </c>
      <c r="H748" s="37" t="n">
        <v>10</v>
      </c>
      <c r="I748" s="37" t="str">
        <f aca="false">IFERROR(VLOOKUP(A748,Employees!$A$2:$I$1501,9,FALSE()),"Unknown")</f>
        <v>Marketing</v>
      </c>
    </row>
    <row r="749" customFormat="false" ht="15" hidden="false" customHeight="false" outlineLevel="0" collapsed="false">
      <c r="A749" s="37" t="s">
        <v>693</v>
      </c>
      <c r="B749" s="37" t="n">
        <v>2025</v>
      </c>
      <c r="C749" s="37" t="n">
        <v>4</v>
      </c>
      <c r="D749" s="37" t="n">
        <v>4</v>
      </c>
      <c r="E749" s="37" t="n">
        <v>4</v>
      </c>
      <c r="F749" s="37" t="n">
        <v>5</v>
      </c>
      <c r="G749" s="37" t="n">
        <v>4</v>
      </c>
      <c r="H749" s="37" t="n">
        <v>8</v>
      </c>
      <c r="I749" s="37" t="str">
        <f aca="false">IFERROR(VLOOKUP(A749,Employees!$A$2:$I$1501,9,FALSE()),"Unknown")</f>
        <v>Marketing</v>
      </c>
    </row>
    <row r="750" customFormat="false" ht="15" hidden="false" customHeight="false" outlineLevel="0" collapsed="false">
      <c r="A750" s="37" t="s">
        <v>550</v>
      </c>
      <c r="B750" s="37" t="n">
        <v>2025</v>
      </c>
      <c r="C750" s="37" t="n">
        <v>5</v>
      </c>
      <c r="D750" s="37" t="n">
        <v>4</v>
      </c>
      <c r="E750" s="37" t="n">
        <v>3</v>
      </c>
      <c r="F750" s="37" t="n">
        <v>4</v>
      </c>
      <c r="G750" s="37" t="n">
        <v>4</v>
      </c>
      <c r="H750" s="37" t="n">
        <v>7</v>
      </c>
      <c r="I750" s="37" t="str">
        <f aca="false">IFERROR(VLOOKUP(A750,Employees!$A$2:$I$1501,9,FALSE()),"Unknown")</f>
        <v>Engineering</v>
      </c>
    </row>
    <row r="751" customFormat="false" ht="15" hidden="false" customHeight="false" outlineLevel="0" collapsed="false">
      <c r="A751" s="37" t="s">
        <v>449</v>
      </c>
      <c r="B751" s="37" t="n">
        <v>2025</v>
      </c>
      <c r="C751" s="37" t="n">
        <v>4</v>
      </c>
      <c r="D751" s="37" t="n">
        <v>2</v>
      </c>
      <c r="E751" s="37" t="n">
        <v>3</v>
      </c>
      <c r="F751" s="37" t="n">
        <v>3</v>
      </c>
      <c r="G751" s="37" t="n">
        <v>3</v>
      </c>
      <c r="H751" s="37" t="n">
        <v>7</v>
      </c>
      <c r="I751" s="37" t="str">
        <f aca="false">IFERROR(VLOOKUP(A751,Employees!$A$2:$I$1501,9,FALSE()),"Unknown")</f>
        <v>Engineering</v>
      </c>
    </row>
    <row r="752" customFormat="false" ht="15" hidden="false" customHeight="false" outlineLevel="0" collapsed="false">
      <c r="A752" s="37" t="s">
        <v>882</v>
      </c>
      <c r="B752" s="37" t="n">
        <v>2025</v>
      </c>
      <c r="C752" s="37" t="n">
        <v>2</v>
      </c>
      <c r="D752" s="37" t="n">
        <v>5</v>
      </c>
      <c r="E752" s="37" t="n">
        <v>4</v>
      </c>
      <c r="F752" s="37" t="n">
        <v>3</v>
      </c>
      <c r="G752" s="37" t="n">
        <v>2</v>
      </c>
      <c r="H752" s="37" t="n">
        <v>6</v>
      </c>
      <c r="I752" s="37" t="str">
        <f aca="false">IFERROR(VLOOKUP(A752,Employees!$A$2:$I$1501,9,FALSE()),"Unknown")</f>
        <v>Sales</v>
      </c>
    </row>
    <row r="753" customFormat="false" ht="15" hidden="false" customHeight="false" outlineLevel="0" collapsed="false">
      <c r="A753" s="37" t="s">
        <v>589</v>
      </c>
      <c r="B753" s="37" t="n">
        <v>2025</v>
      </c>
      <c r="C753" s="37" t="n">
        <v>3</v>
      </c>
      <c r="D753" s="37" t="n">
        <v>3</v>
      </c>
      <c r="E753" s="37" t="n">
        <v>5</v>
      </c>
      <c r="F753" s="37" t="n">
        <v>2</v>
      </c>
      <c r="G753" s="37" t="n">
        <v>3</v>
      </c>
      <c r="H753" s="37" t="n">
        <v>7</v>
      </c>
      <c r="I753" s="37" t="str">
        <f aca="false">IFERROR(VLOOKUP(A753,Employees!$A$2:$I$1501,9,FALSE()),"Unknown")</f>
        <v>Engineering</v>
      </c>
    </row>
    <row r="754" customFormat="false" ht="15" hidden="false" customHeight="false" outlineLevel="0" collapsed="false">
      <c r="A754" s="37" t="s">
        <v>1296</v>
      </c>
      <c r="B754" s="37" t="n">
        <v>2025</v>
      </c>
      <c r="C754" s="37" t="n">
        <v>3</v>
      </c>
      <c r="D754" s="37" t="n">
        <v>1</v>
      </c>
      <c r="E754" s="37" t="n">
        <v>3</v>
      </c>
      <c r="F754" s="37" t="n">
        <v>3</v>
      </c>
      <c r="G754" s="37" t="n">
        <v>4</v>
      </c>
      <c r="H754" s="37" t="n">
        <v>8</v>
      </c>
      <c r="I754" s="37" t="str">
        <f aca="false">IFERROR(VLOOKUP(A754,Employees!$A$2:$I$1501,9,FALSE()),"Unknown")</f>
        <v>Operations</v>
      </c>
    </row>
    <row r="755" customFormat="false" ht="15" hidden="false" customHeight="false" outlineLevel="0" collapsed="false">
      <c r="A755" s="37" t="s">
        <v>1126</v>
      </c>
      <c r="B755" s="37" t="n">
        <v>2025</v>
      </c>
      <c r="C755" s="37" t="n">
        <v>5</v>
      </c>
      <c r="D755" s="37" t="n">
        <v>2</v>
      </c>
      <c r="E755" s="37" t="n">
        <v>3</v>
      </c>
      <c r="F755" s="37" t="n">
        <v>5</v>
      </c>
      <c r="G755" s="37" t="n">
        <v>5</v>
      </c>
      <c r="H755" s="37" t="n">
        <v>5</v>
      </c>
      <c r="I755" s="37" t="str">
        <f aca="false">IFERROR(VLOOKUP(A755,Employees!$A$2:$I$1501,9,FALSE()),"Unknown")</f>
        <v>Engineering</v>
      </c>
    </row>
    <row r="756" customFormat="false" ht="15" hidden="false" customHeight="false" outlineLevel="0" collapsed="false">
      <c r="A756" s="37" t="s">
        <v>1764</v>
      </c>
      <c r="B756" s="37" t="n">
        <v>2025</v>
      </c>
      <c r="C756" s="37" t="n">
        <v>4</v>
      </c>
      <c r="D756" s="37" t="n">
        <v>3</v>
      </c>
      <c r="E756" s="37" t="n">
        <v>3</v>
      </c>
      <c r="F756" s="37" t="n">
        <v>5</v>
      </c>
      <c r="G756" s="37" t="n">
        <v>4</v>
      </c>
      <c r="H756" s="37" t="n">
        <v>4</v>
      </c>
      <c r="I756" s="37" t="str">
        <f aca="false">IFERROR(VLOOKUP(A756,Employees!$A$2:$I$1501,9,FALSE()),"Unknown")</f>
        <v>Sales</v>
      </c>
    </row>
    <row r="757" customFormat="false" ht="15" hidden="false" customHeight="false" outlineLevel="0" collapsed="false">
      <c r="A757" s="37" t="s">
        <v>1089</v>
      </c>
      <c r="B757" s="37" t="n">
        <v>2025</v>
      </c>
      <c r="C757" s="37" t="n">
        <v>3</v>
      </c>
      <c r="D757" s="37" t="n">
        <v>3</v>
      </c>
      <c r="E757" s="37" t="n">
        <v>3</v>
      </c>
      <c r="F757" s="37" t="n">
        <v>4</v>
      </c>
      <c r="G757" s="37" t="n">
        <v>3</v>
      </c>
      <c r="H757" s="37" t="n">
        <v>6</v>
      </c>
      <c r="I757" s="37" t="str">
        <f aca="false">IFERROR(VLOOKUP(A757,Employees!$A$2:$I$1501,9,FALSE()),"Unknown")</f>
        <v>Customer Support</v>
      </c>
    </row>
    <row r="758" customFormat="false" ht="15" hidden="false" customHeight="false" outlineLevel="0" collapsed="false">
      <c r="A758" s="37" t="s">
        <v>1147</v>
      </c>
      <c r="B758" s="37" t="n">
        <v>2025</v>
      </c>
      <c r="C758" s="37" t="n">
        <v>3</v>
      </c>
      <c r="D758" s="37" t="n">
        <v>3</v>
      </c>
      <c r="E758" s="37" t="n">
        <v>4</v>
      </c>
      <c r="F758" s="37" t="n">
        <v>4</v>
      </c>
      <c r="G758" s="37" t="n">
        <v>3</v>
      </c>
      <c r="H758" s="37" t="n">
        <v>10</v>
      </c>
      <c r="I758" s="37" t="str">
        <f aca="false">IFERROR(VLOOKUP(A758,Employees!$A$2:$I$1501,9,FALSE()),"Unknown")</f>
        <v>Human Resources</v>
      </c>
    </row>
    <row r="759" customFormat="false" ht="15" hidden="false" customHeight="false" outlineLevel="0" collapsed="false">
      <c r="A759" s="37" t="s">
        <v>802</v>
      </c>
      <c r="B759" s="37" t="n">
        <v>2025</v>
      </c>
      <c r="C759" s="37" t="n">
        <v>4</v>
      </c>
      <c r="D759" s="37" t="n">
        <v>3</v>
      </c>
      <c r="E759" s="37" t="n">
        <v>3</v>
      </c>
      <c r="F759" s="37" t="n">
        <v>5</v>
      </c>
      <c r="G759" s="37" t="n">
        <v>5</v>
      </c>
      <c r="H759" s="37" t="n">
        <v>4</v>
      </c>
      <c r="I759" s="37" t="str">
        <f aca="false">IFERROR(VLOOKUP(A759,Employees!$A$2:$I$1501,9,FALSE()),"Unknown")</f>
        <v>Customer Support</v>
      </c>
    </row>
    <row r="760" customFormat="false" ht="15" hidden="false" customHeight="false" outlineLevel="0" collapsed="false">
      <c r="A760" s="37" t="s">
        <v>1512</v>
      </c>
      <c r="B760" s="37" t="n">
        <v>2025</v>
      </c>
      <c r="C760" s="37" t="n">
        <v>4</v>
      </c>
      <c r="D760" s="37" t="n">
        <v>5</v>
      </c>
      <c r="E760" s="37" t="n">
        <v>4</v>
      </c>
      <c r="F760" s="37" t="n">
        <v>3</v>
      </c>
      <c r="G760" s="37" t="n">
        <v>3</v>
      </c>
      <c r="H760" s="37" t="n">
        <v>10</v>
      </c>
      <c r="I760" s="37" t="str">
        <f aca="false">IFERROR(VLOOKUP(A760,Employees!$A$2:$I$1501,9,FALSE()),"Unknown")</f>
        <v>Sales</v>
      </c>
    </row>
    <row r="761" customFormat="false" ht="15" hidden="false" customHeight="false" outlineLevel="0" collapsed="false">
      <c r="A761" s="37" t="s">
        <v>1942</v>
      </c>
      <c r="B761" s="37" t="n">
        <v>2025</v>
      </c>
      <c r="C761" s="37" t="n">
        <v>4</v>
      </c>
      <c r="D761" s="37" t="n">
        <v>4</v>
      </c>
      <c r="E761" s="37" t="n">
        <v>5</v>
      </c>
      <c r="F761" s="37" t="n">
        <v>3</v>
      </c>
      <c r="G761" s="37" t="n">
        <v>4</v>
      </c>
      <c r="H761" s="37" t="n">
        <v>8</v>
      </c>
      <c r="I761" s="37" t="str">
        <f aca="false">IFERROR(VLOOKUP(A761,Employees!$A$2:$I$1501,9,FALSE()),"Unknown")</f>
        <v>Customer Support</v>
      </c>
    </row>
    <row r="762" customFormat="false" ht="15" hidden="false" customHeight="false" outlineLevel="0" collapsed="false">
      <c r="A762" s="37" t="s">
        <v>563</v>
      </c>
      <c r="B762" s="37" t="n">
        <v>2025</v>
      </c>
      <c r="C762" s="37" t="n">
        <v>3</v>
      </c>
      <c r="D762" s="37" t="n">
        <v>2</v>
      </c>
      <c r="E762" s="37" t="n">
        <v>5</v>
      </c>
      <c r="F762" s="37" t="n">
        <v>3</v>
      </c>
      <c r="G762" s="37" t="n">
        <v>3</v>
      </c>
      <c r="H762" s="37" t="n">
        <v>7</v>
      </c>
      <c r="I762" s="37" t="str">
        <f aca="false">IFERROR(VLOOKUP(A762,Employees!$A$2:$I$1501,9,FALSE()),"Unknown")</f>
        <v>Sales</v>
      </c>
    </row>
    <row r="763" customFormat="false" ht="15" hidden="false" customHeight="false" outlineLevel="0" collapsed="false">
      <c r="A763" s="37" t="s">
        <v>948</v>
      </c>
      <c r="B763" s="37" t="n">
        <v>2025</v>
      </c>
      <c r="C763" s="37" t="n">
        <v>3</v>
      </c>
      <c r="D763" s="37" t="n">
        <v>3</v>
      </c>
      <c r="E763" s="37" t="n">
        <v>4</v>
      </c>
      <c r="F763" s="37" t="n">
        <v>5</v>
      </c>
      <c r="G763" s="37" t="n">
        <v>3</v>
      </c>
      <c r="H763" s="37" t="n">
        <v>6</v>
      </c>
      <c r="I763" s="37" t="str">
        <f aca="false">IFERROR(VLOOKUP(A763,Employees!$A$2:$I$1501,9,FALSE()),"Unknown")</f>
        <v>Engineering</v>
      </c>
    </row>
    <row r="764" customFormat="false" ht="15" hidden="false" customHeight="false" outlineLevel="0" collapsed="false">
      <c r="A764" s="37" t="s">
        <v>1352</v>
      </c>
      <c r="B764" s="37" t="n">
        <v>2025</v>
      </c>
      <c r="C764" s="37" t="n">
        <v>3</v>
      </c>
      <c r="D764" s="37" t="n">
        <v>3</v>
      </c>
      <c r="E764" s="37" t="n">
        <v>4</v>
      </c>
      <c r="F764" s="37" t="n">
        <v>3</v>
      </c>
      <c r="G764" s="37" t="n">
        <v>5</v>
      </c>
      <c r="H764" s="37" t="n">
        <v>8</v>
      </c>
      <c r="I764" s="37" t="str">
        <f aca="false">IFERROR(VLOOKUP(A764,Employees!$A$2:$I$1501,9,FALSE()),"Unknown")</f>
        <v>Customer Support</v>
      </c>
    </row>
    <row r="765" customFormat="false" ht="15" hidden="false" customHeight="false" outlineLevel="0" collapsed="false">
      <c r="A765" s="37" t="s">
        <v>1131</v>
      </c>
      <c r="B765" s="37" t="n">
        <v>2025</v>
      </c>
      <c r="C765" s="37" t="n">
        <v>3</v>
      </c>
      <c r="D765" s="37" t="n">
        <v>4</v>
      </c>
      <c r="E765" s="37" t="n">
        <v>2</v>
      </c>
      <c r="F765" s="37" t="n">
        <v>3</v>
      </c>
      <c r="G765" s="37" t="n">
        <v>4</v>
      </c>
      <c r="H765" s="37" t="n">
        <v>8</v>
      </c>
      <c r="I765" s="37" t="str">
        <f aca="false">IFERROR(VLOOKUP(A765,Employees!$A$2:$I$1501,9,FALSE()),"Unknown")</f>
        <v>Sales</v>
      </c>
    </row>
    <row r="766" customFormat="false" ht="15" hidden="false" customHeight="false" outlineLevel="0" collapsed="false">
      <c r="A766" s="37" t="s">
        <v>744</v>
      </c>
      <c r="B766" s="37" t="n">
        <v>2025</v>
      </c>
      <c r="C766" s="37" t="n">
        <v>5</v>
      </c>
      <c r="D766" s="37" t="n">
        <v>1</v>
      </c>
      <c r="E766" s="37" t="n">
        <v>4</v>
      </c>
      <c r="F766" s="37" t="n">
        <v>3</v>
      </c>
      <c r="G766" s="37" t="n">
        <v>3</v>
      </c>
      <c r="H766" s="37" t="n">
        <v>4</v>
      </c>
      <c r="I766" s="37" t="str">
        <f aca="false">IFERROR(VLOOKUP(A766,Employees!$A$2:$I$1501,9,FALSE()),"Unknown")</f>
        <v>Sales</v>
      </c>
    </row>
    <row r="767" customFormat="false" ht="15" hidden="false" customHeight="false" outlineLevel="0" collapsed="false">
      <c r="A767" s="37" t="s">
        <v>1502</v>
      </c>
      <c r="B767" s="37" t="n">
        <v>2025</v>
      </c>
      <c r="C767" s="37" t="n">
        <v>3</v>
      </c>
      <c r="D767" s="37" t="n">
        <v>5</v>
      </c>
      <c r="E767" s="37" t="n">
        <v>4</v>
      </c>
      <c r="F767" s="37" t="n">
        <v>5</v>
      </c>
      <c r="G767" s="37" t="n">
        <v>3</v>
      </c>
      <c r="H767" s="37" t="n">
        <v>8</v>
      </c>
      <c r="I767" s="37" t="str">
        <f aca="false">IFERROR(VLOOKUP(A767,Employees!$A$2:$I$1501,9,FALSE()),"Unknown")</f>
        <v>Marketing</v>
      </c>
    </row>
    <row r="768" customFormat="false" ht="15" hidden="false" customHeight="false" outlineLevel="0" collapsed="false">
      <c r="A768" s="37" t="s">
        <v>957</v>
      </c>
      <c r="B768" s="37" t="n">
        <v>2025</v>
      </c>
      <c r="C768" s="37" t="n">
        <v>2</v>
      </c>
      <c r="D768" s="37" t="n">
        <v>2</v>
      </c>
      <c r="E768" s="37" t="n">
        <v>3</v>
      </c>
      <c r="F768" s="37" t="n">
        <v>2</v>
      </c>
      <c r="G768" s="37" t="n">
        <v>3</v>
      </c>
      <c r="H768" s="37" t="n">
        <v>7</v>
      </c>
      <c r="I768" s="37" t="str">
        <f aca="false">IFERROR(VLOOKUP(A768,Employees!$A$2:$I$1501,9,FALSE()),"Unknown")</f>
        <v>Sales</v>
      </c>
    </row>
    <row r="769" customFormat="false" ht="15" hidden="false" customHeight="false" outlineLevel="0" collapsed="false">
      <c r="A769" s="37" t="s">
        <v>1892</v>
      </c>
      <c r="B769" s="37" t="n">
        <v>2025</v>
      </c>
      <c r="C769" s="37" t="n">
        <v>5</v>
      </c>
      <c r="D769" s="37" t="n">
        <v>4</v>
      </c>
      <c r="E769" s="37" t="n">
        <v>2</v>
      </c>
      <c r="F769" s="37" t="n">
        <v>2</v>
      </c>
      <c r="G769" s="37" t="n">
        <v>4</v>
      </c>
      <c r="H769" s="37" t="n">
        <v>6</v>
      </c>
      <c r="I769" s="37" t="str">
        <f aca="false">IFERROR(VLOOKUP(A769,Employees!$A$2:$I$1501,9,FALSE()),"Unknown")</f>
        <v>Data &amp; AI</v>
      </c>
    </row>
    <row r="770" customFormat="false" ht="15" hidden="false" customHeight="false" outlineLevel="0" collapsed="false">
      <c r="A770" s="37" t="s">
        <v>1354</v>
      </c>
      <c r="B770" s="37" t="n">
        <v>2025</v>
      </c>
      <c r="C770" s="37" t="n">
        <v>3</v>
      </c>
      <c r="D770" s="37" t="n">
        <v>3</v>
      </c>
      <c r="E770" s="37" t="n">
        <v>3</v>
      </c>
      <c r="F770" s="37" t="n">
        <v>4</v>
      </c>
      <c r="G770" s="37" t="n">
        <v>4</v>
      </c>
      <c r="H770" s="37" t="n">
        <v>8</v>
      </c>
      <c r="I770" s="37" t="str">
        <f aca="false">IFERROR(VLOOKUP(A770,Employees!$A$2:$I$1501,9,FALSE()),"Unknown")</f>
        <v>Engineering</v>
      </c>
    </row>
    <row r="771" customFormat="false" ht="15" hidden="false" customHeight="false" outlineLevel="0" collapsed="false">
      <c r="A771" s="37" t="s">
        <v>757</v>
      </c>
      <c r="B771" s="37" t="n">
        <v>2025</v>
      </c>
      <c r="C771" s="37" t="n">
        <v>2</v>
      </c>
      <c r="D771" s="37" t="n">
        <v>3</v>
      </c>
      <c r="E771" s="37" t="n">
        <v>4</v>
      </c>
      <c r="F771" s="37" t="n">
        <v>4</v>
      </c>
      <c r="G771" s="37" t="n">
        <v>2</v>
      </c>
      <c r="H771" s="37" t="n">
        <v>10</v>
      </c>
      <c r="I771" s="37" t="str">
        <f aca="false">IFERROR(VLOOKUP(A771,Employees!$A$2:$I$1501,9,FALSE()),"Unknown")</f>
        <v>Sales</v>
      </c>
    </row>
    <row r="772" customFormat="false" ht="15" hidden="false" customHeight="false" outlineLevel="0" collapsed="false">
      <c r="A772" s="37" t="s">
        <v>1663</v>
      </c>
      <c r="B772" s="37" t="n">
        <v>2025</v>
      </c>
      <c r="C772" s="37" t="n">
        <v>3</v>
      </c>
      <c r="D772" s="37" t="n">
        <v>4</v>
      </c>
      <c r="E772" s="37" t="n">
        <v>5</v>
      </c>
      <c r="F772" s="37" t="n">
        <v>2</v>
      </c>
      <c r="G772" s="37" t="n">
        <v>4</v>
      </c>
      <c r="H772" s="37" t="n">
        <v>7</v>
      </c>
      <c r="I772" s="37" t="str">
        <f aca="false">IFERROR(VLOOKUP(A772,Employees!$A$2:$I$1501,9,FALSE()),"Unknown")</f>
        <v>Engineering</v>
      </c>
    </row>
    <row r="773" customFormat="false" ht="15" hidden="false" customHeight="false" outlineLevel="0" collapsed="false">
      <c r="A773" s="37" t="s">
        <v>1551</v>
      </c>
      <c r="B773" s="37" t="n">
        <v>2025</v>
      </c>
      <c r="C773" s="37" t="n">
        <v>4</v>
      </c>
      <c r="D773" s="37" t="n">
        <v>3</v>
      </c>
      <c r="E773" s="37" t="n">
        <v>1</v>
      </c>
      <c r="F773" s="37" t="n">
        <v>3</v>
      </c>
      <c r="G773" s="37" t="n">
        <v>4</v>
      </c>
      <c r="H773" s="37" t="n">
        <v>10</v>
      </c>
      <c r="I773" s="37" t="str">
        <f aca="false">IFERROR(VLOOKUP(A773,Employees!$A$2:$I$1501,9,FALSE()),"Unknown")</f>
        <v>Marketing</v>
      </c>
    </row>
    <row r="774" customFormat="false" ht="15" hidden="false" customHeight="false" outlineLevel="0" collapsed="false">
      <c r="A774" s="37" t="s">
        <v>1765</v>
      </c>
      <c r="B774" s="37" t="n">
        <v>2025</v>
      </c>
      <c r="C774" s="37" t="n">
        <v>4</v>
      </c>
      <c r="D774" s="37" t="n">
        <v>5</v>
      </c>
      <c r="E774" s="37" t="n">
        <v>3</v>
      </c>
      <c r="F774" s="37" t="n">
        <v>3</v>
      </c>
      <c r="G774" s="37" t="n">
        <v>4</v>
      </c>
      <c r="H774" s="37" t="n">
        <v>6</v>
      </c>
      <c r="I774" s="37" t="str">
        <f aca="false">IFERROR(VLOOKUP(A774,Employees!$A$2:$I$1501,9,FALSE()),"Unknown")</f>
        <v>Marketing</v>
      </c>
    </row>
    <row r="775" customFormat="false" ht="15" hidden="false" customHeight="false" outlineLevel="0" collapsed="false">
      <c r="A775" s="37" t="s">
        <v>1867</v>
      </c>
      <c r="B775" s="37" t="n">
        <v>2025</v>
      </c>
      <c r="C775" s="37" t="n">
        <v>5</v>
      </c>
      <c r="D775" s="37" t="n">
        <v>2</v>
      </c>
      <c r="E775" s="37" t="n">
        <v>4</v>
      </c>
      <c r="F775" s="37" t="n">
        <v>5</v>
      </c>
      <c r="G775" s="37" t="n">
        <v>4</v>
      </c>
      <c r="H775" s="37" t="n">
        <v>10</v>
      </c>
      <c r="I775" s="37" t="str">
        <f aca="false">IFERROR(VLOOKUP(A775,Employees!$A$2:$I$1501,9,FALSE()),"Unknown")</f>
        <v>Customer Support</v>
      </c>
    </row>
    <row r="776" customFormat="false" ht="15" hidden="false" customHeight="false" outlineLevel="0" collapsed="false">
      <c r="A776" s="37" t="s">
        <v>1012</v>
      </c>
      <c r="B776" s="37" t="n">
        <v>2025</v>
      </c>
      <c r="C776" s="37" t="n">
        <v>2</v>
      </c>
      <c r="D776" s="37" t="n">
        <v>2</v>
      </c>
      <c r="E776" s="37" t="n">
        <v>3</v>
      </c>
      <c r="F776" s="37" t="n">
        <v>2</v>
      </c>
      <c r="G776" s="37" t="n">
        <v>3</v>
      </c>
      <c r="H776" s="37" t="n">
        <v>7</v>
      </c>
      <c r="I776" s="37" t="str">
        <f aca="false">IFERROR(VLOOKUP(A776,Employees!$A$2:$I$1501,9,FALSE()),"Unknown")</f>
        <v>Engineering</v>
      </c>
    </row>
    <row r="777" customFormat="false" ht="15" hidden="false" customHeight="false" outlineLevel="0" collapsed="false">
      <c r="A777" s="37" t="s">
        <v>1398</v>
      </c>
      <c r="B777" s="37" t="n">
        <v>2025</v>
      </c>
      <c r="C777" s="37" t="n">
        <v>4</v>
      </c>
      <c r="D777" s="37" t="n">
        <v>4</v>
      </c>
      <c r="E777" s="37" t="n">
        <v>4</v>
      </c>
      <c r="F777" s="37" t="n">
        <v>4</v>
      </c>
      <c r="G777" s="37" t="n">
        <v>3</v>
      </c>
      <c r="H777" s="37" t="n">
        <v>10</v>
      </c>
      <c r="I777" s="37" t="str">
        <f aca="false">IFERROR(VLOOKUP(A777,Employees!$A$2:$I$1501,9,FALSE()),"Unknown")</f>
        <v>Finance</v>
      </c>
    </row>
    <row r="778" customFormat="false" ht="15" hidden="false" customHeight="false" outlineLevel="0" collapsed="false">
      <c r="A778" s="37" t="s">
        <v>1450</v>
      </c>
      <c r="B778" s="37" t="n">
        <v>2025</v>
      </c>
      <c r="C778" s="37" t="n">
        <v>4</v>
      </c>
      <c r="D778" s="37" t="n">
        <v>4</v>
      </c>
      <c r="E778" s="37" t="n">
        <v>4</v>
      </c>
      <c r="F778" s="37" t="n">
        <v>3</v>
      </c>
      <c r="G778" s="37" t="n">
        <v>3</v>
      </c>
      <c r="H778" s="37" t="n">
        <v>6</v>
      </c>
      <c r="I778" s="37" t="str">
        <f aca="false">IFERROR(VLOOKUP(A778,Employees!$A$2:$I$1501,9,FALSE()),"Unknown")</f>
        <v>Finance</v>
      </c>
    </row>
    <row r="779" customFormat="false" ht="15" hidden="false" customHeight="false" outlineLevel="0" collapsed="false">
      <c r="A779" s="37" t="s">
        <v>783</v>
      </c>
      <c r="B779" s="37" t="n">
        <v>2025</v>
      </c>
      <c r="C779" s="37" t="n">
        <v>3</v>
      </c>
      <c r="D779" s="37" t="n">
        <v>4</v>
      </c>
      <c r="E779" s="37" t="n">
        <v>4</v>
      </c>
      <c r="F779" s="37" t="n">
        <v>3</v>
      </c>
      <c r="G779" s="37" t="n">
        <v>4</v>
      </c>
      <c r="H779" s="37" t="n">
        <v>5</v>
      </c>
      <c r="I779" s="37" t="str">
        <f aca="false">IFERROR(VLOOKUP(A779,Employees!$A$2:$I$1501,9,FALSE()),"Unknown")</f>
        <v>Sales</v>
      </c>
    </row>
    <row r="780" customFormat="false" ht="15" hidden="false" customHeight="false" outlineLevel="0" collapsed="false">
      <c r="A780" s="37" t="s">
        <v>1205</v>
      </c>
      <c r="B780" s="37" t="n">
        <v>2025</v>
      </c>
      <c r="C780" s="37" t="n">
        <v>3</v>
      </c>
      <c r="D780" s="37" t="n">
        <v>4</v>
      </c>
      <c r="E780" s="37" t="n">
        <v>3</v>
      </c>
      <c r="F780" s="37" t="n">
        <v>4</v>
      </c>
      <c r="G780" s="37" t="n">
        <v>4</v>
      </c>
      <c r="H780" s="37" t="n">
        <v>7</v>
      </c>
      <c r="I780" s="37" t="str">
        <f aca="false">IFERROR(VLOOKUP(A780,Employees!$A$2:$I$1501,9,FALSE()),"Unknown")</f>
        <v>Finance</v>
      </c>
    </row>
    <row r="781" customFormat="false" ht="15" hidden="false" customHeight="false" outlineLevel="0" collapsed="false">
      <c r="A781" s="37" t="s">
        <v>1394</v>
      </c>
      <c r="B781" s="37" t="n">
        <v>2025</v>
      </c>
      <c r="C781" s="37" t="n">
        <v>4</v>
      </c>
      <c r="D781" s="37" t="n">
        <v>4</v>
      </c>
      <c r="E781" s="37" t="n">
        <v>3</v>
      </c>
      <c r="F781" s="37" t="n">
        <v>4</v>
      </c>
      <c r="G781" s="37" t="n">
        <v>3</v>
      </c>
      <c r="H781" s="37" t="n">
        <v>5</v>
      </c>
      <c r="I781" s="37" t="str">
        <f aca="false">IFERROR(VLOOKUP(A781,Employees!$A$2:$I$1501,9,FALSE()),"Unknown")</f>
        <v>Legal &amp; Compliance</v>
      </c>
    </row>
    <row r="782" customFormat="false" ht="15" hidden="false" customHeight="false" outlineLevel="0" collapsed="false">
      <c r="A782" s="37" t="s">
        <v>1179</v>
      </c>
      <c r="B782" s="37" t="n">
        <v>2025</v>
      </c>
      <c r="C782" s="37" t="n">
        <v>4</v>
      </c>
      <c r="D782" s="37" t="n">
        <v>2</v>
      </c>
      <c r="E782" s="37" t="n">
        <v>3</v>
      </c>
      <c r="F782" s="37" t="n">
        <v>4</v>
      </c>
      <c r="G782" s="37" t="n">
        <v>3</v>
      </c>
      <c r="H782" s="37" t="n">
        <v>6</v>
      </c>
      <c r="I782" s="37" t="str">
        <f aca="false">IFERROR(VLOOKUP(A782,Employees!$A$2:$I$1501,9,FALSE()),"Unknown")</f>
        <v>Sales</v>
      </c>
    </row>
    <row r="783" customFormat="false" ht="15" hidden="false" customHeight="false" outlineLevel="0" collapsed="false">
      <c r="A783" s="37" t="s">
        <v>1633</v>
      </c>
      <c r="B783" s="37" t="n">
        <v>2025</v>
      </c>
      <c r="C783" s="37" t="n">
        <v>2</v>
      </c>
      <c r="D783" s="37" t="n">
        <v>3</v>
      </c>
      <c r="E783" s="37" t="n">
        <v>2</v>
      </c>
      <c r="F783" s="37" t="n">
        <v>3</v>
      </c>
      <c r="G783" s="37" t="n">
        <v>3</v>
      </c>
      <c r="H783" s="37" t="n">
        <v>4</v>
      </c>
      <c r="I783" s="37" t="str">
        <f aca="false">IFERROR(VLOOKUP(A783,Employees!$A$2:$I$1501,9,FALSE()),"Unknown")</f>
        <v>Finance</v>
      </c>
    </row>
    <row r="784" customFormat="false" ht="15" hidden="false" customHeight="false" outlineLevel="0" collapsed="false">
      <c r="A784" s="37" t="s">
        <v>473</v>
      </c>
      <c r="B784" s="37" t="n">
        <v>2025</v>
      </c>
      <c r="C784" s="37" t="n">
        <v>2</v>
      </c>
      <c r="D784" s="37" t="n">
        <v>2</v>
      </c>
      <c r="E784" s="37" t="n">
        <v>3</v>
      </c>
      <c r="F784" s="37" t="n">
        <v>3</v>
      </c>
      <c r="G784" s="37" t="n">
        <v>4</v>
      </c>
      <c r="H784" s="37" t="n">
        <v>7</v>
      </c>
      <c r="I784" s="37" t="str">
        <f aca="false">IFERROR(VLOOKUP(A784,Employees!$A$2:$I$1501,9,FALSE()),"Unknown")</f>
        <v>Human Resources</v>
      </c>
    </row>
    <row r="785" customFormat="false" ht="15" hidden="false" customHeight="false" outlineLevel="0" collapsed="false">
      <c r="A785" s="37" t="s">
        <v>1496</v>
      </c>
      <c r="B785" s="37" t="n">
        <v>2025</v>
      </c>
      <c r="C785" s="37" t="n">
        <v>3</v>
      </c>
      <c r="D785" s="37" t="n">
        <v>2</v>
      </c>
      <c r="E785" s="37" t="n">
        <v>2</v>
      </c>
      <c r="F785" s="37" t="n">
        <v>3</v>
      </c>
      <c r="G785" s="37" t="n">
        <v>2</v>
      </c>
      <c r="H785" s="37" t="n">
        <v>6</v>
      </c>
      <c r="I785" s="37" t="str">
        <f aca="false">IFERROR(VLOOKUP(A785,Employees!$A$2:$I$1501,9,FALSE()),"Unknown")</f>
        <v>Engineering</v>
      </c>
    </row>
    <row r="786" customFormat="false" ht="15" hidden="false" customHeight="false" outlineLevel="0" collapsed="false">
      <c r="A786" s="37" t="s">
        <v>1661</v>
      </c>
      <c r="B786" s="37" t="n">
        <v>2025</v>
      </c>
      <c r="C786" s="37" t="n">
        <v>3</v>
      </c>
      <c r="D786" s="37" t="n">
        <v>3</v>
      </c>
      <c r="E786" s="37" t="n">
        <v>4</v>
      </c>
      <c r="F786" s="37" t="n">
        <v>3</v>
      </c>
      <c r="G786" s="37" t="n">
        <v>3</v>
      </c>
      <c r="H786" s="37" t="n">
        <v>10</v>
      </c>
      <c r="I786" s="37" t="str">
        <f aca="false">IFERROR(VLOOKUP(A786,Employees!$A$2:$I$1501,9,FALSE()),"Unknown")</f>
        <v>Customer Support</v>
      </c>
    </row>
    <row r="787" customFormat="false" ht="15" hidden="false" customHeight="false" outlineLevel="0" collapsed="false">
      <c r="A787" s="37" t="s">
        <v>1642</v>
      </c>
      <c r="B787" s="37" t="n">
        <v>2025</v>
      </c>
      <c r="C787" s="37" t="n">
        <v>3</v>
      </c>
      <c r="D787" s="37" t="n">
        <v>3</v>
      </c>
      <c r="E787" s="37" t="n">
        <v>4</v>
      </c>
      <c r="F787" s="37" t="n">
        <v>4</v>
      </c>
      <c r="G787" s="37" t="n">
        <v>3</v>
      </c>
      <c r="H787" s="37" t="n">
        <v>9</v>
      </c>
      <c r="I787" s="37" t="str">
        <f aca="false">IFERROR(VLOOKUP(A787,Employees!$A$2:$I$1501,9,FALSE()),"Unknown")</f>
        <v>Customer Support</v>
      </c>
    </row>
    <row r="788" customFormat="false" ht="15" hidden="false" customHeight="false" outlineLevel="0" collapsed="false">
      <c r="A788" s="37" t="s">
        <v>623</v>
      </c>
      <c r="B788" s="37" t="n">
        <v>2025</v>
      </c>
      <c r="C788" s="37" t="n">
        <v>3</v>
      </c>
      <c r="D788" s="37" t="n">
        <v>5</v>
      </c>
      <c r="E788" s="37" t="n">
        <v>2</v>
      </c>
      <c r="F788" s="37" t="n">
        <v>3</v>
      </c>
      <c r="G788" s="37" t="n">
        <v>4</v>
      </c>
      <c r="H788" s="37" t="n">
        <v>8</v>
      </c>
      <c r="I788" s="37" t="str">
        <f aca="false">IFERROR(VLOOKUP(A788,Employees!$A$2:$I$1501,9,FALSE()),"Unknown")</f>
        <v>Engineering</v>
      </c>
    </row>
    <row r="789" customFormat="false" ht="15" hidden="false" customHeight="false" outlineLevel="0" collapsed="false">
      <c r="A789" s="37" t="s">
        <v>682</v>
      </c>
      <c r="B789" s="37" t="n">
        <v>2025</v>
      </c>
      <c r="C789" s="37" t="n">
        <v>3</v>
      </c>
      <c r="D789" s="37" t="n">
        <v>2</v>
      </c>
      <c r="E789" s="37" t="n">
        <v>4</v>
      </c>
      <c r="F789" s="37" t="n">
        <v>3</v>
      </c>
      <c r="G789" s="37" t="n">
        <v>3</v>
      </c>
      <c r="H789" s="37" t="n">
        <v>10</v>
      </c>
      <c r="I789" s="37" t="str">
        <f aca="false">IFERROR(VLOOKUP(A789,Employees!$A$2:$I$1501,9,FALSE()),"Unknown")</f>
        <v>Engineering</v>
      </c>
    </row>
    <row r="790" customFormat="false" ht="15" hidden="false" customHeight="false" outlineLevel="0" collapsed="false">
      <c r="A790" s="37" t="s">
        <v>363</v>
      </c>
      <c r="B790" s="37" t="n">
        <v>2025</v>
      </c>
      <c r="C790" s="37" t="n">
        <v>3</v>
      </c>
      <c r="D790" s="37" t="n">
        <v>3</v>
      </c>
      <c r="E790" s="37" t="n">
        <v>2</v>
      </c>
      <c r="F790" s="37" t="n">
        <v>3</v>
      </c>
      <c r="G790" s="37" t="n">
        <v>4</v>
      </c>
      <c r="H790" s="37" t="n">
        <v>6</v>
      </c>
      <c r="I790" s="37" t="str">
        <f aca="false">IFERROR(VLOOKUP(A790,Employees!$A$2:$I$1501,9,FALSE()),"Unknown")</f>
        <v>Engineering</v>
      </c>
    </row>
    <row r="791" customFormat="false" ht="15" hidden="false" customHeight="false" outlineLevel="0" collapsed="false">
      <c r="A791" s="37" t="s">
        <v>1104</v>
      </c>
      <c r="B791" s="37" t="n">
        <v>2025</v>
      </c>
      <c r="C791" s="37" t="n">
        <v>4</v>
      </c>
      <c r="D791" s="37" t="n">
        <v>2</v>
      </c>
      <c r="E791" s="37" t="n">
        <v>3</v>
      </c>
      <c r="F791" s="37" t="n">
        <v>3</v>
      </c>
      <c r="G791" s="37" t="n">
        <v>4</v>
      </c>
      <c r="H791" s="37" t="n">
        <v>7</v>
      </c>
      <c r="I791" s="37" t="str">
        <f aca="false">IFERROR(VLOOKUP(A791,Employees!$A$2:$I$1501,9,FALSE()),"Unknown")</f>
        <v>Engineering</v>
      </c>
    </row>
    <row r="792" customFormat="false" ht="15" hidden="false" customHeight="false" outlineLevel="0" collapsed="false">
      <c r="A792" s="37" t="s">
        <v>1889</v>
      </c>
      <c r="B792" s="37" t="n">
        <v>2025</v>
      </c>
      <c r="C792" s="37" t="n">
        <v>3</v>
      </c>
      <c r="D792" s="37" t="n">
        <v>4</v>
      </c>
      <c r="E792" s="37" t="n">
        <v>4</v>
      </c>
      <c r="F792" s="37" t="n">
        <v>4</v>
      </c>
      <c r="G792" s="37" t="n">
        <v>4</v>
      </c>
      <c r="H792" s="37" t="n">
        <v>6</v>
      </c>
      <c r="I792" s="37" t="str">
        <f aca="false">IFERROR(VLOOKUP(A792,Employees!$A$2:$I$1501,9,FALSE()),"Unknown")</f>
        <v>Sales</v>
      </c>
    </row>
    <row r="793" customFormat="false" ht="15" hidden="false" customHeight="false" outlineLevel="0" collapsed="false">
      <c r="A793" s="37" t="s">
        <v>1281</v>
      </c>
      <c r="B793" s="37" t="n">
        <v>2025</v>
      </c>
      <c r="C793" s="37" t="n">
        <v>5</v>
      </c>
      <c r="D793" s="37" t="n">
        <v>4</v>
      </c>
      <c r="E793" s="37" t="n">
        <v>4</v>
      </c>
      <c r="F793" s="37" t="n">
        <v>4</v>
      </c>
      <c r="G793" s="37" t="n">
        <v>3</v>
      </c>
      <c r="H793" s="37" t="n">
        <v>10</v>
      </c>
      <c r="I793" s="37" t="str">
        <f aca="false">IFERROR(VLOOKUP(A793,Employees!$A$2:$I$1501,9,FALSE()),"Unknown")</f>
        <v>Marketing</v>
      </c>
    </row>
    <row r="794" customFormat="false" ht="15" hidden="false" customHeight="false" outlineLevel="0" collapsed="false">
      <c r="A794" s="37" t="s">
        <v>562</v>
      </c>
      <c r="B794" s="37" t="n">
        <v>2025</v>
      </c>
      <c r="C794" s="37" t="n">
        <v>4</v>
      </c>
      <c r="D794" s="37" t="n">
        <v>4</v>
      </c>
      <c r="E794" s="37" t="n">
        <v>3</v>
      </c>
      <c r="F794" s="37" t="n">
        <v>5</v>
      </c>
      <c r="G794" s="37" t="n">
        <v>5</v>
      </c>
      <c r="H794" s="37" t="n">
        <v>8</v>
      </c>
      <c r="I794" s="37" t="str">
        <f aca="false">IFERROR(VLOOKUP(A794,Employees!$A$2:$I$1501,9,FALSE()),"Unknown")</f>
        <v>Sales</v>
      </c>
    </row>
    <row r="795" customFormat="false" ht="15" hidden="false" customHeight="false" outlineLevel="0" collapsed="false">
      <c r="A795" s="37" t="s">
        <v>1546</v>
      </c>
      <c r="B795" s="37" t="n">
        <v>2025</v>
      </c>
      <c r="C795" s="37" t="n">
        <v>2</v>
      </c>
      <c r="D795" s="37" t="n">
        <v>3</v>
      </c>
      <c r="E795" s="37" t="n">
        <v>4</v>
      </c>
      <c r="F795" s="37" t="n">
        <v>3</v>
      </c>
      <c r="G795" s="37" t="n">
        <v>3</v>
      </c>
      <c r="H795" s="37" t="n">
        <v>4</v>
      </c>
      <c r="I795" s="37" t="str">
        <f aca="false">IFERROR(VLOOKUP(A795,Employees!$A$2:$I$1501,9,FALSE()),"Unknown")</f>
        <v>Data &amp; AI</v>
      </c>
    </row>
    <row r="796" customFormat="false" ht="15" hidden="false" customHeight="false" outlineLevel="0" collapsed="false">
      <c r="A796" s="37" t="s">
        <v>868</v>
      </c>
      <c r="B796" s="37" t="n">
        <v>2025</v>
      </c>
      <c r="C796" s="37" t="n">
        <v>5</v>
      </c>
      <c r="D796" s="37" t="n">
        <v>4</v>
      </c>
      <c r="E796" s="37" t="n">
        <v>4</v>
      </c>
      <c r="F796" s="37" t="n">
        <v>3</v>
      </c>
      <c r="G796" s="37" t="n">
        <v>4</v>
      </c>
      <c r="H796" s="37" t="n">
        <v>8</v>
      </c>
      <c r="I796" s="37" t="str">
        <f aca="false">IFERROR(VLOOKUP(A796,Employees!$A$2:$I$1501,9,FALSE()),"Unknown")</f>
        <v>Sales</v>
      </c>
    </row>
    <row r="797" customFormat="false" ht="15" hidden="false" customHeight="false" outlineLevel="0" collapsed="false">
      <c r="A797" s="37" t="s">
        <v>1513</v>
      </c>
      <c r="B797" s="37" t="n">
        <v>2025</v>
      </c>
      <c r="C797" s="37" t="n">
        <v>3</v>
      </c>
      <c r="D797" s="37" t="n">
        <v>4</v>
      </c>
      <c r="E797" s="37" t="n">
        <v>4</v>
      </c>
      <c r="F797" s="37" t="n">
        <v>4</v>
      </c>
      <c r="G797" s="37" t="n">
        <v>3</v>
      </c>
      <c r="H797" s="37" t="n">
        <v>9</v>
      </c>
      <c r="I797" s="37" t="str">
        <f aca="false">IFERROR(VLOOKUP(A797,Employees!$A$2:$I$1501,9,FALSE()),"Unknown")</f>
        <v>Human Resources</v>
      </c>
    </row>
    <row r="798" customFormat="false" ht="15" hidden="false" customHeight="false" outlineLevel="0" collapsed="false">
      <c r="A798" s="37" t="s">
        <v>467</v>
      </c>
      <c r="B798" s="37" t="n">
        <v>2025</v>
      </c>
      <c r="C798" s="37" t="n">
        <v>5</v>
      </c>
      <c r="D798" s="37" t="n">
        <v>4</v>
      </c>
      <c r="E798" s="37" t="n">
        <v>5</v>
      </c>
      <c r="F798" s="37" t="n">
        <v>3</v>
      </c>
      <c r="G798" s="37" t="n">
        <v>2</v>
      </c>
      <c r="H798" s="37" t="n">
        <v>6</v>
      </c>
      <c r="I798" s="37" t="str">
        <f aca="false">IFERROR(VLOOKUP(A798,Employees!$A$2:$I$1501,9,FALSE()),"Unknown")</f>
        <v>Engineering</v>
      </c>
    </row>
    <row r="799" customFormat="false" ht="15" hidden="false" customHeight="false" outlineLevel="0" collapsed="false">
      <c r="A799" s="37" t="s">
        <v>839</v>
      </c>
      <c r="B799" s="37" t="n">
        <v>2025</v>
      </c>
      <c r="C799" s="37" t="n">
        <v>3</v>
      </c>
      <c r="D799" s="37" t="n">
        <v>4</v>
      </c>
      <c r="E799" s="37" t="n">
        <v>4</v>
      </c>
      <c r="F799" s="37" t="n">
        <v>4</v>
      </c>
      <c r="G799" s="37" t="n">
        <v>4</v>
      </c>
      <c r="H799" s="37" t="n">
        <v>10</v>
      </c>
      <c r="I799" s="37" t="str">
        <f aca="false">IFERROR(VLOOKUP(A799,Employees!$A$2:$I$1501,9,FALSE()),"Unknown")</f>
        <v>Customer Support</v>
      </c>
    </row>
    <row r="800" customFormat="false" ht="15" hidden="false" customHeight="false" outlineLevel="0" collapsed="false">
      <c r="A800" s="37" t="s">
        <v>1265</v>
      </c>
      <c r="B800" s="37" t="n">
        <v>2025</v>
      </c>
      <c r="C800" s="37" t="n">
        <v>3</v>
      </c>
      <c r="D800" s="37" t="n">
        <v>4</v>
      </c>
      <c r="E800" s="37" t="n">
        <v>3</v>
      </c>
      <c r="F800" s="37" t="n">
        <v>3</v>
      </c>
      <c r="G800" s="37" t="n">
        <v>2</v>
      </c>
      <c r="H800" s="37" t="n">
        <v>10</v>
      </c>
      <c r="I800" s="37" t="str">
        <f aca="false">IFERROR(VLOOKUP(A800,Employees!$A$2:$I$1501,9,FALSE()),"Unknown")</f>
        <v>Operations</v>
      </c>
    </row>
    <row r="801" customFormat="false" ht="15" hidden="false" customHeight="false" outlineLevel="0" collapsed="false">
      <c r="A801" s="37" t="s">
        <v>1286</v>
      </c>
      <c r="B801" s="37" t="n">
        <v>2025</v>
      </c>
      <c r="C801" s="37" t="n">
        <v>3</v>
      </c>
      <c r="D801" s="37" t="n">
        <v>3</v>
      </c>
      <c r="E801" s="37" t="n">
        <v>4</v>
      </c>
      <c r="F801" s="37" t="n">
        <v>3</v>
      </c>
      <c r="G801" s="37" t="n">
        <v>3</v>
      </c>
      <c r="H801" s="37" t="n">
        <v>8</v>
      </c>
      <c r="I801" s="37" t="str">
        <f aca="false">IFERROR(VLOOKUP(A801,Employees!$A$2:$I$1501,9,FALSE()),"Unknown")</f>
        <v>Customer Support</v>
      </c>
    </row>
    <row r="802" customFormat="false" ht="15" hidden="false" customHeight="false" outlineLevel="0" collapsed="false">
      <c r="A802" s="37" t="s">
        <v>1313</v>
      </c>
      <c r="B802" s="37" t="n">
        <v>2025</v>
      </c>
      <c r="C802" s="37" t="n">
        <v>3</v>
      </c>
      <c r="D802" s="37" t="n">
        <v>2</v>
      </c>
      <c r="E802" s="37" t="n">
        <v>4</v>
      </c>
      <c r="F802" s="37" t="n">
        <v>3</v>
      </c>
      <c r="G802" s="37" t="n">
        <v>4</v>
      </c>
      <c r="H802" s="37" t="n">
        <v>8</v>
      </c>
      <c r="I802" s="37" t="str">
        <f aca="false">IFERROR(VLOOKUP(A802,Employees!$A$2:$I$1501,9,FALSE()),"Unknown")</f>
        <v>Engineering</v>
      </c>
    </row>
    <row r="803" customFormat="false" ht="15" hidden="false" customHeight="false" outlineLevel="0" collapsed="false">
      <c r="A803" s="37" t="s">
        <v>1337</v>
      </c>
      <c r="B803" s="37" t="n">
        <v>2025</v>
      </c>
      <c r="C803" s="37" t="n">
        <v>4</v>
      </c>
      <c r="D803" s="37" t="n">
        <v>4</v>
      </c>
      <c r="E803" s="37" t="n">
        <v>3</v>
      </c>
      <c r="F803" s="37" t="n">
        <v>5</v>
      </c>
      <c r="G803" s="37" t="n">
        <v>3</v>
      </c>
      <c r="H803" s="37" t="n">
        <v>6</v>
      </c>
      <c r="I803" s="37" t="str">
        <f aca="false">IFERROR(VLOOKUP(A803,Employees!$A$2:$I$1501,9,FALSE()),"Unknown")</f>
        <v>Legal &amp; Compliance</v>
      </c>
    </row>
    <row r="804" customFormat="false" ht="15" hidden="false" customHeight="false" outlineLevel="0" collapsed="false">
      <c r="A804" s="37" t="s">
        <v>1369</v>
      </c>
      <c r="B804" s="37" t="n">
        <v>2025</v>
      </c>
      <c r="C804" s="37" t="n">
        <v>2</v>
      </c>
      <c r="D804" s="37" t="n">
        <v>1</v>
      </c>
      <c r="E804" s="37" t="n">
        <v>3</v>
      </c>
      <c r="F804" s="37" t="n">
        <v>4</v>
      </c>
      <c r="G804" s="37" t="n">
        <v>2</v>
      </c>
      <c r="H804" s="37" t="n">
        <v>10</v>
      </c>
      <c r="I804" s="37" t="str">
        <f aca="false">IFERROR(VLOOKUP(A804,Employees!$A$2:$I$1501,9,FALSE()),"Unknown")</f>
        <v>Sales</v>
      </c>
    </row>
    <row r="805" customFormat="false" ht="15" hidden="false" customHeight="false" outlineLevel="0" collapsed="false">
      <c r="A805" s="37" t="s">
        <v>1910</v>
      </c>
      <c r="B805" s="37" t="n">
        <v>2025</v>
      </c>
      <c r="C805" s="37" t="n">
        <v>2</v>
      </c>
      <c r="D805" s="37" t="n">
        <v>3</v>
      </c>
      <c r="E805" s="37" t="n">
        <v>2</v>
      </c>
      <c r="F805" s="37" t="n">
        <v>4</v>
      </c>
      <c r="G805" s="37" t="n">
        <v>4</v>
      </c>
      <c r="H805" s="37" t="n">
        <v>7</v>
      </c>
      <c r="I805" s="37" t="str">
        <f aca="false">IFERROR(VLOOKUP(A805,Employees!$A$2:$I$1501,9,FALSE()),"Unknown")</f>
        <v>Marketing</v>
      </c>
    </row>
    <row r="806" customFormat="false" ht="15" hidden="false" customHeight="false" outlineLevel="0" collapsed="false">
      <c r="A806" s="37" t="s">
        <v>1562</v>
      </c>
      <c r="B806" s="37" t="n">
        <v>2025</v>
      </c>
      <c r="C806" s="37" t="n">
        <v>2</v>
      </c>
      <c r="D806" s="37" t="n">
        <v>2</v>
      </c>
      <c r="E806" s="37" t="n">
        <v>4</v>
      </c>
      <c r="F806" s="37" t="n">
        <v>3</v>
      </c>
      <c r="G806" s="37" t="n">
        <v>3</v>
      </c>
      <c r="H806" s="37" t="n">
        <v>7</v>
      </c>
      <c r="I806" s="37" t="str">
        <f aca="false">IFERROR(VLOOKUP(A806,Employees!$A$2:$I$1501,9,FALSE()),"Unknown")</f>
        <v>Sales</v>
      </c>
    </row>
    <row r="807" customFormat="false" ht="15" hidden="false" customHeight="false" outlineLevel="0" collapsed="false">
      <c r="A807" s="37" t="s">
        <v>1314</v>
      </c>
      <c r="B807" s="37" t="n">
        <v>2025</v>
      </c>
      <c r="C807" s="37" t="n">
        <v>3</v>
      </c>
      <c r="D807" s="37" t="n">
        <v>2</v>
      </c>
      <c r="E807" s="37" t="n">
        <v>2</v>
      </c>
      <c r="F807" s="37" t="n">
        <v>2</v>
      </c>
      <c r="G807" s="37" t="n">
        <v>3</v>
      </c>
      <c r="H807" s="37" t="n">
        <v>8</v>
      </c>
      <c r="I807" s="37" t="str">
        <f aca="false">IFERROR(VLOOKUP(A807,Employees!$A$2:$I$1501,9,FALSE()),"Unknown")</f>
        <v>Engineering</v>
      </c>
    </row>
    <row r="808" customFormat="false" ht="15" hidden="false" customHeight="false" outlineLevel="0" collapsed="false">
      <c r="A808" s="37" t="s">
        <v>1013</v>
      </c>
      <c r="B808" s="37" t="n">
        <v>2025</v>
      </c>
      <c r="C808" s="37" t="n">
        <v>4</v>
      </c>
      <c r="D808" s="37" t="n">
        <v>5</v>
      </c>
      <c r="E808" s="37" t="n">
        <v>2</v>
      </c>
      <c r="F808" s="37" t="n">
        <v>4</v>
      </c>
      <c r="G808" s="37" t="n">
        <v>3</v>
      </c>
      <c r="H808" s="37" t="n">
        <v>10</v>
      </c>
      <c r="I808" s="37" t="str">
        <f aca="false">IFERROR(VLOOKUP(A808,Employees!$A$2:$I$1501,9,FALSE()),"Unknown")</f>
        <v>Customer Support</v>
      </c>
    </row>
    <row r="809" customFormat="false" ht="15" hidden="false" customHeight="false" outlineLevel="0" collapsed="false">
      <c r="A809" s="37" t="s">
        <v>1233</v>
      </c>
      <c r="B809" s="37" t="n">
        <v>2025</v>
      </c>
      <c r="C809" s="37" t="n">
        <v>3</v>
      </c>
      <c r="D809" s="37" t="n">
        <v>2</v>
      </c>
      <c r="E809" s="37" t="n">
        <v>3</v>
      </c>
      <c r="F809" s="37" t="n">
        <v>3</v>
      </c>
      <c r="G809" s="37" t="n">
        <v>3</v>
      </c>
      <c r="H809" s="37" t="n">
        <v>8</v>
      </c>
      <c r="I809" s="37" t="str">
        <f aca="false">IFERROR(VLOOKUP(A809,Employees!$A$2:$I$1501,9,FALSE()),"Unknown")</f>
        <v>Engineering</v>
      </c>
    </row>
    <row r="810" customFormat="false" ht="15" hidden="false" customHeight="false" outlineLevel="0" collapsed="false">
      <c r="A810" s="37" t="s">
        <v>1507</v>
      </c>
      <c r="B810" s="37" t="n">
        <v>2025</v>
      </c>
      <c r="C810" s="37" t="n">
        <v>5</v>
      </c>
      <c r="D810" s="37" t="n">
        <v>4</v>
      </c>
      <c r="E810" s="37" t="n">
        <v>3</v>
      </c>
      <c r="F810" s="37" t="n">
        <v>5</v>
      </c>
      <c r="G810" s="37" t="n">
        <v>4</v>
      </c>
      <c r="H810" s="37" t="n">
        <v>5</v>
      </c>
      <c r="I810" s="37" t="str">
        <f aca="false">IFERROR(VLOOKUP(A810,Employees!$A$2:$I$1501,9,FALSE()),"Unknown")</f>
        <v>Finance</v>
      </c>
    </row>
    <row r="811" customFormat="false" ht="15" hidden="false" customHeight="false" outlineLevel="0" collapsed="false">
      <c r="A811" s="37" t="s">
        <v>1909</v>
      </c>
      <c r="B811" s="37" t="n">
        <v>2025</v>
      </c>
      <c r="C811" s="37" t="n">
        <v>4</v>
      </c>
      <c r="D811" s="37" t="n">
        <v>3</v>
      </c>
      <c r="E811" s="37" t="n">
        <v>3</v>
      </c>
      <c r="F811" s="37" t="n">
        <v>4</v>
      </c>
      <c r="G811" s="37" t="n">
        <v>2</v>
      </c>
      <c r="H811" s="37" t="n">
        <v>10</v>
      </c>
      <c r="I811" s="37" t="str">
        <f aca="false">IFERROR(VLOOKUP(A811,Employees!$A$2:$I$1501,9,FALSE()),"Unknown")</f>
        <v>Engineering</v>
      </c>
    </row>
    <row r="812" customFormat="false" ht="15" hidden="false" customHeight="false" outlineLevel="0" collapsed="false">
      <c r="A812" s="37" t="s">
        <v>1592</v>
      </c>
      <c r="B812" s="37" t="n">
        <v>2025</v>
      </c>
      <c r="C812" s="37" t="n">
        <v>4</v>
      </c>
      <c r="D812" s="37" t="n">
        <v>2</v>
      </c>
      <c r="E812" s="37" t="n">
        <v>4</v>
      </c>
      <c r="F812" s="37" t="n">
        <v>4</v>
      </c>
      <c r="G812" s="37" t="n">
        <v>5</v>
      </c>
      <c r="H812" s="37" t="n">
        <v>10</v>
      </c>
      <c r="I812" s="37" t="str">
        <f aca="false">IFERROR(VLOOKUP(A812,Employees!$A$2:$I$1501,9,FALSE()),"Unknown")</f>
        <v>Engineering</v>
      </c>
    </row>
    <row r="813" customFormat="false" ht="15" hidden="false" customHeight="false" outlineLevel="0" collapsed="false">
      <c r="A813" s="37" t="s">
        <v>849</v>
      </c>
      <c r="B813" s="37" t="n">
        <v>2025</v>
      </c>
      <c r="C813" s="37" t="n">
        <v>5</v>
      </c>
      <c r="D813" s="37" t="n">
        <v>3</v>
      </c>
      <c r="E813" s="37" t="n">
        <v>4</v>
      </c>
      <c r="F813" s="37" t="n">
        <v>3</v>
      </c>
      <c r="G813" s="37" t="n">
        <v>4</v>
      </c>
      <c r="H813" s="37" t="n">
        <v>3</v>
      </c>
      <c r="I813" s="37" t="str">
        <f aca="false">IFERROR(VLOOKUP(A813,Employees!$A$2:$I$1501,9,FALSE()),"Unknown")</f>
        <v>Marketing</v>
      </c>
    </row>
    <row r="814" customFormat="false" ht="15" hidden="false" customHeight="false" outlineLevel="0" collapsed="false">
      <c r="A814" s="37" t="s">
        <v>1750</v>
      </c>
      <c r="B814" s="37" t="n">
        <v>2025</v>
      </c>
      <c r="C814" s="37" t="n">
        <v>2</v>
      </c>
      <c r="D814" s="37" t="n">
        <v>3</v>
      </c>
      <c r="E814" s="37" t="n">
        <v>3</v>
      </c>
      <c r="F814" s="37" t="n">
        <v>3</v>
      </c>
      <c r="G814" s="37" t="n">
        <v>4</v>
      </c>
      <c r="H814" s="37" t="n">
        <v>5</v>
      </c>
      <c r="I814" s="37" t="str">
        <f aca="false">IFERROR(VLOOKUP(A814,Employees!$A$2:$I$1501,9,FALSE()),"Unknown")</f>
        <v>Engineering</v>
      </c>
    </row>
    <row r="815" customFormat="false" ht="15" hidden="false" customHeight="false" outlineLevel="0" collapsed="false">
      <c r="A815" s="37" t="s">
        <v>1225</v>
      </c>
      <c r="B815" s="37" t="n">
        <v>2025</v>
      </c>
      <c r="C815" s="37" t="n">
        <v>2</v>
      </c>
      <c r="D815" s="37" t="n">
        <v>3</v>
      </c>
      <c r="E815" s="37" t="n">
        <v>3</v>
      </c>
      <c r="F815" s="37" t="n">
        <v>4</v>
      </c>
      <c r="G815" s="37" t="n">
        <v>5</v>
      </c>
      <c r="H815" s="37" t="n">
        <v>10</v>
      </c>
      <c r="I815" s="37" t="str">
        <f aca="false">IFERROR(VLOOKUP(A815,Employees!$A$2:$I$1501,9,FALSE()),"Unknown")</f>
        <v>Operations</v>
      </c>
    </row>
    <row r="816" customFormat="false" ht="15" hidden="false" customHeight="false" outlineLevel="0" collapsed="false">
      <c r="A816" s="37" t="s">
        <v>972</v>
      </c>
      <c r="B816" s="37" t="n">
        <v>2025</v>
      </c>
      <c r="C816" s="37" t="n">
        <v>4</v>
      </c>
      <c r="D816" s="37" t="n">
        <v>3</v>
      </c>
      <c r="E816" s="37" t="n">
        <v>3</v>
      </c>
      <c r="F816" s="37" t="n">
        <v>4</v>
      </c>
      <c r="G816" s="37" t="n">
        <v>3</v>
      </c>
      <c r="H816" s="37" t="n">
        <v>6</v>
      </c>
      <c r="I816" s="37" t="str">
        <f aca="false">IFERROR(VLOOKUP(A816,Employees!$A$2:$I$1501,9,FALSE()),"Unknown")</f>
        <v>Sales</v>
      </c>
    </row>
    <row r="817" customFormat="false" ht="15" hidden="false" customHeight="false" outlineLevel="0" collapsed="false">
      <c r="A817" s="37" t="s">
        <v>1203</v>
      </c>
      <c r="B817" s="37" t="n">
        <v>2025</v>
      </c>
      <c r="C817" s="37" t="n">
        <v>4</v>
      </c>
      <c r="D817" s="37" t="n">
        <v>2</v>
      </c>
      <c r="E817" s="37" t="n">
        <v>5</v>
      </c>
      <c r="F817" s="37" t="n">
        <v>3</v>
      </c>
      <c r="G817" s="37" t="n">
        <v>4</v>
      </c>
      <c r="H817" s="37" t="n">
        <v>8</v>
      </c>
      <c r="I817" s="37" t="str">
        <f aca="false">IFERROR(VLOOKUP(A817,Employees!$A$2:$I$1501,9,FALSE()),"Unknown")</f>
        <v>Marketing</v>
      </c>
    </row>
    <row r="818" customFormat="false" ht="15" hidden="false" customHeight="false" outlineLevel="0" collapsed="false">
      <c r="A818" s="37" t="s">
        <v>464</v>
      </c>
      <c r="B818" s="37" t="n">
        <v>2025</v>
      </c>
      <c r="C818" s="37" t="n">
        <v>5</v>
      </c>
      <c r="D818" s="37" t="n">
        <v>2</v>
      </c>
      <c r="E818" s="37" t="n">
        <v>5</v>
      </c>
      <c r="F818" s="37" t="n">
        <v>5</v>
      </c>
      <c r="G818" s="37" t="n">
        <v>4</v>
      </c>
      <c r="H818" s="37" t="n">
        <v>9</v>
      </c>
      <c r="I818" s="37" t="str">
        <f aca="false">IFERROR(VLOOKUP(A818,Employees!$A$2:$I$1501,9,FALSE()),"Unknown")</f>
        <v>Customer Support</v>
      </c>
    </row>
    <row r="819" customFormat="false" ht="15" hidden="false" customHeight="false" outlineLevel="0" collapsed="false">
      <c r="A819" s="37" t="s">
        <v>965</v>
      </c>
      <c r="B819" s="37" t="n">
        <v>2025</v>
      </c>
      <c r="C819" s="37" t="n">
        <v>4</v>
      </c>
      <c r="D819" s="37" t="n">
        <v>3</v>
      </c>
      <c r="E819" s="37" t="n">
        <v>4</v>
      </c>
      <c r="F819" s="37" t="n">
        <v>4</v>
      </c>
      <c r="G819" s="37" t="n">
        <v>2</v>
      </c>
      <c r="H819" s="37" t="n">
        <v>9</v>
      </c>
      <c r="I819" s="37" t="str">
        <f aca="false">IFERROR(VLOOKUP(A819,Employees!$A$2:$I$1501,9,FALSE()),"Unknown")</f>
        <v>Customer Support</v>
      </c>
    </row>
    <row r="820" customFormat="false" ht="15" hidden="false" customHeight="false" outlineLevel="0" collapsed="false">
      <c r="A820" s="37" t="s">
        <v>1903</v>
      </c>
      <c r="B820" s="37" t="n">
        <v>2025</v>
      </c>
      <c r="C820" s="37" t="n">
        <v>4</v>
      </c>
      <c r="D820" s="37" t="n">
        <v>4</v>
      </c>
      <c r="E820" s="37" t="n">
        <v>2</v>
      </c>
      <c r="F820" s="37" t="n">
        <v>3</v>
      </c>
      <c r="G820" s="37" t="n">
        <v>2</v>
      </c>
      <c r="H820" s="37" t="n">
        <v>5</v>
      </c>
      <c r="I820" s="37" t="str">
        <f aca="false">IFERROR(VLOOKUP(A820,Employees!$A$2:$I$1501,9,FALSE()),"Unknown")</f>
        <v>Sales</v>
      </c>
    </row>
    <row r="821" customFormat="false" ht="15" hidden="false" customHeight="false" outlineLevel="0" collapsed="false">
      <c r="A821" s="37" t="s">
        <v>1809</v>
      </c>
      <c r="B821" s="37" t="n">
        <v>2025</v>
      </c>
      <c r="C821" s="37" t="n">
        <v>4</v>
      </c>
      <c r="D821" s="37" t="n">
        <v>3</v>
      </c>
      <c r="E821" s="37" t="n">
        <v>3</v>
      </c>
      <c r="F821" s="37" t="n">
        <v>5</v>
      </c>
      <c r="G821" s="37" t="n">
        <v>3</v>
      </c>
      <c r="H821" s="37" t="n">
        <v>10</v>
      </c>
      <c r="I821" s="37" t="str">
        <f aca="false">IFERROR(VLOOKUP(A821,Employees!$A$2:$I$1501,9,FALSE()),"Unknown")</f>
        <v>Data &amp; AI</v>
      </c>
    </row>
    <row r="822" customFormat="false" ht="15" hidden="false" customHeight="false" outlineLevel="0" collapsed="false">
      <c r="A822" s="37" t="s">
        <v>1208</v>
      </c>
      <c r="B822" s="37" t="n">
        <v>2025</v>
      </c>
      <c r="C822" s="37" t="n">
        <v>3</v>
      </c>
      <c r="D822" s="37" t="n">
        <v>3</v>
      </c>
      <c r="E822" s="37" t="n">
        <v>3</v>
      </c>
      <c r="F822" s="37" t="n">
        <v>4</v>
      </c>
      <c r="G822" s="37" t="n">
        <v>3</v>
      </c>
      <c r="H822" s="37" t="n">
        <v>9</v>
      </c>
      <c r="I822" s="37" t="str">
        <f aca="false">IFERROR(VLOOKUP(A822,Employees!$A$2:$I$1501,9,FALSE()),"Unknown")</f>
        <v>Engineering</v>
      </c>
    </row>
    <row r="823" customFormat="false" ht="15" hidden="false" customHeight="false" outlineLevel="0" collapsed="false">
      <c r="A823" s="37" t="s">
        <v>1777</v>
      </c>
      <c r="B823" s="37" t="n">
        <v>2025</v>
      </c>
      <c r="C823" s="37" t="n">
        <v>3</v>
      </c>
      <c r="D823" s="37" t="n">
        <v>2</v>
      </c>
      <c r="E823" s="37" t="n">
        <v>3</v>
      </c>
      <c r="F823" s="37" t="n">
        <v>2</v>
      </c>
      <c r="G823" s="37" t="n">
        <v>4</v>
      </c>
      <c r="H823" s="37" t="n">
        <v>8</v>
      </c>
      <c r="I823" s="37" t="str">
        <f aca="false">IFERROR(VLOOKUP(A823,Employees!$A$2:$I$1501,9,FALSE()),"Unknown")</f>
        <v>Sales</v>
      </c>
    </row>
    <row r="824" customFormat="false" ht="15" hidden="false" customHeight="false" outlineLevel="0" collapsed="false">
      <c r="A824" s="37" t="s">
        <v>1608</v>
      </c>
      <c r="B824" s="37" t="n">
        <v>2025</v>
      </c>
      <c r="C824" s="37" t="n">
        <v>4</v>
      </c>
      <c r="D824" s="37" t="n">
        <v>3</v>
      </c>
      <c r="E824" s="37" t="n">
        <v>2</v>
      </c>
      <c r="F824" s="37" t="n">
        <v>4</v>
      </c>
      <c r="G824" s="37" t="n">
        <v>4</v>
      </c>
      <c r="H824" s="37" t="n">
        <v>7</v>
      </c>
      <c r="I824" s="37" t="str">
        <f aca="false">IFERROR(VLOOKUP(A824,Employees!$A$2:$I$1501,9,FALSE()),"Unknown")</f>
        <v>Marketing</v>
      </c>
    </row>
    <row r="825" customFormat="false" ht="15" hidden="false" customHeight="false" outlineLevel="0" collapsed="false">
      <c r="A825" s="37" t="s">
        <v>1727</v>
      </c>
      <c r="B825" s="37" t="n">
        <v>2025</v>
      </c>
      <c r="C825" s="37" t="n">
        <v>4</v>
      </c>
      <c r="D825" s="37" t="n">
        <v>2</v>
      </c>
      <c r="E825" s="37" t="n">
        <v>4</v>
      </c>
      <c r="F825" s="37" t="n">
        <v>4</v>
      </c>
      <c r="G825" s="37" t="n">
        <v>3</v>
      </c>
      <c r="H825" s="37" t="n">
        <v>9</v>
      </c>
      <c r="I825" s="37" t="str">
        <f aca="false">IFERROR(VLOOKUP(A825,Employees!$A$2:$I$1501,9,FALSE()),"Unknown")</f>
        <v>Data &amp; AI</v>
      </c>
    </row>
    <row r="826" customFormat="false" ht="15" hidden="false" customHeight="false" outlineLevel="0" collapsed="false">
      <c r="A826" s="37" t="s">
        <v>1238</v>
      </c>
      <c r="B826" s="37" t="n">
        <v>2025</v>
      </c>
      <c r="C826" s="37" t="n">
        <v>3</v>
      </c>
      <c r="D826" s="37" t="n">
        <v>4</v>
      </c>
      <c r="E826" s="37" t="n">
        <v>4</v>
      </c>
      <c r="F826" s="37" t="n">
        <v>4</v>
      </c>
      <c r="G826" s="37" t="n">
        <v>2</v>
      </c>
      <c r="H826" s="37" t="n">
        <v>7</v>
      </c>
      <c r="I826" s="37" t="str">
        <f aca="false">IFERROR(VLOOKUP(A826,Employees!$A$2:$I$1501,9,FALSE()),"Unknown")</f>
        <v>Marketing</v>
      </c>
    </row>
    <row r="827" customFormat="false" ht="15" hidden="false" customHeight="false" outlineLevel="0" collapsed="false">
      <c r="A827" s="37" t="s">
        <v>1165</v>
      </c>
      <c r="B827" s="37" t="n">
        <v>2025</v>
      </c>
      <c r="C827" s="37" t="n">
        <v>5</v>
      </c>
      <c r="D827" s="37" t="n">
        <v>5</v>
      </c>
      <c r="E827" s="37" t="n">
        <v>4</v>
      </c>
      <c r="F827" s="37" t="n">
        <v>4</v>
      </c>
      <c r="G827" s="37" t="n">
        <v>3</v>
      </c>
      <c r="H827" s="37" t="n">
        <v>7</v>
      </c>
      <c r="I827" s="37" t="str">
        <f aca="false">IFERROR(VLOOKUP(A827,Employees!$A$2:$I$1501,9,FALSE()),"Unknown")</f>
        <v>Marketing</v>
      </c>
    </row>
    <row r="828" customFormat="false" ht="15" hidden="false" customHeight="false" outlineLevel="0" collapsed="false">
      <c r="A828" s="37" t="s">
        <v>561</v>
      </c>
      <c r="B828" s="37" t="n">
        <v>2025</v>
      </c>
      <c r="C828" s="37" t="n">
        <v>3</v>
      </c>
      <c r="D828" s="37" t="n">
        <v>4</v>
      </c>
      <c r="E828" s="37" t="n">
        <v>2</v>
      </c>
      <c r="F828" s="37" t="n">
        <v>4</v>
      </c>
      <c r="G828" s="37" t="n">
        <v>1</v>
      </c>
      <c r="H828" s="37" t="n">
        <v>10</v>
      </c>
      <c r="I828" s="37" t="str">
        <f aca="false">IFERROR(VLOOKUP(A828,Employees!$A$2:$I$1501,9,FALSE()),"Unknown")</f>
        <v>Sales</v>
      </c>
    </row>
    <row r="829" customFormat="false" ht="15" hidden="false" customHeight="false" outlineLevel="0" collapsed="false">
      <c r="A829" s="37" t="s">
        <v>960</v>
      </c>
      <c r="B829" s="37" t="n">
        <v>2025</v>
      </c>
      <c r="C829" s="37" t="n">
        <v>4</v>
      </c>
      <c r="D829" s="37" t="n">
        <v>5</v>
      </c>
      <c r="E829" s="37" t="n">
        <v>3</v>
      </c>
      <c r="F829" s="37" t="n">
        <v>3</v>
      </c>
      <c r="G829" s="37" t="n">
        <v>4</v>
      </c>
      <c r="H829" s="37" t="n">
        <v>9</v>
      </c>
      <c r="I829" s="37" t="str">
        <f aca="false">IFERROR(VLOOKUP(A829,Employees!$A$2:$I$1501,9,FALSE()),"Unknown")</f>
        <v>Engineering</v>
      </c>
    </row>
    <row r="830" customFormat="false" ht="15" hidden="false" customHeight="false" outlineLevel="0" collapsed="false">
      <c r="A830" s="37" t="s">
        <v>831</v>
      </c>
      <c r="B830" s="37" t="n">
        <v>2025</v>
      </c>
      <c r="C830" s="37" t="n">
        <v>4</v>
      </c>
      <c r="D830" s="37" t="n">
        <v>3</v>
      </c>
      <c r="E830" s="37" t="n">
        <v>4</v>
      </c>
      <c r="F830" s="37" t="n">
        <v>4</v>
      </c>
      <c r="G830" s="37" t="n">
        <v>3</v>
      </c>
      <c r="H830" s="37" t="n">
        <v>4</v>
      </c>
      <c r="I830" s="37" t="str">
        <f aca="false">IFERROR(VLOOKUP(A830,Employees!$A$2:$I$1501,9,FALSE()),"Unknown")</f>
        <v>Data &amp; AI</v>
      </c>
    </row>
    <row r="831" customFormat="false" ht="15" hidden="false" customHeight="false" outlineLevel="0" collapsed="false">
      <c r="A831" s="37" t="s">
        <v>879</v>
      </c>
      <c r="B831" s="37" t="n">
        <v>2025</v>
      </c>
      <c r="C831" s="37" t="n">
        <v>5</v>
      </c>
      <c r="D831" s="37" t="n">
        <v>4</v>
      </c>
      <c r="E831" s="37" t="n">
        <v>4</v>
      </c>
      <c r="F831" s="37" t="n">
        <v>3</v>
      </c>
      <c r="G831" s="37" t="n">
        <v>4</v>
      </c>
      <c r="H831" s="37" t="n">
        <v>5</v>
      </c>
      <c r="I831" s="37" t="str">
        <f aca="false">IFERROR(VLOOKUP(A831,Employees!$A$2:$I$1501,9,FALSE()),"Unknown")</f>
        <v>Sales</v>
      </c>
    </row>
    <row r="832" customFormat="false" ht="15" hidden="false" customHeight="false" outlineLevel="0" collapsed="false">
      <c r="A832" s="37" t="s">
        <v>1679</v>
      </c>
      <c r="B832" s="37" t="n">
        <v>2025</v>
      </c>
      <c r="C832" s="37" t="n">
        <v>3</v>
      </c>
      <c r="D832" s="37" t="n">
        <v>4</v>
      </c>
      <c r="E832" s="37" t="n">
        <v>2</v>
      </c>
      <c r="F832" s="37" t="n">
        <v>3</v>
      </c>
      <c r="G832" s="37" t="n">
        <v>3</v>
      </c>
      <c r="H832" s="37" t="n">
        <v>5</v>
      </c>
      <c r="I832" s="37" t="str">
        <f aca="false">IFERROR(VLOOKUP(A832,Employees!$A$2:$I$1501,9,FALSE()),"Unknown")</f>
        <v>Legal &amp; Compliance</v>
      </c>
    </row>
    <row r="833" customFormat="false" ht="15" hidden="false" customHeight="false" outlineLevel="0" collapsed="false">
      <c r="A833" s="37" t="s">
        <v>1417</v>
      </c>
      <c r="B833" s="37" t="n">
        <v>2025</v>
      </c>
      <c r="C833" s="37" t="n">
        <v>3</v>
      </c>
      <c r="D833" s="37" t="n">
        <v>1</v>
      </c>
      <c r="E833" s="37" t="n">
        <v>4</v>
      </c>
      <c r="F833" s="37" t="n">
        <v>4</v>
      </c>
      <c r="G833" s="37" t="n">
        <v>2</v>
      </c>
      <c r="H833" s="37" t="n">
        <v>9</v>
      </c>
      <c r="I833" s="37" t="str">
        <f aca="false">IFERROR(VLOOKUP(A833,Employees!$A$2:$I$1501,9,FALSE()),"Unknown")</f>
        <v>Sales</v>
      </c>
    </row>
    <row r="834" customFormat="false" ht="15" hidden="false" customHeight="false" outlineLevel="0" collapsed="false">
      <c r="A834" s="37" t="s">
        <v>1359</v>
      </c>
      <c r="B834" s="37" t="n">
        <v>2025</v>
      </c>
      <c r="C834" s="37" t="n">
        <v>3</v>
      </c>
      <c r="D834" s="37" t="n">
        <v>3</v>
      </c>
      <c r="E834" s="37" t="n">
        <v>2</v>
      </c>
      <c r="F834" s="37" t="n">
        <v>3</v>
      </c>
      <c r="G834" s="37" t="n">
        <v>4</v>
      </c>
      <c r="H834" s="37" t="n">
        <v>5</v>
      </c>
      <c r="I834" s="37" t="str">
        <f aca="false">IFERROR(VLOOKUP(A834,Employees!$A$2:$I$1501,9,FALSE()),"Unknown")</f>
        <v>Finance</v>
      </c>
    </row>
    <row r="835" customFormat="false" ht="15" hidden="false" customHeight="false" outlineLevel="0" collapsed="false">
      <c r="A835" s="37" t="s">
        <v>1358</v>
      </c>
      <c r="B835" s="37" t="n">
        <v>2025</v>
      </c>
      <c r="C835" s="37" t="n">
        <v>3</v>
      </c>
      <c r="D835" s="37" t="n">
        <v>3</v>
      </c>
      <c r="E835" s="37" t="n">
        <v>1</v>
      </c>
      <c r="F835" s="37" t="n">
        <v>4</v>
      </c>
      <c r="G835" s="37" t="n">
        <v>4</v>
      </c>
      <c r="H835" s="37" t="n">
        <v>9</v>
      </c>
      <c r="I835" s="37" t="str">
        <f aca="false">IFERROR(VLOOKUP(A835,Employees!$A$2:$I$1501,9,FALSE()),"Unknown")</f>
        <v>Finance</v>
      </c>
    </row>
    <row r="836" customFormat="false" ht="15" hidden="false" customHeight="false" outlineLevel="0" collapsed="false">
      <c r="A836" s="37" t="s">
        <v>1173</v>
      </c>
      <c r="B836" s="37" t="n">
        <v>2025</v>
      </c>
      <c r="C836" s="37" t="n">
        <v>4</v>
      </c>
      <c r="D836" s="37" t="n">
        <v>3</v>
      </c>
      <c r="E836" s="37" t="n">
        <v>5</v>
      </c>
      <c r="F836" s="37" t="n">
        <v>3</v>
      </c>
      <c r="G836" s="37" t="n">
        <v>3</v>
      </c>
      <c r="H836" s="37" t="n">
        <v>7</v>
      </c>
      <c r="I836" s="37" t="str">
        <f aca="false">IFERROR(VLOOKUP(A836,Employees!$A$2:$I$1501,9,FALSE()),"Unknown")</f>
        <v>Sales</v>
      </c>
    </row>
    <row r="837" customFormat="false" ht="15" hidden="false" customHeight="false" outlineLevel="0" collapsed="false">
      <c r="A837" s="37" t="s">
        <v>1631</v>
      </c>
      <c r="B837" s="37" t="n">
        <v>2025</v>
      </c>
      <c r="C837" s="37" t="n">
        <v>4</v>
      </c>
      <c r="D837" s="37" t="n">
        <v>3</v>
      </c>
      <c r="E837" s="37" t="n">
        <v>4</v>
      </c>
      <c r="F837" s="37" t="n">
        <v>3</v>
      </c>
      <c r="G837" s="37" t="n">
        <v>3</v>
      </c>
      <c r="H837" s="37" t="n">
        <v>3</v>
      </c>
      <c r="I837" s="37" t="str">
        <f aca="false">IFERROR(VLOOKUP(A837,Employees!$A$2:$I$1501,9,FALSE()),"Unknown")</f>
        <v>Engineering</v>
      </c>
    </row>
    <row r="838" customFormat="false" ht="15" hidden="false" customHeight="false" outlineLevel="0" collapsed="false">
      <c r="A838" s="37" t="s">
        <v>1845</v>
      </c>
      <c r="B838" s="37" t="n">
        <v>2025</v>
      </c>
      <c r="C838" s="37" t="n">
        <v>4</v>
      </c>
      <c r="D838" s="37" t="n">
        <v>3</v>
      </c>
      <c r="E838" s="37" t="n">
        <v>3</v>
      </c>
      <c r="F838" s="37" t="n">
        <v>3</v>
      </c>
      <c r="G838" s="37" t="n">
        <v>4</v>
      </c>
      <c r="H838" s="37" t="n">
        <v>7</v>
      </c>
      <c r="I838" s="37" t="str">
        <f aca="false">IFERROR(VLOOKUP(A838,Employees!$A$2:$I$1501,9,FALSE()),"Unknown")</f>
        <v>Customer Support</v>
      </c>
    </row>
    <row r="839" customFormat="false" ht="15" hidden="false" customHeight="false" outlineLevel="0" collapsed="false">
      <c r="A839" s="37" t="s">
        <v>756</v>
      </c>
      <c r="B839" s="37" t="n">
        <v>2025</v>
      </c>
      <c r="C839" s="37" t="n">
        <v>1</v>
      </c>
      <c r="D839" s="37" t="n">
        <v>4</v>
      </c>
      <c r="E839" s="37" t="n">
        <v>3</v>
      </c>
      <c r="F839" s="37" t="n">
        <v>4</v>
      </c>
      <c r="G839" s="37" t="n">
        <v>4</v>
      </c>
      <c r="H839" s="37" t="n">
        <v>6</v>
      </c>
      <c r="I839" s="37" t="str">
        <f aca="false">IFERROR(VLOOKUP(A839,Employees!$A$2:$I$1501,9,FALSE()),"Unknown")</f>
        <v>Sales</v>
      </c>
    </row>
    <row r="840" customFormat="false" ht="15" hidden="false" customHeight="false" outlineLevel="0" collapsed="false">
      <c r="A840" s="37" t="s">
        <v>1794</v>
      </c>
      <c r="B840" s="37" t="n">
        <v>2025</v>
      </c>
      <c r="C840" s="37" t="n">
        <v>4</v>
      </c>
      <c r="D840" s="37" t="n">
        <v>3</v>
      </c>
      <c r="E840" s="37" t="n">
        <v>4</v>
      </c>
      <c r="F840" s="37" t="n">
        <v>4</v>
      </c>
      <c r="G840" s="37" t="n">
        <v>4</v>
      </c>
      <c r="H840" s="37" t="n">
        <v>5</v>
      </c>
      <c r="I840" s="37" t="str">
        <f aca="false">IFERROR(VLOOKUP(A840,Employees!$A$2:$I$1501,9,FALSE()),"Unknown")</f>
        <v>Customer Support</v>
      </c>
    </row>
    <row r="841" customFormat="false" ht="15" hidden="false" customHeight="false" outlineLevel="0" collapsed="false">
      <c r="A841" s="37" t="s">
        <v>1478</v>
      </c>
      <c r="B841" s="37" t="n">
        <v>2025</v>
      </c>
      <c r="C841" s="37" t="n">
        <v>4</v>
      </c>
      <c r="D841" s="37" t="n">
        <v>4</v>
      </c>
      <c r="E841" s="37" t="n">
        <v>3</v>
      </c>
      <c r="F841" s="37" t="n">
        <v>4</v>
      </c>
      <c r="G841" s="37" t="n">
        <v>4</v>
      </c>
      <c r="H841" s="37" t="n">
        <v>10</v>
      </c>
      <c r="I841" s="37" t="str">
        <f aca="false">IFERROR(VLOOKUP(A841,Employees!$A$2:$I$1501,9,FALSE()),"Unknown")</f>
        <v>Engineering</v>
      </c>
    </row>
    <row r="842" customFormat="false" ht="15" hidden="false" customHeight="false" outlineLevel="0" collapsed="false">
      <c r="A842" s="37" t="s">
        <v>1720</v>
      </c>
      <c r="B842" s="37" t="n">
        <v>2025</v>
      </c>
      <c r="C842" s="37" t="n">
        <v>4</v>
      </c>
      <c r="D842" s="37" t="n">
        <v>4</v>
      </c>
      <c r="E842" s="37" t="n">
        <v>3</v>
      </c>
      <c r="F842" s="37" t="n">
        <v>4</v>
      </c>
      <c r="G842" s="37" t="n">
        <v>4</v>
      </c>
      <c r="H842" s="37" t="n">
        <v>6</v>
      </c>
      <c r="I842" s="37" t="str">
        <f aca="false">IFERROR(VLOOKUP(A842,Employees!$A$2:$I$1501,9,FALSE()),"Unknown")</f>
        <v>Marketing</v>
      </c>
    </row>
    <row r="843" customFormat="false" ht="15" hidden="false" customHeight="false" outlineLevel="0" collapsed="false">
      <c r="A843" s="37" t="s">
        <v>1266</v>
      </c>
      <c r="B843" s="37" t="n">
        <v>2025</v>
      </c>
      <c r="C843" s="37" t="n">
        <v>4</v>
      </c>
      <c r="D843" s="37" t="n">
        <v>2</v>
      </c>
      <c r="E843" s="37" t="n">
        <v>4</v>
      </c>
      <c r="F843" s="37" t="n">
        <v>4</v>
      </c>
      <c r="G843" s="37" t="n">
        <v>4</v>
      </c>
      <c r="H843" s="37" t="n">
        <v>8</v>
      </c>
      <c r="I843" s="37" t="str">
        <f aca="false">IFERROR(VLOOKUP(A843,Employees!$A$2:$I$1501,9,FALSE()),"Unknown")</f>
        <v>Operations</v>
      </c>
    </row>
    <row r="844" customFormat="false" ht="15" hidden="false" customHeight="false" outlineLevel="0" collapsed="false">
      <c r="A844" s="37" t="s">
        <v>1493</v>
      </c>
      <c r="B844" s="37" t="n">
        <v>2025</v>
      </c>
      <c r="C844" s="37" t="n">
        <v>4</v>
      </c>
      <c r="D844" s="37" t="n">
        <v>3</v>
      </c>
      <c r="E844" s="37" t="n">
        <v>3</v>
      </c>
      <c r="F844" s="37" t="n">
        <v>4</v>
      </c>
      <c r="G844" s="37" t="n">
        <v>4</v>
      </c>
      <c r="H844" s="37" t="n">
        <v>10</v>
      </c>
      <c r="I844" s="37" t="str">
        <f aca="false">IFERROR(VLOOKUP(A844,Employees!$A$2:$I$1501,9,FALSE()),"Unknown")</f>
        <v>Customer Support</v>
      </c>
    </row>
    <row r="845" customFormat="false" ht="15" hidden="false" customHeight="false" outlineLevel="0" collapsed="false">
      <c r="A845" s="37" t="s">
        <v>1756</v>
      </c>
      <c r="B845" s="37" t="n">
        <v>2025</v>
      </c>
      <c r="C845" s="37" t="n">
        <v>3</v>
      </c>
      <c r="D845" s="37" t="n">
        <v>4</v>
      </c>
      <c r="E845" s="37" t="n">
        <v>4</v>
      </c>
      <c r="F845" s="37" t="n">
        <v>4</v>
      </c>
      <c r="G845" s="37" t="n">
        <v>4</v>
      </c>
      <c r="H845" s="37" t="n">
        <v>6</v>
      </c>
      <c r="I845" s="37" t="str">
        <f aca="false">IFERROR(VLOOKUP(A845,Employees!$A$2:$I$1501,9,FALSE()),"Unknown")</f>
        <v>Legal &amp; Compliance</v>
      </c>
    </row>
    <row r="846" customFormat="false" ht="15" hidden="false" customHeight="false" outlineLevel="0" collapsed="false">
      <c r="A846" s="37" t="s">
        <v>1059</v>
      </c>
      <c r="B846" s="37" t="n">
        <v>2025</v>
      </c>
      <c r="C846" s="37" t="n">
        <v>4</v>
      </c>
      <c r="D846" s="37" t="n">
        <v>3</v>
      </c>
      <c r="E846" s="37" t="n">
        <v>4</v>
      </c>
      <c r="F846" s="37" t="n">
        <v>5</v>
      </c>
      <c r="G846" s="37" t="n">
        <v>1</v>
      </c>
      <c r="H846" s="37" t="n">
        <v>10</v>
      </c>
      <c r="I846" s="37" t="str">
        <f aca="false">IFERROR(VLOOKUP(A846,Employees!$A$2:$I$1501,9,FALSE()),"Unknown")</f>
        <v>Customer Support</v>
      </c>
    </row>
    <row r="847" customFormat="false" ht="15" hidden="false" customHeight="false" outlineLevel="0" collapsed="false">
      <c r="A847" s="37" t="s">
        <v>1214</v>
      </c>
      <c r="B847" s="37" t="n">
        <v>2025</v>
      </c>
      <c r="C847" s="37" t="n">
        <v>3</v>
      </c>
      <c r="D847" s="37" t="n">
        <v>3</v>
      </c>
      <c r="E847" s="37" t="n">
        <v>3</v>
      </c>
      <c r="F847" s="37" t="n">
        <v>2</v>
      </c>
      <c r="G847" s="37" t="n">
        <v>4</v>
      </c>
      <c r="H847" s="37" t="n">
        <v>5</v>
      </c>
      <c r="I847" s="37" t="str">
        <f aca="false">IFERROR(VLOOKUP(A847,Employees!$A$2:$I$1501,9,FALSE()),"Unknown")</f>
        <v>Customer Support</v>
      </c>
    </row>
    <row r="848" customFormat="false" ht="15" hidden="false" customHeight="false" outlineLevel="0" collapsed="false">
      <c r="A848" s="37" t="s">
        <v>1011</v>
      </c>
      <c r="B848" s="37" t="n">
        <v>2025</v>
      </c>
      <c r="C848" s="37" t="n">
        <v>5</v>
      </c>
      <c r="D848" s="37" t="n">
        <v>4</v>
      </c>
      <c r="E848" s="37" t="n">
        <v>4</v>
      </c>
      <c r="F848" s="37" t="n">
        <v>2</v>
      </c>
      <c r="G848" s="37" t="n">
        <v>2</v>
      </c>
      <c r="H848" s="37" t="n">
        <v>8</v>
      </c>
      <c r="I848" s="37" t="str">
        <f aca="false">IFERROR(VLOOKUP(A848,Employees!$A$2:$I$1501,9,FALSE()),"Unknown")</f>
        <v>Engineering</v>
      </c>
    </row>
    <row r="849" customFormat="false" ht="15" hidden="false" customHeight="false" outlineLevel="0" collapsed="false">
      <c r="A849" s="37" t="s">
        <v>743</v>
      </c>
      <c r="B849" s="37" t="n">
        <v>2025</v>
      </c>
      <c r="C849" s="37" t="n">
        <v>4</v>
      </c>
      <c r="D849" s="37" t="n">
        <v>4</v>
      </c>
      <c r="E849" s="37" t="n">
        <v>1</v>
      </c>
      <c r="F849" s="37" t="n">
        <v>3</v>
      </c>
      <c r="G849" s="37" t="n">
        <v>4</v>
      </c>
      <c r="H849" s="37" t="n">
        <v>7</v>
      </c>
      <c r="I849" s="37" t="str">
        <f aca="false">IFERROR(VLOOKUP(A849,Employees!$A$2:$I$1501,9,FALSE()),"Unknown")</f>
        <v>Data &amp; AI</v>
      </c>
    </row>
    <row r="850" customFormat="false" ht="15" hidden="false" customHeight="false" outlineLevel="0" collapsed="false">
      <c r="A850" s="37" t="s">
        <v>946</v>
      </c>
      <c r="B850" s="37" t="n">
        <v>2025</v>
      </c>
      <c r="C850" s="37" t="n">
        <v>3</v>
      </c>
      <c r="D850" s="37" t="n">
        <v>2</v>
      </c>
      <c r="E850" s="37" t="n">
        <v>5</v>
      </c>
      <c r="F850" s="37" t="n">
        <v>3</v>
      </c>
      <c r="G850" s="37" t="n">
        <v>5</v>
      </c>
      <c r="H850" s="37" t="n">
        <v>10</v>
      </c>
      <c r="I850" s="37" t="str">
        <f aca="false">IFERROR(VLOOKUP(A850,Employees!$A$2:$I$1501,9,FALSE()),"Unknown")</f>
        <v>Engineering</v>
      </c>
    </row>
    <row r="851" customFormat="false" ht="15" hidden="false" customHeight="false" outlineLevel="0" collapsed="false">
      <c r="A851" s="37" t="s">
        <v>1207</v>
      </c>
      <c r="B851" s="37" t="n">
        <v>2025</v>
      </c>
      <c r="C851" s="37" t="n">
        <v>4</v>
      </c>
      <c r="D851" s="37" t="n">
        <v>3</v>
      </c>
      <c r="E851" s="37" t="n">
        <v>3</v>
      </c>
      <c r="F851" s="37" t="n">
        <v>3</v>
      </c>
      <c r="G851" s="37" t="n">
        <v>5</v>
      </c>
      <c r="H851" s="37" t="n">
        <v>6</v>
      </c>
      <c r="I851" s="37" t="str">
        <f aca="false">IFERROR(VLOOKUP(A851,Employees!$A$2:$I$1501,9,FALSE()),"Unknown")</f>
        <v>Marketing</v>
      </c>
    </row>
    <row r="852" customFormat="false" ht="15" hidden="false" customHeight="false" outlineLevel="0" collapsed="false">
      <c r="A852" s="37" t="s">
        <v>1820</v>
      </c>
      <c r="B852" s="37" t="n">
        <v>2025</v>
      </c>
      <c r="C852" s="37" t="n">
        <v>5</v>
      </c>
      <c r="D852" s="37" t="n">
        <v>4</v>
      </c>
      <c r="E852" s="37" t="n">
        <v>3</v>
      </c>
      <c r="F852" s="37" t="n">
        <v>3</v>
      </c>
      <c r="G852" s="37" t="n">
        <v>5</v>
      </c>
      <c r="H852" s="37" t="n">
        <v>8</v>
      </c>
      <c r="I852" s="37" t="str">
        <f aca="false">IFERROR(VLOOKUP(A852,Employees!$A$2:$I$1501,9,FALSE()),"Unknown")</f>
        <v>Finance</v>
      </c>
    </row>
    <row r="853" customFormat="false" ht="15" hidden="false" customHeight="false" outlineLevel="0" collapsed="false">
      <c r="A853" s="37" t="s">
        <v>558</v>
      </c>
      <c r="B853" s="37" t="n">
        <v>2025</v>
      </c>
      <c r="C853" s="37" t="n">
        <v>3</v>
      </c>
      <c r="D853" s="37" t="n">
        <v>3</v>
      </c>
      <c r="E853" s="37" t="n">
        <v>4</v>
      </c>
      <c r="F853" s="37" t="n">
        <v>3</v>
      </c>
      <c r="G853" s="37" t="n">
        <v>4</v>
      </c>
      <c r="H853" s="37" t="n">
        <v>10</v>
      </c>
      <c r="I853" s="37" t="str">
        <f aca="false">IFERROR(VLOOKUP(A853,Employees!$A$2:$I$1501,9,FALSE()),"Unknown")</f>
        <v>Finance</v>
      </c>
    </row>
    <row r="854" customFormat="false" ht="15" hidden="false" customHeight="false" outlineLevel="0" collapsed="false">
      <c r="A854" s="37" t="s">
        <v>1495</v>
      </c>
      <c r="B854" s="37" t="n">
        <v>2025</v>
      </c>
      <c r="C854" s="37" t="n">
        <v>4</v>
      </c>
      <c r="D854" s="37" t="n">
        <v>5</v>
      </c>
      <c r="E854" s="37" t="n">
        <v>3</v>
      </c>
      <c r="F854" s="37" t="n">
        <v>4</v>
      </c>
      <c r="G854" s="37" t="n">
        <v>5</v>
      </c>
      <c r="H854" s="37" t="n">
        <v>10</v>
      </c>
      <c r="I854" s="37" t="str">
        <f aca="false">IFERROR(VLOOKUP(A854,Employees!$A$2:$I$1501,9,FALSE()),"Unknown")</f>
        <v>Customer Support</v>
      </c>
    </row>
    <row r="855" customFormat="false" ht="15" hidden="false" customHeight="false" outlineLevel="0" collapsed="false">
      <c r="A855" s="37" t="s">
        <v>1397</v>
      </c>
      <c r="B855" s="37" t="n">
        <v>2025</v>
      </c>
      <c r="C855" s="37" t="n">
        <v>5</v>
      </c>
      <c r="D855" s="37" t="n">
        <v>4</v>
      </c>
      <c r="E855" s="37" t="n">
        <v>4</v>
      </c>
      <c r="F855" s="37" t="n">
        <v>3</v>
      </c>
      <c r="G855" s="37" t="n">
        <v>5</v>
      </c>
      <c r="H855" s="37" t="n">
        <v>6</v>
      </c>
      <c r="I855" s="37" t="str">
        <f aca="false">IFERROR(VLOOKUP(A855,Employees!$A$2:$I$1501,9,FALSE()),"Unknown")</f>
        <v>Engineering</v>
      </c>
    </row>
    <row r="856" customFormat="false" ht="15" hidden="false" customHeight="false" outlineLevel="0" collapsed="false">
      <c r="A856" s="37" t="s">
        <v>1376</v>
      </c>
      <c r="B856" s="37" t="n">
        <v>2025</v>
      </c>
      <c r="C856" s="37" t="n">
        <v>5</v>
      </c>
      <c r="D856" s="37" t="n">
        <v>5</v>
      </c>
      <c r="E856" s="37" t="n">
        <v>5</v>
      </c>
      <c r="F856" s="37" t="n">
        <v>5</v>
      </c>
      <c r="G856" s="37" t="n">
        <v>5</v>
      </c>
      <c r="H856" s="37" t="n">
        <v>5</v>
      </c>
      <c r="I856" s="37" t="str">
        <f aca="false">IFERROR(VLOOKUP(A856,Employees!$A$2:$I$1501,9,FALSE()),"Unknown")</f>
        <v>Sales</v>
      </c>
    </row>
    <row r="857" customFormat="false" ht="15" hidden="false" customHeight="false" outlineLevel="0" collapsed="false">
      <c r="A857" s="37" t="s">
        <v>807</v>
      </c>
      <c r="B857" s="37" t="n">
        <v>2025</v>
      </c>
      <c r="C857" s="37" t="n">
        <v>4</v>
      </c>
      <c r="D857" s="37" t="n">
        <v>2</v>
      </c>
      <c r="E857" s="37" t="n">
        <v>4</v>
      </c>
      <c r="F857" s="37" t="n">
        <v>3</v>
      </c>
      <c r="G857" s="37" t="n">
        <v>4</v>
      </c>
      <c r="H857" s="37" t="n">
        <v>6</v>
      </c>
      <c r="I857" s="37" t="str">
        <f aca="false">IFERROR(VLOOKUP(A857,Employees!$A$2:$I$1501,9,FALSE()),"Unknown")</f>
        <v>Customer Support</v>
      </c>
    </row>
    <row r="858" customFormat="false" ht="15" hidden="false" customHeight="false" outlineLevel="0" collapsed="false">
      <c r="A858" s="37" t="s">
        <v>472</v>
      </c>
      <c r="B858" s="37" t="n">
        <v>2025</v>
      </c>
      <c r="C858" s="37" t="n">
        <v>3</v>
      </c>
      <c r="D858" s="37" t="n">
        <v>4</v>
      </c>
      <c r="E858" s="37" t="n">
        <v>4</v>
      </c>
      <c r="F858" s="37" t="n">
        <v>3</v>
      </c>
      <c r="G858" s="37" t="n">
        <v>5</v>
      </c>
      <c r="H858" s="37" t="n">
        <v>6</v>
      </c>
      <c r="I858" s="37" t="str">
        <f aca="false">IFERROR(VLOOKUP(A858,Employees!$A$2:$I$1501,9,FALSE()),"Unknown")</f>
        <v>Engineering</v>
      </c>
    </row>
    <row r="859" customFormat="false" ht="15" hidden="false" customHeight="false" outlineLevel="0" collapsed="false">
      <c r="A859" s="37" t="s">
        <v>586</v>
      </c>
      <c r="B859" s="37" t="n">
        <v>2025</v>
      </c>
      <c r="C859" s="37" t="n">
        <v>4</v>
      </c>
      <c r="D859" s="37" t="n">
        <v>4</v>
      </c>
      <c r="E859" s="37" t="n">
        <v>3</v>
      </c>
      <c r="F859" s="37" t="n">
        <v>5</v>
      </c>
      <c r="G859" s="37" t="n">
        <v>3</v>
      </c>
      <c r="H859" s="37" t="n">
        <v>3</v>
      </c>
      <c r="I859" s="37" t="str">
        <f aca="false">IFERROR(VLOOKUP(A859,Employees!$A$2:$I$1501,9,FALSE()),"Unknown")</f>
        <v>Data &amp; AI</v>
      </c>
    </row>
    <row r="860" customFormat="false" ht="15" hidden="false" customHeight="false" outlineLevel="0" collapsed="false">
      <c r="A860" s="37" t="s">
        <v>525</v>
      </c>
      <c r="B860" s="37" t="n">
        <v>2025</v>
      </c>
      <c r="C860" s="37" t="n">
        <v>3</v>
      </c>
      <c r="D860" s="37" t="n">
        <v>3</v>
      </c>
      <c r="E860" s="37" t="n">
        <v>4</v>
      </c>
      <c r="F860" s="37" t="n">
        <v>2</v>
      </c>
      <c r="G860" s="37" t="n">
        <v>4</v>
      </c>
      <c r="H860" s="37" t="n">
        <v>8</v>
      </c>
      <c r="I860" s="37" t="str">
        <f aca="false">IFERROR(VLOOKUP(A860,Employees!$A$2:$I$1501,9,FALSE()),"Unknown")</f>
        <v>Engineering</v>
      </c>
    </row>
    <row r="861" customFormat="false" ht="15" hidden="false" customHeight="false" outlineLevel="0" collapsed="false">
      <c r="A861" s="37" t="s">
        <v>795</v>
      </c>
      <c r="B861" s="37" t="n">
        <v>2025</v>
      </c>
      <c r="C861" s="37" t="n">
        <v>4</v>
      </c>
      <c r="D861" s="37" t="n">
        <v>5</v>
      </c>
      <c r="E861" s="37" t="n">
        <v>4</v>
      </c>
      <c r="F861" s="37" t="n">
        <v>4</v>
      </c>
      <c r="G861" s="37" t="n">
        <v>4</v>
      </c>
      <c r="H861" s="37" t="n">
        <v>7</v>
      </c>
      <c r="I861" s="37" t="str">
        <f aca="false">IFERROR(VLOOKUP(A861,Employees!$A$2:$I$1501,9,FALSE()),"Unknown")</f>
        <v>Data &amp; AI</v>
      </c>
    </row>
    <row r="862" customFormat="false" ht="15" hidden="false" customHeight="false" outlineLevel="0" collapsed="false">
      <c r="A862" s="37" t="s">
        <v>1150</v>
      </c>
      <c r="B862" s="37" t="n">
        <v>2025</v>
      </c>
      <c r="C862" s="37" t="n">
        <v>2</v>
      </c>
      <c r="D862" s="37" t="n">
        <v>3</v>
      </c>
      <c r="E862" s="37" t="n">
        <v>3</v>
      </c>
      <c r="F862" s="37" t="n">
        <v>2</v>
      </c>
      <c r="G862" s="37" t="n">
        <v>3</v>
      </c>
      <c r="H862" s="37" t="n">
        <v>7</v>
      </c>
      <c r="I862" s="37" t="str">
        <f aca="false">IFERROR(VLOOKUP(A862,Employees!$A$2:$I$1501,9,FALSE()),"Unknown")</f>
        <v>Operations</v>
      </c>
    </row>
    <row r="863" customFormat="false" ht="15" hidden="false" customHeight="false" outlineLevel="0" collapsed="false">
      <c r="A863" s="37" t="s">
        <v>1047</v>
      </c>
      <c r="B863" s="37" t="n">
        <v>2025</v>
      </c>
      <c r="C863" s="37" t="n">
        <v>3</v>
      </c>
      <c r="D863" s="37" t="n">
        <v>4</v>
      </c>
      <c r="E863" s="37" t="n">
        <v>4</v>
      </c>
      <c r="F863" s="37" t="n">
        <v>1</v>
      </c>
      <c r="G863" s="37" t="n">
        <v>2</v>
      </c>
      <c r="H863" s="37" t="n">
        <v>2</v>
      </c>
      <c r="I863" s="37" t="str">
        <f aca="false">IFERROR(VLOOKUP(A863,Employees!$A$2:$I$1501,9,FALSE()),"Unknown")</f>
        <v>Customer Support</v>
      </c>
    </row>
    <row r="864" customFormat="false" ht="15" hidden="false" customHeight="false" outlineLevel="0" collapsed="false">
      <c r="A864" s="37" t="s">
        <v>1553</v>
      </c>
      <c r="B864" s="37" t="n">
        <v>2025</v>
      </c>
      <c r="C864" s="37" t="n">
        <v>3</v>
      </c>
      <c r="D864" s="37" t="n">
        <v>3</v>
      </c>
      <c r="E864" s="37" t="n">
        <v>3</v>
      </c>
      <c r="F864" s="37" t="n">
        <v>4</v>
      </c>
      <c r="G864" s="37" t="n">
        <v>3</v>
      </c>
      <c r="H864" s="37" t="n">
        <v>6</v>
      </c>
      <c r="I864" s="37" t="str">
        <f aca="false">IFERROR(VLOOKUP(A864,Employees!$A$2:$I$1501,9,FALSE()),"Unknown")</f>
        <v>Data &amp; AI</v>
      </c>
    </row>
    <row r="865" customFormat="false" ht="15" hidden="false" customHeight="false" outlineLevel="0" collapsed="false">
      <c r="A865" s="37" t="s">
        <v>1808</v>
      </c>
      <c r="B865" s="37" t="n">
        <v>2025</v>
      </c>
      <c r="C865" s="37" t="n">
        <v>4</v>
      </c>
      <c r="D865" s="37" t="n">
        <v>3</v>
      </c>
      <c r="E865" s="37" t="n">
        <v>2</v>
      </c>
      <c r="F865" s="37" t="n">
        <v>4</v>
      </c>
      <c r="G865" s="37" t="n">
        <v>4</v>
      </c>
      <c r="H865" s="37" t="n">
        <v>10</v>
      </c>
      <c r="I865" s="37" t="str">
        <f aca="false">IFERROR(VLOOKUP(A865,Employees!$A$2:$I$1501,9,FALSE()),"Unknown")</f>
        <v>Customer Support</v>
      </c>
    </row>
    <row r="866" customFormat="false" ht="15" hidden="false" customHeight="false" outlineLevel="0" collapsed="false">
      <c r="A866" s="37" t="s">
        <v>1136</v>
      </c>
      <c r="B866" s="37" t="n">
        <v>2025</v>
      </c>
      <c r="C866" s="37" t="n">
        <v>2</v>
      </c>
      <c r="D866" s="37" t="n">
        <v>2</v>
      </c>
      <c r="E866" s="37" t="n">
        <v>3</v>
      </c>
      <c r="F866" s="37" t="n">
        <v>4</v>
      </c>
      <c r="G866" s="37" t="n">
        <v>4</v>
      </c>
      <c r="H866" s="37" t="n">
        <v>8</v>
      </c>
      <c r="I866" s="37" t="str">
        <f aca="false">IFERROR(VLOOKUP(A866,Employees!$A$2:$I$1501,9,FALSE()),"Unknown")</f>
        <v>Engineering</v>
      </c>
    </row>
    <row r="867" customFormat="false" ht="15" hidden="false" customHeight="false" outlineLevel="0" collapsed="false">
      <c r="A867" s="37" t="s">
        <v>717</v>
      </c>
      <c r="B867" s="37" t="n">
        <v>2025</v>
      </c>
      <c r="C867" s="37" t="n">
        <v>4</v>
      </c>
      <c r="D867" s="37" t="n">
        <v>4</v>
      </c>
      <c r="E867" s="37" t="n">
        <v>3</v>
      </c>
      <c r="F867" s="37" t="n">
        <v>5</v>
      </c>
      <c r="G867" s="37" t="n">
        <v>5</v>
      </c>
      <c r="H867" s="37" t="n">
        <v>5</v>
      </c>
      <c r="I867" s="37" t="str">
        <f aca="false">IFERROR(VLOOKUP(A867,Employees!$A$2:$I$1501,9,FALSE()),"Unknown")</f>
        <v>Marketing</v>
      </c>
    </row>
    <row r="868" customFormat="false" ht="15" hidden="false" customHeight="false" outlineLevel="0" collapsed="false">
      <c r="A868" s="37" t="s">
        <v>1868</v>
      </c>
      <c r="B868" s="37" t="n">
        <v>2025</v>
      </c>
      <c r="C868" s="37" t="n">
        <v>3</v>
      </c>
      <c r="D868" s="37" t="n">
        <v>2</v>
      </c>
      <c r="E868" s="37" t="n">
        <v>2</v>
      </c>
      <c r="F868" s="37" t="n">
        <v>4</v>
      </c>
      <c r="G868" s="37" t="n">
        <v>2</v>
      </c>
      <c r="H868" s="37" t="n">
        <v>5</v>
      </c>
      <c r="I868" s="37" t="str">
        <f aca="false">IFERROR(VLOOKUP(A868,Employees!$A$2:$I$1501,9,FALSE()),"Unknown")</f>
        <v>Human Resources</v>
      </c>
    </row>
    <row r="869" customFormat="false" ht="15" hidden="false" customHeight="false" outlineLevel="0" collapsed="false">
      <c r="A869" s="37" t="s">
        <v>750</v>
      </c>
      <c r="B869" s="37" t="n">
        <v>2025</v>
      </c>
      <c r="C869" s="37" t="n">
        <v>4</v>
      </c>
      <c r="D869" s="37" t="n">
        <v>4</v>
      </c>
      <c r="E869" s="37" t="n">
        <v>4</v>
      </c>
      <c r="F869" s="37" t="n">
        <v>2</v>
      </c>
      <c r="G869" s="37" t="n">
        <v>3</v>
      </c>
      <c r="H869" s="37" t="n">
        <v>10</v>
      </c>
      <c r="I869" s="37" t="str">
        <f aca="false">IFERROR(VLOOKUP(A869,Employees!$A$2:$I$1501,9,FALSE()),"Unknown")</f>
        <v>Operations</v>
      </c>
    </row>
    <row r="870" customFormat="false" ht="15" hidden="false" customHeight="false" outlineLevel="0" collapsed="false">
      <c r="A870" s="37" t="s">
        <v>1725</v>
      </c>
      <c r="B870" s="37" t="n">
        <v>2025</v>
      </c>
      <c r="C870" s="37" t="n">
        <v>3</v>
      </c>
      <c r="D870" s="37" t="n">
        <v>3</v>
      </c>
      <c r="E870" s="37" t="n">
        <v>4</v>
      </c>
      <c r="F870" s="37" t="n">
        <v>2</v>
      </c>
      <c r="G870" s="37" t="n">
        <v>4</v>
      </c>
      <c r="H870" s="37" t="n">
        <v>3</v>
      </c>
      <c r="I870" s="37" t="str">
        <f aca="false">IFERROR(VLOOKUP(A870,Employees!$A$2:$I$1501,9,FALSE()),"Unknown")</f>
        <v>Engineering</v>
      </c>
    </row>
    <row r="871" customFormat="false" ht="15" hidden="false" customHeight="false" outlineLevel="0" collapsed="false">
      <c r="A871" s="37" t="s">
        <v>685</v>
      </c>
      <c r="B871" s="37" t="n">
        <v>2025</v>
      </c>
      <c r="C871" s="37" t="n">
        <v>1</v>
      </c>
      <c r="D871" s="37" t="n">
        <v>4</v>
      </c>
      <c r="E871" s="37" t="n">
        <v>3</v>
      </c>
      <c r="F871" s="37" t="n">
        <v>3</v>
      </c>
      <c r="G871" s="37" t="n">
        <v>4</v>
      </c>
      <c r="H871" s="37" t="n">
        <v>9</v>
      </c>
      <c r="I871" s="37" t="str">
        <f aca="false">IFERROR(VLOOKUP(A871,Employees!$A$2:$I$1501,9,FALSE()),"Unknown")</f>
        <v>Operations</v>
      </c>
    </row>
    <row r="872" customFormat="false" ht="15" hidden="false" customHeight="false" outlineLevel="0" collapsed="false">
      <c r="A872" s="37" t="s">
        <v>773</v>
      </c>
      <c r="B872" s="37" t="n">
        <v>2025</v>
      </c>
      <c r="C872" s="37" t="n">
        <v>2</v>
      </c>
      <c r="D872" s="37" t="n">
        <v>4</v>
      </c>
      <c r="E872" s="37" t="n">
        <v>3</v>
      </c>
      <c r="F872" s="37" t="n">
        <v>4</v>
      </c>
      <c r="G872" s="37" t="n">
        <v>3</v>
      </c>
      <c r="H872" s="37" t="n">
        <v>4</v>
      </c>
      <c r="I872" s="37" t="str">
        <f aca="false">IFERROR(VLOOKUP(A872,Employees!$A$2:$I$1501,9,FALSE()),"Unknown")</f>
        <v>Finance</v>
      </c>
    </row>
    <row r="873" customFormat="false" ht="15" hidden="false" customHeight="false" outlineLevel="0" collapsed="false">
      <c r="A873" s="37" t="s">
        <v>568</v>
      </c>
      <c r="B873" s="37" t="n">
        <v>2025</v>
      </c>
      <c r="C873" s="37" t="n">
        <v>3</v>
      </c>
      <c r="D873" s="37" t="n">
        <v>1</v>
      </c>
      <c r="E873" s="37" t="n">
        <v>4</v>
      </c>
      <c r="F873" s="37" t="n">
        <v>4</v>
      </c>
      <c r="G873" s="37" t="n">
        <v>3</v>
      </c>
      <c r="H873" s="37" t="n">
        <v>7</v>
      </c>
      <c r="I873" s="37" t="str">
        <f aca="false">IFERROR(VLOOKUP(A873,Employees!$A$2:$I$1501,9,FALSE()),"Unknown")</f>
        <v>Legal &amp; Compliance</v>
      </c>
    </row>
    <row r="874" customFormat="false" ht="15" hidden="false" customHeight="false" outlineLevel="0" collapsed="false">
      <c r="A874" s="37" t="s">
        <v>1318</v>
      </c>
      <c r="B874" s="37" t="n">
        <v>2025</v>
      </c>
      <c r="C874" s="37" t="n">
        <v>2</v>
      </c>
      <c r="D874" s="37" t="n">
        <v>4</v>
      </c>
      <c r="E874" s="37" t="n">
        <v>2</v>
      </c>
      <c r="F874" s="37" t="n">
        <v>3</v>
      </c>
      <c r="G874" s="37" t="n">
        <v>2</v>
      </c>
      <c r="H874" s="37" t="n">
        <v>8</v>
      </c>
      <c r="I874" s="37" t="str">
        <f aca="false">IFERROR(VLOOKUP(A874,Employees!$A$2:$I$1501,9,FALSE()),"Unknown")</f>
        <v>Operations</v>
      </c>
    </row>
    <row r="875" customFormat="false" ht="15" hidden="false" customHeight="false" outlineLevel="0" collapsed="false">
      <c r="A875" s="37" t="s">
        <v>438</v>
      </c>
      <c r="B875" s="37" t="n">
        <v>2025</v>
      </c>
      <c r="C875" s="37" t="n">
        <v>5</v>
      </c>
      <c r="D875" s="37" t="n">
        <v>2</v>
      </c>
      <c r="E875" s="37" t="n">
        <v>4</v>
      </c>
      <c r="F875" s="37" t="n">
        <v>5</v>
      </c>
      <c r="G875" s="37" t="n">
        <v>4</v>
      </c>
      <c r="H875" s="37" t="n">
        <v>6</v>
      </c>
      <c r="I875" s="37" t="str">
        <f aca="false">IFERROR(VLOOKUP(A875,Employees!$A$2:$I$1501,9,FALSE()),"Unknown")</f>
        <v>Operations</v>
      </c>
    </row>
    <row r="876" customFormat="false" ht="15" hidden="false" customHeight="false" outlineLevel="0" collapsed="false">
      <c r="A876" s="37" t="s">
        <v>886</v>
      </c>
      <c r="B876" s="37" t="n">
        <v>2025</v>
      </c>
      <c r="C876" s="37" t="n">
        <v>4</v>
      </c>
      <c r="D876" s="37" t="n">
        <v>3</v>
      </c>
      <c r="E876" s="37" t="n">
        <v>5</v>
      </c>
      <c r="F876" s="37" t="n">
        <v>4</v>
      </c>
      <c r="G876" s="37" t="n">
        <v>4</v>
      </c>
      <c r="H876" s="37" t="n">
        <v>10</v>
      </c>
      <c r="I876" s="37" t="str">
        <f aca="false">IFERROR(VLOOKUP(A876,Employees!$A$2:$I$1501,9,FALSE()),"Unknown")</f>
        <v>Engineering</v>
      </c>
    </row>
    <row r="877" customFormat="false" ht="15" hidden="false" customHeight="false" outlineLevel="0" collapsed="false">
      <c r="A877" s="37" t="s">
        <v>523</v>
      </c>
      <c r="B877" s="37" t="n">
        <v>2025</v>
      </c>
      <c r="C877" s="37" t="n">
        <v>5</v>
      </c>
      <c r="D877" s="37" t="n">
        <v>3</v>
      </c>
      <c r="E877" s="37" t="n">
        <v>4</v>
      </c>
      <c r="F877" s="37" t="n">
        <v>5</v>
      </c>
      <c r="G877" s="37" t="n">
        <v>3</v>
      </c>
      <c r="H877" s="37" t="n">
        <v>7</v>
      </c>
      <c r="I877" s="37" t="str">
        <f aca="false">IFERROR(VLOOKUP(A877,Employees!$A$2:$I$1501,9,FALSE()),"Unknown")</f>
        <v>Sales</v>
      </c>
    </row>
    <row r="878" customFormat="false" ht="15" hidden="false" customHeight="false" outlineLevel="0" collapsed="false">
      <c r="A878" s="37" t="s">
        <v>398</v>
      </c>
      <c r="B878" s="37" t="n">
        <v>2025</v>
      </c>
      <c r="C878" s="37" t="n">
        <v>2</v>
      </c>
      <c r="D878" s="37" t="n">
        <v>2</v>
      </c>
      <c r="E878" s="37" t="n">
        <v>3</v>
      </c>
      <c r="F878" s="37" t="n">
        <v>3</v>
      </c>
      <c r="G878" s="37" t="n">
        <v>3</v>
      </c>
      <c r="H878" s="37" t="n">
        <v>8</v>
      </c>
      <c r="I878" s="37" t="str">
        <f aca="false">IFERROR(VLOOKUP(A878,Employees!$A$2:$I$1501,9,FALSE()),"Unknown")</f>
        <v>Engineering</v>
      </c>
    </row>
    <row r="879" customFormat="false" ht="15" hidden="false" customHeight="false" outlineLevel="0" collapsed="false">
      <c r="A879" s="37" t="s">
        <v>809</v>
      </c>
      <c r="B879" s="37" t="n">
        <v>2025</v>
      </c>
      <c r="C879" s="37" t="n">
        <v>3</v>
      </c>
      <c r="D879" s="37" t="n">
        <v>4</v>
      </c>
      <c r="E879" s="37" t="n">
        <v>3</v>
      </c>
      <c r="F879" s="37" t="n">
        <v>3</v>
      </c>
      <c r="G879" s="37" t="n">
        <v>2</v>
      </c>
      <c r="H879" s="37" t="n">
        <v>10</v>
      </c>
      <c r="I879" s="37" t="str">
        <f aca="false">IFERROR(VLOOKUP(A879,Employees!$A$2:$I$1501,9,FALSE()),"Unknown")</f>
        <v>Data &amp; AI</v>
      </c>
    </row>
    <row r="880" customFormat="false" ht="15" hidden="false" customHeight="false" outlineLevel="0" collapsed="false">
      <c r="A880" s="37" t="s">
        <v>734</v>
      </c>
      <c r="B880" s="37" t="n">
        <v>2025</v>
      </c>
      <c r="C880" s="37" t="n">
        <v>3</v>
      </c>
      <c r="D880" s="37" t="n">
        <v>4</v>
      </c>
      <c r="E880" s="37" t="n">
        <v>3</v>
      </c>
      <c r="F880" s="37" t="n">
        <v>3</v>
      </c>
      <c r="G880" s="37" t="n">
        <v>5</v>
      </c>
      <c r="H880" s="37" t="n">
        <v>9</v>
      </c>
      <c r="I880" s="37" t="str">
        <f aca="false">IFERROR(VLOOKUP(A880,Employees!$A$2:$I$1501,9,FALSE()),"Unknown")</f>
        <v>Finance</v>
      </c>
    </row>
    <row r="881" customFormat="false" ht="15" hidden="false" customHeight="false" outlineLevel="0" collapsed="false">
      <c r="A881" s="37" t="s">
        <v>1125</v>
      </c>
      <c r="B881" s="37" t="n">
        <v>2025</v>
      </c>
      <c r="C881" s="37" t="n">
        <v>2</v>
      </c>
      <c r="D881" s="37" t="n">
        <v>3</v>
      </c>
      <c r="E881" s="37" t="n">
        <v>5</v>
      </c>
      <c r="F881" s="37" t="n">
        <v>4</v>
      </c>
      <c r="G881" s="37" t="n">
        <v>3</v>
      </c>
      <c r="H881" s="37" t="n">
        <v>6</v>
      </c>
      <c r="I881" s="37" t="str">
        <f aca="false">IFERROR(VLOOKUP(A881,Employees!$A$2:$I$1501,9,FALSE()),"Unknown")</f>
        <v>Engineering</v>
      </c>
    </row>
    <row r="882" customFormat="false" ht="15" hidden="false" customHeight="false" outlineLevel="0" collapsed="false">
      <c r="A882" s="37" t="s">
        <v>1620</v>
      </c>
      <c r="B882" s="37" t="n">
        <v>2025</v>
      </c>
      <c r="C882" s="37" t="n">
        <v>3</v>
      </c>
      <c r="D882" s="37" t="n">
        <v>5</v>
      </c>
      <c r="E882" s="37" t="n">
        <v>3</v>
      </c>
      <c r="F882" s="37" t="n">
        <v>3</v>
      </c>
      <c r="G882" s="37" t="n">
        <v>4</v>
      </c>
      <c r="H882" s="37" t="n">
        <v>5</v>
      </c>
      <c r="I882" s="37" t="str">
        <f aca="false">IFERROR(VLOOKUP(A882,Employees!$A$2:$I$1501,9,FALSE()),"Unknown")</f>
        <v>Finance</v>
      </c>
    </row>
    <row r="883" customFormat="false" ht="15" hidden="false" customHeight="false" outlineLevel="0" collapsed="false">
      <c r="A883" s="37" t="s">
        <v>735</v>
      </c>
      <c r="B883" s="37" t="n">
        <v>2025</v>
      </c>
      <c r="C883" s="37" t="n">
        <v>2</v>
      </c>
      <c r="D883" s="37" t="n">
        <v>3</v>
      </c>
      <c r="E883" s="37" t="n">
        <v>3</v>
      </c>
      <c r="F883" s="37" t="n">
        <v>3</v>
      </c>
      <c r="G883" s="37" t="n">
        <v>4</v>
      </c>
      <c r="H883" s="37" t="n">
        <v>8</v>
      </c>
      <c r="I883" s="37" t="str">
        <f aca="false">IFERROR(VLOOKUP(A883,Employees!$A$2:$I$1501,9,FALSE()),"Unknown")</f>
        <v>Finance</v>
      </c>
    </row>
    <row r="884" customFormat="false" ht="15" hidden="false" customHeight="false" outlineLevel="0" collapsed="false">
      <c r="A884" s="37" t="s">
        <v>535</v>
      </c>
      <c r="B884" s="37" t="n">
        <v>2025</v>
      </c>
      <c r="C884" s="37" t="n">
        <v>2</v>
      </c>
      <c r="D884" s="37" t="n">
        <v>4</v>
      </c>
      <c r="E884" s="37" t="n">
        <v>3</v>
      </c>
      <c r="F884" s="37" t="n">
        <v>4</v>
      </c>
      <c r="G884" s="37" t="n">
        <v>5</v>
      </c>
      <c r="H884" s="37" t="n">
        <v>8</v>
      </c>
      <c r="I884" s="37" t="str">
        <f aca="false">IFERROR(VLOOKUP(A884,Employees!$A$2:$I$1501,9,FALSE()),"Unknown")</f>
        <v>Engineering</v>
      </c>
    </row>
    <row r="885" customFormat="false" ht="15" hidden="false" customHeight="false" outlineLevel="0" collapsed="false">
      <c r="A885" s="37" t="s">
        <v>1228</v>
      </c>
      <c r="B885" s="37" t="n">
        <v>2025</v>
      </c>
      <c r="C885" s="37" t="n">
        <v>3</v>
      </c>
      <c r="D885" s="37" t="n">
        <v>5</v>
      </c>
      <c r="E885" s="37" t="n">
        <v>3</v>
      </c>
      <c r="F885" s="37" t="n">
        <v>5</v>
      </c>
      <c r="G885" s="37" t="n">
        <v>3</v>
      </c>
      <c r="H885" s="37" t="n">
        <v>6</v>
      </c>
      <c r="I885" s="37" t="str">
        <f aca="false">IFERROR(VLOOKUP(A885,Employees!$A$2:$I$1501,9,FALSE()),"Unknown")</f>
        <v>Data &amp; AI</v>
      </c>
    </row>
    <row r="886" customFormat="false" ht="15" hidden="false" customHeight="false" outlineLevel="0" collapsed="false">
      <c r="A886" s="37" t="s">
        <v>624</v>
      </c>
      <c r="B886" s="37" t="n">
        <v>2025</v>
      </c>
      <c r="C886" s="37" t="n">
        <v>5</v>
      </c>
      <c r="D886" s="37" t="n">
        <v>4</v>
      </c>
      <c r="E886" s="37" t="n">
        <v>5</v>
      </c>
      <c r="F886" s="37" t="n">
        <v>4</v>
      </c>
      <c r="G886" s="37" t="n">
        <v>4</v>
      </c>
      <c r="H886" s="37" t="n">
        <v>1</v>
      </c>
      <c r="I886" s="37" t="str">
        <f aca="false">IFERROR(VLOOKUP(A886,Employees!$A$2:$I$1501,9,FALSE()),"Unknown")</f>
        <v>Engineering</v>
      </c>
    </row>
    <row r="887" customFormat="false" ht="15" hidden="false" customHeight="false" outlineLevel="0" collapsed="false">
      <c r="A887" s="37" t="s">
        <v>1941</v>
      </c>
      <c r="B887" s="37" t="n">
        <v>2025</v>
      </c>
      <c r="C887" s="37" t="n">
        <v>4</v>
      </c>
      <c r="D887" s="37" t="n">
        <v>3</v>
      </c>
      <c r="E887" s="37" t="n">
        <v>3</v>
      </c>
      <c r="F887" s="37" t="n">
        <v>3</v>
      </c>
      <c r="G887" s="37" t="n">
        <v>3</v>
      </c>
      <c r="H887" s="37" t="n">
        <v>4</v>
      </c>
      <c r="I887" s="37" t="str">
        <f aca="false">IFERROR(VLOOKUP(A887,Employees!$A$2:$I$1501,9,FALSE()),"Unknown")</f>
        <v>Human Resources</v>
      </c>
    </row>
    <row r="888" customFormat="false" ht="15" hidden="false" customHeight="false" outlineLevel="0" collapsed="false">
      <c r="A888" s="37" t="s">
        <v>706</v>
      </c>
      <c r="B888" s="37" t="n">
        <v>2025</v>
      </c>
      <c r="C888" s="37" t="n">
        <v>4</v>
      </c>
      <c r="D888" s="37" t="n">
        <v>3</v>
      </c>
      <c r="E888" s="37" t="n">
        <v>4</v>
      </c>
      <c r="F888" s="37" t="n">
        <v>3</v>
      </c>
      <c r="G888" s="37" t="n">
        <v>3</v>
      </c>
      <c r="H888" s="37" t="n">
        <v>7</v>
      </c>
      <c r="I888" s="37" t="str">
        <f aca="false">IFERROR(VLOOKUP(A888,Employees!$A$2:$I$1501,9,FALSE()),"Unknown")</f>
        <v>Sales</v>
      </c>
    </row>
    <row r="889" customFormat="false" ht="15" hidden="false" customHeight="false" outlineLevel="0" collapsed="false">
      <c r="A889" s="37" t="s">
        <v>1284</v>
      </c>
      <c r="B889" s="37" t="n">
        <v>2025</v>
      </c>
      <c r="C889" s="37" t="n">
        <v>3</v>
      </c>
      <c r="D889" s="37" t="n">
        <v>3</v>
      </c>
      <c r="E889" s="37" t="n">
        <v>4</v>
      </c>
      <c r="F889" s="37" t="n">
        <v>3</v>
      </c>
      <c r="G889" s="37" t="n">
        <v>3</v>
      </c>
      <c r="H889" s="37" t="n">
        <v>9</v>
      </c>
      <c r="I889" s="37" t="str">
        <f aca="false">IFERROR(VLOOKUP(A889,Employees!$A$2:$I$1501,9,FALSE()),"Unknown")</f>
        <v>Engineering</v>
      </c>
    </row>
    <row r="890" customFormat="false" ht="15" hidden="false" customHeight="false" outlineLevel="0" collapsed="false">
      <c r="A890" s="37" t="s">
        <v>1816</v>
      </c>
      <c r="B890" s="37" t="n">
        <v>2025</v>
      </c>
      <c r="C890" s="37" t="n">
        <v>3</v>
      </c>
      <c r="D890" s="37" t="n">
        <v>4</v>
      </c>
      <c r="E890" s="37" t="n">
        <v>3</v>
      </c>
      <c r="F890" s="37" t="n">
        <v>2</v>
      </c>
      <c r="G890" s="37" t="n">
        <v>1</v>
      </c>
      <c r="H890" s="37" t="n">
        <v>4</v>
      </c>
      <c r="I890" s="37" t="str">
        <f aca="false">IFERROR(VLOOKUP(A890,Employees!$A$2:$I$1501,9,FALSE()),"Unknown")</f>
        <v>Operations</v>
      </c>
    </row>
    <row r="891" customFormat="false" ht="15" hidden="false" customHeight="false" outlineLevel="0" collapsed="false">
      <c r="A891" s="37" t="s">
        <v>1009</v>
      </c>
      <c r="B891" s="37" t="n">
        <v>2025</v>
      </c>
      <c r="C891" s="37" t="n">
        <v>3</v>
      </c>
      <c r="D891" s="37" t="n">
        <v>4</v>
      </c>
      <c r="E891" s="37" t="n">
        <v>4</v>
      </c>
      <c r="F891" s="37" t="n">
        <v>3</v>
      </c>
      <c r="G891" s="37" t="n">
        <v>1</v>
      </c>
      <c r="H891" s="37" t="n">
        <v>9</v>
      </c>
      <c r="I891" s="37" t="str">
        <f aca="false">IFERROR(VLOOKUP(A891,Employees!$A$2:$I$1501,9,FALSE()),"Unknown")</f>
        <v>Finance</v>
      </c>
    </row>
    <row r="892" customFormat="false" ht="15" hidden="false" customHeight="false" outlineLevel="0" collapsed="false">
      <c r="A892" s="37" t="s">
        <v>991</v>
      </c>
      <c r="B892" s="37" t="n">
        <v>2025</v>
      </c>
      <c r="C892" s="37" t="n">
        <v>4</v>
      </c>
      <c r="D892" s="37" t="n">
        <v>4</v>
      </c>
      <c r="E892" s="37" t="n">
        <v>3</v>
      </c>
      <c r="F892" s="37" t="n">
        <v>5</v>
      </c>
      <c r="G892" s="37" t="n">
        <v>4</v>
      </c>
      <c r="H892" s="37" t="n">
        <v>9</v>
      </c>
      <c r="I892" s="37" t="str">
        <f aca="false">IFERROR(VLOOKUP(A892,Employees!$A$2:$I$1501,9,FALSE()),"Unknown")</f>
        <v>Legal &amp; Compliance</v>
      </c>
    </row>
    <row r="893" customFormat="false" ht="15" hidden="false" customHeight="false" outlineLevel="0" collapsed="false">
      <c r="A893" s="37" t="s">
        <v>1193</v>
      </c>
      <c r="B893" s="37" t="n">
        <v>2025</v>
      </c>
      <c r="C893" s="37" t="n">
        <v>3</v>
      </c>
      <c r="D893" s="37" t="n">
        <v>3</v>
      </c>
      <c r="E893" s="37" t="n">
        <v>5</v>
      </c>
      <c r="F893" s="37" t="n">
        <v>5</v>
      </c>
      <c r="G893" s="37" t="n">
        <v>4</v>
      </c>
      <c r="H893" s="37" t="n">
        <v>8</v>
      </c>
      <c r="I893" s="37" t="str">
        <f aca="false">IFERROR(VLOOKUP(A893,Employees!$A$2:$I$1501,9,FALSE()),"Unknown")</f>
        <v>Operations</v>
      </c>
    </row>
    <row r="894" customFormat="false" ht="15" hidden="false" customHeight="false" outlineLevel="0" collapsed="false">
      <c r="A894" s="37" t="s">
        <v>919</v>
      </c>
      <c r="B894" s="37" t="n">
        <v>2025</v>
      </c>
      <c r="C894" s="37" t="n">
        <v>2</v>
      </c>
      <c r="D894" s="37" t="n">
        <v>5</v>
      </c>
      <c r="E894" s="37" t="n">
        <v>4</v>
      </c>
      <c r="F894" s="37" t="n">
        <v>4</v>
      </c>
      <c r="G894" s="37" t="n">
        <v>3</v>
      </c>
      <c r="H894" s="37" t="n">
        <v>8</v>
      </c>
      <c r="I894" s="37" t="str">
        <f aca="false">IFERROR(VLOOKUP(A894,Employees!$A$2:$I$1501,9,FALSE()),"Unknown")</f>
        <v>Finance</v>
      </c>
    </row>
    <row r="895" customFormat="false" ht="15" hidden="false" customHeight="false" outlineLevel="0" collapsed="false">
      <c r="A895" s="37" t="s">
        <v>1382</v>
      </c>
      <c r="B895" s="37" t="n">
        <v>2025</v>
      </c>
      <c r="C895" s="37" t="n">
        <v>4</v>
      </c>
      <c r="D895" s="37" t="n">
        <v>3</v>
      </c>
      <c r="E895" s="37" t="n">
        <v>5</v>
      </c>
      <c r="F895" s="37" t="n">
        <v>4</v>
      </c>
      <c r="G895" s="37" t="n">
        <v>2</v>
      </c>
      <c r="H895" s="37" t="n">
        <v>6</v>
      </c>
      <c r="I895" s="37" t="str">
        <f aca="false">IFERROR(VLOOKUP(A895,Employees!$A$2:$I$1501,9,FALSE()),"Unknown")</f>
        <v>Engineering</v>
      </c>
    </row>
    <row r="896" customFormat="false" ht="15" hidden="false" customHeight="false" outlineLevel="0" collapsed="false">
      <c r="A896" s="37" t="s">
        <v>1767</v>
      </c>
      <c r="B896" s="37" t="n">
        <v>2025</v>
      </c>
      <c r="C896" s="37" t="n">
        <v>3</v>
      </c>
      <c r="D896" s="37" t="n">
        <v>4</v>
      </c>
      <c r="E896" s="37" t="n">
        <v>5</v>
      </c>
      <c r="F896" s="37" t="n">
        <v>5</v>
      </c>
      <c r="G896" s="37" t="n">
        <v>3</v>
      </c>
      <c r="H896" s="37" t="n">
        <v>9</v>
      </c>
      <c r="I896" s="37" t="str">
        <f aca="false">IFERROR(VLOOKUP(A896,Employees!$A$2:$I$1501,9,FALSE()),"Unknown")</f>
        <v>Customer Support</v>
      </c>
    </row>
    <row r="897" customFormat="false" ht="15" hidden="false" customHeight="false" outlineLevel="0" collapsed="false">
      <c r="A897" s="37" t="s">
        <v>1912</v>
      </c>
      <c r="B897" s="37" t="n">
        <v>2025</v>
      </c>
      <c r="C897" s="37" t="n">
        <v>5</v>
      </c>
      <c r="D897" s="37" t="n">
        <v>5</v>
      </c>
      <c r="E897" s="37" t="n">
        <v>2</v>
      </c>
      <c r="F897" s="37" t="n">
        <v>4</v>
      </c>
      <c r="G897" s="37" t="n">
        <v>3</v>
      </c>
      <c r="H897" s="37" t="n">
        <v>6</v>
      </c>
      <c r="I897" s="37" t="str">
        <f aca="false">IFERROR(VLOOKUP(A897,Employees!$A$2:$I$1501,9,FALSE()),"Unknown")</f>
        <v>Sales</v>
      </c>
    </row>
    <row r="898" customFormat="false" ht="15" hidden="false" customHeight="false" outlineLevel="0" collapsed="false">
      <c r="A898" s="37" t="s">
        <v>1786</v>
      </c>
      <c r="B898" s="37" t="n">
        <v>2025</v>
      </c>
      <c r="C898" s="37" t="n">
        <v>2</v>
      </c>
      <c r="D898" s="37" t="n">
        <v>3</v>
      </c>
      <c r="E898" s="37" t="n">
        <v>2</v>
      </c>
      <c r="F898" s="37" t="n">
        <v>3</v>
      </c>
      <c r="G898" s="37" t="n">
        <v>3</v>
      </c>
      <c r="H898" s="37" t="n">
        <v>8</v>
      </c>
      <c r="I898" s="37" t="str">
        <f aca="false">IFERROR(VLOOKUP(A898,Employees!$A$2:$I$1501,9,FALSE()),"Unknown")</f>
        <v>Engineering</v>
      </c>
    </row>
    <row r="899" customFormat="false" ht="15" hidden="false" customHeight="false" outlineLevel="0" collapsed="false">
      <c r="A899" s="37" t="s">
        <v>684</v>
      </c>
      <c r="B899" s="37" t="n">
        <v>2025</v>
      </c>
      <c r="C899" s="37" t="n">
        <v>4</v>
      </c>
      <c r="D899" s="37" t="n">
        <v>2</v>
      </c>
      <c r="E899" s="37" t="n">
        <v>5</v>
      </c>
      <c r="F899" s="37" t="n">
        <v>3</v>
      </c>
      <c r="G899" s="37" t="n">
        <v>2</v>
      </c>
      <c r="H899" s="37" t="n">
        <v>9</v>
      </c>
      <c r="I899" s="37" t="str">
        <f aca="false">IFERROR(VLOOKUP(A899,Employees!$A$2:$I$1501,9,FALSE()),"Unknown")</f>
        <v>Operations</v>
      </c>
    </row>
    <row r="900" customFormat="false" ht="15" hidden="false" customHeight="false" outlineLevel="0" collapsed="false">
      <c r="A900" s="37" t="s">
        <v>982</v>
      </c>
      <c r="B900" s="37" t="n">
        <v>2025</v>
      </c>
      <c r="C900" s="37" t="n">
        <v>4</v>
      </c>
      <c r="D900" s="37" t="n">
        <v>3</v>
      </c>
      <c r="E900" s="37" t="n">
        <v>4</v>
      </c>
      <c r="F900" s="37" t="n">
        <v>3</v>
      </c>
      <c r="G900" s="37" t="n">
        <v>3</v>
      </c>
      <c r="H900" s="37" t="n">
        <v>10</v>
      </c>
      <c r="I900" s="37" t="str">
        <f aca="false">IFERROR(VLOOKUP(A900,Employees!$A$2:$I$1501,9,FALSE()),"Unknown")</f>
        <v>Engineering</v>
      </c>
    </row>
    <row r="901" customFormat="false" ht="15" hidden="false" customHeight="false" outlineLevel="0" collapsed="false">
      <c r="A901" s="37" t="s">
        <v>1307</v>
      </c>
      <c r="B901" s="37" t="n">
        <v>2025</v>
      </c>
      <c r="C901" s="37" t="n">
        <v>4</v>
      </c>
      <c r="D901" s="37" t="n">
        <v>4</v>
      </c>
      <c r="E901" s="37" t="n">
        <v>3</v>
      </c>
      <c r="F901" s="37" t="n">
        <v>4</v>
      </c>
      <c r="G901" s="37" t="n">
        <v>3</v>
      </c>
      <c r="H901" s="37" t="n">
        <v>6</v>
      </c>
      <c r="I901" s="37" t="str">
        <f aca="false">IFERROR(VLOOKUP(A901,Employees!$A$2:$I$1501,9,FALSE()),"Unknown")</f>
        <v>Engineering</v>
      </c>
    </row>
    <row r="902" customFormat="false" ht="15" hidden="false" customHeight="false" outlineLevel="0" collapsed="false">
      <c r="A902" s="37" t="s">
        <v>1528</v>
      </c>
      <c r="B902" s="37" t="n">
        <v>2025</v>
      </c>
      <c r="C902" s="37" t="n">
        <v>3</v>
      </c>
      <c r="D902" s="37" t="n">
        <v>3</v>
      </c>
      <c r="E902" s="37" t="n">
        <v>5</v>
      </c>
      <c r="F902" s="37" t="n">
        <v>4</v>
      </c>
      <c r="G902" s="37" t="n">
        <v>2</v>
      </c>
      <c r="H902" s="37" t="n">
        <v>10</v>
      </c>
      <c r="I902" s="37" t="str">
        <f aca="false">IFERROR(VLOOKUP(A902,Employees!$A$2:$I$1501,9,FALSE()),"Unknown")</f>
        <v>Finance</v>
      </c>
    </row>
    <row r="903" customFormat="false" ht="15" hidden="false" customHeight="false" outlineLevel="0" collapsed="false">
      <c r="A903" s="37" t="s">
        <v>876</v>
      </c>
      <c r="B903" s="37" t="n">
        <v>2025</v>
      </c>
      <c r="C903" s="37" t="n">
        <v>4</v>
      </c>
      <c r="D903" s="37" t="n">
        <v>5</v>
      </c>
      <c r="E903" s="37" t="n">
        <v>3</v>
      </c>
      <c r="F903" s="37" t="n">
        <v>2</v>
      </c>
      <c r="G903" s="37" t="n">
        <v>2</v>
      </c>
      <c r="H903" s="37" t="n">
        <v>10</v>
      </c>
      <c r="I903" s="37" t="str">
        <f aca="false">IFERROR(VLOOKUP(A903,Employees!$A$2:$I$1501,9,FALSE()),"Unknown")</f>
        <v>Sales</v>
      </c>
    </row>
    <row r="904" customFormat="false" ht="15" hidden="false" customHeight="false" outlineLevel="0" collapsed="false">
      <c r="A904" s="37" t="s">
        <v>951</v>
      </c>
      <c r="B904" s="37" t="n">
        <v>2025</v>
      </c>
      <c r="C904" s="37" t="n">
        <v>2</v>
      </c>
      <c r="D904" s="37" t="n">
        <v>2</v>
      </c>
      <c r="E904" s="37" t="n">
        <v>3</v>
      </c>
      <c r="F904" s="37" t="n">
        <v>2</v>
      </c>
      <c r="G904" s="37" t="n">
        <v>4</v>
      </c>
      <c r="H904" s="37" t="n">
        <v>9</v>
      </c>
      <c r="I904" s="37" t="str">
        <f aca="false">IFERROR(VLOOKUP(A904,Employees!$A$2:$I$1501,9,FALSE()),"Unknown")</f>
        <v>Customer Support</v>
      </c>
    </row>
    <row r="905" customFormat="false" ht="15" hidden="false" customHeight="false" outlineLevel="0" collapsed="false">
      <c r="A905" s="37" t="s">
        <v>417</v>
      </c>
      <c r="B905" s="37" t="n">
        <v>2025</v>
      </c>
      <c r="C905" s="37" t="n">
        <v>4</v>
      </c>
      <c r="D905" s="37" t="n">
        <v>3</v>
      </c>
      <c r="E905" s="37" t="n">
        <v>4</v>
      </c>
      <c r="F905" s="37" t="n">
        <v>5</v>
      </c>
      <c r="G905" s="37" t="n">
        <v>2</v>
      </c>
      <c r="H905" s="37" t="n">
        <v>10</v>
      </c>
      <c r="I905" s="37" t="str">
        <f aca="false">IFERROR(VLOOKUP(A905,Employees!$A$2:$I$1501,9,FALSE()),"Unknown")</f>
        <v>Customer Support</v>
      </c>
    </row>
    <row r="906" customFormat="false" ht="15" hidden="false" customHeight="false" outlineLevel="0" collapsed="false">
      <c r="A906" s="37" t="s">
        <v>1827</v>
      </c>
      <c r="B906" s="37" t="n">
        <v>2025</v>
      </c>
      <c r="C906" s="37" t="n">
        <v>4</v>
      </c>
      <c r="D906" s="37" t="n">
        <v>3</v>
      </c>
      <c r="E906" s="37" t="n">
        <v>3</v>
      </c>
      <c r="F906" s="37" t="n">
        <v>4</v>
      </c>
      <c r="G906" s="37" t="n">
        <v>2</v>
      </c>
      <c r="H906" s="37" t="n">
        <v>4</v>
      </c>
      <c r="I906" s="37" t="str">
        <f aca="false">IFERROR(VLOOKUP(A906,Employees!$A$2:$I$1501,9,FALSE()),"Unknown")</f>
        <v>Engineering</v>
      </c>
    </row>
    <row r="907" customFormat="false" ht="15" hidden="false" customHeight="false" outlineLevel="0" collapsed="false">
      <c r="A907" s="37" t="s">
        <v>1378</v>
      </c>
      <c r="B907" s="37" t="n">
        <v>2025</v>
      </c>
      <c r="C907" s="37" t="n">
        <v>4</v>
      </c>
      <c r="D907" s="37" t="n">
        <v>2</v>
      </c>
      <c r="E907" s="37" t="n">
        <v>2</v>
      </c>
      <c r="F907" s="37" t="n">
        <v>3</v>
      </c>
      <c r="G907" s="37" t="n">
        <v>4</v>
      </c>
      <c r="H907" s="37" t="n">
        <v>6</v>
      </c>
      <c r="I907" s="37" t="str">
        <f aca="false">IFERROR(VLOOKUP(A907,Employees!$A$2:$I$1501,9,FALSE()),"Unknown")</f>
        <v>Finance</v>
      </c>
    </row>
    <row r="908" customFormat="false" ht="15" hidden="false" customHeight="false" outlineLevel="0" collapsed="false">
      <c r="A908" s="37" t="s">
        <v>741</v>
      </c>
      <c r="B908" s="37" t="n">
        <v>2025</v>
      </c>
      <c r="C908" s="37" t="n">
        <v>3</v>
      </c>
      <c r="D908" s="37" t="n">
        <v>4</v>
      </c>
      <c r="E908" s="37" t="n">
        <v>3</v>
      </c>
      <c r="F908" s="37" t="n">
        <v>3</v>
      </c>
      <c r="G908" s="37" t="n">
        <v>4</v>
      </c>
      <c r="H908" s="37" t="n">
        <v>7</v>
      </c>
      <c r="I908" s="37" t="str">
        <f aca="false">IFERROR(VLOOKUP(A908,Employees!$A$2:$I$1501,9,FALSE()),"Unknown")</f>
        <v>Engineering</v>
      </c>
    </row>
    <row r="909" customFormat="false" ht="15" hidden="false" customHeight="false" outlineLevel="0" collapsed="false">
      <c r="A909" s="37" t="s">
        <v>1521</v>
      </c>
      <c r="B909" s="37" t="n">
        <v>2025</v>
      </c>
      <c r="C909" s="37" t="n">
        <v>3</v>
      </c>
      <c r="D909" s="37" t="n">
        <v>4</v>
      </c>
      <c r="E909" s="37" t="n">
        <v>3</v>
      </c>
      <c r="F909" s="37" t="n">
        <v>4</v>
      </c>
      <c r="G909" s="37" t="n">
        <v>2</v>
      </c>
      <c r="H909" s="37" t="n">
        <v>10</v>
      </c>
      <c r="I909" s="37" t="str">
        <f aca="false">IFERROR(VLOOKUP(A909,Employees!$A$2:$I$1501,9,FALSE()),"Unknown")</f>
        <v>Customer Support</v>
      </c>
    </row>
    <row r="910" customFormat="false" ht="15" hidden="false" customHeight="false" outlineLevel="0" collapsed="false">
      <c r="A910" s="37" t="s">
        <v>712</v>
      </c>
      <c r="B910" s="37" t="n">
        <v>2025</v>
      </c>
      <c r="C910" s="37" t="n">
        <v>3</v>
      </c>
      <c r="D910" s="37" t="n">
        <v>2</v>
      </c>
      <c r="E910" s="37" t="n">
        <v>3</v>
      </c>
      <c r="F910" s="37" t="n">
        <v>3</v>
      </c>
      <c r="G910" s="37" t="n">
        <v>3</v>
      </c>
      <c r="H910" s="37" t="n">
        <v>6</v>
      </c>
      <c r="I910" s="37" t="str">
        <f aca="false">IFERROR(VLOOKUP(A910,Employees!$A$2:$I$1501,9,FALSE()),"Unknown")</f>
        <v>Customer Support</v>
      </c>
    </row>
    <row r="911" customFormat="false" ht="15" hidden="false" customHeight="false" outlineLevel="0" collapsed="false">
      <c r="A911" s="37" t="s">
        <v>1855</v>
      </c>
      <c r="B911" s="37" t="n">
        <v>2025</v>
      </c>
      <c r="C911" s="37" t="n">
        <v>4</v>
      </c>
      <c r="D911" s="37" t="n">
        <v>3</v>
      </c>
      <c r="E911" s="37" t="n">
        <v>1</v>
      </c>
      <c r="F911" s="37" t="n">
        <v>3</v>
      </c>
      <c r="G911" s="37" t="n">
        <v>5</v>
      </c>
      <c r="H911" s="37" t="n">
        <v>5</v>
      </c>
      <c r="I911" s="37" t="str">
        <f aca="false">IFERROR(VLOOKUP(A911,Employees!$A$2:$I$1501,9,FALSE()),"Unknown")</f>
        <v>Engineering</v>
      </c>
    </row>
    <row r="912" customFormat="false" ht="15" hidden="false" customHeight="false" outlineLevel="0" collapsed="false">
      <c r="A912" s="37" t="s">
        <v>949</v>
      </c>
      <c r="B912" s="37" t="n">
        <v>2025</v>
      </c>
      <c r="C912" s="37" t="n">
        <v>3</v>
      </c>
      <c r="D912" s="37" t="n">
        <v>3</v>
      </c>
      <c r="E912" s="37" t="n">
        <v>5</v>
      </c>
      <c r="F912" s="37" t="n">
        <v>3</v>
      </c>
      <c r="G912" s="37" t="n">
        <v>3</v>
      </c>
      <c r="H912" s="37" t="n">
        <v>8</v>
      </c>
      <c r="I912" s="37" t="str">
        <f aca="false">IFERROR(VLOOKUP(A912,Employees!$A$2:$I$1501,9,FALSE()),"Unknown")</f>
        <v>Engineering</v>
      </c>
    </row>
    <row r="913" customFormat="false" ht="15" hidden="false" customHeight="false" outlineLevel="0" collapsed="false">
      <c r="A913" s="37" t="s">
        <v>1499</v>
      </c>
      <c r="B913" s="37" t="n">
        <v>2025</v>
      </c>
      <c r="C913" s="37" t="n">
        <v>4</v>
      </c>
      <c r="D913" s="37" t="n">
        <v>4</v>
      </c>
      <c r="E913" s="37" t="n">
        <v>2</v>
      </c>
      <c r="F913" s="37" t="n">
        <v>3</v>
      </c>
      <c r="G913" s="37" t="n">
        <v>4</v>
      </c>
      <c r="H913" s="37" t="n">
        <v>8</v>
      </c>
      <c r="I913" s="37" t="str">
        <f aca="false">IFERROR(VLOOKUP(A913,Employees!$A$2:$I$1501,9,FALSE()),"Unknown")</f>
        <v>Customer Support</v>
      </c>
    </row>
    <row r="914" customFormat="false" ht="15" hidden="false" customHeight="false" outlineLevel="0" collapsed="false">
      <c r="A914" s="37" t="s">
        <v>1518</v>
      </c>
      <c r="B914" s="37" t="n">
        <v>2025</v>
      </c>
      <c r="C914" s="37" t="n">
        <v>4</v>
      </c>
      <c r="D914" s="37" t="n">
        <v>4</v>
      </c>
      <c r="E914" s="37" t="n">
        <v>5</v>
      </c>
      <c r="F914" s="37" t="n">
        <v>4</v>
      </c>
      <c r="G914" s="37" t="n">
        <v>3</v>
      </c>
      <c r="H914" s="37" t="n">
        <v>9</v>
      </c>
      <c r="I914" s="37" t="str">
        <f aca="false">IFERROR(VLOOKUP(A914,Employees!$A$2:$I$1501,9,FALSE()),"Unknown")</f>
        <v>Engineering</v>
      </c>
    </row>
    <row r="915" customFormat="false" ht="15" hidden="false" customHeight="false" outlineLevel="0" collapsed="false">
      <c r="A915" s="37" t="s">
        <v>1088</v>
      </c>
      <c r="B915" s="37" t="n">
        <v>2025</v>
      </c>
      <c r="C915" s="37" t="n">
        <v>3</v>
      </c>
      <c r="D915" s="37" t="n">
        <v>5</v>
      </c>
      <c r="E915" s="37" t="n">
        <v>5</v>
      </c>
      <c r="F915" s="37" t="n">
        <v>3</v>
      </c>
      <c r="G915" s="37" t="n">
        <v>3</v>
      </c>
      <c r="H915" s="37" t="n">
        <v>8</v>
      </c>
      <c r="I915" s="37" t="str">
        <f aca="false">IFERROR(VLOOKUP(A915,Employees!$A$2:$I$1501,9,FALSE()),"Unknown")</f>
        <v>Engineering</v>
      </c>
    </row>
    <row r="916" customFormat="false" ht="15" hidden="false" customHeight="false" outlineLevel="0" collapsed="false">
      <c r="A916" s="37" t="s">
        <v>711</v>
      </c>
      <c r="B916" s="37" t="n">
        <v>2025</v>
      </c>
      <c r="C916" s="37" t="n">
        <v>3</v>
      </c>
      <c r="D916" s="37" t="n">
        <v>5</v>
      </c>
      <c r="E916" s="37" t="n">
        <v>3</v>
      </c>
      <c r="F916" s="37" t="n">
        <v>2</v>
      </c>
      <c r="G916" s="37" t="n">
        <v>3</v>
      </c>
      <c r="H916" s="37" t="n">
        <v>9</v>
      </c>
      <c r="I916" s="37" t="str">
        <f aca="false">IFERROR(VLOOKUP(A916,Employees!$A$2:$I$1501,9,FALSE()),"Unknown")</f>
        <v>Customer Support</v>
      </c>
    </row>
    <row r="917" customFormat="false" ht="15" hidden="false" customHeight="false" outlineLevel="0" collapsed="false">
      <c r="A917" s="37" t="s">
        <v>860</v>
      </c>
      <c r="B917" s="37" t="n">
        <v>2025</v>
      </c>
      <c r="C917" s="37" t="n">
        <v>5</v>
      </c>
      <c r="D917" s="37" t="n">
        <v>4</v>
      </c>
      <c r="E917" s="37" t="n">
        <v>3</v>
      </c>
      <c r="F917" s="37" t="n">
        <v>4</v>
      </c>
      <c r="G917" s="37" t="n">
        <v>3</v>
      </c>
      <c r="H917" s="37" t="n">
        <v>3</v>
      </c>
      <c r="I917" s="37" t="str">
        <f aca="false">IFERROR(VLOOKUP(A917,Employees!$A$2:$I$1501,9,FALSE()),"Unknown")</f>
        <v>Engineering</v>
      </c>
    </row>
    <row r="918" customFormat="false" ht="15" hidden="false" customHeight="false" outlineLevel="0" collapsed="false">
      <c r="A918" s="37" t="s">
        <v>671</v>
      </c>
      <c r="B918" s="37" t="n">
        <v>2025</v>
      </c>
      <c r="C918" s="37" t="n">
        <v>3</v>
      </c>
      <c r="D918" s="37" t="n">
        <v>4</v>
      </c>
      <c r="E918" s="37" t="n">
        <v>3</v>
      </c>
      <c r="F918" s="37" t="n">
        <v>3</v>
      </c>
      <c r="G918" s="37" t="n">
        <v>5</v>
      </c>
      <c r="H918" s="37" t="n">
        <v>6</v>
      </c>
      <c r="I918" s="37" t="str">
        <f aca="false">IFERROR(VLOOKUP(A918,Employees!$A$2:$I$1501,9,FALSE()),"Unknown")</f>
        <v>Engineering</v>
      </c>
    </row>
    <row r="919" customFormat="false" ht="15" hidden="false" customHeight="false" outlineLevel="0" collapsed="false">
      <c r="A919" s="37" t="s">
        <v>1636</v>
      </c>
      <c r="B919" s="37" t="n">
        <v>2025</v>
      </c>
      <c r="C919" s="37" t="n">
        <v>3</v>
      </c>
      <c r="D919" s="37" t="n">
        <v>4</v>
      </c>
      <c r="E919" s="37" t="n">
        <v>3</v>
      </c>
      <c r="F919" s="37" t="n">
        <v>3</v>
      </c>
      <c r="G919" s="37" t="n">
        <v>5</v>
      </c>
      <c r="H919" s="37" t="n">
        <v>5</v>
      </c>
      <c r="I919" s="37" t="str">
        <f aca="false">IFERROR(VLOOKUP(A919,Employees!$A$2:$I$1501,9,FALSE()),"Unknown")</f>
        <v>Customer Support</v>
      </c>
    </row>
    <row r="920" customFormat="false" ht="15" hidden="false" customHeight="false" outlineLevel="0" collapsed="false">
      <c r="A920" s="37" t="s">
        <v>548</v>
      </c>
      <c r="B920" s="37" t="n">
        <v>2025</v>
      </c>
      <c r="C920" s="37" t="n">
        <v>3</v>
      </c>
      <c r="D920" s="37" t="n">
        <v>4</v>
      </c>
      <c r="E920" s="37" t="n">
        <v>4</v>
      </c>
      <c r="F920" s="37" t="n">
        <v>2</v>
      </c>
      <c r="G920" s="37" t="n">
        <v>5</v>
      </c>
      <c r="H920" s="37" t="n">
        <v>6</v>
      </c>
      <c r="I920" s="37" t="str">
        <f aca="false">IFERROR(VLOOKUP(A920,Employees!$A$2:$I$1501,9,FALSE()),"Unknown")</f>
        <v>Human Resources</v>
      </c>
    </row>
    <row r="921" customFormat="false" ht="15" hidden="false" customHeight="false" outlineLevel="0" collapsed="false">
      <c r="A921" s="37" t="s">
        <v>1196</v>
      </c>
      <c r="B921" s="37" t="n">
        <v>2025</v>
      </c>
      <c r="C921" s="37" t="n">
        <v>3</v>
      </c>
      <c r="D921" s="37" t="n">
        <v>4</v>
      </c>
      <c r="E921" s="37" t="n">
        <v>5</v>
      </c>
      <c r="F921" s="37" t="n">
        <v>3</v>
      </c>
      <c r="G921" s="37" t="n">
        <v>3</v>
      </c>
      <c r="H921" s="37" t="n">
        <v>9</v>
      </c>
      <c r="I921" s="37" t="str">
        <f aca="false">IFERROR(VLOOKUP(A921,Employees!$A$2:$I$1501,9,FALSE()),"Unknown")</f>
        <v>Legal &amp; Compliance</v>
      </c>
    </row>
    <row r="922" customFormat="false" ht="15" hidden="false" customHeight="false" outlineLevel="0" collapsed="false">
      <c r="A922" s="37" t="s">
        <v>486</v>
      </c>
      <c r="B922" s="37" t="n">
        <v>2025</v>
      </c>
      <c r="C922" s="37" t="n">
        <v>5</v>
      </c>
      <c r="D922" s="37" t="n">
        <v>4</v>
      </c>
      <c r="E922" s="37" t="n">
        <v>3</v>
      </c>
      <c r="F922" s="37" t="n">
        <v>4</v>
      </c>
      <c r="G922" s="37" t="n">
        <v>2</v>
      </c>
      <c r="H922" s="37" t="n">
        <v>6</v>
      </c>
      <c r="I922" s="37" t="str">
        <f aca="false">IFERROR(VLOOKUP(A922,Employees!$A$2:$I$1501,9,FALSE()),"Unknown")</f>
        <v>Sales</v>
      </c>
    </row>
    <row r="923" customFormat="false" ht="15" hidden="false" customHeight="false" outlineLevel="0" collapsed="false">
      <c r="A923" s="37" t="s">
        <v>1885</v>
      </c>
      <c r="B923" s="37" t="n">
        <v>2025</v>
      </c>
      <c r="C923" s="37" t="n">
        <v>2</v>
      </c>
      <c r="D923" s="37" t="n">
        <v>3</v>
      </c>
      <c r="E923" s="37" t="n">
        <v>3</v>
      </c>
      <c r="F923" s="37" t="n">
        <v>1</v>
      </c>
      <c r="G923" s="37" t="n">
        <v>3</v>
      </c>
      <c r="H923" s="37" t="n">
        <v>8</v>
      </c>
      <c r="I923" s="37" t="str">
        <f aca="false">IFERROR(VLOOKUP(A923,Employees!$A$2:$I$1501,9,FALSE()),"Unknown")</f>
        <v>Engineering</v>
      </c>
    </row>
    <row r="924" customFormat="false" ht="15" hidden="false" customHeight="false" outlineLevel="0" collapsed="false">
      <c r="A924" s="37" t="s">
        <v>690</v>
      </c>
      <c r="B924" s="37" t="n">
        <v>2025</v>
      </c>
      <c r="C924" s="37" t="n">
        <v>3</v>
      </c>
      <c r="D924" s="37" t="n">
        <v>2</v>
      </c>
      <c r="E924" s="37" t="n">
        <v>4</v>
      </c>
      <c r="F924" s="37" t="n">
        <v>5</v>
      </c>
      <c r="G924" s="37" t="n">
        <v>4</v>
      </c>
      <c r="H924" s="37" t="n">
        <v>6</v>
      </c>
      <c r="I924" s="37" t="str">
        <f aca="false">IFERROR(VLOOKUP(A924,Employees!$A$2:$I$1501,9,FALSE()),"Unknown")</f>
        <v>Engineering</v>
      </c>
    </row>
    <row r="925" customFormat="false" ht="15" hidden="false" customHeight="false" outlineLevel="0" collapsed="false">
      <c r="A925" s="37" t="s">
        <v>838</v>
      </c>
      <c r="B925" s="37" t="n">
        <v>2025</v>
      </c>
      <c r="C925" s="37" t="n">
        <v>3</v>
      </c>
      <c r="D925" s="37" t="n">
        <v>4</v>
      </c>
      <c r="E925" s="37" t="n">
        <v>4</v>
      </c>
      <c r="F925" s="37" t="n">
        <v>4</v>
      </c>
      <c r="G925" s="37" t="n">
        <v>4</v>
      </c>
      <c r="H925" s="37" t="n">
        <v>6</v>
      </c>
      <c r="I925" s="37" t="str">
        <f aca="false">IFERROR(VLOOKUP(A925,Employees!$A$2:$I$1501,9,FALSE()),"Unknown")</f>
        <v>Customer Support</v>
      </c>
    </row>
    <row r="926" customFormat="false" ht="15" hidden="false" customHeight="false" outlineLevel="0" collapsed="false">
      <c r="A926" s="37" t="s">
        <v>821</v>
      </c>
      <c r="B926" s="37" t="n">
        <v>2025</v>
      </c>
      <c r="C926" s="37" t="n">
        <v>3</v>
      </c>
      <c r="D926" s="37" t="n">
        <v>3</v>
      </c>
      <c r="E926" s="37" t="n">
        <v>4</v>
      </c>
      <c r="F926" s="37" t="n">
        <v>2</v>
      </c>
      <c r="G926" s="37" t="n">
        <v>3</v>
      </c>
      <c r="H926" s="37" t="n">
        <v>8</v>
      </c>
      <c r="I926" s="37" t="str">
        <f aca="false">IFERROR(VLOOKUP(A926,Employees!$A$2:$I$1501,9,FALSE()),"Unknown")</f>
        <v>Engineering</v>
      </c>
    </row>
    <row r="927" customFormat="false" ht="15" hidden="false" customHeight="false" outlineLevel="0" collapsed="false">
      <c r="A927" s="37" t="s">
        <v>1923</v>
      </c>
      <c r="B927" s="37" t="n">
        <v>2025</v>
      </c>
      <c r="C927" s="37" t="n">
        <v>3</v>
      </c>
      <c r="D927" s="37" t="n">
        <v>5</v>
      </c>
      <c r="E927" s="37" t="n">
        <v>5</v>
      </c>
      <c r="F927" s="37" t="n">
        <v>4</v>
      </c>
      <c r="G927" s="37" t="n">
        <v>5</v>
      </c>
      <c r="H927" s="37" t="n">
        <v>10</v>
      </c>
      <c r="I927" s="37" t="str">
        <f aca="false">IFERROR(VLOOKUP(A927,Employees!$A$2:$I$1501,9,FALSE()),"Unknown")</f>
        <v>Data &amp; AI</v>
      </c>
    </row>
    <row r="928" customFormat="false" ht="15" hidden="false" customHeight="false" outlineLevel="0" collapsed="false">
      <c r="A928" s="37" t="s">
        <v>1587</v>
      </c>
      <c r="B928" s="37" t="n">
        <v>2025</v>
      </c>
      <c r="C928" s="37" t="n">
        <v>3</v>
      </c>
      <c r="D928" s="37" t="n">
        <v>3</v>
      </c>
      <c r="E928" s="37" t="n">
        <v>3</v>
      </c>
      <c r="F928" s="37" t="n">
        <v>4</v>
      </c>
      <c r="G928" s="37" t="n">
        <v>3</v>
      </c>
      <c r="H928" s="37" t="n">
        <v>4</v>
      </c>
      <c r="I928" s="37" t="str">
        <f aca="false">IFERROR(VLOOKUP(A928,Employees!$A$2:$I$1501,9,FALSE()),"Unknown")</f>
        <v>Marketing</v>
      </c>
    </row>
    <row r="929" customFormat="false" ht="15" hidden="false" customHeight="false" outlineLevel="0" collapsed="false">
      <c r="A929" s="37" t="s">
        <v>1564</v>
      </c>
      <c r="B929" s="37" t="n">
        <v>2025</v>
      </c>
      <c r="C929" s="37" t="n">
        <v>3</v>
      </c>
      <c r="D929" s="37" t="n">
        <v>4</v>
      </c>
      <c r="E929" s="37" t="n">
        <v>1</v>
      </c>
      <c r="F929" s="37" t="n">
        <v>5</v>
      </c>
      <c r="G929" s="37" t="n">
        <v>4</v>
      </c>
      <c r="H929" s="37" t="n">
        <v>7</v>
      </c>
      <c r="I929" s="37" t="str">
        <f aca="false">IFERROR(VLOOKUP(A929,Employees!$A$2:$I$1501,9,FALSE()),"Unknown")</f>
        <v>Marketing</v>
      </c>
    </row>
    <row r="930" customFormat="false" ht="15" hidden="false" customHeight="false" outlineLevel="0" collapsed="false">
      <c r="A930" s="37" t="s">
        <v>1489</v>
      </c>
      <c r="B930" s="37" t="n">
        <v>2025</v>
      </c>
      <c r="C930" s="37" t="n">
        <v>4</v>
      </c>
      <c r="D930" s="37" t="n">
        <v>4</v>
      </c>
      <c r="E930" s="37" t="n">
        <v>4</v>
      </c>
      <c r="F930" s="37" t="n">
        <v>4</v>
      </c>
      <c r="G930" s="37" t="n">
        <v>4</v>
      </c>
      <c r="H930" s="37" t="n">
        <v>8</v>
      </c>
      <c r="I930" s="37" t="str">
        <f aca="false">IFERROR(VLOOKUP(A930,Employees!$A$2:$I$1501,9,FALSE()),"Unknown")</f>
        <v>Engineering</v>
      </c>
    </row>
    <row r="931" customFormat="false" ht="15" hidden="false" customHeight="false" outlineLevel="0" collapsed="false">
      <c r="A931" s="37" t="s">
        <v>1025</v>
      </c>
      <c r="B931" s="37" t="n">
        <v>2025</v>
      </c>
      <c r="C931" s="37" t="n">
        <v>3</v>
      </c>
      <c r="D931" s="37" t="n">
        <v>4</v>
      </c>
      <c r="E931" s="37" t="n">
        <v>2</v>
      </c>
      <c r="F931" s="37" t="n">
        <v>4</v>
      </c>
      <c r="G931" s="37" t="n">
        <v>3</v>
      </c>
      <c r="H931" s="37" t="n">
        <v>6</v>
      </c>
      <c r="I931" s="37" t="str">
        <f aca="false">IFERROR(VLOOKUP(A931,Employees!$A$2:$I$1501,9,FALSE()),"Unknown")</f>
        <v>Customer Support</v>
      </c>
    </row>
    <row r="932" customFormat="false" ht="15" hidden="false" customHeight="false" outlineLevel="0" collapsed="false">
      <c r="A932" s="37" t="s">
        <v>1519</v>
      </c>
      <c r="B932" s="37" t="n">
        <v>2025</v>
      </c>
      <c r="C932" s="37" t="n">
        <v>4</v>
      </c>
      <c r="D932" s="37" t="n">
        <v>2</v>
      </c>
      <c r="E932" s="37" t="n">
        <v>4</v>
      </c>
      <c r="F932" s="37" t="n">
        <v>3</v>
      </c>
      <c r="G932" s="37" t="n">
        <v>3</v>
      </c>
      <c r="H932" s="37" t="n">
        <v>8</v>
      </c>
      <c r="I932" s="37" t="str">
        <f aca="false">IFERROR(VLOOKUP(A932,Employees!$A$2:$I$1501,9,FALSE()),"Unknown")</f>
        <v>Sales</v>
      </c>
    </row>
    <row r="933" customFormat="false" ht="15" hidden="false" customHeight="false" outlineLevel="0" collapsed="false">
      <c r="A933" s="37" t="s">
        <v>1584</v>
      </c>
      <c r="B933" s="37" t="n">
        <v>2025</v>
      </c>
      <c r="C933" s="37" t="n">
        <v>5</v>
      </c>
      <c r="D933" s="37" t="n">
        <v>4</v>
      </c>
      <c r="E933" s="37" t="n">
        <v>5</v>
      </c>
      <c r="F933" s="37" t="n">
        <v>5</v>
      </c>
      <c r="G933" s="37" t="n">
        <v>4</v>
      </c>
      <c r="H933" s="37" t="n">
        <v>4</v>
      </c>
      <c r="I933" s="37" t="str">
        <f aca="false">IFERROR(VLOOKUP(A933,Employees!$A$2:$I$1501,9,FALSE()),"Unknown")</f>
        <v>Customer Support</v>
      </c>
    </row>
    <row r="934" customFormat="false" ht="15" hidden="false" customHeight="false" outlineLevel="0" collapsed="false">
      <c r="A934" s="37" t="s">
        <v>1769</v>
      </c>
      <c r="B934" s="37" t="n">
        <v>2025</v>
      </c>
      <c r="C934" s="37" t="n">
        <v>3</v>
      </c>
      <c r="D934" s="37" t="n">
        <v>3</v>
      </c>
      <c r="E934" s="37" t="n">
        <v>5</v>
      </c>
      <c r="F934" s="37" t="n">
        <v>3</v>
      </c>
      <c r="G934" s="37" t="n">
        <v>2</v>
      </c>
      <c r="H934" s="37" t="n">
        <v>2</v>
      </c>
      <c r="I934" s="37" t="str">
        <f aca="false">IFERROR(VLOOKUP(A934,Employees!$A$2:$I$1501,9,FALSE()),"Unknown")</f>
        <v>Engineering</v>
      </c>
    </row>
    <row r="935" customFormat="false" ht="15" hidden="false" customHeight="false" outlineLevel="0" collapsed="false">
      <c r="A935" s="37" t="s">
        <v>1373</v>
      </c>
      <c r="B935" s="37" t="n">
        <v>2025</v>
      </c>
      <c r="C935" s="37" t="n">
        <v>3</v>
      </c>
      <c r="D935" s="37" t="n">
        <v>4</v>
      </c>
      <c r="E935" s="37" t="n">
        <v>5</v>
      </c>
      <c r="F935" s="37" t="n">
        <v>3</v>
      </c>
      <c r="G935" s="37" t="n">
        <v>5</v>
      </c>
      <c r="H935" s="37" t="n">
        <v>8</v>
      </c>
      <c r="I935" s="37" t="str">
        <f aca="false">IFERROR(VLOOKUP(A935,Employees!$A$2:$I$1501,9,FALSE()),"Unknown")</f>
        <v>Customer Support</v>
      </c>
    </row>
    <row r="936" customFormat="false" ht="15" hidden="false" customHeight="false" outlineLevel="0" collapsed="false">
      <c r="A936" s="37" t="s">
        <v>781</v>
      </c>
      <c r="B936" s="37" t="n">
        <v>2025</v>
      </c>
      <c r="C936" s="37" t="n">
        <v>3</v>
      </c>
      <c r="D936" s="37" t="n">
        <v>4</v>
      </c>
      <c r="E936" s="37" t="n">
        <v>5</v>
      </c>
      <c r="F936" s="37" t="n">
        <v>4</v>
      </c>
      <c r="G936" s="37" t="n">
        <v>3</v>
      </c>
      <c r="H936" s="37" t="n">
        <v>9</v>
      </c>
      <c r="I936" s="37" t="str">
        <f aca="false">IFERROR(VLOOKUP(A936,Employees!$A$2:$I$1501,9,FALSE()),"Unknown")</f>
        <v>Data &amp; AI</v>
      </c>
    </row>
    <row r="937" customFormat="false" ht="15" hidden="false" customHeight="false" outlineLevel="0" collapsed="false">
      <c r="A937" s="37" t="s">
        <v>824</v>
      </c>
      <c r="B937" s="37" t="n">
        <v>2025</v>
      </c>
      <c r="C937" s="37" t="n">
        <v>4</v>
      </c>
      <c r="D937" s="37" t="n">
        <v>3</v>
      </c>
      <c r="E937" s="37" t="n">
        <v>5</v>
      </c>
      <c r="F937" s="37" t="n">
        <v>2</v>
      </c>
      <c r="G937" s="37" t="n">
        <v>4</v>
      </c>
      <c r="H937" s="37" t="n">
        <v>9</v>
      </c>
      <c r="I937" s="37" t="str">
        <f aca="false">IFERROR(VLOOKUP(A937,Employees!$A$2:$I$1501,9,FALSE()),"Unknown")</f>
        <v>Engineering</v>
      </c>
    </row>
    <row r="938" customFormat="false" ht="15" hidden="false" customHeight="false" outlineLevel="0" collapsed="false">
      <c r="A938" s="37" t="s">
        <v>1037</v>
      </c>
      <c r="B938" s="37" t="n">
        <v>2025</v>
      </c>
      <c r="C938" s="37" t="n">
        <v>2</v>
      </c>
      <c r="D938" s="37" t="n">
        <v>2</v>
      </c>
      <c r="E938" s="37" t="n">
        <v>4</v>
      </c>
      <c r="F938" s="37" t="n">
        <v>5</v>
      </c>
      <c r="G938" s="37" t="n">
        <v>5</v>
      </c>
      <c r="H938" s="37" t="n">
        <v>6</v>
      </c>
      <c r="I938" s="37" t="str">
        <f aca="false">IFERROR(VLOOKUP(A938,Employees!$A$2:$I$1501,9,FALSE()),"Unknown")</f>
        <v>Engineering</v>
      </c>
    </row>
    <row r="939" customFormat="false" ht="15" hidden="false" customHeight="false" outlineLevel="0" collapsed="false">
      <c r="A939" s="37" t="s">
        <v>1650</v>
      </c>
      <c r="B939" s="37" t="n">
        <v>2025</v>
      </c>
      <c r="C939" s="37" t="n">
        <v>3</v>
      </c>
      <c r="D939" s="37" t="n">
        <v>4</v>
      </c>
      <c r="E939" s="37" t="n">
        <v>2</v>
      </c>
      <c r="F939" s="37" t="n">
        <v>3</v>
      </c>
      <c r="G939" s="37" t="n">
        <v>3</v>
      </c>
      <c r="H939" s="37" t="n">
        <v>9</v>
      </c>
      <c r="I939" s="37" t="str">
        <f aca="false">IFERROR(VLOOKUP(A939,Employees!$A$2:$I$1501,9,FALSE()),"Unknown")</f>
        <v>Engineering</v>
      </c>
    </row>
    <row r="940" customFormat="false" ht="15" hidden="false" customHeight="false" outlineLevel="0" collapsed="false">
      <c r="A940" s="37" t="s">
        <v>1568</v>
      </c>
      <c r="B940" s="37" t="n">
        <v>2025</v>
      </c>
      <c r="C940" s="37" t="n">
        <v>2</v>
      </c>
      <c r="D940" s="37" t="n">
        <v>4</v>
      </c>
      <c r="E940" s="37" t="n">
        <v>3</v>
      </c>
      <c r="F940" s="37" t="n">
        <v>4</v>
      </c>
      <c r="G940" s="37" t="n">
        <v>3</v>
      </c>
      <c r="H940" s="37" t="n">
        <v>7</v>
      </c>
      <c r="I940" s="37" t="str">
        <f aca="false">IFERROR(VLOOKUP(A940,Employees!$A$2:$I$1501,9,FALSE()),"Unknown")</f>
        <v>Sales</v>
      </c>
    </row>
    <row r="941" customFormat="false" ht="15" hidden="false" customHeight="false" outlineLevel="0" collapsed="false">
      <c r="A941" s="37" t="s">
        <v>1548</v>
      </c>
      <c r="B941" s="37" t="n">
        <v>2025</v>
      </c>
      <c r="C941" s="37" t="n">
        <v>2</v>
      </c>
      <c r="D941" s="37" t="n">
        <v>2</v>
      </c>
      <c r="E941" s="37" t="n">
        <v>5</v>
      </c>
      <c r="F941" s="37" t="n">
        <v>4</v>
      </c>
      <c r="G941" s="37" t="n">
        <v>3</v>
      </c>
      <c r="H941" s="37" t="n">
        <v>6</v>
      </c>
      <c r="I941" s="37" t="str">
        <f aca="false">IFERROR(VLOOKUP(A941,Employees!$A$2:$I$1501,9,FALSE()),"Unknown")</f>
        <v>Engineering</v>
      </c>
    </row>
    <row r="942" customFormat="false" ht="15" hidden="false" customHeight="false" outlineLevel="0" collapsed="false">
      <c r="A942" s="37" t="s">
        <v>1874</v>
      </c>
      <c r="B942" s="37" t="n">
        <v>2025</v>
      </c>
      <c r="C942" s="37" t="n">
        <v>4</v>
      </c>
      <c r="D942" s="37" t="n">
        <v>2</v>
      </c>
      <c r="E942" s="37" t="n">
        <v>3</v>
      </c>
      <c r="F942" s="37" t="n">
        <v>4</v>
      </c>
      <c r="G942" s="37" t="n">
        <v>4</v>
      </c>
      <c r="H942" s="37" t="n">
        <v>7</v>
      </c>
      <c r="I942" s="37" t="str">
        <f aca="false">IFERROR(VLOOKUP(A942,Employees!$A$2:$I$1501,9,FALSE()),"Unknown")</f>
        <v>Operations</v>
      </c>
    </row>
    <row r="943" customFormat="false" ht="15" hidden="false" customHeight="false" outlineLevel="0" collapsed="false">
      <c r="A943" s="37" t="s">
        <v>1338</v>
      </c>
      <c r="B943" s="37" t="n">
        <v>2025</v>
      </c>
      <c r="C943" s="37" t="n">
        <v>5</v>
      </c>
      <c r="D943" s="37" t="n">
        <v>5</v>
      </c>
      <c r="E943" s="37" t="n">
        <v>3</v>
      </c>
      <c r="F943" s="37" t="n">
        <v>2</v>
      </c>
      <c r="G943" s="37" t="n">
        <v>4</v>
      </c>
      <c r="H943" s="37" t="n">
        <v>7</v>
      </c>
      <c r="I943" s="37" t="str">
        <f aca="false">IFERROR(VLOOKUP(A943,Employees!$A$2:$I$1501,9,FALSE()),"Unknown")</f>
        <v>Customer Support</v>
      </c>
    </row>
    <row r="944" customFormat="false" ht="15" hidden="false" customHeight="false" outlineLevel="0" collapsed="false">
      <c r="A944" s="37" t="s">
        <v>1537</v>
      </c>
      <c r="B944" s="37" t="n">
        <v>2025</v>
      </c>
      <c r="C944" s="37" t="n">
        <v>3</v>
      </c>
      <c r="D944" s="37" t="n">
        <v>4</v>
      </c>
      <c r="E944" s="37" t="n">
        <v>4</v>
      </c>
      <c r="F944" s="37" t="n">
        <v>4</v>
      </c>
      <c r="G944" s="37" t="n">
        <v>3</v>
      </c>
      <c r="H944" s="37" t="n">
        <v>2</v>
      </c>
      <c r="I944" s="37" t="str">
        <f aca="false">IFERROR(VLOOKUP(A944,Employees!$A$2:$I$1501,9,FALSE()),"Unknown")</f>
        <v>Data &amp; AI</v>
      </c>
    </row>
    <row r="945" customFormat="false" ht="15" hidden="false" customHeight="false" outlineLevel="0" collapsed="false">
      <c r="A945" s="37" t="s">
        <v>828</v>
      </c>
      <c r="B945" s="37" t="n">
        <v>2025</v>
      </c>
      <c r="C945" s="37" t="n">
        <v>4</v>
      </c>
      <c r="D945" s="37" t="n">
        <v>3</v>
      </c>
      <c r="E945" s="37" t="n">
        <v>4</v>
      </c>
      <c r="F945" s="37" t="n">
        <v>3</v>
      </c>
      <c r="G945" s="37" t="n">
        <v>5</v>
      </c>
      <c r="H945" s="37" t="n">
        <v>10</v>
      </c>
      <c r="I945" s="37" t="str">
        <f aca="false">IFERROR(VLOOKUP(A945,Employees!$A$2:$I$1501,9,FALSE()),"Unknown")</f>
        <v>Engineering</v>
      </c>
    </row>
    <row r="946" customFormat="false" ht="15" hidden="false" customHeight="false" outlineLevel="0" collapsed="false">
      <c r="A946" s="37" t="s">
        <v>752</v>
      </c>
      <c r="B946" s="37" t="n">
        <v>2025</v>
      </c>
      <c r="C946" s="37" t="n">
        <v>3</v>
      </c>
      <c r="D946" s="37" t="n">
        <v>2</v>
      </c>
      <c r="E946" s="37" t="n">
        <v>2</v>
      </c>
      <c r="F946" s="37" t="n">
        <v>4</v>
      </c>
      <c r="G946" s="37" t="n">
        <v>3</v>
      </c>
      <c r="H946" s="37" t="n">
        <v>5</v>
      </c>
      <c r="I946" s="37" t="str">
        <f aca="false">IFERROR(VLOOKUP(A946,Employees!$A$2:$I$1501,9,FALSE()),"Unknown")</f>
        <v>Legal &amp; Compliance</v>
      </c>
    </row>
    <row r="947" customFormat="false" ht="15" hidden="false" customHeight="false" outlineLevel="0" collapsed="false">
      <c r="A947" s="37" t="s">
        <v>644</v>
      </c>
      <c r="B947" s="37" t="n">
        <v>2025</v>
      </c>
      <c r="C947" s="37" t="n">
        <v>3</v>
      </c>
      <c r="D947" s="37" t="n">
        <v>4</v>
      </c>
      <c r="E947" s="37" t="n">
        <v>4</v>
      </c>
      <c r="F947" s="37" t="n">
        <v>3</v>
      </c>
      <c r="G947" s="37" t="n">
        <v>3</v>
      </c>
      <c r="H947" s="37" t="n">
        <v>7</v>
      </c>
      <c r="I947" s="37" t="str">
        <f aca="false">IFERROR(VLOOKUP(A947,Employees!$A$2:$I$1501,9,FALSE()),"Unknown")</f>
        <v>Operations</v>
      </c>
    </row>
    <row r="948" customFormat="false" ht="15" hidden="false" customHeight="false" outlineLevel="0" collapsed="false">
      <c r="A948" s="37" t="s">
        <v>936</v>
      </c>
      <c r="B948" s="37" t="n">
        <v>2025</v>
      </c>
      <c r="C948" s="37" t="n">
        <v>4</v>
      </c>
      <c r="D948" s="37" t="n">
        <v>4</v>
      </c>
      <c r="E948" s="37" t="n">
        <v>2</v>
      </c>
      <c r="F948" s="37" t="n">
        <v>3</v>
      </c>
      <c r="G948" s="37" t="n">
        <v>3</v>
      </c>
      <c r="H948" s="37" t="n">
        <v>5</v>
      </c>
      <c r="I948" s="37" t="str">
        <f aca="false">IFERROR(VLOOKUP(A948,Employees!$A$2:$I$1501,9,FALSE()),"Unknown")</f>
        <v>Human Resources</v>
      </c>
    </row>
    <row r="949" customFormat="false" ht="15" hidden="false" customHeight="false" outlineLevel="0" collapsed="false">
      <c r="A949" s="37" t="s">
        <v>1411</v>
      </c>
      <c r="B949" s="37" t="n">
        <v>2025</v>
      </c>
      <c r="C949" s="37" t="n">
        <v>3</v>
      </c>
      <c r="D949" s="37" t="n">
        <v>5</v>
      </c>
      <c r="E949" s="37" t="n">
        <v>4</v>
      </c>
      <c r="F949" s="37" t="n">
        <v>4</v>
      </c>
      <c r="G949" s="37" t="n">
        <v>3</v>
      </c>
      <c r="H949" s="37" t="n">
        <v>5</v>
      </c>
      <c r="I949" s="37" t="str">
        <f aca="false">IFERROR(VLOOKUP(A949,Employees!$A$2:$I$1501,9,FALSE()),"Unknown")</f>
        <v>Engineering</v>
      </c>
    </row>
    <row r="950" customFormat="false" ht="15" hidden="false" customHeight="false" outlineLevel="0" collapsed="false">
      <c r="A950" s="37" t="s">
        <v>727</v>
      </c>
      <c r="B950" s="37" t="n">
        <v>2025</v>
      </c>
      <c r="C950" s="37" t="n">
        <v>2</v>
      </c>
      <c r="D950" s="37" t="n">
        <v>3</v>
      </c>
      <c r="E950" s="37" t="n">
        <v>3</v>
      </c>
      <c r="F950" s="37" t="n">
        <v>3</v>
      </c>
      <c r="G950" s="37" t="n">
        <v>4</v>
      </c>
      <c r="H950" s="37" t="n">
        <v>8</v>
      </c>
      <c r="I950" s="37" t="str">
        <f aca="false">IFERROR(VLOOKUP(A950,Employees!$A$2:$I$1501,9,FALSE()),"Unknown")</f>
        <v>Data &amp; AI</v>
      </c>
    </row>
    <row r="951" customFormat="false" ht="15" hidden="false" customHeight="false" outlineLevel="0" collapsed="false">
      <c r="A951" s="37" t="s">
        <v>394</v>
      </c>
      <c r="B951" s="37" t="n">
        <v>2025</v>
      </c>
      <c r="C951" s="37" t="n">
        <v>1</v>
      </c>
      <c r="D951" s="37" t="n">
        <v>4</v>
      </c>
      <c r="E951" s="37" t="n">
        <v>4</v>
      </c>
      <c r="F951" s="37" t="n">
        <v>4</v>
      </c>
      <c r="G951" s="37" t="n">
        <v>4</v>
      </c>
      <c r="H951" s="37" t="n">
        <v>7</v>
      </c>
      <c r="I951" s="37" t="str">
        <f aca="false">IFERROR(VLOOKUP(A951,Employees!$A$2:$I$1501,9,FALSE()),"Unknown")</f>
        <v>Engineering</v>
      </c>
    </row>
    <row r="952" customFormat="false" ht="15" hidden="false" customHeight="false" outlineLevel="0" collapsed="false">
      <c r="A952" s="37" t="s">
        <v>1723</v>
      </c>
      <c r="B952" s="37" t="n">
        <v>2025</v>
      </c>
      <c r="C952" s="37" t="n">
        <v>3</v>
      </c>
      <c r="D952" s="37" t="n">
        <v>3</v>
      </c>
      <c r="E952" s="37" t="n">
        <v>3</v>
      </c>
      <c r="F952" s="37" t="n">
        <v>3</v>
      </c>
      <c r="G952" s="37" t="n">
        <v>4</v>
      </c>
      <c r="H952" s="37" t="n">
        <v>10</v>
      </c>
      <c r="I952" s="37" t="str">
        <f aca="false">IFERROR(VLOOKUP(A952,Employees!$A$2:$I$1501,9,FALSE()),"Unknown")</f>
        <v>Finance</v>
      </c>
    </row>
    <row r="953" customFormat="false" ht="15" hidden="false" customHeight="false" outlineLevel="0" collapsed="false">
      <c r="A953" s="37" t="s">
        <v>454</v>
      </c>
      <c r="B953" s="37" t="n">
        <v>2025</v>
      </c>
      <c r="C953" s="37" t="n">
        <v>3</v>
      </c>
      <c r="D953" s="37" t="n">
        <v>3</v>
      </c>
      <c r="E953" s="37" t="n">
        <v>2</v>
      </c>
      <c r="F953" s="37" t="n">
        <v>4</v>
      </c>
      <c r="G953" s="37" t="n">
        <v>4</v>
      </c>
      <c r="H953" s="37" t="n">
        <v>9</v>
      </c>
      <c r="I953" s="37" t="str">
        <f aca="false">IFERROR(VLOOKUP(A953,Employees!$A$2:$I$1501,9,FALSE()),"Unknown")</f>
        <v>Engineering</v>
      </c>
    </row>
    <row r="954" customFormat="false" ht="15" hidden="false" customHeight="false" outlineLevel="0" collapsed="false">
      <c r="A954" s="37" t="s">
        <v>944</v>
      </c>
      <c r="B954" s="37" t="n">
        <v>2025</v>
      </c>
      <c r="C954" s="37" t="n">
        <v>3</v>
      </c>
      <c r="D954" s="37" t="n">
        <v>2</v>
      </c>
      <c r="E954" s="37" t="n">
        <v>1</v>
      </c>
      <c r="F954" s="37" t="n">
        <v>2</v>
      </c>
      <c r="G954" s="37" t="n">
        <v>4</v>
      </c>
      <c r="H954" s="37" t="n">
        <v>6</v>
      </c>
      <c r="I954" s="37" t="str">
        <f aca="false">IFERROR(VLOOKUP(A954,Employees!$A$2:$I$1501,9,FALSE()),"Unknown")</f>
        <v>Sales</v>
      </c>
    </row>
    <row r="955" customFormat="false" ht="15" hidden="false" customHeight="false" outlineLevel="0" collapsed="false">
      <c r="A955" s="37" t="s">
        <v>930</v>
      </c>
      <c r="B955" s="37" t="n">
        <v>2025</v>
      </c>
      <c r="C955" s="37" t="n">
        <v>4</v>
      </c>
      <c r="D955" s="37" t="n">
        <v>4</v>
      </c>
      <c r="E955" s="37" t="n">
        <v>3</v>
      </c>
      <c r="F955" s="37" t="n">
        <v>4</v>
      </c>
      <c r="G955" s="37" t="n">
        <v>4</v>
      </c>
      <c r="H955" s="37" t="n">
        <v>6</v>
      </c>
      <c r="I955" s="37" t="str">
        <f aca="false">IFERROR(VLOOKUP(A955,Employees!$A$2:$I$1501,9,FALSE()),"Unknown")</f>
        <v>Customer Support</v>
      </c>
    </row>
    <row r="956" customFormat="false" ht="15" hidden="false" customHeight="false" outlineLevel="0" collapsed="false">
      <c r="A956" s="37" t="s">
        <v>1071</v>
      </c>
      <c r="B956" s="37" t="n">
        <v>2025</v>
      </c>
      <c r="C956" s="37" t="n">
        <v>3</v>
      </c>
      <c r="D956" s="37" t="n">
        <v>4</v>
      </c>
      <c r="E956" s="37" t="n">
        <v>2</v>
      </c>
      <c r="F956" s="37" t="n">
        <v>1</v>
      </c>
      <c r="G956" s="37" t="n">
        <v>3</v>
      </c>
      <c r="H956" s="37" t="n">
        <v>4</v>
      </c>
      <c r="I956" s="37" t="str">
        <f aca="false">IFERROR(VLOOKUP(A956,Employees!$A$2:$I$1501,9,FALSE()),"Unknown")</f>
        <v>Human Resources</v>
      </c>
    </row>
    <row r="957" customFormat="false" ht="15" hidden="false" customHeight="false" outlineLevel="0" collapsed="false">
      <c r="A957" s="37" t="s">
        <v>1435</v>
      </c>
      <c r="B957" s="37" t="n">
        <v>2025</v>
      </c>
      <c r="C957" s="37" t="n">
        <v>3</v>
      </c>
      <c r="D957" s="37" t="n">
        <v>3</v>
      </c>
      <c r="E957" s="37" t="n">
        <v>3</v>
      </c>
      <c r="F957" s="37" t="n">
        <v>4</v>
      </c>
      <c r="G957" s="37" t="n">
        <v>3</v>
      </c>
      <c r="H957" s="37" t="n">
        <v>3</v>
      </c>
      <c r="I957" s="37" t="str">
        <f aca="false">IFERROR(VLOOKUP(A957,Employees!$A$2:$I$1501,9,FALSE()),"Unknown")</f>
        <v>Engineering</v>
      </c>
    </row>
    <row r="958" customFormat="false" ht="15" hidden="false" customHeight="false" outlineLevel="0" collapsed="false">
      <c r="A958" s="37" t="s">
        <v>459</v>
      </c>
      <c r="B958" s="37" t="n">
        <v>2025</v>
      </c>
      <c r="C958" s="37" t="n">
        <v>4</v>
      </c>
      <c r="D958" s="37" t="n">
        <v>3</v>
      </c>
      <c r="E958" s="37" t="n">
        <v>3</v>
      </c>
      <c r="F958" s="37" t="n">
        <v>4</v>
      </c>
      <c r="G958" s="37" t="n">
        <v>3</v>
      </c>
      <c r="H958" s="37" t="n">
        <v>6</v>
      </c>
      <c r="I958" s="37" t="str">
        <f aca="false">IFERROR(VLOOKUP(A958,Employees!$A$2:$I$1501,9,FALSE()),"Unknown")</f>
        <v>Operations</v>
      </c>
    </row>
    <row r="959" customFormat="false" ht="15" hidden="false" customHeight="false" outlineLevel="0" collapsed="false">
      <c r="A959" s="37" t="s">
        <v>1666</v>
      </c>
      <c r="B959" s="37" t="n">
        <v>2025</v>
      </c>
      <c r="C959" s="37" t="n">
        <v>2</v>
      </c>
      <c r="D959" s="37" t="n">
        <v>3</v>
      </c>
      <c r="E959" s="37" t="n">
        <v>3</v>
      </c>
      <c r="F959" s="37" t="n">
        <v>3</v>
      </c>
      <c r="G959" s="37" t="n">
        <v>4</v>
      </c>
      <c r="H959" s="37" t="n">
        <v>5</v>
      </c>
      <c r="I959" s="37" t="str">
        <f aca="false">IFERROR(VLOOKUP(A959,Employees!$A$2:$I$1501,9,FALSE()),"Unknown")</f>
        <v>Engineering</v>
      </c>
    </row>
    <row r="960" customFormat="false" ht="15" hidden="false" customHeight="false" outlineLevel="0" collapsed="false">
      <c r="A960" s="37" t="s">
        <v>1346</v>
      </c>
      <c r="B960" s="37" t="n">
        <v>2025</v>
      </c>
      <c r="C960" s="37" t="n">
        <v>3</v>
      </c>
      <c r="D960" s="37" t="n">
        <v>4</v>
      </c>
      <c r="E960" s="37" t="n">
        <v>3</v>
      </c>
      <c r="F960" s="37" t="n">
        <v>2</v>
      </c>
      <c r="G960" s="37" t="n">
        <v>2</v>
      </c>
      <c r="H960" s="37" t="n">
        <v>7</v>
      </c>
      <c r="I960" s="37" t="str">
        <f aca="false">IFERROR(VLOOKUP(A960,Employees!$A$2:$I$1501,9,FALSE()),"Unknown")</f>
        <v>Data &amp; AI</v>
      </c>
    </row>
    <row r="961" customFormat="false" ht="15" hidden="false" customHeight="false" outlineLevel="0" collapsed="false">
      <c r="A961" s="37" t="s">
        <v>629</v>
      </c>
      <c r="B961" s="37" t="n">
        <v>2025</v>
      </c>
      <c r="C961" s="37" t="n">
        <v>5</v>
      </c>
      <c r="D961" s="37" t="n">
        <v>3</v>
      </c>
      <c r="E961" s="37" t="n">
        <v>4</v>
      </c>
      <c r="F961" s="37" t="n">
        <v>1</v>
      </c>
      <c r="G961" s="37" t="n">
        <v>4</v>
      </c>
      <c r="H961" s="37" t="n">
        <v>5</v>
      </c>
      <c r="I961" s="37" t="str">
        <f aca="false">IFERROR(VLOOKUP(A961,Employees!$A$2:$I$1501,9,FALSE()),"Unknown")</f>
        <v>Operations</v>
      </c>
    </row>
    <row r="962" customFormat="false" ht="15" hidden="false" customHeight="false" outlineLevel="0" collapsed="false">
      <c r="A962" s="37" t="s">
        <v>1542</v>
      </c>
      <c r="B962" s="37" t="n">
        <v>2025</v>
      </c>
      <c r="C962" s="37" t="n">
        <v>3</v>
      </c>
      <c r="D962" s="37" t="n">
        <v>4</v>
      </c>
      <c r="E962" s="37" t="n">
        <v>2</v>
      </c>
      <c r="F962" s="37" t="n">
        <v>5</v>
      </c>
      <c r="G962" s="37" t="n">
        <v>3</v>
      </c>
      <c r="H962" s="37" t="n">
        <v>9</v>
      </c>
      <c r="I962" s="37" t="str">
        <f aca="false">IFERROR(VLOOKUP(A962,Employees!$A$2:$I$1501,9,FALSE()),"Unknown")</f>
        <v>Sales</v>
      </c>
    </row>
    <row r="963" customFormat="false" ht="15" hidden="false" customHeight="false" outlineLevel="0" collapsed="false">
      <c r="A963" s="37" t="s">
        <v>1449</v>
      </c>
      <c r="B963" s="37" t="n">
        <v>2025</v>
      </c>
      <c r="C963" s="37" t="n">
        <v>5</v>
      </c>
      <c r="D963" s="37" t="n">
        <v>4</v>
      </c>
      <c r="E963" s="37" t="n">
        <v>2</v>
      </c>
      <c r="F963" s="37" t="n">
        <v>3</v>
      </c>
      <c r="G963" s="37" t="n">
        <v>2</v>
      </c>
      <c r="H963" s="37" t="n">
        <v>6</v>
      </c>
      <c r="I963" s="37" t="str">
        <f aca="false">IFERROR(VLOOKUP(A963,Employees!$A$2:$I$1501,9,FALSE()),"Unknown")</f>
        <v>Data &amp; AI</v>
      </c>
    </row>
    <row r="964" customFormat="false" ht="15" hidden="false" customHeight="false" outlineLevel="0" collapsed="false">
      <c r="A964" s="37" t="s">
        <v>1294</v>
      </c>
      <c r="B964" s="37" t="n">
        <v>2025</v>
      </c>
      <c r="C964" s="37" t="n">
        <v>5</v>
      </c>
      <c r="D964" s="37" t="n">
        <v>2</v>
      </c>
      <c r="E964" s="37" t="n">
        <v>3</v>
      </c>
      <c r="F964" s="37" t="n">
        <v>5</v>
      </c>
      <c r="G964" s="37" t="n">
        <v>3</v>
      </c>
      <c r="H964" s="37" t="n">
        <v>6</v>
      </c>
      <c r="I964" s="37" t="str">
        <f aca="false">IFERROR(VLOOKUP(A964,Employees!$A$2:$I$1501,9,FALSE()),"Unknown")</f>
        <v>Finance</v>
      </c>
    </row>
    <row r="965" customFormat="false" ht="15" hidden="false" customHeight="false" outlineLevel="0" collapsed="false">
      <c r="A965" s="37" t="s">
        <v>1001</v>
      </c>
      <c r="B965" s="37" t="n">
        <v>2025</v>
      </c>
      <c r="C965" s="37" t="n">
        <v>4</v>
      </c>
      <c r="D965" s="37" t="n">
        <v>3</v>
      </c>
      <c r="E965" s="37" t="n">
        <v>1</v>
      </c>
      <c r="F965" s="37" t="n">
        <v>2</v>
      </c>
      <c r="G965" s="37" t="n">
        <v>5</v>
      </c>
      <c r="H965" s="37" t="n">
        <v>8</v>
      </c>
      <c r="I965" s="37" t="str">
        <f aca="false">IFERROR(VLOOKUP(A965,Employees!$A$2:$I$1501,9,FALSE()),"Unknown")</f>
        <v>Engineering</v>
      </c>
    </row>
    <row r="966" customFormat="false" ht="15" hidden="false" customHeight="false" outlineLevel="0" collapsed="false">
      <c r="A966" s="37" t="s">
        <v>1344</v>
      </c>
      <c r="B966" s="37" t="n">
        <v>2025</v>
      </c>
      <c r="C966" s="37" t="n">
        <v>5</v>
      </c>
      <c r="D966" s="37" t="n">
        <v>3</v>
      </c>
      <c r="E966" s="37" t="n">
        <v>4</v>
      </c>
      <c r="F966" s="37" t="n">
        <v>3</v>
      </c>
      <c r="G966" s="37" t="n">
        <v>3</v>
      </c>
      <c r="H966" s="37" t="n">
        <v>8</v>
      </c>
      <c r="I966" s="37" t="str">
        <f aca="false">IFERROR(VLOOKUP(A966,Employees!$A$2:$I$1501,9,FALSE()),"Unknown")</f>
        <v>Customer Support</v>
      </c>
    </row>
    <row r="967" customFormat="false" ht="15" hidden="false" customHeight="false" outlineLevel="0" collapsed="false">
      <c r="A967" s="37" t="s">
        <v>846</v>
      </c>
      <c r="B967" s="37" t="n">
        <v>2025</v>
      </c>
      <c r="C967" s="37" t="n">
        <v>3</v>
      </c>
      <c r="D967" s="37" t="n">
        <v>5</v>
      </c>
      <c r="E967" s="37" t="n">
        <v>4</v>
      </c>
      <c r="F967" s="37" t="n">
        <v>3</v>
      </c>
      <c r="G967" s="37" t="n">
        <v>4</v>
      </c>
      <c r="H967" s="37" t="n">
        <v>7</v>
      </c>
      <c r="I967" s="37" t="str">
        <f aca="false">IFERROR(VLOOKUP(A967,Employees!$A$2:$I$1501,9,FALSE()),"Unknown")</f>
        <v>Operations</v>
      </c>
    </row>
    <row r="968" customFormat="false" ht="15" hidden="false" customHeight="false" outlineLevel="0" collapsed="false">
      <c r="A968" s="37" t="s">
        <v>1893</v>
      </c>
      <c r="B968" s="37" t="n">
        <v>2025</v>
      </c>
      <c r="C968" s="37" t="n">
        <v>2</v>
      </c>
      <c r="D968" s="37" t="n">
        <v>3</v>
      </c>
      <c r="E968" s="37" t="n">
        <v>3</v>
      </c>
      <c r="F968" s="37" t="n">
        <v>3</v>
      </c>
      <c r="G968" s="37" t="n">
        <v>4</v>
      </c>
      <c r="H968" s="37" t="n">
        <v>9</v>
      </c>
      <c r="I968" s="37" t="str">
        <f aca="false">IFERROR(VLOOKUP(A968,Employees!$A$2:$I$1501,9,FALSE()),"Unknown")</f>
        <v>Engineering</v>
      </c>
    </row>
    <row r="969" customFormat="false" ht="15" hidden="false" customHeight="false" outlineLevel="0" collapsed="false">
      <c r="A969" s="37" t="s">
        <v>713</v>
      </c>
      <c r="B969" s="37" t="n">
        <v>2025</v>
      </c>
      <c r="C969" s="37" t="n">
        <v>3</v>
      </c>
      <c r="D969" s="37" t="n">
        <v>3</v>
      </c>
      <c r="E969" s="37" t="n">
        <v>4</v>
      </c>
      <c r="F969" s="37" t="n">
        <v>4</v>
      </c>
      <c r="G969" s="37" t="n">
        <v>3</v>
      </c>
      <c r="H969" s="37" t="n">
        <v>5</v>
      </c>
      <c r="I969" s="37" t="str">
        <f aca="false">IFERROR(VLOOKUP(A969,Employees!$A$2:$I$1501,9,FALSE()),"Unknown")</f>
        <v>Data &amp; AI</v>
      </c>
    </row>
    <row r="970" customFormat="false" ht="15" hidden="false" customHeight="false" outlineLevel="0" collapsed="false">
      <c r="A970" s="37" t="s">
        <v>1387</v>
      </c>
      <c r="B970" s="37" t="n">
        <v>2025</v>
      </c>
      <c r="C970" s="37" t="n">
        <v>3</v>
      </c>
      <c r="D970" s="37" t="n">
        <v>4</v>
      </c>
      <c r="E970" s="37" t="n">
        <v>5</v>
      </c>
      <c r="F970" s="37" t="n">
        <v>3</v>
      </c>
      <c r="G970" s="37" t="n">
        <v>3</v>
      </c>
      <c r="H970" s="37" t="n">
        <v>10</v>
      </c>
      <c r="I970" s="37" t="str">
        <f aca="false">IFERROR(VLOOKUP(A970,Employees!$A$2:$I$1501,9,FALSE()),"Unknown")</f>
        <v>Engineering</v>
      </c>
    </row>
    <row r="971" customFormat="false" ht="15" hidden="false" customHeight="false" outlineLevel="0" collapsed="false">
      <c r="A971" s="37" t="s">
        <v>654</v>
      </c>
      <c r="B971" s="37" t="n">
        <v>2025</v>
      </c>
      <c r="C971" s="37" t="n">
        <v>3</v>
      </c>
      <c r="D971" s="37" t="n">
        <v>3</v>
      </c>
      <c r="E971" s="37" t="n">
        <v>3</v>
      </c>
      <c r="F971" s="37" t="n">
        <v>3</v>
      </c>
      <c r="G971" s="37" t="n">
        <v>4</v>
      </c>
      <c r="H971" s="37" t="n">
        <v>3</v>
      </c>
      <c r="I971" s="37" t="str">
        <f aca="false">IFERROR(VLOOKUP(A971,Employees!$A$2:$I$1501,9,FALSE()),"Unknown")</f>
        <v>Sales</v>
      </c>
    </row>
    <row r="972" customFormat="false" ht="15" hidden="false" customHeight="false" outlineLevel="0" collapsed="false">
      <c r="A972" s="37" t="s">
        <v>1140</v>
      </c>
      <c r="B972" s="37" t="n">
        <v>2025</v>
      </c>
      <c r="C972" s="37" t="n">
        <v>4</v>
      </c>
      <c r="D972" s="37" t="n">
        <v>4</v>
      </c>
      <c r="E972" s="37" t="n">
        <v>3</v>
      </c>
      <c r="F972" s="37" t="n">
        <v>3</v>
      </c>
      <c r="G972" s="37" t="n">
        <v>3</v>
      </c>
      <c r="H972" s="37" t="n">
        <v>8</v>
      </c>
      <c r="I972" s="37" t="str">
        <f aca="false">IFERROR(VLOOKUP(A972,Employees!$A$2:$I$1501,9,FALSE()),"Unknown")</f>
        <v>Operations</v>
      </c>
    </row>
    <row r="973" customFormat="false" ht="15" hidden="false" customHeight="false" outlineLevel="0" collapsed="false">
      <c r="A973" s="37" t="s">
        <v>1408</v>
      </c>
      <c r="B973" s="37" t="n">
        <v>2025</v>
      </c>
      <c r="C973" s="37" t="n">
        <v>3</v>
      </c>
      <c r="D973" s="37" t="n">
        <v>4</v>
      </c>
      <c r="E973" s="37" t="n">
        <v>3</v>
      </c>
      <c r="F973" s="37" t="n">
        <v>5</v>
      </c>
      <c r="G973" s="37" t="n">
        <v>5</v>
      </c>
      <c r="H973" s="37" t="n">
        <v>9</v>
      </c>
      <c r="I973" s="37" t="str">
        <f aca="false">IFERROR(VLOOKUP(A973,Employees!$A$2:$I$1501,9,FALSE()),"Unknown")</f>
        <v>Operations</v>
      </c>
    </row>
    <row r="974" customFormat="false" ht="15" hidden="false" customHeight="false" outlineLevel="0" collapsed="false">
      <c r="A974" s="37" t="s">
        <v>1459</v>
      </c>
      <c r="B974" s="37" t="n">
        <v>2025</v>
      </c>
      <c r="C974" s="37" t="n">
        <v>3</v>
      </c>
      <c r="D974" s="37" t="n">
        <v>4</v>
      </c>
      <c r="E974" s="37" t="n">
        <v>4</v>
      </c>
      <c r="F974" s="37" t="n">
        <v>4</v>
      </c>
      <c r="G974" s="37" t="n">
        <v>3</v>
      </c>
      <c r="H974" s="37" t="n">
        <v>8</v>
      </c>
      <c r="I974" s="37" t="str">
        <f aca="false">IFERROR(VLOOKUP(A974,Employees!$A$2:$I$1501,9,FALSE()),"Unknown")</f>
        <v>Sales</v>
      </c>
    </row>
    <row r="975" customFormat="false" ht="15" hidden="false" customHeight="false" outlineLevel="0" collapsed="false">
      <c r="A975" s="37" t="s">
        <v>372</v>
      </c>
      <c r="B975" s="37" t="n">
        <v>2025</v>
      </c>
      <c r="C975" s="37" t="n">
        <v>5</v>
      </c>
      <c r="D975" s="37" t="n">
        <v>4</v>
      </c>
      <c r="E975" s="37" t="n">
        <v>3</v>
      </c>
      <c r="F975" s="37" t="n">
        <v>4</v>
      </c>
      <c r="G975" s="37" t="n">
        <v>4</v>
      </c>
      <c r="H975" s="37" t="n">
        <v>6</v>
      </c>
      <c r="I975" s="37" t="str">
        <f aca="false">IFERROR(VLOOKUP(A975,Employees!$A$2:$I$1501,9,FALSE()),"Unknown")</f>
        <v>Customer Support</v>
      </c>
    </row>
    <row r="976" customFormat="false" ht="15" hidden="false" customHeight="false" outlineLevel="0" collapsed="false">
      <c r="A976" s="37" t="s">
        <v>1083</v>
      </c>
      <c r="B976" s="37" t="n">
        <v>2025</v>
      </c>
      <c r="C976" s="37" t="n">
        <v>3</v>
      </c>
      <c r="D976" s="37" t="n">
        <v>4</v>
      </c>
      <c r="E976" s="37" t="n">
        <v>4</v>
      </c>
      <c r="F976" s="37" t="n">
        <v>5</v>
      </c>
      <c r="G976" s="37" t="n">
        <v>4</v>
      </c>
      <c r="H976" s="37" t="n">
        <v>7</v>
      </c>
      <c r="I976" s="37" t="str">
        <f aca="false">IFERROR(VLOOKUP(A976,Employees!$A$2:$I$1501,9,FALSE()),"Unknown")</f>
        <v>Sales</v>
      </c>
    </row>
    <row r="977" customFormat="false" ht="15" hidden="false" customHeight="false" outlineLevel="0" collapsed="false">
      <c r="A977" s="37" t="s">
        <v>1844</v>
      </c>
      <c r="B977" s="37" t="n">
        <v>2025</v>
      </c>
      <c r="C977" s="37" t="n">
        <v>4</v>
      </c>
      <c r="D977" s="37" t="n">
        <v>2</v>
      </c>
      <c r="E977" s="37" t="n">
        <v>4</v>
      </c>
      <c r="F977" s="37" t="n">
        <v>4</v>
      </c>
      <c r="G977" s="37" t="n">
        <v>4</v>
      </c>
      <c r="H977" s="37" t="n">
        <v>10</v>
      </c>
      <c r="I977" s="37" t="str">
        <f aca="false">IFERROR(VLOOKUP(A977,Employees!$A$2:$I$1501,9,FALSE()),"Unknown")</f>
        <v>Engineering</v>
      </c>
    </row>
    <row r="978" customFormat="false" ht="15" hidden="false" customHeight="false" outlineLevel="0" collapsed="false">
      <c r="A978" s="37" t="s">
        <v>1330</v>
      </c>
      <c r="B978" s="37" t="n">
        <v>2025</v>
      </c>
      <c r="C978" s="37" t="n">
        <v>3</v>
      </c>
      <c r="D978" s="37" t="n">
        <v>3</v>
      </c>
      <c r="E978" s="37" t="n">
        <v>3</v>
      </c>
      <c r="F978" s="37" t="n">
        <v>3</v>
      </c>
      <c r="G978" s="37" t="n">
        <v>4</v>
      </c>
      <c r="H978" s="37" t="n">
        <v>9</v>
      </c>
      <c r="I978" s="37" t="str">
        <f aca="false">IFERROR(VLOOKUP(A978,Employees!$A$2:$I$1501,9,FALSE()),"Unknown")</f>
        <v>Marketing</v>
      </c>
    </row>
    <row r="979" customFormat="false" ht="15" hidden="false" customHeight="false" outlineLevel="0" collapsed="false">
      <c r="A979" s="37" t="s">
        <v>633</v>
      </c>
      <c r="B979" s="37" t="n">
        <v>2025</v>
      </c>
      <c r="C979" s="37" t="n">
        <v>4</v>
      </c>
      <c r="D979" s="37" t="n">
        <v>4</v>
      </c>
      <c r="E979" s="37" t="n">
        <v>5</v>
      </c>
      <c r="F979" s="37" t="n">
        <v>4</v>
      </c>
      <c r="G979" s="37" t="n">
        <v>3</v>
      </c>
      <c r="H979" s="37" t="n">
        <v>1</v>
      </c>
      <c r="I979" s="37" t="str">
        <f aca="false">IFERROR(VLOOKUP(A979,Employees!$A$2:$I$1501,9,FALSE()),"Unknown")</f>
        <v>Engineering</v>
      </c>
    </row>
    <row r="980" customFormat="false" ht="15" hidden="false" customHeight="false" outlineLevel="0" collapsed="false">
      <c r="A980" s="37" t="s">
        <v>1748</v>
      </c>
      <c r="B980" s="37" t="n">
        <v>2025</v>
      </c>
      <c r="C980" s="37" t="n">
        <v>3</v>
      </c>
      <c r="D980" s="37" t="n">
        <v>4</v>
      </c>
      <c r="E980" s="37" t="n">
        <v>4</v>
      </c>
      <c r="F980" s="37" t="n">
        <v>3</v>
      </c>
      <c r="G980" s="37" t="n">
        <v>3</v>
      </c>
      <c r="H980" s="37" t="n">
        <v>6</v>
      </c>
      <c r="I980" s="37" t="str">
        <f aca="false">IFERROR(VLOOKUP(A980,Employees!$A$2:$I$1501,9,FALSE()),"Unknown")</f>
        <v>Human Resources</v>
      </c>
    </row>
    <row r="981" customFormat="false" ht="15" hidden="false" customHeight="false" outlineLevel="0" collapsed="false">
      <c r="A981" s="37" t="s">
        <v>1850</v>
      </c>
      <c r="B981" s="37" t="n">
        <v>2025</v>
      </c>
      <c r="C981" s="37" t="n">
        <v>3</v>
      </c>
      <c r="D981" s="37" t="n">
        <v>4</v>
      </c>
      <c r="E981" s="37" t="n">
        <v>5</v>
      </c>
      <c r="F981" s="37" t="n">
        <v>2</v>
      </c>
      <c r="G981" s="37" t="n">
        <v>4</v>
      </c>
      <c r="H981" s="37" t="n">
        <v>9</v>
      </c>
      <c r="I981" s="37" t="str">
        <f aca="false">IFERROR(VLOOKUP(A981,Employees!$A$2:$I$1501,9,FALSE()),"Unknown")</f>
        <v>Human Resources</v>
      </c>
    </row>
    <row r="982" customFormat="false" ht="15" hidden="false" customHeight="false" outlineLevel="0" collapsed="false">
      <c r="A982" s="37" t="s">
        <v>1674</v>
      </c>
      <c r="B982" s="37" t="n">
        <v>2025</v>
      </c>
      <c r="C982" s="37" t="n">
        <v>3</v>
      </c>
      <c r="D982" s="37" t="n">
        <v>4</v>
      </c>
      <c r="E982" s="37" t="n">
        <v>5</v>
      </c>
      <c r="F982" s="37" t="n">
        <v>4</v>
      </c>
      <c r="G982" s="37" t="n">
        <v>3</v>
      </c>
      <c r="H982" s="37" t="n">
        <v>10</v>
      </c>
      <c r="I982" s="37" t="str">
        <f aca="false">IFERROR(VLOOKUP(A982,Employees!$A$2:$I$1501,9,FALSE()),"Unknown")</f>
        <v>Engineering</v>
      </c>
    </row>
    <row r="983" customFormat="false" ht="15" hidden="false" customHeight="false" outlineLevel="0" collapsed="false">
      <c r="A983" s="37" t="s">
        <v>1146</v>
      </c>
      <c r="B983" s="37" t="n">
        <v>2025</v>
      </c>
      <c r="C983" s="37" t="n">
        <v>3</v>
      </c>
      <c r="D983" s="37" t="n">
        <v>3</v>
      </c>
      <c r="E983" s="37" t="n">
        <v>4</v>
      </c>
      <c r="F983" s="37" t="n">
        <v>3</v>
      </c>
      <c r="G983" s="37" t="n">
        <v>3</v>
      </c>
      <c r="H983" s="37" t="n">
        <v>7</v>
      </c>
      <c r="I983" s="37" t="str">
        <f aca="false">IFERROR(VLOOKUP(A983,Employees!$A$2:$I$1501,9,FALSE()),"Unknown")</f>
        <v>Engineering</v>
      </c>
    </row>
    <row r="984" customFormat="false" ht="15" hidden="false" customHeight="false" outlineLevel="0" collapsed="false">
      <c r="A984" s="37" t="s">
        <v>583</v>
      </c>
      <c r="B984" s="37" t="n">
        <v>2025</v>
      </c>
      <c r="C984" s="37" t="n">
        <v>3</v>
      </c>
      <c r="D984" s="37" t="n">
        <v>4</v>
      </c>
      <c r="E984" s="37" t="n">
        <v>2</v>
      </c>
      <c r="F984" s="37" t="n">
        <v>4</v>
      </c>
      <c r="G984" s="37" t="n">
        <v>2</v>
      </c>
      <c r="H984" s="37" t="n">
        <v>7</v>
      </c>
      <c r="I984" s="37" t="str">
        <f aca="false">IFERROR(VLOOKUP(A984,Employees!$A$2:$I$1501,9,FALSE()),"Unknown")</f>
        <v>Engineering</v>
      </c>
    </row>
    <row r="985" customFormat="false" ht="15" hidden="false" customHeight="false" outlineLevel="0" collapsed="false">
      <c r="A985" s="37" t="s">
        <v>1017</v>
      </c>
      <c r="B985" s="37" t="n">
        <v>2025</v>
      </c>
      <c r="C985" s="37" t="n">
        <v>4</v>
      </c>
      <c r="D985" s="37" t="n">
        <v>3</v>
      </c>
      <c r="E985" s="37" t="n">
        <v>4</v>
      </c>
      <c r="F985" s="37" t="n">
        <v>4</v>
      </c>
      <c r="G985" s="37" t="n">
        <v>2</v>
      </c>
      <c r="H985" s="37" t="n">
        <v>10</v>
      </c>
      <c r="I985" s="37" t="str">
        <f aca="false">IFERROR(VLOOKUP(A985,Employees!$A$2:$I$1501,9,FALSE()),"Unknown")</f>
        <v>Sales</v>
      </c>
    </row>
    <row r="986" customFormat="false" ht="15" hidden="false" customHeight="false" outlineLevel="0" collapsed="false">
      <c r="A986" s="37" t="s">
        <v>895</v>
      </c>
      <c r="B986" s="37" t="n">
        <v>2025</v>
      </c>
      <c r="C986" s="37" t="n">
        <v>4</v>
      </c>
      <c r="D986" s="37" t="n">
        <v>3</v>
      </c>
      <c r="E986" s="37" t="n">
        <v>3</v>
      </c>
      <c r="F986" s="37" t="n">
        <v>1</v>
      </c>
      <c r="G986" s="37" t="n">
        <v>3</v>
      </c>
      <c r="H986" s="37" t="n">
        <v>9</v>
      </c>
      <c r="I986" s="37" t="str">
        <f aca="false">IFERROR(VLOOKUP(A986,Employees!$A$2:$I$1501,9,FALSE()),"Unknown")</f>
        <v>Operations</v>
      </c>
    </row>
    <row r="987" customFormat="false" ht="15" hidden="false" customHeight="false" outlineLevel="0" collapsed="false">
      <c r="A987" s="37" t="s">
        <v>753</v>
      </c>
      <c r="B987" s="37" t="n">
        <v>2025</v>
      </c>
      <c r="C987" s="37" t="n">
        <v>3</v>
      </c>
      <c r="D987" s="37" t="n">
        <v>2</v>
      </c>
      <c r="E987" s="37" t="n">
        <v>3</v>
      </c>
      <c r="F987" s="37" t="n">
        <v>4</v>
      </c>
      <c r="G987" s="37" t="n">
        <v>4</v>
      </c>
      <c r="H987" s="37" t="n">
        <v>9</v>
      </c>
      <c r="I987" s="37" t="str">
        <f aca="false">IFERROR(VLOOKUP(A987,Employees!$A$2:$I$1501,9,FALSE()),"Unknown")</f>
        <v>Engineering</v>
      </c>
    </row>
    <row r="988" customFormat="false" ht="15" hidden="false" customHeight="false" outlineLevel="0" collapsed="false">
      <c r="A988" s="37" t="s">
        <v>890</v>
      </c>
      <c r="B988" s="37" t="n">
        <v>2025</v>
      </c>
      <c r="C988" s="37" t="n">
        <v>5</v>
      </c>
      <c r="D988" s="37" t="n">
        <v>4</v>
      </c>
      <c r="E988" s="37" t="n">
        <v>5</v>
      </c>
      <c r="F988" s="37" t="n">
        <v>4</v>
      </c>
      <c r="G988" s="37" t="n">
        <v>3</v>
      </c>
      <c r="H988" s="37" t="n">
        <v>10</v>
      </c>
      <c r="I988" s="37" t="str">
        <f aca="false">IFERROR(VLOOKUP(A988,Employees!$A$2:$I$1501,9,FALSE()),"Unknown")</f>
        <v>Engineering</v>
      </c>
    </row>
    <row r="989" customFormat="false" ht="15" hidden="false" customHeight="false" outlineLevel="0" collapsed="false">
      <c r="A989" s="37" t="s">
        <v>1183</v>
      </c>
      <c r="B989" s="37" t="n">
        <v>2025</v>
      </c>
      <c r="C989" s="37" t="n">
        <v>3</v>
      </c>
      <c r="D989" s="37" t="n">
        <v>4</v>
      </c>
      <c r="E989" s="37" t="n">
        <v>3</v>
      </c>
      <c r="F989" s="37" t="n">
        <v>4</v>
      </c>
      <c r="G989" s="37" t="n">
        <v>4</v>
      </c>
      <c r="H989" s="37" t="n">
        <v>8</v>
      </c>
      <c r="I989" s="37" t="str">
        <f aca="false">IFERROR(VLOOKUP(A989,Employees!$A$2:$I$1501,9,FALSE()),"Unknown")</f>
        <v>Engineering</v>
      </c>
    </row>
    <row r="990" customFormat="false" ht="15" hidden="false" customHeight="false" outlineLevel="0" collapsed="false">
      <c r="A990" s="37" t="s">
        <v>764</v>
      </c>
      <c r="B990" s="37" t="n">
        <v>2025</v>
      </c>
      <c r="C990" s="37" t="n">
        <v>4</v>
      </c>
      <c r="D990" s="37" t="n">
        <v>4</v>
      </c>
      <c r="E990" s="37" t="n">
        <v>4</v>
      </c>
      <c r="F990" s="37" t="n">
        <v>2</v>
      </c>
      <c r="G990" s="37" t="n">
        <v>4</v>
      </c>
      <c r="H990" s="37" t="n">
        <v>7</v>
      </c>
      <c r="I990" s="37" t="str">
        <f aca="false">IFERROR(VLOOKUP(A990,Employees!$A$2:$I$1501,9,FALSE()),"Unknown")</f>
        <v>Customer Support</v>
      </c>
    </row>
    <row r="991" customFormat="false" ht="15" hidden="false" customHeight="false" outlineLevel="0" collapsed="false">
      <c r="A991" s="37" t="s">
        <v>1907</v>
      </c>
      <c r="B991" s="37" t="n">
        <v>2025</v>
      </c>
      <c r="C991" s="37" t="n">
        <v>4</v>
      </c>
      <c r="D991" s="37" t="n">
        <v>3</v>
      </c>
      <c r="E991" s="37" t="n">
        <v>5</v>
      </c>
      <c r="F991" s="37" t="n">
        <v>4</v>
      </c>
      <c r="G991" s="37" t="n">
        <v>4</v>
      </c>
      <c r="H991" s="37" t="n">
        <v>6</v>
      </c>
      <c r="I991" s="37" t="str">
        <f aca="false">IFERROR(VLOOKUP(A991,Employees!$A$2:$I$1501,9,FALSE()),"Unknown")</f>
        <v>Engineering</v>
      </c>
    </row>
    <row r="992" customFormat="false" ht="15" hidden="false" customHeight="false" outlineLevel="0" collapsed="false">
      <c r="A992" s="37" t="s">
        <v>699</v>
      </c>
      <c r="B992" s="37" t="n">
        <v>2025</v>
      </c>
      <c r="C992" s="37" t="n">
        <v>3</v>
      </c>
      <c r="D992" s="37" t="n">
        <v>3</v>
      </c>
      <c r="E992" s="37" t="n">
        <v>4</v>
      </c>
      <c r="F992" s="37" t="n">
        <v>3</v>
      </c>
      <c r="G992" s="37" t="n">
        <v>2</v>
      </c>
      <c r="H992" s="37" t="n">
        <v>6</v>
      </c>
      <c r="I992" s="37" t="str">
        <f aca="false">IFERROR(VLOOKUP(A992,Employees!$A$2:$I$1501,9,FALSE()),"Unknown")</f>
        <v>Customer Support</v>
      </c>
    </row>
    <row r="993" customFormat="false" ht="15" hidden="false" customHeight="false" outlineLevel="0" collapsed="false">
      <c r="A993" s="37" t="s">
        <v>1847</v>
      </c>
      <c r="B993" s="37" t="n">
        <v>2025</v>
      </c>
      <c r="C993" s="37" t="n">
        <v>4</v>
      </c>
      <c r="D993" s="37" t="n">
        <v>3</v>
      </c>
      <c r="E993" s="37" t="n">
        <v>4</v>
      </c>
      <c r="F993" s="37" t="n">
        <v>3</v>
      </c>
      <c r="G993" s="37" t="n">
        <v>2</v>
      </c>
      <c r="H993" s="37" t="n">
        <v>9</v>
      </c>
      <c r="I993" s="37" t="str">
        <f aca="false">IFERROR(VLOOKUP(A993,Employees!$A$2:$I$1501,9,FALSE()),"Unknown")</f>
        <v>Operations</v>
      </c>
    </row>
    <row r="994" customFormat="false" ht="15" hidden="false" customHeight="false" outlineLevel="0" collapsed="false">
      <c r="A994" s="37" t="s">
        <v>765</v>
      </c>
      <c r="B994" s="37" t="n">
        <v>2025</v>
      </c>
      <c r="C994" s="37" t="n">
        <v>4</v>
      </c>
      <c r="D994" s="37" t="n">
        <v>3</v>
      </c>
      <c r="E994" s="37" t="n">
        <v>3</v>
      </c>
      <c r="F994" s="37" t="n">
        <v>3</v>
      </c>
      <c r="G994" s="37" t="n">
        <v>2</v>
      </c>
      <c r="H994" s="37" t="n">
        <v>9</v>
      </c>
      <c r="I994" s="37" t="str">
        <f aca="false">IFERROR(VLOOKUP(A994,Employees!$A$2:$I$1501,9,FALSE()),"Unknown")</f>
        <v>Customer Support</v>
      </c>
    </row>
    <row r="995" customFormat="false" ht="15" hidden="false" customHeight="false" outlineLevel="0" collapsed="false">
      <c r="A995" s="37" t="s">
        <v>1399</v>
      </c>
      <c r="B995" s="37" t="n">
        <v>2025</v>
      </c>
      <c r="C995" s="37" t="n">
        <v>4</v>
      </c>
      <c r="D995" s="37" t="n">
        <v>4</v>
      </c>
      <c r="E995" s="37" t="n">
        <v>3</v>
      </c>
      <c r="F995" s="37" t="n">
        <v>4</v>
      </c>
      <c r="G995" s="37" t="n">
        <v>5</v>
      </c>
      <c r="H995" s="37" t="n">
        <v>8</v>
      </c>
      <c r="I995" s="37" t="str">
        <f aca="false">IFERROR(VLOOKUP(A995,Employees!$A$2:$I$1501,9,FALSE()),"Unknown")</f>
        <v>Data &amp; AI</v>
      </c>
    </row>
    <row r="996" customFormat="false" ht="15" hidden="false" customHeight="false" outlineLevel="0" collapsed="false">
      <c r="A996" s="37" t="s">
        <v>647</v>
      </c>
      <c r="B996" s="37" t="n">
        <v>2025</v>
      </c>
      <c r="C996" s="37" t="n">
        <v>4</v>
      </c>
      <c r="D996" s="37" t="n">
        <v>4</v>
      </c>
      <c r="E996" s="37" t="n">
        <v>4</v>
      </c>
      <c r="F996" s="37" t="n">
        <v>5</v>
      </c>
      <c r="G996" s="37" t="n">
        <v>4</v>
      </c>
      <c r="H996" s="37" t="n">
        <v>8</v>
      </c>
      <c r="I996" s="37" t="str">
        <f aca="false">IFERROR(VLOOKUP(A996,Employees!$A$2:$I$1501,9,FALSE()),"Unknown")</f>
        <v>Engineering</v>
      </c>
    </row>
    <row r="997" customFormat="false" ht="15" hidden="false" customHeight="false" outlineLevel="0" collapsed="false">
      <c r="A997" s="37" t="s">
        <v>1852</v>
      </c>
      <c r="B997" s="37" t="n">
        <v>2025</v>
      </c>
      <c r="C997" s="37" t="n">
        <v>4</v>
      </c>
      <c r="D997" s="37" t="n">
        <v>4</v>
      </c>
      <c r="E997" s="37" t="n">
        <v>3</v>
      </c>
      <c r="F997" s="37" t="n">
        <v>4</v>
      </c>
      <c r="G997" s="37" t="n">
        <v>5</v>
      </c>
      <c r="H997" s="37" t="n">
        <v>8</v>
      </c>
      <c r="I997" s="37" t="str">
        <f aca="false">IFERROR(VLOOKUP(A997,Employees!$A$2:$I$1501,9,FALSE()),"Unknown")</f>
        <v>Engineering</v>
      </c>
    </row>
    <row r="998" customFormat="false" ht="15" hidden="false" customHeight="false" outlineLevel="0" collapsed="false">
      <c r="A998" s="37" t="s">
        <v>1709</v>
      </c>
      <c r="B998" s="37" t="n">
        <v>2025</v>
      </c>
      <c r="C998" s="37" t="n">
        <v>3</v>
      </c>
      <c r="D998" s="37" t="n">
        <v>3</v>
      </c>
      <c r="E998" s="37" t="n">
        <v>4</v>
      </c>
      <c r="F998" s="37" t="n">
        <v>3</v>
      </c>
      <c r="G998" s="37" t="n">
        <v>3</v>
      </c>
      <c r="H998" s="37" t="n">
        <v>5</v>
      </c>
      <c r="I998" s="37" t="str">
        <f aca="false">IFERROR(VLOOKUP(A998,Employees!$A$2:$I$1501,9,FALSE()),"Unknown")</f>
        <v>Engineering</v>
      </c>
    </row>
    <row r="999" customFormat="false" ht="15" hidden="false" customHeight="false" outlineLevel="0" collapsed="false">
      <c r="A999" s="37" t="s">
        <v>1737</v>
      </c>
      <c r="B999" s="37" t="n">
        <v>2025</v>
      </c>
      <c r="C999" s="37" t="n">
        <v>3</v>
      </c>
      <c r="D999" s="37" t="n">
        <v>5</v>
      </c>
      <c r="E999" s="37" t="n">
        <v>3</v>
      </c>
      <c r="F999" s="37" t="n">
        <v>4</v>
      </c>
      <c r="G999" s="37" t="n">
        <v>3</v>
      </c>
      <c r="H999" s="37" t="n">
        <v>7</v>
      </c>
      <c r="I999" s="37" t="str">
        <f aca="false">IFERROR(VLOOKUP(A999,Employees!$A$2:$I$1501,9,FALSE()),"Unknown")</f>
        <v>Customer Support</v>
      </c>
    </row>
    <row r="1000" customFormat="false" ht="15" hidden="false" customHeight="false" outlineLevel="0" collapsed="false">
      <c r="A1000" s="37" t="s">
        <v>806</v>
      </c>
      <c r="B1000" s="37" t="n">
        <v>2025</v>
      </c>
      <c r="C1000" s="37" t="n">
        <v>4</v>
      </c>
      <c r="D1000" s="37" t="n">
        <v>2</v>
      </c>
      <c r="E1000" s="37" t="n">
        <v>5</v>
      </c>
      <c r="F1000" s="37" t="n">
        <v>4</v>
      </c>
      <c r="G1000" s="37" t="n">
        <v>5</v>
      </c>
      <c r="H1000" s="37" t="n">
        <v>7</v>
      </c>
      <c r="I1000" s="37" t="str">
        <f aca="false">IFERROR(VLOOKUP(A1000,Employees!$A$2:$I$1501,9,FALSE()),"Unknown")</f>
        <v>Customer Support</v>
      </c>
    </row>
    <row r="1001" customFormat="false" ht="15" hidden="false" customHeight="false" outlineLevel="0" collapsed="false">
      <c r="A1001" s="37" t="s">
        <v>534</v>
      </c>
      <c r="B1001" s="37" t="n">
        <v>2025</v>
      </c>
      <c r="C1001" s="37" t="n">
        <v>4</v>
      </c>
      <c r="D1001" s="37" t="n">
        <v>4</v>
      </c>
      <c r="E1001" s="37" t="n">
        <v>4</v>
      </c>
      <c r="F1001" s="37" t="n">
        <v>3</v>
      </c>
      <c r="G1001" s="37" t="n">
        <v>3</v>
      </c>
      <c r="H1001" s="37" t="n">
        <v>7</v>
      </c>
      <c r="I1001" s="37" t="str">
        <f aca="false">IFERROR(VLOOKUP(A1001,Employees!$A$2:$I$1501,9,FALSE()),"Unknown")</f>
        <v>Engineering</v>
      </c>
    </row>
    <row r="1002" customFormat="false" ht="15" hidden="false" customHeight="false" outlineLevel="0" collapsed="false">
      <c r="A1002" s="37" t="s">
        <v>1580</v>
      </c>
      <c r="B1002" s="37" t="n">
        <v>2025</v>
      </c>
      <c r="C1002" s="37" t="n">
        <v>4</v>
      </c>
      <c r="D1002" s="37" t="n">
        <v>3</v>
      </c>
      <c r="E1002" s="37" t="n">
        <v>3</v>
      </c>
      <c r="F1002" s="37" t="n">
        <v>4</v>
      </c>
      <c r="G1002" s="37" t="n">
        <v>3</v>
      </c>
      <c r="H1002" s="37" t="n">
        <v>6</v>
      </c>
      <c r="I1002" s="37" t="str">
        <f aca="false">IFERROR(VLOOKUP(A1002,Employees!$A$2:$I$1501,9,FALSE()),"Unknown")</f>
        <v>Customer Support</v>
      </c>
    </row>
    <row r="1003" customFormat="false" ht="15" hidden="false" customHeight="false" outlineLevel="0" collapsed="false">
      <c r="A1003" s="37" t="s">
        <v>1552</v>
      </c>
      <c r="B1003" s="37" t="n">
        <v>2025</v>
      </c>
      <c r="C1003" s="37" t="n">
        <v>4</v>
      </c>
      <c r="D1003" s="37" t="n">
        <v>4</v>
      </c>
      <c r="E1003" s="37" t="n">
        <v>2</v>
      </c>
      <c r="F1003" s="37" t="n">
        <v>2</v>
      </c>
      <c r="G1003" s="37" t="n">
        <v>3</v>
      </c>
      <c r="H1003" s="37" t="n">
        <v>8</v>
      </c>
      <c r="I1003" s="37" t="str">
        <f aca="false">IFERROR(VLOOKUP(A1003,Employees!$A$2:$I$1501,9,FALSE()),"Unknown")</f>
        <v>Marketing</v>
      </c>
    </row>
    <row r="1004" customFormat="false" ht="15" hidden="false" customHeight="false" outlineLevel="0" collapsed="false">
      <c r="A1004" s="37" t="s">
        <v>763</v>
      </c>
      <c r="B1004" s="37" t="n">
        <v>2025</v>
      </c>
      <c r="C1004" s="37" t="n">
        <v>5</v>
      </c>
      <c r="D1004" s="37" t="n">
        <v>5</v>
      </c>
      <c r="E1004" s="37" t="n">
        <v>4</v>
      </c>
      <c r="F1004" s="37" t="n">
        <v>5</v>
      </c>
      <c r="G1004" s="37" t="n">
        <v>4</v>
      </c>
      <c r="H1004" s="37" t="n">
        <v>10</v>
      </c>
      <c r="I1004" s="37" t="str">
        <f aca="false">IFERROR(VLOOKUP(A1004,Employees!$A$2:$I$1501,9,FALSE()),"Unknown")</f>
        <v>Sales</v>
      </c>
    </row>
    <row r="1005" customFormat="false" ht="15" hidden="false" customHeight="false" outlineLevel="0" collapsed="false">
      <c r="A1005" s="37" t="s">
        <v>378</v>
      </c>
      <c r="B1005" s="37" t="n">
        <v>2025</v>
      </c>
      <c r="C1005" s="37" t="n">
        <v>2</v>
      </c>
      <c r="D1005" s="37" t="n">
        <v>2</v>
      </c>
      <c r="E1005" s="37" t="n">
        <v>3</v>
      </c>
      <c r="F1005" s="37" t="n">
        <v>3</v>
      </c>
      <c r="G1005" s="37" t="n">
        <v>5</v>
      </c>
      <c r="H1005" s="37" t="n">
        <v>6</v>
      </c>
      <c r="I1005" s="37" t="str">
        <f aca="false">IFERROR(VLOOKUP(A1005,Employees!$A$2:$I$1501,9,FALSE()),"Unknown")</f>
        <v>Data &amp; AI</v>
      </c>
    </row>
    <row r="1006" customFormat="false" ht="15" hidden="false" customHeight="false" outlineLevel="0" collapsed="false">
      <c r="A1006" s="37" t="s">
        <v>1145</v>
      </c>
      <c r="B1006" s="37" t="n">
        <v>2025</v>
      </c>
      <c r="C1006" s="37" t="n">
        <v>3</v>
      </c>
      <c r="D1006" s="37" t="n">
        <v>4</v>
      </c>
      <c r="E1006" s="37" t="n">
        <v>3</v>
      </c>
      <c r="F1006" s="37" t="n">
        <v>4</v>
      </c>
      <c r="G1006" s="37" t="n">
        <v>4</v>
      </c>
      <c r="H1006" s="37" t="n">
        <v>6</v>
      </c>
      <c r="I1006" s="37" t="str">
        <f aca="false">IFERROR(VLOOKUP(A1006,Employees!$A$2:$I$1501,9,FALSE()),"Unknown")</f>
        <v>Engineering</v>
      </c>
    </row>
    <row r="1007" customFormat="false" ht="15" hidden="false" customHeight="false" outlineLevel="0" collapsed="false">
      <c r="A1007" s="37" t="s">
        <v>616</v>
      </c>
      <c r="B1007" s="37" t="n">
        <v>2025</v>
      </c>
      <c r="C1007" s="37" t="n">
        <v>5</v>
      </c>
      <c r="D1007" s="37" t="n">
        <v>4</v>
      </c>
      <c r="E1007" s="37" t="n">
        <v>4</v>
      </c>
      <c r="F1007" s="37" t="n">
        <v>5</v>
      </c>
      <c r="G1007" s="37" t="n">
        <v>3</v>
      </c>
      <c r="H1007" s="37" t="n">
        <v>9</v>
      </c>
      <c r="I1007" s="37" t="str">
        <f aca="false">IFERROR(VLOOKUP(A1007,Employees!$A$2:$I$1501,9,FALSE()),"Unknown")</f>
        <v>Finance</v>
      </c>
    </row>
    <row r="1008" customFormat="false" ht="15" hidden="false" customHeight="false" outlineLevel="0" collapsed="false">
      <c r="A1008" s="37" t="s">
        <v>1437</v>
      </c>
      <c r="B1008" s="37" t="n">
        <v>2025</v>
      </c>
      <c r="C1008" s="37" t="n">
        <v>3</v>
      </c>
      <c r="D1008" s="37" t="n">
        <v>2</v>
      </c>
      <c r="E1008" s="37" t="n">
        <v>2</v>
      </c>
      <c r="F1008" s="37" t="n">
        <v>5</v>
      </c>
      <c r="G1008" s="37" t="n">
        <v>4</v>
      </c>
      <c r="H1008" s="37" t="n">
        <v>8</v>
      </c>
      <c r="I1008" s="37" t="str">
        <f aca="false">IFERROR(VLOOKUP(A1008,Employees!$A$2:$I$1501,9,FALSE()),"Unknown")</f>
        <v>Finance</v>
      </c>
    </row>
    <row r="1009" customFormat="false" ht="15" hidden="false" customHeight="false" outlineLevel="0" collapsed="false">
      <c r="A1009" s="37" t="s">
        <v>1641</v>
      </c>
      <c r="B1009" s="37" t="n">
        <v>2025</v>
      </c>
      <c r="C1009" s="37" t="n">
        <v>3</v>
      </c>
      <c r="D1009" s="37" t="n">
        <v>4</v>
      </c>
      <c r="E1009" s="37" t="n">
        <v>3</v>
      </c>
      <c r="F1009" s="37" t="n">
        <v>5</v>
      </c>
      <c r="G1009" s="37" t="n">
        <v>4</v>
      </c>
      <c r="H1009" s="37" t="n">
        <v>9</v>
      </c>
      <c r="I1009" s="37" t="str">
        <f aca="false">IFERROR(VLOOKUP(A1009,Employees!$A$2:$I$1501,9,FALSE()),"Unknown")</f>
        <v>Operations</v>
      </c>
    </row>
    <row r="1010" customFormat="false" ht="15" hidden="false" customHeight="false" outlineLevel="0" collapsed="false">
      <c r="A1010" s="37" t="s">
        <v>937</v>
      </c>
      <c r="B1010" s="37" t="n">
        <v>2025</v>
      </c>
      <c r="C1010" s="37" t="n">
        <v>4</v>
      </c>
      <c r="D1010" s="37" t="n">
        <v>4</v>
      </c>
      <c r="E1010" s="37" t="n">
        <v>4</v>
      </c>
      <c r="F1010" s="37" t="n">
        <v>5</v>
      </c>
      <c r="G1010" s="37" t="n">
        <v>4</v>
      </c>
      <c r="H1010" s="37" t="n">
        <v>6</v>
      </c>
      <c r="I1010" s="37" t="str">
        <f aca="false">IFERROR(VLOOKUP(A1010,Employees!$A$2:$I$1501,9,FALSE()),"Unknown")</f>
        <v>Operations</v>
      </c>
    </row>
    <row r="1011" customFormat="false" ht="15" hidden="false" customHeight="false" outlineLevel="0" collapsed="false">
      <c r="A1011" s="37" t="s">
        <v>443</v>
      </c>
      <c r="B1011" s="37" t="n">
        <v>2025</v>
      </c>
      <c r="C1011" s="37" t="n">
        <v>4</v>
      </c>
      <c r="D1011" s="37" t="n">
        <v>3</v>
      </c>
      <c r="E1011" s="37" t="n">
        <v>3</v>
      </c>
      <c r="F1011" s="37" t="n">
        <v>3</v>
      </c>
      <c r="G1011" s="37" t="n">
        <v>1</v>
      </c>
      <c r="H1011" s="37" t="n">
        <v>7</v>
      </c>
      <c r="I1011" s="37" t="str">
        <f aca="false">IFERROR(VLOOKUP(A1011,Employees!$A$2:$I$1501,9,FALSE()),"Unknown")</f>
        <v>Engineering</v>
      </c>
    </row>
    <row r="1012" customFormat="false" ht="15" hidden="false" customHeight="false" outlineLevel="0" collapsed="false">
      <c r="A1012" s="37" t="s">
        <v>622</v>
      </c>
      <c r="B1012" s="37" t="n">
        <v>2025</v>
      </c>
      <c r="C1012" s="37" t="n">
        <v>5</v>
      </c>
      <c r="D1012" s="37" t="n">
        <v>4</v>
      </c>
      <c r="E1012" s="37" t="n">
        <v>5</v>
      </c>
      <c r="F1012" s="37" t="n">
        <v>3</v>
      </c>
      <c r="G1012" s="37" t="n">
        <v>3</v>
      </c>
      <c r="H1012" s="37" t="n">
        <v>7</v>
      </c>
      <c r="I1012" s="37" t="str">
        <f aca="false">IFERROR(VLOOKUP(A1012,Employees!$A$2:$I$1501,9,FALSE()),"Unknown")</f>
        <v>Engineering</v>
      </c>
    </row>
    <row r="1013" customFormat="false" ht="15" hidden="false" customHeight="false" outlineLevel="0" collapsed="false">
      <c r="A1013" s="37" t="s">
        <v>996</v>
      </c>
      <c r="B1013" s="37" t="n">
        <v>2025</v>
      </c>
      <c r="C1013" s="37" t="n">
        <v>4</v>
      </c>
      <c r="D1013" s="37" t="n">
        <v>4</v>
      </c>
      <c r="E1013" s="37" t="n">
        <v>5</v>
      </c>
      <c r="F1013" s="37" t="n">
        <v>3</v>
      </c>
      <c r="G1013" s="37" t="n">
        <v>4</v>
      </c>
      <c r="H1013" s="37" t="n">
        <v>9</v>
      </c>
      <c r="I1013" s="37" t="str">
        <f aca="false">IFERROR(VLOOKUP(A1013,Employees!$A$2:$I$1501,9,FALSE()),"Unknown")</f>
        <v>Marketing</v>
      </c>
    </row>
    <row r="1014" customFormat="false" ht="15" hidden="false" customHeight="false" outlineLevel="0" collapsed="false">
      <c r="A1014" s="37" t="s">
        <v>611</v>
      </c>
      <c r="B1014" s="37" t="n">
        <v>2025</v>
      </c>
      <c r="C1014" s="37" t="n">
        <v>5</v>
      </c>
      <c r="D1014" s="37" t="n">
        <v>2</v>
      </c>
      <c r="E1014" s="37" t="n">
        <v>2</v>
      </c>
      <c r="F1014" s="37" t="n">
        <v>4</v>
      </c>
      <c r="G1014" s="37" t="n">
        <v>5</v>
      </c>
      <c r="H1014" s="37" t="n">
        <v>7</v>
      </c>
      <c r="I1014" s="37" t="str">
        <f aca="false">IFERROR(VLOOKUP(A1014,Employees!$A$2:$I$1501,9,FALSE()),"Unknown")</f>
        <v>Engineering</v>
      </c>
    </row>
    <row r="1015" customFormat="false" ht="15" hidden="false" customHeight="false" outlineLevel="0" collapsed="false">
      <c r="A1015" s="37" t="s">
        <v>875</v>
      </c>
      <c r="B1015" s="37" t="n">
        <v>2025</v>
      </c>
      <c r="C1015" s="37" t="n">
        <v>4</v>
      </c>
      <c r="D1015" s="37" t="n">
        <v>5</v>
      </c>
      <c r="E1015" s="37" t="n">
        <v>3</v>
      </c>
      <c r="F1015" s="37" t="n">
        <v>3</v>
      </c>
      <c r="G1015" s="37" t="n">
        <v>4</v>
      </c>
      <c r="H1015" s="37" t="n">
        <v>7</v>
      </c>
      <c r="I1015" s="37" t="str">
        <f aca="false">IFERROR(VLOOKUP(A1015,Employees!$A$2:$I$1501,9,FALSE()),"Unknown")</f>
        <v>Operations</v>
      </c>
    </row>
    <row r="1016" customFormat="false" ht="15" hidden="false" customHeight="false" outlineLevel="0" collapsed="false">
      <c r="A1016" s="37" t="s">
        <v>1237</v>
      </c>
      <c r="B1016" s="37" t="n">
        <v>2025</v>
      </c>
      <c r="C1016" s="37" t="n">
        <v>4</v>
      </c>
      <c r="D1016" s="37" t="n">
        <v>3</v>
      </c>
      <c r="E1016" s="37" t="n">
        <v>3</v>
      </c>
      <c r="F1016" s="37" t="n">
        <v>3</v>
      </c>
      <c r="G1016" s="37" t="n">
        <v>4</v>
      </c>
      <c r="H1016" s="37" t="n">
        <v>5</v>
      </c>
      <c r="I1016" s="37" t="str">
        <f aca="false">IFERROR(VLOOKUP(A1016,Employees!$A$2:$I$1501,9,FALSE()),"Unknown")</f>
        <v>Engineering</v>
      </c>
    </row>
    <row r="1017" customFormat="false" ht="15" hidden="false" customHeight="false" outlineLevel="0" collapsed="false">
      <c r="A1017" s="37" t="s">
        <v>1488</v>
      </c>
      <c r="B1017" s="37" t="n">
        <v>2025</v>
      </c>
      <c r="C1017" s="37" t="n">
        <v>3</v>
      </c>
      <c r="D1017" s="37" t="n">
        <v>3</v>
      </c>
      <c r="E1017" s="37" t="n">
        <v>3</v>
      </c>
      <c r="F1017" s="37" t="n">
        <v>4</v>
      </c>
      <c r="G1017" s="37" t="n">
        <v>3</v>
      </c>
      <c r="H1017" s="37" t="n">
        <v>7</v>
      </c>
      <c r="I1017" s="37" t="str">
        <f aca="false">IFERROR(VLOOKUP(A1017,Employees!$A$2:$I$1501,9,FALSE()),"Unknown")</f>
        <v>Sales</v>
      </c>
    </row>
    <row r="1018" customFormat="false" ht="15" hidden="false" customHeight="false" outlineLevel="0" collapsed="false">
      <c r="A1018" s="37" t="s">
        <v>1659</v>
      </c>
      <c r="B1018" s="37" t="n">
        <v>2025</v>
      </c>
      <c r="C1018" s="37" t="n">
        <v>4</v>
      </c>
      <c r="D1018" s="37" t="n">
        <v>2</v>
      </c>
      <c r="E1018" s="37" t="n">
        <v>3</v>
      </c>
      <c r="F1018" s="37" t="n">
        <v>5</v>
      </c>
      <c r="G1018" s="37" t="n">
        <v>3</v>
      </c>
      <c r="H1018" s="37" t="n">
        <v>9</v>
      </c>
      <c r="I1018" s="37" t="str">
        <f aca="false">IFERROR(VLOOKUP(A1018,Employees!$A$2:$I$1501,9,FALSE()),"Unknown")</f>
        <v>Operations</v>
      </c>
    </row>
    <row r="1019" customFormat="false" ht="15" hidden="false" customHeight="false" outlineLevel="0" collapsed="false">
      <c r="A1019" s="37" t="s">
        <v>349</v>
      </c>
      <c r="B1019" s="37" t="n">
        <v>2025</v>
      </c>
      <c r="C1019" s="37" t="n">
        <v>3</v>
      </c>
      <c r="D1019" s="37" t="n">
        <v>4</v>
      </c>
      <c r="E1019" s="37" t="n">
        <v>3</v>
      </c>
      <c r="F1019" s="37" t="n">
        <v>2</v>
      </c>
      <c r="G1019" s="37" t="n">
        <v>3</v>
      </c>
      <c r="H1019" s="37" t="n">
        <v>9</v>
      </c>
      <c r="I1019" s="37" t="str">
        <f aca="false">IFERROR(VLOOKUP(A1019,Employees!$A$2:$I$1501,9,FALSE()),"Unknown")</f>
        <v>Sales</v>
      </c>
    </row>
    <row r="1020" customFormat="false" ht="15" hidden="false" customHeight="false" outlineLevel="0" collapsed="false">
      <c r="A1020" s="37" t="s">
        <v>1432</v>
      </c>
      <c r="B1020" s="37" t="n">
        <v>2025</v>
      </c>
      <c r="C1020" s="37" t="n">
        <v>4</v>
      </c>
      <c r="D1020" s="37" t="n">
        <v>4</v>
      </c>
      <c r="E1020" s="37" t="n">
        <v>3</v>
      </c>
      <c r="F1020" s="37" t="n">
        <v>4</v>
      </c>
      <c r="G1020" s="37" t="n">
        <v>3</v>
      </c>
      <c r="H1020" s="37" t="n">
        <v>6</v>
      </c>
      <c r="I1020" s="37" t="str">
        <f aca="false">IFERROR(VLOOKUP(A1020,Employees!$A$2:$I$1501,9,FALSE()),"Unknown")</f>
        <v>Human Resources</v>
      </c>
    </row>
    <row r="1021" customFormat="false" ht="15" hidden="false" customHeight="false" outlineLevel="0" collapsed="false">
      <c r="A1021" s="37" t="s">
        <v>1379</v>
      </c>
      <c r="B1021" s="37" t="n">
        <v>2025</v>
      </c>
      <c r="C1021" s="37" t="n">
        <v>3</v>
      </c>
      <c r="D1021" s="37" t="n">
        <v>3</v>
      </c>
      <c r="E1021" s="37" t="n">
        <v>3</v>
      </c>
      <c r="F1021" s="37" t="n">
        <v>4</v>
      </c>
      <c r="G1021" s="37" t="n">
        <v>2</v>
      </c>
      <c r="H1021" s="37" t="n">
        <v>7</v>
      </c>
      <c r="I1021" s="37" t="str">
        <f aca="false">IFERROR(VLOOKUP(A1021,Employees!$A$2:$I$1501,9,FALSE()),"Unknown")</f>
        <v>Sales</v>
      </c>
    </row>
    <row r="1022" customFormat="false" ht="15" hidden="false" customHeight="false" outlineLevel="0" collapsed="false">
      <c r="A1022" s="37" t="s">
        <v>1711</v>
      </c>
      <c r="B1022" s="37" t="n">
        <v>2025</v>
      </c>
      <c r="C1022" s="37" t="n">
        <v>3</v>
      </c>
      <c r="D1022" s="37" t="n">
        <v>4</v>
      </c>
      <c r="E1022" s="37" t="n">
        <v>4</v>
      </c>
      <c r="F1022" s="37" t="n">
        <v>3</v>
      </c>
      <c r="G1022" s="37" t="n">
        <v>4</v>
      </c>
      <c r="H1022" s="37" t="n">
        <v>8</v>
      </c>
      <c r="I1022" s="37" t="str">
        <f aca="false">IFERROR(VLOOKUP(A1022,Employees!$A$2:$I$1501,9,FALSE()),"Unknown")</f>
        <v>Sales</v>
      </c>
    </row>
    <row r="1023" customFormat="false" ht="15" hidden="false" customHeight="false" outlineLevel="0" collapsed="false">
      <c r="A1023" s="37" t="s">
        <v>1779</v>
      </c>
      <c r="B1023" s="37" t="n">
        <v>2025</v>
      </c>
      <c r="C1023" s="37" t="n">
        <v>4</v>
      </c>
      <c r="D1023" s="37" t="n">
        <v>3</v>
      </c>
      <c r="E1023" s="37" t="n">
        <v>4</v>
      </c>
      <c r="F1023" s="37" t="n">
        <v>4</v>
      </c>
      <c r="G1023" s="37" t="n">
        <v>4</v>
      </c>
      <c r="H1023" s="37" t="n">
        <v>10</v>
      </c>
      <c r="I1023" s="37" t="str">
        <f aca="false">IFERROR(VLOOKUP(A1023,Employees!$A$2:$I$1501,9,FALSE()),"Unknown")</f>
        <v>Engineering</v>
      </c>
    </row>
    <row r="1024" customFormat="false" ht="15" hidden="false" customHeight="false" outlineLevel="0" collapsed="false">
      <c r="A1024" s="37" t="s">
        <v>1287</v>
      </c>
      <c r="B1024" s="37" t="n">
        <v>2025</v>
      </c>
      <c r="C1024" s="37" t="n">
        <v>4</v>
      </c>
      <c r="D1024" s="37" t="n">
        <v>5</v>
      </c>
      <c r="E1024" s="37" t="n">
        <v>5</v>
      </c>
      <c r="F1024" s="37" t="n">
        <v>2</v>
      </c>
      <c r="G1024" s="37" t="n">
        <v>4</v>
      </c>
      <c r="H1024" s="37" t="n">
        <v>8</v>
      </c>
      <c r="I1024" s="37" t="str">
        <f aca="false">IFERROR(VLOOKUP(A1024,Employees!$A$2:$I$1501,9,FALSE()),"Unknown")</f>
        <v>Engineering</v>
      </c>
    </row>
    <row r="1025" customFormat="false" ht="15" hidden="false" customHeight="false" outlineLevel="0" collapsed="false">
      <c r="A1025" s="37" t="s">
        <v>836</v>
      </c>
      <c r="B1025" s="37" t="n">
        <v>2025</v>
      </c>
      <c r="C1025" s="37" t="n">
        <v>4</v>
      </c>
      <c r="D1025" s="37" t="n">
        <v>3</v>
      </c>
      <c r="E1025" s="37" t="n">
        <v>2</v>
      </c>
      <c r="F1025" s="37" t="n">
        <v>2</v>
      </c>
      <c r="G1025" s="37" t="n">
        <v>5</v>
      </c>
      <c r="H1025" s="37" t="n">
        <v>8</v>
      </c>
      <c r="I1025" s="37" t="str">
        <f aca="false">IFERROR(VLOOKUP(A1025,Employees!$A$2:$I$1501,9,FALSE()),"Unknown")</f>
        <v>Customer Support</v>
      </c>
    </row>
    <row r="1026" customFormat="false" ht="15" hidden="false" customHeight="false" outlineLevel="0" collapsed="false">
      <c r="A1026" s="37" t="s">
        <v>1492</v>
      </c>
      <c r="B1026" s="37" t="n">
        <v>2025</v>
      </c>
      <c r="C1026" s="37" t="n">
        <v>2</v>
      </c>
      <c r="D1026" s="37" t="n">
        <v>2</v>
      </c>
      <c r="E1026" s="37" t="n">
        <v>1</v>
      </c>
      <c r="F1026" s="37" t="n">
        <v>4</v>
      </c>
      <c r="G1026" s="37" t="n">
        <v>3</v>
      </c>
      <c r="H1026" s="37" t="n">
        <v>8</v>
      </c>
      <c r="I1026" s="37" t="str">
        <f aca="false">IFERROR(VLOOKUP(A1026,Employees!$A$2:$I$1501,9,FALSE()),"Unknown")</f>
        <v>Customer Support</v>
      </c>
    </row>
    <row r="1027" customFormat="false" ht="15" hidden="false" customHeight="false" outlineLevel="0" collapsed="false">
      <c r="A1027" s="37" t="s">
        <v>1361</v>
      </c>
      <c r="B1027" s="37" t="n">
        <v>2025</v>
      </c>
      <c r="C1027" s="37" t="n">
        <v>4</v>
      </c>
      <c r="D1027" s="37" t="n">
        <v>4</v>
      </c>
      <c r="E1027" s="37" t="n">
        <v>3</v>
      </c>
      <c r="F1027" s="37" t="n">
        <v>4</v>
      </c>
      <c r="G1027" s="37" t="n">
        <v>4</v>
      </c>
      <c r="H1027" s="37" t="n">
        <v>5</v>
      </c>
      <c r="I1027" s="37" t="str">
        <f aca="false">IFERROR(VLOOKUP(A1027,Employees!$A$2:$I$1501,9,FALSE()),"Unknown")</f>
        <v>Operations</v>
      </c>
    </row>
    <row r="1028" customFormat="false" ht="15" hidden="false" customHeight="false" outlineLevel="0" collapsed="false">
      <c r="A1028" s="37" t="s">
        <v>1811</v>
      </c>
      <c r="B1028" s="37" t="n">
        <v>2025</v>
      </c>
      <c r="C1028" s="37" t="n">
        <v>3</v>
      </c>
      <c r="D1028" s="37" t="n">
        <v>3</v>
      </c>
      <c r="E1028" s="37" t="n">
        <v>4</v>
      </c>
      <c r="F1028" s="37" t="n">
        <v>5</v>
      </c>
      <c r="G1028" s="37" t="n">
        <v>3</v>
      </c>
      <c r="H1028" s="37" t="n">
        <v>7</v>
      </c>
      <c r="I1028" s="37" t="str">
        <f aca="false">IFERROR(VLOOKUP(A1028,Employees!$A$2:$I$1501,9,FALSE()),"Unknown")</f>
        <v>Customer Support</v>
      </c>
    </row>
    <row r="1029" customFormat="false" ht="15" hidden="false" customHeight="false" outlineLevel="0" collapsed="false">
      <c r="A1029" s="37" t="s">
        <v>1524</v>
      </c>
      <c r="B1029" s="37" t="n">
        <v>2025</v>
      </c>
      <c r="C1029" s="37" t="n">
        <v>3</v>
      </c>
      <c r="D1029" s="37" t="n">
        <v>3</v>
      </c>
      <c r="E1029" s="37" t="n">
        <v>3</v>
      </c>
      <c r="F1029" s="37" t="n">
        <v>4</v>
      </c>
      <c r="G1029" s="37" t="n">
        <v>3</v>
      </c>
      <c r="H1029" s="37" t="n">
        <v>7</v>
      </c>
      <c r="I1029" s="37" t="str">
        <f aca="false">IFERROR(VLOOKUP(A1029,Employees!$A$2:$I$1501,9,FALSE()),"Unknown")</f>
        <v>Customer Support</v>
      </c>
    </row>
    <row r="1030" customFormat="false" ht="15" hidden="false" customHeight="false" outlineLevel="0" collapsed="false">
      <c r="A1030" s="37" t="s">
        <v>1178</v>
      </c>
      <c r="B1030" s="37" t="n">
        <v>2025</v>
      </c>
      <c r="C1030" s="37" t="n">
        <v>3</v>
      </c>
      <c r="D1030" s="37" t="n">
        <v>4</v>
      </c>
      <c r="E1030" s="37" t="n">
        <v>2</v>
      </c>
      <c r="F1030" s="37" t="n">
        <v>3</v>
      </c>
      <c r="G1030" s="37" t="n">
        <v>4</v>
      </c>
      <c r="H1030" s="37" t="n">
        <v>5</v>
      </c>
      <c r="I1030" s="37" t="str">
        <f aca="false">IFERROR(VLOOKUP(A1030,Employees!$A$2:$I$1501,9,FALSE()),"Unknown")</f>
        <v>Customer Support</v>
      </c>
    </row>
    <row r="1031" customFormat="false" ht="15" hidden="false" customHeight="false" outlineLevel="0" collapsed="false">
      <c r="A1031" s="37" t="s">
        <v>652</v>
      </c>
      <c r="B1031" s="37" t="n">
        <v>2025</v>
      </c>
      <c r="C1031" s="37" t="n">
        <v>4</v>
      </c>
      <c r="D1031" s="37" t="n">
        <v>2</v>
      </c>
      <c r="E1031" s="37" t="n">
        <v>3</v>
      </c>
      <c r="F1031" s="37" t="n">
        <v>4</v>
      </c>
      <c r="G1031" s="37" t="n">
        <v>5</v>
      </c>
      <c r="H1031" s="37" t="n">
        <v>8</v>
      </c>
      <c r="I1031" s="37" t="str">
        <f aca="false">IFERROR(VLOOKUP(A1031,Employees!$A$2:$I$1501,9,FALSE()),"Unknown")</f>
        <v>Engineering</v>
      </c>
    </row>
    <row r="1032" customFormat="false" ht="15" hidden="false" customHeight="false" outlineLevel="0" collapsed="false">
      <c r="A1032" s="37" t="s">
        <v>820</v>
      </c>
      <c r="B1032" s="37" t="n">
        <v>2025</v>
      </c>
      <c r="C1032" s="37" t="n">
        <v>4</v>
      </c>
      <c r="D1032" s="37" t="n">
        <v>5</v>
      </c>
      <c r="E1032" s="37" t="n">
        <v>3</v>
      </c>
      <c r="F1032" s="37" t="n">
        <v>1</v>
      </c>
      <c r="G1032" s="37" t="n">
        <v>5</v>
      </c>
      <c r="H1032" s="37" t="n">
        <v>9</v>
      </c>
      <c r="I1032" s="37" t="str">
        <f aca="false">IFERROR(VLOOKUP(A1032,Employees!$A$2:$I$1501,9,FALSE()),"Unknown")</f>
        <v>Engineering</v>
      </c>
    </row>
    <row r="1033" customFormat="false" ht="15" hidden="false" customHeight="false" outlineLevel="0" collapsed="false">
      <c r="A1033" s="37" t="s">
        <v>788</v>
      </c>
      <c r="B1033" s="37" t="n">
        <v>2025</v>
      </c>
      <c r="C1033" s="37" t="n">
        <v>3</v>
      </c>
      <c r="D1033" s="37" t="n">
        <v>4</v>
      </c>
      <c r="E1033" s="37" t="n">
        <v>5</v>
      </c>
      <c r="F1033" s="37" t="n">
        <v>3</v>
      </c>
      <c r="G1033" s="37" t="n">
        <v>4</v>
      </c>
      <c r="H1033" s="37" t="n">
        <v>10</v>
      </c>
      <c r="I1033" s="37" t="str">
        <f aca="false">IFERROR(VLOOKUP(A1033,Employees!$A$2:$I$1501,9,FALSE()),"Unknown")</f>
        <v>Legal &amp; Compliance</v>
      </c>
    </row>
    <row r="1034" customFormat="false" ht="15" hidden="false" customHeight="false" outlineLevel="0" collapsed="false">
      <c r="A1034" s="37" t="s">
        <v>1204</v>
      </c>
      <c r="B1034" s="37" t="n">
        <v>2025</v>
      </c>
      <c r="C1034" s="37" t="n">
        <v>2</v>
      </c>
      <c r="D1034" s="37" t="n">
        <v>4</v>
      </c>
      <c r="E1034" s="37" t="n">
        <v>2</v>
      </c>
      <c r="F1034" s="37" t="n">
        <v>5</v>
      </c>
      <c r="G1034" s="37" t="n">
        <v>4</v>
      </c>
      <c r="H1034" s="37" t="n">
        <v>6</v>
      </c>
      <c r="I1034" s="37" t="str">
        <f aca="false">IFERROR(VLOOKUP(A1034,Employees!$A$2:$I$1501,9,FALSE()),"Unknown")</f>
        <v>Data &amp; AI</v>
      </c>
    </row>
    <row r="1035" customFormat="false" ht="15" hidden="false" customHeight="false" outlineLevel="0" collapsed="false">
      <c r="A1035" s="37" t="s">
        <v>681</v>
      </c>
      <c r="B1035" s="37" t="n">
        <v>2025</v>
      </c>
      <c r="C1035" s="37" t="n">
        <v>2</v>
      </c>
      <c r="D1035" s="37" t="n">
        <v>3</v>
      </c>
      <c r="E1035" s="37" t="n">
        <v>4</v>
      </c>
      <c r="F1035" s="37" t="n">
        <v>5</v>
      </c>
      <c r="G1035" s="37" t="n">
        <v>3</v>
      </c>
      <c r="H1035" s="37" t="n">
        <v>6</v>
      </c>
      <c r="I1035" s="37" t="str">
        <f aca="false">IFERROR(VLOOKUP(A1035,Employees!$A$2:$I$1501,9,FALSE()),"Unknown")</f>
        <v>Operations</v>
      </c>
    </row>
    <row r="1036" customFormat="false" ht="15" hidden="false" customHeight="false" outlineLevel="0" collapsed="false">
      <c r="A1036" s="37" t="s">
        <v>632</v>
      </c>
      <c r="B1036" s="37" t="n">
        <v>2025</v>
      </c>
      <c r="C1036" s="37" t="n">
        <v>3</v>
      </c>
      <c r="D1036" s="37" t="n">
        <v>3</v>
      </c>
      <c r="E1036" s="37" t="n">
        <v>3</v>
      </c>
      <c r="F1036" s="37" t="n">
        <v>3</v>
      </c>
      <c r="G1036" s="37" t="n">
        <v>4</v>
      </c>
      <c r="H1036" s="37" t="n">
        <v>7</v>
      </c>
      <c r="I1036" s="37" t="str">
        <f aca="false">IFERROR(VLOOKUP(A1036,Employees!$A$2:$I$1501,9,FALSE()),"Unknown")</f>
        <v>Engineering</v>
      </c>
    </row>
    <row r="1037" customFormat="false" ht="15" hidden="false" customHeight="false" outlineLevel="0" collapsed="false">
      <c r="A1037" s="37" t="s">
        <v>1849</v>
      </c>
      <c r="B1037" s="37" t="n">
        <v>2025</v>
      </c>
      <c r="C1037" s="37" t="n">
        <v>4</v>
      </c>
      <c r="D1037" s="37" t="n">
        <v>4</v>
      </c>
      <c r="E1037" s="37" t="n">
        <v>2</v>
      </c>
      <c r="F1037" s="37" t="n">
        <v>4</v>
      </c>
      <c r="G1037" s="37" t="n">
        <v>4</v>
      </c>
      <c r="H1037" s="37" t="n">
        <v>8</v>
      </c>
      <c r="I1037" s="37" t="str">
        <f aca="false">IFERROR(VLOOKUP(A1037,Employees!$A$2:$I$1501,9,FALSE()),"Unknown")</f>
        <v>Marketing</v>
      </c>
    </row>
    <row r="1038" customFormat="false" ht="15" hidden="false" customHeight="false" outlineLevel="0" collapsed="false">
      <c r="A1038" s="37" t="s">
        <v>1343</v>
      </c>
      <c r="B1038" s="37" t="n">
        <v>2025</v>
      </c>
      <c r="C1038" s="37" t="n">
        <v>3</v>
      </c>
      <c r="D1038" s="37" t="n">
        <v>3</v>
      </c>
      <c r="E1038" s="37" t="n">
        <v>4</v>
      </c>
      <c r="F1038" s="37" t="n">
        <v>4</v>
      </c>
      <c r="G1038" s="37" t="n">
        <v>3</v>
      </c>
      <c r="H1038" s="37" t="n">
        <v>10</v>
      </c>
      <c r="I1038" s="37" t="str">
        <f aca="false">IFERROR(VLOOKUP(A1038,Employees!$A$2:$I$1501,9,FALSE()),"Unknown")</f>
        <v>Engineering</v>
      </c>
    </row>
    <row r="1039" customFormat="false" ht="15" hidden="false" customHeight="false" outlineLevel="0" collapsed="false">
      <c r="A1039" s="37" t="s">
        <v>1648</v>
      </c>
      <c r="B1039" s="37" t="n">
        <v>2025</v>
      </c>
      <c r="C1039" s="37" t="n">
        <v>3</v>
      </c>
      <c r="D1039" s="37" t="n">
        <v>3</v>
      </c>
      <c r="E1039" s="37" t="n">
        <v>4</v>
      </c>
      <c r="F1039" s="37" t="n">
        <v>3</v>
      </c>
      <c r="G1039" s="37" t="n">
        <v>4</v>
      </c>
      <c r="H1039" s="37" t="n">
        <v>2</v>
      </c>
      <c r="I1039" s="37" t="str">
        <f aca="false">IFERROR(VLOOKUP(A1039,Employees!$A$2:$I$1501,9,FALSE()),"Unknown")</f>
        <v>Engineering</v>
      </c>
    </row>
    <row r="1040" customFormat="false" ht="15" hidden="false" customHeight="false" outlineLevel="0" collapsed="false">
      <c r="A1040" s="37" t="s">
        <v>1569</v>
      </c>
      <c r="B1040" s="37" t="n">
        <v>2025</v>
      </c>
      <c r="C1040" s="37" t="n">
        <v>2</v>
      </c>
      <c r="D1040" s="37" t="n">
        <v>4</v>
      </c>
      <c r="E1040" s="37" t="n">
        <v>4</v>
      </c>
      <c r="F1040" s="37" t="n">
        <v>5</v>
      </c>
      <c r="G1040" s="37" t="n">
        <v>4</v>
      </c>
      <c r="H1040" s="37" t="n">
        <v>4</v>
      </c>
      <c r="I1040" s="37" t="str">
        <f aca="false">IFERROR(VLOOKUP(A1040,Employees!$A$2:$I$1501,9,FALSE()),"Unknown")</f>
        <v>Engineering</v>
      </c>
    </row>
    <row r="1041" customFormat="false" ht="15" hidden="false" customHeight="false" outlineLevel="0" collapsed="false">
      <c r="A1041" s="37" t="s">
        <v>1198</v>
      </c>
      <c r="B1041" s="37" t="n">
        <v>2025</v>
      </c>
      <c r="C1041" s="37" t="n">
        <v>5</v>
      </c>
      <c r="D1041" s="37" t="n">
        <v>3</v>
      </c>
      <c r="E1041" s="37" t="n">
        <v>4</v>
      </c>
      <c r="F1041" s="37" t="n">
        <v>3</v>
      </c>
      <c r="G1041" s="37" t="n">
        <v>5</v>
      </c>
      <c r="H1041" s="37" t="n">
        <v>6</v>
      </c>
      <c r="I1041" s="37" t="str">
        <f aca="false">IFERROR(VLOOKUP(A1041,Employees!$A$2:$I$1501,9,FALSE()),"Unknown")</f>
        <v>Engineering</v>
      </c>
    </row>
    <row r="1042" customFormat="false" ht="15" hidden="false" customHeight="false" outlineLevel="0" collapsed="false">
      <c r="A1042" s="37" t="s">
        <v>1576</v>
      </c>
      <c r="B1042" s="37" t="n">
        <v>2025</v>
      </c>
      <c r="C1042" s="37" t="n">
        <v>4</v>
      </c>
      <c r="D1042" s="37" t="n">
        <v>4</v>
      </c>
      <c r="E1042" s="37" t="n">
        <v>3</v>
      </c>
      <c r="F1042" s="37" t="n">
        <v>3</v>
      </c>
      <c r="G1042" s="37" t="n">
        <v>5</v>
      </c>
      <c r="H1042" s="37" t="n">
        <v>6</v>
      </c>
      <c r="I1042" s="37" t="str">
        <f aca="false">IFERROR(VLOOKUP(A1042,Employees!$A$2:$I$1501,9,FALSE()),"Unknown")</f>
        <v>Customer Support</v>
      </c>
    </row>
    <row r="1043" customFormat="false" ht="15" hidden="false" customHeight="false" outlineLevel="0" collapsed="false">
      <c r="A1043" s="37" t="s">
        <v>1163</v>
      </c>
      <c r="B1043" s="37" t="n">
        <v>2025</v>
      </c>
      <c r="C1043" s="37" t="n">
        <v>3</v>
      </c>
      <c r="D1043" s="37" t="n">
        <v>4</v>
      </c>
      <c r="E1043" s="37" t="n">
        <v>4</v>
      </c>
      <c r="F1043" s="37" t="n">
        <v>3</v>
      </c>
      <c r="G1043" s="37" t="n">
        <v>4</v>
      </c>
      <c r="H1043" s="37" t="n">
        <v>8</v>
      </c>
      <c r="I1043" s="37" t="str">
        <f aca="false">IFERROR(VLOOKUP(A1043,Employees!$A$2:$I$1501,9,FALSE()),"Unknown")</f>
        <v>Customer Support</v>
      </c>
    </row>
    <row r="1044" customFormat="false" ht="15" hidden="false" customHeight="false" outlineLevel="0" collapsed="false">
      <c r="A1044" s="37" t="s">
        <v>1170</v>
      </c>
      <c r="B1044" s="37" t="n">
        <v>2025</v>
      </c>
      <c r="C1044" s="37" t="n">
        <v>4</v>
      </c>
      <c r="D1044" s="37" t="n">
        <v>4</v>
      </c>
      <c r="E1044" s="37" t="n">
        <v>3</v>
      </c>
      <c r="F1044" s="37" t="n">
        <v>3</v>
      </c>
      <c r="G1044" s="37" t="n">
        <v>4</v>
      </c>
      <c r="H1044" s="37" t="n">
        <v>10</v>
      </c>
      <c r="I1044" s="37" t="str">
        <f aca="false">IFERROR(VLOOKUP(A1044,Employees!$A$2:$I$1501,9,FALSE()),"Unknown")</f>
        <v>Customer Support</v>
      </c>
    </row>
    <row r="1045" customFormat="false" ht="15" hidden="false" customHeight="false" outlineLevel="0" collapsed="false">
      <c r="A1045" s="37" t="s">
        <v>1778</v>
      </c>
      <c r="B1045" s="37" t="n">
        <v>2025</v>
      </c>
      <c r="C1045" s="37" t="n">
        <v>3</v>
      </c>
      <c r="D1045" s="37" t="n">
        <v>3</v>
      </c>
      <c r="E1045" s="37" t="n">
        <v>1</v>
      </c>
      <c r="F1045" s="37" t="n">
        <v>3</v>
      </c>
      <c r="G1045" s="37" t="n">
        <v>2</v>
      </c>
      <c r="H1045" s="37" t="n">
        <v>4</v>
      </c>
      <c r="I1045" s="37" t="str">
        <f aca="false">IFERROR(VLOOKUP(A1045,Employees!$A$2:$I$1501,9,FALSE()),"Unknown")</f>
        <v>Engineering</v>
      </c>
    </row>
    <row r="1046" customFormat="false" ht="15" hidden="false" customHeight="false" outlineLevel="0" collapsed="false">
      <c r="A1046" s="37" t="s">
        <v>1680</v>
      </c>
      <c r="B1046" s="37" t="n">
        <v>2025</v>
      </c>
      <c r="C1046" s="37" t="n">
        <v>4</v>
      </c>
      <c r="D1046" s="37" t="n">
        <v>5</v>
      </c>
      <c r="E1046" s="37" t="n">
        <v>3</v>
      </c>
      <c r="F1046" s="37" t="n">
        <v>4</v>
      </c>
      <c r="G1046" s="37" t="n">
        <v>3</v>
      </c>
      <c r="H1046" s="37" t="n">
        <v>5</v>
      </c>
      <c r="I1046" s="37" t="str">
        <f aca="false">IFERROR(VLOOKUP(A1046,Employees!$A$2:$I$1501,9,FALSE()),"Unknown")</f>
        <v>Engineering</v>
      </c>
    </row>
    <row r="1047" customFormat="false" ht="15" hidden="false" customHeight="false" outlineLevel="0" collapsed="false">
      <c r="A1047" s="37" t="s">
        <v>1184</v>
      </c>
      <c r="B1047" s="37" t="n">
        <v>2025</v>
      </c>
      <c r="C1047" s="37" t="n">
        <v>5</v>
      </c>
      <c r="D1047" s="37" t="n">
        <v>3</v>
      </c>
      <c r="E1047" s="37" t="n">
        <v>2</v>
      </c>
      <c r="F1047" s="37" t="n">
        <v>4</v>
      </c>
      <c r="G1047" s="37" t="n">
        <v>3</v>
      </c>
      <c r="H1047" s="37" t="n">
        <v>8</v>
      </c>
      <c r="I1047" s="37" t="str">
        <f aca="false">IFERROR(VLOOKUP(A1047,Employees!$A$2:$I$1501,9,FALSE()),"Unknown")</f>
        <v>Engineering</v>
      </c>
    </row>
    <row r="1048" customFormat="false" ht="15" hidden="false" customHeight="false" outlineLevel="0" collapsed="false">
      <c r="A1048" s="37" t="s">
        <v>1936</v>
      </c>
      <c r="B1048" s="37" t="n">
        <v>2025</v>
      </c>
      <c r="C1048" s="37" t="n">
        <v>5</v>
      </c>
      <c r="D1048" s="37" t="n">
        <v>4</v>
      </c>
      <c r="E1048" s="37" t="n">
        <v>4</v>
      </c>
      <c r="F1048" s="37" t="n">
        <v>4</v>
      </c>
      <c r="G1048" s="37" t="n">
        <v>5</v>
      </c>
      <c r="H1048" s="37" t="n">
        <v>10</v>
      </c>
      <c r="I1048" s="37" t="str">
        <f aca="false">IFERROR(VLOOKUP(A1048,Employees!$A$2:$I$1501,9,FALSE()),"Unknown")</f>
        <v>Customer Support</v>
      </c>
    </row>
    <row r="1049" customFormat="false" ht="15" hidden="false" customHeight="false" outlineLevel="0" collapsed="false">
      <c r="A1049" s="37" t="s">
        <v>1482</v>
      </c>
      <c r="B1049" s="37" t="n">
        <v>2025</v>
      </c>
      <c r="C1049" s="37" t="n">
        <v>3</v>
      </c>
      <c r="D1049" s="37" t="n">
        <v>4</v>
      </c>
      <c r="E1049" s="37" t="n">
        <v>5</v>
      </c>
      <c r="F1049" s="37" t="n">
        <v>4</v>
      </c>
      <c r="G1049" s="37" t="n">
        <v>3</v>
      </c>
      <c r="H1049" s="37" t="n">
        <v>6</v>
      </c>
      <c r="I1049" s="37" t="str">
        <f aca="false">IFERROR(VLOOKUP(A1049,Employees!$A$2:$I$1501,9,FALSE()),"Unknown")</f>
        <v>Finance</v>
      </c>
    </row>
    <row r="1050" customFormat="false" ht="15" hidden="false" customHeight="false" outlineLevel="0" collapsed="false">
      <c r="A1050" s="37" t="s">
        <v>1511</v>
      </c>
      <c r="B1050" s="37" t="n">
        <v>2025</v>
      </c>
      <c r="C1050" s="37" t="n">
        <v>4</v>
      </c>
      <c r="D1050" s="37" t="n">
        <v>3</v>
      </c>
      <c r="E1050" s="37" t="n">
        <v>4</v>
      </c>
      <c r="F1050" s="37" t="n">
        <v>5</v>
      </c>
      <c r="G1050" s="37" t="n">
        <v>3</v>
      </c>
      <c r="H1050" s="37" t="n">
        <v>7</v>
      </c>
      <c r="I1050" s="37" t="str">
        <f aca="false">IFERROR(VLOOKUP(A1050,Employees!$A$2:$I$1501,9,FALSE()),"Unknown")</f>
        <v>Operations</v>
      </c>
    </row>
    <row r="1051" customFormat="false" ht="15" hidden="false" customHeight="false" outlineLevel="0" collapsed="false">
      <c r="A1051" s="37" t="s">
        <v>1918</v>
      </c>
      <c r="B1051" s="37" t="n">
        <v>2025</v>
      </c>
      <c r="C1051" s="37" t="n">
        <v>3</v>
      </c>
      <c r="D1051" s="37" t="n">
        <v>4</v>
      </c>
      <c r="E1051" s="37" t="n">
        <v>4</v>
      </c>
      <c r="F1051" s="37" t="n">
        <v>2</v>
      </c>
      <c r="G1051" s="37" t="n">
        <v>5</v>
      </c>
      <c r="H1051" s="37" t="n">
        <v>4</v>
      </c>
      <c r="I1051" s="37" t="str">
        <f aca="false">IFERROR(VLOOKUP(A1051,Employees!$A$2:$I$1501,9,FALSE()),"Unknown")</f>
        <v>Customer Support</v>
      </c>
    </row>
    <row r="1052" customFormat="false" ht="15" hidden="false" customHeight="false" outlineLevel="0" collapsed="false">
      <c r="A1052" s="37" t="s">
        <v>694</v>
      </c>
      <c r="B1052" s="37" t="n">
        <v>2025</v>
      </c>
      <c r="C1052" s="37" t="n">
        <v>2</v>
      </c>
      <c r="D1052" s="37" t="n">
        <v>4</v>
      </c>
      <c r="E1052" s="37" t="n">
        <v>4</v>
      </c>
      <c r="F1052" s="37" t="n">
        <v>3</v>
      </c>
      <c r="G1052" s="37" t="n">
        <v>3</v>
      </c>
      <c r="H1052" s="37" t="n">
        <v>9</v>
      </c>
      <c r="I1052" s="37" t="str">
        <f aca="false">IFERROR(VLOOKUP(A1052,Employees!$A$2:$I$1501,9,FALSE()),"Unknown")</f>
        <v>Legal &amp; Compliance</v>
      </c>
    </row>
    <row r="1053" customFormat="false" ht="15" hidden="false" customHeight="false" outlineLevel="0" collapsed="false">
      <c r="A1053" s="37" t="s">
        <v>1884</v>
      </c>
      <c r="B1053" s="37" t="n">
        <v>2025</v>
      </c>
      <c r="C1053" s="37" t="n">
        <v>4</v>
      </c>
      <c r="D1053" s="37" t="n">
        <v>3</v>
      </c>
      <c r="E1053" s="37" t="n">
        <v>4</v>
      </c>
      <c r="F1053" s="37" t="n">
        <v>4</v>
      </c>
      <c r="G1053" s="37" t="n">
        <v>5</v>
      </c>
      <c r="H1053" s="37" t="n">
        <v>7</v>
      </c>
      <c r="I1053" s="37" t="str">
        <f aca="false">IFERROR(VLOOKUP(A1053,Employees!$A$2:$I$1501,9,FALSE()),"Unknown")</f>
        <v>Engineering</v>
      </c>
    </row>
    <row r="1054" customFormat="false" ht="15" hidden="false" customHeight="false" outlineLevel="0" collapsed="false">
      <c r="A1054" s="37" t="s">
        <v>1536</v>
      </c>
      <c r="B1054" s="37" t="n">
        <v>2025</v>
      </c>
      <c r="C1054" s="37" t="n">
        <v>4</v>
      </c>
      <c r="D1054" s="37" t="n">
        <v>3</v>
      </c>
      <c r="E1054" s="37" t="n">
        <v>4</v>
      </c>
      <c r="F1054" s="37" t="n">
        <v>4</v>
      </c>
      <c r="G1054" s="37" t="n">
        <v>4</v>
      </c>
      <c r="H1054" s="37" t="n">
        <v>9</v>
      </c>
      <c r="I1054" s="37" t="str">
        <f aca="false">IFERROR(VLOOKUP(A1054,Employees!$A$2:$I$1501,9,FALSE()),"Unknown")</f>
        <v>Engineering</v>
      </c>
    </row>
    <row r="1055" customFormat="false" ht="15" hidden="false" customHeight="false" outlineLevel="0" collapsed="false">
      <c r="A1055" s="37" t="s">
        <v>587</v>
      </c>
      <c r="B1055" s="37" t="n">
        <v>2025</v>
      </c>
      <c r="C1055" s="37" t="n">
        <v>2</v>
      </c>
      <c r="D1055" s="37" t="n">
        <v>3</v>
      </c>
      <c r="E1055" s="37" t="n">
        <v>4</v>
      </c>
      <c r="F1055" s="37" t="n">
        <v>4</v>
      </c>
      <c r="G1055" s="37" t="n">
        <v>4</v>
      </c>
      <c r="H1055" s="37" t="n">
        <v>9</v>
      </c>
      <c r="I1055" s="37" t="str">
        <f aca="false">IFERROR(VLOOKUP(A1055,Employees!$A$2:$I$1501,9,FALSE()),"Unknown")</f>
        <v>Data &amp; AI</v>
      </c>
    </row>
    <row r="1056" customFormat="false" ht="15" hidden="false" customHeight="false" outlineLevel="0" collapsed="false">
      <c r="A1056" s="37" t="s">
        <v>724</v>
      </c>
      <c r="B1056" s="37" t="n">
        <v>2025</v>
      </c>
      <c r="C1056" s="37" t="n">
        <v>3</v>
      </c>
      <c r="D1056" s="37" t="n">
        <v>4</v>
      </c>
      <c r="E1056" s="37" t="n">
        <v>3</v>
      </c>
      <c r="F1056" s="37" t="n">
        <v>4</v>
      </c>
      <c r="G1056" s="37" t="n">
        <v>4</v>
      </c>
      <c r="H1056" s="37" t="n">
        <v>7</v>
      </c>
      <c r="I1056" s="37" t="str">
        <f aca="false">IFERROR(VLOOKUP(A1056,Employees!$A$2:$I$1501,9,FALSE()),"Unknown")</f>
        <v>Sales</v>
      </c>
    </row>
    <row r="1057" customFormat="false" ht="15" hidden="false" customHeight="false" outlineLevel="0" collapsed="false">
      <c r="A1057" s="37" t="s">
        <v>913</v>
      </c>
      <c r="B1057" s="37" t="n">
        <v>2025</v>
      </c>
      <c r="C1057" s="37" t="n">
        <v>3</v>
      </c>
      <c r="D1057" s="37" t="n">
        <v>3</v>
      </c>
      <c r="E1057" s="37" t="n">
        <v>3</v>
      </c>
      <c r="F1057" s="37" t="n">
        <v>3</v>
      </c>
      <c r="G1057" s="37" t="n">
        <v>3</v>
      </c>
      <c r="H1057" s="37" t="n">
        <v>6</v>
      </c>
      <c r="I1057" s="37" t="str">
        <f aca="false">IFERROR(VLOOKUP(A1057,Employees!$A$2:$I$1501,9,FALSE()),"Unknown")</f>
        <v>Sales</v>
      </c>
    </row>
    <row r="1058" customFormat="false" ht="15" hidden="false" customHeight="false" outlineLevel="0" collapsed="false">
      <c r="A1058" s="37" t="s">
        <v>698</v>
      </c>
      <c r="B1058" s="37" t="n">
        <v>2025</v>
      </c>
      <c r="C1058" s="37" t="n">
        <v>2</v>
      </c>
      <c r="D1058" s="37" t="n">
        <v>3</v>
      </c>
      <c r="E1058" s="37" t="n">
        <v>4</v>
      </c>
      <c r="F1058" s="37" t="n">
        <v>3</v>
      </c>
      <c r="G1058" s="37" t="n">
        <v>3</v>
      </c>
      <c r="H1058" s="37" t="n">
        <v>2</v>
      </c>
      <c r="I1058" s="37" t="str">
        <f aca="false">IFERROR(VLOOKUP(A1058,Employees!$A$2:$I$1501,9,FALSE()),"Unknown")</f>
        <v>Customer Support</v>
      </c>
    </row>
    <row r="1059" customFormat="false" ht="15" hidden="false" customHeight="false" outlineLevel="0" collapsed="false">
      <c r="A1059" s="37" t="s">
        <v>610</v>
      </c>
      <c r="B1059" s="37" t="n">
        <v>2025</v>
      </c>
      <c r="C1059" s="37" t="n">
        <v>5</v>
      </c>
      <c r="D1059" s="37" t="n">
        <v>4</v>
      </c>
      <c r="E1059" s="37" t="n">
        <v>4</v>
      </c>
      <c r="F1059" s="37" t="n">
        <v>4</v>
      </c>
      <c r="G1059" s="37" t="n">
        <v>4</v>
      </c>
      <c r="H1059" s="37" t="n">
        <v>8</v>
      </c>
      <c r="I1059" s="37" t="str">
        <f aca="false">IFERROR(VLOOKUP(A1059,Employees!$A$2:$I$1501,9,FALSE()),"Unknown")</f>
        <v>Engineering</v>
      </c>
    </row>
    <row r="1060" customFormat="false" ht="15" hidden="false" customHeight="false" outlineLevel="0" collapsed="false">
      <c r="A1060" s="37" t="s">
        <v>1724</v>
      </c>
      <c r="B1060" s="37" t="n">
        <v>2025</v>
      </c>
      <c r="C1060" s="37" t="n">
        <v>4</v>
      </c>
      <c r="D1060" s="37" t="n">
        <v>4</v>
      </c>
      <c r="E1060" s="37" t="n">
        <v>4</v>
      </c>
      <c r="F1060" s="37" t="n">
        <v>5</v>
      </c>
      <c r="G1060" s="37" t="n">
        <v>3</v>
      </c>
      <c r="H1060" s="37" t="n">
        <v>8</v>
      </c>
      <c r="I1060" s="37" t="str">
        <f aca="false">IFERROR(VLOOKUP(A1060,Employees!$A$2:$I$1501,9,FALSE()),"Unknown")</f>
        <v>Engineering</v>
      </c>
    </row>
    <row r="1061" customFormat="false" ht="15" hidden="false" customHeight="false" outlineLevel="0" collapsed="false">
      <c r="A1061" s="37" t="s">
        <v>903</v>
      </c>
      <c r="B1061" s="37" t="n">
        <v>2025</v>
      </c>
      <c r="C1061" s="37" t="n">
        <v>2</v>
      </c>
      <c r="D1061" s="37" t="n">
        <v>3</v>
      </c>
      <c r="E1061" s="37" t="n">
        <v>3</v>
      </c>
      <c r="F1061" s="37" t="n">
        <v>4</v>
      </c>
      <c r="G1061" s="37" t="n">
        <v>3</v>
      </c>
      <c r="H1061" s="37" t="n">
        <v>9</v>
      </c>
      <c r="I1061" s="37" t="str">
        <f aca="false">IFERROR(VLOOKUP(A1061,Employees!$A$2:$I$1501,9,FALSE()),"Unknown")</f>
        <v>Engineering</v>
      </c>
    </row>
    <row r="1062" customFormat="false" ht="15" hidden="false" customHeight="false" outlineLevel="0" collapsed="false">
      <c r="A1062" s="37" t="s">
        <v>1453</v>
      </c>
      <c r="B1062" s="37" t="n">
        <v>2025</v>
      </c>
      <c r="C1062" s="37" t="n">
        <v>3</v>
      </c>
      <c r="D1062" s="37" t="n">
        <v>3</v>
      </c>
      <c r="E1062" s="37" t="n">
        <v>3</v>
      </c>
      <c r="F1062" s="37" t="n">
        <v>4</v>
      </c>
      <c r="G1062" s="37" t="n">
        <v>3</v>
      </c>
      <c r="H1062" s="37" t="n">
        <v>2</v>
      </c>
      <c r="I1062" s="37" t="str">
        <f aca="false">IFERROR(VLOOKUP(A1062,Employees!$A$2:$I$1501,9,FALSE()),"Unknown")</f>
        <v>Marketing</v>
      </c>
    </row>
    <row r="1063" customFormat="false" ht="15" hidden="false" customHeight="false" outlineLevel="0" collapsed="false">
      <c r="A1063" s="37" t="s">
        <v>1731</v>
      </c>
      <c r="B1063" s="37" t="n">
        <v>2025</v>
      </c>
      <c r="C1063" s="37" t="n">
        <v>4</v>
      </c>
      <c r="D1063" s="37" t="n">
        <v>3</v>
      </c>
      <c r="E1063" s="37" t="n">
        <v>4</v>
      </c>
      <c r="F1063" s="37" t="n">
        <v>3</v>
      </c>
      <c r="G1063" s="37" t="n">
        <v>4</v>
      </c>
      <c r="H1063" s="37" t="n">
        <v>1</v>
      </c>
      <c r="I1063" s="37" t="str">
        <f aca="false">IFERROR(VLOOKUP(A1063,Employees!$A$2:$I$1501,9,FALSE()),"Unknown")</f>
        <v>Data &amp; AI</v>
      </c>
    </row>
    <row r="1064" customFormat="false" ht="15" hidden="false" customHeight="false" outlineLevel="0" collapsed="false">
      <c r="A1064" s="37" t="s">
        <v>506</v>
      </c>
      <c r="B1064" s="37" t="n">
        <v>2025</v>
      </c>
      <c r="C1064" s="37" t="n">
        <v>4</v>
      </c>
      <c r="D1064" s="37" t="n">
        <v>3</v>
      </c>
      <c r="E1064" s="37" t="n">
        <v>2</v>
      </c>
      <c r="F1064" s="37" t="n">
        <v>4</v>
      </c>
      <c r="G1064" s="37" t="n">
        <v>3</v>
      </c>
      <c r="H1064" s="37" t="n">
        <v>7</v>
      </c>
      <c r="I1064" s="37" t="str">
        <f aca="false">IFERROR(VLOOKUP(A1064,Employees!$A$2:$I$1501,9,FALSE()),"Unknown")</f>
        <v>Data &amp; AI</v>
      </c>
    </row>
    <row r="1065" customFormat="false" ht="15" hidden="false" customHeight="false" outlineLevel="0" collapsed="false">
      <c r="A1065" s="37" t="s">
        <v>1864</v>
      </c>
      <c r="B1065" s="37" t="n">
        <v>2025</v>
      </c>
      <c r="C1065" s="37" t="n">
        <v>3</v>
      </c>
      <c r="D1065" s="37" t="n">
        <v>4</v>
      </c>
      <c r="E1065" s="37" t="n">
        <v>3</v>
      </c>
      <c r="F1065" s="37" t="n">
        <v>5</v>
      </c>
      <c r="G1065" s="37" t="n">
        <v>5</v>
      </c>
      <c r="H1065" s="37" t="n">
        <v>10</v>
      </c>
      <c r="I1065" s="37" t="str">
        <f aca="false">IFERROR(VLOOKUP(A1065,Employees!$A$2:$I$1501,9,FALSE()),"Unknown")</f>
        <v>Engineering</v>
      </c>
    </row>
    <row r="1066" customFormat="false" ht="15" hidden="false" customHeight="false" outlineLevel="0" collapsed="false">
      <c r="A1066" s="37" t="s">
        <v>577</v>
      </c>
      <c r="B1066" s="37" t="n">
        <v>2025</v>
      </c>
      <c r="C1066" s="37" t="n">
        <v>4</v>
      </c>
      <c r="D1066" s="37" t="n">
        <v>3</v>
      </c>
      <c r="E1066" s="37" t="n">
        <v>4</v>
      </c>
      <c r="F1066" s="37" t="n">
        <v>3</v>
      </c>
      <c r="G1066" s="37" t="n">
        <v>4</v>
      </c>
      <c r="H1066" s="37" t="n">
        <v>8</v>
      </c>
      <c r="I1066" s="37" t="str">
        <f aca="false">IFERROR(VLOOKUP(A1066,Employees!$A$2:$I$1501,9,FALSE()),"Unknown")</f>
        <v>Data &amp; AI</v>
      </c>
    </row>
    <row r="1067" customFormat="false" ht="15" hidden="false" customHeight="false" outlineLevel="0" collapsed="false">
      <c r="A1067" s="37" t="s">
        <v>1665</v>
      </c>
      <c r="B1067" s="37" t="n">
        <v>2025</v>
      </c>
      <c r="C1067" s="37" t="n">
        <v>3</v>
      </c>
      <c r="D1067" s="37" t="n">
        <v>4</v>
      </c>
      <c r="E1067" s="37" t="n">
        <v>3</v>
      </c>
      <c r="F1067" s="37" t="n">
        <v>2</v>
      </c>
      <c r="G1067" s="37" t="n">
        <v>3</v>
      </c>
      <c r="H1067" s="37" t="n">
        <v>9</v>
      </c>
      <c r="I1067" s="37" t="str">
        <f aca="false">IFERROR(VLOOKUP(A1067,Employees!$A$2:$I$1501,9,FALSE()),"Unknown")</f>
        <v>Sales</v>
      </c>
    </row>
    <row r="1068" customFormat="false" ht="15" hidden="false" customHeight="false" outlineLevel="0" collapsed="false">
      <c r="A1068" s="37" t="s">
        <v>1357</v>
      </c>
      <c r="B1068" s="37" t="n">
        <v>2025</v>
      </c>
      <c r="C1068" s="37" t="n">
        <v>4</v>
      </c>
      <c r="D1068" s="37" t="n">
        <v>4</v>
      </c>
      <c r="E1068" s="37" t="n">
        <v>4</v>
      </c>
      <c r="F1068" s="37" t="n">
        <v>2</v>
      </c>
      <c r="G1068" s="37" t="n">
        <v>3</v>
      </c>
      <c r="H1068" s="37" t="n">
        <v>7</v>
      </c>
      <c r="I1068" s="37" t="str">
        <f aca="false">IFERROR(VLOOKUP(A1068,Employees!$A$2:$I$1501,9,FALSE()),"Unknown")</f>
        <v>Engineering</v>
      </c>
    </row>
    <row r="1069" customFormat="false" ht="15" hidden="false" customHeight="false" outlineLevel="0" collapsed="false">
      <c r="A1069" s="37" t="s">
        <v>1256</v>
      </c>
      <c r="B1069" s="37" t="n">
        <v>2025</v>
      </c>
      <c r="C1069" s="37" t="n">
        <v>4</v>
      </c>
      <c r="D1069" s="37" t="n">
        <v>2</v>
      </c>
      <c r="E1069" s="37" t="n">
        <v>2</v>
      </c>
      <c r="F1069" s="37" t="n">
        <v>3</v>
      </c>
      <c r="G1069" s="37" t="n">
        <v>4</v>
      </c>
      <c r="H1069" s="37" t="n">
        <v>2</v>
      </c>
      <c r="I1069" s="37" t="str">
        <f aca="false">IFERROR(VLOOKUP(A1069,Employees!$A$2:$I$1501,9,FALSE()),"Unknown")</f>
        <v>Engineering</v>
      </c>
    </row>
    <row r="1070" customFormat="false" ht="15" hidden="false" customHeight="false" outlineLevel="0" collapsed="false">
      <c r="A1070" s="37" t="s">
        <v>1479</v>
      </c>
      <c r="B1070" s="37" t="n">
        <v>2025</v>
      </c>
      <c r="C1070" s="37" t="n">
        <v>1</v>
      </c>
      <c r="D1070" s="37" t="n">
        <v>5</v>
      </c>
      <c r="E1070" s="37" t="n">
        <v>2</v>
      </c>
      <c r="F1070" s="37" t="n">
        <v>3</v>
      </c>
      <c r="G1070" s="37" t="n">
        <v>2</v>
      </c>
      <c r="H1070" s="37" t="n">
        <v>7</v>
      </c>
      <c r="I1070" s="37" t="str">
        <f aca="false">IFERROR(VLOOKUP(A1070,Employees!$A$2:$I$1501,9,FALSE()),"Unknown")</f>
        <v>Engineering</v>
      </c>
    </row>
    <row r="1071" customFormat="false" ht="15" hidden="false" customHeight="false" outlineLevel="0" collapsed="false">
      <c r="A1071" s="37" t="s">
        <v>1186</v>
      </c>
      <c r="B1071" s="37" t="n">
        <v>2025</v>
      </c>
      <c r="C1071" s="37" t="n">
        <v>3</v>
      </c>
      <c r="D1071" s="37" t="n">
        <v>5</v>
      </c>
      <c r="E1071" s="37" t="n">
        <v>4</v>
      </c>
      <c r="F1071" s="37" t="n">
        <v>2</v>
      </c>
      <c r="G1071" s="37" t="n">
        <v>2</v>
      </c>
      <c r="H1071" s="37" t="n">
        <v>9</v>
      </c>
      <c r="I1071" s="37" t="str">
        <f aca="false">IFERROR(VLOOKUP(A1071,Employees!$A$2:$I$1501,9,FALSE()),"Unknown")</f>
        <v>Engineering</v>
      </c>
    </row>
    <row r="1072" customFormat="false" ht="15" hidden="false" customHeight="false" outlineLevel="0" collapsed="false">
      <c r="A1072" s="37" t="s">
        <v>825</v>
      </c>
      <c r="B1072" s="37" t="n">
        <v>2025</v>
      </c>
      <c r="C1072" s="37" t="n">
        <v>3</v>
      </c>
      <c r="D1072" s="37" t="n">
        <v>3</v>
      </c>
      <c r="E1072" s="37" t="n">
        <v>4</v>
      </c>
      <c r="F1072" s="37" t="n">
        <v>2</v>
      </c>
      <c r="G1072" s="37" t="n">
        <v>3</v>
      </c>
      <c r="H1072" s="37" t="n">
        <v>8</v>
      </c>
      <c r="I1072" s="37" t="str">
        <f aca="false">IFERROR(VLOOKUP(A1072,Employees!$A$2:$I$1501,9,FALSE()),"Unknown")</f>
        <v>Sales</v>
      </c>
    </row>
    <row r="1073" customFormat="false" ht="15" hidden="false" customHeight="false" outlineLevel="0" collapsed="false">
      <c r="A1073" s="37" t="s">
        <v>1405</v>
      </c>
      <c r="B1073" s="37" t="n">
        <v>2025</v>
      </c>
      <c r="C1073" s="37" t="n">
        <v>2</v>
      </c>
      <c r="D1073" s="37" t="n">
        <v>4</v>
      </c>
      <c r="E1073" s="37" t="n">
        <v>2</v>
      </c>
      <c r="F1073" s="37" t="n">
        <v>3</v>
      </c>
      <c r="G1073" s="37" t="n">
        <v>3</v>
      </c>
      <c r="H1073" s="37" t="n">
        <v>1</v>
      </c>
      <c r="I1073" s="37" t="str">
        <f aca="false">IFERROR(VLOOKUP(A1073,Employees!$A$2:$I$1501,9,FALSE()),"Unknown")</f>
        <v>Finance</v>
      </c>
    </row>
    <row r="1074" customFormat="false" ht="15" hidden="false" customHeight="false" outlineLevel="0" collapsed="false">
      <c r="A1074" s="37" t="s">
        <v>710</v>
      </c>
      <c r="B1074" s="37" t="n">
        <v>2025</v>
      </c>
      <c r="C1074" s="37" t="n">
        <v>3</v>
      </c>
      <c r="D1074" s="37" t="n">
        <v>4</v>
      </c>
      <c r="E1074" s="37" t="n">
        <v>3</v>
      </c>
      <c r="F1074" s="37" t="n">
        <v>3</v>
      </c>
      <c r="G1074" s="37" t="n">
        <v>3</v>
      </c>
      <c r="H1074" s="37" t="n">
        <v>9</v>
      </c>
      <c r="I1074" s="37" t="str">
        <f aca="false">IFERROR(VLOOKUP(A1074,Employees!$A$2:$I$1501,9,FALSE()),"Unknown")</f>
        <v>Customer Support</v>
      </c>
    </row>
    <row r="1075" customFormat="false" ht="15" hidden="false" customHeight="false" outlineLevel="0" collapsed="false">
      <c r="A1075" s="37" t="s">
        <v>1915</v>
      </c>
      <c r="B1075" s="37" t="n">
        <v>2025</v>
      </c>
      <c r="C1075" s="37" t="n">
        <v>3</v>
      </c>
      <c r="D1075" s="37" t="n">
        <v>4</v>
      </c>
      <c r="E1075" s="37" t="n">
        <v>4</v>
      </c>
      <c r="F1075" s="37" t="n">
        <v>3</v>
      </c>
      <c r="G1075" s="37" t="n">
        <v>5</v>
      </c>
      <c r="H1075" s="37" t="n">
        <v>5</v>
      </c>
      <c r="I1075" s="37" t="str">
        <f aca="false">IFERROR(VLOOKUP(A1075,Employees!$A$2:$I$1501,9,FALSE()),"Unknown")</f>
        <v>Sales</v>
      </c>
    </row>
    <row r="1076" customFormat="false" ht="15" hidden="false" customHeight="false" outlineLevel="0" collapsed="false">
      <c r="A1076" s="37" t="s">
        <v>1473</v>
      </c>
      <c r="B1076" s="37" t="n">
        <v>2025</v>
      </c>
      <c r="C1076" s="37" t="n">
        <v>4</v>
      </c>
      <c r="D1076" s="37" t="n">
        <v>4</v>
      </c>
      <c r="E1076" s="37" t="n">
        <v>3</v>
      </c>
      <c r="F1076" s="37" t="n">
        <v>3</v>
      </c>
      <c r="G1076" s="37" t="n">
        <v>4</v>
      </c>
      <c r="H1076" s="37" t="n">
        <v>6</v>
      </c>
      <c r="I1076" s="37" t="str">
        <f aca="false">IFERROR(VLOOKUP(A1076,Employees!$A$2:$I$1501,9,FALSE()),"Unknown")</f>
        <v>Data &amp; AI</v>
      </c>
    </row>
    <row r="1077" customFormat="false" ht="15" hidden="false" customHeight="false" outlineLevel="0" collapsed="false">
      <c r="A1077" s="37" t="s">
        <v>566</v>
      </c>
      <c r="B1077" s="37" t="n">
        <v>2025</v>
      </c>
      <c r="C1077" s="37" t="n">
        <v>1</v>
      </c>
      <c r="D1077" s="37" t="n">
        <v>3</v>
      </c>
      <c r="E1077" s="37" t="n">
        <v>4</v>
      </c>
      <c r="F1077" s="37" t="n">
        <v>4</v>
      </c>
      <c r="G1077" s="37" t="n">
        <v>3</v>
      </c>
      <c r="H1077" s="37" t="n">
        <v>8</v>
      </c>
      <c r="I1077" s="37" t="str">
        <f aca="false">IFERROR(VLOOKUP(A1077,Employees!$A$2:$I$1501,9,FALSE()),"Unknown")</f>
        <v>Engineering</v>
      </c>
    </row>
    <row r="1078" customFormat="false" ht="15" hidden="false" customHeight="false" outlineLevel="0" collapsed="false">
      <c r="A1078" s="37" t="s">
        <v>959</v>
      </c>
      <c r="B1078" s="37" t="n">
        <v>2025</v>
      </c>
      <c r="C1078" s="37" t="n">
        <v>3</v>
      </c>
      <c r="D1078" s="37" t="n">
        <v>3</v>
      </c>
      <c r="E1078" s="37" t="n">
        <v>2</v>
      </c>
      <c r="F1078" s="37" t="n">
        <v>3</v>
      </c>
      <c r="G1078" s="37" t="n">
        <v>2</v>
      </c>
      <c r="H1078" s="37" t="n">
        <v>5</v>
      </c>
      <c r="I1078" s="37" t="str">
        <f aca="false">IFERROR(VLOOKUP(A1078,Employees!$A$2:$I$1501,9,FALSE()),"Unknown")</f>
        <v>Sales</v>
      </c>
    </row>
    <row r="1079" customFormat="false" ht="15" hidden="false" customHeight="false" outlineLevel="0" collapsed="false">
      <c r="A1079" s="37" t="s">
        <v>1064</v>
      </c>
      <c r="B1079" s="37" t="n">
        <v>2025</v>
      </c>
      <c r="C1079" s="37" t="n">
        <v>4</v>
      </c>
      <c r="D1079" s="37" t="n">
        <v>3</v>
      </c>
      <c r="E1079" s="37" t="n">
        <v>4</v>
      </c>
      <c r="F1079" s="37" t="n">
        <v>4</v>
      </c>
      <c r="G1079" s="37" t="n">
        <v>4</v>
      </c>
      <c r="H1079" s="37" t="n">
        <v>7</v>
      </c>
      <c r="I1079" s="37" t="str">
        <f aca="false">IFERROR(VLOOKUP(A1079,Employees!$A$2:$I$1501,9,FALSE()),"Unknown")</f>
        <v>Legal &amp; Compliance</v>
      </c>
    </row>
    <row r="1080" customFormat="false" ht="15" hidden="false" customHeight="false" outlineLevel="0" collapsed="false">
      <c r="A1080" s="37" t="s">
        <v>373</v>
      </c>
      <c r="B1080" s="37" t="n">
        <v>2025</v>
      </c>
      <c r="C1080" s="37" t="n">
        <v>2</v>
      </c>
      <c r="D1080" s="37" t="n">
        <v>3</v>
      </c>
      <c r="E1080" s="37" t="n">
        <v>4</v>
      </c>
      <c r="F1080" s="37" t="n">
        <v>4</v>
      </c>
      <c r="G1080" s="37" t="n">
        <v>3</v>
      </c>
      <c r="H1080" s="37" t="n">
        <v>9</v>
      </c>
      <c r="I1080" s="37" t="str">
        <f aca="false">IFERROR(VLOOKUP(A1080,Employees!$A$2:$I$1501,9,FALSE()),"Unknown")</f>
        <v>Finance</v>
      </c>
    </row>
    <row r="1081" customFormat="false" ht="15" hidden="false" customHeight="false" outlineLevel="0" collapsed="false">
      <c r="A1081" s="37" t="s">
        <v>992</v>
      </c>
      <c r="B1081" s="37" t="n">
        <v>2025</v>
      </c>
      <c r="C1081" s="37" t="n">
        <v>4</v>
      </c>
      <c r="D1081" s="37" t="n">
        <v>4</v>
      </c>
      <c r="E1081" s="37" t="n">
        <v>5</v>
      </c>
      <c r="F1081" s="37" t="n">
        <v>4</v>
      </c>
      <c r="G1081" s="37" t="n">
        <v>3</v>
      </c>
      <c r="H1081" s="37" t="n">
        <v>9</v>
      </c>
      <c r="I1081" s="37" t="str">
        <f aca="false">IFERROR(VLOOKUP(A1081,Employees!$A$2:$I$1501,9,FALSE()),"Unknown")</f>
        <v>Legal &amp; Compliance</v>
      </c>
    </row>
    <row r="1082" customFormat="false" ht="15" hidden="false" customHeight="false" outlineLevel="0" collapsed="false">
      <c r="A1082" s="37" t="s">
        <v>1240</v>
      </c>
      <c r="B1082" s="37" t="n">
        <v>2025</v>
      </c>
      <c r="C1082" s="37" t="n">
        <v>3</v>
      </c>
      <c r="D1082" s="37" t="n">
        <v>5</v>
      </c>
      <c r="E1082" s="37" t="n">
        <v>2</v>
      </c>
      <c r="F1082" s="37" t="n">
        <v>4</v>
      </c>
      <c r="G1082" s="37" t="n">
        <v>4</v>
      </c>
      <c r="H1082" s="37" t="n">
        <v>7</v>
      </c>
      <c r="I1082" s="37" t="str">
        <f aca="false">IFERROR(VLOOKUP(A1082,Employees!$A$2:$I$1501,9,FALSE()),"Unknown")</f>
        <v>Finance</v>
      </c>
    </row>
    <row r="1083" customFormat="false" ht="15" hidden="false" customHeight="false" outlineLevel="0" collapsed="false">
      <c r="A1083" s="37" t="s">
        <v>1681</v>
      </c>
      <c r="B1083" s="37" t="n">
        <v>2025</v>
      </c>
      <c r="C1083" s="37" t="n">
        <v>3</v>
      </c>
      <c r="D1083" s="37" t="n">
        <v>5</v>
      </c>
      <c r="E1083" s="37" t="n">
        <v>4</v>
      </c>
      <c r="F1083" s="37" t="n">
        <v>3</v>
      </c>
      <c r="G1083" s="37" t="n">
        <v>5</v>
      </c>
      <c r="H1083" s="37" t="n">
        <v>7</v>
      </c>
      <c r="I1083" s="37" t="str">
        <f aca="false">IFERROR(VLOOKUP(A1083,Employees!$A$2:$I$1501,9,FALSE()),"Unknown")</f>
        <v>Data &amp; AI</v>
      </c>
    </row>
    <row r="1084" customFormat="false" ht="15" hidden="false" customHeight="false" outlineLevel="0" collapsed="false">
      <c r="A1084" s="37" t="s">
        <v>933</v>
      </c>
      <c r="B1084" s="37" t="n">
        <v>2025</v>
      </c>
      <c r="C1084" s="37" t="n">
        <v>4</v>
      </c>
      <c r="D1084" s="37" t="n">
        <v>2</v>
      </c>
      <c r="E1084" s="37" t="n">
        <v>2</v>
      </c>
      <c r="F1084" s="37" t="n">
        <v>4</v>
      </c>
      <c r="G1084" s="37" t="n">
        <v>4</v>
      </c>
      <c r="H1084" s="37" t="n">
        <v>10</v>
      </c>
      <c r="I1084" s="37" t="str">
        <f aca="false">IFERROR(VLOOKUP(A1084,Employees!$A$2:$I$1501,9,FALSE()),"Unknown")</f>
        <v>Customer Support</v>
      </c>
    </row>
    <row r="1085" customFormat="false" ht="15" hidden="false" customHeight="false" outlineLevel="0" collapsed="false">
      <c r="A1085" s="37" t="s">
        <v>1929</v>
      </c>
      <c r="B1085" s="37" t="n">
        <v>2025</v>
      </c>
      <c r="C1085" s="37" t="n">
        <v>3</v>
      </c>
      <c r="D1085" s="37" t="n">
        <v>4</v>
      </c>
      <c r="E1085" s="37" t="n">
        <v>3</v>
      </c>
      <c r="F1085" s="37" t="n">
        <v>4</v>
      </c>
      <c r="G1085" s="37" t="n">
        <v>4</v>
      </c>
      <c r="H1085" s="37" t="n">
        <v>8</v>
      </c>
      <c r="I1085" s="37" t="str">
        <f aca="false">IFERROR(VLOOKUP(A1085,Employees!$A$2:$I$1501,9,FALSE()),"Unknown")</f>
        <v>Engineering</v>
      </c>
    </row>
    <row r="1086" customFormat="false" ht="15" hidden="false" customHeight="false" outlineLevel="0" collapsed="false">
      <c r="A1086" s="37" t="s">
        <v>1132</v>
      </c>
      <c r="B1086" s="37" t="n">
        <v>2025</v>
      </c>
      <c r="C1086" s="37" t="n">
        <v>3</v>
      </c>
      <c r="D1086" s="37" t="n">
        <v>3</v>
      </c>
      <c r="E1086" s="37" t="n">
        <v>3</v>
      </c>
      <c r="F1086" s="37" t="n">
        <v>4</v>
      </c>
      <c r="G1086" s="37" t="n">
        <v>1</v>
      </c>
      <c r="H1086" s="37" t="n">
        <v>6</v>
      </c>
      <c r="I1086" s="37" t="str">
        <f aca="false">IFERROR(VLOOKUP(A1086,Employees!$A$2:$I$1501,9,FALSE()),"Unknown")</f>
        <v>Sales</v>
      </c>
    </row>
    <row r="1087" customFormat="false" ht="15" hidden="false" customHeight="false" outlineLevel="0" collapsed="false">
      <c r="A1087" s="37" t="s">
        <v>956</v>
      </c>
      <c r="B1087" s="37" t="n">
        <v>2025</v>
      </c>
      <c r="C1087" s="37" t="n">
        <v>4</v>
      </c>
      <c r="D1087" s="37" t="n">
        <v>4</v>
      </c>
      <c r="E1087" s="37" t="n">
        <v>2</v>
      </c>
      <c r="F1087" s="37" t="n">
        <v>4</v>
      </c>
      <c r="G1087" s="37" t="n">
        <v>3</v>
      </c>
      <c r="H1087" s="37" t="n">
        <v>7</v>
      </c>
      <c r="I1087" s="37" t="str">
        <f aca="false">IFERROR(VLOOKUP(A1087,Employees!$A$2:$I$1501,9,FALSE()),"Unknown")</f>
        <v>Operations</v>
      </c>
    </row>
    <row r="1088" customFormat="false" ht="15" hidden="false" customHeight="false" outlineLevel="0" collapsed="false">
      <c r="A1088" s="37" t="s">
        <v>1570</v>
      </c>
      <c r="B1088" s="37" t="n">
        <v>2025</v>
      </c>
      <c r="C1088" s="37" t="n">
        <v>4</v>
      </c>
      <c r="D1088" s="37" t="n">
        <v>2</v>
      </c>
      <c r="E1088" s="37" t="n">
        <v>5</v>
      </c>
      <c r="F1088" s="37" t="n">
        <v>4</v>
      </c>
      <c r="G1088" s="37" t="n">
        <v>4</v>
      </c>
      <c r="H1088" s="37" t="n">
        <v>9</v>
      </c>
      <c r="I1088" s="37" t="str">
        <f aca="false">IFERROR(VLOOKUP(A1088,Employees!$A$2:$I$1501,9,FALSE()),"Unknown")</f>
        <v>Data &amp; AI</v>
      </c>
    </row>
    <row r="1089" customFormat="false" ht="15" hidden="false" customHeight="false" outlineLevel="0" collapsed="false">
      <c r="A1089" s="37" t="s">
        <v>1591</v>
      </c>
      <c r="B1089" s="37" t="n">
        <v>2025</v>
      </c>
      <c r="C1089" s="37" t="n">
        <v>4</v>
      </c>
      <c r="D1089" s="37" t="n">
        <v>4</v>
      </c>
      <c r="E1089" s="37" t="n">
        <v>3</v>
      </c>
      <c r="F1089" s="37" t="n">
        <v>3</v>
      </c>
      <c r="G1089" s="37" t="n">
        <v>3</v>
      </c>
      <c r="H1089" s="37" t="n">
        <v>9</v>
      </c>
      <c r="I1089" s="37" t="str">
        <f aca="false">IFERROR(VLOOKUP(A1089,Employees!$A$2:$I$1501,9,FALSE()),"Unknown")</f>
        <v>Engineering</v>
      </c>
    </row>
    <row r="1090" customFormat="false" ht="15" hidden="false" customHeight="false" outlineLevel="0" collapsed="false">
      <c r="A1090" s="37" t="s">
        <v>1615</v>
      </c>
      <c r="B1090" s="37" t="n">
        <v>2025</v>
      </c>
      <c r="C1090" s="37" t="n">
        <v>2</v>
      </c>
      <c r="D1090" s="37" t="n">
        <v>4</v>
      </c>
      <c r="E1090" s="37" t="n">
        <v>4</v>
      </c>
      <c r="F1090" s="37" t="n">
        <v>3</v>
      </c>
      <c r="G1090" s="37" t="n">
        <v>4</v>
      </c>
      <c r="H1090" s="37" t="n">
        <v>8</v>
      </c>
      <c r="I1090" s="37" t="str">
        <f aca="false">IFERROR(VLOOKUP(A1090,Employees!$A$2:$I$1501,9,FALSE()),"Unknown")</f>
        <v>Finance</v>
      </c>
    </row>
    <row r="1091" customFormat="false" ht="15" hidden="false" customHeight="false" outlineLevel="0" collapsed="false">
      <c r="A1091" s="37" t="s">
        <v>926</v>
      </c>
      <c r="B1091" s="37" t="n">
        <v>2025</v>
      </c>
      <c r="C1091" s="37" t="n">
        <v>4</v>
      </c>
      <c r="D1091" s="37" t="n">
        <v>4</v>
      </c>
      <c r="E1091" s="37" t="n">
        <v>5</v>
      </c>
      <c r="F1091" s="37" t="n">
        <v>4</v>
      </c>
      <c r="G1091" s="37" t="n">
        <v>3</v>
      </c>
      <c r="H1091" s="37" t="n">
        <v>4</v>
      </c>
      <c r="I1091" s="37" t="str">
        <f aca="false">IFERROR(VLOOKUP(A1091,Employees!$A$2:$I$1501,9,FALSE()),"Unknown")</f>
        <v>Sales</v>
      </c>
    </row>
    <row r="1092" customFormat="false" ht="15" hidden="false" customHeight="false" outlineLevel="0" collapsed="false">
      <c r="A1092" s="37" t="s">
        <v>1290</v>
      </c>
      <c r="B1092" s="37" t="n">
        <v>2025</v>
      </c>
      <c r="C1092" s="37" t="n">
        <v>2</v>
      </c>
      <c r="D1092" s="37" t="n">
        <v>3</v>
      </c>
      <c r="E1092" s="37" t="n">
        <v>4</v>
      </c>
      <c r="F1092" s="37" t="n">
        <v>3</v>
      </c>
      <c r="G1092" s="37" t="n">
        <v>4</v>
      </c>
      <c r="H1092" s="37" t="n">
        <v>5</v>
      </c>
      <c r="I1092" s="37" t="str">
        <f aca="false">IFERROR(VLOOKUP(A1092,Employees!$A$2:$I$1501,9,FALSE()),"Unknown")</f>
        <v>Legal &amp; Compliance</v>
      </c>
    </row>
    <row r="1093" customFormat="false" ht="15" hidden="false" customHeight="false" outlineLevel="0" collapsed="false">
      <c r="A1093" s="37" t="s">
        <v>755</v>
      </c>
      <c r="B1093" s="37" t="n">
        <v>2025</v>
      </c>
      <c r="C1093" s="37" t="n">
        <v>4</v>
      </c>
      <c r="D1093" s="37" t="n">
        <v>4</v>
      </c>
      <c r="E1093" s="37" t="n">
        <v>3</v>
      </c>
      <c r="F1093" s="37" t="n">
        <v>4</v>
      </c>
      <c r="G1093" s="37" t="n">
        <v>3</v>
      </c>
      <c r="H1093" s="37" t="n">
        <v>4</v>
      </c>
      <c r="I1093" s="37" t="str">
        <f aca="false">IFERROR(VLOOKUP(A1093,Employees!$A$2:$I$1501,9,FALSE()),"Unknown")</f>
        <v>Marketing</v>
      </c>
    </row>
    <row r="1094" customFormat="false" ht="15" hidden="false" customHeight="false" outlineLevel="0" collapsed="false">
      <c r="A1094" s="37" t="s">
        <v>1206</v>
      </c>
      <c r="B1094" s="37" t="n">
        <v>2025</v>
      </c>
      <c r="C1094" s="37" t="n">
        <v>4</v>
      </c>
      <c r="D1094" s="37" t="n">
        <v>4</v>
      </c>
      <c r="E1094" s="37" t="n">
        <v>4</v>
      </c>
      <c r="F1094" s="37" t="n">
        <v>4</v>
      </c>
      <c r="G1094" s="37" t="n">
        <v>3</v>
      </c>
      <c r="H1094" s="37" t="n">
        <v>7</v>
      </c>
      <c r="I1094" s="37" t="str">
        <f aca="false">IFERROR(VLOOKUP(A1094,Employees!$A$2:$I$1501,9,FALSE()),"Unknown")</f>
        <v>Engineering</v>
      </c>
    </row>
    <row r="1095" customFormat="false" ht="15" hidden="false" customHeight="false" outlineLevel="0" collapsed="false">
      <c r="A1095" s="37" t="s">
        <v>1272</v>
      </c>
      <c r="B1095" s="37" t="n">
        <v>2025</v>
      </c>
      <c r="C1095" s="37" t="n">
        <v>3</v>
      </c>
      <c r="D1095" s="37" t="n">
        <v>4</v>
      </c>
      <c r="E1095" s="37" t="n">
        <v>3</v>
      </c>
      <c r="F1095" s="37" t="n">
        <v>4</v>
      </c>
      <c r="G1095" s="37" t="n">
        <v>3</v>
      </c>
      <c r="H1095" s="37" t="n">
        <v>5</v>
      </c>
      <c r="I1095" s="37" t="str">
        <f aca="false">IFERROR(VLOOKUP(A1095,Employees!$A$2:$I$1501,9,FALSE()),"Unknown")</f>
        <v>Operations</v>
      </c>
    </row>
    <row r="1096" customFormat="false" ht="15" hidden="false" customHeight="false" outlineLevel="0" collapsed="false">
      <c r="A1096" s="37" t="s">
        <v>767</v>
      </c>
      <c r="B1096" s="37" t="n">
        <v>2025</v>
      </c>
      <c r="C1096" s="37" t="n">
        <v>2</v>
      </c>
      <c r="D1096" s="37" t="n">
        <v>4</v>
      </c>
      <c r="E1096" s="37" t="n">
        <v>3</v>
      </c>
      <c r="F1096" s="37" t="n">
        <v>3</v>
      </c>
      <c r="G1096" s="37" t="n">
        <v>4</v>
      </c>
      <c r="H1096" s="37" t="n">
        <v>10</v>
      </c>
      <c r="I1096" s="37" t="str">
        <f aca="false">IFERROR(VLOOKUP(A1096,Employees!$A$2:$I$1501,9,FALSE()),"Unknown")</f>
        <v>Finance</v>
      </c>
    </row>
    <row r="1097" customFormat="false" ht="15" hidden="false" customHeight="false" outlineLevel="0" collapsed="false">
      <c r="A1097" s="37" t="s">
        <v>978</v>
      </c>
      <c r="B1097" s="37" t="n">
        <v>2025</v>
      </c>
      <c r="C1097" s="37" t="n">
        <v>3</v>
      </c>
      <c r="D1097" s="37" t="n">
        <v>3</v>
      </c>
      <c r="E1097" s="37" t="n">
        <v>4</v>
      </c>
      <c r="F1097" s="37" t="n">
        <v>4</v>
      </c>
      <c r="G1097" s="37" t="n">
        <v>3</v>
      </c>
      <c r="H1097" s="37" t="n">
        <v>10</v>
      </c>
      <c r="I1097" s="37" t="str">
        <f aca="false">IFERROR(VLOOKUP(A1097,Employees!$A$2:$I$1501,9,FALSE()),"Unknown")</f>
        <v>Data &amp; AI</v>
      </c>
    </row>
    <row r="1098" customFormat="false" ht="15" hidden="false" customHeight="false" outlineLevel="0" collapsed="false">
      <c r="A1098" s="37" t="s">
        <v>1623</v>
      </c>
      <c r="B1098" s="37" t="n">
        <v>2025</v>
      </c>
      <c r="C1098" s="37" t="n">
        <v>3</v>
      </c>
      <c r="D1098" s="37" t="n">
        <v>4</v>
      </c>
      <c r="E1098" s="37" t="n">
        <v>4</v>
      </c>
      <c r="F1098" s="37" t="n">
        <v>5</v>
      </c>
      <c r="G1098" s="37" t="n">
        <v>3</v>
      </c>
      <c r="H1098" s="37" t="n">
        <v>10</v>
      </c>
      <c r="I1098" s="37" t="str">
        <f aca="false">IFERROR(VLOOKUP(A1098,Employees!$A$2:$I$1501,9,FALSE()),"Unknown")</f>
        <v>Marketing</v>
      </c>
    </row>
    <row r="1099" customFormat="false" ht="15" hidden="false" customHeight="false" outlineLevel="0" collapsed="false">
      <c r="A1099" s="37" t="s">
        <v>677</v>
      </c>
      <c r="B1099" s="37" t="n">
        <v>2025</v>
      </c>
      <c r="C1099" s="37" t="n">
        <v>3</v>
      </c>
      <c r="D1099" s="37" t="n">
        <v>4</v>
      </c>
      <c r="E1099" s="37" t="n">
        <v>3</v>
      </c>
      <c r="F1099" s="37" t="n">
        <v>4</v>
      </c>
      <c r="G1099" s="37" t="n">
        <v>4</v>
      </c>
      <c r="H1099" s="37" t="n">
        <v>9</v>
      </c>
      <c r="I1099" s="37" t="str">
        <f aca="false">IFERROR(VLOOKUP(A1099,Employees!$A$2:$I$1501,9,FALSE()),"Unknown")</f>
        <v>Sales</v>
      </c>
    </row>
    <row r="1100" customFormat="false" ht="15" hidden="false" customHeight="false" outlineLevel="0" collapsed="false">
      <c r="A1100" s="37" t="s">
        <v>1630</v>
      </c>
      <c r="B1100" s="37" t="n">
        <v>2025</v>
      </c>
      <c r="C1100" s="37" t="n">
        <v>3</v>
      </c>
      <c r="D1100" s="37" t="n">
        <v>3</v>
      </c>
      <c r="E1100" s="37" t="n">
        <v>2</v>
      </c>
      <c r="F1100" s="37" t="n">
        <v>4</v>
      </c>
      <c r="G1100" s="37" t="n">
        <v>3</v>
      </c>
      <c r="H1100" s="37" t="n">
        <v>10</v>
      </c>
      <c r="I1100" s="37" t="str">
        <f aca="false">IFERROR(VLOOKUP(A1100,Employees!$A$2:$I$1501,9,FALSE()),"Unknown")</f>
        <v>Engineering</v>
      </c>
    </row>
    <row r="1101" customFormat="false" ht="15" hidden="false" customHeight="false" outlineLevel="0" collapsed="false">
      <c r="A1101" s="37" t="s">
        <v>1677</v>
      </c>
      <c r="B1101" s="37" t="n">
        <v>2025</v>
      </c>
      <c r="C1101" s="37" t="n">
        <v>3</v>
      </c>
      <c r="D1101" s="37" t="n">
        <v>5</v>
      </c>
      <c r="E1101" s="37" t="n">
        <v>5</v>
      </c>
      <c r="F1101" s="37" t="n">
        <v>3</v>
      </c>
      <c r="G1101" s="37" t="n">
        <v>3</v>
      </c>
      <c r="H1101" s="37" t="n">
        <v>7</v>
      </c>
      <c r="I1101" s="37" t="str">
        <f aca="false">IFERROR(VLOOKUP(A1101,Employees!$A$2:$I$1501,9,FALSE()),"Unknown")</f>
        <v>Legal &amp; Compliance</v>
      </c>
    </row>
    <row r="1102" customFormat="false" ht="15" hidden="false" customHeight="false" outlineLevel="0" collapsed="false">
      <c r="A1102" s="37" t="s">
        <v>1220</v>
      </c>
      <c r="B1102" s="37" t="n">
        <v>2025</v>
      </c>
      <c r="C1102" s="37" t="n">
        <v>5</v>
      </c>
      <c r="D1102" s="37" t="n">
        <v>5</v>
      </c>
      <c r="E1102" s="37" t="n">
        <v>2</v>
      </c>
      <c r="F1102" s="37" t="n">
        <v>4</v>
      </c>
      <c r="G1102" s="37" t="n">
        <v>3</v>
      </c>
      <c r="H1102" s="37" t="n">
        <v>7</v>
      </c>
      <c r="I1102" s="37" t="str">
        <f aca="false">IFERROR(VLOOKUP(A1102,Employees!$A$2:$I$1501,9,FALSE()),"Unknown")</f>
        <v>Engineering</v>
      </c>
    </row>
    <row r="1103" customFormat="false" ht="15" hidden="false" customHeight="false" outlineLevel="0" collapsed="false">
      <c r="A1103" s="37" t="s">
        <v>1434</v>
      </c>
      <c r="B1103" s="37" t="n">
        <v>2025</v>
      </c>
      <c r="C1103" s="37" t="n">
        <v>5</v>
      </c>
      <c r="D1103" s="37" t="n">
        <v>3</v>
      </c>
      <c r="E1103" s="37" t="n">
        <v>2</v>
      </c>
      <c r="F1103" s="37" t="n">
        <v>4</v>
      </c>
      <c r="G1103" s="37" t="n">
        <v>4</v>
      </c>
      <c r="H1103" s="37" t="n">
        <v>7</v>
      </c>
      <c r="I1103" s="37" t="str">
        <f aca="false">IFERROR(VLOOKUP(A1103,Employees!$A$2:$I$1501,9,FALSE()),"Unknown")</f>
        <v>Finance</v>
      </c>
    </row>
    <row r="1104" customFormat="false" ht="15" hidden="false" customHeight="false" outlineLevel="0" collapsed="false">
      <c r="A1104" s="37" t="s">
        <v>1800</v>
      </c>
      <c r="B1104" s="37" t="n">
        <v>2025</v>
      </c>
      <c r="C1104" s="37" t="n">
        <v>3</v>
      </c>
      <c r="D1104" s="37" t="n">
        <v>4</v>
      </c>
      <c r="E1104" s="37" t="n">
        <v>2</v>
      </c>
      <c r="F1104" s="37" t="n">
        <v>4</v>
      </c>
      <c r="G1104" s="37" t="n">
        <v>3</v>
      </c>
      <c r="H1104" s="37" t="n">
        <v>10</v>
      </c>
      <c r="I1104" s="37" t="str">
        <f aca="false">IFERROR(VLOOKUP(A1104,Employees!$A$2:$I$1501,9,FALSE()),"Unknown")</f>
        <v>Customer Support</v>
      </c>
    </row>
    <row r="1105" customFormat="false" ht="15" hidden="false" customHeight="false" outlineLevel="0" collapsed="false">
      <c r="A1105" s="37" t="s">
        <v>1082</v>
      </c>
      <c r="B1105" s="37" t="n">
        <v>2025</v>
      </c>
      <c r="C1105" s="37" t="n">
        <v>4</v>
      </c>
      <c r="D1105" s="37" t="n">
        <v>3</v>
      </c>
      <c r="E1105" s="37" t="n">
        <v>3</v>
      </c>
      <c r="F1105" s="37" t="n">
        <v>2</v>
      </c>
      <c r="G1105" s="37" t="n">
        <v>3</v>
      </c>
      <c r="H1105" s="37" t="n">
        <v>7</v>
      </c>
      <c r="I1105" s="37" t="str">
        <f aca="false">IFERROR(VLOOKUP(A1105,Employees!$A$2:$I$1501,9,FALSE()),"Unknown")</f>
        <v>Human Resources</v>
      </c>
    </row>
    <row r="1106" customFormat="false" ht="15" hidden="false" customHeight="false" outlineLevel="0" collapsed="false">
      <c r="A1106" s="37" t="s">
        <v>1785</v>
      </c>
      <c r="B1106" s="37" t="n">
        <v>2025</v>
      </c>
      <c r="C1106" s="37" t="n">
        <v>3</v>
      </c>
      <c r="D1106" s="37" t="n">
        <v>3</v>
      </c>
      <c r="E1106" s="37" t="n">
        <v>5</v>
      </c>
      <c r="F1106" s="37" t="n">
        <v>3</v>
      </c>
      <c r="G1106" s="37" t="n">
        <v>3</v>
      </c>
      <c r="H1106" s="37" t="n">
        <v>3</v>
      </c>
      <c r="I1106" s="37" t="str">
        <f aca="false">IFERROR(VLOOKUP(A1106,Employees!$A$2:$I$1501,9,FALSE()),"Unknown")</f>
        <v>Human Resources</v>
      </c>
    </row>
    <row r="1107" customFormat="false" ht="15" hidden="false" customHeight="false" outlineLevel="0" collapsed="false">
      <c r="A1107" s="37" t="s">
        <v>812</v>
      </c>
      <c r="B1107" s="37" t="n">
        <v>2025</v>
      </c>
      <c r="C1107" s="37" t="n">
        <v>3</v>
      </c>
      <c r="D1107" s="37" t="n">
        <v>3</v>
      </c>
      <c r="E1107" s="37" t="n">
        <v>2</v>
      </c>
      <c r="F1107" s="37" t="n">
        <v>3</v>
      </c>
      <c r="G1107" s="37" t="n">
        <v>5</v>
      </c>
      <c r="H1107" s="37" t="n">
        <v>10</v>
      </c>
      <c r="I1107" s="37" t="str">
        <f aca="false">IFERROR(VLOOKUP(A1107,Employees!$A$2:$I$1501,9,FALSE()),"Unknown")</f>
        <v>Operations</v>
      </c>
    </row>
    <row r="1108" customFormat="false" ht="15" hidden="false" customHeight="false" outlineLevel="0" collapsed="false">
      <c r="A1108" s="37" t="s">
        <v>1087</v>
      </c>
      <c r="B1108" s="37" t="n">
        <v>2025</v>
      </c>
      <c r="C1108" s="37" t="n">
        <v>2</v>
      </c>
      <c r="D1108" s="37" t="n">
        <v>3</v>
      </c>
      <c r="E1108" s="37" t="n">
        <v>4</v>
      </c>
      <c r="F1108" s="37" t="n">
        <v>4</v>
      </c>
      <c r="G1108" s="37" t="n">
        <v>5</v>
      </c>
      <c r="H1108" s="37" t="n">
        <v>5</v>
      </c>
      <c r="I1108" s="37" t="str">
        <f aca="false">IFERROR(VLOOKUP(A1108,Employees!$A$2:$I$1501,9,FALSE()),"Unknown")</f>
        <v>Engineering</v>
      </c>
    </row>
    <row r="1109" customFormat="false" ht="15" hidden="false" customHeight="false" outlineLevel="0" collapsed="false">
      <c r="A1109" s="37" t="s">
        <v>603</v>
      </c>
      <c r="B1109" s="37" t="n">
        <v>2025</v>
      </c>
      <c r="C1109" s="37" t="n">
        <v>3</v>
      </c>
      <c r="D1109" s="37" t="n">
        <v>3</v>
      </c>
      <c r="E1109" s="37" t="n">
        <v>4</v>
      </c>
      <c r="F1109" s="37" t="n">
        <v>1</v>
      </c>
      <c r="G1109" s="37" t="n">
        <v>3</v>
      </c>
      <c r="H1109" s="37" t="n">
        <v>4</v>
      </c>
      <c r="I1109" s="37" t="str">
        <f aca="false">IFERROR(VLOOKUP(A1109,Employees!$A$2:$I$1501,9,FALSE()),"Unknown")</f>
        <v>Engineering</v>
      </c>
    </row>
    <row r="1110" customFormat="false" ht="15" hidden="false" customHeight="false" outlineLevel="0" collapsed="false">
      <c r="A1110" s="37" t="s">
        <v>1306</v>
      </c>
      <c r="B1110" s="37" t="n">
        <v>2025</v>
      </c>
      <c r="C1110" s="37" t="n">
        <v>4</v>
      </c>
      <c r="D1110" s="37" t="n">
        <v>5</v>
      </c>
      <c r="E1110" s="37" t="n">
        <v>4</v>
      </c>
      <c r="F1110" s="37" t="n">
        <v>2</v>
      </c>
      <c r="G1110" s="37" t="n">
        <v>3</v>
      </c>
      <c r="H1110" s="37" t="n">
        <v>6</v>
      </c>
      <c r="I1110" s="37" t="str">
        <f aca="false">IFERROR(VLOOKUP(A1110,Employees!$A$2:$I$1501,9,FALSE()),"Unknown")</f>
        <v>Engineering</v>
      </c>
    </row>
    <row r="1111" customFormat="false" ht="15" hidden="false" customHeight="false" outlineLevel="0" collapsed="false">
      <c r="A1111" s="37" t="s">
        <v>556</v>
      </c>
      <c r="B1111" s="37" t="n">
        <v>2025</v>
      </c>
      <c r="C1111" s="37" t="n">
        <v>5</v>
      </c>
      <c r="D1111" s="37" t="n">
        <v>2</v>
      </c>
      <c r="E1111" s="37" t="n">
        <v>3</v>
      </c>
      <c r="F1111" s="37" t="n">
        <v>3</v>
      </c>
      <c r="G1111" s="37" t="n">
        <v>3</v>
      </c>
      <c r="H1111" s="37" t="n">
        <v>10</v>
      </c>
      <c r="I1111" s="37" t="str">
        <f aca="false">IFERROR(VLOOKUP(A1111,Employees!$A$2:$I$1501,9,FALSE()),"Unknown")</f>
        <v>Engineering</v>
      </c>
    </row>
    <row r="1112" customFormat="false" ht="15" hidden="false" customHeight="false" outlineLevel="0" collapsed="false">
      <c r="A1112" s="37" t="s">
        <v>779</v>
      </c>
      <c r="B1112" s="37" t="n">
        <v>2025</v>
      </c>
      <c r="C1112" s="37" t="n">
        <v>2</v>
      </c>
      <c r="D1112" s="37" t="n">
        <v>3</v>
      </c>
      <c r="E1112" s="37" t="n">
        <v>5</v>
      </c>
      <c r="F1112" s="37" t="n">
        <v>4</v>
      </c>
      <c r="G1112" s="37" t="n">
        <v>3</v>
      </c>
      <c r="H1112" s="37" t="n">
        <v>6</v>
      </c>
      <c r="I1112" s="37" t="str">
        <f aca="false">IFERROR(VLOOKUP(A1112,Employees!$A$2:$I$1501,9,FALSE()),"Unknown")</f>
        <v>Customer Support</v>
      </c>
    </row>
    <row r="1113" customFormat="false" ht="15" hidden="false" customHeight="false" outlineLevel="0" collapsed="false">
      <c r="A1113" s="37" t="s">
        <v>1268</v>
      </c>
      <c r="B1113" s="37" t="n">
        <v>2025</v>
      </c>
      <c r="C1113" s="37" t="n">
        <v>4</v>
      </c>
      <c r="D1113" s="37" t="n">
        <v>3</v>
      </c>
      <c r="E1113" s="37" t="n">
        <v>3</v>
      </c>
      <c r="F1113" s="37" t="n">
        <v>2</v>
      </c>
      <c r="G1113" s="37" t="n">
        <v>4</v>
      </c>
      <c r="H1113" s="37" t="n">
        <v>6</v>
      </c>
      <c r="I1113" s="37" t="str">
        <f aca="false">IFERROR(VLOOKUP(A1113,Employees!$A$2:$I$1501,9,FALSE()),"Unknown")</f>
        <v>Sales</v>
      </c>
    </row>
    <row r="1114" customFormat="false" ht="15" hidden="false" customHeight="false" outlineLevel="0" collapsed="false">
      <c r="A1114" s="37" t="s">
        <v>1429</v>
      </c>
      <c r="B1114" s="37" t="n">
        <v>2025</v>
      </c>
      <c r="C1114" s="37" t="n">
        <v>3</v>
      </c>
      <c r="D1114" s="37" t="n">
        <v>4</v>
      </c>
      <c r="E1114" s="37" t="n">
        <v>3</v>
      </c>
      <c r="F1114" s="37" t="n">
        <v>4</v>
      </c>
      <c r="G1114" s="37" t="n">
        <v>5</v>
      </c>
      <c r="H1114" s="37" t="n">
        <v>9</v>
      </c>
      <c r="I1114" s="37" t="str">
        <f aca="false">IFERROR(VLOOKUP(A1114,Employees!$A$2:$I$1501,9,FALSE()),"Unknown")</f>
        <v>Engineering</v>
      </c>
    </row>
    <row r="1115" customFormat="false" ht="15" hidden="false" customHeight="false" outlineLevel="0" collapsed="false">
      <c r="A1115" s="37" t="s">
        <v>988</v>
      </c>
      <c r="B1115" s="37" t="n">
        <v>2025</v>
      </c>
      <c r="C1115" s="37" t="n">
        <v>3</v>
      </c>
      <c r="D1115" s="37" t="n">
        <v>2</v>
      </c>
      <c r="E1115" s="37" t="n">
        <v>3</v>
      </c>
      <c r="F1115" s="37" t="n">
        <v>4</v>
      </c>
      <c r="G1115" s="37" t="n">
        <v>3</v>
      </c>
      <c r="H1115" s="37" t="n">
        <v>7</v>
      </c>
      <c r="I1115" s="37" t="str">
        <f aca="false">IFERROR(VLOOKUP(A1115,Employees!$A$2:$I$1501,9,FALSE()),"Unknown")</f>
        <v>Operations</v>
      </c>
    </row>
    <row r="1116" customFormat="false" ht="15" hidden="false" customHeight="false" outlineLevel="0" collapsed="false">
      <c r="A1116" s="37" t="s">
        <v>1246</v>
      </c>
      <c r="B1116" s="37" t="n">
        <v>2025</v>
      </c>
      <c r="C1116" s="37" t="n">
        <v>3</v>
      </c>
      <c r="D1116" s="37" t="n">
        <v>3</v>
      </c>
      <c r="E1116" s="37" t="n">
        <v>2</v>
      </c>
      <c r="F1116" s="37" t="n">
        <v>4</v>
      </c>
      <c r="G1116" s="37" t="n">
        <v>4</v>
      </c>
      <c r="H1116" s="37" t="n">
        <v>10</v>
      </c>
      <c r="I1116" s="37" t="str">
        <f aca="false">IFERROR(VLOOKUP(A1116,Employees!$A$2:$I$1501,9,FALSE()),"Unknown")</f>
        <v>Operations</v>
      </c>
    </row>
    <row r="1117" customFormat="false" ht="15" hidden="false" customHeight="false" outlineLevel="0" collapsed="false">
      <c r="A1117" s="37" t="s">
        <v>1052</v>
      </c>
      <c r="B1117" s="37" t="n">
        <v>2025</v>
      </c>
      <c r="C1117" s="37" t="n">
        <v>4</v>
      </c>
      <c r="D1117" s="37" t="n">
        <v>3</v>
      </c>
      <c r="E1117" s="37" t="n">
        <v>5</v>
      </c>
      <c r="F1117" s="37" t="n">
        <v>4</v>
      </c>
      <c r="G1117" s="37" t="n">
        <v>4</v>
      </c>
      <c r="H1117" s="37" t="n">
        <v>8</v>
      </c>
      <c r="I1117" s="37" t="str">
        <f aca="false">IFERROR(VLOOKUP(A1117,Employees!$A$2:$I$1501,9,FALSE()),"Unknown")</f>
        <v>Data &amp; AI</v>
      </c>
    </row>
    <row r="1118" customFormat="false" ht="15" hidden="false" customHeight="false" outlineLevel="0" collapsed="false">
      <c r="A1118" s="37" t="s">
        <v>405</v>
      </c>
      <c r="B1118" s="37" t="n">
        <v>2025</v>
      </c>
      <c r="C1118" s="37" t="n">
        <v>3</v>
      </c>
      <c r="D1118" s="37" t="n">
        <v>2</v>
      </c>
      <c r="E1118" s="37" t="n">
        <v>3</v>
      </c>
      <c r="F1118" s="37" t="n">
        <v>3</v>
      </c>
      <c r="G1118" s="37" t="n">
        <v>4</v>
      </c>
      <c r="H1118" s="37" t="n">
        <v>9</v>
      </c>
      <c r="I1118" s="37" t="str">
        <f aca="false">IFERROR(VLOOKUP(A1118,Employees!$A$2:$I$1501,9,FALSE()),"Unknown")</f>
        <v>Engineering</v>
      </c>
    </row>
    <row r="1119" customFormat="false" ht="15" hidden="false" customHeight="false" outlineLevel="0" collapsed="false">
      <c r="A1119" s="37" t="s">
        <v>761</v>
      </c>
      <c r="B1119" s="37" t="n">
        <v>2025</v>
      </c>
      <c r="C1119" s="37" t="n">
        <v>4</v>
      </c>
      <c r="D1119" s="37" t="n">
        <v>4</v>
      </c>
      <c r="E1119" s="37" t="n">
        <v>2</v>
      </c>
      <c r="F1119" s="37" t="n">
        <v>3</v>
      </c>
      <c r="G1119" s="37" t="n">
        <v>2</v>
      </c>
      <c r="H1119" s="37" t="n">
        <v>9</v>
      </c>
      <c r="I1119" s="37" t="str">
        <f aca="false">IFERROR(VLOOKUP(A1119,Employees!$A$2:$I$1501,9,FALSE()),"Unknown")</f>
        <v>Operations</v>
      </c>
    </row>
    <row r="1120" customFormat="false" ht="15" hidden="false" customHeight="false" outlineLevel="0" collapsed="false">
      <c r="A1120" s="37" t="s">
        <v>1048</v>
      </c>
      <c r="B1120" s="37" t="n">
        <v>2025</v>
      </c>
      <c r="C1120" s="37" t="n">
        <v>3</v>
      </c>
      <c r="D1120" s="37" t="n">
        <v>3</v>
      </c>
      <c r="E1120" s="37" t="n">
        <v>3</v>
      </c>
      <c r="F1120" s="37" t="n">
        <v>5</v>
      </c>
      <c r="G1120" s="37" t="n">
        <v>4</v>
      </c>
      <c r="H1120" s="37" t="n">
        <v>7</v>
      </c>
      <c r="I1120" s="37" t="str">
        <f aca="false">IFERROR(VLOOKUP(A1120,Employees!$A$2:$I$1501,9,FALSE()),"Unknown")</f>
        <v>Engineering</v>
      </c>
    </row>
    <row r="1121" customFormat="false" ht="15" hidden="false" customHeight="false" outlineLevel="0" collapsed="false">
      <c r="A1121" s="37" t="s">
        <v>816</v>
      </c>
      <c r="B1121" s="37" t="n">
        <v>2025</v>
      </c>
      <c r="C1121" s="37" t="n">
        <v>3</v>
      </c>
      <c r="D1121" s="37" t="n">
        <v>3</v>
      </c>
      <c r="E1121" s="37" t="n">
        <v>3</v>
      </c>
      <c r="F1121" s="37" t="n">
        <v>4</v>
      </c>
      <c r="G1121" s="37" t="n">
        <v>4</v>
      </c>
      <c r="H1121" s="37" t="n">
        <v>7</v>
      </c>
      <c r="I1121" s="37" t="str">
        <f aca="false">IFERROR(VLOOKUP(A1121,Employees!$A$2:$I$1501,9,FALSE()),"Unknown")</f>
        <v>Engineering</v>
      </c>
    </row>
    <row r="1122" customFormat="false" ht="15" hidden="false" customHeight="false" outlineLevel="0" collapsed="false">
      <c r="A1122" s="37" t="s">
        <v>1383</v>
      </c>
      <c r="B1122" s="37" t="n">
        <v>2025</v>
      </c>
      <c r="C1122" s="37" t="n">
        <v>3</v>
      </c>
      <c r="D1122" s="37" t="n">
        <v>4</v>
      </c>
      <c r="E1122" s="37" t="n">
        <v>3</v>
      </c>
      <c r="F1122" s="37" t="n">
        <v>5</v>
      </c>
      <c r="G1122" s="37" t="n">
        <v>5</v>
      </c>
      <c r="H1122" s="37" t="n">
        <v>9</v>
      </c>
      <c r="I1122" s="37" t="str">
        <f aca="false">IFERROR(VLOOKUP(A1122,Employees!$A$2:$I$1501,9,FALSE()),"Unknown")</f>
        <v>Customer Support</v>
      </c>
    </row>
    <row r="1123" customFormat="false" ht="15" hidden="false" customHeight="false" outlineLevel="0" collapsed="false">
      <c r="A1123" s="37" t="s">
        <v>1706</v>
      </c>
      <c r="B1123" s="37" t="n">
        <v>2025</v>
      </c>
      <c r="C1123" s="37" t="n">
        <v>2</v>
      </c>
      <c r="D1123" s="37" t="n">
        <v>3</v>
      </c>
      <c r="E1123" s="37" t="n">
        <v>3</v>
      </c>
      <c r="F1123" s="37" t="n">
        <v>3</v>
      </c>
      <c r="G1123" s="37" t="n">
        <v>3</v>
      </c>
      <c r="H1123" s="37" t="n">
        <v>8</v>
      </c>
      <c r="I1123" s="37" t="str">
        <f aca="false">IFERROR(VLOOKUP(A1123,Employees!$A$2:$I$1501,9,FALSE()),"Unknown")</f>
        <v>Data &amp; AI</v>
      </c>
    </row>
    <row r="1124" customFormat="false" ht="15" hidden="false" customHeight="false" outlineLevel="0" collapsed="false">
      <c r="A1124" s="37" t="s">
        <v>785</v>
      </c>
      <c r="B1124" s="37" t="n">
        <v>2025</v>
      </c>
      <c r="C1124" s="37" t="n">
        <v>4</v>
      </c>
      <c r="D1124" s="37" t="n">
        <v>5</v>
      </c>
      <c r="E1124" s="37" t="n">
        <v>4</v>
      </c>
      <c r="F1124" s="37" t="n">
        <v>3</v>
      </c>
      <c r="G1124" s="37" t="n">
        <v>2</v>
      </c>
      <c r="H1124" s="37" t="n">
        <v>8</v>
      </c>
      <c r="I1124" s="37" t="str">
        <f aca="false">IFERROR(VLOOKUP(A1124,Employees!$A$2:$I$1501,9,FALSE()),"Unknown")</f>
        <v>Customer Support</v>
      </c>
    </row>
    <row r="1125" customFormat="false" ht="15" hidden="false" customHeight="false" outlineLevel="0" collapsed="false">
      <c r="A1125" s="37" t="s">
        <v>536</v>
      </c>
      <c r="B1125" s="37" t="n">
        <v>2025</v>
      </c>
      <c r="C1125" s="37" t="n">
        <v>3</v>
      </c>
      <c r="D1125" s="37" t="n">
        <v>3</v>
      </c>
      <c r="E1125" s="37" t="n">
        <v>3</v>
      </c>
      <c r="F1125" s="37" t="n">
        <v>3</v>
      </c>
      <c r="G1125" s="37" t="n">
        <v>4</v>
      </c>
      <c r="H1125" s="37" t="n">
        <v>7</v>
      </c>
      <c r="I1125" s="37" t="str">
        <f aca="false">IFERROR(VLOOKUP(A1125,Employees!$A$2:$I$1501,9,FALSE()),"Unknown")</f>
        <v>Finance</v>
      </c>
    </row>
    <row r="1126" customFormat="false" ht="15" hidden="false" customHeight="false" outlineLevel="0" collapsed="false">
      <c r="A1126" s="37" t="s">
        <v>1839</v>
      </c>
      <c r="B1126" s="37" t="n">
        <v>2025</v>
      </c>
      <c r="C1126" s="37" t="n">
        <v>5</v>
      </c>
      <c r="D1126" s="37" t="n">
        <v>3</v>
      </c>
      <c r="E1126" s="37" t="n">
        <v>5</v>
      </c>
      <c r="F1126" s="37" t="n">
        <v>3</v>
      </c>
      <c r="G1126" s="37" t="n">
        <v>3</v>
      </c>
      <c r="H1126" s="37" t="n">
        <v>9</v>
      </c>
      <c r="I1126" s="37" t="str">
        <f aca="false">IFERROR(VLOOKUP(A1126,Employees!$A$2:$I$1501,9,FALSE()),"Unknown")</f>
        <v>Operations</v>
      </c>
    </row>
    <row r="1127" customFormat="false" ht="15" hidden="false" customHeight="false" outlineLevel="0" collapsed="false">
      <c r="A1127" s="37" t="s">
        <v>1380</v>
      </c>
      <c r="B1127" s="37" t="n">
        <v>2025</v>
      </c>
      <c r="C1127" s="37" t="n">
        <v>4</v>
      </c>
      <c r="D1127" s="37" t="n">
        <v>4</v>
      </c>
      <c r="E1127" s="37" t="n">
        <v>4</v>
      </c>
      <c r="F1127" s="37" t="n">
        <v>3</v>
      </c>
      <c r="G1127" s="37" t="n">
        <v>5</v>
      </c>
      <c r="H1127" s="37" t="n">
        <v>9</v>
      </c>
      <c r="I1127" s="37" t="str">
        <f aca="false">IFERROR(VLOOKUP(A1127,Employees!$A$2:$I$1501,9,FALSE()),"Unknown")</f>
        <v>Human Resources</v>
      </c>
    </row>
    <row r="1128" customFormat="false" ht="15" hidden="false" customHeight="false" outlineLevel="0" collapsed="false">
      <c r="A1128" s="37" t="s">
        <v>385</v>
      </c>
      <c r="B1128" s="37" t="n">
        <v>2025</v>
      </c>
      <c r="C1128" s="37" t="n">
        <v>1</v>
      </c>
      <c r="D1128" s="37" t="n">
        <v>4</v>
      </c>
      <c r="E1128" s="37" t="n">
        <v>3</v>
      </c>
      <c r="F1128" s="37" t="n">
        <v>3</v>
      </c>
      <c r="G1128" s="37" t="n">
        <v>4</v>
      </c>
      <c r="H1128" s="37" t="n">
        <v>8</v>
      </c>
      <c r="I1128" s="37" t="str">
        <f aca="false">IFERROR(VLOOKUP(A1128,Employees!$A$2:$I$1501,9,FALSE()),"Unknown")</f>
        <v>Customer Support</v>
      </c>
    </row>
    <row r="1129" customFormat="false" ht="15" hidden="false" customHeight="false" outlineLevel="0" collapsed="false">
      <c r="A1129" s="37" t="s">
        <v>656</v>
      </c>
      <c r="B1129" s="37" t="n">
        <v>2025</v>
      </c>
      <c r="C1129" s="37" t="n">
        <v>3</v>
      </c>
      <c r="D1129" s="37" t="n">
        <v>5</v>
      </c>
      <c r="E1129" s="37" t="n">
        <v>2</v>
      </c>
      <c r="F1129" s="37" t="n">
        <v>2</v>
      </c>
      <c r="G1129" s="37" t="n">
        <v>3</v>
      </c>
      <c r="H1129" s="37" t="n">
        <v>9</v>
      </c>
      <c r="I1129" s="37" t="str">
        <f aca="false">IFERROR(VLOOKUP(A1129,Employees!$A$2:$I$1501,9,FALSE()),"Unknown")</f>
        <v>Sales</v>
      </c>
    </row>
    <row r="1130" customFormat="false" ht="15" hidden="false" customHeight="false" outlineLevel="0" collapsed="false">
      <c r="A1130" s="37" t="s">
        <v>760</v>
      </c>
      <c r="B1130" s="37" t="n">
        <v>2025</v>
      </c>
      <c r="C1130" s="37" t="n">
        <v>4</v>
      </c>
      <c r="D1130" s="37" t="n">
        <v>3</v>
      </c>
      <c r="E1130" s="37" t="n">
        <v>3</v>
      </c>
      <c r="F1130" s="37" t="n">
        <v>4</v>
      </c>
      <c r="G1130" s="37" t="n">
        <v>3</v>
      </c>
      <c r="H1130" s="37" t="n">
        <v>9</v>
      </c>
      <c r="I1130" s="37" t="str">
        <f aca="false">IFERROR(VLOOKUP(A1130,Employees!$A$2:$I$1501,9,FALSE()),"Unknown")</f>
        <v>Operations</v>
      </c>
    </row>
    <row r="1131" customFormat="false" ht="15" hidden="false" customHeight="false" outlineLevel="0" collapsed="false">
      <c r="A1131" s="37" t="s">
        <v>678</v>
      </c>
      <c r="B1131" s="37" t="n">
        <v>2025</v>
      </c>
      <c r="C1131" s="37" t="n">
        <v>5</v>
      </c>
      <c r="D1131" s="37" t="n">
        <v>3</v>
      </c>
      <c r="E1131" s="37" t="n">
        <v>4</v>
      </c>
      <c r="F1131" s="37" t="n">
        <v>4</v>
      </c>
      <c r="G1131" s="37" t="n">
        <v>5</v>
      </c>
      <c r="H1131" s="37" t="n">
        <v>10</v>
      </c>
      <c r="I1131" s="37" t="str">
        <f aca="false">IFERROR(VLOOKUP(A1131,Employees!$A$2:$I$1501,9,FALSE()),"Unknown")</f>
        <v>Sales</v>
      </c>
    </row>
    <row r="1132" customFormat="false" ht="15" hidden="false" customHeight="false" outlineLevel="0" collapsed="false">
      <c r="A1132" s="37" t="s">
        <v>1390</v>
      </c>
      <c r="B1132" s="37" t="n">
        <v>2025</v>
      </c>
      <c r="C1132" s="37" t="n">
        <v>3</v>
      </c>
      <c r="D1132" s="37" t="n">
        <v>4</v>
      </c>
      <c r="E1132" s="37" t="n">
        <v>4</v>
      </c>
      <c r="F1132" s="37" t="n">
        <v>4</v>
      </c>
      <c r="G1132" s="37" t="n">
        <v>3</v>
      </c>
      <c r="H1132" s="37" t="n">
        <v>4</v>
      </c>
      <c r="I1132" s="37" t="str">
        <f aca="false">IFERROR(VLOOKUP(A1132,Employees!$A$2:$I$1501,9,FALSE()),"Unknown")</f>
        <v>Human Resources</v>
      </c>
    </row>
    <row r="1133" customFormat="false" ht="15" hidden="false" customHeight="false" outlineLevel="0" collapsed="false">
      <c r="A1133" s="37" t="s">
        <v>985</v>
      </c>
      <c r="B1133" s="37" t="n">
        <v>2025</v>
      </c>
      <c r="C1133" s="37" t="n">
        <v>3</v>
      </c>
      <c r="D1133" s="37" t="n">
        <v>4</v>
      </c>
      <c r="E1133" s="37" t="n">
        <v>3</v>
      </c>
      <c r="F1133" s="37" t="n">
        <v>3</v>
      </c>
      <c r="G1133" s="37" t="n">
        <v>3</v>
      </c>
      <c r="H1133" s="37" t="n">
        <v>10</v>
      </c>
      <c r="I1133" s="37" t="str">
        <f aca="false">IFERROR(VLOOKUP(A1133,Employees!$A$2:$I$1501,9,FALSE()),"Unknown")</f>
        <v>Marketing</v>
      </c>
    </row>
    <row r="1134" customFormat="false" ht="15" hidden="false" customHeight="false" outlineLevel="0" collapsed="false">
      <c r="A1134" s="37" t="s">
        <v>1746</v>
      </c>
      <c r="B1134" s="37" t="n">
        <v>2025</v>
      </c>
      <c r="C1134" s="37" t="n">
        <v>3</v>
      </c>
      <c r="D1134" s="37" t="n">
        <v>3</v>
      </c>
      <c r="E1134" s="37" t="n">
        <v>3</v>
      </c>
      <c r="F1134" s="37" t="n">
        <v>5</v>
      </c>
      <c r="G1134" s="37" t="n">
        <v>2</v>
      </c>
      <c r="H1134" s="37" t="n">
        <v>6</v>
      </c>
      <c r="I1134" s="37" t="str">
        <f aca="false">IFERROR(VLOOKUP(A1134,Employees!$A$2:$I$1501,9,FALSE()),"Unknown")</f>
        <v>Sales</v>
      </c>
    </row>
    <row r="1135" customFormat="false" ht="15" hidden="false" customHeight="false" outlineLevel="0" collapsed="false">
      <c r="A1135" s="37" t="s">
        <v>742</v>
      </c>
      <c r="B1135" s="37" t="n">
        <v>2025</v>
      </c>
      <c r="C1135" s="37" t="n">
        <v>3</v>
      </c>
      <c r="D1135" s="37" t="n">
        <v>3</v>
      </c>
      <c r="E1135" s="37" t="n">
        <v>4</v>
      </c>
      <c r="F1135" s="37" t="n">
        <v>4</v>
      </c>
      <c r="G1135" s="37" t="n">
        <v>3</v>
      </c>
      <c r="H1135" s="37" t="n">
        <v>8</v>
      </c>
      <c r="I1135" s="37" t="str">
        <f aca="false">IFERROR(VLOOKUP(A1135,Employees!$A$2:$I$1501,9,FALSE()),"Unknown")</f>
        <v>Data &amp; AI</v>
      </c>
    </row>
    <row r="1136" customFormat="false" ht="15" hidden="false" customHeight="false" outlineLevel="0" collapsed="false">
      <c r="A1136" s="37" t="s">
        <v>1016</v>
      </c>
      <c r="B1136" s="37" t="n">
        <v>2025</v>
      </c>
      <c r="C1136" s="37" t="n">
        <v>3</v>
      </c>
      <c r="D1136" s="37" t="n">
        <v>3</v>
      </c>
      <c r="E1136" s="37" t="n">
        <v>4</v>
      </c>
      <c r="F1136" s="37" t="n">
        <v>4</v>
      </c>
      <c r="G1136" s="37" t="n">
        <v>5</v>
      </c>
      <c r="H1136" s="37" t="n">
        <v>9</v>
      </c>
      <c r="I1136" s="37" t="str">
        <f aca="false">IFERROR(VLOOKUP(A1136,Employees!$A$2:$I$1501,9,FALSE()),"Unknown")</f>
        <v>Data &amp; AI</v>
      </c>
    </row>
    <row r="1137" customFormat="false" ht="15" hidden="false" customHeight="false" outlineLevel="0" collapsed="false">
      <c r="A1137" s="37" t="s">
        <v>362</v>
      </c>
      <c r="B1137" s="37" t="n">
        <v>2025</v>
      </c>
      <c r="C1137" s="37" t="n">
        <v>4</v>
      </c>
      <c r="D1137" s="37" t="n">
        <v>1</v>
      </c>
      <c r="E1137" s="37" t="n">
        <v>3</v>
      </c>
      <c r="F1137" s="37" t="n">
        <v>4</v>
      </c>
      <c r="G1137" s="37" t="n">
        <v>4</v>
      </c>
      <c r="H1137" s="37" t="n">
        <v>10</v>
      </c>
      <c r="I1137" s="37" t="str">
        <f aca="false">IFERROR(VLOOKUP(A1137,Employees!$A$2:$I$1501,9,FALSE()),"Unknown")</f>
        <v>Sales</v>
      </c>
    </row>
    <row r="1138" customFormat="false" ht="15" hidden="false" customHeight="false" outlineLevel="0" collapsed="false">
      <c r="A1138" s="37" t="s">
        <v>646</v>
      </c>
      <c r="B1138" s="37" t="n">
        <v>2025</v>
      </c>
      <c r="C1138" s="37" t="n">
        <v>4</v>
      </c>
      <c r="D1138" s="37" t="n">
        <v>2</v>
      </c>
      <c r="E1138" s="37" t="n">
        <v>3</v>
      </c>
      <c r="F1138" s="37" t="n">
        <v>4</v>
      </c>
      <c r="G1138" s="37" t="n">
        <v>2</v>
      </c>
      <c r="H1138" s="37" t="n">
        <v>6</v>
      </c>
      <c r="I1138" s="37" t="str">
        <f aca="false">IFERROR(VLOOKUP(A1138,Employees!$A$2:$I$1501,9,FALSE()),"Unknown")</f>
        <v>Engineering</v>
      </c>
    </row>
    <row r="1139" customFormat="false" ht="15" hidden="false" customHeight="false" outlineLevel="0" collapsed="false">
      <c r="A1139" s="37" t="s">
        <v>748</v>
      </c>
      <c r="B1139" s="37" t="n">
        <v>2025</v>
      </c>
      <c r="C1139" s="37" t="n">
        <v>4</v>
      </c>
      <c r="D1139" s="37" t="n">
        <v>4</v>
      </c>
      <c r="E1139" s="37" t="n">
        <v>5</v>
      </c>
      <c r="F1139" s="37" t="n">
        <v>4</v>
      </c>
      <c r="G1139" s="37" t="n">
        <v>2</v>
      </c>
      <c r="H1139" s="37" t="n">
        <v>8</v>
      </c>
      <c r="I1139" s="37" t="str">
        <f aca="false">IFERROR(VLOOKUP(A1139,Employees!$A$2:$I$1501,9,FALSE()),"Unknown")</f>
        <v>Sales</v>
      </c>
    </row>
    <row r="1140" customFormat="false" ht="15" hidden="false" customHeight="false" outlineLevel="0" collapsed="false">
      <c r="A1140" s="37" t="s">
        <v>776</v>
      </c>
      <c r="B1140" s="37" t="n">
        <v>2025</v>
      </c>
      <c r="C1140" s="37" t="n">
        <v>3</v>
      </c>
      <c r="D1140" s="37" t="n">
        <v>4</v>
      </c>
      <c r="E1140" s="37" t="n">
        <v>4</v>
      </c>
      <c r="F1140" s="37" t="n">
        <v>3</v>
      </c>
      <c r="G1140" s="37" t="n">
        <v>4</v>
      </c>
      <c r="H1140" s="37" t="n">
        <v>9</v>
      </c>
      <c r="I1140" s="37" t="str">
        <f aca="false">IFERROR(VLOOKUP(A1140,Employees!$A$2:$I$1501,9,FALSE()),"Unknown")</f>
        <v>Engineering</v>
      </c>
    </row>
    <row r="1141" customFormat="false" ht="15" hidden="false" customHeight="false" outlineLevel="0" collapsed="false">
      <c r="A1141" s="37" t="s">
        <v>1783</v>
      </c>
      <c r="B1141" s="37" t="n">
        <v>2025</v>
      </c>
      <c r="C1141" s="37" t="n">
        <v>4</v>
      </c>
      <c r="D1141" s="37" t="n">
        <v>4</v>
      </c>
      <c r="E1141" s="37" t="n">
        <v>3</v>
      </c>
      <c r="F1141" s="37" t="n">
        <v>3</v>
      </c>
      <c r="G1141" s="37" t="n">
        <v>2</v>
      </c>
      <c r="H1141" s="37" t="n">
        <v>10</v>
      </c>
      <c r="I1141" s="37" t="str">
        <f aca="false">IFERROR(VLOOKUP(A1141,Employees!$A$2:$I$1501,9,FALSE()),"Unknown")</f>
        <v>Data &amp; AI</v>
      </c>
    </row>
    <row r="1142" customFormat="false" ht="15" hidden="false" customHeight="false" outlineLevel="0" collapsed="false">
      <c r="A1142" s="37" t="s">
        <v>1264</v>
      </c>
      <c r="B1142" s="37" t="n">
        <v>2025</v>
      </c>
      <c r="C1142" s="37" t="n">
        <v>4</v>
      </c>
      <c r="D1142" s="37" t="n">
        <v>3</v>
      </c>
      <c r="E1142" s="37" t="n">
        <v>3</v>
      </c>
      <c r="F1142" s="37" t="n">
        <v>4</v>
      </c>
      <c r="G1142" s="37" t="n">
        <v>5</v>
      </c>
      <c r="H1142" s="37" t="n">
        <v>7</v>
      </c>
      <c r="I1142" s="37" t="str">
        <f aca="false">IFERROR(VLOOKUP(A1142,Employees!$A$2:$I$1501,9,FALSE()),"Unknown")</f>
        <v>Customer Support</v>
      </c>
    </row>
    <row r="1143" customFormat="false" ht="15" hidden="false" customHeight="false" outlineLevel="0" collapsed="false">
      <c r="A1143" s="37" t="s">
        <v>1194</v>
      </c>
      <c r="B1143" s="37" t="n">
        <v>2025</v>
      </c>
      <c r="C1143" s="37" t="n">
        <v>4</v>
      </c>
      <c r="D1143" s="37" t="n">
        <v>4</v>
      </c>
      <c r="E1143" s="37" t="n">
        <v>1</v>
      </c>
      <c r="F1143" s="37" t="n">
        <v>3</v>
      </c>
      <c r="G1143" s="37" t="n">
        <v>4</v>
      </c>
      <c r="H1143" s="37" t="n">
        <v>10</v>
      </c>
      <c r="I1143" s="37" t="str">
        <f aca="false">IFERROR(VLOOKUP(A1143,Employees!$A$2:$I$1501,9,FALSE()),"Unknown")</f>
        <v>Engineering</v>
      </c>
    </row>
    <row r="1144" customFormat="false" ht="15" hidden="false" customHeight="false" outlineLevel="0" collapsed="false">
      <c r="A1144" s="37" t="s">
        <v>1572</v>
      </c>
      <c r="B1144" s="37" t="n">
        <v>2025</v>
      </c>
      <c r="C1144" s="37" t="n">
        <v>5</v>
      </c>
      <c r="D1144" s="37" t="n">
        <v>2</v>
      </c>
      <c r="E1144" s="37" t="n">
        <v>4</v>
      </c>
      <c r="F1144" s="37" t="n">
        <v>4</v>
      </c>
      <c r="G1144" s="37" t="n">
        <v>4</v>
      </c>
      <c r="H1144" s="37" t="n">
        <v>3</v>
      </c>
      <c r="I1144" s="37" t="str">
        <f aca="false">IFERROR(VLOOKUP(A1144,Employees!$A$2:$I$1501,9,FALSE()),"Unknown")</f>
        <v>Data &amp; AI</v>
      </c>
    </row>
    <row r="1145" customFormat="false" ht="15" hidden="false" customHeight="false" outlineLevel="0" collapsed="false">
      <c r="A1145" s="37" t="s">
        <v>511</v>
      </c>
      <c r="B1145" s="37" t="n">
        <v>2025</v>
      </c>
      <c r="C1145" s="37" t="n">
        <v>3</v>
      </c>
      <c r="D1145" s="37" t="n">
        <v>4</v>
      </c>
      <c r="E1145" s="37" t="n">
        <v>3</v>
      </c>
      <c r="F1145" s="37" t="n">
        <v>2</v>
      </c>
      <c r="G1145" s="37" t="n">
        <v>3</v>
      </c>
      <c r="H1145" s="37" t="n">
        <v>6</v>
      </c>
      <c r="I1145" s="37" t="str">
        <f aca="false">IFERROR(VLOOKUP(A1145,Employees!$A$2:$I$1501,9,FALSE()),"Unknown")</f>
        <v>Operations</v>
      </c>
    </row>
    <row r="1146" customFormat="false" ht="15" hidden="false" customHeight="false" outlineLevel="0" collapsed="false">
      <c r="A1146" s="37" t="s">
        <v>815</v>
      </c>
      <c r="B1146" s="37" t="n">
        <v>2025</v>
      </c>
      <c r="C1146" s="37" t="n">
        <v>4</v>
      </c>
      <c r="D1146" s="37" t="n">
        <v>4</v>
      </c>
      <c r="E1146" s="37" t="n">
        <v>4</v>
      </c>
      <c r="F1146" s="37" t="n">
        <v>3</v>
      </c>
      <c r="G1146" s="37" t="n">
        <v>4</v>
      </c>
      <c r="H1146" s="37" t="n">
        <v>8</v>
      </c>
      <c r="I1146" s="37" t="str">
        <f aca="false">IFERROR(VLOOKUP(A1146,Employees!$A$2:$I$1501,9,FALSE()),"Unknown")</f>
        <v>Engineering</v>
      </c>
    </row>
    <row r="1147" customFormat="false" ht="15" hidden="false" customHeight="false" outlineLevel="0" collapsed="false">
      <c r="A1147" s="37" t="s">
        <v>1860</v>
      </c>
      <c r="B1147" s="37" t="n">
        <v>2025</v>
      </c>
      <c r="C1147" s="37" t="n">
        <v>4</v>
      </c>
      <c r="D1147" s="37" t="n">
        <v>3</v>
      </c>
      <c r="E1147" s="37" t="n">
        <v>3</v>
      </c>
      <c r="F1147" s="37" t="n">
        <v>4</v>
      </c>
      <c r="G1147" s="37" t="n">
        <v>4</v>
      </c>
      <c r="H1147" s="37" t="n">
        <v>9</v>
      </c>
      <c r="I1147" s="37" t="str">
        <f aca="false">IFERROR(VLOOKUP(A1147,Employees!$A$2:$I$1501,9,FALSE()),"Unknown")</f>
        <v>Engineering</v>
      </c>
    </row>
    <row r="1148" customFormat="false" ht="15" hidden="false" customHeight="false" outlineLevel="0" collapsed="false">
      <c r="A1148" s="37" t="s">
        <v>1271</v>
      </c>
      <c r="B1148" s="37" t="n">
        <v>2025</v>
      </c>
      <c r="C1148" s="37" t="n">
        <v>5</v>
      </c>
      <c r="D1148" s="37" t="n">
        <v>5</v>
      </c>
      <c r="E1148" s="37" t="n">
        <v>5</v>
      </c>
      <c r="F1148" s="37" t="n">
        <v>3</v>
      </c>
      <c r="G1148" s="37" t="n">
        <v>4</v>
      </c>
      <c r="H1148" s="37" t="n">
        <v>8</v>
      </c>
      <c r="I1148" s="37" t="str">
        <f aca="false">IFERROR(VLOOKUP(A1148,Employees!$A$2:$I$1501,9,FALSE()),"Unknown")</f>
        <v>Customer Support</v>
      </c>
    </row>
    <row r="1149" customFormat="false" ht="15" hidden="false" customHeight="false" outlineLevel="0" collapsed="false">
      <c r="A1149" s="37" t="s">
        <v>1105</v>
      </c>
      <c r="B1149" s="37" t="n">
        <v>2025</v>
      </c>
      <c r="C1149" s="37" t="n">
        <v>3</v>
      </c>
      <c r="D1149" s="37" t="n">
        <v>3</v>
      </c>
      <c r="E1149" s="37" t="n">
        <v>4</v>
      </c>
      <c r="F1149" s="37" t="n">
        <v>4</v>
      </c>
      <c r="G1149" s="37" t="n">
        <v>5</v>
      </c>
      <c r="H1149" s="37" t="n">
        <v>9</v>
      </c>
      <c r="I1149" s="37" t="str">
        <f aca="false">IFERROR(VLOOKUP(A1149,Employees!$A$2:$I$1501,9,FALSE()),"Unknown")</f>
        <v>Engineering</v>
      </c>
    </row>
    <row r="1150" customFormat="false" ht="15" hidden="false" customHeight="false" outlineLevel="0" collapsed="false">
      <c r="A1150" s="37" t="s">
        <v>1697</v>
      </c>
      <c r="B1150" s="37" t="n">
        <v>2025</v>
      </c>
      <c r="C1150" s="37" t="n">
        <v>4</v>
      </c>
      <c r="D1150" s="37" t="n">
        <v>3</v>
      </c>
      <c r="E1150" s="37" t="n">
        <v>4</v>
      </c>
      <c r="F1150" s="37" t="n">
        <v>2</v>
      </c>
      <c r="G1150" s="37" t="n">
        <v>4</v>
      </c>
      <c r="H1150" s="37" t="n">
        <v>9</v>
      </c>
      <c r="I1150" s="37" t="str">
        <f aca="false">IFERROR(VLOOKUP(A1150,Employees!$A$2:$I$1501,9,FALSE()),"Unknown")</f>
        <v>Engineering</v>
      </c>
    </row>
    <row r="1151" customFormat="false" ht="15" hidden="false" customHeight="false" outlineLevel="0" collapsed="false">
      <c r="A1151" s="37" t="s">
        <v>1157</v>
      </c>
      <c r="B1151" s="37" t="n">
        <v>2025</v>
      </c>
      <c r="C1151" s="37" t="n">
        <v>5</v>
      </c>
      <c r="D1151" s="37" t="n">
        <v>3</v>
      </c>
      <c r="E1151" s="37" t="n">
        <v>4</v>
      </c>
      <c r="F1151" s="37" t="n">
        <v>3</v>
      </c>
      <c r="G1151" s="37" t="n">
        <v>5</v>
      </c>
      <c r="H1151" s="37" t="n">
        <v>10</v>
      </c>
      <c r="I1151" s="37" t="str">
        <f aca="false">IFERROR(VLOOKUP(A1151,Employees!$A$2:$I$1501,9,FALSE()),"Unknown")</f>
        <v>Sales</v>
      </c>
    </row>
    <row r="1152" customFormat="false" ht="15" hidden="false" customHeight="false" outlineLevel="0" collapsed="false">
      <c r="A1152" s="37" t="s">
        <v>1826</v>
      </c>
      <c r="B1152" s="37" t="n">
        <v>2025</v>
      </c>
      <c r="C1152" s="37" t="n">
        <v>5</v>
      </c>
      <c r="D1152" s="37" t="n">
        <v>4</v>
      </c>
      <c r="E1152" s="37" t="n">
        <v>3</v>
      </c>
      <c r="F1152" s="37" t="n">
        <v>3</v>
      </c>
      <c r="G1152" s="37" t="n">
        <v>3</v>
      </c>
      <c r="H1152" s="37" t="n">
        <v>9</v>
      </c>
      <c r="I1152" s="37" t="str">
        <f aca="false">IFERROR(VLOOKUP(A1152,Employees!$A$2:$I$1501,9,FALSE()),"Unknown")</f>
        <v>Operations</v>
      </c>
    </row>
    <row r="1153" customFormat="false" ht="15" hidden="false" customHeight="false" outlineLevel="0" collapsed="false">
      <c r="A1153" s="37" t="s">
        <v>1112</v>
      </c>
      <c r="B1153" s="37" t="n">
        <v>2025</v>
      </c>
      <c r="C1153" s="37" t="n">
        <v>3</v>
      </c>
      <c r="D1153" s="37" t="n">
        <v>4</v>
      </c>
      <c r="E1153" s="37" t="n">
        <v>3</v>
      </c>
      <c r="F1153" s="37" t="n">
        <v>2</v>
      </c>
      <c r="G1153" s="37" t="n">
        <v>4</v>
      </c>
      <c r="H1153" s="37" t="n">
        <v>7</v>
      </c>
      <c r="I1153" s="37" t="str">
        <f aca="false">IFERROR(VLOOKUP(A1153,Employees!$A$2:$I$1501,9,FALSE()),"Unknown")</f>
        <v>Engineering</v>
      </c>
    </row>
    <row r="1154" customFormat="false" ht="15" hidden="false" customHeight="false" outlineLevel="0" collapsed="false">
      <c r="A1154" s="37" t="s">
        <v>1102</v>
      </c>
      <c r="B1154" s="37" t="n">
        <v>2025</v>
      </c>
      <c r="C1154" s="37" t="n">
        <v>4</v>
      </c>
      <c r="D1154" s="37" t="n">
        <v>3</v>
      </c>
      <c r="E1154" s="37" t="n">
        <v>3</v>
      </c>
      <c r="F1154" s="37" t="n">
        <v>3</v>
      </c>
      <c r="G1154" s="37" t="n">
        <v>4</v>
      </c>
      <c r="H1154" s="37" t="n">
        <v>7</v>
      </c>
      <c r="I1154" s="37" t="str">
        <f aca="false">IFERROR(VLOOKUP(A1154,Employees!$A$2:$I$1501,9,FALSE()),"Unknown")</f>
        <v>Engineering</v>
      </c>
    </row>
    <row r="1155" customFormat="false" ht="15" hidden="false" customHeight="false" outlineLevel="0" collapsed="false">
      <c r="A1155" s="37" t="s">
        <v>1066</v>
      </c>
      <c r="B1155" s="37" t="n">
        <v>2025</v>
      </c>
      <c r="C1155" s="37" t="n">
        <v>5</v>
      </c>
      <c r="D1155" s="37" t="n">
        <v>4</v>
      </c>
      <c r="E1155" s="37" t="n">
        <v>3</v>
      </c>
      <c r="F1155" s="37" t="n">
        <v>5</v>
      </c>
      <c r="G1155" s="37" t="n">
        <v>3</v>
      </c>
      <c r="H1155" s="37" t="n">
        <v>10</v>
      </c>
      <c r="I1155" s="37" t="str">
        <f aca="false">IFERROR(VLOOKUP(A1155,Employees!$A$2:$I$1501,9,FALSE()),"Unknown")</f>
        <v>Sales</v>
      </c>
    </row>
    <row r="1156" customFormat="false" ht="15" hidden="false" customHeight="false" outlineLevel="0" collapsed="false">
      <c r="A1156" s="37" t="s">
        <v>1916</v>
      </c>
      <c r="B1156" s="37" t="n">
        <v>2025</v>
      </c>
      <c r="C1156" s="37" t="n">
        <v>3</v>
      </c>
      <c r="D1156" s="37" t="n">
        <v>4</v>
      </c>
      <c r="E1156" s="37" t="n">
        <v>4</v>
      </c>
      <c r="F1156" s="37" t="n">
        <v>2</v>
      </c>
      <c r="G1156" s="37" t="n">
        <v>5</v>
      </c>
      <c r="H1156" s="37" t="n">
        <v>6</v>
      </c>
      <c r="I1156" s="37" t="str">
        <f aca="false">IFERROR(VLOOKUP(A1156,Employees!$A$2:$I$1501,9,FALSE()),"Unknown")</f>
        <v>Data &amp; AI</v>
      </c>
    </row>
    <row r="1157" customFormat="false" ht="15" hidden="false" customHeight="false" outlineLevel="0" collapsed="false">
      <c r="A1157" s="37" t="s">
        <v>1788</v>
      </c>
      <c r="B1157" s="37" t="n">
        <v>2025</v>
      </c>
      <c r="C1157" s="37" t="n">
        <v>3</v>
      </c>
      <c r="D1157" s="37" t="n">
        <v>3</v>
      </c>
      <c r="E1157" s="37" t="n">
        <v>3</v>
      </c>
      <c r="F1157" s="37" t="n">
        <v>3</v>
      </c>
      <c r="G1157" s="37" t="n">
        <v>2</v>
      </c>
      <c r="H1157" s="37" t="n">
        <v>9</v>
      </c>
      <c r="I1157" s="37" t="str">
        <f aca="false">IFERROR(VLOOKUP(A1157,Employees!$A$2:$I$1501,9,FALSE()),"Unknown")</f>
        <v>Data &amp; AI</v>
      </c>
    </row>
    <row r="1158" customFormat="false" ht="15" hidden="false" customHeight="false" outlineLevel="0" collapsed="false">
      <c r="A1158" s="37" t="s">
        <v>1336</v>
      </c>
      <c r="B1158" s="37" t="n">
        <v>2025</v>
      </c>
      <c r="C1158" s="37" t="n">
        <v>3</v>
      </c>
      <c r="D1158" s="37" t="n">
        <v>3</v>
      </c>
      <c r="E1158" s="37" t="n">
        <v>4</v>
      </c>
      <c r="F1158" s="37" t="n">
        <v>5</v>
      </c>
      <c r="G1158" s="37" t="n">
        <v>2</v>
      </c>
      <c r="H1158" s="37" t="n">
        <v>10</v>
      </c>
      <c r="I1158" s="37" t="str">
        <f aca="false">IFERROR(VLOOKUP(A1158,Employees!$A$2:$I$1501,9,FALSE()),"Unknown")</f>
        <v>Sales</v>
      </c>
    </row>
    <row r="1159" customFormat="false" ht="15" hidden="false" customHeight="false" outlineLevel="0" collapsed="false">
      <c r="A1159" s="37" t="s">
        <v>1834</v>
      </c>
      <c r="B1159" s="37" t="n">
        <v>2025</v>
      </c>
      <c r="C1159" s="37" t="n">
        <v>4</v>
      </c>
      <c r="D1159" s="37" t="n">
        <v>2</v>
      </c>
      <c r="E1159" s="37" t="n">
        <v>4</v>
      </c>
      <c r="F1159" s="37" t="n">
        <v>3</v>
      </c>
      <c r="G1159" s="37" t="n">
        <v>4</v>
      </c>
      <c r="H1159" s="37" t="n">
        <v>8</v>
      </c>
      <c r="I1159" s="37" t="str">
        <f aca="false">IFERROR(VLOOKUP(A1159,Employees!$A$2:$I$1501,9,FALSE()),"Unknown")</f>
        <v>Engineering</v>
      </c>
    </row>
    <row r="1160" customFormat="false" ht="15" hidden="false" customHeight="false" outlineLevel="0" collapsed="false">
      <c r="A1160" s="37" t="s">
        <v>1090</v>
      </c>
      <c r="B1160" s="37" t="n">
        <v>2025</v>
      </c>
      <c r="C1160" s="37" t="n">
        <v>4</v>
      </c>
      <c r="D1160" s="37" t="n">
        <v>3</v>
      </c>
      <c r="E1160" s="37" t="n">
        <v>3</v>
      </c>
      <c r="F1160" s="37" t="n">
        <v>4</v>
      </c>
      <c r="G1160" s="37" t="n">
        <v>3</v>
      </c>
      <c r="H1160" s="37" t="n">
        <v>9</v>
      </c>
      <c r="I1160" s="37" t="str">
        <f aca="false">IFERROR(VLOOKUP(A1160,Employees!$A$2:$I$1501,9,FALSE()),"Unknown")</f>
        <v>Customer Support</v>
      </c>
    </row>
    <row r="1161" customFormat="false" ht="15" hidden="false" customHeight="false" outlineLevel="0" collapsed="false">
      <c r="A1161" s="37" t="s">
        <v>1421</v>
      </c>
      <c r="B1161" s="37" t="n">
        <v>2025</v>
      </c>
      <c r="C1161" s="37" t="n">
        <v>5</v>
      </c>
      <c r="D1161" s="37" t="n">
        <v>3</v>
      </c>
      <c r="E1161" s="37" t="n">
        <v>4</v>
      </c>
      <c r="F1161" s="37" t="n">
        <v>4</v>
      </c>
      <c r="G1161" s="37" t="n">
        <v>3</v>
      </c>
      <c r="H1161" s="37" t="n">
        <v>4</v>
      </c>
      <c r="I1161" s="37" t="str">
        <f aca="false">IFERROR(VLOOKUP(A1161,Employees!$A$2:$I$1501,9,FALSE()),"Unknown")</f>
        <v>Customer Support</v>
      </c>
    </row>
    <row r="1162" customFormat="false" ht="15" hidden="false" customHeight="false" outlineLevel="0" collapsed="false">
      <c r="A1162" s="37" t="s">
        <v>1057</v>
      </c>
      <c r="B1162" s="37" t="n">
        <v>2025</v>
      </c>
      <c r="C1162" s="37" t="n">
        <v>3</v>
      </c>
      <c r="D1162" s="37" t="n">
        <v>3</v>
      </c>
      <c r="E1162" s="37" t="n">
        <v>3</v>
      </c>
      <c r="F1162" s="37" t="n">
        <v>1</v>
      </c>
      <c r="G1162" s="37" t="n">
        <v>2</v>
      </c>
      <c r="H1162" s="37" t="n">
        <v>10</v>
      </c>
      <c r="I1162" s="37" t="str">
        <f aca="false">IFERROR(VLOOKUP(A1162,Employees!$A$2:$I$1501,9,FALSE()),"Unknown")</f>
        <v>Engineering</v>
      </c>
    </row>
    <row r="1163" customFormat="false" ht="15" hidden="false" customHeight="false" outlineLevel="0" collapsed="false">
      <c r="A1163" s="37" t="s">
        <v>455</v>
      </c>
      <c r="B1163" s="37" t="n">
        <v>2025</v>
      </c>
      <c r="C1163" s="37" t="n">
        <v>4</v>
      </c>
      <c r="D1163" s="37" t="n">
        <v>2</v>
      </c>
      <c r="E1163" s="37" t="n">
        <v>3</v>
      </c>
      <c r="F1163" s="37" t="n">
        <v>4</v>
      </c>
      <c r="G1163" s="37" t="n">
        <v>4</v>
      </c>
      <c r="H1163" s="37" t="n">
        <v>7</v>
      </c>
      <c r="I1163" s="37" t="str">
        <f aca="false">IFERROR(VLOOKUP(A1163,Employees!$A$2:$I$1501,9,FALSE()),"Unknown")</f>
        <v>Operations</v>
      </c>
    </row>
    <row r="1164" customFormat="false" ht="15" hidden="false" customHeight="false" outlineLevel="0" collapsed="false">
      <c r="A1164" s="37" t="s">
        <v>571</v>
      </c>
      <c r="B1164" s="37" t="n">
        <v>2025</v>
      </c>
      <c r="C1164" s="37" t="n">
        <v>5</v>
      </c>
      <c r="D1164" s="37" t="n">
        <v>5</v>
      </c>
      <c r="E1164" s="37" t="n">
        <v>4</v>
      </c>
      <c r="F1164" s="37" t="n">
        <v>3</v>
      </c>
      <c r="G1164" s="37" t="n">
        <v>4</v>
      </c>
      <c r="H1164" s="37" t="n">
        <v>5</v>
      </c>
      <c r="I1164" s="37" t="str">
        <f aca="false">IFERROR(VLOOKUP(A1164,Employees!$A$2:$I$1501,9,FALSE()),"Unknown")</f>
        <v>Data &amp; AI</v>
      </c>
    </row>
    <row r="1165" customFormat="false" ht="15" hidden="false" customHeight="false" outlineLevel="0" collapsed="false">
      <c r="A1165" s="37" t="s">
        <v>1457</v>
      </c>
      <c r="B1165" s="37" t="n">
        <v>2025</v>
      </c>
      <c r="C1165" s="37" t="n">
        <v>4</v>
      </c>
      <c r="D1165" s="37" t="n">
        <v>3</v>
      </c>
      <c r="E1165" s="37" t="n">
        <v>2</v>
      </c>
      <c r="F1165" s="37" t="n">
        <v>3</v>
      </c>
      <c r="G1165" s="37" t="n">
        <v>4</v>
      </c>
      <c r="H1165" s="37" t="n">
        <v>3</v>
      </c>
      <c r="I1165" s="37" t="str">
        <f aca="false">IFERROR(VLOOKUP(A1165,Employees!$A$2:$I$1501,9,FALSE()),"Unknown")</f>
        <v>Operations</v>
      </c>
    </row>
    <row r="1166" customFormat="false" ht="15" hidden="false" customHeight="false" outlineLevel="0" collapsed="false">
      <c r="A1166" s="37" t="s">
        <v>766</v>
      </c>
      <c r="B1166" s="37" t="n">
        <v>2025</v>
      </c>
      <c r="C1166" s="37" t="n">
        <v>3</v>
      </c>
      <c r="D1166" s="37" t="n">
        <v>3</v>
      </c>
      <c r="E1166" s="37" t="n">
        <v>4</v>
      </c>
      <c r="F1166" s="37" t="n">
        <v>5</v>
      </c>
      <c r="G1166" s="37" t="n">
        <v>4</v>
      </c>
      <c r="H1166" s="37" t="n">
        <v>1</v>
      </c>
      <c r="I1166" s="37" t="str">
        <f aca="false">IFERROR(VLOOKUP(A1166,Employees!$A$2:$I$1501,9,FALSE()),"Unknown")</f>
        <v>Engineering</v>
      </c>
    </row>
    <row r="1167" customFormat="false" ht="15" hidden="false" customHeight="false" outlineLevel="0" collapsed="false">
      <c r="A1167" s="37" t="s">
        <v>1896</v>
      </c>
      <c r="B1167" s="37" t="n">
        <v>2025</v>
      </c>
      <c r="C1167" s="37" t="n">
        <v>3</v>
      </c>
      <c r="D1167" s="37" t="n">
        <v>5</v>
      </c>
      <c r="E1167" s="37" t="n">
        <v>4</v>
      </c>
      <c r="F1167" s="37" t="n">
        <v>1</v>
      </c>
      <c r="G1167" s="37" t="n">
        <v>5</v>
      </c>
      <c r="H1167" s="37" t="n">
        <v>5</v>
      </c>
      <c r="I1167" s="37" t="str">
        <f aca="false">IFERROR(VLOOKUP(A1167,Employees!$A$2:$I$1501,9,FALSE()),"Unknown")</f>
        <v>Sales</v>
      </c>
    </row>
    <row r="1168" customFormat="false" ht="15" hidden="false" customHeight="false" outlineLevel="0" collapsed="false">
      <c r="A1168" s="37" t="s">
        <v>1487</v>
      </c>
      <c r="B1168" s="37" t="n">
        <v>2025</v>
      </c>
      <c r="C1168" s="37" t="n">
        <v>4</v>
      </c>
      <c r="D1168" s="37" t="n">
        <v>2</v>
      </c>
      <c r="E1168" s="37" t="n">
        <v>5</v>
      </c>
      <c r="F1168" s="37" t="n">
        <v>2</v>
      </c>
      <c r="G1168" s="37" t="n">
        <v>3</v>
      </c>
      <c r="H1168" s="37" t="n">
        <v>9</v>
      </c>
      <c r="I1168" s="37" t="str">
        <f aca="false">IFERROR(VLOOKUP(A1168,Employees!$A$2:$I$1501,9,FALSE()),"Unknown")</f>
        <v>Sales</v>
      </c>
    </row>
    <row r="1169" customFormat="false" ht="15" hidden="false" customHeight="false" outlineLevel="0" collapsed="false">
      <c r="A1169" s="37" t="s">
        <v>801</v>
      </c>
      <c r="B1169" s="37" t="n">
        <v>2025</v>
      </c>
      <c r="C1169" s="37" t="n">
        <v>3</v>
      </c>
      <c r="D1169" s="37" t="n">
        <v>3</v>
      </c>
      <c r="E1169" s="37" t="n">
        <v>4</v>
      </c>
      <c r="F1169" s="37" t="n">
        <v>3</v>
      </c>
      <c r="G1169" s="37" t="n">
        <v>2</v>
      </c>
      <c r="H1169" s="37" t="n">
        <v>5</v>
      </c>
      <c r="I1169" s="37" t="str">
        <f aca="false">IFERROR(VLOOKUP(A1169,Employees!$A$2:$I$1501,9,FALSE()),"Unknown")</f>
        <v>Customer Support</v>
      </c>
    </row>
    <row r="1170" customFormat="false" ht="15" hidden="false" customHeight="false" outlineLevel="0" collapsed="false">
      <c r="A1170" s="37" t="s">
        <v>943</v>
      </c>
      <c r="B1170" s="37" t="n">
        <v>2025</v>
      </c>
      <c r="C1170" s="37" t="n">
        <v>3</v>
      </c>
      <c r="D1170" s="37" t="n">
        <v>4</v>
      </c>
      <c r="E1170" s="37" t="n">
        <v>4</v>
      </c>
      <c r="F1170" s="37" t="n">
        <v>3</v>
      </c>
      <c r="G1170" s="37" t="n">
        <v>4</v>
      </c>
      <c r="H1170" s="37" t="n">
        <v>4</v>
      </c>
      <c r="I1170" s="37" t="str">
        <f aca="false">IFERROR(VLOOKUP(A1170,Employees!$A$2:$I$1501,9,FALSE()),"Unknown")</f>
        <v>Engineering</v>
      </c>
    </row>
    <row r="1171" customFormat="false" ht="15" hidden="false" customHeight="false" outlineLevel="0" collapsed="false">
      <c r="A1171" s="37" t="s">
        <v>1926</v>
      </c>
      <c r="B1171" s="37" t="n">
        <v>2025</v>
      </c>
      <c r="C1171" s="37" t="n">
        <v>4</v>
      </c>
      <c r="D1171" s="37" t="n">
        <v>4</v>
      </c>
      <c r="E1171" s="37" t="n">
        <v>4</v>
      </c>
      <c r="F1171" s="37" t="n">
        <v>4</v>
      </c>
      <c r="G1171" s="37" t="n">
        <v>3</v>
      </c>
      <c r="H1171" s="37" t="n">
        <v>7</v>
      </c>
      <c r="I1171" s="37" t="str">
        <f aca="false">IFERROR(VLOOKUP(A1171,Employees!$A$2:$I$1501,9,FALSE()),"Unknown")</f>
        <v>Engineering</v>
      </c>
    </row>
    <row r="1172" customFormat="false" ht="15" hidden="false" customHeight="false" outlineLevel="0" collapsed="false">
      <c r="A1172" s="37" t="s">
        <v>1273</v>
      </c>
      <c r="B1172" s="37" t="n">
        <v>2025</v>
      </c>
      <c r="C1172" s="37" t="n">
        <v>5</v>
      </c>
      <c r="D1172" s="37" t="n">
        <v>4</v>
      </c>
      <c r="E1172" s="37" t="n">
        <v>4</v>
      </c>
      <c r="F1172" s="37" t="n">
        <v>3</v>
      </c>
      <c r="G1172" s="37" t="n">
        <v>4</v>
      </c>
      <c r="H1172" s="37" t="n">
        <v>5</v>
      </c>
      <c r="I1172" s="37" t="str">
        <f aca="false">IFERROR(VLOOKUP(A1172,Employees!$A$2:$I$1501,9,FALSE()),"Unknown")</f>
        <v>Data &amp; AI</v>
      </c>
    </row>
    <row r="1173" customFormat="false" ht="15" hidden="false" customHeight="false" outlineLevel="0" collapsed="false">
      <c r="A1173" s="37" t="s">
        <v>1279</v>
      </c>
      <c r="B1173" s="37" t="n">
        <v>2025</v>
      </c>
      <c r="C1173" s="37" t="n">
        <v>3</v>
      </c>
      <c r="D1173" s="37" t="n">
        <v>3</v>
      </c>
      <c r="E1173" s="37" t="n">
        <v>4</v>
      </c>
      <c r="F1173" s="37" t="n">
        <v>3</v>
      </c>
      <c r="G1173" s="37" t="n">
        <v>3</v>
      </c>
      <c r="H1173" s="37" t="n">
        <v>6</v>
      </c>
      <c r="I1173" s="37" t="str">
        <f aca="false">IFERROR(VLOOKUP(A1173,Employees!$A$2:$I$1501,9,FALSE()),"Unknown")</f>
        <v>Engineering</v>
      </c>
    </row>
    <row r="1174" customFormat="false" ht="15" hidden="false" customHeight="false" outlineLevel="0" collapsed="false">
      <c r="A1174" s="37" t="s">
        <v>524</v>
      </c>
      <c r="B1174" s="37" t="n">
        <v>2025</v>
      </c>
      <c r="C1174" s="37" t="n">
        <v>3</v>
      </c>
      <c r="D1174" s="37" t="n">
        <v>3</v>
      </c>
      <c r="E1174" s="37" t="n">
        <v>3</v>
      </c>
      <c r="F1174" s="37" t="n">
        <v>3</v>
      </c>
      <c r="G1174" s="37" t="n">
        <v>3</v>
      </c>
      <c r="H1174" s="37" t="n">
        <v>9</v>
      </c>
      <c r="I1174" s="37" t="str">
        <f aca="false">IFERROR(VLOOKUP(A1174,Employees!$A$2:$I$1501,9,FALSE()),"Unknown")</f>
        <v>Engineering</v>
      </c>
    </row>
    <row r="1175" customFormat="false" ht="15" hidden="false" customHeight="false" outlineLevel="0" collapsed="false">
      <c r="A1175" s="37" t="s">
        <v>1754</v>
      </c>
      <c r="B1175" s="37" t="n">
        <v>2025</v>
      </c>
      <c r="C1175" s="37" t="n">
        <v>4</v>
      </c>
      <c r="D1175" s="37" t="n">
        <v>2</v>
      </c>
      <c r="E1175" s="37" t="n">
        <v>4</v>
      </c>
      <c r="F1175" s="37" t="n">
        <v>5</v>
      </c>
      <c r="G1175" s="37" t="n">
        <v>4</v>
      </c>
      <c r="H1175" s="37" t="n">
        <v>2</v>
      </c>
      <c r="I1175" s="37" t="str">
        <f aca="false">IFERROR(VLOOKUP(A1175,Employees!$A$2:$I$1501,9,FALSE()),"Unknown")</f>
        <v>Engineering</v>
      </c>
    </row>
    <row r="1176" customFormat="false" ht="15" hidden="false" customHeight="false" outlineLevel="0" collapsed="false">
      <c r="A1176" s="37" t="s">
        <v>1639</v>
      </c>
      <c r="B1176" s="37" t="n">
        <v>2025</v>
      </c>
      <c r="C1176" s="37" t="n">
        <v>4</v>
      </c>
      <c r="D1176" s="37" t="n">
        <v>5</v>
      </c>
      <c r="E1176" s="37" t="n">
        <v>3</v>
      </c>
      <c r="F1176" s="37" t="n">
        <v>5</v>
      </c>
      <c r="G1176" s="37" t="n">
        <v>2</v>
      </c>
      <c r="H1176" s="37" t="n">
        <v>8</v>
      </c>
      <c r="I1176" s="37" t="str">
        <f aca="false">IFERROR(VLOOKUP(A1176,Employees!$A$2:$I$1501,9,FALSE()),"Unknown")</f>
        <v>Sales</v>
      </c>
    </row>
    <row r="1177" customFormat="false" ht="15" hidden="false" customHeight="false" outlineLevel="0" collapsed="false">
      <c r="A1177" s="37" t="s">
        <v>512</v>
      </c>
      <c r="B1177" s="37" t="n">
        <v>2025</v>
      </c>
      <c r="C1177" s="37" t="n">
        <v>4</v>
      </c>
      <c r="D1177" s="37" t="n">
        <v>3</v>
      </c>
      <c r="E1177" s="37" t="n">
        <v>3</v>
      </c>
      <c r="F1177" s="37" t="n">
        <v>2</v>
      </c>
      <c r="G1177" s="37" t="n">
        <v>3</v>
      </c>
      <c r="H1177" s="37" t="n">
        <v>8</v>
      </c>
      <c r="I1177" s="37" t="str">
        <f aca="false">IFERROR(VLOOKUP(A1177,Employees!$A$2:$I$1501,9,FALSE()),"Unknown")</f>
        <v>Legal &amp; Compliance</v>
      </c>
    </row>
    <row r="1178" customFormat="false" ht="15" hidden="false" customHeight="false" outlineLevel="0" collapsed="false">
      <c r="A1178" s="37" t="s">
        <v>1293</v>
      </c>
      <c r="B1178" s="37" t="n">
        <v>2025</v>
      </c>
      <c r="C1178" s="37" t="n">
        <v>2</v>
      </c>
      <c r="D1178" s="37" t="n">
        <v>4</v>
      </c>
      <c r="E1178" s="37" t="n">
        <v>3</v>
      </c>
      <c r="F1178" s="37" t="n">
        <v>4</v>
      </c>
      <c r="G1178" s="37" t="n">
        <v>4</v>
      </c>
      <c r="H1178" s="37" t="n">
        <v>10</v>
      </c>
      <c r="I1178" s="37" t="str">
        <f aca="false">IFERROR(VLOOKUP(A1178,Employees!$A$2:$I$1501,9,FALSE()),"Unknown")</f>
        <v>Customer Support</v>
      </c>
    </row>
    <row r="1179" customFormat="false" ht="15" hidden="false" customHeight="false" outlineLevel="0" collapsed="false">
      <c r="A1179" s="37" t="s">
        <v>1324</v>
      </c>
      <c r="B1179" s="37" t="n">
        <v>2025</v>
      </c>
      <c r="C1179" s="37" t="n">
        <v>5</v>
      </c>
      <c r="D1179" s="37" t="n">
        <v>3</v>
      </c>
      <c r="E1179" s="37" t="n">
        <v>5</v>
      </c>
      <c r="F1179" s="37" t="n">
        <v>1</v>
      </c>
      <c r="G1179" s="37" t="n">
        <v>3</v>
      </c>
      <c r="H1179" s="37" t="n">
        <v>8</v>
      </c>
      <c r="I1179" s="37" t="str">
        <f aca="false">IFERROR(VLOOKUP(A1179,Employees!$A$2:$I$1501,9,FALSE()),"Unknown")</f>
        <v>Customer Support</v>
      </c>
    </row>
    <row r="1180" customFormat="false" ht="15" hidden="false" customHeight="false" outlineLevel="0" collapsed="false">
      <c r="A1180" s="37" t="s">
        <v>1604</v>
      </c>
      <c r="B1180" s="37" t="n">
        <v>2025</v>
      </c>
      <c r="C1180" s="37" t="n">
        <v>3</v>
      </c>
      <c r="D1180" s="37" t="n">
        <v>4</v>
      </c>
      <c r="E1180" s="37" t="n">
        <v>3</v>
      </c>
      <c r="F1180" s="37" t="n">
        <v>5</v>
      </c>
      <c r="G1180" s="37" t="n">
        <v>3</v>
      </c>
      <c r="H1180" s="37" t="n">
        <v>7</v>
      </c>
      <c r="I1180" s="37" t="str">
        <f aca="false">IFERROR(VLOOKUP(A1180,Employees!$A$2:$I$1501,9,FALSE()),"Unknown")</f>
        <v>Sales</v>
      </c>
    </row>
    <row r="1181" customFormat="false" ht="15" hidden="false" customHeight="false" outlineLevel="0" collapsed="false">
      <c r="A1181" s="37" t="s">
        <v>1653</v>
      </c>
      <c r="B1181" s="37" t="n">
        <v>2025</v>
      </c>
      <c r="C1181" s="37" t="n">
        <v>5</v>
      </c>
      <c r="D1181" s="37" t="n">
        <v>4</v>
      </c>
      <c r="E1181" s="37" t="n">
        <v>3</v>
      </c>
      <c r="F1181" s="37" t="n">
        <v>4</v>
      </c>
      <c r="G1181" s="37" t="n">
        <v>5</v>
      </c>
      <c r="H1181" s="37" t="n">
        <v>5</v>
      </c>
      <c r="I1181" s="37" t="str">
        <f aca="false">IFERROR(VLOOKUP(A1181,Employees!$A$2:$I$1501,9,FALSE()),"Unknown")</f>
        <v>Customer Support</v>
      </c>
    </row>
    <row r="1182" customFormat="false" ht="15" hidden="false" customHeight="false" outlineLevel="0" collapsed="false">
      <c r="A1182" s="37" t="s">
        <v>1838</v>
      </c>
      <c r="B1182" s="37" t="n">
        <v>2025</v>
      </c>
      <c r="C1182" s="37" t="n">
        <v>2</v>
      </c>
      <c r="D1182" s="37" t="n">
        <v>3</v>
      </c>
      <c r="E1182" s="37" t="n">
        <v>3</v>
      </c>
      <c r="F1182" s="37" t="n">
        <v>4</v>
      </c>
      <c r="G1182" s="37" t="n">
        <v>3</v>
      </c>
      <c r="H1182" s="37" t="n">
        <v>5</v>
      </c>
      <c r="I1182" s="37" t="str">
        <f aca="false">IFERROR(VLOOKUP(A1182,Employees!$A$2:$I$1501,9,FALSE()),"Unknown")</f>
        <v>Human Resources</v>
      </c>
    </row>
    <row r="1183" customFormat="false" ht="15" hidden="false" customHeight="false" outlineLevel="0" collapsed="false">
      <c r="A1183" s="37" t="s">
        <v>967</v>
      </c>
      <c r="B1183" s="37" t="n">
        <v>2025</v>
      </c>
      <c r="C1183" s="37" t="n">
        <v>2</v>
      </c>
      <c r="D1183" s="37" t="n">
        <v>3</v>
      </c>
      <c r="E1183" s="37" t="n">
        <v>3</v>
      </c>
      <c r="F1183" s="37" t="n">
        <v>2</v>
      </c>
      <c r="G1183" s="37" t="n">
        <v>3</v>
      </c>
      <c r="H1183" s="37" t="n">
        <v>5</v>
      </c>
      <c r="I1183" s="37" t="str">
        <f aca="false">IFERROR(VLOOKUP(A1183,Employees!$A$2:$I$1501,9,FALSE()),"Unknown")</f>
        <v>Operations</v>
      </c>
    </row>
    <row r="1184" customFormat="false" ht="15" hidden="false" customHeight="false" outlineLevel="0" collapsed="false">
      <c r="A1184" s="37" t="s">
        <v>1747</v>
      </c>
      <c r="B1184" s="37" t="n">
        <v>2025</v>
      </c>
      <c r="C1184" s="37" t="n">
        <v>3</v>
      </c>
      <c r="D1184" s="37" t="n">
        <v>5</v>
      </c>
      <c r="E1184" s="37" t="n">
        <v>2</v>
      </c>
      <c r="F1184" s="37" t="n">
        <v>5</v>
      </c>
      <c r="G1184" s="37" t="n">
        <v>5</v>
      </c>
      <c r="H1184" s="37" t="n">
        <v>10</v>
      </c>
      <c r="I1184" s="37" t="str">
        <f aca="false">IFERROR(VLOOKUP(A1184,Employees!$A$2:$I$1501,9,FALSE()),"Unknown")</f>
        <v>Finance</v>
      </c>
    </row>
    <row r="1185" customFormat="false" ht="15" hidden="false" customHeight="false" outlineLevel="0" collapsed="false">
      <c r="A1185" s="37" t="s">
        <v>1355</v>
      </c>
      <c r="B1185" s="37" t="n">
        <v>2025</v>
      </c>
      <c r="C1185" s="37" t="n">
        <v>4</v>
      </c>
      <c r="D1185" s="37" t="n">
        <v>5</v>
      </c>
      <c r="E1185" s="37" t="n">
        <v>4</v>
      </c>
      <c r="F1185" s="37" t="n">
        <v>5</v>
      </c>
      <c r="G1185" s="37" t="n">
        <v>4</v>
      </c>
      <c r="H1185" s="37" t="n">
        <v>5</v>
      </c>
      <c r="I1185" s="37" t="str">
        <f aca="false">IFERROR(VLOOKUP(A1185,Employees!$A$2:$I$1501,9,FALSE()),"Unknown")</f>
        <v>Human Resources</v>
      </c>
    </row>
    <row r="1186" customFormat="false" ht="15" hidden="false" customHeight="false" outlineLevel="0" collapsed="false">
      <c r="A1186" s="37" t="s">
        <v>1629</v>
      </c>
      <c r="B1186" s="37" t="n">
        <v>2025</v>
      </c>
      <c r="C1186" s="37" t="n">
        <v>5</v>
      </c>
      <c r="D1186" s="37" t="n">
        <v>5</v>
      </c>
      <c r="E1186" s="37" t="n">
        <v>3</v>
      </c>
      <c r="F1186" s="37" t="n">
        <v>4</v>
      </c>
      <c r="G1186" s="37" t="n">
        <v>4</v>
      </c>
      <c r="H1186" s="37" t="n">
        <v>4</v>
      </c>
      <c r="I1186" s="37" t="str">
        <f aca="false">IFERROR(VLOOKUP(A1186,Employees!$A$2:$I$1501,9,FALSE()),"Unknown")</f>
        <v>Engineering</v>
      </c>
    </row>
    <row r="1187" customFormat="false" ht="15" hidden="false" customHeight="false" outlineLevel="0" collapsed="false">
      <c r="A1187" s="37" t="s">
        <v>1742</v>
      </c>
      <c r="B1187" s="37" t="n">
        <v>2025</v>
      </c>
      <c r="C1187" s="37" t="n">
        <v>3</v>
      </c>
      <c r="D1187" s="37" t="n">
        <v>4</v>
      </c>
      <c r="E1187" s="37" t="n">
        <v>4</v>
      </c>
      <c r="F1187" s="37" t="n">
        <v>4</v>
      </c>
      <c r="G1187" s="37" t="n">
        <v>4</v>
      </c>
      <c r="H1187" s="37" t="n">
        <v>7</v>
      </c>
      <c r="I1187" s="37" t="str">
        <f aca="false">IFERROR(VLOOKUP(A1187,Employees!$A$2:$I$1501,9,FALSE()),"Unknown")</f>
        <v>Human Resources</v>
      </c>
    </row>
    <row r="1188" customFormat="false" ht="15" hidden="false" customHeight="false" outlineLevel="0" collapsed="false">
      <c r="A1188" s="37" t="s">
        <v>574</v>
      </c>
      <c r="B1188" s="37" t="n">
        <v>2025</v>
      </c>
      <c r="C1188" s="37" t="n">
        <v>3</v>
      </c>
      <c r="D1188" s="37" t="n">
        <v>4</v>
      </c>
      <c r="E1188" s="37" t="n">
        <v>4</v>
      </c>
      <c r="F1188" s="37" t="n">
        <v>3</v>
      </c>
      <c r="G1188" s="37" t="n">
        <v>4</v>
      </c>
      <c r="H1188" s="37" t="n">
        <v>6</v>
      </c>
      <c r="I1188" s="37" t="str">
        <f aca="false">IFERROR(VLOOKUP(A1188,Employees!$A$2:$I$1501,9,FALSE()),"Unknown")</f>
        <v>Engineering</v>
      </c>
    </row>
    <row r="1189" customFormat="false" ht="15" hidden="false" customHeight="false" outlineLevel="0" collapsed="false">
      <c r="A1189" s="37" t="s">
        <v>754</v>
      </c>
      <c r="B1189" s="37" t="n">
        <v>2025</v>
      </c>
      <c r="C1189" s="37" t="n">
        <v>4</v>
      </c>
      <c r="D1189" s="37" t="n">
        <v>4</v>
      </c>
      <c r="E1189" s="37" t="n">
        <v>4</v>
      </c>
      <c r="F1189" s="37" t="n">
        <v>4</v>
      </c>
      <c r="G1189" s="37" t="n">
        <v>4</v>
      </c>
      <c r="H1189" s="37" t="n">
        <v>8</v>
      </c>
      <c r="I1189" s="37" t="str">
        <f aca="false">IFERROR(VLOOKUP(A1189,Employees!$A$2:$I$1501,9,FALSE()),"Unknown")</f>
        <v>Marketing</v>
      </c>
    </row>
    <row r="1190" customFormat="false" ht="15" hidden="false" customHeight="false" outlineLevel="0" collapsed="false">
      <c r="A1190" s="37" t="s">
        <v>1647</v>
      </c>
      <c r="B1190" s="37" t="n">
        <v>2025</v>
      </c>
      <c r="C1190" s="37" t="n">
        <v>3</v>
      </c>
      <c r="D1190" s="37" t="n">
        <v>3</v>
      </c>
      <c r="E1190" s="37" t="n">
        <v>3</v>
      </c>
      <c r="F1190" s="37" t="n">
        <v>2</v>
      </c>
      <c r="G1190" s="37" t="n">
        <v>1</v>
      </c>
      <c r="H1190" s="37" t="n">
        <v>6</v>
      </c>
      <c r="I1190" s="37" t="str">
        <f aca="false">IFERROR(VLOOKUP(A1190,Employees!$A$2:$I$1501,9,FALSE()),"Unknown")</f>
        <v>Customer Support</v>
      </c>
    </row>
    <row r="1191" customFormat="false" ht="15" hidden="false" customHeight="false" outlineLevel="0" collapsed="false">
      <c r="A1191" s="37" t="s">
        <v>1135</v>
      </c>
      <c r="B1191" s="37" t="n">
        <v>2025</v>
      </c>
      <c r="C1191" s="37" t="n">
        <v>2</v>
      </c>
      <c r="D1191" s="37" t="n">
        <v>2</v>
      </c>
      <c r="E1191" s="37" t="n">
        <v>2</v>
      </c>
      <c r="F1191" s="37" t="n">
        <v>2</v>
      </c>
      <c r="G1191" s="37" t="n">
        <v>2</v>
      </c>
      <c r="H1191" s="37" t="n">
        <v>7</v>
      </c>
      <c r="I1191" s="37" t="str">
        <f aca="false">IFERROR(VLOOKUP(A1191,Employees!$A$2:$I$1501,9,FALSE()),"Unknown")</f>
        <v>Sales</v>
      </c>
    </row>
    <row r="1192" customFormat="false" ht="15" hidden="false" customHeight="false" outlineLevel="0" collapsed="false">
      <c r="A1192" s="37" t="s">
        <v>1456</v>
      </c>
      <c r="B1192" s="37" t="n">
        <v>2025</v>
      </c>
      <c r="C1192" s="37" t="n">
        <v>4</v>
      </c>
      <c r="D1192" s="37" t="n">
        <v>3</v>
      </c>
      <c r="E1192" s="37" t="n">
        <v>4</v>
      </c>
      <c r="F1192" s="37" t="n">
        <v>5</v>
      </c>
      <c r="G1192" s="37" t="n">
        <v>4</v>
      </c>
      <c r="H1192" s="37" t="n">
        <v>9</v>
      </c>
      <c r="I1192" s="37" t="str">
        <f aca="false">IFERROR(VLOOKUP(A1192,Employees!$A$2:$I$1501,9,FALSE()),"Unknown")</f>
        <v>Customer Support</v>
      </c>
    </row>
    <row r="1193" customFormat="false" ht="15" hidden="false" customHeight="false" outlineLevel="0" collapsed="false">
      <c r="A1193" s="37" t="s">
        <v>1010</v>
      </c>
      <c r="B1193" s="37" t="n">
        <v>2025</v>
      </c>
      <c r="C1193" s="37" t="n">
        <v>4</v>
      </c>
      <c r="D1193" s="37" t="n">
        <v>4</v>
      </c>
      <c r="E1193" s="37" t="n">
        <v>2</v>
      </c>
      <c r="F1193" s="37" t="n">
        <v>1</v>
      </c>
      <c r="G1193" s="37" t="n">
        <v>1</v>
      </c>
      <c r="H1193" s="37" t="n">
        <v>6</v>
      </c>
      <c r="I1193" s="37" t="str">
        <f aca="false">IFERROR(VLOOKUP(A1193,Employees!$A$2:$I$1501,9,FALSE()),"Unknown")</f>
        <v>Engineering</v>
      </c>
    </row>
    <row r="1194" customFormat="false" ht="15" hidden="false" customHeight="false" outlineLevel="0" collapsed="false">
      <c r="A1194" s="37" t="s">
        <v>604</v>
      </c>
      <c r="B1194" s="37" t="n">
        <v>2025</v>
      </c>
      <c r="C1194" s="37" t="n">
        <v>5</v>
      </c>
      <c r="D1194" s="37" t="n">
        <v>4</v>
      </c>
      <c r="E1194" s="37" t="n">
        <v>3</v>
      </c>
      <c r="F1194" s="37" t="n">
        <v>4</v>
      </c>
      <c r="G1194" s="37" t="n">
        <v>4</v>
      </c>
      <c r="H1194" s="37" t="n">
        <v>4</v>
      </c>
      <c r="I1194" s="37" t="str">
        <f aca="false">IFERROR(VLOOKUP(A1194,Employees!$A$2:$I$1501,9,FALSE()),"Unknown")</f>
        <v>Engineering</v>
      </c>
    </row>
    <row r="1195" customFormat="false" ht="15" hidden="false" customHeight="false" outlineLevel="0" collapsed="false">
      <c r="A1195" s="37" t="s">
        <v>1491</v>
      </c>
      <c r="B1195" s="37" t="n">
        <v>2025</v>
      </c>
      <c r="C1195" s="37" t="n">
        <v>4</v>
      </c>
      <c r="D1195" s="37" t="n">
        <v>4</v>
      </c>
      <c r="E1195" s="37" t="n">
        <v>5</v>
      </c>
      <c r="F1195" s="37" t="n">
        <v>4</v>
      </c>
      <c r="G1195" s="37" t="n">
        <v>5</v>
      </c>
      <c r="H1195" s="37" t="n">
        <v>7</v>
      </c>
      <c r="I1195" s="37" t="str">
        <f aca="false">IFERROR(VLOOKUP(A1195,Employees!$A$2:$I$1501,9,FALSE()),"Unknown")</f>
        <v>Engineering</v>
      </c>
    </row>
    <row r="1196" customFormat="false" ht="15" hidden="false" customHeight="false" outlineLevel="0" collapsed="false">
      <c r="A1196" s="37" t="s">
        <v>1556</v>
      </c>
      <c r="B1196" s="37" t="n">
        <v>2025</v>
      </c>
      <c r="C1196" s="37" t="n">
        <v>5</v>
      </c>
      <c r="D1196" s="37" t="n">
        <v>3</v>
      </c>
      <c r="E1196" s="37" t="n">
        <v>4</v>
      </c>
      <c r="F1196" s="37" t="n">
        <v>4</v>
      </c>
      <c r="G1196" s="37" t="n">
        <v>5</v>
      </c>
      <c r="H1196" s="37" t="n">
        <v>10</v>
      </c>
      <c r="I1196" s="37" t="str">
        <f aca="false">IFERROR(VLOOKUP(A1196,Employees!$A$2:$I$1501,9,FALSE()),"Unknown")</f>
        <v>Finance</v>
      </c>
    </row>
    <row r="1197" customFormat="false" ht="15" hidden="false" customHeight="false" outlineLevel="0" collapsed="false">
      <c r="A1197" s="37" t="s">
        <v>1023</v>
      </c>
      <c r="B1197" s="37" t="n">
        <v>2025</v>
      </c>
      <c r="C1197" s="37" t="n">
        <v>3</v>
      </c>
      <c r="D1197" s="37" t="n">
        <v>3</v>
      </c>
      <c r="E1197" s="37" t="n">
        <v>5</v>
      </c>
      <c r="F1197" s="37" t="n">
        <v>4</v>
      </c>
      <c r="G1197" s="37" t="n">
        <v>4</v>
      </c>
      <c r="H1197" s="37" t="n">
        <v>5</v>
      </c>
      <c r="I1197" s="37" t="str">
        <f aca="false">IFERROR(VLOOKUP(A1197,Employees!$A$2:$I$1501,9,FALSE()),"Unknown")</f>
        <v>Customer Support</v>
      </c>
    </row>
    <row r="1198" customFormat="false" ht="15" hidden="false" customHeight="false" outlineLevel="0" collapsed="false">
      <c r="A1198" s="37" t="s">
        <v>1613</v>
      </c>
      <c r="B1198" s="37" t="n">
        <v>2025</v>
      </c>
      <c r="C1198" s="37" t="n">
        <v>3</v>
      </c>
      <c r="D1198" s="37" t="n">
        <v>3</v>
      </c>
      <c r="E1198" s="37" t="n">
        <v>4</v>
      </c>
      <c r="F1198" s="37" t="n">
        <v>4</v>
      </c>
      <c r="G1198" s="37" t="n">
        <v>5</v>
      </c>
      <c r="H1198" s="37" t="n">
        <v>5</v>
      </c>
      <c r="I1198" s="37" t="str">
        <f aca="false">IFERROR(VLOOKUP(A1198,Employees!$A$2:$I$1501,9,FALSE()),"Unknown")</f>
        <v>Data &amp; AI</v>
      </c>
    </row>
    <row r="1199" customFormat="false" ht="15" hidden="false" customHeight="false" outlineLevel="0" collapsed="false">
      <c r="A1199" s="37" t="s">
        <v>368</v>
      </c>
      <c r="B1199" s="37" t="n">
        <v>2025</v>
      </c>
      <c r="C1199" s="37" t="n">
        <v>4</v>
      </c>
      <c r="D1199" s="37" t="n">
        <v>4</v>
      </c>
      <c r="E1199" s="37" t="n">
        <v>1</v>
      </c>
      <c r="F1199" s="37" t="n">
        <v>4</v>
      </c>
      <c r="G1199" s="37" t="n">
        <v>5</v>
      </c>
      <c r="H1199" s="37" t="n">
        <v>10</v>
      </c>
      <c r="I1199" s="37" t="str">
        <f aca="false">IFERROR(VLOOKUP(A1199,Employees!$A$2:$I$1501,9,FALSE()),"Unknown")</f>
        <v>Customer Support</v>
      </c>
    </row>
    <row r="1200" customFormat="false" ht="15" hidden="false" customHeight="false" outlineLevel="0" collapsed="false">
      <c r="A1200" s="37" t="s">
        <v>1810</v>
      </c>
      <c r="B1200" s="37" t="n">
        <v>2025</v>
      </c>
      <c r="C1200" s="37" t="n">
        <v>3</v>
      </c>
      <c r="D1200" s="37" t="n">
        <v>3</v>
      </c>
      <c r="E1200" s="37" t="n">
        <v>3</v>
      </c>
      <c r="F1200" s="37" t="n">
        <v>2</v>
      </c>
      <c r="G1200" s="37" t="n">
        <v>2</v>
      </c>
      <c r="H1200" s="37" t="n">
        <v>6</v>
      </c>
      <c r="I1200" s="37" t="str">
        <f aca="false">IFERROR(VLOOKUP(A1200,Employees!$A$2:$I$1501,9,FALSE()),"Unknown")</f>
        <v>Finance</v>
      </c>
    </row>
    <row r="1201" customFormat="false" ht="15" hidden="false" customHeight="false" outlineLevel="0" collapsed="false">
      <c r="A1201" s="37" t="s">
        <v>873</v>
      </c>
      <c r="B1201" s="37" t="n">
        <v>2025</v>
      </c>
      <c r="C1201" s="37" t="n">
        <v>3</v>
      </c>
      <c r="D1201" s="37" t="n">
        <v>4</v>
      </c>
      <c r="E1201" s="37" t="n">
        <v>3</v>
      </c>
      <c r="F1201" s="37" t="n">
        <v>4</v>
      </c>
      <c r="G1201" s="37" t="n">
        <v>3</v>
      </c>
      <c r="H1201" s="37" t="n">
        <v>10</v>
      </c>
      <c r="I1201" s="37" t="str">
        <f aca="false">IFERROR(VLOOKUP(A1201,Employees!$A$2:$I$1501,9,FALSE()),"Unknown")</f>
        <v>Marketing</v>
      </c>
    </row>
    <row r="1202" customFormat="false" ht="15" hidden="false" customHeight="false" outlineLevel="0" collapsed="false">
      <c r="A1202" s="37" t="s">
        <v>1202</v>
      </c>
      <c r="B1202" s="37" t="n">
        <v>2025</v>
      </c>
      <c r="C1202" s="37" t="n">
        <v>2</v>
      </c>
      <c r="D1202" s="37" t="n">
        <v>4</v>
      </c>
      <c r="E1202" s="37" t="n">
        <v>3</v>
      </c>
      <c r="F1202" s="37" t="n">
        <v>3</v>
      </c>
      <c r="G1202" s="37" t="n">
        <v>3</v>
      </c>
      <c r="H1202" s="37" t="n">
        <v>4</v>
      </c>
      <c r="I1202" s="37" t="str">
        <f aca="false">IFERROR(VLOOKUP(A1202,Employees!$A$2:$I$1501,9,FALSE()),"Unknown")</f>
        <v>Data &amp; AI</v>
      </c>
    </row>
    <row r="1203" customFormat="false" ht="15" hidden="false" customHeight="false" outlineLevel="0" collapsed="false">
      <c r="A1203" s="37" t="s">
        <v>945</v>
      </c>
      <c r="B1203" s="37" t="n">
        <v>2025</v>
      </c>
      <c r="C1203" s="37" t="n">
        <v>4</v>
      </c>
      <c r="D1203" s="37" t="n">
        <v>3</v>
      </c>
      <c r="E1203" s="37" t="n">
        <v>4</v>
      </c>
      <c r="F1203" s="37" t="n">
        <v>2</v>
      </c>
      <c r="G1203" s="37" t="n">
        <v>5</v>
      </c>
      <c r="H1203" s="37" t="n">
        <v>8</v>
      </c>
      <c r="I1203" s="37" t="str">
        <f aca="false">IFERROR(VLOOKUP(A1203,Employees!$A$2:$I$1501,9,FALSE()),"Unknown")</f>
        <v>Engineering</v>
      </c>
    </row>
    <row r="1204" customFormat="false" ht="15" hidden="false" customHeight="false" outlineLevel="0" collapsed="false">
      <c r="A1204" s="37" t="s">
        <v>482</v>
      </c>
      <c r="B1204" s="37" t="n">
        <v>2025</v>
      </c>
      <c r="C1204" s="37" t="n">
        <v>1</v>
      </c>
      <c r="D1204" s="37" t="n">
        <v>3</v>
      </c>
      <c r="E1204" s="37" t="n">
        <v>3</v>
      </c>
      <c r="F1204" s="37" t="n">
        <v>2</v>
      </c>
      <c r="G1204" s="37" t="n">
        <v>4</v>
      </c>
      <c r="H1204" s="37" t="n">
        <v>9</v>
      </c>
      <c r="I1204" s="37" t="str">
        <f aca="false">IFERROR(VLOOKUP(A1204,Employees!$A$2:$I$1501,9,FALSE()),"Unknown")</f>
        <v>Sales</v>
      </c>
    </row>
    <row r="1205" customFormat="false" ht="15" hidden="false" customHeight="false" outlineLevel="0" collapsed="false">
      <c r="A1205" s="37" t="s">
        <v>790</v>
      </c>
      <c r="B1205" s="37" t="n">
        <v>2025</v>
      </c>
      <c r="C1205" s="37" t="n">
        <v>4</v>
      </c>
      <c r="D1205" s="37" t="n">
        <v>4</v>
      </c>
      <c r="E1205" s="37" t="n">
        <v>4</v>
      </c>
      <c r="F1205" s="37" t="n">
        <v>2</v>
      </c>
      <c r="G1205" s="37" t="n">
        <v>4</v>
      </c>
      <c r="H1205" s="37" t="n">
        <v>10</v>
      </c>
      <c r="I1205" s="37" t="str">
        <f aca="false">IFERROR(VLOOKUP(A1205,Employees!$A$2:$I$1501,9,FALSE()),"Unknown")</f>
        <v>Legal &amp; Compliance</v>
      </c>
    </row>
    <row r="1206" customFormat="false" ht="15" hidden="false" customHeight="false" outlineLevel="0" collapsed="false">
      <c r="A1206" s="37" t="s">
        <v>1784</v>
      </c>
      <c r="B1206" s="37" t="n">
        <v>2025</v>
      </c>
      <c r="C1206" s="37" t="n">
        <v>4</v>
      </c>
      <c r="D1206" s="37" t="n">
        <v>2</v>
      </c>
      <c r="E1206" s="37" t="n">
        <v>3</v>
      </c>
      <c r="F1206" s="37" t="n">
        <v>2</v>
      </c>
      <c r="G1206" s="37" t="n">
        <v>3</v>
      </c>
      <c r="H1206" s="37" t="n">
        <v>5</v>
      </c>
      <c r="I1206" s="37" t="str">
        <f aca="false">IFERROR(VLOOKUP(A1206,Employees!$A$2:$I$1501,9,FALSE()),"Unknown")</f>
        <v>Finance</v>
      </c>
    </row>
    <row r="1207" customFormat="false" ht="15" hidden="false" customHeight="false" outlineLevel="0" collapsed="false">
      <c r="A1207" s="37" t="s">
        <v>966</v>
      </c>
      <c r="B1207" s="37" t="n">
        <v>2025</v>
      </c>
      <c r="C1207" s="37" t="n">
        <v>3</v>
      </c>
      <c r="D1207" s="37" t="n">
        <v>4</v>
      </c>
      <c r="E1207" s="37" t="n">
        <v>3</v>
      </c>
      <c r="F1207" s="37" t="n">
        <v>3</v>
      </c>
      <c r="G1207" s="37" t="n">
        <v>4</v>
      </c>
      <c r="H1207" s="37" t="n">
        <v>4</v>
      </c>
      <c r="I1207" s="37" t="str">
        <f aca="false">IFERROR(VLOOKUP(A1207,Employees!$A$2:$I$1501,9,FALSE()),"Unknown")</f>
        <v>Operations</v>
      </c>
    </row>
    <row r="1208" customFormat="false" ht="15" hidden="false" customHeight="false" outlineLevel="0" collapsed="false">
      <c r="A1208" s="37" t="s">
        <v>1668</v>
      </c>
      <c r="B1208" s="37" t="n">
        <v>2025</v>
      </c>
      <c r="C1208" s="37" t="n">
        <v>3</v>
      </c>
      <c r="D1208" s="37" t="n">
        <v>2</v>
      </c>
      <c r="E1208" s="37" t="n">
        <v>2</v>
      </c>
      <c r="F1208" s="37" t="n">
        <v>5</v>
      </c>
      <c r="G1208" s="37" t="n">
        <v>3</v>
      </c>
      <c r="H1208" s="37" t="n">
        <v>6</v>
      </c>
      <c r="I1208" s="37" t="str">
        <f aca="false">IFERROR(VLOOKUP(A1208,Employees!$A$2:$I$1501,9,FALSE()),"Unknown")</f>
        <v>Data &amp; AI</v>
      </c>
    </row>
    <row r="1209" customFormat="false" ht="15" hidden="false" customHeight="false" outlineLevel="0" collapsed="false">
      <c r="A1209" s="37" t="s">
        <v>1258</v>
      </c>
      <c r="B1209" s="37" t="n">
        <v>2025</v>
      </c>
      <c r="C1209" s="37" t="n">
        <v>4</v>
      </c>
      <c r="D1209" s="37" t="n">
        <v>5</v>
      </c>
      <c r="E1209" s="37" t="n">
        <v>4</v>
      </c>
      <c r="F1209" s="37" t="n">
        <v>5</v>
      </c>
      <c r="G1209" s="37" t="n">
        <v>3</v>
      </c>
      <c r="H1209" s="37" t="n">
        <v>8</v>
      </c>
      <c r="I1209" s="37" t="str">
        <f aca="false">IFERROR(VLOOKUP(A1209,Employees!$A$2:$I$1501,9,FALSE()),"Unknown")</f>
        <v>Finance</v>
      </c>
    </row>
    <row r="1210" customFormat="false" ht="15" hidden="false" customHeight="false" outlineLevel="0" collapsed="false">
      <c r="A1210" s="37" t="s">
        <v>1325</v>
      </c>
      <c r="B1210" s="37" t="n">
        <v>2025</v>
      </c>
      <c r="C1210" s="37" t="n">
        <v>4</v>
      </c>
      <c r="D1210" s="37" t="n">
        <v>4</v>
      </c>
      <c r="E1210" s="37" t="n">
        <v>4</v>
      </c>
      <c r="F1210" s="37" t="n">
        <v>2</v>
      </c>
      <c r="G1210" s="37" t="n">
        <v>3</v>
      </c>
      <c r="H1210" s="37" t="n">
        <v>7</v>
      </c>
      <c r="I1210" s="37" t="str">
        <f aca="false">IFERROR(VLOOKUP(A1210,Employees!$A$2:$I$1501,9,FALSE()),"Unknown")</f>
        <v>Engineering</v>
      </c>
    </row>
    <row r="1211" customFormat="false" ht="15" hidden="false" customHeight="false" outlineLevel="0" collapsed="false">
      <c r="A1211" s="37" t="s">
        <v>786</v>
      </c>
      <c r="B1211" s="37" t="n">
        <v>2025</v>
      </c>
      <c r="C1211" s="37" t="n">
        <v>3</v>
      </c>
      <c r="D1211" s="37" t="n">
        <v>4</v>
      </c>
      <c r="E1211" s="37" t="n">
        <v>4</v>
      </c>
      <c r="F1211" s="37" t="n">
        <v>4</v>
      </c>
      <c r="G1211" s="37" t="n">
        <v>3</v>
      </c>
      <c r="H1211" s="37" t="n">
        <v>10</v>
      </c>
      <c r="I1211" s="37" t="str">
        <f aca="false">IFERROR(VLOOKUP(A1211,Employees!$A$2:$I$1501,9,FALSE()),"Unknown")</f>
        <v>Customer Support</v>
      </c>
    </row>
    <row r="1212" customFormat="false" ht="15" hidden="false" customHeight="false" outlineLevel="0" collapsed="false">
      <c r="A1212" s="37" t="s">
        <v>411</v>
      </c>
      <c r="B1212" s="37" t="n">
        <v>2025</v>
      </c>
      <c r="C1212" s="37" t="n">
        <v>4</v>
      </c>
      <c r="D1212" s="37" t="n">
        <v>3</v>
      </c>
      <c r="E1212" s="37" t="n">
        <v>4</v>
      </c>
      <c r="F1212" s="37" t="n">
        <v>4</v>
      </c>
      <c r="G1212" s="37" t="n">
        <v>4</v>
      </c>
      <c r="H1212" s="37" t="n">
        <v>6</v>
      </c>
      <c r="I1212" s="37" t="str">
        <f aca="false">IFERROR(VLOOKUP(A1212,Employees!$A$2:$I$1501,9,FALSE()),"Unknown")</f>
        <v>Data &amp; AI</v>
      </c>
    </row>
    <row r="1213" customFormat="false" ht="15" hidden="false" customHeight="false" outlineLevel="0" collapsed="false">
      <c r="A1213" s="37" t="s">
        <v>1310</v>
      </c>
      <c r="B1213" s="37" t="n">
        <v>2025</v>
      </c>
      <c r="C1213" s="37" t="n">
        <v>5</v>
      </c>
      <c r="D1213" s="37" t="n">
        <v>4</v>
      </c>
      <c r="E1213" s="37" t="n">
        <v>3</v>
      </c>
      <c r="F1213" s="37" t="n">
        <v>2</v>
      </c>
      <c r="G1213" s="37" t="n">
        <v>4</v>
      </c>
      <c r="H1213" s="37" t="n">
        <v>10</v>
      </c>
      <c r="I1213" s="37" t="str">
        <f aca="false">IFERROR(VLOOKUP(A1213,Employees!$A$2:$I$1501,9,FALSE()),"Unknown")</f>
        <v>Engineering</v>
      </c>
    </row>
    <row r="1214" customFormat="false" ht="15" hidden="false" customHeight="false" outlineLevel="0" collapsed="false">
      <c r="A1214" s="37" t="s">
        <v>1329</v>
      </c>
      <c r="B1214" s="37" t="n">
        <v>2025</v>
      </c>
      <c r="C1214" s="37" t="n">
        <v>4</v>
      </c>
      <c r="D1214" s="37" t="n">
        <v>4</v>
      </c>
      <c r="E1214" s="37" t="n">
        <v>4</v>
      </c>
      <c r="F1214" s="37" t="n">
        <v>3</v>
      </c>
      <c r="G1214" s="37" t="n">
        <v>2</v>
      </c>
      <c r="H1214" s="37" t="n">
        <v>6</v>
      </c>
      <c r="I1214" s="37" t="str">
        <f aca="false">IFERROR(VLOOKUP(A1214,Employees!$A$2:$I$1501,9,FALSE()),"Unknown")</f>
        <v>Engineering</v>
      </c>
    </row>
    <row r="1215" customFormat="false" ht="15" hidden="false" customHeight="false" outlineLevel="0" collapsed="false">
      <c r="A1215" s="37" t="s">
        <v>617</v>
      </c>
      <c r="B1215" s="37" t="n">
        <v>2025</v>
      </c>
      <c r="C1215" s="37" t="n">
        <v>4</v>
      </c>
      <c r="D1215" s="37" t="n">
        <v>4</v>
      </c>
      <c r="E1215" s="37" t="n">
        <v>3</v>
      </c>
      <c r="F1215" s="37" t="n">
        <v>3</v>
      </c>
      <c r="G1215" s="37" t="n">
        <v>4</v>
      </c>
      <c r="H1215" s="37" t="n">
        <v>7</v>
      </c>
      <c r="I1215" s="37" t="str">
        <f aca="false">IFERROR(VLOOKUP(A1215,Employees!$A$2:$I$1501,9,FALSE()),"Unknown")</f>
        <v>Finance</v>
      </c>
    </row>
    <row r="1216" customFormat="false" ht="15" hidden="false" customHeight="false" outlineLevel="0" collapsed="false">
      <c r="A1216" s="37" t="s">
        <v>1637</v>
      </c>
      <c r="B1216" s="37" t="n">
        <v>2025</v>
      </c>
      <c r="C1216" s="37" t="n">
        <v>4</v>
      </c>
      <c r="D1216" s="37" t="n">
        <v>4</v>
      </c>
      <c r="E1216" s="37" t="n">
        <v>3</v>
      </c>
      <c r="F1216" s="37" t="n">
        <v>4</v>
      </c>
      <c r="G1216" s="37" t="n">
        <v>3</v>
      </c>
      <c r="H1216" s="37" t="n">
        <v>9</v>
      </c>
      <c r="I1216" s="37" t="str">
        <f aca="false">IFERROR(VLOOKUP(A1216,Employees!$A$2:$I$1501,9,FALSE()),"Unknown")</f>
        <v>Engineering</v>
      </c>
    </row>
    <row r="1217" customFormat="false" ht="15" hidden="false" customHeight="false" outlineLevel="0" collapsed="false">
      <c r="A1217" s="37" t="s">
        <v>1822</v>
      </c>
      <c r="B1217" s="37" t="n">
        <v>2025</v>
      </c>
      <c r="C1217" s="37" t="n">
        <v>4</v>
      </c>
      <c r="D1217" s="37" t="n">
        <v>5</v>
      </c>
      <c r="E1217" s="37" t="n">
        <v>4</v>
      </c>
      <c r="F1217" s="37" t="n">
        <v>4</v>
      </c>
      <c r="G1217" s="37" t="n">
        <v>4</v>
      </c>
      <c r="H1217" s="37" t="n">
        <v>10</v>
      </c>
      <c r="I1217" s="37" t="str">
        <f aca="false">IFERROR(VLOOKUP(A1217,Employees!$A$2:$I$1501,9,FALSE()),"Unknown")</f>
        <v>Operations</v>
      </c>
    </row>
    <row r="1218" customFormat="false" ht="15" hidden="false" customHeight="false" outlineLevel="0" collapsed="false">
      <c r="A1218" s="37" t="s">
        <v>1735</v>
      </c>
      <c r="B1218" s="37" t="n">
        <v>2025</v>
      </c>
      <c r="C1218" s="37" t="n">
        <v>4</v>
      </c>
      <c r="D1218" s="37" t="n">
        <v>4</v>
      </c>
      <c r="E1218" s="37" t="n">
        <v>4</v>
      </c>
      <c r="F1218" s="37" t="n">
        <v>2</v>
      </c>
      <c r="G1218" s="37" t="n">
        <v>4</v>
      </c>
      <c r="H1218" s="37" t="n">
        <v>10</v>
      </c>
      <c r="I1218" s="37" t="str">
        <f aca="false">IFERROR(VLOOKUP(A1218,Employees!$A$2:$I$1501,9,FALSE()),"Unknown")</f>
        <v>Engineering</v>
      </c>
    </row>
    <row r="1219" customFormat="false" ht="15" hidden="false" customHeight="false" outlineLevel="0" collapsed="false">
      <c r="A1219" s="37" t="s">
        <v>1139</v>
      </c>
      <c r="B1219" s="37" t="n">
        <v>2025</v>
      </c>
      <c r="C1219" s="37" t="n">
        <v>4</v>
      </c>
      <c r="D1219" s="37" t="n">
        <v>5</v>
      </c>
      <c r="E1219" s="37" t="n">
        <v>4</v>
      </c>
      <c r="F1219" s="37" t="n">
        <v>4</v>
      </c>
      <c r="G1219" s="37" t="n">
        <v>4</v>
      </c>
      <c r="H1219" s="37" t="n">
        <v>8</v>
      </c>
      <c r="I1219" s="37" t="str">
        <f aca="false">IFERROR(VLOOKUP(A1219,Employees!$A$2:$I$1501,9,FALSE()),"Unknown")</f>
        <v>Legal &amp; Compliance</v>
      </c>
    </row>
    <row r="1220" customFormat="false" ht="15" hidden="false" customHeight="false" outlineLevel="0" collapsed="false">
      <c r="A1220" s="37" t="s">
        <v>1065</v>
      </c>
      <c r="B1220" s="37" t="n">
        <v>2025</v>
      </c>
      <c r="C1220" s="37" t="n">
        <v>3</v>
      </c>
      <c r="D1220" s="37" t="n">
        <v>3</v>
      </c>
      <c r="E1220" s="37" t="n">
        <v>1</v>
      </c>
      <c r="F1220" s="37" t="n">
        <v>5</v>
      </c>
      <c r="G1220" s="37" t="n">
        <v>3</v>
      </c>
      <c r="H1220" s="37" t="n">
        <v>5</v>
      </c>
      <c r="I1220" s="37" t="str">
        <f aca="false">IFERROR(VLOOKUP(A1220,Employees!$A$2:$I$1501,9,FALSE()),"Unknown")</f>
        <v>Engineering</v>
      </c>
    </row>
    <row r="1221" customFormat="false" ht="15" hidden="false" customHeight="false" outlineLevel="0" collapsed="false">
      <c r="A1221" s="37" t="s">
        <v>1092</v>
      </c>
      <c r="B1221" s="37" t="n">
        <v>2025</v>
      </c>
      <c r="C1221" s="37" t="n">
        <v>3</v>
      </c>
      <c r="D1221" s="37" t="n">
        <v>5</v>
      </c>
      <c r="E1221" s="37" t="n">
        <v>4</v>
      </c>
      <c r="F1221" s="37" t="n">
        <v>4</v>
      </c>
      <c r="G1221" s="37" t="n">
        <v>5</v>
      </c>
      <c r="H1221" s="37" t="n">
        <v>10</v>
      </c>
      <c r="I1221" s="37" t="str">
        <f aca="false">IFERROR(VLOOKUP(A1221,Employees!$A$2:$I$1501,9,FALSE()),"Unknown")</f>
        <v>Finance</v>
      </c>
    </row>
    <row r="1222" customFormat="false" ht="15" hidden="false" customHeight="false" outlineLevel="0" collapsed="false">
      <c r="A1222" s="37" t="s">
        <v>984</v>
      </c>
      <c r="B1222" s="37" t="n">
        <v>2025</v>
      </c>
      <c r="C1222" s="37" t="n">
        <v>3</v>
      </c>
      <c r="D1222" s="37" t="n">
        <v>2</v>
      </c>
      <c r="E1222" s="37" t="n">
        <v>4</v>
      </c>
      <c r="F1222" s="37" t="n">
        <v>3</v>
      </c>
      <c r="G1222" s="37" t="n">
        <v>4</v>
      </c>
      <c r="H1222" s="37" t="n">
        <v>8</v>
      </c>
      <c r="I1222" s="37" t="str">
        <f aca="false">IFERROR(VLOOKUP(A1222,Employees!$A$2:$I$1501,9,FALSE()),"Unknown")</f>
        <v>Marketing</v>
      </c>
    </row>
    <row r="1223" customFormat="false" ht="15" hidden="false" customHeight="false" outlineLevel="0" collapsed="false">
      <c r="A1223" s="37" t="s">
        <v>736</v>
      </c>
      <c r="B1223" s="37" t="n">
        <v>2025</v>
      </c>
      <c r="C1223" s="37" t="n">
        <v>4</v>
      </c>
      <c r="D1223" s="37" t="n">
        <v>4</v>
      </c>
      <c r="E1223" s="37" t="n">
        <v>2</v>
      </c>
      <c r="F1223" s="37" t="n">
        <v>4</v>
      </c>
      <c r="G1223" s="37" t="n">
        <v>4</v>
      </c>
      <c r="H1223" s="37" t="n">
        <v>8</v>
      </c>
      <c r="I1223" s="37" t="str">
        <f aca="false">IFERROR(VLOOKUP(A1223,Employees!$A$2:$I$1501,9,FALSE()),"Unknown")</f>
        <v>Engineering</v>
      </c>
    </row>
    <row r="1224" customFormat="false" ht="15" hidden="false" customHeight="false" outlineLevel="0" collapsed="false">
      <c r="A1224" s="37" t="s">
        <v>1433</v>
      </c>
      <c r="B1224" s="37" t="n">
        <v>2025</v>
      </c>
      <c r="C1224" s="37" t="n">
        <v>4</v>
      </c>
      <c r="D1224" s="37" t="n">
        <v>4</v>
      </c>
      <c r="E1224" s="37" t="n">
        <v>3</v>
      </c>
      <c r="F1224" s="37" t="n">
        <v>3</v>
      </c>
      <c r="G1224" s="37" t="n">
        <v>2</v>
      </c>
      <c r="H1224" s="37" t="n">
        <v>8</v>
      </c>
      <c r="I1224" s="37" t="str">
        <f aca="false">IFERROR(VLOOKUP(A1224,Employees!$A$2:$I$1501,9,FALSE()),"Unknown")</f>
        <v>Engineering</v>
      </c>
    </row>
    <row r="1225" customFormat="false" ht="15" hidden="false" customHeight="false" outlineLevel="0" collapsed="false">
      <c r="A1225" s="37" t="s">
        <v>1176</v>
      </c>
      <c r="B1225" s="37" t="n">
        <v>2025</v>
      </c>
      <c r="C1225" s="37" t="n">
        <v>4</v>
      </c>
      <c r="D1225" s="37" t="n">
        <v>3</v>
      </c>
      <c r="E1225" s="37" t="n">
        <v>4</v>
      </c>
      <c r="F1225" s="37" t="n">
        <v>3</v>
      </c>
      <c r="G1225" s="37" t="n">
        <v>3</v>
      </c>
      <c r="H1225" s="37" t="n">
        <v>4</v>
      </c>
      <c r="I1225" s="37" t="str">
        <f aca="false">IFERROR(VLOOKUP(A1225,Employees!$A$2:$I$1501,9,FALSE()),"Unknown")</f>
        <v>Human Resources</v>
      </c>
    </row>
    <row r="1226" customFormat="false" ht="15" hidden="false" customHeight="false" outlineLevel="0" collapsed="false">
      <c r="A1226" s="37" t="s">
        <v>738</v>
      </c>
      <c r="B1226" s="37" t="n">
        <v>2025</v>
      </c>
      <c r="C1226" s="37" t="n">
        <v>3</v>
      </c>
      <c r="D1226" s="37" t="n">
        <v>4</v>
      </c>
      <c r="E1226" s="37" t="n">
        <v>5</v>
      </c>
      <c r="F1226" s="37" t="n">
        <v>3</v>
      </c>
      <c r="G1226" s="37" t="n">
        <v>4</v>
      </c>
      <c r="H1226" s="37" t="n">
        <v>10</v>
      </c>
      <c r="I1226" s="37" t="str">
        <f aca="false">IFERROR(VLOOKUP(A1226,Employees!$A$2:$I$1501,9,FALSE()),"Unknown")</f>
        <v>Operations</v>
      </c>
    </row>
    <row r="1227" customFormat="false" ht="15" hidden="false" customHeight="false" outlineLevel="0" collapsed="false">
      <c r="A1227" s="37" t="s">
        <v>833</v>
      </c>
      <c r="B1227" s="37" t="n">
        <v>2025</v>
      </c>
      <c r="C1227" s="37" t="n">
        <v>3</v>
      </c>
      <c r="D1227" s="37" t="n">
        <v>4</v>
      </c>
      <c r="E1227" s="37" t="n">
        <v>4</v>
      </c>
      <c r="F1227" s="37" t="n">
        <v>5</v>
      </c>
      <c r="G1227" s="37" t="n">
        <v>3</v>
      </c>
      <c r="H1227" s="37" t="n">
        <v>8</v>
      </c>
      <c r="I1227" s="37" t="str">
        <f aca="false">IFERROR(VLOOKUP(A1227,Employees!$A$2:$I$1501,9,FALSE()),"Unknown")</f>
        <v>Sales</v>
      </c>
    </row>
    <row r="1228" customFormat="false" ht="15" hidden="false" customHeight="false" outlineLevel="0" collapsed="false">
      <c r="A1228" s="37" t="s">
        <v>1714</v>
      </c>
      <c r="B1228" s="37" t="n">
        <v>2025</v>
      </c>
      <c r="C1228" s="37" t="n">
        <v>3</v>
      </c>
      <c r="D1228" s="37" t="n">
        <v>4</v>
      </c>
      <c r="E1228" s="37" t="n">
        <v>4</v>
      </c>
      <c r="F1228" s="37" t="n">
        <v>5</v>
      </c>
      <c r="G1228" s="37" t="n">
        <v>4</v>
      </c>
      <c r="H1228" s="37" t="n">
        <v>5</v>
      </c>
      <c r="I1228" s="37" t="str">
        <f aca="false">IFERROR(VLOOKUP(A1228,Employees!$A$2:$I$1501,9,FALSE()),"Unknown")</f>
        <v>Finance</v>
      </c>
    </row>
    <row r="1229" customFormat="false" ht="15" hidden="false" customHeight="false" outlineLevel="0" collapsed="false">
      <c r="A1229" s="37" t="s">
        <v>401</v>
      </c>
      <c r="B1229" s="37" t="n">
        <v>2025</v>
      </c>
      <c r="C1229" s="37" t="n">
        <v>3</v>
      </c>
      <c r="D1229" s="37" t="n">
        <v>4</v>
      </c>
      <c r="E1229" s="37" t="n">
        <v>4</v>
      </c>
      <c r="F1229" s="37" t="n">
        <v>3</v>
      </c>
      <c r="G1229" s="37" t="n">
        <v>2</v>
      </c>
      <c r="H1229" s="37" t="n">
        <v>0</v>
      </c>
      <c r="I1229" s="37" t="str">
        <f aca="false">IFERROR(VLOOKUP(A1229,Employees!$A$2:$I$1501,9,FALSE()),"Unknown")</f>
        <v>Legal &amp; Compliance</v>
      </c>
    </row>
    <row r="1230" customFormat="false" ht="15" hidden="false" customHeight="false" outlineLevel="0" collapsed="false">
      <c r="A1230" s="37" t="s">
        <v>841</v>
      </c>
      <c r="B1230" s="37" t="n">
        <v>2025</v>
      </c>
      <c r="C1230" s="37" t="n">
        <v>2</v>
      </c>
      <c r="D1230" s="37" t="n">
        <v>3</v>
      </c>
      <c r="E1230" s="37" t="n">
        <v>3</v>
      </c>
      <c r="F1230" s="37" t="n">
        <v>4</v>
      </c>
      <c r="G1230" s="37" t="n">
        <v>4</v>
      </c>
      <c r="H1230" s="37" t="n">
        <v>10</v>
      </c>
      <c r="I1230" s="37" t="str">
        <f aca="false">IFERROR(VLOOKUP(A1230,Employees!$A$2:$I$1501,9,FALSE()),"Unknown")</f>
        <v>Marketing</v>
      </c>
    </row>
    <row r="1231" customFormat="false" ht="15" hidden="false" customHeight="false" outlineLevel="0" collapsed="false">
      <c r="A1231" s="37" t="s">
        <v>1599</v>
      </c>
      <c r="B1231" s="37" t="n">
        <v>2025</v>
      </c>
      <c r="C1231" s="37" t="n">
        <v>2</v>
      </c>
      <c r="D1231" s="37" t="n">
        <v>1</v>
      </c>
      <c r="E1231" s="37" t="n">
        <v>2</v>
      </c>
      <c r="F1231" s="37" t="n">
        <v>5</v>
      </c>
      <c r="G1231" s="37" t="n">
        <v>3</v>
      </c>
      <c r="H1231" s="37" t="n">
        <v>9</v>
      </c>
      <c r="I1231" s="37" t="str">
        <f aca="false">IFERROR(VLOOKUP(A1231,Employees!$A$2:$I$1501,9,FALSE()),"Unknown")</f>
        <v>Engineering</v>
      </c>
    </row>
    <row r="1232" customFormat="false" ht="15" hidden="false" customHeight="false" outlineLevel="0" collapsed="false">
      <c r="A1232" s="37" t="s">
        <v>1514</v>
      </c>
      <c r="B1232" s="37" t="n">
        <v>2025</v>
      </c>
      <c r="C1232" s="37" t="n">
        <v>3</v>
      </c>
      <c r="D1232" s="37" t="n">
        <v>3</v>
      </c>
      <c r="E1232" s="37" t="n">
        <v>2</v>
      </c>
      <c r="F1232" s="37" t="n">
        <v>3</v>
      </c>
      <c r="G1232" s="37" t="n">
        <v>4</v>
      </c>
      <c r="H1232" s="37" t="n">
        <v>10</v>
      </c>
      <c r="I1232" s="37" t="str">
        <f aca="false">IFERROR(VLOOKUP(A1232,Employees!$A$2:$I$1501,9,FALSE()),"Unknown")</f>
        <v>Engineering</v>
      </c>
    </row>
    <row r="1233" customFormat="false" ht="15" hidden="false" customHeight="false" outlineLevel="0" collapsed="false">
      <c r="A1233" s="37" t="s">
        <v>1729</v>
      </c>
      <c r="B1233" s="37" t="n">
        <v>2025</v>
      </c>
      <c r="C1233" s="37" t="n">
        <v>4</v>
      </c>
      <c r="D1233" s="37" t="n">
        <v>5</v>
      </c>
      <c r="E1233" s="37" t="n">
        <v>3</v>
      </c>
      <c r="F1233" s="37" t="n">
        <v>4</v>
      </c>
      <c r="G1233" s="37" t="n">
        <v>4</v>
      </c>
      <c r="H1233" s="37" t="n">
        <v>6</v>
      </c>
      <c r="I1233" s="37" t="str">
        <f aca="false">IFERROR(VLOOKUP(A1233,Employees!$A$2:$I$1501,9,FALSE()),"Unknown")</f>
        <v>Operations</v>
      </c>
    </row>
    <row r="1234" customFormat="false" ht="15" hidden="false" customHeight="false" outlineLevel="0" collapsed="false">
      <c r="A1234" s="37" t="s">
        <v>663</v>
      </c>
      <c r="B1234" s="37" t="n">
        <v>2025</v>
      </c>
      <c r="C1234" s="37" t="n">
        <v>4</v>
      </c>
      <c r="D1234" s="37" t="n">
        <v>3</v>
      </c>
      <c r="E1234" s="37" t="n">
        <v>5</v>
      </c>
      <c r="F1234" s="37" t="n">
        <v>3</v>
      </c>
      <c r="G1234" s="37" t="n">
        <v>3</v>
      </c>
      <c r="H1234" s="37" t="n">
        <v>4</v>
      </c>
      <c r="I1234" s="37" t="str">
        <f aca="false">IFERROR(VLOOKUP(A1234,Employees!$A$2:$I$1501,9,FALSE()),"Unknown")</f>
        <v>Marketing</v>
      </c>
    </row>
    <row r="1235" customFormat="false" ht="15" hidden="false" customHeight="false" outlineLevel="0" collapsed="false">
      <c r="A1235" s="37" t="s">
        <v>427</v>
      </c>
      <c r="B1235" s="37" t="n">
        <v>2025</v>
      </c>
      <c r="C1235" s="37" t="n">
        <v>4</v>
      </c>
      <c r="D1235" s="37" t="n">
        <v>2</v>
      </c>
      <c r="E1235" s="37" t="n">
        <v>4</v>
      </c>
      <c r="F1235" s="37" t="n">
        <v>3</v>
      </c>
      <c r="G1235" s="37" t="n">
        <v>3</v>
      </c>
      <c r="H1235" s="37" t="n">
        <v>6</v>
      </c>
      <c r="I1235" s="37" t="str">
        <f aca="false">IFERROR(VLOOKUP(A1235,Employees!$A$2:$I$1501,9,FALSE()),"Unknown")</f>
        <v>Data &amp; AI</v>
      </c>
    </row>
    <row r="1236" customFormat="false" ht="15" hidden="false" customHeight="false" outlineLevel="0" collapsed="false">
      <c r="A1236" s="37" t="s">
        <v>501</v>
      </c>
      <c r="B1236" s="37" t="n">
        <v>2025</v>
      </c>
      <c r="C1236" s="37" t="n">
        <v>4</v>
      </c>
      <c r="D1236" s="37" t="n">
        <v>4</v>
      </c>
      <c r="E1236" s="37" t="n">
        <v>3</v>
      </c>
      <c r="F1236" s="37" t="n">
        <v>4</v>
      </c>
      <c r="G1236" s="37" t="n">
        <v>3</v>
      </c>
      <c r="H1236" s="37" t="n">
        <v>3</v>
      </c>
      <c r="I1236" s="37" t="str">
        <f aca="false">IFERROR(VLOOKUP(A1236,Employees!$A$2:$I$1501,9,FALSE()),"Unknown")</f>
        <v>Finance</v>
      </c>
    </row>
    <row r="1237" customFormat="false" ht="15" hidden="false" customHeight="false" outlineLevel="0" collapsed="false">
      <c r="A1237" s="37" t="s">
        <v>1928</v>
      </c>
      <c r="B1237" s="37" t="n">
        <v>2025</v>
      </c>
      <c r="C1237" s="37" t="n">
        <v>2</v>
      </c>
      <c r="D1237" s="37" t="n">
        <v>3</v>
      </c>
      <c r="E1237" s="37" t="n">
        <v>3</v>
      </c>
      <c r="F1237" s="37" t="n">
        <v>4</v>
      </c>
      <c r="G1237" s="37" t="n">
        <v>3</v>
      </c>
      <c r="H1237" s="37" t="n">
        <v>9</v>
      </c>
      <c r="I1237" s="37" t="str">
        <f aca="false">IFERROR(VLOOKUP(A1237,Employees!$A$2:$I$1501,9,FALSE()),"Unknown")</f>
        <v>Engineering</v>
      </c>
    </row>
    <row r="1238" customFormat="false" ht="15" hidden="false" customHeight="false" outlineLevel="0" collapsed="false">
      <c r="A1238" s="37" t="s">
        <v>830</v>
      </c>
      <c r="B1238" s="37" t="n">
        <v>2025</v>
      </c>
      <c r="C1238" s="37" t="n">
        <v>4</v>
      </c>
      <c r="D1238" s="37" t="n">
        <v>2</v>
      </c>
      <c r="E1238" s="37" t="n">
        <v>1</v>
      </c>
      <c r="F1238" s="37" t="n">
        <v>3</v>
      </c>
      <c r="G1238" s="37" t="n">
        <v>4</v>
      </c>
      <c r="H1238" s="37" t="n">
        <v>9</v>
      </c>
      <c r="I1238" s="37" t="str">
        <f aca="false">IFERROR(VLOOKUP(A1238,Employees!$A$2:$I$1501,9,FALSE()),"Unknown")</f>
        <v>Finance</v>
      </c>
    </row>
    <row r="1239" customFormat="false" ht="15" hidden="false" customHeight="false" outlineLevel="0" collapsed="false">
      <c r="A1239" s="37" t="s">
        <v>1667</v>
      </c>
      <c r="B1239" s="37" t="n">
        <v>2025</v>
      </c>
      <c r="C1239" s="37" t="n">
        <v>4</v>
      </c>
      <c r="D1239" s="37" t="n">
        <v>4</v>
      </c>
      <c r="E1239" s="37" t="n">
        <v>5</v>
      </c>
      <c r="F1239" s="37" t="n">
        <v>4</v>
      </c>
      <c r="G1239" s="37" t="n">
        <v>4</v>
      </c>
      <c r="H1239" s="37" t="n">
        <v>10</v>
      </c>
      <c r="I1239" s="37" t="str">
        <f aca="false">IFERROR(VLOOKUP(A1239,Employees!$A$2:$I$1501,9,FALSE()),"Unknown")</f>
        <v>Operations</v>
      </c>
    </row>
    <row r="1240" customFormat="false" ht="15" hidden="false" customHeight="false" outlineLevel="0" collapsed="false">
      <c r="A1240" s="37" t="s">
        <v>1600</v>
      </c>
      <c r="B1240" s="37" t="n">
        <v>2025</v>
      </c>
      <c r="C1240" s="37" t="n">
        <v>2</v>
      </c>
      <c r="D1240" s="37" t="n">
        <v>5</v>
      </c>
      <c r="E1240" s="37" t="n">
        <v>1</v>
      </c>
      <c r="F1240" s="37" t="n">
        <v>3</v>
      </c>
      <c r="G1240" s="37" t="n">
        <v>3</v>
      </c>
      <c r="H1240" s="37" t="n">
        <v>4</v>
      </c>
      <c r="I1240" s="37" t="str">
        <f aca="false">IFERROR(VLOOKUP(A1240,Employees!$A$2:$I$1501,9,FALSE()),"Unknown")</f>
        <v>Engineering</v>
      </c>
    </row>
    <row r="1241" customFormat="false" ht="15" hidden="false" customHeight="false" outlineLevel="0" collapsed="false">
      <c r="A1241" s="37" t="s">
        <v>389</v>
      </c>
      <c r="B1241" s="37" t="n">
        <v>2025</v>
      </c>
      <c r="C1241" s="37" t="n">
        <v>3</v>
      </c>
      <c r="D1241" s="37" t="n">
        <v>4</v>
      </c>
      <c r="E1241" s="37" t="n">
        <v>4</v>
      </c>
      <c r="F1241" s="37" t="n">
        <v>4</v>
      </c>
      <c r="G1241" s="37" t="n">
        <v>4</v>
      </c>
      <c r="H1241" s="37" t="n">
        <v>10</v>
      </c>
      <c r="I1241" s="37" t="str">
        <f aca="false">IFERROR(VLOOKUP(A1241,Employees!$A$2:$I$1501,9,FALSE()),"Unknown")</f>
        <v>Customer Support</v>
      </c>
    </row>
    <row r="1242" customFormat="false" ht="15" hidden="false" customHeight="false" outlineLevel="0" collapsed="false">
      <c r="A1242" s="37" t="s">
        <v>1055</v>
      </c>
      <c r="B1242" s="37" t="n">
        <v>2025</v>
      </c>
      <c r="C1242" s="37" t="n">
        <v>4</v>
      </c>
      <c r="D1242" s="37" t="n">
        <v>3</v>
      </c>
      <c r="E1242" s="37" t="n">
        <v>4</v>
      </c>
      <c r="F1242" s="37" t="n">
        <v>3</v>
      </c>
      <c r="G1242" s="37" t="n">
        <v>2</v>
      </c>
      <c r="H1242" s="37" t="n">
        <v>9</v>
      </c>
      <c r="I1242" s="37" t="str">
        <f aca="false">IFERROR(VLOOKUP(A1242,Employees!$A$2:$I$1501,9,FALSE()),"Unknown")</f>
        <v>Engineering</v>
      </c>
    </row>
    <row r="1243" customFormat="false" ht="15" hidden="false" customHeight="false" outlineLevel="0" collapsed="false">
      <c r="A1243" s="37" t="s">
        <v>1051</v>
      </c>
      <c r="B1243" s="37" t="n">
        <v>2025</v>
      </c>
      <c r="C1243" s="37" t="n">
        <v>2</v>
      </c>
      <c r="D1243" s="37" t="n">
        <v>3</v>
      </c>
      <c r="E1243" s="37" t="n">
        <v>2</v>
      </c>
      <c r="F1243" s="37" t="n">
        <v>4</v>
      </c>
      <c r="G1243" s="37" t="n">
        <v>3</v>
      </c>
      <c r="H1243" s="37" t="n">
        <v>9</v>
      </c>
      <c r="I1243" s="37" t="str">
        <f aca="false">IFERROR(VLOOKUP(A1243,Employees!$A$2:$I$1501,9,FALSE()),"Unknown")</f>
        <v>Engineering</v>
      </c>
    </row>
    <row r="1244" customFormat="false" ht="15" hidden="false" customHeight="false" outlineLevel="0" collapsed="false">
      <c r="A1244" s="37" t="s">
        <v>862</v>
      </c>
      <c r="B1244" s="37" t="n">
        <v>2025</v>
      </c>
      <c r="C1244" s="37" t="n">
        <v>3</v>
      </c>
      <c r="D1244" s="37" t="n">
        <v>3</v>
      </c>
      <c r="E1244" s="37" t="n">
        <v>3</v>
      </c>
      <c r="F1244" s="37" t="n">
        <v>3</v>
      </c>
      <c r="G1244" s="37" t="n">
        <v>3</v>
      </c>
      <c r="H1244" s="37" t="n">
        <v>6</v>
      </c>
      <c r="I1244" s="37" t="str">
        <f aca="false">IFERROR(VLOOKUP(A1244,Employees!$A$2:$I$1501,9,FALSE()),"Unknown")</f>
        <v>Human Resources</v>
      </c>
    </row>
    <row r="1245" customFormat="false" ht="15" hidden="false" customHeight="false" outlineLevel="0" collapsed="false">
      <c r="A1245" s="37" t="s">
        <v>780</v>
      </c>
      <c r="B1245" s="37" t="n">
        <v>2025</v>
      </c>
      <c r="C1245" s="37" t="n">
        <v>3</v>
      </c>
      <c r="D1245" s="37" t="n">
        <v>3</v>
      </c>
      <c r="E1245" s="37" t="n">
        <v>4</v>
      </c>
      <c r="F1245" s="37" t="n">
        <v>2</v>
      </c>
      <c r="G1245" s="37" t="n">
        <v>2</v>
      </c>
      <c r="H1245" s="37" t="n">
        <v>10</v>
      </c>
      <c r="I1245" s="37" t="str">
        <f aca="false">IFERROR(VLOOKUP(A1245,Employees!$A$2:$I$1501,9,FALSE()),"Unknown")</f>
        <v>Customer Support</v>
      </c>
    </row>
    <row r="1246" customFormat="false" ht="15" hidden="false" customHeight="false" outlineLevel="0" collapsed="false">
      <c r="A1246" s="37" t="s">
        <v>1938</v>
      </c>
      <c r="B1246" s="37" t="n">
        <v>2025</v>
      </c>
      <c r="C1246" s="37" t="n">
        <v>3</v>
      </c>
      <c r="D1246" s="37" t="n">
        <v>3</v>
      </c>
      <c r="E1246" s="37" t="n">
        <v>4</v>
      </c>
      <c r="F1246" s="37" t="n">
        <v>4</v>
      </c>
      <c r="G1246" s="37" t="n">
        <v>4</v>
      </c>
      <c r="H1246" s="37" t="n">
        <v>6</v>
      </c>
      <c r="I1246" s="37" t="str">
        <f aca="false">IFERROR(VLOOKUP(A1246,Employees!$A$2:$I$1501,9,FALSE()),"Unknown")</f>
        <v>Engineering</v>
      </c>
    </row>
    <row r="1247" customFormat="false" ht="15" hidden="false" customHeight="false" outlineLevel="0" collapsed="false">
      <c r="A1247" s="37" t="s">
        <v>1776</v>
      </c>
      <c r="B1247" s="37" t="n">
        <v>2025</v>
      </c>
      <c r="C1247" s="37" t="n">
        <v>3</v>
      </c>
      <c r="D1247" s="37" t="n">
        <v>3</v>
      </c>
      <c r="E1247" s="37" t="n">
        <v>4</v>
      </c>
      <c r="F1247" s="37" t="n">
        <v>4</v>
      </c>
      <c r="G1247" s="37" t="n">
        <v>3</v>
      </c>
      <c r="H1247" s="37" t="n">
        <v>7</v>
      </c>
      <c r="I1247" s="37" t="str">
        <f aca="false">IFERROR(VLOOKUP(A1247,Employees!$A$2:$I$1501,9,FALSE()),"Unknown")</f>
        <v>Operations</v>
      </c>
    </row>
    <row r="1248" customFormat="false" ht="15" hidden="false" customHeight="false" outlineLevel="0" collapsed="false">
      <c r="A1248" s="37" t="s">
        <v>1807</v>
      </c>
      <c r="B1248" s="37" t="n">
        <v>2025</v>
      </c>
      <c r="C1248" s="37" t="n">
        <v>3</v>
      </c>
      <c r="D1248" s="37" t="n">
        <v>5</v>
      </c>
      <c r="E1248" s="37" t="n">
        <v>3</v>
      </c>
      <c r="F1248" s="37" t="n">
        <v>5</v>
      </c>
      <c r="G1248" s="37" t="n">
        <v>3</v>
      </c>
      <c r="H1248" s="37" t="n">
        <v>3</v>
      </c>
      <c r="I1248" s="37" t="str">
        <f aca="false">IFERROR(VLOOKUP(A1248,Employees!$A$2:$I$1501,9,FALSE()),"Unknown")</f>
        <v>Finance</v>
      </c>
    </row>
    <row r="1249" customFormat="false" ht="15" hidden="false" customHeight="false" outlineLevel="0" collapsed="false">
      <c r="A1249" s="37" t="s">
        <v>1563</v>
      </c>
      <c r="B1249" s="37" t="n">
        <v>2025</v>
      </c>
      <c r="C1249" s="37" t="n">
        <v>4</v>
      </c>
      <c r="D1249" s="37" t="n">
        <v>5</v>
      </c>
      <c r="E1249" s="37" t="n">
        <v>4</v>
      </c>
      <c r="F1249" s="37" t="n">
        <v>4</v>
      </c>
      <c r="G1249" s="37" t="n">
        <v>3</v>
      </c>
      <c r="H1249" s="37" t="n">
        <v>7</v>
      </c>
      <c r="I1249" s="37" t="str">
        <f aca="false">IFERROR(VLOOKUP(A1249,Employees!$A$2:$I$1501,9,FALSE()),"Unknown")</f>
        <v>Sales</v>
      </c>
    </row>
    <row r="1250" customFormat="false" ht="15" hidden="false" customHeight="false" outlineLevel="0" collapsed="false">
      <c r="A1250" s="37" t="s">
        <v>1167</v>
      </c>
      <c r="B1250" s="37" t="n">
        <v>2025</v>
      </c>
      <c r="C1250" s="37" t="n">
        <v>2</v>
      </c>
      <c r="D1250" s="37" t="n">
        <v>4</v>
      </c>
      <c r="E1250" s="37" t="n">
        <v>3</v>
      </c>
      <c r="F1250" s="37" t="n">
        <v>5</v>
      </c>
      <c r="G1250" s="37" t="n">
        <v>3</v>
      </c>
      <c r="H1250" s="37" t="n">
        <v>8</v>
      </c>
      <c r="I1250" s="37" t="str">
        <f aca="false">IFERROR(VLOOKUP(A1250,Employees!$A$2:$I$1501,9,FALSE()),"Unknown")</f>
        <v>Operations</v>
      </c>
    </row>
    <row r="1251" customFormat="false" ht="15" hidden="false" customHeight="false" outlineLevel="0" collapsed="false">
      <c r="A1251" s="37" t="s">
        <v>1201</v>
      </c>
      <c r="B1251" s="37" t="n">
        <v>2025</v>
      </c>
      <c r="C1251" s="37" t="n">
        <v>4</v>
      </c>
      <c r="D1251" s="37" t="n">
        <v>4</v>
      </c>
      <c r="E1251" s="37" t="n">
        <v>4</v>
      </c>
      <c r="F1251" s="37" t="n">
        <v>1</v>
      </c>
      <c r="G1251" s="37" t="n">
        <v>2</v>
      </c>
      <c r="H1251" s="37" t="n">
        <v>8</v>
      </c>
      <c r="I1251" s="37" t="str">
        <f aca="false">IFERROR(VLOOKUP(A1251,Employees!$A$2:$I$1501,9,FALSE()),"Unknown")</f>
        <v>Sales</v>
      </c>
    </row>
    <row r="1252" customFormat="false" ht="15" hidden="false" customHeight="false" outlineLevel="0" collapsed="false">
      <c r="A1252" s="37" t="s">
        <v>1177</v>
      </c>
      <c r="B1252" s="37" t="n">
        <v>2025</v>
      </c>
      <c r="C1252" s="37" t="n">
        <v>3</v>
      </c>
      <c r="D1252" s="37" t="n">
        <v>3</v>
      </c>
      <c r="E1252" s="37" t="n">
        <v>3</v>
      </c>
      <c r="F1252" s="37" t="n">
        <v>4</v>
      </c>
      <c r="G1252" s="37" t="n">
        <v>2</v>
      </c>
      <c r="H1252" s="37" t="n">
        <v>9</v>
      </c>
      <c r="I1252" s="37" t="str">
        <f aca="false">IFERROR(VLOOKUP(A1252,Employees!$A$2:$I$1501,9,FALSE()),"Unknown")</f>
        <v>Human Resources</v>
      </c>
    </row>
    <row r="1253" customFormat="false" ht="15" hidden="false" customHeight="false" outlineLevel="0" collapsed="false">
      <c r="A1253" s="37" t="s">
        <v>1027</v>
      </c>
      <c r="B1253" s="37" t="n">
        <v>2025</v>
      </c>
      <c r="C1253" s="37" t="n">
        <v>2</v>
      </c>
      <c r="D1253" s="37" t="n">
        <v>3</v>
      </c>
      <c r="E1253" s="37" t="n">
        <v>3</v>
      </c>
      <c r="F1253" s="37" t="n">
        <v>4</v>
      </c>
      <c r="G1253" s="37" t="n">
        <v>4</v>
      </c>
      <c r="H1253" s="37" t="n">
        <v>10</v>
      </c>
      <c r="I1253" s="37" t="str">
        <f aca="false">IFERROR(VLOOKUP(A1253,Employees!$A$2:$I$1501,9,FALSE()),"Unknown")</f>
        <v>Engineering</v>
      </c>
    </row>
    <row r="1254" customFormat="false" ht="15" hidden="false" customHeight="false" outlineLevel="0" collapsed="false">
      <c r="A1254" s="37" t="s">
        <v>1736</v>
      </c>
      <c r="B1254" s="37" t="n">
        <v>2025</v>
      </c>
      <c r="C1254" s="37" t="n">
        <v>4</v>
      </c>
      <c r="D1254" s="37" t="n">
        <v>3</v>
      </c>
      <c r="E1254" s="37" t="n">
        <v>2</v>
      </c>
      <c r="F1254" s="37" t="n">
        <v>2</v>
      </c>
      <c r="G1254" s="37" t="n">
        <v>3</v>
      </c>
      <c r="H1254" s="37" t="n">
        <v>6</v>
      </c>
      <c r="I1254" s="37" t="str">
        <f aca="false">IFERROR(VLOOKUP(A1254,Employees!$A$2:$I$1501,9,FALSE()),"Unknown")</f>
        <v>Engineering</v>
      </c>
    </row>
    <row r="1255" customFormat="false" ht="15" hidden="false" customHeight="false" outlineLevel="0" collapsed="false">
      <c r="A1255" s="37" t="s">
        <v>720</v>
      </c>
      <c r="B1255" s="37" t="n">
        <v>2025</v>
      </c>
      <c r="C1255" s="37" t="n">
        <v>3</v>
      </c>
      <c r="D1255" s="37" t="n">
        <v>3</v>
      </c>
      <c r="E1255" s="37" t="n">
        <v>4</v>
      </c>
      <c r="F1255" s="37" t="n">
        <v>3</v>
      </c>
      <c r="G1255" s="37" t="n">
        <v>3</v>
      </c>
      <c r="H1255" s="37" t="n">
        <v>7</v>
      </c>
      <c r="I1255" s="37" t="str">
        <f aca="false">IFERROR(VLOOKUP(A1255,Employees!$A$2:$I$1501,9,FALSE()),"Unknown")</f>
        <v>Legal &amp; Compliance</v>
      </c>
    </row>
    <row r="1256" customFormat="false" ht="15" hidden="false" customHeight="false" outlineLevel="0" collapsed="false">
      <c r="A1256" s="37" t="s">
        <v>1649</v>
      </c>
      <c r="B1256" s="37" t="n">
        <v>2025</v>
      </c>
      <c r="C1256" s="37" t="n">
        <v>3</v>
      </c>
      <c r="D1256" s="37" t="n">
        <v>2</v>
      </c>
      <c r="E1256" s="37" t="n">
        <v>3</v>
      </c>
      <c r="F1256" s="37" t="n">
        <v>4</v>
      </c>
      <c r="G1256" s="37" t="n">
        <v>3</v>
      </c>
      <c r="H1256" s="37" t="n">
        <v>3</v>
      </c>
      <c r="I1256" s="37" t="str">
        <f aca="false">IFERROR(VLOOKUP(A1256,Employees!$A$2:$I$1501,9,FALSE()),"Unknown")</f>
        <v>Sales</v>
      </c>
    </row>
    <row r="1257" customFormat="false" ht="15" hidden="false" customHeight="false" outlineLevel="0" collapsed="false">
      <c r="A1257" s="37" t="s">
        <v>1224</v>
      </c>
      <c r="B1257" s="37" t="n">
        <v>2025</v>
      </c>
      <c r="C1257" s="37" t="n">
        <v>4</v>
      </c>
      <c r="D1257" s="37" t="n">
        <v>3</v>
      </c>
      <c r="E1257" s="37" t="n">
        <v>2</v>
      </c>
      <c r="F1257" s="37" t="n">
        <v>3</v>
      </c>
      <c r="G1257" s="37" t="n">
        <v>3</v>
      </c>
      <c r="H1257" s="37" t="n">
        <v>2</v>
      </c>
      <c r="I1257" s="37" t="str">
        <f aca="false">IFERROR(VLOOKUP(A1257,Employees!$A$2:$I$1501,9,FALSE()),"Unknown")</f>
        <v>Legal &amp; Compliance</v>
      </c>
    </row>
    <row r="1258" customFormat="false" ht="15" hidden="false" customHeight="false" outlineLevel="0" collapsed="false">
      <c r="A1258" s="37" t="s">
        <v>1875</v>
      </c>
      <c r="B1258" s="37" t="n">
        <v>2025</v>
      </c>
      <c r="C1258" s="37" t="n">
        <v>4</v>
      </c>
      <c r="D1258" s="37" t="n">
        <v>4</v>
      </c>
      <c r="E1258" s="37" t="n">
        <v>4</v>
      </c>
      <c r="F1258" s="37" t="n">
        <v>5</v>
      </c>
      <c r="G1258" s="37" t="n">
        <v>3</v>
      </c>
      <c r="H1258" s="37" t="n">
        <v>10</v>
      </c>
      <c r="I1258" s="37" t="str">
        <f aca="false">IFERROR(VLOOKUP(A1258,Employees!$A$2:$I$1501,9,FALSE()),"Unknown")</f>
        <v>Engineering</v>
      </c>
    </row>
    <row r="1259" customFormat="false" ht="15" hidden="false" customHeight="false" outlineLevel="0" collapsed="false">
      <c r="A1259" s="37" t="s">
        <v>1283</v>
      </c>
      <c r="B1259" s="37" t="n">
        <v>2025</v>
      </c>
      <c r="C1259" s="37" t="n">
        <v>4</v>
      </c>
      <c r="D1259" s="37" t="n">
        <v>3</v>
      </c>
      <c r="E1259" s="37" t="n">
        <v>4</v>
      </c>
      <c r="F1259" s="37" t="n">
        <v>4</v>
      </c>
      <c r="G1259" s="37" t="n">
        <v>5</v>
      </c>
      <c r="H1259" s="37" t="n">
        <v>10</v>
      </c>
      <c r="I1259" s="37" t="str">
        <f aca="false">IFERROR(VLOOKUP(A1259,Employees!$A$2:$I$1501,9,FALSE()),"Unknown")</f>
        <v>Data &amp; AI</v>
      </c>
    </row>
    <row r="1260" customFormat="false" ht="15" hidden="false" customHeight="false" outlineLevel="0" collapsed="false">
      <c r="A1260" s="37" t="s">
        <v>636</v>
      </c>
      <c r="B1260" s="37" t="n">
        <v>2025</v>
      </c>
      <c r="C1260" s="37" t="n">
        <v>3</v>
      </c>
      <c r="D1260" s="37" t="n">
        <v>4</v>
      </c>
      <c r="E1260" s="37" t="n">
        <v>4</v>
      </c>
      <c r="F1260" s="37" t="n">
        <v>4</v>
      </c>
      <c r="G1260" s="37" t="n">
        <v>3</v>
      </c>
      <c r="H1260" s="37" t="n">
        <v>10</v>
      </c>
      <c r="I1260" s="37" t="str">
        <f aca="false">IFERROR(VLOOKUP(A1260,Employees!$A$2:$I$1501,9,FALSE()),"Unknown")</f>
        <v>Sales</v>
      </c>
    </row>
    <row r="1261" customFormat="false" ht="15" hidden="false" customHeight="false" outlineLevel="0" collapsed="false">
      <c r="A1261" s="37" t="s">
        <v>1698</v>
      </c>
      <c r="B1261" s="37" t="n">
        <v>2025</v>
      </c>
      <c r="C1261" s="37" t="n">
        <v>3</v>
      </c>
      <c r="D1261" s="37" t="n">
        <v>5</v>
      </c>
      <c r="E1261" s="37" t="n">
        <v>2</v>
      </c>
      <c r="F1261" s="37" t="n">
        <v>3</v>
      </c>
      <c r="G1261" s="37" t="n">
        <v>4</v>
      </c>
      <c r="H1261" s="37" t="n">
        <v>5</v>
      </c>
      <c r="I1261" s="37" t="str">
        <f aca="false">IFERROR(VLOOKUP(A1261,Employees!$A$2:$I$1501,9,FALSE()),"Unknown")</f>
        <v>Engineering</v>
      </c>
    </row>
    <row r="1262" customFormat="false" ht="15" hidden="false" customHeight="false" outlineLevel="0" collapsed="false">
      <c r="A1262" s="37" t="s">
        <v>560</v>
      </c>
      <c r="B1262" s="37" t="n">
        <v>2025</v>
      </c>
      <c r="C1262" s="37" t="n">
        <v>3</v>
      </c>
      <c r="D1262" s="37" t="n">
        <v>4</v>
      </c>
      <c r="E1262" s="37" t="n">
        <v>2</v>
      </c>
      <c r="F1262" s="37" t="n">
        <v>5</v>
      </c>
      <c r="G1262" s="37" t="n">
        <v>5</v>
      </c>
      <c r="H1262" s="37" t="n">
        <v>10</v>
      </c>
      <c r="I1262" s="37" t="str">
        <f aca="false">IFERROR(VLOOKUP(A1262,Employees!$A$2:$I$1501,9,FALSE()),"Unknown")</f>
        <v>Sales</v>
      </c>
    </row>
    <row r="1263" customFormat="false" ht="15" hidden="false" customHeight="false" outlineLevel="0" collapsed="false">
      <c r="A1263" s="37" t="s">
        <v>1877</v>
      </c>
      <c r="B1263" s="37" t="n">
        <v>2025</v>
      </c>
      <c r="C1263" s="37" t="n">
        <v>4</v>
      </c>
      <c r="D1263" s="37" t="n">
        <v>3</v>
      </c>
      <c r="E1263" s="37" t="n">
        <v>3</v>
      </c>
      <c r="F1263" s="37" t="n">
        <v>4</v>
      </c>
      <c r="G1263" s="37" t="n">
        <v>4</v>
      </c>
      <c r="H1263" s="37" t="n">
        <v>7</v>
      </c>
      <c r="I1263" s="37" t="str">
        <f aca="false">IFERROR(VLOOKUP(A1263,Employees!$A$2:$I$1501,9,FALSE()),"Unknown")</f>
        <v>Marketing</v>
      </c>
    </row>
    <row r="1264" customFormat="false" ht="15" hidden="false" customHeight="false" outlineLevel="0" collapsed="false">
      <c r="A1264" s="37" t="s">
        <v>602</v>
      </c>
      <c r="B1264" s="37" t="n">
        <v>2025</v>
      </c>
      <c r="C1264" s="37" t="n">
        <v>5</v>
      </c>
      <c r="D1264" s="37" t="n">
        <v>3</v>
      </c>
      <c r="E1264" s="37" t="n">
        <v>5</v>
      </c>
      <c r="F1264" s="37" t="n">
        <v>3</v>
      </c>
      <c r="G1264" s="37" t="n">
        <v>3</v>
      </c>
      <c r="H1264" s="37" t="n">
        <v>8</v>
      </c>
      <c r="I1264" s="37" t="str">
        <f aca="false">IFERROR(VLOOKUP(A1264,Employees!$A$2:$I$1501,9,FALSE()),"Unknown")</f>
        <v>Customer Support</v>
      </c>
    </row>
    <row r="1265" customFormat="false" ht="15" hidden="false" customHeight="false" outlineLevel="0" collapsed="false">
      <c r="A1265" s="37" t="s">
        <v>463</v>
      </c>
      <c r="B1265" s="37" t="n">
        <v>2025</v>
      </c>
      <c r="C1265" s="37" t="n">
        <v>4</v>
      </c>
      <c r="D1265" s="37" t="n">
        <v>3</v>
      </c>
      <c r="E1265" s="37" t="n">
        <v>4</v>
      </c>
      <c r="F1265" s="37" t="n">
        <v>4</v>
      </c>
      <c r="G1265" s="37" t="n">
        <v>5</v>
      </c>
      <c r="H1265" s="37" t="n">
        <v>8</v>
      </c>
      <c r="I1265" s="37" t="str">
        <f aca="false">IFERROR(VLOOKUP(A1265,Employees!$A$2:$I$1501,9,FALSE()),"Unknown")</f>
        <v>Operations</v>
      </c>
    </row>
    <row r="1266" customFormat="false" ht="15" hidden="false" customHeight="false" outlineLevel="0" collapsed="false">
      <c r="A1266" s="37" t="s">
        <v>1671</v>
      </c>
      <c r="B1266" s="37" t="n">
        <v>2025</v>
      </c>
      <c r="C1266" s="37" t="n">
        <v>3</v>
      </c>
      <c r="D1266" s="37" t="n">
        <v>3</v>
      </c>
      <c r="E1266" s="37" t="n">
        <v>5</v>
      </c>
      <c r="F1266" s="37" t="n">
        <v>2</v>
      </c>
      <c r="G1266" s="37" t="n">
        <v>2</v>
      </c>
      <c r="H1266" s="37" t="n">
        <v>7</v>
      </c>
      <c r="I1266" s="37" t="str">
        <f aca="false">IFERROR(VLOOKUP(A1266,Employees!$A$2:$I$1501,9,FALSE()),"Unknown")</f>
        <v>Engineering</v>
      </c>
    </row>
    <row r="1267" customFormat="false" ht="15" hidden="false" customHeight="false" outlineLevel="0" collapsed="false">
      <c r="A1267" s="37" t="s">
        <v>674</v>
      </c>
      <c r="B1267" s="37" t="n">
        <v>2025</v>
      </c>
      <c r="C1267" s="37" t="n">
        <v>3</v>
      </c>
      <c r="D1267" s="37" t="n">
        <v>4</v>
      </c>
      <c r="E1267" s="37" t="n">
        <v>4</v>
      </c>
      <c r="F1267" s="37" t="n">
        <v>3</v>
      </c>
      <c r="G1267" s="37" t="n">
        <v>5</v>
      </c>
      <c r="H1267" s="37" t="n">
        <v>5</v>
      </c>
      <c r="I1267" s="37" t="str">
        <f aca="false">IFERROR(VLOOKUP(A1267,Employees!$A$2:$I$1501,9,FALSE()),"Unknown")</f>
        <v>Customer Support</v>
      </c>
    </row>
    <row r="1268" customFormat="false" ht="15" hidden="false" customHeight="false" outlineLevel="0" collapsed="false">
      <c r="A1268" s="37" t="s">
        <v>976</v>
      </c>
      <c r="B1268" s="37" t="n">
        <v>2025</v>
      </c>
      <c r="C1268" s="37" t="n">
        <v>3</v>
      </c>
      <c r="D1268" s="37" t="n">
        <v>5</v>
      </c>
      <c r="E1268" s="37" t="n">
        <v>2</v>
      </c>
      <c r="F1268" s="37" t="n">
        <v>4</v>
      </c>
      <c r="G1268" s="37" t="n">
        <v>5</v>
      </c>
      <c r="H1268" s="37" t="n">
        <v>2</v>
      </c>
      <c r="I1268" s="37" t="str">
        <f aca="false">IFERROR(VLOOKUP(A1268,Employees!$A$2:$I$1501,9,FALSE()),"Unknown")</f>
        <v>Engineering</v>
      </c>
    </row>
    <row r="1269" customFormat="false" ht="15" hidden="false" customHeight="false" outlineLevel="0" collapsed="false">
      <c r="A1269" s="37" t="s">
        <v>1825</v>
      </c>
      <c r="B1269" s="37" t="n">
        <v>2025</v>
      </c>
      <c r="C1269" s="37" t="n">
        <v>3</v>
      </c>
      <c r="D1269" s="37" t="n">
        <v>4</v>
      </c>
      <c r="E1269" s="37" t="n">
        <v>3</v>
      </c>
      <c r="F1269" s="37" t="n">
        <v>4</v>
      </c>
      <c r="G1269" s="37" t="n">
        <v>4</v>
      </c>
      <c r="H1269" s="37" t="n">
        <v>8</v>
      </c>
      <c r="I1269" s="37" t="str">
        <f aca="false">IFERROR(VLOOKUP(A1269,Employees!$A$2:$I$1501,9,FALSE()),"Unknown")</f>
        <v>Engineering</v>
      </c>
    </row>
    <row r="1270" customFormat="false" ht="15" hidden="false" customHeight="false" outlineLevel="0" collapsed="false">
      <c r="A1270" s="37" t="s">
        <v>762</v>
      </c>
      <c r="B1270" s="37" t="n">
        <v>2025</v>
      </c>
      <c r="C1270" s="37" t="n">
        <v>3</v>
      </c>
      <c r="D1270" s="37" t="n">
        <v>4</v>
      </c>
      <c r="E1270" s="37" t="n">
        <v>4</v>
      </c>
      <c r="F1270" s="37" t="n">
        <v>3</v>
      </c>
      <c r="G1270" s="37" t="n">
        <v>3</v>
      </c>
      <c r="H1270" s="37" t="n">
        <v>5</v>
      </c>
      <c r="I1270" s="37" t="str">
        <f aca="false">IFERROR(VLOOKUP(A1270,Employees!$A$2:$I$1501,9,FALSE()),"Unknown")</f>
        <v>Sales</v>
      </c>
    </row>
    <row r="1271" customFormat="false" ht="15" hidden="false" customHeight="false" outlineLevel="0" collapsed="false">
      <c r="A1271" s="37" t="s">
        <v>864</v>
      </c>
      <c r="B1271" s="37" t="n">
        <v>2025</v>
      </c>
      <c r="C1271" s="37" t="n">
        <v>3</v>
      </c>
      <c r="D1271" s="37" t="n">
        <v>3</v>
      </c>
      <c r="E1271" s="37" t="n">
        <v>3</v>
      </c>
      <c r="F1271" s="37" t="n">
        <v>3</v>
      </c>
      <c r="G1271" s="37" t="n">
        <v>3</v>
      </c>
      <c r="H1271" s="37" t="n">
        <v>8</v>
      </c>
      <c r="I1271" s="37" t="str">
        <f aca="false">IFERROR(VLOOKUP(A1271,Employees!$A$2:$I$1501,9,FALSE()),"Unknown")</f>
        <v>Finance</v>
      </c>
    </row>
    <row r="1272" customFormat="false" ht="15" hidden="false" customHeight="false" outlineLevel="0" collapsed="false">
      <c r="A1272" s="37" t="s">
        <v>595</v>
      </c>
      <c r="B1272" s="37" t="n">
        <v>2025</v>
      </c>
      <c r="C1272" s="37" t="n">
        <v>3</v>
      </c>
      <c r="D1272" s="37" t="n">
        <v>4</v>
      </c>
      <c r="E1272" s="37" t="n">
        <v>2</v>
      </c>
      <c r="F1272" s="37" t="n">
        <v>2</v>
      </c>
      <c r="G1272" s="37" t="n">
        <v>4</v>
      </c>
      <c r="H1272" s="37" t="n">
        <v>9</v>
      </c>
      <c r="I1272" s="37" t="str">
        <f aca="false">IFERROR(VLOOKUP(A1272,Employees!$A$2:$I$1501,9,FALSE()),"Unknown")</f>
        <v>Engineering</v>
      </c>
    </row>
    <row r="1273" customFormat="false" ht="15" hidden="false" customHeight="false" outlineLevel="0" collapsed="false">
      <c r="A1273" s="37" t="s">
        <v>1149</v>
      </c>
      <c r="B1273" s="37" t="n">
        <v>2025</v>
      </c>
      <c r="C1273" s="37" t="n">
        <v>3</v>
      </c>
      <c r="D1273" s="37" t="n">
        <v>4</v>
      </c>
      <c r="E1273" s="37" t="n">
        <v>4</v>
      </c>
      <c r="F1273" s="37" t="n">
        <v>2</v>
      </c>
      <c r="G1273" s="37" t="n">
        <v>5</v>
      </c>
      <c r="H1273" s="37" t="n">
        <v>5</v>
      </c>
      <c r="I1273" s="37" t="str">
        <f aca="false">IFERROR(VLOOKUP(A1273,Employees!$A$2:$I$1501,9,FALSE()),"Unknown")</f>
        <v>Finance</v>
      </c>
    </row>
    <row r="1274" customFormat="false" ht="15" hidden="false" customHeight="false" outlineLevel="0" collapsed="false">
      <c r="A1274" s="37" t="s">
        <v>1799</v>
      </c>
      <c r="B1274" s="37" t="n">
        <v>2025</v>
      </c>
      <c r="C1274" s="37" t="n">
        <v>3</v>
      </c>
      <c r="D1274" s="37" t="n">
        <v>5</v>
      </c>
      <c r="E1274" s="37" t="n">
        <v>4</v>
      </c>
      <c r="F1274" s="37" t="n">
        <v>3</v>
      </c>
      <c r="G1274" s="37" t="n">
        <v>3</v>
      </c>
      <c r="H1274" s="37" t="n">
        <v>6</v>
      </c>
      <c r="I1274" s="37" t="str">
        <f aca="false">IFERROR(VLOOKUP(A1274,Employees!$A$2:$I$1501,9,FALSE()),"Unknown")</f>
        <v>Engineering</v>
      </c>
    </row>
    <row r="1275" customFormat="false" ht="15" hidden="false" customHeight="false" outlineLevel="0" collapsed="false">
      <c r="A1275" s="37" t="s">
        <v>1510</v>
      </c>
      <c r="B1275" s="37" t="n">
        <v>2025</v>
      </c>
      <c r="C1275" s="37" t="n">
        <v>3</v>
      </c>
      <c r="D1275" s="37" t="n">
        <v>4</v>
      </c>
      <c r="E1275" s="37" t="n">
        <v>3</v>
      </c>
      <c r="F1275" s="37" t="n">
        <v>3</v>
      </c>
      <c r="G1275" s="37" t="n">
        <v>3</v>
      </c>
      <c r="H1275" s="37" t="n">
        <v>7</v>
      </c>
      <c r="I1275" s="37" t="str">
        <f aca="false">IFERROR(VLOOKUP(A1275,Employees!$A$2:$I$1501,9,FALSE()),"Unknown")</f>
        <v>Data &amp; AI</v>
      </c>
    </row>
    <row r="1276" customFormat="false" ht="15" hidden="false" customHeight="false" outlineLevel="0" collapsed="false">
      <c r="A1276" s="37" t="s">
        <v>544</v>
      </c>
      <c r="B1276" s="37" t="n">
        <v>2025</v>
      </c>
      <c r="C1276" s="37" t="n">
        <v>3</v>
      </c>
      <c r="D1276" s="37" t="n">
        <v>3</v>
      </c>
      <c r="E1276" s="37" t="n">
        <v>4</v>
      </c>
      <c r="F1276" s="37" t="n">
        <v>3</v>
      </c>
      <c r="G1276" s="37" t="n">
        <v>3</v>
      </c>
      <c r="H1276" s="37" t="n">
        <v>6</v>
      </c>
      <c r="I1276" s="37" t="str">
        <f aca="false">IFERROR(VLOOKUP(A1276,Employees!$A$2:$I$1501,9,FALSE()),"Unknown")</f>
        <v>Sales</v>
      </c>
    </row>
    <row r="1277" customFormat="false" ht="15" hidden="false" customHeight="false" outlineLevel="0" collapsed="false">
      <c r="A1277" s="37" t="s">
        <v>1882</v>
      </c>
      <c r="B1277" s="37" t="n">
        <v>2025</v>
      </c>
      <c r="C1277" s="37" t="n">
        <v>5</v>
      </c>
      <c r="D1277" s="37" t="n">
        <v>5</v>
      </c>
      <c r="E1277" s="37" t="n">
        <v>3</v>
      </c>
      <c r="F1277" s="37" t="n">
        <v>4</v>
      </c>
      <c r="G1277" s="37" t="n">
        <v>2</v>
      </c>
      <c r="H1277" s="37" t="n">
        <v>6</v>
      </c>
      <c r="I1277" s="37" t="str">
        <f aca="false">IFERROR(VLOOKUP(A1277,Employees!$A$2:$I$1501,9,FALSE()),"Unknown")</f>
        <v>Customer Support</v>
      </c>
    </row>
    <row r="1278" customFormat="false" ht="15" hidden="false" customHeight="false" outlineLevel="0" collapsed="false">
      <c r="A1278" s="37" t="s">
        <v>1673</v>
      </c>
      <c r="B1278" s="37" t="n">
        <v>2025</v>
      </c>
      <c r="C1278" s="37" t="n">
        <v>4</v>
      </c>
      <c r="D1278" s="37" t="n">
        <v>1</v>
      </c>
      <c r="E1278" s="37" t="n">
        <v>4</v>
      </c>
      <c r="F1278" s="37" t="n">
        <v>3</v>
      </c>
      <c r="G1278" s="37" t="n">
        <v>2</v>
      </c>
      <c r="H1278" s="37" t="n">
        <v>8</v>
      </c>
      <c r="I1278" s="37" t="str">
        <f aca="false">IFERROR(VLOOKUP(A1278,Employees!$A$2:$I$1501,9,FALSE()),"Unknown")</f>
        <v>Human Resources</v>
      </c>
    </row>
    <row r="1279" customFormat="false" ht="15" hidden="false" customHeight="false" outlineLevel="0" collapsed="false">
      <c r="A1279" s="37" t="s">
        <v>662</v>
      </c>
      <c r="B1279" s="37" t="n">
        <v>2025</v>
      </c>
      <c r="C1279" s="37" t="n">
        <v>5</v>
      </c>
      <c r="D1279" s="37" t="n">
        <v>3</v>
      </c>
      <c r="E1279" s="37" t="n">
        <v>4</v>
      </c>
      <c r="F1279" s="37" t="n">
        <v>4</v>
      </c>
      <c r="G1279" s="37" t="n">
        <v>4</v>
      </c>
      <c r="H1279" s="37" t="n">
        <v>6</v>
      </c>
      <c r="I1279" s="37" t="str">
        <f aca="false">IFERROR(VLOOKUP(A1279,Employees!$A$2:$I$1501,9,FALSE()),"Unknown")</f>
        <v>Engineering</v>
      </c>
    </row>
    <row r="1280" customFormat="false" ht="15" hidden="false" customHeight="false" outlineLevel="0" collapsed="false">
      <c r="A1280" s="37" t="s">
        <v>1153</v>
      </c>
      <c r="B1280" s="37" t="n">
        <v>2025</v>
      </c>
      <c r="C1280" s="37" t="n">
        <v>4</v>
      </c>
      <c r="D1280" s="37" t="n">
        <v>4</v>
      </c>
      <c r="E1280" s="37" t="n">
        <v>1</v>
      </c>
      <c r="F1280" s="37" t="n">
        <v>4</v>
      </c>
      <c r="G1280" s="37" t="n">
        <v>2</v>
      </c>
      <c r="H1280" s="37" t="n">
        <v>8</v>
      </c>
      <c r="I1280" s="37" t="str">
        <f aca="false">IFERROR(VLOOKUP(A1280,Employees!$A$2:$I$1501,9,FALSE()),"Unknown")</f>
        <v>Engineering</v>
      </c>
    </row>
    <row r="1281" customFormat="false" ht="15" hidden="false" customHeight="false" outlineLevel="0" collapsed="false">
      <c r="A1281" s="37" t="s">
        <v>938</v>
      </c>
      <c r="B1281" s="37" t="n">
        <v>2025</v>
      </c>
      <c r="C1281" s="37" t="n">
        <v>5</v>
      </c>
      <c r="D1281" s="37" t="n">
        <v>3</v>
      </c>
      <c r="E1281" s="37" t="n">
        <v>3</v>
      </c>
      <c r="F1281" s="37" t="n">
        <v>4</v>
      </c>
      <c r="G1281" s="37" t="n">
        <v>5</v>
      </c>
      <c r="H1281" s="37" t="n">
        <v>5</v>
      </c>
      <c r="I1281" s="37" t="str">
        <f aca="false">IFERROR(VLOOKUP(A1281,Employees!$A$2:$I$1501,9,FALSE()),"Unknown")</f>
        <v>Engineering</v>
      </c>
    </row>
    <row r="1282" customFormat="false" ht="15" hidden="false" customHeight="false" outlineLevel="0" collapsed="false">
      <c r="A1282" s="37" t="s">
        <v>1590</v>
      </c>
      <c r="B1282" s="37" t="n">
        <v>2025</v>
      </c>
      <c r="C1282" s="37" t="n">
        <v>1</v>
      </c>
      <c r="D1282" s="37" t="n">
        <v>4</v>
      </c>
      <c r="E1282" s="37" t="n">
        <v>4</v>
      </c>
      <c r="F1282" s="37" t="n">
        <v>4</v>
      </c>
      <c r="G1282" s="37" t="n">
        <v>2</v>
      </c>
      <c r="H1282" s="37" t="n">
        <v>8</v>
      </c>
      <c r="I1282" s="37" t="str">
        <f aca="false">IFERROR(VLOOKUP(A1282,Employees!$A$2:$I$1501,9,FALSE()),"Unknown")</f>
        <v>Data &amp; AI</v>
      </c>
    </row>
    <row r="1283" customFormat="false" ht="15" hidden="false" customHeight="false" outlineLevel="0" collapsed="false">
      <c r="A1283" s="37" t="s">
        <v>421</v>
      </c>
      <c r="B1283" s="37" t="n">
        <v>2025</v>
      </c>
      <c r="C1283" s="37" t="n">
        <v>5</v>
      </c>
      <c r="D1283" s="37" t="n">
        <v>5</v>
      </c>
      <c r="E1283" s="37" t="n">
        <v>3</v>
      </c>
      <c r="F1283" s="37" t="n">
        <v>4</v>
      </c>
      <c r="G1283" s="37" t="n">
        <v>2</v>
      </c>
      <c r="H1283" s="37" t="n">
        <v>10</v>
      </c>
      <c r="I1283" s="37" t="str">
        <f aca="false">IFERROR(VLOOKUP(A1283,Employees!$A$2:$I$1501,9,FALSE()),"Unknown")</f>
        <v>Sales</v>
      </c>
    </row>
    <row r="1284" customFormat="false" ht="15" hidden="false" customHeight="false" outlineLevel="0" collapsed="false">
      <c r="A1284" s="37" t="s">
        <v>1443</v>
      </c>
      <c r="B1284" s="37" t="n">
        <v>2025</v>
      </c>
      <c r="C1284" s="37" t="n">
        <v>4</v>
      </c>
      <c r="D1284" s="37" t="n">
        <v>3</v>
      </c>
      <c r="E1284" s="37" t="n">
        <v>4</v>
      </c>
      <c r="F1284" s="37" t="n">
        <v>2</v>
      </c>
      <c r="G1284" s="37" t="n">
        <v>3</v>
      </c>
      <c r="H1284" s="37" t="n">
        <v>6</v>
      </c>
      <c r="I1284" s="37" t="str">
        <f aca="false">IFERROR(VLOOKUP(A1284,Employees!$A$2:$I$1501,9,FALSE()),"Unknown")</f>
        <v>Sales</v>
      </c>
    </row>
    <row r="1285" customFormat="false" ht="15" hidden="false" customHeight="false" outlineLevel="0" collapsed="false">
      <c r="A1285" s="37" t="s">
        <v>1244</v>
      </c>
      <c r="B1285" s="37" t="n">
        <v>2025</v>
      </c>
      <c r="C1285" s="37" t="n">
        <v>5</v>
      </c>
      <c r="D1285" s="37" t="n">
        <v>5</v>
      </c>
      <c r="E1285" s="37" t="n">
        <v>4</v>
      </c>
      <c r="F1285" s="37" t="n">
        <v>4</v>
      </c>
      <c r="G1285" s="37" t="n">
        <v>4</v>
      </c>
      <c r="H1285" s="37" t="n">
        <v>7</v>
      </c>
      <c r="I1285" s="37" t="str">
        <f aca="false">IFERROR(VLOOKUP(A1285,Employees!$A$2:$I$1501,9,FALSE()),"Unknown")</f>
        <v>Human Resources</v>
      </c>
    </row>
    <row r="1286" customFormat="false" ht="15" hidden="false" customHeight="false" outlineLevel="0" collapsed="false">
      <c r="A1286" s="37" t="s">
        <v>845</v>
      </c>
      <c r="B1286" s="37" t="n">
        <v>2025</v>
      </c>
      <c r="C1286" s="37" t="n">
        <v>5</v>
      </c>
      <c r="D1286" s="37" t="n">
        <v>3</v>
      </c>
      <c r="E1286" s="37" t="n">
        <v>4</v>
      </c>
      <c r="F1286" s="37" t="n">
        <v>3</v>
      </c>
      <c r="G1286" s="37" t="n">
        <v>4</v>
      </c>
      <c r="H1286" s="37" t="n">
        <v>7</v>
      </c>
      <c r="I1286" s="37" t="str">
        <f aca="false">IFERROR(VLOOKUP(A1286,Employees!$A$2:$I$1501,9,FALSE()),"Unknown")</f>
        <v>Sales</v>
      </c>
    </row>
    <row r="1287" customFormat="false" ht="15" hidden="false" customHeight="false" outlineLevel="0" collapsed="false">
      <c r="A1287" s="37" t="s">
        <v>1211</v>
      </c>
      <c r="B1287" s="37" t="n">
        <v>2025</v>
      </c>
      <c r="C1287" s="37" t="n">
        <v>5</v>
      </c>
      <c r="D1287" s="37" t="n">
        <v>3</v>
      </c>
      <c r="E1287" s="37" t="n">
        <v>4</v>
      </c>
      <c r="F1287" s="37" t="n">
        <v>3</v>
      </c>
      <c r="G1287" s="37" t="n">
        <v>3</v>
      </c>
      <c r="H1287" s="37" t="n">
        <v>8</v>
      </c>
      <c r="I1287" s="37" t="str">
        <f aca="false">IFERROR(VLOOKUP(A1287,Employees!$A$2:$I$1501,9,FALSE()),"Unknown")</f>
        <v>Marketing</v>
      </c>
    </row>
    <row r="1288" customFormat="false" ht="15" hidden="false" customHeight="false" outlineLevel="0" collapsed="false">
      <c r="A1288" s="37" t="s">
        <v>1914</v>
      </c>
      <c r="B1288" s="37" t="n">
        <v>2025</v>
      </c>
      <c r="C1288" s="37" t="n">
        <v>4</v>
      </c>
      <c r="D1288" s="37" t="n">
        <v>3</v>
      </c>
      <c r="E1288" s="37" t="n">
        <v>3</v>
      </c>
      <c r="F1288" s="37" t="n">
        <v>4</v>
      </c>
      <c r="G1288" s="37" t="n">
        <v>4</v>
      </c>
      <c r="H1288" s="37" t="n">
        <v>8</v>
      </c>
      <c r="I1288" s="37" t="str">
        <f aca="false">IFERROR(VLOOKUP(A1288,Employees!$A$2:$I$1501,9,FALSE()),"Unknown")</f>
        <v>Sales</v>
      </c>
    </row>
    <row r="1289" customFormat="false" ht="15" hidden="false" customHeight="false" outlineLevel="0" collapsed="false">
      <c r="A1289" s="37" t="s">
        <v>1684</v>
      </c>
      <c r="B1289" s="37" t="n">
        <v>2025</v>
      </c>
      <c r="C1289" s="37" t="n">
        <v>3</v>
      </c>
      <c r="D1289" s="37" t="n">
        <v>2</v>
      </c>
      <c r="E1289" s="37" t="n">
        <v>4</v>
      </c>
      <c r="F1289" s="37" t="n">
        <v>4</v>
      </c>
      <c r="G1289" s="37" t="n">
        <v>4</v>
      </c>
      <c r="H1289" s="37" t="n">
        <v>8</v>
      </c>
      <c r="I1289" s="37" t="str">
        <f aca="false">IFERROR(VLOOKUP(A1289,Employees!$A$2:$I$1501,9,FALSE()),"Unknown")</f>
        <v>Data &amp; AI</v>
      </c>
    </row>
    <row r="1290" customFormat="false" ht="15" hidden="false" customHeight="false" outlineLevel="0" collapsed="false">
      <c r="A1290" s="37" t="s">
        <v>1189</v>
      </c>
      <c r="B1290" s="37" t="n">
        <v>2025</v>
      </c>
      <c r="C1290" s="37" t="n">
        <v>3</v>
      </c>
      <c r="D1290" s="37" t="n">
        <v>3</v>
      </c>
      <c r="E1290" s="37" t="n">
        <v>4</v>
      </c>
      <c r="F1290" s="37" t="n">
        <v>4</v>
      </c>
      <c r="G1290" s="37" t="n">
        <v>3</v>
      </c>
      <c r="H1290" s="37" t="n">
        <v>4</v>
      </c>
      <c r="I1290" s="37" t="str">
        <f aca="false">IFERROR(VLOOKUP(A1290,Employees!$A$2:$I$1501,9,FALSE()),"Unknown")</f>
        <v>Data &amp; AI</v>
      </c>
    </row>
    <row r="1291" customFormat="false" ht="15" hidden="false" customHeight="false" outlineLevel="0" collapsed="false">
      <c r="A1291" s="37" t="s">
        <v>1715</v>
      </c>
      <c r="B1291" s="37" t="n">
        <v>2025</v>
      </c>
      <c r="C1291" s="37" t="n">
        <v>3</v>
      </c>
      <c r="D1291" s="37" t="n">
        <v>3</v>
      </c>
      <c r="E1291" s="37" t="n">
        <v>4</v>
      </c>
      <c r="F1291" s="37" t="n">
        <v>3</v>
      </c>
      <c r="G1291" s="37" t="n">
        <v>3</v>
      </c>
      <c r="H1291" s="37" t="n">
        <v>8</v>
      </c>
      <c r="I1291" s="37" t="str">
        <f aca="false">IFERROR(VLOOKUP(A1291,Employees!$A$2:$I$1501,9,FALSE()),"Unknown")</f>
        <v>Sales</v>
      </c>
    </row>
    <row r="1292" customFormat="false" ht="15" hidden="false" customHeight="false" outlineLevel="0" collapsed="false">
      <c r="A1292" s="37" t="s">
        <v>1925</v>
      </c>
      <c r="B1292" s="37" t="n">
        <v>2025</v>
      </c>
      <c r="C1292" s="37" t="n">
        <v>5</v>
      </c>
      <c r="D1292" s="37" t="n">
        <v>3</v>
      </c>
      <c r="E1292" s="37" t="n">
        <v>2</v>
      </c>
      <c r="F1292" s="37" t="n">
        <v>3</v>
      </c>
      <c r="G1292" s="37" t="n">
        <v>5</v>
      </c>
      <c r="H1292" s="37" t="n">
        <v>10</v>
      </c>
      <c r="I1292" s="37" t="str">
        <f aca="false">IFERROR(VLOOKUP(A1292,Employees!$A$2:$I$1501,9,FALSE()),"Unknown")</f>
        <v>Marketing</v>
      </c>
    </row>
    <row r="1293" customFormat="false" ht="15" hidden="false" customHeight="false" outlineLevel="0" collapsed="false">
      <c r="A1293" s="37" t="s">
        <v>1377</v>
      </c>
      <c r="B1293" s="37" t="n">
        <v>2025</v>
      </c>
      <c r="C1293" s="37" t="n">
        <v>4</v>
      </c>
      <c r="D1293" s="37" t="n">
        <v>4</v>
      </c>
      <c r="E1293" s="37" t="n">
        <v>4</v>
      </c>
      <c r="F1293" s="37" t="n">
        <v>3</v>
      </c>
      <c r="G1293" s="37" t="n">
        <v>4</v>
      </c>
      <c r="H1293" s="37" t="n">
        <v>10</v>
      </c>
      <c r="I1293" s="37" t="str">
        <f aca="false">IFERROR(VLOOKUP(A1293,Employees!$A$2:$I$1501,9,FALSE()),"Unknown")</f>
        <v>Sales</v>
      </c>
    </row>
    <row r="1294" customFormat="false" ht="15" hidden="false" customHeight="false" outlineLevel="0" collapsed="false">
      <c r="A1294" s="37" t="s">
        <v>702</v>
      </c>
      <c r="B1294" s="37" t="n">
        <v>2025</v>
      </c>
      <c r="C1294" s="37" t="n">
        <v>4</v>
      </c>
      <c r="D1294" s="37" t="n">
        <v>3</v>
      </c>
      <c r="E1294" s="37" t="n">
        <v>3</v>
      </c>
      <c r="F1294" s="37" t="n">
        <v>3</v>
      </c>
      <c r="G1294" s="37" t="n">
        <v>4</v>
      </c>
      <c r="H1294" s="37" t="n">
        <v>8</v>
      </c>
      <c r="I1294" s="37" t="str">
        <f aca="false">IFERROR(VLOOKUP(A1294,Employees!$A$2:$I$1501,9,FALSE()),"Unknown")</f>
        <v>Engineering</v>
      </c>
    </row>
    <row r="1295" customFormat="false" ht="15" hidden="false" customHeight="false" outlineLevel="0" collapsed="false">
      <c r="A1295" s="37" t="s">
        <v>1516</v>
      </c>
      <c r="B1295" s="37" t="n">
        <v>2025</v>
      </c>
      <c r="C1295" s="37" t="n">
        <v>4</v>
      </c>
      <c r="D1295" s="37" t="n">
        <v>4</v>
      </c>
      <c r="E1295" s="37" t="n">
        <v>2</v>
      </c>
      <c r="F1295" s="37" t="n">
        <v>4</v>
      </c>
      <c r="G1295" s="37" t="n">
        <v>3</v>
      </c>
      <c r="H1295" s="37" t="n">
        <v>6</v>
      </c>
      <c r="I1295" s="37" t="str">
        <f aca="false">IFERROR(VLOOKUP(A1295,Employees!$A$2:$I$1501,9,FALSE()),"Unknown")</f>
        <v>Finance</v>
      </c>
    </row>
    <row r="1296" customFormat="false" ht="15" hidden="false" customHeight="false" outlineLevel="0" collapsed="false">
      <c r="A1296" s="37" t="s">
        <v>1248</v>
      </c>
      <c r="B1296" s="37" t="n">
        <v>2025</v>
      </c>
      <c r="C1296" s="37" t="n">
        <v>3</v>
      </c>
      <c r="D1296" s="37" t="n">
        <v>4</v>
      </c>
      <c r="E1296" s="37" t="n">
        <v>4</v>
      </c>
      <c r="F1296" s="37" t="n">
        <v>2</v>
      </c>
      <c r="G1296" s="37" t="n">
        <v>2</v>
      </c>
      <c r="H1296" s="37" t="n">
        <v>7</v>
      </c>
      <c r="I1296" s="37" t="str">
        <f aca="false">IFERROR(VLOOKUP(A1296,Employees!$A$2:$I$1501,9,FALSE()),"Unknown")</f>
        <v>Sales</v>
      </c>
    </row>
    <row r="1297" customFormat="false" ht="15" hidden="false" customHeight="false" outlineLevel="0" collapsed="false">
      <c r="A1297" s="37" t="s">
        <v>1332</v>
      </c>
      <c r="B1297" s="37" t="n">
        <v>2025</v>
      </c>
      <c r="C1297" s="37" t="n">
        <v>4</v>
      </c>
      <c r="D1297" s="37" t="n">
        <v>4</v>
      </c>
      <c r="E1297" s="37" t="n">
        <v>5</v>
      </c>
      <c r="F1297" s="37" t="n">
        <v>3</v>
      </c>
      <c r="G1297" s="37" t="n">
        <v>3</v>
      </c>
      <c r="H1297" s="37" t="n">
        <v>7</v>
      </c>
      <c r="I1297" s="37" t="str">
        <f aca="false">IFERROR(VLOOKUP(A1297,Employees!$A$2:$I$1501,9,FALSE()),"Unknown")</f>
        <v>Engineering</v>
      </c>
    </row>
    <row r="1298" customFormat="false" ht="15" hidden="false" customHeight="false" outlineLevel="0" collapsed="false">
      <c r="A1298" s="37" t="s">
        <v>533</v>
      </c>
      <c r="B1298" s="37" t="n">
        <v>2025</v>
      </c>
      <c r="C1298" s="37" t="n">
        <v>4</v>
      </c>
      <c r="D1298" s="37" t="n">
        <v>5</v>
      </c>
      <c r="E1298" s="37" t="n">
        <v>3</v>
      </c>
      <c r="F1298" s="37" t="n">
        <v>3</v>
      </c>
      <c r="G1298" s="37" t="n">
        <v>4</v>
      </c>
      <c r="H1298" s="37" t="n">
        <v>7</v>
      </c>
      <c r="I1298" s="37" t="str">
        <f aca="false">IFERROR(VLOOKUP(A1298,Employees!$A$2:$I$1501,9,FALSE()),"Unknown")</f>
        <v>Customer Support</v>
      </c>
    </row>
    <row r="1299" customFormat="false" ht="15" hidden="false" customHeight="false" outlineLevel="0" collapsed="false">
      <c r="A1299" s="37" t="s">
        <v>1138</v>
      </c>
      <c r="B1299" s="37" t="n">
        <v>2025</v>
      </c>
      <c r="C1299" s="37" t="n">
        <v>3</v>
      </c>
      <c r="D1299" s="37" t="n">
        <v>3</v>
      </c>
      <c r="E1299" s="37" t="n">
        <v>3</v>
      </c>
      <c r="F1299" s="37" t="n">
        <v>4</v>
      </c>
      <c r="G1299" s="37" t="n">
        <v>5</v>
      </c>
      <c r="H1299" s="37" t="n">
        <v>6</v>
      </c>
      <c r="I1299" s="37" t="str">
        <f aca="false">IFERROR(VLOOKUP(A1299,Employees!$A$2:$I$1501,9,FALSE()),"Unknown")</f>
        <v>Legal &amp; Compliance</v>
      </c>
    </row>
    <row r="1300" customFormat="false" ht="15" hidden="false" customHeight="false" outlineLevel="0" collapsed="false">
      <c r="A1300" s="37" t="s">
        <v>1007</v>
      </c>
      <c r="B1300" s="37" t="n">
        <v>2025</v>
      </c>
      <c r="C1300" s="37" t="n">
        <v>5</v>
      </c>
      <c r="D1300" s="37" t="n">
        <v>4</v>
      </c>
      <c r="E1300" s="37" t="n">
        <v>3</v>
      </c>
      <c r="F1300" s="37" t="n">
        <v>4</v>
      </c>
      <c r="G1300" s="37" t="n">
        <v>3</v>
      </c>
      <c r="H1300" s="37" t="n">
        <v>9</v>
      </c>
      <c r="I1300" s="37" t="str">
        <f aca="false">IFERROR(VLOOKUP(A1300,Employees!$A$2:$I$1501,9,FALSE()),"Unknown")</f>
        <v>Operations</v>
      </c>
    </row>
    <row r="1301" customFormat="false" ht="15" hidden="false" customHeight="false" outlineLevel="0" collapsed="false">
      <c r="A1301" s="37" t="s">
        <v>1267</v>
      </c>
      <c r="B1301" s="37" t="n">
        <v>2025</v>
      </c>
      <c r="C1301" s="37" t="n">
        <v>4</v>
      </c>
      <c r="D1301" s="37" t="n">
        <v>3</v>
      </c>
      <c r="E1301" s="37" t="n">
        <v>3</v>
      </c>
      <c r="F1301" s="37" t="n">
        <v>3</v>
      </c>
      <c r="G1301" s="37" t="n">
        <v>5</v>
      </c>
      <c r="H1301" s="37" t="n">
        <v>7</v>
      </c>
      <c r="I1301" s="37" t="str">
        <f aca="false">IFERROR(VLOOKUP(A1301,Employees!$A$2:$I$1501,9,FALSE()),"Unknown")</f>
        <v>Operations</v>
      </c>
    </row>
    <row r="1302" customFormat="false" ht="15" hidden="false" customHeight="false" outlineLevel="0" collapsed="false">
      <c r="A1302" s="37" t="s">
        <v>1121</v>
      </c>
      <c r="B1302" s="37" t="n">
        <v>2025</v>
      </c>
      <c r="C1302" s="37" t="n">
        <v>4</v>
      </c>
      <c r="D1302" s="37" t="n">
        <v>3</v>
      </c>
      <c r="E1302" s="37" t="n">
        <v>3</v>
      </c>
      <c r="F1302" s="37" t="n">
        <v>4</v>
      </c>
      <c r="G1302" s="37" t="n">
        <v>4</v>
      </c>
      <c r="H1302" s="37" t="n">
        <v>7</v>
      </c>
      <c r="I1302" s="37" t="str">
        <f aca="false">IFERROR(VLOOKUP(A1302,Employees!$A$2:$I$1501,9,FALSE()),"Unknown")</f>
        <v>Finance</v>
      </c>
    </row>
    <row r="1303" customFormat="false" ht="15" hidden="false" customHeight="false" outlineLevel="0" collapsed="false">
      <c r="A1303" s="37" t="s">
        <v>436</v>
      </c>
      <c r="B1303" s="37" t="n">
        <v>2025</v>
      </c>
      <c r="C1303" s="37" t="n">
        <v>3</v>
      </c>
      <c r="D1303" s="37" t="n">
        <v>3</v>
      </c>
      <c r="E1303" s="37" t="n">
        <v>3</v>
      </c>
      <c r="F1303" s="37" t="n">
        <v>3</v>
      </c>
      <c r="G1303" s="37" t="n">
        <v>4</v>
      </c>
      <c r="H1303" s="37" t="n">
        <v>4</v>
      </c>
      <c r="I1303" s="37" t="str">
        <f aca="false">IFERROR(VLOOKUP(A1303,Employees!$A$2:$I$1501,9,FALSE()),"Unknown")</f>
        <v>Engineering</v>
      </c>
    </row>
    <row r="1304" customFormat="false" ht="15" hidden="false" customHeight="false" outlineLevel="0" collapsed="false">
      <c r="A1304" s="37" t="s">
        <v>584</v>
      </c>
      <c r="B1304" s="37" t="n">
        <v>2025</v>
      </c>
      <c r="C1304" s="37" t="n">
        <v>4</v>
      </c>
      <c r="D1304" s="37" t="n">
        <v>4</v>
      </c>
      <c r="E1304" s="37" t="n">
        <v>3</v>
      </c>
      <c r="F1304" s="37" t="n">
        <v>2</v>
      </c>
      <c r="G1304" s="37" t="n">
        <v>3</v>
      </c>
      <c r="H1304" s="37" t="n">
        <v>4</v>
      </c>
      <c r="I1304" s="37" t="str">
        <f aca="false">IFERROR(VLOOKUP(A1304,Employees!$A$2:$I$1501,9,FALSE()),"Unknown")</f>
        <v>Engineering</v>
      </c>
    </row>
    <row r="1305" customFormat="false" ht="15" hidden="false" customHeight="false" outlineLevel="0" collapsed="false">
      <c r="A1305" s="37" t="s">
        <v>1097</v>
      </c>
      <c r="B1305" s="37" t="n">
        <v>2025</v>
      </c>
      <c r="C1305" s="37" t="n">
        <v>2</v>
      </c>
      <c r="D1305" s="37" t="n">
        <v>3</v>
      </c>
      <c r="E1305" s="37" t="n">
        <v>4</v>
      </c>
      <c r="F1305" s="37" t="n">
        <v>3</v>
      </c>
      <c r="G1305" s="37" t="n">
        <v>4</v>
      </c>
      <c r="H1305" s="37" t="n">
        <v>6</v>
      </c>
      <c r="I1305" s="37" t="str">
        <f aca="false">IFERROR(VLOOKUP(A1305,Employees!$A$2:$I$1501,9,FALSE()),"Unknown")</f>
        <v>Customer Support</v>
      </c>
    </row>
    <row r="1306" customFormat="false" ht="15" hidden="false" customHeight="false" outlineLevel="0" collapsed="false">
      <c r="A1306" s="37" t="s">
        <v>1261</v>
      </c>
      <c r="B1306" s="37" t="n">
        <v>2025</v>
      </c>
      <c r="C1306" s="37" t="n">
        <v>3</v>
      </c>
      <c r="D1306" s="37" t="n">
        <v>5</v>
      </c>
      <c r="E1306" s="37" t="n">
        <v>3</v>
      </c>
      <c r="F1306" s="37" t="n">
        <v>2</v>
      </c>
      <c r="G1306" s="37" t="n">
        <v>4</v>
      </c>
      <c r="H1306" s="37" t="n">
        <v>4</v>
      </c>
      <c r="I1306" s="37" t="str">
        <f aca="false">IFERROR(VLOOKUP(A1306,Employees!$A$2:$I$1501,9,FALSE()),"Unknown")</f>
        <v>Engineering</v>
      </c>
    </row>
    <row r="1307" customFormat="false" ht="15" hidden="false" customHeight="false" outlineLevel="0" collapsed="false">
      <c r="A1307" s="37" t="s">
        <v>1152</v>
      </c>
      <c r="B1307" s="37" t="n">
        <v>2025</v>
      </c>
      <c r="C1307" s="37" t="n">
        <v>4</v>
      </c>
      <c r="D1307" s="37" t="n">
        <v>3</v>
      </c>
      <c r="E1307" s="37" t="n">
        <v>4</v>
      </c>
      <c r="F1307" s="37" t="n">
        <v>4</v>
      </c>
      <c r="G1307" s="37" t="n">
        <v>3</v>
      </c>
      <c r="H1307" s="37" t="n">
        <v>7</v>
      </c>
      <c r="I1307" s="37" t="str">
        <f aca="false">IFERROR(VLOOKUP(A1307,Employees!$A$2:$I$1501,9,FALSE()),"Unknown")</f>
        <v>Marketing</v>
      </c>
    </row>
    <row r="1308" customFormat="false" ht="15" hidden="false" customHeight="false" outlineLevel="0" collapsed="false">
      <c r="A1308" s="37" t="s">
        <v>1565</v>
      </c>
      <c r="B1308" s="37" t="n">
        <v>2025</v>
      </c>
      <c r="C1308" s="37" t="n">
        <v>4</v>
      </c>
      <c r="D1308" s="37" t="n">
        <v>3</v>
      </c>
      <c r="E1308" s="37" t="n">
        <v>3</v>
      </c>
      <c r="F1308" s="37" t="n">
        <v>4</v>
      </c>
      <c r="G1308" s="37" t="n">
        <v>3</v>
      </c>
      <c r="H1308" s="37" t="n">
        <v>6</v>
      </c>
      <c r="I1308" s="37" t="str">
        <f aca="false">IFERROR(VLOOKUP(A1308,Employees!$A$2:$I$1501,9,FALSE()),"Unknown")</f>
        <v>Engineering</v>
      </c>
    </row>
    <row r="1309" customFormat="false" ht="15" hidden="false" customHeight="false" outlineLevel="0" collapsed="false">
      <c r="A1309" s="37" t="s">
        <v>1386</v>
      </c>
      <c r="B1309" s="37" t="n">
        <v>2025</v>
      </c>
      <c r="C1309" s="37" t="n">
        <v>3</v>
      </c>
      <c r="D1309" s="37" t="n">
        <v>4</v>
      </c>
      <c r="E1309" s="37" t="n">
        <v>2</v>
      </c>
      <c r="F1309" s="37" t="n">
        <v>3</v>
      </c>
      <c r="G1309" s="37" t="n">
        <v>5</v>
      </c>
      <c r="H1309" s="37" t="n">
        <v>9</v>
      </c>
      <c r="I1309" s="37" t="str">
        <f aca="false">IFERROR(VLOOKUP(A1309,Employees!$A$2:$I$1501,9,FALSE()),"Unknown")</f>
        <v>Engineering</v>
      </c>
    </row>
    <row r="1310" customFormat="false" ht="15" hidden="false" customHeight="false" outlineLevel="0" collapsed="false">
      <c r="A1310" s="37" t="s">
        <v>1876</v>
      </c>
      <c r="B1310" s="37" t="n">
        <v>2025</v>
      </c>
      <c r="C1310" s="37" t="n">
        <v>3</v>
      </c>
      <c r="D1310" s="37" t="n">
        <v>4</v>
      </c>
      <c r="E1310" s="37" t="n">
        <v>4</v>
      </c>
      <c r="F1310" s="37" t="n">
        <v>4</v>
      </c>
      <c r="G1310" s="37" t="n">
        <v>5</v>
      </c>
      <c r="H1310" s="37" t="n">
        <v>10</v>
      </c>
      <c r="I1310" s="37" t="str">
        <f aca="false">IFERROR(VLOOKUP(A1310,Employees!$A$2:$I$1501,9,FALSE()),"Unknown")</f>
        <v>Engineering</v>
      </c>
    </row>
    <row r="1311" customFormat="false" ht="15" hidden="false" customHeight="false" outlineLevel="0" collapsed="false">
      <c r="A1311" s="37" t="s">
        <v>1583</v>
      </c>
      <c r="B1311" s="37" t="n">
        <v>2025</v>
      </c>
      <c r="C1311" s="37" t="n">
        <v>2</v>
      </c>
      <c r="D1311" s="37" t="n">
        <v>2</v>
      </c>
      <c r="E1311" s="37" t="n">
        <v>3</v>
      </c>
      <c r="F1311" s="37" t="n">
        <v>2</v>
      </c>
      <c r="G1311" s="37" t="n">
        <v>5</v>
      </c>
      <c r="H1311" s="37" t="n">
        <v>4</v>
      </c>
      <c r="I1311" s="37" t="str">
        <f aca="false">IFERROR(VLOOKUP(A1311,Employees!$A$2:$I$1501,9,FALSE()),"Unknown")</f>
        <v>Data &amp; AI</v>
      </c>
    </row>
    <row r="1312" customFormat="false" ht="15" hidden="false" customHeight="false" outlineLevel="0" collapsed="false">
      <c r="A1312" s="37" t="s">
        <v>1419</v>
      </c>
      <c r="B1312" s="37" t="n">
        <v>2025</v>
      </c>
      <c r="C1312" s="37" t="n">
        <v>3</v>
      </c>
      <c r="D1312" s="37" t="n">
        <v>3</v>
      </c>
      <c r="E1312" s="37" t="n">
        <v>2</v>
      </c>
      <c r="F1312" s="37" t="n">
        <v>5</v>
      </c>
      <c r="G1312" s="37" t="n">
        <v>3</v>
      </c>
      <c r="H1312" s="37" t="n">
        <v>10</v>
      </c>
      <c r="I1312" s="37" t="str">
        <f aca="false">IFERROR(VLOOKUP(A1312,Employees!$A$2:$I$1501,9,FALSE()),"Unknown")</f>
        <v>Data &amp; AI</v>
      </c>
    </row>
    <row r="1313" customFormat="false" ht="15" hidden="false" customHeight="false" outlineLevel="0" collapsed="false">
      <c r="A1313" s="37" t="s">
        <v>867</v>
      </c>
      <c r="B1313" s="37" t="n">
        <v>2025</v>
      </c>
      <c r="C1313" s="37" t="n">
        <v>5</v>
      </c>
      <c r="D1313" s="37" t="n">
        <v>4</v>
      </c>
      <c r="E1313" s="37" t="n">
        <v>2</v>
      </c>
      <c r="F1313" s="37" t="n">
        <v>3</v>
      </c>
      <c r="G1313" s="37" t="n">
        <v>5</v>
      </c>
      <c r="H1313" s="37" t="n">
        <v>9</v>
      </c>
      <c r="I1313" s="37" t="str">
        <f aca="false">IFERROR(VLOOKUP(A1313,Employees!$A$2:$I$1501,9,FALSE()),"Unknown")</f>
        <v>Sales</v>
      </c>
    </row>
    <row r="1314" customFormat="false" ht="15" hidden="false" customHeight="false" outlineLevel="0" collapsed="false">
      <c r="A1314" s="37" t="s">
        <v>740</v>
      </c>
      <c r="B1314" s="37" t="n">
        <v>2025</v>
      </c>
      <c r="C1314" s="37" t="n">
        <v>3</v>
      </c>
      <c r="D1314" s="37" t="n">
        <v>2</v>
      </c>
      <c r="E1314" s="37" t="n">
        <v>4</v>
      </c>
      <c r="F1314" s="37" t="n">
        <v>3</v>
      </c>
      <c r="G1314" s="37" t="n">
        <v>3</v>
      </c>
      <c r="H1314" s="37" t="n">
        <v>9</v>
      </c>
      <c r="I1314" s="37" t="str">
        <f aca="false">IFERROR(VLOOKUP(A1314,Employees!$A$2:$I$1501,9,FALSE()),"Unknown")</f>
        <v>Engineering</v>
      </c>
    </row>
    <row r="1315" customFormat="false" ht="15" hidden="false" customHeight="false" outlineLevel="0" collapsed="false">
      <c r="A1315" s="37" t="s">
        <v>471</v>
      </c>
      <c r="B1315" s="37" t="n">
        <v>2025</v>
      </c>
      <c r="C1315" s="37" t="n">
        <v>5</v>
      </c>
      <c r="D1315" s="37" t="n">
        <v>4</v>
      </c>
      <c r="E1315" s="37" t="n">
        <v>2</v>
      </c>
      <c r="F1315" s="37" t="n">
        <v>3</v>
      </c>
      <c r="G1315" s="37" t="n">
        <v>3</v>
      </c>
      <c r="H1315" s="37" t="n">
        <v>8</v>
      </c>
      <c r="I1315" s="37" t="str">
        <f aca="false">IFERROR(VLOOKUP(A1315,Employees!$A$2:$I$1501,9,FALSE()),"Unknown")</f>
        <v>Engineering</v>
      </c>
    </row>
    <row r="1316" customFormat="false" ht="15" hidden="false" customHeight="false" outlineLevel="0" collapsed="false">
      <c r="A1316" s="37" t="s">
        <v>1002</v>
      </c>
      <c r="B1316" s="37" t="n">
        <v>2025</v>
      </c>
      <c r="C1316" s="37" t="n">
        <v>5</v>
      </c>
      <c r="D1316" s="37" t="n">
        <v>5</v>
      </c>
      <c r="E1316" s="37" t="n">
        <v>4</v>
      </c>
      <c r="F1316" s="37" t="n">
        <v>4</v>
      </c>
      <c r="G1316" s="37" t="n">
        <v>2</v>
      </c>
      <c r="H1316" s="37" t="n">
        <v>7</v>
      </c>
      <c r="I1316" s="37" t="str">
        <f aca="false">IFERROR(VLOOKUP(A1316,Employees!$A$2:$I$1501,9,FALSE()),"Unknown")</f>
        <v>Engineering</v>
      </c>
    </row>
    <row r="1317" customFormat="false" ht="15" hidden="false" customHeight="false" outlineLevel="0" collapsed="false">
      <c r="A1317" s="37" t="s">
        <v>1197</v>
      </c>
      <c r="B1317" s="37" t="n">
        <v>2025</v>
      </c>
      <c r="C1317" s="37" t="n">
        <v>3</v>
      </c>
      <c r="D1317" s="37" t="n">
        <v>3</v>
      </c>
      <c r="E1317" s="37" t="n">
        <v>4</v>
      </c>
      <c r="F1317" s="37" t="n">
        <v>3</v>
      </c>
      <c r="G1317" s="37" t="n">
        <v>2</v>
      </c>
      <c r="H1317" s="37" t="n">
        <v>10</v>
      </c>
      <c r="I1317" s="37" t="str">
        <f aca="false">IFERROR(VLOOKUP(A1317,Employees!$A$2:$I$1501,9,FALSE()),"Unknown")</f>
        <v>Customer Support</v>
      </c>
    </row>
    <row r="1318" customFormat="false" ht="15" hidden="false" customHeight="false" outlineLevel="0" collapsed="false">
      <c r="A1318" s="37" t="s">
        <v>804</v>
      </c>
      <c r="B1318" s="37" t="n">
        <v>2025</v>
      </c>
      <c r="C1318" s="37" t="n">
        <v>5</v>
      </c>
      <c r="D1318" s="37" t="n">
        <v>4</v>
      </c>
      <c r="E1318" s="37" t="n">
        <v>3</v>
      </c>
      <c r="F1318" s="37" t="n">
        <v>3</v>
      </c>
      <c r="G1318" s="37" t="n">
        <v>3</v>
      </c>
      <c r="H1318" s="37" t="n">
        <v>10</v>
      </c>
      <c r="I1318" s="37" t="str">
        <f aca="false">IFERROR(VLOOKUP(A1318,Employees!$A$2:$I$1501,9,FALSE()),"Unknown")</f>
        <v>Human Resources</v>
      </c>
    </row>
    <row r="1319" customFormat="false" ht="15" hidden="false" customHeight="false" outlineLevel="0" collapsed="false">
      <c r="A1319" s="37" t="s">
        <v>805</v>
      </c>
      <c r="B1319" s="37" t="n">
        <v>2025</v>
      </c>
      <c r="C1319" s="37" t="n">
        <v>3</v>
      </c>
      <c r="D1319" s="37" t="n">
        <v>5</v>
      </c>
      <c r="E1319" s="37" t="n">
        <v>4</v>
      </c>
      <c r="F1319" s="37" t="n">
        <v>4</v>
      </c>
      <c r="G1319" s="37" t="n">
        <v>5</v>
      </c>
      <c r="H1319" s="37" t="n">
        <v>10</v>
      </c>
      <c r="I1319" s="37" t="str">
        <f aca="false">IFERROR(VLOOKUP(A1319,Employees!$A$2:$I$1501,9,FALSE()),"Unknown")</f>
        <v>Data &amp; AI</v>
      </c>
    </row>
    <row r="1320" customFormat="false" ht="15" hidden="false" customHeight="false" outlineLevel="0" collapsed="false">
      <c r="A1320" s="37" t="s">
        <v>625</v>
      </c>
      <c r="B1320" s="37" t="n">
        <v>2025</v>
      </c>
      <c r="C1320" s="37" t="n">
        <v>3</v>
      </c>
      <c r="D1320" s="37" t="n">
        <v>2</v>
      </c>
      <c r="E1320" s="37" t="n">
        <v>3</v>
      </c>
      <c r="F1320" s="37" t="n">
        <v>3</v>
      </c>
      <c r="G1320" s="37" t="n">
        <v>3</v>
      </c>
      <c r="H1320" s="37" t="n">
        <v>5</v>
      </c>
      <c r="I1320" s="37" t="str">
        <f aca="false">IFERROR(VLOOKUP(A1320,Employees!$A$2:$I$1501,9,FALSE()),"Unknown")</f>
        <v>Customer Support</v>
      </c>
    </row>
    <row r="1321" customFormat="false" ht="15" hidden="false" customHeight="false" outlineLevel="0" collapsed="false">
      <c r="A1321" s="37" t="s">
        <v>1199</v>
      </c>
      <c r="B1321" s="37" t="n">
        <v>2025</v>
      </c>
      <c r="C1321" s="37" t="n">
        <v>4</v>
      </c>
      <c r="D1321" s="37" t="n">
        <v>4</v>
      </c>
      <c r="E1321" s="37" t="n">
        <v>5</v>
      </c>
      <c r="F1321" s="37" t="n">
        <v>3</v>
      </c>
      <c r="G1321" s="37" t="n">
        <v>4</v>
      </c>
      <c r="H1321" s="37" t="n">
        <v>3</v>
      </c>
      <c r="I1321" s="37" t="str">
        <f aca="false">IFERROR(VLOOKUP(A1321,Employees!$A$2:$I$1501,9,FALSE()),"Unknown")</f>
        <v>Engineering</v>
      </c>
    </row>
    <row r="1322" customFormat="false" ht="15" hidden="false" customHeight="false" outlineLevel="0" collapsed="false">
      <c r="A1322" s="37" t="s">
        <v>1439</v>
      </c>
      <c r="B1322" s="37" t="n">
        <v>2025</v>
      </c>
      <c r="C1322" s="37" t="n">
        <v>4</v>
      </c>
      <c r="D1322" s="37" t="n">
        <v>2</v>
      </c>
      <c r="E1322" s="37" t="n">
        <v>3</v>
      </c>
      <c r="F1322" s="37" t="n">
        <v>3</v>
      </c>
      <c r="G1322" s="37" t="n">
        <v>3</v>
      </c>
      <c r="H1322" s="37" t="n">
        <v>3</v>
      </c>
      <c r="I1322" s="37" t="str">
        <f aca="false">IFERROR(VLOOKUP(A1322,Employees!$A$2:$I$1501,9,FALSE()),"Unknown")</f>
        <v>Operations</v>
      </c>
    </row>
    <row r="1323" customFormat="false" ht="15" hidden="false" customHeight="false" outlineLevel="0" collapsed="false">
      <c r="A1323" s="37" t="s">
        <v>1758</v>
      </c>
      <c r="B1323" s="37" t="n">
        <v>2025</v>
      </c>
      <c r="C1323" s="37" t="n">
        <v>3</v>
      </c>
      <c r="D1323" s="37" t="n">
        <v>3</v>
      </c>
      <c r="E1323" s="37" t="n">
        <v>3</v>
      </c>
      <c r="F1323" s="37" t="n">
        <v>5</v>
      </c>
      <c r="G1323" s="37" t="n">
        <v>3</v>
      </c>
      <c r="H1323" s="37" t="n">
        <v>6</v>
      </c>
      <c r="I1323" s="37" t="str">
        <f aca="false">IFERROR(VLOOKUP(A1323,Employees!$A$2:$I$1501,9,FALSE()),"Unknown")</f>
        <v>Operations</v>
      </c>
    </row>
    <row r="1324" customFormat="false" ht="15" hidden="false" customHeight="false" outlineLevel="0" collapsed="false">
      <c r="A1324" s="37" t="s">
        <v>404</v>
      </c>
      <c r="B1324" s="37" t="n">
        <v>2025</v>
      </c>
      <c r="C1324" s="37" t="n">
        <v>4</v>
      </c>
      <c r="D1324" s="37" t="n">
        <v>4</v>
      </c>
      <c r="E1324" s="37" t="n">
        <v>5</v>
      </c>
      <c r="F1324" s="37" t="n">
        <v>5</v>
      </c>
      <c r="G1324" s="37" t="n">
        <v>2</v>
      </c>
      <c r="H1324" s="37" t="n">
        <v>9</v>
      </c>
      <c r="I1324" s="37" t="str">
        <f aca="false">IFERROR(VLOOKUP(A1324,Employees!$A$2:$I$1501,9,FALSE()),"Unknown")</f>
        <v>Legal &amp; Compliance</v>
      </c>
    </row>
    <row r="1325" customFormat="false" ht="15" hidden="false" customHeight="false" outlineLevel="0" collapsed="false">
      <c r="A1325" s="37" t="s">
        <v>1413</v>
      </c>
      <c r="B1325" s="37" t="n">
        <v>2025</v>
      </c>
      <c r="C1325" s="37" t="n">
        <v>4</v>
      </c>
      <c r="D1325" s="37" t="n">
        <v>5</v>
      </c>
      <c r="E1325" s="37" t="n">
        <v>3</v>
      </c>
      <c r="F1325" s="37" t="n">
        <v>5</v>
      </c>
      <c r="G1325" s="37" t="n">
        <v>3</v>
      </c>
      <c r="H1325" s="37" t="n">
        <v>8</v>
      </c>
      <c r="I1325" s="37" t="str">
        <f aca="false">IFERROR(VLOOKUP(A1325,Employees!$A$2:$I$1501,9,FALSE()),"Unknown")</f>
        <v>Customer Support</v>
      </c>
    </row>
    <row r="1326" customFormat="false" ht="15" hidden="false" customHeight="false" outlineLevel="0" collapsed="false">
      <c r="A1326" s="37" t="s">
        <v>1118</v>
      </c>
      <c r="B1326" s="37" t="n">
        <v>2025</v>
      </c>
      <c r="C1326" s="37" t="n">
        <v>3</v>
      </c>
      <c r="D1326" s="37" t="n">
        <v>2</v>
      </c>
      <c r="E1326" s="37" t="n">
        <v>4</v>
      </c>
      <c r="F1326" s="37" t="n">
        <v>4</v>
      </c>
      <c r="G1326" s="37" t="n">
        <v>2</v>
      </c>
      <c r="H1326" s="37" t="n">
        <v>9</v>
      </c>
      <c r="I1326" s="37" t="str">
        <f aca="false">IFERROR(VLOOKUP(A1326,Employees!$A$2:$I$1501,9,FALSE()),"Unknown")</f>
        <v>Operations</v>
      </c>
    </row>
    <row r="1327" customFormat="false" ht="15" hidden="false" customHeight="false" outlineLevel="0" collapsed="false">
      <c r="A1327" s="37" t="s">
        <v>769</v>
      </c>
      <c r="B1327" s="37" t="n">
        <v>2025</v>
      </c>
      <c r="C1327" s="37" t="n">
        <v>1</v>
      </c>
      <c r="D1327" s="37" t="n">
        <v>3</v>
      </c>
      <c r="E1327" s="37" t="n">
        <v>2</v>
      </c>
      <c r="F1327" s="37" t="n">
        <v>4</v>
      </c>
      <c r="G1327" s="37" t="n">
        <v>3</v>
      </c>
      <c r="H1327" s="37" t="n">
        <v>7</v>
      </c>
      <c r="I1327" s="37" t="str">
        <f aca="false">IFERROR(VLOOKUP(A1327,Employees!$A$2:$I$1501,9,FALSE()),"Unknown")</f>
        <v>Engineering</v>
      </c>
    </row>
    <row r="1328" customFormat="false" ht="15" hidden="false" customHeight="false" outlineLevel="0" collapsed="false">
      <c r="A1328" s="37" t="s">
        <v>920</v>
      </c>
      <c r="B1328" s="37" t="n">
        <v>2025</v>
      </c>
      <c r="C1328" s="37" t="n">
        <v>4</v>
      </c>
      <c r="D1328" s="37" t="n">
        <v>4</v>
      </c>
      <c r="E1328" s="37" t="n">
        <v>4</v>
      </c>
      <c r="F1328" s="37" t="n">
        <v>4</v>
      </c>
      <c r="G1328" s="37" t="n">
        <v>3</v>
      </c>
      <c r="H1328" s="37" t="n">
        <v>10</v>
      </c>
      <c r="I1328" s="37" t="str">
        <f aca="false">IFERROR(VLOOKUP(A1328,Employees!$A$2:$I$1501,9,FALSE()),"Unknown")</f>
        <v>Finance</v>
      </c>
    </row>
    <row r="1329" customFormat="false" ht="15" hidden="false" customHeight="false" outlineLevel="0" collapsed="false">
      <c r="A1329" s="37" t="s">
        <v>670</v>
      </c>
      <c r="B1329" s="37" t="n">
        <v>2025</v>
      </c>
      <c r="C1329" s="37" t="n">
        <v>3</v>
      </c>
      <c r="D1329" s="37" t="n">
        <v>3</v>
      </c>
      <c r="E1329" s="37" t="n">
        <v>2</v>
      </c>
      <c r="F1329" s="37" t="n">
        <v>5</v>
      </c>
      <c r="G1329" s="37" t="n">
        <v>3</v>
      </c>
      <c r="H1329" s="37" t="n">
        <v>10</v>
      </c>
      <c r="I1329" s="37" t="str">
        <f aca="false">IFERROR(VLOOKUP(A1329,Employees!$A$2:$I$1501,9,FALSE()),"Unknown")</f>
        <v>Engineering</v>
      </c>
    </row>
    <row r="1330" customFormat="false" ht="15" hidden="false" customHeight="false" outlineLevel="0" collapsed="false">
      <c r="A1330" s="37" t="s">
        <v>1404</v>
      </c>
      <c r="B1330" s="37" t="n">
        <v>2025</v>
      </c>
      <c r="C1330" s="37" t="n">
        <v>4</v>
      </c>
      <c r="D1330" s="37" t="n">
        <v>3</v>
      </c>
      <c r="E1330" s="37" t="n">
        <v>4</v>
      </c>
      <c r="F1330" s="37" t="n">
        <v>2</v>
      </c>
      <c r="G1330" s="37" t="n">
        <v>5</v>
      </c>
      <c r="H1330" s="37" t="n">
        <v>6</v>
      </c>
      <c r="I1330" s="37" t="str">
        <f aca="false">IFERROR(VLOOKUP(A1330,Employees!$A$2:$I$1501,9,FALSE()),"Unknown")</f>
        <v>Engineering</v>
      </c>
    </row>
    <row r="1331" customFormat="false" ht="15" hidden="false" customHeight="false" outlineLevel="0" collapsed="false">
      <c r="A1331" s="37" t="s">
        <v>1517</v>
      </c>
      <c r="B1331" s="37" t="n">
        <v>2025</v>
      </c>
      <c r="C1331" s="37" t="n">
        <v>4</v>
      </c>
      <c r="D1331" s="37" t="n">
        <v>3</v>
      </c>
      <c r="E1331" s="37" t="n">
        <v>2</v>
      </c>
      <c r="F1331" s="37" t="n">
        <v>5</v>
      </c>
      <c r="G1331" s="37" t="n">
        <v>3</v>
      </c>
      <c r="H1331" s="37" t="n">
        <v>8</v>
      </c>
      <c r="I1331" s="37" t="str">
        <f aca="false">IFERROR(VLOOKUP(A1331,Employees!$A$2:$I$1501,9,FALSE()),"Unknown")</f>
        <v>Sales</v>
      </c>
    </row>
    <row r="1332" customFormat="false" ht="15" hidden="false" customHeight="false" outlineLevel="0" collapsed="false">
      <c r="A1332" s="37" t="s">
        <v>1722</v>
      </c>
      <c r="B1332" s="37" t="n">
        <v>2025</v>
      </c>
      <c r="C1332" s="37" t="n">
        <v>1</v>
      </c>
      <c r="D1332" s="37" t="n">
        <v>4</v>
      </c>
      <c r="E1332" s="37" t="n">
        <v>4</v>
      </c>
      <c r="F1332" s="37" t="n">
        <v>4</v>
      </c>
      <c r="G1332" s="37" t="n">
        <v>4</v>
      </c>
      <c r="H1332" s="37" t="n">
        <v>7</v>
      </c>
      <c r="I1332" s="37" t="str">
        <f aca="false">IFERROR(VLOOKUP(A1332,Employees!$A$2:$I$1501,9,FALSE()),"Unknown")</f>
        <v>Customer Support</v>
      </c>
    </row>
    <row r="1333" customFormat="false" ht="15" hidden="false" customHeight="false" outlineLevel="0" collapsed="false">
      <c r="A1333" s="37" t="s">
        <v>1467</v>
      </c>
      <c r="B1333" s="37" t="n">
        <v>2025</v>
      </c>
      <c r="C1333" s="37" t="n">
        <v>3</v>
      </c>
      <c r="D1333" s="37" t="n">
        <v>2</v>
      </c>
      <c r="E1333" s="37" t="n">
        <v>2</v>
      </c>
      <c r="F1333" s="37" t="n">
        <v>4</v>
      </c>
      <c r="G1333" s="37" t="n">
        <v>1</v>
      </c>
      <c r="H1333" s="37" t="n">
        <v>6</v>
      </c>
      <c r="I1333" s="37" t="str">
        <f aca="false">IFERROR(VLOOKUP(A1333,Employees!$A$2:$I$1501,9,FALSE()),"Unknown")</f>
        <v>Customer Support</v>
      </c>
    </row>
    <row r="1334" customFormat="false" ht="15" hidden="false" customHeight="false" outlineLevel="0" collapsed="false">
      <c r="A1334" s="37" t="s">
        <v>1350</v>
      </c>
      <c r="B1334" s="37" t="n">
        <v>2025</v>
      </c>
      <c r="C1334" s="37" t="n">
        <v>3</v>
      </c>
      <c r="D1334" s="37" t="n">
        <v>4</v>
      </c>
      <c r="E1334" s="37" t="n">
        <v>4</v>
      </c>
      <c r="F1334" s="37" t="n">
        <v>3</v>
      </c>
      <c r="G1334" s="37" t="n">
        <v>4</v>
      </c>
      <c r="H1334" s="37" t="n">
        <v>8</v>
      </c>
      <c r="I1334" s="37" t="str">
        <f aca="false">IFERROR(VLOOKUP(A1334,Employees!$A$2:$I$1501,9,FALSE()),"Unknown")</f>
        <v>Engineering</v>
      </c>
    </row>
    <row r="1335" customFormat="false" ht="15" hidden="false" customHeight="false" outlineLevel="0" collapsed="false">
      <c r="A1335" s="37" t="s">
        <v>1831</v>
      </c>
      <c r="B1335" s="37" t="n">
        <v>2025</v>
      </c>
      <c r="C1335" s="37" t="n">
        <v>3</v>
      </c>
      <c r="D1335" s="37" t="n">
        <v>3</v>
      </c>
      <c r="E1335" s="37" t="n">
        <v>3</v>
      </c>
      <c r="F1335" s="37" t="n">
        <v>2</v>
      </c>
      <c r="G1335" s="37" t="n">
        <v>4</v>
      </c>
      <c r="H1335" s="37" t="n">
        <v>10</v>
      </c>
      <c r="I1335" s="37" t="str">
        <f aca="false">IFERROR(VLOOKUP(A1335,Employees!$A$2:$I$1501,9,FALSE()),"Unknown")</f>
        <v>Engineering</v>
      </c>
    </row>
    <row r="1336" customFormat="false" ht="15" hidden="false" customHeight="false" outlineLevel="0" collapsed="false">
      <c r="A1336" s="37" t="s">
        <v>1734</v>
      </c>
      <c r="B1336" s="37" t="n">
        <v>2025</v>
      </c>
      <c r="C1336" s="37" t="n">
        <v>2</v>
      </c>
      <c r="D1336" s="37" t="n">
        <v>5</v>
      </c>
      <c r="E1336" s="37" t="n">
        <v>4</v>
      </c>
      <c r="F1336" s="37" t="n">
        <v>3</v>
      </c>
      <c r="G1336" s="37" t="n">
        <v>3</v>
      </c>
      <c r="H1336" s="37" t="n">
        <v>6</v>
      </c>
      <c r="I1336" s="37" t="str">
        <f aca="false">IFERROR(VLOOKUP(A1336,Employees!$A$2:$I$1501,9,FALSE()),"Unknown")</f>
        <v>Engineering</v>
      </c>
    </row>
    <row r="1337" customFormat="false" ht="15" hidden="false" customHeight="false" outlineLevel="0" collapsed="false">
      <c r="A1337" s="37" t="s">
        <v>1388</v>
      </c>
      <c r="B1337" s="37" t="n">
        <v>2025</v>
      </c>
      <c r="C1337" s="37" t="n">
        <v>4</v>
      </c>
      <c r="D1337" s="37" t="n">
        <v>3</v>
      </c>
      <c r="E1337" s="37" t="n">
        <v>5</v>
      </c>
      <c r="F1337" s="37" t="n">
        <v>5</v>
      </c>
      <c r="G1337" s="37" t="n">
        <v>2</v>
      </c>
      <c r="H1337" s="37" t="n">
        <v>10</v>
      </c>
      <c r="I1337" s="37" t="str">
        <f aca="false">IFERROR(VLOOKUP(A1337,Employees!$A$2:$I$1501,9,FALSE()),"Unknown")</f>
        <v>Engineering</v>
      </c>
    </row>
    <row r="1338" customFormat="false" ht="15" hidden="false" customHeight="false" outlineLevel="0" collapsed="false">
      <c r="A1338" s="37" t="s">
        <v>565</v>
      </c>
      <c r="B1338" s="37" t="n">
        <v>2025</v>
      </c>
      <c r="C1338" s="37" t="n">
        <v>3</v>
      </c>
      <c r="D1338" s="37" t="n">
        <v>3</v>
      </c>
      <c r="E1338" s="37" t="n">
        <v>3</v>
      </c>
      <c r="F1338" s="37" t="n">
        <v>4</v>
      </c>
      <c r="G1338" s="37" t="n">
        <v>2</v>
      </c>
      <c r="H1338" s="37" t="n">
        <v>8</v>
      </c>
      <c r="I1338" s="37" t="str">
        <f aca="false">IFERROR(VLOOKUP(A1338,Employees!$A$2:$I$1501,9,FALSE()),"Unknown")</f>
        <v>Sales</v>
      </c>
    </row>
    <row r="1339" customFormat="false" ht="15" hidden="false" customHeight="false" outlineLevel="0" collapsed="false">
      <c r="A1339" s="37" t="s">
        <v>850</v>
      </c>
      <c r="B1339" s="37" t="n">
        <v>2025</v>
      </c>
      <c r="C1339" s="37" t="n">
        <v>3</v>
      </c>
      <c r="D1339" s="37" t="n">
        <v>4</v>
      </c>
      <c r="E1339" s="37" t="n">
        <v>3</v>
      </c>
      <c r="F1339" s="37" t="n">
        <v>3</v>
      </c>
      <c r="G1339" s="37" t="n">
        <v>4</v>
      </c>
      <c r="H1339" s="37" t="n">
        <v>7</v>
      </c>
      <c r="I1339" s="37" t="str">
        <f aca="false">IFERROR(VLOOKUP(A1339,Employees!$A$2:$I$1501,9,FALSE()),"Unknown")</f>
        <v>Legal &amp; Compliance</v>
      </c>
    </row>
    <row r="1340" customFormat="false" ht="15" hidden="false" customHeight="false" outlineLevel="0" collapsed="false">
      <c r="A1340" s="37" t="s">
        <v>817</v>
      </c>
      <c r="B1340" s="37" t="n">
        <v>2025</v>
      </c>
      <c r="C1340" s="37" t="n">
        <v>4</v>
      </c>
      <c r="D1340" s="37" t="n">
        <v>4</v>
      </c>
      <c r="E1340" s="37" t="n">
        <v>5</v>
      </c>
      <c r="F1340" s="37" t="n">
        <v>3</v>
      </c>
      <c r="G1340" s="37" t="n">
        <v>3</v>
      </c>
      <c r="H1340" s="37" t="n">
        <v>10</v>
      </c>
      <c r="I1340" s="37" t="str">
        <f aca="false">IFERROR(VLOOKUP(A1340,Employees!$A$2:$I$1501,9,FALSE()),"Unknown")</f>
        <v>Customer Support</v>
      </c>
    </row>
    <row r="1341" customFormat="false" ht="15" hidden="false" customHeight="false" outlineLevel="0" collapsed="false">
      <c r="A1341" s="37" t="s">
        <v>1643</v>
      </c>
      <c r="B1341" s="37" t="n">
        <v>2025</v>
      </c>
      <c r="C1341" s="37" t="n">
        <v>3</v>
      </c>
      <c r="D1341" s="37" t="n">
        <v>3</v>
      </c>
      <c r="E1341" s="37" t="n">
        <v>3</v>
      </c>
      <c r="F1341" s="37" t="n">
        <v>3</v>
      </c>
      <c r="G1341" s="37" t="n">
        <v>3</v>
      </c>
      <c r="H1341" s="37" t="n">
        <v>10</v>
      </c>
      <c r="I1341" s="37" t="str">
        <f aca="false">IFERROR(VLOOKUP(A1341,Employees!$A$2:$I$1501,9,FALSE()),"Unknown")</f>
        <v>Marketing</v>
      </c>
    </row>
    <row r="1342" customFormat="false" ht="15" hidden="false" customHeight="false" outlineLevel="0" collapsed="false">
      <c r="A1342" s="37" t="s">
        <v>1285</v>
      </c>
      <c r="B1342" s="37" t="n">
        <v>2025</v>
      </c>
      <c r="C1342" s="37" t="n">
        <v>2</v>
      </c>
      <c r="D1342" s="37" t="n">
        <v>2</v>
      </c>
      <c r="E1342" s="37" t="n">
        <v>4</v>
      </c>
      <c r="F1342" s="37" t="n">
        <v>3</v>
      </c>
      <c r="G1342" s="37" t="n">
        <v>4</v>
      </c>
      <c r="H1342" s="37" t="n">
        <v>9</v>
      </c>
      <c r="I1342" s="37" t="str">
        <f aca="false">IFERROR(VLOOKUP(A1342,Employees!$A$2:$I$1501,9,FALSE()),"Unknown")</f>
        <v>Customer Support</v>
      </c>
    </row>
    <row r="1343" customFormat="false" ht="15" hidden="false" customHeight="false" outlineLevel="0" collapsed="false">
      <c r="A1343" s="37" t="s">
        <v>608</v>
      </c>
      <c r="B1343" s="37" t="n">
        <v>2025</v>
      </c>
      <c r="C1343" s="37" t="n">
        <v>2</v>
      </c>
      <c r="D1343" s="37" t="n">
        <v>5</v>
      </c>
      <c r="E1343" s="37" t="n">
        <v>3</v>
      </c>
      <c r="F1343" s="37" t="n">
        <v>5</v>
      </c>
      <c r="G1343" s="37" t="n">
        <v>3</v>
      </c>
      <c r="H1343" s="37" t="n">
        <v>10</v>
      </c>
      <c r="I1343" s="37" t="str">
        <f aca="false">IFERROR(VLOOKUP(A1343,Employees!$A$2:$I$1501,9,FALSE()),"Unknown")</f>
        <v>Customer Support</v>
      </c>
    </row>
    <row r="1344" customFormat="false" ht="15" hidden="false" customHeight="false" outlineLevel="0" collapsed="false">
      <c r="A1344" s="37" t="s">
        <v>1933</v>
      </c>
      <c r="B1344" s="37" t="n">
        <v>2025</v>
      </c>
      <c r="C1344" s="37" t="n">
        <v>5</v>
      </c>
      <c r="D1344" s="37" t="n">
        <v>3</v>
      </c>
      <c r="E1344" s="37" t="n">
        <v>3</v>
      </c>
      <c r="F1344" s="37" t="n">
        <v>3</v>
      </c>
      <c r="G1344" s="37" t="n">
        <v>5</v>
      </c>
      <c r="H1344" s="37" t="n">
        <v>8</v>
      </c>
      <c r="I1344" s="37" t="str">
        <f aca="false">IFERROR(VLOOKUP(A1344,Employees!$A$2:$I$1501,9,FALSE()),"Unknown")</f>
        <v>Engineering</v>
      </c>
    </row>
    <row r="1345" customFormat="false" ht="15" hidden="false" customHeight="false" outlineLevel="0" collapsed="false">
      <c r="A1345" s="37" t="s">
        <v>1056</v>
      </c>
      <c r="B1345" s="37" t="n">
        <v>2025</v>
      </c>
      <c r="C1345" s="37" t="n">
        <v>4</v>
      </c>
      <c r="D1345" s="37" t="n">
        <v>3</v>
      </c>
      <c r="E1345" s="37" t="n">
        <v>4</v>
      </c>
      <c r="F1345" s="37" t="n">
        <v>4</v>
      </c>
      <c r="G1345" s="37" t="n">
        <v>3</v>
      </c>
      <c r="H1345" s="37" t="n">
        <v>10</v>
      </c>
      <c r="I1345" s="37" t="str">
        <f aca="false">IFERROR(VLOOKUP(A1345,Employees!$A$2:$I$1501,9,FALSE()),"Unknown")</f>
        <v>Engineering</v>
      </c>
    </row>
    <row r="1346" customFormat="false" ht="15" hidden="false" customHeight="false" outlineLevel="0" collapsed="false">
      <c r="A1346" s="37" t="s">
        <v>1763</v>
      </c>
      <c r="B1346" s="37" t="n">
        <v>2025</v>
      </c>
      <c r="C1346" s="37" t="n">
        <v>3</v>
      </c>
      <c r="D1346" s="37" t="n">
        <v>5</v>
      </c>
      <c r="E1346" s="37" t="n">
        <v>2</v>
      </c>
      <c r="F1346" s="37" t="n">
        <v>4</v>
      </c>
      <c r="G1346" s="37" t="n">
        <v>5</v>
      </c>
      <c r="H1346" s="37" t="n">
        <v>8</v>
      </c>
      <c r="I1346" s="37" t="str">
        <f aca="false">IFERROR(VLOOKUP(A1346,Employees!$A$2:$I$1501,9,FALSE()),"Unknown")</f>
        <v>Engineering</v>
      </c>
    </row>
    <row r="1347" customFormat="false" ht="15" hidden="false" customHeight="false" outlineLevel="0" collapsed="false">
      <c r="A1347" s="37" t="s">
        <v>901</v>
      </c>
      <c r="B1347" s="37" t="n">
        <v>2025</v>
      </c>
      <c r="C1347" s="37" t="n">
        <v>4</v>
      </c>
      <c r="D1347" s="37" t="n">
        <v>2</v>
      </c>
      <c r="E1347" s="37" t="n">
        <v>3</v>
      </c>
      <c r="F1347" s="37" t="n">
        <v>2</v>
      </c>
      <c r="G1347" s="37" t="n">
        <v>3</v>
      </c>
      <c r="H1347" s="37" t="n">
        <v>5</v>
      </c>
      <c r="I1347" s="37" t="str">
        <f aca="false">IFERROR(VLOOKUP(A1347,Employees!$A$2:$I$1501,9,FALSE()),"Unknown")</f>
        <v>Customer Support</v>
      </c>
    </row>
    <row r="1348" customFormat="false" ht="15" hidden="false" customHeight="false" outlineLevel="0" collapsed="false">
      <c r="A1348" s="37" t="s">
        <v>1200</v>
      </c>
      <c r="B1348" s="37" t="n">
        <v>2025</v>
      </c>
      <c r="C1348" s="37" t="n">
        <v>3</v>
      </c>
      <c r="D1348" s="37" t="n">
        <v>5</v>
      </c>
      <c r="E1348" s="37" t="n">
        <v>5</v>
      </c>
      <c r="F1348" s="37" t="n">
        <v>2</v>
      </c>
      <c r="G1348" s="37" t="n">
        <v>4</v>
      </c>
      <c r="H1348" s="37" t="n">
        <v>10</v>
      </c>
      <c r="I1348" s="37" t="str">
        <f aca="false">IFERROR(VLOOKUP(A1348,Employees!$A$2:$I$1501,9,FALSE()),"Unknown")</f>
        <v>Sales</v>
      </c>
    </row>
    <row r="1349" customFormat="false" ht="15" hidden="false" customHeight="false" outlineLevel="0" collapsed="false">
      <c r="A1349" s="37" t="s">
        <v>466</v>
      </c>
      <c r="B1349" s="37" t="n">
        <v>2025</v>
      </c>
      <c r="C1349" s="37" t="n">
        <v>4</v>
      </c>
      <c r="D1349" s="37" t="n">
        <v>5</v>
      </c>
      <c r="E1349" s="37" t="n">
        <v>3</v>
      </c>
      <c r="F1349" s="37" t="n">
        <v>3</v>
      </c>
      <c r="G1349" s="37" t="n">
        <v>3</v>
      </c>
      <c r="H1349" s="37" t="n">
        <v>9</v>
      </c>
      <c r="I1349" s="37" t="str">
        <f aca="false">IFERROR(VLOOKUP(A1349,Employees!$A$2:$I$1501,9,FALSE()),"Unknown")</f>
        <v>Customer Support</v>
      </c>
    </row>
    <row r="1350" customFormat="false" ht="15" hidden="false" customHeight="false" outlineLevel="0" collapsed="false">
      <c r="A1350" s="37" t="s">
        <v>1904</v>
      </c>
      <c r="B1350" s="37" t="n">
        <v>2025</v>
      </c>
      <c r="C1350" s="37" t="n">
        <v>4</v>
      </c>
      <c r="D1350" s="37" t="n">
        <v>3</v>
      </c>
      <c r="E1350" s="37" t="n">
        <v>3</v>
      </c>
      <c r="F1350" s="37" t="n">
        <v>4</v>
      </c>
      <c r="G1350" s="37" t="n">
        <v>3</v>
      </c>
      <c r="H1350" s="37" t="n">
        <v>9</v>
      </c>
      <c r="I1350" s="37" t="str">
        <f aca="false">IFERROR(VLOOKUP(A1350,Employees!$A$2:$I$1501,9,FALSE()),"Unknown")</f>
        <v>Customer Support</v>
      </c>
    </row>
    <row r="1351" customFormat="false" ht="15" hidden="false" customHeight="false" outlineLevel="0" collapsed="false">
      <c r="A1351" s="37" t="s">
        <v>1049</v>
      </c>
      <c r="B1351" s="37" t="n">
        <v>2025</v>
      </c>
      <c r="C1351" s="37" t="n">
        <v>4</v>
      </c>
      <c r="D1351" s="37" t="n">
        <v>4</v>
      </c>
      <c r="E1351" s="37" t="n">
        <v>5</v>
      </c>
      <c r="F1351" s="37" t="n">
        <v>3</v>
      </c>
      <c r="G1351" s="37" t="n">
        <v>5</v>
      </c>
      <c r="H1351" s="37" t="n">
        <v>7</v>
      </c>
      <c r="I1351" s="37" t="str">
        <f aca="false">IFERROR(VLOOKUP(A1351,Employees!$A$2:$I$1501,9,FALSE()),"Unknown")</f>
        <v>Engineering</v>
      </c>
    </row>
    <row r="1352" customFormat="false" ht="15" hidden="false" customHeight="false" outlineLevel="0" collapsed="false">
      <c r="A1352" s="37" t="s">
        <v>1787</v>
      </c>
      <c r="B1352" s="37" t="n">
        <v>2025</v>
      </c>
      <c r="C1352" s="37" t="n">
        <v>3</v>
      </c>
      <c r="D1352" s="37" t="n">
        <v>4</v>
      </c>
      <c r="E1352" s="37" t="n">
        <v>4</v>
      </c>
      <c r="F1352" s="37" t="n">
        <v>3</v>
      </c>
      <c r="G1352" s="37" t="n">
        <v>3</v>
      </c>
      <c r="H1352" s="37" t="n">
        <v>6</v>
      </c>
      <c r="I1352" s="37" t="str">
        <f aca="false">IFERROR(VLOOKUP(A1352,Employees!$A$2:$I$1501,9,FALSE()),"Unknown")</f>
        <v>Engineering</v>
      </c>
    </row>
    <row r="1353" customFormat="false" ht="15" hidden="false" customHeight="false" outlineLevel="0" collapsed="false">
      <c r="A1353" s="37" t="s">
        <v>1899</v>
      </c>
      <c r="B1353" s="37" t="n">
        <v>2025</v>
      </c>
      <c r="C1353" s="37" t="n">
        <v>4</v>
      </c>
      <c r="D1353" s="37" t="n">
        <v>4</v>
      </c>
      <c r="E1353" s="37" t="n">
        <v>5</v>
      </c>
      <c r="F1353" s="37" t="n">
        <v>3</v>
      </c>
      <c r="G1353" s="37" t="n">
        <v>3</v>
      </c>
      <c r="H1353" s="37" t="n">
        <v>5</v>
      </c>
      <c r="I1353" s="37" t="str">
        <f aca="false">IFERROR(VLOOKUP(A1353,Employees!$A$2:$I$1501,9,FALSE()),"Unknown")</f>
        <v>Engineering</v>
      </c>
    </row>
    <row r="1354" customFormat="false" ht="15" hidden="false" customHeight="false" outlineLevel="0" collapsed="false">
      <c r="A1354" s="37" t="s">
        <v>1836</v>
      </c>
      <c r="B1354" s="37" t="n">
        <v>2025</v>
      </c>
      <c r="C1354" s="37" t="n">
        <v>5</v>
      </c>
      <c r="D1354" s="37" t="n">
        <v>3</v>
      </c>
      <c r="E1354" s="37" t="n">
        <v>4</v>
      </c>
      <c r="F1354" s="37" t="n">
        <v>4</v>
      </c>
      <c r="G1354" s="37" t="n">
        <v>2</v>
      </c>
      <c r="H1354" s="37" t="n">
        <v>9</v>
      </c>
      <c r="I1354" s="37" t="str">
        <f aca="false">IFERROR(VLOOKUP(A1354,Employees!$A$2:$I$1501,9,FALSE()),"Unknown")</f>
        <v>Engineering</v>
      </c>
    </row>
    <row r="1355" customFormat="false" ht="15" hidden="false" customHeight="false" outlineLevel="0" collapsed="false">
      <c r="A1355" s="37" t="s">
        <v>1422</v>
      </c>
      <c r="B1355" s="37" t="n">
        <v>2025</v>
      </c>
      <c r="C1355" s="37" t="n">
        <v>5</v>
      </c>
      <c r="D1355" s="37" t="n">
        <v>4</v>
      </c>
      <c r="E1355" s="37" t="n">
        <v>4</v>
      </c>
      <c r="F1355" s="37" t="n">
        <v>4</v>
      </c>
      <c r="G1355" s="37" t="n">
        <v>5</v>
      </c>
      <c r="H1355" s="37" t="n">
        <v>8</v>
      </c>
      <c r="I1355" s="37" t="str">
        <f aca="false">IFERROR(VLOOKUP(A1355,Employees!$A$2:$I$1501,9,FALSE()),"Unknown")</f>
        <v>Human Resources</v>
      </c>
    </row>
    <row r="1356" customFormat="false" ht="15" hidden="false" customHeight="false" outlineLevel="0" collapsed="false">
      <c r="A1356" s="37" t="s">
        <v>1859</v>
      </c>
      <c r="B1356" s="37" t="n">
        <v>2025</v>
      </c>
      <c r="C1356" s="37" t="n">
        <v>4</v>
      </c>
      <c r="D1356" s="37" t="n">
        <v>3</v>
      </c>
      <c r="E1356" s="37" t="n">
        <v>1</v>
      </c>
      <c r="F1356" s="37" t="n">
        <v>5</v>
      </c>
      <c r="G1356" s="37" t="n">
        <v>4</v>
      </c>
      <c r="H1356" s="37" t="n">
        <v>6</v>
      </c>
      <c r="I1356" s="37" t="str">
        <f aca="false">IFERROR(VLOOKUP(A1356,Employees!$A$2:$I$1501,9,FALSE()),"Unknown")</f>
        <v>Human Resources</v>
      </c>
    </row>
    <row r="1357" customFormat="false" ht="15" hidden="false" customHeight="false" outlineLevel="0" collapsed="false">
      <c r="A1357" s="37" t="s">
        <v>635</v>
      </c>
      <c r="B1357" s="37" t="n">
        <v>2025</v>
      </c>
      <c r="C1357" s="37" t="n">
        <v>5</v>
      </c>
      <c r="D1357" s="37" t="n">
        <v>4</v>
      </c>
      <c r="E1357" s="37" t="n">
        <v>3</v>
      </c>
      <c r="F1357" s="37" t="n">
        <v>5</v>
      </c>
      <c r="G1357" s="37" t="n">
        <v>4</v>
      </c>
      <c r="H1357" s="37" t="n">
        <v>8</v>
      </c>
      <c r="I1357" s="37" t="str">
        <f aca="false">IFERROR(VLOOKUP(A1357,Employees!$A$2:$I$1501,9,FALSE()),"Unknown")</f>
        <v>Operations</v>
      </c>
    </row>
    <row r="1358" customFormat="false" ht="15" hidden="false" customHeight="false" outlineLevel="0" collapsed="false">
      <c r="A1358" s="37" t="s">
        <v>1257</v>
      </c>
      <c r="B1358" s="37" t="n">
        <v>2025</v>
      </c>
      <c r="C1358" s="37" t="n">
        <v>3</v>
      </c>
      <c r="D1358" s="37" t="n">
        <v>4</v>
      </c>
      <c r="E1358" s="37" t="n">
        <v>4</v>
      </c>
      <c r="F1358" s="37" t="n">
        <v>3</v>
      </c>
      <c r="G1358" s="37" t="n">
        <v>2</v>
      </c>
      <c r="H1358" s="37" t="n">
        <v>10</v>
      </c>
      <c r="I1358" s="37" t="str">
        <f aca="false">IFERROR(VLOOKUP(A1358,Employees!$A$2:$I$1501,9,FALSE()),"Unknown")</f>
        <v>Operations</v>
      </c>
    </row>
    <row r="1359" customFormat="false" ht="15" hidden="false" customHeight="false" outlineLevel="0" collapsed="false">
      <c r="A1359" s="37" t="s">
        <v>834</v>
      </c>
      <c r="B1359" s="37" t="n">
        <v>2025</v>
      </c>
      <c r="C1359" s="37" t="n">
        <v>4</v>
      </c>
      <c r="D1359" s="37" t="n">
        <v>4</v>
      </c>
      <c r="E1359" s="37" t="n">
        <v>3</v>
      </c>
      <c r="F1359" s="37" t="n">
        <v>4</v>
      </c>
      <c r="G1359" s="37" t="n">
        <v>3</v>
      </c>
      <c r="H1359" s="37" t="n">
        <v>7</v>
      </c>
      <c r="I1359" s="37" t="str">
        <f aca="false">IFERROR(VLOOKUP(A1359,Employees!$A$2:$I$1501,9,FALSE()),"Unknown")</f>
        <v>Sales</v>
      </c>
    </row>
    <row r="1360" customFormat="false" ht="15" hidden="false" customHeight="false" outlineLevel="0" collapsed="false">
      <c r="A1360" s="37" t="s">
        <v>999</v>
      </c>
      <c r="B1360" s="37" t="n">
        <v>2025</v>
      </c>
      <c r="C1360" s="37" t="n">
        <v>2</v>
      </c>
      <c r="D1360" s="37" t="n">
        <v>4</v>
      </c>
      <c r="E1360" s="37" t="n">
        <v>3</v>
      </c>
      <c r="F1360" s="37" t="n">
        <v>4</v>
      </c>
      <c r="G1360" s="37" t="n">
        <v>4</v>
      </c>
      <c r="H1360" s="37" t="n">
        <v>7</v>
      </c>
      <c r="I1360" s="37" t="str">
        <f aca="false">IFERROR(VLOOKUP(A1360,Employees!$A$2:$I$1501,9,FALSE()),"Unknown")</f>
        <v>Legal &amp; Compliance</v>
      </c>
    </row>
    <row r="1361" customFormat="false" ht="15" hidden="false" customHeight="false" outlineLevel="0" collapsed="false">
      <c r="A1361" s="37" t="s">
        <v>521</v>
      </c>
      <c r="B1361" s="37" t="n">
        <v>2025</v>
      </c>
      <c r="C1361" s="37" t="n">
        <v>4</v>
      </c>
      <c r="D1361" s="37" t="n">
        <v>5</v>
      </c>
      <c r="E1361" s="37" t="n">
        <v>4</v>
      </c>
      <c r="F1361" s="37" t="n">
        <v>2</v>
      </c>
      <c r="G1361" s="37" t="n">
        <v>4</v>
      </c>
      <c r="H1361" s="37" t="n">
        <v>8</v>
      </c>
      <c r="I1361" s="37" t="str">
        <f aca="false">IFERROR(VLOOKUP(A1361,Employees!$A$2:$I$1501,9,FALSE()),"Unknown")</f>
        <v>Engineering</v>
      </c>
    </row>
    <row r="1362" customFormat="false" ht="15" hidden="false" customHeight="false" outlineLevel="0" collapsed="false">
      <c r="A1362" s="37" t="s">
        <v>1305</v>
      </c>
      <c r="B1362" s="37" t="n">
        <v>2025</v>
      </c>
      <c r="C1362" s="37" t="n">
        <v>4</v>
      </c>
      <c r="D1362" s="37" t="n">
        <v>3</v>
      </c>
      <c r="E1362" s="37" t="n">
        <v>2</v>
      </c>
      <c r="F1362" s="37" t="n">
        <v>4</v>
      </c>
      <c r="G1362" s="37" t="n">
        <v>3</v>
      </c>
      <c r="H1362" s="37" t="n">
        <v>6</v>
      </c>
      <c r="I1362" s="37" t="str">
        <f aca="false">IFERROR(VLOOKUP(A1362,Employees!$A$2:$I$1501,9,FALSE()),"Unknown")</f>
        <v>Finance</v>
      </c>
    </row>
    <row r="1363" customFormat="false" ht="15" hidden="false" customHeight="false" outlineLevel="0" collapsed="false">
      <c r="A1363" s="37" t="s">
        <v>554</v>
      </c>
      <c r="B1363" s="37" t="n">
        <v>2025</v>
      </c>
      <c r="C1363" s="37" t="n">
        <v>3</v>
      </c>
      <c r="D1363" s="37" t="n">
        <v>2</v>
      </c>
      <c r="E1363" s="37" t="n">
        <v>3</v>
      </c>
      <c r="F1363" s="37" t="n">
        <v>3</v>
      </c>
      <c r="G1363" s="37" t="n">
        <v>4</v>
      </c>
      <c r="H1363" s="37" t="n">
        <v>7</v>
      </c>
      <c r="I1363" s="37" t="str">
        <f aca="false">IFERROR(VLOOKUP(A1363,Employees!$A$2:$I$1501,9,FALSE()),"Unknown")</f>
        <v>Engineering</v>
      </c>
    </row>
    <row r="1364" customFormat="false" ht="15" hidden="false" customHeight="false" outlineLevel="0" collapsed="false">
      <c r="A1364" s="37" t="s">
        <v>1486</v>
      </c>
      <c r="B1364" s="37" t="n">
        <v>2025</v>
      </c>
      <c r="C1364" s="37" t="n">
        <v>4</v>
      </c>
      <c r="D1364" s="37" t="n">
        <v>3</v>
      </c>
      <c r="E1364" s="37" t="n">
        <v>3</v>
      </c>
      <c r="F1364" s="37" t="n">
        <v>3</v>
      </c>
      <c r="G1364" s="37" t="n">
        <v>5</v>
      </c>
      <c r="H1364" s="37" t="n">
        <v>8</v>
      </c>
      <c r="I1364" s="37" t="str">
        <f aca="false">IFERROR(VLOOKUP(A1364,Employees!$A$2:$I$1501,9,FALSE()),"Unknown")</f>
        <v>Sales</v>
      </c>
    </row>
    <row r="1365" customFormat="false" ht="15" hidden="false" customHeight="false" outlineLevel="0" collapsed="false">
      <c r="A1365" s="37" t="s">
        <v>1322</v>
      </c>
      <c r="B1365" s="37" t="n">
        <v>2025</v>
      </c>
      <c r="C1365" s="37" t="n">
        <v>2</v>
      </c>
      <c r="D1365" s="37" t="n">
        <v>2</v>
      </c>
      <c r="E1365" s="37" t="n">
        <v>5</v>
      </c>
      <c r="F1365" s="37" t="n">
        <v>4</v>
      </c>
      <c r="G1365" s="37" t="n">
        <v>4</v>
      </c>
      <c r="H1365" s="37" t="n">
        <v>8</v>
      </c>
      <c r="I1365" s="37" t="str">
        <f aca="false">IFERROR(VLOOKUP(A1365,Employees!$A$2:$I$1501,9,FALSE()),"Unknown")</f>
        <v>Operations</v>
      </c>
    </row>
    <row r="1366" customFormat="false" ht="15" hidden="false" customHeight="false" outlineLevel="0" collapsed="false">
      <c r="A1366" s="37" t="s">
        <v>704</v>
      </c>
      <c r="B1366" s="37" t="n">
        <v>2025</v>
      </c>
      <c r="C1366" s="37" t="n">
        <v>4</v>
      </c>
      <c r="D1366" s="37" t="n">
        <v>5</v>
      </c>
      <c r="E1366" s="37" t="n">
        <v>4</v>
      </c>
      <c r="F1366" s="37" t="n">
        <v>4</v>
      </c>
      <c r="G1366" s="37" t="n">
        <v>3</v>
      </c>
      <c r="H1366" s="37" t="n">
        <v>4</v>
      </c>
      <c r="I1366" s="37" t="str">
        <f aca="false">IFERROR(VLOOKUP(A1366,Employees!$A$2:$I$1501,9,FALSE()),"Unknown")</f>
        <v>Sales</v>
      </c>
    </row>
    <row r="1367" customFormat="false" ht="15" hidden="false" customHeight="false" outlineLevel="0" collapsed="false">
      <c r="A1367" s="37" t="s">
        <v>643</v>
      </c>
      <c r="B1367" s="37" t="n">
        <v>2025</v>
      </c>
      <c r="C1367" s="37" t="n">
        <v>4</v>
      </c>
      <c r="D1367" s="37" t="n">
        <v>4</v>
      </c>
      <c r="E1367" s="37" t="n">
        <v>4</v>
      </c>
      <c r="F1367" s="37" t="n">
        <v>5</v>
      </c>
      <c r="G1367" s="37" t="n">
        <v>2</v>
      </c>
      <c r="H1367" s="37" t="n">
        <v>6</v>
      </c>
      <c r="I1367" s="37" t="str">
        <f aca="false">IFERROR(VLOOKUP(A1367,Employees!$A$2:$I$1501,9,FALSE()),"Unknown")</f>
        <v>Operations</v>
      </c>
    </row>
    <row r="1368" customFormat="false" ht="15" hidden="false" customHeight="false" outlineLevel="0" collapsed="false">
      <c r="A1368" s="37" t="s">
        <v>1250</v>
      </c>
      <c r="B1368" s="37" t="n">
        <v>2025</v>
      </c>
      <c r="C1368" s="37" t="n">
        <v>4</v>
      </c>
      <c r="D1368" s="37" t="n">
        <v>4</v>
      </c>
      <c r="E1368" s="37" t="n">
        <v>5</v>
      </c>
      <c r="F1368" s="37" t="n">
        <v>3</v>
      </c>
      <c r="G1368" s="37" t="n">
        <v>5</v>
      </c>
      <c r="H1368" s="37" t="n">
        <v>8</v>
      </c>
      <c r="I1368" s="37" t="str">
        <f aca="false">IFERROR(VLOOKUP(A1368,Employees!$A$2:$I$1501,9,FALSE()),"Unknown")</f>
        <v>Sales</v>
      </c>
    </row>
    <row r="1369" customFormat="false" ht="15" hidden="false" customHeight="false" outlineLevel="0" collapsed="false">
      <c r="A1369" s="37" t="s">
        <v>1291</v>
      </c>
      <c r="B1369" s="37" t="n">
        <v>2025</v>
      </c>
      <c r="C1369" s="37" t="n">
        <v>5</v>
      </c>
      <c r="D1369" s="37" t="n">
        <v>1</v>
      </c>
      <c r="E1369" s="37" t="n">
        <v>4</v>
      </c>
      <c r="F1369" s="37" t="n">
        <v>4</v>
      </c>
      <c r="G1369" s="37" t="n">
        <v>2</v>
      </c>
      <c r="H1369" s="37" t="n">
        <v>8</v>
      </c>
      <c r="I1369" s="37" t="str">
        <f aca="false">IFERROR(VLOOKUP(A1369,Employees!$A$2:$I$1501,9,FALSE()),"Unknown")</f>
        <v>Engineering</v>
      </c>
    </row>
    <row r="1370" customFormat="false" ht="15" hidden="false" customHeight="false" outlineLevel="0" collapsed="false">
      <c r="A1370" s="37" t="s">
        <v>1772</v>
      </c>
      <c r="B1370" s="37" t="n">
        <v>2025</v>
      </c>
      <c r="C1370" s="37" t="n">
        <v>2</v>
      </c>
      <c r="D1370" s="37" t="n">
        <v>3</v>
      </c>
      <c r="E1370" s="37" t="n">
        <v>4</v>
      </c>
      <c r="F1370" s="37" t="n">
        <v>3</v>
      </c>
      <c r="G1370" s="37" t="n">
        <v>4</v>
      </c>
      <c r="H1370" s="37" t="n">
        <v>8</v>
      </c>
      <c r="I1370" s="37" t="str">
        <f aca="false">IFERROR(VLOOKUP(A1370,Employees!$A$2:$I$1501,9,FALSE()),"Unknown")</f>
        <v>Engineering</v>
      </c>
    </row>
    <row r="1371" customFormat="false" ht="15" hidden="false" customHeight="false" outlineLevel="0" collapsed="false">
      <c r="A1371" s="37" t="s">
        <v>1644</v>
      </c>
      <c r="B1371" s="37" t="n">
        <v>2025</v>
      </c>
      <c r="C1371" s="37" t="n">
        <v>5</v>
      </c>
      <c r="D1371" s="37" t="n">
        <v>4</v>
      </c>
      <c r="E1371" s="37" t="n">
        <v>3</v>
      </c>
      <c r="F1371" s="37" t="n">
        <v>4</v>
      </c>
      <c r="G1371" s="37" t="n">
        <v>3</v>
      </c>
      <c r="H1371" s="37" t="n">
        <v>4</v>
      </c>
      <c r="I1371" s="37" t="str">
        <f aca="false">IFERROR(VLOOKUP(A1371,Employees!$A$2:$I$1501,9,FALSE()),"Unknown")</f>
        <v>Customer Support</v>
      </c>
    </row>
    <row r="1372" customFormat="false" ht="15" hidden="false" customHeight="false" outlineLevel="0" collapsed="false">
      <c r="A1372" s="37" t="s">
        <v>476</v>
      </c>
      <c r="B1372" s="37" t="n">
        <v>2025</v>
      </c>
      <c r="C1372" s="37" t="n">
        <v>4</v>
      </c>
      <c r="D1372" s="37" t="n">
        <v>5</v>
      </c>
      <c r="E1372" s="37" t="n">
        <v>5</v>
      </c>
      <c r="F1372" s="37" t="n">
        <v>4</v>
      </c>
      <c r="G1372" s="37" t="n">
        <v>3</v>
      </c>
      <c r="H1372" s="37" t="n">
        <v>8</v>
      </c>
      <c r="I1372" s="37" t="str">
        <f aca="false">IFERROR(VLOOKUP(A1372,Employees!$A$2:$I$1501,9,FALSE()),"Unknown")</f>
        <v>Engineering</v>
      </c>
    </row>
    <row r="1373" customFormat="false" ht="15" hidden="false" customHeight="false" outlineLevel="0" collapsed="false">
      <c r="A1373" s="37" t="s">
        <v>1713</v>
      </c>
      <c r="B1373" s="37" t="n">
        <v>2025</v>
      </c>
      <c r="C1373" s="37" t="n">
        <v>5</v>
      </c>
      <c r="D1373" s="37" t="n">
        <v>3</v>
      </c>
      <c r="E1373" s="37" t="n">
        <v>3</v>
      </c>
      <c r="F1373" s="37" t="n">
        <v>5</v>
      </c>
      <c r="G1373" s="37" t="n">
        <v>3</v>
      </c>
      <c r="H1373" s="37" t="n">
        <v>4</v>
      </c>
      <c r="I1373" s="37" t="str">
        <f aca="false">IFERROR(VLOOKUP(A1373,Employees!$A$2:$I$1501,9,FALSE()),"Unknown")</f>
        <v>Human Resources</v>
      </c>
    </row>
    <row r="1374" customFormat="false" ht="15" hidden="false" customHeight="false" outlineLevel="0" collapsed="false">
      <c r="A1374" s="37" t="s">
        <v>1872</v>
      </c>
      <c r="B1374" s="37" t="n">
        <v>2025</v>
      </c>
      <c r="C1374" s="37" t="n">
        <v>4</v>
      </c>
      <c r="D1374" s="37" t="n">
        <v>4</v>
      </c>
      <c r="E1374" s="37" t="n">
        <v>4</v>
      </c>
      <c r="F1374" s="37" t="n">
        <v>4</v>
      </c>
      <c r="G1374" s="37" t="n">
        <v>3</v>
      </c>
      <c r="H1374" s="37" t="n">
        <v>7</v>
      </c>
      <c r="I1374" s="37" t="str">
        <f aca="false">IFERROR(VLOOKUP(A1374,Employees!$A$2:$I$1501,9,FALSE()),"Unknown")</f>
        <v>Data &amp; AI</v>
      </c>
    </row>
    <row r="1375" customFormat="false" ht="15" hidden="false" customHeight="false" outlineLevel="0" collapsed="false">
      <c r="A1375" s="37" t="s">
        <v>1215</v>
      </c>
      <c r="B1375" s="37" t="n">
        <v>2025</v>
      </c>
      <c r="C1375" s="37" t="n">
        <v>3</v>
      </c>
      <c r="D1375" s="37" t="n">
        <v>3</v>
      </c>
      <c r="E1375" s="37" t="n">
        <v>4</v>
      </c>
      <c r="F1375" s="37" t="n">
        <v>4</v>
      </c>
      <c r="G1375" s="37" t="n">
        <v>2</v>
      </c>
      <c r="H1375" s="37" t="n">
        <v>4</v>
      </c>
      <c r="I1375" s="37" t="str">
        <f aca="false">IFERROR(VLOOKUP(A1375,Employees!$A$2:$I$1501,9,FALSE()),"Unknown")</f>
        <v>Finance</v>
      </c>
    </row>
    <row r="1376" customFormat="false" ht="15" hidden="false" customHeight="false" outlineLevel="0" collapsed="false">
      <c r="A1376" s="37" t="s">
        <v>772</v>
      </c>
      <c r="B1376" s="37" t="n">
        <v>2025</v>
      </c>
      <c r="C1376" s="37" t="n">
        <v>4</v>
      </c>
      <c r="D1376" s="37" t="n">
        <v>3</v>
      </c>
      <c r="E1376" s="37" t="n">
        <v>2</v>
      </c>
      <c r="F1376" s="37" t="n">
        <v>2</v>
      </c>
      <c r="G1376" s="37" t="n">
        <v>5</v>
      </c>
      <c r="H1376" s="37" t="n">
        <v>8</v>
      </c>
      <c r="I1376" s="37" t="str">
        <f aca="false">IFERROR(VLOOKUP(A1376,Employees!$A$2:$I$1501,9,FALSE()),"Unknown")</f>
        <v>Finance</v>
      </c>
    </row>
    <row r="1377" customFormat="false" ht="15" hidden="false" customHeight="false" outlineLevel="0" collapsed="false">
      <c r="A1377" s="37" t="s">
        <v>1381</v>
      </c>
      <c r="B1377" s="37" t="n">
        <v>2025</v>
      </c>
      <c r="C1377" s="37" t="n">
        <v>4</v>
      </c>
      <c r="D1377" s="37" t="n">
        <v>4</v>
      </c>
      <c r="E1377" s="37" t="n">
        <v>4</v>
      </c>
      <c r="F1377" s="37" t="n">
        <v>4</v>
      </c>
      <c r="G1377" s="37" t="n">
        <v>4</v>
      </c>
      <c r="H1377" s="37" t="n">
        <v>6</v>
      </c>
      <c r="I1377" s="37" t="str">
        <f aca="false">IFERROR(VLOOKUP(A1377,Employees!$A$2:$I$1501,9,FALSE()),"Unknown")</f>
        <v>Data &amp; AI</v>
      </c>
    </row>
    <row r="1378" customFormat="false" ht="15" hidden="false" customHeight="false" outlineLevel="0" collapsed="false">
      <c r="A1378" s="37" t="s">
        <v>1076</v>
      </c>
      <c r="B1378" s="37" t="n">
        <v>2025</v>
      </c>
      <c r="C1378" s="37" t="n">
        <v>2</v>
      </c>
      <c r="D1378" s="37" t="n">
        <v>5</v>
      </c>
      <c r="E1378" s="37" t="n">
        <v>4</v>
      </c>
      <c r="F1378" s="37" t="n">
        <v>3</v>
      </c>
      <c r="G1378" s="37" t="n">
        <v>3</v>
      </c>
      <c r="H1378" s="37" t="n">
        <v>10</v>
      </c>
      <c r="I1378" s="37" t="str">
        <f aca="false">IFERROR(VLOOKUP(A1378,Employees!$A$2:$I$1501,9,FALSE()),"Unknown")</f>
        <v>Engineering</v>
      </c>
    </row>
    <row r="1379" customFormat="false" ht="15" hidden="false" customHeight="false" outlineLevel="0" collapsed="false">
      <c r="A1379" s="37" t="s">
        <v>1544</v>
      </c>
      <c r="B1379" s="37" t="n">
        <v>2025</v>
      </c>
      <c r="C1379" s="37" t="n">
        <v>3</v>
      </c>
      <c r="D1379" s="37" t="n">
        <v>3</v>
      </c>
      <c r="E1379" s="37" t="n">
        <v>3</v>
      </c>
      <c r="F1379" s="37" t="n">
        <v>4</v>
      </c>
      <c r="G1379" s="37" t="n">
        <v>3</v>
      </c>
      <c r="H1379" s="37" t="n">
        <v>9</v>
      </c>
      <c r="I1379" s="37" t="str">
        <f aca="false">IFERROR(VLOOKUP(A1379,Employees!$A$2:$I$1501,9,FALSE()),"Unknown")</f>
        <v>Customer Support</v>
      </c>
    </row>
    <row r="1380" customFormat="false" ht="15" hidden="false" customHeight="false" outlineLevel="0" collapsed="false">
      <c r="A1380" s="37" t="s">
        <v>1588</v>
      </c>
      <c r="B1380" s="37" t="n">
        <v>2025</v>
      </c>
      <c r="C1380" s="37" t="n">
        <v>5</v>
      </c>
      <c r="D1380" s="37" t="n">
        <v>3</v>
      </c>
      <c r="E1380" s="37" t="n">
        <v>3</v>
      </c>
      <c r="F1380" s="37" t="n">
        <v>3</v>
      </c>
      <c r="G1380" s="37" t="n">
        <v>3</v>
      </c>
      <c r="H1380" s="37" t="n">
        <v>3</v>
      </c>
      <c r="I1380" s="37" t="str">
        <f aca="false">IFERROR(VLOOKUP(A1380,Employees!$A$2:$I$1501,9,FALSE()),"Unknown")</f>
        <v>Engineering</v>
      </c>
    </row>
    <row r="1381" customFormat="false" ht="15" hidden="false" customHeight="false" outlineLevel="0" collapsed="false">
      <c r="A1381" s="37" t="s">
        <v>551</v>
      </c>
      <c r="B1381" s="37" t="n">
        <v>2025</v>
      </c>
      <c r="C1381" s="37" t="n">
        <v>4</v>
      </c>
      <c r="D1381" s="37" t="n">
        <v>2</v>
      </c>
      <c r="E1381" s="37" t="n">
        <v>3</v>
      </c>
      <c r="F1381" s="37" t="n">
        <v>3</v>
      </c>
      <c r="G1381" s="37" t="n">
        <v>5</v>
      </c>
      <c r="H1381" s="37" t="n">
        <v>5</v>
      </c>
      <c r="I1381" s="37" t="str">
        <f aca="false">IFERROR(VLOOKUP(A1381,Employees!$A$2:$I$1501,9,FALSE()),"Unknown")</f>
        <v>Engineering</v>
      </c>
    </row>
    <row r="1382" customFormat="false" ht="15" hidden="false" customHeight="false" outlineLevel="0" collapsed="false">
      <c r="A1382" s="37" t="s">
        <v>1039</v>
      </c>
      <c r="B1382" s="37" t="n">
        <v>2025</v>
      </c>
      <c r="C1382" s="37" t="n">
        <v>3</v>
      </c>
      <c r="D1382" s="37" t="n">
        <v>4</v>
      </c>
      <c r="E1382" s="37" t="n">
        <v>3</v>
      </c>
      <c r="F1382" s="37" t="n">
        <v>3</v>
      </c>
      <c r="G1382" s="37" t="n">
        <v>2</v>
      </c>
      <c r="H1382" s="37" t="n">
        <v>7</v>
      </c>
      <c r="I1382" s="37" t="str">
        <f aca="false">IFERROR(VLOOKUP(A1382,Employees!$A$2:$I$1501,9,FALSE()),"Unknown")</f>
        <v>Customer Support</v>
      </c>
    </row>
    <row r="1383" customFormat="false" ht="15" hidden="false" customHeight="false" outlineLevel="0" collapsed="false">
      <c r="A1383" s="37" t="s">
        <v>1072</v>
      </c>
      <c r="B1383" s="37" t="n">
        <v>2025</v>
      </c>
      <c r="C1383" s="37" t="n">
        <v>5</v>
      </c>
      <c r="D1383" s="37" t="n">
        <v>4</v>
      </c>
      <c r="E1383" s="37" t="n">
        <v>3</v>
      </c>
      <c r="F1383" s="37" t="n">
        <v>3</v>
      </c>
      <c r="G1383" s="37" t="n">
        <v>3</v>
      </c>
      <c r="H1383" s="37" t="n">
        <v>4</v>
      </c>
      <c r="I1383" s="37" t="str">
        <f aca="false">IFERROR(VLOOKUP(A1383,Employees!$A$2:$I$1501,9,FALSE()),"Unknown")</f>
        <v>Human Resources</v>
      </c>
    </row>
    <row r="1384" customFormat="false" ht="15" hidden="false" customHeight="false" outlineLevel="0" collapsed="false">
      <c r="A1384" s="37" t="s">
        <v>797</v>
      </c>
      <c r="B1384" s="37" t="n">
        <v>2025</v>
      </c>
      <c r="C1384" s="37" t="n">
        <v>3</v>
      </c>
      <c r="D1384" s="37" t="n">
        <v>3</v>
      </c>
      <c r="E1384" s="37" t="n">
        <v>3</v>
      </c>
      <c r="F1384" s="37" t="n">
        <v>3</v>
      </c>
      <c r="G1384" s="37" t="n">
        <v>4</v>
      </c>
      <c r="H1384" s="37" t="n">
        <v>5</v>
      </c>
      <c r="I1384" s="37" t="str">
        <f aca="false">IFERROR(VLOOKUP(A1384,Employees!$A$2:$I$1501,9,FALSE()),"Unknown")</f>
        <v>Engineering</v>
      </c>
    </row>
    <row r="1385" customFormat="false" ht="15" hidden="false" customHeight="false" outlineLevel="0" collapsed="false">
      <c r="A1385" s="37" t="s">
        <v>1652</v>
      </c>
      <c r="B1385" s="37" t="n">
        <v>2025</v>
      </c>
      <c r="C1385" s="37" t="n">
        <v>4</v>
      </c>
      <c r="D1385" s="37" t="n">
        <v>4</v>
      </c>
      <c r="E1385" s="37" t="n">
        <v>5</v>
      </c>
      <c r="F1385" s="37" t="n">
        <v>4</v>
      </c>
      <c r="G1385" s="37" t="n">
        <v>5</v>
      </c>
      <c r="H1385" s="37" t="n">
        <v>9</v>
      </c>
      <c r="I1385" s="37" t="str">
        <f aca="false">IFERROR(VLOOKUP(A1385,Employees!$A$2:$I$1501,9,FALSE()),"Unknown")</f>
        <v>Human Resources</v>
      </c>
    </row>
    <row r="1386" customFormat="false" ht="15" hidden="false" customHeight="false" outlineLevel="0" collapsed="false">
      <c r="A1386" s="37" t="s">
        <v>1320</v>
      </c>
      <c r="B1386" s="37" t="n">
        <v>2025</v>
      </c>
      <c r="C1386" s="37" t="n">
        <v>4</v>
      </c>
      <c r="D1386" s="37" t="n">
        <v>3</v>
      </c>
      <c r="E1386" s="37" t="n">
        <v>4</v>
      </c>
      <c r="F1386" s="37" t="n">
        <v>4</v>
      </c>
      <c r="G1386" s="37" t="n">
        <v>5</v>
      </c>
      <c r="H1386" s="37" t="n">
        <v>9</v>
      </c>
      <c r="I1386" s="37" t="str">
        <f aca="false">IFERROR(VLOOKUP(A1386,Employees!$A$2:$I$1501,9,FALSE()),"Unknown")</f>
        <v>Data &amp; AI</v>
      </c>
    </row>
    <row r="1387" customFormat="false" ht="15" hidden="false" customHeight="false" outlineLevel="0" collapsed="false">
      <c r="A1387" s="37" t="s">
        <v>1269</v>
      </c>
      <c r="B1387" s="37" t="n">
        <v>2025</v>
      </c>
      <c r="C1387" s="37" t="n">
        <v>5</v>
      </c>
      <c r="D1387" s="37" t="n">
        <v>3</v>
      </c>
      <c r="E1387" s="37" t="n">
        <v>4</v>
      </c>
      <c r="F1387" s="37" t="n">
        <v>2</v>
      </c>
      <c r="G1387" s="37" t="n">
        <v>4</v>
      </c>
      <c r="H1387" s="37" t="n">
        <v>10</v>
      </c>
      <c r="I1387" s="37" t="str">
        <f aca="false">IFERROR(VLOOKUP(A1387,Employees!$A$2:$I$1501,9,FALSE()),"Unknown")</f>
        <v>Sales</v>
      </c>
    </row>
    <row r="1388" customFormat="false" ht="15" hidden="false" customHeight="false" outlineLevel="0" collapsed="false">
      <c r="A1388" s="37" t="s">
        <v>1533</v>
      </c>
      <c r="B1388" s="37" t="n">
        <v>2025</v>
      </c>
      <c r="C1388" s="37" t="n">
        <v>5</v>
      </c>
      <c r="D1388" s="37" t="n">
        <v>3</v>
      </c>
      <c r="E1388" s="37" t="n">
        <v>2</v>
      </c>
      <c r="F1388" s="37" t="n">
        <v>3</v>
      </c>
      <c r="G1388" s="37" t="n">
        <v>3</v>
      </c>
      <c r="H1388" s="37" t="n">
        <v>8</v>
      </c>
      <c r="I1388" s="37" t="str">
        <f aca="false">IFERROR(VLOOKUP(A1388,Employees!$A$2:$I$1501,9,FALSE()),"Unknown")</f>
        <v>Sales</v>
      </c>
    </row>
    <row r="1389" customFormat="false" ht="15" hidden="false" customHeight="false" outlineLevel="0" collapsed="false">
      <c r="A1389" s="37" t="s">
        <v>1789</v>
      </c>
      <c r="B1389" s="37" t="n">
        <v>2025</v>
      </c>
      <c r="C1389" s="37" t="n">
        <v>2</v>
      </c>
      <c r="D1389" s="37" t="n">
        <v>4</v>
      </c>
      <c r="E1389" s="37" t="n">
        <v>3</v>
      </c>
      <c r="F1389" s="37" t="n">
        <v>5</v>
      </c>
      <c r="G1389" s="37" t="n">
        <v>1</v>
      </c>
      <c r="H1389" s="37" t="n">
        <v>10</v>
      </c>
      <c r="I1389" s="37" t="str">
        <f aca="false">IFERROR(VLOOKUP(A1389,Employees!$A$2:$I$1501,9,FALSE()),"Unknown")</f>
        <v>Engineering</v>
      </c>
    </row>
    <row r="1390" customFormat="false" ht="15" hidden="false" customHeight="false" outlineLevel="0" collapsed="false">
      <c r="A1390" s="37" t="s">
        <v>1168</v>
      </c>
      <c r="B1390" s="37" t="n">
        <v>2025</v>
      </c>
      <c r="C1390" s="37" t="n">
        <v>3</v>
      </c>
      <c r="D1390" s="37" t="n">
        <v>2</v>
      </c>
      <c r="E1390" s="37" t="n">
        <v>5</v>
      </c>
      <c r="F1390" s="37" t="n">
        <v>5</v>
      </c>
      <c r="G1390" s="37" t="n">
        <v>5</v>
      </c>
      <c r="H1390" s="37" t="n">
        <v>8</v>
      </c>
      <c r="I1390" s="37" t="str">
        <f aca="false">IFERROR(VLOOKUP(A1390,Employees!$A$2:$I$1501,9,FALSE()),"Unknown")</f>
        <v>Engineering</v>
      </c>
    </row>
    <row r="1391" customFormat="false" ht="15" hidden="false" customHeight="false" outlineLevel="0" collapsed="false">
      <c r="A1391" s="37" t="s">
        <v>969</v>
      </c>
      <c r="B1391" s="37" t="n">
        <v>2025</v>
      </c>
      <c r="C1391" s="37" t="n">
        <v>3</v>
      </c>
      <c r="D1391" s="37" t="n">
        <v>4</v>
      </c>
      <c r="E1391" s="37" t="n">
        <v>4</v>
      </c>
      <c r="F1391" s="37" t="n">
        <v>3</v>
      </c>
      <c r="G1391" s="37" t="n">
        <v>3</v>
      </c>
      <c r="H1391" s="37" t="n">
        <v>9</v>
      </c>
      <c r="I1391" s="37" t="str">
        <f aca="false">IFERROR(VLOOKUP(A1391,Employees!$A$2:$I$1501,9,FALSE()),"Unknown")</f>
        <v>Finance</v>
      </c>
    </row>
    <row r="1392" customFormat="false" ht="15" hidden="false" customHeight="false" outlineLevel="0" collapsed="false">
      <c r="A1392" s="37" t="s">
        <v>810</v>
      </c>
      <c r="B1392" s="37" t="n">
        <v>2025</v>
      </c>
      <c r="C1392" s="37" t="n">
        <v>4</v>
      </c>
      <c r="D1392" s="37" t="n">
        <v>4</v>
      </c>
      <c r="E1392" s="37" t="n">
        <v>5</v>
      </c>
      <c r="F1392" s="37" t="n">
        <v>4</v>
      </c>
      <c r="G1392" s="37" t="n">
        <v>3</v>
      </c>
      <c r="H1392" s="37" t="n">
        <v>8</v>
      </c>
      <c r="I1392" s="37" t="str">
        <f aca="false">IFERROR(VLOOKUP(A1392,Employees!$A$2:$I$1501,9,FALSE()),"Unknown")</f>
        <v>Data &amp; AI</v>
      </c>
    </row>
    <row r="1393" customFormat="false" ht="15" hidden="false" customHeight="false" outlineLevel="0" collapsed="false">
      <c r="A1393" s="37" t="s">
        <v>1707</v>
      </c>
      <c r="B1393" s="37" t="n">
        <v>2025</v>
      </c>
      <c r="C1393" s="37" t="n">
        <v>4</v>
      </c>
      <c r="D1393" s="37" t="n">
        <v>4</v>
      </c>
      <c r="E1393" s="37" t="n">
        <v>4</v>
      </c>
      <c r="F1393" s="37" t="n">
        <v>3</v>
      </c>
      <c r="G1393" s="37" t="n">
        <v>3</v>
      </c>
      <c r="H1393" s="37" t="n">
        <v>9</v>
      </c>
      <c r="I1393" s="37" t="str">
        <f aca="false">IFERROR(VLOOKUP(A1393,Employees!$A$2:$I$1501,9,FALSE()),"Unknown")</f>
        <v>Customer Support</v>
      </c>
    </row>
    <row r="1394" customFormat="false" ht="15" hidden="false" customHeight="false" outlineLevel="0" collapsed="false">
      <c r="A1394" s="37" t="s">
        <v>987</v>
      </c>
      <c r="B1394" s="37" t="n">
        <v>2025</v>
      </c>
      <c r="C1394" s="37" t="n">
        <v>4</v>
      </c>
      <c r="D1394" s="37" t="n">
        <v>4</v>
      </c>
      <c r="E1394" s="37" t="n">
        <v>3</v>
      </c>
      <c r="F1394" s="37" t="n">
        <v>5</v>
      </c>
      <c r="G1394" s="37" t="n">
        <v>4</v>
      </c>
      <c r="H1394" s="37" t="n">
        <v>8</v>
      </c>
      <c r="I1394" s="37" t="str">
        <f aca="false">IFERROR(VLOOKUP(A1394,Employees!$A$2:$I$1501,9,FALSE()),"Unknown")</f>
        <v>Data &amp; AI</v>
      </c>
    </row>
    <row r="1395" customFormat="false" ht="15" hidden="false" customHeight="false" outlineLevel="0" collapsed="false">
      <c r="A1395" s="37" t="s">
        <v>1664</v>
      </c>
      <c r="B1395" s="37" t="n">
        <v>2025</v>
      </c>
      <c r="C1395" s="37" t="n">
        <v>4</v>
      </c>
      <c r="D1395" s="37" t="n">
        <v>3</v>
      </c>
      <c r="E1395" s="37" t="n">
        <v>2</v>
      </c>
      <c r="F1395" s="37" t="n">
        <v>4</v>
      </c>
      <c r="G1395" s="37" t="n">
        <v>2</v>
      </c>
      <c r="H1395" s="37" t="n">
        <v>8</v>
      </c>
      <c r="I1395" s="37" t="str">
        <f aca="false">IFERROR(VLOOKUP(A1395,Employees!$A$2:$I$1501,9,FALSE()),"Unknown")</f>
        <v>Finance</v>
      </c>
    </row>
    <row r="1396" customFormat="false" ht="15" hidden="false" customHeight="false" outlineLevel="0" collapsed="false">
      <c r="A1396" s="37" t="s">
        <v>638</v>
      </c>
      <c r="B1396" s="37" t="n">
        <v>2025</v>
      </c>
      <c r="C1396" s="37" t="n">
        <v>2</v>
      </c>
      <c r="D1396" s="37" t="n">
        <v>2</v>
      </c>
      <c r="E1396" s="37" t="n">
        <v>4</v>
      </c>
      <c r="F1396" s="37" t="n">
        <v>3</v>
      </c>
      <c r="G1396" s="37" t="n">
        <v>4</v>
      </c>
      <c r="H1396" s="37" t="n">
        <v>8</v>
      </c>
      <c r="I1396" s="37" t="str">
        <f aca="false">IFERROR(VLOOKUP(A1396,Employees!$A$2:$I$1501,9,FALSE()),"Unknown")</f>
        <v>Engineering</v>
      </c>
    </row>
    <row r="1397" customFormat="false" ht="15" hidden="false" customHeight="false" outlineLevel="0" collapsed="false">
      <c r="A1397" s="37" t="s">
        <v>1309</v>
      </c>
      <c r="B1397" s="37" t="n">
        <v>2025</v>
      </c>
      <c r="C1397" s="37" t="n">
        <v>4</v>
      </c>
      <c r="D1397" s="37" t="n">
        <v>3</v>
      </c>
      <c r="E1397" s="37" t="n">
        <v>3</v>
      </c>
      <c r="F1397" s="37" t="n">
        <v>3</v>
      </c>
      <c r="G1397" s="37" t="n">
        <v>4</v>
      </c>
      <c r="H1397" s="37" t="n">
        <v>7</v>
      </c>
      <c r="I1397" s="37" t="str">
        <f aca="false">IFERROR(VLOOKUP(A1397,Employees!$A$2:$I$1501,9,FALSE()),"Unknown")</f>
        <v>Engineering</v>
      </c>
    </row>
    <row r="1398" customFormat="false" ht="15" hidden="false" customHeight="false" outlineLevel="0" collapsed="false">
      <c r="A1398" s="37" t="s">
        <v>994</v>
      </c>
      <c r="B1398" s="37" t="n">
        <v>2025</v>
      </c>
      <c r="C1398" s="37" t="n">
        <v>3</v>
      </c>
      <c r="D1398" s="37" t="n">
        <v>4</v>
      </c>
      <c r="E1398" s="37" t="n">
        <v>3</v>
      </c>
      <c r="F1398" s="37" t="n">
        <v>2</v>
      </c>
      <c r="G1398" s="37" t="n">
        <v>2</v>
      </c>
      <c r="H1398" s="37" t="n">
        <v>9</v>
      </c>
      <c r="I1398" s="37" t="str">
        <f aca="false">IFERROR(VLOOKUP(A1398,Employees!$A$2:$I$1501,9,FALSE()),"Unknown")</f>
        <v>Engineering</v>
      </c>
    </row>
    <row r="1399" customFormat="false" ht="15" hidden="false" customHeight="false" outlineLevel="0" collapsed="false">
      <c r="A1399" s="37" t="s">
        <v>961</v>
      </c>
      <c r="B1399" s="37" t="n">
        <v>2025</v>
      </c>
      <c r="C1399" s="37" t="n">
        <v>4</v>
      </c>
      <c r="D1399" s="37" t="n">
        <v>4</v>
      </c>
      <c r="E1399" s="37" t="n">
        <v>4</v>
      </c>
      <c r="F1399" s="37" t="n">
        <v>5</v>
      </c>
      <c r="G1399" s="37" t="n">
        <v>2</v>
      </c>
      <c r="H1399" s="37" t="n">
        <v>7</v>
      </c>
      <c r="I1399" s="37" t="str">
        <f aca="false">IFERROR(VLOOKUP(A1399,Employees!$A$2:$I$1501,9,FALSE()),"Unknown")</f>
        <v>Engineering</v>
      </c>
    </row>
    <row r="1400" customFormat="false" ht="15" hidden="false" customHeight="false" outlineLevel="0" collapsed="false">
      <c r="A1400" s="37" t="s">
        <v>964</v>
      </c>
      <c r="B1400" s="37" t="n">
        <v>2025</v>
      </c>
      <c r="C1400" s="37" t="n">
        <v>4</v>
      </c>
      <c r="D1400" s="37" t="n">
        <v>4</v>
      </c>
      <c r="E1400" s="37" t="n">
        <v>4</v>
      </c>
      <c r="F1400" s="37" t="n">
        <v>4</v>
      </c>
      <c r="G1400" s="37" t="n">
        <v>3</v>
      </c>
      <c r="H1400" s="37" t="n">
        <v>4</v>
      </c>
      <c r="I1400" s="37" t="str">
        <f aca="false">IFERROR(VLOOKUP(A1400,Employees!$A$2:$I$1501,9,FALSE()),"Unknown")</f>
        <v>Customer Support</v>
      </c>
    </row>
    <row r="1401" customFormat="false" ht="15" hidden="false" customHeight="false" outlineLevel="0" collapsed="false">
      <c r="A1401" s="37" t="s">
        <v>1137</v>
      </c>
      <c r="B1401" s="37" t="n">
        <v>2025</v>
      </c>
      <c r="C1401" s="37" t="n">
        <v>5</v>
      </c>
      <c r="D1401" s="37" t="n">
        <v>4</v>
      </c>
      <c r="E1401" s="37" t="n">
        <v>4</v>
      </c>
      <c r="F1401" s="37" t="n">
        <v>5</v>
      </c>
      <c r="G1401" s="37" t="n">
        <v>3</v>
      </c>
      <c r="H1401" s="37" t="n">
        <v>10</v>
      </c>
      <c r="I1401" s="37" t="str">
        <f aca="false">IFERROR(VLOOKUP(A1401,Employees!$A$2:$I$1501,9,FALSE()),"Unknown")</f>
        <v>Customer Support</v>
      </c>
    </row>
    <row r="1402" customFormat="false" ht="15" hidden="false" customHeight="false" outlineLevel="0" collapsed="false">
      <c r="A1402" s="37" t="s">
        <v>1075</v>
      </c>
      <c r="B1402" s="37" t="n">
        <v>2025</v>
      </c>
      <c r="C1402" s="37" t="n">
        <v>3</v>
      </c>
      <c r="D1402" s="37" t="n">
        <v>5</v>
      </c>
      <c r="E1402" s="37" t="n">
        <v>4</v>
      </c>
      <c r="F1402" s="37" t="n">
        <v>3</v>
      </c>
      <c r="G1402" s="37" t="n">
        <v>5</v>
      </c>
      <c r="H1402" s="37" t="n">
        <v>9</v>
      </c>
      <c r="I1402" s="37" t="str">
        <f aca="false">IFERROR(VLOOKUP(A1402,Employees!$A$2:$I$1501,9,FALSE()),"Unknown")</f>
        <v>Sales</v>
      </c>
    </row>
    <row r="1403" customFormat="false" ht="15" hidden="false" customHeight="false" outlineLevel="0" collapsed="false">
      <c r="A1403" s="37" t="s">
        <v>787</v>
      </c>
      <c r="B1403" s="37" t="n">
        <v>2025</v>
      </c>
      <c r="C1403" s="37" t="n">
        <v>3</v>
      </c>
      <c r="D1403" s="37" t="n">
        <v>2</v>
      </c>
      <c r="E1403" s="37" t="n">
        <v>4</v>
      </c>
      <c r="F1403" s="37" t="n">
        <v>5</v>
      </c>
      <c r="G1403" s="37" t="n">
        <v>4</v>
      </c>
      <c r="H1403" s="37" t="n">
        <v>8</v>
      </c>
      <c r="I1403" s="37" t="str">
        <f aca="false">IFERROR(VLOOKUP(A1403,Employees!$A$2:$I$1501,9,FALSE()),"Unknown")</f>
        <v>Legal &amp; Compliance</v>
      </c>
    </row>
    <row r="1404" customFormat="false" ht="15" hidden="false" customHeight="false" outlineLevel="0" collapsed="false">
      <c r="A1404" s="37" t="s">
        <v>1418</v>
      </c>
      <c r="B1404" s="37" t="n">
        <v>2025</v>
      </c>
      <c r="C1404" s="37" t="n">
        <v>5</v>
      </c>
      <c r="D1404" s="37" t="n">
        <v>4</v>
      </c>
      <c r="E1404" s="37" t="n">
        <v>3</v>
      </c>
      <c r="F1404" s="37" t="n">
        <v>3</v>
      </c>
      <c r="G1404" s="37" t="n">
        <v>4</v>
      </c>
      <c r="H1404" s="37" t="n">
        <v>9</v>
      </c>
      <c r="I1404" s="37" t="str">
        <f aca="false">IFERROR(VLOOKUP(A1404,Employees!$A$2:$I$1501,9,FALSE()),"Unknown")</f>
        <v>Sales</v>
      </c>
    </row>
    <row r="1405" customFormat="false" ht="15" hidden="false" customHeight="false" outlineLevel="0" collapsed="false">
      <c r="A1405" s="37" t="s">
        <v>665</v>
      </c>
      <c r="B1405" s="37" t="n">
        <v>2025</v>
      </c>
      <c r="C1405" s="37" t="n">
        <v>4</v>
      </c>
      <c r="D1405" s="37" t="n">
        <v>4</v>
      </c>
      <c r="E1405" s="37" t="n">
        <v>4</v>
      </c>
      <c r="F1405" s="37" t="n">
        <v>4</v>
      </c>
      <c r="G1405" s="37" t="n">
        <v>4</v>
      </c>
      <c r="H1405" s="37" t="n">
        <v>9</v>
      </c>
      <c r="I1405" s="37" t="str">
        <f aca="false">IFERROR(VLOOKUP(A1405,Employees!$A$2:$I$1501,9,FALSE()),"Unknown")</f>
        <v>Marketing</v>
      </c>
    </row>
    <row r="1406" customFormat="false" ht="15" hidden="false" customHeight="false" outlineLevel="0" collapsed="false">
      <c r="A1406" s="37" t="s">
        <v>1050</v>
      </c>
      <c r="B1406" s="37" t="n">
        <v>2025</v>
      </c>
      <c r="C1406" s="37" t="n">
        <v>3</v>
      </c>
      <c r="D1406" s="37" t="n">
        <v>3</v>
      </c>
      <c r="E1406" s="37" t="n">
        <v>4</v>
      </c>
      <c r="F1406" s="37" t="n">
        <v>4</v>
      </c>
      <c r="G1406" s="37" t="n">
        <v>5</v>
      </c>
      <c r="H1406" s="37" t="n">
        <v>8</v>
      </c>
      <c r="I1406" s="37" t="str">
        <f aca="false">IFERROR(VLOOKUP(A1406,Employees!$A$2:$I$1501,9,FALSE()),"Unknown")</f>
        <v>Engineering</v>
      </c>
    </row>
    <row r="1407" customFormat="false" ht="15" hidden="false" customHeight="false" outlineLevel="0" collapsed="false">
      <c r="A1407" s="37" t="s">
        <v>855</v>
      </c>
      <c r="B1407" s="37" t="n">
        <v>2025</v>
      </c>
      <c r="C1407" s="37" t="n">
        <v>2</v>
      </c>
      <c r="D1407" s="37" t="n">
        <v>2</v>
      </c>
      <c r="E1407" s="37" t="n">
        <v>3</v>
      </c>
      <c r="F1407" s="37" t="n">
        <v>4</v>
      </c>
      <c r="G1407" s="37" t="n">
        <v>3</v>
      </c>
      <c r="H1407" s="37" t="n">
        <v>9</v>
      </c>
      <c r="I1407" s="37" t="str">
        <f aca="false">IFERROR(VLOOKUP(A1407,Employees!$A$2:$I$1501,9,FALSE()),"Unknown")</f>
        <v>Data &amp; AI</v>
      </c>
    </row>
    <row r="1408" customFormat="false" ht="15" hidden="false" customHeight="false" outlineLevel="0" collapsed="false">
      <c r="A1408" s="37" t="s">
        <v>995</v>
      </c>
      <c r="B1408" s="37" t="n">
        <v>2025</v>
      </c>
      <c r="C1408" s="37" t="n">
        <v>3</v>
      </c>
      <c r="D1408" s="37" t="n">
        <v>4</v>
      </c>
      <c r="E1408" s="37" t="n">
        <v>4</v>
      </c>
      <c r="F1408" s="37" t="n">
        <v>3</v>
      </c>
      <c r="G1408" s="37" t="n">
        <v>4</v>
      </c>
      <c r="H1408" s="37" t="n">
        <v>10</v>
      </c>
      <c r="I1408" s="37" t="str">
        <f aca="false">IFERROR(VLOOKUP(A1408,Employees!$A$2:$I$1501,9,FALSE()),"Unknown")</f>
        <v>Operations</v>
      </c>
    </row>
    <row r="1409" customFormat="false" ht="15" hidden="false" customHeight="false" outlineLevel="0" collapsed="false">
      <c r="A1409" s="37" t="s">
        <v>1856</v>
      </c>
      <c r="B1409" s="37" t="n">
        <v>2025</v>
      </c>
      <c r="C1409" s="37" t="n">
        <v>3</v>
      </c>
      <c r="D1409" s="37" t="n">
        <v>4</v>
      </c>
      <c r="E1409" s="37" t="n">
        <v>4</v>
      </c>
      <c r="F1409" s="37" t="n">
        <v>4</v>
      </c>
      <c r="G1409" s="37" t="n">
        <v>4</v>
      </c>
      <c r="H1409" s="37" t="n">
        <v>8</v>
      </c>
      <c r="I1409" s="37" t="str">
        <f aca="false">IFERROR(VLOOKUP(A1409,Employees!$A$2:$I$1501,9,FALSE()),"Unknown")</f>
        <v>Engineering</v>
      </c>
    </row>
    <row r="1410" customFormat="false" ht="15" hidden="false" customHeight="false" outlineLevel="0" collapsed="false">
      <c r="A1410" s="37" t="s">
        <v>1821</v>
      </c>
      <c r="B1410" s="37" t="n">
        <v>2025</v>
      </c>
      <c r="C1410" s="37" t="n">
        <v>2</v>
      </c>
      <c r="D1410" s="37" t="n">
        <v>4</v>
      </c>
      <c r="E1410" s="37" t="n">
        <v>2</v>
      </c>
      <c r="F1410" s="37" t="n">
        <v>4</v>
      </c>
      <c r="G1410" s="37" t="n">
        <v>4</v>
      </c>
      <c r="H1410" s="37" t="n">
        <v>8</v>
      </c>
      <c r="I1410" s="37" t="str">
        <f aca="false">IFERROR(VLOOKUP(A1410,Employees!$A$2:$I$1501,9,FALSE()),"Unknown")</f>
        <v>Human Resources</v>
      </c>
    </row>
    <row r="1411" customFormat="false" ht="15" hidden="false" customHeight="false" outlineLevel="0" collapsed="false">
      <c r="A1411" s="37" t="s">
        <v>1085</v>
      </c>
      <c r="B1411" s="37" t="n">
        <v>2025</v>
      </c>
      <c r="C1411" s="37" t="n">
        <v>3</v>
      </c>
      <c r="D1411" s="37" t="n">
        <v>4</v>
      </c>
      <c r="E1411" s="37" t="n">
        <v>3</v>
      </c>
      <c r="F1411" s="37" t="n">
        <v>3</v>
      </c>
      <c r="G1411" s="37" t="n">
        <v>5</v>
      </c>
      <c r="H1411" s="37" t="n">
        <v>5</v>
      </c>
      <c r="I1411" s="37" t="str">
        <f aca="false">IFERROR(VLOOKUP(A1411,Employees!$A$2:$I$1501,9,FALSE()),"Unknown")</f>
        <v>Engineering</v>
      </c>
    </row>
    <row r="1412" customFormat="false" ht="15" hidden="false" customHeight="false" outlineLevel="0" collapsed="false">
      <c r="A1412" s="37" t="s">
        <v>532</v>
      </c>
      <c r="B1412" s="37" t="n">
        <v>2025</v>
      </c>
      <c r="C1412" s="37" t="n">
        <v>3</v>
      </c>
      <c r="D1412" s="37" t="n">
        <v>4</v>
      </c>
      <c r="E1412" s="37" t="n">
        <v>3</v>
      </c>
      <c r="F1412" s="37" t="n">
        <v>2</v>
      </c>
      <c r="G1412" s="37" t="n">
        <v>2</v>
      </c>
      <c r="H1412" s="37" t="n">
        <v>3</v>
      </c>
      <c r="I1412" s="37" t="str">
        <f aca="false">IFERROR(VLOOKUP(A1412,Employees!$A$2:$I$1501,9,FALSE()),"Unknown")</f>
        <v>Customer Support</v>
      </c>
    </row>
    <row r="1413" customFormat="false" ht="15" hidden="false" customHeight="false" outlineLevel="0" collapsed="false">
      <c r="A1413" s="37" t="s">
        <v>1005</v>
      </c>
      <c r="B1413" s="37" t="n">
        <v>2025</v>
      </c>
      <c r="C1413" s="37" t="n">
        <v>4</v>
      </c>
      <c r="D1413" s="37" t="n">
        <v>4</v>
      </c>
      <c r="E1413" s="37" t="n">
        <v>3</v>
      </c>
      <c r="F1413" s="37" t="n">
        <v>5</v>
      </c>
      <c r="G1413" s="37" t="n">
        <v>4</v>
      </c>
      <c r="H1413" s="37" t="n">
        <v>4</v>
      </c>
      <c r="I1413" s="37" t="str">
        <f aca="false">IFERROR(VLOOKUP(A1413,Employees!$A$2:$I$1501,9,FALSE()),"Unknown")</f>
        <v>Finance</v>
      </c>
    </row>
    <row r="1414" customFormat="false" ht="15" hidden="false" customHeight="false" outlineLevel="0" collapsed="false">
      <c r="A1414" s="37" t="s">
        <v>1506</v>
      </c>
      <c r="B1414" s="37" t="n">
        <v>2025</v>
      </c>
      <c r="C1414" s="37" t="n">
        <v>5</v>
      </c>
      <c r="D1414" s="37" t="n">
        <v>3</v>
      </c>
      <c r="E1414" s="37" t="n">
        <v>4</v>
      </c>
      <c r="F1414" s="37" t="n">
        <v>4</v>
      </c>
      <c r="G1414" s="37" t="n">
        <v>4</v>
      </c>
      <c r="H1414" s="37" t="n">
        <v>10</v>
      </c>
      <c r="I1414" s="37" t="str">
        <f aca="false">IFERROR(VLOOKUP(A1414,Employees!$A$2:$I$1501,9,FALSE()),"Unknown")</f>
        <v>Engineering</v>
      </c>
    </row>
    <row r="1415" customFormat="false" ht="15" hidden="false" customHeight="false" outlineLevel="0" collapsed="false">
      <c r="A1415" s="37" t="s">
        <v>1019</v>
      </c>
      <c r="B1415" s="37" t="n">
        <v>2025</v>
      </c>
      <c r="C1415" s="37" t="n">
        <v>4</v>
      </c>
      <c r="D1415" s="37" t="n">
        <v>3</v>
      </c>
      <c r="E1415" s="37" t="n">
        <v>2</v>
      </c>
      <c r="F1415" s="37" t="n">
        <v>2</v>
      </c>
      <c r="G1415" s="37" t="n">
        <v>5</v>
      </c>
      <c r="H1415" s="37" t="n">
        <v>9</v>
      </c>
      <c r="I1415" s="37" t="str">
        <f aca="false">IFERROR(VLOOKUP(A1415,Employees!$A$2:$I$1501,9,FALSE()),"Unknown")</f>
        <v>Engineering</v>
      </c>
    </row>
    <row r="1416" customFormat="false" ht="15" hidden="false" customHeight="false" outlineLevel="0" collapsed="false">
      <c r="A1416" s="37" t="s">
        <v>1526</v>
      </c>
      <c r="B1416" s="37" t="n">
        <v>2025</v>
      </c>
      <c r="C1416" s="37" t="n">
        <v>4</v>
      </c>
      <c r="D1416" s="37" t="n">
        <v>5</v>
      </c>
      <c r="E1416" s="37" t="n">
        <v>3</v>
      </c>
      <c r="F1416" s="37" t="n">
        <v>3</v>
      </c>
      <c r="G1416" s="37" t="n">
        <v>2</v>
      </c>
      <c r="H1416" s="37" t="n">
        <v>7</v>
      </c>
      <c r="I1416" s="37" t="str">
        <f aca="false">IFERROR(VLOOKUP(A1416,Employees!$A$2:$I$1501,9,FALSE()),"Unknown")</f>
        <v>Operations</v>
      </c>
    </row>
    <row r="1417" customFormat="false" ht="15" hidden="false" customHeight="false" outlineLevel="0" collapsed="false">
      <c r="A1417" s="37" t="s">
        <v>869</v>
      </c>
      <c r="B1417" s="37" t="n">
        <v>2025</v>
      </c>
      <c r="C1417" s="37" t="n">
        <v>3</v>
      </c>
      <c r="D1417" s="37" t="n">
        <v>3</v>
      </c>
      <c r="E1417" s="37" t="n">
        <v>4</v>
      </c>
      <c r="F1417" s="37" t="n">
        <v>4</v>
      </c>
      <c r="G1417" s="37" t="n">
        <v>4</v>
      </c>
      <c r="H1417" s="37" t="n">
        <v>5</v>
      </c>
      <c r="I1417" s="37" t="str">
        <f aca="false">IFERROR(VLOOKUP(A1417,Employees!$A$2:$I$1501,9,FALSE()),"Unknown")</f>
        <v>Engineering</v>
      </c>
    </row>
    <row r="1418" customFormat="false" ht="15" hidden="false" customHeight="false" outlineLevel="0" collapsed="false">
      <c r="A1418" s="37" t="s">
        <v>598</v>
      </c>
      <c r="B1418" s="37" t="n">
        <v>2025</v>
      </c>
      <c r="C1418" s="37" t="n">
        <v>4</v>
      </c>
      <c r="D1418" s="37" t="n">
        <v>4</v>
      </c>
      <c r="E1418" s="37" t="n">
        <v>5</v>
      </c>
      <c r="F1418" s="37" t="n">
        <v>4</v>
      </c>
      <c r="G1418" s="37" t="n">
        <v>3</v>
      </c>
      <c r="H1418" s="37" t="n">
        <v>10</v>
      </c>
      <c r="I1418" s="37" t="str">
        <f aca="false">IFERROR(VLOOKUP(A1418,Employees!$A$2:$I$1501,9,FALSE()),"Unknown")</f>
        <v>Sales</v>
      </c>
    </row>
    <row r="1419" customFormat="false" ht="15" hidden="false" customHeight="false" outlineLevel="0" collapsed="false">
      <c r="A1419" s="37" t="s">
        <v>1148</v>
      </c>
      <c r="B1419" s="37" t="n">
        <v>2025</v>
      </c>
      <c r="C1419" s="37" t="n">
        <v>3</v>
      </c>
      <c r="D1419" s="37" t="n">
        <v>4</v>
      </c>
      <c r="E1419" s="37" t="n">
        <v>4</v>
      </c>
      <c r="F1419" s="37" t="n">
        <v>3</v>
      </c>
      <c r="G1419" s="37" t="n">
        <v>3</v>
      </c>
      <c r="H1419" s="37" t="n">
        <v>8</v>
      </c>
      <c r="I1419" s="37" t="str">
        <f aca="false">IFERROR(VLOOKUP(A1419,Employees!$A$2:$I$1501,9,FALSE()),"Unknown")</f>
        <v>Human Resources</v>
      </c>
    </row>
    <row r="1420" customFormat="false" ht="15" hidden="false" customHeight="false" outlineLevel="0" collapsed="false">
      <c r="A1420" s="37" t="s">
        <v>796</v>
      </c>
      <c r="B1420" s="37" t="n">
        <v>2025</v>
      </c>
      <c r="C1420" s="37" t="n">
        <v>3</v>
      </c>
      <c r="D1420" s="37" t="n">
        <v>2</v>
      </c>
      <c r="E1420" s="37" t="n">
        <v>4</v>
      </c>
      <c r="F1420" s="37" t="n">
        <v>4</v>
      </c>
      <c r="G1420" s="37" t="n">
        <v>3</v>
      </c>
      <c r="H1420" s="37" t="n">
        <v>6</v>
      </c>
      <c r="I1420" s="37" t="str">
        <f aca="false">IFERROR(VLOOKUP(A1420,Employees!$A$2:$I$1501,9,FALSE()),"Unknown")</f>
        <v>Data &amp; AI</v>
      </c>
    </row>
    <row r="1421" customFormat="false" ht="15" hidden="false" customHeight="false" outlineLevel="0" collapsed="false">
      <c r="A1421" s="37" t="s">
        <v>1372</v>
      </c>
      <c r="B1421" s="37" t="n">
        <v>2025</v>
      </c>
      <c r="C1421" s="37" t="n">
        <v>4</v>
      </c>
      <c r="D1421" s="37" t="n">
        <v>5</v>
      </c>
      <c r="E1421" s="37" t="n">
        <v>4</v>
      </c>
      <c r="F1421" s="37" t="n">
        <v>4</v>
      </c>
      <c r="G1421" s="37" t="n">
        <v>3</v>
      </c>
      <c r="H1421" s="37" t="n">
        <v>8</v>
      </c>
      <c r="I1421" s="37" t="str">
        <f aca="false">IFERROR(VLOOKUP(A1421,Employees!$A$2:$I$1501,9,FALSE()),"Unknown")</f>
        <v>Human Resources</v>
      </c>
    </row>
    <row r="1422" customFormat="false" ht="15" hidden="false" customHeight="false" outlineLevel="0" collapsed="false">
      <c r="A1422" s="37" t="s">
        <v>555</v>
      </c>
      <c r="B1422" s="37" t="n">
        <v>2025</v>
      </c>
      <c r="C1422" s="37" t="n">
        <v>3</v>
      </c>
      <c r="D1422" s="37" t="n">
        <v>3</v>
      </c>
      <c r="E1422" s="37" t="n">
        <v>3</v>
      </c>
      <c r="F1422" s="37" t="n">
        <v>3</v>
      </c>
      <c r="G1422" s="37" t="n">
        <v>3</v>
      </c>
      <c r="H1422" s="37" t="n">
        <v>6</v>
      </c>
      <c r="I1422" s="37" t="str">
        <f aca="false">IFERROR(VLOOKUP(A1422,Employees!$A$2:$I$1501,9,FALSE()),"Unknown")</f>
        <v>Engineering</v>
      </c>
    </row>
    <row r="1423" customFormat="false" ht="15" hidden="false" customHeight="false" outlineLevel="0" collapsed="false">
      <c r="A1423" s="37" t="s">
        <v>1113</v>
      </c>
      <c r="B1423" s="37" t="n">
        <v>2025</v>
      </c>
      <c r="C1423" s="37" t="n">
        <v>3</v>
      </c>
      <c r="D1423" s="37" t="n">
        <v>4</v>
      </c>
      <c r="E1423" s="37" t="n">
        <v>2</v>
      </c>
      <c r="F1423" s="37" t="n">
        <v>3</v>
      </c>
      <c r="G1423" s="37" t="n">
        <v>5</v>
      </c>
      <c r="H1423" s="37" t="n">
        <v>8</v>
      </c>
      <c r="I1423" s="37" t="str">
        <f aca="false">IFERROR(VLOOKUP(A1423,Employees!$A$2:$I$1501,9,FALSE()),"Unknown")</f>
        <v>Engineering</v>
      </c>
    </row>
    <row r="1424" customFormat="false" ht="15" hidden="false" customHeight="false" outlineLevel="0" collapsed="false">
      <c r="A1424" s="37" t="s">
        <v>1672</v>
      </c>
      <c r="B1424" s="37" t="n">
        <v>2025</v>
      </c>
      <c r="C1424" s="37" t="n">
        <v>4</v>
      </c>
      <c r="D1424" s="37" t="n">
        <v>4</v>
      </c>
      <c r="E1424" s="37" t="n">
        <v>3</v>
      </c>
      <c r="F1424" s="37" t="n">
        <v>3</v>
      </c>
      <c r="G1424" s="37" t="n">
        <v>3</v>
      </c>
      <c r="H1424" s="37" t="n">
        <v>10</v>
      </c>
      <c r="I1424" s="37" t="str">
        <f aca="false">IFERROR(VLOOKUP(A1424,Employees!$A$2:$I$1501,9,FALSE()),"Unknown")</f>
        <v>Engineering</v>
      </c>
    </row>
    <row r="1425" customFormat="false" ht="15" hidden="false" customHeight="false" outlineLevel="0" collapsed="false">
      <c r="A1425" s="37" t="s">
        <v>538</v>
      </c>
      <c r="B1425" s="37" t="n">
        <v>2025</v>
      </c>
      <c r="C1425" s="37" t="n">
        <v>3</v>
      </c>
      <c r="D1425" s="37" t="n">
        <v>5</v>
      </c>
      <c r="E1425" s="37" t="n">
        <v>3</v>
      </c>
      <c r="F1425" s="37" t="n">
        <v>3</v>
      </c>
      <c r="G1425" s="37" t="n">
        <v>4</v>
      </c>
      <c r="H1425" s="37" t="n">
        <v>7</v>
      </c>
      <c r="I1425" s="37" t="str">
        <f aca="false">IFERROR(VLOOKUP(A1425,Employees!$A$2:$I$1501,9,FALSE()),"Unknown")</f>
        <v>Finance</v>
      </c>
    </row>
    <row r="1426" customFormat="false" ht="15" hidden="false" customHeight="false" outlineLevel="0" collapsed="false">
      <c r="A1426" s="37" t="s">
        <v>1891</v>
      </c>
      <c r="B1426" s="37" t="n">
        <v>2025</v>
      </c>
      <c r="C1426" s="37" t="n">
        <v>3</v>
      </c>
      <c r="D1426" s="37" t="n">
        <v>4</v>
      </c>
      <c r="E1426" s="37" t="n">
        <v>2</v>
      </c>
      <c r="F1426" s="37" t="n">
        <v>4</v>
      </c>
      <c r="G1426" s="37" t="n">
        <v>4</v>
      </c>
      <c r="H1426" s="37" t="n">
        <v>9</v>
      </c>
      <c r="I1426" s="37" t="str">
        <f aca="false">IFERROR(VLOOKUP(A1426,Employees!$A$2:$I$1501,9,FALSE()),"Unknown")</f>
        <v>Engineering</v>
      </c>
    </row>
    <row r="1427" customFormat="false" ht="15" hidden="false" customHeight="false" outlineLevel="0" collapsed="false">
      <c r="A1427" s="37" t="s">
        <v>865</v>
      </c>
      <c r="B1427" s="37" t="n">
        <v>2025</v>
      </c>
      <c r="C1427" s="37" t="n">
        <v>2</v>
      </c>
      <c r="D1427" s="37" t="n">
        <v>3</v>
      </c>
      <c r="E1427" s="37" t="n">
        <v>3</v>
      </c>
      <c r="F1427" s="37" t="n">
        <v>3</v>
      </c>
      <c r="G1427" s="37" t="n">
        <v>4</v>
      </c>
      <c r="H1427" s="37" t="n">
        <v>7</v>
      </c>
      <c r="I1427" s="37" t="str">
        <f aca="false">IFERROR(VLOOKUP(A1427,Employees!$A$2:$I$1501,9,FALSE()),"Unknown")</f>
        <v>Sales</v>
      </c>
    </row>
    <row r="1428" customFormat="false" ht="15" hidden="false" customHeight="false" outlineLevel="0" collapsed="false">
      <c r="A1428" s="37" t="s">
        <v>1209</v>
      </c>
      <c r="B1428" s="37" t="n">
        <v>2025</v>
      </c>
      <c r="C1428" s="37" t="n">
        <v>3</v>
      </c>
      <c r="D1428" s="37" t="n">
        <v>5</v>
      </c>
      <c r="E1428" s="37" t="n">
        <v>4</v>
      </c>
      <c r="F1428" s="37" t="n">
        <v>5</v>
      </c>
      <c r="G1428" s="37" t="n">
        <v>2</v>
      </c>
      <c r="H1428" s="37" t="n">
        <v>7</v>
      </c>
      <c r="I1428" s="37" t="str">
        <f aca="false">IFERROR(VLOOKUP(A1428,Employees!$A$2:$I$1501,9,FALSE()),"Unknown")</f>
        <v>Sales</v>
      </c>
    </row>
    <row r="1429" customFormat="false" ht="15" hidden="false" customHeight="false" outlineLevel="0" collapsed="false">
      <c r="A1429" s="37" t="s">
        <v>917</v>
      </c>
      <c r="B1429" s="37" t="n">
        <v>2025</v>
      </c>
      <c r="C1429" s="37" t="n">
        <v>3</v>
      </c>
      <c r="D1429" s="37" t="n">
        <v>2</v>
      </c>
      <c r="E1429" s="37" t="n">
        <v>4</v>
      </c>
      <c r="F1429" s="37" t="n">
        <v>3</v>
      </c>
      <c r="G1429" s="37" t="n">
        <v>2</v>
      </c>
      <c r="H1429" s="37" t="n">
        <v>6</v>
      </c>
      <c r="I1429" s="37" t="str">
        <f aca="false">IFERROR(VLOOKUP(A1429,Employees!$A$2:$I$1501,9,FALSE()),"Unknown")</f>
        <v>Operations</v>
      </c>
    </row>
    <row r="1430" customFormat="false" ht="15" hidden="false" customHeight="false" outlineLevel="0" collapsed="false">
      <c r="A1430" s="37" t="s">
        <v>1020</v>
      </c>
      <c r="B1430" s="37" t="n">
        <v>2025</v>
      </c>
      <c r="C1430" s="37" t="n">
        <v>5</v>
      </c>
      <c r="D1430" s="37" t="n">
        <v>4</v>
      </c>
      <c r="E1430" s="37" t="n">
        <v>3</v>
      </c>
      <c r="F1430" s="37" t="n">
        <v>3</v>
      </c>
      <c r="G1430" s="37" t="n">
        <v>4</v>
      </c>
      <c r="H1430" s="37" t="n">
        <v>3</v>
      </c>
      <c r="I1430" s="37" t="str">
        <f aca="false">IFERROR(VLOOKUP(A1430,Employees!$A$2:$I$1501,9,FALSE()),"Unknown")</f>
        <v>Operations</v>
      </c>
    </row>
    <row r="1431" customFormat="false" ht="15" hidden="false" customHeight="false" outlineLevel="0" collapsed="false">
      <c r="A1431" s="37" t="s">
        <v>800</v>
      </c>
      <c r="B1431" s="37" t="n">
        <v>2025</v>
      </c>
      <c r="C1431" s="37" t="n">
        <v>4</v>
      </c>
      <c r="D1431" s="37" t="n">
        <v>2</v>
      </c>
      <c r="E1431" s="37" t="n">
        <v>5</v>
      </c>
      <c r="F1431" s="37" t="n">
        <v>4</v>
      </c>
      <c r="G1431" s="37" t="n">
        <v>2</v>
      </c>
      <c r="H1431" s="37" t="n">
        <v>6</v>
      </c>
      <c r="I1431" s="37" t="str">
        <f aca="false">IFERROR(VLOOKUP(A1431,Employees!$A$2:$I$1501,9,FALSE()),"Unknown")</f>
        <v>Sales</v>
      </c>
    </row>
    <row r="1432" customFormat="false" ht="15" hidden="false" customHeight="false" outlineLevel="0" collapsed="false">
      <c r="A1432" s="37" t="s">
        <v>1471</v>
      </c>
      <c r="B1432" s="37" t="n">
        <v>2025</v>
      </c>
      <c r="C1432" s="37" t="n">
        <v>3</v>
      </c>
      <c r="D1432" s="37" t="n">
        <v>1</v>
      </c>
      <c r="E1432" s="37" t="n">
        <v>3</v>
      </c>
      <c r="F1432" s="37" t="n">
        <v>3</v>
      </c>
      <c r="G1432" s="37" t="n">
        <v>1</v>
      </c>
      <c r="H1432" s="37" t="n">
        <v>8</v>
      </c>
      <c r="I1432" s="37" t="str">
        <f aca="false">IFERROR(VLOOKUP(A1432,Employees!$A$2:$I$1501,9,FALSE()),"Unknown")</f>
        <v>Engineering</v>
      </c>
    </row>
    <row r="1433" customFormat="false" ht="15" hidden="false" customHeight="false" outlineLevel="0" collapsed="false">
      <c r="A1433" s="37" t="s">
        <v>848</v>
      </c>
      <c r="B1433" s="37" t="n">
        <v>2025</v>
      </c>
      <c r="C1433" s="37" t="n">
        <v>3</v>
      </c>
      <c r="D1433" s="37" t="n">
        <v>4</v>
      </c>
      <c r="E1433" s="37" t="n">
        <v>3</v>
      </c>
      <c r="F1433" s="37" t="n">
        <v>3</v>
      </c>
      <c r="G1433" s="37" t="n">
        <v>3</v>
      </c>
      <c r="H1433" s="37" t="n">
        <v>7</v>
      </c>
      <c r="I1433" s="37" t="str">
        <f aca="false">IFERROR(VLOOKUP(A1433,Employees!$A$2:$I$1501,9,FALSE()),"Unknown")</f>
        <v>Marketing</v>
      </c>
    </row>
    <row r="1434" customFormat="false" ht="15" hidden="false" customHeight="false" outlineLevel="0" collapsed="false">
      <c r="A1434" s="37" t="s">
        <v>1278</v>
      </c>
      <c r="B1434" s="37" t="n">
        <v>2025</v>
      </c>
      <c r="C1434" s="37" t="n">
        <v>3</v>
      </c>
      <c r="D1434" s="37" t="n">
        <v>5</v>
      </c>
      <c r="E1434" s="37" t="n">
        <v>3</v>
      </c>
      <c r="F1434" s="37" t="n">
        <v>2</v>
      </c>
      <c r="G1434" s="37" t="n">
        <v>3</v>
      </c>
      <c r="H1434" s="37" t="n">
        <v>4</v>
      </c>
      <c r="I1434" s="37" t="str">
        <f aca="false">IFERROR(VLOOKUP(A1434,Employees!$A$2:$I$1501,9,FALSE()),"Unknown")</f>
        <v>Customer Support</v>
      </c>
    </row>
    <row r="1435" customFormat="false" ht="15" hidden="false" customHeight="false" outlineLevel="0" collapsed="false">
      <c r="A1435" s="37" t="s">
        <v>1110</v>
      </c>
      <c r="B1435" s="37" t="n">
        <v>2025</v>
      </c>
      <c r="C1435" s="37" t="n">
        <v>4</v>
      </c>
      <c r="D1435" s="37" t="n">
        <v>4</v>
      </c>
      <c r="E1435" s="37" t="n">
        <v>4</v>
      </c>
      <c r="F1435" s="37" t="n">
        <v>3</v>
      </c>
      <c r="G1435" s="37" t="n">
        <v>3</v>
      </c>
      <c r="H1435" s="37" t="n">
        <v>6</v>
      </c>
      <c r="I1435" s="37" t="str">
        <f aca="false">IFERROR(VLOOKUP(A1435,Employees!$A$2:$I$1501,9,FALSE()),"Unknown")</f>
        <v>Customer Support</v>
      </c>
    </row>
    <row r="1436" customFormat="false" ht="15" hidden="false" customHeight="false" outlineLevel="0" collapsed="false">
      <c r="A1436" s="37" t="s">
        <v>497</v>
      </c>
      <c r="B1436" s="37" t="n">
        <v>2025</v>
      </c>
      <c r="C1436" s="37" t="n">
        <v>3</v>
      </c>
      <c r="D1436" s="37" t="n">
        <v>3</v>
      </c>
      <c r="E1436" s="37" t="n">
        <v>5</v>
      </c>
      <c r="F1436" s="37" t="n">
        <v>3</v>
      </c>
      <c r="G1436" s="37" t="n">
        <v>3</v>
      </c>
      <c r="H1436" s="37" t="n">
        <v>5</v>
      </c>
      <c r="I1436" s="37" t="str">
        <f aca="false">IFERROR(VLOOKUP(A1436,Employees!$A$2:$I$1501,9,FALSE()),"Unknown")</f>
        <v>Operations</v>
      </c>
    </row>
    <row r="1437" customFormat="false" ht="15" hidden="false" customHeight="false" outlineLevel="0" collapsed="false">
      <c r="A1437" s="37" t="s">
        <v>619</v>
      </c>
      <c r="B1437" s="37" t="n">
        <v>2025</v>
      </c>
      <c r="C1437" s="37" t="n">
        <v>2</v>
      </c>
      <c r="D1437" s="37" t="n">
        <v>2</v>
      </c>
      <c r="E1437" s="37" t="n">
        <v>2</v>
      </c>
      <c r="F1437" s="37" t="n">
        <v>5</v>
      </c>
      <c r="G1437" s="37" t="n">
        <v>3</v>
      </c>
      <c r="H1437" s="37" t="n">
        <v>6</v>
      </c>
      <c r="I1437" s="37" t="str">
        <f aca="false">IFERROR(VLOOKUP(A1437,Employees!$A$2:$I$1501,9,FALSE()),"Unknown")</f>
        <v>Engineering</v>
      </c>
    </row>
    <row r="1438" customFormat="false" ht="15" hidden="false" customHeight="false" outlineLevel="0" collapsed="false">
      <c r="A1438" s="37" t="s">
        <v>1718</v>
      </c>
      <c r="B1438" s="37" t="n">
        <v>2025</v>
      </c>
      <c r="C1438" s="37" t="n">
        <v>3</v>
      </c>
      <c r="D1438" s="37" t="n">
        <v>4</v>
      </c>
      <c r="E1438" s="37" t="n">
        <v>3</v>
      </c>
      <c r="F1438" s="37" t="n">
        <v>2</v>
      </c>
      <c r="G1438" s="37" t="n">
        <v>4</v>
      </c>
      <c r="H1438" s="37" t="n">
        <v>5</v>
      </c>
      <c r="I1438" s="37" t="str">
        <f aca="false">IFERROR(VLOOKUP(A1438,Employees!$A$2:$I$1501,9,FALSE()),"Unknown")</f>
        <v>Marketing</v>
      </c>
    </row>
    <row r="1439" customFormat="false" ht="15" hidden="false" customHeight="false" outlineLevel="0" collapsed="false">
      <c r="A1439" s="37" t="s">
        <v>1721</v>
      </c>
      <c r="B1439" s="37" t="n">
        <v>2025</v>
      </c>
      <c r="C1439" s="37" t="n">
        <v>2</v>
      </c>
      <c r="D1439" s="37" t="n">
        <v>2</v>
      </c>
      <c r="E1439" s="37" t="n">
        <v>4</v>
      </c>
      <c r="F1439" s="37" t="n">
        <v>3</v>
      </c>
      <c r="G1439" s="37" t="n">
        <v>2</v>
      </c>
      <c r="H1439" s="37" t="n">
        <v>8</v>
      </c>
      <c r="I1439" s="37" t="str">
        <f aca="false">IFERROR(VLOOKUP(A1439,Employees!$A$2:$I$1501,9,FALSE()),"Unknown")</f>
        <v>Engineering</v>
      </c>
    </row>
    <row r="1440" customFormat="false" ht="15" hidden="false" customHeight="false" outlineLevel="0" collapsed="false">
      <c r="A1440" s="37" t="s">
        <v>1227</v>
      </c>
      <c r="B1440" s="37" t="n">
        <v>2025</v>
      </c>
      <c r="C1440" s="37" t="n">
        <v>3</v>
      </c>
      <c r="D1440" s="37" t="n">
        <v>2</v>
      </c>
      <c r="E1440" s="37" t="n">
        <v>2</v>
      </c>
      <c r="F1440" s="37" t="n">
        <v>4</v>
      </c>
      <c r="G1440" s="37" t="n">
        <v>3</v>
      </c>
      <c r="H1440" s="37" t="n">
        <v>8</v>
      </c>
      <c r="I1440" s="37" t="str">
        <f aca="false">IFERROR(VLOOKUP(A1440,Employees!$A$2:$I$1501,9,FALSE()),"Unknown")</f>
        <v>Marketing</v>
      </c>
    </row>
    <row r="1441" customFormat="false" ht="15" hidden="false" customHeight="false" outlineLevel="0" collapsed="false">
      <c r="A1441" s="37" t="s">
        <v>728</v>
      </c>
      <c r="B1441" s="37" t="n">
        <v>2025</v>
      </c>
      <c r="C1441" s="37" t="n">
        <v>5</v>
      </c>
      <c r="D1441" s="37" t="n">
        <v>3</v>
      </c>
      <c r="E1441" s="37" t="n">
        <v>5</v>
      </c>
      <c r="F1441" s="37" t="n">
        <v>4</v>
      </c>
      <c r="G1441" s="37" t="n">
        <v>3</v>
      </c>
      <c r="H1441" s="37" t="n">
        <v>5</v>
      </c>
      <c r="I1441" s="37" t="str">
        <f aca="false">IFERROR(VLOOKUP(A1441,Employees!$A$2:$I$1501,9,FALSE()),"Unknown")</f>
        <v>Data &amp; AI</v>
      </c>
    </row>
    <row r="1442" customFormat="false" ht="15" hidden="false" customHeight="false" outlineLevel="0" collapsed="false">
      <c r="A1442" s="37" t="s">
        <v>883</v>
      </c>
      <c r="B1442" s="37" t="n">
        <v>2025</v>
      </c>
      <c r="C1442" s="37" t="n">
        <v>3</v>
      </c>
      <c r="D1442" s="37" t="n">
        <v>3</v>
      </c>
      <c r="E1442" s="37" t="n">
        <v>4</v>
      </c>
      <c r="F1442" s="37" t="n">
        <v>3</v>
      </c>
      <c r="G1442" s="37" t="n">
        <v>4</v>
      </c>
      <c r="H1442" s="37" t="n">
        <v>8</v>
      </c>
      <c r="I1442" s="37" t="str">
        <f aca="false">IFERROR(VLOOKUP(A1442,Employees!$A$2:$I$1501,9,FALSE()),"Unknown")</f>
        <v>Human Resources</v>
      </c>
    </row>
    <row r="1443" customFormat="false" ht="15" hidden="false" customHeight="false" outlineLevel="0" collapsed="false">
      <c r="A1443" s="37" t="s">
        <v>963</v>
      </c>
      <c r="B1443" s="37" t="n">
        <v>2025</v>
      </c>
      <c r="C1443" s="37" t="n">
        <v>4</v>
      </c>
      <c r="D1443" s="37" t="n">
        <v>4</v>
      </c>
      <c r="E1443" s="37" t="n">
        <v>4</v>
      </c>
      <c r="F1443" s="37" t="n">
        <v>4</v>
      </c>
      <c r="G1443" s="37" t="n">
        <v>4</v>
      </c>
      <c r="H1443" s="37" t="n">
        <v>8</v>
      </c>
      <c r="I1443" s="37" t="str">
        <f aca="false">IFERROR(VLOOKUP(A1443,Employees!$A$2:$I$1501,9,FALSE()),"Unknown")</f>
        <v>Engineering</v>
      </c>
    </row>
    <row r="1444" customFormat="false" ht="15" hidden="false" customHeight="false" outlineLevel="0" collapsed="false">
      <c r="A1444" s="37" t="s">
        <v>1670</v>
      </c>
      <c r="B1444" s="37" t="n">
        <v>2025</v>
      </c>
      <c r="C1444" s="37" t="n">
        <v>3</v>
      </c>
      <c r="D1444" s="37" t="n">
        <v>3</v>
      </c>
      <c r="E1444" s="37" t="n">
        <v>4</v>
      </c>
      <c r="F1444" s="37" t="n">
        <v>3</v>
      </c>
      <c r="G1444" s="37" t="n">
        <v>4</v>
      </c>
      <c r="H1444" s="37" t="n">
        <v>5</v>
      </c>
      <c r="I1444" s="37" t="str">
        <f aca="false">IFERROR(VLOOKUP(A1444,Employees!$A$2:$I$1501,9,FALSE()),"Unknown")</f>
        <v>Legal &amp; Compliance</v>
      </c>
    </row>
    <row r="1445" customFormat="false" ht="15" hidden="false" customHeight="false" outlineLevel="0" collapsed="false">
      <c r="A1445" s="37" t="s">
        <v>1117</v>
      </c>
      <c r="B1445" s="37" t="n">
        <v>2025</v>
      </c>
      <c r="C1445" s="37" t="n">
        <v>4</v>
      </c>
      <c r="D1445" s="37" t="n">
        <v>3</v>
      </c>
      <c r="E1445" s="37" t="n">
        <v>3</v>
      </c>
      <c r="F1445" s="37" t="n">
        <v>3</v>
      </c>
      <c r="G1445" s="37" t="n">
        <v>3</v>
      </c>
      <c r="H1445" s="37" t="n">
        <v>7</v>
      </c>
      <c r="I1445" s="37" t="str">
        <f aca="false">IFERROR(VLOOKUP(A1445,Employees!$A$2:$I$1501,9,FALSE()),"Unknown")</f>
        <v>Operations</v>
      </c>
    </row>
    <row r="1446" customFormat="false" ht="15" hidden="false" customHeight="false" outlineLevel="0" collapsed="false">
      <c r="A1446" s="37" t="s">
        <v>980</v>
      </c>
      <c r="B1446" s="37" t="n">
        <v>2025</v>
      </c>
      <c r="C1446" s="37" t="n">
        <v>3</v>
      </c>
      <c r="D1446" s="37" t="n">
        <v>3</v>
      </c>
      <c r="E1446" s="37" t="n">
        <v>2</v>
      </c>
      <c r="F1446" s="37" t="n">
        <v>5</v>
      </c>
      <c r="G1446" s="37" t="n">
        <v>4</v>
      </c>
      <c r="H1446" s="37" t="n">
        <v>8</v>
      </c>
      <c r="I1446" s="37" t="str">
        <f aca="false">IFERROR(VLOOKUP(A1446,Employees!$A$2:$I$1501,9,FALSE()),"Unknown")</f>
        <v>Marketing</v>
      </c>
    </row>
    <row r="1447" customFormat="false" ht="15" hidden="false" customHeight="false" outlineLevel="0" collapsed="false">
      <c r="A1447" s="37" t="s">
        <v>1254</v>
      </c>
      <c r="B1447" s="37" t="n">
        <v>2025</v>
      </c>
      <c r="C1447" s="37" t="n">
        <v>3</v>
      </c>
      <c r="D1447" s="37" t="n">
        <v>4</v>
      </c>
      <c r="E1447" s="37" t="n">
        <v>3</v>
      </c>
      <c r="F1447" s="37" t="n">
        <v>2</v>
      </c>
      <c r="G1447" s="37" t="n">
        <v>2</v>
      </c>
      <c r="H1447" s="37" t="n">
        <v>9</v>
      </c>
      <c r="I1447" s="37" t="str">
        <f aca="false">IFERROR(VLOOKUP(A1447,Employees!$A$2:$I$1501,9,FALSE()),"Unknown")</f>
        <v>Customer Support</v>
      </c>
    </row>
    <row r="1448" customFormat="false" ht="15" hidden="false" customHeight="false" outlineLevel="0" collapsed="false">
      <c r="A1448" s="37" t="s">
        <v>377</v>
      </c>
      <c r="B1448" s="37" t="n">
        <v>2025</v>
      </c>
      <c r="C1448" s="37" t="n">
        <v>3</v>
      </c>
      <c r="D1448" s="37" t="n">
        <v>3</v>
      </c>
      <c r="E1448" s="37" t="n">
        <v>3</v>
      </c>
      <c r="F1448" s="37" t="n">
        <v>3</v>
      </c>
      <c r="G1448" s="37" t="n">
        <v>4</v>
      </c>
      <c r="H1448" s="37" t="n">
        <v>5</v>
      </c>
      <c r="I1448" s="37" t="str">
        <f aca="false">IFERROR(VLOOKUP(A1448,Employees!$A$2:$I$1501,9,FALSE()),"Unknown")</f>
        <v>Finance</v>
      </c>
    </row>
    <row r="1449" customFormat="false" ht="15" hidden="false" customHeight="false" outlineLevel="0" collapsed="false">
      <c r="A1449" s="37" t="s">
        <v>381</v>
      </c>
      <c r="B1449" s="37" t="n">
        <v>2025</v>
      </c>
      <c r="C1449" s="37" t="n">
        <v>4</v>
      </c>
      <c r="D1449" s="37" t="n">
        <v>4</v>
      </c>
      <c r="E1449" s="37" t="n">
        <v>4</v>
      </c>
      <c r="F1449" s="37" t="n">
        <v>3</v>
      </c>
      <c r="G1449" s="37" t="n">
        <v>2</v>
      </c>
      <c r="H1449" s="37" t="n">
        <v>9</v>
      </c>
      <c r="I1449" s="37" t="str">
        <f aca="false">IFERROR(VLOOKUP(A1449,Employees!$A$2:$I$1501,9,FALSE()),"Unknown")</f>
        <v>Data &amp; AI</v>
      </c>
    </row>
    <row r="1450" customFormat="false" ht="15" hidden="false" customHeight="false" outlineLevel="0" collapsed="false">
      <c r="A1450" s="37" t="s">
        <v>863</v>
      </c>
      <c r="B1450" s="37" t="n">
        <v>2025</v>
      </c>
      <c r="C1450" s="37" t="n">
        <v>2</v>
      </c>
      <c r="D1450" s="37" t="n">
        <v>3</v>
      </c>
      <c r="E1450" s="37" t="n">
        <v>3</v>
      </c>
      <c r="F1450" s="37" t="n">
        <v>4</v>
      </c>
      <c r="G1450" s="37" t="n">
        <v>2</v>
      </c>
      <c r="H1450" s="37" t="n">
        <v>5</v>
      </c>
      <c r="I1450" s="37" t="str">
        <f aca="false">IFERROR(VLOOKUP(A1450,Employees!$A$2:$I$1501,9,FALSE()),"Unknown")</f>
        <v>Finance</v>
      </c>
    </row>
    <row r="1451" customFormat="false" ht="15" hidden="false" customHeight="false" outlineLevel="0" collapsed="false">
      <c r="A1451" s="37" t="s">
        <v>701</v>
      </c>
      <c r="B1451" s="37" t="n">
        <v>2025</v>
      </c>
      <c r="C1451" s="37" t="n">
        <v>4</v>
      </c>
      <c r="D1451" s="37" t="n">
        <v>3</v>
      </c>
      <c r="E1451" s="37" t="n">
        <v>2</v>
      </c>
      <c r="F1451" s="37" t="n">
        <v>4</v>
      </c>
      <c r="G1451" s="37" t="n">
        <v>5</v>
      </c>
      <c r="H1451" s="37" t="n">
        <v>9</v>
      </c>
      <c r="I1451" s="37" t="str">
        <f aca="false">IFERROR(VLOOKUP(A1451,Employees!$A$2:$I$1501,9,FALSE()),"Unknown")</f>
        <v>Operations</v>
      </c>
    </row>
    <row r="1452" customFormat="false" ht="15" hidden="false" customHeight="false" outlineLevel="0" collapsed="false">
      <c r="A1452" s="37" t="s">
        <v>605</v>
      </c>
      <c r="B1452" s="37" t="n">
        <v>2025</v>
      </c>
      <c r="C1452" s="37" t="n">
        <v>3</v>
      </c>
      <c r="D1452" s="37" t="n">
        <v>4</v>
      </c>
      <c r="E1452" s="37" t="n">
        <v>4</v>
      </c>
      <c r="F1452" s="37" t="n">
        <v>2</v>
      </c>
      <c r="G1452" s="37" t="n">
        <v>3</v>
      </c>
      <c r="H1452" s="37" t="n">
        <v>10</v>
      </c>
      <c r="I1452" s="37" t="str">
        <f aca="false">IFERROR(VLOOKUP(A1452,Employees!$A$2:$I$1501,9,FALSE()),"Unknown")</f>
        <v>Engineering</v>
      </c>
    </row>
    <row r="1453" customFormat="false" ht="15" hidden="false" customHeight="false" outlineLevel="0" collapsed="false">
      <c r="A1453" s="37" t="s">
        <v>1692</v>
      </c>
      <c r="B1453" s="37" t="n">
        <v>2025</v>
      </c>
      <c r="C1453" s="37" t="n">
        <v>2</v>
      </c>
      <c r="D1453" s="37" t="n">
        <v>3</v>
      </c>
      <c r="E1453" s="37" t="n">
        <v>3</v>
      </c>
      <c r="F1453" s="37" t="n">
        <v>3</v>
      </c>
      <c r="G1453" s="37" t="n">
        <v>5</v>
      </c>
      <c r="H1453" s="37" t="n">
        <v>10</v>
      </c>
      <c r="I1453" s="37" t="str">
        <f aca="false">IFERROR(VLOOKUP(A1453,Employees!$A$2:$I$1501,9,FALSE()),"Unknown")</f>
        <v>Finance</v>
      </c>
    </row>
    <row r="1454" customFormat="false" ht="15" hidden="false" customHeight="false" outlineLevel="0" collapsed="false">
      <c r="A1454" s="37" t="s">
        <v>1036</v>
      </c>
      <c r="B1454" s="37" t="n">
        <v>2025</v>
      </c>
      <c r="C1454" s="37" t="n">
        <v>3</v>
      </c>
      <c r="D1454" s="37" t="n">
        <v>3</v>
      </c>
      <c r="E1454" s="37" t="n">
        <v>5</v>
      </c>
      <c r="F1454" s="37" t="n">
        <v>4</v>
      </c>
      <c r="G1454" s="37" t="n">
        <v>4</v>
      </c>
      <c r="H1454" s="37" t="n">
        <v>9</v>
      </c>
      <c r="I1454" s="37" t="str">
        <f aca="false">IFERROR(VLOOKUP(A1454,Employees!$A$2:$I$1501,9,FALSE()),"Unknown")</f>
        <v>Engineering</v>
      </c>
    </row>
    <row r="1455" customFormat="false" ht="15" hidden="false" customHeight="false" outlineLevel="0" collapsed="false">
      <c r="A1455" s="37" t="s">
        <v>837</v>
      </c>
      <c r="B1455" s="37" t="n">
        <v>2025</v>
      </c>
      <c r="C1455" s="37" t="n">
        <v>4</v>
      </c>
      <c r="D1455" s="37" t="n">
        <v>3</v>
      </c>
      <c r="E1455" s="37" t="n">
        <v>3</v>
      </c>
      <c r="F1455" s="37" t="n">
        <v>4</v>
      </c>
      <c r="G1455" s="37" t="n">
        <v>2</v>
      </c>
      <c r="H1455" s="37" t="n">
        <v>7</v>
      </c>
      <c r="I1455" s="37" t="str">
        <f aca="false">IFERROR(VLOOKUP(A1455,Employees!$A$2:$I$1501,9,FALSE()),"Unknown")</f>
        <v>Engineering</v>
      </c>
    </row>
    <row r="1456" customFormat="false" ht="15" hidden="false" customHeight="false" outlineLevel="0" collapsed="false">
      <c r="A1456" s="37" t="s">
        <v>513</v>
      </c>
      <c r="B1456" s="37" t="n">
        <v>2025</v>
      </c>
      <c r="C1456" s="37" t="n">
        <v>3</v>
      </c>
      <c r="D1456" s="37" t="n">
        <v>4</v>
      </c>
      <c r="E1456" s="37" t="n">
        <v>3</v>
      </c>
      <c r="F1456" s="37" t="n">
        <v>4</v>
      </c>
      <c r="G1456" s="37" t="n">
        <v>4</v>
      </c>
      <c r="H1456" s="37" t="n">
        <v>7</v>
      </c>
      <c r="I1456" s="37" t="str">
        <f aca="false">IFERROR(VLOOKUP(A1456,Employees!$A$2:$I$1501,9,FALSE()),"Unknown")</f>
        <v>Legal &amp; Compliance</v>
      </c>
    </row>
    <row r="1457" customFormat="false" ht="15" hidden="false" customHeight="false" outlineLevel="0" collapsed="false">
      <c r="A1457" s="37" t="s">
        <v>1234</v>
      </c>
      <c r="B1457" s="37" t="n">
        <v>2025</v>
      </c>
      <c r="C1457" s="37" t="n">
        <v>4</v>
      </c>
      <c r="D1457" s="37" t="n">
        <v>4</v>
      </c>
      <c r="E1457" s="37" t="n">
        <v>3</v>
      </c>
      <c r="F1457" s="37" t="n">
        <v>4</v>
      </c>
      <c r="G1457" s="37" t="n">
        <v>3</v>
      </c>
      <c r="H1457" s="37" t="n">
        <v>6</v>
      </c>
      <c r="I1457" s="37" t="str">
        <f aca="false">IFERROR(VLOOKUP(A1457,Employees!$A$2:$I$1501,9,FALSE()),"Unknown")</f>
        <v>Human Resources</v>
      </c>
    </row>
    <row r="1458" customFormat="false" ht="15" hidden="false" customHeight="false" outlineLevel="0" collapsed="false">
      <c r="A1458" s="37" t="s">
        <v>718</v>
      </c>
      <c r="B1458" s="37" t="n">
        <v>2025</v>
      </c>
      <c r="C1458" s="37" t="n">
        <v>5</v>
      </c>
      <c r="D1458" s="37" t="n">
        <v>3</v>
      </c>
      <c r="E1458" s="37" t="n">
        <v>4</v>
      </c>
      <c r="F1458" s="37" t="n">
        <v>4</v>
      </c>
      <c r="G1458" s="37" t="n">
        <v>4</v>
      </c>
      <c r="H1458" s="37" t="n">
        <v>7</v>
      </c>
      <c r="I1458" s="37" t="str">
        <f aca="false">IFERROR(VLOOKUP(A1458,Employees!$A$2:$I$1501,9,FALSE()),"Unknown")</f>
        <v>Customer Support</v>
      </c>
    </row>
    <row r="1459" customFormat="false" ht="15" hidden="false" customHeight="false" outlineLevel="0" collapsed="false">
      <c r="A1459" s="37" t="s">
        <v>947</v>
      </c>
      <c r="B1459" s="37" t="n">
        <v>2025</v>
      </c>
      <c r="C1459" s="37" t="n">
        <v>3</v>
      </c>
      <c r="D1459" s="37" t="n">
        <v>4</v>
      </c>
      <c r="E1459" s="37" t="n">
        <v>2</v>
      </c>
      <c r="F1459" s="37" t="n">
        <v>4</v>
      </c>
      <c r="G1459" s="37" t="n">
        <v>3</v>
      </c>
      <c r="H1459" s="37" t="n">
        <v>3</v>
      </c>
      <c r="I1459" s="37" t="str">
        <f aca="false">IFERROR(VLOOKUP(A1459,Employees!$A$2:$I$1501,9,FALSE()),"Unknown")</f>
        <v>Engineering</v>
      </c>
    </row>
    <row r="1460" customFormat="false" ht="15" hidden="false" customHeight="false" outlineLevel="0" collapsed="false">
      <c r="A1460" s="37" t="s">
        <v>1058</v>
      </c>
      <c r="B1460" s="37" t="n">
        <v>2025</v>
      </c>
      <c r="C1460" s="37" t="n">
        <v>4</v>
      </c>
      <c r="D1460" s="37" t="n">
        <v>3</v>
      </c>
      <c r="E1460" s="37" t="n">
        <v>2</v>
      </c>
      <c r="F1460" s="37" t="n">
        <v>5</v>
      </c>
      <c r="G1460" s="37" t="n">
        <v>4</v>
      </c>
      <c r="H1460" s="37" t="n">
        <v>9</v>
      </c>
      <c r="I1460" s="37" t="str">
        <f aca="false">IFERROR(VLOOKUP(A1460,Employees!$A$2:$I$1501,9,FALSE()),"Unknown")</f>
        <v>Engineering</v>
      </c>
    </row>
    <row r="1461" customFormat="false" ht="15" hidden="false" customHeight="false" outlineLevel="0" collapsed="false">
      <c r="A1461" s="37" t="s">
        <v>637</v>
      </c>
      <c r="B1461" s="37" t="n">
        <v>2025</v>
      </c>
      <c r="C1461" s="37" t="n">
        <v>4</v>
      </c>
      <c r="D1461" s="37" t="n">
        <v>3</v>
      </c>
      <c r="E1461" s="37" t="n">
        <v>3</v>
      </c>
      <c r="F1461" s="37" t="n">
        <v>3</v>
      </c>
      <c r="G1461" s="37" t="n">
        <v>2</v>
      </c>
      <c r="H1461" s="37" t="n">
        <v>10</v>
      </c>
      <c r="I1461" s="37" t="str">
        <f aca="false">IFERROR(VLOOKUP(A1461,Employees!$A$2:$I$1501,9,FALSE()),"Unknown")</f>
        <v>Sales</v>
      </c>
    </row>
    <row r="1462" customFormat="false" ht="15" hidden="false" customHeight="false" outlineLevel="0" collapsed="false">
      <c r="A1462" s="37" t="s">
        <v>1182</v>
      </c>
      <c r="B1462" s="37" t="n">
        <v>2025</v>
      </c>
      <c r="C1462" s="37" t="n">
        <v>4</v>
      </c>
      <c r="D1462" s="37" t="n">
        <v>3</v>
      </c>
      <c r="E1462" s="37" t="n">
        <v>4</v>
      </c>
      <c r="F1462" s="37" t="n">
        <v>2</v>
      </c>
      <c r="G1462" s="37" t="n">
        <v>3</v>
      </c>
      <c r="H1462" s="37" t="n">
        <v>10</v>
      </c>
      <c r="I1462" s="37" t="str">
        <f aca="false">IFERROR(VLOOKUP(A1462,Employees!$A$2:$I$1501,9,FALSE()),"Unknown")</f>
        <v>Engineering</v>
      </c>
    </row>
    <row r="1463" customFormat="false" ht="15" hidden="false" customHeight="false" outlineLevel="0" collapsed="false">
      <c r="A1463" s="37" t="s">
        <v>1160</v>
      </c>
      <c r="B1463" s="37" t="n">
        <v>2025</v>
      </c>
      <c r="C1463" s="37" t="n">
        <v>3</v>
      </c>
      <c r="D1463" s="37" t="n">
        <v>4</v>
      </c>
      <c r="E1463" s="37" t="n">
        <v>4</v>
      </c>
      <c r="F1463" s="37" t="n">
        <v>3</v>
      </c>
      <c r="G1463" s="37" t="n">
        <v>3</v>
      </c>
      <c r="H1463" s="37" t="n">
        <v>10</v>
      </c>
      <c r="I1463" s="37" t="str">
        <f aca="false">IFERROR(VLOOKUP(A1463,Employees!$A$2:$I$1501,9,FALSE()),"Unknown")</f>
        <v>Engineering</v>
      </c>
    </row>
    <row r="1464" customFormat="false" ht="15" hidden="false" customHeight="false" outlineLevel="0" collapsed="false">
      <c r="A1464" s="37" t="s">
        <v>1351</v>
      </c>
      <c r="B1464" s="37" t="n">
        <v>2025</v>
      </c>
      <c r="C1464" s="37" t="n">
        <v>3</v>
      </c>
      <c r="D1464" s="37" t="n">
        <v>3</v>
      </c>
      <c r="E1464" s="37" t="n">
        <v>4</v>
      </c>
      <c r="F1464" s="37" t="n">
        <v>2</v>
      </c>
      <c r="G1464" s="37" t="n">
        <v>5</v>
      </c>
      <c r="H1464" s="37" t="n">
        <v>7</v>
      </c>
      <c r="I1464" s="37" t="str">
        <f aca="false">IFERROR(VLOOKUP(A1464,Employees!$A$2:$I$1501,9,FALSE()),"Unknown")</f>
        <v>Data &amp; AI</v>
      </c>
    </row>
    <row r="1465" customFormat="false" ht="15" hidden="false" customHeight="false" outlineLevel="0" collapsed="false">
      <c r="A1465" s="37" t="s">
        <v>1038</v>
      </c>
      <c r="B1465" s="37" t="n">
        <v>2025</v>
      </c>
      <c r="C1465" s="37" t="n">
        <v>4</v>
      </c>
      <c r="D1465" s="37" t="n">
        <v>4</v>
      </c>
      <c r="E1465" s="37" t="n">
        <v>3</v>
      </c>
      <c r="F1465" s="37" t="n">
        <v>4</v>
      </c>
      <c r="G1465" s="37" t="n">
        <v>4</v>
      </c>
      <c r="H1465" s="37" t="n">
        <v>9</v>
      </c>
      <c r="I1465" s="37" t="str">
        <f aca="false">IFERROR(VLOOKUP(A1465,Employees!$A$2:$I$1501,9,FALSE()),"Unknown")</f>
        <v>Sales</v>
      </c>
    </row>
    <row r="1466" customFormat="false" ht="15" hidden="false" customHeight="false" outlineLevel="0" collapsed="false">
      <c r="A1466" s="37" t="s">
        <v>1573</v>
      </c>
      <c r="B1466" s="37" t="n">
        <v>2025</v>
      </c>
      <c r="C1466" s="37" t="n">
        <v>2</v>
      </c>
      <c r="D1466" s="37" t="n">
        <v>3</v>
      </c>
      <c r="E1466" s="37" t="n">
        <v>3</v>
      </c>
      <c r="F1466" s="37" t="n">
        <v>5</v>
      </c>
      <c r="G1466" s="37" t="n">
        <v>2</v>
      </c>
      <c r="H1466" s="37" t="n">
        <v>6</v>
      </c>
      <c r="I1466" s="37" t="str">
        <f aca="false">IFERROR(VLOOKUP(A1466,Employees!$A$2:$I$1501,9,FALSE()),"Unknown")</f>
        <v>Engineering</v>
      </c>
    </row>
    <row r="1467" customFormat="false" ht="15" hidden="false" customHeight="false" outlineLevel="0" collapsed="false">
      <c r="A1467" s="37" t="s">
        <v>1504</v>
      </c>
      <c r="B1467" s="37" t="n">
        <v>2025</v>
      </c>
      <c r="C1467" s="37" t="n">
        <v>5</v>
      </c>
      <c r="D1467" s="37" t="n">
        <v>3</v>
      </c>
      <c r="E1467" s="37" t="n">
        <v>3</v>
      </c>
      <c r="F1467" s="37" t="n">
        <v>5</v>
      </c>
      <c r="G1467" s="37" t="n">
        <v>4</v>
      </c>
      <c r="H1467" s="37" t="n">
        <v>10</v>
      </c>
      <c r="I1467" s="37" t="str">
        <f aca="false">IFERROR(VLOOKUP(A1467,Employees!$A$2:$I$1501,9,FALSE()),"Unknown")</f>
        <v>Engineering</v>
      </c>
    </row>
    <row r="1468" customFormat="false" ht="15" hidden="false" customHeight="false" outlineLevel="0" collapsed="false">
      <c r="A1468" s="37" t="s">
        <v>567</v>
      </c>
      <c r="B1468" s="37" t="n">
        <v>2025</v>
      </c>
      <c r="C1468" s="37" t="n">
        <v>4</v>
      </c>
      <c r="D1468" s="37" t="n">
        <v>4</v>
      </c>
      <c r="E1468" s="37" t="n">
        <v>4</v>
      </c>
      <c r="F1468" s="37" t="n">
        <v>4</v>
      </c>
      <c r="G1468" s="37" t="n">
        <v>3</v>
      </c>
      <c r="H1468" s="37" t="n">
        <v>10</v>
      </c>
      <c r="I1468" s="37" t="str">
        <f aca="false">IFERROR(VLOOKUP(A1468,Employees!$A$2:$I$1501,9,FALSE()),"Unknown")</f>
        <v>Engineering</v>
      </c>
    </row>
    <row r="1469" customFormat="false" ht="15" hidden="false" customHeight="false" outlineLevel="0" collapsed="false">
      <c r="A1469" s="37" t="s">
        <v>1561</v>
      </c>
      <c r="B1469" s="37" t="n">
        <v>2025</v>
      </c>
      <c r="C1469" s="37" t="n">
        <v>3</v>
      </c>
      <c r="D1469" s="37" t="n">
        <v>5</v>
      </c>
      <c r="E1469" s="37" t="n">
        <v>4</v>
      </c>
      <c r="F1469" s="37" t="n">
        <v>3</v>
      </c>
      <c r="G1469" s="37" t="n">
        <v>4</v>
      </c>
      <c r="H1469" s="37" t="n">
        <v>8</v>
      </c>
      <c r="I1469" s="37" t="str">
        <f aca="false">IFERROR(VLOOKUP(A1469,Employees!$A$2:$I$1501,9,FALSE()),"Unknown")</f>
        <v>Sales</v>
      </c>
    </row>
    <row r="1470" customFormat="false" ht="15" hidden="false" customHeight="false" outlineLevel="0" collapsed="false">
      <c r="A1470" s="37" t="s">
        <v>480</v>
      </c>
      <c r="B1470" s="37" t="n">
        <v>2026</v>
      </c>
      <c r="C1470" s="37" t="n">
        <v>2</v>
      </c>
      <c r="D1470" s="37" t="n">
        <v>4</v>
      </c>
      <c r="E1470" s="37" t="n">
        <v>2</v>
      </c>
      <c r="F1470" s="37" t="n">
        <v>4</v>
      </c>
      <c r="G1470" s="37" t="n">
        <v>3</v>
      </c>
      <c r="H1470" s="37" t="n">
        <v>10</v>
      </c>
      <c r="I1470" s="37" t="str">
        <f aca="false">IFERROR(VLOOKUP(A1470,Employees!$A$2:$I$1501,9,FALSE()),"Unknown")</f>
        <v>Sales</v>
      </c>
    </row>
    <row r="1471" customFormat="false" ht="15" hidden="false" customHeight="false" outlineLevel="0" collapsed="false">
      <c r="A1471" s="37" t="s">
        <v>741</v>
      </c>
      <c r="B1471" s="37" t="n">
        <v>2026</v>
      </c>
      <c r="C1471" s="37" t="n">
        <v>3</v>
      </c>
      <c r="D1471" s="37" t="n">
        <v>2</v>
      </c>
      <c r="E1471" s="37" t="n">
        <v>2</v>
      </c>
      <c r="F1471" s="37" t="n">
        <v>5</v>
      </c>
      <c r="G1471" s="37" t="n">
        <v>5</v>
      </c>
      <c r="H1471" s="37" t="n">
        <v>10</v>
      </c>
      <c r="I1471" s="37" t="str">
        <f aca="false">IFERROR(VLOOKUP(A1471,Employees!$A$2:$I$1501,9,FALSE()),"Unknown")</f>
        <v>Engineering</v>
      </c>
    </row>
    <row r="1472" customFormat="false" ht="15" hidden="false" customHeight="false" outlineLevel="0" collapsed="false">
      <c r="A1472" s="37" t="s">
        <v>1288</v>
      </c>
      <c r="B1472" s="37" t="n">
        <v>2026</v>
      </c>
      <c r="C1472" s="37" t="n">
        <v>2</v>
      </c>
      <c r="D1472" s="37" t="n">
        <v>2</v>
      </c>
      <c r="E1472" s="37" t="n">
        <v>2</v>
      </c>
      <c r="F1472" s="37" t="n">
        <v>4</v>
      </c>
      <c r="G1472" s="37" t="n">
        <v>5</v>
      </c>
      <c r="H1472" s="37" t="n">
        <v>9</v>
      </c>
      <c r="I1472" s="37" t="str">
        <f aca="false">IFERROR(VLOOKUP(A1472,Employees!$A$2:$I$1501,9,FALSE()),"Unknown")</f>
        <v>Customer Support</v>
      </c>
    </row>
    <row r="1473" customFormat="false" ht="15" hidden="false" customHeight="false" outlineLevel="0" collapsed="false">
      <c r="A1473" s="37" t="s">
        <v>535</v>
      </c>
      <c r="B1473" s="37" t="n">
        <v>2026</v>
      </c>
      <c r="C1473" s="37" t="n">
        <v>4</v>
      </c>
      <c r="D1473" s="37" t="n">
        <v>3</v>
      </c>
      <c r="E1473" s="37" t="n">
        <v>3</v>
      </c>
      <c r="F1473" s="37" t="n">
        <v>4</v>
      </c>
      <c r="G1473" s="37" t="n">
        <v>4</v>
      </c>
      <c r="H1473" s="37" t="n">
        <v>7</v>
      </c>
      <c r="I1473" s="37" t="str">
        <f aca="false">IFERROR(VLOOKUP(A1473,Employees!$A$2:$I$1501,9,FALSE()),"Unknown")</f>
        <v>Engineering</v>
      </c>
    </row>
    <row r="1474" customFormat="false" ht="15" hidden="false" customHeight="false" outlineLevel="0" collapsed="false">
      <c r="A1474" s="37" t="s">
        <v>1319</v>
      </c>
      <c r="B1474" s="37" t="n">
        <v>2026</v>
      </c>
      <c r="C1474" s="37" t="n">
        <v>4</v>
      </c>
      <c r="D1474" s="37" t="n">
        <v>4</v>
      </c>
      <c r="E1474" s="37" t="n">
        <v>3</v>
      </c>
      <c r="F1474" s="37" t="n">
        <v>3</v>
      </c>
      <c r="G1474" s="37" t="n">
        <v>3</v>
      </c>
      <c r="H1474" s="37" t="n">
        <v>7</v>
      </c>
      <c r="I1474" s="37" t="str">
        <f aca="false">IFERROR(VLOOKUP(A1474,Employees!$A$2:$I$1501,9,FALSE()),"Unknown")</f>
        <v>Engineering</v>
      </c>
    </row>
    <row r="1475" customFormat="false" ht="15" hidden="false" customHeight="false" outlineLevel="0" collapsed="false">
      <c r="A1475" s="37" t="s">
        <v>1394</v>
      </c>
      <c r="B1475" s="37" t="n">
        <v>2026</v>
      </c>
      <c r="C1475" s="37" t="n">
        <v>3</v>
      </c>
      <c r="D1475" s="37" t="n">
        <v>4</v>
      </c>
      <c r="E1475" s="37" t="n">
        <v>5</v>
      </c>
      <c r="F1475" s="37" t="n">
        <v>4</v>
      </c>
      <c r="G1475" s="37" t="n">
        <v>4</v>
      </c>
      <c r="H1475" s="37" t="n">
        <v>9</v>
      </c>
      <c r="I1475" s="37" t="str">
        <f aca="false">IFERROR(VLOOKUP(A1475,Employees!$A$2:$I$1501,9,FALSE()),"Unknown")</f>
        <v>Legal &amp; Compliance</v>
      </c>
    </row>
    <row r="1476" customFormat="false" ht="15" hidden="false" customHeight="false" outlineLevel="0" collapsed="false">
      <c r="A1476" s="37" t="s">
        <v>1238</v>
      </c>
      <c r="B1476" s="37" t="n">
        <v>2026</v>
      </c>
      <c r="C1476" s="37" t="n">
        <v>4</v>
      </c>
      <c r="D1476" s="37" t="n">
        <v>5</v>
      </c>
      <c r="E1476" s="37" t="n">
        <v>4</v>
      </c>
      <c r="F1476" s="37" t="n">
        <v>4</v>
      </c>
      <c r="G1476" s="37" t="n">
        <v>5</v>
      </c>
      <c r="H1476" s="37" t="n">
        <v>10</v>
      </c>
      <c r="I1476" s="37" t="str">
        <f aca="false">IFERROR(VLOOKUP(A1476,Employees!$A$2:$I$1501,9,FALSE()),"Unknown")</f>
        <v>Marketing</v>
      </c>
    </row>
    <row r="1477" customFormat="false" ht="15" hidden="false" customHeight="false" outlineLevel="0" collapsed="false">
      <c r="A1477" s="37" t="s">
        <v>1313</v>
      </c>
      <c r="B1477" s="37" t="n">
        <v>2026</v>
      </c>
      <c r="C1477" s="37" t="n">
        <v>3</v>
      </c>
      <c r="D1477" s="37" t="n">
        <v>5</v>
      </c>
      <c r="E1477" s="37" t="n">
        <v>3</v>
      </c>
      <c r="F1477" s="37" t="n">
        <v>3</v>
      </c>
      <c r="G1477" s="37" t="n">
        <v>4</v>
      </c>
      <c r="H1477" s="37" t="n">
        <v>10</v>
      </c>
      <c r="I1477" s="37" t="str">
        <f aca="false">IFERROR(VLOOKUP(A1477,Employees!$A$2:$I$1501,9,FALSE()),"Unknown")</f>
        <v>Engineering</v>
      </c>
    </row>
    <row r="1478" customFormat="false" ht="15" hidden="false" customHeight="false" outlineLevel="0" collapsed="false">
      <c r="A1478" s="37" t="s">
        <v>876</v>
      </c>
      <c r="B1478" s="37" t="n">
        <v>2026</v>
      </c>
      <c r="C1478" s="37" t="n">
        <v>3</v>
      </c>
      <c r="D1478" s="37" t="n">
        <v>4</v>
      </c>
      <c r="E1478" s="37" t="n">
        <v>4</v>
      </c>
      <c r="F1478" s="37" t="n">
        <v>4</v>
      </c>
      <c r="G1478" s="37" t="n">
        <v>3</v>
      </c>
      <c r="H1478" s="37" t="n">
        <v>9</v>
      </c>
      <c r="I1478" s="37" t="str">
        <f aca="false">IFERROR(VLOOKUP(A1478,Employees!$A$2:$I$1501,9,FALSE()),"Unknown")</f>
        <v>Sales</v>
      </c>
    </row>
    <row r="1479" customFormat="false" ht="15" hidden="false" customHeight="false" outlineLevel="0" collapsed="false">
      <c r="A1479" s="37" t="s">
        <v>1220</v>
      </c>
      <c r="B1479" s="37" t="n">
        <v>2026</v>
      </c>
      <c r="C1479" s="37" t="n">
        <v>2</v>
      </c>
      <c r="D1479" s="37" t="n">
        <v>5</v>
      </c>
      <c r="E1479" s="37" t="n">
        <v>5</v>
      </c>
      <c r="F1479" s="37" t="n">
        <v>3</v>
      </c>
      <c r="G1479" s="37" t="n">
        <v>2</v>
      </c>
      <c r="H1479" s="37" t="n">
        <v>8</v>
      </c>
      <c r="I1479" s="37" t="str">
        <f aca="false">IFERROR(VLOOKUP(A1479,Employees!$A$2:$I$1501,9,FALSE()),"Unknown")</f>
        <v>Engineering</v>
      </c>
    </row>
    <row r="1480" customFormat="false" ht="15" hidden="false" customHeight="false" outlineLevel="0" collapsed="false">
      <c r="A1480" s="37" t="s">
        <v>1831</v>
      </c>
      <c r="B1480" s="37" t="n">
        <v>2026</v>
      </c>
      <c r="C1480" s="37" t="n">
        <v>3</v>
      </c>
      <c r="D1480" s="37" t="n">
        <v>3</v>
      </c>
      <c r="E1480" s="37" t="n">
        <v>4</v>
      </c>
      <c r="F1480" s="37" t="n">
        <v>3</v>
      </c>
      <c r="G1480" s="37" t="n">
        <v>5</v>
      </c>
      <c r="H1480" s="37" t="n">
        <v>6</v>
      </c>
      <c r="I1480" s="37" t="str">
        <f aca="false">IFERROR(VLOOKUP(A1480,Employees!$A$2:$I$1501,9,FALSE()),"Unknown")</f>
        <v>Engineering</v>
      </c>
    </row>
    <row r="1481" customFormat="false" ht="15" hidden="false" customHeight="false" outlineLevel="0" collapsed="false">
      <c r="A1481" s="37" t="s">
        <v>1935</v>
      </c>
      <c r="B1481" s="37" t="n">
        <v>2026</v>
      </c>
      <c r="C1481" s="37" t="n">
        <v>4</v>
      </c>
      <c r="D1481" s="37" t="n">
        <v>2</v>
      </c>
      <c r="E1481" s="37" t="n">
        <v>3</v>
      </c>
      <c r="F1481" s="37" t="n">
        <v>4</v>
      </c>
      <c r="G1481" s="37" t="n">
        <v>3</v>
      </c>
      <c r="H1481" s="37" t="n">
        <v>7</v>
      </c>
      <c r="I1481" s="37" t="str">
        <f aca="false">IFERROR(VLOOKUP(A1481,Employees!$A$2:$I$1501,9,FALSE()),"Unknown")</f>
        <v>Sales</v>
      </c>
    </row>
    <row r="1482" customFormat="false" ht="15" hidden="false" customHeight="false" outlineLevel="0" collapsed="false">
      <c r="A1482" s="37" t="s">
        <v>1467</v>
      </c>
      <c r="B1482" s="37" t="n">
        <v>2026</v>
      </c>
      <c r="C1482" s="37" t="n">
        <v>2</v>
      </c>
      <c r="D1482" s="37" t="n">
        <v>2</v>
      </c>
      <c r="E1482" s="37" t="n">
        <v>2</v>
      </c>
      <c r="F1482" s="37" t="n">
        <v>3</v>
      </c>
      <c r="G1482" s="37" t="n">
        <v>4</v>
      </c>
      <c r="H1482" s="37" t="n">
        <v>7</v>
      </c>
      <c r="I1482" s="37" t="str">
        <f aca="false">IFERROR(VLOOKUP(A1482,Employees!$A$2:$I$1501,9,FALSE()),"Unknown")</f>
        <v>Customer Support</v>
      </c>
    </row>
    <row r="1483" customFormat="false" ht="15" hidden="false" customHeight="false" outlineLevel="0" collapsed="false">
      <c r="A1483" s="37" t="s">
        <v>606</v>
      </c>
      <c r="B1483" s="37" t="n">
        <v>2026</v>
      </c>
      <c r="C1483" s="37" t="n">
        <v>4</v>
      </c>
      <c r="D1483" s="37" t="n">
        <v>5</v>
      </c>
      <c r="E1483" s="37" t="n">
        <v>3</v>
      </c>
      <c r="F1483" s="37" t="n">
        <v>2</v>
      </c>
      <c r="G1483" s="37" t="n">
        <v>4</v>
      </c>
      <c r="H1483" s="37" t="n">
        <v>10</v>
      </c>
      <c r="I1483" s="37" t="str">
        <f aca="false">IFERROR(VLOOKUP(A1483,Employees!$A$2:$I$1501,9,FALSE()),"Unknown")</f>
        <v>Sales</v>
      </c>
    </row>
    <row r="1484" customFormat="false" ht="15" hidden="false" customHeight="false" outlineLevel="0" collapsed="false">
      <c r="A1484" s="37" t="s">
        <v>1659</v>
      </c>
      <c r="B1484" s="37" t="n">
        <v>2026</v>
      </c>
      <c r="C1484" s="37" t="n">
        <v>5</v>
      </c>
      <c r="D1484" s="37" t="n">
        <v>3</v>
      </c>
      <c r="E1484" s="37" t="n">
        <v>5</v>
      </c>
      <c r="F1484" s="37" t="n">
        <v>4</v>
      </c>
      <c r="G1484" s="37" t="n">
        <v>3</v>
      </c>
      <c r="H1484" s="37" t="n">
        <v>5</v>
      </c>
      <c r="I1484" s="37" t="str">
        <f aca="false">IFERROR(VLOOKUP(A1484,Employees!$A$2:$I$1501,9,FALSE()),"Unknown")</f>
        <v>Operations</v>
      </c>
    </row>
    <row r="1485" customFormat="false" ht="15" hidden="false" customHeight="false" outlineLevel="0" collapsed="false">
      <c r="A1485" s="37" t="s">
        <v>1457</v>
      </c>
      <c r="B1485" s="37" t="n">
        <v>2026</v>
      </c>
      <c r="C1485" s="37" t="n">
        <v>3</v>
      </c>
      <c r="D1485" s="37" t="n">
        <v>4</v>
      </c>
      <c r="E1485" s="37" t="n">
        <v>4</v>
      </c>
      <c r="F1485" s="37" t="n">
        <v>1</v>
      </c>
      <c r="G1485" s="37" t="n">
        <v>4</v>
      </c>
      <c r="H1485" s="37" t="n">
        <v>6</v>
      </c>
      <c r="I1485" s="37" t="str">
        <f aca="false">IFERROR(VLOOKUP(A1485,Employees!$A$2:$I$1501,9,FALSE()),"Unknown")</f>
        <v>Operations</v>
      </c>
    </row>
    <row r="1486" customFormat="false" ht="15" hidden="false" customHeight="false" outlineLevel="0" collapsed="false">
      <c r="A1486" s="37" t="s">
        <v>1403</v>
      </c>
      <c r="B1486" s="37" t="n">
        <v>2026</v>
      </c>
      <c r="C1486" s="37" t="n">
        <v>3</v>
      </c>
      <c r="D1486" s="37" t="n">
        <v>4</v>
      </c>
      <c r="E1486" s="37" t="n">
        <v>5</v>
      </c>
      <c r="F1486" s="37" t="n">
        <v>3</v>
      </c>
      <c r="G1486" s="37" t="n">
        <v>4</v>
      </c>
      <c r="H1486" s="37" t="n">
        <v>4</v>
      </c>
      <c r="I1486" s="37" t="str">
        <f aca="false">IFERROR(VLOOKUP(A1486,Employees!$A$2:$I$1501,9,FALSE()),"Unknown")</f>
        <v>Data &amp; AI</v>
      </c>
    </row>
    <row r="1487" customFormat="false" ht="15" hidden="false" customHeight="false" outlineLevel="0" collapsed="false">
      <c r="A1487" s="37" t="s">
        <v>949</v>
      </c>
      <c r="B1487" s="37" t="n">
        <v>2026</v>
      </c>
      <c r="C1487" s="37" t="n">
        <v>4</v>
      </c>
      <c r="D1487" s="37" t="n">
        <v>3</v>
      </c>
      <c r="E1487" s="37" t="n">
        <v>5</v>
      </c>
      <c r="F1487" s="37" t="n">
        <v>4</v>
      </c>
      <c r="G1487" s="37" t="n">
        <v>3</v>
      </c>
      <c r="H1487" s="37" t="n">
        <v>7</v>
      </c>
      <c r="I1487" s="37" t="str">
        <f aca="false">IFERROR(VLOOKUP(A1487,Employees!$A$2:$I$1501,9,FALSE()),"Unknown")</f>
        <v>Engineering</v>
      </c>
    </row>
    <row r="1488" customFormat="false" ht="15" hidden="false" customHeight="false" outlineLevel="0" collapsed="false">
      <c r="A1488" s="37" t="s">
        <v>1821</v>
      </c>
      <c r="B1488" s="37" t="n">
        <v>2026</v>
      </c>
      <c r="C1488" s="37" t="n">
        <v>4</v>
      </c>
      <c r="D1488" s="37" t="n">
        <v>4</v>
      </c>
      <c r="E1488" s="37" t="n">
        <v>2</v>
      </c>
      <c r="F1488" s="37" t="n">
        <v>3</v>
      </c>
      <c r="G1488" s="37" t="n">
        <v>3</v>
      </c>
      <c r="H1488" s="37" t="n">
        <v>8</v>
      </c>
      <c r="I1488" s="37" t="str">
        <f aca="false">IFERROR(VLOOKUP(A1488,Employees!$A$2:$I$1501,9,FALSE()),"Unknown")</f>
        <v>Human Resources</v>
      </c>
    </row>
    <row r="1489" customFormat="false" ht="15" hidden="false" customHeight="false" outlineLevel="0" collapsed="false">
      <c r="A1489" s="37" t="s">
        <v>1388</v>
      </c>
      <c r="B1489" s="37" t="n">
        <v>2026</v>
      </c>
      <c r="C1489" s="37" t="n">
        <v>5</v>
      </c>
      <c r="D1489" s="37" t="n">
        <v>2</v>
      </c>
      <c r="E1489" s="37" t="n">
        <v>4</v>
      </c>
      <c r="F1489" s="37" t="n">
        <v>4</v>
      </c>
      <c r="G1489" s="37" t="n">
        <v>3</v>
      </c>
      <c r="H1489" s="37" t="n">
        <v>9</v>
      </c>
      <c r="I1489" s="37" t="str">
        <f aca="false">IFERROR(VLOOKUP(A1489,Employees!$A$2:$I$1501,9,FALSE()),"Unknown")</f>
        <v>Engineering</v>
      </c>
    </row>
    <row r="1490" customFormat="false" ht="15" hidden="false" customHeight="false" outlineLevel="0" collapsed="false">
      <c r="A1490" s="37" t="s">
        <v>1090</v>
      </c>
      <c r="B1490" s="37" t="n">
        <v>2026</v>
      </c>
      <c r="C1490" s="37" t="n">
        <v>3</v>
      </c>
      <c r="D1490" s="37" t="n">
        <v>2</v>
      </c>
      <c r="E1490" s="37" t="n">
        <v>1</v>
      </c>
      <c r="F1490" s="37" t="n">
        <v>3</v>
      </c>
      <c r="G1490" s="37" t="n">
        <v>3</v>
      </c>
      <c r="H1490" s="37" t="n">
        <v>8</v>
      </c>
      <c r="I1490" s="37" t="str">
        <f aca="false">IFERROR(VLOOKUP(A1490,Employees!$A$2:$I$1501,9,FALSE()),"Unknown")</f>
        <v>Customer Support</v>
      </c>
    </row>
    <row r="1491" customFormat="false" ht="15" hidden="false" customHeight="false" outlineLevel="0" collapsed="false">
      <c r="A1491" s="37" t="s">
        <v>462</v>
      </c>
      <c r="B1491" s="37" t="n">
        <v>2026</v>
      </c>
      <c r="C1491" s="37" t="n">
        <v>4</v>
      </c>
      <c r="D1491" s="37" t="n">
        <v>3</v>
      </c>
      <c r="E1491" s="37" t="n">
        <v>2</v>
      </c>
      <c r="F1491" s="37" t="n">
        <v>3</v>
      </c>
      <c r="G1491" s="37" t="n">
        <v>3</v>
      </c>
      <c r="H1491" s="37" t="n">
        <v>10</v>
      </c>
      <c r="I1491" s="37" t="str">
        <f aca="false">IFERROR(VLOOKUP(A1491,Employees!$A$2:$I$1501,9,FALSE()),"Unknown")</f>
        <v>Operations</v>
      </c>
    </row>
    <row r="1492" customFormat="false" ht="15" hidden="false" customHeight="false" outlineLevel="0" collapsed="false">
      <c r="A1492" s="37" t="s">
        <v>1477</v>
      </c>
      <c r="B1492" s="37" t="n">
        <v>2026</v>
      </c>
      <c r="C1492" s="37" t="n">
        <v>4</v>
      </c>
      <c r="D1492" s="37" t="n">
        <v>2</v>
      </c>
      <c r="E1492" s="37" t="n">
        <v>3</v>
      </c>
      <c r="F1492" s="37" t="n">
        <v>4</v>
      </c>
      <c r="G1492" s="37" t="n">
        <v>4</v>
      </c>
      <c r="H1492" s="37" t="n">
        <v>4</v>
      </c>
      <c r="I1492" s="37" t="str">
        <f aca="false">IFERROR(VLOOKUP(A1492,Employees!$A$2:$I$1501,9,FALSE()),"Unknown")</f>
        <v>Operations</v>
      </c>
    </row>
    <row r="1493" customFormat="false" ht="15" hidden="false" customHeight="false" outlineLevel="0" collapsed="false">
      <c r="A1493" s="37" t="s">
        <v>1803</v>
      </c>
      <c r="B1493" s="37" t="n">
        <v>2026</v>
      </c>
      <c r="C1493" s="37" t="n">
        <v>4</v>
      </c>
      <c r="D1493" s="37" t="n">
        <v>4</v>
      </c>
      <c r="E1493" s="37" t="n">
        <v>3</v>
      </c>
      <c r="F1493" s="37" t="n">
        <v>3</v>
      </c>
      <c r="G1493" s="37" t="n">
        <v>5</v>
      </c>
      <c r="H1493" s="37" t="n">
        <v>4</v>
      </c>
      <c r="I1493" s="37" t="str">
        <f aca="false">IFERROR(VLOOKUP(A1493,Employees!$A$2:$I$1501,9,FALSE()),"Unknown")</f>
        <v>Engineering</v>
      </c>
    </row>
    <row r="1494" customFormat="false" ht="15" hidden="false" customHeight="false" outlineLevel="0" collapsed="false">
      <c r="A1494" s="37" t="s">
        <v>1402</v>
      </c>
      <c r="B1494" s="37" t="n">
        <v>2026</v>
      </c>
      <c r="C1494" s="37" t="n">
        <v>2</v>
      </c>
      <c r="D1494" s="37" t="n">
        <v>3</v>
      </c>
      <c r="E1494" s="37" t="n">
        <v>4</v>
      </c>
      <c r="F1494" s="37" t="n">
        <v>2</v>
      </c>
      <c r="G1494" s="37" t="n">
        <v>3</v>
      </c>
      <c r="H1494" s="37" t="n">
        <v>7</v>
      </c>
      <c r="I1494" s="37" t="str">
        <f aca="false">IFERROR(VLOOKUP(A1494,Employees!$A$2:$I$1501,9,FALSE()),"Unknown")</f>
        <v>Data &amp; AI</v>
      </c>
    </row>
    <row r="1495" customFormat="false" ht="15" hidden="false" customHeight="false" outlineLevel="0" collapsed="false">
      <c r="A1495" s="37" t="s">
        <v>1205</v>
      </c>
      <c r="B1495" s="37" t="n">
        <v>2026</v>
      </c>
      <c r="C1495" s="37" t="n">
        <v>4</v>
      </c>
      <c r="D1495" s="37" t="n">
        <v>3</v>
      </c>
      <c r="E1495" s="37" t="n">
        <v>3</v>
      </c>
      <c r="F1495" s="37" t="n">
        <v>3</v>
      </c>
      <c r="G1495" s="37" t="n">
        <v>5</v>
      </c>
      <c r="H1495" s="37" t="n">
        <v>9</v>
      </c>
      <c r="I1495" s="37" t="str">
        <f aca="false">IFERROR(VLOOKUP(A1495,Employees!$A$2:$I$1501,9,FALSE()),"Unknown")</f>
        <v>Finance</v>
      </c>
    </row>
    <row r="1496" customFormat="false" ht="15" hidden="false" customHeight="false" outlineLevel="0" collapsed="false">
      <c r="A1496" s="37" t="s">
        <v>1696</v>
      </c>
      <c r="B1496" s="37" t="n">
        <v>2026</v>
      </c>
      <c r="C1496" s="37" t="n">
        <v>4</v>
      </c>
      <c r="D1496" s="37" t="n">
        <v>3</v>
      </c>
      <c r="E1496" s="37" t="n">
        <v>3</v>
      </c>
      <c r="F1496" s="37" t="n">
        <v>4</v>
      </c>
      <c r="G1496" s="37" t="n">
        <v>3</v>
      </c>
      <c r="H1496" s="37" t="n">
        <v>6</v>
      </c>
      <c r="I1496" s="37" t="str">
        <f aca="false">IFERROR(VLOOKUP(A1496,Employees!$A$2:$I$1501,9,FALSE()),"Unknown")</f>
        <v>Engineering</v>
      </c>
    </row>
    <row r="1497" customFormat="false" ht="15" hidden="false" customHeight="false" outlineLevel="0" collapsed="false">
      <c r="A1497" s="37" t="s">
        <v>688</v>
      </c>
      <c r="B1497" s="37" t="n">
        <v>2026</v>
      </c>
      <c r="C1497" s="37" t="n">
        <v>4</v>
      </c>
      <c r="D1497" s="37" t="n">
        <v>2</v>
      </c>
      <c r="E1497" s="37" t="n">
        <v>3</v>
      </c>
      <c r="F1497" s="37" t="n">
        <v>4</v>
      </c>
      <c r="G1497" s="37" t="n">
        <v>4</v>
      </c>
      <c r="H1497" s="37" t="n">
        <v>5</v>
      </c>
      <c r="I1497" s="37" t="str">
        <f aca="false">IFERROR(VLOOKUP(A1497,Employees!$A$2:$I$1501,9,FALSE()),"Unknown")</f>
        <v>Sales</v>
      </c>
    </row>
    <row r="1498" customFormat="false" ht="15" hidden="false" customHeight="false" outlineLevel="0" collapsed="false">
      <c r="A1498" s="37" t="s">
        <v>733</v>
      </c>
      <c r="B1498" s="37" t="n">
        <v>2026</v>
      </c>
      <c r="C1498" s="37" t="n">
        <v>4</v>
      </c>
      <c r="D1498" s="37" t="n">
        <v>3</v>
      </c>
      <c r="E1498" s="37" t="n">
        <v>4</v>
      </c>
      <c r="F1498" s="37" t="n">
        <v>4</v>
      </c>
      <c r="G1498" s="37" t="n">
        <v>3</v>
      </c>
      <c r="H1498" s="37" t="n">
        <v>6</v>
      </c>
      <c r="I1498" s="37" t="str">
        <f aca="false">IFERROR(VLOOKUP(A1498,Employees!$A$2:$I$1501,9,FALSE()),"Unknown")</f>
        <v>Engineering</v>
      </c>
    </row>
    <row r="1499" customFormat="false" ht="15" hidden="false" customHeight="false" outlineLevel="0" collapsed="false">
      <c r="A1499" s="37" t="s">
        <v>1362</v>
      </c>
      <c r="B1499" s="37" t="n">
        <v>2026</v>
      </c>
      <c r="C1499" s="37" t="n">
        <v>3</v>
      </c>
      <c r="D1499" s="37" t="n">
        <v>5</v>
      </c>
      <c r="E1499" s="37" t="n">
        <v>2</v>
      </c>
      <c r="F1499" s="37" t="n">
        <v>2</v>
      </c>
      <c r="G1499" s="37" t="n">
        <v>5</v>
      </c>
      <c r="H1499" s="37" t="n">
        <v>10</v>
      </c>
      <c r="I1499" s="37" t="str">
        <f aca="false">IFERROR(VLOOKUP(A1499,Employees!$A$2:$I$1501,9,FALSE()),"Unknown")</f>
        <v>Operations</v>
      </c>
    </row>
    <row r="1500" customFormat="false" ht="15" hidden="false" customHeight="false" outlineLevel="0" collapsed="false">
      <c r="A1500" s="37" t="s">
        <v>1104</v>
      </c>
      <c r="B1500" s="37" t="n">
        <v>2026</v>
      </c>
      <c r="C1500" s="37" t="n">
        <v>4</v>
      </c>
      <c r="D1500" s="37" t="n">
        <v>2</v>
      </c>
      <c r="E1500" s="37" t="n">
        <v>4</v>
      </c>
      <c r="F1500" s="37" t="n">
        <v>3</v>
      </c>
      <c r="G1500" s="37" t="n">
        <v>4</v>
      </c>
      <c r="H1500" s="37" t="n">
        <v>9</v>
      </c>
      <c r="I1500" s="37" t="str">
        <f aca="false">IFERROR(VLOOKUP(A1500,Employees!$A$2:$I$1501,9,FALSE()),"Unknown")</f>
        <v>Engineering</v>
      </c>
    </row>
    <row r="1501" customFormat="false" ht="15" hidden="false" customHeight="false" outlineLevel="0" collapsed="false">
      <c r="A1501" s="37" t="s">
        <v>1735</v>
      </c>
      <c r="B1501" s="37" t="n">
        <v>2026</v>
      </c>
      <c r="C1501" s="37" t="n">
        <v>4</v>
      </c>
      <c r="D1501" s="37" t="n">
        <v>3</v>
      </c>
      <c r="E1501" s="37" t="n">
        <v>5</v>
      </c>
      <c r="F1501" s="37" t="n">
        <v>4</v>
      </c>
      <c r="G1501" s="37" t="n">
        <v>3</v>
      </c>
      <c r="H1501" s="37" t="n">
        <v>7</v>
      </c>
      <c r="I1501" s="37" t="str">
        <f aca="false">IFERROR(VLOOKUP(A1501,Employees!$A$2:$I$1501,9,FALSE()),"Unknown")</f>
        <v>Engineering</v>
      </c>
    </row>
    <row r="1502" customFormat="false" ht="15" hidden="false" customHeight="false" outlineLevel="0" collapsed="false">
      <c r="A1502" s="37" t="s">
        <v>1534</v>
      </c>
      <c r="B1502" s="37" t="n">
        <v>2026</v>
      </c>
      <c r="C1502" s="37" t="n">
        <v>3</v>
      </c>
      <c r="D1502" s="37" t="n">
        <v>4</v>
      </c>
      <c r="E1502" s="37" t="n">
        <v>4</v>
      </c>
      <c r="F1502" s="37" t="n">
        <v>2</v>
      </c>
      <c r="G1502" s="37" t="n">
        <v>2</v>
      </c>
      <c r="H1502" s="37" t="n">
        <v>6</v>
      </c>
      <c r="I1502" s="37" t="str">
        <f aca="false">IFERROR(VLOOKUP(A1502,Employees!$A$2:$I$1501,9,FALSE()),"Unknown")</f>
        <v>Customer Support</v>
      </c>
    </row>
    <row r="1503" customFormat="false" ht="15" hidden="false" customHeight="false" outlineLevel="0" collapsed="false">
      <c r="A1503" s="37" t="s">
        <v>512</v>
      </c>
      <c r="B1503" s="37" t="n">
        <v>2026</v>
      </c>
      <c r="C1503" s="37" t="n">
        <v>5</v>
      </c>
      <c r="D1503" s="37" t="n">
        <v>4</v>
      </c>
      <c r="E1503" s="37" t="n">
        <v>5</v>
      </c>
      <c r="F1503" s="37" t="n">
        <v>3</v>
      </c>
      <c r="G1503" s="37" t="n">
        <v>3</v>
      </c>
      <c r="H1503" s="37" t="n">
        <v>3</v>
      </c>
      <c r="I1503" s="37" t="str">
        <f aca="false">IFERROR(VLOOKUP(A1503,Employees!$A$2:$I$1501,9,FALSE()),"Unknown")</f>
        <v>Legal &amp; Compliance</v>
      </c>
    </row>
    <row r="1504" customFormat="false" ht="15" hidden="false" customHeight="false" outlineLevel="0" collapsed="false">
      <c r="A1504" s="37" t="s">
        <v>993</v>
      </c>
      <c r="B1504" s="37" t="n">
        <v>2026</v>
      </c>
      <c r="C1504" s="37" t="n">
        <v>3</v>
      </c>
      <c r="D1504" s="37" t="n">
        <v>3</v>
      </c>
      <c r="E1504" s="37" t="n">
        <v>1</v>
      </c>
      <c r="F1504" s="37" t="n">
        <v>3</v>
      </c>
      <c r="G1504" s="37" t="n">
        <v>3</v>
      </c>
      <c r="H1504" s="37" t="n">
        <v>8</v>
      </c>
      <c r="I1504" s="37" t="str">
        <f aca="false">IFERROR(VLOOKUP(A1504,Employees!$A$2:$I$1501,9,FALSE()),"Unknown")</f>
        <v>Engineering</v>
      </c>
    </row>
    <row r="1505" customFormat="false" ht="15" hidden="false" customHeight="false" outlineLevel="0" collapsed="false">
      <c r="A1505" s="37" t="s">
        <v>712</v>
      </c>
      <c r="B1505" s="37" t="n">
        <v>2026</v>
      </c>
      <c r="C1505" s="37" t="n">
        <v>4</v>
      </c>
      <c r="D1505" s="37" t="n">
        <v>4</v>
      </c>
      <c r="E1505" s="37" t="n">
        <v>2</v>
      </c>
      <c r="F1505" s="37" t="n">
        <v>3</v>
      </c>
      <c r="G1505" s="37" t="n">
        <v>4</v>
      </c>
      <c r="H1505" s="37" t="n">
        <v>7</v>
      </c>
      <c r="I1505" s="37" t="str">
        <f aca="false">IFERROR(VLOOKUP(A1505,Employees!$A$2:$I$1501,9,FALSE()),"Unknown")</f>
        <v>Customer Support</v>
      </c>
    </row>
    <row r="1506" customFormat="false" ht="15" hidden="false" customHeight="false" outlineLevel="0" collapsed="false">
      <c r="A1506" s="37" t="s">
        <v>1325</v>
      </c>
      <c r="B1506" s="37" t="n">
        <v>2026</v>
      </c>
      <c r="C1506" s="37" t="n">
        <v>4</v>
      </c>
      <c r="D1506" s="37" t="n">
        <v>3</v>
      </c>
      <c r="E1506" s="37" t="n">
        <v>4</v>
      </c>
      <c r="F1506" s="37" t="n">
        <v>4</v>
      </c>
      <c r="G1506" s="37" t="n">
        <v>3</v>
      </c>
      <c r="H1506" s="37" t="n">
        <v>6</v>
      </c>
      <c r="I1506" s="37" t="str">
        <f aca="false">IFERROR(VLOOKUP(A1506,Employees!$A$2:$I$1501,9,FALSE()),"Unknown")</f>
        <v>Engineering</v>
      </c>
    </row>
    <row r="1507" customFormat="false" ht="15" hidden="false" customHeight="false" outlineLevel="0" collapsed="false">
      <c r="A1507" s="37" t="s">
        <v>1618</v>
      </c>
      <c r="B1507" s="37" t="n">
        <v>2026</v>
      </c>
      <c r="C1507" s="37" t="n">
        <v>3</v>
      </c>
      <c r="D1507" s="37" t="n">
        <v>4</v>
      </c>
      <c r="E1507" s="37" t="n">
        <v>4</v>
      </c>
      <c r="F1507" s="37" t="n">
        <v>3</v>
      </c>
      <c r="G1507" s="37" t="n">
        <v>5</v>
      </c>
      <c r="H1507" s="37" t="n">
        <v>10</v>
      </c>
      <c r="I1507" s="37" t="str">
        <f aca="false">IFERROR(VLOOKUP(A1507,Employees!$A$2:$I$1501,9,FALSE()),"Unknown")</f>
        <v>Engineering</v>
      </c>
    </row>
    <row r="1508" customFormat="false" ht="15" hidden="false" customHeight="false" outlineLevel="0" collapsed="false">
      <c r="A1508" s="37" t="s">
        <v>1778</v>
      </c>
      <c r="B1508" s="37" t="n">
        <v>2026</v>
      </c>
      <c r="C1508" s="37" t="n">
        <v>3</v>
      </c>
      <c r="D1508" s="37" t="n">
        <v>4</v>
      </c>
      <c r="E1508" s="37" t="n">
        <v>3</v>
      </c>
      <c r="F1508" s="37" t="n">
        <v>4</v>
      </c>
      <c r="G1508" s="37" t="n">
        <v>3</v>
      </c>
      <c r="H1508" s="37" t="n">
        <v>10</v>
      </c>
      <c r="I1508" s="37" t="str">
        <f aca="false">IFERROR(VLOOKUP(A1508,Employees!$A$2:$I$1501,9,FALSE()),"Unknown")</f>
        <v>Engineering</v>
      </c>
    </row>
    <row r="1509" customFormat="false" ht="15" hidden="false" customHeight="false" outlineLevel="0" collapsed="false">
      <c r="A1509" s="37" t="s">
        <v>1450</v>
      </c>
      <c r="B1509" s="37" t="n">
        <v>2026</v>
      </c>
      <c r="C1509" s="37" t="n">
        <v>4</v>
      </c>
      <c r="D1509" s="37" t="n">
        <v>3</v>
      </c>
      <c r="E1509" s="37" t="n">
        <v>3</v>
      </c>
      <c r="F1509" s="37" t="n">
        <v>2</v>
      </c>
      <c r="G1509" s="37" t="n">
        <v>3</v>
      </c>
      <c r="H1509" s="37" t="n">
        <v>10</v>
      </c>
      <c r="I1509" s="37" t="str">
        <f aca="false">IFERROR(VLOOKUP(A1509,Employees!$A$2:$I$1501,9,FALSE()),"Unknown")</f>
        <v>Finance</v>
      </c>
    </row>
    <row r="1510" customFormat="false" ht="15" hidden="false" customHeight="false" outlineLevel="0" collapsed="false">
      <c r="A1510" s="37" t="s">
        <v>1073</v>
      </c>
      <c r="B1510" s="37" t="n">
        <v>2026</v>
      </c>
      <c r="C1510" s="37" t="n">
        <v>5</v>
      </c>
      <c r="D1510" s="37" t="n">
        <v>3</v>
      </c>
      <c r="E1510" s="37" t="n">
        <v>3</v>
      </c>
      <c r="F1510" s="37" t="n">
        <v>4</v>
      </c>
      <c r="G1510" s="37" t="n">
        <v>4</v>
      </c>
      <c r="H1510" s="37" t="n">
        <v>3</v>
      </c>
      <c r="I1510" s="37" t="str">
        <f aca="false">IFERROR(VLOOKUP(A1510,Employees!$A$2:$I$1501,9,FALSE()),"Unknown")</f>
        <v>Engineering</v>
      </c>
    </row>
    <row r="1511" customFormat="false" ht="15" hidden="false" customHeight="false" outlineLevel="0" collapsed="false">
      <c r="A1511" s="37" t="s">
        <v>946</v>
      </c>
      <c r="B1511" s="37" t="n">
        <v>2026</v>
      </c>
      <c r="C1511" s="37" t="n">
        <v>5</v>
      </c>
      <c r="D1511" s="37" t="n">
        <v>4</v>
      </c>
      <c r="E1511" s="37" t="n">
        <v>5</v>
      </c>
      <c r="F1511" s="37" t="n">
        <v>4</v>
      </c>
      <c r="G1511" s="37" t="n">
        <v>3</v>
      </c>
      <c r="H1511" s="37" t="n">
        <v>8</v>
      </c>
      <c r="I1511" s="37" t="str">
        <f aca="false">IFERROR(VLOOKUP(A1511,Employees!$A$2:$I$1501,9,FALSE()),"Unknown")</f>
        <v>Engineering</v>
      </c>
    </row>
    <row r="1512" customFormat="false" ht="15" hidden="false" customHeight="false" outlineLevel="0" collapsed="false">
      <c r="A1512" s="37" t="s">
        <v>1809</v>
      </c>
      <c r="B1512" s="37" t="n">
        <v>2026</v>
      </c>
      <c r="C1512" s="37" t="n">
        <v>2</v>
      </c>
      <c r="D1512" s="37" t="n">
        <v>3</v>
      </c>
      <c r="E1512" s="37" t="n">
        <v>3</v>
      </c>
      <c r="F1512" s="37" t="n">
        <v>3</v>
      </c>
      <c r="G1512" s="37" t="n">
        <v>4</v>
      </c>
      <c r="H1512" s="37" t="n">
        <v>8</v>
      </c>
      <c r="I1512" s="37" t="str">
        <f aca="false">IFERROR(VLOOKUP(A1512,Employees!$A$2:$I$1501,9,FALSE()),"Unknown")</f>
        <v>Data &amp; AI</v>
      </c>
    </row>
    <row r="1513" customFormat="false" ht="15" hidden="false" customHeight="false" outlineLevel="0" collapsed="false">
      <c r="A1513" s="37" t="s">
        <v>1860</v>
      </c>
      <c r="B1513" s="37" t="n">
        <v>2026</v>
      </c>
      <c r="C1513" s="37" t="n">
        <v>2</v>
      </c>
      <c r="D1513" s="37" t="n">
        <v>3</v>
      </c>
      <c r="E1513" s="37" t="n">
        <v>2</v>
      </c>
      <c r="F1513" s="37" t="n">
        <v>4</v>
      </c>
      <c r="G1513" s="37" t="n">
        <v>4</v>
      </c>
      <c r="H1513" s="37" t="n">
        <v>5</v>
      </c>
      <c r="I1513" s="37" t="str">
        <f aca="false">IFERROR(VLOOKUP(A1513,Employees!$A$2:$I$1501,9,FALSE()),"Unknown")</f>
        <v>Engineering</v>
      </c>
    </row>
    <row r="1514" customFormat="false" ht="15" hidden="false" customHeight="false" outlineLevel="0" collapsed="false">
      <c r="A1514" s="37" t="s">
        <v>404</v>
      </c>
      <c r="B1514" s="37" t="n">
        <v>2026</v>
      </c>
      <c r="C1514" s="37" t="n">
        <v>5</v>
      </c>
      <c r="D1514" s="37" t="n">
        <v>4</v>
      </c>
      <c r="E1514" s="37" t="n">
        <v>4</v>
      </c>
      <c r="F1514" s="37" t="n">
        <v>3</v>
      </c>
      <c r="G1514" s="37" t="n">
        <v>3</v>
      </c>
      <c r="H1514" s="37" t="n">
        <v>6</v>
      </c>
      <c r="I1514" s="37" t="str">
        <f aca="false">IFERROR(VLOOKUP(A1514,Employees!$A$2:$I$1501,9,FALSE()),"Unknown")</f>
        <v>Legal &amp; Compliance</v>
      </c>
    </row>
    <row r="1515" customFormat="false" ht="15" hidden="false" customHeight="false" outlineLevel="0" collapsed="false">
      <c r="A1515" s="37" t="s">
        <v>798</v>
      </c>
      <c r="B1515" s="37" t="n">
        <v>2026</v>
      </c>
      <c r="C1515" s="37" t="n">
        <v>5</v>
      </c>
      <c r="D1515" s="37" t="n">
        <v>4</v>
      </c>
      <c r="E1515" s="37" t="n">
        <v>3</v>
      </c>
      <c r="F1515" s="37" t="n">
        <v>5</v>
      </c>
      <c r="G1515" s="37" t="n">
        <v>4</v>
      </c>
      <c r="H1515" s="37" t="n">
        <v>6</v>
      </c>
      <c r="I1515" s="37" t="str">
        <f aca="false">IFERROR(VLOOKUP(A1515,Employees!$A$2:$I$1501,9,FALSE()),"Unknown")</f>
        <v>Engineering</v>
      </c>
    </row>
    <row r="1516" customFormat="false" ht="15" hidden="false" customHeight="false" outlineLevel="0" collapsed="false">
      <c r="A1516" s="37" t="s">
        <v>1698</v>
      </c>
      <c r="B1516" s="37" t="n">
        <v>2026</v>
      </c>
      <c r="C1516" s="37" t="n">
        <v>5</v>
      </c>
      <c r="D1516" s="37" t="n">
        <v>3</v>
      </c>
      <c r="E1516" s="37" t="n">
        <v>3</v>
      </c>
      <c r="F1516" s="37" t="n">
        <v>4</v>
      </c>
      <c r="G1516" s="37" t="n">
        <v>4</v>
      </c>
      <c r="H1516" s="37" t="n">
        <v>6</v>
      </c>
      <c r="I1516" s="37" t="str">
        <f aca="false">IFERROR(VLOOKUP(A1516,Employees!$A$2:$I$1501,9,FALSE()),"Unknown")</f>
        <v>Engineering</v>
      </c>
    </row>
    <row r="1517" customFormat="false" ht="15" hidden="false" customHeight="false" outlineLevel="0" collapsed="false">
      <c r="A1517" s="37" t="s">
        <v>1185</v>
      </c>
      <c r="B1517" s="37" t="n">
        <v>2026</v>
      </c>
      <c r="C1517" s="37" t="n">
        <v>2</v>
      </c>
      <c r="D1517" s="37" t="n">
        <v>4</v>
      </c>
      <c r="E1517" s="37" t="n">
        <v>3</v>
      </c>
      <c r="F1517" s="37" t="n">
        <v>3</v>
      </c>
      <c r="G1517" s="37" t="n">
        <v>3</v>
      </c>
      <c r="H1517" s="37" t="n">
        <v>5</v>
      </c>
      <c r="I1517" s="37" t="str">
        <f aca="false">IFERROR(VLOOKUP(A1517,Employees!$A$2:$I$1501,9,FALSE()),"Unknown")</f>
        <v>Customer Support</v>
      </c>
    </row>
    <row r="1518" customFormat="false" ht="15" hidden="false" customHeight="false" outlineLevel="0" collapsed="false">
      <c r="A1518" s="37" t="s">
        <v>613</v>
      </c>
      <c r="B1518" s="37" t="n">
        <v>2026</v>
      </c>
      <c r="C1518" s="37" t="n">
        <v>3</v>
      </c>
      <c r="D1518" s="37" t="n">
        <v>3</v>
      </c>
      <c r="E1518" s="37" t="n">
        <v>3</v>
      </c>
      <c r="F1518" s="37" t="n">
        <v>4</v>
      </c>
      <c r="G1518" s="37" t="n">
        <v>3</v>
      </c>
      <c r="H1518" s="37" t="n">
        <v>7</v>
      </c>
      <c r="I1518" s="37" t="str">
        <f aca="false">IFERROR(VLOOKUP(A1518,Employees!$A$2:$I$1501,9,FALSE()),"Unknown")</f>
        <v>Finance</v>
      </c>
    </row>
    <row r="1519" customFormat="false" ht="15" hidden="false" customHeight="false" outlineLevel="0" collapsed="false">
      <c r="A1519" s="37" t="s">
        <v>669</v>
      </c>
      <c r="B1519" s="37" t="n">
        <v>2026</v>
      </c>
      <c r="C1519" s="37" t="n">
        <v>4</v>
      </c>
      <c r="D1519" s="37" t="n">
        <v>2</v>
      </c>
      <c r="E1519" s="37" t="n">
        <v>3</v>
      </c>
      <c r="F1519" s="37" t="n">
        <v>4</v>
      </c>
      <c r="G1519" s="37" t="n">
        <v>4</v>
      </c>
      <c r="H1519" s="37" t="n">
        <v>6</v>
      </c>
      <c r="I1519" s="37" t="str">
        <f aca="false">IFERROR(VLOOKUP(A1519,Employees!$A$2:$I$1501,9,FALSE()),"Unknown")</f>
        <v>Engineering</v>
      </c>
    </row>
    <row r="1520" customFormat="false" ht="15" hidden="false" customHeight="false" outlineLevel="0" collapsed="false">
      <c r="A1520" s="37" t="s">
        <v>817</v>
      </c>
      <c r="B1520" s="37" t="n">
        <v>2026</v>
      </c>
      <c r="C1520" s="37" t="n">
        <v>4</v>
      </c>
      <c r="D1520" s="37" t="n">
        <v>4</v>
      </c>
      <c r="E1520" s="37" t="n">
        <v>4</v>
      </c>
      <c r="F1520" s="37" t="n">
        <v>4</v>
      </c>
      <c r="G1520" s="37" t="n">
        <v>5</v>
      </c>
      <c r="H1520" s="37" t="n">
        <v>8</v>
      </c>
      <c r="I1520" s="37" t="str">
        <f aca="false">IFERROR(VLOOKUP(A1520,Employees!$A$2:$I$1501,9,FALSE()),"Unknown")</f>
        <v>Customer Support</v>
      </c>
    </row>
    <row r="1521" customFormat="false" ht="15" hidden="false" customHeight="false" outlineLevel="0" collapsed="false">
      <c r="A1521" s="37" t="s">
        <v>594</v>
      </c>
      <c r="B1521" s="37" t="n">
        <v>2026</v>
      </c>
      <c r="C1521" s="37" t="n">
        <v>2</v>
      </c>
      <c r="D1521" s="37" t="n">
        <v>3</v>
      </c>
      <c r="E1521" s="37" t="n">
        <v>2</v>
      </c>
      <c r="F1521" s="37" t="n">
        <v>4</v>
      </c>
      <c r="G1521" s="37" t="n">
        <v>5</v>
      </c>
      <c r="H1521" s="37" t="n">
        <v>8</v>
      </c>
      <c r="I1521" s="37" t="str">
        <f aca="false">IFERROR(VLOOKUP(A1521,Employees!$A$2:$I$1501,9,FALSE()),"Unknown")</f>
        <v>Customer Support</v>
      </c>
    </row>
    <row r="1522" customFormat="false" ht="15" hidden="false" customHeight="false" outlineLevel="0" collapsed="false">
      <c r="A1522" s="37" t="s">
        <v>750</v>
      </c>
      <c r="B1522" s="37" t="n">
        <v>2026</v>
      </c>
      <c r="C1522" s="37" t="n">
        <v>4</v>
      </c>
      <c r="D1522" s="37" t="n">
        <v>4</v>
      </c>
      <c r="E1522" s="37" t="n">
        <v>4</v>
      </c>
      <c r="F1522" s="37" t="n">
        <v>4</v>
      </c>
      <c r="G1522" s="37" t="n">
        <v>4</v>
      </c>
      <c r="H1522" s="37" t="n">
        <v>4</v>
      </c>
      <c r="I1522" s="37" t="str">
        <f aca="false">IFERROR(VLOOKUP(A1522,Employees!$A$2:$I$1501,9,FALSE()),"Unknown")</f>
        <v>Operations</v>
      </c>
    </row>
    <row r="1523" customFormat="false" ht="15" hidden="false" customHeight="false" outlineLevel="0" collapsed="false">
      <c r="A1523" s="37" t="s">
        <v>590</v>
      </c>
      <c r="B1523" s="37" t="n">
        <v>2026</v>
      </c>
      <c r="C1523" s="37" t="n">
        <v>3</v>
      </c>
      <c r="D1523" s="37" t="n">
        <v>3</v>
      </c>
      <c r="E1523" s="37" t="n">
        <v>2</v>
      </c>
      <c r="F1523" s="37" t="n">
        <v>5</v>
      </c>
      <c r="G1523" s="37" t="n">
        <v>4</v>
      </c>
      <c r="H1523" s="37" t="n">
        <v>9</v>
      </c>
      <c r="I1523" s="37" t="str">
        <f aca="false">IFERROR(VLOOKUP(A1523,Employees!$A$2:$I$1501,9,FALSE()),"Unknown")</f>
        <v>Engineering</v>
      </c>
    </row>
    <row r="1524" customFormat="false" ht="15" hidden="false" customHeight="false" outlineLevel="0" collapsed="false">
      <c r="A1524" s="37" t="s">
        <v>686</v>
      </c>
      <c r="B1524" s="37" t="n">
        <v>2026</v>
      </c>
      <c r="C1524" s="37" t="n">
        <v>4</v>
      </c>
      <c r="D1524" s="37" t="n">
        <v>3</v>
      </c>
      <c r="E1524" s="37" t="n">
        <v>2</v>
      </c>
      <c r="F1524" s="37" t="n">
        <v>4</v>
      </c>
      <c r="G1524" s="37" t="n">
        <v>4</v>
      </c>
      <c r="H1524" s="37" t="n">
        <v>9</v>
      </c>
      <c r="I1524" s="37" t="str">
        <f aca="false">IFERROR(VLOOKUP(A1524,Employees!$A$2:$I$1501,9,FALSE()),"Unknown")</f>
        <v>Human Resources</v>
      </c>
    </row>
    <row r="1525" customFormat="false" ht="15" hidden="false" customHeight="false" outlineLevel="0" collapsed="false">
      <c r="A1525" s="37" t="s">
        <v>1838</v>
      </c>
      <c r="B1525" s="37" t="n">
        <v>2026</v>
      </c>
      <c r="C1525" s="37" t="n">
        <v>5</v>
      </c>
      <c r="D1525" s="37" t="n">
        <v>3</v>
      </c>
      <c r="E1525" s="37" t="n">
        <v>3</v>
      </c>
      <c r="F1525" s="37" t="n">
        <v>3</v>
      </c>
      <c r="G1525" s="37" t="n">
        <v>2</v>
      </c>
      <c r="H1525" s="37" t="n">
        <v>10</v>
      </c>
      <c r="I1525" s="37" t="str">
        <f aca="false">IFERROR(VLOOKUP(A1525,Employees!$A$2:$I$1501,9,FALSE()),"Unknown")</f>
        <v>Human Resources</v>
      </c>
    </row>
    <row r="1526" customFormat="false" ht="15" hidden="false" customHeight="false" outlineLevel="0" collapsed="false">
      <c r="A1526" s="37" t="s">
        <v>363</v>
      </c>
      <c r="B1526" s="37" t="n">
        <v>2026</v>
      </c>
      <c r="C1526" s="37" t="n">
        <v>3</v>
      </c>
      <c r="D1526" s="37" t="n">
        <v>4</v>
      </c>
      <c r="E1526" s="37" t="n">
        <v>4</v>
      </c>
      <c r="F1526" s="37" t="n">
        <v>3</v>
      </c>
      <c r="G1526" s="37" t="n">
        <v>4</v>
      </c>
      <c r="H1526" s="37" t="n">
        <v>8</v>
      </c>
      <c r="I1526" s="37" t="str">
        <f aca="false">IFERROR(VLOOKUP(A1526,Employees!$A$2:$I$1501,9,FALSE()),"Unknown")</f>
        <v>Engineering</v>
      </c>
    </row>
    <row r="1527" customFormat="false" ht="15" hidden="false" customHeight="false" outlineLevel="0" collapsed="false">
      <c r="A1527" s="37" t="s">
        <v>1529</v>
      </c>
      <c r="B1527" s="37" t="n">
        <v>2026</v>
      </c>
      <c r="C1527" s="37" t="n">
        <v>4</v>
      </c>
      <c r="D1527" s="37" t="n">
        <v>3</v>
      </c>
      <c r="E1527" s="37" t="n">
        <v>1</v>
      </c>
      <c r="F1527" s="37" t="n">
        <v>2</v>
      </c>
      <c r="G1527" s="37" t="n">
        <v>1</v>
      </c>
      <c r="H1527" s="37" t="n">
        <v>10</v>
      </c>
      <c r="I1527" s="37" t="str">
        <f aca="false">IFERROR(VLOOKUP(A1527,Employees!$A$2:$I$1501,9,FALSE()),"Unknown")</f>
        <v>Engineering</v>
      </c>
    </row>
    <row r="1528" customFormat="false" ht="15" hidden="false" customHeight="false" outlineLevel="0" collapsed="false">
      <c r="A1528" s="37" t="s">
        <v>1373</v>
      </c>
      <c r="B1528" s="37" t="n">
        <v>2026</v>
      </c>
      <c r="C1528" s="37" t="n">
        <v>5</v>
      </c>
      <c r="D1528" s="37" t="n">
        <v>2</v>
      </c>
      <c r="E1528" s="37" t="n">
        <v>3</v>
      </c>
      <c r="F1528" s="37" t="n">
        <v>2</v>
      </c>
      <c r="G1528" s="37" t="n">
        <v>4</v>
      </c>
      <c r="H1528" s="37" t="n">
        <v>6</v>
      </c>
      <c r="I1528" s="37" t="str">
        <f aca="false">IFERROR(VLOOKUP(A1528,Employees!$A$2:$I$1501,9,FALSE()),"Unknown")</f>
        <v>Customer Support</v>
      </c>
    </row>
    <row r="1529" customFormat="false" ht="15" hidden="false" customHeight="false" outlineLevel="0" collapsed="false">
      <c r="A1529" s="37" t="s">
        <v>937</v>
      </c>
      <c r="B1529" s="37" t="n">
        <v>2026</v>
      </c>
      <c r="C1529" s="37" t="n">
        <v>3</v>
      </c>
      <c r="D1529" s="37" t="n">
        <v>2</v>
      </c>
      <c r="E1529" s="37" t="n">
        <v>4</v>
      </c>
      <c r="F1529" s="37" t="n">
        <v>2</v>
      </c>
      <c r="G1529" s="37" t="n">
        <v>5</v>
      </c>
      <c r="H1529" s="37" t="n">
        <v>10</v>
      </c>
      <c r="I1529" s="37" t="str">
        <f aca="false">IFERROR(VLOOKUP(A1529,Employees!$A$2:$I$1501,9,FALSE()),"Unknown")</f>
        <v>Operations</v>
      </c>
    </row>
    <row r="1530" customFormat="false" ht="15" hidden="false" customHeight="false" outlineLevel="0" collapsed="false">
      <c r="A1530" s="37" t="s">
        <v>408</v>
      </c>
      <c r="B1530" s="37" t="n">
        <v>2026</v>
      </c>
      <c r="C1530" s="37" t="n">
        <v>5</v>
      </c>
      <c r="D1530" s="37" t="n">
        <v>4</v>
      </c>
      <c r="E1530" s="37" t="n">
        <v>5</v>
      </c>
      <c r="F1530" s="37" t="n">
        <v>4</v>
      </c>
      <c r="G1530" s="37" t="n">
        <v>2</v>
      </c>
      <c r="H1530" s="37" t="n">
        <v>6</v>
      </c>
      <c r="I1530" s="37" t="str">
        <f aca="false">IFERROR(VLOOKUP(A1530,Employees!$A$2:$I$1501,9,FALSE()),"Unknown")</f>
        <v>Engineering</v>
      </c>
    </row>
    <row r="1531" customFormat="false" ht="15" hidden="false" customHeight="false" outlineLevel="0" collapsed="false">
      <c r="A1531" s="37" t="s">
        <v>1438</v>
      </c>
      <c r="B1531" s="37" t="n">
        <v>2026</v>
      </c>
      <c r="C1531" s="37" t="n">
        <v>4</v>
      </c>
      <c r="D1531" s="37" t="n">
        <v>5</v>
      </c>
      <c r="E1531" s="37" t="n">
        <v>4</v>
      </c>
      <c r="F1531" s="37" t="n">
        <v>4</v>
      </c>
      <c r="G1531" s="37" t="n">
        <v>3</v>
      </c>
      <c r="H1531" s="37" t="n">
        <v>7</v>
      </c>
      <c r="I1531" s="37" t="str">
        <f aca="false">IFERROR(VLOOKUP(A1531,Employees!$A$2:$I$1501,9,FALSE()),"Unknown")</f>
        <v>Finance</v>
      </c>
    </row>
    <row r="1532" customFormat="false" ht="15" hidden="false" customHeight="false" outlineLevel="0" collapsed="false">
      <c r="A1532" s="37" t="s">
        <v>1309</v>
      </c>
      <c r="B1532" s="37" t="n">
        <v>2026</v>
      </c>
      <c r="C1532" s="37" t="n">
        <v>2</v>
      </c>
      <c r="D1532" s="37" t="n">
        <v>4</v>
      </c>
      <c r="E1532" s="37" t="n">
        <v>3</v>
      </c>
      <c r="F1532" s="37" t="n">
        <v>2</v>
      </c>
      <c r="G1532" s="37" t="n">
        <v>3</v>
      </c>
      <c r="H1532" s="37" t="n">
        <v>8</v>
      </c>
      <c r="I1532" s="37" t="str">
        <f aca="false">IFERROR(VLOOKUP(A1532,Employees!$A$2:$I$1501,9,FALSE()),"Unknown")</f>
        <v>Engineering</v>
      </c>
    </row>
    <row r="1533" customFormat="false" ht="15" hidden="false" customHeight="false" outlineLevel="0" collapsed="false">
      <c r="A1533" s="37" t="s">
        <v>825</v>
      </c>
      <c r="B1533" s="37" t="n">
        <v>2026</v>
      </c>
      <c r="C1533" s="37" t="n">
        <v>4</v>
      </c>
      <c r="D1533" s="37" t="n">
        <v>3</v>
      </c>
      <c r="E1533" s="37" t="n">
        <v>4</v>
      </c>
      <c r="F1533" s="37" t="n">
        <v>5</v>
      </c>
      <c r="G1533" s="37" t="n">
        <v>3</v>
      </c>
      <c r="H1533" s="37" t="n">
        <v>9</v>
      </c>
      <c r="I1533" s="37" t="str">
        <f aca="false">IFERROR(VLOOKUP(A1533,Employees!$A$2:$I$1501,9,FALSE()),"Unknown")</f>
        <v>Sales</v>
      </c>
    </row>
    <row r="1534" customFormat="false" ht="15" hidden="false" customHeight="false" outlineLevel="0" collapsed="false">
      <c r="A1534" s="37" t="s">
        <v>735</v>
      </c>
      <c r="B1534" s="37" t="n">
        <v>2026</v>
      </c>
      <c r="C1534" s="37" t="n">
        <v>3</v>
      </c>
      <c r="D1534" s="37" t="n">
        <v>2</v>
      </c>
      <c r="E1534" s="37" t="n">
        <v>2</v>
      </c>
      <c r="F1534" s="37" t="n">
        <v>3</v>
      </c>
      <c r="G1534" s="37" t="n">
        <v>3</v>
      </c>
      <c r="H1534" s="37" t="n">
        <v>10</v>
      </c>
      <c r="I1534" s="37" t="str">
        <f aca="false">IFERROR(VLOOKUP(A1534,Employees!$A$2:$I$1501,9,FALSE()),"Unknown")</f>
        <v>Finance</v>
      </c>
    </row>
    <row r="1535" customFormat="false" ht="15" hidden="false" customHeight="false" outlineLevel="0" collapsed="false">
      <c r="A1535" s="37" t="s">
        <v>996</v>
      </c>
      <c r="B1535" s="37" t="n">
        <v>2026</v>
      </c>
      <c r="C1535" s="37" t="n">
        <v>3</v>
      </c>
      <c r="D1535" s="37" t="n">
        <v>3</v>
      </c>
      <c r="E1535" s="37" t="n">
        <v>4</v>
      </c>
      <c r="F1535" s="37" t="n">
        <v>2</v>
      </c>
      <c r="G1535" s="37" t="n">
        <v>4</v>
      </c>
      <c r="H1535" s="37" t="n">
        <v>9</v>
      </c>
      <c r="I1535" s="37" t="str">
        <f aca="false">IFERROR(VLOOKUP(A1535,Employees!$A$2:$I$1501,9,FALSE()),"Unknown")</f>
        <v>Marketing</v>
      </c>
    </row>
    <row r="1536" customFormat="false" ht="15" hidden="false" customHeight="false" outlineLevel="0" collapsed="false">
      <c r="A1536" s="37" t="s">
        <v>1768</v>
      </c>
      <c r="B1536" s="37" t="n">
        <v>2026</v>
      </c>
      <c r="C1536" s="37" t="n">
        <v>5</v>
      </c>
      <c r="D1536" s="37" t="n">
        <v>4</v>
      </c>
      <c r="E1536" s="37" t="n">
        <v>4</v>
      </c>
      <c r="F1536" s="37" t="n">
        <v>3</v>
      </c>
      <c r="G1536" s="37" t="n">
        <v>3</v>
      </c>
      <c r="H1536" s="37" t="n">
        <v>8</v>
      </c>
      <c r="I1536" s="37" t="str">
        <f aca="false">IFERROR(VLOOKUP(A1536,Employees!$A$2:$I$1501,9,FALSE()),"Unknown")</f>
        <v>Engineering</v>
      </c>
    </row>
    <row r="1537" customFormat="false" ht="15" hidden="false" customHeight="false" outlineLevel="0" collapsed="false">
      <c r="A1537" s="37" t="s">
        <v>1606</v>
      </c>
      <c r="B1537" s="37" t="n">
        <v>2026</v>
      </c>
      <c r="C1537" s="37" t="n">
        <v>4</v>
      </c>
      <c r="D1537" s="37" t="n">
        <v>4</v>
      </c>
      <c r="E1537" s="37" t="n">
        <v>3</v>
      </c>
      <c r="F1537" s="37" t="n">
        <v>4</v>
      </c>
      <c r="G1537" s="37" t="n">
        <v>4</v>
      </c>
      <c r="H1537" s="37" t="n">
        <v>6</v>
      </c>
      <c r="I1537" s="37" t="str">
        <f aca="false">IFERROR(VLOOKUP(A1537,Employees!$A$2:$I$1501,9,FALSE()),"Unknown")</f>
        <v>Engineering</v>
      </c>
    </row>
    <row r="1538" customFormat="false" ht="15" hidden="false" customHeight="false" outlineLevel="0" collapsed="false">
      <c r="A1538" s="37" t="s">
        <v>926</v>
      </c>
      <c r="B1538" s="37" t="n">
        <v>2026</v>
      </c>
      <c r="C1538" s="37" t="n">
        <v>5</v>
      </c>
      <c r="D1538" s="37" t="n">
        <v>4</v>
      </c>
      <c r="E1538" s="37" t="n">
        <v>2</v>
      </c>
      <c r="F1538" s="37" t="n">
        <v>4</v>
      </c>
      <c r="G1538" s="37" t="n">
        <v>3</v>
      </c>
      <c r="H1538" s="37" t="n">
        <v>7</v>
      </c>
      <c r="I1538" s="37" t="str">
        <f aca="false">IFERROR(VLOOKUP(A1538,Employees!$A$2:$I$1501,9,FALSE()),"Unknown")</f>
        <v>Sales</v>
      </c>
    </row>
    <row r="1539" customFormat="false" ht="15" hidden="false" customHeight="false" outlineLevel="0" collapsed="false">
      <c r="A1539" s="37" t="s">
        <v>1841</v>
      </c>
      <c r="B1539" s="37" t="n">
        <v>2026</v>
      </c>
      <c r="C1539" s="37" t="n">
        <v>3</v>
      </c>
      <c r="D1539" s="37" t="n">
        <v>4</v>
      </c>
      <c r="E1539" s="37" t="n">
        <v>4</v>
      </c>
      <c r="F1539" s="37" t="n">
        <v>4</v>
      </c>
      <c r="G1539" s="37" t="n">
        <v>2</v>
      </c>
      <c r="H1539" s="37" t="n">
        <v>5</v>
      </c>
      <c r="I1539" s="37" t="str">
        <f aca="false">IFERROR(VLOOKUP(A1539,Employees!$A$2:$I$1501,9,FALSE()),"Unknown")</f>
        <v>Human Resources</v>
      </c>
    </row>
    <row r="1540" customFormat="false" ht="15" hidden="false" customHeight="false" outlineLevel="0" collapsed="false">
      <c r="A1540" s="37" t="s">
        <v>1105</v>
      </c>
      <c r="B1540" s="37" t="n">
        <v>2026</v>
      </c>
      <c r="C1540" s="37" t="n">
        <v>4</v>
      </c>
      <c r="D1540" s="37" t="n">
        <v>3</v>
      </c>
      <c r="E1540" s="37" t="n">
        <v>3</v>
      </c>
      <c r="F1540" s="37" t="n">
        <v>4</v>
      </c>
      <c r="G1540" s="37" t="n">
        <v>3</v>
      </c>
      <c r="H1540" s="37" t="n">
        <v>6</v>
      </c>
      <c r="I1540" s="37" t="str">
        <f aca="false">IFERROR(VLOOKUP(A1540,Employees!$A$2:$I$1501,9,FALSE()),"Unknown")</f>
        <v>Engineering</v>
      </c>
    </row>
    <row r="1541" customFormat="false" ht="15" hidden="false" customHeight="false" outlineLevel="0" collapsed="false">
      <c r="A1541" s="37" t="s">
        <v>717</v>
      </c>
      <c r="B1541" s="37" t="n">
        <v>2026</v>
      </c>
      <c r="C1541" s="37" t="n">
        <v>4</v>
      </c>
      <c r="D1541" s="37" t="n">
        <v>2</v>
      </c>
      <c r="E1541" s="37" t="n">
        <v>5</v>
      </c>
      <c r="F1541" s="37" t="n">
        <v>4</v>
      </c>
      <c r="G1541" s="37" t="n">
        <v>4</v>
      </c>
      <c r="H1541" s="37" t="n">
        <v>7</v>
      </c>
      <c r="I1541" s="37" t="str">
        <f aca="false">IFERROR(VLOOKUP(A1541,Employees!$A$2:$I$1501,9,FALSE()),"Unknown")</f>
        <v>Marketing</v>
      </c>
    </row>
    <row r="1542" customFormat="false" ht="15" hidden="false" customHeight="false" outlineLevel="0" collapsed="false">
      <c r="A1542" s="37" t="s">
        <v>1165</v>
      </c>
      <c r="B1542" s="37" t="n">
        <v>2026</v>
      </c>
      <c r="C1542" s="37" t="n">
        <v>4</v>
      </c>
      <c r="D1542" s="37" t="n">
        <v>3</v>
      </c>
      <c r="E1542" s="37" t="n">
        <v>5</v>
      </c>
      <c r="F1542" s="37" t="n">
        <v>2</v>
      </c>
      <c r="G1542" s="37" t="n">
        <v>4</v>
      </c>
      <c r="H1542" s="37" t="n">
        <v>8</v>
      </c>
      <c r="I1542" s="37" t="str">
        <f aca="false">IFERROR(VLOOKUP(A1542,Employees!$A$2:$I$1501,9,FALSE()),"Unknown")</f>
        <v>Marketing</v>
      </c>
    </row>
    <row r="1543" customFormat="false" ht="15" hidden="false" customHeight="false" outlineLevel="0" collapsed="false">
      <c r="A1543" s="37" t="s">
        <v>857</v>
      </c>
      <c r="B1543" s="37" t="n">
        <v>2026</v>
      </c>
      <c r="C1543" s="37" t="n">
        <v>4</v>
      </c>
      <c r="D1543" s="37" t="n">
        <v>5</v>
      </c>
      <c r="E1543" s="37" t="n">
        <v>2</v>
      </c>
      <c r="F1543" s="37" t="n">
        <v>2</v>
      </c>
      <c r="G1543" s="37" t="n">
        <v>3</v>
      </c>
      <c r="H1543" s="37" t="n">
        <v>4</v>
      </c>
      <c r="I1543" s="37" t="str">
        <f aca="false">IFERROR(VLOOKUP(A1543,Employees!$A$2:$I$1501,9,FALSE()),"Unknown")</f>
        <v>Data &amp; AI</v>
      </c>
    </row>
    <row r="1544" customFormat="false" ht="15" hidden="false" customHeight="false" outlineLevel="0" collapsed="false">
      <c r="A1544" s="37" t="s">
        <v>1823</v>
      </c>
      <c r="B1544" s="37" t="n">
        <v>2026</v>
      </c>
      <c r="C1544" s="37" t="n">
        <v>5</v>
      </c>
      <c r="D1544" s="37" t="n">
        <v>4</v>
      </c>
      <c r="E1544" s="37" t="n">
        <v>4</v>
      </c>
      <c r="F1544" s="37" t="n">
        <v>4</v>
      </c>
      <c r="G1544" s="37" t="n">
        <v>5</v>
      </c>
      <c r="H1544" s="37" t="n">
        <v>6</v>
      </c>
      <c r="I1544" s="37" t="str">
        <f aca="false">IFERROR(VLOOKUP(A1544,Employees!$A$2:$I$1501,9,FALSE()),"Unknown")</f>
        <v>Engineering</v>
      </c>
    </row>
    <row r="1545" customFormat="false" ht="15" hidden="false" customHeight="false" outlineLevel="0" collapsed="false">
      <c r="A1545" s="37" t="s">
        <v>1079</v>
      </c>
      <c r="B1545" s="37" t="n">
        <v>2026</v>
      </c>
      <c r="C1545" s="37" t="n">
        <v>3</v>
      </c>
      <c r="D1545" s="37" t="n">
        <v>4</v>
      </c>
      <c r="E1545" s="37" t="n">
        <v>3</v>
      </c>
      <c r="F1545" s="37" t="n">
        <v>3</v>
      </c>
      <c r="G1545" s="37" t="n">
        <v>3</v>
      </c>
      <c r="H1545" s="37" t="n">
        <v>9</v>
      </c>
      <c r="I1545" s="37" t="str">
        <f aca="false">IFERROR(VLOOKUP(A1545,Employees!$A$2:$I$1501,9,FALSE()),"Unknown")</f>
        <v>Engineering</v>
      </c>
    </row>
    <row r="1546" customFormat="false" ht="15" hidden="false" customHeight="false" outlineLevel="0" collapsed="false">
      <c r="A1546" s="37" t="s">
        <v>677</v>
      </c>
      <c r="B1546" s="37" t="n">
        <v>2026</v>
      </c>
      <c r="C1546" s="37" t="n">
        <v>4</v>
      </c>
      <c r="D1546" s="37" t="n">
        <v>2</v>
      </c>
      <c r="E1546" s="37" t="n">
        <v>3</v>
      </c>
      <c r="F1546" s="37" t="n">
        <v>4</v>
      </c>
      <c r="G1546" s="37" t="n">
        <v>2</v>
      </c>
      <c r="H1546" s="37" t="n">
        <v>9</v>
      </c>
      <c r="I1546" s="37" t="str">
        <f aca="false">IFERROR(VLOOKUP(A1546,Employees!$A$2:$I$1501,9,FALSE()),"Unknown")</f>
        <v>Sales</v>
      </c>
    </row>
    <row r="1547" customFormat="false" ht="15" hidden="false" customHeight="false" outlineLevel="0" collapsed="false">
      <c r="A1547" s="37" t="s">
        <v>1520</v>
      </c>
      <c r="B1547" s="37" t="n">
        <v>2026</v>
      </c>
      <c r="C1547" s="37" t="n">
        <v>4</v>
      </c>
      <c r="D1547" s="37" t="n">
        <v>3</v>
      </c>
      <c r="E1547" s="37" t="n">
        <v>3</v>
      </c>
      <c r="F1547" s="37" t="n">
        <v>4</v>
      </c>
      <c r="G1547" s="37" t="n">
        <v>4</v>
      </c>
      <c r="H1547" s="37" t="n">
        <v>8</v>
      </c>
      <c r="I1547" s="37" t="str">
        <f aca="false">IFERROR(VLOOKUP(A1547,Employees!$A$2:$I$1501,9,FALSE()),"Unknown")</f>
        <v>Customer Support</v>
      </c>
    </row>
    <row r="1548" customFormat="false" ht="15" hidden="false" customHeight="false" outlineLevel="0" collapsed="false">
      <c r="A1548" s="37" t="s">
        <v>1184</v>
      </c>
      <c r="B1548" s="37" t="n">
        <v>2026</v>
      </c>
      <c r="C1548" s="37" t="n">
        <v>5</v>
      </c>
      <c r="D1548" s="37" t="n">
        <v>4</v>
      </c>
      <c r="E1548" s="37" t="n">
        <v>4</v>
      </c>
      <c r="F1548" s="37" t="n">
        <v>3</v>
      </c>
      <c r="G1548" s="37" t="n">
        <v>4</v>
      </c>
      <c r="H1548" s="37" t="n">
        <v>5</v>
      </c>
      <c r="I1548" s="37" t="str">
        <f aca="false">IFERROR(VLOOKUP(A1548,Employees!$A$2:$I$1501,9,FALSE()),"Unknown")</f>
        <v>Engineering</v>
      </c>
    </row>
    <row r="1549" customFormat="false" ht="15" hidden="false" customHeight="false" outlineLevel="0" collapsed="false">
      <c r="A1549" s="37" t="s">
        <v>729</v>
      </c>
      <c r="B1549" s="37" t="n">
        <v>2026</v>
      </c>
      <c r="C1549" s="37" t="n">
        <v>4</v>
      </c>
      <c r="D1549" s="37" t="n">
        <v>1</v>
      </c>
      <c r="E1549" s="37" t="n">
        <v>3</v>
      </c>
      <c r="F1549" s="37" t="n">
        <v>2</v>
      </c>
      <c r="G1549" s="37" t="n">
        <v>3</v>
      </c>
      <c r="H1549" s="37" t="n">
        <v>4</v>
      </c>
      <c r="I1549" s="37" t="str">
        <f aca="false">IFERROR(VLOOKUP(A1549,Employees!$A$2:$I$1501,9,FALSE()),"Unknown")</f>
        <v>Engineering</v>
      </c>
    </row>
    <row r="1550" customFormat="false" ht="15" hidden="false" customHeight="false" outlineLevel="0" collapsed="false">
      <c r="A1550" s="37" t="s">
        <v>804</v>
      </c>
      <c r="B1550" s="37" t="n">
        <v>2026</v>
      </c>
      <c r="C1550" s="37" t="n">
        <v>4</v>
      </c>
      <c r="D1550" s="37" t="n">
        <v>4</v>
      </c>
      <c r="E1550" s="37" t="n">
        <v>3</v>
      </c>
      <c r="F1550" s="37" t="n">
        <v>3</v>
      </c>
      <c r="G1550" s="37" t="n">
        <v>4</v>
      </c>
      <c r="H1550" s="37" t="n">
        <v>8</v>
      </c>
      <c r="I1550" s="37" t="str">
        <f aca="false">IFERROR(VLOOKUP(A1550,Employees!$A$2:$I$1501,9,FALSE()),"Unknown")</f>
        <v>Human Resources</v>
      </c>
    </row>
    <row r="1551" customFormat="false" ht="15" hidden="false" customHeight="false" outlineLevel="0" collapsed="false">
      <c r="A1551" s="37" t="s">
        <v>1261</v>
      </c>
      <c r="B1551" s="37" t="n">
        <v>2026</v>
      </c>
      <c r="C1551" s="37" t="n">
        <v>5</v>
      </c>
      <c r="D1551" s="37" t="n">
        <v>3</v>
      </c>
      <c r="E1551" s="37" t="n">
        <v>4</v>
      </c>
      <c r="F1551" s="37" t="n">
        <v>4</v>
      </c>
      <c r="G1551" s="37" t="n">
        <v>2</v>
      </c>
      <c r="H1551" s="37" t="n">
        <v>8</v>
      </c>
      <c r="I1551" s="37" t="str">
        <f aca="false">IFERROR(VLOOKUP(A1551,Employees!$A$2:$I$1501,9,FALSE()),"Unknown")</f>
        <v>Engineering</v>
      </c>
    </row>
    <row r="1552" customFormat="false" ht="15" hidden="false" customHeight="false" outlineLevel="0" collapsed="false">
      <c r="A1552" s="37" t="s">
        <v>1186</v>
      </c>
      <c r="B1552" s="37" t="n">
        <v>2026</v>
      </c>
      <c r="C1552" s="37" t="n">
        <v>4</v>
      </c>
      <c r="D1552" s="37" t="n">
        <v>3</v>
      </c>
      <c r="E1552" s="37" t="n">
        <v>5</v>
      </c>
      <c r="F1552" s="37" t="n">
        <v>5</v>
      </c>
      <c r="G1552" s="37" t="n">
        <v>3</v>
      </c>
      <c r="H1552" s="37" t="n">
        <v>9</v>
      </c>
      <c r="I1552" s="37" t="str">
        <f aca="false">IFERROR(VLOOKUP(A1552,Employees!$A$2:$I$1501,9,FALSE()),"Unknown")</f>
        <v>Engineering</v>
      </c>
    </row>
    <row r="1553" customFormat="false" ht="15" hidden="false" customHeight="false" outlineLevel="0" collapsed="false">
      <c r="A1553" s="37" t="s">
        <v>1519</v>
      </c>
      <c r="B1553" s="37" t="n">
        <v>2026</v>
      </c>
      <c r="C1553" s="37" t="n">
        <v>4</v>
      </c>
      <c r="D1553" s="37" t="n">
        <v>4</v>
      </c>
      <c r="E1553" s="37" t="n">
        <v>3</v>
      </c>
      <c r="F1553" s="37" t="n">
        <v>3</v>
      </c>
      <c r="G1553" s="37" t="n">
        <v>4</v>
      </c>
      <c r="H1553" s="37" t="n">
        <v>9</v>
      </c>
      <c r="I1553" s="37" t="str">
        <f aca="false">IFERROR(VLOOKUP(A1553,Employees!$A$2:$I$1501,9,FALSE()),"Unknown")</f>
        <v>Sales</v>
      </c>
    </row>
    <row r="1554" customFormat="false" ht="15" hidden="false" customHeight="false" outlineLevel="0" collapsed="false">
      <c r="A1554" s="37" t="s">
        <v>1688</v>
      </c>
      <c r="B1554" s="37" t="n">
        <v>2026</v>
      </c>
      <c r="C1554" s="37" t="n">
        <v>3</v>
      </c>
      <c r="D1554" s="37" t="n">
        <v>5</v>
      </c>
      <c r="E1554" s="37" t="n">
        <v>5</v>
      </c>
      <c r="F1554" s="37" t="n">
        <v>5</v>
      </c>
      <c r="G1554" s="37" t="n">
        <v>5</v>
      </c>
      <c r="H1554" s="37" t="n">
        <v>8</v>
      </c>
      <c r="I1554" s="37" t="str">
        <f aca="false">IFERROR(VLOOKUP(A1554,Employees!$A$2:$I$1501,9,FALSE()),"Unknown")</f>
        <v>Engineering</v>
      </c>
    </row>
    <row r="1555" customFormat="false" ht="15" hidden="false" customHeight="false" outlineLevel="0" collapsed="false">
      <c r="A1555" s="37" t="s">
        <v>1422</v>
      </c>
      <c r="B1555" s="37" t="n">
        <v>2026</v>
      </c>
      <c r="C1555" s="37" t="n">
        <v>2</v>
      </c>
      <c r="D1555" s="37" t="n">
        <v>3</v>
      </c>
      <c r="E1555" s="37" t="n">
        <v>3</v>
      </c>
      <c r="F1555" s="37" t="n">
        <v>3</v>
      </c>
      <c r="G1555" s="37" t="n">
        <v>3</v>
      </c>
      <c r="H1555" s="37" t="n">
        <v>5</v>
      </c>
      <c r="I1555" s="37" t="str">
        <f aca="false">IFERROR(VLOOKUP(A1555,Employees!$A$2:$I$1501,9,FALSE()),"Unknown")</f>
        <v>Human Resources</v>
      </c>
    </row>
    <row r="1556" customFormat="false" ht="15" hidden="false" customHeight="false" outlineLevel="0" collapsed="false">
      <c r="A1556" s="37" t="s">
        <v>648</v>
      </c>
      <c r="B1556" s="37" t="n">
        <v>2026</v>
      </c>
      <c r="C1556" s="37" t="n">
        <v>4</v>
      </c>
      <c r="D1556" s="37" t="n">
        <v>5</v>
      </c>
      <c r="E1556" s="37" t="n">
        <v>5</v>
      </c>
      <c r="F1556" s="37" t="n">
        <v>4</v>
      </c>
      <c r="G1556" s="37" t="n">
        <v>3</v>
      </c>
      <c r="H1556" s="37" t="n">
        <v>8</v>
      </c>
      <c r="I1556" s="37" t="str">
        <f aca="false">IFERROR(VLOOKUP(A1556,Employees!$A$2:$I$1501,9,FALSE()),"Unknown")</f>
        <v>Engineering</v>
      </c>
    </row>
    <row r="1557" customFormat="false" ht="15" hidden="false" customHeight="false" outlineLevel="0" collapsed="false">
      <c r="A1557" s="37" t="s">
        <v>851</v>
      </c>
      <c r="B1557" s="37" t="n">
        <v>2026</v>
      </c>
      <c r="C1557" s="37" t="n">
        <v>5</v>
      </c>
      <c r="D1557" s="37" t="n">
        <v>5</v>
      </c>
      <c r="E1557" s="37" t="n">
        <v>3</v>
      </c>
      <c r="F1557" s="37" t="n">
        <v>5</v>
      </c>
      <c r="G1557" s="37" t="n">
        <v>4</v>
      </c>
      <c r="H1557" s="37" t="n">
        <v>6</v>
      </c>
      <c r="I1557" s="37" t="str">
        <f aca="false">IFERROR(VLOOKUP(A1557,Employees!$A$2:$I$1501,9,FALSE()),"Unknown")</f>
        <v>Customer Support</v>
      </c>
    </row>
    <row r="1558" customFormat="false" ht="15" hidden="false" customHeight="false" outlineLevel="0" collapsed="false">
      <c r="A1558" s="37" t="s">
        <v>562</v>
      </c>
      <c r="B1558" s="37" t="n">
        <v>2026</v>
      </c>
      <c r="C1558" s="37" t="n">
        <v>3</v>
      </c>
      <c r="D1558" s="37" t="n">
        <v>5</v>
      </c>
      <c r="E1558" s="37" t="n">
        <v>4</v>
      </c>
      <c r="F1558" s="37" t="n">
        <v>3</v>
      </c>
      <c r="G1558" s="37" t="n">
        <v>4</v>
      </c>
      <c r="H1558" s="37" t="n">
        <v>9</v>
      </c>
      <c r="I1558" s="37" t="str">
        <f aca="false">IFERROR(VLOOKUP(A1558,Employees!$A$2:$I$1501,9,FALSE()),"Unknown")</f>
        <v>Sales</v>
      </c>
    </row>
    <row r="1559" customFormat="false" ht="15" hidden="false" customHeight="false" outlineLevel="0" collapsed="false">
      <c r="A1559" s="37" t="s">
        <v>1917</v>
      </c>
      <c r="B1559" s="37" t="n">
        <v>2026</v>
      </c>
      <c r="C1559" s="37" t="n">
        <v>3</v>
      </c>
      <c r="D1559" s="37" t="n">
        <v>3</v>
      </c>
      <c r="E1559" s="37" t="n">
        <v>3</v>
      </c>
      <c r="F1559" s="37" t="n">
        <v>2</v>
      </c>
      <c r="G1559" s="37" t="n">
        <v>3</v>
      </c>
      <c r="H1559" s="37" t="n">
        <v>7</v>
      </c>
      <c r="I1559" s="37" t="str">
        <f aca="false">IFERROR(VLOOKUP(A1559,Employees!$A$2:$I$1501,9,FALSE()),"Unknown")</f>
        <v>Data &amp; AI</v>
      </c>
    </row>
    <row r="1560" customFormat="false" ht="15" hidden="false" customHeight="false" outlineLevel="0" collapsed="false">
      <c r="A1560" s="37" t="s">
        <v>1829</v>
      </c>
      <c r="B1560" s="37" t="n">
        <v>2026</v>
      </c>
      <c r="C1560" s="37" t="n">
        <v>4</v>
      </c>
      <c r="D1560" s="37" t="n">
        <v>4</v>
      </c>
      <c r="E1560" s="37" t="n">
        <v>3</v>
      </c>
      <c r="F1560" s="37" t="n">
        <v>2</v>
      </c>
      <c r="G1560" s="37" t="n">
        <v>4</v>
      </c>
      <c r="H1560" s="37" t="n">
        <v>3</v>
      </c>
      <c r="I1560" s="37" t="str">
        <f aca="false">IFERROR(VLOOKUP(A1560,Employees!$A$2:$I$1501,9,FALSE()),"Unknown")</f>
        <v>Customer Support</v>
      </c>
    </row>
    <row r="1561" customFormat="false" ht="15" hidden="false" customHeight="false" outlineLevel="0" collapsed="false">
      <c r="A1561" s="37" t="s">
        <v>1143</v>
      </c>
      <c r="B1561" s="37" t="n">
        <v>2026</v>
      </c>
      <c r="C1561" s="37" t="n">
        <v>4</v>
      </c>
      <c r="D1561" s="37" t="n">
        <v>4</v>
      </c>
      <c r="E1561" s="37" t="n">
        <v>4</v>
      </c>
      <c r="F1561" s="37" t="n">
        <v>4</v>
      </c>
      <c r="G1561" s="37" t="n">
        <v>5</v>
      </c>
      <c r="H1561" s="37" t="n">
        <v>8</v>
      </c>
      <c r="I1561" s="37" t="str">
        <f aca="false">IFERROR(VLOOKUP(A1561,Employees!$A$2:$I$1501,9,FALSE()),"Unknown")</f>
        <v>Engineering</v>
      </c>
    </row>
    <row r="1562" customFormat="false" ht="15" hidden="false" customHeight="false" outlineLevel="0" collapsed="false">
      <c r="A1562" s="37" t="s">
        <v>1386</v>
      </c>
      <c r="B1562" s="37" t="n">
        <v>2026</v>
      </c>
      <c r="C1562" s="37" t="n">
        <v>3</v>
      </c>
      <c r="D1562" s="37" t="n">
        <v>2</v>
      </c>
      <c r="E1562" s="37" t="n">
        <v>3</v>
      </c>
      <c r="F1562" s="37" t="n">
        <v>2</v>
      </c>
      <c r="G1562" s="37" t="n">
        <v>2</v>
      </c>
      <c r="H1562" s="37" t="n">
        <v>5</v>
      </c>
      <c r="I1562" s="37" t="str">
        <f aca="false">IFERROR(VLOOKUP(A1562,Employees!$A$2:$I$1501,9,FALSE()),"Unknown")</f>
        <v>Engineering</v>
      </c>
    </row>
    <row r="1563" customFormat="false" ht="15" hidden="false" customHeight="false" outlineLevel="0" collapsed="false">
      <c r="A1563" s="37" t="s">
        <v>1361</v>
      </c>
      <c r="B1563" s="37" t="n">
        <v>2026</v>
      </c>
      <c r="C1563" s="37" t="n">
        <v>2</v>
      </c>
      <c r="D1563" s="37" t="n">
        <v>4</v>
      </c>
      <c r="E1563" s="37" t="n">
        <v>4</v>
      </c>
      <c r="F1563" s="37" t="n">
        <v>5</v>
      </c>
      <c r="G1563" s="37" t="n">
        <v>4</v>
      </c>
      <c r="H1563" s="37" t="n">
        <v>9</v>
      </c>
      <c r="I1563" s="37" t="str">
        <f aca="false">IFERROR(VLOOKUP(A1563,Employees!$A$2:$I$1501,9,FALSE()),"Unknown")</f>
        <v>Operations</v>
      </c>
    </row>
    <row r="1564" customFormat="false" ht="15" hidden="false" customHeight="false" outlineLevel="0" collapsed="false">
      <c r="A1564" s="37" t="s">
        <v>740</v>
      </c>
      <c r="B1564" s="37" t="n">
        <v>2026</v>
      </c>
      <c r="C1564" s="37" t="n">
        <v>4</v>
      </c>
      <c r="D1564" s="37" t="n">
        <v>3</v>
      </c>
      <c r="E1564" s="37" t="n">
        <v>4</v>
      </c>
      <c r="F1564" s="37" t="n">
        <v>3</v>
      </c>
      <c r="G1564" s="37" t="n">
        <v>3</v>
      </c>
      <c r="H1564" s="37" t="n">
        <v>6</v>
      </c>
      <c r="I1564" s="37" t="str">
        <f aca="false">IFERROR(VLOOKUP(A1564,Employees!$A$2:$I$1501,9,FALSE()),"Unknown")</f>
        <v>Engineering</v>
      </c>
    </row>
    <row r="1565" customFormat="false" ht="15" hidden="false" customHeight="false" outlineLevel="0" collapsed="false">
      <c r="A1565" s="37" t="s">
        <v>595</v>
      </c>
      <c r="B1565" s="37" t="n">
        <v>2026</v>
      </c>
      <c r="C1565" s="37" t="n">
        <v>5</v>
      </c>
      <c r="D1565" s="37" t="n">
        <v>3</v>
      </c>
      <c r="E1565" s="37" t="n">
        <v>5</v>
      </c>
      <c r="F1565" s="37" t="n">
        <v>2</v>
      </c>
      <c r="G1565" s="37" t="n">
        <v>4</v>
      </c>
      <c r="H1565" s="37" t="n">
        <v>7</v>
      </c>
      <c r="I1565" s="37" t="str">
        <f aca="false">IFERROR(VLOOKUP(A1565,Employees!$A$2:$I$1501,9,FALSE()),"Unknown")</f>
        <v>Engineering</v>
      </c>
    </row>
    <row r="1566" customFormat="false" ht="15" hidden="false" customHeight="false" outlineLevel="0" collapsed="false">
      <c r="A1566" s="37" t="s">
        <v>850</v>
      </c>
      <c r="B1566" s="37" t="n">
        <v>2026</v>
      </c>
      <c r="C1566" s="37" t="n">
        <v>3</v>
      </c>
      <c r="D1566" s="37" t="n">
        <v>3</v>
      </c>
      <c r="E1566" s="37" t="n">
        <v>4</v>
      </c>
      <c r="F1566" s="37" t="n">
        <v>3</v>
      </c>
      <c r="G1566" s="37" t="n">
        <v>3</v>
      </c>
      <c r="H1566" s="37" t="n">
        <v>10</v>
      </c>
      <c r="I1566" s="37" t="str">
        <f aca="false">IFERROR(VLOOKUP(A1566,Employees!$A$2:$I$1501,9,FALSE()),"Unknown")</f>
        <v>Legal &amp; Compliance</v>
      </c>
    </row>
    <row r="1567" customFormat="false" ht="15" hidden="false" customHeight="false" outlineLevel="0" collapsed="false">
      <c r="A1567" s="37" t="s">
        <v>1936</v>
      </c>
      <c r="B1567" s="37" t="n">
        <v>2026</v>
      </c>
      <c r="C1567" s="37" t="n">
        <v>4</v>
      </c>
      <c r="D1567" s="37" t="n">
        <v>4</v>
      </c>
      <c r="E1567" s="37" t="n">
        <v>5</v>
      </c>
      <c r="F1567" s="37" t="n">
        <v>5</v>
      </c>
      <c r="G1567" s="37" t="n">
        <v>2</v>
      </c>
      <c r="H1567" s="37" t="n">
        <v>7</v>
      </c>
      <c r="I1567" s="37" t="str">
        <f aca="false">IFERROR(VLOOKUP(A1567,Employees!$A$2:$I$1501,9,FALSE()),"Unknown")</f>
        <v>Customer Support</v>
      </c>
    </row>
    <row r="1568" customFormat="false" ht="15" hidden="false" customHeight="false" outlineLevel="0" collapsed="false">
      <c r="A1568" s="37" t="s">
        <v>1028</v>
      </c>
      <c r="B1568" s="37" t="n">
        <v>2026</v>
      </c>
      <c r="C1568" s="37" t="n">
        <v>2</v>
      </c>
      <c r="D1568" s="37" t="n">
        <v>5</v>
      </c>
      <c r="E1568" s="37" t="n">
        <v>4</v>
      </c>
      <c r="F1568" s="37" t="n">
        <v>4</v>
      </c>
      <c r="G1568" s="37" t="n">
        <v>3</v>
      </c>
      <c r="H1568" s="37" t="n">
        <v>7</v>
      </c>
      <c r="I1568" s="37" t="str">
        <f aca="false">IFERROR(VLOOKUP(A1568,Employees!$A$2:$I$1501,9,FALSE()),"Unknown")</f>
        <v>Engineering</v>
      </c>
    </row>
    <row r="1569" customFormat="false" ht="15" hidden="false" customHeight="false" outlineLevel="0" collapsed="false">
      <c r="A1569" s="37" t="s">
        <v>660</v>
      </c>
      <c r="B1569" s="37" t="n">
        <v>2026</v>
      </c>
      <c r="C1569" s="37" t="n">
        <v>5</v>
      </c>
      <c r="D1569" s="37" t="n">
        <v>4</v>
      </c>
      <c r="E1569" s="37" t="n">
        <v>5</v>
      </c>
      <c r="F1569" s="37" t="n">
        <v>3</v>
      </c>
      <c r="G1569" s="37" t="n">
        <v>3</v>
      </c>
      <c r="H1569" s="37" t="n">
        <v>9</v>
      </c>
      <c r="I1569" s="37" t="str">
        <f aca="false">IFERROR(VLOOKUP(A1569,Employees!$A$2:$I$1501,9,FALSE()),"Unknown")</f>
        <v>Legal &amp; Compliance</v>
      </c>
    </row>
    <row r="1570" customFormat="false" ht="15" hidden="false" customHeight="false" outlineLevel="0" collapsed="false">
      <c r="A1570" s="37" t="s">
        <v>815</v>
      </c>
      <c r="B1570" s="37" t="n">
        <v>2026</v>
      </c>
      <c r="C1570" s="37" t="n">
        <v>4</v>
      </c>
      <c r="D1570" s="37" t="n">
        <v>4</v>
      </c>
      <c r="E1570" s="37" t="n">
        <v>2</v>
      </c>
      <c r="F1570" s="37" t="n">
        <v>3</v>
      </c>
      <c r="G1570" s="37" t="n">
        <v>4</v>
      </c>
      <c r="H1570" s="37" t="n">
        <v>4</v>
      </c>
      <c r="I1570" s="37" t="str">
        <f aca="false">IFERROR(VLOOKUP(A1570,Employees!$A$2:$I$1501,9,FALSE()),"Unknown")</f>
        <v>Engineering</v>
      </c>
    </row>
    <row r="1571" customFormat="false" ht="15" hidden="false" customHeight="false" outlineLevel="0" collapsed="false">
      <c r="A1571" s="37" t="s">
        <v>871</v>
      </c>
      <c r="B1571" s="37" t="n">
        <v>2026</v>
      </c>
      <c r="C1571" s="37" t="n">
        <v>3</v>
      </c>
      <c r="D1571" s="37" t="n">
        <v>4</v>
      </c>
      <c r="E1571" s="37" t="n">
        <v>3</v>
      </c>
      <c r="F1571" s="37" t="n">
        <v>4</v>
      </c>
      <c r="G1571" s="37" t="n">
        <v>4</v>
      </c>
      <c r="H1571" s="37" t="n">
        <v>6</v>
      </c>
      <c r="I1571" s="37" t="str">
        <f aca="false">IFERROR(VLOOKUP(A1571,Employees!$A$2:$I$1501,9,FALSE()),"Unknown")</f>
        <v>Customer Support</v>
      </c>
    </row>
    <row r="1572" customFormat="false" ht="15" hidden="false" customHeight="false" outlineLevel="0" collapsed="false">
      <c r="A1572" s="37" t="s">
        <v>1204</v>
      </c>
      <c r="B1572" s="37" t="n">
        <v>2026</v>
      </c>
      <c r="C1572" s="37" t="n">
        <v>3</v>
      </c>
      <c r="D1572" s="37" t="n">
        <v>4</v>
      </c>
      <c r="E1572" s="37" t="n">
        <v>4</v>
      </c>
      <c r="F1572" s="37" t="n">
        <v>4</v>
      </c>
      <c r="G1572" s="37" t="n">
        <v>3</v>
      </c>
      <c r="H1572" s="37" t="n">
        <v>5</v>
      </c>
      <c r="I1572" s="37" t="str">
        <f aca="false">IFERROR(VLOOKUP(A1572,Employees!$A$2:$I$1501,9,FALSE()),"Unknown")</f>
        <v>Data &amp; AI</v>
      </c>
    </row>
    <row r="1573" customFormat="false" ht="15" hidden="false" customHeight="false" outlineLevel="0" collapsed="false">
      <c r="A1573" s="37" t="s">
        <v>1160</v>
      </c>
      <c r="B1573" s="37" t="n">
        <v>2026</v>
      </c>
      <c r="C1573" s="37" t="n">
        <v>3</v>
      </c>
      <c r="D1573" s="37" t="n">
        <v>1</v>
      </c>
      <c r="E1573" s="37" t="n">
        <v>3</v>
      </c>
      <c r="F1573" s="37" t="n">
        <v>3</v>
      </c>
      <c r="G1573" s="37" t="n">
        <v>4</v>
      </c>
      <c r="H1573" s="37" t="n">
        <v>6</v>
      </c>
      <c r="I1573" s="37" t="str">
        <f aca="false">IFERROR(VLOOKUP(A1573,Employees!$A$2:$I$1501,9,FALSE()),"Unknown")</f>
        <v>Engineering</v>
      </c>
    </row>
    <row r="1574" customFormat="false" ht="15" hidden="false" customHeight="false" outlineLevel="0" collapsed="false">
      <c r="A1574" s="37" t="s">
        <v>775</v>
      </c>
      <c r="B1574" s="37" t="n">
        <v>2026</v>
      </c>
      <c r="C1574" s="37" t="n">
        <v>4</v>
      </c>
      <c r="D1574" s="37" t="n">
        <v>3</v>
      </c>
      <c r="E1574" s="37" t="n">
        <v>4</v>
      </c>
      <c r="F1574" s="37" t="n">
        <v>4</v>
      </c>
      <c r="G1574" s="37" t="n">
        <v>4</v>
      </c>
      <c r="H1574" s="37" t="n">
        <v>10</v>
      </c>
      <c r="I1574" s="37" t="str">
        <f aca="false">IFERROR(VLOOKUP(A1574,Employees!$A$2:$I$1501,9,FALSE()),"Unknown")</f>
        <v>Engineering</v>
      </c>
    </row>
    <row r="1575" customFormat="false" ht="15" hidden="false" customHeight="false" outlineLevel="0" collapsed="false">
      <c r="A1575" s="37" t="s">
        <v>560</v>
      </c>
      <c r="B1575" s="37" t="n">
        <v>2026</v>
      </c>
      <c r="C1575" s="37" t="n">
        <v>3</v>
      </c>
      <c r="D1575" s="37" t="n">
        <v>5</v>
      </c>
      <c r="E1575" s="37" t="n">
        <v>3</v>
      </c>
      <c r="F1575" s="37" t="n">
        <v>3</v>
      </c>
      <c r="G1575" s="37" t="n">
        <v>3</v>
      </c>
      <c r="H1575" s="37" t="n">
        <v>10</v>
      </c>
      <c r="I1575" s="37" t="str">
        <f aca="false">IFERROR(VLOOKUP(A1575,Employees!$A$2:$I$1501,9,FALSE()),"Unknown")</f>
        <v>Sales</v>
      </c>
    </row>
    <row r="1576" customFormat="false" ht="15" hidden="false" customHeight="false" outlineLevel="0" collapsed="false">
      <c r="A1576" s="37" t="s">
        <v>1843</v>
      </c>
      <c r="B1576" s="37" t="n">
        <v>2026</v>
      </c>
      <c r="C1576" s="37" t="n">
        <v>3</v>
      </c>
      <c r="D1576" s="37" t="n">
        <v>4</v>
      </c>
      <c r="E1576" s="37" t="n">
        <v>2</v>
      </c>
      <c r="F1576" s="37" t="n">
        <v>4</v>
      </c>
      <c r="G1576" s="37" t="n">
        <v>3</v>
      </c>
      <c r="H1576" s="37" t="n">
        <v>7</v>
      </c>
      <c r="I1576" s="37" t="str">
        <f aca="false">IFERROR(VLOOKUP(A1576,Employees!$A$2:$I$1501,9,FALSE()),"Unknown")</f>
        <v>Engineering</v>
      </c>
    </row>
    <row r="1577" customFormat="false" ht="15" hidden="false" customHeight="false" outlineLevel="0" collapsed="false">
      <c r="A1577" s="37" t="s">
        <v>1782</v>
      </c>
      <c r="B1577" s="37" t="n">
        <v>2026</v>
      </c>
      <c r="C1577" s="37" t="n">
        <v>3</v>
      </c>
      <c r="D1577" s="37" t="n">
        <v>4</v>
      </c>
      <c r="E1577" s="37" t="n">
        <v>3</v>
      </c>
      <c r="F1577" s="37" t="n">
        <v>2</v>
      </c>
      <c r="G1577" s="37" t="n">
        <v>3</v>
      </c>
      <c r="H1577" s="37" t="n">
        <v>9</v>
      </c>
      <c r="I1577" s="37" t="str">
        <f aca="false">IFERROR(VLOOKUP(A1577,Employees!$A$2:$I$1501,9,FALSE()),"Unknown")</f>
        <v>Marketing</v>
      </c>
    </row>
    <row r="1578" customFormat="false" ht="15" hidden="false" customHeight="false" outlineLevel="0" collapsed="false">
      <c r="A1578" s="37" t="s">
        <v>1196</v>
      </c>
      <c r="B1578" s="37" t="n">
        <v>2026</v>
      </c>
      <c r="C1578" s="37" t="n">
        <v>3</v>
      </c>
      <c r="D1578" s="37" t="n">
        <v>3</v>
      </c>
      <c r="E1578" s="37" t="n">
        <v>4</v>
      </c>
      <c r="F1578" s="37" t="n">
        <v>4</v>
      </c>
      <c r="G1578" s="37" t="n">
        <v>4</v>
      </c>
      <c r="H1578" s="37" t="n">
        <v>8</v>
      </c>
      <c r="I1578" s="37" t="str">
        <f aca="false">IFERROR(VLOOKUP(A1578,Employees!$A$2:$I$1501,9,FALSE()),"Unknown")</f>
        <v>Legal &amp; Compliance</v>
      </c>
    </row>
    <row r="1579" customFormat="false" ht="15" hidden="false" customHeight="false" outlineLevel="0" collapsed="false">
      <c r="A1579" s="37" t="s">
        <v>563</v>
      </c>
      <c r="B1579" s="37" t="n">
        <v>2026</v>
      </c>
      <c r="C1579" s="37" t="n">
        <v>5</v>
      </c>
      <c r="D1579" s="37" t="n">
        <v>4</v>
      </c>
      <c r="E1579" s="37" t="n">
        <v>3</v>
      </c>
      <c r="F1579" s="37" t="n">
        <v>4</v>
      </c>
      <c r="G1579" s="37" t="n">
        <v>3</v>
      </c>
      <c r="H1579" s="37" t="n">
        <v>7</v>
      </c>
      <c r="I1579" s="37" t="str">
        <f aca="false">IFERROR(VLOOKUP(A1579,Employees!$A$2:$I$1501,9,FALSE()),"Unknown")</f>
        <v>Sales</v>
      </c>
    </row>
    <row r="1580" customFormat="false" ht="15" hidden="false" customHeight="false" outlineLevel="0" collapsed="false">
      <c r="A1580" s="37" t="s">
        <v>1481</v>
      </c>
      <c r="B1580" s="37" t="n">
        <v>2026</v>
      </c>
      <c r="C1580" s="37" t="n">
        <v>2</v>
      </c>
      <c r="D1580" s="37" t="n">
        <v>5</v>
      </c>
      <c r="E1580" s="37" t="n">
        <v>5</v>
      </c>
      <c r="F1580" s="37" t="n">
        <v>3</v>
      </c>
      <c r="G1580" s="37" t="n">
        <v>4</v>
      </c>
      <c r="H1580" s="37" t="n">
        <v>9</v>
      </c>
      <c r="I1580" s="37" t="str">
        <f aca="false">IFERROR(VLOOKUP(A1580,Employees!$A$2:$I$1501,9,FALSE()),"Unknown")</f>
        <v>Marketing</v>
      </c>
    </row>
    <row r="1581" customFormat="false" ht="15" hidden="false" customHeight="false" outlineLevel="0" collapsed="false">
      <c r="A1581" s="37" t="s">
        <v>1190</v>
      </c>
      <c r="B1581" s="37" t="n">
        <v>2026</v>
      </c>
      <c r="C1581" s="37" t="n">
        <v>3</v>
      </c>
      <c r="D1581" s="37" t="n">
        <v>4</v>
      </c>
      <c r="E1581" s="37" t="n">
        <v>2</v>
      </c>
      <c r="F1581" s="37" t="n">
        <v>3</v>
      </c>
      <c r="G1581" s="37" t="n">
        <v>1</v>
      </c>
      <c r="H1581" s="37" t="n">
        <v>5</v>
      </c>
      <c r="I1581" s="37" t="str">
        <f aca="false">IFERROR(VLOOKUP(A1581,Employees!$A$2:$I$1501,9,FALSE()),"Unknown")</f>
        <v>Customer Support</v>
      </c>
    </row>
    <row r="1582" customFormat="false" ht="15" hidden="false" customHeight="false" outlineLevel="0" collapsed="false">
      <c r="A1582" s="37" t="s">
        <v>1893</v>
      </c>
      <c r="B1582" s="37" t="n">
        <v>2026</v>
      </c>
      <c r="C1582" s="37" t="n">
        <v>2</v>
      </c>
      <c r="D1582" s="37" t="n">
        <v>2</v>
      </c>
      <c r="E1582" s="37" t="n">
        <v>3</v>
      </c>
      <c r="F1582" s="37" t="n">
        <v>4</v>
      </c>
      <c r="G1582" s="37" t="n">
        <v>3</v>
      </c>
      <c r="H1582" s="37" t="n">
        <v>7</v>
      </c>
      <c r="I1582" s="37" t="str">
        <f aca="false">IFERROR(VLOOKUP(A1582,Employees!$A$2:$I$1501,9,FALSE()),"Unknown")</f>
        <v>Engineering</v>
      </c>
    </row>
    <row r="1583" customFormat="false" ht="15" hidden="false" customHeight="false" outlineLevel="0" collapsed="false">
      <c r="A1583" s="37" t="s">
        <v>1653</v>
      </c>
      <c r="B1583" s="37" t="n">
        <v>2026</v>
      </c>
      <c r="C1583" s="37" t="n">
        <v>3</v>
      </c>
      <c r="D1583" s="37" t="n">
        <v>4</v>
      </c>
      <c r="E1583" s="37" t="n">
        <v>3</v>
      </c>
      <c r="F1583" s="37" t="n">
        <v>3</v>
      </c>
      <c r="G1583" s="37" t="n">
        <v>4</v>
      </c>
      <c r="H1583" s="37" t="n">
        <v>6</v>
      </c>
      <c r="I1583" s="37" t="str">
        <f aca="false">IFERROR(VLOOKUP(A1583,Employees!$A$2:$I$1501,9,FALSE()),"Unknown")</f>
        <v>Customer Support</v>
      </c>
    </row>
    <row r="1584" customFormat="false" ht="15" hidden="false" customHeight="false" outlineLevel="0" collapsed="false">
      <c r="A1584" s="37" t="s">
        <v>1048</v>
      </c>
      <c r="B1584" s="37" t="n">
        <v>2026</v>
      </c>
      <c r="C1584" s="37" t="n">
        <v>2</v>
      </c>
      <c r="D1584" s="37" t="n">
        <v>4</v>
      </c>
      <c r="E1584" s="37" t="n">
        <v>2</v>
      </c>
      <c r="F1584" s="37" t="n">
        <v>5</v>
      </c>
      <c r="G1584" s="37" t="n">
        <v>3</v>
      </c>
      <c r="H1584" s="37" t="n">
        <v>8</v>
      </c>
      <c r="I1584" s="37" t="str">
        <f aca="false">IFERROR(VLOOKUP(A1584,Employees!$A$2:$I$1501,9,FALSE()),"Unknown")</f>
        <v>Engineering</v>
      </c>
    </row>
    <row r="1585" customFormat="false" ht="15" hidden="false" customHeight="false" outlineLevel="0" collapsed="false">
      <c r="A1585" s="37" t="s">
        <v>1231</v>
      </c>
      <c r="B1585" s="37" t="n">
        <v>2026</v>
      </c>
      <c r="C1585" s="37" t="n">
        <v>2</v>
      </c>
      <c r="D1585" s="37" t="n">
        <v>3</v>
      </c>
      <c r="E1585" s="37" t="n">
        <v>3</v>
      </c>
      <c r="F1585" s="37" t="n">
        <v>2</v>
      </c>
      <c r="G1585" s="37" t="n">
        <v>2</v>
      </c>
      <c r="H1585" s="37" t="n">
        <v>6</v>
      </c>
      <c r="I1585" s="37" t="str">
        <f aca="false">IFERROR(VLOOKUP(A1585,Employees!$A$2:$I$1501,9,FALSE()),"Unknown")</f>
        <v>Marketing</v>
      </c>
    </row>
    <row r="1586" customFormat="false" ht="15" hidden="false" customHeight="false" outlineLevel="0" collapsed="false">
      <c r="A1586" s="37" t="s">
        <v>690</v>
      </c>
      <c r="B1586" s="37" t="n">
        <v>2026</v>
      </c>
      <c r="C1586" s="37" t="n">
        <v>4</v>
      </c>
      <c r="D1586" s="37" t="n">
        <v>4</v>
      </c>
      <c r="E1586" s="37" t="n">
        <v>3</v>
      </c>
      <c r="F1586" s="37" t="n">
        <v>3</v>
      </c>
      <c r="G1586" s="37" t="n">
        <v>3</v>
      </c>
      <c r="H1586" s="37" t="n">
        <v>7</v>
      </c>
      <c r="I1586" s="37" t="str">
        <f aca="false">IFERROR(VLOOKUP(A1586,Employees!$A$2:$I$1501,9,FALSE()),"Unknown")</f>
        <v>Engineering</v>
      </c>
    </row>
    <row r="1587" customFormat="false" ht="15" hidden="false" customHeight="false" outlineLevel="0" collapsed="false">
      <c r="A1587" s="37" t="s">
        <v>942</v>
      </c>
      <c r="B1587" s="37" t="n">
        <v>2026</v>
      </c>
      <c r="C1587" s="37" t="n">
        <v>3</v>
      </c>
      <c r="D1587" s="37" t="n">
        <v>3</v>
      </c>
      <c r="E1587" s="37" t="n">
        <v>3</v>
      </c>
      <c r="F1587" s="37" t="n">
        <v>3</v>
      </c>
      <c r="G1587" s="37" t="n">
        <v>1</v>
      </c>
      <c r="H1587" s="37" t="n">
        <v>6</v>
      </c>
      <c r="I1587" s="37" t="str">
        <f aca="false">IFERROR(VLOOKUP(A1587,Employees!$A$2:$I$1501,9,FALSE()),"Unknown")</f>
        <v>Marketing</v>
      </c>
    </row>
    <row r="1588" customFormat="false" ht="15" hidden="false" customHeight="false" outlineLevel="0" collapsed="false">
      <c r="A1588" s="37" t="s">
        <v>1866</v>
      </c>
      <c r="B1588" s="37" t="n">
        <v>2026</v>
      </c>
      <c r="C1588" s="37" t="n">
        <v>4</v>
      </c>
      <c r="D1588" s="37" t="n">
        <v>5</v>
      </c>
      <c r="E1588" s="37" t="n">
        <v>5</v>
      </c>
      <c r="F1588" s="37" t="n">
        <v>4</v>
      </c>
      <c r="G1588" s="37" t="n">
        <v>3</v>
      </c>
      <c r="H1588" s="37" t="n">
        <v>6</v>
      </c>
      <c r="I1588" s="37" t="str">
        <f aca="false">IFERROR(VLOOKUP(A1588,Employees!$A$2:$I$1501,9,FALSE()),"Unknown")</f>
        <v>Finance</v>
      </c>
    </row>
    <row r="1589" customFormat="false" ht="15" hidden="false" customHeight="false" outlineLevel="0" collapsed="false">
      <c r="A1589" s="37" t="s">
        <v>1579</v>
      </c>
      <c r="B1589" s="37" t="n">
        <v>2026</v>
      </c>
      <c r="C1589" s="37" t="n">
        <v>3</v>
      </c>
      <c r="D1589" s="37" t="n">
        <v>2</v>
      </c>
      <c r="E1589" s="37" t="n">
        <v>2</v>
      </c>
      <c r="F1589" s="37" t="n">
        <v>3</v>
      </c>
      <c r="G1589" s="37" t="n">
        <v>2</v>
      </c>
      <c r="H1589" s="37" t="n">
        <v>9</v>
      </c>
      <c r="I1589" s="37" t="str">
        <f aca="false">IFERROR(VLOOKUP(A1589,Employees!$A$2:$I$1501,9,FALSE()),"Unknown")</f>
        <v>Engineering</v>
      </c>
    </row>
    <row r="1590" customFormat="false" ht="15" hidden="false" customHeight="false" outlineLevel="0" collapsed="false">
      <c r="A1590" s="37" t="s">
        <v>1167</v>
      </c>
      <c r="B1590" s="37" t="n">
        <v>2026</v>
      </c>
      <c r="C1590" s="37" t="n">
        <v>4</v>
      </c>
      <c r="D1590" s="37" t="n">
        <v>4</v>
      </c>
      <c r="E1590" s="37" t="n">
        <v>4</v>
      </c>
      <c r="F1590" s="37" t="n">
        <v>4</v>
      </c>
      <c r="G1590" s="37" t="n">
        <v>3</v>
      </c>
      <c r="H1590" s="37" t="n">
        <v>10</v>
      </c>
      <c r="I1590" s="37" t="str">
        <f aca="false">IFERROR(VLOOKUP(A1590,Employees!$A$2:$I$1501,9,FALSE()),"Unknown")</f>
        <v>Operations</v>
      </c>
    </row>
    <row r="1591" customFormat="false" ht="15" hidden="false" customHeight="false" outlineLevel="0" collapsed="false">
      <c r="A1591" s="37" t="s">
        <v>1621</v>
      </c>
      <c r="B1591" s="37" t="n">
        <v>2026</v>
      </c>
      <c r="C1591" s="37" t="n">
        <v>3</v>
      </c>
      <c r="D1591" s="37" t="n">
        <v>2</v>
      </c>
      <c r="E1591" s="37" t="n">
        <v>4</v>
      </c>
      <c r="F1591" s="37" t="n">
        <v>4</v>
      </c>
      <c r="G1591" s="37" t="n">
        <v>3</v>
      </c>
      <c r="H1591" s="37" t="n">
        <v>10</v>
      </c>
      <c r="I1591" s="37" t="str">
        <f aca="false">IFERROR(VLOOKUP(A1591,Employees!$A$2:$I$1501,9,FALSE()),"Unknown")</f>
        <v>Human Resources</v>
      </c>
    </row>
    <row r="1592" customFormat="false" ht="15" hidden="false" customHeight="false" outlineLevel="0" collapsed="false">
      <c r="A1592" s="37" t="s">
        <v>757</v>
      </c>
      <c r="B1592" s="37" t="n">
        <v>2026</v>
      </c>
      <c r="C1592" s="37" t="n">
        <v>3</v>
      </c>
      <c r="D1592" s="37" t="n">
        <v>3</v>
      </c>
      <c r="E1592" s="37" t="n">
        <v>3</v>
      </c>
      <c r="F1592" s="37" t="n">
        <v>3</v>
      </c>
      <c r="G1592" s="37" t="n">
        <v>3</v>
      </c>
      <c r="H1592" s="37" t="n">
        <v>10</v>
      </c>
      <c r="I1592" s="37" t="str">
        <f aca="false">IFERROR(VLOOKUP(A1592,Employees!$A$2:$I$1501,9,FALSE()),"Unknown")</f>
        <v>Sales</v>
      </c>
    </row>
    <row r="1593" customFormat="false" ht="15" hidden="false" customHeight="false" outlineLevel="0" collapsed="false">
      <c r="A1593" s="37" t="s">
        <v>923</v>
      </c>
      <c r="B1593" s="37" t="n">
        <v>2026</v>
      </c>
      <c r="C1593" s="37" t="n">
        <v>4</v>
      </c>
      <c r="D1593" s="37" t="n">
        <v>2</v>
      </c>
      <c r="E1593" s="37" t="n">
        <v>3</v>
      </c>
      <c r="F1593" s="37" t="n">
        <v>2</v>
      </c>
      <c r="G1593" s="37" t="n">
        <v>5</v>
      </c>
      <c r="H1593" s="37" t="n">
        <v>6</v>
      </c>
      <c r="I1593" s="37" t="str">
        <f aca="false">IFERROR(VLOOKUP(A1593,Employees!$A$2:$I$1501,9,FALSE()),"Unknown")</f>
        <v>Sales</v>
      </c>
    </row>
    <row r="1594" customFormat="false" ht="15" hidden="false" customHeight="false" outlineLevel="0" collapsed="false">
      <c r="A1594" s="37" t="s">
        <v>1747</v>
      </c>
      <c r="B1594" s="37" t="n">
        <v>2026</v>
      </c>
      <c r="C1594" s="37" t="n">
        <v>4</v>
      </c>
      <c r="D1594" s="37" t="n">
        <v>3</v>
      </c>
      <c r="E1594" s="37" t="n">
        <v>2</v>
      </c>
      <c r="F1594" s="37" t="n">
        <v>2</v>
      </c>
      <c r="G1594" s="37" t="n">
        <v>3</v>
      </c>
      <c r="H1594" s="37" t="n">
        <v>9</v>
      </c>
      <c r="I1594" s="37" t="str">
        <f aca="false">IFERROR(VLOOKUP(A1594,Employees!$A$2:$I$1501,9,FALSE()),"Unknown")</f>
        <v>Finance</v>
      </c>
    </row>
    <row r="1595" customFormat="false" ht="15" hidden="false" customHeight="false" outlineLevel="0" collapsed="false">
      <c r="A1595" s="37" t="s">
        <v>1439</v>
      </c>
      <c r="B1595" s="37" t="n">
        <v>2026</v>
      </c>
      <c r="C1595" s="37" t="n">
        <v>3</v>
      </c>
      <c r="D1595" s="37" t="n">
        <v>2</v>
      </c>
      <c r="E1595" s="37" t="n">
        <v>3</v>
      </c>
      <c r="F1595" s="37" t="n">
        <v>4</v>
      </c>
      <c r="G1595" s="37" t="n">
        <v>3</v>
      </c>
      <c r="H1595" s="37" t="n">
        <v>6</v>
      </c>
      <c r="I1595" s="37" t="str">
        <f aca="false">IFERROR(VLOOKUP(A1595,Employees!$A$2:$I$1501,9,FALSE()),"Unknown")</f>
        <v>Operations</v>
      </c>
    </row>
    <row r="1596" customFormat="false" ht="15" hidden="false" customHeight="false" outlineLevel="0" collapsed="false">
      <c r="A1596" s="37" t="s">
        <v>701</v>
      </c>
      <c r="B1596" s="37" t="n">
        <v>2026</v>
      </c>
      <c r="C1596" s="37" t="n">
        <v>4</v>
      </c>
      <c r="D1596" s="37" t="n">
        <v>4</v>
      </c>
      <c r="E1596" s="37" t="n">
        <v>5</v>
      </c>
      <c r="F1596" s="37" t="n">
        <v>5</v>
      </c>
      <c r="G1596" s="37" t="n">
        <v>4</v>
      </c>
      <c r="H1596" s="37" t="n">
        <v>8</v>
      </c>
      <c r="I1596" s="37" t="str">
        <f aca="false">IFERROR(VLOOKUP(A1596,Employees!$A$2:$I$1501,9,FALSE()),"Unknown")</f>
        <v>Operations</v>
      </c>
    </row>
    <row r="1597" customFormat="false" ht="15" hidden="false" customHeight="false" outlineLevel="0" collapsed="false">
      <c r="A1597" s="37" t="s">
        <v>1126</v>
      </c>
      <c r="B1597" s="37" t="n">
        <v>2026</v>
      </c>
      <c r="C1597" s="37" t="n">
        <v>4</v>
      </c>
      <c r="D1597" s="37" t="n">
        <v>4</v>
      </c>
      <c r="E1597" s="37" t="n">
        <v>4</v>
      </c>
      <c r="F1597" s="37" t="n">
        <v>3</v>
      </c>
      <c r="G1597" s="37" t="n">
        <v>5</v>
      </c>
      <c r="H1597" s="37" t="n">
        <v>6</v>
      </c>
      <c r="I1597" s="37" t="str">
        <f aca="false">IFERROR(VLOOKUP(A1597,Employees!$A$2:$I$1501,9,FALSE()),"Unknown")</f>
        <v>Engineering</v>
      </c>
    </row>
    <row r="1598" customFormat="false" ht="15" hidden="false" customHeight="false" outlineLevel="0" collapsed="false">
      <c r="A1598" s="37" t="s">
        <v>533</v>
      </c>
      <c r="B1598" s="37" t="n">
        <v>2026</v>
      </c>
      <c r="C1598" s="37" t="n">
        <v>5</v>
      </c>
      <c r="D1598" s="37" t="n">
        <v>2</v>
      </c>
      <c r="E1598" s="37" t="n">
        <v>3</v>
      </c>
      <c r="F1598" s="37" t="n">
        <v>3</v>
      </c>
      <c r="G1598" s="37" t="n">
        <v>4</v>
      </c>
      <c r="H1598" s="37" t="n">
        <v>7</v>
      </c>
      <c r="I1598" s="37" t="str">
        <f aca="false">IFERROR(VLOOKUP(A1598,Employees!$A$2:$I$1501,9,FALSE()),"Unknown")</f>
        <v>Customer Support</v>
      </c>
    </row>
    <row r="1599" customFormat="false" ht="15" hidden="false" customHeight="false" outlineLevel="0" collapsed="false">
      <c r="A1599" s="37" t="s">
        <v>1487</v>
      </c>
      <c r="B1599" s="37" t="n">
        <v>2026</v>
      </c>
      <c r="C1599" s="37" t="n">
        <v>5</v>
      </c>
      <c r="D1599" s="37" t="n">
        <v>3</v>
      </c>
      <c r="E1599" s="37" t="n">
        <v>2</v>
      </c>
      <c r="F1599" s="37" t="n">
        <v>2</v>
      </c>
      <c r="G1599" s="37" t="n">
        <v>3</v>
      </c>
      <c r="H1599" s="37" t="n">
        <v>9</v>
      </c>
      <c r="I1599" s="37" t="str">
        <f aca="false">IFERROR(VLOOKUP(A1599,Employees!$A$2:$I$1501,9,FALSE()),"Unknown")</f>
        <v>Sales</v>
      </c>
    </row>
    <row r="1600" customFormat="false" ht="15" hidden="false" customHeight="false" outlineLevel="0" collapsed="false">
      <c r="A1600" s="37" t="s">
        <v>753</v>
      </c>
      <c r="B1600" s="37" t="n">
        <v>2026</v>
      </c>
      <c r="C1600" s="37" t="n">
        <v>4</v>
      </c>
      <c r="D1600" s="37" t="n">
        <v>2</v>
      </c>
      <c r="E1600" s="37" t="n">
        <v>3</v>
      </c>
      <c r="F1600" s="37" t="n">
        <v>2</v>
      </c>
      <c r="G1600" s="37" t="n">
        <v>3</v>
      </c>
      <c r="H1600" s="37" t="n">
        <v>9</v>
      </c>
      <c r="I1600" s="37" t="str">
        <f aca="false">IFERROR(VLOOKUP(A1600,Employees!$A$2:$I$1501,9,FALSE()),"Unknown")</f>
        <v>Engineering</v>
      </c>
    </row>
    <row r="1601" customFormat="false" ht="15" hidden="false" customHeight="false" outlineLevel="0" collapsed="false">
      <c r="A1601" s="37" t="s">
        <v>1885</v>
      </c>
      <c r="B1601" s="37" t="n">
        <v>2026</v>
      </c>
      <c r="C1601" s="37" t="n">
        <v>3</v>
      </c>
      <c r="D1601" s="37" t="n">
        <v>4</v>
      </c>
      <c r="E1601" s="37" t="n">
        <v>4</v>
      </c>
      <c r="F1601" s="37" t="n">
        <v>3</v>
      </c>
      <c r="G1601" s="37" t="n">
        <v>2</v>
      </c>
      <c r="H1601" s="37" t="n">
        <v>6</v>
      </c>
      <c r="I1601" s="37" t="str">
        <f aca="false">IFERROR(VLOOKUP(A1601,Employees!$A$2:$I$1501,9,FALSE()),"Unknown")</f>
        <v>Engineering</v>
      </c>
    </row>
    <row r="1602" customFormat="false" ht="15" hidden="false" customHeight="false" outlineLevel="0" collapsed="false">
      <c r="A1602" s="37" t="s">
        <v>1365</v>
      </c>
      <c r="B1602" s="37" t="n">
        <v>2026</v>
      </c>
      <c r="C1602" s="37" t="n">
        <v>4</v>
      </c>
      <c r="D1602" s="37" t="n">
        <v>4</v>
      </c>
      <c r="E1602" s="37" t="n">
        <v>4</v>
      </c>
      <c r="F1602" s="37" t="n">
        <v>4</v>
      </c>
      <c r="G1602" s="37" t="n">
        <v>4</v>
      </c>
      <c r="H1602" s="37" t="n">
        <v>7</v>
      </c>
      <c r="I1602" s="37" t="str">
        <f aca="false">IFERROR(VLOOKUP(A1602,Employees!$A$2:$I$1501,9,FALSE()),"Unknown")</f>
        <v>Sales</v>
      </c>
    </row>
    <row r="1603" customFormat="false" ht="15" hidden="false" customHeight="false" outlineLevel="0" collapsed="false">
      <c r="A1603" s="37" t="s">
        <v>1145</v>
      </c>
      <c r="B1603" s="37" t="n">
        <v>2026</v>
      </c>
      <c r="C1603" s="37" t="n">
        <v>2</v>
      </c>
      <c r="D1603" s="37" t="n">
        <v>5</v>
      </c>
      <c r="E1603" s="37" t="n">
        <v>4</v>
      </c>
      <c r="F1603" s="37" t="n">
        <v>3</v>
      </c>
      <c r="G1603" s="37" t="n">
        <v>4</v>
      </c>
      <c r="H1603" s="37" t="n">
        <v>10</v>
      </c>
      <c r="I1603" s="37" t="str">
        <f aca="false">IFERROR(VLOOKUP(A1603,Employees!$A$2:$I$1501,9,FALSE()),"Unknown")</f>
        <v>Engineering</v>
      </c>
    </row>
    <row r="1604" customFormat="false" ht="15" hidden="false" customHeight="false" outlineLevel="0" collapsed="false">
      <c r="A1604" s="37" t="s">
        <v>667</v>
      </c>
      <c r="B1604" s="37" t="n">
        <v>2026</v>
      </c>
      <c r="C1604" s="37" t="n">
        <v>4</v>
      </c>
      <c r="D1604" s="37" t="n">
        <v>3</v>
      </c>
      <c r="E1604" s="37" t="n">
        <v>4</v>
      </c>
      <c r="F1604" s="37" t="n">
        <v>5</v>
      </c>
      <c r="G1604" s="37" t="n">
        <v>4</v>
      </c>
      <c r="H1604" s="37" t="n">
        <v>8</v>
      </c>
      <c r="I1604" s="37" t="str">
        <f aca="false">IFERROR(VLOOKUP(A1604,Employees!$A$2:$I$1501,9,FALSE()),"Unknown")</f>
        <v>Sales</v>
      </c>
    </row>
    <row r="1605" customFormat="false" ht="15" hidden="false" customHeight="false" outlineLevel="0" collapsed="false">
      <c r="A1605" s="37" t="s">
        <v>1859</v>
      </c>
      <c r="B1605" s="37" t="n">
        <v>2026</v>
      </c>
      <c r="C1605" s="37" t="n">
        <v>2</v>
      </c>
      <c r="D1605" s="37" t="n">
        <v>5</v>
      </c>
      <c r="E1605" s="37" t="n">
        <v>3</v>
      </c>
      <c r="F1605" s="37" t="n">
        <v>2</v>
      </c>
      <c r="G1605" s="37" t="n">
        <v>2</v>
      </c>
      <c r="H1605" s="37" t="n">
        <v>6</v>
      </c>
      <c r="I1605" s="37" t="str">
        <f aca="false">IFERROR(VLOOKUP(A1605,Employees!$A$2:$I$1501,9,FALSE()),"Unknown")</f>
        <v>Human Resources</v>
      </c>
    </row>
    <row r="1606" customFormat="false" ht="15" hidden="false" customHeight="false" outlineLevel="0" collapsed="false">
      <c r="A1606" s="37" t="s">
        <v>816</v>
      </c>
      <c r="B1606" s="37" t="n">
        <v>2026</v>
      </c>
      <c r="C1606" s="37" t="n">
        <v>4</v>
      </c>
      <c r="D1606" s="37" t="n">
        <v>4</v>
      </c>
      <c r="E1606" s="37" t="n">
        <v>4</v>
      </c>
      <c r="F1606" s="37" t="n">
        <v>5</v>
      </c>
      <c r="G1606" s="37" t="n">
        <v>3</v>
      </c>
      <c r="H1606" s="37" t="n">
        <v>7</v>
      </c>
      <c r="I1606" s="37" t="str">
        <f aca="false">IFERROR(VLOOKUP(A1606,Employees!$A$2:$I$1501,9,FALSE()),"Unknown")</f>
        <v>Engineering</v>
      </c>
    </row>
    <row r="1607" customFormat="false" ht="15" hidden="false" customHeight="false" outlineLevel="0" collapsed="false">
      <c r="A1607" s="37" t="s">
        <v>1218</v>
      </c>
      <c r="B1607" s="37" t="n">
        <v>2026</v>
      </c>
      <c r="C1607" s="37" t="n">
        <v>2</v>
      </c>
      <c r="D1607" s="37" t="n">
        <v>3</v>
      </c>
      <c r="E1607" s="37" t="n">
        <v>2</v>
      </c>
      <c r="F1607" s="37" t="n">
        <v>2</v>
      </c>
      <c r="G1607" s="37" t="n">
        <v>4</v>
      </c>
      <c r="H1607" s="37" t="n">
        <v>4</v>
      </c>
      <c r="I1607" s="37" t="str">
        <f aca="false">IFERROR(VLOOKUP(A1607,Employees!$A$2:$I$1501,9,FALSE()),"Unknown")</f>
        <v>Customer Support</v>
      </c>
    </row>
    <row r="1608" customFormat="false" ht="15" hidden="false" customHeight="false" outlineLevel="0" collapsed="false">
      <c r="A1608" s="37" t="s">
        <v>932</v>
      </c>
      <c r="B1608" s="37" t="n">
        <v>2026</v>
      </c>
      <c r="C1608" s="37" t="n">
        <v>2</v>
      </c>
      <c r="D1608" s="37" t="n">
        <v>2</v>
      </c>
      <c r="E1608" s="37" t="n">
        <v>4</v>
      </c>
      <c r="F1608" s="37" t="n">
        <v>5</v>
      </c>
      <c r="G1608" s="37" t="n">
        <v>3</v>
      </c>
      <c r="H1608" s="37" t="n">
        <v>9</v>
      </c>
      <c r="I1608" s="37" t="str">
        <f aca="false">IFERROR(VLOOKUP(A1608,Employees!$A$2:$I$1501,9,FALSE()),"Unknown")</f>
        <v>Customer Support</v>
      </c>
    </row>
    <row r="1609" customFormat="false" ht="15" hidden="false" customHeight="false" outlineLevel="0" collapsed="false">
      <c r="A1609" s="37" t="s">
        <v>737</v>
      </c>
      <c r="B1609" s="37" t="n">
        <v>2026</v>
      </c>
      <c r="C1609" s="37" t="n">
        <v>2</v>
      </c>
      <c r="D1609" s="37" t="n">
        <v>4</v>
      </c>
      <c r="E1609" s="37" t="n">
        <v>3</v>
      </c>
      <c r="F1609" s="37" t="n">
        <v>4</v>
      </c>
      <c r="G1609" s="37" t="n">
        <v>3</v>
      </c>
      <c r="H1609" s="37" t="n">
        <v>3</v>
      </c>
      <c r="I1609" s="37" t="str">
        <f aca="false">IFERROR(VLOOKUP(A1609,Employees!$A$2:$I$1501,9,FALSE()),"Unknown")</f>
        <v>Operations</v>
      </c>
    </row>
    <row r="1610" customFormat="false" ht="15" hidden="false" customHeight="false" outlineLevel="0" collapsed="false">
      <c r="A1610" s="37" t="s">
        <v>1526</v>
      </c>
      <c r="B1610" s="37" t="n">
        <v>2026</v>
      </c>
      <c r="C1610" s="37" t="n">
        <v>3</v>
      </c>
      <c r="D1610" s="37" t="n">
        <v>3</v>
      </c>
      <c r="E1610" s="37" t="n">
        <v>2</v>
      </c>
      <c r="F1610" s="37" t="n">
        <v>4</v>
      </c>
      <c r="G1610" s="37" t="n">
        <v>2</v>
      </c>
      <c r="H1610" s="37" t="n">
        <v>8</v>
      </c>
      <c r="I1610" s="37" t="str">
        <f aca="false">IFERROR(VLOOKUP(A1610,Employees!$A$2:$I$1501,9,FALSE()),"Unknown")</f>
        <v>Operations</v>
      </c>
    </row>
    <row r="1611" customFormat="false" ht="15" hidden="false" customHeight="false" outlineLevel="0" collapsed="false">
      <c r="A1611" s="37" t="s">
        <v>965</v>
      </c>
      <c r="B1611" s="37" t="n">
        <v>2026</v>
      </c>
      <c r="C1611" s="37" t="n">
        <v>2</v>
      </c>
      <c r="D1611" s="37" t="n">
        <v>4</v>
      </c>
      <c r="E1611" s="37" t="n">
        <v>4</v>
      </c>
      <c r="F1611" s="37" t="n">
        <v>3</v>
      </c>
      <c r="G1611" s="37" t="n">
        <v>4</v>
      </c>
      <c r="H1611" s="37" t="n">
        <v>10</v>
      </c>
      <c r="I1611" s="37" t="str">
        <f aca="false">IFERROR(VLOOKUP(A1611,Employees!$A$2:$I$1501,9,FALSE()),"Unknown")</f>
        <v>Customer Support</v>
      </c>
    </row>
    <row r="1612" customFormat="false" ht="15" hidden="false" customHeight="false" outlineLevel="0" collapsed="false">
      <c r="A1612" s="37" t="s">
        <v>430</v>
      </c>
      <c r="B1612" s="37" t="n">
        <v>2026</v>
      </c>
      <c r="C1612" s="37" t="n">
        <v>3</v>
      </c>
      <c r="D1612" s="37" t="n">
        <v>3</v>
      </c>
      <c r="E1612" s="37" t="n">
        <v>4</v>
      </c>
      <c r="F1612" s="37" t="n">
        <v>4</v>
      </c>
      <c r="G1612" s="37" t="n">
        <v>3</v>
      </c>
      <c r="H1612" s="37" t="n">
        <v>5</v>
      </c>
      <c r="I1612" s="37" t="str">
        <f aca="false">IFERROR(VLOOKUP(A1612,Employees!$A$2:$I$1501,9,FALSE()),"Unknown")</f>
        <v>Finance</v>
      </c>
    </row>
    <row r="1613" customFormat="false" ht="15" hidden="false" customHeight="false" outlineLevel="0" collapsed="false">
      <c r="A1613" s="37" t="s">
        <v>1607</v>
      </c>
      <c r="B1613" s="37" t="n">
        <v>2026</v>
      </c>
      <c r="C1613" s="37" t="n">
        <v>4</v>
      </c>
      <c r="D1613" s="37" t="n">
        <v>2</v>
      </c>
      <c r="E1613" s="37" t="n">
        <v>5</v>
      </c>
      <c r="F1613" s="37" t="n">
        <v>3</v>
      </c>
      <c r="G1613" s="37" t="n">
        <v>3</v>
      </c>
      <c r="H1613" s="37" t="n">
        <v>8</v>
      </c>
      <c r="I1613" s="37" t="str">
        <f aca="false">IFERROR(VLOOKUP(A1613,Employees!$A$2:$I$1501,9,FALSE()),"Unknown")</f>
        <v>Engineering</v>
      </c>
    </row>
    <row r="1614" customFormat="false" ht="15" hidden="false" customHeight="false" outlineLevel="0" collapsed="false">
      <c r="A1614" s="37" t="s">
        <v>551</v>
      </c>
      <c r="B1614" s="37" t="n">
        <v>2026</v>
      </c>
      <c r="C1614" s="37" t="n">
        <v>4</v>
      </c>
      <c r="D1614" s="37" t="n">
        <v>2</v>
      </c>
      <c r="E1614" s="37" t="n">
        <v>5</v>
      </c>
      <c r="F1614" s="37" t="n">
        <v>4</v>
      </c>
      <c r="G1614" s="37" t="n">
        <v>3</v>
      </c>
      <c r="H1614" s="37" t="n">
        <v>8</v>
      </c>
      <c r="I1614" s="37" t="str">
        <f aca="false">IFERROR(VLOOKUP(A1614,Employees!$A$2:$I$1501,9,FALSE()),"Unknown")</f>
        <v>Engineering</v>
      </c>
    </row>
    <row r="1615" customFormat="false" ht="15" hidden="false" customHeight="false" outlineLevel="0" collapsed="false">
      <c r="A1615" s="37" t="s">
        <v>1081</v>
      </c>
      <c r="B1615" s="37" t="n">
        <v>2026</v>
      </c>
      <c r="C1615" s="37" t="n">
        <v>4</v>
      </c>
      <c r="D1615" s="37" t="n">
        <v>5</v>
      </c>
      <c r="E1615" s="37" t="n">
        <v>3</v>
      </c>
      <c r="F1615" s="37" t="n">
        <v>2</v>
      </c>
      <c r="G1615" s="37" t="n">
        <v>2</v>
      </c>
      <c r="H1615" s="37" t="n">
        <v>4</v>
      </c>
      <c r="I1615" s="37" t="str">
        <f aca="false">IFERROR(VLOOKUP(A1615,Employees!$A$2:$I$1501,9,FALSE()),"Unknown")</f>
        <v>Engineering</v>
      </c>
    </row>
    <row r="1616" customFormat="false" ht="15" hidden="false" customHeight="false" outlineLevel="0" collapsed="false">
      <c r="A1616" s="37" t="s">
        <v>654</v>
      </c>
      <c r="B1616" s="37" t="n">
        <v>2026</v>
      </c>
      <c r="C1616" s="37" t="n">
        <v>3</v>
      </c>
      <c r="D1616" s="37" t="n">
        <v>3</v>
      </c>
      <c r="E1616" s="37" t="n">
        <v>3</v>
      </c>
      <c r="F1616" s="37" t="n">
        <v>4</v>
      </c>
      <c r="G1616" s="37" t="n">
        <v>1</v>
      </c>
      <c r="H1616" s="37" t="n">
        <v>7</v>
      </c>
      <c r="I1616" s="37" t="str">
        <f aca="false">IFERROR(VLOOKUP(A1616,Employees!$A$2:$I$1501,9,FALSE()),"Unknown")</f>
        <v>Sales</v>
      </c>
    </row>
    <row r="1617" customFormat="false" ht="15" hidden="false" customHeight="false" outlineLevel="0" collapsed="false">
      <c r="A1617" s="37" t="s">
        <v>1270</v>
      </c>
      <c r="B1617" s="37" t="n">
        <v>2026</v>
      </c>
      <c r="C1617" s="37" t="n">
        <v>4</v>
      </c>
      <c r="D1617" s="37" t="n">
        <v>1</v>
      </c>
      <c r="E1617" s="37" t="n">
        <v>4</v>
      </c>
      <c r="F1617" s="37" t="n">
        <v>5</v>
      </c>
      <c r="G1617" s="37" t="n">
        <v>4</v>
      </c>
      <c r="H1617" s="37" t="n">
        <v>8</v>
      </c>
      <c r="I1617" s="37" t="str">
        <f aca="false">IFERROR(VLOOKUP(A1617,Employees!$A$2:$I$1501,9,FALSE()),"Unknown")</f>
        <v>Engineering</v>
      </c>
    </row>
    <row r="1618" customFormat="false" ht="15" hidden="false" customHeight="false" outlineLevel="0" collapsed="false">
      <c r="A1618" s="37" t="s">
        <v>685</v>
      </c>
      <c r="B1618" s="37" t="n">
        <v>2026</v>
      </c>
      <c r="C1618" s="37" t="n">
        <v>3</v>
      </c>
      <c r="D1618" s="37" t="n">
        <v>4</v>
      </c>
      <c r="E1618" s="37" t="n">
        <v>5</v>
      </c>
      <c r="F1618" s="37" t="n">
        <v>3</v>
      </c>
      <c r="G1618" s="37" t="n">
        <v>5</v>
      </c>
      <c r="H1618" s="37" t="n">
        <v>9</v>
      </c>
      <c r="I1618" s="37" t="str">
        <f aca="false">IFERROR(VLOOKUP(A1618,Employees!$A$2:$I$1501,9,FALSE()),"Unknown")</f>
        <v>Operations</v>
      </c>
    </row>
    <row r="1619" customFormat="false" ht="15" hidden="false" customHeight="false" outlineLevel="0" collapsed="false">
      <c r="A1619" s="37" t="s">
        <v>1265</v>
      </c>
      <c r="B1619" s="37" t="n">
        <v>2026</v>
      </c>
      <c r="C1619" s="37" t="n">
        <v>5</v>
      </c>
      <c r="D1619" s="37" t="n">
        <v>5</v>
      </c>
      <c r="E1619" s="37" t="n">
        <v>4</v>
      </c>
      <c r="F1619" s="37" t="n">
        <v>4</v>
      </c>
      <c r="G1619" s="37" t="n">
        <v>3</v>
      </c>
      <c r="H1619" s="37" t="n">
        <v>10</v>
      </c>
      <c r="I1619" s="37" t="str">
        <f aca="false">IFERROR(VLOOKUP(A1619,Employees!$A$2:$I$1501,9,FALSE()),"Unknown")</f>
        <v>Operations</v>
      </c>
    </row>
    <row r="1620" customFormat="false" ht="15" hidden="false" customHeight="false" outlineLevel="0" collapsed="false">
      <c r="A1620" s="37" t="s">
        <v>1787</v>
      </c>
      <c r="B1620" s="37" t="n">
        <v>2026</v>
      </c>
      <c r="C1620" s="37" t="n">
        <v>3</v>
      </c>
      <c r="D1620" s="37" t="n">
        <v>4</v>
      </c>
      <c r="E1620" s="37" t="n">
        <v>3</v>
      </c>
      <c r="F1620" s="37" t="n">
        <v>2</v>
      </c>
      <c r="G1620" s="37" t="n">
        <v>4</v>
      </c>
      <c r="H1620" s="37" t="n">
        <v>4</v>
      </c>
      <c r="I1620" s="37" t="str">
        <f aca="false">IFERROR(VLOOKUP(A1620,Employees!$A$2:$I$1501,9,FALSE()),"Unknown")</f>
        <v>Engineering</v>
      </c>
    </row>
    <row r="1621" customFormat="false" ht="15" hidden="false" customHeight="false" outlineLevel="0" collapsed="false">
      <c r="A1621" s="37" t="s">
        <v>1724</v>
      </c>
      <c r="B1621" s="37" t="n">
        <v>2026</v>
      </c>
      <c r="C1621" s="37" t="n">
        <v>3</v>
      </c>
      <c r="D1621" s="37" t="n">
        <v>4</v>
      </c>
      <c r="E1621" s="37" t="n">
        <v>4</v>
      </c>
      <c r="F1621" s="37" t="n">
        <v>4</v>
      </c>
      <c r="G1621" s="37" t="n">
        <v>3</v>
      </c>
      <c r="H1621" s="37" t="n">
        <v>10</v>
      </c>
      <c r="I1621" s="37" t="str">
        <f aca="false">IFERROR(VLOOKUP(A1621,Employees!$A$2:$I$1501,9,FALSE()),"Unknown")</f>
        <v>Engineering</v>
      </c>
    </row>
    <row r="1622" customFormat="false" ht="15" hidden="false" customHeight="false" outlineLevel="0" collapsed="false">
      <c r="A1622" s="37" t="s">
        <v>877</v>
      </c>
      <c r="B1622" s="37" t="n">
        <v>2026</v>
      </c>
      <c r="C1622" s="37" t="n">
        <v>3</v>
      </c>
      <c r="D1622" s="37" t="n">
        <v>4</v>
      </c>
      <c r="E1622" s="37" t="n">
        <v>4</v>
      </c>
      <c r="F1622" s="37" t="n">
        <v>2</v>
      </c>
      <c r="G1622" s="37" t="n">
        <v>3</v>
      </c>
      <c r="H1622" s="37" t="n">
        <v>6</v>
      </c>
      <c r="I1622" s="37" t="str">
        <f aca="false">IFERROR(VLOOKUP(A1622,Employees!$A$2:$I$1501,9,FALSE()),"Unknown")</f>
        <v>Marketing</v>
      </c>
    </row>
    <row r="1623" customFormat="false" ht="15" hidden="false" customHeight="false" outlineLevel="0" collapsed="false">
      <c r="A1623" s="37" t="s">
        <v>1554</v>
      </c>
      <c r="B1623" s="37" t="n">
        <v>2026</v>
      </c>
      <c r="C1623" s="37" t="n">
        <v>4</v>
      </c>
      <c r="D1623" s="37" t="n">
        <v>2</v>
      </c>
      <c r="E1623" s="37" t="n">
        <v>2</v>
      </c>
      <c r="F1623" s="37" t="n">
        <v>3</v>
      </c>
      <c r="G1623" s="37" t="n">
        <v>3</v>
      </c>
      <c r="H1623" s="37" t="n">
        <v>7</v>
      </c>
      <c r="I1623" s="37" t="str">
        <f aca="false">IFERROR(VLOOKUP(A1623,Employees!$A$2:$I$1501,9,FALSE()),"Unknown")</f>
        <v>Engineering</v>
      </c>
    </row>
    <row r="1624" customFormat="false" ht="15" hidden="false" customHeight="false" outlineLevel="0" collapsed="false">
      <c r="A1624" s="37" t="s">
        <v>1075</v>
      </c>
      <c r="B1624" s="37" t="n">
        <v>2026</v>
      </c>
      <c r="C1624" s="37" t="n">
        <v>4</v>
      </c>
      <c r="D1624" s="37" t="n">
        <v>2</v>
      </c>
      <c r="E1624" s="37" t="n">
        <v>3</v>
      </c>
      <c r="F1624" s="37" t="n">
        <v>3</v>
      </c>
      <c r="G1624" s="37" t="n">
        <v>4</v>
      </c>
      <c r="H1624" s="37" t="n">
        <v>6</v>
      </c>
      <c r="I1624" s="37" t="str">
        <f aca="false">IFERROR(VLOOKUP(A1624,Employees!$A$2:$I$1501,9,FALSE()),"Unknown")</f>
        <v>Sales</v>
      </c>
    </row>
    <row r="1625" customFormat="false" ht="15" hidden="false" customHeight="false" outlineLevel="0" collapsed="false">
      <c r="A1625" s="37" t="s">
        <v>446</v>
      </c>
      <c r="B1625" s="37" t="n">
        <v>2026</v>
      </c>
      <c r="C1625" s="37" t="n">
        <v>3</v>
      </c>
      <c r="D1625" s="37" t="n">
        <v>4</v>
      </c>
      <c r="E1625" s="37" t="n">
        <v>5</v>
      </c>
      <c r="F1625" s="37" t="n">
        <v>4</v>
      </c>
      <c r="G1625" s="37" t="n">
        <v>3</v>
      </c>
      <c r="H1625" s="37" t="n">
        <v>6</v>
      </c>
      <c r="I1625" s="37" t="str">
        <f aca="false">IFERROR(VLOOKUP(A1625,Employees!$A$2:$I$1501,9,FALSE()),"Unknown")</f>
        <v>Engineering</v>
      </c>
    </row>
    <row r="1626" customFormat="false" ht="15" hidden="false" customHeight="false" outlineLevel="0" collapsed="false">
      <c r="A1626" s="37" t="s">
        <v>1089</v>
      </c>
      <c r="B1626" s="37" t="n">
        <v>2026</v>
      </c>
      <c r="C1626" s="37" t="n">
        <v>4</v>
      </c>
      <c r="D1626" s="37" t="n">
        <v>3</v>
      </c>
      <c r="E1626" s="37" t="n">
        <v>4</v>
      </c>
      <c r="F1626" s="37" t="n">
        <v>2</v>
      </c>
      <c r="G1626" s="37" t="n">
        <v>3</v>
      </c>
      <c r="H1626" s="37" t="n">
        <v>9</v>
      </c>
      <c r="I1626" s="37" t="str">
        <f aca="false">IFERROR(VLOOKUP(A1626,Employees!$A$2:$I$1501,9,FALSE()),"Unknown")</f>
        <v>Customer Support</v>
      </c>
    </row>
    <row r="1627" customFormat="false" ht="15" hidden="false" customHeight="false" outlineLevel="0" collapsed="false">
      <c r="A1627" s="37" t="s">
        <v>1237</v>
      </c>
      <c r="B1627" s="37" t="n">
        <v>2026</v>
      </c>
      <c r="C1627" s="37" t="n">
        <v>4</v>
      </c>
      <c r="D1627" s="37" t="n">
        <v>4</v>
      </c>
      <c r="E1627" s="37" t="n">
        <v>4</v>
      </c>
      <c r="F1627" s="37" t="n">
        <v>5</v>
      </c>
      <c r="G1627" s="37" t="n">
        <v>3</v>
      </c>
      <c r="H1627" s="37" t="n">
        <v>6</v>
      </c>
      <c r="I1627" s="37" t="str">
        <f aca="false">IFERROR(VLOOKUP(A1627,Employees!$A$2:$I$1501,9,FALSE()),"Unknown")</f>
        <v>Engineering</v>
      </c>
    </row>
    <row r="1628" customFormat="false" ht="15" hidden="false" customHeight="false" outlineLevel="0" collapsed="false">
      <c r="A1628" s="37" t="s">
        <v>1171</v>
      </c>
      <c r="B1628" s="37" t="n">
        <v>2026</v>
      </c>
      <c r="C1628" s="37" t="n">
        <v>3</v>
      </c>
      <c r="D1628" s="37" t="n">
        <v>5</v>
      </c>
      <c r="E1628" s="37" t="n">
        <v>4</v>
      </c>
      <c r="F1628" s="37" t="n">
        <v>4</v>
      </c>
      <c r="G1628" s="37" t="n">
        <v>3</v>
      </c>
      <c r="H1628" s="37" t="n">
        <v>9</v>
      </c>
      <c r="I1628" s="37" t="str">
        <f aca="false">IFERROR(VLOOKUP(A1628,Employees!$A$2:$I$1501,9,FALSE()),"Unknown")</f>
        <v>Engineering</v>
      </c>
    </row>
    <row r="1629" customFormat="false" ht="15" hidden="false" customHeight="false" outlineLevel="0" collapsed="false">
      <c r="A1629" s="37" t="s">
        <v>1694</v>
      </c>
      <c r="B1629" s="37" t="n">
        <v>2026</v>
      </c>
      <c r="C1629" s="37" t="n">
        <v>2</v>
      </c>
      <c r="D1629" s="37" t="n">
        <v>3</v>
      </c>
      <c r="E1629" s="37" t="n">
        <v>3</v>
      </c>
      <c r="F1629" s="37" t="n">
        <v>3</v>
      </c>
      <c r="G1629" s="37" t="n">
        <v>3</v>
      </c>
      <c r="H1629" s="37" t="n">
        <v>9</v>
      </c>
      <c r="I1629" s="37" t="str">
        <f aca="false">IFERROR(VLOOKUP(A1629,Employees!$A$2:$I$1501,9,FALSE()),"Unknown")</f>
        <v>Operations</v>
      </c>
    </row>
    <row r="1630" customFormat="false" ht="15" hidden="false" customHeight="false" outlineLevel="0" collapsed="false">
      <c r="A1630" s="37" t="s">
        <v>1318</v>
      </c>
      <c r="B1630" s="37" t="n">
        <v>2026</v>
      </c>
      <c r="C1630" s="37" t="n">
        <v>4</v>
      </c>
      <c r="D1630" s="37" t="n">
        <v>4</v>
      </c>
      <c r="E1630" s="37" t="n">
        <v>1</v>
      </c>
      <c r="F1630" s="37" t="n">
        <v>5</v>
      </c>
      <c r="G1630" s="37" t="n">
        <v>3</v>
      </c>
      <c r="H1630" s="37" t="n">
        <v>10</v>
      </c>
      <c r="I1630" s="37" t="str">
        <f aca="false">IFERROR(VLOOKUP(A1630,Employees!$A$2:$I$1501,9,FALSE()),"Unknown")</f>
        <v>Operations</v>
      </c>
    </row>
    <row r="1631" customFormat="false" ht="15" hidden="false" customHeight="false" outlineLevel="0" collapsed="false">
      <c r="A1631" s="37" t="s">
        <v>987</v>
      </c>
      <c r="B1631" s="37" t="n">
        <v>2026</v>
      </c>
      <c r="C1631" s="37" t="n">
        <v>3</v>
      </c>
      <c r="D1631" s="37" t="n">
        <v>4</v>
      </c>
      <c r="E1631" s="37" t="n">
        <v>3</v>
      </c>
      <c r="F1631" s="37" t="n">
        <v>3</v>
      </c>
      <c r="G1631" s="37" t="n">
        <v>4</v>
      </c>
      <c r="H1631" s="37" t="n">
        <v>2</v>
      </c>
      <c r="I1631" s="37" t="str">
        <f aca="false">IFERROR(VLOOKUP(A1631,Employees!$A$2:$I$1501,9,FALSE()),"Unknown")</f>
        <v>Data &amp; AI</v>
      </c>
    </row>
    <row r="1632" customFormat="false" ht="15" hidden="false" customHeight="false" outlineLevel="0" collapsed="false">
      <c r="A1632" s="37" t="s">
        <v>1870</v>
      </c>
      <c r="B1632" s="37" t="n">
        <v>2026</v>
      </c>
      <c r="C1632" s="37" t="n">
        <v>3</v>
      </c>
      <c r="D1632" s="37" t="n">
        <v>4</v>
      </c>
      <c r="E1632" s="37" t="n">
        <v>3</v>
      </c>
      <c r="F1632" s="37" t="n">
        <v>3</v>
      </c>
      <c r="G1632" s="37" t="n">
        <v>5</v>
      </c>
      <c r="H1632" s="37" t="n">
        <v>10</v>
      </c>
      <c r="I1632" s="37" t="str">
        <f aca="false">IFERROR(VLOOKUP(A1632,Employees!$A$2:$I$1501,9,FALSE()),"Unknown")</f>
        <v>Operations</v>
      </c>
    </row>
    <row r="1633" customFormat="false" ht="15" hidden="false" customHeight="false" outlineLevel="0" collapsed="false">
      <c r="A1633" s="37" t="s">
        <v>1713</v>
      </c>
      <c r="B1633" s="37" t="n">
        <v>2026</v>
      </c>
      <c r="C1633" s="37" t="n">
        <v>4</v>
      </c>
      <c r="D1633" s="37" t="n">
        <v>5</v>
      </c>
      <c r="E1633" s="37" t="n">
        <v>5</v>
      </c>
      <c r="F1633" s="37" t="n">
        <v>4</v>
      </c>
      <c r="G1633" s="37" t="n">
        <v>3</v>
      </c>
      <c r="H1633" s="37" t="n">
        <v>8</v>
      </c>
      <c r="I1633" s="37" t="str">
        <f aca="false">IFERROR(VLOOKUP(A1633,Employees!$A$2:$I$1501,9,FALSE()),"Unknown")</f>
        <v>Human Resources</v>
      </c>
    </row>
    <row r="1634" customFormat="false" ht="15" hidden="false" customHeight="false" outlineLevel="0" collapsed="false">
      <c r="A1634" s="37" t="s">
        <v>792</v>
      </c>
      <c r="B1634" s="37" t="n">
        <v>2026</v>
      </c>
      <c r="C1634" s="37" t="n">
        <v>2</v>
      </c>
      <c r="D1634" s="37" t="n">
        <v>4</v>
      </c>
      <c r="E1634" s="37" t="n">
        <v>3</v>
      </c>
      <c r="F1634" s="37" t="n">
        <v>3</v>
      </c>
      <c r="G1634" s="37" t="n">
        <v>3</v>
      </c>
      <c r="H1634" s="37" t="n">
        <v>5</v>
      </c>
      <c r="I1634" s="37" t="str">
        <f aca="false">IFERROR(VLOOKUP(A1634,Employees!$A$2:$I$1501,9,FALSE()),"Unknown")</f>
        <v>Legal &amp; Compliance</v>
      </c>
    </row>
    <row r="1635" customFormat="false" ht="15" hidden="false" customHeight="false" outlineLevel="0" collapsed="false">
      <c r="A1635" s="37" t="s">
        <v>1416</v>
      </c>
      <c r="B1635" s="37" t="n">
        <v>2026</v>
      </c>
      <c r="C1635" s="37" t="n">
        <v>3</v>
      </c>
      <c r="D1635" s="37" t="n">
        <v>2</v>
      </c>
      <c r="E1635" s="37" t="n">
        <v>3</v>
      </c>
      <c r="F1635" s="37" t="n">
        <v>2</v>
      </c>
      <c r="G1635" s="37" t="n">
        <v>3</v>
      </c>
      <c r="H1635" s="37" t="n">
        <v>2</v>
      </c>
      <c r="I1635" s="37" t="str">
        <f aca="false">IFERROR(VLOOKUP(A1635,Employees!$A$2:$I$1501,9,FALSE()),"Unknown")</f>
        <v>Sales</v>
      </c>
    </row>
    <row r="1636" customFormat="false" ht="15" hidden="false" customHeight="false" outlineLevel="0" collapsed="false">
      <c r="A1636" s="37" t="s">
        <v>1605</v>
      </c>
      <c r="B1636" s="37" t="n">
        <v>2026</v>
      </c>
      <c r="C1636" s="37" t="n">
        <v>3</v>
      </c>
      <c r="D1636" s="37" t="n">
        <v>3</v>
      </c>
      <c r="E1636" s="37" t="n">
        <v>3</v>
      </c>
      <c r="F1636" s="37" t="n">
        <v>4</v>
      </c>
      <c r="G1636" s="37" t="n">
        <v>2</v>
      </c>
      <c r="H1636" s="37" t="n">
        <v>5</v>
      </c>
      <c r="I1636" s="37" t="str">
        <f aca="false">IFERROR(VLOOKUP(A1636,Employees!$A$2:$I$1501,9,FALSE()),"Unknown")</f>
        <v>Operations</v>
      </c>
    </row>
    <row r="1637" customFormat="false" ht="15" hidden="false" customHeight="false" outlineLevel="0" collapsed="false">
      <c r="A1637" s="37" t="s">
        <v>645</v>
      </c>
      <c r="B1637" s="37" t="n">
        <v>2026</v>
      </c>
      <c r="C1637" s="37" t="n">
        <v>4</v>
      </c>
      <c r="D1637" s="37" t="n">
        <v>3</v>
      </c>
      <c r="E1637" s="37" t="n">
        <v>3</v>
      </c>
      <c r="F1637" s="37" t="n">
        <v>5</v>
      </c>
      <c r="G1637" s="37" t="n">
        <v>2</v>
      </c>
      <c r="H1637" s="37" t="n">
        <v>5</v>
      </c>
      <c r="I1637" s="37" t="str">
        <f aca="false">IFERROR(VLOOKUP(A1637,Employees!$A$2:$I$1501,9,FALSE()),"Unknown")</f>
        <v>Operations</v>
      </c>
    </row>
    <row r="1638" customFormat="false" ht="15" hidden="false" customHeight="false" outlineLevel="0" collapsed="false">
      <c r="A1638" s="37" t="s">
        <v>1550</v>
      </c>
      <c r="B1638" s="37" t="n">
        <v>2026</v>
      </c>
      <c r="C1638" s="37" t="n">
        <v>3</v>
      </c>
      <c r="D1638" s="37" t="n">
        <v>3</v>
      </c>
      <c r="E1638" s="37" t="n">
        <v>5</v>
      </c>
      <c r="F1638" s="37" t="n">
        <v>4</v>
      </c>
      <c r="G1638" s="37" t="n">
        <v>5</v>
      </c>
      <c r="H1638" s="37" t="n">
        <v>8</v>
      </c>
      <c r="I1638" s="37" t="str">
        <f aca="false">IFERROR(VLOOKUP(A1638,Employees!$A$2:$I$1501,9,FALSE()),"Unknown")</f>
        <v>Marketing</v>
      </c>
    </row>
    <row r="1639" customFormat="false" ht="15" hidden="false" customHeight="false" outlineLevel="0" collapsed="false">
      <c r="A1639" s="37" t="s">
        <v>1258</v>
      </c>
      <c r="B1639" s="37" t="n">
        <v>2026</v>
      </c>
      <c r="C1639" s="37" t="n">
        <v>2</v>
      </c>
      <c r="D1639" s="37" t="n">
        <v>4</v>
      </c>
      <c r="E1639" s="37" t="n">
        <v>4</v>
      </c>
      <c r="F1639" s="37" t="n">
        <v>4</v>
      </c>
      <c r="G1639" s="37" t="n">
        <v>5</v>
      </c>
      <c r="H1639" s="37" t="n">
        <v>7</v>
      </c>
      <c r="I1639" s="37" t="str">
        <f aca="false">IFERROR(VLOOKUP(A1639,Employees!$A$2:$I$1501,9,FALSE()),"Unknown")</f>
        <v>Finance</v>
      </c>
    </row>
    <row r="1640" customFormat="false" ht="15" hidden="false" customHeight="false" outlineLevel="0" collapsed="false">
      <c r="A1640" s="37" t="s">
        <v>1357</v>
      </c>
      <c r="B1640" s="37" t="n">
        <v>2026</v>
      </c>
      <c r="C1640" s="37" t="n">
        <v>4</v>
      </c>
      <c r="D1640" s="37" t="n">
        <v>3</v>
      </c>
      <c r="E1640" s="37" t="n">
        <v>2</v>
      </c>
      <c r="F1640" s="37" t="n">
        <v>3</v>
      </c>
      <c r="G1640" s="37" t="n">
        <v>3</v>
      </c>
      <c r="H1640" s="37" t="n">
        <v>9</v>
      </c>
      <c r="I1640" s="37" t="str">
        <f aca="false">IFERROR(VLOOKUP(A1640,Employees!$A$2:$I$1501,9,FALSE()),"Unknown")</f>
        <v>Engineering</v>
      </c>
    </row>
    <row r="1641" customFormat="false" ht="15" hidden="false" customHeight="false" outlineLevel="0" collapsed="false">
      <c r="A1641" s="37" t="s">
        <v>1084</v>
      </c>
      <c r="B1641" s="37" t="n">
        <v>2026</v>
      </c>
      <c r="C1641" s="37" t="n">
        <v>3</v>
      </c>
      <c r="D1641" s="37" t="n">
        <v>5</v>
      </c>
      <c r="E1641" s="37" t="n">
        <v>3</v>
      </c>
      <c r="F1641" s="37" t="n">
        <v>4</v>
      </c>
      <c r="G1641" s="37" t="n">
        <v>4</v>
      </c>
      <c r="H1641" s="37" t="n">
        <v>8</v>
      </c>
      <c r="I1641" s="37" t="str">
        <f aca="false">IFERROR(VLOOKUP(A1641,Employees!$A$2:$I$1501,9,FALSE()),"Unknown")</f>
        <v>Sales</v>
      </c>
    </row>
    <row r="1642" customFormat="false" ht="15" hidden="false" customHeight="false" outlineLevel="0" collapsed="false">
      <c r="A1642" s="37" t="s">
        <v>523</v>
      </c>
      <c r="B1642" s="37" t="n">
        <v>2026</v>
      </c>
      <c r="C1642" s="37" t="n">
        <v>4</v>
      </c>
      <c r="D1642" s="37" t="n">
        <v>5</v>
      </c>
      <c r="E1642" s="37" t="n">
        <v>3</v>
      </c>
      <c r="F1642" s="37" t="n">
        <v>4</v>
      </c>
      <c r="G1642" s="37" t="n">
        <v>4</v>
      </c>
      <c r="H1642" s="37" t="n">
        <v>10</v>
      </c>
      <c r="I1642" s="37" t="str">
        <f aca="false">IFERROR(VLOOKUP(A1642,Employees!$A$2:$I$1501,9,FALSE()),"Unknown")</f>
        <v>Sales</v>
      </c>
    </row>
    <row r="1643" customFormat="false" ht="15" hidden="false" customHeight="false" outlineLevel="0" collapsed="false">
      <c r="A1643" s="37" t="s">
        <v>1006</v>
      </c>
      <c r="B1643" s="37" t="n">
        <v>2026</v>
      </c>
      <c r="C1643" s="37" t="n">
        <v>4</v>
      </c>
      <c r="D1643" s="37" t="n">
        <v>4</v>
      </c>
      <c r="E1643" s="37" t="n">
        <v>2</v>
      </c>
      <c r="F1643" s="37" t="n">
        <v>3</v>
      </c>
      <c r="G1643" s="37" t="n">
        <v>3</v>
      </c>
      <c r="H1643" s="37" t="n">
        <v>7</v>
      </c>
      <c r="I1643" s="37" t="str">
        <f aca="false">IFERROR(VLOOKUP(A1643,Employees!$A$2:$I$1501,9,FALSE()),"Unknown")</f>
        <v>Finance</v>
      </c>
    </row>
    <row r="1644" customFormat="false" ht="15" hidden="false" customHeight="false" outlineLevel="0" collapsed="false">
      <c r="A1644" s="37" t="s">
        <v>1706</v>
      </c>
      <c r="B1644" s="37" t="n">
        <v>2026</v>
      </c>
      <c r="C1644" s="37" t="n">
        <v>3</v>
      </c>
      <c r="D1644" s="37" t="n">
        <v>3</v>
      </c>
      <c r="E1644" s="37" t="n">
        <v>3</v>
      </c>
      <c r="F1644" s="37" t="n">
        <v>3</v>
      </c>
      <c r="G1644" s="37" t="n">
        <v>3</v>
      </c>
      <c r="H1644" s="37" t="n">
        <v>6</v>
      </c>
      <c r="I1644" s="37" t="str">
        <f aca="false">IFERROR(VLOOKUP(A1644,Employees!$A$2:$I$1501,9,FALSE()),"Unknown")</f>
        <v>Data &amp; AI</v>
      </c>
    </row>
    <row r="1645" customFormat="false" ht="15" hidden="false" customHeight="false" outlineLevel="0" collapsed="false">
      <c r="A1645" s="37" t="s">
        <v>736</v>
      </c>
      <c r="B1645" s="37" t="n">
        <v>2026</v>
      </c>
      <c r="C1645" s="37" t="n">
        <v>4</v>
      </c>
      <c r="D1645" s="37" t="n">
        <v>3</v>
      </c>
      <c r="E1645" s="37" t="n">
        <v>3</v>
      </c>
      <c r="F1645" s="37" t="n">
        <v>4</v>
      </c>
      <c r="G1645" s="37" t="n">
        <v>1</v>
      </c>
      <c r="H1645" s="37" t="n">
        <v>10</v>
      </c>
      <c r="I1645" s="37" t="str">
        <f aca="false">IFERROR(VLOOKUP(A1645,Employees!$A$2:$I$1501,9,FALSE()),"Unknown")</f>
        <v>Engineering</v>
      </c>
    </row>
    <row r="1646" customFormat="false" ht="15" hidden="false" customHeight="false" outlineLevel="0" collapsed="false">
      <c r="A1646" s="37" t="s">
        <v>1542</v>
      </c>
      <c r="B1646" s="37" t="n">
        <v>2026</v>
      </c>
      <c r="C1646" s="37" t="n">
        <v>4</v>
      </c>
      <c r="D1646" s="37" t="n">
        <v>4</v>
      </c>
      <c r="E1646" s="37" t="n">
        <v>3</v>
      </c>
      <c r="F1646" s="37" t="n">
        <v>4</v>
      </c>
      <c r="G1646" s="37" t="n">
        <v>3</v>
      </c>
      <c r="H1646" s="37" t="n">
        <v>9</v>
      </c>
      <c r="I1646" s="37" t="str">
        <f aca="false">IFERROR(VLOOKUP(A1646,Employees!$A$2:$I$1501,9,FALSE()),"Unknown")</f>
        <v>Sales</v>
      </c>
    </row>
    <row r="1647" customFormat="false" ht="15" hidden="false" customHeight="false" outlineLevel="0" collapsed="false">
      <c r="A1647" s="37" t="s">
        <v>749</v>
      </c>
      <c r="B1647" s="37" t="n">
        <v>2026</v>
      </c>
      <c r="C1647" s="37" t="n">
        <v>2</v>
      </c>
      <c r="D1647" s="37" t="n">
        <v>2</v>
      </c>
      <c r="E1647" s="37" t="n">
        <v>3</v>
      </c>
      <c r="F1647" s="37" t="n">
        <v>5</v>
      </c>
      <c r="G1647" s="37" t="n">
        <v>3</v>
      </c>
      <c r="H1647" s="37" t="n">
        <v>8</v>
      </c>
      <c r="I1647" s="37" t="str">
        <f aca="false">IFERROR(VLOOKUP(A1647,Employees!$A$2:$I$1501,9,FALSE()),"Unknown")</f>
        <v>Sales</v>
      </c>
    </row>
    <row r="1648" customFormat="false" ht="15" hidden="false" customHeight="false" outlineLevel="0" collapsed="false">
      <c r="A1648" s="37" t="s">
        <v>1124</v>
      </c>
      <c r="B1648" s="37" t="n">
        <v>2026</v>
      </c>
      <c r="C1648" s="37" t="n">
        <v>2</v>
      </c>
      <c r="D1648" s="37" t="n">
        <v>4</v>
      </c>
      <c r="E1648" s="37" t="n">
        <v>5</v>
      </c>
      <c r="F1648" s="37" t="n">
        <v>4</v>
      </c>
      <c r="G1648" s="37" t="n">
        <v>2</v>
      </c>
      <c r="H1648" s="37" t="n">
        <v>8</v>
      </c>
      <c r="I1648" s="37" t="str">
        <f aca="false">IFERROR(VLOOKUP(A1648,Employees!$A$2:$I$1501,9,FALSE()),"Unknown")</f>
        <v>Engineering</v>
      </c>
    </row>
    <row r="1649" customFormat="false" ht="15" hidden="false" customHeight="false" outlineLevel="0" collapsed="false">
      <c r="A1649" s="37" t="s">
        <v>1539</v>
      </c>
      <c r="B1649" s="37" t="n">
        <v>2026</v>
      </c>
      <c r="C1649" s="37" t="n">
        <v>3</v>
      </c>
      <c r="D1649" s="37" t="n">
        <v>5</v>
      </c>
      <c r="E1649" s="37" t="n">
        <v>4</v>
      </c>
      <c r="F1649" s="37" t="n">
        <v>2</v>
      </c>
      <c r="G1649" s="37" t="n">
        <v>3</v>
      </c>
      <c r="H1649" s="37" t="n">
        <v>6</v>
      </c>
      <c r="I1649" s="37" t="str">
        <f aca="false">IFERROR(VLOOKUP(A1649,Employees!$A$2:$I$1501,9,FALSE()),"Unknown")</f>
        <v>Engineering</v>
      </c>
    </row>
    <row r="1650" customFormat="false" ht="15" hidden="false" customHeight="false" outlineLevel="0" collapsed="false">
      <c r="A1650" s="37" t="s">
        <v>1940</v>
      </c>
      <c r="B1650" s="37" t="n">
        <v>2026</v>
      </c>
      <c r="C1650" s="37" t="n">
        <v>2</v>
      </c>
      <c r="D1650" s="37" t="n">
        <v>3</v>
      </c>
      <c r="E1650" s="37" t="n">
        <v>4</v>
      </c>
      <c r="F1650" s="37" t="n">
        <v>4</v>
      </c>
      <c r="G1650" s="37" t="n">
        <v>5</v>
      </c>
      <c r="H1650" s="37" t="n">
        <v>7</v>
      </c>
      <c r="I1650" s="37" t="str">
        <f aca="false">IFERROR(VLOOKUP(A1650,Employees!$A$2:$I$1501,9,FALSE()),"Unknown")</f>
        <v>Customer Support</v>
      </c>
    </row>
    <row r="1651" customFormat="false" ht="15" hidden="false" customHeight="false" outlineLevel="0" collapsed="false">
      <c r="A1651" s="37" t="s">
        <v>1871</v>
      </c>
      <c r="B1651" s="37" t="n">
        <v>2026</v>
      </c>
      <c r="C1651" s="37" t="n">
        <v>2</v>
      </c>
      <c r="D1651" s="37" t="n">
        <v>3</v>
      </c>
      <c r="E1651" s="37" t="n">
        <v>4</v>
      </c>
      <c r="F1651" s="37" t="n">
        <v>5</v>
      </c>
      <c r="G1651" s="37" t="n">
        <v>4</v>
      </c>
      <c r="H1651" s="37" t="n">
        <v>7</v>
      </c>
      <c r="I1651" s="37" t="str">
        <f aca="false">IFERROR(VLOOKUP(A1651,Employees!$A$2:$I$1501,9,FALSE()),"Unknown")</f>
        <v>Marketing</v>
      </c>
    </row>
    <row r="1652" customFormat="false" ht="15" hidden="false" customHeight="false" outlineLevel="0" collapsed="false">
      <c r="A1652" s="37" t="s">
        <v>1183</v>
      </c>
      <c r="B1652" s="37" t="n">
        <v>2026</v>
      </c>
      <c r="C1652" s="37" t="n">
        <v>3</v>
      </c>
      <c r="D1652" s="37" t="n">
        <v>4</v>
      </c>
      <c r="E1652" s="37" t="n">
        <v>5</v>
      </c>
      <c r="F1652" s="37" t="n">
        <v>4</v>
      </c>
      <c r="G1652" s="37" t="n">
        <v>3</v>
      </c>
      <c r="H1652" s="37" t="n">
        <v>8</v>
      </c>
      <c r="I1652" s="37" t="str">
        <f aca="false">IFERROR(VLOOKUP(A1652,Employees!$A$2:$I$1501,9,FALSE()),"Unknown")</f>
        <v>Engineering</v>
      </c>
    </row>
    <row r="1653" customFormat="false" ht="15" hidden="false" customHeight="false" outlineLevel="0" collapsed="false">
      <c r="A1653" s="37" t="s">
        <v>1281</v>
      </c>
      <c r="B1653" s="37" t="n">
        <v>2026</v>
      </c>
      <c r="C1653" s="37" t="n">
        <v>3</v>
      </c>
      <c r="D1653" s="37" t="n">
        <v>2</v>
      </c>
      <c r="E1653" s="37" t="n">
        <v>2</v>
      </c>
      <c r="F1653" s="37" t="n">
        <v>3</v>
      </c>
      <c r="G1653" s="37" t="n">
        <v>5</v>
      </c>
      <c r="H1653" s="37" t="n">
        <v>10</v>
      </c>
      <c r="I1653" s="37" t="str">
        <f aca="false">IFERROR(VLOOKUP(A1653,Employees!$A$2:$I$1501,9,FALSE()),"Unknown")</f>
        <v>Marketing</v>
      </c>
    </row>
    <row r="1654" customFormat="false" ht="15" hidden="false" customHeight="false" outlineLevel="0" collapsed="false">
      <c r="A1654" s="37" t="s">
        <v>1285</v>
      </c>
      <c r="B1654" s="37" t="n">
        <v>2026</v>
      </c>
      <c r="C1654" s="37" t="n">
        <v>2</v>
      </c>
      <c r="D1654" s="37" t="n">
        <v>3</v>
      </c>
      <c r="E1654" s="37" t="n">
        <v>3</v>
      </c>
      <c r="F1654" s="37" t="n">
        <v>3</v>
      </c>
      <c r="G1654" s="37" t="n">
        <v>4</v>
      </c>
      <c r="H1654" s="37" t="n">
        <v>9</v>
      </c>
      <c r="I1654" s="37" t="str">
        <f aca="false">IFERROR(VLOOKUP(A1654,Employees!$A$2:$I$1501,9,FALSE()),"Unknown")</f>
        <v>Customer Support</v>
      </c>
    </row>
    <row r="1655" customFormat="false" ht="15" hidden="false" customHeight="false" outlineLevel="0" collapsed="false">
      <c r="A1655" s="37" t="s">
        <v>1603</v>
      </c>
      <c r="B1655" s="37" t="n">
        <v>2026</v>
      </c>
      <c r="C1655" s="37" t="n">
        <v>4</v>
      </c>
      <c r="D1655" s="37" t="n">
        <v>4</v>
      </c>
      <c r="E1655" s="37" t="n">
        <v>2</v>
      </c>
      <c r="F1655" s="37" t="n">
        <v>5</v>
      </c>
      <c r="G1655" s="37" t="n">
        <v>4</v>
      </c>
      <c r="H1655" s="37" t="n">
        <v>9</v>
      </c>
      <c r="I1655" s="37" t="str">
        <f aca="false">IFERROR(VLOOKUP(A1655,Employees!$A$2:$I$1501,9,FALSE()),"Unknown")</f>
        <v>Human Resources</v>
      </c>
    </row>
    <row r="1656" customFormat="false" ht="15" hidden="false" customHeight="false" outlineLevel="0" collapsed="false">
      <c r="A1656" s="37" t="s">
        <v>1208</v>
      </c>
      <c r="B1656" s="37" t="n">
        <v>2026</v>
      </c>
      <c r="C1656" s="37" t="n">
        <v>3</v>
      </c>
      <c r="D1656" s="37" t="n">
        <v>3</v>
      </c>
      <c r="E1656" s="37" t="n">
        <v>4</v>
      </c>
      <c r="F1656" s="37" t="n">
        <v>5</v>
      </c>
      <c r="G1656" s="37" t="n">
        <v>5</v>
      </c>
      <c r="H1656" s="37" t="n">
        <v>6</v>
      </c>
      <c r="I1656" s="37" t="str">
        <f aca="false">IFERROR(VLOOKUP(A1656,Employees!$A$2:$I$1501,9,FALSE()),"Unknown")</f>
        <v>Engineering</v>
      </c>
    </row>
    <row r="1657" customFormat="false" ht="15" hidden="false" customHeight="false" outlineLevel="0" collapsed="false">
      <c r="A1657" s="37" t="s">
        <v>848</v>
      </c>
      <c r="B1657" s="37" t="n">
        <v>2026</v>
      </c>
      <c r="C1657" s="37" t="n">
        <v>3</v>
      </c>
      <c r="D1657" s="37" t="n">
        <v>2</v>
      </c>
      <c r="E1657" s="37" t="n">
        <v>1</v>
      </c>
      <c r="F1657" s="37" t="n">
        <v>4</v>
      </c>
      <c r="G1657" s="37" t="n">
        <v>3</v>
      </c>
      <c r="H1657" s="37" t="n">
        <v>3</v>
      </c>
      <c r="I1657" s="37" t="str">
        <f aca="false">IFERROR(VLOOKUP(A1657,Employees!$A$2:$I$1501,9,FALSE()),"Unknown")</f>
        <v>Marketing</v>
      </c>
    </row>
    <row r="1658" customFormat="false" ht="15" hidden="false" customHeight="false" outlineLevel="0" collapsed="false">
      <c r="A1658" s="37" t="s">
        <v>742</v>
      </c>
      <c r="B1658" s="37" t="n">
        <v>2026</v>
      </c>
      <c r="C1658" s="37" t="n">
        <v>2</v>
      </c>
      <c r="D1658" s="37" t="n">
        <v>4</v>
      </c>
      <c r="E1658" s="37" t="n">
        <v>4</v>
      </c>
      <c r="F1658" s="37" t="n">
        <v>2</v>
      </c>
      <c r="G1658" s="37" t="n">
        <v>4</v>
      </c>
      <c r="H1658" s="37" t="n">
        <v>6</v>
      </c>
      <c r="I1658" s="37" t="str">
        <f aca="false">IFERROR(VLOOKUP(A1658,Employees!$A$2:$I$1501,9,FALSE()),"Unknown")</f>
        <v>Data &amp; AI</v>
      </c>
    </row>
    <row r="1659" customFormat="false" ht="15" hidden="false" customHeight="false" outlineLevel="0" collapsed="false">
      <c r="A1659" s="37" t="s">
        <v>547</v>
      </c>
      <c r="B1659" s="37" t="n">
        <v>2026</v>
      </c>
      <c r="C1659" s="37" t="n">
        <v>4</v>
      </c>
      <c r="D1659" s="37" t="n">
        <v>4</v>
      </c>
      <c r="E1659" s="37" t="n">
        <v>4</v>
      </c>
      <c r="F1659" s="37" t="n">
        <v>3</v>
      </c>
      <c r="G1659" s="37" t="n">
        <v>4</v>
      </c>
      <c r="H1659" s="37" t="n">
        <v>8</v>
      </c>
      <c r="I1659" s="37" t="str">
        <f aca="false">IFERROR(VLOOKUP(A1659,Employees!$A$2:$I$1501,9,FALSE()),"Unknown")</f>
        <v>Human Resources</v>
      </c>
    </row>
    <row r="1660" customFormat="false" ht="15" hidden="false" customHeight="false" outlineLevel="0" collapsed="false">
      <c r="A1660" s="37" t="s">
        <v>914</v>
      </c>
      <c r="B1660" s="37" t="n">
        <v>2026</v>
      </c>
      <c r="C1660" s="37" t="n">
        <v>3</v>
      </c>
      <c r="D1660" s="37" t="n">
        <v>3</v>
      </c>
      <c r="E1660" s="37" t="n">
        <v>4</v>
      </c>
      <c r="F1660" s="37" t="n">
        <v>2</v>
      </c>
      <c r="G1660" s="37" t="n">
        <v>3</v>
      </c>
      <c r="H1660" s="37" t="n">
        <v>5</v>
      </c>
      <c r="I1660" s="37" t="str">
        <f aca="false">IFERROR(VLOOKUP(A1660,Employees!$A$2:$I$1501,9,FALSE()),"Unknown")</f>
        <v>Sales</v>
      </c>
    </row>
    <row r="1661" customFormat="false" ht="15" hidden="false" customHeight="false" outlineLevel="0" collapsed="false">
      <c r="A1661" s="37" t="s">
        <v>1497</v>
      </c>
      <c r="B1661" s="37" t="n">
        <v>2026</v>
      </c>
      <c r="C1661" s="37" t="n">
        <v>5</v>
      </c>
      <c r="D1661" s="37" t="n">
        <v>2</v>
      </c>
      <c r="E1661" s="37" t="n">
        <v>4</v>
      </c>
      <c r="F1661" s="37" t="n">
        <v>3</v>
      </c>
      <c r="G1661" s="37" t="n">
        <v>5</v>
      </c>
      <c r="H1661" s="37" t="n">
        <v>8</v>
      </c>
      <c r="I1661" s="37" t="str">
        <f aca="false">IFERROR(VLOOKUP(A1661,Employees!$A$2:$I$1501,9,FALSE()),"Unknown")</f>
        <v>Engineering</v>
      </c>
    </row>
    <row r="1662" customFormat="false" ht="15" hidden="false" customHeight="false" outlineLevel="0" collapsed="false">
      <c r="A1662" s="37" t="s">
        <v>711</v>
      </c>
      <c r="B1662" s="37" t="n">
        <v>2026</v>
      </c>
      <c r="C1662" s="37" t="n">
        <v>4</v>
      </c>
      <c r="D1662" s="37" t="n">
        <v>3</v>
      </c>
      <c r="E1662" s="37" t="n">
        <v>4</v>
      </c>
      <c r="F1662" s="37" t="n">
        <v>4</v>
      </c>
      <c r="G1662" s="37" t="n">
        <v>3</v>
      </c>
      <c r="H1662" s="37" t="n">
        <v>9</v>
      </c>
      <c r="I1662" s="37" t="str">
        <f aca="false">IFERROR(VLOOKUP(A1662,Employees!$A$2:$I$1501,9,FALSE()),"Unknown")</f>
        <v>Customer Support</v>
      </c>
    </row>
    <row r="1663" customFormat="false" ht="15" hidden="false" customHeight="false" outlineLevel="0" collapsed="false">
      <c r="A1663" s="37" t="s">
        <v>580</v>
      </c>
      <c r="B1663" s="37" t="n">
        <v>2026</v>
      </c>
      <c r="C1663" s="37" t="n">
        <v>1</v>
      </c>
      <c r="D1663" s="37" t="n">
        <v>3</v>
      </c>
      <c r="E1663" s="37" t="n">
        <v>4</v>
      </c>
      <c r="F1663" s="37" t="n">
        <v>4</v>
      </c>
      <c r="G1663" s="37" t="n">
        <v>4</v>
      </c>
      <c r="H1663" s="37" t="n">
        <v>7</v>
      </c>
      <c r="I1663" s="37" t="str">
        <f aca="false">IFERROR(VLOOKUP(A1663,Employees!$A$2:$I$1501,9,FALSE()),"Unknown")</f>
        <v>Data &amp; AI</v>
      </c>
    </row>
    <row r="1664" customFormat="false" ht="15" hidden="false" customHeight="false" outlineLevel="0" collapsed="false">
      <c r="A1664" s="37" t="s">
        <v>1192</v>
      </c>
      <c r="B1664" s="37" t="n">
        <v>2026</v>
      </c>
      <c r="C1664" s="37" t="n">
        <v>3</v>
      </c>
      <c r="D1664" s="37" t="n">
        <v>4</v>
      </c>
      <c r="E1664" s="37" t="n">
        <v>5</v>
      </c>
      <c r="F1664" s="37" t="n">
        <v>4</v>
      </c>
      <c r="G1664" s="37" t="n">
        <v>3</v>
      </c>
      <c r="H1664" s="37" t="n">
        <v>10</v>
      </c>
      <c r="I1664" s="37" t="str">
        <f aca="false">IFERROR(VLOOKUP(A1664,Employees!$A$2:$I$1501,9,FALSE()),"Unknown")</f>
        <v>Sales</v>
      </c>
    </row>
    <row r="1665" customFormat="false" ht="15" hidden="false" customHeight="false" outlineLevel="0" collapsed="false">
      <c r="A1665" s="37" t="s">
        <v>1337</v>
      </c>
      <c r="B1665" s="37" t="n">
        <v>2026</v>
      </c>
      <c r="C1665" s="37" t="n">
        <v>4</v>
      </c>
      <c r="D1665" s="37" t="n">
        <v>4</v>
      </c>
      <c r="E1665" s="37" t="n">
        <v>5</v>
      </c>
      <c r="F1665" s="37" t="n">
        <v>5</v>
      </c>
      <c r="G1665" s="37" t="n">
        <v>4</v>
      </c>
      <c r="H1665" s="37" t="n">
        <v>6</v>
      </c>
      <c r="I1665" s="37" t="str">
        <f aca="false">IFERROR(VLOOKUP(A1665,Employees!$A$2:$I$1501,9,FALSE()),"Unknown")</f>
        <v>Legal &amp; Compliance</v>
      </c>
    </row>
    <row r="1666" customFormat="false" ht="15" hidden="false" customHeight="false" outlineLevel="0" collapsed="false">
      <c r="A1666" s="37" t="s">
        <v>1883</v>
      </c>
      <c r="B1666" s="37" t="n">
        <v>2026</v>
      </c>
      <c r="C1666" s="37" t="n">
        <v>3</v>
      </c>
      <c r="D1666" s="37" t="n">
        <v>4</v>
      </c>
      <c r="E1666" s="37" t="n">
        <v>5</v>
      </c>
      <c r="F1666" s="37" t="n">
        <v>5</v>
      </c>
      <c r="G1666" s="37" t="n">
        <v>3</v>
      </c>
      <c r="H1666" s="37" t="n">
        <v>9</v>
      </c>
      <c r="I1666" s="37" t="str">
        <f aca="false">IFERROR(VLOOKUP(A1666,Employees!$A$2:$I$1501,9,FALSE()),"Unknown")</f>
        <v>Engineering</v>
      </c>
    </row>
    <row r="1667" customFormat="false" ht="15" hidden="false" customHeight="false" outlineLevel="0" collapsed="false">
      <c r="A1667" s="37" t="s">
        <v>1854</v>
      </c>
      <c r="B1667" s="37" t="n">
        <v>2026</v>
      </c>
      <c r="C1667" s="37" t="n">
        <v>3</v>
      </c>
      <c r="D1667" s="37" t="n">
        <v>3</v>
      </c>
      <c r="E1667" s="37" t="n">
        <v>3</v>
      </c>
      <c r="F1667" s="37" t="n">
        <v>5</v>
      </c>
      <c r="G1667" s="37" t="n">
        <v>4</v>
      </c>
      <c r="H1667" s="37" t="n">
        <v>8</v>
      </c>
      <c r="I1667" s="37" t="str">
        <f aca="false">IFERROR(VLOOKUP(A1667,Employees!$A$2:$I$1501,9,FALSE()),"Unknown")</f>
        <v>Data &amp; AI</v>
      </c>
    </row>
    <row r="1668" customFormat="false" ht="15" hidden="false" customHeight="false" outlineLevel="0" collapsed="false">
      <c r="A1668" s="37" t="s">
        <v>1557</v>
      </c>
      <c r="B1668" s="37" t="n">
        <v>2026</v>
      </c>
      <c r="C1668" s="37" t="n">
        <v>4</v>
      </c>
      <c r="D1668" s="37" t="n">
        <v>4</v>
      </c>
      <c r="E1668" s="37" t="n">
        <v>4</v>
      </c>
      <c r="F1668" s="37" t="n">
        <v>3</v>
      </c>
      <c r="G1668" s="37" t="n">
        <v>2</v>
      </c>
      <c r="H1668" s="37" t="n">
        <v>5</v>
      </c>
      <c r="I1668" s="37" t="str">
        <f aca="false">IFERROR(VLOOKUP(A1668,Employees!$A$2:$I$1501,9,FALSE()),"Unknown")</f>
        <v>Sales</v>
      </c>
    </row>
    <row r="1669" customFormat="false" ht="15" hidden="false" customHeight="false" outlineLevel="0" collapsed="false">
      <c r="A1669" s="37" t="s">
        <v>617</v>
      </c>
      <c r="B1669" s="37" t="n">
        <v>2026</v>
      </c>
      <c r="C1669" s="37" t="n">
        <v>2</v>
      </c>
      <c r="D1669" s="37" t="n">
        <v>4</v>
      </c>
      <c r="E1669" s="37" t="n">
        <v>3</v>
      </c>
      <c r="F1669" s="37" t="n">
        <v>4</v>
      </c>
      <c r="G1669" s="37" t="n">
        <v>4</v>
      </c>
      <c r="H1669" s="37" t="n">
        <v>4</v>
      </c>
      <c r="I1669" s="37" t="str">
        <f aca="false">IFERROR(VLOOKUP(A1669,Employees!$A$2:$I$1501,9,FALSE()),"Unknown")</f>
        <v>Finance</v>
      </c>
    </row>
    <row r="1670" customFormat="false" ht="15" hidden="false" customHeight="false" outlineLevel="0" collapsed="false">
      <c r="A1670" s="37" t="s">
        <v>830</v>
      </c>
      <c r="B1670" s="37" t="n">
        <v>2026</v>
      </c>
      <c r="C1670" s="37" t="n">
        <v>3</v>
      </c>
      <c r="D1670" s="37" t="n">
        <v>2</v>
      </c>
      <c r="E1670" s="37" t="n">
        <v>3</v>
      </c>
      <c r="F1670" s="37" t="n">
        <v>3</v>
      </c>
      <c r="G1670" s="37" t="n">
        <v>3</v>
      </c>
      <c r="H1670" s="37" t="n">
        <v>10</v>
      </c>
      <c r="I1670" s="37" t="str">
        <f aca="false">IFERROR(VLOOKUP(A1670,Employees!$A$2:$I$1501,9,FALSE()),"Unknown")</f>
        <v>Finance</v>
      </c>
    </row>
    <row r="1671" customFormat="false" ht="15" hidden="false" customHeight="false" outlineLevel="0" collapsed="false">
      <c r="A1671" s="37" t="s">
        <v>1290</v>
      </c>
      <c r="B1671" s="37" t="n">
        <v>2026</v>
      </c>
      <c r="C1671" s="37" t="n">
        <v>4</v>
      </c>
      <c r="D1671" s="37" t="n">
        <v>3</v>
      </c>
      <c r="E1671" s="37" t="n">
        <v>5</v>
      </c>
      <c r="F1671" s="37" t="n">
        <v>2</v>
      </c>
      <c r="G1671" s="37" t="n">
        <v>3</v>
      </c>
      <c r="H1671" s="37" t="n">
        <v>9</v>
      </c>
      <c r="I1671" s="37" t="str">
        <f aca="false">IFERROR(VLOOKUP(A1671,Employees!$A$2:$I$1501,9,FALSE()),"Unknown")</f>
        <v>Legal &amp; Compliance</v>
      </c>
    </row>
    <row r="1672" customFormat="false" ht="15" hidden="false" customHeight="false" outlineLevel="0" collapsed="false">
      <c r="A1672" s="37" t="s">
        <v>908</v>
      </c>
      <c r="B1672" s="37" t="n">
        <v>2026</v>
      </c>
      <c r="C1672" s="37" t="n">
        <v>3</v>
      </c>
      <c r="D1672" s="37" t="n">
        <v>4</v>
      </c>
      <c r="E1672" s="37" t="n">
        <v>4</v>
      </c>
      <c r="F1672" s="37" t="n">
        <v>4</v>
      </c>
      <c r="G1672" s="37" t="n">
        <v>5</v>
      </c>
      <c r="H1672" s="37" t="n">
        <v>9</v>
      </c>
      <c r="I1672" s="37" t="str">
        <f aca="false">IFERROR(VLOOKUP(A1672,Employees!$A$2:$I$1501,9,FALSE()),"Unknown")</f>
        <v>Finance</v>
      </c>
    </row>
    <row r="1673" customFormat="false" ht="15" hidden="false" customHeight="false" outlineLevel="0" collapsed="false">
      <c r="A1673" s="37" t="s">
        <v>1714</v>
      </c>
      <c r="B1673" s="37" t="n">
        <v>2026</v>
      </c>
      <c r="C1673" s="37" t="n">
        <v>3</v>
      </c>
      <c r="D1673" s="37" t="n">
        <v>2</v>
      </c>
      <c r="E1673" s="37" t="n">
        <v>3</v>
      </c>
      <c r="F1673" s="37" t="n">
        <v>3</v>
      </c>
      <c r="G1673" s="37" t="n">
        <v>3</v>
      </c>
      <c r="H1673" s="37" t="n">
        <v>6</v>
      </c>
      <c r="I1673" s="37" t="str">
        <f aca="false">IFERROR(VLOOKUP(A1673,Employees!$A$2:$I$1501,9,FALSE()),"Unknown")</f>
        <v>Finance</v>
      </c>
    </row>
    <row r="1674" customFormat="false" ht="15" hidden="false" customHeight="false" outlineLevel="0" collapsed="false">
      <c r="A1674" s="37" t="s">
        <v>1835</v>
      </c>
      <c r="B1674" s="37" t="n">
        <v>2026</v>
      </c>
      <c r="C1674" s="37" t="n">
        <v>4</v>
      </c>
      <c r="D1674" s="37" t="n">
        <v>2</v>
      </c>
      <c r="E1674" s="37" t="n">
        <v>3</v>
      </c>
      <c r="F1674" s="37" t="n">
        <v>2</v>
      </c>
      <c r="G1674" s="37" t="n">
        <v>2</v>
      </c>
      <c r="H1674" s="37" t="n">
        <v>6</v>
      </c>
      <c r="I1674" s="37" t="str">
        <f aca="false">IFERROR(VLOOKUP(A1674,Employees!$A$2:$I$1501,9,FALSE()),"Unknown")</f>
        <v>Engineering</v>
      </c>
    </row>
    <row r="1675" customFormat="false" ht="15" hidden="false" customHeight="false" outlineLevel="0" collapsed="false">
      <c r="A1675" s="37" t="s">
        <v>1776</v>
      </c>
      <c r="B1675" s="37" t="n">
        <v>2026</v>
      </c>
      <c r="C1675" s="37" t="n">
        <v>4</v>
      </c>
      <c r="D1675" s="37" t="n">
        <v>3</v>
      </c>
      <c r="E1675" s="37" t="n">
        <v>4</v>
      </c>
      <c r="F1675" s="37" t="n">
        <v>3</v>
      </c>
      <c r="G1675" s="37" t="n">
        <v>3</v>
      </c>
      <c r="H1675" s="37" t="n">
        <v>9</v>
      </c>
      <c r="I1675" s="37" t="str">
        <f aca="false">IFERROR(VLOOKUP(A1675,Employees!$A$2:$I$1501,9,FALSE()),"Unknown")</f>
        <v>Operations</v>
      </c>
    </row>
    <row r="1676" customFormat="false" ht="15" hidden="false" customHeight="false" outlineLevel="0" collapsed="false">
      <c r="A1676" s="37" t="s">
        <v>1900</v>
      </c>
      <c r="B1676" s="37" t="n">
        <v>2026</v>
      </c>
      <c r="C1676" s="37" t="n">
        <v>3</v>
      </c>
      <c r="D1676" s="37" t="n">
        <v>4</v>
      </c>
      <c r="E1676" s="37" t="n">
        <v>2</v>
      </c>
      <c r="F1676" s="37" t="n">
        <v>3</v>
      </c>
      <c r="G1676" s="37" t="n">
        <v>4</v>
      </c>
      <c r="H1676" s="37" t="n">
        <v>8</v>
      </c>
      <c r="I1676" s="37" t="str">
        <f aca="false">IFERROR(VLOOKUP(A1676,Employees!$A$2:$I$1501,9,FALSE()),"Unknown")</f>
        <v>Engineering</v>
      </c>
    </row>
    <row r="1677" customFormat="false" ht="15" hidden="false" customHeight="false" outlineLevel="0" collapsed="false">
      <c r="A1677" s="37" t="s">
        <v>1559</v>
      </c>
      <c r="B1677" s="37" t="n">
        <v>2026</v>
      </c>
      <c r="C1677" s="37" t="n">
        <v>4</v>
      </c>
      <c r="D1677" s="37" t="n">
        <v>4</v>
      </c>
      <c r="E1677" s="37" t="n">
        <v>4</v>
      </c>
      <c r="F1677" s="37" t="n">
        <v>4</v>
      </c>
      <c r="G1677" s="37" t="n">
        <v>3</v>
      </c>
      <c r="H1677" s="37" t="n">
        <v>9</v>
      </c>
      <c r="I1677" s="37" t="str">
        <f aca="false">IFERROR(VLOOKUP(A1677,Employees!$A$2:$I$1501,9,FALSE()),"Unknown")</f>
        <v>Data &amp; AI</v>
      </c>
    </row>
    <row r="1678" customFormat="false" ht="15" hidden="false" customHeight="false" outlineLevel="0" collapsed="false">
      <c r="A1678" s="37" t="s">
        <v>635</v>
      </c>
      <c r="B1678" s="37" t="n">
        <v>2026</v>
      </c>
      <c r="C1678" s="37" t="n">
        <v>4</v>
      </c>
      <c r="D1678" s="37" t="n">
        <v>5</v>
      </c>
      <c r="E1678" s="37" t="n">
        <v>4</v>
      </c>
      <c r="F1678" s="37" t="n">
        <v>2</v>
      </c>
      <c r="G1678" s="37" t="n">
        <v>4</v>
      </c>
      <c r="H1678" s="37" t="n">
        <v>6</v>
      </c>
      <c r="I1678" s="37" t="str">
        <f aca="false">IFERROR(VLOOKUP(A1678,Employees!$A$2:$I$1501,9,FALSE()),"Unknown")</f>
        <v>Operations</v>
      </c>
    </row>
    <row r="1679" customFormat="false" ht="15" hidden="false" customHeight="false" outlineLevel="0" collapsed="false">
      <c r="A1679" s="37" t="s">
        <v>1066</v>
      </c>
      <c r="B1679" s="37" t="n">
        <v>2026</v>
      </c>
      <c r="C1679" s="37" t="n">
        <v>4</v>
      </c>
      <c r="D1679" s="37" t="n">
        <v>4</v>
      </c>
      <c r="E1679" s="37" t="n">
        <v>3</v>
      </c>
      <c r="F1679" s="37" t="n">
        <v>2</v>
      </c>
      <c r="G1679" s="37" t="n">
        <v>3</v>
      </c>
      <c r="H1679" s="37" t="n">
        <v>5</v>
      </c>
      <c r="I1679" s="37" t="str">
        <f aca="false">IFERROR(VLOOKUP(A1679,Employees!$A$2:$I$1501,9,FALSE()),"Unknown")</f>
        <v>Sales</v>
      </c>
    </row>
    <row r="1680" customFormat="false" ht="15" hidden="false" customHeight="false" outlineLevel="0" collapsed="false">
      <c r="A1680" s="37" t="s">
        <v>435</v>
      </c>
      <c r="B1680" s="37" t="n">
        <v>2026</v>
      </c>
      <c r="C1680" s="37" t="n">
        <v>3</v>
      </c>
      <c r="D1680" s="37" t="n">
        <v>3</v>
      </c>
      <c r="E1680" s="37" t="n">
        <v>4</v>
      </c>
      <c r="F1680" s="37" t="n">
        <v>2</v>
      </c>
      <c r="G1680" s="37" t="n">
        <v>3</v>
      </c>
      <c r="H1680" s="37" t="n">
        <v>10</v>
      </c>
      <c r="I1680" s="37" t="str">
        <f aca="false">IFERROR(VLOOKUP(A1680,Employees!$A$2:$I$1501,9,FALSE()),"Unknown")</f>
        <v>Human Resources</v>
      </c>
    </row>
    <row r="1681" customFormat="false" ht="15" hidden="false" customHeight="false" outlineLevel="0" collapsed="false">
      <c r="A1681" s="37" t="s">
        <v>1188</v>
      </c>
      <c r="B1681" s="37" t="n">
        <v>2026</v>
      </c>
      <c r="C1681" s="37" t="n">
        <v>5</v>
      </c>
      <c r="D1681" s="37" t="n">
        <v>5</v>
      </c>
      <c r="E1681" s="37" t="n">
        <v>4</v>
      </c>
      <c r="F1681" s="37" t="n">
        <v>4</v>
      </c>
      <c r="G1681" s="37" t="n">
        <v>3</v>
      </c>
      <c r="H1681" s="37" t="n">
        <v>2</v>
      </c>
      <c r="I1681" s="37" t="str">
        <f aca="false">IFERROR(VLOOKUP(A1681,Employees!$A$2:$I$1501,9,FALSE()),"Unknown")</f>
        <v>Marketing</v>
      </c>
    </row>
    <row r="1682" customFormat="false" ht="15" hidden="false" customHeight="false" outlineLevel="0" collapsed="false">
      <c r="A1682" s="37" t="s">
        <v>1507</v>
      </c>
      <c r="B1682" s="37" t="n">
        <v>2026</v>
      </c>
      <c r="C1682" s="37" t="n">
        <v>3</v>
      </c>
      <c r="D1682" s="37" t="n">
        <v>3</v>
      </c>
      <c r="E1682" s="37" t="n">
        <v>4</v>
      </c>
      <c r="F1682" s="37" t="n">
        <v>4</v>
      </c>
      <c r="G1682" s="37" t="n">
        <v>5</v>
      </c>
      <c r="H1682" s="37" t="n">
        <v>8</v>
      </c>
      <c r="I1682" s="37" t="str">
        <f aca="false">IFERROR(VLOOKUP(A1682,Employees!$A$2:$I$1501,9,FALSE()),"Unknown")</f>
        <v>Finance</v>
      </c>
    </row>
    <row r="1683" customFormat="false" ht="15" hidden="false" customHeight="false" outlineLevel="0" collapsed="false">
      <c r="A1683" s="37" t="s">
        <v>582</v>
      </c>
      <c r="B1683" s="37" t="n">
        <v>2026</v>
      </c>
      <c r="C1683" s="37" t="n">
        <v>3</v>
      </c>
      <c r="D1683" s="37" t="n">
        <v>3</v>
      </c>
      <c r="E1683" s="37" t="n">
        <v>4</v>
      </c>
      <c r="F1683" s="37" t="n">
        <v>3</v>
      </c>
      <c r="G1683" s="37" t="n">
        <v>3</v>
      </c>
      <c r="H1683" s="37" t="n">
        <v>9</v>
      </c>
      <c r="I1683" s="37" t="str">
        <f aca="false">IFERROR(VLOOKUP(A1683,Employees!$A$2:$I$1501,9,FALSE()),"Unknown")</f>
        <v>Marketing</v>
      </c>
    </row>
    <row r="1684" customFormat="false" ht="15" hidden="false" customHeight="false" outlineLevel="0" collapsed="false">
      <c r="A1684" s="37" t="s">
        <v>652</v>
      </c>
      <c r="B1684" s="37" t="n">
        <v>2026</v>
      </c>
      <c r="C1684" s="37" t="n">
        <v>3</v>
      </c>
      <c r="D1684" s="37" t="n">
        <v>3</v>
      </c>
      <c r="E1684" s="37" t="n">
        <v>4</v>
      </c>
      <c r="F1684" s="37" t="n">
        <v>3</v>
      </c>
      <c r="G1684" s="37" t="n">
        <v>3</v>
      </c>
      <c r="H1684" s="37" t="n">
        <v>8</v>
      </c>
      <c r="I1684" s="37" t="str">
        <f aca="false">IFERROR(VLOOKUP(A1684,Employees!$A$2:$I$1501,9,FALSE()),"Unknown")</f>
        <v>Engineering</v>
      </c>
    </row>
    <row r="1685" customFormat="false" ht="15" hidden="false" customHeight="false" outlineLevel="0" collapsed="false">
      <c r="A1685" s="37" t="s">
        <v>1725</v>
      </c>
      <c r="B1685" s="37" t="n">
        <v>2026</v>
      </c>
      <c r="C1685" s="37" t="n">
        <v>3</v>
      </c>
      <c r="D1685" s="37" t="n">
        <v>2</v>
      </c>
      <c r="E1685" s="37" t="n">
        <v>4</v>
      </c>
      <c r="F1685" s="37" t="n">
        <v>2</v>
      </c>
      <c r="G1685" s="37" t="n">
        <v>5</v>
      </c>
      <c r="H1685" s="37" t="n">
        <v>6</v>
      </c>
      <c r="I1685" s="37" t="str">
        <f aca="false">IFERROR(VLOOKUP(A1685,Employees!$A$2:$I$1501,9,FALSE()),"Unknown")</f>
        <v>Engineering</v>
      </c>
    </row>
    <row r="1686" customFormat="false" ht="15" hidden="false" customHeight="false" outlineLevel="0" collapsed="false">
      <c r="A1686" s="37" t="s">
        <v>1808</v>
      </c>
      <c r="B1686" s="37" t="n">
        <v>2026</v>
      </c>
      <c r="C1686" s="37" t="n">
        <v>4</v>
      </c>
      <c r="D1686" s="37" t="n">
        <v>4</v>
      </c>
      <c r="E1686" s="37" t="n">
        <v>3</v>
      </c>
      <c r="F1686" s="37" t="n">
        <v>3</v>
      </c>
      <c r="G1686" s="37" t="n">
        <v>4</v>
      </c>
      <c r="H1686" s="37" t="n">
        <v>5</v>
      </c>
      <c r="I1686" s="37" t="str">
        <f aca="false">IFERROR(VLOOKUP(A1686,Employees!$A$2:$I$1501,9,FALSE()),"Unknown")</f>
        <v>Customer Support</v>
      </c>
    </row>
    <row r="1687" customFormat="false" ht="15" hidden="false" customHeight="false" outlineLevel="0" collapsed="false">
      <c r="A1687" s="37" t="s">
        <v>640</v>
      </c>
      <c r="B1687" s="37" t="n">
        <v>2026</v>
      </c>
      <c r="C1687" s="37" t="n">
        <v>2</v>
      </c>
      <c r="D1687" s="37" t="n">
        <v>4</v>
      </c>
      <c r="E1687" s="37" t="n">
        <v>3</v>
      </c>
      <c r="F1687" s="37" t="n">
        <v>3</v>
      </c>
      <c r="G1687" s="37" t="n">
        <v>3</v>
      </c>
      <c r="H1687" s="37" t="n">
        <v>6</v>
      </c>
      <c r="I1687" s="37" t="str">
        <f aca="false">IFERROR(VLOOKUP(A1687,Employees!$A$2:$I$1501,9,FALSE()),"Unknown")</f>
        <v>Engineering</v>
      </c>
    </row>
    <row r="1688" customFormat="false" ht="15" hidden="false" customHeight="false" outlineLevel="0" collapsed="false">
      <c r="A1688" s="37" t="s">
        <v>939</v>
      </c>
      <c r="B1688" s="37" t="n">
        <v>2026</v>
      </c>
      <c r="C1688" s="37" t="n">
        <v>5</v>
      </c>
      <c r="D1688" s="37" t="n">
        <v>5</v>
      </c>
      <c r="E1688" s="37" t="n">
        <v>3</v>
      </c>
      <c r="F1688" s="37" t="n">
        <v>3</v>
      </c>
      <c r="G1688" s="37" t="n">
        <v>4</v>
      </c>
      <c r="H1688" s="37" t="n">
        <v>6</v>
      </c>
      <c r="I1688" s="37" t="str">
        <f aca="false">IFERROR(VLOOKUP(A1688,Employees!$A$2:$I$1501,9,FALSE()),"Unknown")</f>
        <v>Engineering</v>
      </c>
    </row>
    <row r="1689" customFormat="false" ht="15" hidden="false" customHeight="false" outlineLevel="0" collapsed="false">
      <c r="A1689" s="37" t="s">
        <v>568</v>
      </c>
      <c r="B1689" s="37" t="n">
        <v>2026</v>
      </c>
      <c r="C1689" s="37" t="n">
        <v>3</v>
      </c>
      <c r="D1689" s="37" t="n">
        <v>3</v>
      </c>
      <c r="E1689" s="37" t="n">
        <v>3</v>
      </c>
      <c r="F1689" s="37" t="n">
        <v>5</v>
      </c>
      <c r="G1689" s="37" t="n">
        <v>3</v>
      </c>
      <c r="H1689" s="37" t="n">
        <v>7</v>
      </c>
      <c r="I1689" s="37" t="str">
        <f aca="false">IFERROR(VLOOKUP(A1689,Employees!$A$2:$I$1501,9,FALSE()),"Unknown")</f>
        <v>Legal &amp; Compliance</v>
      </c>
    </row>
    <row r="1690" customFormat="false" ht="15" hidden="false" customHeight="false" outlineLevel="0" collapsed="false">
      <c r="A1690" s="37" t="s">
        <v>1069</v>
      </c>
      <c r="B1690" s="37" t="n">
        <v>2026</v>
      </c>
      <c r="C1690" s="37" t="n">
        <v>3</v>
      </c>
      <c r="D1690" s="37" t="n">
        <v>5</v>
      </c>
      <c r="E1690" s="37" t="n">
        <v>3</v>
      </c>
      <c r="F1690" s="37" t="n">
        <v>5</v>
      </c>
      <c r="G1690" s="37" t="n">
        <v>3</v>
      </c>
      <c r="H1690" s="37" t="n">
        <v>7</v>
      </c>
      <c r="I1690" s="37" t="str">
        <f aca="false">IFERROR(VLOOKUP(A1690,Employees!$A$2:$I$1501,9,FALSE()),"Unknown")</f>
        <v>Marketing</v>
      </c>
    </row>
    <row r="1691" customFormat="false" ht="15" hidden="false" customHeight="false" outlineLevel="0" collapsed="false">
      <c r="A1691" s="37" t="s">
        <v>1546</v>
      </c>
      <c r="B1691" s="37" t="n">
        <v>2026</v>
      </c>
      <c r="C1691" s="37" t="n">
        <v>4</v>
      </c>
      <c r="D1691" s="37" t="n">
        <v>5</v>
      </c>
      <c r="E1691" s="37" t="n">
        <v>3</v>
      </c>
      <c r="F1691" s="37" t="n">
        <v>5</v>
      </c>
      <c r="G1691" s="37" t="n">
        <v>4</v>
      </c>
      <c r="H1691" s="37" t="n">
        <v>6</v>
      </c>
      <c r="I1691" s="37" t="str">
        <f aca="false">IFERROR(VLOOKUP(A1691,Employees!$A$2:$I$1501,9,FALSE()),"Unknown")</f>
        <v>Data &amp; AI</v>
      </c>
    </row>
    <row r="1692" customFormat="false" ht="15" hidden="false" customHeight="false" outlineLevel="0" collapsed="false">
      <c r="A1692" s="37" t="s">
        <v>832</v>
      </c>
      <c r="B1692" s="37" t="n">
        <v>2026</v>
      </c>
      <c r="C1692" s="37" t="n">
        <v>4</v>
      </c>
      <c r="D1692" s="37" t="n">
        <v>4</v>
      </c>
      <c r="E1692" s="37" t="n">
        <v>3</v>
      </c>
      <c r="F1692" s="37" t="n">
        <v>4</v>
      </c>
      <c r="G1692" s="37" t="n">
        <v>4</v>
      </c>
      <c r="H1692" s="37" t="n">
        <v>9</v>
      </c>
      <c r="I1692" s="37" t="str">
        <f aca="false">IFERROR(VLOOKUP(A1692,Employees!$A$2:$I$1501,9,FALSE()),"Unknown")</f>
        <v>Data &amp; AI</v>
      </c>
    </row>
    <row r="1693" customFormat="false" ht="15" hidden="false" customHeight="false" outlineLevel="0" collapsed="false">
      <c r="A1693" s="37" t="s">
        <v>1943</v>
      </c>
      <c r="B1693" s="37" t="n">
        <v>2026</v>
      </c>
      <c r="C1693" s="37" t="n">
        <v>4</v>
      </c>
      <c r="D1693" s="37" t="n">
        <v>3</v>
      </c>
      <c r="E1693" s="37" t="n">
        <v>5</v>
      </c>
      <c r="F1693" s="37" t="n">
        <v>4</v>
      </c>
      <c r="G1693" s="37" t="n">
        <v>5</v>
      </c>
      <c r="H1693" s="37" t="n">
        <v>9</v>
      </c>
      <c r="I1693" s="37" t="str">
        <f aca="false">IFERROR(VLOOKUP(A1693,Employees!$A$2:$I$1501,9,FALSE()),"Unknown")</f>
        <v>Human Resources</v>
      </c>
    </row>
    <row r="1694" customFormat="false" ht="15" hidden="false" customHeight="false" outlineLevel="0" collapsed="false">
      <c r="A1694" s="37" t="s">
        <v>1779</v>
      </c>
      <c r="B1694" s="37" t="n">
        <v>2026</v>
      </c>
      <c r="C1694" s="37" t="n">
        <v>5</v>
      </c>
      <c r="D1694" s="37" t="n">
        <v>3</v>
      </c>
      <c r="E1694" s="37" t="n">
        <v>4</v>
      </c>
      <c r="F1694" s="37" t="n">
        <v>3</v>
      </c>
      <c r="G1694" s="37" t="n">
        <v>3</v>
      </c>
      <c r="H1694" s="37" t="n">
        <v>8</v>
      </c>
      <c r="I1694" s="37" t="str">
        <f aca="false">IFERROR(VLOOKUP(A1694,Employees!$A$2:$I$1501,9,FALSE()),"Unknown")</f>
        <v>Engineering</v>
      </c>
    </row>
    <row r="1695" customFormat="false" ht="15" hidden="false" customHeight="false" outlineLevel="0" collapsed="false">
      <c r="A1695" s="37" t="s">
        <v>1646</v>
      </c>
      <c r="B1695" s="37" t="n">
        <v>2026</v>
      </c>
      <c r="C1695" s="37" t="n">
        <v>3</v>
      </c>
      <c r="D1695" s="37" t="n">
        <v>2</v>
      </c>
      <c r="E1695" s="37" t="n">
        <v>3</v>
      </c>
      <c r="F1695" s="37" t="n">
        <v>3</v>
      </c>
      <c r="G1695" s="37" t="n">
        <v>4</v>
      </c>
      <c r="H1695" s="37" t="n">
        <v>5</v>
      </c>
      <c r="I1695" s="37" t="str">
        <f aca="false">IFERROR(VLOOKUP(A1695,Employees!$A$2:$I$1501,9,FALSE()),"Unknown")</f>
        <v>Engineering</v>
      </c>
    </row>
    <row r="1696" customFormat="false" ht="15" hidden="false" customHeight="false" outlineLevel="0" collapsed="false">
      <c r="A1696" s="37" t="s">
        <v>1734</v>
      </c>
      <c r="B1696" s="37" t="n">
        <v>2026</v>
      </c>
      <c r="C1696" s="37" t="n">
        <v>3</v>
      </c>
      <c r="D1696" s="37" t="n">
        <v>3</v>
      </c>
      <c r="E1696" s="37" t="n">
        <v>4</v>
      </c>
      <c r="F1696" s="37" t="n">
        <v>3</v>
      </c>
      <c r="G1696" s="37" t="n">
        <v>5</v>
      </c>
      <c r="H1696" s="37" t="n">
        <v>8</v>
      </c>
      <c r="I1696" s="37" t="str">
        <f aca="false">IFERROR(VLOOKUP(A1696,Employees!$A$2:$I$1501,9,FALSE()),"Unknown")</f>
        <v>Engineering</v>
      </c>
    </row>
    <row r="1697" customFormat="false" ht="15" hidden="false" customHeight="false" outlineLevel="0" collapsed="false">
      <c r="A1697" s="37" t="s">
        <v>1046</v>
      </c>
      <c r="B1697" s="37" t="n">
        <v>2026</v>
      </c>
      <c r="C1697" s="37" t="n">
        <v>4</v>
      </c>
      <c r="D1697" s="37" t="n">
        <v>4</v>
      </c>
      <c r="E1697" s="37" t="n">
        <v>2</v>
      </c>
      <c r="F1697" s="37" t="n">
        <v>3</v>
      </c>
      <c r="G1697" s="37" t="n">
        <v>4</v>
      </c>
      <c r="H1697" s="37" t="n">
        <v>8</v>
      </c>
      <c r="I1697" s="37" t="str">
        <f aca="false">IFERROR(VLOOKUP(A1697,Employees!$A$2:$I$1501,9,FALSE()),"Unknown")</f>
        <v>Engineering</v>
      </c>
    </row>
    <row r="1698" customFormat="false" ht="15" hidden="false" customHeight="false" outlineLevel="0" collapsed="false">
      <c r="A1698" s="37" t="s">
        <v>763</v>
      </c>
      <c r="B1698" s="37" t="n">
        <v>2026</v>
      </c>
      <c r="C1698" s="37" t="n">
        <v>2</v>
      </c>
      <c r="D1698" s="37" t="n">
        <v>4</v>
      </c>
      <c r="E1698" s="37" t="n">
        <v>4</v>
      </c>
      <c r="F1698" s="37" t="n">
        <v>4</v>
      </c>
      <c r="G1698" s="37" t="n">
        <v>3</v>
      </c>
      <c r="H1698" s="37" t="n">
        <v>1</v>
      </c>
      <c r="I1698" s="37" t="str">
        <f aca="false">IFERROR(VLOOKUP(A1698,Employees!$A$2:$I$1501,9,FALSE()),"Unknown")</f>
        <v>Sales</v>
      </c>
    </row>
    <row r="1699" customFormat="false" ht="15" hidden="false" customHeight="false" outlineLevel="0" collapsed="false">
      <c r="A1699" s="37" t="s">
        <v>1164</v>
      </c>
      <c r="B1699" s="37" t="n">
        <v>2026</v>
      </c>
      <c r="C1699" s="37" t="n">
        <v>4</v>
      </c>
      <c r="D1699" s="37" t="n">
        <v>4</v>
      </c>
      <c r="E1699" s="37" t="n">
        <v>3</v>
      </c>
      <c r="F1699" s="37" t="n">
        <v>2</v>
      </c>
      <c r="G1699" s="37" t="n">
        <v>3</v>
      </c>
      <c r="H1699" s="37" t="n">
        <v>9</v>
      </c>
      <c r="I1699" s="37" t="str">
        <f aca="false">IFERROR(VLOOKUP(A1699,Employees!$A$2:$I$1501,9,FALSE()),"Unknown")</f>
        <v>Sales</v>
      </c>
    </row>
    <row r="1700" customFormat="false" ht="15" hidden="false" customHeight="false" outlineLevel="0" collapsed="false">
      <c r="A1700" s="37" t="s">
        <v>1632</v>
      </c>
      <c r="B1700" s="37" t="n">
        <v>2026</v>
      </c>
      <c r="C1700" s="37" t="n">
        <v>3</v>
      </c>
      <c r="D1700" s="37" t="n">
        <v>4</v>
      </c>
      <c r="E1700" s="37" t="n">
        <v>3</v>
      </c>
      <c r="F1700" s="37" t="n">
        <v>4</v>
      </c>
      <c r="G1700" s="37" t="n">
        <v>2</v>
      </c>
      <c r="H1700" s="37" t="n">
        <v>7</v>
      </c>
      <c r="I1700" s="37" t="str">
        <f aca="false">IFERROR(VLOOKUP(A1700,Employees!$A$2:$I$1501,9,FALSE()),"Unknown")</f>
        <v>Operations</v>
      </c>
    </row>
    <row r="1701" customFormat="false" ht="15" hidden="false" customHeight="false" outlineLevel="0" collapsed="false">
      <c r="A1701" s="37" t="s">
        <v>1358</v>
      </c>
      <c r="B1701" s="37" t="n">
        <v>2026</v>
      </c>
      <c r="C1701" s="37" t="n">
        <v>5</v>
      </c>
      <c r="D1701" s="37" t="n">
        <v>3</v>
      </c>
      <c r="E1701" s="37" t="n">
        <v>3</v>
      </c>
      <c r="F1701" s="37" t="n">
        <v>5</v>
      </c>
      <c r="G1701" s="37" t="n">
        <v>4</v>
      </c>
      <c r="H1701" s="37" t="n">
        <v>9</v>
      </c>
      <c r="I1701" s="37" t="str">
        <f aca="false">IFERROR(VLOOKUP(A1701,Employees!$A$2:$I$1501,9,FALSE()),"Unknown")</f>
        <v>Finance</v>
      </c>
    </row>
    <row r="1702" customFormat="false" ht="15" hidden="false" customHeight="false" outlineLevel="0" collapsed="false">
      <c r="A1702" s="37" t="s">
        <v>1244</v>
      </c>
      <c r="B1702" s="37" t="n">
        <v>2026</v>
      </c>
      <c r="C1702" s="37" t="n">
        <v>4</v>
      </c>
      <c r="D1702" s="37" t="n">
        <v>4</v>
      </c>
      <c r="E1702" s="37" t="n">
        <v>3</v>
      </c>
      <c r="F1702" s="37" t="n">
        <v>5</v>
      </c>
      <c r="G1702" s="37" t="n">
        <v>3</v>
      </c>
      <c r="H1702" s="37" t="n">
        <v>6</v>
      </c>
      <c r="I1702" s="37" t="str">
        <f aca="false">IFERROR(VLOOKUP(A1702,Employees!$A$2:$I$1501,9,FALSE()),"Unknown")</f>
        <v>Human Resources</v>
      </c>
    </row>
    <row r="1703" customFormat="false" ht="15" hidden="false" customHeight="false" outlineLevel="0" collapsed="false">
      <c r="A1703" s="37" t="s">
        <v>916</v>
      </c>
      <c r="B1703" s="37" t="n">
        <v>2026</v>
      </c>
      <c r="C1703" s="37" t="n">
        <v>2</v>
      </c>
      <c r="D1703" s="37" t="n">
        <v>3</v>
      </c>
      <c r="E1703" s="37" t="n">
        <v>3</v>
      </c>
      <c r="F1703" s="37" t="n">
        <v>3</v>
      </c>
      <c r="G1703" s="37" t="n">
        <v>3</v>
      </c>
      <c r="H1703" s="37" t="n">
        <v>9</v>
      </c>
      <c r="I1703" s="37" t="str">
        <f aca="false">IFERROR(VLOOKUP(A1703,Employees!$A$2:$I$1501,9,FALSE()),"Unknown")</f>
        <v>Engineering</v>
      </c>
    </row>
    <row r="1704" customFormat="false" ht="15" hidden="false" customHeight="false" outlineLevel="0" collapsed="false">
      <c r="A1704" s="37" t="s">
        <v>1037</v>
      </c>
      <c r="B1704" s="37" t="n">
        <v>2026</v>
      </c>
      <c r="C1704" s="37" t="n">
        <v>3</v>
      </c>
      <c r="D1704" s="37" t="n">
        <v>4</v>
      </c>
      <c r="E1704" s="37" t="n">
        <v>4</v>
      </c>
      <c r="F1704" s="37" t="n">
        <v>5</v>
      </c>
      <c r="G1704" s="37" t="n">
        <v>3</v>
      </c>
      <c r="H1704" s="37" t="n">
        <v>7</v>
      </c>
      <c r="I1704" s="37" t="str">
        <f aca="false">IFERROR(VLOOKUP(A1704,Employees!$A$2:$I$1501,9,FALSE()),"Unknown")</f>
        <v>Engineering</v>
      </c>
    </row>
    <row r="1705" customFormat="false" ht="15" hidden="false" customHeight="false" outlineLevel="0" collapsed="false">
      <c r="A1705" s="37" t="s">
        <v>1246</v>
      </c>
      <c r="B1705" s="37" t="n">
        <v>2026</v>
      </c>
      <c r="C1705" s="37" t="n">
        <v>3</v>
      </c>
      <c r="D1705" s="37" t="n">
        <v>3</v>
      </c>
      <c r="E1705" s="37" t="n">
        <v>3</v>
      </c>
      <c r="F1705" s="37" t="n">
        <v>3</v>
      </c>
      <c r="G1705" s="37" t="n">
        <v>3</v>
      </c>
      <c r="H1705" s="37" t="n">
        <v>8</v>
      </c>
      <c r="I1705" s="37" t="str">
        <f aca="false">IFERROR(VLOOKUP(A1705,Employees!$A$2:$I$1501,9,FALSE()),"Unknown")</f>
        <v>Operations</v>
      </c>
    </row>
    <row r="1706" customFormat="false" ht="15" hidden="false" customHeight="false" outlineLevel="0" collapsed="false">
      <c r="A1706" s="37" t="s">
        <v>1278</v>
      </c>
      <c r="B1706" s="37" t="n">
        <v>2026</v>
      </c>
      <c r="C1706" s="37" t="n">
        <v>3</v>
      </c>
      <c r="D1706" s="37" t="n">
        <v>4</v>
      </c>
      <c r="E1706" s="37" t="n">
        <v>4</v>
      </c>
      <c r="F1706" s="37" t="n">
        <v>3</v>
      </c>
      <c r="G1706" s="37" t="n">
        <v>5</v>
      </c>
      <c r="H1706" s="37" t="n">
        <v>9</v>
      </c>
      <c r="I1706" s="37" t="str">
        <f aca="false">IFERROR(VLOOKUP(A1706,Employees!$A$2:$I$1501,9,FALSE()),"Unknown")</f>
        <v>Customer Support</v>
      </c>
    </row>
    <row r="1707" customFormat="false" ht="15" hidden="false" customHeight="false" outlineLevel="0" collapsed="false">
      <c r="A1707" s="37" t="s">
        <v>1025</v>
      </c>
      <c r="B1707" s="37" t="n">
        <v>2026</v>
      </c>
      <c r="C1707" s="37" t="n">
        <v>4</v>
      </c>
      <c r="D1707" s="37" t="n">
        <v>2</v>
      </c>
      <c r="E1707" s="37" t="n">
        <v>2</v>
      </c>
      <c r="F1707" s="37" t="n">
        <v>5</v>
      </c>
      <c r="G1707" s="37" t="n">
        <v>5</v>
      </c>
      <c r="H1707" s="37" t="n">
        <v>10</v>
      </c>
      <c r="I1707" s="37" t="str">
        <f aca="false">IFERROR(VLOOKUP(A1707,Employees!$A$2:$I$1501,9,FALSE()),"Unknown")</f>
        <v>Customer Support</v>
      </c>
    </row>
    <row r="1708" customFormat="false" ht="15" hidden="false" customHeight="false" outlineLevel="0" collapsed="false">
      <c r="A1708" s="37" t="s">
        <v>770</v>
      </c>
      <c r="B1708" s="37" t="n">
        <v>2026</v>
      </c>
      <c r="C1708" s="37" t="n">
        <v>5</v>
      </c>
      <c r="D1708" s="37" t="n">
        <v>5</v>
      </c>
      <c r="E1708" s="37" t="n">
        <v>4</v>
      </c>
      <c r="F1708" s="37" t="n">
        <v>4</v>
      </c>
      <c r="G1708" s="37" t="n">
        <v>3</v>
      </c>
      <c r="H1708" s="37" t="n">
        <v>8</v>
      </c>
      <c r="I1708" s="37" t="str">
        <f aca="false">IFERROR(VLOOKUP(A1708,Employees!$A$2:$I$1501,9,FALSE()),"Unknown")</f>
        <v>Operations</v>
      </c>
    </row>
    <row r="1709" customFormat="false" ht="15" hidden="false" customHeight="false" outlineLevel="0" collapsed="false">
      <c r="A1709" s="37" t="s">
        <v>1473</v>
      </c>
      <c r="B1709" s="37" t="n">
        <v>2026</v>
      </c>
      <c r="C1709" s="37" t="n">
        <v>4</v>
      </c>
      <c r="D1709" s="37" t="n">
        <v>4</v>
      </c>
      <c r="E1709" s="37" t="n">
        <v>3</v>
      </c>
      <c r="F1709" s="37" t="n">
        <v>1</v>
      </c>
      <c r="G1709" s="37" t="n">
        <v>2</v>
      </c>
      <c r="H1709" s="37" t="n">
        <v>8</v>
      </c>
      <c r="I1709" s="37" t="str">
        <f aca="false">IFERROR(VLOOKUP(A1709,Employees!$A$2:$I$1501,9,FALSE()),"Unknown")</f>
        <v>Data &amp; AI</v>
      </c>
    </row>
    <row r="1710" customFormat="false" ht="15" hidden="false" customHeight="false" outlineLevel="0" collapsed="false">
      <c r="A1710" s="37" t="s">
        <v>1269</v>
      </c>
      <c r="B1710" s="37" t="n">
        <v>2026</v>
      </c>
      <c r="C1710" s="37" t="n">
        <v>3</v>
      </c>
      <c r="D1710" s="37" t="n">
        <v>4</v>
      </c>
      <c r="E1710" s="37" t="n">
        <v>3</v>
      </c>
      <c r="F1710" s="37" t="n">
        <v>5</v>
      </c>
      <c r="G1710" s="37" t="n">
        <v>3</v>
      </c>
      <c r="H1710" s="37" t="n">
        <v>10</v>
      </c>
      <c r="I1710" s="37" t="str">
        <f aca="false">IFERROR(VLOOKUP(A1710,Employees!$A$2:$I$1501,9,FALSE()),"Unknown")</f>
        <v>Sales</v>
      </c>
    </row>
    <row r="1711" customFormat="false" ht="15" hidden="false" customHeight="false" outlineLevel="0" collapsed="false">
      <c r="A1711" s="37" t="s">
        <v>727</v>
      </c>
      <c r="B1711" s="37" t="n">
        <v>2026</v>
      </c>
      <c r="C1711" s="37" t="n">
        <v>2</v>
      </c>
      <c r="D1711" s="37" t="n">
        <v>4</v>
      </c>
      <c r="E1711" s="37" t="n">
        <v>2</v>
      </c>
      <c r="F1711" s="37" t="n">
        <v>3</v>
      </c>
      <c r="G1711" s="37" t="n">
        <v>4</v>
      </c>
      <c r="H1711" s="37" t="n">
        <v>9</v>
      </c>
      <c r="I1711" s="37" t="str">
        <f aca="false">IFERROR(VLOOKUP(A1711,Employees!$A$2:$I$1501,9,FALSE()),"Unknown")</f>
        <v>Data &amp; AI</v>
      </c>
    </row>
    <row r="1712" customFormat="false" ht="15" hidden="false" customHeight="false" outlineLevel="0" collapsed="false">
      <c r="A1712" s="37" t="s">
        <v>1355</v>
      </c>
      <c r="B1712" s="37" t="n">
        <v>2026</v>
      </c>
      <c r="C1712" s="37" t="n">
        <v>3</v>
      </c>
      <c r="D1712" s="37" t="n">
        <v>3</v>
      </c>
      <c r="E1712" s="37" t="n">
        <v>2</v>
      </c>
      <c r="F1712" s="37" t="n">
        <v>2</v>
      </c>
      <c r="G1712" s="37" t="n">
        <v>3</v>
      </c>
      <c r="H1712" s="37" t="n">
        <v>6</v>
      </c>
      <c r="I1712" s="37" t="str">
        <f aca="false">IFERROR(VLOOKUP(A1712,Employees!$A$2:$I$1501,9,FALSE()),"Unknown")</f>
        <v>Human Resources</v>
      </c>
    </row>
    <row r="1713" customFormat="false" ht="15" hidden="false" customHeight="false" outlineLevel="0" collapsed="false">
      <c r="A1713" s="37" t="s">
        <v>943</v>
      </c>
      <c r="B1713" s="37" t="n">
        <v>2026</v>
      </c>
      <c r="C1713" s="37" t="n">
        <v>2</v>
      </c>
      <c r="D1713" s="37" t="n">
        <v>3</v>
      </c>
      <c r="E1713" s="37" t="n">
        <v>3</v>
      </c>
      <c r="F1713" s="37" t="n">
        <v>3</v>
      </c>
      <c r="G1713" s="37" t="n">
        <v>3</v>
      </c>
      <c r="H1713" s="37" t="n">
        <v>6</v>
      </c>
      <c r="I1713" s="37" t="str">
        <f aca="false">IFERROR(VLOOKUP(A1713,Employees!$A$2:$I$1501,9,FALSE()),"Unknown")</f>
        <v>Engineering</v>
      </c>
    </row>
    <row r="1714" customFormat="false" ht="15" hidden="false" customHeight="false" outlineLevel="0" collapsed="false">
      <c r="A1714" s="37" t="s">
        <v>1198</v>
      </c>
      <c r="B1714" s="37" t="n">
        <v>2026</v>
      </c>
      <c r="C1714" s="37" t="n">
        <v>3</v>
      </c>
      <c r="D1714" s="37" t="n">
        <v>4</v>
      </c>
      <c r="E1714" s="37" t="n">
        <v>3</v>
      </c>
      <c r="F1714" s="37" t="n">
        <v>2</v>
      </c>
      <c r="G1714" s="37" t="n">
        <v>3</v>
      </c>
      <c r="H1714" s="37" t="n">
        <v>7</v>
      </c>
      <c r="I1714" s="37" t="str">
        <f aca="false">IFERROR(VLOOKUP(A1714,Employees!$A$2:$I$1501,9,FALSE()),"Unknown")</f>
        <v>Engineering</v>
      </c>
    </row>
    <row r="1715" customFormat="false" ht="15" hidden="false" customHeight="false" outlineLevel="0" collapsed="false">
      <c r="A1715" s="37" t="s">
        <v>1137</v>
      </c>
      <c r="B1715" s="37" t="n">
        <v>2026</v>
      </c>
      <c r="C1715" s="37" t="n">
        <v>2</v>
      </c>
      <c r="D1715" s="37" t="n">
        <v>3</v>
      </c>
      <c r="E1715" s="37" t="n">
        <v>3</v>
      </c>
      <c r="F1715" s="37" t="n">
        <v>4</v>
      </c>
      <c r="G1715" s="37" t="n">
        <v>4</v>
      </c>
      <c r="H1715" s="37" t="n">
        <v>7</v>
      </c>
      <c r="I1715" s="37" t="str">
        <f aca="false">IFERROR(VLOOKUP(A1715,Employees!$A$2:$I$1501,9,FALSE()),"Unknown")</f>
        <v>Customer Support</v>
      </c>
    </row>
    <row r="1716" customFormat="false" ht="15" hidden="false" customHeight="false" outlineLevel="0" collapsed="false">
      <c r="A1716" s="37" t="s">
        <v>1381</v>
      </c>
      <c r="B1716" s="37" t="n">
        <v>2026</v>
      </c>
      <c r="C1716" s="37" t="n">
        <v>4</v>
      </c>
      <c r="D1716" s="37" t="n">
        <v>3</v>
      </c>
      <c r="E1716" s="37" t="n">
        <v>3</v>
      </c>
      <c r="F1716" s="37" t="n">
        <v>3</v>
      </c>
      <c r="G1716" s="37" t="n">
        <v>3</v>
      </c>
      <c r="H1716" s="37" t="n">
        <v>5</v>
      </c>
      <c r="I1716" s="37" t="str">
        <f aca="false">IFERROR(VLOOKUP(A1716,Employees!$A$2:$I$1501,9,FALSE()),"Unknown")</f>
        <v>Data &amp; AI</v>
      </c>
    </row>
    <row r="1717" customFormat="false" ht="15" hidden="false" customHeight="false" outlineLevel="0" collapsed="false">
      <c r="A1717" s="37" t="s">
        <v>598</v>
      </c>
      <c r="B1717" s="37" t="n">
        <v>2026</v>
      </c>
      <c r="C1717" s="37" t="n">
        <v>2</v>
      </c>
      <c r="D1717" s="37" t="n">
        <v>5</v>
      </c>
      <c r="E1717" s="37" t="n">
        <v>4</v>
      </c>
      <c r="F1717" s="37" t="n">
        <v>3</v>
      </c>
      <c r="G1717" s="37" t="n">
        <v>5</v>
      </c>
      <c r="H1717" s="37" t="n">
        <v>10</v>
      </c>
      <c r="I1717" s="37" t="str">
        <f aca="false">IFERROR(VLOOKUP(A1717,Employees!$A$2:$I$1501,9,FALSE()),"Unknown")</f>
        <v>Sales</v>
      </c>
    </row>
    <row r="1718" customFormat="false" ht="15" hidden="false" customHeight="false" outlineLevel="0" collapsed="false">
      <c r="A1718" s="37" t="s">
        <v>1212</v>
      </c>
      <c r="B1718" s="37" t="n">
        <v>2026</v>
      </c>
      <c r="C1718" s="37" t="n">
        <v>2</v>
      </c>
      <c r="D1718" s="37" t="n">
        <v>4</v>
      </c>
      <c r="E1718" s="37" t="n">
        <v>4</v>
      </c>
      <c r="F1718" s="37" t="n">
        <v>2</v>
      </c>
      <c r="G1718" s="37" t="n">
        <v>2</v>
      </c>
      <c r="H1718" s="37" t="n">
        <v>10</v>
      </c>
      <c r="I1718" s="37" t="str">
        <f aca="false">IFERROR(VLOOKUP(A1718,Employees!$A$2:$I$1501,9,FALSE()),"Unknown")</f>
        <v>Marketing</v>
      </c>
    </row>
    <row r="1719" customFormat="false" ht="15" hidden="false" customHeight="false" outlineLevel="0" collapsed="false">
      <c r="A1719" s="37" t="s">
        <v>436</v>
      </c>
      <c r="B1719" s="37" t="n">
        <v>2026</v>
      </c>
      <c r="C1719" s="37" t="n">
        <v>4</v>
      </c>
      <c r="D1719" s="37" t="n">
        <v>3</v>
      </c>
      <c r="E1719" s="37" t="n">
        <v>2</v>
      </c>
      <c r="F1719" s="37" t="n">
        <v>4</v>
      </c>
      <c r="G1719" s="37" t="n">
        <v>2</v>
      </c>
      <c r="H1719" s="37" t="n">
        <v>5</v>
      </c>
      <c r="I1719" s="37" t="str">
        <f aca="false">IFERROR(VLOOKUP(A1719,Employees!$A$2:$I$1501,9,FALSE()),"Unknown")</f>
        <v>Engineering</v>
      </c>
    </row>
    <row r="1720" customFormat="false" ht="15" hidden="false" customHeight="false" outlineLevel="0" collapsed="false">
      <c r="A1720" s="37" t="s">
        <v>1745</v>
      </c>
      <c r="B1720" s="37" t="n">
        <v>2026</v>
      </c>
      <c r="C1720" s="37" t="n">
        <v>3</v>
      </c>
      <c r="D1720" s="37" t="n">
        <v>3</v>
      </c>
      <c r="E1720" s="37" t="n">
        <v>3</v>
      </c>
      <c r="F1720" s="37" t="n">
        <v>3</v>
      </c>
      <c r="G1720" s="37" t="n">
        <v>4</v>
      </c>
      <c r="H1720" s="37" t="n">
        <v>8</v>
      </c>
      <c r="I1720" s="37" t="str">
        <f aca="false">IFERROR(VLOOKUP(A1720,Employees!$A$2:$I$1501,9,FALSE()),"Unknown")</f>
        <v>Engineering</v>
      </c>
    </row>
    <row r="1721" customFormat="false" ht="15" hidden="false" customHeight="false" outlineLevel="0" collapsed="false">
      <c r="A1721" s="37" t="s">
        <v>1867</v>
      </c>
      <c r="B1721" s="37" t="n">
        <v>2026</v>
      </c>
      <c r="C1721" s="37" t="n">
        <v>4</v>
      </c>
      <c r="D1721" s="37" t="n">
        <v>4</v>
      </c>
      <c r="E1721" s="37" t="n">
        <v>3</v>
      </c>
      <c r="F1721" s="37" t="n">
        <v>4</v>
      </c>
      <c r="G1721" s="37" t="n">
        <v>4</v>
      </c>
      <c r="H1721" s="37" t="n">
        <v>5</v>
      </c>
      <c r="I1721" s="37" t="str">
        <f aca="false">IFERROR(VLOOKUP(A1721,Employees!$A$2:$I$1501,9,FALSE()),"Unknown")</f>
        <v>Customer Support</v>
      </c>
    </row>
    <row r="1722" customFormat="false" ht="15" hidden="false" customHeight="false" outlineLevel="0" collapsed="false">
      <c r="A1722" s="37" t="s">
        <v>1684</v>
      </c>
      <c r="B1722" s="37" t="n">
        <v>2026</v>
      </c>
      <c r="C1722" s="37" t="n">
        <v>4</v>
      </c>
      <c r="D1722" s="37" t="n">
        <v>4</v>
      </c>
      <c r="E1722" s="37" t="n">
        <v>4</v>
      </c>
      <c r="F1722" s="37" t="n">
        <v>5</v>
      </c>
      <c r="G1722" s="37" t="n">
        <v>4</v>
      </c>
      <c r="H1722" s="37" t="n">
        <v>6</v>
      </c>
      <c r="I1722" s="37" t="str">
        <f aca="false">IFERROR(VLOOKUP(A1722,Employees!$A$2:$I$1501,9,FALSE()),"Unknown")</f>
        <v>Data &amp; AI</v>
      </c>
    </row>
    <row r="1723" customFormat="false" ht="15" hidden="false" customHeight="false" outlineLevel="0" collapsed="false">
      <c r="A1723" s="37" t="s">
        <v>1499</v>
      </c>
      <c r="B1723" s="37" t="n">
        <v>2026</v>
      </c>
      <c r="C1723" s="37" t="n">
        <v>3</v>
      </c>
      <c r="D1723" s="37" t="n">
        <v>3</v>
      </c>
      <c r="E1723" s="37" t="n">
        <v>2</v>
      </c>
      <c r="F1723" s="37" t="n">
        <v>1</v>
      </c>
      <c r="G1723" s="37" t="n">
        <v>3</v>
      </c>
      <c r="H1723" s="37" t="n">
        <v>9</v>
      </c>
      <c r="I1723" s="37" t="str">
        <f aca="false">IFERROR(VLOOKUP(A1723,Employees!$A$2:$I$1501,9,FALSE()),"Unknown")</f>
        <v>Customer Support</v>
      </c>
    </row>
    <row r="1724" customFormat="false" ht="15" hidden="false" customHeight="false" outlineLevel="0" collapsed="false">
      <c r="A1724" s="37" t="s">
        <v>998</v>
      </c>
      <c r="B1724" s="37" t="n">
        <v>2026</v>
      </c>
      <c r="C1724" s="37" t="n">
        <v>4</v>
      </c>
      <c r="D1724" s="37" t="n">
        <v>4</v>
      </c>
      <c r="E1724" s="37" t="n">
        <v>5</v>
      </c>
      <c r="F1724" s="37" t="n">
        <v>4</v>
      </c>
      <c r="G1724" s="37" t="n">
        <v>3</v>
      </c>
      <c r="H1724" s="37" t="n">
        <v>8</v>
      </c>
      <c r="I1724" s="37" t="str">
        <f aca="false">IFERROR(VLOOKUP(A1724,Employees!$A$2:$I$1501,9,FALSE()),"Unknown")</f>
        <v>Legal &amp; Compliance</v>
      </c>
    </row>
    <row r="1725" customFormat="false" ht="15" hidden="false" customHeight="false" outlineLevel="0" collapsed="false">
      <c r="A1725" s="37" t="s">
        <v>1486</v>
      </c>
      <c r="B1725" s="37" t="n">
        <v>2026</v>
      </c>
      <c r="C1725" s="37" t="n">
        <v>3</v>
      </c>
      <c r="D1725" s="37" t="n">
        <v>2</v>
      </c>
      <c r="E1725" s="37" t="n">
        <v>3</v>
      </c>
      <c r="F1725" s="37" t="n">
        <v>3</v>
      </c>
      <c r="G1725" s="37" t="n">
        <v>4</v>
      </c>
      <c r="H1725" s="37" t="n">
        <v>5</v>
      </c>
      <c r="I1725" s="37" t="str">
        <f aca="false">IFERROR(VLOOKUP(A1725,Employees!$A$2:$I$1501,9,FALSE()),"Unknown")</f>
        <v>Sales</v>
      </c>
    </row>
    <row r="1726" customFormat="false" ht="15" hidden="false" customHeight="false" outlineLevel="0" collapsed="false">
      <c r="A1726" s="37" t="s">
        <v>1602</v>
      </c>
      <c r="B1726" s="37" t="n">
        <v>2026</v>
      </c>
      <c r="C1726" s="37" t="n">
        <v>2</v>
      </c>
      <c r="D1726" s="37" t="n">
        <v>4</v>
      </c>
      <c r="E1726" s="37" t="n">
        <v>3</v>
      </c>
      <c r="F1726" s="37" t="n">
        <v>3</v>
      </c>
      <c r="G1726" s="37" t="n">
        <v>3</v>
      </c>
      <c r="H1726" s="37" t="n">
        <v>10</v>
      </c>
      <c r="I1726" s="37" t="str">
        <f aca="false">IFERROR(VLOOKUP(A1726,Employees!$A$2:$I$1501,9,FALSE()),"Unknown")</f>
        <v>Engineering</v>
      </c>
    </row>
    <row r="1727" customFormat="false" ht="15" hidden="false" customHeight="false" outlineLevel="0" collapsed="false">
      <c r="A1727" s="37" t="s">
        <v>1482</v>
      </c>
      <c r="B1727" s="37" t="n">
        <v>2026</v>
      </c>
      <c r="C1727" s="37" t="n">
        <v>4</v>
      </c>
      <c r="D1727" s="37" t="n">
        <v>4</v>
      </c>
      <c r="E1727" s="37" t="n">
        <v>3</v>
      </c>
      <c r="F1727" s="37" t="n">
        <v>4</v>
      </c>
      <c r="G1727" s="37" t="n">
        <v>5</v>
      </c>
      <c r="H1727" s="37" t="n">
        <v>6</v>
      </c>
      <c r="I1727" s="37" t="str">
        <f aca="false">IFERROR(VLOOKUP(A1727,Employees!$A$2:$I$1501,9,FALSE()),"Unknown")</f>
        <v>Finance</v>
      </c>
    </row>
    <row r="1728" customFormat="false" ht="15" hidden="false" customHeight="false" outlineLevel="0" collapsed="false">
      <c r="A1728" s="37" t="s">
        <v>1882</v>
      </c>
      <c r="B1728" s="37" t="n">
        <v>2026</v>
      </c>
      <c r="C1728" s="37" t="n">
        <v>3</v>
      </c>
      <c r="D1728" s="37" t="n">
        <v>3</v>
      </c>
      <c r="E1728" s="37" t="n">
        <v>4</v>
      </c>
      <c r="F1728" s="37" t="n">
        <v>5</v>
      </c>
      <c r="G1728" s="37" t="n">
        <v>3</v>
      </c>
      <c r="H1728" s="37" t="n">
        <v>8</v>
      </c>
      <c r="I1728" s="37" t="str">
        <f aca="false">IFERROR(VLOOKUP(A1728,Employees!$A$2:$I$1501,9,FALSE()),"Unknown")</f>
        <v>Customer Support</v>
      </c>
    </row>
    <row r="1729" customFormat="false" ht="15" hidden="false" customHeight="false" outlineLevel="0" collapsed="false">
      <c r="A1729" s="37" t="s">
        <v>438</v>
      </c>
      <c r="B1729" s="37" t="n">
        <v>2026</v>
      </c>
      <c r="C1729" s="37" t="n">
        <v>4</v>
      </c>
      <c r="D1729" s="37" t="n">
        <v>2</v>
      </c>
      <c r="E1729" s="37" t="n">
        <v>4</v>
      </c>
      <c r="F1729" s="37" t="n">
        <v>5</v>
      </c>
      <c r="G1729" s="37" t="n">
        <v>4</v>
      </c>
      <c r="H1729" s="37" t="n">
        <v>6</v>
      </c>
      <c r="I1729" s="37" t="str">
        <f aca="false">IFERROR(VLOOKUP(A1729,Employees!$A$2:$I$1501,9,FALSE()),"Unknown")</f>
        <v>Operations</v>
      </c>
    </row>
    <row r="1730" customFormat="false" ht="15" hidden="false" customHeight="false" outlineLevel="0" collapsed="false">
      <c r="A1730" s="37" t="s">
        <v>1491</v>
      </c>
      <c r="B1730" s="37" t="n">
        <v>2026</v>
      </c>
      <c r="C1730" s="37" t="n">
        <v>2</v>
      </c>
      <c r="D1730" s="37" t="n">
        <v>4</v>
      </c>
      <c r="E1730" s="37" t="n">
        <v>3</v>
      </c>
      <c r="F1730" s="37" t="n">
        <v>3</v>
      </c>
      <c r="G1730" s="37" t="n">
        <v>4</v>
      </c>
      <c r="H1730" s="37" t="n">
        <v>9</v>
      </c>
      <c r="I1730" s="37" t="str">
        <f aca="false">IFERROR(VLOOKUP(A1730,Employees!$A$2:$I$1501,9,FALSE()),"Unknown")</f>
        <v>Engineering</v>
      </c>
    </row>
    <row r="1731" customFormat="false" ht="15" hidden="false" customHeight="false" outlineLevel="0" collapsed="false">
      <c r="A1731" s="37" t="s">
        <v>1663</v>
      </c>
      <c r="B1731" s="37" t="n">
        <v>2026</v>
      </c>
      <c r="C1731" s="37" t="n">
        <v>3</v>
      </c>
      <c r="D1731" s="37" t="n">
        <v>3</v>
      </c>
      <c r="E1731" s="37" t="n">
        <v>3</v>
      </c>
      <c r="F1731" s="37" t="n">
        <v>3</v>
      </c>
      <c r="G1731" s="37" t="n">
        <v>3</v>
      </c>
      <c r="H1731" s="37" t="n">
        <v>4</v>
      </c>
      <c r="I1731" s="37" t="str">
        <f aca="false">IFERROR(VLOOKUP(A1731,Employees!$A$2:$I$1501,9,FALSE()),"Unknown")</f>
        <v>Engineering</v>
      </c>
    </row>
    <row r="1732" customFormat="false" ht="15" hidden="false" customHeight="false" outlineLevel="0" collapsed="false">
      <c r="A1732" s="37" t="s">
        <v>1819</v>
      </c>
      <c r="B1732" s="37" t="n">
        <v>2026</v>
      </c>
      <c r="C1732" s="37" t="n">
        <v>4</v>
      </c>
      <c r="D1732" s="37" t="n">
        <v>5</v>
      </c>
      <c r="E1732" s="37" t="n">
        <v>4</v>
      </c>
      <c r="F1732" s="37" t="n">
        <v>5</v>
      </c>
      <c r="G1732" s="37" t="n">
        <v>3</v>
      </c>
      <c r="H1732" s="37" t="n">
        <v>5</v>
      </c>
      <c r="I1732" s="37" t="str">
        <f aca="false">IFERROR(VLOOKUP(A1732,Employees!$A$2:$I$1501,9,FALSE()),"Unknown")</f>
        <v>Customer Support</v>
      </c>
    </row>
    <row r="1733" customFormat="false" ht="15" hidden="false" customHeight="false" outlineLevel="0" collapsed="false">
      <c r="A1733" s="37" t="s">
        <v>1919</v>
      </c>
      <c r="B1733" s="37" t="n">
        <v>2026</v>
      </c>
      <c r="C1733" s="37" t="n">
        <v>5</v>
      </c>
      <c r="D1733" s="37" t="n">
        <v>3</v>
      </c>
      <c r="E1733" s="37" t="n">
        <v>4</v>
      </c>
      <c r="F1733" s="37" t="n">
        <v>4</v>
      </c>
      <c r="G1733" s="37" t="n">
        <v>5</v>
      </c>
      <c r="H1733" s="37" t="n">
        <v>8</v>
      </c>
      <c r="I1733" s="37" t="str">
        <f aca="false">IFERROR(VLOOKUP(A1733,Employees!$A$2:$I$1501,9,FALSE()),"Unknown")</f>
        <v>Customer Support</v>
      </c>
    </row>
    <row r="1734" customFormat="false" ht="15" hidden="false" customHeight="false" outlineLevel="0" collapsed="false">
      <c r="A1734" s="37" t="s">
        <v>349</v>
      </c>
      <c r="B1734" s="37" t="n">
        <v>2026</v>
      </c>
      <c r="C1734" s="37" t="n">
        <v>3</v>
      </c>
      <c r="D1734" s="37" t="n">
        <v>3</v>
      </c>
      <c r="E1734" s="37" t="n">
        <v>5</v>
      </c>
      <c r="F1734" s="37" t="n">
        <v>4</v>
      </c>
      <c r="G1734" s="37" t="n">
        <v>5</v>
      </c>
      <c r="H1734" s="37" t="n">
        <v>7</v>
      </c>
      <c r="I1734" s="37" t="str">
        <f aca="false">IFERROR(VLOOKUP(A1734,Employees!$A$2:$I$1501,9,FALSE()),"Unknown")</f>
        <v>Sales</v>
      </c>
    </row>
    <row r="1735" customFormat="false" ht="15" hidden="false" customHeight="false" outlineLevel="0" collapsed="false">
      <c r="A1735" s="37" t="s">
        <v>1642</v>
      </c>
      <c r="B1735" s="37" t="n">
        <v>2026</v>
      </c>
      <c r="C1735" s="37" t="n">
        <v>4</v>
      </c>
      <c r="D1735" s="37" t="n">
        <v>2</v>
      </c>
      <c r="E1735" s="37" t="n">
        <v>3</v>
      </c>
      <c r="F1735" s="37" t="n">
        <v>5</v>
      </c>
      <c r="G1735" s="37" t="n">
        <v>3</v>
      </c>
      <c r="H1735" s="37" t="n">
        <v>6</v>
      </c>
      <c r="I1735" s="37" t="str">
        <f aca="false">IFERROR(VLOOKUP(A1735,Employees!$A$2:$I$1501,9,FALSE()),"Unknown")</f>
        <v>Customer Support</v>
      </c>
    </row>
    <row r="1736" customFormat="false" ht="15" hidden="false" customHeight="false" outlineLevel="0" collapsed="false">
      <c r="A1736" s="37" t="s">
        <v>957</v>
      </c>
      <c r="B1736" s="37" t="n">
        <v>2026</v>
      </c>
      <c r="C1736" s="37" t="n">
        <v>4</v>
      </c>
      <c r="D1736" s="37" t="n">
        <v>3</v>
      </c>
      <c r="E1736" s="37" t="n">
        <v>5</v>
      </c>
      <c r="F1736" s="37" t="n">
        <v>3</v>
      </c>
      <c r="G1736" s="37" t="n">
        <v>3</v>
      </c>
      <c r="H1736" s="37" t="n">
        <v>8</v>
      </c>
      <c r="I1736" s="37" t="str">
        <f aca="false">IFERROR(VLOOKUP(A1736,Employees!$A$2:$I$1501,9,FALSE()),"Unknown")</f>
        <v>Sales</v>
      </c>
    </row>
    <row r="1737" customFormat="false" ht="15" hidden="false" customHeight="false" outlineLevel="0" collapsed="false">
      <c r="A1737" s="37" t="s">
        <v>728</v>
      </c>
      <c r="B1737" s="37" t="n">
        <v>2026</v>
      </c>
      <c r="C1737" s="37" t="n">
        <v>3</v>
      </c>
      <c r="D1737" s="37" t="n">
        <v>2</v>
      </c>
      <c r="E1737" s="37" t="n">
        <v>2</v>
      </c>
      <c r="F1737" s="37" t="n">
        <v>1</v>
      </c>
      <c r="G1737" s="37" t="n">
        <v>4</v>
      </c>
      <c r="H1737" s="37" t="n">
        <v>5</v>
      </c>
      <c r="I1737" s="37" t="str">
        <f aca="false">IFERROR(VLOOKUP(A1737,Employees!$A$2:$I$1501,9,FALSE()),"Unknown")</f>
        <v>Data &amp; AI</v>
      </c>
    </row>
    <row r="1738" customFormat="false" ht="15" hidden="false" customHeight="false" outlineLevel="0" collapsed="false">
      <c r="A1738" s="37" t="s">
        <v>1267</v>
      </c>
      <c r="B1738" s="37" t="n">
        <v>2026</v>
      </c>
      <c r="C1738" s="37" t="n">
        <v>3</v>
      </c>
      <c r="D1738" s="37" t="n">
        <v>5</v>
      </c>
      <c r="E1738" s="37" t="n">
        <v>3</v>
      </c>
      <c r="F1738" s="37" t="n">
        <v>4</v>
      </c>
      <c r="G1738" s="37" t="n">
        <v>2</v>
      </c>
      <c r="H1738" s="37" t="n">
        <v>6</v>
      </c>
      <c r="I1738" s="37" t="str">
        <f aca="false">IFERROR(VLOOKUP(A1738,Employees!$A$2:$I$1501,9,FALSE()),"Unknown")</f>
        <v>Operations</v>
      </c>
    </row>
    <row r="1739" customFormat="false" ht="15" hidden="false" customHeight="false" outlineLevel="0" collapsed="false">
      <c r="A1739" s="37" t="s">
        <v>1596</v>
      </c>
      <c r="B1739" s="37" t="n">
        <v>2026</v>
      </c>
      <c r="C1739" s="37" t="n">
        <v>5</v>
      </c>
      <c r="D1739" s="37" t="n">
        <v>3</v>
      </c>
      <c r="E1739" s="37" t="n">
        <v>5</v>
      </c>
      <c r="F1739" s="37" t="n">
        <v>5</v>
      </c>
      <c r="G1739" s="37" t="n">
        <v>3</v>
      </c>
      <c r="H1739" s="37" t="n">
        <v>6</v>
      </c>
      <c r="I1739" s="37" t="str">
        <f aca="false">IFERROR(VLOOKUP(A1739,Employees!$A$2:$I$1501,9,FALSE()),"Unknown")</f>
        <v>Marketing</v>
      </c>
    </row>
    <row r="1740" customFormat="false" ht="15" hidden="false" customHeight="false" outlineLevel="0" collapsed="false">
      <c r="A1740" s="37" t="s">
        <v>795</v>
      </c>
      <c r="B1740" s="37" t="n">
        <v>2026</v>
      </c>
      <c r="C1740" s="37" t="n">
        <v>2</v>
      </c>
      <c r="D1740" s="37" t="n">
        <v>4</v>
      </c>
      <c r="E1740" s="37" t="n">
        <v>4</v>
      </c>
      <c r="F1740" s="37" t="n">
        <v>4</v>
      </c>
      <c r="G1740" s="37" t="n">
        <v>5</v>
      </c>
      <c r="H1740" s="37" t="n">
        <v>5</v>
      </c>
      <c r="I1740" s="37" t="str">
        <f aca="false">IFERROR(VLOOKUP(A1740,Employees!$A$2:$I$1501,9,FALSE()),"Unknown")</f>
        <v>Data &amp; AI</v>
      </c>
    </row>
    <row r="1741" customFormat="false" ht="15" hidden="false" customHeight="false" outlineLevel="0" collapsed="false">
      <c r="A1741" s="37" t="s">
        <v>1304</v>
      </c>
      <c r="B1741" s="37" t="n">
        <v>2026</v>
      </c>
      <c r="C1741" s="37" t="n">
        <v>5</v>
      </c>
      <c r="D1741" s="37" t="n">
        <v>3</v>
      </c>
      <c r="E1741" s="37" t="n">
        <v>4</v>
      </c>
      <c r="F1741" s="37" t="n">
        <v>4</v>
      </c>
      <c r="G1741" s="37" t="n">
        <v>3</v>
      </c>
      <c r="H1741" s="37" t="n">
        <v>5</v>
      </c>
      <c r="I1741" s="37" t="str">
        <f aca="false">IFERROR(VLOOKUP(A1741,Employees!$A$2:$I$1501,9,FALSE()),"Unknown")</f>
        <v>Sales</v>
      </c>
    </row>
    <row r="1742" customFormat="false" ht="15" hidden="false" customHeight="false" outlineLevel="0" collapsed="false">
      <c r="A1742" s="37" t="s">
        <v>1510</v>
      </c>
      <c r="B1742" s="37" t="n">
        <v>2026</v>
      </c>
      <c r="C1742" s="37" t="n">
        <v>4</v>
      </c>
      <c r="D1742" s="37" t="n">
        <v>3</v>
      </c>
      <c r="E1742" s="37" t="n">
        <v>3</v>
      </c>
      <c r="F1742" s="37" t="n">
        <v>3</v>
      </c>
      <c r="G1742" s="37" t="n">
        <v>3</v>
      </c>
      <c r="H1742" s="37" t="n">
        <v>4</v>
      </c>
      <c r="I1742" s="37" t="str">
        <f aca="false">IFERROR(VLOOKUP(A1742,Employees!$A$2:$I$1501,9,FALSE()),"Unknown")</f>
        <v>Data &amp; AI</v>
      </c>
    </row>
    <row r="1743" customFormat="false" ht="15" hidden="false" customHeight="false" outlineLevel="0" collapsed="false">
      <c r="A1743" s="37" t="s">
        <v>778</v>
      </c>
      <c r="B1743" s="37" t="n">
        <v>2026</v>
      </c>
      <c r="C1743" s="37" t="n">
        <v>1</v>
      </c>
      <c r="D1743" s="37" t="n">
        <v>4</v>
      </c>
      <c r="E1743" s="37" t="n">
        <v>5</v>
      </c>
      <c r="F1743" s="37" t="n">
        <v>1</v>
      </c>
      <c r="G1743" s="37" t="n">
        <v>4</v>
      </c>
      <c r="H1743" s="37" t="n">
        <v>8</v>
      </c>
      <c r="I1743" s="37" t="str">
        <f aca="false">IFERROR(VLOOKUP(A1743,Employees!$A$2:$I$1501,9,FALSE()),"Unknown")</f>
        <v>Engineering</v>
      </c>
    </row>
    <row r="1744" customFormat="false" ht="15" hidden="false" customHeight="false" outlineLevel="0" collapsed="false">
      <c r="A1744" s="37" t="s">
        <v>1671</v>
      </c>
      <c r="B1744" s="37" t="n">
        <v>2026</v>
      </c>
      <c r="C1744" s="37" t="n">
        <v>2</v>
      </c>
      <c r="D1744" s="37" t="n">
        <v>4</v>
      </c>
      <c r="E1744" s="37" t="n">
        <v>4</v>
      </c>
      <c r="F1744" s="37" t="n">
        <v>4</v>
      </c>
      <c r="G1744" s="37" t="n">
        <v>5</v>
      </c>
      <c r="H1744" s="37" t="n">
        <v>9</v>
      </c>
      <c r="I1744" s="37" t="str">
        <f aca="false">IFERROR(VLOOKUP(A1744,Employees!$A$2:$I$1501,9,FALSE()),"Unknown")</f>
        <v>Engineering</v>
      </c>
    </row>
    <row r="1745" customFormat="false" ht="15" hidden="false" customHeight="false" outlineLevel="0" collapsed="false">
      <c r="A1745" s="37" t="s">
        <v>776</v>
      </c>
      <c r="B1745" s="37" t="n">
        <v>2026</v>
      </c>
      <c r="C1745" s="37" t="n">
        <v>3</v>
      </c>
      <c r="D1745" s="37" t="n">
        <v>4</v>
      </c>
      <c r="E1745" s="37" t="n">
        <v>4</v>
      </c>
      <c r="F1745" s="37" t="n">
        <v>5</v>
      </c>
      <c r="G1745" s="37" t="n">
        <v>3</v>
      </c>
      <c r="H1745" s="37" t="n">
        <v>6</v>
      </c>
      <c r="I1745" s="37" t="str">
        <f aca="false">IFERROR(VLOOKUP(A1745,Employees!$A$2:$I$1501,9,FALSE()),"Unknown")</f>
        <v>Engineering</v>
      </c>
    </row>
    <row r="1746" customFormat="false" ht="15" hidden="false" customHeight="false" outlineLevel="0" collapsed="false">
      <c r="A1746" s="37" t="s">
        <v>1273</v>
      </c>
      <c r="B1746" s="37" t="n">
        <v>2026</v>
      </c>
      <c r="C1746" s="37" t="n">
        <v>2</v>
      </c>
      <c r="D1746" s="37" t="n">
        <v>4</v>
      </c>
      <c r="E1746" s="37" t="n">
        <v>4</v>
      </c>
      <c r="F1746" s="37" t="n">
        <v>3</v>
      </c>
      <c r="G1746" s="37" t="n">
        <v>4</v>
      </c>
      <c r="H1746" s="37" t="n">
        <v>7</v>
      </c>
      <c r="I1746" s="37" t="str">
        <f aca="false">IFERROR(VLOOKUP(A1746,Employees!$A$2:$I$1501,9,FALSE()),"Unknown")</f>
        <v>Data &amp; AI</v>
      </c>
    </row>
    <row r="1747" customFormat="false" ht="15" hidden="false" customHeight="false" outlineLevel="0" collapsed="false">
      <c r="A1747" s="37" t="s">
        <v>801</v>
      </c>
      <c r="B1747" s="37" t="n">
        <v>2026</v>
      </c>
      <c r="C1747" s="37" t="n">
        <v>2</v>
      </c>
      <c r="D1747" s="37" t="n">
        <v>4</v>
      </c>
      <c r="E1747" s="37" t="n">
        <v>1</v>
      </c>
      <c r="F1747" s="37" t="n">
        <v>3</v>
      </c>
      <c r="G1747" s="37" t="n">
        <v>3</v>
      </c>
      <c r="H1747" s="37" t="n">
        <v>3</v>
      </c>
      <c r="I1747" s="37" t="str">
        <f aca="false">IFERROR(VLOOKUP(A1747,Employees!$A$2:$I$1501,9,FALSE()),"Unknown")</f>
        <v>Customer Support</v>
      </c>
    </row>
    <row r="1748" customFormat="false" ht="15" hidden="false" customHeight="false" outlineLevel="0" collapsed="false">
      <c r="A1748" s="37" t="s">
        <v>710</v>
      </c>
      <c r="B1748" s="37" t="n">
        <v>2026</v>
      </c>
      <c r="C1748" s="37" t="n">
        <v>4</v>
      </c>
      <c r="D1748" s="37" t="n">
        <v>3</v>
      </c>
      <c r="E1748" s="37" t="n">
        <v>5</v>
      </c>
      <c r="F1748" s="37" t="n">
        <v>5</v>
      </c>
      <c r="G1748" s="37" t="n">
        <v>4</v>
      </c>
      <c r="H1748" s="37" t="n">
        <v>2</v>
      </c>
      <c r="I1748" s="37" t="str">
        <f aca="false">IFERROR(VLOOKUP(A1748,Employees!$A$2:$I$1501,9,FALSE()),"Unknown")</f>
        <v>Customer Support</v>
      </c>
    </row>
    <row r="1749" customFormat="false" ht="15" hidden="false" customHeight="false" outlineLevel="0" collapsed="false">
      <c r="A1749" s="37" t="s">
        <v>628</v>
      </c>
      <c r="B1749" s="37" t="n">
        <v>2026</v>
      </c>
      <c r="C1749" s="37" t="n">
        <v>3</v>
      </c>
      <c r="D1749" s="37" t="n">
        <v>3</v>
      </c>
      <c r="E1749" s="37" t="n">
        <v>4</v>
      </c>
      <c r="F1749" s="37" t="n">
        <v>3</v>
      </c>
      <c r="G1749" s="37" t="n">
        <v>4</v>
      </c>
      <c r="H1749" s="37" t="n">
        <v>9</v>
      </c>
      <c r="I1749" s="37" t="str">
        <f aca="false">IFERROR(VLOOKUP(A1749,Employees!$A$2:$I$1501,9,FALSE()),"Unknown")</f>
        <v>Operations</v>
      </c>
    </row>
    <row r="1750" customFormat="false" ht="15" hidden="false" customHeight="false" outlineLevel="0" collapsed="false">
      <c r="A1750" s="37" t="s">
        <v>1561</v>
      </c>
      <c r="B1750" s="37" t="n">
        <v>2026</v>
      </c>
      <c r="C1750" s="37" t="n">
        <v>5</v>
      </c>
      <c r="D1750" s="37" t="n">
        <v>5</v>
      </c>
      <c r="E1750" s="37" t="n">
        <v>4</v>
      </c>
      <c r="F1750" s="37" t="n">
        <v>3</v>
      </c>
      <c r="G1750" s="37" t="n">
        <v>4</v>
      </c>
      <c r="H1750" s="37" t="n">
        <v>8</v>
      </c>
      <c r="I1750" s="37" t="str">
        <f aca="false">IFERROR(VLOOKUP(A1750,Employees!$A$2:$I$1501,9,FALSE()),"Unknown")</f>
        <v>Sales</v>
      </c>
    </row>
    <row r="1751" customFormat="false" ht="15" hidden="false" customHeight="false" outlineLevel="0" collapsed="false">
      <c r="A1751" s="37" t="s">
        <v>1112</v>
      </c>
      <c r="B1751" s="37" t="n">
        <v>2026</v>
      </c>
      <c r="C1751" s="37" t="n">
        <v>4</v>
      </c>
      <c r="D1751" s="37" t="n">
        <v>3</v>
      </c>
      <c r="E1751" s="37" t="n">
        <v>4</v>
      </c>
      <c r="F1751" s="37" t="n">
        <v>3</v>
      </c>
      <c r="G1751" s="37" t="n">
        <v>4</v>
      </c>
      <c r="H1751" s="37" t="n">
        <v>4</v>
      </c>
      <c r="I1751" s="37" t="str">
        <f aca="false">IFERROR(VLOOKUP(A1751,Employees!$A$2:$I$1501,9,FALSE()),"Unknown")</f>
        <v>Engineering</v>
      </c>
    </row>
    <row r="1752" customFormat="false" ht="15" hidden="false" customHeight="false" outlineLevel="0" collapsed="false">
      <c r="A1752" s="37" t="s">
        <v>691</v>
      </c>
      <c r="B1752" s="37" t="n">
        <v>2026</v>
      </c>
      <c r="C1752" s="37" t="n">
        <v>3</v>
      </c>
      <c r="D1752" s="37" t="n">
        <v>4</v>
      </c>
      <c r="E1752" s="37" t="n">
        <v>3</v>
      </c>
      <c r="F1752" s="37" t="n">
        <v>1</v>
      </c>
      <c r="G1752" s="37" t="n">
        <v>2</v>
      </c>
      <c r="H1752" s="37" t="n">
        <v>8</v>
      </c>
      <c r="I1752" s="37" t="str">
        <f aca="false">IFERROR(VLOOKUP(A1752,Employees!$A$2:$I$1501,9,FALSE()),"Unknown")</f>
        <v>Engineering</v>
      </c>
    </row>
    <row r="1753" customFormat="false" ht="15" hidden="false" customHeight="false" outlineLevel="0" collapsed="false">
      <c r="A1753" s="37" t="s">
        <v>1172</v>
      </c>
      <c r="B1753" s="37" t="n">
        <v>2026</v>
      </c>
      <c r="C1753" s="37" t="n">
        <v>5</v>
      </c>
      <c r="D1753" s="37" t="n">
        <v>3</v>
      </c>
      <c r="E1753" s="37" t="n">
        <v>3</v>
      </c>
      <c r="F1753" s="37" t="n">
        <v>5</v>
      </c>
      <c r="G1753" s="37" t="n">
        <v>4</v>
      </c>
      <c r="H1753" s="37" t="n">
        <v>9</v>
      </c>
      <c r="I1753" s="37" t="str">
        <f aca="false">IFERROR(VLOOKUP(A1753,Employees!$A$2:$I$1501,9,FALSE()),"Unknown")</f>
        <v>Engineering</v>
      </c>
    </row>
    <row r="1754" customFormat="false" ht="15" hidden="false" customHeight="false" outlineLevel="0" collapsed="false">
      <c r="A1754" s="37" t="s">
        <v>466</v>
      </c>
      <c r="B1754" s="37" t="n">
        <v>2026</v>
      </c>
      <c r="C1754" s="37" t="n">
        <v>3</v>
      </c>
      <c r="D1754" s="37" t="n">
        <v>3</v>
      </c>
      <c r="E1754" s="37" t="n">
        <v>4</v>
      </c>
      <c r="F1754" s="37" t="n">
        <v>4</v>
      </c>
      <c r="G1754" s="37" t="n">
        <v>3</v>
      </c>
      <c r="H1754" s="37" t="n">
        <v>5</v>
      </c>
      <c r="I1754" s="37" t="str">
        <f aca="false">IFERROR(VLOOKUP(A1754,Employees!$A$2:$I$1501,9,FALSE()),"Unknown")</f>
        <v>Customer Support</v>
      </c>
    </row>
    <row r="1755" customFormat="false" ht="15" hidden="false" customHeight="false" outlineLevel="0" collapsed="false">
      <c r="A1755" s="37" t="s">
        <v>1401</v>
      </c>
      <c r="B1755" s="37" t="n">
        <v>2026</v>
      </c>
      <c r="C1755" s="37" t="n">
        <v>2</v>
      </c>
      <c r="D1755" s="37" t="n">
        <v>2</v>
      </c>
      <c r="E1755" s="37" t="n">
        <v>3</v>
      </c>
      <c r="F1755" s="37" t="n">
        <v>4</v>
      </c>
      <c r="G1755" s="37" t="n">
        <v>2</v>
      </c>
      <c r="H1755" s="37" t="n">
        <v>4</v>
      </c>
      <c r="I1755" s="37" t="str">
        <f aca="false">IFERROR(VLOOKUP(A1755,Employees!$A$2:$I$1501,9,FALSE()),"Unknown")</f>
        <v>Engineering</v>
      </c>
    </row>
    <row r="1756" customFormat="false" ht="15" hidden="false" customHeight="false" outlineLevel="0" collapsed="false">
      <c r="A1756" s="37" t="s">
        <v>930</v>
      </c>
      <c r="B1756" s="37" t="n">
        <v>2026</v>
      </c>
      <c r="C1756" s="37" t="n">
        <v>4</v>
      </c>
      <c r="D1756" s="37" t="n">
        <v>5</v>
      </c>
      <c r="E1756" s="37" t="n">
        <v>5</v>
      </c>
      <c r="F1756" s="37" t="n">
        <v>2</v>
      </c>
      <c r="G1756" s="37" t="n">
        <v>4</v>
      </c>
      <c r="H1756" s="37" t="n">
        <v>10</v>
      </c>
      <c r="I1756" s="37" t="str">
        <f aca="false">IFERROR(VLOOKUP(A1756,Employees!$A$2:$I$1501,9,FALSE()),"Unknown")</f>
        <v>Customer Support</v>
      </c>
    </row>
    <row r="1757" customFormat="false" ht="15" hidden="false" customHeight="false" outlineLevel="0" collapsed="false">
      <c r="A1757" s="37" t="s">
        <v>1697</v>
      </c>
      <c r="B1757" s="37" t="n">
        <v>2026</v>
      </c>
      <c r="C1757" s="37" t="n">
        <v>3</v>
      </c>
      <c r="D1757" s="37" t="n">
        <v>3</v>
      </c>
      <c r="E1757" s="37" t="n">
        <v>4</v>
      </c>
      <c r="F1757" s="37" t="n">
        <v>4</v>
      </c>
      <c r="G1757" s="37" t="n">
        <v>4</v>
      </c>
      <c r="H1757" s="37" t="n">
        <v>9</v>
      </c>
      <c r="I1757" s="37" t="str">
        <f aca="false">IFERROR(VLOOKUP(A1757,Employees!$A$2:$I$1501,9,FALSE()),"Unknown")</f>
        <v>Engineering</v>
      </c>
    </row>
    <row r="1758" customFormat="false" ht="15" hidden="false" customHeight="false" outlineLevel="0" collapsed="false">
      <c r="A1758" s="37" t="s">
        <v>963</v>
      </c>
      <c r="B1758" s="37" t="n">
        <v>2026</v>
      </c>
      <c r="C1758" s="37" t="n">
        <v>3</v>
      </c>
      <c r="D1758" s="37" t="n">
        <v>3</v>
      </c>
      <c r="E1758" s="37" t="n">
        <v>3</v>
      </c>
      <c r="F1758" s="37" t="n">
        <v>3</v>
      </c>
      <c r="G1758" s="37" t="n">
        <v>3</v>
      </c>
      <c r="H1758" s="37" t="n">
        <v>8</v>
      </c>
      <c r="I1758" s="37" t="str">
        <f aca="false">IFERROR(VLOOKUP(A1758,Employees!$A$2:$I$1501,9,FALSE()),"Unknown")</f>
        <v>Engineering</v>
      </c>
    </row>
    <row r="1759" customFormat="false" ht="15" hidden="false" customHeight="false" outlineLevel="0" collapsed="false">
      <c r="A1759" s="37" t="s">
        <v>1720</v>
      </c>
      <c r="B1759" s="37" t="n">
        <v>2026</v>
      </c>
      <c r="C1759" s="37" t="n">
        <v>3</v>
      </c>
      <c r="D1759" s="37" t="n">
        <v>5</v>
      </c>
      <c r="E1759" s="37" t="n">
        <v>3</v>
      </c>
      <c r="F1759" s="37" t="n">
        <v>4</v>
      </c>
      <c r="G1759" s="37" t="n">
        <v>4</v>
      </c>
      <c r="H1759" s="37" t="n">
        <v>9</v>
      </c>
      <c r="I1759" s="37" t="str">
        <f aca="false">IFERROR(VLOOKUP(A1759,Employees!$A$2:$I$1501,9,FALSE()),"Unknown")</f>
        <v>Marketing</v>
      </c>
    </row>
    <row r="1760" customFormat="false" ht="15" hidden="false" customHeight="false" outlineLevel="0" collapsed="false">
      <c r="A1760" s="37" t="s">
        <v>1262</v>
      </c>
      <c r="B1760" s="37" t="n">
        <v>2026</v>
      </c>
      <c r="C1760" s="37" t="n">
        <v>2</v>
      </c>
      <c r="D1760" s="37" t="n">
        <v>4</v>
      </c>
      <c r="E1760" s="37" t="n">
        <v>3</v>
      </c>
      <c r="F1760" s="37" t="n">
        <v>2</v>
      </c>
      <c r="G1760" s="37" t="n">
        <v>4</v>
      </c>
      <c r="H1760" s="37" t="n">
        <v>5</v>
      </c>
      <c r="I1760" s="37" t="str">
        <f aca="false">IFERROR(VLOOKUP(A1760,Employees!$A$2:$I$1501,9,FALSE()),"Unknown")</f>
        <v>Sales</v>
      </c>
    </row>
    <row r="1761" customFormat="false" ht="15" hidden="false" customHeight="false" outlineLevel="0" collapsed="false">
      <c r="A1761" s="37" t="s">
        <v>706</v>
      </c>
      <c r="B1761" s="37" t="n">
        <v>2026</v>
      </c>
      <c r="C1761" s="37" t="n">
        <v>4</v>
      </c>
      <c r="D1761" s="37" t="n">
        <v>5</v>
      </c>
      <c r="E1761" s="37" t="n">
        <v>4</v>
      </c>
      <c r="F1761" s="37" t="n">
        <v>3</v>
      </c>
      <c r="G1761" s="37" t="n">
        <v>3</v>
      </c>
      <c r="H1761" s="37" t="n">
        <v>10</v>
      </c>
      <c r="I1761" s="37" t="str">
        <f aca="false">IFERROR(VLOOKUP(A1761,Employees!$A$2:$I$1501,9,FALSE()),"Unknown")</f>
        <v>Sales</v>
      </c>
    </row>
    <row r="1762" customFormat="false" ht="15" hidden="false" customHeight="false" outlineLevel="0" collapsed="false">
      <c r="A1762" s="37" t="s">
        <v>1764</v>
      </c>
      <c r="B1762" s="37" t="n">
        <v>2026</v>
      </c>
      <c r="C1762" s="37" t="n">
        <v>3</v>
      </c>
      <c r="D1762" s="37" t="n">
        <v>3</v>
      </c>
      <c r="E1762" s="37" t="n">
        <v>3</v>
      </c>
      <c r="F1762" s="37" t="n">
        <v>3</v>
      </c>
      <c r="G1762" s="37" t="n">
        <v>4</v>
      </c>
      <c r="H1762" s="37" t="n">
        <v>7</v>
      </c>
      <c r="I1762" s="37" t="str">
        <f aca="false">IFERROR(VLOOKUP(A1762,Employees!$A$2:$I$1501,9,FALSE()),"Unknown")</f>
        <v>Sales</v>
      </c>
    </row>
    <row r="1763" customFormat="false" ht="15" hidden="false" customHeight="false" outlineLevel="0" collapsed="false">
      <c r="A1763" s="37" t="s">
        <v>1005</v>
      </c>
      <c r="B1763" s="37" t="n">
        <v>2026</v>
      </c>
      <c r="C1763" s="37" t="n">
        <v>4</v>
      </c>
      <c r="D1763" s="37" t="n">
        <v>4</v>
      </c>
      <c r="E1763" s="37" t="n">
        <v>3</v>
      </c>
      <c r="F1763" s="37" t="n">
        <v>3</v>
      </c>
      <c r="G1763" s="37" t="n">
        <v>4</v>
      </c>
      <c r="H1763" s="37" t="n">
        <v>8</v>
      </c>
      <c r="I1763" s="37" t="str">
        <f aca="false">IFERROR(VLOOKUP(A1763,Employees!$A$2:$I$1501,9,FALSE()),"Unknown")</f>
        <v>Finance</v>
      </c>
    </row>
    <row r="1764" customFormat="false" ht="15" hidden="false" customHeight="false" outlineLevel="0" collapsed="false">
      <c r="A1764" s="37" t="s">
        <v>1852</v>
      </c>
      <c r="B1764" s="37" t="n">
        <v>2026</v>
      </c>
      <c r="C1764" s="37" t="n">
        <v>3</v>
      </c>
      <c r="D1764" s="37" t="n">
        <v>4</v>
      </c>
      <c r="E1764" s="37" t="n">
        <v>4</v>
      </c>
      <c r="F1764" s="37" t="n">
        <v>3</v>
      </c>
      <c r="G1764" s="37" t="n">
        <v>3</v>
      </c>
      <c r="H1764" s="37" t="n">
        <v>7</v>
      </c>
      <c r="I1764" s="37" t="str">
        <f aca="false">IFERROR(VLOOKUP(A1764,Employees!$A$2:$I$1501,9,FALSE()),"Unknown")</f>
        <v>Engineering</v>
      </c>
    </row>
    <row r="1765" customFormat="false" ht="15" hidden="false" customHeight="false" outlineLevel="0" collapsed="false">
      <c r="A1765" s="37" t="s">
        <v>1051</v>
      </c>
      <c r="B1765" s="37" t="n">
        <v>2026</v>
      </c>
      <c r="C1765" s="37" t="n">
        <v>3</v>
      </c>
      <c r="D1765" s="37" t="n">
        <v>4</v>
      </c>
      <c r="E1765" s="37" t="n">
        <v>4</v>
      </c>
      <c r="F1765" s="37" t="n">
        <v>3</v>
      </c>
      <c r="G1765" s="37" t="n">
        <v>3</v>
      </c>
      <c r="H1765" s="37" t="n">
        <v>7</v>
      </c>
      <c r="I1765" s="37" t="str">
        <f aca="false">IFERROR(VLOOKUP(A1765,Employees!$A$2:$I$1501,9,FALSE()),"Unknown")</f>
        <v>Engineering</v>
      </c>
    </row>
    <row r="1766" customFormat="false" ht="15" hidden="false" customHeight="false" outlineLevel="0" collapsed="false">
      <c r="A1766" s="37" t="s">
        <v>1407</v>
      </c>
      <c r="B1766" s="37" t="n">
        <v>2026</v>
      </c>
      <c r="C1766" s="37" t="n">
        <v>4</v>
      </c>
      <c r="D1766" s="37" t="n">
        <v>3</v>
      </c>
      <c r="E1766" s="37" t="n">
        <v>3</v>
      </c>
      <c r="F1766" s="37" t="n">
        <v>3</v>
      </c>
      <c r="G1766" s="37" t="n">
        <v>4</v>
      </c>
      <c r="H1766" s="37" t="n">
        <v>9</v>
      </c>
      <c r="I1766" s="37" t="str">
        <f aca="false">IFERROR(VLOOKUP(A1766,Employees!$A$2:$I$1501,9,FALSE()),"Unknown")</f>
        <v>Data &amp; AI</v>
      </c>
    </row>
    <row r="1767" customFormat="false" ht="15" hidden="false" customHeight="false" outlineLevel="0" collapsed="false">
      <c r="A1767" s="37" t="s">
        <v>1781</v>
      </c>
      <c r="B1767" s="37" t="n">
        <v>2026</v>
      </c>
      <c r="C1767" s="37" t="n">
        <v>4</v>
      </c>
      <c r="D1767" s="37" t="n">
        <v>4</v>
      </c>
      <c r="E1767" s="37" t="n">
        <v>5</v>
      </c>
      <c r="F1767" s="37" t="n">
        <v>4</v>
      </c>
      <c r="G1767" s="37" t="n">
        <v>3</v>
      </c>
      <c r="H1767" s="37" t="n">
        <v>8</v>
      </c>
      <c r="I1767" s="37" t="str">
        <f aca="false">IFERROR(VLOOKUP(A1767,Employees!$A$2:$I$1501,9,FALSE()),"Unknown")</f>
        <v>Legal &amp; Compliance</v>
      </c>
    </row>
    <row r="1768" customFormat="false" ht="15" hidden="false" customHeight="false" outlineLevel="0" collapsed="false">
      <c r="A1768" s="37" t="s">
        <v>1610</v>
      </c>
      <c r="B1768" s="37" t="n">
        <v>2026</v>
      </c>
      <c r="C1768" s="37" t="n">
        <v>2</v>
      </c>
      <c r="D1768" s="37" t="n">
        <v>4</v>
      </c>
      <c r="E1768" s="37" t="n">
        <v>3</v>
      </c>
      <c r="F1768" s="37" t="n">
        <v>4</v>
      </c>
      <c r="G1768" s="37" t="n">
        <v>4</v>
      </c>
      <c r="H1768" s="37" t="n">
        <v>7</v>
      </c>
      <c r="I1768" s="37" t="str">
        <f aca="false">IFERROR(VLOOKUP(A1768,Employees!$A$2:$I$1501,9,FALSE()),"Unknown")</f>
        <v>Sales</v>
      </c>
    </row>
    <row r="1769" customFormat="false" ht="15" hidden="false" customHeight="false" outlineLevel="0" collapsed="false">
      <c r="A1769" s="37" t="s">
        <v>629</v>
      </c>
      <c r="B1769" s="37" t="n">
        <v>2026</v>
      </c>
      <c r="C1769" s="37" t="n">
        <v>4</v>
      </c>
      <c r="D1769" s="37" t="n">
        <v>3</v>
      </c>
      <c r="E1769" s="37" t="n">
        <v>3</v>
      </c>
      <c r="F1769" s="37" t="n">
        <v>3</v>
      </c>
      <c r="G1769" s="37" t="n">
        <v>4</v>
      </c>
      <c r="H1769" s="37" t="n">
        <v>5</v>
      </c>
      <c r="I1769" s="37" t="str">
        <f aca="false">IFERROR(VLOOKUP(A1769,Employees!$A$2:$I$1501,9,FALSE()),"Unknown")</f>
        <v>Operations</v>
      </c>
    </row>
    <row r="1770" customFormat="false" ht="15" hidden="false" customHeight="false" outlineLevel="0" collapsed="false">
      <c r="A1770" s="37" t="s">
        <v>579</v>
      </c>
      <c r="B1770" s="37" t="n">
        <v>2026</v>
      </c>
      <c r="C1770" s="37" t="n">
        <v>5</v>
      </c>
      <c r="D1770" s="37" t="n">
        <v>5</v>
      </c>
      <c r="E1770" s="37" t="n">
        <v>2</v>
      </c>
      <c r="F1770" s="37" t="n">
        <v>4</v>
      </c>
      <c r="G1770" s="37" t="n">
        <v>5</v>
      </c>
      <c r="H1770" s="37" t="n">
        <v>6</v>
      </c>
      <c r="I1770" s="37" t="str">
        <f aca="false">IFERROR(VLOOKUP(A1770,Employees!$A$2:$I$1501,9,FALSE()),"Unknown")</f>
        <v>Data &amp; AI</v>
      </c>
    </row>
    <row r="1771" customFormat="false" ht="15" hidden="false" customHeight="false" outlineLevel="0" collapsed="false">
      <c r="A1771" s="37" t="s">
        <v>450</v>
      </c>
      <c r="B1771" s="37" t="n">
        <v>2026</v>
      </c>
      <c r="C1771" s="37" t="n">
        <v>4</v>
      </c>
      <c r="D1771" s="37" t="n">
        <v>3</v>
      </c>
      <c r="E1771" s="37" t="n">
        <v>4</v>
      </c>
      <c r="F1771" s="37" t="n">
        <v>3</v>
      </c>
      <c r="G1771" s="37" t="n">
        <v>5</v>
      </c>
      <c r="H1771" s="37" t="n">
        <v>7</v>
      </c>
      <c r="I1771" s="37" t="str">
        <f aca="false">IFERROR(VLOOKUP(A1771,Employees!$A$2:$I$1501,9,FALSE()),"Unknown")</f>
        <v>Human Resources</v>
      </c>
    </row>
    <row r="1772" customFormat="false" ht="15" hidden="false" customHeight="false" outlineLevel="0" collapsed="false">
      <c r="A1772" s="37" t="s">
        <v>659</v>
      </c>
      <c r="B1772" s="37" t="n">
        <v>2026</v>
      </c>
      <c r="C1772" s="37" t="n">
        <v>3</v>
      </c>
      <c r="D1772" s="37" t="n">
        <v>4</v>
      </c>
      <c r="E1772" s="37" t="n">
        <v>4</v>
      </c>
      <c r="F1772" s="37" t="n">
        <v>1</v>
      </c>
      <c r="G1772" s="37" t="n">
        <v>1</v>
      </c>
      <c r="H1772" s="37" t="n">
        <v>8</v>
      </c>
      <c r="I1772" s="37" t="str">
        <f aca="false">IFERROR(VLOOKUP(A1772,Employees!$A$2:$I$1501,9,FALSE()),"Unknown")</f>
        <v>Legal &amp; Compliance</v>
      </c>
    </row>
    <row r="1773" customFormat="false" ht="15" hidden="false" customHeight="false" outlineLevel="0" collapsed="false">
      <c r="A1773" s="37" t="s">
        <v>839</v>
      </c>
      <c r="B1773" s="37" t="n">
        <v>2026</v>
      </c>
      <c r="C1773" s="37" t="n">
        <v>3</v>
      </c>
      <c r="D1773" s="37" t="n">
        <v>2</v>
      </c>
      <c r="E1773" s="37" t="n">
        <v>3</v>
      </c>
      <c r="F1773" s="37" t="n">
        <v>5</v>
      </c>
      <c r="G1773" s="37" t="n">
        <v>2</v>
      </c>
      <c r="H1773" s="37" t="n">
        <v>10</v>
      </c>
      <c r="I1773" s="37" t="str">
        <f aca="false">IFERROR(VLOOKUP(A1773,Employees!$A$2:$I$1501,9,FALSE()),"Unknown")</f>
        <v>Customer Support</v>
      </c>
    </row>
    <row r="1774" customFormat="false" ht="15" hidden="false" customHeight="false" outlineLevel="0" collapsed="false">
      <c r="A1774" s="37" t="s">
        <v>819</v>
      </c>
      <c r="B1774" s="37" t="n">
        <v>2026</v>
      </c>
      <c r="C1774" s="37" t="n">
        <v>3</v>
      </c>
      <c r="D1774" s="37" t="n">
        <v>2</v>
      </c>
      <c r="E1774" s="37" t="n">
        <v>3</v>
      </c>
      <c r="F1774" s="37" t="n">
        <v>2</v>
      </c>
      <c r="G1774" s="37" t="n">
        <v>2</v>
      </c>
      <c r="H1774" s="37" t="n">
        <v>6</v>
      </c>
      <c r="I1774" s="37" t="str">
        <f aca="false">IFERROR(VLOOKUP(A1774,Employees!$A$2:$I$1501,9,FALSE()),"Unknown")</f>
        <v>Engineering</v>
      </c>
    </row>
    <row r="1775" customFormat="false" ht="15" hidden="false" customHeight="false" outlineLevel="0" collapsed="false">
      <c r="A1775" s="37" t="s">
        <v>662</v>
      </c>
      <c r="B1775" s="37" t="n">
        <v>2026</v>
      </c>
      <c r="C1775" s="37" t="n">
        <v>3</v>
      </c>
      <c r="D1775" s="37" t="n">
        <v>3</v>
      </c>
      <c r="E1775" s="37" t="n">
        <v>4</v>
      </c>
      <c r="F1775" s="37" t="n">
        <v>3</v>
      </c>
      <c r="G1775" s="37" t="n">
        <v>4</v>
      </c>
      <c r="H1775" s="37" t="n">
        <v>6</v>
      </c>
      <c r="I1775" s="37" t="str">
        <f aca="false">IFERROR(VLOOKUP(A1775,Employees!$A$2:$I$1501,9,FALSE()),"Unknown")</f>
        <v>Engineering</v>
      </c>
    </row>
    <row r="1776" customFormat="false" ht="15" hidden="false" customHeight="false" outlineLevel="0" collapsed="false">
      <c r="A1776" s="37" t="s">
        <v>1016</v>
      </c>
      <c r="B1776" s="37" t="n">
        <v>2026</v>
      </c>
      <c r="C1776" s="37" t="n">
        <v>3</v>
      </c>
      <c r="D1776" s="37" t="n">
        <v>2</v>
      </c>
      <c r="E1776" s="37" t="n">
        <v>4</v>
      </c>
      <c r="F1776" s="37" t="n">
        <v>5</v>
      </c>
      <c r="G1776" s="37" t="n">
        <v>4</v>
      </c>
      <c r="H1776" s="37" t="n">
        <v>7</v>
      </c>
      <c r="I1776" s="37" t="str">
        <f aca="false">IFERROR(VLOOKUP(A1776,Employees!$A$2:$I$1501,9,FALSE()),"Unknown")</f>
        <v>Data &amp; AI</v>
      </c>
    </row>
    <row r="1777" customFormat="false" ht="15" hidden="false" customHeight="false" outlineLevel="0" collapsed="false">
      <c r="A1777" s="37" t="s">
        <v>574</v>
      </c>
      <c r="B1777" s="37" t="n">
        <v>2026</v>
      </c>
      <c r="C1777" s="37" t="n">
        <v>3</v>
      </c>
      <c r="D1777" s="37" t="n">
        <v>5</v>
      </c>
      <c r="E1777" s="37" t="n">
        <v>3</v>
      </c>
      <c r="F1777" s="37" t="n">
        <v>3</v>
      </c>
      <c r="G1777" s="37" t="n">
        <v>3</v>
      </c>
      <c r="H1777" s="37" t="n">
        <v>10</v>
      </c>
      <c r="I1777" s="37" t="str">
        <f aca="false">IFERROR(VLOOKUP(A1777,Employees!$A$2:$I$1501,9,FALSE()),"Unknown")</f>
        <v>Engineering</v>
      </c>
    </row>
    <row r="1778" customFormat="false" ht="15" hidden="false" customHeight="false" outlineLevel="0" collapsed="false">
      <c r="A1778" s="37" t="s">
        <v>1608</v>
      </c>
      <c r="B1778" s="37" t="n">
        <v>2026</v>
      </c>
      <c r="C1778" s="37" t="n">
        <v>3</v>
      </c>
      <c r="D1778" s="37" t="n">
        <v>4</v>
      </c>
      <c r="E1778" s="37" t="n">
        <v>3</v>
      </c>
      <c r="F1778" s="37" t="n">
        <v>4</v>
      </c>
      <c r="G1778" s="37" t="n">
        <v>3</v>
      </c>
      <c r="H1778" s="37" t="n">
        <v>10</v>
      </c>
      <c r="I1778" s="37" t="str">
        <f aca="false">IFERROR(VLOOKUP(A1778,Employees!$A$2:$I$1501,9,FALSE()),"Unknown")</f>
        <v>Marketing</v>
      </c>
    </row>
    <row r="1779" customFormat="false" ht="15" hidden="false" customHeight="false" outlineLevel="0" collapsed="false">
      <c r="A1779" s="37" t="s">
        <v>1078</v>
      </c>
      <c r="B1779" s="37" t="n">
        <v>2026</v>
      </c>
      <c r="C1779" s="37" t="n">
        <v>3</v>
      </c>
      <c r="D1779" s="37" t="n">
        <v>2</v>
      </c>
      <c r="E1779" s="37" t="n">
        <v>4</v>
      </c>
      <c r="F1779" s="37" t="n">
        <v>3</v>
      </c>
      <c r="G1779" s="37" t="n">
        <v>4</v>
      </c>
      <c r="H1779" s="37" t="n">
        <v>6</v>
      </c>
      <c r="I1779" s="37" t="str">
        <f aca="false">IFERROR(VLOOKUP(A1779,Employees!$A$2:$I$1501,9,FALSE()),"Unknown")</f>
        <v>Operations</v>
      </c>
    </row>
    <row r="1780" customFormat="false" ht="15" hidden="false" customHeight="false" outlineLevel="0" collapsed="false">
      <c r="A1780" s="37" t="s">
        <v>398</v>
      </c>
      <c r="B1780" s="37" t="n">
        <v>2026</v>
      </c>
      <c r="C1780" s="37" t="n">
        <v>3</v>
      </c>
      <c r="D1780" s="37" t="n">
        <v>4</v>
      </c>
      <c r="E1780" s="37" t="n">
        <v>5</v>
      </c>
      <c r="F1780" s="37" t="n">
        <v>2</v>
      </c>
      <c r="G1780" s="37" t="n">
        <v>3</v>
      </c>
      <c r="H1780" s="37" t="n">
        <v>6</v>
      </c>
      <c r="I1780" s="37" t="str">
        <f aca="false">IFERROR(VLOOKUP(A1780,Employees!$A$2:$I$1501,9,FALSE()),"Unknown")</f>
        <v>Engineering</v>
      </c>
    </row>
    <row r="1781" customFormat="false" ht="15" hidden="false" customHeight="false" outlineLevel="0" collapsed="false">
      <c r="A1781" s="37" t="s">
        <v>1058</v>
      </c>
      <c r="B1781" s="37" t="n">
        <v>2026</v>
      </c>
      <c r="C1781" s="37" t="n">
        <v>3</v>
      </c>
      <c r="D1781" s="37" t="n">
        <v>2</v>
      </c>
      <c r="E1781" s="37" t="n">
        <v>4</v>
      </c>
      <c r="F1781" s="37" t="n">
        <v>3</v>
      </c>
      <c r="G1781" s="37" t="n">
        <v>3</v>
      </c>
      <c r="H1781" s="37" t="n">
        <v>10</v>
      </c>
      <c r="I1781" s="37" t="str">
        <f aca="false">IFERROR(VLOOKUP(A1781,Employees!$A$2:$I$1501,9,FALSE()),"Unknown")</f>
        <v>Engineering</v>
      </c>
    </row>
    <row r="1782" customFormat="false" ht="15" hidden="false" customHeight="false" outlineLevel="0" collapsed="false">
      <c r="A1782" s="37" t="s">
        <v>1406</v>
      </c>
      <c r="B1782" s="37" t="n">
        <v>2026</v>
      </c>
      <c r="C1782" s="37" t="n">
        <v>3</v>
      </c>
      <c r="D1782" s="37" t="n">
        <v>3</v>
      </c>
      <c r="E1782" s="37" t="n">
        <v>2</v>
      </c>
      <c r="F1782" s="37" t="n">
        <v>3</v>
      </c>
      <c r="G1782" s="37" t="n">
        <v>5</v>
      </c>
      <c r="H1782" s="37" t="n">
        <v>9</v>
      </c>
      <c r="I1782" s="37" t="str">
        <f aca="false">IFERROR(VLOOKUP(A1782,Employees!$A$2:$I$1501,9,FALSE()),"Unknown")</f>
        <v>Finance</v>
      </c>
    </row>
    <row r="1783" customFormat="false" ht="15" hidden="false" customHeight="false" outlineLevel="0" collapsed="false">
      <c r="A1783" s="37" t="s">
        <v>802</v>
      </c>
      <c r="B1783" s="37" t="n">
        <v>2026</v>
      </c>
      <c r="C1783" s="37" t="n">
        <v>4</v>
      </c>
      <c r="D1783" s="37" t="n">
        <v>3</v>
      </c>
      <c r="E1783" s="37" t="n">
        <v>4</v>
      </c>
      <c r="F1783" s="37" t="n">
        <v>4</v>
      </c>
      <c r="G1783" s="37" t="n">
        <v>4</v>
      </c>
      <c r="H1783" s="37" t="n">
        <v>10</v>
      </c>
      <c r="I1783" s="37" t="str">
        <f aca="false">IFERROR(VLOOKUP(A1783,Employees!$A$2:$I$1501,9,FALSE()),"Unknown")</f>
        <v>Customer Support</v>
      </c>
    </row>
    <row r="1784" customFormat="false" ht="15" hidden="false" customHeight="false" outlineLevel="0" collapsed="false">
      <c r="A1784" s="37" t="s">
        <v>766</v>
      </c>
      <c r="B1784" s="37" t="n">
        <v>2026</v>
      </c>
      <c r="C1784" s="37" t="n">
        <v>4</v>
      </c>
      <c r="D1784" s="37" t="n">
        <v>4</v>
      </c>
      <c r="E1784" s="37" t="n">
        <v>1</v>
      </c>
      <c r="F1784" s="37" t="n">
        <v>4</v>
      </c>
      <c r="G1784" s="37" t="n">
        <v>4</v>
      </c>
      <c r="H1784" s="37" t="n">
        <v>10</v>
      </c>
      <c r="I1784" s="37" t="str">
        <f aca="false">IFERROR(VLOOKUP(A1784,Employees!$A$2:$I$1501,9,FALSE()),"Unknown")</f>
        <v>Engineering</v>
      </c>
    </row>
    <row r="1785" customFormat="false" ht="15" hidden="false" customHeight="false" outlineLevel="0" collapsed="false">
      <c r="A1785" s="37" t="s">
        <v>1383</v>
      </c>
      <c r="B1785" s="37" t="n">
        <v>2026</v>
      </c>
      <c r="C1785" s="37" t="n">
        <v>3</v>
      </c>
      <c r="D1785" s="37" t="n">
        <v>4</v>
      </c>
      <c r="E1785" s="37" t="n">
        <v>2</v>
      </c>
      <c r="F1785" s="37" t="n">
        <v>2</v>
      </c>
      <c r="G1785" s="37" t="n">
        <v>4</v>
      </c>
      <c r="H1785" s="37" t="n">
        <v>10</v>
      </c>
      <c r="I1785" s="37" t="str">
        <f aca="false">IFERROR(VLOOKUP(A1785,Employees!$A$2:$I$1501,9,FALSE()),"Unknown")</f>
        <v>Customer Support</v>
      </c>
    </row>
    <row r="1786" customFormat="false" ht="15" hidden="false" customHeight="false" outlineLevel="0" collapsed="false">
      <c r="A1786" s="37" t="s">
        <v>1063</v>
      </c>
      <c r="B1786" s="37" t="n">
        <v>2026</v>
      </c>
      <c r="C1786" s="37" t="n">
        <v>5</v>
      </c>
      <c r="D1786" s="37" t="n">
        <v>4</v>
      </c>
      <c r="E1786" s="37" t="n">
        <v>5</v>
      </c>
      <c r="F1786" s="37" t="n">
        <v>3</v>
      </c>
      <c r="G1786" s="37" t="n">
        <v>4</v>
      </c>
      <c r="H1786" s="37" t="n">
        <v>5</v>
      </c>
      <c r="I1786" s="37" t="str">
        <f aca="false">IFERROR(VLOOKUP(A1786,Employees!$A$2:$I$1501,9,FALSE()),"Unknown")</f>
        <v>Legal &amp; Compliance</v>
      </c>
    </row>
    <row r="1787" customFormat="false" ht="15" hidden="false" customHeight="false" outlineLevel="0" collapsed="false">
      <c r="A1787" s="37" t="s">
        <v>1680</v>
      </c>
      <c r="B1787" s="37" t="n">
        <v>2026</v>
      </c>
      <c r="C1787" s="37" t="n">
        <v>1</v>
      </c>
      <c r="D1787" s="37" t="n">
        <v>3</v>
      </c>
      <c r="E1787" s="37" t="n">
        <v>3</v>
      </c>
      <c r="F1787" s="37" t="n">
        <v>4</v>
      </c>
      <c r="G1787" s="37" t="n">
        <v>3</v>
      </c>
      <c r="H1787" s="37" t="n">
        <v>8</v>
      </c>
      <c r="I1787" s="37" t="str">
        <f aca="false">IFERROR(VLOOKUP(A1787,Employees!$A$2:$I$1501,9,FALSE()),"Unknown")</f>
        <v>Engineering</v>
      </c>
    </row>
    <row r="1788" customFormat="false" ht="15" hidden="false" customHeight="false" outlineLevel="0" collapsed="false">
      <c r="A1788" s="37" t="s">
        <v>1905</v>
      </c>
      <c r="B1788" s="37" t="n">
        <v>2026</v>
      </c>
      <c r="C1788" s="37" t="n">
        <v>5</v>
      </c>
      <c r="D1788" s="37" t="n">
        <v>4</v>
      </c>
      <c r="E1788" s="37" t="n">
        <v>3</v>
      </c>
      <c r="F1788" s="37" t="n">
        <v>1</v>
      </c>
      <c r="G1788" s="37" t="n">
        <v>3</v>
      </c>
      <c r="H1788" s="37" t="n">
        <v>10</v>
      </c>
      <c r="I1788" s="37" t="str">
        <f aca="false">IFERROR(VLOOKUP(A1788,Employees!$A$2:$I$1501,9,FALSE()),"Unknown")</f>
        <v>Human Resources</v>
      </c>
    </row>
    <row r="1789" customFormat="false" ht="15" hidden="false" customHeight="false" outlineLevel="0" collapsed="false">
      <c r="A1789" s="37" t="s">
        <v>754</v>
      </c>
      <c r="B1789" s="37" t="n">
        <v>2026</v>
      </c>
      <c r="C1789" s="37" t="n">
        <v>3</v>
      </c>
      <c r="D1789" s="37" t="n">
        <v>4</v>
      </c>
      <c r="E1789" s="37" t="n">
        <v>4</v>
      </c>
      <c r="F1789" s="37" t="n">
        <v>4</v>
      </c>
      <c r="G1789" s="37" t="n">
        <v>4</v>
      </c>
      <c r="H1789" s="37" t="n">
        <v>6</v>
      </c>
      <c r="I1789" s="37" t="str">
        <f aca="false">IFERROR(VLOOKUP(A1789,Employees!$A$2:$I$1501,9,FALSE()),"Unknown")</f>
        <v>Marketing</v>
      </c>
    </row>
    <row r="1790" customFormat="false" ht="15" hidden="false" customHeight="false" outlineLevel="0" collapsed="false">
      <c r="A1790" s="37" t="s">
        <v>514</v>
      </c>
      <c r="B1790" s="37" t="n">
        <v>2026</v>
      </c>
      <c r="C1790" s="37" t="n">
        <v>5</v>
      </c>
      <c r="D1790" s="37" t="n">
        <v>3</v>
      </c>
      <c r="E1790" s="37" t="n">
        <v>5</v>
      </c>
      <c r="F1790" s="37" t="n">
        <v>4</v>
      </c>
      <c r="G1790" s="37" t="n">
        <v>4</v>
      </c>
      <c r="H1790" s="37" t="n">
        <v>7</v>
      </c>
      <c r="I1790" s="37" t="str">
        <f aca="false">IFERROR(VLOOKUP(A1790,Employees!$A$2:$I$1501,9,FALSE()),"Unknown")</f>
        <v>Data &amp; AI</v>
      </c>
    </row>
    <row r="1791" customFormat="false" ht="15" hidden="false" customHeight="false" outlineLevel="0" collapsed="false">
      <c r="A1791" s="37" t="s">
        <v>982</v>
      </c>
      <c r="B1791" s="37" t="n">
        <v>2026</v>
      </c>
      <c r="C1791" s="37" t="n">
        <v>2</v>
      </c>
      <c r="D1791" s="37" t="n">
        <v>3</v>
      </c>
      <c r="E1791" s="37" t="n">
        <v>3</v>
      </c>
      <c r="F1791" s="37" t="n">
        <v>4</v>
      </c>
      <c r="G1791" s="37" t="n">
        <v>4</v>
      </c>
      <c r="H1791" s="37" t="n">
        <v>8</v>
      </c>
      <c r="I1791" s="37" t="str">
        <f aca="false">IFERROR(VLOOKUP(A1791,Employees!$A$2:$I$1501,9,FALSE()),"Unknown")</f>
        <v>Engineering</v>
      </c>
    </row>
    <row r="1792" customFormat="false" ht="15" hidden="false" customHeight="false" outlineLevel="0" collapsed="false">
      <c r="A1792" s="37" t="s">
        <v>536</v>
      </c>
      <c r="B1792" s="37" t="n">
        <v>2026</v>
      </c>
      <c r="C1792" s="37" t="n">
        <v>4</v>
      </c>
      <c r="D1792" s="37" t="n">
        <v>5</v>
      </c>
      <c r="E1792" s="37" t="n">
        <v>2</v>
      </c>
      <c r="F1792" s="37" t="n">
        <v>2</v>
      </c>
      <c r="G1792" s="37" t="n">
        <v>2</v>
      </c>
      <c r="H1792" s="37" t="n">
        <v>10</v>
      </c>
      <c r="I1792" s="37" t="str">
        <f aca="false">IFERROR(VLOOKUP(A1792,Employees!$A$2:$I$1501,9,FALSE()),"Unknown")</f>
        <v>Finance</v>
      </c>
    </row>
    <row r="1793" customFormat="false" ht="15" hidden="false" customHeight="false" outlineLevel="0" collapsed="false">
      <c r="A1793" s="37" t="s">
        <v>1065</v>
      </c>
      <c r="B1793" s="37" t="n">
        <v>2026</v>
      </c>
      <c r="C1793" s="37" t="n">
        <v>2</v>
      </c>
      <c r="D1793" s="37" t="n">
        <v>4</v>
      </c>
      <c r="E1793" s="37" t="n">
        <v>3</v>
      </c>
      <c r="F1793" s="37" t="n">
        <v>4</v>
      </c>
      <c r="G1793" s="37" t="n">
        <v>3</v>
      </c>
      <c r="H1793" s="37" t="n">
        <v>8</v>
      </c>
      <c r="I1793" s="37" t="str">
        <f aca="false">IFERROR(VLOOKUP(A1793,Employees!$A$2:$I$1501,9,FALSE()),"Unknown")</f>
        <v>Engineering</v>
      </c>
    </row>
    <row r="1794" customFormat="false" ht="15" hidden="false" customHeight="false" outlineLevel="0" collapsed="false">
      <c r="A1794" s="37" t="s">
        <v>1023</v>
      </c>
      <c r="B1794" s="37" t="n">
        <v>2026</v>
      </c>
      <c r="C1794" s="37" t="n">
        <v>3</v>
      </c>
      <c r="D1794" s="37" t="n">
        <v>4</v>
      </c>
      <c r="E1794" s="37" t="n">
        <v>5</v>
      </c>
      <c r="F1794" s="37" t="n">
        <v>5</v>
      </c>
      <c r="G1794" s="37" t="n">
        <v>3</v>
      </c>
      <c r="H1794" s="37" t="n">
        <v>6</v>
      </c>
      <c r="I1794" s="37" t="str">
        <f aca="false">IFERROR(VLOOKUP(A1794,Employees!$A$2:$I$1501,9,FALSE()),"Unknown")</f>
        <v>Customer Support</v>
      </c>
    </row>
    <row r="1795" customFormat="false" ht="15" hidden="false" customHeight="false" outlineLevel="0" collapsed="false">
      <c r="A1795" s="37" t="s">
        <v>931</v>
      </c>
      <c r="B1795" s="37" t="n">
        <v>2026</v>
      </c>
      <c r="C1795" s="37" t="n">
        <v>4</v>
      </c>
      <c r="D1795" s="37" t="n">
        <v>5</v>
      </c>
      <c r="E1795" s="37" t="n">
        <v>4</v>
      </c>
      <c r="F1795" s="37" t="n">
        <v>4</v>
      </c>
      <c r="G1795" s="37" t="n">
        <v>4</v>
      </c>
      <c r="H1795" s="37" t="n">
        <v>9</v>
      </c>
      <c r="I1795" s="37" t="str">
        <f aca="false">IFERROR(VLOOKUP(A1795,Employees!$A$2:$I$1501,9,FALSE()),"Unknown")</f>
        <v>Customer Support</v>
      </c>
    </row>
    <row r="1796" customFormat="false" ht="15" hidden="false" customHeight="false" outlineLevel="0" collapsed="false">
      <c r="A1796" s="37" t="s">
        <v>1478</v>
      </c>
      <c r="B1796" s="37" t="n">
        <v>2026</v>
      </c>
      <c r="C1796" s="37" t="n">
        <v>5</v>
      </c>
      <c r="D1796" s="37" t="n">
        <v>2</v>
      </c>
      <c r="E1796" s="37" t="n">
        <v>3</v>
      </c>
      <c r="F1796" s="37" t="n">
        <v>4</v>
      </c>
      <c r="G1796" s="37" t="n">
        <v>5</v>
      </c>
      <c r="H1796" s="37" t="n">
        <v>10</v>
      </c>
      <c r="I1796" s="37" t="str">
        <f aca="false">IFERROR(VLOOKUP(A1796,Employees!$A$2:$I$1501,9,FALSE()),"Unknown")</f>
        <v>Engineering</v>
      </c>
    </row>
    <row r="1797" customFormat="false" ht="15" hidden="false" customHeight="false" outlineLevel="0" collapsed="false">
      <c r="A1797" s="37" t="s">
        <v>1762</v>
      </c>
      <c r="B1797" s="37" t="n">
        <v>2026</v>
      </c>
      <c r="C1797" s="37" t="n">
        <v>4</v>
      </c>
      <c r="D1797" s="37" t="n">
        <v>4</v>
      </c>
      <c r="E1797" s="37" t="n">
        <v>3</v>
      </c>
      <c r="F1797" s="37" t="n">
        <v>3</v>
      </c>
      <c r="G1797" s="37" t="n">
        <v>2</v>
      </c>
      <c r="H1797" s="37" t="n">
        <v>7</v>
      </c>
      <c r="I1797" s="37" t="str">
        <f aca="false">IFERROR(VLOOKUP(A1797,Employees!$A$2:$I$1501,9,FALSE()),"Unknown")</f>
        <v>Human Resources</v>
      </c>
    </row>
    <row r="1798" customFormat="false" ht="15" hidden="false" customHeight="false" outlineLevel="0" collapsed="false">
      <c r="A1798" s="37" t="s">
        <v>390</v>
      </c>
      <c r="B1798" s="37" t="n">
        <v>2026</v>
      </c>
      <c r="C1798" s="37" t="n">
        <v>3</v>
      </c>
      <c r="D1798" s="37" t="n">
        <v>5</v>
      </c>
      <c r="E1798" s="37" t="n">
        <v>4</v>
      </c>
      <c r="F1798" s="37" t="n">
        <v>4</v>
      </c>
      <c r="G1798" s="37" t="n">
        <v>4</v>
      </c>
      <c r="H1798" s="37" t="n">
        <v>7</v>
      </c>
      <c r="I1798" s="37" t="str">
        <f aca="false">IFERROR(VLOOKUP(A1798,Employees!$A$2:$I$1501,9,FALSE()),"Unknown")</f>
        <v>Engineering</v>
      </c>
    </row>
    <row r="1799" customFormat="false" ht="15" hidden="false" customHeight="false" outlineLevel="0" collapsed="false">
      <c r="A1799" s="37" t="s">
        <v>1345</v>
      </c>
      <c r="B1799" s="37" t="n">
        <v>2026</v>
      </c>
      <c r="C1799" s="37" t="n">
        <v>2</v>
      </c>
      <c r="D1799" s="37" t="n">
        <v>2</v>
      </c>
      <c r="E1799" s="37" t="n">
        <v>4</v>
      </c>
      <c r="F1799" s="37" t="n">
        <v>3</v>
      </c>
      <c r="G1799" s="37" t="n">
        <v>2</v>
      </c>
      <c r="H1799" s="37" t="n">
        <v>10</v>
      </c>
      <c r="I1799" s="37" t="str">
        <f aca="false">IFERROR(VLOOKUP(A1799,Employees!$A$2:$I$1501,9,FALSE()),"Unknown")</f>
        <v>Operations</v>
      </c>
    </row>
    <row r="1800" customFormat="false" ht="15" hidden="false" customHeight="false" outlineLevel="0" collapsed="false">
      <c r="A1800" s="37" t="s">
        <v>1892</v>
      </c>
      <c r="B1800" s="37" t="n">
        <v>2026</v>
      </c>
      <c r="C1800" s="37" t="n">
        <v>5</v>
      </c>
      <c r="D1800" s="37" t="n">
        <v>5</v>
      </c>
      <c r="E1800" s="37" t="n">
        <v>4</v>
      </c>
      <c r="F1800" s="37" t="n">
        <v>4</v>
      </c>
      <c r="G1800" s="37" t="n">
        <v>4</v>
      </c>
      <c r="H1800" s="37" t="n">
        <v>8</v>
      </c>
      <c r="I1800" s="37" t="str">
        <f aca="false">IFERROR(VLOOKUP(A1800,Employees!$A$2:$I$1501,9,FALSE()),"Unknown")</f>
        <v>Data &amp; AI</v>
      </c>
    </row>
    <row r="1801" customFormat="false" ht="15" hidden="false" customHeight="false" outlineLevel="0" collapsed="false">
      <c r="A1801" s="37" t="s">
        <v>506</v>
      </c>
      <c r="B1801" s="37" t="n">
        <v>2026</v>
      </c>
      <c r="C1801" s="37" t="n">
        <v>4</v>
      </c>
      <c r="D1801" s="37" t="n">
        <v>4</v>
      </c>
      <c r="E1801" s="37" t="n">
        <v>4</v>
      </c>
      <c r="F1801" s="37" t="n">
        <v>1</v>
      </c>
      <c r="G1801" s="37" t="n">
        <v>5</v>
      </c>
      <c r="H1801" s="37" t="n">
        <v>8</v>
      </c>
      <c r="I1801" s="37" t="str">
        <f aca="false">IFERROR(VLOOKUP(A1801,Employees!$A$2:$I$1501,9,FALSE()),"Unknown")</f>
        <v>Data &amp; AI</v>
      </c>
    </row>
    <row r="1802" customFormat="false" ht="15" hidden="false" customHeight="false" outlineLevel="0" collapsed="false">
      <c r="A1802" s="37" t="s">
        <v>818</v>
      </c>
      <c r="B1802" s="37" t="n">
        <v>2026</v>
      </c>
      <c r="C1802" s="37" t="n">
        <v>2</v>
      </c>
      <c r="D1802" s="37" t="n">
        <v>3</v>
      </c>
      <c r="E1802" s="37" t="n">
        <v>4</v>
      </c>
      <c r="F1802" s="37" t="n">
        <v>2</v>
      </c>
      <c r="G1802" s="37" t="n">
        <v>3</v>
      </c>
      <c r="H1802" s="37" t="n">
        <v>5</v>
      </c>
      <c r="I1802" s="37" t="str">
        <f aca="false">IFERROR(VLOOKUP(A1802,Employees!$A$2:$I$1501,9,FALSE()),"Unknown")</f>
        <v>Engineering</v>
      </c>
    </row>
    <row r="1803" customFormat="false" ht="15" hidden="false" customHeight="false" outlineLevel="0" collapsed="false">
      <c r="A1803" s="37" t="s">
        <v>808</v>
      </c>
      <c r="B1803" s="37" t="n">
        <v>2026</v>
      </c>
      <c r="C1803" s="37" t="n">
        <v>3</v>
      </c>
      <c r="D1803" s="37" t="n">
        <v>4</v>
      </c>
      <c r="E1803" s="37" t="n">
        <v>3</v>
      </c>
      <c r="F1803" s="37" t="n">
        <v>4</v>
      </c>
      <c r="G1803" s="37" t="n">
        <v>4</v>
      </c>
      <c r="H1803" s="37" t="n">
        <v>7</v>
      </c>
      <c r="I1803" s="37" t="str">
        <f aca="false">IFERROR(VLOOKUP(A1803,Employees!$A$2:$I$1501,9,FALSE()),"Unknown")</f>
        <v>Human Resources</v>
      </c>
    </row>
    <row r="1804" customFormat="false" ht="15" hidden="false" customHeight="false" outlineLevel="0" collapsed="false">
      <c r="A1804" s="37" t="s">
        <v>703</v>
      </c>
      <c r="B1804" s="37" t="n">
        <v>2026</v>
      </c>
      <c r="C1804" s="37" t="n">
        <v>4</v>
      </c>
      <c r="D1804" s="37" t="n">
        <v>5</v>
      </c>
      <c r="E1804" s="37" t="n">
        <v>4</v>
      </c>
      <c r="F1804" s="37" t="n">
        <v>4</v>
      </c>
      <c r="G1804" s="37" t="n">
        <v>4</v>
      </c>
      <c r="H1804" s="37" t="n">
        <v>9</v>
      </c>
      <c r="I1804" s="37" t="str">
        <f aca="false">IFERROR(VLOOKUP(A1804,Employees!$A$2:$I$1501,9,FALSE()),"Unknown")</f>
        <v>Sales</v>
      </c>
    </row>
    <row r="1805" customFormat="false" ht="15" hidden="false" customHeight="false" outlineLevel="0" collapsed="false">
      <c r="A1805" s="37" t="s">
        <v>744</v>
      </c>
      <c r="B1805" s="37" t="n">
        <v>2026</v>
      </c>
      <c r="C1805" s="37" t="n">
        <v>4</v>
      </c>
      <c r="D1805" s="37" t="n">
        <v>3</v>
      </c>
      <c r="E1805" s="37" t="n">
        <v>4</v>
      </c>
      <c r="F1805" s="37" t="n">
        <v>4</v>
      </c>
      <c r="G1805" s="37" t="n">
        <v>4</v>
      </c>
      <c r="H1805" s="37" t="n">
        <v>10</v>
      </c>
      <c r="I1805" s="37" t="str">
        <f aca="false">IFERROR(VLOOKUP(A1805,Employees!$A$2:$I$1501,9,FALSE()),"Unknown")</f>
        <v>Sales</v>
      </c>
    </row>
    <row r="1806" customFormat="false" ht="15" hidden="false" customHeight="false" outlineLevel="0" collapsed="false">
      <c r="A1806" s="37" t="s">
        <v>1749</v>
      </c>
      <c r="B1806" s="37" t="n">
        <v>2026</v>
      </c>
      <c r="C1806" s="37" t="n">
        <v>3</v>
      </c>
      <c r="D1806" s="37" t="n">
        <v>2</v>
      </c>
      <c r="E1806" s="37" t="n">
        <v>4</v>
      </c>
      <c r="F1806" s="37" t="n">
        <v>4</v>
      </c>
      <c r="G1806" s="37" t="n">
        <v>3</v>
      </c>
      <c r="H1806" s="37" t="n">
        <v>8</v>
      </c>
      <c r="I1806" s="37" t="str">
        <f aca="false">IFERROR(VLOOKUP(A1806,Employees!$A$2:$I$1501,9,FALSE()),"Unknown")</f>
        <v>Data &amp; AI</v>
      </c>
    </row>
    <row r="1807" customFormat="false" ht="15" hidden="false" customHeight="false" outlineLevel="0" collapsed="false">
      <c r="A1807" s="37" t="s">
        <v>1826</v>
      </c>
      <c r="B1807" s="37" t="n">
        <v>2026</v>
      </c>
      <c r="C1807" s="37" t="n">
        <v>4</v>
      </c>
      <c r="D1807" s="37" t="n">
        <v>4</v>
      </c>
      <c r="E1807" s="37" t="n">
        <v>3</v>
      </c>
      <c r="F1807" s="37" t="n">
        <v>5</v>
      </c>
      <c r="G1807" s="37" t="n">
        <v>5</v>
      </c>
      <c r="H1807" s="37" t="n">
        <v>6</v>
      </c>
      <c r="I1807" s="37" t="str">
        <f aca="false">IFERROR(VLOOKUP(A1807,Employees!$A$2:$I$1501,9,FALSE()),"Unknown")</f>
        <v>Operations</v>
      </c>
    </row>
    <row r="1808" customFormat="false" ht="15" hidden="false" customHeight="false" outlineLevel="0" collapsed="false">
      <c r="A1808" s="37" t="s">
        <v>1652</v>
      </c>
      <c r="B1808" s="37" t="n">
        <v>2026</v>
      </c>
      <c r="C1808" s="37" t="n">
        <v>2</v>
      </c>
      <c r="D1808" s="37" t="n">
        <v>3</v>
      </c>
      <c r="E1808" s="37" t="n">
        <v>5</v>
      </c>
      <c r="F1808" s="37" t="n">
        <v>3</v>
      </c>
      <c r="G1808" s="37" t="n">
        <v>4</v>
      </c>
      <c r="H1808" s="37" t="n">
        <v>5</v>
      </c>
      <c r="I1808" s="37" t="str">
        <f aca="false">IFERROR(VLOOKUP(A1808,Employees!$A$2:$I$1501,9,FALSE()),"Unknown")</f>
        <v>Human Resources</v>
      </c>
    </row>
    <row r="1809" customFormat="false" ht="15" hidden="false" customHeight="false" outlineLevel="0" collapsed="false">
      <c r="A1809" s="37" t="s">
        <v>1572</v>
      </c>
      <c r="B1809" s="37" t="n">
        <v>2026</v>
      </c>
      <c r="C1809" s="37" t="n">
        <v>5</v>
      </c>
      <c r="D1809" s="37" t="n">
        <v>3</v>
      </c>
      <c r="E1809" s="37" t="n">
        <v>4</v>
      </c>
      <c r="F1809" s="37" t="n">
        <v>3</v>
      </c>
      <c r="G1809" s="37" t="n">
        <v>2</v>
      </c>
      <c r="H1809" s="37" t="n">
        <v>7</v>
      </c>
      <c r="I1809" s="37" t="str">
        <f aca="false">IFERROR(VLOOKUP(A1809,Employees!$A$2:$I$1501,9,FALSE()),"Unknown")</f>
        <v>Data &amp; AI</v>
      </c>
    </row>
    <row r="1810" customFormat="false" ht="15" hidden="false" customHeight="false" outlineLevel="0" collapsed="false">
      <c r="A1810" s="37" t="s">
        <v>1328</v>
      </c>
      <c r="B1810" s="37" t="n">
        <v>2026</v>
      </c>
      <c r="C1810" s="37" t="n">
        <v>3</v>
      </c>
      <c r="D1810" s="37" t="n">
        <v>4</v>
      </c>
      <c r="E1810" s="37" t="n">
        <v>2</v>
      </c>
      <c r="F1810" s="37" t="n">
        <v>2</v>
      </c>
      <c r="G1810" s="37" t="n">
        <v>3</v>
      </c>
      <c r="H1810" s="37" t="n">
        <v>7</v>
      </c>
      <c r="I1810" s="37" t="str">
        <f aca="false">IFERROR(VLOOKUP(A1810,Employees!$A$2:$I$1501,9,FALSE()),"Unknown")</f>
        <v>Data &amp; AI</v>
      </c>
    </row>
    <row r="1811" customFormat="false" ht="15" hidden="false" customHeight="false" outlineLevel="0" collapsed="false">
      <c r="A1811" s="37" t="s">
        <v>861</v>
      </c>
      <c r="B1811" s="37" t="n">
        <v>2026</v>
      </c>
      <c r="C1811" s="37" t="n">
        <v>3</v>
      </c>
      <c r="D1811" s="37" t="n">
        <v>4</v>
      </c>
      <c r="E1811" s="37" t="n">
        <v>3</v>
      </c>
      <c r="F1811" s="37" t="n">
        <v>3</v>
      </c>
      <c r="G1811" s="37" t="n">
        <v>3</v>
      </c>
      <c r="H1811" s="37" t="n">
        <v>5</v>
      </c>
      <c r="I1811" s="37" t="str">
        <f aca="false">IFERROR(VLOOKUP(A1811,Employees!$A$2:$I$1501,9,FALSE()),"Unknown")</f>
        <v>Human Resources</v>
      </c>
    </row>
    <row r="1812" customFormat="false" ht="15" hidden="false" customHeight="false" outlineLevel="0" collapsed="false">
      <c r="A1812" s="37" t="s">
        <v>1475</v>
      </c>
      <c r="B1812" s="37" t="n">
        <v>2026</v>
      </c>
      <c r="C1812" s="37" t="n">
        <v>4</v>
      </c>
      <c r="D1812" s="37" t="n">
        <v>5</v>
      </c>
      <c r="E1812" s="37" t="n">
        <v>4</v>
      </c>
      <c r="F1812" s="37" t="n">
        <v>5</v>
      </c>
      <c r="G1812" s="37" t="n">
        <v>5</v>
      </c>
      <c r="H1812" s="37" t="n">
        <v>7</v>
      </c>
      <c r="I1812" s="37" t="str">
        <f aca="false">IFERROR(VLOOKUP(A1812,Employees!$A$2:$I$1501,9,FALSE()),"Unknown")</f>
        <v>Customer Support</v>
      </c>
    </row>
    <row r="1813" customFormat="false" ht="15" hidden="false" customHeight="false" outlineLevel="0" collapsed="false">
      <c r="A1813" s="37" t="s">
        <v>1366</v>
      </c>
      <c r="B1813" s="37" t="n">
        <v>2026</v>
      </c>
      <c r="C1813" s="37" t="n">
        <v>5</v>
      </c>
      <c r="D1813" s="37" t="n">
        <v>4</v>
      </c>
      <c r="E1813" s="37" t="n">
        <v>2</v>
      </c>
      <c r="F1813" s="37" t="n">
        <v>3</v>
      </c>
      <c r="G1813" s="37" t="n">
        <v>3</v>
      </c>
      <c r="H1813" s="37" t="n">
        <v>9</v>
      </c>
      <c r="I1813" s="37" t="str">
        <f aca="false">IFERROR(VLOOKUP(A1813,Employees!$A$2:$I$1501,9,FALSE()),"Unknown")</f>
        <v>Engineering</v>
      </c>
    </row>
    <row r="1814" customFormat="false" ht="15" hidden="false" customHeight="false" outlineLevel="0" collapsed="false">
      <c r="A1814" s="37" t="s">
        <v>849</v>
      </c>
      <c r="B1814" s="37" t="n">
        <v>2026</v>
      </c>
      <c r="C1814" s="37" t="n">
        <v>3</v>
      </c>
      <c r="D1814" s="37" t="n">
        <v>3</v>
      </c>
      <c r="E1814" s="37" t="n">
        <v>4</v>
      </c>
      <c r="F1814" s="37" t="n">
        <v>3</v>
      </c>
      <c r="G1814" s="37" t="n">
        <v>4</v>
      </c>
      <c r="H1814" s="37" t="n">
        <v>8</v>
      </c>
      <c r="I1814" s="37" t="str">
        <f aca="false">IFERROR(VLOOKUP(A1814,Employees!$A$2:$I$1501,9,FALSE()),"Unknown")</f>
        <v>Marketing</v>
      </c>
    </row>
    <row r="1815" customFormat="false" ht="15" hidden="false" customHeight="false" outlineLevel="0" collapsed="false">
      <c r="A1815" s="37" t="s">
        <v>835</v>
      </c>
      <c r="B1815" s="37" t="n">
        <v>2026</v>
      </c>
      <c r="C1815" s="37" t="n">
        <v>2</v>
      </c>
      <c r="D1815" s="37" t="n">
        <v>5</v>
      </c>
      <c r="E1815" s="37" t="n">
        <v>4</v>
      </c>
      <c r="F1815" s="37" t="n">
        <v>3</v>
      </c>
      <c r="G1815" s="37" t="n">
        <v>4</v>
      </c>
      <c r="H1815" s="37" t="n">
        <v>4</v>
      </c>
      <c r="I1815" s="37" t="str">
        <f aca="false">IFERROR(VLOOKUP(A1815,Employees!$A$2:$I$1501,9,FALSE()),"Unknown")</f>
        <v>Customer Support</v>
      </c>
    </row>
    <row r="1816" customFormat="false" ht="15" hidden="false" customHeight="false" outlineLevel="0" collapsed="false">
      <c r="A1816" s="37" t="s">
        <v>715</v>
      </c>
      <c r="B1816" s="37" t="n">
        <v>2026</v>
      </c>
      <c r="C1816" s="37" t="n">
        <v>3</v>
      </c>
      <c r="D1816" s="37" t="n">
        <v>3</v>
      </c>
      <c r="E1816" s="37" t="n">
        <v>5</v>
      </c>
      <c r="F1816" s="37" t="n">
        <v>3</v>
      </c>
      <c r="G1816" s="37" t="n">
        <v>2</v>
      </c>
      <c r="H1816" s="37" t="n">
        <v>6</v>
      </c>
      <c r="I1816" s="37" t="str">
        <f aca="false">IFERROR(VLOOKUP(A1816,Employees!$A$2:$I$1501,9,FALSE()),"Unknown")</f>
        <v>Marketing</v>
      </c>
    </row>
    <row r="1817" customFormat="false" ht="15" hidden="false" customHeight="false" outlineLevel="0" collapsed="false">
      <c r="A1817" s="37" t="s">
        <v>1732</v>
      </c>
      <c r="B1817" s="37" t="n">
        <v>2026</v>
      </c>
      <c r="C1817" s="37" t="n">
        <v>5</v>
      </c>
      <c r="D1817" s="37" t="n">
        <v>4</v>
      </c>
      <c r="E1817" s="37" t="n">
        <v>4</v>
      </c>
      <c r="F1817" s="37" t="n">
        <v>4</v>
      </c>
      <c r="G1817" s="37" t="n">
        <v>4</v>
      </c>
      <c r="H1817" s="37" t="n">
        <v>5</v>
      </c>
      <c r="I1817" s="37" t="str">
        <f aca="false">IFERROR(VLOOKUP(A1817,Employees!$A$2:$I$1501,9,FALSE()),"Unknown")</f>
        <v>Engineering</v>
      </c>
    </row>
    <row r="1818" customFormat="false" ht="15" hidden="false" customHeight="false" outlineLevel="0" collapsed="false">
      <c r="A1818" s="37" t="s">
        <v>1207</v>
      </c>
      <c r="B1818" s="37" t="n">
        <v>2026</v>
      </c>
      <c r="C1818" s="37" t="n">
        <v>2</v>
      </c>
      <c r="D1818" s="37" t="n">
        <v>2</v>
      </c>
      <c r="E1818" s="37" t="n">
        <v>2</v>
      </c>
      <c r="F1818" s="37" t="n">
        <v>2</v>
      </c>
      <c r="G1818" s="37" t="n">
        <v>5</v>
      </c>
      <c r="H1818" s="37" t="n">
        <v>5</v>
      </c>
      <c r="I1818" s="37" t="str">
        <f aca="false">IFERROR(VLOOKUP(A1818,Employees!$A$2:$I$1501,9,FALSE()),"Unknown")</f>
        <v>Marketing</v>
      </c>
    </row>
    <row r="1819" customFormat="false" ht="15" hidden="false" customHeight="false" outlineLevel="0" collapsed="false">
      <c r="A1819" s="37" t="s">
        <v>725</v>
      </c>
      <c r="B1819" s="37" t="n">
        <v>2026</v>
      </c>
      <c r="C1819" s="37" t="n">
        <v>3</v>
      </c>
      <c r="D1819" s="37" t="n">
        <v>3</v>
      </c>
      <c r="E1819" s="37" t="n">
        <v>3</v>
      </c>
      <c r="F1819" s="37" t="n">
        <v>3</v>
      </c>
      <c r="G1819" s="37" t="n">
        <v>2</v>
      </c>
      <c r="H1819" s="37" t="n">
        <v>8</v>
      </c>
      <c r="I1819" s="37" t="str">
        <f aca="false">IFERROR(VLOOKUP(A1819,Employees!$A$2:$I$1501,9,FALSE()),"Unknown")</f>
        <v>Sales</v>
      </c>
    </row>
    <row r="1820" customFormat="false" ht="15" hidden="false" customHeight="false" outlineLevel="0" collapsed="false">
      <c r="A1820" s="37" t="s">
        <v>1827</v>
      </c>
      <c r="B1820" s="37" t="n">
        <v>2026</v>
      </c>
      <c r="C1820" s="37" t="n">
        <v>3</v>
      </c>
      <c r="D1820" s="37" t="n">
        <v>3</v>
      </c>
      <c r="E1820" s="37" t="n">
        <v>3</v>
      </c>
      <c r="F1820" s="37" t="n">
        <v>4</v>
      </c>
      <c r="G1820" s="37" t="n">
        <v>3</v>
      </c>
      <c r="H1820" s="37" t="n">
        <v>7</v>
      </c>
      <c r="I1820" s="37" t="str">
        <f aca="false">IFERROR(VLOOKUP(A1820,Employees!$A$2:$I$1501,9,FALSE()),"Unknown")</f>
        <v>Engineering</v>
      </c>
    </row>
    <row r="1821" customFormat="false" ht="15" hidden="false" customHeight="false" outlineLevel="0" collapsed="false">
      <c r="A1821" s="37" t="s">
        <v>592</v>
      </c>
      <c r="B1821" s="37" t="n">
        <v>2026</v>
      </c>
      <c r="C1821" s="37" t="n">
        <v>4</v>
      </c>
      <c r="D1821" s="37" t="n">
        <v>4</v>
      </c>
      <c r="E1821" s="37" t="n">
        <v>3</v>
      </c>
      <c r="F1821" s="37" t="n">
        <v>2</v>
      </c>
      <c r="G1821" s="37" t="n">
        <v>3</v>
      </c>
      <c r="H1821" s="37" t="n">
        <v>5</v>
      </c>
      <c r="I1821" s="37" t="str">
        <f aca="false">IFERROR(VLOOKUP(A1821,Employees!$A$2:$I$1501,9,FALSE()),"Unknown")</f>
        <v>Customer Support</v>
      </c>
    </row>
    <row r="1822" customFormat="false" ht="15" hidden="false" customHeight="false" outlineLevel="0" collapsed="false">
      <c r="A1822" s="37" t="s">
        <v>1008</v>
      </c>
      <c r="B1822" s="37" t="n">
        <v>2026</v>
      </c>
      <c r="C1822" s="37" t="n">
        <v>2</v>
      </c>
      <c r="D1822" s="37" t="n">
        <v>3</v>
      </c>
      <c r="E1822" s="37" t="n">
        <v>3</v>
      </c>
      <c r="F1822" s="37" t="n">
        <v>5</v>
      </c>
      <c r="G1822" s="37" t="n">
        <v>4</v>
      </c>
      <c r="H1822" s="37" t="n">
        <v>9</v>
      </c>
      <c r="I1822" s="37" t="str">
        <f aca="false">IFERROR(VLOOKUP(A1822,Employees!$A$2:$I$1501,9,FALSE()),"Unknown")</f>
        <v>Finance</v>
      </c>
    </row>
    <row r="1823" customFormat="false" ht="15" hidden="false" customHeight="false" outlineLevel="0" collapsed="false">
      <c r="A1823" s="37" t="s">
        <v>1925</v>
      </c>
      <c r="B1823" s="37" t="n">
        <v>2026</v>
      </c>
      <c r="C1823" s="37" t="n">
        <v>3</v>
      </c>
      <c r="D1823" s="37" t="n">
        <v>3</v>
      </c>
      <c r="E1823" s="37" t="n">
        <v>5</v>
      </c>
      <c r="F1823" s="37" t="n">
        <v>3</v>
      </c>
      <c r="G1823" s="37" t="n">
        <v>4</v>
      </c>
      <c r="H1823" s="37" t="n">
        <v>10</v>
      </c>
      <c r="I1823" s="37" t="str">
        <f aca="false">IFERROR(VLOOKUP(A1823,Employees!$A$2:$I$1501,9,FALSE()),"Unknown")</f>
        <v>Marketing</v>
      </c>
    </row>
    <row r="1824" customFormat="false" ht="15" hidden="false" customHeight="false" outlineLevel="0" collapsed="false">
      <c r="A1824" s="37" t="s">
        <v>1098</v>
      </c>
      <c r="B1824" s="37" t="n">
        <v>2026</v>
      </c>
      <c r="C1824" s="37" t="n">
        <v>3</v>
      </c>
      <c r="D1824" s="37" t="n">
        <v>4</v>
      </c>
      <c r="E1824" s="37" t="n">
        <v>4</v>
      </c>
      <c r="F1824" s="37" t="n">
        <v>3</v>
      </c>
      <c r="G1824" s="37" t="n">
        <v>4</v>
      </c>
      <c r="H1824" s="37" t="n">
        <v>5</v>
      </c>
      <c r="I1824" s="37" t="str">
        <f aca="false">IFERROR(VLOOKUP(A1824,Employees!$A$2:$I$1501,9,FALSE()),"Unknown")</f>
        <v>Engineering</v>
      </c>
    </row>
    <row r="1825" customFormat="false" ht="15" hidden="false" customHeight="false" outlineLevel="0" collapsed="false">
      <c r="A1825" s="37" t="s">
        <v>1600</v>
      </c>
      <c r="B1825" s="37" t="n">
        <v>2026</v>
      </c>
      <c r="C1825" s="37" t="n">
        <v>4</v>
      </c>
      <c r="D1825" s="37" t="n">
        <v>4</v>
      </c>
      <c r="E1825" s="37" t="n">
        <v>4</v>
      </c>
      <c r="F1825" s="37" t="n">
        <v>3</v>
      </c>
      <c r="G1825" s="37" t="n">
        <v>4</v>
      </c>
      <c r="H1825" s="37" t="n">
        <v>10</v>
      </c>
      <c r="I1825" s="37" t="str">
        <f aca="false">IFERROR(VLOOKUP(A1825,Employees!$A$2:$I$1501,9,FALSE()),"Unknown")</f>
        <v>Engineering</v>
      </c>
    </row>
    <row r="1826" customFormat="false" ht="15" hidden="false" customHeight="false" outlineLevel="0" collapsed="false">
      <c r="A1826" s="37" t="s">
        <v>1516</v>
      </c>
      <c r="B1826" s="37" t="n">
        <v>2026</v>
      </c>
      <c r="C1826" s="37" t="n">
        <v>2</v>
      </c>
      <c r="D1826" s="37" t="n">
        <v>2</v>
      </c>
      <c r="E1826" s="37" t="n">
        <v>4</v>
      </c>
      <c r="F1826" s="37" t="n">
        <v>4</v>
      </c>
      <c r="G1826" s="37" t="n">
        <v>3</v>
      </c>
      <c r="H1826" s="37" t="n">
        <v>9</v>
      </c>
      <c r="I1826" s="37" t="str">
        <f aca="false">IFERROR(VLOOKUP(A1826,Employees!$A$2:$I$1501,9,FALSE()),"Unknown")</f>
        <v>Finance</v>
      </c>
    </row>
    <row r="1827" customFormat="false" ht="15" hidden="false" customHeight="false" outlineLevel="0" collapsed="false">
      <c r="A1827" s="37" t="s">
        <v>467</v>
      </c>
      <c r="B1827" s="37" t="n">
        <v>2026</v>
      </c>
      <c r="C1827" s="37" t="n">
        <v>3</v>
      </c>
      <c r="D1827" s="37" t="n">
        <v>5</v>
      </c>
      <c r="E1827" s="37" t="n">
        <v>4</v>
      </c>
      <c r="F1827" s="37" t="n">
        <v>3</v>
      </c>
      <c r="G1827" s="37" t="n">
        <v>5</v>
      </c>
      <c r="H1827" s="37" t="n">
        <v>10</v>
      </c>
      <c r="I1827" s="37" t="str">
        <f aca="false">IFERROR(VLOOKUP(A1827,Employees!$A$2:$I$1501,9,FALSE()),"Unknown")</f>
        <v>Engineering</v>
      </c>
    </row>
    <row r="1828" customFormat="false" ht="15" hidden="false" customHeight="false" outlineLevel="0" collapsed="false">
      <c r="A1828" s="37" t="s">
        <v>1575</v>
      </c>
      <c r="B1828" s="37" t="n">
        <v>2026</v>
      </c>
      <c r="C1828" s="37" t="n">
        <v>3</v>
      </c>
      <c r="D1828" s="37" t="n">
        <v>3</v>
      </c>
      <c r="E1828" s="37" t="n">
        <v>4</v>
      </c>
      <c r="F1828" s="37" t="n">
        <v>2</v>
      </c>
      <c r="G1828" s="37" t="n">
        <v>3</v>
      </c>
      <c r="H1828" s="37" t="n">
        <v>6</v>
      </c>
      <c r="I1828" s="37" t="str">
        <f aca="false">IFERROR(VLOOKUP(A1828,Employees!$A$2:$I$1501,9,FALSE()),"Unknown")</f>
        <v>Marketing</v>
      </c>
    </row>
    <row r="1829" customFormat="false" ht="15" hidden="false" customHeight="false" outlineLevel="0" collapsed="false">
      <c r="A1829" s="37" t="s">
        <v>517</v>
      </c>
      <c r="B1829" s="37" t="n">
        <v>2026</v>
      </c>
      <c r="C1829" s="37" t="n">
        <v>4</v>
      </c>
      <c r="D1829" s="37" t="n">
        <v>2</v>
      </c>
      <c r="E1829" s="37" t="n">
        <v>3</v>
      </c>
      <c r="F1829" s="37" t="n">
        <v>4</v>
      </c>
      <c r="G1829" s="37" t="n">
        <v>5</v>
      </c>
      <c r="H1829" s="37" t="n">
        <v>7</v>
      </c>
      <c r="I1829" s="37" t="str">
        <f aca="false">IFERROR(VLOOKUP(A1829,Employees!$A$2:$I$1501,9,FALSE()),"Unknown")</f>
        <v>Data &amp; AI</v>
      </c>
    </row>
    <row r="1830" customFormat="false" ht="15" hidden="false" customHeight="false" outlineLevel="0" collapsed="false">
      <c r="A1830" s="37" t="s">
        <v>921</v>
      </c>
      <c r="B1830" s="37" t="n">
        <v>2026</v>
      </c>
      <c r="C1830" s="37" t="n">
        <v>4</v>
      </c>
      <c r="D1830" s="37" t="n">
        <v>2</v>
      </c>
      <c r="E1830" s="37" t="n">
        <v>3</v>
      </c>
      <c r="F1830" s="37" t="n">
        <v>4</v>
      </c>
      <c r="G1830" s="37" t="n">
        <v>3</v>
      </c>
      <c r="H1830" s="37" t="n">
        <v>9</v>
      </c>
      <c r="I1830" s="37" t="str">
        <f aca="false">IFERROR(VLOOKUP(A1830,Employees!$A$2:$I$1501,9,FALSE()),"Unknown")</f>
        <v>Engineering</v>
      </c>
    </row>
    <row r="1831" customFormat="false" ht="15" hidden="false" customHeight="false" outlineLevel="0" collapsed="false">
      <c r="A1831" s="37" t="s">
        <v>1356</v>
      </c>
      <c r="B1831" s="37" t="n">
        <v>2026</v>
      </c>
      <c r="C1831" s="37" t="n">
        <v>3</v>
      </c>
      <c r="D1831" s="37" t="n">
        <v>3</v>
      </c>
      <c r="E1831" s="37" t="n">
        <v>4</v>
      </c>
      <c r="F1831" s="37" t="n">
        <v>3</v>
      </c>
      <c r="G1831" s="37" t="n">
        <v>3</v>
      </c>
      <c r="H1831" s="37" t="n">
        <v>9</v>
      </c>
      <c r="I1831" s="37" t="str">
        <f aca="false">IFERROR(VLOOKUP(A1831,Employees!$A$2:$I$1501,9,FALSE()),"Unknown")</f>
        <v>Operations</v>
      </c>
    </row>
    <row r="1832" customFormat="false" ht="15" hidden="false" customHeight="false" outlineLevel="0" collapsed="false">
      <c r="A1832" s="37" t="s">
        <v>945</v>
      </c>
      <c r="B1832" s="37" t="n">
        <v>2026</v>
      </c>
      <c r="C1832" s="37" t="n">
        <v>3</v>
      </c>
      <c r="D1832" s="37" t="n">
        <v>5</v>
      </c>
      <c r="E1832" s="37" t="n">
        <v>2</v>
      </c>
      <c r="F1832" s="37" t="n">
        <v>3</v>
      </c>
      <c r="G1832" s="37" t="n">
        <v>5</v>
      </c>
      <c r="H1832" s="37" t="n">
        <v>10</v>
      </c>
      <c r="I1832" s="37" t="str">
        <f aca="false">IFERROR(VLOOKUP(A1832,Employees!$A$2:$I$1501,9,FALSE()),"Unknown")</f>
        <v>Engineering</v>
      </c>
    </row>
    <row r="1833" customFormat="false" ht="15" hidden="false" customHeight="false" outlineLevel="0" collapsed="false">
      <c r="A1833" s="37" t="s">
        <v>1419</v>
      </c>
      <c r="B1833" s="37" t="n">
        <v>2026</v>
      </c>
      <c r="C1833" s="37" t="n">
        <v>4</v>
      </c>
      <c r="D1833" s="37" t="n">
        <v>5</v>
      </c>
      <c r="E1833" s="37" t="n">
        <v>4</v>
      </c>
      <c r="F1833" s="37" t="n">
        <v>3</v>
      </c>
      <c r="G1833" s="37" t="n">
        <v>4</v>
      </c>
      <c r="H1833" s="37" t="n">
        <v>6</v>
      </c>
      <c r="I1833" s="37" t="str">
        <f aca="false">IFERROR(VLOOKUP(A1833,Employees!$A$2:$I$1501,9,FALSE()),"Unknown")</f>
        <v>Data &amp; AI</v>
      </c>
    </row>
    <row r="1834" customFormat="false" ht="15" hidden="false" customHeight="false" outlineLevel="0" collapsed="false">
      <c r="A1834" s="37" t="s">
        <v>1474</v>
      </c>
      <c r="B1834" s="37" t="n">
        <v>2026</v>
      </c>
      <c r="C1834" s="37" t="n">
        <v>2</v>
      </c>
      <c r="D1834" s="37" t="n">
        <v>4</v>
      </c>
      <c r="E1834" s="37" t="n">
        <v>4</v>
      </c>
      <c r="F1834" s="37" t="n">
        <v>3</v>
      </c>
      <c r="G1834" s="37" t="n">
        <v>3</v>
      </c>
      <c r="H1834" s="37" t="n">
        <v>5</v>
      </c>
      <c r="I1834" s="37" t="str">
        <f aca="false">IFERROR(VLOOKUP(A1834,Employees!$A$2:$I$1501,9,FALSE()),"Unknown")</f>
        <v>Data &amp; AI</v>
      </c>
    </row>
    <row r="1835" customFormat="false" ht="15" hidden="false" customHeight="false" outlineLevel="0" collapsed="false">
      <c r="A1835" s="37" t="s">
        <v>1623</v>
      </c>
      <c r="B1835" s="37" t="n">
        <v>2026</v>
      </c>
      <c r="C1835" s="37" t="n">
        <v>3</v>
      </c>
      <c r="D1835" s="37" t="n">
        <v>3</v>
      </c>
      <c r="E1835" s="37" t="n">
        <v>4</v>
      </c>
      <c r="F1835" s="37" t="n">
        <v>3</v>
      </c>
      <c r="G1835" s="37" t="n">
        <v>2</v>
      </c>
      <c r="H1835" s="37" t="n">
        <v>10</v>
      </c>
      <c r="I1835" s="37" t="str">
        <f aca="false">IFERROR(VLOOKUP(A1835,Employees!$A$2:$I$1501,9,FALSE()),"Unknown")</f>
        <v>Marketing</v>
      </c>
    </row>
    <row r="1836" customFormat="false" ht="15" hidden="false" customHeight="false" outlineLevel="0" collapsed="false">
      <c r="A1836" s="37" t="s">
        <v>1133</v>
      </c>
      <c r="B1836" s="37" t="n">
        <v>2026</v>
      </c>
      <c r="C1836" s="37" t="n">
        <v>4</v>
      </c>
      <c r="D1836" s="37" t="n">
        <v>4</v>
      </c>
      <c r="E1836" s="37" t="n">
        <v>4</v>
      </c>
      <c r="F1836" s="37" t="n">
        <v>4</v>
      </c>
      <c r="G1836" s="37" t="n">
        <v>4</v>
      </c>
      <c r="H1836" s="37" t="n">
        <v>8</v>
      </c>
      <c r="I1836" s="37" t="str">
        <f aca="false">IFERROR(VLOOKUP(A1836,Employees!$A$2:$I$1501,9,FALSE()),"Unknown")</f>
        <v>Operations</v>
      </c>
    </row>
    <row r="1837" customFormat="false" ht="15" hidden="false" customHeight="false" outlineLevel="0" collapsed="false">
      <c r="A1837" s="37" t="s">
        <v>1448</v>
      </c>
      <c r="B1837" s="37" t="n">
        <v>2026</v>
      </c>
      <c r="C1837" s="37" t="n">
        <v>4</v>
      </c>
      <c r="D1837" s="37" t="n">
        <v>3</v>
      </c>
      <c r="E1837" s="37" t="n">
        <v>4</v>
      </c>
      <c r="F1837" s="37" t="n">
        <v>3</v>
      </c>
      <c r="G1837" s="37" t="n">
        <v>4</v>
      </c>
      <c r="H1837" s="37" t="n">
        <v>9</v>
      </c>
      <c r="I1837" s="37" t="str">
        <f aca="false">IFERROR(VLOOKUP(A1837,Employees!$A$2:$I$1501,9,FALSE()),"Unknown")</f>
        <v>Customer Support</v>
      </c>
    </row>
    <row r="1838" customFormat="false" ht="15" hidden="false" customHeight="false" outlineLevel="0" collapsed="false">
      <c r="A1838" s="37" t="s">
        <v>564</v>
      </c>
      <c r="B1838" s="37" t="n">
        <v>2026</v>
      </c>
      <c r="C1838" s="37" t="n">
        <v>4</v>
      </c>
      <c r="D1838" s="37" t="n">
        <v>3</v>
      </c>
      <c r="E1838" s="37" t="n">
        <v>4</v>
      </c>
      <c r="F1838" s="37" t="n">
        <v>3</v>
      </c>
      <c r="G1838" s="37" t="n">
        <v>4</v>
      </c>
      <c r="H1838" s="37" t="n">
        <v>9</v>
      </c>
      <c r="I1838" s="37" t="str">
        <f aca="false">IFERROR(VLOOKUP(A1838,Employees!$A$2:$I$1501,9,FALSE()),"Unknown")</f>
        <v>Sales</v>
      </c>
    </row>
    <row r="1839" customFormat="false" ht="15" hidden="false" customHeight="false" outlineLevel="0" collapsed="false">
      <c r="A1839" s="37" t="s">
        <v>1380</v>
      </c>
      <c r="B1839" s="37" t="n">
        <v>2026</v>
      </c>
      <c r="C1839" s="37" t="n">
        <v>5</v>
      </c>
      <c r="D1839" s="37" t="n">
        <v>4</v>
      </c>
      <c r="E1839" s="37" t="n">
        <v>4</v>
      </c>
      <c r="F1839" s="37" t="n">
        <v>3</v>
      </c>
      <c r="G1839" s="37" t="n">
        <v>4</v>
      </c>
      <c r="H1839" s="37" t="n">
        <v>5</v>
      </c>
      <c r="I1839" s="37" t="str">
        <f aca="false">IFERROR(VLOOKUP(A1839,Employees!$A$2:$I$1501,9,FALSE()),"Unknown")</f>
        <v>Human Resources</v>
      </c>
    </row>
    <row r="1840" customFormat="false" ht="15" hidden="false" customHeight="false" outlineLevel="0" collapsed="false">
      <c r="A1840" s="37" t="s">
        <v>755</v>
      </c>
      <c r="B1840" s="37" t="n">
        <v>2026</v>
      </c>
      <c r="C1840" s="37" t="n">
        <v>4</v>
      </c>
      <c r="D1840" s="37" t="n">
        <v>2</v>
      </c>
      <c r="E1840" s="37" t="n">
        <v>2</v>
      </c>
      <c r="F1840" s="37" t="n">
        <v>4</v>
      </c>
      <c r="G1840" s="37" t="n">
        <v>5</v>
      </c>
      <c r="H1840" s="37" t="n">
        <v>9</v>
      </c>
      <c r="I1840" s="37" t="str">
        <f aca="false">IFERROR(VLOOKUP(A1840,Employees!$A$2:$I$1501,9,FALSE()),"Unknown")</f>
        <v>Marketing</v>
      </c>
    </row>
    <row r="1841" customFormat="false" ht="15" hidden="false" customHeight="false" outlineLevel="0" collapsed="false">
      <c r="A1841" s="37" t="s">
        <v>772</v>
      </c>
      <c r="B1841" s="37" t="n">
        <v>2026</v>
      </c>
      <c r="C1841" s="37" t="n">
        <v>3</v>
      </c>
      <c r="D1841" s="37" t="n">
        <v>2</v>
      </c>
      <c r="E1841" s="37" t="n">
        <v>3</v>
      </c>
      <c r="F1841" s="37" t="n">
        <v>3</v>
      </c>
      <c r="G1841" s="37" t="n">
        <v>3</v>
      </c>
      <c r="H1841" s="37" t="n">
        <v>5</v>
      </c>
      <c r="I1841" s="37" t="str">
        <f aca="false">IFERROR(VLOOKUP(A1841,Employees!$A$2:$I$1501,9,FALSE()),"Unknown")</f>
        <v>Finance</v>
      </c>
    </row>
    <row r="1842" customFormat="false" ht="15" hidden="false" customHeight="false" outlineLevel="0" collapsed="false">
      <c r="A1842" s="37" t="s">
        <v>886</v>
      </c>
      <c r="B1842" s="37" t="n">
        <v>2026</v>
      </c>
      <c r="C1842" s="37" t="n">
        <v>5</v>
      </c>
      <c r="D1842" s="37" t="n">
        <v>5</v>
      </c>
      <c r="E1842" s="37" t="n">
        <v>5</v>
      </c>
      <c r="F1842" s="37" t="n">
        <v>2</v>
      </c>
      <c r="G1842" s="37" t="n">
        <v>3</v>
      </c>
      <c r="H1842" s="37" t="n">
        <v>8</v>
      </c>
      <c r="I1842" s="37" t="str">
        <f aca="false">IFERROR(VLOOKUP(A1842,Employees!$A$2:$I$1501,9,FALSE()),"Unknown")</f>
        <v>Engineering</v>
      </c>
    </row>
    <row r="1843" customFormat="false" ht="15" hidden="false" customHeight="false" outlineLevel="0" collapsed="false">
      <c r="A1843" s="37" t="s">
        <v>1772</v>
      </c>
      <c r="B1843" s="37" t="n">
        <v>2026</v>
      </c>
      <c r="C1843" s="37" t="n">
        <v>4</v>
      </c>
      <c r="D1843" s="37" t="n">
        <v>3</v>
      </c>
      <c r="E1843" s="37" t="n">
        <v>3</v>
      </c>
      <c r="F1843" s="37" t="n">
        <v>3</v>
      </c>
      <c r="G1843" s="37" t="n">
        <v>5</v>
      </c>
      <c r="H1843" s="37" t="n">
        <v>5</v>
      </c>
      <c r="I1843" s="37" t="str">
        <f aca="false">IFERROR(VLOOKUP(A1843,Employees!$A$2:$I$1501,9,FALSE()),"Unknown")</f>
        <v>Engineering</v>
      </c>
    </row>
    <row r="1844" customFormat="false" ht="15" hidden="false" customHeight="false" outlineLevel="0" collapsed="false">
      <c r="A1844" s="37" t="s">
        <v>1583</v>
      </c>
      <c r="B1844" s="37" t="n">
        <v>2026</v>
      </c>
      <c r="C1844" s="37" t="n">
        <v>2</v>
      </c>
      <c r="D1844" s="37" t="n">
        <v>3</v>
      </c>
      <c r="E1844" s="37" t="n">
        <v>4</v>
      </c>
      <c r="F1844" s="37" t="n">
        <v>3</v>
      </c>
      <c r="G1844" s="37" t="n">
        <v>4</v>
      </c>
      <c r="H1844" s="37" t="n">
        <v>6</v>
      </c>
      <c r="I1844" s="37" t="str">
        <f aca="false">IFERROR(VLOOKUP(A1844,Employees!$A$2:$I$1501,9,FALSE()),"Unknown")</f>
        <v>Data &amp; AI</v>
      </c>
    </row>
    <row r="1845" customFormat="false" ht="15" hidden="false" customHeight="false" outlineLevel="0" collapsed="false">
      <c r="A1845" s="37" t="s">
        <v>358</v>
      </c>
      <c r="B1845" s="37" t="n">
        <v>2026</v>
      </c>
      <c r="C1845" s="37" t="n">
        <v>4</v>
      </c>
      <c r="D1845" s="37" t="n">
        <v>4</v>
      </c>
      <c r="E1845" s="37" t="n">
        <v>5</v>
      </c>
      <c r="F1845" s="37" t="n">
        <v>5</v>
      </c>
      <c r="G1845" s="37" t="n">
        <v>3</v>
      </c>
      <c r="H1845" s="37" t="n">
        <v>10</v>
      </c>
      <c r="I1845" s="37" t="str">
        <f aca="false">IFERROR(VLOOKUP(A1845,Employees!$A$2:$I$1501,9,FALSE()),"Unknown")</f>
        <v>Marketing</v>
      </c>
    </row>
    <row r="1846" customFormat="false" ht="15" hidden="false" customHeight="false" outlineLevel="0" collapsed="false">
      <c r="A1846" s="37" t="s">
        <v>697</v>
      </c>
      <c r="B1846" s="37" t="n">
        <v>2026</v>
      </c>
      <c r="C1846" s="37" t="n">
        <v>4</v>
      </c>
      <c r="D1846" s="37" t="n">
        <v>4</v>
      </c>
      <c r="E1846" s="37" t="n">
        <v>4</v>
      </c>
      <c r="F1846" s="37" t="n">
        <v>4</v>
      </c>
      <c r="G1846" s="37" t="n">
        <v>4</v>
      </c>
      <c r="H1846" s="37" t="n">
        <v>9</v>
      </c>
      <c r="I1846" s="37" t="str">
        <f aca="false">IFERROR(VLOOKUP(A1846,Employees!$A$2:$I$1501,9,FALSE()),"Unknown")</f>
        <v>Data &amp; AI</v>
      </c>
    </row>
    <row r="1847" customFormat="false" ht="15" hidden="false" customHeight="false" outlineLevel="0" collapsed="false">
      <c r="A1847" s="37" t="s">
        <v>873</v>
      </c>
      <c r="B1847" s="37" t="n">
        <v>2026</v>
      </c>
      <c r="C1847" s="37" t="n">
        <v>4</v>
      </c>
      <c r="D1847" s="37" t="n">
        <v>5</v>
      </c>
      <c r="E1847" s="37" t="n">
        <v>3</v>
      </c>
      <c r="F1847" s="37" t="n">
        <v>3</v>
      </c>
      <c r="G1847" s="37" t="n">
        <v>2</v>
      </c>
      <c r="H1847" s="37" t="n">
        <v>9</v>
      </c>
      <c r="I1847" s="37" t="str">
        <f aca="false">IFERROR(VLOOKUP(A1847,Employees!$A$2:$I$1501,9,FALSE()),"Unknown")</f>
        <v>Marketing</v>
      </c>
    </row>
    <row r="1848" customFormat="false" ht="15" hidden="false" customHeight="false" outlineLevel="0" collapsed="false">
      <c r="A1848" s="37" t="s">
        <v>486</v>
      </c>
      <c r="B1848" s="37" t="n">
        <v>2026</v>
      </c>
      <c r="C1848" s="37" t="n">
        <v>4</v>
      </c>
      <c r="D1848" s="37" t="n">
        <v>2</v>
      </c>
      <c r="E1848" s="37" t="n">
        <v>3</v>
      </c>
      <c r="F1848" s="37" t="n">
        <v>4</v>
      </c>
      <c r="G1848" s="37" t="n">
        <v>3</v>
      </c>
      <c r="H1848" s="37" t="n">
        <v>8</v>
      </c>
      <c r="I1848" s="37" t="str">
        <f aca="false">IFERROR(VLOOKUP(A1848,Employees!$A$2:$I$1501,9,FALSE()),"Unknown")</f>
        <v>Sales</v>
      </c>
    </row>
    <row r="1849" customFormat="false" ht="15" hidden="false" customHeight="false" outlineLevel="0" collapsed="false">
      <c r="A1849" s="37" t="s">
        <v>693</v>
      </c>
      <c r="B1849" s="37" t="n">
        <v>2026</v>
      </c>
      <c r="C1849" s="37" t="n">
        <v>4</v>
      </c>
      <c r="D1849" s="37" t="n">
        <v>4</v>
      </c>
      <c r="E1849" s="37" t="n">
        <v>4</v>
      </c>
      <c r="F1849" s="37" t="n">
        <v>3</v>
      </c>
      <c r="G1849" s="37" t="n">
        <v>4</v>
      </c>
      <c r="H1849" s="37" t="n">
        <v>5</v>
      </c>
      <c r="I1849" s="37" t="str">
        <f aca="false">IFERROR(VLOOKUP(A1849,Employees!$A$2:$I$1501,9,FALSE()),"Unknown")</f>
        <v>Marketing</v>
      </c>
    </row>
    <row r="1850" customFormat="false" ht="15" hidden="false" customHeight="false" outlineLevel="0" collapsed="false">
      <c r="A1850" s="37" t="s">
        <v>1200</v>
      </c>
      <c r="B1850" s="37" t="n">
        <v>2026</v>
      </c>
      <c r="C1850" s="37" t="n">
        <v>2</v>
      </c>
      <c r="D1850" s="37" t="n">
        <v>3</v>
      </c>
      <c r="E1850" s="37" t="n">
        <v>4</v>
      </c>
      <c r="F1850" s="37" t="n">
        <v>3</v>
      </c>
      <c r="G1850" s="37" t="n">
        <v>3</v>
      </c>
      <c r="H1850" s="37" t="n">
        <v>9</v>
      </c>
      <c r="I1850" s="37" t="str">
        <f aca="false">IFERROR(VLOOKUP(A1850,Employees!$A$2:$I$1501,9,FALSE()),"Unknown")</f>
        <v>Sales</v>
      </c>
    </row>
    <row r="1851" customFormat="false" ht="15" hidden="false" customHeight="false" outlineLevel="0" collapsed="false">
      <c r="A1851" s="37" t="s">
        <v>995</v>
      </c>
      <c r="B1851" s="37" t="n">
        <v>2026</v>
      </c>
      <c r="C1851" s="37" t="n">
        <v>4</v>
      </c>
      <c r="D1851" s="37" t="n">
        <v>5</v>
      </c>
      <c r="E1851" s="37" t="n">
        <v>3</v>
      </c>
      <c r="F1851" s="37" t="n">
        <v>5</v>
      </c>
      <c r="G1851" s="37" t="n">
        <v>5</v>
      </c>
      <c r="H1851" s="37" t="n">
        <v>10</v>
      </c>
      <c r="I1851" s="37" t="str">
        <f aca="false">IFERROR(VLOOKUP(A1851,Employees!$A$2:$I$1501,9,FALSE()),"Unknown")</f>
        <v>Operations</v>
      </c>
    </row>
    <row r="1852" customFormat="false" ht="15" hidden="false" customHeight="false" outlineLevel="0" collapsed="false">
      <c r="A1852" s="37" t="s">
        <v>1194</v>
      </c>
      <c r="B1852" s="37" t="n">
        <v>2026</v>
      </c>
      <c r="C1852" s="37" t="n">
        <v>4</v>
      </c>
      <c r="D1852" s="37" t="n">
        <v>4</v>
      </c>
      <c r="E1852" s="37" t="n">
        <v>4</v>
      </c>
      <c r="F1852" s="37" t="n">
        <v>2</v>
      </c>
      <c r="G1852" s="37" t="n">
        <v>3</v>
      </c>
      <c r="H1852" s="37" t="n">
        <v>7</v>
      </c>
      <c r="I1852" s="37" t="str">
        <f aca="false">IFERROR(VLOOKUP(A1852,Employees!$A$2:$I$1501,9,FALSE()),"Unknown")</f>
        <v>Engineering</v>
      </c>
    </row>
    <row r="1853" customFormat="false" ht="15" hidden="false" customHeight="false" outlineLevel="0" collapsed="false">
      <c r="A1853" s="37" t="s">
        <v>1722</v>
      </c>
      <c r="B1853" s="37" t="n">
        <v>2026</v>
      </c>
      <c r="C1853" s="37" t="n">
        <v>3</v>
      </c>
      <c r="D1853" s="37" t="n">
        <v>5</v>
      </c>
      <c r="E1853" s="37" t="n">
        <v>4</v>
      </c>
      <c r="F1853" s="37" t="n">
        <v>5</v>
      </c>
      <c r="G1853" s="37" t="n">
        <v>4</v>
      </c>
      <c r="H1853" s="37" t="n">
        <v>5</v>
      </c>
      <c r="I1853" s="37" t="str">
        <f aca="false">IFERROR(VLOOKUP(A1853,Employees!$A$2:$I$1501,9,FALSE()),"Unknown")</f>
        <v>Customer Support</v>
      </c>
    </row>
    <row r="1854" customFormat="false" ht="15" hidden="false" customHeight="false" outlineLevel="0" collapsed="false">
      <c r="A1854" s="37" t="s">
        <v>887</v>
      </c>
      <c r="B1854" s="37" t="n">
        <v>2026</v>
      </c>
      <c r="C1854" s="37" t="n">
        <v>5</v>
      </c>
      <c r="D1854" s="37" t="n">
        <v>3</v>
      </c>
      <c r="E1854" s="37" t="n">
        <v>5</v>
      </c>
      <c r="F1854" s="37" t="n">
        <v>5</v>
      </c>
      <c r="G1854" s="37" t="n">
        <v>5</v>
      </c>
      <c r="H1854" s="37" t="n">
        <v>10</v>
      </c>
      <c r="I1854" s="37" t="str">
        <f aca="false">IFERROR(VLOOKUP(A1854,Employees!$A$2:$I$1501,9,FALSE()),"Unknown")</f>
        <v>Legal &amp; Compliance</v>
      </c>
    </row>
    <row r="1855" customFormat="false" ht="15" hidden="false" customHeight="false" outlineLevel="0" collapsed="false">
      <c r="A1855" s="37" t="s">
        <v>1094</v>
      </c>
      <c r="B1855" s="37" t="n">
        <v>2026</v>
      </c>
      <c r="C1855" s="37" t="n">
        <v>4</v>
      </c>
      <c r="D1855" s="37" t="n">
        <v>4</v>
      </c>
      <c r="E1855" s="37" t="n">
        <v>5</v>
      </c>
      <c r="F1855" s="37" t="n">
        <v>4</v>
      </c>
      <c r="G1855" s="37" t="n">
        <v>3</v>
      </c>
      <c r="H1855" s="37" t="n">
        <v>9</v>
      </c>
      <c r="I1855" s="37" t="str">
        <f aca="false">IFERROR(VLOOKUP(A1855,Employees!$A$2:$I$1501,9,FALSE()),"Unknown")</f>
        <v>Engineering</v>
      </c>
    </row>
    <row r="1856" customFormat="false" ht="15" hidden="false" customHeight="false" outlineLevel="0" collapsed="false">
      <c r="A1856" s="37" t="s">
        <v>1504</v>
      </c>
      <c r="B1856" s="37" t="n">
        <v>2026</v>
      </c>
      <c r="C1856" s="37" t="n">
        <v>5</v>
      </c>
      <c r="D1856" s="37" t="n">
        <v>5</v>
      </c>
      <c r="E1856" s="37" t="n">
        <v>3</v>
      </c>
      <c r="F1856" s="37" t="n">
        <v>5</v>
      </c>
      <c r="G1856" s="37" t="n">
        <v>4</v>
      </c>
      <c r="H1856" s="37" t="n">
        <v>7</v>
      </c>
      <c r="I1856" s="37" t="str">
        <f aca="false">IFERROR(VLOOKUP(A1856,Employees!$A$2:$I$1501,9,FALSE()),"Unknown")</f>
        <v>Engineering</v>
      </c>
    </row>
    <row r="1857" customFormat="false" ht="15" hidden="false" customHeight="false" outlineLevel="0" collapsed="false">
      <c r="A1857" s="37" t="s">
        <v>1173</v>
      </c>
      <c r="B1857" s="37" t="n">
        <v>2026</v>
      </c>
      <c r="C1857" s="37" t="n">
        <v>3</v>
      </c>
      <c r="D1857" s="37" t="n">
        <v>5</v>
      </c>
      <c r="E1857" s="37" t="n">
        <v>5</v>
      </c>
      <c r="F1857" s="37" t="n">
        <v>5</v>
      </c>
      <c r="G1857" s="37" t="n">
        <v>2</v>
      </c>
      <c r="H1857" s="37" t="n">
        <v>7</v>
      </c>
      <c r="I1857" s="37" t="str">
        <f aca="false">IFERROR(VLOOKUP(A1857,Employees!$A$2:$I$1501,9,FALSE()),"Unknown")</f>
        <v>Sales</v>
      </c>
    </row>
    <row r="1858" customFormat="false" ht="15" hidden="false" customHeight="false" outlineLevel="0" collapsed="false">
      <c r="A1858" s="37" t="s">
        <v>1837</v>
      </c>
      <c r="B1858" s="37" t="n">
        <v>2026</v>
      </c>
      <c r="C1858" s="37" t="n">
        <v>4</v>
      </c>
      <c r="D1858" s="37" t="n">
        <v>5</v>
      </c>
      <c r="E1858" s="37" t="n">
        <v>4</v>
      </c>
      <c r="F1858" s="37" t="n">
        <v>3</v>
      </c>
      <c r="G1858" s="37" t="n">
        <v>4</v>
      </c>
      <c r="H1858" s="37" t="n">
        <v>9</v>
      </c>
      <c r="I1858" s="37" t="str">
        <f aca="false">IFERROR(VLOOKUP(A1858,Employees!$A$2:$I$1501,9,FALSE()),"Unknown")</f>
        <v>Customer Support</v>
      </c>
    </row>
    <row r="1859" customFormat="false" ht="15" hidden="false" customHeight="false" outlineLevel="0" collapsed="false">
      <c r="A1859" s="37" t="s">
        <v>368</v>
      </c>
      <c r="B1859" s="37" t="n">
        <v>2026</v>
      </c>
      <c r="C1859" s="37" t="n">
        <v>4</v>
      </c>
      <c r="D1859" s="37" t="n">
        <v>5</v>
      </c>
      <c r="E1859" s="37" t="n">
        <v>5</v>
      </c>
      <c r="F1859" s="37" t="n">
        <v>5</v>
      </c>
      <c r="G1859" s="37" t="n">
        <v>3</v>
      </c>
      <c r="H1859" s="37" t="n">
        <v>6</v>
      </c>
      <c r="I1859" s="37" t="str">
        <f aca="false">IFERROR(VLOOKUP(A1859,Employees!$A$2:$I$1501,9,FALSE()),"Unknown")</f>
        <v>Customer Support</v>
      </c>
    </row>
    <row r="1860" customFormat="false" ht="15" hidden="false" customHeight="false" outlineLevel="0" collapsed="false">
      <c r="A1860" s="37" t="s">
        <v>1505</v>
      </c>
      <c r="B1860" s="37" t="n">
        <v>2026</v>
      </c>
      <c r="C1860" s="37" t="n">
        <v>2</v>
      </c>
      <c r="D1860" s="37" t="n">
        <v>4</v>
      </c>
      <c r="E1860" s="37" t="n">
        <v>3</v>
      </c>
      <c r="F1860" s="37" t="n">
        <v>4</v>
      </c>
      <c r="G1860" s="37" t="n">
        <v>4</v>
      </c>
      <c r="H1860" s="37" t="n">
        <v>8</v>
      </c>
      <c r="I1860" s="37" t="str">
        <f aca="false">IFERROR(VLOOKUP(A1860,Employees!$A$2:$I$1501,9,FALSE()),"Unknown")</f>
        <v>Customer Support</v>
      </c>
    </row>
    <row r="1861" customFormat="false" ht="15" hidden="false" customHeight="false" outlineLevel="0" collapsed="false">
      <c r="A1861" s="37" t="s">
        <v>1522</v>
      </c>
      <c r="B1861" s="37" t="n">
        <v>2026</v>
      </c>
      <c r="C1861" s="37" t="n">
        <v>4</v>
      </c>
      <c r="D1861" s="37" t="n">
        <v>3</v>
      </c>
      <c r="E1861" s="37" t="n">
        <v>2</v>
      </c>
      <c r="F1861" s="37" t="n">
        <v>3</v>
      </c>
      <c r="G1861" s="37" t="n">
        <v>4</v>
      </c>
      <c r="H1861" s="37" t="n">
        <v>10</v>
      </c>
      <c r="I1861" s="37" t="str">
        <f aca="false">IFERROR(VLOOKUP(A1861,Employees!$A$2:$I$1501,9,FALSE()),"Unknown")</f>
        <v>Legal &amp; Compliance</v>
      </c>
    </row>
    <row r="1862" customFormat="false" ht="15" hidden="false" customHeight="false" outlineLevel="0" collapsed="false">
      <c r="A1862" s="37" t="s">
        <v>571</v>
      </c>
      <c r="B1862" s="37" t="n">
        <v>2026</v>
      </c>
      <c r="C1862" s="37" t="n">
        <v>5</v>
      </c>
      <c r="D1862" s="37" t="n">
        <v>3</v>
      </c>
      <c r="E1862" s="37" t="n">
        <v>4</v>
      </c>
      <c r="F1862" s="37" t="n">
        <v>2</v>
      </c>
      <c r="G1862" s="37" t="n">
        <v>5</v>
      </c>
      <c r="H1862" s="37" t="n">
        <v>9</v>
      </c>
      <c r="I1862" s="37" t="str">
        <f aca="false">IFERROR(VLOOKUP(A1862,Employees!$A$2:$I$1501,9,FALSE()),"Unknown")</f>
        <v>Data &amp; AI</v>
      </c>
    </row>
    <row r="1863" customFormat="false" ht="15" hidden="false" customHeight="false" outlineLevel="0" collapsed="false">
      <c r="A1863" s="37" t="s">
        <v>1715</v>
      </c>
      <c r="B1863" s="37" t="n">
        <v>2026</v>
      </c>
      <c r="C1863" s="37" t="n">
        <v>4</v>
      </c>
      <c r="D1863" s="37" t="n">
        <v>2</v>
      </c>
      <c r="E1863" s="37" t="n">
        <v>4</v>
      </c>
      <c r="F1863" s="37" t="n">
        <v>5</v>
      </c>
      <c r="G1863" s="37" t="n">
        <v>4</v>
      </c>
      <c r="H1863" s="37" t="n">
        <v>8</v>
      </c>
      <c r="I1863" s="37" t="str">
        <f aca="false">IFERROR(VLOOKUP(A1863,Employees!$A$2:$I$1501,9,FALSE()),"Unknown")</f>
        <v>Sales</v>
      </c>
    </row>
    <row r="1864" customFormat="false" ht="15" hidden="false" customHeight="false" outlineLevel="0" collapsed="false">
      <c r="A1864" s="37" t="s">
        <v>1344</v>
      </c>
      <c r="B1864" s="37" t="n">
        <v>2026</v>
      </c>
      <c r="C1864" s="37" t="n">
        <v>3</v>
      </c>
      <c r="D1864" s="37" t="n">
        <v>3</v>
      </c>
      <c r="E1864" s="37" t="n">
        <v>4</v>
      </c>
      <c r="F1864" s="37" t="n">
        <v>3</v>
      </c>
      <c r="G1864" s="37" t="n">
        <v>4</v>
      </c>
      <c r="H1864" s="37" t="n">
        <v>10</v>
      </c>
      <c r="I1864" s="37" t="str">
        <f aca="false">IFERROR(VLOOKUP(A1864,Employees!$A$2:$I$1501,9,FALSE()),"Unknown")</f>
        <v>Customer Support</v>
      </c>
    </row>
    <row r="1865" customFormat="false" ht="15" hidden="false" customHeight="false" outlineLevel="0" collapsed="false">
      <c r="A1865" s="37" t="s">
        <v>1251</v>
      </c>
      <c r="B1865" s="37" t="n">
        <v>2026</v>
      </c>
      <c r="C1865" s="37" t="n">
        <v>3</v>
      </c>
      <c r="D1865" s="37" t="n">
        <v>4</v>
      </c>
      <c r="E1865" s="37" t="n">
        <v>3</v>
      </c>
      <c r="F1865" s="37" t="n">
        <v>4</v>
      </c>
      <c r="G1865" s="37" t="n">
        <v>4</v>
      </c>
      <c r="H1865" s="37" t="n">
        <v>8</v>
      </c>
      <c r="I1865" s="37" t="str">
        <f aca="false">IFERROR(VLOOKUP(A1865,Employees!$A$2:$I$1501,9,FALSE()),"Unknown")</f>
        <v>Engineering</v>
      </c>
    </row>
    <row r="1866" customFormat="false" ht="15" hidden="false" customHeight="false" outlineLevel="0" collapsed="false">
      <c r="A1866" s="37" t="s">
        <v>1679</v>
      </c>
      <c r="B1866" s="37" t="n">
        <v>2026</v>
      </c>
      <c r="C1866" s="37" t="n">
        <v>4</v>
      </c>
      <c r="D1866" s="37" t="n">
        <v>4</v>
      </c>
      <c r="E1866" s="37" t="n">
        <v>4</v>
      </c>
      <c r="F1866" s="37" t="n">
        <v>4</v>
      </c>
      <c r="G1866" s="37" t="n">
        <v>4</v>
      </c>
      <c r="H1866" s="37" t="n">
        <v>9</v>
      </c>
      <c r="I1866" s="37" t="str">
        <f aca="false">IFERROR(VLOOKUP(A1866,Employees!$A$2:$I$1501,9,FALSE()),"Unknown")</f>
        <v>Legal &amp; Compliance</v>
      </c>
    </row>
    <row r="1867" customFormat="false" ht="15" hidden="false" customHeight="false" outlineLevel="0" collapsed="false">
      <c r="A1867" s="37" t="s">
        <v>525</v>
      </c>
      <c r="B1867" s="37" t="n">
        <v>2026</v>
      </c>
      <c r="C1867" s="37" t="n">
        <v>3</v>
      </c>
      <c r="D1867" s="37" t="n">
        <v>4</v>
      </c>
      <c r="E1867" s="37" t="n">
        <v>3</v>
      </c>
      <c r="F1867" s="37" t="n">
        <v>2</v>
      </c>
      <c r="G1867" s="37" t="n">
        <v>3</v>
      </c>
      <c r="H1867" s="37" t="n">
        <v>5</v>
      </c>
      <c r="I1867" s="37" t="str">
        <f aca="false">IFERROR(VLOOKUP(A1867,Employees!$A$2:$I$1501,9,FALSE()),"Unknown")</f>
        <v>Engineering</v>
      </c>
    </row>
    <row r="1868" customFormat="false" ht="15" hidden="false" customHeight="false" outlineLevel="0" collapsed="false">
      <c r="A1868" s="37" t="s">
        <v>1791</v>
      </c>
      <c r="B1868" s="37" t="n">
        <v>2026</v>
      </c>
      <c r="C1868" s="37" t="n">
        <v>5</v>
      </c>
      <c r="D1868" s="37" t="n">
        <v>3</v>
      </c>
      <c r="E1868" s="37" t="n">
        <v>4</v>
      </c>
      <c r="F1868" s="37" t="n">
        <v>3</v>
      </c>
      <c r="G1868" s="37" t="n">
        <v>4</v>
      </c>
      <c r="H1868" s="37" t="n">
        <v>5</v>
      </c>
      <c r="I1868" s="37" t="str">
        <f aca="false">IFERROR(VLOOKUP(A1868,Employees!$A$2:$I$1501,9,FALSE()),"Unknown")</f>
        <v>Engineering</v>
      </c>
    </row>
    <row r="1869" customFormat="false" ht="15" hidden="false" customHeight="false" outlineLevel="0" collapsed="false">
      <c r="A1869" s="37" t="s">
        <v>1820</v>
      </c>
      <c r="B1869" s="37" t="n">
        <v>2026</v>
      </c>
      <c r="C1869" s="37" t="n">
        <v>3</v>
      </c>
      <c r="D1869" s="37" t="n">
        <v>4</v>
      </c>
      <c r="E1869" s="37" t="n">
        <v>3</v>
      </c>
      <c r="F1869" s="37" t="n">
        <v>4</v>
      </c>
      <c r="G1869" s="37" t="n">
        <v>5</v>
      </c>
      <c r="H1869" s="37" t="n">
        <v>4</v>
      </c>
      <c r="I1869" s="37" t="str">
        <f aca="false">IFERROR(VLOOKUP(A1869,Employees!$A$2:$I$1501,9,FALSE()),"Unknown")</f>
        <v>Finance</v>
      </c>
    </row>
    <row r="1870" customFormat="false" ht="15" hidden="false" customHeight="false" outlineLevel="0" collapsed="false">
      <c r="A1870" s="37" t="s">
        <v>1805</v>
      </c>
      <c r="B1870" s="37" t="n">
        <v>2026</v>
      </c>
      <c r="C1870" s="37" t="n">
        <v>4</v>
      </c>
      <c r="D1870" s="37" t="n">
        <v>2</v>
      </c>
      <c r="E1870" s="37" t="n">
        <v>3</v>
      </c>
      <c r="F1870" s="37" t="n">
        <v>2</v>
      </c>
      <c r="G1870" s="37" t="n">
        <v>2</v>
      </c>
      <c r="H1870" s="37" t="n">
        <v>3</v>
      </c>
      <c r="I1870" s="37" t="str">
        <f aca="false">IFERROR(VLOOKUP(A1870,Employees!$A$2:$I$1501,9,FALSE()),"Unknown")</f>
        <v>Legal &amp; Compliance</v>
      </c>
    </row>
    <row r="1871" customFormat="false" ht="15" hidden="false" customHeight="false" outlineLevel="0" collapsed="false">
      <c r="A1871" s="37" t="s">
        <v>1669</v>
      </c>
      <c r="B1871" s="37" t="n">
        <v>2026</v>
      </c>
      <c r="C1871" s="37" t="n">
        <v>3</v>
      </c>
      <c r="D1871" s="37" t="n">
        <v>3</v>
      </c>
      <c r="E1871" s="37" t="n">
        <v>3</v>
      </c>
      <c r="F1871" s="37" t="n">
        <v>2</v>
      </c>
      <c r="G1871" s="37" t="n">
        <v>2</v>
      </c>
      <c r="H1871" s="37" t="n">
        <v>7</v>
      </c>
      <c r="I1871" s="37" t="str">
        <f aca="false">IFERROR(VLOOKUP(A1871,Employees!$A$2:$I$1501,9,FALSE()),"Unknown")</f>
        <v>Legal &amp; Compliance</v>
      </c>
    </row>
    <row r="1872" customFormat="false" ht="15" hidden="false" customHeight="false" outlineLevel="0" collapsed="false">
      <c r="A1872" s="37" t="s">
        <v>1351</v>
      </c>
      <c r="B1872" s="37" t="n">
        <v>2026</v>
      </c>
      <c r="C1872" s="37" t="n">
        <v>4</v>
      </c>
      <c r="D1872" s="37" t="n">
        <v>4</v>
      </c>
      <c r="E1872" s="37" t="n">
        <v>5</v>
      </c>
      <c r="F1872" s="37" t="n">
        <v>4</v>
      </c>
      <c r="G1872" s="37" t="n">
        <v>4</v>
      </c>
      <c r="H1872" s="37" t="n">
        <v>8</v>
      </c>
      <c r="I1872" s="37" t="str">
        <f aca="false">IFERROR(VLOOKUP(A1872,Employees!$A$2:$I$1501,9,FALSE()),"Unknown")</f>
        <v>Data &amp; AI</v>
      </c>
    </row>
    <row r="1873" customFormat="false" ht="15" hidden="false" customHeight="false" outlineLevel="0" collapsed="false">
      <c r="A1873" s="37" t="s">
        <v>1938</v>
      </c>
      <c r="B1873" s="37" t="n">
        <v>2026</v>
      </c>
      <c r="C1873" s="37" t="n">
        <v>3</v>
      </c>
      <c r="D1873" s="37" t="n">
        <v>3</v>
      </c>
      <c r="E1873" s="37" t="n">
        <v>4</v>
      </c>
      <c r="F1873" s="37" t="n">
        <v>4</v>
      </c>
      <c r="G1873" s="37" t="n">
        <v>4</v>
      </c>
      <c r="H1873" s="37" t="n">
        <v>10</v>
      </c>
      <c r="I1873" s="37" t="str">
        <f aca="false">IFERROR(VLOOKUP(A1873,Employees!$A$2:$I$1501,9,FALSE()),"Unknown")</f>
        <v>Engineering</v>
      </c>
    </row>
    <row r="1874" customFormat="false" ht="15" hidden="false" customHeight="false" outlineLevel="0" collapsed="false">
      <c r="A1874" s="37" t="s">
        <v>918</v>
      </c>
      <c r="B1874" s="37" t="n">
        <v>2026</v>
      </c>
      <c r="C1874" s="37" t="n">
        <v>4</v>
      </c>
      <c r="D1874" s="37" t="n">
        <v>4</v>
      </c>
      <c r="E1874" s="37" t="n">
        <v>5</v>
      </c>
      <c r="F1874" s="37" t="n">
        <v>3</v>
      </c>
      <c r="G1874" s="37" t="n">
        <v>5</v>
      </c>
      <c r="H1874" s="37" t="n">
        <v>5</v>
      </c>
      <c r="I1874" s="37" t="str">
        <f aca="false">IFERROR(VLOOKUP(A1874,Employees!$A$2:$I$1501,9,FALSE()),"Unknown")</f>
        <v>Operations</v>
      </c>
    </row>
    <row r="1875" customFormat="false" ht="15" hidden="false" customHeight="false" outlineLevel="0" collapsed="false">
      <c r="A1875" s="37" t="s">
        <v>689</v>
      </c>
      <c r="B1875" s="37" t="n">
        <v>2026</v>
      </c>
      <c r="C1875" s="37" t="n">
        <v>3</v>
      </c>
      <c r="D1875" s="37" t="n">
        <v>2</v>
      </c>
      <c r="E1875" s="37" t="n">
        <v>4</v>
      </c>
      <c r="F1875" s="37" t="n">
        <v>5</v>
      </c>
      <c r="G1875" s="37" t="n">
        <v>3</v>
      </c>
      <c r="H1875" s="37" t="n">
        <v>7</v>
      </c>
      <c r="I1875" s="37" t="str">
        <f aca="false">IFERROR(VLOOKUP(A1875,Employees!$A$2:$I$1501,9,FALSE()),"Unknown")</f>
        <v>Engineering</v>
      </c>
    </row>
    <row r="1876" customFormat="false" ht="15" hidden="false" customHeight="false" outlineLevel="0" collapsed="false">
      <c r="A1876" s="37" t="s">
        <v>1187</v>
      </c>
      <c r="B1876" s="37" t="n">
        <v>2026</v>
      </c>
      <c r="C1876" s="37" t="n">
        <v>3</v>
      </c>
      <c r="D1876" s="37" t="n">
        <v>3</v>
      </c>
      <c r="E1876" s="37" t="n">
        <v>3</v>
      </c>
      <c r="F1876" s="37" t="n">
        <v>4</v>
      </c>
      <c r="G1876" s="37" t="n">
        <v>5</v>
      </c>
      <c r="H1876" s="37" t="n">
        <v>7</v>
      </c>
      <c r="I1876" s="37" t="str">
        <f aca="false">IFERROR(VLOOKUP(A1876,Employees!$A$2:$I$1501,9,FALSE()),"Unknown")</f>
        <v>Human Resources</v>
      </c>
    </row>
    <row r="1877" customFormat="false" ht="15" hidden="false" customHeight="false" outlineLevel="0" collapsed="false">
      <c r="A1877" s="37" t="s">
        <v>1297</v>
      </c>
      <c r="B1877" s="37" t="n">
        <v>2026</v>
      </c>
      <c r="C1877" s="37" t="n">
        <v>4</v>
      </c>
      <c r="D1877" s="37" t="n">
        <v>4</v>
      </c>
      <c r="E1877" s="37" t="n">
        <v>3</v>
      </c>
      <c r="F1877" s="37" t="n">
        <v>4</v>
      </c>
      <c r="G1877" s="37" t="n">
        <v>3</v>
      </c>
      <c r="H1877" s="37" t="n">
        <v>9</v>
      </c>
      <c r="I1877" s="37" t="str">
        <f aca="false">IFERROR(VLOOKUP(A1877,Employees!$A$2:$I$1501,9,FALSE()),"Unknown")</f>
        <v>Engineering</v>
      </c>
    </row>
    <row r="1878" customFormat="false" ht="15" hidden="false" customHeight="false" outlineLevel="0" collapsed="false">
      <c r="A1878" s="37" t="s">
        <v>1517</v>
      </c>
      <c r="B1878" s="37" t="n">
        <v>2026</v>
      </c>
      <c r="C1878" s="37" t="n">
        <v>3</v>
      </c>
      <c r="D1878" s="37" t="n">
        <v>2</v>
      </c>
      <c r="E1878" s="37" t="n">
        <v>2</v>
      </c>
      <c r="F1878" s="37" t="n">
        <v>1</v>
      </c>
      <c r="G1878" s="37" t="n">
        <v>3</v>
      </c>
      <c r="H1878" s="37" t="n">
        <v>9</v>
      </c>
      <c r="I1878" s="37" t="str">
        <f aca="false">IFERROR(VLOOKUP(A1878,Employees!$A$2:$I$1501,9,FALSE()),"Unknown")</f>
        <v>Sales</v>
      </c>
    </row>
    <row r="1879" customFormat="false" ht="15" hidden="false" customHeight="false" outlineLevel="0" collapsed="false">
      <c r="A1879" s="37" t="s">
        <v>786</v>
      </c>
      <c r="B1879" s="37" t="n">
        <v>2026</v>
      </c>
      <c r="C1879" s="37" t="n">
        <v>3</v>
      </c>
      <c r="D1879" s="37" t="n">
        <v>3</v>
      </c>
      <c r="E1879" s="37" t="n">
        <v>3</v>
      </c>
      <c r="F1879" s="37" t="n">
        <v>3</v>
      </c>
      <c r="G1879" s="37" t="n">
        <v>5</v>
      </c>
      <c r="H1879" s="37" t="n">
        <v>6</v>
      </c>
      <c r="I1879" s="37" t="str">
        <f aca="false">IFERROR(VLOOKUP(A1879,Employees!$A$2:$I$1501,9,FALSE()),"Unknown")</f>
        <v>Customer Support</v>
      </c>
    </row>
    <row r="1880" customFormat="false" ht="15" hidden="false" customHeight="false" outlineLevel="0" collapsed="false">
      <c r="A1880" s="37" t="s">
        <v>522</v>
      </c>
      <c r="B1880" s="37" t="n">
        <v>2026</v>
      </c>
      <c r="C1880" s="37" t="n">
        <v>2</v>
      </c>
      <c r="D1880" s="37" t="n">
        <v>2</v>
      </c>
      <c r="E1880" s="37" t="n">
        <v>3</v>
      </c>
      <c r="F1880" s="37" t="n">
        <v>3</v>
      </c>
      <c r="G1880" s="37" t="n">
        <v>4</v>
      </c>
      <c r="H1880" s="37" t="n">
        <v>5</v>
      </c>
      <c r="I1880" s="37" t="str">
        <f aca="false">IFERROR(VLOOKUP(A1880,Employees!$A$2:$I$1501,9,FALSE()),"Unknown")</f>
        <v>Sales</v>
      </c>
    </row>
    <row r="1881" customFormat="false" ht="15" hidden="false" customHeight="false" outlineLevel="0" collapsed="false">
      <c r="A1881" s="37" t="s">
        <v>1100</v>
      </c>
      <c r="B1881" s="37" t="n">
        <v>2026</v>
      </c>
      <c r="C1881" s="37" t="n">
        <v>3</v>
      </c>
      <c r="D1881" s="37" t="n">
        <v>3</v>
      </c>
      <c r="E1881" s="37" t="n">
        <v>4</v>
      </c>
      <c r="F1881" s="37" t="n">
        <v>4</v>
      </c>
      <c r="G1881" s="37" t="n">
        <v>4</v>
      </c>
      <c r="H1881" s="37" t="n">
        <v>10</v>
      </c>
      <c r="I1881" s="37" t="str">
        <f aca="false">IFERROR(VLOOKUP(A1881,Employees!$A$2:$I$1501,9,FALSE()),"Unknown")</f>
        <v>Marketing</v>
      </c>
    </row>
    <row r="1882" customFormat="false" ht="15" hidden="false" customHeight="false" outlineLevel="0" collapsed="false">
      <c r="A1882" s="37" t="s">
        <v>1912</v>
      </c>
      <c r="B1882" s="37" t="n">
        <v>2026</v>
      </c>
      <c r="C1882" s="37" t="n">
        <v>2</v>
      </c>
      <c r="D1882" s="37" t="n">
        <v>3</v>
      </c>
      <c r="E1882" s="37" t="n">
        <v>3</v>
      </c>
      <c r="F1882" s="37" t="n">
        <v>4</v>
      </c>
      <c r="G1882" s="37" t="n">
        <v>3</v>
      </c>
      <c r="H1882" s="37" t="n">
        <v>6</v>
      </c>
      <c r="I1882" s="37" t="str">
        <f aca="false">IFERROR(VLOOKUP(A1882,Employees!$A$2:$I$1501,9,FALSE()),"Unknown")</f>
        <v>Sales</v>
      </c>
    </row>
    <row r="1883" customFormat="false" ht="15" hidden="false" customHeight="false" outlineLevel="0" collapsed="false">
      <c r="A1883" s="37" t="s">
        <v>1815</v>
      </c>
      <c r="B1883" s="37" t="n">
        <v>2026</v>
      </c>
      <c r="C1883" s="37" t="n">
        <v>4</v>
      </c>
      <c r="D1883" s="37" t="n">
        <v>5</v>
      </c>
      <c r="E1883" s="37" t="n">
        <v>4</v>
      </c>
      <c r="F1883" s="37" t="n">
        <v>4</v>
      </c>
      <c r="G1883" s="37" t="n">
        <v>3</v>
      </c>
      <c r="H1883" s="37" t="n">
        <v>8</v>
      </c>
      <c r="I1883" s="37" t="str">
        <f aca="false">IFERROR(VLOOKUP(A1883,Employees!$A$2:$I$1501,9,FALSE()),"Unknown")</f>
        <v>Engineering</v>
      </c>
    </row>
    <row r="1884" customFormat="false" ht="15" hidden="false" customHeight="false" outlineLevel="0" collapsed="false">
      <c r="A1884" s="37" t="s">
        <v>1903</v>
      </c>
      <c r="B1884" s="37" t="n">
        <v>2026</v>
      </c>
      <c r="C1884" s="37" t="n">
        <v>5</v>
      </c>
      <c r="D1884" s="37" t="n">
        <v>4</v>
      </c>
      <c r="E1884" s="37" t="n">
        <v>4</v>
      </c>
      <c r="F1884" s="37" t="n">
        <v>4</v>
      </c>
      <c r="G1884" s="37" t="n">
        <v>3</v>
      </c>
      <c r="H1884" s="37" t="n">
        <v>9</v>
      </c>
      <c r="I1884" s="37" t="str">
        <f aca="false">IFERROR(VLOOKUP(A1884,Employees!$A$2:$I$1501,9,FALSE()),"Unknown")</f>
        <v>Sales</v>
      </c>
    </row>
    <row r="1885" customFormat="false" ht="15" hidden="false" customHeight="false" outlineLevel="0" collapsed="false">
      <c r="A1885" s="37" t="s">
        <v>883</v>
      </c>
      <c r="B1885" s="37" t="n">
        <v>2026</v>
      </c>
      <c r="C1885" s="37" t="n">
        <v>3</v>
      </c>
      <c r="D1885" s="37" t="n">
        <v>4</v>
      </c>
      <c r="E1885" s="37" t="n">
        <v>5</v>
      </c>
      <c r="F1885" s="37" t="n">
        <v>5</v>
      </c>
      <c r="G1885" s="37" t="n">
        <v>4</v>
      </c>
      <c r="H1885" s="37" t="n">
        <v>9</v>
      </c>
      <c r="I1885" s="37" t="str">
        <f aca="false">IFERROR(VLOOKUP(A1885,Employees!$A$2:$I$1501,9,FALSE()),"Unknown")</f>
        <v>Human Resources</v>
      </c>
    </row>
    <row r="1886" customFormat="false" ht="15" hidden="false" customHeight="false" outlineLevel="0" collapsed="false">
      <c r="A1886" s="37" t="s">
        <v>1489</v>
      </c>
      <c r="B1886" s="37" t="n">
        <v>2026</v>
      </c>
      <c r="C1886" s="37" t="n">
        <v>5</v>
      </c>
      <c r="D1886" s="37" t="n">
        <v>3</v>
      </c>
      <c r="E1886" s="37" t="n">
        <v>5</v>
      </c>
      <c r="F1886" s="37" t="n">
        <v>4</v>
      </c>
      <c r="G1886" s="37" t="n">
        <v>4</v>
      </c>
      <c r="H1886" s="37" t="n">
        <v>7</v>
      </c>
      <c r="I1886" s="37" t="str">
        <f aca="false">IFERROR(VLOOKUP(A1886,Employees!$A$2:$I$1501,9,FALSE()),"Unknown")</f>
        <v>Engineering</v>
      </c>
    </row>
    <row r="1887" customFormat="false" ht="15" hidden="false" customHeight="false" outlineLevel="0" collapsed="false">
      <c r="A1887" s="37" t="s">
        <v>1295</v>
      </c>
      <c r="B1887" s="37" t="n">
        <v>2026</v>
      </c>
      <c r="C1887" s="37" t="n">
        <v>3</v>
      </c>
      <c r="D1887" s="37" t="n">
        <v>5</v>
      </c>
      <c r="E1887" s="37" t="n">
        <v>4</v>
      </c>
      <c r="F1887" s="37" t="n">
        <v>3</v>
      </c>
      <c r="G1887" s="37" t="n">
        <v>4</v>
      </c>
      <c r="H1887" s="37" t="n">
        <v>7</v>
      </c>
      <c r="I1887" s="37" t="str">
        <f aca="false">IFERROR(VLOOKUP(A1887,Employees!$A$2:$I$1501,9,FALSE()),"Unknown")</f>
        <v>Operations</v>
      </c>
    </row>
    <row r="1888" customFormat="false" ht="15" hidden="false" customHeight="false" outlineLevel="0" collapsed="false">
      <c r="A1888" s="37" t="s">
        <v>586</v>
      </c>
      <c r="B1888" s="37" t="n">
        <v>2026</v>
      </c>
      <c r="C1888" s="37" t="n">
        <v>2</v>
      </c>
      <c r="D1888" s="37" t="n">
        <v>3</v>
      </c>
      <c r="E1888" s="37" t="n">
        <v>2</v>
      </c>
      <c r="F1888" s="37" t="n">
        <v>4</v>
      </c>
      <c r="G1888" s="37" t="n">
        <v>5</v>
      </c>
      <c r="H1888" s="37" t="n">
        <v>6</v>
      </c>
      <c r="I1888" s="37" t="str">
        <f aca="false">IFERROR(VLOOKUP(A1888,Employees!$A$2:$I$1501,9,FALSE()),"Unknown")</f>
        <v>Data &amp; AI</v>
      </c>
    </row>
    <row r="1889" customFormat="false" ht="15" hidden="false" customHeight="false" outlineLevel="0" collapsed="false">
      <c r="A1889" s="37" t="s">
        <v>622</v>
      </c>
      <c r="B1889" s="37" t="n">
        <v>2026</v>
      </c>
      <c r="C1889" s="37" t="n">
        <v>4</v>
      </c>
      <c r="D1889" s="37" t="n">
        <v>3</v>
      </c>
      <c r="E1889" s="37" t="n">
        <v>3</v>
      </c>
      <c r="F1889" s="37" t="n">
        <v>3</v>
      </c>
      <c r="G1889" s="37" t="n">
        <v>4</v>
      </c>
      <c r="H1889" s="37" t="n">
        <v>10</v>
      </c>
      <c r="I1889" s="37" t="str">
        <f aca="false">IFERROR(VLOOKUP(A1889,Employees!$A$2:$I$1501,9,FALSE()),"Unknown")</f>
        <v>Engineering</v>
      </c>
    </row>
    <row r="1890" customFormat="false" ht="15" hidden="false" customHeight="false" outlineLevel="0" collapsed="false">
      <c r="A1890" s="37" t="s">
        <v>1340</v>
      </c>
      <c r="B1890" s="37" t="n">
        <v>2026</v>
      </c>
      <c r="C1890" s="37" t="n">
        <v>4</v>
      </c>
      <c r="D1890" s="37" t="n">
        <v>4</v>
      </c>
      <c r="E1890" s="37" t="n">
        <v>4</v>
      </c>
      <c r="F1890" s="37" t="n">
        <v>3</v>
      </c>
      <c r="G1890" s="37" t="n">
        <v>5</v>
      </c>
      <c r="H1890" s="37" t="n">
        <v>7</v>
      </c>
      <c r="I1890" s="37" t="str">
        <f aca="false">IFERROR(VLOOKUP(A1890,Employees!$A$2:$I$1501,9,FALSE()),"Unknown")</f>
        <v>Engineering</v>
      </c>
    </row>
    <row r="1891" customFormat="false" ht="15" hidden="false" customHeight="false" outlineLevel="0" collapsed="false">
      <c r="A1891" s="37" t="s">
        <v>624</v>
      </c>
      <c r="B1891" s="37" t="n">
        <v>2026</v>
      </c>
      <c r="C1891" s="37" t="n">
        <v>2</v>
      </c>
      <c r="D1891" s="37" t="n">
        <v>3</v>
      </c>
      <c r="E1891" s="37" t="n">
        <v>4</v>
      </c>
      <c r="F1891" s="37" t="n">
        <v>3</v>
      </c>
      <c r="G1891" s="37" t="n">
        <v>4</v>
      </c>
      <c r="H1891" s="37" t="n">
        <v>7</v>
      </c>
      <c r="I1891" s="37" t="str">
        <f aca="false">IFERROR(VLOOKUP(A1891,Employees!$A$2:$I$1501,9,FALSE()),"Unknown")</f>
        <v>Engineering</v>
      </c>
    </row>
    <row r="1892" customFormat="false" ht="15" hidden="false" customHeight="false" outlineLevel="0" collapsed="false">
      <c r="A1892" s="37" t="s">
        <v>603</v>
      </c>
      <c r="B1892" s="37" t="n">
        <v>2026</v>
      </c>
      <c r="C1892" s="37" t="n">
        <v>4</v>
      </c>
      <c r="D1892" s="37" t="n">
        <v>5</v>
      </c>
      <c r="E1892" s="37" t="n">
        <v>5</v>
      </c>
      <c r="F1892" s="37" t="n">
        <v>3</v>
      </c>
      <c r="G1892" s="37" t="n">
        <v>4</v>
      </c>
      <c r="H1892" s="37" t="n">
        <v>8</v>
      </c>
      <c r="I1892" s="37" t="str">
        <f aca="false">IFERROR(VLOOKUP(A1892,Employees!$A$2:$I$1501,9,FALSE()),"Unknown")</f>
        <v>Engineering</v>
      </c>
    </row>
    <row r="1893" customFormat="false" ht="15" hidden="false" customHeight="false" outlineLevel="0" collapsed="false">
      <c r="A1893" s="37" t="s">
        <v>1916</v>
      </c>
      <c r="B1893" s="37" t="n">
        <v>2026</v>
      </c>
      <c r="C1893" s="37" t="n">
        <v>2</v>
      </c>
      <c r="D1893" s="37" t="n">
        <v>4</v>
      </c>
      <c r="E1893" s="37" t="n">
        <v>5</v>
      </c>
      <c r="F1893" s="37" t="n">
        <v>3</v>
      </c>
      <c r="G1893" s="37" t="n">
        <v>3</v>
      </c>
      <c r="H1893" s="37" t="n">
        <v>4</v>
      </c>
      <c r="I1893" s="37" t="str">
        <f aca="false">IFERROR(VLOOKUP(A1893,Employees!$A$2:$I$1501,9,FALSE()),"Unknown")</f>
        <v>Data &amp; AI</v>
      </c>
    </row>
    <row r="1894" customFormat="false" ht="15" hidden="false" customHeight="false" outlineLevel="0" collapsed="false">
      <c r="A1894" s="37" t="s">
        <v>1400</v>
      </c>
      <c r="B1894" s="37" t="n">
        <v>2026</v>
      </c>
      <c r="C1894" s="37" t="n">
        <v>3</v>
      </c>
      <c r="D1894" s="37" t="n">
        <v>4</v>
      </c>
      <c r="E1894" s="37" t="n">
        <v>5</v>
      </c>
      <c r="F1894" s="37" t="n">
        <v>3</v>
      </c>
      <c r="G1894" s="37" t="n">
        <v>4</v>
      </c>
      <c r="H1894" s="37" t="n">
        <v>8</v>
      </c>
      <c r="I1894" s="37" t="str">
        <f aca="false">IFERROR(VLOOKUP(A1894,Employees!$A$2:$I$1501,9,FALSE()),"Unknown")</f>
        <v>Sales</v>
      </c>
    </row>
    <row r="1895" customFormat="false" ht="15" hidden="false" customHeight="false" outlineLevel="0" collapsed="false">
      <c r="A1895" s="37" t="s">
        <v>1307</v>
      </c>
      <c r="B1895" s="37" t="n">
        <v>2026</v>
      </c>
      <c r="C1895" s="37" t="n">
        <v>5</v>
      </c>
      <c r="D1895" s="37" t="n">
        <v>4</v>
      </c>
      <c r="E1895" s="37" t="n">
        <v>4</v>
      </c>
      <c r="F1895" s="37" t="n">
        <v>4</v>
      </c>
      <c r="G1895" s="37" t="n">
        <v>4</v>
      </c>
      <c r="H1895" s="37" t="n">
        <v>10</v>
      </c>
      <c r="I1895" s="37" t="str">
        <f aca="false">IFERROR(VLOOKUP(A1895,Employees!$A$2:$I$1501,9,FALSE()),"Unknown")</f>
        <v>Engineering</v>
      </c>
    </row>
    <row r="1896" customFormat="false" ht="15" hidden="false" customHeight="false" outlineLevel="0" collapsed="false">
      <c r="A1896" s="37" t="s">
        <v>511</v>
      </c>
      <c r="B1896" s="37" t="n">
        <v>2026</v>
      </c>
      <c r="C1896" s="37" t="n">
        <v>4</v>
      </c>
      <c r="D1896" s="37" t="n">
        <v>2</v>
      </c>
      <c r="E1896" s="37" t="n">
        <v>4</v>
      </c>
      <c r="F1896" s="37" t="n">
        <v>4</v>
      </c>
      <c r="G1896" s="37" t="n">
        <v>3</v>
      </c>
      <c r="H1896" s="37" t="n">
        <v>8</v>
      </c>
      <c r="I1896" s="37" t="str">
        <f aca="false">IFERROR(VLOOKUP(A1896,Employees!$A$2:$I$1501,9,FALSE()),"Unknown")</f>
        <v>Operations</v>
      </c>
    </row>
    <row r="1897" customFormat="false" ht="15" hidden="false" customHeight="false" outlineLevel="0" collapsed="false">
      <c r="A1897" s="37" t="s">
        <v>1272</v>
      </c>
      <c r="B1897" s="37" t="n">
        <v>2026</v>
      </c>
      <c r="C1897" s="37" t="n">
        <v>2</v>
      </c>
      <c r="D1897" s="37" t="n">
        <v>4</v>
      </c>
      <c r="E1897" s="37" t="n">
        <v>4</v>
      </c>
      <c r="F1897" s="37" t="n">
        <v>4</v>
      </c>
      <c r="G1897" s="37" t="n">
        <v>4</v>
      </c>
      <c r="H1897" s="37" t="n">
        <v>6</v>
      </c>
      <c r="I1897" s="37" t="str">
        <f aca="false">IFERROR(VLOOKUP(A1897,Employees!$A$2:$I$1501,9,FALSE()),"Unknown")</f>
        <v>Operations</v>
      </c>
    </row>
    <row r="1898" customFormat="false" ht="15" hidden="false" customHeight="false" outlineLevel="0" collapsed="false">
      <c r="A1898" s="37" t="s">
        <v>1442</v>
      </c>
      <c r="B1898" s="37" t="n">
        <v>2026</v>
      </c>
      <c r="C1898" s="37" t="n">
        <v>2</v>
      </c>
      <c r="D1898" s="37" t="n">
        <v>4</v>
      </c>
      <c r="E1898" s="37" t="n">
        <v>4</v>
      </c>
      <c r="F1898" s="37" t="n">
        <v>4</v>
      </c>
      <c r="G1898" s="37" t="n">
        <v>5</v>
      </c>
      <c r="H1898" s="37" t="n">
        <v>4</v>
      </c>
      <c r="I1898" s="37" t="str">
        <f aca="false">IFERROR(VLOOKUP(A1898,Employees!$A$2:$I$1501,9,FALSE()),"Unknown")</f>
        <v>Engineering</v>
      </c>
    </row>
    <row r="1899" customFormat="false" ht="15" hidden="false" customHeight="false" outlineLevel="0" collapsed="false">
      <c r="A1899" s="37" t="s">
        <v>869</v>
      </c>
      <c r="B1899" s="37" t="n">
        <v>2026</v>
      </c>
      <c r="C1899" s="37" t="n">
        <v>5</v>
      </c>
      <c r="D1899" s="37" t="n">
        <v>3</v>
      </c>
      <c r="E1899" s="37" t="n">
        <v>4</v>
      </c>
      <c r="F1899" s="37" t="n">
        <v>3</v>
      </c>
      <c r="G1899" s="37" t="n">
        <v>3</v>
      </c>
      <c r="H1899" s="37" t="n">
        <v>4</v>
      </c>
      <c r="I1899" s="37" t="str">
        <f aca="false">IFERROR(VLOOKUP(A1899,Employees!$A$2:$I$1501,9,FALSE()),"Unknown")</f>
        <v>Engineering</v>
      </c>
    </row>
    <row r="1900" customFormat="false" ht="15" hidden="false" customHeight="false" outlineLevel="0" collapsed="false">
      <c r="A1900" s="37" t="s">
        <v>1088</v>
      </c>
      <c r="B1900" s="37" t="n">
        <v>2026</v>
      </c>
      <c r="C1900" s="37" t="n">
        <v>3</v>
      </c>
      <c r="D1900" s="37" t="n">
        <v>4</v>
      </c>
      <c r="E1900" s="37" t="n">
        <v>4</v>
      </c>
      <c r="F1900" s="37" t="n">
        <v>4</v>
      </c>
      <c r="G1900" s="37" t="n">
        <v>3</v>
      </c>
      <c r="H1900" s="37" t="n">
        <v>9</v>
      </c>
      <c r="I1900" s="37" t="str">
        <f aca="false">IFERROR(VLOOKUP(A1900,Employees!$A$2:$I$1501,9,FALSE()),"Unknown")</f>
        <v>Engineering</v>
      </c>
    </row>
    <row r="1901" customFormat="false" ht="15" hidden="false" customHeight="false" outlineLevel="0" collapsed="false">
      <c r="A1901" s="37" t="s">
        <v>718</v>
      </c>
      <c r="B1901" s="37" t="n">
        <v>2026</v>
      </c>
      <c r="C1901" s="37" t="n">
        <v>4</v>
      </c>
      <c r="D1901" s="37" t="n">
        <v>4</v>
      </c>
      <c r="E1901" s="37" t="n">
        <v>4</v>
      </c>
      <c r="F1901" s="37" t="n">
        <v>3</v>
      </c>
      <c r="G1901" s="37" t="n">
        <v>4</v>
      </c>
      <c r="H1901" s="37" t="n">
        <v>9</v>
      </c>
      <c r="I1901" s="37" t="str">
        <f aca="false">IFERROR(VLOOKUP(A1901,Employees!$A$2:$I$1501,9,FALSE()),"Unknown")</f>
        <v>Customer Support</v>
      </c>
    </row>
    <row r="1902" customFormat="false" ht="15" hidden="false" customHeight="false" outlineLevel="0" collapsed="false">
      <c r="A1902" s="37" t="s">
        <v>632</v>
      </c>
      <c r="B1902" s="37" t="n">
        <v>2026</v>
      </c>
      <c r="C1902" s="37" t="n">
        <v>4</v>
      </c>
      <c r="D1902" s="37" t="n">
        <v>5</v>
      </c>
      <c r="E1902" s="37" t="n">
        <v>3</v>
      </c>
      <c r="F1902" s="37" t="n">
        <v>3</v>
      </c>
      <c r="G1902" s="37" t="n">
        <v>5</v>
      </c>
      <c r="H1902" s="37" t="n">
        <v>5</v>
      </c>
      <c r="I1902" s="37" t="str">
        <f aca="false">IFERROR(VLOOKUP(A1902,Employees!$A$2:$I$1501,9,FALSE()),"Unknown")</f>
        <v>Engineering</v>
      </c>
    </row>
    <row r="1903" customFormat="false" ht="15" hidden="false" customHeight="false" outlineLevel="0" collapsed="false">
      <c r="A1903" s="37" t="s">
        <v>1284</v>
      </c>
      <c r="B1903" s="37" t="n">
        <v>2026</v>
      </c>
      <c r="C1903" s="37" t="n">
        <v>5</v>
      </c>
      <c r="D1903" s="37" t="n">
        <v>3</v>
      </c>
      <c r="E1903" s="37" t="n">
        <v>3</v>
      </c>
      <c r="F1903" s="37" t="n">
        <v>4</v>
      </c>
      <c r="G1903" s="37" t="n">
        <v>2</v>
      </c>
      <c r="H1903" s="37" t="n">
        <v>6</v>
      </c>
      <c r="I1903" s="37" t="str">
        <f aca="false">IFERROR(VLOOKUP(A1903,Employees!$A$2:$I$1501,9,FALSE()),"Unknown")</f>
        <v>Engineering</v>
      </c>
    </row>
    <row r="1904" customFormat="false" ht="15" hidden="false" customHeight="false" outlineLevel="0" collapsed="false">
      <c r="A1904" s="37" t="s">
        <v>787</v>
      </c>
      <c r="B1904" s="37" t="n">
        <v>2026</v>
      </c>
      <c r="C1904" s="37" t="n">
        <v>2</v>
      </c>
      <c r="D1904" s="37" t="n">
        <v>4</v>
      </c>
      <c r="E1904" s="37" t="n">
        <v>3</v>
      </c>
      <c r="F1904" s="37" t="n">
        <v>3</v>
      </c>
      <c r="G1904" s="37" t="n">
        <v>3</v>
      </c>
      <c r="H1904" s="37" t="n">
        <v>7</v>
      </c>
      <c r="I1904" s="37" t="str">
        <f aca="false">IFERROR(VLOOKUP(A1904,Employees!$A$2:$I$1501,9,FALSE()),"Unknown")</f>
        <v>Legal &amp; Compliance</v>
      </c>
    </row>
    <row r="1905" customFormat="false" ht="15" hidden="false" customHeight="false" outlineLevel="0" collapsed="false">
      <c r="A1905" s="37" t="s">
        <v>647</v>
      </c>
      <c r="B1905" s="37" t="n">
        <v>2026</v>
      </c>
      <c r="C1905" s="37" t="n">
        <v>3</v>
      </c>
      <c r="D1905" s="37" t="n">
        <v>4</v>
      </c>
      <c r="E1905" s="37" t="n">
        <v>2</v>
      </c>
      <c r="F1905" s="37" t="n">
        <v>2</v>
      </c>
      <c r="G1905" s="37" t="n">
        <v>5</v>
      </c>
      <c r="H1905" s="37" t="n">
        <v>8</v>
      </c>
      <c r="I1905" s="37" t="str">
        <f aca="false">IFERROR(VLOOKUP(A1905,Employees!$A$2:$I$1501,9,FALSE()),"Unknown")</f>
        <v>Engineering</v>
      </c>
    </row>
    <row r="1906" customFormat="false" ht="15" hidden="false" customHeight="false" outlineLevel="0" collapsed="false">
      <c r="A1906" s="37" t="s">
        <v>549</v>
      </c>
      <c r="B1906" s="37" t="n">
        <v>2026</v>
      </c>
      <c r="C1906" s="37" t="n">
        <v>1</v>
      </c>
      <c r="D1906" s="37" t="n">
        <v>4</v>
      </c>
      <c r="E1906" s="37" t="n">
        <v>2</v>
      </c>
      <c r="F1906" s="37" t="n">
        <v>4</v>
      </c>
      <c r="G1906" s="37" t="n">
        <v>4</v>
      </c>
      <c r="H1906" s="37" t="n">
        <v>10</v>
      </c>
      <c r="I1906" s="37" t="str">
        <f aca="false">IFERROR(VLOOKUP(A1906,Employees!$A$2:$I$1501,9,FALSE()),"Unknown")</f>
        <v>Engineering</v>
      </c>
    </row>
    <row r="1907" customFormat="false" ht="15" hidden="false" customHeight="false" outlineLevel="0" collapsed="false">
      <c r="A1907" s="37" t="s">
        <v>1385</v>
      </c>
      <c r="B1907" s="37" t="n">
        <v>2026</v>
      </c>
      <c r="C1907" s="37" t="n">
        <v>3</v>
      </c>
      <c r="D1907" s="37" t="n">
        <v>2</v>
      </c>
      <c r="E1907" s="37" t="n">
        <v>3</v>
      </c>
      <c r="F1907" s="37" t="n">
        <v>3</v>
      </c>
      <c r="G1907" s="37" t="n">
        <v>4</v>
      </c>
      <c r="H1907" s="37" t="n">
        <v>3</v>
      </c>
      <c r="I1907" s="37" t="str">
        <f aca="false">IFERROR(VLOOKUP(A1907,Employees!$A$2:$I$1501,9,FALSE()),"Unknown")</f>
        <v>Sales</v>
      </c>
    </row>
    <row r="1908" customFormat="false" ht="15" hidden="false" customHeight="false" outlineLevel="0" collapsed="false">
      <c r="A1908" s="37" t="s">
        <v>1552</v>
      </c>
      <c r="B1908" s="37" t="n">
        <v>2026</v>
      </c>
      <c r="C1908" s="37" t="n">
        <v>4</v>
      </c>
      <c r="D1908" s="37" t="n">
        <v>3</v>
      </c>
      <c r="E1908" s="37" t="n">
        <v>3</v>
      </c>
      <c r="F1908" s="37" t="n">
        <v>5</v>
      </c>
      <c r="G1908" s="37" t="n">
        <v>5</v>
      </c>
      <c r="H1908" s="37" t="n">
        <v>9</v>
      </c>
      <c r="I1908" s="37" t="str">
        <f aca="false">IFERROR(VLOOKUP(A1908,Employees!$A$2:$I$1501,9,FALSE()),"Unknown")</f>
        <v>Marketing</v>
      </c>
    </row>
    <row r="1909" customFormat="false" ht="15" hidden="false" customHeight="false" outlineLevel="0" collapsed="false">
      <c r="A1909" s="37" t="s">
        <v>1378</v>
      </c>
      <c r="B1909" s="37" t="n">
        <v>2026</v>
      </c>
      <c r="C1909" s="37" t="n">
        <v>4</v>
      </c>
      <c r="D1909" s="37" t="n">
        <v>3</v>
      </c>
      <c r="E1909" s="37" t="n">
        <v>3</v>
      </c>
      <c r="F1909" s="37" t="n">
        <v>2</v>
      </c>
      <c r="G1909" s="37" t="n">
        <v>2</v>
      </c>
      <c r="H1909" s="37" t="n">
        <v>7</v>
      </c>
      <c r="I1909" s="37" t="str">
        <f aca="false">IFERROR(VLOOKUP(A1909,Employees!$A$2:$I$1501,9,FALSE()),"Unknown")</f>
        <v>Finance</v>
      </c>
    </row>
    <row r="1910" customFormat="false" ht="15" hidden="false" customHeight="false" outlineLevel="0" collapsed="false">
      <c r="A1910" s="37" t="s">
        <v>1076</v>
      </c>
      <c r="B1910" s="37" t="n">
        <v>2026</v>
      </c>
      <c r="C1910" s="37" t="n">
        <v>3</v>
      </c>
      <c r="D1910" s="37" t="n">
        <v>4</v>
      </c>
      <c r="E1910" s="37" t="n">
        <v>4</v>
      </c>
      <c r="F1910" s="37" t="n">
        <v>3</v>
      </c>
      <c r="G1910" s="37" t="n">
        <v>3</v>
      </c>
      <c r="H1910" s="37" t="n">
        <v>9</v>
      </c>
      <c r="I1910" s="37" t="str">
        <f aca="false">IFERROR(VLOOKUP(A1910,Employees!$A$2:$I$1501,9,FALSE()),"Unknown")</f>
        <v>Engineering</v>
      </c>
    </row>
    <row r="1911" customFormat="false" ht="15" hidden="false" customHeight="false" outlineLevel="0" collapsed="false">
      <c r="A1911" s="37" t="s">
        <v>1019</v>
      </c>
      <c r="B1911" s="37" t="n">
        <v>2026</v>
      </c>
      <c r="C1911" s="37" t="n">
        <v>4</v>
      </c>
      <c r="D1911" s="37" t="n">
        <v>3</v>
      </c>
      <c r="E1911" s="37" t="n">
        <v>3</v>
      </c>
      <c r="F1911" s="37" t="n">
        <v>3</v>
      </c>
      <c r="G1911" s="37" t="n">
        <v>4</v>
      </c>
      <c r="H1911" s="37" t="n">
        <v>8</v>
      </c>
      <c r="I1911" s="37" t="str">
        <f aca="false">IFERROR(VLOOKUP(A1911,Employees!$A$2:$I$1501,9,FALSE()),"Unknown")</f>
        <v>Engineering</v>
      </c>
    </row>
    <row r="1912" customFormat="false" ht="15" hidden="false" customHeight="false" outlineLevel="0" collapsed="false">
      <c r="A1912" s="37" t="s">
        <v>1350</v>
      </c>
      <c r="B1912" s="37" t="n">
        <v>2026</v>
      </c>
      <c r="C1912" s="37" t="n">
        <v>4</v>
      </c>
      <c r="D1912" s="37" t="n">
        <v>4</v>
      </c>
      <c r="E1912" s="37" t="n">
        <v>3</v>
      </c>
      <c r="F1912" s="37" t="n">
        <v>2</v>
      </c>
      <c r="G1912" s="37" t="n">
        <v>5</v>
      </c>
      <c r="H1912" s="37" t="n">
        <v>10</v>
      </c>
      <c r="I1912" s="37" t="str">
        <f aca="false">IFERROR(VLOOKUP(A1912,Employees!$A$2:$I$1501,9,FALSE()),"Unknown")</f>
        <v>Engineering</v>
      </c>
    </row>
    <row r="1913" customFormat="false" ht="15" hidden="false" customHeight="false" outlineLevel="0" collapsed="false">
      <c r="A1913" s="37" t="s">
        <v>362</v>
      </c>
      <c r="B1913" s="37" t="n">
        <v>2026</v>
      </c>
      <c r="C1913" s="37" t="n">
        <v>2</v>
      </c>
      <c r="D1913" s="37" t="n">
        <v>3</v>
      </c>
      <c r="E1913" s="37" t="n">
        <v>4</v>
      </c>
      <c r="F1913" s="37" t="n">
        <v>3</v>
      </c>
      <c r="G1913" s="37" t="n">
        <v>4</v>
      </c>
      <c r="H1913" s="37" t="n">
        <v>10</v>
      </c>
      <c r="I1913" s="37" t="str">
        <f aca="false">IFERROR(VLOOKUP(A1913,Employees!$A$2:$I$1501,9,FALSE()),"Unknown")</f>
        <v>Sales</v>
      </c>
    </row>
    <row r="1914" customFormat="false" ht="15" hidden="false" customHeight="false" outlineLevel="0" collapsed="false">
      <c r="A1914" s="37" t="s">
        <v>964</v>
      </c>
      <c r="B1914" s="37" t="n">
        <v>2026</v>
      </c>
      <c r="C1914" s="37" t="n">
        <v>4</v>
      </c>
      <c r="D1914" s="37" t="n">
        <v>5</v>
      </c>
      <c r="E1914" s="37" t="n">
        <v>4</v>
      </c>
      <c r="F1914" s="37" t="n">
        <v>4</v>
      </c>
      <c r="G1914" s="37" t="n">
        <v>3</v>
      </c>
      <c r="H1914" s="37" t="n">
        <v>8</v>
      </c>
      <c r="I1914" s="37" t="str">
        <f aca="false">IFERROR(VLOOKUP(A1914,Employees!$A$2:$I$1501,9,FALSE()),"Unknown")</f>
        <v>Customer Support</v>
      </c>
    </row>
    <row r="1915" customFormat="false" ht="15" hidden="false" customHeight="false" outlineLevel="0" collapsed="false">
      <c r="A1915" s="37" t="s">
        <v>1627</v>
      </c>
      <c r="B1915" s="37" t="n">
        <v>2026</v>
      </c>
      <c r="C1915" s="37" t="n">
        <v>3</v>
      </c>
      <c r="D1915" s="37" t="n">
        <v>3</v>
      </c>
      <c r="E1915" s="37" t="n">
        <v>3</v>
      </c>
      <c r="F1915" s="37" t="n">
        <v>3</v>
      </c>
      <c r="G1915" s="37" t="n">
        <v>4</v>
      </c>
      <c r="H1915" s="37" t="n">
        <v>8</v>
      </c>
      <c r="I1915" s="37" t="str">
        <f aca="false">IFERROR(VLOOKUP(A1915,Employees!$A$2:$I$1501,9,FALSE()),"Unknown")</f>
        <v>Marketing</v>
      </c>
    </row>
    <row r="1916" customFormat="false" ht="15" hidden="false" customHeight="false" outlineLevel="0" collapsed="false">
      <c r="A1916" s="37" t="s">
        <v>455</v>
      </c>
      <c r="B1916" s="37" t="n">
        <v>2026</v>
      </c>
      <c r="C1916" s="37" t="n">
        <v>4</v>
      </c>
      <c r="D1916" s="37" t="n">
        <v>5</v>
      </c>
      <c r="E1916" s="37" t="n">
        <v>5</v>
      </c>
      <c r="F1916" s="37" t="n">
        <v>3</v>
      </c>
      <c r="G1916" s="37" t="n">
        <v>4</v>
      </c>
      <c r="H1916" s="37" t="n">
        <v>5</v>
      </c>
      <c r="I1916" s="37" t="str">
        <f aca="false">IFERROR(VLOOKUP(A1916,Employees!$A$2:$I$1501,9,FALSE()),"Unknown")</f>
        <v>Operations</v>
      </c>
    </row>
    <row r="1917" customFormat="false" ht="15" hidden="false" customHeight="false" outlineLevel="0" collapsed="false">
      <c r="A1917" s="37" t="s">
        <v>1057</v>
      </c>
      <c r="B1917" s="37" t="n">
        <v>2026</v>
      </c>
      <c r="C1917" s="37" t="n">
        <v>4</v>
      </c>
      <c r="D1917" s="37" t="n">
        <v>2</v>
      </c>
      <c r="E1917" s="37" t="n">
        <v>3</v>
      </c>
      <c r="F1917" s="37" t="n">
        <v>4</v>
      </c>
      <c r="G1917" s="37" t="n">
        <v>3</v>
      </c>
      <c r="H1917" s="37" t="n">
        <v>5</v>
      </c>
      <c r="I1917" s="37" t="str">
        <f aca="false">IFERROR(VLOOKUP(A1917,Employees!$A$2:$I$1501,9,FALSE()),"Unknown")</f>
        <v>Engineering</v>
      </c>
    </row>
    <row r="1918" customFormat="false" ht="15" hidden="false" customHeight="false" outlineLevel="0" collapsed="false">
      <c r="A1918" s="37" t="s">
        <v>1800</v>
      </c>
      <c r="B1918" s="37" t="n">
        <v>2026</v>
      </c>
      <c r="C1918" s="37" t="n">
        <v>3</v>
      </c>
      <c r="D1918" s="37" t="n">
        <v>3</v>
      </c>
      <c r="E1918" s="37" t="n">
        <v>4</v>
      </c>
      <c r="F1918" s="37" t="n">
        <v>5</v>
      </c>
      <c r="G1918" s="37" t="n">
        <v>3</v>
      </c>
      <c r="H1918" s="37" t="n">
        <v>10</v>
      </c>
      <c r="I1918" s="37" t="str">
        <f aca="false">IFERROR(VLOOKUP(A1918,Employees!$A$2:$I$1501,9,FALSE()),"Unknown")</f>
        <v>Customer Support</v>
      </c>
    </row>
    <row r="1919" customFormat="false" ht="15" hidden="false" customHeight="false" outlineLevel="0" collapsed="false">
      <c r="A1919" s="37" t="s">
        <v>1582</v>
      </c>
      <c r="B1919" s="37" t="n">
        <v>2026</v>
      </c>
      <c r="C1919" s="37" t="n">
        <v>3</v>
      </c>
      <c r="D1919" s="37" t="n">
        <v>4</v>
      </c>
      <c r="E1919" s="37" t="n">
        <v>5</v>
      </c>
      <c r="F1919" s="37" t="n">
        <v>3</v>
      </c>
      <c r="G1919" s="37" t="n">
        <v>5</v>
      </c>
      <c r="H1919" s="37" t="n">
        <v>6</v>
      </c>
      <c r="I1919" s="37" t="str">
        <f aca="false">IFERROR(VLOOKUP(A1919,Employees!$A$2:$I$1501,9,FALSE()),"Unknown")</f>
        <v>Legal &amp; Compliance</v>
      </c>
    </row>
    <row r="1920" customFormat="false" ht="15" hidden="false" customHeight="false" outlineLevel="0" collapsed="false">
      <c r="A1920" s="37" t="s">
        <v>1730</v>
      </c>
      <c r="B1920" s="37" t="n">
        <v>2026</v>
      </c>
      <c r="C1920" s="37" t="n">
        <v>4</v>
      </c>
      <c r="D1920" s="37" t="n">
        <v>3</v>
      </c>
      <c r="E1920" s="37" t="n">
        <v>4</v>
      </c>
      <c r="F1920" s="37" t="n">
        <v>4</v>
      </c>
      <c r="G1920" s="37" t="n">
        <v>4</v>
      </c>
      <c r="H1920" s="37" t="n">
        <v>6</v>
      </c>
      <c r="I1920" s="37" t="str">
        <f aca="false">IFERROR(VLOOKUP(A1920,Employees!$A$2:$I$1501,9,FALSE()),"Unknown")</f>
        <v>Customer Support</v>
      </c>
    </row>
    <row r="1921" customFormat="false" ht="15" hidden="false" customHeight="false" outlineLevel="0" collapsed="false">
      <c r="A1921" s="37" t="s">
        <v>482</v>
      </c>
      <c r="B1921" s="37" t="n">
        <v>2026</v>
      </c>
      <c r="C1921" s="37" t="n">
        <v>3</v>
      </c>
      <c r="D1921" s="37" t="n">
        <v>4</v>
      </c>
      <c r="E1921" s="37" t="n">
        <v>2</v>
      </c>
      <c r="F1921" s="37" t="n">
        <v>1</v>
      </c>
      <c r="G1921" s="37" t="n">
        <v>3</v>
      </c>
      <c r="H1921" s="37" t="n">
        <v>8</v>
      </c>
      <c r="I1921" s="37" t="str">
        <f aca="false">IFERROR(VLOOKUP(A1921,Employees!$A$2:$I$1501,9,FALSE()),"Unknown")</f>
        <v>Sales</v>
      </c>
    </row>
    <row r="1922" customFormat="false" ht="15" hidden="false" customHeight="false" outlineLevel="0" collapsed="false">
      <c r="A1922" s="37" t="s">
        <v>1114</v>
      </c>
      <c r="B1922" s="37" t="n">
        <v>2026</v>
      </c>
      <c r="C1922" s="37" t="n">
        <v>4</v>
      </c>
      <c r="D1922" s="37" t="n">
        <v>3</v>
      </c>
      <c r="E1922" s="37" t="n">
        <v>4</v>
      </c>
      <c r="F1922" s="37" t="n">
        <v>3</v>
      </c>
      <c r="G1922" s="37" t="n">
        <v>2</v>
      </c>
      <c r="H1922" s="37" t="n">
        <v>7</v>
      </c>
      <c r="I1922" s="37" t="str">
        <f aca="false">IFERROR(VLOOKUP(A1922,Employees!$A$2:$I$1501,9,FALSE()),"Unknown")</f>
        <v>Customer Support</v>
      </c>
    </row>
    <row r="1923" customFormat="false" ht="15" hidden="false" customHeight="false" outlineLevel="0" collapsed="false">
      <c r="A1923" s="37" t="s">
        <v>1433</v>
      </c>
      <c r="B1923" s="37" t="n">
        <v>2026</v>
      </c>
      <c r="C1923" s="37" t="n">
        <v>4</v>
      </c>
      <c r="D1923" s="37" t="n">
        <v>3</v>
      </c>
      <c r="E1923" s="37" t="n">
        <v>2</v>
      </c>
      <c r="F1923" s="37" t="n">
        <v>5</v>
      </c>
      <c r="G1923" s="37" t="n">
        <v>3</v>
      </c>
      <c r="H1923" s="37" t="n">
        <v>9</v>
      </c>
      <c r="I1923" s="37" t="str">
        <f aca="false">IFERROR(VLOOKUP(A1923,Employees!$A$2:$I$1501,9,FALSE()),"Unknown")</f>
        <v>Engineering</v>
      </c>
    </row>
    <row r="1924" customFormat="false" ht="15" hidden="false" customHeight="false" outlineLevel="0" collapsed="false">
      <c r="A1924" s="37" t="s">
        <v>1030</v>
      </c>
      <c r="B1924" s="37" t="n">
        <v>2026</v>
      </c>
      <c r="C1924" s="37" t="n">
        <v>4</v>
      </c>
      <c r="D1924" s="37" t="n">
        <v>4</v>
      </c>
      <c r="E1924" s="37" t="n">
        <v>3</v>
      </c>
      <c r="F1924" s="37" t="n">
        <v>2</v>
      </c>
      <c r="G1924" s="37" t="n">
        <v>5</v>
      </c>
      <c r="H1924" s="37" t="n">
        <v>5</v>
      </c>
      <c r="I1924" s="37" t="str">
        <f aca="false">IFERROR(VLOOKUP(A1924,Employees!$A$2:$I$1501,9,FALSE()),"Unknown")</f>
        <v>Engineering</v>
      </c>
    </row>
    <row r="1925" customFormat="false" ht="15" hidden="false" customHeight="false" outlineLevel="0" collapsed="false">
      <c r="A1925" s="37" t="s">
        <v>719</v>
      </c>
      <c r="B1925" s="37" t="n">
        <v>2026</v>
      </c>
      <c r="C1925" s="37" t="n">
        <v>4</v>
      </c>
      <c r="D1925" s="37" t="n">
        <v>5</v>
      </c>
      <c r="E1925" s="37" t="n">
        <v>3</v>
      </c>
      <c r="F1925" s="37" t="n">
        <v>2</v>
      </c>
      <c r="G1925" s="37" t="n">
        <v>3</v>
      </c>
      <c r="H1925" s="37" t="n">
        <v>10</v>
      </c>
      <c r="I1925" s="37" t="str">
        <f aca="false">IFERROR(VLOOKUP(A1925,Employees!$A$2:$I$1501,9,FALSE()),"Unknown")</f>
        <v>Legal &amp; Compliance</v>
      </c>
    </row>
    <row r="1926" customFormat="false" ht="15" hidden="false" customHeight="false" outlineLevel="0" collapsed="false">
      <c r="A1926" s="37" t="s">
        <v>1384</v>
      </c>
      <c r="B1926" s="37" t="n">
        <v>2026</v>
      </c>
      <c r="C1926" s="37" t="n">
        <v>3</v>
      </c>
      <c r="D1926" s="37" t="n">
        <v>3</v>
      </c>
      <c r="E1926" s="37" t="n">
        <v>3</v>
      </c>
      <c r="F1926" s="37" t="n">
        <v>4</v>
      </c>
      <c r="G1926" s="37" t="n">
        <v>3</v>
      </c>
      <c r="H1926" s="37" t="n">
        <v>6</v>
      </c>
      <c r="I1926" s="37" t="str">
        <f aca="false">IFERROR(VLOOKUP(A1926,Employees!$A$2:$I$1501,9,FALSE()),"Unknown")</f>
        <v>Human Resources</v>
      </c>
    </row>
    <row r="1927" customFormat="false" ht="15" hidden="false" customHeight="false" outlineLevel="0" collapsed="false">
      <c r="A1927" s="37" t="s">
        <v>1434</v>
      </c>
      <c r="B1927" s="37" t="n">
        <v>2026</v>
      </c>
      <c r="C1927" s="37" t="n">
        <v>3</v>
      </c>
      <c r="D1927" s="37" t="n">
        <v>3</v>
      </c>
      <c r="E1927" s="37" t="n">
        <v>5</v>
      </c>
      <c r="F1927" s="37" t="n">
        <v>3</v>
      </c>
      <c r="G1927" s="37" t="n">
        <v>3</v>
      </c>
      <c r="H1927" s="37" t="n">
        <v>4</v>
      </c>
      <c r="I1927" s="37" t="str">
        <f aca="false">IFERROR(VLOOKUP(A1927,Employees!$A$2:$I$1501,9,FALSE()),"Unknown")</f>
        <v>Finance</v>
      </c>
    </row>
    <row r="1928" customFormat="false" ht="15" hidden="false" customHeight="false" outlineLevel="0" collapsed="false">
      <c r="A1928" s="37" t="s">
        <v>1891</v>
      </c>
      <c r="B1928" s="37" t="n">
        <v>2026</v>
      </c>
      <c r="C1928" s="37" t="n">
        <v>3</v>
      </c>
      <c r="D1928" s="37" t="n">
        <v>3</v>
      </c>
      <c r="E1928" s="37" t="n">
        <v>3</v>
      </c>
      <c r="F1928" s="37" t="n">
        <v>3</v>
      </c>
      <c r="G1928" s="37" t="n">
        <v>4</v>
      </c>
      <c r="H1928" s="37" t="n">
        <v>5</v>
      </c>
      <c r="I1928" s="37" t="str">
        <f aca="false">IFERROR(VLOOKUP(A1928,Employees!$A$2:$I$1501,9,FALSE()),"Unknown")</f>
        <v>Engineering</v>
      </c>
    </row>
    <row r="1929" customFormat="false" ht="15" hidden="false" customHeight="false" outlineLevel="0" collapsed="false">
      <c r="A1929" s="37" t="s">
        <v>990</v>
      </c>
      <c r="B1929" s="37" t="n">
        <v>2026</v>
      </c>
      <c r="C1929" s="37" t="n">
        <v>3</v>
      </c>
      <c r="D1929" s="37" t="n">
        <v>4</v>
      </c>
      <c r="E1929" s="37" t="n">
        <v>3</v>
      </c>
      <c r="F1929" s="37" t="n">
        <v>3</v>
      </c>
      <c r="G1929" s="37" t="n">
        <v>5</v>
      </c>
      <c r="H1929" s="37" t="n">
        <v>8</v>
      </c>
      <c r="I1929" s="37" t="str">
        <f aca="false">IFERROR(VLOOKUP(A1929,Employees!$A$2:$I$1501,9,FALSE()),"Unknown")</f>
        <v>Operations</v>
      </c>
    </row>
    <row r="1930" customFormat="false" ht="15" hidden="false" customHeight="false" outlineLevel="0" collapsed="false">
      <c r="A1930" s="37" t="s">
        <v>1257</v>
      </c>
      <c r="B1930" s="37" t="n">
        <v>2026</v>
      </c>
      <c r="C1930" s="37" t="n">
        <v>3</v>
      </c>
      <c r="D1930" s="37" t="n">
        <v>4</v>
      </c>
      <c r="E1930" s="37" t="n">
        <v>4</v>
      </c>
      <c r="F1930" s="37" t="n">
        <v>4</v>
      </c>
      <c r="G1930" s="37" t="n">
        <v>2</v>
      </c>
      <c r="H1930" s="37" t="n">
        <v>6</v>
      </c>
      <c r="I1930" s="37" t="str">
        <f aca="false">IFERROR(VLOOKUP(A1930,Employees!$A$2:$I$1501,9,FALSE()),"Unknown")</f>
        <v>Operations</v>
      </c>
    </row>
    <row r="1931" customFormat="false" ht="15" hidden="false" customHeight="false" outlineLevel="0" collapsed="false">
      <c r="A1931" s="37" t="s">
        <v>521</v>
      </c>
      <c r="B1931" s="37" t="n">
        <v>2026</v>
      </c>
      <c r="C1931" s="37" t="n">
        <v>5</v>
      </c>
      <c r="D1931" s="37" t="n">
        <v>3</v>
      </c>
      <c r="E1931" s="37" t="n">
        <v>4</v>
      </c>
      <c r="F1931" s="37" t="n">
        <v>5</v>
      </c>
      <c r="G1931" s="37" t="n">
        <v>4</v>
      </c>
      <c r="H1931" s="37" t="n">
        <v>8</v>
      </c>
      <c r="I1931" s="37" t="str">
        <f aca="false">IFERROR(VLOOKUP(A1931,Employees!$A$2:$I$1501,9,FALSE()),"Unknown")</f>
        <v>Engineering</v>
      </c>
    </row>
    <row r="1932" customFormat="false" ht="15" hidden="false" customHeight="false" outlineLevel="0" collapsed="false">
      <c r="A1932" s="37" t="s">
        <v>779</v>
      </c>
      <c r="B1932" s="37" t="n">
        <v>2026</v>
      </c>
      <c r="C1932" s="37" t="n">
        <v>3</v>
      </c>
      <c r="D1932" s="37" t="n">
        <v>3</v>
      </c>
      <c r="E1932" s="37" t="n">
        <v>3</v>
      </c>
      <c r="F1932" s="37" t="n">
        <v>4</v>
      </c>
      <c r="G1932" s="37" t="n">
        <v>5</v>
      </c>
      <c r="H1932" s="37" t="n">
        <v>8</v>
      </c>
      <c r="I1932" s="37" t="str">
        <f aca="false">IFERROR(VLOOKUP(A1932,Employees!$A$2:$I$1501,9,FALSE()),"Unknown")</f>
        <v>Customer Support</v>
      </c>
    </row>
    <row r="1933" customFormat="false" ht="15" hidden="false" customHeight="false" outlineLevel="0" collapsed="false">
      <c r="A1933" s="37" t="s">
        <v>1677</v>
      </c>
      <c r="B1933" s="37" t="n">
        <v>2026</v>
      </c>
      <c r="C1933" s="37" t="n">
        <v>3</v>
      </c>
      <c r="D1933" s="37" t="n">
        <v>4</v>
      </c>
      <c r="E1933" s="37" t="n">
        <v>4</v>
      </c>
      <c r="F1933" s="37" t="n">
        <v>4</v>
      </c>
      <c r="G1933" s="37" t="n">
        <v>3</v>
      </c>
      <c r="H1933" s="37" t="n">
        <v>5</v>
      </c>
      <c r="I1933" s="37" t="str">
        <f aca="false">IFERROR(VLOOKUP(A1933,Employees!$A$2:$I$1501,9,FALSE()),"Unknown")</f>
        <v>Legal &amp; Compliance</v>
      </c>
    </row>
    <row r="1934" customFormat="false" ht="15" hidden="false" customHeight="false" outlineLevel="0" collapsed="false">
      <c r="A1934" s="37" t="s">
        <v>1721</v>
      </c>
      <c r="B1934" s="37" t="n">
        <v>2026</v>
      </c>
      <c r="C1934" s="37" t="n">
        <v>4</v>
      </c>
      <c r="D1934" s="37" t="n">
        <v>3</v>
      </c>
      <c r="E1934" s="37" t="n">
        <v>4</v>
      </c>
      <c r="F1934" s="37" t="n">
        <v>3</v>
      </c>
      <c r="G1934" s="37" t="n">
        <v>3</v>
      </c>
      <c r="H1934" s="37" t="n">
        <v>8</v>
      </c>
      <c r="I1934" s="37" t="str">
        <f aca="false">IFERROR(VLOOKUP(A1934,Employees!$A$2:$I$1501,9,FALSE()),"Unknown")</f>
        <v>Engineering</v>
      </c>
    </row>
    <row r="1935" customFormat="false" ht="15" hidden="false" customHeight="false" outlineLevel="0" collapsed="false">
      <c r="A1935" s="37" t="s">
        <v>1372</v>
      </c>
      <c r="B1935" s="37" t="n">
        <v>2026</v>
      </c>
      <c r="C1935" s="37" t="n">
        <v>2</v>
      </c>
      <c r="D1935" s="37" t="n">
        <v>2</v>
      </c>
      <c r="E1935" s="37" t="n">
        <v>5</v>
      </c>
      <c r="F1935" s="37" t="n">
        <v>4</v>
      </c>
      <c r="G1935" s="37" t="n">
        <v>4</v>
      </c>
      <c r="H1935" s="37" t="n">
        <v>5</v>
      </c>
      <c r="I1935" s="37" t="str">
        <f aca="false">IFERROR(VLOOKUP(A1935,Employees!$A$2:$I$1501,9,FALSE()),"Unknown")</f>
        <v>Human Resources</v>
      </c>
    </row>
    <row r="1936" customFormat="false" ht="15" hidden="false" customHeight="false" outlineLevel="0" collapsed="false">
      <c r="A1936" s="37" t="s">
        <v>1181</v>
      </c>
      <c r="B1936" s="37" t="n">
        <v>2026</v>
      </c>
      <c r="C1936" s="37" t="n">
        <v>4</v>
      </c>
      <c r="D1936" s="37" t="n">
        <v>4</v>
      </c>
      <c r="E1936" s="37" t="n">
        <v>3</v>
      </c>
      <c r="F1936" s="37" t="n">
        <v>4</v>
      </c>
      <c r="G1936" s="37" t="n">
        <v>2</v>
      </c>
      <c r="H1936" s="37" t="n">
        <v>3</v>
      </c>
      <c r="I1936" s="37" t="str">
        <f aca="false">IFERROR(VLOOKUP(A1936,Employees!$A$2:$I$1501,9,FALSE()),"Unknown")</f>
        <v>Operations</v>
      </c>
    </row>
    <row r="1937" customFormat="false" ht="15" hidden="false" customHeight="false" outlineLevel="0" collapsed="false">
      <c r="A1937" s="37" t="s">
        <v>1876</v>
      </c>
      <c r="B1937" s="37" t="n">
        <v>2026</v>
      </c>
      <c r="C1937" s="37" t="n">
        <v>4</v>
      </c>
      <c r="D1937" s="37" t="n">
        <v>4</v>
      </c>
      <c r="E1937" s="37" t="n">
        <v>4</v>
      </c>
      <c r="F1937" s="37" t="n">
        <v>4</v>
      </c>
      <c r="G1937" s="37" t="n">
        <v>4</v>
      </c>
      <c r="H1937" s="37" t="n">
        <v>10</v>
      </c>
      <c r="I1937" s="37" t="str">
        <f aca="false">IFERROR(VLOOKUP(A1937,Employees!$A$2:$I$1501,9,FALSE()),"Unknown")</f>
        <v>Engineering</v>
      </c>
    </row>
    <row r="1938" customFormat="false" ht="15" hidden="false" customHeight="false" outlineLevel="0" collapsed="false">
      <c r="A1938" s="37" t="s">
        <v>1469</v>
      </c>
      <c r="B1938" s="37" t="n">
        <v>2026</v>
      </c>
      <c r="C1938" s="37" t="n">
        <v>4</v>
      </c>
      <c r="D1938" s="37" t="n">
        <v>3</v>
      </c>
      <c r="E1938" s="37" t="n">
        <v>3</v>
      </c>
      <c r="F1938" s="37" t="n">
        <v>4</v>
      </c>
      <c r="G1938" s="37" t="n">
        <v>2</v>
      </c>
      <c r="H1938" s="37" t="n">
        <v>9</v>
      </c>
      <c r="I1938" s="37" t="str">
        <f aca="false">IFERROR(VLOOKUP(A1938,Employees!$A$2:$I$1501,9,FALSE()),"Unknown")</f>
        <v>Data &amp; AI</v>
      </c>
    </row>
    <row r="1939" customFormat="false" ht="15" hidden="false" customHeight="false" outlineLevel="0" collapsed="false">
      <c r="A1939" s="37" t="s">
        <v>584</v>
      </c>
      <c r="B1939" s="37" t="n">
        <v>2026</v>
      </c>
      <c r="C1939" s="37" t="n">
        <v>4</v>
      </c>
      <c r="D1939" s="37" t="n">
        <v>2</v>
      </c>
      <c r="E1939" s="37" t="n">
        <v>5</v>
      </c>
      <c r="F1939" s="37" t="n">
        <v>3</v>
      </c>
      <c r="G1939" s="37" t="n">
        <v>3</v>
      </c>
      <c r="H1939" s="37" t="n">
        <v>7</v>
      </c>
      <c r="I1939" s="37" t="str">
        <f aca="false">IFERROR(VLOOKUP(A1939,Employees!$A$2:$I$1501,9,FALSE()),"Unknown")</f>
        <v>Engineering</v>
      </c>
    </row>
    <row r="1940" customFormat="false" ht="15" hidden="false" customHeight="false" outlineLevel="0" collapsed="false">
      <c r="A1940" s="37" t="s">
        <v>1168</v>
      </c>
      <c r="B1940" s="37" t="n">
        <v>2026</v>
      </c>
      <c r="C1940" s="37" t="n">
        <v>3</v>
      </c>
      <c r="D1940" s="37" t="n">
        <v>5</v>
      </c>
      <c r="E1940" s="37" t="n">
        <v>3</v>
      </c>
      <c r="F1940" s="37" t="n">
        <v>3</v>
      </c>
      <c r="G1940" s="37" t="n">
        <v>4</v>
      </c>
      <c r="H1940" s="37" t="n">
        <v>6</v>
      </c>
      <c r="I1940" s="37" t="str">
        <f aca="false">IFERROR(VLOOKUP(A1940,Employees!$A$2:$I$1501,9,FALSE()),"Unknown")</f>
        <v>Engineering</v>
      </c>
    </row>
    <row r="1941" customFormat="false" ht="15" hidden="false" customHeight="false" outlineLevel="0" collapsed="false">
      <c r="A1941" s="37" t="s">
        <v>872</v>
      </c>
      <c r="B1941" s="37" t="n">
        <v>2026</v>
      </c>
      <c r="C1941" s="37" t="n">
        <v>4</v>
      </c>
      <c r="D1941" s="37" t="n">
        <v>3</v>
      </c>
      <c r="E1941" s="37" t="n">
        <v>4</v>
      </c>
      <c r="F1941" s="37" t="n">
        <v>3</v>
      </c>
      <c r="G1941" s="37" t="n">
        <v>3</v>
      </c>
      <c r="H1941" s="37" t="n">
        <v>5</v>
      </c>
      <c r="I1941" s="37" t="str">
        <f aca="false">IFERROR(VLOOKUP(A1941,Employees!$A$2:$I$1501,9,FALSE()),"Unknown")</f>
        <v>Marketing</v>
      </c>
    </row>
    <row r="1942" customFormat="false" ht="15" hidden="false" customHeight="false" outlineLevel="0" collapsed="false">
      <c r="A1942" s="37" t="s">
        <v>1314</v>
      </c>
      <c r="B1942" s="37" t="n">
        <v>2026</v>
      </c>
      <c r="C1942" s="37" t="n">
        <v>3</v>
      </c>
      <c r="D1942" s="37" t="n">
        <v>2</v>
      </c>
      <c r="E1942" s="37" t="n">
        <v>1</v>
      </c>
      <c r="F1942" s="37" t="n">
        <v>3</v>
      </c>
      <c r="G1942" s="37" t="n">
        <v>2</v>
      </c>
      <c r="H1942" s="37" t="n">
        <v>10</v>
      </c>
      <c r="I1942" s="37" t="str">
        <f aca="false">IFERROR(VLOOKUP(A1942,Employees!$A$2:$I$1501,9,FALSE()),"Unknown")</f>
        <v>Engineering</v>
      </c>
    </row>
    <row r="1943" customFormat="false" ht="15" hidden="false" customHeight="false" outlineLevel="0" collapsed="false">
      <c r="A1943" s="37" t="s">
        <v>854</v>
      </c>
      <c r="B1943" s="37" t="n">
        <v>2026</v>
      </c>
      <c r="C1943" s="37" t="n">
        <v>3</v>
      </c>
      <c r="D1943" s="37" t="n">
        <v>4</v>
      </c>
      <c r="E1943" s="37" t="n">
        <v>4</v>
      </c>
      <c r="F1943" s="37" t="n">
        <v>3</v>
      </c>
      <c r="G1943" s="37" t="n">
        <v>3</v>
      </c>
      <c r="H1943" s="37" t="n">
        <v>9</v>
      </c>
      <c r="I1943" s="37" t="str">
        <f aca="false">IFERROR(VLOOKUP(A1943,Employees!$A$2:$I$1501,9,FALSE()),"Unknown")</f>
        <v>Engineering</v>
      </c>
    </row>
    <row r="1944" customFormat="false" ht="15" hidden="false" customHeight="false" outlineLevel="0" collapsed="false">
      <c r="A1944" s="37" t="s">
        <v>870</v>
      </c>
      <c r="B1944" s="37" t="n">
        <v>2026</v>
      </c>
      <c r="C1944" s="37" t="n">
        <v>4</v>
      </c>
      <c r="D1944" s="37" t="n">
        <v>4</v>
      </c>
      <c r="E1944" s="37" t="n">
        <v>3</v>
      </c>
      <c r="F1944" s="37" t="n">
        <v>4</v>
      </c>
      <c r="G1944" s="37" t="n">
        <v>3</v>
      </c>
      <c r="H1944" s="37" t="n">
        <v>9</v>
      </c>
      <c r="I1944" s="37" t="str">
        <f aca="false">IFERROR(VLOOKUP(A1944,Employees!$A$2:$I$1501,9,FALSE()),"Unknown")</f>
        <v>Engineering</v>
      </c>
    </row>
    <row r="1945" customFormat="false" ht="15" hidden="false" customHeight="false" outlineLevel="0" collapsed="false">
      <c r="A1945" s="37" t="s">
        <v>1189</v>
      </c>
      <c r="B1945" s="37" t="n">
        <v>2026</v>
      </c>
      <c r="C1945" s="37" t="n">
        <v>4</v>
      </c>
      <c r="D1945" s="37" t="n">
        <v>2</v>
      </c>
      <c r="E1945" s="37" t="n">
        <v>4</v>
      </c>
      <c r="F1945" s="37" t="n">
        <v>3</v>
      </c>
      <c r="G1945" s="37" t="n">
        <v>4</v>
      </c>
      <c r="H1945" s="37" t="n">
        <v>5</v>
      </c>
      <c r="I1945" s="37" t="str">
        <f aca="false">IFERROR(VLOOKUP(A1945,Employees!$A$2:$I$1501,9,FALSE()),"Unknown")</f>
        <v>Data &amp; AI</v>
      </c>
    </row>
    <row r="1946" customFormat="false" ht="15" hidden="false" customHeight="false" outlineLevel="0" collapsed="false">
      <c r="A1946" s="37" t="s">
        <v>487</v>
      </c>
      <c r="B1946" s="37" t="n">
        <v>2026</v>
      </c>
      <c r="C1946" s="37" t="n">
        <v>4</v>
      </c>
      <c r="D1946" s="37" t="n">
        <v>4</v>
      </c>
      <c r="E1946" s="37" t="n">
        <v>4</v>
      </c>
      <c r="F1946" s="37" t="n">
        <v>4</v>
      </c>
      <c r="G1946" s="37" t="n">
        <v>4</v>
      </c>
      <c r="H1946" s="37" t="n">
        <v>10</v>
      </c>
      <c r="I1946" s="37" t="str">
        <f aca="false">IFERROR(VLOOKUP(A1946,Employees!$A$2:$I$1501,9,FALSE()),"Unknown")</f>
        <v>Operations</v>
      </c>
    </row>
    <row r="1947" customFormat="false" ht="15" hidden="false" customHeight="false" outlineLevel="0" collapsed="false">
      <c r="A1947" s="37" t="s">
        <v>1593</v>
      </c>
      <c r="B1947" s="37" t="n">
        <v>2026</v>
      </c>
      <c r="C1947" s="37" t="n">
        <v>3</v>
      </c>
      <c r="D1947" s="37" t="n">
        <v>3</v>
      </c>
      <c r="E1947" s="37" t="n">
        <v>2</v>
      </c>
      <c r="F1947" s="37" t="n">
        <v>3</v>
      </c>
      <c r="G1947" s="37" t="n">
        <v>3</v>
      </c>
      <c r="H1947" s="37" t="n">
        <v>5</v>
      </c>
      <c r="I1947" s="37" t="str">
        <f aca="false">IFERROR(VLOOKUP(A1947,Employees!$A$2:$I$1501,9,FALSE()),"Unknown")</f>
        <v>Data &amp; AI</v>
      </c>
    </row>
    <row r="1948" customFormat="false" ht="15" hidden="false" customHeight="false" outlineLevel="0" collapsed="false">
      <c r="A1948" s="37" t="s">
        <v>1252</v>
      </c>
      <c r="B1948" s="37" t="n">
        <v>2026</v>
      </c>
      <c r="C1948" s="37" t="n">
        <v>2</v>
      </c>
      <c r="D1948" s="37" t="n">
        <v>3</v>
      </c>
      <c r="E1948" s="37" t="n">
        <v>4</v>
      </c>
      <c r="F1948" s="37" t="n">
        <v>4</v>
      </c>
      <c r="G1948" s="37" t="n">
        <v>5</v>
      </c>
      <c r="H1948" s="37" t="n">
        <v>10</v>
      </c>
      <c r="I1948" s="37" t="str">
        <f aca="false">IFERROR(VLOOKUP(A1948,Employees!$A$2:$I$1501,9,FALSE()),"Unknown")</f>
        <v>Operations</v>
      </c>
    </row>
    <row r="1949" customFormat="false" ht="15" hidden="false" customHeight="false" outlineLevel="0" collapsed="false">
      <c r="A1949" s="37" t="s">
        <v>985</v>
      </c>
      <c r="B1949" s="37" t="n">
        <v>2026</v>
      </c>
      <c r="C1949" s="37" t="n">
        <v>3</v>
      </c>
      <c r="D1949" s="37" t="n">
        <v>3</v>
      </c>
      <c r="E1949" s="37" t="n">
        <v>4</v>
      </c>
      <c r="F1949" s="37" t="n">
        <v>4</v>
      </c>
      <c r="G1949" s="37" t="n">
        <v>5</v>
      </c>
      <c r="H1949" s="37" t="n">
        <v>7</v>
      </c>
      <c r="I1949" s="37" t="str">
        <f aca="false">IFERROR(VLOOKUP(A1949,Employees!$A$2:$I$1501,9,FALSE()),"Unknown")</f>
        <v>Marketing</v>
      </c>
    </row>
    <row r="1950" customFormat="false" ht="15" hidden="false" customHeight="false" outlineLevel="0" collapsed="false">
      <c r="A1950" s="37" t="s">
        <v>843</v>
      </c>
      <c r="B1950" s="37" t="n">
        <v>2026</v>
      </c>
      <c r="C1950" s="37" t="n">
        <v>4</v>
      </c>
      <c r="D1950" s="37" t="n">
        <v>3</v>
      </c>
      <c r="E1950" s="37" t="n">
        <v>4</v>
      </c>
      <c r="F1950" s="37" t="n">
        <v>4</v>
      </c>
      <c r="G1950" s="37" t="n">
        <v>3</v>
      </c>
      <c r="H1950" s="37" t="n">
        <v>5</v>
      </c>
      <c r="I1950" s="37" t="str">
        <f aca="false">IFERROR(VLOOKUP(A1950,Employees!$A$2:$I$1501,9,FALSE()),"Unknown")</f>
        <v>Human Resources</v>
      </c>
    </row>
    <row r="1951" customFormat="false" ht="15" hidden="false" customHeight="false" outlineLevel="0" collapsed="false">
      <c r="A1951" s="37" t="s">
        <v>588</v>
      </c>
      <c r="B1951" s="37" t="n">
        <v>2026</v>
      </c>
      <c r="C1951" s="37" t="n">
        <v>4</v>
      </c>
      <c r="D1951" s="37" t="n">
        <v>4</v>
      </c>
      <c r="E1951" s="37" t="n">
        <v>4</v>
      </c>
      <c r="F1951" s="37" t="n">
        <v>1</v>
      </c>
      <c r="G1951" s="37" t="n">
        <v>3</v>
      </c>
      <c r="H1951" s="37" t="n">
        <v>9</v>
      </c>
      <c r="I1951" s="37" t="str">
        <f aca="false">IFERROR(VLOOKUP(A1951,Employees!$A$2:$I$1501,9,FALSE()),"Unknown")</f>
        <v>Engineering</v>
      </c>
    </row>
    <row r="1952" customFormat="false" ht="15" hidden="false" customHeight="false" outlineLevel="0" collapsed="false">
      <c r="A1952" s="37" t="s">
        <v>1493</v>
      </c>
      <c r="B1952" s="37" t="n">
        <v>2026</v>
      </c>
      <c r="C1952" s="37" t="n">
        <v>3</v>
      </c>
      <c r="D1952" s="37" t="n">
        <v>5</v>
      </c>
      <c r="E1952" s="37" t="n">
        <v>3</v>
      </c>
      <c r="F1952" s="37" t="n">
        <v>3</v>
      </c>
      <c r="G1952" s="37" t="n">
        <v>4</v>
      </c>
      <c r="H1952" s="37" t="n">
        <v>6</v>
      </c>
      <c r="I1952" s="37" t="str">
        <f aca="false">IFERROR(VLOOKUP(A1952,Employees!$A$2:$I$1501,9,FALSE()),"Unknown")</f>
        <v>Customer Support</v>
      </c>
    </row>
    <row r="1953" customFormat="false" ht="15" hidden="false" customHeight="false" outlineLevel="0" collapsed="false">
      <c r="A1953" s="37" t="s">
        <v>831</v>
      </c>
      <c r="B1953" s="37" t="n">
        <v>2026</v>
      </c>
      <c r="C1953" s="37" t="n">
        <v>4</v>
      </c>
      <c r="D1953" s="37" t="n">
        <v>5</v>
      </c>
      <c r="E1953" s="37" t="n">
        <v>3</v>
      </c>
      <c r="F1953" s="37" t="n">
        <v>3</v>
      </c>
      <c r="G1953" s="37" t="n">
        <v>5</v>
      </c>
      <c r="H1953" s="37" t="n">
        <v>10</v>
      </c>
      <c r="I1953" s="37" t="str">
        <f aca="false">IFERROR(VLOOKUP(A1953,Employees!$A$2:$I$1501,9,FALSE()),"Unknown")</f>
        <v>Data &amp; AI</v>
      </c>
    </row>
    <row r="1954" customFormat="false" ht="15" hidden="false" customHeight="false" outlineLevel="0" collapsed="false">
      <c r="A1954" s="37" t="s">
        <v>658</v>
      </c>
      <c r="B1954" s="37" t="n">
        <v>2026</v>
      </c>
      <c r="C1954" s="37" t="n">
        <v>2</v>
      </c>
      <c r="D1954" s="37" t="n">
        <v>5</v>
      </c>
      <c r="E1954" s="37" t="n">
        <v>1</v>
      </c>
      <c r="F1954" s="37" t="n">
        <v>4</v>
      </c>
      <c r="G1954" s="37" t="n">
        <v>3</v>
      </c>
      <c r="H1954" s="37" t="n">
        <v>9</v>
      </c>
      <c r="I1954" s="37" t="str">
        <f aca="false">IFERROR(VLOOKUP(A1954,Employees!$A$2:$I$1501,9,FALSE()),"Unknown")</f>
        <v>Human Resources</v>
      </c>
    </row>
    <row r="1955" customFormat="false" ht="15" hidden="false" customHeight="false" outlineLevel="0" collapsed="false">
      <c r="A1955" s="37" t="s">
        <v>903</v>
      </c>
      <c r="B1955" s="37" t="n">
        <v>2026</v>
      </c>
      <c r="C1955" s="37" t="n">
        <v>4</v>
      </c>
      <c r="D1955" s="37" t="n">
        <v>3</v>
      </c>
      <c r="E1955" s="37" t="n">
        <v>4</v>
      </c>
      <c r="F1955" s="37" t="n">
        <v>3</v>
      </c>
      <c r="G1955" s="37" t="n">
        <v>3</v>
      </c>
      <c r="H1955" s="37" t="n">
        <v>9</v>
      </c>
      <c r="I1955" s="37" t="str">
        <f aca="false">IFERROR(VLOOKUP(A1955,Employees!$A$2:$I$1501,9,FALSE()),"Unknown")</f>
        <v>Engineering</v>
      </c>
    </row>
    <row r="1956" customFormat="false" ht="15" hidden="false" customHeight="false" outlineLevel="0" collapsed="false">
      <c r="A1956" s="37" t="s">
        <v>1250</v>
      </c>
      <c r="B1956" s="37" t="n">
        <v>2026</v>
      </c>
      <c r="C1956" s="37" t="n">
        <v>4</v>
      </c>
      <c r="D1956" s="37" t="n">
        <v>3</v>
      </c>
      <c r="E1956" s="37" t="n">
        <v>3</v>
      </c>
      <c r="F1956" s="37" t="n">
        <v>3</v>
      </c>
      <c r="G1956" s="37" t="n">
        <v>3</v>
      </c>
      <c r="H1956" s="37" t="n">
        <v>9</v>
      </c>
      <c r="I1956" s="37" t="str">
        <f aca="false">IFERROR(VLOOKUP(A1956,Employees!$A$2:$I$1501,9,FALSE()),"Unknown")</f>
        <v>Sales</v>
      </c>
    </row>
    <row r="1957" customFormat="false" ht="15" hidden="false" customHeight="false" outlineLevel="0" collapsed="false">
      <c r="A1957" s="37" t="s">
        <v>833</v>
      </c>
      <c r="B1957" s="37" t="n">
        <v>2026</v>
      </c>
      <c r="C1957" s="37" t="n">
        <v>3</v>
      </c>
      <c r="D1957" s="37" t="n">
        <v>5</v>
      </c>
      <c r="E1957" s="37" t="n">
        <v>4</v>
      </c>
      <c r="F1957" s="37" t="n">
        <v>2</v>
      </c>
      <c r="G1957" s="37" t="n">
        <v>4</v>
      </c>
      <c r="H1957" s="37" t="n">
        <v>6</v>
      </c>
      <c r="I1957" s="37" t="str">
        <f aca="false">IFERROR(VLOOKUP(A1957,Employees!$A$2:$I$1501,9,FALSE()),"Unknown")</f>
        <v>Sales</v>
      </c>
    </row>
    <row r="1958" customFormat="false" ht="15" hidden="false" customHeight="false" outlineLevel="0" collapsed="false">
      <c r="A1958" s="37" t="s">
        <v>1889</v>
      </c>
      <c r="B1958" s="37" t="n">
        <v>2026</v>
      </c>
      <c r="C1958" s="37" t="n">
        <v>4</v>
      </c>
      <c r="D1958" s="37" t="n">
        <v>3</v>
      </c>
      <c r="E1958" s="37" t="n">
        <v>4</v>
      </c>
      <c r="F1958" s="37" t="n">
        <v>4</v>
      </c>
      <c r="G1958" s="37" t="n">
        <v>4</v>
      </c>
      <c r="H1958" s="37" t="n">
        <v>10</v>
      </c>
      <c r="I1958" s="37" t="str">
        <f aca="false">IFERROR(VLOOKUP(A1958,Employees!$A$2:$I$1501,9,FALSE()),"Unknown")</f>
        <v>Sales</v>
      </c>
    </row>
    <row r="1959" customFormat="false" ht="15" hidden="false" customHeight="false" outlineLevel="0" collapsed="false">
      <c r="A1959" s="37" t="s">
        <v>1942</v>
      </c>
      <c r="B1959" s="37" t="n">
        <v>2026</v>
      </c>
      <c r="C1959" s="37" t="n">
        <v>3</v>
      </c>
      <c r="D1959" s="37" t="n">
        <v>5</v>
      </c>
      <c r="E1959" s="37" t="n">
        <v>5</v>
      </c>
      <c r="F1959" s="37" t="n">
        <v>4</v>
      </c>
      <c r="G1959" s="37" t="n">
        <v>4</v>
      </c>
      <c r="H1959" s="37" t="n">
        <v>10</v>
      </c>
      <c r="I1959" s="37" t="str">
        <f aca="false">IFERROR(VLOOKUP(A1959,Employees!$A$2:$I$1501,9,FALSE()),"Unknown")</f>
        <v>Customer Support</v>
      </c>
    </row>
    <row r="1960" customFormat="false" ht="15" hidden="false" customHeight="false" outlineLevel="0" collapsed="false">
      <c r="A1960" s="37" t="s">
        <v>1010</v>
      </c>
      <c r="B1960" s="37" t="n">
        <v>2026</v>
      </c>
      <c r="C1960" s="37" t="n">
        <v>3</v>
      </c>
      <c r="D1960" s="37" t="n">
        <v>3</v>
      </c>
      <c r="E1960" s="37" t="n">
        <v>3</v>
      </c>
      <c r="F1960" s="37" t="n">
        <v>4</v>
      </c>
      <c r="G1960" s="37" t="n">
        <v>3</v>
      </c>
      <c r="H1960" s="37" t="n">
        <v>6</v>
      </c>
      <c r="I1960" s="37" t="str">
        <f aca="false">IFERROR(VLOOKUP(A1960,Employees!$A$2:$I$1501,9,FALSE()),"Unknown")</f>
        <v>Engineering</v>
      </c>
    </row>
    <row r="1961" customFormat="false" ht="15" hidden="false" customHeight="false" outlineLevel="0" collapsed="false">
      <c r="A1961" s="37" t="s">
        <v>868</v>
      </c>
      <c r="B1961" s="37" t="n">
        <v>2026</v>
      </c>
      <c r="C1961" s="37" t="n">
        <v>3</v>
      </c>
      <c r="D1961" s="37" t="n">
        <v>3</v>
      </c>
      <c r="E1961" s="37" t="n">
        <v>3</v>
      </c>
      <c r="F1961" s="37" t="n">
        <v>3</v>
      </c>
      <c r="G1961" s="37" t="n">
        <v>4</v>
      </c>
      <c r="H1961" s="37" t="n">
        <v>6</v>
      </c>
      <c r="I1961" s="37" t="str">
        <f aca="false">IFERROR(VLOOKUP(A1961,Employees!$A$2:$I$1501,9,FALSE()),"Unknown")</f>
        <v>Sales</v>
      </c>
    </row>
    <row r="1962" customFormat="false" ht="15" hidden="false" customHeight="false" outlineLevel="0" collapsed="false">
      <c r="A1962" s="37" t="s">
        <v>1532</v>
      </c>
      <c r="B1962" s="37" t="n">
        <v>2026</v>
      </c>
      <c r="C1962" s="37" t="n">
        <v>4</v>
      </c>
      <c r="D1962" s="37" t="n">
        <v>5</v>
      </c>
      <c r="E1962" s="37" t="n">
        <v>5</v>
      </c>
      <c r="F1962" s="37" t="n">
        <v>3</v>
      </c>
      <c r="G1962" s="37" t="n">
        <v>3</v>
      </c>
      <c r="H1962" s="37" t="n">
        <v>5</v>
      </c>
      <c r="I1962" s="37" t="str">
        <f aca="false">IFERROR(VLOOKUP(A1962,Employees!$A$2:$I$1501,9,FALSE()),"Unknown")</f>
        <v>Legal &amp; Compliance</v>
      </c>
    </row>
    <row r="1963" customFormat="false" ht="15" hidden="false" customHeight="false" outlineLevel="0" collapsed="false">
      <c r="A1963" s="37" t="s">
        <v>960</v>
      </c>
      <c r="B1963" s="37" t="n">
        <v>2026</v>
      </c>
      <c r="C1963" s="37" t="n">
        <v>4</v>
      </c>
      <c r="D1963" s="37" t="n">
        <v>4</v>
      </c>
      <c r="E1963" s="37" t="n">
        <v>4</v>
      </c>
      <c r="F1963" s="37" t="n">
        <v>3</v>
      </c>
      <c r="G1963" s="37" t="n">
        <v>3</v>
      </c>
      <c r="H1963" s="37" t="n">
        <v>10</v>
      </c>
      <c r="I1963" s="37" t="str">
        <f aca="false">IFERROR(VLOOKUP(A1963,Employees!$A$2:$I$1501,9,FALSE()),"Unknown")</f>
        <v>Engineering</v>
      </c>
    </row>
    <row r="1964" customFormat="false" ht="15" hidden="false" customHeight="false" outlineLevel="0" collapsed="false">
      <c r="A1964" s="37" t="s">
        <v>1202</v>
      </c>
      <c r="B1964" s="37" t="n">
        <v>2026</v>
      </c>
      <c r="C1964" s="37" t="n">
        <v>4</v>
      </c>
      <c r="D1964" s="37" t="n">
        <v>3</v>
      </c>
      <c r="E1964" s="37" t="n">
        <v>2</v>
      </c>
      <c r="F1964" s="37" t="n">
        <v>4</v>
      </c>
      <c r="G1964" s="37" t="n">
        <v>3</v>
      </c>
      <c r="H1964" s="37" t="n">
        <v>5</v>
      </c>
      <c r="I1964" s="37" t="str">
        <f aca="false">IFERROR(VLOOKUP(A1964,Employees!$A$2:$I$1501,9,FALSE()),"Unknown")</f>
        <v>Data &amp; AI</v>
      </c>
    </row>
    <row r="1965" customFormat="false" ht="15" hidden="false" customHeight="false" outlineLevel="0" collapsed="false">
      <c r="A1965" s="37" t="s">
        <v>774</v>
      </c>
      <c r="B1965" s="37" t="n">
        <v>2026</v>
      </c>
      <c r="C1965" s="37" t="n">
        <v>3</v>
      </c>
      <c r="D1965" s="37" t="n">
        <v>3</v>
      </c>
      <c r="E1965" s="37" t="n">
        <v>3</v>
      </c>
      <c r="F1965" s="37" t="n">
        <v>3</v>
      </c>
      <c r="G1965" s="37" t="n">
        <v>4</v>
      </c>
      <c r="H1965" s="37" t="n">
        <v>7</v>
      </c>
      <c r="I1965" s="37" t="str">
        <f aca="false">IFERROR(VLOOKUP(A1965,Employees!$A$2:$I$1501,9,FALSE()),"Unknown")</f>
        <v>Sales</v>
      </c>
    </row>
    <row r="1966" customFormat="false" ht="15" hidden="false" customHeight="false" outlineLevel="0" collapsed="false">
      <c r="A1966" s="37" t="s">
        <v>1130</v>
      </c>
      <c r="B1966" s="37" t="n">
        <v>2026</v>
      </c>
      <c r="C1966" s="37" t="n">
        <v>5</v>
      </c>
      <c r="D1966" s="37" t="n">
        <v>4</v>
      </c>
      <c r="E1966" s="37" t="n">
        <v>4</v>
      </c>
      <c r="F1966" s="37" t="n">
        <v>2</v>
      </c>
      <c r="G1966" s="37" t="n">
        <v>4</v>
      </c>
      <c r="H1966" s="37" t="n">
        <v>7</v>
      </c>
      <c r="I1966" s="37" t="str">
        <f aca="false">IFERROR(VLOOKUP(A1966,Employees!$A$2:$I$1501,9,FALSE()),"Unknown")</f>
        <v>Customer Support</v>
      </c>
    </row>
    <row r="1967" customFormat="false" ht="15" hidden="false" customHeight="false" outlineLevel="0" collapsed="false">
      <c r="A1967" s="37" t="s">
        <v>1874</v>
      </c>
      <c r="B1967" s="37" t="n">
        <v>2026</v>
      </c>
      <c r="C1967" s="37" t="n">
        <v>4</v>
      </c>
      <c r="D1967" s="37" t="n">
        <v>4</v>
      </c>
      <c r="E1967" s="37" t="n">
        <v>5</v>
      </c>
      <c r="F1967" s="37" t="n">
        <v>3</v>
      </c>
      <c r="G1967" s="37" t="n">
        <v>3</v>
      </c>
      <c r="H1967" s="37" t="n">
        <v>8</v>
      </c>
      <c r="I1967" s="37" t="str">
        <f aca="false">IFERROR(VLOOKUP(A1967,Employees!$A$2:$I$1501,9,FALSE()),"Unknown")</f>
        <v>Operations</v>
      </c>
    </row>
    <row r="1968" customFormat="false" ht="15" hidden="false" customHeight="false" outlineLevel="0" collapsed="false">
      <c r="A1968" s="37" t="s">
        <v>1707</v>
      </c>
      <c r="B1968" s="37" t="n">
        <v>2026</v>
      </c>
      <c r="C1968" s="37" t="n">
        <v>3</v>
      </c>
      <c r="D1968" s="37" t="n">
        <v>2</v>
      </c>
      <c r="E1968" s="37" t="n">
        <v>4</v>
      </c>
      <c r="F1968" s="37" t="n">
        <v>3</v>
      </c>
      <c r="G1968" s="37" t="n">
        <v>4</v>
      </c>
      <c r="H1968" s="37" t="n">
        <v>3</v>
      </c>
      <c r="I1968" s="37" t="str">
        <f aca="false">IFERROR(VLOOKUP(A1968,Employees!$A$2:$I$1501,9,FALSE()),"Unknown")</f>
        <v>Customer Support</v>
      </c>
    </row>
    <row r="1969" customFormat="false" ht="15" hidden="false" customHeight="false" outlineLevel="0" collapsed="false">
      <c r="A1969" s="37" t="s">
        <v>997</v>
      </c>
      <c r="B1969" s="37" t="n">
        <v>2026</v>
      </c>
      <c r="C1969" s="37" t="n">
        <v>3</v>
      </c>
      <c r="D1969" s="37" t="n">
        <v>4</v>
      </c>
      <c r="E1969" s="37" t="n">
        <v>4</v>
      </c>
      <c r="F1969" s="37" t="n">
        <v>4</v>
      </c>
      <c r="G1969" s="37" t="n">
        <v>3</v>
      </c>
      <c r="H1969" s="37" t="n">
        <v>9</v>
      </c>
      <c r="I1969" s="37" t="str">
        <f aca="false">IFERROR(VLOOKUP(A1969,Employees!$A$2:$I$1501,9,FALSE()),"Unknown")</f>
        <v>Legal &amp; Compliance</v>
      </c>
    </row>
    <row r="1970" customFormat="false" ht="15" hidden="false" customHeight="false" outlineLevel="0" collapsed="false">
      <c r="A1970" s="37" t="s">
        <v>1152</v>
      </c>
      <c r="B1970" s="37" t="n">
        <v>2026</v>
      </c>
      <c r="C1970" s="37" t="n">
        <v>4</v>
      </c>
      <c r="D1970" s="37" t="n">
        <v>4</v>
      </c>
      <c r="E1970" s="37" t="n">
        <v>2</v>
      </c>
      <c r="F1970" s="37" t="n">
        <v>1</v>
      </c>
      <c r="G1970" s="37" t="n">
        <v>5</v>
      </c>
      <c r="H1970" s="37" t="n">
        <v>6</v>
      </c>
      <c r="I1970" s="37" t="str">
        <f aca="false">IFERROR(VLOOKUP(A1970,Employees!$A$2:$I$1501,9,FALSE()),"Unknown")</f>
        <v>Marketing</v>
      </c>
    </row>
    <row r="1971" customFormat="false" ht="15" hidden="false" customHeight="false" outlineLevel="0" collapsed="false">
      <c r="A1971" s="37" t="s">
        <v>841</v>
      </c>
      <c r="B1971" s="37" t="n">
        <v>2026</v>
      </c>
      <c r="C1971" s="37" t="n">
        <v>2</v>
      </c>
      <c r="D1971" s="37" t="n">
        <v>3</v>
      </c>
      <c r="E1971" s="37" t="n">
        <v>3</v>
      </c>
      <c r="F1971" s="37" t="n">
        <v>4</v>
      </c>
      <c r="G1971" s="37" t="n">
        <v>4</v>
      </c>
      <c r="H1971" s="37" t="n">
        <v>6</v>
      </c>
      <c r="I1971" s="37" t="str">
        <f aca="false">IFERROR(VLOOKUP(A1971,Employees!$A$2:$I$1501,9,FALSE()),"Unknown")</f>
        <v>Marketing</v>
      </c>
    </row>
    <row r="1972" customFormat="false" ht="15" hidden="false" customHeight="false" outlineLevel="0" collapsed="false">
      <c r="A1972" s="37" t="s">
        <v>805</v>
      </c>
      <c r="B1972" s="37" t="n">
        <v>2026</v>
      </c>
      <c r="C1972" s="37" t="n">
        <v>4</v>
      </c>
      <c r="D1972" s="37" t="n">
        <v>3</v>
      </c>
      <c r="E1972" s="37" t="n">
        <v>1</v>
      </c>
      <c r="F1972" s="37" t="n">
        <v>4</v>
      </c>
      <c r="G1972" s="37" t="n">
        <v>3</v>
      </c>
      <c r="H1972" s="37" t="n">
        <v>4</v>
      </c>
      <c r="I1972" s="37" t="str">
        <f aca="false">IFERROR(VLOOKUP(A1972,Employees!$A$2:$I$1501,9,FALSE()),"Unknown")</f>
        <v>Data &amp; AI</v>
      </c>
    </row>
    <row r="1973" customFormat="false" ht="15" hidden="false" customHeight="false" outlineLevel="0" collapsed="false">
      <c r="A1973" s="37" t="s">
        <v>1604</v>
      </c>
      <c r="B1973" s="37" t="n">
        <v>2026</v>
      </c>
      <c r="C1973" s="37" t="n">
        <v>4</v>
      </c>
      <c r="D1973" s="37" t="n">
        <v>2</v>
      </c>
      <c r="E1973" s="37" t="n">
        <v>3</v>
      </c>
      <c r="F1973" s="37" t="n">
        <v>4</v>
      </c>
      <c r="G1973" s="37" t="n">
        <v>4</v>
      </c>
      <c r="H1973" s="37" t="n">
        <v>8</v>
      </c>
      <c r="I1973" s="37" t="str">
        <f aca="false">IFERROR(VLOOKUP(A1973,Employees!$A$2:$I$1501,9,FALSE()),"Unknown")</f>
        <v>Sales</v>
      </c>
    </row>
    <row r="1974" customFormat="false" ht="15" hidden="false" customHeight="false" outlineLevel="0" collapsed="false">
      <c r="A1974" s="37" t="s">
        <v>1294</v>
      </c>
      <c r="B1974" s="37" t="n">
        <v>2026</v>
      </c>
      <c r="C1974" s="37" t="n">
        <v>3</v>
      </c>
      <c r="D1974" s="37" t="n">
        <v>4</v>
      </c>
      <c r="E1974" s="37" t="n">
        <v>4</v>
      </c>
      <c r="F1974" s="37" t="n">
        <v>3</v>
      </c>
      <c r="G1974" s="37" t="n">
        <v>3</v>
      </c>
      <c r="H1974" s="37" t="n">
        <v>9</v>
      </c>
      <c r="I1974" s="37" t="str">
        <f aca="false">IFERROR(VLOOKUP(A1974,Employees!$A$2:$I$1501,9,FALSE()),"Unknown")</f>
        <v>Finance</v>
      </c>
    </row>
    <row r="1975" customFormat="false" ht="15" hidden="false" customHeight="false" outlineLevel="0" collapsed="false">
      <c r="A1975" s="37" t="s">
        <v>780</v>
      </c>
      <c r="B1975" s="37" t="n">
        <v>2026</v>
      </c>
      <c r="C1975" s="37" t="n">
        <v>5</v>
      </c>
      <c r="D1975" s="37" t="n">
        <v>5</v>
      </c>
      <c r="E1975" s="37" t="n">
        <v>1</v>
      </c>
      <c r="F1975" s="37" t="n">
        <v>5</v>
      </c>
      <c r="G1975" s="37" t="n">
        <v>3</v>
      </c>
      <c r="H1975" s="37" t="n">
        <v>10</v>
      </c>
      <c r="I1975" s="37" t="str">
        <f aca="false">IFERROR(VLOOKUP(A1975,Employees!$A$2:$I$1501,9,FALSE()),"Unknown")</f>
        <v>Customer Support</v>
      </c>
    </row>
    <row r="1976" customFormat="false" ht="15" hidden="false" customHeight="false" outlineLevel="0" collapsed="false">
      <c r="A1976" s="37" t="s">
        <v>768</v>
      </c>
      <c r="B1976" s="37" t="n">
        <v>2026</v>
      </c>
      <c r="C1976" s="37" t="n">
        <v>2</v>
      </c>
      <c r="D1976" s="37" t="n">
        <v>2</v>
      </c>
      <c r="E1976" s="37" t="n">
        <v>3</v>
      </c>
      <c r="F1976" s="37" t="n">
        <v>3</v>
      </c>
      <c r="G1976" s="37" t="n">
        <v>3</v>
      </c>
      <c r="H1976" s="37" t="n">
        <v>9</v>
      </c>
      <c r="I1976" s="37" t="str">
        <f aca="false">IFERROR(VLOOKUP(A1976,Employees!$A$2:$I$1501,9,FALSE()),"Unknown")</f>
        <v>Legal &amp; Compliance</v>
      </c>
    </row>
    <row r="1977" customFormat="false" ht="15" hidden="false" customHeight="false" outlineLevel="0" collapsed="false">
      <c r="A1977" s="37" t="s">
        <v>1480</v>
      </c>
      <c r="B1977" s="37" t="n">
        <v>2026</v>
      </c>
      <c r="C1977" s="37" t="n">
        <v>5</v>
      </c>
      <c r="D1977" s="37" t="n">
        <v>3</v>
      </c>
      <c r="E1977" s="37" t="n">
        <v>5</v>
      </c>
      <c r="F1977" s="37" t="n">
        <v>2</v>
      </c>
      <c r="G1977" s="37" t="n">
        <v>3</v>
      </c>
      <c r="H1977" s="37" t="n">
        <v>10</v>
      </c>
      <c r="I1977" s="37" t="str">
        <f aca="false">IFERROR(VLOOKUP(A1977,Employees!$A$2:$I$1501,9,FALSE()),"Unknown")</f>
        <v>Marketing</v>
      </c>
    </row>
    <row r="1978" customFormat="false" ht="15" hidden="false" customHeight="false" outlineLevel="0" collapsed="false">
      <c r="A1978" s="37" t="s">
        <v>1326</v>
      </c>
      <c r="B1978" s="37" t="n">
        <v>2026</v>
      </c>
      <c r="C1978" s="37" t="n">
        <v>4</v>
      </c>
      <c r="D1978" s="37" t="n">
        <v>3</v>
      </c>
      <c r="E1978" s="37" t="n">
        <v>4</v>
      </c>
      <c r="F1978" s="37" t="n">
        <v>4</v>
      </c>
      <c r="G1978" s="37" t="n">
        <v>4</v>
      </c>
      <c r="H1978" s="37" t="n">
        <v>10</v>
      </c>
      <c r="I1978" s="37" t="str">
        <f aca="false">IFERROR(VLOOKUP(A1978,Employees!$A$2:$I$1501,9,FALSE()),"Unknown")</f>
        <v>Engineering</v>
      </c>
    </row>
    <row r="1979" customFormat="false" ht="15" hidden="false" customHeight="false" outlineLevel="0" collapsed="false">
      <c r="A1979" s="37" t="s">
        <v>663</v>
      </c>
      <c r="B1979" s="37" t="n">
        <v>2026</v>
      </c>
      <c r="C1979" s="37" t="n">
        <v>3</v>
      </c>
      <c r="D1979" s="37" t="n">
        <v>3</v>
      </c>
      <c r="E1979" s="37" t="n">
        <v>2</v>
      </c>
      <c r="F1979" s="37" t="n">
        <v>3</v>
      </c>
      <c r="G1979" s="37" t="n">
        <v>3</v>
      </c>
      <c r="H1979" s="37" t="n">
        <v>5</v>
      </c>
      <c r="I1979" s="37" t="str">
        <f aca="false">IFERROR(VLOOKUP(A1979,Employees!$A$2:$I$1501,9,FALSE()),"Unknown")</f>
        <v>Marketing</v>
      </c>
    </row>
    <row r="1980" customFormat="false" ht="15" hidden="false" customHeight="false" outlineLevel="0" collapsed="false">
      <c r="A1980" s="37" t="s">
        <v>1036</v>
      </c>
      <c r="B1980" s="37" t="n">
        <v>2026</v>
      </c>
      <c r="C1980" s="37" t="n">
        <v>4</v>
      </c>
      <c r="D1980" s="37" t="n">
        <v>4</v>
      </c>
      <c r="E1980" s="37" t="n">
        <v>2</v>
      </c>
      <c r="F1980" s="37" t="n">
        <v>3</v>
      </c>
      <c r="G1980" s="37" t="n">
        <v>3</v>
      </c>
      <c r="H1980" s="37" t="n">
        <v>7</v>
      </c>
      <c r="I1980" s="37" t="str">
        <f aca="false">IFERROR(VLOOKUP(A1980,Employees!$A$2:$I$1501,9,FALSE()),"Unknown")</f>
        <v>Engineering</v>
      </c>
    </row>
    <row r="1981" customFormat="false" ht="15" hidden="false" customHeight="false" outlineLevel="0" collapsed="false">
      <c r="A1981" s="37" t="s">
        <v>1907</v>
      </c>
      <c r="B1981" s="37" t="n">
        <v>2026</v>
      </c>
      <c r="C1981" s="37" t="n">
        <v>3</v>
      </c>
      <c r="D1981" s="37" t="n">
        <v>4</v>
      </c>
      <c r="E1981" s="37" t="n">
        <v>4</v>
      </c>
      <c r="F1981" s="37" t="n">
        <v>3</v>
      </c>
      <c r="G1981" s="37" t="n">
        <v>4</v>
      </c>
      <c r="H1981" s="37" t="n">
        <v>10</v>
      </c>
      <c r="I1981" s="37" t="str">
        <f aca="false">IFERROR(VLOOKUP(A1981,Employees!$A$2:$I$1501,9,FALSE()),"Unknown")</f>
        <v>Engineering</v>
      </c>
    </row>
    <row r="1982" customFormat="false" ht="15" hidden="false" customHeight="false" outlineLevel="0" collapsed="false">
      <c r="A1982" s="37" t="s">
        <v>1275</v>
      </c>
      <c r="B1982" s="37" t="n">
        <v>2026</v>
      </c>
      <c r="C1982" s="37" t="n">
        <v>4</v>
      </c>
      <c r="D1982" s="37" t="n">
        <v>3</v>
      </c>
      <c r="E1982" s="37" t="n">
        <v>3</v>
      </c>
      <c r="F1982" s="37" t="n">
        <v>2</v>
      </c>
      <c r="G1982" s="37" t="n">
        <v>3</v>
      </c>
      <c r="H1982" s="37" t="n">
        <v>4</v>
      </c>
      <c r="I1982" s="37" t="str">
        <f aca="false">IFERROR(VLOOKUP(A1982,Employees!$A$2:$I$1501,9,FALSE()),"Unknown")</f>
        <v>Operations</v>
      </c>
    </row>
    <row r="1983" customFormat="false" ht="15" hidden="false" customHeight="false" outlineLevel="0" collapsed="false">
      <c r="A1983" s="37" t="s">
        <v>1411</v>
      </c>
      <c r="B1983" s="37" t="n">
        <v>2026</v>
      </c>
      <c r="C1983" s="37" t="n">
        <v>5</v>
      </c>
      <c r="D1983" s="37" t="n">
        <v>3</v>
      </c>
      <c r="E1983" s="37" t="n">
        <v>4</v>
      </c>
      <c r="F1983" s="37" t="n">
        <v>3</v>
      </c>
      <c r="G1983" s="37" t="n">
        <v>2</v>
      </c>
      <c r="H1983" s="37" t="n">
        <v>9</v>
      </c>
      <c r="I1983" s="37" t="str">
        <f aca="false">IFERROR(VLOOKUP(A1983,Employees!$A$2:$I$1501,9,FALSE()),"Unknown")</f>
        <v>Engineering</v>
      </c>
    </row>
    <row r="1984" customFormat="false" ht="15" hidden="false" customHeight="false" outlineLevel="0" collapsed="false">
      <c r="A1984" s="37" t="s">
        <v>532</v>
      </c>
      <c r="B1984" s="37" t="n">
        <v>2026</v>
      </c>
      <c r="C1984" s="37" t="n">
        <v>3</v>
      </c>
      <c r="D1984" s="37" t="n">
        <v>4</v>
      </c>
      <c r="E1984" s="37" t="n">
        <v>1</v>
      </c>
      <c r="F1984" s="37" t="n">
        <v>4</v>
      </c>
      <c r="G1984" s="37" t="n">
        <v>3</v>
      </c>
      <c r="H1984" s="37" t="n">
        <v>8</v>
      </c>
      <c r="I1984" s="37" t="str">
        <f aca="false">IFERROR(VLOOKUP(A1984,Employees!$A$2:$I$1501,9,FALSE()),"Unknown")</f>
        <v>Customer Support</v>
      </c>
    </row>
    <row r="1985" customFormat="false" ht="15" hidden="false" customHeight="false" outlineLevel="0" collapsed="false">
      <c r="A1985" s="37" t="s">
        <v>1215</v>
      </c>
      <c r="B1985" s="37" t="n">
        <v>2026</v>
      </c>
      <c r="C1985" s="37" t="n">
        <v>1</v>
      </c>
      <c r="D1985" s="37" t="n">
        <v>4</v>
      </c>
      <c r="E1985" s="37" t="n">
        <v>3</v>
      </c>
      <c r="F1985" s="37" t="n">
        <v>3</v>
      </c>
      <c r="G1985" s="37" t="n">
        <v>3</v>
      </c>
      <c r="H1985" s="37" t="n">
        <v>6</v>
      </c>
      <c r="I1985" s="37" t="str">
        <f aca="false">IFERROR(VLOOKUP(A1985,Employees!$A$2:$I$1501,9,FALSE()),"Unknown")</f>
        <v>Finance</v>
      </c>
    </row>
    <row r="1986" customFormat="false" ht="15" hidden="false" customHeight="false" outlineLevel="0" collapsed="false">
      <c r="A1986" s="37" t="s">
        <v>1055</v>
      </c>
      <c r="B1986" s="37" t="n">
        <v>2026</v>
      </c>
      <c r="C1986" s="37" t="n">
        <v>2</v>
      </c>
      <c r="D1986" s="37" t="n">
        <v>2</v>
      </c>
      <c r="E1986" s="37" t="n">
        <v>4</v>
      </c>
      <c r="F1986" s="37" t="n">
        <v>5</v>
      </c>
      <c r="G1986" s="37" t="n">
        <v>5</v>
      </c>
      <c r="H1986" s="37" t="n">
        <v>8</v>
      </c>
      <c r="I1986" s="37" t="str">
        <f aca="false">IFERROR(VLOOKUP(A1986,Employees!$A$2:$I$1501,9,FALSE()),"Unknown")</f>
        <v>Engineering</v>
      </c>
    </row>
    <row r="1987" customFormat="false" ht="15" hidden="false" customHeight="false" outlineLevel="0" collapsed="false">
      <c r="A1987" s="37" t="s">
        <v>994</v>
      </c>
      <c r="B1987" s="37" t="n">
        <v>2026</v>
      </c>
      <c r="C1987" s="37" t="n">
        <v>3</v>
      </c>
      <c r="D1987" s="37" t="n">
        <v>5</v>
      </c>
      <c r="E1987" s="37" t="n">
        <v>4</v>
      </c>
      <c r="F1987" s="37" t="n">
        <v>4</v>
      </c>
      <c r="G1987" s="37" t="n">
        <v>2</v>
      </c>
      <c r="H1987" s="37" t="n">
        <v>8</v>
      </c>
      <c r="I1987" s="37" t="str">
        <f aca="false">IFERROR(VLOOKUP(A1987,Employees!$A$2:$I$1501,9,FALSE()),"Unknown")</f>
        <v>Engineering</v>
      </c>
    </row>
    <row r="1988" customFormat="false" ht="15" hidden="false" customHeight="false" outlineLevel="0" collapsed="false">
      <c r="A1988" s="37" t="s">
        <v>431</v>
      </c>
      <c r="B1988" s="37" t="n">
        <v>2026</v>
      </c>
      <c r="C1988" s="37" t="n">
        <v>2</v>
      </c>
      <c r="D1988" s="37" t="n">
        <v>5</v>
      </c>
      <c r="E1988" s="37" t="n">
        <v>3</v>
      </c>
      <c r="F1988" s="37" t="n">
        <v>3</v>
      </c>
      <c r="G1988" s="37" t="n">
        <v>3</v>
      </c>
      <c r="H1988" s="37" t="n">
        <v>7</v>
      </c>
      <c r="I1988" s="37" t="str">
        <f aca="false">IFERROR(VLOOKUP(A1988,Employees!$A$2:$I$1501,9,FALSE()),"Unknown")</f>
        <v>Human Resources</v>
      </c>
    </row>
    <row r="1989" customFormat="false" ht="15" hidden="false" customHeight="false" outlineLevel="0" collapsed="false">
      <c r="A1989" s="37" t="s">
        <v>1113</v>
      </c>
      <c r="B1989" s="37" t="n">
        <v>2026</v>
      </c>
      <c r="C1989" s="37" t="n">
        <v>4</v>
      </c>
      <c r="D1989" s="37" t="n">
        <v>4</v>
      </c>
      <c r="E1989" s="37" t="n">
        <v>4</v>
      </c>
      <c r="F1989" s="37" t="n">
        <v>4</v>
      </c>
      <c r="G1989" s="37" t="n">
        <v>2</v>
      </c>
      <c r="H1989" s="37" t="n">
        <v>9</v>
      </c>
      <c r="I1989" s="37" t="str">
        <f aca="false">IFERROR(VLOOKUP(A1989,Employees!$A$2:$I$1501,9,FALSE()),"Unknown")</f>
        <v>Engineering</v>
      </c>
    </row>
    <row r="1990" customFormat="false" ht="15" hidden="false" customHeight="false" outlineLevel="0" collapsed="false">
      <c r="A1990" s="37" t="s">
        <v>1904</v>
      </c>
      <c r="B1990" s="37" t="n">
        <v>2026</v>
      </c>
      <c r="C1990" s="37" t="n">
        <v>4</v>
      </c>
      <c r="D1990" s="37" t="n">
        <v>3</v>
      </c>
      <c r="E1990" s="37" t="n">
        <v>4</v>
      </c>
      <c r="F1990" s="37" t="n">
        <v>4</v>
      </c>
      <c r="G1990" s="37" t="n">
        <v>1</v>
      </c>
      <c r="H1990" s="37" t="n">
        <v>10</v>
      </c>
      <c r="I1990" s="37" t="str">
        <f aca="false">IFERROR(VLOOKUP(A1990,Employees!$A$2:$I$1501,9,FALSE()),"Unknown")</f>
        <v>Customer Support</v>
      </c>
    </row>
    <row r="1991" customFormat="false" ht="15" hidden="false" customHeight="false" outlineLevel="0" collapsed="false">
      <c r="A1991" s="37" t="s">
        <v>983</v>
      </c>
      <c r="B1991" s="37" t="n">
        <v>2026</v>
      </c>
      <c r="C1991" s="37" t="n">
        <v>5</v>
      </c>
      <c r="D1991" s="37" t="n">
        <v>2</v>
      </c>
      <c r="E1991" s="37" t="n">
        <v>3</v>
      </c>
      <c r="F1991" s="37" t="n">
        <v>5</v>
      </c>
      <c r="G1991" s="37" t="n">
        <v>4</v>
      </c>
      <c r="H1991" s="37" t="n">
        <v>9</v>
      </c>
      <c r="I1991" s="37" t="str">
        <f aca="false">IFERROR(VLOOKUP(A1991,Employees!$A$2:$I$1501,9,FALSE()),"Unknown")</f>
        <v>Engineering</v>
      </c>
    </row>
    <row r="1992" customFormat="false" ht="15" hidden="false" customHeight="false" outlineLevel="0" collapsed="false">
      <c r="A1992" s="37" t="s">
        <v>1786</v>
      </c>
      <c r="B1992" s="37" t="n">
        <v>2026</v>
      </c>
      <c r="C1992" s="37" t="n">
        <v>4</v>
      </c>
      <c r="D1992" s="37" t="n">
        <v>4</v>
      </c>
      <c r="E1992" s="37" t="n">
        <v>3</v>
      </c>
      <c r="F1992" s="37" t="n">
        <v>3</v>
      </c>
      <c r="G1992" s="37" t="n">
        <v>4</v>
      </c>
      <c r="H1992" s="37" t="n">
        <v>9</v>
      </c>
      <c r="I1992" s="37" t="str">
        <f aca="false">IFERROR(VLOOKUP(A1992,Employees!$A$2:$I$1501,9,FALSE()),"Unknown")</f>
        <v>Engineering</v>
      </c>
    </row>
    <row r="1993" customFormat="false" ht="15" hidden="false" customHeight="false" outlineLevel="0" collapsed="false">
      <c r="A1993" s="37" t="s">
        <v>1742</v>
      </c>
      <c r="B1993" s="37" t="n">
        <v>2026</v>
      </c>
      <c r="C1993" s="37" t="n">
        <v>4</v>
      </c>
      <c r="D1993" s="37" t="n">
        <v>3</v>
      </c>
      <c r="E1993" s="37" t="n">
        <v>4</v>
      </c>
      <c r="F1993" s="37" t="n">
        <v>3</v>
      </c>
      <c r="G1993" s="37" t="n">
        <v>5</v>
      </c>
      <c r="H1993" s="37" t="n">
        <v>6</v>
      </c>
      <c r="I1993" s="37" t="str">
        <f aca="false">IFERROR(VLOOKUP(A1993,Employees!$A$2:$I$1501,9,FALSE()),"Unknown")</f>
        <v>Human Resources</v>
      </c>
    </row>
    <row r="1994" customFormat="false" ht="15" hidden="false" customHeight="false" outlineLevel="0" collapsed="false">
      <c r="A1994" s="37" t="s">
        <v>1644</v>
      </c>
      <c r="B1994" s="37" t="n">
        <v>2026</v>
      </c>
      <c r="C1994" s="37" t="n">
        <v>3</v>
      </c>
      <c r="D1994" s="37" t="n">
        <v>3</v>
      </c>
      <c r="E1994" s="37" t="n">
        <v>3</v>
      </c>
      <c r="F1994" s="37" t="n">
        <v>3</v>
      </c>
      <c r="G1994" s="37" t="n">
        <v>2</v>
      </c>
      <c r="H1994" s="37" t="n">
        <v>8</v>
      </c>
      <c r="I1994" s="37" t="str">
        <f aca="false">IFERROR(VLOOKUP(A1994,Employees!$A$2:$I$1501,9,FALSE()),"Unknown")</f>
        <v>Customer Support</v>
      </c>
    </row>
    <row r="1995" customFormat="false" ht="15" hidden="false" customHeight="false" outlineLevel="0" collapsed="false">
      <c r="A1995" s="37" t="s">
        <v>389</v>
      </c>
      <c r="B1995" s="37" t="n">
        <v>2026</v>
      </c>
      <c r="C1995" s="37" t="n">
        <v>4</v>
      </c>
      <c r="D1995" s="37" t="n">
        <v>4</v>
      </c>
      <c r="E1995" s="37" t="n">
        <v>2</v>
      </c>
      <c r="F1995" s="37" t="n">
        <v>3</v>
      </c>
      <c r="G1995" s="37" t="n">
        <v>3</v>
      </c>
      <c r="H1995" s="37" t="n">
        <v>3</v>
      </c>
      <c r="I1995" s="37" t="str">
        <f aca="false">IFERROR(VLOOKUP(A1995,Employees!$A$2:$I$1501,9,FALSE()),"Unknown")</f>
        <v>Customer Support</v>
      </c>
    </row>
    <row r="1996" customFormat="false" ht="15" hidden="false" customHeight="false" outlineLevel="0" collapsed="false">
      <c r="A1996" s="37" t="s">
        <v>1343</v>
      </c>
      <c r="B1996" s="37" t="n">
        <v>2026</v>
      </c>
      <c r="C1996" s="37" t="n">
        <v>3</v>
      </c>
      <c r="D1996" s="37" t="n">
        <v>5</v>
      </c>
      <c r="E1996" s="37" t="n">
        <v>4</v>
      </c>
      <c r="F1996" s="37" t="n">
        <v>3</v>
      </c>
      <c r="G1996" s="37" t="n">
        <v>4</v>
      </c>
      <c r="H1996" s="37" t="n">
        <v>9</v>
      </c>
      <c r="I1996" s="37" t="str">
        <f aca="false">IFERROR(VLOOKUP(A1996,Employees!$A$2:$I$1501,9,FALSE()),"Unknown")</f>
        <v>Engineering</v>
      </c>
    </row>
    <row r="1997" customFormat="false" ht="15" hidden="false" customHeight="false" outlineLevel="0" collapsed="false">
      <c r="A1997" s="37" t="s">
        <v>405</v>
      </c>
      <c r="B1997" s="37" t="n">
        <v>2026</v>
      </c>
      <c r="C1997" s="37" t="n">
        <v>2</v>
      </c>
      <c r="D1997" s="37" t="n">
        <v>5</v>
      </c>
      <c r="E1997" s="37" t="n">
        <v>3</v>
      </c>
      <c r="F1997" s="37" t="n">
        <v>4</v>
      </c>
      <c r="G1997" s="37" t="n">
        <v>3</v>
      </c>
      <c r="H1997" s="37" t="n">
        <v>3</v>
      </c>
      <c r="I1997" s="37" t="str">
        <f aca="false">IFERROR(VLOOKUP(A1997,Employees!$A$2:$I$1501,9,FALSE()),"Unknown")</f>
        <v>Engineering</v>
      </c>
    </row>
    <row r="1998" customFormat="false" ht="15" hidden="false" customHeight="false" outlineLevel="0" collapsed="false">
      <c r="A1998" s="37" t="s">
        <v>827</v>
      </c>
      <c r="B1998" s="37" t="n">
        <v>2026</v>
      </c>
      <c r="C1998" s="37" t="n">
        <v>3</v>
      </c>
      <c r="D1998" s="37" t="n">
        <v>3</v>
      </c>
      <c r="E1998" s="37" t="n">
        <v>5</v>
      </c>
      <c r="F1998" s="37" t="n">
        <v>2</v>
      </c>
      <c r="G1998" s="37" t="n">
        <v>4</v>
      </c>
      <c r="H1998" s="37" t="n">
        <v>9</v>
      </c>
      <c r="I1998" s="37" t="str">
        <f aca="false">IFERROR(VLOOKUP(A1998,Employees!$A$2:$I$1501,9,FALSE()),"Unknown")</f>
        <v>Operations</v>
      </c>
    </row>
    <row r="1999" customFormat="false" ht="15" hidden="false" customHeight="false" outlineLevel="0" collapsed="false">
      <c r="A1999" s="37" t="s">
        <v>1106</v>
      </c>
      <c r="B1999" s="37" t="n">
        <v>2026</v>
      </c>
      <c r="C1999" s="37" t="n">
        <v>4</v>
      </c>
      <c r="D1999" s="37" t="n">
        <v>3</v>
      </c>
      <c r="E1999" s="37" t="n">
        <v>2</v>
      </c>
      <c r="F1999" s="37" t="n">
        <v>2</v>
      </c>
      <c r="G1999" s="37" t="n">
        <v>3</v>
      </c>
      <c r="H1999" s="37" t="n">
        <v>5</v>
      </c>
      <c r="I1999" s="37" t="str">
        <f aca="false">IFERROR(VLOOKUP(A1999,Employees!$A$2:$I$1501,9,FALSE()),"Unknown")</f>
        <v>Data &amp; AI</v>
      </c>
    </row>
    <row r="2000" customFormat="false" ht="15" hidden="false" customHeight="false" outlineLevel="0" collapsed="false">
      <c r="A2000" s="37" t="s">
        <v>890</v>
      </c>
      <c r="B2000" s="37" t="n">
        <v>2026</v>
      </c>
      <c r="C2000" s="37" t="n">
        <v>4</v>
      </c>
      <c r="D2000" s="37" t="n">
        <v>3</v>
      </c>
      <c r="E2000" s="37" t="n">
        <v>2</v>
      </c>
      <c r="F2000" s="37" t="n">
        <v>2</v>
      </c>
      <c r="G2000" s="37" t="n">
        <v>2</v>
      </c>
      <c r="H2000" s="37" t="n">
        <v>8</v>
      </c>
      <c r="I2000" s="37" t="str">
        <f aca="false">IFERROR(VLOOKUP(A2000,Employees!$A$2:$I$1501,9,FALSE()),"Unknown")</f>
        <v>Engineering</v>
      </c>
    </row>
    <row r="2001" customFormat="false" ht="15" hidden="false" customHeight="false" outlineLevel="0" collapsed="false">
      <c r="A2001" s="37" t="s">
        <v>1199</v>
      </c>
      <c r="B2001" s="37" t="n">
        <v>2026</v>
      </c>
      <c r="C2001" s="37" t="n">
        <v>3</v>
      </c>
      <c r="D2001" s="37" t="n">
        <v>3</v>
      </c>
      <c r="E2001" s="37" t="n">
        <v>3</v>
      </c>
      <c r="F2001" s="37" t="n">
        <v>3</v>
      </c>
      <c r="G2001" s="37" t="n">
        <v>4</v>
      </c>
      <c r="H2001" s="37" t="n">
        <v>4</v>
      </c>
      <c r="I2001" s="37" t="str">
        <f aca="false">IFERROR(VLOOKUP(A2001,Employees!$A$2:$I$1501,9,FALSE()),"Unknown")</f>
        <v>Engineering</v>
      </c>
    </row>
    <row r="2002" customFormat="false" ht="15" hidden="false" customHeight="false" outlineLevel="0" collapsed="false">
      <c r="A2002" s="37" t="s">
        <v>1701</v>
      </c>
      <c r="B2002" s="37" t="n">
        <v>2026</v>
      </c>
      <c r="C2002" s="37" t="n">
        <v>4</v>
      </c>
      <c r="D2002" s="37" t="n">
        <v>4</v>
      </c>
      <c r="E2002" s="37" t="n">
        <v>3</v>
      </c>
      <c r="F2002" s="37" t="n">
        <v>3</v>
      </c>
      <c r="G2002" s="37" t="n">
        <v>4</v>
      </c>
      <c r="H2002" s="37" t="n">
        <v>9</v>
      </c>
      <c r="I2002" s="37" t="str">
        <f aca="false">IFERROR(VLOOKUP(A2002,Employees!$A$2:$I$1501,9,FALSE()),"Unknown")</f>
        <v>Customer Support</v>
      </c>
    </row>
    <row r="2003" customFormat="false" ht="15" hidden="false" customHeight="false" outlineLevel="0" collapsed="false">
      <c r="A2003" s="37" t="s">
        <v>550</v>
      </c>
      <c r="B2003" s="37" t="n">
        <v>2026</v>
      </c>
      <c r="C2003" s="37" t="n">
        <v>2</v>
      </c>
      <c r="D2003" s="37" t="n">
        <v>4</v>
      </c>
      <c r="E2003" s="37" t="n">
        <v>5</v>
      </c>
      <c r="F2003" s="37" t="n">
        <v>4</v>
      </c>
      <c r="G2003" s="37" t="n">
        <v>5</v>
      </c>
      <c r="H2003" s="37" t="n">
        <v>9</v>
      </c>
      <c r="I2003" s="37" t="str">
        <f aca="false">IFERROR(VLOOKUP(A2003,Employees!$A$2:$I$1501,9,FALSE()),"Unknown")</f>
        <v>Engineering</v>
      </c>
    </row>
    <row r="2004" customFormat="false" ht="15" hidden="false" customHeight="false" outlineLevel="0" collapsed="false">
      <c r="A2004" s="37" t="s">
        <v>1136</v>
      </c>
      <c r="B2004" s="37" t="n">
        <v>2026</v>
      </c>
      <c r="C2004" s="37" t="n">
        <v>4</v>
      </c>
      <c r="D2004" s="37" t="n">
        <v>3</v>
      </c>
      <c r="E2004" s="37" t="n">
        <v>3</v>
      </c>
      <c r="F2004" s="37" t="n">
        <v>3</v>
      </c>
      <c r="G2004" s="37" t="n">
        <v>4</v>
      </c>
      <c r="H2004" s="37" t="n">
        <v>6</v>
      </c>
      <c r="I2004" s="37" t="str">
        <f aca="false">IFERROR(VLOOKUP(A2004,Employees!$A$2:$I$1501,9,FALSE()),"Unknown")</f>
        <v>Engineering</v>
      </c>
    </row>
    <row r="2005" customFormat="false" ht="15" hidden="false" customHeight="false" outlineLevel="0" collapsed="false">
      <c r="A2005" s="37" t="s">
        <v>554</v>
      </c>
      <c r="B2005" s="37" t="n">
        <v>2026</v>
      </c>
      <c r="C2005" s="37" t="n">
        <v>5</v>
      </c>
      <c r="D2005" s="37" t="n">
        <v>4</v>
      </c>
      <c r="E2005" s="37" t="n">
        <v>4</v>
      </c>
      <c r="F2005" s="37" t="n">
        <v>2</v>
      </c>
      <c r="G2005" s="37" t="n">
        <v>4</v>
      </c>
      <c r="H2005" s="37" t="n">
        <v>7</v>
      </c>
      <c r="I2005" s="37" t="str">
        <f aca="false">IFERROR(VLOOKUP(A2005,Employees!$A$2:$I$1501,9,FALSE()),"Unknown")</f>
        <v>Engineering</v>
      </c>
    </row>
    <row r="2006" customFormat="false" ht="15" hidden="false" customHeight="false" outlineLevel="0" collapsed="false">
      <c r="A2006" s="37" t="s">
        <v>713</v>
      </c>
      <c r="B2006" s="37" t="n">
        <v>2026</v>
      </c>
      <c r="C2006" s="37" t="n">
        <v>3</v>
      </c>
      <c r="D2006" s="37" t="n">
        <v>3</v>
      </c>
      <c r="E2006" s="37" t="n">
        <v>2</v>
      </c>
      <c r="F2006" s="37" t="n">
        <v>4</v>
      </c>
      <c r="G2006" s="37" t="n">
        <v>3</v>
      </c>
      <c r="H2006" s="37" t="n">
        <v>5</v>
      </c>
      <c r="I2006" s="37" t="str">
        <f aca="false">IFERROR(VLOOKUP(A2006,Employees!$A$2:$I$1501,9,FALSE()),"Unknown")</f>
        <v>Data &amp; AI</v>
      </c>
    </row>
    <row r="2007" customFormat="false" ht="15" hidden="false" customHeight="false" outlineLevel="0" collapsed="false">
      <c r="A2007" s="37" t="s">
        <v>1666</v>
      </c>
      <c r="B2007" s="37" t="n">
        <v>2026</v>
      </c>
      <c r="C2007" s="37" t="n">
        <v>4</v>
      </c>
      <c r="D2007" s="37" t="n">
        <v>5</v>
      </c>
      <c r="E2007" s="37" t="n">
        <v>2</v>
      </c>
      <c r="F2007" s="37" t="n">
        <v>3</v>
      </c>
      <c r="G2007" s="37" t="n">
        <v>5</v>
      </c>
      <c r="H2007" s="37" t="n">
        <v>5</v>
      </c>
      <c r="I2007" s="37" t="str">
        <f aca="false">IFERROR(VLOOKUP(A2007,Employees!$A$2:$I$1501,9,FALSE()),"Unknown")</f>
        <v>Engineering</v>
      </c>
    </row>
    <row r="2008" customFormat="false" ht="15" hidden="false" customHeight="false" outlineLevel="0" collapsed="false">
      <c r="A2008" s="37" t="s">
        <v>714</v>
      </c>
      <c r="B2008" s="37" t="n">
        <v>2026</v>
      </c>
      <c r="C2008" s="37" t="n">
        <v>4</v>
      </c>
      <c r="D2008" s="37" t="n">
        <v>4</v>
      </c>
      <c r="E2008" s="37" t="n">
        <v>4</v>
      </c>
      <c r="F2008" s="37" t="n">
        <v>5</v>
      </c>
      <c r="G2008" s="37" t="n">
        <v>2</v>
      </c>
      <c r="H2008" s="37" t="n">
        <v>8</v>
      </c>
      <c r="I2008" s="37" t="str">
        <f aca="false">IFERROR(VLOOKUP(A2008,Employees!$A$2:$I$1501,9,FALSE()),"Unknown")</f>
        <v>Data &amp; AI</v>
      </c>
    </row>
    <row r="2009" customFormat="false" ht="15" hidden="false" customHeight="false" outlineLevel="0" collapsed="false">
      <c r="A2009" s="37" t="s">
        <v>1580</v>
      </c>
      <c r="B2009" s="37" t="n">
        <v>2026</v>
      </c>
      <c r="C2009" s="37" t="n">
        <v>3</v>
      </c>
      <c r="D2009" s="37" t="n">
        <v>4</v>
      </c>
      <c r="E2009" s="37" t="n">
        <v>4</v>
      </c>
      <c r="F2009" s="37" t="n">
        <v>3</v>
      </c>
      <c r="G2009" s="37" t="n">
        <v>3</v>
      </c>
      <c r="H2009" s="37" t="n">
        <v>5</v>
      </c>
      <c r="I2009" s="37" t="str">
        <f aca="false">IFERROR(VLOOKUP(A2009,Employees!$A$2:$I$1501,9,FALSE()),"Unknown")</f>
        <v>Customer Support</v>
      </c>
    </row>
    <row r="2010" customFormat="false" ht="15" hidden="false" customHeight="false" outlineLevel="0" collapsed="false">
      <c r="A2010" s="37" t="s">
        <v>781</v>
      </c>
      <c r="B2010" s="37" t="n">
        <v>2026</v>
      </c>
      <c r="C2010" s="37" t="n">
        <v>5</v>
      </c>
      <c r="D2010" s="37" t="n">
        <v>2</v>
      </c>
      <c r="E2010" s="37" t="n">
        <v>5</v>
      </c>
      <c r="F2010" s="37" t="n">
        <v>3</v>
      </c>
      <c r="G2010" s="37" t="n">
        <v>4</v>
      </c>
      <c r="H2010" s="37" t="n">
        <v>10</v>
      </c>
      <c r="I2010" s="37" t="str">
        <f aca="false">IFERROR(VLOOKUP(A2010,Employees!$A$2:$I$1501,9,FALSE()),"Unknown")</f>
        <v>Data &amp; AI</v>
      </c>
    </row>
    <row r="2011" customFormat="false" ht="15" hidden="false" customHeight="false" outlineLevel="0" collapsed="false">
      <c r="A2011" s="37" t="s">
        <v>1254</v>
      </c>
      <c r="B2011" s="37" t="n">
        <v>2026</v>
      </c>
      <c r="C2011" s="37" t="n">
        <v>3</v>
      </c>
      <c r="D2011" s="37" t="n">
        <v>1</v>
      </c>
      <c r="E2011" s="37" t="n">
        <v>2</v>
      </c>
      <c r="F2011" s="37" t="n">
        <v>3</v>
      </c>
      <c r="G2011" s="37" t="n">
        <v>4</v>
      </c>
      <c r="H2011" s="37" t="n">
        <v>6</v>
      </c>
      <c r="I2011" s="37" t="str">
        <f aca="false">IFERROR(VLOOKUP(A2011,Employees!$A$2:$I$1501,9,FALSE()),"Unknown")</f>
        <v>Customer Support</v>
      </c>
    </row>
    <row r="2012" customFormat="false" ht="15" hidden="false" customHeight="false" outlineLevel="0" collapsed="false">
      <c r="A2012" s="37" t="s">
        <v>734</v>
      </c>
      <c r="B2012" s="37" t="n">
        <v>2026</v>
      </c>
      <c r="C2012" s="37" t="n">
        <v>3</v>
      </c>
      <c r="D2012" s="37" t="n">
        <v>5</v>
      </c>
      <c r="E2012" s="37" t="n">
        <v>5</v>
      </c>
      <c r="F2012" s="37" t="n">
        <v>4</v>
      </c>
      <c r="G2012" s="37" t="n">
        <v>3</v>
      </c>
      <c r="H2012" s="37" t="n">
        <v>2</v>
      </c>
      <c r="I2012" s="37" t="str">
        <f aca="false">IFERROR(VLOOKUP(A2012,Employees!$A$2:$I$1501,9,FALSE()),"Unknown")</f>
        <v>Finance</v>
      </c>
    </row>
    <row r="2013" customFormat="false" ht="15" hidden="false" customHeight="false" outlineLevel="0" collapsed="false">
      <c r="A2013" s="37" t="s">
        <v>1454</v>
      </c>
      <c r="B2013" s="37" t="n">
        <v>2026</v>
      </c>
      <c r="C2013" s="37" t="n">
        <v>2</v>
      </c>
      <c r="D2013" s="37" t="n">
        <v>2</v>
      </c>
      <c r="E2013" s="37" t="n">
        <v>4</v>
      </c>
      <c r="F2013" s="37" t="n">
        <v>4</v>
      </c>
      <c r="G2013" s="37" t="n">
        <v>5</v>
      </c>
      <c r="H2013" s="37" t="n">
        <v>10</v>
      </c>
      <c r="I2013" s="37" t="str">
        <f aca="false">IFERROR(VLOOKUP(A2013,Employees!$A$2:$I$1501,9,FALSE()),"Unknown")</f>
        <v>Marketing</v>
      </c>
    </row>
    <row r="2014" customFormat="false" ht="15" hidden="false" customHeight="false" outlineLevel="0" collapsed="false">
      <c r="A2014" s="37" t="s">
        <v>1928</v>
      </c>
      <c r="B2014" s="37" t="n">
        <v>2026</v>
      </c>
      <c r="C2014" s="37" t="n">
        <v>3</v>
      </c>
      <c r="D2014" s="37" t="n">
        <v>4</v>
      </c>
      <c r="E2014" s="37" t="n">
        <v>4</v>
      </c>
      <c r="F2014" s="37" t="n">
        <v>2</v>
      </c>
      <c r="G2014" s="37" t="n">
        <v>3</v>
      </c>
      <c r="H2014" s="37" t="n">
        <v>6</v>
      </c>
      <c r="I2014" s="37" t="str">
        <f aca="false">IFERROR(VLOOKUP(A2014,Employees!$A$2:$I$1501,9,FALSE()),"Unknown")</f>
        <v>Engineering</v>
      </c>
    </row>
    <row r="2015" customFormat="false" ht="15" hidden="false" customHeight="false" outlineLevel="0" collapsed="false">
      <c r="A2015" s="37" t="s">
        <v>675</v>
      </c>
      <c r="B2015" s="37" t="n">
        <v>2026</v>
      </c>
      <c r="C2015" s="37" t="n">
        <v>5</v>
      </c>
      <c r="D2015" s="37" t="n">
        <v>4</v>
      </c>
      <c r="E2015" s="37" t="n">
        <v>2</v>
      </c>
      <c r="F2015" s="37" t="n">
        <v>3</v>
      </c>
      <c r="G2015" s="37" t="n">
        <v>4</v>
      </c>
      <c r="H2015" s="37" t="n">
        <v>7</v>
      </c>
      <c r="I2015" s="37" t="str">
        <f aca="false">IFERROR(VLOOKUP(A2015,Employees!$A$2:$I$1501,9,FALSE()),"Unknown")</f>
        <v>Customer Support</v>
      </c>
    </row>
    <row r="2016" customFormat="false" ht="15" hidden="false" customHeight="false" outlineLevel="0" collapsed="false">
      <c r="A2016" s="37" t="s">
        <v>1910</v>
      </c>
      <c r="B2016" s="37" t="n">
        <v>2026</v>
      </c>
      <c r="C2016" s="37" t="n">
        <v>3</v>
      </c>
      <c r="D2016" s="37" t="n">
        <v>4</v>
      </c>
      <c r="E2016" s="37" t="n">
        <v>5</v>
      </c>
      <c r="F2016" s="37" t="n">
        <v>5</v>
      </c>
      <c r="G2016" s="37" t="n">
        <v>3</v>
      </c>
      <c r="H2016" s="37" t="n">
        <v>7</v>
      </c>
      <c r="I2016" s="37" t="str">
        <f aca="false">IFERROR(VLOOKUP(A2016,Employees!$A$2:$I$1501,9,FALSE()),"Unknown")</f>
        <v>Marketing</v>
      </c>
    </row>
    <row r="2017" customFormat="false" ht="15" hidden="false" customHeight="false" outlineLevel="0" collapsed="false">
      <c r="A2017" s="37" t="s">
        <v>1731</v>
      </c>
      <c r="B2017" s="37" t="n">
        <v>2026</v>
      </c>
      <c r="C2017" s="37" t="n">
        <v>3</v>
      </c>
      <c r="D2017" s="37" t="n">
        <v>5</v>
      </c>
      <c r="E2017" s="37" t="n">
        <v>3</v>
      </c>
      <c r="F2017" s="37" t="n">
        <v>2</v>
      </c>
      <c r="G2017" s="37" t="n">
        <v>4</v>
      </c>
      <c r="H2017" s="37" t="n">
        <v>9</v>
      </c>
      <c r="I2017" s="37" t="str">
        <f aca="false">IFERROR(VLOOKUP(A2017,Employees!$A$2:$I$1501,9,FALSE()),"Unknown")</f>
        <v>Data &amp; AI</v>
      </c>
    </row>
    <row r="2018" customFormat="false" ht="15" hidden="false" customHeight="false" outlineLevel="0" collapsed="false">
      <c r="A2018" s="37" t="s">
        <v>769</v>
      </c>
      <c r="B2018" s="37" t="n">
        <v>2026</v>
      </c>
      <c r="C2018" s="37" t="n">
        <v>3</v>
      </c>
      <c r="D2018" s="37" t="n">
        <v>5</v>
      </c>
      <c r="E2018" s="37" t="n">
        <v>3</v>
      </c>
      <c r="F2018" s="37" t="n">
        <v>5</v>
      </c>
      <c r="G2018" s="37" t="n">
        <v>2</v>
      </c>
      <c r="H2018" s="37" t="n">
        <v>8</v>
      </c>
      <c r="I2018" s="37" t="str">
        <f aca="false">IFERROR(VLOOKUP(A2018,Employees!$A$2:$I$1501,9,FALSE()),"Unknown")</f>
        <v>Engineering</v>
      </c>
    </row>
    <row r="2019" customFormat="false" ht="15" hidden="false" customHeight="false" outlineLevel="0" collapsed="false">
      <c r="A2019" s="37" t="s">
        <v>1142</v>
      </c>
      <c r="B2019" s="37" t="n">
        <v>2026</v>
      </c>
      <c r="C2019" s="37" t="n">
        <v>3</v>
      </c>
      <c r="D2019" s="37" t="n">
        <v>4</v>
      </c>
      <c r="E2019" s="37" t="n">
        <v>4</v>
      </c>
      <c r="F2019" s="37" t="n">
        <v>3</v>
      </c>
      <c r="G2019" s="37" t="n">
        <v>3</v>
      </c>
      <c r="H2019" s="37" t="n">
        <v>7</v>
      </c>
      <c r="I2019" s="37" t="str">
        <f aca="false">IFERROR(VLOOKUP(A2019,Employees!$A$2:$I$1501,9,FALSE()),"Unknown")</f>
        <v>Engineering</v>
      </c>
    </row>
    <row r="2020" customFormat="false" ht="15" hidden="false" customHeight="false" outlineLevel="0" collapsed="false">
      <c r="A2020" s="37" t="s">
        <v>627</v>
      </c>
      <c r="B2020" s="37" t="n">
        <v>2026</v>
      </c>
      <c r="C2020" s="37" t="n">
        <v>5</v>
      </c>
      <c r="D2020" s="37" t="n">
        <v>4</v>
      </c>
      <c r="E2020" s="37" t="n">
        <v>4</v>
      </c>
      <c r="F2020" s="37" t="n">
        <v>4</v>
      </c>
      <c r="G2020" s="37" t="n">
        <v>2</v>
      </c>
      <c r="H2020" s="37" t="n">
        <v>10</v>
      </c>
      <c r="I2020" s="37" t="str">
        <f aca="false">IFERROR(VLOOKUP(A2020,Employees!$A$2:$I$1501,9,FALSE()),"Unknown")</f>
        <v>Customer Support</v>
      </c>
    </row>
    <row r="2021" customFormat="false" ht="15" hidden="false" customHeight="false" outlineLevel="0" collapsed="false">
      <c r="A2021" s="37" t="s">
        <v>656</v>
      </c>
      <c r="B2021" s="37" t="n">
        <v>2026</v>
      </c>
      <c r="C2021" s="37" t="n">
        <v>4</v>
      </c>
      <c r="D2021" s="37" t="n">
        <v>2</v>
      </c>
      <c r="E2021" s="37" t="n">
        <v>5</v>
      </c>
      <c r="F2021" s="37" t="n">
        <v>4</v>
      </c>
      <c r="G2021" s="37" t="n">
        <v>3</v>
      </c>
      <c r="H2021" s="37" t="n">
        <v>8</v>
      </c>
      <c r="I2021" s="37" t="str">
        <f aca="false">IFERROR(VLOOKUP(A2021,Employees!$A$2:$I$1501,9,FALSE()),"Unknown")</f>
        <v>Sales</v>
      </c>
    </row>
    <row r="2022" customFormat="false" ht="15" hidden="false" customHeight="false" outlineLevel="0" collapsed="false">
      <c r="A2022" s="37" t="s">
        <v>1727</v>
      </c>
      <c r="B2022" s="37" t="n">
        <v>2026</v>
      </c>
      <c r="C2022" s="37" t="n">
        <v>3</v>
      </c>
      <c r="D2022" s="37" t="n">
        <v>2</v>
      </c>
      <c r="E2022" s="37" t="n">
        <v>3</v>
      </c>
      <c r="F2022" s="37" t="n">
        <v>3</v>
      </c>
      <c r="G2022" s="37" t="n">
        <v>2</v>
      </c>
      <c r="H2022" s="37" t="n">
        <v>6</v>
      </c>
      <c r="I2022" s="37" t="str">
        <f aca="false">IFERROR(VLOOKUP(A2022,Employees!$A$2:$I$1501,9,FALSE()),"Unknown")</f>
        <v>Data &amp; AI</v>
      </c>
    </row>
    <row r="2023" customFormat="false" ht="15" hidden="false" customHeight="false" outlineLevel="0" collapsed="false">
      <c r="A2023" s="37" t="s">
        <v>1064</v>
      </c>
      <c r="B2023" s="37" t="n">
        <v>2026</v>
      </c>
      <c r="C2023" s="37" t="n">
        <v>3</v>
      </c>
      <c r="D2023" s="37" t="n">
        <v>3</v>
      </c>
      <c r="E2023" s="37" t="n">
        <v>4</v>
      </c>
      <c r="F2023" s="37" t="n">
        <v>4</v>
      </c>
      <c r="G2023" s="37" t="n">
        <v>4</v>
      </c>
      <c r="H2023" s="37" t="n">
        <v>4</v>
      </c>
      <c r="I2023" s="37" t="str">
        <f aca="false">IFERROR(VLOOKUP(A2023,Employees!$A$2:$I$1501,9,FALSE()),"Unknown")</f>
        <v>Legal &amp; Compliance</v>
      </c>
    </row>
    <row r="2024" customFormat="false" ht="15" hidden="false" customHeight="false" outlineLevel="0" collapsed="false">
      <c r="A2024" s="37" t="s">
        <v>938</v>
      </c>
      <c r="B2024" s="37" t="n">
        <v>2026</v>
      </c>
      <c r="C2024" s="37" t="n">
        <v>4</v>
      </c>
      <c r="D2024" s="37" t="n">
        <v>3</v>
      </c>
      <c r="E2024" s="37" t="n">
        <v>2</v>
      </c>
      <c r="F2024" s="37" t="n">
        <v>4</v>
      </c>
      <c r="G2024" s="37" t="n">
        <v>2</v>
      </c>
      <c r="H2024" s="37" t="n">
        <v>8</v>
      </c>
      <c r="I2024" s="37" t="str">
        <f aca="false">IFERROR(VLOOKUP(A2024,Employees!$A$2:$I$1501,9,FALSE()),"Unknown")</f>
        <v>Engineering</v>
      </c>
    </row>
    <row r="2025" customFormat="false" ht="15" hidden="false" customHeight="false" outlineLevel="0" collapsed="false">
      <c r="A2025" s="37" t="s">
        <v>1726</v>
      </c>
      <c r="B2025" s="37" t="n">
        <v>2026</v>
      </c>
      <c r="C2025" s="37" t="n">
        <v>3</v>
      </c>
      <c r="D2025" s="37" t="n">
        <v>3</v>
      </c>
      <c r="E2025" s="37" t="n">
        <v>5</v>
      </c>
      <c r="F2025" s="37" t="n">
        <v>3</v>
      </c>
      <c r="G2025" s="37" t="n">
        <v>3</v>
      </c>
      <c r="H2025" s="37" t="n">
        <v>6</v>
      </c>
      <c r="I2025" s="37" t="str">
        <f aca="false">IFERROR(VLOOKUP(A2025,Employees!$A$2:$I$1501,9,FALSE()),"Unknown")</f>
        <v>Engineering</v>
      </c>
    </row>
    <row r="2026" customFormat="false" ht="15" hidden="false" customHeight="false" outlineLevel="0" collapsed="false">
      <c r="A2026" s="37" t="s">
        <v>1880</v>
      </c>
      <c r="B2026" s="37" t="n">
        <v>2026</v>
      </c>
      <c r="C2026" s="37" t="n">
        <v>4</v>
      </c>
      <c r="D2026" s="37" t="n">
        <v>3</v>
      </c>
      <c r="E2026" s="37" t="n">
        <v>3</v>
      </c>
      <c r="F2026" s="37" t="n">
        <v>3</v>
      </c>
      <c r="G2026" s="37" t="n">
        <v>4</v>
      </c>
      <c r="H2026" s="37" t="n">
        <v>6</v>
      </c>
      <c r="I2026" s="37" t="str">
        <f aca="false">IFERROR(VLOOKUP(A2026,Employees!$A$2:$I$1501,9,FALSE()),"Unknown")</f>
        <v>Human Resources</v>
      </c>
    </row>
    <row r="2027" customFormat="false" ht="15" hidden="false" customHeight="false" outlineLevel="0" collapsed="false">
      <c r="A2027" s="37" t="s">
        <v>751</v>
      </c>
      <c r="B2027" s="37" t="n">
        <v>2026</v>
      </c>
      <c r="C2027" s="37" t="n">
        <v>5</v>
      </c>
      <c r="D2027" s="37" t="n">
        <v>3</v>
      </c>
      <c r="E2027" s="37" t="n">
        <v>4</v>
      </c>
      <c r="F2027" s="37" t="n">
        <v>4</v>
      </c>
      <c r="G2027" s="37" t="n">
        <v>3</v>
      </c>
      <c r="H2027" s="37" t="n">
        <v>10</v>
      </c>
      <c r="I2027" s="37" t="str">
        <f aca="false">IFERROR(VLOOKUP(A2027,Employees!$A$2:$I$1501,9,FALSE()),"Unknown")</f>
        <v>Operations</v>
      </c>
    </row>
    <row r="2028" customFormat="false" ht="15" hidden="false" customHeight="false" outlineLevel="0" collapsed="false">
      <c r="A2028" s="37" t="s">
        <v>845</v>
      </c>
      <c r="B2028" s="37" t="n">
        <v>2026</v>
      </c>
      <c r="C2028" s="37" t="n">
        <v>4</v>
      </c>
      <c r="D2028" s="37" t="n">
        <v>4</v>
      </c>
      <c r="E2028" s="37" t="n">
        <v>4</v>
      </c>
      <c r="F2028" s="37" t="n">
        <v>2</v>
      </c>
      <c r="G2028" s="37" t="n">
        <v>4</v>
      </c>
      <c r="H2028" s="37" t="n">
        <v>7</v>
      </c>
      <c r="I2028" s="37" t="str">
        <f aca="false">IFERROR(VLOOKUP(A2028,Employees!$A$2:$I$1501,9,FALSE()),"Unknown")</f>
        <v>Sales</v>
      </c>
    </row>
    <row r="2029" customFormat="false" ht="15" hidden="false" customHeight="false" outlineLevel="0" collapsed="false">
      <c r="A2029" s="37" t="s">
        <v>897</v>
      </c>
      <c r="B2029" s="37" t="n">
        <v>2026</v>
      </c>
      <c r="C2029" s="37" t="n">
        <v>3</v>
      </c>
      <c r="D2029" s="37" t="n">
        <v>5</v>
      </c>
      <c r="E2029" s="37" t="n">
        <v>2</v>
      </c>
      <c r="F2029" s="37" t="n">
        <v>4</v>
      </c>
      <c r="G2029" s="37" t="n">
        <v>3</v>
      </c>
      <c r="H2029" s="37" t="n">
        <v>8</v>
      </c>
      <c r="I2029" s="37" t="str">
        <f aca="false">IFERROR(VLOOKUP(A2029,Employees!$A$2:$I$1501,9,FALSE()),"Unknown")</f>
        <v>Sales</v>
      </c>
    </row>
    <row r="2030" customFormat="false" ht="15" hidden="false" customHeight="false" outlineLevel="0" collapsed="false">
      <c r="A2030" s="37" t="s">
        <v>501</v>
      </c>
      <c r="B2030" s="37" t="n">
        <v>2026</v>
      </c>
      <c r="C2030" s="37" t="n">
        <v>3</v>
      </c>
      <c r="D2030" s="37" t="n">
        <v>4</v>
      </c>
      <c r="E2030" s="37" t="n">
        <v>3</v>
      </c>
      <c r="F2030" s="37" t="n">
        <v>4</v>
      </c>
      <c r="G2030" s="37" t="n">
        <v>4</v>
      </c>
      <c r="H2030" s="37" t="n">
        <v>7</v>
      </c>
      <c r="I2030" s="37" t="str">
        <f aca="false">IFERROR(VLOOKUP(A2030,Employees!$A$2:$I$1501,9,FALSE()),"Unknown")</f>
        <v>Finance</v>
      </c>
    </row>
    <row r="2031" customFormat="false" ht="15" hidden="false" customHeight="false" outlineLevel="0" collapsed="false">
      <c r="A2031" s="37" t="s">
        <v>1569</v>
      </c>
      <c r="B2031" s="37" t="n">
        <v>2026</v>
      </c>
      <c r="C2031" s="37" t="n">
        <v>4</v>
      </c>
      <c r="D2031" s="37" t="n">
        <v>5</v>
      </c>
      <c r="E2031" s="37" t="n">
        <v>4</v>
      </c>
      <c r="F2031" s="37" t="n">
        <v>4</v>
      </c>
      <c r="G2031" s="37" t="n">
        <v>4</v>
      </c>
      <c r="H2031" s="37" t="n">
        <v>8</v>
      </c>
      <c r="I2031" s="37" t="str">
        <f aca="false">IFERROR(VLOOKUP(A2031,Employees!$A$2:$I$1501,9,FALSE()),"Unknown")</f>
        <v>Engineering</v>
      </c>
    </row>
    <row r="2032" customFormat="false" ht="15" hidden="false" customHeight="false" outlineLevel="0" collapsed="false">
      <c r="A2032" s="37" t="s">
        <v>1751</v>
      </c>
      <c r="B2032" s="37" t="n">
        <v>2026</v>
      </c>
      <c r="C2032" s="37" t="n">
        <v>4</v>
      </c>
      <c r="D2032" s="37" t="n">
        <v>3</v>
      </c>
      <c r="E2032" s="37" t="n">
        <v>5</v>
      </c>
      <c r="F2032" s="37" t="n">
        <v>4</v>
      </c>
      <c r="G2032" s="37" t="n">
        <v>5</v>
      </c>
      <c r="H2032" s="37" t="n">
        <v>10</v>
      </c>
      <c r="I2032" s="37" t="str">
        <f aca="false">IFERROR(VLOOKUP(A2032,Employees!$A$2:$I$1501,9,FALSE()),"Unknown")</f>
        <v>Marketing</v>
      </c>
    </row>
    <row r="2033" customFormat="false" ht="15" hidden="false" customHeight="false" outlineLevel="0" collapsed="false">
      <c r="A2033" s="37" t="s">
        <v>860</v>
      </c>
      <c r="B2033" s="37" t="n">
        <v>2026</v>
      </c>
      <c r="C2033" s="37" t="n">
        <v>3</v>
      </c>
      <c r="D2033" s="37" t="n">
        <v>4</v>
      </c>
      <c r="E2033" s="37" t="n">
        <v>4</v>
      </c>
      <c r="F2033" s="37" t="n">
        <v>4</v>
      </c>
      <c r="G2033" s="37" t="n">
        <v>4</v>
      </c>
      <c r="H2033" s="37" t="n">
        <v>10</v>
      </c>
      <c r="I2033" s="37" t="str">
        <f aca="false">IFERROR(VLOOKUP(A2033,Employees!$A$2:$I$1501,9,FALSE()),"Unknown")</f>
        <v>Engineering</v>
      </c>
    </row>
    <row r="2034" customFormat="false" ht="15" hidden="false" customHeight="false" outlineLevel="0" collapsed="false">
      <c r="A2034" s="37" t="s">
        <v>1459</v>
      </c>
      <c r="B2034" s="37" t="n">
        <v>2026</v>
      </c>
      <c r="C2034" s="37" t="n">
        <v>2</v>
      </c>
      <c r="D2034" s="37" t="n">
        <v>3</v>
      </c>
      <c r="E2034" s="37" t="n">
        <v>3</v>
      </c>
      <c r="F2034" s="37" t="n">
        <v>3</v>
      </c>
      <c r="G2034" s="37" t="n">
        <v>2</v>
      </c>
      <c r="H2034" s="37" t="n">
        <v>10</v>
      </c>
      <c r="I2034" s="37" t="str">
        <f aca="false">IFERROR(VLOOKUP(A2034,Employees!$A$2:$I$1501,9,FALSE()),"Unknown")</f>
        <v>Sales</v>
      </c>
    </row>
    <row r="2035" customFormat="false" ht="15" hidden="false" customHeight="false" outlineLevel="0" collapsed="false">
      <c r="A2035" s="37" t="s">
        <v>920</v>
      </c>
      <c r="B2035" s="37" t="n">
        <v>2026</v>
      </c>
      <c r="C2035" s="37" t="n">
        <v>3</v>
      </c>
      <c r="D2035" s="37" t="n">
        <v>3</v>
      </c>
      <c r="E2035" s="37" t="n">
        <v>4</v>
      </c>
      <c r="F2035" s="37" t="n">
        <v>5</v>
      </c>
      <c r="G2035" s="37" t="n">
        <v>3</v>
      </c>
      <c r="H2035" s="37" t="n">
        <v>5</v>
      </c>
      <c r="I2035" s="37" t="str">
        <f aca="false">IFERROR(VLOOKUP(A2035,Employees!$A$2:$I$1501,9,FALSE()),"Unknown")</f>
        <v>Finance</v>
      </c>
    </row>
    <row r="2036" customFormat="false" ht="15" hidden="false" customHeight="false" outlineLevel="0" collapsed="false">
      <c r="A2036" s="37" t="s">
        <v>1788</v>
      </c>
      <c r="B2036" s="37" t="n">
        <v>2026</v>
      </c>
      <c r="C2036" s="37" t="n">
        <v>3</v>
      </c>
      <c r="D2036" s="37" t="n">
        <v>4</v>
      </c>
      <c r="E2036" s="37" t="n">
        <v>4</v>
      </c>
      <c r="F2036" s="37" t="n">
        <v>4</v>
      </c>
      <c r="G2036" s="37" t="n">
        <v>4</v>
      </c>
      <c r="H2036" s="37" t="n">
        <v>4</v>
      </c>
      <c r="I2036" s="37" t="str">
        <f aca="false">IFERROR(VLOOKUP(A2036,Employees!$A$2:$I$1501,9,FALSE()),"Unknown")</f>
        <v>Data &amp; AI</v>
      </c>
    </row>
    <row r="2037" customFormat="false" ht="15" hidden="false" customHeight="false" outlineLevel="0" collapsed="false">
      <c r="A2037" s="37" t="s">
        <v>1349</v>
      </c>
      <c r="B2037" s="37" t="n">
        <v>2026</v>
      </c>
      <c r="C2037" s="37" t="n">
        <v>4</v>
      </c>
      <c r="D2037" s="37" t="n">
        <v>4</v>
      </c>
      <c r="E2037" s="37" t="n">
        <v>4</v>
      </c>
      <c r="F2037" s="37" t="n">
        <v>4</v>
      </c>
      <c r="G2037" s="37" t="n">
        <v>3</v>
      </c>
      <c r="H2037" s="37" t="n">
        <v>10</v>
      </c>
      <c r="I2037" s="37" t="str">
        <f aca="false">IFERROR(VLOOKUP(A2037,Employees!$A$2:$I$1501,9,FALSE()),"Unknown")</f>
        <v>Engineering</v>
      </c>
    </row>
    <row r="2038" customFormat="false" ht="15" hidden="false" customHeight="false" outlineLevel="0" collapsed="false">
      <c r="A2038" s="37" t="s">
        <v>604</v>
      </c>
      <c r="B2038" s="37" t="n">
        <v>2026</v>
      </c>
      <c r="C2038" s="37" t="n">
        <v>2</v>
      </c>
      <c r="D2038" s="37" t="n">
        <v>3</v>
      </c>
      <c r="E2038" s="37" t="n">
        <v>4</v>
      </c>
      <c r="F2038" s="37" t="n">
        <v>4</v>
      </c>
      <c r="G2038" s="37" t="n">
        <v>4</v>
      </c>
      <c r="H2038" s="37" t="n">
        <v>10</v>
      </c>
      <c r="I2038" s="37" t="str">
        <f aca="false">IFERROR(VLOOKUP(A2038,Employees!$A$2:$I$1501,9,FALSE()),"Unknown")</f>
        <v>Engineering</v>
      </c>
    </row>
    <row r="2039" customFormat="false" ht="15" hidden="false" customHeight="false" outlineLevel="0" collapsed="false">
      <c r="A2039" s="37" t="s">
        <v>867</v>
      </c>
      <c r="B2039" s="37" t="n">
        <v>2026</v>
      </c>
      <c r="C2039" s="37" t="n">
        <v>3</v>
      </c>
      <c r="D2039" s="37" t="n">
        <v>5</v>
      </c>
      <c r="E2039" s="37" t="n">
        <v>5</v>
      </c>
      <c r="F2039" s="37" t="n">
        <v>3</v>
      </c>
      <c r="G2039" s="37" t="n">
        <v>3</v>
      </c>
      <c r="H2039" s="37" t="n">
        <v>9</v>
      </c>
      <c r="I2039" s="37" t="str">
        <f aca="false">IFERROR(VLOOKUP(A2039,Employees!$A$2:$I$1501,9,FALSE()),"Unknown")</f>
        <v>Sales</v>
      </c>
    </row>
    <row r="2040" customFormat="false" ht="15" hidden="false" customHeight="false" outlineLevel="0" collapsed="false">
      <c r="A2040" s="37" t="s">
        <v>542</v>
      </c>
      <c r="B2040" s="37" t="n">
        <v>2026</v>
      </c>
      <c r="C2040" s="37" t="n">
        <v>3</v>
      </c>
      <c r="D2040" s="37" t="n">
        <v>2</v>
      </c>
      <c r="E2040" s="37" t="n">
        <v>4</v>
      </c>
      <c r="F2040" s="37" t="n">
        <v>2</v>
      </c>
      <c r="G2040" s="37" t="n">
        <v>4</v>
      </c>
      <c r="H2040" s="37" t="n">
        <v>9</v>
      </c>
      <c r="I2040" s="37" t="str">
        <f aca="false">IFERROR(VLOOKUP(A2040,Employees!$A$2:$I$1501,9,FALSE()),"Unknown")</f>
        <v>Engineering</v>
      </c>
    </row>
    <row r="2041" customFormat="false" ht="15" hidden="false" customHeight="false" outlineLevel="0" collapsed="false">
      <c r="A2041" s="37" t="s">
        <v>1616</v>
      </c>
      <c r="B2041" s="37" t="n">
        <v>2026</v>
      </c>
      <c r="C2041" s="37" t="n">
        <v>3</v>
      </c>
      <c r="D2041" s="37" t="n">
        <v>5</v>
      </c>
      <c r="E2041" s="37" t="n">
        <v>4</v>
      </c>
      <c r="F2041" s="37" t="n">
        <v>3</v>
      </c>
      <c r="G2041" s="37" t="n">
        <v>4</v>
      </c>
      <c r="H2041" s="37" t="n">
        <v>7</v>
      </c>
      <c r="I2041" s="37" t="str">
        <f aca="false">IFERROR(VLOOKUP(A2041,Employees!$A$2:$I$1501,9,FALSE()),"Unknown")</f>
        <v>Engineering</v>
      </c>
    </row>
    <row r="2042" customFormat="false" ht="15" hidden="false" customHeight="false" outlineLevel="0" collapsed="false">
      <c r="A2042" s="37" t="s">
        <v>863</v>
      </c>
      <c r="B2042" s="37" t="n">
        <v>2026</v>
      </c>
      <c r="C2042" s="37" t="n">
        <v>3</v>
      </c>
      <c r="D2042" s="37" t="n">
        <v>4</v>
      </c>
      <c r="E2042" s="37" t="n">
        <v>4</v>
      </c>
      <c r="F2042" s="37" t="n">
        <v>3</v>
      </c>
      <c r="G2042" s="37" t="n">
        <v>4</v>
      </c>
      <c r="H2042" s="37" t="n">
        <v>5</v>
      </c>
      <c r="I2042" s="37" t="str">
        <f aca="false">IFERROR(VLOOKUP(A2042,Employees!$A$2:$I$1501,9,FALSE()),"Unknown")</f>
        <v>Finance</v>
      </c>
    </row>
    <row r="2043" customFormat="false" ht="15" hidden="false" customHeight="false" outlineLevel="0" collapsed="false">
      <c r="A2043" s="37" t="s">
        <v>1784</v>
      </c>
      <c r="B2043" s="37" t="n">
        <v>2026</v>
      </c>
      <c r="C2043" s="37" t="n">
        <v>3</v>
      </c>
      <c r="D2043" s="37" t="n">
        <v>5</v>
      </c>
      <c r="E2043" s="37" t="n">
        <v>5</v>
      </c>
      <c r="F2043" s="37" t="n">
        <v>5</v>
      </c>
      <c r="G2043" s="37" t="n">
        <v>4</v>
      </c>
      <c r="H2043" s="37" t="n">
        <v>8</v>
      </c>
      <c r="I2043" s="37" t="str">
        <f aca="false">IFERROR(VLOOKUP(A2043,Employees!$A$2:$I$1501,9,FALSE()),"Unknown")</f>
        <v>Finance</v>
      </c>
    </row>
    <row r="2044" customFormat="false" ht="15" hidden="false" customHeight="false" outlineLevel="0" collapsed="false">
      <c r="A2044" s="37" t="s">
        <v>1458</v>
      </c>
      <c r="B2044" s="37" t="n">
        <v>2026</v>
      </c>
      <c r="C2044" s="37" t="n">
        <v>4</v>
      </c>
      <c r="D2044" s="37" t="n">
        <v>3</v>
      </c>
      <c r="E2044" s="37" t="n">
        <v>2</v>
      </c>
      <c r="F2044" s="37" t="n">
        <v>5</v>
      </c>
      <c r="G2044" s="37" t="n">
        <v>2</v>
      </c>
      <c r="H2044" s="37" t="n">
        <v>10</v>
      </c>
      <c r="I2044" s="37" t="str">
        <f aca="false">IFERROR(VLOOKUP(A2044,Employees!$A$2:$I$1501,9,FALSE()),"Unknown")</f>
        <v>Engineering</v>
      </c>
    </row>
    <row r="2045" customFormat="false" ht="15" hidden="false" customHeight="false" outlineLevel="0" collapsed="false">
      <c r="A2045" s="37" t="s">
        <v>1909</v>
      </c>
      <c r="B2045" s="37" t="n">
        <v>2026</v>
      </c>
      <c r="C2045" s="37" t="n">
        <v>4</v>
      </c>
      <c r="D2045" s="37" t="n">
        <v>5</v>
      </c>
      <c r="E2045" s="37" t="n">
        <v>4</v>
      </c>
      <c r="F2045" s="37" t="n">
        <v>3</v>
      </c>
      <c r="G2045" s="37" t="n">
        <v>5</v>
      </c>
      <c r="H2045" s="37" t="n">
        <v>7</v>
      </c>
      <c r="I2045" s="37" t="str">
        <f aca="false">IFERROR(VLOOKUP(A2045,Employees!$A$2:$I$1501,9,FALSE()),"Unknown")</f>
        <v>Engineering</v>
      </c>
    </row>
    <row r="2046" customFormat="false" ht="15" hidden="false" customHeight="false" outlineLevel="0" collapsed="false">
      <c r="A2046" s="37" t="s">
        <v>678</v>
      </c>
      <c r="B2046" s="37" t="n">
        <v>2026</v>
      </c>
      <c r="C2046" s="37" t="n">
        <v>3</v>
      </c>
      <c r="D2046" s="37" t="n">
        <v>2</v>
      </c>
      <c r="E2046" s="37" t="n">
        <v>3</v>
      </c>
      <c r="F2046" s="37" t="n">
        <v>2</v>
      </c>
      <c r="G2046" s="37" t="n">
        <v>5</v>
      </c>
      <c r="H2046" s="37" t="n">
        <v>4</v>
      </c>
      <c r="I2046" s="37" t="str">
        <f aca="false">IFERROR(VLOOKUP(A2046,Employees!$A$2:$I$1501,9,FALSE()),"Unknown")</f>
        <v>Sales</v>
      </c>
    </row>
    <row r="2047" customFormat="false" ht="15" hidden="false" customHeight="false" outlineLevel="0" collapsed="false">
      <c r="A2047" s="37" t="s">
        <v>1038</v>
      </c>
      <c r="B2047" s="37" t="n">
        <v>2026</v>
      </c>
      <c r="C2047" s="37" t="n">
        <v>3</v>
      </c>
      <c r="D2047" s="37" t="n">
        <v>3</v>
      </c>
      <c r="E2047" s="37" t="n">
        <v>4</v>
      </c>
      <c r="F2047" s="37" t="n">
        <v>3</v>
      </c>
      <c r="G2047" s="37" t="n">
        <v>5</v>
      </c>
      <c r="H2047" s="37" t="n">
        <v>8</v>
      </c>
      <c r="I2047" s="37" t="str">
        <f aca="false">IFERROR(VLOOKUP(A2047,Employees!$A$2:$I$1501,9,FALSE()),"Unknown")</f>
        <v>Sales</v>
      </c>
    </row>
    <row r="2048" customFormat="false" ht="15" hidden="false" customHeight="false" outlineLevel="0" collapsed="false">
      <c r="A2048" s="37" t="s">
        <v>1191</v>
      </c>
      <c r="B2048" s="37" t="n">
        <v>2026</v>
      </c>
      <c r="C2048" s="37" t="n">
        <v>4</v>
      </c>
      <c r="D2048" s="37" t="n">
        <v>3</v>
      </c>
      <c r="E2048" s="37" t="n">
        <v>4</v>
      </c>
      <c r="F2048" s="37" t="n">
        <v>5</v>
      </c>
      <c r="G2048" s="37" t="n">
        <v>5</v>
      </c>
      <c r="H2048" s="37" t="n">
        <v>6</v>
      </c>
      <c r="I2048" s="37" t="str">
        <f aca="false">IFERROR(VLOOKUP(A2048,Employees!$A$2:$I$1501,9,FALSE()),"Unknown")</f>
        <v>Customer Support</v>
      </c>
    </row>
    <row r="2049" customFormat="false" ht="15" hidden="false" customHeight="false" outlineLevel="0" collapsed="false">
      <c r="A2049" s="37" t="s">
        <v>821</v>
      </c>
      <c r="B2049" s="37" t="n">
        <v>2026</v>
      </c>
      <c r="C2049" s="37" t="n">
        <v>3</v>
      </c>
      <c r="D2049" s="37" t="n">
        <v>2</v>
      </c>
      <c r="E2049" s="37" t="n">
        <v>4</v>
      </c>
      <c r="F2049" s="37" t="n">
        <v>2</v>
      </c>
      <c r="G2049" s="37" t="n">
        <v>4</v>
      </c>
      <c r="H2049" s="37" t="n">
        <v>10</v>
      </c>
      <c r="I2049" s="37" t="str">
        <f aca="false">IFERROR(VLOOKUP(A2049,Employees!$A$2:$I$1501,9,FALSE()),"Unknown")</f>
        <v>Engineering</v>
      </c>
    </row>
    <row r="2050" customFormat="false" ht="15" hidden="false" customHeight="false" outlineLevel="0" collapsed="false">
      <c r="A2050" s="37" t="s">
        <v>471</v>
      </c>
      <c r="B2050" s="37" t="n">
        <v>2026</v>
      </c>
      <c r="C2050" s="37" t="n">
        <v>3</v>
      </c>
      <c r="D2050" s="37" t="n">
        <v>3</v>
      </c>
      <c r="E2050" s="37" t="n">
        <v>5</v>
      </c>
      <c r="F2050" s="37" t="n">
        <v>4</v>
      </c>
      <c r="G2050" s="37" t="n">
        <v>3</v>
      </c>
      <c r="H2050" s="37" t="n">
        <v>8</v>
      </c>
      <c r="I2050" s="37" t="str">
        <f aca="false">IFERROR(VLOOKUP(A2050,Employees!$A$2:$I$1501,9,FALSE()),"Unknown")</f>
        <v>Engineering</v>
      </c>
    </row>
    <row r="2051" customFormat="false" ht="15" hidden="false" customHeight="false" outlineLevel="0" collapsed="false">
      <c r="A2051" s="37" t="s">
        <v>1259</v>
      </c>
      <c r="B2051" s="37" t="n">
        <v>2026</v>
      </c>
      <c r="C2051" s="37" t="n">
        <v>3</v>
      </c>
      <c r="D2051" s="37" t="n">
        <v>4</v>
      </c>
      <c r="E2051" s="37" t="n">
        <v>3</v>
      </c>
      <c r="F2051" s="37" t="n">
        <v>5</v>
      </c>
      <c r="G2051" s="37" t="n">
        <v>2</v>
      </c>
      <c r="H2051" s="37" t="n">
        <v>8</v>
      </c>
      <c r="I2051" s="37" t="str">
        <f aca="false">IFERROR(VLOOKUP(A2051,Employees!$A$2:$I$1501,9,FALSE()),"Unknown")</f>
        <v>Human Resources</v>
      </c>
    </row>
    <row r="2052" customFormat="false" ht="15" hidden="false" customHeight="false" outlineLevel="0" collapsed="false">
      <c r="A2052" s="37" t="s">
        <v>1658</v>
      </c>
      <c r="B2052" s="37" t="n">
        <v>2026</v>
      </c>
      <c r="C2052" s="37" t="n">
        <v>4</v>
      </c>
      <c r="D2052" s="37" t="n">
        <v>4</v>
      </c>
      <c r="E2052" s="37" t="n">
        <v>3</v>
      </c>
      <c r="F2052" s="37" t="n">
        <v>2</v>
      </c>
      <c r="G2052" s="37" t="n">
        <v>4</v>
      </c>
      <c r="H2052" s="37" t="n">
        <v>8</v>
      </c>
      <c r="I2052" s="37" t="str">
        <f aca="false">IFERROR(VLOOKUP(A2052,Employees!$A$2:$I$1501,9,FALSE()),"Unknown")</f>
        <v>Operations</v>
      </c>
    </row>
    <row r="2053" customFormat="false" ht="15" hidden="false" customHeight="false" outlineLevel="0" collapsed="false">
      <c r="A2053" s="37" t="s">
        <v>1166</v>
      </c>
      <c r="B2053" s="37" t="n">
        <v>2026</v>
      </c>
      <c r="C2053" s="37" t="n">
        <v>3</v>
      </c>
      <c r="D2053" s="37" t="n">
        <v>3</v>
      </c>
      <c r="E2053" s="37" t="n">
        <v>2</v>
      </c>
      <c r="F2053" s="37" t="n">
        <v>2</v>
      </c>
      <c r="G2053" s="37" t="n">
        <v>4</v>
      </c>
      <c r="H2053" s="37" t="n">
        <v>8</v>
      </c>
      <c r="I2053" s="37" t="str">
        <f aca="false">IFERROR(VLOOKUP(A2053,Employees!$A$2:$I$1501,9,FALSE()),"Unknown")</f>
        <v>Marketing</v>
      </c>
    </row>
    <row r="2054" customFormat="false" ht="15" hidden="false" customHeight="false" outlineLevel="0" collapsed="false">
      <c r="A2054" s="37" t="s">
        <v>1513</v>
      </c>
      <c r="B2054" s="37" t="n">
        <v>2026</v>
      </c>
      <c r="C2054" s="37" t="n">
        <v>2</v>
      </c>
      <c r="D2054" s="37" t="n">
        <v>5</v>
      </c>
      <c r="E2054" s="37" t="n">
        <v>3</v>
      </c>
      <c r="F2054" s="37" t="n">
        <v>4</v>
      </c>
      <c r="G2054" s="37" t="n">
        <v>4</v>
      </c>
      <c r="H2054" s="37" t="n">
        <v>5</v>
      </c>
      <c r="I2054" s="37" t="str">
        <f aca="false">IFERROR(VLOOKUP(A2054,Employees!$A$2:$I$1501,9,FALSE()),"Unknown")</f>
        <v>Human Resources</v>
      </c>
    </row>
    <row r="2055" customFormat="false" ht="15" hidden="false" customHeight="false" outlineLevel="0" collapsed="false">
      <c r="A2055" s="37" t="s">
        <v>1661</v>
      </c>
      <c r="B2055" s="37" t="n">
        <v>2026</v>
      </c>
      <c r="C2055" s="37" t="n">
        <v>4</v>
      </c>
      <c r="D2055" s="37" t="n">
        <v>3</v>
      </c>
      <c r="E2055" s="37" t="n">
        <v>3</v>
      </c>
      <c r="F2055" s="37" t="n">
        <v>4</v>
      </c>
      <c r="G2055" s="37" t="n">
        <v>4</v>
      </c>
      <c r="H2055" s="37" t="n">
        <v>9</v>
      </c>
      <c r="I2055" s="37" t="str">
        <f aca="false">IFERROR(VLOOKUP(A2055,Employees!$A$2:$I$1501,9,FALSE()),"Unknown")</f>
        <v>Customer Support</v>
      </c>
    </row>
    <row r="2056" customFormat="false" ht="15" hidden="false" customHeight="false" outlineLevel="0" collapsed="false">
      <c r="A2056" s="37" t="s">
        <v>1877</v>
      </c>
      <c r="B2056" s="37" t="n">
        <v>2026</v>
      </c>
      <c r="C2056" s="37" t="n">
        <v>3</v>
      </c>
      <c r="D2056" s="37" t="n">
        <v>4</v>
      </c>
      <c r="E2056" s="37" t="n">
        <v>4</v>
      </c>
      <c r="F2056" s="37" t="n">
        <v>4</v>
      </c>
      <c r="G2056" s="37" t="n">
        <v>3</v>
      </c>
      <c r="H2056" s="37" t="n">
        <v>2</v>
      </c>
      <c r="I2056" s="37" t="str">
        <f aca="false">IFERROR(VLOOKUP(A2056,Employees!$A$2:$I$1501,9,FALSE()),"Unknown")</f>
        <v>Marketing</v>
      </c>
    </row>
    <row r="2057" customFormat="false" ht="15" hidden="false" customHeight="false" outlineLevel="0" collapsed="false">
      <c r="A2057" s="37" t="s">
        <v>1633</v>
      </c>
      <c r="B2057" s="37" t="n">
        <v>2026</v>
      </c>
      <c r="C2057" s="37" t="n">
        <v>5</v>
      </c>
      <c r="D2057" s="37" t="n">
        <v>3</v>
      </c>
      <c r="E2057" s="37" t="n">
        <v>4</v>
      </c>
      <c r="F2057" s="37" t="n">
        <v>3</v>
      </c>
      <c r="G2057" s="37" t="n">
        <v>3</v>
      </c>
      <c r="H2057" s="37" t="n">
        <v>10</v>
      </c>
      <c r="I2057" s="37" t="str">
        <f aca="false">IFERROR(VLOOKUP(A2057,Employees!$A$2:$I$1501,9,FALSE()),"Unknown")</f>
        <v>Finance</v>
      </c>
    </row>
    <row r="2058" customFormat="false" ht="15" hidden="false" customHeight="false" outlineLevel="0" collapsed="false">
      <c r="A2058" s="37" t="s">
        <v>1135</v>
      </c>
      <c r="B2058" s="37" t="n">
        <v>2026</v>
      </c>
      <c r="C2058" s="37" t="n">
        <v>3</v>
      </c>
      <c r="D2058" s="37" t="n">
        <v>5</v>
      </c>
      <c r="E2058" s="37" t="n">
        <v>4</v>
      </c>
      <c r="F2058" s="37" t="n">
        <v>2</v>
      </c>
      <c r="G2058" s="37" t="n">
        <v>3</v>
      </c>
      <c r="H2058" s="37" t="n">
        <v>10</v>
      </c>
      <c r="I2058" s="37" t="str">
        <f aca="false">IFERROR(VLOOKUP(A2058,Employees!$A$2:$I$1501,9,FALSE()),"Unknown")</f>
        <v>Sales</v>
      </c>
    </row>
    <row r="2059" customFormat="false" ht="15" hidden="false" customHeight="false" outlineLevel="0" collapsed="false">
      <c r="A2059" s="37" t="s">
        <v>1921</v>
      </c>
      <c r="B2059" s="37" t="n">
        <v>2026</v>
      </c>
      <c r="C2059" s="37" t="n">
        <v>4</v>
      </c>
      <c r="D2059" s="37" t="n">
        <v>4</v>
      </c>
      <c r="E2059" s="37" t="n">
        <v>5</v>
      </c>
      <c r="F2059" s="37" t="n">
        <v>1</v>
      </c>
      <c r="G2059" s="37" t="n">
        <v>4</v>
      </c>
      <c r="H2059" s="37" t="n">
        <v>10</v>
      </c>
      <c r="I2059" s="37" t="str">
        <f aca="false">IFERROR(VLOOKUP(A2059,Employees!$A$2:$I$1501,9,FALSE()),"Unknown")</f>
        <v>Marketing</v>
      </c>
    </row>
    <row r="2060" customFormat="false" ht="15" hidden="false" customHeight="false" outlineLevel="0" collapsed="false">
      <c r="A2060" s="37" t="s">
        <v>1754</v>
      </c>
      <c r="B2060" s="37" t="n">
        <v>2026</v>
      </c>
      <c r="C2060" s="37" t="n">
        <v>3</v>
      </c>
      <c r="D2060" s="37" t="n">
        <v>5</v>
      </c>
      <c r="E2060" s="37" t="n">
        <v>4</v>
      </c>
      <c r="F2060" s="37" t="n">
        <v>2</v>
      </c>
      <c r="G2060" s="37" t="n">
        <v>4</v>
      </c>
      <c r="H2060" s="37" t="n">
        <v>8</v>
      </c>
      <c r="I2060" s="37" t="str">
        <f aca="false">IFERROR(VLOOKUP(A2060,Employees!$A$2:$I$1501,9,FALSE()),"Unknown")</f>
        <v>Engineering</v>
      </c>
    </row>
    <row r="2061" customFormat="false" ht="15" hidden="false" customHeight="false" outlineLevel="0" collapsed="false">
      <c r="A2061" s="37" t="s">
        <v>695</v>
      </c>
      <c r="B2061" s="37" t="n">
        <v>2026</v>
      </c>
      <c r="C2061" s="37" t="n">
        <v>4</v>
      </c>
      <c r="D2061" s="37" t="n">
        <v>4</v>
      </c>
      <c r="E2061" s="37" t="n">
        <v>3</v>
      </c>
      <c r="F2061" s="37" t="n">
        <v>4</v>
      </c>
      <c r="G2061" s="37" t="n">
        <v>3</v>
      </c>
      <c r="H2061" s="37" t="n">
        <v>10</v>
      </c>
      <c r="I2061" s="37" t="str">
        <f aca="false">IFERROR(VLOOKUP(A2061,Employees!$A$2:$I$1501,9,FALSE()),"Unknown")</f>
        <v>Legal &amp; Compliance</v>
      </c>
    </row>
    <row r="2062" customFormat="false" ht="15" hidden="false" customHeight="false" outlineLevel="0" collapsed="false">
      <c r="A2062" s="37" t="s">
        <v>782</v>
      </c>
      <c r="B2062" s="37" t="n">
        <v>2026</v>
      </c>
      <c r="C2062" s="37" t="n">
        <v>4</v>
      </c>
      <c r="D2062" s="37" t="n">
        <v>5</v>
      </c>
      <c r="E2062" s="37" t="n">
        <v>4</v>
      </c>
      <c r="F2062" s="37" t="n">
        <v>3</v>
      </c>
      <c r="G2062" s="37" t="n">
        <v>3</v>
      </c>
      <c r="H2062" s="37" t="n">
        <v>5</v>
      </c>
      <c r="I2062" s="37" t="str">
        <f aca="false">IFERROR(VLOOKUP(A2062,Employees!$A$2:$I$1501,9,FALSE()),"Unknown")</f>
        <v>Sales</v>
      </c>
    </row>
    <row r="2063" customFormat="false" ht="15" hidden="false" customHeight="false" outlineLevel="0" collapsed="false">
      <c r="A2063" s="37" t="s">
        <v>1683</v>
      </c>
      <c r="B2063" s="37" t="n">
        <v>2026</v>
      </c>
      <c r="C2063" s="37" t="n">
        <v>3</v>
      </c>
      <c r="D2063" s="37" t="n">
        <v>3</v>
      </c>
      <c r="E2063" s="37" t="n">
        <v>4</v>
      </c>
      <c r="F2063" s="37" t="n">
        <v>3</v>
      </c>
      <c r="G2063" s="37" t="n">
        <v>3</v>
      </c>
      <c r="H2063" s="37" t="n">
        <v>7</v>
      </c>
      <c r="I2063" s="37" t="str">
        <f aca="false">IFERROR(VLOOKUP(A2063,Employees!$A$2:$I$1501,9,FALSE()),"Unknown")</f>
        <v>Data &amp; AI</v>
      </c>
    </row>
    <row r="2064" customFormat="false" ht="15" hidden="false" customHeight="false" outlineLevel="0" collapsed="false">
      <c r="A2064" s="37" t="s">
        <v>1062</v>
      </c>
      <c r="B2064" s="37" t="n">
        <v>2026</v>
      </c>
      <c r="C2064" s="37" t="n">
        <v>3</v>
      </c>
      <c r="D2064" s="37" t="n">
        <v>3</v>
      </c>
      <c r="E2064" s="37" t="n">
        <v>4</v>
      </c>
      <c r="F2064" s="37" t="n">
        <v>3</v>
      </c>
      <c r="G2064" s="37" t="n">
        <v>3</v>
      </c>
      <c r="H2064" s="37" t="n">
        <v>7</v>
      </c>
      <c r="I2064" s="37" t="str">
        <f aca="false">IFERROR(VLOOKUP(A2064,Employees!$A$2:$I$1501,9,FALSE()),"Unknown")</f>
        <v>Sales</v>
      </c>
    </row>
    <row r="2065" customFormat="false" ht="15" hidden="false" customHeight="false" outlineLevel="0" collapsed="false">
      <c r="A2065" s="37" t="s">
        <v>548</v>
      </c>
      <c r="B2065" s="37" t="n">
        <v>2026</v>
      </c>
      <c r="C2065" s="37" t="n">
        <v>3</v>
      </c>
      <c r="D2065" s="37" t="n">
        <v>5</v>
      </c>
      <c r="E2065" s="37" t="n">
        <v>3</v>
      </c>
      <c r="F2065" s="37" t="n">
        <v>4</v>
      </c>
      <c r="G2065" s="37" t="n">
        <v>4</v>
      </c>
      <c r="H2065" s="37" t="n">
        <v>5</v>
      </c>
      <c r="I2065" s="37" t="str">
        <f aca="false">IFERROR(VLOOKUP(A2065,Employees!$A$2:$I$1501,9,FALSE()),"Unknown")</f>
        <v>Human Resources</v>
      </c>
    </row>
    <row r="2066" customFormat="false" ht="15" hidden="false" customHeight="false" outlineLevel="0" collapsed="false">
      <c r="A2066" s="37" t="s">
        <v>951</v>
      </c>
      <c r="B2066" s="37" t="n">
        <v>2026</v>
      </c>
      <c r="C2066" s="37" t="n">
        <v>3</v>
      </c>
      <c r="D2066" s="37" t="n">
        <v>3</v>
      </c>
      <c r="E2066" s="37" t="n">
        <v>4</v>
      </c>
      <c r="F2066" s="37" t="n">
        <v>5</v>
      </c>
      <c r="G2066" s="37" t="n">
        <v>5</v>
      </c>
      <c r="H2066" s="37" t="n">
        <v>10</v>
      </c>
      <c r="I2066" s="37" t="str">
        <f aca="false">IFERROR(VLOOKUP(A2066,Employees!$A$2:$I$1501,9,FALSE()),"Unknown")</f>
        <v>Customer Support</v>
      </c>
    </row>
    <row r="2067" customFormat="false" ht="15" hidden="false" customHeight="false" outlineLevel="0" collapsed="false">
      <c r="A2067" s="37" t="s">
        <v>1614</v>
      </c>
      <c r="B2067" s="37" t="n">
        <v>2026</v>
      </c>
      <c r="C2067" s="37" t="n">
        <v>2</v>
      </c>
      <c r="D2067" s="37" t="n">
        <v>2</v>
      </c>
      <c r="E2067" s="37" t="n">
        <v>4</v>
      </c>
      <c r="F2067" s="37" t="n">
        <v>4</v>
      </c>
      <c r="G2067" s="37" t="n">
        <v>3</v>
      </c>
      <c r="H2067" s="37" t="n">
        <v>8</v>
      </c>
      <c r="I2067" s="37" t="str">
        <f aca="false">IFERROR(VLOOKUP(A2067,Employees!$A$2:$I$1501,9,FALSE()),"Unknown")</f>
        <v>Finance</v>
      </c>
    </row>
    <row r="2068" customFormat="false" ht="15" hidden="false" customHeight="false" outlineLevel="0" collapsed="false">
      <c r="A2068" s="37" t="s">
        <v>1668</v>
      </c>
      <c r="B2068" s="37" t="n">
        <v>2026</v>
      </c>
      <c r="C2068" s="37" t="n">
        <v>3</v>
      </c>
      <c r="D2068" s="37" t="n">
        <v>5</v>
      </c>
      <c r="E2068" s="37" t="n">
        <v>3</v>
      </c>
      <c r="F2068" s="37" t="n">
        <v>2</v>
      </c>
      <c r="G2068" s="37" t="n">
        <v>4</v>
      </c>
      <c r="H2068" s="37" t="n">
        <v>6</v>
      </c>
      <c r="I2068" s="37" t="str">
        <f aca="false">IFERROR(VLOOKUP(A2068,Employees!$A$2:$I$1501,9,FALSE()),"Unknown")</f>
        <v>Data &amp; AI</v>
      </c>
    </row>
    <row r="2069" customFormat="false" ht="15" hidden="false" customHeight="false" outlineLevel="0" collapsed="false">
      <c r="A2069" s="37" t="s">
        <v>1241</v>
      </c>
      <c r="B2069" s="37" t="n">
        <v>2026</v>
      </c>
      <c r="C2069" s="37" t="n">
        <v>2</v>
      </c>
      <c r="D2069" s="37" t="n">
        <v>4</v>
      </c>
      <c r="E2069" s="37" t="n">
        <v>2</v>
      </c>
      <c r="F2069" s="37" t="n">
        <v>4</v>
      </c>
      <c r="G2069" s="37" t="n">
        <v>3</v>
      </c>
      <c r="H2069" s="37" t="n">
        <v>10</v>
      </c>
      <c r="I2069" s="37" t="str">
        <f aca="false">IFERROR(VLOOKUP(A2069,Employees!$A$2:$I$1501,9,FALSE()),"Unknown")</f>
        <v>Legal &amp; Compliance</v>
      </c>
    </row>
    <row r="2070" customFormat="false" ht="15" hidden="false" customHeight="false" outlineLevel="0" collapsed="false">
      <c r="A2070" s="37" t="s">
        <v>747</v>
      </c>
      <c r="B2070" s="37" t="n">
        <v>2026</v>
      </c>
      <c r="C2070" s="37" t="n">
        <v>4</v>
      </c>
      <c r="D2070" s="37" t="n">
        <v>5</v>
      </c>
      <c r="E2070" s="37" t="n">
        <v>3</v>
      </c>
      <c r="F2070" s="37" t="n">
        <v>2</v>
      </c>
      <c r="G2070" s="37" t="n">
        <v>3</v>
      </c>
      <c r="H2070" s="37" t="n">
        <v>9</v>
      </c>
      <c r="I2070" s="37" t="str">
        <f aca="false">IFERROR(VLOOKUP(A2070,Employees!$A$2:$I$1501,9,FALSE()),"Unknown")</f>
        <v>Marketing</v>
      </c>
    </row>
    <row r="2071" customFormat="false" ht="15" hidden="false" customHeight="false" outlineLevel="0" collapsed="false">
      <c r="A2071" s="37" t="s">
        <v>1367</v>
      </c>
      <c r="B2071" s="37" t="n">
        <v>2026</v>
      </c>
      <c r="C2071" s="37" t="n">
        <v>4</v>
      </c>
      <c r="D2071" s="37" t="n">
        <v>5</v>
      </c>
      <c r="E2071" s="37" t="n">
        <v>4</v>
      </c>
      <c r="F2071" s="37" t="n">
        <v>3</v>
      </c>
      <c r="G2071" s="37" t="n">
        <v>4</v>
      </c>
      <c r="H2071" s="37" t="n">
        <v>8</v>
      </c>
      <c r="I2071" s="37" t="str">
        <f aca="false">IFERROR(VLOOKUP(A2071,Employees!$A$2:$I$1501,9,FALSE()),"Unknown")</f>
        <v>Engineering</v>
      </c>
    </row>
    <row r="2072" customFormat="false" ht="15" hidden="false" customHeight="false" outlineLevel="0" collapsed="false">
      <c r="A2072" s="37" t="s">
        <v>1915</v>
      </c>
      <c r="B2072" s="37" t="n">
        <v>2026</v>
      </c>
      <c r="C2072" s="37" t="n">
        <v>5</v>
      </c>
      <c r="D2072" s="37" t="n">
        <v>3</v>
      </c>
      <c r="E2072" s="37" t="n">
        <v>3</v>
      </c>
      <c r="F2072" s="37" t="n">
        <v>4</v>
      </c>
      <c r="G2072" s="37" t="n">
        <v>5</v>
      </c>
      <c r="H2072" s="37" t="n">
        <v>7</v>
      </c>
      <c r="I2072" s="37" t="str">
        <f aca="false">IFERROR(VLOOKUP(A2072,Employees!$A$2:$I$1501,9,FALSE()),"Unknown")</f>
        <v>Sales</v>
      </c>
    </row>
    <row r="2073" customFormat="false" ht="15" hidden="false" customHeight="false" outlineLevel="0" collapsed="false">
      <c r="A2073" s="37" t="s">
        <v>531</v>
      </c>
      <c r="B2073" s="37" t="n">
        <v>2026</v>
      </c>
      <c r="C2073" s="37" t="n">
        <v>4</v>
      </c>
      <c r="D2073" s="37" t="n">
        <v>3</v>
      </c>
      <c r="E2073" s="37" t="n">
        <v>3</v>
      </c>
      <c r="F2073" s="37" t="n">
        <v>4</v>
      </c>
      <c r="G2073" s="37" t="n">
        <v>3</v>
      </c>
      <c r="H2073" s="37" t="n">
        <v>6</v>
      </c>
      <c r="I2073" s="37" t="str">
        <f aca="false">IFERROR(VLOOKUP(A2073,Employees!$A$2:$I$1501,9,FALSE()),"Unknown")</f>
        <v>Operations</v>
      </c>
    </row>
    <row r="2074" customFormat="false" ht="15" hidden="false" customHeight="false" outlineLevel="0" collapsed="false">
      <c r="A2074" s="37" t="s">
        <v>784</v>
      </c>
      <c r="B2074" s="37" t="n">
        <v>2026</v>
      </c>
      <c r="C2074" s="37" t="n">
        <v>3</v>
      </c>
      <c r="D2074" s="37" t="n">
        <v>3</v>
      </c>
      <c r="E2074" s="37" t="n">
        <v>3</v>
      </c>
      <c r="F2074" s="37" t="n">
        <v>3</v>
      </c>
      <c r="G2074" s="37" t="n">
        <v>3</v>
      </c>
      <c r="H2074" s="37" t="n">
        <v>8</v>
      </c>
      <c r="I2074" s="37" t="str">
        <f aca="false">IFERROR(VLOOKUP(A2074,Employees!$A$2:$I$1501,9,FALSE()),"Unknown")</f>
        <v>Sales</v>
      </c>
    </row>
    <row r="2075" customFormat="false" ht="15" hidden="false" customHeight="false" outlineLevel="0" collapsed="false">
      <c r="A2075" s="37" t="s">
        <v>936</v>
      </c>
      <c r="B2075" s="37" t="n">
        <v>2026</v>
      </c>
      <c r="C2075" s="37" t="n">
        <v>2</v>
      </c>
      <c r="D2075" s="37" t="n">
        <v>3</v>
      </c>
      <c r="E2075" s="37" t="n">
        <v>3</v>
      </c>
      <c r="F2075" s="37" t="n">
        <v>3</v>
      </c>
      <c r="G2075" s="37" t="n">
        <v>3</v>
      </c>
      <c r="H2075" s="37" t="n">
        <v>9</v>
      </c>
      <c r="I2075" s="37" t="str">
        <f aca="false">IFERROR(VLOOKUP(A2075,Employees!$A$2:$I$1501,9,FALSE()),"Unknown")</f>
        <v>Human Resources</v>
      </c>
    </row>
    <row r="2076" customFormat="false" ht="15" hidden="false" customHeight="false" outlineLevel="0" collapsed="false">
      <c r="A2076" s="37" t="s">
        <v>638</v>
      </c>
      <c r="B2076" s="37" t="n">
        <v>2026</v>
      </c>
      <c r="C2076" s="37" t="n">
        <v>5</v>
      </c>
      <c r="D2076" s="37" t="n">
        <v>3</v>
      </c>
      <c r="E2076" s="37" t="n">
        <v>3</v>
      </c>
      <c r="F2076" s="37" t="n">
        <v>4</v>
      </c>
      <c r="G2076" s="37" t="n">
        <v>4</v>
      </c>
      <c r="H2076" s="37" t="n">
        <v>9</v>
      </c>
      <c r="I2076" s="37" t="str">
        <f aca="false">IFERROR(VLOOKUP(A2076,Employees!$A$2:$I$1501,9,FALSE()),"Unknown")</f>
        <v>Engineering</v>
      </c>
    </row>
    <row r="2077" customFormat="false" ht="15" hidden="false" customHeight="false" outlineLevel="0" collapsed="false">
      <c r="A2077" s="37" t="s">
        <v>538</v>
      </c>
      <c r="B2077" s="37" t="n">
        <v>2026</v>
      </c>
      <c r="C2077" s="37" t="n">
        <v>3</v>
      </c>
      <c r="D2077" s="37" t="n">
        <v>3</v>
      </c>
      <c r="E2077" s="37" t="n">
        <v>5</v>
      </c>
      <c r="F2077" s="37" t="n">
        <v>2</v>
      </c>
      <c r="G2077" s="37" t="n">
        <v>4</v>
      </c>
      <c r="H2077" s="37" t="n">
        <v>10</v>
      </c>
      <c r="I2077" s="37" t="str">
        <f aca="false">IFERROR(VLOOKUP(A2077,Employees!$A$2:$I$1501,9,FALSE()),"Unknown")</f>
        <v>Finance</v>
      </c>
    </row>
    <row r="2078" customFormat="false" ht="15" hidden="false" customHeight="false" outlineLevel="0" collapsed="false">
      <c r="A2078" s="37" t="s">
        <v>1125</v>
      </c>
      <c r="B2078" s="37" t="n">
        <v>2026</v>
      </c>
      <c r="C2078" s="37" t="n">
        <v>3</v>
      </c>
      <c r="D2078" s="37" t="n">
        <v>4</v>
      </c>
      <c r="E2078" s="37" t="n">
        <v>2</v>
      </c>
      <c r="F2078" s="37" t="n">
        <v>4</v>
      </c>
      <c r="G2078" s="37" t="n">
        <v>5</v>
      </c>
      <c r="H2078" s="37" t="n">
        <v>8</v>
      </c>
      <c r="I2078" s="37" t="str">
        <f aca="false">IFERROR(VLOOKUP(A2078,Employees!$A$2:$I$1501,9,FALSE()),"Unknown")</f>
        <v>Engineering</v>
      </c>
    </row>
    <row r="2079" customFormat="false" ht="15" hidden="false" customHeight="false" outlineLevel="0" collapsed="false">
      <c r="A2079" s="37" t="s">
        <v>1158</v>
      </c>
      <c r="B2079" s="37" t="n">
        <v>2026</v>
      </c>
      <c r="C2079" s="37" t="n">
        <v>4</v>
      </c>
      <c r="D2079" s="37" t="n">
        <v>5</v>
      </c>
      <c r="E2079" s="37" t="n">
        <v>4</v>
      </c>
      <c r="F2079" s="37" t="n">
        <v>4</v>
      </c>
      <c r="G2079" s="37" t="n">
        <v>3</v>
      </c>
      <c r="H2079" s="37" t="n">
        <v>2</v>
      </c>
      <c r="I2079" s="37" t="str">
        <f aca="false">IFERROR(VLOOKUP(A2079,Employees!$A$2:$I$1501,9,FALSE()),"Unknown")</f>
        <v>Operations</v>
      </c>
    </row>
    <row r="2080" customFormat="false" ht="15" hidden="false" customHeight="false" outlineLevel="0" collapsed="false">
      <c r="A2080" s="37" t="s">
        <v>846</v>
      </c>
      <c r="B2080" s="37" t="n">
        <v>2026</v>
      </c>
      <c r="C2080" s="37" t="n">
        <v>4</v>
      </c>
      <c r="D2080" s="37" t="n">
        <v>4</v>
      </c>
      <c r="E2080" s="37" t="n">
        <v>4</v>
      </c>
      <c r="F2080" s="37" t="n">
        <v>4</v>
      </c>
      <c r="G2080" s="37" t="n">
        <v>4</v>
      </c>
      <c r="H2080" s="37" t="n">
        <v>8</v>
      </c>
      <c r="I2080" s="37" t="str">
        <f aca="false">IFERROR(VLOOKUP(A2080,Employees!$A$2:$I$1501,9,FALSE()),"Unknown")</f>
        <v>Operations</v>
      </c>
    </row>
    <row r="2081" customFormat="false" ht="15" hidden="false" customHeight="false" outlineLevel="0" collapsed="false">
      <c r="A2081" s="37" t="s">
        <v>1144</v>
      </c>
      <c r="B2081" s="37" t="n">
        <v>2026</v>
      </c>
      <c r="C2081" s="37" t="n">
        <v>3</v>
      </c>
      <c r="D2081" s="37" t="n">
        <v>2</v>
      </c>
      <c r="E2081" s="37" t="n">
        <v>3</v>
      </c>
      <c r="F2081" s="37" t="n">
        <v>3</v>
      </c>
      <c r="G2081" s="37" t="n">
        <v>4</v>
      </c>
      <c r="H2081" s="37" t="n">
        <v>4</v>
      </c>
      <c r="I2081" s="37" t="str">
        <f aca="false">IFERROR(VLOOKUP(A2081,Employees!$A$2:$I$1501,9,FALSE()),"Unknown")</f>
        <v>Engineering</v>
      </c>
    </row>
    <row r="2082" customFormat="false" ht="15" hidden="false" customHeight="false" outlineLevel="0" collapsed="false">
      <c r="A2082" s="37" t="s">
        <v>822</v>
      </c>
      <c r="B2082" s="37" t="n">
        <v>2026</v>
      </c>
      <c r="C2082" s="37" t="n">
        <v>3</v>
      </c>
      <c r="D2082" s="37" t="n">
        <v>5</v>
      </c>
      <c r="E2082" s="37" t="n">
        <v>3</v>
      </c>
      <c r="F2082" s="37" t="n">
        <v>3</v>
      </c>
      <c r="G2082" s="37" t="n">
        <v>3</v>
      </c>
      <c r="H2082" s="37" t="n">
        <v>8</v>
      </c>
      <c r="I2082" s="37" t="str">
        <f aca="false">IFERROR(VLOOKUP(A2082,Employees!$A$2:$I$1501,9,FALSE()),"Unknown")</f>
        <v>Human Resources</v>
      </c>
    </row>
    <row r="2083" customFormat="false" ht="15" hidden="false" customHeight="false" outlineLevel="0" collapsed="false">
      <c r="A2083" s="37" t="s">
        <v>1128</v>
      </c>
      <c r="B2083" s="37" t="n">
        <v>2026</v>
      </c>
      <c r="C2083" s="37" t="n">
        <v>3</v>
      </c>
      <c r="D2083" s="37" t="n">
        <v>3</v>
      </c>
      <c r="E2083" s="37" t="n">
        <v>3</v>
      </c>
      <c r="F2083" s="37" t="n">
        <v>2</v>
      </c>
      <c r="G2083" s="37" t="n">
        <v>5</v>
      </c>
      <c r="H2083" s="37" t="n">
        <v>6</v>
      </c>
      <c r="I2083" s="37" t="str">
        <f aca="false">IFERROR(VLOOKUP(A2083,Employees!$A$2:$I$1501,9,FALSE()),"Unknown")</f>
        <v>Engineering</v>
      </c>
    </row>
    <row r="2084" customFormat="false" ht="15" hidden="false" customHeight="false" outlineLevel="0" collapsed="false">
      <c r="A2084" s="37" t="s">
        <v>570</v>
      </c>
      <c r="B2084" s="37" t="n">
        <v>2026</v>
      </c>
      <c r="C2084" s="37" t="n">
        <v>5</v>
      </c>
      <c r="D2084" s="37" t="n">
        <v>3</v>
      </c>
      <c r="E2084" s="37" t="n">
        <v>2</v>
      </c>
      <c r="F2084" s="37" t="n">
        <v>5</v>
      </c>
      <c r="G2084" s="37" t="n">
        <v>2</v>
      </c>
      <c r="H2084" s="37" t="n">
        <v>3</v>
      </c>
      <c r="I2084" s="37" t="str">
        <f aca="false">IFERROR(VLOOKUP(A2084,Employees!$A$2:$I$1501,9,FALSE()),"Unknown")</f>
        <v>Legal &amp; Compliance</v>
      </c>
    </row>
    <row r="2085" customFormat="false" ht="15" hidden="false" customHeight="false" outlineLevel="0" collapsed="false">
      <c r="A2085" s="37" t="s">
        <v>1315</v>
      </c>
      <c r="B2085" s="37" t="n">
        <v>2026</v>
      </c>
      <c r="C2085" s="37" t="n">
        <v>2</v>
      </c>
      <c r="D2085" s="37" t="n">
        <v>3</v>
      </c>
      <c r="E2085" s="37" t="n">
        <v>2</v>
      </c>
      <c r="F2085" s="37" t="n">
        <v>3</v>
      </c>
      <c r="G2085" s="37" t="n">
        <v>2</v>
      </c>
      <c r="H2085" s="37" t="n">
        <v>10</v>
      </c>
      <c r="I2085" s="37" t="str">
        <f aca="false">IFERROR(VLOOKUP(A2085,Employees!$A$2:$I$1501,9,FALSE()),"Unknown")</f>
        <v>Human Resources</v>
      </c>
    </row>
    <row r="2086" customFormat="false" ht="15" hidden="false" customHeight="false" outlineLevel="0" collapsed="false">
      <c r="A2086" s="37" t="s">
        <v>599</v>
      </c>
      <c r="B2086" s="37" t="n">
        <v>2026</v>
      </c>
      <c r="C2086" s="37" t="n">
        <v>4</v>
      </c>
      <c r="D2086" s="37" t="n">
        <v>2</v>
      </c>
      <c r="E2086" s="37" t="n">
        <v>2</v>
      </c>
      <c r="F2086" s="37" t="n">
        <v>3</v>
      </c>
      <c r="G2086" s="37" t="n">
        <v>4</v>
      </c>
      <c r="H2086" s="37" t="n">
        <v>10</v>
      </c>
      <c r="I2086" s="37" t="str">
        <f aca="false">IFERROR(VLOOKUP(A2086,Employees!$A$2:$I$1501,9,FALSE()),"Unknown")</f>
        <v>Data &amp; AI</v>
      </c>
    </row>
    <row r="2087" customFormat="false" ht="15" hidden="false" customHeight="false" outlineLevel="0" collapsed="false">
      <c r="A2087" s="37" t="s">
        <v>1332</v>
      </c>
      <c r="B2087" s="37" t="n">
        <v>2026</v>
      </c>
      <c r="C2087" s="37" t="n">
        <v>3</v>
      </c>
      <c r="D2087" s="37" t="n">
        <v>3</v>
      </c>
      <c r="E2087" s="37" t="n">
        <v>3</v>
      </c>
      <c r="F2087" s="37" t="n">
        <v>4</v>
      </c>
      <c r="G2087" s="37" t="n">
        <v>4</v>
      </c>
      <c r="H2087" s="37" t="n">
        <v>7</v>
      </c>
      <c r="I2087" s="37" t="str">
        <f aca="false">IFERROR(VLOOKUP(A2087,Employees!$A$2:$I$1501,9,FALSE()),"Unknown")</f>
        <v>Engineering</v>
      </c>
    </row>
    <row r="2088" customFormat="false" ht="15" hidden="false" customHeight="false" outlineLevel="0" collapsed="false">
      <c r="A2088" s="37" t="s">
        <v>1170</v>
      </c>
      <c r="B2088" s="37" t="n">
        <v>2026</v>
      </c>
      <c r="C2088" s="37" t="n">
        <v>3</v>
      </c>
      <c r="D2088" s="37" t="n">
        <v>4</v>
      </c>
      <c r="E2088" s="37" t="n">
        <v>5</v>
      </c>
      <c r="F2088" s="37" t="n">
        <v>3</v>
      </c>
      <c r="G2088" s="37" t="n">
        <v>4</v>
      </c>
      <c r="H2088" s="37" t="n">
        <v>6</v>
      </c>
      <c r="I2088" s="37" t="str">
        <f aca="false">IFERROR(VLOOKUP(A2088,Employees!$A$2:$I$1501,9,FALSE()),"Unknown")</f>
        <v>Customer Support</v>
      </c>
    </row>
    <row r="2089" customFormat="false" ht="15" hidden="false" customHeight="false" outlineLevel="0" collapsed="false">
      <c r="A2089" s="37" t="s">
        <v>1305</v>
      </c>
      <c r="B2089" s="37" t="n">
        <v>2026</v>
      </c>
      <c r="C2089" s="37" t="n">
        <v>3</v>
      </c>
      <c r="D2089" s="37" t="n">
        <v>2</v>
      </c>
      <c r="E2089" s="37" t="n">
        <v>5</v>
      </c>
      <c r="F2089" s="37" t="n">
        <v>4</v>
      </c>
      <c r="G2089" s="37" t="n">
        <v>5</v>
      </c>
      <c r="H2089" s="37" t="n">
        <v>6</v>
      </c>
      <c r="I2089" s="37" t="str">
        <f aca="false">IFERROR(VLOOKUP(A2089,Employees!$A$2:$I$1501,9,FALSE()),"Unknown")</f>
        <v>Finance</v>
      </c>
    </row>
    <row r="2090" customFormat="false" ht="15" hidden="false" customHeight="false" outlineLevel="0" collapsed="false">
      <c r="A2090" s="37" t="s">
        <v>1479</v>
      </c>
      <c r="B2090" s="37" t="n">
        <v>2026</v>
      </c>
      <c r="C2090" s="37" t="n">
        <v>5</v>
      </c>
      <c r="D2090" s="37" t="n">
        <v>4</v>
      </c>
      <c r="E2090" s="37" t="n">
        <v>3</v>
      </c>
      <c r="F2090" s="37" t="n">
        <v>5</v>
      </c>
      <c r="G2090" s="37" t="n">
        <v>3</v>
      </c>
      <c r="H2090" s="37" t="n">
        <v>8</v>
      </c>
      <c r="I2090" s="37" t="str">
        <f aca="false">IFERROR(VLOOKUP(A2090,Employees!$A$2:$I$1501,9,FALSE()),"Unknown")</f>
        <v>Engineering</v>
      </c>
    </row>
    <row r="2091" customFormat="false" ht="15" hidden="false" customHeight="false" outlineLevel="0" collapsed="false">
      <c r="A2091" s="37" t="s">
        <v>1156</v>
      </c>
      <c r="B2091" s="37" t="n">
        <v>2026</v>
      </c>
      <c r="C2091" s="37" t="n">
        <v>3</v>
      </c>
      <c r="D2091" s="37" t="n">
        <v>4</v>
      </c>
      <c r="E2091" s="37" t="n">
        <v>3</v>
      </c>
      <c r="F2091" s="37" t="n">
        <v>3</v>
      </c>
      <c r="G2091" s="37" t="n">
        <v>3</v>
      </c>
      <c r="H2091" s="37" t="n">
        <v>7</v>
      </c>
      <c r="I2091" s="37" t="str">
        <f aca="false">IFERROR(VLOOKUP(A2091,Employees!$A$2:$I$1501,9,FALSE()),"Unknown")</f>
        <v>Engineering</v>
      </c>
    </row>
    <row r="2092" customFormat="false" ht="15" hidden="false" customHeight="false" outlineLevel="0" collapsed="false">
      <c r="A2092" s="37" t="s">
        <v>567</v>
      </c>
      <c r="B2092" s="37" t="n">
        <v>2026</v>
      </c>
      <c r="C2092" s="37" t="n">
        <v>4</v>
      </c>
      <c r="D2092" s="37" t="n">
        <v>5</v>
      </c>
      <c r="E2092" s="37" t="n">
        <v>2</v>
      </c>
      <c r="F2092" s="37" t="n">
        <v>4</v>
      </c>
      <c r="G2092" s="37" t="n">
        <v>3</v>
      </c>
      <c r="H2092" s="37" t="n">
        <v>7</v>
      </c>
      <c r="I2092" s="37" t="str">
        <f aca="false">IFERROR(VLOOKUP(A2092,Employees!$A$2:$I$1501,9,FALSE()),"Unknown")</f>
        <v>Engineering</v>
      </c>
    </row>
    <row r="2093" customFormat="false" ht="15" hidden="false" customHeight="false" outlineLevel="0" collapsed="false">
      <c r="A2093" s="37" t="s">
        <v>631</v>
      </c>
      <c r="B2093" s="37" t="n">
        <v>2026</v>
      </c>
      <c r="C2093" s="37" t="n">
        <v>3</v>
      </c>
      <c r="D2093" s="37" t="n">
        <v>4</v>
      </c>
      <c r="E2093" s="37" t="n">
        <v>3</v>
      </c>
      <c r="F2093" s="37" t="n">
        <v>3</v>
      </c>
      <c r="G2093" s="37" t="n">
        <v>4</v>
      </c>
      <c r="H2093" s="37" t="n">
        <v>9</v>
      </c>
      <c r="I2093" s="37" t="str">
        <f aca="false">IFERROR(VLOOKUP(A2093,Employees!$A$2:$I$1501,9,FALSE()),"Unknown")</f>
        <v>Sales</v>
      </c>
    </row>
    <row r="2094" customFormat="false" ht="15" hidden="false" customHeight="false" outlineLevel="0" collapsed="false">
      <c r="A2094" s="37" t="s">
        <v>1576</v>
      </c>
      <c r="B2094" s="37" t="n">
        <v>2026</v>
      </c>
      <c r="C2094" s="37" t="n">
        <v>5</v>
      </c>
      <c r="D2094" s="37" t="n">
        <v>3</v>
      </c>
      <c r="E2094" s="37" t="n">
        <v>4</v>
      </c>
      <c r="F2094" s="37" t="n">
        <v>4</v>
      </c>
      <c r="G2094" s="37" t="n">
        <v>4</v>
      </c>
      <c r="H2094" s="37" t="n">
        <v>10</v>
      </c>
      <c r="I2094" s="37" t="str">
        <f aca="false">IFERROR(VLOOKUP(A2094,Employees!$A$2:$I$1501,9,FALSE()),"Unknown")</f>
        <v>Customer Support</v>
      </c>
    </row>
    <row r="2095" customFormat="false" ht="15" hidden="false" customHeight="false" outlineLevel="0" collapsed="false">
      <c r="A2095" s="37" t="s">
        <v>1222</v>
      </c>
      <c r="B2095" s="37" t="n">
        <v>2026</v>
      </c>
      <c r="C2095" s="37" t="n">
        <v>3</v>
      </c>
      <c r="D2095" s="37" t="n">
        <v>4</v>
      </c>
      <c r="E2095" s="37" t="n">
        <v>4</v>
      </c>
      <c r="F2095" s="37" t="n">
        <v>3</v>
      </c>
      <c r="G2095" s="37" t="n">
        <v>5</v>
      </c>
      <c r="H2095" s="37" t="n">
        <v>7</v>
      </c>
      <c r="I2095" s="37" t="str">
        <f aca="false">IFERROR(VLOOKUP(A2095,Employees!$A$2:$I$1501,9,FALSE()),"Unknown")</f>
        <v>Customer Support</v>
      </c>
    </row>
    <row r="2096" customFormat="false" ht="15" hidden="false" customHeight="false" outlineLevel="0" collapsed="false">
      <c r="A2096" s="37" t="s">
        <v>1639</v>
      </c>
      <c r="B2096" s="37" t="n">
        <v>2026</v>
      </c>
      <c r="C2096" s="37" t="n">
        <v>4</v>
      </c>
      <c r="D2096" s="37" t="n">
        <v>5</v>
      </c>
      <c r="E2096" s="37" t="n">
        <v>4</v>
      </c>
      <c r="F2096" s="37" t="n">
        <v>4</v>
      </c>
      <c r="G2096" s="37" t="n">
        <v>4</v>
      </c>
      <c r="H2096" s="37" t="n">
        <v>5</v>
      </c>
      <c r="I2096" s="37" t="str">
        <f aca="false">IFERROR(VLOOKUP(A2096,Employees!$A$2:$I$1501,9,FALSE()),"Unknown")</f>
        <v>Sales</v>
      </c>
    </row>
    <row r="2097" customFormat="false" ht="15" hidden="false" customHeight="false" outlineLevel="0" collapsed="false">
      <c r="A2097" s="37" t="s">
        <v>1929</v>
      </c>
      <c r="B2097" s="37" t="n">
        <v>2026</v>
      </c>
      <c r="C2097" s="37" t="n">
        <v>3</v>
      </c>
      <c r="D2097" s="37" t="n">
        <v>3</v>
      </c>
      <c r="E2097" s="37" t="n">
        <v>4</v>
      </c>
      <c r="F2097" s="37" t="n">
        <v>5</v>
      </c>
      <c r="G2097" s="37" t="n">
        <v>4</v>
      </c>
      <c r="H2097" s="37" t="n">
        <v>6</v>
      </c>
      <c r="I2097" s="37" t="str">
        <f aca="false">IFERROR(VLOOKUP(A2097,Employees!$A$2:$I$1501,9,FALSE()),"Unknown")</f>
        <v>Engineering</v>
      </c>
    </row>
    <row r="2098" customFormat="false" ht="15" hidden="false" customHeight="false" outlineLevel="0" collapsed="false">
      <c r="A2098" s="37" t="s">
        <v>1465</v>
      </c>
      <c r="B2098" s="37" t="n">
        <v>2026</v>
      </c>
      <c r="C2098" s="37" t="n">
        <v>4</v>
      </c>
      <c r="D2098" s="37" t="n">
        <v>5</v>
      </c>
      <c r="E2098" s="37" t="n">
        <v>2</v>
      </c>
      <c r="F2098" s="37" t="n">
        <v>3</v>
      </c>
      <c r="G2098" s="37" t="n">
        <v>2</v>
      </c>
      <c r="H2098" s="37" t="n">
        <v>10</v>
      </c>
      <c r="I2098" s="37" t="str">
        <f aca="false">IFERROR(VLOOKUP(A2098,Employees!$A$2:$I$1501,9,FALSE()),"Unknown")</f>
        <v>Data &amp; AI</v>
      </c>
    </row>
    <row r="2099" customFormat="false" ht="15" hidden="false" customHeight="false" outlineLevel="0" collapsed="false">
      <c r="A2099" s="37" t="s">
        <v>544</v>
      </c>
      <c r="B2099" s="37" t="n">
        <v>2026</v>
      </c>
      <c r="C2099" s="37" t="n">
        <v>4</v>
      </c>
      <c r="D2099" s="37" t="n">
        <v>3</v>
      </c>
      <c r="E2099" s="37" t="n">
        <v>4</v>
      </c>
      <c r="F2099" s="37" t="n">
        <v>3</v>
      </c>
      <c r="G2099" s="37" t="n">
        <v>5</v>
      </c>
      <c r="H2099" s="37" t="n">
        <v>3</v>
      </c>
      <c r="I2099" s="37" t="str">
        <f aca="false">IFERROR(VLOOKUP(A2099,Employees!$A$2:$I$1501,9,FALSE()),"Unknown")</f>
        <v>Sales</v>
      </c>
    </row>
    <row r="2100" customFormat="false" ht="15" hidden="false" customHeight="false" outlineLevel="0" collapsed="false">
      <c r="A2100" s="37" t="s">
        <v>1807</v>
      </c>
      <c r="B2100" s="37" t="n">
        <v>2026</v>
      </c>
      <c r="C2100" s="37" t="n">
        <v>4</v>
      </c>
      <c r="D2100" s="37" t="n">
        <v>3</v>
      </c>
      <c r="E2100" s="37" t="n">
        <v>2</v>
      </c>
      <c r="F2100" s="37" t="n">
        <v>3</v>
      </c>
      <c r="G2100" s="37" t="n">
        <v>2</v>
      </c>
      <c r="H2100" s="37" t="n">
        <v>10</v>
      </c>
      <c r="I2100" s="37" t="str">
        <f aca="false">IFERROR(VLOOKUP(A2100,Employees!$A$2:$I$1501,9,FALSE()),"Unknown")</f>
        <v>Finance</v>
      </c>
    </row>
    <row r="2101" customFormat="false" ht="15" hidden="false" customHeight="false" outlineLevel="0" collapsed="false">
      <c r="A2101" s="37" t="s">
        <v>417</v>
      </c>
      <c r="B2101" s="37" t="n">
        <v>2026</v>
      </c>
      <c r="C2101" s="37" t="n">
        <v>4</v>
      </c>
      <c r="D2101" s="37" t="n">
        <v>4</v>
      </c>
      <c r="E2101" s="37" t="n">
        <v>3</v>
      </c>
      <c r="F2101" s="37" t="n">
        <v>5</v>
      </c>
      <c r="G2101" s="37" t="n">
        <v>4</v>
      </c>
      <c r="H2101" s="37" t="n">
        <v>10</v>
      </c>
      <c r="I2101" s="37" t="str">
        <f aca="false">IFERROR(VLOOKUP(A2101,Employees!$A$2:$I$1501,9,FALSE()),"Unknown")</f>
        <v>Customer Support</v>
      </c>
    </row>
    <row r="2102" customFormat="false" ht="15" hidden="false" customHeight="false" outlineLevel="0" collapsed="false">
      <c r="A2102" s="37" t="s">
        <v>1413</v>
      </c>
      <c r="B2102" s="37" t="n">
        <v>2026</v>
      </c>
      <c r="C2102" s="37" t="n">
        <v>4</v>
      </c>
      <c r="D2102" s="37" t="n">
        <v>4</v>
      </c>
      <c r="E2102" s="37" t="n">
        <v>4</v>
      </c>
      <c r="F2102" s="37" t="n">
        <v>5</v>
      </c>
      <c r="G2102" s="37" t="n">
        <v>3</v>
      </c>
      <c r="H2102" s="37" t="n">
        <v>7</v>
      </c>
      <c r="I2102" s="37" t="str">
        <f aca="false">IFERROR(VLOOKUP(A2102,Employees!$A$2:$I$1501,9,FALSE()),"Unknown")</f>
        <v>Customer Support</v>
      </c>
    </row>
    <row r="2103" customFormat="false" ht="15" hidden="false" customHeight="false" outlineLevel="0" collapsed="false">
      <c r="A2103" s="37" t="s">
        <v>1898</v>
      </c>
      <c r="B2103" s="37" t="n">
        <v>2026</v>
      </c>
      <c r="C2103" s="37" t="n">
        <v>2</v>
      </c>
      <c r="D2103" s="37" t="n">
        <v>4</v>
      </c>
      <c r="E2103" s="37" t="n">
        <v>4</v>
      </c>
      <c r="F2103" s="37" t="n">
        <v>5</v>
      </c>
      <c r="G2103" s="37" t="n">
        <v>3</v>
      </c>
      <c r="H2103" s="37" t="n">
        <v>10</v>
      </c>
      <c r="I2103" s="37" t="str">
        <f aca="false">IFERROR(VLOOKUP(A2103,Employees!$A$2:$I$1501,9,FALSE()),"Unknown")</f>
        <v>Operations</v>
      </c>
    </row>
    <row r="2104" customFormat="false" ht="15" hidden="false" customHeight="false" outlineLevel="0" collapsed="false">
      <c r="A2104" s="37" t="s">
        <v>1371</v>
      </c>
      <c r="B2104" s="37" t="n">
        <v>2026</v>
      </c>
      <c r="C2104" s="37" t="n">
        <v>1</v>
      </c>
      <c r="D2104" s="37" t="n">
        <v>3</v>
      </c>
      <c r="E2104" s="37" t="n">
        <v>3</v>
      </c>
      <c r="F2104" s="37" t="n">
        <v>4</v>
      </c>
      <c r="G2104" s="37" t="n">
        <v>4</v>
      </c>
      <c r="H2104" s="37" t="n">
        <v>6</v>
      </c>
      <c r="I2104" s="37" t="str">
        <f aca="false">IFERROR(VLOOKUP(A2104,Employees!$A$2:$I$1501,9,FALSE()),"Unknown")</f>
        <v>Data &amp; AI</v>
      </c>
    </row>
    <row r="2105" customFormat="false" ht="15" hidden="false" customHeight="false" outlineLevel="0" collapsed="false">
      <c r="A2105" s="37" t="s">
        <v>1802</v>
      </c>
      <c r="B2105" s="37" t="n">
        <v>2026</v>
      </c>
      <c r="C2105" s="37" t="n">
        <v>4</v>
      </c>
      <c r="D2105" s="37" t="n">
        <v>3</v>
      </c>
      <c r="E2105" s="37" t="n">
        <v>4</v>
      </c>
      <c r="F2105" s="37" t="n">
        <v>4</v>
      </c>
      <c r="G2105" s="37" t="n">
        <v>3</v>
      </c>
      <c r="H2105" s="37" t="n">
        <v>6</v>
      </c>
      <c r="I2105" s="37" t="str">
        <f aca="false">IFERROR(VLOOKUP(A2105,Employees!$A$2:$I$1501,9,FALSE()),"Unknown")</f>
        <v>Engineering</v>
      </c>
    </row>
    <row r="2106" customFormat="false" ht="15" hidden="false" customHeight="false" outlineLevel="0" collapsed="false">
      <c r="A2106" s="37" t="s">
        <v>583</v>
      </c>
      <c r="B2106" s="37" t="n">
        <v>2026</v>
      </c>
      <c r="C2106" s="37" t="n">
        <v>4</v>
      </c>
      <c r="D2106" s="37" t="n">
        <v>3</v>
      </c>
      <c r="E2106" s="37" t="n">
        <v>5</v>
      </c>
      <c r="F2106" s="37" t="n">
        <v>2</v>
      </c>
      <c r="G2106" s="37" t="n">
        <v>4</v>
      </c>
      <c r="H2106" s="37" t="n">
        <v>8</v>
      </c>
      <c r="I2106" s="37" t="str">
        <f aca="false">IFERROR(VLOOKUP(A2106,Employees!$A$2:$I$1501,9,FALSE()),"Unknown")</f>
        <v>Engineering</v>
      </c>
    </row>
    <row r="2107" customFormat="false" ht="15" hidden="false" customHeight="false" outlineLevel="0" collapsed="false">
      <c r="A2107" s="37" t="s">
        <v>969</v>
      </c>
      <c r="B2107" s="37" t="n">
        <v>2026</v>
      </c>
      <c r="C2107" s="37" t="n">
        <v>4</v>
      </c>
      <c r="D2107" s="37" t="n">
        <v>4</v>
      </c>
      <c r="E2107" s="37" t="n">
        <v>2</v>
      </c>
      <c r="F2107" s="37" t="n">
        <v>5</v>
      </c>
      <c r="G2107" s="37" t="n">
        <v>3</v>
      </c>
      <c r="H2107" s="37" t="n">
        <v>6</v>
      </c>
      <c r="I2107" s="37" t="str">
        <f aca="false">IFERROR(VLOOKUP(A2107,Employees!$A$2:$I$1501,9,FALSE()),"Unknown")</f>
        <v>Finance</v>
      </c>
    </row>
    <row r="2108" customFormat="false" ht="15" hidden="false" customHeight="false" outlineLevel="0" collapsed="false">
      <c r="A2108" s="37" t="s">
        <v>556</v>
      </c>
      <c r="B2108" s="37" t="n">
        <v>2026</v>
      </c>
      <c r="C2108" s="37" t="n">
        <v>5</v>
      </c>
      <c r="D2108" s="37" t="n">
        <v>3</v>
      </c>
      <c r="E2108" s="37" t="n">
        <v>3</v>
      </c>
      <c r="F2108" s="37" t="n">
        <v>4</v>
      </c>
      <c r="G2108" s="37" t="n">
        <v>4</v>
      </c>
      <c r="H2108" s="37" t="n">
        <v>10</v>
      </c>
      <c r="I2108" s="37" t="str">
        <f aca="false">IFERROR(VLOOKUP(A2108,Employees!$A$2:$I$1501,9,FALSE()),"Unknown")</f>
        <v>Engineering</v>
      </c>
    </row>
    <row r="2109" customFormat="false" ht="15" hidden="false" customHeight="false" outlineLevel="0" collapsed="false">
      <c r="A2109" s="37" t="s">
        <v>1404</v>
      </c>
      <c r="B2109" s="37" t="n">
        <v>2026</v>
      </c>
      <c r="C2109" s="37" t="n">
        <v>3</v>
      </c>
      <c r="D2109" s="37" t="n">
        <v>4</v>
      </c>
      <c r="E2109" s="37" t="n">
        <v>5</v>
      </c>
      <c r="F2109" s="37" t="n">
        <v>3</v>
      </c>
      <c r="G2109" s="37" t="n">
        <v>3</v>
      </c>
      <c r="H2109" s="37" t="n">
        <v>4</v>
      </c>
      <c r="I2109" s="37" t="str">
        <f aca="false">IFERROR(VLOOKUP(A2109,Employees!$A$2:$I$1501,9,FALSE()),"Unknown")</f>
        <v>Engineering</v>
      </c>
    </row>
    <row r="2110" customFormat="false" ht="15" hidden="false" customHeight="false" outlineLevel="0" collapsed="false">
      <c r="A2110" s="37" t="s">
        <v>948</v>
      </c>
      <c r="B2110" s="37" t="n">
        <v>2026</v>
      </c>
      <c r="C2110" s="37" t="n">
        <v>4</v>
      </c>
      <c r="D2110" s="37" t="n">
        <v>4</v>
      </c>
      <c r="E2110" s="37" t="n">
        <v>5</v>
      </c>
      <c r="F2110" s="37" t="n">
        <v>4</v>
      </c>
      <c r="G2110" s="37" t="n">
        <v>4</v>
      </c>
      <c r="H2110" s="37" t="n">
        <v>8</v>
      </c>
      <c r="I2110" s="37" t="str">
        <f aca="false">IFERROR(VLOOKUP(A2110,Employees!$A$2:$I$1501,9,FALSE()),"Unknown")</f>
        <v>Engineering</v>
      </c>
    </row>
    <row r="2111" customFormat="false" ht="15" hidden="false" customHeight="false" outlineLevel="0" collapsed="false">
      <c r="A2111" s="37" t="s">
        <v>1643</v>
      </c>
      <c r="B2111" s="37" t="n">
        <v>2026</v>
      </c>
      <c r="C2111" s="37" t="n">
        <v>3</v>
      </c>
      <c r="D2111" s="37" t="n">
        <v>3</v>
      </c>
      <c r="E2111" s="37" t="n">
        <v>3</v>
      </c>
      <c r="F2111" s="37" t="n">
        <v>3</v>
      </c>
      <c r="G2111" s="37" t="n">
        <v>3</v>
      </c>
      <c r="H2111" s="37" t="n">
        <v>8</v>
      </c>
      <c r="I2111" s="37" t="str">
        <f aca="false">IFERROR(VLOOKUP(A2111,Employees!$A$2:$I$1501,9,FALSE()),"Unknown")</f>
        <v>Marketing</v>
      </c>
    </row>
    <row r="2112" customFormat="false" ht="15" hidden="false" customHeight="false" outlineLevel="0" collapsed="false">
      <c r="A2112" s="37" t="s">
        <v>655</v>
      </c>
      <c r="B2112" s="37" t="n">
        <v>2026</v>
      </c>
      <c r="C2112" s="37" t="n">
        <v>4</v>
      </c>
      <c r="D2112" s="37" t="n">
        <v>3</v>
      </c>
      <c r="E2112" s="37" t="n">
        <v>3</v>
      </c>
      <c r="F2112" s="37" t="n">
        <v>3</v>
      </c>
      <c r="G2112" s="37" t="n">
        <v>2</v>
      </c>
      <c r="H2112" s="37" t="n">
        <v>5</v>
      </c>
      <c r="I2112" s="37" t="str">
        <f aca="false">IFERROR(VLOOKUP(A2112,Employees!$A$2:$I$1501,9,FALSE()),"Unknown")</f>
        <v>Sales</v>
      </c>
    </row>
    <row r="2113" customFormat="false" ht="15" hidden="false" customHeight="false" outlineLevel="0" collapsed="false">
      <c r="A2113" s="37" t="s">
        <v>1573</v>
      </c>
      <c r="B2113" s="37" t="n">
        <v>2026</v>
      </c>
      <c r="C2113" s="37" t="n">
        <v>4</v>
      </c>
      <c r="D2113" s="37" t="n">
        <v>4</v>
      </c>
      <c r="E2113" s="37" t="n">
        <v>4</v>
      </c>
      <c r="F2113" s="37" t="n">
        <v>3</v>
      </c>
      <c r="G2113" s="37" t="n">
        <v>4</v>
      </c>
      <c r="H2113" s="37" t="n">
        <v>10</v>
      </c>
      <c r="I2113" s="37" t="str">
        <f aca="false">IFERROR(VLOOKUP(A2113,Employees!$A$2:$I$1501,9,FALSE()),"Unknown")</f>
        <v>Engineering</v>
      </c>
    </row>
    <row r="2114" customFormat="false" ht="15" hidden="false" customHeight="false" outlineLevel="0" collapsed="false">
      <c r="A2114" s="37" t="s">
        <v>1056</v>
      </c>
      <c r="B2114" s="37" t="n">
        <v>2026</v>
      </c>
      <c r="C2114" s="37" t="n">
        <v>4</v>
      </c>
      <c r="D2114" s="37" t="n">
        <v>3</v>
      </c>
      <c r="E2114" s="37" t="n">
        <v>3</v>
      </c>
      <c r="F2114" s="37" t="n">
        <v>3</v>
      </c>
      <c r="G2114" s="37" t="n">
        <v>3</v>
      </c>
      <c r="H2114" s="37" t="n">
        <v>7</v>
      </c>
      <c r="I2114" s="37" t="str">
        <f aca="false">IFERROR(VLOOKUP(A2114,Employees!$A$2:$I$1501,9,FALSE()),"Unknown")</f>
        <v>Engineering</v>
      </c>
    </row>
    <row r="2115" customFormat="false" ht="15" hidden="false" customHeight="false" outlineLevel="0" collapsed="false">
      <c r="A2115" s="37" t="s">
        <v>1729</v>
      </c>
      <c r="B2115" s="37" t="n">
        <v>2026</v>
      </c>
      <c r="C2115" s="37" t="n">
        <v>5</v>
      </c>
      <c r="D2115" s="37" t="n">
        <v>4</v>
      </c>
      <c r="E2115" s="37" t="n">
        <v>3</v>
      </c>
      <c r="F2115" s="37" t="n">
        <v>4</v>
      </c>
      <c r="G2115" s="37" t="n">
        <v>4</v>
      </c>
      <c r="H2115" s="37" t="n">
        <v>7</v>
      </c>
      <c r="I2115" s="37" t="str">
        <f aca="false">IFERROR(VLOOKUP(A2115,Employees!$A$2:$I$1501,9,FALSE()),"Unknown")</f>
        <v>Operations</v>
      </c>
    </row>
    <row r="2116" customFormat="false" ht="15" hidden="false" customHeight="false" outlineLevel="0" collapsed="false">
      <c r="A2116" s="37" t="s">
        <v>1662</v>
      </c>
      <c r="B2116" s="37" t="n">
        <v>2026</v>
      </c>
      <c r="C2116" s="37" t="n">
        <v>2</v>
      </c>
      <c r="D2116" s="37" t="n">
        <v>4</v>
      </c>
      <c r="E2116" s="37" t="n">
        <v>5</v>
      </c>
      <c r="F2116" s="37" t="n">
        <v>3</v>
      </c>
      <c r="G2116" s="37" t="n">
        <v>3</v>
      </c>
      <c r="H2116" s="37" t="n">
        <v>10</v>
      </c>
      <c r="I2116" s="37" t="str">
        <f aca="false">IFERROR(VLOOKUP(A2116,Employees!$A$2:$I$1501,9,FALSE()),"Unknown")</f>
        <v>Engineering</v>
      </c>
    </row>
    <row r="2117" customFormat="false" ht="15" hidden="false" customHeight="false" outlineLevel="0" collapsed="false">
      <c r="A2117" s="37" t="s">
        <v>991</v>
      </c>
      <c r="B2117" s="37" t="n">
        <v>2026</v>
      </c>
      <c r="C2117" s="37" t="n">
        <v>3</v>
      </c>
      <c r="D2117" s="37" t="n">
        <v>2</v>
      </c>
      <c r="E2117" s="37" t="n">
        <v>3</v>
      </c>
      <c r="F2117" s="37" t="n">
        <v>5</v>
      </c>
      <c r="G2117" s="37" t="n">
        <v>3</v>
      </c>
      <c r="H2117" s="37" t="n">
        <v>6</v>
      </c>
      <c r="I2117" s="37" t="str">
        <f aca="false">IFERROR(VLOOKUP(A2117,Employees!$A$2:$I$1501,9,FALSE()),"Unknown")</f>
        <v>Legal &amp; Compliance</v>
      </c>
    </row>
    <row r="2118" customFormat="false" ht="15" hidden="false" customHeight="false" outlineLevel="0" collapsed="false">
      <c r="A2118" s="37" t="s">
        <v>1812</v>
      </c>
      <c r="B2118" s="37" t="n">
        <v>2026</v>
      </c>
      <c r="C2118" s="37" t="n">
        <v>3</v>
      </c>
      <c r="D2118" s="37" t="n">
        <v>2</v>
      </c>
      <c r="E2118" s="37" t="n">
        <v>2</v>
      </c>
      <c r="F2118" s="37" t="n">
        <v>3</v>
      </c>
      <c r="G2118" s="37" t="n">
        <v>2</v>
      </c>
      <c r="H2118" s="37" t="n">
        <v>6</v>
      </c>
      <c r="I2118" s="37" t="str">
        <f aca="false">IFERROR(VLOOKUP(A2118,Employees!$A$2:$I$1501,9,FALSE()),"Unknown")</f>
        <v>Customer Support</v>
      </c>
    </row>
    <row r="2119" customFormat="false" ht="15" hidden="false" customHeight="false" outlineLevel="0" collapsed="false">
      <c r="A2119" s="37" t="s">
        <v>637</v>
      </c>
      <c r="B2119" s="37" t="n">
        <v>2026</v>
      </c>
      <c r="C2119" s="37" t="n">
        <v>4</v>
      </c>
      <c r="D2119" s="37" t="n">
        <v>4</v>
      </c>
      <c r="E2119" s="37" t="n">
        <v>3</v>
      </c>
      <c r="F2119" s="37" t="n">
        <v>3</v>
      </c>
      <c r="G2119" s="37" t="n">
        <v>3</v>
      </c>
      <c r="H2119" s="37" t="n">
        <v>8</v>
      </c>
      <c r="I2119" s="37" t="str">
        <f aca="false">IFERROR(VLOOKUP(A2119,Employees!$A$2:$I$1501,9,FALSE()),"Unknown")</f>
        <v>Sales</v>
      </c>
    </row>
    <row r="2120" customFormat="false" ht="15" hidden="false" customHeight="false" outlineLevel="0" collapsed="false">
      <c r="A2120" s="37" t="s">
        <v>1336</v>
      </c>
      <c r="B2120" s="37" t="n">
        <v>2026</v>
      </c>
      <c r="C2120" s="37" t="n">
        <v>4</v>
      </c>
      <c r="D2120" s="37" t="n">
        <v>3</v>
      </c>
      <c r="E2120" s="37" t="n">
        <v>3</v>
      </c>
      <c r="F2120" s="37" t="n">
        <v>3</v>
      </c>
      <c r="G2120" s="37" t="n">
        <v>3</v>
      </c>
      <c r="H2120" s="37" t="n">
        <v>5</v>
      </c>
      <c r="I2120" s="37" t="str">
        <f aca="false">IFERROR(VLOOKUP(A2120,Employees!$A$2:$I$1501,9,FALSE()),"Unknown")</f>
        <v>Sales</v>
      </c>
    </row>
    <row r="2121" customFormat="false" ht="15" hidden="false" customHeight="false" outlineLevel="0" collapsed="false">
      <c r="A2121" s="37" t="s">
        <v>1496</v>
      </c>
      <c r="B2121" s="37" t="n">
        <v>2026</v>
      </c>
      <c r="C2121" s="37" t="n">
        <v>4</v>
      </c>
      <c r="D2121" s="37" t="n">
        <v>4</v>
      </c>
      <c r="E2121" s="37" t="n">
        <v>3</v>
      </c>
      <c r="F2121" s="37" t="n">
        <v>3</v>
      </c>
      <c r="G2121" s="37" t="n">
        <v>3</v>
      </c>
      <c r="H2121" s="37" t="n">
        <v>4</v>
      </c>
      <c r="I2121" s="37" t="str">
        <f aca="false">IFERROR(VLOOKUP(A2121,Employees!$A$2:$I$1501,9,FALSE()),"Unknown")</f>
        <v>Engineering</v>
      </c>
    </row>
    <row r="2122" customFormat="false" ht="15" hidden="false" customHeight="false" outlineLevel="0" collapsed="false">
      <c r="A2122" s="37" t="s">
        <v>752</v>
      </c>
      <c r="B2122" s="37" t="n">
        <v>2026</v>
      </c>
      <c r="C2122" s="37" t="n">
        <v>3</v>
      </c>
      <c r="D2122" s="37" t="n">
        <v>4</v>
      </c>
      <c r="E2122" s="37" t="n">
        <v>3</v>
      </c>
      <c r="F2122" s="37" t="n">
        <v>3</v>
      </c>
      <c r="G2122" s="37" t="n">
        <v>5</v>
      </c>
      <c r="H2122" s="37" t="n">
        <v>8</v>
      </c>
      <c r="I2122" s="37" t="str">
        <f aca="false">IFERROR(VLOOKUP(A2122,Employees!$A$2:$I$1501,9,FALSE()),"Unknown")</f>
        <v>Legal &amp; Compliance</v>
      </c>
    </row>
    <row r="2123" customFormat="false" ht="15" hidden="false" customHeight="false" outlineLevel="0" collapsed="false">
      <c r="A2123" s="37" t="s">
        <v>842</v>
      </c>
      <c r="B2123" s="37" t="n">
        <v>2026</v>
      </c>
      <c r="C2123" s="37" t="n">
        <v>4</v>
      </c>
      <c r="D2123" s="37" t="n">
        <v>3</v>
      </c>
      <c r="E2123" s="37" t="n">
        <v>3</v>
      </c>
      <c r="F2123" s="37" t="n">
        <v>4</v>
      </c>
      <c r="G2123" s="37" t="n">
        <v>4</v>
      </c>
      <c r="H2123" s="37" t="n">
        <v>10</v>
      </c>
      <c r="I2123" s="37" t="str">
        <f aca="false">IFERROR(VLOOKUP(A2123,Employees!$A$2:$I$1501,9,FALSE()),"Unknown")</f>
        <v>Finance</v>
      </c>
    </row>
    <row r="2124" customFormat="false" ht="15" hidden="false" customHeight="false" outlineLevel="0" collapsed="false">
      <c r="A2124" s="37" t="s">
        <v>1523</v>
      </c>
      <c r="B2124" s="37" t="n">
        <v>2026</v>
      </c>
      <c r="C2124" s="37" t="n">
        <v>4</v>
      </c>
      <c r="D2124" s="37" t="n">
        <v>5</v>
      </c>
      <c r="E2124" s="37" t="n">
        <v>5</v>
      </c>
      <c r="F2124" s="37" t="n">
        <v>5</v>
      </c>
      <c r="G2124" s="37" t="n">
        <v>4</v>
      </c>
      <c r="H2124" s="37" t="n">
        <v>10</v>
      </c>
      <c r="I2124" s="37" t="str">
        <f aca="false">IFERROR(VLOOKUP(A2124,Employees!$A$2:$I$1501,9,FALSE()),"Unknown")</f>
        <v>Data &amp; AI</v>
      </c>
    </row>
    <row r="2125" customFormat="false" ht="15" hidden="false" customHeight="false" outlineLevel="0" collapsed="false">
      <c r="A2125" s="37" t="s">
        <v>1556</v>
      </c>
      <c r="B2125" s="37" t="n">
        <v>2026</v>
      </c>
      <c r="C2125" s="37" t="n">
        <v>3</v>
      </c>
      <c r="D2125" s="37" t="n">
        <v>3</v>
      </c>
      <c r="E2125" s="37" t="n">
        <v>4</v>
      </c>
      <c r="F2125" s="37" t="n">
        <v>4</v>
      </c>
      <c r="G2125" s="37" t="n">
        <v>4</v>
      </c>
      <c r="H2125" s="37" t="n">
        <v>7</v>
      </c>
      <c r="I2125" s="37" t="str">
        <f aca="false">IFERROR(VLOOKUP(A2125,Employees!$A$2:$I$1501,9,FALSE()),"Unknown")</f>
        <v>Finance</v>
      </c>
    </row>
    <row r="2126" customFormat="false" ht="15" hidden="false" customHeight="false" outlineLevel="0" collapsed="false">
      <c r="A2126" s="37" t="s">
        <v>1635</v>
      </c>
      <c r="B2126" s="37" t="n">
        <v>2026</v>
      </c>
      <c r="C2126" s="37" t="n">
        <v>3</v>
      </c>
      <c r="D2126" s="37" t="n">
        <v>2</v>
      </c>
      <c r="E2126" s="37" t="n">
        <v>3</v>
      </c>
      <c r="F2126" s="37" t="n">
        <v>4</v>
      </c>
      <c r="G2126" s="37" t="n">
        <v>4</v>
      </c>
      <c r="H2126" s="37" t="n">
        <v>4</v>
      </c>
      <c r="I2126" s="37" t="str">
        <f aca="false">IFERROR(VLOOKUP(A2126,Employees!$A$2:$I$1501,9,FALSE()),"Unknown")</f>
        <v>Operations</v>
      </c>
    </row>
    <row r="2127" customFormat="false" ht="15" hidden="false" customHeight="false" outlineLevel="0" collapsed="false">
      <c r="A2127" s="37" t="s">
        <v>1765</v>
      </c>
      <c r="B2127" s="37" t="n">
        <v>2026</v>
      </c>
      <c r="C2127" s="37" t="n">
        <v>3</v>
      </c>
      <c r="D2127" s="37" t="n">
        <v>3</v>
      </c>
      <c r="E2127" s="37" t="n">
        <v>3</v>
      </c>
      <c r="F2127" s="37" t="n">
        <v>4</v>
      </c>
      <c r="G2127" s="37" t="n">
        <v>4</v>
      </c>
      <c r="H2127" s="37" t="n">
        <v>9</v>
      </c>
      <c r="I2127" s="37" t="str">
        <f aca="false">IFERROR(VLOOKUP(A2127,Employees!$A$2:$I$1501,9,FALSE()),"Unknown")</f>
        <v>Marketing</v>
      </c>
    </row>
    <row r="2128" customFormat="false" ht="15" hidden="false" customHeight="false" outlineLevel="0" collapsed="false">
      <c r="A2128" s="37" t="s">
        <v>1256</v>
      </c>
      <c r="B2128" s="37" t="n">
        <v>2026</v>
      </c>
      <c r="C2128" s="37" t="n">
        <v>3</v>
      </c>
      <c r="D2128" s="37" t="n">
        <v>3</v>
      </c>
      <c r="E2128" s="37" t="n">
        <v>4</v>
      </c>
      <c r="F2128" s="37" t="n">
        <v>5</v>
      </c>
      <c r="G2128" s="37" t="n">
        <v>5</v>
      </c>
      <c r="H2128" s="37" t="n">
        <v>8</v>
      </c>
      <c r="I2128" s="37" t="str">
        <f aca="false">IFERROR(VLOOKUP(A2128,Employees!$A$2:$I$1501,9,FALSE()),"Unknown")</f>
        <v>Engineering</v>
      </c>
    </row>
    <row r="2129" customFormat="false" ht="15" hidden="false" customHeight="false" outlineLevel="0" collapsed="false">
      <c r="A2129" s="37" t="s">
        <v>1253</v>
      </c>
      <c r="B2129" s="37" t="n">
        <v>2026</v>
      </c>
      <c r="C2129" s="37" t="n">
        <v>4</v>
      </c>
      <c r="D2129" s="37" t="n">
        <v>4</v>
      </c>
      <c r="E2129" s="37" t="n">
        <v>4</v>
      </c>
      <c r="F2129" s="37" t="n">
        <v>3</v>
      </c>
      <c r="G2129" s="37" t="n">
        <v>3</v>
      </c>
      <c r="H2129" s="37" t="n">
        <v>10</v>
      </c>
      <c r="I2129" s="37" t="str">
        <f aca="false">IFERROR(VLOOKUP(A2129,Employees!$A$2:$I$1501,9,FALSE()),"Unknown")</f>
        <v>Engineering</v>
      </c>
    </row>
    <row r="2130" customFormat="false" ht="15" hidden="false" customHeight="false" outlineLevel="0" collapsed="false">
      <c r="A2130" s="37" t="s">
        <v>1327</v>
      </c>
      <c r="B2130" s="37" t="n">
        <v>2026</v>
      </c>
      <c r="C2130" s="37" t="n">
        <v>3</v>
      </c>
      <c r="D2130" s="37" t="n">
        <v>4</v>
      </c>
      <c r="E2130" s="37" t="n">
        <v>3</v>
      </c>
      <c r="F2130" s="37" t="n">
        <v>3</v>
      </c>
      <c r="G2130" s="37" t="n">
        <v>2</v>
      </c>
      <c r="H2130" s="37" t="n">
        <v>5</v>
      </c>
      <c r="I2130" s="37" t="str">
        <f aca="false">IFERROR(VLOOKUP(A2130,Employees!$A$2:$I$1501,9,FALSE()),"Unknown")</f>
        <v>Customer Support</v>
      </c>
    </row>
    <row r="2131" customFormat="false" ht="15" hidden="false" customHeight="false" outlineLevel="0" collapsed="false">
      <c r="A2131" s="37" t="s">
        <v>633</v>
      </c>
      <c r="B2131" s="37" t="n">
        <v>2026</v>
      </c>
      <c r="C2131" s="37" t="n">
        <v>4</v>
      </c>
      <c r="D2131" s="37" t="n">
        <v>4</v>
      </c>
      <c r="E2131" s="37" t="n">
        <v>5</v>
      </c>
      <c r="F2131" s="37" t="n">
        <v>4</v>
      </c>
      <c r="G2131" s="37" t="n">
        <v>4</v>
      </c>
      <c r="H2131" s="37" t="n">
        <v>8</v>
      </c>
      <c r="I2131" s="37" t="str">
        <f aca="false">IFERROR(VLOOKUP(A2131,Employees!$A$2:$I$1501,9,FALSE()),"Unknown")</f>
        <v>Engineering</v>
      </c>
    </row>
    <row r="2132" customFormat="false" ht="15" hidden="false" customHeight="false" outlineLevel="0" collapsed="false">
      <c r="A2132" s="37" t="s">
        <v>1369</v>
      </c>
      <c r="B2132" s="37" t="n">
        <v>2026</v>
      </c>
      <c r="C2132" s="37" t="n">
        <v>2</v>
      </c>
      <c r="D2132" s="37" t="n">
        <v>4</v>
      </c>
      <c r="E2132" s="37" t="n">
        <v>3</v>
      </c>
      <c r="F2132" s="37" t="n">
        <v>2</v>
      </c>
      <c r="G2132" s="37" t="n">
        <v>4</v>
      </c>
      <c r="H2132" s="37" t="n">
        <v>6</v>
      </c>
      <c r="I2132" s="37" t="str">
        <f aca="false">IFERROR(VLOOKUP(A2132,Employees!$A$2:$I$1501,9,FALSE()),"Unknown")</f>
        <v>Sales</v>
      </c>
    </row>
    <row r="2133" customFormat="false" ht="15" hidden="false" customHeight="false" outlineLevel="0" collapsed="false">
      <c r="A2133" s="37" t="s">
        <v>1443</v>
      </c>
      <c r="B2133" s="37" t="n">
        <v>2026</v>
      </c>
      <c r="C2133" s="37" t="n">
        <v>3</v>
      </c>
      <c r="D2133" s="37" t="n">
        <v>3</v>
      </c>
      <c r="E2133" s="37" t="n">
        <v>3</v>
      </c>
      <c r="F2133" s="37" t="n">
        <v>2</v>
      </c>
      <c r="G2133" s="37" t="n">
        <v>4</v>
      </c>
      <c r="H2133" s="37" t="n">
        <v>5</v>
      </c>
      <c r="I2133" s="37" t="str">
        <f aca="false">IFERROR(VLOOKUP(A2133,Employees!$A$2:$I$1501,9,FALSE()),"Unknown")</f>
        <v>Sales</v>
      </c>
    </row>
    <row r="2134" customFormat="false" ht="15" hidden="false" customHeight="false" outlineLevel="0" collapsed="false">
      <c r="A2134" s="37" t="s">
        <v>1811</v>
      </c>
      <c r="B2134" s="37" t="n">
        <v>2026</v>
      </c>
      <c r="C2134" s="37" t="n">
        <v>1</v>
      </c>
      <c r="D2134" s="37" t="n">
        <v>4</v>
      </c>
      <c r="E2134" s="37" t="n">
        <v>4</v>
      </c>
      <c r="F2134" s="37" t="n">
        <v>2</v>
      </c>
      <c r="G2134" s="37" t="n">
        <v>3</v>
      </c>
      <c r="H2134" s="37" t="n">
        <v>9</v>
      </c>
      <c r="I2134" s="37" t="str">
        <f aca="false">IFERROR(VLOOKUP(A2134,Employees!$A$2:$I$1501,9,FALSE()),"Unknown")</f>
        <v>Customer Support</v>
      </c>
    </row>
    <row r="2135" customFormat="false" ht="15" hidden="false" customHeight="false" outlineLevel="0" collapsed="false">
      <c r="A2135" s="37" t="s">
        <v>1502</v>
      </c>
      <c r="B2135" s="37" t="n">
        <v>2026</v>
      </c>
      <c r="C2135" s="37" t="n">
        <v>5</v>
      </c>
      <c r="D2135" s="37" t="n">
        <v>4</v>
      </c>
      <c r="E2135" s="37" t="n">
        <v>4</v>
      </c>
      <c r="F2135" s="37" t="n">
        <v>4</v>
      </c>
      <c r="G2135" s="37" t="n">
        <v>3</v>
      </c>
      <c r="H2135" s="37" t="n">
        <v>5</v>
      </c>
      <c r="I2135" s="37" t="str">
        <f aca="false">IFERROR(VLOOKUP(A2135,Employees!$A$2:$I$1501,9,FALSE()),"Unknown")</f>
        <v>Marketing</v>
      </c>
    </row>
    <row r="2136" customFormat="false" ht="15" hidden="false" customHeight="false" outlineLevel="0" collapsed="false">
      <c r="A2136" s="37" t="s">
        <v>1771</v>
      </c>
      <c r="B2136" s="37" t="n">
        <v>2026</v>
      </c>
      <c r="C2136" s="37" t="n">
        <v>3</v>
      </c>
      <c r="D2136" s="37" t="n">
        <v>5</v>
      </c>
      <c r="E2136" s="37" t="n">
        <v>5</v>
      </c>
      <c r="F2136" s="37" t="n">
        <v>4</v>
      </c>
      <c r="G2136" s="37" t="n">
        <v>3</v>
      </c>
      <c r="H2136" s="37" t="n">
        <v>10</v>
      </c>
      <c r="I2136" s="37" t="str">
        <f aca="false">IFERROR(VLOOKUP(A2136,Employees!$A$2:$I$1501,9,FALSE()),"Unknown")</f>
        <v>Customer Support</v>
      </c>
    </row>
    <row r="2137" customFormat="false" ht="15" hidden="false" customHeight="false" outlineLevel="0" collapsed="false">
      <c r="A2137" s="37" t="s">
        <v>623</v>
      </c>
      <c r="B2137" s="37" t="n">
        <v>2026</v>
      </c>
      <c r="C2137" s="37" t="n">
        <v>4</v>
      </c>
      <c r="D2137" s="37" t="n">
        <v>4</v>
      </c>
      <c r="E2137" s="37" t="n">
        <v>3</v>
      </c>
      <c r="F2137" s="37" t="n">
        <v>4</v>
      </c>
      <c r="G2137" s="37" t="n">
        <v>5</v>
      </c>
      <c r="H2137" s="37" t="n">
        <v>5</v>
      </c>
      <c r="I2137" s="37" t="str">
        <f aca="false">IFERROR(VLOOKUP(A2137,Employees!$A$2:$I$1501,9,FALSE()),"Unknown")</f>
        <v>Engineering</v>
      </c>
    </row>
    <row r="2138" customFormat="false" ht="15" hidden="false" customHeight="false" outlineLevel="0" collapsed="false">
      <c r="A2138" s="37" t="s">
        <v>875</v>
      </c>
      <c r="B2138" s="37" t="n">
        <v>2026</v>
      </c>
      <c r="C2138" s="37" t="n">
        <v>3</v>
      </c>
      <c r="D2138" s="37" t="n">
        <v>4</v>
      </c>
      <c r="E2138" s="37" t="n">
        <v>5</v>
      </c>
      <c r="F2138" s="37" t="n">
        <v>4</v>
      </c>
      <c r="G2138" s="37" t="n">
        <v>5</v>
      </c>
      <c r="H2138" s="37" t="n">
        <v>9</v>
      </c>
      <c r="I2138" s="37" t="str">
        <f aca="false">IFERROR(VLOOKUP(A2138,Employees!$A$2:$I$1501,9,FALSE()),"Unknown")</f>
        <v>Operations</v>
      </c>
    </row>
    <row r="2139" customFormat="false" ht="15" hidden="false" customHeight="false" outlineLevel="0" collapsed="false">
      <c r="A2139" s="37" t="s">
        <v>810</v>
      </c>
      <c r="B2139" s="37" t="n">
        <v>2026</v>
      </c>
      <c r="C2139" s="37" t="n">
        <v>4</v>
      </c>
      <c r="D2139" s="37" t="n">
        <v>3</v>
      </c>
      <c r="E2139" s="37" t="n">
        <v>3</v>
      </c>
      <c r="F2139" s="37" t="n">
        <v>5</v>
      </c>
      <c r="G2139" s="37" t="n">
        <v>3</v>
      </c>
      <c r="H2139" s="37" t="n">
        <v>7</v>
      </c>
      <c r="I2139" s="37" t="str">
        <f aca="false">IFERROR(VLOOKUP(A2139,Employees!$A$2:$I$1501,9,FALSE()),"Unknown")</f>
        <v>Data &amp; AI</v>
      </c>
    </row>
    <row r="2140" customFormat="false" ht="15" hidden="false" customHeight="false" outlineLevel="0" collapsed="false">
      <c r="A2140" s="37" t="s">
        <v>602</v>
      </c>
      <c r="B2140" s="37" t="n">
        <v>2026</v>
      </c>
      <c r="C2140" s="37" t="n">
        <v>1</v>
      </c>
      <c r="D2140" s="37" t="n">
        <v>4</v>
      </c>
      <c r="E2140" s="37" t="n">
        <v>2</v>
      </c>
      <c r="F2140" s="37" t="n">
        <v>3</v>
      </c>
      <c r="G2140" s="37" t="n">
        <v>4</v>
      </c>
      <c r="H2140" s="37" t="n">
        <v>2</v>
      </c>
      <c r="I2140" s="37" t="str">
        <f aca="false">IFERROR(VLOOKUP(A2140,Employees!$A$2:$I$1501,9,FALSE()),"Unknown")</f>
        <v>Customer Support</v>
      </c>
    </row>
    <row r="2141" customFormat="false" ht="15" hidden="false" customHeight="false" outlineLevel="0" collapsed="false">
      <c r="A2141" s="37" t="s">
        <v>1163</v>
      </c>
      <c r="B2141" s="37" t="n">
        <v>2026</v>
      </c>
      <c r="C2141" s="37" t="n">
        <v>5</v>
      </c>
      <c r="D2141" s="37" t="n">
        <v>3</v>
      </c>
      <c r="E2141" s="37" t="n">
        <v>3</v>
      </c>
      <c r="F2141" s="37" t="n">
        <v>3</v>
      </c>
      <c r="G2141" s="37" t="n">
        <v>2</v>
      </c>
      <c r="H2141" s="37" t="n">
        <v>6</v>
      </c>
      <c r="I2141" s="37" t="str">
        <f aca="false">IFERROR(VLOOKUP(A2141,Employees!$A$2:$I$1501,9,FALSE()),"Unknown")</f>
        <v>Customer Support</v>
      </c>
    </row>
    <row r="2142" customFormat="false" ht="15" hidden="false" customHeight="false" outlineLevel="0" collapsed="false">
      <c r="A2142" s="37" t="s">
        <v>844</v>
      </c>
      <c r="B2142" s="37" t="n">
        <v>2026</v>
      </c>
      <c r="C2142" s="37" t="n">
        <v>2</v>
      </c>
      <c r="D2142" s="37" t="n">
        <v>2</v>
      </c>
      <c r="E2142" s="37" t="n">
        <v>4</v>
      </c>
      <c r="F2142" s="37" t="n">
        <v>2</v>
      </c>
      <c r="G2142" s="37" t="n">
        <v>1</v>
      </c>
      <c r="H2142" s="37" t="n">
        <v>2</v>
      </c>
      <c r="I2142" s="37" t="str">
        <f aca="false">IFERROR(VLOOKUP(A2142,Employees!$A$2:$I$1501,9,FALSE()),"Unknown")</f>
        <v>Human Resources</v>
      </c>
    </row>
    <row r="2143" customFormat="false" ht="15" hidden="false" customHeight="false" outlineLevel="0" collapsed="false">
      <c r="A2143" s="37" t="s">
        <v>587</v>
      </c>
      <c r="B2143" s="37" t="n">
        <v>2026</v>
      </c>
      <c r="C2143" s="37" t="n">
        <v>4</v>
      </c>
      <c r="D2143" s="37" t="n">
        <v>2</v>
      </c>
      <c r="E2143" s="37" t="n">
        <v>3</v>
      </c>
      <c r="F2143" s="37" t="n">
        <v>5</v>
      </c>
      <c r="G2143" s="37" t="n">
        <v>4</v>
      </c>
      <c r="H2143" s="37" t="n">
        <v>8</v>
      </c>
      <c r="I2143" s="37" t="str">
        <f aca="false">IFERROR(VLOOKUP(A2143,Employees!$A$2:$I$1501,9,FALSE()),"Unknown")</f>
        <v>Data &amp; AI</v>
      </c>
    </row>
    <row r="2144" customFormat="false" ht="15" hidden="false" customHeight="false" outlineLevel="0" collapsed="false">
      <c r="A2144" s="37" t="s">
        <v>1753</v>
      </c>
      <c r="B2144" s="37" t="n">
        <v>2026</v>
      </c>
      <c r="C2144" s="37" t="n">
        <v>3</v>
      </c>
      <c r="D2144" s="37" t="n">
        <v>3</v>
      </c>
      <c r="E2144" s="37" t="n">
        <v>3</v>
      </c>
      <c r="F2144" s="37" t="n">
        <v>4</v>
      </c>
      <c r="G2144" s="37" t="n">
        <v>5</v>
      </c>
      <c r="H2144" s="37" t="n">
        <v>6</v>
      </c>
      <c r="I2144" s="37" t="str">
        <f aca="false">IFERROR(VLOOKUP(A2144,Employees!$A$2:$I$1501,9,FALSE()),"Unknown")</f>
        <v>Engineering</v>
      </c>
    </row>
    <row r="2145" customFormat="false" ht="15" hidden="false" customHeight="false" outlineLevel="0" collapsed="false">
      <c r="A2145" s="37" t="s">
        <v>1628</v>
      </c>
      <c r="B2145" s="37" t="n">
        <v>2026</v>
      </c>
      <c r="C2145" s="37" t="n">
        <v>3</v>
      </c>
      <c r="D2145" s="37" t="n">
        <v>4</v>
      </c>
      <c r="E2145" s="37" t="n">
        <v>4</v>
      </c>
      <c r="F2145" s="37" t="n">
        <v>3</v>
      </c>
      <c r="G2145" s="37" t="n">
        <v>4</v>
      </c>
      <c r="H2145" s="37" t="n">
        <v>9</v>
      </c>
      <c r="I2145" s="37" t="str">
        <f aca="false">IFERROR(VLOOKUP(A2145,Employees!$A$2:$I$1501,9,FALSE()),"Unknown")</f>
        <v>Engineering</v>
      </c>
    </row>
    <row r="2146" customFormat="false" ht="15" hidden="false" customHeight="false" outlineLevel="0" collapsed="false">
      <c r="A2146" s="37" t="s">
        <v>1673</v>
      </c>
      <c r="B2146" s="37" t="n">
        <v>2026</v>
      </c>
      <c r="C2146" s="37" t="n">
        <v>5</v>
      </c>
      <c r="D2146" s="37" t="n">
        <v>4</v>
      </c>
      <c r="E2146" s="37" t="n">
        <v>3</v>
      </c>
      <c r="F2146" s="37" t="n">
        <v>1</v>
      </c>
      <c r="G2146" s="37" t="n">
        <v>3</v>
      </c>
      <c r="H2146" s="37" t="n">
        <v>6</v>
      </c>
      <c r="I2146" s="37" t="str">
        <f aca="false">IFERROR(VLOOKUP(A2146,Employees!$A$2:$I$1501,9,FALSE()),"Unknown")</f>
        <v>Human Resources</v>
      </c>
    </row>
    <row r="2147" customFormat="false" ht="15" hidden="false" customHeight="false" outlineLevel="0" collapsed="false">
      <c r="A2147" s="37" t="s">
        <v>1228</v>
      </c>
      <c r="B2147" s="37" t="n">
        <v>2026</v>
      </c>
      <c r="C2147" s="37" t="n">
        <v>3</v>
      </c>
      <c r="D2147" s="37" t="n">
        <v>3</v>
      </c>
      <c r="E2147" s="37" t="n">
        <v>3</v>
      </c>
      <c r="F2147" s="37" t="n">
        <v>3</v>
      </c>
      <c r="G2147" s="37" t="n">
        <v>3</v>
      </c>
      <c r="H2147" s="37" t="n">
        <v>6</v>
      </c>
      <c r="I2147" s="37" t="str">
        <f aca="false">IFERROR(VLOOKUP(A2147,Employees!$A$2:$I$1501,9,FALSE()),"Unknown")</f>
        <v>Data &amp; AI</v>
      </c>
    </row>
    <row r="2148" customFormat="false" ht="15" hidden="false" customHeight="false" outlineLevel="0" collapsed="false">
      <c r="A2148" s="37" t="s">
        <v>988</v>
      </c>
      <c r="B2148" s="37" t="n">
        <v>2026</v>
      </c>
      <c r="C2148" s="37" t="n">
        <v>3</v>
      </c>
      <c r="D2148" s="37" t="n">
        <v>4</v>
      </c>
      <c r="E2148" s="37" t="n">
        <v>3</v>
      </c>
      <c r="F2148" s="37" t="n">
        <v>3</v>
      </c>
      <c r="G2148" s="37" t="n">
        <v>3</v>
      </c>
      <c r="H2148" s="37" t="n">
        <v>5</v>
      </c>
      <c r="I2148" s="37" t="str">
        <f aca="false">IFERROR(VLOOKUP(A2148,Employees!$A$2:$I$1501,9,FALSE()),"Unknown")</f>
        <v>Operations</v>
      </c>
    </row>
    <row r="2149" customFormat="false" ht="15" hidden="false" customHeight="false" outlineLevel="0" collapsed="false">
      <c r="A2149" s="37" t="s">
        <v>495</v>
      </c>
      <c r="B2149" s="37" t="n">
        <v>2026</v>
      </c>
      <c r="C2149" s="37" t="n">
        <v>5</v>
      </c>
      <c r="D2149" s="37" t="n">
        <v>5</v>
      </c>
      <c r="E2149" s="37" t="n">
        <v>4</v>
      </c>
      <c r="F2149" s="37" t="n">
        <v>2</v>
      </c>
      <c r="G2149" s="37" t="n">
        <v>3</v>
      </c>
      <c r="H2149" s="37" t="n">
        <v>9</v>
      </c>
      <c r="I2149" s="37" t="str">
        <f aca="false">IFERROR(VLOOKUP(A2149,Employees!$A$2:$I$1501,9,FALSE()),"Unknown")</f>
        <v>Operations</v>
      </c>
    </row>
    <row r="2150" customFormat="false" ht="15" hidden="false" customHeight="false" outlineLevel="0" collapsed="false">
      <c r="A2150" s="37" t="s">
        <v>1551</v>
      </c>
      <c r="B2150" s="37" t="n">
        <v>2026</v>
      </c>
      <c r="C2150" s="37" t="n">
        <v>3</v>
      </c>
      <c r="D2150" s="37" t="n">
        <v>3</v>
      </c>
      <c r="E2150" s="37" t="n">
        <v>2</v>
      </c>
      <c r="F2150" s="37" t="n">
        <v>3</v>
      </c>
      <c r="G2150" s="37" t="n">
        <v>3</v>
      </c>
      <c r="H2150" s="37" t="n">
        <v>2</v>
      </c>
      <c r="I2150" s="37" t="str">
        <f aca="false">IFERROR(VLOOKUP(A2150,Employees!$A$2:$I$1501,9,FALSE()),"Unknown")</f>
        <v>Marketing</v>
      </c>
    </row>
    <row r="2151" customFormat="false" ht="15" hidden="false" customHeight="false" outlineLevel="0" collapsed="false">
      <c r="A2151" s="37" t="s">
        <v>800</v>
      </c>
      <c r="B2151" s="37" t="n">
        <v>2026</v>
      </c>
      <c r="C2151" s="37" t="n">
        <v>4</v>
      </c>
      <c r="D2151" s="37" t="n">
        <v>4</v>
      </c>
      <c r="E2151" s="37" t="n">
        <v>2</v>
      </c>
      <c r="F2151" s="37" t="n">
        <v>4</v>
      </c>
      <c r="G2151" s="37" t="n">
        <v>3</v>
      </c>
      <c r="H2151" s="37" t="n">
        <v>10</v>
      </c>
      <c r="I2151" s="37" t="str">
        <f aca="false">IFERROR(VLOOKUP(A2151,Employees!$A$2:$I$1501,9,FALSE()),"Unknown")</f>
        <v>Sales</v>
      </c>
    </row>
    <row r="2152" customFormat="false" ht="15" hidden="false" customHeight="false" outlineLevel="0" collapsed="false">
      <c r="A2152" s="37" t="s">
        <v>1518</v>
      </c>
      <c r="B2152" s="37" t="n">
        <v>2026</v>
      </c>
      <c r="C2152" s="37" t="n">
        <v>4</v>
      </c>
      <c r="D2152" s="37" t="n">
        <v>3</v>
      </c>
      <c r="E2152" s="37" t="n">
        <v>4</v>
      </c>
      <c r="F2152" s="37" t="n">
        <v>4</v>
      </c>
      <c r="G2152" s="37" t="n">
        <v>5</v>
      </c>
      <c r="H2152" s="37" t="n">
        <v>10</v>
      </c>
      <c r="I2152" s="37" t="str">
        <f aca="false">IFERROR(VLOOKUP(A2152,Employees!$A$2:$I$1501,9,FALSE()),"Unknown")</f>
        <v>Engineering</v>
      </c>
    </row>
    <row r="2153" customFormat="false" ht="15" hidden="false" customHeight="false" outlineLevel="0" collapsed="false">
      <c r="A2153" s="37" t="s">
        <v>1339</v>
      </c>
      <c r="B2153" s="37" t="n">
        <v>2026</v>
      </c>
      <c r="C2153" s="37" t="n">
        <v>5</v>
      </c>
      <c r="D2153" s="37" t="n">
        <v>4</v>
      </c>
      <c r="E2153" s="37" t="n">
        <v>2</v>
      </c>
      <c r="F2153" s="37" t="n">
        <v>3</v>
      </c>
      <c r="G2153" s="37" t="n">
        <v>2</v>
      </c>
      <c r="H2153" s="37" t="n">
        <v>9</v>
      </c>
      <c r="I2153" s="37" t="str">
        <f aca="false">IFERROR(VLOOKUP(A2153,Employees!$A$2:$I$1501,9,FALSE()),"Unknown")</f>
        <v>Finance</v>
      </c>
    </row>
    <row r="2154" customFormat="false" ht="15" hidden="false" customHeight="false" outlineLevel="0" collapsed="false">
      <c r="A2154" s="37" t="s">
        <v>681</v>
      </c>
      <c r="B2154" s="37" t="n">
        <v>2026</v>
      </c>
      <c r="C2154" s="37" t="n">
        <v>3</v>
      </c>
      <c r="D2154" s="37" t="n">
        <v>5</v>
      </c>
      <c r="E2154" s="37" t="n">
        <v>3</v>
      </c>
      <c r="F2154" s="37" t="n">
        <v>4</v>
      </c>
      <c r="G2154" s="37" t="n">
        <v>3</v>
      </c>
      <c r="H2154" s="37" t="n">
        <v>6</v>
      </c>
      <c r="I2154" s="37" t="str">
        <f aca="false">IFERROR(VLOOKUP(A2154,Employees!$A$2:$I$1501,9,FALSE()),"Unknown")</f>
        <v>Operations</v>
      </c>
    </row>
    <row r="2155" customFormat="false" ht="15" hidden="false" customHeight="false" outlineLevel="0" collapsed="false">
      <c r="A2155" s="37" t="s">
        <v>1296</v>
      </c>
      <c r="B2155" s="37" t="n">
        <v>2026</v>
      </c>
      <c r="C2155" s="37" t="n">
        <v>3</v>
      </c>
      <c r="D2155" s="37" t="n">
        <v>3</v>
      </c>
      <c r="E2155" s="37" t="n">
        <v>3</v>
      </c>
      <c r="F2155" s="37" t="n">
        <v>3</v>
      </c>
      <c r="G2155" s="37" t="n">
        <v>3</v>
      </c>
      <c r="H2155" s="37" t="n">
        <v>5</v>
      </c>
      <c r="I2155" s="37" t="str">
        <f aca="false">IFERROR(VLOOKUP(A2155,Employees!$A$2:$I$1501,9,FALSE()),"Unknown")</f>
        <v>Operations</v>
      </c>
    </row>
    <row r="2156" customFormat="false" ht="15" hidden="false" customHeight="false" outlineLevel="0" collapsed="false">
      <c r="A2156" s="37" t="s">
        <v>1939</v>
      </c>
      <c r="B2156" s="37" t="n">
        <v>2026</v>
      </c>
      <c r="C2156" s="37" t="n">
        <v>3</v>
      </c>
      <c r="D2156" s="37" t="n">
        <v>5</v>
      </c>
      <c r="E2156" s="37" t="n">
        <v>3</v>
      </c>
      <c r="F2156" s="37" t="n">
        <v>3</v>
      </c>
      <c r="G2156" s="37" t="n">
        <v>2</v>
      </c>
      <c r="H2156" s="37" t="n">
        <v>6</v>
      </c>
      <c r="I2156" s="37" t="str">
        <f aca="false">IFERROR(VLOOKUP(A2156,Employees!$A$2:$I$1501,9,FALSE()),"Unknown")</f>
        <v>Data &amp; AI</v>
      </c>
    </row>
    <row r="2157" customFormat="false" ht="15" hidden="false" customHeight="false" outlineLevel="0" collapsed="false">
      <c r="A2157" s="37" t="s">
        <v>895</v>
      </c>
      <c r="B2157" s="37" t="n">
        <v>2026</v>
      </c>
      <c r="C2157" s="37" t="n">
        <v>4</v>
      </c>
      <c r="D2157" s="37" t="n">
        <v>3</v>
      </c>
      <c r="E2157" s="37" t="n">
        <v>2</v>
      </c>
      <c r="F2157" s="37" t="n">
        <v>4</v>
      </c>
      <c r="G2157" s="37" t="n">
        <v>4</v>
      </c>
      <c r="H2157" s="37" t="n">
        <v>8</v>
      </c>
      <c r="I2157" s="37" t="str">
        <f aca="false">IFERROR(VLOOKUP(A2157,Employees!$A$2:$I$1501,9,FALSE()),"Unknown")</f>
        <v>Operations</v>
      </c>
    </row>
    <row r="2158" customFormat="false" ht="15" hidden="false" customHeight="false" outlineLevel="0" collapsed="false">
      <c r="A2158" s="37" t="s">
        <v>837</v>
      </c>
      <c r="B2158" s="37" t="n">
        <v>2026</v>
      </c>
      <c r="C2158" s="37" t="n">
        <v>2</v>
      </c>
      <c r="D2158" s="37" t="n">
        <v>5</v>
      </c>
      <c r="E2158" s="37" t="n">
        <v>3</v>
      </c>
      <c r="F2158" s="37" t="n">
        <v>3</v>
      </c>
      <c r="G2158" s="37" t="n">
        <v>5</v>
      </c>
      <c r="H2158" s="37" t="n">
        <v>10</v>
      </c>
      <c r="I2158" s="37" t="str">
        <f aca="false">IFERROR(VLOOKUP(A2158,Employees!$A$2:$I$1501,9,FALSE()),"Unknown")</f>
        <v>Engineering</v>
      </c>
    </row>
    <row r="2159" customFormat="false" ht="15" hidden="false" customHeight="false" outlineLevel="0" collapsed="false">
      <c r="A2159" s="37" t="s">
        <v>1040</v>
      </c>
      <c r="B2159" s="37" t="n">
        <v>2026</v>
      </c>
      <c r="C2159" s="37" t="n">
        <v>3</v>
      </c>
      <c r="D2159" s="37" t="n">
        <v>3</v>
      </c>
      <c r="E2159" s="37" t="n">
        <v>4</v>
      </c>
      <c r="F2159" s="37" t="n">
        <v>2</v>
      </c>
      <c r="G2159" s="37" t="n">
        <v>5</v>
      </c>
      <c r="H2159" s="37" t="n">
        <v>5</v>
      </c>
      <c r="I2159" s="37" t="str">
        <f aca="false">IFERROR(VLOOKUP(A2159,Employees!$A$2:$I$1501,9,FALSE()),"Unknown")</f>
        <v>Engineering</v>
      </c>
    </row>
    <row r="2160" customFormat="false" ht="15" hidden="false" customHeight="false" outlineLevel="0" collapsed="false">
      <c r="A2160" s="37" t="s">
        <v>577</v>
      </c>
      <c r="B2160" s="37" t="n">
        <v>2026</v>
      </c>
      <c r="C2160" s="37" t="n">
        <v>4</v>
      </c>
      <c r="D2160" s="37" t="n">
        <v>3</v>
      </c>
      <c r="E2160" s="37" t="n">
        <v>3</v>
      </c>
      <c r="F2160" s="37" t="n">
        <v>3</v>
      </c>
      <c r="G2160" s="37" t="n">
        <v>5</v>
      </c>
      <c r="H2160" s="37" t="n">
        <v>9</v>
      </c>
      <c r="I2160" s="37" t="str">
        <f aca="false">IFERROR(VLOOKUP(A2160,Employees!$A$2:$I$1501,9,FALSE()),"Unknown")</f>
        <v>Data &amp; AI</v>
      </c>
    </row>
    <row r="2161" customFormat="false" ht="15" hidden="false" customHeight="false" outlineLevel="0" collapsed="false">
      <c r="A2161" s="37" t="s">
        <v>1354</v>
      </c>
      <c r="B2161" s="37" t="n">
        <v>2026</v>
      </c>
      <c r="C2161" s="37" t="n">
        <v>3</v>
      </c>
      <c r="D2161" s="37" t="n">
        <v>3</v>
      </c>
      <c r="E2161" s="37" t="n">
        <v>3</v>
      </c>
      <c r="F2161" s="37" t="n">
        <v>4</v>
      </c>
      <c r="G2161" s="37" t="n">
        <v>4</v>
      </c>
      <c r="H2161" s="37" t="n">
        <v>8</v>
      </c>
      <c r="I2161" s="37" t="str">
        <f aca="false">IFERROR(VLOOKUP(A2161,Employees!$A$2:$I$1501,9,FALSE()),"Unknown")</f>
        <v>Engineering</v>
      </c>
    </row>
    <row r="2162" customFormat="false" ht="15" hidden="false" customHeight="false" outlineLevel="0" collapsed="false">
      <c r="A2162" s="37" t="s">
        <v>723</v>
      </c>
      <c r="B2162" s="37" t="n">
        <v>2026</v>
      </c>
      <c r="C2162" s="37" t="n">
        <v>4</v>
      </c>
      <c r="D2162" s="37" t="n">
        <v>4</v>
      </c>
      <c r="E2162" s="37" t="n">
        <v>2</v>
      </c>
      <c r="F2162" s="37" t="n">
        <v>4</v>
      </c>
      <c r="G2162" s="37" t="n">
        <v>5</v>
      </c>
      <c r="H2162" s="37" t="n">
        <v>8</v>
      </c>
      <c r="I2162" s="37" t="str">
        <f aca="false">IFERROR(VLOOKUP(A2162,Employees!$A$2:$I$1501,9,FALSE()),"Unknown")</f>
        <v>Engineering</v>
      </c>
    </row>
    <row r="2163" customFormat="false" ht="15" hidden="false" customHeight="false" outlineLevel="0" collapsed="false">
      <c r="A2163" s="37" t="s">
        <v>756</v>
      </c>
      <c r="B2163" s="37" t="n">
        <v>2026</v>
      </c>
      <c r="C2163" s="37" t="n">
        <v>4</v>
      </c>
      <c r="D2163" s="37" t="n">
        <v>3</v>
      </c>
      <c r="E2163" s="37" t="n">
        <v>3</v>
      </c>
      <c r="F2163" s="37" t="n">
        <v>3</v>
      </c>
      <c r="G2163" s="37" t="n">
        <v>4</v>
      </c>
      <c r="H2163" s="37" t="n">
        <v>7</v>
      </c>
      <c r="I2163" s="37" t="str">
        <f aca="false">IFERROR(VLOOKUP(A2163,Employees!$A$2:$I$1501,9,FALSE()),"Unknown")</f>
        <v>Sales</v>
      </c>
    </row>
    <row r="2164" customFormat="false" ht="15" hidden="false" customHeight="false" outlineLevel="0" collapsed="false">
      <c r="A2164" s="37" t="s">
        <v>684</v>
      </c>
      <c r="B2164" s="37" t="n">
        <v>2026</v>
      </c>
      <c r="C2164" s="37" t="n">
        <v>2</v>
      </c>
      <c r="D2164" s="37" t="n">
        <v>4</v>
      </c>
      <c r="E2164" s="37" t="n">
        <v>4</v>
      </c>
      <c r="F2164" s="37" t="n">
        <v>4</v>
      </c>
      <c r="G2164" s="37" t="n">
        <v>3</v>
      </c>
      <c r="H2164" s="37" t="n">
        <v>7</v>
      </c>
      <c r="I2164" s="37" t="str">
        <f aca="false">IFERROR(VLOOKUP(A2164,Employees!$A$2:$I$1501,9,FALSE()),"Unknown")</f>
        <v>Operations</v>
      </c>
    </row>
    <row r="2165" customFormat="false" ht="15" hidden="false" customHeight="false" outlineLevel="0" collapsed="false">
      <c r="A2165" s="37" t="s">
        <v>1568</v>
      </c>
      <c r="B2165" s="37" t="n">
        <v>2026</v>
      </c>
      <c r="C2165" s="37" t="n">
        <v>3</v>
      </c>
      <c r="D2165" s="37" t="n">
        <v>3</v>
      </c>
      <c r="E2165" s="37" t="n">
        <v>2</v>
      </c>
      <c r="F2165" s="37" t="n">
        <v>4</v>
      </c>
      <c r="G2165" s="37" t="n">
        <v>2</v>
      </c>
      <c r="H2165" s="37" t="n">
        <v>0</v>
      </c>
      <c r="I2165" s="37" t="str">
        <f aca="false">IFERROR(VLOOKUP(A2165,Employees!$A$2:$I$1501,9,FALSE()),"Unknown")</f>
        <v>Sales</v>
      </c>
    </row>
    <row r="2166" customFormat="false" ht="15" hidden="false" customHeight="false" outlineLevel="0" collapsed="false">
      <c r="A2166" s="37" t="s">
        <v>809</v>
      </c>
      <c r="B2166" s="37" t="n">
        <v>2026</v>
      </c>
      <c r="C2166" s="37" t="n">
        <v>3</v>
      </c>
      <c r="D2166" s="37" t="n">
        <v>3</v>
      </c>
      <c r="E2166" s="37" t="n">
        <v>3</v>
      </c>
      <c r="F2166" s="37" t="n">
        <v>3</v>
      </c>
      <c r="G2166" s="37" t="n">
        <v>2</v>
      </c>
      <c r="H2166" s="37" t="n">
        <v>8</v>
      </c>
      <c r="I2166" s="37" t="str">
        <f aca="false">IFERROR(VLOOKUP(A2166,Employees!$A$2:$I$1501,9,FALSE()),"Unknown")</f>
        <v>Data &amp; AI</v>
      </c>
    </row>
    <row r="2167" customFormat="false" ht="15" hidden="false" customHeight="false" outlineLevel="0" collapsed="false">
      <c r="A2167" s="37" t="s">
        <v>1182</v>
      </c>
      <c r="B2167" s="37" t="n">
        <v>2026</v>
      </c>
      <c r="C2167" s="37" t="n">
        <v>2</v>
      </c>
      <c r="D2167" s="37" t="n">
        <v>4</v>
      </c>
      <c r="E2167" s="37" t="n">
        <v>3</v>
      </c>
      <c r="F2167" s="37" t="n">
        <v>5</v>
      </c>
      <c r="G2167" s="37" t="n">
        <v>3</v>
      </c>
      <c r="H2167" s="37" t="n">
        <v>8</v>
      </c>
      <c r="I2167" s="37" t="str">
        <f aca="false">IFERROR(VLOOKUP(A2167,Employees!$A$2:$I$1501,9,FALSE()),"Unknown")</f>
        <v>Engineering</v>
      </c>
    </row>
    <row r="2168" customFormat="false" ht="15" hidden="false" customHeight="false" outlineLevel="0" collapsed="false">
      <c r="A2168" s="37" t="s">
        <v>1224</v>
      </c>
      <c r="B2168" s="37" t="n">
        <v>2026</v>
      </c>
      <c r="C2168" s="37" t="n">
        <v>3</v>
      </c>
      <c r="D2168" s="37" t="n">
        <v>3</v>
      </c>
      <c r="E2168" s="37" t="n">
        <v>3</v>
      </c>
      <c r="F2168" s="37" t="n">
        <v>4</v>
      </c>
      <c r="G2168" s="37" t="n">
        <v>3</v>
      </c>
      <c r="H2168" s="37" t="n">
        <v>8</v>
      </c>
      <c r="I2168" s="37" t="str">
        <f aca="false">IFERROR(VLOOKUP(A2168,Employees!$A$2:$I$1501,9,FALSE()),"Unknown")</f>
        <v>Legal &amp; Compliance</v>
      </c>
    </row>
    <row r="2169" customFormat="false" ht="15" hidden="false" customHeight="false" outlineLevel="0" collapsed="false">
      <c r="A2169" s="37" t="s">
        <v>1324</v>
      </c>
      <c r="B2169" s="37" t="n">
        <v>2026</v>
      </c>
      <c r="C2169" s="37" t="n">
        <v>5</v>
      </c>
      <c r="D2169" s="37" t="n">
        <v>4</v>
      </c>
      <c r="E2169" s="37" t="n">
        <v>3</v>
      </c>
      <c r="F2169" s="37" t="n">
        <v>5</v>
      </c>
      <c r="G2169" s="37" t="n">
        <v>4</v>
      </c>
      <c r="H2169" s="37" t="n">
        <v>9</v>
      </c>
      <c r="I2169" s="37" t="str">
        <f aca="false">IFERROR(VLOOKUP(A2169,Employees!$A$2:$I$1501,9,FALSE()),"Unknown")</f>
        <v>Customer Support</v>
      </c>
    </row>
    <row r="2170" customFormat="false" ht="15" hidden="false" customHeight="false" outlineLevel="0" collapsed="false">
      <c r="A2170" s="37" t="s">
        <v>999</v>
      </c>
      <c r="B2170" s="37" t="n">
        <v>2026</v>
      </c>
      <c r="C2170" s="37" t="n">
        <v>3</v>
      </c>
      <c r="D2170" s="37" t="n">
        <v>4</v>
      </c>
      <c r="E2170" s="37" t="n">
        <v>1</v>
      </c>
      <c r="F2170" s="37" t="n">
        <v>5</v>
      </c>
      <c r="G2170" s="37" t="n">
        <v>4</v>
      </c>
      <c r="H2170" s="37" t="n">
        <v>7</v>
      </c>
      <c r="I2170" s="37" t="str">
        <f aca="false">IFERROR(VLOOKUP(A2170,Employees!$A$2:$I$1501,9,FALSE()),"Unknown")</f>
        <v>Legal &amp; Compliance</v>
      </c>
    </row>
    <row r="2171" customFormat="false" ht="15" hidden="false" customHeight="false" outlineLevel="0" collapsed="false">
      <c r="A2171" s="37" t="s">
        <v>879</v>
      </c>
      <c r="B2171" s="37" t="n">
        <v>2026</v>
      </c>
      <c r="C2171" s="37" t="n">
        <v>4</v>
      </c>
      <c r="D2171" s="37" t="n">
        <v>4</v>
      </c>
      <c r="E2171" s="37" t="n">
        <v>3</v>
      </c>
      <c r="F2171" s="37" t="n">
        <v>4</v>
      </c>
      <c r="G2171" s="37" t="n">
        <v>4</v>
      </c>
      <c r="H2171" s="37" t="n">
        <v>7</v>
      </c>
      <c r="I2171" s="37" t="str">
        <f aca="false">IFERROR(VLOOKUP(A2171,Employees!$A$2:$I$1501,9,FALSE()),"Unknown")</f>
        <v>Sales</v>
      </c>
    </row>
    <row r="2172" customFormat="false" ht="15" hidden="false" customHeight="false" outlineLevel="0" collapsed="false">
      <c r="A2172" s="37" t="s">
        <v>962</v>
      </c>
      <c r="B2172" s="37" t="n">
        <v>2026</v>
      </c>
      <c r="C2172" s="37" t="n">
        <v>3</v>
      </c>
      <c r="D2172" s="37" t="n">
        <v>4</v>
      </c>
      <c r="E2172" s="37" t="n">
        <v>4</v>
      </c>
      <c r="F2172" s="37" t="n">
        <v>5</v>
      </c>
      <c r="G2172" s="37" t="n">
        <v>3</v>
      </c>
      <c r="H2172" s="37" t="n">
        <v>9</v>
      </c>
      <c r="I2172" s="37" t="str">
        <f aca="false">IFERROR(VLOOKUP(A2172,Employees!$A$2:$I$1501,9,FALSE()),"Unknown")</f>
        <v>Data &amp; AI</v>
      </c>
    </row>
    <row r="2173" customFormat="false" ht="15" hidden="false" customHeight="false" outlineLevel="0" collapsed="false">
      <c r="A2173" s="37" t="s">
        <v>394</v>
      </c>
      <c r="B2173" s="37" t="n">
        <v>2026</v>
      </c>
      <c r="C2173" s="37" t="n">
        <v>3</v>
      </c>
      <c r="D2173" s="37" t="n">
        <v>4</v>
      </c>
      <c r="E2173" s="37" t="n">
        <v>3</v>
      </c>
      <c r="F2173" s="37" t="n">
        <v>4</v>
      </c>
      <c r="G2173" s="37" t="n">
        <v>5</v>
      </c>
      <c r="H2173" s="37" t="n">
        <v>8</v>
      </c>
      <c r="I2173" s="37" t="str">
        <f aca="false">IFERROR(VLOOKUP(A2173,Employees!$A$2:$I$1501,9,FALSE()),"Unknown")</f>
        <v>Engineering</v>
      </c>
    </row>
    <row r="2174" customFormat="false" ht="15" hidden="false" customHeight="false" outlineLevel="0" collapsed="false">
      <c r="A2174" s="37" t="s">
        <v>760</v>
      </c>
      <c r="B2174" s="37" t="n">
        <v>2026</v>
      </c>
      <c r="C2174" s="37" t="n">
        <v>3</v>
      </c>
      <c r="D2174" s="37" t="n">
        <v>4</v>
      </c>
      <c r="E2174" s="37" t="n">
        <v>4</v>
      </c>
      <c r="F2174" s="37" t="n">
        <v>4</v>
      </c>
      <c r="G2174" s="37" t="n">
        <v>3</v>
      </c>
      <c r="H2174" s="37" t="n">
        <v>4</v>
      </c>
      <c r="I2174" s="37" t="str">
        <f aca="false">IFERROR(VLOOKUP(A2174,Employees!$A$2:$I$1501,9,FALSE()),"Unknown")</f>
        <v>Operations</v>
      </c>
    </row>
    <row r="2175" customFormat="false" ht="15" hidden="false" customHeight="false" outlineLevel="0" collapsed="false">
      <c r="A2175" s="37" t="s">
        <v>1549</v>
      </c>
      <c r="B2175" s="37" t="n">
        <v>2026</v>
      </c>
      <c r="C2175" s="37" t="n">
        <v>5</v>
      </c>
      <c r="D2175" s="37" t="n">
        <v>3</v>
      </c>
      <c r="E2175" s="37" t="n">
        <v>3</v>
      </c>
      <c r="F2175" s="37" t="n">
        <v>4</v>
      </c>
      <c r="G2175" s="37" t="n">
        <v>3</v>
      </c>
      <c r="H2175" s="37" t="n">
        <v>9</v>
      </c>
      <c r="I2175" s="37" t="str">
        <f aca="false">IFERROR(VLOOKUP(A2175,Employees!$A$2:$I$1501,9,FALSE()),"Unknown")</f>
        <v>Engineering</v>
      </c>
    </row>
    <row r="2176" customFormat="false" ht="15" hidden="false" customHeight="false" outlineLevel="0" collapsed="false">
      <c r="A2176" s="37" t="s">
        <v>1641</v>
      </c>
      <c r="B2176" s="37" t="n">
        <v>2026</v>
      </c>
      <c r="C2176" s="37" t="n">
        <v>5</v>
      </c>
      <c r="D2176" s="37" t="n">
        <v>2</v>
      </c>
      <c r="E2176" s="37" t="n">
        <v>3</v>
      </c>
      <c r="F2176" s="37" t="n">
        <v>4</v>
      </c>
      <c r="G2176" s="37" t="n">
        <v>2</v>
      </c>
      <c r="H2176" s="37" t="n">
        <v>5</v>
      </c>
      <c r="I2176" s="37" t="str">
        <f aca="false">IFERROR(VLOOKUP(A2176,Employees!$A$2:$I$1501,9,FALSE()),"Unknown")</f>
        <v>Operations</v>
      </c>
    </row>
    <row r="2177" customFormat="false" ht="15" hidden="false" customHeight="false" outlineLevel="0" collapsed="false">
      <c r="A2177" s="37" t="s">
        <v>1780</v>
      </c>
      <c r="B2177" s="37" t="n">
        <v>2026</v>
      </c>
      <c r="C2177" s="37" t="n">
        <v>3</v>
      </c>
      <c r="D2177" s="37" t="n">
        <v>5</v>
      </c>
      <c r="E2177" s="37" t="n">
        <v>3</v>
      </c>
      <c r="F2177" s="37" t="n">
        <v>3</v>
      </c>
      <c r="G2177" s="37" t="n">
        <v>5</v>
      </c>
      <c r="H2177" s="37" t="n">
        <v>9</v>
      </c>
      <c r="I2177" s="37" t="str">
        <f aca="false">IFERROR(VLOOKUP(A2177,Employees!$A$2:$I$1501,9,FALSE()),"Unknown")</f>
        <v>Customer Support</v>
      </c>
    </row>
    <row r="2178" customFormat="false" ht="15" hidden="false" customHeight="false" outlineLevel="0" collapsed="false">
      <c r="A2178" s="37" t="s">
        <v>743</v>
      </c>
      <c r="B2178" s="37" t="n">
        <v>2026</v>
      </c>
      <c r="C2178" s="37" t="n">
        <v>2</v>
      </c>
      <c r="D2178" s="37" t="n">
        <v>3</v>
      </c>
      <c r="E2178" s="37" t="n">
        <v>4</v>
      </c>
      <c r="F2178" s="37" t="n">
        <v>5</v>
      </c>
      <c r="G2178" s="37" t="n">
        <v>5</v>
      </c>
      <c r="H2178" s="37" t="n">
        <v>9</v>
      </c>
      <c r="I2178" s="37" t="str">
        <f aca="false">IFERROR(VLOOKUP(A2178,Employees!$A$2:$I$1501,9,FALSE()),"Unknown")</f>
        <v>Data &amp; AI</v>
      </c>
    </row>
    <row r="2179" customFormat="false" ht="15" hidden="false" customHeight="false" outlineLevel="0" collapsed="false">
      <c r="A2179" s="37" t="s">
        <v>1629</v>
      </c>
      <c r="B2179" s="37" t="n">
        <v>2026</v>
      </c>
      <c r="C2179" s="37" t="n">
        <v>4</v>
      </c>
      <c r="D2179" s="37" t="n">
        <v>2</v>
      </c>
      <c r="E2179" s="37" t="n">
        <v>3</v>
      </c>
      <c r="F2179" s="37" t="n">
        <v>2</v>
      </c>
      <c r="G2179" s="37" t="n">
        <v>5</v>
      </c>
      <c r="H2179" s="37" t="n">
        <v>9</v>
      </c>
      <c r="I2179" s="37" t="str">
        <f aca="false">IFERROR(VLOOKUP(A2179,Employees!$A$2:$I$1501,9,FALSE()),"Unknown")</f>
        <v>Engineering</v>
      </c>
    </row>
    <row r="2180" customFormat="false" ht="15" hidden="false" customHeight="false" outlineLevel="0" collapsed="false">
      <c r="A2180" s="37" t="s">
        <v>934</v>
      </c>
      <c r="B2180" s="37" t="n">
        <v>2026</v>
      </c>
      <c r="C2180" s="37" t="n">
        <v>3</v>
      </c>
      <c r="D2180" s="37" t="n">
        <v>5</v>
      </c>
      <c r="E2180" s="37" t="n">
        <v>4</v>
      </c>
      <c r="F2180" s="37" t="n">
        <v>4</v>
      </c>
      <c r="G2180" s="37" t="n">
        <v>4</v>
      </c>
      <c r="H2180" s="37" t="n">
        <v>9</v>
      </c>
      <c r="I2180" s="37" t="str">
        <f aca="false">IFERROR(VLOOKUP(A2180,Employees!$A$2:$I$1501,9,FALSE()),"Unknown")</f>
        <v>Data &amp; AI</v>
      </c>
    </row>
    <row r="2181" customFormat="false" ht="15" hidden="false" customHeight="false" outlineLevel="0" collapsed="false">
      <c r="A2181" s="37" t="s">
        <v>1102</v>
      </c>
      <c r="B2181" s="37" t="n">
        <v>2026</v>
      </c>
      <c r="C2181" s="37" t="n">
        <v>3</v>
      </c>
      <c r="D2181" s="37" t="n">
        <v>4</v>
      </c>
      <c r="E2181" s="37" t="n">
        <v>4</v>
      </c>
      <c r="F2181" s="37" t="n">
        <v>3</v>
      </c>
      <c r="G2181" s="37" t="n">
        <v>4</v>
      </c>
      <c r="H2181" s="37" t="n">
        <v>10</v>
      </c>
      <c r="I2181" s="37" t="str">
        <f aca="false">IFERROR(VLOOKUP(A2181,Employees!$A$2:$I$1501,9,FALSE()),"Unknown")</f>
        <v>Engineering</v>
      </c>
    </row>
    <row r="2182" customFormat="false" ht="15" hidden="false" customHeight="false" outlineLevel="0" collapsed="false">
      <c r="A2182" s="37" t="s">
        <v>1408</v>
      </c>
      <c r="B2182" s="37" t="n">
        <v>2026</v>
      </c>
      <c r="C2182" s="37" t="n">
        <v>4</v>
      </c>
      <c r="D2182" s="37" t="n">
        <v>3</v>
      </c>
      <c r="E2182" s="37" t="n">
        <v>3</v>
      </c>
      <c r="F2182" s="37" t="n">
        <v>2</v>
      </c>
      <c r="G2182" s="37" t="n">
        <v>3</v>
      </c>
      <c r="H2182" s="37" t="n">
        <v>9</v>
      </c>
      <c r="I2182" s="37" t="str">
        <f aca="false">IFERROR(VLOOKUP(A2182,Employees!$A$2:$I$1501,9,FALSE()),"Unknown")</f>
        <v>Operations</v>
      </c>
    </row>
    <row r="2183" customFormat="false" ht="15" hidden="false" customHeight="false" outlineLevel="0" collapsed="false">
      <c r="A2183" s="37" t="s">
        <v>545</v>
      </c>
      <c r="B2183" s="37" t="n">
        <v>2026</v>
      </c>
      <c r="C2183" s="37" t="n">
        <v>5</v>
      </c>
      <c r="D2183" s="37" t="n">
        <v>3</v>
      </c>
      <c r="E2183" s="37" t="n">
        <v>4</v>
      </c>
      <c r="F2183" s="37" t="n">
        <v>3</v>
      </c>
      <c r="G2183" s="37" t="n">
        <v>3</v>
      </c>
      <c r="H2183" s="37" t="n">
        <v>4</v>
      </c>
      <c r="I2183" s="37" t="str">
        <f aca="false">IFERROR(VLOOKUP(A2183,Employees!$A$2:$I$1501,9,FALSE()),"Unknown")</f>
        <v>Engineering</v>
      </c>
    </row>
    <row r="2184" customFormat="false" ht="15" hidden="false" customHeight="false" outlineLevel="0" collapsed="false">
      <c r="A2184" s="37" t="s">
        <v>373</v>
      </c>
      <c r="B2184" s="37" t="n">
        <v>2026</v>
      </c>
      <c r="C2184" s="37" t="n">
        <v>3</v>
      </c>
      <c r="D2184" s="37" t="n">
        <v>5</v>
      </c>
      <c r="E2184" s="37" t="n">
        <v>5</v>
      </c>
      <c r="F2184" s="37" t="n">
        <v>4</v>
      </c>
      <c r="G2184" s="37" t="n">
        <v>4</v>
      </c>
      <c r="H2184" s="37" t="n">
        <v>9</v>
      </c>
      <c r="I2184" s="37" t="str">
        <f aca="false">IFERROR(VLOOKUP(A2184,Employees!$A$2:$I$1501,9,FALSE()),"Unknown")</f>
        <v>Finance</v>
      </c>
    </row>
    <row r="2185" customFormat="false" ht="15" hidden="false" customHeight="false" outlineLevel="0" collapsed="false">
      <c r="A2185" s="37" t="s">
        <v>524</v>
      </c>
      <c r="B2185" s="37" t="n">
        <v>2026</v>
      </c>
      <c r="C2185" s="37" t="n">
        <v>3</v>
      </c>
      <c r="D2185" s="37" t="n">
        <v>3</v>
      </c>
      <c r="E2185" s="37" t="n">
        <v>3</v>
      </c>
      <c r="F2185" s="37" t="n">
        <v>3</v>
      </c>
      <c r="G2185" s="37" t="n">
        <v>2</v>
      </c>
      <c r="H2185" s="37" t="n">
        <v>6</v>
      </c>
      <c r="I2185" s="37" t="str">
        <f aca="false">IFERROR(VLOOKUP(A2185,Employees!$A$2:$I$1501,9,FALSE()),"Unknown")</f>
        <v>Engineering</v>
      </c>
    </row>
    <row r="2186" customFormat="false" ht="15" hidden="false" customHeight="false" outlineLevel="0" collapsed="false">
      <c r="A2186" s="37" t="s">
        <v>919</v>
      </c>
      <c r="B2186" s="37" t="n">
        <v>2026</v>
      </c>
      <c r="C2186" s="37" t="n">
        <v>4</v>
      </c>
      <c r="D2186" s="37" t="n">
        <v>3</v>
      </c>
      <c r="E2186" s="37" t="n">
        <v>2</v>
      </c>
      <c r="F2186" s="37" t="n">
        <v>3</v>
      </c>
      <c r="G2186" s="37" t="n">
        <v>4</v>
      </c>
      <c r="H2186" s="37" t="n">
        <v>8</v>
      </c>
      <c r="I2186" s="37" t="str">
        <f aca="false">IFERROR(VLOOKUP(A2186,Employees!$A$2:$I$1501,9,FALSE()),"Unknown")</f>
        <v>Finance</v>
      </c>
    </row>
    <row r="2187" customFormat="false" ht="15" hidden="false" customHeight="false" outlineLevel="0" collapsed="false">
      <c r="A2187" s="37" t="s">
        <v>1387</v>
      </c>
      <c r="B2187" s="37" t="n">
        <v>2026</v>
      </c>
      <c r="C2187" s="37" t="n">
        <v>2</v>
      </c>
      <c r="D2187" s="37" t="n">
        <v>5</v>
      </c>
      <c r="E2187" s="37" t="n">
        <v>3</v>
      </c>
      <c r="F2187" s="37" t="n">
        <v>4</v>
      </c>
      <c r="G2187" s="37" t="n">
        <v>5</v>
      </c>
      <c r="H2187" s="37" t="n">
        <v>7</v>
      </c>
      <c r="I2187" s="37" t="str">
        <f aca="false">IFERROR(VLOOKUP(A2187,Employees!$A$2:$I$1501,9,FALSE()),"Unknown")</f>
        <v>Engineering</v>
      </c>
    </row>
    <row r="2188" customFormat="false" ht="15" hidden="false" customHeight="false" outlineLevel="0" collapsed="false">
      <c r="A2188" s="37" t="s">
        <v>705</v>
      </c>
      <c r="B2188" s="37" t="n">
        <v>2026</v>
      </c>
      <c r="C2188" s="37" t="n">
        <v>1</v>
      </c>
      <c r="D2188" s="37" t="n">
        <v>5</v>
      </c>
      <c r="E2188" s="37" t="n">
        <v>1</v>
      </c>
      <c r="F2188" s="37" t="n">
        <v>3</v>
      </c>
      <c r="G2188" s="37" t="n">
        <v>4</v>
      </c>
      <c r="H2188" s="37" t="n">
        <v>5</v>
      </c>
      <c r="I2188" s="37" t="str">
        <f aca="false">IFERROR(VLOOKUP(A2188,Employees!$A$2:$I$1501,9,FALSE()),"Unknown")</f>
        <v>Sales</v>
      </c>
    </row>
    <row r="2189" customFormat="false" ht="15" hidden="false" customHeight="false" outlineLevel="0" collapsed="false">
      <c r="A2189" s="37" t="s">
        <v>1525</v>
      </c>
      <c r="B2189" s="37" t="n">
        <v>2026</v>
      </c>
      <c r="C2189" s="37" t="n">
        <v>3</v>
      </c>
      <c r="D2189" s="37" t="n">
        <v>3</v>
      </c>
      <c r="E2189" s="37" t="n">
        <v>3</v>
      </c>
      <c r="F2189" s="37" t="n">
        <v>3</v>
      </c>
      <c r="G2189" s="37" t="n">
        <v>3</v>
      </c>
      <c r="H2189" s="37" t="n">
        <v>10</v>
      </c>
      <c r="I2189" s="37" t="str">
        <f aca="false">IFERROR(VLOOKUP(A2189,Employees!$A$2:$I$1501,9,FALSE()),"Unknown")</f>
        <v>Customer Support</v>
      </c>
    </row>
    <row r="2190" customFormat="false" ht="15" hidden="false" customHeight="false" outlineLevel="0" collapsed="false">
      <c r="A2190" s="37" t="s">
        <v>1397</v>
      </c>
      <c r="B2190" s="37" t="n">
        <v>2026</v>
      </c>
      <c r="C2190" s="37" t="n">
        <v>3</v>
      </c>
      <c r="D2190" s="37" t="n">
        <v>4</v>
      </c>
      <c r="E2190" s="37" t="n">
        <v>3</v>
      </c>
      <c r="F2190" s="37" t="n">
        <v>5</v>
      </c>
      <c r="G2190" s="37" t="n">
        <v>4</v>
      </c>
      <c r="H2190" s="37" t="n">
        <v>8</v>
      </c>
      <c r="I2190" s="37" t="str">
        <f aca="false">IFERROR(VLOOKUP(A2190,Employees!$A$2:$I$1501,9,FALSE()),"Unknown")</f>
        <v>Engineering</v>
      </c>
    </row>
    <row r="2191" customFormat="false" ht="15" hidden="false" customHeight="false" outlineLevel="0" collapsed="false">
      <c r="A2191" s="37" t="s">
        <v>1087</v>
      </c>
      <c r="B2191" s="37" t="n">
        <v>2026</v>
      </c>
      <c r="C2191" s="37" t="n">
        <v>4</v>
      </c>
      <c r="D2191" s="37" t="n">
        <v>5</v>
      </c>
      <c r="E2191" s="37" t="n">
        <v>2</v>
      </c>
      <c r="F2191" s="37" t="n">
        <v>2</v>
      </c>
      <c r="G2191" s="37" t="n">
        <v>4</v>
      </c>
      <c r="H2191" s="37" t="n">
        <v>4</v>
      </c>
      <c r="I2191" s="37" t="str">
        <f aca="false">IFERROR(VLOOKUP(A2191,Employees!$A$2:$I$1501,9,FALSE()),"Unknown")</f>
        <v>Engineering</v>
      </c>
    </row>
    <row r="2192" customFormat="false" ht="15" hidden="false" customHeight="false" outlineLevel="0" collapsed="false">
      <c r="A2192" s="37" t="s">
        <v>1897</v>
      </c>
      <c r="B2192" s="37" t="n">
        <v>2026</v>
      </c>
      <c r="C2192" s="37" t="n">
        <v>2</v>
      </c>
      <c r="D2192" s="37" t="n">
        <v>2</v>
      </c>
      <c r="E2192" s="37" t="n">
        <v>4</v>
      </c>
      <c r="F2192" s="37" t="n">
        <v>2</v>
      </c>
      <c r="G2192" s="37" t="n">
        <v>3</v>
      </c>
      <c r="H2192" s="37" t="n">
        <v>0</v>
      </c>
      <c r="I2192" s="37" t="str">
        <f aca="false">IFERROR(VLOOKUP(A2192,Employees!$A$2:$I$1501,9,FALSE()),"Unknown")</f>
        <v>Engineering</v>
      </c>
    </row>
    <row r="2193" customFormat="false" ht="15" hidden="false" customHeight="false" outlineLevel="0" collapsed="false">
      <c r="A2193" s="37" t="s">
        <v>1501</v>
      </c>
      <c r="B2193" s="37" t="n">
        <v>2026</v>
      </c>
      <c r="C2193" s="37" t="n">
        <v>4</v>
      </c>
      <c r="D2193" s="37" t="n">
        <v>4</v>
      </c>
      <c r="E2193" s="37" t="n">
        <v>3</v>
      </c>
      <c r="F2193" s="37" t="n">
        <v>4</v>
      </c>
      <c r="G2193" s="37" t="n">
        <v>4</v>
      </c>
      <c r="H2193" s="37" t="n">
        <v>5</v>
      </c>
      <c r="I2193" s="37" t="str">
        <f aca="false">IFERROR(VLOOKUP(A2193,Employees!$A$2:$I$1501,9,FALSE()),"Unknown")</f>
        <v>Engineering</v>
      </c>
    </row>
    <row r="2194" customFormat="false" ht="15" hidden="false" customHeight="false" outlineLevel="0" collapsed="false">
      <c r="A2194" s="37" t="s">
        <v>1359</v>
      </c>
      <c r="B2194" s="37" t="n">
        <v>2026</v>
      </c>
      <c r="C2194" s="37" t="n">
        <v>3</v>
      </c>
      <c r="D2194" s="37" t="n">
        <v>4</v>
      </c>
      <c r="E2194" s="37" t="n">
        <v>4</v>
      </c>
      <c r="F2194" s="37" t="n">
        <v>3</v>
      </c>
      <c r="G2194" s="37" t="n">
        <v>2</v>
      </c>
      <c r="H2194" s="37" t="n">
        <v>9</v>
      </c>
      <c r="I2194" s="37" t="str">
        <f aca="false">IFERROR(VLOOKUP(A2194,Employees!$A$2:$I$1501,9,FALSE()),"Unknown")</f>
        <v>Finance</v>
      </c>
    </row>
    <row r="2195" customFormat="false" ht="15" hidden="false" customHeight="false" outlineLevel="0" collapsed="false">
      <c r="A2195" s="37" t="s">
        <v>1004</v>
      </c>
      <c r="B2195" s="37" t="n">
        <v>2026</v>
      </c>
      <c r="C2195" s="37" t="n">
        <v>4</v>
      </c>
      <c r="D2195" s="37" t="n">
        <v>4</v>
      </c>
      <c r="E2195" s="37" t="n">
        <v>1</v>
      </c>
      <c r="F2195" s="37" t="n">
        <v>4</v>
      </c>
      <c r="G2195" s="37" t="n">
        <v>4</v>
      </c>
      <c r="H2195" s="37" t="n">
        <v>7</v>
      </c>
      <c r="I2195" s="37" t="str">
        <f aca="false">IFERROR(VLOOKUP(A2195,Employees!$A$2:$I$1501,9,FALSE()),"Unknown")</f>
        <v>Customer Support</v>
      </c>
    </row>
    <row r="2196" customFormat="false" ht="15" hidden="false" customHeight="false" outlineLevel="0" collapsed="false">
      <c r="A2196" s="37" t="s">
        <v>1718</v>
      </c>
      <c r="B2196" s="37" t="n">
        <v>2026</v>
      </c>
      <c r="C2196" s="37" t="n">
        <v>3</v>
      </c>
      <c r="D2196" s="37" t="n">
        <v>3</v>
      </c>
      <c r="E2196" s="37" t="n">
        <v>4</v>
      </c>
      <c r="F2196" s="37" t="n">
        <v>3</v>
      </c>
      <c r="G2196" s="37" t="n">
        <v>4</v>
      </c>
      <c r="H2196" s="37" t="n">
        <v>5</v>
      </c>
      <c r="I2196" s="37" t="str">
        <f aca="false">IFERROR(VLOOKUP(A2196,Employees!$A$2:$I$1501,9,FALSE()),"Unknown")</f>
        <v>Marketing</v>
      </c>
    </row>
    <row r="2197" customFormat="false" ht="15" hidden="false" customHeight="false" outlineLevel="0" collapsed="false">
      <c r="A2197" s="37" t="s">
        <v>1926</v>
      </c>
      <c r="B2197" s="37" t="n">
        <v>2026</v>
      </c>
      <c r="C2197" s="37" t="n">
        <v>3</v>
      </c>
      <c r="D2197" s="37" t="n">
        <v>4</v>
      </c>
      <c r="E2197" s="37" t="n">
        <v>3</v>
      </c>
      <c r="F2197" s="37" t="n">
        <v>5</v>
      </c>
      <c r="G2197" s="37" t="n">
        <v>4</v>
      </c>
      <c r="H2197" s="37" t="n">
        <v>5</v>
      </c>
      <c r="I2197" s="37" t="str">
        <f aca="false">IFERROR(VLOOKUP(A2197,Employees!$A$2:$I$1501,9,FALSE()),"Unknown")</f>
        <v>Engineering</v>
      </c>
    </row>
    <row r="2198" customFormat="false" ht="15" hidden="false" customHeight="false" outlineLevel="0" collapsed="false">
      <c r="A2198" s="37" t="s">
        <v>1146</v>
      </c>
      <c r="B2198" s="37" t="n">
        <v>2026</v>
      </c>
      <c r="C2198" s="37" t="n">
        <v>2</v>
      </c>
      <c r="D2198" s="37" t="n">
        <v>4</v>
      </c>
      <c r="E2198" s="37" t="n">
        <v>3</v>
      </c>
      <c r="F2198" s="37" t="n">
        <v>4</v>
      </c>
      <c r="G2198" s="37" t="n">
        <v>3</v>
      </c>
      <c r="H2198" s="37" t="n">
        <v>8</v>
      </c>
      <c r="I2198" s="37" t="str">
        <f aca="false">IFERROR(VLOOKUP(A2198,Employees!$A$2:$I$1501,9,FALSE()),"Unknown")</f>
        <v>Engineering</v>
      </c>
    </row>
    <row r="2199" customFormat="false" ht="15" hidden="false" customHeight="false" outlineLevel="0" collapsed="false">
      <c r="A2199" s="37" t="s">
        <v>947</v>
      </c>
      <c r="B2199" s="37" t="n">
        <v>2026</v>
      </c>
      <c r="C2199" s="37" t="n">
        <v>3</v>
      </c>
      <c r="D2199" s="37" t="n">
        <v>4</v>
      </c>
      <c r="E2199" s="37" t="n">
        <v>4</v>
      </c>
      <c r="F2199" s="37" t="n">
        <v>4</v>
      </c>
      <c r="G2199" s="37" t="n">
        <v>4</v>
      </c>
      <c r="H2199" s="37" t="n">
        <v>4</v>
      </c>
      <c r="I2199" s="37" t="str">
        <f aca="false">IFERROR(VLOOKUP(A2199,Employees!$A$2:$I$1501,9,FALSE()),"Unknown")</f>
        <v>Engineering</v>
      </c>
    </row>
    <row r="2200" customFormat="false" ht="15" hidden="false" customHeight="false" outlineLevel="0" collapsed="false">
      <c r="A2200" s="37" t="s">
        <v>978</v>
      </c>
      <c r="B2200" s="37" t="n">
        <v>2026</v>
      </c>
      <c r="C2200" s="37" t="n">
        <v>4</v>
      </c>
      <c r="D2200" s="37" t="n">
        <v>4</v>
      </c>
      <c r="E2200" s="37" t="n">
        <v>3</v>
      </c>
      <c r="F2200" s="37" t="n">
        <v>1</v>
      </c>
      <c r="G2200" s="37" t="n">
        <v>2</v>
      </c>
      <c r="H2200" s="37" t="n">
        <v>8</v>
      </c>
      <c r="I2200" s="37" t="str">
        <f aca="false">IFERROR(VLOOKUP(A2200,Employees!$A$2:$I$1501,9,FALSE()),"Unknown")</f>
        <v>Data &amp; AI</v>
      </c>
    </row>
    <row r="2201" customFormat="false" ht="15" hidden="false" customHeight="false" outlineLevel="0" collapsed="false">
      <c r="A2201" s="37" t="s">
        <v>1240</v>
      </c>
      <c r="B2201" s="37" t="n">
        <v>2026</v>
      </c>
      <c r="C2201" s="37" t="n">
        <v>4</v>
      </c>
      <c r="D2201" s="37" t="n">
        <v>4</v>
      </c>
      <c r="E2201" s="37" t="n">
        <v>4</v>
      </c>
      <c r="F2201" s="37" t="n">
        <v>3</v>
      </c>
      <c r="G2201" s="37" t="n">
        <v>3</v>
      </c>
      <c r="H2201" s="37" t="n">
        <v>3</v>
      </c>
      <c r="I2201" s="37" t="str">
        <f aca="false">IFERROR(VLOOKUP(A2201,Employees!$A$2:$I$1501,9,FALSE()),"Unknown")</f>
        <v>Finance</v>
      </c>
    </row>
    <row r="2202" customFormat="false" ht="15" hidden="false" customHeight="false" outlineLevel="0" collapsed="false">
      <c r="A2202" s="37" t="s">
        <v>1650</v>
      </c>
      <c r="B2202" s="37" t="n">
        <v>2026</v>
      </c>
      <c r="C2202" s="37" t="n">
        <v>3</v>
      </c>
      <c r="D2202" s="37" t="n">
        <v>5</v>
      </c>
      <c r="E2202" s="37" t="n">
        <v>3</v>
      </c>
      <c r="F2202" s="37" t="n">
        <v>3</v>
      </c>
      <c r="G2202" s="37" t="n">
        <v>3</v>
      </c>
      <c r="H2202" s="37" t="n">
        <v>7</v>
      </c>
      <c r="I2202" s="37" t="str">
        <f aca="false">IFERROR(VLOOKUP(A2202,Employees!$A$2:$I$1501,9,FALSE()),"Unknown")</f>
        <v>Engineering</v>
      </c>
    </row>
    <row r="2203" customFormat="false" ht="15" hidden="false" customHeight="false" outlineLevel="0" collapsed="false">
      <c r="A2203" s="37" t="s">
        <v>956</v>
      </c>
      <c r="B2203" s="37" t="n">
        <v>2026</v>
      </c>
      <c r="C2203" s="37" t="n">
        <v>2</v>
      </c>
      <c r="D2203" s="37" t="n">
        <v>4</v>
      </c>
      <c r="E2203" s="37" t="n">
        <v>4</v>
      </c>
      <c r="F2203" s="37" t="n">
        <v>3</v>
      </c>
      <c r="G2203" s="37" t="n">
        <v>5</v>
      </c>
      <c r="H2203" s="37" t="n">
        <v>7</v>
      </c>
      <c r="I2203" s="37" t="str">
        <f aca="false">IFERROR(VLOOKUP(A2203,Employees!$A$2:$I$1501,9,FALSE()),"Unknown")</f>
        <v>Operations</v>
      </c>
    </row>
    <row r="2204" customFormat="false" ht="15" hidden="false" customHeight="false" outlineLevel="0" collapsed="false">
      <c r="A2204" s="37" t="s">
        <v>1449</v>
      </c>
      <c r="B2204" s="37" t="n">
        <v>2026</v>
      </c>
      <c r="C2204" s="37" t="n">
        <v>5</v>
      </c>
      <c r="D2204" s="37" t="n">
        <v>3</v>
      </c>
      <c r="E2204" s="37" t="n">
        <v>2</v>
      </c>
      <c r="F2204" s="37" t="n">
        <v>3</v>
      </c>
      <c r="G2204" s="37" t="n">
        <v>4</v>
      </c>
      <c r="H2204" s="37" t="n">
        <v>5</v>
      </c>
      <c r="I2204" s="37" t="str">
        <f aca="false">IFERROR(VLOOKUP(A2204,Employees!$A$2:$I$1501,9,FALSE()),"Unknown")</f>
        <v>Data &amp; AI</v>
      </c>
    </row>
    <row r="2205" customFormat="false" ht="15" hidden="false" customHeight="false" outlineLevel="0" collapsed="false">
      <c r="A2205" s="37" t="s">
        <v>1799</v>
      </c>
      <c r="B2205" s="37" t="n">
        <v>2026</v>
      </c>
      <c r="C2205" s="37" t="n">
        <v>2</v>
      </c>
      <c r="D2205" s="37" t="n">
        <v>4</v>
      </c>
      <c r="E2205" s="37" t="n">
        <v>3</v>
      </c>
      <c r="F2205" s="37" t="n">
        <v>4</v>
      </c>
      <c r="G2205" s="37" t="n">
        <v>3</v>
      </c>
      <c r="H2205" s="37" t="n">
        <v>6</v>
      </c>
      <c r="I2205" s="37" t="str">
        <f aca="false">IFERROR(VLOOKUP(A2205,Employees!$A$2:$I$1501,9,FALSE()),"Unknown")</f>
        <v>Engineering</v>
      </c>
    </row>
    <row r="2206" customFormat="false" ht="15" hidden="false" customHeight="false" outlineLevel="0" collapsed="false">
      <c r="A2206" s="37" t="s">
        <v>790</v>
      </c>
      <c r="B2206" s="37" t="n">
        <v>2026</v>
      </c>
      <c r="C2206" s="37" t="n">
        <v>5</v>
      </c>
      <c r="D2206" s="37" t="n">
        <v>3</v>
      </c>
      <c r="E2206" s="37" t="n">
        <v>3</v>
      </c>
      <c r="F2206" s="37" t="n">
        <v>4</v>
      </c>
      <c r="G2206" s="37" t="n">
        <v>1</v>
      </c>
      <c r="H2206" s="37" t="n">
        <v>9</v>
      </c>
      <c r="I2206" s="37" t="str">
        <f aca="false">IFERROR(VLOOKUP(A2206,Employees!$A$2:$I$1501,9,FALSE()),"Unknown")</f>
        <v>Legal &amp; Compliance</v>
      </c>
    </row>
    <row r="2207" customFormat="false" ht="15" hidden="false" customHeight="false" outlineLevel="0" collapsed="false">
      <c r="A2207" s="37" t="s">
        <v>1312</v>
      </c>
      <c r="B2207" s="37" t="n">
        <v>2026</v>
      </c>
      <c r="C2207" s="37" t="n">
        <v>5</v>
      </c>
      <c r="D2207" s="37" t="n">
        <v>4</v>
      </c>
      <c r="E2207" s="37" t="n">
        <v>3</v>
      </c>
      <c r="F2207" s="37" t="n">
        <v>3</v>
      </c>
      <c r="G2207" s="37" t="n">
        <v>4</v>
      </c>
      <c r="H2207" s="37" t="n">
        <v>9</v>
      </c>
      <c r="I2207" s="37" t="str">
        <f aca="false">IFERROR(VLOOKUP(A2207,Employees!$A$2:$I$1501,9,FALSE()),"Unknown")</f>
        <v>Engineering</v>
      </c>
    </row>
    <row r="2208" customFormat="false" ht="15" hidden="false" customHeight="false" outlineLevel="0" collapsed="false">
      <c r="A2208" s="37" t="s">
        <v>1141</v>
      </c>
      <c r="B2208" s="37" t="n">
        <v>2026</v>
      </c>
      <c r="C2208" s="37" t="n">
        <v>5</v>
      </c>
      <c r="D2208" s="37" t="n">
        <v>5</v>
      </c>
      <c r="E2208" s="37" t="n">
        <v>3</v>
      </c>
      <c r="F2208" s="37" t="n">
        <v>3</v>
      </c>
      <c r="G2208" s="37" t="n">
        <v>3</v>
      </c>
      <c r="H2208" s="37" t="n">
        <v>9</v>
      </c>
      <c r="I2208" s="37" t="str">
        <f aca="false">IFERROR(VLOOKUP(A2208,Employees!$A$2:$I$1501,9,FALSE()),"Unknown")</f>
        <v>Operations</v>
      </c>
    </row>
    <row r="2209" customFormat="false" ht="15" hidden="false" customHeight="false" outlineLevel="0" collapsed="false">
      <c r="A2209" s="37" t="s">
        <v>372</v>
      </c>
      <c r="B2209" s="37" t="n">
        <v>2026</v>
      </c>
      <c r="C2209" s="37" t="n">
        <v>5</v>
      </c>
      <c r="D2209" s="37" t="n">
        <v>4</v>
      </c>
      <c r="E2209" s="37" t="n">
        <v>4</v>
      </c>
      <c r="F2209" s="37" t="n">
        <v>5</v>
      </c>
      <c r="G2209" s="37" t="n">
        <v>4</v>
      </c>
      <c r="H2209" s="37" t="n">
        <v>3</v>
      </c>
      <c r="I2209" s="37" t="str">
        <f aca="false">IFERROR(VLOOKUP(A2209,Employees!$A$2:$I$1501,9,FALSE()),"Unknown")</f>
        <v>Customer Support</v>
      </c>
    </row>
    <row r="2210" customFormat="false" ht="15" hidden="false" customHeight="false" outlineLevel="0" collapsed="false">
      <c r="A2210" s="37" t="s">
        <v>1121</v>
      </c>
      <c r="B2210" s="37" t="n">
        <v>2026</v>
      </c>
      <c r="C2210" s="37" t="n">
        <v>3</v>
      </c>
      <c r="D2210" s="37" t="n">
        <v>3</v>
      </c>
      <c r="E2210" s="37" t="n">
        <v>3</v>
      </c>
      <c r="F2210" s="37" t="n">
        <v>4</v>
      </c>
      <c r="G2210" s="37" t="n">
        <v>3</v>
      </c>
      <c r="H2210" s="37" t="n">
        <v>5</v>
      </c>
      <c r="I2210" s="37" t="str">
        <f aca="false">IFERROR(VLOOKUP(A2210,Employees!$A$2:$I$1501,9,FALSE()),"Unknown")</f>
        <v>Finance</v>
      </c>
    </row>
    <row r="2211" customFormat="false" ht="15" hidden="false" customHeight="false" outlineLevel="0" collapsed="false">
      <c r="A2211" s="37" t="s">
        <v>400</v>
      </c>
      <c r="B2211" s="37" t="n">
        <v>2026</v>
      </c>
      <c r="C2211" s="37" t="n">
        <v>3</v>
      </c>
      <c r="D2211" s="37" t="n">
        <v>4</v>
      </c>
      <c r="E2211" s="37" t="n">
        <v>2</v>
      </c>
      <c r="F2211" s="37" t="n">
        <v>3</v>
      </c>
      <c r="G2211" s="37" t="n">
        <v>4</v>
      </c>
      <c r="H2211" s="37" t="n">
        <v>5</v>
      </c>
      <c r="I2211" s="37" t="str">
        <f aca="false">IFERROR(VLOOKUP(A2211,Employees!$A$2:$I$1501,9,FALSE()),"Unknown")</f>
        <v>Engineering</v>
      </c>
    </row>
    <row r="2212" customFormat="false" ht="15" hidden="false" customHeight="false" outlineLevel="0" collapsed="false">
      <c r="A2212" s="37" t="s">
        <v>1110</v>
      </c>
      <c r="B2212" s="37" t="n">
        <v>2026</v>
      </c>
      <c r="C2212" s="37" t="n">
        <v>2</v>
      </c>
      <c r="D2212" s="37" t="n">
        <v>2</v>
      </c>
      <c r="E2212" s="37" t="n">
        <v>2</v>
      </c>
      <c r="F2212" s="37" t="n">
        <v>3</v>
      </c>
      <c r="G2212" s="37" t="n">
        <v>3</v>
      </c>
      <c r="H2212" s="37" t="n">
        <v>5</v>
      </c>
      <c r="I2212" s="37" t="str">
        <f aca="false">IFERROR(VLOOKUP(A2212,Employees!$A$2:$I$1501,9,FALSE()),"Unknown")</f>
        <v>Customer Support</v>
      </c>
    </row>
    <row r="2213" customFormat="false" ht="15" hidden="false" customHeight="false" outlineLevel="0" collapsed="false">
      <c r="A2213" s="37" t="s">
        <v>518</v>
      </c>
      <c r="B2213" s="37" t="n">
        <v>2026</v>
      </c>
      <c r="C2213" s="37" t="n">
        <v>3</v>
      </c>
      <c r="D2213" s="37" t="n">
        <v>4</v>
      </c>
      <c r="E2213" s="37" t="n">
        <v>4</v>
      </c>
      <c r="F2213" s="37" t="n">
        <v>5</v>
      </c>
      <c r="G2213" s="37" t="n">
        <v>3</v>
      </c>
      <c r="H2213" s="37" t="n">
        <v>6</v>
      </c>
      <c r="I2213" s="37" t="str">
        <f aca="false">IFERROR(VLOOKUP(A2213,Employees!$A$2:$I$1501,9,FALSE()),"Unknown")</f>
        <v>Engineering</v>
      </c>
    </row>
    <row r="2214" customFormat="false" ht="15" hidden="false" customHeight="false" outlineLevel="0" collapsed="false">
      <c r="A2214" s="37" t="s">
        <v>401</v>
      </c>
      <c r="B2214" s="37" t="n">
        <v>2026</v>
      </c>
      <c r="C2214" s="37" t="n">
        <v>3</v>
      </c>
      <c r="D2214" s="37" t="n">
        <v>3</v>
      </c>
      <c r="E2214" s="37" t="n">
        <v>3</v>
      </c>
      <c r="F2214" s="37" t="n">
        <v>2</v>
      </c>
      <c r="G2214" s="37" t="n">
        <v>3</v>
      </c>
      <c r="H2214" s="37" t="n">
        <v>9</v>
      </c>
      <c r="I2214" s="37" t="str">
        <f aca="false">IFERROR(VLOOKUP(A2214,Employees!$A$2:$I$1501,9,FALSE()),"Unknown")</f>
        <v>Legal &amp; Compliance</v>
      </c>
    </row>
    <row r="2215" customFormat="false" ht="15" hidden="false" customHeight="false" outlineLevel="0" collapsed="false">
      <c r="A2215" s="37" t="s">
        <v>449</v>
      </c>
      <c r="B2215" s="37" t="n">
        <v>2026</v>
      </c>
      <c r="C2215" s="37" t="n">
        <v>5</v>
      </c>
      <c r="D2215" s="37" t="n">
        <v>5</v>
      </c>
      <c r="E2215" s="37" t="n">
        <v>4</v>
      </c>
      <c r="F2215" s="37" t="n">
        <v>4</v>
      </c>
      <c r="G2215" s="37" t="n">
        <v>4</v>
      </c>
      <c r="H2215" s="37" t="n">
        <v>6</v>
      </c>
      <c r="I2215" s="37" t="str">
        <f aca="false">IFERROR(VLOOKUP(A2215,Employees!$A$2:$I$1501,9,FALSE()),"Unknown")</f>
        <v>Engineering</v>
      </c>
    </row>
    <row r="2216" customFormat="false" ht="15" hidden="false" customHeight="false" outlineLevel="0" collapsed="false">
      <c r="A2216" s="37" t="s">
        <v>1498</v>
      </c>
      <c r="B2216" s="37" t="n">
        <v>2026</v>
      </c>
      <c r="C2216" s="37" t="n">
        <v>3</v>
      </c>
      <c r="D2216" s="37" t="n">
        <v>4</v>
      </c>
      <c r="E2216" s="37" t="n">
        <v>4</v>
      </c>
      <c r="F2216" s="37" t="n">
        <v>4</v>
      </c>
      <c r="G2216" s="37" t="n">
        <v>1</v>
      </c>
      <c r="H2216" s="37" t="n">
        <v>7</v>
      </c>
      <c r="I2216" s="37" t="str">
        <f aca="false">IFERROR(VLOOKUP(A2216,Employees!$A$2:$I$1501,9,FALSE()),"Unknown")</f>
        <v>Human Resources</v>
      </c>
    </row>
    <row r="2217" customFormat="false" ht="15" hidden="false" customHeight="false" outlineLevel="0" collapsed="false">
      <c r="A2217" s="37" t="s">
        <v>1293</v>
      </c>
      <c r="B2217" s="37" t="n">
        <v>2026</v>
      </c>
      <c r="C2217" s="37" t="n">
        <v>5</v>
      </c>
      <c r="D2217" s="37" t="n">
        <v>4</v>
      </c>
      <c r="E2217" s="37" t="n">
        <v>3</v>
      </c>
      <c r="F2217" s="37" t="n">
        <v>2</v>
      </c>
      <c r="G2217" s="37" t="n">
        <v>4</v>
      </c>
      <c r="H2217" s="37" t="n">
        <v>9</v>
      </c>
      <c r="I2217" s="37" t="str">
        <f aca="false">IFERROR(VLOOKUP(A2217,Employees!$A$2:$I$1501,9,FALSE()),"Unknown")</f>
        <v>Customer Support</v>
      </c>
    </row>
    <row r="2218" customFormat="false" ht="15" hidden="false" customHeight="false" outlineLevel="0" collapsed="false">
      <c r="A2218" s="37" t="s">
        <v>1884</v>
      </c>
      <c r="B2218" s="37" t="n">
        <v>2026</v>
      </c>
      <c r="C2218" s="37" t="n">
        <v>4</v>
      </c>
      <c r="D2218" s="37" t="n">
        <v>3</v>
      </c>
      <c r="E2218" s="37" t="n">
        <v>4</v>
      </c>
      <c r="F2218" s="37" t="n">
        <v>4</v>
      </c>
      <c r="G2218" s="37" t="n">
        <v>4</v>
      </c>
      <c r="H2218" s="37" t="n">
        <v>9</v>
      </c>
      <c r="I2218" s="37" t="str">
        <f aca="false">IFERROR(VLOOKUP(A2218,Employees!$A$2:$I$1501,9,FALSE()),"Unknown")</f>
        <v>Engineering</v>
      </c>
    </row>
    <row r="2219" customFormat="false" ht="15" hidden="false" customHeight="false" outlineLevel="0" collapsed="false">
      <c r="A2219" s="37" t="s">
        <v>968</v>
      </c>
      <c r="B2219" s="37" t="n">
        <v>2026</v>
      </c>
      <c r="C2219" s="37" t="n">
        <v>3</v>
      </c>
      <c r="D2219" s="37" t="n">
        <v>3</v>
      </c>
      <c r="E2219" s="37" t="n">
        <v>4</v>
      </c>
      <c r="F2219" s="37" t="n">
        <v>3</v>
      </c>
      <c r="G2219" s="37" t="n">
        <v>2</v>
      </c>
      <c r="H2219" s="37" t="n">
        <v>10</v>
      </c>
      <c r="I2219" s="37" t="str">
        <f aca="false">IFERROR(VLOOKUP(A2219,Employees!$A$2:$I$1501,9,FALSE()),"Unknown")</f>
        <v>Engineering</v>
      </c>
    </row>
    <row r="2220" customFormat="false" ht="15" hidden="false" customHeight="false" outlineLevel="0" collapsed="false">
      <c r="A2220" s="37" t="s">
        <v>1723</v>
      </c>
      <c r="B2220" s="37" t="n">
        <v>2026</v>
      </c>
      <c r="C2220" s="37" t="n">
        <v>4</v>
      </c>
      <c r="D2220" s="37" t="n">
        <v>3</v>
      </c>
      <c r="E2220" s="37" t="n">
        <v>3</v>
      </c>
      <c r="F2220" s="37" t="n">
        <v>4</v>
      </c>
      <c r="G2220" s="37" t="n">
        <v>2</v>
      </c>
      <c r="H2220" s="37" t="n">
        <v>7</v>
      </c>
      <c r="I2220" s="37" t="str">
        <f aca="false">IFERROR(VLOOKUP(A2220,Employees!$A$2:$I$1501,9,FALSE()),"Unknown")</f>
        <v>Finance</v>
      </c>
    </row>
    <row r="2221" customFormat="false" ht="15" hidden="false" customHeight="false" outlineLevel="0" collapsed="false">
      <c r="A2221" s="37" t="s">
        <v>720</v>
      </c>
      <c r="B2221" s="37" t="n">
        <v>2026</v>
      </c>
      <c r="C2221" s="37" t="n">
        <v>4</v>
      </c>
      <c r="D2221" s="37" t="n">
        <v>4</v>
      </c>
      <c r="E2221" s="37" t="n">
        <v>2</v>
      </c>
      <c r="F2221" s="37" t="n">
        <v>4</v>
      </c>
      <c r="G2221" s="37" t="n">
        <v>3</v>
      </c>
      <c r="H2221" s="37" t="n">
        <v>6</v>
      </c>
      <c r="I2221" s="37" t="str">
        <f aca="false">IFERROR(VLOOKUP(A2221,Employees!$A$2:$I$1501,9,FALSE()),"Unknown")</f>
        <v>Legal &amp; Compliance</v>
      </c>
    </row>
    <row r="2222" customFormat="false" ht="15" hidden="false" customHeight="false" outlineLevel="0" collapsed="false">
      <c r="A2222" s="37" t="s">
        <v>1733</v>
      </c>
      <c r="B2222" s="37" t="n">
        <v>2026</v>
      </c>
      <c r="C2222" s="37" t="n">
        <v>2</v>
      </c>
      <c r="D2222" s="37" t="n">
        <v>5</v>
      </c>
      <c r="E2222" s="37" t="n">
        <v>3</v>
      </c>
      <c r="F2222" s="37" t="n">
        <v>4</v>
      </c>
      <c r="G2222" s="37" t="n">
        <v>3</v>
      </c>
      <c r="H2222" s="37" t="n">
        <v>4</v>
      </c>
      <c r="I2222" s="37" t="str">
        <f aca="false">IFERROR(VLOOKUP(A2222,Employees!$A$2:$I$1501,9,FALSE()),"Unknown")</f>
        <v>Engineering</v>
      </c>
    </row>
    <row r="2223" customFormat="false" ht="15" hidden="false" customHeight="false" outlineLevel="0" collapsed="false">
      <c r="A2223" s="37" t="s">
        <v>427</v>
      </c>
      <c r="B2223" s="37" t="n">
        <v>2026</v>
      </c>
      <c r="C2223" s="37" t="n">
        <v>4</v>
      </c>
      <c r="D2223" s="37" t="n">
        <v>2</v>
      </c>
      <c r="E2223" s="37" t="n">
        <v>5</v>
      </c>
      <c r="F2223" s="37" t="n">
        <v>5</v>
      </c>
      <c r="G2223" s="37" t="n">
        <v>3</v>
      </c>
      <c r="H2223" s="37" t="n">
        <v>7</v>
      </c>
      <c r="I2223" s="37" t="str">
        <f aca="false">IFERROR(VLOOKUP(A2223,Employees!$A$2:$I$1501,9,FALSE()),"Unknown")</f>
        <v>Data &amp; AI</v>
      </c>
    </row>
    <row r="2224" customFormat="false" ht="15" hidden="false" customHeight="false" outlineLevel="0" collapsed="false">
      <c r="A2224" s="37" t="s">
        <v>1875</v>
      </c>
      <c r="B2224" s="37" t="n">
        <v>2026</v>
      </c>
      <c r="C2224" s="37" t="n">
        <v>1</v>
      </c>
      <c r="D2224" s="37" t="n">
        <v>2</v>
      </c>
      <c r="E2224" s="37" t="n">
        <v>4</v>
      </c>
      <c r="F2224" s="37" t="n">
        <v>5</v>
      </c>
      <c r="G2224" s="37" t="n">
        <v>3</v>
      </c>
      <c r="H2224" s="37" t="n">
        <v>6</v>
      </c>
      <c r="I2224" s="37" t="str">
        <f aca="false">IFERROR(VLOOKUP(A2224,Employees!$A$2:$I$1501,9,FALSE()),"Unknown")</f>
        <v>Engineering</v>
      </c>
    </row>
    <row r="2225" customFormat="false" ht="15" hidden="false" customHeight="false" outlineLevel="0" collapsed="false">
      <c r="A2225" s="37" t="s">
        <v>1702</v>
      </c>
      <c r="B2225" s="37" t="n">
        <v>2026</v>
      </c>
      <c r="C2225" s="37" t="n">
        <v>2</v>
      </c>
      <c r="D2225" s="37" t="n">
        <v>2</v>
      </c>
      <c r="E2225" s="37" t="n">
        <v>4</v>
      </c>
      <c r="F2225" s="37" t="n">
        <v>4</v>
      </c>
      <c r="G2225" s="37" t="n">
        <v>2</v>
      </c>
      <c r="H2225" s="37" t="n">
        <v>8</v>
      </c>
      <c r="I2225" s="37" t="str">
        <f aca="false">IFERROR(VLOOKUP(A2225,Employees!$A$2:$I$1501,9,FALSE()),"Unknown")</f>
        <v>Finance</v>
      </c>
    </row>
    <row r="2226" customFormat="false" ht="15" hidden="false" customHeight="false" outlineLevel="0" collapsed="false">
      <c r="A2226" s="37" t="s">
        <v>1277</v>
      </c>
      <c r="B2226" s="37" t="n">
        <v>2026</v>
      </c>
      <c r="C2226" s="37" t="n">
        <v>5</v>
      </c>
      <c r="D2226" s="37" t="n">
        <v>3</v>
      </c>
      <c r="E2226" s="37" t="n">
        <v>3</v>
      </c>
      <c r="F2226" s="37" t="n">
        <v>4</v>
      </c>
      <c r="G2226" s="37" t="n">
        <v>5</v>
      </c>
      <c r="H2226" s="37" t="n">
        <v>10</v>
      </c>
      <c r="I2226" s="37" t="str">
        <f aca="false">IFERROR(VLOOKUP(A2226,Employees!$A$2:$I$1501,9,FALSE()),"Unknown")</f>
        <v>Engineering</v>
      </c>
    </row>
    <row r="2227" customFormat="false" ht="15" hidden="false" customHeight="false" outlineLevel="0" collapsed="false">
      <c r="A2227" s="37" t="s">
        <v>1483</v>
      </c>
      <c r="B2227" s="37" t="n">
        <v>2026</v>
      </c>
      <c r="C2227" s="37" t="n">
        <v>3</v>
      </c>
      <c r="D2227" s="37" t="n">
        <v>3</v>
      </c>
      <c r="E2227" s="37" t="n">
        <v>2</v>
      </c>
      <c r="F2227" s="37" t="n">
        <v>2</v>
      </c>
      <c r="G2227" s="37" t="n">
        <v>4</v>
      </c>
      <c r="H2227" s="37" t="n">
        <v>7</v>
      </c>
      <c r="I2227" s="37" t="str">
        <f aca="false">IFERROR(VLOOKUP(A2227,Employees!$A$2:$I$1501,9,FALSE()),"Unknown")</f>
        <v>Operations</v>
      </c>
    </row>
    <row r="2228" customFormat="false" ht="15" hidden="false" customHeight="false" outlineLevel="0" collapsed="false">
      <c r="A2228" s="37" t="s">
        <v>838</v>
      </c>
      <c r="B2228" s="37" t="n">
        <v>2026</v>
      </c>
      <c r="C2228" s="37" t="n">
        <v>4</v>
      </c>
      <c r="D2228" s="37" t="n">
        <v>3</v>
      </c>
      <c r="E2228" s="37" t="n">
        <v>4</v>
      </c>
      <c r="F2228" s="37" t="n">
        <v>4</v>
      </c>
      <c r="G2228" s="37" t="n">
        <v>4</v>
      </c>
      <c r="H2228" s="37" t="n">
        <v>10</v>
      </c>
      <c r="I2228" s="37" t="str">
        <f aca="false">IFERROR(VLOOKUP(A2228,Employees!$A$2:$I$1501,9,FALSE()),"Unknown")</f>
        <v>Customer Support</v>
      </c>
    </row>
    <row r="2229" customFormat="false" ht="15" hidden="false" customHeight="false" outlineLevel="0" collapsed="false">
      <c r="A2229" s="37" t="s">
        <v>777</v>
      </c>
      <c r="B2229" s="37" t="n">
        <v>2026</v>
      </c>
      <c r="C2229" s="37" t="n">
        <v>4</v>
      </c>
      <c r="D2229" s="37" t="n">
        <v>3</v>
      </c>
      <c r="E2229" s="37" t="n">
        <v>4</v>
      </c>
      <c r="F2229" s="37" t="n">
        <v>3</v>
      </c>
      <c r="G2229" s="37" t="n">
        <v>5</v>
      </c>
      <c r="H2229" s="37" t="n">
        <v>6</v>
      </c>
      <c r="I2229" s="37" t="str">
        <f aca="false">IFERROR(VLOOKUP(A2229,Employees!$A$2:$I$1501,9,FALSE()),"Unknown")</f>
        <v>Human Resources</v>
      </c>
    </row>
    <row r="2230" customFormat="false" ht="15" hidden="false" customHeight="false" outlineLevel="0" collapsed="false">
      <c r="A2230" s="37" t="s">
        <v>1435</v>
      </c>
      <c r="B2230" s="37" t="n">
        <v>2026</v>
      </c>
      <c r="C2230" s="37" t="n">
        <v>3</v>
      </c>
      <c r="D2230" s="37" t="n">
        <v>3</v>
      </c>
      <c r="E2230" s="37" t="n">
        <v>4</v>
      </c>
      <c r="F2230" s="37" t="n">
        <v>4</v>
      </c>
      <c r="G2230" s="37" t="n">
        <v>3</v>
      </c>
      <c r="H2230" s="37" t="n">
        <v>10</v>
      </c>
      <c r="I2230" s="37" t="str">
        <f aca="false">IFERROR(VLOOKUP(A2230,Employees!$A$2:$I$1501,9,FALSE()),"Unknown")</f>
        <v>Engineering</v>
      </c>
    </row>
    <row r="2231" customFormat="false" ht="15" hidden="false" customHeight="false" outlineLevel="0" collapsed="false">
      <c r="A2231" s="37" t="s">
        <v>764</v>
      </c>
      <c r="B2231" s="37" t="n">
        <v>2026</v>
      </c>
      <c r="C2231" s="37" t="n">
        <v>4</v>
      </c>
      <c r="D2231" s="37" t="n">
        <v>3</v>
      </c>
      <c r="E2231" s="37" t="n">
        <v>5</v>
      </c>
      <c r="F2231" s="37" t="n">
        <v>3</v>
      </c>
      <c r="G2231" s="37" t="n">
        <v>5</v>
      </c>
      <c r="H2231" s="37" t="n">
        <v>3</v>
      </c>
      <c r="I2231" s="37" t="str">
        <f aca="false">IFERROR(VLOOKUP(A2231,Employees!$A$2:$I$1501,9,FALSE()),"Unknown")</f>
        <v>Customer Support</v>
      </c>
    </row>
    <row r="2232" customFormat="false" ht="15" hidden="false" customHeight="false" outlineLevel="0" collapsed="false">
      <c r="A2232" s="37" t="s">
        <v>1203</v>
      </c>
      <c r="B2232" s="37" t="n">
        <v>2026</v>
      </c>
      <c r="C2232" s="37" t="n">
        <v>3</v>
      </c>
      <c r="D2232" s="37" t="n">
        <v>2</v>
      </c>
      <c r="E2232" s="37" t="n">
        <v>2</v>
      </c>
      <c r="F2232" s="37" t="n">
        <v>4</v>
      </c>
      <c r="G2232" s="37" t="n">
        <v>4</v>
      </c>
      <c r="H2232" s="37" t="n">
        <v>6</v>
      </c>
      <c r="I2232" s="37" t="str">
        <f aca="false">IFERROR(VLOOKUP(A2232,Employees!$A$2:$I$1501,9,FALSE()),"Unknown")</f>
        <v>Marketing</v>
      </c>
    </row>
    <row r="2233" customFormat="false" ht="15" hidden="false" customHeight="false" outlineLevel="0" collapsed="false">
      <c r="A2233" s="37" t="s">
        <v>773</v>
      </c>
      <c r="B2233" s="37" t="n">
        <v>2026</v>
      </c>
      <c r="C2233" s="37" t="n">
        <v>5</v>
      </c>
      <c r="D2233" s="37" t="n">
        <v>4</v>
      </c>
      <c r="E2233" s="37" t="n">
        <v>3</v>
      </c>
      <c r="F2233" s="37" t="n">
        <v>2</v>
      </c>
      <c r="G2233" s="37" t="n">
        <v>4</v>
      </c>
      <c r="H2233" s="37" t="n">
        <v>6</v>
      </c>
      <c r="I2233" s="37" t="str">
        <f aca="false">IFERROR(VLOOKUP(A2233,Employees!$A$2:$I$1501,9,FALSE()),"Unknown")</f>
        <v>Finance</v>
      </c>
    </row>
    <row r="2234" customFormat="false" ht="15" hidden="false" customHeight="false" outlineLevel="0" collapsed="false">
      <c r="A2234" s="37" t="s">
        <v>610</v>
      </c>
      <c r="B2234" s="37" t="n">
        <v>2026</v>
      </c>
      <c r="C2234" s="37" t="n">
        <v>4</v>
      </c>
      <c r="D2234" s="37" t="n">
        <v>4</v>
      </c>
      <c r="E2234" s="37" t="n">
        <v>3</v>
      </c>
      <c r="F2234" s="37" t="n">
        <v>5</v>
      </c>
      <c r="G2234" s="37" t="n">
        <v>3</v>
      </c>
      <c r="H2234" s="37" t="n">
        <v>9</v>
      </c>
      <c r="I2234" s="37" t="str">
        <f aca="false">IFERROR(VLOOKUP(A2234,Employees!$A$2:$I$1501,9,FALSE()),"Unknown")</f>
        <v>Engineering</v>
      </c>
    </row>
    <row r="2235" customFormat="false" ht="15" hidden="false" customHeight="false" outlineLevel="0" collapsed="false">
      <c r="A2235" s="37" t="s">
        <v>1528</v>
      </c>
      <c r="B2235" s="37" t="n">
        <v>2026</v>
      </c>
      <c r="C2235" s="37" t="n">
        <v>4</v>
      </c>
      <c r="D2235" s="37" t="n">
        <v>4</v>
      </c>
      <c r="E2235" s="37" t="n">
        <v>5</v>
      </c>
      <c r="F2235" s="37" t="n">
        <v>3</v>
      </c>
      <c r="G2235" s="37" t="n">
        <v>3</v>
      </c>
      <c r="H2235" s="37" t="n">
        <v>7</v>
      </c>
      <c r="I2235" s="37" t="str">
        <f aca="false">IFERROR(VLOOKUP(A2235,Employees!$A$2:$I$1501,9,FALSE()),"Unknown")</f>
        <v>Finance</v>
      </c>
    </row>
    <row r="2236" customFormat="false" ht="15" hidden="false" customHeight="false" outlineLevel="0" collapsed="false">
      <c r="A2236" s="37" t="s">
        <v>1770</v>
      </c>
      <c r="B2236" s="37" t="n">
        <v>2026</v>
      </c>
      <c r="C2236" s="37" t="n">
        <v>5</v>
      </c>
      <c r="D2236" s="37" t="n">
        <v>5</v>
      </c>
      <c r="E2236" s="37" t="n">
        <v>3</v>
      </c>
      <c r="F2236" s="37" t="n">
        <v>3</v>
      </c>
      <c r="G2236" s="37" t="n">
        <v>4</v>
      </c>
      <c r="H2236" s="37" t="n">
        <v>8</v>
      </c>
      <c r="I2236" s="37" t="str">
        <f aca="false">IFERROR(VLOOKUP(A2236,Employees!$A$2:$I$1501,9,FALSE()),"Unknown")</f>
        <v>Data &amp; AI</v>
      </c>
    </row>
    <row r="2237" customFormat="false" ht="15" hidden="false" customHeight="false" outlineLevel="0" collapsed="false">
      <c r="A2237" s="37" t="s">
        <v>1524</v>
      </c>
      <c r="B2237" s="37" t="n">
        <v>2026</v>
      </c>
      <c r="C2237" s="37" t="n">
        <v>4</v>
      </c>
      <c r="D2237" s="37" t="n">
        <v>4</v>
      </c>
      <c r="E2237" s="37" t="n">
        <v>4</v>
      </c>
      <c r="F2237" s="37" t="n">
        <v>5</v>
      </c>
      <c r="G2237" s="37" t="n">
        <v>3</v>
      </c>
      <c r="H2237" s="37" t="n">
        <v>6</v>
      </c>
      <c r="I2237" s="37" t="str">
        <f aca="false">IFERROR(VLOOKUP(A2237,Employees!$A$2:$I$1501,9,FALSE()),"Unknown")</f>
        <v>Customer Support</v>
      </c>
    </row>
    <row r="2238" customFormat="false" ht="15" hidden="false" customHeight="false" outlineLevel="0" collapsed="false">
      <c r="A2238" s="37" t="s">
        <v>1512</v>
      </c>
      <c r="B2238" s="37" t="n">
        <v>2026</v>
      </c>
      <c r="C2238" s="37" t="n">
        <v>3</v>
      </c>
      <c r="D2238" s="37" t="n">
        <v>3</v>
      </c>
      <c r="E2238" s="37" t="n">
        <v>3</v>
      </c>
      <c r="F2238" s="37" t="n">
        <v>4</v>
      </c>
      <c r="G2238" s="37" t="n">
        <v>5</v>
      </c>
      <c r="H2238" s="37" t="n">
        <v>5</v>
      </c>
      <c r="I2238" s="37" t="str">
        <f aca="false">IFERROR(VLOOKUP(A2238,Employees!$A$2:$I$1501,9,FALSE()),"Unknown")</f>
        <v>Sales</v>
      </c>
    </row>
    <row r="2239" customFormat="false" ht="15" hidden="false" customHeight="false" outlineLevel="0" collapsed="false">
      <c r="A2239" s="37" t="s">
        <v>1321</v>
      </c>
      <c r="B2239" s="37" t="n">
        <v>2026</v>
      </c>
      <c r="C2239" s="37" t="n">
        <v>4</v>
      </c>
      <c r="D2239" s="37" t="n">
        <v>3</v>
      </c>
      <c r="E2239" s="37" t="n">
        <v>4</v>
      </c>
      <c r="F2239" s="37" t="n">
        <v>5</v>
      </c>
      <c r="G2239" s="37" t="n">
        <v>3</v>
      </c>
      <c r="H2239" s="37" t="n">
        <v>10</v>
      </c>
      <c r="I2239" s="37" t="str">
        <f aca="false">IFERROR(VLOOKUP(A2239,Employees!$A$2:$I$1501,9,FALSE()),"Unknown")</f>
        <v>Data &amp; AI</v>
      </c>
    </row>
    <row r="2240" customFormat="false" ht="15" hidden="false" customHeight="false" outlineLevel="0" collapsed="false">
      <c r="A2240" s="37" t="s">
        <v>534</v>
      </c>
      <c r="B2240" s="37" t="n">
        <v>2026</v>
      </c>
      <c r="C2240" s="37" t="n">
        <v>3</v>
      </c>
      <c r="D2240" s="37" t="n">
        <v>3</v>
      </c>
      <c r="E2240" s="37" t="n">
        <v>3</v>
      </c>
      <c r="F2240" s="37" t="n">
        <v>4</v>
      </c>
      <c r="G2240" s="37" t="n">
        <v>3</v>
      </c>
      <c r="H2240" s="37" t="n">
        <v>9</v>
      </c>
      <c r="I2240" s="37" t="str">
        <f aca="false">IFERROR(VLOOKUP(A2240,Employees!$A$2:$I$1501,9,FALSE()),"Unknown")</f>
        <v>Engineering</v>
      </c>
    </row>
    <row r="2241" customFormat="false" ht="15" hidden="false" customHeight="false" outlineLevel="0" collapsed="false">
      <c r="A2241" s="37" t="s">
        <v>1206</v>
      </c>
      <c r="B2241" s="37" t="n">
        <v>2026</v>
      </c>
      <c r="C2241" s="37" t="n">
        <v>1</v>
      </c>
      <c r="D2241" s="37" t="n">
        <v>2</v>
      </c>
      <c r="E2241" s="37" t="n">
        <v>5</v>
      </c>
      <c r="F2241" s="37" t="n">
        <v>2</v>
      </c>
      <c r="G2241" s="37" t="n">
        <v>3</v>
      </c>
      <c r="H2241" s="37" t="n">
        <v>8</v>
      </c>
      <c r="I2241" s="37" t="str">
        <f aca="false">IFERROR(VLOOKUP(A2241,Employees!$A$2:$I$1501,9,FALSE()),"Unknown")</f>
        <v>Engineering</v>
      </c>
    </row>
    <row r="2242" customFormat="false" ht="15" hidden="false" customHeight="false" outlineLevel="0" collapsed="false">
      <c r="A2242" s="37" t="s">
        <v>1794</v>
      </c>
      <c r="B2242" s="37" t="n">
        <v>2026</v>
      </c>
      <c r="C2242" s="37" t="n">
        <v>4</v>
      </c>
      <c r="D2242" s="37" t="n">
        <v>3</v>
      </c>
      <c r="E2242" s="37" t="n">
        <v>4</v>
      </c>
      <c r="F2242" s="37" t="n">
        <v>4</v>
      </c>
      <c r="G2242" s="37" t="n">
        <v>3</v>
      </c>
      <c r="H2242" s="37" t="n">
        <v>9</v>
      </c>
      <c r="I2242" s="37" t="str">
        <f aca="false">IFERROR(VLOOKUP(A2242,Employees!$A$2:$I$1501,9,FALSE()),"Unknown")</f>
        <v>Customer Support</v>
      </c>
    </row>
    <row r="2243" customFormat="false" ht="15" hidden="false" customHeight="false" outlineLevel="0" collapsed="false">
      <c r="A2243" s="37" t="s">
        <v>1000</v>
      </c>
      <c r="B2243" s="37" t="n">
        <v>2026</v>
      </c>
      <c r="C2243" s="37" t="n">
        <v>4</v>
      </c>
      <c r="D2243" s="37" t="n">
        <v>5</v>
      </c>
      <c r="E2243" s="37" t="n">
        <v>4</v>
      </c>
      <c r="F2243" s="37" t="n">
        <v>5</v>
      </c>
      <c r="G2243" s="37" t="n">
        <v>4</v>
      </c>
      <c r="H2243" s="37" t="n">
        <v>6</v>
      </c>
      <c r="I2243" s="37" t="str">
        <f aca="false">IFERROR(VLOOKUP(A2243,Employees!$A$2:$I$1501,9,FALSE()),"Unknown")</f>
        <v>Legal &amp; Compliance</v>
      </c>
    </row>
    <row r="2244" customFormat="false" ht="15" hidden="false" customHeight="false" outlineLevel="0" collapsed="false">
      <c r="A2244" s="37" t="s">
        <v>1728</v>
      </c>
      <c r="B2244" s="37" t="n">
        <v>2026</v>
      </c>
      <c r="C2244" s="37" t="n">
        <v>3</v>
      </c>
      <c r="D2244" s="37" t="n">
        <v>5</v>
      </c>
      <c r="E2244" s="37" t="n">
        <v>3</v>
      </c>
      <c r="F2244" s="37" t="n">
        <v>2</v>
      </c>
      <c r="G2244" s="37" t="n">
        <v>4</v>
      </c>
      <c r="H2244" s="37" t="n">
        <v>7</v>
      </c>
      <c r="I2244" s="37" t="str">
        <f aca="false">IFERROR(VLOOKUP(A2244,Employees!$A$2:$I$1501,9,FALSE()),"Unknown")</f>
        <v>Customer Support</v>
      </c>
    </row>
    <row r="2245" customFormat="false" ht="15" hidden="false" customHeight="false" outlineLevel="0" collapsed="false">
      <c r="A2245" s="37" t="s">
        <v>1138</v>
      </c>
      <c r="B2245" s="37" t="n">
        <v>2026</v>
      </c>
      <c r="C2245" s="37" t="n">
        <v>5</v>
      </c>
      <c r="D2245" s="37" t="n">
        <v>4</v>
      </c>
      <c r="E2245" s="37" t="n">
        <v>4</v>
      </c>
      <c r="F2245" s="37" t="n">
        <v>3</v>
      </c>
      <c r="G2245" s="37" t="n">
        <v>4</v>
      </c>
      <c r="H2245" s="37" t="n">
        <v>8</v>
      </c>
      <c r="I2245" s="37" t="str">
        <f aca="false">IFERROR(VLOOKUP(A2245,Employees!$A$2:$I$1501,9,FALSE()),"Unknown")</f>
        <v>Legal &amp; Compliance</v>
      </c>
    </row>
    <row r="2246" customFormat="false" ht="15" hidden="false" customHeight="false" outlineLevel="0" collapsed="false">
      <c r="A2246" s="37" t="s">
        <v>788</v>
      </c>
      <c r="B2246" s="37" t="n">
        <v>2026</v>
      </c>
      <c r="C2246" s="37" t="n">
        <v>5</v>
      </c>
      <c r="D2246" s="37" t="n">
        <v>4</v>
      </c>
      <c r="E2246" s="37" t="n">
        <v>3</v>
      </c>
      <c r="F2246" s="37" t="n">
        <v>5</v>
      </c>
      <c r="G2246" s="37" t="n">
        <v>3</v>
      </c>
      <c r="H2246" s="37" t="n">
        <v>6</v>
      </c>
      <c r="I2246" s="37" t="str">
        <f aca="false">IFERROR(VLOOKUP(A2246,Employees!$A$2:$I$1501,9,FALSE()),"Unknown")</f>
        <v>Legal &amp; Compliance</v>
      </c>
    </row>
    <row r="2247" customFormat="false" ht="15" hidden="false" customHeight="false" outlineLevel="0" collapsed="false">
      <c r="A2247" s="37" t="s">
        <v>880</v>
      </c>
      <c r="B2247" s="37" t="n">
        <v>2026</v>
      </c>
      <c r="C2247" s="37" t="n">
        <v>4</v>
      </c>
      <c r="D2247" s="37" t="n">
        <v>3</v>
      </c>
      <c r="E2247" s="37" t="n">
        <v>4</v>
      </c>
      <c r="F2247" s="37" t="n">
        <v>3</v>
      </c>
      <c r="G2247" s="37" t="n">
        <v>5</v>
      </c>
      <c r="H2247" s="37" t="n">
        <v>10</v>
      </c>
      <c r="I2247" s="37" t="str">
        <f aca="false">IFERROR(VLOOKUP(A2247,Employees!$A$2:$I$1501,9,FALSE()),"Unknown")</f>
        <v>Engineering</v>
      </c>
    </row>
    <row r="2248" customFormat="false" ht="15" hidden="false" customHeight="false" outlineLevel="0" collapsed="false">
      <c r="A2248" s="37" t="s">
        <v>1331</v>
      </c>
      <c r="B2248" s="37" t="n">
        <v>2026</v>
      </c>
      <c r="C2248" s="37" t="n">
        <v>4</v>
      </c>
      <c r="D2248" s="37" t="n">
        <v>4</v>
      </c>
      <c r="E2248" s="37" t="n">
        <v>2</v>
      </c>
      <c r="F2248" s="37" t="n">
        <v>4</v>
      </c>
      <c r="G2248" s="37" t="n">
        <v>4</v>
      </c>
      <c r="H2248" s="37" t="n">
        <v>10</v>
      </c>
      <c r="I2248" s="37" t="str">
        <f aca="false">IFERROR(VLOOKUP(A2248,Employees!$A$2:$I$1501,9,FALSE()),"Unknown")</f>
        <v>Operations</v>
      </c>
    </row>
    <row r="2249" customFormat="false" ht="15" hidden="false" customHeight="false" outlineLevel="0" collapsed="false">
      <c r="A2249" s="37" t="s">
        <v>1155</v>
      </c>
      <c r="B2249" s="37" t="n">
        <v>2026</v>
      </c>
      <c r="C2249" s="37" t="n">
        <v>3</v>
      </c>
      <c r="D2249" s="37" t="n">
        <v>4</v>
      </c>
      <c r="E2249" s="37" t="n">
        <v>4</v>
      </c>
      <c r="F2249" s="37" t="n">
        <v>1</v>
      </c>
      <c r="G2249" s="37" t="n">
        <v>3</v>
      </c>
      <c r="H2249" s="37" t="n">
        <v>5</v>
      </c>
      <c r="I2249" s="37" t="str">
        <f aca="false">IFERROR(VLOOKUP(A2249,Employees!$A$2:$I$1501,9,FALSE()),"Unknown")</f>
        <v>Finance</v>
      </c>
    </row>
    <row r="2250" customFormat="false" ht="15" hidden="false" customHeight="false" outlineLevel="0" collapsed="false">
      <c r="A2250" s="37" t="s">
        <v>381</v>
      </c>
      <c r="B2250" s="37" t="n">
        <v>2026</v>
      </c>
      <c r="C2250" s="37" t="n">
        <v>3</v>
      </c>
      <c r="D2250" s="37" t="n">
        <v>5</v>
      </c>
      <c r="E2250" s="37" t="n">
        <v>4</v>
      </c>
      <c r="F2250" s="37" t="n">
        <v>3</v>
      </c>
      <c r="G2250" s="37" t="n">
        <v>3</v>
      </c>
      <c r="H2250" s="37" t="n">
        <v>9</v>
      </c>
      <c r="I2250" s="37" t="str">
        <f aca="false">IFERROR(VLOOKUP(A2250,Employees!$A$2:$I$1501,9,FALSE()),"Unknown")</f>
        <v>Data &amp; AI</v>
      </c>
    </row>
    <row r="2251" customFormat="false" ht="15" hidden="false" customHeight="false" outlineLevel="0" collapsed="false">
      <c r="A2251" s="37" t="s">
        <v>425</v>
      </c>
      <c r="B2251" s="37" t="n">
        <v>2026</v>
      </c>
      <c r="C2251" s="37" t="n">
        <v>3</v>
      </c>
      <c r="D2251" s="37" t="n">
        <v>4</v>
      </c>
      <c r="E2251" s="37" t="n">
        <v>3</v>
      </c>
      <c r="F2251" s="37" t="n">
        <v>3</v>
      </c>
      <c r="G2251" s="37" t="n">
        <v>3</v>
      </c>
      <c r="H2251" s="37" t="n">
        <v>6</v>
      </c>
      <c r="I2251" s="37" t="str">
        <f aca="false">IFERROR(VLOOKUP(A2251,Employees!$A$2:$I$1501,9,FALSE()),"Unknown")</f>
        <v>Data &amp; AI</v>
      </c>
    </row>
    <row r="2252" customFormat="false" ht="15" hidden="false" customHeight="false" outlineLevel="0" collapsed="false">
      <c r="A2252" s="37" t="s">
        <v>553</v>
      </c>
      <c r="B2252" s="37" t="n">
        <v>2026</v>
      </c>
      <c r="C2252" s="37" t="n">
        <v>5</v>
      </c>
      <c r="D2252" s="37" t="n">
        <v>3</v>
      </c>
      <c r="E2252" s="37" t="n">
        <v>3</v>
      </c>
      <c r="F2252" s="37" t="n">
        <v>3</v>
      </c>
      <c r="G2252" s="37" t="n">
        <v>3</v>
      </c>
      <c r="H2252" s="37" t="n">
        <v>8</v>
      </c>
      <c r="I2252" s="37" t="str">
        <f aca="false">IFERROR(VLOOKUP(A2252,Employees!$A$2:$I$1501,9,FALSE()),"Unknown")</f>
        <v>Engineering</v>
      </c>
    </row>
    <row r="2253" customFormat="false" ht="15" hidden="false" customHeight="false" outlineLevel="0" collapsed="false">
      <c r="A2253" s="37" t="s">
        <v>1234</v>
      </c>
      <c r="B2253" s="37" t="n">
        <v>2026</v>
      </c>
      <c r="C2253" s="37" t="n">
        <v>5</v>
      </c>
      <c r="D2253" s="37" t="n">
        <v>3</v>
      </c>
      <c r="E2253" s="37" t="n">
        <v>4</v>
      </c>
      <c r="F2253" s="37" t="n">
        <v>2</v>
      </c>
      <c r="G2253" s="37" t="n">
        <v>3</v>
      </c>
      <c r="H2253" s="37" t="n">
        <v>10</v>
      </c>
      <c r="I2253" s="37" t="str">
        <f aca="false">IFERROR(VLOOKUP(A2253,Employees!$A$2:$I$1501,9,FALSE()),"Unknown")</f>
        <v>Human Resources</v>
      </c>
    </row>
    <row r="2254" customFormat="false" ht="15" hidden="false" customHeight="false" outlineLevel="0" collapsed="false">
      <c r="A2254" s="37" t="s">
        <v>1590</v>
      </c>
      <c r="B2254" s="37" t="n">
        <v>2026</v>
      </c>
      <c r="C2254" s="37" t="n">
        <v>3</v>
      </c>
      <c r="D2254" s="37" t="n">
        <v>4</v>
      </c>
      <c r="E2254" s="37" t="n">
        <v>2</v>
      </c>
      <c r="F2254" s="37" t="n">
        <v>3</v>
      </c>
      <c r="G2254" s="37" t="n">
        <v>5</v>
      </c>
      <c r="H2254" s="37" t="n">
        <v>9</v>
      </c>
      <c r="I2254" s="37" t="str">
        <f aca="false">IFERROR(VLOOKUP(A2254,Employees!$A$2:$I$1501,9,FALSE()),"Unknown")</f>
        <v>Data &amp; AI</v>
      </c>
    </row>
    <row r="2255" customFormat="false" ht="15" hidden="false" customHeight="false" outlineLevel="0" collapsed="false">
      <c r="A2255" s="37" t="s">
        <v>1709</v>
      </c>
      <c r="B2255" s="37" t="n">
        <v>2026</v>
      </c>
      <c r="C2255" s="37" t="n">
        <v>2</v>
      </c>
      <c r="D2255" s="37" t="n">
        <v>5</v>
      </c>
      <c r="E2255" s="37" t="n">
        <v>3</v>
      </c>
      <c r="F2255" s="37" t="n">
        <v>5</v>
      </c>
      <c r="G2255" s="37" t="n">
        <v>3</v>
      </c>
      <c r="H2255" s="37" t="n">
        <v>5</v>
      </c>
      <c r="I2255" s="37" t="str">
        <f aca="false">IFERROR(VLOOKUP(A2255,Employees!$A$2:$I$1501,9,FALSE()),"Unknown")</f>
        <v>Engineering</v>
      </c>
    </row>
    <row r="2256" customFormat="false" ht="15" hidden="false" customHeight="false" outlineLevel="0" collapsed="false">
      <c r="A2256" s="37" t="s">
        <v>1464</v>
      </c>
      <c r="B2256" s="37" t="n">
        <v>2026</v>
      </c>
      <c r="C2256" s="37" t="n">
        <v>3</v>
      </c>
      <c r="D2256" s="37" t="n">
        <v>3</v>
      </c>
      <c r="E2256" s="37" t="n">
        <v>3</v>
      </c>
      <c r="F2256" s="37" t="n">
        <v>4</v>
      </c>
      <c r="G2256" s="37" t="n">
        <v>4</v>
      </c>
      <c r="H2256" s="37" t="n">
        <v>10</v>
      </c>
      <c r="I2256" s="37" t="str">
        <f aca="false">IFERROR(VLOOKUP(A2256,Employees!$A$2:$I$1501,9,FALSE()),"Unknown")</f>
        <v>Engineering</v>
      </c>
    </row>
    <row r="2257" customFormat="false" ht="15" hidden="false" customHeight="false" outlineLevel="0" collapsed="false">
      <c r="A2257" s="37" t="s">
        <v>1689</v>
      </c>
      <c r="B2257" s="37" t="n">
        <v>2026</v>
      </c>
      <c r="C2257" s="37" t="n">
        <v>4</v>
      </c>
      <c r="D2257" s="37" t="n">
        <v>4</v>
      </c>
      <c r="E2257" s="37" t="n">
        <v>3</v>
      </c>
      <c r="F2257" s="37" t="n">
        <v>3</v>
      </c>
      <c r="G2257" s="37" t="n">
        <v>3</v>
      </c>
      <c r="H2257" s="37" t="n">
        <v>5</v>
      </c>
      <c r="I2257" s="37" t="str">
        <f aca="false">IFERROR(VLOOKUP(A2257,Employees!$A$2:$I$1501,9,FALSE()),"Unknown")</f>
        <v>Marketing</v>
      </c>
    </row>
    <row r="2258" customFormat="false" ht="15" hidden="false" customHeight="false" outlineLevel="0" collapsed="false">
      <c r="A2258" s="37" t="s">
        <v>1099</v>
      </c>
      <c r="B2258" s="37" t="n">
        <v>2026</v>
      </c>
      <c r="C2258" s="37" t="n">
        <v>5</v>
      </c>
      <c r="D2258" s="37" t="n">
        <v>4</v>
      </c>
      <c r="E2258" s="37" t="n">
        <v>4</v>
      </c>
      <c r="F2258" s="37" t="n">
        <v>5</v>
      </c>
      <c r="G2258" s="37" t="n">
        <v>1</v>
      </c>
      <c r="H2258" s="37" t="n">
        <v>10</v>
      </c>
      <c r="I2258" s="37" t="str">
        <f aca="false">IFERROR(VLOOKUP(A2258,Employees!$A$2:$I$1501,9,FALSE()),"Unknown")</f>
        <v>Engineering</v>
      </c>
    </row>
    <row r="2259" customFormat="false" ht="15" hidden="false" customHeight="false" outlineLevel="0" collapsed="false">
      <c r="A2259" s="37" t="s">
        <v>539</v>
      </c>
      <c r="B2259" s="37" t="n">
        <v>2026</v>
      </c>
      <c r="C2259" s="37" t="n">
        <v>3</v>
      </c>
      <c r="D2259" s="37" t="n">
        <v>3</v>
      </c>
      <c r="E2259" s="37" t="n">
        <v>3</v>
      </c>
      <c r="F2259" s="37" t="n">
        <v>4</v>
      </c>
      <c r="G2259" s="37" t="n">
        <v>5</v>
      </c>
      <c r="H2259" s="37" t="n">
        <v>10</v>
      </c>
      <c r="I2259" s="37" t="str">
        <f aca="false">IFERROR(VLOOKUP(A2259,Employees!$A$2:$I$1501,9,FALSE()),"Unknown")</f>
        <v>Sales</v>
      </c>
    </row>
    <row r="2260" customFormat="false" ht="15" hidden="false" customHeight="false" outlineLevel="0" collapsed="false">
      <c r="A2260" s="37" t="s">
        <v>1588</v>
      </c>
      <c r="B2260" s="37" t="n">
        <v>2026</v>
      </c>
      <c r="C2260" s="37" t="n">
        <v>3</v>
      </c>
      <c r="D2260" s="37" t="n">
        <v>2</v>
      </c>
      <c r="E2260" s="37" t="n">
        <v>3</v>
      </c>
      <c r="F2260" s="37" t="n">
        <v>3</v>
      </c>
      <c r="G2260" s="37" t="n">
        <v>2</v>
      </c>
      <c r="H2260" s="37" t="n">
        <v>8</v>
      </c>
      <c r="I2260" s="37" t="str">
        <f aca="false">IFERROR(VLOOKUP(A2260,Employees!$A$2:$I$1501,9,FALSE()),"Unknown")</f>
        <v>Engineering</v>
      </c>
    </row>
    <row r="2261" customFormat="false" ht="15" hidden="false" customHeight="false" outlineLevel="0" collapsed="false">
      <c r="A2261" s="37" t="s">
        <v>1368</v>
      </c>
      <c r="B2261" s="37" t="n">
        <v>2026</v>
      </c>
      <c r="C2261" s="37" t="n">
        <v>4</v>
      </c>
      <c r="D2261" s="37" t="n">
        <v>4</v>
      </c>
      <c r="E2261" s="37" t="n">
        <v>4</v>
      </c>
      <c r="F2261" s="37" t="n">
        <v>4</v>
      </c>
      <c r="G2261" s="37" t="n">
        <v>4</v>
      </c>
      <c r="H2261" s="37" t="n">
        <v>10</v>
      </c>
      <c r="I2261" s="37" t="str">
        <f aca="false">IFERROR(VLOOKUP(A2261,Employees!$A$2:$I$1501,9,FALSE()),"Unknown")</f>
        <v>Engineering</v>
      </c>
    </row>
    <row r="2262" customFormat="false" ht="15" hidden="false" customHeight="false" outlineLevel="0" collapsed="false">
      <c r="A2262" s="37" t="s">
        <v>1514</v>
      </c>
      <c r="B2262" s="37" t="n">
        <v>2026</v>
      </c>
      <c r="C2262" s="37" t="n">
        <v>3</v>
      </c>
      <c r="D2262" s="37" t="n">
        <v>3</v>
      </c>
      <c r="E2262" s="37" t="n">
        <v>3</v>
      </c>
      <c r="F2262" s="37" t="n">
        <v>4</v>
      </c>
      <c r="G2262" s="37" t="n">
        <v>4</v>
      </c>
      <c r="H2262" s="37" t="n">
        <v>7</v>
      </c>
      <c r="I2262" s="37" t="str">
        <f aca="false">IFERROR(VLOOKUP(A2262,Employees!$A$2:$I$1501,9,FALSE()),"Unknown")</f>
        <v>Engineering</v>
      </c>
    </row>
    <row r="2263" customFormat="false" ht="15" hidden="false" customHeight="false" outlineLevel="0" collapsed="false">
      <c r="A2263" s="37" t="s">
        <v>973</v>
      </c>
      <c r="B2263" s="37" t="n">
        <v>2026</v>
      </c>
      <c r="C2263" s="37" t="n">
        <v>3</v>
      </c>
      <c r="D2263" s="37" t="n">
        <v>5</v>
      </c>
      <c r="E2263" s="37" t="n">
        <v>2</v>
      </c>
      <c r="F2263" s="37" t="n">
        <v>5</v>
      </c>
      <c r="G2263" s="37" t="n">
        <v>3</v>
      </c>
      <c r="H2263" s="37" t="n">
        <v>7</v>
      </c>
      <c r="I2263" s="37" t="str">
        <f aca="false">IFERROR(VLOOKUP(A2263,Employees!$A$2:$I$1501,9,FALSE()),"Unknown")</f>
        <v>Data &amp; AI</v>
      </c>
    </row>
    <row r="2264" customFormat="false" ht="15" hidden="false" customHeight="false" outlineLevel="0" collapsed="false">
      <c r="A2264" s="37" t="s">
        <v>1531</v>
      </c>
      <c r="B2264" s="37" t="n">
        <v>2026</v>
      </c>
      <c r="C2264" s="37" t="n">
        <v>4</v>
      </c>
      <c r="D2264" s="37" t="n">
        <v>4</v>
      </c>
      <c r="E2264" s="37" t="n">
        <v>3</v>
      </c>
      <c r="F2264" s="37" t="n">
        <v>4</v>
      </c>
      <c r="G2264" s="37" t="n">
        <v>2</v>
      </c>
      <c r="H2264" s="37" t="n">
        <v>6</v>
      </c>
      <c r="I2264" s="37" t="str">
        <f aca="false">IFERROR(VLOOKUP(A2264,Employees!$A$2:$I$1501,9,FALSE()),"Unknown")</f>
        <v>Data &amp; AI</v>
      </c>
    </row>
    <row r="2265" customFormat="false" ht="15" hidden="false" customHeight="false" outlineLevel="0" collapsed="false">
      <c r="A2265" s="37" t="s">
        <v>1291</v>
      </c>
      <c r="B2265" s="37" t="n">
        <v>2026</v>
      </c>
      <c r="C2265" s="37" t="n">
        <v>2</v>
      </c>
      <c r="D2265" s="37" t="n">
        <v>4</v>
      </c>
      <c r="E2265" s="37" t="n">
        <v>3</v>
      </c>
      <c r="F2265" s="37" t="n">
        <v>2</v>
      </c>
      <c r="G2265" s="37" t="n">
        <v>3</v>
      </c>
      <c r="H2265" s="37" t="n">
        <v>8</v>
      </c>
      <c r="I2265" s="37" t="str">
        <f aca="false">IFERROR(VLOOKUP(A2265,Employees!$A$2:$I$1501,9,FALSE()),"Unknown")</f>
        <v>Engineering</v>
      </c>
    </row>
    <row r="2266" customFormat="false" ht="15" hidden="false" customHeight="false" outlineLevel="0" collapsed="false">
      <c r="A2266" s="37" t="s">
        <v>1420</v>
      </c>
      <c r="B2266" s="37" t="n">
        <v>2026</v>
      </c>
      <c r="C2266" s="37" t="n">
        <v>4</v>
      </c>
      <c r="D2266" s="37" t="n">
        <v>2</v>
      </c>
      <c r="E2266" s="37" t="n">
        <v>3</v>
      </c>
      <c r="F2266" s="37" t="n">
        <v>3</v>
      </c>
      <c r="G2266" s="37" t="n">
        <v>4</v>
      </c>
      <c r="H2266" s="37" t="n">
        <v>6</v>
      </c>
      <c r="I2266" s="37" t="str">
        <f aca="false">IFERROR(VLOOKUP(A2266,Employees!$A$2:$I$1501,9,FALSE()),"Unknown")</f>
        <v>Legal &amp; Compliance</v>
      </c>
    </row>
    <row r="2267" customFormat="false" ht="15" hidden="false" customHeight="false" outlineLevel="0" collapsed="false">
      <c r="A2267" s="37" t="s">
        <v>1506</v>
      </c>
      <c r="B2267" s="37" t="n">
        <v>2026</v>
      </c>
      <c r="C2267" s="37" t="n">
        <v>4</v>
      </c>
      <c r="D2267" s="37" t="n">
        <v>3</v>
      </c>
      <c r="E2267" s="37" t="n">
        <v>2</v>
      </c>
      <c r="F2267" s="37" t="n">
        <v>4</v>
      </c>
      <c r="G2267" s="37" t="n">
        <v>3</v>
      </c>
      <c r="H2267" s="37" t="n">
        <v>10</v>
      </c>
      <c r="I2267" s="37" t="str">
        <f aca="false">IFERROR(VLOOKUP(A2267,Employees!$A$2:$I$1501,9,FALSE()),"Unknown")</f>
        <v>Engineering</v>
      </c>
    </row>
    <row r="2268" customFormat="false" ht="15" hidden="false" customHeight="false" outlineLevel="0" collapsed="false">
      <c r="A2268" s="37" t="s">
        <v>1083</v>
      </c>
      <c r="B2268" s="37" t="n">
        <v>2026</v>
      </c>
      <c r="C2268" s="37" t="n">
        <v>5</v>
      </c>
      <c r="D2268" s="37" t="n">
        <v>4</v>
      </c>
      <c r="E2268" s="37" t="n">
        <v>3</v>
      </c>
      <c r="F2268" s="37" t="n">
        <v>3</v>
      </c>
      <c r="G2268" s="37" t="n">
        <v>4</v>
      </c>
      <c r="H2268" s="37" t="n">
        <v>9</v>
      </c>
      <c r="I2268" s="37" t="str">
        <f aca="false">IFERROR(VLOOKUP(A2268,Employees!$A$2:$I$1501,9,FALSE()),"Unknown")</f>
        <v>Sales</v>
      </c>
    </row>
    <row r="2269" customFormat="false" ht="15" hidden="false" customHeight="false" outlineLevel="0" collapsed="false">
      <c r="A2269" s="37" t="s">
        <v>1116</v>
      </c>
      <c r="B2269" s="37" t="n">
        <v>2026</v>
      </c>
      <c r="C2269" s="37" t="n">
        <v>3</v>
      </c>
      <c r="D2269" s="37" t="n">
        <v>4</v>
      </c>
      <c r="E2269" s="37" t="n">
        <v>2</v>
      </c>
      <c r="F2269" s="37" t="n">
        <v>4</v>
      </c>
      <c r="G2269" s="37" t="n">
        <v>3</v>
      </c>
      <c r="H2269" s="37" t="n">
        <v>8</v>
      </c>
      <c r="I2269" s="37" t="str">
        <f aca="false">IFERROR(VLOOKUP(A2269,Employees!$A$2:$I$1501,9,FALSE()),"Unknown")</f>
        <v>Sales</v>
      </c>
    </row>
    <row r="2270" customFormat="false" ht="15" hidden="false" customHeight="false" outlineLevel="0" collapsed="false">
      <c r="A2270" s="37" t="s">
        <v>1001</v>
      </c>
      <c r="B2270" s="37" t="n">
        <v>2026</v>
      </c>
      <c r="C2270" s="37" t="n">
        <v>2</v>
      </c>
      <c r="D2270" s="37" t="n">
        <v>4</v>
      </c>
      <c r="E2270" s="37" t="n">
        <v>4</v>
      </c>
      <c r="F2270" s="37" t="n">
        <v>3</v>
      </c>
      <c r="G2270" s="37" t="n">
        <v>3</v>
      </c>
      <c r="H2270" s="37" t="n">
        <v>8</v>
      </c>
      <c r="I2270" s="37" t="str">
        <f aca="false">IFERROR(VLOOKUP(A2270,Employees!$A$2:$I$1501,9,FALSE()),"Unknown")</f>
        <v>Engineering</v>
      </c>
    </row>
    <row r="2271" customFormat="false" ht="15" hidden="false" customHeight="false" outlineLevel="0" collapsed="false">
      <c r="A2271" s="37" t="s">
        <v>443</v>
      </c>
      <c r="B2271" s="37" t="n">
        <v>2026</v>
      </c>
      <c r="C2271" s="37" t="n">
        <v>5</v>
      </c>
      <c r="D2271" s="37" t="n">
        <v>5</v>
      </c>
      <c r="E2271" s="37" t="n">
        <v>4</v>
      </c>
      <c r="F2271" s="37" t="n">
        <v>4</v>
      </c>
      <c r="G2271" s="37" t="n">
        <v>2</v>
      </c>
      <c r="H2271" s="37" t="n">
        <v>10</v>
      </c>
      <c r="I2271" s="37" t="str">
        <f aca="false">IFERROR(VLOOKUP(A2271,Employees!$A$2:$I$1501,9,FALSE()),"Unknown")</f>
        <v>Engineering</v>
      </c>
    </row>
    <row r="2272" customFormat="false" ht="15" hidden="false" customHeight="false" outlineLevel="0" collapsed="false">
      <c r="A2272" s="37" t="s">
        <v>917</v>
      </c>
      <c r="B2272" s="37" t="n">
        <v>2026</v>
      </c>
      <c r="C2272" s="37" t="n">
        <v>2</v>
      </c>
      <c r="D2272" s="37" t="n">
        <v>5</v>
      </c>
      <c r="E2272" s="37" t="n">
        <v>4</v>
      </c>
      <c r="F2272" s="37" t="n">
        <v>1</v>
      </c>
      <c r="G2272" s="37" t="n">
        <v>4</v>
      </c>
      <c r="H2272" s="37" t="n">
        <v>7</v>
      </c>
      <c r="I2272" s="37" t="str">
        <f aca="false">IFERROR(VLOOKUP(A2272,Employees!$A$2:$I$1501,9,FALSE()),"Unknown")</f>
        <v>Operations</v>
      </c>
    </row>
    <row r="2273" customFormat="false" ht="15" hidden="false" customHeight="false" outlineLevel="0" collapsed="false">
      <c r="A2273" s="37" t="s">
        <v>698</v>
      </c>
      <c r="B2273" s="37" t="n">
        <v>2026</v>
      </c>
      <c r="C2273" s="37" t="n">
        <v>3</v>
      </c>
      <c r="D2273" s="37" t="n">
        <v>3</v>
      </c>
      <c r="E2273" s="37" t="n">
        <v>4</v>
      </c>
      <c r="F2273" s="37" t="n">
        <v>4</v>
      </c>
      <c r="G2273" s="37" t="n">
        <v>2</v>
      </c>
      <c r="H2273" s="37" t="n">
        <v>9</v>
      </c>
      <c r="I2273" s="37" t="str">
        <f aca="false">IFERROR(VLOOKUP(A2273,Employees!$A$2:$I$1501,9,FALSE()),"Unknown")</f>
        <v>Customer Support</v>
      </c>
    </row>
    <row r="2274" customFormat="false" ht="15" hidden="false" customHeight="false" outlineLevel="0" collapsed="false">
      <c r="A2274" s="37" t="s">
        <v>1093</v>
      </c>
      <c r="B2274" s="37" t="n">
        <v>2026</v>
      </c>
      <c r="C2274" s="37" t="n">
        <v>3</v>
      </c>
      <c r="D2274" s="37" t="n">
        <v>5</v>
      </c>
      <c r="E2274" s="37" t="n">
        <v>4</v>
      </c>
      <c r="F2274" s="37" t="n">
        <v>4</v>
      </c>
      <c r="G2274" s="37" t="n">
        <v>5</v>
      </c>
      <c r="H2274" s="37" t="n">
        <v>9</v>
      </c>
      <c r="I2274" s="37" t="str">
        <f aca="false">IFERROR(VLOOKUP(A2274,Employees!$A$2:$I$1501,9,FALSE()),"Unknown")</f>
        <v>Legal &amp; Compliance</v>
      </c>
    </row>
    <row r="2275" customFormat="false" ht="15" hidden="false" customHeight="false" outlineLevel="0" collapsed="false">
      <c r="A2275" s="37" t="s">
        <v>1118</v>
      </c>
      <c r="B2275" s="37" t="n">
        <v>2026</v>
      </c>
      <c r="C2275" s="37" t="n">
        <v>3</v>
      </c>
      <c r="D2275" s="37" t="n">
        <v>1</v>
      </c>
      <c r="E2275" s="37" t="n">
        <v>4</v>
      </c>
      <c r="F2275" s="37" t="n">
        <v>5</v>
      </c>
      <c r="G2275" s="37" t="n">
        <v>4</v>
      </c>
      <c r="H2275" s="37" t="n">
        <v>7</v>
      </c>
      <c r="I2275" s="37" t="str">
        <f aca="false">IFERROR(VLOOKUP(A2275,Employees!$A$2:$I$1501,9,FALSE()),"Unknown")</f>
        <v>Operations</v>
      </c>
    </row>
    <row r="2276" customFormat="false" ht="15" hidden="false" customHeight="false" outlineLevel="0" collapsed="false">
      <c r="A2276" s="37" t="s">
        <v>1432</v>
      </c>
      <c r="B2276" s="37" t="n">
        <v>2026</v>
      </c>
      <c r="C2276" s="37" t="n">
        <v>4</v>
      </c>
      <c r="D2276" s="37" t="n">
        <v>3</v>
      </c>
      <c r="E2276" s="37" t="n">
        <v>4</v>
      </c>
      <c r="F2276" s="37" t="n">
        <v>3</v>
      </c>
      <c r="G2276" s="37" t="n">
        <v>5</v>
      </c>
      <c r="H2276" s="37" t="n">
        <v>8</v>
      </c>
      <c r="I2276" s="37" t="str">
        <f aca="false">IFERROR(VLOOKUP(A2276,Employees!$A$2:$I$1501,9,FALSE()),"Unknown")</f>
        <v>Human Resources</v>
      </c>
    </row>
    <row r="2277" customFormat="false" ht="15" hidden="false" customHeight="false" outlineLevel="0" collapsed="false">
      <c r="A2277" s="37" t="s">
        <v>1681</v>
      </c>
      <c r="B2277" s="37" t="n">
        <v>2026</v>
      </c>
      <c r="C2277" s="37" t="n">
        <v>4</v>
      </c>
      <c r="D2277" s="37" t="n">
        <v>3</v>
      </c>
      <c r="E2277" s="37" t="n">
        <v>3</v>
      </c>
      <c r="F2277" s="37" t="n">
        <v>3</v>
      </c>
      <c r="G2277" s="37" t="n">
        <v>5</v>
      </c>
      <c r="H2277" s="37" t="n">
        <v>7</v>
      </c>
      <c r="I2277" s="37" t="str">
        <f aca="false">IFERROR(VLOOKUP(A2277,Employees!$A$2:$I$1501,9,FALSE()),"Unknown")</f>
        <v>Data &amp; AI</v>
      </c>
    </row>
    <row r="2278" customFormat="false" ht="15" hidden="false" customHeight="false" outlineLevel="0" collapsed="false">
      <c r="A2278" s="37" t="s">
        <v>862</v>
      </c>
      <c r="B2278" s="37" t="n">
        <v>2026</v>
      </c>
      <c r="C2278" s="37" t="n">
        <v>3</v>
      </c>
      <c r="D2278" s="37" t="n">
        <v>2</v>
      </c>
      <c r="E2278" s="37" t="n">
        <v>2</v>
      </c>
      <c r="F2278" s="37" t="n">
        <v>3</v>
      </c>
      <c r="G2278" s="37" t="n">
        <v>3</v>
      </c>
      <c r="H2278" s="37" t="n">
        <v>8</v>
      </c>
      <c r="I2278" s="37" t="str">
        <f aca="false">IFERROR(VLOOKUP(A2278,Employees!$A$2:$I$1501,9,FALSE()),"Unknown")</f>
        <v>Human Resources</v>
      </c>
    </row>
    <row r="2279" customFormat="false" ht="15" hidden="false" customHeight="false" outlineLevel="0" collapsed="false">
      <c r="A2279" s="37" t="s">
        <v>1553</v>
      </c>
      <c r="B2279" s="37" t="n">
        <v>2026</v>
      </c>
      <c r="C2279" s="37" t="n">
        <v>5</v>
      </c>
      <c r="D2279" s="37" t="n">
        <v>1</v>
      </c>
      <c r="E2279" s="37" t="n">
        <v>4</v>
      </c>
      <c r="F2279" s="37" t="n">
        <v>4</v>
      </c>
      <c r="G2279" s="37" t="n">
        <v>3</v>
      </c>
      <c r="H2279" s="37" t="n">
        <v>6</v>
      </c>
      <c r="I2279" s="37" t="str">
        <f aca="false">IFERROR(VLOOKUP(A2279,Employees!$A$2:$I$1501,9,FALSE()),"Unknown")</f>
        <v>Data &amp; AI</v>
      </c>
    </row>
    <row r="2280" customFormat="false" ht="15" hidden="false" customHeight="false" outlineLevel="0" collapsed="false">
      <c r="A2280" s="37" t="s">
        <v>1286</v>
      </c>
      <c r="B2280" s="37" t="n">
        <v>2026</v>
      </c>
      <c r="C2280" s="37" t="n">
        <v>5</v>
      </c>
      <c r="D2280" s="37" t="n">
        <v>4</v>
      </c>
      <c r="E2280" s="37" t="n">
        <v>3</v>
      </c>
      <c r="F2280" s="37" t="n">
        <v>3</v>
      </c>
      <c r="G2280" s="37" t="n">
        <v>3</v>
      </c>
      <c r="H2280" s="37" t="n">
        <v>5</v>
      </c>
      <c r="I2280" s="37" t="str">
        <f aca="false">IFERROR(VLOOKUP(A2280,Employees!$A$2:$I$1501,9,FALSE()),"Unknown")</f>
        <v>Customer Support</v>
      </c>
    </row>
    <row r="2281" customFormat="false" ht="15" hidden="false" customHeight="false" outlineLevel="0" collapsed="false">
      <c r="A2281" s="37" t="s">
        <v>1758</v>
      </c>
      <c r="B2281" s="37" t="n">
        <v>2026</v>
      </c>
      <c r="C2281" s="37" t="n">
        <v>4</v>
      </c>
      <c r="D2281" s="37" t="n">
        <v>3</v>
      </c>
      <c r="E2281" s="37" t="n">
        <v>3</v>
      </c>
      <c r="F2281" s="37" t="n">
        <v>4</v>
      </c>
      <c r="G2281" s="37" t="n">
        <v>3</v>
      </c>
      <c r="H2281" s="37" t="n">
        <v>10</v>
      </c>
      <c r="I2281" s="37" t="str">
        <f aca="false">IFERROR(VLOOKUP(A2281,Employees!$A$2:$I$1501,9,FALSE()),"Unknown")</f>
        <v>Operations</v>
      </c>
    </row>
    <row r="2282" customFormat="false" ht="15" hidden="false" customHeight="false" outlineLevel="0" collapsed="false">
      <c r="A2282" s="37" t="s">
        <v>1082</v>
      </c>
      <c r="B2282" s="37" t="n">
        <v>2026</v>
      </c>
      <c r="C2282" s="37" t="n">
        <v>4</v>
      </c>
      <c r="D2282" s="37" t="n">
        <v>4</v>
      </c>
      <c r="E2282" s="37" t="n">
        <v>4</v>
      </c>
      <c r="F2282" s="37" t="n">
        <v>4</v>
      </c>
      <c r="G2282" s="37" t="n">
        <v>4</v>
      </c>
      <c r="H2282" s="37" t="n">
        <v>8</v>
      </c>
      <c r="I2282" s="37" t="str">
        <f aca="false">IFERROR(VLOOKUP(A2282,Employees!$A$2:$I$1501,9,FALSE()),"Unknown")</f>
        <v>Human Resources</v>
      </c>
    </row>
    <row r="2283" customFormat="false" ht="15" hidden="false" customHeight="false" outlineLevel="0" collapsed="false">
      <c r="A2283" s="37" t="s">
        <v>528</v>
      </c>
      <c r="B2283" s="37" t="n">
        <v>2026</v>
      </c>
      <c r="C2283" s="37" t="n">
        <v>3</v>
      </c>
      <c r="D2283" s="37" t="n">
        <v>3</v>
      </c>
      <c r="E2283" s="37" t="n">
        <v>4</v>
      </c>
      <c r="F2283" s="37" t="n">
        <v>2</v>
      </c>
      <c r="G2283" s="37" t="n">
        <v>2</v>
      </c>
      <c r="H2283" s="37" t="n">
        <v>5</v>
      </c>
      <c r="I2283" s="37" t="str">
        <f aca="false">IFERROR(VLOOKUP(A2283,Employees!$A$2:$I$1501,9,FALSE()),"Unknown")</f>
        <v>Customer Support</v>
      </c>
    </row>
    <row r="2284" customFormat="false" ht="15" hidden="false" customHeight="false" outlineLevel="0" collapsed="false">
      <c r="A2284" s="37" t="s">
        <v>1574</v>
      </c>
      <c r="B2284" s="37" t="n">
        <v>2026</v>
      </c>
      <c r="C2284" s="37" t="n">
        <v>2</v>
      </c>
      <c r="D2284" s="37" t="n">
        <v>3</v>
      </c>
      <c r="E2284" s="37" t="n">
        <v>3</v>
      </c>
      <c r="F2284" s="37" t="n">
        <v>4</v>
      </c>
      <c r="G2284" s="37" t="n">
        <v>4</v>
      </c>
      <c r="H2284" s="37" t="n">
        <v>8</v>
      </c>
      <c r="I2284" s="37" t="str">
        <f aca="false">IFERROR(VLOOKUP(A2284,Employees!$A$2:$I$1501,9,FALSE()),"Unknown")</f>
        <v>Customer Support</v>
      </c>
    </row>
    <row r="2285" customFormat="false" ht="15" hidden="false" customHeight="false" outlineLevel="0" collapsed="false">
      <c r="A2285" s="37" t="s">
        <v>1756</v>
      </c>
      <c r="B2285" s="37" t="n">
        <v>2026</v>
      </c>
      <c r="C2285" s="37" t="n">
        <v>4</v>
      </c>
      <c r="D2285" s="37" t="n">
        <v>4</v>
      </c>
      <c r="E2285" s="37" t="n">
        <v>3</v>
      </c>
      <c r="F2285" s="37" t="n">
        <v>1</v>
      </c>
      <c r="G2285" s="37" t="n">
        <v>2</v>
      </c>
      <c r="H2285" s="37" t="n">
        <v>9</v>
      </c>
      <c r="I2285" s="37" t="str">
        <f aca="false">IFERROR(VLOOKUP(A2285,Employees!$A$2:$I$1501,9,FALSE()),"Unknown")</f>
        <v>Legal &amp; Compliance</v>
      </c>
    </row>
    <row r="2286" customFormat="false" ht="15" hidden="false" customHeight="false" outlineLevel="0" collapsed="false">
      <c r="A2286" s="37" t="s">
        <v>1868</v>
      </c>
      <c r="B2286" s="37" t="n">
        <v>2026</v>
      </c>
      <c r="C2286" s="37" t="n">
        <v>3</v>
      </c>
      <c r="D2286" s="37" t="n">
        <v>4</v>
      </c>
      <c r="E2286" s="37" t="n">
        <v>5</v>
      </c>
      <c r="F2286" s="37" t="n">
        <v>3</v>
      </c>
      <c r="G2286" s="37" t="n">
        <v>3</v>
      </c>
      <c r="H2286" s="37" t="n">
        <v>8</v>
      </c>
      <c r="I2286" s="37" t="str">
        <f aca="false">IFERROR(VLOOKUP(A2286,Employees!$A$2:$I$1501,9,FALSE()),"Unknown")</f>
        <v>Human Resources</v>
      </c>
    </row>
    <row r="2287" customFormat="false" ht="15" hidden="false" customHeight="false" outlineLevel="0" collapsed="false">
      <c r="A2287" s="37" t="s">
        <v>1555</v>
      </c>
      <c r="B2287" s="37" t="n">
        <v>2026</v>
      </c>
      <c r="C2287" s="37" t="n">
        <v>3</v>
      </c>
      <c r="D2287" s="37" t="n">
        <v>4</v>
      </c>
      <c r="E2287" s="37" t="n">
        <v>3</v>
      </c>
      <c r="F2287" s="37" t="n">
        <v>5</v>
      </c>
      <c r="G2287" s="37" t="n">
        <v>2</v>
      </c>
      <c r="H2287" s="37" t="n">
        <v>8</v>
      </c>
      <c r="I2287" s="37" t="str">
        <f aca="false">IFERROR(VLOOKUP(A2287,Employees!$A$2:$I$1501,9,FALSE()),"Unknown")</f>
        <v>Data &amp; AI</v>
      </c>
    </row>
    <row r="2288" customFormat="false" ht="15" hidden="false" customHeight="false" outlineLevel="0" collapsed="false">
      <c r="A2288" s="37" t="s">
        <v>1789</v>
      </c>
      <c r="B2288" s="37" t="n">
        <v>2026</v>
      </c>
      <c r="C2288" s="37" t="n">
        <v>3</v>
      </c>
      <c r="D2288" s="37" t="n">
        <v>3</v>
      </c>
      <c r="E2288" s="37" t="n">
        <v>4</v>
      </c>
      <c r="F2288" s="37" t="n">
        <v>3</v>
      </c>
      <c r="G2288" s="37" t="n">
        <v>5</v>
      </c>
      <c r="H2288" s="37" t="n">
        <v>7</v>
      </c>
      <c r="I2288" s="37" t="str">
        <f aca="false">IFERROR(VLOOKUP(A2288,Employees!$A$2:$I$1501,9,FALSE()),"Unknown")</f>
        <v>Engineering</v>
      </c>
    </row>
    <row r="2289" customFormat="false" ht="15" hidden="false" customHeight="false" outlineLevel="0" collapsed="false">
      <c r="A2289" s="37" t="s">
        <v>1941</v>
      </c>
      <c r="B2289" s="37" t="n">
        <v>2026</v>
      </c>
      <c r="C2289" s="37" t="n">
        <v>2</v>
      </c>
      <c r="D2289" s="37" t="n">
        <v>5</v>
      </c>
      <c r="E2289" s="37" t="n">
        <v>1</v>
      </c>
      <c r="F2289" s="37" t="n">
        <v>2</v>
      </c>
      <c r="G2289" s="37" t="n">
        <v>1</v>
      </c>
      <c r="H2289" s="37" t="n">
        <v>5</v>
      </c>
      <c r="I2289" s="37" t="str">
        <f aca="false">IFERROR(VLOOKUP(A2289,Employees!$A$2:$I$1501,9,FALSE()),"Unknown")</f>
        <v>Human Resources</v>
      </c>
    </row>
    <row r="2290" customFormat="false" ht="15" hidden="false" customHeight="false" outlineLevel="0" collapsed="false">
      <c r="A2290" s="37" t="s">
        <v>1140</v>
      </c>
      <c r="B2290" s="37" t="n">
        <v>2026</v>
      </c>
      <c r="C2290" s="37" t="n">
        <v>4</v>
      </c>
      <c r="D2290" s="37" t="n">
        <v>4</v>
      </c>
      <c r="E2290" s="37" t="n">
        <v>4</v>
      </c>
      <c r="F2290" s="37" t="n">
        <v>3</v>
      </c>
      <c r="G2290" s="37" t="n">
        <v>3</v>
      </c>
      <c r="H2290" s="37" t="n">
        <v>7</v>
      </c>
      <c r="I2290" s="37" t="str">
        <f aca="false">IFERROR(VLOOKUP(A2290,Employees!$A$2:$I$1501,9,FALSE()),"Unknown")</f>
        <v>Operations</v>
      </c>
    </row>
    <row r="2291" customFormat="false" ht="15" hidden="false" customHeight="false" outlineLevel="0" collapsed="false">
      <c r="A2291" s="37" t="s">
        <v>1746</v>
      </c>
      <c r="B2291" s="37" t="n">
        <v>2026</v>
      </c>
      <c r="C2291" s="37" t="n">
        <v>4</v>
      </c>
      <c r="D2291" s="37" t="n">
        <v>4</v>
      </c>
      <c r="E2291" s="37" t="n">
        <v>3</v>
      </c>
      <c r="F2291" s="37" t="n">
        <v>4</v>
      </c>
      <c r="G2291" s="37" t="n">
        <v>4</v>
      </c>
      <c r="H2291" s="37" t="n">
        <v>6</v>
      </c>
      <c r="I2291" s="37" t="str">
        <f aca="false">IFERROR(VLOOKUP(A2291,Employees!$A$2:$I$1501,9,FALSE()),"Unknown")</f>
        <v>Sales</v>
      </c>
    </row>
    <row r="2292" customFormat="false" ht="15" hidden="false" customHeight="false" outlineLevel="0" collapsed="false">
      <c r="A2292" s="37" t="s">
        <v>1544</v>
      </c>
      <c r="B2292" s="37" t="n">
        <v>2026</v>
      </c>
      <c r="C2292" s="37" t="n">
        <v>3</v>
      </c>
      <c r="D2292" s="37" t="n">
        <v>2</v>
      </c>
      <c r="E2292" s="37" t="n">
        <v>3</v>
      </c>
      <c r="F2292" s="37" t="n">
        <v>2</v>
      </c>
      <c r="G2292" s="37" t="n">
        <v>3</v>
      </c>
      <c r="H2292" s="37" t="n">
        <v>8</v>
      </c>
      <c r="I2292" s="37" t="str">
        <f aca="false">IFERROR(VLOOKUP(A2292,Employees!$A$2:$I$1501,9,FALSE()),"Unknown")</f>
        <v>Customer Support</v>
      </c>
    </row>
    <row r="2293" customFormat="false" ht="15" hidden="false" customHeight="false" outlineLevel="0" collapsed="false">
      <c r="A2293" s="37" t="s">
        <v>785</v>
      </c>
      <c r="B2293" s="37" t="n">
        <v>2026</v>
      </c>
      <c r="C2293" s="37" t="n">
        <v>3</v>
      </c>
      <c r="D2293" s="37" t="n">
        <v>5</v>
      </c>
      <c r="E2293" s="37" t="n">
        <v>5</v>
      </c>
      <c r="F2293" s="37" t="n">
        <v>3</v>
      </c>
      <c r="G2293" s="37" t="n">
        <v>3</v>
      </c>
      <c r="H2293" s="37" t="n">
        <v>10</v>
      </c>
      <c r="I2293" s="37" t="str">
        <f aca="false">IFERROR(VLOOKUP(A2293,Employees!$A$2:$I$1501,9,FALSE()),"Unknown")</f>
        <v>Customer Support</v>
      </c>
    </row>
    <row r="2294" customFormat="false" ht="15" hidden="false" customHeight="false" outlineLevel="0" collapsed="false">
      <c r="A2294" s="37" t="s">
        <v>596</v>
      </c>
      <c r="B2294" s="37" t="n">
        <v>2026</v>
      </c>
      <c r="C2294" s="37" t="n">
        <v>2</v>
      </c>
      <c r="D2294" s="37" t="n">
        <v>3</v>
      </c>
      <c r="E2294" s="37" t="n">
        <v>3</v>
      </c>
      <c r="F2294" s="37" t="n">
        <v>4</v>
      </c>
      <c r="G2294" s="37" t="n">
        <v>3</v>
      </c>
      <c r="H2294" s="37" t="n">
        <v>8</v>
      </c>
      <c r="I2294" s="37" t="str">
        <f aca="false">IFERROR(VLOOKUP(A2294,Employees!$A$2:$I$1501,9,FALSE()),"Unknown")</f>
        <v>Engineering</v>
      </c>
    </row>
    <row r="2295" customFormat="false" ht="15" hidden="false" customHeight="false" outlineLevel="0" collapsed="false">
      <c r="A2295" s="37" t="s">
        <v>748</v>
      </c>
      <c r="B2295" s="37" t="n">
        <v>2026</v>
      </c>
      <c r="C2295" s="37" t="n">
        <v>3</v>
      </c>
      <c r="D2295" s="37" t="n">
        <v>4</v>
      </c>
      <c r="E2295" s="37" t="n">
        <v>3</v>
      </c>
      <c r="F2295" s="37" t="n">
        <v>4</v>
      </c>
      <c r="G2295" s="37" t="n">
        <v>4</v>
      </c>
      <c r="H2295" s="37" t="n">
        <v>3</v>
      </c>
      <c r="I2295" s="37" t="str">
        <f aca="false">IFERROR(VLOOKUP(A2295,Employees!$A$2:$I$1501,9,FALSE()),"Unknown")</f>
        <v>Sales</v>
      </c>
    </row>
    <row r="2296" customFormat="false" ht="15" hidden="false" customHeight="false" outlineLevel="0" collapsed="false">
      <c r="A2296" s="37" t="s">
        <v>1029</v>
      </c>
      <c r="B2296" s="37" t="n">
        <v>2026</v>
      </c>
      <c r="C2296" s="37" t="n">
        <v>4</v>
      </c>
      <c r="D2296" s="37" t="n">
        <v>4</v>
      </c>
      <c r="E2296" s="37" t="n">
        <v>2</v>
      </c>
      <c r="F2296" s="37" t="n">
        <v>3</v>
      </c>
      <c r="G2296" s="37" t="n">
        <v>4</v>
      </c>
      <c r="H2296" s="37" t="n">
        <v>7</v>
      </c>
      <c r="I2296" s="37" t="str">
        <f aca="false">IFERROR(VLOOKUP(A2296,Employees!$A$2:$I$1501,9,FALSE()),"Unknown")</f>
        <v>Engineering</v>
      </c>
    </row>
    <row r="2297" customFormat="false" ht="15" hidden="false" customHeight="false" outlineLevel="0" collapsed="false">
      <c r="A2297" s="37" t="s">
        <v>1865</v>
      </c>
      <c r="B2297" s="37" t="n">
        <v>2026</v>
      </c>
      <c r="C2297" s="37" t="n">
        <v>4</v>
      </c>
      <c r="D2297" s="37" t="n">
        <v>3</v>
      </c>
      <c r="E2297" s="37" t="n">
        <v>2</v>
      </c>
      <c r="F2297" s="37" t="n">
        <v>5</v>
      </c>
      <c r="G2297" s="37" t="n">
        <v>3</v>
      </c>
      <c r="H2297" s="37" t="n">
        <v>8</v>
      </c>
      <c r="I2297" s="37" t="str">
        <f aca="false">IFERROR(VLOOKUP(A2297,Employees!$A$2:$I$1501,9,FALSE()),"Unknown")</f>
        <v>Finance</v>
      </c>
    </row>
    <row r="2298" customFormat="false" ht="15" hidden="false" customHeight="false" outlineLevel="0" collapsed="false">
      <c r="A2298" s="37" t="s">
        <v>353</v>
      </c>
      <c r="B2298" s="37" t="n">
        <v>2026</v>
      </c>
      <c r="C2298" s="37" t="n">
        <v>5</v>
      </c>
      <c r="D2298" s="37" t="n">
        <v>4</v>
      </c>
      <c r="E2298" s="37" t="n">
        <v>4</v>
      </c>
      <c r="F2298" s="37" t="n">
        <v>5</v>
      </c>
      <c r="G2298" s="37" t="n">
        <v>4</v>
      </c>
      <c r="H2298" s="37" t="n">
        <v>9</v>
      </c>
      <c r="I2298" s="37" t="str">
        <f aca="false">IFERROR(VLOOKUP(A2298,Employees!$A$2:$I$1501,9,FALSE()),"Unknown")</f>
        <v>Sales</v>
      </c>
    </row>
    <row r="2299" customFormat="false" ht="15" hidden="false" customHeight="false" outlineLevel="0" collapsed="false">
      <c r="A2299" s="37" t="s">
        <v>1436</v>
      </c>
      <c r="B2299" s="37" t="n">
        <v>2026</v>
      </c>
      <c r="C2299" s="37" t="n">
        <v>4</v>
      </c>
      <c r="D2299" s="37" t="n">
        <v>3</v>
      </c>
      <c r="E2299" s="37" t="n">
        <v>5</v>
      </c>
      <c r="F2299" s="37" t="n">
        <v>4</v>
      </c>
      <c r="G2299" s="37" t="n">
        <v>2</v>
      </c>
      <c r="H2299" s="37" t="n">
        <v>10</v>
      </c>
      <c r="I2299" s="37" t="str">
        <f aca="false">IFERROR(VLOOKUP(A2299,Employees!$A$2:$I$1501,9,FALSE()),"Unknown")</f>
        <v>Engineering</v>
      </c>
    </row>
    <row r="2300" customFormat="false" ht="15" hidden="false" customHeight="false" outlineLevel="0" collapsed="false">
      <c r="A2300" s="37" t="s">
        <v>889</v>
      </c>
      <c r="B2300" s="37" t="n">
        <v>2026</v>
      </c>
      <c r="C2300" s="37" t="n">
        <v>3</v>
      </c>
      <c r="D2300" s="37" t="n">
        <v>4</v>
      </c>
      <c r="E2300" s="37" t="n">
        <v>2</v>
      </c>
      <c r="F2300" s="37" t="n">
        <v>3</v>
      </c>
      <c r="G2300" s="37" t="n">
        <v>3</v>
      </c>
      <c r="H2300" s="37" t="n">
        <v>9</v>
      </c>
      <c r="I2300" s="37" t="str">
        <f aca="false">IFERROR(VLOOKUP(A2300,Employees!$A$2:$I$1501,9,FALSE()),"Unknown")</f>
        <v>Sales</v>
      </c>
    </row>
    <row r="2301" customFormat="false" ht="15" hidden="false" customHeight="false" outlineLevel="0" collapsed="false">
      <c r="A2301" s="37" t="s">
        <v>1148</v>
      </c>
      <c r="B2301" s="37" t="n">
        <v>2026</v>
      </c>
      <c r="C2301" s="37" t="n">
        <v>3</v>
      </c>
      <c r="D2301" s="37" t="n">
        <v>2</v>
      </c>
      <c r="E2301" s="37" t="n">
        <v>3</v>
      </c>
      <c r="F2301" s="37" t="n">
        <v>3</v>
      </c>
      <c r="G2301" s="37" t="n">
        <v>4</v>
      </c>
      <c r="H2301" s="37" t="n">
        <v>8</v>
      </c>
      <c r="I2301" s="37" t="str">
        <f aca="false">IFERROR(VLOOKUP(A2301,Employees!$A$2:$I$1501,9,FALSE()),"Unknown")</f>
        <v>Human Resources</v>
      </c>
    </row>
    <row r="2302" customFormat="false" ht="15" hidden="false" customHeight="false" outlineLevel="0" collapsed="false">
      <c r="A2302" s="37" t="s">
        <v>1783</v>
      </c>
      <c r="B2302" s="37" t="n">
        <v>2026</v>
      </c>
      <c r="C2302" s="37" t="n">
        <v>3</v>
      </c>
      <c r="D2302" s="37" t="n">
        <v>4</v>
      </c>
      <c r="E2302" s="37" t="n">
        <v>5</v>
      </c>
      <c r="F2302" s="37" t="n">
        <v>5</v>
      </c>
      <c r="G2302" s="37" t="n">
        <v>2</v>
      </c>
      <c r="H2302" s="37" t="n">
        <v>10</v>
      </c>
      <c r="I2302" s="37" t="str">
        <f aca="false">IFERROR(VLOOKUP(A2302,Employees!$A$2:$I$1501,9,FALSE()),"Unknown")</f>
        <v>Data &amp; AI</v>
      </c>
    </row>
    <row r="2303" customFormat="false" ht="15" hidden="false" customHeight="false" outlineLevel="0" collapsed="false">
      <c r="A2303" s="37" t="s">
        <v>1052</v>
      </c>
      <c r="B2303" s="37" t="n">
        <v>2026</v>
      </c>
      <c r="C2303" s="37" t="n">
        <v>5</v>
      </c>
      <c r="D2303" s="37" t="n">
        <v>5</v>
      </c>
      <c r="E2303" s="37" t="n">
        <v>2</v>
      </c>
      <c r="F2303" s="37" t="n">
        <v>3</v>
      </c>
      <c r="G2303" s="37" t="n">
        <v>4</v>
      </c>
      <c r="H2303" s="37" t="n">
        <v>5</v>
      </c>
      <c r="I2303" s="37" t="str">
        <f aca="false">IFERROR(VLOOKUP(A2303,Employees!$A$2:$I$1501,9,FALSE()),"Unknown")</f>
        <v>Data &amp; AI</v>
      </c>
    </row>
    <row r="2304" customFormat="false" ht="15" hidden="false" customHeight="false" outlineLevel="0" collapsed="false">
      <c r="A2304" s="37" t="s">
        <v>1834</v>
      </c>
      <c r="B2304" s="37" t="n">
        <v>2026</v>
      </c>
      <c r="C2304" s="37" t="n">
        <v>4</v>
      </c>
      <c r="D2304" s="37" t="n">
        <v>5</v>
      </c>
      <c r="E2304" s="37" t="n">
        <v>3</v>
      </c>
      <c r="F2304" s="37" t="n">
        <v>5</v>
      </c>
      <c r="G2304" s="37" t="n">
        <v>4</v>
      </c>
      <c r="H2304" s="37" t="n">
        <v>4</v>
      </c>
      <c r="I2304" s="37" t="str">
        <f aca="false">IFERROR(VLOOKUP(A2304,Employees!$A$2:$I$1501,9,FALSE()),"Unknown")</f>
        <v>Engineering</v>
      </c>
    </row>
    <row r="2305" customFormat="false" ht="15" hidden="false" customHeight="false" outlineLevel="0" collapsed="false">
      <c r="A2305" s="37" t="s">
        <v>878</v>
      </c>
      <c r="B2305" s="37" t="n">
        <v>2026</v>
      </c>
      <c r="C2305" s="37" t="n">
        <v>3</v>
      </c>
      <c r="D2305" s="37" t="n">
        <v>4</v>
      </c>
      <c r="E2305" s="37" t="n">
        <v>2</v>
      </c>
      <c r="F2305" s="37" t="n">
        <v>4</v>
      </c>
      <c r="G2305" s="37" t="n">
        <v>4</v>
      </c>
      <c r="H2305" s="37" t="n">
        <v>8</v>
      </c>
      <c r="I2305" s="37" t="str">
        <f aca="false">IFERROR(VLOOKUP(A2305,Employees!$A$2:$I$1501,9,FALSE()),"Unknown")</f>
        <v>Engineering</v>
      </c>
    </row>
    <row r="2306" customFormat="false" ht="15" hidden="false" customHeight="false" outlineLevel="0" collapsed="false">
      <c r="A2306" s="37" t="s">
        <v>411</v>
      </c>
      <c r="B2306" s="37" t="n">
        <v>2026</v>
      </c>
      <c r="C2306" s="37" t="n">
        <v>3</v>
      </c>
      <c r="D2306" s="37" t="n">
        <v>4</v>
      </c>
      <c r="E2306" s="37" t="n">
        <v>5</v>
      </c>
      <c r="F2306" s="37" t="n">
        <v>3</v>
      </c>
      <c r="G2306" s="37" t="n">
        <v>4</v>
      </c>
      <c r="H2306" s="37" t="n">
        <v>10</v>
      </c>
      <c r="I2306" s="37" t="str">
        <f aca="false">IFERROR(VLOOKUP(A2306,Employees!$A$2:$I$1501,9,FALSE()),"Unknown")</f>
        <v>Data &amp; AI</v>
      </c>
    </row>
    <row r="2307" customFormat="false" ht="15" hidden="false" customHeight="false" outlineLevel="0" collapsed="false">
      <c r="A2307" s="37" t="s">
        <v>1587</v>
      </c>
      <c r="B2307" s="37" t="n">
        <v>2026</v>
      </c>
      <c r="C2307" s="37" t="n">
        <v>4</v>
      </c>
      <c r="D2307" s="37" t="n">
        <v>3</v>
      </c>
      <c r="E2307" s="37" t="n">
        <v>3</v>
      </c>
      <c r="F2307" s="37" t="n">
        <v>1</v>
      </c>
      <c r="G2307" s="37" t="n">
        <v>2</v>
      </c>
      <c r="H2307" s="37" t="n">
        <v>8</v>
      </c>
      <c r="I2307" s="37" t="str">
        <f aca="false">IFERROR(VLOOKUP(A2307,Employees!$A$2:$I$1501,9,FALSE()),"Unknown")</f>
        <v>Marketing</v>
      </c>
    </row>
    <row r="2308" customFormat="false" ht="15" hidden="false" customHeight="false" outlineLevel="0" collapsed="false">
      <c r="A2308" s="37" t="s">
        <v>984</v>
      </c>
      <c r="B2308" s="37" t="n">
        <v>2026</v>
      </c>
      <c r="C2308" s="37" t="n">
        <v>4</v>
      </c>
      <c r="D2308" s="37" t="n">
        <v>3</v>
      </c>
      <c r="E2308" s="37" t="n">
        <v>4</v>
      </c>
      <c r="F2308" s="37" t="n">
        <v>4</v>
      </c>
      <c r="G2308" s="37" t="n">
        <v>3</v>
      </c>
      <c r="H2308" s="37" t="n">
        <v>6</v>
      </c>
      <c r="I2308" s="37" t="str">
        <f aca="false">IFERROR(VLOOKUP(A2308,Employees!$A$2:$I$1501,9,FALSE()),"Unknown")</f>
        <v>Marketing</v>
      </c>
    </row>
    <row r="2309" customFormat="false" ht="15" hidden="false" customHeight="false" outlineLevel="0" collapsed="false">
      <c r="A2309" s="37" t="s">
        <v>1901</v>
      </c>
      <c r="B2309" s="37" t="n">
        <v>2026</v>
      </c>
      <c r="C2309" s="37" t="n">
        <v>2</v>
      </c>
      <c r="D2309" s="37" t="n">
        <v>4</v>
      </c>
      <c r="E2309" s="37" t="n">
        <v>3</v>
      </c>
      <c r="F2309" s="37" t="n">
        <v>4</v>
      </c>
      <c r="G2309" s="37" t="n">
        <v>3</v>
      </c>
      <c r="H2309" s="37" t="n">
        <v>5</v>
      </c>
      <c r="I2309" s="37" t="str">
        <f aca="false">IFERROR(VLOOKUP(A2309,Employees!$A$2:$I$1501,9,FALSE()),"Unknown")</f>
        <v>Sales</v>
      </c>
    </row>
    <row r="2310" customFormat="false" ht="15" hidden="false" customHeight="false" outlineLevel="0" collapsed="false">
      <c r="A2310" s="37" t="s">
        <v>682</v>
      </c>
      <c r="B2310" s="37" t="n">
        <v>2026</v>
      </c>
      <c r="C2310" s="37" t="n">
        <v>4</v>
      </c>
      <c r="D2310" s="37" t="n">
        <v>2</v>
      </c>
      <c r="E2310" s="37" t="n">
        <v>3</v>
      </c>
      <c r="F2310" s="37" t="n">
        <v>3</v>
      </c>
      <c r="G2310" s="37" t="n">
        <v>5</v>
      </c>
      <c r="H2310" s="37" t="n">
        <v>10</v>
      </c>
      <c r="I2310" s="37" t="str">
        <f aca="false">IFERROR(VLOOKUP(A2310,Employees!$A$2:$I$1501,9,FALSE()),"Unknown")</f>
        <v>Engineering</v>
      </c>
    </row>
    <row r="2311" customFormat="false" ht="15" hidden="false" customHeight="false" outlineLevel="0" collapsed="false">
      <c r="A2311" s="37" t="s">
        <v>1485</v>
      </c>
      <c r="B2311" s="37" t="n">
        <v>2026</v>
      </c>
      <c r="C2311" s="37" t="n">
        <v>4</v>
      </c>
      <c r="D2311" s="37" t="n">
        <v>3</v>
      </c>
      <c r="E2311" s="37" t="n">
        <v>5</v>
      </c>
      <c r="F2311" s="37" t="n">
        <v>3</v>
      </c>
      <c r="G2311" s="37" t="n">
        <v>2</v>
      </c>
      <c r="H2311" s="37" t="n">
        <v>3</v>
      </c>
      <c r="I2311" s="37" t="str">
        <f aca="false">IFERROR(VLOOKUP(A2311,Employees!$A$2:$I$1501,9,FALSE()),"Unknown")</f>
        <v>Marketing</v>
      </c>
    </row>
    <row r="2312" customFormat="false" ht="15" hidden="false" customHeight="false" outlineLevel="0" collapsed="false">
      <c r="A2312" s="37" t="s">
        <v>1933</v>
      </c>
      <c r="B2312" s="37" t="n">
        <v>2026</v>
      </c>
      <c r="C2312" s="37" t="n">
        <v>4</v>
      </c>
      <c r="D2312" s="37" t="n">
        <v>2</v>
      </c>
      <c r="E2312" s="37" t="n">
        <v>5</v>
      </c>
      <c r="F2312" s="37" t="n">
        <v>3</v>
      </c>
      <c r="G2312" s="37" t="n">
        <v>2</v>
      </c>
      <c r="H2312" s="37" t="n">
        <v>10</v>
      </c>
      <c r="I2312" s="37" t="str">
        <f aca="false">IFERROR(VLOOKUP(A2312,Employees!$A$2:$I$1501,9,FALSE()),"Unknown")</f>
        <v>Engineering</v>
      </c>
    </row>
    <row r="2313" customFormat="false" ht="15" hidden="false" customHeight="false" outlineLevel="0" collapsed="false">
      <c r="A2313" s="37" t="s">
        <v>367</v>
      </c>
      <c r="B2313" s="37" t="n">
        <v>2026</v>
      </c>
      <c r="C2313" s="37" t="n">
        <v>4</v>
      </c>
      <c r="D2313" s="37" t="n">
        <v>5</v>
      </c>
      <c r="E2313" s="37" t="n">
        <v>2</v>
      </c>
      <c r="F2313" s="37" t="n">
        <v>2</v>
      </c>
      <c r="G2313" s="37" t="n">
        <v>5</v>
      </c>
      <c r="H2313" s="37" t="n">
        <v>2</v>
      </c>
      <c r="I2313" s="37" t="str">
        <f aca="false">IFERROR(VLOOKUP(A2313,Employees!$A$2:$I$1501,9,FALSE()),"Unknown")</f>
        <v>Engineering</v>
      </c>
    </row>
    <row r="2314" customFormat="false" ht="15" hidden="false" customHeight="false" outlineLevel="0" collapsed="false">
      <c r="A2314" s="37" t="s">
        <v>702</v>
      </c>
      <c r="B2314" s="37" t="n">
        <v>2026</v>
      </c>
      <c r="C2314" s="37" t="n">
        <v>3</v>
      </c>
      <c r="D2314" s="37" t="n">
        <v>4</v>
      </c>
      <c r="E2314" s="37" t="n">
        <v>2</v>
      </c>
      <c r="F2314" s="37" t="n">
        <v>4</v>
      </c>
      <c r="G2314" s="37" t="n">
        <v>3</v>
      </c>
      <c r="H2314" s="37" t="n">
        <v>10</v>
      </c>
      <c r="I2314" s="37" t="str">
        <f aca="false">IFERROR(VLOOKUP(A2314,Employees!$A$2:$I$1501,9,FALSE()),"Unknown")</f>
        <v>Engineering</v>
      </c>
    </row>
    <row r="2315" customFormat="false" ht="15" hidden="false" customHeight="false" outlineLevel="0" collapsed="false">
      <c r="A2315" s="37" t="s">
        <v>1586</v>
      </c>
      <c r="B2315" s="37" t="n">
        <v>2026</v>
      </c>
      <c r="C2315" s="37" t="n">
        <v>4</v>
      </c>
      <c r="D2315" s="37" t="n">
        <v>4</v>
      </c>
      <c r="E2315" s="37" t="n">
        <v>3</v>
      </c>
      <c r="F2315" s="37" t="n">
        <v>3</v>
      </c>
      <c r="G2315" s="37" t="n">
        <v>3</v>
      </c>
      <c r="H2315" s="37" t="n">
        <v>5</v>
      </c>
      <c r="I2315" s="37" t="str">
        <f aca="false">IFERROR(VLOOKUP(A2315,Employees!$A$2:$I$1501,9,FALSE()),"Unknown")</f>
        <v>Engineering</v>
      </c>
    </row>
    <row r="2316" customFormat="false" ht="15" hidden="false" customHeight="false" outlineLevel="0" collapsed="false">
      <c r="A2316" s="37" t="s">
        <v>1227</v>
      </c>
      <c r="B2316" s="37" t="n">
        <v>2026</v>
      </c>
      <c r="C2316" s="37" t="n">
        <v>5</v>
      </c>
      <c r="D2316" s="37" t="n">
        <v>4</v>
      </c>
      <c r="E2316" s="37" t="n">
        <v>3</v>
      </c>
      <c r="F2316" s="37" t="n">
        <v>5</v>
      </c>
      <c r="G2316" s="37" t="n">
        <v>4</v>
      </c>
      <c r="H2316" s="37" t="n">
        <v>10</v>
      </c>
      <c r="I2316" s="37" t="str">
        <f aca="false">IFERROR(VLOOKUP(A2316,Employees!$A$2:$I$1501,9,FALSE()),"Unknown")</f>
        <v>Marketing</v>
      </c>
    </row>
    <row r="2317" customFormat="false" ht="15" hidden="false" customHeight="false" outlineLevel="0" collapsed="false">
      <c r="A2317" s="37" t="s">
        <v>1045</v>
      </c>
      <c r="B2317" s="37" t="n">
        <v>2026</v>
      </c>
      <c r="C2317" s="37" t="n">
        <v>4</v>
      </c>
      <c r="D2317" s="37" t="n">
        <v>3</v>
      </c>
      <c r="E2317" s="37" t="n">
        <v>2</v>
      </c>
      <c r="F2317" s="37" t="n">
        <v>2</v>
      </c>
      <c r="G2317" s="37" t="n">
        <v>5</v>
      </c>
      <c r="H2317" s="37" t="n">
        <v>5</v>
      </c>
      <c r="I2317" s="37" t="str">
        <f aca="false">IFERROR(VLOOKUP(A2317,Employees!$A$2:$I$1501,9,FALSE()),"Unknown")</f>
        <v>Engineering</v>
      </c>
    </row>
    <row r="2318" customFormat="false" ht="15" hidden="false" customHeight="false" outlineLevel="0" collapsed="false">
      <c r="A2318" s="37" t="s">
        <v>1913</v>
      </c>
      <c r="B2318" s="37" t="n">
        <v>2026</v>
      </c>
      <c r="C2318" s="37" t="n">
        <v>3</v>
      </c>
      <c r="D2318" s="37" t="n">
        <v>3</v>
      </c>
      <c r="E2318" s="37" t="n">
        <v>2</v>
      </c>
      <c r="F2318" s="37" t="n">
        <v>4</v>
      </c>
      <c r="G2318" s="37" t="n">
        <v>2</v>
      </c>
      <c r="H2318" s="37" t="n">
        <v>5</v>
      </c>
      <c r="I2318" s="37" t="str">
        <f aca="false">IFERROR(VLOOKUP(A2318,Employees!$A$2:$I$1501,9,FALSE()),"Unknown")</f>
        <v>Data &amp; AI</v>
      </c>
    </row>
    <row r="2319" customFormat="false" ht="15" hidden="false" customHeight="false" outlineLevel="0" collapsed="false">
      <c r="A2319" s="37" t="s">
        <v>1649</v>
      </c>
      <c r="B2319" s="37" t="n">
        <v>2026</v>
      </c>
      <c r="C2319" s="37" t="n">
        <v>4</v>
      </c>
      <c r="D2319" s="37" t="n">
        <v>3</v>
      </c>
      <c r="E2319" s="37" t="n">
        <v>3</v>
      </c>
      <c r="F2319" s="37" t="n">
        <v>3</v>
      </c>
      <c r="G2319" s="37" t="n">
        <v>2</v>
      </c>
      <c r="H2319" s="37" t="n">
        <v>10</v>
      </c>
      <c r="I2319" s="37" t="str">
        <f aca="false">IFERROR(VLOOKUP(A2319,Employees!$A$2:$I$1501,9,FALSE()),"Unknown")</f>
        <v>Sales</v>
      </c>
    </row>
    <row r="2320" customFormat="false" ht="15" hidden="false" customHeight="false" outlineLevel="0" collapsed="false">
      <c r="A2320" s="37" t="s">
        <v>1581</v>
      </c>
      <c r="B2320" s="37" t="n">
        <v>2026</v>
      </c>
      <c r="C2320" s="37" t="n">
        <v>5</v>
      </c>
      <c r="D2320" s="37" t="n">
        <v>3</v>
      </c>
      <c r="E2320" s="37" t="n">
        <v>4</v>
      </c>
      <c r="F2320" s="37" t="n">
        <v>3</v>
      </c>
      <c r="G2320" s="37" t="n">
        <v>5</v>
      </c>
      <c r="H2320" s="37" t="n">
        <v>10</v>
      </c>
      <c r="I2320" s="37" t="str">
        <f aca="false">IFERROR(VLOOKUP(A2320,Employees!$A$2:$I$1501,9,FALSE()),"Unknown")</f>
        <v>Human Resources</v>
      </c>
    </row>
    <row r="2321" customFormat="false" ht="15" hidden="false" customHeight="false" outlineLevel="0" collapsed="false">
      <c r="A2321" s="37" t="s">
        <v>1887</v>
      </c>
      <c r="B2321" s="37" t="n">
        <v>2026</v>
      </c>
      <c r="C2321" s="37" t="n">
        <v>4</v>
      </c>
      <c r="D2321" s="37" t="n">
        <v>2</v>
      </c>
      <c r="E2321" s="37" t="n">
        <v>2</v>
      </c>
      <c r="F2321" s="37" t="n">
        <v>2</v>
      </c>
      <c r="G2321" s="37" t="n">
        <v>5</v>
      </c>
      <c r="H2321" s="37" t="n">
        <v>9</v>
      </c>
      <c r="I2321" s="37" t="str">
        <f aca="false">IFERROR(VLOOKUP(A2321,Employees!$A$2:$I$1501,9,FALSE()),"Unknown")</f>
        <v>Customer Support</v>
      </c>
    </row>
    <row r="2322" customFormat="false" ht="15" hidden="false" customHeight="false" outlineLevel="0" collapsed="false">
      <c r="A2322" s="37" t="s">
        <v>1692</v>
      </c>
      <c r="B2322" s="37" t="n">
        <v>2026</v>
      </c>
      <c r="C2322" s="37" t="n">
        <v>5</v>
      </c>
      <c r="D2322" s="37" t="n">
        <v>2</v>
      </c>
      <c r="E2322" s="37" t="n">
        <v>4</v>
      </c>
      <c r="F2322" s="37" t="n">
        <v>2</v>
      </c>
      <c r="G2322" s="37" t="n">
        <v>4</v>
      </c>
      <c r="H2322" s="37" t="n">
        <v>8</v>
      </c>
      <c r="I2322" s="37" t="str">
        <f aca="false">IFERROR(VLOOKUP(A2322,Employees!$A$2:$I$1501,9,FALSE()),"Unknown")</f>
        <v>Finance</v>
      </c>
    </row>
    <row r="2323" customFormat="false" ht="15" hidden="false" customHeight="false" outlineLevel="0" collapsed="false">
      <c r="A2323" s="37" t="s">
        <v>1085</v>
      </c>
      <c r="B2323" s="37" t="n">
        <v>2026</v>
      </c>
      <c r="C2323" s="37" t="n">
        <v>3</v>
      </c>
      <c r="D2323" s="37" t="n">
        <v>3</v>
      </c>
      <c r="E2323" s="37" t="n">
        <v>4</v>
      </c>
      <c r="F2323" s="37" t="n">
        <v>3</v>
      </c>
      <c r="G2323" s="37" t="n">
        <v>5</v>
      </c>
      <c r="H2323" s="37" t="n">
        <v>7</v>
      </c>
      <c r="I2323" s="37" t="str">
        <f aca="false">IFERROR(VLOOKUP(A2323,Employees!$A$2:$I$1501,9,FALSE()),"Unknown")</f>
        <v>Engineering</v>
      </c>
    </row>
    <row r="2324" customFormat="false" ht="15" hidden="false" customHeight="false" outlineLevel="0" collapsed="false">
      <c r="A2324" s="37" t="s">
        <v>1086</v>
      </c>
      <c r="B2324" s="37" t="n">
        <v>2026</v>
      </c>
      <c r="C2324" s="37" t="n">
        <v>4</v>
      </c>
      <c r="D2324" s="37" t="n">
        <v>4</v>
      </c>
      <c r="E2324" s="37" t="n">
        <v>4</v>
      </c>
      <c r="F2324" s="37" t="n">
        <v>4</v>
      </c>
      <c r="G2324" s="37" t="n">
        <v>5</v>
      </c>
      <c r="H2324" s="37" t="n">
        <v>10</v>
      </c>
      <c r="I2324" s="37" t="str">
        <f aca="false">IFERROR(VLOOKUP(A2324,Employees!$A$2:$I$1501,9,FALSE()),"Unknown")</f>
        <v>Customer Support</v>
      </c>
    </row>
    <row r="2325" customFormat="false" ht="15" hidden="false" customHeight="false" outlineLevel="0" collapsed="false">
      <c r="A2325" s="37" t="s">
        <v>933</v>
      </c>
      <c r="B2325" s="37" t="n">
        <v>2026</v>
      </c>
      <c r="C2325" s="37" t="n">
        <v>1</v>
      </c>
      <c r="D2325" s="37" t="n">
        <v>3</v>
      </c>
      <c r="E2325" s="37" t="n">
        <v>5</v>
      </c>
      <c r="F2325" s="37" t="n">
        <v>3</v>
      </c>
      <c r="G2325" s="37" t="n">
        <v>4</v>
      </c>
      <c r="H2325" s="37" t="n">
        <v>8</v>
      </c>
      <c r="I2325" s="37" t="str">
        <f aca="false">IFERROR(VLOOKUP(A2325,Employees!$A$2:$I$1501,9,FALSE()),"Unknown")</f>
        <v>Customer Support</v>
      </c>
    </row>
    <row r="2326" customFormat="false" ht="15" hidden="false" customHeight="false" outlineLevel="0" collapsed="false">
      <c r="A2326" s="37" t="s">
        <v>674</v>
      </c>
      <c r="B2326" s="37" t="n">
        <v>2026</v>
      </c>
      <c r="C2326" s="37" t="n">
        <v>5</v>
      </c>
      <c r="D2326" s="37" t="n">
        <v>2</v>
      </c>
      <c r="E2326" s="37" t="n">
        <v>2</v>
      </c>
      <c r="F2326" s="37" t="n">
        <v>4</v>
      </c>
      <c r="G2326" s="37" t="n">
        <v>4</v>
      </c>
      <c r="H2326" s="37" t="n">
        <v>8</v>
      </c>
      <c r="I2326" s="37" t="str">
        <f aca="false">IFERROR(VLOOKUP(A2326,Employees!$A$2:$I$1501,9,FALSE()),"Unknown")</f>
        <v>Customer Support</v>
      </c>
    </row>
    <row r="2327" customFormat="false" ht="15" hidden="false" customHeight="false" outlineLevel="0" collapsed="false">
      <c r="A2327" s="37" t="s">
        <v>665</v>
      </c>
      <c r="B2327" s="37" t="n">
        <v>2026</v>
      </c>
      <c r="C2327" s="37" t="n">
        <v>4</v>
      </c>
      <c r="D2327" s="37" t="n">
        <v>3</v>
      </c>
      <c r="E2327" s="37" t="n">
        <v>4</v>
      </c>
      <c r="F2327" s="37" t="n">
        <v>3</v>
      </c>
      <c r="G2327" s="37" t="n">
        <v>3</v>
      </c>
      <c r="H2327" s="37" t="n">
        <v>7</v>
      </c>
      <c r="I2327" s="37" t="str">
        <f aca="false">IFERROR(VLOOKUP(A2327,Employees!$A$2:$I$1501,9,FALSE()),"Unknown")</f>
        <v>Marketing</v>
      </c>
    </row>
    <row r="2328" customFormat="false" ht="15" hidden="false" customHeight="false" outlineLevel="0" collapsed="false">
      <c r="A2328" s="37" t="s">
        <v>1421</v>
      </c>
      <c r="B2328" s="37" t="n">
        <v>2026</v>
      </c>
      <c r="C2328" s="37" t="n">
        <v>3</v>
      </c>
      <c r="D2328" s="37" t="n">
        <v>3</v>
      </c>
      <c r="E2328" s="37" t="n">
        <v>4</v>
      </c>
      <c r="F2328" s="37" t="n">
        <v>2</v>
      </c>
      <c r="G2328" s="37" t="n">
        <v>4</v>
      </c>
      <c r="H2328" s="37" t="n">
        <v>7</v>
      </c>
      <c r="I2328" s="37" t="str">
        <f aca="false">IFERROR(VLOOKUP(A2328,Employees!$A$2:$I$1501,9,FALSE()),"Unknown")</f>
        <v>Customer Support</v>
      </c>
    </row>
    <row r="2329" customFormat="false" ht="15" hidden="false" customHeight="false" outlineLevel="0" collapsed="false">
      <c r="A2329" s="37" t="s">
        <v>1836</v>
      </c>
      <c r="B2329" s="37" t="n">
        <v>2026</v>
      </c>
      <c r="C2329" s="37" t="n">
        <v>4</v>
      </c>
      <c r="D2329" s="37" t="n">
        <v>3</v>
      </c>
      <c r="E2329" s="37" t="n">
        <v>4</v>
      </c>
      <c r="F2329" s="37" t="n">
        <v>5</v>
      </c>
      <c r="G2329" s="37" t="n">
        <v>5</v>
      </c>
      <c r="H2329" s="37" t="n">
        <v>10</v>
      </c>
      <c r="I2329" s="37" t="str">
        <f aca="false">IFERROR(VLOOKUP(A2329,Employees!$A$2:$I$1501,9,FALSE()),"Unknown")</f>
        <v>Engineering</v>
      </c>
    </row>
    <row r="2330" customFormat="false" ht="15" hidden="false" customHeight="false" outlineLevel="0" collapsed="false">
      <c r="A2330" s="37" t="s">
        <v>1154</v>
      </c>
      <c r="B2330" s="37" t="n">
        <v>2026</v>
      </c>
      <c r="C2330" s="37" t="n">
        <v>4</v>
      </c>
      <c r="D2330" s="37" t="n">
        <v>4</v>
      </c>
      <c r="E2330" s="37" t="n">
        <v>2</v>
      </c>
      <c r="F2330" s="37" t="n">
        <v>4</v>
      </c>
      <c r="G2330" s="37" t="n">
        <v>4</v>
      </c>
      <c r="H2330" s="37" t="n">
        <v>4</v>
      </c>
      <c r="I2330" s="37" t="str">
        <f aca="false">IFERROR(VLOOKUP(A2330,Employees!$A$2:$I$1501,9,FALSE()),"Unknown")</f>
        <v>Finance</v>
      </c>
    </row>
    <row r="2331" customFormat="false" ht="15" hidden="false" customHeight="false" outlineLevel="0" collapsed="false">
      <c r="A2331" s="37" t="s">
        <v>1617</v>
      </c>
      <c r="B2331" s="37" t="n">
        <v>2026</v>
      </c>
      <c r="C2331" s="37" t="n">
        <v>3</v>
      </c>
      <c r="D2331" s="37" t="n">
        <v>4</v>
      </c>
      <c r="E2331" s="37" t="n">
        <v>4</v>
      </c>
      <c r="F2331" s="37" t="n">
        <v>4</v>
      </c>
      <c r="G2331" s="37" t="n">
        <v>5</v>
      </c>
      <c r="H2331" s="37" t="n">
        <v>7</v>
      </c>
      <c r="I2331" s="37" t="str">
        <f aca="false">IFERROR(VLOOKUP(A2331,Employees!$A$2:$I$1501,9,FALSE()),"Unknown")</f>
        <v>Engineering</v>
      </c>
    </row>
    <row r="2332" customFormat="false" ht="15" hidden="false" customHeight="false" outlineLevel="0" collapsed="false">
      <c r="A2332" s="37" t="s">
        <v>980</v>
      </c>
      <c r="B2332" s="37" t="n">
        <v>2026</v>
      </c>
      <c r="C2332" s="37" t="n">
        <v>2</v>
      </c>
      <c r="D2332" s="37" t="n">
        <v>4</v>
      </c>
      <c r="E2332" s="37" t="n">
        <v>4</v>
      </c>
      <c r="F2332" s="37" t="n">
        <v>4</v>
      </c>
      <c r="G2332" s="37" t="n">
        <v>4</v>
      </c>
      <c r="H2332" s="37" t="n">
        <v>10</v>
      </c>
      <c r="I2332" s="37" t="str">
        <f aca="false">IFERROR(VLOOKUP(A2332,Employees!$A$2:$I$1501,9,FALSE()),"Unknown")</f>
        <v>Marketing</v>
      </c>
    </row>
    <row r="2333" customFormat="false" ht="15" hidden="false" customHeight="false" outlineLevel="0" collapsed="false">
      <c r="A2333" s="37" t="s">
        <v>1072</v>
      </c>
      <c r="B2333" s="37" t="n">
        <v>2026</v>
      </c>
      <c r="C2333" s="37" t="n">
        <v>3</v>
      </c>
      <c r="D2333" s="37" t="n">
        <v>5</v>
      </c>
      <c r="E2333" s="37" t="n">
        <v>3</v>
      </c>
      <c r="F2333" s="37" t="n">
        <v>2</v>
      </c>
      <c r="G2333" s="37" t="n">
        <v>3</v>
      </c>
      <c r="H2333" s="37" t="n">
        <v>6</v>
      </c>
      <c r="I2333" s="37" t="str">
        <f aca="false">IFERROR(VLOOKUP(A2333,Employees!$A$2:$I$1501,9,FALSE()),"Unknown")</f>
        <v>Human Resources</v>
      </c>
    </row>
    <row r="2334" customFormat="false" ht="15" hidden="false" customHeight="false" outlineLevel="0" collapsed="false">
      <c r="A2334" s="37" t="s">
        <v>1637</v>
      </c>
      <c r="B2334" s="37" t="n">
        <v>2026</v>
      </c>
      <c r="C2334" s="37" t="n">
        <v>4</v>
      </c>
      <c r="D2334" s="37" t="n">
        <v>3</v>
      </c>
      <c r="E2334" s="37" t="n">
        <v>4</v>
      </c>
      <c r="F2334" s="37" t="n">
        <v>4</v>
      </c>
      <c r="G2334" s="37" t="n">
        <v>4</v>
      </c>
      <c r="H2334" s="37" t="n">
        <v>7</v>
      </c>
      <c r="I2334" s="37" t="str">
        <f aca="false">IFERROR(VLOOKUP(A2334,Employees!$A$2:$I$1501,9,FALSE()),"Unknown")</f>
        <v>Engineering</v>
      </c>
    </row>
    <row r="2335" customFormat="false" ht="15" hidden="false" customHeight="false" outlineLevel="0" collapsed="false">
      <c r="A2335" s="37" t="s">
        <v>1740</v>
      </c>
      <c r="B2335" s="37" t="n">
        <v>2026</v>
      </c>
      <c r="C2335" s="37" t="n">
        <v>5</v>
      </c>
      <c r="D2335" s="37" t="n">
        <v>3</v>
      </c>
      <c r="E2335" s="37" t="n">
        <v>3</v>
      </c>
      <c r="F2335" s="37" t="n">
        <v>3</v>
      </c>
      <c r="G2335" s="37" t="n">
        <v>4</v>
      </c>
      <c r="H2335" s="37" t="n">
        <v>7</v>
      </c>
      <c r="I2335" s="37" t="str">
        <f aca="false">IFERROR(VLOOKUP(A2335,Employees!$A$2:$I$1501,9,FALSE()),"Unknown")</f>
        <v>Engineering</v>
      </c>
    </row>
    <row r="2336" customFormat="false" ht="15" hidden="false" customHeight="false" outlineLevel="0" collapsed="false">
      <c r="A2336" s="37" t="s">
        <v>1847</v>
      </c>
      <c r="B2336" s="37" t="n">
        <v>2026</v>
      </c>
      <c r="C2336" s="37" t="n">
        <v>4</v>
      </c>
      <c r="D2336" s="37" t="n">
        <v>4</v>
      </c>
      <c r="E2336" s="37" t="n">
        <v>3</v>
      </c>
      <c r="F2336" s="37" t="n">
        <v>2</v>
      </c>
      <c r="G2336" s="37" t="n">
        <v>3</v>
      </c>
      <c r="H2336" s="37" t="n">
        <v>5</v>
      </c>
      <c r="I2336" s="37" t="str">
        <f aca="false">IFERROR(VLOOKUP(A2336,Employees!$A$2:$I$1501,9,FALSE()),"Unknown")</f>
        <v>Operations</v>
      </c>
    </row>
    <row r="2337" customFormat="false" ht="15" hidden="false" customHeight="false" outlineLevel="0" collapsed="false">
      <c r="A2337" s="37" t="s">
        <v>1308</v>
      </c>
      <c r="B2337" s="37" t="n">
        <v>2026</v>
      </c>
      <c r="C2337" s="37" t="n">
        <v>3</v>
      </c>
      <c r="D2337" s="37" t="n">
        <v>1</v>
      </c>
      <c r="E2337" s="37" t="n">
        <v>2</v>
      </c>
      <c r="F2337" s="37" t="n">
        <v>4</v>
      </c>
      <c r="G2337" s="37" t="n">
        <v>3</v>
      </c>
      <c r="H2337" s="37" t="n">
        <v>10</v>
      </c>
      <c r="I2337" s="37" t="str">
        <f aca="false">IFERROR(VLOOKUP(A2337,Employees!$A$2:$I$1501,9,FALSE()),"Unknown")</f>
        <v>Marketing</v>
      </c>
    </row>
    <row r="2338" customFormat="false" ht="15" hidden="false" customHeight="false" outlineLevel="0" collapsed="false">
      <c r="A2338" s="37" t="s">
        <v>1785</v>
      </c>
      <c r="B2338" s="37" t="n">
        <v>2026</v>
      </c>
      <c r="C2338" s="37" t="n">
        <v>3</v>
      </c>
      <c r="D2338" s="37" t="n">
        <v>4</v>
      </c>
      <c r="E2338" s="37" t="n">
        <v>3</v>
      </c>
      <c r="F2338" s="37" t="n">
        <v>4</v>
      </c>
      <c r="G2338" s="37" t="n">
        <v>3</v>
      </c>
      <c r="H2338" s="37" t="n">
        <v>8</v>
      </c>
      <c r="I2338" s="37" t="str">
        <f aca="false">IFERROR(VLOOKUP(A2338,Employees!$A$2:$I$1501,9,FALSE()),"Unknown")</f>
        <v>Human Resources</v>
      </c>
    </row>
    <row r="2339" customFormat="false" ht="15" hidden="false" customHeight="false" outlineLevel="0" collapsed="false">
      <c r="A2339" s="37" t="s">
        <v>1266</v>
      </c>
      <c r="B2339" s="37" t="n">
        <v>2026</v>
      </c>
      <c r="C2339" s="37" t="n">
        <v>5</v>
      </c>
      <c r="D2339" s="37" t="n">
        <v>4</v>
      </c>
      <c r="E2339" s="37" t="n">
        <v>3</v>
      </c>
      <c r="F2339" s="37" t="n">
        <v>2</v>
      </c>
      <c r="G2339" s="37" t="n">
        <v>4</v>
      </c>
      <c r="H2339" s="37" t="n">
        <v>9</v>
      </c>
      <c r="I2339" s="37" t="str">
        <f aca="false">IFERROR(VLOOKUP(A2339,Employees!$A$2:$I$1501,9,FALSE()),"Unknown")</f>
        <v>Operations</v>
      </c>
    </row>
    <row r="2340" customFormat="false" ht="15" hidden="false" customHeight="false" outlineLevel="0" collapsed="false">
      <c r="A2340" s="37" t="s">
        <v>1161</v>
      </c>
      <c r="B2340" s="37" t="n">
        <v>2026</v>
      </c>
      <c r="C2340" s="37" t="n">
        <v>4</v>
      </c>
      <c r="D2340" s="37" t="n">
        <v>3</v>
      </c>
      <c r="E2340" s="37" t="n">
        <v>4</v>
      </c>
      <c r="F2340" s="37" t="n">
        <v>4</v>
      </c>
      <c r="G2340" s="37" t="n">
        <v>5</v>
      </c>
      <c r="H2340" s="37" t="n">
        <v>7</v>
      </c>
      <c r="I2340" s="37" t="str">
        <f aca="false">IFERROR(VLOOKUP(A2340,Employees!$A$2:$I$1501,9,FALSE()),"Unknown")</f>
        <v>Customer Support</v>
      </c>
    </row>
    <row r="2341" customFormat="false" ht="15" hidden="false" customHeight="false" outlineLevel="0" collapsed="false">
      <c r="A2341" s="37" t="s">
        <v>829</v>
      </c>
      <c r="B2341" s="37" t="n">
        <v>2026</v>
      </c>
      <c r="C2341" s="37" t="n">
        <v>5</v>
      </c>
      <c r="D2341" s="37" t="n">
        <v>5</v>
      </c>
      <c r="E2341" s="37" t="n">
        <v>4</v>
      </c>
      <c r="F2341" s="37" t="n">
        <v>4</v>
      </c>
      <c r="G2341" s="37" t="n">
        <v>5</v>
      </c>
      <c r="H2341" s="37" t="n">
        <v>6</v>
      </c>
      <c r="I2341" s="37" t="str">
        <f aca="false">IFERROR(VLOOKUP(A2341,Employees!$A$2:$I$1501,9,FALSE()),"Unknown")</f>
        <v>Engineering</v>
      </c>
    </row>
    <row r="2342" customFormat="false" ht="15" hidden="false" customHeight="false" outlineLevel="0" collapsed="false">
      <c r="A2342" s="37" t="s">
        <v>1390</v>
      </c>
      <c r="B2342" s="37" t="n">
        <v>2026</v>
      </c>
      <c r="C2342" s="37" t="n">
        <v>3</v>
      </c>
      <c r="D2342" s="37" t="n">
        <v>2</v>
      </c>
      <c r="E2342" s="37" t="n">
        <v>3</v>
      </c>
      <c r="F2342" s="37" t="n">
        <v>3</v>
      </c>
      <c r="G2342" s="37" t="n">
        <v>3</v>
      </c>
      <c r="H2342" s="37" t="n">
        <v>8</v>
      </c>
      <c r="I2342" s="37" t="str">
        <f aca="false">IFERROR(VLOOKUP(A2342,Employees!$A$2:$I$1501,9,FALSE()),"Unknown")</f>
        <v>Human Resources</v>
      </c>
    </row>
    <row r="2343" customFormat="false" ht="15" hidden="false" customHeight="false" outlineLevel="0" collapsed="false">
      <c r="A2343" s="37" t="s">
        <v>1849</v>
      </c>
      <c r="B2343" s="37" t="n">
        <v>2026</v>
      </c>
      <c r="C2343" s="37" t="n">
        <v>2</v>
      </c>
      <c r="D2343" s="37" t="n">
        <v>5</v>
      </c>
      <c r="E2343" s="37" t="n">
        <v>5</v>
      </c>
      <c r="F2343" s="37" t="n">
        <v>3</v>
      </c>
      <c r="G2343" s="37" t="n">
        <v>5</v>
      </c>
      <c r="H2343" s="37" t="n">
        <v>9</v>
      </c>
      <c r="I2343" s="37" t="str">
        <f aca="false">IFERROR(VLOOKUP(A2343,Employees!$A$2:$I$1501,9,FALSE()),"Unknown")</f>
        <v>Marketing</v>
      </c>
    </row>
    <row r="2344" customFormat="false" ht="15" hidden="false" customHeight="false" outlineLevel="0" collapsed="false">
      <c r="A2344" s="37" t="s">
        <v>1132</v>
      </c>
      <c r="B2344" s="37" t="n">
        <v>2026</v>
      </c>
      <c r="C2344" s="37" t="n">
        <v>5</v>
      </c>
      <c r="D2344" s="37" t="n">
        <v>2</v>
      </c>
      <c r="E2344" s="37" t="n">
        <v>3</v>
      </c>
      <c r="F2344" s="37" t="n">
        <v>4</v>
      </c>
      <c r="G2344" s="37" t="n">
        <v>3</v>
      </c>
      <c r="H2344" s="37" t="n">
        <v>7</v>
      </c>
      <c r="I2344" s="37" t="str">
        <f aca="false">IFERROR(VLOOKUP(A2344,Employees!$A$2:$I$1501,9,FALSE()),"Unknown")</f>
        <v>Sales</v>
      </c>
    </row>
    <row r="2345" customFormat="false" ht="15" hidden="false" customHeight="false" outlineLevel="0" collapsed="false">
      <c r="A2345" s="37" t="s">
        <v>1456</v>
      </c>
      <c r="B2345" s="37" t="n">
        <v>2026</v>
      </c>
      <c r="C2345" s="37" t="n">
        <v>3</v>
      </c>
      <c r="D2345" s="37" t="n">
        <v>4</v>
      </c>
      <c r="E2345" s="37" t="n">
        <v>3</v>
      </c>
      <c r="F2345" s="37" t="n">
        <v>5</v>
      </c>
      <c r="G2345" s="37" t="n">
        <v>2</v>
      </c>
      <c r="H2345" s="37" t="n">
        <v>7</v>
      </c>
      <c r="I2345" s="37" t="str">
        <f aca="false">IFERROR(VLOOKUP(A2345,Employees!$A$2:$I$1501,9,FALSE()),"Unknown")</f>
        <v>Customer Support</v>
      </c>
    </row>
    <row r="2346" customFormat="false" ht="15" hidden="false" customHeight="false" outlineLevel="0" collapsed="false">
      <c r="A2346" s="37" t="s">
        <v>1589</v>
      </c>
      <c r="B2346" s="37" t="n">
        <v>2026</v>
      </c>
      <c r="C2346" s="37" t="n">
        <v>3</v>
      </c>
      <c r="D2346" s="37" t="n">
        <v>2</v>
      </c>
      <c r="E2346" s="37" t="n">
        <v>2</v>
      </c>
      <c r="F2346" s="37" t="n">
        <v>3</v>
      </c>
      <c r="G2346" s="37" t="n">
        <v>4</v>
      </c>
      <c r="H2346" s="37" t="n">
        <v>6</v>
      </c>
      <c r="I2346" s="37" t="str">
        <f aca="false">IFERROR(VLOOKUP(A2346,Employees!$A$2:$I$1501,9,FALSE()),"Unknown")</f>
        <v>Engineering</v>
      </c>
    </row>
    <row r="2347" customFormat="false" ht="15" hidden="false" customHeight="false" outlineLevel="0" collapsed="false">
      <c r="A2347" s="37" t="s">
        <v>1636</v>
      </c>
      <c r="B2347" s="37" t="n">
        <v>2026</v>
      </c>
      <c r="C2347" s="37" t="n">
        <v>4</v>
      </c>
      <c r="D2347" s="37" t="n">
        <v>4</v>
      </c>
      <c r="E2347" s="37" t="n">
        <v>1</v>
      </c>
      <c r="F2347" s="37" t="n">
        <v>3</v>
      </c>
      <c r="G2347" s="37" t="n">
        <v>3</v>
      </c>
      <c r="H2347" s="37" t="n">
        <v>10</v>
      </c>
      <c r="I2347" s="37" t="str">
        <f aca="false">IFERROR(VLOOKUP(A2347,Employees!$A$2:$I$1501,9,FALSE()),"Unknown")</f>
        <v>Customer Support</v>
      </c>
    </row>
    <row r="2348" customFormat="false" ht="15" hidden="false" customHeight="false" outlineLevel="0" collapsed="false">
      <c r="A2348" s="37" t="s">
        <v>1609</v>
      </c>
      <c r="B2348" s="37" t="n">
        <v>2026</v>
      </c>
      <c r="C2348" s="37" t="n">
        <v>4</v>
      </c>
      <c r="D2348" s="37" t="n">
        <v>4</v>
      </c>
      <c r="E2348" s="37" t="n">
        <v>4</v>
      </c>
      <c r="F2348" s="37" t="n">
        <v>4</v>
      </c>
      <c r="G2348" s="37" t="n">
        <v>4</v>
      </c>
      <c r="H2348" s="37" t="n">
        <v>8</v>
      </c>
      <c r="I2348" s="37" t="str">
        <f aca="false">IFERROR(VLOOKUP(A2348,Employees!$A$2:$I$1501,9,FALSE()),"Unknown")</f>
        <v>Human Resources</v>
      </c>
    </row>
    <row r="2349" customFormat="false" ht="15" hidden="false" customHeight="false" outlineLevel="0" collapsed="false">
      <c r="A2349" s="37" t="s">
        <v>1159</v>
      </c>
      <c r="B2349" s="37" t="n">
        <v>2026</v>
      </c>
      <c r="C2349" s="37" t="n">
        <v>5</v>
      </c>
      <c r="D2349" s="37" t="n">
        <v>3</v>
      </c>
      <c r="E2349" s="37" t="n">
        <v>5</v>
      </c>
      <c r="F2349" s="37" t="n">
        <v>3</v>
      </c>
      <c r="G2349" s="37" t="n">
        <v>4</v>
      </c>
      <c r="H2349" s="37" t="n">
        <v>4</v>
      </c>
      <c r="I2349" s="37" t="str">
        <f aca="false">IFERROR(VLOOKUP(A2349,Employees!$A$2:$I$1501,9,FALSE()),"Unknown")</f>
        <v>Data &amp; AI</v>
      </c>
    </row>
    <row r="2350" customFormat="false" ht="15" hidden="false" customHeight="false" outlineLevel="0" collapsed="false">
      <c r="A2350" s="37" t="s">
        <v>922</v>
      </c>
      <c r="B2350" s="37" t="n">
        <v>2026</v>
      </c>
      <c r="C2350" s="37" t="n">
        <v>4</v>
      </c>
      <c r="D2350" s="37" t="n">
        <v>3</v>
      </c>
      <c r="E2350" s="37" t="n">
        <v>4</v>
      </c>
      <c r="F2350" s="37" t="n">
        <v>2</v>
      </c>
      <c r="G2350" s="37" t="n">
        <v>4</v>
      </c>
      <c r="H2350" s="37" t="n">
        <v>8</v>
      </c>
      <c r="I2350" s="37" t="str">
        <f aca="false">IFERROR(VLOOKUP(A2350,Employees!$A$2:$I$1501,9,FALSE()),"Unknown")</f>
        <v>Operations</v>
      </c>
    </row>
    <row r="2351" customFormat="false" ht="15" hidden="false" customHeight="false" outlineLevel="0" collapsed="false">
      <c r="A2351" s="37" t="s">
        <v>1209</v>
      </c>
      <c r="B2351" s="37" t="n">
        <v>2026</v>
      </c>
      <c r="C2351" s="37" t="n">
        <v>2</v>
      </c>
      <c r="D2351" s="37" t="n">
        <v>3</v>
      </c>
      <c r="E2351" s="37" t="n">
        <v>4</v>
      </c>
      <c r="F2351" s="37" t="n">
        <v>4</v>
      </c>
      <c r="G2351" s="37" t="n">
        <v>4</v>
      </c>
      <c r="H2351" s="37" t="n">
        <v>8</v>
      </c>
      <c r="I2351" s="37" t="str">
        <f aca="false">IFERROR(VLOOKUP(A2351,Employees!$A$2:$I$1501,9,FALSE()),"Unknown")</f>
        <v>Sales</v>
      </c>
    </row>
    <row r="2352" customFormat="false" ht="15" hidden="false" customHeight="false" outlineLevel="0" collapsed="false">
      <c r="A2352" s="37" t="s">
        <v>608</v>
      </c>
      <c r="B2352" s="37" t="n">
        <v>2026</v>
      </c>
      <c r="C2352" s="37" t="n">
        <v>4</v>
      </c>
      <c r="D2352" s="37" t="n">
        <v>3</v>
      </c>
      <c r="E2352" s="37" t="n">
        <v>3</v>
      </c>
      <c r="F2352" s="37" t="n">
        <v>2</v>
      </c>
      <c r="G2352" s="37" t="n">
        <v>3</v>
      </c>
      <c r="H2352" s="37" t="n">
        <v>8</v>
      </c>
      <c r="I2352" s="37" t="str">
        <f aca="false">IFERROR(VLOOKUP(A2352,Employees!$A$2:$I$1501,9,FALSE()),"Unknown")</f>
        <v>Customer Support</v>
      </c>
    </row>
    <row r="2353" customFormat="false" ht="15" hidden="false" customHeight="false" outlineLevel="0" collapsed="false">
      <c r="A2353" s="37" t="s">
        <v>644</v>
      </c>
      <c r="B2353" s="37" t="n">
        <v>2026</v>
      </c>
      <c r="C2353" s="37" t="n">
        <v>5</v>
      </c>
      <c r="D2353" s="37" t="n">
        <v>3</v>
      </c>
      <c r="E2353" s="37" t="n">
        <v>5</v>
      </c>
      <c r="F2353" s="37" t="n">
        <v>5</v>
      </c>
      <c r="G2353" s="37" t="n">
        <v>4</v>
      </c>
      <c r="H2353" s="37" t="n">
        <v>7</v>
      </c>
      <c r="I2353" s="37" t="str">
        <f aca="false">IFERROR(VLOOKUP(A2353,Employees!$A$2:$I$1501,9,FALSE()),"Unknown")</f>
        <v>Operations</v>
      </c>
    </row>
    <row r="2354" customFormat="false" ht="15" hidden="false" customHeight="false" outlineLevel="0" collapsed="false">
      <c r="A2354" s="37" t="s">
        <v>1009</v>
      </c>
      <c r="B2354" s="37" t="n">
        <v>2026</v>
      </c>
      <c r="C2354" s="37" t="n">
        <v>5</v>
      </c>
      <c r="D2354" s="37" t="n">
        <v>4</v>
      </c>
      <c r="E2354" s="37" t="n">
        <v>4</v>
      </c>
      <c r="F2354" s="37" t="n">
        <v>3</v>
      </c>
      <c r="G2354" s="37" t="n">
        <v>3</v>
      </c>
      <c r="H2354" s="37" t="n">
        <v>5</v>
      </c>
      <c r="I2354" s="37" t="str">
        <f aca="false">IFERROR(VLOOKUP(A2354,Employees!$A$2:$I$1501,9,FALSE()),"Unknown")</f>
        <v>Finance</v>
      </c>
    </row>
    <row r="2355" customFormat="false" ht="15" hidden="false" customHeight="false" outlineLevel="0" collapsed="false">
      <c r="A2355" s="37" t="s">
        <v>807</v>
      </c>
      <c r="B2355" s="37" t="n">
        <v>2026</v>
      </c>
      <c r="C2355" s="37" t="n">
        <v>5</v>
      </c>
      <c r="D2355" s="37" t="n">
        <v>4</v>
      </c>
      <c r="E2355" s="37" t="n">
        <v>3</v>
      </c>
      <c r="F2355" s="37" t="n">
        <v>3</v>
      </c>
      <c r="G2355" s="37" t="n">
        <v>3</v>
      </c>
      <c r="H2355" s="37" t="n">
        <v>8</v>
      </c>
      <c r="I2355" s="37" t="str">
        <f aca="false">IFERROR(VLOOKUP(A2355,Employees!$A$2:$I$1501,9,FALSE()),"Unknown")</f>
        <v>Customer Support</v>
      </c>
    </row>
    <row r="2356" customFormat="false" ht="15" hidden="false" customHeight="false" outlineLevel="0" collapsed="false">
      <c r="A2356" s="37" t="s">
        <v>414</v>
      </c>
      <c r="B2356" s="37" t="n">
        <v>2026</v>
      </c>
      <c r="C2356" s="37" t="n">
        <v>3</v>
      </c>
      <c r="D2356" s="37" t="n">
        <v>1</v>
      </c>
      <c r="E2356" s="37" t="n">
        <v>2</v>
      </c>
      <c r="F2356" s="37" t="n">
        <v>3</v>
      </c>
      <c r="G2356" s="37" t="n">
        <v>4</v>
      </c>
      <c r="H2356" s="37" t="n">
        <v>6</v>
      </c>
      <c r="I2356" s="37" t="str">
        <f aca="false">IFERROR(VLOOKUP(A2356,Employees!$A$2:$I$1501,9,FALSE()),"Unknown")</f>
        <v>Data &amp; AI</v>
      </c>
    </row>
    <row r="2357" customFormat="false" ht="15" hidden="false" customHeight="false" outlineLevel="0" collapsed="false">
      <c r="A2357" s="37" t="s">
        <v>1389</v>
      </c>
      <c r="B2357" s="37" t="n">
        <v>2026</v>
      </c>
      <c r="C2357" s="37" t="n">
        <v>1</v>
      </c>
      <c r="D2357" s="37" t="n">
        <v>2</v>
      </c>
      <c r="E2357" s="37" t="n">
        <v>4</v>
      </c>
      <c r="F2357" s="37" t="n">
        <v>2</v>
      </c>
      <c r="G2357" s="37" t="n">
        <v>2</v>
      </c>
      <c r="H2357" s="37" t="n">
        <v>2</v>
      </c>
      <c r="I2357" s="37" t="str">
        <f aca="false">IFERROR(VLOOKUP(A2357,Employees!$A$2:$I$1501,9,FALSE()),"Unknown")</f>
        <v>Customer Support</v>
      </c>
    </row>
    <row r="2358" customFormat="false" ht="15" hidden="false" customHeight="false" outlineLevel="0" collapsed="false">
      <c r="A2358" s="37" t="s">
        <v>812</v>
      </c>
      <c r="B2358" s="37" t="n">
        <v>2026</v>
      </c>
      <c r="C2358" s="37" t="n">
        <v>4</v>
      </c>
      <c r="D2358" s="37" t="n">
        <v>4</v>
      </c>
      <c r="E2358" s="37" t="n">
        <v>4</v>
      </c>
      <c r="F2358" s="37" t="n">
        <v>5</v>
      </c>
      <c r="G2358" s="37" t="n">
        <v>2</v>
      </c>
      <c r="H2358" s="37" t="n">
        <v>7</v>
      </c>
      <c r="I2358" s="37" t="str">
        <f aca="false">IFERROR(VLOOKUP(A2358,Employees!$A$2:$I$1501,9,FALSE()),"Unknown")</f>
        <v>Operations</v>
      </c>
    </row>
    <row r="2359" customFormat="false" ht="15" hidden="false" customHeight="false" outlineLevel="0" collapsed="false">
      <c r="A2359" s="37" t="s">
        <v>424</v>
      </c>
      <c r="B2359" s="37" t="n">
        <v>2026</v>
      </c>
      <c r="C2359" s="37" t="n">
        <v>4</v>
      </c>
      <c r="D2359" s="37" t="n">
        <v>3</v>
      </c>
      <c r="E2359" s="37" t="n">
        <v>1</v>
      </c>
      <c r="F2359" s="37" t="n">
        <v>4</v>
      </c>
      <c r="G2359" s="37" t="n">
        <v>3</v>
      </c>
      <c r="H2359" s="37" t="n">
        <v>5</v>
      </c>
      <c r="I2359" s="37" t="str">
        <f aca="false">IFERROR(VLOOKUP(A2359,Employees!$A$2:$I$1501,9,FALSE()),"Unknown")</f>
        <v>Data &amp; AI</v>
      </c>
    </row>
    <row r="2360" customFormat="false" ht="15" hidden="false" customHeight="false" outlineLevel="0" collapsed="false">
      <c r="A2360" s="37" t="s">
        <v>1348</v>
      </c>
      <c r="B2360" s="37" t="n">
        <v>2026</v>
      </c>
      <c r="C2360" s="37" t="n">
        <v>3</v>
      </c>
      <c r="D2360" s="37" t="n">
        <v>5</v>
      </c>
      <c r="E2360" s="37" t="n">
        <v>5</v>
      </c>
      <c r="F2360" s="37" t="n">
        <v>3</v>
      </c>
      <c r="G2360" s="37" t="n">
        <v>2</v>
      </c>
      <c r="H2360" s="37" t="n">
        <v>10</v>
      </c>
      <c r="I2360" s="37" t="str">
        <f aca="false">IFERROR(VLOOKUP(A2360,Employees!$A$2:$I$1501,9,FALSE()),"Unknown")</f>
        <v>Engineering</v>
      </c>
    </row>
    <row r="2361" customFormat="false" ht="15" hidden="false" customHeight="false" outlineLevel="0" collapsed="false">
      <c r="A2361" s="37" t="s">
        <v>463</v>
      </c>
      <c r="B2361" s="37" t="n">
        <v>2026</v>
      </c>
      <c r="C2361" s="37" t="n">
        <v>5</v>
      </c>
      <c r="D2361" s="37" t="n">
        <v>5</v>
      </c>
      <c r="E2361" s="37" t="n">
        <v>2</v>
      </c>
      <c r="F2361" s="37" t="n">
        <v>5</v>
      </c>
      <c r="G2361" s="37" t="n">
        <v>4</v>
      </c>
      <c r="H2361" s="37" t="n">
        <v>3</v>
      </c>
      <c r="I2361" s="37" t="str">
        <f aca="false">IFERROR(VLOOKUP(A2361,Employees!$A$2:$I$1501,9,FALSE()),"Unknown")</f>
        <v>Operations</v>
      </c>
    </row>
    <row r="2362" customFormat="false" ht="15" hidden="false" customHeight="false" outlineLevel="0" collapsed="false">
      <c r="A2362" s="37" t="s">
        <v>1648</v>
      </c>
      <c r="B2362" s="37" t="n">
        <v>2026</v>
      </c>
      <c r="C2362" s="37" t="n">
        <v>3</v>
      </c>
      <c r="D2362" s="37" t="n">
        <v>3</v>
      </c>
      <c r="E2362" s="37" t="n">
        <v>4</v>
      </c>
      <c r="F2362" s="37" t="n">
        <v>2</v>
      </c>
      <c r="G2362" s="37" t="n">
        <v>4</v>
      </c>
      <c r="H2362" s="37" t="n">
        <v>8</v>
      </c>
      <c r="I2362" s="37" t="str">
        <f aca="false">IFERROR(VLOOKUP(A2362,Employees!$A$2:$I$1501,9,FALSE()),"Unknown")</f>
        <v>Engineering</v>
      </c>
    </row>
    <row r="2363" customFormat="false" ht="15" hidden="false" customHeight="false" outlineLevel="0" collapsed="false">
      <c r="A2363" s="37" t="s">
        <v>783</v>
      </c>
      <c r="B2363" s="37" t="n">
        <v>2026</v>
      </c>
      <c r="C2363" s="37" t="n">
        <v>4</v>
      </c>
      <c r="D2363" s="37" t="n">
        <v>3</v>
      </c>
      <c r="E2363" s="37" t="n">
        <v>4</v>
      </c>
      <c r="F2363" s="37" t="n">
        <v>2</v>
      </c>
      <c r="G2363" s="37" t="n">
        <v>4</v>
      </c>
      <c r="H2363" s="37" t="n">
        <v>7</v>
      </c>
      <c r="I2363" s="37" t="str">
        <f aca="false">IFERROR(VLOOKUP(A2363,Employees!$A$2:$I$1501,9,FALSE()),"Unknown")</f>
        <v>Sales</v>
      </c>
    </row>
    <row r="2364" customFormat="false" ht="15" hidden="false" customHeight="false" outlineLevel="0" collapsed="false">
      <c r="A2364" s="37" t="s">
        <v>1766</v>
      </c>
      <c r="B2364" s="37" t="n">
        <v>2026</v>
      </c>
      <c r="C2364" s="37" t="n">
        <v>3</v>
      </c>
      <c r="D2364" s="37" t="n">
        <v>4</v>
      </c>
      <c r="E2364" s="37" t="n">
        <v>2</v>
      </c>
      <c r="F2364" s="37" t="n">
        <v>5</v>
      </c>
      <c r="G2364" s="37" t="n">
        <v>4</v>
      </c>
      <c r="H2364" s="37" t="n">
        <v>10</v>
      </c>
      <c r="I2364" s="37" t="str">
        <f aca="false">IFERROR(VLOOKUP(A2364,Employees!$A$2:$I$1501,9,FALSE()),"Unknown")</f>
        <v>Legal &amp; Compliance</v>
      </c>
    </row>
    <row r="2365" customFormat="false" ht="15" hidden="false" customHeight="false" outlineLevel="0" collapsed="false">
      <c r="A2365" s="37" t="s">
        <v>1923</v>
      </c>
      <c r="B2365" s="37" t="n">
        <v>2026</v>
      </c>
      <c r="C2365" s="37" t="n">
        <v>5</v>
      </c>
      <c r="D2365" s="37" t="n">
        <v>3</v>
      </c>
      <c r="E2365" s="37" t="n">
        <v>3</v>
      </c>
      <c r="F2365" s="37" t="n">
        <v>2</v>
      </c>
      <c r="G2365" s="37" t="n">
        <v>5</v>
      </c>
      <c r="H2365" s="37" t="n">
        <v>8</v>
      </c>
      <c r="I2365" s="37" t="str">
        <f aca="false">IFERROR(VLOOKUP(A2365,Employees!$A$2:$I$1501,9,FALSE()),"Unknown")</f>
        <v>Data &amp; AI</v>
      </c>
    </row>
    <row r="2366" customFormat="false" ht="15" hidden="false" customHeight="false" outlineLevel="0" collapsed="false">
      <c r="A2366" s="37" t="s">
        <v>866</v>
      </c>
      <c r="B2366" s="37" t="n">
        <v>2026</v>
      </c>
      <c r="C2366" s="37" t="n">
        <v>4</v>
      </c>
      <c r="D2366" s="37" t="n">
        <v>3</v>
      </c>
      <c r="E2366" s="37" t="n">
        <v>3</v>
      </c>
      <c r="F2366" s="37" t="n">
        <v>5</v>
      </c>
      <c r="G2366" s="37" t="n">
        <v>5</v>
      </c>
      <c r="H2366" s="37" t="n">
        <v>10</v>
      </c>
      <c r="I2366" s="37" t="str">
        <f aca="false">IFERROR(VLOOKUP(A2366,Employees!$A$2:$I$1501,9,FALSE()),"Unknown")</f>
        <v>Sales</v>
      </c>
    </row>
    <row r="2367" customFormat="false" ht="15" hidden="false" customHeight="false" outlineLevel="0" collapsed="false">
      <c r="A2367" s="37" t="s">
        <v>1615</v>
      </c>
      <c r="B2367" s="37" t="n">
        <v>2026</v>
      </c>
      <c r="C2367" s="37" t="n">
        <v>3</v>
      </c>
      <c r="D2367" s="37" t="n">
        <v>4</v>
      </c>
      <c r="E2367" s="37" t="n">
        <v>5</v>
      </c>
      <c r="F2367" s="37" t="n">
        <v>4</v>
      </c>
      <c r="G2367" s="37" t="n">
        <v>5</v>
      </c>
      <c r="H2367" s="37" t="n">
        <v>10</v>
      </c>
      <c r="I2367" s="37" t="str">
        <f aca="false">IFERROR(VLOOKUP(A2367,Employees!$A$2:$I$1501,9,FALSE()),"Unknown")</f>
        <v>Finance</v>
      </c>
    </row>
    <row r="2368" customFormat="false" ht="15" hidden="false" customHeight="false" outlineLevel="0" collapsed="false">
      <c r="A2368" s="37" t="s">
        <v>1599</v>
      </c>
      <c r="B2368" s="37" t="n">
        <v>2026</v>
      </c>
      <c r="C2368" s="37" t="n">
        <v>5</v>
      </c>
      <c r="D2368" s="37" t="n">
        <v>3</v>
      </c>
      <c r="E2368" s="37" t="n">
        <v>1</v>
      </c>
      <c r="F2368" s="37" t="n">
        <v>3</v>
      </c>
      <c r="G2368" s="37" t="n">
        <v>3</v>
      </c>
      <c r="H2368" s="37" t="n">
        <v>7</v>
      </c>
      <c r="I2368" s="37" t="str">
        <f aca="false">IFERROR(VLOOKUP(A2368,Employees!$A$2:$I$1501,9,FALSE()),"Unknown")</f>
        <v>Engineering</v>
      </c>
    </row>
    <row r="2369" customFormat="false" ht="15" hidden="false" customHeight="false" outlineLevel="0" collapsed="false">
      <c r="A2369" s="37" t="s">
        <v>1415</v>
      </c>
      <c r="B2369" s="37" t="n">
        <v>2026</v>
      </c>
      <c r="C2369" s="37" t="n">
        <v>4</v>
      </c>
      <c r="D2369" s="37" t="n">
        <v>2</v>
      </c>
      <c r="E2369" s="37" t="n">
        <v>2</v>
      </c>
      <c r="F2369" s="37" t="n">
        <v>2</v>
      </c>
      <c r="G2369" s="37" t="n">
        <v>5</v>
      </c>
      <c r="H2369" s="37" t="n">
        <v>5</v>
      </c>
      <c r="I2369" s="37" t="str">
        <f aca="false">IFERROR(VLOOKUP(A2369,Employees!$A$2:$I$1501,9,FALSE()),"Unknown")</f>
        <v>Sales</v>
      </c>
    </row>
    <row r="2370" customFormat="false" ht="15" hidden="false" customHeight="false" outlineLevel="0" collapsed="false">
      <c r="A2370" s="37" t="s">
        <v>940</v>
      </c>
      <c r="B2370" s="37" t="n">
        <v>2026</v>
      </c>
      <c r="C2370" s="37" t="n">
        <v>4</v>
      </c>
      <c r="D2370" s="37" t="n">
        <v>5</v>
      </c>
      <c r="E2370" s="37" t="n">
        <v>4</v>
      </c>
      <c r="F2370" s="37" t="n">
        <v>2</v>
      </c>
      <c r="G2370" s="37" t="n">
        <v>3</v>
      </c>
      <c r="H2370" s="37" t="n">
        <v>6</v>
      </c>
      <c r="I2370" s="37" t="str">
        <f aca="false">IFERROR(VLOOKUP(A2370,Employees!$A$2:$I$1501,9,FALSE()),"Unknown")</f>
        <v>Engineering</v>
      </c>
    </row>
    <row r="2371" customFormat="false" ht="15" hidden="false" customHeight="false" outlineLevel="0" collapsed="false">
      <c r="A2371" s="37" t="s">
        <v>1017</v>
      </c>
      <c r="B2371" s="37" t="n">
        <v>2026</v>
      </c>
      <c r="C2371" s="37" t="n">
        <v>2</v>
      </c>
      <c r="D2371" s="37" t="n">
        <v>3</v>
      </c>
      <c r="E2371" s="37" t="n">
        <v>1</v>
      </c>
      <c r="F2371" s="37" t="n">
        <v>4</v>
      </c>
      <c r="G2371" s="37" t="n">
        <v>4</v>
      </c>
      <c r="H2371" s="37" t="n">
        <v>6</v>
      </c>
      <c r="I2371" s="37" t="str">
        <f aca="false">IFERROR(VLOOKUP(A2371,Employees!$A$2:$I$1501,9,FALSE()),"Unknown")</f>
        <v>Sales</v>
      </c>
    </row>
    <row r="2372" customFormat="false" ht="15" hidden="false" customHeight="false" outlineLevel="0" collapsed="false">
      <c r="A2372" s="37" t="s">
        <v>1814</v>
      </c>
      <c r="B2372" s="37" t="n">
        <v>2026</v>
      </c>
      <c r="C2372" s="37" t="n">
        <v>1</v>
      </c>
      <c r="D2372" s="37" t="n">
        <v>4</v>
      </c>
      <c r="E2372" s="37" t="n">
        <v>2</v>
      </c>
      <c r="F2372" s="37" t="n">
        <v>4</v>
      </c>
      <c r="G2372" s="37" t="n">
        <v>3</v>
      </c>
      <c r="H2372" s="37" t="n">
        <v>10</v>
      </c>
      <c r="I2372" s="37" t="str">
        <f aca="false">IFERROR(VLOOKUP(A2372,Employees!$A$2:$I$1501,9,FALSE()),"Unknown")</f>
        <v>Marketing</v>
      </c>
    </row>
    <row r="2373" customFormat="false" ht="15" hidden="false" customHeight="false" outlineLevel="0" collapsed="false">
      <c r="A2373" s="37" t="s">
        <v>1022</v>
      </c>
      <c r="B2373" s="37" t="n">
        <v>2026</v>
      </c>
      <c r="C2373" s="37" t="n">
        <v>4</v>
      </c>
      <c r="D2373" s="37" t="n">
        <v>3</v>
      </c>
      <c r="E2373" s="37" t="n">
        <v>3</v>
      </c>
      <c r="F2373" s="37" t="n">
        <v>4</v>
      </c>
      <c r="G2373" s="37" t="n">
        <v>3</v>
      </c>
      <c r="H2373" s="37" t="n">
        <v>5</v>
      </c>
      <c r="I2373" s="37" t="str">
        <f aca="false">IFERROR(VLOOKUP(A2373,Employees!$A$2:$I$1501,9,FALSE()),"Unknown")</f>
        <v>Engineering</v>
      </c>
    </row>
    <row r="2374" customFormat="false" ht="15" hidden="false" customHeight="false" outlineLevel="0" collapsed="false">
      <c r="A2374" s="37" t="s">
        <v>489</v>
      </c>
      <c r="B2374" s="37" t="n">
        <v>2026</v>
      </c>
      <c r="C2374" s="37" t="n">
        <v>3</v>
      </c>
      <c r="D2374" s="37" t="n">
        <v>4</v>
      </c>
      <c r="E2374" s="37" t="n">
        <v>4</v>
      </c>
      <c r="F2374" s="37" t="n">
        <v>2</v>
      </c>
      <c r="G2374" s="37" t="n">
        <v>5</v>
      </c>
      <c r="H2374" s="37" t="n">
        <v>9</v>
      </c>
      <c r="I2374" s="37" t="str">
        <f aca="false">IFERROR(VLOOKUP(A2374,Employees!$A$2:$I$1501,9,FALSE()),"Unknown")</f>
        <v>Operations</v>
      </c>
    </row>
    <row r="2375" customFormat="false" ht="15" hidden="false" customHeight="false" outlineLevel="0" collapsed="false">
      <c r="A2375" s="37" t="s">
        <v>1676</v>
      </c>
      <c r="B2375" s="37" t="n">
        <v>2026</v>
      </c>
      <c r="C2375" s="37" t="n">
        <v>4</v>
      </c>
      <c r="D2375" s="37" t="n">
        <v>4</v>
      </c>
      <c r="E2375" s="37" t="n">
        <v>2</v>
      </c>
      <c r="F2375" s="37" t="n">
        <v>4</v>
      </c>
      <c r="G2375" s="37" t="n">
        <v>4</v>
      </c>
      <c r="H2375" s="37" t="n">
        <v>7</v>
      </c>
      <c r="I2375" s="37" t="str">
        <f aca="false">IFERROR(VLOOKUP(A2375,Employees!$A$2:$I$1501,9,FALSE()),"Unknown")</f>
        <v>Legal &amp; Compliance</v>
      </c>
    </row>
  </sheetData>
  <autoFilter ref="A1:I23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74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36" t="s">
        <v>327</v>
      </c>
      <c r="B1" s="36" t="s">
        <v>2296</v>
      </c>
      <c r="C1" s="36" t="s">
        <v>2297</v>
      </c>
      <c r="D1" s="36" t="s">
        <v>2298</v>
      </c>
      <c r="E1" s="36" t="s">
        <v>2299</v>
      </c>
      <c r="F1" s="36" t="s">
        <v>2300</v>
      </c>
      <c r="G1" s="36" t="s">
        <v>2301</v>
      </c>
    </row>
    <row r="2" customFormat="false" ht="15" hidden="false" customHeight="false" outlineLevel="0" collapsed="false">
      <c r="A2" s="37" t="s">
        <v>349</v>
      </c>
      <c r="B2" s="37" t="s">
        <v>235</v>
      </c>
      <c r="C2" s="37" t="n">
        <v>365</v>
      </c>
      <c r="D2" s="38" t="n">
        <v>46331</v>
      </c>
      <c r="E2" s="37" t="s">
        <v>229</v>
      </c>
      <c r="F2" s="38" t="n">
        <v>46328</v>
      </c>
      <c r="G2" s="37" t="n">
        <v>98</v>
      </c>
    </row>
    <row r="3" customFormat="false" ht="15" hidden="false" customHeight="false" outlineLevel="0" collapsed="false">
      <c r="A3" s="37" t="s">
        <v>349</v>
      </c>
      <c r="B3" s="37" t="s">
        <v>236</v>
      </c>
      <c r="C3" s="37" t="n">
        <v>365</v>
      </c>
      <c r="D3" s="38" t="n">
        <v>46347</v>
      </c>
      <c r="E3" s="37" t="s">
        <v>229</v>
      </c>
      <c r="F3" s="38" t="n">
        <v>46328</v>
      </c>
      <c r="G3" s="37" t="n">
        <v>60</v>
      </c>
    </row>
    <row r="4" customFormat="false" ht="15" hidden="false" customHeight="false" outlineLevel="0" collapsed="false">
      <c r="A4" s="37" t="s">
        <v>349</v>
      </c>
      <c r="B4" s="37" t="s">
        <v>237</v>
      </c>
      <c r="C4" s="37" t="n">
        <v>365</v>
      </c>
      <c r="D4" s="38" t="n">
        <v>46117</v>
      </c>
      <c r="E4" s="37" t="s">
        <v>229</v>
      </c>
      <c r="F4" s="38" t="n">
        <v>46081</v>
      </c>
      <c r="G4" s="37" t="n">
        <v>61</v>
      </c>
    </row>
    <row r="5" customFormat="false" ht="15" hidden="false" customHeight="false" outlineLevel="0" collapsed="false">
      <c r="A5" s="37" t="s">
        <v>349</v>
      </c>
      <c r="B5" s="37" t="s">
        <v>238</v>
      </c>
      <c r="C5" s="37" t="n">
        <v>180</v>
      </c>
      <c r="D5" s="38" t="n">
        <v>46267</v>
      </c>
      <c r="E5" s="37" t="s">
        <v>232</v>
      </c>
      <c r="F5" s="38"/>
      <c r="G5" s="37"/>
    </row>
    <row r="6" customFormat="false" ht="15" hidden="false" customHeight="false" outlineLevel="0" collapsed="false">
      <c r="A6" s="37" t="s">
        <v>349</v>
      </c>
      <c r="B6" s="37" t="s">
        <v>239</v>
      </c>
      <c r="C6" s="37" t="n">
        <v>730</v>
      </c>
      <c r="D6" s="38" t="n">
        <v>46377</v>
      </c>
      <c r="E6" s="37" t="s">
        <v>232</v>
      </c>
      <c r="F6" s="38"/>
      <c r="G6" s="37"/>
    </row>
    <row r="7" customFormat="false" ht="15" hidden="false" customHeight="false" outlineLevel="0" collapsed="false">
      <c r="A7" s="37" t="s">
        <v>349</v>
      </c>
      <c r="B7" s="37" t="s">
        <v>240</v>
      </c>
      <c r="C7" s="37" t="n">
        <v>365</v>
      </c>
      <c r="D7" s="38" t="n">
        <v>46249</v>
      </c>
      <c r="E7" s="37" t="s">
        <v>229</v>
      </c>
      <c r="F7" s="38" t="n">
        <v>46241</v>
      </c>
      <c r="G7" s="37" t="n">
        <v>69</v>
      </c>
    </row>
    <row r="8" customFormat="false" ht="15" hidden="false" customHeight="false" outlineLevel="0" collapsed="false">
      <c r="A8" s="37" t="s">
        <v>354</v>
      </c>
      <c r="B8" s="37" t="s">
        <v>235</v>
      </c>
      <c r="C8" s="37" t="n">
        <v>365</v>
      </c>
      <c r="D8" s="38" t="n">
        <v>46154</v>
      </c>
      <c r="E8" s="37" t="s">
        <v>229</v>
      </c>
      <c r="F8" s="38" t="n">
        <v>46141</v>
      </c>
      <c r="G8" s="37" t="n">
        <v>72</v>
      </c>
    </row>
    <row r="9" customFormat="false" ht="15" hidden="false" customHeight="false" outlineLevel="0" collapsed="false">
      <c r="A9" s="37" t="s">
        <v>354</v>
      </c>
      <c r="B9" s="37" t="s">
        <v>236</v>
      </c>
      <c r="C9" s="37" t="n">
        <v>365</v>
      </c>
      <c r="D9" s="38" t="n">
        <v>46306</v>
      </c>
      <c r="E9" s="37" t="s">
        <v>229</v>
      </c>
      <c r="F9" s="38" t="n">
        <v>46301</v>
      </c>
      <c r="G9" s="37" t="n">
        <v>66</v>
      </c>
    </row>
    <row r="10" customFormat="false" ht="15" hidden="false" customHeight="false" outlineLevel="0" collapsed="false">
      <c r="A10" s="37" t="s">
        <v>354</v>
      </c>
      <c r="B10" s="37" t="s">
        <v>237</v>
      </c>
      <c r="C10" s="37" t="n">
        <v>365</v>
      </c>
      <c r="D10" s="38" t="n">
        <v>46224</v>
      </c>
      <c r="E10" s="37" t="s">
        <v>229</v>
      </c>
      <c r="F10" s="38" t="n">
        <v>46187</v>
      </c>
      <c r="G10" s="37" t="n">
        <v>81</v>
      </c>
    </row>
    <row r="11" customFormat="false" ht="15" hidden="false" customHeight="false" outlineLevel="0" collapsed="false">
      <c r="A11" s="37" t="s">
        <v>354</v>
      </c>
      <c r="B11" s="37" t="s">
        <v>238</v>
      </c>
      <c r="C11" s="37" t="n">
        <v>180</v>
      </c>
      <c r="D11" s="38" t="n">
        <v>46259</v>
      </c>
      <c r="E11" s="37" t="s">
        <v>229</v>
      </c>
      <c r="F11" s="38" t="n">
        <v>46230</v>
      </c>
      <c r="G11" s="37" t="n">
        <v>77</v>
      </c>
    </row>
    <row r="12" customFormat="false" ht="15" hidden="false" customHeight="false" outlineLevel="0" collapsed="false">
      <c r="A12" s="37" t="s">
        <v>354</v>
      </c>
      <c r="B12" s="37" t="s">
        <v>239</v>
      </c>
      <c r="C12" s="37" t="n">
        <v>730</v>
      </c>
      <c r="D12" s="38" t="n">
        <v>46165</v>
      </c>
      <c r="E12" s="37" t="s">
        <v>229</v>
      </c>
      <c r="F12" s="38" t="n">
        <v>46141</v>
      </c>
      <c r="G12" s="37" t="n">
        <v>88</v>
      </c>
    </row>
    <row r="13" customFormat="false" ht="15" hidden="false" customHeight="false" outlineLevel="0" collapsed="false">
      <c r="A13" s="37" t="s">
        <v>354</v>
      </c>
      <c r="B13" s="37" t="s">
        <v>240</v>
      </c>
      <c r="C13" s="37" t="n">
        <v>365</v>
      </c>
      <c r="D13" s="38" t="n">
        <v>46281</v>
      </c>
      <c r="E13" s="37" t="s">
        <v>229</v>
      </c>
      <c r="F13" s="38" t="n">
        <v>46278</v>
      </c>
      <c r="G13" s="37" t="n">
        <v>70</v>
      </c>
    </row>
    <row r="14" customFormat="false" ht="15" hidden="false" customHeight="false" outlineLevel="0" collapsed="false">
      <c r="A14" s="37" t="s">
        <v>359</v>
      </c>
      <c r="B14" s="37" t="s">
        <v>235</v>
      </c>
      <c r="C14" s="37" t="n">
        <v>365</v>
      </c>
      <c r="D14" s="38" t="n">
        <v>46337</v>
      </c>
      <c r="E14" s="37" t="s">
        <v>229</v>
      </c>
      <c r="F14" s="38" t="n">
        <v>46333</v>
      </c>
      <c r="G14" s="37" t="n">
        <v>93</v>
      </c>
    </row>
    <row r="15" customFormat="false" ht="15" hidden="false" customHeight="false" outlineLevel="0" collapsed="false">
      <c r="A15" s="37" t="s">
        <v>359</v>
      </c>
      <c r="B15" s="37" t="s">
        <v>236</v>
      </c>
      <c r="C15" s="37" t="n">
        <v>365</v>
      </c>
      <c r="D15" s="38" t="n">
        <v>46173</v>
      </c>
      <c r="E15" s="37" t="s">
        <v>230</v>
      </c>
      <c r="F15" s="38"/>
      <c r="G15" s="37"/>
    </row>
    <row r="16" customFormat="false" ht="15" hidden="false" customHeight="false" outlineLevel="0" collapsed="false">
      <c r="A16" s="37" t="s">
        <v>359</v>
      </c>
      <c r="B16" s="37" t="s">
        <v>237</v>
      </c>
      <c r="C16" s="37" t="n">
        <v>365</v>
      </c>
      <c r="D16" s="38" t="n">
        <v>46111</v>
      </c>
      <c r="E16" s="37" t="s">
        <v>229</v>
      </c>
      <c r="F16" s="38" t="n">
        <v>46081</v>
      </c>
      <c r="G16" s="37" t="n">
        <v>79</v>
      </c>
    </row>
    <row r="17" customFormat="false" ht="15" hidden="false" customHeight="false" outlineLevel="0" collapsed="false">
      <c r="A17" s="37" t="s">
        <v>359</v>
      </c>
      <c r="B17" s="37" t="s">
        <v>238</v>
      </c>
      <c r="C17" s="37" t="n">
        <v>180</v>
      </c>
      <c r="D17" s="38" t="n">
        <v>46158</v>
      </c>
      <c r="E17" s="37" t="s">
        <v>229</v>
      </c>
      <c r="F17" s="38" t="n">
        <v>46129</v>
      </c>
      <c r="G17" s="37" t="n">
        <v>71</v>
      </c>
    </row>
    <row r="18" customFormat="false" ht="15" hidden="false" customHeight="false" outlineLevel="0" collapsed="false">
      <c r="A18" s="37" t="s">
        <v>359</v>
      </c>
      <c r="B18" s="37" t="s">
        <v>239</v>
      </c>
      <c r="C18" s="37" t="n">
        <v>730</v>
      </c>
      <c r="D18" s="38" t="n">
        <v>46186</v>
      </c>
      <c r="E18" s="37" t="s">
        <v>229</v>
      </c>
      <c r="F18" s="38" t="n">
        <v>46176</v>
      </c>
      <c r="G18" s="37" t="n">
        <v>87</v>
      </c>
    </row>
    <row r="19" customFormat="false" ht="15" hidden="false" customHeight="false" outlineLevel="0" collapsed="false">
      <c r="A19" s="37" t="s">
        <v>359</v>
      </c>
      <c r="B19" s="37" t="s">
        <v>240</v>
      </c>
      <c r="C19" s="37" t="n">
        <v>365</v>
      </c>
      <c r="D19" s="38" t="n">
        <v>46278</v>
      </c>
      <c r="E19" s="37" t="s">
        <v>229</v>
      </c>
      <c r="F19" s="38" t="n">
        <v>46252</v>
      </c>
      <c r="G19" s="37" t="n">
        <v>86</v>
      </c>
    </row>
    <row r="20" customFormat="false" ht="15" hidden="false" customHeight="false" outlineLevel="0" collapsed="false">
      <c r="A20" s="37" t="s">
        <v>363</v>
      </c>
      <c r="B20" s="37" t="s">
        <v>235</v>
      </c>
      <c r="C20" s="37" t="n">
        <v>365</v>
      </c>
      <c r="D20" s="38" t="n">
        <v>46187</v>
      </c>
      <c r="E20" s="37" t="s">
        <v>229</v>
      </c>
      <c r="F20" s="38" t="n">
        <v>46162</v>
      </c>
      <c r="G20" s="37" t="n">
        <v>96</v>
      </c>
    </row>
    <row r="21" customFormat="false" ht="15" hidden="false" customHeight="false" outlineLevel="0" collapsed="false">
      <c r="A21" s="37" t="s">
        <v>363</v>
      </c>
      <c r="B21" s="37" t="s">
        <v>236</v>
      </c>
      <c r="C21" s="37" t="n">
        <v>365</v>
      </c>
      <c r="D21" s="38" t="n">
        <v>46365</v>
      </c>
      <c r="E21" s="37" t="s">
        <v>232</v>
      </c>
      <c r="F21" s="38"/>
      <c r="G21" s="37"/>
    </row>
    <row r="22" customFormat="false" ht="15" hidden="false" customHeight="false" outlineLevel="0" collapsed="false">
      <c r="A22" s="37" t="s">
        <v>363</v>
      </c>
      <c r="B22" s="37" t="s">
        <v>237</v>
      </c>
      <c r="C22" s="37" t="n">
        <v>365</v>
      </c>
      <c r="D22" s="38" t="n">
        <v>46347</v>
      </c>
      <c r="E22" s="37" t="s">
        <v>229</v>
      </c>
      <c r="F22" s="38" t="n">
        <v>46340</v>
      </c>
      <c r="G22" s="37" t="n">
        <v>91</v>
      </c>
    </row>
    <row r="23" customFormat="false" ht="15" hidden="false" customHeight="false" outlineLevel="0" collapsed="false">
      <c r="A23" s="37" t="s">
        <v>363</v>
      </c>
      <c r="B23" s="37" t="s">
        <v>238</v>
      </c>
      <c r="C23" s="37" t="n">
        <v>180</v>
      </c>
      <c r="D23" s="38" t="n">
        <v>46374</v>
      </c>
      <c r="E23" s="37" t="s">
        <v>229</v>
      </c>
      <c r="F23" s="38" t="n">
        <v>46358</v>
      </c>
      <c r="G23" s="37" t="n">
        <v>70</v>
      </c>
    </row>
    <row r="24" customFormat="false" ht="15" hidden="false" customHeight="false" outlineLevel="0" collapsed="false">
      <c r="A24" s="37" t="s">
        <v>363</v>
      </c>
      <c r="B24" s="37" t="s">
        <v>239</v>
      </c>
      <c r="C24" s="37" t="n">
        <v>730</v>
      </c>
      <c r="D24" s="38" t="n">
        <v>46107</v>
      </c>
      <c r="E24" s="37" t="s">
        <v>229</v>
      </c>
      <c r="F24" s="38" t="n">
        <v>46098</v>
      </c>
      <c r="G24" s="37" t="n">
        <v>77</v>
      </c>
    </row>
    <row r="25" customFormat="false" ht="15" hidden="false" customHeight="false" outlineLevel="0" collapsed="false">
      <c r="A25" s="37" t="s">
        <v>363</v>
      </c>
      <c r="B25" s="37" t="s">
        <v>240</v>
      </c>
      <c r="C25" s="37" t="n">
        <v>365</v>
      </c>
      <c r="D25" s="38" t="n">
        <v>46297</v>
      </c>
      <c r="E25" s="37" t="s">
        <v>229</v>
      </c>
      <c r="F25" s="38" t="n">
        <v>46295</v>
      </c>
      <c r="G25" s="37" t="n">
        <v>87</v>
      </c>
    </row>
    <row r="26" customFormat="false" ht="15" hidden="false" customHeight="false" outlineLevel="0" collapsed="false">
      <c r="A26" s="37" t="s">
        <v>368</v>
      </c>
      <c r="B26" s="37" t="s">
        <v>235</v>
      </c>
      <c r="C26" s="37" t="n">
        <v>365</v>
      </c>
      <c r="D26" s="38" t="n">
        <v>46263</v>
      </c>
      <c r="E26" s="37" t="s">
        <v>232</v>
      </c>
      <c r="F26" s="38"/>
      <c r="G26" s="37"/>
    </row>
    <row r="27" customFormat="false" ht="15" hidden="false" customHeight="false" outlineLevel="0" collapsed="false">
      <c r="A27" s="37" t="s">
        <v>368</v>
      </c>
      <c r="B27" s="37" t="s">
        <v>236</v>
      </c>
      <c r="C27" s="37" t="n">
        <v>365</v>
      </c>
      <c r="D27" s="38" t="n">
        <v>46289</v>
      </c>
      <c r="E27" s="37" t="s">
        <v>229</v>
      </c>
      <c r="F27" s="38" t="n">
        <v>46259</v>
      </c>
      <c r="G27" s="37" t="n">
        <v>65</v>
      </c>
    </row>
    <row r="28" customFormat="false" ht="15" hidden="false" customHeight="false" outlineLevel="0" collapsed="false">
      <c r="A28" s="37" t="s">
        <v>368</v>
      </c>
      <c r="B28" s="37" t="s">
        <v>237</v>
      </c>
      <c r="C28" s="37" t="n">
        <v>365</v>
      </c>
      <c r="D28" s="38" t="n">
        <v>46247</v>
      </c>
      <c r="E28" s="37" t="s">
        <v>232</v>
      </c>
      <c r="F28" s="38"/>
      <c r="G28" s="37"/>
    </row>
    <row r="29" customFormat="false" ht="15" hidden="false" customHeight="false" outlineLevel="0" collapsed="false">
      <c r="A29" s="37" t="s">
        <v>368</v>
      </c>
      <c r="B29" s="37" t="s">
        <v>238</v>
      </c>
      <c r="C29" s="37" t="n">
        <v>180</v>
      </c>
      <c r="D29" s="38" t="n">
        <v>46117</v>
      </c>
      <c r="E29" s="37" t="s">
        <v>229</v>
      </c>
      <c r="F29" s="38" t="n">
        <v>46084</v>
      </c>
      <c r="G29" s="37" t="n">
        <v>91</v>
      </c>
    </row>
    <row r="30" customFormat="false" ht="15" hidden="false" customHeight="false" outlineLevel="0" collapsed="false">
      <c r="A30" s="37" t="s">
        <v>368</v>
      </c>
      <c r="B30" s="37" t="s">
        <v>239</v>
      </c>
      <c r="C30" s="37" t="n">
        <v>730</v>
      </c>
      <c r="D30" s="38" t="n">
        <v>46118</v>
      </c>
      <c r="E30" s="37" t="s">
        <v>232</v>
      </c>
      <c r="F30" s="38"/>
      <c r="G30" s="37"/>
    </row>
    <row r="31" customFormat="false" ht="15" hidden="false" customHeight="false" outlineLevel="0" collapsed="false">
      <c r="A31" s="37" t="s">
        <v>368</v>
      </c>
      <c r="B31" s="37" t="s">
        <v>240</v>
      </c>
      <c r="C31" s="37" t="n">
        <v>365</v>
      </c>
      <c r="D31" s="38" t="n">
        <v>46359</v>
      </c>
      <c r="E31" s="37" t="s">
        <v>231</v>
      </c>
      <c r="F31" s="38"/>
      <c r="G31" s="37"/>
    </row>
    <row r="32" customFormat="false" ht="15" hidden="false" customHeight="false" outlineLevel="0" collapsed="false">
      <c r="A32" s="37" t="s">
        <v>373</v>
      </c>
      <c r="B32" s="37" t="s">
        <v>235</v>
      </c>
      <c r="C32" s="37" t="n">
        <v>365</v>
      </c>
      <c r="D32" s="38" t="n">
        <v>46377</v>
      </c>
      <c r="E32" s="37" t="s">
        <v>229</v>
      </c>
      <c r="F32" s="38" t="n">
        <v>46361</v>
      </c>
      <c r="G32" s="37" t="n">
        <v>79</v>
      </c>
    </row>
    <row r="33" customFormat="false" ht="15" hidden="false" customHeight="false" outlineLevel="0" collapsed="false">
      <c r="A33" s="37" t="s">
        <v>373</v>
      </c>
      <c r="B33" s="37" t="s">
        <v>236</v>
      </c>
      <c r="C33" s="37" t="n">
        <v>365</v>
      </c>
      <c r="D33" s="38" t="n">
        <v>46316</v>
      </c>
      <c r="E33" s="37" t="s">
        <v>229</v>
      </c>
      <c r="F33" s="38" t="n">
        <v>46283</v>
      </c>
      <c r="G33" s="37" t="n">
        <v>85</v>
      </c>
    </row>
    <row r="34" customFormat="false" ht="15" hidden="false" customHeight="false" outlineLevel="0" collapsed="false">
      <c r="A34" s="37" t="s">
        <v>373</v>
      </c>
      <c r="B34" s="37" t="s">
        <v>237</v>
      </c>
      <c r="C34" s="37" t="n">
        <v>365</v>
      </c>
      <c r="D34" s="38" t="n">
        <v>46248</v>
      </c>
      <c r="E34" s="37" t="s">
        <v>232</v>
      </c>
      <c r="F34" s="38"/>
      <c r="G34" s="37"/>
    </row>
    <row r="35" customFormat="false" ht="15" hidden="false" customHeight="false" outlineLevel="0" collapsed="false">
      <c r="A35" s="37" t="s">
        <v>373</v>
      </c>
      <c r="B35" s="37" t="s">
        <v>238</v>
      </c>
      <c r="C35" s="37" t="n">
        <v>180</v>
      </c>
      <c r="D35" s="38" t="n">
        <v>46120</v>
      </c>
      <c r="E35" s="37" t="s">
        <v>229</v>
      </c>
      <c r="F35" s="38" t="n">
        <v>46107</v>
      </c>
      <c r="G35" s="37" t="n">
        <v>97</v>
      </c>
    </row>
    <row r="36" customFormat="false" ht="15" hidden="false" customHeight="false" outlineLevel="0" collapsed="false">
      <c r="A36" s="37" t="s">
        <v>373</v>
      </c>
      <c r="B36" s="37" t="s">
        <v>239</v>
      </c>
      <c r="C36" s="37" t="n">
        <v>730</v>
      </c>
      <c r="D36" s="38" t="n">
        <v>46228</v>
      </c>
      <c r="E36" s="37" t="s">
        <v>229</v>
      </c>
      <c r="F36" s="38" t="n">
        <v>46221</v>
      </c>
      <c r="G36" s="37" t="n">
        <v>99</v>
      </c>
    </row>
    <row r="37" customFormat="false" ht="15" hidden="false" customHeight="false" outlineLevel="0" collapsed="false">
      <c r="A37" s="37" t="s">
        <v>373</v>
      </c>
      <c r="B37" s="37" t="s">
        <v>240</v>
      </c>
      <c r="C37" s="37" t="n">
        <v>365</v>
      </c>
      <c r="D37" s="38" t="n">
        <v>46230</v>
      </c>
      <c r="E37" s="37" t="s">
        <v>230</v>
      </c>
      <c r="F37" s="38"/>
      <c r="G37" s="37"/>
    </row>
    <row r="38" customFormat="false" ht="15" hidden="false" customHeight="false" outlineLevel="0" collapsed="false">
      <c r="A38" s="37" t="s">
        <v>385</v>
      </c>
      <c r="B38" s="37" t="s">
        <v>235</v>
      </c>
      <c r="C38" s="37" t="n">
        <v>365</v>
      </c>
      <c r="D38" s="38" t="n">
        <v>46201</v>
      </c>
      <c r="E38" s="37" t="s">
        <v>229</v>
      </c>
      <c r="F38" s="38" t="n">
        <v>46167</v>
      </c>
      <c r="G38" s="37" t="n">
        <v>74</v>
      </c>
    </row>
    <row r="39" customFormat="false" ht="15" hidden="false" customHeight="false" outlineLevel="0" collapsed="false">
      <c r="A39" s="37" t="s">
        <v>385</v>
      </c>
      <c r="B39" s="37" t="s">
        <v>236</v>
      </c>
      <c r="C39" s="37" t="n">
        <v>365</v>
      </c>
      <c r="D39" s="38" t="n">
        <v>46163</v>
      </c>
      <c r="E39" s="37" t="s">
        <v>229</v>
      </c>
      <c r="F39" s="38" t="n">
        <v>46128</v>
      </c>
      <c r="G39" s="37" t="n">
        <v>80</v>
      </c>
    </row>
    <row r="40" customFormat="false" ht="15" hidden="false" customHeight="false" outlineLevel="0" collapsed="false">
      <c r="A40" s="37" t="s">
        <v>385</v>
      </c>
      <c r="B40" s="37" t="s">
        <v>237</v>
      </c>
      <c r="C40" s="37" t="n">
        <v>365</v>
      </c>
      <c r="D40" s="38" t="n">
        <v>46291</v>
      </c>
      <c r="E40" s="37" t="s">
        <v>229</v>
      </c>
      <c r="F40" s="38" t="n">
        <v>46257</v>
      </c>
      <c r="G40" s="37" t="n">
        <v>94</v>
      </c>
    </row>
    <row r="41" customFormat="false" ht="15" hidden="false" customHeight="false" outlineLevel="0" collapsed="false">
      <c r="A41" s="37" t="s">
        <v>385</v>
      </c>
      <c r="B41" s="37" t="s">
        <v>238</v>
      </c>
      <c r="C41" s="37" t="n">
        <v>180</v>
      </c>
      <c r="D41" s="38" t="n">
        <v>46247</v>
      </c>
      <c r="E41" s="37" t="s">
        <v>229</v>
      </c>
      <c r="F41" s="38" t="n">
        <v>46241</v>
      </c>
      <c r="G41" s="37" t="n">
        <v>61</v>
      </c>
    </row>
    <row r="42" customFormat="false" ht="15" hidden="false" customHeight="false" outlineLevel="0" collapsed="false">
      <c r="A42" s="37" t="s">
        <v>385</v>
      </c>
      <c r="B42" s="37" t="s">
        <v>239</v>
      </c>
      <c r="C42" s="37" t="n">
        <v>730</v>
      </c>
      <c r="D42" s="38" t="n">
        <v>46115</v>
      </c>
      <c r="E42" s="37" t="s">
        <v>229</v>
      </c>
      <c r="F42" s="38" t="n">
        <v>46092</v>
      </c>
      <c r="G42" s="37" t="n">
        <v>83</v>
      </c>
    </row>
    <row r="43" customFormat="false" ht="15" hidden="false" customHeight="false" outlineLevel="0" collapsed="false">
      <c r="A43" s="37" t="s">
        <v>385</v>
      </c>
      <c r="B43" s="37" t="s">
        <v>240</v>
      </c>
      <c r="C43" s="37" t="n">
        <v>365</v>
      </c>
      <c r="D43" s="38" t="n">
        <v>46378</v>
      </c>
      <c r="E43" s="37" t="s">
        <v>229</v>
      </c>
      <c r="F43" s="38" t="n">
        <v>46342</v>
      </c>
      <c r="G43" s="37" t="n">
        <v>78</v>
      </c>
    </row>
    <row r="44" customFormat="false" ht="15" hidden="false" customHeight="false" outlineLevel="0" collapsed="false">
      <c r="A44" s="37" t="s">
        <v>390</v>
      </c>
      <c r="B44" s="37" t="s">
        <v>235</v>
      </c>
      <c r="C44" s="37" t="n">
        <v>365</v>
      </c>
      <c r="D44" s="38" t="n">
        <v>46217</v>
      </c>
      <c r="E44" s="37" t="s">
        <v>229</v>
      </c>
      <c r="F44" s="38" t="n">
        <v>46212</v>
      </c>
      <c r="G44" s="37" t="n">
        <v>72</v>
      </c>
    </row>
    <row r="45" customFormat="false" ht="15" hidden="false" customHeight="false" outlineLevel="0" collapsed="false">
      <c r="A45" s="37" t="s">
        <v>390</v>
      </c>
      <c r="B45" s="37" t="s">
        <v>236</v>
      </c>
      <c r="C45" s="37" t="n">
        <v>365</v>
      </c>
      <c r="D45" s="38" t="n">
        <v>46360</v>
      </c>
      <c r="E45" s="37" t="s">
        <v>229</v>
      </c>
      <c r="F45" s="38" t="n">
        <v>46321</v>
      </c>
      <c r="G45" s="37" t="n">
        <v>74</v>
      </c>
    </row>
    <row r="46" customFormat="false" ht="15" hidden="false" customHeight="false" outlineLevel="0" collapsed="false">
      <c r="A46" s="37" t="s">
        <v>390</v>
      </c>
      <c r="B46" s="37" t="s">
        <v>237</v>
      </c>
      <c r="C46" s="37" t="n">
        <v>365</v>
      </c>
      <c r="D46" s="38" t="n">
        <v>46137</v>
      </c>
      <c r="E46" s="37" t="s">
        <v>229</v>
      </c>
      <c r="F46" s="38" t="n">
        <v>46117</v>
      </c>
      <c r="G46" s="37" t="n">
        <v>86</v>
      </c>
    </row>
    <row r="47" customFormat="false" ht="15" hidden="false" customHeight="false" outlineLevel="0" collapsed="false">
      <c r="A47" s="37" t="s">
        <v>390</v>
      </c>
      <c r="B47" s="37" t="s">
        <v>238</v>
      </c>
      <c r="C47" s="37" t="n">
        <v>180</v>
      </c>
      <c r="D47" s="38" t="n">
        <v>46293</v>
      </c>
      <c r="E47" s="37" t="s">
        <v>229</v>
      </c>
      <c r="F47" s="38" t="n">
        <v>46284</v>
      </c>
      <c r="G47" s="37" t="n">
        <v>62</v>
      </c>
    </row>
    <row r="48" customFormat="false" ht="15" hidden="false" customHeight="false" outlineLevel="0" collapsed="false">
      <c r="A48" s="37" t="s">
        <v>390</v>
      </c>
      <c r="B48" s="37" t="s">
        <v>239</v>
      </c>
      <c r="C48" s="37" t="n">
        <v>730</v>
      </c>
      <c r="D48" s="38" t="n">
        <v>46128</v>
      </c>
      <c r="E48" s="37" t="s">
        <v>229</v>
      </c>
      <c r="F48" s="38" t="n">
        <v>46125</v>
      </c>
      <c r="G48" s="37" t="n">
        <v>91</v>
      </c>
    </row>
    <row r="49" customFormat="false" ht="15" hidden="false" customHeight="false" outlineLevel="0" collapsed="false">
      <c r="A49" s="37" t="s">
        <v>390</v>
      </c>
      <c r="B49" s="37" t="s">
        <v>240</v>
      </c>
      <c r="C49" s="37" t="n">
        <v>365</v>
      </c>
      <c r="D49" s="38" t="n">
        <v>46298</v>
      </c>
      <c r="E49" s="37" t="s">
        <v>229</v>
      </c>
      <c r="F49" s="38" t="n">
        <v>46286</v>
      </c>
      <c r="G49" s="37" t="n">
        <v>95</v>
      </c>
    </row>
    <row r="50" customFormat="false" ht="15" hidden="false" customHeight="false" outlineLevel="0" collapsed="false">
      <c r="A50" s="37" t="s">
        <v>398</v>
      </c>
      <c r="B50" s="37" t="s">
        <v>235</v>
      </c>
      <c r="C50" s="37" t="n">
        <v>365</v>
      </c>
      <c r="D50" s="38" t="n">
        <v>46116</v>
      </c>
      <c r="E50" s="37" t="s">
        <v>230</v>
      </c>
      <c r="F50" s="38"/>
      <c r="G50" s="37"/>
    </row>
    <row r="51" customFormat="false" ht="15" hidden="false" customHeight="false" outlineLevel="0" collapsed="false">
      <c r="A51" s="37" t="s">
        <v>398</v>
      </c>
      <c r="B51" s="37" t="s">
        <v>236</v>
      </c>
      <c r="C51" s="37" t="n">
        <v>365</v>
      </c>
      <c r="D51" s="38" t="n">
        <v>46295</v>
      </c>
      <c r="E51" s="37" t="s">
        <v>229</v>
      </c>
      <c r="F51" s="38" t="n">
        <v>46262</v>
      </c>
      <c r="G51" s="37" t="n">
        <v>93</v>
      </c>
    </row>
    <row r="52" customFormat="false" ht="15" hidden="false" customHeight="false" outlineLevel="0" collapsed="false">
      <c r="A52" s="37" t="s">
        <v>398</v>
      </c>
      <c r="B52" s="37" t="s">
        <v>237</v>
      </c>
      <c r="C52" s="37" t="n">
        <v>365</v>
      </c>
      <c r="D52" s="38" t="n">
        <v>46283</v>
      </c>
      <c r="E52" s="37" t="s">
        <v>229</v>
      </c>
      <c r="F52" s="38" t="n">
        <v>46267</v>
      </c>
      <c r="G52" s="37" t="n">
        <v>60</v>
      </c>
    </row>
    <row r="53" customFormat="false" ht="15" hidden="false" customHeight="false" outlineLevel="0" collapsed="false">
      <c r="A53" s="37" t="s">
        <v>398</v>
      </c>
      <c r="B53" s="37" t="s">
        <v>238</v>
      </c>
      <c r="C53" s="37" t="n">
        <v>180</v>
      </c>
      <c r="D53" s="38" t="n">
        <v>46266</v>
      </c>
      <c r="E53" s="37" t="s">
        <v>230</v>
      </c>
      <c r="F53" s="38"/>
      <c r="G53" s="37"/>
    </row>
    <row r="54" customFormat="false" ht="15" hidden="false" customHeight="false" outlineLevel="0" collapsed="false">
      <c r="A54" s="37" t="s">
        <v>398</v>
      </c>
      <c r="B54" s="37" t="s">
        <v>239</v>
      </c>
      <c r="C54" s="37" t="n">
        <v>730</v>
      </c>
      <c r="D54" s="38" t="n">
        <v>46137</v>
      </c>
      <c r="E54" s="37" t="s">
        <v>229</v>
      </c>
      <c r="F54" s="38" t="n">
        <v>46125</v>
      </c>
      <c r="G54" s="37" t="n">
        <v>62</v>
      </c>
    </row>
    <row r="55" customFormat="false" ht="15" hidden="false" customHeight="false" outlineLevel="0" collapsed="false">
      <c r="A55" s="37" t="s">
        <v>398</v>
      </c>
      <c r="B55" s="37" t="s">
        <v>240</v>
      </c>
      <c r="C55" s="37" t="n">
        <v>365</v>
      </c>
      <c r="D55" s="38" t="n">
        <v>46298</v>
      </c>
      <c r="E55" s="37" t="s">
        <v>229</v>
      </c>
      <c r="F55" s="38" t="n">
        <v>46295</v>
      </c>
      <c r="G55" s="37" t="n">
        <v>95</v>
      </c>
    </row>
    <row r="56" customFormat="false" ht="15" hidden="false" customHeight="false" outlineLevel="0" collapsed="false">
      <c r="A56" s="37" t="s">
        <v>401</v>
      </c>
      <c r="B56" s="37" t="s">
        <v>235</v>
      </c>
      <c r="C56" s="37" t="n">
        <v>365</v>
      </c>
      <c r="D56" s="38" t="n">
        <v>46142</v>
      </c>
      <c r="E56" s="37" t="s">
        <v>230</v>
      </c>
      <c r="F56" s="38"/>
      <c r="G56" s="37"/>
    </row>
    <row r="57" customFormat="false" ht="15" hidden="false" customHeight="false" outlineLevel="0" collapsed="false">
      <c r="A57" s="37" t="s">
        <v>401</v>
      </c>
      <c r="B57" s="37" t="s">
        <v>236</v>
      </c>
      <c r="C57" s="37" t="n">
        <v>365</v>
      </c>
      <c r="D57" s="38" t="n">
        <v>46170</v>
      </c>
      <c r="E57" s="37" t="s">
        <v>232</v>
      </c>
      <c r="F57" s="38"/>
      <c r="G57" s="37"/>
    </row>
    <row r="58" customFormat="false" ht="15" hidden="false" customHeight="false" outlineLevel="0" collapsed="false">
      <c r="A58" s="37" t="s">
        <v>401</v>
      </c>
      <c r="B58" s="37" t="s">
        <v>237</v>
      </c>
      <c r="C58" s="37" t="n">
        <v>365</v>
      </c>
      <c r="D58" s="38" t="n">
        <v>46157</v>
      </c>
      <c r="E58" s="37" t="s">
        <v>229</v>
      </c>
      <c r="F58" s="38" t="n">
        <v>46150</v>
      </c>
      <c r="G58" s="37" t="n">
        <v>67</v>
      </c>
    </row>
    <row r="59" customFormat="false" ht="15" hidden="false" customHeight="false" outlineLevel="0" collapsed="false">
      <c r="A59" s="37" t="s">
        <v>401</v>
      </c>
      <c r="B59" s="37" t="s">
        <v>238</v>
      </c>
      <c r="C59" s="37" t="n">
        <v>180</v>
      </c>
      <c r="D59" s="38" t="n">
        <v>46240</v>
      </c>
      <c r="E59" s="37" t="s">
        <v>229</v>
      </c>
      <c r="F59" s="38" t="n">
        <v>46238</v>
      </c>
      <c r="G59" s="37" t="n">
        <v>81</v>
      </c>
    </row>
    <row r="60" customFormat="false" ht="15" hidden="false" customHeight="false" outlineLevel="0" collapsed="false">
      <c r="A60" s="37" t="s">
        <v>401</v>
      </c>
      <c r="B60" s="37" t="s">
        <v>239</v>
      </c>
      <c r="C60" s="37" t="n">
        <v>730</v>
      </c>
      <c r="D60" s="38" t="n">
        <v>46128</v>
      </c>
      <c r="E60" s="37" t="s">
        <v>229</v>
      </c>
      <c r="F60" s="38" t="n">
        <v>46115</v>
      </c>
      <c r="G60" s="37" t="n">
        <v>99</v>
      </c>
    </row>
    <row r="61" customFormat="false" ht="15" hidden="false" customHeight="false" outlineLevel="0" collapsed="false">
      <c r="A61" s="37" t="s">
        <v>401</v>
      </c>
      <c r="B61" s="37" t="s">
        <v>240</v>
      </c>
      <c r="C61" s="37" t="n">
        <v>365</v>
      </c>
      <c r="D61" s="38" t="n">
        <v>46290</v>
      </c>
      <c r="E61" s="37" t="s">
        <v>229</v>
      </c>
      <c r="F61" s="38" t="n">
        <v>46263</v>
      </c>
      <c r="G61" s="37" t="n">
        <v>99</v>
      </c>
    </row>
    <row r="62" customFormat="false" ht="15" hidden="false" customHeight="false" outlineLevel="0" collapsed="false">
      <c r="A62" s="37" t="s">
        <v>405</v>
      </c>
      <c r="B62" s="37" t="s">
        <v>235</v>
      </c>
      <c r="C62" s="37" t="n">
        <v>365</v>
      </c>
      <c r="D62" s="38" t="n">
        <v>46318</v>
      </c>
      <c r="E62" s="37" t="s">
        <v>229</v>
      </c>
      <c r="F62" s="38" t="n">
        <v>46301</v>
      </c>
      <c r="G62" s="37" t="n">
        <v>81</v>
      </c>
    </row>
    <row r="63" customFormat="false" ht="15" hidden="false" customHeight="false" outlineLevel="0" collapsed="false">
      <c r="A63" s="37" t="s">
        <v>405</v>
      </c>
      <c r="B63" s="37" t="s">
        <v>236</v>
      </c>
      <c r="C63" s="37" t="n">
        <v>365</v>
      </c>
      <c r="D63" s="38" t="n">
        <v>46149</v>
      </c>
      <c r="E63" s="37" t="s">
        <v>231</v>
      </c>
      <c r="F63" s="38"/>
      <c r="G63" s="37"/>
    </row>
    <row r="64" customFormat="false" ht="15" hidden="false" customHeight="false" outlineLevel="0" collapsed="false">
      <c r="A64" s="37" t="s">
        <v>405</v>
      </c>
      <c r="B64" s="37" t="s">
        <v>237</v>
      </c>
      <c r="C64" s="37" t="n">
        <v>365</v>
      </c>
      <c r="D64" s="38" t="n">
        <v>46150</v>
      </c>
      <c r="E64" s="37" t="s">
        <v>229</v>
      </c>
      <c r="F64" s="38" t="n">
        <v>46119</v>
      </c>
      <c r="G64" s="37" t="n">
        <v>85</v>
      </c>
    </row>
    <row r="65" customFormat="false" ht="15" hidden="false" customHeight="false" outlineLevel="0" collapsed="false">
      <c r="A65" s="37" t="s">
        <v>405</v>
      </c>
      <c r="B65" s="37" t="s">
        <v>238</v>
      </c>
      <c r="C65" s="37" t="n">
        <v>180</v>
      </c>
      <c r="D65" s="38" t="n">
        <v>46243</v>
      </c>
      <c r="E65" s="37" t="s">
        <v>229</v>
      </c>
      <c r="F65" s="38" t="n">
        <v>46225</v>
      </c>
      <c r="G65" s="37" t="n">
        <v>85</v>
      </c>
    </row>
    <row r="66" customFormat="false" ht="15" hidden="false" customHeight="false" outlineLevel="0" collapsed="false">
      <c r="A66" s="37" t="s">
        <v>405</v>
      </c>
      <c r="B66" s="37" t="s">
        <v>239</v>
      </c>
      <c r="C66" s="37" t="n">
        <v>730</v>
      </c>
      <c r="D66" s="38" t="n">
        <v>46172</v>
      </c>
      <c r="E66" s="37" t="s">
        <v>229</v>
      </c>
      <c r="F66" s="38" t="n">
        <v>46147</v>
      </c>
      <c r="G66" s="37" t="n">
        <v>66</v>
      </c>
    </row>
    <row r="67" customFormat="false" ht="15" hidden="false" customHeight="false" outlineLevel="0" collapsed="false">
      <c r="A67" s="37" t="s">
        <v>405</v>
      </c>
      <c r="B67" s="37" t="s">
        <v>240</v>
      </c>
      <c r="C67" s="37" t="n">
        <v>365</v>
      </c>
      <c r="D67" s="38" t="n">
        <v>46288</v>
      </c>
      <c r="E67" s="37" t="s">
        <v>229</v>
      </c>
      <c r="F67" s="38" t="n">
        <v>46250</v>
      </c>
      <c r="G67" s="37" t="n">
        <v>73</v>
      </c>
    </row>
    <row r="68" customFormat="false" ht="15" hidden="false" customHeight="false" outlineLevel="0" collapsed="false">
      <c r="A68" s="37" t="s">
        <v>409</v>
      </c>
      <c r="B68" s="37" t="s">
        <v>235</v>
      </c>
      <c r="C68" s="37" t="n">
        <v>365</v>
      </c>
      <c r="D68" s="38" t="n">
        <v>46148</v>
      </c>
      <c r="E68" s="37" t="s">
        <v>229</v>
      </c>
      <c r="F68" s="38" t="n">
        <v>46139</v>
      </c>
      <c r="G68" s="37" t="n">
        <v>77</v>
      </c>
    </row>
    <row r="69" customFormat="false" ht="15" hidden="false" customHeight="false" outlineLevel="0" collapsed="false">
      <c r="A69" s="37" t="s">
        <v>409</v>
      </c>
      <c r="B69" s="37" t="s">
        <v>236</v>
      </c>
      <c r="C69" s="37" t="n">
        <v>365</v>
      </c>
      <c r="D69" s="38" t="n">
        <v>46358</v>
      </c>
      <c r="E69" s="37" t="s">
        <v>232</v>
      </c>
      <c r="F69" s="38"/>
      <c r="G69" s="37"/>
    </row>
    <row r="70" customFormat="false" ht="15" hidden="false" customHeight="false" outlineLevel="0" collapsed="false">
      <c r="A70" s="37" t="s">
        <v>409</v>
      </c>
      <c r="B70" s="37" t="s">
        <v>237</v>
      </c>
      <c r="C70" s="37" t="n">
        <v>365</v>
      </c>
      <c r="D70" s="38" t="n">
        <v>46241</v>
      </c>
      <c r="E70" s="37" t="s">
        <v>229</v>
      </c>
      <c r="F70" s="38" t="n">
        <v>46209</v>
      </c>
      <c r="G70" s="37" t="n">
        <v>76</v>
      </c>
    </row>
    <row r="71" customFormat="false" ht="15" hidden="false" customHeight="false" outlineLevel="0" collapsed="false">
      <c r="A71" s="37" t="s">
        <v>409</v>
      </c>
      <c r="B71" s="37" t="s">
        <v>238</v>
      </c>
      <c r="C71" s="37" t="n">
        <v>180</v>
      </c>
      <c r="D71" s="38" t="n">
        <v>46255</v>
      </c>
      <c r="E71" s="37" t="s">
        <v>229</v>
      </c>
      <c r="F71" s="38" t="n">
        <v>46227</v>
      </c>
      <c r="G71" s="37" t="n">
        <v>93</v>
      </c>
    </row>
    <row r="72" customFormat="false" ht="15" hidden="false" customHeight="false" outlineLevel="0" collapsed="false">
      <c r="A72" s="37" t="s">
        <v>409</v>
      </c>
      <c r="B72" s="37" t="s">
        <v>239</v>
      </c>
      <c r="C72" s="37" t="n">
        <v>730</v>
      </c>
      <c r="D72" s="38" t="n">
        <v>46219</v>
      </c>
      <c r="E72" s="37" t="s">
        <v>229</v>
      </c>
      <c r="F72" s="38" t="n">
        <v>46191</v>
      </c>
      <c r="G72" s="37" t="n">
        <v>86</v>
      </c>
    </row>
    <row r="73" customFormat="false" ht="15" hidden="false" customHeight="false" outlineLevel="0" collapsed="false">
      <c r="A73" s="37" t="s">
        <v>409</v>
      </c>
      <c r="B73" s="37" t="s">
        <v>240</v>
      </c>
      <c r="C73" s="37" t="n">
        <v>365</v>
      </c>
      <c r="D73" s="38" t="n">
        <v>46286</v>
      </c>
      <c r="E73" s="37" t="s">
        <v>229</v>
      </c>
      <c r="F73" s="38" t="n">
        <v>46266</v>
      </c>
      <c r="G73" s="37" t="n">
        <v>91</v>
      </c>
    </row>
    <row r="74" customFormat="false" ht="15" hidden="false" customHeight="false" outlineLevel="0" collapsed="false">
      <c r="A74" s="37" t="s">
        <v>411</v>
      </c>
      <c r="B74" s="37" t="s">
        <v>235</v>
      </c>
      <c r="C74" s="37" t="n">
        <v>365</v>
      </c>
      <c r="D74" s="38" t="n">
        <v>46188</v>
      </c>
      <c r="E74" s="37" t="s">
        <v>229</v>
      </c>
      <c r="F74" s="38" t="n">
        <v>46156</v>
      </c>
      <c r="G74" s="37" t="n">
        <v>94</v>
      </c>
    </row>
    <row r="75" customFormat="false" ht="15" hidden="false" customHeight="false" outlineLevel="0" collapsed="false">
      <c r="A75" s="37" t="s">
        <v>411</v>
      </c>
      <c r="B75" s="37" t="s">
        <v>236</v>
      </c>
      <c r="C75" s="37" t="n">
        <v>365</v>
      </c>
      <c r="D75" s="38" t="n">
        <v>46369</v>
      </c>
      <c r="E75" s="37" t="s">
        <v>229</v>
      </c>
      <c r="F75" s="38" t="n">
        <v>46350</v>
      </c>
      <c r="G75" s="37" t="n">
        <v>91</v>
      </c>
    </row>
    <row r="76" customFormat="false" ht="15" hidden="false" customHeight="false" outlineLevel="0" collapsed="false">
      <c r="A76" s="37" t="s">
        <v>411</v>
      </c>
      <c r="B76" s="37" t="s">
        <v>237</v>
      </c>
      <c r="C76" s="37" t="n">
        <v>365</v>
      </c>
      <c r="D76" s="38" t="n">
        <v>46353</v>
      </c>
      <c r="E76" s="37" t="s">
        <v>230</v>
      </c>
      <c r="F76" s="38"/>
      <c r="G76" s="37"/>
    </row>
    <row r="77" customFormat="false" ht="15" hidden="false" customHeight="false" outlineLevel="0" collapsed="false">
      <c r="A77" s="37" t="s">
        <v>411</v>
      </c>
      <c r="B77" s="37" t="s">
        <v>238</v>
      </c>
      <c r="C77" s="37" t="n">
        <v>180</v>
      </c>
      <c r="D77" s="38" t="n">
        <v>46345</v>
      </c>
      <c r="E77" s="37" t="s">
        <v>229</v>
      </c>
      <c r="F77" s="38" t="n">
        <v>46313</v>
      </c>
      <c r="G77" s="37" t="n">
        <v>61</v>
      </c>
    </row>
    <row r="78" customFormat="false" ht="15" hidden="false" customHeight="false" outlineLevel="0" collapsed="false">
      <c r="A78" s="37" t="s">
        <v>411</v>
      </c>
      <c r="B78" s="37" t="s">
        <v>239</v>
      </c>
      <c r="C78" s="37" t="n">
        <v>730</v>
      </c>
      <c r="D78" s="38" t="n">
        <v>46139</v>
      </c>
      <c r="E78" s="37" t="s">
        <v>232</v>
      </c>
      <c r="F78" s="38"/>
      <c r="G78" s="37"/>
    </row>
    <row r="79" customFormat="false" ht="15" hidden="false" customHeight="false" outlineLevel="0" collapsed="false">
      <c r="A79" s="37" t="s">
        <v>411</v>
      </c>
      <c r="B79" s="37" t="s">
        <v>240</v>
      </c>
      <c r="C79" s="37" t="n">
        <v>365</v>
      </c>
      <c r="D79" s="38" t="n">
        <v>46342</v>
      </c>
      <c r="E79" s="37" t="s">
        <v>229</v>
      </c>
      <c r="F79" s="38" t="n">
        <v>46308</v>
      </c>
      <c r="G79" s="37" t="n">
        <v>98</v>
      </c>
    </row>
    <row r="80" customFormat="false" ht="15" hidden="false" customHeight="false" outlineLevel="0" collapsed="false">
      <c r="A80" s="37" t="s">
        <v>381</v>
      </c>
      <c r="B80" s="37" t="s">
        <v>235</v>
      </c>
      <c r="C80" s="37" t="n">
        <v>365</v>
      </c>
      <c r="D80" s="38" t="n">
        <v>46245</v>
      </c>
      <c r="E80" s="37" t="s">
        <v>229</v>
      </c>
      <c r="F80" s="38" t="n">
        <v>46234</v>
      </c>
      <c r="G80" s="37" t="n">
        <v>73</v>
      </c>
    </row>
    <row r="81" customFormat="false" ht="15" hidden="false" customHeight="false" outlineLevel="0" collapsed="false">
      <c r="A81" s="37" t="s">
        <v>381</v>
      </c>
      <c r="B81" s="37" t="s">
        <v>236</v>
      </c>
      <c r="C81" s="37" t="n">
        <v>365</v>
      </c>
      <c r="D81" s="38" t="n">
        <v>46202</v>
      </c>
      <c r="E81" s="37" t="s">
        <v>229</v>
      </c>
      <c r="F81" s="38" t="n">
        <v>46178</v>
      </c>
      <c r="G81" s="37" t="n">
        <v>95</v>
      </c>
    </row>
    <row r="82" customFormat="false" ht="15" hidden="false" customHeight="false" outlineLevel="0" collapsed="false">
      <c r="A82" s="37" t="s">
        <v>381</v>
      </c>
      <c r="B82" s="37" t="s">
        <v>237</v>
      </c>
      <c r="C82" s="37" t="n">
        <v>365</v>
      </c>
      <c r="D82" s="38" t="n">
        <v>46381</v>
      </c>
      <c r="E82" s="37" t="s">
        <v>229</v>
      </c>
      <c r="F82" s="38" t="n">
        <v>46369</v>
      </c>
      <c r="G82" s="37" t="n">
        <v>90</v>
      </c>
    </row>
    <row r="83" customFormat="false" ht="15" hidden="false" customHeight="false" outlineLevel="0" collapsed="false">
      <c r="A83" s="37" t="s">
        <v>381</v>
      </c>
      <c r="B83" s="37" t="s">
        <v>238</v>
      </c>
      <c r="C83" s="37" t="n">
        <v>180</v>
      </c>
      <c r="D83" s="38" t="n">
        <v>46188</v>
      </c>
      <c r="E83" s="37" t="s">
        <v>230</v>
      </c>
      <c r="F83" s="38"/>
      <c r="G83" s="37"/>
    </row>
    <row r="84" customFormat="false" ht="15" hidden="false" customHeight="false" outlineLevel="0" collapsed="false">
      <c r="A84" s="37" t="s">
        <v>381</v>
      </c>
      <c r="B84" s="37" t="s">
        <v>239</v>
      </c>
      <c r="C84" s="37" t="n">
        <v>730</v>
      </c>
      <c r="D84" s="38" t="n">
        <v>46295</v>
      </c>
      <c r="E84" s="37" t="s">
        <v>230</v>
      </c>
      <c r="F84" s="38"/>
      <c r="G84" s="37"/>
    </row>
    <row r="85" customFormat="false" ht="15" hidden="false" customHeight="false" outlineLevel="0" collapsed="false">
      <c r="A85" s="37" t="s">
        <v>381</v>
      </c>
      <c r="B85" s="37" t="s">
        <v>240</v>
      </c>
      <c r="C85" s="37" t="n">
        <v>365</v>
      </c>
      <c r="D85" s="38" t="n">
        <v>46229</v>
      </c>
      <c r="E85" s="37" t="s">
        <v>229</v>
      </c>
      <c r="F85" s="38" t="n">
        <v>46196</v>
      </c>
      <c r="G85" s="37" t="n">
        <v>69</v>
      </c>
    </row>
    <row r="86" customFormat="false" ht="15" hidden="false" customHeight="false" outlineLevel="0" collapsed="false">
      <c r="A86" s="37" t="s">
        <v>425</v>
      </c>
      <c r="B86" s="37" t="s">
        <v>235</v>
      </c>
      <c r="C86" s="37" t="n">
        <v>365</v>
      </c>
      <c r="D86" s="38" t="n">
        <v>46165</v>
      </c>
      <c r="E86" s="37" t="s">
        <v>229</v>
      </c>
      <c r="F86" s="38" t="n">
        <v>46144</v>
      </c>
      <c r="G86" s="37" t="n">
        <v>81</v>
      </c>
    </row>
    <row r="87" customFormat="false" ht="15" hidden="false" customHeight="false" outlineLevel="0" collapsed="false">
      <c r="A87" s="37" t="s">
        <v>425</v>
      </c>
      <c r="B87" s="37" t="s">
        <v>236</v>
      </c>
      <c r="C87" s="37" t="n">
        <v>365</v>
      </c>
      <c r="D87" s="38" t="n">
        <v>46103</v>
      </c>
      <c r="E87" s="37" t="s">
        <v>229</v>
      </c>
      <c r="F87" s="38" t="n">
        <v>46101</v>
      </c>
      <c r="G87" s="37" t="n">
        <v>98</v>
      </c>
    </row>
    <row r="88" customFormat="false" ht="15" hidden="false" customHeight="false" outlineLevel="0" collapsed="false">
      <c r="A88" s="37" t="s">
        <v>425</v>
      </c>
      <c r="B88" s="37" t="s">
        <v>237</v>
      </c>
      <c r="C88" s="37" t="n">
        <v>365</v>
      </c>
      <c r="D88" s="38" t="n">
        <v>46303</v>
      </c>
      <c r="E88" s="37" t="s">
        <v>229</v>
      </c>
      <c r="F88" s="38" t="n">
        <v>46270</v>
      </c>
      <c r="G88" s="37" t="n">
        <v>63</v>
      </c>
    </row>
    <row r="89" customFormat="false" ht="15" hidden="false" customHeight="false" outlineLevel="0" collapsed="false">
      <c r="A89" s="37" t="s">
        <v>425</v>
      </c>
      <c r="B89" s="37" t="s">
        <v>238</v>
      </c>
      <c r="C89" s="37" t="n">
        <v>180</v>
      </c>
      <c r="D89" s="38" t="n">
        <v>46317</v>
      </c>
      <c r="E89" s="37" t="s">
        <v>230</v>
      </c>
      <c r="F89" s="38"/>
      <c r="G89" s="37"/>
    </row>
    <row r="90" customFormat="false" ht="15" hidden="false" customHeight="false" outlineLevel="0" collapsed="false">
      <c r="A90" s="37" t="s">
        <v>425</v>
      </c>
      <c r="B90" s="37" t="s">
        <v>239</v>
      </c>
      <c r="C90" s="37" t="n">
        <v>730</v>
      </c>
      <c r="D90" s="38" t="n">
        <v>46351</v>
      </c>
      <c r="E90" s="37" t="s">
        <v>229</v>
      </c>
      <c r="F90" s="38" t="n">
        <v>46343</v>
      </c>
      <c r="G90" s="37" t="n">
        <v>74</v>
      </c>
    </row>
    <row r="91" customFormat="false" ht="15" hidden="false" customHeight="false" outlineLevel="0" collapsed="false">
      <c r="A91" s="37" t="s">
        <v>425</v>
      </c>
      <c r="B91" s="37" t="s">
        <v>240</v>
      </c>
      <c r="C91" s="37" t="n">
        <v>365</v>
      </c>
      <c r="D91" s="38" t="n">
        <v>46156</v>
      </c>
      <c r="E91" s="37" t="s">
        <v>231</v>
      </c>
      <c r="F91" s="38"/>
      <c r="G91" s="37"/>
    </row>
    <row r="92" customFormat="false" ht="15" hidden="false" customHeight="false" outlineLevel="0" collapsed="false">
      <c r="A92" s="37" t="s">
        <v>428</v>
      </c>
      <c r="B92" s="37" t="s">
        <v>235</v>
      </c>
      <c r="C92" s="37" t="n">
        <v>365</v>
      </c>
      <c r="D92" s="38" t="n">
        <v>46219</v>
      </c>
      <c r="E92" s="37" t="s">
        <v>229</v>
      </c>
      <c r="F92" s="38" t="n">
        <v>46215</v>
      </c>
      <c r="G92" s="37" t="n">
        <v>76</v>
      </c>
    </row>
    <row r="93" customFormat="false" ht="15" hidden="false" customHeight="false" outlineLevel="0" collapsed="false">
      <c r="A93" s="37" t="s">
        <v>428</v>
      </c>
      <c r="B93" s="37" t="s">
        <v>236</v>
      </c>
      <c r="C93" s="37" t="n">
        <v>365</v>
      </c>
      <c r="D93" s="38" t="n">
        <v>46149</v>
      </c>
      <c r="E93" s="37" t="s">
        <v>232</v>
      </c>
      <c r="F93" s="38"/>
      <c r="G93" s="37"/>
    </row>
    <row r="94" customFormat="false" ht="15" hidden="false" customHeight="false" outlineLevel="0" collapsed="false">
      <c r="A94" s="37" t="s">
        <v>428</v>
      </c>
      <c r="B94" s="37" t="s">
        <v>237</v>
      </c>
      <c r="C94" s="37" t="n">
        <v>365</v>
      </c>
      <c r="D94" s="38" t="n">
        <v>46282</v>
      </c>
      <c r="E94" s="37" t="s">
        <v>229</v>
      </c>
      <c r="F94" s="38" t="n">
        <v>46260</v>
      </c>
      <c r="G94" s="37" t="n">
        <v>93</v>
      </c>
    </row>
    <row r="95" customFormat="false" ht="15" hidden="false" customHeight="false" outlineLevel="0" collapsed="false">
      <c r="A95" s="37" t="s">
        <v>428</v>
      </c>
      <c r="B95" s="37" t="s">
        <v>238</v>
      </c>
      <c r="C95" s="37" t="n">
        <v>180</v>
      </c>
      <c r="D95" s="38" t="n">
        <v>46222</v>
      </c>
      <c r="E95" s="37" t="s">
        <v>229</v>
      </c>
      <c r="F95" s="38" t="n">
        <v>46194</v>
      </c>
      <c r="G95" s="37" t="n">
        <v>65</v>
      </c>
    </row>
    <row r="96" customFormat="false" ht="15" hidden="false" customHeight="false" outlineLevel="0" collapsed="false">
      <c r="A96" s="37" t="s">
        <v>428</v>
      </c>
      <c r="B96" s="37" t="s">
        <v>239</v>
      </c>
      <c r="C96" s="37" t="n">
        <v>730</v>
      </c>
      <c r="D96" s="38" t="n">
        <v>46206</v>
      </c>
      <c r="E96" s="37" t="s">
        <v>229</v>
      </c>
      <c r="F96" s="38" t="n">
        <v>46199</v>
      </c>
      <c r="G96" s="37" t="n">
        <v>62</v>
      </c>
    </row>
    <row r="97" customFormat="false" ht="15" hidden="false" customHeight="false" outlineLevel="0" collapsed="false">
      <c r="A97" s="37" t="s">
        <v>428</v>
      </c>
      <c r="B97" s="37" t="s">
        <v>240</v>
      </c>
      <c r="C97" s="37" t="n">
        <v>365</v>
      </c>
      <c r="D97" s="38" t="n">
        <v>46207</v>
      </c>
      <c r="E97" s="37" t="s">
        <v>231</v>
      </c>
      <c r="F97" s="38"/>
      <c r="G97" s="37"/>
    </row>
    <row r="98" customFormat="false" ht="15" hidden="false" customHeight="false" outlineLevel="0" collapsed="false">
      <c r="A98" s="37" t="s">
        <v>431</v>
      </c>
      <c r="B98" s="37" t="s">
        <v>235</v>
      </c>
      <c r="C98" s="37" t="n">
        <v>365</v>
      </c>
      <c r="D98" s="38" t="n">
        <v>46341</v>
      </c>
      <c r="E98" s="37" t="s">
        <v>229</v>
      </c>
      <c r="F98" s="38" t="n">
        <v>46306</v>
      </c>
      <c r="G98" s="37" t="n">
        <v>94</v>
      </c>
    </row>
    <row r="99" customFormat="false" ht="15" hidden="false" customHeight="false" outlineLevel="0" collapsed="false">
      <c r="A99" s="37" t="s">
        <v>431</v>
      </c>
      <c r="B99" s="37" t="s">
        <v>236</v>
      </c>
      <c r="C99" s="37" t="n">
        <v>365</v>
      </c>
      <c r="D99" s="38" t="n">
        <v>46263</v>
      </c>
      <c r="E99" s="37" t="s">
        <v>229</v>
      </c>
      <c r="F99" s="38" t="n">
        <v>46261</v>
      </c>
      <c r="G99" s="37" t="n">
        <v>90</v>
      </c>
    </row>
    <row r="100" customFormat="false" ht="15" hidden="false" customHeight="false" outlineLevel="0" collapsed="false">
      <c r="A100" s="37" t="s">
        <v>431</v>
      </c>
      <c r="B100" s="37" t="s">
        <v>237</v>
      </c>
      <c r="C100" s="37" t="n">
        <v>365</v>
      </c>
      <c r="D100" s="38" t="n">
        <v>46175</v>
      </c>
      <c r="E100" s="37" t="s">
        <v>229</v>
      </c>
      <c r="F100" s="38" t="n">
        <v>46170</v>
      </c>
      <c r="G100" s="37" t="n">
        <v>71</v>
      </c>
    </row>
    <row r="101" customFormat="false" ht="15" hidden="false" customHeight="false" outlineLevel="0" collapsed="false">
      <c r="A101" s="37" t="s">
        <v>431</v>
      </c>
      <c r="B101" s="37" t="s">
        <v>238</v>
      </c>
      <c r="C101" s="37" t="n">
        <v>180</v>
      </c>
      <c r="D101" s="38" t="n">
        <v>46335</v>
      </c>
      <c r="E101" s="37" t="s">
        <v>229</v>
      </c>
      <c r="F101" s="38" t="n">
        <v>46299</v>
      </c>
      <c r="G101" s="37" t="n">
        <v>67</v>
      </c>
    </row>
    <row r="102" customFormat="false" ht="15" hidden="false" customHeight="false" outlineLevel="0" collapsed="false">
      <c r="A102" s="37" t="s">
        <v>431</v>
      </c>
      <c r="B102" s="37" t="s">
        <v>239</v>
      </c>
      <c r="C102" s="37" t="n">
        <v>730</v>
      </c>
      <c r="D102" s="38" t="n">
        <v>46325</v>
      </c>
      <c r="E102" s="37" t="s">
        <v>229</v>
      </c>
      <c r="F102" s="38" t="n">
        <v>46312</v>
      </c>
      <c r="G102" s="37" t="n">
        <v>76</v>
      </c>
    </row>
    <row r="103" customFormat="false" ht="15" hidden="false" customHeight="false" outlineLevel="0" collapsed="false">
      <c r="A103" s="37" t="s">
        <v>431</v>
      </c>
      <c r="B103" s="37" t="s">
        <v>240</v>
      </c>
      <c r="C103" s="37" t="n">
        <v>365</v>
      </c>
      <c r="D103" s="38" t="n">
        <v>46368</v>
      </c>
      <c r="E103" s="37" t="s">
        <v>230</v>
      </c>
      <c r="F103" s="38"/>
      <c r="G103" s="37"/>
    </row>
    <row r="104" customFormat="false" ht="15" hidden="false" customHeight="false" outlineLevel="0" collapsed="false">
      <c r="A104" s="37" t="s">
        <v>436</v>
      </c>
      <c r="B104" s="37" t="s">
        <v>235</v>
      </c>
      <c r="C104" s="37" t="n">
        <v>365</v>
      </c>
      <c r="D104" s="38" t="n">
        <v>46097</v>
      </c>
      <c r="E104" s="37" t="s">
        <v>229</v>
      </c>
      <c r="F104" s="38" t="n">
        <v>46088</v>
      </c>
      <c r="G104" s="37" t="n">
        <v>88</v>
      </c>
    </row>
    <row r="105" customFormat="false" ht="15" hidden="false" customHeight="false" outlineLevel="0" collapsed="false">
      <c r="A105" s="37" t="s">
        <v>436</v>
      </c>
      <c r="B105" s="37" t="s">
        <v>236</v>
      </c>
      <c r="C105" s="37" t="n">
        <v>365</v>
      </c>
      <c r="D105" s="38" t="n">
        <v>46166</v>
      </c>
      <c r="E105" s="37" t="s">
        <v>229</v>
      </c>
      <c r="F105" s="38" t="n">
        <v>46147</v>
      </c>
      <c r="G105" s="37" t="n">
        <v>67</v>
      </c>
    </row>
    <row r="106" customFormat="false" ht="15" hidden="false" customHeight="false" outlineLevel="0" collapsed="false">
      <c r="A106" s="37" t="s">
        <v>436</v>
      </c>
      <c r="B106" s="37" t="s">
        <v>237</v>
      </c>
      <c r="C106" s="37" t="n">
        <v>365</v>
      </c>
      <c r="D106" s="38" t="n">
        <v>46317</v>
      </c>
      <c r="E106" s="37" t="s">
        <v>229</v>
      </c>
      <c r="F106" s="38" t="n">
        <v>46301</v>
      </c>
      <c r="G106" s="37" t="n">
        <v>79</v>
      </c>
    </row>
    <row r="107" customFormat="false" ht="15" hidden="false" customHeight="false" outlineLevel="0" collapsed="false">
      <c r="A107" s="37" t="s">
        <v>436</v>
      </c>
      <c r="B107" s="37" t="s">
        <v>238</v>
      </c>
      <c r="C107" s="37" t="n">
        <v>180</v>
      </c>
      <c r="D107" s="38" t="n">
        <v>46274</v>
      </c>
      <c r="E107" s="37" t="s">
        <v>229</v>
      </c>
      <c r="F107" s="38" t="n">
        <v>46271</v>
      </c>
      <c r="G107" s="37" t="n">
        <v>70</v>
      </c>
    </row>
    <row r="108" customFormat="false" ht="15" hidden="false" customHeight="false" outlineLevel="0" collapsed="false">
      <c r="A108" s="37" t="s">
        <v>436</v>
      </c>
      <c r="B108" s="37" t="s">
        <v>239</v>
      </c>
      <c r="C108" s="37" t="n">
        <v>730</v>
      </c>
      <c r="D108" s="38" t="n">
        <v>46234</v>
      </c>
      <c r="E108" s="37" t="s">
        <v>229</v>
      </c>
      <c r="F108" s="38" t="n">
        <v>46209</v>
      </c>
      <c r="G108" s="37" t="n">
        <v>90</v>
      </c>
    </row>
    <row r="109" customFormat="false" ht="15" hidden="false" customHeight="false" outlineLevel="0" collapsed="false">
      <c r="A109" s="37" t="s">
        <v>436</v>
      </c>
      <c r="B109" s="37" t="s">
        <v>240</v>
      </c>
      <c r="C109" s="37" t="n">
        <v>365</v>
      </c>
      <c r="D109" s="38" t="n">
        <v>46127</v>
      </c>
      <c r="E109" s="37" t="s">
        <v>231</v>
      </c>
      <c r="F109" s="38"/>
      <c r="G109" s="37"/>
    </row>
    <row r="110" customFormat="false" ht="15" hidden="false" customHeight="false" outlineLevel="0" collapsed="false">
      <c r="A110" s="37" t="s">
        <v>438</v>
      </c>
      <c r="B110" s="37" t="s">
        <v>235</v>
      </c>
      <c r="C110" s="37" t="n">
        <v>365</v>
      </c>
      <c r="D110" s="38" t="n">
        <v>46280</v>
      </c>
      <c r="E110" s="37" t="s">
        <v>231</v>
      </c>
      <c r="F110" s="38"/>
      <c r="G110" s="37"/>
    </row>
    <row r="111" customFormat="false" ht="15" hidden="false" customHeight="false" outlineLevel="0" collapsed="false">
      <c r="A111" s="37" t="s">
        <v>438</v>
      </c>
      <c r="B111" s="37" t="s">
        <v>236</v>
      </c>
      <c r="C111" s="37" t="n">
        <v>365</v>
      </c>
      <c r="D111" s="38" t="n">
        <v>46132</v>
      </c>
      <c r="E111" s="37" t="s">
        <v>229</v>
      </c>
      <c r="F111" s="38" t="n">
        <v>46117</v>
      </c>
      <c r="G111" s="37" t="n">
        <v>66</v>
      </c>
    </row>
    <row r="112" customFormat="false" ht="15" hidden="false" customHeight="false" outlineLevel="0" collapsed="false">
      <c r="A112" s="37" t="s">
        <v>438</v>
      </c>
      <c r="B112" s="37" t="s">
        <v>237</v>
      </c>
      <c r="C112" s="37" t="n">
        <v>365</v>
      </c>
      <c r="D112" s="38" t="n">
        <v>46133</v>
      </c>
      <c r="E112" s="37" t="s">
        <v>229</v>
      </c>
      <c r="F112" s="38" t="n">
        <v>46124</v>
      </c>
      <c r="G112" s="37" t="n">
        <v>92</v>
      </c>
    </row>
    <row r="113" customFormat="false" ht="15" hidden="false" customHeight="false" outlineLevel="0" collapsed="false">
      <c r="A113" s="37" t="s">
        <v>438</v>
      </c>
      <c r="B113" s="37" t="s">
        <v>238</v>
      </c>
      <c r="C113" s="37" t="n">
        <v>180</v>
      </c>
      <c r="D113" s="38" t="n">
        <v>46139</v>
      </c>
      <c r="E113" s="37" t="s">
        <v>229</v>
      </c>
      <c r="F113" s="38" t="n">
        <v>46123</v>
      </c>
      <c r="G113" s="37" t="n">
        <v>68</v>
      </c>
    </row>
    <row r="114" customFormat="false" ht="15" hidden="false" customHeight="false" outlineLevel="0" collapsed="false">
      <c r="A114" s="37" t="s">
        <v>438</v>
      </c>
      <c r="B114" s="37" t="s">
        <v>239</v>
      </c>
      <c r="C114" s="37" t="n">
        <v>730</v>
      </c>
      <c r="D114" s="38" t="n">
        <v>46163</v>
      </c>
      <c r="E114" s="37" t="s">
        <v>232</v>
      </c>
      <c r="F114" s="38"/>
      <c r="G114" s="37"/>
    </row>
    <row r="115" customFormat="false" ht="15" hidden="false" customHeight="false" outlineLevel="0" collapsed="false">
      <c r="A115" s="37" t="s">
        <v>438</v>
      </c>
      <c r="B115" s="37" t="s">
        <v>240</v>
      </c>
      <c r="C115" s="37" t="n">
        <v>365</v>
      </c>
      <c r="D115" s="38" t="n">
        <v>46237</v>
      </c>
      <c r="E115" s="37" t="s">
        <v>229</v>
      </c>
      <c r="F115" s="38" t="n">
        <v>46229</v>
      </c>
      <c r="G115" s="37" t="n">
        <v>81</v>
      </c>
    </row>
    <row r="116" customFormat="false" ht="15" hidden="false" customHeight="false" outlineLevel="0" collapsed="false">
      <c r="A116" s="37" t="s">
        <v>444</v>
      </c>
      <c r="B116" s="37" t="s">
        <v>235</v>
      </c>
      <c r="C116" s="37" t="n">
        <v>365</v>
      </c>
      <c r="D116" s="38" t="n">
        <v>46291</v>
      </c>
      <c r="E116" s="37" t="s">
        <v>231</v>
      </c>
      <c r="F116" s="38"/>
      <c r="G116" s="37"/>
    </row>
    <row r="117" customFormat="false" ht="15" hidden="false" customHeight="false" outlineLevel="0" collapsed="false">
      <c r="A117" s="37" t="s">
        <v>444</v>
      </c>
      <c r="B117" s="37" t="s">
        <v>236</v>
      </c>
      <c r="C117" s="37" t="n">
        <v>365</v>
      </c>
      <c r="D117" s="38" t="n">
        <v>46262</v>
      </c>
      <c r="E117" s="37" t="s">
        <v>229</v>
      </c>
      <c r="F117" s="38" t="n">
        <v>46254</v>
      </c>
      <c r="G117" s="37" t="n">
        <v>99</v>
      </c>
    </row>
    <row r="118" customFormat="false" ht="15" hidden="false" customHeight="false" outlineLevel="0" collapsed="false">
      <c r="A118" s="37" t="s">
        <v>444</v>
      </c>
      <c r="B118" s="37" t="s">
        <v>237</v>
      </c>
      <c r="C118" s="37" t="n">
        <v>365</v>
      </c>
      <c r="D118" s="38" t="n">
        <v>46096</v>
      </c>
      <c r="E118" s="37" t="s">
        <v>232</v>
      </c>
      <c r="F118" s="38"/>
      <c r="G118" s="37"/>
    </row>
    <row r="119" customFormat="false" ht="15" hidden="false" customHeight="false" outlineLevel="0" collapsed="false">
      <c r="A119" s="37" t="s">
        <v>444</v>
      </c>
      <c r="B119" s="37" t="s">
        <v>238</v>
      </c>
      <c r="C119" s="37" t="n">
        <v>180</v>
      </c>
      <c r="D119" s="38" t="n">
        <v>46246</v>
      </c>
      <c r="E119" s="37" t="s">
        <v>229</v>
      </c>
      <c r="F119" s="38" t="n">
        <v>46218</v>
      </c>
      <c r="G119" s="37" t="n">
        <v>65</v>
      </c>
    </row>
    <row r="120" customFormat="false" ht="15" hidden="false" customHeight="false" outlineLevel="0" collapsed="false">
      <c r="A120" s="37" t="s">
        <v>444</v>
      </c>
      <c r="B120" s="37" t="s">
        <v>239</v>
      </c>
      <c r="C120" s="37" t="n">
        <v>730</v>
      </c>
      <c r="D120" s="38" t="n">
        <v>46343</v>
      </c>
      <c r="E120" s="37" t="s">
        <v>229</v>
      </c>
      <c r="F120" s="38" t="n">
        <v>46328</v>
      </c>
      <c r="G120" s="37" t="n">
        <v>78</v>
      </c>
    </row>
    <row r="121" customFormat="false" ht="15" hidden="false" customHeight="false" outlineLevel="0" collapsed="false">
      <c r="A121" s="37" t="s">
        <v>444</v>
      </c>
      <c r="B121" s="37" t="s">
        <v>240</v>
      </c>
      <c r="C121" s="37" t="n">
        <v>365</v>
      </c>
      <c r="D121" s="38" t="n">
        <v>46297</v>
      </c>
      <c r="E121" s="37" t="s">
        <v>229</v>
      </c>
      <c r="F121" s="38" t="n">
        <v>46267</v>
      </c>
      <c r="G121" s="37" t="n">
        <v>94</v>
      </c>
    </row>
    <row r="122" customFormat="false" ht="15" hidden="false" customHeight="false" outlineLevel="0" collapsed="false">
      <c r="A122" s="37" t="s">
        <v>447</v>
      </c>
      <c r="B122" s="37" t="s">
        <v>235</v>
      </c>
      <c r="C122" s="37" t="n">
        <v>365</v>
      </c>
      <c r="D122" s="38" t="n">
        <v>46267</v>
      </c>
      <c r="E122" s="37" t="s">
        <v>229</v>
      </c>
      <c r="F122" s="38" t="n">
        <v>46261</v>
      </c>
      <c r="G122" s="37" t="n">
        <v>82</v>
      </c>
    </row>
    <row r="123" customFormat="false" ht="15" hidden="false" customHeight="false" outlineLevel="0" collapsed="false">
      <c r="A123" s="37" t="s">
        <v>447</v>
      </c>
      <c r="B123" s="37" t="s">
        <v>236</v>
      </c>
      <c r="C123" s="37" t="n">
        <v>365</v>
      </c>
      <c r="D123" s="38" t="n">
        <v>46373</v>
      </c>
      <c r="E123" s="37" t="s">
        <v>230</v>
      </c>
      <c r="F123" s="38"/>
      <c r="G123" s="37"/>
    </row>
    <row r="124" customFormat="false" ht="15" hidden="false" customHeight="false" outlineLevel="0" collapsed="false">
      <c r="A124" s="37" t="s">
        <v>447</v>
      </c>
      <c r="B124" s="37" t="s">
        <v>237</v>
      </c>
      <c r="C124" s="37" t="n">
        <v>365</v>
      </c>
      <c r="D124" s="38" t="n">
        <v>46247</v>
      </c>
      <c r="E124" s="37" t="s">
        <v>229</v>
      </c>
      <c r="F124" s="38" t="n">
        <v>46231</v>
      </c>
      <c r="G124" s="37" t="n">
        <v>60</v>
      </c>
    </row>
    <row r="125" customFormat="false" ht="15" hidden="false" customHeight="false" outlineLevel="0" collapsed="false">
      <c r="A125" s="37" t="s">
        <v>447</v>
      </c>
      <c r="B125" s="37" t="s">
        <v>238</v>
      </c>
      <c r="C125" s="37" t="n">
        <v>180</v>
      </c>
      <c r="D125" s="38" t="n">
        <v>46157</v>
      </c>
      <c r="E125" s="37" t="s">
        <v>229</v>
      </c>
      <c r="F125" s="38" t="n">
        <v>46141</v>
      </c>
      <c r="G125" s="37" t="n">
        <v>90</v>
      </c>
    </row>
    <row r="126" customFormat="false" ht="15" hidden="false" customHeight="false" outlineLevel="0" collapsed="false">
      <c r="A126" s="37" t="s">
        <v>447</v>
      </c>
      <c r="B126" s="37" t="s">
        <v>239</v>
      </c>
      <c r="C126" s="37" t="n">
        <v>730</v>
      </c>
      <c r="D126" s="38" t="n">
        <v>46285</v>
      </c>
      <c r="E126" s="37" t="s">
        <v>229</v>
      </c>
      <c r="F126" s="38" t="n">
        <v>46256</v>
      </c>
      <c r="G126" s="37" t="n">
        <v>99</v>
      </c>
    </row>
    <row r="127" customFormat="false" ht="15" hidden="false" customHeight="false" outlineLevel="0" collapsed="false">
      <c r="A127" s="37" t="s">
        <v>447</v>
      </c>
      <c r="B127" s="37" t="s">
        <v>240</v>
      </c>
      <c r="C127" s="37" t="n">
        <v>365</v>
      </c>
      <c r="D127" s="38" t="n">
        <v>46163</v>
      </c>
      <c r="E127" s="37" t="s">
        <v>229</v>
      </c>
      <c r="F127" s="38" t="n">
        <v>46138</v>
      </c>
      <c r="G127" s="37" t="n">
        <v>84</v>
      </c>
    </row>
    <row r="128" customFormat="false" ht="15" hidden="false" customHeight="false" outlineLevel="0" collapsed="false">
      <c r="A128" s="37" t="s">
        <v>450</v>
      </c>
      <c r="B128" s="37" t="s">
        <v>235</v>
      </c>
      <c r="C128" s="37" t="n">
        <v>365</v>
      </c>
      <c r="D128" s="38" t="n">
        <v>46349</v>
      </c>
      <c r="E128" s="37" t="s">
        <v>232</v>
      </c>
      <c r="F128" s="38"/>
      <c r="G128" s="37"/>
    </row>
    <row r="129" customFormat="false" ht="15" hidden="false" customHeight="false" outlineLevel="0" collapsed="false">
      <c r="A129" s="37" t="s">
        <v>450</v>
      </c>
      <c r="B129" s="37" t="s">
        <v>236</v>
      </c>
      <c r="C129" s="37" t="n">
        <v>365</v>
      </c>
      <c r="D129" s="38" t="n">
        <v>46277</v>
      </c>
      <c r="E129" s="37" t="s">
        <v>229</v>
      </c>
      <c r="F129" s="38" t="n">
        <v>46266</v>
      </c>
      <c r="G129" s="37" t="n">
        <v>67</v>
      </c>
    </row>
    <row r="130" customFormat="false" ht="15" hidden="false" customHeight="false" outlineLevel="0" collapsed="false">
      <c r="A130" s="37" t="s">
        <v>450</v>
      </c>
      <c r="B130" s="37" t="s">
        <v>237</v>
      </c>
      <c r="C130" s="37" t="n">
        <v>365</v>
      </c>
      <c r="D130" s="38" t="n">
        <v>46271</v>
      </c>
      <c r="E130" s="37" t="s">
        <v>229</v>
      </c>
      <c r="F130" s="38" t="n">
        <v>46232</v>
      </c>
      <c r="G130" s="37" t="n">
        <v>89</v>
      </c>
    </row>
    <row r="131" customFormat="false" ht="15" hidden="false" customHeight="false" outlineLevel="0" collapsed="false">
      <c r="A131" s="37" t="s">
        <v>450</v>
      </c>
      <c r="B131" s="37" t="s">
        <v>238</v>
      </c>
      <c r="C131" s="37" t="n">
        <v>180</v>
      </c>
      <c r="D131" s="38" t="n">
        <v>46374</v>
      </c>
      <c r="E131" s="37" t="s">
        <v>229</v>
      </c>
      <c r="F131" s="38" t="n">
        <v>46338</v>
      </c>
      <c r="G131" s="37" t="n">
        <v>83</v>
      </c>
    </row>
    <row r="132" customFormat="false" ht="15" hidden="false" customHeight="false" outlineLevel="0" collapsed="false">
      <c r="A132" s="37" t="s">
        <v>450</v>
      </c>
      <c r="B132" s="37" t="s">
        <v>239</v>
      </c>
      <c r="C132" s="37" t="n">
        <v>730</v>
      </c>
      <c r="D132" s="38" t="n">
        <v>46245</v>
      </c>
      <c r="E132" s="37" t="s">
        <v>229</v>
      </c>
      <c r="F132" s="38" t="n">
        <v>46233</v>
      </c>
      <c r="G132" s="37" t="n">
        <v>75</v>
      </c>
    </row>
    <row r="133" customFormat="false" ht="15" hidden="false" customHeight="false" outlineLevel="0" collapsed="false">
      <c r="A133" s="37" t="s">
        <v>450</v>
      </c>
      <c r="B133" s="37" t="s">
        <v>240</v>
      </c>
      <c r="C133" s="37" t="n">
        <v>365</v>
      </c>
      <c r="D133" s="38" t="n">
        <v>46327</v>
      </c>
      <c r="E133" s="37" t="s">
        <v>229</v>
      </c>
      <c r="F133" s="38" t="n">
        <v>46317</v>
      </c>
      <c r="G133" s="37" t="n">
        <v>76</v>
      </c>
    </row>
    <row r="134" customFormat="false" ht="15" hidden="false" customHeight="false" outlineLevel="0" collapsed="false">
      <c r="A134" s="37" t="s">
        <v>452</v>
      </c>
      <c r="B134" s="37" t="s">
        <v>235</v>
      </c>
      <c r="C134" s="37" t="n">
        <v>365</v>
      </c>
      <c r="D134" s="38" t="n">
        <v>46117</v>
      </c>
      <c r="E134" s="37" t="s">
        <v>229</v>
      </c>
      <c r="F134" s="38" t="n">
        <v>46103</v>
      </c>
      <c r="G134" s="37" t="n">
        <v>76</v>
      </c>
    </row>
    <row r="135" customFormat="false" ht="15" hidden="false" customHeight="false" outlineLevel="0" collapsed="false">
      <c r="A135" s="37" t="s">
        <v>452</v>
      </c>
      <c r="B135" s="37" t="s">
        <v>236</v>
      </c>
      <c r="C135" s="37" t="n">
        <v>365</v>
      </c>
      <c r="D135" s="38" t="n">
        <v>46312</v>
      </c>
      <c r="E135" s="37" t="s">
        <v>229</v>
      </c>
      <c r="F135" s="38" t="n">
        <v>46285</v>
      </c>
      <c r="G135" s="37" t="n">
        <v>70</v>
      </c>
    </row>
    <row r="136" customFormat="false" ht="15" hidden="false" customHeight="false" outlineLevel="0" collapsed="false">
      <c r="A136" s="37" t="s">
        <v>452</v>
      </c>
      <c r="B136" s="37" t="s">
        <v>237</v>
      </c>
      <c r="C136" s="37" t="n">
        <v>365</v>
      </c>
      <c r="D136" s="38" t="n">
        <v>46264</v>
      </c>
      <c r="E136" s="37" t="s">
        <v>229</v>
      </c>
      <c r="F136" s="38" t="n">
        <v>46230</v>
      </c>
      <c r="G136" s="37" t="n">
        <v>73</v>
      </c>
    </row>
    <row r="137" customFormat="false" ht="15" hidden="false" customHeight="false" outlineLevel="0" collapsed="false">
      <c r="A137" s="37" t="s">
        <v>452</v>
      </c>
      <c r="B137" s="37" t="s">
        <v>238</v>
      </c>
      <c r="C137" s="37" t="n">
        <v>180</v>
      </c>
      <c r="D137" s="38" t="n">
        <v>46218</v>
      </c>
      <c r="E137" s="37" t="s">
        <v>231</v>
      </c>
      <c r="F137" s="38"/>
      <c r="G137" s="37"/>
    </row>
    <row r="138" customFormat="false" ht="15" hidden="false" customHeight="false" outlineLevel="0" collapsed="false">
      <c r="A138" s="37" t="s">
        <v>452</v>
      </c>
      <c r="B138" s="37" t="s">
        <v>239</v>
      </c>
      <c r="C138" s="37" t="n">
        <v>730</v>
      </c>
      <c r="D138" s="38" t="n">
        <v>46309</v>
      </c>
      <c r="E138" s="37" t="s">
        <v>229</v>
      </c>
      <c r="F138" s="38" t="n">
        <v>46283</v>
      </c>
      <c r="G138" s="37" t="n">
        <v>65</v>
      </c>
    </row>
    <row r="139" customFormat="false" ht="15" hidden="false" customHeight="false" outlineLevel="0" collapsed="false">
      <c r="A139" s="37" t="s">
        <v>452</v>
      </c>
      <c r="B139" s="37" t="s">
        <v>240</v>
      </c>
      <c r="C139" s="37" t="n">
        <v>365</v>
      </c>
      <c r="D139" s="38" t="n">
        <v>46100</v>
      </c>
      <c r="E139" s="37" t="s">
        <v>232</v>
      </c>
      <c r="F139" s="38"/>
      <c r="G139" s="37"/>
    </row>
    <row r="140" customFormat="false" ht="15" hidden="false" customHeight="false" outlineLevel="0" collapsed="false">
      <c r="A140" s="37" t="s">
        <v>455</v>
      </c>
      <c r="B140" s="37" t="s">
        <v>235</v>
      </c>
      <c r="C140" s="37" t="n">
        <v>365</v>
      </c>
      <c r="D140" s="38" t="n">
        <v>46261</v>
      </c>
      <c r="E140" s="37" t="s">
        <v>229</v>
      </c>
      <c r="F140" s="38" t="n">
        <v>46246</v>
      </c>
      <c r="G140" s="37" t="n">
        <v>70</v>
      </c>
    </row>
    <row r="141" customFormat="false" ht="15" hidden="false" customHeight="false" outlineLevel="0" collapsed="false">
      <c r="A141" s="37" t="s">
        <v>455</v>
      </c>
      <c r="B141" s="37" t="s">
        <v>236</v>
      </c>
      <c r="C141" s="37" t="n">
        <v>365</v>
      </c>
      <c r="D141" s="38" t="n">
        <v>46126</v>
      </c>
      <c r="E141" s="37" t="s">
        <v>229</v>
      </c>
      <c r="F141" s="38" t="n">
        <v>46111</v>
      </c>
      <c r="G141" s="37" t="n">
        <v>94</v>
      </c>
    </row>
    <row r="142" customFormat="false" ht="15" hidden="false" customHeight="false" outlineLevel="0" collapsed="false">
      <c r="A142" s="37" t="s">
        <v>455</v>
      </c>
      <c r="B142" s="37" t="s">
        <v>237</v>
      </c>
      <c r="C142" s="37" t="n">
        <v>365</v>
      </c>
      <c r="D142" s="38" t="n">
        <v>46257</v>
      </c>
      <c r="E142" s="37" t="s">
        <v>229</v>
      </c>
      <c r="F142" s="38" t="n">
        <v>46251</v>
      </c>
      <c r="G142" s="37" t="n">
        <v>97</v>
      </c>
    </row>
    <row r="143" customFormat="false" ht="15" hidden="false" customHeight="false" outlineLevel="0" collapsed="false">
      <c r="A143" s="37" t="s">
        <v>455</v>
      </c>
      <c r="B143" s="37" t="s">
        <v>238</v>
      </c>
      <c r="C143" s="37" t="n">
        <v>180</v>
      </c>
      <c r="D143" s="38" t="n">
        <v>46275</v>
      </c>
      <c r="E143" s="37" t="s">
        <v>229</v>
      </c>
      <c r="F143" s="38" t="n">
        <v>46254</v>
      </c>
      <c r="G143" s="37" t="n">
        <v>83</v>
      </c>
    </row>
    <row r="144" customFormat="false" ht="15" hidden="false" customHeight="false" outlineLevel="0" collapsed="false">
      <c r="A144" s="37" t="s">
        <v>455</v>
      </c>
      <c r="B144" s="37" t="s">
        <v>239</v>
      </c>
      <c r="C144" s="37" t="n">
        <v>730</v>
      </c>
      <c r="D144" s="38" t="n">
        <v>46260</v>
      </c>
      <c r="E144" s="37" t="s">
        <v>231</v>
      </c>
      <c r="F144" s="38"/>
      <c r="G144" s="37"/>
    </row>
    <row r="145" customFormat="false" ht="15" hidden="false" customHeight="false" outlineLevel="0" collapsed="false">
      <c r="A145" s="37" t="s">
        <v>455</v>
      </c>
      <c r="B145" s="37" t="s">
        <v>240</v>
      </c>
      <c r="C145" s="37" t="n">
        <v>365</v>
      </c>
      <c r="D145" s="38" t="n">
        <v>46290</v>
      </c>
      <c r="E145" s="37" t="s">
        <v>229</v>
      </c>
      <c r="F145" s="38" t="n">
        <v>46251</v>
      </c>
      <c r="G145" s="37" t="n">
        <v>68</v>
      </c>
    </row>
    <row r="146" customFormat="false" ht="15" hidden="false" customHeight="false" outlineLevel="0" collapsed="false">
      <c r="A146" s="37" t="s">
        <v>459</v>
      </c>
      <c r="B146" s="37" t="s">
        <v>235</v>
      </c>
      <c r="C146" s="37" t="n">
        <v>365</v>
      </c>
      <c r="D146" s="38" t="n">
        <v>46112</v>
      </c>
      <c r="E146" s="37" t="s">
        <v>232</v>
      </c>
      <c r="F146" s="38"/>
      <c r="G146" s="37"/>
    </row>
    <row r="147" customFormat="false" ht="15" hidden="false" customHeight="false" outlineLevel="0" collapsed="false">
      <c r="A147" s="37" t="s">
        <v>459</v>
      </c>
      <c r="B147" s="37" t="s">
        <v>236</v>
      </c>
      <c r="C147" s="37" t="n">
        <v>365</v>
      </c>
      <c r="D147" s="38" t="n">
        <v>46160</v>
      </c>
      <c r="E147" s="37" t="s">
        <v>229</v>
      </c>
      <c r="F147" s="38" t="n">
        <v>46158</v>
      </c>
      <c r="G147" s="37" t="n">
        <v>66</v>
      </c>
    </row>
    <row r="148" customFormat="false" ht="15" hidden="false" customHeight="false" outlineLevel="0" collapsed="false">
      <c r="A148" s="37" t="s">
        <v>459</v>
      </c>
      <c r="B148" s="37" t="s">
        <v>237</v>
      </c>
      <c r="C148" s="37" t="n">
        <v>365</v>
      </c>
      <c r="D148" s="38" t="n">
        <v>46269</v>
      </c>
      <c r="E148" s="37" t="s">
        <v>232</v>
      </c>
      <c r="F148" s="38"/>
      <c r="G148" s="37"/>
    </row>
    <row r="149" customFormat="false" ht="15" hidden="false" customHeight="false" outlineLevel="0" collapsed="false">
      <c r="A149" s="37" t="s">
        <v>459</v>
      </c>
      <c r="B149" s="37" t="s">
        <v>238</v>
      </c>
      <c r="C149" s="37" t="n">
        <v>180</v>
      </c>
      <c r="D149" s="38" t="n">
        <v>46272</v>
      </c>
      <c r="E149" s="37" t="s">
        <v>229</v>
      </c>
      <c r="F149" s="38" t="n">
        <v>46269</v>
      </c>
      <c r="G149" s="37" t="n">
        <v>78</v>
      </c>
    </row>
    <row r="150" customFormat="false" ht="15" hidden="false" customHeight="false" outlineLevel="0" collapsed="false">
      <c r="A150" s="37" t="s">
        <v>459</v>
      </c>
      <c r="B150" s="37" t="s">
        <v>239</v>
      </c>
      <c r="C150" s="37" t="n">
        <v>730</v>
      </c>
      <c r="D150" s="38" t="n">
        <v>46376</v>
      </c>
      <c r="E150" s="37" t="s">
        <v>232</v>
      </c>
      <c r="F150" s="38"/>
      <c r="G150" s="37"/>
    </row>
    <row r="151" customFormat="false" ht="15" hidden="false" customHeight="false" outlineLevel="0" collapsed="false">
      <c r="A151" s="37" t="s">
        <v>459</v>
      </c>
      <c r="B151" s="37" t="s">
        <v>240</v>
      </c>
      <c r="C151" s="37" t="n">
        <v>365</v>
      </c>
      <c r="D151" s="38" t="n">
        <v>46313</v>
      </c>
      <c r="E151" s="37" t="s">
        <v>229</v>
      </c>
      <c r="F151" s="38" t="n">
        <v>46282</v>
      </c>
      <c r="G151" s="37" t="n">
        <v>82</v>
      </c>
    </row>
    <row r="152" customFormat="false" ht="15" hidden="false" customHeight="false" outlineLevel="0" collapsed="false">
      <c r="A152" s="37" t="s">
        <v>462</v>
      </c>
      <c r="B152" s="37" t="s">
        <v>235</v>
      </c>
      <c r="C152" s="37" t="n">
        <v>365</v>
      </c>
      <c r="D152" s="38" t="n">
        <v>46129</v>
      </c>
      <c r="E152" s="37" t="s">
        <v>232</v>
      </c>
      <c r="F152" s="38"/>
      <c r="G152" s="37"/>
    </row>
    <row r="153" customFormat="false" ht="15" hidden="false" customHeight="false" outlineLevel="0" collapsed="false">
      <c r="A153" s="37" t="s">
        <v>462</v>
      </c>
      <c r="B153" s="37" t="s">
        <v>236</v>
      </c>
      <c r="C153" s="37" t="n">
        <v>365</v>
      </c>
      <c r="D153" s="38" t="n">
        <v>46334</v>
      </c>
      <c r="E153" s="37" t="s">
        <v>229</v>
      </c>
      <c r="F153" s="38" t="n">
        <v>46300</v>
      </c>
      <c r="G153" s="37" t="n">
        <v>86</v>
      </c>
    </row>
    <row r="154" customFormat="false" ht="15" hidden="false" customHeight="false" outlineLevel="0" collapsed="false">
      <c r="A154" s="37" t="s">
        <v>462</v>
      </c>
      <c r="B154" s="37" t="s">
        <v>237</v>
      </c>
      <c r="C154" s="37" t="n">
        <v>365</v>
      </c>
      <c r="D154" s="38" t="n">
        <v>46119</v>
      </c>
      <c r="E154" s="37" t="s">
        <v>229</v>
      </c>
      <c r="F154" s="38" t="n">
        <v>46080</v>
      </c>
      <c r="G154" s="37" t="n">
        <v>99</v>
      </c>
    </row>
    <row r="155" customFormat="false" ht="15" hidden="false" customHeight="false" outlineLevel="0" collapsed="false">
      <c r="A155" s="37" t="s">
        <v>462</v>
      </c>
      <c r="B155" s="37" t="s">
        <v>238</v>
      </c>
      <c r="C155" s="37" t="n">
        <v>180</v>
      </c>
      <c r="D155" s="38" t="n">
        <v>46307</v>
      </c>
      <c r="E155" s="37" t="s">
        <v>229</v>
      </c>
      <c r="F155" s="38" t="n">
        <v>46292</v>
      </c>
      <c r="G155" s="37" t="n">
        <v>77</v>
      </c>
    </row>
    <row r="156" customFormat="false" ht="15" hidden="false" customHeight="false" outlineLevel="0" collapsed="false">
      <c r="A156" s="37" t="s">
        <v>462</v>
      </c>
      <c r="B156" s="37" t="s">
        <v>239</v>
      </c>
      <c r="C156" s="37" t="n">
        <v>730</v>
      </c>
      <c r="D156" s="38" t="n">
        <v>46307</v>
      </c>
      <c r="E156" s="37" t="s">
        <v>229</v>
      </c>
      <c r="F156" s="38" t="n">
        <v>46273</v>
      </c>
      <c r="G156" s="37" t="n">
        <v>68</v>
      </c>
    </row>
    <row r="157" customFormat="false" ht="15" hidden="false" customHeight="false" outlineLevel="0" collapsed="false">
      <c r="A157" s="37" t="s">
        <v>462</v>
      </c>
      <c r="B157" s="37" t="s">
        <v>240</v>
      </c>
      <c r="C157" s="37" t="n">
        <v>365</v>
      </c>
      <c r="D157" s="38" t="n">
        <v>46132</v>
      </c>
      <c r="E157" s="37" t="s">
        <v>229</v>
      </c>
      <c r="F157" s="38" t="n">
        <v>46098</v>
      </c>
      <c r="G157" s="37" t="n">
        <v>71</v>
      </c>
    </row>
    <row r="158" customFormat="false" ht="15" hidden="false" customHeight="false" outlineLevel="0" collapsed="false">
      <c r="A158" s="37" t="s">
        <v>464</v>
      </c>
      <c r="B158" s="37" t="s">
        <v>235</v>
      </c>
      <c r="C158" s="37" t="n">
        <v>365</v>
      </c>
      <c r="D158" s="38" t="n">
        <v>46355</v>
      </c>
      <c r="E158" s="37" t="s">
        <v>232</v>
      </c>
      <c r="F158" s="38"/>
      <c r="G158" s="37"/>
    </row>
    <row r="159" customFormat="false" ht="15" hidden="false" customHeight="false" outlineLevel="0" collapsed="false">
      <c r="A159" s="37" t="s">
        <v>464</v>
      </c>
      <c r="B159" s="37" t="s">
        <v>236</v>
      </c>
      <c r="C159" s="37" t="n">
        <v>365</v>
      </c>
      <c r="D159" s="38" t="n">
        <v>46304</v>
      </c>
      <c r="E159" s="37" t="s">
        <v>229</v>
      </c>
      <c r="F159" s="38" t="n">
        <v>46288</v>
      </c>
      <c r="G159" s="37" t="n">
        <v>84</v>
      </c>
    </row>
    <row r="160" customFormat="false" ht="15" hidden="false" customHeight="false" outlineLevel="0" collapsed="false">
      <c r="A160" s="37" t="s">
        <v>464</v>
      </c>
      <c r="B160" s="37" t="s">
        <v>237</v>
      </c>
      <c r="C160" s="37" t="n">
        <v>365</v>
      </c>
      <c r="D160" s="38" t="n">
        <v>46201</v>
      </c>
      <c r="E160" s="37" t="s">
        <v>229</v>
      </c>
      <c r="F160" s="38" t="n">
        <v>46163</v>
      </c>
      <c r="G160" s="37" t="n">
        <v>62</v>
      </c>
    </row>
    <row r="161" customFormat="false" ht="15" hidden="false" customHeight="false" outlineLevel="0" collapsed="false">
      <c r="A161" s="37" t="s">
        <v>464</v>
      </c>
      <c r="B161" s="37" t="s">
        <v>238</v>
      </c>
      <c r="C161" s="37" t="n">
        <v>180</v>
      </c>
      <c r="D161" s="38" t="n">
        <v>46143</v>
      </c>
      <c r="E161" s="37" t="s">
        <v>229</v>
      </c>
      <c r="F161" s="38" t="n">
        <v>46131</v>
      </c>
      <c r="G161" s="37" t="n">
        <v>83</v>
      </c>
    </row>
    <row r="162" customFormat="false" ht="15" hidden="false" customHeight="false" outlineLevel="0" collapsed="false">
      <c r="A162" s="37" t="s">
        <v>464</v>
      </c>
      <c r="B162" s="37" t="s">
        <v>239</v>
      </c>
      <c r="C162" s="37" t="n">
        <v>730</v>
      </c>
      <c r="D162" s="38" t="n">
        <v>46226</v>
      </c>
      <c r="E162" s="37" t="s">
        <v>229</v>
      </c>
      <c r="F162" s="38" t="n">
        <v>46197</v>
      </c>
      <c r="G162" s="37" t="n">
        <v>80</v>
      </c>
    </row>
    <row r="163" customFormat="false" ht="15" hidden="false" customHeight="false" outlineLevel="0" collapsed="false">
      <c r="A163" s="37" t="s">
        <v>464</v>
      </c>
      <c r="B163" s="37" t="s">
        <v>240</v>
      </c>
      <c r="C163" s="37" t="n">
        <v>365</v>
      </c>
      <c r="D163" s="38" t="n">
        <v>46178</v>
      </c>
      <c r="E163" s="37" t="s">
        <v>229</v>
      </c>
      <c r="F163" s="38" t="n">
        <v>46150</v>
      </c>
      <c r="G163" s="37" t="n">
        <v>77</v>
      </c>
    </row>
    <row r="164" customFormat="false" ht="15" hidden="false" customHeight="false" outlineLevel="0" collapsed="false">
      <c r="A164" s="37" t="s">
        <v>467</v>
      </c>
      <c r="B164" s="37" t="s">
        <v>235</v>
      </c>
      <c r="C164" s="37" t="n">
        <v>365</v>
      </c>
      <c r="D164" s="38" t="n">
        <v>46113</v>
      </c>
      <c r="E164" s="37" t="s">
        <v>230</v>
      </c>
      <c r="F164" s="38"/>
      <c r="G164" s="37"/>
    </row>
    <row r="165" customFormat="false" ht="15" hidden="false" customHeight="false" outlineLevel="0" collapsed="false">
      <c r="A165" s="37" t="s">
        <v>467</v>
      </c>
      <c r="B165" s="37" t="s">
        <v>236</v>
      </c>
      <c r="C165" s="37" t="n">
        <v>365</v>
      </c>
      <c r="D165" s="38" t="n">
        <v>46384</v>
      </c>
      <c r="E165" s="37" t="s">
        <v>232</v>
      </c>
      <c r="F165" s="38"/>
      <c r="G165" s="37"/>
    </row>
    <row r="166" customFormat="false" ht="15" hidden="false" customHeight="false" outlineLevel="0" collapsed="false">
      <c r="A166" s="37" t="s">
        <v>467</v>
      </c>
      <c r="B166" s="37" t="s">
        <v>237</v>
      </c>
      <c r="C166" s="37" t="n">
        <v>365</v>
      </c>
      <c r="D166" s="38" t="n">
        <v>46211</v>
      </c>
      <c r="E166" s="37" t="s">
        <v>229</v>
      </c>
      <c r="F166" s="38" t="n">
        <v>46200</v>
      </c>
      <c r="G166" s="37" t="n">
        <v>91</v>
      </c>
    </row>
    <row r="167" customFormat="false" ht="15" hidden="false" customHeight="false" outlineLevel="0" collapsed="false">
      <c r="A167" s="37" t="s">
        <v>467</v>
      </c>
      <c r="B167" s="37" t="s">
        <v>238</v>
      </c>
      <c r="C167" s="37" t="n">
        <v>180</v>
      </c>
      <c r="D167" s="38" t="n">
        <v>46344</v>
      </c>
      <c r="E167" s="37" t="s">
        <v>230</v>
      </c>
      <c r="F167" s="38"/>
      <c r="G167" s="37"/>
    </row>
    <row r="168" customFormat="false" ht="15" hidden="false" customHeight="false" outlineLevel="0" collapsed="false">
      <c r="A168" s="37" t="s">
        <v>467</v>
      </c>
      <c r="B168" s="37" t="s">
        <v>239</v>
      </c>
      <c r="C168" s="37" t="n">
        <v>730</v>
      </c>
      <c r="D168" s="38" t="n">
        <v>46260</v>
      </c>
      <c r="E168" s="37" t="s">
        <v>229</v>
      </c>
      <c r="F168" s="38" t="n">
        <v>46232</v>
      </c>
      <c r="G168" s="37" t="n">
        <v>75</v>
      </c>
    </row>
    <row r="169" customFormat="false" ht="15" hidden="false" customHeight="false" outlineLevel="0" collapsed="false">
      <c r="A169" s="37" t="s">
        <v>467</v>
      </c>
      <c r="B169" s="37" t="s">
        <v>240</v>
      </c>
      <c r="C169" s="37" t="n">
        <v>365</v>
      </c>
      <c r="D169" s="38" t="n">
        <v>46311</v>
      </c>
      <c r="E169" s="37" t="s">
        <v>229</v>
      </c>
      <c r="F169" s="38" t="n">
        <v>46297</v>
      </c>
      <c r="G169" s="37" t="n">
        <v>68</v>
      </c>
    </row>
    <row r="170" customFormat="false" ht="15" hidden="false" customHeight="false" outlineLevel="0" collapsed="false">
      <c r="A170" s="37" t="s">
        <v>471</v>
      </c>
      <c r="B170" s="37" t="s">
        <v>235</v>
      </c>
      <c r="C170" s="37" t="n">
        <v>365</v>
      </c>
      <c r="D170" s="38" t="n">
        <v>46211</v>
      </c>
      <c r="E170" s="37" t="s">
        <v>229</v>
      </c>
      <c r="F170" s="38" t="n">
        <v>46208</v>
      </c>
      <c r="G170" s="37" t="n">
        <v>69</v>
      </c>
    </row>
    <row r="171" customFormat="false" ht="15" hidden="false" customHeight="false" outlineLevel="0" collapsed="false">
      <c r="A171" s="37" t="s">
        <v>471</v>
      </c>
      <c r="B171" s="37" t="s">
        <v>236</v>
      </c>
      <c r="C171" s="37" t="n">
        <v>365</v>
      </c>
      <c r="D171" s="38" t="n">
        <v>46255</v>
      </c>
      <c r="E171" s="37" t="s">
        <v>229</v>
      </c>
      <c r="F171" s="38" t="n">
        <v>46236</v>
      </c>
      <c r="G171" s="37" t="n">
        <v>96</v>
      </c>
    </row>
    <row r="172" customFormat="false" ht="15" hidden="false" customHeight="false" outlineLevel="0" collapsed="false">
      <c r="A172" s="37" t="s">
        <v>471</v>
      </c>
      <c r="B172" s="37" t="s">
        <v>237</v>
      </c>
      <c r="C172" s="37" t="n">
        <v>365</v>
      </c>
      <c r="D172" s="38" t="n">
        <v>46286</v>
      </c>
      <c r="E172" s="37" t="s">
        <v>230</v>
      </c>
      <c r="F172" s="38"/>
      <c r="G172" s="37"/>
    </row>
    <row r="173" customFormat="false" ht="15" hidden="false" customHeight="false" outlineLevel="0" collapsed="false">
      <c r="A173" s="37" t="s">
        <v>471</v>
      </c>
      <c r="B173" s="37" t="s">
        <v>238</v>
      </c>
      <c r="C173" s="37" t="n">
        <v>180</v>
      </c>
      <c r="D173" s="38" t="n">
        <v>46247</v>
      </c>
      <c r="E173" s="37" t="s">
        <v>229</v>
      </c>
      <c r="F173" s="38" t="n">
        <v>46225</v>
      </c>
      <c r="G173" s="37" t="n">
        <v>64</v>
      </c>
    </row>
    <row r="174" customFormat="false" ht="15" hidden="false" customHeight="false" outlineLevel="0" collapsed="false">
      <c r="A174" s="37" t="s">
        <v>471</v>
      </c>
      <c r="B174" s="37" t="s">
        <v>239</v>
      </c>
      <c r="C174" s="37" t="n">
        <v>730</v>
      </c>
      <c r="D174" s="38" t="n">
        <v>46263</v>
      </c>
      <c r="E174" s="37" t="s">
        <v>229</v>
      </c>
      <c r="F174" s="38" t="n">
        <v>46252</v>
      </c>
      <c r="G174" s="37" t="n">
        <v>73</v>
      </c>
    </row>
    <row r="175" customFormat="false" ht="15" hidden="false" customHeight="false" outlineLevel="0" collapsed="false">
      <c r="A175" s="37" t="s">
        <v>471</v>
      </c>
      <c r="B175" s="37" t="s">
        <v>240</v>
      </c>
      <c r="C175" s="37" t="n">
        <v>365</v>
      </c>
      <c r="D175" s="38" t="n">
        <v>46182</v>
      </c>
      <c r="E175" s="37" t="s">
        <v>229</v>
      </c>
      <c r="F175" s="38" t="n">
        <v>46161</v>
      </c>
      <c r="G175" s="37" t="n">
        <v>89</v>
      </c>
    </row>
    <row r="176" customFormat="false" ht="15" hidden="false" customHeight="false" outlineLevel="0" collapsed="false">
      <c r="A176" s="37" t="s">
        <v>476</v>
      </c>
      <c r="B176" s="37" t="s">
        <v>235</v>
      </c>
      <c r="C176" s="37" t="n">
        <v>365</v>
      </c>
      <c r="D176" s="38" t="n">
        <v>46141</v>
      </c>
      <c r="E176" s="37" t="s">
        <v>229</v>
      </c>
      <c r="F176" s="38" t="n">
        <v>46113</v>
      </c>
      <c r="G176" s="37" t="n">
        <v>60</v>
      </c>
    </row>
    <row r="177" customFormat="false" ht="15" hidden="false" customHeight="false" outlineLevel="0" collapsed="false">
      <c r="A177" s="37" t="s">
        <v>476</v>
      </c>
      <c r="B177" s="37" t="s">
        <v>236</v>
      </c>
      <c r="C177" s="37" t="n">
        <v>365</v>
      </c>
      <c r="D177" s="38" t="n">
        <v>46376</v>
      </c>
      <c r="E177" s="37" t="s">
        <v>229</v>
      </c>
      <c r="F177" s="38" t="n">
        <v>46351</v>
      </c>
      <c r="G177" s="37" t="n">
        <v>71</v>
      </c>
    </row>
    <row r="178" customFormat="false" ht="15" hidden="false" customHeight="false" outlineLevel="0" collapsed="false">
      <c r="A178" s="37" t="s">
        <v>476</v>
      </c>
      <c r="B178" s="37" t="s">
        <v>237</v>
      </c>
      <c r="C178" s="37" t="n">
        <v>365</v>
      </c>
      <c r="D178" s="38" t="n">
        <v>46206</v>
      </c>
      <c r="E178" s="37" t="s">
        <v>229</v>
      </c>
      <c r="F178" s="38" t="n">
        <v>46175</v>
      </c>
      <c r="G178" s="37" t="n">
        <v>74</v>
      </c>
    </row>
    <row r="179" customFormat="false" ht="15" hidden="false" customHeight="false" outlineLevel="0" collapsed="false">
      <c r="A179" s="37" t="s">
        <v>476</v>
      </c>
      <c r="B179" s="37" t="s">
        <v>238</v>
      </c>
      <c r="C179" s="37" t="n">
        <v>180</v>
      </c>
      <c r="D179" s="38" t="n">
        <v>46220</v>
      </c>
      <c r="E179" s="37" t="s">
        <v>231</v>
      </c>
      <c r="F179" s="38"/>
      <c r="G179" s="37"/>
    </row>
    <row r="180" customFormat="false" ht="15" hidden="false" customHeight="false" outlineLevel="0" collapsed="false">
      <c r="A180" s="37" t="s">
        <v>476</v>
      </c>
      <c r="B180" s="37" t="s">
        <v>239</v>
      </c>
      <c r="C180" s="37" t="n">
        <v>730</v>
      </c>
      <c r="D180" s="38" t="n">
        <v>46236</v>
      </c>
      <c r="E180" s="37" t="s">
        <v>229</v>
      </c>
      <c r="F180" s="38" t="n">
        <v>46231</v>
      </c>
      <c r="G180" s="37" t="n">
        <v>61</v>
      </c>
    </row>
    <row r="181" customFormat="false" ht="15" hidden="false" customHeight="false" outlineLevel="0" collapsed="false">
      <c r="A181" s="37" t="s">
        <v>476</v>
      </c>
      <c r="B181" s="37" t="s">
        <v>240</v>
      </c>
      <c r="C181" s="37" t="n">
        <v>365</v>
      </c>
      <c r="D181" s="38" t="n">
        <v>46118</v>
      </c>
      <c r="E181" s="37" t="s">
        <v>230</v>
      </c>
      <c r="F181" s="38"/>
      <c r="G181" s="37"/>
    </row>
    <row r="182" customFormat="false" ht="15" hidden="false" customHeight="false" outlineLevel="0" collapsed="false">
      <c r="A182" s="37" t="s">
        <v>480</v>
      </c>
      <c r="B182" s="37" t="s">
        <v>235</v>
      </c>
      <c r="C182" s="37" t="n">
        <v>365</v>
      </c>
      <c r="D182" s="38" t="n">
        <v>46150</v>
      </c>
      <c r="E182" s="37" t="s">
        <v>231</v>
      </c>
      <c r="F182" s="38"/>
      <c r="G182" s="37"/>
    </row>
    <row r="183" customFormat="false" ht="15" hidden="false" customHeight="false" outlineLevel="0" collapsed="false">
      <c r="A183" s="37" t="s">
        <v>480</v>
      </c>
      <c r="B183" s="37" t="s">
        <v>236</v>
      </c>
      <c r="C183" s="37" t="n">
        <v>365</v>
      </c>
      <c r="D183" s="38" t="n">
        <v>46356</v>
      </c>
      <c r="E183" s="37" t="s">
        <v>232</v>
      </c>
      <c r="F183" s="38"/>
      <c r="G183" s="37"/>
    </row>
    <row r="184" customFormat="false" ht="15" hidden="false" customHeight="false" outlineLevel="0" collapsed="false">
      <c r="A184" s="37" t="s">
        <v>480</v>
      </c>
      <c r="B184" s="37" t="s">
        <v>237</v>
      </c>
      <c r="C184" s="37" t="n">
        <v>365</v>
      </c>
      <c r="D184" s="38" t="n">
        <v>46352</v>
      </c>
      <c r="E184" s="37" t="s">
        <v>229</v>
      </c>
      <c r="F184" s="38" t="n">
        <v>46324</v>
      </c>
      <c r="G184" s="37" t="n">
        <v>87</v>
      </c>
    </row>
    <row r="185" customFormat="false" ht="15" hidden="false" customHeight="false" outlineLevel="0" collapsed="false">
      <c r="A185" s="37" t="s">
        <v>480</v>
      </c>
      <c r="B185" s="37" t="s">
        <v>238</v>
      </c>
      <c r="C185" s="37" t="n">
        <v>180</v>
      </c>
      <c r="D185" s="38" t="n">
        <v>46308</v>
      </c>
      <c r="E185" s="37" t="s">
        <v>230</v>
      </c>
      <c r="F185" s="38"/>
      <c r="G185" s="37"/>
    </row>
    <row r="186" customFormat="false" ht="15" hidden="false" customHeight="false" outlineLevel="0" collapsed="false">
      <c r="A186" s="37" t="s">
        <v>480</v>
      </c>
      <c r="B186" s="37" t="s">
        <v>239</v>
      </c>
      <c r="C186" s="37" t="n">
        <v>730</v>
      </c>
      <c r="D186" s="38" t="n">
        <v>46221</v>
      </c>
      <c r="E186" s="37" t="s">
        <v>230</v>
      </c>
      <c r="F186" s="38"/>
      <c r="G186" s="37"/>
    </row>
    <row r="187" customFormat="false" ht="15" hidden="false" customHeight="false" outlineLevel="0" collapsed="false">
      <c r="A187" s="37" t="s">
        <v>480</v>
      </c>
      <c r="B187" s="37" t="s">
        <v>240</v>
      </c>
      <c r="C187" s="37" t="n">
        <v>365</v>
      </c>
      <c r="D187" s="38" t="n">
        <v>46257</v>
      </c>
      <c r="E187" s="37" t="s">
        <v>229</v>
      </c>
      <c r="F187" s="38" t="n">
        <v>46221</v>
      </c>
      <c r="G187" s="37" t="n">
        <v>92</v>
      </c>
    </row>
    <row r="188" customFormat="false" ht="15" hidden="false" customHeight="false" outlineLevel="0" collapsed="false">
      <c r="A188" s="37" t="s">
        <v>487</v>
      </c>
      <c r="B188" s="37" t="s">
        <v>235</v>
      </c>
      <c r="C188" s="37" t="n">
        <v>365</v>
      </c>
      <c r="D188" s="38" t="n">
        <v>46360</v>
      </c>
      <c r="E188" s="37" t="s">
        <v>229</v>
      </c>
      <c r="F188" s="38" t="n">
        <v>46357</v>
      </c>
      <c r="G188" s="37" t="n">
        <v>94</v>
      </c>
    </row>
    <row r="189" customFormat="false" ht="15" hidden="false" customHeight="false" outlineLevel="0" collapsed="false">
      <c r="A189" s="37" t="s">
        <v>487</v>
      </c>
      <c r="B189" s="37" t="s">
        <v>236</v>
      </c>
      <c r="C189" s="37" t="n">
        <v>365</v>
      </c>
      <c r="D189" s="38" t="n">
        <v>46247</v>
      </c>
      <c r="E189" s="37" t="s">
        <v>229</v>
      </c>
      <c r="F189" s="38" t="n">
        <v>46244</v>
      </c>
      <c r="G189" s="37" t="n">
        <v>71</v>
      </c>
    </row>
    <row r="190" customFormat="false" ht="15" hidden="false" customHeight="false" outlineLevel="0" collapsed="false">
      <c r="A190" s="37" t="s">
        <v>487</v>
      </c>
      <c r="B190" s="37" t="s">
        <v>237</v>
      </c>
      <c r="C190" s="37" t="n">
        <v>365</v>
      </c>
      <c r="D190" s="38" t="n">
        <v>46280</v>
      </c>
      <c r="E190" s="37" t="s">
        <v>231</v>
      </c>
      <c r="F190" s="38"/>
      <c r="G190" s="37"/>
    </row>
    <row r="191" customFormat="false" ht="15" hidden="false" customHeight="false" outlineLevel="0" collapsed="false">
      <c r="A191" s="37" t="s">
        <v>487</v>
      </c>
      <c r="B191" s="37" t="s">
        <v>238</v>
      </c>
      <c r="C191" s="37" t="n">
        <v>180</v>
      </c>
      <c r="D191" s="38" t="n">
        <v>46098</v>
      </c>
      <c r="E191" s="37" t="s">
        <v>229</v>
      </c>
      <c r="F191" s="38" t="n">
        <v>46062</v>
      </c>
      <c r="G191" s="37" t="n">
        <v>91</v>
      </c>
    </row>
    <row r="192" customFormat="false" ht="15" hidden="false" customHeight="false" outlineLevel="0" collapsed="false">
      <c r="A192" s="37" t="s">
        <v>487</v>
      </c>
      <c r="B192" s="37" t="s">
        <v>239</v>
      </c>
      <c r="C192" s="37" t="n">
        <v>730</v>
      </c>
      <c r="D192" s="38" t="n">
        <v>46162</v>
      </c>
      <c r="E192" s="37" t="s">
        <v>229</v>
      </c>
      <c r="F192" s="38" t="n">
        <v>46133</v>
      </c>
      <c r="G192" s="37" t="n">
        <v>99</v>
      </c>
    </row>
    <row r="193" customFormat="false" ht="15" hidden="false" customHeight="false" outlineLevel="0" collapsed="false">
      <c r="A193" s="37" t="s">
        <v>487</v>
      </c>
      <c r="B193" s="37" t="s">
        <v>240</v>
      </c>
      <c r="C193" s="37" t="n">
        <v>365</v>
      </c>
      <c r="D193" s="38" t="n">
        <v>46142</v>
      </c>
      <c r="E193" s="37" t="s">
        <v>229</v>
      </c>
      <c r="F193" s="38" t="n">
        <v>46141</v>
      </c>
      <c r="G193" s="37" t="n">
        <v>75</v>
      </c>
    </row>
    <row r="194" customFormat="false" ht="15" hidden="false" customHeight="false" outlineLevel="0" collapsed="false">
      <c r="A194" s="37" t="s">
        <v>490</v>
      </c>
      <c r="B194" s="37" t="s">
        <v>235</v>
      </c>
      <c r="C194" s="37" t="n">
        <v>365</v>
      </c>
      <c r="D194" s="38" t="n">
        <v>46196</v>
      </c>
      <c r="E194" s="37" t="s">
        <v>229</v>
      </c>
      <c r="F194" s="38" t="n">
        <v>46180</v>
      </c>
      <c r="G194" s="37" t="n">
        <v>88</v>
      </c>
    </row>
    <row r="195" customFormat="false" ht="15" hidden="false" customHeight="false" outlineLevel="0" collapsed="false">
      <c r="A195" s="37" t="s">
        <v>490</v>
      </c>
      <c r="B195" s="37" t="s">
        <v>236</v>
      </c>
      <c r="C195" s="37" t="n">
        <v>365</v>
      </c>
      <c r="D195" s="38" t="n">
        <v>46127</v>
      </c>
      <c r="E195" s="37" t="s">
        <v>229</v>
      </c>
      <c r="F195" s="38" t="n">
        <v>46103</v>
      </c>
      <c r="G195" s="37" t="n">
        <v>69</v>
      </c>
    </row>
    <row r="196" customFormat="false" ht="15" hidden="false" customHeight="false" outlineLevel="0" collapsed="false">
      <c r="A196" s="37" t="s">
        <v>490</v>
      </c>
      <c r="B196" s="37" t="s">
        <v>237</v>
      </c>
      <c r="C196" s="37" t="n">
        <v>365</v>
      </c>
      <c r="D196" s="38" t="n">
        <v>46191</v>
      </c>
      <c r="E196" s="37" t="s">
        <v>232</v>
      </c>
      <c r="F196" s="38"/>
      <c r="G196" s="37"/>
    </row>
    <row r="197" customFormat="false" ht="15" hidden="false" customHeight="false" outlineLevel="0" collapsed="false">
      <c r="A197" s="37" t="s">
        <v>490</v>
      </c>
      <c r="B197" s="37" t="s">
        <v>238</v>
      </c>
      <c r="C197" s="37" t="n">
        <v>180</v>
      </c>
      <c r="D197" s="38" t="n">
        <v>46259</v>
      </c>
      <c r="E197" s="37" t="s">
        <v>230</v>
      </c>
      <c r="F197" s="38"/>
      <c r="G197" s="37"/>
    </row>
    <row r="198" customFormat="false" ht="15" hidden="false" customHeight="false" outlineLevel="0" collapsed="false">
      <c r="A198" s="37" t="s">
        <v>490</v>
      </c>
      <c r="B198" s="37" t="s">
        <v>239</v>
      </c>
      <c r="C198" s="37" t="n">
        <v>730</v>
      </c>
      <c r="D198" s="38" t="n">
        <v>46287</v>
      </c>
      <c r="E198" s="37" t="s">
        <v>229</v>
      </c>
      <c r="F198" s="38" t="n">
        <v>46254</v>
      </c>
      <c r="G198" s="37" t="n">
        <v>95</v>
      </c>
    </row>
    <row r="199" customFormat="false" ht="15" hidden="false" customHeight="false" outlineLevel="0" collapsed="false">
      <c r="A199" s="37" t="s">
        <v>490</v>
      </c>
      <c r="B199" s="37" t="s">
        <v>240</v>
      </c>
      <c r="C199" s="37" t="n">
        <v>365</v>
      </c>
      <c r="D199" s="38" t="n">
        <v>46250</v>
      </c>
      <c r="E199" s="37" t="s">
        <v>229</v>
      </c>
      <c r="F199" s="38" t="n">
        <v>46213</v>
      </c>
      <c r="G199" s="37" t="n">
        <v>78</v>
      </c>
    </row>
    <row r="200" customFormat="false" ht="15" hidden="false" customHeight="false" outlineLevel="0" collapsed="false">
      <c r="A200" s="37" t="s">
        <v>496</v>
      </c>
      <c r="B200" s="37" t="s">
        <v>235</v>
      </c>
      <c r="C200" s="37" t="n">
        <v>365</v>
      </c>
      <c r="D200" s="38" t="n">
        <v>46384</v>
      </c>
      <c r="E200" s="37" t="s">
        <v>229</v>
      </c>
      <c r="F200" s="38" t="n">
        <v>46360</v>
      </c>
      <c r="G200" s="37" t="n">
        <v>89</v>
      </c>
    </row>
    <row r="201" customFormat="false" ht="15" hidden="false" customHeight="false" outlineLevel="0" collapsed="false">
      <c r="A201" s="37" t="s">
        <v>496</v>
      </c>
      <c r="B201" s="37" t="s">
        <v>236</v>
      </c>
      <c r="C201" s="37" t="n">
        <v>365</v>
      </c>
      <c r="D201" s="38" t="n">
        <v>46362</v>
      </c>
      <c r="E201" s="37" t="s">
        <v>229</v>
      </c>
      <c r="F201" s="38" t="n">
        <v>46338</v>
      </c>
      <c r="G201" s="37" t="n">
        <v>87</v>
      </c>
    </row>
    <row r="202" customFormat="false" ht="15" hidden="false" customHeight="false" outlineLevel="0" collapsed="false">
      <c r="A202" s="37" t="s">
        <v>496</v>
      </c>
      <c r="B202" s="37" t="s">
        <v>237</v>
      </c>
      <c r="C202" s="37" t="n">
        <v>365</v>
      </c>
      <c r="D202" s="38" t="n">
        <v>46306</v>
      </c>
      <c r="E202" s="37" t="s">
        <v>232</v>
      </c>
      <c r="F202" s="38"/>
      <c r="G202" s="37"/>
    </row>
    <row r="203" customFormat="false" ht="15" hidden="false" customHeight="false" outlineLevel="0" collapsed="false">
      <c r="A203" s="37" t="s">
        <v>496</v>
      </c>
      <c r="B203" s="37" t="s">
        <v>238</v>
      </c>
      <c r="C203" s="37" t="n">
        <v>180</v>
      </c>
      <c r="D203" s="38" t="n">
        <v>46157</v>
      </c>
      <c r="E203" s="37" t="s">
        <v>229</v>
      </c>
      <c r="F203" s="38" t="n">
        <v>46126</v>
      </c>
      <c r="G203" s="37" t="n">
        <v>84</v>
      </c>
    </row>
    <row r="204" customFormat="false" ht="15" hidden="false" customHeight="false" outlineLevel="0" collapsed="false">
      <c r="A204" s="37" t="s">
        <v>496</v>
      </c>
      <c r="B204" s="37" t="s">
        <v>239</v>
      </c>
      <c r="C204" s="37" t="n">
        <v>730</v>
      </c>
      <c r="D204" s="38" t="n">
        <v>46259</v>
      </c>
      <c r="E204" s="37" t="s">
        <v>232</v>
      </c>
      <c r="F204" s="38"/>
      <c r="G204" s="37"/>
    </row>
    <row r="205" customFormat="false" ht="15" hidden="false" customHeight="false" outlineLevel="0" collapsed="false">
      <c r="A205" s="37" t="s">
        <v>496</v>
      </c>
      <c r="B205" s="37" t="s">
        <v>240</v>
      </c>
      <c r="C205" s="37" t="n">
        <v>365</v>
      </c>
      <c r="D205" s="38" t="n">
        <v>46348</v>
      </c>
      <c r="E205" s="37" t="s">
        <v>229</v>
      </c>
      <c r="F205" s="38" t="n">
        <v>46313</v>
      </c>
      <c r="G205" s="37" t="n">
        <v>65</v>
      </c>
    </row>
    <row r="206" customFormat="false" ht="15" hidden="false" customHeight="false" outlineLevel="0" collapsed="false">
      <c r="A206" s="37" t="s">
        <v>502</v>
      </c>
      <c r="B206" s="37" t="s">
        <v>235</v>
      </c>
      <c r="C206" s="37" t="n">
        <v>365</v>
      </c>
      <c r="D206" s="38" t="n">
        <v>46116</v>
      </c>
      <c r="E206" s="37" t="s">
        <v>229</v>
      </c>
      <c r="F206" s="38" t="n">
        <v>46115</v>
      </c>
      <c r="G206" s="37" t="n">
        <v>66</v>
      </c>
    </row>
    <row r="207" customFormat="false" ht="15" hidden="false" customHeight="false" outlineLevel="0" collapsed="false">
      <c r="A207" s="37" t="s">
        <v>502</v>
      </c>
      <c r="B207" s="37" t="s">
        <v>236</v>
      </c>
      <c r="C207" s="37" t="n">
        <v>365</v>
      </c>
      <c r="D207" s="38" t="n">
        <v>46369</v>
      </c>
      <c r="E207" s="37" t="s">
        <v>232</v>
      </c>
      <c r="F207" s="38"/>
      <c r="G207" s="37"/>
    </row>
    <row r="208" customFormat="false" ht="15" hidden="false" customHeight="false" outlineLevel="0" collapsed="false">
      <c r="A208" s="37" t="s">
        <v>502</v>
      </c>
      <c r="B208" s="37" t="s">
        <v>237</v>
      </c>
      <c r="C208" s="37" t="n">
        <v>365</v>
      </c>
      <c r="D208" s="38" t="n">
        <v>46311</v>
      </c>
      <c r="E208" s="37" t="s">
        <v>229</v>
      </c>
      <c r="F208" s="38" t="n">
        <v>46277</v>
      </c>
      <c r="G208" s="37" t="n">
        <v>96</v>
      </c>
    </row>
    <row r="209" customFormat="false" ht="15" hidden="false" customHeight="false" outlineLevel="0" collapsed="false">
      <c r="A209" s="37" t="s">
        <v>502</v>
      </c>
      <c r="B209" s="37" t="s">
        <v>238</v>
      </c>
      <c r="C209" s="37" t="n">
        <v>180</v>
      </c>
      <c r="D209" s="38" t="n">
        <v>46142</v>
      </c>
      <c r="E209" s="37" t="s">
        <v>229</v>
      </c>
      <c r="F209" s="38" t="n">
        <v>46136</v>
      </c>
      <c r="G209" s="37" t="n">
        <v>73</v>
      </c>
    </row>
    <row r="210" customFormat="false" ht="15" hidden="false" customHeight="false" outlineLevel="0" collapsed="false">
      <c r="A210" s="37" t="s">
        <v>502</v>
      </c>
      <c r="B210" s="37" t="s">
        <v>239</v>
      </c>
      <c r="C210" s="37" t="n">
        <v>730</v>
      </c>
      <c r="D210" s="38" t="n">
        <v>46288</v>
      </c>
      <c r="E210" s="37" t="s">
        <v>231</v>
      </c>
      <c r="F210" s="38"/>
      <c r="G210" s="37"/>
    </row>
    <row r="211" customFormat="false" ht="15" hidden="false" customHeight="false" outlineLevel="0" collapsed="false">
      <c r="A211" s="37" t="s">
        <v>502</v>
      </c>
      <c r="B211" s="37" t="s">
        <v>240</v>
      </c>
      <c r="C211" s="37" t="n">
        <v>365</v>
      </c>
      <c r="D211" s="38" t="n">
        <v>46152</v>
      </c>
      <c r="E211" s="37" t="s">
        <v>229</v>
      </c>
      <c r="F211" s="38" t="n">
        <v>46135</v>
      </c>
      <c r="G211" s="37" t="n">
        <v>70</v>
      </c>
    </row>
    <row r="212" customFormat="false" ht="15" hidden="false" customHeight="false" outlineLevel="0" collapsed="false">
      <c r="A212" s="37" t="s">
        <v>506</v>
      </c>
      <c r="B212" s="37" t="s">
        <v>235</v>
      </c>
      <c r="C212" s="37" t="n">
        <v>365</v>
      </c>
      <c r="D212" s="38" t="n">
        <v>46269</v>
      </c>
      <c r="E212" s="37" t="s">
        <v>229</v>
      </c>
      <c r="F212" s="38" t="n">
        <v>46236</v>
      </c>
      <c r="G212" s="37" t="n">
        <v>81</v>
      </c>
    </row>
    <row r="213" customFormat="false" ht="15" hidden="false" customHeight="false" outlineLevel="0" collapsed="false">
      <c r="A213" s="37" t="s">
        <v>506</v>
      </c>
      <c r="B213" s="37" t="s">
        <v>236</v>
      </c>
      <c r="C213" s="37" t="n">
        <v>365</v>
      </c>
      <c r="D213" s="38" t="n">
        <v>46210</v>
      </c>
      <c r="E213" s="37" t="s">
        <v>229</v>
      </c>
      <c r="F213" s="38" t="n">
        <v>46192</v>
      </c>
      <c r="G213" s="37" t="n">
        <v>78</v>
      </c>
    </row>
    <row r="214" customFormat="false" ht="15" hidden="false" customHeight="false" outlineLevel="0" collapsed="false">
      <c r="A214" s="37" t="s">
        <v>506</v>
      </c>
      <c r="B214" s="37" t="s">
        <v>237</v>
      </c>
      <c r="C214" s="37" t="n">
        <v>365</v>
      </c>
      <c r="D214" s="38" t="n">
        <v>46356</v>
      </c>
      <c r="E214" s="37" t="s">
        <v>229</v>
      </c>
      <c r="F214" s="38" t="n">
        <v>46331</v>
      </c>
      <c r="G214" s="37" t="n">
        <v>82</v>
      </c>
    </row>
    <row r="215" customFormat="false" ht="15" hidden="false" customHeight="false" outlineLevel="0" collapsed="false">
      <c r="A215" s="37" t="s">
        <v>506</v>
      </c>
      <c r="B215" s="37" t="s">
        <v>238</v>
      </c>
      <c r="C215" s="37" t="n">
        <v>180</v>
      </c>
      <c r="D215" s="38" t="n">
        <v>46198</v>
      </c>
      <c r="E215" s="37" t="s">
        <v>230</v>
      </c>
      <c r="F215" s="38"/>
      <c r="G215" s="37"/>
    </row>
    <row r="216" customFormat="false" ht="15" hidden="false" customHeight="false" outlineLevel="0" collapsed="false">
      <c r="A216" s="37" t="s">
        <v>506</v>
      </c>
      <c r="B216" s="37" t="s">
        <v>239</v>
      </c>
      <c r="C216" s="37" t="n">
        <v>730</v>
      </c>
      <c r="D216" s="38" t="n">
        <v>46096</v>
      </c>
      <c r="E216" s="37" t="s">
        <v>232</v>
      </c>
      <c r="F216" s="38"/>
      <c r="G216" s="37"/>
    </row>
    <row r="217" customFormat="false" ht="15" hidden="false" customHeight="false" outlineLevel="0" collapsed="false">
      <c r="A217" s="37" t="s">
        <v>506</v>
      </c>
      <c r="B217" s="37" t="s">
        <v>240</v>
      </c>
      <c r="C217" s="37" t="n">
        <v>365</v>
      </c>
      <c r="D217" s="38" t="n">
        <v>46378</v>
      </c>
      <c r="E217" s="37" t="s">
        <v>229</v>
      </c>
      <c r="F217" s="38" t="n">
        <v>46347</v>
      </c>
      <c r="G217" s="37" t="n">
        <v>96</v>
      </c>
    </row>
    <row r="218" customFormat="false" ht="15" hidden="false" customHeight="false" outlineLevel="0" collapsed="false">
      <c r="A218" s="37" t="s">
        <v>510</v>
      </c>
      <c r="B218" s="37" t="s">
        <v>235</v>
      </c>
      <c r="C218" s="37" t="n">
        <v>365</v>
      </c>
      <c r="D218" s="38" t="n">
        <v>46121</v>
      </c>
      <c r="E218" s="37" t="s">
        <v>229</v>
      </c>
      <c r="F218" s="38" t="n">
        <v>46087</v>
      </c>
      <c r="G218" s="37" t="n">
        <v>66</v>
      </c>
    </row>
    <row r="219" customFormat="false" ht="15" hidden="false" customHeight="false" outlineLevel="0" collapsed="false">
      <c r="A219" s="37" t="s">
        <v>510</v>
      </c>
      <c r="B219" s="37" t="s">
        <v>236</v>
      </c>
      <c r="C219" s="37" t="n">
        <v>365</v>
      </c>
      <c r="D219" s="38" t="n">
        <v>46272</v>
      </c>
      <c r="E219" s="37" t="s">
        <v>229</v>
      </c>
      <c r="F219" s="38" t="n">
        <v>46260</v>
      </c>
      <c r="G219" s="37" t="n">
        <v>91</v>
      </c>
    </row>
    <row r="220" customFormat="false" ht="15" hidden="false" customHeight="false" outlineLevel="0" collapsed="false">
      <c r="A220" s="37" t="s">
        <v>510</v>
      </c>
      <c r="B220" s="37" t="s">
        <v>237</v>
      </c>
      <c r="C220" s="37" t="n">
        <v>365</v>
      </c>
      <c r="D220" s="38" t="n">
        <v>46330</v>
      </c>
      <c r="E220" s="37" t="s">
        <v>229</v>
      </c>
      <c r="F220" s="38" t="n">
        <v>46300</v>
      </c>
      <c r="G220" s="37" t="n">
        <v>95</v>
      </c>
    </row>
    <row r="221" customFormat="false" ht="15" hidden="false" customHeight="false" outlineLevel="0" collapsed="false">
      <c r="A221" s="37" t="s">
        <v>510</v>
      </c>
      <c r="B221" s="37" t="s">
        <v>238</v>
      </c>
      <c r="C221" s="37" t="n">
        <v>180</v>
      </c>
      <c r="D221" s="38" t="n">
        <v>46105</v>
      </c>
      <c r="E221" s="37" t="s">
        <v>229</v>
      </c>
      <c r="F221" s="38" t="n">
        <v>46078</v>
      </c>
      <c r="G221" s="37" t="n">
        <v>91</v>
      </c>
    </row>
    <row r="222" customFormat="false" ht="15" hidden="false" customHeight="false" outlineLevel="0" collapsed="false">
      <c r="A222" s="37" t="s">
        <v>510</v>
      </c>
      <c r="B222" s="37" t="s">
        <v>239</v>
      </c>
      <c r="C222" s="37" t="n">
        <v>730</v>
      </c>
      <c r="D222" s="38" t="n">
        <v>46330</v>
      </c>
      <c r="E222" s="37" t="s">
        <v>229</v>
      </c>
      <c r="F222" s="38" t="n">
        <v>46294</v>
      </c>
      <c r="G222" s="37" t="n">
        <v>78</v>
      </c>
    </row>
    <row r="223" customFormat="false" ht="15" hidden="false" customHeight="false" outlineLevel="0" collapsed="false">
      <c r="A223" s="37" t="s">
        <v>510</v>
      </c>
      <c r="B223" s="37" t="s">
        <v>240</v>
      </c>
      <c r="C223" s="37" t="n">
        <v>365</v>
      </c>
      <c r="D223" s="38" t="n">
        <v>46378</v>
      </c>
      <c r="E223" s="37" t="s">
        <v>229</v>
      </c>
      <c r="F223" s="38" t="n">
        <v>46374</v>
      </c>
      <c r="G223" s="37" t="n">
        <v>85</v>
      </c>
    </row>
    <row r="224" customFormat="false" ht="15" hidden="false" customHeight="false" outlineLevel="0" collapsed="false">
      <c r="A224" s="37" t="s">
        <v>512</v>
      </c>
      <c r="B224" s="37" t="s">
        <v>235</v>
      </c>
      <c r="C224" s="37" t="n">
        <v>365</v>
      </c>
      <c r="D224" s="38" t="n">
        <v>46143</v>
      </c>
      <c r="E224" s="37" t="s">
        <v>229</v>
      </c>
      <c r="F224" s="38" t="n">
        <v>46126</v>
      </c>
      <c r="G224" s="37" t="n">
        <v>86</v>
      </c>
    </row>
    <row r="225" customFormat="false" ht="15" hidden="false" customHeight="false" outlineLevel="0" collapsed="false">
      <c r="A225" s="37" t="s">
        <v>512</v>
      </c>
      <c r="B225" s="37" t="s">
        <v>236</v>
      </c>
      <c r="C225" s="37" t="n">
        <v>365</v>
      </c>
      <c r="D225" s="38" t="n">
        <v>46122</v>
      </c>
      <c r="E225" s="37" t="s">
        <v>229</v>
      </c>
      <c r="F225" s="38" t="n">
        <v>46101</v>
      </c>
      <c r="G225" s="37" t="n">
        <v>60</v>
      </c>
    </row>
    <row r="226" customFormat="false" ht="15" hidden="false" customHeight="false" outlineLevel="0" collapsed="false">
      <c r="A226" s="37" t="s">
        <v>512</v>
      </c>
      <c r="B226" s="37" t="s">
        <v>237</v>
      </c>
      <c r="C226" s="37" t="n">
        <v>365</v>
      </c>
      <c r="D226" s="38" t="n">
        <v>46272</v>
      </c>
      <c r="E226" s="37" t="s">
        <v>229</v>
      </c>
      <c r="F226" s="38" t="n">
        <v>46265</v>
      </c>
      <c r="G226" s="37" t="n">
        <v>65</v>
      </c>
    </row>
    <row r="227" customFormat="false" ht="15" hidden="false" customHeight="false" outlineLevel="0" collapsed="false">
      <c r="A227" s="37" t="s">
        <v>512</v>
      </c>
      <c r="B227" s="37" t="s">
        <v>238</v>
      </c>
      <c r="C227" s="37" t="n">
        <v>180</v>
      </c>
      <c r="D227" s="38" t="n">
        <v>46278</v>
      </c>
      <c r="E227" s="37" t="s">
        <v>229</v>
      </c>
      <c r="F227" s="38" t="n">
        <v>46242</v>
      </c>
      <c r="G227" s="37" t="n">
        <v>98</v>
      </c>
    </row>
    <row r="228" customFormat="false" ht="15" hidden="false" customHeight="false" outlineLevel="0" collapsed="false">
      <c r="A228" s="37" t="s">
        <v>512</v>
      </c>
      <c r="B228" s="37" t="s">
        <v>239</v>
      </c>
      <c r="C228" s="37" t="n">
        <v>730</v>
      </c>
      <c r="D228" s="38" t="n">
        <v>46135</v>
      </c>
      <c r="E228" s="37" t="s">
        <v>229</v>
      </c>
      <c r="F228" s="38" t="n">
        <v>46121</v>
      </c>
      <c r="G228" s="37" t="n">
        <v>77</v>
      </c>
    </row>
    <row r="229" customFormat="false" ht="15" hidden="false" customHeight="false" outlineLevel="0" collapsed="false">
      <c r="A229" s="37" t="s">
        <v>512</v>
      </c>
      <c r="B229" s="37" t="s">
        <v>240</v>
      </c>
      <c r="C229" s="37" t="n">
        <v>365</v>
      </c>
      <c r="D229" s="38" t="n">
        <v>46290</v>
      </c>
      <c r="E229" s="37" t="s">
        <v>232</v>
      </c>
      <c r="F229" s="38"/>
      <c r="G229" s="37"/>
    </row>
    <row r="230" customFormat="false" ht="15" hidden="false" customHeight="false" outlineLevel="0" collapsed="false">
      <c r="A230" s="37" t="s">
        <v>514</v>
      </c>
      <c r="B230" s="37" t="s">
        <v>235</v>
      </c>
      <c r="C230" s="37" t="n">
        <v>365</v>
      </c>
      <c r="D230" s="38" t="n">
        <v>46190</v>
      </c>
      <c r="E230" s="37" t="s">
        <v>229</v>
      </c>
      <c r="F230" s="38" t="n">
        <v>46186</v>
      </c>
      <c r="G230" s="37" t="n">
        <v>83</v>
      </c>
    </row>
    <row r="231" customFormat="false" ht="15" hidden="false" customHeight="false" outlineLevel="0" collapsed="false">
      <c r="A231" s="37" t="s">
        <v>514</v>
      </c>
      <c r="B231" s="37" t="s">
        <v>236</v>
      </c>
      <c r="C231" s="37" t="n">
        <v>365</v>
      </c>
      <c r="D231" s="38" t="n">
        <v>46141</v>
      </c>
      <c r="E231" s="37" t="s">
        <v>229</v>
      </c>
      <c r="F231" s="38" t="n">
        <v>46131</v>
      </c>
      <c r="G231" s="37" t="n">
        <v>82</v>
      </c>
    </row>
    <row r="232" customFormat="false" ht="15" hidden="false" customHeight="false" outlineLevel="0" collapsed="false">
      <c r="A232" s="37" t="s">
        <v>514</v>
      </c>
      <c r="B232" s="37" t="s">
        <v>237</v>
      </c>
      <c r="C232" s="37" t="n">
        <v>365</v>
      </c>
      <c r="D232" s="38" t="n">
        <v>46232</v>
      </c>
      <c r="E232" s="37" t="s">
        <v>232</v>
      </c>
      <c r="F232" s="38"/>
      <c r="G232" s="37"/>
    </row>
    <row r="233" customFormat="false" ht="15" hidden="false" customHeight="false" outlineLevel="0" collapsed="false">
      <c r="A233" s="37" t="s">
        <v>514</v>
      </c>
      <c r="B233" s="37" t="s">
        <v>238</v>
      </c>
      <c r="C233" s="37" t="n">
        <v>180</v>
      </c>
      <c r="D233" s="38" t="n">
        <v>46262</v>
      </c>
      <c r="E233" s="37" t="s">
        <v>229</v>
      </c>
      <c r="F233" s="38" t="n">
        <v>46251</v>
      </c>
      <c r="G233" s="37" t="n">
        <v>60</v>
      </c>
    </row>
    <row r="234" customFormat="false" ht="15" hidden="false" customHeight="false" outlineLevel="0" collapsed="false">
      <c r="A234" s="37" t="s">
        <v>514</v>
      </c>
      <c r="B234" s="37" t="s">
        <v>239</v>
      </c>
      <c r="C234" s="37" t="n">
        <v>730</v>
      </c>
      <c r="D234" s="38" t="n">
        <v>46162</v>
      </c>
      <c r="E234" s="37" t="s">
        <v>231</v>
      </c>
      <c r="F234" s="38"/>
      <c r="G234" s="37"/>
    </row>
    <row r="235" customFormat="false" ht="15" hidden="false" customHeight="false" outlineLevel="0" collapsed="false">
      <c r="A235" s="37" t="s">
        <v>514</v>
      </c>
      <c r="B235" s="37" t="s">
        <v>240</v>
      </c>
      <c r="C235" s="37" t="n">
        <v>365</v>
      </c>
      <c r="D235" s="38" t="n">
        <v>46099</v>
      </c>
      <c r="E235" s="37" t="s">
        <v>232</v>
      </c>
      <c r="F235" s="38"/>
      <c r="G235" s="37"/>
    </row>
    <row r="236" customFormat="false" ht="15" hidden="false" customHeight="false" outlineLevel="0" collapsed="false">
      <c r="A236" s="37" t="s">
        <v>518</v>
      </c>
      <c r="B236" s="37" t="s">
        <v>235</v>
      </c>
      <c r="C236" s="37" t="n">
        <v>365</v>
      </c>
      <c r="D236" s="38" t="n">
        <v>46192</v>
      </c>
      <c r="E236" s="37" t="s">
        <v>229</v>
      </c>
      <c r="F236" s="38" t="n">
        <v>46155</v>
      </c>
      <c r="G236" s="37" t="n">
        <v>79</v>
      </c>
    </row>
    <row r="237" customFormat="false" ht="15" hidden="false" customHeight="false" outlineLevel="0" collapsed="false">
      <c r="A237" s="37" t="s">
        <v>518</v>
      </c>
      <c r="B237" s="37" t="s">
        <v>236</v>
      </c>
      <c r="C237" s="37" t="n">
        <v>365</v>
      </c>
      <c r="D237" s="38" t="n">
        <v>46175</v>
      </c>
      <c r="E237" s="37" t="s">
        <v>229</v>
      </c>
      <c r="F237" s="38" t="n">
        <v>46140</v>
      </c>
      <c r="G237" s="37" t="n">
        <v>87</v>
      </c>
    </row>
    <row r="238" customFormat="false" ht="15" hidden="false" customHeight="false" outlineLevel="0" collapsed="false">
      <c r="A238" s="37" t="s">
        <v>518</v>
      </c>
      <c r="B238" s="37" t="s">
        <v>237</v>
      </c>
      <c r="C238" s="37" t="n">
        <v>365</v>
      </c>
      <c r="D238" s="38" t="n">
        <v>46296</v>
      </c>
      <c r="E238" s="37" t="s">
        <v>230</v>
      </c>
      <c r="F238" s="38"/>
      <c r="G238" s="37"/>
    </row>
    <row r="239" customFormat="false" ht="15" hidden="false" customHeight="false" outlineLevel="0" collapsed="false">
      <c r="A239" s="37" t="s">
        <v>518</v>
      </c>
      <c r="B239" s="37" t="s">
        <v>238</v>
      </c>
      <c r="C239" s="37" t="n">
        <v>180</v>
      </c>
      <c r="D239" s="38" t="n">
        <v>46333</v>
      </c>
      <c r="E239" s="37" t="s">
        <v>229</v>
      </c>
      <c r="F239" s="38" t="n">
        <v>46318</v>
      </c>
      <c r="G239" s="37" t="n">
        <v>74</v>
      </c>
    </row>
    <row r="240" customFormat="false" ht="15" hidden="false" customHeight="false" outlineLevel="0" collapsed="false">
      <c r="A240" s="37" t="s">
        <v>518</v>
      </c>
      <c r="B240" s="37" t="s">
        <v>239</v>
      </c>
      <c r="C240" s="37" t="n">
        <v>730</v>
      </c>
      <c r="D240" s="38" t="n">
        <v>46147</v>
      </c>
      <c r="E240" s="37" t="s">
        <v>229</v>
      </c>
      <c r="F240" s="38" t="n">
        <v>46112</v>
      </c>
      <c r="G240" s="37" t="n">
        <v>73</v>
      </c>
    </row>
    <row r="241" customFormat="false" ht="15" hidden="false" customHeight="false" outlineLevel="0" collapsed="false">
      <c r="A241" s="37" t="s">
        <v>518</v>
      </c>
      <c r="B241" s="37" t="s">
        <v>240</v>
      </c>
      <c r="C241" s="37" t="n">
        <v>365</v>
      </c>
      <c r="D241" s="38" t="n">
        <v>46273</v>
      </c>
      <c r="E241" s="37" t="s">
        <v>232</v>
      </c>
      <c r="F241" s="38"/>
      <c r="G241" s="37"/>
    </row>
    <row r="242" customFormat="false" ht="15" hidden="false" customHeight="false" outlineLevel="0" collapsed="false">
      <c r="A242" s="37" t="s">
        <v>522</v>
      </c>
      <c r="B242" s="37" t="s">
        <v>235</v>
      </c>
      <c r="C242" s="37" t="n">
        <v>365</v>
      </c>
      <c r="D242" s="38" t="n">
        <v>46313</v>
      </c>
      <c r="E242" s="37" t="s">
        <v>229</v>
      </c>
      <c r="F242" s="38" t="n">
        <v>46307</v>
      </c>
      <c r="G242" s="37" t="n">
        <v>69</v>
      </c>
    </row>
    <row r="243" customFormat="false" ht="15" hidden="false" customHeight="false" outlineLevel="0" collapsed="false">
      <c r="A243" s="37" t="s">
        <v>522</v>
      </c>
      <c r="B243" s="37" t="s">
        <v>236</v>
      </c>
      <c r="C243" s="37" t="n">
        <v>365</v>
      </c>
      <c r="D243" s="38" t="n">
        <v>46211</v>
      </c>
      <c r="E243" s="37" t="s">
        <v>229</v>
      </c>
      <c r="F243" s="38" t="n">
        <v>46185</v>
      </c>
      <c r="G243" s="37" t="n">
        <v>90</v>
      </c>
    </row>
    <row r="244" customFormat="false" ht="15" hidden="false" customHeight="false" outlineLevel="0" collapsed="false">
      <c r="A244" s="37" t="s">
        <v>522</v>
      </c>
      <c r="B244" s="37" t="s">
        <v>237</v>
      </c>
      <c r="C244" s="37" t="n">
        <v>365</v>
      </c>
      <c r="D244" s="38" t="n">
        <v>46169</v>
      </c>
      <c r="E244" s="37" t="s">
        <v>229</v>
      </c>
      <c r="F244" s="38" t="n">
        <v>46151</v>
      </c>
      <c r="G244" s="37" t="n">
        <v>99</v>
      </c>
    </row>
    <row r="245" customFormat="false" ht="15" hidden="false" customHeight="false" outlineLevel="0" collapsed="false">
      <c r="A245" s="37" t="s">
        <v>522</v>
      </c>
      <c r="B245" s="37" t="s">
        <v>238</v>
      </c>
      <c r="C245" s="37" t="n">
        <v>180</v>
      </c>
      <c r="D245" s="38" t="n">
        <v>46358</v>
      </c>
      <c r="E245" s="37" t="s">
        <v>232</v>
      </c>
      <c r="F245" s="38"/>
      <c r="G245" s="37"/>
    </row>
    <row r="246" customFormat="false" ht="15" hidden="false" customHeight="false" outlineLevel="0" collapsed="false">
      <c r="A246" s="37" t="s">
        <v>522</v>
      </c>
      <c r="B246" s="37" t="s">
        <v>239</v>
      </c>
      <c r="C246" s="37" t="n">
        <v>730</v>
      </c>
      <c r="D246" s="38" t="n">
        <v>46275</v>
      </c>
      <c r="E246" s="37" t="s">
        <v>232</v>
      </c>
      <c r="F246" s="38"/>
      <c r="G246" s="37"/>
    </row>
    <row r="247" customFormat="false" ht="15" hidden="false" customHeight="false" outlineLevel="0" collapsed="false">
      <c r="A247" s="37" t="s">
        <v>522</v>
      </c>
      <c r="B247" s="37" t="s">
        <v>240</v>
      </c>
      <c r="C247" s="37" t="n">
        <v>365</v>
      </c>
      <c r="D247" s="38" t="n">
        <v>46203</v>
      </c>
      <c r="E247" s="37" t="s">
        <v>229</v>
      </c>
      <c r="F247" s="38" t="n">
        <v>46170</v>
      </c>
      <c r="G247" s="37" t="n">
        <v>63</v>
      </c>
    </row>
    <row r="248" customFormat="false" ht="15" hidden="false" customHeight="false" outlineLevel="0" collapsed="false">
      <c r="A248" s="37" t="s">
        <v>524</v>
      </c>
      <c r="B248" s="37" t="s">
        <v>235</v>
      </c>
      <c r="C248" s="37" t="n">
        <v>365</v>
      </c>
      <c r="D248" s="38" t="n">
        <v>46150</v>
      </c>
      <c r="E248" s="37" t="s">
        <v>229</v>
      </c>
      <c r="F248" s="38" t="n">
        <v>46144</v>
      </c>
      <c r="G248" s="37" t="n">
        <v>83</v>
      </c>
    </row>
    <row r="249" customFormat="false" ht="15" hidden="false" customHeight="false" outlineLevel="0" collapsed="false">
      <c r="A249" s="37" t="s">
        <v>524</v>
      </c>
      <c r="B249" s="37" t="s">
        <v>236</v>
      </c>
      <c r="C249" s="37" t="n">
        <v>365</v>
      </c>
      <c r="D249" s="38" t="n">
        <v>46225</v>
      </c>
      <c r="E249" s="37" t="s">
        <v>229</v>
      </c>
      <c r="F249" s="38" t="n">
        <v>46193</v>
      </c>
      <c r="G249" s="37" t="n">
        <v>65</v>
      </c>
    </row>
    <row r="250" customFormat="false" ht="15" hidden="false" customHeight="false" outlineLevel="0" collapsed="false">
      <c r="A250" s="37" t="s">
        <v>524</v>
      </c>
      <c r="B250" s="37" t="s">
        <v>237</v>
      </c>
      <c r="C250" s="37" t="n">
        <v>365</v>
      </c>
      <c r="D250" s="38" t="n">
        <v>46344</v>
      </c>
      <c r="E250" s="37" t="s">
        <v>229</v>
      </c>
      <c r="F250" s="38" t="n">
        <v>46310</v>
      </c>
      <c r="G250" s="37" t="n">
        <v>66</v>
      </c>
    </row>
    <row r="251" customFormat="false" ht="15" hidden="false" customHeight="false" outlineLevel="0" collapsed="false">
      <c r="A251" s="37" t="s">
        <v>524</v>
      </c>
      <c r="B251" s="37" t="s">
        <v>238</v>
      </c>
      <c r="C251" s="37" t="n">
        <v>180</v>
      </c>
      <c r="D251" s="38" t="n">
        <v>46152</v>
      </c>
      <c r="E251" s="37" t="s">
        <v>232</v>
      </c>
      <c r="F251" s="38"/>
      <c r="G251" s="37"/>
    </row>
    <row r="252" customFormat="false" ht="15" hidden="false" customHeight="false" outlineLevel="0" collapsed="false">
      <c r="A252" s="37" t="s">
        <v>524</v>
      </c>
      <c r="B252" s="37" t="s">
        <v>239</v>
      </c>
      <c r="C252" s="37" t="n">
        <v>730</v>
      </c>
      <c r="D252" s="38" t="n">
        <v>46209</v>
      </c>
      <c r="E252" s="37" t="s">
        <v>229</v>
      </c>
      <c r="F252" s="38" t="n">
        <v>46195</v>
      </c>
      <c r="G252" s="37" t="n">
        <v>68</v>
      </c>
    </row>
    <row r="253" customFormat="false" ht="15" hidden="false" customHeight="false" outlineLevel="0" collapsed="false">
      <c r="A253" s="37" t="s">
        <v>524</v>
      </c>
      <c r="B253" s="37" t="s">
        <v>240</v>
      </c>
      <c r="C253" s="37" t="n">
        <v>365</v>
      </c>
      <c r="D253" s="38" t="n">
        <v>46184</v>
      </c>
      <c r="E253" s="37" t="s">
        <v>229</v>
      </c>
      <c r="F253" s="38" t="n">
        <v>46173</v>
      </c>
      <c r="G253" s="37" t="n">
        <v>72</v>
      </c>
    </row>
    <row r="254" customFormat="false" ht="15" hidden="false" customHeight="false" outlineLevel="0" collapsed="false">
      <c r="A254" s="37" t="s">
        <v>526</v>
      </c>
      <c r="B254" s="37" t="s">
        <v>235</v>
      </c>
      <c r="C254" s="37" t="n">
        <v>365</v>
      </c>
      <c r="D254" s="38" t="n">
        <v>46344</v>
      </c>
      <c r="E254" s="37" t="s">
        <v>229</v>
      </c>
      <c r="F254" s="38" t="n">
        <v>46326</v>
      </c>
      <c r="G254" s="37" t="n">
        <v>99</v>
      </c>
    </row>
    <row r="255" customFormat="false" ht="15" hidden="false" customHeight="false" outlineLevel="0" collapsed="false">
      <c r="A255" s="37" t="s">
        <v>526</v>
      </c>
      <c r="B255" s="37" t="s">
        <v>236</v>
      </c>
      <c r="C255" s="37" t="n">
        <v>365</v>
      </c>
      <c r="D255" s="38" t="n">
        <v>46112</v>
      </c>
      <c r="E255" s="37" t="s">
        <v>229</v>
      </c>
      <c r="F255" s="38" t="n">
        <v>46090</v>
      </c>
      <c r="G255" s="37" t="n">
        <v>73</v>
      </c>
    </row>
    <row r="256" customFormat="false" ht="15" hidden="false" customHeight="false" outlineLevel="0" collapsed="false">
      <c r="A256" s="37" t="s">
        <v>526</v>
      </c>
      <c r="B256" s="37" t="s">
        <v>237</v>
      </c>
      <c r="C256" s="37" t="n">
        <v>365</v>
      </c>
      <c r="D256" s="38" t="n">
        <v>46197</v>
      </c>
      <c r="E256" s="37" t="s">
        <v>229</v>
      </c>
      <c r="F256" s="38" t="n">
        <v>46175</v>
      </c>
      <c r="G256" s="37" t="n">
        <v>78</v>
      </c>
    </row>
    <row r="257" customFormat="false" ht="15" hidden="false" customHeight="false" outlineLevel="0" collapsed="false">
      <c r="A257" s="37" t="s">
        <v>526</v>
      </c>
      <c r="B257" s="37" t="s">
        <v>238</v>
      </c>
      <c r="C257" s="37" t="n">
        <v>180</v>
      </c>
      <c r="D257" s="38" t="n">
        <v>46223</v>
      </c>
      <c r="E257" s="37" t="s">
        <v>229</v>
      </c>
      <c r="F257" s="38" t="n">
        <v>46198</v>
      </c>
      <c r="G257" s="37" t="n">
        <v>71</v>
      </c>
    </row>
    <row r="258" customFormat="false" ht="15" hidden="false" customHeight="false" outlineLevel="0" collapsed="false">
      <c r="A258" s="37" t="s">
        <v>526</v>
      </c>
      <c r="B258" s="37" t="s">
        <v>239</v>
      </c>
      <c r="C258" s="37" t="n">
        <v>730</v>
      </c>
      <c r="D258" s="38" t="n">
        <v>46238</v>
      </c>
      <c r="E258" s="37" t="s">
        <v>230</v>
      </c>
      <c r="F258" s="38"/>
      <c r="G258" s="37"/>
    </row>
    <row r="259" customFormat="false" ht="15" hidden="false" customHeight="false" outlineLevel="0" collapsed="false">
      <c r="A259" s="37" t="s">
        <v>526</v>
      </c>
      <c r="B259" s="37" t="s">
        <v>240</v>
      </c>
      <c r="C259" s="37" t="n">
        <v>365</v>
      </c>
      <c r="D259" s="38" t="n">
        <v>46357</v>
      </c>
      <c r="E259" s="37" t="s">
        <v>229</v>
      </c>
      <c r="F259" s="38" t="n">
        <v>46335</v>
      </c>
      <c r="G259" s="37" t="n">
        <v>76</v>
      </c>
    </row>
    <row r="260" customFormat="false" ht="15" hidden="false" customHeight="false" outlineLevel="0" collapsed="false">
      <c r="A260" s="37" t="s">
        <v>528</v>
      </c>
      <c r="B260" s="37" t="s">
        <v>235</v>
      </c>
      <c r="C260" s="37" t="n">
        <v>365</v>
      </c>
      <c r="D260" s="38" t="n">
        <v>46246</v>
      </c>
      <c r="E260" s="37" t="s">
        <v>229</v>
      </c>
      <c r="F260" s="38" t="n">
        <v>46219</v>
      </c>
      <c r="G260" s="37" t="n">
        <v>79</v>
      </c>
    </row>
    <row r="261" customFormat="false" ht="15" hidden="false" customHeight="false" outlineLevel="0" collapsed="false">
      <c r="A261" s="37" t="s">
        <v>528</v>
      </c>
      <c r="B261" s="37" t="s">
        <v>236</v>
      </c>
      <c r="C261" s="37" t="n">
        <v>365</v>
      </c>
      <c r="D261" s="38" t="n">
        <v>46310</v>
      </c>
      <c r="E261" s="37" t="s">
        <v>229</v>
      </c>
      <c r="F261" s="38" t="n">
        <v>46280</v>
      </c>
      <c r="G261" s="37" t="n">
        <v>78</v>
      </c>
    </row>
    <row r="262" customFormat="false" ht="15" hidden="false" customHeight="false" outlineLevel="0" collapsed="false">
      <c r="A262" s="37" t="s">
        <v>528</v>
      </c>
      <c r="B262" s="37" t="s">
        <v>237</v>
      </c>
      <c r="C262" s="37" t="n">
        <v>365</v>
      </c>
      <c r="D262" s="38" t="n">
        <v>46290</v>
      </c>
      <c r="E262" s="37" t="s">
        <v>229</v>
      </c>
      <c r="F262" s="38" t="n">
        <v>46270</v>
      </c>
      <c r="G262" s="37" t="n">
        <v>77</v>
      </c>
    </row>
    <row r="263" customFormat="false" ht="15" hidden="false" customHeight="false" outlineLevel="0" collapsed="false">
      <c r="A263" s="37" t="s">
        <v>528</v>
      </c>
      <c r="B263" s="37" t="s">
        <v>238</v>
      </c>
      <c r="C263" s="37" t="n">
        <v>180</v>
      </c>
      <c r="D263" s="38" t="n">
        <v>46344</v>
      </c>
      <c r="E263" s="37" t="s">
        <v>230</v>
      </c>
      <c r="F263" s="38"/>
      <c r="G263" s="37"/>
    </row>
    <row r="264" customFormat="false" ht="15" hidden="false" customHeight="false" outlineLevel="0" collapsed="false">
      <c r="A264" s="37" t="s">
        <v>528</v>
      </c>
      <c r="B264" s="37" t="s">
        <v>239</v>
      </c>
      <c r="C264" s="37" t="n">
        <v>730</v>
      </c>
      <c r="D264" s="38" t="n">
        <v>46145</v>
      </c>
      <c r="E264" s="37" t="s">
        <v>232</v>
      </c>
      <c r="F264" s="38"/>
      <c r="G264" s="37"/>
    </row>
    <row r="265" customFormat="false" ht="15" hidden="false" customHeight="false" outlineLevel="0" collapsed="false">
      <c r="A265" s="37" t="s">
        <v>528</v>
      </c>
      <c r="B265" s="37" t="s">
        <v>240</v>
      </c>
      <c r="C265" s="37" t="n">
        <v>365</v>
      </c>
      <c r="D265" s="38" t="n">
        <v>46330</v>
      </c>
      <c r="E265" s="37" t="s">
        <v>229</v>
      </c>
      <c r="F265" s="38" t="n">
        <v>46293</v>
      </c>
      <c r="G265" s="37" t="n">
        <v>97</v>
      </c>
    </row>
    <row r="266" customFormat="false" ht="15" hidden="false" customHeight="false" outlineLevel="0" collapsed="false">
      <c r="A266" s="37" t="s">
        <v>531</v>
      </c>
      <c r="B266" s="37" t="s">
        <v>235</v>
      </c>
      <c r="C266" s="37" t="n">
        <v>365</v>
      </c>
      <c r="D266" s="38" t="n">
        <v>46373</v>
      </c>
      <c r="E266" s="37" t="s">
        <v>229</v>
      </c>
      <c r="F266" s="38" t="n">
        <v>46353</v>
      </c>
      <c r="G266" s="37" t="n">
        <v>68</v>
      </c>
    </row>
    <row r="267" customFormat="false" ht="15" hidden="false" customHeight="false" outlineLevel="0" collapsed="false">
      <c r="A267" s="37" t="s">
        <v>531</v>
      </c>
      <c r="B267" s="37" t="s">
        <v>236</v>
      </c>
      <c r="C267" s="37" t="n">
        <v>365</v>
      </c>
      <c r="D267" s="38" t="n">
        <v>46323</v>
      </c>
      <c r="E267" s="37" t="s">
        <v>229</v>
      </c>
      <c r="F267" s="38" t="n">
        <v>46321</v>
      </c>
      <c r="G267" s="37" t="n">
        <v>86</v>
      </c>
    </row>
    <row r="268" customFormat="false" ht="15" hidden="false" customHeight="false" outlineLevel="0" collapsed="false">
      <c r="A268" s="37" t="s">
        <v>531</v>
      </c>
      <c r="B268" s="37" t="s">
        <v>237</v>
      </c>
      <c r="C268" s="37" t="n">
        <v>365</v>
      </c>
      <c r="D268" s="38" t="n">
        <v>46284</v>
      </c>
      <c r="E268" s="37" t="s">
        <v>229</v>
      </c>
      <c r="F268" s="38" t="n">
        <v>46250</v>
      </c>
      <c r="G268" s="37" t="n">
        <v>80</v>
      </c>
    </row>
    <row r="269" customFormat="false" ht="15" hidden="false" customHeight="false" outlineLevel="0" collapsed="false">
      <c r="A269" s="37" t="s">
        <v>531</v>
      </c>
      <c r="B269" s="37" t="s">
        <v>238</v>
      </c>
      <c r="C269" s="37" t="n">
        <v>180</v>
      </c>
      <c r="D269" s="38" t="n">
        <v>46120</v>
      </c>
      <c r="E269" s="37" t="s">
        <v>229</v>
      </c>
      <c r="F269" s="38" t="n">
        <v>46097</v>
      </c>
      <c r="G269" s="37" t="n">
        <v>78</v>
      </c>
    </row>
    <row r="270" customFormat="false" ht="15" hidden="false" customHeight="false" outlineLevel="0" collapsed="false">
      <c r="A270" s="37" t="s">
        <v>531</v>
      </c>
      <c r="B270" s="37" t="s">
        <v>239</v>
      </c>
      <c r="C270" s="37" t="n">
        <v>730</v>
      </c>
      <c r="D270" s="38" t="n">
        <v>46114</v>
      </c>
      <c r="E270" s="37" t="s">
        <v>229</v>
      </c>
      <c r="F270" s="38" t="n">
        <v>46092</v>
      </c>
      <c r="G270" s="37" t="n">
        <v>66</v>
      </c>
    </row>
    <row r="271" customFormat="false" ht="15" hidden="false" customHeight="false" outlineLevel="0" collapsed="false">
      <c r="A271" s="37" t="s">
        <v>531</v>
      </c>
      <c r="B271" s="37" t="s">
        <v>240</v>
      </c>
      <c r="C271" s="37" t="n">
        <v>365</v>
      </c>
      <c r="D271" s="38" t="n">
        <v>46136</v>
      </c>
      <c r="E271" s="37" t="s">
        <v>229</v>
      </c>
      <c r="F271" s="38" t="n">
        <v>46118</v>
      </c>
      <c r="G271" s="37" t="n">
        <v>87</v>
      </c>
    </row>
    <row r="272" customFormat="false" ht="15" hidden="false" customHeight="false" outlineLevel="0" collapsed="false">
      <c r="A272" s="37" t="s">
        <v>534</v>
      </c>
      <c r="B272" s="37" t="s">
        <v>235</v>
      </c>
      <c r="C272" s="37" t="n">
        <v>365</v>
      </c>
      <c r="D272" s="38" t="n">
        <v>46306</v>
      </c>
      <c r="E272" s="37" t="s">
        <v>229</v>
      </c>
      <c r="F272" s="38" t="n">
        <v>46288</v>
      </c>
      <c r="G272" s="37" t="n">
        <v>74</v>
      </c>
    </row>
    <row r="273" customFormat="false" ht="15" hidden="false" customHeight="false" outlineLevel="0" collapsed="false">
      <c r="A273" s="37" t="s">
        <v>534</v>
      </c>
      <c r="B273" s="37" t="s">
        <v>236</v>
      </c>
      <c r="C273" s="37" t="n">
        <v>365</v>
      </c>
      <c r="D273" s="38" t="n">
        <v>46283</v>
      </c>
      <c r="E273" s="37" t="s">
        <v>229</v>
      </c>
      <c r="F273" s="38" t="n">
        <v>46252</v>
      </c>
      <c r="G273" s="37" t="n">
        <v>89</v>
      </c>
    </row>
    <row r="274" customFormat="false" ht="15" hidden="false" customHeight="false" outlineLevel="0" collapsed="false">
      <c r="A274" s="37" t="s">
        <v>534</v>
      </c>
      <c r="B274" s="37" t="s">
        <v>237</v>
      </c>
      <c r="C274" s="37" t="n">
        <v>365</v>
      </c>
      <c r="D274" s="38" t="n">
        <v>46181</v>
      </c>
      <c r="E274" s="37" t="s">
        <v>229</v>
      </c>
      <c r="F274" s="38" t="n">
        <v>46161</v>
      </c>
      <c r="G274" s="37" t="n">
        <v>86</v>
      </c>
    </row>
    <row r="275" customFormat="false" ht="15" hidden="false" customHeight="false" outlineLevel="0" collapsed="false">
      <c r="A275" s="37" t="s">
        <v>534</v>
      </c>
      <c r="B275" s="37" t="s">
        <v>238</v>
      </c>
      <c r="C275" s="37" t="n">
        <v>180</v>
      </c>
      <c r="D275" s="38" t="n">
        <v>46108</v>
      </c>
      <c r="E275" s="37" t="s">
        <v>229</v>
      </c>
      <c r="F275" s="38" t="n">
        <v>46078</v>
      </c>
      <c r="G275" s="37" t="n">
        <v>84</v>
      </c>
    </row>
    <row r="276" customFormat="false" ht="15" hidden="false" customHeight="false" outlineLevel="0" collapsed="false">
      <c r="A276" s="37" t="s">
        <v>534</v>
      </c>
      <c r="B276" s="37" t="s">
        <v>239</v>
      </c>
      <c r="C276" s="37" t="n">
        <v>730</v>
      </c>
      <c r="D276" s="38" t="n">
        <v>46201</v>
      </c>
      <c r="E276" s="37" t="s">
        <v>229</v>
      </c>
      <c r="F276" s="38" t="n">
        <v>46171</v>
      </c>
      <c r="G276" s="37" t="n">
        <v>76</v>
      </c>
    </row>
    <row r="277" customFormat="false" ht="15" hidden="false" customHeight="false" outlineLevel="0" collapsed="false">
      <c r="A277" s="37" t="s">
        <v>534</v>
      </c>
      <c r="B277" s="37" t="s">
        <v>240</v>
      </c>
      <c r="C277" s="37" t="n">
        <v>365</v>
      </c>
      <c r="D277" s="38" t="n">
        <v>46290</v>
      </c>
      <c r="E277" s="37" t="s">
        <v>229</v>
      </c>
      <c r="F277" s="38" t="n">
        <v>46255</v>
      </c>
      <c r="G277" s="37" t="n">
        <v>86</v>
      </c>
    </row>
    <row r="278" customFormat="false" ht="15" hidden="false" customHeight="false" outlineLevel="0" collapsed="false">
      <c r="A278" s="37" t="s">
        <v>536</v>
      </c>
      <c r="B278" s="37" t="s">
        <v>235</v>
      </c>
      <c r="C278" s="37" t="n">
        <v>365</v>
      </c>
      <c r="D278" s="38" t="n">
        <v>46382</v>
      </c>
      <c r="E278" s="37" t="s">
        <v>229</v>
      </c>
      <c r="F278" s="38" t="n">
        <v>46354</v>
      </c>
      <c r="G278" s="37" t="n">
        <v>95</v>
      </c>
    </row>
    <row r="279" customFormat="false" ht="15" hidden="false" customHeight="false" outlineLevel="0" collapsed="false">
      <c r="A279" s="37" t="s">
        <v>536</v>
      </c>
      <c r="B279" s="37" t="s">
        <v>236</v>
      </c>
      <c r="C279" s="37" t="n">
        <v>365</v>
      </c>
      <c r="D279" s="38" t="n">
        <v>46229</v>
      </c>
      <c r="E279" s="37" t="s">
        <v>229</v>
      </c>
      <c r="F279" s="38" t="n">
        <v>46218</v>
      </c>
      <c r="G279" s="37" t="n">
        <v>65</v>
      </c>
    </row>
    <row r="280" customFormat="false" ht="15" hidden="false" customHeight="false" outlineLevel="0" collapsed="false">
      <c r="A280" s="37" t="s">
        <v>536</v>
      </c>
      <c r="B280" s="37" t="s">
        <v>237</v>
      </c>
      <c r="C280" s="37" t="n">
        <v>365</v>
      </c>
      <c r="D280" s="38" t="n">
        <v>46259</v>
      </c>
      <c r="E280" s="37" t="s">
        <v>229</v>
      </c>
      <c r="F280" s="38" t="n">
        <v>46236</v>
      </c>
      <c r="G280" s="37" t="n">
        <v>67</v>
      </c>
    </row>
    <row r="281" customFormat="false" ht="15" hidden="false" customHeight="false" outlineLevel="0" collapsed="false">
      <c r="A281" s="37" t="s">
        <v>536</v>
      </c>
      <c r="B281" s="37" t="s">
        <v>238</v>
      </c>
      <c r="C281" s="37" t="n">
        <v>180</v>
      </c>
      <c r="D281" s="38" t="n">
        <v>46362</v>
      </c>
      <c r="E281" s="37" t="s">
        <v>229</v>
      </c>
      <c r="F281" s="38" t="n">
        <v>46330</v>
      </c>
      <c r="G281" s="37" t="n">
        <v>70</v>
      </c>
    </row>
    <row r="282" customFormat="false" ht="15" hidden="false" customHeight="false" outlineLevel="0" collapsed="false">
      <c r="A282" s="37" t="s">
        <v>536</v>
      </c>
      <c r="B282" s="37" t="s">
        <v>239</v>
      </c>
      <c r="C282" s="37" t="n">
        <v>730</v>
      </c>
      <c r="D282" s="38" t="n">
        <v>46187</v>
      </c>
      <c r="E282" s="37" t="s">
        <v>229</v>
      </c>
      <c r="F282" s="38" t="n">
        <v>46177</v>
      </c>
      <c r="G282" s="37" t="n">
        <v>68</v>
      </c>
    </row>
    <row r="283" customFormat="false" ht="15" hidden="false" customHeight="false" outlineLevel="0" collapsed="false">
      <c r="A283" s="37" t="s">
        <v>536</v>
      </c>
      <c r="B283" s="37" t="s">
        <v>240</v>
      </c>
      <c r="C283" s="37" t="n">
        <v>365</v>
      </c>
      <c r="D283" s="38" t="n">
        <v>46261</v>
      </c>
      <c r="E283" s="37" t="s">
        <v>229</v>
      </c>
      <c r="F283" s="38" t="n">
        <v>46246</v>
      </c>
      <c r="G283" s="37" t="n">
        <v>83</v>
      </c>
    </row>
    <row r="284" customFormat="false" ht="15" hidden="false" customHeight="false" outlineLevel="0" collapsed="false">
      <c r="A284" s="37" t="s">
        <v>539</v>
      </c>
      <c r="B284" s="37" t="s">
        <v>235</v>
      </c>
      <c r="C284" s="37" t="n">
        <v>365</v>
      </c>
      <c r="D284" s="38" t="n">
        <v>46144</v>
      </c>
      <c r="E284" s="37" t="s">
        <v>232</v>
      </c>
      <c r="F284" s="38"/>
      <c r="G284" s="37"/>
    </row>
    <row r="285" customFormat="false" ht="15" hidden="false" customHeight="false" outlineLevel="0" collapsed="false">
      <c r="A285" s="37" t="s">
        <v>539</v>
      </c>
      <c r="B285" s="37" t="s">
        <v>236</v>
      </c>
      <c r="C285" s="37" t="n">
        <v>365</v>
      </c>
      <c r="D285" s="38" t="n">
        <v>46259</v>
      </c>
      <c r="E285" s="37" t="s">
        <v>229</v>
      </c>
      <c r="F285" s="38" t="n">
        <v>46233</v>
      </c>
      <c r="G285" s="37" t="n">
        <v>77</v>
      </c>
    </row>
    <row r="286" customFormat="false" ht="15" hidden="false" customHeight="false" outlineLevel="0" collapsed="false">
      <c r="A286" s="37" t="s">
        <v>539</v>
      </c>
      <c r="B286" s="37" t="s">
        <v>237</v>
      </c>
      <c r="C286" s="37" t="n">
        <v>365</v>
      </c>
      <c r="D286" s="38" t="n">
        <v>46166</v>
      </c>
      <c r="E286" s="37" t="s">
        <v>230</v>
      </c>
      <c r="F286" s="38"/>
      <c r="G286" s="37"/>
    </row>
    <row r="287" customFormat="false" ht="15" hidden="false" customHeight="false" outlineLevel="0" collapsed="false">
      <c r="A287" s="37" t="s">
        <v>539</v>
      </c>
      <c r="B287" s="37" t="s">
        <v>238</v>
      </c>
      <c r="C287" s="37" t="n">
        <v>180</v>
      </c>
      <c r="D287" s="38" t="n">
        <v>46301</v>
      </c>
      <c r="E287" s="37" t="s">
        <v>229</v>
      </c>
      <c r="F287" s="38" t="n">
        <v>46299</v>
      </c>
      <c r="G287" s="37" t="n">
        <v>77</v>
      </c>
    </row>
    <row r="288" customFormat="false" ht="15" hidden="false" customHeight="false" outlineLevel="0" collapsed="false">
      <c r="A288" s="37" t="s">
        <v>539</v>
      </c>
      <c r="B288" s="37" t="s">
        <v>239</v>
      </c>
      <c r="C288" s="37" t="n">
        <v>730</v>
      </c>
      <c r="D288" s="38" t="n">
        <v>46258</v>
      </c>
      <c r="E288" s="37" t="s">
        <v>230</v>
      </c>
      <c r="F288" s="38"/>
      <c r="G288" s="37"/>
    </row>
    <row r="289" customFormat="false" ht="15" hidden="false" customHeight="false" outlineLevel="0" collapsed="false">
      <c r="A289" s="37" t="s">
        <v>539</v>
      </c>
      <c r="B289" s="37" t="s">
        <v>240</v>
      </c>
      <c r="C289" s="37" t="n">
        <v>365</v>
      </c>
      <c r="D289" s="38" t="n">
        <v>46268</v>
      </c>
      <c r="E289" s="37" t="s">
        <v>229</v>
      </c>
      <c r="F289" s="38" t="n">
        <v>46255</v>
      </c>
      <c r="G289" s="37" t="n">
        <v>64</v>
      </c>
    </row>
    <row r="290" customFormat="false" ht="15" hidden="false" customHeight="false" outlineLevel="0" collapsed="false">
      <c r="A290" s="37" t="s">
        <v>545</v>
      </c>
      <c r="B290" s="37" t="s">
        <v>235</v>
      </c>
      <c r="C290" s="37" t="n">
        <v>365</v>
      </c>
      <c r="D290" s="38" t="n">
        <v>46210</v>
      </c>
      <c r="E290" s="37" t="s">
        <v>229</v>
      </c>
      <c r="F290" s="38" t="n">
        <v>46189</v>
      </c>
      <c r="G290" s="37" t="n">
        <v>90</v>
      </c>
    </row>
    <row r="291" customFormat="false" ht="15" hidden="false" customHeight="false" outlineLevel="0" collapsed="false">
      <c r="A291" s="37" t="s">
        <v>545</v>
      </c>
      <c r="B291" s="37" t="s">
        <v>236</v>
      </c>
      <c r="C291" s="37" t="n">
        <v>365</v>
      </c>
      <c r="D291" s="38" t="n">
        <v>46173</v>
      </c>
      <c r="E291" s="37" t="s">
        <v>229</v>
      </c>
      <c r="F291" s="38" t="n">
        <v>46156</v>
      </c>
      <c r="G291" s="37" t="n">
        <v>91</v>
      </c>
    </row>
    <row r="292" customFormat="false" ht="15" hidden="false" customHeight="false" outlineLevel="0" collapsed="false">
      <c r="A292" s="37" t="s">
        <v>545</v>
      </c>
      <c r="B292" s="37" t="s">
        <v>237</v>
      </c>
      <c r="C292" s="37" t="n">
        <v>365</v>
      </c>
      <c r="D292" s="38" t="n">
        <v>46382</v>
      </c>
      <c r="E292" s="37" t="s">
        <v>229</v>
      </c>
      <c r="F292" s="38" t="n">
        <v>46365</v>
      </c>
      <c r="G292" s="37" t="n">
        <v>80</v>
      </c>
    </row>
    <row r="293" customFormat="false" ht="15" hidden="false" customHeight="false" outlineLevel="0" collapsed="false">
      <c r="A293" s="37" t="s">
        <v>545</v>
      </c>
      <c r="B293" s="37" t="s">
        <v>238</v>
      </c>
      <c r="C293" s="37" t="n">
        <v>180</v>
      </c>
      <c r="D293" s="38" t="n">
        <v>46234</v>
      </c>
      <c r="E293" s="37" t="s">
        <v>230</v>
      </c>
      <c r="F293" s="38"/>
      <c r="G293" s="37"/>
    </row>
    <row r="294" customFormat="false" ht="15" hidden="false" customHeight="false" outlineLevel="0" collapsed="false">
      <c r="A294" s="37" t="s">
        <v>545</v>
      </c>
      <c r="B294" s="37" t="s">
        <v>239</v>
      </c>
      <c r="C294" s="37" t="n">
        <v>730</v>
      </c>
      <c r="D294" s="38" t="n">
        <v>46168</v>
      </c>
      <c r="E294" s="37" t="s">
        <v>231</v>
      </c>
      <c r="F294" s="38"/>
      <c r="G294" s="37"/>
    </row>
    <row r="295" customFormat="false" ht="15" hidden="false" customHeight="false" outlineLevel="0" collapsed="false">
      <c r="A295" s="37" t="s">
        <v>545</v>
      </c>
      <c r="B295" s="37" t="s">
        <v>240</v>
      </c>
      <c r="C295" s="37" t="n">
        <v>365</v>
      </c>
      <c r="D295" s="38" t="n">
        <v>46105</v>
      </c>
      <c r="E295" s="37" t="s">
        <v>229</v>
      </c>
      <c r="F295" s="38" t="n">
        <v>46101</v>
      </c>
      <c r="G295" s="37" t="n">
        <v>92</v>
      </c>
    </row>
    <row r="296" customFormat="false" ht="15" hidden="false" customHeight="false" outlineLevel="0" collapsed="false">
      <c r="A296" s="37" t="s">
        <v>547</v>
      </c>
      <c r="B296" s="37" t="s">
        <v>235</v>
      </c>
      <c r="C296" s="37" t="n">
        <v>365</v>
      </c>
      <c r="D296" s="38" t="n">
        <v>46114</v>
      </c>
      <c r="E296" s="37" t="s">
        <v>229</v>
      </c>
      <c r="F296" s="38" t="n">
        <v>46113</v>
      </c>
      <c r="G296" s="37" t="n">
        <v>63</v>
      </c>
    </row>
    <row r="297" customFormat="false" ht="15" hidden="false" customHeight="false" outlineLevel="0" collapsed="false">
      <c r="A297" s="37" t="s">
        <v>547</v>
      </c>
      <c r="B297" s="37" t="s">
        <v>236</v>
      </c>
      <c r="C297" s="37" t="n">
        <v>365</v>
      </c>
      <c r="D297" s="38" t="n">
        <v>46105</v>
      </c>
      <c r="E297" s="37" t="s">
        <v>229</v>
      </c>
      <c r="F297" s="38" t="n">
        <v>46069</v>
      </c>
      <c r="G297" s="37" t="n">
        <v>74</v>
      </c>
    </row>
    <row r="298" customFormat="false" ht="15" hidden="false" customHeight="false" outlineLevel="0" collapsed="false">
      <c r="A298" s="37" t="s">
        <v>547</v>
      </c>
      <c r="B298" s="37" t="s">
        <v>237</v>
      </c>
      <c r="C298" s="37" t="n">
        <v>365</v>
      </c>
      <c r="D298" s="38" t="n">
        <v>46116</v>
      </c>
      <c r="E298" s="37" t="s">
        <v>229</v>
      </c>
      <c r="F298" s="38" t="n">
        <v>46078</v>
      </c>
      <c r="G298" s="37" t="n">
        <v>80</v>
      </c>
    </row>
    <row r="299" customFormat="false" ht="15" hidden="false" customHeight="false" outlineLevel="0" collapsed="false">
      <c r="A299" s="37" t="s">
        <v>547</v>
      </c>
      <c r="B299" s="37" t="s">
        <v>238</v>
      </c>
      <c r="C299" s="37" t="n">
        <v>180</v>
      </c>
      <c r="D299" s="38" t="n">
        <v>46163</v>
      </c>
      <c r="E299" s="37" t="s">
        <v>229</v>
      </c>
      <c r="F299" s="38" t="n">
        <v>46157</v>
      </c>
      <c r="G299" s="37" t="n">
        <v>69</v>
      </c>
    </row>
    <row r="300" customFormat="false" ht="15" hidden="false" customHeight="false" outlineLevel="0" collapsed="false">
      <c r="A300" s="37" t="s">
        <v>547</v>
      </c>
      <c r="B300" s="37" t="s">
        <v>239</v>
      </c>
      <c r="C300" s="37" t="n">
        <v>730</v>
      </c>
      <c r="D300" s="38" t="n">
        <v>46169</v>
      </c>
      <c r="E300" s="37" t="s">
        <v>229</v>
      </c>
      <c r="F300" s="38" t="n">
        <v>46142</v>
      </c>
      <c r="G300" s="37" t="n">
        <v>64</v>
      </c>
    </row>
    <row r="301" customFormat="false" ht="15" hidden="false" customHeight="false" outlineLevel="0" collapsed="false">
      <c r="A301" s="37" t="s">
        <v>547</v>
      </c>
      <c r="B301" s="37" t="s">
        <v>240</v>
      </c>
      <c r="C301" s="37" t="n">
        <v>365</v>
      </c>
      <c r="D301" s="38" t="n">
        <v>46193</v>
      </c>
      <c r="E301" s="37" t="s">
        <v>229</v>
      </c>
      <c r="F301" s="38" t="n">
        <v>46157</v>
      </c>
      <c r="G301" s="37" t="n">
        <v>72</v>
      </c>
    </row>
    <row r="302" customFormat="false" ht="15" hidden="false" customHeight="false" outlineLevel="0" collapsed="false">
      <c r="A302" s="37" t="s">
        <v>549</v>
      </c>
      <c r="B302" s="37" t="s">
        <v>235</v>
      </c>
      <c r="C302" s="37" t="n">
        <v>365</v>
      </c>
      <c r="D302" s="38" t="n">
        <v>46121</v>
      </c>
      <c r="E302" s="37" t="s">
        <v>229</v>
      </c>
      <c r="F302" s="38" t="n">
        <v>46112</v>
      </c>
      <c r="G302" s="37" t="n">
        <v>94</v>
      </c>
    </row>
    <row r="303" customFormat="false" ht="15" hidden="false" customHeight="false" outlineLevel="0" collapsed="false">
      <c r="A303" s="37" t="s">
        <v>549</v>
      </c>
      <c r="B303" s="37" t="s">
        <v>236</v>
      </c>
      <c r="C303" s="37" t="n">
        <v>365</v>
      </c>
      <c r="D303" s="38" t="n">
        <v>46297</v>
      </c>
      <c r="E303" s="37" t="s">
        <v>229</v>
      </c>
      <c r="F303" s="38" t="n">
        <v>46275</v>
      </c>
      <c r="G303" s="37" t="n">
        <v>91</v>
      </c>
    </row>
    <row r="304" customFormat="false" ht="15" hidden="false" customHeight="false" outlineLevel="0" collapsed="false">
      <c r="A304" s="37" t="s">
        <v>549</v>
      </c>
      <c r="B304" s="37" t="s">
        <v>237</v>
      </c>
      <c r="C304" s="37" t="n">
        <v>365</v>
      </c>
      <c r="D304" s="38" t="n">
        <v>46310</v>
      </c>
      <c r="E304" s="37" t="s">
        <v>229</v>
      </c>
      <c r="F304" s="38" t="n">
        <v>46274</v>
      </c>
      <c r="G304" s="37" t="n">
        <v>72</v>
      </c>
    </row>
    <row r="305" customFormat="false" ht="15" hidden="false" customHeight="false" outlineLevel="0" collapsed="false">
      <c r="A305" s="37" t="s">
        <v>549</v>
      </c>
      <c r="B305" s="37" t="s">
        <v>238</v>
      </c>
      <c r="C305" s="37" t="n">
        <v>180</v>
      </c>
      <c r="D305" s="38" t="n">
        <v>46205</v>
      </c>
      <c r="E305" s="37" t="s">
        <v>230</v>
      </c>
      <c r="F305" s="38"/>
      <c r="G305" s="37"/>
    </row>
    <row r="306" customFormat="false" ht="15" hidden="false" customHeight="false" outlineLevel="0" collapsed="false">
      <c r="A306" s="37" t="s">
        <v>549</v>
      </c>
      <c r="B306" s="37" t="s">
        <v>239</v>
      </c>
      <c r="C306" s="37" t="n">
        <v>730</v>
      </c>
      <c r="D306" s="38" t="n">
        <v>46361</v>
      </c>
      <c r="E306" s="37" t="s">
        <v>229</v>
      </c>
      <c r="F306" s="38" t="n">
        <v>46357</v>
      </c>
      <c r="G306" s="37" t="n">
        <v>96</v>
      </c>
    </row>
    <row r="307" customFormat="false" ht="15" hidden="false" customHeight="false" outlineLevel="0" collapsed="false">
      <c r="A307" s="37" t="s">
        <v>549</v>
      </c>
      <c r="B307" s="37" t="s">
        <v>240</v>
      </c>
      <c r="C307" s="37" t="n">
        <v>365</v>
      </c>
      <c r="D307" s="38" t="n">
        <v>46113</v>
      </c>
      <c r="E307" s="37" t="s">
        <v>230</v>
      </c>
      <c r="F307" s="38"/>
      <c r="G307" s="37"/>
    </row>
    <row r="308" customFormat="false" ht="15" hidden="false" customHeight="false" outlineLevel="0" collapsed="false">
      <c r="A308" s="37" t="s">
        <v>551</v>
      </c>
      <c r="B308" s="37" t="s">
        <v>235</v>
      </c>
      <c r="C308" s="37" t="n">
        <v>365</v>
      </c>
      <c r="D308" s="38" t="n">
        <v>46280</v>
      </c>
      <c r="E308" s="37" t="s">
        <v>229</v>
      </c>
      <c r="F308" s="38" t="n">
        <v>46244</v>
      </c>
      <c r="G308" s="37" t="n">
        <v>95</v>
      </c>
    </row>
    <row r="309" customFormat="false" ht="15" hidden="false" customHeight="false" outlineLevel="0" collapsed="false">
      <c r="A309" s="37" t="s">
        <v>551</v>
      </c>
      <c r="B309" s="37" t="s">
        <v>236</v>
      </c>
      <c r="C309" s="37" t="n">
        <v>365</v>
      </c>
      <c r="D309" s="38" t="n">
        <v>46381</v>
      </c>
      <c r="E309" s="37" t="s">
        <v>229</v>
      </c>
      <c r="F309" s="38" t="n">
        <v>46365</v>
      </c>
      <c r="G309" s="37" t="n">
        <v>90</v>
      </c>
    </row>
    <row r="310" customFormat="false" ht="15" hidden="false" customHeight="false" outlineLevel="0" collapsed="false">
      <c r="A310" s="37" t="s">
        <v>551</v>
      </c>
      <c r="B310" s="37" t="s">
        <v>237</v>
      </c>
      <c r="C310" s="37" t="n">
        <v>365</v>
      </c>
      <c r="D310" s="38" t="n">
        <v>46274</v>
      </c>
      <c r="E310" s="37" t="s">
        <v>229</v>
      </c>
      <c r="F310" s="38" t="n">
        <v>46241</v>
      </c>
      <c r="G310" s="37" t="n">
        <v>73</v>
      </c>
    </row>
    <row r="311" customFormat="false" ht="15" hidden="false" customHeight="false" outlineLevel="0" collapsed="false">
      <c r="A311" s="37" t="s">
        <v>551</v>
      </c>
      <c r="B311" s="37" t="s">
        <v>238</v>
      </c>
      <c r="C311" s="37" t="n">
        <v>180</v>
      </c>
      <c r="D311" s="38" t="n">
        <v>46352</v>
      </c>
      <c r="E311" s="37" t="s">
        <v>229</v>
      </c>
      <c r="F311" s="38" t="n">
        <v>46318</v>
      </c>
      <c r="G311" s="37" t="n">
        <v>83</v>
      </c>
    </row>
    <row r="312" customFormat="false" ht="15" hidden="false" customHeight="false" outlineLevel="0" collapsed="false">
      <c r="A312" s="37" t="s">
        <v>551</v>
      </c>
      <c r="B312" s="37" t="s">
        <v>239</v>
      </c>
      <c r="C312" s="37" t="n">
        <v>730</v>
      </c>
      <c r="D312" s="38" t="n">
        <v>46097</v>
      </c>
      <c r="E312" s="37" t="s">
        <v>230</v>
      </c>
      <c r="F312" s="38"/>
      <c r="G312" s="37"/>
    </row>
    <row r="313" customFormat="false" ht="15" hidden="false" customHeight="false" outlineLevel="0" collapsed="false">
      <c r="A313" s="37" t="s">
        <v>551</v>
      </c>
      <c r="B313" s="37" t="s">
        <v>240</v>
      </c>
      <c r="C313" s="37" t="n">
        <v>365</v>
      </c>
      <c r="D313" s="38" t="n">
        <v>46314</v>
      </c>
      <c r="E313" s="37" t="s">
        <v>229</v>
      </c>
      <c r="F313" s="38" t="n">
        <v>46306</v>
      </c>
      <c r="G313" s="37" t="n">
        <v>82</v>
      </c>
    </row>
    <row r="314" customFormat="false" ht="15" hidden="false" customHeight="false" outlineLevel="0" collapsed="false">
      <c r="A314" s="37" t="s">
        <v>553</v>
      </c>
      <c r="B314" s="37" t="s">
        <v>235</v>
      </c>
      <c r="C314" s="37" t="n">
        <v>365</v>
      </c>
      <c r="D314" s="38" t="n">
        <v>46196</v>
      </c>
      <c r="E314" s="37" t="s">
        <v>229</v>
      </c>
      <c r="F314" s="38" t="n">
        <v>46175</v>
      </c>
      <c r="G314" s="37" t="n">
        <v>64</v>
      </c>
    </row>
    <row r="315" customFormat="false" ht="15" hidden="false" customHeight="false" outlineLevel="0" collapsed="false">
      <c r="A315" s="37" t="s">
        <v>553</v>
      </c>
      <c r="B315" s="37" t="s">
        <v>236</v>
      </c>
      <c r="C315" s="37" t="n">
        <v>365</v>
      </c>
      <c r="D315" s="38" t="n">
        <v>46312</v>
      </c>
      <c r="E315" s="37" t="s">
        <v>229</v>
      </c>
      <c r="F315" s="38" t="n">
        <v>46301</v>
      </c>
      <c r="G315" s="37" t="n">
        <v>62</v>
      </c>
    </row>
    <row r="316" customFormat="false" ht="15" hidden="false" customHeight="false" outlineLevel="0" collapsed="false">
      <c r="A316" s="37" t="s">
        <v>553</v>
      </c>
      <c r="B316" s="37" t="s">
        <v>237</v>
      </c>
      <c r="C316" s="37" t="n">
        <v>365</v>
      </c>
      <c r="D316" s="38" t="n">
        <v>46128</v>
      </c>
      <c r="E316" s="37" t="s">
        <v>229</v>
      </c>
      <c r="F316" s="38" t="n">
        <v>46104</v>
      </c>
      <c r="G316" s="37" t="n">
        <v>64</v>
      </c>
    </row>
    <row r="317" customFormat="false" ht="15" hidden="false" customHeight="false" outlineLevel="0" collapsed="false">
      <c r="A317" s="37" t="s">
        <v>553</v>
      </c>
      <c r="B317" s="37" t="s">
        <v>238</v>
      </c>
      <c r="C317" s="37" t="n">
        <v>180</v>
      </c>
      <c r="D317" s="38" t="n">
        <v>46121</v>
      </c>
      <c r="E317" s="37" t="s">
        <v>230</v>
      </c>
      <c r="F317" s="38"/>
      <c r="G317" s="37"/>
    </row>
    <row r="318" customFormat="false" ht="15" hidden="false" customHeight="false" outlineLevel="0" collapsed="false">
      <c r="A318" s="37" t="s">
        <v>553</v>
      </c>
      <c r="B318" s="37" t="s">
        <v>239</v>
      </c>
      <c r="C318" s="37" t="n">
        <v>730</v>
      </c>
      <c r="D318" s="38" t="n">
        <v>46272</v>
      </c>
      <c r="E318" s="37" t="s">
        <v>229</v>
      </c>
      <c r="F318" s="38" t="n">
        <v>46241</v>
      </c>
      <c r="G318" s="37" t="n">
        <v>82</v>
      </c>
    </row>
    <row r="319" customFormat="false" ht="15" hidden="false" customHeight="false" outlineLevel="0" collapsed="false">
      <c r="A319" s="37" t="s">
        <v>553</v>
      </c>
      <c r="B319" s="37" t="s">
        <v>240</v>
      </c>
      <c r="C319" s="37" t="n">
        <v>365</v>
      </c>
      <c r="D319" s="38" t="n">
        <v>46144</v>
      </c>
      <c r="E319" s="37" t="s">
        <v>229</v>
      </c>
      <c r="F319" s="38" t="n">
        <v>46109</v>
      </c>
      <c r="G319" s="37" t="n">
        <v>88</v>
      </c>
    </row>
    <row r="320" customFormat="false" ht="15" hidden="false" customHeight="false" outlineLevel="0" collapsed="false">
      <c r="A320" s="37" t="s">
        <v>555</v>
      </c>
      <c r="B320" s="37" t="s">
        <v>235</v>
      </c>
      <c r="C320" s="37" t="n">
        <v>365</v>
      </c>
      <c r="D320" s="38" t="n">
        <v>46283</v>
      </c>
      <c r="E320" s="37" t="s">
        <v>232</v>
      </c>
      <c r="F320" s="38"/>
      <c r="G320" s="37"/>
    </row>
    <row r="321" customFormat="false" ht="15" hidden="false" customHeight="false" outlineLevel="0" collapsed="false">
      <c r="A321" s="37" t="s">
        <v>555</v>
      </c>
      <c r="B321" s="37" t="s">
        <v>236</v>
      </c>
      <c r="C321" s="37" t="n">
        <v>365</v>
      </c>
      <c r="D321" s="38" t="n">
        <v>46292</v>
      </c>
      <c r="E321" s="37" t="s">
        <v>229</v>
      </c>
      <c r="F321" s="38" t="n">
        <v>46276</v>
      </c>
      <c r="G321" s="37" t="n">
        <v>76</v>
      </c>
    </row>
    <row r="322" customFormat="false" ht="15" hidden="false" customHeight="false" outlineLevel="0" collapsed="false">
      <c r="A322" s="37" t="s">
        <v>555</v>
      </c>
      <c r="B322" s="37" t="s">
        <v>237</v>
      </c>
      <c r="C322" s="37" t="n">
        <v>365</v>
      </c>
      <c r="D322" s="38" t="n">
        <v>46175</v>
      </c>
      <c r="E322" s="37" t="s">
        <v>229</v>
      </c>
      <c r="F322" s="38" t="n">
        <v>46162</v>
      </c>
      <c r="G322" s="37" t="n">
        <v>80</v>
      </c>
    </row>
    <row r="323" customFormat="false" ht="15" hidden="false" customHeight="false" outlineLevel="0" collapsed="false">
      <c r="A323" s="37" t="s">
        <v>555</v>
      </c>
      <c r="B323" s="37" t="s">
        <v>238</v>
      </c>
      <c r="C323" s="37" t="n">
        <v>180</v>
      </c>
      <c r="D323" s="38" t="n">
        <v>46304</v>
      </c>
      <c r="E323" s="37" t="s">
        <v>229</v>
      </c>
      <c r="F323" s="38" t="n">
        <v>46276</v>
      </c>
      <c r="G323" s="37" t="n">
        <v>83</v>
      </c>
    </row>
    <row r="324" customFormat="false" ht="15" hidden="false" customHeight="false" outlineLevel="0" collapsed="false">
      <c r="A324" s="37" t="s">
        <v>555</v>
      </c>
      <c r="B324" s="37" t="s">
        <v>239</v>
      </c>
      <c r="C324" s="37" t="n">
        <v>730</v>
      </c>
      <c r="D324" s="38" t="n">
        <v>46111</v>
      </c>
      <c r="E324" s="37" t="s">
        <v>229</v>
      </c>
      <c r="F324" s="38" t="n">
        <v>46088</v>
      </c>
      <c r="G324" s="37" t="n">
        <v>70</v>
      </c>
    </row>
    <row r="325" customFormat="false" ht="15" hidden="false" customHeight="false" outlineLevel="0" collapsed="false">
      <c r="A325" s="37" t="s">
        <v>555</v>
      </c>
      <c r="B325" s="37" t="s">
        <v>240</v>
      </c>
      <c r="C325" s="37" t="n">
        <v>365</v>
      </c>
      <c r="D325" s="38" t="n">
        <v>46327</v>
      </c>
      <c r="E325" s="37" t="s">
        <v>229</v>
      </c>
      <c r="F325" s="38" t="n">
        <v>46309</v>
      </c>
      <c r="G325" s="37" t="n">
        <v>76</v>
      </c>
    </row>
    <row r="326" customFormat="false" ht="15" hidden="false" customHeight="false" outlineLevel="0" collapsed="false">
      <c r="A326" s="37" t="s">
        <v>557</v>
      </c>
      <c r="B326" s="37" t="s">
        <v>235</v>
      </c>
      <c r="C326" s="37" t="n">
        <v>365</v>
      </c>
      <c r="D326" s="38" t="n">
        <v>46257</v>
      </c>
      <c r="E326" s="37" t="s">
        <v>229</v>
      </c>
      <c r="F326" s="38" t="n">
        <v>46240</v>
      </c>
      <c r="G326" s="37" t="n">
        <v>61</v>
      </c>
    </row>
    <row r="327" customFormat="false" ht="15" hidden="false" customHeight="false" outlineLevel="0" collapsed="false">
      <c r="A327" s="37" t="s">
        <v>557</v>
      </c>
      <c r="B327" s="37" t="s">
        <v>236</v>
      </c>
      <c r="C327" s="37" t="n">
        <v>365</v>
      </c>
      <c r="D327" s="38" t="n">
        <v>46223</v>
      </c>
      <c r="E327" s="37" t="s">
        <v>229</v>
      </c>
      <c r="F327" s="38" t="n">
        <v>46196</v>
      </c>
      <c r="G327" s="37" t="n">
        <v>88</v>
      </c>
    </row>
    <row r="328" customFormat="false" ht="15" hidden="false" customHeight="false" outlineLevel="0" collapsed="false">
      <c r="A328" s="37" t="s">
        <v>557</v>
      </c>
      <c r="B328" s="37" t="s">
        <v>237</v>
      </c>
      <c r="C328" s="37" t="n">
        <v>365</v>
      </c>
      <c r="D328" s="38" t="n">
        <v>46190</v>
      </c>
      <c r="E328" s="37" t="s">
        <v>232</v>
      </c>
      <c r="F328" s="38"/>
      <c r="G328" s="37"/>
    </row>
    <row r="329" customFormat="false" ht="15" hidden="false" customHeight="false" outlineLevel="0" collapsed="false">
      <c r="A329" s="37" t="s">
        <v>557</v>
      </c>
      <c r="B329" s="37" t="s">
        <v>238</v>
      </c>
      <c r="C329" s="37" t="n">
        <v>180</v>
      </c>
      <c r="D329" s="38" t="n">
        <v>46346</v>
      </c>
      <c r="E329" s="37" t="s">
        <v>230</v>
      </c>
      <c r="F329" s="38"/>
      <c r="G329" s="37"/>
    </row>
    <row r="330" customFormat="false" ht="15" hidden="false" customHeight="false" outlineLevel="0" collapsed="false">
      <c r="A330" s="37" t="s">
        <v>557</v>
      </c>
      <c r="B330" s="37" t="s">
        <v>239</v>
      </c>
      <c r="C330" s="37" t="n">
        <v>730</v>
      </c>
      <c r="D330" s="38" t="n">
        <v>46273</v>
      </c>
      <c r="E330" s="37" t="s">
        <v>229</v>
      </c>
      <c r="F330" s="38" t="n">
        <v>46268</v>
      </c>
      <c r="G330" s="37" t="n">
        <v>68</v>
      </c>
    </row>
    <row r="331" customFormat="false" ht="15" hidden="false" customHeight="false" outlineLevel="0" collapsed="false">
      <c r="A331" s="37" t="s">
        <v>557</v>
      </c>
      <c r="B331" s="37" t="s">
        <v>240</v>
      </c>
      <c r="C331" s="37" t="n">
        <v>365</v>
      </c>
      <c r="D331" s="38" t="n">
        <v>46116</v>
      </c>
      <c r="E331" s="37" t="s">
        <v>229</v>
      </c>
      <c r="F331" s="38" t="n">
        <v>46097</v>
      </c>
      <c r="G331" s="37" t="n">
        <v>63</v>
      </c>
    </row>
    <row r="332" customFormat="false" ht="15" hidden="false" customHeight="false" outlineLevel="0" collapsed="false">
      <c r="A332" s="37" t="s">
        <v>561</v>
      </c>
      <c r="B332" s="37" t="s">
        <v>235</v>
      </c>
      <c r="C332" s="37" t="n">
        <v>365</v>
      </c>
      <c r="D332" s="38" t="n">
        <v>46357</v>
      </c>
      <c r="E332" s="37" t="s">
        <v>231</v>
      </c>
      <c r="F332" s="38"/>
      <c r="G332" s="37"/>
    </row>
    <row r="333" customFormat="false" ht="15" hidden="false" customHeight="false" outlineLevel="0" collapsed="false">
      <c r="A333" s="37" t="s">
        <v>561</v>
      </c>
      <c r="B333" s="37" t="s">
        <v>236</v>
      </c>
      <c r="C333" s="37" t="n">
        <v>365</v>
      </c>
      <c r="D333" s="38" t="n">
        <v>46200</v>
      </c>
      <c r="E333" s="37" t="s">
        <v>229</v>
      </c>
      <c r="F333" s="38" t="n">
        <v>46189</v>
      </c>
      <c r="G333" s="37" t="n">
        <v>66</v>
      </c>
    </row>
    <row r="334" customFormat="false" ht="15" hidden="false" customHeight="false" outlineLevel="0" collapsed="false">
      <c r="A334" s="37" t="s">
        <v>561</v>
      </c>
      <c r="B334" s="37" t="s">
        <v>237</v>
      </c>
      <c r="C334" s="37" t="n">
        <v>365</v>
      </c>
      <c r="D334" s="38" t="n">
        <v>46207</v>
      </c>
      <c r="E334" s="37" t="s">
        <v>229</v>
      </c>
      <c r="F334" s="38" t="n">
        <v>46196</v>
      </c>
      <c r="G334" s="37" t="n">
        <v>76</v>
      </c>
    </row>
    <row r="335" customFormat="false" ht="15" hidden="false" customHeight="false" outlineLevel="0" collapsed="false">
      <c r="A335" s="37" t="s">
        <v>561</v>
      </c>
      <c r="B335" s="37" t="s">
        <v>238</v>
      </c>
      <c r="C335" s="37" t="n">
        <v>180</v>
      </c>
      <c r="D335" s="38" t="n">
        <v>46319</v>
      </c>
      <c r="E335" s="37" t="s">
        <v>231</v>
      </c>
      <c r="F335" s="38"/>
      <c r="G335" s="37"/>
    </row>
    <row r="336" customFormat="false" ht="15" hidden="false" customHeight="false" outlineLevel="0" collapsed="false">
      <c r="A336" s="37" t="s">
        <v>561</v>
      </c>
      <c r="B336" s="37" t="s">
        <v>239</v>
      </c>
      <c r="C336" s="37" t="n">
        <v>730</v>
      </c>
      <c r="D336" s="38" t="n">
        <v>46218</v>
      </c>
      <c r="E336" s="37" t="s">
        <v>229</v>
      </c>
      <c r="F336" s="38" t="n">
        <v>46199</v>
      </c>
      <c r="G336" s="37" t="n">
        <v>82</v>
      </c>
    </row>
    <row r="337" customFormat="false" ht="15" hidden="false" customHeight="false" outlineLevel="0" collapsed="false">
      <c r="A337" s="37" t="s">
        <v>561</v>
      </c>
      <c r="B337" s="37" t="s">
        <v>240</v>
      </c>
      <c r="C337" s="37" t="n">
        <v>365</v>
      </c>
      <c r="D337" s="38" t="n">
        <v>46281</v>
      </c>
      <c r="E337" s="37" t="s">
        <v>230</v>
      </c>
      <c r="F337" s="38"/>
      <c r="G337" s="37"/>
    </row>
    <row r="338" customFormat="false" ht="15" hidden="false" customHeight="false" outlineLevel="0" collapsed="false">
      <c r="A338" s="37" t="s">
        <v>563</v>
      </c>
      <c r="B338" s="37" t="s">
        <v>235</v>
      </c>
      <c r="C338" s="37" t="n">
        <v>365</v>
      </c>
      <c r="D338" s="38" t="n">
        <v>46234</v>
      </c>
      <c r="E338" s="37" t="s">
        <v>229</v>
      </c>
      <c r="F338" s="38" t="n">
        <v>46212</v>
      </c>
      <c r="G338" s="37" t="n">
        <v>88</v>
      </c>
    </row>
    <row r="339" customFormat="false" ht="15" hidden="false" customHeight="false" outlineLevel="0" collapsed="false">
      <c r="A339" s="37" t="s">
        <v>563</v>
      </c>
      <c r="B339" s="37" t="s">
        <v>236</v>
      </c>
      <c r="C339" s="37" t="n">
        <v>365</v>
      </c>
      <c r="D339" s="38" t="n">
        <v>46295</v>
      </c>
      <c r="E339" s="37" t="s">
        <v>230</v>
      </c>
      <c r="F339" s="38"/>
      <c r="G339" s="37"/>
    </row>
    <row r="340" customFormat="false" ht="15" hidden="false" customHeight="false" outlineLevel="0" collapsed="false">
      <c r="A340" s="37" t="s">
        <v>563</v>
      </c>
      <c r="B340" s="37" t="s">
        <v>237</v>
      </c>
      <c r="C340" s="37" t="n">
        <v>365</v>
      </c>
      <c r="D340" s="38" t="n">
        <v>46368</v>
      </c>
      <c r="E340" s="37" t="s">
        <v>229</v>
      </c>
      <c r="F340" s="38" t="n">
        <v>46331</v>
      </c>
      <c r="G340" s="37" t="n">
        <v>70</v>
      </c>
    </row>
    <row r="341" customFormat="false" ht="15" hidden="false" customHeight="false" outlineLevel="0" collapsed="false">
      <c r="A341" s="37" t="s">
        <v>563</v>
      </c>
      <c r="B341" s="37" t="s">
        <v>238</v>
      </c>
      <c r="C341" s="37" t="n">
        <v>180</v>
      </c>
      <c r="D341" s="38" t="n">
        <v>46363</v>
      </c>
      <c r="E341" s="37" t="s">
        <v>229</v>
      </c>
      <c r="F341" s="38" t="n">
        <v>46333</v>
      </c>
      <c r="G341" s="37" t="n">
        <v>73</v>
      </c>
    </row>
    <row r="342" customFormat="false" ht="15" hidden="false" customHeight="false" outlineLevel="0" collapsed="false">
      <c r="A342" s="37" t="s">
        <v>563</v>
      </c>
      <c r="B342" s="37" t="s">
        <v>239</v>
      </c>
      <c r="C342" s="37" t="n">
        <v>730</v>
      </c>
      <c r="D342" s="38" t="n">
        <v>46164</v>
      </c>
      <c r="E342" s="37" t="s">
        <v>229</v>
      </c>
      <c r="F342" s="38" t="n">
        <v>46134</v>
      </c>
      <c r="G342" s="37" t="n">
        <v>96</v>
      </c>
    </row>
    <row r="343" customFormat="false" ht="15" hidden="false" customHeight="false" outlineLevel="0" collapsed="false">
      <c r="A343" s="37" t="s">
        <v>563</v>
      </c>
      <c r="B343" s="37" t="s">
        <v>240</v>
      </c>
      <c r="C343" s="37" t="n">
        <v>365</v>
      </c>
      <c r="D343" s="38" t="n">
        <v>46149</v>
      </c>
      <c r="E343" s="37" t="s">
        <v>229</v>
      </c>
      <c r="F343" s="38" t="n">
        <v>46113</v>
      </c>
      <c r="G343" s="37" t="n">
        <v>73</v>
      </c>
    </row>
    <row r="344" customFormat="false" ht="15" hidden="false" customHeight="false" outlineLevel="0" collapsed="false">
      <c r="A344" s="37" t="s">
        <v>568</v>
      </c>
      <c r="B344" s="37" t="s">
        <v>235</v>
      </c>
      <c r="C344" s="37" t="n">
        <v>365</v>
      </c>
      <c r="D344" s="38" t="n">
        <v>46152</v>
      </c>
      <c r="E344" s="37" t="s">
        <v>229</v>
      </c>
      <c r="F344" s="38" t="n">
        <v>46145</v>
      </c>
      <c r="G344" s="37" t="n">
        <v>87</v>
      </c>
    </row>
    <row r="345" customFormat="false" ht="15" hidden="false" customHeight="false" outlineLevel="0" collapsed="false">
      <c r="A345" s="37" t="s">
        <v>568</v>
      </c>
      <c r="B345" s="37" t="s">
        <v>236</v>
      </c>
      <c r="C345" s="37" t="n">
        <v>365</v>
      </c>
      <c r="D345" s="38" t="n">
        <v>46191</v>
      </c>
      <c r="E345" s="37" t="s">
        <v>230</v>
      </c>
      <c r="F345" s="38"/>
      <c r="G345" s="37"/>
    </row>
    <row r="346" customFormat="false" ht="15" hidden="false" customHeight="false" outlineLevel="0" collapsed="false">
      <c r="A346" s="37" t="s">
        <v>568</v>
      </c>
      <c r="B346" s="37" t="s">
        <v>237</v>
      </c>
      <c r="C346" s="37" t="n">
        <v>365</v>
      </c>
      <c r="D346" s="38" t="n">
        <v>46266</v>
      </c>
      <c r="E346" s="37" t="s">
        <v>229</v>
      </c>
      <c r="F346" s="38" t="n">
        <v>46245</v>
      </c>
      <c r="G346" s="37" t="n">
        <v>82</v>
      </c>
    </row>
    <row r="347" customFormat="false" ht="15" hidden="false" customHeight="false" outlineLevel="0" collapsed="false">
      <c r="A347" s="37" t="s">
        <v>568</v>
      </c>
      <c r="B347" s="37" t="s">
        <v>238</v>
      </c>
      <c r="C347" s="37" t="n">
        <v>180</v>
      </c>
      <c r="D347" s="38" t="n">
        <v>46286</v>
      </c>
      <c r="E347" s="37" t="s">
        <v>229</v>
      </c>
      <c r="F347" s="38" t="n">
        <v>46254</v>
      </c>
      <c r="G347" s="37" t="n">
        <v>85</v>
      </c>
    </row>
    <row r="348" customFormat="false" ht="15" hidden="false" customHeight="false" outlineLevel="0" collapsed="false">
      <c r="A348" s="37" t="s">
        <v>568</v>
      </c>
      <c r="B348" s="37" t="s">
        <v>239</v>
      </c>
      <c r="C348" s="37" t="n">
        <v>730</v>
      </c>
      <c r="D348" s="38" t="n">
        <v>46186</v>
      </c>
      <c r="E348" s="37" t="s">
        <v>231</v>
      </c>
      <c r="F348" s="38"/>
      <c r="G348" s="37"/>
    </row>
    <row r="349" customFormat="false" ht="15" hidden="false" customHeight="false" outlineLevel="0" collapsed="false">
      <c r="A349" s="37" t="s">
        <v>568</v>
      </c>
      <c r="B349" s="37" t="s">
        <v>240</v>
      </c>
      <c r="C349" s="37" t="n">
        <v>365</v>
      </c>
      <c r="D349" s="38" t="n">
        <v>46185</v>
      </c>
      <c r="E349" s="37" t="s">
        <v>229</v>
      </c>
      <c r="F349" s="38" t="n">
        <v>46154</v>
      </c>
      <c r="G349" s="37" t="n">
        <v>77</v>
      </c>
    </row>
    <row r="350" customFormat="false" ht="15" hidden="false" customHeight="false" outlineLevel="0" collapsed="false">
      <c r="A350" s="37" t="s">
        <v>571</v>
      </c>
      <c r="B350" s="37" t="s">
        <v>235</v>
      </c>
      <c r="C350" s="37" t="n">
        <v>365</v>
      </c>
      <c r="D350" s="38" t="n">
        <v>46252</v>
      </c>
      <c r="E350" s="37" t="s">
        <v>231</v>
      </c>
      <c r="F350" s="38"/>
      <c r="G350" s="37"/>
    </row>
    <row r="351" customFormat="false" ht="15" hidden="false" customHeight="false" outlineLevel="0" collapsed="false">
      <c r="A351" s="37" t="s">
        <v>571</v>
      </c>
      <c r="B351" s="37" t="s">
        <v>236</v>
      </c>
      <c r="C351" s="37" t="n">
        <v>365</v>
      </c>
      <c r="D351" s="38" t="n">
        <v>46223</v>
      </c>
      <c r="E351" s="37" t="s">
        <v>229</v>
      </c>
      <c r="F351" s="38" t="n">
        <v>46220</v>
      </c>
      <c r="G351" s="37" t="n">
        <v>68</v>
      </c>
    </row>
    <row r="352" customFormat="false" ht="15" hidden="false" customHeight="false" outlineLevel="0" collapsed="false">
      <c r="A352" s="37" t="s">
        <v>571</v>
      </c>
      <c r="B352" s="37" t="s">
        <v>237</v>
      </c>
      <c r="C352" s="37" t="n">
        <v>365</v>
      </c>
      <c r="D352" s="38" t="n">
        <v>46160</v>
      </c>
      <c r="E352" s="37" t="s">
        <v>230</v>
      </c>
      <c r="F352" s="38"/>
      <c r="G352" s="37"/>
    </row>
    <row r="353" customFormat="false" ht="15" hidden="false" customHeight="false" outlineLevel="0" collapsed="false">
      <c r="A353" s="37" t="s">
        <v>571</v>
      </c>
      <c r="B353" s="37" t="s">
        <v>238</v>
      </c>
      <c r="C353" s="37" t="n">
        <v>180</v>
      </c>
      <c r="D353" s="38" t="n">
        <v>46158</v>
      </c>
      <c r="E353" s="37" t="s">
        <v>232</v>
      </c>
      <c r="F353" s="38"/>
      <c r="G353" s="37"/>
    </row>
    <row r="354" customFormat="false" ht="15" hidden="false" customHeight="false" outlineLevel="0" collapsed="false">
      <c r="A354" s="37" t="s">
        <v>571</v>
      </c>
      <c r="B354" s="37" t="s">
        <v>239</v>
      </c>
      <c r="C354" s="37" t="n">
        <v>730</v>
      </c>
      <c r="D354" s="38" t="n">
        <v>46131</v>
      </c>
      <c r="E354" s="37" t="s">
        <v>229</v>
      </c>
      <c r="F354" s="38" t="n">
        <v>46125</v>
      </c>
      <c r="G354" s="37" t="n">
        <v>84</v>
      </c>
    </row>
    <row r="355" customFormat="false" ht="15" hidden="false" customHeight="false" outlineLevel="0" collapsed="false">
      <c r="A355" s="37" t="s">
        <v>571</v>
      </c>
      <c r="B355" s="37" t="s">
        <v>240</v>
      </c>
      <c r="C355" s="37" t="n">
        <v>365</v>
      </c>
      <c r="D355" s="38" t="n">
        <v>46122</v>
      </c>
      <c r="E355" s="37" t="s">
        <v>229</v>
      </c>
      <c r="F355" s="38" t="n">
        <v>46090</v>
      </c>
      <c r="G355" s="37" t="n">
        <v>95</v>
      </c>
    </row>
    <row r="356" customFormat="false" ht="15" hidden="false" customHeight="false" outlineLevel="0" collapsed="false">
      <c r="A356" s="37" t="s">
        <v>574</v>
      </c>
      <c r="B356" s="37" t="s">
        <v>235</v>
      </c>
      <c r="C356" s="37" t="n">
        <v>365</v>
      </c>
      <c r="D356" s="38" t="n">
        <v>46361</v>
      </c>
      <c r="E356" s="37" t="s">
        <v>229</v>
      </c>
      <c r="F356" s="38" t="n">
        <v>46343</v>
      </c>
      <c r="G356" s="37" t="n">
        <v>77</v>
      </c>
    </row>
    <row r="357" customFormat="false" ht="15" hidden="false" customHeight="false" outlineLevel="0" collapsed="false">
      <c r="A357" s="37" t="s">
        <v>574</v>
      </c>
      <c r="B357" s="37" t="s">
        <v>236</v>
      </c>
      <c r="C357" s="37" t="n">
        <v>365</v>
      </c>
      <c r="D357" s="38" t="n">
        <v>46308</v>
      </c>
      <c r="E357" s="37" t="s">
        <v>229</v>
      </c>
      <c r="F357" s="38" t="n">
        <v>46279</v>
      </c>
      <c r="G357" s="37" t="n">
        <v>87</v>
      </c>
    </row>
    <row r="358" customFormat="false" ht="15" hidden="false" customHeight="false" outlineLevel="0" collapsed="false">
      <c r="A358" s="37" t="s">
        <v>574</v>
      </c>
      <c r="B358" s="37" t="s">
        <v>237</v>
      </c>
      <c r="C358" s="37" t="n">
        <v>365</v>
      </c>
      <c r="D358" s="38" t="n">
        <v>46116</v>
      </c>
      <c r="E358" s="37" t="s">
        <v>229</v>
      </c>
      <c r="F358" s="38" t="n">
        <v>46086</v>
      </c>
      <c r="G358" s="37" t="n">
        <v>71</v>
      </c>
    </row>
    <row r="359" customFormat="false" ht="15" hidden="false" customHeight="false" outlineLevel="0" collapsed="false">
      <c r="A359" s="37" t="s">
        <v>574</v>
      </c>
      <c r="B359" s="37" t="s">
        <v>238</v>
      </c>
      <c r="C359" s="37" t="n">
        <v>180</v>
      </c>
      <c r="D359" s="38" t="n">
        <v>46375</v>
      </c>
      <c r="E359" s="37" t="s">
        <v>229</v>
      </c>
      <c r="F359" s="38" t="n">
        <v>46344</v>
      </c>
      <c r="G359" s="37" t="n">
        <v>75</v>
      </c>
    </row>
    <row r="360" customFormat="false" ht="15" hidden="false" customHeight="false" outlineLevel="0" collapsed="false">
      <c r="A360" s="37" t="s">
        <v>574</v>
      </c>
      <c r="B360" s="37" t="s">
        <v>239</v>
      </c>
      <c r="C360" s="37" t="n">
        <v>730</v>
      </c>
      <c r="D360" s="38" t="n">
        <v>46149</v>
      </c>
      <c r="E360" s="37" t="s">
        <v>229</v>
      </c>
      <c r="F360" s="38" t="n">
        <v>46136</v>
      </c>
      <c r="G360" s="37" t="n">
        <v>73</v>
      </c>
    </row>
    <row r="361" customFormat="false" ht="15" hidden="false" customHeight="false" outlineLevel="0" collapsed="false">
      <c r="A361" s="37" t="s">
        <v>574</v>
      </c>
      <c r="B361" s="37" t="s">
        <v>240</v>
      </c>
      <c r="C361" s="37" t="n">
        <v>365</v>
      </c>
      <c r="D361" s="38" t="n">
        <v>46188</v>
      </c>
      <c r="E361" s="37" t="s">
        <v>229</v>
      </c>
      <c r="F361" s="38" t="n">
        <v>46185</v>
      </c>
      <c r="G361" s="37" t="n">
        <v>82</v>
      </c>
    </row>
    <row r="362" customFormat="false" ht="15" hidden="false" customHeight="false" outlineLevel="0" collapsed="false">
      <c r="A362" s="37" t="s">
        <v>575</v>
      </c>
      <c r="B362" s="37" t="s">
        <v>235</v>
      </c>
      <c r="C362" s="37" t="n">
        <v>365</v>
      </c>
      <c r="D362" s="38" t="n">
        <v>46372</v>
      </c>
      <c r="E362" s="37" t="s">
        <v>229</v>
      </c>
      <c r="F362" s="38" t="n">
        <v>46335</v>
      </c>
      <c r="G362" s="37" t="n">
        <v>63</v>
      </c>
    </row>
    <row r="363" customFormat="false" ht="15" hidden="false" customHeight="false" outlineLevel="0" collapsed="false">
      <c r="A363" s="37" t="s">
        <v>575</v>
      </c>
      <c r="B363" s="37" t="s">
        <v>236</v>
      </c>
      <c r="C363" s="37" t="n">
        <v>365</v>
      </c>
      <c r="D363" s="38" t="n">
        <v>46245</v>
      </c>
      <c r="E363" s="37" t="s">
        <v>232</v>
      </c>
      <c r="F363" s="38"/>
      <c r="G363" s="37"/>
    </row>
    <row r="364" customFormat="false" ht="15" hidden="false" customHeight="false" outlineLevel="0" collapsed="false">
      <c r="A364" s="37" t="s">
        <v>575</v>
      </c>
      <c r="B364" s="37" t="s">
        <v>237</v>
      </c>
      <c r="C364" s="37" t="n">
        <v>365</v>
      </c>
      <c r="D364" s="38" t="n">
        <v>46261</v>
      </c>
      <c r="E364" s="37" t="s">
        <v>229</v>
      </c>
      <c r="F364" s="38" t="n">
        <v>46238</v>
      </c>
      <c r="G364" s="37" t="n">
        <v>94</v>
      </c>
    </row>
    <row r="365" customFormat="false" ht="15" hidden="false" customHeight="false" outlineLevel="0" collapsed="false">
      <c r="A365" s="37" t="s">
        <v>575</v>
      </c>
      <c r="B365" s="37" t="s">
        <v>238</v>
      </c>
      <c r="C365" s="37" t="n">
        <v>180</v>
      </c>
      <c r="D365" s="38" t="n">
        <v>46134</v>
      </c>
      <c r="E365" s="37" t="s">
        <v>229</v>
      </c>
      <c r="F365" s="38" t="n">
        <v>46096</v>
      </c>
      <c r="G365" s="37" t="n">
        <v>66</v>
      </c>
    </row>
    <row r="366" customFormat="false" ht="15" hidden="false" customHeight="false" outlineLevel="0" collapsed="false">
      <c r="A366" s="37" t="s">
        <v>575</v>
      </c>
      <c r="B366" s="37" t="s">
        <v>239</v>
      </c>
      <c r="C366" s="37" t="n">
        <v>730</v>
      </c>
      <c r="D366" s="38" t="n">
        <v>46323</v>
      </c>
      <c r="E366" s="37" t="s">
        <v>229</v>
      </c>
      <c r="F366" s="38" t="n">
        <v>46289</v>
      </c>
      <c r="G366" s="37" t="n">
        <v>67</v>
      </c>
    </row>
    <row r="367" customFormat="false" ht="15" hidden="false" customHeight="false" outlineLevel="0" collapsed="false">
      <c r="A367" s="37" t="s">
        <v>575</v>
      </c>
      <c r="B367" s="37" t="s">
        <v>240</v>
      </c>
      <c r="C367" s="37" t="n">
        <v>365</v>
      </c>
      <c r="D367" s="38" t="n">
        <v>46291</v>
      </c>
      <c r="E367" s="37" t="s">
        <v>229</v>
      </c>
      <c r="F367" s="38" t="n">
        <v>46273</v>
      </c>
      <c r="G367" s="37" t="n">
        <v>80</v>
      </c>
    </row>
    <row r="368" customFormat="false" ht="15" hidden="false" customHeight="false" outlineLevel="0" collapsed="false">
      <c r="A368" s="37" t="s">
        <v>578</v>
      </c>
      <c r="B368" s="37" t="s">
        <v>235</v>
      </c>
      <c r="C368" s="37" t="n">
        <v>365</v>
      </c>
      <c r="D368" s="38" t="n">
        <v>46214</v>
      </c>
      <c r="E368" s="37" t="s">
        <v>229</v>
      </c>
      <c r="F368" s="38" t="n">
        <v>46203</v>
      </c>
      <c r="G368" s="37" t="n">
        <v>90</v>
      </c>
    </row>
    <row r="369" customFormat="false" ht="15" hidden="false" customHeight="false" outlineLevel="0" collapsed="false">
      <c r="A369" s="37" t="s">
        <v>578</v>
      </c>
      <c r="B369" s="37" t="s">
        <v>236</v>
      </c>
      <c r="C369" s="37" t="n">
        <v>365</v>
      </c>
      <c r="D369" s="38" t="n">
        <v>46353</v>
      </c>
      <c r="E369" s="37" t="s">
        <v>229</v>
      </c>
      <c r="F369" s="38" t="n">
        <v>46337</v>
      </c>
      <c r="G369" s="37" t="n">
        <v>83</v>
      </c>
    </row>
    <row r="370" customFormat="false" ht="15" hidden="false" customHeight="false" outlineLevel="0" collapsed="false">
      <c r="A370" s="37" t="s">
        <v>578</v>
      </c>
      <c r="B370" s="37" t="s">
        <v>237</v>
      </c>
      <c r="C370" s="37" t="n">
        <v>365</v>
      </c>
      <c r="D370" s="38" t="n">
        <v>46127</v>
      </c>
      <c r="E370" s="37" t="s">
        <v>229</v>
      </c>
      <c r="F370" s="38" t="n">
        <v>46113</v>
      </c>
      <c r="G370" s="37" t="n">
        <v>94</v>
      </c>
    </row>
    <row r="371" customFormat="false" ht="15" hidden="false" customHeight="false" outlineLevel="0" collapsed="false">
      <c r="A371" s="37" t="s">
        <v>578</v>
      </c>
      <c r="B371" s="37" t="s">
        <v>238</v>
      </c>
      <c r="C371" s="37" t="n">
        <v>180</v>
      </c>
      <c r="D371" s="38" t="n">
        <v>46179</v>
      </c>
      <c r="E371" s="37" t="s">
        <v>229</v>
      </c>
      <c r="F371" s="38" t="n">
        <v>46178</v>
      </c>
      <c r="G371" s="37" t="n">
        <v>78</v>
      </c>
    </row>
    <row r="372" customFormat="false" ht="15" hidden="false" customHeight="false" outlineLevel="0" collapsed="false">
      <c r="A372" s="37" t="s">
        <v>578</v>
      </c>
      <c r="B372" s="37" t="s">
        <v>239</v>
      </c>
      <c r="C372" s="37" t="n">
        <v>730</v>
      </c>
      <c r="D372" s="38" t="n">
        <v>46102</v>
      </c>
      <c r="E372" s="37" t="s">
        <v>229</v>
      </c>
      <c r="F372" s="38" t="n">
        <v>46070</v>
      </c>
      <c r="G372" s="37" t="n">
        <v>80</v>
      </c>
    </row>
    <row r="373" customFormat="false" ht="15" hidden="false" customHeight="false" outlineLevel="0" collapsed="false">
      <c r="A373" s="37" t="s">
        <v>578</v>
      </c>
      <c r="B373" s="37" t="s">
        <v>240</v>
      </c>
      <c r="C373" s="37" t="n">
        <v>365</v>
      </c>
      <c r="D373" s="38" t="n">
        <v>46281</v>
      </c>
      <c r="E373" s="37" t="s">
        <v>229</v>
      </c>
      <c r="F373" s="38" t="n">
        <v>46249</v>
      </c>
      <c r="G373" s="37" t="n">
        <v>78</v>
      </c>
    </row>
    <row r="374" customFormat="false" ht="15" hidden="false" customHeight="false" outlineLevel="0" collapsed="false">
      <c r="A374" s="37" t="s">
        <v>579</v>
      </c>
      <c r="B374" s="37" t="s">
        <v>235</v>
      </c>
      <c r="C374" s="37" t="n">
        <v>365</v>
      </c>
      <c r="D374" s="38" t="n">
        <v>46292</v>
      </c>
      <c r="E374" s="37" t="s">
        <v>229</v>
      </c>
      <c r="F374" s="38" t="n">
        <v>46253</v>
      </c>
      <c r="G374" s="37" t="n">
        <v>77</v>
      </c>
    </row>
    <row r="375" customFormat="false" ht="15" hidden="false" customHeight="false" outlineLevel="0" collapsed="false">
      <c r="A375" s="37" t="s">
        <v>579</v>
      </c>
      <c r="B375" s="37" t="s">
        <v>236</v>
      </c>
      <c r="C375" s="37" t="n">
        <v>365</v>
      </c>
      <c r="D375" s="38" t="n">
        <v>46337</v>
      </c>
      <c r="E375" s="37" t="s">
        <v>229</v>
      </c>
      <c r="F375" s="38" t="n">
        <v>46321</v>
      </c>
      <c r="G375" s="37" t="n">
        <v>83</v>
      </c>
    </row>
    <row r="376" customFormat="false" ht="15" hidden="false" customHeight="false" outlineLevel="0" collapsed="false">
      <c r="A376" s="37" t="s">
        <v>579</v>
      </c>
      <c r="B376" s="37" t="s">
        <v>237</v>
      </c>
      <c r="C376" s="37" t="n">
        <v>365</v>
      </c>
      <c r="D376" s="38" t="n">
        <v>46096</v>
      </c>
      <c r="E376" s="37" t="s">
        <v>229</v>
      </c>
      <c r="F376" s="38" t="n">
        <v>46084</v>
      </c>
      <c r="G376" s="37" t="n">
        <v>99</v>
      </c>
    </row>
    <row r="377" customFormat="false" ht="15" hidden="false" customHeight="false" outlineLevel="0" collapsed="false">
      <c r="A377" s="37" t="s">
        <v>579</v>
      </c>
      <c r="B377" s="37" t="s">
        <v>238</v>
      </c>
      <c r="C377" s="37" t="n">
        <v>180</v>
      </c>
      <c r="D377" s="38" t="n">
        <v>46192</v>
      </c>
      <c r="E377" s="37" t="s">
        <v>229</v>
      </c>
      <c r="F377" s="38" t="n">
        <v>46179</v>
      </c>
      <c r="G377" s="37" t="n">
        <v>84</v>
      </c>
    </row>
    <row r="378" customFormat="false" ht="15" hidden="false" customHeight="false" outlineLevel="0" collapsed="false">
      <c r="A378" s="37" t="s">
        <v>579</v>
      </c>
      <c r="B378" s="37" t="s">
        <v>239</v>
      </c>
      <c r="C378" s="37" t="n">
        <v>730</v>
      </c>
      <c r="D378" s="38" t="n">
        <v>46280</v>
      </c>
      <c r="E378" s="37" t="s">
        <v>232</v>
      </c>
      <c r="F378" s="38"/>
      <c r="G378" s="37"/>
    </row>
    <row r="379" customFormat="false" ht="15" hidden="false" customHeight="false" outlineLevel="0" collapsed="false">
      <c r="A379" s="37" t="s">
        <v>579</v>
      </c>
      <c r="B379" s="37" t="s">
        <v>240</v>
      </c>
      <c r="C379" s="37" t="n">
        <v>365</v>
      </c>
      <c r="D379" s="38" t="n">
        <v>46329</v>
      </c>
      <c r="E379" s="37" t="s">
        <v>229</v>
      </c>
      <c r="F379" s="38" t="n">
        <v>46319</v>
      </c>
      <c r="G379" s="37" t="n">
        <v>94</v>
      </c>
    </row>
    <row r="380" customFormat="false" ht="15" hidden="false" customHeight="false" outlineLevel="0" collapsed="false">
      <c r="A380" s="37" t="s">
        <v>583</v>
      </c>
      <c r="B380" s="37" t="s">
        <v>235</v>
      </c>
      <c r="C380" s="37" t="n">
        <v>365</v>
      </c>
      <c r="D380" s="38" t="n">
        <v>46358</v>
      </c>
      <c r="E380" s="37" t="s">
        <v>229</v>
      </c>
      <c r="F380" s="38" t="n">
        <v>46324</v>
      </c>
      <c r="G380" s="37" t="n">
        <v>67</v>
      </c>
    </row>
    <row r="381" customFormat="false" ht="15" hidden="false" customHeight="false" outlineLevel="0" collapsed="false">
      <c r="A381" s="37" t="s">
        <v>583</v>
      </c>
      <c r="B381" s="37" t="s">
        <v>236</v>
      </c>
      <c r="C381" s="37" t="n">
        <v>365</v>
      </c>
      <c r="D381" s="38" t="n">
        <v>46119</v>
      </c>
      <c r="E381" s="37" t="s">
        <v>229</v>
      </c>
      <c r="F381" s="38" t="n">
        <v>46110</v>
      </c>
      <c r="G381" s="37" t="n">
        <v>99</v>
      </c>
    </row>
    <row r="382" customFormat="false" ht="15" hidden="false" customHeight="false" outlineLevel="0" collapsed="false">
      <c r="A382" s="37" t="s">
        <v>583</v>
      </c>
      <c r="B382" s="37" t="s">
        <v>237</v>
      </c>
      <c r="C382" s="37" t="n">
        <v>365</v>
      </c>
      <c r="D382" s="38" t="n">
        <v>46144</v>
      </c>
      <c r="E382" s="37" t="s">
        <v>229</v>
      </c>
      <c r="F382" s="38" t="n">
        <v>46111</v>
      </c>
      <c r="G382" s="37" t="n">
        <v>83</v>
      </c>
    </row>
    <row r="383" customFormat="false" ht="15" hidden="false" customHeight="false" outlineLevel="0" collapsed="false">
      <c r="A383" s="37" t="s">
        <v>583</v>
      </c>
      <c r="B383" s="37" t="s">
        <v>238</v>
      </c>
      <c r="C383" s="37" t="n">
        <v>180</v>
      </c>
      <c r="D383" s="38" t="n">
        <v>46127</v>
      </c>
      <c r="E383" s="37" t="s">
        <v>229</v>
      </c>
      <c r="F383" s="38" t="n">
        <v>46095</v>
      </c>
      <c r="G383" s="37" t="n">
        <v>93</v>
      </c>
    </row>
    <row r="384" customFormat="false" ht="15" hidden="false" customHeight="false" outlineLevel="0" collapsed="false">
      <c r="A384" s="37" t="s">
        <v>583</v>
      </c>
      <c r="B384" s="37" t="s">
        <v>239</v>
      </c>
      <c r="C384" s="37" t="n">
        <v>730</v>
      </c>
      <c r="D384" s="38" t="n">
        <v>46155</v>
      </c>
      <c r="E384" s="37" t="s">
        <v>229</v>
      </c>
      <c r="F384" s="38" t="n">
        <v>46129</v>
      </c>
      <c r="G384" s="37" t="n">
        <v>95</v>
      </c>
    </row>
    <row r="385" customFormat="false" ht="15" hidden="false" customHeight="false" outlineLevel="0" collapsed="false">
      <c r="A385" s="37" t="s">
        <v>583</v>
      </c>
      <c r="B385" s="37" t="s">
        <v>240</v>
      </c>
      <c r="C385" s="37" t="n">
        <v>365</v>
      </c>
      <c r="D385" s="38" t="n">
        <v>46114</v>
      </c>
      <c r="E385" s="37" t="s">
        <v>232</v>
      </c>
      <c r="F385" s="38"/>
      <c r="G385" s="37"/>
    </row>
    <row r="386" customFormat="false" ht="15" hidden="false" customHeight="false" outlineLevel="0" collapsed="false">
      <c r="A386" s="37" t="s">
        <v>585</v>
      </c>
      <c r="B386" s="37" t="s">
        <v>235</v>
      </c>
      <c r="C386" s="37" t="n">
        <v>365</v>
      </c>
      <c r="D386" s="38" t="n">
        <v>46295</v>
      </c>
      <c r="E386" s="37" t="s">
        <v>230</v>
      </c>
      <c r="F386" s="38"/>
      <c r="G386" s="37"/>
    </row>
    <row r="387" customFormat="false" ht="15" hidden="false" customHeight="false" outlineLevel="0" collapsed="false">
      <c r="A387" s="37" t="s">
        <v>585</v>
      </c>
      <c r="B387" s="37" t="s">
        <v>236</v>
      </c>
      <c r="C387" s="37" t="n">
        <v>365</v>
      </c>
      <c r="D387" s="38" t="n">
        <v>46377</v>
      </c>
      <c r="E387" s="37" t="s">
        <v>232</v>
      </c>
      <c r="F387" s="38"/>
      <c r="G387" s="37"/>
    </row>
    <row r="388" customFormat="false" ht="15" hidden="false" customHeight="false" outlineLevel="0" collapsed="false">
      <c r="A388" s="37" t="s">
        <v>585</v>
      </c>
      <c r="B388" s="37" t="s">
        <v>237</v>
      </c>
      <c r="C388" s="37" t="n">
        <v>365</v>
      </c>
      <c r="D388" s="38" t="n">
        <v>46245</v>
      </c>
      <c r="E388" s="37" t="s">
        <v>230</v>
      </c>
      <c r="F388" s="38"/>
      <c r="G388" s="37"/>
    </row>
    <row r="389" customFormat="false" ht="15" hidden="false" customHeight="false" outlineLevel="0" collapsed="false">
      <c r="A389" s="37" t="s">
        <v>585</v>
      </c>
      <c r="B389" s="37" t="s">
        <v>238</v>
      </c>
      <c r="C389" s="37" t="n">
        <v>180</v>
      </c>
      <c r="D389" s="38" t="n">
        <v>46240</v>
      </c>
      <c r="E389" s="37" t="s">
        <v>229</v>
      </c>
      <c r="F389" s="38" t="n">
        <v>46207</v>
      </c>
      <c r="G389" s="37" t="n">
        <v>73</v>
      </c>
    </row>
    <row r="390" customFormat="false" ht="15" hidden="false" customHeight="false" outlineLevel="0" collapsed="false">
      <c r="A390" s="37" t="s">
        <v>585</v>
      </c>
      <c r="B390" s="37" t="s">
        <v>239</v>
      </c>
      <c r="C390" s="37" t="n">
        <v>730</v>
      </c>
      <c r="D390" s="38" t="n">
        <v>46244</v>
      </c>
      <c r="E390" s="37" t="s">
        <v>232</v>
      </c>
      <c r="F390" s="38"/>
      <c r="G390" s="37"/>
    </row>
    <row r="391" customFormat="false" ht="15" hidden="false" customHeight="false" outlineLevel="0" collapsed="false">
      <c r="A391" s="37" t="s">
        <v>585</v>
      </c>
      <c r="B391" s="37" t="s">
        <v>240</v>
      </c>
      <c r="C391" s="37" t="n">
        <v>365</v>
      </c>
      <c r="D391" s="38" t="n">
        <v>46381</v>
      </c>
      <c r="E391" s="37" t="s">
        <v>229</v>
      </c>
      <c r="F391" s="38" t="n">
        <v>46348</v>
      </c>
      <c r="G391" s="37" t="n">
        <v>95</v>
      </c>
    </row>
    <row r="392" customFormat="false" ht="15" hidden="false" customHeight="false" outlineLevel="0" collapsed="false">
      <c r="A392" s="37" t="s">
        <v>587</v>
      </c>
      <c r="B392" s="37" t="s">
        <v>235</v>
      </c>
      <c r="C392" s="37" t="n">
        <v>365</v>
      </c>
      <c r="D392" s="38" t="n">
        <v>46338</v>
      </c>
      <c r="E392" s="37" t="s">
        <v>229</v>
      </c>
      <c r="F392" s="38" t="n">
        <v>46324</v>
      </c>
      <c r="G392" s="37" t="n">
        <v>99</v>
      </c>
    </row>
    <row r="393" customFormat="false" ht="15" hidden="false" customHeight="false" outlineLevel="0" collapsed="false">
      <c r="A393" s="37" t="s">
        <v>587</v>
      </c>
      <c r="B393" s="37" t="s">
        <v>236</v>
      </c>
      <c r="C393" s="37" t="n">
        <v>365</v>
      </c>
      <c r="D393" s="38" t="n">
        <v>46222</v>
      </c>
      <c r="E393" s="37" t="s">
        <v>229</v>
      </c>
      <c r="F393" s="38" t="n">
        <v>46187</v>
      </c>
      <c r="G393" s="37" t="n">
        <v>88</v>
      </c>
    </row>
    <row r="394" customFormat="false" ht="15" hidden="false" customHeight="false" outlineLevel="0" collapsed="false">
      <c r="A394" s="37" t="s">
        <v>587</v>
      </c>
      <c r="B394" s="37" t="s">
        <v>237</v>
      </c>
      <c r="C394" s="37" t="n">
        <v>365</v>
      </c>
      <c r="D394" s="38" t="n">
        <v>46179</v>
      </c>
      <c r="E394" s="37" t="s">
        <v>229</v>
      </c>
      <c r="F394" s="38" t="n">
        <v>46162</v>
      </c>
      <c r="G394" s="37" t="n">
        <v>63</v>
      </c>
    </row>
    <row r="395" customFormat="false" ht="15" hidden="false" customHeight="false" outlineLevel="0" collapsed="false">
      <c r="A395" s="37" t="s">
        <v>587</v>
      </c>
      <c r="B395" s="37" t="s">
        <v>238</v>
      </c>
      <c r="C395" s="37" t="n">
        <v>180</v>
      </c>
      <c r="D395" s="38" t="n">
        <v>46202</v>
      </c>
      <c r="E395" s="37" t="s">
        <v>229</v>
      </c>
      <c r="F395" s="38" t="n">
        <v>46184</v>
      </c>
      <c r="G395" s="37" t="n">
        <v>96</v>
      </c>
    </row>
    <row r="396" customFormat="false" ht="15" hidden="false" customHeight="false" outlineLevel="0" collapsed="false">
      <c r="A396" s="37" t="s">
        <v>587</v>
      </c>
      <c r="B396" s="37" t="s">
        <v>239</v>
      </c>
      <c r="C396" s="37" t="n">
        <v>730</v>
      </c>
      <c r="D396" s="38" t="n">
        <v>46176</v>
      </c>
      <c r="E396" s="37" t="s">
        <v>232</v>
      </c>
      <c r="F396" s="38"/>
      <c r="G396" s="37"/>
    </row>
    <row r="397" customFormat="false" ht="15" hidden="false" customHeight="false" outlineLevel="0" collapsed="false">
      <c r="A397" s="37" t="s">
        <v>587</v>
      </c>
      <c r="B397" s="37" t="s">
        <v>240</v>
      </c>
      <c r="C397" s="37" t="n">
        <v>365</v>
      </c>
      <c r="D397" s="38" t="n">
        <v>46165</v>
      </c>
      <c r="E397" s="37" t="s">
        <v>229</v>
      </c>
      <c r="F397" s="38" t="n">
        <v>46143</v>
      </c>
      <c r="G397" s="37" t="n">
        <v>81</v>
      </c>
    </row>
    <row r="398" customFormat="false" ht="15" hidden="false" customHeight="false" outlineLevel="0" collapsed="false">
      <c r="A398" s="37" t="s">
        <v>588</v>
      </c>
      <c r="B398" s="37" t="s">
        <v>235</v>
      </c>
      <c r="C398" s="37" t="n">
        <v>365</v>
      </c>
      <c r="D398" s="38" t="n">
        <v>46315</v>
      </c>
      <c r="E398" s="37" t="s">
        <v>229</v>
      </c>
      <c r="F398" s="38" t="n">
        <v>46300</v>
      </c>
      <c r="G398" s="37" t="n">
        <v>62</v>
      </c>
    </row>
    <row r="399" customFormat="false" ht="15" hidden="false" customHeight="false" outlineLevel="0" collapsed="false">
      <c r="A399" s="37" t="s">
        <v>588</v>
      </c>
      <c r="B399" s="37" t="s">
        <v>236</v>
      </c>
      <c r="C399" s="37" t="n">
        <v>365</v>
      </c>
      <c r="D399" s="38" t="n">
        <v>46104</v>
      </c>
      <c r="E399" s="37" t="s">
        <v>229</v>
      </c>
      <c r="F399" s="38" t="n">
        <v>46090</v>
      </c>
      <c r="G399" s="37" t="n">
        <v>85</v>
      </c>
    </row>
    <row r="400" customFormat="false" ht="15" hidden="false" customHeight="false" outlineLevel="0" collapsed="false">
      <c r="A400" s="37" t="s">
        <v>588</v>
      </c>
      <c r="B400" s="37" t="s">
        <v>237</v>
      </c>
      <c r="C400" s="37" t="n">
        <v>365</v>
      </c>
      <c r="D400" s="38" t="n">
        <v>46254</v>
      </c>
      <c r="E400" s="37" t="s">
        <v>231</v>
      </c>
      <c r="F400" s="38"/>
      <c r="G400" s="37"/>
    </row>
    <row r="401" customFormat="false" ht="15" hidden="false" customHeight="false" outlineLevel="0" collapsed="false">
      <c r="A401" s="37" t="s">
        <v>588</v>
      </c>
      <c r="B401" s="37" t="s">
        <v>238</v>
      </c>
      <c r="C401" s="37" t="n">
        <v>180</v>
      </c>
      <c r="D401" s="38" t="n">
        <v>46370</v>
      </c>
      <c r="E401" s="37" t="s">
        <v>232</v>
      </c>
      <c r="F401" s="38"/>
      <c r="G401" s="37"/>
    </row>
    <row r="402" customFormat="false" ht="15" hidden="false" customHeight="false" outlineLevel="0" collapsed="false">
      <c r="A402" s="37" t="s">
        <v>588</v>
      </c>
      <c r="B402" s="37" t="s">
        <v>239</v>
      </c>
      <c r="C402" s="37" t="n">
        <v>730</v>
      </c>
      <c r="D402" s="38" t="n">
        <v>46378</v>
      </c>
      <c r="E402" s="37" t="s">
        <v>229</v>
      </c>
      <c r="F402" s="38" t="n">
        <v>46371</v>
      </c>
      <c r="G402" s="37" t="n">
        <v>73</v>
      </c>
    </row>
    <row r="403" customFormat="false" ht="15" hidden="false" customHeight="false" outlineLevel="0" collapsed="false">
      <c r="A403" s="37" t="s">
        <v>588</v>
      </c>
      <c r="B403" s="37" t="s">
        <v>240</v>
      </c>
      <c r="C403" s="37" t="n">
        <v>365</v>
      </c>
      <c r="D403" s="38" t="n">
        <v>46132</v>
      </c>
      <c r="E403" s="37" t="s">
        <v>229</v>
      </c>
      <c r="F403" s="38" t="n">
        <v>46111</v>
      </c>
      <c r="G403" s="37" t="n">
        <v>79</v>
      </c>
    </row>
    <row r="404" customFormat="false" ht="15" hidden="false" customHeight="false" outlineLevel="0" collapsed="false">
      <c r="A404" s="37" t="s">
        <v>592</v>
      </c>
      <c r="B404" s="37" t="s">
        <v>235</v>
      </c>
      <c r="C404" s="37" t="n">
        <v>365</v>
      </c>
      <c r="D404" s="38" t="n">
        <v>46316</v>
      </c>
      <c r="E404" s="37" t="s">
        <v>229</v>
      </c>
      <c r="F404" s="38" t="n">
        <v>46283</v>
      </c>
      <c r="G404" s="37" t="n">
        <v>87</v>
      </c>
    </row>
    <row r="405" customFormat="false" ht="15" hidden="false" customHeight="false" outlineLevel="0" collapsed="false">
      <c r="A405" s="37" t="s">
        <v>592</v>
      </c>
      <c r="B405" s="37" t="s">
        <v>236</v>
      </c>
      <c r="C405" s="37" t="n">
        <v>365</v>
      </c>
      <c r="D405" s="38" t="n">
        <v>46272</v>
      </c>
      <c r="E405" s="37" t="s">
        <v>229</v>
      </c>
      <c r="F405" s="38" t="n">
        <v>46251</v>
      </c>
      <c r="G405" s="37" t="n">
        <v>68</v>
      </c>
    </row>
    <row r="406" customFormat="false" ht="15" hidden="false" customHeight="false" outlineLevel="0" collapsed="false">
      <c r="A406" s="37" t="s">
        <v>592</v>
      </c>
      <c r="B406" s="37" t="s">
        <v>237</v>
      </c>
      <c r="C406" s="37" t="n">
        <v>365</v>
      </c>
      <c r="D406" s="38" t="n">
        <v>46339</v>
      </c>
      <c r="E406" s="37" t="s">
        <v>229</v>
      </c>
      <c r="F406" s="38" t="n">
        <v>46338</v>
      </c>
      <c r="G406" s="37" t="n">
        <v>98</v>
      </c>
    </row>
    <row r="407" customFormat="false" ht="15" hidden="false" customHeight="false" outlineLevel="0" collapsed="false">
      <c r="A407" s="37" t="s">
        <v>592</v>
      </c>
      <c r="B407" s="37" t="s">
        <v>238</v>
      </c>
      <c r="C407" s="37" t="n">
        <v>180</v>
      </c>
      <c r="D407" s="38" t="n">
        <v>46281</v>
      </c>
      <c r="E407" s="37" t="s">
        <v>229</v>
      </c>
      <c r="F407" s="38" t="n">
        <v>46258</v>
      </c>
      <c r="G407" s="37" t="n">
        <v>78</v>
      </c>
    </row>
    <row r="408" customFormat="false" ht="15" hidden="false" customHeight="false" outlineLevel="0" collapsed="false">
      <c r="A408" s="37" t="s">
        <v>592</v>
      </c>
      <c r="B408" s="37" t="s">
        <v>239</v>
      </c>
      <c r="C408" s="37" t="n">
        <v>730</v>
      </c>
      <c r="D408" s="38" t="n">
        <v>46219</v>
      </c>
      <c r="E408" s="37" t="s">
        <v>229</v>
      </c>
      <c r="F408" s="38" t="n">
        <v>46215</v>
      </c>
      <c r="G408" s="37" t="n">
        <v>89</v>
      </c>
    </row>
    <row r="409" customFormat="false" ht="15" hidden="false" customHeight="false" outlineLevel="0" collapsed="false">
      <c r="A409" s="37" t="s">
        <v>592</v>
      </c>
      <c r="B409" s="37" t="s">
        <v>240</v>
      </c>
      <c r="C409" s="37" t="n">
        <v>365</v>
      </c>
      <c r="D409" s="38" t="n">
        <v>46276</v>
      </c>
      <c r="E409" s="37" t="s">
        <v>231</v>
      </c>
      <c r="F409" s="38"/>
      <c r="G409" s="37"/>
    </row>
    <row r="410" customFormat="false" ht="15" hidden="false" customHeight="false" outlineLevel="0" collapsed="false">
      <c r="A410" s="37" t="s">
        <v>595</v>
      </c>
      <c r="B410" s="37" t="s">
        <v>235</v>
      </c>
      <c r="C410" s="37" t="n">
        <v>365</v>
      </c>
      <c r="D410" s="38" t="n">
        <v>46214</v>
      </c>
      <c r="E410" s="37" t="s">
        <v>229</v>
      </c>
      <c r="F410" s="38" t="n">
        <v>46199</v>
      </c>
      <c r="G410" s="37" t="n">
        <v>81</v>
      </c>
    </row>
    <row r="411" customFormat="false" ht="15" hidden="false" customHeight="false" outlineLevel="0" collapsed="false">
      <c r="A411" s="37" t="s">
        <v>595</v>
      </c>
      <c r="B411" s="37" t="s">
        <v>236</v>
      </c>
      <c r="C411" s="37" t="n">
        <v>365</v>
      </c>
      <c r="D411" s="38" t="n">
        <v>46248</v>
      </c>
      <c r="E411" s="37" t="s">
        <v>229</v>
      </c>
      <c r="F411" s="38" t="n">
        <v>46210</v>
      </c>
      <c r="G411" s="37" t="n">
        <v>76</v>
      </c>
    </row>
    <row r="412" customFormat="false" ht="15" hidden="false" customHeight="false" outlineLevel="0" collapsed="false">
      <c r="A412" s="37" t="s">
        <v>595</v>
      </c>
      <c r="B412" s="37" t="s">
        <v>237</v>
      </c>
      <c r="C412" s="37" t="n">
        <v>365</v>
      </c>
      <c r="D412" s="38" t="n">
        <v>46303</v>
      </c>
      <c r="E412" s="37" t="s">
        <v>229</v>
      </c>
      <c r="F412" s="38" t="n">
        <v>46300</v>
      </c>
      <c r="G412" s="37" t="n">
        <v>78</v>
      </c>
    </row>
    <row r="413" customFormat="false" ht="15" hidden="false" customHeight="false" outlineLevel="0" collapsed="false">
      <c r="A413" s="37" t="s">
        <v>595</v>
      </c>
      <c r="B413" s="37" t="s">
        <v>238</v>
      </c>
      <c r="C413" s="37" t="n">
        <v>180</v>
      </c>
      <c r="D413" s="38" t="n">
        <v>46118</v>
      </c>
      <c r="E413" s="37" t="s">
        <v>229</v>
      </c>
      <c r="F413" s="38" t="n">
        <v>46114</v>
      </c>
      <c r="G413" s="37" t="n">
        <v>60</v>
      </c>
    </row>
    <row r="414" customFormat="false" ht="15" hidden="false" customHeight="false" outlineLevel="0" collapsed="false">
      <c r="A414" s="37" t="s">
        <v>595</v>
      </c>
      <c r="B414" s="37" t="s">
        <v>239</v>
      </c>
      <c r="C414" s="37" t="n">
        <v>730</v>
      </c>
      <c r="D414" s="38" t="n">
        <v>46199</v>
      </c>
      <c r="E414" s="37" t="s">
        <v>232</v>
      </c>
      <c r="F414" s="38"/>
      <c r="G414" s="37"/>
    </row>
    <row r="415" customFormat="false" ht="15" hidden="false" customHeight="false" outlineLevel="0" collapsed="false">
      <c r="A415" s="37" t="s">
        <v>595</v>
      </c>
      <c r="B415" s="37" t="s">
        <v>240</v>
      </c>
      <c r="C415" s="37" t="n">
        <v>365</v>
      </c>
      <c r="D415" s="38" t="n">
        <v>46191</v>
      </c>
      <c r="E415" s="37" t="s">
        <v>229</v>
      </c>
      <c r="F415" s="38" t="n">
        <v>46159</v>
      </c>
      <c r="G415" s="37" t="n">
        <v>94</v>
      </c>
    </row>
    <row r="416" customFormat="false" ht="15" hidden="false" customHeight="false" outlineLevel="0" collapsed="false">
      <c r="A416" s="37" t="s">
        <v>599</v>
      </c>
      <c r="B416" s="37" t="s">
        <v>235</v>
      </c>
      <c r="C416" s="37" t="n">
        <v>365</v>
      </c>
      <c r="D416" s="38" t="n">
        <v>46288</v>
      </c>
      <c r="E416" s="37" t="s">
        <v>229</v>
      </c>
      <c r="F416" s="38" t="n">
        <v>46262</v>
      </c>
      <c r="G416" s="37" t="n">
        <v>73</v>
      </c>
    </row>
    <row r="417" customFormat="false" ht="15" hidden="false" customHeight="false" outlineLevel="0" collapsed="false">
      <c r="A417" s="37" t="s">
        <v>599</v>
      </c>
      <c r="B417" s="37" t="s">
        <v>236</v>
      </c>
      <c r="C417" s="37" t="n">
        <v>365</v>
      </c>
      <c r="D417" s="38" t="n">
        <v>46201</v>
      </c>
      <c r="E417" s="37" t="s">
        <v>229</v>
      </c>
      <c r="F417" s="38" t="n">
        <v>46200</v>
      </c>
      <c r="G417" s="37" t="n">
        <v>63</v>
      </c>
    </row>
    <row r="418" customFormat="false" ht="15" hidden="false" customHeight="false" outlineLevel="0" collapsed="false">
      <c r="A418" s="37" t="s">
        <v>599</v>
      </c>
      <c r="B418" s="37" t="s">
        <v>237</v>
      </c>
      <c r="C418" s="37" t="n">
        <v>365</v>
      </c>
      <c r="D418" s="38" t="n">
        <v>46172</v>
      </c>
      <c r="E418" s="37" t="s">
        <v>229</v>
      </c>
      <c r="F418" s="38" t="n">
        <v>46152</v>
      </c>
      <c r="G418" s="37" t="n">
        <v>61</v>
      </c>
    </row>
    <row r="419" customFormat="false" ht="15" hidden="false" customHeight="false" outlineLevel="0" collapsed="false">
      <c r="A419" s="37" t="s">
        <v>599</v>
      </c>
      <c r="B419" s="37" t="s">
        <v>238</v>
      </c>
      <c r="C419" s="37" t="n">
        <v>180</v>
      </c>
      <c r="D419" s="38" t="n">
        <v>46145</v>
      </c>
      <c r="E419" s="37" t="s">
        <v>229</v>
      </c>
      <c r="F419" s="38" t="n">
        <v>46137</v>
      </c>
      <c r="G419" s="37" t="n">
        <v>94</v>
      </c>
    </row>
    <row r="420" customFormat="false" ht="15" hidden="false" customHeight="false" outlineLevel="0" collapsed="false">
      <c r="A420" s="37" t="s">
        <v>599</v>
      </c>
      <c r="B420" s="37" t="s">
        <v>239</v>
      </c>
      <c r="C420" s="37" t="n">
        <v>730</v>
      </c>
      <c r="D420" s="38" t="n">
        <v>46350</v>
      </c>
      <c r="E420" s="37" t="s">
        <v>230</v>
      </c>
      <c r="F420" s="38"/>
      <c r="G420" s="37"/>
    </row>
    <row r="421" customFormat="false" ht="15" hidden="false" customHeight="false" outlineLevel="0" collapsed="false">
      <c r="A421" s="37" t="s">
        <v>599</v>
      </c>
      <c r="B421" s="37" t="s">
        <v>240</v>
      </c>
      <c r="C421" s="37" t="n">
        <v>365</v>
      </c>
      <c r="D421" s="38" t="n">
        <v>46104</v>
      </c>
      <c r="E421" s="37" t="s">
        <v>229</v>
      </c>
      <c r="F421" s="38" t="n">
        <v>46071</v>
      </c>
      <c r="G421" s="37" t="n">
        <v>92</v>
      </c>
    </row>
    <row r="422" customFormat="false" ht="15" hidden="false" customHeight="false" outlineLevel="0" collapsed="false">
      <c r="A422" s="37" t="s">
        <v>603</v>
      </c>
      <c r="B422" s="37" t="s">
        <v>235</v>
      </c>
      <c r="C422" s="37" t="n">
        <v>365</v>
      </c>
      <c r="D422" s="38" t="n">
        <v>46254</v>
      </c>
      <c r="E422" s="37" t="s">
        <v>229</v>
      </c>
      <c r="F422" s="38" t="n">
        <v>46250</v>
      </c>
      <c r="G422" s="37" t="n">
        <v>64</v>
      </c>
    </row>
    <row r="423" customFormat="false" ht="15" hidden="false" customHeight="false" outlineLevel="0" collapsed="false">
      <c r="A423" s="37" t="s">
        <v>603</v>
      </c>
      <c r="B423" s="37" t="s">
        <v>236</v>
      </c>
      <c r="C423" s="37" t="n">
        <v>365</v>
      </c>
      <c r="D423" s="38" t="n">
        <v>46237</v>
      </c>
      <c r="E423" s="37" t="s">
        <v>229</v>
      </c>
      <c r="F423" s="38" t="n">
        <v>46218</v>
      </c>
      <c r="G423" s="37" t="n">
        <v>71</v>
      </c>
    </row>
    <row r="424" customFormat="false" ht="15" hidden="false" customHeight="false" outlineLevel="0" collapsed="false">
      <c r="A424" s="37" t="s">
        <v>603</v>
      </c>
      <c r="B424" s="37" t="s">
        <v>237</v>
      </c>
      <c r="C424" s="37" t="n">
        <v>365</v>
      </c>
      <c r="D424" s="38" t="n">
        <v>46133</v>
      </c>
      <c r="E424" s="37" t="s">
        <v>229</v>
      </c>
      <c r="F424" s="38" t="n">
        <v>46106</v>
      </c>
      <c r="G424" s="37" t="n">
        <v>63</v>
      </c>
    </row>
    <row r="425" customFormat="false" ht="15" hidden="false" customHeight="false" outlineLevel="0" collapsed="false">
      <c r="A425" s="37" t="s">
        <v>603</v>
      </c>
      <c r="B425" s="37" t="s">
        <v>238</v>
      </c>
      <c r="C425" s="37" t="n">
        <v>180</v>
      </c>
      <c r="D425" s="38" t="n">
        <v>46232</v>
      </c>
      <c r="E425" s="37" t="s">
        <v>229</v>
      </c>
      <c r="F425" s="38" t="n">
        <v>46210</v>
      </c>
      <c r="G425" s="37" t="n">
        <v>62</v>
      </c>
    </row>
    <row r="426" customFormat="false" ht="15" hidden="false" customHeight="false" outlineLevel="0" collapsed="false">
      <c r="A426" s="37" t="s">
        <v>603</v>
      </c>
      <c r="B426" s="37" t="s">
        <v>239</v>
      </c>
      <c r="C426" s="37" t="n">
        <v>730</v>
      </c>
      <c r="D426" s="38" t="n">
        <v>46240</v>
      </c>
      <c r="E426" s="37" t="s">
        <v>229</v>
      </c>
      <c r="F426" s="38" t="n">
        <v>46207</v>
      </c>
      <c r="G426" s="37" t="n">
        <v>62</v>
      </c>
    </row>
    <row r="427" customFormat="false" ht="15" hidden="false" customHeight="false" outlineLevel="0" collapsed="false">
      <c r="A427" s="37" t="s">
        <v>603</v>
      </c>
      <c r="B427" s="37" t="s">
        <v>240</v>
      </c>
      <c r="C427" s="37" t="n">
        <v>365</v>
      </c>
      <c r="D427" s="38" t="n">
        <v>46349</v>
      </c>
      <c r="E427" s="37" t="s">
        <v>231</v>
      </c>
      <c r="F427" s="38"/>
      <c r="G427" s="37"/>
    </row>
    <row r="428" customFormat="false" ht="15" hidden="false" customHeight="false" outlineLevel="0" collapsed="false">
      <c r="A428" s="37" t="s">
        <v>604</v>
      </c>
      <c r="B428" s="37" t="s">
        <v>235</v>
      </c>
      <c r="C428" s="37" t="n">
        <v>365</v>
      </c>
      <c r="D428" s="38" t="n">
        <v>46244</v>
      </c>
      <c r="E428" s="37" t="s">
        <v>229</v>
      </c>
      <c r="F428" s="38" t="n">
        <v>46232</v>
      </c>
      <c r="G428" s="37" t="n">
        <v>85</v>
      </c>
    </row>
    <row r="429" customFormat="false" ht="15" hidden="false" customHeight="false" outlineLevel="0" collapsed="false">
      <c r="A429" s="37" t="s">
        <v>604</v>
      </c>
      <c r="B429" s="37" t="s">
        <v>236</v>
      </c>
      <c r="C429" s="37" t="n">
        <v>365</v>
      </c>
      <c r="D429" s="38" t="n">
        <v>46263</v>
      </c>
      <c r="E429" s="37" t="s">
        <v>232</v>
      </c>
      <c r="F429" s="38"/>
      <c r="G429" s="37"/>
    </row>
    <row r="430" customFormat="false" ht="15" hidden="false" customHeight="false" outlineLevel="0" collapsed="false">
      <c r="A430" s="37" t="s">
        <v>604</v>
      </c>
      <c r="B430" s="37" t="s">
        <v>237</v>
      </c>
      <c r="C430" s="37" t="n">
        <v>365</v>
      </c>
      <c r="D430" s="38" t="n">
        <v>46260</v>
      </c>
      <c r="E430" s="37" t="s">
        <v>229</v>
      </c>
      <c r="F430" s="38" t="n">
        <v>46247</v>
      </c>
      <c r="G430" s="37" t="n">
        <v>68</v>
      </c>
    </row>
    <row r="431" customFormat="false" ht="15" hidden="false" customHeight="false" outlineLevel="0" collapsed="false">
      <c r="A431" s="37" t="s">
        <v>604</v>
      </c>
      <c r="B431" s="37" t="s">
        <v>238</v>
      </c>
      <c r="C431" s="37" t="n">
        <v>180</v>
      </c>
      <c r="D431" s="38" t="n">
        <v>46321</v>
      </c>
      <c r="E431" s="37" t="s">
        <v>229</v>
      </c>
      <c r="F431" s="38" t="n">
        <v>46301</v>
      </c>
      <c r="G431" s="37" t="n">
        <v>88</v>
      </c>
    </row>
    <row r="432" customFormat="false" ht="15" hidden="false" customHeight="false" outlineLevel="0" collapsed="false">
      <c r="A432" s="37" t="s">
        <v>604</v>
      </c>
      <c r="B432" s="37" t="s">
        <v>239</v>
      </c>
      <c r="C432" s="37" t="n">
        <v>730</v>
      </c>
      <c r="D432" s="38" t="n">
        <v>46140</v>
      </c>
      <c r="E432" s="37" t="s">
        <v>229</v>
      </c>
      <c r="F432" s="38" t="n">
        <v>46108</v>
      </c>
      <c r="G432" s="37" t="n">
        <v>94</v>
      </c>
    </row>
    <row r="433" customFormat="false" ht="15" hidden="false" customHeight="false" outlineLevel="0" collapsed="false">
      <c r="A433" s="37" t="s">
        <v>604</v>
      </c>
      <c r="B433" s="37" t="s">
        <v>240</v>
      </c>
      <c r="C433" s="37" t="n">
        <v>365</v>
      </c>
      <c r="D433" s="38" t="n">
        <v>46179</v>
      </c>
      <c r="E433" s="37" t="s">
        <v>229</v>
      </c>
      <c r="F433" s="38" t="n">
        <v>46142</v>
      </c>
      <c r="G433" s="37" t="n">
        <v>95</v>
      </c>
    </row>
    <row r="434" customFormat="false" ht="15" hidden="false" customHeight="false" outlineLevel="0" collapsed="false">
      <c r="A434" s="37" t="s">
        <v>606</v>
      </c>
      <c r="B434" s="37" t="s">
        <v>235</v>
      </c>
      <c r="C434" s="37" t="n">
        <v>365</v>
      </c>
      <c r="D434" s="38" t="n">
        <v>46279</v>
      </c>
      <c r="E434" s="37" t="s">
        <v>229</v>
      </c>
      <c r="F434" s="38" t="n">
        <v>46258</v>
      </c>
      <c r="G434" s="37" t="n">
        <v>64</v>
      </c>
    </row>
    <row r="435" customFormat="false" ht="15" hidden="false" customHeight="false" outlineLevel="0" collapsed="false">
      <c r="A435" s="37" t="s">
        <v>606</v>
      </c>
      <c r="B435" s="37" t="s">
        <v>236</v>
      </c>
      <c r="C435" s="37" t="n">
        <v>365</v>
      </c>
      <c r="D435" s="38" t="n">
        <v>46318</v>
      </c>
      <c r="E435" s="37" t="s">
        <v>229</v>
      </c>
      <c r="F435" s="38" t="n">
        <v>46300</v>
      </c>
      <c r="G435" s="37" t="n">
        <v>82</v>
      </c>
    </row>
    <row r="436" customFormat="false" ht="15" hidden="false" customHeight="false" outlineLevel="0" collapsed="false">
      <c r="A436" s="37" t="s">
        <v>606</v>
      </c>
      <c r="B436" s="37" t="s">
        <v>237</v>
      </c>
      <c r="C436" s="37" t="n">
        <v>365</v>
      </c>
      <c r="D436" s="38" t="n">
        <v>46154</v>
      </c>
      <c r="E436" s="37" t="s">
        <v>232</v>
      </c>
      <c r="F436" s="38"/>
      <c r="G436" s="37"/>
    </row>
    <row r="437" customFormat="false" ht="15" hidden="false" customHeight="false" outlineLevel="0" collapsed="false">
      <c r="A437" s="37" t="s">
        <v>606</v>
      </c>
      <c r="B437" s="37" t="s">
        <v>238</v>
      </c>
      <c r="C437" s="37" t="n">
        <v>180</v>
      </c>
      <c r="D437" s="38" t="n">
        <v>46306</v>
      </c>
      <c r="E437" s="37" t="s">
        <v>229</v>
      </c>
      <c r="F437" s="38" t="n">
        <v>46281</v>
      </c>
      <c r="G437" s="37" t="n">
        <v>75</v>
      </c>
    </row>
    <row r="438" customFormat="false" ht="15" hidden="false" customHeight="false" outlineLevel="0" collapsed="false">
      <c r="A438" s="37" t="s">
        <v>606</v>
      </c>
      <c r="B438" s="37" t="s">
        <v>239</v>
      </c>
      <c r="C438" s="37" t="n">
        <v>730</v>
      </c>
      <c r="D438" s="38" t="n">
        <v>46107</v>
      </c>
      <c r="E438" s="37" t="s">
        <v>229</v>
      </c>
      <c r="F438" s="38" t="n">
        <v>46096</v>
      </c>
      <c r="G438" s="37" t="n">
        <v>64</v>
      </c>
    </row>
    <row r="439" customFormat="false" ht="15" hidden="false" customHeight="false" outlineLevel="0" collapsed="false">
      <c r="A439" s="37" t="s">
        <v>606</v>
      </c>
      <c r="B439" s="37" t="s">
        <v>240</v>
      </c>
      <c r="C439" s="37" t="n">
        <v>365</v>
      </c>
      <c r="D439" s="38" t="n">
        <v>46176</v>
      </c>
      <c r="E439" s="37" t="s">
        <v>229</v>
      </c>
      <c r="F439" s="38" t="n">
        <v>46168</v>
      </c>
      <c r="G439" s="37" t="n">
        <v>70</v>
      </c>
    </row>
    <row r="440" customFormat="false" ht="15" hidden="false" customHeight="false" outlineLevel="0" collapsed="false">
      <c r="A440" s="37" t="s">
        <v>608</v>
      </c>
      <c r="B440" s="37" t="s">
        <v>235</v>
      </c>
      <c r="C440" s="37" t="n">
        <v>365</v>
      </c>
      <c r="D440" s="38" t="n">
        <v>46184</v>
      </c>
      <c r="E440" s="37" t="s">
        <v>229</v>
      </c>
      <c r="F440" s="38" t="n">
        <v>46180</v>
      </c>
      <c r="G440" s="37" t="n">
        <v>86</v>
      </c>
    </row>
    <row r="441" customFormat="false" ht="15" hidden="false" customHeight="false" outlineLevel="0" collapsed="false">
      <c r="A441" s="37" t="s">
        <v>608</v>
      </c>
      <c r="B441" s="37" t="s">
        <v>236</v>
      </c>
      <c r="C441" s="37" t="n">
        <v>365</v>
      </c>
      <c r="D441" s="38" t="n">
        <v>46207</v>
      </c>
      <c r="E441" s="37" t="s">
        <v>232</v>
      </c>
      <c r="F441" s="38"/>
      <c r="G441" s="37"/>
    </row>
    <row r="442" customFormat="false" ht="15" hidden="false" customHeight="false" outlineLevel="0" collapsed="false">
      <c r="A442" s="37" t="s">
        <v>608</v>
      </c>
      <c r="B442" s="37" t="s">
        <v>237</v>
      </c>
      <c r="C442" s="37" t="n">
        <v>365</v>
      </c>
      <c r="D442" s="38" t="n">
        <v>46359</v>
      </c>
      <c r="E442" s="37" t="s">
        <v>229</v>
      </c>
      <c r="F442" s="38" t="n">
        <v>46327</v>
      </c>
      <c r="G442" s="37" t="n">
        <v>77</v>
      </c>
    </row>
    <row r="443" customFormat="false" ht="15" hidden="false" customHeight="false" outlineLevel="0" collapsed="false">
      <c r="A443" s="37" t="s">
        <v>608</v>
      </c>
      <c r="B443" s="37" t="s">
        <v>238</v>
      </c>
      <c r="C443" s="37" t="n">
        <v>180</v>
      </c>
      <c r="D443" s="38" t="n">
        <v>46122</v>
      </c>
      <c r="E443" s="37" t="s">
        <v>229</v>
      </c>
      <c r="F443" s="38" t="n">
        <v>46119</v>
      </c>
      <c r="G443" s="37" t="n">
        <v>78</v>
      </c>
    </row>
    <row r="444" customFormat="false" ht="15" hidden="false" customHeight="false" outlineLevel="0" collapsed="false">
      <c r="A444" s="37" t="s">
        <v>608</v>
      </c>
      <c r="B444" s="37" t="s">
        <v>239</v>
      </c>
      <c r="C444" s="37" t="n">
        <v>730</v>
      </c>
      <c r="D444" s="38" t="n">
        <v>46298</v>
      </c>
      <c r="E444" s="37" t="s">
        <v>232</v>
      </c>
      <c r="F444" s="38"/>
      <c r="G444" s="37"/>
    </row>
    <row r="445" customFormat="false" ht="15" hidden="false" customHeight="false" outlineLevel="0" collapsed="false">
      <c r="A445" s="37" t="s">
        <v>608</v>
      </c>
      <c r="B445" s="37" t="s">
        <v>240</v>
      </c>
      <c r="C445" s="37" t="n">
        <v>365</v>
      </c>
      <c r="D445" s="38" t="n">
        <v>46341</v>
      </c>
      <c r="E445" s="37" t="s">
        <v>230</v>
      </c>
      <c r="F445" s="38"/>
      <c r="G445" s="37"/>
    </row>
    <row r="446" customFormat="false" ht="15" hidden="false" customHeight="false" outlineLevel="0" collapsed="false">
      <c r="A446" s="37" t="s">
        <v>610</v>
      </c>
      <c r="B446" s="37" t="s">
        <v>235</v>
      </c>
      <c r="C446" s="37" t="n">
        <v>365</v>
      </c>
      <c r="D446" s="38" t="n">
        <v>46174</v>
      </c>
      <c r="E446" s="37" t="s">
        <v>229</v>
      </c>
      <c r="F446" s="38" t="n">
        <v>46152</v>
      </c>
      <c r="G446" s="37" t="n">
        <v>98</v>
      </c>
    </row>
    <row r="447" customFormat="false" ht="15" hidden="false" customHeight="false" outlineLevel="0" collapsed="false">
      <c r="A447" s="37" t="s">
        <v>610</v>
      </c>
      <c r="B447" s="37" t="s">
        <v>236</v>
      </c>
      <c r="C447" s="37" t="n">
        <v>365</v>
      </c>
      <c r="D447" s="38" t="n">
        <v>46135</v>
      </c>
      <c r="E447" s="37" t="s">
        <v>230</v>
      </c>
      <c r="F447" s="38"/>
      <c r="G447" s="37"/>
    </row>
    <row r="448" customFormat="false" ht="15" hidden="false" customHeight="false" outlineLevel="0" collapsed="false">
      <c r="A448" s="37" t="s">
        <v>610</v>
      </c>
      <c r="B448" s="37" t="s">
        <v>237</v>
      </c>
      <c r="C448" s="37" t="n">
        <v>365</v>
      </c>
      <c r="D448" s="38" t="n">
        <v>46147</v>
      </c>
      <c r="E448" s="37" t="s">
        <v>229</v>
      </c>
      <c r="F448" s="38" t="n">
        <v>46140</v>
      </c>
      <c r="G448" s="37" t="n">
        <v>71</v>
      </c>
    </row>
    <row r="449" customFormat="false" ht="15" hidden="false" customHeight="false" outlineLevel="0" collapsed="false">
      <c r="A449" s="37" t="s">
        <v>610</v>
      </c>
      <c r="B449" s="37" t="s">
        <v>238</v>
      </c>
      <c r="C449" s="37" t="n">
        <v>180</v>
      </c>
      <c r="D449" s="38" t="n">
        <v>46107</v>
      </c>
      <c r="E449" s="37" t="s">
        <v>231</v>
      </c>
      <c r="F449" s="38"/>
      <c r="G449" s="37"/>
    </row>
    <row r="450" customFormat="false" ht="15" hidden="false" customHeight="false" outlineLevel="0" collapsed="false">
      <c r="A450" s="37" t="s">
        <v>610</v>
      </c>
      <c r="B450" s="37" t="s">
        <v>239</v>
      </c>
      <c r="C450" s="37" t="n">
        <v>730</v>
      </c>
      <c r="D450" s="38" t="n">
        <v>46325</v>
      </c>
      <c r="E450" s="37" t="s">
        <v>229</v>
      </c>
      <c r="F450" s="38" t="n">
        <v>46299</v>
      </c>
      <c r="G450" s="37" t="n">
        <v>82</v>
      </c>
    </row>
    <row r="451" customFormat="false" ht="15" hidden="false" customHeight="false" outlineLevel="0" collapsed="false">
      <c r="A451" s="37" t="s">
        <v>610</v>
      </c>
      <c r="B451" s="37" t="s">
        <v>240</v>
      </c>
      <c r="C451" s="37" t="n">
        <v>365</v>
      </c>
      <c r="D451" s="38" t="n">
        <v>46222</v>
      </c>
      <c r="E451" s="37" t="s">
        <v>230</v>
      </c>
      <c r="F451" s="38"/>
      <c r="G451" s="37"/>
    </row>
    <row r="452" customFormat="false" ht="15" hidden="false" customHeight="false" outlineLevel="0" collapsed="false">
      <c r="A452" s="37" t="s">
        <v>612</v>
      </c>
      <c r="B452" s="37" t="s">
        <v>235</v>
      </c>
      <c r="C452" s="37" t="n">
        <v>365</v>
      </c>
      <c r="D452" s="38" t="n">
        <v>46224</v>
      </c>
      <c r="E452" s="37" t="s">
        <v>229</v>
      </c>
      <c r="F452" s="38" t="n">
        <v>46198</v>
      </c>
      <c r="G452" s="37" t="n">
        <v>80</v>
      </c>
    </row>
    <row r="453" customFormat="false" ht="15" hidden="false" customHeight="false" outlineLevel="0" collapsed="false">
      <c r="A453" s="37" t="s">
        <v>612</v>
      </c>
      <c r="B453" s="37" t="s">
        <v>236</v>
      </c>
      <c r="C453" s="37" t="n">
        <v>365</v>
      </c>
      <c r="D453" s="38" t="n">
        <v>46217</v>
      </c>
      <c r="E453" s="37" t="s">
        <v>229</v>
      </c>
      <c r="F453" s="38" t="n">
        <v>46181</v>
      </c>
      <c r="G453" s="37" t="n">
        <v>97</v>
      </c>
    </row>
    <row r="454" customFormat="false" ht="15" hidden="false" customHeight="false" outlineLevel="0" collapsed="false">
      <c r="A454" s="37" t="s">
        <v>612</v>
      </c>
      <c r="B454" s="37" t="s">
        <v>237</v>
      </c>
      <c r="C454" s="37" t="n">
        <v>365</v>
      </c>
      <c r="D454" s="38" t="n">
        <v>46192</v>
      </c>
      <c r="E454" s="37" t="s">
        <v>229</v>
      </c>
      <c r="F454" s="38" t="n">
        <v>46158</v>
      </c>
      <c r="G454" s="37" t="n">
        <v>87</v>
      </c>
    </row>
    <row r="455" customFormat="false" ht="15" hidden="false" customHeight="false" outlineLevel="0" collapsed="false">
      <c r="A455" s="37" t="s">
        <v>612</v>
      </c>
      <c r="B455" s="37" t="s">
        <v>238</v>
      </c>
      <c r="C455" s="37" t="n">
        <v>180</v>
      </c>
      <c r="D455" s="38" t="n">
        <v>46279</v>
      </c>
      <c r="E455" s="37" t="s">
        <v>229</v>
      </c>
      <c r="F455" s="38" t="n">
        <v>46262</v>
      </c>
      <c r="G455" s="37" t="n">
        <v>93</v>
      </c>
    </row>
    <row r="456" customFormat="false" ht="15" hidden="false" customHeight="false" outlineLevel="0" collapsed="false">
      <c r="A456" s="37" t="s">
        <v>612</v>
      </c>
      <c r="B456" s="37" t="s">
        <v>239</v>
      </c>
      <c r="C456" s="37" t="n">
        <v>730</v>
      </c>
      <c r="D456" s="38" t="n">
        <v>46288</v>
      </c>
      <c r="E456" s="37" t="s">
        <v>229</v>
      </c>
      <c r="F456" s="38" t="n">
        <v>46257</v>
      </c>
      <c r="G456" s="37" t="n">
        <v>68</v>
      </c>
    </row>
    <row r="457" customFormat="false" ht="15" hidden="false" customHeight="false" outlineLevel="0" collapsed="false">
      <c r="A457" s="37" t="s">
        <v>612</v>
      </c>
      <c r="B457" s="37" t="s">
        <v>240</v>
      </c>
      <c r="C457" s="37" t="n">
        <v>365</v>
      </c>
      <c r="D457" s="38" t="n">
        <v>46222</v>
      </c>
      <c r="E457" s="37" t="s">
        <v>229</v>
      </c>
      <c r="F457" s="38" t="n">
        <v>46207</v>
      </c>
      <c r="G457" s="37" t="n">
        <v>64</v>
      </c>
    </row>
    <row r="458" customFormat="false" ht="15" hidden="false" customHeight="false" outlineLevel="0" collapsed="false">
      <c r="A458" s="37" t="s">
        <v>614</v>
      </c>
      <c r="B458" s="37" t="s">
        <v>235</v>
      </c>
      <c r="C458" s="37" t="n">
        <v>365</v>
      </c>
      <c r="D458" s="38" t="n">
        <v>46381</v>
      </c>
      <c r="E458" s="37" t="s">
        <v>229</v>
      </c>
      <c r="F458" s="38" t="n">
        <v>46359</v>
      </c>
      <c r="G458" s="37" t="n">
        <v>97</v>
      </c>
    </row>
    <row r="459" customFormat="false" ht="15" hidden="false" customHeight="false" outlineLevel="0" collapsed="false">
      <c r="A459" s="37" t="s">
        <v>614</v>
      </c>
      <c r="B459" s="37" t="s">
        <v>236</v>
      </c>
      <c r="C459" s="37" t="n">
        <v>365</v>
      </c>
      <c r="D459" s="38" t="n">
        <v>46297</v>
      </c>
      <c r="E459" s="37" t="s">
        <v>229</v>
      </c>
      <c r="F459" s="38" t="n">
        <v>46278</v>
      </c>
      <c r="G459" s="37" t="n">
        <v>61</v>
      </c>
    </row>
    <row r="460" customFormat="false" ht="15" hidden="false" customHeight="false" outlineLevel="0" collapsed="false">
      <c r="A460" s="37" t="s">
        <v>614</v>
      </c>
      <c r="B460" s="37" t="s">
        <v>237</v>
      </c>
      <c r="C460" s="37" t="n">
        <v>365</v>
      </c>
      <c r="D460" s="38" t="n">
        <v>46309</v>
      </c>
      <c r="E460" s="37" t="s">
        <v>229</v>
      </c>
      <c r="F460" s="38" t="n">
        <v>46291</v>
      </c>
      <c r="G460" s="37" t="n">
        <v>73</v>
      </c>
    </row>
    <row r="461" customFormat="false" ht="15" hidden="false" customHeight="false" outlineLevel="0" collapsed="false">
      <c r="A461" s="37" t="s">
        <v>614</v>
      </c>
      <c r="B461" s="37" t="s">
        <v>238</v>
      </c>
      <c r="C461" s="37" t="n">
        <v>180</v>
      </c>
      <c r="D461" s="38" t="n">
        <v>46154</v>
      </c>
      <c r="E461" s="37" t="s">
        <v>229</v>
      </c>
      <c r="F461" s="38" t="n">
        <v>46147</v>
      </c>
      <c r="G461" s="37" t="n">
        <v>71</v>
      </c>
    </row>
    <row r="462" customFormat="false" ht="15" hidden="false" customHeight="false" outlineLevel="0" collapsed="false">
      <c r="A462" s="37" t="s">
        <v>614</v>
      </c>
      <c r="B462" s="37" t="s">
        <v>239</v>
      </c>
      <c r="C462" s="37" t="n">
        <v>730</v>
      </c>
      <c r="D462" s="38" t="n">
        <v>46109</v>
      </c>
      <c r="E462" s="37" t="s">
        <v>229</v>
      </c>
      <c r="F462" s="38" t="n">
        <v>46094</v>
      </c>
      <c r="G462" s="37" t="n">
        <v>66</v>
      </c>
    </row>
    <row r="463" customFormat="false" ht="15" hidden="false" customHeight="false" outlineLevel="0" collapsed="false">
      <c r="A463" s="37" t="s">
        <v>614</v>
      </c>
      <c r="B463" s="37" t="s">
        <v>240</v>
      </c>
      <c r="C463" s="37" t="n">
        <v>365</v>
      </c>
      <c r="D463" s="38" t="n">
        <v>46198</v>
      </c>
      <c r="E463" s="37" t="s">
        <v>229</v>
      </c>
      <c r="F463" s="38" t="n">
        <v>46189</v>
      </c>
      <c r="G463" s="37" t="n">
        <v>83</v>
      </c>
    </row>
    <row r="464" customFormat="false" ht="15" hidden="false" customHeight="false" outlineLevel="0" collapsed="false">
      <c r="A464" s="37" t="s">
        <v>605</v>
      </c>
      <c r="B464" s="37" t="s">
        <v>235</v>
      </c>
      <c r="C464" s="37" t="n">
        <v>365</v>
      </c>
      <c r="D464" s="38" t="n">
        <v>46164</v>
      </c>
      <c r="E464" s="37" t="s">
        <v>229</v>
      </c>
      <c r="F464" s="38" t="n">
        <v>46144</v>
      </c>
      <c r="G464" s="37" t="n">
        <v>98</v>
      </c>
    </row>
    <row r="465" customFormat="false" ht="15" hidden="false" customHeight="false" outlineLevel="0" collapsed="false">
      <c r="A465" s="37" t="s">
        <v>605</v>
      </c>
      <c r="B465" s="37" t="s">
        <v>236</v>
      </c>
      <c r="C465" s="37" t="n">
        <v>365</v>
      </c>
      <c r="D465" s="38" t="n">
        <v>46302</v>
      </c>
      <c r="E465" s="37" t="s">
        <v>229</v>
      </c>
      <c r="F465" s="38" t="n">
        <v>46294</v>
      </c>
      <c r="G465" s="37" t="n">
        <v>80</v>
      </c>
    </row>
    <row r="466" customFormat="false" ht="15" hidden="false" customHeight="false" outlineLevel="0" collapsed="false">
      <c r="A466" s="37" t="s">
        <v>605</v>
      </c>
      <c r="B466" s="37" t="s">
        <v>237</v>
      </c>
      <c r="C466" s="37" t="n">
        <v>365</v>
      </c>
      <c r="D466" s="38" t="n">
        <v>46245</v>
      </c>
      <c r="E466" s="37" t="s">
        <v>232</v>
      </c>
      <c r="F466" s="38"/>
      <c r="G466" s="37"/>
    </row>
    <row r="467" customFormat="false" ht="15" hidden="false" customHeight="false" outlineLevel="0" collapsed="false">
      <c r="A467" s="37" t="s">
        <v>605</v>
      </c>
      <c r="B467" s="37" t="s">
        <v>238</v>
      </c>
      <c r="C467" s="37" t="n">
        <v>180</v>
      </c>
      <c r="D467" s="38" t="n">
        <v>46253</v>
      </c>
      <c r="E467" s="37" t="s">
        <v>229</v>
      </c>
      <c r="F467" s="38" t="n">
        <v>46215</v>
      </c>
      <c r="G467" s="37" t="n">
        <v>70</v>
      </c>
    </row>
    <row r="468" customFormat="false" ht="15" hidden="false" customHeight="false" outlineLevel="0" collapsed="false">
      <c r="A468" s="37" t="s">
        <v>605</v>
      </c>
      <c r="B468" s="37" t="s">
        <v>239</v>
      </c>
      <c r="C468" s="37" t="n">
        <v>730</v>
      </c>
      <c r="D468" s="38" t="n">
        <v>46313</v>
      </c>
      <c r="E468" s="37" t="s">
        <v>230</v>
      </c>
      <c r="F468" s="38"/>
      <c r="G468" s="37"/>
    </row>
    <row r="469" customFormat="false" ht="15" hidden="false" customHeight="false" outlineLevel="0" collapsed="false">
      <c r="A469" s="37" t="s">
        <v>605</v>
      </c>
      <c r="B469" s="37" t="s">
        <v>240</v>
      </c>
      <c r="C469" s="37" t="n">
        <v>365</v>
      </c>
      <c r="D469" s="38" t="n">
        <v>46193</v>
      </c>
      <c r="E469" s="37" t="s">
        <v>230</v>
      </c>
      <c r="F469" s="38"/>
      <c r="G469" s="37"/>
    </row>
    <row r="470" customFormat="false" ht="15" hidden="false" customHeight="false" outlineLevel="0" collapsed="false">
      <c r="A470" s="37" t="s">
        <v>616</v>
      </c>
      <c r="B470" s="37" t="s">
        <v>235</v>
      </c>
      <c r="C470" s="37" t="n">
        <v>365</v>
      </c>
      <c r="D470" s="38" t="n">
        <v>46301</v>
      </c>
      <c r="E470" s="37" t="s">
        <v>229</v>
      </c>
      <c r="F470" s="38" t="n">
        <v>46284</v>
      </c>
      <c r="G470" s="37" t="n">
        <v>69</v>
      </c>
    </row>
    <row r="471" customFormat="false" ht="15" hidden="false" customHeight="false" outlineLevel="0" collapsed="false">
      <c r="A471" s="37" t="s">
        <v>616</v>
      </c>
      <c r="B471" s="37" t="s">
        <v>236</v>
      </c>
      <c r="C471" s="37" t="n">
        <v>365</v>
      </c>
      <c r="D471" s="38" t="n">
        <v>46174</v>
      </c>
      <c r="E471" s="37" t="s">
        <v>229</v>
      </c>
      <c r="F471" s="38" t="n">
        <v>46170</v>
      </c>
      <c r="G471" s="37" t="n">
        <v>78</v>
      </c>
    </row>
    <row r="472" customFormat="false" ht="15" hidden="false" customHeight="false" outlineLevel="0" collapsed="false">
      <c r="A472" s="37" t="s">
        <v>616</v>
      </c>
      <c r="B472" s="37" t="s">
        <v>237</v>
      </c>
      <c r="C472" s="37" t="n">
        <v>365</v>
      </c>
      <c r="D472" s="38" t="n">
        <v>46303</v>
      </c>
      <c r="E472" s="37" t="s">
        <v>229</v>
      </c>
      <c r="F472" s="38" t="n">
        <v>46290</v>
      </c>
      <c r="G472" s="37" t="n">
        <v>72</v>
      </c>
    </row>
    <row r="473" customFormat="false" ht="15" hidden="false" customHeight="false" outlineLevel="0" collapsed="false">
      <c r="A473" s="37" t="s">
        <v>616</v>
      </c>
      <c r="B473" s="37" t="s">
        <v>238</v>
      </c>
      <c r="C473" s="37" t="n">
        <v>180</v>
      </c>
      <c r="D473" s="38" t="n">
        <v>46257</v>
      </c>
      <c r="E473" s="37" t="s">
        <v>229</v>
      </c>
      <c r="F473" s="38" t="n">
        <v>46235</v>
      </c>
      <c r="G473" s="37" t="n">
        <v>83</v>
      </c>
    </row>
    <row r="474" customFormat="false" ht="15" hidden="false" customHeight="false" outlineLevel="0" collapsed="false">
      <c r="A474" s="37" t="s">
        <v>616</v>
      </c>
      <c r="B474" s="37" t="s">
        <v>239</v>
      </c>
      <c r="C474" s="37" t="n">
        <v>730</v>
      </c>
      <c r="D474" s="38" t="n">
        <v>46347</v>
      </c>
      <c r="E474" s="37" t="s">
        <v>229</v>
      </c>
      <c r="F474" s="38" t="n">
        <v>46310</v>
      </c>
      <c r="G474" s="37" t="n">
        <v>68</v>
      </c>
    </row>
    <row r="475" customFormat="false" ht="15" hidden="false" customHeight="false" outlineLevel="0" collapsed="false">
      <c r="A475" s="37" t="s">
        <v>616</v>
      </c>
      <c r="B475" s="37" t="s">
        <v>240</v>
      </c>
      <c r="C475" s="37" t="n">
        <v>365</v>
      </c>
      <c r="D475" s="38" t="n">
        <v>46145</v>
      </c>
      <c r="E475" s="37" t="s">
        <v>229</v>
      </c>
      <c r="F475" s="38" t="n">
        <v>46118</v>
      </c>
      <c r="G475" s="37" t="n">
        <v>84</v>
      </c>
    </row>
    <row r="476" customFormat="false" ht="15" hidden="false" customHeight="false" outlineLevel="0" collapsed="false">
      <c r="A476" s="37" t="s">
        <v>615</v>
      </c>
      <c r="B476" s="37" t="s">
        <v>235</v>
      </c>
      <c r="C476" s="37" t="n">
        <v>365</v>
      </c>
      <c r="D476" s="38" t="n">
        <v>46251</v>
      </c>
      <c r="E476" s="37" t="s">
        <v>229</v>
      </c>
      <c r="F476" s="38" t="n">
        <v>46217</v>
      </c>
      <c r="G476" s="37" t="n">
        <v>88</v>
      </c>
    </row>
    <row r="477" customFormat="false" ht="15" hidden="false" customHeight="false" outlineLevel="0" collapsed="false">
      <c r="A477" s="37" t="s">
        <v>615</v>
      </c>
      <c r="B477" s="37" t="s">
        <v>236</v>
      </c>
      <c r="C477" s="37" t="n">
        <v>365</v>
      </c>
      <c r="D477" s="38" t="n">
        <v>46198</v>
      </c>
      <c r="E477" s="37" t="s">
        <v>230</v>
      </c>
      <c r="F477" s="38"/>
      <c r="G477" s="37"/>
    </row>
    <row r="478" customFormat="false" ht="15" hidden="false" customHeight="false" outlineLevel="0" collapsed="false">
      <c r="A478" s="37" t="s">
        <v>615</v>
      </c>
      <c r="B478" s="37" t="s">
        <v>237</v>
      </c>
      <c r="C478" s="37" t="n">
        <v>365</v>
      </c>
      <c r="D478" s="38" t="n">
        <v>46365</v>
      </c>
      <c r="E478" s="37" t="s">
        <v>229</v>
      </c>
      <c r="F478" s="38" t="n">
        <v>46327</v>
      </c>
      <c r="G478" s="37" t="n">
        <v>98</v>
      </c>
    </row>
    <row r="479" customFormat="false" ht="15" hidden="false" customHeight="false" outlineLevel="0" collapsed="false">
      <c r="A479" s="37" t="s">
        <v>615</v>
      </c>
      <c r="B479" s="37" t="s">
        <v>238</v>
      </c>
      <c r="C479" s="37" t="n">
        <v>180</v>
      </c>
      <c r="D479" s="38" t="n">
        <v>46334</v>
      </c>
      <c r="E479" s="37" t="s">
        <v>232</v>
      </c>
      <c r="F479" s="38"/>
      <c r="G479" s="37"/>
    </row>
    <row r="480" customFormat="false" ht="15" hidden="false" customHeight="false" outlineLevel="0" collapsed="false">
      <c r="A480" s="37" t="s">
        <v>615</v>
      </c>
      <c r="B480" s="37" t="s">
        <v>239</v>
      </c>
      <c r="C480" s="37" t="n">
        <v>730</v>
      </c>
      <c r="D480" s="38" t="n">
        <v>46367</v>
      </c>
      <c r="E480" s="37" t="s">
        <v>229</v>
      </c>
      <c r="F480" s="38" t="n">
        <v>46341</v>
      </c>
      <c r="G480" s="37" t="n">
        <v>78</v>
      </c>
    </row>
    <row r="481" customFormat="false" ht="15" hidden="false" customHeight="false" outlineLevel="0" collapsed="false">
      <c r="A481" s="37" t="s">
        <v>615</v>
      </c>
      <c r="B481" s="37" t="s">
        <v>240</v>
      </c>
      <c r="C481" s="37" t="n">
        <v>365</v>
      </c>
      <c r="D481" s="38" t="n">
        <v>46286</v>
      </c>
      <c r="E481" s="37" t="s">
        <v>229</v>
      </c>
      <c r="F481" s="38" t="n">
        <v>46272</v>
      </c>
      <c r="G481" s="37" t="n">
        <v>63</v>
      </c>
    </row>
    <row r="482" customFormat="false" ht="15" hidden="false" customHeight="false" outlineLevel="0" collapsed="false">
      <c r="A482" s="37" t="s">
        <v>622</v>
      </c>
      <c r="B482" s="37" t="s">
        <v>235</v>
      </c>
      <c r="C482" s="37" t="n">
        <v>365</v>
      </c>
      <c r="D482" s="38" t="n">
        <v>46297</v>
      </c>
      <c r="E482" s="37" t="s">
        <v>229</v>
      </c>
      <c r="F482" s="38" t="n">
        <v>46276</v>
      </c>
      <c r="G482" s="37" t="n">
        <v>83</v>
      </c>
    </row>
    <row r="483" customFormat="false" ht="15" hidden="false" customHeight="false" outlineLevel="0" collapsed="false">
      <c r="A483" s="37" t="s">
        <v>622</v>
      </c>
      <c r="B483" s="37" t="s">
        <v>236</v>
      </c>
      <c r="C483" s="37" t="n">
        <v>365</v>
      </c>
      <c r="D483" s="38" t="n">
        <v>46175</v>
      </c>
      <c r="E483" s="37" t="s">
        <v>229</v>
      </c>
      <c r="F483" s="38" t="n">
        <v>46141</v>
      </c>
      <c r="G483" s="37" t="n">
        <v>74</v>
      </c>
    </row>
    <row r="484" customFormat="false" ht="15" hidden="false" customHeight="false" outlineLevel="0" collapsed="false">
      <c r="A484" s="37" t="s">
        <v>622</v>
      </c>
      <c r="B484" s="37" t="s">
        <v>237</v>
      </c>
      <c r="C484" s="37" t="n">
        <v>365</v>
      </c>
      <c r="D484" s="38" t="n">
        <v>46329</v>
      </c>
      <c r="E484" s="37" t="s">
        <v>229</v>
      </c>
      <c r="F484" s="38" t="n">
        <v>46297</v>
      </c>
      <c r="G484" s="37" t="n">
        <v>79</v>
      </c>
    </row>
    <row r="485" customFormat="false" ht="15" hidden="false" customHeight="false" outlineLevel="0" collapsed="false">
      <c r="A485" s="37" t="s">
        <v>622</v>
      </c>
      <c r="B485" s="37" t="s">
        <v>238</v>
      </c>
      <c r="C485" s="37" t="n">
        <v>180</v>
      </c>
      <c r="D485" s="38" t="n">
        <v>46310</v>
      </c>
      <c r="E485" s="37" t="s">
        <v>231</v>
      </c>
      <c r="F485" s="38"/>
      <c r="G485" s="37"/>
    </row>
    <row r="486" customFormat="false" ht="15" hidden="false" customHeight="false" outlineLevel="0" collapsed="false">
      <c r="A486" s="37" t="s">
        <v>622</v>
      </c>
      <c r="B486" s="37" t="s">
        <v>239</v>
      </c>
      <c r="C486" s="37" t="n">
        <v>730</v>
      </c>
      <c r="D486" s="38" t="n">
        <v>46216</v>
      </c>
      <c r="E486" s="37" t="s">
        <v>229</v>
      </c>
      <c r="F486" s="38" t="n">
        <v>46206</v>
      </c>
      <c r="G486" s="37" t="n">
        <v>75</v>
      </c>
    </row>
    <row r="487" customFormat="false" ht="15" hidden="false" customHeight="false" outlineLevel="0" collapsed="false">
      <c r="A487" s="37" t="s">
        <v>622</v>
      </c>
      <c r="B487" s="37" t="s">
        <v>240</v>
      </c>
      <c r="C487" s="37" t="n">
        <v>365</v>
      </c>
      <c r="D487" s="38" t="n">
        <v>46295</v>
      </c>
      <c r="E487" s="37" t="s">
        <v>229</v>
      </c>
      <c r="F487" s="38" t="n">
        <v>46259</v>
      </c>
      <c r="G487" s="37" t="n">
        <v>65</v>
      </c>
    </row>
    <row r="488" customFormat="false" ht="15" hidden="false" customHeight="false" outlineLevel="0" collapsed="false">
      <c r="A488" s="37" t="s">
        <v>623</v>
      </c>
      <c r="B488" s="37" t="s">
        <v>235</v>
      </c>
      <c r="C488" s="37" t="n">
        <v>365</v>
      </c>
      <c r="D488" s="38" t="n">
        <v>46359</v>
      </c>
      <c r="E488" s="37" t="s">
        <v>229</v>
      </c>
      <c r="F488" s="38" t="n">
        <v>46333</v>
      </c>
      <c r="G488" s="37" t="n">
        <v>72</v>
      </c>
    </row>
    <row r="489" customFormat="false" ht="15" hidden="false" customHeight="false" outlineLevel="0" collapsed="false">
      <c r="A489" s="37" t="s">
        <v>623</v>
      </c>
      <c r="B489" s="37" t="s">
        <v>236</v>
      </c>
      <c r="C489" s="37" t="n">
        <v>365</v>
      </c>
      <c r="D489" s="38" t="n">
        <v>46326</v>
      </c>
      <c r="E489" s="37" t="s">
        <v>229</v>
      </c>
      <c r="F489" s="38" t="n">
        <v>46293</v>
      </c>
      <c r="G489" s="37" t="n">
        <v>89</v>
      </c>
    </row>
    <row r="490" customFormat="false" ht="15" hidden="false" customHeight="false" outlineLevel="0" collapsed="false">
      <c r="A490" s="37" t="s">
        <v>623</v>
      </c>
      <c r="B490" s="37" t="s">
        <v>237</v>
      </c>
      <c r="C490" s="37" t="n">
        <v>365</v>
      </c>
      <c r="D490" s="38" t="n">
        <v>46199</v>
      </c>
      <c r="E490" s="37" t="s">
        <v>229</v>
      </c>
      <c r="F490" s="38" t="n">
        <v>46166</v>
      </c>
      <c r="G490" s="37" t="n">
        <v>70</v>
      </c>
    </row>
    <row r="491" customFormat="false" ht="15" hidden="false" customHeight="false" outlineLevel="0" collapsed="false">
      <c r="A491" s="37" t="s">
        <v>623</v>
      </c>
      <c r="B491" s="37" t="s">
        <v>238</v>
      </c>
      <c r="C491" s="37" t="n">
        <v>180</v>
      </c>
      <c r="D491" s="38" t="n">
        <v>46156</v>
      </c>
      <c r="E491" s="37" t="s">
        <v>229</v>
      </c>
      <c r="F491" s="38" t="n">
        <v>46119</v>
      </c>
      <c r="G491" s="37" t="n">
        <v>82</v>
      </c>
    </row>
    <row r="492" customFormat="false" ht="15" hidden="false" customHeight="false" outlineLevel="0" collapsed="false">
      <c r="A492" s="37" t="s">
        <v>623</v>
      </c>
      <c r="B492" s="37" t="s">
        <v>239</v>
      </c>
      <c r="C492" s="37" t="n">
        <v>730</v>
      </c>
      <c r="D492" s="38" t="n">
        <v>46164</v>
      </c>
      <c r="E492" s="37" t="s">
        <v>229</v>
      </c>
      <c r="F492" s="38" t="n">
        <v>46148</v>
      </c>
      <c r="G492" s="37" t="n">
        <v>88</v>
      </c>
    </row>
    <row r="493" customFormat="false" ht="15" hidden="false" customHeight="false" outlineLevel="0" collapsed="false">
      <c r="A493" s="37" t="s">
        <v>623</v>
      </c>
      <c r="B493" s="37" t="s">
        <v>240</v>
      </c>
      <c r="C493" s="37" t="n">
        <v>365</v>
      </c>
      <c r="D493" s="38" t="n">
        <v>46290</v>
      </c>
      <c r="E493" s="37" t="s">
        <v>229</v>
      </c>
      <c r="F493" s="38" t="n">
        <v>46289</v>
      </c>
      <c r="G493" s="37" t="n">
        <v>93</v>
      </c>
    </row>
    <row r="494" customFormat="false" ht="15" hidden="false" customHeight="false" outlineLevel="0" collapsed="false">
      <c r="A494" s="37" t="s">
        <v>625</v>
      </c>
      <c r="B494" s="37" t="s">
        <v>235</v>
      </c>
      <c r="C494" s="37" t="n">
        <v>365</v>
      </c>
      <c r="D494" s="38" t="n">
        <v>46336</v>
      </c>
      <c r="E494" s="37" t="s">
        <v>229</v>
      </c>
      <c r="F494" s="38" t="n">
        <v>46302</v>
      </c>
      <c r="G494" s="37" t="n">
        <v>87</v>
      </c>
    </row>
    <row r="495" customFormat="false" ht="15" hidden="false" customHeight="false" outlineLevel="0" collapsed="false">
      <c r="A495" s="37" t="s">
        <v>625</v>
      </c>
      <c r="B495" s="37" t="s">
        <v>236</v>
      </c>
      <c r="C495" s="37" t="n">
        <v>365</v>
      </c>
      <c r="D495" s="38" t="n">
        <v>46248</v>
      </c>
      <c r="E495" s="37" t="s">
        <v>229</v>
      </c>
      <c r="F495" s="38" t="n">
        <v>46230</v>
      </c>
      <c r="G495" s="37" t="n">
        <v>61</v>
      </c>
    </row>
    <row r="496" customFormat="false" ht="15" hidden="false" customHeight="false" outlineLevel="0" collapsed="false">
      <c r="A496" s="37" t="s">
        <v>625</v>
      </c>
      <c r="B496" s="37" t="s">
        <v>237</v>
      </c>
      <c r="C496" s="37" t="n">
        <v>365</v>
      </c>
      <c r="D496" s="38" t="n">
        <v>46161</v>
      </c>
      <c r="E496" s="37" t="s">
        <v>231</v>
      </c>
      <c r="F496" s="38"/>
      <c r="G496" s="37"/>
    </row>
    <row r="497" customFormat="false" ht="15" hidden="false" customHeight="false" outlineLevel="0" collapsed="false">
      <c r="A497" s="37" t="s">
        <v>625</v>
      </c>
      <c r="B497" s="37" t="s">
        <v>238</v>
      </c>
      <c r="C497" s="37" t="n">
        <v>180</v>
      </c>
      <c r="D497" s="38" t="n">
        <v>46177</v>
      </c>
      <c r="E497" s="37" t="s">
        <v>230</v>
      </c>
      <c r="F497" s="38"/>
      <c r="G497" s="37"/>
    </row>
    <row r="498" customFormat="false" ht="15" hidden="false" customHeight="false" outlineLevel="0" collapsed="false">
      <c r="A498" s="37" t="s">
        <v>625</v>
      </c>
      <c r="B498" s="37" t="s">
        <v>239</v>
      </c>
      <c r="C498" s="37" t="n">
        <v>730</v>
      </c>
      <c r="D498" s="38" t="n">
        <v>46133</v>
      </c>
      <c r="E498" s="37" t="s">
        <v>229</v>
      </c>
      <c r="F498" s="38" t="n">
        <v>46118</v>
      </c>
      <c r="G498" s="37" t="n">
        <v>78</v>
      </c>
    </row>
    <row r="499" customFormat="false" ht="15" hidden="false" customHeight="false" outlineLevel="0" collapsed="false">
      <c r="A499" s="37" t="s">
        <v>625</v>
      </c>
      <c r="B499" s="37" t="s">
        <v>240</v>
      </c>
      <c r="C499" s="37" t="n">
        <v>365</v>
      </c>
      <c r="D499" s="38" t="n">
        <v>46358</v>
      </c>
      <c r="E499" s="37" t="s">
        <v>229</v>
      </c>
      <c r="F499" s="38" t="n">
        <v>46357</v>
      </c>
      <c r="G499" s="37" t="n">
        <v>81</v>
      </c>
    </row>
    <row r="500" customFormat="false" ht="15" hidden="false" customHeight="false" outlineLevel="0" collapsed="false">
      <c r="A500" s="37" t="s">
        <v>628</v>
      </c>
      <c r="B500" s="37" t="s">
        <v>235</v>
      </c>
      <c r="C500" s="37" t="n">
        <v>365</v>
      </c>
      <c r="D500" s="38" t="n">
        <v>46229</v>
      </c>
      <c r="E500" s="37" t="s">
        <v>229</v>
      </c>
      <c r="F500" s="38" t="n">
        <v>46222</v>
      </c>
      <c r="G500" s="37" t="n">
        <v>89</v>
      </c>
    </row>
    <row r="501" customFormat="false" ht="15" hidden="false" customHeight="false" outlineLevel="0" collapsed="false">
      <c r="A501" s="37" t="s">
        <v>628</v>
      </c>
      <c r="B501" s="37" t="s">
        <v>236</v>
      </c>
      <c r="C501" s="37" t="n">
        <v>365</v>
      </c>
      <c r="D501" s="38" t="n">
        <v>46231</v>
      </c>
      <c r="E501" s="37" t="s">
        <v>232</v>
      </c>
      <c r="F501" s="38"/>
      <c r="G501" s="37"/>
    </row>
    <row r="502" customFormat="false" ht="15" hidden="false" customHeight="false" outlineLevel="0" collapsed="false">
      <c r="A502" s="37" t="s">
        <v>628</v>
      </c>
      <c r="B502" s="37" t="s">
        <v>237</v>
      </c>
      <c r="C502" s="37" t="n">
        <v>365</v>
      </c>
      <c r="D502" s="38" t="n">
        <v>46326</v>
      </c>
      <c r="E502" s="37" t="s">
        <v>229</v>
      </c>
      <c r="F502" s="38" t="n">
        <v>46316</v>
      </c>
      <c r="G502" s="37" t="n">
        <v>98</v>
      </c>
    </row>
    <row r="503" customFormat="false" ht="15" hidden="false" customHeight="false" outlineLevel="0" collapsed="false">
      <c r="A503" s="37" t="s">
        <v>628</v>
      </c>
      <c r="B503" s="37" t="s">
        <v>238</v>
      </c>
      <c r="C503" s="37" t="n">
        <v>180</v>
      </c>
      <c r="D503" s="38" t="n">
        <v>46117</v>
      </c>
      <c r="E503" s="37" t="s">
        <v>229</v>
      </c>
      <c r="F503" s="38" t="n">
        <v>46110</v>
      </c>
      <c r="G503" s="37" t="n">
        <v>65</v>
      </c>
    </row>
    <row r="504" customFormat="false" ht="15" hidden="false" customHeight="false" outlineLevel="0" collapsed="false">
      <c r="A504" s="37" t="s">
        <v>628</v>
      </c>
      <c r="B504" s="37" t="s">
        <v>239</v>
      </c>
      <c r="C504" s="37" t="n">
        <v>730</v>
      </c>
      <c r="D504" s="38" t="n">
        <v>46333</v>
      </c>
      <c r="E504" s="37" t="s">
        <v>229</v>
      </c>
      <c r="F504" s="38" t="n">
        <v>46326</v>
      </c>
      <c r="G504" s="37" t="n">
        <v>67</v>
      </c>
    </row>
    <row r="505" customFormat="false" ht="15" hidden="false" customHeight="false" outlineLevel="0" collapsed="false">
      <c r="A505" s="37" t="s">
        <v>628</v>
      </c>
      <c r="B505" s="37" t="s">
        <v>240</v>
      </c>
      <c r="C505" s="37" t="n">
        <v>365</v>
      </c>
      <c r="D505" s="38" t="n">
        <v>46269</v>
      </c>
      <c r="E505" s="37" t="s">
        <v>232</v>
      </c>
      <c r="F505" s="38"/>
      <c r="G505" s="37"/>
    </row>
    <row r="506" customFormat="false" ht="15" hidden="false" customHeight="false" outlineLevel="0" collapsed="false">
      <c r="A506" s="37" t="s">
        <v>630</v>
      </c>
      <c r="B506" s="37" t="s">
        <v>235</v>
      </c>
      <c r="C506" s="37" t="n">
        <v>365</v>
      </c>
      <c r="D506" s="38" t="n">
        <v>46346</v>
      </c>
      <c r="E506" s="37" t="s">
        <v>229</v>
      </c>
      <c r="F506" s="38" t="n">
        <v>46343</v>
      </c>
      <c r="G506" s="37" t="n">
        <v>62</v>
      </c>
    </row>
    <row r="507" customFormat="false" ht="15" hidden="false" customHeight="false" outlineLevel="0" collapsed="false">
      <c r="A507" s="37" t="s">
        <v>630</v>
      </c>
      <c r="B507" s="37" t="s">
        <v>236</v>
      </c>
      <c r="C507" s="37" t="n">
        <v>365</v>
      </c>
      <c r="D507" s="38" t="n">
        <v>46337</v>
      </c>
      <c r="E507" s="37" t="s">
        <v>232</v>
      </c>
      <c r="F507" s="38"/>
      <c r="G507" s="37"/>
    </row>
    <row r="508" customFormat="false" ht="15" hidden="false" customHeight="false" outlineLevel="0" collapsed="false">
      <c r="A508" s="37" t="s">
        <v>630</v>
      </c>
      <c r="B508" s="37" t="s">
        <v>237</v>
      </c>
      <c r="C508" s="37" t="n">
        <v>365</v>
      </c>
      <c r="D508" s="38" t="n">
        <v>46100</v>
      </c>
      <c r="E508" s="37" t="s">
        <v>229</v>
      </c>
      <c r="F508" s="38" t="n">
        <v>46092</v>
      </c>
      <c r="G508" s="37" t="n">
        <v>66</v>
      </c>
    </row>
    <row r="509" customFormat="false" ht="15" hidden="false" customHeight="false" outlineLevel="0" collapsed="false">
      <c r="A509" s="37" t="s">
        <v>630</v>
      </c>
      <c r="B509" s="37" t="s">
        <v>238</v>
      </c>
      <c r="C509" s="37" t="n">
        <v>180</v>
      </c>
      <c r="D509" s="38" t="n">
        <v>46372</v>
      </c>
      <c r="E509" s="37" t="s">
        <v>232</v>
      </c>
      <c r="F509" s="38"/>
      <c r="G509" s="37"/>
    </row>
    <row r="510" customFormat="false" ht="15" hidden="false" customHeight="false" outlineLevel="0" collapsed="false">
      <c r="A510" s="37" t="s">
        <v>630</v>
      </c>
      <c r="B510" s="37" t="s">
        <v>239</v>
      </c>
      <c r="C510" s="37" t="n">
        <v>730</v>
      </c>
      <c r="D510" s="38" t="n">
        <v>46238</v>
      </c>
      <c r="E510" s="37" t="s">
        <v>229</v>
      </c>
      <c r="F510" s="38" t="n">
        <v>46229</v>
      </c>
      <c r="G510" s="37" t="n">
        <v>66</v>
      </c>
    </row>
    <row r="511" customFormat="false" ht="15" hidden="false" customHeight="false" outlineLevel="0" collapsed="false">
      <c r="A511" s="37" t="s">
        <v>630</v>
      </c>
      <c r="B511" s="37" t="s">
        <v>240</v>
      </c>
      <c r="C511" s="37" t="n">
        <v>365</v>
      </c>
      <c r="D511" s="38" t="n">
        <v>46353</v>
      </c>
      <c r="E511" s="37" t="s">
        <v>229</v>
      </c>
      <c r="F511" s="38" t="n">
        <v>46327</v>
      </c>
      <c r="G511" s="37" t="n">
        <v>65</v>
      </c>
    </row>
    <row r="512" customFormat="false" ht="15" hidden="false" customHeight="false" outlineLevel="0" collapsed="false">
      <c r="A512" s="37" t="s">
        <v>632</v>
      </c>
      <c r="B512" s="37" t="s">
        <v>235</v>
      </c>
      <c r="C512" s="37" t="n">
        <v>365</v>
      </c>
      <c r="D512" s="38" t="n">
        <v>46323</v>
      </c>
      <c r="E512" s="37" t="s">
        <v>232</v>
      </c>
      <c r="F512" s="38"/>
      <c r="G512" s="37"/>
    </row>
    <row r="513" customFormat="false" ht="15" hidden="false" customHeight="false" outlineLevel="0" collapsed="false">
      <c r="A513" s="37" t="s">
        <v>632</v>
      </c>
      <c r="B513" s="37" t="s">
        <v>236</v>
      </c>
      <c r="C513" s="37" t="n">
        <v>365</v>
      </c>
      <c r="D513" s="38" t="n">
        <v>46230</v>
      </c>
      <c r="E513" s="37" t="s">
        <v>229</v>
      </c>
      <c r="F513" s="38" t="n">
        <v>46204</v>
      </c>
      <c r="G513" s="37" t="n">
        <v>93</v>
      </c>
    </row>
    <row r="514" customFormat="false" ht="15" hidden="false" customHeight="false" outlineLevel="0" collapsed="false">
      <c r="A514" s="37" t="s">
        <v>632</v>
      </c>
      <c r="B514" s="37" t="s">
        <v>237</v>
      </c>
      <c r="C514" s="37" t="n">
        <v>365</v>
      </c>
      <c r="D514" s="38" t="n">
        <v>46290</v>
      </c>
      <c r="E514" s="37" t="s">
        <v>232</v>
      </c>
      <c r="F514" s="38"/>
      <c r="G514" s="37"/>
    </row>
    <row r="515" customFormat="false" ht="15" hidden="false" customHeight="false" outlineLevel="0" collapsed="false">
      <c r="A515" s="37" t="s">
        <v>632</v>
      </c>
      <c r="B515" s="37" t="s">
        <v>238</v>
      </c>
      <c r="C515" s="37" t="n">
        <v>180</v>
      </c>
      <c r="D515" s="38" t="n">
        <v>46142</v>
      </c>
      <c r="E515" s="37" t="s">
        <v>229</v>
      </c>
      <c r="F515" s="38" t="n">
        <v>46105</v>
      </c>
      <c r="G515" s="37" t="n">
        <v>76</v>
      </c>
    </row>
    <row r="516" customFormat="false" ht="15" hidden="false" customHeight="false" outlineLevel="0" collapsed="false">
      <c r="A516" s="37" t="s">
        <v>632</v>
      </c>
      <c r="B516" s="37" t="s">
        <v>239</v>
      </c>
      <c r="C516" s="37" t="n">
        <v>730</v>
      </c>
      <c r="D516" s="38" t="n">
        <v>46354</v>
      </c>
      <c r="E516" s="37" t="s">
        <v>232</v>
      </c>
      <c r="F516" s="38"/>
      <c r="G516" s="37"/>
    </row>
    <row r="517" customFormat="false" ht="15" hidden="false" customHeight="false" outlineLevel="0" collapsed="false">
      <c r="A517" s="37" t="s">
        <v>632</v>
      </c>
      <c r="B517" s="37" t="s">
        <v>240</v>
      </c>
      <c r="C517" s="37" t="n">
        <v>365</v>
      </c>
      <c r="D517" s="38" t="n">
        <v>46334</v>
      </c>
      <c r="E517" s="37" t="s">
        <v>229</v>
      </c>
      <c r="F517" s="38" t="n">
        <v>46308</v>
      </c>
      <c r="G517" s="37" t="n">
        <v>80</v>
      </c>
    </row>
    <row r="518" customFormat="false" ht="15" hidden="false" customHeight="false" outlineLevel="0" collapsed="false">
      <c r="A518" s="37" t="s">
        <v>634</v>
      </c>
      <c r="B518" s="37" t="s">
        <v>235</v>
      </c>
      <c r="C518" s="37" t="n">
        <v>365</v>
      </c>
      <c r="D518" s="38" t="n">
        <v>46361</v>
      </c>
      <c r="E518" s="37" t="s">
        <v>232</v>
      </c>
      <c r="F518" s="38"/>
      <c r="G518" s="37"/>
    </row>
    <row r="519" customFormat="false" ht="15" hidden="false" customHeight="false" outlineLevel="0" collapsed="false">
      <c r="A519" s="37" t="s">
        <v>634</v>
      </c>
      <c r="B519" s="37" t="s">
        <v>236</v>
      </c>
      <c r="C519" s="37" t="n">
        <v>365</v>
      </c>
      <c r="D519" s="38" t="n">
        <v>46379</v>
      </c>
      <c r="E519" s="37" t="s">
        <v>229</v>
      </c>
      <c r="F519" s="38" t="n">
        <v>46354</v>
      </c>
      <c r="G519" s="37" t="n">
        <v>90</v>
      </c>
    </row>
    <row r="520" customFormat="false" ht="15" hidden="false" customHeight="false" outlineLevel="0" collapsed="false">
      <c r="A520" s="37" t="s">
        <v>634</v>
      </c>
      <c r="B520" s="37" t="s">
        <v>237</v>
      </c>
      <c r="C520" s="37" t="n">
        <v>365</v>
      </c>
      <c r="D520" s="38" t="n">
        <v>46253</v>
      </c>
      <c r="E520" s="37" t="s">
        <v>229</v>
      </c>
      <c r="F520" s="38" t="n">
        <v>46216</v>
      </c>
      <c r="G520" s="37" t="n">
        <v>72</v>
      </c>
    </row>
    <row r="521" customFormat="false" ht="15" hidden="false" customHeight="false" outlineLevel="0" collapsed="false">
      <c r="A521" s="37" t="s">
        <v>634</v>
      </c>
      <c r="B521" s="37" t="s">
        <v>238</v>
      </c>
      <c r="C521" s="37" t="n">
        <v>180</v>
      </c>
      <c r="D521" s="38" t="n">
        <v>46226</v>
      </c>
      <c r="E521" s="37" t="s">
        <v>229</v>
      </c>
      <c r="F521" s="38" t="n">
        <v>46189</v>
      </c>
      <c r="G521" s="37" t="n">
        <v>90</v>
      </c>
    </row>
    <row r="522" customFormat="false" ht="15" hidden="false" customHeight="false" outlineLevel="0" collapsed="false">
      <c r="A522" s="37" t="s">
        <v>634</v>
      </c>
      <c r="B522" s="37" t="s">
        <v>239</v>
      </c>
      <c r="C522" s="37" t="n">
        <v>730</v>
      </c>
      <c r="D522" s="38" t="n">
        <v>46350</v>
      </c>
      <c r="E522" s="37" t="s">
        <v>232</v>
      </c>
      <c r="F522" s="38"/>
      <c r="G522" s="37"/>
    </row>
    <row r="523" customFormat="false" ht="15" hidden="false" customHeight="false" outlineLevel="0" collapsed="false">
      <c r="A523" s="37" t="s">
        <v>634</v>
      </c>
      <c r="B523" s="37" t="s">
        <v>240</v>
      </c>
      <c r="C523" s="37" t="n">
        <v>365</v>
      </c>
      <c r="D523" s="38" t="n">
        <v>46205</v>
      </c>
      <c r="E523" s="37" t="s">
        <v>232</v>
      </c>
      <c r="F523" s="38"/>
      <c r="G523" s="37"/>
    </row>
    <row r="524" customFormat="false" ht="15" hidden="false" customHeight="false" outlineLevel="0" collapsed="false">
      <c r="A524" s="37" t="s">
        <v>636</v>
      </c>
      <c r="B524" s="37" t="s">
        <v>235</v>
      </c>
      <c r="C524" s="37" t="n">
        <v>365</v>
      </c>
      <c r="D524" s="38" t="n">
        <v>46356</v>
      </c>
      <c r="E524" s="37" t="s">
        <v>230</v>
      </c>
      <c r="F524" s="38"/>
      <c r="G524" s="37"/>
    </row>
    <row r="525" customFormat="false" ht="15" hidden="false" customHeight="false" outlineLevel="0" collapsed="false">
      <c r="A525" s="37" t="s">
        <v>636</v>
      </c>
      <c r="B525" s="37" t="s">
        <v>236</v>
      </c>
      <c r="C525" s="37" t="n">
        <v>365</v>
      </c>
      <c r="D525" s="38" t="n">
        <v>46155</v>
      </c>
      <c r="E525" s="37" t="s">
        <v>232</v>
      </c>
      <c r="F525" s="38"/>
      <c r="G525" s="37"/>
    </row>
    <row r="526" customFormat="false" ht="15" hidden="false" customHeight="false" outlineLevel="0" collapsed="false">
      <c r="A526" s="37" t="s">
        <v>636</v>
      </c>
      <c r="B526" s="37" t="s">
        <v>237</v>
      </c>
      <c r="C526" s="37" t="n">
        <v>365</v>
      </c>
      <c r="D526" s="38" t="n">
        <v>46130</v>
      </c>
      <c r="E526" s="37" t="s">
        <v>229</v>
      </c>
      <c r="F526" s="38" t="n">
        <v>46098</v>
      </c>
      <c r="G526" s="37" t="n">
        <v>88</v>
      </c>
    </row>
    <row r="527" customFormat="false" ht="15" hidden="false" customHeight="false" outlineLevel="0" collapsed="false">
      <c r="A527" s="37" t="s">
        <v>636</v>
      </c>
      <c r="B527" s="37" t="s">
        <v>238</v>
      </c>
      <c r="C527" s="37" t="n">
        <v>180</v>
      </c>
      <c r="D527" s="38" t="n">
        <v>46188</v>
      </c>
      <c r="E527" s="37" t="s">
        <v>229</v>
      </c>
      <c r="F527" s="38" t="n">
        <v>46177</v>
      </c>
      <c r="G527" s="37" t="n">
        <v>84</v>
      </c>
    </row>
    <row r="528" customFormat="false" ht="15" hidden="false" customHeight="false" outlineLevel="0" collapsed="false">
      <c r="A528" s="37" t="s">
        <v>636</v>
      </c>
      <c r="B528" s="37" t="s">
        <v>239</v>
      </c>
      <c r="C528" s="37" t="n">
        <v>730</v>
      </c>
      <c r="D528" s="38" t="n">
        <v>46302</v>
      </c>
      <c r="E528" s="37" t="s">
        <v>230</v>
      </c>
      <c r="F528" s="38"/>
      <c r="G528" s="37"/>
    </row>
    <row r="529" customFormat="false" ht="15" hidden="false" customHeight="false" outlineLevel="0" collapsed="false">
      <c r="A529" s="37" t="s">
        <v>636</v>
      </c>
      <c r="B529" s="37" t="s">
        <v>240</v>
      </c>
      <c r="C529" s="37" t="n">
        <v>365</v>
      </c>
      <c r="D529" s="38" t="n">
        <v>46209</v>
      </c>
      <c r="E529" s="37" t="s">
        <v>229</v>
      </c>
      <c r="F529" s="38" t="n">
        <v>46208</v>
      </c>
      <c r="G529" s="37" t="n">
        <v>66</v>
      </c>
    </row>
    <row r="530" customFormat="false" ht="15" hidden="false" customHeight="false" outlineLevel="0" collapsed="false">
      <c r="A530" s="37" t="s">
        <v>638</v>
      </c>
      <c r="B530" s="37" t="s">
        <v>235</v>
      </c>
      <c r="C530" s="37" t="n">
        <v>365</v>
      </c>
      <c r="D530" s="38" t="n">
        <v>46300</v>
      </c>
      <c r="E530" s="37" t="s">
        <v>229</v>
      </c>
      <c r="F530" s="38" t="n">
        <v>46278</v>
      </c>
      <c r="G530" s="37" t="n">
        <v>88</v>
      </c>
    </row>
    <row r="531" customFormat="false" ht="15" hidden="false" customHeight="false" outlineLevel="0" collapsed="false">
      <c r="A531" s="37" t="s">
        <v>638</v>
      </c>
      <c r="B531" s="37" t="s">
        <v>236</v>
      </c>
      <c r="C531" s="37" t="n">
        <v>365</v>
      </c>
      <c r="D531" s="38" t="n">
        <v>46129</v>
      </c>
      <c r="E531" s="37" t="s">
        <v>229</v>
      </c>
      <c r="F531" s="38" t="n">
        <v>46106</v>
      </c>
      <c r="G531" s="37" t="n">
        <v>69</v>
      </c>
    </row>
    <row r="532" customFormat="false" ht="15" hidden="false" customHeight="false" outlineLevel="0" collapsed="false">
      <c r="A532" s="37" t="s">
        <v>638</v>
      </c>
      <c r="B532" s="37" t="s">
        <v>237</v>
      </c>
      <c r="C532" s="37" t="n">
        <v>365</v>
      </c>
      <c r="D532" s="38" t="n">
        <v>46132</v>
      </c>
      <c r="E532" s="37" t="s">
        <v>229</v>
      </c>
      <c r="F532" s="38" t="n">
        <v>46104</v>
      </c>
      <c r="G532" s="37" t="n">
        <v>89</v>
      </c>
    </row>
    <row r="533" customFormat="false" ht="15" hidden="false" customHeight="false" outlineLevel="0" collapsed="false">
      <c r="A533" s="37" t="s">
        <v>638</v>
      </c>
      <c r="B533" s="37" t="s">
        <v>238</v>
      </c>
      <c r="C533" s="37" t="n">
        <v>180</v>
      </c>
      <c r="D533" s="38" t="n">
        <v>46372</v>
      </c>
      <c r="E533" s="37" t="s">
        <v>229</v>
      </c>
      <c r="F533" s="38" t="n">
        <v>46335</v>
      </c>
      <c r="G533" s="37" t="n">
        <v>87</v>
      </c>
    </row>
    <row r="534" customFormat="false" ht="15" hidden="false" customHeight="false" outlineLevel="0" collapsed="false">
      <c r="A534" s="37" t="s">
        <v>638</v>
      </c>
      <c r="B534" s="37" t="s">
        <v>239</v>
      </c>
      <c r="C534" s="37" t="n">
        <v>730</v>
      </c>
      <c r="D534" s="38" t="n">
        <v>46247</v>
      </c>
      <c r="E534" s="37" t="s">
        <v>229</v>
      </c>
      <c r="F534" s="38" t="n">
        <v>46241</v>
      </c>
      <c r="G534" s="37" t="n">
        <v>68</v>
      </c>
    </row>
    <row r="535" customFormat="false" ht="15" hidden="false" customHeight="false" outlineLevel="0" collapsed="false">
      <c r="A535" s="37" t="s">
        <v>638</v>
      </c>
      <c r="B535" s="37" t="s">
        <v>240</v>
      </c>
      <c r="C535" s="37" t="n">
        <v>365</v>
      </c>
      <c r="D535" s="38" t="n">
        <v>46128</v>
      </c>
      <c r="E535" s="37" t="s">
        <v>229</v>
      </c>
      <c r="F535" s="38" t="n">
        <v>46121</v>
      </c>
      <c r="G535" s="37" t="n">
        <v>75</v>
      </c>
    </row>
    <row r="536" customFormat="false" ht="15" hidden="false" customHeight="false" outlineLevel="0" collapsed="false">
      <c r="A536" s="37" t="s">
        <v>640</v>
      </c>
      <c r="B536" s="37" t="s">
        <v>235</v>
      </c>
      <c r="C536" s="37" t="n">
        <v>365</v>
      </c>
      <c r="D536" s="38" t="n">
        <v>46258</v>
      </c>
      <c r="E536" s="37" t="s">
        <v>229</v>
      </c>
      <c r="F536" s="38" t="n">
        <v>46257</v>
      </c>
      <c r="G536" s="37" t="n">
        <v>74</v>
      </c>
    </row>
    <row r="537" customFormat="false" ht="15" hidden="false" customHeight="false" outlineLevel="0" collapsed="false">
      <c r="A537" s="37" t="s">
        <v>640</v>
      </c>
      <c r="B537" s="37" t="s">
        <v>236</v>
      </c>
      <c r="C537" s="37" t="n">
        <v>365</v>
      </c>
      <c r="D537" s="38" t="n">
        <v>46125</v>
      </c>
      <c r="E537" s="37" t="s">
        <v>229</v>
      </c>
      <c r="F537" s="38" t="n">
        <v>46110</v>
      </c>
      <c r="G537" s="37" t="n">
        <v>88</v>
      </c>
    </row>
    <row r="538" customFormat="false" ht="15" hidden="false" customHeight="false" outlineLevel="0" collapsed="false">
      <c r="A538" s="37" t="s">
        <v>640</v>
      </c>
      <c r="B538" s="37" t="s">
        <v>237</v>
      </c>
      <c r="C538" s="37" t="n">
        <v>365</v>
      </c>
      <c r="D538" s="38" t="n">
        <v>46339</v>
      </c>
      <c r="E538" s="37" t="s">
        <v>232</v>
      </c>
      <c r="F538" s="38"/>
      <c r="G538" s="37"/>
    </row>
    <row r="539" customFormat="false" ht="15" hidden="false" customHeight="false" outlineLevel="0" collapsed="false">
      <c r="A539" s="37" t="s">
        <v>640</v>
      </c>
      <c r="B539" s="37" t="s">
        <v>238</v>
      </c>
      <c r="C539" s="37" t="n">
        <v>180</v>
      </c>
      <c r="D539" s="38" t="n">
        <v>46227</v>
      </c>
      <c r="E539" s="37" t="s">
        <v>229</v>
      </c>
      <c r="F539" s="38" t="n">
        <v>46222</v>
      </c>
      <c r="G539" s="37" t="n">
        <v>62</v>
      </c>
    </row>
    <row r="540" customFormat="false" ht="15" hidden="false" customHeight="false" outlineLevel="0" collapsed="false">
      <c r="A540" s="37" t="s">
        <v>640</v>
      </c>
      <c r="B540" s="37" t="s">
        <v>239</v>
      </c>
      <c r="C540" s="37" t="n">
        <v>730</v>
      </c>
      <c r="D540" s="38" t="n">
        <v>46140</v>
      </c>
      <c r="E540" s="37" t="s">
        <v>229</v>
      </c>
      <c r="F540" s="38" t="n">
        <v>46123</v>
      </c>
      <c r="G540" s="37" t="n">
        <v>80</v>
      </c>
    </row>
    <row r="541" customFormat="false" ht="15" hidden="false" customHeight="false" outlineLevel="0" collapsed="false">
      <c r="A541" s="37" t="s">
        <v>640</v>
      </c>
      <c r="B541" s="37" t="s">
        <v>240</v>
      </c>
      <c r="C541" s="37" t="n">
        <v>365</v>
      </c>
      <c r="D541" s="38" t="n">
        <v>46378</v>
      </c>
      <c r="E541" s="37" t="s">
        <v>229</v>
      </c>
      <c r="F541" s="38" t="n">
        <v>46356</v>
      </c>
      <c r="G541" s="37" t="n">
        <v>96</v>
      </c>
    </row>
    <row r="542" customFormat="false" ht="15" hidden="false" customHeight="false" outlineLevel="0" collapsed="false">
      <c r="A542" s="37" t="s">
        <v>495</v>
      </c>
      <c r="B542" s="37" t="s">
        <v>235</v>
      </c>
      <c r="C542" s="37" t="n">
        <v>365</v>
      </c>
      <c r="D542" s="38" t="n">
        <v>46347</v>
      </c>
      <c r="E542" s="37" t="s">
        <v>229</v>
      </c>
      <c r="F542" s="38" t="n">
        <v>46336</v>
      </c>
      <c r="G542" s="37" t="n">
        <v>72</v>
      </c>
    </row>
    <row r="543" customFormat="false" ht="15" hidden="false" customHeight="false" outlineLevel="0" collapsed="false">
      <c r="A543" s="37" t="s">
        <v>495</v>
      </c>
      <c r="B543" s="37" t="s">
        <v>236</v>
      </c>
      <c r="C543" s="37" t="n">
        <v>365</v>
      </c>
      <c r="D543" s="38" t="n">
        <v>46112</v>
      </c>
      <c r="E543" s="37" t="s">
        <v>229</v>
      </c>
      <c r="F543" s="38" t="n">
        <v>46101</v>
      </c>
      <c r="G543" s="37" t="n">
        <v>68</v>
      </c>
    </row>
    <row r="544" customFormat="false" ht="15" hidden="false" customHeight="false" outlineLevel="0" collapsed="false">
      <c r="A544" s="37" t="s">
        <v>495</v>
      </c>
      <c r="B544" s="37" t="s">
        <v>237</v>
      </c>
      <c r="C544" s="37" t="n">
        <v>365</v>
      </c>
      <c r="D544" s="38" t="n">
        <v>46234</v>
      </c>
      <c r="E544" s="37" t="s">
        <v>229</v>
      </c>
      <c r="F544" s="38" t="n">
        <v>46230</v>
      </c>
      <c r="G544" s="37" t="n">
        <v>84</v>
      </c>
    </row>
    <row r="545" customFormat="false" ht="15" hidden="false" customHeight="false" outlineLevel="0" collapsed="false">
      <c r="A545" s="37" t="s">
        <v>495</v>
      </c>
      <c r="B545" s="37" t="s">
        <v>238</v>
      </c>
      <c r="C545" s="37" t="n">
        <v>180</v>
      </c>
      <c r="D545" s="38" t="n">
        <v>46192</v>
      </c>
      <c r="E545" s="37" t="s">
        <v>229</v>
      </c>
      <c r="F545" s="38" t="n">
        <v>46172</v>
      </c>
      <c r="G545" s="37" t="n">
        <v>82</v>
      </c>
    </row>
    <row r="546" customFormat="false" ht="15" hidden="false" customHeight="false" outlineLevel="0" collapsed="false">
      <c r="A546" s="37" t="s">
        <v>495</v>
      </c>
      <c r="B546" s="37" t="s">
        <v>239</v>
      </c>
      <c r="C546" s="37" t="n">
        <v>730</v>
      </c>
      <c r="D546" s="38" t="n">
        <v>46201</v>
      </c>
      <c r="E546" s="37" t="s">
        <v>229</v>
      </c>
      <c r="F546" s="38" t="n">
        <v>46170</v>
      </c>
      <c r="G546" s="37" t="n">
        <v>81</v>
      </c>
    </row>
    <row r="547" customFormat="false" ht="15" hidden="false" customHeight="false" outlineLevel="0" collapsed="false">
      <c r="A547" s="37" t="s">
        <v>495</v>
      </c>
      <c r="B547" s="37" t="s">
        <v>240</v>
      </c>
      <c r="C547" s="37" t="n">
        <v>365</v>
      </c>
      <c r="D547" s="38" t="n">
        <v>46266</v>
      </c>
      <c r="E547" s="37" t="s">
        <v>229</v>
      </c>
      <c r="F547" s="38" t="n">
        <v>46248</v>
      </c>
      <c r="G547" s="37" t="n">
        <v>94</v>
      </c>
    </row>
    <row r="548" customFormat="false" ht="15" hidden="false" customHeight="false" outlineLevel="0" collapsed="false">
      <c r="A548" s="37" t="s">
        <v>644</v>
      </c>
      <c r="B548" s="37" t="s">
        <v>235</v>
      </c>
      <c r="C548" s="37" t="n">
        <v>365</v>
      </c>
      <c r="D548" s="38" t="n">
        <v>46186</v>
      </c>
      <c r="E548" s="37" t="s">
        <v>229</v>
      </c>
      <c r="F548" s="38" t="n">
        <v>46185</v>
      </c>
      <c r="G548" s="37" t="n">
        <v>75</v>
      </c>
    </row>
    <row r="549" customFormat="false" ht="15" hidden="false" customHeight="false" outlineLevel="0" collapsed="false">
      <c r="A549" s="37" t="s">
        <v>644</v>
      </c>
      <c r="B549" s="37" t="s">
        <v>236</v>
      </c>
      <c r="C549" s="37" t="n">
        <v>365</v>
      </c>
      <c r="D549" s="38" t="n">
        <v>46330</v>
      </c>
      <c r="E549" s="37" t="s">
        <v>229</v>
      </c>
      <c r="F549" s="38" t="n">
        <v>46305</v>
      </c>
      <c r="G549" s="37" t="n">
        <v>72</v>
      </c>
    </row>
    <row r="550" customFormat="false" ht="15" hidden="false" customHeight="false" outlineLevel="0" collapsed="false">
      <c r="A550" s="37" t="s">
        <v>644</v>
      </c>
      <c r="B550" s="37" t="s">
        <v>237</v>
      </c>
      <c r="C550" s="37" t="n">
        <v>365</v>
      </c>
      <c r="D550" s="38" t="n">
        <v>46135</v>
      </c>
      <c r="E550" s="37" t="s">
        <v>231</v>
      </c>
      <c r="F550" s="38"/>
      <c r="G550" s="37"/>
    </row>
    <row r="551" customFormat="false" ht="15" hidden="false" customHeight="false" outlineLevel="0" collapsed="false">
      <c r="A551" s="37" t="s">
        <v>644</v>
      </c>
      <c r="B551" s="37" t="s">
        <v>238</v>
      </c>
      <c r="C551" s="37" t="n">
        <v>180</v>
      </c>
      <c r="D551" s="38" t="n">
        <v>46249</v>
      </c>
      <c r="E551" s="37" t="s">
        <v>229</v>
      </c>
      <c r="F551" s="38" t="n">
        <v>46245</v>
      </c>
      <c r="G551" s="37" t="n">
        <v>95</v>
      </c>
    </row>
    <row r="552" customFormat="false" ht="15" hidden="false" customHeight="false" outlineLevel="0" collapsed="false">
      <c r="A552" s="37" t="s">
        <v>644</v>
      </c>
      <c r="B552" s="37" t="s">
        <v>239</v>
      </c>
      <c r="C552" s="37" t="n">
        <v>730</v>
      </c>
      <c r="D552" s="38" t="n">
        <v>46343</v>
      </c>
      <c r="E552" s="37" t="s">
        <v>229</v>
      </c>
      <c r="F552" s="38" t="n">
        <v>46317</v>
      </c>
      <c r="G552" s="37" t="n">
        <v>73</v>
      </c>
    </row>
    <row r="553" customFormat="false" ht="15" hidden="false" customHeight="false" outlineLevel="0" collapsed="false">
      <c r="A553" s="37" t="s">
        <v>644</v>
      </c>
      <c r="B553" s="37" t="s">
        <v>240</v>
      </c>
      <c r="C553" s="37" t="n">
        <v>365</v>
      </c>
      <c r="D553" s="38" t="n">
        <v>46356</v>
      </c>
      <c r="E553" s="37" t="s">
        <v>229</v>
      </c>
      <c r="F553" s="38" t="n">
        <v>46342</v>
      </c>
      <c r="G553" s="37" t="n">
        <v>66</v>
      </c>
    </row>
    <row r="554" customFormat="false" ht="15" hidden="false" customHeight="false" outlineLevel="0" collapsed="false">
      <c r="A554" s="37" t="s">
        <v>647</v>
      </c>
      <c r="B554" s="37" t="s">
        <v>235</v>
      </c>
      <c r="C554" s="37" t="n">
        <v>365</v>
      </c>
      <c r="D554" s="38" t="n">
        <v>46120</v>
      </c>
      <c r="E554" s="37" t="s">
        <v>229</v>
      </c>
      <c r="F554" s="38" t="n">
        <v>46092</v>
      </c>
      <c r="G554" s="37" t="n">
        <v>72</v>
      </c>
    </row>
    <row r="555" customFormat="false" ht="15" hidden="false" customHeight="false" outlineLevel="0" collapsed="false">
      <c r="A555" s="37" t="s">
        <v>647</v>
      </c>
      <c r="B555" s="37" t="s">
        <v>236</v>
      </c>
      <c r="C555" s="37" t="n">
        <v>365</v>
      </c>
      <c r="D555" s="38" t="n">
        <v>46342</v>
      </c>
      <c r="E555" s="37" t="s">
        <v>229</v>
      </c>
      <c r="F555" s="38" t="n">
        <v>46328</v>
      </c>
      <c r="G555" s="37" t="n">
        <v>62</v>
      </c>
    </row>
    <row r="556" customFormat="false" ht="15" hidden="false" customHeight="false" outlineLevel="0" collapsed="false">
      <c r="A556" s="37" t="s">
        <v>647</v>
      </c>
      <c r="B556" s="37" t="s">
        <v>237</v>
      </c>
      <c r="C556" s="37" t="n">
        <v>365</v>
      </c>
      <c r="D556" s="38" t="n">
        <v>46098</v>
      </c>
      <c r="E556" s="37" t="s">
        <v>229</v>
      </c>
      <c r="F556" s="38" t="n">
        <v>46093</v>
      </c>
      <c r="G556" s="37" t="n">
        <v>92</v>
      </c>
    </row>
    <row r="557" customFormat="false" ht="15" hidden="false" customHeight="false" outlineLevel="0" collapsed="false">
      <c r="A557" s="37" t="s">
        <v>647</v>
      </c>
      <c r="B557" s="37" t="s">
        <v>238</v>
      </c>
      <c r="C557" s="37" t="n">
        <v>180</v>
      </c>
      <c r="D557" s="38" t="n">
        <v>46154</v>
      </c>
      <c r="E557" s="37" t="s">
        <v>231</v>
      </c>
      <c r="F557" s="38"/>
      <c r="G557" s="37"/>
    </row>
    <row r="558" customFormat="false" ht="15" hidden="false" customHeight="false" outlineLevel="0" collapsed="false">
      <c r="A558" s="37" t="s">
        <v>647</v>
      </c>
      <c r="B558" s="37" t="s">
        <v>239</v>
      </c>
      <c r="C558" s="37" t="n">
        <v>730</v>
      </c>
      <c r="D558" s="38" t="n">
        <v>46314</v>
      </c>
      <c r="E558" s="37" t="s">
        <v>229</v>
      </c>
      <c r="F558" s="38" t="n">
        <v>46285</v>
      </c>
      <c r="G558" s="37" t="n">
        <v>92</v>
      </c>
    </row>
    <row r="559" customFormat="false" ht="15" hidden="false" customHeight="false" outlineLevel="0" collapsed="false">
      <c r="A559" s="37" t="s">
        <v>647</v>
      </c>
      <c r="B559" s="37" t="s">
        <v>240</v>
      </c>
      <c r="C559" s="37" t="n">
        <v>365</v>
      </c>
      <c r="D559" s="38" t="n">
        <v>46284</v>
      </c>
      <c r="E559" s="37" t="s">
        <v>231</v>
      </c>
      <c r="F559" s="38"/>
      <c r="G559" s="37"/>
    </row>
    <row r="560" customFormat="false" ht="15" hidden="false" customHeight="false" outlineLevel="0" collapsed="false">
      <c r="A560" s="37" t="s">
        <v>652</v>
      </c>
      <c r="B560" s="37" t="s">
        <v>235</v>
      </c>
      <c r="C560" s="37" t="n">
        <v>365</v>
      </c>
      <c r="D560" s="38" t="n">
        <v>46162</v>
      </c>
      <c r="E560" s="37" t="s">
        <v>229</v>
      </c>
      <c r="F560" s="38" t="n">
        <v>46133</v>
      </c>
      <c r="G560" s="37" t="n">
        <v>60</v>
      </c>
    </row>
    <row r="561" customFormat="false" ht="15" hidden="false" customHeight="false" outlineLevel="0" collapsed="false">
      <c r="A561" s="37" t="s">
        <v>652</v>
      </c>
      <c r="B561" s="37" t="s">
        <v>236</v>
      </c>
      <c r="C561" s="37" t="n">
        <v>365</v>
      </c>
      <c r="D561" s="38" t="n">
        <v>46287</v>
      </c>
      <c r="E561" s="37" t="s">
        <v>229</v>
      </c>
      <c r="F561" s="38" t="n">
        <v>46275</v>
      </c>
      <c r="G561" s="37" t="n">
        <v>68</v>
      </c>
    </row>
    <row r="562" customFormat="false" ht="15" hidden="false" customHeight="false" outlineLevel="0" collapsed="false">
      <c r="A562" s="37" t="s">
        <v>652</v>
      </c>
      <c r="B562" s="37" t="s">
        <v>237</v>
      </c>
      <c r="C562" s="37" t="n">
        <v>365</v>
      </c>
      <c r="D562" s="38" t="n">
        <v>46178</v>
      </c>
      <c r="E562" s="37" t="s">
        <v>232</v>
      </c>
      <c r="F562" s="38"/>
      <c r="G562" s="37"/>
    </row>
    <row r="563" customFormat="false" ht="15" hidden="false" customHeight="false" outlineLevel="0" collapsed="false">
      <c r="A563" s="37" t="s">
        <v>652</v>
      </c>
      <c r="B563" s="37" t="s">
        <v>238</v>
      </c>
      <c r="C563" s="37" t="n">
        <v>180</v>
      </c>
      <c r="D563" s="38" t="n">
        <v>46332</v>
      </c>
      <c r="E563" s="37" t="s">
        <v>229</v>
      </c>
      <c r="F563" s="38" t="n">
        <v>46308</v>
      </c>
      <c r="G563" s="37" t="n">
        <v>65</v>
      </c>
    </row>
    <row r="564" customFormat="false" ht="15" hidden="false" customHeight="false" outlineLevel="0" collapsed="false">
      <c r="A564" s="37" t="s">
        <v>652</v>
      </c>
      <c r="B564" s="37" t="s">
        <v>239</v>
      </c>
      <c r="C564" s="37" t="n">
        <v>730</v>
      </c>
      <c r="D564" s="38" t="n">
        <v>46281</v>
      </c>
      <c r="E564" s="37" t="s">
        <v>229</v>
      </c>
      <c r="F564" s="38" t="n">
        <v>46259</v>
      </c>
      <c r="G564" s="37" t="n">
        <v>96</v>
      </c>
    </row>
    <row r="565" customFormat="false" ht="15" hidden="false" customHeight="false" outlineLevel="0" collapsed="false">
      <c r="A565" s="37" t="s">
        <v>652</v>
      </c>
      <c r="B565" s="37" t="s">
        <v>240</v>
      </c>
      <c r="C565" s="37" t="n">
        <v>365</v>
      </c>
      <c r="D565" s="38" t="n">
        <v>46251</v>
      </c>
      <c r="E565" s="37" t="s">
        <v>229</v>
      </c>
      <c r="F565" s="38" t="n">
        <v>46222</v>
      </c>
      <c r="G565" s="37" t="n">
        <v>99</v>
      </c>
    </row>
    <row r="566" customFormat="false" ht="15" hidden="false" customHeight="false" outlineLevel="0" collapsed="false">
      <c r="A566" s="37" t="s">
        <v>653</v>
      </c>
      <c r="B566" s="37" t="s">
        <v>235</v>
      </c>
      <c r="C566" s="37" t="n">
        <v>365</v>
      </c>
      <c r="D566" s="38" t="n">
        <v>46203</v>
      </c>
      <c r="E566" s="37" t="s">
        <v>229</v>
      </c>
      <c r="F566" s="38" t="n">
        <v>46202</v>
      </c>
      <c r="G566" s="37" t="n">
        <v>65</v>
      </c>
    </row>
    <row r="567" customFormat="false" ht="15" hidden="false" customHeight="false" outlineLevel="0" collapsed="false">
      <c r="A567" s="37" t="s">
        <v>653</v>
      </c>
      <c r="B567" s="37" t="s">
        <v>236</v>
      </c>
      <c r="C567" s="37" t="n">
        <v>365</v>
      </c>
      <c r="D567" s="38" t="n">
        <v>46348</v>
      </c>
      <c r="E567" s="37" t="s">
        <v>229</v>
      </c>
      <c r="F567" s="38" t="n">
        <v>46330</v>
      </c>
      <c r="G567" s="37" t="n">
        <v>84</v>
      </c>
    </row>
    <row r="568" customFormat="false" ht="15" hidden="false" customHeight="false" outlineLevel="0" collapsed="false">
      <c r="A568" s="37" t="s">
        <v>653</v>
      </c>
      <c r="B568" s="37" t="s">
        <v>237</v>
      </c>
      <c r="C568" s="37" t="n">
        <v>365</v>
      </c>
      <c r="D568" s="38" t="n">
        <v>46362</v>
      </c>
      <c r="E568" s="37" t="s">
        <v>232</v>
      </c>
      <c r="F568" s="38"/>
      <c r="G568" s="37"/>
    </row>
    <row r="569" customFormat="false" ht="15" hidden="false" customHeight="false" outlineLevel="0" collapsed="false">
      <c r="A569" s="37" t="s">
        <v>653</v>
      </c>
      <c r="B569" s="37" t="s">
        <v>238</v>
      </c>
      <c r="C569" s="37" t="n">
        <v>180</v>
      </c>
      <c r="D569" s="38" t="n">
        <v>46353</v>
      </c>
      <c r="E569" s="37" t="s">
        <v>229</v>
      </c>
      <c r="F569" s="38" t="n">
        <v>46325</v>
      </c>
      <c r="G569" s="37" t="n">
        <v>82</v>
      </c>
    </row>
    <row r="570" customFormat="false" ht="15" hidden="false" customHeight="false" outlineLevel="0" collapsed="false">
      <c r="A570" s="37" t="s">
        <v>653</v>
      </c>
      <c r="B570" s="37" t="s">
        <v>239</v>
      </c>
      <c r="C570" s="37" t="n">
        <v>730</v>
      </c>
      <c r="D570" s="38" t="n">
        <v>46334</v>
      </c>
      <c r="E570" s="37" t="s">
        <v>229</v>
      </c>
      <c r="F570" s="38" t="n">
        <v>46297</v>
      </c>
      <c r="G570" s="37" t="n">
        <v>92</v>
      </c>
    </row>
    <row r="571" customFormat="false" ht="15" hidden="false" customHeight="false" outlineLevel="0" collapsed="false">
      <c r="A571" s="37" t="s">
        <v>653</v>
      </c>
      <c r="B571" s="37" t="s">
        <v>240</v>
      </c>
      <c r="C571" s="37" t="n">
        <v>365</v>
      </c>
      <c r="D571" s="38" t="n">
        <v>46347</v>
      </c>
      <c r="E571" s="37" t="s">
        <v>229</v>
      </c>
      <c r="F571" s="38" t="n">
        <v>46316</v>
      </c>
      <c r="G571" s="37" t="n">
        <v>67</v>
      </c>
    </row>
    <row r="572" customFormat="false" ht="15" hidden="false" customHeight="false" outlineLevel="0" collapsed="false">
      <c r="A572" s="37" t="s">
        <v>637</v>
      </c>
      <c r="B572" s="37" t="s">
        <v>235</v>
      </c>
      <c r="C572" s="37" t="n">
        <v>365</v>
      </c>
      <c r="D572" s="38" t="n">
        <v>46178</v>
      </c>
      <c r="E572" s="37" t="s">
        <v>230</v>
      </c>
      <c r="F572" s="38"/>
      <c r="G572" s="37"/>
    </row>
    <row r="573" customFormat="false" ht="15" hidden="false" customHeight="false" outlineLevel="0" collapsed="false">
      <c r="A573" s="37" t="s">
        <v>637</v>
      </c>
      <c r="B573" s="37" t="s">
        <v>236</v>
      </c>
      <c r="C573" s="37" t="n">
        <v>365</v>
      </c>
      <c r="D573" s="38" t="n">
        <v>46302</v>
      </c>
      <c r="E573" s="37" t="s">
        <v>229</v>
      </c>
      <c r="F573" s="38" t="n">
        <v>46284</v>
      </c>
      <c r="G573" s="37" t="n">
        <v>72</v>
      </c>
    </row>
    <row r="574" customFormat="false" ht="15" hidden="false" customHeight="false" outlineLevel="0" collapsed="false">
      <c r="A574" s="37" t="s">
        <v>637</v>
      </c>
      <c r="B574" s="37" t="s">
        <v>237</v>
      </c>
      <c r="C574" s="37" t="n">
        <v>365</v>
      </c>
      <c r="D574" s="38" t="n">
        <v>46238</v>
      </c>
      <c r="E574" s="37" t="s">
        <v>229</v>
      </c>
      <c r="F574" s="38" t="n">
        <v>46218</v>
      </c>
      <c r="G574" s="37" t="n">
        <v>66</v>
      </c>
    </row>
    <row r="575" customFormat="false" ht="15" hidden="false" customHeight="false" outlineLevel="0" collapsed="false">
      <c r="A575" s="37" t="s">
        <v>637</v>
      </c>
      <c r="B575" s="37" t="s">
        <v>238</v>
      </c>
      <c r="C575" s="37" t="n">
        <v>180</v>
      </c>
      <c r="D575" s="38" t="n">
        <v>46334</v>
      </c>
      <c r="E575" s="37" t="s">
        <v>229</v>
      </c>
      <c r="F575" s="38" t="n">
        <v>46330</v>
      </c>
      <c r="G575" s="37" t="n">
        <v>99</v>
      </c>
    </row>
    <row r="576" customFormat="false" ht="15" hidden="false" customHeight="false" outlineLevel="0" collapsed="false">
      <c r="A576" s="37" t="s">
        <v>637</v>
      </c>
      <c r="B576" s="37" t="s">
        <v>239</v>
      </c>
      <c r="C576" s="37" t="n">
        <v>730</v>
      </c>
      <c r="D576" s="38" t="n">
        <v>46292</v>
      </c>
      <c r="E576" s="37" t="s">
        <v>229</v>
      </c>
      <c r="F576" s="38" t="n">
        <v>46264</v>
      </c>
      <c r="G576" s="37" t="n">
        <v>76</v>
      </c>
    </row>
    <row r="577" customFormat="false" ht="15" hidden="false" customHeight="false" outlineLevel="0" collapsed="false">
      <c r="A577" s="37" t="s">
        <v>637</v>
      </c>
      <c r="B577" s="37" t="s">
        <v>240</v>
      </c>
      <c r="C577" s="37" t="n">
        <v>365</v>
      </c>
      <c r="D577" s="38" t="n">
        <v>46108</v>
      </c>
      <c r="E577" s="37" t="s">
        <v>229</v>
      </c>
      <c r="F577" s="38" t="n">
        <v>46089</v>
      </c>
      <c r="G577" s="37" t="n">
        <v>69</v>
      </c>
    </row>
    <row r="578" customFormat="false" ht="15" hidden="false" customHeight="false" outlineLevel="0" collapsed="false">
      <c r="A578" s="37" t="s">
        <v>659</v>
      </c>
      <c r="B578" s="37" t="s">
        <v>235</v>
      </c>
      <c r="C578" s="37" t="n">
        <v>365</v>
      </c>
      <c r="D578" s="38" t="n">
        <v>46182</v>
      </c>
      <c r="E578" s="37" t="s">
        <v>229</v>
      </c>
      <c r="F578" s="38" t="n">
        <v>46172</v>
      </c>
      <c r="G578" s="37" t="n">
        <v>81</v>
      </c>
    </row>
    <row r="579" customFormat="false" ht="15" hidden="false" customHeight="false" outlineLevel="0" collapsed="false">
      <c r="A579" s="37" t="s">
        <v>659</v>
      </c>
      <c r="B579" s="37" t="s">
        <v>236</v>
      </c>
      <c r="C579" s="37" t="n">
        <v>365</v>
      </c>
      <c r="D579" s="38" t="n">
        <v>46160</v>
      </c>
      <c r="E579" s="37" t="s">
        <v>231</v>
      </c>
      <c r="F579" s="38"/>
      <c r="G579" s="37"/>
    </row>
    <row r="580" customFormat="false" ht="15" hidden="false" customHeight="false" outlineLevel="0" collapsed="false">
      <c r="A580" s="37" t="s">
        <v>659</v>
      </c>
      <c r="B580" s="37" t="s">
        <v>237</v>
      </c>
      <c r="C580" s="37" t="n">
        <v>365</v>
      </c>
      <c r="D580" s="38" t="n">
        <v>46319</v>
      </c>
      <c r="E580" s="37" t="s">
        <v>229</v>
      </c>
      <c r="F580" s="38" t="n">
        <v>46296</v>
      </c>
      <c r="G580" s="37" t="n">
        <v>72</v>
      </c>
    </row>
    <row r="581" customFormat="false" ht="15" hidden="false" customHeight="false" outlineLevel="0" collapsed="false">
      <c r="A581" s="37" t="s">
        <v>659</v>
      </c>
      <c r="B581" s="37" t="s">
        <v>238</v>
      </c>
      <c r="C581" s="37" t="n">
        <v>180</v>
      </c>
      <c r="D581" s="38" t="n">
        <v>46169</v>
      </c>
      <c r="E581" s="37" t="s">
        <v>232</v>
      </c>
      <c r="F581" s="38"/>
      <c r="G581" s="37"/>
    </row>
    <row r="582" customFormat="false" ht="15" hidden="false" customHeight="false" outlineLevel="0" collapsed="false">
      <c r="A582" s="37" t="s">
        <v>659</v>
      </c>
      <c r="B582" s="37" t="s">
        <v>239</v>
      </c>
      <c r="C582" s="37" t="n">
        <v>730</v>
      </c>
      <c r="D582" s="38" t="n">
        <v>46330</v>
      </c>
      <c r="E582" s="37" t="s">
        <v>229</v>
      </c>
      <c r="F582" s="38" t="n">
        <v>46329</v>
      </c>
      <c r="G582" s="37" t="n">
        <v>89</v>
      </c>
    </row>
    <row r="583" customFormat="false" ht="15" hidden="false" customHeight="false" outlineLevel="0" collapsed="false">
      <c r="A583" s="37" t="s">
        <v>659</v>
      </c>
      <c r="B583" s="37" t="s">
        <v>240</v>
      </c>
      <c r="C583" s="37" t="n">
        <v>365</v>
      </c>
      <c r="D583" s="38" t="n">
        <v>46227</v>
      </c>
      <c r="E583" s="37" t="s">
        <v>231</v>
      </c>
      <c r="F583" s="38"/>
      <c r="G583" s="37"/>
    </row>
    <row r="584" customFormat="false" ht="15" hidden="false" customHeight="false" outlineLevel="0" collapsed="false">
      <c r="A584" s="37" t="s">
        <v>661</v>
      </c>
      <c r="B584" s="37" t="s">
        <v>235</v>
      </c>
      <c r="C584" s="37" t="n">
        <v>365</v>
      </c>
      <c r="D584" s="38" t="n">
        <v>46287</v>
      </c>
      <c r="E584" s="37" t="s">
        <v>229</v>
      </c>
      <c r="F584" s="38" t="n">
        <v>46264</v>
      </c>
      <c r="G584" s="37" t="n">
        <v>82</v>
      </c>
    </row>
    <row r="585" customFormat="false" ht="15" hidden="false" customHeight="false" outlineLevel="0" collapsed="false">
      <c r="A585" s="37" t="s">
        <v>661</v>
      </c>
      <c r="B585" s="37" t="s">
        <v>236</v>
      </c>
      <c r="C585" s="37" t="n">
        <v>365</v>
      </c>
      <c r="D585" s="38" t="n">
        <v>46262</v>
      </c>
      <c r="E585" s="37" t="s">
        <v>229</v>
      </c>
      <c r="F585" s="38" t="n">
        <v>46253</v>
      </c>
      <c r="G585" s="37" t="n">
        <v>87</v>
      </c>
    </row>
    <row r="586" customFormat="false" ht="15" hidden="false" customHeight="false" outlineLevel="0" collapsed="false">
      <c r="A586" s="37" t="s">
        <v>661</v>
      </c>
      <c r="B586" s="37" t="s">
        <v>237</v>
      </c>
      <c r="C586" s="37" t="n">
        <v>365</v>
      </c>
      <c r="D586" s="38" t="n">
        <v>46181</v>
      </c>
      <c r="E586" s="37" t="s">
        <v>229</v>
      </c>
      <c r="F586" s="38" t="n">
        <v>46142</v>
      </c>
      <c r="G586" s="37" t="n">
        <v>73</v>
      </c>
    </row>
    <row r="587" customFormat="false" ht="15" hidden="false" customHeight="false" outlineLevel="0" collapsed="false">
      <c r="A587" s="37" t="s">
        <v>661</v>
      </c>
      <c r="B587" s="37" t="s">
        <v>238</v>
      </c>
      <c r="C587" s="37" t="n">
        <v>180</v>
      </c>
      <c r="D587" s="38" t="n">
        <v>46338</v>
      </c>
      <c r="E587" s="37" t="s">
        <v>229</v>
      </c>
      <c r="F587" s="38" t="n">
        <v>46332</v>
      </c>
      <c r="G587" s="37" t="n">
        <v>70</v>
      </c>
    </row>
    <row r="588" customFormat="false" ht="15" hidden="false" customHeight="false" outlineLevel="0" collapsed="false">
      <c r="A588" s="37" t="s">
        <v>661</v>
      </c>
      <c r="B588" s="37" t="s">
        <v>239</v>
      </c>
      <c r="C588" s="37" t="n">
        <v>730</v>
      </c>
      <c r="D588" s="38" t="n">
        <v>46367</v>
      </c>
      <c r="E588" s="37" t="s">
        <v>231</v>
      </c>
      <c r="F588" s="38"/>
      <c r="G588" s="37"/>
    </row>
    <row r="589" customFormat="false" ht="15" hidden="false" customHeight="false" outlineLevel="0" collapsed="false">
      <c r="A589" s="37" t="s">
        <v>661</v>
      </c>
      <c r="B589" s="37" t="s">
        <v>240</v>
      </c>
      <c r="C589" s="37" t="n">
        <v>365</v>
      </c>
      <c r="D589" s="38" t="n">
        <v>46291</v>
      </c>
      <c r="E589" s="37" t="s">
        <v>231</v>
      </c>
      <c r="F589" s="38"/>
      <c r="G589" s="37"/>
    </row>
    <row r="590" customFormat="false" ht="15" hidden="false" customHeight="false" outlineLevel="0" collapsed="false">
      <c r="A590" s="37" t="s">
        <v>663</v>
      </c>
      <c r="B590" s="37" t="s">
        <v>235</v>
      </c>
      <c r="C590" s="37" t="n">
        <v>365</v>
      </c>
      <c r="D590" s="38" t="n">
        <v>46276</v>
      </c>
      <c r="E590" s="37" t="s">
        <v>229</v>
      </c>
      <c r="F590" s="38" t="n">
        <v>46252</v>
      </c>
      <c r="G590" s="37" t="n">
        <v>75</v>
      </c>
    </row>
    <row r="591" customFormat="false" ht="15" hidden="false" customHeight="false" outlineLevel="0" collapsed="false">
      <c r="A591" s="37" t="s">
        <v>663</v>
      </c>
      <c r="B591" s="37" t="s">
        <v>236</v>
      </c>
      <c r="C591" s="37" t="n">
        <v>365</v>
      </c>
      <c r="D591" s="38" t="n">
        <v>46282</v>
      </c>
      <c r="E591" s="37" t="s">
        <v>229</v>
      </c>
      <c r="F591" s="38" t="n">
        <v>46246</v>
      </c>
      <c r="G591" s="37" t="n">
        <v>89</v>
      </c>
    </row>
    <row r="592" customFormat="false" ht="15" hidden="false" customHeight="false" outlineLevel="0" collapsed="false">
      <c r="A592" s="37" t="s">
        <v>663</v>
      </c>
      <c r="B592" s="37" t="s">
        <v>237</v>
      </c>
      <c r="C592" s="37" t="n">
        <v>365</v>
      </c>
      <c r="D592" s="38" t="n">
        <v>46258</v>
      </c>
      <c r="E592" s="37" t="s">
        <v>232</v>
      </c>
      <c r="F592" s="38"/>
      <c r="G592" s="37"/>
    </row>
    <row r="593" customFormat="false" ht="15" hidden="false" customHeight="false" outlineLevel="0" collapsed="false">
      <c r="A593" s="37" t="s">
        <v>663</v>
      </c>
      <c r="B593" s="37" t="s">
        <v>238</v>
      </c>
      <c r="C593" s="37" t="n">
        <v>180</v>
      </c>
      <c r="D593" s="38" t="n">
        <v>46202</v>
      </c>
      <c r="E593" s="37" t="s">
        <v>229</v>
      </c>
      <c r="F593" s="38" t="n">
        <v>46167</v>
      </c>
      <c r="G593" s="37" t="n">
        <v>80</v>
      </c>
    </row>
    <row r="594" customFormat="false" ht="15" hidden="false" customHeight="false" outlineLevel="0" collapsed="false">
      <c r="A594" s="37" t="s">
        <v>663</v>
      </c>
      <c r="B594" s="37" t="s">
        <v>239</v>
      </c>
      <c r="C594" s="37" t="n">
        <v>730</v>
      </c>
      <c r="D594" s="38" t="n">
        <v>46258</v>
      </c>
      <c r="E594" s="37" t="s">
        <v>229</v>
      </c>
      <c r="F594" s="38" t="n">
        <v>46241</v>
      </c>
      <c r="G594" s="37" t="n">
        <v>71</v>
      </c>
    </row>
    <row r="595" customFormat="false" ht="15" hidden="false" customHeight="false" outlineLevel="0" collapsed="false">
      <c r="A595" s="37" t="s">
        <v>663</v>
      </c>
      <c r="B595" s="37" t="s">
        <v>240</v>
      </c>
      <c r="C595" s="37" t="n">
        <v>365</v>
      </c>
      <c r="D595" s="38" t="n">
        <v>46236</v>
      </c>
      <c r="E595" s="37" t="s">
        <v>231</v>
      </c>
      <c r="F595" s="38"/>
      <c r="G595" s="37"/>
    </row>
    <row r="596" customFormat="false" ht="15" hidden="false" customHeight="false" outlineLevel="0" collapsed="false">
      <c r="A596" s="37" t="s">
        <v>666</v>
      </c>
      <c r="B596" s="37" t="s">
        <v>235</v>
      </c>
      <c r="C596" s="37" t="n">
        <v>365</v>
      </c>
      <c r="D596" s="38" t="n">
        <v>46240</v>
      </c>
      <c r="E596" s="37" t="s">
        <v>231</v>
      </c>
      <c r="F596" s="38"/>
      <c r="G596" s="37"/>
    </row>
    <row r="597" customFormat="false" ht="15" hidden="false" customHeight="false" outlineLevel="0" collapsed="false">
      <c r="A597" s="37" t="s">
        <v>666</v>
      </c>
      <c r="B597" s="37" t="s">
        <v>236</v>
      </c>
      <c r="C597" s="37" t="n">
        <v>365</v>
      </c>
      <c r="D597" s="38" t="n">
        <v>46148</v>
      </c>
      <c r="E597" s="37" t="s">
        <v>229</v>
      </c>
      <c r="F597" s="38" t="n">
        <v>46134</v>
      </c>
      <c r="G597" s="37" t="n">
        <v>85</v>
      </c>
    </row>
    <row r="598" customFormat="false" ht="15" hidden="false" customHeight="false" outlineLevel="0" collapsed="false">
      <c r="A598" s="37" t="s">
        <v>666</v>
      </c>
      <c r="B598" s="37" t="s">
        <v>237</v>
      </c>
      <c r="C598" s="37" t="n">
        <v>365</v>
      </c>
      <c r="D598" s="38" t="n">
        <v>46109</v>
      </c>
      <c r="E598" s="37" t="s">
        <v>229</v>
      </c>
      <c r="F598" s="38" t="n">
        <v>46100</v>
      </c>
      <c r="G598" s="37" t="n">
        <v>65</v>
      </c>
    </row>
    <row r="599" customFormat="false" ht="15" hidden="false" customHeight="false" outlineLevel="0" collapsed="false">
      <c r="A599" s="37" t="s">
        <v>666</v>
      </c>
      <c r="B599" s="37" t="s">
        <v>238</v>
      </c>
      <c r="C599" s="37" t="n">
        <v>180</v>
      </c>
      <c r="D599" s="38" t="n">
        <v>46236</v>
      </c>
      <c r="E599" s="37" t="s">
        <v>229</v>
      </c>
      <c r="F599" s="38" t="n">
        <v>46215</v>
      </c>
      <c r="G599" s="37" t="n">
        <v>79</v>
      </c>
    </row>
    <row r="600" customFormat="false" ht="15" hidden="false" customHeight="false" outlineLevel="0" collapsed="false">
      <c r="A600" s="37" t="s">
        <v>666</v>
      </c>
      <c r="B600" s="37" t="s">
        <v>239</v>
      </c>
      <c r="C600" s="37" t="n">
        <v>730</v>
      </c>
      <c r="D600" s="38" t="n">
        <v>46219</v>
      </c>
      <c r="E600" s="37" t="s">
        <v>229</v>
      </c>
      <c r="F600" s="38" t="n">
        <v>46200</v>
      </c>
      <c r="G600" s="37" t="n">
        <v>77</v>
      </c>
    </row>
    <row r="601" customFormat="false" ht="15" hidden="false" customHeight="false" outlineLevel="0" collapsed="false">
      <c r="A601" s="37" t="s">
        <v>666</v>
      </c>
      <c r="B601" s="37" t="s">
        <v>240</v>
      </c>
      <c r="C601" s="37" t="n">
        <v>365</v>
      </c>
      <c r="D601" s="38" t="n">
        <v>46233</v>
      </c>
      <c r="E601" s="37" t="s">
        <v>229</v>
      </c>
      <c r="F601" s="38" t="n">
        <v>46207</v>
      </c>
      <c r="G601" s="37" t="n">
        <v>88</v>
      </c>
    </row>
    <row r="602" customFormat="false" ht="15" hidden="false" customHeight="false" outlineLevel="0" collapsed="false">
      <c r="A602" s="37" t="s">
        <v>654</v>
      </c>
      <c r="B602" s="37" t="s">
        <v>235</v>
      </c>
      <c r="C602" s="37" t="n">
        <v>365</v>
      </c>
      <c r="D602" s="38" t="n">
        <v>46269</v>
      </c>
      <c r="E602" s="37" t="s">
        <v>229</v>
      </c>
      <c r="F602" s="38" t="n">
        <v>46233</v>
      </c>
      <c r="G602" s="37" t="n">
        <v>90</v>
      </c>
    </row>
    <row r="603" customFormat="false" ht="15" hidden="false" customHeight="false" outlineLevel="0" collapsed="false">
      <c r="A603" s="37" t="s">
        <v>654</v>
      </c>
      <c r="B603" s="37" t="s">
        <v>236</v>
      </c>
      <c r="C603" s="37" t="n">
        <v>365</v>
      </c>
      <c r="D603" s="38" t="n">
        <v>46161</v>
      </c>
      <c r="E603" s="37" t="s">
        <v>229</v>
      </c>
      <c r="F603" s="38" t="n">
        <v>46145</v>
      </c>
      <c r="G603" s="37" t="n">
        <v>98</v>
      </c>
    </row>
    <row r="604" customFormat="false" ht="15" hidden="false" customHeight="false" outlineLevel="0" collapsed="false">
      <c r="A604" s="37" t="s">
        <v>654</v>
      </c>
      <c r="B604" s="37" t="s">
        <v>237</v>
      </c>
      <c r="C604" s="37" t="n">
        <v>365</v>
      </c>
      <c r="D604" s="38" t="n">
        <v>46329</v>
      </c>
      <c r="E604" s="37" t="s">
        <v>229</v>
      </c>
      <c r="F604" s="38" t="n">
        <v>46320</v>
      </c>
      <c r="G604" s="37" t="n">
        <v>79</v>
      </c>
    </row>
    <row r="605" customFormat="false" ht="15" hidden="false" customHeight="false" outlineLevel="0" collapsed="false">
      <c r="A605" s="37" t="s">
        <v>654</v>
      </c>
      <c r="B605" s="37" t="s">
        <v>238</v>
      </c>
      <c r="C605" s="37" t="n">
        <v>180</v>
      </c>
      <c r="D605" s="38" t="n">
        <v>46169</v>
      </c>
      <c r="E605" s="37" t="s">
        <v>229</v>
      </c>
      <c r="F605" s="38" t="n">
        <v>46131</v>
      </c>
      <c r="G605" s="37" t="n">
        <v>86</v>
      </c>
    </row>
    <row r="606" customFormat="false" ht="15" hidden="false" customHeight="false" outlineLevel="0" collapsed="false">
      <c r="A606" s="37" t="s">
        <v>654</v>
      </c>
      <c r="B606" s="37" t="s">
        <v>239</v>
      </c>
      <c r="C606" s="37" t="n">
        <v>730</v>
      </c>
      <c r="D606" s="38" t="n">
        <v>46114</v>
      </c>
      <c r="E606" s="37" t="s">
        <v>229</v>
      </c>
      <c r="F606" s="38" t="n">
        <v>46091</v>
      </c>
      <c r="G606" s="37" t="n">
        <v>98</v>
      </c>
    </row>
    <row r="607" customFormat="false" ht="15" hidden="false" customHeight="false" outlineLevel="0" collapsed="false">
      <c r="A607" s="37" t="s">
        <v>654</v>
      </c>
      <c r="B607" s="37" t="s">
        <v>240</v>
      </c>
      <c r="C607" s="37" t="n">
        <v>365</v>
      </c>
      <c r="D607" s="38" t="n">
        <v>46111</v>
      </c>
      <c r="E607" s="37" t="s">
        <v>229</v>
      </c>
      <c r="F607" s="38" t="n">
        <v>46106</v>
      </c>
      <c r="G607" s="37" t="n">
        <v>64</v>
      </c>
    </row>
    <row r="608" customFormat="false" ht="15" hidden="false" customHeight="false" outlineLevel="0" collapsed="false">
      <c r="A608" s="37" t="s">
        <v>669</v>
      </c>
      <c r="B608" s="37" t="s">
        <v>235</v>
      </c>
      <c r="C608" s="37" t="n">
        <v>365</v>
      </c>
      <c r="D608" s="38" t="n">
        <v>46375</v>
      </c>
      <c r="E608" s="37" t="s">
        <v>229</v>
      </c>
      <c r="F608" s="38" t="n">
        <v>46353</v>
      </c>
      <c r="G608" s="37" t="n">
        <v>77</v>
      </c>
    </row>
    <row r="609" customFormat="false" ht="15" hidden="false" customHeight="false" outlineLevel="0" collapsed="false">
      <c r="A609" s="37" t="s">
        <v>669</v>
      </c>
      <c r="B609" s="37" t="s">
        <v>236</v>
      </c>
      <c r="C609" s="37" t="n">
        <v>365</v>
      </c>
      <c r="D609" s="38" t="n">
        <v>46184</v>
      </c>
      <c r="E609" s="37" t="s">
        <v>230</v>
      </c>
      <c r="F609" s="38"/>
      <c r="G609" s="37"/>
    </row>
    <row r="610" customFormat="false" ht="15" hidden="false" customHeight="false" outlineLevel="0" collapsed="false">
      <c r="A610" s="37" t="s">
        <v>669</v>
      </c>
      <c r="B610" s="37" t="s">
        <v>237</v>
      </c>
      <c r="C610" s="37" t="n">
        <v>365</v>
      </c>
      <c r="D610" s="38" t="n">
        <v>46276</v>
      </c>
      <c r="E610" s="37" t="s">
        <v>230</v>
      </c>
      <c r="F610" s="38"/>
      <c r="G610" s="37"/>
    </row>
    <row r="611" customFormat="false" ht="15" hidden="false" customHeight="false" outlineLevel="0" collapsed="false">
      <c r="A611" s="37" t="s">
        <v>669</v>
      </c>
      <c r="B611" s="37" t="s">
        <v>238</v>
      </c>
      <c r="C611" s="37" t="n">
        <v>180</v>
      </c>
      <c r="D611" s="38" t="n">
        <v>46126</v>
      </c>
      <c r="E611" s="37" t="s">
        <v>229</v>
      </c>
      <c r="F611" s="38" t="n">
        <v>46093</v>
      </c>
      <c r="G611" s="37" t="n">
        <v>97</v>
      </c>
    </row>
    <row r="612" customFormat="false" ht="15" hidden="false" customHeight="false" outlineLevel="0" collapsed="false">
      <c r="A612" s="37" t="s">
        <v>669</v>
      </c>
      <c r="B612" s="37" t="s">
        <v>239</v>
      </c>
      <c r="C612" s="37" t="n">
        <v>730</v>
      </c>
      <c r="D612" s="38" t="n">
        <v>46253</v>
      </c>
      <c r="E612" s="37" t="s">
        <v>229</v>
      </c>
      <c r="F612" s="38" t="n">
        <v>46232</v>
      </c>
      <c r="G612" s="37" t="n">
        <v>78</v>
      </c>
    </row>
    <row r="613" customFormat="false" ht="15" hidden="false" customHeight="false" outlineLevel="0" collapsed="false">
      <c r="A613" s="37" t="s">
        <v>669</v>
      </c>
      <c r="B613" s="37" t="s">
        <v>240</v>
      </c>
      <c r="C613" s="37" t="n">
        <v>365</v>
      </c>
      <c r="D613" s="38" t="n">
        <v>46111</v>
      </c>
      <c r="E613" s="37" t="s">
        <v>229</v>
      </c>
      <c r="F613" s="38" t="n">
        <v>46096</v>
      </c>
      <c r="G613" s="37" t="n">
        <v>96</v>
      </c>
    </row>
    <row r="614" customFormat="false" ht="15" hidden="false" customHeight="false" outlineLevel="0" collapsed="false">
      <c r="A614" s="37" t="s">
        <v>671</v>
      </c>
      <c r="B614" s="37" t="s">
        <v>235</v>
      </c>
      <c r="C614" s="37" t="n">
        <v>365</v>
      </c>
      <c r="D614" s="38" t="n">
        <v>46161</v>
      </c>
      <c r="E614" s="37" t="s">
        <v>229</v>
      </c>
      <c r="F614" s="38" t="n">
        <v>46135</v>
      </c>
      <c r="G614" s="37" t="n">
        <v>60</v>
      </c>
    </row>
    <row r="615" customFormat="false" ht="15" hidden="false" customHeight="false" outlineLevel="0" collapsed="false">
      <c r="A615" s="37" t="s">
        <v>671</v>
      </c>
      <c r="B615" s="37" t="s">
        <v>236</v>
      </c>
      <c r="C615" s="37" t="n">
        <v>365</v>
      </c>
      <c r="D615" s="38" t="n">
        <v>46231</v>
      </c>
      <c r="E615" s="37" t="s">
        <v>230</v>
      </c>
      <c r="F615" s="38"/>
      <c r="G615" s="37"/>
    </row>
    <row r="616" customFormat="false" ht="15" hidden="false" customHeight="false" outlineLevel="0" collapsed="false">
      <c r="A616" s="37" t="s">
        <v>671</v>
      </c>
      <c r="B616" s="37" t="s">
        <v>237</v>
      </c>
      <c r="C616" s="37" t="n">
        <v>365</v>
      </c>
      <c r="D616" s="38" t="n">
        <v>46206</v>
      </c>
      <c r="E616" s="37" t="s">
        <v>230</v>
      </c>
      <c r="F616" s="38"/>
      <c r="G616" s="37"/>
    </row>
    <row r="617" customFormat="false" ht="15" hidden="false" customHeight="false" outlineLevel="0" collapsed="false">
      <c r="A617" s="37" t="s">
        <v>671</v>
      </c>
      <c r="B617" s="37" t="s">
        <v>238</v>
      </c>
      <c r="C617" s="37" t="n">
        <v>180</v>
      </c>
      <c r="D617" s="38" t="n">
        <v>46363</v>
      </c>
      <c r="E617" s="37" t="s">
        <v>229</v>
      </c>
      <c r="F617" s="38" t="n">
        <v>46336</v>
      </c>
      <c r="G617" s="37" t="n">
        <v>61</v>
      </c>
    </row>
    <row r="618" customFormat="false" ht="15" hidden="false" customHeight="false" outlineLevel="0" collapsed="false">
      <c r="A618" s="37" t="s">
        <v>671</v>
      </c>
      <c r="B618" s="37" t="s">
        <v>239</v>
      </c>
      <c r="C618" s="37" t="n">
        <v>730</v>
      </c>
      <c r="D618" s="38" t="n">
        <v>46134</v>
      </c>
      <c r="E618" s="37" t="s">
        <v>229</v>
      </c>
      <c r="F618" s="38" t="n">
        <v>46100</v>
      </c>
      <c r="G618" s="37" t="n">
        <v>71</v>
      </c>
    </row>
    <row r="619" customFormat="false" ht="15" hidden="false" customHeight="false" outlineLevel="0" collapsed="false">
      <c r="A619" s="37" t="s">
        <v>671</v>
      </c>
      <c r="B619" s="37" t="s">
        <v>240</v>
      </c>
      <c r="C619" s="37" t="n">
        <v>365</v>
      </c>
      <c r="D619" s="38" t="n">
        <v>46101</v>
      </c>
      <c r="E619" s="37" t="s">
        <v>230</v>
      </c>
      <c r="F619" s="38"/>
      <c r="G619" s="37"/>
    </row>
    <row r="620" customFormat="false" ht="15" hidden="false" customHeight="false" outlineLevel="0" collapsed="false">
      <c r="A620" s="37" t="s">
        <v>672</v>
      </c>
      <c r="B620" s="37" t="s">
        <v>235</v>
      </c>
      <c r="C620" s="37" t="n">
        <v>365</v>
      </c>
      <c r="D620" s="38" t="n">
        <v>46137</v>
      </c>
      <c r="E620" s="37" t="s">
        <v>229</v>
      </c>
      <c r="F620" s="38" t="n">
        <v>46121</v>
      </c>
      <c r="G620" s="37" t="n">
        <v>78</v>
      </c>
    </row>
    <row r="621" customFormat="false" ht="15" hidden="false" customHeight="false" outlineLevel="0" collapsed="false">
      <c r="A621" s="37" t="s">
        <v>672</v>
      </c>
      <c r="B621" s="37" t="s">
        <v>236</v>
      </c>
      <c r="C621" s="37" t="n">
        <v>365</v>
      </c>
      <c r="D621" s="38" t="n">
        <v>46215</v>
      </c>
      <c r="E621" s="37" t="s">
        <v>229</v>
      </c>
      <c r="F621" s="38" t="n">
        <v>46205</v>
      </c>
      <c r="G621" s="37" t="n">
        <v>79</v>
      </c>
    </row>
    <row r="622" customFormat="false" ht="15" hidden="false" customHeight="false" outlineLevel="0" collapsed="false">
      <c r="A622" s="37" t="s">
        <v>672</v>
      </c>
      <c r="B622" s="37" t="s">
        <v>237</v>
      </c>
      <c r="C622" s="37" t="n">
        <v>365</v>
      </c>
      <c r="D622" s="38" t="n">
        <v>46232</v>
      </c>
      <c r="E622" s="37" t="s">
        <v>232</v>
      </c>
      <c r="F622" s="38"/>
      <c r="G622" s="37"/>
    </row>
    <row r="623" customFormat="false" ht="15" hidden="false" customHeight="false" outlineLevel="0" collapsed="false">
      <c r="A623" s="37" t="s">
        <v>672</v>
      </c>
      <c r="B623" s="37" t="s">
        <v>238</v>
      </c>
      <c r="C623" s="37" t="n">
        <v>180</v>
      </c>
      <c r="D623" s="38" t="n">
        <v>46169</v>
      </c>
      <c r="E623" s="37" t="s">
        <v>229</v>
      </c>
      <c r="F623" s="38" t="n">
        <v>46143</v>
      </c>
      <c r="G623" s="37" t="n">
        <v>94</v>
      </c>
    </row>
    <row r="624" customFormat="false" ht="15" hidden="false" customHeight="false" outlineLevel="0" collapsed="false">
      <c r="A624" s="37" t="s">
        <v>672</v>
      </c>
      <c r="B624" s="37" t="s">
        <v>239</v>
      </c>
      <c r="C624" s="37" t="n">
        <v>730</v>
      </c>
      <c r="D624" s="38" t="n">
        <v>46368</v>
      </c>
      <c r="E624" s="37" t="s">
        <v>229</v>
      </c>
      <c r="F624" s="38" t="n">
        <v>46365</v>
      </c>
      <c r="G624" s="37" t="n">
        <v>64</v>
      </c>
    </row>
    <row r="625" customFormat="false" ht="15" hidden="false" customHeight="false" outlineLevel="0" collapsed="false">
      <c r="A625" s="37" t="s">
        <v>672</v>
      </c>
      <c r="B625" s="37" t="s">
        <v>240</v>
      </c>
      <c r="C625" s="37" t="n">
        <v>365</v>
      </c>
      <c r="D625" s="38" t="n">
        <v>46248</v>
      </c>
      <c r="E625" s="37" t="s">
        <v>229</v>
      </c>
      <c r="F625" s="38" t="n">
        <v>46219</v>
      </c>
      <c r="G625" s="37" t="n">
        <v>92</v>
      </c>
    </row>
    <row r="626" customFormat="false" ht="15" hidden="false" customHeight="false" outlineLevel="0" collapsed="false">
      <c r="A626" s="37" t="s">
        <v>674</v>
      </c>
      <c r="B626" s="37" t="s">
        <v>235</v>
      </c>
      <c r="C626" s="37" t="n">
        <v>365</v>
      </c>
      <c r="D626" s="38" t="n">
        <v>46156</v>
      </c>
      <c r="E626" s="37" t="s">
        <v>229</v>
      </c>
      <c r="F626" s="38" t="n">
        <v>46155</v>
      </c>
      <c r="G626" s="37" t="n">
        <v>60</v>
      </c>
    </row>
    <row r="627" customFormat="false" ht="15" hidden="false" customHeight="false" outlineLevel="0" collapsed="false">
      <c r="A627" s="37" t="s">
        <v>674</v>
      </c>
      <c r="B627" s="37" t="s">
        <v>236</v>
      </c>
      <c r="C627" s="37" t="n">
        <v>365</v>
      </c>
      <c r="D627" s="38" t="n">
        <v>46329</v>
      </c>
      <c r="E627" s="37" t="s">
        <v>229</v>
      </c>
      <c r="F627" s="38" t="n">
        <v>46311</v>
      </c>
      <c r="G627" s="37" t="n">
        <v>75</v>
      </c>
    </row>
    <row r="628" customFormat="false" ht="15" hidden="false" customHeight="false" outlineLevel="0" collapsed="false">
      <c r="A628" s="37" t="s">
        <v>674</v>
      </c>
      <c r="B628" s="37" t="s">
        <v>237</v>
      </c>
      <c r="C628" s="37" t="n">
        <v>365</v>
      </c>
      <c r="D628" s="38" t="n">
        <v>46341</v>
      </c>
      <c r="E628" s="37" t="s">
        <v>229</v>
      </c>
      <c r="F628" s="38" t="n">
        <v>46340</v>
      </c>
      <c r="G628" s="37" t="n">
        <v>62</v>
      </c>
    </row>
    <row r="629" customFormat="false" ht="15" hidden="false" customHeight="false" outlineLevel="0" collapsed="false">
      <c r="A629" s="37" t="s">
        <v>674</v>
      </c>
      <c r="B629" s="37" t="s">
        <v>238</v>
      </c>
      <c r="C629" s="37" t="n">
        <v>180</v>
      </c>
      <c r="D629" s="38" t="n">
        <v>46384</v>
      </c>
      <c r="E629" s="37" t="s">
        <v>229</v>
      </c>
      <c r="F629" s="38" t="n">
        <v>46366</v>
      </c>
      <c r="G629" s="37" t="n">
        <v>87</v>
      </c>
    </row>
    <row r="630" customFormat="false" ht="15" hidden="false" customHeight="false" outlineLevel="0" collapsed="false">
      <c r="A630" s="37" t="s">
        <v>674</v>
      </c>
      <c r="B630" s="37" t="s">
        <v>239</v>
      </c>
      <c r="C630" s="37" t="n">
        <v>730</v>
      </c>
      <c r="D630" s="38" t="n">
        <v>46264</v>
      </c>
      <c r="E630" s="37" t="s">
        <v>229</v>
      </c>
      <c r="F630" s="38" t="n">
        <v>46239</v>
      </c>
      <c r="G630" s="37" t="n">
        <v>85</v>
      </c>
    </row>
    <row r="631" customFormat="false" ht="15" hidden="false" customHeight="false" outlineLevel="0" collapsed="false">
      <c r="A631" s="37" t="s">
        <v>674</v>
      </c>
      <c r="B631" s="37" t="s">
        <v>240</v>
      </c>
      <c r="C631" s="37" t="n">
        <v>365</v>
      </c>
      <c r="D631" s="38" t="n">
        <v>46179</v>
      </c>
      <c r="E631" s="37" t="s">
        <v>229</v>
      </c>
      <c r="F631" s="38" t="n">
        <v>46141</v>
      </c>
      <c r="G631" s="37" t="n">
        <v>66</v>
      </c>
    </row>
    <row r="632" customFormat="false" ht="15" hidden="false" customHeight="false" outlineLevel="0" collapsed="false">
      <c r="A632" s="37" t="s">
        <v>675</v>
      </c>
      <c r="B632" s="37" t="s">
        <v>235</v>
      </c>
      <c r="C632" s="37" t="n">
        <v>365</v>
      </c>
      <c r="D632" s="38" t="n">
        <v>46106</v>
      </c>
      <c r="E632" s="37" t="s">
        <v>229</v>
      </c>
      <c r="F632" s="38" t="n">
        <v>46095</v>
      </c>
      <c r="G632" s="37" t="n">
        <v>67</v>
      </c>
    </row>
    <row r="633" customFormat="false" ht="15" hidden="false" customHeight="false" outlineLevel="0" collapsed="false">
      <c r="A633" s="37" t="s">
        <v>675</v>
      </c>
      <c r="B633" s="37" t="s">
        <v>236</v>
      </c>
      <c r="C633" s="37" t="n">
        <v>365</v>
      </c>
      <c r="D633" s="38" t="n">
        <v>46317</v>
      </c>
      <c r="E633" s="37" t="s">
        <v>229</v>
      </c>
      <c r="F633" s="38" t="n">
        <v>46279</v>
      </c>
      <c r="G633" s="37" t="n">
        <v>94</v>
      </c>
    </row>
    <row r="634" customFormat="false" ht="15" hidden="false" customHeight="false" outlineLevel="0" collapsed="false">
      <c r="A634" s="37" t="s">
        <v>675</v>
      </c>
      <c r="B634" s="37" t="s">
        <v>237</v>
      </c>
      <c r="C634" s="37" t="n">
        <v>365</v>
      </c>
      <c r="D634" s="38" t="n">
        <v>46101</v>
      </c>
      <c r="E634" s="37" t="s">
        <v>229</v>
      </c>
      <c r="F634" s="38" t="n">
        <v>46085</v>
      </c>
      <c r="G634" s="37" t="n">
        <v>89</v>
      </c>
    </row>
    <row r="635" customFormat="false" ht="15" hidden="false" customHeight="false" outlineLevel="0" collapsed="false">
      <c r="A635" s="37" t="s">
        <v>675</v>
      </c>
      <c r="B635" s="37" t="s">
        <v>238</v>
      </c>
      <c r="C635" s="37" t="n">
        <v>180</v>
      </c>
      <c r="D635" s="38" t="n">
        <v>46312</v>
      </c>
      <c r="E635" s="37" t="s">
        <v>229</v>
      </c>
      <c r="F635" s="38" t="n">
        <v>46300</v>
      </c>
      <c r="G635" s="37" t="n">
        <v>76</v>
      </c>
    </row>
    <row r="636" customFormat="false" ht="15" hidden="false" customHeight="false" outlineLevel="0" collapsed="false">
      <c r="A636" s="37" t="s">
        <v>675</v>
      </c>
      <c r="B636" s="37" t="s">
        <v>239</v>
      </c>
      <c r="C636" s="37" t="n">
        <v>730</v>
      </c>
      <c r="D636" s="38" t="n">
        <v>46162</v>
      </c>
      <c r="E636" s="37" t="s">
        <v>229</v>
      </c>
      <c r="F636" s="38" t="n">
        <v>46160</v>
      </c>
      <c r="G636" s="37" t="n">
        <v>60</v>
      </c>
    </row>
    <row r="637" customFormat="false" ht="15" hidden="false" customHeight="false" outlineLevel="0" collapsed="false">
      <c r="A637" s="37" t="s">
        <v>675</v>
      </c>
      <c r="B637" s="37" t="s">
        <v>240</v>
      </c>
      <c r="C637" s="37" t="n">
        <v>365</v>
      </c>
      <c r="D637" s="38" t="n">
        <v>46200</v>
      </c>
      <c r="E637" s="37" t="s">
        <v>229</v>
      </c>
      <c r="F637" s="38" t="n">
        <v>46181</v>
      </c>
      <c r="G637" s="37" t="n">
        <v>78</v>
      </c>
    </row>
    <row r="638" customFormat="false" ht="15" hidden="false" customHeight="false" outlineLevel="0" collapsed="false">
      <c r="A638" s="37" t="s">
        <v>677</v>
      </c>
      <c r="B638" s="37" t="s">
        <v>235</v>
      </c>
      <c r="C638" s="37" t="n">
        <v>365</v>
      </c>
      <c r="D638" s="38" t="n">
        <v>46326</v>
      </c>
      <c r="E638" s="37" t="s">
        <v>232</v>
      </c>
      <c r="F638" s="38"/>
      <c r="G638" s="37"/>
    </row>
    <row r="639" customFormat="false" ht="15" hidden="false" customHeight="false" outlineLevel="0" collapsed="false">
      <c r="A639" s="37" t="s">
        <v>677</v>
      </c>
      <c r="B639" s="37" t="s">
        <v>236</v>
      </c>
      <c r="C639" s="37" t="n">
        <v>365</v>
      </c>
      <c r="D639" s="38" t="n">
        <v>46330</v>
      </c>
      <c r="E639" s="37" t="s">
        <v>229</v>
      </c>
      <c r="F639" s="38" t="n">
        <v>46301</v>
      </c>
      <c r="G639" s="37" t="n">
        <v>70</v>
      </c>
    </row>
    <row r="640" customFormat="false" ht="15" hidden="false" customHeight="false" outlineLevel="0" collapsed="false">
      <c r="A640" s="37" t="s">
        <v>677</v>
      </c>
      <c r="B640" s="37" t="s">
        <v>237</v>
      </c>
      <c r="C640" s="37" t="n">
        <v>365</v>
      </c>
      <c r="D640" s="38" t="n">
        <v>46180</v>
      </c>
      <c r="E640" s="37" t="s">
        <v>229</v>
      </c>
      <c r="F640" s="38" t="n">
        <v>46159</v>
      </c>
      <c r="G640" s="37" t="n">
        <v>88</v>
      </c>
    </row>
    <row r="641" customFormat="false" ht="15" hidden="false" customHeight="false" outlineLevel="0" collapsed="false">
      <c r="A641" s="37" t="s">
        <v>677</v>
      </c>
      <c r="B641" s="37" t="s">
        <v>238</v>
      </c>
      <c r="C641" s="37" t="n">
        <v>180</v>
      </c>
      <c r="D641" s="38" t="n">
        <v>46342</v>
      </c>
      <c r="E641" s="37" t="s">
        <v>229</v>
      </c>
      <c r="F641" s="38" t="n">
        <v>46336</v>
      </c>
      <c r="G641" s="37" t="n">
        <v>62</v>
      </c>
    </row>
    <row r="642" customFormat="false" ht="15" hidden="false" customHeight="false" outlineLevel="0" collapsed="false">
      <c r="A642" s="37" t="s">
        <v>677</v>
      </c>
      <c r="B642" s="37" t="s">
        <v>239</v>
      </c>
      <c r="C642" s="37" t="n">
        <v>730</v>
      </c>
      <c r="D642" s="38" t="n">
        <v>46284</v>
      </c>
      <c r="E642" s="37" t="s">
        <v>229</v>
      </c>
      <c r="F642" s="38" t="n">
        <v>46278</v>
      </c>
      <c r="G642" s="37" t="n">
        <v>70</v>
      </c>
    </row>
    <row r="643" customFormat="false" ht="15" hidden="false" customHeight="false" outlineLevel="0" collapsed="false">
      <c r="A643" s="37" t="s">
        <v>677</v>
      </c>
      <c r="B643" s="37" t="s">
        <v>240</v>
      </c>
      <c r="C643" s="37" t="n">
        <v>365</v>
      </c>
      <c r="D643" s="38" t="n">
        <v>46165</v>
      </c>
      <c r="E643" s="37" t="s">
        <v>230</v>
      </c>
      <c r="F643" s="38"/>
      <c r="G643" s="37"/>
    </row>
    <row r="644" customFormat="false" ht="15" hidden="false" customHeight="false" outlineLevel="0" collapsed="false">
      <c r="A644" s="37" t="s">
        <v>678</v>
      </c>
      <c r="B644" s="37" t="s">
        <v>235</v>
      </c>
      <c r="C644" s="37" t="n">
        <v>365</v>
      </c>
      <c r="D644" s="38" t="n">
        <v>46114</v>
      </c>
      <c r="E644" s="37" t="s">
        <v>231</v>
      </c>
      <c r="F644" s="38"/>
      <c r="G644" s="37"/>
    </row>
    <row r="645" customFormat="false" ht="15" hidden="false" customHeight="false" outlineLevel="0" collapsed="false">
      <c r="A645" s="37" t="s">
        <v>678</v>
      </c>
      <c r="B645" s="37" t="s">
        <v>236</v>
      </c>
      <c r="C645" s="37" t="n">
        <v>365</v>
      </c>
      <c r="D645" s="38" t="n">
        <v>46203</v>
      </c>
      <c r="E645" s="37" t="s">
        <v>229</v>
      </c>
      <c r="F645" s="38" t="n">
        <v>46191</v>
      </c>
      <c r="G645" s="37" t="n">
        <v>95</v>
      </c>
    </row>
    <row r="646" customFormat="false" ht="15" hidden="false" customHeight="false" outlineLevel="0" collapsed="false">
      <c r="A646" s="37" t="s">
        <v>678</v>
      </c>
      <c r="B646" s="37" t="s">
        <v>237</v>
      </c>
      <c r="C646" s="37" t="n">
        <v>365</v>
      </c>
      <c r="D646" s="38" t="n">
        <v>46284</v>
      </c>
      <c r="E646" s="37" t="s">
        <v>229</v>
      </c>
      <c r="F646" s="38" t="n">
        <v>46253</v>
      </c>
      <c r="G646" s="37" t="n">
        <v>99</v>
      </c>
    </row>
    <row r="647" customFormat="false" ht="15" hidden="false" customHeight="false" outlineLevel="0" collapsed="false">
      <c r="A647" s="37" t="s">
        <v>678</v>
      </c>
      <c r="B647" s="37" t="s">
        <v>238</v>
      </c>
      <c r="C647" s="37" t="n">
        <v>180</v>
      </c>
      <c r="D647" s="38" t="n">
        <v>46375</v>
      </c>
      <c r="E647" s="37" t="s">
        <v>229</v>
      </c>
      <c r="F647" s="38" t="n">
        <v>46356</v>
      </c>
      <c r="G647" s="37" t="n">
        <v>91</v>
      </c>
    </row>
    <row r="648" customFormat="false" ht="15" hidden="false" customHeight="false" outlineLevel="0" collapsed="false">
      <c r="A648" s="37" t="s">
        <v>678</v>
      </c>
      <c r="B648" s="37" t="s">
        <v>239</v>
      </c>
      <c r="C648" s="37" t="n">
        <v>730</v>
      </c>
      <c r="D648" s="38" t="n">
        <v>46175</v>
      </c>
      <c r="E648" s="37" t="s">
        <v>229</v>
      </c>
      <c r="F648" s="38" t="n">
        <v>46141</v>
      </c>
      <c r="G648" s="37" t="n">
        <v>76</v>
      </c>
    </row>
    <row r="649" customFormat="false" ht="15" hidden="false" customHeight="false" outlineLevel="0" collapsed="false">
      <c r="A649" s="37" t="s">
        <v>678</v>
      </c>
      <c r="B649" s="37" t="s">
        <v>240</v>
      </c>
      <c r="C649" s="37" t="n">
        <v>365</v>
      </c>
      <c r="D649" s="38" t="n">
        <v>46137</v>
      </c>
      <c r="E649" s="37" t="s">
        <v>230</v>
      </c>
      <c r="F649" s="38"/>
      <c r="G649" s="37"/>
    </row>
    <row r="650" customFormat="false" ht="15" hidden="false" customHeight="false" outlineLevel="0" collapsed="false">
      <c r="A650" s="37" t="s">
        <v>682</v>
      </c>
      <c r="B650" s="37" t="s">
        <v>235</v>
      </c>
      <c r="C650" s="37" t="n">
        <v>365</v>
      </c>
      <c r="D650" s="38" t="n">
        <v>46119</v>
      </c>
      <c r="E650" s="37" t="s">
        <v>232</v>
      </c>
      <c r="F650" s="38"/>
      <c r="G650" s="37"/>
    </row>
    <row r="651" customFormat="false" ht="15" hidden="false" customHeight="false" outlineLevel="0" collapsed="false">
      <c r="A651" s="37" t="s">
        <v>682</v>
      </c>
      <c r="B651" s="37" t="s">
        <v>236</v>
      </c>
      <c r="C651" s="37" t="n">
        <v>365</v>
      </c>
      <c r="D651" s="38" t="n">
        <v>46167</v>
      </c>
      <c r="E651" s="37" t="s">
        <v>229</v>
      </c>
      <c r="F651" s="38" t="n">
        <v>46145</v>
      </c>
      <c r="G651" s="37" t="n">
        <v>80</v>
      </c>
    </row>
    <row r="652" customFormat="false" ht="15" hidden="false" customHeight="false" outlineLevel="0" collapsed="false">
      <c r="A652" s="37" t="s">
        <v>682</v>
      </c>
      <c r="B652" s="37" t="s">
        <v>237</v>
      </c>
      <c r="C652" s="37" t="n">
        <v>365</v>
      </c>
      <c r="D652" s="38" t="n">
        <v>46236</v>
      </c>
      <c r="E652" s="37" t="s">
        <v>229</v>
      </c>
      <c r="F652" s="38" t="n">
        <v>46223</v>
      </c>
      <c r="G652" s="37" t="n">
        <v>67</v>
      </c>
    </row>
    <row r="653" customFormat="false" ht="15" hidden="false" customHeight="false" outlineLevel="0" collapsed="false">
      <c r="A653" s="37" t="s">
        <v>682</v>
      </c>
      <c r="B653" s="37" t="s">
        <v>238</v>
      </c>
      <c r="C653" s="37" t="n">
        <v>180</v>
      </c>
      <c r="D653" s="38" t="n">
        <v>46177</v>
      </c>
      <c r="E653" s="37" t="s">
        <v>229</v>
      </c>
      <c r="F653" s="38" t="n">
        <v>46167</v>
      </c>
      <c r="G653" s="37" t="n">
        <v>91</v>
      </c>
    </row>
    <row r="654" customFormat="false" ht="15" hidden="false" customHeight="false" outlineLevel="0" collapsed="false">
      <c r="A654" s="37" t="s">
        <v>682</v>
      </c>
      <c r="B654" s="37" t="s">
        <v>239</v>
      </c>
      <c r="C654" s="37" t="n">
        <v>730</v>
      </c>
      <c r="D654" s="38" t="n">
        <v>46126</v>
      </c>
      <c r="E654" s="37" t="s">
        <v>229</v>
      </c>
      <c r="F654" s="38" t="n">
        <v>46091</v>
      </c>
      <c r="G654" s="37" t="n">
        <v>61</v>
      </c>
    </row>
    <row r="655" customFormat="false" ht="15" hidden="false" customHeight="false" outlineLevel="0" collapsed="false">
      <c r="A655" s="37" t="s">
        <v>682</v>
      </c>
      <c r="B655" s="37" t="s">
        <v>240</v>
      </c>
      <c r="C655" s="37" t="n">
        <v>365</v>
      </c>
      <c r="D655" s="38" t="n">
        <v>46180</v>
      </c>
      <c r="E655" s="37" t="s">
        <v>230</v>
      </c>
      <c r="F655" s="38"/>
      <c r="G655" s="37"/>
    </row>
    <row r="656" customFormat="false" ht="15" hidden="false" customHeight="false" outlineLevel="0" collapsed="false">
      <c r="A656" s="37" t="s">
        <v>684</v>
      </c>
      <c r="B656" s="37" t="s">
        <v>235</v>
      </c>
      <c r="C656" s="37" t="n">
        <v>365</v>
      </c>
      <c r="D656" s="38" t="n">
        <v>46316</v>
      </c>
      <c r="E656" s="37" t="s">
        <v>231</v>
      </c>
      <c r="F656" s="38"/>
      <c r="G656" s="37"/>
    </row>
    <row r="657" customFormat="false" ht="15" hidden="false" customHeight="false" outlineLevel="0" collapsed="false">
      <c r="A657" s="37" t="s">
        <v>684</v>
      </c>
      <c r="B657" s="37" t="s">
        <v>236</v>
      </c>
      <c r="C657" s="37" t="n">
        <v>365</v>
      </c>
      <c r="D657" s="38" t="n">
        <v>46177</v>
      </c>
      <c r="E657" s="37" t="s">
        <v>231</v>
      </c>
      <c r="F657" s="38"/>
      <c r="G657" s="37"/>
    </row>
    <row r="658" customFormat="false" ht="15" hidden="false" customHeight="false" outlineLevel="0" collapsed="false">
      <c r="A658" s="37" t="s">
        <v>684</v>
      </c>
      <c r="B658" s="37" t="s">
        <v>237</v>
      </c>
      <c r="C658" s="37" t="n">
        <v>365</v>
      </c>
      <c r="D658" s="38" t="n">
        <v>46327</v>
      </c>
      <c r="E658" s="37" t="s">
        <v>229</v>
      </c>
      <c r="F658" s="38" t="n">
        <v>46301</v>
      </c>
      <c r="G658" s="37" t="n">
        <v>80</v>
      </c>
    </row>
    <row r="659" customFormat="false" ht="15" hidden="false" customHeight="false" outlineLevel="0" collapsed="false">
      <c r="A659" s="37" t="s">
        <v>684</v>
      </c>
      <c r="B659" s="37" t="s">
        <v>238</v>
      </c>
      <c r="C659" s="37" t="n">
        <v>180</v>
      </c>
      <c r="D659" s="38" t="n">
        <v>46149</v>
      </c>
      <c r="E659" s="37" t="s">
        <v>229</v>
      </c>
      <c r="F659" s="38" t="n">
        <v>46148</v>
      </c>
      <c r="G659" s="37" t="n">
        <v>79</v>
      </c>
    </row>
    <row r="660" customFormat="false" ht="15" hidden="false" customHeight="false" outlineLevel="0" collapsed="false">
      <c r="A660" s="37" t="s">
        <v>684</v>
      </c>
      <c r="B660" s="37" t="s">
        <v>239</v>
      </c>
      <c r="C660" s="37" t="n">
        <v>730</v>
      </c>
      <c r="D660" s="38" t="n">
        <v>46192</v>
      </c>
      <c r="E660" s="37" t="s">
        <v>229</v>
      </c>
      <c r="F660" s="38" t="n">
        <v>46172</v>
      </c>
      <c r="G660" s="37" t="n">
        <v>84</v>
      </c>
    </row>
    <row r="661" customFormat="false" ht="15" hidden="false" customHeight="false" outlineLevel="0" collapsed="false">
      <c r="A661" s="37" t="s">
        <v>684</v>
      </c>
      <c r="B661" s="37" t="s">
        <v>240</v>
      </c>
      <c r="C661" s="37" t="n">
        <v>365</v>
      </c>
      <c r="D661" s="38" t="n">
        <v>46177</v>
      </c>
      <c r="E661" s="37" t="s">
        <v>229</v>
      </c>
      <c r="F661" s="38" t="n">
        <v>46166</v>
      </c>
      <c r="G661" s="37" t="n">
        <v>87</v>
      </c>
    </row>
    <row r="662" customFormat="false" ht="15" hidden="false" customHeight="false" outlineLevel="0" collapsed="false">
      <c r="A662" s="37" t="s">
        <v>686</v>
      </c>
      <c r="B662" s="37" t="s">
        <v>235</v>
      </c>
      <c r="C662" s="37" t="n">
        <v>365</v>
      </c>
      <c r="D662" s="38" t="n">
        <v>46283</v>
      </c>
      <c r="E662" s="37" t="s">
        <v>232</v>
      </c>
      <c r="F662" s="38"/>
      <c r="G662" s="37"/>
    </row>
    <row r="663" customFormat="false" ht="15" hidden="false" customHeight="false" outlineLevel="0" collapsed="false">
      <c r="A663" s="37" t="s">
        <v>686</v>
      </c>
      <c r="B663" s="37" t="s">
        <v>236</v>
      </c>
      <c r="C663" s="37" t="n">
        <v>365</v>
      </c>
      <c r="D663" s="38" t="n">
        <v>46307</v>
      </c>
      <c r="E663" s="37" t="s">
        <v>232</v>
      </c>
      <c r="F663" s="38"/>
      <c r="G663" s="37"/>
    </row>
    <row r="664" customFormat="false" ht="15" hidden="false" customHeight="false" outlineLevel="0" collapsed="false">
      <c r="A664" s="37" t="s">
        <v>686</v>
      </c>
      <c r="B664" s="37" t="s">
        <v>237</v>
      </c>
      <c r="C664" s="37" t="n">
        <v>365</v>
      </c>
      <c r="D664" s="38" t="n">
        <v>46339</v>
      </c>
      <c r="E664" s="37" t="s">
        <v>229</v>
      </c>
      <c r="F664" s="38" t="n">
        <v>46331</v>
      </c>
      <c r="G664" s="37" t="n">
        <v>80</v>
      </c>
    </row>
    <row r="665" customFormat="false" ht="15" hidden="false" customHeight="false" outlineLevel="0" collapsed="false">
      <c r="A665" s="37" t="s">
        <v>686</v>
      </c>
      <c r="B665" s="37" t="s">
        <v>238</v>
      </c>
      <c r="C665" s="37" t="n">
        <v>180</v>
      </c>
      <c r="D665" s="38" t="n">
        <v>46182</v>
      </c>
      <c r="E665" s="37" t="s">
        <v>229</v>
      </c>
      <c r="F665" s="38" t="n">
        <v>46175</v>
      </c>
      <c r="G665" s="37" t="n">
        <v>96</v>
      </c>
    </row>
    <row r="666" customFormat="false" ht="15" hidden="false" customHeight="false" outlineLevel="0" collapsed="false">
      <c r="A666" s="37" t="s">
        <v>686</v>
      </c>
      <c r="B666" s="37" t="s">
        <v>239</v>
      </c>
      <c r="C666" s="37" t="n">
        <v>730</v>
      </c>
      <c r="D666" s="38" t="n">
        <v>46383</v>
      </c>
      <c r="E666" s="37" t="s">
        <v>229</v>
      </c>
      <c r="F666" s="38" t="n">
        <v>46354</v>
      </c>
      <c r="G666" s="37" t="n">
        <v>95</v>
      </c>
    </row>
    <row r="667" customFormat="false" ht="15" hidden="false" customHeight="false" outlineLevel="0" collapsed="false">
      <c r="A667" s="37" t="s">
        <v>686</v>
      </c>
      <c r="B667" s="37" t="s">
        <v>240</v>
      </c>
      <c r="C667" s="37" t="n">
        <v>365</v>
      </c>
      <c r="D667" s="38" t="n">
        <v>46136</v>
      </c>
      <c r="E667" s="37" t="s">
        <v>229</v>
      </c>
      <c r="F667" s="38" t="n">
        <v>46099</v>
      </c>
      <c r="G667" s="37" t="n">
        <v>66</v>
      </c>
    </row>
    <row r="668" customFormat="false" ht="15" hidden="false" customHeight="false" outlineLevel="0" collapsed="false">
      <c r="A668" s="37" t="s">
        <v>688</v>
      </c>
      <c r="B668" s="37" t="s">
        <v>235</v>
      </c>
      <c r="C668" s="37" t="n">
        <v>365</v>
      </c>
      <c r="D668" s="38" t="n">
        <v>46222</v>
      </c>
      <c r="E668" s="37" t="s">
        <v>229</v>
      </c>
      <c r="F668" s="38" t="n">
        <v>46207</v>
      </c>
      <c r="G668" s="37" t="n">
        <v>91</v>
      </c>
    </row>
    <row r="669" customFormat="false" ht="15" hidden="false" customHeight="false" outlineLevel="0" collapsed="false">
      <c r="A669" s="37" t="s">
        <v>688</v>
      </c>
      <c r="B669" s="37" t="s">
        <v>236</v>
      </c>
      <c r="C669" s="37" t="n">
        <v>365</v>
      </c>
      <c r="D669" s="38" t="n">
        <v>46114</v>
      </c>
      <c r="E669" s="37" t="s">
        <v>229</v>
      </c>
      <c r="F669" s="38" t="n">
        <v>46096</v>
      </c>
      <c r="G669" s="37" t="n">
        <v>92</v>
      </c>
    </row>
    <row r="670" customFormat="false" ht="15" hidden="false" customHeight="false" outlineLevel="0" collapsed="false">
      <c r="A670" s="37" t="s">
        <v>688</v>
      </c>
      <c r="B670" s="37" t="s">
        <v>237</v>
      </c>
      <c r="C670" s="37" t="n">
        <v>365</v>
      </c>
      <c r="D670" s="38" t="n">
        <v>46213</v>
      </c>
      <c r="E670" s="37" t="s">
        <v>230</v>
      </c>
      <c r="F670" s="38"/>
      <c r="G670" s="37"/>
    </row>
    <row r="671" customFormat="false" ht="15" hidden="false" customHeight="false" outlineLevel="0" collapsed="false">
      <c r="A671" s="37" t="s">
        <v>688</v>
      </c>
      <c r="B671" s="37" t="s">
        <v>238</v>
      </c>
      <c r="C671" s="37" t="n">
        <v>180</v>
      </c>
      <c r="D671" s="38" t="n">
        <v>46290</v>
      </c>
      <c r="E671" s="37" t="s">
        <v>229</v>
      </c>
      <c r="F671" s="38" t="n">
        <v>46268</v>
      </c>
      <c r="G671" s="37" t="n">
        <v>78</v>
      </c>
    </row>
    <row r="672" customFormat="false" ht="15" hidden="false" customHeight="false" outlineLevel="0" collapsed="false">
      <c r="A672" s="37" t="s">
        <v>688</v>
      </c>
      <c r="B672" s="37" t="s">
        <v>239</v>
      </c>
      <c r="C672" s="37" t="n">
        <v>730</v>
      </c>
      <c r="D672" s="38" t="n">
        <v>46130</v>
      </c>
      <c r="E672" s="37" t="s">
        <v>229</v>
      </c>
      <c r="F672" s="38" t="n">
        <v>46128</v>
      </c>
      <c r="G672" s="37" t="n">
        <v>66</v>
      </c>
    </row>
    <row r="673" customFormat="false" ht="15" hidden="false" customHeight="false" outlineLevel="0" collapsed="false">
      <c r="A673" s="37" t="s">
        <v>688</v>
      </c>
      <c r="B673" s="37" t="s">
        <v>240</v>
      </c>
      <c r="C673" s="37" t="n">
        <v>365</v>
      </c>
      <c r="D673" s="38" t="n">
        <v>46191</v>
      </c>
      <c r="E673" s="37" t="s">
        <v>229</v>
      </c>
      <c r="F673" s="38" t="n">
        <v>46187</v>
      </c>
      <c r="G673" s="37" t="n">
        <v>95</v>
      </c>
    </row>
    <row r="674" customFormat="false" ht="15" hidden="false" customHeight="false" outlineLevel="0" collapsed="false">
      <c r="A674" s="37" t="s">
        <v>689</v>
      </c>
      <c r="B674" s="37" t="s">
        <v>235</v>
      </c>
      <c r="C674" s="37" t="n">
        <v>365</v>
      </c>
      <c r="D674" s="38" t="n">
        <v>46164</v>
      </c>
      <c r="E674" s="37" t="s">
        <v>230</v>
      </c>
      <c r="F674" s="38"/>
      <c r="G674" s="37"/>
    </row>
    <row r="675" customFormat="false" ht="15" hidden="false" customHeight="false" outlineLevel="0" collapsed="false">
      <c r="A675" s="37" t="s">
        <v>689</v>
      </c>
      <c r="B675" s="37" t="s">
        <v>236</v>
      </c>
      <c r="C675" s="37" t="n">
        <v>365</v>
      </c>
      <c r="D675" s="38" t="n">
        <v>46352</v>
      </c>
      <c r="E675" s="37" t="s">
        <v>229</v>
      </c>
      <c r="F675" s="38" t="n">
        <v>46327</v>
      </c>
      <c r="G675" s="37" t="n">
        <v>63</v>
      </c>
    </row>
    <row r="676" customFormat="false" ht="15" hidden="false" customHeight="false" outlineLevel="0" collapsed="false">
      <c r="A676" s="37" t="s">
        <v>689</v>
      </c>
      <c r="B676" s="37" t="s">
        <v>237</v>
      </c>
      <c r="C676" s="37" t="n">
        <v>365</v>
      </c>
      <c r="D676" s="38" t="n">
        <v>46098</v>
      </c>
      <c r="E676" s="37" t="s">
        <v>231</v>
      </c>
      <c r="F676" s="38"/>
      <c r="G676" s="37"/>
    </row>
    <row r="677" customFormat="false" ht="15" hidden="false" customHeight="false" outlineLevel="0" collapsed="false">
      <c r="A677" s="37" t="s">
        <v>689</v>
      </c>
      <c r="B677" s="37" t="s">
        <v>238</v>
      </c>
      <c r="C677" s="37" t="n">
        <v>180</v>
      </c>
      <c r="D677" s="38" t="n">
        <v>46235</v>
      </c>
      <c r="E677" s="37" t="s">
        <v>231</v>
      </c>
      <c r="F677" s="38"/>
      <c r="G677" s="37"/>
    </row>
    <row r="678" customFormat="false" ht="15" hidden="false" customHeight="false" outlineLevel="0" collapsed="false">
      <c r="A678" s="37" t="s">
        <v>689</v>
      </c>
      <c r="B678" s="37" t="s">
        <v>239</v>
      </c>
      <c r="C678" s="37" t="n">
        <v>730</v>
      </c>
      <c r="D678" s="38" t="n">
        <v>46114</v>
      </c>
      <c r="E678" s="37" t="s">
        <v>229</v>
      </c>
      <c r="F678" s="38" t="n">
        <v>46110</v>
      </c>
      <c r="G678" s="37" t="n">
        <v>65</v>
      </c>
    </row>
    <row r="679" customFormat="false" ht="15" hidden="false" customHeight="false" outlineLevel="0" collapsed="false">
      <c r="A679" s="37" t="s">
        <v>689</v>
      </c>
      <c r="B679" s="37" t="s">
        <v>240</v>
      </c>
      <c r="C679" s="37" t="n">
        <v>365</v>
      </c>
      <c r="D679" s="38" t="n">
        <v>46298</v>
      </c>
      <c r="E679" s="37" t="s">
        <v>232</v>
      </c>
      <c r="F679" s="38"/>
      <c r="G679" s="37"/>
    </row>
    <row r="680" customFormat="false" ht="15" hidden="false" customHeight="false" outlineLevel="0" collapsed="false">
      <c r="A680" s="37" t="s">
        <v>690</v>
      </c>
      <c r="B680" s="37" t="s">
        <v>235</v>
      </c>
      <c r="C680" s="37" t="n">
        <v>365</v>
      </c>
      <c r="D680" s="38" t="n">
        <v>46229</v>
      </c>
      <c r="E680" s="37" t="s">
        <v>232</v>
      </c>
      <c r="F680" s="38"/>
      <c r="G680" s="37"/>
    </row>
    <row r="681" customFormat="false" ht="15" hidden="false" customHeight="false" outlineLevel="0" collapsed="false">
      <c r="A681" s="37" t="s">
        <v>690</v>
      </c>
      <c r="B681" s="37" t="s">
        <v>236</v>
      </c>
      <c r="C681" s="37" t="n">
        <v>365</v>
      </c>
      <c r="D681" s="38" t="n">
        <v>46179</v>
      </c>
      <c r="E681" s="37" t="s">
        <v>232</v>
      </c>
      <c r="F681" s="38"/>
      <c r="G681" s="37"/>
    </row>
    <row r="682" customFormat="false" ht="15" hidden="false" customHeight="false" outlineLevel="0" collapsed="false">
      <c r="A682" s="37" t="s">
        <v>690</v>
      </c>
      <c r="B682" s="37" t="s">
        <v>237</v>
      </c>
      <c r="C682" s="37" t="n">
        <v>365</v>
      </c>
      <c r="D682" s="38" t="n">
        <v>46307</v>
      </c>
      <c r="E682" s="37" t="s">
        <v>229</v>
      </c>
      <c r="F682" s="38" t="n">
        <v>46303</v>
      </c>
      <c r="G682" s="37" t="n">
        <v>87</v>
      </c>
    </row>
    <row r="683" customFormat="false" ht="15" hidden="false" customHeight="false" outlineLevel="0" collapsed="false">
      <c r="A683" s="37" t="s">
        <v>690</v>
      </c>
      <c r="B683" s="37" t="s">
        <v>238</v>
      </c>
      <c r="C683" s="37" t="n">
        <v>180</v>
      </c>
      <c r="D683" s="38" t="n">
        <v>46244</v>
      </c>
      <c r="E683" s="37" t="s">
        <v>229</v>
      </c>
      <c r="F683" s="38" t="n">
        <v>46216</v>
      </c>
      <c r="G683" s="37" t="n">
        <v>60</v>
      </c>
    </row>
    <row r="684" customFormat="false" ht="15" hidden="false" customHeight="false" outlineLevel="0" collapsed="false">
      <c r="A684" s="37" t="s">
        <v>690</v>
      </c>
      <c r="B684" s="37" t="s">
        <v>239</v>
      </c>
      <c r="C684" s="37" t="n">
        <v>730</v>
      </c>
      <c r="D684" s="38" t="n">
        <v>46162</v>
      </c>
      <c r="E684" s="37" t="s">
        <v>229</v>
      </c>
      <c r="F684" s="38" t="n">
        <v>46145</v>
      </c>
      <c r="G684" s="37" t="n">
        <v>81</v>
      </c>
    </row>
    <row r="685" customFormat="false" ht="15" hidden="false" customHeight="false" outlineLevel="0" collapsed="false">
      <c r="A685" s="37" t="s">
        <v>690</v>
      </c>
      <c r="B685" s="37" t="s">
        <v>240</v>
      </c>
      <c r="C685" s="37" t="n">
        <v>365</v>
      </c>
      <c r="D685" s="38" t="n">
        <v>46306</v>
      </c>
      <c r="E685" s="37" t="s">
        <v>229</v>
      </c>
      <c r="F685" s="38" t="n">
        <v>46297</v>
      </c>
      <c r="G685" s="37" t="n">
        <v>97</v>
      </c>
    </row>
    <row r="686" customFormat="false" ht="15" hidden="false" customHeight="false" outlineLevel="0" collapsed="false">
      <c r="A686" s="37" t="s">
        <v>694</v>
      </c>
      <c r="B686" s="37" t="s">
        <v>235</v>
      </c>
      <c r="C686" s="37" t="n">
        <v>365</v>
      </c>
      <c r="D686" s="38" t="n">
        <v>46159</v>
      </c>
      <c r="E686" s="37" t="s">
        <v>230</v>
      </c>
      <c r="F686" s="38"/>
      <c r="G686" s="37"/>
    </row>
    <row r="687" customFormat="false" ht="15" hidden="false" customHeight="false" outlineLevel="0" collapsed="false">
      <c r="A687" s="37" t="s">
        <v>694</v>
      </c>
      <c r="B687" s="37" t="s">
        <v>236</v>
      </c>
      <c r="C687" s="37" t="n">
        <v>365</v>
      </c>
      <c r="D687" s="38" t="n">
        <v>46178</v>
      </c>
      <c r="E687" s="37" t="s">
        <v>229</v>
      </c>
      <c r="F687" s="38" t="n">
        <v>46157</v>
      </c>
      <c r="G687" s="37" t="n">
        <v>88</v>
      </c>
    </row>
    <row r="688" customFormat="false" ht="15" hidden="false" customHeight="false" outlineLevel="0" collapsed="false">
      <c r="A688" s="37" t="s">
        <v>694</v>
      </c>
      <c r="B688" s="37" t="s">
        <v>237</v>
      </c>
      <c r="C688" s="37" t="n">
        <v>365</v>
      </c>
      <c r="D688" s="38" t="n">
        <v>46207</v>
      </c>
      <c r="E688" s="37" t="s">
        <v>229</v>
      </c>
      <c r="F688" s="38" t="n">
        <v>46186</v>
      </c>
      <c r="G688" s="37" t="n">
        <v>85</v>
      </c>
    </row>
    <row r="689" customFormat="false" ht="15" hidden="false" customHeight="false" outlineLevel="0" collapsed="false">
      <c r="A689" s="37" t="s">
        <v>694</v>
      </c>
      <c r="B689" s="37" t="s">
        <v>238</v>
      </c>
      <c r="C689" s="37" t="n">
        <v>180</v>
      </c>
      <c r="D689" s="38" t="n">
        <v>46223</v>
      </c>
      <c r="E689" s="37" t="s">
        <v>229</v>
      </c>
      <c r="F689" s="38" t="n">
        <v>46200</v>
      </c>
      <c r="G689" s="37" t="n">
        <v>78</v>
      </c>
    </row>
    <row r="690" customFormat="false" ht="15" hidden="false" customHeight="false" outlineLevel="0" collapsed="false">
      <c r="A690" s="37" t="s">
        <v>694</v>
      </c>
      <c r="B690" s="37" t="s">
        <v>239</v>
      </c>
      <c r="C690" s="37" t="n">
        <v>730</v>
      </c>
      <c r="D690" s="38" t="n">
        <v>46239</v>
      </c>
      <c r="E690" s="37" t="s">
        <v>229</v>
      </c>
      <c r="F690" s="38" t="n">
        <v>46203</v>
      </c>
      <c r="G690" s="37" t="n">
        <v>93</v>
      </c>
    </row>
    <row r="691" customFormat="false" ht="15" hidden="false" customHeight="false" outlineLevel="0" collapsed="false">
      <c r="A691" s="37" t="s">
        <v>694</v>
      </c>
      <c r="B691" s="37" t="s">
        <v>240</v>
      </c>
      <c r="C691" s="37" t="n">
        <v>365</v>
      </c>
      <c r="D691" s="38" t="n">
        <v>46370</v>
      </c>
      <c r="E691" s="37" t="s">
        <v>230</v>
      </c>
      <c r="F691" s="38"/>
      <c r="G691" s="37"/>
    </row>
    <row r="692" customFormat="false" ht="15" hidden="false" customHeight="false" outlineLevel="0" collapsed="false">
      <c r="A692" s="37" t="s">
        <v>697</v>
      </c>
      <c r="B692" s="37" t="s">
        <v>235</v>
      </c>
      <c r="C692" s="37" t="n">
        <v>365</v>
      </c>
      <c r="D692" s="38" t="n">
        <v>46141</v>
      </c>
      <c r="E692" s="37" t="s">
        <v>232</v>
      </c>
      <c r="F692" s="38"/>
      <c r="G692" s="37"/>
    </row>
    <row r="693" customFormat="false" ht="15" hidden="false" customHeight="false" outlineLevel="0" collapsed="false">
      <c r="A693" s="37" t="s">
        <v>697</v>
      </c>
      <c r="B693" s="37" t="s">
        <v>236</v>
      </c>
      <c r="C693" s="37" t="n">
        <v>365</v>
      </c>
      <c r="D693" s="38" t="n">
        <v>46116</v>
      </c>
      <c r="E693" s="37" t="s">
        <v>229</v>
      </c>
      <c r="F693" s="38" t="n">
        <v>46111</v>
      </c>
      <c r="G693" s="37" t="n">
        <v>66</v>
      </c>
    </row>
    <row r="694" customFormat="false" ht="15" hidden="false" customHeight="false" outlineLevel="0" collapsed="false">
      <c r="A694" s="37" t="s">
        <v>697</v>
      </c>
      <c r="B694" s="37" t="s">
        <v>237</v>
      </c>
      <c r="C694" s="37" t="n">
        <v>365</v>
      </c>
      <c r="D694" s="38" t="n">
        <v>46364</v>
      </c>
      <c r="E694" s="37" t="s">
        <v>229</v>
      </c>
      <c r="F694" s="38" t="n">
        <v>46357</v>
      </c>
      <c r="G694" s="37" t="n">
        <v>61</v>
      </c>
    </row>
    <row r="695" customFormat="false" ht="15" hidden="false" customHeight="false" outlineLevel="0" collapsed="false">
      <c r="A695" s="37" t="s">
        <v>697</v>
      </c>
      <c r="B695" s="37" t="s">
        <v>238</v>
      </c>
      <c r="C695" s="37" t="n">
        <v>180</v>
      </c>
      <c r="D695" s="38" t="n">
        <v>46236</v>
      </c>
      <c r="E695" s="37" t="s">
        <v>229</v>
      </c>
      <c r="F695" s="38" t="n">
        <v>46228</v>
      </c>
      <c r="G695" s="37" t="n">
        <v>88</v>
      </c>
    </row>
    <row r="696" customFormat="false" ht="15" hidden="false" customHeight="false" outlineLevel="0" collapsed="false">
      <c r="A696" s="37" t="s">
        <v>697</v>
      </c>
      <c r="B696" s="37" t="s">
        <v>239</v>
      </c>
      <c r="C696" s="37" t="n">
        <v>730</v>
      </c>
      <c r="D696" s="38" t="n">
        <v>46219</v>
      </c>
      <c r="E696" s="37" t="s">
        <v>229</v>
      </c>
      <c r="F696" s="38" t="n">
        <v>46205</v>
      </c>
      <c r="G696" s="37" t="n">
        <v>90</v>
      </c>
    </row>
    <row r="697" customFormat="false" ht="15" hidden="false" customHeight="false" outlineLevel="0" collapsed="false">
      <c r="A697" s="37" t="s">
        <v>697</v>
      </c>
      <c r="B697" s="37" t="s">
        <v>240</v>
      </c>
      <c r="C697" s="37" t="n">
        <v>365</v>
      </c>
      <c r="D697" s="38" t="n">
        <v>46340</v>
      </c>
      <c r="E697" s="37" t="s">
        <v>229</v>
      </c>
      <c r="F697" s="38" t="n">
        <v>46324</v>
      </c>
      <c r="G697" s="37" t="n">
        <v>91</v>
      </c>
    </row>
    <row r="698" customFormat="false" ht="15" hidden="false" customHeight="false" outlineLevel="0" collapsed="false">
      <c r="A698" s="37" t="s">
        <v>698</v>
      </c>
      <c r="B698" s="37" t="s">
        <v>235</v>
      </c>
      <c r="C698" s="37" t="n">
        <v>365</v>
      </c>
      <c r="D698" s="38" t="n">
        <v>46330</v>
      </c>
      <c r="E698" s="37" t="s">
        <v>231</v>
      </c>
      <c r="F698" s="38"/>
      <c r="G698" s="37"/>
    </row>
    <row r="699" customFormat="false" ht="15" hidden="false" customHeight="false" outlineLevel="0" collapsed="false">
      <c r="A699" s="37" t="s">
        <v>698</v>
      </c>
      <c r="B699" s="37" t="s">
        <v>236</v>
      </c>
      <c r="C699" s="37" t="n">
        <v>365</v>
      </c>
      <c r="D699" s="38" t="n">
        <v>46338</v>
      </c>
      <c r="E699" s="37" t="s">
        <v>229</v>
      </c>
      <c r="F699" s="38" t="n">
        <v>46314</v>
      </c>
      <c r="G699" s="37" t="n">
        <v>76</v>
      </c>
    </row>
    <row r="700" customFormat="false" ht="15" hidden="false" customHeight="false" outlineLevel="0" collapsed="false">
      <c r="A700" s="37" t="s">
        <v>698</v>
      </c>
      <c r="B700" s="37" t="s">
        <v>237</v>
      </c>
      <c r="C700" s="37" t="n">
        <v>365</v>
      </c>
      <c r="D700" s="38" t="n">
        <v>46131</v>
      </c>
      <c r="E700" s="37" t="s">
        <v>229</v>
      </c>
      <c r="F700" s="38" t="n">
        <v>46104</v>
      </c>
      <c r="G700" s="37" t="n">
        <v>95</v>
      </c>
    </row>
    <row r="701" customFormat="false" ht="15" hidden="false" customHeight="false" outlineLevel="0" collapsed="false">
      <c r="A701" s="37" t="s">
        <v>698</v>
      </c>
      <c r="B701" s="37" t="s">
        <v>238</v>
      </c>
      <c r="C701" s="37" t="n">
        <v>180</v>
      </c>
      <c r="D701" s="38" t="n">
        <v>46347</v>
      </c>
      <c r="E701" s="37" t="s">
        <v>229</v>
      </c>
      <c r="F701" s="38" t="n">
        <v>46331</v>
      </c>
      <c r="G701" s="37" t="n">
        <v>90</v>
      </c>
    </row>
    <row r="702" customFormat="false" ht="15" hidden="false" customHeight="false" outlineLevel="0" collapsed="false">
      <c r="A702" s="37" t="s">
        <v>698</v>
      </c>
      <c r="B702" s="37" t="s">
        <v>239</v>
      </c>
      <c r="C702" s="37" t="n">
        <v>730</v>
      </c>
      <c r="D702" s="38" t="n">
        <v>46141</v>
      </c>
      <c r="E702" s="37" t="s">
        <v>229</v>
      </c>
      <c r="F702" s="38" t="n">
        <v>46136</v>
      </c>
      <c r="G702" s="37" t="n">
        <v>90</v>
      </c>
    </row>
    <row r="703" customFormat="false" ht="15" hidden="false" customHeight="false" outlineLevel="0" collapsed="false">
      <c r="A703" s="37" t="s">
        <v>698</v>
      </c>
      <c r="B703" s="37" t="s">
        <v>240</v>
      </c>
      <c r="C703" s="37" t="n">
        <v>365</v>
      </c>
      <c r="D703" s="38" t="n">
        <v>46158</v>
      </c>
      <c r="E703" s="37" t="s">
        <v>229</v>
      </c>
      <c r="F703" s="38" t="n">
        <v>46151</v>
      </c>
      <c r="G703" s="37" t="n">
        <v>65</v>
      </c>
    </row>
    <row r="704" customFormat="false" ht="15" hidden="false" customHeight="false" outlineLevel="0" collapsed="false">
      <c r="A704" s="37" t="s">
        <v>702</v>
      </c>
      <c r="B704" s="37" t="s">
        <v>235</v>
      </c>
      <c r="C704" s="37" t="n">
        <v>365</v>
      </c>
      <c r="D704" s="38" t="n">
        <v>46355</v>
      </c>
      <c r="E704" s="37" t="s">
        <v>229</v>
      </c>
      <c r="F704" s="38" t="n">
        <v>46327</v>
      </c>
      <c r="G704" s="37" t="n">
        <v>71</v>
      </c>
    </row>
    <row r="705" customFormat="false" ht="15" hidden="false" customHeight="false" outlineLevel="0" collapsed="false">
      <c r="A705" s="37" t="s">
        <v>702</v>
      </c>
      <c r="B705" s="37" t="s">
        <v>236</v>
      </c>
      <c r="C705" s="37" t="n">
        <v>365</v>
      </c>
      <c r="D705" s="38" t="n">
        <v>46143</v>
      </c>
      <c r="E705" s="37" t="s">
        <v>229</v>
      </c>
      <c r="F705" s="38" t="n">
        <v>46115</v>
      </c>
      <c r="G705" s="37" t="n">
        <v>68</v>
      </c>
    </row>
    <row r="706" customFormat="false" ht="15" hidden="false" customHeight="false" outlineLevel="0" collapsed="false">
      <c r="A706" s="37" t="s">
        <v>702</v>
      </c>
      <c r="B706" s="37" t="s">
        <v>237</v>
      </c>
      <c r="C706" s="37" t="n">
        <v>365</v>
      </c>
      <c r="D706" s="38" t="n">
        <v>46351</v>
      </c>
      <c r="E706" s="37" t="s">
        <v>229</v>
      </c>
      <c r="F706" s="38" t="n">
        <v>46326</v>
      </c>
      <c r="G706" s="37" t="n">
        <v>86</v>
      </c>
    </row>
    <row r="707" customFormat="false" ht="15" hidden="false" customHeight="false" outlineLevel="0" collapsed="false">
      <c r="A707" s="37" t="s">
        <v>702</v>
      </c>
      <c r="B707" s="37" t="s">
        <v>238</v>
      </c>
      <c r="C707" s="37" t="n">
        <v>180</v>
      </c>
      <c r="D707" s="38" t="n">
        <v>46206</v>
      </c>
      <c r="E707" s="37" t="s">
        <v>229</v>
      </c>
      <c r="F707" s="38" t="n">
        <v>46184</v>
      </c>
      <c r="G707" s="37" t="n">
        <v>97</v>
      </c>
    </row>
    <row r="708" customFormat="false" ht="15" hidden="false" customHeight="false" outlineLevel="0" collapsed="false">
      <c r="A708" s="37" t="s">
        <v>702</v>
      </c>
      <c r="B708" s="37" t="s">
        <v>239</v>
      </c>
      <c r="C708" s="37" t="n">
        <v>730</v>
      </c>
      <c r="D708" s="38" t="n">
        <v>46363</v>
      </c>
      <c r="E708" s="37" t="s">
        <v>229</v>
      </c>
      <c r="F708" s="38" t="n">
        <v>46343</v>
      </c>
      <c r="G708" s="37" t="n">
        <v>92</v>
      </c>
    </row>
    <row r="709" customFormat="false" ht="15" hidden="false" customHeight="false" outlineLevel="0" collapsed="false">
      <c r="A709" s="37" t="s">
        <v>702</v>
      </c>
      <c r="B709" s="37" t="s">
        <v>240</v>
      </c>
      <c r="C709" s="37" t="n">
        <v>365</v>
      </c>
      <c r="D709" s="38" t="n">
        <v>46131</v>
      </c>
      <c r="E709" s="37" t="s">
        <v>229</v>
      </c>
      <c r="F709" s="38" t="n">
        <v>46122</v>
      </c>
      <c r="G709" s="37" t="n">
        <v>90</v>
      </c>
    </row>
    <row r="710" customFormat="false" ht="15" hidden="false" customHeight="false" outlineLevel="0" collapsed="false">
      <c r="A710" s="37" t="s">
        <v>703</v>
      </c>
      <c r="B710" s="37" t="s">
        <v>235</v>
      </c>
      <c r="C710" s="37" t="n">
        <v>365</v>
      </c>
      <c r="D710" s="38" t="n">
        <v>46321</v>
      </c>
      <c r="E710" s="37" t="s">
        <v>229</v>
      </c>
      <c r="F710" s="38" t="n">
        <v>46315</v>
      </c>
      <c r="G710" s="37" t="n">
        <v>98</v>
      </c>
    </row>
    <row r="711" customFormat="false" ht="15" hidden="false" customHeight="false" outlineLevel="0" collapsed="false">
      <c r="A711" s="37" t="s">
        <v>703</v>
      </c>
      <c r="B711" s="37" t="s">
        <v>236</v>
      </c>
      <c r="C711" s="37" t="n">
        <v>365</v>
      </c>
      <c r="D711" s="38" t="n">
        <v>46178</v>
      </c>
      <c r="E711" s="37" t="s">
        <v>229</v>
      </c>
      <c r="F711" s="38" t="n">
        <v>46165</v>
      </c>
      <c r="G711" s="37" t="n">
        <v>95</v>
      </c>
    </row>
    <row r="712" customFormat="false" ht="15" hidden="false" customHeight="false" outlineLevel="0" collapsed="false">
      <c r="A712" s="37" t="s">
        <v>703</v>
      </c>
      <c r="B712" s="37" t="s">
        <v>237</v>
      </c>
      <c r="C712" s="37" t="n">
        <v>365</v>
      </c>
      <c r="D712" s="38" t="n">
        <v>46179</v>
      </c>
      <c r="E712" s="37" t="s">
        <v>229</v>
      </c>
      <c r="F712" s="38" t="n">
        <v>46140</v>
      </c>
      <c r="G712" s="37" t="n">
        <v>83</v>
      </c>
    </row>
    <row r="713" customFormat="false" ht="15" hidden="false" customHeight="false" outlineLevel="0" collapsed="false">
      <c r="A713" s="37" t="s">
        <v>703</v>
      </c>
      <c r="B713" s="37" t="s">
        <v>238</v>
      </c>
      <c r="C713" s="37" t="n">
        <v>180</v>
      </c>
      <c r="D713" s="38" t="n">
        <v>46226</v>
      </c>
      <c r="E713" s="37" t="s">
        <v>229</v>
      </c>
      <c r="F713" s="38" t="n">
        <v>46197</v>
      </c>
      <c r="G713" s="37" t="n">
        <v>70</v>
      </c>
    </row>
    <row r="714" customFormat="false" ht="15" hidden="false" customHeight="false" outlineLevel="0" collapsed="false">
      <c r="A714" s="37" t="s">
        <v>703</v>
      </c>
      <c r="B714" s="37" t="s">
        <v>239</v>
      </c>
      <c r="C714" s="37" t="n">
        <v>730</v>
      </c>
      <c r="D714" s="38" t="n">
        <v>46378</v>
      </c>
      <c r="E714" s="37" t="s">
        <v>229</v>
      </c>
      <c r="F714" s="38" t="n">
        <v>46359</v>
      </c>
      <c r="G714" s="37" t="n">
        <v>92</v>
      </c>
    </row>
    <row r="715" customFormat="false" ht="15" hidden="false" customHeight="false" outlineLevel="0" collapsed="false">
      <c r="A715" s="37" t="s">
        <v>703</v>
      </c>
      <c r="B715" s="37" t="s">
        <v>240</v>
      </c>
      <c r="C715" s="37" t="n">
        <v>365</v>
      </c>
      <c r="D715" s="38" t="n">
        <v>46117</v>
      </c>
      <c r="E715" s="37" t="s">
        <v>229</v>
      </c>
      <c r="F715" s="38" t="n">
        <v>46093</v>
      </c>
      <c r="G715" s="37" t="n">
        <v>85</v>
      </c>
    </row>
    <row r="716" customFormat="false" ht="15" hidden="false" customHeight="false" outlineLevel="0" collapsed="false">
      <c r="A716" s="37" t="s">
        <v>639</v>
      </c>
      <c r="B716" s="37" t="s">
        <v>235</v>
      </c>
      <c r="C716" s="37" t="n">
        <v>365</v>
      </c>
      <c r="D716" s="38" t="n">
        <v>46362</v>
      </c>
      <c r="E716" s="37" t="s">
        <v>229</v>
      </c>
      <c r="F716" s="38" t="n">
        <v>46336</v>
      </c>
      <c r="G716" s="37" t="n">
        <v>81</v>
      </c>
    </row>
    <row r="717" customFormat="false" ht="15" hidden="false" customHeight="false" outlineLevel="0" collapsed="false">
      <c r="A717" s="37" t="s">
        <v>639</v>
      </c>
      <c r="B717" s="37" t="s">
        <v>236</v>
      </c>
      <c r="C717" s="37" t="n">
        <v>365</v>
      </c>
      <c r="D717" s="38" t="n">
        <v>46158</v>
      </c>
      <c r="E717" s="37" t="s">
        <v>229</v>
      </c>
      <c r="F717" s="38" t="n">
        <v>46133</v>
      </c>
      <c r="G717" s="37" t="n">
        <v>93</v>
      </c>
    </row>
    <row r="718" customFormat="false" ht="15" hidden="false" customHeight="false" outlineLevel="0" collapsed="false">
      <c r="A718" s="37" t="s">
        <v>639</v>
      </c>
      <c r="B718" s="37" t="s">
        <v>237</v>
      </c>
      <c r="C718" s="37" t="n">
        <v>365</v>
      </c>
      <c r="D718" s="38" t="n">
        <v>46193</v>
      </c>
      <c r="E718" s="37" t="s">
        <v>229</v>
      </c>
      <c r="F718" s="38" t="n">
        <v>46167</v>
      </c>
      <c r="G718" s="37" t="n">
        <v>94</v>
      </c>
    </row>
    <row r="719" customFormat="false" ht="15" hidden="false" customHeight="false" outlineLevel="0" collapsed="false">
      <c r="A719" s="37" t="s">
        <v>639</v>
      </c>
      <c r="B719" s="37" t="s">
        <v>238</v>
      </c>
      <c r="C719" s="37" t="n">
        <v>180</v>
      </c>
      <c r="D719" s="38" t="n">
        <v>46341</v>
      </c>
      <c r="E719" s="37" t="s">
        <v>229</v>
      </c>
      <c r="F719" s="38" t="n">
        <v>46322</v>
      </c>
      <c r="G719" s="37" t="n">
        <v>68</v>
      </c>
    </row>
    <row r="720" customFormat="false" ht="15" hidden="false" customHeight="false" outlineLevel="0" collapsed="false">
      <c r="A720" s="37" t="s">
        <v>639</v>
      </c>
      <c r="B720" s="37" t="s">
        <v>239</v>
      </c>
      <c r="C720" s="37" t="n">
        <v>730</v>
      </c>
      <c r="D720" s="38" t="n">
        <v>46257</v>
      </c>
      <c r="E720" s="37" t="s">
        <v>229</v>
      </c>
      <c r="F720" s="38" t="n">
        <v>46234</v>
      </c>
      <c r="G720" s="37" t="n">
        <v>89</v>
      </c>
    </row>
    <row r="721" customFormat="false" ht="15" hidden="false" customHeight="false" outlineLevel="0" collapsed="false">
      <c r="A721" s="37" t="s">
        <v>639</v>
      </c>
      <c r="B721" s="37" t="s">
        <v>240</v>
      </c>
      <c r="C721" s="37" t="n">
        <v>365</v>
      </c>
      <c r="D721" s="38" t="n">
        <v>46356</v>
      </c>
      <c r="E721" s="37" t="s">
        <v>229</v>
      </c>
      <c r="F721" s="38" t="n">
        <v>46330</v>
      </c>
      <c r="G721" s="37" t="n">
        <v>64</v>
      </c>
    </row>
    <row r="722" customFormat="false" ht="15" hidden="false" customHeight="false" outlineLevel="0" collapsed="false">
      <c r="A722" s="37" t="s">
        <v>709</v>
      </c>
      <c r="B722" s="37" t="s">
        <v>235</v>
      </c>
      <c r="C722" s="37" t="n">
        <v>365</v>
      </c>
      <c r="D722" s="38" t="n">
        <v>46195</v>
      </c>
      <c r="E722" s="37" t="s">
        <v>229</v>
      </c>
      <c r="F722" s="38" t="n">
        <v>46181</v>
      </c>
      <c r="G722" s="37" t="n">
        <v>99</v>
      </c>
    </row>
    <row r="723" customFormat="false" ht="15" hidden="false" customHeight="false" outlineLevel="0" collapsed="false">
      <c r="A723" s="37" t="s">
        <v>709</v>
      </c>
      <c r="B723" s="37" t="s">
        <v>236</v>
      </c>
      <c r="C723" s="37" t="n">
        <v>365</v>
      </c>
      <c r="D723" s="38" t="n">
        <v>46248</v>
      </c>
      <c r="E723" s="37" t="s">
        <v>231</v>
      </c>
      <c r="F723" s="38"/>
      <c r="G723" s="37"/>
    </row>
    <row r="724" customFormat="false" ht="15" hidden="false" customHeight="false" outlineLevel="0" collapsed="false">
      <c r="A724" s="37" t="s">
        <v>709</v>
      </c>
      <c r="B724" s="37" t="s">
        <v>237</v>
      </c>
      <c r="C724" s="37" t="n">
        <v>365</v>
      </c>
      <c r="D724" s="38" t="n">
        <v>46333</v>
      </c>
      <c r="E724" s="37" t="s">
        <v>231</v>
      </c>
      <c r="F724" s="38"/>
      <c r="G724" s="37"/>
    </row>
    <row r="725" customFormat="false" ht="15" hidden="false" customHeight="false" outlineLevel="0" collapsed="false">
      <c r="A725" s="37" t="s">
        <v>709</v>
      </c>
      <c r="B725" s="37" t="s">
        <v>238</v>
      </c>
      <c r="C725" s="37" t="n">
        <v>180</v>
      </c>
      <c r="D725" s="38" t="n">
        <v>46218</v>
      </c>
      <c r="E725" s="37" t="s">
        <v>231</v>
      </c>
      <c r="F725" s="38"/>
      <c r="G725" s="37"/>
    </row>
    <row r="726" customFormat="false" ht="15" hidden="false" customHeight="false" outlineLevel="0" collapsed="false">
      <c r="A726" s="37" t="s">
        <v>709</v>
      </c>
      <c r="B726" s="37" t="s">
        <v>239</v>
      </c>
      <c r="C726" s="37" t="n">
        <v>730</v>
      </c>
      <c r="D726" s="38" t="n">
        <v>46212</v>
      </c>
      <c r="E726" s="37" t="s">
        <v>231</v>
      </c>
      <c r="F726" s="38"/>
      <c r="G726" s="37"/>
    </row>
    <row r="727" customFormat="false" ht="15" hidden="false" customHeight="false" outlineLevel="0" collapsed="false">
      <c r="A727" s="37" t="s">
        <v>709</v>
      </c>
      <c r="B727" s="37" t="s">
        <v>240</v>
      </c>
      <c r="C727" s="37" t="n">
        <v>365</v>
      </c>
      <c r="D727" s="38" t="n">
        <v>46284</v>
      </c>
      <c r="E727" s="37" t="s">
        <v>229</v>
      </c>
      <c r="F727" s="38" t="n">
        <v>46282</v>
      </c>
      <c r="G727" s="37" t="n">
        <v>83</v>
      </c>
    </row>
    <row r="728" customFormat="false" ht="15" hidden="false" customHeight="false" outlineLevel="0" collapsed="false">
      <c r="A728" s="37" t="s">
        <v>711</v>
      </c>
      <c r="B728" s="37" t="s">
        <v>235</v>
      </c>
      <c r="C728" s="37" t="n">
        <v>365</v>
      </c>
      <c r="D728" s="38" t="n">
        <v>46277</v>
      </c>
      <c r="E728" s="37" t="s">
        <v>232</v>
      </c>
      <c r="F728" s="38"/>
      <c r="G728" s="37"/>
    </row>
    <row r="729" customFormat="false" ht="15" hidden="false" customHeight="false" outlineLevel="0" collapsed="false">
      <c r="A729" s="37" t="s">
        <v>711</v>
      </c>
      <c r="B729" s="37" t="s">
        <v>236</v>
      </c>
      <c r="C729" s="37" t="n">
        <v>365</v>
      </c>
      <c r="D729" s="38" t="n">
        <v>46241</v>
      </c>
      <c r="E729" s="37" t="s">
        <v>229</v>
      </c>
      <c r="F729" s="38" t="n">
        <v>46202</v>
      </c>
      <c r="G729" s="37" t="n">
        <v>95</v>
      </c>
    </row>
    <row r="730" customFormat="false" ht="15" hidden="false" customHeight="false" outlineLevel="0" collapsed="false">
      <c r="A730" s="37" t="s">
        <v>711</v>
      </c>
      <c r="B730" s="37" t="s">
        <v>237</v>
      </c>
      <c r="C730" s="37" t="n">
        <v>365</v>
      </c>
      <c r="D730" s="38" t="n">
        <v>46115</v>
      </c>
      <c r="E730" s="37" t="s">
        <v>229</v>
      </c>
      <c r="F730" s="38" t="n">
        <v>46080</v>
      </c>
      <c r="G730" s="37" t="n">
        <v>77</v>
      </c>
    </row>
    <row r="731" customFormat="false" ht="15" hidden="false" customHeight="false" outlineLevel="0" collapsed="false">
      <c r="A731" s="37" t="s">
        <v>711</v>
      </c>
      <c r="B731" s="37" t="s">
        <v>238</v>
      </c>
      <c r="C731" s="37" t="n">
        <v>180</v>
      </c>
      <c r="D731" s="38" t="n">
        <v>46138</v>
      </c>
      <c r="E731" s="37" t="s">
        <v>229</v>
      </c>
      <c r="F731" s="38" t="n">
        <v>46111</v>
      </c>
      <c r="G731" s="37" t="n">
        <v>70</v>
      </c>
    </row>
    <row r="732" customFormat="false" ht="15" hidden="false" customHeight="false" outlineLevel="0" collapsed="false">
      <c r="A732" s="37" t="s">
        <v>711</v>
      </c>
      <c r="B732" s="37" t="s">
        <v>239</v>
      </c>
      <c r="C732" s="37" t="n">
        <v>730</v>
      </c>
      <c r="D732" s="38" t="n">
        <v>46328</v>
      </c>
      <c r="E732" s="37" t="s">
        <v>229</v>
      </c>
      <c r="F732" s="38" t="n">
        <v>46322</v>
      </c>
      <c r="G732" s="37" t="n">
        <v>84</v>
      </c>
    </row>
    <row r="733" customFormat="false" ht="15" hidden="false" customHeight="false" outlineLevel="0" collapsed="false">
      <c r="A733" s="37" t="s">
        <v>711</v>
      </c>
      <c r="B733" s="37" t="s">
        <v>240</v>
      </c>
      <c r="C733" s="37" t="n">
        <v>365</v>
      </c>
      <c r="D733" s="38" t="n">
        <v>46375</v>
      </c>
      <c r="E733" s="37" t="s">
        <v>229</v>
      </c>
      <c r="F733" s="38" t="n">
        <v>46364</v>
      </c>
      <c r="G733" s="37" t="n">
        <v>66</v>
      </c>
    </row>
    <row r="734" customFormat="false" ht="15" hidden="false" customHeight="false" outlineLevel="0" collapsed="false">
      <c r="A734" s="37" t="s">
        <v>713</v>
      </c>
      <c r="B734" s="37" t="s">
        <v>235</v>
      </c>
      <c r="C734" s="37" t="n">
        <v>365</v>
      </c>
      <c r="D734" s="38" t="n">
        <v>46350</v>
      </c>
      <c r="E734" s="37" t="s">
        <v>232</v>
      </c>
      <c r="F734" s="38"/>
      <c r="G734" s="37"/>
    </row>
    <row r="735" customFormat="false" ht="15" hidden="false" customHeight="false" outlineLevel="0" collapsed="false">
      <c r="A735" s="37" t="s">
        <v>713</v>
      </c>
      <c r="B735" s="37" t="s">
        <v>236</v>
      </c>
      <c r="C735" s="37" t="n">
        <v>365</v>
      </c>
      <c r="D735" s="38" t="n">
        <v>46264</v>
      </c>
      <c r="E735" s="37" t="s">
        <v>229</v>
      </c>
      <c r="F735" s="38" t="n">
        <v>46252</v>
      </c>
      <c r="G735" s="37" t="n">
        <v>91</v>
      </c>
    </row>
    <row r="736" customFormat="false" ht="15" hidden="false" customHeight="false" outlineLevel="0" collapsed="false">
      <c r="A736" s="37" t="s">
        <v>713</v>
      </c>
      <c r="B736" s="37" t="s">
        <v>237</v>
      </c>
      <c r="C736" s="37" t="n">
        <v>365</v>
      </c>
      <c r="D736" s="38" t="n">
        <v>46319</v>
      </c>
      <c r="E736" s="37" t="s">
        <v>232</v>
      </c>
      <c r="F736" s="38"/>
      <c r="G736" s="37"/>
    </row>
    <row r="737" customFormat="false" ht="15" hidden="false" customHeight="false" outlineLevel="0" collapsed="false">
      <c r="A737" s="37" t="s">
        <v>713</v>
      </c>
      <c r="B737" s="37" t="s">
        <v>238</v>
      </c>
      <c r="C737" s="37" t="n">
        <v>180</v>
      </c>
      <c r="D737" s="38" t="n">
        <v>46174</v>
      </c>
      <c r="E737" s="37" t="s">
        <v>229</v>
      </c>
      <c r="F737" s="38" t="n">
        <v>46138</v>
      </c>
      <c r="G737" s="37" t="n">
        <v>82</v>
      </c>
    </row>
    <row r="738" customFormat="false" ht="15" hidden="false" customHeight="false" outlineLevel="0" collapsed="false">
      <c r="A738" s="37" t="s">
        <v>713</v>
      </c>
      <c r="B738" s="37" t="s">
        <v>239</v>
      </c>
      <c r="C738" s="37" t="n">
        <v>730</v>
      </c>
      <c r="D738" s="38" t="n">
        <v>46142</v>
      </c>
      <c r="E738" s="37" t="s">
        <v>229</v>
      </c>
      <c r="F738" s="38" t="n">
        <v>46115</v>
      </c>
      <c r="G738" s="37" t="n">
        <v>84</v>
      </c>
    </row>
    <row r="739" customFormat="false" ht="15" hidden="false" customHeight="false" outlineLevel="0" collapsed="false">
      <c r="A739" s="37" t="s">
        <v>713</v>
      </c>
      <c r="B739" s="37" t="s">
        <v>240</v>
      </c>
      <c r="C739" s="37" t="n">
        <v>365</v>
      </c>
      <c r="D739" s="38" t="n">
        <v>46306</v>
      </c>
      <c r="E739" s="37" t="s">
        <v>230</v>
      </c>
      <c r="F739" s="38"/>
      <c r="G739" s="37"/>
    </row>
    <row r="740" customFormat="false" ht="15" hidden="false" customHeight="false" outlineLevel="0" collapsed="false">
      <c r="A740" s="37" t="s">
        <v>718</v>
      </c>
      <c r="B740" s="37" t="s">
        <v>235</v>
      </c>
      <c r="C740" s="37" t="n">
        <v>365</v>
      </c>
      <c r="D740" s="38" t="n">
        <v>46149</v>
      </c>
      <c r="E740" s="37" t="s">
        <v>229</v>
      </c>
      <c r="F740" s="38" t="n">
        <v>46115</v>
      </c>
      <c r="G740" s="37" t="n">
        <v>68</v>
      </c>
    </row>
    <row r="741" customFormat="false" ht="15" hidden="false" customHeight="false" outlineLevel="0" collapsed="false">
      <c r="A741" s="37" t="s">
        <v>718</v>
      </c>
      <c r="B741" s="37" t="s">
        <v>236</v>
      </c>
      <c r="C741" s="37" t="n">
        <v>365</v>
      </c>
      <c r="D741" s="38" t="n">
        <v>46180</v>
      </c>
      <c r="E741" s="37" t="s">
        <v>229</v>
      </c>
      <c r="F741" s="38" t="n">
        <v>46143</v>
      </c>
      <c r="G741" s="37" t="n">
        <v>82</v>
      </c>
    </row>
    <row r="742" customFormat="false" ht="15" hidden="false" customHeight="false" outlineLevel="0" collapsed="false">
      <c r="A742" s="37" t="s">
        <v>718</v>
      </c>
      <c r="B742" s="37" t="s">
        <v>237</v>
      </c>
      <c r="C742" s="37" t="n">
        <v>365</v>
      </c>
      <c r="D742" s="38" t="n">
        <v>46139</v>
      </c>
      <c r="E742" s="37" t="s">
        <v>229</v>
      </c>
      <c r="F742" s="38" t="n">
        <v>46126</v>
      </c>
      <c r="G742" s="37" t="n">
        <v>90</v>
      </c>
    </row>
    <row r="743" customFormat="false" ht="15" hidden="false" customHeight="false" outlineLevel="0" collapsed="false">
      <c r="A743" s="37" t="s">
        <v>718</v>
      </c>
      <c r="B743" s="37" t="s">
        <v>238</v>
      </c>
      <c r="C743" s="37" t="n">
        <v>180</v>
      </c>
      <c r="D743" s="38" t="n">
        <v>46281</v>
      </c>
      <c r="E743" s="37" t="s">
        <v>229</v>
      </c>
      <c r="F743" s="38" t="n">
        <v>46255</v>
      </c>
      <c r="G743" s="37" t="n">
        <v>64</v>
      </c>
    </row>
    <row r="744" customFormat="false" ht="15" hidden="false" customHeight="false" outlineLevel="0" collapsed="false">
      <c r="A744" s="37" t="s">
        <v>718</v>
      </c>
      <c r="B744" s="37" t="s">
        <v>239</v>
      </c>
      <c r="C744" s="37" t="n">
        <v>730</v>
      </c>
      <c r="D744" s="38" t="n">
        <v>46224</v>
      </c>
      <c r="E744" s="37" t="s">
        <v>232</v>
      </c>
      <c r="F744" s="38"/>
      <c r="G744" s="37"/>
    </row>
    <row r="745" customFormat="false" ht="15" hidden="false" customHeight="false" outlineLevel="0" collapsed="false">
      <c r="A745" s="37" t="s">
        <v>718</v>
      </c>
      <c r="B745" s="37" t="s">
        <v>240</v>
      </c>
      <c r="C745" s="37" t="n">
        <v>365</v>
      </c>
      <c r="D745" s="38" t="n">
        <v>46216</v>
      </c>
      <c r="E745" s="37" t="s">
        <v>229</v>
      </c>
      <c r="F745" s="38" t="n">
        <v>46207</v>
      </c>
      <c r="G745" s="37" t="n">
        <v>66</v>
      </c>
    </row>
    <row r="746" customFormat="false" ht="15" hidden="false" customHeight="false" outlineLevel="0" collapsed="false">
      <c r="A746" s="37" t="s">
        <v>719</v>
      </c>
      <c r="B746" s="37" t="s">
        <v>235</v>
      </c>
      <c r="C746" s="37" t="n">
        <v>365</v>
      </c>
      <c r="D746" s="38" t="n">
        <v>46379</v>
      </c>
      <c r="E746" s="37" t="s">
        <v>232</v>
      </c>
      <c r="F746" s="38"/>
      <c r="G746" s="37"/>
    </row>
    <row r="747" customFormat="false" ht="15" hidden="false" customHeight="false" outlineLevel="0" collapsed="false">
      <c r="A747" s="37" t="s">
        <v>719</v>
      </c>
      <c r="B747" s="37" t="s">
        <v>236</v>
      </c>
      <c r="C747" s="37" t="n">
        <v>365</v>
      </c>
      <c r="D747" s="38" t="n">
        <v>46376</v>
      </c>
      <c r="E747" s="37" t="s">
        <v>230</v>
      </c>
      <c r="F747" s="38"/>
      <c r="G747" s="37"/>
    </row>
    <row r="748" customFormat="false" ht="15" hidden="false" customHeight="false" outlineLevel="0" collapsed="false">
      <c r="A748" s="37" t="s">
        <v>719</v>
      </c>
      <c r="B748" s="37" t="s">
        <v>237</v>
      </c>
      <c r="C748" s="37" t="n">
        <v>365</v>
      </c>
      <c r="D748" s="38" t="n">
        <v>46270</v>
      </c>
      <c r="E748" s="37" t="s">
        <v>230</v>
      </c>
      <c r="F748" s="38"/>
      <c r="G748" s="37"/>
    </row>
    <row r="749" customFormat="false" ht="15" hidden="false" customHeight="false" outlineLevel="0" collapsed="false">
      <c r="A749" s="37" t="s">
        <v>719</v>
      </c>
      <c r="B749" s="37" t="s">
        <v>238</v>
      </c>
      <c r="C749" s="37" t="n">
        <v>180</v>
      </c>
      <c r="D749" s="38" t="n">
        <v>46339</v>
      </c>
      <c r="E749" s="37" t="s">
        <v>232</v>
      </c>
      <c r="F749" s="38"/>
      <c r="G749" s="37"/>
    </row>
    <row r="750" customFormat="false" ht="15" hidden="false" customHeight="false" outlineLevel="0" collapsed="false">
      <c r="A750" s="37" t="s">
        <v>719</v>
      </c>
      <c r="B750" s="37" t="s">
        <v>239</v>
      </c>
      <c r="C750" s="37" t="n">
        <v>730</v>
      </c>
      <c r="D750" s="38" t="n">
        <v>46134</v>
      </c>
      <c r="E750" s="37" t="s">
        <v>229</v>
      </c>
      <c r="F750" s="38" t="n">
        <v>46095</v>
      </c>
      <c r="G750" s="37" t="n">
        <v>68</v>
      </c>
    </row>
    <row r="751" customFormat="false" ht="15" hidden="false" customHeight="false" outlineLevel="0" collapsed="false">
      <c r="A751" s="37" t="s">
        <v>719</v>
      </c>
      <c r="B751" s="37" t="s">
        <v>240</v>
      </c>
      <c r="C751" s="37" t="n">
        <v>365</v>
      </c>
      <c r="D751" s="38" t="n">
        <v>46352</v>
      </c>
      <c r="E751" s="37" t="s">
        <v>231</v>
      </c>
      <c r="F751" s="38"/>
      <c r="G751" s="37"/>
    </row>
    <row r="752" customFormat="false" ht="15" hidden="false" customHeight="false" outlineLevel="0" collapsed="false">
      <c r="A752" s="37" t="s">
        <v>722</v>
      </c>
      <c r="B752" s="37" t="s">
        <v>235</v>
      </c>
      <c r="C752" s="37" t="n">
        <v>365</v>
      </c>
      <c r="D752" s="38" t="n">
        <v>46310</v>
      </c>
      <c r="E752" s="37" t="s">
        <v>229</v>
      </c>
      <c r="F752" s="38" t="n">
        <v>46294</v>
      </c>
      <c r="G752" s="37" t="n">
        <v>99</v>
      </c>
    </row>
    <row r="753" customFormat="false" ht="15" hidden="false" customHeight="false" outlineLevel="0" collapsed="false">
      <c r="A753" s="37" t="s">
        <v>722</v>
      </c>
      <c r="B753" s="37" t="s">
        <v>236</v>
      </c>
      <c r="C753" s="37" t="n">
        <v>365</v>
      </c>
      <c r="D753" s="38" t="n">
        <v>46142</v>
      </c>
      <c r="E753" s="37" t="s">
        <v>229</v>
      </c>
      <c r="F753" s="38" t="n">
        <v>46127</v>
      </c>
      <c r="G753" s="37" t="n">
        <v>81</v>
      </c>
    </row>
    <row r="754" customFormat="false" ht="15" hidden="false" customHeight="false" outlineLevel="0" collapsed="false">
      <c r="A754" s="37" t="s">
        <v>722</v>
      </c>
      <c r="B754" s="37" t="s">
        <v>237</v>
      </c>
      <c r="C754" s="37" t="n">
        <v>365</v>
      </c>
      <c r="D754" s="38" t="n">
        <v>46155</v>
      </c>
      <c r="E754" s="37" t="s">
        <v>229</v>
      </c>
      <c r="F754" s="38" t="n">
        <v>46151</v>
      </c>
      <c r="G754" s="37" t="n">
        <v>89</v>
      </c>
    </row>
    <row r="755" customFormat="false" ht="15" hidden="false" customHeight="false" outlineLevel="0" collapsed="false">
      <c r="A755" s="37" t="s">
        <v>722</v>
      </c>
      <c r="B755" s="37" t="s">
        <v>238</v>
      </c>
      <c r="C755" s="37" t="n">
        <v>180</v>
      </c>
      <c r="D755" s="38" t="n">
        <v>46378</v>
      </c>
      <c r="E755" s="37" t="s">
        <v>229</v>
      </c>
      <c r="F755" s="38" t="n">
        <v>46350</v>
      </c>
      <c r="G755" s="37" t="n">
        <v>86</v>
      </c>
    </row>
    <row r="756" customFormat="false" ht="15" hidden="false" customHeight="false" outlineLevel="0" collapsed="false">
      <c r="A756" s="37" t="s">
        <v>722</v>
      </c>
      <c r="B756" s="37" t="s">
        <v>239</v>
      </c>
      <c r="C756" s="37" t="n">
        <v>730</v>
      </c>
      <c r="D756" s="38" t="n">
        <v>46238</v>
      </c>
      <c r="E756" s="37" t="s">
        <v>232</v>
      </c>
      <c r="F756" s="38"/>
      <c r="G756" s="37"/>
    </row>
    <row r="757" customFormat="false" ht="15" hidden="false" customHeight="false" outlineLevel="0" collapsed="false">
      <c r="A757" s="37" t="s">
        <v>722</v>
      </c>
      <c r="B757" s="37" t="s">
        <v>240</v>
      </c>
      <c r="C757" s="37" t="n">
        <v>365</v>
      </c>
      <c r="D757" s="38" t="n">
        <v>46214</v>
      </c>
      <c r="E757" s="37" t="s">
        <v>232</v>
      </c>
      <c r="F757" s="38"/>
      <c r="G757" s="37"/>
    </row>
    <row r="758" customFormat="false" ht="15" hidden="false" customHeight="false" outlineLevel="0" collapsed="false">
      <c r="A758" s="37" t="s">
        <v>724</v>
      </c>
      <c r="B758" s="37" t="s">
        <v>235</v>
      </c>
      <c r="C758" s="37" t="n">
        <v>365</v>
      </c>
      <c r="D758" s="38" t="n">
        <v>46217</v>
      </c>
      <c r="E758" s="37" t="s">
        <v>229</v>
      </c>
      <c r="F758" s="38" t="n">
        <v>46193</v>
      </c>
      <c r="G758" s="37" t="n">
        <v>77</v>
      </c>
    </row>
    <row r="759" customFormat="false" ht="15" hidden="false" customHeight="false" outlineLevel="0" collapsed="false">
      <c r="A759" s="37" t="s">
        <v>724</v>
      </c>
      <c r="B759" s="37" t="s">
        <v>236</v>
      </c>
      <c r="C759" s="37" t="n">
        <v>365</v>
      </c>
      <c r="D759" s="38" t="n">
        <v>46324</v>
      </c>
      <c r="E759" s="37" t="s">
        <v>229</v>
      </c>
      <c r="F759" s="38" t="n">
        <v>46287</v>
      </c>
      <c r="G759" s="37" t="n">
        <v>83</v>
      </c>
    </row>
    <row r="760" customFormat="false" ht="15" hidden="false" customHeight="false" outlineLevel="0" collapsed="false">
      <c r="A760" s="37" t="s">
        <v>724</v>
      </c>
      <c r="B760" s="37" t="s">
        <v>237</v>
      </c>
      <c r="C760" s="37" t="n">
        <v>365</v>
      </c>
      <c r="D760" s="38" t="n">
        <v>46174</v>
      </c>
      <c r="E760" s="37" t="s">
        <v>229</v>
      </c>
      <c r="F760" s="38" t="n">
        <v>46156</v>
      </c>
      <c r="G760" s="37" t="n">
        <v>76</v>
      </c>
    </row>
    <row r="761" customFormat="false" ht="15" hidden="false" customHeight="false" outlineLevel="0" collapsed="false">
      <c r="A761" s="37" t="s">
        <v>724</v>
      </c>
      <c r="B761" s="37" t="s">
        <v>238</v>
      </c>
      <c r="C761" s="37" t="n">
        <v>180</v>
      </c>
      <c r="D761" s="38" t="n">
        <v>46327</v>
      </c>
      <c r="E761" s="37" t="s">
        <v>229</v>
      </c>
      <c r="F761" s="38" t="n">
        <v>46293</v>
      </c>
      <c r="G761" s="37" t="n">
        <v>71</v>
      </c>
    </row>
    <row r="762" customFormat="false" ht="15" hidden="false" customHeight="false" outlineLevel="0" collapsed="false">
      <c r="A762" s="37" t="s">
        <v>724</v>
      </c>
      <c r="B762" s="37" t="s">
        <v>239</v>
      </c>
      <c r="C762" s="37" t="n">
        <v>730</v>
      </c>
      <c r="D762" s="38" t="n">
        <v>46214</v>
      </c>
      <c r="E762" s="37" t="s">
        <v>229</v>
      </c>
      <c r="F762" s="38" t="n">
        <v>46209</v>
      </c>
      <c r="G762" s="37" t="n">
        <v>61</v>
      </c>
    </row>
    <row r="763" customFormat="false" ht="15" hidden="false" customHeight="false" outlineLevel="0" collapsed="false">
      <c r="A763" s="37" t="s">
        <v>724</v>
      </c>
      <c r="B763" s="37" t="s">
        <v>240</v>
      </c>
      <c r="C763" s="37" t="n">
        <v>365</v>
      </c>
      <c r="D763" s="38" t="n">
        <v>46112</v>
      </c>
      <c r="E763" s="37" t="s">
        <v>229</v>
      </c>
      <c r="F763" s="38" t="n">
        <v>46099</v>
      </c>
      <c r="G763" s="37" t="n">
        <v>63</v>
      </c>
    </row>
    <row r="764" customFormat="false" ht="15" hidden="false" customHeight="false" outlineLevel="0" collapsed="false">
      <c r="A764" s="37" t="s">
        <v>726</v>
      </c>
      <c r="B764" s="37" t="s">
        <v>235</v>
      </c>
      <c r="C764" s="37" t="n">
        <v>365</v>
      </c>
      <c r="D764" s="38" t="n">
        <v>46384</v>
      </c>
      <c r="E764" s="37" t="s">
        <v>229</v>
      </c>
      <c r="F764" s="38" t="n">
        <v>46349</v>
      </c>
      <c r="G764" s="37" t="n">
        <v>70</v>
      </c>
    </row>
    <row r="765" customFormat="false" ht="15" hidden="false" customHeight="false" outlineLevel="0" collapsed="false">
      <c r="A765" s="37" t="s">
        <v>726</v>
      </c>
      <c r="B765" s="37" t="s">
        <v>236</v>
      </c>
      <c r="C765" s="37" t="n">
        <v>365</v>
      </c>
      <c r="D765" s="38" t="n">
        <v>46256</v>
      </c>
      <c r="E765" s="37" t="s">
        <v>229</v>
      </c>
      <c r="F765" s="38" t="n">
        <v>46249</v>
      </c>
      <c r="G765" s="37" t="n">
        <v>74</v>
      </c>
    </row>
    <row r="766" customFormat="false" ht="15" hidden="false" customHeight="false" outlineLevel="0" collapsed="false">
      <c r="A766" s="37" t="s">
        <v>726</v>
      </c>
      <c r="B766" s="37" t="s">
        <v>237</v>
      </c>
      <c r="C766" s="37" t="n">
        <v>365</v>
      </c>
      <c r="D766" s="38" t="n">
        <v>46244</v>
      </c>
      <c r="E766" s="37" t="s">
        <v>229</v>
      </c>
      <c r="F766" s="38" t="n">
        <v>46205</v>
      </c>
      <c r="G766" s="37" t="n">
        <v>79</v>
      </c>
    </row>
    <row r="767" customFormat="false" ht="15" hidden="false" customHeight="false" outlineLevel="0" collapsed="false">
      <c r="A767" s="37" t="s">
        <v>726</v>
      </c>
      <c r="B767" s="37" t="s">
        <v>238</v>
      </c>
      <c r="C767" s="37" t="n">
        <v>180</v>
      </c>
      <c r="D767" s="38" t="n">
        <v>46310</v>
      </c>
      <c r="E767" s="37" t="s">
        <v>229</v>
      </c>
      <c r="F767" s="38" t="n">
        <v>46305</v>
      </c>
      <c r="G767" s="37" t="n">
        <v>60</v>
      </c>
    </row>
    <row r="768" customFormat="false" ht="15" hidden="false" customHeight="false" outlineLevel="0" collapsed="false">
      <c r="A768" s="37" t="s">
        <v>726</v>
      </c>
      <c r="B768" s="37" t="s">
        <v>239</v>
      </c>
      <c r="C768" s="37" t="n">
        <v>730</v>
      </c>
      <c r="D768" s="38" t="n">
        <v>46276</v>
      </c>
      <c r="E768" s="37" t="s">
        <v>229</v>
      </c>
      <c r="F768" s="38" t="n">
        <v>46257</v>
      </c>
      <c r="G768" s="37" t="n">
        <v>73</v>
      </c>
    </row>
    <row r="769" customFormat="false" ht="15" hidden="false" customHeight="false" outlineLevel="0" collapsed="false">
      <c r="A769" s="37" t="s">
        <v>726</v>
      </c>
      <c r="B769" s="37" t="s">
        <v>240</v>
      </c>
      <c r="C769" s="37" t="n">
        <v>365</v>
      </c>
      <c r="D769" s="38" t="n">
        <v>46126</v>
      </c>
      <c r="E769" s="37" t="s">
        <v>229</v>
      </c>
      <c r="F769" s="38" t="n">
        <v>46098</v>
      </c>
      <c r="G769" s="37" t="n">
        <v>85</v>
      </c>
    </row>
    <row r="770" customFormat="false" ht="15" hidden="false" customHeight="false" outlineLevel="0" collapsed="false">
      <c r="A770" s="37" t="s">
        <v>727</v>
      </c>
      <c r="B770" s="37" t="s">
        <v>235</v>
      </c>
      <c r="C770" s="37" t="n">
        <v>365</v>
      </c>
      <c r="D770" s="38" t="n">
        <v>46097</v>
      </c>
      <c r="E770" s="37" t="s">
        <v>229</v>
      </c>
      <c r="F770" s="38" t="n">
        <v>46065</v>
      </c>
      <c r="G770" s="37" t="n">
        <v>74</v>
      </c>
    </row>
    <row r="771" customFormat="false" ht="15" hidden="false" customHeight="false" outlineLevel="0" collapsed="false">
      <c r="A771" s="37" t="s">
        <v>727</v>
      </c>
      <c r="B771" s="37" t="s">
        <v>236</v>
      </c>
      <c r="C771" s="37" t="n">
        <v>365</v>
      </c>
      <c r="D771" s="38" t="n">
        <v>46364</v>
      </c>
      <c r="E771" s="37" t="s">
        <v>229</v>
      </c>
      <c r="F771" s="38" t="n">
        <v>46337</v>
      </c>
      <c r="G771" s="37" t="n">
        <v>70</v>
      </c>
    </row>
    <row r="772" customFormat="false" ht="15" hidden="false" customHeight="false" outlineLevel="0" collapsed="false">
      <c r="A772" s="37" t="s">
        <v>727</v>
      </c>
      <c r="B772" s="37" t="s">
        <v>237</v>
      </c>
      <c r="C772" s="37" t="n">
        <v>365</v>
      </c>
      <c r="D772" s="38" t="n">
        <v>46344</v>
      </c>
      <c r="E772" s="37" t="s">
        <v>229</v>
      </c>
      <c r="F772" s="38" t="n">
        <v>46323</v>
      </c>
      <c r="G772" s="37" t="n">
        <v>73</v>
      </c>
    </row>
    <row r="773" customFormat="false" ht="15" hidden="false" customHeight="false" outlineLevel="0" collapsed="false">
      <c r="A773" s="37" t="s">
        <v>727</v>
      </c>
      <c r="B773" s="37" t="s">
        <v>238</v>
      </c>
      <c r="C773" s="37" t="n">
        <v>180</v>
      </c>
      <c r="D773" s="38" t="n">
        <v>46164</v>
      </c>
      <c r="E773" s="37" t="s">
        <v>229</v>
      </c>
      <c r="F773" s="38" t="n">
        <v>46127</v>
      </c>
      <c r="G773" s="37" t="n">
        <v>99</v>
      </c>
    </row>
    <row r="774" customFormat="false" ht="15" hidden="false" customHeight="false" outlineLevel="0" collapsed="false">
      <c r="A774" s="37" t="s">
        <v>727</v>
      </c>
      <c r="B774" s="37" t="s">
        <v>239</v>
      </c>
      <c r="C774" s="37" t="n">
        <v>730</v>
      </c>
      <c r="D774" s="38" t="n">
        <v>46384</v>
      </c>
      <c r="E774" s="37" t="s">
        <v>229</v>
      </c>
      <c r="F774" s="38" t="n">
        <v>46374</v>
      </c>
      <c r="G774" s="37" t="n">
        <v>95</v>
      </c>
    </row>
    <row r="775" customFormat="false" ht="15" hidden="false" customHeight="false" outlineLevel="0" collapsed="false">
      <c r="A775" s="37" t="s">
        <v>727</v>
      </c>
      <c r="B775" s="37" t="s">
        <v>240</v>
      </c>
      <c r="C775" s="37" t="n">
        <v>365</v>
      </c>
      <c r="D775" s="38" t="n">
        <v>46346</v>
      </c>
      <c r="E775" s="37" t="s">
        <v>229</v>
      </c>
      <c r="F775" s="38" t="n">
        <v>46343</v>
      </c>
      <c r="G775" s="37" t="n">
        <v>79</v>
      </c>
    </row>
    <row r="776" customFormat="false" ht="15" hidden="false" customHeight="false" outlineLevel="0" collapsed="false">
      <c r="A776" s="37" t="s">
        <v>729</v>
      </c>
      <c r="B776" s="37" t="s">
        <v>235</v>
      </c>
      <c r="C776" s="37" t="n">
        <v>365</v>
      </c>
      <c r="D776" s="38" t="n">
        <v>46373</v>
      </c>
      <c r="E776" s="37" t="s">
        <v>229</v>
      </c>
      <c r="F776" s="38" t="n">
        <v>46352</v>
      </c>
      <c r="G776" s="37" t="n">
        <v>99</v>
      </c>
    </row>
    <row r="777" customFormat="false" ht="15" hidden="false" customHeight="false" outlineLevel="0" collapsed="false">
      <c r="A777" s="37" t="s">
        <v>729</v>
      </c>
      <c r="B777" s="37" t="s">
        <v>236</v>
      </c>
      <c r="C777" s="37" t="n">
        <v>365</v>
      </c>
      <c r="D777" s="38" t="n">
        <v>46099</v>
      </c>
      <c r="E777" s="37" t="s">
        <v>232</v>
      </c>
      <c r="F777" s="38"/>
      <c r="G777" s="37"/>
    </row>
    <row r="778" customFormat="false" ht="15" hidden="false" customHeight="false" outlineLevel="0" collapsed="false">
      <c r="A778" s="37" t="s">
        <v>729</v>
      </c>
      <c r="B778" s="37" t="s">
        <v>237</v>
      </c>
      <c r="C778" s="37" t="n">
        <v>365</v>
      </c>
      <c r="D778" s="38" t="n">
        <v>46300</v>
      </c>
      <c r="E778" s="37" t="s">
        <v>229</v>
      </c>
      <c r="F778" s="38" t="n">
        <v>46293</v>
      </c>
      <c r="G778" s="37" t="n">
        <v>87</v>
      </c>
    </row>
    <row r="779" customFormat="false" ht="15" hidden="false" customHeight="false" outlineLevel="0" collapsed="false">
      <c r="A779" s="37" t="s">
        <v>729</v>
      </c>
      <c r="B779" s="37" t="s">
        <v>238</v>
      </c>
      <c r="C779" s="37" t="n">
        <v>180</v>
      </c>
      <c r="D779" s="38" t="n">
        <v>46346</v>
      </c>
      <c r="E779" s="37" t="s">
        <v>229</v>
      </c>
      <c r="F779" s="38" t="n">
        <v>46342</v>
      </c>
      <c r="G779" s="37" t="n">
        <v>62</v>
      </c>
    </row>
    <row r="780" customFormat="false" ht="15" hidden="false" customHeight="false" outlineLevel="0" collapsed="false">
      <c r="A780" s="37" t="s">
        <v>729</v>
      </c>
      <c r="B780" s="37" t="s">
        <v>239</v>
      </c>
      <c r="C780" s="37" t="n">
        <v>730</v>
      </c>
      <c r="D780" s="38" t="n">
        <v>46273</v>
      </c>
      <c r="E780" s="37" t="s">
        <v>229</v>
      </c>
      <c r="F780" s="38" t="n">
        <v>46265</v>
      </c>
      <c r="G780" s="37" t="n">
        <v>96</v>
      </c>
    </row>
    <row r="781" customFormat="false" ht="15" hidden="false" customHeight="false" outlineLevel="0" collapsed="false">
      <c r="A781" s="37" t="s">
        <v>729</v>
      </c>
      <c r="B781" s="37" t="s">
        <v>240</v>
      </c>
      <c r="C781" s="37" t="n">
        <v>365</v>
      </c>
      <c r="D781" s="38" t="n">
        <v>46209</v>
      </c>
      <c r="E781" s="37" t="s">
        <v>229</v>
      </c>
      <c r="F781" s="38" t="n">
        <v>46176</v>
      </c>
      <c r="G781" s="37" t="n">
        <v>82</v>
      </c>
    </row>
    <row r="782" customFormat="false" ht="15" hidden="false" customHeight="false" outlineLevel="0" collapsed="false">
      <c r="A782" s="37" t="s">
        <v>731</v>
      </c>
      <c r="B782" s="37" t="s">
        <v>235</v>
      </c>
      <c r="C782" s="37" t="n">
        <v>365</v>
      </c>
      <c r="D782" s="38" t="n">
        <v>46256</v>
      </c>
      <c r="E782" s="37" t="s">
        <v>232</v>
      </c>
      <c r="F782" s="38"/>
      <c r="G782" s="37"/>
    </row>
    <row r="783" customFormat="false" ht="15" hidden="false" customHeight="false" outlineLevel="0" collapsed="false">
      <c r="A783" s="37" t="s">
        <v>731</v>
      </c>
      <c r="B783" s="37" t="s">
        <v>236</v>
      </c>
      <c r="C783" s="37" t="n">
        <v>365</v>
      </c>
      <c r="D783" s="38" t="n">
        <v>46279</v>
      </c>
      <c r="E783" s="37" t="s">
        <v>232</v>
      </c>
      <c r="F783" s="38"/>
      <c r="G783" s="37"/>
    </row>
    <row r="784" customFormat="false" ht="15" hidden="false" customHeight="false" outlineLevel="0" collapsed="false">
      <c r="A784" s="37" t="s">
        <v>731</v>
      </c>
      <c r="B784" s="37" t="s">
        <v>237</v>
      </c>
      <c r="C784" s="37" t="n">
        <v>365</v>
      </c>
      <c r="D784" s="38" t="n">
        <v>46383</v>
      </c>
      <c r="E784" s="37" t="s">
        <v>229</v>
      </c>
      <c r="F784" s="38" t="n">
        <v>46362</v>
      </c>
      <c r="G784" s="37" t="n">
        <v>93</v>
      </c>
    </row>
    <row r="785" customFormat="false" ht="15" hidden="false" customHeight="false" outlineLevel="0" collapsed="false">
      <c r="A785" s="37" t="s">
        <v>731</v>
      </c>
      <c r="B785" s="37" t="s">
        <v>238</v>
      </c>
      <c r="C785" s="37" t="n">
        <v>180</v>
      </c>
      <c r="D785" s="38" t="n">
        <v>46170</v>
      </c>
      <c r="E785" s="37" t="s">
        <v>231</v>
      </c>
      <c r="F785" s="38"/>
      <c r="G785" s="37"/>
    </row>
    <row r="786" customFormat="false" ht="15" hidden="false" customHeight="false" outlineLevel="0" collapsed="false">
      <c r="A786" s="37" t="s">
        <v>731</v>
      </c>
      <c r="B786" s="37" t="s">
        <v>239</v>
      </c>
      <c r="C786" s="37" t="n">
        <v>730</v>
      </c>
      <c r="D786" s="38" t="n">
        <v>46309</v>
      </c>
      <c r="E786" s="37" t="s">
        <v>230</v>
      </c>
      <c r="F786" s="38"/>
      <c r="G786" s="37"/>
    </row>
    <row r="787" customFormat="false" ht="15" hidden="false" customHeight="false" outlineLevel="0" collapsed="false">
      <c r="A787" s="37" t="s">
        <v>731</v>
      </c>
      <c r="B787" s="37" t="s">
        <v>240</v>
      </c>
      <c r="C787" s="37" t="n">
        <v>365</v>
      </c>
      <c r="D787" s="38" t="n">
        <v>46351</v>
      </c>
      <c r="E787" s="37" t="s">
        <v>229</v>
      </c>
      <c r="F787" s="38" t="n">
        <v>46332</v>
      </c>
      <c r="G787" s="37" t="n">
        <v>68</v>
      </c>
    </row>
    <row r="788" customFormat="false" ht="15" hidden="false" customHeight="false" outlineLevel="0" collapsed="false">
      <c r="A788" s="37" t="s">
        <v>732</v>
      </c>
      <c r="B788" s="37" t="s">
        <v>235</v>
      </c>
      <c r="C788" s="37" t="n">
        <v>365</v>
      </c>
      <c r="D788" s="38" t="n">
        <v>46375</v>
      </c>
      <c r="E788" s="37" t="s">
        <v>229</v>
      </c>
      <c r="F788" s="38" t="n">
        <v>46359</v>
      </c>
      <c r="G788" s="37" t="n">
        <v>96</v>
      </c>
    </row>
    <row r="789" customFormat="false" ht="15" hidden="false" customHeight="false" outlineLevel="0" collapsed="false">
      <c r="A789" s="37" t="s">
        <v>732</v>
      </c>
      <c r="B789" s="37" t="s">
        <v>236</v>
      </c>
      <c r="C789" s="37" t="n">
        <v>365</v>
      </c>
      <c r="D789" s="38" t="n">
        <v>46100</v>
      </c>
      <c r="E789" s="37" t="s">
        <v>230</v>
      </c>
      <c r="F789" s="38"/>
      <c r="G789" s="37"/>
    </row>
    <row r="790" customFormat="false" ht="15" hidden="false" customHeight="false" outlineLevel="0" collapsed="false">
      <c r="A790" s="37" t="s">
        <v>732</v>
      </c>
      <c r="B790" s="37" t="s">
        <v>237</v>
      </c>
      <c r="C790" s="37" t="n">
        <v>365</v>
      </c>
      <c r="D790" s="38" t="n">
        <v>46236</v>
      </c>
      <c r="E790" s="37" t="s">
        <v>229</v>
      </c>
      <c r="F790" s="38" t="n">
        <v>46198</v>
      </c>
      <c r="G790" s="37" t="n">
        <v>74</v>
      </c>
    </row>
    <row r="791" customFormat="false" ht="15" hidden="false" customHeight="false" outlineLevel="0" collapsed="false">
      <c r="A791" s="37" t="s">
        <v>732</v>
      </c>
      <c r="B791" s="37" t="s">
        <v>238</v>
      </c>
      <c r="C791" s="37" t="n">
        <v>180</v>
      </c>
      <c r="D791" s="38" t="n">
        <v>46276</v>
      </c>
      <c r="E791" s="37" t="s">
        <v>229</v>
      </c>
      <c r="F791" s="38" t="n">
        <v>46251</v>
      </c>
      <c r="G791" s="37" t="n">
        <v>64</v>
      </c>
    </row>
    <row r="792" customFormat="false" ht="15" hidden="false" customHeight="false" outlineLevel="0" collapsed="false">
      <c r="A792" s="37" t="s">
        <v>732</v>
      </c>
      <c r="B792" s="37" t="s">
        <v>239</v>
      </c>
      <c r="C792" s="37" t="n">
        <v>730</v>
      </c>
      <c r="D792" s="38" t="n">
        <v>46329</v>
      </c>
      <c r="E792" s="37" t="s">
        <v>229</v>
      </c>
      <c r="F792" s="38" t="n">
        <v>46325</v>
      </c>
      <c r="G792" s="37" t="n">
        <v>73</v>
      </c>
    </row>
    <row r="793" customFormat="false" ht="15" hidden="false" customHeight="false" outlineLevel="0" collapsed="false">
      <c r="A793" s="37" t="s">
        <v>732</v>
      </c>
      <c r="B793" s="37" t="s">
        <v>240</v>
      </c>
      <c r="C793" s="37" t="n">
        <v>365</v>
      </c>
      <c r="D793" s="38" t="n">
        <v>46110</v>
      </c>
      <c r="E793" s="37" t="s">
        <v>232</v>
      </c>
      <c r="F793" s="38"/>
      <c r="G793" s="37"/>
    </row>
    <row r="794" customFormat="false" ht="15" hidden="false" customHeight="false" outlineLevel="0" collapsed="false">
      <c r="A794" s="37" t="s">
        <v>733</v>
      </c>
      <c r="B794" s="37" t="s">
        <v>235</v>
      </c>
      <c r="C794" s="37" t="n">
        <v>365</v>
      </c>
      <c r="D794" s="38" t="n">
        <v>46318</v>
      </c>
      <c r="E794" s="37" t="s">
        <v>229</v>
      </c>
      <c r="F794" s="38" t="n">
        <v>46279</v>
      </c>
      <c r="G794" s="37" t="n">
        <v>88</v>
      </c>
    </row>
    <row r="795" customFormat="false" ht="15" hidden="false" customHeight="false" outlineLevel="0" collapsed="false">
      <c r="A795" s="37" t="s">
        <v>733</v>
      </c>
      <c r="B795" s="37" t="s">
        <v>236</v>
      </c>
      <c r="C795" s="37" t="n">
        <v>365</v>
      </c>
      <c r="D795" s="38" t="n">
        <v>46234</v>
      </c>
      <c r="E795" s="37" t="s">
        <v>231</v>
      </c>
      <c r="F795" s="38"/>
      <c r="G795" s="37"/>
    </row>
    <row r="796" customFormat="false" ht="15" hidden="false" customHeight="false" outlineLevel="0" collapsed="false">
      <c r="A796" s="37" t="s">
        <v>733</v>
      </c>
      <c r="B796" s="37" t="s">
        <v>237</v>
      </c>
      <c r="C796" s="37" t="n">
        <v>365</v>
      </c>
      <c r="D796" s="38" t="n">
        <v>46109</v>
      </c>
      <c r="E796" s="37" t="s">
        <v>229</v>
      </c>
      <c r="F796" s="38" t="n">
        <v>46084</v>
      </c>
      <c r="G796" s="37" t="n">
        <v>87</v>
      </c>
    </row>
    <row r="797" customFormat="false" ht="15" hidden="false" customHeight="false" outlineLevel="0" collapsed="false">
      <c r="A797" s="37" t="s">
        <v>733</v>
      </c>
      <c r="B797" s="37" t="s">
        <v>238</v>
      </c>
      <c r="C797" s="37" t="n">
        <v>180</v>
      </c>
      <c r="D797" s="38" t="n">
        <v>46135</v>
      </c>
      <c r="E797" s="37" t="s">
        <v>229</v>
      </c>
      <c r="F797" s="38" t="n">
        <v>46108</v>
      </c>
      <c r="G797" s="37" t="n">
        <v>74</v>
      </c>
    </row>
    <row r="798" customFormat="false" ht="15" hidden="false" customHeight="false" outlineLevel="0" collapsed="false">
      <c r="A798" s="37" t="s">
        <v>733</v>
      </c>
      <c r="B798" s="37" t="s">
        <v>239</v>
      </c>
      <c r="C798" s="37" t="n">
        <v>730</v>
      </c>
      <c r="D798" s="38" t="n">
        <v>46269</v>
      </c>
      <c r="E798" s="37" t="s">
        <v>229</v>
      </c>
      <c r="F798" s="38" t="n">
        <v>46260</v>
      </c>
      <c r="G798" s="37" t="n">
        <v>91</v>
      </c>
    </row>
    <row r="799" customFormat="false" ht="15" hidden="false" customHeight="false" outlineLevel="0" collapsed="false">
      <c r="A799" s="37" t="s">
        <v>733</v>
      </c>
      <c r="B799" s="37" t="s">
        <v>240</v>
      </c>
      <c r="C799" s="37" t="n">
        <v>365</v>
      </c>
      <c r="D799" s="38" t="n">
        <v>46241</v>
      </c>
      <c r="E799" s="37" t="s">
        <v>230</v>
      </c>
      <c r="F799" s="38"/>
      <c r="G799" s="37"/>
    </row>
    <row r="800" customFormat="false" ht="15" hidden="false" customHeight="false" outlineLevel="0" collapsed="false">
      <c r="A800" s="37" t="s">
        <v>734</v>
      </c>
      <c r="B800" s="37" t="s">
        <v>235</v>
      </c>
      <c r="C800" s="37" t="n">
        <v>365</v>
      </c>
      <c r="D800" s="38" t="n">
        <v>46157</v>
      </c>
      <c r="E800" s="37" t="s">
        <v>229</v>
      </c>
      <c r="F800" s="38" t="n">
        <v>46130</v>
      </c>
      <c r="G800" s="37" t="n">
        <v>93</v>
      </c>
    </row>
    <row r="801" customFormat="false" ht="15" hidden="false" customHeight="false" outlineLevel="0" collapsed="false">
      <c r="A801" s="37" t="s">
        <v>734</v>
      </c>
      <c r="B801" s="37" t="s">
        <v>236</v>
      </c>
      <c r="C801" s="37" t="n">
        <v>365</v>
      </c>
      <c r="D801" s="38" t="n">
        <v>46287</v>
      </c>
      <c r="E801" s="37" t="s">
        <v>229</v>
      </c>
      <c r="F801" s="38" t="n">
        <v>46250</v>
      </c>
      <c r="G801" s="37" t="n">
        <v>61</v>
      </c>
    </row>
    <row r="802" customFormat="false" ht="15" hidden="false" customHeight="false" outlineLevel="0" collapsed="false">
      <c r="A802" s="37" t="s">
        <v>734</v>
      </c>
      <c r="B802" s="37" t="s">
        <v>237</v>
      </c>
      <c r="C802" s="37" t="n">
        <v>365</v>
      </c>
      <c r="D802" s="38" t="n">
        <v>46241</v>
      </c>
      <c r="E802" s="37" t="s">
        <v>229</v>
      </c>
      <c r="F802" s="38" t="n">
        <v>46225</v>
      </c>
      <c r="G802" s="37" t="n">
        <v>93</v>
      </c>
    </row>
    <row r="803" customFormat="false" ht="15" hidden="false" customHeight="false" outlineLevel="0" collapsed="false">
      <c r="A803" s="37" t="s">
        <v>734</v>
      </c>
      <c r="B803" s="37" t="s">
        <v>238</v>
      </c>
      <c r="C803" s="37" t="n">
        <v>180</v>
      </c>
      <c r="D803" s="38" t="n">
        <v>46327</v>
      </c>
      <c r="E803" s="37" t="s">
        <v>229</v>
      </c>
      <c r="F803" s="38" t="n">
        <v>46315</v>
      </c>
      <c r="G803" s="37" t="n">
        <v>91</v>
      </c>
    </row>
    <row r="804" customFormat="false" ht="15" hidden="false" customHeight="false" outlineLevel="0" collapsed="false">
      <c r="A804" s="37" t="s">
        <v>734</v>
      </c>
      <c r="B804" s="37" t="s">
        <v>239</v>
      </c>
      <c r="C804" s="37" t="n">
        <v>730</v>
      </c>
      <c r="D804" s="38" t="n">
        <v>46353</v>
      </c>
      <c r="E804" s="37" t="s">
        <v>229</v>
      </c>
      <c r="F804" s="38" t="n">
        <v>46324</v>
      </c>
      <c r="G804" s="37" t="n">
        <v>82</v>
      </c>
    </row>
    <row r="805" customFormat="false" ht="15" hidden="false" customHeight="false" outlineLevel="0" collapsed="false">
      <c r="A805" s="37" t="s">
        <v>734</v>
      </c>
      <c r="B805" s="37" t="s">
        <v>240</v>
      </c>
      <c r="C805" s="37" t="n">
        <v>365</v>
      </c>
      <c r="D805" s="38" t="n">
        <v>46114</v>
      </c>
      <c r="E805" s="37" t="s">
        <v>232</v>
      </c>
      <c r="F805" s="38"/>
      <c r="G805" s="37"/>
    </row>
    <row r="806" customFormat="false" ht="15" hidden="false" customHeight="false" outlineLevel="0" collapsed="false">
      <c r="A806" s="37" t="s">
        <v>736</v>
      </c>
      <c r="B806" s="37" t="s">
        <v>235</v>
      </c>
      <c r="C806" s="37" t="n">
        <v>365</v>
      </c>
      <c r="D806" s="38" t="n">
        <v>46359</v>
      </c>
      <c r="E806" s="37" t="s">
        <v>230</v>
      </c>
      <c r="F806" s="38"/>
      <c r="G806" s="37"/>
    </row>
    <row r="807" customFormat="false" ht="15" hidden="false" customHeight="false" outlineLevel="0" collapsed="false">
      <c r="A807" s="37" t="s">
        <v>736</v>
      </c>
      <c r="B807" s="37" t="s">
        <v>236</v>
      </c>
      <c r="C807" s="37" t="n">
        <v>365</v>
      </c>
      <c r="D807" s="38" t="n">
        <v>46227</v>
      </c>
      <c r="E807" s="37" t="s">
        <v>231</v>
      </c>
      <c r="F807" s="38"/>
      <c r="G807" s="37"/>
    </row>
    <row r="808" customFormat="false" ht="15" hidden="false" customHeight="false" outlineLevel="0" collapsed="false">
      <c r="A808" s="37" t="s">
        <v>736</v>
      </c>
      <c r="B808" s="37" t="s">
        <v>237</v>
      </c>
      <c r="C808" s="37" t="n">
        <v>365</v>
      </c>
      <c r="D808" s="38" t="n">
        <v>46100</v>
      </c>
      <c r="E808" s="37" t="s">
        <v>229</v>
      </c>
      <c r="F808" s="38" t="n">
        <v>46090</v>
      </c>
      <c r="G808" s="37" t="n">
        <v>86</v>
      </c>
    </row>
    <row r="809" customFormat="false" ht="15" hidden="false" customHeight="false" outlineLevel="0" collapsed="false">
      <c r="A809" s="37" t="s">
        <v>736</v>
      </c>
      <c r="B809" s="37" t="s">
        <v>238</v>
      </c>
      <c r="C809" s="37" t="n">
        <v>180</v>
      </c>
      <c r="D809" s="38" t="n">
        <v>46368</v>
      </c>
      <c r="E809" s="37" t="s">
        <v>229</v>
      </c>
      <c r="F809" s="38" t="n">
        <v>46329</v>
      </c>
      <c r="G809" s="37" t="n">
        <v>81</v>
      </c>
    </row>
    <row r="810" customFormat="false" ht="15" hidden="false" customHeight="false" outlineLevel="0" collapsed="false">
      <c r="A810" s="37" t="s">
        <v>736</v>
      </c>
      <c r="B810" s="37" t="s">
        <v>239</v>
      </c>
      <c r="C810" s="37" t="n">
        <v>730</v>
      </c>
      <c r="D810" s="38" t="n">
        <v>46289</v>
      </c>
      <c r="E810" s="37" t="s">
        <v>229</v>
      </c>
      <c r="F810" s="38" t="n">
        <v>46259</v>
      </c>
      <c r="G810" s="37" t="n">
        <v>97</v>
      </c>
    </row>
    <row r="811" customFormat="false" ht="15" hidden="false" customHeight="false" outlineLevel="0" collapsed="false">
      <c r="A811" s="37" t="s">
        <v>736</v>
      </c>
      <c r="B811" s="37" t="s">
        <v>240</v>
      </c>
      <c r="C811" s="37" t="n">
        <v>365</v>
      </c>
      <c r="D811" s="38" t="n">
        <v>46117</v>
      </c>
      <c r="E811" s="37" t="s">
        <v>229</v>
      </c>
      <c r="F811" s="38" t="n">
        <v>46114</v>
      </c>
      <c r="G811" s="37" t="n">
        <v>99</v>
      </c>
    </row>
    <row r="812" customFormat="false" ht="15" hidden="false" customHeight="false" outlineLevel="0" collapsed="false">
      <c r="A812" s="37" t="s">
        <v>737</v>
      </c>
      <c r="B812" s="37" t="s">
        <v>235</v>
      </c>
      <c r="C812" s="37" t="n">
        <v>365</v>
      </c>
      <c r="D812" s="38" t="n">
        <v>46109</v>
      </c>
      <c r="E812" s="37" t="s">
        <v>229</v>
      </c>
      <c r="F812" s="38" t="n">
        <v>46101</v>
      </c>
      <c r="G812" s="37" t="n">
        <v>83</v>
      </c>
    </row>
    <row r="813" customFormat="false" ht="15" hidden="false" customHeight="false" outlineLevel="0" collapsed="false">
      <c r="A813" s="37" t="s">
        <v>737</v>
      </c>
      <c r="B813" s="37" t="s">
        <v>236</v>
      </c>
      <c r="C813" s="37" t="n">
        <v>365</v>
      </c>
      <c r="D813" s="38" t="n">
        <v>46294</v>
      </c>
      <c r="E813" s="37" t="s">
        <v>229</v>
      </c>
      <c r="F813" s="38" t="n">
        <v>46285</v>
      </c>
      <c r="G813" s="37" t="n">
        <v>92</v>
      </c>
    </row>
    <row r="814" customFormat="false" ht="15" hidden="false" customHeight="false" outlineLevel="0" collapsed="false">
      <c r="A814" s="37" t="s">
        <v>737</v>
      </c>
      <c r="B814" s="37" t="s">
        <v>237</v>
      </c>
      <c r="C814" s="37" t="n">
        <v>365</v>
      </c>
      <c r="D814" s="38" t="n">
        <v>46303</v>
      </c>
      <c r="E814" s="37" t="s">
        <v>229</v>
      </c>
      <c r="F814" s="38" t="n">
        <v>46289</v>
      </c>
      <c r="G814" s="37" t="n">
        <v>60</v>
      </c>
    </row>
    <row r="815" customFormat="false" ht="15" hidden="false" customHeight="false" outlineLevel="0" collapsed="false">
      <c r="A815" s="37" t="s">
        <v>737</v>
      </c>
      <c r="B815" s="37" t="s">
        <v>238</v>
      </c>
      <c r="C815" s="37" t="n">
        <v>180</v>
      </c>
      <c r="D815" s="38" t="n">
        <v>46198</v>
      </c>
      <c r="E815" s="37" t="s">
        <v>229</v>
      </c>
      <c r="F815" s="38" t="n">
        <v>46192</v>
      </c>
      <c r="G815" s="37" t="n">
        <v>91</v>
      </c>
    </row>
    <row r="816" customFormat="false" ht="15" hidden="false" customHeight="false" outlineLevel="0" collapsed="false">
      <c r="A816" s="37" t="s">
        <v>737</v>
      </c>
      <c r="B816" s="37" t="s">
        <v>239</v>
      </c>
      <c r="C816" s="37" t="n">
        <v>730</v>
      </c>
      <c r="D816" s="38" t="n">
        <v>46239</v>
      </c>
      <c r="E816" s="37" t="s">
        <v>229</v>
      </c>
      <c r="F816" s="38" t="n">
        <v>46228</v>
      </c>
      <c r="G816" s="37" t="n">
        <v>98</v>
      </c>
    </row>
    <row r="817" customFormat="false" ht="15" hidden="false" customHeight="false" outlineLevel="0" collapsed="false">
      <c r="A817" s="37" t="s">
        <v>737</v>
      </c>
      <c r="B817" s="37" t="s">
        <v>240</v>
      </c>
      <c r="C817" s="37" t="n">
        <v>365</v>
      </c>
      <c r="D817" s="38" t="n">
        <v>46099</v>
      </c>
      <c r="E817" s="37" t="s">
        <v>229</v>
      </c>
      <c r="F817" s="38" t="n">
        <v>46068</v>
      </c>
      <c r="G817" s="37" t="n">
        <v>92</v>
      </c>
    </row>
    <row r="818" customFormat="false" ht="15" hidden="false" customHeight="false" outlineLevel="0" collapsed="false">
      <c r="A818" s="37" t="s">
        <v>739</v>
      </c>
      <c r="B818" s="37" t="s">
        <v>235</v>
      </c>
      <c r="C818" s="37" t="n">
        <v>365</v>
      </c>
      <c r="D818" s="38" t="n">
        <v>46121</v>
      </c>
      <c r="E818" s="37" t="s">
        <v>230</v>
      </c>
      <c r="F818" s="38"/>
      <c r="G818" s="37"/>
    </row>
    <row r="819" customFormat="false" ht="15" hidden="false" customHeight="false" outlineLevel="0" collapsed="false">
      <c r="A819" s="37" t="s">
        <v>739</v>
      </c>
      <c r="B819" s="37" t="s">
        <v>236</v>
      </c>
      <c r="C819" s="37" t="n">
        <v>365</v>
      </c>
      <c r="D819" s="38" t="n">
        <v>46258</v>
      </c>
      <c r="E819" s="37" t="s">
        <v>229</v>
      </c>
      <c r="F819" s="38" t="n">
        <v>46221</v>
      </c>
      <c r="G819" s="37" t="n">
        <v>76</v>
      </c>
    </row>
    <row r="820" customFormat="false" ht="15" hidden="false" customHeight="false" outlineLevel="0" collapsed="false">
      <c r="A820" s="37" t="s">
        <v>739</v>
      </c>
      <c r="B820" s="37" t="s">
        <v>237</v>
      </c>
      <c r="C820" s="37" t="n">
        <v>365</v>
      </c>
      <c r="D820" s="38" t="n">
        <v>46235</v>
      </c>
      <c r="E820" s="37" t="s">
        <v>229</v>
      </c>
      <c r="F820" s="38" t="n">
        <v>46223</v>
      </c>
      <c r="G820" s="37" t="n">
        <v>66</v>
      </c>
    </row>
    <row r="821" customFormat="false" ht="15" hidden="false" customHeight="false" outlineLevel="0" collapsed="false">
      <c r="A821" s="37" t="s">
        <v>739</v>
      </c>
      <c r="B821" s="37" t="s">
        <v>238</v>
      </c>
      <c r="C821" s="37" t="n">
        <v>180</v>
      </c>
      <c r="D821" s="38" t="n">
        <v>46361</v>
      </c>
      <c r="E821" s="37" t="s">
        <v>229</v>
      </c>
      <c r="F821" s="38" t="n">
        <v>46340</v>
      </c>
      <c r="G821" s="37" t="n">
        <v>91</v>
      </c>
    </row>
    <row r="822" customFormat="false" ht="15" hidden="false" customHeight="false" outlineLevel="0" collapsed="false">
      <c r="A822" s="37" t="s">
        <v>739</v>
      </c>
      <c r="B822" s="37" t="s">
        <v>239</v>
      </c>
      <c r="C822" s="37" t="n">
        <v>730</v>
      </c>
      <c r="D822" s="38" t="n">
        <v>46209</v>
      </c>
      <c r="E822" s="37" t="s">
        <v>232</v>
      </c>
      <c r="F822" s="38"/>
      <c r="G822" s="37"/>
    </row>
    <row r="823" customFormat="false" ht="15" hidden="false" customHeight="false" outlineLevel="0" collapsed="false">
      <c r="A823" s="37" t="s">
        <v>739</v>
      </c>
      <c r="B823" s="37" t="s">
        <v>240</v>
      </c>
      <c r="C823" s="37" t="n">
        <v>365</v>
      </c>
      <c r="D823" s="38" t="n">
        <v>46317</v>
      </c>
      <c r="E823" s="37" t="s">
        <v>232</v>
      </c>
      <c r="F823" s="38"/>
      <c r="G823" s="37"/>
    </row>
    <row r="824" customFormat="false" ht="15" hidden="false" customHeight="false" outlineLevel="0" collapsed="false">
      <c r="A824" s="37" t="s">
        <v>548</v>
      </c>
      <c r="B824" s="37" t="s">
        <v>235</v>
      </c>
      <c r="C824" s="37" t="n">
        <v>365</v>
      </c>
      <c r="D824" s="38" t="n">
        <v>46370</v>
      </c>
      <c r="E824" s="37" t="s">
        <v>229</v>
      </c>
      <c r="F824" s="38" t="n">
        <v>46352</v>
      </c>
      <c r="G824" s="37" t="n">
        <v>98</v>
      </c>
    </row>
    <row r="825" customFormat="false" ht="15" hidden="false" customHeight="false" outlineLevel="0" collapsed="false">
      <c r="A825" s="37" t="s">
        <v>548</v>
      </c>
      <c r="B825" s="37" t="s">
        <v>236</v>
      </c>
      <c r="C825" s="37" t="n">
        <v>365</v>
      </c>
      <c r="D825" s="38" t="n">
        <v>46358</v>
      </c>
      <c r="E825" s="37" t="s">
        <v>229</v>
      </c>
      <c r="F825" s="38" t="n">
        <v>46352</v>
      </c>
      <c r="G825" s="37" t="n">
        <v>77</v>
      </c>
    </row>
    <row r="826" customFormat="false" ht="15" hidden="false" customHeight="false" outlineLevel="0" collapsed="false">
      <c r="A826" s="37" t="s">
        <v>548</v>
      </c>
      <c r="B826" s="37" t="s">
        <v>237</v>
      </c>
      <c r="C826" s="37" t="n">
        <v>365</v>
      </c>
      <c r="D826" s="38" t="n">
        <v>46290</v>
      </c>
      <c r="E826" s="37" t="s">
        <v>229</v>
      </c>
      <c r="F826" s="38" t="n">
        <v>46271</v>
      </c>
      <c r="G826" s="37" t="n">
        <v>79</v>
      </c>
    </row>
    <row r="827" customFormat="false" ht="15" hidden="false" customHeight="false" outlineLevel="0" collapsed="false">
      <c r="A827" s="37" t="s">
        <v>548</v>
      </c>
      <c r="B827" s="37" t="s">
        <v>238</v>
      </c>
      <c r="C827" s="37" t="n">
        <v>180</v>
      </c>
      <c r="D827" s="38" t="n">
        <v>46203</v>
      </c>
      <c r="E827" s="37" t="s">
        <v>232</v>
      </c>
      <c r="F827" s="38"/>
      <c r="G827" s="37"/>
    </row>
    <row r="828" customFormat="false" ht="15" hidden="false" customHeight="false" outlineLevel="0" collapsed="false">
      <c r="A828" s="37" t="s">
        <v>548</v>
      </c>
      <c r="B828" s="37" t="s">
        <v>239</v>
      </c>
      <c r="C828" s="37" t="n">
        <v>730</v>
      </c>
      <c r="D828" s="38" t="n">
        <v>46103</v>
      </c>
      <c r="E828" s="37" t="s">
        <v>229</v>
      </c>
      <c r="F828" s="38" t="n">
        <v>46089</v>
      </c>
      <c r="G828" s="37" t="n">
        <v>98</v>
      </c>
    </row>
    <row r="829" customFormat="false" ht="15" hidden="false" customHeight="false" outlineLevel="0" collapsed="false">
      <c r="A829" s="37" t="s">
        <v>548</v>
      </c>
      <c r="B829" s="37" t="s">
        <v>240</v>
      </c>
      <c r="C829" s="37" t="n">
        <v>365</v>
      </c>
      <c r="D829" s="38" t="n">
        <v>46221</v>
      </c>
      <c r="E829" s="37" t="s">
        <v>229</v>
      </c>
      <c r="F829" s="38" t="n">
        <v>46204</v>
      </c>
      <c r="G829" s="37" t="n">
        <v>93</v>
      </c>
    </row>
    <row r="830" customFormat="false" ht="15" hidden="false" customHeight="false" outlineLevel="0" collapsed="false">
      <c r="A830" s="37" t="s">
        <v>742</v>
      </c>
      <c r="B830" s="37" t="s">
        <v>235</v>
      </c>
      <c r="C830" s="37" t="n">
        <v>365</v>
      </c>
      <c r="D830" s="38" t="n">
        <v>46135</v>
      </c>
      <c r="E830" s="37" t="s">
        <v>229</v>
      </c>
      <c r="F830" s="38" t="n">
        <v>46122</v>
      </c>
      <c r="G830" s="37" t="n">
        <v>87</v>
      </c>
    </row>
    <row r="831" customFormat="false" ht="15" hidden="false" customHeight="false" outlineLevel="0" collapsed="false">
      <c r="A831" s="37" t="s">
        <v>742</v>
      </c>
      <c r="B831" s="37" t="s">
        <v>236</v>
      </c>
      <c r="C831" s="37" t="n">
        <v>365</v>
      </c>
      <c r="D831" s="38" t="n">
        <v>46365</v>
      </c>
      <c r="E831" s="37" t="s">
        <v>232</v>
      </c>
      <c r="F831" s="38"/>
      <c r="G831" s="37"/>
    </row>
    <row r="832" customFormat="false" ht="15" hidden="false" customHeight="false" outlineLevel="0" collapsed="false">
      <c r="A832" s="37" t="s">
        <v>742</v>
      </c>
      <c r="B832" s="37" t="s">
        <v>237</v>
      </c>
      <c r="C832" s="37" t="n">
        <v>365</v>
      </c>
      <c r="D832" s="38" t="n">
        <v>46382</v>
      </c>
      <c r="E832" s="37" t="s">
        <v>229</v>
      </c>
      <c r="F832" s="38" t="n">
        <v>46351</v>
      </c>
      <c r="G832" s="37" t="n">
        <v>96</v>
      </c>
    </row>
    <row r="833" customFormat="false" ht="15" hidden="false" customHeight="false" outlineLevel="0" collapsed="false">
      <c r="A833" s="37" t="s">
        <v>742</v>
      </c>
      <c r="B833" s="37" t="s">
        <v>238</v>
      </c>
      <c r="C833" s="37" t="n">
        <v>180</v>
      </c>
      <c r="D833" s="38" t="n">
        <v>46204</v>
      </c>
      <c r="E833" s="37" t="s">
        <v>229</v>
      </c>
      <c r="F833" s="38" t="n">
        <v>46176</v>
      </c>
      <c r="G833" s="37" t="n">
        <v>93</v>
      </c>
    </row>
    <row r="834" customFormat="false" ht="15" hidden="false" customHeight="false" outlineLevel="0" collapsed="false">
      <c r="A834" s="37" t="s">
        <v>742</v>
      </c>
      <c r="B834" s="37" t="s">
        <v>239</v>
      </c>
      <c r="C834" s="37" t="n">
        <v>730</v>
      </c>
      <c r="D834" s="38" t="n">
        <v>46381</v>
      </c>
      <c r="E834" s="37" t="s">
        <v>229</v>
      </c>
      <c r="F834" s="38" t="n">
        <v>46351</v>
      </c>
      <c r="G834" s="37" t="n">
        <v>97</v>
      </c>
    </row>
    <row r="835" customFormat="false" ht="15" hidden="false" customHeight="false" outlineLevel="0" collapsed="false">
      <c r="A835" s="37" t="s">
        <v>742</v>
      </c>
      <c r="B835" s="37" t="s">
        <v>240</v>
      </c>
      <c r="C835" s="37" t="n">
        <v>365</v>
      </c>
      <c r="D835" s="38" t="n">
        <v>46270</v>
      </c>
      <c r="E835" s="37" t="s">
        <v>230</v>
      </c>
      <c r="F835" s="38"/>
      <c r="G835" s="37"/>
    </row>
    <row r="836" customFormat="false" ht="15" hidden="false" customHeight="false" outlineLevel="0" collapsed="false">
      <c r="A836" s="37" t="s">
        <v>744</v>
      </c>
      <c r="B836" s="37" t="s">
        <v>235</v>
      </c>
      <c r="C836" s="37" t="n">
        <v>365</v>
      </c>
      <c r="D836" s="38" t="n">
        <v>46203</v>
      </c>
      <c r="E836" s="37" t="s">
        <v>229</v>
      </c>
      <c r="F836" s="38" t="n">
        <v>46164</v>
      </c>
      <c r="G836" s="37" t="n">
        <v>62</v>
      </c>
    </row>
    <row r="837" customFormat="false" ht="15" hidden="false" customHeight="false" outlineLevel="0" collapsed="false">
      <c r="A837" s="37" t="s">
        <v>744</v>
      </c>
      <c r="B837" s="37" t="s">
        <v>236</v>
      </c>
      <c r="C837" s="37" t="n">
        <v>365</v>
      </c>
      <c r="D837" s="38" t="n">
        <v>46133</v>
      </c>
      <c r="E837" s="37" t="s">
        <v>229</v>
      </c>
      <c r="F837" s="38" t="n">
        <v>46110</v>
      </c>
      <c r="G837" s="37" t="n">
        <v>93</v>
      </c>
    </row>
    <row r="838" customFormat="false" ht="15" hidden="false" customHeight="false" outlineLevel="0" collapsed="false">
      <c r="A838" s="37" t="s">
        <v>744</v>
      </c>
      <c r="B838" s="37" t="s">
        <v>237</v>
      </c>
      <c r="C838" s="37" t="n">
        <v>365</v>
      </c>
      <c r="D838" s="38" t="n">
        <v>46117</v>
      </c>
      <c r="E838" s="37" t="s">
        <v>230</v>
      </c>
      <c r="F838" s="38"/>
      <c r="G838" s="37"/>
    </row>
    <row r="839" customFormat="false" ht="15" hidden="false" customHeight="false" outlineLevel="0" collapsed="false">
      <c r="A839" s="37" t="s">
        <v>744</v>
      </c>
      <c r="B839" s="37" t="s">
        <v>238</v>
      </c>
      <c r="C839" s="37" t="n">
        <v>180</v>
      </c>
      <c r="D839" s="38" t="n">
        <v>46250</v>
      </c>
      <c r="E839" s="37" t="s">
        <v>229</v>
      </c>
      <c r="F839" s="38" t="n">
        <v>46220</v>
      </c>
      <c r="G839" s="37" t="n">
        <v>73</v>
      </c>
    </row>
    <row r="840" customFormat="false" ht="15" hidden="false" customHeight="false" outlineLevel="0" collapsed="false">
      <c r="A840" s="37" t="s">
        <v>744</v>
      </c>
      <c r="B840" s="37" t="s">
        <v>239</v>
      </c>
      <c r="C840" s="37" t="n">
        <v>730</v>
      </c>
      <c r="D840" s="38" t="n">
        <v>46297</v>
      </c>
      <c r="E840" s="37" t="s">
        <v>232</v>
      </c>
      <c r="F840" s="38"/>
      <c r="G840" s="37"/>
    </row>
    <row r="841" customFormat="false" ht="15" hidden="false" customHeight="false" outlineLevel="0" collapsed="false">
      <c r="A841" s="37" t="s">
        <v>744</v>
      </c>
      <c r="B841" s="37" t="s">
        <v>240</v>
      </c>
      <c r="C841" s="37" t="n">
        <v>365</v>
      </c>
      <c r="D841" s="38" t="n">
        <v>46230</v>
      </c>
      <c r="E841" s="37" t="s">
        <v>229</v>
      </c>
      <c r="F841" s="38" t="n">
        <v>46195</v>
      </c>
      <c r="G841" s="37" t="n">
        <v>79</v>
      </c>
    </row>
    <row r="842" customFormat="false" ht="15" hidden="false" customHeight="false" outlineLevel="0" collapsed="false">
      <c r="A842" s="37" t="s">
        <v>746</v>
      </c>
      <c r="B842" s="37" t="s">
        <v>235</v>
      </c>
      <c r="C842" s="37" t="n">
        <v>365</v>
      </c>
      <c r="D842" s="38" t="n">
        <v>46133</v>
      </c>
      <c r="E842" s="37" t="s">
        <v>229</v>
      </c>
      <c r="F842" s="38" t="n">
        <v>46098</v>
      </c>
      <c r="G842" s="37" t="n">
        <v>76</v>
      </c>
    </row>
    <row r="843" customFormat="false" ht="15" hidden="false" customHeight="false" outlineLevel="0" collapsed="false">
      <c r="A843" s="37" t="s">
        <v>746</v>
      </c>
      <c r="B843" s="37" t="s">
        <v>236</v>
      </c>
      <c r="C843" s="37" t="n">
        <v>365</v>
      </c>
      <c r="D843" s="38" t="n">
        <v>46300</v>
      </c>
      <c r="E843" s="37" t="s">
        <v>229</v>
      </c>
      <c r="F843" s="38" t="n">
        <v>46276</v>
      </c>
      <c r="G843" s="37" t="n">
        <v>72</v>
      </c>
    </row>
    <row r="844" customFormat="false" ht="15" hidden="false" customHeight="false" outlineLevel="0" collapsed="false">
      <c r="A844" s="37" t="s">
        <v>746</v>
      </c>
      <c r="B844" s="37" t="s">
        <v>237</v>
      </c>
      <c r="C844" s="37" t="n">
        <v>365</v>
      </c>
      <c r="D844" s="38" t="n">
        <v>46199</v>
      </c>
      <c r="E844" s="37" t="s">
        <v>229</v>
      </c>
      <c r="F844" s="38" t="n">
        <v>46173</v>
      </c>
      <c r="G844" s="37" t="n">
        <v>73</v>
      </c>
    </row>
    <row r="845" customFormat="false" ht="15" hidden="false" customHeight="false" outlineLevel="0" collapsed="false">
      <c r="A845" s="37" t="s">
        <v>746</v>
      </c>
      <c r="B845" s="37" t="s">
        <v>238</v>
      </c>
      <c r="C845" s="37" t="n">
        <v>180</v>
      </c>
      <c r="D845" s="38" t="n">
        <v>46309</v>
      </c>
      <c r="E845" s="37" t="s">
        <v>229</v>
      </c>
      <c r="F845" s="38" t="n">
        <v>46288</v>
      </c>
      <c r="G845" s="37" t="n">
        <v>65</v>
      </c>
    </row>
    <row r="846" customFormat="false" ht="15" hidden="false" customHeight="false" outlineLevel="0" collapsed="false">
      <c r="A846" s="37" t="s">
        <v>746</v>
      </c>
      <c r="B846" s="37" t="s">
        <v>239</v>
      </c>
      <c r="C846" s="37" t="n">
        <v>730</v>
      </c>
      <c r="D846" s="38" t="n">
        <v>46196</v>
      </c>
      <c r="E846" s="37" t="s">
        <v>229</v>
      </c>
      <c r="F846" s="38" t="n">
        <v>46181</v>
      </c>
      <c r="G846" s="37" t="n">
        <v>94</v>
      </c>
    </row>
    <row r="847" customFormat="false" ht="15" hidden="false" customHeight="false" outlineLevel="0" collapsed="false">
      <c r="A847" s="37" t="s">
        <v>746</v>
      </c>
      <c r="B847" s="37" t="s">
        <v>240</v>
      </c>
      <c r="C847" s="37" t="n">
        <v>365</v>
      </c>
      <c r="D847" s="38" t="n">
        <v>46326</v>
      </c>
      <c r="E847" s="37" t="s">
        <v>229</v>
      </c>
      <c r="F847" s="38" t="n">
        <v>46322</v>
      </c>
      <c r="G847" s="37" t="n">
        <v>78</v>
      </c>
    </row>
    <row r="848" customFormat="false" ht="15" hidden="false" customHeight="false" outlineLevel="0" collapsed="false">
      <c r="A848" s="37" t="s">
        <v>747</v>
      </c>
      <c r="B848" s="37" t="s">
        <v>235</v>
      </c>
      <c r="C848" s="37" t="n">
        <v>365</v>
      </c>
      <c r="D848" s="38" t="n">
        <v>46118</v>
      </c>
      <c r="E848" s="37" t="s">
        <v>229</v>
      </c>
      <c r="F848" s="38" t="n">
        <v>46084</v>
      </c>
      <c r="G848" s="37" t="n">
        <v>81</v>
      </c>
    </row>
    <row r="849" customFormat="false" ht="15" hidden="false" customHeight="false" outlineLevel="0" collapsed="false">
      <c r="A849" s="37" t="s">
        <v>747</v>
      </c>
      <c r="B849" s="37" t="s">
        <v>236</v>
      </c>
      <c r="C849" s="37" t="n">
        <v>365</v>
      </c>
      <c r="D849" s="38" t="n">
        <v>46368</v>
      </c>
      <c r="E849" s="37" t="s">
        <v>229</v>
      </c>
      <c r="F849" s="38" t="n">
        <v>46358</v>
      </c>
      <c r="G849" s="37" t="n">
        <v>77</v>
      </c>
    </row>
    <row r="850" customFormat="false" ht="15" hidden="false" customHeight="false" outlineLevel="0" collapsed="false">
      <c r="A850" s="37" t="s">
        <v>747</v>
      </c>
      <c r="B850" s="37" t="s">
        <v>237</v>
      </c>
      <c r="C850" s="37" t="n">
        <v>365</v>
      </c>
      <c r="D850" s="38" t="n">
        <v>46316</v>
      </c>
      <c r="E850" s="37" t="s">
        <v>229</v>
      </c>
      <c r="F850" s="38" t="n">
        <v>46307</v>
      </c>
      <c r="G850" s="37" t="n">
        <v>76</v>
      </c>
    </row>
    <row r="851" customFormat="false" ht="15" hidden="false" customHeight="false" outlineLevel="0" collapsed="false">
      <c r="A851" s="37" t="s">
        <v>747</v>
      </c>
      <c r="B851" s="37" t="s">
        <v>238</v>
      </c>
      <c r="C851" s="37" t="n">
        <v>180</v>
      </c>
      <c r="D851" s="38" t="n">
        <v>46147</v>
      </c>
      <c r="E851" s="37" t="s">
        <v>232</v>
      </c>
      <c r="F851" s="38"/>
      <c r="G851" s="37"/>
    </row>
    <row r="852" customFormat="false" ht="15" hidden="false" customHeight="false" outlineLevel="0" collapsed="false">
      <c r="A852" s="37" t="s">
        <v>747</v>
      </c>
      <c r="B852" s="37" t="s">
        <v>239</v>
      </c>
      <c r="C852" s="37" t="n">
        <v>730</v>
      </c>
      <c r="D852" s="38" t="n">
        <v>46374</v>
      </c>
      <c r="E852" s="37" t="s">
        <v>232</v>
      </c>
      <c r="F852" s="38"/>
      <c r="G852" s="37"/>
    </row>
    <row r="853" customFormat="false" ht="15" hidden="false" customHeight="false" outlineLevel="0" collapsed="false">
      <c r="A853" s="37" t="s">
        <v>747</v>
      </c>
      <c r="B853" s="37" t="s">
        <v>240</v>
      </c>
      <c r="C853" s="37" t="n">
        <v>365</v>
      </c>
      <c r="D853" s="38" t="n">
        <v>46376</v>
      </c>
      <c r="E853" s="37" t="s">
        <v>229</v>
      </c>
      <c r="F853" s="38" t="n">
        <v>46346</v>
      </c>
      <c r="G853" s="37" t="n">
        <v>75</v>
      </c>
    </row>
    <row r="854" customFormat="false" ht="15" hidden="false" customHeight="false" outlineLevel="0" collapsed="false">
      <c r="A854" s="37" t="s">
        <v>748</v>
      </c>
      <c r="B854" s="37" t="s">
        <v>235</v>
      </c>
      <c r="C854" s="37" t="n">
        <v>365</v>
      </c>
      <c r="D854" s="38" t="n">
        <v>46292</v>
      </c>
      <c r="E854" s="37" t="s">
        <v>229</v>
      </c>
      <c r="F854" s="38" t="n">
        <v>46271</v>
      </c>
      <c r="G854" s="37" t="n">
        <v>84</v>
      </c>
    </row>
    <row r="855" customFormat="false" ht="15" hidden="false" customHeight="false" outlineLevel="0" collapsed="false">
      <c r="A855" s="37" t="s">
        <v>748</v>
      </c>
      <c r="B855" s="37" t="s">
        <v>236</v>
      </c>
      <c r="C855" s="37" t="n">
        <v>365</v>
      </c>
      <c r="D855" s="38" t="n">
        <v>46191</v>
      </c>
      <c r="E855" s="37" t="s">
        <v>229</v>
      </c>
      <c r="F855" s="38" t="n">
        <v>46184</v>
      </c>
      <c r="G855" s="37" t="n">
        <v>77</v>
      </c>
    </row>
    <row r="856" customFormat="false" ht="15" hidden="false" customHeight="false" outlineLevel="0" collapsed="false">
      <c r="A856" s="37" t="s">
        <v>748</v>
      </c>
      <c r="B856" s="37" t="s">
        <v>237</v>
      </c>
      <c r="C856" s="37" t="n">
        <v>365</v>
      </c>
      <c r="D856" s="38" t="n">
        <v>46135</v>
      </c>
      <c r="E856" s="37" t="s">
        <v>232</v>
      </c>
      <c r="F856" s="38"/>
      <c r="G856" s="37"/>
    </row>
    <row r="857" customFormat="false" ht="15" hidden="false" customHeight="false" outlineLevel="0" collapsed="false">
      <c r="A857" s="37" t="s">
        <v>748</v>
      </c>
      <c r="B857" s="37" t="s">
        <v>238</v>
      </c>
      <c r="C857" s="37" t="n">
        <v>180</v>
      </c>
      <c r="D857" s="38" t="n">
        <v>46330</v>
      </c>
      <c r="E857" s="37" t="s">
        <v>229</v>
      </c>
      <c r="F857" s="38" t="n">
        <v>46315</v>
      </c>
      <c r="G857" s="37" t="n">
        <v>94</v>
      </c>
    </row>
    <row r="858" customFormat="false" ht="15" hidden="false" customHeight="false" outlineLevel="0" collapsed="false">
      <c r="A858" s="37" t="s">
        <v>748</v>
      </c>
      <c r="B858" s="37" t="s">
        <v>239</v>
      </c>
      <c r="C858" s="37" t="n">
        <v>730</v>
      </c>
      <c r="D858" s="38" t="n">
        <v>46102</v>
      </c>
      <c r="E858" s="37" t="s">
        <v>229</v>
      </c>
      <c r="F858" s="38" t="n">
        <v>46083</v>
      </c>
      <c r="G858" s="37" t="n">
        <v>74</v>
      </c>
    </row>
    <row r="859" customFormat="false" ht="15" hidden="false" customHeight="false" outlineLevel="0" collapsed="false">
      <c r="A859" s="37" t="s">
        <v>748</v>
      </c>
      <c r="B859" s="37" t="s">
        <v>240</v>
      </c>
      <c r="C859" s="37" t="n">
        <v>365</v>
      </c>
      <c r="D859" s="38" t="n">
        <v>46292</v>
      </c>
      <c r="E859" s="37" t="s">
        <v>229</v>
      </c>
      <c r="F859" s="38" t="n">
        <v>46263</v>
      </c>
      <c r="G859" s="37" t="n">
        <v>83</v>
      </c>
    </row>
    <row r="860" customFormat="false" ht="15" hidden="false" customHeight="false" outlineLevel="0" collapsed="false">
      <c r="A860" s="37" t="s">
        <v>750</v>
      </c>
      <c r="B860" s="37" t="s">
        <v>235</v>
      </c>
      <c r="C860" s="37" t="n">
        <v>365</v>
      </c>
      <c r="D860" s="38" t="n">
        <v>46262</v>
      </c>
      <c r="E860" s="37" t="s">
        <v>229</v>
      </c>
      <c r="F860" s="38" t="n">
        <v>46245</v>
      </c>
      <c r="G860" s="37" t="n">
        <v>86</v>
      </c>
    </row>
    <row r="861" customFormat="false" ht="15" hidden="false" customHeight="false" outlineLevel="0" collapsed="false">
      <c r="A861" s="37" t="s">
        <v>750</v>
      </c>
      <c r="B861" s="37" t="s">
        <v>236</v>
      </c>
      <c r="C861" s="37" t="n">
        <v>365</v>
      </c>
      <c r="D861" s="38" t="n">
        <v>46336</v>
      </c>
      <c r="E861" s="37" t="s">
        <v>229</v>
      </c>
      <c r="F861" s="38" t="n">
        <v>46313</v>
      </c>
      <c r="G861" s="37" t="n">
        <v>96</v>
      </c>
    </row>
    <row r="862" customFormat="false" ht="15" hidden="false" customHeight="false" outlineLevel="0" collapsed="false">
      <c r="A862" s="37" t="s">
        <v>750</v>
      </c>
      <c r="B862" s="37" t="s">
        <v>237</v>
      </c>
      <c r="C862" s="37" t="n">
        <v>365</v>
      </c>
      <c r="D862" s="38" t="n">
        <v>46379</v>
      </c>
      <c r="E862" s="37" t="s">
        <v>229</v>
      </c>
      <c r="F862" s="38" t="n">
        <v>46360</v>
      </c>
      <c r="G862" s="37" t="n">
        <v>89</v>
      </c>
    </row>
    <row r="863" customFormat="false" ht="15" hidden="false" customHeight="false" outlineLevel="0" collapsed="false">
      <c r="A863" s="37" t="s">
        <v>750</v>
      </c>
      <c r="B863" s="37" t="s">
        <v>238</v>
      </c>
      <c r="C863" s="37" t="n">
        <v>180</v>
      </c>
      <c r="D863" s="38" t="n">
        <v>46351</v>
      </c>
      <c r="E863" s="37" t="s">
        <v>229</v>
      </c>
      <c r="F863" s="38" t="n">
        <v>46334</v>
      </c>
      <c r="G863" s="37" t="n">
        <v>72</v>
      </c>
    </row>
    <row r="864" customFormat="false" ht="15" hidden="false" customHeight="false" outlineLevel="0" collapsed="false">
      <c r="A864" s="37" t="s">
        <v>750</v>
      </c>
      <c r="B864" s="37" t="s">
        <v>239</v>
      </c>
      <c r="C864" s="37" t="n">
        <v>730</v>
      </c>
      <c r="D864" s="38" t="n">
        <v>46375</v>
      </c>
      <c r="E864" s="37" t="s">
        <v>229</v>
      </c>
      <c r="F864" s="38" t="n">
        <v>46361</v>
      </c>
      <c r="G864" s="37" t="n">
        <v>96</v>
      </c>
    </row>
    <row r="865" customFormat="false" ht="15" hidden="false" customHeight="false" outlineLevel="0" collapsed="false">
      <c r="A865" s="37" t="s">
        <v>750</v>
      </c>
      <c r="B865" s="37" t="s">
        <v>240</v>
      </c>
      <c r="C865" s="37" t="n">
        <v>365</v>
      </c>
      <c r="D865" s="38" t="n">
        <v>46168</v>
      </c>
      <c r="E865" s="37" t="s">
        <v>229</v>
      </c>
      <c r="F865" s="38" t="n">
        <v>46155</v>
      </c>
      <c r="G865" s="37" t="n">
        <v>70</v>
      </c>
    </row>
    <row r="866" customFormat="false" ht="15" hidden="false" customHeight="false" outlineLevel="0" collapsed="false">
      <c r="A866" s="37" t="s">
        <v>752</v>
      </c>
      <c r="B866" s="37" t="s">
        <v>235</v>
      </c>
      <c r="C866" s="37" t="n">
        <v>365</v>
      </c>
      <c r="D866" s="38" t="n">
        <v>46187</v>
      </c>
      <c r="E866" s="37" t="s">
        <v>229</v>
      </c>
      <c r="F866" s="38" t="n">
        <v>46172</v>
      </c>
      <c r="G866" s="37" t="n">
        <v>68</v>
      </c>
    </row>
    <row r="867" customFormat="false" ht="15" hidden="false" customHeight="false" outlineLevel="0" collapsed="false">
      <c r="A867" s="37" t="s">
        <v>752</v>
      </c>
      <c r="B867" s="37" t="s">
        <v>236</v>
      </c>
      <c r="C867" s="37" t="n">
        <v>365</v>
      </c>
      <c r="D867" s="38" t="n">
        <v>46258</v>
      </c>
      <c r="E867" s="37" t="s">
        <v>229</v>
      </c>
      <c r="F867" s="38" t="n">
        <v>46250</v>
      </c>
      <c r="G867" s="37" t="n">
        <v>92</v>
      </c>
    </row>
    <row r="868" customFormat="false" ht="15" hidden="false" customHeight="false" outlineLevel="0" collapsed="false">
      <c r="A868" s="37" t="s">
        <v>752</v>
      </c>
      <c r="B868" s="37" t="s">
        <v>237</v>
      </c>
      <c r="C868" s="37" t="n">
        <v>365</v>
      </c>
      <c r="D868" s="38" t="n">
        <v>46105</v>
      </c>
      <c r="E868" s="37" t="s">
        <v>232</v>
      </c>
      <c r="F868" s="38"/>
      <c r="G868" s="37"/>
    </row>
    <row r="869" customFormat="false" ht="15" hidden="false" customHeight="false" outlineLevel="0" collapsed="false">
      <c r="A869" s="37" t="s">
        <v>752</v>
      </c>
      <c r="B869" s="37" t="s">
        <v>238</v>
      </c>
      <c r="C869" s="37" t="n">
        <v>180</v>
      </c>
      <c r="D869" s="38" t="n">
        <v>46366</v>
      </c>
      <c r="E869" s="37" t="s">
        <v>231</v>
      </c>
      <c r="F869" s="38"/>
      <c r="G869" s="37"/>
    </row>
    <row r="870" customFormat="false" ht="15" hidden="false" customHeight="false" outlineLevel="0" collapsed="false">
      <c r="A870" s="37" t="s">
        <v>752</v>
      </c>
      <c r="B870" s="37" t="s">
        <v>239</v>
      </c>
      <c r="C870" s="37" t="n">
        <v>730</v>
      </c>
      <c r="D870" s="38" t="n">
        <v>46254</v>
      </c>
      <c r="E870" s="37" t="s">
        <v>229</v>
      </c>
      <c r="F870" s="38" t="n">
        <v>46223</v>
      </c>
      <c r="G870" s="37" t="n">
        <v>60</v>
      </c>
    </row>
    <row r="871" customFormat="false" ht="15" hidden="false" customHeight="false" outlineLevel="0" collapsed="false">
      <c r="A871" s="37" t="s">
        <v>752</v>
      </c>
      <c r="B871" s="37" t="s">
        <v>240</v>
      </c>
      <c r="C871" s="37" t="n">
        <v>365</v>
      </c>
      <c r="D871" s="38" t="n">
        <v>46376</v>
      </c>
      <c r="E871" s="37" t="s">
        <v>232</v>
      </c>
      <c r="F871" s="38"/>
      <c r="G871" s="37"/>
    </row>
    <row r="872" customFormat="false" ht="15" hidden="false" customHeight="false" outlineLevel="0" collapsed="false">
      <c r="A872" s="37" t="s">
        <v>753</v>
      </c>
      <c r="B872" s="37" t="s">
        <v>235</v>
      </c>
      <c r="C872" s="37" t="n">
        <v>365</v>
      </c>
      <c r="D872" s="38" t="n">
        <v>46338</v>
      </c>
      <c r="E872" s="37" t="s">
        <v>229</v>
      </c>
      <c r="F872" s="38" t="n">
        <v>46317</v>
      </c>
      <c r="G872" s="37" t="n">
        <v>99</v>
      </c>
    </row>
    <row r="873" customFormat="false" ht="15" hidden="false" customHeight="false" outlineLevel="0" collapsed="false">
      <c r="A873" s="37" t="s">
        <v>753</v>
      </c>
      <c r="B873" s="37" t="s">
        <v>236</v>
      </c>
      <c r="C873" s="37" t="n">
        <v>365</v>
      </c>
      <c r="D873" s="38" t="n">
        <v>46290</v>
      </c>
      <c r="E873" s="37" t="s">
        <v>229</v>
      </c>
      <c r="F873" s="38" t="n">
        <v>46271</v>
      </c>
      <c r="G873" s="37" t="n">
        <v>79</v>
      </c>
    </row>
    <row r="874" customFormat="false" ht="15" hidden="false" customHeight="false" outlineLevel="0" collapsed="false">
      <c r="A874" s="37" t="s">
        <v>753</v>
      </c>
      <c r="B874" s="37" t="s">
        <v>237</v>
      </c>
      <c r="C874" s="37" t="n">
        <v>365</v>
      </c>
      <c r="D874" s="38" t="n">
        <v>46226</v>
      </c>
      <c r="E874" s="37" t="s">
        <v>230</v>
      </c>
      <c r="F874" s="38"/>
      <c r="G874" s="37"/>
    </row>
    <row r="875" customFormat="false" ht="15" hidden="false" customHeight="false" outlineLevel="0" collapsed="false">
      <c r="A875" s="37" t="s">
        <v>753</v>
      </c>
      <c r="B875" s="37" t="s">
        <v>238</v>
      </c>
      <c r="C875" s="37" t="n">
        <v>180</v>
      </c>
      <c r="D875" s="38" t="n">
        <v>46180</v>
      </c>
      <c r="E875" s="37" t="s">
        <v>230</v>
      </c>
      <c r="F875" s="38"/>
      <c r="G875" s="37"/>
    </row>
    <row r="876" customFormat="false" ht="15" hidden="false" customHeight="false" outlineLevel="0" collapsed="false">
      <c r="A876" s="37" t="s">
        <v>753</v>
      </c>
      <c r="B876" s="37" t="s">
        <v>239</v>
      </c>
      <c r="C876" s="37" t="n">
        <v>730</v>
      </c>
      <c r="D876" s="38" t="n">
        <v>46273</v>
      </c>
      <c r="E876" s="37" t="s">
        <v>232</v>
      </c>
      <c r="F876" s="38"/>
      <c r="G876" s="37"/>
    </row>
    <row r="877" customFormat="false" ht="15" hidden="false" customHeight="false" outlineLevel="0" collapsed="false">
      <c r="A877" s="37" t="s">
        <v>753</v>
      </c>
      <c r="B877" s="37" t="s">
        <v>240</v>
      </c>
      <c r="C877" s="37" t="n">
        <v>365</v>
      </c>
      <c r="D877" s="38" t="n">
        <v>46107</v>
      </c>
      <c r="E877" s="37" t="s">
        <v>229</v>
      </c>
      <c r="F877" s="38" t="n">
        <v>46090</v>
      </c>
      <c r="G877" s="37" t="n">
        <v>83</v>
      </c>
    </row>
    <row r="878" customFormat="false" ht="15" hidden="false" customHeight="false" outlineLevel="0" collapsed="false">
      <c r="A878" s="37" t="s">
        <v>754</v>
      </c>
      <c r="B878" s="37" t="s">
        <v>235</v>
      </c>
      <c r="C878" s="37" t="n">
        <v>365</v>
      </c>
      <c r="D878" s="38" t="n">
        <v>46216</v>
      </c>
      <c r="E878" s="37" t="s">
        <v>229</v>
      </c>
      <c r="F878" s="38" t="n">
        <v>46183</v>
      </c>
      <c r="G878" s="37" t="n">
        <v>68</v>
      </c>
    </row>
    <row r="879" customFormat="false" ht="15" hidden="false" customHeight="false" outlineLevel="0" collapsed="false">
      <c r="A879" s="37" t="s">
        <v>754</v>
      </c>
      <c r="B879" s="37" t="s">
        <v>236</v>
      </c>
      <c r="C879" s="37" t="n">
        <v>365</v>
      </c>
      <c r="D879" s="38" t="n">
        <v>46105</v>
      </c>
      <c r="E879" s="37" t="s">
        <v>232</v>
      </c>
      <c r="F879" s="38"/>
      <c r="G879" s="37"/>
    </row>
    <row r="880" customFormat="false" ht="15" hidden="false" customHeight="false" outlineLevel="0" collapsed="false">
      <c r="A880" s="37" t="s">
        <v>754</v>
      </c>
      <c r="B880" s="37" t="s">
        <v>237</v>
      </c>
      <c r="C880" s="37" t="n">
        <v>365</v>
      </c>
      <c r="D880" s="38" t="n">
        <v>46300</v>
      </c>
      <c r="E880" s="37" t="s">
        <v>229</v>
      </c>
      <c r="F880" s="38" t="n">
        <v>46271</v>
      </c>
      <c r="G880" s="37" t="n">
        <v>61</v>
      </c>
    </row>
    <row r="881" customFormat="false" ht="15" hidden="false" customHeight="false" outlineLevel="0" collapsed="false">
      <c r="A881" s="37" t="s">
        <v>754</v>
      </c>
      <c r="B881" s="37" t="s">
        <v>238</v>
      </c>
      <c r="C881" s="37" t="n">
        <v>180</v>
      </c>
      <c r="D881" s="38" t="n">
        <v>46244</v>
      </c>
      <c r="E881" s="37" t="s">
        <v>229</v>
      </c>
      <c r="F881" s="38" t="n">
        <v>46205</v>
      </c>
      <c r="G881" s="37" t="n">
        <v>72</v>
      </c>
    </row>
    <row r="882" customFormat="false" ht="15" hidden="false" customHeight="false" outlineLevel="0" collapsed="false">
      <c r="A882" s="37" t="s">
        <v>754</v>
      </c>
      <c r="B882" s="37" t="s">
        <v>239</v>
      </c>
      <c r="C882" s="37" t="n">
        <v>730</v>
      </c>
      <c r="D882" s="38" t="n">
        <v>46177</v>
      </c>
      <c r="E882" s="37" t="s">
        <v>231</v>
      </c>
      <c r="F882" s="38"/>
      <c r="G882" s="37"/>
    </row>
    <row r="883" customFormat="false" ht="15" hidden="false" customHeight="false" outlineLevel="0" collapsed="false">
      <c r="A883" s="37" t="s">
        <v>754</v>
      </c>
      <c r="B883" s="37" t="s">
        <v>240</v>
      </c>
      <c r="C883" s="37" t="n">
        <v>365</v>
      </c>
      <c r="D883" s="38" t="n">
        <v>46251</v>
      </c>
      <c r="E883" s="37" t="s">
        <v>229</v>
      </c>
      <c r="F883" s="38" t="n">
        <v>46246</v>
      </c>
      <c r="G883" s="37" t="n">
        <v>75</v>
      </c>
    </row>
    <row r="884" customFormat="false" ht="15" hidden="false" customHeight="false" outlineLevel="0" collapsed="false">
      <c r="A884" s="37" t="s">
        <v>756</v>
      </c>
      <c r="B884" s="37" t="s">
        <v>235</v>
      </c>
      <c r="C884" s="37" t="n">
        <v>365</v>
      </c>
      <c r="D884" s="38" t="n">
        <v>46291</v>
      </c>
      <c r="E884" s="37" t="s">
        <v>229</v>
      </c>
      <c r="F884" s="38" t="n">
        <v>46272</v>
      </c>
      <c r="G884" s="37" t="n">
        <v>81</v>
      </c>
    </row>
    <row r="885" customFormat="false" ht="15" hidden="false" customHeight="false" outlineLevel="0" collapsed="false">
      <c r="A885" s="37" t="s">
        <v>756</v>
      </c>
      <c r="B885" s="37" t="s">
        <v>236</v>
      </c>
      <c r="C885" s="37" t="n">
        <v>365</v>
      </c>
      <c r="D885" s="38" t="n">
        <v>46308</v>
      </c>
      <c r="E885" s="37" t="s">
        <v>229</v>
      </c>
      <c r="F885" s="38" t="n">
        <v>46282</v>
      </c>
      <c r="G885" s="37" t="n">
        <v>82</v>
      </c>
    </row>
    <row r="886" customFormat="false" ht="15" hidden="false" customHeight="false" outlineLevel="0" collapsed="false">
      <c r="A886" s="37" t="s">
        <v>756</v>
      </c>
      <c r="B886" s="37" t="s">
        <v>237</v>
      </c>
      <c r="C886" s="37" t="n">
        <v>365</v>
      </c>
      <c r="D886" s="38" t="n">
        <v>46167</v>
      </c>
      <c r="E886" s="37" t="s">
        <v>229</v>
      </c>
      <c r="F886" s="38" t="n">
        <v>46152</v>
      </c>
      <c r="G886" s="37" t="n">
        <v>82</v>
      </c>
    </row>
    <row r="887" customFormat="false" ht="15" hidden="false" customHeight="false" outlineLevel="0" collapsed="false">
      <c r="A887" s="37" t="s">
        <v>756</v>
      </c>
      <c r="B887" s="37" t="s">
        <v>238</v>
      </c>
      <c r="C887" s="37" t="n">
        <v>180</v>
      </c>
      <c r="D887" s="38" t="n">
        <v>46122</v>
      </c>
      <c r="E887" s="37" t="s">
        <v>229</v>
      </c>
      <c r="F887" s="38" t="n">
        <v>46110</v>
      </c>
      <c r="G887" s="37" t="n">
        <v>61</v>
      </c>
    </row>
    <row r="888" customFormat="false" ht="15" hidden="false" customHeight="false" outlineLevel="0" collapsed="false">
      <c r="A888" s="37" t="s">
        <v>756</v>
      </c>
      <c r="B888" s="37" t="s">
        <v>239</v>
      </c>
      <c r="C888" s="37" t="n">
        <v>730</v>
      </c>
      <c r="D888" s="38" t="n">
        <v>46236</v>
      </c>
      <c r="E888" s="37" t="s">
        <v>231</v>
      </c>
      <c r="F888" s="38"/>
      <c r="G888" s="37"/>
    </row>
    <row r="889" customFormat="false" ht="15" hidden="false" customHeight="false" outlineLevel="0" collapsed="false">
      <c r="A889" s="37" t="s">
        <v>756</v>
      </c>
      <c r="B889" s="37" t="s">
        <v>240</v>
      </c>
      <c r="C889" s="37" t="n">
        <v>365</v>
      </c>
      <c r="D889" s="38" t="n">
        <v>46192</v>
      </c>
      <c r="E889" s="37" t="s">
        <v>229</v>
      </c>
      <c r="F889" s="38" t="n">
        <v>46189</v>
      </c>
      <c r="G889" s="37" t="n">
        <v>64</v>
      </c>
    </row>
    <row r="890" customFormat="false" ht="15" hidden="false" customHeight="false" outlineLevel="0" collapsed="false">
      <c r="A890" s="37" t="s">
        <v>758</v>
      </c>
      <c r="B890" s="37" t="s">
        <v>235</v>
      </c>
      <c r="C890" s="37" t="n">
        <v>365</v>
      </c>
      <c r="D890" s="38" t="n">
        <v>46170</v>
      </c>
      <c r="E890" s="37" t="s">
        <v>229</v>
      </c>
      <c r="F890" s="38" t="n">
        <v>46158</v>
      </c>
      <c r="G890" s="37" t="n">
        <v>69</v>
      </c>
    </row>
    <row r="891" customFormat="false" ht="15" hidden="false" customHeight="false" outlineLevel="0" collapsed="false">
      <c r="A891" s="37" t="s">
        <v>758</v>
      </c>
      <c r="B891" s="37" t="s">
        <v>236</v>
      </c>
      <c r="C891" s="37" t="n">
        <v>365</v>
      </c>
      <c r="D891" s="38" t="n">
        <v>46125</v>
      </c>
      <c r="E891" s="37" t="s">
        <v>229</v>
      </c>
      <c r="F891" s="38" t="n">
        <v>46118</v>
      </c>
      <c r="G891" s="37" t="n">
        <v>74</v>
      </c>
    </row>
    <row r="892" customFormat="false" ht="15" hidden="false" customHeight="false" outlineLevel="0" collapsed="false">
      <c r="A892" s="37" t="s">
        <v>758</v>
      </c>
      <c r="B892" s="37" t="s">
        <v>237</v>
      </c>
      <c r="C892" s="37" t="n">
        <v>365</v>
      </c>
      <c r="D892" s="38" t="n">
        <v>46179</v>
      </c>
      <c r="E892" s="37" t="s">
        <v>229</v>
      </c>
      <c r="F892" s="38" t="n">
        <v>46149</v>
      </c>
      <c r="G892" s="37" t="n">
        <v>87</v>
      </c>
    </row>
    <row r="893" customFormat="false" ht="15" hidden="false" customHeight="false" outlineLevel="0" collapsed="false">
      <c r="A893" s="37" t="s">
        <v>758</v>
      </c>
      <c r="B893" s="37" t="s">
        <v>238</v>
      </c>
      <c r="C893" s="37" t="n">
        <v>180</v>
      </c>
      <c r="D893" s="38" t="n">
        <v>46282</v>
      </c>
      <c r="E893" s="37" t="s">
        <v>230</v>
      </c>
      <c r="F893" s="38"/>
      <c r="G893" s="37"/>
    </row>
    <row r="894" customFormat="false" ht="15" hidden="false" customHeight="false" outlineLevel="0" collapsed="false">
      <c r="A894" s="37" t="s">
        <v>758</v>
      </c>
      <c r="B894" s="37" t="s">
        <v>239</v>
      </c>
      <c r="C894" s="37" t="n">
        <v>730</v>
      </c>
      <c r="D894" s="38" t="n">
        <v>46363</v>
      </c>
      <c r="E894" s="37" t="s">
        <v>229</v>
      </c>
      <c r="F894" s="38" t="n">
        <v>46343</v>
      </c>
      <c r="G894" s="37" t="n">
        <v>72</v>
      </c>
    </row>
    <row r="895" customFormat="false" ht="15" hidden="false" customHeight="false" outlineLevel="0" collapsed="false">
      <c r="A895" s="37" t="s">
        <v>758</v>
      </c>
      <c r="B895" s="37" t="s">
        <v>240</v>
      </c>
      <c r="C895" s="37" t="n">
        <v>365</v>
      </c>
      <c r="D895" s="38" t="n">
        <v>46267</v>
      </c>
      <c r="E895" s="37" t="s">
        <v>229</v>
      </c>
      <c r="F895" s="38" t="n">
        <v>46256</v>
      </c>
      <c r="G895" s="37" t="n">
        <v>84</v>
      </c>
    </row>
    <row r="896" customFormat="false" ht="15" hidden="false" customHeight="false" outlineLevel="0" collapsed="false">
      <c r="A896" s="37" t="s">
        <v>760</v>
      </c>
      <c r="B896" s="37" t="s">
        <v>235</v>
      </c>
      <c r="C896" s="37" t="n">
        <v>365</v>
      </c>
      <c r="D896" s="38" t="n">
        <v>46232</v>
      </c>
      <c r="E896" s="37" t="s">
        <v>232</v>
      </c>
      <c r="F896" s="38"/>
      <c r="G896" s="37"/>
    </row>
    <row r="897" customFormat="false" ht="15" hidden="false" customHeight="false" outlineLevel="0" collapsed="false">
      <c r="A897" s="37" t="s">
        <v>760</v>
      </c>
      <c r="B897" s="37" t="s">
        <v>236</v>
      </c>
      <c r="C897" s="37" t="n">
        <v>365</v>
      </c>
      <c r="D897" s="38" t="n">
        <v>46332</v>
      </c>
      <c r="E897" s="37" t="s">
        <v>229</v>
      </c>
      <c r="F897" s="38" t="n">
        <v>46312</v>
      </c>
      <c r="G897" s="37" t="n">
        <v>89</v>
      </c>
    </row>
    <row r="898" customFormat="false" ht="15" hidden="false" customHeight="false" outlineLevel="0" collapsed="false">
      <c r="A898" s="37" t="s">
        <v>760</v>
      </c>
      <c r="B898" s="37" t="s">
        <v>237</v>
      </c>
      <c r="C898" s="37" t="n">
        <v>365</v>
      </c>
      <c r="D898" s="38" t="n">
        <v>46288</v>
      </c>
      <c r="E898" s="37" t="s">
        <v>229</v>
      </c>
      <c r="F898" s="38" t="n">
        <v>46253</v>
      </c>
      <c r="G898" s="37" t="n">
        <v>64</v>
      </c>
    </row>
    <row r="899" customFormat="false" ht="15" hidden="false" customHeight="false" outlineLevel="0" collapsed="false">
      <c r="A899" s="37" t="s">
        <v>760</v>
      </c>
      <c r="B899" s="37" t="s">
        <v>238</v>
      </c>
      <c r="C899" s="37" t="n">
        <v>180</v>
      </c>
      <c r="D899" s="38" t="n">
        <v>46175</v>
      </c>
      <c r="E899" s="37" t="s">
        <v>232</v>
      </c>
      <c r="F899" s="38"/>
      <c r="G899" s="37"/>
    </row>
    <row r="900" customFormat="false" ht="15" hidden="false" customHeight="false" outlineLevel="0" collapsed="false">
      <c r="A900" s="37" t="s">
        <v>760</v>
      </c>
      <c r="B900" s="37" t="s">
        <v>239</v>
      </c>
      <c r="C900" s="37" t="n">
        <v>730</v>
      </c>
      <c r="D900" s="38" t="n">
        <v>46309</v>
      </c>
      <c r="E900" s="37" t="s">
        <v>229</v>
      </c>
      <c r="F900" s="38" t="n">
        <v>46288</v>
      </c>
      <c r="G900" s="37" t="n">
        <v>90</v>
      </c>
    </row>
    <row r="901" customFormat="false" ht="15" hidden="false" customHeight="false" outlineLevel="0" collapsed="false">
      <c r="A901" s="37" t="s">
        <v>760</v>
      </c>
      <c r="B901" s="37" t="s">
        <v>240</v>
      </c>
      <c r="C901" s="37" t="n">
        <v>365</v>
      </c>
      <c r="D901" s="38" t="n">
        <v>46132</v>
      </c>
      <c r="E901" s="37" t="s">
        <v>229</v>
      </c>
      <c r="F901" s="38" t="n">
        <v>46118</v>
      </c>
      <c r="G901" s="37" t="n">
        <v>74</v>
      </c>
    </row>
    <row r="902" customFormat="false" ht="15" hidden="false" customHeight="false" outlineLevel="0" collapsed="false">
      <c r="A902" s="37" t="s">
        <v>762</v>
      </c>
      <c r="B902" s="37" t="s">
        <v>235</v>
      </c>
      <c r="C902" s="37" t="n">
        <v>365</v>
      </c>
      <c r="D902" s="38" t="n">
        <v>46328</v>
      </c>
      <c r="E902" s="37" t="s">
        <v>229</v>
      </c>
      <c r="F902" s="38" t="n">
        <v>46293</v>
      </c>
      <c r="G902" s="37" t="n">
        <v>72</v>
      </c>
    </row>
    <row r="903" customFormat="false" ht="15" hidden="false" customHeight="false" outlineLevel="0" collapsed="false">
      <c r="A903" s="37" t="s">
        <v>762</v>
      </c>
      <c r="B903" s="37" t="s">
        <v>236</v>
      </c>
      <c r="C903" s="37" t="n">
        <v>365</v>
      </c>
      <c r="D903" s="38" t="n">
        <v>46381</v>
      </c>
      <c r="E903" s="37" t="s">
        <v>229</v>
      </c>
      <c r="F903" s="38" t="n">
        <v>46344</v>
      </c>
      <c r="G903" s="37" t="n">
        <v>62</v>
      </c>
    </row>
    <row r="904" customFormat="false" ht="15" hidden="false" customHeight="false" outlineLevel="0" collapsed="false">
      <c r="A904" s="37" t="s">
        <v>762</v>
      </c>
      <c r="B904" s="37" t="s">
        <v>237</v>
      </c>
      <c r="C904" s="37" t="n">
        <v>365</v>
      </c>
      <c r="D904" s="38" t="n">
        <v>46185</v>
      </c>
      <c r="E904" s="37" t="s">
        <v>232</v>
      </c>
      <c r="F904" s="38"/>
      <c r="G904" s="37"/>
    </row>
    <row r="905" customFormat="false" ht="15" hidden="false" customHeight="false" outlineLevel="0" collapsed="false">
      <c r="A905" s="37" t="s">
        <v>762</v>
      </c>
      <c r="B905" s="37" t="s">
        <v>238</v>
      </c>
      <c r="C905" s="37" t="n">
        <v>180</v>
      </c>
      <c r="D905" s="38" t="n">
        <v>46169</v>
      </c>
      <c r="E905" s="37" t="s">
        <v>229</v>
      </c>
      <c r="F905" s="38" t="n">
        <v>46144</v>
      </c>
      <c r="G905" s="37" t="n">
        <v>71</v>
      </c>
    </row>
    <row r="906" customFormat="false" ht="15" hidden="false" customHeight="false" outlineLevel="0" collapsed="false">
      <c r="A906" s="37" t="s">
        <v>762</v>
      </c>
      <c r="B906" s="37" t="s">
        <v>239</v>
      </c>
      <c r="C906" s="37" t="n">
        <v>730</v>
      </c>
      <c r="D906" s="38" t="n">
        <v>46265</v>
      </c>
      <c r="E906" s="37" t="s">
        <v>232</v>
      </c>
      <c r="F906" s="38"/>
      <c r="G906" s="37"/>
    </row>
    <row r="907" customFormat="false" ht="15" hidden="false" customHeight="false" outlineLevel="0" collapsed="false">
      <c r="A907" s="37" t="s">
        <v>762</v>
      </c>
      <c r="B907" s="37" t="s">
        <v>240</v>
      </c>
      <c r="C907" s="37" t="n">
        <v>365</v>
      </c>
      <c r="D907" s="38" t="n">
        <v>46210</v>
      </c>
      <c r="E907" s="37" t="s">
        <v>229</v>
      </c>
      <c r="F907" s="38" t="n">
        <v>46183</v>
      </c>
      <c r="G907" s="37" t="n">
        <v>89</v>
      </c>
    </row>
    <row r="908" customFormat="false" ht="15" hidden="false" customHeight="false" outlineLevel="0" collapsed="false">
      <c r="A908" s="37" t="s">
        <v>764</v>
      </c>
      <c r="B908" s="37" t="s">
        <v>235</v>
      </c>
      <c r="C908" s="37" t="n">
        <v>365</v>
      </c>
      <c r="D908" s="38" t="n">
        <v>46116</v>
      </c>
      <c r="E908" s="37" t="s">
        <v>232</v>
      </c>
      <c r="F908" s="38"/>
      <c r="G908" s="37"/>
    </row>
    <row r="909" customFormat="false" ht="15" hidden="false" customHeight="false" outlineLevel="0" collapsed="false">
      <c r="A909" s="37" t="s">
        <v>764</v>
      </c>
      <c r="B909" s="37" t="s">
        <v>236</v>
      </c>
      <c r="C909" s="37" t="n">
        <v>365</v>
      </c>
      <c r="D909" s="38" t="n">
        <v>46247</v>
      </c>
      <c r="E909" s="37" t="s">
        <v>229</v>
      </c>
      <c r="F909" s="38" t="n">
        <v>46228</v>
      </c>
      <c r="G909" s="37" t="n">
        <v>77</v>
      </c>
    </row>
    <row r="910" customFormat="false" ht="15" hidden="false" customHeight="false" outlineLevel="0" collapsed="false">
      <c r="A910" s="37" t="s">
        <v>764</v>
      </c>
      <c r="B910" s="37" t="s">
        <v>237</v>
      </c>
      <c r="C910" s="37" t="n">
        <v>365</v>
      </c>
      <c r="D910" s="38" t="n">
        <v>46212</v>
      </c>
      <c r="E910" s="37" t="s">
        <v>229</v>
      </c>
      <c r="F910" s="38" t="n">
        <v>46203</v>
      </c>
      <c r="G910" s="37" t="n">
        <v>92</v>
      </c>
    </row>
    <row r="911" customFormat="false" ht="15" hidden="false" customHeight="false" outlineLevel="0" collapsed="false">
      <c r="A911" s="37" t="s">
        <v>764</v>
      </c>
      <c r="B911" s="37" t="s">
        <v>238</v>
      </c>
      <c r="C911" s="37" t="n">
        <v>180</v>
      </c>
      <c r="D911" s="38" t="n">
        <v>46266</v>
      </c>
      <c r="E911" s="37" t="s">
        <v>232</v>
      </c>
      <c r="F911" s="38"/>
      <c r="G911" s="37"/>
    </row>
    <row r="912" customFormat="false" ht="15" hidden="false" customHeight="false" outlineLevel="0" collapsed="false">
      <c r="A912" s="37" t="s">
        <v>764</v>
      </c>
      <c r="B912" s="37" t="s">
        <v>239</v>
      </c>
      <c r="C912" s="37" t="n">
        <v>730</v>
      </c>
      <c r="D912" s="38" t="n">
        <v>46380</v>
      </c>
      <c r="E912" s="37" t="s">
        <v>232</v>
      </c>
      <c r="F912" s="38"/>
      <c r="G912" s="37"/>
    </row>
    <row r="913" customFormat="false" ht="15" hidden="false" customHeight="false" outlineLevel="0" collapsed="false">
      <c r="A913" s="37" t="s">
        <v>764</v>
      </c>
      <c r="B913" s="37" t="s">
        <v>240</v>
      </c>
      <c r="C913" s="37" t="n">
        <v>365</v>
      </c>
      <c r="D913" s="38" t="n">
        <v>46226</v>
      </c>
      <c r="E913" s="37" t="s">
        <v>229</v>
      </c>
      <c r="F913" s="38" t="n">
        <v>46220</v>
      </c>
      <c r="G913" s="37" t="n">
        <v>95</v>
      </c>
    </row>
    <row r="914" customFormat="false" ht="15" hidden="false" customHeight="false" outlineLevel="0" collapsed="false">
      <c r="A914" s="37" t="s">
        <v>766</v>
      </c>
      <c r="B914" s="37" t="s">
        <v>235</v>
      </c>
      <c r="C914" s="37" t="n">
        <v>365</v>
      </c>
      <c r="D914" s="38" t="n">
        <v>46369</v>
      </c>
      <c r="E914" s="37" t="s">
        <v>229</v>
      </c>
      <c r="F914" s="38" t="n">
        <v>46336</v>
      </c>
      <c r="G914" s="37" t="n">
        <v>87</v>
      </c>
    </row>
    <row r="915" customFormat="false" ht="15" hidden="false" customHeight="false" outlineLevel="0" collapsed="false">
      <c r="A915" s="37" t="s">
        <v>766</v>
      </c>
      <c r="B915" s="37" t="s">
        <v>236</v>
      </c>
      <c r="C915" s="37" t="n">
        <v>365</v>
      </c>
      <c r="D915" s="38" t="n">
        <v>46141</v>
      </c>
      <c r="E915" s="37" t="s">
        <v>231</v>
      </c>
      <c r="F915" s="38"/>
      <c r="G915" s="37"/>
    </row>
    <row r="916" customFormat="false" ht="15" hidden="false" customHeight="false" outlineLevel="0" collapsed="false">
      <c r="A916" s="37" t="s">
        <v>766</v>
      </c>
      <c r="B916" s="37" t="s">
        <v>237</v>
      </c>
      <c r="C916" s="37" t="n">
        <v>365</v>
      </c>
      <c r="D916" s="38" t="n">
        <v>46287</v>
      </c>
      <c r="E916" s="37" t="s">
        <v>232</v>
      </c>
      <c r="F916" s="38"/>
      <c r="G916" s="37"/>
    </row>
    <row r="917" customFormat="false" ht="15" hidden="false" customHeight="false" outlineLevel="0" collapsed="false">
      <c r="A917" s="37" t="s">
        <v>766</v>
      </c>
      <c r="B917" s="37" t="s">
        <v>238</v>
      </c>
      <c r="C917" s="37" t="n">
        <v>180</v>
      </c>
      <c r="D917" s="38" t="n">
        <v>46373</v>
      </c>
      <c r="E917" s="37" t="s">
        <v>230</v>
      </c>
      <c r="F917" s="38"/>
      <c r="G917" s="37"/>
    </row>
    <row r="918" customFormat="false" ht="15" hidden="false" customHeight="false" outlineLevel="0" collapsed="false">
      <c r="A918" s="37" t="s">
        <v>766</v>
      </c>
      <c r="B918" s="37" t="s">
        <v>239</v>
      </c>
      <c r="C918" s="37" t="n">
        <v>730</v>
      </c>
      <c r="D918" s="38" t="n">
        <v>46201</v>
      </c>
      <c r="E918" s="37" t="s">
        <v>230</v>
      </c>
      <c r="F918" s="38"/>
      <c r="G918" s="37"/>
    </row>
    <row r="919" customFormat="false" ht="15" hidden="false" customHeight="false" outlineLevel="0" collapsed="false">
      <c r="A919" s="37" t="s">
        <v>766</v>
      </c>
      <c r="B919" s="37" t="s">
        <v>240</v>
      </c>
      <c r="C919" s="37" t="n">
        <v>365</v>
      </c>
      <c r="D919" s="38" t="n">
        <v>46222</v>
      </c>
      <c r="E919" s="37" t="s">
        <v>229</v>
      </c>
      <c r="F919" s="38" t="n">
        <v>46185</v>
      </c>
      <c r="G919" s="37" t="n">
        <v>72</v>
      </c>
    </row>
    <row r="920" customFormat="false" ht="15" hidden="false" customHeight="false" outlineLevel="0" collapsed="false">
      <c r="A920" s="37" t="s">
        <v>767</v>
      </c>
      <c r="B920" s="37" t="s">
        <v>235</v>
      </c>
      <c r="C920" s="37" t="n">
        <v>365</v>
      </c>
      <c r="D920" s="38" t="n">
        <v>46286</v>
      </c>
      <c r="E920" s="37" t="s">
        <v>230</v>
      </c>
      <c r="F920" s="38"/>
      <c r="G920" s="37"/>
    </row>
    <row r="921" customFormat="false" ht="15" hidden="false" customHeight="false" outlineLevel="0" collapsed="false">
      <c r="A921" s="37" t="s">
        <v>767</v>
      </c>
      <c r="B921" s="37" t="s">
        <v>236</v>
      </c>
      <c r="C921" s="37" t="n">
        <v>365</v>
      </c>
      <c r="D921" s="38" t="n">
        <v>46106</v>
      </c>
      <c r="E921" s="37" t="s">
        <v>229</v>
      </c>
      <c r="F921" s="38" t="n">
        <v>46089</v>
      </c>
      <c r="G921" s="37" t="n">
        <v>64</v>
      </c>
    </row>
    <row r="922" customFormat="false" ht="15" hidden="false" customHeight="false" outlineLevel="0" collapsed="false">
      <c r="A922" s="37" t="s">
        <v>767</v>
      </c>
      <c r="B922" s="37" t="s">
        <v>237</v>
      </c>
      <c r="C922" s="37" t="n">
        <v>365</v>
      </c>
      <c r="D922" s="38" t="n">
        <v>46209</v>
      </c>
      <c r="E922" s="37" t="s">
        <v>232</v>
      </c>
      <c r="F922" s="38"/>
      <c r="G922" s="37"/>
    </row>
    <row r="923" customFormat="false" ht="15" hidden="false" customHeight="false" outlineLevel="0" collapsed="false">
      <c r="A923" s="37" t="s">
        <v>767</v>
      </c>
      <c r="B923" s="37" t="s">
        <v>238</v>
      </c>
      <c r="C923" s="37" t="n">
        <v>180</v>
      </c>
      <c r="D923" s="38" t="n">
        <v>46353</v>
      </c>
      <c r="E923" s="37" t="s">
        <v>229</v>
      </c>
      <c r="F923" s="38" t="n">
        <v>46349</v>
      </c>
      <c r="G923" s="37" t="n">
        <v>73</v>
      </c>
    </row>
    <row r="924" customFormat="false" ht="15" hidden="false" customHeight="false" outlineLevel="0" collapsed="false">
      <c r="A924" s="37" t="s">
        <v>767</v>
      </c>
      <c r="B924" s="37" t="s">
        <v>239</v>
      </c>
      <c r="C924" s="37" t="n">
        <v>730</v>
      </c>
      <c r="D924" s="38" t="n">
        <v>46218</v>
      </c>
      <c r="E924" s="37" t="s">
        <v>229</v>
      </c>
      <c r="F924" s="38" t="n">
        <v>46199</v>
      </c>
      <c r="G924" s="37" t="n">
        <v>60</v>
      </c>
    </row>
    <row r="925" customFormat="false" ht="15" hidden="false" customHeight="false" outlineLevel="0" collapsed="false">
      <c r="A925" s="37" t="s">
        <v>767</v>
      </c>
      <c r="B925" s="37" t="s">
        <v>240</v>
      </c>
      <c r="C925" s="37" t="n">
        <v>365</v>
      </c>
      <c r="D925" s="38" t="n">
        <v>46147</v>
      </c>
      <c r="E925" s="37" t="s">
        <v>229</v>
      </c>
      <c r="F925" s="38" t="n">
        <v>46121</v>
      </c>
      <c r="G925" s="37" t="n">
        <v>93</v>
      </c>
    </row>
    <row r="926" customFormat="false" ht="15" hidden="false" customHeight="false" outlineLevel="0" collapsed="false">
      <c r="A926" s="37" t="s">
        <v>769</v>
      </c>
      <c r="B926" s="37" t="s">
        <v>235</v>
      </c>
      <c r="C926" s="37" t="n">
        <v>365</v>
      </c>
      <c r="D926" s="38" t="n">
        <v>46344</v>
      </c>
      <c r="E926" s="37" t="s">
        <v>231</v>
      </c>
      <c r="F926" s="38"/>
      <c r="G926" s="37"/>
    </row>
    <row r="927" customFormat="false" ht="15" hidden="false" customHeight="false" outlineLevel="0" collapsed="false">
      <c r="A927" s="37" t="s">
        <v>769</v>
      </c>
      <c r="B927" s="37" t="s">
        <v>236</v>
      </c>
      <c r="C927" s="37" t="n">
        <v>365</v>
      </c>
      <c r="D927" s="38" t="n">
        <v>46371</v>
      </c>
      <c r="E927" s="37" t="s">
        <v>229</v>
      </c>
      <c r="F927" s="38" t="n">
        <v>46370</v>
      </c>
      <c r="G927" s="37" t="n">
        <v>96</v>
      </c>
    </row>
    <row r="928" customFormat="false" ht="15" hidden="false" customHeight="false" outlineLevel="0" collapsed="false">
      <c r="A928" s="37" t="s">
        <v>769</v>
      </c>
      <c r="B928" s="37" t="s">
        <v>237</v>
      </c>
      <c r="C928" s="37" t="n">
        <v>365</v>
      </c>
      <c r="D928" s="38" t="n">
        <v>46247</v>
      </c>
      <c r="E928" s="37" t="s">
        <v>229</v>
      </c>
      <c r="F928" s="38" t="n">
        <v>46229</v>
      </c>
      <c r="G928" s="37" t="n">
        <v>98</v>
      </c>
    </row>
    <row r="929" customFormat="false" ht="15" hidden="false" customHeight="false" outlineLevel="0" collapsed="false">
      <c r="A929" s="37" t="s">
        <v>769</v>
      </c>
      <c r="B929" s="37" t="s">
        <v>238</v>
      </c>
      <c r="C929" s="37" t="n">
        <v>180</v>
      </c>
      <c r="D929" s="38" t="n">
        <v>46318</v>
      </c>
      <c r="E929" s="37" t="s">
        <v>229</v>
      </c>
      <c r="F929" s="38" t="n">
        <v>46317</v>
      </c>
      <c r="G929" s="37" t="n">
        <v>68</v>
      </c>
    </row>
    <row r="930" customFormat="false" ht="15" hidden="false" customHeight="false" outlineLevel="0" collapsed="false">
      <c r="A930" s="37" t="s">
        <v>769</v>
      </c>
      <c r="B930" s="37" t="s">
        <v>239</v>
      </c>
      <c r="C930" s="37" t="n">
        <v>730</v>
      </c>
      <c r="D930" s="38" t="n">
        <v>46129</v>
      </c>
      <c r="E930" s="37" t="s">
        <v>229</v>
      </c>
      <c r="F930" s="38" t="n">
        <v>46125</v>
      </c>
      <c r="G930" s="37" t="n">
        <v>93</v>
      </c>
    </row>
    <row r="931" customFormat="false" ht="15" hidden="false" customHeight="false" outlineLevel="0" collapsed="false">
      <c r="A931" s="37" t="s">
        <v>769</v>
      </c>
      <c r="B931" s="37" t="s">
        <v>240</v>
      </c>
      <c r="C931" s="37" t="n">
        <v>365</v>
      </c>
      <c r="D931" s="38" t="n">
        <v>46140</v>
      </c>
      <c r="E931" s="37" t="s">
        <v>231</v>
      </c>
      <c r="F931" s="38"/>
      <c r="G931" s="37"/>
    </row>
    <row r="932" customFormat="false" ht="15" hidden="false" customHeight="false" outlineLevel="0" collapsed="false">
      <c r="A932" s="37" t="s">
        <v>770</v>
      </c>
      <c r="B932" s="37" t="s">
        <v>235</v>
      </c>
      <c r="C932" s="37" t="n">
        <v>365</v>
      </c>
      <c r="D932" s="38" t="n">
        <v>46367</v>
      </c>
      <c r="E932" s="37" t="s">
        <v>229</v>
      </c>
      <c r="F932" s="38" t="n">
        <v>46332</v>
      </c>
      <c r="G932" s="37" t="n">
        <v>64</v>
      </c>
    </row>
    <row r="933" customFormat="false" ht="15" hidden="false" customHeight="false" outlineLevel="0" collapsed="false">
      <c r="A933" s="37" t="s">
        <v>770</v>
      </c>
      <c r="B933" s="37" t="s">
        <v>236</v>
      </c>
      <c r="C933" s="37" t="n">
        <v>365</v>
      </c>
      <c r="D933" s="38" t="n">
        <v>46280</v>
      </c>
      <c r="E933" s="37" t="s">
        <v>230</v>
      </c>
      <c r="F933" s="38"/>
      <c r="G933" s="37"/>
    </row>
    <row r="934" customFormat="false" ht="15" hidden="false" customHeight="false" outlineLevel="0" collapsed="false">
      <c r="A934" s="37" t="s">
        <v>770</v>
      </c>
      <c r="B934" s="37" t="s">
        <v>237</v>
      </c>
      <c r="C934" s="37" t="n">
        <v>365</v>
      </c>
      <c r="D934" s="38" t="n">
        <v>46358</v>
      </c>
      <c r="E934" s="37" t="s">
        <v>229</v>
      </c>
      <c r="F934" s="38" t="n">
        <v>46320</v>
      </c>
      <c r="G934" s="37" t="n">
        <v>84</v>
      </c>
    </row>
    <row r="935" customFormat="false" ht="15" hidden="false" customHeight="false" outlineLevel="0" collapsed="false">
      <c r="A935" s="37" t="s">
        <v>770</v>
      </c>
      <c r="B935" s="37" t="s">
        <v>238</v>
      </c>
      <c r="C935" s="37" t="n">
        <v>180</v>
      </c>
      <c r="D935" s="38" t="n">
        <v>46131</v>
      </c>
      <c r="E935" s="37" t="s">
        <v>232</v>
      </c>
      <c r="F935" s="38"/>
      <c r="G935" s="37"/>
    </row>
    <row r="936" customFormat="false" ht="15" hidden="false" customHeight="false" outlineLevel="0" collapsed="false">
      <c r="A936" s="37" t="s">
        <v>770</v>
      </c>
      <c r="B936" s="37" t="s">
        <v>239</v>
      </c>
      <c r="C936" s="37" t="n">
        <v>730</v>
      </c>
      <c r="D936" s="38" t="n">
        <v>46152</v>
      </c>
      <c r="E936" s="37" t="s">
        <v>229</v>
      </c>
      <c r="F936" s="38" t="n">
        <v>46149</v>
      </c>
      <c r="G936" s="37" t="n">
        <v>75</v>
      </c>
    </row>
    <row r="937" customFormat="false" ht="15" hidden="false" customHeight="false" outlineLevel="0" collapsed="false">
      <c r="A937" s="37" t="s">
        <v>770</v>
      </c>
      <c r="B937" s="37" t="s">
        <v>240</v>
      </c>
      <c r="C937" s="37" t="n">
        <v>365</v>
      </c>
      <c r="D937" s="38" t="n">
        <v>46144</v>
      </c>
      <c r="E937" s="37" t="s">
        <v>229</v>
      </c>
      <c r="F937" s="38" t="n">
        <v>46132</v>
      </c>
      <c r="G937" s="37" t="n">
        <v>80</v>
      </c>
    </row>
    <row r="938" customFormat="false" ht="15" hidden="false" customHeight="false" outlineLevel="0" collapsed="false">
      <c r="A938" s="37" t="s">
        <v>772</v>
      </c>
      <c r="B938" s="37" t="s">
        <v>235</v>
      </c>
      <c r="C938" s="37" t="n">
        <v>365</v>
      </c>
      <c r="D938" s="38" t="n">
        <v>46263</v>
      </c>
      <c r="E938" s="37" t="s">
        <v>232</v>
      </c>
      <c r="F938" s="38"/>
      <c r="G938" s="37"/>
    </row>
    <row r="939" customFormat="false" ht="15" hidden="false" customHeight="false" outlineLevel="0" collapsed="false">
      <c r="A939" s="37" t="s">
        <v>772</v>
      </c>
      <c r="B939" s="37" t="s">
        <v>236</v>
      </c>
      <c r="C939" s="37" t="n">
        <v>365</v>
      </c>
      <c r="D939" s="38" t="n">
        <v>46103</v>
      </c>
      <c r="E939" s="37" t="s">
        <v>229</v>
      </c>
      <c r="F939" s="38" t="n">
        <v>46102</v>
      </c>
      <c r="G939" s="37" t="n">
        <v>90</v>
      </c>
    </row>
    <row r="940" customFormat="false" ht="15" hidden="false" customHeight="false" outlineLevel="0" collapsed="false">
      <c r="A940" s="37" t="s">
        <v>772</v>
      </c>
      <c r="B940" s="37" t="s">
        <v>237</v>
      </c>
      <c r="C940" s="37" t="n">
        <v>365</v>
      </c>
      <c r="D940" s="38" t="n">
        <v>46363</v>
      </c>
      <c r="E940" s="37" t="s">
        <v>229</v>
      </c>
      <c r="F940" s="38" t="n">
        <v>46349</v>
      </c>
      <c r="G940" s="37" t="n">
        <v>71</v>
      </c>
    </row>
    <row r="941" customFormat="false" ht="15" hidden="false" customHeight="false" outlineLevel="0" collapsed="false">
      <c r="A941" s="37" t="s">
        <v>772</v>
      </c>
      <c r="B941" s="37" t="s">
        <v>238</v>
      </c>
      <c r="C941" s="37" t="n">
        <v>180</v>
      </c>
      <c r="D941" s="38" t="n">
        <v>46197</v>
      </c>
      <c r="E941" s="37" t="s">
        <v>229</v>
      </c>
      <c r="F941" s="38" t="n">
        <v>46173</v>
      </c>
      <c r="G941" s="37" t="n">
        <v>87</v>
      </c>
    </row>
    <row r="942" customFormat="false" ht="15" hidden="false" customHeight="false" outlineLevel="0" collapsed="false">
      <c r="A942" s="37" t="s">
        <v>772</v>
      </c>
      <c r="B942" s="37" t="s">
        <v>239</v>
      </c>
      <c r="C942" s="37" t="n">
        <v>730</v>
      </c>
      <c r="D942" s="38" t="n">
        <v>46378</v>
      </c>
      <c r="E942" s="37" t="s">
        <v>229</v>
      </c>
      <c r="F942" s="38" t="n">
        <v>46375</v>
      </c>
      <c r="G942" s="37" t="n">
        <v>90</v>
      </c>
    </row>
    <row r="943" customFormat="false" ht="15" hidden="false" customHeight="false" outlineLevel="0" collapsed="false">
      <c r="A943" s="37" t="s">
        <v>772</v>
      </c>
      <c r="B943" s="37" t="s">
        <v>240</v>
      </c>
      <c r="C943" s="37" t="n">
        <v>365</v>
      </c>
      <c r="D943" s="38" t="n">
        <v>46368</v>
      </c>
      <c r="E943" s="37" t="s">
        <v>230</v>
      </c>
      <c r="F943" s="38"/>
      <c r="G943" s="37"/>
    </row>
    <row r="944" customFormat="false" ht="15" hidden="false" customHeight="false" outlineLevel="0" collapsed="false">
      <c r="A944" s="37" t="s">
        <v>774</v>
      </c>
      <c r="B944" s="37" t="s">
        <v>235</v>
      </c>
      <c r="C944" s="37" t="n">
        <v>365</v>
      </c>
      <c r="D944" s="38" t="n">
        <v>46140</v>
      </c>
      <c r="E944" s="37" t="s">
        <v>229</v>
      </c>
      <c r="F944" s="38" t="n">
        <v>46103</v>
      </c>
      <c r="G944" s="37" t="n">
        <v>74</v>
      </c>
    </row>
    <row r="945" customFormat="false" ht="15" hidden="false" customHeight="false" outlineLevel="0" collapsed="false">
      <c r="A945" s="37" t="s">
        <v>774</v>
      </c>
      <c r="B945" s="37" t="s">
        <v>236</v>
      </c>
      <c r="C945" s="37" t="n">
        <v>365</v>
      </c>
      <c r="D945" s="38" t="n">
        <v>46297</v>
      </c>
      <c r="E945" s="37" t="s">
        <v>229</v>
      </c>
      <c r="F945" s="38" t="n">
        <v>46268</v>
      </c>
      <c r="G945" s="37" t="n">
        <v>77</v>
      </c>
    </row>
    <row r="946" customFormat="false" ht="15" hidden="false" customHeight="false" outlineLevel="0" collapsed="false">
      <c r="A946" s="37" t="s">
        <v>774</v>
      </c>
      <c r="B946" s="37" t="s">
        <v>237</v>
      </c>
      <c r="C946" s="37" t="n">
        <v>365</v>
      </c>
      <c r="D946" s="38" t="n">
        <v>46102</v>
      </c>
      <c r="E946" s="37" t="s">
        <v>230</v>
      </c>
      <c r="F946" s="38"/>
      <c r="G946" s="37"/>
    </row>
    <row r="947" customFormat="false" ht="15" hidden="false" customHeight="false" outlineLevel="0" collapsed="false">
      <c r="A947" s="37" t="s">
        <v>774</v>
      </c>
      <c r="B947" s="37" t="s">
        <v>238</v>
      </c>
      <c r="C947" s="37" t="n">
        <v>180</v>
      </c>
      <c r="D947" s="38" t="n">
        <v>46237</v>
      </c>
      <c r="E947" s="37" t="s">
        <v>229</v>
      </c>
      <c r="F947" s="38" t="n">
        <v>46227</v>
      </c>
      <c r="G947" s="37" t="n">
        <v>66</v>
      </c>
    </row>
    <row r="948" customFormat="false" ht="15" hidden="false" customHeight="false" outlineLevel="0" collapsed="false">
      <c r="A948" s="37" t="s">
        <v>774</v>
      </c>
      <c r="B948" s="37" t="s">
        <v>239</v>
      </c>
      <c r="C948" s="37" t="n">
        <v>730</v>
      </c>
      <c r="D948" s="38" t="n">
        <v>46314</v>
      </c>
      <c r="E948" s="37" t="s">
        <v>229</v>
      </c>
      <c r="F948" s="38" t="n">
        <v>46308</v>
      </c>
      <c r="G948" s="37" t="n">
        <v>95</v>
      </c>
    </row>
    <row r="949" customFormat="false" ht="15" hidden="false" customHeight="false" outlineLevel="0" collapsed="false">
      <c r="A949" s="37" t="s">
        <v>774</v>
      </c>
      <c r="B949" s="37" t="s">
        <v>240</v>
      </c>
      <c r="C949" s="37" t="n">
        <v>365</v>
      </c>
      <c r="D949" s="38" t="n">
        <v>46105</v>
      </c>
      <c r="E949" s="37" t="s">
        <v>229</v>
      </c>
      <c r="F949" s="38" t="n">
        <v>46079</v>
      </c>
      <c r="G949" s="37" t="n">
        <v>76</v>
      </c>
    </row>
    <row r="950" customFormat="false" ht="15" hidden="false" customHeight="false" outlineLevel="0" collapsed="false">
      <c r="A950" s="37" t="s">
        <v>775</v>
      </c>
      <c r="B950" s="37" t="s">
        <v>235</v>
      </c>
      <c r="C950" s="37" t="n">
        <v>365</v>
      </c>
      <c r="D950" s="38" t="n">
        <v>46234</v>
      </c>
      <c r="E950" s="37" t="s">
        <v>232</v>
      </c>
      <c r="F950" s="38"/>
      <c r="G950" s="37"/>
    </row>
    <row r="951" customFormat="false" ht="15" hidden="false" customHeight="false" outlineLevel="0" collapsed="false">
      <c r="A951" s="37" t="s">
        <v>775</v>
      </c>
      <c r="B951" s="37" t="s">
        <v>236</v>
      </c>
      <c r="C951" s="37" t="n">
        <v>365</v>
      </c>
      <c r="D951" s="38" t="n">
        <v>46209</v>
      </c>
      <c r="E951" s="37" t="s">
        <v>229</v>
      </c>
      <c r="F951" s="38" t="n">
        <v>46203</v>
      </c>
      <c r="G951" s="37" t="n">
        <v>69</v>
      </c>
    </row>
    <row r="952" customFormat="false" ht="15" hidden="false" customHeight="false" outlineLevel="0" collapsed="false">
      <c r="A952" s="37" t="s">
        <v>775</v>
      </c>
      <c r="B952" s="37" t="s">
        <v>237</v>
      </c>
      <c r="C952" s="37" t="n">
        <v>365</v>
      </c>
      <c r="D952" s="38" t="n">
        <v>46135</v>
      </c>
      <c r="E952" s="37" t="s">
        <v>231</v>
      </c>
      <c r="F952" s="38"/>
      <c r="G952" s="37"/>
    </row>
    <row r="953" customFormat="false" ht="15" hidden="false" customHeight="false" outlineLevel="0" collapsed="false">
      <c r="A953" s="37" t="s">
        <v>775</v>
      </c>
      <c r="B953" s="37" t="s">
        <v>238</v>
      </c>
      <c r="C953" s="37" t="n">
        <v>180</v>
      </c>
      <c r="D953" s="38" t="n">
        <v>46225</v>
      </c>
      <c r="E953" s="37" t="s">
        <v>229</v>
      </c>
      <c r="F953" s="38" t="n">
        <v>46205</v>
      </c>
      <c r="G953" s="37" t="n">
        <v>78</v>
      </c>
    </row>
    <row r="954" customFormat="false" ht="15" hidden="false" customHeight="false" outlineLevel="0" collapsed="false">
      <c r="A954" s="37" t="s">
        <v>775</v>
      </c>
      <c r="B954" s="37" t="s">
        <v>239</v>
      </c>
      <c r="C954" s="37" t="n">
        <v>730</v>
      </c>
      <c r="D954" s="38" t="n">
        <v>46193</v>
      </c>
      <c r="E954" s="37" t="s">
        <v>229</v>
      </c>
      <c r="F954" s="38" t="n">
        <v>46158</v>
      </c>
      <c r="G954" s="37" t="n">
        <v>99</v>
      </c>
    </row>
    <row r="955" customFormat="false" ht="15" hidden="false" customHeight="false" outlineLevel="0" collapsed="false">
      <c r="A955" s="37" t="s">
        <v>775</v>
      </c>
      <c r="B955" s="37" t="s">
        <v>240</v>
      </c>
      <c r="C955" s="37" t="n">
        <v>365</v>
      </c>
      <c r="D955" s="38" t="n">
        <v>46121</v>
      </c>
      <c r="E955" s="37" t="s">
        <v>231</v>
      </c>
      <c r="F955" s="38"/>
      <c r="G955" s="37"/>
    </row>
    <row r="956" customFormat="false" ht="15" hidden="false" customHeight="false" outlineLevel="0" collapsed="false">
      <c r="A956" s="37" t="s">
        <v>777</v>
      </c>
      <c r="B956" s="37" t="s">
        <v>235</v>
      </c>
      <c r="C956" s="37" t="n">
        <v>365</v>
      </c>
      <c r="D956" s="38" t="n">
        <v>46345</v>
      </c>
      <c r="E956" s="37" t="s">
        <v>229</v>
      </c>
      <c r="F956" s="38" t="n">
        <v>46315</v>
      </c>
      <c r="G956" s="37" t="n">
        <v>78</v>
      </c>
    </row>
    <row r="957" customFormat="false" ht="15" hidden="false" customHeight="false" outlineLevel="0" collapsed="false">
      <c r="A957" s="37" t="s">
        <v>777</v>
      </c>
      <c r="B957" s="37" t="s">
        <v>236</v>
      </c>
      <c r="C957" s="37" t="n">
        <v>365</v>
      </c>
      <c r="D957" s="38" t="n">
        <v>46107</v>
      </c>
      <c r="E957" s="37" t="s">
        <v>229</v>
      </c>
      <c r="F957" s="38" t="n">
        <v>46095</v>
      </c>
      <c r="G957" s="37" t="n">
        <v>85</v>
      </c>
    </row>
    <row r="958" customFormat="false" ht="15" hidden="false" customHeight="false" outlineLevel="0" collapsed="false">
      <c r="A958" s="37" t="s">
        <v>777</v>
      </c>
      <c r="B958" s="37" t="s">
        <v>237</v>
      </c>
      <c r="C958" s="37" t="n">
        <v>365</v>
      </c>
      <c r="D958" s="38" t="n">
        <v>46267</v>
      </c>
      <c r="E958" s="37" t="s">
        <v>229</v>
      </c>
      <c r="F958" s="38" t="n">
        <v>46245</v>
      </c>
      <c r="G958" s="37" t="n">
        <v>92</v>
      </c>
    </row>
    <row r="959" customFormat="false" ht="15" hidden="false" customHeight="false" outlineLevel="0" collapsed="false">
      <c r="A959" s="37" t="s">
        <v>777</v>
      </c>
      <c r="B959" s="37" t="s">
        <v>238</v>
      </c>
      <c r="C959" s="37" t="n">
        <v>180</v>
      </c>
      <c r="D959" s="38" t="n">
        <v>46260</v>
      </c>
      <c r="E959" s="37" t="s">
        <v>229</v>
      </c>
      <c r="F959" s="38" t="n">
        <v>46229</v>
      </c>
      <c r="G959" s="37" t="n">
        <v>88</v>
      </c>
    </row>
    <row r="960" customFormat="false" ht="15" hidden="false" customHeight="false" outlineLevel="0" collapsed="false">
      <c r="A960" s="37" t="s">
        <v>777</v>
      </c>
      <c r="B960" s="37" t="s">
        <v>239</v>
      </c>
      <c r="C960" s="37" t="n">
        <v>730</v>
      </c>
      <c r="D960" s="38" t="n">
        <v>46239</v>
      </c>
      <c r="E960" s="37" t="s">
        <v>229</v>
      </c>
      <c r="F960" s="38" t="n">
        <v>46224</v>
      </c>
      <c r="G960" s="37" t="n">
        <v>64</v>
      </c>
    </row>
    <row r="961" customFormat="false" ht="15" hidden="false" customHeight="false" outlineLevel="0" collapsed="false">
      <c r="A961" s="37" t="s">
        <v>777</v>
      </c>
      <c r="B961" s="37" t="s">
        <v>240</v>
      </c>
      <c r="C961" s="37" t="n">
        <v>365</v>
      </c>
      <c r="D961" s="38" t="n">
        <v>46154</v>
      </c>
      <c r="E961" s="37" t="s">
        <v>229</v>
      </c>
      <c r="F961" s="38" t="n">
        <v>46115</v>
      </c>
      <c r="G961" s="37" t="n">
        <v>99</v>
      </c>
    </row>
    <row r="962" customFormat="false" ht="15" hidden="false" customHeight="false" outlineLevel="0" collapsed="false">
      <c r="A962" s="37" t="s">
        <v>596</v>
      </c>
      <c r="B962" s="37" t="s">
        <v>235</v>
      </c>
      <c r="C962" s="37" t="n">
        <v>365</v>
      </c>
      <c r="D962" s="38" t="n">
        <v>46293</v>
      </c>
      <c r="E962" s="37" t="s">
        <v>229</v>
      </c>
      <c r="F962" s="38" t="n">
        <v>46263</v>
      </c>
      <c r="G962" s="37" t="n">
        <v>90</v>
      </c>
    </row>
    <row r="963" customFormat="false" ht="15" hidden="false" customHeight="false" outlineLevel="0" collapsed="false">
      <c r="A963" s="37" t="s">
        <v>596</v>
      </c>
      <c r="B963" s="37" t="s">
        <v>236</v>
      </c>
      <c r="C963" s="37" t="n">
        <v>365</v>
      </c>
      <c r="D963" s="38" t="n">
        <v>46375</v>
      </c>
      <c r="E963" s="37" t="s">
        <v>229</v>
      </c>
      <c r="F963" s="38" t="n">
        <v>46363</v>
      </c>
      <c r="G963" s="37" t="n">
        <v>61</v>
      </c>
    </row>
    <row r="964" customFormat="false" ht="15" hidden="false" customHeight="false" outlineLevel="0" collapsed="false">
      <c r="A964" s="37" t="s">
        <v>596</v>
      </c>
      <c r="B964" s="37" t="s">
        <v>237</v>
      </c>
      <c r="C964" s="37" t="n">
        <v>365</v>
      </c>
      <c r="D964" s="38" t="n">
        <v>46261</v>
      </c>
      <c r="E964" s="37" t="s">
        <v>229</v>
      </c>
      <c r="F964" s="38" t="n">
        <v>46249</v>
      </c>
      <c r="G964" s="37" t="n">
        <v>82</v>
      </c>
    </row>
    <row r="965" customFormat="false" ht="15" hidden="false" customHeight="false" outlineLevel="0" collapsed="false">
      <c r="A965" s="37" t="s">
        <v>596</v>
      </c>
      <c r="B965" s="37" t="s">
        <v>238</v>
      </c>
      <c r="C965" s="37" t="n">
        <v>180</v>
      </c>
      <c r="D965" s="38" t="n">
        <v>46313</v>
      </c>
      <c r="E965" s="37" t="s">
        <v>229</v>
      </c>
      <c r="F965" s="38" t="n">
        <v>46285</v>
      </c>
      <c r="G965" s="37" t="n">
        <v>92</v>
      </c>
    </row>
    <row r="966" customFormat="false" ht="15" hidden="false" customHeight="false" outlineLevel="0" collapsed="false">
      <c r="A966" s="37" t="s">
        <v>596</v>
      </c>
      <c r="B966" s="37" t="s">
        <v>239</v>
      </c>
      <c r="C966" s="37" t="n">
        <v>730</v>
      </c>
      <c r="D966" s="38" t="n">
        <v>46252</v>
      </c>
      <c r="E966" s="37" t="s">
        <v>229</v>
      </c>
      <c r="F966" s="38" t="n">
        <v>46239</v>
      </c>
      <c r="G966" s="37" t="n">
        <v>95</v>
      </c>
    </row>
    <row r="967" customFormat="false" ht="15" hidden="false" customHeight="false" outlineLevel="0" collapsed="false">
      <c r="A967" s="37" t="s">
        <v>596</v>
      </c>
      <c r="B967" s="37" t="s">
        <v>240</v>
      </c>
      <c r="C967" s="37" t="n">
        <v>365</v>
      </c>
      <c r="D967" s="38" t="n">
        <v>46361</v>
      </c>
      <c r="E967" s="37" t="s">
        <v>229</v>
      </c>
      <c r="F967" s="38" t="n">
        <v>46359</v>
      </c>
      <c r="G967" s="37" t="n">
        <v>64</v>
      </c>
    </row>
    <row r="968" customFormat="false" ht="15" hidden="false" customHeight="false" outlineLevel="0" collapsed="false">
      <c r="A968" s="37" t="s">
        <v>778</v>
      </c>
      <c r="B968" s="37" t="s">
        <v>235</v>
      </c>
      <c r="C968" s="37" t="n">
        <v>365</v>
      </c>
      <c r="D968" s="38" t="n">
        <v>46203</v>
      </c>
      <c r="E968" s="37" t="s">
        <v>231</v>
      </c>
      <c r="F968" s="38"/>
      <c r="G968" s="37"/>
    </row>
    <row r="969" customFormat="false" ht="15" hidden="false" customHeight="false" outlineLevel="0" collapsed="false">
      <c r="A969" s="37" t="s">
        <v>778</v>
      </c>
      <c r="B969" s="37" t="s">
        <v>236</v>
      </c>
      <c r="C969" s="37" t="n">
        <v>365</v>
      </c>
      <c r="D969" s="38" t="n">
        <v>46211</v>
      </c>
      <c r="E969" s="37" t="s">
        <v>229</v>
      </c>
      <c r="F969" s="38" t="n">
        <v>46179</v>
      </c>
      <c r="G969" s="37" t="n">
        <v>74</v>
      </c>
    </row>
    <row r="970" customFormat="false" ht="15" hidden="false" customHeight="false" outlineLevel="0" collapsed="false">
      <c r="A970" s="37" t="s">
        <v>778</v>
      </c>
      <c r="B970" s="37" t="s">
        <v>237</v>
      </c>
      <c r="C970" s="37" t="n">
        <v>365</v>
      </c>
      <c r="D970" s="38" t="n">
        <v>46213</v>
      </c>
      <c r="E970" s="37" t="s">
        <v>229</v>
      </c>
      <c r="F970" s="38" t="n">
        <v>46193</v>
      </c>
      <c r="G970" s="37" t="n">
        <v>64</v>
      </c>
    </row>
    <row r="971" customFormat="false" ht="15" hidden="false" customHeight="false" outlineLevel="0" collapsed="false">
      <c r="A971" s="37" t="s">
        <v>778</v>
      </c>
      <c r="B971" s="37" t="s">
        <v>238</v>
      </c>
      <c r="C971" s="37" t="n">
        <v>180</v>
      </c>
      <c r="D971" s="38" t="n">
        <v>46116</v>
      </c>
      <c r="E971" s="37" t="s">
        <v>229</v>
      </c>
      <c r="F971" s="38" t="n">
        <v>46092</v>
      </c>
      <c r="G971" s="37" t="n">
        <v>60</v>
      </c>
    </row>
    <row r="972" customFormat="false" ht="15" hidden="false" customHeight="false" outlineLevel="0" collapsed="false">
      <c r="A972" s="37" t="s">
        <v>778</v>
      </c>
      <c r="B972" s="37" t="s">
        <v>239</v>
      </c>
      <c r="C972" s="37" t="n">
        <v>730</v>
      </c>
      <c r="D972" s="38" t="n">
        <v>46252</v>
      </c>
      <c r="E972" s="37" t="s">
        <v>232</v>
      </c>
      <c r="F972" s="38"/>
      <c r="G972" s="37"/>
    </row>
    <row r="973" customFormat="false" ht="15" hidden="false" customHeight="false" outlineLevel="0" collapsed="false">
      <c r="A973" s="37" t="s">
        <v>778</v>
      </c>
      <c r="B973" s="37" t="s">
        <v>240</v>
      </c>
      <c r="C973" s="37" t="n">
        <v>365</v>
      </c>
      <c r="D973" s="38" t="n">
        <v>46208</v>
      </c>
      <c r="E973" s="37" t="s">
        <v>229</v>
      </c>
      <c r="F973" s="38" t="n">
        <v>46182</v>
      </c>
      <c r="G973" s="37" t="n">
        <v>91</v>
      </c>
    </row>
    <row r="974" customFormat="false" ht="15" hidden="false" customHeight="false" outlineLevel="0" collapsed="false">
      <c r="A974" s="37" t="s">
        <v>779</v>
      </c>
      <c r="B974" s="37" t="s">
        <v>235</v>
      </c>
      <c r="C974" s="37" t="n">
        <v>365</v>
      </c>
      <c r="D974" s="38" t="n">
        <v>46339</v>
      </c>
      <c r="E974" s="37" t="s">
        <v>229</v>
      </c>
      <c r="F974" s="38" t="n">
        <v>46320</v>
      </c>
      <c r="G974" s="37" t="n">
        <v>77</v>
      </c>
    </row>
    <row r="975" customFormat="false" ht="15" hidden="false" customHeight="false" outlineLevel="0" collapsed="false">
      <c r="A975" s="37" t="s">
        <v>779</v>
      </c>
      <c r="B975" s="37" t="s">
        <v>236</v>
      </c>
      <c r="C975" s="37" t="n">
        <v>365</v>
      </c>
      <c r="D975" s="38" t="n">
        <v>46371</v>
      </c>
      <c r="E975" s="37" t="s">
        <v>229</v>
      </c>
      <c r="F975" s="38" t="n">
        <v>46348</v>
      </c>
      <c r="G975" s="37" t="n">
        <v>72</v>
      </c>
    </row>
    <row r="976" customFormat="false" ht="15" hidden="false" customHeight="false" outlineLevel="0" collapsed="false">
      <c r="A976" s="37" t="s">
        <v>779</v>
      </c>
      <c r="B976" s="37" t="s">
        <v>237</v>
      </c>
      <c r="C976" s="37" t="n">
        <v>365</v>
      </c>
      <c r="D976" s="38" t="n">
        <v>46304</v>
      </c>
      <c r="E976" s="37" t="s">
        <v>229</v>
      </c>
      <c r="F976" s="38" t="n">
        <v>46299</v>
      </c>
      <c r="G976" s="37" t="n">
        <v>97</v>
      </c>
    </row>
    <row r="977" customFormat="false" ht="15" hidden="false" customHeight="false" outlineLevel="0" collapsed="false">
      <c r="A977" s="37" t="s">
        <v>779</v>
      </c>
      <c r="B977" s="37" t="s">
        <v>238</v>
      </c>
      <c r="C977" s="37" t="n">
        <v>180</v>
      </c>
      <c r="D977" s="38" t="n">
        <v>46367</v>
      </c>
      <c r="E977" s="37" t="s">
        <v>229</v>
      </c>
      <c r="F977" s="38" t="n">
        <v>46336</v>
      </c>
      <c r="G977" s="37" t="n">
        <v>78</v>
      </c>
    </row>
    <row r="978" customFormat="false" ht="15" hidden="false" customHeight="false" outlineLevel="0" collapsed="false">
      <c r="A978" s="37" t="s">
        <v>779</v>
      </c>
      <c r="B978" s="37" t="s">
        <v>239</v>
      </c>
      <c r="C978" s="37" t="n">
        <v>730</v>
      </c>
      <c r="D978" s="38" t="n">
        <v>46150</v>
      </c>
      <c r="E978" s="37" t="s">
        <v>229</v>
      </c>
      <c r="F978" s="38" t="n">
        <v>46114</v>
      </c>
      <c r="G978" s="37" t="n">
        <v>73</v>
      </c>
    </row>
    <row r="979" customFormat="false" ht="15" hidden="false" customHeight="false" outlineLevel="0" collapsed="false">
      <c r="A979" s="37" t="s">
        <v>779</v>
      </c>
      <c r="B979" s="37" t="s">
        <v>240</v>
      </c>
      <c r="C979" s="37" t="n">
        <v>365</v>
      </c>
      <c r="D979" s="38" t="n">
        <v>46216</v>
      </c>
      <c r="E979" s="37" t="s">
        <v>229</v>
      </c>
      <c r="F979" s="38" t="n">
        <v>46198</v>
      </c>
      <c r="G979" s="37" t="n">
        <v>65</v>
      </c>
    </row>
    <row r="980" customFormat="false" ht="15" hidden="false" customHeight="false" outlineLevel="0" collapsed="false">
      <c r="A980" s="37" t="s">
        <v>781</v>
      </c>
      <c r="B980" s="37" t="s">
        <v>235</v>
      </c>
      <c r="C980" s="37" t="n">
        <v>365</v>
      </c>
      <c r="D980" s="38" t="n">
        <v>46241</v>
      </c>
      <c r="E980" s="37" t="s">
        <v>229</v>
      </c>
      <c r="F980" s="38" t="n">
        <v>46239</v>
      </c>
      <c r="G980" s="37" t="n">
        <v>63</v>
      </c>
    </row>
    <row r="981" customFormat="false" ht="15" hidden="false" customHeight="false" outlineLevel="0" collapsed="false">
      <c r="A981" s="37" t="s">
        <v>781</v>
      </c>
      <c r="B981" s="37" t="s">
        <v>236</v>
      </c>
      <c r="C981" s="37" t="n">
        <v>365</v>
      </c>
      <c r="D981" s="38" t="n">
        <v>46222</v>
      </c>
      <c r="E981" s="37" t="s">
        <v>229</v>
      </c>
      <c r="F981" s="38" t="n">
        <v>46196</v>
      </c>
      <c r="G981" s="37" t="n">
        <v>88</v>
      </c>
    </row>
    <row r="982" customFormat="false" ht="15" hidden="false" customHeight="false" outlineLevel="0" collapsed="false">
      <c r="A982" s="37" t="s">
        <v>781</v>
      </c>
      <c r="B982" s="37" t="s">
        <v>237</v>
      </c>
      <c r="C982" s="37" t="n">
        <v>365</v>
      </c>
      <c r="D982" s="38" t="n">
        <v>46247</v>
      </c>
      <c r="E982" s="37" t="s">
        <v>229</v>
      </c>
      <c r="F982" s="38" t="n">
        <v>46220</v>
      </c>
      <c r="G982" s="37" t="n">
        <v>70</v>
      </c>
    </row>
    <row r="983" customFormat="false" ht="15" hidden="false" customHeight="false" outlineLevel="0" collapsed="false">
      <c r="A983" s="37" t="s">
        <v>781</v>
      </c>
      <c r="B983" s="37" t="s">
        <v>238</v>
      </c>
      <c r="C983" s="37" t="n">
        <v>180</v>
      </c>
      <c r="D983" s="38" t="n">
        <v>46203</v>
      </c>
      <c r="E983" s="37" t="s">
        <v>229</v>
      </c>
      <c r="F983" s="38" t="n">
        <v>46182</v>
      </c>
      <c r="G983" s="37" t="n">
        <v>88</v>
      </c>
    </row>
    <row r="984" customFormat="false" ht="15" hidden="false" customHeight="false" outlineLevel="0" collapsed="false">
      <c r="A984" s="37" t="s">
        <v>781</v>
      </c>
      <c r="B984" s="37" t="s">
        <v>239</v>
      </c>
      <c r="C984" s="37" t="n">
        <v>730</v>
      </c>
      <c r="D984" s="38" t="n">
        <v>46294</v>
      </c>
      <c r="E984" s="37" t="s">
        <v>230</v>
      </c>
      <c r="F984" s="38"/>
      <c r="G984" s="37"/>
    </row>
    <row r="985" customFormat="false" ht="15" hidden="false" customHeight="false" outlineLevel="0" collapsed="false">
      <c r="A985" s="37" t="s">
        <v>781</v>
      </c>
      <c r="B985" s="37" t="s">
        <v>240</v>
      </c>
      <c r="C985" s="37" t="n">
        <v>365</v>
      </c>
      <c r="D985" s="38" t="n">
        <v>46363</v>
      </c>
      <c r="E985" s="37" t="s">
        <v>229</v>
      </c>
      <c r="F985" s="38" t="n">
        <v>46336</v>
      </c>
      <c r="G985" s="37" t="n">
        <v>93</v>
      </c>
    </row>
    <row r="986" customFormat="false" ht="15" hidden="false" customHeight="false" outlineLevel="0" collapsed="false">
      <c r="A986" s="37" t="s">
        <v>782</v>
      </c>
      <c r="B986" s="37" t="s">
        <v>235</v>
      </c>
      <c r="C986" s="37" t="n">
        <v>365</v>
      </c>
      <c r="D986" s="38" t="n">
        <v>46352</v>
      </c>
      <c r="E986" s="37" t="s">
        <v>229</v>
      </c>
      <c r="F986" s="38" t="n">
        <v>46333</v>
      </c>
      <c r="G986" s="37" t="n">
        <v>73</v>
      </c>
    </row>
    <row r="987" customFormat="false" ht="15" hidden="false" customHeight="false" outlineLevel="0" collapsed="false">
      <c r="A987" s="37" t="s">
        <v>782</v>
      </c>
      <c r="B987" s="37" t="s">
        <v>236</v>
      </c>
      <c r="C987" s="37" t="n">
        <v>365</v>
      </c>
      <c r="D987" s="38" t="n">
        <v>46226</v>
      </c>
      <c r="E987" s="37" t="s">
        <v>232</v>
      </c>
      <c r="F987" s="38"/>
      <c r="G987" s="37"/>
    </row>
    <row r="988" customFormat="false" ht="15" hidden="false" customHeight="false" outlineLevel="0" collapsed="false">
      <c r="A988" s="37" t="s">
        <v>782</v>
      </c>
      <c r="B988" s="37" t="s">
        <v>237</v>
      </c>
      <c r="C988" s="37" t="n">
        <v>365</v>
      </c>
      <c r="D988" s="38" t="n">
        <v>46301</v>
      </c>
      <c r="E988" s="37" t="s">
        <v>229</v>
      </c>
      <c r="F988" s="38" t="n">
        <v>46274</v>
      </c>
      <c r="G988" s="37" t="n">
        <v>82</v>
      </c>
    </row>
    <row r="989" customFormat="false" ht="15" hidden="false" customHeight="false" outlineLevel="0" collapsed="false">
      <c r="A989" s="37" t="s">
        <v>782</v>
      </c>
      <c r="B989" s="37" t="s">
        <v>238</v>
      </c>
      <c r="C989" s="37" t="n">
        <v>180</v>
      </c>
      <c r="D989" s="38" t="n">
        <v>46236</v>
      </c>
      <c r="E989" s="37" t="s">
        <v>232</v>
      </c>
      <c r="F989" s="38"/>
      <c r="G989" s="37"/>
    </row>
    <row r="990" customFormat="false" ht="15" hidden="false" customHeight="false" outlineLevel="0" collapsed="false">
      <c r="A990" s="37" t="s">
        <v>782</v>
      </c>
      <c r="B990" s="37" t="s">
        <v>239</v>
      </c>
      <c r="C990" s="37" t="n">
        <v>730</v>
      </c>
      <c r="D990" s="38" t="n">
        <v>46139</v>
      </c>
      <c r="E990" s="37" t="s">
        <v>229</v>
      </c>
      <c r="F990" s="38" t="n">
        <v>46106</v>
      </c>
      <c r="G990" s="37" t="n">
        <v>81</v>
      </c>
    </row>
    <row r="991" customFormat="false" ht="15" hidden="false" customHeight="false" outlineLevel="0" collapsed="false">
      <c r="A991" s="37" t="s">
        <v>782</v>
      </c>
      <c r="B991" s="37" t="s">
        <v>240</v>
      </c>
      <c r="C991" s="37" t="n">
        <v>365</v>
      </c>
      <c r="D991" s="38" t="n">
        <v>46133</v>
      </c>
      <c r="E991" s="37" t="s">
        <v>229</v>
      </c>
      <c r="F991" s="38" t="n">
        <v>46098</v>
      </c>
      <c r="G991" s="37" t="n">
        <v>93</v>
      </c>
    </row>
    <row r="992" customFormat="false" ht="15" hidden="false" customHeight="false" outlineLevel="0" collapsed="false">
      <c r="A992" s="37" t="s">
        <v>784</v>
      </c>
      <c r="B992" s="37" t="s">
        <v>235</v>
      </c>
      <c r="C992" s="37" t="n">
        <v>365</v>
      </c>
      <c r="D992" s="38" t="n">
        <v>46291</v>
      </c>
      <c r="E992" s="37" t="s">
        <v>229</v>
      </c>
      <c r="F992" s="38" t="n">
        <v>46268</v>
      </c>
      <c r="G992" s="37" t="n">
        <v>81</v>
      </c>
    </row>
    <row r="993" customFormat="false" ht="15" hidden="false" customHeight="false" outlineLevel="0" collapsed="false">
      <c r="A993" s="37" t="s">
        <v>784</v>
      </c>
      <c r="B993" s="37" t="s">
        <v>236</v>
      </c>
      <c r="C993" s="37" t="n">
        <v>365</v>
      </c>
      <c r="D993" s="38" t="n">
        <v>46353</v>
      </c>
      <c r="E993" s="37" t="s">
        <v>229</v>
      </c>
      <c r="F993" s="38" t="n">
        <v>46339</v>
      </c>
      <c r="G993" s="37" t="n">
        <v>79</v>
      </c>
    </row>
    <row r="994" customFormat="false" ht="15" hidden="false" customHeight="false" outlineLevel="0" collapsed="false">
      <c r="A994" s="37" t="s">
        <v>784</v>
      </c>
      <c r="B994" s="37" t="s">
        <v>237</v>
      </c>
      <c r="C994" s="37" t="n">
        <v>365</v>
      </c>
      <c r="D994" s="38" t="n">
        <v>46225</v>
      </c>
      <c r="E994" s="37" t="s">
        <v>229</v>
      </c>
      <c r="F994" s="38" t="n">
        <v>46219</v>
      </c>
      <c r="G994" s="37" t="n">
        <v>92</v>
      </c>
    </row>
    <row r="995" customFormat="false" ht="15" hidden="false" customHeight="false" outlineLevel="0" collapsed="false">
      <c r="A995" s="37" t="s">
        <v>784</v>
      </c>
      <c r="B995" s="37" t="s">
        <v>238</v>
      </c>
      <c r="C995" s="37" t="n">
        <v>180</v>
      </c>
      <c r="D995" s="38" t="n">
        <v>46177</v>
      </c>
      <c r="E995" s="37" t="s">
        <v>230</v>
      </c>
      <c r="F995" s="38"/>
      <c r="G995" s="37"/>
    </row>
    <row r="996" customFormat="false" ht="15" hidden="false" customHeight="false" outlineLevel="0" collapsed="false">
      <c r="A996" s="37" t="s">
        <v>784</v>
      </c>
      <c r="B996" s="37" t="s">
        <v>239</v>
      </c>
      <c r="C996" s="37" t="n">
        <v>730</v>
      </c>
      <c r="D996" s="38" t="n">
        <v>46129</v>
      </c>
      <c r="E996" s="37" t="s">
        <v>232</v>
      </c>
      <c r="F996" s="38"/>
      <c r="G996" s="37"/>
    </row>
    <row r="997" customFormat="false" ht="15" hidden="false" customHeight="false" outlineLevel="0" collapsed="false">
      <c r="A997" s="37" t="s">
        <v>784</v>
      </c>
      <c r="B997" s="37" t="s">
        <v>240</v>
      </c>
      <c r="C997" s="37" t="n">
        <v>365</v>
      </c>
      <c r="D997" s="38" t="n">
        <v>46193</v>
      </c>
      <c r="E997" s="37" t="s">
        <v>229</v>
      </c>
      <c r="F997" s="38" t="n">
        <v>46168</v>
      </c>
      <c r="G997" s="37" t="n">
        <v>69</v>
      </c>
    </row>
    <row r="998" customFormat="false" ht="15" hidden="false" customHeight="false" outlineLevel="0" collapsed="false">
      <c r="A998" s="37" t="s">
        <v>785</v>
      </c>
      <c r="B998" s="37" t="s">
        <v>235</v>
      </c>
      <c r="C998" s="37" t="n">
        <v>365</v>
      </c>
      <c r="D998" s="38" t="n">
        <v>46118</v>
      </c>
      <c r="E998" s="37" t="s">
        <v>229</v>
      </c>
      <c r="F998" s="38" t="n">
        <v>46094</v>
      </c>
      <c r="G998" s="37" t="n">
        <v>83</v>
      </c>
    </row>
    <row r="999" customFormat="false" ht="15" hidden="false" customHeight="false" outlineLevel="0" collapsed="false">
      <c r="A999" s="37" t="s">
        <v>785</v>
      </c>
      <c r="B999" s="37" t="s">
        <v>236</v>
      </c>
      <c r="C999" s="37" t="n">
        <v>365</v>
      </c>
      <c r="D999" s="38" t="n">
        <v>46187</v>
      </c>
      <c r="E999" s="37" t="s">
        <v>229</v>
      </c>
      <c r="F999" s="38" t="n">
        <v>46185</v>
      </c>
      <c r="G999" s="37" t="n">
        <v>76</v>
      </c>
    </row>
    <row r="1000" customFormat="false" ht="15" hidden="false" customHeight="false" outlineLevel="0" collapsed="false">
      <c r="A1000" s="37" t="s">
        <v>785</v>
      </c>
      <c r="B1000" s="37" t="s">
        <v>237</v>
      </c>
      <c r="C1000" s="37" t="n">
        <v>365</v>
      </c>
      <c r="D1000" s="38" t="n">
        <v>46103</v>
      </c>
      <c r="E1000" s="37" t="s">
        <v>232</v>
      </c>
      <c r="F1000" s="38"/>
      <c r="G1000" s="37"/>
    </row>
    <row r="1001" customFormat="false" ht="15" hidden="false" customHeight="false" outlineLevel="0" collapsed="false">
      <c r="A1001" s="37" t="s">
        <v>785</v>
      </c>
      <c r="B1001" s="37" t="s">
        <v>238</v>
      </c>
      <c r="C1001" s="37" t="n">
        <v>180</v>
      </c>
      <c r="D1001" s="38" t="n">
        <v>46329</v>
      </c>
      <c r="E1001" s="37" t="s">
        <v>229</v>
      </c>
      <c r="F1001" s="38" t="n">
        <v>46310</v>
      </c>
      <c r="G1001" s="37" t="n">
        <v>99</v>
      </c>
    </row>
    <row r="1002" customFormat="false" ht="15" hidden="false" customHeight="false" outlineLevel="0" collapsed="false">
      <c r="A1002" s="37" t="s">
        <v>785</v>
      </c>
      <c r="B1002" s="37" t="s">
        <v>239</v>
      </c>
      <c r="C1002" s="37" t="n">
        <v>730</v>
      </c>
      <c r="D1002" s="38" t="n">
        <v>46109</v>
      </c>
      <c r="E1002" s="37" t="s">
        <v>229</v>
      </c>
      <c r="F1002" s="38" t="n">
        <v>46098</v>
      </c>
      <c r="G1002" s="37" t="n">
        <v>62</v>
      </c>
    </row>
    <row r="1003" customFormat="false" ht="15" hidden="false" customHeight="false" outlineLevel="0" collapsed="false">
      <c r="A1003" s="37" t="s">
        <v>785</v>
      </c>
      <c r="B1003" s="37" t="s">
        <v>240</v>
      </c>
      <c r="C1003" s="37" t="n">
        <v>365</v>
      </c>
      <c r="D1003" s="38" t="n">
        <v>46328</v>
      </c>
      <c r="E1003" s="37" t="s">
        <v>229</v>
      </c>
      <c r="F1003" s="38" t="n">
        <v>46304</v>
      </c>
      <c r="G1003" s="37" t="n">
        <v>92</v>
      </c>
    </row>
    <row r="1004" customFormat="false" ht="15" hidden="false" customHeight="false" outlineLevel="0" collapsed="false">
      <c r="A1004" s="37" t="s">
        <v>787</v>
      </c>
      <c r="B1004" s="37" t="s">
        <v>235</v>
      </c>
      <c r="C1004" s="37" t="n">
        <v>365</v>
      </c>
      <c r="D1004" s="38" t="n">
        <v>46359</v>
      </c>
      <c r="E1004" s="37" t="s">
        <v>229</v>
      </c>
      <c r="F1004" s="38" t="n">
        <v>46335</v>
      </c>
      <c r="G1004" s="37" t="n">
        <v>78</v>
      </c>
    </row>
    <row r="1005" customFormat="false" ht="15" hidden="false" customHeight="false" outlineLevel="0" collapsed="false">
      <c r="A1005" s="37" t="s">
        <v>787</v>
      </c>
      <c r="B1005" s="37" t="s">
        <v>236</v>
      </c>
      <c r="C1005" s="37" t="n">
        <v>365</v>
      </c>
      <c r="D1005" s="38" t="n">
        <v>46295</v>
      </c>
      <c r="E1005" s="37" t="s">
        <v>229</v>
      </c>
      <c r="F1005" s="38" t="n">
        <v>46267</v>
      </c>
      <c r="G1005" s="37" t="n">
        <v>69</v>
      </c>
    </row>
    <row r="1006" customFormat="false" ht="15" hidden="false" customHeight="false" outlineLevel="0" collapsed="false">
      <c r="A1006" s="37" t="s">
        <v>787</v>
      </c>
      <c r="B1006" s="37" t="s">
        <v>237</v>
      </c>
      <c r="C1006" s="37" t="n">
        <v>365</v>
      </c>
      <c r="D1006" s="38" t="n">
        <v>46187</v>
      </c>
      <c r="E1006" s="37" t="s">
        <v>230</v>
      </c>
      <c r="F1006" s="38"/>
      <c r="G1006" s="37"/>
    </row>
    <row r="1007" customFormat="false" ht="15" hidden="false" customHeight="false" outlineLevel="0" collapsed="false">
      <c r="A1007" s="37" t="s">
        <v>787</v>
      </c>
      <c r="B1007" s="37" t="s">
        <v>238</v>
      </c>
      <c r="C1007" s="37" t="n">
        <v>180</v>
      </c>
      <c r="D1007" s="38" t="n">
        <v>46322</v>
      </c>
      <c r="E1007" s="37" t="s">
        <v>229</v>
      </c>
      <c r="F1007" s="38" t="n">
        <v>46290</v>
      </c>
      <c r="G1007" s="37" t="n">
        <v>85</v>
      </c>
    </row>
    <row r="1008" customFormat="false" ht="15" hidden="false" customHeight="false" outlineLevel="0" collapsed="false">
      <c r="A1008" s="37" t="s">
        <v>787</v>
      </c>
      <c r="B1008" s="37" t="s">
        <v>239</v>
      </c>
      <c r="C1008" s="37" t="n">
        <v>730</v>
      </c>
      <c r="D1008" s="38" t="n">
        <v>46291</v>
      </c>
      <c r="E1008" s="37" t="s">
        <v>229</v>
      </c>
      <c r="F1008" s="38" t="n">
        <v>46260</v>
      </c>
      <c r="G1008" s="37" t="n">
        <v>73</v>
      </c>
    </row>
    <row r="1009" customFormat="false" ht="15" hidden="false" customHeight="false" outlineLevel="0" collapsed="false">
      <c r="A1009" s="37" t="s">
        <v>787</v>
      </c>
      <c r="B1009" s="37" t="s">
        <v>240</v>
      </c>
      <c r="C1009" s="37" t="n">
        <v>365</v>
      </c>
      <c r="D1009" s="38" t="n">
        <v>46152</v>
      </c>
      <c r="E1009" s="37" t="s">
        <v>232</v>
      </c>
      <c r="F1009" s="38"/>
      <c r="G1009" s="37"/>
    </row>
    <row r="1010" customFormat="false" ht="15" hidden="false" customHeight="false" outlineLevel="0" collapsed="false">
      <c r="A1010" s="37" t="s">
        <v>788</v>
      </c>
      <c r="B1010" s="37" t="s">
        <v>235</v>
      </c>
      <c r="C1010" s="37" t="n">
        <v>365</v>
      </c>
      <c r="D1010" s="38" t="n">
        <v>46133</v>
      </c>
      <c r="E1010" s="37" t="s">
        <v>232</v>
      </c>
      <c r="F1010" s="38"/>
      <c r="G1010" s="37"/>
    </row>
    <row r="1011" customFormat="false" ht="15" hidden="false" customHeight="false" outlineLevel="0" collapsed="false">
      <c r="A1011" s="37" t="s">
        <v>788</v>
      </c>
      <c r="B1011" s="37" t="s">
        <v>236</v>
      </c>
      <c r="C1011" s="37" t="n">
        <v>365</v>
      </c>
      <c r="D1011" s="38" t="n">
        <v>46124</v>
      </c>
      <c r="E1011" s="37" t="s">
        <v>230</v>
      </c>
      <c r="F1011" s="38"/>
      <c r="G1011" s="37"/>
    </row>
    <row r="1012" customFormat="false" ht="15" hidden="false" customHeight="false" outlineLevel="0" collapsed="false">
      <c r="A1012" s="37" t="s">
        <v>788</v>
      </c>
      <c r="B1012" s="37" t="s">
        <v>237</v>
      </c>
      <c r="C1012" s="37" t="n">
        <v>365</v>
      </c>
      <c r="D1012" s="38" t="n">
        <v>46242</v>
      </c>
      <c r="E1012" s="37" t="s">
        <v>229</v>
      </c>
      <c r="F1012" s="38" t="n">
        <v>46234</v>
      </c>
      <c r="G1012" s="37" t="n">
        <v>75</v>
      </c>
    </row>
    <row r="1013" customFormat="false" ht="15" hidden="false" customHeight="false" outlineLevel="0" collapsed="false">
      <c r="A1013" s="37" t="s">
        <v>788</v>
      </c>
      <c r="B1013" s="37" t="s">
        <v>238</v>
      </c>
      <c r="C1013" s="37" t="n">
        <v>180</v>
      </c>
      <c r="D1013" s="38" t="n">
        <v>46311</v>
      </c>
      <c r="E1013" s="37" t="s">
        <v>232</v>
      </c>
      <c r="F1013" s="38"/>
      <c r="G1013" s="37"/>
    </row>
    <row r="1014" customFormat="false" ht="15" hidden="false" customHeight="false" outlineLevel="0" collapsed="false">
      <c r="A1014" s="37" t="s">
        <v>788</v>
      </c>
      <c r="B1014" s="37" t="s">
        <v>239</v>
      </c>
      <c r="C1014" s="37" t="n">
        <v>730</v>
      </c>
      <c r="D1014" s="38" t="n">
        <v>46142</v>
      </c>
      <c r="E1014" s="37" t="s">
        <v>229</v>
      </c>
      <c r="F1014" s="38" t="n">
        <v>46110</v>
      </c>
      <c r="G1014" s="37" t="n">
        <v>85</v>
      </c>
    </row>
    <row r="1015" customFormat="false" ht="15" hidden="false" customHeight="false" outlineLevel="0" collapsed="false">
      <c r="A1015" s="37" t="s">
        <v>788</v>
      </c>
      <c r="B1015" s="37" t="s">
        <v>240</v>
      </c>
      <c r="C1015" s="37" t="n">
        <v>365</v>
      </c>
      <c r="D1015" s="38" t="n">
        <v>46219</v>
      </c>
      <c r="E1015" s="37" t="s">
        <v>232</v>
      </c>
      <c r="F1015" s="38"/>
      <c r="G1015" s="37"/>
    </row>
    <row r="1016" customFormat="false" ht="15" hidden="false" customHeight="false" outlineLevel="0" collapsed="false">
      <c r="A1016" s="37" t="s">
        <v>710</v>
      </c>
      <c r="B1016" s="37" t="s">
        <v>235</v>
      </c>
      <c r="C1016" s="37" t="n">
        <v>365</v>
      </c>
      <c r="D1016" s="38" t="n">
        <v>46152</v>
      </c>
      <c r="E1016" s="37" t="s">
        <v>232</v>
      </c>
      <c r="F1016" s="38"/>
      <c r="G1016" s="37"/>
    </row>
    <row r="1017" customFormat="false" ht="15" hidden="false" customHeight="false" outlineLevel="0" collapsed="false">
      <c r="A1017" s="37" t="s">
        <v>710</v>
      </c>
      <c r="B1017" s="37" t="s">
        <v>236</v>
      </c>
      <c r="C1017" s="37" t="n">
        <v>365</v>
      </c>
      <c r="D1017" s="38" t="n">
        <v>46227</v>
      </c>
      <c r="E1017" s="37" t="s">
        <v>229</v>
      </c>
      <c r="F1017" s="38" t="n">
        <v>46211</v>
      </c>
      <c r="G1017" s="37" t="n">
        <v>87</v>
      </c>
    </row>
    <row r="1018" customFormat="false" ht="15" hidden="false" customHeight="false" outlineLevel="0" collapsed="false">
      <c r="A1018" s="37" t="s">
        <v>710</v>
      </c>
      <c r="B1018" s="37" t="s">
        <v>237</v>
      </c>
      <c r="C1018" s="37" t="n">
        <v>365</v>
      </c>
      <c r="D1018" s="38" t="n">
        <v>46122</v>
      </c>
      <c r="E1018" s="37" t="s">
        <v>229</v>
      </c>
      <c r="F1018" s="38" t="n">
        <v>46091</v>
      </c>
      <c r="G1018" s="37" t="n">
        <v>71</v>
      </c>
    </row>
    <row r="1019" customFormat="false" ht="15" hidden="false" customHeight="false" outlineLevel="0" collapsed="false">
      <c r="A1019" s="37" t="s">
        <v>710</v>
      </c>
      <c r="B1019" s="37" t="s">
        <v>238</v>
      </c>
      <c r="C1019" s="37" t="n">
        <v>180</v>
      </c>
      <c r="D1019" s="38" t="n">
        <v>46258</v>
      </c>
      <c r="E1019" s="37" t="s">
        <v>229</v>
      </c>
      <c r="F1019" s="38" t="n">
        <v>46224</v>
      </c>
      <c r="G1019" s="37" t="n">
        <v>80</v>
      </c>
    </row>
    <row r="1020" customFormat="false" ht="15" hidden="false" customHeight="false" outlineLevel="0" collapsed="false">
      <c r="A1020" s="37" t="s">
        <v>710</v>
      </c>
      <c r="B1020" s="37" t="s">
        <v>239</v>
      </c>
      <c r="C1020" s="37" t="n">
        <v>730</v>
      </c>
      <c r="D1020" s="38" t="n">
        <v>46379</v>
      </c>
      <c r="E1020" s="37" t="s">
        <v>230</v>
      </c>
      <c r="F1020" s="38"/>
      <c r="G1020" s="37"/>
    </row>
    <row r="1021" customFormat="false" ht="15" hidden="false" customHeight="false" outlineLevel="0" collapsed="false">
      <c r="A1021" s="37" t="s">
        <v>710</v>
      </c>
      <c r="B1021" s="37" t="s">
        <v>240</v>
      </c>
      <c r="C1021" s="37" t="n">
        <v>365</v>
      </c>
      <c r="D1021" s="38" t="n">
        <v>46356</v>
      </c>
      <c r="E1021" s="37" t="s">
        <v>229</v>
      </c>
      <c r="F1021" s="38" t="n">
        <v>46337</v>
      </c>
      <c r="G1021" s="37" t="n">
        <v>98</v>
      </c>
    </row>
    <row r="1022" customFormat="false" ht="15" hidden="false" customHeight="false" outlineLevel="0" collapsed="false">
      <c r="A1022" s="37" t="s">
        <v>792</v>
      </c>
      <c r="B1022" s="37" t="s">
        <v>235</v>
      </c>
      <c r="C1022" s="37" t="n">
        <v>365</v>
      </c>
      <c r="D1022" s="38" t="n">
        <v>46348</v>
      </c>
      <c r="E1022" s="37" t="s">
        <v>229</v>
      </c>
      <c r="F1022" s="38" t="n">
        <v>46335</v>
      </c>
      <c r="G1022" s="37" t="n">
        <v>77</v>
      </c>
    </row>
    <row r="1023" customFormat="false" ht="15" hidden="false" customHeight="false" outlineLevel="0" collapsed="false">
      <c r="A1023" s="37" t="s">
        <v>792</v>
      </c>
      <c r="B1023" s="37" t="s">
        <v>236</v>
      </c>
      <c r="C1023" s="37" t="n">
        <v>365</v>
      </c>
      <c r="D1023" s="38" t="n">
        <v>46265</v>
      </c>
      <c r="E1023" s="37" t="s">
        <v>229</v>
      </c>
      <c r="F1023" s="38" t="n">
        <v>46230</v>
      </c>
      <c r="G1023" s="37" t="n">
        <v>88</v>
      </c>
    </row>
    <row r="1024" customFormat="false" ht="15" hidden="false" customHeight="false" outlineLevel="0" collapsed="false">
      <c r="A1024" s="37" t="s">
        <v>792</v>
      </c>
      <c r="B1024" s="37" t="s">
        <v>237</v>
      </c>
      <c r="C1024" s="37" t="n">
        <v>365</v>
      </c>
      <c r="D1024" s="38" t="n">
        <v>46125</v>
      </c>
      <c r="E1024" s="37" t="s">
        <v>232</v>
      </c>
      <c r="F1024" s="38"/>
      <c r="G1024" s="37"/>
    </row>
    <row r="1025" customFormat="false" ht="15" hidden="false" customHeight="false" outlineLevel="0" collapsed="false">
      <c r="A1025" s="37" t="s">
        <v>792</v>
      </c>
      <c r="B1025" s="37" t="s">
        <v>238</v>
      </c>
      <c r="C1025" s="37" t="n">
        <v>180</v>
      </c>
      <c r="D1025" s="38" t="n">
        <v>46265</v>
      </c>
      <c r="E1025" s="37" t="s">
        <v>229</v>
      </c>
      <c r="F1025" s="38" t="n">
        <v>46253</v>
      </c>
      <c r="G1025" s="37" t="n">
        <v>73</v>
      </c>
    </row>
    <row r="1026" customFormat="false" ht="15" hidden="false" customHeight="false" outlineLevel="0" collapsed="false">
      <c r="A1026" s="37" t="s">
        <v>792</v>
      </c>
      <c r="B1026" s="37" t="s">
        <v>239</v>
      </c>
      <c r="C1026" s="37" t="n">
        <v>730</v>
      </c>
      <c r="D1026" s="38" t="n">
        <v>46355</v>
      </c>
      <c r="E1026" s="37" t="s">
        <v>229</v>
      </c>
      <c r="F1026" s="38" t="n">
        <v>46354</v>
      </c>
      <c r="G1026" s="37" t="n">
        <v>77</v>
      </c>
    </row>
    <row r="1027" customFormat="false" ht="15" hidden="false" customHeight="false" outlineLevel="0" collapsed="false">
      <c r="A1027" s="37" t="s">
        <v>792</v>
      </c>
      <c r="B1027" s="37" t="s">
        <v>240</v>
      </c>
      <c r="C1027" s="37" t="n">
        <v>365</v>
      </c>
      <c r="D1027" s="38" t="n">
        <v>46335</v>
      </c>
      <c r="E1027" s="37" t="s">
        <v>229</v>
      </c>
      <c r="F1027" s="38" t="n">
        <v>46316</v>
      </c>
      <c r="G1027" s="37" t="n">
        <v>66</v>
      </c>
    </row>
    <row r="1028" customFormat="false" ht="15" hidden="false" customHeight="false" outlineLevel="0" collapsed="false">
      <c r="A1028" s="37" t="s">
        <v>567</v>
      </c>
      <c r="B1028" s="37" t="s">
        <v>235</v>
      </c>
      <c r="C1028" s="37" t="n">
        <v>365</v>
      </c>
      <c r="D1028" s="38" t="n">
        <v>46366</v>
      </c>
      <c r="E1028" s="37" t="s">
        <v>232</v>
      </c>
      <c r="F1028" s="38"/>
      <c r="G1028" s="37"/>
    </row>
    <row r="1029" customFormat="false" ht="15" hidden="false" customHeight="false" outlineLevel="0" collapsed="false">
      <c r="A1029" s="37" t="s">
        <v>567</v>
      </c>
      <c r="B1029" s="37" t="s">
        <v>236</v>
      </c>
      <c r="C1029" s="37" t="n">
        <v>365</v>
      </c>
      <c r="D1029" s="38" t="n">
        <v>46129</v>
      </c>
      <c r="E1029" s="37" t="s">
        <v>229</v>
      </c>
      <c r="F1029" s="38" t="n">
        <v>46110</v>
      </c>
      <c r="G1029" s="37" t="n">
        <v>71</v>
      </c>
    </row>
    <row r="1030" customFormat="false" ht="15" hidden="false" customHeight="false" outlineLevel="0" collapsed="false">
      <c r="A1030" s="37" t="s">
        <v>567</v>
      </c>
      <c r="B1030" s="37" t="s">
        <v>237</v>
      </c>
      <c r="C1030" s="37" t="n">
        <v>365</v>
      </c>
      <c r="D1030" s="38" t="n">
        <v>46252</v>
      </c>
      <c r="E1030" s="37" t="s">
        <v>229</v>
      </c>
      <c r="F1030" s="38" t="n">
        <v>46234</v>
      </c>
      <c r="G1030" s="37" t="n">
        <v>78</v>
      </c>
    </row>
    <row r="1031" customFormat="false" ht="15" hidden="false" customHeight="false" outlineLevel="0" collapsed="false">
      <c r="A1031" s="37" t="s">
        <v>567</v>
      </c>
      <c r="B1031" s="37" t="s">
        <v>238</v>
      </c>
      <c r="C1031" s="37" t="n">
        <v>180</v>
      </c>
      <c r="D1031" s="38" t="n">
        <v>46295</v>
      </c>
      <c r="E1031" s="37" t="s">
        <v>230</v>
      </c>
      <c r="F1031" s="38"/>
      <c r="G1031" s="37"/>
    </row>
    <row r="1032" customFormat="false" ht="15" hidden="false" customHeight="false" outlineLevel="0" collapsed="false">
      <c r="A1032" s="37" t="s">
        <v>567</v>
      </c>
      <c r="B1032" s="37" t="s">
        <v>239</v>
      </c>
      <c r="C1032" s="37" t="n">
        <v>730</v>
      </c>
      <c r="D1032" s="38" t="n">
        <v>46264</v>
      </c>
      <c r="E1032" s="37" t="s">
        <v>229</v>
      </c>
      <c r="F1032" s="38" t="n">
        <v>46234</v>
      </c>
      <c r="G1032" s="37" t="n">
        <v>65</v>
      </c>
    </row>
    <row r="1033" customFormat="false" ht="15" hidden="false" customHeight="false" outlineLevel="0" collapsed="false">
      <c r="A1033" s="37" t="s">
        <v>567</v>
      </c>
      <c r="B1033" s="37" t="s">
        <v>240</v>
      </c>
      <c r="C1033" s="37" t="n">
        <v>365</v>
      </c>
      <c r="D1033" s="38" t="n">
        <v>46360</v>
      </c>
      <c r="E1033" s="37" t="s">
        <v>229</v>
      </c>
      <c r="F1033" s="38" t="n">
        <v>46328</v>
      </c>
      <c r="G1033" s="37" t="n">
        <v>98</v>
      </c>
    </row>
    <row r="1034" customFormat="false" ht="15" hidden="false" customHeight="false" outlineLevel="0" collapsed="false">
      <c r="A1034" s="37" t="s">
        <v>795</v>
      </c>
      <c r="B1034" s="37" t="s">
        <v>235</v>
      </c>
      <c r="C1034" s="37" t="n">
        <v>365</v>
      </c>
      <c r="D1034" s="38" t="n">
        <v>46195</v>
      </c>
      <c r="E1034" s="37" t="s">
        <v>230</v>
      </c>
      <c r="F1034" s="38"/>
      <c r="G1034" s="37"/>
    </row>
    <row r="1035" customFormat="false" ht="15" hidden="false" customHeight="false" outlineLevel="0" collapsed="false">
      <c r="A1035" s="37" t="s">
        <v>795</v>
      </c>
      <c r="B1035" s="37" t="s">
        <v>236</v>
      </c>
      <c r="C1035" s="37" t="n">
        <v>365</v>
      </c>
      <c r="D1035" s="38" t="n">
        <v>46221</v>
      </c>
      <c r="E1035" s="37" t="s">
        <v>229</v>
      </c>
      <c r="F1035" s="38" t="n">
        <v>46198</v>
      </c>
      <c r="G1035" s="37" t="n">
        <v>89</v>
      </c>
    </row>
    <row r="1036" customFormat="false" ht="15" hidden="false" customHeight="false" outlineLevel="0" collapsed="false">
      <c r="A1036" s="37" t="s">
        <v>795</v>
      </c>
      <c r="B1036" s="37" t="s">
        <v>237</v>
      </c>
      <c r="C1036" s="37" t="n">
        <v>365</v>
      </c>
      <c r="D1036" s="38" t="n">
        <v>46363</v>
      </c>
      <c r="E1036" s="37" t="s">
        <v>229</v>
      </c>
      <c r="F1036" s="38" t="n">
        <v>46359</v>
      </c>
      <c r="G1036" s="37" t="n">
        <v>75</v>
      </c>
    </row>
    <row r="1037" customFormat="false" ht="15" hidden="false" customHeight="false" outlineLevel="0" collapsed="false">
      <c r="A1037" s="37" t="s">
        <v>795</v>
      </c>
      <c r="B1037" s="37" t="s">
        <v>238</v>
      </c>
      <c r="C1037" s="37" t="n">
        <v>180</v>
      </c>
      <c r="D1037" s="38" t="n">
        <v>46222</v>
      </c>
      <c r="E1037" s="37" t="s">
        <v>229</v>
      </c>
      <c r="F1037" s="38" t="n">
        <v>46208</v>
      </c>
      <c r="G1037" s="37" t="n">
        <v>64</v>
      </c>
    </row>
    <row r="1038" customFormat="false" ht="15" hidden="false" customHeight="false" outlineLevel="0" collapsed="false">
      <c r="A1038" s="37" t="s">
        <v>795</v>
      </c>
      <c r="B1038" s="37" t="s">
        <v>239</v>
      </c>
      <c r="C1038" s="37" t="n">
        <v>730</v>
      </c>
      <c r="D1038" s="38" t="n">
        <v>46242</v>
      </c>
      <c r="E1038" s="37" t="s">
        <v>229</v>
      </c>
      <c r="F1038" s="38" t="n">
        <v>46238</v>
      </c>
      <c r="G1038" s="37" t="n">
        <v>89</v>
      </c>
    </row>
    <row r="1039" customFormat="false" ht="15" hidden="false" customHeight="false" outlineLevel="0" collapsed="false">
      <c r="A1039" s="37" t="s">
        <v>795</v>
      </c>
      <c r="B1039" s="37" t="s">
        <v>240</v>
      </c>
      <c r="C1039" s="37" t="n">
        <v>365</v>
      </c>
      <c r="D1039" s="38" t="n">
        <v>46209</v>
      </c>
      <c r="E1039" s="37" t="s">
        <v>229</v>
      </c>
      <c r="F1039" s="38" t="n">
        <v>46202</v>
      </c>
      <c r="G1039" s="37" t="n">
        <v>96</v>
      </c>
    </row>
    <row r="1040" customFormat="false" ht="15" hidden="false" customHeight="false" outlineLevel="0" collapsed="false">
      <c r="A1040" s="37" t="s">
        <v>797</v>
      </c>
      <c r="B1040" s="37" t="s">
        <v>235</v>
      </c>
      <c r="C1040" s="37" t="n">
        <v>365</v>
      </c>
      <c r="D1040" s="38" t="n">
        <v>46136</v>
      </c>
      <c r="E1040" s="37" t="s">
        <v>232</v>
      </c>
      <c r="F1040" s="38"/>
      <c r="G1040" s="37"/>
    </row>
    <row r="1041" customFormat="false" ht="15" hidden="false" customHeight="false" outlineLevel="0" collapsed="false">
      <c r="A1041" s="37" t="s">
        <v>797</v>
      </c>
      <c r="B1041" s="37" t="s">
        <v>236</v>
      </c>
      <c r="C1041" s="37" t="n">
        <v>365</v>
      </c>
      <c r="D1041" s="38" t="n">
        <v>46366</v>
      </c>
      <c r="E1041" s="37" t="s">
        <v>229</v>
      </c>
      <c r="F1041" s="38" t="n">
        <v>46347</v>
      </c>
      <c r="G1041" s="37" t="n">
        <v>71</v>
      </c>
    </row>
    <row r="1042" customFormat="false" ht="15" hidden="false" customHeight="false" outlineLevel="0" collapsed="false">
      <c r="A1042" s="37" t="s">
        <v>797</v>
      </c>
      <c r="B1042" s="37" t="s">
        <v>237</v>
      </c>
      <c r="C1042" s="37" t="n">
        <v>365</v>
      </c>
      <c r="D1042" s="38" t="n">
        <v>46288</v>
      </c>
      <c r="E1042" s="37" t="s">
        <v>229</v>
      </c>
      <c r="F1042" s="38" t="n">
        <v>46251</v>
      </c>
      <c r="G1042" s="37" t="n">
        <v>84</v>
      </c>
    </row>
    <row r="1043" customFormat="false" ht="15" hidden="false" customHeight="false" outlineLevel="0" collapsed="false">
      <c r="A1043" s="37" t="s">
        <v>797</v>
      </c>
      <c r="B1043" s="37" t="s">
        <v>238</v>
      </c>
      <c r="C1043" s="37" t="n">
        <v>180</v>
      </c>
      <c r="D1043" s="38" t="n">
        <v>46376</v>
      </c>
      <c r="E1043" s="37" t="s">
        <v>229</v>
      </c>
      <c r="F1043" s="38" t="n">
        <v>46366</v>
      </c>
      <c r="G1043" s="37" t="n">
        <v>60</v>
      </c>
    </row>
    <row r="1044" customFormat="false" ht="15" hidden="false" customHeight="false" outlineLevel="0" collapsed="false">
      <c r="A1044" s="37" t="s">
        <v>797</v>
      </c>
      <c r="B1044" s="37" t="s">
        <v>239</v>
      </c>
      <c r="C1044" s="37" t="n">
        <v>730</v>
      </c>
      <c r="D1044" s="38" t="n">
        <v>46344</v>
      </c>
      <c r="E1044" s="37" t="s">
        <v>229</v>
      </c>
      <c r="F1044" s="38" t="n">
        <v>46333</v>
      </c>
      <c r="G1044" s="37" t="n">
        <v>61</v>
      </c>
    </row>
    <row r="1045" customFormat="false" ht="15" hidden="false" customHeight="false" outlineLevel="0" collapsed="false">
      <c r="A1045" s="37" t="s">
        <v>797</v>
      </c>
      <c r="B1045" s="37" t="s">
        <v>240</v>
      </c>
      <c r="C1045" s="37" t="n">
        <v>365</v>
      </c>
      <c r="D1045" s="38" t="n">
        <v>46121</v>
      </c>
      <c r="E1045" s="37" t="s">
        <v>229</v>
      </c>
      <c r="F1045" s="38" t="n">
        <v>46087</v>
      </c>
      <c r="G1045" s="37" t="n">
        <v>87</v>
      </c>
    </row>
    <row r="1046" customFormat="false" ht="15" hidden="false" customHeight="false" outlineLevel="0" collapsed="false">
      <c r="A1046" s="37" t="s">
        <v>799</v>
      </c>
      <c r="B1046" s="37" t="s">
        <v>235</v>
      </c>
      <c r="C1046" s="37" t="n">
        <v>365</v>
      </c>
      <c r="D1046" s="38" t="n">
        <v>46252</v>
      </c>
      <c r="E1046" s="37" t="s">
        <v>229</v>
      </c>
      <c r="F1046" s="38" t="n">
        <v>46223</v>
      </c>
      <c r="G1046" s="37" t="n">
        <v>72</v>
      </c>
    </row>
    <row r="1047" customFormat="false" ht="15" hidden="false" customHeight="false" outlineLevel="0" collapsed="false">
      <c r="A1047" s="37" t="s">
        <v>799</v>
      </c>
      <c r="B1047" s="37" t="s">
        <v>236</v>
      </c>
      <c r="C1047" s="37" t="n">
        <v>365</v>
      </c>
      <c r="D1047" s="38" t="n">
        <v>46232</v>
      </c>
      <c r="E1047" s="37" t="s">
        <v>229</v>
      </c>
      <c r="F1047" s="38" t="n">
        <v>46201</v>
      </c>
      <c r="G1047" s="37" t="n">
        <v>73</v>
      </c>
    </row>
    <row r="1048" customFormat="false" ht="15" hidden="false" customHeight="false" outlineLevel="0" collapsed="false">
      <c r="A1048" s="37" t="s">
        <v>799</v>
      </c>
      <c r="B1048" s="37" t="s">
        <v>237</v>
      </c>
      <c r="C1048" s="37" t="n">
        <v>365</v>
      </c>
      <c r="D1048" s="38" t="n">
        <v>46333</v>
      </c>
      <c r="E1048" s="37" t="s">
        <v>229</v>
      </c>
      <c r="F1048" s="38" t="n">
        <v>46329</v>
      </c>
      <c r="G1048" s="37" t="n">
        <v>98</v>
      </c>
    </row>
    <row r="1049" customFormat="false" ht="15" hidden="false" customHeight="false" outlineLevel="0" collapsed="false">
      <c r="A1049" s="37" t="s">
        <v>799</v>
      </c>
      <c r="B1049" s="37" t="s">
        <v>238</v>
      </c>
      <c r="C1049" s="37" t="n">
        <v>180</v>
      </c>
      <c r="D1049" s="38" t="n">
        <v>46186</v>
      </c>
      <c r="E1049" s="37" t="s">
        <v>229</v>
      </c>
      <c r="F1049" s="38" t="n">
        <v>46182</v>
      </c>
      <c r="G1049" s="37" t="n">
        <v>82</v>
      </c>
    </row>
    <row r="1050" customFormat="false" ht="15" hidden="false" customHeight="false" outlineLevel="0" collapsed="false">
      <c r="A1050" s="37" t="s">
        <v>799</v>
      </c>
      <c r="B1050" s="37" t="s">
        <v>239</v>
      </c>
      <c r="C1050" s="37" t="n">
        <v>730</v>
      </c>
      <c r="D1050" s="38" t="n">
        <v>46376</v>
      </c>
      <c r="E1050" s="37" t="s">
        <v>229</v>
      </c>
      <c r="F1050" s="38" t="n">
        <v>46347</v>
      </c>
      <c r="G1050" s="37" t="n">
        <v>68</v>
      </c>
    </row>
    <row r="1051" customFormat="false" ht="15" hidden="false" customHeight="false" outlineLevel="0" collapsed="false">
      <c r="A1051" s="37" t="s">
        <v>799</v>
      </c>
      <c r="B1051" s="37" t="s">
        <v>240</v>
      </c>
      <c r="C1051" s="37" t="n">
        <v>365</v>
      </c>
      <c r="D1051" s="38" t="n">
        <v>46183</v>
      </c>
      <c r="E1051" s="37" t="s">
        <v>229</v>
      </c>
      <c r="F1051" s="38" t="n">
        <v>46147</v>
      </c>
      <c r="G1051" s="37" t="n">
        <v>79</v>
      </c>
    </row>
    <row r="1052" customFormat="false" ht="15" hidden="false" customHeight="false" outlineLevel="0" collapsed="false">
      <c r="A1052" s="37" t="s">
        <v>805</v>
      </c>
      <c r="B1052" s="37" t="s">
        <v>235</v>
      </c>
      <c r="C1052" s="37" t="n">
        <v>365</v>
      </c>
      <c r="D1052" s="38" t="n">
        <v>46297</v>
      </c>
      <c r="E1052" s="37" t="s">
        <v>230</v>
      </c>
      <c r="F1052" s="38"/>
      <c r="G1052" s="37"/>
    </row>
    <row r="1053" customFormat="false" ht="15" hidden="false" customHeight="false" outlineLevel="0" collapsed="false">
      <c r="A1053" s="37" t="s">
        <v>805</v>
      </c>
      <c r="B1053" s="37" t="s">
        <v>236</v>
      </c>
      <c r="C1053" s="37" t="n">
        <v>365</v>
      </c>
      <c r="D1053" s="38" t="n">
        <v>46247</v>
      </c>
      <c r="E1053" s="37" t="s">
        <v>229</v>
      </c>
      <c r="F1053" s="38" t="n">
        <v>46230</v>
      </c>
      <c r="G1053" s="37" t="n">
        <v>77</v>
      </c>
    </row>
    <row r="1054" customFormat="false" ht="15" hidden="false" customHeight="false" outlineLevel="0" collapsed="false">
      <c r="A1054" s="37" t="s">
        <v>805</v>
      </c>
      <c r="B1054" s="37" t="s">
        <v>237</v>
      </c>
      <c r="C1054" s="37" t="n">
        <v>365</v>
      </c>
      <c r="D1054" s="38" t="n">
        <v>46320</v>
      </c>
      <c r="E1054" s="37" t="s">
        <v>232</v>
      </c>
      <c r="F1054" s="38"/>
      <c r="G1054" s="37"/>
    </row>
    <row r="1055" customFormat="false" ht="15" hidden="false" customHeight="false" outlineLevel="0" collapsed="false">
      <c r="A1055" s="37" t="s">
        <v>805</v>
      </c>
      <c r="B1055" s="37" t="s">
        <v>238</v>
      </c>
      <c r="C1055" s="37" t="n">
        <v>180</v>
      </c>
      <c r="D1055" s="38" t="n">
        <v>46148</v>
      </c>
      <c r="E1055" s="37" t="s">
        <v>229</v>
      </c>
      <c r="F1055" s="38" t="n">
        <v>46147</v>
      </c>
      <c r="G1055" s="37" t="n">
        <v>64</v>
      </c>
    </row>
    <row r="1056" customFormat="false" ht="15" hidden="false" customHeight="false" outlineLevel="0" collapsed="false">
      <c r="A1056" s="37" t="s">
        <v>805</v>
      </c>
      <c r="B1056" s="37" t="s">
        <v>239</v>
      </c>
      <c r="C1056" s="37" t="n">
        <v>730</v>
      </c>
      <c r="D1056" s="38" t="n">
        <v>46238</v>
      </c>
      <c r="E1056" s="37" t="s">
        <v>229</v>
      </c>
      <c r="F1056" s="38" t="n">
        <v>46225</v>
      </c>
      <c r="G1056" s="37" t="n">
        <v>81</v>
      </c>
    </row>
    <row r="1057" customFormat="false" ht="15" hidden="false" customHeight="false" outlineLevel="0" collapsed="false">
      <c r="A1057" s="37" t="s">
        <v>805</v>
      </c>
      <c r="B1057" s="37" t="s">
        <v>240</v>
      </c>
      <c r="C1057" s="37" t="n">
        <v>365</v>
      </c>
      <c r="D1057" s="38" t="n">
        <v>46193</v>
      </c>
      <c r="E1057" s="37" t="s">
        <v>229</v>
      </c>
      <c r="F1057" s="38" t="n">
        <v>46166</v>
      </c>
      <c r="G1057" s="37" t="n">
        <v>64</v>
      </c>
    </row>
    <row r="1058" customFormat="false" ht="15" hidden="false" customHeight="false" outlineLevel="0" collapsed="false">
      <c r="A1058" s="37" t="s">
        <v>806</v>
      </c>
      <c r="B1058" s="37" t="s">
        <v>235</v>
      </c>
      <c r="C1058" s="37" t="n">
        <v>365</v>
      </c>
      <c r="D1058" s="38" t="n">
        <v>46222</v>
      </c>
      <c r="E1058" s="37" t="s">
        <v>229</v>
      </c>
      <c r="F1058" s="38" t="n">
        <v>46210</v>
      </c>
      <c r="G1058" s="37" t="n">
        <v>93</v>
      </c>
    </row>
    <row r="1059" customFormat="false" ht="15" hidden="false" customHeight="false" outlineLevel="0" collapsed="false">
      <c r="A1059" s="37" t="s">
        <v>806</v>
      </c>
      <c r="B1059" s="37" t="s">
        <v>236</v>
      </c>
      <c r="C1059" s="37" t="n">
        <v>365</v>
      </c>
      <c r="D1059" s="38" t="n">
        <v>46157</v>
      </c>
      <c r="E1059" s="37" t="s">
        <v>230</v>
      </c>
      <c r="F1059" s="38"/>
      <c r="G1059" s="37"/>
    </row>
    <row r="1060" customFormat="false" ht="15" hidden="false" customHeight="false" outlineLevel="0" collapsed="false">
      <c r="A1060" s="37" t="s">
        <v>806</v>
      </c>
      <c r="B1060" s="37" t="s">
        <v>237</v>
      </c>
      <c r="C1060" s="37" t="n">
        <v>365</v>
      </c>
      <c r="D1060" s="38" t="n">
        <v>46286</v>
      </c>
      <c r="E1060" s="37" t="s">
        <v>231</v>
      </c>
      <c r="F1060" s="38"/>
      <c r="G1060" s="37"/>
    </row>
    <row r="1061" customFormat="false" ht="15" hidden="false" customHeight="false" outlineLevel="0" collapsed="false">
      <c r="A1061" s="37" t="s">
        <v>806</v>
      </c>
      <c r="B1061" s="37" t="s">
        <v>238</v>
      </c>
      <c r="C1061" s="37" t="n">
        <v>180</v>
      </c>
      <c r="D1061" s="38" t="n">
        <v>46245</v>
      </c>
      <c r="E1061" s="37" t="s">
        <v>229</v>
      </c>
      <c r="F1061" s="38" t="n">
        <v>46220</v>
      </c>
      <c r="G1061" s="37" t="n">
        <v>95</v>
      </c>
    </row>
    <row r="1062" customFormat="false" ht="15" hidden="false" customHeight="false" outlineLevel="0" collapsed="false">
      <c r="A1062" s="37" t="s">
        <v>806</v>
      </c>
      <c r="B1062" s="37" t="s">
        <v>239</v>
      </c>
      <c r="C1062" s="37" t="n">
        <v>730</v>
      </c>
      <c r="D1062" s="38" t="n">
        <v>46128</v>
      </c>
      <c r="E1062" s="37" t="s">
        <v>229</v>
      </c>
      <c r="F1062" s="38" t="n">
        <v>46122</v>
      </c>
      <c r="G1062" s="37" t="n">
        <v>77</v>
      </c>
    </row>
    <row r="1063" customFormat="false" ht="15" hidden="false" customHeight="false" outlineLevel="0" collapsed="false">
      <c r="A1063" s="37" t="s">
        <v>806</v>
      </c>
      <c r="B1063" s="37" t="s">
        <v>240</v>
      </c>
      <c r="C1063" s="37" t="n">
        <v>365</v>
      </c>
      <c r="D1063" s="38" t="n">
        <v>46113</v>
      </c>
      <c r="E1063" s="37" t="s">
        <v>231</v>
      </c>
      <c r="F1063" s="38"/>
      <c r="G1063" s="37"/>
    </row>
    <row r="1064" customFormat="false" ht="15" hidden="false" customHeight="false" outlineLevel="0" collapsed="false">
      <c r="A1064" s="37" t="s">
        <v>435</v>
      </c>
      <c r="B1064" s="37" t="s">
        <v>235</v>
      </c>
      <c r="C1064" s="37" t="n">
        <v>365</v>
      </c>
      <c r="D1064" s="38" t="n">
        <v>46305</v>
      </c>
      <c r="E1064" s="37" t="s">
        <v>229</v>
      </c>
      <c r="F1064" s="38" t="n">
        <v>46277</v>
      </c>
      <c r="G1064" s="37" t="n">
        <v>69</v>
      </c>
    </row>
    <row r="1065" customFormat="false" ht="15" hidden="false" customHeight="false" outlineLevel="0" collapsed="false">
      <c r="A1065" s="37" t="s">
        <v>435</v>
      </c>
      <c r="B1065" s="37" t="s">
        <v>236</v>
      </c>
      <c r="C1065" s="37" t="n">
        <v>365</v>
      </c>
      <c r="D1065" s="38" t="n">
        <v>46323</v>
      </c>
      <c r="E1065" s="37" t="s">
        <v>229</v>
      </c>
      <c r="F1065" s="38" t="n">
        <v>46315</v>
      </c>
      <c r="G1065" s="37" t="n">
        <v>91</v>
      </c>
    </row>
    <row r="1066" customFormat="false" ht="15" hidden="false" customHeight="false" outlineLevel="0" collapsed="false">
      <c r="A1066" s="37" t="s">
        <v>435</v>
      </c>
      <c r="B1066" s="37" t="s">
        <v>237</v>
      </c>
      <c r="C1066" s="37" t="n">
        <v>365</v>
      </c>
      <c r="D1066" s="38" t="n">
        <v>46117</v>
      </c>
      <c r="E1066" s="37" t="s">
        <v>229</v>
      </c>
      <c r="F1066" s="38" t="n">
        <v>46095</v>
      </c>
      <c r="G1066" s="37" t="n">
        <v>88</v>
      </c>
    </row>
    <row r="1067" customFormat="false" ht="15" hidden="false" customHeight="false" outlineLevel="0" collapsed="false">
      <c r="A1067" s="37" t="s">
        <v>435</v>
      </c>
      <c r="B1067" s="37" t="s">
        <v>238</v>
      </c>
      <c r="C1067" s="37" t="n">
        <v>180</v>
      </c>
      <c r="D1067" s="38" t="n">
        <v>46230</v>
      </c>
      <c r="E1067" s="37" t="s">
        <v>230</v>
      </c>
      <c r="F1067" s="38"/>
      <c r="G1067" s="37"/>
    </row>
    <row r="1068" customFormat="false" ht="15" hidden="false" customHeight="false" outlineLevel="0" collapsed="false">
      <c r="A1068" s="37" t="s">
        <v>435</v>
      </c>
      <c r="B1068" s="37" t="s">
        <v>239</v>
      </c>
      <c r="C1068" s="37" t="n">
        <v>730</v>
      </c>
      <c r="D1068" s="38" t="n">
        <v>46365</v>
      </c>
      <c r="E1068" s="37" t="s">
        <v>231</v>
      </c>
      <c r="F1068" s="38"/>
      <c r="G1068" s="37"/>
    </row>
    <row r="1069" customFormat="false" ht="15" hidden="false" customHeight="false" outlineLevel="0" collapsed="false">
      <c r="A1069" s="37" t="s">
        <v>435</v>
      </c>
      <c r="B1069" s="37" t="s">
        <v>240</v>
      </c>
      <c r="C1069" s="37" t="n">
        <v>365</v>
      </c>
      <c r="D1069" s="38" t="n">
        <v>46223</v>
      </c>
      <c r="E1069" s="37" t="s">
        <v>229</v>
      </c>
      <c r="F1069" s="38" t="n">
        <v>46198</v>
      </c>
      <c r="G1069" s="37" t="n">
        <v>86</v>
      </c>
    </row>
    <row r="1070" customFormat="false" ht="15" hidden="false" customHeight="false" outlineLevel="0" collapsed="false">
      <c r="A1070" s="37" t="s">
        <v>812</v>
      </c>
      <c r="B1070" s="37" t="s">
        <v>235</v>
      </c>
      <c r="C1070" s="37" t="n">
        <v>365</v>
      </c>
      <c r="D1070" s="38" t="n">
        <v>46383</v>
      </c>
      <c r="E1070" s="37" t="s">
        <v>232</v>
      </c>
      <c r="F1070" s="38"/>
      <c r="G1070" s="37"/>
    </row>
    <row r="1071" customFormat="false" ht="15" hidden="false" customHeight="false" outlineLevel="0" collapsed="false">
      <c r="A1071" s="37" t="s">
        <v>812</v>
      </c>
      <c r="B1071" s="37" t="s">
        <v>236</v>
      </c>
      <c r="C1071" s="37" t="n">
        <v>365</v>
      </c>
      <c r="D1071" s="38" t="n">
        <v>46364</v>
      </c>
      <c r="E1071" s="37" t="s">
        <v>229</v>
      </c>
      <c r="F1071" s="38" t="n">
        <v>46340</v>
      </c>
      <c r="G1071" s="37" t="n">
        <v>90</v>
      </c>
    </row>
    <row r="1072" customFormat="false" ht="15" hidden="false" customHeight="false" outlineLevel="0" collapsed="false">
      <c r="A1072" s="37" t="s">
        <v>812</v>
      </c>
      <c r="B1072" s="37" t="s">
        <v>237</v>
      </c>
      <c r="C1072" s="37" t="n">
        <v>365</v>
      </c>
      <c r="D1072" s="38" t="n">
        <v>46200</v>
      </c>
      <c r="E1072" s="37" t="s">
        <v>229</v>
      </c>
      <c r="F1072" s="38" t="n">
        <v>46180</v>
      </c>
      <c r="G1072" s="37" t="n">
        <v>80</v>
      </c>
    </row>
    <row r="1073" customFormat="false" ht="15" hidden="false" customHeight="false" outlineLevel="0" collapsed="false">
      <c r="A1073" s="37" t="s">
        <v>812</v>
      </c>
      <c r="B1073" s="37" t="s">
        <v>238</v>
      </c>
      <c r="C1073" s="37" t="n">
        <v>180</v>
      </c>
      <c r="D1073" s="38" t="n">
        <v>46261</v>
      </c>
      <c r="E1073" s="37" t="s">
        <v>229</v>
      </c>
      <c r="F1073" s="38" t="n">
        <v>46246</v>
      </c>
      <c r="G1073" s="37" t="n">
        <v>95</v>
      </c>
    </row>
    <row r="1074" customFormat="false" ht="15" hidden="false" customHeight="false" outlineLevel="0" collapsed="false">
      <c r="A1074" s="37" t="s">
        <v>812</v>
      </c>
      <c r="B1074" s="37" t="s">
        <v>239</v>
      </c>
      <c r="C1074" s="37" t="n">
        <v>730</v>
      </c>
      <c r="D1074" s="38" t="n">
        <v>46274</v>
      </c>
      <c r="E1074" s="37" t="s">
        <v>232</v>
      </c>
      <c r="F1074" s="38"/>
      <c r="G1074" s="37"/>
    </row>
    <row r="1075" customFormat="false" ht="15" hidden="false" customHeight="false" outlineLevel="0" collapsed="false">
      <c r="A1075" s="37" t="s">
        <v>812</v>
      </c>
      <c r="B1075" s="37" t="s">
        <v>240</v>
      </c>
      <c r="C1075" s="37" t="n">
        <v>365</v>
      </c>
      <c r="D1075" s="38" t="n">
        <v>46208</v>
      </c>
      <c r="E1075" s="37" t="s">
        <v>229</v>
      </c>
      <c r="F1075" s="38" t="n">
        <v>46201</v>
      </c>
      <c r="G1075" s="37" t="n">
        <v>64</v>
      </c>
    </row>
    <row r="1076" customFormat="false" ht="15" hidden="false" customHeight="false" outlineLevel="0" collapsed="false">
      <c r="A1076" s="37" t="s">
        <v>814</v>
      </c>
      <c r="B1076" s="37" t="s">
        <v>235</v>
      </c>
      <c r="C1076" s="37" t="n">
        <v>365</v>
      </c>
      <c r="D1076" s="38" t="n">
        <v>46242</v>
      </c>
      <c r="E1076" s="37" t="s">
        <v>229</v>
      </c>
      <c r="F1076" s="38" t="n">
        <v>46231</v>
      </c>
      <c r="G1076" s="37" t="n">
        <v>93</v>
      </c>
    </row>
    <row r="1077" customFormat="false" ht="15" hidden="false" customHeight="false" outlineLevel="0" collapsed="false">
      <c r="A1077" s="37" t="s">
        <v>814</v>
      </c>
      <c r="B1077" s="37" t="s">
        <v>236</v>
      </c>
      <c r="C1077" s="37" t="n">
        <v>365</v>
      </c>
      <c r="D1077" s="38" t="n">
        <v>46244</v>
      </c>
      <c r="E1077" s="37" t="s">
        <v>229</v>
      </c>
      <c r="F1077" s="38" t="n">
        <v>46236</v>
      </c>
      <c r="G1077" s="37" t="n">
        <v>77</v>
      </c>
    </row>
    <row r="1078" customFormat="false" ht="15" hidden="false" customHeight="false" outlineLevel="0" collapsed="false">
      <c r="A1078" s="37" t="s">
        <v>814</v>
      </c>
      <c r="B1078" s="37" t="s">
        <v>237</v>
      </c>
      <c r="C1078" s="37" t="n">
        <v>365</v>
      </c>
      <c r="D1078" s="38" t="n">
        <v>46308</v>
      </c>
      <c r="E1078" s="37" t="s">
        <v>229</v>
      </c>
      <c r="F1078" s="38" t="n">
        <v>46274</v>
      </c>
      <c r="G1078" s="37" t="n">
        <v>82</v>
      </c>
    </row>
    <row r="1079" customFormat="false" ht="15" hidden="false" customHeight="false" outlineLevel="0" collapsed="false">
      <c r="A1079" s="37" t="s">
        <v>814</v>
      </c>
      <c r="B1079" s="37" t="s">
        <v>238</v>
      </c>
      <c r="C1079" s="37" t="n">
        <v>180</v>
      </c>
      <c r="D1079" s="38" t="n">
        <v>46145</v>
      </c>
      <c r="E1079" s="37" t="s">
        <v>229</v>
      </c>
      <c r="F1079" s="38" t="n">
        <v>46144</v>
      </c>
      <c r="G1079" s="37" t="n">
        <v>86</v>
      </c>
    </row>
    <row r="1080" customFormat="false" ht="15" hidden="false" customHeight="false" outlineLevel="0" collapsed="false">
      <c r="A1080" s="37" t="s">
        <v>814</v>
      </c>
      <c r="B1080" s="37" t="s">
        <v>239</v>
      </c>
      <c r="C1080" s="37" t="n">
        <v>730</v>
      </c>
      <c r="D1080" s="38" t="n">
        <v>46344</v>
      </c>
      <c r="E1080" s="37" t="s">
        <v>229</v>
      </c>
      <c r="F1080" s="38" t="n">
        <v>46342</v>
      </c>
      <c r="G1080" s="37" t="n">
        <v>93</v>
      </c>
    </row>
    <row r="1081" customFormat="false" ht="15" hidden="false" customHeight="false" outlineLevel="0" collapsed="false">
      <c r="A1081" s="37" t="s">
        <v>814</v>
      </c>
      <c r="B1081" s="37" t="s">
        <v>240</v>
      </c>
      <c r="C1081" s="37" t="n">
        <v>365</v>
      </c>
      <c r="D1081" s="38" t="n">
        <v>46220</v>
      </c>
      <c r="E1081" s="37" t="s">
        <v>232</v>
      </c>
      <c r="F1081" s="38"/>
      <c r="G1081" s="37"/>
    </row>
    <row r="1082" customFormat="false" ht="15" hidden="false" customHeight="false" outlineLevel="0" collapsed="false">
      <c r="A1082" s="37" t="s">
        <v>815</v>
      </c>
      <c r="B1082" s="37" t="s">
        <v>235</v>
      </c>
      <c r="C1082" s="37" t="n">
        <v>365</v>
      </c>
      <c r="D1082" s="38" t="n">
        <v>46200</v>
      </c>
      <c r="E1082" s="37" t="s">
        <v>229</v>
      </c>
      <c r="F1082" s="38" t="n">
        <v>46176</v>
      </c>
      <c r="G1082" s="37" t="n">
        <v>64</v>
      </c>
    </row>
    <row r="1083" customFormat="false" ht="15" hidden="false" customHeight="false" outlineLevel="0" collapsed="false">
      <c r="A1083" s="37" t="s">
        <v>815</v>
      </c>
      <c r="B1083" s="37" t="s">
        <v>236</v>
      </c>
      <c r="C1083" s="37" t="n">
        <v>365</v>
      </c>
      <c r="D1083" s="38" t="n">
        <v>46369</v>
      </c>
      <c r="E1083" s="37" t="s">
        <v>229</v>
      </c>
      <c r="F1083" s="38" t="n">
        <v>46365</v>
      </c>
      <c r="G1083" s="37" t="n">
        <v>88</v>
      </c>
    </row>
    <row r="1084" customFormat="false" ht="15" hidden="false" customHeight="false" outlineLevel="0" collapsed="false">
      <c r="A1084" s="37" t="s">
        <v>815</v>
      </c>
      <c r="B1084" s="37" t="s">
        <v>237</v>
      </c>
      <c r="C1084" s="37" t="n">
        <v>365</v>
      </c>
      <c r="D1084" s="38" t="n">
        <v>46210</v>
      </c>
      <c r="E1084" s="37" t="s">
        <v>229</v>
      </c>
      <c r="F1084" s="38" t="n">
        <v>46174</v>
      </c>
      <c r="G1084" s="37" t="n">
        <v>74</v>
      </c>
    </row>
    <row r="1085" customFormat="false" ht="15" hidden="false" customHeight="false" outlineLevel="0" collapsed="false">
      <c r="A1085" s="37" t="s">
        <v>815</v>
      </c>
      <c r="B1085" s="37" t="s">
        <v>238</v>
      </c>
      <c r="C1085" s="37" t="n">
        <v>180</v>
      </c>
      <c r="D1085" s="38" t="n">
        <v>46223</v>
      </c>
      <c r="E1085" s="37" t="s">
        <v>229</v>
      </c>
      <c r="F1085" s="38" t="n">
        <v>46217</v>
      </c>
      <c r="G1085" s="37" t="n">
        <v>93</v>
      </c>
    </row>
    <row r="1086" customFormat="false" ht="15" hidden="false" customHeight="false" outlineLevel="0" collapsed="false">
      <c r="A1086" s="37" t="s">
        <v>815</v>
      </c>
      <c r="B1086" s="37" t="s">
        <v>239</v>
      </c>
      <c r="C1086" s="37" t="n">
        <v>730</v>
      </c>
      <c r="D1086" s="38" t="n">
        <v>46219</v>
      </c>
      <c r="E1086" s="37" t="s">
        <v>229</v>
      </c>
      <c r="F1086" s="38" t="n">
        <v>46208</v>
      </c>
      <c r="G1086" s="37" t="n">
        <v>93</v>
      </c>
    </row>
    <row r="1087" customFormat="false" ht="15" hidden="false" customHeight="false" outlineLevel="0" collapsed="false">
      <c r="A1087" s="37" t="s">
        <v>815</v>
      </c>
      <c r="B1087" s="37" t="s">
        <v>240</v>
      </c>
      <c r="C1087" s="37" t="n">
        <v>365</v>
      </c>
      <c r="D1087" s="38" t="n">
        <v>46238</v>
      </c>
      <c r="E1087" s="37" t="s">
        <v>229</v>
      </c>
      <c r="F1087" s="38" t="n">
        <v>46225</v>
      </c>
      <c r="G1087" s="37" t="n">
        <v>78</v>
      </c>
    </row>
    <row r="1088" customFormat="false" ht="15" hidden="false" customHeight="false" outlineLevel="0" collapsed="false">
      <c r="A1088" s="37" t="s">
        <v>816</v>
      </c>
      <c r="B1088" s="37" t="s">
        <v>235</v>
      </c>
      <c r="C1088" s="37" t="n">
        <v>365</v>
      </c>
      <c r="D1088" s="38" t="n">
        <v>46289</v>
      </c>
      <c r="E1088" s="37" t="s">
        <v>229</v>
      </c>
      <c r="F1088" s="38" t="n">
        <v>46276</v>
      </c>
      <c r="G1088" s="37" t="n">
        <v>60</v>
      </c>
    </row>
    <row r="1089" customFormat="false" ht="15" hidden="false" customHeight="false" outlineLevel="0" collapsed="false">
      <c r="A1089" s="37" t="s">
        <v>816</v>
      </c>
      <c r="B1089" s="37" t="s">
        <v>236</v>
      </c>
      <c r="C1089" s="37" t="n">
        <v>365</v>
      </c>
      <c r="D1089" s="38" t="n">
        <v>46323</v>
      </c>
      <c r="E1089" s="37" t="s">
        <v>229</v>
      </c>
      <c r="F1089" s="38" t="n">
        <v>46301</v>
      </c>
      <c r="G1089" s="37" t="n">
        <v>75</v>
      </c>
    </row>
    <row r="1090" customFormat="false" ht="15" hidden="false" customHeight="false" outlineLevel="0" collapsed="false">
      <c r="A1090" s="37" t="s">
        <v>816</v>
      </c>
      <c r="B1090" s="37" t="s">
        <v>237</v>
      </c>
      <c r="C1090" s="37" t="n">
        <v>365</v>
      </c>
      <c r="D1090" s="38" t="n">
        <v>46107</v>
      </c>
      <c r="E1090" s="37" t="s">
        <v>229</v>
      </c>
      <c r="F1090" s="38" t="n">
        <v>46082</v>
      </c>
      <c r="G1090" s="37" t="n">
        <v>84</v>
      </c>
    </row>
    <row r="1091" customFormat="false" ht="15" hidden="false" customHeight="false" outlineLevel="0" collapsed="false">
      <c r="A1091" s="37" t="s">
        <v>816</v>
      </c>
      <c r="B1091" s="37" t="s">
        <v>238</v>
      </c>
      <c r="C1091" s="37" t="n">
        <v>180</v>
      </c>
      <c r="D1091" s="38" t="n">
        <v>46234</v>
      </c>
      <c r="E1091" s="37" t="s">
        <v>229</v>
      </c>
      <c r="F1091" s="38" t="n">
        <v>46214</v>
      </c>
      <c r="G1091" s="37" t="n">
        <v>78</v>
      </c>
    </row>
    <row r="1092" customFormat="false" ht="15" hidden="false" customHeight="false" outlineLevel="0" collapsed="false">
      <c r="A1092" s="37" t="s">
        <v>816</v>
      </c>
      <c r="B1092" s="37" t="s">
        <v>239</v>
      </c>
      <c r="C1092" s="37" t="n">
        <v>730</v>
      </c>
      <c r="D1092" s="38" t="n">
        <v>46342</v>
      </c>
      <c r="E1092" s="37" t="s">
        <v>229</v>
      </c>
      <c r="F1092" s="38" t="n">
        <v>46324</v>
      </c>
      <c r="G1092" s="37" t="n">
        <v>74</v>
      </c>
    </row>
    <row r="1093" customFormat="false" ht="15" hidden="false" customHeight="false" outlineLevel="0" collapsed="false">
      <c r="A1093" s="37" t="s">
        <v>816</v>
      </c>
      <c r="B1093" s="37" t="s">
        <v>240</v>
      </c>
      <c r="C1093" s="37" t="n">
        <v>365</v>
      </c>
      <c r="D1093" s="38" t="n">
        <v>46347</v>
      </c>
      <c r="E1093" s="37" t="s">
        <v>229</v>
      </c>
      <c r="F1093" s="38" t="n">
        <v>46323</v>
      </c>
      <c r="G1093" s="37" t="n">
        <v>88</v>
      </c>
    </row>
    <row r="1094" customFormat="false" ht="15" hidden="false" customHeight="false" outlineLevel="0" collapsed="false">
      <c r="A1094" s="37" t="s">
        <v>817</v>
      </c>
      <c r="B1094" s="37" t="s">
        <v>235</v>
      </c>
      <c r="C1094" s="37" t="n">
        <v>365</v>
      </c>
      <c r="D1094" s="38" t="n">
        <v>46168</v>
      </c>
      <c r="E1094" s="37" t="s">
        <v>229</v>
      </c>
      <c r="F1094" s="38" t="n">
        <v>46165</v>
      </c>
      <c r="G1094" s="37" t="n">
        <v>69</v>
      </c>
    </row>
    <row r="1095" customFormat="false" ht="15" hidden="false" customHeight="false" outlineLevel="0" collapsed="false">
      <c r="A1095" s="37" t="s">
        <v>817</v>
      </c>
      <c r="B1095" s="37" t="s">
        <v>236</v>
      </c>
      <c r="C1095" s="37" t="n">
        <v>365</v>
      </c>
      <c r="D1095" s="38" t="n">
        <v>46174</v>
      </c>
      <c r="E1095" s="37" t="s">
        <v>229</v>
      </c>
      <c r="F1095" s="38" t="n">
        <v>46147</v>
      </c>
      <c r="G1095" s="37" t="n">
        <v>85</v>
      </c>
    </row>
    <row r="1096" customFormat="false" ht="15" hidden="false" customHeight="false" outlineLevel="0" collapsed="false">
      <c r="A1096" s="37" t="s">
        <v>817</v>
      </c>
      <c r="B1096" s="37" t="s">
        <v>237</v>
      </c>
      <c r="C1096" s="37" t="n">
        <v>365</v>
      </c>
      <c r="D1096" s="38" t="n">
        <v>46236</v>
      </c>
      <c r="E1096" s="37" t="s">
        <v>229</v>
      </c>
      <c r="F1096" s="38" t="n">
        <v>46232</v>
      </c>
      <c r="G1096" s="37" t="n">
        <v>89</v>
      </c>
    </row>
    <row r="1097" customFormat="false" ht="15" hidden="false" customHeight="false" outlineLevel="0" collapsed="false">
      <c r="A1097" s="37" t="s">
        <v>817</v>
      </c>
      <c r="B1097" s="37" t="s">
        <v>238</v>
      </c>
      <c r="C1097" s="37" t="n">
        <v>180</v>
      </c>
      <c r="D1097" s="38" t="n">
        <v>46313</v>
      </c>
      <c r="E1097" s="37" t="s">
        <v>229</v>
      </c>
      <c r="F1097" s="38" t="n">
        <v>46308</v>
      </c>
      <c r="G1097" s="37" t="n">
        <v>89</v>
      </c>
    </row>
    <row r="1098" customFormat="false" ht="15" hidden="false" customHeight="false" outlineLevel="0" collapsed="false">
      <c r="A1098" s="37" t="s">
        <v>817</v>
      </c>
      <c r="B1098" s="37" t="s">
        <v>239</v>
      </c>
      <c r="C1098" s="37" t="n">
        <v>730</v>
      </c>
      <c r="D1098" s="38" t="n">
        <v>46107</v>
      </c>
      <c r="E1098" s="37" t="s">
        <v>229</v>
      </c>
      <c r="F1098" s="38" t="n">
        <v>46092</v>
      </c>
      <c r="G1098" s="37" t="n">
        <v>80</v>
      </c>
    </row>
    <row r="1099" customFormat="false" ht="15" hidden="false" customHeight="false" outlineLevel="0" collapsed="false">
      <c r="A1099" s="37" t="s">
        <v>817</v>
      </c>
      <c r="B1099" s="37" t="s">
        <v>240</v>
      </c>
      <c r="C1099" s="37" t="n">
        <v>365</v>
      </c>
      <c r="D1099" s="38" t="n">
        <v>46272</v>
      </c>
      <c r="E1099" s="37" t="s">
        <v>229</v>
      </c>
      <c r="F1099" s="38" t="n">
        <v>46234</v>
      </c>
      <c r="G1099" s="37" t="n">
        <v>97</v>
      </c>
    </row>
    <row r="1100" customFormat="false" ht="15" hidden="false" customHeight="false" outlineLevel="0" collapsed="false">
      <c r="A1100" s="37" t="s">
        <v>818</v>
      </c>
      <c r="B1100" s="37" t="s">
        <v>235</v>
      </c>
      <c r="C1100" s="37" t="n">
        <v>365</v>
      </c>
      <c r="D1100" s="38" t="n">
        <v>46204</v>
      </c>
      <c r="E1100" s="37" t="s">
        <v>229</v>
      </c>
      <c r="F1100" s="38" t="n">
        <v>46189</v>
      </c>
      <c r="G1100" s="37" t="n">
        <v>67</v>
      </c>
    </row>
    <row r="1101" customFormat="false" ht="15" hidden="false" customHeight="false" outlineLevel="0" collapsed="false">
      <c r="A1101" s="37" t="s">
        <v>818</v>
      </c>
      <c r="B1101" s="37" t="s">
        <v>236</v>
      </c>
      <c r="C1101" s="37" t="n">
        <v>365</v>
      </c>
      <c r="D1101" s="38" t="n">
        <v>46216</v>
      </c>
      <c r="E1101" s="37" t="s">
        <v>229</v>
      </c>
      <c r="F1101" s="38" t="n">
        <v>46199</v>
      </c>
      <c r="G1101" s="37" t="n">
        <v>96</v>
      </c>
    </row>
    <row r="1102" customFormat="false" ht="15" hidden="false" customHeight="false" outlineLevel="0" collapsed="false">
      <c r="A1102" s="37" t="s">
        <v>818</v>
      </c>
      <c r="B1102" s="37" t="s">
        <v>237</v>
      </c>
      <c r="C1102" s="37" t="n">
        <v>365</v>
      </c>
      <c r="D1102" s="38" t="n">
        <v>46123</v>
      </c>
      <c r="E1102" s="37" t="s">
        <v>229</v>
      </c>
      <c r="F1102" s="38" t="n">
        <v>46098</v>
      </c>
      <c r="G1102" s="37" t="n">
        <v>94</v>
      </c>
    </row>
    <row r="1103" customFormat="false" ht="15" hidden="false" customHeight="false" outlineLevel="0" collapsed="false">
      <c r="A1103" s="37" t="s">
        <v>818</v>
      </c>
      <c r="B1103" s="37" t="s">
        <v>238</v>
      </c>
      <c r="C1103" s="37" t="n">
        <v>180</v>
      </c>
      <c r="D1103" s="38" t="n">
        <v>46107</v>
      </c>
      <c r="E1103" s="37" t="s">
        <v>229</v>
      </c>
      <c r="F1103" s="38" t="n">
        <v>46103</v>
      </c>
      <c r="G1103" s="37" t="n">
        <v>87</v>
      </c>
    </row>
    <row r="1104" customFormat="false" ht="15" hidden="false" customHeight="false" outlineLevel="0" collapsed="false">
      <c r="A1104" s="37" t="s">
        <v>818</v>
      </c>
      <c r="B1104" s="37" t="s">
        <v>239</v>
      </c>
      <c r="C1104" s="37" t="n">
        <v>730</v>
      </c>
      <c r="D1104" s="38" t="n">
        <v>46243</v>
      </c>
      <c r="E1104" s="37" t="s">
        <v>229</v>
      </c>
      <c r="F1104" s="38" t="n">
        <v>46208</v>
      </c>
      <c r="G1104" s="37" t="n">
        <v>85</v>
      </c>
    </row>
    <row r="1105" customFormat="false" ht="15" hidden="false" customHeight="false" outlineLevel="0" collapsed="false">
      <c r="A1105" s="37" t="s">
        <v>818</v>
      </c>
      <c r="B1105" s="37" t="s">
        <v>240</v>
      </c>
      <c r="C1105" s="37" t="n">
        <v>365</v>
      </c>
      <c r="D1105" s="38" t="n">
        <v>46121</v>
      </c>
      <c r="E1105" s="37" t="s">
        <v>229</v>
      </c>
      <c r="F1105" s="38" t="n">
        <v>46090</v>
      </c>
      <c r="G1105" s="37" t="n">
        <v>83</v>
      </c>
    </row>
    <row r="1106" customFormat="false" ht="15" hidden="false" customHeight="false" outlineLevel="0" collapsed="false">
      <c r="A1106" s="37" t="s">
        <v>819</v>
      </c>
      <c r="B1106" s="37" t="s">
        <v>235</v>
      </c>
      <c r="C1106" s="37" t="n">
        <v>365</v>
      </c>
      <c r="D1106" s="38" t="n">
        <v>46297</v>
      </c>
      <c r="E1106" s="37" t="s">
        <v>230</v>
      </c>
      <c r="F1106" s="38"/>
      <c r="G1106" s="37"/>
    </row>
    <row r="1107" customFormat="false" ht="15" hidden="false" customHeight="false" outlineLevel="0" collapsed="false">
      <c r="A1107" s="37" t="s">
        <v>819</v>
      </c>
      <c r="B1107" s="37" t="s">
        <v>236</v>
      </c>
      <c r="C1107" s="37" t="n">
        <v>365</v>
      </c>
      <c r="D1107" s="38" t="n">
        <v>46154</v>
      </c>
      <c r="E1107" s="37" t="s">
        <v>229</v>
      </c>
      <c r="F1107" s="38" t="n">
        <v>46116</v>
      </c>
      <c r="G1107" s="37" t="n">
        <v>91</v>
      </c>
    </row>
    <row r="1108" customFormat="false" ht="15" hidden="false" customHeight="false" outlineLevel="0" collapsed="false">
      <c r="A1108" s="37" t="s">
        <v>819</v>
      </c>
      <c r="B1108" s="37" t="s">
        <v>237</v>
      </c>
      <c r="C1108" s="37" t="n">
        <v>365</v>
      </c>
      <c r="D1108" s="38" t="n">
        <v>46250</v>
      </c>
      <c r="E1108" s="37" t="s">
        <v>229</v>
      </c>
      <c r="F1108" s="38" t="n">
        <v>46226</v>
      </c>
      <c r="G1108" s="37" t="n">
        <v>77</v>
      </c>
    </row>
    <row r="1109" customFormat="false" ht="15" hidden="false" customHeight="false" outlineLevel="0" collapsed="false">
      <c r="A1109" s="37" t="s">
        <v>819</v>
      </c>
      <c r="B1109" s="37" t="s">
        <v>238</v>
      </c>
      <c r="C1109" s="37" t="n">
        <v>180</v>
      </c>
      <c r="D1109" s="38" t="n">
        <v>46218</v>
      </c>
      <c r="E1109" s="37" t="s">
        <v>229</v>
      </c>
      <c r="F1109" s="38" t="n">
        <v>46185</v>
      </c>
      <c r="G1109" s="37" t="n">
        <v>92</v>
      </c>
    </row>
    <row r="1110" customFormat="false" ht="15" hidden="false" customHeight="false" outlineLevel="0" collapsed="false">
      <c r="A1110" s="37" t="s">
        <v>819</v>
      </c>
      <c r="B1110" s="37" t="s">
        <v>239</v>
      </c>
      <c r="C1110" s="37" t="n">
        <v>730</v>
      </c>
      <c r="D1110" s="38" t="n">
        <v>46167</v>
      </c>
      <c r="E1110" s="37" t="s">
        <v>232</v>
      </c>
      <c r="F1110" s="38"/>
      <c r="G1110" s="37"/>
    </row>
    <row r="1111" customFormat="false" ht="15" hidden="false" customHeight="false" outlineLevel="0" collapsed="false">
      <c r="A1111" s="37" t="s">
        <v>819</v>
      </c>
      <c r="B1111" s="37" t="s">
        <v>240</v>
      </c>
      <c r="C1111" s="37" t="n">
        <v>365</v>
      </c>
      <c r="D1111" s="38" t="n">
        <v>46332</v>
      </c>
      <c r="E1111" s="37" t="s">
        <v>229</v>
      </c>
      <c r="F1111" s="38" t="n">
        <v>46302</v>
      </c>
      <c r="G1111" s="37" t="n">
        <v>84</v>
      </c>
    </row>
    <row r="1112" customFormat="false" ht="15" hidden="false" customHeight="false" outlineLevel="0" collapsed="false">
      <c r="A1112" s="37" t="s">
        <v>820</v>
      </c>
      <c r="B1112" s="37" t="s">
        <v>235</v>
      </c>
      <c r="C1112" s="37" t="n">
        <v>365</v>
      </c>
      <c r="D1112" s="38" t="n">
        <v>46235</v>
      </c>
      <c r="E1112" s="37" t="s">
        <v>229</v>
      </c>
      <c r="F1112" s="38" t="n">
        <v>46209</v>
      </c>
      <c r="G1112" s="37" t="n">
        <v>61</v>
      </c>
    </row>
    <row r="1113" customFormat="false" ht="15" hidden="false" customHeight="false" outlineLevel="0" collapsed="false">
      <c r="A1113" s="37" t="s">
        <v>820</v>
      </c>
      <c r="B1113" s="37" t="s">
        <v>236</v>
      </c>
      <c r="C1113" s="37" t="n">
        <v>365</v>
      </c>
      <c r="D1113" s="38" t="n">
        <v>46376</v>
      </c>
      <c r="E1113" s="37" t="s">
        <v>229</v>
      </c>
      <c r="F1113" s="38" t="n">
        <v>46354</v>
      </c>
      <c r="G1113" s="37" t="n">
        <v>72</v>
      </c>
    </row>
    <row r="1114" customFormat="false" ht="15" hidden="false" customHeight="false" outlineLevel="0" collapsed="false">
      <c r="A1114" s="37" t="s">
        <v>820</v>
      </c>
      <c r="B1114" s="37" t="s">
        <v>237</v>
      </c>
      <c r="C1114" s="37" t="n">
        <v>365</v>
      </c>
      <c r="D1114" s="38" t="n">
        <v>46188</v>
      </c>
      <c r="E1114" s="37" t="s">
        <v>230</v>
      </c>
      <c r="F1114" s="38"/>
      <c r="G1114" s="37"/>
    </row>
    <row r="1115" customFormat="false" ht="15" hidden="false" customHeight="false" outlineLevel="0" collapsed="false">
      <c r="A1115" s="37" t="s">
        <v>820</v>
      </c>
      <c r="B1115" s="37" t="s">
        <v>238</v>
      </c>
      <c r="C1115" s="37" t="n">
        <v>180</v>
      </c>
      <c r="D1115" s="38" t="n">
        <v>46347</v>
      </c>
      <c r="E1115" s="37" t="s">
        <v>229</v>
      </c>
      <c r="F1115" s="38" t="n">
        <v>46310</v>
      </c>
      <c r="G1115" s="37" t="n">
        <v>98</v>
      </c>
    </row>
    <row r="1116" customFormat="false" ht="15" hidden="false" customHeight="false" outlineLevel="0" collapsed="false">
      <c r="A1116" s="37" t="s">
        <v>820</v>
      </c>
      <c r="B1116" s="37" t="s">
        <v>239</v>
      </c>
      <c r="C1116" s="37" t="n">
        <v>730</v>
      </c>
      <c r="D1116" s="38" t="n">
        <v>46243</v>
      </c>
      <c r="E1116" s="37" t="s">
        <v>232</v>
      </c>
      <c r="F1116" s="38"/>
      <c r="G1116" s="37"/>
    </row>
    <row r="1117" customFormat="false" ht="15" hidden="false" customHeight="false" outlineLevel="0" collapsed="false">
      <c r="A1117" s="37" t="s">
        <v>820</v>
      </c>
      <c r="B1117" s="37" t="s">
        <v>240</v>
      </c>
      <c r="C1117" s="37" t="n">
        <v>365</v>
      </c>
      <c r="D1117" s="38" t="n">
        <v>46329</v>
      </c>
      <c r="E1117" s="37" t="s">
        <v>232</v>
      </c>
      <c r="F1117" s="38"/>
      <c r="G1117" s="37"/>
    </row>
    <row r="1118" customFormat="false" ht="15" hidden="false" customHeight="false" outlineLevel="0" collapsed="false">
      <c r="A1118" s="37" t="s">
        <v>822</v>
      </c>
      <c r="B1118" s="37" t="s">
        <v>235</v>
      </c>
      <c r="C1118" s="37" t="n">
        <v>365</v>
      </c>
      <c r="D1118" s="38" t="n">
        <v>46103</v>
      </c>
      <c r="E1118" s="37" t="s">
        <v>229</v>
      </c>
      <c r="F1118" s="38" t="n">
        <v>46093</v>
      </c>
      <c r="G1118" s="37" t="n">
        <v>64</v>
      </c>
    </row>
    <row r="1119" customFormat="false" ht="15" hidden="false" customHeight="false" outlineLevel="0" collapsed="false">
      <c r="A1119" s="37" t="s">
        <v>822</v>
      </c>
      <c r="B1119" s="37" t="s">
        <v>236</v>
      </c>
      <c r="C1119" s="37" t="n">
        <v>365</v>
      </c>
      <c r="D1119" s="38" t="n">
        <v>46256</v>
      </c>
      <c r="E1119" s="37" t="s">
        <v>229</v>
      </c>
      <c r="F1119" s="38" t="n">
        <v>46236</v>
      </c>
      <c r="G1119" s="37" t="n">
        <v>80</v>
      </c>
    </row>
    <row r="1120" customFormat="false" ht="15" hidden="false" customHeight="false" outlineLevel="0" collapsed="false">
      <c r="A1120" s="37" t="s">
        <v>822</v>
      </c>
      <c r="B1120" s="37" t="s">
        <v>237</v>
      </c>
      <c r="C1120" s="37" t="n">
        <v>365</v>
      </c>
      <c r="D1120" s="38" t="n">
        <v>46135</v>
      </c>
      <c r="E1120" s="37" t="s">
        <v>230</v>
      </c>
      <c r="F1120" s="38"/>
      <c r="G1120" s="37"/>
    </row>
    <row r="1121" customFormat="false" ht="15" hidden="false" customHeight="false" outlineLevel="0" collapsed="false">
      <c r="A1121" s="37" t="s">
        <v>822</v>
      </c>
      <c r="B1121" s="37" t="s">
        <v>238</v>
      </c>
      <c r="C1121" s="37" t="n">
        <v>180</v>
      </c>
      <c r="D1121" s="38" t="n">
        <v>46259</v>
      </c>
      <c r="E1121" s="37" t="s">
        <v>232</v>
      </c>
      <c r="F1121" s="38"/>
      <c r="G1121" s="37"/>
    </row>
    <row r="1122" customFormat="false" ht="15" hidden="false" customHeight="false" outlineLevel="0" collapsed="false">
      <c r="A1122" s="37" t="s">
        <v>822</v>
      </c>
      <c r="B1122" s="37" t="s">
        <v>239</v>
      </c>
      <c r="C1122" s="37" t="n">
        <v>730</v>
      </c>
      <c r="D1122" s="38" t="n">
        <v>46224</v>
      </c>
      <c r="E1122" s="37" t="s">
        <v>229</v>
      </c>
      <c r="F1122" s="38" t="n">
        <v>46196</v>
      </c>
      <c r="G1122" s="37" t="n">
        <v>93</v>
      </c>
    </row>
    <row r="1123" customFormat="false" ht="15" hidden="false" customHeight="false" outlineLevel="0" collapsed="false">
      <c r="A1123" s="37" t="s">
        <v>822</v>
      </c>
      <c r="B1123" s="37" t="s">
        <v>240</v>
      </c>
      <c r="C1123" s="37" t="n">
        <v>365</v>
      </c>
      <c r="D1123" s="38" t="n">
        <v>46337</v>
      </c>
      <c r="E1123" s="37" t="s">
        <v>232</v>
      </c>
      <c r="F1123" s="38"/>
      <c r="G1123" s="37"/>
    </row>
    <row r="1124" customFormat="false" ht="15" hidden="false" customHeight="false" outlineLevel="0" collapsed="false">
      <c r="A1124" s="37" t="s">
        <v>824</v>
      </c>
      <c r="B1124" s="37" t="s">
        <v>235</v>
      </c>
      <c r="C1124" s="37" t="n">
        <v>365</v>
      </c>
      <c r="D1124" s="38" t="n">
        <v>46319</v>
      </c>
      <c r="E1124" s="37" t="s">
        <v>229</v>
      </c>
      <c r="F1124" s="38" t="n">
        <v>46281</v>
      </c>
      <c r="G1124" s="37" t="n">
        <v>83</v>
      </c>
    </row>
    <row r="1125" customFormat="false" ht="15" hidden="false" customHeight="false" outlineLevel="0" collapsed="false">
      <c r="A1125" s="37" t="s">
        <v>824</v>
      </c>
      <c r="B1125" s="37" t="s">
        <v>236</v>
      </c>
      <c r="C1125" s="37" t="n">
        <v>365</v>
      </c>
      <c r="D1125" s="38" t="n">
        <v>46129</v>
      </c>
      <c r="E1125" s="37" t="s">
        <v>232</v>
      </c>
      <c r="F1125" s="38"/>
      <c r="G1125" s="37"/>
    </row>
    <row r="1126" customFormat="false" ht="15" hidden="false" customHeight="false" outlineLevel="0" collapsed="false">
      <c r="A1126" s="37" t="s">
        <v>824</v>
      </c>
      <c r="B1126" s="37" t="s">
        <v>237</v>
      </c>
      <c r="C1126" s="37" t="n">
        <v>365</v>
      </c>
      <c r="D1126" s="38" t="n">
        <v>46182</v>
      </c>
      <c r="E1126" s="37" t="s">
        <v>229</v>
      </c>
      <c r="F1126" s="38" t="n">
        <v>46181</v>
      </c>
      <c r="G1126" s="37" t="n">
        <v>96</v>
      </c>
    </row>
    <row r="1127" customFormat="false" ht="15" hidden="false" customHeight="false" outlineLevel="0" collapsed="false">
      <c r="A1127" s="37" t="s">
        <v>824</v>
      </c>
      <c r="B1127" s="37" t="s">
        <v>238</v>
      </c>
      <c r="C1127" s="37" t="n">
        <v>180</v>
      </c>
      <c r="D1127" s="38" t="n">
        <v>46183</v>
      </c>
      <c r="E1127" s="37" t="s">
        <v>229</v>
      </c>
      <c r="F1127" s="38" t="n">
        <v>46182</v>
      </c>
      <c r="G1127" s="37" t="n">
        <v>64</v>
      </c>
    </row>
    <row r="1128" customFormat="false" ht="15" hidden="false" customHeight="false" outlineLevel="0" collapsed="false">
      <c r="A1128" s="37" t="s">
        <v>824</v>
      </c>
      <c r="B1128" s="37" t="s">
        <v>239</v>
      </c>
      <c r="C1128" s="37" t="n">
        <v>730</v>
      </c>
      <c r="D1128" s="38" t="n">
        <v>46185</v>
      </c>
      <c r="E1128" s="37" t="s">
        <v>229</v>
      </c>
      <c r="F1128" s="38" t="n">
        <v>46171</v>
      </c>
      <c r="G1128" s="37" t="n">
        <v>93</v>
      </c>
    </row>
    <row r="1129" customFormat="false" ht="15" hidden="false" customHeight="false" outlineLevel="0" collapsed="false">
      <c r="A1129" s="37" t="s">
        <v>824</v>
      </c>
      <c r="B1129" s="37" t="s">
        <v>240</v>
      </c>
      <c r="C1129" s="37" t="n">
        <v>365</v>
      </c>
      <c r="D1129" s="38" t="n">
        <v>46291</v>
      </c>
      <c r="E1129" s="37" t="s">
        <v>229</v>
      </c>
      <c r="F1129" s="38" t="n">
        <v>46288</v>
      </c>
      <c r="G1129" s="37" t="n">
        <v>79</v>
      </c>
    </row>
    <row r="1130" customFormat="false" ht="15" hidden="false" customHeight="false" outlineLevel="0" collapsed="false">
      <c r="A1130" s="37" t="s">
        <v>757</v>
      </c>
      <c r="B1130" s="37" t="s">
        <v>235</v>
      </c>
      <c r="C1130" s="37" t="n">
        <v>365</v>
      </c>
      <c r="D1130" s="38" t="n">
        <v>46178</v>
      </c>
      <c r="E1130" s="37" t="s">
        <v>229</v>
      </c>
      <c r="F1130" s="38" t="n">
        <v>46155</v>
      </c>
      <c r="G1130" s="37" t="n">
        <v>83</v>
      </c>
    </row>
    <row r="1131" customFormat="false" ht="15" hidden="false" customHeight="false" outlineLevel="0" collapsed="false">
      <c r="A1131" s="37" t="s">
        <v>757</v>
      </c>
      <c r="B1131" s="37" t="s">
        <v>236</v>
      </c>
      <c r="C1131" s="37" t="n">
        <v>365</v>
      </c>
      <c r="D1131" s="38" t="n">
        <v>46149</v>
      </c>
      <c r="E1131" s="37" t="s">
        <v>229</v>
      </c>
      <c r="F1131" s="38" t="n">
        <v>46114</v>
      </c>
      <c r="G1131" s="37" t="n">
        <v>78</v>
      </c>
    </row>
    <row r="1132" customFormat="false" ht="15" hidden="false" customHeight="false" outlineLevel="0" collapsed="false">
      <c r="A1132" s="37" t="s">
        <v>757</v>
      </c>
      <c r="B1132" s="37" t="s">
        <v>237</v>
      </c>
      <c r="C1132" s="37" t="n">
        <v>365</v>
      </c>
      <c r="D1132" s="38" t="n">
        <v>46375</v>
      </c>
      <c r="E1132" s="37" t="s">
        <v>229</v>
      </c>
      <c r="F1132" s="38" t="n">
        <v>46339</v>
      </c>
      <c r="G1132" s="37" t="n">
        <v>63</v>
      </c>
    </row>
    <row r="1133" customFormat="false" ht="15" hidden="false" customHeight="false" outlineLevel="0" collapsed="false">
      <c r="A1133" s="37" t="s">
        <v>757</v>
      </c>
      <c r="B1133" s="37" t="s">
        <v>238</v>
      </c>
      <c r="C1133" s="37" t="n">
        <v>180</v>
      </c>
      <c r="D1133" s="38" t="n">
        <v>46155</v>
      </c>
      <c r="E1133" s="37" t="s">
        <v>231</v>
      </c>
      <c r="F1133" s="38"/>
      <c r="G1133" s="37"/>
    </row>
    <row r="1134" customFormat="false" ht="15" hidden="false" customHeight="false" outlineLevel="0" collapsed="false">
      <c r="A1134" s="37" t="s">
        <v>757</v>
      </c>
      <c r="B1134" s="37" t="s">
        <v>239</v>
      </c>
      <c r="C1134" s="37" t="n">
        <v>730</v>
      </c>
      <c r="D1134" s="38" t="n">
        <v>46143</v>
      </c>
      <c r="E1134" s="37" t="s">
        <v>229</v>
      </c>
      <c r="F1134" s="38" t="n">
        <v>46133</v>
      </c>
      <c r="G1134" s="37" t="n">
        <v>66</v>
      </c>
    </row>
    <row r="1135" customFormat="false" ht="15" hidden="false" customHeight="false" outlineLevel="0" collapsed="false">
      <c r="A1135" s="37" t="s">
        <v>757</v>
      </c>
      <c r="B1135" s="37" t="s">
        <v>240</v>
      </c>
      <c r="C1135" s="37" t="n">
        <v>365</v>
      </c>
      <c r="D1135" s="38" t="n">
        <v>46279</v>
      </c>
      <c r="E1135" s="37" t="s">
        <v>229</v>
      </c>
      <c r="F1135" s="38" t="n">
        <v>46260</v>
      </c>
      <c r="G1135" s="37" t="n">
        <v>84</v>
      </c>
    </row>
    <row r="1136" customFormat="false" ht="15" hidden="false" customHeight="false" outlineLevel="0" collapsed="false">
      <c r="A1136" s="37" t="s">
        <v>826</v>
      </c>
      <c r="B1136" s="37" t="s">
        <v>235</v>
      </c>
      <c r="C1136" s="37" t="n">
        <v>365</v>
      </c>
      <c r="D1136" s="38" t="n">
        <v>46156</v>
      </c>
      <c r="E1136" s="37" t="s">
        <v>229</v>
      </c>
      <c r="F1136" s="38" t="n">
        <v>46143</v>
      </c>
      <c r="G1136" s="37" t="n">
        <v>89</v>
      </c>
    </row>
    <row r="1137" customFormat="false" ht="15" hidden="false" customHeight="false" outlineLevel="0" collapsed="false">
      <c r="A1137" s="37" t="s">
        <v>826</v>
      </c>
      <c r="B1137" s="37" t="s">
        <v>236</v>
      </c>
      <c r="C1137" s="37" t="n">
        <v>365</v>
      </c>
      <c r="D1137" s="38" t="n">
        <v>46127</v>
      </c>
      <c r="E1137" s="37" t="s">
        <v>232</v>
      </c>
      <c r="F1137" s="38"/>
      <c r="G1137" s="37"/>
    </row>
    <row r="1138" customFormat="false" ht="15" hidden="false" customHeight="false" outlineLevel="0" collapsed="false">
      <c r="A1138" s="37" t="s">
        <v>826</v>
      </c>
      <c r="B1138" s="37" t="s">
        <v>237</v>
      </c>
      <c r="C1138" s="37" t="n">
        <v>365</v>
      </c>
      <c r="D1138" s="38" t="n">
        <v>46104</v>
      </c>
      <c r="E1138" s="37" t="s">
        <v>232</v>
      </c>
      <c r="F1138" s="38"/>
      <c r="G1138" s="37"/>
    </row>
    <row r="1139" customFormat="false" ht="15" hidden="false" customHeight="false" outlineLevel="0" collapsed="false">
      <c r="A1139" s="37" t="s">
        <v>826</v>
      </c>
      <c r="B1139" s="37" t="s">
        <v>238</v>
      </c>
      <c r="C1139" s="37" t="n">
        <v>180</v>
      </c>
      <c r="D1139" s="38" t="n">
        <v>46104</v>
      </c>
      <c r="E1139" s="37" t="s">
        <v>231</v>
      </c>
      <c r="F1139" s="38"/>
      <c r="G1139" s="37"/>
    </row>
    <row r="1140" customFormat="false" ht="15" hidden="false" customHeight="false" outlineLevel="0" collapsed="false">
      <c r="A1140" s="37" t="s">
        <v>826</v>
      </c>
      <c r="B1140" s="37" t="s">
        <v>239</v>
      </c>
      <c r="C1140" s="37" t="n">
        <v>730</v>
      </c>
      <c r="D1140" s="38" t="n">
        <v>46196</v>
      </c>
      <c r="E1140" s="37" t="s">
        <v>229</v>
      </c>
      <c r="F1140" s="38" t="n">
        <v>46183</v>
      </c>
      <c r="G1140" s="37" t="n">
        <v>95</v>
      </c>
    </row>
    <row r="1141" customFormat="false" ht="15" hidden="false" customHeight="false" outlineLevel="0" collapsed="false">
      <c r="A1141" s="37" t="s">
        <v>826</v>
      </c>
      <c r="B1141" s="37" t="s">
        <v>240</v>
      </c>
      <c r="C1141" s="37" t="n">
        <v>365</v>
      </c>
      <c r="D1141" s="38" t="n">
        <v>46183</v>
      </c>
      <c r="E1141" s="37" t="s">
        <v>230</v>
      </c>
      <c r="F1141" s="38"/>
      <c r="G1141" s="37"/>
    </row>
    <row r="1142" customFormat="false" ht="15" hidden="false" customHeight="false" outlineLevel="0" collapsed="false">
      <c r="A1142" s="37" t="s">
        <v>827</v>
      </c>
      <c r="B1142" s="37" t="s">
        <v>235</v>
      </c>
      <c r="C1142" s="37" t="n">
        <v>365</v>
      </c>
      <c r="D1142" s="38" t="n">
        <v>46323</v>
      </c>
      <c r="E1142" s="37" t="s">
        <v>229</v>
      </c>
      <c r="F1142" s="38" t="n">
        <v>46319</v>
      </c>
      <c r="G1142" s="37" t="n">
        <v>97</v>
      </c>
    </row>
    <row r="1143" customFormat="false" ht="15" hidden="false" customHeight="false" outlineLevel="0" collapsed="false">
      <c r="A1143" s="37" t="s">
        <v>827</v>
      </c>
      <c r="B1143" s="37" t="s">
        <v>236</v>
      </c>
      <c r="C1143" s="37" t="n">
        <v>365</v>
      </c>
      <c r="D1143" s="38" t="n">
        <v>46150</v>
      </c>
      <c r="E1143" s="37" t="s">
        <v>232</v>
      </c>
      <c r="F1143" s="38"/>
      <c r="G1143" s="37"/>
    </row>
    <row r="1144" customFormat="false" ht="15" hidden="false" customHeight="false" outlineLevel="0" collapsed="false">
      <c r="A1144" s="37" t="s">
        <v>827</v>
      </c>
      <c r="B1144" s="37" t="s">
        <v>237</v>
      </c>
      <c r="C1144" s="37" t="n">
        <v>365</v>
      </c>
      <c r="D1144" s="38" t="n">
        <v>46259</v>
      </c>
      <c r="E1144" s="37" t="s">
        <v>229</v>
      </c>
      <c r="F1144" s="38" t="n">
        <v>46221</v>
      </c>
      <c r="G1144" s="37" t="n">
        <v>75</v>
      </c>
    </row>
    <row r="1145" customFormat="false" ht="15" hidden="false" customHeight="false" outlineLevel="0" collapsed="false">
      <c r="A1145" s="37" t="s">
        <v>827</v>
      </c>
      <c r="B1145" s="37" t="s">
        <v>238</v>
      </c>
      <c r="C1145" s="37" t="n">
        <v>180</v>
      </c>
      <c r="D1145" s="38" t="n">
        <v>46313</v>
      </c>
      <c r="E1145" s="37" t="s">
        <v>230</v>
      </c>
      <c r="F1145" s="38"/>
      <c r="G1145" s="37"/>
    </row>
    <row r="1146" customFormat="false" ht="15" hidden="false" customHeight="false" outlineLevel="0" collapsed="false">
      <c r="A1146" s="37" t="s">
        <v>827</v>
      </c>
      <c r="B1146" s="37" t="s">
        <v>239</v>
      </c>
      <c r="C1146" s="37" t="n">
        <v>730</v>
      </c>
      <c r="D1146" s="38" t="n">
        <v>46325</v>
      </c>
      <c r="E1146" s="37" t="s">
        <v>229</v>
      </c>
      <c r="F1146" s="38" t="n">
        <v>46306</v>
      </c>
      <c r="G1146" s="37" t="n">
        <v>78</v>
      </c>
    </row>
    <row r="1147" customFormat="false" ht="15" hidden="false" customHeight="false" outlineLevel="0" collapsed="false">
      <c r="A1147" s="37" t="s">
        <v>827</v>
      </c>
      <c r="B1147" s="37" t="s">
        <v>240</v>
      </c>
      <c r="C1147" s="37" t="n">
        <v>365</v>
      </c>
      <c r="D1147" s="38" t="n">
        <v>46129</v>
      </c>
      <c r="E1147" s="37" t="s">
        <v>231</v>
      </c>
      <c r="F1147" s="38"/>
      <c r="G1147" s="37"/>
    </row>
    <row r="1148" customFormat="false" ht="15" hidden="false" customHeight="false" outlineLevel="0" collapsed="false">
      <c r="A1148" s="37" t="s">
        <v>730</v>
      </c>
      <c r="B1148" s="37" t="s">
        <v>235</v>
      </c>
      <c r="C1148" s="37" t="n">
        <v>365</v>
      </c>
      <c r="D1148" s="38" t="n">
        <v>46309</v>
      </c>
      <c r="E1148" s="37" t="s">
        <v>229</v>
      </c>
      <c r="F1148" s="38" t="n">
        <v>46290</v>
      </c>
      <c r="G1148" s="37" t="n">
        <v>77</v>
      </c>
    </row>
    <row r="1149" customFormat="false" ht="15" hidden="false" customHeight="false" outlineLevel="0" collapsed="false">
      <c r="A1149" s="37" t="s">
        <v>730</v>
      </c>
      <c r="B1149" s="37" t="s">
        <v>236</v>
      </c>
      <c r="C1149" s="37" t="n">
        <v>365</v>
      </c>
      <c r="D1149" s="38" t="n">
        <v>46147</v>
      </c>
      <c r="E1149" s="37" t="s">
        <v>229</v>
      </c>
      <c r="F1149" s="38" t="n">
        <v>46140</v>
      </c>
      <c r="G1149" s="37" t="n">
        <v>68</v>
      </c>
    </row>
    <row r="1150" customFormat="false" ht="15" hidden="false" customHeight="false" outlineLevel="0" collapsed="false">
      <c r="A1150" s="37" t="s">
        <v>730</v>
      </c>
      <c r="B1150" s="37" t="s">
        <v>237</v>
      </c>
      <c r="C1150" s="37" t="n">
        <v>365</v>
      </c>
      <c r="D1150" s="38" t="n">
        <v>46361</v>
      </c>
      <c r="E1150" s="37" t="s">
        <v>229</v>
      </c>
      <c r="F1150" s="38" t="n">
        <v>46340</v>
      </c>
      <c r="G1150" s="37" t="n">
        <v>95</v>
      </c>
    </row>
    <row r="1151" customFormat="false" ht="15" hidden="false" customHeight="false" outlineLevel="0" collapsed="false">
      <c r="A1151" s="37" t="s">
        <v>730</v>
      </c>
      <c r="B1151" s="37" t="s">
        <v>238</v>
      </c>
      <c r="C1151" s="37" t="n">
        <v>180</v>
      </c>
      <c r="D1151" s="38" t="n">
        <v>46147</v>
      </c>
      <c r="E1151" s="37" t="s">
        <v>229</v>
      </c>
      <c r="F1151" s="38" t="n">
        <v>46141</v>
      </c>
      <c r="G1151" s="37" t="n">
        <v>84</v>
      </c>
    </row>
    <row r="1152" customFormat="false" ht="15" hidden="false" customHeight="false" outlineLevel="0" collapsed="false">
      <c r="A1152" s="37" t="s">
        <v>730</v>
      </c>
      <c r="B1152" s="37" t="s">
        <v>239</v>
      </c>
      <c r="C1152" s="37" t="n">
        <v>730</v>
      </c>
      <c r="D1152" s="38" t="n">
        <v>46290</v>
      </c>
      <c r="E1152" s="37" t="s">
        <v>229</v>
      </c>
      <c r="F1152" s="38" t="n">
        <v>46262</v>
      </c>
      <c r="G1152" s="37" t="n">
        <v>95</v>
      </c>
    </row>
    <row r="1153" customFormat="false" ht="15" hidden="false" customHeight="false" outlineLevel="0" collapsed="false">
      <c r="A1153" s="37" t="s">
        <v>730</v>
      </c>
      <c r="B1153" s="37" t="s">
        <v>240</v>
      </c>
      <c r="C1153" s="37" t="n">
        <v>365</v>
      </c>
      <c r="D1153" s="38" t="n">
        <v>46330</v>
      </c>
      <c r="E1153" s="37" t="s">
        <v>229</v>
      </c>
      <c r="F1153" s="38" t="n">
        <v>46321</v>
      </c>
      <c r="G1153" s="37" t="n">
        <v>82</v>
      </c>
    </row>
    <row r="1154" customFormat="false" ht="15" hidden="false" customHeight="false" outlineLevel="0" collapsed="false">
      <c r="A1154" s="37" t="s">
        <v>828</v>
      </c>
      <c r="B1154" s="37" t="s">
        <v>235</v>
      </c>
      <c r="C1154" s="37" t="n">
        <v>365</v>
      </c>
      <c r="D1154" s="38" t="n">
        <v>46358</v>
      </c>
      <c r="E1154" s="37" t="s">
        <v>229</v>
      </c>
      <c r="F1154" s="38" t="n">
        <v>46346</v>
      </c>
      <c r="G1154" s="37" t="n">
        <v>64</v>
      </c>
    </row>
    <row r="1155" customFormat="false" ht="15" hidden="false" customHeight="false" outlineLevel="0" collapsed="false">
      <c r="A1155" s="37" t="s">
        <v>828</v>
      </c>
      <c r="B1155" s="37" t="s">
        <v>236</v>
      </c>
      <c r="C1155" s="37" t="n">
        <v>365</v>
      </c>
      <c r="D1155" s="38" t="n">
        <v>46101</v>
      </c>
      <c r="E1155" s="37" t="s">
        <v>230</v>
      </c>
      <c r="F1155" s="38"/>
      <c r="G1155" s="37"/>
    </row>
    <row r="1156" customFormat="false" ht="15" hidden="false" customHeight="false" outlineLevel="0" collapsed="false">
      <c r="A1156" s="37" t="s">
        <v>828</v>
      </c>
      <c r="B1156" s="37" t="s">
        <v>237</v>
      </c>
      <c r="C1156" s="37" t="n">
        <v>365</v>
      </c>
      <c r="D1156" s="38" t="n">
        <v>46214</v>
      </c>
      <c r="E1156" s="37" t="s">
        <v>230</v>
      </c>
      <c r="F1156" s="38"/>
      <c r="G1156" s="37"/>
    </row>
    <row r="1157" customFormat="false" ht="15" hidden="false" customHeight="false" outlineLevel="0" collapsed="false">
      <c r="A1157" s="37" t="s">
        <v>828</v>
      </c>
      <c r="B1157" s="37" t="s">
        <v>238</v>
      </c>
      <c r="C1157" s="37" t="n">
        <v>180</v>
      </c>
      <c r="D1157" s="38" t="n">
        <v>46302</v>
      </c>
      <c r="E1157" s="37" t="s">
        <v>232</v>
      </c>
      <c r="F1157" s="38"/>
      <c r="G1157" s="37"/>
    </row>
    <row r="1158" customFormat="false" ht="15" hidden="false" customHeight="false" outlineLevel="0" collapsed="false">
      <c r="A1158" s="37" t="s">
        <v>828</v>
      </c>
      <c r="B1158" s="37" t="s">
        <v>239</v>
      </c>
      <c r="C1158" s="37" t="n">
        <v>730</v>
      </c>
      <c r="D1158" s="38" t="n">
        <v>46189</v>
      </c>
      <c r="E1158" s="37" t="s">
        <v>229</v>
      </c>
      <c r="F1158" s="38" t="n">
        <v>46162</v>
      </c>
      <c r="G1158" s="37" t="n">
        <v>80</v>
      </c>
    </row>
    <row r="1159" customFormat="false" ht="15" hidden="false" customHeight="false" outlineLevel="0" collapsed="false">
      <c r="A1159" s="37" t="s">
        <v>828</v>
      </c>
      <c r="B1159" s="37" t="s">
        <v>240</v>
      </c>
      <c r="C1159" s="37" t="n">
        <v>365</v>
      </c>
      <c r="D1159" s="38" t="n">
        <v>46241</v>
      </c>
      <c r="E1159" s="37" t="s">
        <v>230</v>
      </c>
      <c r="F1159" s="38"/>
      <c r="G1159" s="37"/>
    </row>
    <row r="1160" customFormat="false" ht="15" hidden="false" customHeight="false" outlineLevel="0" collapsed="false">
      <c r="A1160" s="37" t="s">
        <v>830</v>
      </c>
      <c r="B1160" s="37" t="s">
        <v>235</v>
      </c>
      <c r="C1160" s="37" t="n">
        <v>365</v>
      </c>
      <c r="D1160" s="38" t="n">
        <v>46273</v>
      </c>
      <c r="E1160" s="37" t="s">
        <v>230</v>
      </c>
      <c r="F1160" s="38"/>
      <c r="G1160" s="37"/>
    </row>
    <row r="1161" customFormat="false" ht="15" hidden="false" customHeight="false" outlineLevel="0" collapsed="false">
      <c r="A1161" s="37" t="s">
        <v>830</v>
      </c>
      <c r="B1161" s="37" t="s">
        <v>236</v>
      </c>
      <c r="C1161" s="37" t="n">
        <v>365</v>
      </c>
      <c r="D1161" s="38" t="n">
        <v>46145</v>
      </c>
      <c r="E1161" s="37" t="s">
        <v>229</v>
      </c>
      <c r="F1161" s="38" t="n">
        <v>46114</v>
      </c>
      <c r="G1161" s="37" t="n">
        <v>64</v>
      </c>
    </row>
    <row r="1162" customFormat="false" ht="15" hidden="false" customHeight="false" outlineLevel="0" collapsed="false">
      <c r="A1162" s="37" t="s">
        <v>830</v>
      </c>
      <c r="B1162" s="37" t="s">
        <v>237</v>
      </c>
      <c r="C1162" s="37" t="n">
        <v>365</v>
      </c>
      <c r="D1162" s="38" t="n">
        <v>46240</v>
      </c>
      <c r="E1162" s="37" t="s">
        <v>229</v>
      </c>
      <c r="F1162" s="38" t="n">
        <v>46232</v>
      </c>
      <c r="G1162" s="37" t="n">
        <v>74</v>
      </c>
    </row>
    <row r="1163" customFormat="false" ht="15" hidden="false" customHeight="false" outlineLevel="0" collapsed="false">
      <c r="A1163" s="37" t="s">
        <v>830</v>
      </c>
      <c r="B1163" s="37" t="s">
        <v>238</v>
      </c>
      <c r="C1163" s="37" t="n">
        <v>180</v>
      </c>
      <c r="D1163" s="38" t="n">
        <v>46358</v>
      </c>
      <c r="E1163" s="37" t="s">
        <v>230</v>
      </c>
      <c r="F1163" s="38"/>
      <c r="G1163" s="37"/>
    </row>
    <row r="1164" customFormat="false" ht="15" hidden="false" customHeight="false" outlineLevel="0" collapsed="false">
      <c r="A1164" s="37" t="s">
        <v>830</v>
      </c>
      <c r="B1164" s="37" t="s">
        <v>239</v>
      </c>
      <c r="C1164" s="37" t="n">
        <v>730</v>
      </c>
      <c r="D1164" s="38" t="n">
        <v>46132</v>
      </c>
      <c r="E1164" s="37" t="s">
        <v>229</v>
      </c>
      <c r="F1164" s="38" t="n">
        <v>46128</v>
      </c>
      <c r="G1164" s="37" t="n">
        <v>97</v>
      </c>
    </row>
    <row r="1165" customFormat="false" ht="15" hidden="false" customHeight="false" outlineLevel="0" collapsed="false">
      <c r="A1165" s="37" t="s">
        <v>830</v>
      </c>
      <c r="B1165" s="37" t="s">
        <v>240</v>
      </c>
      <c r="C1165" s="37" t="n">
        <v>365</v>
      </c>
      <c r="D1165" s="38" t="n">
        <v>46384</v>
      </c>
      <c r="E1165" s="37" t="s">
        <v>231</v>
      </c>
      <c r="F1165" s="38"/>
      <c r="G1165" s="37"/>
    </row>
    <row r="1166" customFormat="false" ht="15" hidden="false" customHeight="false" outlineLevel="0" collapsed="false">
      <c r="A1166" s="37" t="s">
        <v>831</v>
      </c>
      <c r="B1166" s="37" t="s">
        <v>235</v>
      </c>
      <c r="C1166" s="37" t="n">
        <v>365</v>
      </c>
      <c r="D1166" s="38" t="n">
        <v>46219</v>
      </c>
      <c r="E1166" s="37" t="s">
        <v>229</v>
      </c>
      <c r="F1166" s="38" t="n">
        <v>46217</v>
      </c>
      <c r="G1166" s="37" t="n">
        <v>74</v>
      </c>
    </row>
    <row r="1167" customFormat="false" ht="15" hidden="false" customHeight="false" outlineLevel="0" collapsed="false">
      <c r="A1167" s="37" t="s">
        <v>831</v>
      </c>
      <c r="B1167" s="37" t="s">
        <v>236</v>
      </c>
      <c r="C1167" s="37" t="n">
        <v>365</v>
      </c>
      <c r="D1167" s="38" t="n">
        <v>46143</v>
      </c>
      <c r="E1167" s="37" t="s">
        <v>229</v>
      </c>
      <c r="F1167" s="38" t="n">
        <v>46107</v>
      </c>
      <c r="G1167" s="37" t="n">
        <v>80</v>
      </c>
    </row>
    <row r="1168" customFormat="false" ht="15" hidden="false" customHeight="false" outlineLevel="0" collapsed="false">
      <c r="A1168" s="37" t="s">
        <v>831</v>
      </c>
      <c r="B1168" s="37" t="s">
        <v>237</v>
      </c>
      <c r="C1168" s="37" t="n">
        <v>365</v>
      </c>
      <c r="D1168" s="38" t="n">
        <v>46142</v>
      </c>
      <c r="E1168" s="37" t="s">
        <v>232</v>
      </c>
      <c r="F1168" s="38"/>
      <c r="G1168" s="37"/>
    </row>
    <row r="1169" customFormat="false" ht="15" hidden="false" customHeight="false" outlineLevel="0" collapsed="false">
      <c r="A1169" s="37" t="s">
        <v>831</v>
      </c>
      <c r="B1169" s="37" t="s">
        <v>238</v>
      </c>
      <c r="C1169" s="37" t="n">
        <v>180</v>
      </c>
      <c r="D1169" s="38" t="n">
        <v>46251</v>
      </c>
      <c r="E1169" s="37" t="s">
        <v>232</v>
      </c>
      <c r="F1169" s="38"/>
      <c r="G1169" s="37"/>
    </row>
    <row r="1170" customFormat="false" ht="15" hidden="false" customHeight="false" outlineLevel="0" collapsed="false">
      <c r="A1170" s="37" t="s">
        <v>831</v>
      </c>
      <c r="B1170" s="37" t="s">
        <v>239</v>
      </c>
      <c r="C1170" s="37" t="n">
        <v>730</v>
      </c>
      <c r="D1170" s="38" t="n">
        <v>46135</v>
      </c>
      <c r="E1170" s="37" t="s">
        <v>231</v>
      </c>
      <c r="F1170" s="38"/>
      <c r="G1170" s="37"/>
    </row>
    <row r="1171" customFormat="false" ht="15" hidden="false" customHeight="false" outlineLevel="0" collapsed="false">
      <c r="A1171" s="37" t="s">
        <v>831</v>
      </c>
      <c r="B1171" s="37" t="s">
        <v>240</v>
      </c>
      <c r="C1171" s="37" t="n">
        <v>365</v>
      </c>
      <c r="D1171" s="38" t="n">
        <v>46363</v>
      </c>
      <c r="E1171" s="37" t="s">
        <v>232</v>
      </c>
      <c r="F1171" s="38"/>
      <c r="G1171" s="37"/>
    </row>
    <row r="1172" customFormat="false" ht="15" hidden="false" customHeight="false" outlineLevel="0" collapsed="false">
      <c r="A1172" s="37" t="s">
        <v>607</v>
      </c>
      <c r="B1172" s="37" t="s">
        <v>235</v>
      </c>
      <c r="C1172" s="37" t="n">
        <v>365</v>
      </c>
      <c r="D1172" s="38" t="n">
        <v>46192</v>
      </c>
      <c r="E1172" s="37" t="s">
        <v>229</v>
      </c>
      <c r="F1172" s="38" t="n">
        <v>46155</v>
      </c>
      <c r="G1172" s="37" t="n">
        <v>61</v>
      </c>
    </row>
    <row r="1173" customFormat="false" ht="15" hidden="false" customHeight="false" outlineLevel="0" collapsed="false">
      <c r="A1173" s="37" t="s">
        <v>607</v>
      </c>
      <c r="B1173" s="37" t="s">
        <v>236</v>
      </c>
      <c r="C1173" s="37" t="n">
        <v>365</v>
      </c>
      <c r="D1173" s="38" t="n">
        <v>46166</v>
      </c>
      <c r="E1173" s="37" t="s">
        <v>229</v>
      </c>
      <c r="F1173" s="38" t="n">
        <v>46142</v>
      </c>
      <c r="G1173" s="37" t="n">
        <v>69</v>
      </c>
    </row>
    <row r="1174" customFormat="false" ht="15" hidden="false" customHeight="false" outlineLevel="0" collapsed="false">
      <c r="A1174" s="37" t="s">
        <v>607</v>
      </c>
      <c r="B1174" s="37" t="s">
        <v>237</v>
      </c>
      <c r="C1174" s="37" t="n">
        <v>365</v>
      </c>
      <c r="D1174" s="38" t="n">
        <v>46300</v>
      </c>
      <c r="E1174" s="37" t="s">
        <v>229</v>
      </c>
      <c r="F1174" s="38" t="n">
        <v>46285</v>
      </c>
      <c r="G1174" s="37" t="n">
        <v>71</v>
      </c>
    </row>
    <row r="1175" customFormat="false" ht="15" hidden="false" customHeight="false" outlineLevel="0" collapsed="false">
      <c r="A1175" s="37" t="s">
        <v>607</v>
      </c>
      <c r="B1175" s="37" t="s">
        <v>238</v>
      </c>
      <c r="C1175" s="37" t="n">
        <v>180</v>
      </c>
      <c r="D1175" s="38" t="n">
        <v>46374</v>
      </c>
      <c r="E1175" s="37" t="s">
        <v>229</v>
      </c>
      <c r="F1175" s="38" t="n">
        <v>46350</v>
      </c>
      <c r="G1175" s="37" t="n">
        <v>76</v>
      </c>
    </row>
    <row r="1176" customFormat="false" ht="15" hidden="false" customHeight="false" outlineLevel="0" collapsed="false">
      <c r="A1176" s="37" t="s">
        <v>607</v>
      </c>
      <c r="B1176" s="37" t="s">
        <v>239</v>
      </c>
      <c r="C1176" s="37" t="n">
        <v>730</v>
      </c>
      <c r="D1176" s="38" t="n">
        <v>46376</v>
      </c>
      <c r="E1176" s="37" t="s">
        <v>229</v>
      </c>
      <c r="F1176" s="38" t="n">
        <v>46361</v>
      </c>
      <c r="G1176" s="37" t="n">
        <v>69</v>
      </c>
    </row>
    <row r="1177" customFormat="false" ht="15" hidden="false" customHeight="false" outlineLevel="0" collapsed="false">
      <c r="A1177" s="37" t="s">
        <v>607</v>
      </c>
      <c r="B1177" s="37" t="s">
        <v>240</v>
      </c>
      <c r="C1177" s="37" t="n">
        <v>365</v>
      </c>
      <c r="D1177" s="38" t="n">
        <v>46336</v>
      </c>
      <c r="E1177" s="37" t="s">
        <v>229</v>
      </c>
      <c r="F1177" s="38" t="n">
        <v>46311</v>
      </c>
      <c r="G1177" s="37" t="n">
        <v>90</v>
      </c>
    </row>
    <row r="1178" customFormat="false" ht="15" hidden="false" customHeight="false" outlineLevel="0" collapsed="false">
      <c r="A1178" s="37" t="s">
        <v>834</v>
      </c>
      <c r="B1178" s="37" t="s">
        <v>235</v>
      </c>
      <c r="C1178" s="37" t="n">
        <v>365</v>
      </c>
      <c r="D1178" s="38" t="n">
        <v>46317</v>
      </c>
      <c r="E1178" s="37" t="s">
        <v>229</v>
      </c>
      <c r="F1178" s="38" t="n">
        <v>46281</v>
      </c>
      <c r="G1178" s="37" t="n">
        <v>98</v>
      </c>
    </row>
    <row r="1179" customFormat="false" ht="15" hidden="false" customHeight="false" outlineLevel="0" collapsed="false">
      <c r="A1179" s="37" t="s">
        <v>834</v>
      </c>
      <c r="B1179" s="37" t="s">
        <v>236</v>
      </c>
      <c r="C1179" s="37" t="n">
        <v>365</v>
      </c>
      <c r="D1179" s="38" t="n">
        <v>46221</v>
      </c>
      <c r="E1179" s="37" t="s">
        <v>229</v>
      </c>
      <c r="F1179" s="38" t="n">
        <v>46182</v>
      </c>
      <c r="G1179" s="37" t="n">
        <v>62</v>
      </c>
    </row>
    <row r="1180" customFormat="false" ht="15" hidden="false" customHeight="false" outlineLevel="0" collapsed="false">
      <c r="A1180" s="37" t="s">
        <v>834</v>
      </c>
      <c r="B1180" s="37" t="s">
        <v>237</v>
      </c>
      <c r="C1180" s="37" t="n">
        <v>365</v>
      </c>
      <c r="D1180" s="38" t="n">
        <v>46299</v>
      </c>
      <c r="E1180" s="37" t="s">
        <v>229</v>
      </c>
      <c r="F1180" s="38" t="n">
        <v>46289</v>
      </c>
      <c r="G1180" s="37" t="n">
        <v>96</v>
      </c>
    </row>
    <row r="1181" customFormat="false" ht="15" hidden="false" customHeight="false" outlineLevel="0" collapsed="false">
      <c r="A1181" s="37" t="s">
        <v>834</v>
      </c>
      <c r="B1181" s="37" t="s">
        <v>238</v>
      </c>
      <c r="C1181" s="37" t="n">
        <v>180</v>
      </c>
      <c r="D1181" s="38" t="n">
        <v>46233</v>
      </c>
      <c r="E1181" s="37" t="s">
        <v>230</v>
      </c>
      <c r="F1181" s="38"/>
      <c r="G1181" s="37"/>
    </row>
    <row r="1182" customFormat="false" ht="15" hidden="false" customHeight="false" outlineLevel="0" collapsed="false">
      <c r="A1182" s="37" t="s">
        <v>834</v>
      </c>
      <c r="B1182" s="37" t="s">
        <v>239</v>
      </c>
      <c r="C1182" s="37" t="n">
        <v>730</v>
      </c>
      <c r="D1182" s="38" t="n">
        <v>46290</v>
      </c>
      <c r="E1182" s="37" t="s">
        <v>229</v>
      </c>
      <c r="F1182" s="38" t="n">
        <v>46254</v>
      </c>
      <c r="G1182" s="37" t="n">
        <v>79</v>
      </c>
    </row>
    <row r="1183" customFormat="false" ht="15" hidden="false" customHeight="false" outlineLevel="0" collapsed="false">
      <c r="A1183" s="37" t="s">
        <v>834</v>
      </c>
      <c r="B1183" s="37" t="s">
        <v>240</v>
      </c>
      <c r="C1183" s="37" t="n">
        <v>365</v>
      </c>
      <c r="D1183" s="38" t="n">
        <v>46156</v>
      </c>
      <c r="E1183" s="37" t="s">
        <v>229</v>
      </c>
      <c r="F1183" s="38" t="n">
        <v>46151</v>
      </c>
      <c r="G1183" s="37" t="n">
        <v>85</v>
      </c>
    </row>
    <row r="1184" customFormat="false" ht="15" hidden="false" customHeight="false" outlineLevel="0" collapsed="false">
      <c r="A1184" s="37" t="s">
        <v>362</v>
      </c>
      <c r="B1184" s="37" t="s">
        <v>235</v>
      </c>
      <c r="C1184" s="37" t="n">
        <v>365</v>
      </c>
      <c r="D1184" s="38" t="n">
        <v>46308</v>
      </c>
      <c r="E1184" s="37" t="s">
        <v>230</v>
      </c>
      <c r="F1184" s="38"/>
      <c r="G1184" s="37"/>
    </row>
    <row r="1185" customFormat="false" ht="15" hidden="false" customHeight="false" outlineLevel="0" collapsed="false">
      <c r="A1185" s="37" t="s">
        <v>362</v>
      </c>
      <c r="B1185" s="37" t="s">
        <v>236</v>
      </c>
      <c r="C1185" s="37" t="n">
        <v>365</v>
      </c>
      <c r="D1185" s="38" t="n">
        <v>46299</v>
      </c>
      <c r="E1185" s="37" t="s">
        <v>229</v>
      </c>
      <c r="F1185" s="38" t="n">
        <v>46269</v>
      </c>
      <c r="G1185" s="37" t="n">
        <v>75</v>
      </c>
    </row>
    <row r="1186" customFormat="false" ht="15" hidden="false" customHeight="false" outlineLevel="0" collapsed="false">
      <c r="A1186" s="37" t="s">
        <v>362</v>
      </c>
      <c r="B1186" s="37" t="s">
        <v>237</v>
      </c>
      <c r="C1186" s="37" t="n">
        <v>365</v>
      </c>
      <c r="D1186" s="38" t="n">
        <v>46343</v>
      </c>
      <c r="E1186" s="37" t="s">
        <v>229</v>
      </c>
      <c r="F1186" s="38" t="n">
        <v>46317</v>
      </c>
      <c r="G1186" s="37" t="n">
        <v>64</v>
      </c>
    </row>
    <row r="1187" customFormat="false" ht="15" hidden="false" customHeight="false" outlineLevel="0" collapsed="false">
      <c r="A1187" s="37" t="s">
        <v>362</v>
      </c>
      <c r="B1187" s="37" t="s">
        <v>238</v>
      </c>
      <c r="C1187" s="37" t="n">
        <v>180</v>
      </c>
      <c r="D1187" s="38" t="n">
        <v>46184</v>
      </c>
      <c r="E1187" s="37" t="s">
        <v>231</v>
      </c>
      <c r="F1187" s="38"/>
      <c r="G1187" s="37"/>
    </row>
    <row r="1188" customFormat="false" ht="15" hidden="false" customHeight="false" outlineLevel="0" collapsed="false">
      <c r="A1188" s="37" t="s">
        <v>362</v>
      </c>
      <c r="B1188" s="37" t="s">
        <v>239</v>
      </c>
      <c r="C1188" s="37" t="n">
        <v>730</v>
      </c>
      <c r="D1188" s="38" t="n">
        <v>46345</v>
      </c>
      <c r="E1188" s="37" t="s">
        <v>229</v>
      </c>
      <c r="F1188" s="38" t="n">
        <v>46331</v>
      </c>
      <c r="G1188" s="37" t="n">
        <v>83</v>
      </c>
    </row>
    <row r="1189" customFormat="false" ht="15" hidden="false" customHeight="false" outlineLevel="0" collapsed="false">
      <c r="A1189" s="37" t="s">
        <v>362</v>
      </c>
      <c r="B1189" s="37" t="s">
        <v>240</v>
      </c>
      <c r="C1189" s="37" t="n">
        <v>365</v>
      </c>
      <c r="D1189" s="38" t="n">
        <v>46198</v>
      </c>
      <c r="E1189" s="37" t="s">
        <v>231</v>
      </c>
      <c r="F1189" s="38"/>
      <c r="G1189" s="37"/>
    </row>
    <row r="1190" customFormat="false" ht="15" hidden="false" customHeight="false" outlineLevel="0" collapsed="false">
      <c r="A1190" s="37" t="s">
        <v>835</v>
      </c>
      <c r="B1190" s="37" t="s">
        <v>235</v>
      </c>
      <c r="C1190" s="37" t="n">
        <v>365</v>
      </c>
      <c r="D1190" s="38" t="n">
        <v>46100</v>
      </c>
      <c r="E1190" s="37" t="s">
        <v>229</v>
      </c>
      <c r="F1190" s="38" t="n">
        <v>46091</v>
      </c>
      <c r="G1190" s="37" t="n">
        <v>69</v>
      </c>
    </row>
    <row r="1191" customFormat="false" ht="15" hidden="false" customHeight="false" outlineLevel="0" collapsed="false">
      <c r="A1191" s="37" t="s">
        <v>835</v>
      </c>
      <c r="B1191" s="37" t="s">
        <v>236</v>
      </c>
      <c r="C1191" s="37" t="n">
        <v>365</v>
      </c>
      <c r="D1191" s="38" t="n">
        <v>46209</v>
      </c>
      <c r="E1191" s="37" t="s">
        <v>229</v>
      </c>
      <c r="F1191" s="38" t="n">
        <v>46177</v>
      </c>
      <c r="G1191" s="37" t="n">
        <v>78</v>
      </c>
    </row>
    <row r="1192" customFormat="false" ht="15" hidden="false" customHeight="false" outlineLevel="0" collapsed="false">
      <c r="A1192" s="37" t="s">
        <v>835</v>
      </c>
      <c r="B1192" s="37" t="s">
        <v>237</v>
      </c>
      <c r="C1192" s="37" t="n">
        <v>365</v>
      </c>
      <c r="D1192" s="38" t="n">
        <v>46381</v>
      </c>
      <c r="E1192" s="37" t="s">
        <v>232</v>
      </c>
      <c r="F1192" s="38"/>
      <c r="G1192" s="37"/>
    </row>
    <row r="1193" customFormat="false" ht="15" hidden="false" customHeight="false" outlineLevel="0" collapsed="false">
      <c r="A1193" s="37" t="s">
        <v>835</v>
      </c>
      <c r="B1193" s="37" t="s">
        <v>238</v>
      </c>
      <c r="C1193" s="37" t="n">
        <v>180</v>
      </c>
      <c r="D1193" s="38" t="n">
        <v>46263</v>
      </c>
      <c r="E1193" s="37" t="s">
        <v>231</v>
      </c>
      <c r="F1193" s="38"/>
      <c r="G1193" s="37"/>
    </row>
    <row r="1194" customFormat="false" ht="15" hidden="false" customHeight="false" outlineLevel="0" collapsed="false">
      <c r="A1194" s="37" t="s">
        <v>835</v>
      </c>
      <c r="B1194" s="37" t="s">
        <v>239</v>
      </c>
      <c r="C1194" s="37" t="n">
        <v>730</v>
      </c>
      <c r="D1194" s="38" t="n">
        <v>46164</v>
      </c>
      <c r="E1194" s="37" t="s">
        <v>229</v>
      </c>
      <c r="F1194" s="38" t="n">
        <v>46159</v>
      </c>
      <c r="G1194" s="37" t="n">
        <v>80</v>
      </c>
    </row>
    <row r="1195" customFormat="false" ht="15" hidden="false" customHeight="false" outlineLevel="0" collapsed="false">
      <c r="A1195" s="37" t="s">
        <v>835</v>
      </c>
      <c r="B1195" s="37" t="s">
        <v>240</v>
      </c>
      <c r="C1195" s="37" t="n">
        <v>365</v>
      </c>
      <c r="D1195" s="38" t="n">
        <v>46208</v>
      </c>
      <c r="E1195" s="37" t="s">
        <v>230</v>
      </c>
      <c r="F1195" s="38"/>
      <c r="G1195" s="37"/>
    </row>
    <row r="1196" customFormat="false" ht="15" hidden="false" customHeight="false" outlineLevel="0" collapsed="false">
      <c r="A1196" s="37" t="s">
        <v>451</v>
      </c>
      <c r="B1196" s="37" t="s">
        <v>235</v>
      </c>
      <c r="C1196" s="37" t="n">
        <v>365</v>
      </c>
      <c r="D1196" s="38" t="n">
        <v>46150</v>
      </c>
      <c r="E1196" s="37" t="s">
        <v>231</v>
      </c>
      <c r="F1196" s="38"/>
      <c r="G1196" s="37"/>
    </row>
    <row r="1197" customFormat="false" ht="15" hidden="false" customHeight="false" outlineLevel="0" collapsed="false">
      <c r="A1197" s="37" t="s">
        <v>451</v>
      </c>
      <c r="B1197" s="37" t="s">
        <v>236</v>
      </c>
      <c r="C1197" s="37" t="n">
        <v>365</v>
      </c>
      <c r="D1197" s="38" t="n">
        <v>46180</v>
      </c>
      <c r="E1197" s="37" t="s">
        <v>229</v>
      </c>
      <c r="F1197" s="38" t="n">
        <v>46163</v>
      </c>
      <c r="G1197" s="37" t="n">
        <v>79</v>
      </c>
    </row>
    <row r="1198" customFormat="false" ht="15" hidden="false" customHeight="false" outlineLevel="0" collapsed="false">
      <c r="A1198" s="37" t="s">
        <v>451</v>
      </c>
      <c r="B1198" s="37" t="s">
        <v>237</v>
      </c>
      <c r="C1198" s="37" t="n">
        <v>365</v>
      </c>
      <c r="D1198" s="38" t="n">
        <v>46297</v>
      </c>
      <c r="E1198" s="37" t="s">
        <v>229</v>
      </c>
      <c r="F1198" s="38" t="n">
        <v>46287</v>
      </c>
      <c r="G1198" s="37" t="n">
        <v>87</v>
      </c>
    </row>
    <row r="1199" customFormat="false" ht="15" hidden="false" customHeight="false" outlineLevel="0" collapsed="false">
      <c r="A1199" s="37" t="s">
        <v>451</v>
      </c>
      <c r="B1199" s="37" t="s">
        <v>238</v>
      </c>
      <c r="C1199" s="37" t="n">
        <v>180</v>
      </c>
      <c r="D1199" s="38" t="n">
        <v>46362</v>
      </c>
      <c r="E1199" s="37" t="s">
        <v>229</v>
      </c>
      <c r="F1199" s="38" t="n">
        <v>46355</v>
      </c>
      <c r="G1199" s="37" t="n">
        <v>87</v>
      </c>
    </row>
    <row r="1200" customFormat="false" ht="15" hidden="false" customHeight="false" outlineLevel="0" collapsed="false">
      <c r="A1200" s="37" t="s">
        <v>451</v>
      </c>
      <c r="B1200" s="37" t="s">
        <v>239</v>
      </c>
      <c r="C1200" s="37" t="n">
        <v>730</v>
      </c>
      <c r="D1200" s="38" t="n">
        <v>46288</v>
      </c>
      <c r="E1200" s="37" t="s">
        <v>229</v>
      </c>
      <c r="F1200" s="38" t="n">
        <v>46255</v>
      </c>
      <c r="G1200" s="37" t="n">
        <v>81</v>
      </c>
    </row>
    <row r="1201" customFormat="false" ht="15" hidden="false" customHeight="false" outlineLevel="0" collapsed="false">
      <c r="A1201" s="37" t="s">
        <v>451</v>
      </c>
      <c r="B1201" s="37" t="s">
        <v>240</v>
      </c>
      <c r="C1201" s="37" t="n">
        <v>365</v>
      </c>
      <c r="D1201" s="38" t="n">
        <v>46298</v>
      </c>
      <c r="E1201" s="37" t="s">
        <v>229</v>
      </c>
      <c r="F1201" s="38" t="n">
        <v>46259</v>
      </c>
      <c r="G1201" s="37" t="n">
        <v>82</v>
      </c>
    </row>
    <row r="1202" customFormat="false" ht="15" hidden="false" customHeight="false" outlineLevel="0" collapsed="false">
      <c r="A1202" s="37" t="s">
        <v>837</v>
      </c>
      <c r="B1202" s="37" t="s">
        <v>235</v>
      </c>
      <c r="C1202" s="37" t="n">
        <v>365</v>
      </c>
      <c r="D1202" s="38" t="n">
        <v>46286</v>
      </c>
      <c r="E1202" s="37" t="s">
        <v>232</v>
      </c>
      <c r="F1202" s="38"/>
      <c r="G1202" s="37"/>
    </row>
    <row r="1203" customFormat="false" ht="15" hidden="false" customHeight="false" outlineLevel="0" collapsed="false">
      <c r="A1203" s="37" t="s">
        <v>837</v>
      </c>
      <c r="B1203" s="37" t="s">
        <v>236</v>
      </c>
      <c r="C1203" s="37" t="n">
        <v>365</v>
      </c>
      <c r="D1203" s="38" t="n">
        <v>46206</v>
      </c>
      <c r="E1203" s="37" t="s">
        <v>231</v>
      </c>
      <c r="F1203" s="38"/>
      <c r="G1203" s="37"/>
    </row>
    <row r="1204" customFormat="false" ht="15" hidden="false" customHeight="false" outlineLevel="0" collapsed="false">
      <c r="A1204" s="37" t="s">
        <v>837</v>
      </c>
      <c r="B1204" s="37" t="s">
        <v>237</v>
      </c>
      <c r="C1204" s="37" t="n">
        <v>365</v>
      </c>
      <c r="D1204" s="38" t="n">
        <v>46339</v>
      </c>
      <c r="E1204" s="37" t="s">
        <v>231</v>
      </c>
      <c r="F1204" s="38"/>
      <c r="G1204" s="37"/>
    </row>
    <row r="1205" customFormat="false" ht="15" hidden="false" customHeight="false" outlineLevel="0" collapsed="false">
      <c r="A1205" s="37" t="s">
        <v>837</v>
      </c>
      <c r="B1205" s="37" t="s">
        <v>238</v>
      </c>
      <c r="C1205" s="37" t="n">
        <v>180</v>
      </c>
      <c r="D1205" s="38" t="n">
        <v>46183</v>
      </c>
      <c r="E1205" s="37" t="s">
        <v>229</v>
      </c>
      <c r="F1205" s="38" t="n">
        <v>46153</v>
      </c>
      <c r="G1205" s="37" t="n">
        <v>66</v>
      </c>
    </row>
    <row r="1206" customFormat="false" ht="15" hidden="false" customHeight="false" outlineLevel="0" collapsed="false">
      <c r="A1206" s="37" t="s">
        <v>837</v>
      </c>
      <c r="B1206" s="37" t="s">
        <v>239</v>
      </c>
      <c r="C1206" s="37" t="n">
        <v>730</v>
      </c>
      <c r="D1206" s="38" t="n">
        <v>46310</v>
      </c>
      <c r="E1206" s="37" t="s">
        <v>229</v>
      </c>
      <c r="F1206" s="38" t="n">
        <v>46290</v>
      </c>
      <c r="G1206" s="37" t="n">
        <v>80</v>
      </c>
    </row>
    <row r="1207" customFormat="false" ht="15" hidden="false" customHeight="false" outlineLevel="0" collapsed="false">
      <c r="A1207" s="37" t="s">
        <v>837</v>
      </c>
      <c r="B1207" s="37" t="s">
        <v>240</v>
      </c>
      <c r="C1207" s="37" t="n">
        <v>365</v>
      </c>
      <c r="D1207" s="38" t="n">
        <v>46124</v>
      </c>
      <c r="E1207" s="37" t="s">
        <v>229</v>
      </c>
      <c r="F1207" s="38" t="n">
        <v>46095</v>
      </c>
      <c r="G1207" s="37" t="n">
        <v>76</v>
      </c>
    </row>
    <row r="1208" customFormat="false" ht="15" hidden="false" customHeight="false" outlineLevel="0" collapsed="false">
      <c r="A1208" s="37" t="s">
        <v>838</v>
      </c>
      <c r="B1208" s="37" t="s">
        <v>235</v>
      </c>
      <c r="C1208" s="37" t="n">
        <v>365</v>
      </c>
      <c r="D1208" s="38" t="n">
        <v>46154</v>
      </c>
      <c r="E1208" s="37" t="s">
        <v>229</v>
      </c>
      <c r="F1208" s="38" t="n">
        <v>46149</v>
      </c>
      <c r="G1208" s="37" t="n">
        <v>72</v>
      </c>
    </row>
    <row r="1209" customFormat="false" ht="15" hidden="false" customHeight="false" outlineLevel="0" collapsed="false">
      <c r="A1209" s="37" t="s">
        <v>838</v>
      </c>
      <c r="B1209" s="37" t="s">
        <v>236</v>
      </c>
      <c r="C1209" s="37" t="n">
        <v>365</v>
      </c>
      <c r="D1209" s="38" t="n">
        <v>46097</v>
      </c>
      <c r="E1209" s="37" t="s">
        <v>229</v>
      </c>
      <c r="F1209" s="38" t="n">
        <v>46071</v>
      </c>
      <c r="G1209" s="37" t="n">
        <v>63</v>
      </c>
    </row>
    <row r="1210" customFormat="false" ht="15" hidden="false" customHeight="false" outlineLevel="0" collapsed="false">
      <c r="A1210" s="37" t="s">
        <v>838</v>
      </c>
      <c r="B1210" s="37" t="s">
        <v>237</v>
      </c>
      <c r="C1210" s="37" t="n">
        <v>365</v>
      </c>
      <c r="D1210" s="38" t="n">
        <v>46272</v>
      </c>
      <c r="E1210" s="37" t="s">
        <v>231</v>
      </c>
      <c r="F1210" s="38"/>
      <c r="G1210" s="37"/>
    </row>
    <row r="1211" customFormat="false" ht="15" hidden="false" customHeight="false" outlineLevel="0" collapsed="false">
      <c r="A1211" s="37" t="s">
        <v>838</v>
      </c>
      <c r="B1211" s="37" t="s">
        <v>238</v>
      </c>
      <c r="C1211" s="37" t="n">
        <v>180</v>
      </c>
      <c r="D1211" s="38" t="n">
        <v>46220</v>
      </c>
      <c r="E1211" s="37" t="s">
        <v>229</v>
      </c>
      <c r="F1211" s="38" t="n">
        <v>46186</v>
      </c>
      <c r="G1211" s="37" t="n">
        <v>64</v>
      </c>
    </row>
    <row r="1212" customFormat="false" ht="15" hidden="false" customHeight="false" outlineLevel="0" collapsed="false">
      <c r="A1212" s="37" t="s">
        <v>838</v>
      </c>
      <c r="B1212" s="37" t="s">
        <v>239</v>
      </c>
      <c r="C1212" s="37" t="n">
        <v>730</v>
      </c>
      <c r="D1212" s="38" t="n">
        <v>46206</v>
      </c>
      <c r="E1212" s="37" t="s">
        <v>229</v>
      </c>
      <c r="F1212" s="38" t="n">
        <v>46171</v>
      </c>
      <c r="G1212" s="37" t="n">
        <v>98</v>
      </c>
    </row>
    <row r="1213" customFormat="false" ht="15" hidden="false" customHeight="false" outlineLevel="0" collapsed="false">
      <c r="A1213" s="37" t="s">
        <v>838</v>
      </c>
      <c r="B1213" s="37" t="s">
        <v>240</v>
      </c>
      <c r="C1213" s="37" t="n">
        <v>365</v>
      </c>
      <c r="D1213" s="38" t="n">
        <v>46309</v>
      </c>
      <c r="E1213" s="37" t="s">
        <v>232</v>
      </c>
      <c r="F1213" s="38"/>
      <c r="G1213" s="37"/>
    </row>
    <row r="1214" customFormat="false" ht="15" hidden="false" customHeight="false" outlineLevel="0" collapsed="false">
      <c r="A1214" s="37" t="s">
        <v>839</v>
      </c>
      <c r="B1214" s="37" t="s">
        <v>235</v>
      </c>
      <c r="C1214" s="37" t="n">
        <v>365</v>
      </c>
      <c r="D1214" s="38" t="n">
        <v>46123</v>
      </c>
      <c r="E1214" s="37" t="s">
        <v>232</v>
      </c>
      <c r="F1214" s="38"/>
      <c r="G1214" s="37"/>
    </row>
    <row r="1215" customFormat="false" ht="15" hidden="false" customHeight="false" outlineLevel="0" collapsed="false">
      <c r="A1215" s="37" t="s">
        <v>839</v>
      </c>
      <c r="B1215" s="37" t="s">
        <v>236</v>
      </c>
      <c r="C1215" s="37" t="n">
        <v>365</v>
      </c>
      <c r="D1215" s="38" t="n">
        <v>46160</v>
      </c>
      <c r="E1215" s="37" t="s">
        <v>229</v>
      </c>
      <c r="F1215" s="38" t="n">
        <v>46157</v>
      </c>
      <c r="G1215" s="37" t="n">
        <v>74</v>
      </c>
    </row>
    <row r="1216" customFormat="false" ht="15" hidden="false" customHeight="false" outlineLevel="0" collapsed="false">
      <c r="A1216" s="37" t="s">
        <v>839</v>
      </c>
      <c r="B1216" s="37" t="s">
        <v>237</v>
      </c>
      <c r="C1216" s="37" t="n">
        <v>365</v>
      </c>
      <c r="D1216" s="38" t="n">
        <v>46295</v>
      </c>
      <c r="E1216" s="37" t="s">
        <v>229</v>
      </c>
      <c r="F1216" s="38" t="n">
        <v>46277</v>
      </c>
      <c r="G1216" s="37" t="n">
        <v>70</v>
      </c>
    </row>
    <row r="1217" customFormat="false" ht="15" hidden="false" customHeight="false" outlineLevel="0" collapsed="false">
      <c r="A1217" s="37" t="s">
        <v>839</v>
      </c>
      <c r="B1217" s="37" t="s">
        <v>238</v>
      </c>
      <c r="C1217" s="37" t="n">
        <v>180</v>
      </c>
      <c r="D1217" s="38" t="n">
        <v>46233</v>
      </c>
      <c r="E1217" s="37" t="s">
        <v>229</v>
      </c>
      <c r="F1217" s="38" t="n">
        <v>46232</v>
      </c>
      <c r="G1217" s="37" t="n">
        <v>65</v>
      </c>
    </row>
    <row r="1218" customFormat="false" ht="15" hidden="false" customHeight="false" outlineLevel="0" collapsed="false">
      <c r="A1218" s="37" t="s">
        <v>839</v>
      </c>
      <c r="B1218" s="37" t="s">
        <v>239</v>
      </c>
      <c r="C1218" s="37" t="n">
        <v>730</v>
      </c>
      <c r="D1218" s="38" t="n">
        <v>46215</v>
      </c>
      <c r="E1218" s="37" t="s">
        <v>231</v>
      </c>
      <c r="F1218" s="38"/>
      <c r="G1218" s="37"/>
    </row>
    <row r="1219" customFormat="false" ht="15" hidden="false" customHeight="false" outlineLevel="0" collapsed="false">
      <c r="A1219" s="37" t="s">
        <v>839</v>
      </c>
      <c r="B1219" s="37" t="s">
        <v>240</v>
      </c>
      <c r="C1219" s="37" t="n">
        <v>365</v>
      </c>
      <c r="D1219" s="38" t="n">
        <v>46218</v>
      </c>
      <c r="E1219" s="37" t="s">
        <v>231</v>
      </c>
      <c r="F1219" s="38"/>
      <c r="G1219" s="37"/>
    </row>
    <row r="1220" customFormat="false" ht="15" hidden="false" customHeight="false" outlineLevel="0" collapsed="false">
      <c r="A1220" s="37" t="s">
        <v>840</v>
      </c>
      <c r="B1220" s="37" t="s">
        <v>235</v>
      </c>
      <c r="C1220" s="37" t="n">
        <v>365</v>
      </c>
      <c r="D1220" s="38" t="n">
        <v>46098</v>
      </c>
      <c r="E1220" s="37" t="s">
        <v>229</v>
      </c>
      <c r="F1220" s="38" t="n">
        <v>46075</v>
      </c>
      <c r="G1220" s="37" t="n">
        <v>83</v>
      </c>
    </row>
    <row r="1221" customFormat="false" ht="15" hidden="false" customHeight="false" outlineLevel="0" collapsed="false">
      <c r="A1221" s="37" t="s">
        <v>840</v>
      </c>
      <c r="B1221" s="37" t="s">
        <v>236</v>
      </c>
      <c r="C1221" s="37" t="n">
        <v>365</v>
      </c>
      <c r="D1221" s="38" t="n">
        <v>46326</v>
      </c>
      <c r="E1221" s="37" t="s">
        <v>229</v>
      </c>
      <c r="F1221" s="38" t="n">
        <v>46314</v>
      </c>
      <c r="G1221" s="37" t="n">
        <v>73</v>
      </c>
    </row>
    <row r="1222" customFormat="false" ht="15" hidden="false" customHeight="false" outlineLevel="0" collapsed="false">
      <c r="A1222" s="37" t="s">
        <v>840</v>
      </c>
      <c r="B1222" s="37" t="s">
        <v>237</v>
      </c>
      <c r="C1222" s="37" t="n">
        <v>365</v>
      </c>
      <c r="D1222" s="38" t="n">
        <v>46304</v>
      </c>
      <c r="E1222" s="37" t="s">
        <v>229</v>
      </c>
      <c r="F1222" s="38" t="n">
        <v>46274</v>
      </c>
      <c r="G1222" s="37" t="n">
        <v>74</v>
      </c>
    </row>
    <row r="1223" customFormat="false" ht="15" hidden="false" customHeight="false" outlineLevel="0" collapsed="false">
      <c r="A1223" s="37" t="s">
        <v>840</v>
      </c>
      <c r="B1223" s="37" t="s">
        <v>238</v>
      </c>
      <c r="C1223" s="37" t="n">
        <v>180</v>
      </c>
      <c r="D1223" s="38" t="n">
        <v>46217</v>
      </c>
      <c r="E1223" s="37" t="s">
        <v>229</v>
      </c>
      <c r="F1223" s="38" t="n">
        <v>46199</v>
      </c>
      <c r="G1223" s="37" t="n">
        <v>77</v>
      </c>
    </row>
    <row r="1224" customFormat="false" ht="15" hidden="false" customHeight="false" outlineLevel="0" collapsed="false">
      <c r="A1224" s="37" t="s">
        <v>840</v>
      </c>
      <c r="B1224" s="37" t="s">
        <v>239</v>
      </c>
      <c r="C1224" s="37" t="n">
        <v>730</v>
      </c>
      <c r="D1224" s="38" t="n">
        <v>46219</v>
      </c>
      <c r="E1224" s="37" t="s">
        <v>229</v>
      </c>
      <c r="F1224" s="38" t="n">
        <v>46180</v>
      </c>
      <c r="G1224" s="37" t="n">
        <v>84</v>
      </c>
    </row>
    <row r="1225" customFormat="false" ht="15" hidden="false" customHeight="false" outlineLevel="0" collapsed="false">
      <c r="A1225" s="37" t="s">
        <v>840</v>
      </c>
      <c r="B1225" s="37" t="s">
        <v>240</v>
      </c>
      <c r="C1225" s="37" t="n">
        <v>365</v>
      </c>
      <c r="D1225" s="38" t="n">
        <v>46184</v>
      </c>
      <c r="E1225" s="37" t="s">
        <v>229</v>
      </c>
      <c r="F1225" s="38" t="n">
        <v>46150</v>
      </c>
      <c r="G1225" s="37" t="n">
        <v>74</v>
      </c>
    </row>
    <row r="1226" customFormat="false" ht="15" hidden="false" customHeight="false" outlineLevel="0" collapsed="false">
      <c r="A1226" s="37" t="s">
        <v>841</v>
      </c>
      <c r="B1226" s="37" t="s">
        <v>235</v>
      </c>
      <c r="C1226" s="37" t="n">
        <v>365</v>
      </c>
      <c r="D1226" s="38" t="n">
        <v>46144</v>
      </c>
      <c r="E1226" s="37" t="s">
        <v>229</v>
      </c>
      <c r="F1226" s="38" t="n">
        <v>46111</v>
      </c>
      <c r="G1226" s="37" t="n">
        <v>98</v>
      </c>
    </row>
    <row r="1227" customFormat="false" ht="15" hidden="false" customHeight="false" outlineLevel="0" collapsed="false">
      <c r="A1227" s="37" t="s">
        <v>841</v>
      </c>
      <c r="B1227" s="37" t="s">
        <v>236</v>
      </c>
      <c r="C1227" s="37" t="n">
        <v>365</v>
      </c>
      <c r="D1227" s="38" t="n">
        <v>46326</v>
      </c>
      <c r="E1227" s="37" t="s">
        <v>229</v>
      </c>
      <c r="F1227" s="38" t="n">
        <v>46293</v>
      </c>
      <c r="G1227" s="37" t="n">
        <v>83</v>
      </c>
    </row>
    <row r="1228" customFormat="false" ht="15" hidden="false" customHeight="false" outlineLevel="0" collapsed="false">
      <c r="A1228" s="37" t="s">
        <v>841</v>
      </c>
      <c r="B1228" s="37" t="s">
        <v>237</v>
      </c>
      <c r="C1228" s="37" t="n">
        <v>365</v>
      </c>
      <c r="D1228" s="38" t="n">
        <v>46314</v>
      </c>
      <c r="E1228" s="37" t="s">
        <v>229</v>
      </c>
      <c r="F1228" s="38" t="n">
        <v>46275</v>
      </c>
      <c r="G1228" s="37" t="n">
        <v>97</v>
      </c>
    </row>
    <row r="1229" customFormat="false" ht="15" hidden="false" customHeight="false" outlineLevel="0" collapsed="false">
      <c r="A1229" s="37" t="s">
        <v>841</v>
      </c>
      <c r="B1229" s="37" t="s">
        <v>238</v>
      </c>
      <c r="C1229" s="37" t="n">
        <v>180</v>
      </c>
      <c r="D1229" s="38" t="n">
        <v>46295</v>
      </c>
      <c r="E1229" s="37" t="s">
        <v>229</v>
      </c>
      <c r="F1229" s="38" t="n">
        <v>46275</v>
      </c>
      <c r="G1229" s="37" t="n">
        <v>71</v>
      </c>
    </row>
    <row r="1230" customFormat="false" ht="15" hidden="false" customHeight="false" outlineLevel="0" collapsed="false">
      <c r="A1230" s="37" t="s">
        <v>841</v>
      </c>
      <c r="B1230" s="37" t="s">
        <v>239</v>
      </c>
      <c r="C1230" s="37" t="n">
        <v>730</v>
      </c>
      <c r="D1230" s="38" t="n">
        <v>46343</v>
      </c>
      <c r="E1230" s="37" t="s">
        <v>229</v>
      </c>
      <c r="F1230" s="38" t="n">
        <v>46342</v>
      </c>
      <c r="G1230" s="37" t="n">
        <v>85</v>
      </c>
    </row>
    <row r="1231" customFormat="false" ht="15" hidden="false" customHeight="false" outlineLevel="0" collapsed="false">
      <c r="A1231" s="37" t="s">
        <v>841</v>
      </c>
      <c r="B1231" s="37" t="s">
        <v>240</v>
      </c>
      <c r="C1231" s="37" t="n">
        <v>365</v>
      </c>
      <c r="D1231" s="38" t="n">
        <v>46306</v>
      </c>
      <c r="E1231" s="37" t="s">
        <v>229</v>
      </c>
      <c r="F1231" s="38" t="n">
        <v>46276</v>
      </c>
      <c r="G1231" s="37" t="n">
        <v>60</v>
      </c>
    </row>
    <row r="1232" customFormat="false" ht="15" hidden="false" customHeight="false" outlineLevel="0" collapsed="false">
      <c r="A1232" s="37" t="s">
        <v>842</v>
      </c>
      <c r="B1232" s="37" t="s">
        <v>235</v>
      </c>
      <c r="C1232" s="37" t="n">
        <v>365</v>
      </c>
      <c r="D1232" s="38" t="n">
        <v>46257</v>
      </c>
      <c r="E1232" s="37" t="s">
        <v>229</v>
      </c>
      <c r="F1232" s="38" t="n">
        <v>46233</v>
      </c>
      <c r="G1232" s="37" t="n">
        <v>65</v>
      </c>
    </row>
    <row r="1233" customFormat="false" ht="15" hidden="false" customHeight="false" outlineLevel="0" collapsed="false">
      <c r="A1233" s="37" t="s">
        <v>842</v>
      </c>
      <c r="B1233" s="37" t="s">
        <v>236</v>
      </c>
      <c r="C1233" s="37" t="n">
        <v>365</v>
      </c>
      <c r="D1233" s="38" t="n">
        <v>46220</v>
      </c>
      <c r="E1233" s="37" t="s">
        <v>229</v>
      </c>
      <c r="F1233" s="38" t="n">
        <v>46195</v>
      </c>
      <c r="G1233" s="37" t="n">
        <v>64</v>
      </c>
    </row>
    <row r="1234" customFormat="false" ht="15" hidden="false" customHeight="false" outlineLevel="0" collapsed="false">
      <c r="A1234" s="37" t="s">
        <v>842</v>
      </c>
      <c r="B1234" s="37" t="s">
        <v>237</v>
      </c>
      <c r="C1234" s="37" t="n">
        <v>365</v>
      </c>
      <c r="D1234" s="38" t="n">
        <v>46102</v>
      </c>
      <c r="E1234" s="37" t="s">
        <v>229</v>
      </c>
      <c r="F1234" s="38" t="n">
        <v>46084</v>
      </c>
      <c r="G1234" s="37" t="n">
        <v>88</v>
      </c>
    </row>
    <row r="1235" customFormat="false" ht="15" hidden="false" customHeight="false" outlineLevel="0" collapsed="false">
      <c r="A1235" s="37" t="s">
        <v>842</v>
      </c>
      <c r="B1235" s="37" t="s">
        <v>238</v>
      </c>
      <c r="C1235" s="37" t="n">
        <v>180</v>
      </c>
      <c r="D1235" s="38" t="n">
        <v>46117</v>
      </c>
      <c r="E1235" s="37" t="s">
        <v>229</v>
      </c>
      <c r="F1235" s="38" t="n">
        <v>46090</v>
      </c>
      <c r="G1235" s="37" t="n">
        <v>87</v>
      </c>
    </row>
    <row r="1236" customFormat="false" ht="15" hidden="false" customHeight="false" outlineLevel="0" collapsed="false">
      <c r="A1236" s="37" t="s">
        <v>842</v>
      </c>
      <c r="B1236" s="37" t="s">
        <v>239</v>
      </c>
      <c r="C1236" s="37" t="n">
        <v>730</v>
      </c>
      <c r="D1236" s="38" t="n">
        <v>46189</v>
      </c>
      <c r="E1236" s="37" t="s">
        <v>229</v>
      </c>
      <c r="F1236" s="38" t="n">
        <v>46168</v>
      </c>
      <c r="G1236" s="37" t="n">
        <v>79</v>
      </c>
    </row>
    <row r="1237" customFormat="false" ht="15" hidden="false" customHeight="false" outlineLevel="0" collapsed="false">
      <c r="A1237" s="37" t="s">
        <v>842</v>
      </c>
      <c r="B1237" s="37" t="s">
        <v>240</v>
      </c>
      <c r="C1237" s="37" t="n">
        <v>365</v>
      </c>
      <c r="D1237" s="38" t="n">
        <v>46164</v>
      </c>
      <c r="E1237" s="37" t="s">
        <v>229</v>
      </c>
      <c r="F1237" s="38" t="n">
        <v>46158</v>
      </c>
      <c r="G1237" s="37" t="n">
        <v>79</v>
      </c>
    </row>
    <row r="1238" customFormat="false" ht="15" hidden="false" customHeight="false" outlineLevel="0" collapsed="false">
      <c r="A1238" s="37" t="s">
        <v>843</v>
      </c>
      <c r="B1238" s="37" t="s">
        <v>235</v>
      </c>
      <c r="C1238" s="37" t="n">
        <v>365</v>
      </c>
      <c r="D1238" s="38" t="n">
        <v>46201</v>
      </c>
      <c r="E1238" s="37" t="s">
        <v>229</v>
      </c>
      <c r="F1238" s="38" t="n">
        <v>46176</v>
      </c>
      <c r="G1238" s="37" t="n">
        <v>75</v>
      </c>
    </row>
    <row r="1239" customFormat="false" ht="15" hidden="false" customHeight="false" outlineLevel="0" collapsed="false">
      <c r="A1239" s="37" t="s">
        <v>843</v>
      </c>
      <c r="B1239" s="37" t="s">
        <v>236</v>
      </c>
      <c r="C1239" s="37" t="n">
        <v>365</v>
      </c>
      <c r="D1239" s="38" t="n">
        <v>46334</v>
      </c>
      <c r="E1239" s="37" t="s">
        <v>229</v>
      </c>
      <c r="F1239" s="38" t="n">
        <v>46332</v>
      </c>
      <c r="G1239" s="37" t="n">
        <v>70</v>
      </c>
    </row>
    <row r="1240" customFormat="false" ht="15" hidden="false" customHeight="false" outlineLevel="0" collapsed="false">
      <c r="A1240" s="37" t="s">
        <v>843</v>
      </c>
      <c r="B1240" s="37" t="s">
        <v>237</v>
      </c>
      <c r="C1240" s="37" t="n">
        <v>365</v>
      </c>
      <c r="D1240" s="38" t="n">
        <v>46115</v>
      </c>
      <c r="E1240" s="37" t="s">
        <v>229</v>
      </c>
      <c r="F1240" s="38" t="n">
        <v>46101</v>
      </c>
      <c r="G1240" s="37" t="n">
        <v>64</v>
      </c>
    </row>
    <row r="1241" customFormat="false" ht="15" hidden="false" customHeight="false" outlineLevel="0" collapsed="false">
      <c r="A1241" s="37" t="s">
        <v>843</v>
      </c>
      <c r="B1241" s="37" t="s">
        <v>238</v>
      </c>
      <c r="C1241" s="37" t="n">
        <v>180</v>
      </c>
      <c r="D1241" s="38" t="n">
        <v>46312</v>
      </c>
      <c r="E1241" s="37" t="s">
        <v>229</v>
      </c>
      <c r="F1241" s="38" t="n">
        <v>46301</v>
      </c>
      <c r="G1241" s="37" t="n">
        <v>69</v>
      </c>
    </row>
    <row r="1242" customFormat="false" ht="15" hidden="false" customHeight="false" outlineLevel="0" collapsed="false">
      <c r="A1242" s="37" t="s">
        <v>843</v>
      </c>
      <c r="B1242" s="37" t="s">
        <v>239</v>
      </c>
      <c r="C1242" s="37" t="n">
        <v>730</v>
      </c>
      <c r="D1242" s="38" t="n">
        <v>46116</v>
      </c>
      <c r="E1242" s="37" t="s">
        <v>229</v>
      </c>
      <c r="F1242" s="38" t="n">
        <v>46114</v>
      </c>
      <c r="G1242" s="37" t="n">
        <v>97</v>
      </c>
    </row>
    <row r="1243" customFormat="false" ht="15" hidden="false" customHeight="false" outlineLevel="0" collapsed="false">
      <c r="A1243" s="37" t="s">
        <v>843</v>
      </c>
      <c r="B1243" s="37" t="s">
        <v>240</v>
      </c>
      <c r="C1243" s="37" t="n">
        <v>365</v>
      </c>
      <c r="D1243" s="38" t="n">
        <v>46151</v>
      </c>
      <c r="E1243" s="37" t="s">
        <v>229</v>
      </c>
      <c r="F1243" s="38" t="n">
        <v>46141</v>
      </c>
      <c r="G1243" s="37" t="n">
        <v>67</v>
      </c>
    </row>
    <row r="1244" customFormat="false" ht="15" hidden="false" customHeight="false" outlineLevel="0" collapsed="false">
      <c r="A1244" s="37" t="s">
        <v>845</v>
      </c>
      <c r="B1244" s="37" t="s">
        <v>235</v>
      </c>
      <c r="C1244" s="37" t="n">
        <v>365</v>
      </c>
      <c r="D1244" s="38" t="n">
        <v>46185</v>
      </c>
      <c r="E1244" s="37" t="s">
        <v>229</v>
      </c>
      <c r="F1244" s="38" t="n">
        <v>46155</v>
      </c>
      <c r="G1244" s="37" t="n">
        <v>80</v>
      </c>
    </row>
    <row r="1245" customFormat="false" ht="15" hidden="false" customHeight="false" outlineLevel="0" collapsed="false">
      <c r="A1245" s="37" t="s">
        <v>845</v>
      </c>
      <c r="B1245" s="37" t="s">
        <v>236</v>
      </c>
      <c r="C1245" s="37" t="n">
        <v>365</v>
      </c>
      <c r="D1245" s="38" t="n">
        <v>46297</v>
      </c>
      <c r="E1245" s="37" t="s">
        <v>229</v>
      </c>
      <c r="F1245" s="38" t="n">
        <v>46271</v>
      </c>
      <c r="G1245" s="37" t="n">
        <v>74</v>
      </c>
    </row>
    <row r="1246" customFormat="false" ht="15" hidden="false" customHeight="false" outlineLevel="0" collapsed="false">
      <c r="A1246" s="37" t="s">
        <v>845</v>
      </c>
      <c r="B1246" s="37" t="s">
        <v>237</v>
      </c>
      <c r="C1246" s="37" t="n">
        <v>365</v>
      </c>
      <c r="D1246" s="38" t="n">
        <v>46269</v>
      </c>
      <c r="E1246" s="37" t="s">
        <v>229</v>
      </c>
      <c r="F1246" s="38" t="n">
        <v>46238</v>
      </c>
      <c r="G1246" s="37" t="n">
        <v>84</v>
      </c>
    </row>
    <row r="1247" customFormat="false" ht="15" hidden="false" customHeight="false" outlineLevel="0" collapsed="false">
      <c r="A1247" s="37" t="s">
        <v>845</v>
      </c>
      <c r="B1247" s="37" t="s">
        <v>238</v>
      </c>
      <c r="C1247" s="37" t="n">
        <v>180</v>
      </c>
      <c r="D1247" s="38" t="n">
        <v>46320</v>
      </c>
      <c r="E1247" s="37" t="s">
        <v>229</v>
      </c>
      <c r="F1247" s="38" t="n">
        <v>46292</v>
      </c>
      <c r="G1247" s="37" t="n">
        <v>87</v>
      </c>
    </row>
    <row r="1248" customFormat="false" ht="15" hidden="false" customHeight="false" outlineLevel="0" collapsed="false">
      <c r="A1248" s="37" t="s">
        <v>845</v>
      </c>
      <c r="B1248" s="37" t="s">
        <v>239</v>
      </c>
      <c r="C1248" s="37" t="n">
        <v>730</v>
      </c>
      <c r="D1248" s="38" t="n">
        <v>46255</v>
      </c>
      <c r="E1248" s="37" t="s">
        <v>229</v>
      </c>
      <c r="F1248" s="38" t="n">
        <v>46230</v>
      </c>
      <c r="G1248" s="37" t="n">
        <v>63</v>
      </c>
    </row>
    <row r="1249" customFormat="false" ht="15" hidden="false" customHeight="false" outlineLevel="0" collapsed="false">
      <c r="A1249" s="37" t="s">
        <v>845</v>
      </c>
      <c r="B1249" s="37" t="s">
        <v>240</v>
      </c>
      <c r="C1249" s="37" t="n">
        <v>365</v>
      </c>
      <c r="D1249" s="38" t="n">
        <v>46216</v>
      </c>
      <c r="E1249" s="37" t="s">
        <v>229</v>
      </c>
      <c r="F1249" s="38" t="n">
        <v>46184</v>
      </c>
      <c r="G1249" s="37" t="n">
        <v>93</v>
      </c>
    </row>
    <row r="1250" customFormat="false" ht="15" hidden="false" customHeight="false" outlineLevel="0" collapsed="false">
      <c r="A1250" s="37" t="s">
        <v>846</v>
      </c>
      <c r="B1250" s="37" t="s">
        <v>235</v>
      </c>
      <c r="C1250" s="37" t="n">
        <v>365</v>
      </c>
      <c r="D1250" s="38" t="n">
        <v>46369</v>
      </c>
      <c r="E1250" s="37" t="s">
        <v>229</v>
      </c>
      <c r="F1250" s="38" t="n">
        <v>46338</v>
      </c>
      <c r="G1250" s="37" t="n">
        <v>86</v>
      </c>
    </row>
    <row r="1251" customFormat="false" ht="15" hidden="false" customHeight="false" outlineLevel="0" collapsed="false">
      <c r="A1251" s="37" t="s">
        <v>846</v>
      </c>
      <c r="B1251" s="37" t="s">
        <v>236</v>
      </c>
      <c r="C1251" s="37" t="n">
        <v>365</v>
      </c>
      <c r="D1251" s="38" t="n">
        <v>46274</v>
      </c>
      <c r="E1251" s="37" t="s">
        <v>229</v>
      </c>
      <c r="F1251" s="38" t="n">
        <v>46262</v>
      </c>
      <c r="G1251" s="37" t="n">
        <v>64</v>
      </c>
    </row>
    <row r="1252" customFormat="false" ht="15" hidden="false" customHeight="false" outlineLevel="0" collapsed="false">
      <c r="A1252" s="37" t="s">
        <v>846</v>
      </c>
      <c r="B1252" s="37" t="s">
        <v>237</v>
      </c>
      <c r="C1252" s="37" t="n">
        <v>365</v>
      </c>
      <c r="D1252" s="38" t="n">
        <v>46096</v>
      </c>
      <c r="E1252" s="37" t="s">
        <v>229</v>
      </c>
      <c r="F1252" s="38" t="n">
        <v>46074</v>
      </c>
      <c r="G1252" s="37" t="n">
        <v>99</v>
      </c>
    </row>
    <row r="1253" customFormat="false" ht="15" hidden="false" customHeight="false" outlineLevel="0" collapsed="false">
      <c r="A1253" s="37" t="s">
        <v>846</v>
      </c>
      <c r="B1253" s="37" t="s">
        <v>238</v>
      </c>
      <c r="C1253" s="37" t="n">
        <v>180</v>
      </c>
      <c r="D1253" s="38" t="n">
        <v>46278</v>
      </c>
      <c r="E1253" s="37" t="s">
        <v>230</v>
      </c>
      <c r="F1253" s="38"/>
      <c r="G1253" s="37"/>
    </row>
    <row r="1254" customFormat="false" ht="15" hidden="false" customHeight="false" outlineLevel="0" collapsed="false">
      <c r="A1254" s="37" t="s">
        <v>846</v>
      </c>
      <c r="B1254" s="37" t="s">
        <v>239</v>
      </c>
      <c r="C1254" s="37" t="n">
        <v>730</v>
      </c>
      <c r="D1254" s="38" t="n">
        <v>46127</v>
      </c>
      <c r="E1254" s="37" t="s">
        <v>229</v>
      </c>
      <c r="F1254" s="38" t="n">
        <v>46088</v>
      </c>
      <c r="G1254" s="37" t="n">
        <v>89</v>
      </c>
    </row>
    <row r="1255" customFormat="false" ht="15" hidden="false" customHeight="false" outlineLevel="0" collapsed="false">
      <c r="A1255" s="37" t="s">
        <v>846</v>
      </c>
      <c r="B1255" s="37" t="s">
        <v>240</v>
      </c>
      <c r="C1255" s="37" t="n">
        <v>365</v>
      </c>
      <c r="D1255" s="38" t="n">
        <v>46286</v>
      </c>
      <c r="E1255" s="37" t="s">
        <v>229</v>
      </c>
      <c r="F1255" s="38" t="n">
        <v>46283</v>
      </c>
      <c r="G1255" s="37" t="n">
        <v>91</v>
      </c>
    </row>
    <row r="1256" customFormat="false" ht="15" hidden="false" customHeight="false" outlineLevel="0" collapsed="false">
      <c r="A1256" s="37" t="s">
        <v>848</v>
      </c>
      <c r="B1256" s="37" t="s">
        <v>235</v>
      </c>
      <c r="C1256" s="37" t="n">
        <v>365</v>
      </c>
      <c r="D1256" s="38" t="n">
        <v>46296</v>
      </c>
      <c r="E1256" s="37" t="s">
        <v>229</v>
      </c>
      <c r="F1256" s="38" t="n">
        <v>46275</v>
      </c>
      <c r="G1256" s="37" t="n">
        <v>80</v>
      </c>
    </row>
    <row r="1257" customFormat="false" ht="15" hidden="false" customHeight="false" outlineLevel="0" collapsed="false">
      <c r="A1257" s="37" t="s">
        <v>848</v>
      </c>
      <c r="B1257" s="37" t="s">
        <v>236</v>
      </c>
      <c r="C1257" s="37" t="n">
        <v>365</v>
      </c>
      <c r="D1257" s="38" t="n">
        <v>46325</v>
      </c>
      <c r="E1257" s="37" t="s">
        <v>229</v>
      </c>
      <c r="F1257" s="38" t="n">
        <v>46297</v>
      </c>
      <c r="G1257" s="37" t="n">
        <v>77</v>
      </c>
    </row>
    <row r="1258" customFormat="false" ht="15" hidden="false" customHeight="false" outlineLevel="0" collapsed="false">
      <c r="A1258" s="37" t="s">
        <v>848</v>
      </c>
      <c r="B1258" s="37" t="s">
        <v>237</v>
      </c>
      <c r="C1258" s="37" t="n">
        <v>365</v>
      </c>
      <c r="D1258" s="38" t="n">
        <v>46177</v>
      </c>
      <c r="E1258" s="37" t="s">
        <v>229</v>
      </c>
      <c r="F1258" s="38" t="n">
        <v>46162</v>
      </c>
      <c r="G1258" s="37" t="n">
        <v>96</v>
      </c>
    </row>
    <row r="1259" customFormat="false" ht="15" hidden="false" customHeight="false" outlineLevel="0" collapsed="false">
      <c r="A1259" s="37" t="s">
        <v>848</v>
      </c>
      <c r="B1259" s="37" t="s">
        <v>238</v>
      </c>
      <c r="C1259" s="37" t="n">
        <v>180</v>
      </c>
      <c r="D1259" s="38" t="n">
        <v>46307</v>
      </c>
      <c r="E1259" s="37" t="s">
        <v>229</v>
      </c>
      <c r="F1259" s="38" t="n">
        <v>46293</v>
      </c>
      <c r="G1259" s="37" t="n">
        <v>67</v>
      </c>
    </row>
    <row r="1260" customFormat="false" ht="15" hidden="false" customHeight="false" outlineLevel="0" collapsed="false">
      <c r="A1260" s="37" t="s">
        <v>848</v>
      </c>
      <c r="B1260" s="37" t="s">
        <v>239</v>
      </c>
      <c r="C1260" s="37" t="n">
        <v>730</v>
      </c>
      <c r="D1260" s="38" t="n">
        <v>46326</v>
      </c>
      <c r="E1260" s="37" t="s">
        <v>231</v>
      </c>
      <c r="F1260" s="38"/>
      <c r="G1260" s="37"/>
    </row>
    <row r="1261" customFormat="false" ht="15" hidden="false" customHeight="false" outlineLevel="0" collapsed="false">
      <c r="A1261" s="37" t="s">
        <v>848</v>
      </c>
      <c r="B1261" s="37" t="s">
        <v>240</v>
      </c>
      <c r="C1261" s="37" t="n">
        <v>365</v>
      </c>
      <c r="D1261" s="38" t="n">
        <v>46357</v>
      </c>
      <c r="E1261" s="37" t="s">
        <v>229</v>
      </c>
      <c r="F1261" s="38" t="n">
        <v>46352</v>
      </c>
      <c r="G1261" s="37" t="n">
        <v>66</v>
      </c>
    </row>
    <row r="1262" customFormat="false" ht="15" hidden="false" customHeight="false" outlineLevel="0" collapsed="false">
      <c r="A1262" s="37" t="s">
        <v>404</v>
      </c>
      <c r="B1262" s="37" t="s">
        <v>235</v>
      </c>
      <c r="C1262" s="37" t="n">
        <v>365</v>
      </c>
      <c r="D1262" s="38" t="n">
        <v>46173</v>
      </c>
      <c r="E1262" s="37" t="s">
        <v>229</v>
      </c>
      <c r="F1262" s="38" t="n">
        <v>46159</v>
      </c>
      <c r="G1262" s="37" t="n">
        <v>69</v>
      </c>
    </row>
    <row r="1263" customFormat="false" ht="15" hidden="false" customHeight="false" outlineLevel="0" collapsed="false">
      <c r="A1263" s="37" t="s">
        <v>404</v>
      </c>
      <c r="B1263" s="37" t="s">
        <v>236</v>
      </c>
      <c r="C1263" s="37" t="n">
        <v>365</v>
      </c>
      <c r="D1263" s="38" t="n">
        <v>46264</v>
      </c>
      <c r="E1263" s="37" t="s">
        <v>230</v>
      </c>
      <c r="F1263" s="38"/>
      <c r="G1263" s="37"/>
    </row>
    <row r="1264" customFormat="false" ht="15" hidden="false" customHeight="false" outlineLevel="0" collapsed="false">
      <c r="A1264" s="37" t="s">
        <v>404</v>
      </c>
      <c r="B1264" s="37" t="s">
        <v>237</v>
      </c>
      <c r="C1264" s="37" t="n">
        <v>365</v>
      </c>
      <c r="D1264" s="38" t="n">
        <v>46175</v>
      </c>
      <c r="E1264" s="37" t="s">
        <v>230</v>
      </c>
      <c r="F1264" s="38"/>
      <c r="G1264" s="37"/>
    </row>
    <row r="1265" customFormat="false" ht="15" hidden="false" customHeight="false" outlineLevel="0" collapsed="false">
      <c r="A1265" s="37" t="s">
        <v>404</v>
      </c>
      <c r="B1265" s="37" t="s">
        <v>238</v>
      </c>
      <c r="C1265" s="37" t="n">
        <v>180</v>
      </c>
      <c r="D1265" s="38" t="n">
        <v>46301</v>
      </c>
      <c r="E1265" s="37" t="s">
        <v>229</v>
      </c>
      <c r="F1265" s="38" t="n">
        <v>46274</v>
      </c>
      <c r="G1265" s="37" t="n">
        <v>94</v>
      </c>
    </row>
    <row r="1266" customFormat="false" ht="15" hidden="false" customHeight="false" outlineLevel="0" collapsed="false">
      <c r="A1266" s="37" t="s">
        <v>404</v>
      </c>
      <c r="B1266" s="37" t="s">
        <v>239</v>
      </c>
      <c r="C1266" s="37" t="n">
        <v>730</v>
      </c>
      <c r="D1266" s="38" t="n">
        <v>46209</v>
      </c>
      <c r="E1266" s="37" t="s">
        <v>229</v>
      </c>
      <c r="F1266" s="38" t="n">
        <v>46191</v>
      </c>
      <c r="G1266" s="37" t="n">
        <v>94</v>
      </c>
    </row>
    <row r="1267" customFormat="false" ht="15" hidden="false" customHeight="false" outlineLevel="0" collapsed="false">
      <c r="A1267" s="37" t="s">
        <v>404</v>
      </c>
      <c r="B1267" s="37" t="s">
        <v>240</v>
      </c>
      <c r="C1267" s="37" t="n">
        <v>365</v>
      </c>
      <c r="D1267" s="38" t="n">
        <v>46157</v>
      </c>
      <c r="E1267" s="37" t="s">
        <v>231</v>
      </c>
      <c r="F1267" s="38"/>
      <c r="G1267" s="37"/>
    </row>
    <row r="1268" customFormat="false" ht="15" hidden="false" customHeight="false" outlineLevel="0" collapsed="false">
      <c r="A1268" s="37" t="s">
        <v>851</v>
      </c>
      <c r="B1268" s="37" t="s">
        <v>235</v>
      </c>
      <c r="C1268" s="37" t="n">
        <v>365</v>
      </c>
      <c r="D1268" s="38" t="n">
        <v>46169</v>
      </c>
      <c r="E1268" s="37" t="s">
        <v>229</v>
      </c>
      <c r="F1268" s="38" t="n">
        <v>46161</v>
      </c>
      <c r="G1268" s="37" t="n">
        <v>73</v>
      </c>
    </row>
    <row r="1269" customFormat="false" ht="15" hidden="false" customHeight="false" outlineLevel="0" collapsed="false">
      <c r="A1269" s="37" t="s">
        <v>851</v>
      </c>
      <c r="B1269" s="37" t="s">
        <v>236</v>
      </c>
      <c r="C1269" s="37" t="n">
        <v>365</v>
      </c>
      <c r="D1269" s="38" t="n">
        <v>46351</v>
      </c>
      <c r="E1269" s="37" t="s">
        <v>229</v>
      </c>
      <c r="F1269" s="38" t="n">
        <v>46337</v>
      </c>
      <c r="G1269" s="37" t="n">
        <v>67</v>
      </c>
    </row>
    <row r="1270" customFormat="false" ht="15" hidden="false" customHeight="false" outlineLevel="0" collapsed="false">
      <c r="A1270" s="37" t="s">
        <v>851</v>
      </c>
      <c r="B1270" s="37" t="s">
        <v>237</v>
      </c>
      <c r="C1270" s="37" t="n">
        <v>365</v>
      </c>
      <c r="D1270" s="38" t="n">
        <v>46316</v>
      </c>
      <c r="E1270" s="37" t="s">
        <v>231</v>
      </c>
      <c r="F1270" s="38"/>
      <c r="G1270" s="37"/>
    </row>
    <row r="1271" customFormat="false" ht="15" hidden="false" customHeight="false" outlineLevel="0" collapsed="false">
      <c r="A1271" s="37" t="s">
        <v>851</v>
      </c>
      <c r="B1271" s="37" t="s">
        <v>238</v>
      </c>
      <c r="C1271" s="37" t="n">
        <v>180</v>
      </c>
      <c r="D1271" s="38" t="n">
        <v>46162</v>
      </c>
      <c r="E1271" s="37" t="s">
        <v>229</v>
      </c>
      <c r="F1271" s="38" t="n">
        <v>46131</v>
      </c>
      <c r="G1271" s="37" t="n">
        <v>96</v>
      </c>
    </row>
    <row r="1272" customFormat="false" ht="15" hidden="false" customHeight="false" outlineLevel="0" collapsed="false">
      <c r="A1272" s="37" t="s">
        <v>851</v>
      </c>
      <c r="B1272" s="37" t="s">
        <v>239</v>
      </c>
      <c r="C1272" s="37" t="n">
        <v>730</v>
      </c>
      <c r="D1272" s="38" t="n">
        <v>46162</v>
      </c>
      <c r="E1272" s="37" t="s">
        <v>229</v>
      </c>
      <c r="F1272" s="38" t="n">
        <v>46155</v>
      </c>
      <c r="G1272" s="37" t="n">
        <v>91</v>
      </c>
    </row>
    <row r="1273" customFormat="false" ht="15" hidden="false" customHeight="false" outlineLevel="0" collapsed="false">
      <c r="A1273" s="37" t="s">
        <v>851</v>
      </c>
      <c r="B1273" s="37" t="s">
        <v>240</v>
      </c>
      <c r="C1273" s="37" t="n">
        <v>365</v>
      </c>
      <c r="D1273" s="38" t="n">
        <v>46368</v>
      </c>
      <c r="E1273" s="37" t="s">
        <v>229</v>
      </c>
      <c r="F1273" s="38" t="n">
        <v>46364</v>
      </c>
      <c r="G1273" s="37" t="n">
        <v>69</v>
      </c>
    </row>
    <row r="1274" customFormat="false" ht="15" hidden="false" customHeight="false" outlineLevel="0" collapsed="false">
      <c r="A1274" s="37" t="s">
        <v>854</v>
      </c>
      <c r="B1274" s="37" t="s">
        <v>235</v>
      </c>
      <c r="C1274" s="37" t="n">
        <v>365</v>
      </c>
      <c r="D1274" s="38" t="n">
        <v>46294</v>
      </c>
      <c r="E1274" s="37" t="s">
        <v>229</v>
      </c>
      <c r="F1274" s="38" t="n">
        <v>46288</v>
      </c>
      <c r="G1274" s="37" t="n">
        <v>84</v>
      </c>
    </row>
    <row r="1275" customFormat="false" ht="15" hidden="false" customHeight="false" outlineLevel="0" collapsed="false">
      <c r="A1275" s="37" t="s">
        <v>854</v>
      </c>
      <c r="B1275" s="37" t="s">
        <v>236</v>
      </c>
      <c r="C1275" s="37" t="n">
        <v>365</v>
      </c>
      <c r="D1275" s="38" t="n">
        <v>46106</v>
      </c>
      <c r="E1275" s="37" t="s">
        <v>229</v>
      </c>
      <c r="F1275" s="38" t="n">
        <v>46078</v>
      </c>
      <c r="G1275" s="37" t="n">
        <v>67</v>
      </c>
    </row>
    <row r="1276" customFormat="false" ht="15" hidden="false" customHeight="false" outlineLevel="0" collapsed="false">
      <c r="A1276" s="37" t="s">
        <v>854</v>
      </c>
      <c r="B1276" s="37" t="s">
        <v>237</v>
      </c>
      <c r="C1276" s="37" t="n">
        <v>365</v>
      </c>
      <c r="D1276" s="38" t="n">
        <v>46199</v>
      </c>
      <c r="E1276" s="37" t="s">
        <v>229</v>
      </c>
      <c r="F1276" s="38" t="n">
        <v>46164</v>
      </c>
      <c r="G1276" s="37" t="n">
        <v>60</v>
      </c>
    </row>
    <row r="1277" customFormat="false" ht="15" hidden="false" customHeight="false" outlineLevel="0" collapsed="false">
      <c r="A1277" s="37" t="s">
        <v>854</v>
      </c>
      <c r="B1277" s="37" t="s">
        <v>238</v>
      </c>
      <c r="C1277" s="37" t="n">
        <v>180</v>
      </c>
      <c r="D1277" s="38" t="n">
        <v>46321</v>
      </c>
      <c r="E1277" s="37" t="s">
        <v>229</v>
      </c>
      <c r="F1277" s="38" t="n">
        <v>46294</v>
      </c>
      <c r="G1277" s="37" t="n">
        <v>78</v>
      </c>
    </row>
    <row r="1278" customFormat="false" ht="15" hidden="false" customHeight="false" outlineLevel="0" collapsed="false">
      <c r="A1278" s="37" t="s">
        <v>854</v>
      </c>
      <c r="B1278" s="37" t="s">
        <v>239</v>
      </c>
      <c r="C1278" s="37" t="n">
        <v>730</v>
      </c>
      <c r="D1278" s="38" t="n">
        <v>46313</v>
      </c>
      <c r="E1278" s="37" t="s">
        <v>229</v>
      </c>
      <c r="F1278" s="38" t="n">
        <v>46274</v>
      </c>
      <c r="G1278" s="37" t="n">
        <v>85</v>
      </c>
    </row>
    <row r="1279" customFormat="false" ht="15" hidden="false" customHeight="false" outlineLevel="0" collapsed="false">
      <c r="A1279" s="37" t="s">
        <v>854</v>
      </c>
      <c r="B1279" s="37" t="s">
        <v>240</v>
      </c>
      <c r="C1279" s="37" t="n">
        <v>365</v>
      </c>
      <c r="D1279" s="38" t="n">
        <v>46333</v>
      </c>
      <c r="E1279" s="37" t="s">
        <v>230</v>
      </c>
      <c r="F1279" s="38"/>
      <c r="G1279" s="37"/>
    </row>
    <row r="1280" customFormat="false" ht="15" hidden="false" customHeight="false" outlineLevel="0" collapsed="false">
      <c r="A1280" s="37" t="s">
        <v>855</v>
      </c>
      <c r="B1280" s="37" t="s">
        <v>235</v>
      </c>
      <c r="C1280" s="37" t="n">
        <v>365</v>
      </c>
      <c r="D1280" s="38" t="n">
        <v>46178</v>
      </c>
      <c r="E1280" s="37" t="s">
        <v>229</v>
      </c>
      <c r="F1280" s="38" t="n">
        <v>46171</v>
      </c>
      <c r="G1280" s="37" t="n">
        <v>71</v>
      </c>
    </row>
    <row r="1281" customFormat="false" ht="15" hidden="false" customHeight="false" outlineLevel="0" collapsed="false">
      <c r="A1281" s="37" t="s">
        <v>855</v>
      </c>
      <c r="B1281" s="37" t="s">
        <v>236</v>
      </c>
      <c r="C1281" s="37" t="n">
        <v>365</v>
      </c>
      <c r="D1281" s="38" t="n">
        <v>46247</v>
      </c>
      <c r="E1281" s="37" t="s">
        <v>229</v>
      </c>
      <c r="F1281" s="38" t="n">
        <v>46233</v>
      </c>
      <c r="G1281" s="37" t="n">
        <v>85</v>
      </c>
    </row>
    <row r="1282" customFormat="false" ht="15" hidden="false" customHeight="false" outlineLevel="0" collapsed="false">
      <c r="A1282" s="37" t="s">
        <v>855</v>
      </c>
      <c r="B1282" s="37" t="s">
        <v>237</v>
      </c>
      <c r="C1282" s="37" t="n">
        <v>365</v>
      </c>
      <c r="D1282" s="38" t="n">
        <v>46337</v>
      </c>
      <c r="E1282" s="37" t="s">
        <v>232</v>
      </c>
      <c r="F1282" s="38"/>
      <c r="G1282" s="37"/>
    </row>
    <row r="1283" customFormat="false" ht="15" hidden="false" customHeight="false" outlineLevel="0" collapsed="false">
      <c r="A1283" s="37" t="s">
        <v>855</v>
      </c>
      <c r="B1283" s="37" t="s">
        <v>238</v>
      </c>
      <c r="C1283" s="37" t="n">
        <v>180</v>
      </c>
      <c r="D1283" s="38" t="n">
        <v>46335</v>
      </c>
      <c r="E1283" s="37" t="s">
        <v>231</v>
      </c>
      <c r="F1283" s="38"/>
      <c r="G1283" s="37"/>
    </row>
    <row r="1284" customFormat="false" ht="15" hidden="false" customHeight="false" outlineLevel="0" collapsed="false">
      <c r="A1284" s="37" t="s">
        <v>855</v>
      </c>
      <c r="B1284" s="37" t="s">
        <v>239</v>
      </c>
      <c r="C1284" s="37" t="n">
        <v>730</v>
      </c>
      <c r="D1284" s="38" t="n">
        <v>46175</v>
      </c>
      <c r="E1284" s="37" t="s">
        <v>232</v>
      </c>
      <c r="F1284" s="38"/>
      <c r="G1284" s="37"/>
    </row>
    <row r="1285" customFormat="false" ht="15" hidden="false" customHeight="false" outlineLevel="0" collapsed="false">
      <c r="A1285" s="37" t="s">
        <v>855</v>
      </c>
      <c r="B1285" s="37" t="s">
        <v>240</v>
      </c>
      <c r="C1285" s="37" t="n">
        <v>365</v>
      </c>
      <c r="D1285" s="38" t="n">
        <v>46290</v>
      </c>
      <c r="E1285" s="37" t="s">
        <v>229</v>
      </c>
      <c r="F1285" s="38" t="n">
        <v>46258</v>
      </c>
      <c r="G1285" s="37" t="n">
        <v>93</v>
      </c>
    </row>
    <row r="1286" customFormat="false" ht="15" hidden="false" customHeight="false" outlineLevel="0" collapsed="false">
      <c r="A1286" s="37" t="s">
        <v>858</v>
      </c>
      <c r="B1286" s="37" t="s">
        <v>235</v>
      </c>
      <c r="C1286" s="37" t="n">
        <v>365</v>
      </c>
      <c r="D1286" s="38" t="n">
        <v>46216</v>
      </c>
      <c r="E1286" s="37" t="s">
        <v>229</v>
      </c>
      <c r="F1286" s="38" t="n">
        <v>46194</v>
      </c>
      <c r="G1286" s="37" t="n">
        <v>88</v>
      </c>
    </row>
    <row r="1287" customFormat="false" ht="15" hidden="false" customHeight="false" outlineLevel="0" collapsed="false">
      <c r="A1287" s="37" t="s">
        <v>858</v>
      </c>
      <c r="B1287" s="37" t="s">
        <v>236</v>
      </c>
      <c r="C1287" s="37" t="n">
        <v>365</v>
      </c>
      <c r="D1287" s="38" t="n">
        <v>46157</v>
      </c>
      <c r="E1287" s="37" t="s">
        <v>229</v>
      </c>
      <c r="F1287" s="38" t="n">
        <v>46126</v>
      </c>
      <c r="G1287" s="37" t="n">
        <v>85</v>
      </c>
    </row>
    <row r="1288" customFormat="false" ht="15" hidden="false" customHeight="false" outlineLevel="0" collapsed="false">
      <c r="A1288" s="37" t="s">
        <v>858</v>
      </c>
      <c r="B1288" s="37" t="s">
        <v>237</v>
      </c>
      <c r="C1288" s="37" t="n">
        <v>365</v>
      </c>
      <c r="D1288" s="38" t="n">
        <v>46141</v>
      </c>
      <c r="E1288" s="37" t="s">
        <v>232</v>
      </c>
      <c r="F1288" s="38"/>
      <c r="G1288" s="37"/>
    </row>
    <row r="1289" customFormat="false" ht="15" hidden="false" customHeight="false" outlineLevel="0" collapsed="false">
      <c r="A1289" s="37" t="s">
        <v>858</v>
      </c>
      <c r="B1289" s="37" t="s">
        <v>238</v>
      </c>
      <c r="C1289" s="37" t="n">
        <v>180</v>
      </c>
      <c r="D1289" s="38" t="n">
        <v>46266</v>
      </c>
      <c r="E1289" s="37" t="s">
        <v>232</v>
      </c>
      <c r="F1289" s="38"/>
      <c r="G1289" s="37"/>
    </row>
    <row r="1290" customFormat="false" ht="15" hidden="false" customHeight="false" outlineLevel="0" collapsed="false">
      <c r="A1290" s="37" t="s">
        <v>858</v>
      </c>
      <c r="B1290" s="37" t="s">
        <v>239</v>
      </c>
      <c r="C1290" s="37" t="n">
        <v>730</v>
      </c>
      <c r="D1290" s="38" t="n">
        <v>46210</v>
      </c>
      <c r="E1290" s="37" t="s">
        <v>229</v>
      </c>
      <c r="F1290" s="38" t="n">
        <v>46201</v>
      </c>
      <c r="G1290" s="37" t="n">
        <v>90</v>
      </c>
    </row>
    <row r="1291" customFormat="false" ht="15" hidden="false" customHeight="false" outlineLevel="0" collapsed="false">
      <c r="A1291" s="37" t="s">
        <v>858</v>
      </c>
      <c r="B1291" s="37" t="s">
        <v>240</v>
      </c>
      <c r="C1291" s="37" t="n">
        <v>365</v>
      </c>
      <c r="D1291" s="38" t="n">
        <v>46351</v>
      </c>
      <c r="E1291" s="37" t="s">
        <v>229</v>
      </c>
      <c r="F1291" s="38" t="n">
        <v>46337</v>
      </c>
      <c r="G1291" s="37" t="n">
        <v>90</v>
      </c>
    </row>
    <row r="1292" customFormat="false" ht="15" hidden="false" customHeight="false" outlineLevel="0" collapsed="false">
      <c r="A1292" s="37" t="s">
        <v>859</v>
      </c>
      <c r="B1292" s="37" t="s">
        <v>235</v>
      </c>
      <c r="C1292" s="37" t="n">
        <v>365</v>
      </c>
      <c r="D1292" s="38" t="n">
        <v>46265</v>
      </c>
      <c r="E1292" s="37" t="s">
        <v>229</v>
      </c>
      <c r="F1292" s="38" t="n">
        <v>46229</v>
      </c>
      <c r="G1292" s="37" t="n">
        <v>88</v>
      </c>
    </row>
    <row r="1293" customFormat="false" ht="15" hidden="false" customHeight="false" outlineLevel="0" collapsed="false">
      <c r="A1293" s="37" t="s">
        <v>859</v>
      </c>
      <c r="B1293" s="37" t="s">
        <v>236</v>
      </c>
      <c r="C1293" s="37" t="n">
        <v>365</v>
      </c>
      <c r="D1293" s="38" t="n">
        <v>46144</v>
      </c>
      <c r="E1293" s="37" t="s">
        <v>229</v>
      </c>
      <c r="F1293" s="38" t="n">
        <v>46141</v>
      </c>
      <c r="G1293" s="37" t="n">
        <v>69</v>
      </c>
    </row>
    <row r="1294" customFormat="false" ht="15" hidden="false" customHeight="false" outlineLevel="0" collapsed="false">
      <c r="A1294" s="37" t="s">
        <v>859</v>
      </c>
      <c r="B1294" s="37" t="s">
        <v>237</v>
      </c>
      <c r="C1294" s="37" t="n">
        <v>365</v>
      </c>
      <c r="D1294" s="38" t="n">
        <v>46125</v>
      </c>
      <c r="E1294" s="37" t="s">
        <v>229</v>
      </c>
      <c r="F1294" s="38" t="n">
        <v>46110</v>
      </c>
      <c r="G1294" s="37" t="n">
        <v>96</v>
      </c>
    </row>
    <row r="1295" customFormat="false" ht="15" hidden="false" customHeight="false" outlineLevel="0" collapsed="false">
      <c r="A1295" s="37" t="s">
        <v>859</v>
      </c>
      <c r="B1295" s="37" t="s">
        <v>238</v>
      </c>
      <c r="C1295" s="37" t="n">
        <v>180</v>
      </c>
      <c r="D1295" s="38" t="n">
        <v>46195</v>
      </c>
      <c r="E1295" s="37" t="s">
        <v>232</v>
      </c>
      <c r="F1295" s="38"/>
      <c r="G1295" s="37"/>
    </row>
    <row r="1296" customFormat="false" ht="15" hidden="false" customHeight="false" outlineLevel="0" collapsed="false">
      <c r="A1296" s="37" t="s">
        <v>859</v>
      </c>
      <c r="B1296" s="37" t="s">
        <v>239</v>
      </c>
      <c r="C1296" s="37" t="n">
        <v>730</v>
      </c>
      <c r="D1296" s="38" t="n">
        <v>46359</v>
      </c>
      <c r="E1296" s="37" t="s">
        <v>232</v>
      </c>
      <c r="F1296" s="38"/>
      <c r="G1296" s="37"/>
    </row>
    <row r="1297" customFormat="false" ht="15" hidden="false" customHeight="false" outlineLevel="0" collapsed="false">
      <c r="A1297" s="37" t="s">
        <v>859</v>
      </c>
      <c r="B1297" s="37" t="s">
        <v>240</v>
      </c>
      <c r="C1297" s="37" t="n">
        <v>365</v>
      </c>
      <c r="D1297" s="38" t="n">
        <v>46243</v>
      </c>
      <c r="E1297" s="37" t="s">
        <v>229</v>
      </c>
      <c r="F1297" s="38" t="n">
        <v>46241</v>
      </c>
      <c r="G1297" s="37" t="n">
        <v>82</v>
      </c>
    </row>
    <row r="1298" customFormat="false" ht="15" hidden="false" customHeight="false" outlineLevel="0" collapsed="false">
      <c r="A1298" s="37" t="s">
        <v>861</v>
      </c>
      <c r="B1298" s="37" t="s">
        <v>235</v>
      </c>
      <c r="C1298" s="37" t="n">
        <v>365</v>
      </c>
      <c r="D1298" s="38" t="n">
        <v>46215</v>
      </c>
      <c r="E1298" s="37" t="s">
        <v>229</v>
      </c>
      <c r="F1298" s="38" t="n">
        <v>46203</v>
      </c>
      <c r="G1298" s="37" t="n">
        <v>75</v>
      </c>
    </row>
    <row r="1299" customFormat="false" ht="15" hidden="false" customHeight="false" outlineLevel="0" collapsed="false">
      <c r="A1299" s="37" t="s">
        <v>861</v>
      </c>
      <c r="B1299" s="37" t="s">
        <v>236</v>
      </c>
      <c r="C1299" s="37" t="n">
        <v>365</v>
      </c>
      <c r="D1299" s="38" t="n">
        <v>46381</v>
      </c>
      <c r="E1299" s="37" t="s">
        <v>231</v>
      </c>
      <c r="F1299" s="38"/>
      <c r="G1299" s="37"/>
    </row>
    <row r="1300" customFormat="false" ht="15" hidden="false" customHeight="false" outlineLevel="0" collapsed="false">
      <c r="A1300" s="37" t="s">
        <v>861</v>
      </c>
      <c r="B1300" s="37" t="s">
        <v>237</v>
      </c>
      <c r="C1300" s="37" t="n">
        <v>365</v>
      </c>
      <c r="D1300" s="38" t="n">
        <v>46145</v>
      </c>
      <c r="E1300" s="37" t="s">
        <v>229</v>
      </c>
      <c r="F1300" s="38" t="n">
        <v>46112</v>
      </c>
      <c r="G1300" s="37" t="n">
        <v>84</v>
      </c>
    </row>
    <row r="1301" customFormat="false" ht="15" hidden="false" customHeight="false" outlineLevel="0" collapsed="false">
      <c r="A1301" s="37" t="s">
        <v>861</v>
      </c>
      <c r="B1301" s="37" t="s">
        <v>238</v>
      </c>
      <c r="C1301" s="37" t="n">
        <v>180</v>
      </c>
      <c r="D1301" s="38" t="n">
        <v>46333</v>
      </c>
      <c r="E1301" s="37" t="s">
        <v>232</v>
      </c>
      <c r="F1301" s="38"/>
      <c r="G1301" s="37"/>
    </row>
    <row r="1302" customFormat="false" ht="15" hidden="false" customHeight="false" outlineLevel="0" collapsed="false">
      <c r="A1302" s="37" t="s">
        <v>861</v>
      </c>
      <c r="B1302" s="37" t="s">
        <v>239</v>
      </c>
      <c r="C1302" s="37" t="n">
        <v>730</v>
      </c>
      <c r="D1302" s="38" t="n">
        <v>46357</v>
      </c>
      <c r="E1302" s="37" t="s">
        <v>229</v>
      </c>
      <c r="F1302" s="38" t="n">
        <v>46327</v>
      </c>
      <c r="G1302" s="37" t="n">
        <v>95</v>
      </c>
    </row>
    <row r="1303" customFormat="false" ht="15" hidden="false" customHeight="false" outlineLevel="0" collapsed="false">
      <c r="A1303" s="37" t="s">
        <v>861</v>
      </c>
      <c r="B1303" s="37" t="s">
        <v>240</v>
      </c>
      <c r="C1303" s="37" t="n">
        <v>365</v>
      </c>
      <c r="D1303" s="38" t="n">
        <v>46301</v>
      </c>
      <c r="E1303" s="37" t="s">
        <v>229</v>
      </c>
      <c r="F1303" s="38" t="n">
        <v>46268</v>
      </c>
      <c r="G1303" s="37" t="n">
        <v>94</v>
      </c>
    </row>
    <row r="1304" customFormat="false" ht="15" hidden="false" customHeight="false" outlineLevel="0" collapsed="false">
      <c r="A1304" s="37" t="s">
        <v>863</v>
      </c>
      <c r="B1304" s="37" t="s">
        <v>235</v>
      </c>
      <c r="C1304" s="37" t="n">
        <v>365</v>
      </c>
      <c r="D1304" s="38" t="n">
        <v>46384</v>
      </c>
      <c r="E1304" s="37" t="s">
        <v>229</v>
      </c>
      <c r="F1304" s="38" t="n">
        <v>46376</v>
      </c>
      <c r="G1304" s="37" t="n">
        <v>60</v>
      </c>
    </row>
    <row r="1305" customFormat="false" ht="15" hidden="false" customHeight="false" outlineLevel="0" collapsed="false">
      <c r="A1305" s="37" t="s">
        <v>863</v>
      </c>
      <c r="B1305" s="37" t="s">
        <v>236</v>
      </c>
      <c r="C1305" s="37" t="n">
        <v>365</v>
      </c>
      <c r="D1305" s="38" t="n">
        <v>46126</v>
      </c>
      <c r="E1305" s="37" t="s">
        <v>229</v>
      </c>
      <c r="F1305" s="38" t="n">
        <v>46090</v>
      </c>
      <c r="G1305" s="37" t="n">
        <v>72</v>
      </c>
    </row>
    <row r="1306" customFormat="false" ht="15" hidden="false" customHeight="false" outlineLevel="0" collapsed="false">
      <c r="A1306" s="37" t="s">
        <v>863</v>
      </c>
      <c r="B1306" s="37" t="s">
        <v>237</v>
      </c>
      <c r="C1306" s="37" t="n">
        <v>365</v>
      </c>
      <c r="D1306" s="38" t="n">
        <v>46363</v>
      </c>
      <c r="E1306" s="37" t="s">
        <v>229</v>
      </c>
      <c r="F1306" s="38" t="n">
        <v>46334</v>
      </c>
      <c r="G1306" s="37" t="n">
        <v>65</v>
      </c>
    </row>
    <row r="1307" customFormat="false" ht="15" hidden="false" customHeight="false" outlineLevel="0" collapsed="false">
      <c r="A1307" s="37" t="s">
        <v>863</v>
      </c>
      <c r="B1307" s="37" t="s">
        <v>238</v>
      </c>
      <c r="C1307" s="37" t="n">
        <v>180</v>
      </c>
      <c r="D1307" s="38" t="n">
        <v>46109</v>
      </c>
      <c r="E1307" s="37" t="s">
        <v>229</v>
      </c>
      <c r="F1307" s="38" t="n">
        <v>46073</v>
      </c>
      <c r="G1307" s="37" t="n">
        <v>60</v>
      </c>
    </row>
    <row r="1308" customFormat="false" ht="15" hidden="false" customHeight="false" outlineLevel="0" collapsed="false">
      <c r="A1308" s="37" t="s">
        <v>863</v>
      </c>
      <c r="B1308" s="37" t="s">
        <v>239</v>
      </c>
      <c r="C1308" s="37" t="n">
        <v>730</v>
      </c>
      <c r="D1308" s="38" t="n">
        <v>46172</v>
      </c>
      <c r="E1308" s="37" t="s">
        <v>229</v>
      </c>
      <c r="F1308" s="38" t="n">
        <v>46142</v>
      </c>
      <c r="G1308" s="37" t="n">
        <v>86</v>
      </c>
    </row>
    <row r="1309" customFormat="false" ht="15" hidden="false" customHeight="false" outlineLevel="0" collapsed="false">
      <c r="A1309" s="37" t="s">
        <v>863</v>
      </c>
      <c r="B1309" s="37" t="s">
        <v>240</v>
      </c>
      <c r="C1309" s="37" t="n">
        <v>365</v>
      </c>
      <c r="D1309" s="38" t="n">
        <v>46328</v>
      </c>
      <c r="E1309" s="37" t="s">
        <v>229</v>
      </c>
      <c r="F1309" s="38" t="n">
        <v>46312</v>
      </c>
      <c r="G1309" s="37" t="n">
        <v>83</v>
      </c>
    </row>
    <row r="1310" customFormat="false" ht="15" hidden="false" customHeight="false" outlineLevel="0" collapsed="false">
      <c r="A1310" s="37" t="s">
        <v>867</v>
      </c>
      <c r="B1310" s="37" t="s">
        <v>235</v>
      </c>
      <c r="C1310" s="37" t="n">
        <v>365</v>
      </c>
      <c r="D1310" s="38" t="n">
        <v>46139</v>
      </c>
      <c r="E1310" s="37" t="s">
        <v>229</v>
      </c>
      <c r="F1310" s="38" t="n">
        <v>46127</v>
      </c>
      <c r="G1310" s="37" t="n">
        <v>73</v>
      </c>
    </row>
    <row r="1311" customFormat="false" ht="15" hidden="false" customHeight="false" outlineLevel="0" collapsed="false">
      <c r="A1311" s="37" t="s">
        <v>867</v>
      </c>
      <c r="B1311" s="37" t="s">
        <v>236</v>
      </c>
      <c r="C1311" s="37" t="n">
        <v>365</v>
      </c>
      <c r="D1311" s="38" t="n">
        <v>46175</v>
      </c>
      <c r="E1311" s="37" t="s">
        <v>229</v>
      </c>
      <c r="F1311" s="38" t="n">
        <v>46154</v>
      </c>
      <c r="G1311" s="37" t="n">
        <v>83</v>
      </c>
    </row>
    <row r="1312" customFormat="false" ht="15" hidden="false" customHeight="false" outlineLevel="0" collapsed="false">
      <c r="A1312" s="37" t="s">
        <v>867</v>
      </c>
      <c r="B1312" s="37" t="s">
        <v>237</v>
      </c>
      <c r="C1312" s="37" t="n">
        <v>365</v>
      </c>
      <c r="D1312" s="38" t="n">
        <v>46234</v>
      </c>
      <c r="E1312" s="37" t="s">
        <v>229</v>
      </c>
      <c r="F1312" s="38" t="n">
        <v>46217</v>
      </c>
      <c r="G1312" s="37" t="n">
        <v>99</v>
      </c>
    </row>
    <row r="1313" customFormat="false" ht="15" hidden="false" customHeight="false" outlineLevel="0" collapsed="false">
      <c r="A1313" s="37" t="s">
        <v>867</v>
      </c>
      <c r="B1313" s="37" t="s">
        <v>238</v>
      </c>
      <c r="C1313" s="37" t="n">
        <v>180</v>
      </c>
      <c r="D1313" s="38" t="n">
        <v>46255</v>
      </c>
      <c r="E1313" s="37" t="s">
        <v>232</v>
      </c>
      <c r="F1313" s="38"/>
      <c r="G1313" s="37"/>
    </row>
    <row r="1314" customFormat="false" ht="15" hidden="false" customHeight="false" outlineLevel="0" collapsed="false">
      <c r="A1314" s="37" t="s">
        <v>867</v>
      </c>
      <c r="B1314" s="37" t="s">
        <v>239</v>
      </c>
      <c r="C1314" s="37" t="n">
        <v>730</v>
      </c>
      <c r="D1314" s="38" t="n">
        <v>46225</v>
      </c>
      <c r="E1314" s="37" t="s">
        <v>229</v>
      </c>
      <c r="F1314" s="38" t="n">
        <v>46193</v>
      </c>
      <c r="G1314" s="37" t="n">
        <v>99</v>
      </c>
    </row>
    <row r="1315" customFormat="false" ht="15" hidden="false" customHeight="false" outlineLevel="0" collapsed="false">
      <c r="A1315" s="37" t="s">
        <v>867</v>
      </c>
      <c r="B1315" s="37" t="s">
        <v>240</v>
      </c>
      <c r="C1315" s="37" t="n">
        <v>365</v>
      </c>
      <c r="D1315" s="38" t="n">
        <v>46343</v>
      </c>
      <c r="E1315" s="37" t="s">
        <v>229</v>
      </c>
      <c r="F1315" s="38" t="n">
        <v>46335</v>
      </c>
      <c r="G1315" s="37" t="n">
        <v>61</v>
      </c>
    </row>
    <row r="1316" customFormat="false" ht="15" hidden="false" customHeight="false" outlineLevel="0" collapsed="false">
      <c r="A1316" s="37" t="s">
        <v>869</v>
      </c>
      <c r="B1316" s="37" t="s">
        <v>235</v>
      </c>
      <c r="C1316" s="37" t="n">
        <v>365</v>
      </c>
      <c r="D1316" s="38" t="n">
        <v>46125</v>
      </c>
      <c r="E1316" s="37" t="s">
        <v>231</v>
      </c>
      <c r="F1316" s="38"/>
      <c r="G1316" s="37"/>
    </row>
    <row r="1317" customFormat="false" ht="15" hidden="false" customHeight="false" outlineLevel="0" collapsed="false">
      <c r="A1317" s="37" t="s">
        <v>869</v>
      </c>
      <c r="B1317" s="37" t="s">
        <v>236</v>
      </c>
      <c r="C1317" s="37" t="n">
        <v>365</v>
      </c>
      <c r="D1317" s="38" t="n">
        <v>46185</v>
      </c>
      <c r="E1317" s="37" t="s">
        <v>229</v>
      </c>
      <c r="F1317" s="38" t="n">
        <v>46155</v>
      </c>
      <c r="G1317" s="37" t="n">
        <v>99</v>
      </c>
    </row>
    <row r="1318" customFormat="false" ht="15" hidden="false" customHeight="false" outlineLevel="0" collapsed="false">
      <c r="A1318" s="37" t="s">
        <v>869</v>
      </c>
      <c r="B1318" s="37" t="s">
        <v>237</v>
      </c>
      <c r="C1318" s="37" t="n">
        <v>365</v>
      </c>
      <c r="D1318" s="38" t="n">
        <v>46120</v>
      </c>
      <c r="E1318" s="37" t="s">
        <v>230</v>
      </c>
      <c r="F1318" s="38"/>
      <c r="G1318" s="37"/>
    </row>
    <row r="1319" customFormat="false" ht="15" hidden="false" customHeight="false" outlineLevel="0" collapsed="false">
      <c r="A1319" s="37" t="s">
        <v>869</v>
      </c>
      <c r="B1319" s="37" t="s">
        <v>238</v>
      </c>
      <c r="C1319" s="37" t="n">
        <v>180</v>
      </c>
      <c r="D1319" s="38" t="n">
        <v>46236</v>
      </c>
      <c r="E1319" s="37" t="s">
        <v>229</v>
      </c>
      <c r="F1319" s="38" t="n">
        <v>46230</v>
      </c>
      <c r="G1319" s="37" t="n">
        <v>62</v>
      </c>
    </row>
    <row r="1320" customFormat="false" ht="15" hidden="false" customHeight="false" outlineLevel="0" collapsed="false">
      <c r="A1320" s="37" t="s">
        <v>869</v>
      </c>
      <c r="B1320" s="37" t="s">
        <v>239</v>
      </c>
      <c r="C1320" s="37" t="n">
        <v>730</v>
      </c>
      <c r="D1320" s="38" t="n">
        <v>46287</v>
      </c>
      <c r="E1320" s="37" t="s">
        <v>229</v>
      </c>
      <c r="F1320" s="38" t="n">
        <v>46260</v>
      </c>
      <c r="G1320" s="37" t="n">
        <v>93</v>
      </c>
    </row>
    <row r="1321" customFormat="false" ht="15" hidden="false" customHeight="false" outlineLevel="0" collapsed="false">
      <c r="A1321" s="37" t="s">
        <v>869</v>
      </c>
      <c r="B1321" s="37" t="s">
        <v>240</v>
      </c>
      <c r="C1321" s="37" t="n">
        <v>365</v>
      </c>
      <c r="D1321" s="38" t="n">
        <v>46154</v>
      </c>
      <c r="E1321" s="37" t="s">
        <v>229</v>
      </c>
      <c r="F1321" s="38" t="n">
        <v>46146</v>
      </c>
      <c r="G1321" s="37" t="n">
        <v>98</v>
      </c>
    </row>
    <row r="1322" customFormat="false" ht="15" hidden="false" customHeight="false" outlineLevel="0" collapsed="false">
      <c r="A1322" s="37" t="s">
        <v>871</v>
      </c>
      <c r="B1322" s="37" t="s">
        <v>235</v>
      </c>
      <c r="C1322" s="37" t="n">
        <v>365</v>
      </c>
      <c r="D1322" s="38" t="n">
        <v>46096</v>
      </c>
      <c r="E1322" s="37" t="s">
        <v>231</v>
      </c>
      <c r="F1322" s="38"/>
      <c r="G1322" s="37"/>
    </row>
    <row r="1323" customFormat="false" ht="15" hidden="false" customHeight="false" outlineLevel="0" collapsed="false">
      <c r="A1323" s="37" t="s">
        <v>871</v>
      </c>
      <c r="B1323" s="37" t="s">
        <v>236</v>
      </c>
      <c r="C1323" s="37" t="n">
        <v>365</v>
      </c>
      <c r="D1323" s="38" t="n">
        <v>46118</v>
      </c>
      <c r="E1323" s="37" t="s">
        <v>229</v>
      </c>
      <c r="F1323" s="38" t="n">
        <v>46087</v>
      </c>
      <c r="G1323" s="37" t="n">
        <v>68</v>
      </c>
    </row>
    <row r="1324" customFormat="false" ht="15" hidden="false" customHeight="false" outlineLevel="0" collapsed="false">
      <c r="A1324" s="37" t="s">
        <v>871</v>
      </c>
      <c r="B1324" s="37" t="s">
        <v>237</v>
      </c>
      <c r="C1324" s="37" t="n">
        <v>365</v>
      </c>
      <c r="D1324" s="38" t="n">
        <v>46310</v>
      </c>
      <c r="E1324" s="37" t="s">
        <v>229</v>
      </c>
      <c r="F1324" s="38" t="n">
        <v>46278</v>
      </c>
      <c r="G1324" s="37" t="n">
        <v>77</v>
      </c>
    </row>
    <row r="1325" customFormat="false" ht="15" hidden="false" customHeight="false" outlineLevel="0" collapsed="false">
      <c r="A1325" s="37" t="s">
        <v>871</v>
      </c>
      <c r="B1325" s="37" t="s">
        <v>238</v>
      </c>
      <c r="C1325" s="37" t="n">
        <v>180</v>
      </c>
      <c r="D1325" s="38" t="n">
        <v>46319</v>
      </c>
      <c r="E1325" s="37" t="s">
        <v>230</v>
      </c>
      <c r="F1325" s="38"/>
      <c r="G1325" s="37"/>
    </row>
    <row r="1326" customFormat="false" ht="15" hidden="false" customHeight="false" outlineLevel="0" collapsed="false">
      <c r="A1326" s="37" t="s">
        <v>871</v>
      </c>
      <c r="B1326" s="37" t="s">
        <v>239</v>
      </c>
      <c r="C1326" s="37" t="n">
        <v>730</v>
      </c>
      <c r="D1326" s="38" t="n">
        <v>46302</v>
      </c>
      <c r="E1326" s="37" t="s">
        <v>232</v>
      </c>
      <c r="F1326" s="38"/>
      <c r="G1326" s="37"/>
    </row>
    <row r="1327" customFormat="false" ht="15" hidden="false" customHeight="false" outlineLevel="0" collapsed="false">
      <c r="A1327" s="37" t="s">
        <v>871</v>
      </c>
      <c r="B1327" s="37" t="s">
        <v>240</v>
      </c>
      <c r="C1327" s="37" t="n">
        <v>365</v>
      </c>
      <c r="D1327" s="38" t="n">
        <v>46164</v>
      </c>
      <c r="E1327" s="37" t="s">
        <v>229</v>
      </c>
      <c r="F1327" s="38" t="n">
        <v>46146</v>
      </c>
      <c r="G1327" s="37" t="n">
        <v>65</v>
      </c>
    </row>
    <row r="1328" customFormat="false" ht="15" hidden="false" customHeight="false" outlineLevel="0" collapsed="false">
      <c r="A1328" s="37" t="s">
        <v>872</v>
      </c>
      <c r="B1328" s="37" t="s">
        <v>235</v>
      </c>
      <c r="C1328" s="37" t="n">
        <v>365</v>
      </c>
      <c r="D1328" s="38" t="n">
        <v>46176</v>
      </c>
      <c r="E1328" s="37" t="s">
        <v>229</v>
      </c>
      <c r="F1328" s="38" t="n">
        <v>46164</v>
      </c>
      <c r="G1328" s="37" t="n">
        <v>87</v>
      </c>
    </row>
    <row r="1329" customFormat="false" ht="15" hidden="false" customHeight="false" outlineLevel="0" collapsed="false">
      <c r="A1329" s="37" t="s">
        <v>872</v>
      </c>
      <c r="B1329" s="37" t="s">
        <v>236</v>
      </c>
      <c r="C1329" s="37" t="n">
        <v>365</v>
      </c>
      <c r="D1329" s="38" t="n">
        <v>46265</v>
      </c>
      <c r="E1329" s="37" t="s">
        <v>229</v>
      </c>
      <c r="F1329" s="38" t="n">
        <v>46238</v>
      </c>
      <c r="G1329" s="37" t="n">
        <v>93</v>
      </c>
    </row>
    <row r="1330" customFormat="false" ht="15" hidden="false" customHeight="false" outlineLevel="0" collapsed="false">
      <c r="A1330" s="37" t="s">
        <v>872</v>
      </c>
      <c r="B1330" s="37" t="s">
        <v>237</v>
      </c>
      <c r="C1330" s="37" t="n">
        <v>365</v>
      </c>
      <c r="D1330" s="38" t="n">
        <v>46242</v>
      </c>
      <c r="E1330" s="37" t="s">
        <v>229</v>
      </c>
      <c r="F1330" s="38" t="n">
        <v>46231</v>
      </c>
      <c r="G1330" s="37" t="n">
        <v>78</v>
      </c>
    </row>
    <row r="1331" customFormat="false" ht="15" hidden="false" customHeight="false" outlineLevel="0" collapsed="false">
      <c r="A1331" s="37" t="s">
        <v>872</v>
      </c>
      <c r="B1331" s="37" t="s">
        <v>238</v>
      </c>
      <c r="C1331" s="37" t="n">
        <v>180</v>
      </c>
      <c r="D1331" s="38" t="n">
        <v>46359</v>
      </c>
      <c r="E1331" s="37" t="s">
        <v>229</v>
      </c>
      <c r="F1331" s="38" t="n">
        <v>46344</v>
      </c>
      <c r="G1331" s="37" t="n">
        <v>96</v>
      </c>
    </row>
    <row r="1332" customFormat="false" ht="15" hidden="false" customHeight="false" outlineLevel="0" collapsed="false">
      <c r="A1332" s="37" t="s">
        <v>872</v>
      </c>
      <c r="B1332" s="37" t="s">
        <v>239</v>
      </c>
      <c r="C1332" s="37" t="n">
        <v>730</v>
      </c>
      <c r="D1332" s="38" t="n">
        <v>46308</v>
      </c>
      <c r="E1332" s="37" t="s">
        <v>231</v>
      </c>
      <c r="F1332" s="38"/>
      <c r="G1332" s="37"/>
    </row>
    <row r="1333" customFormat="false" ht="15" hidden="false" customHeight="false" outlineLevel="0" collapsed="false">
      <c r="A1333" s="37" t="s">
        <v>872</v>
      </c>
      <c r="B1333" s="37" t="s">
        <v>240</v>
      </c>
      <c r="C1333" s="37" t="n">
        <v>365</v>
      </c>
      <c r="D1333" s="38" t="n">
        <v>46323</v>
      </c>
      <c r="E1333" s="37" t="s">
        <v>229</v>
      </c>
      <c r="F1333" s="38" t="n">
        <v>46310</v>
      </c>
      <c r="G1333" s="37" t="n">
        <v>96</v>
      </c>
    </row>
    <row r="1334" customFormat="false" ht="15" hidden="false" customHeight="false" outlineLevel="0" collapsed="false">
      <c r="A1334" s="37" t="s">
        <v>874</v>
      </c>
      <c r="B1334" s="37" t="s">
        <v>235</v>
      </c>
      <c r="C1334" s="37" t="n">
        <v>365</v>
      </c>
      <c r="D1334" s="38" t="n">
        <v>46246</v>
      </c>
      <c r="E1334" s="37" t="s">
        <v>229</v>
      </c>
      <c r="F1334" s="38" t="n">
        <v>46239</v>
      </c>
      <c r="G1334" s="37" t="n">
        <v>89</v>
      </c>
    </row>
    <row r="1335" customFormat="false" ht="15" hidden="false" customHeight="false" outlineLevel="0" collapsed="false">
      <c r="A1335" s="37" t="s">
        <v>874</v>
      </c>
      <c r="B1335" s="37" t="s">
        <v>236</v>
      </c>
      <c r="C1335" s="37" t="n">
        <v>365</v>
      </c>
      <c r="D1335" s="38" t="n">
        <v>46127</v>
      </c>
      <c r="E1335" s="37" t="s">
        <v>232</v>
      </c>
      <c r="F1335" s="38"/>
      <c r="G1335" s="37"/>
    </row>
    <row r="1336" customFormat="false" ht="15" hidden="false" customHeight="false" outlineLevel="0" collapsed="false">
      <c r="A1336" s="37" t="s">
        <v>874</v>
      </c>
      <c r="B1336" s="37" t="s">
        <v>237</v>
      </c>
      <c r="C1336" s="37" t="n">
        <v>365</v>
      </c>
      <c r="D1336" s="38" t="n">
        <v>46235</v>
      </c>
      <c r="E1336" s="37" t="s">
        <v>230</v>
      </c>
      <c r="F1336" s="38"/>
      <c r="G1336" s="37"/>
    </row>
    <row r="1337" customFormat="false" ht="15" hidden="false" customHeight="false" outlineLevel="0" collapsed="false">
      <c r="A1337" s="37" t="s">
        <v>874</v>
      </c>
      <c r="B1337" s="37" t="s">
        <v>238</v>
      </c>
      <c r="C1337" s="37" t="n">
        <v>180</v>
      </c>
      <c r="D1337" s="38" t="n">
        <v>46237</v>
      </c>
      <c r="E1337" s="37" t="s">
        <v>229</v>
      </c>
      <c r="F1337" s="38" t="n">
        <v>46227</v>
      </c>
      <c r="G1337" s="37" t="n">
        <v>85</v>
      </c>
    </row>
    <row r="1338" customFormat="false" ht="15" hidden="false" customHeight="false" outlineLevel="0" collapsed="false">
      <c r="A1338" s="37" t="s">
        <v>874</v>
      </c>
      <c r="B1338" s="37" t="s">
        <v>239</v>
      </c>
      <c r="C1338" s="37" t="n">
        <v>730</v>
      </c>
      <c r="D1338" s="38" t="n">
        <v>46149</v>
      </c>
      <c r="E1338" s="37" t="s">
        <v>229</v>
      </c>
      <c r="F1338" s="38" t="n">
        <v>46144</v>
      </c>
      <c r="G1338" s="37" t="n">
        <v>78</v>
      </c>
    </row>
    <row r="1339" customFormat="false" ht="15" hidden="false" customHeight="false" outlineLevel="0" collapsed="false">
      <c r="A1339" s="37" t="s">
        <v>874</v>
      </c>
      <c r="B1339" s="37" t="s">
        <v>240</v>
      </c>
      <c r="C1339" s="37" t="n">
        <v>365</v>
      </c>
      <c r="D1339" s="38" t="n">
        <v>46366</v>
      </c>
      <c r="E1339" s="37" t="s">
        <v>230</v>
      </c>
      <c r="F1339" s="38"/>
      <c r="G1339" s="37"/>
    </row>
    <row r="1340" customFormat="false" ht="15" hidden="false" customHeight="false" outlineLevel="0" collapsed="false">
      <c r="A1340" s="37" t="s">
        <v>875</v>
      </c>
      <c r="B1340" s="37" t="s">
        <v>235</v>
      </c>
      <c r="C1340" s="37" t="n">
        <v>365</v>
      </c>
      <c r="D1340" s="38" t="n">
        <v>46355</v>
      </c>
      <c r="E1340" s="37" t="s">
        <v>230</v>
      </c>
      <c r="F1340" s="38"/>
      <c r="G1340" s="37"/>
    </row>
    <row r="1341" customFormat="false" ht="15" hidden="false" customHeight="false" outlineLevel="0" collapsed="false">
      <c r="A1341" s="37" t="s">
        <v>875</v>
      </c>
      <c r="B1341" s="37" t="s">
        <v>236</v>
      </c>
      <c r="C1341" s="37" t="n">
        <v>365</v>
      </c>
      <c r="D1341" s="38" t="n">
        <v>46282</v>
      </c>
      <c r="E1341" s="37" t="s">
        <v>229</v>
      </c>
      <c r="F1341" s="38" t="n">
        <v>46254</v>
      </c>
      <c r="G1341" s="37" t="n">
        <v>93</v>
      </c>
    </row>
    <row r="1342" customFormat="false" ht="15" hidden="false" customHeight="false" outlineLevel="0" collapsed="false">
      <c r="A1342" s="37" t="s">
        <v>875</v>
      </c>
      <c r="B1342" s="37" t="s">
        <v>237</v>
      </c>
      <c r="C1342" s="37" t="n">
        <v>365</v>
      </c>
      <c r="D1342" s="38" t="n">
        <v>46179</v>
      </c>
      <c r="E1342" s="37" t="s">
        <v>229</v>
      </c>
      <c r="F1342" s="38" t="n">
        <v>46168</v>
      </c>
      <c r="G1342" s="37" t="n">
        <v>68</v>
      </c>
    </row>
    <row r="1343" customFormat="false" ht="15" hidden="false" customHeight="false" outlineLevel="0" collapsed="false">
      <c r="A1343" s="37" t="s">
        <v>875</v>
      </c>
      <c r="B1343" s="37" t="s">
        <v>238</v>
      </c>
      <c r="C1343" s="37" t="n">
        <v>180</v>
      </c>
      <c r="D1343" s="38" t="n">
        <v>46188</v>
      </c>
      <c r="E1343" s="37" t="s">
        <v>229</v>
      </c>
      <c r="F1343" s="38" t="n">
        <v>46159</v>
      </c>
      <c r="G1343" s="37" t="n">
        <v>91</v>
      </c>
    </row>
    <row r="1344" customFormat="false" ht="15" hidden="false" customHeight="false" outlineLevel="0" collapsed="false">
      <c r="A1344" s="37" t="s">
        <v>875</v>
      </c>
      <c r="B1344" s="37" t="s">
        <v>239</v>
      </c>
      <c r="C1344" s="37" t="n">
        <v>730</v>
      </c>
      <c r="D1344" s="38" t="n">
        <v>46312</v>
      </c>
      <c r="E1344" s="37" t="s">
        <v>229</v>
      </c>
      <c r="F1344" s="38" t="n">
        <v>46292</v>
      </c>
      <c r="G1344" s="37" t="n">
        <v>72</v>
      </c>
    </row>
    <row r="1345" customFormat="false" ht="15" hidden="false" customHeight="false" outlineLevel="0" collapsed="false">
      <c r="A1345" s="37" t="s">
        <v>875</v>
      </c>
      <c r="B1345" s="37" t="s">
        <v>240</v>
      </c>
      <c r="C1345" s="37" t="n">
        <v>365</v>
      </c>
      <c r="D1345" s="38" t="n">
        <v>46355</v>
      </c>
      <c r="E1345" s="37" t="s">
        <v>229</v>
      </c>
      <c r="F1345" s="38" t="n">
        <v>46339</v>
      </c>
      <c r="G1345" s="37" t="n">
        <v>69</v>
      </c>
    </row>
    <row r="1346" customFormat="false" ht="15" hidden="false" customHeight="false" outlineLevel="0" collapsed="false">
      <c r="A1346" s="37" t="s">
        <v>876</v>
      </c>
      <c r="B1346" s="37" t="s">
        <v>235</v>
      </c>
      <c r="C1346" s="37" t="n">
        <v>365</v>
      </c>
      <c r="D1346" s="38" t="n">
        <v>46290</v>
      </c>
      <c r="E1346" s="37" t="s">
        <v>229</v>
      </c>
      <c r="F1346" s="38" t="n">
        <v>46252</v>
      </c>
      <c r="G1346" s="37" t="n">
        <v>88</v>
      </c>
    </row>
    <row r="1347" customFormat="false" ht="15" hidden="false" customHeight="false" outlineLevel="0" collapsed="false">
      <c r="A1347" s="37" t="s">
        <v>876</v>
      </c>
      <c r="B1347" s="37" t="s">
        <v>236</v>
      </c>
      <c r="C1347" s="37" t="n">
        <v>365</v>
      </c>
      <c r="D1347" s="38" t="n">
        <v>46331</v>
      </c>
      <c r="E1347" s="37" t="s">
        <v>229</v>
      </c>
      <c r="F1347" s="38" t="n">
        <v>46305</v>
      </c>
      <c r="G1347" s="37" t="n">
        <v>81</v>
      </c>
    </row>
    <row r="1348" customFormat="false" ht="15" hidden="false" customHeight="false" outlineLevel="0" collapsed="false">
      <c r="A1348" s="37" t="s">
        <v>876</v>
      </c>
      <c r="B1348" s="37" t="s">
        <v>237</v>
      </c>
      <c r="C1348" s="37" t="n">
        <v>365</v>
      </c>
      <c r="D1348" s="38" t="n">
        <v>46210</v>
      </c>
      <c r="E1348" s="37" t="s">
        <v>230</v>
      </c>
      <c r="F1348" s="38"/>
      <c r="G1348" s="37"/>
    </row>
    <row r="1349" customFormat="false" ht="15" hidden="false" customHeight="false" outlineLevel="0" collapsed="false">
      <c r="A1349" s="37" t="s">
        <v>876</v>
      </c>
      <c r="B1349" s="37" t="s">
        <v>238</v>
      </c>
      <c r="C1349" s="37" t="n">
        <v>180</v>
      </c>
      <c r="D1349" s="38" t="n">
        <v>46127</v>
      </c>
      <c r="E1349" s="37" t="s">
        <v>229</v>
      </c>
      <c r="F1349" s="38" t="n">
        <v>46106</v>
      </c>
      <c r="G1349" s="37" t="n">
        <v>78</v>
      </c>
    </row>
    <row r="1350" customFormat="false" ht="15" hidden="false" customHeight="false" outlineLevel="0" collapsed="false">
      <c r="A1350" s="37" t="s">
        <v>876</v>
      </c>
      <c r="B1350" s="37" t="s">
        <v>239</v>
      </c>
      <c r="C1350" s="37" t="n">
        <v>730</v>
      </c>
      <c r="D1350" s="38" t="n">
        <v>46373</v>
      </c>
      <c r="E1350" s="37" t="s">
        <v>230</v>
      </c>
      <c r="F1350" s="38"/>
      <c r="G1350" s="37"/>
    </row>
    <row r="1351" customFormat="false" ht="15" hidden="false" customHeight="false" outlineLevel="0" collapsed="false">
      <c r="A1351" s="37" t="s">
        <v>876</v>
      </c>
      <c r="B1351" s="37" t="s">
        <v>240</v>
      </c>
      <c r="C1351" s="37" t="n">
        <v>365</v>
      </c>
      <c r="D1351" s="38" t="n">
        <v>46098</v>
      </c>
      <c r="E1351" s="37" t="s">
        <v>229</v>
      </c>
      <c r="F1351" s="38" t="n">
        <v>46087</v>
      </c>
      <c r="G1351" s="37" t="n">
        <v>62</v>
      </c>
    </row>
    <row r="1352" customFormat="false" ht="15" hidden="false" customHeight="false" outlineLevel="0" collapsed="false">
      <c r="A1352" s="37" t="s">
        <v>877</v>
      </c>
      <c r="B1352" s="37" t="s">
        <v>235</v>
      </c>
      <c r="C1352" s="37" t="n">
        <v>365</v>
      </c>
      <c r="D1352" s="38" t="n">
        <v>46303</v>
      </c>
      <c r="E1352" s="37" t="s">
        <v>229</v>
      </c>
      <c r="F1352" s="38" t="n">
        <v>46291</v>
      </c>
      <c r="G1352" s="37" t="n">
        <v>89</v>
      </c>
    </row>
    <row r="1353" customFormat="false" ht="15" hidden="false" customHeight="false" outlineLevel="0" collapsed="false">
      <c r="A1353" s="37" t="s">
        <v>877</v>
      </c>
      <c r="B1353" s="37" t="s">
        <v>236</v>
      </c>
      <c r="C1353" s="37" t="n">
        <v>365</v>
      </c>
      <c r="D1353" s="38" t="n">
        <v>46101</v>
      </c>
      <c r="E1353" s="37" t="s">
        <v>229</v>
      </c>
      <c r="F1353" s="38" t="n">
        <v>46062</v>
      </c>
      <c r="G1353" s="37" t="n">
        <v>79</v>
      </c>
    </row>
    <row r="1354" customFormat="false" ht="15" hidden="false" customHeight="false" outlineLevel="0" collapsed="false">
      <c r="A1354" s="37" t="s">
        <v>877</v>
      </c>
      <c r="B1354" s="37" t="s">
        <v>237</v>
      </c>
      <c r="C1354" s="37" t="n">
        <v>365</v>
      </c>
      <c r="D1354" s="38" t="n">
        <v>46264</v>
      </c>
      <c r="E1354" s="37" t="s">
        <v>229</v>
      </c>
      <c r="F1354" s="38" t="n">
        <v>46261</v>
      </c>
      <c r="G1354" s="37" t="n">
        <v>89</v>
      </c>
    </row>
    <row r="1355" customFormat="false" ht="15" hidden="false" customHeight="false" outlineLevel="0" collapsed="false">
      <c r="A1355" s="37" t="s">
        <v>877</v>
      </c>
      <c r="B1355" s="37" t="s">
        <v>238</v>
      </c>
      <c r="C1355" s="37" t="n">
        <v>180</v>
      </c>
      <c r="D1355" s="38" t="n">
        <v>46191</v>
      </c>
      <c r="E1355" s="37" t="s">
        <v>232</v>
      </c>
      <c r="F1355" s="38"/>
      <c r="G1355" s="37"/>
    </row>
    <row r="1356" customFormat="false" ht="15" hidden="false" customHeight="false" outlineLevel="0" collapsed="false">
      <c r="A1356" s="37" t="s">
        <v>877</v>
      </c>
      <c r="B1356" s="37" t="s">
        <v>239</v>
      </c>
      <c r="C1356" s="37" t="n">
        <v>730</v>
      </c>
      <c r="D1356" s="38" t="n">
        <v>46322</v>
      </c>
      <c r="E1356" s="37" t="s">
        <v>229</v>
      </c>
      <c r="F1356" s="38" t="n">
        <v>46297</v>
      </c>
      <c r="G1356" s="37" t="n">
        <v>75</v>
      </c>
    </row>
    <row r="1357" customFormat="false" ht="15" hidden="false" customHeight="false" outlineLevel="0" collapsed="false">
      <c r="A1357" s="37" t="s">
        <v>877</v>
      </c>
      <c r="B1357" s="37" t="s">
        <v>240</v>
      </c>
      <c r="C1357" s="37" t="n">
        <v>365</v>
      </c>
      <c r="D1357" s="38" t="n">
        <v>46334</v>
      </c>
      <c r="E1357" s="37" t="s">
        <v>229</v>
      </c>
      <c r="F1357" s="38" t="n">
        <v>46298</v>
      </c>
      <c r="G1357" s="37" t="n">
        <v>92</v>
      </c>
    </row>
    <row r="1358" customFormat="false" ht="15" hidden="false" customHeight="false" outlineLevel="0" collapsed="false">
      <c r="A1358" s="37" t="s">
        <v>878</v>
      </c>
      <c r="B1358" s="37" t="s">
        <v>235</v>
      </c>
      <c r="C1358" s="37" t="n">
        <v>365</v>
      </c>
      <c r="D1358" s="38" t="n">
        <v>46100</v>
      </c>
      <c r="E1358" s="37" t="s">
        <v>229</v>
      </c>
      <c r="F1358" s="38" t="n">
        <v>46074</v>
      </c>
      <c r="G1358" s="37" t="n">
        <v>74</v>
      </c>
    </row>
    <row r="1359" customFormat="false" ht="15" hidden="false" customHeight="false" outlineLevel="0" collapsed="false">
      <c r="A1359" s="37" t="s">
        <v>878</v>
      </c>
      <c r="B1359" s="37" t="s">
        <v>236</v>
      </c>
      <c r="C1359" s="37" t="n">
        <v>365</v>
      </c>
      <c r="D1359" s="38" t="n">
        <v>46286</v>
      </c>
      <c r="E1359" s="37" t="s">
        <v>229</v>
      </c>
      <c r="F1359" s="38" t="n">
        <v>46260</v>
      </c>
      <c r="G1359" s="37" t="n">
        <v>91</v>
      </c>
    </row>
    <row r="1360" customFormat="false" ht="15" hidden="false" customHeight="false" outlineLevel="0" collapsed="false">
      <c r="A1360" s="37" t="s">
        <v>878</v>
      </c>
      <c r="B1360" s="37" t="s">
        <v>237</v>
      </c>
      <c r="C1360" s="37" t="n">
        <v>365</v>
      </c>
      <c r="D1360" s="38" t="n">
        <v>46225</v>
      </c>
      <c r="E1360" s="37" t="s">
        <v>229</v>
      </c>
      <c r="F1360" s="38" t="n">
        <v>46211</v>
      </c>
      <c r="G1360" s="37" t="n">
        <v>79</v>
      </c>
    </row>
    <row r="1361" customFormat="false" ht="15" hidden="false" customHeight="false" outlineLevel="0" collapsed="false">
      <c r="A1361" s="37" t="s">
        <v>878</v>
      </c>
      <c r="B1361" s="37" t="s">
        <v>238</v>
      </c>
      <c r="C1361" s="37" t="n">
        <v>180</v>
      </c>
      <c r="D1361" s="38" t="n">
        <v>46338</v>
      </c>
      <c r="E1361" s="37" t="s">
        <v>229</v>
      </c>
      <c r="F1361" s="38" t="n">
        <v>46320</v>
      </c>
      <c r="G1361" s="37" t="n">
        <v>99</v>
      </c>
    </row>
    <row r="1362" customFormat="false" ht="15" hidden="false" customHeight="false" outlineLevel="0" collapsed="false">
      <c r="A1362" s="37" t="s">
        <v>878</v>
      </c>
      <c r="B1362" s="37" t="s">
        <v>239</v>
      </c>
      <c r="C1362" s="37" t="n">
        <v>730</v>
      </c>
      <c r="D1362" s="38" t="n">
        <v>46118</v>
      </c>
      <c r="E1362" s="37" t="s">
        <v>230</v>
      </c>
      <c r="F1362" s="38"/>
      <c r="G1362" s="37"/>
    </row>
    <row r="1363" customFormat="false" ht="15" hidden="false" customHeight="false" outlineLevel="0" collapsed="false">
      <c r="A1363" s="37" t="s">
        <v>878</v>
      </c>
      <c r="B1363" s="37" t="s">
        <v>240</v>
      </c>
      <c r="C1363" s="37" t="n">
        <v>365</v>
      </c>
      <c r="D1363" s="38" t="n">
        <v>46280</v>
      </c>
      <c r="E1363" s="37" t="s">
        <v>229</v>
      </c>
      <c r="F1363" s="38" t="n">
        <v>46243</v>
      </c>
      <c r="G1363" s="37" t="n">
        <v>62</v>
      </c>
    </row>
    <row r="1364" customFormat="false" ht="15" hidden="false" customHeight="false" outlineLevel="0" collapsed="false">
      <c r="A1364" s="37" t="s">
        <v>879</v>
      </c>
      <c r="B1364" s="37" t="s">
        <v>235</v>
      </c>
      <c r="C1364" s="37" t="n">
        <v>365</v>
      </c>
      <c r="D1364" s="38" t="n">
        <v>46256</v>
      </c>
      <c r="E1364" s="37" t="s">
        <v>229</v>
      </c>
      <c r="F1364" s="38" t="n">
        <v>46223</v>
      </c>
      <c r="G1364" s="37" t="n">
        <v>83</v>
      </c>
    </row>
    <row r="1365" customFormat="false" ht="15" hidden="false" customHeight="false" outlineLevel="0" collapsed="false">
      <c r="A1365" s="37" t="s">
        <v>879</v>
      </c>
      <c r="B1365" s="37" t="s">
        <v>236</v>
      </c>
      <c r="C1365" s="37" t="n">
        <v>365</v>
      </c>
      <c r="D1365" s="38" t="n">
        <v>46096</v>
      </c>
      <c r="E1365" s="37" t="s">
        <v>229</v>
      </c>
      <c r="F1365" s="38" t="n">
        <v>46083</v>
      </c>
      <c r="G1365" s="37" t="n">
        <v>82</v>
      </c>
    </row>
    <row r="1366" customFormat="false" ht="15" hidden="false" customHeight="false" outlineLevel="0" collapsed="false">
      <c r="A1366" s="37" t="s">
        <v>879</v>
      </c>
      <c r="B1366" s="37" t="s">
        <v>237</v>
      </c>
      <c r="C1366" s="37" t="n">
        <v>365</v>
      </c>
      <c r="D1366" s="38" t="n">
        <v>46321</v>
      </c>
      <c r="E1366" s="37" t="s">
        <v>231</v>
      </c>
      <c r="F1366" s="38"/>
      <c r="G1366" s="37"/>
    </row>
    <row r="1367" customFormat="false" ht="15" hidden="false" customHeight="false" outlineLevel="0" collapsed="false">
      <c r="A1367" s="37" t="s">
        <v>879</v>
      </c>
      <c r="B1367" s="37" t="s">
        <v>238</v>
      </c>
      <c r="C1367" s="37" t="n">
        <v>180</v>
      </c>
      <c r="D1367" s="38" t="n">
        <v>46184</v>
      </c>
      <c r="E1367" s="37" t="s">
        <v>229</v>
      </c>
      <c r="F1367" s="38" t="n">
        <v>46178</v>
      </c>
      <c r="G1367" s="37" t="n">
        <v>91</v>
      </c>
    </row>
    <row r="1368" customFormat="false" ht="15" hidden="false" customHeight="false" outlineLevel="0" collapsed="false">
      <c r="A1368" s="37" t="s">
        <v>879</v>
      </c>
      <c r="B1368" s="37" t="s">
        <v>239</v>
      </c>
      <c r="C1368" s="37" t="n">
        <v>730</v>
      </c>
      <c r="D1368" s="38" t="n">
        <v>46104</v>
      </c>
      <c r="E1368" s="37" t="s">
        <v>232</v>
      </c>
      <c r="F1368" s="38"/>
      <c r="G1368" s="37"/>
    </row>
    <row r="1369" customFormat="false" ht="15" hidden="false" customHeight="false" outlineLevel="0" collapsed="false">
      <c r="A1369" s="37" t="s">
        <v>879</v>
      </c>
      <c r="B1369" s="37" t="s">
        <v>240</v>
      </c>
      <c r="C1369" s="37" t="n">
        <v>365</v>
      </c>
      <c r="D1369" s="38" t="n">
        <v>46221</v>
      </c>
      <c r="E1369" s="37" t="s">
        <v>229</v>
      </c>
      <c r="F1369" s="38" t="n">
        <v>46200</v>
      </c>
      <c r="G1369" s="37" t="n">
        <v>61</v>
      </c>
    </row>
    <row r="1370" customFormat="false" ht="15" hidden="false" customHeight="false" outlineLevel="0" collapsed="false">
      <c r="A1370" s="37" t="s">
        <v>538</v>
      </c>
      <c r="B1370" s="37" t="s">
        <v>235</v>
      </c>
      <c r="C1370" s="37" t="n">
        <v>365</v>
      </c>
      <c r="D1370" s="38" t="n">
        <v>46133</v>
      </c>
      <c r="E1370" s="37" t="s">
        <v>229</v>
      </c>
      <c r="F1370" s="38" t="n">
        <v>46120</v>
      </c>
      <c r="G1370" s="37" t="n">
        <v>96</v>
      </c>
    </row>
    <row r="1371" customFormat="false" ht="15" hidden="false" customHeight="false" outlineLevel="0" collapsed="false">
      <c r="A1371" s="37" t="s">
        <v>538</v>
      </c>
      <c r="B1371" s="37" t="s">
        <v>236</v>
      </c>
      <c r="C1371" s="37" t="n">
        <v>365</v>
      </c>
      <c r="D1371" s="38" t="n">
        <v>46169</v>
      </c>
      <c r="E1371" s="37" t="s">
        <v>229</v>
      </c>
      <c r="F1371" s="38" t="n">
        <v>46159</v>
      </c>
      <c r="G1371" s="37" t="n">
        <v>92</v>
      </c>
    </row>
    <row r="1372" customFormat="false" ht="15" hidden="false" customHeight="false" outlineLevel="0" collapsed="false">
      <c r="A1372" s="37" t="s">
        <v>538</v>
      </c>
      <c r="B1372" s="37" t="s">
        <v>237</v>
      </c>
      <c r="C1372" s="37" t="n">
        <v>365</v>
      </c>
      <c r="D1372" s="38" t="n">
        <v>46231</v>
      </c>
      <c r="E1372" s="37" t="s">
        <v>229</v>
      </c>
      <c r="F1372" s="38" t="n">
        <v>46223</v>
      </c>
      <c r="G1372" s="37" t="n">
        <v>77</v>
      </c>
    </row>
    <row r="1373" customFormat="false" ht="15" hidden="false" customHeight="false" outlineLevel="0" collapsed="false">
      <c r="A1373" s="37" t="s">
        <v>538</v>
      </c>
      <c r="B1373" s="37" t="s">
        <v>238</v>
      </c>
      <c r="C1373" s="37" t="n">
        <v>180</v>
      </c>
      <c r="D1373" s="38" t="n">
        <v>46282</v>
      </c>
      <c r="E1373" s="37" t="s">
        <v>229</v>
      </c>
      <c r="F1373" s="38" t="n">
        <v>46263</v>
      </c>
      <c r="G1373" s="37" t="n">
        <v>93</v>
      </c>
    </row>
    <row r="1374" customFormat="false" ht="15" hidden="false" customHeight="false" outlineLevel="0" collapsed="false">
      <c r="A1374" s="37" t="s">
        <v>538</v>
      </c>
      <c r="B1374" s="37" t="s">
        <v>239</v>
      </c>
      <c r="C1374" s="37" t="n">
        <v>730</v>
      </c>
      <c r="D1374" s="38" t="n">
        <v>46294</v>
      </c>
      <c r="E1374" s="37" t="s">
        <v>229</v>
      </c>
      <c r="F1374" s="38" t="n">
        <v>46259</v>
      </c>
      <c r="G1374" s="37" t="n">
        <v>90</v>
      </c>
    </row>
    <row r="1375" customFormat="false" ht="15" hidden="false" customHeight="false" outlineLevel="0" collapsed="false">
      <c r="A1375" s="37" t="s">
        <v>538</v>
      </c>
      <c r="B1375" s="37" t="s">
        <v>240</v>
      </c>
      <c r="C1375" s="37" t="n">
        <v>365</v>
      </c>
      <c r="D1375" s="38" t="n">
        <v>46222</v>
      </c>
      <c r="E1375" s="37" t="s">
        <v>229</v>
      </c>
      <c r="F1375" s="38" t="n">
        <v>46218</v>
      </c>
      <c r="G1375" s="37" t="n">
        <v>89</v>
      </c>
    </row>
    <row r="1376" customFormat="false" ht="15" hidden="false" customHeight="false" outlineLevel="0" collapsed="false">
      <c r="A1376" s="37" t="s">
        <v>880</v>
      </c>
      <c r="B1376" s="37" t="s">
        <v>235</v>
      </c>
      <c r="C1376" s="37" t="n">
        <v>365</v>
      </c>
      <c r="D1376" s="38" t="n">
        <v>46127</v>
      </c>
      <c r="E1376" s="37" t="s">
        <v>229</v>
      </c>
      <c r="F1376" s="38" t="n">
        <v>46094</v>
      </c>
      <c r="G1376" s="37" t="n">
        <v>82</v>
      </c>
    </row>
    <row r="1377" customFormat="false" ht="15" hidden="false" customHeight="false" outlineLevel="0" collapsed="false">
      <c r="A1377" s="37" t="s">
        <v>880</v>
      </c>
      <c r="B1377" s="37" t="s">
        <v>236</v>
      </c>
      <c r="C1377" s="37" t="n">
        <v>365</v>
      </c>
      <c r="D1377" s="38" t="n">
        <v>46374</v>
      </c>
      <c r="E1377" s="37" t="s">
        <v>229</v>
      </c>
      <c r="F1377" s="38" t="n">
        <v>46369</v>
      </c>
      <c r="G1377" s="37" t="n">
        <v>98</v>
      </c>
    </row>
    <row r="1378" customFormat="false" ht="15" hidden="false" customHeight="false" outlineLevel="0" collapsed="false">
      <c r="A1378" s="37" t="s">
        <v>880</v>
      </c>
      <c r="B1378" s="37" t="s">
        <v>237</v>
      </c>
      <c r="C1378" s="37" t="n">
        <v>365</v>
      </c>
      <c r="D1378" s="38" t="n">
        <v>46108</v>
      </c>
      <c r="E1378" s="37" t="s">
        <v>229</v>
      </c>
      <c r="F1378" s="38" t="n">
        <v>46093</v>
      </c>
      <c r="G1378" s="37" t="n">
        <v>97</v>
      </c>
    </row>
    <row r="1379" customFormat="false" ht="15" hidden="false" customHeight="false" outlineLevel="0" collapsed="false">
      <c r="A1379" s="37" t="s">
        <v>880</v>
      </c>
      <c r="B1379" s="37" t="s">
        <v>238</v>
      </c>
      <c r="C1379" s="37" t="n">
        <v>180</v>
      </c>
      <c r="D1379" s="38" t="n">
        <v>46225</v>
      </c>
      <c r="E1379" s="37" t="s">
        <v>232</v>
      </c>
      <c r="F1379" s="38"/>
      <c r="G1379" s="37"/>
    </row>
    <row r="1380" customFormat="false" ht="15" hidden="false" customHeight="false" outlineLevel="0" collapsed="false">
      <c r="A1380" s="37" t="s">
        <v>880</v>
      </c>
      <c r="B1380" s="37" t="s">
        <v>239</v>
      </c>
      <c r="C1380" s="37" t="n">
        <v>730</v>
      </c>
      <c r="D1380" s="38" t="n">
        <v>46325</v>
      </c>
      <c r="E1380" s="37" t="s">
        <v>229</v>
      </c>
      <c r="F1380" s="38" t="n">
        <v>46312</v>
      </c>
      <c r="G1380" s="37" t="n">
        <v>87</v>
      </c>
    </row>
    <row r="1381" customFormat="false" ht="15" hidden="false" customHeight="false" outlineLevel="0" collapsed="false">
      <c r="A1381" s="37" t="s">
        <v>880</v>
      </c>
      <c r="B1381" s="37" t="s">
        <v>240</v>
      </c>
      <c r="C1381" s="37" t="n">
        <v>365</v>
      </c>
      <c r="D1381" s="38" t="n">
        <v>46116</v>
      </c>
      <c r="E1381" s="37" t="s">
        <v>232</v>
      </c>
      <c r="F1381" s="38"/>
      <c r="G1381" s="37"/>
    </row>
    <row r="1382" customFormat="false" ht="15" hidden="false" customHeight="false" outlineLevel="0" collapsed="false">
      <c r="A1382" s="37" t="s">
        <v>882</v>
      </c>
      <c r="B1382" s="37" t="s">
        <v>235</v>
      </c>
      <c r="C1382" s="37" t="n">
        <v>365</v>
      </c>
      <c r="D1382" s="38" t="n">
        <v>46267</v>
      </c>
      <c r="E1382" s="37" t="s">
        <v>229</v>
      </c>
      <c r="F1382" s="38" t="n">
        <v>46233</v>
      </c>
      <c r="G1382" s="37" t="n">
        <v>80</v>
      </c>
    </row>
    <row r="1383" customFormat="false" ht="15" hidden="false" customHeight="false" outlineLevel="0" collapsed="false">
      <c r="A1383" s="37" t="s">
        <v>882</v>
      </c>
      <c r="B1383" s="37" t="s">
        <v>236</v>
      </c>
      <c r="C1383" s="37" t="n">
        <v>365</v>
      </c>
      <c r="D1383" s="38" t="n">
        <v>46253</v>
      </c>
      <c r="E1383" s="37" t="s">
        <v>229</v>
      </c>
      <c r="F1383" s="38" t="n">
        <v>46226</v>
      </c>
      <c r="G1383" s="37" t="n">
        <v>66</v>
      </c>
    </row>
    <row r="1384" customFormat="false" ht="15" hidden="false" customHeight="false" outlineLevel="0" collapsed="false">
      <c r="A1384" s="37" t="s">
        <v>882</v>
      </c>
      <c r="B1384" s="37" t="s">
        <v>237</v>
      </c>
      <c r="C1384" s="37" t="n">
        <v>365</v>
      </c>
      <c r="D1384" s="38" t="n">
        <v>46273</v>
      </c>
      <c r="E1384" s="37" t="s">
        <v>232</v>
      </c>
      <c r="F1384" s="38"/>
      <c r="G1384" s="37"/>
    </row>
    <row r="1385" customFormat="false" ht="15" hidden="false" customHeight="false" outlineLevel="0" collapsed="false">
      <c r="A1385" s="37" t="s">
        <v>882</v>
      </c>
      <c r="B1385" s="37" t="s">
        <v>238</v>
      </c>
      <c r="C1385" s="37" t="n">
        <v>180</v>
      </c>
      <c r="D1385" s="38" t="n">
        <v>46190</v>
      </c>
      <c r="E1385" s="37" t="s">
        <v>229</v>
      </c>
      <c r="F1385" s="38" t="n">
        <v>46176</v>
      </c>
      <c r="G1385" s="37" t="n">
        <v>75</v>
      </c>
    </row>
    <row r="1386" customFormat="false" ht="15" hidden="false" customHeight="false" outlineLevel="0" collapsed="false">
      <c r="A1386" s="37" t="s">
        <v>882</v>
      </c>
      <c r="B1386" s="37" t="s">
        <v>239</v>
      </c>
      <c r="C1386" s="37" t="n">
        <v>730</v>
      </c>
      <c r="D1386" s="38" t="n">
        <v>46317</v>
      </c>
      <c r="E1386" s="37" t="s">
        <v>229</v>
      </c>
      <c r="F1386" s="38" t="n">
        <v>46297</v>
      </c>
      <c r="G1386" s="37" t="n">
        <v>73</v>
      </c>
    </row>
    <row r="1387" customFormat="false" ht="15" hidden="false" customHeight="false" outlineLevel="0" collapsed="false">
      <c r="A1387" s="37" t="s">
        <v>882</v>
      </c>
      <c r="B1387" s="37" t="s">
        <v>240</v>
      </c>
      <c r="C1387" s="37" t="n">
        <v>365</v>
      </c>
      <c r="D1387" s="38" t="n">
        <v>46209</v>
      </c>
      <c r="E1387" s="37" t="s">
        <v>229</v>
      </c>
      <c r="F1387" s="38" t="n">
        <v>46171</v>
      </c>
      <c r="G1387" s="37" t="n">
        <v>83</v>
      </c>
    </row>
    <row r="1388" customFormat="false" ht="15" hidden="false" customHeight="false" outlineLevel="0" collapsed="false">
      <c r="A1388" s="37" t="s">
        <v>883</v>
      </c>
      <c r="B1388" s="37" t="s">
        <v>235</v>
      </c>
      <c r="C1388" s="37" t="n">
        <v>365</v>
      </c>
      <c r="D1388" s="38" t="n">
        <v>46147</v>
      </c>
      <c r="E1388" s="37" t="s">
        <v>230</v>
      </c>
      <c r="F1388" s="38"/>
      <c r="G1388" s="37"/>
    </row>
    <row r="1389" customFormat="false" ht="15" hidden="false" customHeight="false" outlineLevel="0" collapsed="false">
      <c r="A1389" s="37" t="s">
        <v>883</v>
      </c>
      <c r="B1389" s="37" t="s">
        <v>236</v>
      </c>
      <c r="C1389" s="37" t="n">
        <v>365</v>
      </c>
      <c r="D1389" s="38" t="n">
        <v>46262</v>
      </c>
      <c r="E1389" s="37" t="s">
        <v>229</v>
      </c>
      <c r="F1389" s="38" t="n">
        <v>46251</v>
      </c>
      <c r="G1389" s="37" t="n">
        <v>87</v>
      </c>
    </row>
    <row r="1390" customFormat="false" ht="15" hidden="false" customHeight="false" outlineLevel="0" collapsed="false">
      <c r="A1390" s="37" t="s">
        <v>883</v>
      </c>
      <c r="B1390" s="37" t="s">
        <v>237</v>
      </c>
      <c r="C1390" s="37" t="n">
        <v>365</v>
      </c>
      <c r="D1390" s="38" t="n">
        <v>46292</v>
      </c>
      <c r="E1390" s="37" t="s">
        <v>229</v>
      </c>
      <c r="F1390" s="38" t="n">
        <v>46286</v>
      </c>
      <c r="G1390" s="37" t="n">
        <v>73</v>
      </c>
    </row>
    <row r="1391" customFormat="false" ht="15" hidden="false" customHeight="false" outlineLevel="0" collapsed="false">
      <c r="A1391" s="37" t="s">
        <v>883</v>
      </c>
      <c r="B1391" s="37" t="s">
        <v>238</v>
      </c>
      <c r="C1391" s="37" t="n">
        <v>180</v>
      </c>
      <c r="D1391" s="38" t="n">
        <v>46343</v>
      </c>
      <c r="E1391" s="37" t="s">
        <v>230</v>
      </c>
      <c r="F1391" s="38"/>
      <c r="G1391" s="37"/>
    </row>
    <row r="1392" customFormat="false" ht="15" hidden="false" customHeight="false" outlineLevel="0" collapsed="false">
      <c r="A1392" s="37" t="s">
        <v>883</v>
      </c>
      <c r="B1392" s="37" t="s">
        <v>239</v>
      </c>
      <c r="C1392" s="37" t="n">
        <v>730</v>
      </c>
      <c r="D1392" s="38" t="n">
        <v>46383</v>
      </c>
      <c r="E1392" s="37" t="s">
        <v>229</v>
      </c>
      <c r="F1392" s="38" t="n">
        <v>46346</v>
      </c>
      <c r="G1392" s="37" t="n">
        <v>92</v>
      </c>
    </row>
    <row r="1393" customFormat="false" ht="15" hidden="false" customHeight="false" outlineLevel="0" collapsed="false">
      <c r="A1393" s="37" t="s">
        <v>883</v>
      </c>
      <c r="B1393" s="37" t="s">
        <v>240</v>
      </c>
      <c r="C1393" s="37" t="n">
        <v>365</v>
      </c>
      <c r="D1393" s="38" t="n">
        <v>46117</v>
      </c>
      <c r="E1393" s="37" t="s">
        <v>230</v>
      </c>
      <c r="F1393" s="38"/>
      <c r="G1393" s="37"/>
    </row>
    <row r="1394" customFormat="false" ht="15" hidden="false" customHeight="false" outlineLevel="0" collapsed="false">
      <c r="A1394" s="37" t="s">
        <v>885</v>
      </c>
      <c r="B1394" s="37" t="s">
        <v>235</v>
      </c>
      <c r="C1394" s="37" t="n">
        <v>365</v>
      </c>
      <c r="D1394" s="38" t="n">
        <v>46264</v>
      </c>
      <c r="E1394" s="37" t="s">
        <v>229</v>
      </c>
      <c r="F1394" s="38" t="n">
        <v>46231</v>
      </c>
      <c r="G1394" s="37" t="n">
        <v>74</v>
      </c>
    </row>
    <row r="1395" customFormat="false" ht="15" hidden="false" customHeight="false" outlineLevel="0" collapsed="false">
      <c r="A1395" s="37" t="s">
        <v>885</v>
      </c>
      <c r="B1395" s="37" t="s">
        <v>236</v>
      </c>
      <c r="C1395" s="37" t="n">
        <v>365</v>
      </c>
      <c r="D1395" s="38" t="n">
        <v>46351</v>
      </c>
      <c r="E1395" s="37" t="s">
        <v>232</v>
      </c>
      <c r="F1395" s="38"/>
      <c r="G1395" s="37"/>
    </row>
    <row r="1396" customFormat="false" ht="15" hidden="false" customHeight="false" outlineLevel="0" collapsed="false">
      <c r="A1396" s="37" t="s">
        <v>885</v>
      </c>
      <c r="B1396" s="37" t="s">
        <v>237</v>
      </c>
      <c r="C1396" s="37" t="n">
        <v>365</v>
      </c>
      <c r="D1396" s="38" t="n">
        <v>46377</v>
      </c>
      <c r="E1396" s="37" t="s">
        <v>229</v>
      </c>
      <c r="F1396" s="38" t="n">
        <v>46351</v>
      </c>
      <c r="G1396" s="37" t="n">
        <v>69</v>
      </c>
    </row>
    <row r="1397" customFormat="false" ht="15" hidden="false" customHeight="false" outlineLevel="0" collapsed="false">
      <c r="A1397" s="37" t="s">
        <v>885</v>
      </c>
      <c r="B1397" s="37" t="s">
        <v>238</v>
      </c>
      <c r="C1397" s="37" t="n">
        <v>180</v>
      </c>
      <c r="D1397" s="38" t="n">
        <v>46365</v>
      </c>
      <c r="E1397" s="37" t="s">
        <v>229</v>
      </c>
      <c r="F1397" s="38" t="n">
        <v>46353</v>
      </c>
      <c r="G1397" s="37" t="n">
        <v>96</v>
      </c>
    </row>
    <row r="1398" customFormat="false" ht="15" hidden="false" customHeight="false" outlineLevel="0" collapsed="false">
      <c r="A1398" s="37" t="s">
        <v>885</v>
      </c>
      <c r="B1398" s="37" t="s">
        <v>239</v>
      </c>
      <c r="C1398" s="37" t="n">
        <v>730</v>
      </c>
      <c r="D1398" s="38" t="n">
        <v>46366</v>
      </c>
      <c r="E1398" s="37" t="s">
        <v>229</v>
      </c>
      <c r="F1398" s="38" t="n">
        <v>46330</v>
      </c>
      <c r="G1398" s="37" t="n">
        <v>63</v>
      </c>
    </row>
    <row r="1399" customFormat="false" ht="15" hidden="false" customHeight="false" outlineLevel="0" collapsed="false">
      <c r="A1399" s="37" t="s">
        <v>885</v>
      </c>
      <c r="B1399" s="37" t="s">
        <v>240</v>
      </c>
      <c r="C1399" s="37" t="n">
        <v>365</v>
      </c>
      <c r="D1399" s="38" t="n">
        <v>46131</v>
      </c>
      <c r="E1399" s="37" t="s">
        <v>232</v>
      </c>
      <c r="F1399" s="38"/>
      <c r="G1399" s="37"/>
    </row>
    <row r="1400" customFormat="false" ht="15" hidden="false" customHeight="false" outlineLevel="0" collapsed="false">
      <c r="A1400" s="37" t="s">
        <v>886</v>
      </c>
      <c r="B1400" s="37" t="s">
        <v>235</v>
      </c>
      <c r="C1400" s="37" t="n">
        <v>365</v>
      </c>
      <c r="D1400" s="38" t="n">
        <v>46346</v>
      </c>
      <c r="E1400" s="37" t="s">
        <v>229</v>
      </c>
      <c r="F1400" s="38" t="n">
        <v>46341</v>
      </c>
      <c r="G1400" s="37" t="n">
        <v>97</v>
      </c>
    </row>
    <row r="1401" customFormat="false" ht="15" hidden="false" customHeight="false" outlineLevel="0" collapsed="false">
      <c r="A1401" s="37" t="s">
        <v>886</v>
      </c>
      <c r="B1401" s="37" t="s">
        <v>236</v>
      </c>
      <c r="C1401" s="37" t="n">
        <v>365</v>
      </c>
      <c r="D1401" s="38" t="n">
        <v>46100</v>
      </c>
      <c r="E1401" s="37" t="s">
        <v>229</v>
      </c>
      <c r="F1401" s="38" t="n">
        <v>46062</v>
      </c>
      <c r="G1401" s="37" t="n">
        <v>70</v>
      </c>
    </row>
    <row r="1402" customFormat="false" ht="15" hidden="false" customHeight="false" outlineLevel="0" collapsed="false">
      <c r="A1402" s="37" t="s">
        <v>886</v>
      </c>
      <c r="B1402" s="37" t="s">
        <v>237</v>
      </c>
      <c r="C1402" s="37" t="n">
        <v>365</v>
      </c>
      <c r="D1402" s="38" t="n">
        <v>46211</v>
      </c>
      <c r="E1402" s="37" t="s">
        <v>229</v>
      </c>
      <c r="F1402" s="38" t="n">
        <v>46210</v>
      </c>
      <c r="G1402" s="37" t="n">
        <v>74</v>
      </c>
    </row>
    <row r="1403" customFormat="false" ht="15" hidden="false" customHeight="false" outlineLevel="0" collapsed="false">
      <c r="A1403" s="37" t="s">
        <v>886</v>
      </c>
      <c r="B1403" s="37" t="s">
        <v>238</v>
      </c>
      <c r="C1403" s="37" t="n">
        <v>180</v>
      </c>
      <c r="D1403" s="38" t="n">
        <v>46258</v>
      </c>
      <c r="E1403" s="37" t="s">
        <v>229</v>
      </c>
      <c r="F1403" s="38" t="n">
        <v>46237</v>
      </c>
      <c r="G1403" s="37" t="n">
        <v>97</v>
      </c>
    </row>
    <row r="1404" customFormat="false" ht="15" hidden="false" customHeight="false" outlineLevel="0" collapsed="false">
      <c r="A1404" s="37" t="s">
        <v>886</v>
      </c>
      <c r="B1404" s="37" t="s">
        <v>239</v>
      </c>
      <c r="C1404" s="37" t="n">
        <v>730</v>
      </c>
      <c r="D1404" s="38" t="n">
        <v>46149</v>
      </c>
      <c r="E1404" s="37" t="s">
        <v>229</v>
      </c>
      <c r="F1404" s="38" t="n">
        <v>46132</v>
      </c>
      <c r="G1404" s="37" t="n">
        <v>94</v>
      </c>
    </row>
    <row r="1405" customFormat="false" ht="15" hidden="false" customHeight="false" outlineLevel="0" collapsed="false">
      <c r="A1405" s="37" t="s">
        <v>886</v>
      </c>
      <c r="B1405" s="37" t="s">
        <v>240</v>
      </c>
      <c r="C1405" s="37" t="n">
        <v>365</v>
      </c>
      <c r="D1405" s="38" t="n">
        <v>46220</v>
      </c>
      <c r="E1405" s="37" t="s">
        <v>229</v>
      </c>
      <c r="F1405" s="38" t="n">
        <v>46209</v>
      </c>
      <c r="G1405" s="37" t="n">
        <v>97</v>
      </c>
    </row>
    <row r="1406" customFormat="false" ht="15" hidden="false" customHeight="false" outlineLevel="0" collapsed="false">
      <c r="A1406" s="37" t="s">
        <v>887</v>
      </c>
      <c r="B1406" s="37" t="s">
        <v>235</v>
      </c>
      <c r="C1406" s="37" t="n">
        <v>365</v>
      </c>
      <c r="D1406" s="38" t="n">
        <v>46244</v>
      </c>
      <c r="E1406" s="37" t="s">
        <v>229</v>
      </c>
      <c r="F1406" s="38" t="n">
        <v>46208</v>
      </c>
      <c r="G1406" s="37" t="n">
        <v>87</v>
      </c>
    </row>
    <row r="1407" customFormat="false" ht="15" hidden="false" customHeight="false" outlineLevel="0" collapsed="false">
      <c r="A1407" s="37" t="s">
        <v>887</v>
      </c>
      <c r="B1407" s="37" t="s">
        <v>236</v>
      </c>
      <c r="C1407" s="37" t="n">
        <v>365</v>
      </c>
      <c r="D1407" s="38" t="n">
        <v>46129</v>
      </c>
      <c r="E1407" s="37" t="s">
        <v>229</v>
      </c>
      <c r="F1407" s="38" t="n">
        <v>46090</v>
      </c>
      <c r="G1407" s="37" t="n">
        <v>94</v>
      </c>
    </row>
    <row r="1408" customFormat="false" ht="15" hidden="false" customHeight="false" outlineLevel="0" collapsed="false">
      <c r="A1408" s="37" t="s">
        <v>887</v>
      </c>
      <c r="B1408" s="37" t="s">
        <v>237</v>
      </c>
      <c r="C1408" s="37" t="n">
        <v>365</v>
      </c>
      <c r="D1408" s="38" t="n">
        <v>46201</v>
      </c>
      <c r="E1408" s="37" t="s">
        <v>231</v>
      </c>
      <c r="F1408" s="38"/>
      <c r="G1408" s="37"/>
    </row>
    <row r="1409" customFormat="false" ht="15" hidden="false" customHeight="false" outlineLevel="0" collapsed="false">
      <c r="A1409" s="37" t="s">
        <v>887</v>
      </c>
      <c r="B1409" s="37" t="s">
        <v>238</v>
      </c>
      <c r="C1409" s="37" t="n">
        <v>180</v>
      </c>
      <c r="D1409" s="38" t="n">
        <v>46258</v>
      </c>
      <c r="E1409" s="37" t="s">
        <v>229</v>
      </c>
      <c r="F1409" s="38" t="n">
        <v>46234</v>
      </c>
      <c r="G1409" s="37" t="n">
        <v>91</v>
      </c>
    </row>
    <row r="1410" customFormat="false" ht="15" hidden="false" customHeight="false" outlineLevel="0" collapsed="false">
      <c r="A1410" s="37" t="s">
        <v>887</v>
      </c>
      <c r="B1410" s="37" t="s">
        <v>239</v>
      </c>
      <c r="C1410" s="37" t="n">
        <v>730</v>
      </c>
      <c r="D1410" s="38" t="n">
        <v>46182</v>
      </c>
      <c r="E1410" s="37" t="s">
        <v>230</v>
      </c>
      <c r="F1410" s="38"/>
      <c r="G1410" s="37"/>
    </row>
    <row r="1411" customFormat="false" ht="15" hidden="false" customHeight="false" outlineLevel="0" collapsed="false">
      <c r="A1411" s="37" t="s">
        <v>887</v>
      </c>
      <c r="B1411" s="37" t="s">
        <v>240</v>
      </c>
      <c r="C1411" s="37" t="n">
        <v>365</v>
      </c>
      <c r="D1411" s="38" t="n">
        <v>46249</v>
      </c>
      <c r="E1411" s="37" t="s">
        <v>229</v>
      </c>
      <c r="F1411" s="38" t="n">
        <v>46232</v>
      </c>
      <c r="G1411" s="37" t="n">
        <v>91</v>
      </c>
    </row>
    <row r="1412" customFormat="false" ht="15" hidden="false" customHeight="false" outlineLevel="0" collapsed="false">
      <c r="A1412" s="37" t="s">
        <v>888</v>
      </c>
      <c r="B1412" s="37" t="s">
        <v>235</v>
      </c>
      <c r="C1412" s="37" t="n">
        <v>365</v>
      </c>
      <c r="D1412" s="38" t="n">
        <v>46177</v>
      </c>
      <c r="E1412" s="37" t="s">
        <v>231</v>
      </c>
      <c r="F1412" s="38"/>
      <c r="G1412" s="37"/>
    </row>
    <row r="1413" customFormat="false" ht="15" hidden="false" customHeight="false" outlineLevel="0" collapsed="false">
      <c r="A1413" s="37" t="s">
        <v>888</v>
      </c>
      <c r="B1413" s="37" t="s">
        <v>236</v>
      </c>
      <c r="C1413" s="37" t="n">
        <v>365</v>
      </c>
      <c r="D1413" s="38" t="n">
        <v>46105</v>
      </c>
      <c r="E1413" s="37" t="s">
        <v>229</v>
      </c>
      <c r="F1413" s="38" t="n">
        <v>46103</v>
      </c>
      <c r="G1413" s="37" t="n">
        <v>83</v>
      </c>
    </row>
    <row r="1414" customFormat="false" ht="15" hidden="false" customHeight="false" outlineLevel="0" collapsed="false">
      <c r="A1414" s="37" t="s">
        <v>888</v>
      </c>
      <c r="B1414" s="37" t="s">
        <v>237</v>
      </c>
      <c r="C1414" s="37" t="n">
        <v>365</v>
      </c>
      <c r="D1414" s="38" t="n">
        <v>46197</v>
      </c>
      <c r="E1414" s="37" t="s">
        <v>229</v>
      </c>
      <c r="F1414" s="38" t="n">
        <v>46189</v>
      </c>
      <c r="G1414" s="37" t="n">
        <v>94</v>
      </c>
    </row>
    <row r="1415" customFormat="false" ht="15" hidden="false" customHeight="false" outlineLevel="0" collapsed="false">
      <c r="A1415" s="37" t="s">
        <v>888</v>
      </c>
      <c r="B1415" s="37" t="s">
        <v>238</v>
      </c>
      <c r="C1415" s="37" t="n">
        <v>180</v>
      </c>
      <c r="D1415" s="38" t="n">
        <v>46260</v>
      </c>
      <c r="E1415" s="37" t="s">
        <v>230</v>
      </c>
      <c r="F1415" s="38"/>
      <c r="G1415" s="37"/>
    </row>
    <row r="1416" customFormat="false" ht="15" hidden="false" customHeight="false" outlineLevel="0" collapsed="false">
      <c r="A1416" s="37" t="s">
        <v>888</v>
      </c>
      <c r="B1416" s="37" t="s">
        <v>239</v>
      </c>
      <c r="C1416" s="37" t="n">
        <v>730</v>
      </c>
      <c r="D1416" s="38" t="n">
        <v>46292</v>
      </c>
      <c r="E1416" s="37" t="s">
        <v>231</v>
      </c>
      <c r="F1416" s="38"/>
      <c r="G1416" s="37"/>
    </row>
    <row r="1417" customFormat="false" ht="15" hidden="false" customHeight="false" outlineLevel="0" collapsed="false">
      <c r="A1417" s="37" t="s">
        <v>888</v>
      </c>
      <c r="B1417" s="37" t="s">
        <v>240</v>
      </c>
      <c r="C1417" s="37" t="n">
        <v>365</v>
      </c>
      <c r="D1417" s="38" t="n">
        <v>46190</v>
      </c>
      <c r="E1417" s="37" t="s">
        <v>229</v>
      </c>
      <c r="F1417" s="38" t="n">
        <v>46166</v>
      </c>
      <c r="G1417" s="37" t="n">
        <v>81</v>
      </c>
    </row>
    <row r="1418" customFormat="false" ht="15" hidden="false" customHeight="false" outlineLevel="0" collapsed="false">
      <c r="A1418" s="37" t="s">
        <v>890</v>
      </c>
      <c r="B1418" s="37" t="s">
        <v>235</v>
      </c>
      <c r="C1418" s="37" t="n">
        <v>365</v>
      </c>
      <c r="D1418" s="38" t="n">
        <v>46175</v>
      </c>
      <c r="E1418" s="37" t="s">
        <v>229</v>
      </c>
      <c r="F1418" s="38" t="n">
        <v>46155</v>
      </c>
      <c r="G1418" s="37" t="n">
        <v>98</v>
      </c>
    </row>
    <row r="1419" customFormat="false" ht="15" hidden="false" customHeight="false" outlineLevel="0" collapsed="false">
      <c r="A1419" s="37" t="s">
        <v>890</v>
      </c>
      <c r="B1419" s="37" t="s">
        <v>236</v>
      </c>
      <c r="C1419" s="37" t="n">
        <v>365</v>
      </c>
      <c r="D1419" s="38" t="n">
        <v>46126</v>
      </c>
      <c r="E1419" s="37" t="s">
        <v>231</v>
      </c>
      <c r="F1419" s="38"/>
      <c r="G1419" s="37"/>
    </row>
    <row r="1420" customFormat="false" ht="15" hidden="false" customHeight="false" outlineLevel="0" collapsed="false">
      <c r="A1420" s="37" t="s">
        <v>890</v>
      </c>
      <c r="B1420" s="37" t="s">
        <v>237</v>
      </c>
      <c r="C1420" s="37" t="n">
        <v>365</v>
      </c>
      <c r="D1420" s="38" t="n">
        <v>46153</v>
      </c>
      <c r="E1420" s="37" t="s">
        <v>232</v>
      </c>
      <c r="F1420" s="38"/>
      <c r="G1420" s="37"/>
    </row>
    <row r="1421" customFormat="false" ht="15" hidden="false" customHeight="false" outlineLevel="0" collapsed="false">
      <c r="A1421" s="37" t="s">
        <v>890</v>
      </c>
      <c r="B1421" s="37" t="s">
        <v>238</v>
      </c>
      <c r="C1421" s="37" t="n">
        <v>180</v>
      </c>
      <c r="D1421" s="38" t="n">
        <v>46117</v>
      </c>
      <c r="E1421" s="37" t="s">
        <v>232</v>
      </c>
      <c r="F1421" s="38"/>
      <c r="G1421" s="37"/>
    </row>
    <row r="1422" customFormat="false" ht="15" hidden="false" customHeight="false" outlineLevel="0" collapsed="false">
      <c r="A1422" s="37" t="s">
        <v>890</v>
      </c>
      <c r="B1422" s="37" t="s">
        <v>239</v>
      </c>
      <c r="C1422" s="37" t="n">
        <v>730</v>
      </c>
      <c r="D1422" s="38" t="n">
        <v>46358</v>
      </c>
      <c r="E1422" s="37" t="s">
        <v>229</v>
      </c>
      <c r="F1422" s="38" t="n">
        <v>46356</v>
      </c>
      <c r="G1422" s="37" t="n">
        <v>67</v>
      </c>
    </row>
    <row r="1423" customFormat="false" ht="15" hidden="false" customHeight="false" outlineLevel="0" collapsed="false">
      <c r="A1423" s="37" t="s">
        <v>890</v>
      </c>
      <c r="B1423" s="37" t="s">
        <v>240</v>
      </c>
      <c r="C1423" s="37" t="n">
        <v>365</v>
      </c>
      <c r="D1423" s="38" t="n">
        <v>46189</v>
      </c>
      <c r="E1423" s="37" t="s">
        <v>230</v>
      </c>
      <c r="F1423" s="38"/>
      <c r="G1423" s="37"/>
    </row>
    <row r="1424" customFormat="false" ht="15" hidden="false" customHeight="false" outlineLevel="0" collapsed="false">
      <c r="A1424" s="37" t="s">
        <v>892</v>
      </c>
      <c r="B1424" s="37" t="s">
        <v>235</v>
      </c>
      <c r="C1424" s="37" t="n">
        <v>365</v>
      </c>
      <c r="D1424" s="38" t="n">
        <v>46380</v>
      </c>
      <c r="E1424" s="37" t="s">
        <v>232</v>
      </c>
      <c r="F1424" s="38"/>
      <c r="G1424" s="37"/>
    </row>
    <row r="1425" customFormat="false" ht="15" hidden="false" customHeight="false" outlineLevel="0" collapsed="false">
      <c r="A1425" s="37" t="s">
        <v>892</v>
      </c>
      <c r="B1425" s="37" t="s">
        <v>236</v>
      </c>
      <c r="C1425" s="37" t="n">
        <v>365</v>
      </c>
      <c r="D1425" s="38" t="n">
        <v>46253</v>
      </c>
      <c r="E1425" s="37" t="s">
        <v>232</v>
      </c>
      <c r="F1425" s="38"/>
      <c r="G1425" s="37"/>
    </row>
    <row r="1426" customFormat="false" ht="15" hidden="false" customHeight="false" outlineLevel="0" collapsed="false">
      <c r="A1426" s="37" t="s">
        <v>892</v>
      </c>
      <c r="B1426" s="37" t="s">
        <v>237</v>
      </c>
      <c r="C1426" s="37" t="n">
        <v>365</v>
      </c>
      <c r="D1426" s="38" t="n">
        <v>46202</v>
      </c>
      <c r="E1426" s="37" t="s">
        <v>229</v>
      </c>
      <c r="F1426" s="38" t="n">
        <v>46185</v>
      </c>
      <c r="G1426" s="37" t="n">
        <v>73</v>
      </c>
    </row>
    <row r="1427" customFormat="false" ht="15" hidden="false" customHeight="false" outlineLevel="0" collapsed="false">
      <c r="A1427" s="37" t="s">
        <v>892</v>
      </c>
      <c r="B1427" s="37" t="s">
        <v>238</v>
      </c>
      <c r="C1427" s="37" t="n">
        <v>180</v>
      </c>
      <c r="D1427" s="38" t="n">
        <v>46240</v>
      </c>
      <c r="E1427" s="37" t="s">
        <v>229</v>
      </c>
      <c r="F1427" s="38" t="n">
        <v>46225</v>
      </c>
      <c r="G1427" s="37" t="n">
        <v>79</v>
      </c>
    </row>
    <row r="1428" customFormat="false" ht="15" hidden="false" customHeight="false" outlineLevel="0" collapsed="false">
      <c r="A1428" s="37" t="s">
        <v>892</v>
      </c>
      <c r="B1428" s="37" t="s">
        <v>239</v>
      </c>
      <c r="C1428" s="37" t="n">
        <v>730</v>
      </c>
      <c r="D1428" s="38" t="n">
        <v>46213</v>
      </c>
      <c r="E1428" s="37" t="s">
        <v>229</v>
      </c>
      <c r="F1428" s="38" t="n">
        <v>46204</v>
      </c>
      <c r="G1428" s="37" t="n">
        <v>67</v>
      </c>
    </row>
    <row r="1429" customFormat="false" ht="15" hidden="false" customHeight="false" outlineLevel="0" collapsed="false">
      <c r="A1429" s="37" t="s">
        <v>892</v>
      </c>
      <c r="B1429" s="37" t="s">
        <v>240</v>
      </c>
      <c r="C1429" s="37" t="n">
        <v>365</v>
      </c>
      <c r="D1429" s="38" t="n">
        <v>46132</v>
      </c>
      <c r="E1429" s="37" t="s">
        <v>230</v>
      </c>
      <c r="F1429" s="38"/>
      <c r="G1429" s="37"/>
    </row>
    <row r="1430" customFormat="false" ht="15" hidden="false" customHeight="false" outlineLevel="0" collapsed="false">
      <c r="A1430" s="37" t="s">
        <v>895</v>
      </c>
      <c r="B1430" s="37" t="s">
        <v>235</v>
      </c>
      <c r="C1430" s="37" t="n">
        <v>365</v>
      </c>
      <c r="D1430" s="38" t="n">
        <v>46332</v>
      </c>
      <c r="E1430" s="37" t="s">
        <v>229</v>
      </c>
      <c r="F1430" s="38" t="n">
        <v>46315</v>
      </c>
      <c r="G1430" s="37" t="n">
        <v>81</v>
      </c>
    </row>
    <row r="1431" customFormat="false" ht="15" hidden="false" customHeight="false" outlineLevel="0" collapsed="false">
      <c r="A1431" s="37" t="s">
        <v>895</v>
      </c>
      <c r="B1431" s="37" t="s">
        <v>236</v>
      </c>
      <c r="C1431" s="37" t="n">
        <v>365</v>
      </c>
      <c r="D1431" s="38" t="n">
        <v>46267</v>
      </c>
      <c r="E1431" s="37" t="s">
        <v>229</v>
      </c>
      <c r="F1431" s="38" t="n">
        <v>46240</v>
      </c>
      <c r="G1431" s="37" t="n">
        <v>71</v>
      </c>
    </row>
    <row r="1432" customFormat="false" ht="15" hidden="false" customHeight="false" outlineLevel="0" collapsed="false">
      <c r="A1432" s="37" t="s">
        <v>895</v>
      </c>
      <c r="B1432" s="37" t="s">
        <v>237</v>
      </c>
      <c r="C1432" s="37" t="n">
        <v>365</v>
      </c>
      <c r="D1432" s="38" t="n">
        <v>46378</v>
      </c>
      <c r="E1432" s="37" t="s">
        <v>229</v>
      </c>
      <c r="F1432" s="38" t="n">
        <v>46374</v>
      </c>
      <c r="G1432" s="37" t="n">
        <v>98</v>
      </c>
    </row>
    <row r="1433" customFormat="false" ht="15" hidden="false" customHeight="false" outlineLevel="0" collapsed="false">
      <c r="A1433" s="37" t="s">
        <v>895</v>
      </c>
      <c r="B1433" s="37" t="s">
        <v>238</v>
      </c>
      <c r="C1433" s="37" t="n">
        <v>180</v>
      </c>
      <c r="D1433" s="38" t="n">
        <v>46286</v>
      </c>
      <c r="E1433" s="37" t="s">
        <v>229</v>
      </c>
      <c r="F1433" s="38" t="n">
        <v>46267</v>
      </c>
      <c r="G1433" s="37" t="n">
        <v>72</v>
      </c>
    </row>
    <row r="1434" customFormat="false" ht="15" hidden="false" customHeight="false" outlineLevel="0" collapsed="false">
      <c r="A1434" s="37" t="s">
        <v>895</v>
      </c>
      <c r="B1434" s="37" t="s">
        <v>239</v>
      </c>
      <c r="C1434" s="37" t="n">
        <v>730</v>
      </c>
      <c r="D1434" s="38" t="n">
        <v>46187</v>
      </c>
      <c r="E1434" s="37" t="s">
        <v>229</v>
      </c>
      <c r="F1434" s="38" t="n">
        <v>46159</v>
      </c>
      <c r="G1434" s="37" t="n">
        <v>75</v>
      </c>
    </row>
    <row r="1435" customFormat="false" ht="15" hidden="false" customHeight="false" outlineLevel="0" collapsed="false">
      <c r="A1435" s="37" t="s">
        <v>895</v>
      </c>
      <c r="B1435" s="37" t="s">
        <v>240</v>
      </c>
      <c r="C1435" s="37" t="n">
        <v>365</v>
      </c>
      <c r="D1435" s="38" t="n">
        <v>46137</v>
      </c>
      <c r="E1435" s="37" t="s">
        <v>229</v>
      </c>
      <c r="F1435" s="38" t="n">
        <v>46118</v>
      </c>
      <c r="G1435" s="37" t="n">
        <v>97</v>
      </c>
    </row>
    <row r="1436" customFormat="false" ht="15" hidden="false" customHeight="false" outlineLevel="0" collapsed="false">
      <c r="A1436" s="37" t="s">
        <v>631</v>
      </c>
      <c r="B1436" s="37" t="s">
        <v>235</v>
      </c>
      <c r="C1436" s="37" t="n">
        <v>365</v>
      </c>
      <c r="D1436" s="38" t="n">
        <v>46264</v>
      </c>
      <c r="E1436" s="37" t="s">
        <v>231</v>
      </c>
      <c r="F1436" s="38"/>
      <c r="G1436" s="37"/>
    </row>
    <row r="1437" customFormat="false" ht="15" hidden="false" customHeight="false" outlineLevel="0" collapsed="false">
      <c r="A1437" s="37" t="s">
        <v>631</v>
      </c>
      <c r="B1437" s="37" t="s">
        <v>236</v>
      </c>
      <c r="C1437" s="37" t="n">
        <v>365</v>
      </c>
      <c r="D1437" s="38" t="n">
        <v>46179</v>
      </c>
      <c r="E1437" s="37" t="s">
        <v>229</v>
      </c>
      <c r="F1437" s="38" t="n">
        <v>46152</v>
      </c>
      <c r="G1437" s="37" t="n">
        <v>97</v>
      </c>
    </row>
    <row r="1438" customFormat="false" ht="15" hidden="false" customHeight="false" outlineLevel="0" collapsed="false">
      <c r="A1438" s="37" t="s">
        <v>631</v>
      </c>
      <c r="B1438" s="37" t="s">
        <v>237</v>
      </c>
      <c r="C1438" s="37" t="n">
        <v>365</v>
      </c>
      <c r="D1438" s="38" t="n">
        <v>46139</v>
      </c>
      <c r="E1438" s="37" t="s">
        <v>229</v>
      </c>
      <c r="F1438" s="38" t="n">
        <v>46107</v>
      </c>
      <c r="G1438" s="37" t="n">
        <v>69</v>
      </c>
    </row>
    <row r="1439" customFormat="false" ht="15" hidden="false" customHeight="false" outlineLevel="0" collapsed="false">
      <c r="A1439" s="37" t="s">
        <v>631</v>
      </c>
      <c r="B1439" s="37" t="s">
        <v>238</v>
      </c>
      <c r="C1439" s="37" t="n">
        <v>180</v>
      </c>
      <c r="D1439" s="38" t="n">
        <v>46356</v>
      </c>
      <c r="E1439" s="37" t="s">
        <v>229</v>
      </c>
      <c r="F1439" s="38" t="n">
        <v>46332</v>
      </c>
      <c r="G1439" s="37" t="n">
        <v>72</v>
      </c>
    </row>
    <row r="1440" customFormat="false" ht="15" hidden="false" customHeight="false" outlineLevel="0" collapsed="false">
      <c r="A1440" s="37" t="s">
        <v>631</v>
      </c>
      <c r="B1440" s="37" t="s">
        <v>239</v>
      </c>
      <c r="C1440" s="37" t="n">
        <v>730</v>
      </c>
      <c r="D1440" s="38" t="n">
        <v>46140</v>
      </c>
      <c r="E1440" s="37" t="s">
        <v>229</v>
      </c>
      <c r="F1440" s="38" t="n">
        <v>46135</v>
      </c>
      <c r="G1440" s="37" t="n">
        <v>79</v>
      </c>
    </row>
    <row r="1441" customFormat="false" ht="15" hidden="false" customHeight="false" outlineLevel="0" collapsed="false">
      <c r="A1441" s="37" t="s">
        <v>631</v>
      </c>
      <c r="B1441" s="37" t="s">
        <v>240</v>
      </c>
      <c r="C1441" s="37" t="n">
        <v>365</v>
      </c>
      <c r="D1441" s="38" t="n">
        <v>46202</v>
      </c>
      <c r="E1441" s="37" t="s">
        <v>229</v>
      </c>
      <c r="F1441" s="38" t="n">
        <v>46167</v>
      </c>
      <c r="G1441" s="37" t="n">
        <v>62</v>
      </c>
    </row>
    <row r="1442" customFormat="false" ht="15" hidden="false" customHeight="false" outlineLevel="0" collapsed="false">
      <c r="A1442" s="37" t="s">
        <v>899</v>
      </c>
      <c r="B1442" s="37" t="s">
        <v>235</v>
      </c>
      <c r="C1442" s="37" t="n">
        <v>365</v>
      </c>
      <c r="D1442" s="38" t="n">
        <v>46213</v>
      </c>
      <c r="E1442" s="37" t="s">
        <v>232</v>
      </c>
      <c r="F1442" s="38"/>
      <c r="G1442" s="37"/>
    </row>
    <row r="1443" customFormat="false" ht="15" hidden="false" customHeight="false" outlineLevel="0" collapsed="false">
      <c r="A1443" s="37" t="s">
        <v>899</v>
      </c>
      <c r="B1443" s="37" t="s">
        <v>236</v>
      </c>
      <c r="C1443" s="37" t="n">
        <v>365</v>
      </c>
      <c r="D1443" s="38" t="n">
        <v>46150</v>
      </c>
      <c r="E1443" s="37" t="s">
        <v>229</v>
      </c>
      <c r="F1443" s="38" t="n">
        <v>46148</v>
      </c>
      <c r="G1443" s="37" t="n">
        <v>63</v>
      </c>
    </row>
    <row r="1444" customFormat="false" ht="15" hidden="false" customHeight="false" outlineLevel="0" collapsed="false">
      <c r="A1444" s="37" t="s">
        <v>899</v>
      </c>
      <c r="B1444" s="37" t="s">
        <v>237</v>
      </c>
      <c r="C1444" s="37" t="n">
        <v>365</v>
      </c>
      <c r="D1444" s="38" t="n">
        <v>46246</v>
      </c>
      <c r="E1444" s="37" t="s">
        <v>231</v>
      </c>
      <c r="F1444" s="38"/>
      <c r="G1444" s="37"/>
    </row>
    <row r="1445" customFormat="false" ht="15" hidden="false" customHeight="false" outlineLevel="0" collapsed="false">
      <c r="A1445" s="37" t="s">
        <v>899</v>
      </c>
      <c r="B1445" s="37" t="s">
        <v>238</v>
      </c>
      <c r="C1445" s="37" t="n">
        <v>180</v>
      </c>
      <c r="D1445" s="38" t="n">
        <v>46362</v>
      </c>
      <c r="E1445" s="37" t="s">
        <v>230</v>
      </c>
      <c r="F1445" s="38"/>
      <c r="G1445" s="37"/>
    </row>
    <row r="1446" customFormat="false" ht="15" hidden="false" customHeight="false" outlineLevel="0" collapsed="false">
      <c r="A1446" s="37" t="s">
        <v>899</v>
      </c>
      <c r="B1446" s="37" t="s">
        <v>239</v>
      </c>
      <c r="C1446" s="37" t="n">
        <v>730</v>
      </c>
      <c r="D1446" s="38" t="n">
        <v>46150</v>
      </c>
      <c r="E1446" s="37" t="s">
        <v>231</v>
      </c>
      <c r="F1446" s="38"/>
      <c r="G1446" s="37"/>
    </row>
    <row r="1447" customFormat="false" ht="15" hidden="false" customHeight="false" outlineLevel="0" collapsed="false">
      <c r="A1447" s="37" t="s">
        <v>899</v>
      </c>
      <c r="B1447" s="37" t="s">
        <v>240</v>
      </c>
      <c r="C1447" s="37" t="n">
        <v>365</v>
      </c>
      <c r="D1447" s="38" t="n">
        <v>46341</v>
      </c>
      <c r="E1447" s="37" t="s">
        <v>229</v>
      </c>
      <c r="F1447" s="38" t="n">
        <v>46326</v>
      </c>
      <c r="G1447" s="37" t="n">
        <v>80</v>
      </c>
    </row>
    <row r="1448" customFormat="false" ht="15" hidden="false" customHeight="false" outlineLevel="0" collapsed="false">
      <c r="A1448" s="37" t="s">
        <v>900</v>
      </c>
      <c r="B1448" s="37" t="s">
        <v>235</v>
      </c>
      <c r="C1448" s="37" t="n">
        <v>365</v>
      </c>
      <c r="D1448" s="38" t="n">
        <v>46137</v>
      </c>
      <c r="E1448" s="37" t="s">
        <v>230</v>
      </c>
      <c r="F1448" s="38"/>
      <c r="G1448" s="37"/>
    </row>
    <row r="1449" customFormat="false" ht="15" hidden="false" customHeight="false" outlineLevel="0" collapsed="false">
      <c r="A1449" s="37" t="s">
        <v>900</v>
      </c>
      <c r="B1449" s="37" t="s">
        <v>236</v>
      </c>
      <c r="C1449" s="37" t="n">
        <v>365</v>
      </c>
      <c r="D1449" s="38" t="n">
        <v>46293</v>
      </c>
      <c r="E1449" s="37" t="s">
        <v>232</v>
      </c>
      <c r="F1449" s="38"/>
      <c r="G1449" s="37"/>
    </row>
    <row r="1450" customFormat="false" ht="15" hidden="false" customHeight="false" outlineLevel="0" collapsed="false">
      <c r="A1450" s="37" t="s">
        <v>900</v>
      </c>
      <c r="B1450" s="37" t="s">
        <v>237</v>
      </c>
      <c r="C1450" s="37" t="n">
        <v>365</v>
      </c>
      <c r="D1450" s="38" t="n">
        <v>46143</v>
      </c>
      <c r="E1450" s="37" t="s">
        <v>229</v>
      </c>
      <c r="F1450" s="38" t="n">
        <v>46125</v>
      </c>
      <c r="G1450" s="37" t="n">
        <v>95</v>
      </c>
    </row>
    <row r="1451" customFormat="false" ht="15" hidden="false" customHeight="false" outlineLevel="0" collapsed="false">
      <c r="A1451" s="37" t="s">
        <v>900</v>
      </c>
      <c r="B1451" s="37" t="s">
        <v>238</v>
      </c>
      <c r="C1451" s="37" t="n">
        <v>180</v>
      </c>
      <c r="D1451" s="38" t="n">
        <v>46131</v>
      </c>
      <c r="E1451" s="37" t="s">
        <v>231</v>
      </c>
      <c r="F1451" s="38"/>
      <c r="G1451" s="37"/>
    </row>
    <row r="1452" customFormat="false" ht="15" hidden="false" customHeight="false" outlineLevel="0" collapsed="false">
      <c r="A1452" s="37" t="s">
        <v>900</v>
      </c>
      <c r="B1452" s="37" t="s">
        <v>239</v>
      </c>
      <c r="C1452" s="37" t="n">
        <v>730</v>
      </c>
      <c r="D1452" s="38" t="n">
        <v>46208</v>
      </c>
      <c r="E1452" s="37" t="s">
        <v>229</v>
      </c>
      <c r="F1452" s="38" t="n">
        <v>46175</v>
      </c>
      <c r="G1452" s="37" t="n">
        <v>63</v>
      </c>
    </row>
    <row r="1453" customFormat="false" ht="15" hidden="false" customHeight="false" outlineLevel="0" collapsed="false">
      <c r="A1453" s="37" t="s">
        <v>900</v>
      </c>
      <c r="B1453" s="37" t="s">
        <v>240</v>
      </c>
      <c r="C1453" s="37" t="n">
        <v>365</v>
      </c>
      <c r="D1453" s="38" t="n">
        <v>46133</v>
      </c>
      <c r="E1453" s="37" t="s">
        <v>229</v>
      </c>
      <c r="F1453" s="38" t="n">
        <v>46114</v>
      </c>
      <c r="G1453" s="37" t="n">
        <v>87</v>
      </c>
    </row>
    <row r="1454" customFormat="false" ht="15" hidden="false" customHeight="false" outlineLevel="0" collapsed="false">
      <c r="A1454" s="37" t="s">
        <v>903</v>
      </c>
      <c r="B1454" s="37" t="s">
        <v>235</v>
      </c>
      <c r="C1454" s="37" t="n">
        <v>365</v>
      </c>
      <c r="D1454" s="38" t="n">
        <v>46376</v>
      </c>
      <c r="E1454" s="37" t="s">
        <v>229</v>
      </c>
      <c r="F1454" s="38" t="n">
        <v>46364</v>
      </c>
      <c r="G1454" s="37" t="n">
        <v>62</v>
      </c>
    </row>
    <row r="1455" customFormat="false" ht="15" hidden="false" customHeight="false" outlineLevel="0" collapsed="false">
      <c r="A1455" s="37" t="s">
        <v>903</v>
      </c>
      <c r="B1455" s="37" t="s">
        <v>236</v>
      </c>
      <c r="C1455" s="37" t="n">
        <v>365</v>
      </c>
      <c r="D1455" s="38" t="n">
        <v>46336</v>
      </c>
      <c r="E1455" s="37" t="s">
        <v>229</v>
      </c>
      <c r="F1455" s="38" t="n">
        <v>46306</v>
      </c>
      <c r="G1455" s="37" t="n">
        <v>76</v>
      </c>
    </row>
    <row r="1456" customFormat="false" ht="15" hidden="false" customHeight="false" outlineLevel="0" collapsed="false">
      <c r="A1456" s="37" t="s">
        <v>903</v>
      </c>
      <c r="B1456" s="37" t="s">
        <v>237</v>
      </c>
      <c r="C1456" s="37" t="n">
        <v>365</v>
      </c>
      <c r="D1456" s="38" t="n">
        <v>46371</v>
      </c>
      <c r="E1456" s="37" t="s">
        <v>229</v>
      </c>
      <c r="F1456" s="38" t="n">
        <v>46342</v>
      </c>
      <c r="G1456" s="37" t="n">
        <v>68</v>
      </c>
    </row>
    <row r="1457" customFormat="false" ht="15" hidden="false" customHeight="false" outlineLevel="0" collapsed="false">
      <c r="A1457" s="37" t="s">
        <v>903</v>
      </c>
      <c r="B1457" s="37" t="s">
        <v>238</v>
      </c>
      <c r="C1457" s="37" t="n">
        <v>180</v>
      </c>
      <c r="D1457" s="38" t="n">
        <v>46259</v>
      </c>
      <c r="E1457" s="37" t="s">
        <v>229</v>
      </c>
      <c r="F1457" s="38" t="n">
        <v>46221</v>
      </c>
      <c r="G1457" s="37" t="n">
        <v>62</v>
      </c>
    </row>
    <row r="1458" customFormat="false" ht="15" hidden="false" customHeight="false" outlineLevel="0" collapsed="false">
      <c r="A1458" s="37" t="s">
        <v>903</v>
      </c>
      <c r="B1458" s="37" t="s">
        <v>239</v>
      </c>
      <c r="C1458" s="37" t="n">
        <v>730</v>
      </c>
      <c r="D1458" s="38" t="n">
        <v>46320</v>
      </c>
      <c r="E1458" s="37" t="s">
        <v>229</v>
      </c>
      <c r="F1458" s="38" t="n">
        <v>46285</v>
      </c>
      <c r="G1458" s="37" t="n">
        <v>82</v>
      </c>
    </row>
    <row r="1459" customFormat="false" ht="15" hidden="false" customHeight="false" outlineLevel="0" collapsed="false">
      <c r="A1459" s="37" t="s">
        <v>903</v>
      </c>
      <c r="B1459" s="37" t="s">
        <v>240</v>
      </c>
      <c r="C1459" s="37" t="n">
        <v>365</v>
      </c>
      <c r="D1459" s="38" t="n">
        <v>46168</v>
      </c>
      <c r="E1459" s="37" t="s">
        <v>229</v>
      </c>
      <c r="F1459" s="38" t="n">
        <v>46149</v>
      </c>
      <c r="G1459" s="37" t="n">
        <v>98</v>
      </c>
    </row>
    <row r="1460" customFormat="false" ht="15" hidden="false" customHeight="false" outlineLevel="0" collapsed="false">
      <c r="A1460" s="37" t="s">
        <v>905</v>
      </c>
      <c r="B1460" s="37" t="s">
        <v>235</v>
      </c>
      <c r="C1460" s="37" t="n">
        <v>365</v>
      </c>
      <c r="D1460" s="38" t="n">
        <v>46337</v>
      </c>
      <c r="E1460" s="37" t="s">
        <v>229</v>
      </c>
      <c r="F1460" s="38" t="n">
        <v>46298</v>
      </c>
      <c r="G1460" s="37" t="n">
        <v>70</v>
      </c>
    </row>
    <row r="1461" customFormat="false" ht="15" hidden="false" customHeight="false" outlineLevel="0" collapsed="false">
      <c r="A1461" s="37" t="s">
        <v>905</v>
      </c>
      <c r="B1461" s="37" t="s">
        <v>236</v>
      </c>
      <c r="C1461" s="37" t="n">
        <v>365</v>
      </c>
      <c r="D1461" s="38" t="n">
        <v>46352</v>
      </c>
      <c r="E1461" s="37" t="s">
        <v>229</v>
      </c>
      <c r="F1461" s="38" t="n">
        <v>46319</v>
      </c>
      <c r="G1461" s="37" t="n">
        <v>99</v>
      </c>
    </row>
    <row r="1462" customFormat="false" ht="15" hidden="false" customHeight="false" outlineLevel="0" collapsed="false">
      <c r="A1462" s="37" t="s">
        <v>905</v>
      </c>
      <c r="B1462" s="37" t="s">
        <v>237</v>
      </c>
      <c r="C1462" s="37" t="n">
        <v>365</v>
      </c>
      <c r="D1462" s="38" t="n">
        <v>46205</v>
      </c>
      <c r="E1462" s="37" t="s">
        <v>231</v>
      </c>
      <c r="F1462" s="38"/>
      <c r="G1462" s="37"/>
    </row>
    <row r="1463" customFormat="false" ht="15" hidden="false" customHeight="false" outlineLevel="0" collapsed="false">
      <c r="A1463" s="37" t="s">
        <v>905</v>
      </c>
      <c r="B1463" s="37" t="s">
        <v>238</v>
      </c>
      <c r="C1463" s="37" t="n">
        <v>180</v>
      </c>
      <c r="D1463" s="38" t="n">
        <v>46333</v>
      </c>
      <c r="E1463" s="37" t="s">
        <v>229</v>
      </c>
      <c r="F1463" s="38" t="n">
        <v>46309</v>
      </c>
      <c r="G1463" s="37" t="n">
        <v>65</v>
      </c>
    </row>
    <row r="1464" customFormat="false" ht="15" hidden="false" customHeight="false" outlineLevel="0" collapsed="false">
      <c r="A1464" s="37" t="s">
        <v>905</v>
      </c>
      <c r="B1464" s="37" t="s">
        <v>239</v>
      </c>
      <c r="C1464" s="37" t="n">
        <v>730</v>
      </c>
      <c r="D1464" s="38" t="n">
        <v>46207</v>
      </c>
      <c r="E1464" s="37" t="s">
        <v>229</v>
      </c>
      <c r="F1464" s="38" t="n">
        <v>46177</v>
      </c>
      <c r="G1464" s="37" t="n">
        <v>93</v>
      </c>
    </row>
    <row r="1465" customFormat="false" ht="15" hidden="false" customHeight="false" outlineLevel="0" collapsed="false">
      <c r="A1465" s="37" t="s">
        <v>905</v>
      </c>
      <c r="B1465" s="37" t="s">
        <v>240</v>
      </c>
      <c r="C1465" s="37" t="n">
        <v>365</v>
      </c>
      <c r="D1465" s="38" t="n">
        <v>46320</v>
      </c>
      <c r="E1465" s="37" t="s">
        <v>229</v>
      </c>
      <c r="F1465" s="38" t="n">
        <v>46283</v>
      </c>
      <c r="G1465" s="37" t="n">
        <v>89</v>
      </c>
    </row>
    <row r="1466" customFormat="false" ht="15" hidden="false" customHeight="false" outlineLevel="0" collapsed="false">
      <c r="A1466" s="37" t="s">
        <v>906</v>
      </c>
      <c r="B1466" s="37" t="s">
        <v>235</v>
      </c>
      <c r="C1466" s="37" t="n">
        <v>365</v>
      </c>
      <c r="D1466" s="38" t="n">
        <v>46280</v>
      </c>
      <c r="E1466" s="37" t="s">
        <v>229</v>
      </c>
      <c r="F1466" s="38" t="n">
        <v>46247</v>
      </c>
      <c r="G1466" s="37" t="n">
        <v>66</v>
      </c>
    </row>
    <row r="1467" customFormat="false" ht="15" hidden="false" customHeight="false" outlineLevel="0" collapsed="false">
      <c r="A1467" s="37" t="s">
        <v>906</v>
      </c>
      <c r="B1467" s="37" t="s">
        <v>236</v>
      </c>
      <c r="C1467" s="37" t="n">
        <v>365</v>
      </c>
      <c r="D1467" s="38" t="n">
        <v>46384</v>
      </c>
      <c r="E1467" s="37" t="s">
        <v>229</v>
      </c>
      <c r="F1467" s="38" t="n">
        <v>46380</v>
      </c>
      <c r="G1467" s="37" t="n">
        <v>98</v>
      </c>
    </row>
    <row r="1468" customFormat="false" ht="15" hidden="false" customHeight="false" outlineLevel="0" collapsed="false">
      <c r="A1468" s="37" t="s">
        <v>906</v>
      </c>
      <c r="B1468" s="37" t="s">
        <v>237</v>
      </c>
      <c r="C1468" s="37" t="n">
        <v>365</v>
      </c>
      <c r="D1468" s="38" t="n">
        <v>46325</v>
      </c>
      <c r="E1468" s="37" t="s">
        <v>229</v>
      </c>
      <c r="F1468" s="38" t="n">
        <v>46297</v>
      </c>
      <c r="G1468" s="37" t="n">
        <v>66</v>
      </c>
    </row>
    <row r="1469" customFormat="false" ht="15" hidden="false" customHeight="false" outlineLevel="0" collapsed="false">
      <c r="A1469" s="37" t="s">
        <v>906</v>
      </c>
      <c r="B1469" s="37" t="s">
        <v>238</v>
      </c>
      <c r="C1469" s="37" t="n">
        <v>180</v>
      </c>
      <c r="D1469" s="38" t="n">
        <v>46377</v>
      </c>
      <c r="E1469" s="37" t="s">
        <v>229</v>
      </c>
      <c r="F1469" s="38" t="n">
        <v>46355</v>
      </c>
      <c r="G1469" s="37" t="n">
        <v>65</v>
      </c>
    </row>
    <row r="1470" customFormat="false" ht="15" hidden="false" customHeight="false" outlineLevel="0" collapsed="false">
      <c r="A1470" s="37" t="s">
        <v>906</v>
      </c>
      <c r="B1470" s="37" t="s">
        <v>239</v>
      </c>
      <c r="C1470" s="37" t="n">
        <v>730</v>
      </c>
      <c r="D1470" s="38" t="n">
        <v>46113</v>
      </c>
      <c r="E1470" s="37" t="s">
        <v>232</v>
      </c>
      <c r="F1470" s="38"/>
      <c r="G1470" s="37"/>
    </row>
    <row r="1471" customFormat="false" ht="15" hidden="false" customHeight="false" outlineLevel="0" collapsed="false">
      <c r="A1471" s="37" t="s">
        <v>906</v>
      </c>
      <c r="B1471" s="37" t="s">
        <v>240</v>
      </c>
      <c r="C1471" s="37" t="n">
        <v>365</v>
      </c>
      <c r="D1471" s="38" t="n">
        <v>46319</v>
      </c>
      <c r="E1471" s="37" t="s">
        <v>229</v>
      </c>
      <c r="F1471" s="38" t="n">
        <v>46316</v>
      </c>
      <c r="G1471" s="37" t="n">
        <v>92</v>
      </c>
    </row>
    <row r="1472" customFormat="false" ht="15" hidden="false" customHeight="false" outlineLevel="0" collapsed="false">
      <c r="A1472" s="37" t="s">
        <v>554</v>
      </c>
      <c r="B1472" s="37" t="s">
        <v>235</v>
      </c>
      <c r="C1472" s="37" t="n">
        <v>365</v>
      </c>
      <c r="D1472" s="38" t="n">
        <v>46130</v>
      </c>
      <c r="E1472" s="37" t="s">
        <v>229</v>
      </c>
      <c r="F1472" s="38" t="n">
        <v>46107</v>
      </c>
      <c r="G1472" s="37" t="n">
        <v>76</v>
      </c>
    </row>
    <row r="1473" customFormat="false" ht="15" hidden="false" customHeight="false" outlineLevel="0" collapsed="false">
      <c r="A1473" s="37" t="s">
        <v>554</v>
      </c>
      <c r="B1473" s="37" t="s">
        <v>236</v>
      </c>
      <c r="C1473" s="37" t="n">
        <v>365</v>
      </c>
      <c r="D1473" s="38" t="n">
        <v>46154</v>
      </c>
      <c r="E1473" s="37" t="s">
        <v>230</v>
      </c>
      <c r="F1473" s="38"/>
      <c r="G1473" s="37"/>
    </row>
    <row r="1474" customFormat="false" ht="15" hidden="false" customHeight="false" outlineLevel="0" collapsed="false">
      <c r="A1474" s="37" t="s">
        <v>554</v>
      </c>
      <c r="B1474" s="37" t="s">
        <v>237</v>
      </c>
      <c r="C1474" s="37" t="n">
        <v>365</v>
      </c>
      <c r="D1474" s="38" t="n">
        <v>46294</v>
      </c>
      <c r="E1474" s="37" t="s">
        <v>230</v>
      </c>
      <c r="F1474" s="38"/>
      <c r="G1474" s="37"/>
    </row>
    <row r="1475" customFormat="false" ht="15" hidden="false" customHeight="false" outlineLevel="0" collapsed="false">
      <c r="A1475" s="37" t="s">
        <v>554</v>
      </c>
      <c r="B1475" s="37" t="s">
        <v>238</v>
      </c>
      <c r="C1475" s="37" t="n">
        <v>180</v>
      </c>
      <c r="D1475" s="38" t="n">
        <v>46314</v>
      </c>
      <c r="E1475" s="37" t="s">
        <v>229</v>
      </c>
      <c r="F1475" s="38" t="n">
        <v>46280</v>
      </c>
      <c r="G1475" s="37" t="n">
        <v>80</v>
      </c>
    </row>
    <row r="1476" customFormat="false" ht="15" hidden="false" customHeight="false" outlineLevel="0" collapsed="false">
      <c r="A1476" s="37" t="s">
        <v>554</v>
      </c>
      <c r="B1476" s="37" t="s">
        <v>239</v>
      </c>
      <c r="C1476" s="37" t="n">
        <v>730</v>
      </c>
      <c r="D1476" s="38" t="n">
        <v>46369</v>
      </c>
      <c r="E1476" s="37" t="s">
        <v>229</v>
      </c>
      <c r="F1476" s="38" t="n">
        <v>46357</v>
      </c>
      <c r="G1476" s="37" t="n">
        <v>67</v>
      </c>
    </row>
    <row r="1477" customFormat="false" ht="15" hidden="false" customHeight="false" outlineLevel="0" collapsed="false">
      <c r="A1477" s="37" t="s">
        <v>554</v>
      </c>
      <c r="B1477" s="37" t="s">
        <v>240</v>
      </c>
      <c r="C1477" s="37" t="n">
        <v>365</v>
      </c>
      <c r="D1477" s="38" t="n">
        <v>46097</v>
      </c>
      <c r="E1477" s="37" t="s">
        <v>229</v>
      </c>
      <c r="F1477" s="38" t="n">
        <v>46079</v>
      </c>
      <c r="G1477" s="37" t="n">
        <v>92</v>
      </c>
    </row>
    <row r="1478" customFormat="false" ht="15" hidden="false" customHeight="false" outlineLevel="0" collapsed="false">
      <c r="A1478" s="37" t="s">
        <v>909</v>
      </c>
      <c r="B1478" s="37" t="s">
        <v>235</v>
      </c>
      <c r="C1478" s="37" t="n">
        <v>365</v>
      </c>
      <c r="D1478" s="38" t="n">
        <v>46299</v>
      </c>
      <c r="E1478" s="37" t="s">
        <v>229</v>
      </c>
      <c r="F1478" s="38" t="n">
        <v>46284</v>
      </c>
      <c r="G1478" s="37" t="n">
        <v>74</v>
      </c>
    </row>
    <row r="1479" customFormat="false" ht="15" hidden="false" customHeight="false" outlineLevel="0" collapsed="false">
      <c r="A1479" s="37" t="s">
        <v>909</v>
      </c>
      <c r="B1479" s="37" t="s">
        <v>236</v>
      </c>
      <c r="C1479" s="37" t="n">
        <v>365</v>
      </c>
      <c r="D1479" s="38" t="n">
        <v>46344</v>
      </c>
      <c r="E1479" s="37" t="s">
        <v>229</v>
      </c>
      <c r="F1479" s="38" t="n">
        <v>46328</v>
      </c>
      <c r="G1479" s="37" t="n">
        <v>71</v>
      </c>
    </row>
    <row r="1480" customFormat="false" ht="15" hidden="false" customHeight="false" outlineLevel="0" collapsed="false">
      <c r="A1480" s="37" t="s">
        <v>909</v>
      </c>
      <c r="B1480" s="37" t="s">
        <v>237</v>
      </c>
      <c r="C1480" s="37" t="n">
        <v>365</v>
      </c>
      <c r="D1480" s="38" t="n">
        <v>46210</v>
      </c>
      <c r="E1480" s="37" t="s">
        <v>229</v>
      </c>
      <c r="F1480" s="38" t="n">
        <v>46171</v>
      </c>
      <c r="G1480" s="37" t="n">
        <v>95</v>
      </c>
    </row>
    <row r="1481" customFormat="false" ht="15" hidden="false" customHeight="false" outlineLevel="0" collapsed="false">
      <c r="A1481" s="37" t="s">
        <v>909</v>
      </c>
      <c r="B1481" s="37" t="s">
        <v>238</v>
      </c>
      <c r="C1481" s="37" t="n">
        <v>180</v>
      </c>
      <c r="D1481" s="38" t="n">
        <v>46380</v>
      </c>
      <c r="E1481" s="37" t="s">
        <v>229</v>
      </c>
      <c r="F1481" s="38" t="n">
        <v>46358</v>
      </c>
      <c r="G1481" s="37" t="n">
        <v>78</v>
      </c>
    </row>
    <row r="1482" customFormat="false" ht="15" hidden="false" customHeight="false" outlineLevel="0" collapsed="false">
      <c r="A1482" s="37" t="s">
        <v>909</v>
      </c>
      <c r="B1482" s="37" t="s">
        <v>239</v>
      </c>
      <c r="C1482" s="37" t="n">
        <v>730</v>
      </c>
      <c r="D1482" s="38" t="n">
        <v>46132</v>
      </c>
      <c r="E1482" s="37" t="s">
        <v>232</v>
      </c>
      <c r="F1482" s="38"/>
      <c r="G1482" s="37"/>
    </row>
    <row r="1483" customFormat="false" ht="15" hidden="false" customHeight="false" outlineLevel="0" collapsed="false">
      <c r="A1483" s="37" t="s">
        <v>909</v>
      </c>
      <c r="B1483" s="37" t="s">
        <v>240</v>
      </c>
      <c r="C1483" s="37" t="n">
        <v>365</v>
      </c>
      <c r="D1483" s="38" t="n">
        <v>46232</v>
      </c>
      <c r="E1483" s="37" t="s">
        <v>231</v>
      </c>
      <c r="F1483" s="38"/>
      <c r="G1483" s="37"/>
    </row>
    <row r="1484" customFormat="false" ht="15" hidden="false" customHeight="false" outlineLevel="0" collapsed="false">
      <c r="A1484" s="37" t="s">
        <v>910</v>
      </c>
      <c r="B1484" s="37" t="s">
        <v>235</v>
      </c>
      <c r="C1484" s="37" t="n">
        <v>365</v>
      </c>
      <c r="D1484" s="38" t="n">
        <v>46281</v>
      </c>
      <c r="E1484" s="37" t="s">
        <v>229</v>
      </c>
      <c r="F1484" s="38" t="n">
        <v>46253</v>
      </c>
      <c r="G1484" s="37" t="n">
        <v>80</v>
      </c>
    </row>
    <row r="1485" customFormat="false" ht="15" hidden="false" customHeight="false" outlineLevel="0" collapsed="false">
      <c r="A1485" s="37" t="s">
        <v>910</v>
      </c>
      <c r="B1485" s="37" t="s">
        <v>236</v>
      </c>
      <c r="C1485" s="37" t="n">
        <v>365</v>
      </c>
      <c r="D1485" s="38" t="n">
        <v>46322</v>
      </c>
      <c r="E1485" s="37" t="s">
        <v>229</v>
      </c>
      <c r="F1485" s="38" t="n">
        <v>46315</v>
      </c>
      <c r="G1485" s="37" t="n">
        <v>75</v>
      </c>
    </row>
    <row r="1486" customFormat="false" ht="15" hidden="false" customHeight="false" outlineLevel="0" collapsed="false">
      <c r="A1486" s="37" t="s">
        <v>910</v>
      </c>
      <c r="B1486" s="37" t="s">
        <v>237</v>
      </c>
      <c r="C1486" s="37" t="n">
        <v>365</v>
      </c>
      <c r="D1486" s="38" t="n">
        <v>46191</v>
      </c>
      <c r="E1486" s="37" t="s">
        <v>229</v>
      </c>
      <c r="F1486" s="38" t="n">
        <v>46157</v>
      </c>
      <c r="G1486" s="37" t="n">
        <v>83</v>
      </c>
    </row>
    <row r="1487" customFormat="false" ht="15" hidden="false" customHeight="false" outlineLevel="0" collapsed="false">
      <c r="A1487" s="37" t="s">
        <v>910</v>
      </c>
      <c r="B1487" s="37" t="s">
        <v>238</v>
      </c>
      <c r="C1487" s="37" t="n">
        <v>180</v>
      </c>
      <c r="D1487" s="38" t="n">
        <v>46254</v>
      </c>
      <c r="E1487" s="37" t="s">
        <v>229</v>
      </c>
      <c r="F1487" s="38" t="n">
        <v>46249</v>
      </c>
      <c r="G1487" s="37" t="n">
        <v>82</v>
      </c>
    </row>
    <row r="1488" customFormat="false" ht="15" hidden="false" customHeight="false" outlineLevel="0" collapsed="false">
      <c r="A1488" s="37" t="s">
        <v>910</v>
      </c>
      <c r="B1488" s="37" t="s">
        <v>239</v>
      </c>
      <c r="C1488" s="37" t="n">
        <v>730</v>
      </c>
      <c r="D1488" s="38" t="n">
        <v>46276</v>
      </c>
      <c r="E1488" s="37" t="s">
        <v>231</v>
      </c>
      <c r="F1488" s="38"/>
      <c r="G1488" s="37"/>
    </row>
    <row r="1489" customFormat="false" ht="15" hidden="false" customHeight="false" outlineLevel="0" collapsed="false">
      <c r="A1489" s="37" t="s">
        <v>910</v>
      </c>
      <c r="B1489" s="37" t="s">
        <v>240</v>
      </c>
      <c r="C1489" s="37" t="n">
        <v>365</v>
      </c>
      <c r="D1489" s="38" t="n">
        <v>46170</v>
      </c>
      <c r="E1489" s="37" t="s">
        <v>229</v>
      </c>
      <c r="F1489" s="38" t="n">
        <v>46148</v>
      </c>
      <c r="G1489" s="37" t="n">
        <v>94</v>
      </c>
    </row>
    <row r="1490" customFormat="false" ht="15" hidden="false" customHeight="false" outlineLevel="0" collapsed="false">
      <c r="A1490" s="37" t="s">
        <v>912</v>
      </c>
      <c r="B1490" s="37" t="s">
        <v>235</v>
      </c>
      <c r="C1490" s="37" t="n">
        <v>365</v>
      </c>
      <c r="D1490" s="38" t="n">
        <v>46113</v>
      </c>
      <c r="E1490" s="37" t="s">
        <v>231</v>
      </c>
      <c r="F1490" s="38"/>
      <c r="G1490" s="37"/>
    </row>
    <row r="1491" customFormat="false" ht="15" hidden="false" customHeight="false" outlineLevel="0" collapsed="false">
      <c r="A1491" s="37" t="s">
        <v>912</v>
      </c>
      <c r="B1491" s="37" t="s">
        <v>236</v>
      </c>
      <c r="C1491" s="37" t="n">
        <v>365</v>
      </c>
      <c r="D1491" s="38" t="n">
        <v>46149</v>
      </c>
      <c r="E1491" s="37" t="s">
        <v>229</v>
      </c>
      <c r="F1491" s="38" t="n">
        <v>46124</v>
      </c>
      <c r="G1491" s="37" t="n">
        <v>88</v>
      </c>
    </row>
    <row r="1492" customFormat="false" ht="15" hidden="false" customHeight="false" outlineLevel="0" collapsed="false">
      <c r="A1492" s="37" t="s">
        <v>912</v>
      </c>
      <c r="B1492" s="37" t="s">
        <v>237</v>
      </c>
      <c r="C1492" s="37" t="n">
        <v>365</v>
      </c>
      <c r="D1492" s="38" t="n">
        <v>46144</v>
      </c>
      <c r="E1492" s="37" t="s">
        <v>230</v>
      </c>
      <c r="F1492" s="38"/>
      <c r="G1492" s="37"/>
    </row>
    <row r="1493" customFormat="false" ht="15" hidden="false" customHeight="false" outlineLevel="0" collapsed="false">
      <c r="A1493" s="37" t="s">
        <v>912</v>
      </c>
      <c r="B1493" s="37" t="s">
        <v>238</v>
      </c>
      <c r="C1493" s="37" t="n">
        <v>180</v>
      </c>
      <c r="D1493" s="38" t="n">
        <v>46231</v>
      </c>
      <c r="E1493" s="37" t="s">
        <v>229</v>
      </c>
      <c r="F1493" s="38" t="n">
        <v>46210</v>
      </c>
      <c r="G1493" s="37" t="n">
        <v>96</v>
      </c>
    </row>
    <row r="1494" customFormat="false" ht="15" hidden="false" customHeight="false" outlineLevel="0" collapsed="false">
      <c r="A1494" s="37" t="s">
        <v>912</v>
      </c>
      <c r="B1494" s="37" t="s">
        <v>239</v>
      </c>
      <c r="C1494" s="37" t="n">
        <v>730</v>
      </c>
      <c r="D1494" s="38" t="n">
        <v>46233</v>
      </c>
      <c r="E1494" s="37" t="s">
        <v>229</v>
      </c>
      <c r="F1494" s="38" t="n">
        <v>46216</v>
      </c>
      <c r="G1494" s="37" t="n">
        <v>90</v>
      </c>
    </row>
    <row r="1495" customFormat="false" ht="15" hidden="false" customHeight="false" outlineLevel="0" collapsed="false">
      <c r="A1495" s="37" t="s">
        <v>912</v>
      </c>
      <c r="B1495" s="37" t="s">
        <v>240</v>
      </c>
      <c r="C1495" s="37" t="n">
        <v>365</v>
      </c>
      <c r="D1495" s="38" t="n">
        <v>46103</v>
      </c>
      <c r="E1495" s="37" t="s">
        <v>229</v>
      </c>
      <c r="F1495" s="38" t="n">
        <v>46071</v>
      </c>
      <c r="G1495" s="37" t="n">
        <v>70</v>
      </c>
    </row>
    <row r="1496" customFormat="false" ht="15" hidden="false" customHeight="false" outlineLevel="0" collapsed="false">
      <c r="A1496" s="37" t="s">
        <v>916</v>
      </c>
      <c r="B1496" s="37" t="s">
        <v>235</v>
      </c>
      <c r="C1496" s="37" t="n">
        <v>365</v>
      </c>
      <c r="D1496" s="38" t="n">
        <v>46280</v>
      </c>
      <c r="E1496" s="37" t="s">
        <v>229</v>
      </c>
      <c r="F1496" s="38" t="n">
        <v>46253</v>
      </c>
      <c r="G1496" s="37" t="n">
        <v>96</v>
      </c>
    </row>
    <row r="1497" customFormat="false" ht="15" hidden="false" customHeight="false" outlineLevel="0" collapsed="false">
      <c r="A1497" s="37" t="s">
        <v>916</v>
      </c>
      <c r="B1497" s="37" t="s">
        <v>236</v>
      </c>
      <c r="C1497" s="37" t="n">
        <v>365</v>
      </c>
      <c r="D1497" s="38" t="n">
        <v>46148</v>
      </c>
      <c r="E1497" s="37" t="s">
        <v>229</v>
      </c>
      <c r="F1497" s="38" t="n">
        <v>46127</v>
      </c>
      <c r="G1497" s="37" t="n">
        <v>94</v>
      </c>
    </row>
    <row r="1498" customFormat="false" ht="15" hidden="false" customHeight="false" outlineLevel="0" collapsed="false">
      <c r="A1498" s="37" t="s">
        <v>916</v>
      </c>
      <c r="B1498" s="37" t="s">
        <v>237</v>
      </c>
      <c r="C1498" s="37" t="n">
        <v>365</v>
      </c>
      <c r="D1498" s="38" t="n">
        <v>46114</v>
      </c>
      <c r="E1498" s="37" t="s">
        <v>232</v>
      </c>
      <c r="F1498" s="38"/>
      <c r="G1498" s="37"/>
    </row>
    <row r="1499" customFormat="false" ht="15" hidden="false" customHeight="false" outlineLevel="0" collapsed="false">
      <c r="A1499" s="37" t="s">
        <v>916</v>
      </c>
      <c r="B1499" s="37" t="s">
        <v>238</v>
      </c>
      <c r="C1499" s="37" t="n">
        <v>180</v>
      </c>
      <c r="D1499" s="38" t="n">
        <v>46195</v>
      </c>
      <c r="E1499" s="37" t="s">
        <v>232</v>
      </c>
      <c r="F1499" s="38"/>
      <c r="G1499" s="37"/>
    </row>
    <row r="1500" customFormat="false" ht="15" hidden="false" customHeight="false" outlineLevel="0" collapsed="false">
      <c r="A1500" s="37" t="s">
        <v>916</v>
      </c>
      <c r="B1500" s="37" t="s">
        <v>239</v>
      </c>
      <c r="C1500" s="37" t="n">
        <v>730</v>
      </c>
      <c r="D1500" s="38" t="n">
        <v>46244</v>
      </c>
      <c r="E1500" s="37" t="s">
        <v>229</v>
      </c>
      <c r="F1500" s="38" t="n">
        <v>46206</v>
      </c>
      <c r="G1500" s="37" t="n">
        <v>82</v>
      </c>
    </row>
    <row r="1501" customFormat="false" ht="15" hidden="false" customHeight="false" outlineLevel="0" collapsed="false">
      <c r="A1501" s="37" t="s">
        <v>916</v>
      </c>
      <c r="B1501" s="37" t="s">
        <v>240</v>
      </c>
      <c r="C1501" s="37" t="n">
        <v>365</v>
      </c>
      <c r="D1501" s="38" t="n">
        <v>46219</v>
      </c>
      <c r="E1501" s="37" t="s">
        <v>229</v>
      </c>
      <c r="F1501" s="38" t="n">
        <v>46198</v>
      </c>
      <c r="G1501" s="37" t="n">
        <v>75</v>
      </c>
    </row>
    <row r="1502" customFormat="false" ht="15" hidden="false" customHeight="false" outlineLevel="0" collapsed="false">
      <c r="A1502" s="37" t="s">
        <v>917</v>
      </c>
      <c r="B1502" s="37" t="s">
        <v>235</v>
      </c>
      <c r="C1502" s="37" t="n">
        <v>365</v>
      </c>
      <c r="D1502" s="38" t="n">
        <v>46303</v>
      </c>
      <c r="E1502" s="37" t="s">
        <v>231</v>
      </c>
      <c r="F1502" s="38"/>
      <c r="G1502" s="37"/>
    </row>
    <row r="1503" customFormat="false" ht="15" hidden="false" customHeight="false" outlineLevel="0" collapsed="false">
      <c r="A1503" s="37" t="s">
        <v>917</v>
      </c>
      <c r="B1503" s="37" t="s">
        <v>236</v>
      </c>
      <c r="C1503" s="37" t="n">
        <v>365</v>
      </c>
      <c r="D1503" s="38" t="n">
        <v>46116</v>
      </c>
      <c r="E1503" s="37" t="s">
        <v>231</v>
      </c>
      <c r="F1503" s="38"/>
      <c r="G1503" s="37"/>
    </row>
    <row r="1504" customFormat="false" ht="15" hidden="false" customHeight="false" outlineLevel="0" collapsed="false">
      <c r="A1504" s="37" t="s">
        <v>917</v>
      </c>
      <c r="B1504" s="37" t="s">
        <v>237</v>
      </c>
      <c r="C1504" s="37" t="n">
        <v>365</v>
      </c>
      <c r="D1504" s="38" t="n">
        <v>46284</v>
      </c>
      <c r="E1504" s="37" t="s">
        <v>229</v>
      </c>
      <c r="F1504" s="38" t="n">
        <v>46271</v>
      </c>
      <c r="G1504" s="37" t="n">
        <v>77</v>
      </c>
    </row>
    <row r="1505" customFormat="false" ht="15" hidden="false" customHeight="false" outlineLevel="0" collapsed="false">
      <c r="A1505" s="37" t="s">
        <v>917</v>
      </c>
      <c r="B1505" s="37" t="s">
        <v>238</v>
      </c>
      <c r="C1505" s="37" t="n">
        <v>180</v>
      </c>
      <c r="D1505" s="38" t="n">
        <v>46307</v>
      </c>
      <c r="E1505" s="37" t="s">
        <v>229</v>
      </c>
      <c r="F1505" s="38" t="n">
        <v>46295</v>
      </c>
      <c r="G1505" s="37" t="n">
        <v>71</v>
      </c>
    </row>
    <row r="1506" customFormat="false" ht="15" hidden="false" customHeight="false" outlineLevel="0" collapsed="false">
      <c r="A1506" s="37" t="s">
        <v>917</v>
      </c>
      <c r="B1506" s="37" t="s">
        <v>239</v>
      </c>
      <c r="C1506" s="37" t="n">
        <v>730</v>
      </c>
      <c r="D1506" s="38" t="n">
        <v>46263</v>
      </c>
      <c r="E1506" s="37" t="s">
        <v>229</v>
      </c>
      <c r="F1506" s="38" t="n">
        <v>46227</v>
      </c>
      <c r="G1506" s="37" t="n">
        <v>68</v>
      </c>
    </row>
    <row r="1507" customFormat="false" ht="15" hidden="false" customHeight="false" outlineLevel="0" collapsed="false">
      <c r="A1507" s="37" t="s">
        <v>917</v>
      </c>
      <c r="B1507" s="37" t="s">
        <v>240</v>
      </c>
      <c r="C1507" s="37" t="n">
        <v>365</v>
      </c>
      <c r="D1507" s="38" t="n">
        <v>46203</v>
      </c>
      <c r="E1507" s="37" t="s">
        <v>229</v>
      </c>
      <c r="F1507" s="38" t="n">
        <v>46188</v>
      </c>
      <c r="G1507" s="37" t="n">
        <v>61</v>
      </c>
    </row>
    <row r="1508" customFormat="false" ht="15" hidden="false" customHeight="false" outlineLevel="0" collapsed="false">
      <c r="A1508" s="37" t="s">
        <v>919</v>
      </c>
      <c r="B1508" s="37" t="s">
        <v>235</v>
      </c>
      <c r="C1508" s="37" t="n">
        <v>365</v>
      </c>
      <c r="D1508" s="38" t="n">
        <v>46096</v>
      </c>
      <c r="E1508" s="37" t="s">
        <v>230</v>
      </c>
      <c r="F1508" s="38"/>
      <c r="G1508" s="37"/>
    </row>
    <row r="1509" customFormat="false" ht="15" hidden="false" customHeight="false" outlineLevel="0" collapsed="false">
      <c r="A1509" s="37" t="s">
        <v>919</v>
      </c>
      <c r="B1509" s="37" t="s">
        <v>236</v>
      </c>
      <c r="C1509" s="37" t="n">
        <v>365</v>
      </c>
      <c r="D1509" s="38" t="n">
        <v>46138</v>
      </c>
      <c r="E1509" s="37" t="s">
        <v>229</v>
      </c>
      <c r="F1509" s="38" t="n">
        <v>46115</v>
      </c>
      <c r="G1509" s="37" t="n">
        <v>94</v>
      </c>
    </row>
    <row r="1510" customFormat="false" ht="15" hidden="false" customHeight="false" outlineLevel="0" collapsed="false">
      <c r="A1510" s="37" t="s">
        <v>919</v>
      </c>
      <c r="B1510" s="37" t="s">
        <v>237</v>
      </c>
      <c r="C1510" s="37" t="n">
        <v>365</v>
      </c>
      <c r="D1510" s="38" t="n">
        <v>46276</v>
      </c>
      <c r="E1510" s="37" t="s">
        <v>229</v>
      </c>
      <c r="F1510" s="38" t="n">
        <v>46259</v>
      </c>
      <c r="G1510" s="37" t="n">
        <v>95</v>
      </c>
    </row>
    <row r="1511" customFormat="false" ht="15" hidden="false" customHeight="false" outlineLevel="0" collapsed="false">
      <c r="A1511" s="37" t="s">
        <v>919</v>
      </c>
      <c r="B1511" s="37" t="s">
        <v>238</v>
      </c>
      <c r="C1511" s="37" t="n">
        <v>180</v>
      </c>
      <c r="D1511" s="38" t="n">
        <v>46352</v>
      </c>
      <c r="E1511" s="37" t="s">
        <v>229</v>
      </c>
      <c r="F1511" s="38" t="n">
        <v>46328</v>
      </c>
      <c r="G1511" s="37" t="n">
        <v>69</v>
      </c>
    </row>
    <row r="1512" customFormat="false" ht="15" hidden="false" customHeight="false" outlineLevel="0" collapsed="false">
      <c r="A1512" s="37" t="s">
        <v>919</v>
      </c>
      <c r="B1512" s="37" t="s">
        <v>239</v>
      </c>
      <c r="C1512" s="37" t="n">
        <v>730</v>
      </c>
      <c r="D1512" s="38" t="n">
        <v>46273</v>
      </c>
      <c r="E1512" s="37" t="s">
        <v>229</v>
      </c>
      <c r="F1512" s="38" t="n">
        <v>46245</v>
      </c>
      <c r="G1512" s="37" t="n">
        <v>61</v>
      </c>
    </row>
    <row r="1513" customFormat="false" ht="15" hidden="false" customHeight="false" outlineLevel="0" collapsed="false">
      <c r="A1513" s="37" t="s">
        <v>919</v>
      </c>
      <c r="B1513" s="37" t="s">
        <v>240</v>
      </c>
      <c r="C1513" s="37" t="n">
        <v>365</v>
      </c>
      <c r="D1513" s="38" t="n">
        <v>46194</v>
      </c>
      <c r="E1513" s="37" t="s">
        <v>229</v>
      </c>
      <c r="F1513" s="38" t="n">
        <v>46174</v>
      </c>
      <c r="G1513" s="37" t="n">
        <v>88</v>
      </c>
    </row>
    <row r="1514" customFormat="false" ht="15" hidden="false" customHeight="false" outlineLevel="0" collapsed="false">
      <c r="A1514" s="37" t="s">
        <v>635</v>
      </c>
      <c r="B1514" s="37" t="s">
        <v>235</v>
      </c>
      <c r="C1514" s="37" t="n">
        <v>365</v>
      </c>
      <c r="D1514" s="38" t="n">
        <v>46200</v>
      </c>
      <c r="E1514" s="37" t="s">
        <v>229</v>
      </c>
      <c r="F1514" s="38" t="n">
        <v>46188</v>
      </c>
      <c r="G1514" s="37" t="n">
        <v>94</v>
      </c>
    </row>
    <row r="1515" customFormat="false" ht="15" hidden="false" customHeight="false" outlineLevel="0" collapsed="false">
      <c r="A1515" s="37" t="s">
        <v>635</v>
      </c>
      <c r="B1515" s="37" t="s">
        <v>236</v>
      </c>
      <c r="C1515" s="37" t="n">
        <v>365</v>
      </c>
      <c r="D1515" s="38" t="n">
        <v>46207</v>
      </c>
      <c r="E1515" s="37" t="s">
        <v>229</v>
      </c>
      <c r="F1515" s="38" t="n">
        <v>46187</v>
      </c>
      <c r="G1515" s="37" t="n">
        <v>69</v>
      </c>
    </row>
    <row r="1516" customFormat="false" ht="15" hidden="false" customHeight="false" outlineLevel="0" collapsed="false">
      <c r="A1516" s="37" t="s">
        <v>635</v>
      </c>
      <c r="B1516" s="37" t="s">
        <v>237</v>
      </c>
      <c r="C1516" s="37" t="n">
        <v>365</v>
      </c>
      <c r="D1516" s="38" t="n">
        <v>46157</v>
      </c>
      <c r="E1516" s="37" t="s">
        <v>229</v>
      </c>
      <c r="F1516" s="38" t="n">
        <v>46134</v>
      </c>
      <c r="G1516" s="37" t="n">
        <v>97</v>
      </c>
    </row>
    <row r="1517" customFormat="false" ht="15" hidden="false" customHeight="false" outlineLevel="0" collapsed="false">
      <c r="A1517" s="37" t="s">
        <v>635</v>
      </c>
      <c r="B1517" s="37" t="s">
        <v>238</v>
      </c>
      <c r="C1517" s="37" t="n">
        <v>180</v>
      </c>
      <c r="D1517" s="38" t="n">
        <v>46226</v>
      </c>
      <c r="E1517" s="37" t="s">
        <v>229</v>
      </c>
      <c r="F1517" s="38" t="n">
        <v>46188</v>
      </c>
      <c r="G1517" s="37" t="n">
        <v>82</v>
      </c>
    </row>
    <row r="1518" customFormat="false" ht="15" hidden="false" customHeight="false" outlineLevel="0" collapsed="false">
      <c r="A1518" s="37" t="s">
        <v>635</v>
      </c>
      <c r="B1518" s="37" t="s">
        <v>239</v>
      </c>
      <c r="C1518" s="37" t="n">
        <v>730</v>
      </c>
      <c r="D1518" s="38" t="n">
        <v>46332</v>
      </c>
      <c r="E1518" s="37" t="s">
        <v>229</v>
      </c>
      <c r="F1518" s="38" t="n">
        <v>46317</v>
      </c>
      <c r="G1518" s="37" t="n">
        <v>76</v>
      </c>
    </row>
    <row r="1519" customFormat="false" ht="15" hidden="false" customHeight="false" outlineLevel="0" collapsed="false">
      <c r="A1519" s="37" t="s">
        <v>635</v>
      </c>
      <c r="B1519" s="37" t="s">
        <v>240</v>
      </c>
      <c r="C1519" s="37" t="n">
        <v>365</v>
      </c>
      <c r="D1519" s="38" t="n">
        <v>46245</v>
      </c>
      <c r="E1519" s="37" t="s">
        <v>232</v>
      </c>
      <c r="F1519" s="38"/>
      <c r="G1519" s="37"/>
    </row>
    <row r="1520" customFormat="false" ht="15" hidden="false" customHeight="false" outlineLevel="0" collapsed="false">
      <c r="A1520" s="37" t="s">
        <v>921</v>
      </c>
      <c r="B1520" s="37" t="s">
        <v>235</v>
      </c>
      <c r="C1520" s="37" t="n">
        <v>365</v>
      </c>
      <c r="D1520" s="38" t="n">
        <v>46315</v>
      </c>
      <c r="E1520" s="37" t="s">
        <v>229</v>
      </c>
      <c r="F1520" s="38" t="n">
        <v>46286</v>
      </c>
      <c r="G1520" s="37" t="n">
        <v>99</v>
      </c>
    </row>
    <row r="1521" customFormat="false" ht="15" hidden="false" customHeight="false" outlineLevel="0" collapsed="false">
      <c r="A1521" s="37" t="s">
        <v>921</v>
      </c>
      <c r="B1521" s="37" t="s">
        <v>236</v>
      </c>
      <c r="C1521" s="37" t="n">
        <v>365</v>
      </c>
      <c r="D1521" s="38" t="n">
        <v>46294</v>
      </c>
      <c r="E1521" s="37" t="s">
        <v>229</v>
      </c>
      <c r="F1521" s="38" t="n">
        <v>46257</v>
      </c>
      <c r="G1521" s="37" t="n">
        <v>98</v>
      </c>
    </row>
    <row r="1522" customFormat="false" ht="15" hidden="false" customHeight="false" outlineLevel="0" collapsed="false">
      <c r="A1522" s="37" t="s">
        <v>921</v>
      </c>
      <c r="B1522" s="37" t="s">
        <v>237</v>
      </c>
      <c r="C1522" s="37" t="n">
        <v>365</v>
      </c>
      <c r="D1522" s="38" t="n">
        <v>46160</v>
      </c>
      <c r="E1522" s="37" t="s">
        <v>229</v>
      </c>
      <c r="F1522" s="38" t="n">
        <v>46122</v>
      </c>
      <c r="G1522" s="37" t="n">
        <v>83</v>
      </c>
    </row>
    <row r="1523" customFormat="false" ht="15" hidden="false" customHeight="false" outlineLevel="0" collapsed="false">
      <c r="A1523" s="37" t="s">
        <v>921</v>
      </c>
      <c r="B1523" s="37" t="s">
        <v>238</v>
      </c>
      <c r="C1523" s="37" t="n">
        <v>180</v>
      </c>
      <c r="D1523" s="38" t="n">
        <v>46321</v>
      </c>
      <c r="E1523" s="37" t="s">
        <v>232</v>
      </c>
      <c r="F1523" s="38"/>
      <c r="G1523" s="37"/>
    </row>
    <row r="1524" customFormat="false" ht="15" hidden="false" customHeight="false" outlineLevel="0" collapsed="false">
      <c r="A1524" s="37" t="s">
        <v>921</v>
      </c>
      <c r="B1524" s="37" t="s">
        <v>239</v>
      </c>
      <c r="C1524" s="37" t="n">
        <v>730</v>
      </c>
      <c r="D1524" s="38" t="n">
        <v>46246</v>
      </c>
      <c r="E1524" s="37" t="s">
        <v>229</v>
      </c>
      <c r="F1524" s="38" t="n">
        <v>46215</v>
      </c>
      <c r="G1524" s="37" t="n">
        <v>92</v>
      </c>
    </row>
    <row r="1525" customFormat="false" ht="15" hidden="false" customHeight="false" outlineLevel="0" collapsed="false">
      <c r="A1525" s="37" t="s">
        <v>921</v>
      </c>
      <c r="B1525" s="37" t="s">
        <v>240</v>
      </c>
      <c r="C1525" s="37" t="n">
        <v>365</v>
      </c>
      <c r="D1525" s="38" t="n">
        <v>46137</v>
      </c>
      <c r="E1525" s="37" t="s">
        <v>229</v>
      </c>
      <c r="F1525" s="38" t="n">
        <v>46123</v>
      </c>
      <c r="G1525" s="37" t="n">
        <v>91</v>
      </c>
    </row>
    <row r="1526" customFormat="false" ht="15" hidden="false" customHeight="false" outlineLevel="0" collapsed="false">
      <c r="A1526" s="37" t="s">
        <v>922</v>
      </c>
      <c r="B1526" s="37" t="s">
        <v>235</v>
      </c>
      <c r="C1526" s="37" t="n">
        <v>365</v>
      </c>
      <c r="D1526" s="38" t="n">
        <v>46165</v>
      </c>
      <c r="E1526" s="37" t="s">
        <v>230</v>
      </c>
      <c r="F1526" s="38"/>
      <c r="G1526" s="37"/>
    </row>
    <row r="1527" customFormat="false" ht="15" hidden="false" customHeight="false" outlineLevel="0" collapsed="false">
      <c r="A1527" s="37" t="s">
        <v>922</v>
      </c>
      <c r="B1527" s="37" t="s">
        <v>236</v>
      </c>
      <c r="C1527" s="37" t="n">
        <v>365</v>
      </c>
      <c r="D1527" s="38" t="n">
        <v>46227</v>
      </c>
      <c r="E1527" s="37" t="s">
        <v>229</v>
      </c>
      <c r="F1527" s="38" t="n">
        <v>46210</v>
      </c>
      <c r="G1527" s="37" t="n">
        <v>71</v>
      </c>
    </row>
    <row r="1528" customFormat="false" ht="15" hidden="false" customHeight="false" outlineLevel="0" collapsed="false">
      <c r="A1528" s="37" t="s">
        <v>922</v>
      </c>
      <c r="B1528" s="37" t="s">
        <v>237</v>
      </c>
      <c r="C1528" s="37" t="n">
        <v>365</v>
      </c>
      <c r="D1528" s="38" t="n">
        <v>46199</v>
      </c>
      <c r="E1528" s="37" t="s">
        <v>229</v>
      </c>
      <c r="F1528" s="38" t="n">
        <v>46176</v>
      </c>
      <c r="G1528" s="37" t="n">
        <v>86</v>
      </c>
    </row>
    <row r="1529" customFormat="false" ht="15" hidden="false" customHeight="false" outlineLevel="0" collapsed="false">
      <c r="A1529" s="37" t="s">
        <v>922</v>
      </c>
      <c r="B1529" s="37" t="s">
        <v>238</v>
      </c>
      <c r="C1529" s="37" t="n">
        <v>180</v>
      </c>
      <c r="D1529" s="38" t="n">
        <v>46315</v>
      </c>
      <c r="E1529" s="37" t="s">
        <v>230</v>
      </c>
      <c r="F1529" s="38"/>
      <c r="G1529" s="37"/>
    </row>
    <row r="1530" customFormat="false" ht="15" hidden="false" customHeight="false" outlineLevel="0" collapsed="false">
      <c r="A1530" s="37" t="s">
        <v>922</v>
      </c>
      <c r="B1530" s="37" t="s">
        <v>239</v>
      </c>
      <c r="C1530" s="37" t="n">
        <v>730</v>
      </c>
      <c r="D1530" s="38" t="n">
        <v>46371</v>
      </c>
      <c r="E1530" s="37" t="s">
        <v>229</v>
      </c>
      <c r="F1530" s="38" t="n">
        <v>46366</v>
      </c>
      <c r="G1530" s="37" t="n">
        <v>76</v>
      </c>
    </row>
    <row r="1531" customFormat="false" ht="15" hidden="false" customHeight="false" outlineLevel="0" collapsed="false">
      <c r="A1531" s="37" t="s">
        <v>922</v>
      </c>
      <c r="B1531" s="37" t="s">
        <v>240</v>
      </c>
      <c r="C1531" s="37" t="n">
        <v>365</v>
      </c>
      <c r="D1531" s="38" t="n">
        <v>46112</v>
      </c>
      <c r="E1531" s="37" t="s">
        <v>232</v>
      </c>
      <c r="F1531" s="38"/>
      <c r="G1531" s="37"/>
    </row>
    <row r="1532" customFormat="false" ht="15" hidden="false" customHeight="false" outlineLevel="0" collapsed="false">
      <c r="A1532" s="37" t="s">
        <v>923</v>
      </c>
      <c r="B1532" s="37" t="s">
        <v>235</v>
      </c>
      <c r="C1532" s="37" t="n">
        <v>365</v>
      </c>
      <c r="D1532" s="38" t="n">
        <v>46242</v>
      </c>
      <c r="E1532" s="37" t="s">
        <v>229</v>
      </c>
      <c r="F1532" s="38" t="n">
        <v>46240</v>
      </c>
      <c r="G1532" s="37" t="n">
        <v>79</v>
      </c>
    </row>
    <row r="1533" customFormat="false" ht="15" hidden="false" customHeight="false" outlineLevel="0" collapsed="false">
      <c r="A1533" s="37" t="s">
        <v>923</v>
      </c>
      <c r="B1533" s="37" t="s">
        <v>236</v>
      </c>
      <c r="C1533" s="37" t="n">
        <v>365</v>
      </c>
      <c r="D1533" s="38" t="n">
        <v>46311</v>
      </c>
      <c r="E1533" s="37" t="s">
        <v>229</v>
      </c>
      <c r="F1533" s="38" t="n">
        <v>46278</v>
      </c>
      <c r="G1533" s="37" t="n">
        <v>88</v>
      </c>
    </row>
    <row r="1534" customFormat="false" ht="15" hidden="false" customHeight="false" outlineLevel="0" collapsed="false">
      <c r="A1534" s="37" t="s">
        <v>923</v>
      </c>
      <c r="B1534" s="37" t="s">
        <v>237</v>
      </c>
      <c r="C1534" s="37" t="n">
        <v>365</v>
      </c>
      <c r="D1534" s="38" t="n">
        <v>46113</v>
      </c>
      <c r="E1534" s="37" t="s">
        <v>229</v>
      </c>
      <c r="F1534" s="38" t="n">
        <v>46093</v>
      </c>
      <c r="G1534" s="37" t="n">
        <v>82</v>
      </c>
    </row>
    <row r="1535" customFormat="false" ht="15" hidden="false" customHeight="false" outlineLevel="0" collapsed="false">
      <c r="A1535" s="37" t="s">
        <v>923</v>
      </c>
      <c r="B1535" s="37" t="s">
        <v>238</v>
      </c>
      <c r="C1535" s="37" t="n">
        <v>180</v>
      </c>
      <c r="D1535" s="38" t="n">
        <v>46130</v>
      </c>
      <c r="E1535" s="37" t="s">
        <v>229</v>
      </c>
      <c r="F1535" s="38" t="n">
        <v>46127</v>
      </c>
      <c r="G1535" s="37" t="n">
        <v>86</v>
      </c>
    </row>
    <row r="1536" customFormat="false" ht="15" hidden="false" customHeight="false" outlineLevel="0" collapsed="false">
      <c r="A1536" s="37" t="s">
        <v>923</v>
      </c>
      <c r="B1536" s="37" t="s">
        <v>239</v>
      </c>
      <c r="C1536" s="37" t="n">
        <v>730</v>
      </c>
      <c r="D1536" s="38" t="n">
        <v>46238</v>
      </c>
      <c r="E1536" s="37" t="s">
        <v>229</v>
      </c>
      <c r="F1536" s="38" t="n">
        <v>46203</v>
      </c>
      <c r="G1536" s="37" t="n">
        <v>96</v>
      </c>
    </row>
    <row r="1537" customFormat="false" ht="15" hidden="false" customHeight="false" outlineLevel="0" collapsed="false">
      <c r="A1537" s="37" t="s">
        <v>923</v>
      </c>
      <c r="B1537" s="37" t="s">
        <v>240</v>
      </c>
      <c r="C1537" s="37" t="n">
        <v>365</v>
      </c>
      <c r="D1537" s="38" t="n">
        <v>46276</v>
      </c>
      <c r="E1537" s="37" t="s">
        <v>229</v>
      </c>
      <c r="F1537" s="38" t="n">
        <v>46256</v>
      </c>
      <c r="G1537" s="37" t="n">
        <v>82</v>
      </c>
    </row>
    <row r="1538" customFormat="false" ht="15" hidden="false" customHeight="false" outlineLevel="0" collapsed="false">
      <c r="A1538" s="37" t="s">
        <v>928</v>
      </c>
      <c r="B1538" s="37" t="s">
        <v>235</v>
      </c>
      <c r="C1538" s="37" t="n">
        <v>365</v>
      </c>
      <c r="D1538" s="38" t="n">
        <v>46150</v>
      </c>
      <c r="E1538" s="37" t="s">
        <v>229</v>
      </c>
      <c r="F1538" s="38" t="n">
        <v>46146</v>
      </c>
      <c r="G1538" s="37" t="n">
        <v>87</v>
      </c>
    </row>
    <row r="1539" customFormat="false" ht="15" hidden="false" customHeight="false" outlineLevel="0" collapsed="false">
      <c r="A1539" s="37" t="s">
        <v>928</v>
      </c>
      <c r="B1539" s="37" t="s">
        <v>236</v>
      </c>
      <c r="C1539" s="37" t="n">
        <v>365</v>
      </c>
      <c r="D1539" s="38" t="n">
        <v>46296</v>
      </c>
      <c r="E1539" s="37" t="s">
        <v>229</v>
      </c>
      <c r="F1539" s="38" t="n">
        <v>46291</v>
      </c>
      <c r="G1539" s="37" t="n">
        <v>98</v>
      </c>
    </row>
    <row r="1540" customFormat="false" ht="15" hidden="false" customHeight="false" outlineLevel="0" collapsed="false">
      <c r="A1540" s="37" t="s">
        <v>928</v>
      </c>
      <c r="B1540" s="37" t="s">
        <v>237</v>
      </c>
      <c r="C1540" s="37" t="n">
        <v>365</v>
      </c>
      <c r="D1540" s="38" t="n">
        <v>46144</v>
      </c>
      <c r="E1540" s="37" t="s">
        <v>229</v>
      </c>
      <c r="F1540" s="38" t="n">
        <v>46122</v>
      </c>
      <c r="G1540" s="37" t="n">
        <v>61</v>
      </c>
    </row>
    <row r="1541" customFormat="false" ht="15" hidden="false" customHeight="false" outlineLevel="0" collapsed="false">
      <c r="A1541" s="37" t="s">
        <v>928</v>
      </c>
      <c r="B1541" s="37" t="s">
        <v>238</v>
      </c>
      <c r="C1541" s="37" t="n">
        <v>180</v>
      </c>
      <c r="D1541" s="38" t="n">
        <v>46104</v>
      </c>
      <c r="E1541" s="37" t="s">
        <v>229</v>
      </c>
      <c r="F1541" s="38" t="n">
        <v>46076</v>
      </c>
      <c r="G1541" s="37" t="n">
        <v>81</v>
      </c>
    </row>
    <row r="1542" customFormat="false" ht="15" hidden="false" customHeight="false" outlineLevel="0" collapsed="false">
      <c r="A1542" s="37" t="s">
        <v>928</v>
      </c>
      <c r="B1542" s="37" t="s">
        <v>239</v>
      </c>
      <c r="C1542" s="37" t="n">
        <v>730</v>
      </c>
      <c r="D1542" s="38" t="n">
        <v>46303</v>
      </c>
      <c r="E1542" s="37" t="s">
        <v>229</v>
      </c>
      <c r="F1542" s="38" t="n">
        <v>46280</v>
      </c>
      <c r="G1542" s="37" t="n">
        <v>88</v>
      </c>
    </row>
    <row r="1543" customFormat="false" ht="15" hidden="false" customHeight="false" outlineLevel="0" collapsed="false">
      <c r="A1543" s="37" t="s">
        <v>928</v>
      </c>
      <c r="B1543" s="37" t="s">
        <v>240</v>
      </c>
      <c r="C1543" s="37" t="n">
        <v>365</v>
      </c>
      <c r="D1543" s="38" t="n">
        <v>46169</v>
      </c>
      <c r="E1543" s="37" t="s">
        <v>229</v>
      </c>
      <c r="F1543" s="38" t="n">
        <v>46135</v>
      </c>
      <c r="G1543" s="37" t="n">
        <v>88</v>
      </c>
    </row>
    <row r="1544" customFormat="false" ht="15" hidden="false" customHeight="false" outlineLevel="0" collapsed="false">
      <c r="A1544" s="37" t="s">
        <v>929</v>
      </c>
      <c r="B1544" s="37" t="s">
        <v>235</v>
      </c>
      <c r="C1544" s="37" t="n">
        <v>365</v>
      </c>
      <c r="D1544" s="38" t="n">
        <v>46159</v>
      </c>
      <c r="E1544" s="37" t="s">
        <v>229</v>
      </c>
      <c r="F1544" s="38" t="n">
        <v>46131</v>
      </c>
      <c r="G1544" s="37" t="n">
        <v>84</v>
      </c>
    </row>
    <row r="1545" customFormat="false" ht="15" hidden="false" customHeight="false" outlineLevel="0" collapsed="false">
      <c r="A1545" s="37" t="s">
        <v>929</v>
      </c>
      <c r="B1545" s="37" t="s">
        <v>236</v>
      </c>
      <c r="C1545" s="37" t="n">
        <v>365</v>
      </c>
      <c r="D1545" s="38" t="n">
        <v>46287</v>
      </c>
      <c r="E1545" s="37" t="s">
        <v>229</v>
      </c>
      <c r="F1545" s="38" t="n">
        <v>46264</v>
      </c>
      <c r="G1545" s="37" t="n">
        <v>90</v>
      </c>
    </row>
    <row r="1546" customFormat="false" ht="15" hidden="false" customHeight="false" outlineLevel="0" collapsed="false">
      <c r="A1546" s="37" t="s">
        <v>929</v>
      </c>
      <c r="B1546" s="37" t="s">
        <v>237</v>
      </c>
      <c r="C1546" s="37" t="n">
        <v>365</v>
      </c>
      <c r="D1546" s="38" t="n">
        <v>46286</v>
      </c>
      <c r="E1546" s="37" t="s">
        <v>230</v>
      </c>
      <c r="F1546" s="38"/>
      <c r="G1546" s="37"/>
    </row>
    <row r="1547" customFormat="false" ht="15" hidden="false" customHeight="false" outlineLevel="0" collapsed="false">
      <c r="A1547" s="37" t="s">
        <v>929</v>
      </c>
      <c r="B1547" s="37" t="s">
        <v>238</v>
      </c>
      <c r="C1547" s="37" t="n">
        <v>180</v>
      </c>
      <c r="D1547" s="38" t="n">
        <v>46134</v>
      </c>
      <c r="E1547" s="37" t="s">
        <v>232</v>
      </c>
      <c r="F1547" s="38"/>
      <c r="G1547" s="37"/>
    </row>
    <row r="1548" customFormat="false" ht="15" hidden="false" customHeight="false" outlineLevel="0" collapsed="false">
      <c r="A1548" s="37" t="s">
        <v>929</v>
      </c>
      <c r="B1548" s="37" t="s">
        <v>239</v>
      </c>
      <c r="C1548" s="37" t="n">
        <v>730</v>
      </c>
      <c r="D1548" s="38" t="n">
        <v>46347</v>
      </c>
      <c r="E1548" s="37" t="s">
        <v>229</v>
      </c>
      <c r="F1548" s="38" t="n">
        <v>46308</v>
      </c>
      <c r="G1548" s="37" t="n">
        <v>70</v>
      </c>
    </row>
    <row r="1549" customFormat="false" ht="15" hidden="false" customHeight="false" outlineLevel="0" collapsed="false">
      <c r="A1549" s="37" t="s">
        <v>929</v>
      </c>
      <c r="B1549" s="37" t="s">
        <v>240</v>
      </c>
      <c r="C1549" s="37" t="n">
        <v>365</v>
      </c>
      <c r="D1549" s="38" t="n">
        <v>46374</v>
      </c>
      <c r="E1549" s="37" t="s">
        <v>229</v>
      </c>
      <c r="F1549" s="38" t="n">
        <v>46363</v>
      </c>
      <c r="G1549" s="37" t="n">
        <v>89</v>
      </c>
    </row>
    <row r="1550" customFormat="false" ht="15" hidden="false" customHeight="false" outlineLevel="0" collapsed="false">
      <c r="A1550" s="37" t="s">
        <v>743</v>
      </c>
      <c r="B1550" s="37" t="s">
        <v>235</v>
      </c>
      <c r="C1550" s="37" t="n">
        <v>365</v>
      </c>
      <c r="D1550" s="38" t="n">
        <v>46112</v>
      </c>
      <c r="E1550" s="37" t="s">
        <v>229</v>
      </c>
      <c r="F1550" s="38" t="n">
        <v>46080</v>
      </c>
      <c r="G1550" s="37" t="n">
        <v>88</v>
      </c>
    </row>
    <row r="1551" customFormat="false" ht="15" hidden="false" customHeight="false" outlineLevel="0" collapsed="false">
      <c r="A1551" s="37" t="s">
        <v>743</v>
      </c>
      <c r="B1551" s="37" t="s">
        <v>236</v>
      </c>
      <c r="C1551" s="37" t="n">
        <v>365</v>
      </c>
      <c r="D1551" s="38" t="n">
        <v>46191</v>
      </c>
      <c r="E1551" s="37" t="s">
        <v>229</v>
      </c>
      <c r="F1551" s="38" t="n">
        <v>46162</v>
      </c>
      <c r="G1551" s="37" t="n">
        <v>91</v>
      </c>
    </row>
    <row r="1552" customFormat="false" ht="15" hidden="false" customHeight="false" outlineLevel="0" collapsed="false">
      <c r="A1552" s="37" t="s">
        <v>743</v>
      </c>
      <c r="B1552" s="37" t="s">
        <v>237</v>
      </c>
      <c r="C1552" s="37" t="n">
        <v>365</v>
      </c>
      <c r="D1552" s="38" t="n">
        <v>46363</v>
      </c>
      <c r="E1552" s="37" t="s">
        <v>230</v>
      </c>
      <c r="F1552" s="38"/>
      <c r="G1552" s="37"/>
    </row>
    <row r="1553" customFormat="false" ht="15" hidden="false" customHeight="false" outlineLevel="0" collapsed="false">
      <c r="A1553" s="37" t="s">
        <v>743</v>
      </c>
      <c r="B1553" s="37" t="s">
        <v>238</v>
      </c>
      <c r="C1553" s="37" t="n">
        <v>180</v>
      </c>
      <c r="D1553" s="38" t="n">
        <v>46251</v>
      </c>
      <c r="E1553" s="37" t="s">
        <v>232</v>
      </c>
      <c r="F1553" s="38"/>
      <c r="G1553" s="37"/>
    </row>
    <row r="1554" customFormat="false" ht="15" hidden="false" customHeight="false" outlineLevel="0" collapsed="false">
      <c r="A1554" s="37" t="s">
        <v>743</v>
      </c>
      <c r="B1554" s="37" t="s">
        <v>239</v>
      </c>
      <c r="C1554" s="37" t="n">
        <v>730</v>
      </c>
      <c r="D1554" s="38" t="n">
        <v>46183</v>
      </c>
      <c r="E1554" s="37" t="s">
        <v>232</v>
      </c>
      <c r="F1554" s="38"/>
      <c r="G1554" s="37"/>
    </row>
    <row r="1555" customFormat="false" ht="15" hidden="false" customHeight="false" outlineLevel="0" collapsed="false">
      <c r="A1555" s="37" t="s">
        <v>743</v>
      </c>
      <c r="B1555" s="37" t="s">
        <v>240</v>
      </c>
      <c r="C1555" s="37" t="n">
        <v>365</v>
      </c>
      <c r="D1555" s="38" t="n">
        <v>46378</v>
      </c>
      <c r="E1555" s="37" t="s">
        <v>229</v>
      </c>
      <c r="F1555" s="38" t="n">
        <v>46365</v>
      </c>
      <c r="G1555" s="37" t="n">
        <v>75</v>
      </c>
    </row>
    <row r="1556" customFormat="false" ht="15" hidden="false" customHeight="false" outlineLevel="0" collapsed="false">
      <c r="A1556" s="37" t="s">
        <v>802</v>
      </c>
      <c r="B1556" s="37" t="s">
        <v>235</v>
      </c>
      <c r="C1556" s="37" t="n">
        <v>365</v>
      </c>
      <c r="D1556" s="38" t="n">
        <v>46345</v>
      </c>
      <c r="E1556" s="37" t="s">
        <v>229</v>
      </c>
      <c r="F1556" s="38" t="n">
        <v>46316</v>
      </c>
      <c r="G1556" s="37" t="n">
        <v>69</v>
      </c>
    </row>
    <row r="1557" customFormat="false" ht="15" hidden="false" customHeight="false" outlineLevel="0" collapsed="false">
      <c r="A1557" s="37" t="s">
        <v>802</v>
      </c>
      <c r="B1557" s="37" t="s">
        <v>236</v>
      </c>
      <c r="C1557" s="37" t="n">
        <v>365</v>
      </c>
      <c r="D1557" s="38" t="n">
        <v>46339</v>
      </c>
      <c r="E1557" s="37" t="s">
        <v>231</v>
      </c>
      <c r="F1557" s="38"/>
      <c r="G1557" s="37"/>
    </row>
    <row r="1558" customFormat="false" ht="15" hidden="false" customHeight="false" outlineLevel="0" collapsed="false">
      <c r="A1558" s="37" t="s">
        <v>802</v>
      </c>
      <c r="B1558" s="37" t="s">
        <v>237</v>
      </c>
      <c r="C1558" s="37" t="n">
        <v>365</v>
      </c>
      <c r="D1558" s="38" t="n">
        <v>46314</v>
      </c>
      <c r="E1558" s="37" t="s">
        <v>229</v>
      </c>
      <c r="F1558" s="38" t="n">
        <v>46279</v>
      </c>
      <c r="G1558" s="37" t="n">
        <v>76</v>
      </c>
    </row>
    <row r="1559" customFormat="false" ht="15" hidden="false" customHeight="false" outlineLevel="0" collapsed="false">
      <c r="A1559" s="37" t="s">
        <v>802</v>
      </c>
      <c r="B1559" s="37" t="s">
        <v>238</v>
      </c>
      <c r="C1559" s="37" t="n">
        <v>180</v>
      </c>
      <c r="D1559" s="38" t="n">
        <v>46289</v>
      </c>
      <c r="E1559" s="37" t="s">
        <v>229</v>
      </c>
      <c r="F1559" s="38" t="n">
        <v>46258</v>
      </c>
      <c r="G1559" s="37" t="n">
        <v>89</v>
      </c>
    </row>
    <row r="1560" customFormat="false" ht="15" hidden="false" customHeight="false" outlineLevel="0" collapsed="false">
      <c r="A1560" s="37" t="s">
        <v>802</v>
      </c>
      <c r="B1560" s="37" t="s">
        <v>239</v>
      </c>
      <c r="C1560" s="37" t="n">
        <v>730</v>
      </c>
      <c r="D1560" s="38" t="n">
        <v>46305</v>
      </c>
      <c r="E1560" s="37" t="s">
        <v>229</v>
      </c>
      <c r="F1560" s="38" t="n">
        <v>46302</v>
      </c>
      <c r="G1560" s="37" t="n">
        <v>69</v>
      </c>
    </row>
    <row r="1561" customFormat="false" ht="15" hidden="false" customHeight="false" outlineLevel="0" collapsed="false">
      <c r="A1561" s="37" t="s">
        <v>802</v>
      </c>
      <c r="B1561" s="37" t="s">
        <v>240</v>
      </c>
      <c r="C1561" s="37" t="n">
        <v>365</v>
      </c>
      <c r="D1561" s="38" t="n">
        <v>46150</v>
      </c>
      <c r="E1561" s="37" t="s">
        <v>231</v>
      </c>
      <c r="F1561" s="38"/>
      <c r="G1561" s="37"/>
    </row>
    <row r="1562" customFormat="false" ht="15" hidden="false" customHeight="false" outlineLevel="0" collapsed="false">
      <c r="A1562" s="37" t="s">
        <v>931</v>
      </c>
      <c r="B1562" s="37" t="s">
        <v>235</v>
      </c>
      <c r="C1562" s="37" t="n">
        <v>365</v>
      </c>
      <c r="D1562" s="38" t="n">
        <v>46162</v>
      </c>
      <c r="E1562" s="37" t="s">
        <v>229</v>
      </c>
      <c r="F1562" s="38" t="n">
        <v>46135</v>
      </c>
      <c r="G1562" s="37" t="n">
        <v>62</v>
      </c>
    </row>
    <row r="1563" customFormat="false" ht="15" hidden="false" customHeight="false" outlineLevel="0" collapsed="false">
      <c r="A1563" s="37" t="s">
        <v>931</v>
      </c>
      <c r="B1563" s="37" t="s">
        <v>236</v>
      </c>
      <c r="C1563" s="37" t="n">
        <v>365</v>
      </c>
      <c r="D1563" s="38" t="n">
        <v>46224</v>
      </c>
      <c r="E1563" s="37" t="s">
        <v>229</v>
      </c>
      <c r="F1563" s="38" t="n">
        <v>46194</v>
      </c>
      <c r="G1563" s="37" t="n">
        <v>88</v>
      </c>
    </row>
    <row r="1564" customFormat="false" ht="15" hidden="false" customHeight="false" outlineLevel="0" collapsed="false">
      <c r="A1564" s="37" t="s">
        <v>931</v>
      </c>
      <c r="B1564" s="37" t="s">
        <v>237</v>
      </c>
      <c r="C1564" s="37" t="n">
        <v>365</v>
      </c>
      <c r="D1564" s="38" t="n">
        <v>46290</v>
      </c>
      <c r="E1564" s="37" t="s">
        <v>229</v>
      </c>
      <c r="F1564" s="38" t="n">
        <v>46258</v>
      </c>
      <c r="G1564" s="37" t="n">
        <v>79</v>
      </c>
    </row>
    <row r="1565" customFormat="false" ht="15" hidden="false" customHeight="false" outlineLevel="0" collapsed="false">
      <c r="A1565" s="37" t="s">
        <v>931</v>
      </c>
      <c r="B1565" s="37" t="s">
        <v>238</v>
      </c>
      <c r="C1565" s="37" t="n">
        <v>180</v>
      </c>
      <c r="D1565" s="38" t="n">
        <v>46266</v>
      </c>
      <c r="E1565" s="37" t="s">
        <v>229</v>
      </c>
      <c r="F1565" s="38" t="n">
        <v>46244</v>
      </c>
      <c r="G1565" s="37" t="n">
        <v>88</v>
      </c>
    </row>
    <row r="1566" customFormat="false" ht="15" hidden="false" customHeight="false" outlineLevel="0" collapsed="false">
      <c r="A1566" s="37" t="s">
        <v>931</v>
      </c>
      <c r="B1566" s="37" t="s">
        <v>239</v>
      </c>
      <c r="C1566" s="37" t="n">
        <v>730</v>
      </c>
      <c r="D1566" s="38" t="n">
        <v>46283</v>
      </c>
      <c r="E1566" s="37" t="s">
        <v>232</v>
      </c>
      <c r="F1566" s="38"/>
      <c r="G1566" s="37"/>
    </row>
    <row r="1567" customFormat="false" ht="15" hidden="false" customHeight="false" outlineLevel="0" collapsed="false">
      <c r="A1567" s="37" t="s">
        <v>931</v>
      </c>
      <c r="B1567" s="37" t="s">
        <v>240</v>
      </c>
      <c r="C1567" s="37" t="n">
        <v>365</v>
      </c>
      <c r="D1567" s="38" t="n">
        <v>46097</v>
      </c>
      <c r="E1567" s="37" t="s">
        <v>229</v>
      </c>
      <c r="F1567" s="38" t="n">
        <v>46072</v>
      </c>
      <c r="G1567" s="37" t="n">
        <v>73</v>
      </c>
    </row>
    <row r="1568" customFormat="false" ht="15" hidden="false" customHeight="false" outlineLevel="0" collapsed="false">
      <c r="A1568" s="37" t="s">
        <v>932</v>
      </c>
      <c r="B1568" s="37" t="s">
        <v>235</v>
      </c>
      <c r="C1568" s="37" t="n">
        <v>365</v>
      </c>
      <c r="D1568" s="38" t="n">
        <v>46314</v>
      </c>
      <c r="E1568" s="37" t="s">
        <v>229</v>
      </c>
      <c r="F1568" s="38" t="n">
        <v>46299</v>
      </c>
      <c r="G1568" s="37" t="n">
        <v>84</v>
      </c>
    </row>
    <row r="1569" customFormat="false" ht="15" hidden="false" customHeight="false" outlineLevel="0" collapsed="false">
      <c r="A1569" s="37" t="s">
        <v>932</v>
      </c>
      <c r="B1569" s="37" t="s">
        <v>236</v>
      </c>
      <c r="C1569" s="37" t="n">
        <v>365</v>
      </c>
      <c r="D1569" s="38" t="n">
        <v>46193</v>
      </c>
      <c r="E1569" s="37" t="s">
        <v>229</v>
      </c>
      <c r="F1569" s="38" t="n">
        <v>46192</v>
      </c>
      <c r="G1569" s="37" t="n">
        <v>96</v>
      </c>
    </row>
    <row r="1570" customFormat="false" ht="15" hidden="false" customHeight="false" outlineLevel="0" collapsed="false">
      <c r="A1570" s="37" t="s">
        <v>932</v>
      </c>
      <c r="B1570" s="37" t="s">
        <v>237</v>
      </c>
      <c r="C1570" s="37" t="n">
        <v>365</v>
      </c>
      <c r="D1570" s="38" t="n">
        <v>46107</v>
      </c>
      <c r="E1570" s="37" t="s">
        <v>229</v>
      </c>
      <c r="F1570" s="38" t="n">
        <v>46073</v>
      </c>
      <c r="G1570" s="37" t="n">
        <v>96</v>
      </c>
    </row>
    <row r="1571" customFormat="false" ht="15" hidden="false" customHeight="false" outlineLevel="0" collapsed="false">
      <c r="A1571" s="37" t="s">
        <v>932</v>
      </c>
      <c r="B1571" s="37" t="s">
        <v>238</v>
      </c>
      <c r="C1571" s="37" t="n">
        <v>180</v>
      </c>
      <c r="D1571" s="38" t="n">
        <v>46320</v>
      </c>
      <c r="E1571" s="37" t="s">
        <v>229</v>
      </c>
      <c r="F1571" s="38" t="n">
        <v>46316</v>
      </c>
      <c r="G1571" s="37" t="n">
        <v>77</v>
      </c>
    </row>
    <row r="1572" customFormat="false" ht="15" hidden="false" customHeight="false" outlineLevel="0" collapsed="false">
      <c r="A1572" s="37" t="s">
        <v>932</v>
      </c>
      <c r="B1572" s="37" t="s">
        <v>239</v>
      </c>
      <c r="C1572" s="37" t="n">
        <v>730</v>
      </c>
      <c r="D1572" s="38" t="n">
        <v>46296</v>
      </c>
      <c r="E1572" s="37" t="s">
        <v>229</v>
      </c>
      <c r="F1572" s="38" t="n">
        <v>46274</v>
      </c>
      <c r="G1572" s="37" t="n">
        <v>65</v>
      </c>
    </row>
    <row r="1573" customFormat="false" ht="15" hidden="false" customHeight="false" outlineLevel="0" collapsed="false">
      <c r="A1573" s="37" t="s">
        <v>932</v>
      </c>
      <c r="B1573" s="37" t="s">
        <v>240</v>
      </c>
      <c r="C1573" s="37" t="n">
        <v>365</v>
      </c>
      <c r="D1573" s="38" t="n">
        <v>46283</v>
      </c>
      <c r="E1573" s="37" t="s">
        <v>230</v>
      </c>
      <c r="F1573" s="38"/>
      <c r="G1573" s="37"/>
    </row>
    <row r="1574" customFormat="false" ht="15" hidden="false" customHeight="false" outlineLevel="0" collapsed="false">
      <c r="A1574" s="37" t="s">
        <v>934</v>
      </c>
      <c r="B1574" s="37" t="s">
        <v>235</v>
      </c>
      <c r="C1574" s="37" t="n">
        <v>365</v>
      </c>
      <c r="D1574" s="38" t="n">
        <v>46188</v>
      </c>
      <c r="E1574" s="37" t="s">
        <v>232</v>
      </c>
      <c r="F1574" s="38"/>
      <c r="G1574" s="37"/>
    </row>
    <row r="1575" customFormat="false" ht="15" hidden="false" customHeight="false" outlineLevel="0" collapsed="false">
      <c r="A1575" s="37" t="s">
        <v>934</v>
      </c>
      <c r="B1575" s="37" t="s">
        <v>236</v>
      </c>
      <c r="C1575" s="37" t="n">
        <v>365</v>
      </c>
      <c r="D1575" s="38" t="n">
        <v>46317</v>
      </c>
      <c r="E1575" s="37" t="s">
        <v>229</v>
      </c>
      <c r="F1575" s="38" t="n">
        <v>46305</v>
      </c>
      <c r="G1575" s="37" t="n">
        <v>78</v>
      </c>
    </row>
    <row r="1576" customFormat="false" ht="15" hidden="false" customHeight="false" outlineLevel="0" collapsed="false">
      <c r="A1576" s="37" t="s">
        <v>934</v>
      </c>
      <c r="B1576" s="37" t="s">
        <v>237</v>
      </c>
      <c r="C1576" s="37" t="n">
        <v>365</v>
      </c>
      <c r="D1576" s="38" t="n">
        <v>46209</v>
      </c>
      <c r="E1576" s="37" t="s">
        <v>229</v>
      </c>
      <c r="F1576" s="38" t="n">
        <v>46188</v>
      </c>
      <c r="G1576" s="37" t="n">
        <v>83</v>
      </c>
    </row>
    <row r="1577" customFormat="false" ht="15" hidden="false" customHeight="false" outlineLevel="0" collapsed="false">
      <c r="A1577" s="37" t="s">
        <v>934</v>
      </c>
      <c r="B1577" s="37" t="s">
        <v>238</v>
      </c>
      <c r="C1577" s="37" t="n">
        <v>180</v>
      </c>
      <c r="D1577" s="38" t="n">
        <v>46347</v>
      </c>
      <c r="E1577" s="37" t="s">
        <v>229</v>
      </c>
      <c r="F1577" s="38" t="n">
        <v>46343</v>
      </c>
      <c r="G1577" s="37" t="n">
        <v>95</v>
      </c>
    </row>
    <row r="1578" customFormat="false" ht="15" hidden="false" customHeight="false" outlineLevel="0" collapsed="false">
      <c r="A1578" s="37" t="s">
        <v>934</v>
      </c>
      <c r="B1578" s="37" t="s">
        <v>239</v>
      </c>
      <c r="C1578" s="37" t="n">
        <v>730</v>
      </c>
      <c r="D1578" s="38" t="n">
        <v>46100</v>
      </c>
      <c r="E1578" s="37" t="s">
        <v>229</v>
      </c>
      <c r="F1578" s="38" t="n">
        <v>46086</v>
      </c>
      <c r="G1578" s="37" t="n">
        <v>73</v>
      </c>
    </row>
    <row r="1579" customFormat="false" ht="15" hidden="false" customHeight="false" outlineLevel="0" collapsed="false">
      <c r="A1579" s="37" t="s">
        <v>934</v>
      </c>
      <c r="B1579" s="37" t="s">
        <v>240</v>
      </c>
      <c r="C1579" s="37" t="n">
        <v>365</v>
      </c>
      <c r="D1579" s="38" t="n">
        <v>46213</v>
      </c>
      <c r="E1579" s="37" t="s">
        <v>229</v>
      </c>
      <c r="F1579" s="38" t="n">
        <v>46175</v>
      </c>
      <c r="G1579" s="37" t="n">
        <v>67</v>
      </c>
    </row>
    <row r="1580" customFormat="false" ht="15" hidden="false" customHeight="false" outlineLevel="0" collapsed="false">
      <c r="A1580" s="37" t="s">
        <v>936</v>
      </c>
      <c r="B1580" s="37" t="s">
        <v>235</v>
      </c>
      <c r="C1580" s="37" t="n">
        <v>365</v>
      </c>
      <c r="D1580" s="38" t="n">
        <v>46246</v>
      </c>
      <c r="E1580" s="37" t="s">
        <v>229</v>
      </c>
      <c r="F1580" s="38" t="n">
        <v>46230</v>
      </c>
      <c r="G1580" s="37" t="n">
        <v>68</v>
      </c>
    </row>
    <row r="1581" customFormat="false" ht="15" hidden="false" customHeight="false" outlineLevel="0" collapsed="false">
      <c r="A1581" s="37" t="s">
        <v>936</v>
      </c>
      <c r="B1581" s="37" t="s">
        <v>236</v>
      </c>
      <c r="C1581" s="37" t="n">
        <v>365</v>
      </c>
      <c r="D1581" s="38" t="n">
        <v>46359</v>
      </c>
      <c r="E1581" s="37" t="s">
        <v>230</v>
      </c>
      <c r="F1581" s="38"/>
      <c r="G1581" s="37"/>
    </row>
    <row r="1582" customFormat="false" ht="15" hidden="false" customHeight="false" outlineLevel="0" collapsed="false">
      <c r="A1582" s="37" t="s">
        <v>936</v>
      </c>
      <c r="B1582" s="37" t="s">
        <v>237</v>
      </c>
      <c r="C1582" s="37" t="n">
        <v>365</v>
      </c>
      <c r="D1582" s="38" t="n">
        <v>46217</v>
      </c>
      <c r="E1582" s="37" t="s">
        <v>229</v>
      </c>
      <c r="F1582" s="38" t="n">
        <v>46201</v>
      </c>
      <c r="G1582" s="37" t="n">
        <v>66</v>
      </c>
    </row>
    <row r="1583" customFormat="false" ht="15" hidden="false" customHeight="false" outlineLevel="0" collapsed="false">
      <c r="A1583" s="37" t="s">
        <v>936</v>
      </c>
      <c r="B1583" s="37" t="s">
        <v>238</v>
      </c>
      <c r="C1583" s="37" t="n">
        <v>180</v>
      </c>
      <c r="D1583" s="38" t="n">
        <v>46104</v>
      </c>
      <c r="E1583" s="37" t="s">
        <v>229</v>
      </c>
      <c r="F1583" s="38" t="n">
        <v>46075</v>
      </c>
      <c r="G1583" s="37" t="n">
        <v>96</v>
      </c>
    </row>
    <row r="1584" customFormat="false" ht="15" hidden="false" customHeight="false" outlineLevel="0" collapsed="false">
      <c r="A1584" s="37" t="s">
        <v>936</v>
      </c>
      <c r="B1584" s="37" t="s">
        <v>239</v>
      </c>
      <c r="C1584" s="37" t="n">
        <v>730</v>
      </c>
      <c r="D1584" s="38" t="n">
        <v>46223</v>
      </c>
      <c r="E1584" s="37" t="s">
        <v>229</v>
      </c>
      <c r="F1584" s="38" t="n">
        <v>46212</v>
      </c>
      <c r="G1584" s="37" t="n">
        <v>62</v>
      </c>
    </row>
    <row r="1585" customFormat="false" ht="15" hidden="false" customHeight="false" outlineLevel="0" collapsed="false">
      <c r="A1585" s="37" t="s">
        <v>936</v>
      </c>
      <c r="B1585" s="37" t="s">
        <v>240</v>
      </c>
      <c r="C1585" s="37" t="n">
        <v>365</v>
      </c>
      <c r="D1585" s="38" t="n">
        <v>46363</v>
      </c>
      <c r="E1585" s="37" t="s">
        <v>229</v>
      </c>
      <c r="F1585" s="38" t="n">
        <v>46327</v>
      </c>
      <c r="G1585" s="37" t="n">
        <v>90</v>
      </c>
    </row>
    <row r="1586" customFormat="false" ht="15" hidden="false" customHeight="false" outlineLevel="0" collapsed="false">
      <c r="A1586" s="37" t="s">
        <v>937</v>
      </c>
      <c r="B1586" s="37" t="s">
        <v>235</v>
      </c>
      <c r="C1586" s="37" t="n">
        <v>365</v>
      </c>
      <c r="D1586" s="38" t="n">
        <v>46295</v>
      </c>
      <c r="E1586" s="37" t="s">
        <v>229</v>
      </c>
      <c r="F1586" s="38" t="n">
        <v>46287</v>
      </c>
      <c r="G1586" s="37" t="n">
        <v>94</v>
      </c>
    </row>
    <row r="1587" customFormat="false" ht="15" hidden="false" customHeight="false" outlineLevel="0" collapsed="false">
      <c r="A1587" s="37" t="s">
        <v>937</v>
      </c>
      <c r="B1587" s="37" t="s">
        <v>236</v>
      </c>
      <c r="C1587" s="37" t="n">
        <v>365</v>
      </c>
      <c r="D1587" s="38" t="n">
        <v>46312</v>
      </c>
      <c r="E1587" s="37" t="s">
        <v>229</v>
      </c>
      <c r="F1587" s="38" t="n">
        <v>46273</v>
      </c>
      <c r="G1587" s="37" t="n">
        <v>99</v>
      </c>
    </row>
    <row r="1588" customFormat="false" ht="15" hidden="false" customHeight="false" outlineLevel="0" collapsed="false">
      <c r="A1588" s="37" t="s">
        <v>937</v>
      </c>
      <c r="B1588" s="37" t="s">
        <v>237</v>
      </c>
      <c r="C1588" s="37" t="n">
        <v>365</v>
      </c>
      <c r="D1588" s="38" t="n">
        <v>46322</v>
      </c>
      <c r="E1588" s="37" t="s">
        <v>231</v>
      </c>
      <c r="F1588" s="38"/>
      <c r="G1588" s="37"/>
    </row>
    <row r="1589" customFormat="false" ht="15" hidden="false" customHeight="false" outlineLevel="0" collapsed="false">
      <c r="A1589" s="37" t="s">
        <v>937</v>
      </c>
      <c r="B1589" s="37" t="s">
        <v>238</v>
      </c>
      <c r="C1589" s="37" t="n">
        <v>180</v>
      </c>
      <c r="D1589" s="38" t="n">
        <v>46295</v>
      </c>
      <c r="E1589" s="37" t="s">
        <v>232</v>
      </c>
      <c r="F1589" s="38"/>
      <c r="G1589" s="37"/>
    </row>
    <row r="1590" customFormat="false" ht="15" hidden="false" customHeight="false" outlineLevel="0" collapsed="false">
      <c r="A1590" s="37" t="s">
        <v>937</v>
      </c>
      <c r="B1590" s="37" t="s">
        <v>239</v>
      </c>
      <c r="C1590" s="37" t="n">
        <v>730</v>
      </c>
      <c r="D1590" s="38" t="n">
        <v>46316</v>
      </c>
      <c r="E1590" s="37" t="s">
        <v>229</v>
      </c>
      <c r="F1590" s="38" t="n">
        <v>46284</v>
      </c>
      <c r="G1590" s="37" t="n">
        <v>78</v>
      </c>
    </row>
    <row r="1591" customFormat="false" ht="15" hidden="false" customHeight="false" outlineLevel="0" collapsed="false">
      <c r="A1591" s="37" t="s">
        <v>937</v>
      </c>
      <c r="B1591" s="37" t="s">
        <v>240</v>
      </c>
      <c r="C1591" s="37" t="n">
        <v>365</v>
      </c>
      <c r="D1591" s="38" t="n">
        <v>46100</v>
      </c>
      <c r="E1591" s="37" t="s">
        <v>229</v>
      </c>
      <c r="F1591" s="38" t="n">
        <v>46085</v>
      </c>
      <c r="G1591" s="37" t="n">
        <v>82</v>
      </c>
    </row>
    <row r="1592" customFormat="false" ht="15" hidden="false" customHeight="false" outlineLevel="0" collapsed="false">
      <c r="A1592" s="37" t="s">
        <v>609</v>
      </c>
      <c r="B1592" s="37" t="s">
        <v>235</v>
      </c>
      <c r="C1592" s="37" t="n">
        <v>365</v>
      </c>
      <c r="D1592" s="38" t="n">
        <v>46155</v>
      </c>
      <c r="E1592" s="37" t="s">
        <v>229</v>
      </c>
      <c r="F1592" s="38" t="n">
        <v>46130</v>
      </c>
      <c r="G1592" s="37" t="n">
        <v>69</v>
      </c>
    </row>
    <row r="1593" customFormat="false" ht="15" hidden="false" customHeight="false" outlineLevel="0" collapsed="false">
      <c r="A1593" s="37" t="s">
        <v>609</v>
      </c>
      <c r="B1593" s="37" t="s">
        <v>236</v>
      </c>
      <c r="C1593" s="37" t="n">
        <v>365</v>
      </c>
      <c r="D1593" s="38" t="n">
        <v>46319</v>
      </c>
      <c r="E1593" s="37" t="s">
        <v>229</v>
      </c>
      <c r="F1593" s="38" t="n">
        <v>46318</v>
      </c>
      <c r="G1593" s="37" t="n">
        <v>72</v>
      </c>
    </row>
    <row r="1594" customFormat="false" ht="15" hidden="false" customHeight="false" outlineLevel="0" collapsed="false">
      <c r="A1594" s="37" t="s">
        <v>609</v>
      </c>
      <c r="B1594" s="37" t="s">
        <v>237</v>
      </c>
      <c r="C1594" s="37" t="n">
        <v>365</v>
      </c>
      <c r="D1594" s="38" t="n">
        <v>46198</v>
      </c>
      <c r="E1594" s="37" t="s">
        <v>229</v>
      </c>
      <c r="F1594" s="38" t="n">
        <v>46193</v>
      </c>
      <c r="G1594" s="37" t="n">
        <v>79</v>
      </c>
    </row>
    <row r="1595" customFormat="false" ht="15" hidden="false" customHeight="false" outlineLevel="0" collapsed="false">
      <c r="A1595" s="37" t="s">
        <v>609</v>
      </c>
      <c r="B1595" s="37" t="s">
        <v>238</v>
      </c>
      <c r="C1595" s="37" t="n">
        <v>180</v>
      </c>
      <c r="D1595" s="38" t="n">
        <v>46147</v>
      </c>
      <c r="E1595" s="37" t="s">
        <v>232</v>
      </c>
      <c r="F1595" s="38"/>
      <c r="G1595" s="37"/>
    </row>
    <row r="1596" customFormat="false" ht="15" hidden="false" customHeight="false" outlineLevel="0" collapsed="false">
      <c r="A1596" s="37" t="s">
        <v>609</v>
      </c>
      <c r="B1596" s="37" t="s">
        <v>239</v>
      </c>
      <c r="C1596" s="37" t="n">
        <v>730</v>
      </c>
      <c r="D1596" s="38" t="n">
        <v>46217</v>
      </c>
      <c r="E1596" s="37" t="s">
        <v>229</v>
      </c>
      <c r="F1596" s="38" t="n">
        <v>46202</v>
      </c>
      <c r="G1596" s="37" t="n">
        <v>79</v>
      </c>
    </row>
    <row r="1597" customFormat="false" ht="15" hidden="false" customHeight="false" outlineLevel="0" collapsed="false">
      <c r="A1597" s="37" t="s">
        <v>609</v>
      </c>
      <c r="B1597" s="37" t="s">
        <v>240</v>
      </c>
      <c r="C1597" s="37" t="n">
        <v>365</v>
      </c>
      <c r="D1597" s="38" t="n">
        <v>46162</v>
      </c>
      <c r="E1597" s="37" t="s">
        <v>229</v>
      </c>
      <c r="F1597" s="38" t="n">
        <v>46129</v>
      </c>
      <c r="G1597" s="37" t="n">
        <v>84</v>
      </c>
    </row>
    <row r="1598" customFormat="false" ht="15" hidden="false" customHeight="false" outlineLevel="0" collapsed="false">
      <c r="A1598" s="37" t="s">
        <v>938</v>
      </c>
      <c r="B1598" s="37" t="s">
        <v>235</v>
      </c>
      <c r="C1598" s="37" t="n">
        <v>365</v>
      </c>
      <c r="D1598" s="38" t="n">
        <v>46267</v>
      </c>
      <c r="E1598" s="37" t="s">
        <v>230</v>
      </c>
      <c r="F1598" s="38"/>
      <c r="G1598" s="37"/>
    </row>
    <row r="1599" customFormat="false" ht="15" hidden="false" customHeight="false" outlineLevel="0" collapsed="false">
      <c r="A1599" s="37" t="s">
        <v>938</v>
      </c>
      <c r="B1599" s="37" t="s">
        <v>236</v>
      </c>
      <c r="C1599" s="37" t="n">
        <v>365</v>
      </c>
      <c r="D1599" s="38" t="n">
        <v>46128</v>
      </c>
      <c r="E1599" s="37" t="s">
        <v>229</v>
      </c>
      <c r="F1599" s="38" t="n">
        <v>46099</v>
      </c>
      <c r="G1599" s="37" t="n">
        <v>97</v>
      </c>
    </row>
    <row r="1600" customFormat="false" ht="15" hidden="false" customHeight="false" outlineLevel="0" collapsed="false">
      <c r="A1600" s="37" t="s">
        <v>938</v>
      </c>
      <c r="B1600" s="37" t="s">
        <v>237</v>
      </c>
      <c r="C1600" s="37" t="n">
        <v>365</v>
      </c>
      <c r="D1600" s="38" t="n">
        <v>46215</v>
      </c>
      <c r="E1600" s="37" t="s">
        <v>231</v>
      </c>
      <c r="F1600" s="38"/>
      <c r="G1600" s="37"/>
    </row>
    <row r="1601" customFormat="false" ht="15" hidden="false" customHeight="false" outlineLevel="0" collapsed="false">
      <c r="A1601" s="37" t="s">
        <v>938</v>
      </c>
      <c r="B1601" s="37" t="s">
        <v>238</v>
      </c>
      <c r="C1601" s="37" t="n">
        <v>180</v>
      </c>
      <c r="D1601" s="38" t="n">
        <v>46361</v>
      </c>
      <c r="E1601" s="37" t="s">
        <v>231</v>
      </c>
      <c r="F1601" s="38"/>
      <c r="G1601" s="37"/>
    </row>
    <row r="1602" customFormat="false" ht="15" hidden="false" customHeight="false" outlineLevel="0" collapsed="false">
      <c r="A1602" s="37" t="s">
        <v>938</v>
      </c>
      <c r="B1602" s="37" t="s">
        <v>239</v>
      </c>
      <c r="C1602" s="37" t="n">
        <v>730</v>
      </c>
      <c r="D1602" s="38" t="n">
        <v>46188</v>
      </c>
      <c r="E1602" s="37" t="s">
        <v>229</v>
      </c>
      <c r="F1602" s="38" t="n">
        <v>46183</v>
      </c>
      <c r="G1602" s="37" t="n">
        <v>89</v>
      </c>
    </row>
    <row r="1603" customFormat="false" ht="15" hidden="false" customHeight="false" outlineLevel="0" collapsed="false">
      <c r="A1603" s="37" t="s">
        <v>938</v>
      </c>
      <c r="B1603" s="37" t="s">
        <v>240</v>
      </c>
      <c r="C1603" s="37" t="n">
        <v>365</v>
      </c>
      <c r="D1603" s="38" t="n">
        <v>46312</v>
      </c>
      <c r="E1603" s="37" t="s">
        <v>229</v>
      </c>
      <c r="F1603" s="38" t="n">
        <v>46304</v>
      </c>
      <c r="G1603" s="37" t="n">
        <v>64</v>
      </c>
    </row>
    <row r="1604" customFormat="false" ht="15" hidden="false" customHeight="false" outlineLevel="0" collapsed="false">
      <c r="A1604" s="37" t="s">
        <v>940</v>
      </c>
      <c r="B1604" s="37" t="s">
        <v>235</v>
      </c>
      <c r="C1604" s="37" t="n">
        <v>365</v>
      </c>
      <c r="D1604" s="38" t="n">
        <v>46335</v>
      </c>
      <c r="E1604" s="37" t="s">
        <v>229</v>
      </c>
      <c r="F1604" s="38" t="n">
        <v>46314</v>
      </c>
      <c r="G1604" s="37" t="n">
        <v>77</v>
      </c>
    </row>
    <row r="1605" customFormat="false" ht="15" hidden="false" customHeight="false" outlineLevel="0" collapsed="false">
      <c r="A1605" s="37" t="s">
        <v>940</v>
      </c>
      <c r="B1605" s="37" t="s">
        <v>236</v>
      </c>
      <c r="C1605" s="37" t="n">
        <v>365</v>
      </c>
      <c r="D1605" s="38" t="n">
        <v>46169</v>
      </c>
      <c r="E1605" s="37" t="s">
        <v>229</v>
      </c>
      <c r="F1605" s="38" t="n">
        <v>46134</v>
      </c>
      <c r="G1605" s="37" t="n">
        <v>99</v>
      </c>
    </row>
    <row r="1606" customFormat="false" ht="15" hidden="false" customHeight="false" outlineLevel="0" collapsed="false">
      <c r="A1606" s="37" t="s">
        <v>940</v>
      </c>
      <c r="B1606" s="37" t="s">
        <v>237</v>
      </c>
      <c r="C1606" s="37" t="n">
        <v>365</v>
      </c>
      <c r="D1606" s="38" t="n">
        <v>46112</v>
      </c>
      <c r="E1606" s="37" t="s">
        <v>229</v>
      </c>
      <c r="F1606" s="38" t="n">
        <v>46077</v>
      </c>
      <c r="G1606" s="37" t="n">
        <v>89</v>
      </c>
    </row>
    <row r="1607" customFormat="false" ht="15" hidden="false" customHeight="false" outlineLevel="0" collapsed="false">
      <c r="A1607" s="37" t="s">
        <v>940</v>
      </c>
      <c r="B1607" s="37" t="s">
        <v>238</v>
      </c>
      <c r="C1607" s="37" t="n">
        <v>180</v>
      </c>
      <c r="D1607" s="38" t="n">
        <v>46245</v>
      </c>
      <c r="E1607" s="37" t="s">
        <v>231</v>
      </c>
      <c r="F1607" s="38"/>
      <c r="G1607" s="37"/>
    </row>
    <row r="1608" customFormat="false" ht="15" hidden="false" customHeight="false" outlineLevel="0" collapsed="false">
      <c r="A1608" s="37" t="s">
        <v>940</v>
      </c>
      <c r="B1608" s="37" t="s">
        <v>239</v>
      </c>
      <c r="C1608" s="37" t="n">
        <v>730</v>
      </c>
      <c r="D1608" s="38" t="n">
        <v>46319</v>
      </c>
      <c r="E1608" s="37" t="s">
        <v>229</v>
      </c>
      <c r="F1608" s="38" t="n">
        <v>46310</v>
      </c>
      <c r="G1608" s="37" t="n">
        <v>70</v>
      </c>
    </row>
    <row r="1609" customFormat="false" ht="15" hidden="false" customHeight="false" outlineLevel="0" collapsed="false">
      <c r="A1609" s="37" t="s">
        <v>940</v>
      </c>
      <c r="B1609" s="37" t="s">
        <v>240</v>
      </c>
      <c r="C1609" s="37" t="n">
        <v>365</v>
      </c>
      <c r="D1609" s="38" t="n">
        <v>46144</v>
      </c>
      <c r="E1609" s="37" t="s">
        <v>229</v>
      </c>
      <c r="F1609" s="38" t="n">
        <v>46116</v>
      </c>
      <c r="G1609" s="37" t="n">
        <v>74</v>
      </c>
    </row>
    <row r="1610" customFormat="false" ht="15" hidden="false" customHeight="false" outlineLevel="0" collapsed="false">
      <c r="A1610" s="37" t="s">
        <v>941</v>
      </c>
      <c r="B1610" s="37" t="s">
        <v>235</v>
      </c>
      <c r="C1610" s="37" t="n">
        <v>365</v>
      </c>
      <c r="D1610" s="38" t="n">
        <v>46118</v>
      </c>
      <c r="E1610" s="37" t="s">
        <v>229</v>
      </c>
      <c r="F1610" s="38" t="n">
        <v>46105</v>
      </c>
      <c r="G1610" s="37" t="n">
        <v>67</v>
      </c>
    </row>
    <row r="1611" customFormat="false" ht="15" hidden="false" customHeight="false" outlineLevel="0" collapsed="false">
      <c r="A1611" s="37" t="s">
        <v>941</v>
      </c>
      <c r="B1611" s="37" t="s">
        <v>236</v>
      </c>
      <c r="C1611" s="37" t="n">
        <v>365</v>
      </c>
      <c r="D1611" s="38" t="n">
        <v>46308</v>
      </c>
      <c r="E1611" s="37" t="s">
        <v>232</v>
      </c>
      <c r="F1611" s="38"/>
      <c r="G1611" s="37"/>
    </row>
    <row r="1612" customFormat="false" ht="15" hidden="false" customHeight="false" outlineLevel="0" collapsed="false">
      <c r="A1612" s="37" t="s">
        <v>941</v>
      </c>
      <c r="B1612" s="37" t="s">
        <v>237</v>
      </c>
      <c r="C1612" s="37" t="n">
        <v>365</v>
      </c>
      <c r="D1612" s="38" t="n">
        <v>46289</v>
      </c>
      <c r="E1612" s="37" t="s">
        <v>229</v>
      </c>
      <c r="F1612" s="38" t="n">
        <v>46273</v>
      </c>
      <c r="G1612" s="37" t="n">
        <v>73</v>
      </c>
    </row>
    <row r="1613" customFormat="false" ht="15" hidden="false" customHeight="false" outlineLevel="0" collapsed="false">
      <c r="A1613" s="37" t="s">
        <v>941</v>
      </c>
      <c r="B1613" s="37" t="s">
        <v>238</v>
      </c>
      <c r="C1613" s="37" t="n">
        <v>180</v>
      </c>
      <c r="D1613" s="38" t="n">
        <v>46234</v>
      </c>
      <c r="E1613" s="37" t="s">
        <v>231</v>
      </c>
      <c r="F1613" s="38"/>
      <c r="G1613" s="37"/>
    </row>
    <row r="1614" customFormat="false" ht="15" hidden="false" customHeight="false" outlineLevel="0" collapsed="false">
      <c r="A1614" s="37" t="s">
        <v>941</v>
      </c>
      <c r="B1614" s="37" t="s">
        <v>239</v>
      </c>
      <c r="C1614" s="37" t="n">
        <v>730</v>
      </c>
      <c r="D1614" s="38" t="n">
        <v>46111</v>
      </c>
      <c r="E1614" s="37" t="s">
        <v>231</v>
      </c>
      <c r="F1614" s="38"/>
      <c r="G1614" s="37"/>
    </row>
    <row r="1615" customFormat="false" ht="15" hidden="false" customHeight="false" outlineLevel="0" collapsed="false">
      <c r="A1615" s="37" t="s">
        <v>941</v>
      </c>
      <c r="B1615" s="37" t="s">
        <v>240</v>
      </c>
      <c r="C1615" s="37" t="n">
        <v>365</v>
      </c>
      <c r="D1615" s="38" t="n">
        <v>46211</v>
      </c>
      <c r="E1615" s="37" t="s">
        <v>231</v>
      </c>
      <c r="F1615" s="38"/>
      <c r="G1615" s="37"/>
    </row>
    <row r="1616" customFormat="false" ht="15" hidden="false" customHeight="false" outlineLevel="0" collapsed="false">
      <c r="A1616" s="37" t="s">
        <v>942</v>
      </c>
      <c r="B1616" s="37" t="s">
        <v>235</v>
      </c>
      <c r="C1616" s="37" t="n">
        <v>365</v>
      </c>
      <c r="D1616" s="38" t="n">
        <v>46279</v>
      </c>
      <c r="E1616" s="37" t="s">
        <v>229</v>
      </c>
      <c r="F1616" s="38" t="n">
        <v>46243</v>
      </c>
      <c r="G1616" s="37" t="n">
        <v>92</v>
      </c>
    </row>
    <row r="1617" customFormat="false" ht="15" hidden="false" customHeight="false" outlineLevel="0" collapsed="false">
      <c r="A1617" s="37" t="s">
        <v>942</v>
      </c>
      <c r="B1617" s="37" t="s">
        <v>236</v>
      </c>
      <c r="C1617" s="37" t="n">
        <v>365</v>
      </c>
      <c r="D1617" s="38" t="n">
        <v>46273</v>
      </c>
      <c r="E1617" s="37" t="s">
        <v>229</v>
      </c>
      <c r="F1617" s="38" t="n">
        <v>46258</v>
      </c>
      <c r="G1617" s="37" t="n">
        <v>77</v>
      </c>
    </row>
    <row r="1618" customFormat="false" ht="15" hidden="false" customHeight="false" outlineLevel="0" collapsed="false">
      <c r="A1618" s="37" t="s">
        <v>942</v>
      </c>
      <c r="B1618" s="37" t="s">
        <v>237</v>
      </c>
      <c r="C1618" s="37" t="n">
        <v>365</v>
      </c>
      <c r="D1618" s="38" t="n">
        <v>46143</v>
      </c>
      <c r="E1618" s="37" t="s">
        <v>229</v>
      </c>
      <c r="F1618" s="38" t="n">
        <v>46124</v>
      </c>
      <c r="G1618" s="37" t="n">
        <v>67</v>
      </c>
    </row>
    <row r="1619" customFormat="false" ht="15" hidden="false" customHeight="false" outlineLevel="0" collapsed="false">
      <c r="A1619" s="37" t="s">
        <v>942</v>
      </c>
      <c r="B1619" s="37" t="s">
        <v>238</v>
      </c>
      <c r="C1619" s="37" t="n">
        <v>180</v>
      </c>
      <c r="D1619" s="38" t="n">
        <v>46173</v>
      </c>
      <c r="E1619" s="37" t="s">
        <v>229</v>
      </c>
      <c r="F1619" s="38" t="n">
        <v>46167</v>
      </c>
      <c r="G1619" s="37" t="n">
        <v>71</v>
      </c>
    </row>
    <row r="1620" customFormat="false" ht="15" hidden="false" customHeight="false" outlineLevel="0" collapsed="false">
      <c r="A1620" s="37" t="s">
        <v>942</v>
      </c>
      <c r="B1620" s="37" t="s">
        <v>239</v>
      </c>
      <c r="C1620" s="37" t="n">
        <v>730</v>
      </c>
      <c r="D1620" s="38" t="n">
        <v>46295</v>
      </c>
      <c r="E1620" s="37" t="s">
        <v>229</v>
      </c>
      <c r="F1620" s="38" t="n">
        <v>46294</v>
      </c>
      <c r="G1620" s="37" t="n">
        <v>83</v>
      </c>
    </row>
    <row r="1621" customFormat="false" ht="15" hidden="false" customHeight="false" outlineLevel="0" collapsed="false">
      <c r="A1621" s="37" t="s">
        <v>942</v>
      </c>
      <c r="B1621" s="37" t="s">
        <v>240</v>
      </c>
      <c r="C1621" s="37" t="n">
        <v>365</v>
      </c>
      <c r="D1621" s="38" t="n">
        <v>46310</v>
      </c>
      <c r="E1621" s="37" t="s">
        <v>230</v>
      </c>
      <c r="F1621" s="38"/>
      <c r="G1621" s="37"/>
    </row>
    <row r="1622" customFormat="false" ht="15" hidden="false" customHeight="false" outlineLevel="0" collapsed="false">
      <c r="A1622" s="37" t="s">
        <v>943</v>
      </c>
      <c r="B1622" s="37" t="s">
        <v>235</v>
      </c>
      <c r="C1622" s="37" t="n">
        <v>365</v>
      </c>
      <c r="D1622" s="38" t="n">
        <v>46147</v>
      </c>
      <c r="E1622" s="37" t="s">
        <v>229</v>
      </c>
      <c r="F1622" s="38" t="n">
        <v>46135</v>
      </c>
      <c r="G1622" s="37" t="n">
        <v>70</v>
      </c>
    </row>
    <row r="1623" customFormat="false" ht="15" hidden="false" customHeight="false" outlineLevel="0" collapsed="false">
      <c r="A1623" s="37" t="s">
        <v>943</v>
      </c>
      <c r="B1623" s="37" t="s">
        <v>236</v>
      </c>
      <c r="C1623" s="37" t="n">
        <v>365</v>
      </c>
      <c r="D1623" s="38" t="n">
        <v>46367</v>
      </c>
      <c r="E1623" s="37" t="s">
        <v>229</v>
      </c>
      <c r="F1623" s="38" t="n">
        <v>46361</v>
      </c>
      <c r="G1623" s="37" t="n">
        <v>85</v>
      </c>
    </row>
    <row r="1624" customFormat="false" ht="15" hidden="false" customHeight="false" outlineLevel="0" collapsed="false">
      <c r="A1624" s="37" t="s">
        <v>943</v>
      </c>
      <c r="B1624" s="37" t="s">
        <v>237</v>
      </c>
      <c r="C1624" s="37" t="n">
        <v>365</v>
      </c>
      <c r="D1624" s="38" t="n">
        <v>46136</v>
      </c>
      <c r="E1624" s="37" t="s">
        <v>229</v>
      </c>
      <c r="F1624" s="38" t="n">
        <v>46101</v>
      </c>
      <c r="G1624" s="37" t="n">
        <v>76</v>
      </c>
    </row>
    <row r="1625" customFormat="false" ht="15" hidden="false" customHeight="false" outlineLevel="0" collapsed="false">
      <c r="A1625" s="37" t="s">
        <v>943</v>
      </c>
      <c r="B1625" s="37" t="s">
        <v>238</v>
      </c>
      <c r="C1625" s="37" t="n">
        <v>180</v>
      </c>
      <c r="D1625" s="38" t="n">
        <v>46376</v>
      </c>
      <c r="E1625" s="37" t="s">
        <v>229</v>
      </c>
      <c r="F1625" s="38" t="n">
        <v>46375</v>
      </c>
      <c r="G1625" s="37" t="n">
        <v>83</v>
      </c>
    </row>
    <row r="1626" customFormat="false" ht="15" hidden="false" customHeight="false" outlineLevel="0" collapsed="false">
      <c r="A1626" s="37" t="s">
        <v>943</v>
      </c>
      <c r="B1626" s="37" t="s">
        <v>239</v>
      </c>
      <c r="C1626" s="37" t="n">
        <v>730</v>
      </c>
      <c r="D1626" s="38" t="n">
        <v>46306</v>
      </c>
      <c r="E1626" s="37" t="s">
        <v>229</v>
      </c>
      <c r="F1626" s="38" t="n">
        <v>46277</v>
      </c>
      <c r="G1626" s="37" t="n">
        <v>76</v>
      </c>
    </row>
    <row r="1627" customFormat="false" ht="15" hidden="false" customHeight="false" outlineLevel="0" collapsed="false">
      <c r="A1627" s="37" t="s">
        <v>943</v>
      </c>
      <c r="B1627" s="37" t="s">
        <v>240</v>
      </c>
      <c r="C1627" s="37" t="n">
        <v>365</v>
      </c>
      <c r="D1627" s="38" t="n">
        <v>46327</v>
      </c>
      <c r="E1627" s="37" t="s">
        <v>232</v>
      </c>
      <c r="F1627" s="38"/>
      <c r="G1627" s="37"/>
    </row>
    <row r="1628" customFormat="false" ht="15" hidden="false" customHeight="false" outlineLevel="0" collapsed="false">
      <c r="A1628" s="37" t="s">
        <v>472</v>
      </c>
      <c r="B1628" s="37" t="s">
        <v>235</v>
      </c>
      <c r="C1628" s="37" t="n">
        <v>365</v>
      </c>
      <c r="D1628" s="38" t="n">
        <v>46325</v>
      </c>
      <c r="E1628" s="37" t="s">
        <v>229</v>
      </c>
      <c r="F1628" s="38" t="n">
        <v>46298</v>
      </c>
      <c r="G1628" s="37" t="n">
        <v>92</v>
      </c>
    </row>
    <row r="1629" customFormat="false" ht="15" hidden="false" customHeight="false" outlineLevel="0" collapsed="false">
      <c r="A1629" s="37" t="s">
        <v>472</v>
      </c>
      <c r="B1629" s="37" t="s">
        <v>236</v>
      </c>
      <c r="C1629" s="37" t="n">
        <v>365</v>
      </c>
      <c r="D1629" s="38" t="n">
        <v>46256</v>
      </c>
      <c r="E1629" s="37" t="s">
        <v>230</v>
      </c>
      <c r="F1629" s="38"/>
      <c r="G1629" s="37"/>
    </row>
    <row r="1630" customFormat="false" ht="15" hidden="false" customHeight="false" outlineLevel="0" collapsed="false">
      <c r="A1630" s="37" t="s">
        <v>472</v>
      </c>
      <c r="B1630" s="37" t="s">
        <v>237</v>
      </c>
      <c r="C1630" s="37" t="n">
        <v>365</v>
      </c>
      <c r="D1630" s="38" t="n">
        <v>46349</v>
      </c>
      <c r="E1630" s="37" t="s">
        <v>229</v>
      </c>
      <c r="F1630" s="38" t="n">
        <v>46321</v>
      </c>
      <c r="G1630" s="37" t="n">
        <v>94</v>
      </c>
    </row>
    <row r="1631" customFormat="false" ht="15" hidden="false" customHeight="false" outlineLevel="0" collapsed="false">
      <c r="A1631" s="37" t="s">
        <v>472</v>
      </c>
      <c r="B1631" s="37" t="s">
        <v>238</v>
      </c>
      <c r="C1631" s="37" t="n">
        <v>180</v>
      </c>
      <c r="D1631" s="38" t="n">
        <v>46197</v>
      </c>
      <c r="E1631" s="37" t="s">
        <v>229</v>
      </c>
      <c r="F1631" s="38" t="n">
        <v>46159</v>
      </c>
      <c r="G1631" s="37" t="n">
        <v>76</v>
      </c>
    </row>
    <row r="1632" customFormat="false" ht="15" hidden="false" customHeight="false" outlineLevel="0" collapsed="false">
      <c r="A1632" s="37" t="s">
        <v>472</v>
      </c>
      <c r="B1632" s="37" t="s">
        <v>239</v>
      </c>
      <c r="C1632" s="37" t="n">
        <v>730</v>
      </c>
      <c r="D1632" s="38" t="n">
        <v>46231</v>
      </c>
      <c r="E1632" s="37" t="s">
        <v>229</v>
      </c>
      <c r="F1632" s="38" t="n">
        <v>46220</v>
      </c>
      <c r="G1632" s="37" t="n">
        <v>75</v>
      </c>
    </row>
    <row r="1633" customFormat="false" ht="15" hidden="false" customHeight="false" outlineLevel="0" collapsed="false">
      <c r="A1633" s="37" t="s">
        <v>472</v>
      </c>
      <c r="B1633" s="37" t="s">
        <v>240</v>
      </c>
      <c r="C1633" s="37" t="n">
        <v>365</v>
      </c>
      <c r="D1633" s="38" t="n">
        <v>46186</v>
      </c>
      <c r="E1633" s="37" t="s">
        <v>229</v>
      </c>
      <c r="F1633" s="38" t="n">
        <v>46150</v>
      </c>
      <c r="G1633" s="37" t="n">
        <v>82</v>
      </c>
    </row>
    <row r="1634" customFormat="false" ht="15" hidden="false" customHeight="false" outlineLevel="0" collapsed="false">
      <c r="A1634" s="37" t="s">
        <v>945</v>
      </c>
      <c r="B1634" s="37" t="s">
        <v>235</v>
      </c>
      <c r="C1634" s="37" t="n">
        <v>365</v>
      </c>
      <c r="D1634" s="38" t="n">
        <v>46184</v>
      </c>
      <c r="E1634" s="37" t="s">
        <v>229</v>
      </c>
      <c r="F1634" s="38" t="n">
        <v>46146</v>
      </c>
      <c r="G1634" s="37" t="n">
        <v>99</v>
      </c>
    </row>
    <row r="1635" customFormat="false" ht="15" hidden="false" customHeight="false" outlineLevel="0" collapsed="false">
      <c r="A1635" s="37" t="s">
        <v>945</v>
      </c>
      <c r="B1635" s="37" t="s">
        <v>236</v>
      </c>
      <c r="C1635" s="37" t="n">
        <v>365</v>
      </c>
      <c r="D1635" s="38" t="n">
        <v>46191</v>
      </c>
      <c r="E1635" s="37" t="s">
        <v>229</v>
      </c>
      <c r="F1635" s="38" t="n">
        <v>46169</v>
      </c>
      <c r="G1635" s="37" t="n">
        <v>63</v>
      </c>
    </row>
    <row r="1636" customFormat="false" ht="15" hidden="false" customHeight="false" outlineLevel="0" collapsed="false">
      <c r="A1636" s="37" t="s">
        <v>945</v>
      </c>
      <c r="B1636" s="37" t="s">
        <v>237</v>
      </c>
      <c r="C1636" s="37" t="n">
        <v>365</v>
      </c>
      <c r="D1636" s="38" t="n">
        <v>46368</v>
      </c>
      <c r="E1636" s="37" t="s">
        <v>229</v>
      </c>
      <c r="F1636" s="38" t="n">
        <v>46359</v>
      </c>
      <c r="G1636" s="37" t="n">
        <v>98</v>
      </c>
    </row>
    <row r="1637" customFormat="false" ht="15" hidden="false" customHeight="false" outlineLevel="0" collapsed="false">
      <c r="A1637" s="37" t="s">
        <v>945</v>
      </c>
      <c r="B1637" s="37" t="s">
        <v>238</v>
      </c>
      <c r="C1637" s="37" t="n">
        <v>180</v>
      </c>
      <c r="D1637" s="38" t="n">
        <v>46169</v>
      </c>
      <c r="E1637" s="37" t="s">
        <v>229</v>
      </c>
      <c r="F1637" s="38" t="n">
        <v>46139</v>
      </c>
      <c r="G1637" s="37" t="n">
        <v>74</v>
      </c>
    </row>
    <row r="1638" customFormat="false" ht="15" hidden="false" customHeight="false" outlineLevel="0" collapsed="false">
      <c r="A1638" s="37" t="s">
        <v>945</v>
      </c>
      <c r="B1638" s="37" t="s">
        <v>239</v>
      </c>
      <c r="C1638" s="37" t="n">
        <v>730</v>
      </c>
      <c r="D1638" s="38" t="n">
        <v>46097</v>
      </c>
      <c r="E1638" s="37" t="s">
        <v>229</v>
      </c>
      <c r="F1638" s="38" t="n">
        <v>46088</v>
      </c>
      <c r="G1638" s="37" t="n">
        <v>86</v>
      </c>
    </row>
    <row r="1639" customFormat="false" ht="15" hidden="false" customHeight="false" outlineLevel="0" collapsed="false">
      <c r="A1639" s="37" t="s">
        <v>945</v>
      </c>
      <c r="B1639" s="37" t="s">
        <v>240</v>
      </c>
      <c r="C1639" s="37" t="n">
        <v>365</v>
      </c>
      <c r="D1639" s="38" t="n">
        <v>46225</v>
      </c>
      <c r="E1639" s="37" t="s">
        <v>229</v>
      </c>
      <c r="F1639" s="38" t="n">
        <v>46214</v>
      </c>
      <c r="G1639" s="37" t="n">
        <v>83</v>
      </c>
    </row>
    <row r="1640" customFormat="false" ht="15" hidden="false" customHeight="false" outlineLevel="0" collapsed="false">
      <c r="A1640" s="37" t="s">
        <v>947</v>
      </c>
      <c r="B1640" s="37" t="s">
        <v>235</v>
      </c>
      <c r="C1640" s="37" t="n">
        <v>365</v>
      </c>
      <c r="D1640" s="38" t="n">
        <v>46363</v>
      </c>
      <c r="E1640" s="37" t="s">
        <v>232</v>
      </c>
      <c r="F1640" s="38"/>
      <c r="G1640" s="37"/>
    </row>
    <row r="1641" customFormat="false" ht="15" hidden="false" customHeight="false" outlineLevel="0" collapsed="false">
      <c r="A1641" s="37" t="s">
        <v>947</v>
      </c>
      <c r="B1641" s="37" t="s">
        <v>236</v>
      </c>
      <c r="C1641" s="37" t="n">
        <v>365</v>
      </c>
      <c r="D1641" s="38" t="n">
        <v>46210</v>
      </c>
      <c r="E1641" s="37" t="s">
        <v>229</v>
      </c>
      <c r="F1641" s="38" t="n">
        <v>46187</v>
      </c>
      <c r="G1641" s="37" t="n">
        <v>99</v>
      </c>
    </row>
    <row r="1642" customFormat="false" ht="15" hidden="false" customHeight="false" outlineLevel="0" collapsed="false">
      <c r="A1642" s="37" t="s">
        <v>947</v>
      </c>
      <c r="B1642" s="37" t="s">
        <v>237</v>
      </c>
      <c r="C1642" s="37" t="n">
        <v>365</v>
      </c>
      <c r="D1642" s="38" t="n">
        <v>46361</v>
      </c>
      <c r="E1642" s="37" t="s">
        <v>229</v>
      </c>
      <c r="F1642" s="38" t="n">
        <v>46334</v>
      </c>
      <c r="G1642" s="37" t="n">
        <v>84</v>
      </c>
    </row>
    <row r="1643" customFormat="false" ht="15" hidden="false" customHeight="false" outlineLevel="0" collapsed="false">
      <c r="A1643" s="37" t="s">
        <v>947</v>
      </c>
      <c r="B1643" s="37" t="s">
        <v>238</v>
      </c>
      <c r="C1643" s="37" t="n">
        <v>180</v>
      </c>
      <c r="D1643" s="38" t="n">
        <v>46176</v>
      </c>
      <c r="E1643" s="37" t="s">
        <v>231</v>
      </c>
      <c r="F1643" s="38"/>
      <c r="G1643" s="37"/>
    </row>
    <row r="1644" customFormat="false" ht="15" hidden="false" customHeight="false" outlineLevel="0" collapsed="false">
      <c r="A1644" s="37" t="s">
        <v>947</v>
      </c>
      <c r="B1644" s="37" t="s">
        <v>239</v>
      </c>
      <c r="C1644" s="37" t="n">
        <v>730</v>
      </c>
      <c r="D1644" s="38" t="n">
        <v>46245</v>
      </c>
      <c r="E1644" s="37" t="s">
        <v>232</v>
      </c>
      <c r="F1644" s="38"/>
      <c r="G1644" s="37"/>
    </row>
    <row r="1645" customFormat="false" ht="15" hidden="false" customHeight="false" outlineLevel="0" collapsed="false">
      <c r="A1645" s="37" t="s">
        <v>947</v>
      </c>
      <c r="B1645" s="37" t="s">
        <v>240</v>
      </c>
      <c r="C1645" s="37" t="n">
        <v>365</v>
      </c>
      <c r="D1645" s="38" t="n">
        <v>46241</v>
      </c>
      <c r="E1645" s="37" t="s">
        <v>229</v>
      </c>
      <c r="F1645" s="38" t="n">
        <v>46221</v>
      </c>
      <c r="G1645" s="37" t="n">
        <v>78</v>
      </c>
    </row>
    <row r="1646" customFormat="false" ht="15" hidden="false" customHeight="false" outlineLevel="0" collapsed="false">
      <c r="A1646" s="37" t="s">
        <v>948</v>
      </c>
      <c r="B1646" s="37" t="s">
        <v>235</v>
      </c>
      <c r="C1646" s="37" t="n">
        <v>365</v>
      </c>
      <c r="D1646" s="38" t="n">
        <v>46106</v>
      </c>
      <c r="E1646" s="37" t="s">
        <v>229</v>
      </c>
      <c r="F1646" s="38" t="n">
        <v>46079</v>
      </c>
      <c r="G1646" s="37" t="n">
        <v>80</v>
      </c>
    </row>
    <row r="1647" customFormat="false" ht="15" hidden="false" customHeight="false" outlineLevel="0" collapsed="false">
      <c r="A1647" s="37" t="s">
        <v>948</v>
      </c>
      <c r="B1647" s="37" t="s">
        <v>236</v>
      </c>
      <c r="C1647" s="37" t="n">
        <v>365</v>
      </c>
      <c r="D1647" s="38" t="n">
        <v>46365</v>
      </c>
      <c r="E1647" s="37" t="s">
        <v>229</v>
      </c>
      <c r="F1647" s="38" t="n">
        <v>46363</v>
      </c>
      <c r="G1647" s="37" t="n">
        <v>89</v>
      </c>
    </row>
    <row r="1648" customFormat="false" ht="15" hidden="false" customHeight="false" outlineLevel="0" collapsed="false">
      <c r="A1648" s="37" t="s">
        <v>948</v>
      </c>
      <c r="B1648" s="37" t="s">
        <v>237</v>
      </c>
      <c r="C1648" s="37" t="n">
        <v>365</v>
      </c>
      <c r="D1648" s="38" t="n">
        <v>46154</v>
      </c>
      <c r="E1648" s="37" t="s">
        <v>229</v>
      </c>
      <c r="F1648" s="38" t="n">
        <v>46134</v>
      </c>
      <c r="G1648" s="37" t="n">
        <v>96</v>
      </c>
    </row>
    <row r="1649" customFormat="false" ht="15" hidden="false" customHeight="false" outlineLevel="0" collapsed="false">
      <c r="A1649" s="37" t="s">
        <v>948</v>
      </c>
      <c r="B1649" s="37" t="s">
        <v>238</v>
      </c>
      <c r="C1649" s="37" t="n">
        <v>180</v>
      </c>
      <c r="D1649" s="38" t="n">
        <v>46354</v>
      </c>
      <c r="E1649" s="37" t="s">
        <v>229</v>
      </c>
      <c r="F1649" s="38" t="n">
        <v>46349</v>
      </c>
      <c r="G1649" s="37" t="n">
        <v>79</v>
      </c>
    </row>
    <row r="1650" customFormat="false" ht="15" hidden="false" customHeight="false" outlineLevel="0" collapsed="false">
      <c r="A1650" s="37" t="s">
        <v>948</v>
      </c>
      <c r="B1650" s="37" t="s">
        <v>239</v>
      </c>
      <c r="C1650" s="37" t="n">
        <v>730</v>
      </c>
      <c r="D1650" s="38" t="n">
        <v>46231</v>
      </c>
      <c r="E1650" s="37" t="s">
        <v>229</v>
      </c>
      <c r="F1650" s="38" t="n">
        <v>46198</v>
      </c>
      <c r="G1650" s="37" t="n">
        <v>76</v>
      </c>
    </row>
    <row r="1651" customFormat="false" ht="15" hidden="false" customHeight="false" outlineLevel="0" collapsed="false">
      <c r="A1651" s="37" t="s">
        <v>948</v>
      </c>
      <c r="B1651" s="37" t="s">
        <v>240</v>
      </c>
      <c r="C1651" s="37" t="n">
        <v>365</v>
      </c>
      <c r="D1651" s="38" t="n">
        <v>46353</v>
      </c>
      <c r="E1651" s="37" t="s">
        <v>232</v>
      </c>
      <c r="F1651" s="38"/>
      <c r="G1651" s="37"/>
    </row>
    <row r="1652" customFormat="false" ht="15" hidden="false" customHeight="false" outlineLevel="0" collapsed="false">
      <c r="A1652" s="37" t="s">
        <v>949</v>
      </c>
      <c r="B1652" s="37" t="s">
        <v>235</v>
      </c>
      <c r="C1652" s="37" t="n">
        <v>365</v>
      </c>
      <c r="D1652" s="38" t="n">
        <v>46323</v>
      </c>
      <c r="E1652" s="37" t="s">
        <v>229</v>
      </c>
      <c r="F1652" s="38" t="n">
        <v>46306</v>
      </c>
      <c r="G1652" s="37" t="n">
        <v>68</v>
      </c>
    </row>
    <row r="1653" customFormat="false" ht="15" hidden="false" customHeight="false" outlineLevel="0" collapsed="false">
      <c r="A1653" s="37" t="s">
        <v>949</v>
      </c>
      <c r="B1653" s="37" t="s">
        <v>236</v>
      </c>
      <c r="C1653" s="37" t="n">
        <v>365</v>
      </c>
      <c r="D1653" s="38" t="n">
        <v>46356</v>
      </c>
      <c r="E1653" s="37" t="s">
        <v>232</v>
      </c>
      <c r="F1653" s="38"/>
      <c r="G1653" s="37"/>
    </row>
    <row r="1654" customFormat="false" ht="15" hidden="false" customHeight="false" outlineLevel="0" collapsed="false">
      <c r="A1654" s="37" t="s">
        <v>949</v>
      </c>
      <c r="B1654" s="37" t="s">
        <v>237</v>
      </c>
      <c r="C1654" s="37" t="n">
        <v>365</v>
      </c>
      <c r="D1654" s="38" t="n">
        <v>46321</v>
      </c>
      <c r="E1654" s="37" t="s">
        <v>231</v>
      </c>
      <c r="F1654" s="38"/>
      <c r="G1654" s="37"/>
    </row>
    <row r="1655" customFormat="false" ht="15" hidden="false" customHeight="false" outlineLevel="0" collapsed="false">
      <c r="A1655" s="37" t="s">
        <v>949</v>
      </c>
      <c r="B1655" s="37" t="s">
        <v>238</v>
      </c>
      <c r="C1655" s="37" t="n">
        <v>180</v>
      </c>
      <c r="D1655" s="38" t="n">
        <v>46234</v>
      </c>
      <c r="E1655" s="37" t="s">
        <v>229</v>
      </c>
      <c r="F1655" s="38" t="n">
        <v>46211</v>
      </c>
      <c r="G1655" s="37" t="n">
        <v>99</v>
      </c>
    </row>
    <row r="1656" customFormat="false" ht="15" hidden="false" customHeight="false" outlineLevel="0" collapsed="false">
      <c r="A1656" s="37" t="s">
        <v>949</v>
      </c>
      <c r="B1656" s="37" t="s">
        <v>239</v>
      </c>
      <c r="C1656" s="37" t="n">
        <v>730</v>
      </c>
      <c r="D1656" s="38" t="n">
        <v>46315</v>
      </c>
      <c r="E1656" s="37" t="s">
        <v>229</v>
      </c>
      <c r="F1656" s="38" t="n">
        <v>46280</v>
      </c>
      <c r="G1656" s="37" t="n">
        <v>67</v>
      </c>
    </row>
    <row r="1657" customFormat="false" ht="15" hidden="false" customHeight="false" outlineLevel="0" collapsed="false">
      <c r="A1657" s="37" t="s">
        <v>949</v>
      </c>
      <c r="B1657" s="37" t="s">
        <v>240</v>
      </c>
      <c r="C1657" s="37" t="n">
        <v>365</v>
      </c>
      <c r="D1657" s="38" t="n">
        <v>46203</v>
      </c>
      <c r="E1657" s="37" t="s">
        <v>230</v>
      </c>
      <c r="F1657" s="38"/>
      <c r="G1657" s="37"/>
    </row>
    <row r="1658" customFormat="false" ht="15" hidden="false" customHeight="false" outlineLevel="0" collapsed="false">
      <c r="A1658" s="37" t="s">
        <v>791</v>
      </c>
      <c r="B1658" s="37" t="s">
        <v>235</v>
      </c>
      <c r="C1658" s="37" t="n">
        <v>365</v>
      </c>
      <c r="D1658" s="38" t="n">
        <v>46098</v>
      </c>
      <c r="E1658" s="37" t="s">
        <v>232</v>
      </c>
      <c r="F1658" s="38"/>
      <c r="G1658" s="37"/>
    </row>
    <row r="1659" customFormat="false" ht="15" hidden="false" customHeight="false" outlineLevel="0" collapsed="false">
      <c r="A1659" s="37" t="s">
        <v>791</v>
      </c>
      <c r="B1659" s="37" t="s">
        <v>236</v>
      </c>
      <c r="C1659" s="37" t="n">
        <v>365</v>
      </c>
      <c r="D1659" s="38" t="n">
        <v>46364</v>
      </c>
      <c r="E1659" s="37" t="s">
        <v>229</v>
      </c>
      <c r="F1659" s="38" t="n">
        <v>46337</v>
      </c>
      <c r="G1659" s="37" t="n">
        <v>72</v>
      </c>
    </row>
    <row r="1660" customFormat="false" ht="15" hidden="false" customHeight="false" outlineLevel="0" collapsed="false">
      <c r="A1660" s="37" t="s">
        <v>791</v>
      </c>
      <c r="B1660" s="37" t="s">
        <v>237</v>
      </c>
      <c r="C1660" s="37" t="n">
        <v>365</v>
      </c>
      <c r="D1660" s="38" t="n">
        <v>46189</v>
      </c>
      <c r="E1660" s="37" t="s">
        <v>230</v>
      </c>
      <c r="F1660" s="38"/>
      <c r="G1660" s="37"/>
    </row>
    <row r="1661" customFormat="false" ht="15" hidden="false" customHeight="false" outlineLevel="0" collapsed="false">
      <c r="A1661" s="37" t="s">
        <v>791</v>
      </c>
      <c r="B1661" s="37" t="s">
        <v>238</v>
      </c>
      <c r="C1661" s="37" t="n">
        <v>180</v>
      </c>
      <c r="D1661" s="38" t="n">
        <v>46198</v>
      </c>
      <c r="E1661" s="37" t="s">
        <v>229</v>
      </c>
      <c r="F1661" s="38" t="n">
        <v>46168</v>
      </c>
      <c r="G1661" s="37" t="n">
        <v>71</v>
      </c>
    </row>
    <row r="1662" customFormat="false" ht="15" hidden="false" customHeight="false" outlineLevel="0" collapsed="false">
      <c r="A1662" s="37" t="s">
        <v>791</v>
      </c>
      <c r="B1662" s="37" t="s">
        <v>239</v>
      </c>
      <c r="C1662" s="37" t="n">
        <v>730</v>
      </c>
      <c r="D1662" s="38" t="n">
        <v>46192</v>
      </c>
      <c r="E1662" s="37" t="s">
        <v>229</v>
      </c>
      <c r="F1662" s="38" t="n">
        <v>46168</v>
      </c>
      <c r="G1662" s="37" t="n">
        <v>79</v>
      </c>
    </row>
    <row r="1663" customFormat="false" ht="15" hidden="false" customHeight="false" outlineLevel="0" collapsed="false">
      <c r="A1663" s="37" t="s">
        <v>791</v>
      </c>
      <c r="B1663" s="37" t="s">
        <v>240</v>
      </c>
      <c r="C1663" s="37" t="n">
        <v>365</v>
      </c>
      <c r="D1663" s="38" t="n">
        <v>46265</v>
      </c>
      <c r="E1663" s="37" t="s">
        <v>229</v>
      </c>
      <c r="F1663" s="38" t="n">
        <v>46240</v>
      </c>
      <c r="G1663" s="37" t="n">
        <v>99</v>
      </c>
    </row>
    <row r="1664" customFormat="false" ht="15" hidden="false" customHeight="false" outlineLevel="0" collapsed="false">
      <c r="A1664" s="37" t="s">
        <v>954</v>
      </c>
      <c r="B1664" s="37" t="s">
        <v>235</v>
      </c>
      <c r="C1664" s="37" t="n">
        <v>365</v>
      </c>
      <c r="D1664" s="38" t="n">
        <v>46283</v>
      </c>
      <c r="E1664" s="37" t="s">
        <v>229</v>
      </c>
      <c r="F1664" s="38" t="n">
        <v>46254</v>
      </c>
      <c r="G1664" s="37" t="n">
        <v>84</v>
      </c>
    </row>
    <row r="1665" customFormat="false" ht="15" hidden="false" customHeight="false" outlineLevel="0" collapsed="false">
      <c r="A1665" s="37" t="s">
        <v>954</v>
      </c>
      <c r="B1665" s="37" t="s">
        <v>236</v>
      </c>
      <c r="C1665" s="37" t="n">
        <v>365</v>
      </c>
      <c r="D1665" s="38" t="n">
        <v>46124</v>
      </c>
      <c r="E1665" s="37" t="s">
        <v>231</v>
      </c>
      <c r="F1665" s="38"/>
      <c r="G1665" s="37"/>
    </row>
    <row r="1666" customFormat="false" ht="15" hidden="false" customHeight="false" outlineLevel="0" collapsed="false">
      <c r="A1666" s="37" t="s">
        <v>954</v>
      </c>
      <c r="B1666" s="37" t="s">
        <v>237</v>
      </c>
      <c r="C1666" s="37" t="n">
        <v>365</v>
      </c>
      <c r="D1666" s="38" t="n">
        <v>46133</v>
      </c>
      <c r="E1666" s="37" t="s">
        <v>229</v>
      </c>
      <c r="F1666" s="38" t="n">
        <v>46127</v>
      </c>
      <c r="G1666" s="37" t="n">
        <v>76</v>
      </c>
    </row>
    <row r="1667" customFormat="false" ht="15" hidden="false" customHeight="false" outlineLevel="0" collapsed="false">
      <c r="A1667" s="37" t="s">
        <v>954</v>
      </c>
      <c r="B1667" s="37" t="s">
        <v>238</v>
      </c>
      <c r="C1667" s="37" t="n">
        <v>180</v>
      </c>
      <c r="D1667" s="38" t="n">
        <v>46234</v>
      </c>
      <c r="E1667" s="37" t="s">
        <v>229</v>
      </c>
      <c r="F1667" s="38" t="n">
        <v>46201</v>
      </c>
      <c r="G1667" s="37" t="n">
        <v>95</v>
      </c>
    </row>
    <row r="1668" customFormat="false" ht="15" hidden="false" customHeight="false" outlineLevel="0" collapsed="false">
      <c r="A1668" s="37" t="s">
        <v>954</v>
      </c>
      <c r="B1668" s="37" t="s">
        <v>239</v>
      </c>
      <c r="C1668" s="37" t="n">
        <v>730</v>
      </c>
      <c r="D1668" s="38" t="n">
        <v>46202</v>
      </c>
      <c r="E1668" s="37" t="s">
        <v>229</v>
      </c>
      <c r="F1668" s="38" t="n">
        <v>46186</v>
      </c>
      <c r="G1668" s="37" t="n">
        <v>99</v>
      </c>
    </row>
    <row r="1669" customFormat="false" ht="15" hidden="false" customHeight="false" outlineLevel="0" collapsed="false">
      <c r="A1669" s="37" t="s">
        <v>954</v>
      </c>
      <c r="B1669" s="37" t="s">
        <v>240</v>
      </c>
      <c r="C1669" s="37" t="n">
        <v>365</v>
      </c>
      <c r="D1669" s="38" t="n">
        <v>46259</v>
      </c>
      <c r="E1669" s="37" t="s">
        <v>229</v>
      </c>
      <c r="F1669" s="38" t="n">
        <v>46221</v>
      </c>
      <c r="G1669" s="37" t="n">
        <v>93</v>
      </c>
    </row>
    <row r="1670" customFormat="false" ht="15" hidden="false" customHeight="false" outlineLevel="0" collapsed="false">
      <c r="A1670" s="37" t="s">
        <v>957</v>
      </c>
      <c r="B1670" s="37" t="s">
        <v>235</v>
      </c>
      <c r="C1670" s="37" t="n">
        <v>365</v>
      </c>
      <c r="D1670" s="38" t="n">
        <v>46291</v>
      </c>
      <c r="E1670" s="37" t="s">
        <v>229</v>
      </c>
      <c r="F1670" s="38" t="n">
        <v>46268</v>
      </c>
      <c r="G1670" s="37" t="n">
        <v>95</v>
      </c>
    </row>
    <row r="1671" customFormat="false" ht="15" hidden="false" customHeight="false" outlineLevel="0" collapsed="false">
      <c r="A1671" s="37" t="s">
        <v>957</v>
      </c>
      <c r="B1671" s="37" t="s">
        <v>236</v>
      </c>
      <c r="C1671" s="37" t="n">
        <v>365</v>
      </c>
      <c r="D1671" s="38" t="n">
        <v>46227</v>
      </c>
      <c r="E1671" s="37" t="s">
        <v>229</v>
      </c>
      <c r="F1671" s="38" t="n">
        <v>46203</v>
      </c>
      <c r="G1671" s="37" t="n">
        <v>98</v>
      </c>
    </row>
    <row r="1672" customFormat="false" ht="15" hidden="false" customHeight="false" outlineLevel="0" collapsed="false">
      <c r="A1672" s="37" t="s">
        <v>957</v>
      </c>
      <c r="B1672" s="37" t="s">
        <v>237</v>
      </c>
      <c r="C1672" s="37" t="n">
        <v>365</v>
      </c>
      <c r="D1672" s="38" t="n">
        <v>46369</v>
      </c>
      <c r="E1672" s="37" t="s">
        <v>229</v>
      </c>
      <c r="F1672" s="38" t="n">
        <v>46365</v>
      </c>
      <c r="G1672" s="37" t="n">
        <v>70</v>
      </c>
    </row>
    <row r="1673" customFormat="false" ht="15" hidden="false" customHeight="false" outlineLevel="0" collapsed="false">
      <c r="A1673" s="37" t="s">
        <v>957</v>
      </c>
      <c r="B1673" s="37" t="s">
        <v>238</v>
      </c>
      <c r="C1673" s="37" t="n">
        <v>180</v>
      </c>
      <c r="D1673" s="38" t="n">
        <v>46184</v>
      </c>
      <c r="E1673" s="37" t="s">
        <v>229</v>
      </c>
      <c r="F1673" s="38" t="n">
        <v>46151</v>
      </c>
      <c r="G1673" s="37" t="n">
        <v>81</v>
      </c>
    </row>
    <row r="1674" customFormat="false" ht="15" hidden="false" customHeight="false" outlineLevel="0" collapsed="false">
      <c r="A1674" s="37" t="s">
        <v>957</v>
      </c>
      <c r="B1674" s="37" t="s">
        <v>239</v>
      </c>
      <c r="C1674" s="37" t="n">
        <v>730</v>
      </c>
      <c r="D1674" s="38" t="n">
        <v>46153</v>
      </c>
      <c r="E1674" s="37" t="s">
        <v>229</v>
      </c>
      <c r="F1674" s="38" t="n">
        <v>46145</v>
      </c>
      <c r="G1674" s="37" t="n">
        <v>77</v>
      </c>
    </row>
    <row r="1675" customFormat="false" ht="15" hidden="false" customHeight="false" outlineLevel="0" collapsed="false">
      <c r="A1675" s="37" t="s">
        <v>957</v>
      </c>
      <c r="B1675" s="37" t="s">
        <v>240</v>
      </c>
      <c r="C1675" s="37" t="n">
        <v>365</v>
      </c>
      <c r="D1675" s="38" t="n">
        <v>46334</v>
      </c>
      <c r="E1675" s="37" t="s">
        <v>229</v>
      </c>
      <c r="F1675" s="38" t="n">
        <v>46313</v>
      </c>
      <c r="G1675" s="37" t="n">
        <v>70</v>
      </c>
    </row>
    <row r="1676" customFormat="false" ht="15" hidden="false" customHeight="false" outlineLevel="0" collapsed="false">
      <c r="A1676" s="37" t="s">
        <v>958</v>
      </c>
      <c r="B1676" s="37" t="s">
        <v>235</v>
      </c>
      <c r="C1676" s="37" t="n">
        <v>365</v>
      </c>
      <c r="D1676" s="38" t="n">
        <v>46244</v>
      </c>
      <c r="E1676" s="37" t="s">
        <v>229</v>
      </c>
      <c r="F1676" s="38" t="n">
        <v>46227</v>
      </c>
      <c r="G1676" s="37" t="n">
        <v>68</v>
      </c>
    </row>
    <row r="1677" customFormat="false" ht="15" hidden="false" customHeight="false" outlineLevel="0" collapsed="false">
      <c r="A1677" s="37" t="s">
        <v>958</v>
      </c>
      <c r="B1677" s="37" t="s">
        <v>236</v>
      </c>
      <c r="C1677" s="37" t="n">
        <v>365</v>
      </c>
      <c r="D1677" s="38" t="n">
        <v>46109</v>
      </c>
      <c r="E1677" s="37" t="s">
        <v>232</v>
      </c>
      <c r="F1677" s="38"/>
      <c r="G1677" s="37"/>
    </row>
    <row r="1678" customFormat="false" ht="15" hidden="false" customHeight="false" outlineLevel="0" collapsed="false">
      <c r="A1678" s="37" t="s">
        <v>958</v>
      </c>
      <c r="B1678" s="37" t="s">
        <v>237</v>
      </c>
      <c r="C1678" s="37" t="n">
        <v>365</v>
      </c>
      <c r="D1678" s="38" t="n">
        <v>46323</v>
      </c>
      <c r="E1678" s="37" t="s">
        <v>229</v>
      </c>
      <c r="F1678" s="38" t="n">
        <v>46308</v>
      </c>
      <c r="G1678" s="37" t="n">
        <v>99</v>
      </c>
    </row>
    <row r="1679" customFormat="false" ht="15" hidden="false" customHeight="false" outlineLevel="0" collapsed="false">
      <c r="A1679" s="37" t="s">
        <v>958</v>
      </c>
      <c r="B1679" s="37" t="s">
        <v>238</v>
      </c>
      <c r="C1679" s="37" t="n">
        <v>180</v>
      </c>
      <c r="D1679" s="38" t="n">
        <v>46176</v>
      </c>
      <c r="E1679" s="37" t="s">
        <v>229</v>
      </c>
      <c r="F1679" s="38" t="n">
        <v>46170</v>
      </c>
      <c r="G1679" s="37" t="n">
        <v>67</v>
      </c>
    </row>
    <row r="1680" customFormat="false" ht="15" hidden="false" customHeight="false" outlineLevel="0" collapsed="false">
      <c r="A1680" s="37" t="s">
        <v>958</v>
      </c>
      <c r="B1680" s="37" t="s">
        <v>239</v>
      </c>
      <c r="C1680" s="37" t="n">
        <v>730</v>
      </c>
      <c r="D1680" s="38" t="n">
        <v>46115</v>
      </c>
      <c r="E1680" s="37" t="s">
        <v>229</v>
      </c>
      <c r="F1680" s="38" t="n">
        <v>46114</v>
      </c>
      <c r="G1680" s="37" t="n">
        <v>79</v>
      </c>
    </row>
    <row r="1681" customFormat="false" ht="15" hidden="false" customHeight="false" outlineLevel="0" collapsed="false">
      <c r="A1681" s="37" t="s">
        <v>958</v>
      </c>
      <c r="B1681" s="37" t="s">
        <v>240</v>
      </c>
      <c r="C1681" s="37" t="n">
        <v>365</v>
      </c>
      <c r="D1681" s="38" t="n">
        <v>46206</v>
      </c>
      <c r="E1681" s="37" t="s">
        <v>229</v>
      </c>
      <c r="F1681" s="38" t="n">
        <v>46189</v>
      </c>
      <c r="G1681" s="37" t="n">
        <v>71</v>
      </c>
    </row>
    <row r="1682" customFormat="false" ht="15" hidden="false" customHeight="false" outlineLevel="0" collapsed="false">
      <c r="A1682" s="37" t="s">
        <v>960</v>
      </c>
      <c r="B1682" s="37" t="s">
        <v>235</v>
      </c>
      <c r="C1682" s="37" t="n">
        <v>365</v>
      </c>
      <c r="D1682" s="38" t="n">
        <v>46257</v>
      </c>
      <c r="E1682" s="37" t="s">
        <v>231</v>
      </c>
      <c r="F1682" s="38"/>
      <c r="G1682" s="37"/>
    </row>
    <row r="1683" customFormat="false" ht="15" hidden="false" customHeight="false" outlineLevel="0" collapsed="false">
      <c r="A1683" s="37" t="s">
        <v>960</v>
      </c>
      <c r="B1683" s="37" t="s">
        <v>236</v>
      </c>
      <c r="C1683" s="37" t="n">
        <v>365</v>
      </c>
      <c r="D1683" s="38" t="n">
        <v>46252</v>
      </c>
      <c r="E1683" s="37" t="s">
        <v>232</v>
      </c>
      <c r="F1683" s="38"/>
      <c r="G1683" s="37"/>
    </row>
    <row r="1684" customFormat="false" ht="15" hidden="false" customHeight="false" outlineLevel="0" collapsed="false">
      <c r="A1684" s="37" t="s">
        <v>960</v>
      </c>
      <c r="B1684" s="37" t="s">
        <v>237</v>
      </c>
      <c r="C1684" s="37" t="n">
        <v>365</v>
      </c>
      <c r="D1684" s="38" t="n">
        <v>46347</v>
      </c>
      <c r="E1684" s="37" t="s">
        <v>232</v>
      </c>
      <c r="F1684" s="38"/>
      <c r="G1684" s="37"/>
    </row>
    <row r="1685" customFormat="false" ht="15" hidden="false" customHeight="false" outlineLevel="0" collapsed="false">
      <c r="A1685" s="37" t="s">
        <v>960</v>
      </c>
      <c r="B1685" s="37" t="s">
        <v>238</v>
      </c>
      <c r="C1685" s="37" t="n">
        <v>180</v>
      </c>
      <c r="D1685" s="38" t="n">
        <v>46239</v>
      </c>
      <c r="E1685" s="37" t="s">
        <v>229</v>
      </c>
      <c r="F1685" s="38" t="n">
        <v>46216</v>
      </c>
      <c r="G1685" s="37" t="n">
        <v>74</v>
      </c>
    </row>
    <row r="1686" customFormat="false" ht="15" hidden="false" customHeight="false" outlineLevel="0" collapsed="false">
      <c r="A1686" s="37" t="s">
        <v>960</v>
      </c>
      <c r="B1686" s="37" t="s">
        <v>239</v>
      </c>
      <c r="C1686" s="37" t="n">
        <v>730</v>
      </c>
      <c r="D1686" s="38" t="n">
        <v>46151</v>
      </c>
      <c r="E1686" s="37" t="s">
        <v>232</v>
      </c>
      <c r="F1686" s="38"/>
      <c r="G1686" s="37"/>
    </row>
    <row r="1687" customFormat="false" ht="15" hidden="false" customHeight="false" outlineLevel="0" collapsed="false">
      <c r="A1687" s="37" t="s">
        <v>960</v>
      </c>
      <c r="B1687" s="37" t="s">
        <v>240</v>
      </c>
      <c r="C1687" s="37" t="n">
        <v>365</v>
      </c>
      <c r="D1687" s="38" t="n">
        <v>46318</v>
      </c>
      <c r="E1687" s="37" t="s">
        <v>229</v>
      </c>
      <c r="F1687" s="38" t="n">
        <v>46312</v>
      </c>
      <c r="G1687" s="37" t="n">
        <v>60</v>
      </c>
    </row>
    <row r="1688" customFormat="false" ht="15" hidden="false" customHeight="false" outlineLevel="0" collapsed="false">
      <c r="A1688" s="37" t="s">
        <v>962</v>
      </c>
      <c r="B1688" s="37" t="s">
        <v>235</v>
      </c>
      <c r="C1688" s="37" t="n">
        <v>365</v>
      </c>
      <c r="D1688" s="38" t="n">
        <v>46299</v>
      </c>
      <c r="E1688" s="37" t="s">
        <v>229</v>
      </c>
      <c r="F1688" s="38" t="n">
        <v>46269</v>
      </c>
      <c r="G1688" s="37" t="n">
        <v>97</v>
      </c>
    </row>
    <row r="1689" customFormat="false" ht="15" hidden="false" customHeight="false" outlineLevel="0" collapsed="false">
      <c r="A1689" s="37" t="s">
        <v>962</v>
      </c>
      <c r="B1689" s="37" t="s">
        <v>236</v>
      </c>
      <c r="C1689" s="37" t="n">
        <v>365</v>
      </c>
      <c r="D1689" s="38" t="n">
        <v>46263</v>
      </c>
      <c r="E1689" s="37" t="s">
        <v>229</v>
      </c>
      <c r="F1689" s="38" t="n">
        <v>46237</v>
      </c>
      <c r="G1689" s="37" t="n">
        <v>68</v>
      </c>
    </row>
    <row r="1690" customFormat="false" ht="15" hidden="false" customHeight="false" outlineLevel="0" collapsed="false">
      <c r="A1690" s="37" t="s">
        <v>962</v>
      </c>
      <c r="B1690" s="37" t="s">
        <v>237</v>
      </c>
      <c r="C1690" s="37" t="n">
        <v>365</v>
      </c>
      <c r="D1690" s="38" t="n">
        <v>46218</v>
      </c>
      <c r="E1690" s="37" t="s">
        <v>229</v>
      </c>
      <c r="F1690" s="38" t="n">
        <v>46207</v>
      </c>
      <c r="G1690" s="37" t="n">
        <v>71</v>
      </c>
    </row>
    <row r="1691" customFormat="false" ht="15" hidden="false" customHeight="false" outlineLevel="0" collapsed="false">
      <c r="A1691" s="37" t="s">
        <v>962</v>
      </c>
      <c r="B1691" s="37" t="s">
        <v>238</v>
      </c>
      <c r="C1691" s="37" t="n">
        <v>180</v>
      </c>
      <c r="D1691" s="38" t="n">
        <v>46286</v>
      </c>
      <c r="E1691" s="37" t="s">
        <v>229</v>
      </c>
      <c r="F1691" s="38" t="n">
        <v>46258</v>
      </c>
      <c r="G1691" s="37" t="n">
        <v>75</v>
      </c>
    </row>
    <row r="1692" customFormat="false" ht="15" hidden="false" customHeight="false" outlineLevel="0" collapsed="false">
      <c r="A1692" s="37" t="s">
        <v>962</v>
      </c>
      <c r="B1692" s="37" t="s">
        <v>239</v>
      </c>
      <c r="C1692" s="37" t="n">
        <v>730</v>
      </c>
      <c r="D1692" s="38" t="n">
        <v>46177</v>
      </c>
      <c r="E1692" s="37" t="s">
        <v>229</v>
      </c>
      <c r="F1692" s="38" t="n">
        <v>46168</v>
      </c>
      <c r="G1692" s="37" t="n">
        <v>72</v>
      </c>
    </row>
    <row r="1693" customFormat="false" ht="15" hidden="false" customHeight="false" outlineLevel="0" collapsed="false">
      <c r="A1693" s="37" t="s">
        <v>962</v>
      </c>
      <c r="B1693" s="37" t="s">
        <v>240</v>
      </c>
      <c r="C1693" s="37" t="n">
        <v>365</v>
      </c>
      <c r="D1693" s="38" t="n">
        <v>46118</v>
      </c>
      <c r="E1693" s="37" t="s">
        <v>229</v>
      </c>
      <c r="F1693" s="38" t="n">
        <v>46113</v>
      </c>
      <c r="G1693" s="37" t="n">
        <v>85</v>
      </c>
    </row>
    <row r="1694" customFormat="false" ht="15" hidden="false" customHeight="false" outlineLevel="0" collapsed="false">
      <c r="A1694" s="37" t="s">
        <v>963</v>
      </c>
      <c r="B1694" s="37" t="s">
        <v>235</v>
      </c>
      <c r="C1694" s="37" t="n">
        <v>365</v>
      </c>
      <c r="D1694" s="38" t="n">
        <v>46286</v>
      </c>
      <c r="E1694" s="37" t="s">
        <v>229</v>
      </c>
      <c r="F1694" s="38" t="n">
        <v>46277</v>
      </c>
      <c r="G1694" s="37" t="n">
        <v>60</v>
      </c>
    </row>
    <row r="1695" customFormat="false" ht="15" hidden="false" customHeight="false" outlineLevel="0" collapsed="false">
      <c r="A1695" s="37" t="s">
        <v>963</v>
      </c>
      <c r="B1695" s="37" t="s">
        <v>236</v>
      </c>
      <c r="C1695" s="37" t="n">
        <v>365</v>
      </c>
      <c r="D1695" s="38" t="n">
        <v>46216</v>
      </c>
      <c r="E1695" s="37" t="s">
        <v>229</v>
      </c>
      <c r="F1695" s="38" t="n">
        <v>46200</v>
      </c>
      <c r="G1695" s="37" t="n">
        <v>96</v>
      </c>
    </row>
    <row r="1696" customFormat="false" ht="15" hidden="false" customHeight="false" outlineLevel="0" collapsed="false">
      <c r="A1696" s="37" t="s">
        <v>963</v>
      </c>
      <c r="B1696" s="37" t="s">
        <v>237</v>
      </c>
      <c r="C1696" s="37" t="n">
        <v>365</v>
      </c>
      <c r="D1696" s="38" t="n">
        <v>46309</v>
      </c>
      <c r="E1696" s="37" t="s">
        <v>229</v>
      </c>
      <c r="F1696" s="38" t="n">
        <v>46276</v>
      </c>
      <c r="G1696" s="37" t="n">
        <v>78</v>
      </c>
    </row>
    <row r="1697" customFormat="false" ht="15" hidden="false" customHeight="false" outlineLevel="0" collapsed="false">
      <c r="A1697" s="37" t="s">
        <v>963</v>
      </c>
      <c r="B1697" s="37" t="s">
        <v>238</v>
      </c>
      <c r="C1697" s="37" t="n">
        <v>180</v>
      </c>
      <c r="D1697" s="38" t="n">
        <v>46167</v>
      </c>
      <c r="E1697" s="37" t="s">
        <v>229</v>
      </c>
      <c r="F1697" s="38" t="n">
        <v>46153</v>
      </c>
      <c r="G1697" s="37" t="n">
        <v>96</v>
      </c>
    </row>
    <row r="1698" customFormat="false" ht="15" hidden="false" customHeight="false" outlineLevel="0" collapsed="false">
      <c r="A1698" s="37" t="s">
        <v>963</v>
      </c>
      <c r="B1698" s="37" t="s">
        <v>239</v>
      </c>
      <c r="C1698" s="37" t="n">
        <v>730</v>
      </c>
      <c r="D1698" s="38" t="n">
        <v>46276</v>
      </c>
      <c r="E1698" s="37" t="s">
        <v>229</v>
      </c>
      <c r="F1698" s="38" t="n">
        <v>46250</v>
      </c>
      <c r="G1698" s="37" t="n">
        <v>83</v>
      </c>
    </row>
    <row r="1699" customFormat="false" ht="15" hidden="false" customHeight="false" outlineLevel="0" collapsed="false">
      <c r="A1699" s="37" t="s">
        <v>963</v>
      </c>
      <c r="B1699" s="37" t="s">
        <v>240</v>
      </c>
      <c r="C1699" s="37" t="n">
        <v>365</v>
      </c>
      <c r="D1699" s="38" t="n">
        <v>46237</v>
      </c>
      <c r="E1699" s="37" t="s">
        <v>229</v>
      </c>
      <c r="F1699" s="38" t="n">
        <v>46209</v>
      </c>
      <c r="G1699" s="37" t="n">
        <v>81</v>
      </c>
    </row>
    <row r="1700" customFormat="false" ht="15" hidden="false" customHeight="false" outlineLevel="0" collapsed="false">
      <c r="A1700" s="37" t="s">
        <v>964</v>
      </c>
      <c r="B1700" s="37" t="s">
        <v>235</v>
      </c>
      <c r="C1700" s="37" t="n">
        <v>365</v>
      </c>
      <c r="D1700" s="38" t="n">
        <v>46239</v>
      </c>
      <c r="E1700" s="37" t="s">
        <v>229</v>
      </c>
      <c r="F1700" s="38" t="n">
        <v>46211</v>
      </c>
      <c r="G1700" s="37" t="n">
        <v>99</v>
      </c>
    </row>
    <row r="1701" customFormat="false" ht="15" hidden="false" customHeight="false" outlineLevel="0" collapsed="false">
      <c r="A1701" s="37" t="s">
        <v>964</v>
      </c>
      <c r="B1701" s="37" t="s">
        <v>236</v>
      </c>
      <c r="C1701" s="37" t="n">
        <v>365</v>
      </c>
      <c r="D1701" s="38" t="n">
        <v>46300</v>
      </c>
      <c r="E1701" s="37" t="s">
        <v>229</v>
      </c>
      <c r="F1701" s="38" t="n">
        <v>46263</v>
      </c>
      <c r="G1701" s="37" t="n">
        <v>76</v>
      </c>
    </row>
    <row r="1702" customFormat="false" ht="15" hidden="false" customHeight="false" outlineLevel="0" collapsed="false">
      <c r="A1702" s="37" t="s">
        <v>964</v>
      </c>
      <c r="B1702" s="37" t="s">
        <v>237</v>
      </c>
      <c r="C1702" s="37" t="n">
        <v>365</v>
      </c>
      <c r="D1702" s="38" t="n">
        <v>46185</v>
      </c>
      <c r="E1702" s="37" t="s">
        <v>229</v>
      </c>
      <c r="F1702" s="38" t="n">
        <v>46163</v>
      </c>
      <c r="G1702" s="37" t="n">
        <v>73</v>
      </c>
    </row>
    <row r="1703" customFormat="false" ht="15" hidden="false" customHeight="false" outlineLevel="0" collapsed="false">
      <c r="A1703" s="37" t="s">
        <v>964</v>
      </c>
      <c r="B1703" s="37" t="s">
        <v>238</v>
      </c>
      <c r="C1703" s="37" t="n">
        <v>180</v>
      </c>
      <c r="D1703" s="38" t="n">
        <v>46162</v>
      </c>
      <c r="E1703" s="37" t="s">
        <v>229</v>
      </c>
      <c r="F1703" s="38" t="n">
        <v>46143</v>
      </c>
      <c r="G1703" s="37" t="n">
        <v>82</v>
      </c>
    </row>
    <row r="1704" customFormat="false" ht="15" hidden="false" customHeight="false" outlineLevel="0" collapsed="false">
      <c r="A1704" s="37" t="s">
        <v>964</v>
      </c>
      <c r="B1704" s="37" t="s">
        <v>239</v>
      </c>
      <c r="C1704" s="37" t="n">
        <v>730</v>
      </c>
      <c r="D1704" s="38" t="n">
        <v>46114</v>
      </c>
      <c r="E1704" s="37" t="s">
        <v>232</v>
      </c>
      <c r="F1704" s="38"/>
      <c r="G1704" s="37"/>
    </row>
    <row r="1705" customFormat="false" ht="15" hidden="false" customHeight="false" outlineLevel="0" collapsed="false">
      <c r="A1705" s="37" t="s">
        <v>964</v>
      </c>
      <c r="B1705" s="37" t="s">
        <v>240</v>
      </c>
      <c r="C1705" s="37" t="n">
        <v>365</v>
      </c>
      <c r="D1705" s="38" t="n">
        <v>46367</v>
      </c>
      <c r="E1705" s="37" t="s">
        <v>229</v>
      </c>
      <c r="F1705" s="38" t="n">
        <v>46360</v>
      </c>
      <c r="G1705" s="37" t="n">
        <v>96</v>
      </c>
    </row>
    <row r="1706" customFormat="false" ht="15" hidden="false" customHeight="false" outlineLevel="0" collapsed="false">
      <c r="A1706" s="37" t="s">
        <v>966</v>
      </c>
      <c r="B1706" s="37" t="s">
        <v>235</v>
      </c>
      <c r="C1706" s="37" t="n">
        <v>365</v>
      </c>
      <c r="D1706" s="38" t="n">
        <v>46313</v>
      </c>
      <c r="E1706" s="37" t="s">
        <v>232</v>
      </c>
      <c r="F1706" s="38"/>
      <c r="G1706" s="37"/>
    </row>
    <row r="1707" customFormat="false" ht="15" hidden="false" customHeight="false" outlineLevel="0" collapsed="false">
      <c r="A1707" s="37" t="s">
        <v>966</v>
      </c>
      <c r="B1707" s="37" t="s">
        <v>236</v>
      </c>
      <c r="C1707" s="37" t="n">
        <v>365</v>
      </c>
      <c r="D1707" s="38" t="n">
        <v>46207</v>
      </c>
      <c r="E1707" s="37" t="s">
        <v>232</v>
      </c>
      <c r="F1707" s="38"/>
      <c r="G1707" s="37"/>
    </row>
    <row r="1708" customFormat="false" ht="15" hidden="false" customHeight="false" outlineLevel="0" collapsed="false">
      <c r="A1708" s="37" t="s">
        <v>966</v>
      </c>
      <c r="B1708" s="37" t="s">
        <v>237</v>
      </c>
      <c r="C1708" s="37" t="n">
        <v>365</v>
      </c>
      <c r="D1708" s="38" t="n">
        <v>46191</v>
      </c>
      <c r="E1708" s="37" t="s">
        <v>229</v>
      </c>
      <c r="F1708" s="38" t="n">
        <v>46171</v>
      </c>
      <c r="G1708" s="37" t="n">
        <v>66</v>
      </c>
    </row>
    <row r="1709" customFormat="false" ht="15" hidden="false" customHeight="false" outlineLevel="0" collapsed="false">
      <c r="A1709" s="37" t="s">
        <v>966</v>
      </c>
      <c r="B1709" s="37" t="s">
        <v>238</v>
      </c>
      <c r="C1709" s="37" t="n">
        <v>180</v>
      </c>
      <c r="D1709" s="38" t="n">
        <v>46317</v>
      </c>
      <c r="E1709" s="37" t="s">
        <v>229</v>
      </c>
      <c r="F1709" s="38" t="n">
        <v>46282</v>
      </c>
      <c r="G1709" s="37" t="n">
        <v>71</v>
      </c>
    </row>
    <row r="1710" customFormat="false" ht="15" hidden="false" customHeight="false" outlineLevel="0" collapsed="false">
      <c r="A1710" s="37" t="s">
        <v>966</v>
      </c>
      <c r="B1710" s="37" t="s">
        <v>239</v>
      </c>
      <c r="C1710" s="37" t="n">
        <v>730</v>
      </c>
      <c r="D1710" s="38" t="n">
        <v>46346</v>
      </c>
      <c r="E1710" s="37" t="s">
        <v>229</v>
      </c>
      <c r="F1710" s="38" t="n">
        <v>46335</v>
      </c>
      <c r="G1710" s="37" t="n">
        <v>65</v>
      </c>
    </row>
    <row r="1711" customFormat="false" ht="15" hidden="false" customHeight="false" outlineLevel="0" collapsed="false">
      <c r="A1711" s="37" t="s">
        <v>966</v>
      </c>
      <c r="B1711" s="37" t="s">
        <v>240</v>
      </c>
      <c r="C1711" s="37" t="n">
        <v>365</v>
      </c>
      <c r="D1711" s="38" t="n">
        <v>46183</v>
      </c>
      <c r="E1711" s="37" t="s">
        <v>229</v>
      </c>
      <c r="F1711" s="38" t="n">
        <v>46160</v>
      </c>
      <c r="G1711" s="37" t="n">
        <v>94</v>
      </c>
    </row>
    <row r="1712" customFormat="false" ht="15" hidden="false" customHeight="false" outlineLevel="0" collapsed="false">
      <c r="A1712" s="37" t="s">
        <v>968</v>
      </c>
      <c r="B1712" s="37" t="s">
        <v>235</v>
      </c>
      <c r="C1712" s="37" t="n">
        <v>365</v>
      </c>
      <c r="D1712" s="38" t="n">
        <v>46369</v>
      </c>
      <c r="E1712" s="37" t="s">
        <v>229</v>
      </c>
      <c r="F1712" s="38" t="n">
        <v>46346</v>
      </c>
      <c r="G1712" s="37" t="n">
        <v>88</v>
      </c>
    </row>
    <row r="1713" customFormat="false" ht="15" hidden="false" customHeight="false" outlineLevel="0" collapsed="false">
      <c r="A1713" s="37" t="s">
        <v>968</v>
      </c>
      <c r="B1713" s="37" t="s">
        <v>236</v>
      </c>
      <c r="C1713" s="37" t="n">
        <v>365</v>
      </c>
      <c r="D1713" s="38" t="n">
        <v>46291</v>
      </c>
      <c r="E1713" s="37" t="s">
        <v>229</v>
      </c>
      <c r="F1713" s="38" t="n">
        <v>46277</v>
      </c>
      <c r="G1713" s="37" t="n">
        <v>75</v>
      </c>
    </row>
    <row r="1714" customFormat="false" ht="15" hidden="false" customHeight="false" outlineLevel="0" collapsed="false">
      <c r="A1714" s="37" t="s">
        <v>968</v>
      </c>
      <c r="B1714" s="37" t="s">
        <v>237</v>
      </c>
      <c r="C1714" s="37" t="n">
        <v>365</v>
      </c>
      <c r="D1714" s="38" t="n">
        <v>46200</v>
      </c>
      <c r="E1714" s="37" t="s">
        <v>229</v>
      </c>
      <c r="F1714" s="38" t="n">
        <v>46166</v>
      </c>
      <c r="G1714" s="37" t="n">
        <v>99</v>
      </c>
    </row>
    <row r="1715" customFormat="false" ht="15" hidden="false" customHeight="false" outlineLevel="0" collapsed="false">
      <c r="A1715" s="37" t="s">
        <v>968</v>
      </c>
      <c r="B1715" s="37" t="s">
        <v>238</v>
      </c>
      <c r="C1715" s="37" t="n">
        <v>180</v>
      </c>
      <c r="D1715" s="38" t="n">
        <v>46262</v>
      </c>
      <c r="E1715" s="37" t="s">
        <v>231</v>
      </c>
      <c r="F1715" s="38"/>
      <c r="G1715" s="37"/>
    </row>
    <row r="1716" customFormat="false" ht="15" hidden="false" customHeight="false" outlineLevel="0" collapsed="false">
      <c r="A1716" s="37" t="s">
        <v>968</v>
      </c>
      <c r="B1716" s="37" t="s">
        <v>239</v>
      </c>
      <c r="C1716" s="37" t="n">
        <v>730</v>
      </c>
      <c r="D1716" s="38" t="n">
        <v>46246</v>
      </c>
      <c r="E1716" s="37" t="s">
        <v>229</v>
      </c>
      <c r="F1716" s="38" t="n">
        <v>46210</v>
      </c>
      <c r="G1716" s="37" t="n">
        <v>73</v>
      </c>
    </row>
    <row r="1717" customFormat="false" ht="15" hidden="false" customHeight="false" outlineLevel="0" collapsed="false">
      <c r="A1717" s="37" t="s">
        <v>968</v>
      </c>
      <c r="B1717" s="37" t="s">
        <v>240</v>
      </c>
      <c r="C1717" s="37" t="n">
        <v>365</v>
      </c>
      <c r="D1717" s="38" t="n">
        <v>46367</v>
      </c>
      <c r="E1717" s="37" t="s">
        <v>229</v>
      </c>
      <c r="F1717" s="38" t="n">
        <v>46338</v>
      </c>
      <c r="G1717" s="37" t="n">
        <v>69</v>
      </c>
    </row>
    <row r="1718" customFormat="false" ht="15" hidden="false" customHeight="false" outlineLevel="0" collapsed="false">
      <c r="A1718" s="37" t="s">
        <v>969</v>
      </c>
      <c r="B1718" s="37" t="s">
        <v>235</v>
      </c>
      <c r="C1718" s="37" t="n">
        <v>365</v>
      </c>
      <c r="D1718" s="38" t="n">
        <v>46173</v>
      </c>
      <c r="E1718" s="37" t="s">
        <v>232</v>
      </c>
      <c r="F1718" s="38"/>
      <c r="G1718" s="37"/>
    </row>
    <row r="1719" customFormat="false" ht="15" hidden="false" customHeight="false" outlineLevel="0" collapsed="false">
      <c r="A1719" s="37" t="s">
        <v>969</v>
      </c>
      <c r="B1719" s="37" t="s">
        <v>236</v>
      </c>
      <c r="C1719" s="37" t="n">
        <v>365</v>
      </c>
      <c r="D1719" s="38" t="n">
        <v>46122</v>
      </c>
      <c r="E1719" s="37" t="s">
        <v>230</v>
      </c>
      <c r="F1719" s="38"/>
      <c r="G1719" s="37"/>
    </row>
    <row r="1720" customFormat="false" ht="15" hidden="false" customHeight="false" outlineLevel="0" collapsed="false">
      <c r="A1720" s="37" t="s">
        <v>969</v>
      </c>
      <c r="B1720" s="37" t="s">
        <v>237</v>
      </c>
      <c r="C1720" s="37" t="n">
        <v>365</v>
      </c>
      <c r="D1720" s="38" t="n">
        <v>46332</v>
      </c>
      <c r="E1720" s="37" t="s">
        <v>229</v>
      </c>
      <c r="F1720" s="38" t="n">
        <v>46297</v>
      </c>
      <c r="G1720" s="37" t="n">
        <v>69</v>
      </c>
    </row>
    <row r="1721" customFormat="false" ht="15" hidden="false" customHeight="false" outlineLevel="0" collapsed="false">
      <c r="A1721" s="37" t="s">
        <v>969</v>
      </c>
      <c r="B1721" s="37" t="s">
        <v>238</v>
      </c>
      <c r="C1721" s="37" t="n">
        <v>180</v>
      </c>
      <c r="D1721" s="38" t="n">
        <v>46096</v>
      </c>
      <c r="E1721" s="37" t="s">
        <v>229</v>
      </c>
      <c r="F1721" s="38" t="n">
        <v>46059</v>
      </c>
      <c r="G1721" s="37" t="n">
        <v>72</v>
      </c>
    </row>
    <row r="1722" customFormat="false" ht="15" hidden="false" customHeight="false" outlineLevel="0" collapsed="false">
      <c r="A1722" s="37" t="s">
        <v>969</v>
      </c>
      <c r="B1722" s="37" t="s">
        <v>239</v>
      </c>
      <c r="C1722" s="37" t="n">
        <v>730</v>
      </c>
      <c r="D1722" s="38" t="n">
        <v>46326</v>
      </c>
      <c r="E1722" s="37" t="s">
        <v>231</v>
      </c>
      <c r="F1722" s="38"/>
      <c r="G1722" s="37"/>
    </row>
    <row r="1723" customFormat="false" ht="15" hidden="false" customHeight="false" outlineLevel="0" collapsed="false">
      <c r="A1723" s="37" t="s">
        <v>969</v>
      </c>
      <c r="B1723" s="37" t="s">
        <v>240</v>
      </c>
      <c r="C1723" s="37" t="n">
        <v>365</v>
      </c>
      <c r="D1723" s="38" t="n">
        <v>46303</v>
      </c>
      <c r="E1723" s="37" t="s">
        <v>230</v>
      </c>
      <c r="F1723" s="38"/>
      <c r="G1723" s="37"/>
    </row>
    <row r="1724" customFormat="false" ht="15" hidden="false" customHeight="false" outlineLevel="0" collapsed="false">
      <c r="A1724" s="37" t="s">
        <v>970</v>
      </c>
      <c r="B1724" s="37" t="s">
        <v>235</v>
      </c>
      <c r="C1724" s="37" t="n">
        <v>365</v>
      </c>
      <c r="D1724" s="38" t="n">
        <v>46335</v>
      </c>
      <c r="E1724" s="37" t="s">
        <v>229</v>
      </c>
      <c r="F1724" s="38" t="n">
        <v>46310</v>
      </c>
      <c r="G1724" s="37" t="n">
        <v>96</v>
      </c>
    </row>
    <row r="1725" customFormat="false" ht="15" hidden="false" customHeight="false" outlineLevel="0" collapsed="false">
      <c r="A1725" s="37" t="s">
        <v>970</v>
      </c>
      <c r="B1725" s="37" t="s">
        <v>236</v>
      </c>
      <c r="C1725" s="37" t="n">
        <v>365</v>
      </c>
      <c r="D1725" s="38" t="n">
        <v>46252</v>
      </c>
      <c r="E1725" s="37" t="s">
        <v>229</v>
      </c>
      <c r="F1725" s="38" t="n">
        <v>46239</v>
      </c>
      <c r="G1725" s="37" t="n">
        <v>67</v>
      </c>
    </row>
    <row r="1726" customFormat="false" ht="15" hidden="false" customHeight="false" outlineLevel="0" collapsed="false">
      <c r="A1726" s="37" t="s">
        <v>970</v>
      </c>
      <c r="B1726" s="37" t="s">
        <v>237</v>
      </c>
      <c r="C1726" s="37" t="n">
        <v>365</v>
      </c>
      <c r="D1726" s="38" t="n">
        <v>46171</v>
      </c>
      <c r="E1726" s="37" t="s">
        <v>229</v>
      </c>
      <c r="F1726" s="38" t="n">
        <v>46137</v>
      </c>
      <c r="G1726" s="37" t="n">
        <v>66</v>
      </c>
    </row>
    <row r="1727" customFormat="false" ht="15" hidden="false" customHeight="false" outlineLevel="0" collapsed="false">
      <c r="A1727" s="37" t="s">
        <v>970</v>
      </c>
      <c r="B1727" s="37" t="s">
        <v>238</v>
      </c>
      <c r="C1727" s="37" t="n">
        <v>180</v>
      </c>
      <c r="D1727" s="38" t="n">
        <v>46368</v>
      </c>
      <c r="E1727" s="37" t="s">
        <v>229</v>
      </c>
      <c r="F1727" s="38" t="n">
        <v>46348</v>
      </c>
      <c r="G1727" s="37" t="n">
        <v>85</v>
      </c>
    </row>
    <row r="1728" customFormat="false" ht="15" hidden="false" customHeight="false" outlineLevel="0" collapsed="false">
      <c r="A1728" s="37" t="s">
        <v>970</v>
      </c>
      <c r="B1728" s="37" t="s">
        <v>239</v>
      </c>
      <c r="C1728" s="37" t="n">
        <v>730</v>
      </c>
      <c r="D1728" s="38" t="n">
        <v>46315</v>
      </c>
      <c r="E1728" s="37" t="s">
        <v>232</v>
      </c>
      <c r="F1728" s="38"/>
      <c r="G1728" s="37"/>
    </row>
    <row r="1729" customFormat="false" ht="15" hidden="false" customHeight="false" outlineLevel="0" collapsed="false">
      <c r="A1729" s="37" t="s">
        <v>970</v>
      </c>
      <c r="B1729" s="37" t="s">
        <v>240</v>
      </c>
      <c r="C1729" s="37" t="n">
        <v>365</v>
      </c>
      <c r="D1729" s="38" t="n">
        <v>46256</v>
      </c>
      <c r="E1729" s="37" t="s">
        <v>229</v>
      </c>
      <c r="F1729" s="38" t="n">
        <v>46248</v>
      </c>
      <c r="G1729" s="37" t="n">
        <v>61</v>
      </c>
    </row>
    <row r="1730" customFormat="false" ht="15" hidden="false" customHeight="false" outlineLevel="0" collapsed="false">
      <c r="A1730" s="37" t="s">
        <v>857</v>
      </c>
      <c r="B1730" s="37" t="s">
        <v>235</v>
      </c>
      <c r="C1730" s="37" t="n">
        <v>365</v>
      </c>
      <c r="D1730" s="38" t="n">
        <v>46282</v>
      </c>
      <c r="E1730" s="37" t="s">
        <v>229</v>
      </c>
      <c r="F1730" s="38" t="n">
        <v>46265</v>
      </c>
      <c r="G1730" s="37" t="n">
        <v>69</v>
      </c>
    </row>
    <row r="1731" customFormat="false" ht="15" hidden="false" customHeight="false" outlineLevel="0" collapsed="false">
      <c r="A1731" s="37" t="s">
        <v>857</v>
      </c>
      <c r="B1731" s="37" t="s">
        <v>236</v>
      </c>
      <c r="C1731" s="37" t="n">
        <v>365</v>
      </c>
      <c r="D1731" s="38" t="n">
        <v>46250</v>
      </c>
      <c r="E1731" s="37" t="s">
        <v>229</v>
      </c>
      <c r="F1731" s="38" t="n">
        <v>46238</v>
      </c>
      <c r="G1731" s="37" t="n">
        <v>73</v>
      </c>
    </row>
    <row r="1732" customFormat="false" ht="15" hidden="false" customHeight="false" outlineLevel="0" collapsed="false">
      <c r="A1732" s="37" t="s">
        <v>857</v>
      </c>
      <c r="B1732" s="37" t="s">
        <v>237</v>
      </c>
      <c r="C1732" s="37" t="n">
        <v>365</v>
      </c>
      <c r="D1732" s="38" t="n">
        <v>46223</v>
      </c>
      <c r="E1732" s="37" t="s">
        <v>229</v>
      </c>
      <c r="F1732" s="38" t="n">
        <v>46221</v>
      </c>
      <c r="G1732" s="37" t="n">
        <v>77</v>
      </c>
    </row>
    <row r="1733" customFormat="false" ht="15" hidden="false" customHeight="false" outlineLevel="0" collapsed="false">
      <c r="A1733" s="37" t="s">
        <v>857</v>
      </c>
      <c r="B1733" s="37" t="s">
        <v>238</v>
      </c>
      <c r="C1733" s="37" t="n">
        <v>180</v>
      </c>
      <c r="D1733" s="38" t="n">
        <v>46366</v>
      </c>
      <c r="E1733" s="37" t="s">
        <v>229</v>
      </c>
      <c r="F1733" s="38" t="n">
        <v>46343</v>
      </c>
      <c r="G1733" s="37" t="n">
        <v>61</v>
      </c>
    </row>
    <row r="1734" customFormat="false" ht="15" hidden="false" customHeight="false" outlineLevel="0" collapsed="false">
      <c r="A1734" s="37" t="s">
        <v>857</v>
      </c>
      <c r="B1734" s="37" t="s">
        <v>239</v>
      </c>
      <c r="C1734" s="37" t="n">
        <v>730</v>
      </c>
      <c r="D1734" s="38" t="n">
        <v>46290</v>
      </c>
      <c r="E1734" s="37" t="s">
        <v>229</v>
      </c>
      <c r="F1734" s="38" t="n">
        <v>46254</v>
      </c>
      <c r="G1734" s="37" t="n">
        <v>72</v>
      </c>
    </row>
    <row r="1735" customFormat="false" ht="15" hidden="false" customHeight="false" outlineLevel="0" collapsed="false">
      <c r="A1735" s="37" t="s">
        <v>857</v>
      </c>
      <c r="B1735" s="37" t="s">
        <v>240</v>
      </c>
      <c r="C1735" s="37" t="n">
        <v>365</v>
      </c>
      <c r="D1735" s="38" t="n">
        <v>46275</v>
      </c>
      <c r="E1735" s="37" t="s">
        <v>232</v>
      </c>
      <c r="F1735" s="38"/>
      <c r="G1735" s="37"/>
    </row>
    <row r="1736" customFormat="false" ht="15" hidden="false" customHeight="false" outlineLevel="0" collapsed="false">
      <c r="A1736" s="37" t="s">
        <v>973</v>
      </c>
      <c r="B1736" s="37" t="s">
        <v>235</v>
      </c>
      <c r="C1736" s="37" t="n">
        <v>365</v>
      </c>
      <c r="D1736" s="38" t="n">
        <v>46322</v>
      </c>
      <c r="E1736" s="37" t="s">
        <v>229</v>
      </c>
      <c r="F1736" s="38" t="n">
        <v>46290</v>
      </c>
      <c r="G1736" s="37" t="n">
        <v>81</v>
      </c>
    </row>
    <row r="1737" customFormat="false" ht="15" hidden="false" customHeight="false" outlineLevel="0" collapsed="false">
      <c r="A1737" s="37" t="s">
        <v>973</v>
      </c>
      <c r="B1737" s="37" t="s">
        <v>236</v>
      </c>
      <c r="C1737" s="37" t="n">
        <v>365</v>
      </c>
      <c r="D1737" s="38" t="n">
        <v>46310</v>
      </c>
      <c r="E1737" s="37" t="s">
        <v>229</v>
      </c>
      <c r="F1737" s="38" t="n">
        <v>46279</v>
      </c>
      <c r="G1737" s="37" t="n">
        <v>68</v>
      </c>
    </row>
    <row r="1738" customFormat="false" ht="15" hidden="false" customHeight="false" outlineLevel="0" collapsed="false">
      <c r="A1738" s="37" t="s">
        <v>973</v>
      </c>
      <c r="B1738" s="37" t="s">
        <v>237</v>
      </c>
      <c r="C1738" s="37" t="n">
        <v>365</v>
      </c>
      <c r="D1738" s="38" t="n">
        <v>46243</v>
      </c>
      <c r="E1738" s="37" t="s">
        <v>229</v>
      </c>
      <c r="F1738" s="38" t="n">
        <v>46228</v>
      </c>
      <c r="G1738" s="37" t="n">
        <v>63</v>
      </c>
    </row>
    <row r="1739" customFormat="false" ht="15" hidden="false" customHeight="false" outlineLevel="0" collapsed="false">
      <c r="A1739" s="37" t="s">
        <v>973</v>
      </c>
      <c r="B1739" s="37" t="s">
        <v>238</v>
      </c>
      <c r="C1739" s="37" t="n">
        <v>180</v>
      </c>
      <c r="D1739" s="38" t="n">
        <v>46382</v>
      </c>
      <c r="E1739" s="37" t="s">
        <v>229</v>
      </c>
      <c r="F1739" s="38" t="n">
        <v>46359</v>
      </c>
      <c r="G1739" s="37" t="n">
        <v>67</v>
      </c>
    </row>
    <row r="1740" customFormat="false" ht="15" hidden="false" customHeight="false" outlineLevel="0" collapsed="false">
      <c r="A1740" s="37" t="s">
        <v>973</v>
      </c>
      <c r="B1740" s="37" t="s">
        <v>239</v>
      </c>
      <c r="C1740" s="37" t="n">
        <v>730</v>
      </c>
      <c r="D1740" s="38" t="n">
        <v>46327</v>
      </c>
      <c r="E1740" s="37" t="s">
        <v>232</v>
      </c>
      <c r="F1740" s="38"/>
      <c r="G1740" s="37"/>
    </row>
    <row r="1741" customFormat="false" ht="15" hidden="false" customHeight="false" outlineLevel="0" collapsed="false">
      <c r="A1741" s="37" t="s">
        <v>973</v>
      </c>
      <c r="B1741" s="37" t="s">
        <v>240</v>
      </c>
      <c r="C1741" s="37" t="n">
        <v>365</v>
      </c>
      <c r="D1741" s="38" t="n">
        <v>46256</v>
      </c>
      <c r="E1741" s="37" t="s">
        <v>229</v>
      </c>
      <c r="F1741" s="38" t="n">
        <v>46245</v>
      </c>
      <c r="G1741" s="37" t="n">
        <v>83</v>
      </c>
    </row>
    <row r="1742" customFormat="false" ht="15" hidden="false" customHeight="false" outlineLevel="0" collapsed="false">
      <c r="A1742" s="37" t="s">
        <v>974</v>
      </c>
      <c r="B1742" s="37" t="s">
        <v>235</v>
      </c>
      <c r="C1742" s="37" t="n">
        <v>365</v>
      </c>
      <c r="D1742" s="38" t="n">
        <v>46264</v>
      </c>
      <c r="E1742" s="37" t="s">
        <v>229</v>
      </c>
      <c r="F1742" s="38" t="n">
        <v>46242</v>
      </c>
      <c r="G1742" s="37" t="n">
        <v>62</v>
      </c>
    </row>
    <row r="1743" customFormat="false" ht="15" hidden="false" customHeight="false" outlineLevel="0" collapsed="false">
      <c r="A1743" s="37" t="s">
        <v>974</v>
      </c>
      <c r="B1743" s="37" t="s">
        <v>236</v>
      </c>
      <c r="C1743" s="37" t="n">
        <v>365</v>
      </c>
      <c r="D1743" s="38" t="n">
        <v>46348</v>
      </c>
      <c r="E1743" s="37" t="s">
        <v>229</v>
      </c>
      <c r="F1743" s="38" t="n">
        <v>46335</v>
      </c>
      <c r="G1743" s="37" t="n">
        <v>92</v>
      </c>
    </row>
    <row r="1744" customFormat="false" ht="15" hidden="false" customHeight="false" outlineLevel="0" collapsed="false">
      <c r="A1744" s="37" t="s">
        <v>974</v>
      </c>
      <c r="B1744" s="37" t="s">
        <v>237</v>
      </c>
      <c r="C1744" s="37" t="n">
        <v>365</v>
      </c>
      <c r="D1744" s="38" t="n">
        <v>46327</v>
      </c>
      <c r="E1744" s="37" t="s">
        <v>229</v>
      </c>
      <c r="F1744" s="38" t="n">
        <v>46324</v>
      </c>
      <c r="G1744" s="37" t="n">
        <v>92</v>
      </c>
    </row>
    <row r="1745" customFormat="false" ht="15" hidden="false" customHeight="false" outlineLevel="0" collapsed="false">
      <c r="A1745" s="37" t="s">
        <v>974</v>
      </c>
      <c r="B1745" s="37" t="s">
        <v>238</v>
      </c>
      <c r="C1745" s="37" t="n">
        <v>180</v>
      </c>
      <c r="D1745" s="38" t="n">
        <v>46136</v>
      </c>
      <c r="E1745" s="37" t="s">
        <v>230</v>
      </c>
      <c r="F1745" s="38"/>
      <c r="G1745" s="37"/>
    </row>
    <row r="1746" customFormat="false" ht="15" hidden="false" customHeight="false" outlineLevel="0" collapsed="false">
      <c r="A1746" s="37" t="s">
        <v>974</v>
      </c>
      <c r="B1746" s="37" t="s">
        <v>239</v>
      </c>
      <c r="C1746" s="37" t="n">
        <v>730</v>
      </c>
      <c r="D1746" s="38" t="n">
        <v>46128</v>
      </c>
      <c r="E1746" s="37" t="s">
        <v>230</v>
      </c>
      <c r="F1746" s="38"/>
      <c r="G1746" s="37"/>
    </row>
    <row r="1747" customFormat="false" ht="15" hidden="false" customHeight="false" outlineLevel="0" collapsed="false">
      <c r="A1747" s="37" t="s">
        <v>974</v>
      </c>
      <c r="B1747" s="37" t="s">
        <v>240</v>
      </c>
      <c r="C1747" s="37" t="n">
        <v>365</v>
      </c>
      <c r="D1747" s="38" t="n">
        <v>46103</v>
      </c>
      <c r="E1747" s="37" t="s">
        <v>229</v>
      </c>
      <c r="F1747" s="38" t="n">
        <v>46077</v>
      </c>
      <c r="G1747" s="37" t="n">
        <v>61</v>
      </c>
    </row>
    <row r="1748" customFormat="false" ht="15" hidden="false" customHeight="false" outlineLevel="0" collapsed="false">
      <c r="A1748" s="37" t="s">
        <v>976</v>
      </c>
      <c r="B1748" s="37" t="s">
        <v>235</v>
      </c>
      <c r="C1748" s="37" t="n">
        <v>365</v>
      </c>
      <c r="D1748" s="38" t="n">
        <v>46134</v>
      </c>
      <c r="E1748" s="37" t="s">
        <v>229</v>
      </c>
      <c r="F1748" s="38" t="n">
        <v>46107</v>
      </c>
      <c r="G1748" s="37" t="n">
        <v>73</v>
      </c>
    </row>
    <row r="1749" customFormat="false" ht="15" hidden="false" customHeight="false" outlineLevel="0" collapsed="false">
      <c r="A1749" s="37" t="s">
        <v>976</v>
      </c>
      <c r="B1749" s="37" t="s">
        <v>236</v>
      </c>
      <c r="C1749" s="37" t="n">
        <v>365</v>
      </c>
      <c r="D1749" s="38" t="n">
        <v>46215</v>
      </c>
      <c r="E1749" s="37" t="s">
        <v>232</v>
      </c>
      <c r="F1749" s="38"/>
      <c r="G1749" s="37"/>
    </row>
    <row r="1750" customFormat="false" ht="15" hidden="false" customHeight="false" outlineLevel="0" collapsed="false">
      <c r="A1750" s="37" t="s">
        <v>976</v>
      </c>
      <c r="B1750" s="37" t="s">
        <v>237</v>
      </c>
      <c r="C1750" s="37" t="n">
        <v>365</v>
      </c>
      <c r="D1750" s="38" t="n">
        <v>46238</v>
      </c>
      <c r="E1750" s="37" t="s">
        <v>231</v>
      </c>
      <c r="F1750" s="38"/>
      <c r="G1750" s="37"/>
    </row>
    <row r="1751" customFormat="false" ht="15" hidden="false" customHeight="false" outlineLevel="0" collapsed="false">
      <c r="A1751" s="37" t="s">
        <v>976</v>
      </c>
      <c r="B1751" s="37" t="s">
        <v>238</v>
      </c>
      <c r="C1751" s="37" t="n">
        <v>180</v>
      </c>
      <c r="D1751" s="38" t="n">
        <v>46295</v>
      </c>
      <c r="E1751" s="37" t="s">
        <v>229</v>
      </c>
      <c r="F1751" s="38" t="n">
        <v>46261</v>
      </c>
      <c r="G1751" s="37" t="n">
        <v>82</v>
      </c>
    </row>
    <row r="1752" customFormat="false" ht="15" hidden="false" customHeight="false" outlineLevel="0" collapsed="false">
      <c r="A1752" s="37" t="s">
        <v>976</v>
      </c>
      <c r="B1752" s="37" t="s">
        <v>239</v>
      </c>
      <c r="C1752" s="37" t="n">
        <v>730</v>
      </c>
      <c r="D1752" s="38" t="n">
        <v>46231</v>
      </c>
      <c r="E1752" s="37" t="s">
        <v>229</v>
      </c>
      <c r="F1752" s="38" t="n">
        <v>46200</v>
      </c>
      <c r="G1752" s="37" t="n">
        <v>74</v>
      </c>
    </row>
    <row r="1753" customFormat="false" ht="15" hidden="false" customHeight="false" outlineLevel="0" collapsed="false">
      <c r="A1753" s="37" t="s">
        <v>976</v>
      </c>
      <c r="B1753" s="37" t="s">
        <v>240</v>
      </c>
      <c r="C1753" s="37" t="n">
        <v>365</v>
      </c>
      <c r="D1753" s="38" t="n">
        <v>46313</v>
      </c>
      <c r="E1753" s="37" t="s">
        <v>229</v>
      </c>
      <c r="F1753" s="38" t="n">
        <v>46296</v>
      </c>
      <c r="G1753" s="37" t="n">
        <v>71</v>
      </c>
    </row>
    <row r="1754" customFormat="false" ht="15" hidden="false" customHeight="false" outlineLevel="0" collapsed="false">
      <c r="A1754" s="37" t="s">
        <v>977</v>
      </c>
      <c r="B1754" s="37" t="s">
        <v>235</v>
      </c>
      <c r="C1754" s="37" t="n">
        <v>365</v>
      </c>
      <c r="D1754" s="38" t="n">
        <v>46099</v>
      </c>
      <c r="E1754" s="37" t="s">
        <v>229</v>
      </c>
      <c r="F1754" s="38" t="n">
        <v>46060</v>
      </c>
      <c r="G1754" s="37" t="n">
        <v>87</v>
      </c>
    </row>
    <row r="1755" customFormat="false" ht="15" hidden="false" customHeight="false" outlineLevel="0" collapsed="false">
      <c r="A1755" s="37" t="s">
        <v>977</v>
      </c>
      <c r="B1755" s="37" t="s">
        <v>236</v>
      </c>
      <c r="C1755" s="37" t="n">
        <v>365</v>
      </c>
      <c r="D1755" s="38" t="n">
        <v>46140</v>
      </c>
      <c r="E1755" s="37" t="s">
        <v>229</v>
      </c>
      <c r="F1755" s="38" t="n">
        <v>46113</v>
      </c>
      <c r="G1755" s="37" t="n">
        <v>64</v>
      </c>
    </row>
    <row r="1756" customFormat="false" ht="15" hidden="false" customHeight="false" outlineLevel="0" collapsed="false">
      <c r="A1756" s="37" t="s">
        <v>977</v>
      </c>
      <c r="B1756" s="37" t="s">
        <v>237</v>
      </c>
      <c r="C1756" s="37" t="n">
        <v>365</v>
      </c>
      <c r="D1756" s="38" t="n">
        <v>46342</v>
      </c>
      <c r="E1756" s="37" t="s">
        <v>229</v>
      </c>
      <c r="F1756" s="38" t="n">
        <v>46317</v>
      </c>
      <c r="G1756" s="37" t="n">
        <v>86</v>
      </c>
    </row>
    <row r="1757" customFormat="false" ht="15" hidden="false" customHeight="false" outlineLevel="0" collapsed="false">
      <c r="A1757" s="37" t="s">
        <v>977</v>
      </c>
      <c r="B1757" s="37" t="s">
        <v>238</v>
      </c>
      <c r="C1757" s="37" t="n">
        <v>180</v>
      </c>
      <c r="D1757" s="38" t="n">
        <v>46300</v>
      </c>
      <c r="E1757" s="37" t="s">
        <v>230</v>
      </c>
      <c r="F1757" s="38"/>
      <c r="G1757" s="37"/>
    </row>
    <row r="1758" customFormat="false" ht="15" hidden="false" customHeight="false" outlineLevel="0" collapsed="false">
      <c r="A1758" s="37" t="s">
        <v>977</v>
      </c>
      <c r="B1758" s="37" t="s">
        <v>239</v>
      </c>
      <c r="C1758" s="37" t="n">
        <v>730</v>
      </c>
      <c r="D1758" s="38" t="n">
        <v>46118</v>
      </c>
      <c r="E1758" s="37" t="s">
        <v>232</v>
      </c>
      <c r="F1758" s="38"/>
      <c r="G1758" s="37"/>
    </row>
    <row r="1759" customFormat="false" ht="15" hidden="false" customHeight="false" outlineLevel="0" collapsed="false">
      <c r="A1759" s="37" t="s">
        <v>977</v>
      </c>
      <c r="B1759" s="37" t="s">
        <v>240</v>
      </c>
      <c r="C1759" s="37" t="n">
        <v>365</v>
      </c>
      <c r="D1759" s="38" t="n">
        <v>46204</v>
      </c>
      <c r="E1759" s="37" t="s">
        <v>229</v>
      </c>
      <c r="F1759" s="38" t="n">
        <v>46188</v>
      </c>
      <c r="G1759" s="37" t="n">
        <v>78</v>
      </c>
    </row>
    <row r="1760" customFormat="false" ht="15" hidden="false" customHeight="false" outlineLevel="0" collapsed="false">
      <c r="A1760" s="37" t="s">
        <v>978</v>
      </c>
      <c r="B1760" s="37" t="s">
        <v>235</v>
      </c>
      <c r="C1760" s="37" t="n">
        <v>365</v>
      </c>
      <c r="D1760" s="38" t="n">
        <v>46344</v>
      </c>
      <c r="E1760" s="37" t="s">
        <v>231</v>
      </c>
      <c r="F1760" s="38"/>
      <c r="G1760" s="37"/>
    </row>
    <row r="1761" customFormat="false" ht="15" hidden="false" customHeight="false" outlineLevel="0" collapsed="false">
      <c r="A1761" s="37" t="s">
        <v>978</v>
      </c>
      <c r="B1761" s="37" t="s">
        <v>236</v>
      </c>
      <c r="C1761" s="37" t="n">
        <v>365</v>
      </c>
      <c r="D1761" s="38" t="n">
        <v>46215</v>
      </c>
      <c r="E1761" s="37" t="s">
        <v>229</v>
      </c>
      <c r="F1761" s="38" t="n">
        <v>46207</v>
      </c>
      <c r="G1761" s="37" t="n">
        <v>76</v>
      </c>
    </row>
    <row r="1762" customFormat="false" ht="15" hidden="false" customHeight="false" outlineLevel="0" collapsed="false">
      <c r="A1762" s="37" t="s">
        <v>978</v>
      </c>
      <c r="B1762" s="37" t="s">
        <v>237</v>
      </c>
      <c r="C1762" s="37" t="n">
        <v>365</v>
      </c>
      <c r="D1762" s="38" t="n">
        <v>46336</v>
      </c>
      <c r="E1762" s="37" t="s">
        <v>232</v>
      </c>
      <c r="F1762" s="38"/>
      <c r="G1762" s="37"/>
    </row>
    <row r="1763" customFormat="false" ht="15" hidden="false" customHeight="false" outlineLevel="0" collapsed="false">
      <c r="A1763" s="37" t="s">
        <v>978</v>
      </c>
      <c r="B1763" s="37" t="s">
        <v>238</v>
      </c>
      <c r="C1763" s="37" t="n">
        <v>180</v>
      </c>
      <c r="D1763" s="38" t="n">
        <v>46176</v>
      </c>
      <c r="E1763" s="37" t="s">
        <v>229</v>
      </c>
      <c r="F1763" s="38" t="n">
        <v>46149</v>
      </c>
      <c r="G1763" s="37" t="n">
        <v>95</v>
      </c>
    </row>
    <row r="1764" customFormat="false" ht="15" hidden="false" customHeight="false" outlineLevel="0" collapsed="false">
      <c r="A1764" s="37" t="s">
        <v>978</v>
      </c>
      <c r="B1764" s="37" t="s">
        <v>239</v>
      </c>
      <c r="C1764" s="37" t="n">
        <v>730</v>
      </c>
      <c r="D1764" s="38" t="n">
        <v>46332</v>
      </c>
      <c r="E1764" s="37" t="s">
        <v>229</v>
      </c>
      <c r="F1764" s="38" t="n">
        <v>46307</v>
      </c>
      <c r="G1764" s="37" t="n">
        <v>99</v>
      </c>
    </row>
    <row r="1765" customFormat="false" ht="15" hidden="false" customHeight="false" outlineLevel="0" collapsed="false">
      <c r="A1765" s="37" t="s">
        <v>978</v>
      </c>
      <c r="B1765" s="37" t="s">
        <v>240</v>
      </c>
      <c r="C1765" s="37" t="n">
        <v>365</v>
      </c>
      <c r="D1765" s="38" t="n">
        <v>46280</v>
      </c>
      <c r="E1765" s="37" t="s">
        <v>229</v>
      </c>
      <c r="F1765" s="38" t="n">
        <v>46277</v>
      </c>
      <c r="G1765" s="37" t="n">
        <v>98</v>
      </c>
    </row>
    <row r="1766" customFormat="false" ht="15" hidden="false" customHeight="false" outlineLevel="0" collapsed="false">
      <c r="A1766" s="37" t="s">
        <v>979</v>
      </c>
      <c r="B1766" s="37" t="s">
        <v>235</v>
      </c>
      <c r="C1766" s="37" t="n">
        <v>365</v>
      </c>
      <c r="D1766" s="38" t="n">
        <v>46311</v>
      </c>
      <c r="E1766" s="37" t="s">
        <v>229</v>
      </c>
      <c r="F1766" s="38" t="n">
        <v>46276</v>
      </c>
      <c r="G1766" s="37" t="n">
        <v>97</v>
      </c>
    </row>
    <row r="1767" customFormat="false" ht="15" hidden="false" customHeight="false" outlineLevel="0" collapsed="false">
      <c r="A1767" s="37" t="s">
        <v>979</v>
      </c>
      <c r="B1767" s="37" t="s">
        <v>236</v>
      </c>
      <c r="C1767" s="37" t="n">
        <v>365</v>
      </c>
      <c r="D1767" s="38" t="n">
        <v>46229</v>
      </c>
      <c r="E1767" s="37" t="s">
        <v>229</v>
      </c>
      <c r="F1767" s="38" t="n">
        <v>46209</v>
      </c>
      <c r="G1767" s="37" t="n">
        <v>64</v>
      </c>
    </row>
    <row r="1768" customFormat="false" ht="15" hidden="false" customHeight="false" outlineLevel="0" collapsed="false">
      <c r="A1768" s="37" t="s">
        <v>979</v>
      </c>
      <c r="B1768" s="37" t="s">
        <v>237</v>
      </c>
      <c r="C1768" s="37" t="n">
        <v>365</v>
      </c>
      <c r="D1768" s="38" t="n">
        <v>46346</v>
      </c>
      <c r="E1768" s="37" t="s">
        <v>229</v>
      </c>
      <c r="F1768" s="38" t="n">
        <v>46313</v>
      </c>
      <c r="G1768" s="37" t="n">
        <v>65</v>
      </c>
    </row>
    <row r="1769" customFormat="false" ht="15" hidden="false" customHeight="false" outlineLevel="0" collapsed="false">
      <c r="A1769" s="37" t="s">
        <v>979</v>
      </c>
      <c r="B1769" s="37" t="s">
        <v>238</v>
      </c>
      <c r="C1769" s="37" t="n">
        <v>180</v>
      </c>
      <c r="D1769" s="38" t="n">
        <v>46199</v>
      </c>
      <c r="E1769" s="37" t="s">
        <v>229</v>
      </c>
      <c r="F1769" s="38" t="n">
        <v>46196</v>
      </c>
      <c r="G1769" s="37" t="n">
        <v>70</v>
      </c>
    </row>
    <row r="1770" customFormat="false" ht="15" hidden="false" customHeight="false" outlineLevel="0" collapsed="false">
      <c r="A1770" s="37" t="s">
        <v>979</v>
      </c>
      <c r="B1770" s="37" t="s">
        <v>239</v>
      </c>
      <c r="C1770" s="37" t="n">
        <v>730</v>
      </c>
      <c r="D1770" s="38" t="n">
        <v>46364</v>
      </c>
      <c r="E1770" s="37" t="s">
        <v>229</v>
      </c>
      <c r="F1770" s="38" t="n">
        <v>46352</v>
      </c>
      <c r="G1770" s="37" t="n">
        <v>66</v>
      </c>
    </row>
    <row r="1771" customFormat="false" ht="15" hidden="false" customHeight="false" outlineLevel="0" collapsed="false">
      <c r="A1771" s="37" t="s">
        <v>979</v>
      </c>
      <c r="B1771" s="37" t="s">
        <v>240</v>
      </c>
      <c r="C1771" s="37" t="n">
        <v>365</v>
      </c>
      <c r="D1771" s="38" t="n">
        <v>46268</v>
      </c>
      <c r="E1771" s="37" t="s">
        <v>229</v>
      </c>
      <c r="F1771" s="38" t="n">
        <v>46266</v>
      </c>
      <c r="G1771" s="37" t="n">
        <v>90</v>
      </c>
    </row>
    <row r="1772" customFormat="false" ht="15" hidden="false" customHeight="false" outlineLevel="0" collapsed="false">
      <c r="A1772" s="37" t="s">
        <v>798</v>
      </c>
      <c r="B1772" s="37" t="s">
        <v>235</v>
      </c>
      <c r="C1772" s="37" t="n">
        <v>365</v>
      </c>
      <c r="D1772" s="38" t="n">
        <v>46160</v>
      </c>
      <c r="E1772" s="37" t="s">
        <v>229</v>
      </c>
      <c r="F1772" s="38" t="n">
        <v>46121</v>
      </c>
      <c r="G1772" s="37" t="n">
        <v>70</v>
      </c>
    </row>
    <row r="1773" customFormat="false" ht="15" hidden="false" customHeight="false" outlineLevel="0" collapsed="false">
      <c r="A1773" s="37" t="s">
        <v>798</v>
      </c>
      <c r="B1773" s="37" t="s">
        <v>236</v>
      </c>
      <c r="C1773" s="37" t="n">
        <v>365</v>
      </c>
      <c r="D1773" s="38" t="n">
        <v>46169</v>
      </c>
      <c r="E1773" s="37" t="s">
        <v>229</v>
      </c>
      <c r="F1773" s="38" t="n">
        <v>46155</v>
      </c>
      <c r="G1773" s="37" t="n">
        <v>71</v>
      </c>
    </row>
    <row r="1774" customFormat="false" ht="15" hidden="false" customHeight="false" outlineLevel="0" collapsed="false">
      <c r="A1774" s="37" t="s">
        <v>798</v>
      </c>
      <c r="B1774" s="37" t="s">
        <v>237</v>
      </c>
      <c r="C1774" s="37" t="n">
        <v>365</v>
      </c>
      <c r="D1774" s="38" t="n">
        <v>46318</v>
      </c>
      <c r="E1774" s="37" t="s">
        <v>229</v>
      </c>
      <c r="F1774" s="38" t="n">
        <v>46316</v>
      </c>
      <c r="G1774" s="37" t="n">
        <v>96</v>
      </c>
    </row>
    <row r="1775" customFormat="false" ht="15" hidden="false" customHeight="false" outlineLevel="0" collapsed="false">
      <c r="A1775" s="37" t="s">
        <v>798</v>
      </c>
      <c r="B1775" s="37" t="s">
        <v>238</v>
      </c>
      <c r="C1775" s="37" t="n">
        <v>180</v>
      </c>
      <c r="D1775" s="38" t="n">
        <v>46311</v>
      </c>
      <c r="E1775" s="37" t="s">
        <v>229</v>
      </c>
      <c r="F1775" s="38" t="n">
        <v>46295</v>
      </c>
      <c r="G1775" s="37" t="n">
        <v>97</v>
      </c>
    </row>
    <row r="1776" customFormat="false" ht="15" hidden="false" customHeight="false" outlineLevel="0" collapsed="false">
      <c r="A1776" s="37" t="s">
        <v>798</v>
      </c>
      <c r="B1776" s="37" t="s">
        <v>239</v>
      </c>
      <c r="C1776" s="37" t="n">
        <v>730</v>
      </c>
      <c r="D1776" s="38" t="n">
        <v>46336</v>
      </c>
      <c r="E1776" s="37" t="s">
        <v>229</v>
      </c>
      <c r="F1776" s="38" t="n">
        <v>46310</v>
      </c>
      <c r="G1776" s="37" t="n">
        <v>71</v>
      </c>
    </row>
    <row r="1777" customFormat="false" ht="15" hidden="false" customHeight="false" outlineLevel="0" collapsed="false">
      <c r="A1777" s="37" t="s">
        <v>798</v>
      </c>
      <c r="B1777" s="37" t="s">
        <v>240</v>
      </c>
      <c r="C1777" s="37" t="n">
        <v>365</v>
      </c>
      <c r="D1777" s="38" t="n">
        <v>46228</v>
      </c>
      <c r="E1777" s="37" t="s">
        <v>229</v>
      </c>
      <c r="F1777" s="38" t="n">
        <v>46192</v>
      </c>
      <c r="G1777" s="37" t="n">
        <v>93</v>
      </c>
    </row>
    <row r="1778" customFormat="false" ht="15" hidden="false" customHeight="false" outlineLevel="0" collapsed="false">
      <c r="A1778" s="37" t="s">
        <v>582</v>
      </c>
      <c r="B1778" s="37" t="s">
        <v>235</v>
      </c>
      <c r="C1778" s="37" t="n">
        <v>365</v>
      </c>
      <c r="D1778" s="38" t="n">
        <v>46348</v>
      </c>
      <c r="E1778" s="37" t="s">
        <v>229</v>
      </c>
      <c r="F1778" s="38" t="n">
        <v>46345</v>
      </c>
      <c r="G1778" s="37" t="n">
        <v>96</v>
      </c>
    </row>
    <row r="1779" customFormat="false" ht="15" hidden="false" customHeight="false" outlineLevel="0" collapsed="false">
      <c r="A1779" s="37" t="s">
        <v>582</v>
      </c>
      <c r="B1779" s="37" t="s">
        <v>236</v>
      </c>
      <c r="C1779" s="37" t="n">
        <v>365</v>
      </c>
      <c r="D1779" s="38" t="n">
        <v>46350</v>
      </c>
      <c r="E1779" s="37" t="s">
        <v>229</v>
      </c>
      <c r="F1779" s="38" t="n">
        <v>46316</v>
      </c>
      <c r="G1779" s="37" t="n">
        <v>68</v>
      </c>
    </row>
    <row r="1780" customFormat="false" ht="15" hidden="false" customHeight="false" outlineLevel="0" collapsed="false">
      <c r="A1780" s="37" t="s">
        <v>582</v>
      </c>
      <c r="B1780" s="37" t="s">
        <v>237</v>
      </c>
      <c r="C1780" s="37" t="n">
        <v>365</v>
      </c>
      <c r="D1780" s="38" t="n">
        <v>46116</v>
      </c>
      <c r="E1780" s="37" t="s">
        <v>229</v>
      </c>
      <c r="F1780" s="38" t="n">
        <v>46097</v>
      </c>
      <c r="G1780" s="37" t="n">
        <v>64</v>
      </c>
    </row>
    <row r="1781" customFormat="false" ht="15" hidden="false" customHeight="false" outlineLevel="0" collapsed="false">
      <c r="A1781" s="37" t="s">
        <v>582</v>
      </c>
      <c r="B1781" s="37" t="s">
        <v>238</v>
      </c>
      <c r="C1781" s="37" t="n">
        <v>180</v>
      </c>
      <c r="D1781" s="38" t="n">
        <v>46195</v>
      </c>
      <c r="E1781" s="37" t="s">
        <v>229</v>
      </c>
      <c r="F1781" s="38" t="n">
        <v>46178</v>
      </c>
      <c r="G1781" s="37" t="n">
        <v>76</v>
      </c>
    </row>
    <row r="1782" customFormat="false" ht="15" hidden="false" customHeight="false" outlineLevel="0" collapsed="false">
      <c r="A1782" s="37" t="s">
        <v>582</v>
      </c>
      <c r="B1782" s="37" t="s">
        <v>239</v>
      </c>
      <c r="C1782" s="37" t="n">
        <v>730</v>
      </c>
      <c r="D1782" s="38" t="n">
        <v>46215</v>
      </c>
      <c r="E1782" s="37" t="s">
        <v>229</v>
      </c>
      <c r="F1782" s="38" t="n">
        <v>46188</v>
      </c>
      <c r="G1782" s="37" t="n">
        <v>77</v>
      </c>
    </row>
    <row r="1783" customFormat="false" ht="15" hidden="false" customHeight="false" outlineLevel="0" collapsed="false">
      <c r="A1783" s="37" t="s">
        <v>582</v>
      </c>
      <c r="B1783" s="37" t="s">
        <v>240</v>
      </c>
      <c r="C1783" s="37" t="n">
        <v>365</v>
      </c>
      <c r="D1783" s="38" t="n">
        <v>46101</v>
      </c>
      <c r="E1783" s="37" t="s">
        <v>229</v>
      </c>
      <c r="F1783" s="38" t="n">
        <v>46095</v>
      </c>
      <c r="G1783" s="37" t="n">
        <v>98</v>
      </c>
    </row>
    <row r="1784" customFormat="false" ht="15" hidden="false" customHeight="false" outlineLevel="0" collapsed="false">
      <c r="A1784" s="37" t="s">
        <v>981</v>
      </c>
      <c r="B1784" s="37" t="s">
        <v>235</v>
      </c>
      <c r="C1784" s="37" t="n">
        <v>365</v>
      </c>
      <c r="D1784" s="38" t="n">
        <v>46100</v>
      </c>
      <c r="E1784" s="37" t="s">
        <v>231</v>
      </c>
      <c r="F1784" s="38"/>
      <c r="G1784" s="37"/>
    </row>
    <row r="1785" customFormat="false" ht="15" hidden="false" customHeight="false" outlineLevel="0" collapsed="false">
      <c r="A1785" s="37" t="s">
        <v>981</v>
      </c>
      <c r="B1785" s="37" t="s">
        <v>236</v>
      </c>
      <c r="C1785" s="37" t="n">
        <v>365</v>
      </c>
      <c r="D1785" s="38" t="n">
        <v>46296</v>
      </c>
      <c r="E1785" s="37" t="s">
        <v>229</v>
      </c>
      <c r="F1785" s="38" t="n">
        <v>46295</v>
      </c>
      <c r="G1785" s="37" t="n">
        <v>95</v>
      </c>
    </row>
    <row r="1786" customFormat="false" ht="15" hidden="false" customHeight="false" outlineLevel="0" collapsed="false">
      <c r="A1786" s="37" t="s">
        <v>981</v>
      </c>
      <c r="B1786" s="37" t="s">
        <v>237</v>
      </c>
      <c r="C1786" s="37" t="n">
        <v>365</v>
      </c>
      <c r="D1786" s="38" t="n">
        <v>46180</v>
      </c>
      <c r="E1786" s="37" t="s">
        <v>229</v>
      </c>
      <c r="F1786" s="38" t="n">
        <v>46172</v>
      </c>
      <c r="G1786" s="37" t="n">
        <v>95</v>
      </c>
    </row>
    <row r="1787" customFormat="false" ht="15" hidden="false" customHeight="false" outlineLevel="0" collapsed="false">
      <c r="A1787" s="37" t="s">
        <v>981</v>
      </c>
      <c r="B1787" s="37" t="s">
        <v>238</v>
      </c>
      <c r="C1787" s="37" t="n">
        <v>180</v>
      </c>
      <c r="D1787" s="38" t="n">
        <v>46283</v>
      </c>
      <c r="E1787" s="37" t="s">
        <v>229</v>
      </c>
      <c r="F1787" s="38" t="n">
        <v>46276</v>
      </c>
      <c r="G1787" s="37" t="n">
        <v>67</v>
      </c>
    </row>
    <row r="1788" customFormat="false" ht="15" hidden="false" customHeight="false" outlineLevel="0" collapsed="false">
      <c r="A1788" s="37" t="s">
        <v>981</v>
      </c>
      <c r="B1788" s="37" t="s">
        <v>239</v>
      </c>
      <c r="C1788" s="37" t="n">
        <v>730</v>
      </c>
      <c r="D1788" s="38" t="n">
        <v>46273</v>
      </c>
      <c r="E1788" s="37" t="s">
        <v>229</v>
      </c>
      <c r="F1788" s="38" t="n">
        <v>46264</v>
      </c>
      <c r="G1788" s="37" t="n">
        <v>76</v>
      </c>
    </row>
    <row r="1789" customFormat="false" ht="15" hidden="false" customHeight="false" outlineLevel="0" collapsed="false">
      <c r="A1789" s="37" t="s">
        <v>981</v>
      </c>
      <c r="B1789" s="37" t="s">
        <v>240</v>
      </c>
      <c r="C1789" s="37" t="n">
        <v>365</v>
      </c>
      <c r="D1789" s="38" t="n">
        <v>46324</v>
      </c>
      <c r="E1789" s="37" t="s">
        <v>231</v>
      </c>
      <c r="F1789" s="38"/>
      <c r="G1789" s="37"/>
    </row>
    <row r="1790" customFormat="false" ht="15" hidden="false" customHeight="false" outlineLevel="0" collapsed="false">
      <c r="A1790" s="37" t="s">
        <v>982</v>
      </c>
      <c r="B1790" s="37" t="s">
        <v>235</v>
      </c>
      <c r="C1790" s="37" t="n">
        <v>365</v>
      </c>
      <c r="D1790" s="38" t="n">
        <v>46216</v>
      </c>
      <c r="E1790" s="37" t="s">
        <v>229</v>
      </c>
      <c r="F1790" s="38" t="n">
        <v>46207</v>
      </c>
      <c r="G1790" s="37" t="n">
        <v>77</v>
      </c>
    </row>
    <row r="1791" customFormat="false" ht="15" hidden="false" customHeight="false" outlineLevel="0" collapsed="false">
      <c r="A1791" s="37" t="s">
        <v>982</v>
      </c>
      <c r="B1791" s="37" t="s">
        <v>236</v>
      </c>
      <c r="C1791" s="37" t="n">
        <v>365</v>
      </c>
      <c r="D1791" s="38" t="n">
        <v>46261</v>
      </c>
      <c r="E1791" s="37" t="s">
        <v>229</v>
      </c>
      <c r="F1791" s="38" t="n">
        <v>46230</v>
      </c>
      <c r="G1791" s="37" t="n">
        <v>82</v>
      </c>
    </row>
    <row r="1792" customFormat="false" ht="15" hidden="false" customHeight="false" outlineLevel="0" collapsed="false">
      <c r="A1792" s="37" t="s">
        <v>982</v>
      </c>
      <c r="B1792" s="37" t="s">
        <v>237</v>
      </c>
      <c r="C1792" s="37" t="n">
        <v>365</v>
      </c>
      <c r="D1792" s="38" t="n">
        <v>46282</v>
      </c>
      <c r="E1792" s="37" t="s">
        <v>229</v>
      </c>
      <c r="F1792" s="38" t="n">
        <v>46280</v>
      </c>
      <c r="G1792" s="37" t="n">
        <v>62</v>
      </c>
    </row>
    <row r="1793" customFormat="false" ht="15" hidden="false" customHeight="false" outlineLevel="0" collapsed="false">
      <c r="A1793" s="37" t="s">
        <v>982</v>
      </c>
      <c r="B1793" s="37" t="s">
        <v>238</v>
      </c>
      <c r="C1793" s="37" t="n">
        <v>180</v>
      </c>
      <c r="D1793" s="38" t="n">
        <v>46266</v>
      </c>
      <c r="E1793" s="37" t="s">
        <v>229</v>
      </c>
      <c r="F1793" s="38" t="n">
        <v>46252</v>
      </c>
      <c r="G1793" s="37" t="n">
        <v>60</v>
      </c>
    </row>
    <row r="1794" customFormat="false" ht="15" hidden="false" customHeight="false" outlineLevel="0" collapsed="false">
      <c r="A1794" s="37" t="s">
        <v>982</v>
      </c>
      <c r="B1794" s="37" t="s">
        <v>239</v>
      </c>
      <c r="C1794" s="37" t="n">
        <v>730</v>
      </c>
      <c r="D1794" s="38" t="n">
        <v>46136</v>
      </c>
      <c r="E1794" s="37" t="s">
        <v>229</v>
      </c>
      <c r="F1794" s="38" t="n">
        <v>46110</v>
      </c>
      <c r="G1794" s="37" t="n">
        <v>95</v>
      </c>
    </row>
    <row r="1795" customFormat="false" ht="15" hidden="false" customHeight="false" outlineLevel="0" collapsed="false">
      <c r="A1795" s="37" t="s">
        <v>982</v>
      </c>
      <c r="B1795" s="37" t="s">
        <v>240</v>
      </c>
      <c r="C1795" s="37" t="n">
        <v>365</v>
      </c>
      <c r="D1795" s="38" t="n">
        <v>46128</v>
      </c>
      <c r="E1795" s="37" t="s">
        <v>232</v>
      </c>
      <c r="F1795" s="38"/>
      <c r="G1795" s="37"/>
    </row>
    <row r="1796" customFormat="false" ht="15" hidden="false" customHeight="false" outlineLevel="0" collapsed="false">
      <c r="A1796" s="37" t="s">
        <v>984</v>
      </c>
      <c r="B1796" s="37" t="s">
        <v>235</v>
      </c>
      <c r="C1796" s="37" t="n">
        <v>365</v>
      </c>
      <c r="D1796" s="38" t="n">
        <v>46202</v>
      </c>
      <c r="E1796" s="37" t="s">
        <v>229</v>
      </c>
      <c r="F1796" s="38" t="n">
        <v>46185</v>
      </c>
      <c r="G1796" s="37" t="n">
        <v>76</v>
      </c>
    </row>
    <row r="1797" customFormat="false" ht="15" hidden="false" customHeight="false" outlineLevel="0" collapsed="false">
      <c r="A1797" s="37" t="s">
        <v>984</v>
      </c>
      <c r="B1797" s="37" t="s">
        <v>236</v>
      </c>
      <c r="C1797" s="37" t="n">
        <v>365</v>
      </c>
      <c r="D1797" s="38" t="n">
        <v>46214</v>
      </c>
      <c r="E1797" s="37" t="s">
        <v>229</v>
      </c>
      <c r="F1797" s="38" t="n">
        <v>46210</v>
      </c>
      <c r="G1797" s="37" t="n">
        <v>61</v>
      </c>
    </row>
    <row r="1798" customFormat="false" ht="15" hidden="false" customHeight="false" outlineLevel="0" collapsed="false">
      <c r="A1798" s="37" t="s">
        <v>984</v>
      </c>
      <c r="B1798" s="37" t="s">
        <v>237</v>
      </c>
      <c r="C1798" s="37" t="n">
        <v>365</v>
      </c>
      <c r="D1798" s="38" t="n">
        <v>46267</v>
      </c>
      <c r="E1798" s="37" t="s">
        <v>230</v>
      </c>
      <c r="F1798" s="38"/>
      <c r="G1798" s="37"/>
    </row>
    <row r="1799" customFormat="false" ht="15" hidden="false" customHeight="false" outlineLevel="0" collapsed="false">
      <c r="A1799" s="37" t="s">
        <v>984</v>
      </c>
      <c r="B1799" s="37" t="s">
        <v>238</v>
      </c>
      <c r="C1799" s="37" t="n">
        <v>180</v>
      </c>
      <c r="D1799" s="38" t="n">
        <v>46181</v>
      </c>
      <c r="E1799" s="37" t="s">
        <v>229</v>
      </c>
      <c r="F1799" s="38" t="n">
        <v>46144</v>
      </c>
      <c r="G1799" s="37" t="n">
        <v>86</v>
      </c>
    </row>
    <row r="1800" customFormat="false" ht="15" hidden="false" customHeight="false" outlineLevel="0" collapsed="false">
      <c r="A1800" s="37" t="s">
        <v>984</v>
      </c>
      <c r="B1800" s="37" t="s">
        <v>239</v>
      </c>
      <c r="C1800" s="37" t="n">
        <v>730</v>
      </c>
      <c r="D1800" s="38" t="n">
        <v>46142</v>
      </c>
      <c r="E1800" s="37" t="s">
        <v>232</v>
      </c>
      <c r="F1800" s="38"/>
      <c r="G1800" s="37"/>
    </row>
    <row r="1801" customFormat="false" ht="15" hidden="false" customHeight="false" outlineLevel="0" collapsed="false">
      <c r="A1801" s="37" t="s">
        <v>984</v>
      </c>
      <c r="B1801" s="37" t="s">
        <v>240</v>
      </c>
      <c r="C1801" s="37" t="n">
        <v>365</v>
      </c>
      <c r="D1801" s="38" t="n">
        <v>46205</v>
      </c>
      <c r="E1801" s="37" t="s">
        <v>231</v>
      </c>
      <c r="F1801" s="38"/>
      <c r="G1801" s="37"/>
    </row>
    <row r="1802" customFormat="false" ht="15" hidden="false" customHeight="false" outlineLevel="0" collapsed="false">
      <c r="A1802" s="37" t="s">
        <v>424</v>
      </c>
      <c r="B1802" s="37" t="s">
        <v>235</v>
      </c>
      <c r="C1802" s="37" t="n">
        <v>365</v>
      </c>
      <c r="D1802" s="38" t="n">
        <v>46255</v>
      </c>
      <c r="E1802" s="37" t="s">
        <v>232</v>
      </c>
      <c r="F1802" s="38"/>
      <c r="G1802" s="37"/>
    </row>
    <row r="1803" customFormat="false" ht="15" hidden="false" customHeight="false" outlineLevel="0" collapsed="false">
      <c r="A1803" s="37" t="s">
        <v>424</v>
      </c>
      <c r="B1803" s="37" t="s">
        <v>236</v>
      </c>
      <c r="C1803" s="37" t="n">
        <v>365</v>
      </c>
      <c r="D1803" s="38" t="n">
        <v>46325</v>
      </c>
      <c r="E1803" s="37" t="s">
        <v>231</v>
      </c>
      <c r="F1803" s="38"/>
      <c r="G1803" s="37"/>
    </row>
    <row r="1804" customFormat="false" ht="15" hidden="false" customHeight="false" outlineLevel="0" collapsed="false">
      <c r="A1804" s="37" t="s">
        <v>424</v>
      </c>
      <c r="B1804" s="37" t="s">
        <v>237</v>
      </c>
      <c r="C1804" s="37" t="n">
        <v>365</v>
      </c>
      <c r="D1804" s="38" t="n">
        <v>46174</v>
      </c>
      <c r="E1804" s="37" t="s">
        <v>229</v>
      </c>
      <c r="F1804" s="38" t="n">
        <v>46151</v>
      </c>
      <c r="G1804" s="37" t="n">
        <v>60</v>
      </c>
    </row>
    <row r="1805" customFormat="false" ht="15" hidden="false" customHeight="false" outlineLevel="0" collapsed="false">
      <c r="A1805" s="37" t="s">
        <v>424</v>
      </c>
      <c r="B1805" s="37" t="s">
        <v>238</v>
      </c>
      <c r="C1805" s="37" t="n">
        <v>180</v>
      </c>
      <c r="D1805" s="38" t="n">
        <v>46233</v>
      </c>
      <c r="E1805" s="37" t="s">
        <v>232</v>
      </c>
      <c r="F1805" s="38"/>
      <c r="G1805" s="37"/>
    </row>
    <row r="1806" customFormat="false" ht="15" hidden="false" customHeight="false" outlineLevel="0" collapsed="false">
      <c r="A1806" s="37" t="s">
        <v>424</v>
      </c>
      <c r="B1806" s="37" t="s">
        <v>239</v>
      </c>
      <c r="C1806" s="37" t="n">
        <v>730</v>
      </c>
      <c r="D1806" s="38" t="n">
        <v>46280</v>
      </c>
      <c r="E1806" s="37" t="s">
        <v>229</v>
      </c>
      <c r="F1806" s="38" t="n">
        <v>46251</v>
      </c>
      <c r="G1806" s="37" t="n">
        <v>97</v>
      </c>
    </row>
    <row r="1807" customFormat="false" ht="15" hidden="false" customHeight="false" outlineLevel="0" collapsed="false">
      <c r="A1807" s="37" t="s">
        <v>424</v>
      </c>
      <c r="B1807" s="37" t="s">
        <v>240</v>
      </c>
      <c r="C1807" s="37" t="n">
        <v>365</v>
      </c>
      <c r="D1807" s="38" t="n">
        <v>46107</v>
      </c>
      <c r="E1807" s="37" t="s">
        <v>229</v>
      </c>
      <c r="F1807" s="38" t="n">
        <v>46094</v>
      </c>
      <c r="G1807" s="37" t="n">
        <v>68</v>
      </c>
    </row>
    <row r="1808" customFormat="false" ht="15" hidden="false" customHeight="false" outlineLevel="0" collapsed="false">
      <c r="A1808" s="37" t="s">
        <v>988</v>
      </c>
      <c r="B1808" s="37" t="s">
        <v>235</v>
      </c>
      <c r="C1808" s="37" t="n">
        <v>365</v>
      </c>
      <c r="D1808" s="38" t="n">
        <v>46273</v>
      </c>
      <c r="E1808" s="37" t="s">
        <v>229</v>
      </c>
      <c r="F1808" s="38" t="n">
        <v>46254</v>
      </c>
      <c r="G1808" s="37" t="n">
        <v>95</v>
      </c>
    </row>
    <row r="1809" customFormat="false" ht="15" hidden="false" customHeight="false" outlineLevel="0" collapsed="false">
      <c r="A1809" s="37" t="s">
        <v>988</v>
      </c>
      <c r="B1809" s="37" t="s">
        <v>236</v>
      </c>
      <c r="C1809" s="37" t="n">
        <v>365</v>
      </c>
      <c r="D1809" s="38" t="n">
        <v>46175</v>
      </c>
      <c r="E1809" s="37" t="s">
        <v>229</v>
      </c>
      <c r="F1809" s="38" t="n">
        <v>46165</v>
      </c>
      <c r="G1809" s="37" t="n">
        <v>69</v>
      </c>
    </row>
    <row r="1810" customFormat="false" ht="15" hidden="false" customHeight="false" outlineLevel="0" collapsed="false">
      <c r="A1810" s="37" t="s">
        <v>988</v>
      </c>
      <c r="B1810" s="37" t="s">
        <v>237</v>
      </c>
      <c r="C1810" s="37" t="n">
        <v>365</v>
      </c>
      <c r="D1810" s="38" t="n">
        <v>46361</v>
      </c>
      <c r="E1810" s="37" t="s">
        <v>229</v>
      </c>
      <c r="F1810" s="38" t="n">
        <v>46331</v>
      </c>
      <c r="G1810" s="37" t="n">
        <v>97</v>
      </c>
    </row>
    <row r="1811" customFormat="false" ht="15" hidden="false" customHeight="false" outlineLevel="0" collapsed="false">
      <c r="A1811" s="37" t="s">
        <v>988</v>
      </c>
      <c r="B1811" s="37" t="s">
        <v>238</v>
      </c>
      <c r="C1811" s="37" t="n">
        <v>180</v>
      </c>
      <c r="D1811" s="38" t="n">
        <v>46140</v>
      </c>
      <c r="E1811" s="37" t="s">
        <v>231</v>
      </c>
      <c r="F1811" s="38"/>
      <c r="G1811" s="37"/>
    </row>
    <row r="1812" customFormat="false" ht="15" hidden="false" customHeight="false" outlineLevel="0" collapsed="false">
      <c r="A1812" s="37" t="s">
        <v>988</v>
      </c>
      <c r="B1812" s="37" t="s">
        <v>239</v>
      </c>
      <c r="C1812" s="37" t="n">
        <v>730</v>
      </c>
      <c r="D1812" s="38" t="n">
        <v>46360</v>
      </c>
      <c r="E1812" s="37" t="s">
        <v>229</v>
      </c>
      <c r="F1812" s="38" t="n">
        <v>46350</v>
      </c>
      <c r="G1812" s="37" t="n">
        <v>63</v>
      </c>
    </row>
    <row r="1813" customFormat="false" ht="15" hidden="false" customHeight="false" outlineLevel="0" collapsed="false">
      <c r="A1813" s="37" t="s">
        <v>988</v>
      </c>
      <c r="B1813" s="37" t="s">
        <v>240</v>
      </c>
      <c r="C1813" s="37" t="n">
        <v>365</v>
      </c>
      <c r="D1813" s="38" t="n">
        <v>46316</v>
      </c>
      <c r="E1813" s="37" t="s">
        <v>229</v>
      </c>
      <c r="F1813" s="38" t="n">
        <v>46297</v>
      </c>
      <c r="G1813" s="37" t="n">
        <v>96</v>
      </c>
    </row>
    <row r="1814" customFormat="false" ht="15" hidden="false" customHeight="false" outlineLevel="0" collapsed="false">
      <c r="A1814" s="37" t="s">
        <v>989</v>
      </c>
      <c r="B1814" s="37" t="s">
        <v>235</v>
      </c>
      <c r="C1814" s="37" t="n">
        <v>365</v>
      </c>
      <c r="D1814" s="38" t="n">
        <v>46346</v>
      </c>
      <c r="E1814" s="37" t="s">
        <v>229</v>
      </c>
      <c r="F1814" s="38" t="n">
        <v>46323</v>
      </c>
      <c r="G1814" s="37" t="n">
        <v>89</v>
      </c>
    </row>
    <row r="1815" customFormat="false" ht="15" hidden="false" customHeight="false" outlineLevel="0" collapsed="false">
      <c r="A1815" s="37" t="s">
        <v>989</v>
      </c>
      <c r="B1815" s="37" t="s">
        <v>236</v>
      </c>
      <c r="C1815" s="37" t="n">
        <v>365</v>
      </c>
      <c r="D1815" s="38" t="n">
        <v>46250</v>
      </c>
      <c r="E1815" s="37" t="s">
        <v>229</v>
      </c>
      <c r="F1815" s="38" t="n">
        <v>46234</v>
      </c>
      <c r="G1815" s="37" t="n">
        <v>68</v>
      </c>
    </row>
    <row r="1816" customFormat="false" ht="15" hidden="false" customHeight="false" outlineLevel="0" collapsed="false">
      <c r="A1816" s="37" t="s">
        <v>989</v>
      </c>
      <c r="B1816" s="37" t="s">
        <v>237</v>
      </c>
      <c r="C1816" s="37" t="n">
        <v>365</v>
      </c>
      <c r="D1816" s="38" t="n">
        <v>46295</v>
      </c>
      <c r="E1816" s="37" t="s">
        <v>229</v>
      </c>
      <c r="F1816" s="38" t="n">
        <v>46270</v>
      </c>
      <c r="G1816" s="37" t="n">
        <v>96</v>
      </c>
    </row>
    <row r="1817" customFormat="false" ht="15" hidden="false" customHeight="false" outlineLevel="0" collapsed="false">
      <c r="A1817" s="37" t="s">
        <v>989</v>
      </c>
      <c r="B1817" s="37" t="s">
        <v>238</v>
      </c>
      <c r="C1817" s="37" t="n">
        <v>180</v>
      </c>
      <c r="D1817" s="38" t="n">
        <v>46342</v>
      </c>
      <c r="E1817" s="37" t="s">
        <v>229</v>
      </c>
      <c r="F1817" s="38" t="n">
        <v>46330</v>
      </c>
      <c r="G1817" s="37" t="n">
        <v>64</v>
      </c>
    </row>
    <row r="1818" customFormat="false" ht="15" hidden="false" customHeight="false" outlineLevel="0" collapsed="false">
      <c r="A1818" s="37" t="s">
        <v>989</v>
      </c>
      <c r="B1818" s="37" t="s">
        <v>239</v>
      </c>
      <c r="C1818" s="37" t="n">
        <v>730</v>
      </c>
      <c r="D1818" s="38" t="n">
        <v>46270</v>
      </c>
      <c r="E1818" s="37" t="s">
        <v>232</v>
      </c>
      <c r="F1818" s="38"/>
      <c r="G1818" s="37"/>
    </row>
    <row r="1819" customFormat="false" ht="15" hidden="false" customHeight="false" outlineLevel="0" collapsed="false">
      <c r="A1819" s="37" t="s">
        <v>989</v>
      </c>
      <c r="B1819" s="37" t="s">
        <v>240</v>
      </c>
      <c r="C1819" s="37" t="n">
        <v>365</v>
      </c>
      <c r="D1819" s="38" t="n">
        <v>46305</v>
      </c>
      <c r="E1819" s="37" t="s">
        <v>229</v>
      </c>
      <c r="F1819" s="38" t="n">
        <v>46268</v>
      </c>
      <c r="G1819" s="37" t="n">
        <v>85</v>
      </c>
    </row>
    <row r="1820" customFormat="false" ht="15" hidden="false" customHeight="false" outlineLevel="0" collapsed="false">
      <c r="A1820" s="37" t="s">
        <v>990</v>
      </c>
      <c r="B1820" s="37" t="s">
        <v>235</v>
      </c>
      <c r="C1820" s="37" t="n">
        <v>365</v>
      </c>
      <c r="D1820" s="38" t="n">
        <v>46302</v>
      </c>
      <c r="E1820" s="37" t="s">
        <v>229</v>
      </c>
      <c r="F1820" s="38" t="n">
        <v>46263</v>
      </c>
      <c r="G1820" s="37" t="n">
        <v>99</v>
      </c>
    </row>
    <row r="1821" customFormat="false" ht="15" hidden="false" customHeight="false" outlineLevel="0" collapsed="false">
      <c r="A1821" s="37" t="s">
        <v>990</v>
      </c>
      <c r="B1821" s="37" t="s">
        <v>236</v>
      </c>
      <c r="C1821" s="37" t="n">
        <v>365</v>
      </c>
      <c r="D1821" s="38" t="n">
        <v>46192</v>
      </c>
      <c r="E1821" s="37" t="s">
        <v>229</v>
      </c>
      <c r="F1821" s="38" t="n">
        <v>46163</v>
      </c>
      <c r="G1821" s="37" t="n">
        <v>78</v>
      </c>
    </row>
    <row r="1822" customFormat="false" ht="15" hidden="false" customHeight="false" outlineLevel="0" collapsed="false">
      <c r="A1822" s="37" t="s">
        <v>990</v>
      </c>
      <c r="B1822" s="37" t="s">
        <v>237</v>
      </c>
      <c r="C1822" s="37" t="n">
        <v>365</v>
      </c>
      <c r="D1822" s="38" t="n">
        <v>46371</v>
      </c>
      <c r="E1822" s="37" t="s">
        <v>229</v>
      </c>
      <c r="F1822" s="38" t="n">
        <v>46369</v>
      </c>
      <c r="G1822" s="37" t="n">
        <v>64</v>
      </c>
    </row>
    <row r="1823" customFormat="false" ht="15" hidden="false" customHeight="false" outlineLevel="0" collapsed="false">
      <c r="A1823" s="37" t="s">
        <v>990</v>
      </c>
      <c r="B1823" s="37" t="s">
        <v>238</v>
      </c>
      <c r="C1823" s="37" t="n">
        <v>180</v>
      </c>
      <c r="D1823" s="38" t="n">
        <v>46225</v>
      </c>
      <c r="E1823" s="37" t="s">
        <v>229</v>
      </c>
      <c r="F1823" s="38" t="n">
        <v>46186</v>
      </c>
      <c r="G1823" s="37" t="n">
        <v>99</v>
      </c>
    </row>
    <row r="1824" customFormat="false" ht="15" hidden="false" customHeight="false" outlineLevel="0" collapsed="false">
      <c r="A1824" s="37" t="s">
        <v>990</v>
      </c>
      <c r="B1824" s="37" t="s">
        <v>239</v>
      </c>
      <c r="C1824" s="37" t="n">
        <v>730</v>
      </c>
      <c r="D1824" s="38" t="n">
        <v>46150</v>
      </c>
      <c r="E1824" s="37" t="s">
        <v>229</v>
      </c>
      <c r="F1824" s="38" t="n">
        <v>46132</v>
      </c>
      <c r="G1824" s="37" t="n">
        <v>61</v>
      </c>
    </row>
    <row r="1825" customFormat="false" ht="15" hidden="false" customHeight="false" outlineLevel="0" collapsed="false">
      <c r="A1825" s="37" t="s">
        <v>990</v>
      </c>
      <c r="B1825" s="37" t="s">
        <v>240</v>
      </c>
      <c r="C1825" s="37" t="n">
        <v>365</v>
      </c>
      <c r="D1825" s="38" t="n">
        <v>46201</v>
      </c>
      <c r="E1825" s="37" t="s">
        <v>229</v>
      </c>
      <c r="F1825" s="38" t="n">
        <v>46175</v>
      </c>
      <c r="G1825" s="37" t="n">
        <v>70</v>
      </c>
    </row>
    <row r="1826" customFormat="false" ht="15" hidden="false" customHeight="false" outlineLevel="0" collapsed="false">
      <c r="A1826" s="37" t="s">
        <v>991</v>
      </c>
      <c r="B1826" s="37" t="s">
        <v>235</v>
      </c>
      <c r="C1826" s="37" t="n">
        <v>365</v>
      </c>
      <c r="D1826" s="38" t="n">
        <v>46196</v>
      </c>
      <c r="E1826" s="37" t="s">
        <v>229</v>
      </c>
      <c r="F1826" s="38" t="n">
        <v>46184</v>
      </c>
      <c r="G1826" s="37" t="n">
        <v>99</v>
      </c>
    </row>
    <row r="1827" customFormat="false" ht="15" hidden="false" customHeight="false" outlineLevel="0" collapsed="false">
      <c r="A1827" s="37" t="s">
        <v>991</v>
      </c>
      <c r="B1827" s="37" t="s">
        <v>236</v>
      </c>
      <c r="C1827" s="37" t="n">
        <v>365</v>
      </c>
      <c r="D1827" s="38" t="n">
        <v>46318</v>
      </c>
      <c r="E1827" s="37" t="s">
        <v>229</v>
      </c>
      <c r="F1827" s="38" t="n">
        <v>46295</v>
      </c>
      <c r="G1827" s="37" t="n">
        <v>76</v>
      </c>
    </row>
    <row r="1828" customFormat="false" ht="15" hidden="false" customHeight="false" outlineLevel="0" collapsed="false">
      <c r="A1828" s="37" t="s">
        <v>991</v>
      </c>
      <c r="B1828" s="37" t="s">
        <v>237</v>
      </c>
      <c r="C1828" s="37" t="n">
        <v>365</v>
      </c>
      <c r="D1828" s="38" t="n">
        <v>46145</v>
      </c>
      <c r="E1828" s="37" t="s">
        <v>229</v>
      </c>
      <c r="F1828" s="38" t="n">
        <v>46135</v>
      </c>
      <c r="G1828" s="37" t="n">
        <v>80</v>
      </c>
    </row>
    <row r="1829" customFormat="false" ht="15" hidden="false" customHeight="false" outlineLevel="0" collapsed="false">
      <c r="A1829" s="37" t="s">
        <v>991</v>
      </c>
      <c r="B1829" s="37" t="s">
        <v>238</v>
      </c>
      <c r="C1829" s="37" t="n">
        <v>180</v>
      </c>
      <c r="D1829" s="38" t="n">
        <v>46135</v>
      </c>
      <c r="E1829" s="37" t="s">
        <v>229</v>
      </c>
      <c r="F1829" s="38" t="n">
        <v>46130</v>
      </c>
      <c r="G1829" s="37" t="n">
        <v>94</v>
      </c>
    </row>
    <row r="1830" customFormat="false" ht="15" hidden="false" customHeight="false" outlineLevel="0" collapsed="false">
      <c r="A1830" s="37" t="s">
        <v>991</v>
      </c>
      <c r="B1830" s="37" t="s">
        <v>239</v>
      </c>
      <c r="C1830" s="37" t="n">
        <v>730</v>
      </c>
      <c r="D1830" s="38" t="n">
        <v>46136</v>
      </c>
      <c r="E1830" s="37" t="s">
        <v>230</v>
      </c>
      <c r="F1830" s="38"/>
      <c r="G1830" s="37"/>
    </row>
    <row r="1831" customFormat="false" ht="15" hidden="false" customHeight="false" outlineLevel="0" collapsed="false">
      <c r="A1831" s="37" t="s">
        <v>991</v>
      </c>
      <c r="B1831" s="37" t="s">
        <v>240</v>
      </c>
      <c r="C1831" s="37" t="n">
        <v>365</v>
      </c>
      <c r="D1831" s="38" t="n">
        <v>46305</v>
      </c>
      <c r="E1831" s="37" t="s">
        <v>232</v>
      </c>
      <c r="F1831" s="38"/>
      <c r="G1831" s="37"/>
    </row>
    <row r="1832" customFormat="false" ht="15" hidden="false" customHeight="false" outlineLevel="0" collapsed="false">
      <c r="A1832" s="37" t="s">
        <v>993</v>
      </c>
      <c r="B1832" s="37" t="s">
        <v>235</v>
      </c>
      <c r="C1832" s="37" t="n">
        <v>365</v>
      </c>
      <c r="D1832" s="38" t="n">
        <v>46310</v>
      </c>
      <c r="E1832" s="37" t="s">
        <v>229</v>
      </c>
      <c r="F1832" s="38" t="n">
        <v>46305</v>
      </c>
      <c r="G1832" s="37" t="n">
        <v>76</v>
      </c>
    </row>
    <row r="1833" customFormat="false" ht="15" hidden="false" customHeight="false" outlineLevel="0" collapsed="false">
      <c r="A1833" s="37" t="s">
        <v>993</v>
      </c>
      <c r="B1833" s="37" t="s">
        <v>236</v>
      </c>
      <c r="C1833" s="37" t="n">
        <v>365</v>
      </c>
      <c r="D1833" s="38" t="n">
        <v>46122</v>
      </c>
      <c r="E1833" s="37" t="s">
        <v>229</v>
      </c>
      <c r="F1833" s="38" t="n">
        <v>46116</v>
      </c>
      <c r="G1833" s="37" t="n">
        <v>85</v>
      </c>
    </row>
    <row r="1834" customFormat="false" ht="15" hidden="false" customHeight="false" outlineLevel="0" collapsed="false">
      <c r="A1834" s="37" t="s">
        <v>993</v>
      </c>
      <c r="B1834" s="37" t="s">
        <v>237</v>
      </c>
      <c r="C1834" s="37" t="n">
        <v>365</v>
      </c>
      <c r="D1834" s="38" t="n">
        <v>46155</v>
      </c>
      <c r="E1834" s="37" t="s">
        <v>229</v>
      </c>
      <c r="F1834" s="38" t="n">
        <v>46125</v>
      </c>
      <c r="G1834" s="37" t="n">
        <v>98</v>
      </c>
    </row>
    <row r="1835" customFormat="false" ht="15" hidden="false" customHeight="false" outlineLevel="0" collapsed="false">
      <c r="A1835" s="37" t="s">
        <v>993</v>
      </c>
      <c r="B1835" s="37" t="s">
        <v>238</v>
      </c>
      <c r="C1835" s="37" t="n">
        <v>180</v>
      </c>
      <c r="D1835" s="38" t="n">
        <v>46184</v>
      </c>
      <c r="E1835" s="37" t="s">
        <v>229</v>
      </c>
      <c r="F1835" s="38" t="n">
        <v>46159</v>
      </c>
      <c r="G1835" s="37" t="n">
        <v>72</v>
      </c>
    </row>
    <row r="1836" customFormat="false" ht="15" hidden="false" customHeight="false" outlineLevel="0" collapsed="false">
      <c r="A1836" s="37" t="s">
        <v>993</v>
      </c>
      <c r="B1836" s="37" t="s">
        <v>239</v>
      </c>
      <c r="C1836" s="37" t="n">
        <v>730</v>
      </c>
      <c r="D1836" s="38" t="n">
        <v>46357</v>
      </c>
      <c r="E1836" s="37" t="s">
        <v>229</v>
      </c>
      <c r="F1836" s="38" t="n">
        <v>46339</v>
      </c>
      <c r="G1836" s="37" t="n">
        <v>71</v>
      </c>
    </row>
    <row r="1837" customFormat="false" ht="15" hidden="false" customHeight="false" outlineLevel="0" collapsed="false">
      <c r="A1837" s="37" t="s">
        <v>993</v>
      </c>
      <c r="B1837" s="37" t="s">
        <v>240</v>
      </c>
      <c r="C1837" s="37" t="n">
        <v>365</v>
      </c>
      <c r="D1837" s="38" t="n">
        <v>46372</v>
      </c>
      <c r="E1837" s="37" t="s">
        <v>229</v>
      </c>
      <c r="F1837" s="38" t="n">
        <v>46338</v>
      </c>
      <c r="G1837" s="37" t="n">
        <v>63</v>
      </c>
    </row>
    <row r="1838" customFormat="false" ht="15" hidden="false" customHeight="false" outlineLevel="0" collapsed="false">
      <c r="A1838" s="37" t="s">
        <v>994</v>
      </c>
      <c r="B1838" s="37" t="s">
        <v>235</v>
      </c>
      <c r="C1838" s="37" t="n">
        <v>365</v>
      </c>
      <c r="D1838" s="38" t="n">
        <v>46124</v>
      </c>
      <c r="E1838" s="37" t="s">
        <v>229</v>
      </c>
      <c r="F1838" s="38" t="n">
        <v>46106</v>
      </c>
      <c r="G1838" s="37" t="n">
        <v>95</v>
      </c>
    </row>
    <row r="1839" customFormat="false" ht="15" hidden="false" customHeight="false" outlineLevel="0" collapsed="false">
      <c r="A1839" s="37" t="s">
        <v>994</v>
      </c>
      <c r="B1839" s="37" t="s">
        <v>236</v>
      </c>
      <c r="C1839" s="37" t="n">
        <v>365</v>
      </c>
      <c r="D1839" s="38" t="n">
        <v>46362</v>
      </c>
      <c r="E1839" s="37" t="s">
        <v>229</v>
      </c>
      <c r="F1839" s="38" t="n">
        <v>46332</v>
      </c>
      <c r="G1839" s="37" t="n">
        <v>83</v>
      </c>
    </row>
    <row r="1840" customFormat="false" ht="15" hidden="false" customHeight="false" outlineLevel="0" collapsed="false">
      <c r="A1840" s="37" t="s">
        <v>994</v>
      </c>
      <c r="B1840" s="37" t="s">
        <v>237</v>
      </c>
      <c r="C1840" s="37" t="n">
        <v>365</v>
      </c>
      <c r="D1840" s="38" t="n">
        <v>46373</v>
      </c>
      <c r="E1840" s="37" t="s">
        <v>229</v>
      </c>
      <c r="F1840" s="38" t="n">
        <v>46367</v>
      </c>
      <c r="G1840" s="37" t="n">
        <v>76</v>
      </c>
    </row>
    <row r="1841" customFormat="false" ht="15" hidden="false" customHeight="false" outlineLevel="0" collapsed="false">
      <c r="A1841" s="37" t="s">
        <v>994</v>
      </c>
      <c r="B1841" s="37" t="s">
        <v>238</v>
      </c>
      <c r="C1841" s="37" t="n">
        <v>180</v>
      </c>
      <c r="D1841" s="38" t="n">
        <v>46319</v>
      </c>
      <c r="E1841" s="37" t="s">
        <v>232</v>
      </c>
      <c r="F1841" s="38"/>
      <c r="G1841" s="37"/>
    </row>
    <row r="1842" customFormat="false" ht="15" hidden="false" customHeight="false" outlineLevel="0" collapsed="false">
      <c r="A1842" s="37" t="s">
        <v>994</v>
      </c>
      <c r="B1842" s="37" t="s">
        <v>239</v>
      </c>
      <c r="C1842" s="37" t="n">
        <v>730</v>
      </c>
      <c r="D1842" s="38" t="n">
        <v>46151</v>
      </c>
      <c r="E1842" s="37" t="s">
        <v>229</v>
      </c>
      <c r="F1842" s="38" t="n">
        <v>46125</v>
      </c>
      <c r="G1842" s="37" t="n">
        <v>92</v>
      </c>
    </row>
    <row r="1843" customFormat="false" ht="15" hidden="false" customHeight="false" outlineLevel="0" collapsed="false">
      <c r="A1843" s="37" t="s">
        <v>994</v>
      </c>
      <c r="B1843" s="37" t="s">
        <v>240</v>
      </c>
      <c r="C1843" s="37" t="n">
        <v>365</v>
      </c>
      <c r="D1843" s="38" t="n">
        <v>46259</v>
      </c>
      <c r="E1843" s="37" t="s">
        <v>230</v>
      </c>
      <c r="F1843" s="38"/>
      <c r="G1843" s="37"/>
    </row>
    <row r="1844" customFormat="false" ht="15" hidden="false" customHeight="false" outlineLevel="0" collapsed="false">
      <c r="A1844" s="37" t="s">
        <v>995</v>
      </c>
      <c r="B1844" s="37" t="s">
        <v>235</v>
      </c>
      <c r="C1844" s="37" t="n">
        <v>365</v>
      </c>
      <c r="D1844" s="38" t="n">
        <v>46321</v>
      </c>
      <c r="E1844" s="37" t="s">
        <v>229</v>
      </c>
      <c r="F1844" s="38" t="n">
        <v>46315</v>
      </c>
      <c r="G1844" s="37" t="n">
        <v>96</v>
      </c>
    </row>
    <row r="1845" customFormat="false" ht="15" hidden="false" customHeight="false" outlineLevel="0" collapsed="false">
      <c r="A1845" s="37" t="s">
        <v>995</v>
      </c>
      <c r="B1845" s="37" t="s">
        <v>236</v>
      </c>
      <c r="C1845" s="37" t="n">
        <v>365</v>
      </c>
      <c r="D1845" s="38" t="n">
        <v>46206</v>
      </c>
      <c r="E1845" s="37" t="s">
        <v>229</v>
      </c>
      <c r="F1845" s="38" t="n">
        <v>46190</v>
      </c>
      <c r="G1845" s="37" t="n">
        <v>72</v>
      </c>
    </row>
    <row r="1846" customFormat="false" ht="15" hidden="false" customHeight="false" outlineLevel="0" collapsed="false">
      <c r="A1846" s="37" t="s">
        <v>995</v>
      </c>
      <c r="B1846" s="37" t="s">
        <v>237</v>
      </c>
      <c r="C1846" s="37" t="n">
        <v>365</v>
      </c>
      <c r="D1846" s="38" t="n">
        <v>46131</v>
      </c>
      <c r="E1846" s="37" t="s">
        <v>229</v>
      </c>
      <c r="F1846" s="38" t="n">
        <v>46127</v>
      </c>
      <c r="G1846" s="37" t="n">
        <v>60</v>
      </c>
    </row>
    <row r="1847" customFormat="false" ht="15" hidden="false" customHeight="false" outlineLevel="0" collapsed="false">
      <c r="A1847" s="37" t="s">
        <v>995</v>
      </c>
      <c r="B1847" s="37" t="s">
        <v>238</v>
      </c>
      <c r="C1847" s="37" t="n">
        <v>180</v>
      </c>
      <c r="D1847" s="38" t="n">
        <v>46220</v>
      </c>
      <c r="E1847" s="37" t="s">
        <v>229</v>
      </c>
      <c r="F1847" s="38" t="n">
        <v>46181</v>
      </c>
      <c r="G1847" s="37" t="n">
        <v>96</v>
      </c>
    </row>
    <row r="1848" customFormat="false" ht="15" hidden="false" customHeight="false" outlineLevel="0" collapsed="false">
      <c r="A1848" s="37" t="s">
        <v>995</v>
      </c>
      <c r="B1848" s="37" t="s">
        <v>239</v>
      </c>
      <c r="C1848" s="37" t="n">
        <v>730</v>
      </c>
      <c r="D1848" s="38" t="n">
        <v>46235</v>
      </c>
      <c r="E1848" s="37" t="s">
        <v>229</v>
      </c>
      <c r="F1848" s="38" t="n">
        <v>46227</v>
      </c>
      <c r="G1848" s="37" t="n">
        <v>60</v>
      </c>
    </row>
    <row r="1849" customFormat="false" ht="15" hidden="false" customHeight="false" outlineLevel="0" collapsed="false">
      <c r="A1849" s="37" t="s">
        <v>995</v>
      </c>
      <c r="B1849" s="37" t="s">
        <v>240</v>
      </c>
      <c r="C1849" s="37" t="n">
        <v>365</v>
      </c>
      <c r="D1849" s="38" t="n">
        <v>46377</v>
      </c>
      <c r="E1849" s="37" t="s">
        <v>229</v>
      </c>
      <c r="F1849" s="38" t="n">
        <v>46370</v>
      </c>
      <c r="G1849" s="37" t="n">
        <v>88</v>
      </c>
    </row>
    <row r="1850" customFormat="false" ht="15" hidden="false" customHeight="false" outlineLevel="0" collapsed="false">
      <c r="A1850" s="37" t="s">
        <v>996</v>
      </c>
      <c r="B1850" s="37" t="s">
        <v>235</v>
      </c>
      <c r="C1850" s="37" t="n">
        <v>365</v>
      </c>
      <c r="D1850" s="38" t="n">
        <v>46182</v>
      </c>
      <c r="E1850" s="37" t="s">
        <v>231</v>
      </c>
      <c r="F1850" s="38"/>
      <c r="G1850" s="37"/>
    </row>
    <row r="1851" customFormat="false" ht="15" hidden="false" customHeight="false" outlineLevel="0" collapsed="false">
      <c r="A1851" s="37" t="s">
        <v>996</v>
      </c>
      <c r="B1851" s="37" t="s">
        <v>236</v>
      </c>
      <c r="C1851" s="37" t="n">
        <v>365</v>
      </c>
      <c r="D1851" s="38" t="n">
        <v>46162</v>
      </c>
      <c r="E1851" s="37" t="s">
        <v>229</v>
      </c>
      <c r="F1851" s="38" t="n">
        <v>46148</v>
      </c>
      <c r="G1851" s="37" t="n">
        <v>98</v>
      </c>
    </row>
    <row r="1852" customFormat="false" ht="15" hidden="false" customHeight="false" outlineLevel="0" collapsed="false">
      <c r="A1852" s="37" t="s">
        <v>996</v>
      </c>
      <c r="B1852" s="37" t="s">
        <v>237</v>
      </c>
      <c r="C1852" s="37" t="n">
        <v>365</v>
      </c>
      <c r="D1852" s="38" t="n">
        <v>46330</v>
      </c>
      <c r="E1852" s="37" t="s">
        <v>229</v>
      </c>
      <c r="F1852" s="38" t="n">
        <v>46305</v>
      </c>
      <c r="G1852" s="37" t="n">
        <v>99</v>
      </c>
    </row>
    <row r="1853" customFormat="false" ht="15" hidden="false" customHeight="false" outlineLevel="0" collapsed="false">
      <c r="A1853" s="37" t="s">
        <v>996</v>
      </c>
      <c r="B1853" s="37" t="s">
        <v>238</v>
      </c>
      <c r="C1853" s="37" t="n">
        <v>180</v>
      </c>
      <c r="D1853" s="38" t="n">
        <v>46360</v>
      </c>
      <c r="E1853" s="37" t="s">
        <v>231</v>
      </c>
      <c r="F1853" s="38"/>
      <c r="G1853" s="37"/>
    </row>
    <row r="1854" customFormat="false" ht="15" hidden="false" customHeight="false" outlineLevel="0" collapsed="false">
      <c r="A1854" s="37" t="s">
        <v>996</v>
      </c>
      <c r="B1854" s="37" t="s">
        <v>239</v>
      </c>
      <c r="C1854" s="37" t="n">
        <v>730</v>
      </c>
      <c r="D1854" s="38" t="n">
        <v>46272</v>
      </c>
      <c r="E1854" s="37" t="s">
        <v>229</v>
      </c>
      <c r="F1854" s="38" t="n">
        <v>46245</v>
      </c>
      <c r="G1854" s="37" t="n">
        <v>82</v>
      </c>
    </row>
    <row r="1855" customFormat="false" ht="15" hidden="false" customHeight="false" outlineLevel="0" collapsed="false">
      <c r="A1855" s="37" t="s">
        <v>996</v>
      </c>
      <c r="B1855" s="37" t="s">
        <v>240</v>
      </c>
      <c r="C1855" s="37" t="n">
        <v>365</v>
      </c>
      <c r="D1855" s="38" t="n">
        <v>46119</v>
      </c>
      <c r="E1855" s="37" t="s">
        <v>229</v>
      </c>
      <c r="F1855" s="38" t="n">
        <v>46090</v>
      </c>
      <c r="G1855" s="37" t="n">
        <v>81</v>
      </c>
    </row>
    <row r="1856" customFormat="false" ht="15" hidden="false" customHeight="false" outlineLevel="0" collapsed="false">
      <c r="A1856" s="37" t="s">
        <v>997</v>
      </c>
      <c r="B1856" s="37" t="s">
        <v>235</v>
      </c>
      <c r="C1856" s="37" t="n">
        <v>365</v>
      </c>
      <c r="D1856" s="38" t="n">
        <v>46163</v>
      </c>
      <c r="E1856" s="37" t="s">
        <v>230</v>
      </c>
      <c r="F1856" s="38"/>
      <c r="G1856" s="37"/>
    </row>
    <row r="1857" customFormat="false" ht="15" hidden="false" customHeight="false" outlineLevel="0" collapsed="false">
      <c r="A1857" s="37" t="s">
        <v>997</v>
      </c>
      <c r="B1857" s="37" t="s">
        <v>236</v>
      </c>
      <c r="C1857" s="37" t="n">
        <v>365</v>
      </c>
      <c r="D1857" s="38" t="n">
        <v>46272</v>
      </c>
      <c r="E1857" s="37" t="s">
        <v>229</v>
      </c>
      <c r="F1857" s="38" t="n">
        <v>46241</v>
      </c>
      <c r="G1857" s="37" t="n">
        <v>65</v>
      </c>
    </row>
    <row r="1858" customFormat="false" ht="15" hidden="false" customHeight="false" outlineLevel="0" collapsed="false">
      <c r="A1858" s="37" t="s">
        <v>997</v>
      </c>
      <c r="B1858" s="37" t="s">
        <v>237</v>
      </c>
      <c r="C1858" s="37" t="n">
        <v>365</v>
      </c>
      <c r="D1858" s="38" t="n">
        <v>46303</v>
      </c>
      <c r="E1858" s="37" t="s">
        <v>229</v>
      </c>
      <c r="F1858" s="38" t="n">
        <v>46295</v>
      </c>
      <c r="G1858" s="37" t="n">
        <v>94</v>
      </c>
    </row>
    <row r="1859" customFormat="false" ht="15" hidden="false" customHeight="false" outlineLevel="0" collapsed="false">
      <c r="A1859" s="37" t="s">
        <v>997</v>
      </c>
      <c r="B1859" s="37" t="s">
        <v>238</v>
      </c>
      <c r="C1859" s="37" t="n">
        <v>180</v>
      </c>
      <c r="D1859" s="38" t="n">
        <v>46303</v>
      </c>
      <c r="E1859" s="37" t="s">
        <v>229</v>
      </c>
      <c r="F1859" s="38" t="n">
        <v>46274</v>
      </c>
      <c r="G1859" s="37" t="n">
        <v>64</v>
      </c>
    </row>
    <row r="1860" customFormat="false" ht="15" hidden="false" customHeight="false" outlineLevel="0" collapsed="false">
      <c r="A1860" s="37" t="s">
        <v>997</v>
      </c>
      <c r="B1860" s="37" t="s">
        <v>239</v>
      </c>
      <c r="C1860" s="37" t="n">
        <v>730</v>
      </c>
      <c r="D1860" s="38" t="n">
        <v>46194</v>
      </c>
      <c r="E1860" s="37" t="s">
        <v>229</v>
      </c>
      <c r="F1860" s="38" t="n">
        <v>46167</v>
      </c>
      <c r="G1860" s="37" t="n">
        <v>75</v>
      </c>
    </row>
    <row r="1861" customFormat="false" ht="15" hidden="false" customHeight="false" outlineLevel="0" collapsed="false">
      <c r="A1861" s="37" t="s">
        <v>997</v>
      </c>
      <c r="B1861" s="37" t="s">
        <v>240</v>
      </c>
      <c r="C1861" s="37" t="n">
        <v>365</v>
      </c>
      <c r="D1861" s="38" t="n">
        <v>46164</v>
      </c>
      <c r="E1861" s="37" t="s">
        <v>229</v>
      </c>
      <c r="F1861" s="38" t="n">
        <v>46128</v>
      </c>
      <c r="G1861" s="37" t="n">
        <v>73</v>
      </c>
    </row>
    <row r="1862" customFormat="false" ht="15" hidden="false" customHeight="false" outlineLevel="0" collapsed="false">
      <c r="A1862" s="37" t="s">
        <v>999</v>
      </c>
      <c r="B1862" s="37" t="s">
        <v>235</v>
      </c>
      <c r="C1862" s="37" t="n">
        <v>365</v>
      </c>
      <c r="D1862" s="38" t="n">
        <v>46273</v>
      </c>
      <c r="E1862" s="37" t="s">
        <v>229</v>
      </c>
      <c r="F1862" s="38" t="n">
        <v>46267</v>
      </c>
      <c r="G1862" s="37" t="n">
        <v>62</v>
      </c>
    </row>
    <row r="1863" customFormat="false" ht="15" hidden="false" customHeight="false" outlineLevel="0" collapsed="false">
      <c r="A1863" s="37" t="s">
        <v>999</v>
      </c>
      <c r="B1863" s="37" t="s">
        <v>236</v>
      </c>
      <c r="C1863" s="37" t="n">
        <v>365</v>
      </c>
      <c r="D1863" s="38" t="n">
        <v>46353</v>
      </c>
      <c r="E1863" s="37" t="s">
        <v>229</v>
      </c>
      <c r="F1863" s="38" t="n">
        <v>46324</v>
      </c>
      <c r="G1863" s="37" t="n">
        <v>64</v>
      </c>
    </row>
    <row r="1864" customFormat="false" ht="15" hidden="false" customHeight="false" outlineLevel="0" collapsed="false">
      <c r="A1864" s="37" t="s">
        <v>999</v>
      </c>
      <c r="B1864" s="37" t="s">
        <v>237</v>
      </c>
      <c r="C1864" s="37" t="n">
        <v>365</v>
      </c>
      <c r="D1864" s="38" t="n">
        <v>46347</v>
      </c>
      <c r="E1864" s="37" t="s">
        <v>229</v>
      </c>
      <c r="F1864" s="38" t="n">
        <v>46327</v>
      </c>
      <c r="G1864" s="37" t="n">
        <v>68</v>
      </c>
    </row>
    <row r="1865" customFormat="false" ht="15" hidden="false" customHeight="false" outlineLevel="0" collapsed="false">
      <c r="A1865" s="37" t="s">
        <v>999</v>
      </c>
      <c r="B1865" s="37" t="s">
        <v>238</v>
      </c>
      <c r="C1865" s="37" t="n">
        <v>180</v>
      </c>
      <c r="D1865" s="38" t="n">
        <v>46342</v>
      </c>
      <c r="E1865" s="37" t="s">
        <v>229</v>
      </c>
      <c r="F1865" s="38" t="n">
        <v>46318</v>
      </c>
      <c r="G1865" s="37" t="n">
        <v>67</v>
      </c>
    </row>
    <row r="1866" customFormat="false" ht="15" hidden="false" customHeight="false" outlineLevel="0" collapsed="false">
      <c r="A1866" s="37" t="s">
        <v>999</v>
      </c>
      <c r="B1866" s="37" t="s">
        <v>239</v>
      </c>
      <c r="C1866" s="37" t="n">
        <v>730</v>
      </c>
      <c r="D1866" s="38" t="n">
        <v>46160</v>
      </c>
      <c r="E1866" s="37" t="s">
        <v>229</v>
      </c>
      <c r="F1866" s="38" t="n">
        <v>46130</v>
      </c>
      <c r="G1866" s="37" t="n">
        <v>73</v>
      </c>
    </row>
    <row r="1867" customFormat="false" ht="15" hidden="false" customHeight="false" outlineLevel="0" collapsed="false">
      <c r="A1867" s="37" t="s">
        <v>999</v>
      </c>
      <c r="B1867" s="37" t="s">
        <v>240</v>
      </c>
      <c r="C1867" s="37" t="n">
        <v>365</v>
      </c>
      <c r="D1867" s="38" t="n">
        <v>46272</v>
      </c>
      <c r="E1867" s="37" t="s">
        <v>231</v>
      </c>
      <c r="F1867" s="38"/>
      <c r="G1867" s="37"/>
    </row>
    <row r="1868" customFormat="false" ht="15" hidden="false" customHeight="false" outlineLevel="0" collapsed="false">
      <c r="A1868" s="37" t="s">
        <v>1001</v>
      </c>
      <c r="B1868" s="37" t="s">
        <v>235</v>
      </c>
      <c r="C1868" s="37" t="n">
        <v>365</v>
      </c>
      <c r="D1868" s="38" t="n">
        <v>46210</v>
      </c>
      <c r="E1868" s="37" t="s">
        <v>229</v>
      </c>
      <c r="F1868" s="38" t="n">
        <v>46182</v>
      </c>
      <c r="G1868" s="37" t="n">
        <v>89</v>
      </c>
    </row>
    <row r="1869" customFormat="false" ht="15" hidden="false" customHeight="false" outlineLevel="0" collapsed="false">
      <c r="A1869" s="37" t="s">
        <v>1001</v>
      </c>
      <c r="B1869" s="37" t="s">
        <v>236</v>
      </c>
      <c r="C1869" s="37" t="n">
        <v>365</v>
      </c>
      <c r="D1869" s="38" t="n">
        <v>46106</v>
      </c>
      <c r="E1869" s="37" t="s">
        <v>229</v>
      </c>
      <c r="F1869" s="38" t="n">
        <v>46083</v>
      </c>
      <c r="G1869" s="37" t="n">
        <v>72</v>
      </c>
    </row>
    <row r="1870" customFormat="false" ht="15" hidden="false" customHeight="false" outlineLevel="0" collapsed="false">
      <c r="A1870" s="37" t="s">
        <v>1001</v>
      </c>
      <c r="B1870" s="37" t="s">
        <v>237</v>
      </c>
      <c r="C1870" s="37" t="n">
        <v>365</v>
      </c>
      <c r="D1870" s="38" t="n">
        <v>46224</v>
      </c>
      <c r="E1870" s="37" t="s">
        <v>229</v>
      </c>
      <c r="F1870" s="38" t="n">
        <v>46191</v>
      </c>
      <c r="G1870" s="37" t="n">
        <v>87</v>
      </c>
    </row>
    <row r="1871" customFormat="false" ht="15" hidden="false" customHeight="false" outlineLevel="0" collapsed="false">
      <c r="A1871" s="37" t="s">
        <v>1001</v>
      </c>
      <c r="B1871" s="37" t="s">
        <v>238</v>
      </c>
      <c r="C1871" s="37" t="n">
        <v>180</v>
      </c>
      <c r="D1871" s="38" t="n">
        <v>46188</v>
      </c>
      <c r="E1871" s="37" t="s">
        <v>229</v>
      </c>
      <c r="F1871" s="38" t="n">
        <v>46179</v>
      </c>
      <c r="G1871" s="37" t="n">
        <v>61</v>
      </c>
    </row>
    <row r="1872" customFormat="false" ht="15" hidden="false" customHeight="false" outlineLevel="0" collapsed="false">
      <c r="A1872" s="37" t="s">
        <v>1001</v>
      </c>
      <c r="B1872" s="37" t="s">
        <v>239</v>
      </c>
      <c r="C1872" s="37" t="n">
        <v>730</v>
      </c>
      <c r="D1872" s="38" t="n">
        <v>46232</v>
      </c>
      <c r="E1872" s="37" t="s">
        <v>229</v>
      </c>
      <c r="F1872" s="38" t="n">
        <v>46198</v>
      </c>
      <c r="G1872" s="37" t="n">
        <v>87</v>
      </c>
    </row>
    <row r="1873" customFormat="false" ht="15" hidden="false" customHeight="false" outlineLevel="0" collapsed="false">
      <c r="A1873" s="37" t="s">
        <v>1001</v>
      </c>
      <c r="B1873" s="37" t="s">
        <v>240</v>
      </c>
      <c r="C1873" s="37" t="n">
        <v>365</v>
      </c>
      <c r="D1873" s="38" t="n">
        <v>46290</v>
      </c>
      <c r="E1873" s="37" t="s">
        <v>229</v>
      </c>
      <c r="F1873" s="38" t="n">
        <v>46269</v>
      </c>
      <c r="G1873" s="37" t="n">
        <v>88</v>
      </c>
    </row>
    <row r="1874" customFormat="false" ht="15" hidden="false" customHeight="false" outlineLevel="0" collapsed="false">
      <c r="A1874" s="37" t="s">
        <v>1002</v>
      </c>
      <c r="B1874" s="37" t="s">
        <v>235</v>
      </c>
      <c r="C1874" s="37" t="n">
        <v>365</v>
      </c>
      <c r="D1874" s="38" t="n">
        <v>46167</v>
      </c>
      <c r="E1874" s="37" t="s">
        <v>229</v>
      </c>
      <c r="F1874" s="38" t="n">
        <v>46133</v>
      </c>
      <c r="G1874" s="37" t="n">
        <v>72</v>
      </c>
    </row>
    <row r="1875" customFormat="false" ht="15" hidden="false" customHeight="false" outlineLevel="0" collapsed="false">
      <c r="A1875" s="37" t="s">
        <v>1002</v>
      </c>
      <c r="B1875" s="37" t="s">
        <v>236</v>
      </c>
      <c r="C1875" s="37" t="n">
        <v>365</v>
      </c>
      <c r="D1875" s="38" t="n">
        <v>46148</v>
      </c>
      <c r="E1875" s="37" t="s">
        <v>229</v>
      </c>
      <c r="F1875" s="38" t="n">
        <v>46115</v>
      </c>
      <c r="G1875" s="37" t="n">
        <v>72</v>
      </c>
    </row>
    <row r="1876" customFormat="false" ht="15" hidden="false" customHeight="false" outlineLevel="0" collapsed="false">
      <c r="A1876" s="37" t="s">
        <v>1002</v>
      </c>
      <c r="B1876" s="37" t="s">
        <v>237</v>
      </c>
      <c r="C1876" s="37" t="n">
        <v>365</v>
      </c>
      <c r="D1876" s="38" t="n">
        <v>46184</v>
      </c>
      <c r="E1876" s="37" t="s">
        <v>229</v>
      </c>
      <c r="F1876" s="38" t="n">
        <v>46169</v>
      </c>
      <c r="G1876" s="37" t="n">
        <v>69</v>
      </c>
    </row>
    <row r="1877" customFormat="false" ht="15" hidden="false" customHeight="false" outlineLevel="0" collapsed="false">
      <c r="A1877" s="37" t="s">
        <v>1002</v>
      </c>
      <c r="B1877" s="37" t="s">
        <v>238</v>
      </c>
      <c r="C1877" s="37" t="n">
        <v>180</v>
      </c>
      <c r="D1877" s="38" t="n">
        <v>46167</v>
      </c>
      <c r="E1877" s="37" t="s">
        <v>229</v>
      </c>
      <c r="F1877" s="38" t="n">
        <v>46154</v>
      </c>
      <c r="G1877" s="37" t="n">
        <v>85</v>
      </c>
    </row>
    <row r="1878" customFormat="false" ht="15" hidden="false" customHeight="false" outlineLevel="0" collapsed="false">
      <c r="A1878" s="37" t="s">
        <v>1002</v>
      </c>
      <c r="B1878" s="37" t="s">
        <v>239</v>
      </c>
      <c r="C1878" s="37" t="n">
        <v>730</v>
      </c>
      <c r="D1878" s="38" t="n">
        <v>46185</v>
      </c>
      <c r="E1878" s="37" t="s">
        <v>229</v>
      </c>
      <c r="F1878" s="38" t="n">
        <v>46165</v>
      </c>
      <c r="G1878" s="37" t="n">
        <v>92</v>
      </c>
    </row>
    <row r="1879" customFormat="false" ht="15" hidden="false" customHeight="false" outlineLevel="0" collapsed="false">
      <c r="A1879" s="37" t="s">
        <v>1002</v>
      </c>
      <c r="B1879" s="37" t="s">
        <v>240</v>
      </c>
      <c r="C1879" s="37" t="n">
        <v>365</v>
      </c>
      <c r="D1879" s="38" t="n">
        <v>46269</v>
      </c>
      <c r="E1879" s="37" t="s">
        <v>229</v>
      </c>
      <c r="F1879" s="38" t="n">
        <v>46244</v>
      </c>
      <c r="G1879" s="37" t="n">
        <v>67</v>
      </c>
    </row>
    <row r="1880" customFormat="false" ht="15" hidden="false" customHeight="false" outlineLevel="0" collapsed="false">
      <c r="A1880" s="37" t="s">
        <v>1003</v>
      </c>
      <c r="B1880" s="37" t="s">
        <v>235</v>
      </c>
      <c r="C1880" s="37" t="n">
        <v>365</v>
      </c>
      <c r="D1880" s="38" t="n">
        <v>46117</v>
      </c>
      <c r="E1880" s="37" t="s">
        <v>229</v>
      </c>
      <c r="F1880" s="38" t="n">
        <v>46089</v>
      </c>
      <c r="G1880" s="37" t="n">
        <v>87</v>
      </c>
    </row>
    <row r="1881" customFormat="false" ht="15" hidden="false" customHeight="false" outlineLevel="0" collapsed="false">
      <c r="A1881" s="37" t="s">
        <v>1003</v>
      </c>
      <c r="B1881" s="37" t="s">
        <v>236</v>
      </c>
      <c r="C1881" s="37" t="n">
        <v>365</v>
      </c>
      <c r="D1881" s="38" t="n">
        <v>46179</v>
      </c>
      <c r="E1881" s="37" t="s">
        <v>232</v>
      </c>
      <c r="F1881" s="38"/>
      <c r="G1881" s="37"/>
    </row>
    <row r="1882" customFormat="false" ht="15" hidden="false" customHeight="false" outlineLevel="0" collapsed="false">
      <c r="A1882" s="37" t="s">
        <v>1003</v>
      </c>
      <c r="B1882" s="37" t="s">
        <v>237</v>
      </c>
      <c r="C1882" s="37" t="n">
        <v>365</v>
      </c>
      <c r="D1882" s="38" t="n">
        <v>46234</v>
      </c>
      <c r="E1882" s="37" t="s">
        <v>230</v>
      </c>
      <c r="F1882" s="38"/>
      <c r="G1882" s="37"/>
    </row>
    <row r="1883" customFormat="false" ht="15" hidden="false" customHeight="false" outlineLevel="0" collapsed="false">
      <c r="A1883" s="37" t="s">
        <v>1003</v>
      </c>
      <c r="B1883" s="37" t="s">
        <v>238</v>
      </c>
      <c r="C1883" s="37" t="n">
        <v>180</v>
      </c>
      <c r="D1883" s="38" t="n">
        <v>46208</v>
      </c>
      <c r="E1883" s="37" t="s">
        <v>231</v>
      </c>
      <c r="F1883" s="38"/>
      <c r="G1883" s="37"/>
    </row>
    <row r="1884" customFormat="false" ht="15" hidden="false" customHeight="false" outlineLevel="0" collapsed="false">
      <c r="A1884" s="37" t="s">
        <v>1003</v>
      </c>
      <c r="B1884" s="37" t="s">
        <v>239</v>
      </c>
      <c r="C1884" s="37" t="n">
        <v>730</v>
      </c>
      <c r="D1884" s="38" t="n">
        <v>46358</v>
      </c>
      <c r="E1884" s="37" t="s">
        <v>232</v>
      </c>
      <c r="F1884" s="38"/>
      <c r="G1884" s="37"/>
    </row>
    <row r="1885" customFormat="false" ht="15" hidden="false" customHeight="false" outlineLevel="0" collapsed="false">
      <c r="A1885" s="37" t="s">
        <v>1003</v>
      </c>
      <c r="B1885" s="37" t="s">
        <v>240</v>
      </c>
      <c r="C1885" s="37" t="n">
        <v>365</v>
      </c>
      <c r="D1885" s="38" t="n">
        <v>46203</v>
      </c>
      <c r="E1885" s="37" t="s">
        <v>230</v>
      </c>
      <c r="F1885" s="38"/>
      <c r="G1885" s="37"/>
    </row>
    <row r="1886" customFormat="false" ht="15" hidden="false" customHeight="false" outlineLevel="0" collapsed="false">
      <c r="A1886" s="37" t="s">
        <v>1004</v>
      </c>
      <c r="B1886" s="37" t="s">
        <v>235</v>
      </c>
      <c r="C1886" s="37" t="n">
        <v>365</v>
      </c>
      <c r="D1886" s="38" t="n">
        <v>46284</v>
      </c>
      <c r="E1886" s="37" t="s">
        <v>229</v>
      </c>
      <c r="F1886" s="38" t="n">
        <v>46263</v>
      </c>
      <c r="G1886" s="37" t="n">
        <v>90</v>
      </c>
    </row>
    <row r="1887" customFormat="false" ht="15" hidden="false" customHeight="false" outlineLevel="0" collapsed="false">
      <c r="A1887" s="37" t="s">
        <v>1004</v>
      </c>
      <c r="B1887" s="37" t="s">
        <v>236</v>
      </c>
      <c r="C1887" s="37" t="n">
        <v>365</v>
      </c>
      <c r="D1887" s="38" t="n">
        <v>46195</v>
      </c>
      <c r="E1887" s="37" t="s">
        <v>230</v>
      </c>
      <c r="F1887" s="38"/>
      <c r="G1887" s="37"/>
    </row>
    <row r="1888" customFormat="false" ht="15" hidden="false" customHeight="false" outlineLevel="0" collapsed="false">
      <c r="A1888" s="37" t="s">
        <v>1004</v>
      </c>
      <c r="B1888" s="37" t="s">
        <v>237</v>
      </c>
      <c r="C1888" s="37" t="n">
        <v>365</v>
      </c>
      <c r="D1888" s="38" t="n">
        <v>46261</v>
      </c>
      <c r="E1888" s="37" t="s">
        <v>229</v>
      </c>
      <c r="F1888" s="38" t="n">
        <v>46227</v>
      </c>
      <c r="G1888" s="37" t="n">
        <v>82</v>
      </c>
    </row>
    <row r="1889" customFormat="false" ht="15" hidden="false" customHeight="false" outlineLevel="0" collapsed="false">
      <c r="A1889" s="37" t="s">
        <v>1004</v>
      </c>
      <c r="B1889" s="37" t="s">
        <v>238</v>
      </c>
      <c r="C1889" s="37" t="n">
        <v>180</v>
      </c>
      <c r="D1889" s="38" t="n">
        <v>46262</v>
      </c>
      <c r="E1889" s="37" t="s">
        <v>229</v>
      </c>
      <c r="F1889" s="38" t="n">
        <v>46231</v>
      </c>
      <c r="G1889" s="37" t="n">
        <v>97</v>
      </c>
    </row>
    <row r="1890" customFormat="false" ht="15" hidden="false" customHeight="false" outlineLevel="0" collapsed="false">
      <c r="A1890" s="37" t="s">
        <v>1004</v>
      </c>
      <c r="B1890" s="37" t="s">
        <v>239</v>
      </c>
      <c r="C1890" s="37" t="n">
        <v>730</v>
      </c>
      <c r="D1890" s="38" t="n">
        <v>46325</v>
      </c>
      <c r="E1890" s="37" t="s">
        <v>229</v>
      </c>
      <c r="F1890" s="38" t="n">
        <v>46317</v>
      </c>
      <c r="G1890" s="37" t="n">
        <v>67</v>
      </c>
    </row>
    <row r="1891" customFormat="false" ht="15" hidden="false" customHeight="false" outlineLevel="0" collapsed="false">
      <c r="A1891" s="37" t="s">
        <v>1004</v>
      </c>
      <c r="B1891" s="37" t="s">
        <v>240</v>
      </c>
      <c r="C1891" s="37" t="n">
        <v>365</v>
      </c>
      <c r="D1891" s="38" t="n">
        <v>46366</v>
      </c>
      <c r="E1891" s="37" t="s">
        <v>232</v>
      </c>
      <c r="F1891" s="38"/>
      <c r="G1891" s="37"/>
    </row>
    <row r="1892" customFormat="false" ht="15" hidden="false" customHeight="false" outlineLevel="0" collapsed="false">
      <c r="A1892" s="37" t="s">
        <v>1005</v>
      </c>
      <c r="B1892" s="37" t="s">
        <v>235</v>
      </c>
      <c r="C1892" s="37" t="n">
        <v>365</v>
      </c>
      <c r="D1892" s="38" t="n">
        <v>46287</v>
      </c>
      <c r="E1892" s="37" t="s">
        <v>229</v>
      </c>
      <c r="F1892" s="38" t="n">
        <v>46253</v>
      </c>
      <c r="G1892" s="37" t="n">
        <v>96</v>
      </c>
    </row>
    <row r="1893" customFormat="false" ht="15" hidden="false" customHeight="false" outlineLevel="0" collapsed="false">
      <c r="A1893" s="37" t="s">
        <v>1005</v>
      </c>
      <c r="B1893" s="37" t="s">
        <v>236</v>
      </c>
      <c r="C1893" s="37" t="n">
        <v>365</v>
      </c>
      <c r="D1893" s="38" t="n">
        <v>46227</v>
      </c>
      <c r="E1893" s="37" t="s">
        <v>229</v>
      </c>
      <c r="F1893" s="38" t="n">
        <v>46209</v>
      </c>
      <c r="G1893" s="37" t="n">
        <v>96</v>
      </c>
    </row>
    <row r="1894" customFormat="false" ht="15" hidden="false" customHeight="false" outlineLevel="0" collapsed="false">
      <c r="A1894" s="37" t="s">
        <v>1005</v>
      </c>
      <c r="B1894" s="37" t="s">
        <v>237</v>
      </c>
      <c r="C1894" s="37" t="n">
        <v>365</v>
      </c>
      <c r="D1894" s="38" t="n">
        <v>46124</v>
      </c>
      <c r="E1894" s="37" t="s">
        <v>229</v>
      </c>
      <c r="F1894" s="38" t="n">
        <v>46086</v>
      </c>
      <c r="G1894" s="37" t="n">
        <v>72</v>
      </c>
    </row>
    <row r="1895" customFormat="false" ht="15" hidden="false" customHeight="false" outlineLevel="0" collapsed="false">
      <c r="A1895" s="37" t="s">
        <v>1005</v>
      </c>
      <c r="B1895" s="37" t="s">
        <v>238</v>
      </c>
      <c r="C1895" s="37" t="n">
        <v>180</v>
      </c>
      <c r="D1895" s="38" t="n">
        <v>46149</v>
      </c>
      <c r="E1895" s="37" t="s">
        <v>231</v>
      </c>
      <c r="F1895" s="38"/>
      <c r="G1895" s="37"/>
    </row>
    <row r="1896" customFormat="false" ht="15" hidden="false" customHeight="false" outlineLevel="0" collapsed="false">
      <c r="A1896" s="37" t="s">
        <v>1005</v>
      </c>
      <c r="B1896" s="37" t="s">
        <v>239</v>
      </c>
      <c r="C1896" s="37" t="n">
        <v>730</v>
      </c>
      <c r="D1896" s="38" t="n">
        <v>46347</v>
      </c>
      <c r="E1896" s="37" t="s">
        <v>229</v>
      </c>
      <c r="F1896" s="38" t="n">
        <v>46325</v>
      </c>
      <c r="G1896" s="37" t="n">
        <v>74</v>
      </c>
    </row>
    <row r="1897" customFormat="false" ht="15" hidden="false" customHeight="false" outlineLevel="0" collapsed="false">
      <c r="A1897" s="37" t="s">
        <v>1005</v>
      </c>
      <c r="B1897" s="37" t="s">
        <v>240</v>
      </c>
      <c r="C1897" s="37" t="n">
        <v>365</v>
      </c>
      <c r="D1897" s="38" t="n">
        <v>46102</v>
      </c>
      <c r="E1897" s="37" t="s">
        <v>229</v>
      </c>
      <c r="F1897" s="38" t="n">
        <v>46069</v>
      </c>
      <c r="G1897" s="37" t="n">
        <v>67</v>
      </c>
    </row>
    <row r="1898" customFormat="false" ht="15" hidden="false" customHeight="false" outlineLevel="0" collapsed="false">
      <c r="A1898" s="37" t="s">
        <v>1007</v>
      </c>
      <c r="B1898" s="37" t="s">
        <v>235</v>
      </c>
      <c r="C1898" s="37" t="n">
        <v>365</v>
      </c>
      <c r="D1898" s="38" t="n">
        <v>46100</v>
      </c>
      <c r="E1898" s="37" t="s">
        <v>229</v>
      </c>
      <c r="F1898" s="38" t="n">
        <v>46099</v>
      </c>
      <c r="G1898" s="37" t="n">
        <v>66</v>
      </c>
    </row>
    <row r="1899" customFormat="false" ht="15" hidden="false" customHeight="false" outlineLevel="0" collapsed="false">
      <c r="A1899" s="37" t="s">
        <v>1007</v>
      </c>
      <c r="B1899" s="37" t="s">
        <v>236</v>
      </c>
      <c r="C1899" s="37" t="n">
        <v>365</v>
      </c>
      <c r="D1899" s="38" t="n">
        <v>46355</v>
      </c>
      <c r="E1899" s="37" t="s">
        <v>229</v>
      </c>
      <c r="F1899" s="38" t="n">
        <v>46322</v>
      </c>
      <c r="G1899" s="37" t="n">
        <v>91</v>
      </c>
    </row>
    <row r="1900" customFormat="false" ht="15" hidden="false" customHeight="false" outlineLevel="0" collapsed="false">
      <c r="A1900" s="37" t="s">
        <v>1007</v>
      </c>
      <c r="B1900" s="37" t="s">
        <v>237</v>
      </c>
      <c r="C1900" s="37" t="n">
        <v>365</v>
      </c>
      <c r="D1900" s="38" t="n">
        <v>46218</v>
      </c>
      <c r="E1900" s="37" t="s">
        <v>229</v>
      </c>
      <c r="F1900" s="38" t="n">
        <v>46181</v>
      </c>
      <c r="G1900" s="37" t="n">
        <v>78</v>
      </c>
    </row>
    <row r="1901" customFormat="false" ht="15" hidden="false" customHeight="false" outlineLevel="0" collapsed="false">
      <c r="A1901" s="37" t="s">
        <v>1007</v>
      </c>
      <c r="B1901" s="37" t="s">
        <v>238</v>
      </c>
      <c r="C1901" s="37" t="n">
        <v>180</v>
      </c>
      <c r="D1901" s="38" t="n">
        <v>46168</v>
      </c>
      <c r="E1901" s="37" t="s">
        <v>229</v>
      </c>
      <c r="F1901" s="38" t="n">
        <v>46164</v>
      </c>
      <c r="G1901" s="37" t="n">
        <v>66</v>
      </c>
    </row>
    <row r="1902" customFormat="false" ht="15" hidden="false" customHeight="false" outlineLevel="0" collapsed="false">
      <c r="A1902" s="37" t="s">
        <v>1007</v>
      </c>
      <c r="B1902" s="37" t="s">
        <v>239</v>
      </c>
      <c r="C1902" s="37" t="n">
        <v>730</v>
      </c>
      <c r="D1902" s="38" t="n">
        <v>46108</v>
      </c>
      <c r="E1902" s="37" t="s">
        <v>232</v>
      </c>
      <c r="F1902" s="38"/>
      <c r="G1902" s="37"/>
    </row>
    <row r="1903" customFormat="false" ht="15" hidden="false" customHeight="false" outlineLevel="0" collapsed="false">
      <c r="A1903" s="37" t="s">
        <v>1007</v>
      </c>
      <c r="B1903" s="37" t="s">
        <v>240</v>
      </c>
      <c r="C1903" s="37" t="n">
        <v>365</v>
      </c>
      <c r="D1903" s="38" t="n">
        <v>46121</v>
      </c>
      <c r="E1903" s="37" t="s">
        <v>229</v>
      </c>
      <c r="F1903" s="38" t="n">
        <v>46114</v>
      </c>
      <c r="G1903" s="37" t="n">
        <v>62</v>
      </c>
    </row>
    <row r="1904" customFormat="false" ht="15" hidden="false" customHeight="false" outlineLevel="0" collapsed="false">
      <c r="A1904" s="37" t="s">
        <v>972</v>
      </c>
      <c r="B1904" s="37" t="s">
        <v>235</v>
      </c>
      <c r="C1904" s="37" t="n">
        <v>365</v>
      </c>
      <c r="D1904" s="38" t="n">
        <v>46259</v>
      </c>
      <c r="E1904" s="37" t="s">
        <v>231</v>
      </c>
      <c r="F1904" s="38"/>
      <c r="G1904" s="37"/>
    </row>
    <row r="1905" customFormat="false" ht="15" hidden="false" customHeight="false" outlineLevel="0" collapsed="false">
      <c r="A1905" s="37" t="s">
        <v>972</v>
      </c>
      <c r="B1905" s="37" t="s">
        <v>236</v>
      </c>
      <c r="C1905" s="37" t="n">
        <v>365</v>
      </c>
      <c r="D1905" s="38" t="n">
        <v>46372</v>
      </c>
      <c r="E1905" s="37" t="s">
        <v>230</v>
      </c>
      <c r="F1905" s="38"/>
      <c r="G1905" s="37"/>
    </row>
    <row r="1906" customFormat="false" ht="15" hidden="false" customHeight="false" outlineLevel="0" collapsed="false">
      <c r="A1906" s="37" t="s">
        <v>972</v>
      </c>
      <c r="B1906" s="37" t="s">
        <v>237</v>
      </c>
      <c r="C1906" s="37" t="n">
        <v>365</v>
      </c>
      <c r="D1906" s="38" t="n">
        <v>46304</v>
      </c>
      <c r="E1906" s="37" t="s">
        <v>229</v>
      </c>
      <c r="F1906" s="38" t="n">
        <v>46297</v>
      </c>
      <c r="G1906" s="37" t="n">
        <v>63</v>
      </c>
    </row>
    <row r="1907" customFormat="false" ht="15" hidden="false" customHeight="false" outlineLevel="0" collapsed="false">
      <c r="A1907" s="37" t="s">
        <v>972</v>
      </c>
      <c r="B1907" s="37" t="s">
        <v>238</v>
      </c>
      <c r="C1907" s="37" t="n">
        <v>180</v>
      </c>
      <c r="D1907" s="38" t="n">
        <v>46188</v>
      </c>
      <c r="E1907" s="37" t="s">
        <v>231</v>
      </c>
      <c r="F1907" s="38"/>
      <c r="G1907" s="37"/>
    </row>
    <row r="1908" customFormat="false" ht="15" hidden="false" customHeight="false" outlineLevel="0" collapsed="false">
      <c r="A1908" s="37" t="s">
        <v>972</v>
      </c>
      <c r="B1908" s="37" t="s">
        <v>239</v>
      </c>
      <c r="C1908" s="37" t="n">
        <v>730</v>
      </c>
      <c r="D1908" s="38" t="n">
        <v>46099</v>
      </c>
      <c r="E1908" s="37" t="s">
        <v>229</v>
      </c>
      <c r="F1908" s="38" t="n">
        <v>46077</v>
      </c>
      <c r="G1908" s="37" t="n">
        <v>77</v>
      </c>
    </row>
    <row r="1909" customFormat="false" ht="15" hidden="false" customHeight="false" outlineLevel="0" collapsed="false">
      <c r="A1909" s="37" t="s">
        <v>972</v>
      </c>
      <c r="B1909" s="37" t="s">
        <v>240</v>
      </c>
      <c r="C1909" s="37" t="n">
        <v>365</v>
      </c>
      <c r="D1909" s="38" t="n">
        <v>46303</v>
      </c>
      <c r="E1909" s="37" t="s">
        <v>229</v>
      </c>
      <c r="F1909" s="38" t="n">
        <v>46293</v>
      </c>
      <c r="G1909" s="37" t="n">
        <v>69</v>
      </c>
    </row>
    <row r="1910" customFormat="false" ht="15" hidden="false" customHeight="false" outlineLevel="0" collapsed="false">
      <c r="A1910" s="37" t="s">
        <v>1008</v>
      </c>
      <c r="B1910" s="37" t="s">
        <v>235</v>
      </c>
      <c r="C1910" s="37" t="n">
        <v>365</v>
      </c>
      <c r="D1910" s="38" t="n">
        <v>46108</v>
      </c>
      <c r="E1910" s="37" t="s">
        <v>229</v>
      </c>
      <c r="F1910" s="38" t="n">
        <v>46078</v>
      </c>
      <c r="G1910" s="37" t="n">
        <v>80</v>
      </c>
    </row>
    <row r="1911" customFormat="false" ht="15" hidden="false" customHeight="false" outlineLevel="0" collapsed="false">
      <c r="A1911" s="37" t="s">
        <v>1008</v>
      </c>
      <c r="B1911" s="37" t="s">
        <v>236</v>
      </c>
      <c r="C1911" s="37" t="n">
        <v>365</v>
      </c>
      <c r="D1911" s="38" t="n">
        <v>46262</v>
      </c>
      <c r="E1911" s="37" t="s">
        <v>229</v>
      </c>
      <c r="F1911" s="38" t="n">
        <v>46256</v>
      </c>
      <c r="G1911" s="37" t="n">
        <v>98</v>
      </c>
    </row>
    <row r="1912" customFormat="false" ht="15" hidden="false" customHeight="false" outlineLevel="0" collapsed="false">
      <c r="A1912" s="37" t="s">
        <v>1008</v>
      </c>
      <c r="B1912" s="37" t="s">
        <v>237</v>
      </c>
      <c r="C1912" s="37" t="n">
        <v>365</v>
      </c>
      <c r="D1912" s="38" t="n">
        <v>46190</v>
      </c>
      <c r="E1912" s="37" t="s">
        <v>229</v>
      </c>
      <c r="F1912" s="38" t="n">
        <v>46165</v>
      </c>
      <c r="G1912" s="37" t="n">
        <v>99</v>
      </c>
    </row>
    <row r="1913" customFormat="false" ht="15" hidden="false" customHeight="false" outlineLevel="0" collapsed="false">
      <c r="A1913" s="37" t="s">
        <v>1008</v>
      </c>
      <c r="B1913" s="37" t="s">
        <v>238</v>
      </c>
      <c r="C1913" s="37" t="n">
        <v>180</v>
      </c>
      <c r="D1913" s="38" t="n">
        <v>46312</v>
      </c>
      <c r="E1913" s="37" t="s">
        <v>230</v>
      </c>
      <c r="F1913" s="38"/>
      <c r="G1913" s="37"/>
    </row>
    <row r="1914" customFormat="false" ht="15" hidden="false" customHeight="false" outlineLevel="0" collapsed="false">
      <c r="A1914" s="37" t="s">
        <v>1008</v>
      </c>
      <c r="B1914" s="37" t="s">
        <v>239</v>
      </c>
      <c r="C1914" s="37" t="n">
        <v>730</v>
      </c>
      <c r="D1914" s="38" t="n">
        <v>46355</v>
      </c>
      <c r="E1914" s="37" t="s">
        <v>229</v>
      </c>
      <c r="F1914" s="38" t="n">
        <v>46319</v>
      </c>
      <c r="G1914" s="37" t="n">
        <v>63</v>
      </c>
    </row>
    <row r="1915" customFormat="false" ht="15" hidden="false" customHeight="false" outlineLevel="0" collapsed="false">
      <c r="A1915" s="37" t="s">
        <v>1008</v>
      </c>
      <c r="B1915" s="37" t="s">
        <v>240</v>
      </c>
      <c r="C1915" s="37" t="n">
        <v>365</v>
      </c>
      <c r="D1915" s="38" t="n">
        <v>46186</v>
      </c>
      <c r="E1915" s="37" t="s">
        <v>229</v>
      </c>
      <c r="F1915" s="38" t="n">
        <v>46169</v>
      </c>
      <c r="G1915" s="37" t="n">
        <v>99</v>
      </c>
    </row>
    <row r="1916" customFormat="false" ht="15" hidden="false" customHeight="false" outlineLevel="0" collapsed="false">
      <c r="A1916" s="37" t="s">
        <v>1010</v>
      </c>
      <c r="B1916" s="37" t="s">
        <v>235</v>
      </c>
      <c r="C1916" s="37" t="n">
        <v>365</v>
      </c>
      <c r="D1916" s="38" t="n">
        <v>46292</v>
      </c>
      <c r="E1916" s="37" t="s">
        <v>229</v>
      </c>
      <c r="F1916" s="38" t="n">
        <v>46282</v>
      </c>
      <c r="G1916" s="37" t="n">
        <v>98</v>
      </c>
    </row>
    <row r="1917" customFormat="false" ht="15" hidden="false" customHeight="false" outlineLevel="0" collapsed="false">
      <c r="A1917" s="37" t="s">
        <v>1010</v>
      </c>
      <c r="B1917" s="37" t="s">
        <v>236</v>
      </c>
      <c r="C1917" s="37" t="n">
        <v>365</v>
      </c>
      <c r="D1917" s="38" t="n">
        <v>46114</v>
      </c>
      <c r="E1917" s="37" t="s">
        <v>229</v>
      </c>
      <c r="F1917" s="38" t="n">
        <v>46092</v>
      </c>
      <c r="G1917" s="37" t="n">
        <v>83</v>
      </c>
    </row>
    <row r="1918" customFormat="false" ht="15" hidden="false" customHeight="false" outlineLevel="0" collapsed="false">
      <c r="A1918" s="37" t="s">
        <v>1010</v>
      </c>
      <c r="B1918" s="37" t="s">
        <v>237</v>
      </c>
      <c r="C1918" s="37" t="n">
        <v>365</v>
      </c>
      <c r="D1918" s="38" t="n">
        <v>46101</v>
      </c>
      <c r="E1918" s="37" t="s">
        <v>229</v>
      </c>
      <c r="F1918" s="38" t="n">
        <v>46067</v>
      </c>
      <c r="G1918" s="37" t="n">
        <v>65</v>
      </c>
    </row>
    <row r="1919" customFormat="false" ht="15" hidden="false" customHeight="false" outlineLevel="0" collapsed="false">
      <c r="A1919" s="37" t="s">
        <v>1010</v>
      </c>
      <c r="B1919" s="37" t="s">
        <v>238</v>
      </c>
      <c r="C1919" s="37" t="n">
        <v>180</v>
      </c>
      <c r="D1919" s="38" t="n">
        <v>46242</v>
      </c>
      <c r="E1919" s="37" t="s">
        <v>232</v>
      </c>
      <c r="F1919" s="38"/>
      <c r="G1919" s="37"/>
    </row>
    <row r="1920" customFormat="false" ht="15" hidden="false" customHeight="false" outlineLevel="0" collapsed="false">
      <c r="A1920" s="37" t="s">
        <v>1010</v>
      </c>
      <c r="B1920" s="37" t="s">
        <v>239</v>
      </c>
      <c r="C1920" s="37" t="n">
        <v>730</v>
      </c>
      <c r="D1920" s="38" t="n">
        <v>46372</v>
      </c>
      <c r="E1920" s="37" t="s">
        <v>229</v>
      </c>
      <c r="F1920" s="38" t="n">
        <v>46335</v>
      </c>
      <c r="G1920" s="37" t="n">
        <v>91</v>
      </c>
    </row>
    <row r="1921" customFormat="false" ht="15" hidden="false" customHeight="false" outlineLevel="0" collapsed="false">
      <c r="A1921" s="37" t="s">
        <v>1010</v>
      </c>
      <c r="B1921" s="37" t="s">
        <v>240</v>
      </c>
      <c r="C1921" s="37" t="n">
        <v>365</v>
      </c>
      <c r="D1921" s="38" t="n">
        <v>46344</v>
      </c>
      <c r="E1921" s="37" t="s">
        <v>229</v>
      </c>
      <c r="F1921" s="38" t="n">
        <v>46326</v>
      </c>
      <c r="G1921" s="37" t="n">
        <v>64</v>
      </c>
    </row>
    <row r="1922" customFormat="false" ht="15" hidden="false" customHeight="false" outlineLevel="0" collapsed="false">
      <c r="A1922" s="37" t="s">
        <v>1011</v>
      </c>
      <c r="B1922" s="37" t="s">
        <v>235</v>
      </c>
      <c r="C1922" s="37" t="n">
        <v>365</v>
      </c>
      <c r="D1922" s="38" t="n">
        <v>46295</v>
      </c>
      <c r="E1922" s="37" t="s">
        <v>229</v>
      </c>
      <c r="F1922" s="38" t="n">
        <v>46256</v>
      </c>
      <c r="G1922" s="37" t="n">
        <v>80</v>
      </c>
    </row>
    <row r="1923" customFormat="false" ht="15" hidden="false" customHeight="false" outlineLevel="0" collapsed="false">
      <c r="A1923" s="37" t="s">
        <v>1011</v>
      </c>
      <c r="B1923" s="37" t="s">
        <v>236</v>
      </c>
      <c r="C1923" s="37" t="n">
        <v>365</v>
      </c>
      <c r="D1923" s="38" t="n">
        <v>46340</v>
      </c>
      <c r="E1923" s="37" t="s">
        <v>229</v>
      </c>
      <c r="F1923" s="38" t="n">
        <v>46336</v>
      </c>
      <c r="G1923" s="37" t="n">
        <v>93</v>
      </c>
    </row>
    <row r="1924" customFormat="false" ht="15" hidden="false" customHeight="false" outlineLevel="0" collapsed="false">
      <c r="A1924" s="37" t="s">
        <v>1011</v>
      </c>
      <c r="B1924" s="37" t="s">
        <v>237</v>
      </c>
      <c r="C1924" s="37" t="n">
        <v>365</v>
      </c>
      <c r="D1924" s="38" t="n">
        <v>46200</v>
      </c>
      <c r="E1924" s="37" t="s">
        <v>229</v>
      </c>
      <c r="F1924" s="38" t="n">
        <v>46171</v>
      </c>
      <c r="G1924" s="37" t="n">
        <v>72</v>
      </c>
    </row>
    <row r="1925" customFormat="false" ht="15" hidden="false" customHeight="false" outlineLevel="0" collapsed="false">
      <c r="A1925" s="37" t="s">
        <v>1011</v>
      </c>
      <c r="B1925" s="37" t="s">
        <v>238</v>
      </c>
      <c r="C1925" s="37" t="n">
        <v>180</v>
      </c>
      <c r="D1925" s="38" t="n">
        <v>46267</v>
      </c>
      <c r="E1925" s="37" t="s">
        <v>229</v>
      </c>
      <c r="F1925" s="38" t="n">
        <v>46257</v>
      </c>
      <c r="G1925" s="37" t="n">
        <v>61</v>
      </c>
    </row>
    <row r="1926" customFormat="false" ht="15" hidden="false" customHeight="false" outlineLevel="0" collapsed="false">
      <c r="A1926" s="37" t="s">
        <v>1011</v>
      </c>
      <c r="B1926" s="37" t="s">
        <v>239</v>
      </c>
      <c r="C1926" s="37" t="n">
        <v>730</v>
      </c>
      <c r="D1926" s="38" t="n">
        <v>46354</v>
      </c>
      <c r="E1926" s="37" t="s">
        <v>229</v>
      </c>
      <c r="F1926" s="38" t="n">
        <v>46345</v>
      </c>
      <c r="G1926" s="37" t="n">
        <v>60</v>
      </c>
    </row>
    <row r="1927" customFormat="false" ht="15" hidden="false" customHeight="false" outlineLevel="0" collapsed="false">
      <c r="A1927" s="37" t="s">
        <v>1011</v>
      </c>
      <c r="B1927" s="37" t="s">
        <v>240</v>
      </c>
      <c r="C1927" s="37" t="n">
        <v>365</v>
      </c>
      <c r="D1927" s="38" t="n">
        <v>46328</v>
      </c>
      <c r="E1927" s="37" t="s">
        <v>229</v>
      </c>
      <c r="F1927" s="38" t="n">
        <v>46322</v>
      </c>
      <c r="G1927" s="37" t="n">
        <v>68</v>
      </c>
    </row>
    <row r="1928" customFormat="false" ht="15" hidden="false" customHeight="false" outlineLevel="0" collapsed="false">
      <c r="A1928" s="37" t="s">
        <v>1013</v>
      </c>
      <c r="B1928" s="37" t="s">
        <v>235</v>
      </c>
      <c r="C1928" s="37" t="n">
        <v>365</v>
      </c>
      <c r="D1928" s="38" t="n">
        <v>46103</v>
      </c>
      <c r="E1928" s="37" t="s">
        <v>229</v>
      </c>
      <c r="F1928" s="38" t="n">
        <v>46080</v>
      </c>
      <c r="G1928" s="37" t="n">
        <v>91</v>
      </c>
    </row>
    <row r="1929" customFormat="false" ht="15" hidden="false" customHeight="false" outlineLevel="0" collapsed="false">
      <c r="A1929" s="37" t="s">
        <v>1013</v>
      </c>
      <c r="B1929" s="37" t="s">
        <v>236</v>
      </c>
      <c r="C1929" s="37" t="n">
        <v>365</v>
      </c>
      <c r="D1929" s="38" t="n">
        <v>46101</v>
      </c>
      <c r="E1929" s="37" t="s">
        <v>229</v>
      </c>
      <c r="F1929" s="38" t="n">
        <v>46089</v>
      </c>
      <c r="G1929" s="37" t="n">
        <v>76</v>
      </c>
    </row>
    <row r="1930" customFormat="false" ht="15" hidden="false" customHeight="false" outlineLevel="0" collapsed="false">
      <c r="A1930" s="37" t="s">
        <v>1013</v>
      </c>
      <c r="B1930" s="37" t="s">
        <v>237</v>
      </c>
      <c r="C1930" s="37" t="n">
        <v>365</v>
      </c>
      <c r="D1930" s="38" t="n">
        <v>46203</v>
      </c>
      <c r="E1930" s="37" t="s">
        <v>229</v>
      </c>
      <c r="F1930" s="38" t="n">
        <v>46190</v>
      </c>
      <c r="G1930" s="37" t="n">
        <v>96</v>
      </c>
    </row>
    <row r="1931" customFormat="false" ht="15" hidden="false" customHeight="false" outlineLevel="0" collapsed="false">
      <c r="A1931" s="37" t="s">
        <v>1013</v>
      </c>
      <c r="B1931" s="37" t="s">
        <v>238</v>
      </c>
      <c r="C1931" s="37" t="n">
        <v>180</v>
      </c>
      <c r="D1931" s="38" t="n">
        <v>46266</v>
      </c>
      <c r="E1931" s="37" t="s">
        <v>229</v>
      </c>
      <c r="F1931" s="38" t="n">
        <v>46227</v>
      </c>
      <c r="G1931" s="37" t="n">
        <v>82</v>
      </c>
    </row>
    <row r="1932" customFormat="false" ht="15" hidden="false" customHeight="false" outlineLevel="0" collapsed="false">
      <c r="A1932" s="37" t="s">
        <v>1013</v>
      </c>
      <c r="B1932" s="37" t="s">
        <v>239</v>
      </c>
      <c r="C1932" s="37" t="n">
        <v>730</v>
      </c>
      <c r="D1932" s="38" t="n">
        <v>46139</v>
      </c>
      <c r="E1932" s="37" t="s">
        <v>229</v>
      </c>
      <c r="F1932" s="38" t="n">
        <v>46129</v>
      </c>
      <c r="G1932" s="37" t="n">
        <v>67</v>
      </c>
    </row>
    <row r="1933" customFormat="false" ht="15" hidden="false" customHeight="false" outlineLevel="0" collapsed="false">
      <c r="A1933" s="37" t="s">
        <v>1013</v>
      </c>
      <c r="B1933" s="37" t="s">
        <v>240</v>
      </c>
      <c r="C1933" s="37" t="n">
        <v>365</v>
      </c>
      <c r="D1933" s="38" t="n">
        <v>46166</v>
      </c>
      <c r="E1933" s="37" t="s">
        <v>231</v>
      </c>
      <c r="F1933" s="38"/>
      <c r="G1933" s="37"/>
    </row>
    <row r="1934" customFormat="false" ht="15" hidden="false" customHeight="false" outlineLevel="0" collapsed="false">
      <c r="A1934" s="37" t="s">
        <v>1014</v>
      </c>
      <c r="B1934" s="37" t="s">
        <v>235</v>
      </c>
      <c r="C1934" s="37" t="n">
        <v>365</v>
      </c>
      <c r="D1934" s="38" t="n">
        <v>46112</v>
      </c>
      <c r="E1934" s="37" t="s">
        <v>229</v>
      </c>
      <c r="F1934" s="38" t="n">
        <v>46083</v>
      </c>
      <c r="G1934" s="37" t="n">
        <v>70</v>
      </c>
    </row>
    <row r="1935" customFormat="false" ht="15" hidden="false" customHeight="false" outlineLevel="0" collapsed="false">
      <c r="A1935" s="37" t="s">
        <v>1014</v>
      </c>
      <c r="B1935" s="37" t="s">
        <v>236</v>
      </c>
      <c r="C1935" s="37" t="n">
        <v>365</v>
      </c>
      <c r="D1935" s="38" t="n">
        <v>46277</v>
      </c>
      <c r="E1935" s="37" t="s">
        <v>229</v>
      </c>
      <c r="F1935" s="38" t="n">
        <v>46255</v>
      </c>
      <c r="G1935" s="37" t="n">
        <v>98</v>
      </c>
    </row>
    <row r="1936" customFormat="false" ht="15" hidden="false" customHeight="false" outlineLevel="0" collapsed="false">
      <c r="A1936" s="37" t="s">
        <v>1014</v>
      </c>
      <c r="B1936" s="37" t="s">
        <v>237</v>
      </c>
      <c r="C1936" s="37" t="n">
        <v>365</v>
      </c>
      <c r="D1936" s="38" t="n">
        <v>46193</v>
      </c>
      <c r="E1936" s="37" t="s">
        <v>229</v>
      </c>
      <c r="F1936" s="38" t="n">
        <v>46181</v>
      </c>
      <c r="G1936" s="37" t="n">
        <v>79</v>
      </c>
    </row>
    <row r="1937" customFormat="false" ht="15" hidden="false" customHeight="false" outlineLevel="0" collapsed="false">
      <c r="A1937" s="37" t="s">
        <v>1014</v>
      </c>
      <c r="B1937" s="37" t="s">
        <v>238</v>
      </c>
      <c r="C1937" s="37" t="n">
        <v>180</v>
      </c>
      <c r="D1937" s="38" t="n">
        <v>46285</v>
      </c>
      <c r="E1937" s="37" t="s">
        <v>230</v>
      </c>
      <c r="F1937" s="38"/>
      <c r="G1937" s="37"/>
    </row>
    <row r="1938" customFormat="false" ht="15" hidden="false" customHeight="false" outlineLevel="0" collapsed="false">
      <c r="A1938" s="37" t="s">
        <v>1014</v>
      </c>
      <c r="B1938" s="37" t="s">
        <v>239</v>
      </c>
      <c r="C1938" s="37" t="n">
        <v>730</v>
      </c>
      <c r="D1938" s="38" t="n">
        <v>46180</v>
      </c>
      <c r="E1938" s="37" t="s">
        <v>229</v>
      </c>
      <c r="F1938" s="38" t="n">
        <v>46163</v>
      </c>
      <c r="G1938" s="37" t="n">
        <v>60</v>
      </c>
    </row>
    <row r="1939" customFormat="false" ht="15" hidden="false" customHeight="false" outlineLevel="0" collapsed="false">
      <c r="A1939" s="37" t="s">
        <v>1014</v>
      </c>
      <c r="B1939" s="37" t="s">
        <v>240</v>
      </c>
      <c r="C1939" s="37" t="n">
        <v>365</v>
      </c>
      <c r="D1939" s="38" t="n">
        <v>46378</v>
      </c>
      <c r="E1939" s="37" t="s">
        <v>229</v>
      </c>
      <c r="F1939" s="38" t="n">
        <v>46360</v>
      </c>
      <c r="G1939" s="37" t="n">
        <v>60</v>
      </c>
    </row>
    <row r="1940" customFormat="false" ht="15" hidden="false" customHeight="false" outlineLevel="0" collapsed="false">
      <c r="A1940" s="37" t="s">
        <v>1015</v>
      </c>
      <c r="B1940" s="37" t="s">
        <v>235</v>
      </c>
      <c r="C1940" s="37" t="n">
        <v>365</v>
      </c>
      <c r="D1940" s="38" t="n">
        <v>46279</v>
      </c>
      <c r="E1940" s="37" t="s">
        <v>229</v>
      </c>
      <c r="F1940" s="38" t="n">
        <v>46268</v>
      </c>
      <c r="G1940" s="37" t="n">
        <v>73</v>
      </c>
    </row>
    <row r="1941" customFormat="false" ht="15" hidden="false" customHeight="false" outlineLevel="0" collapsed="false">
      <c r="A1941" s="37" t="s">
        <v>1015</v>
      </c>
      <c r="B1941" s="37" t="s">
        <v>236</v>
      </c>
      <c r="C1941" s="37" t="n">
        <v>365</v>
      </c>
      <c r="D1941" s="38" t="n">
        <v>46212</v>
      </c>
      <c r="E1941" s="37" t="s">
        <v>229</v>
      </c>
      <c r="F1941" s="38" t="n">
        <v>46196</v>
      </c>
      <c r="G1941" s="37" t="n">
        <v>99</v>
      </c>
    </row>
    <row r="1942" customFormat="false" ht="15" hidden="false" customHeight="false" outlineLevel="0" collapsed="false">
      <c r="A1942" s="37" t="s">
        <v>1015</v>
      </c>
      <c r="B1942" s="37" t="s">
        <v>237</v>
      </c>
      <c r="C1942" s="37" t="n">
        <v>365</v>
      </c>
      <c r="D1942" s="38" t="n">
        <v>46217</v>
      </c>
      <c r="E1942" s="37" t="s">
        <v>229</v>
      </c>
      <c r="F1942" s="38" t="n">
        <v>46199</v>
      </c>
      <c r="G1942" s="37" t="n">
        <v>97</v>
      </c>
    </row>
    <row r="1943" customFormat="false" ht="15" hidden="false" customHeight="false" outlineLevel="0" collapsed="false">
      <c r="A1943" s="37" t="s">
        <v>1015</v>
      </c>
      <c r="B1943" s="37" t="s">
        <v>238</v>
      </c>
      <c r="C1943" s="37" t="n">
        <v>180</v>
      </c>
      <c r="D1943" s="38" t="n">
        <v>46229</v>
      </c>
      <c r="E1943" s="37" t="s">
        <v>229</v>
      </c>
      <c r="F1943" s="38" t="n">
        <v>46208</v>
      </c>
      <c r="G1943" s="37" t="n">
        <v>94</v>
      </c>
    </row>
    <row r="1944" customFormat="false" ht="15" hidden="false" customHeight="false" outlineLevel="0" collapsed="false">
      <c r="A1944" s="37" t="s">
        <v>1015</v>
      </c>
      <c r="B1944" s="37" t="s">
        <v>239</v>
      </c>
      <c r="C1944" s="37" t="n">
        <v>730</v>
      </c>
      <c r="D1944" s="38" t="n">
        <v>46164</v>
      </c>
      <c r="E1944" s="37" t="s">
        <v>232</v>
      </c>
      <c r="F1944" s="38"/>
      <c r="G1944" s="37"/>
    </row>
    <row r="1945" customFormat="false" ht="15" hidden="false" customHeight="false" outlineLevel="0" collapsed="false">
      <c r="A1945" s="37" t="s">
        <v>1015</v>
      </c>
      <c r="B1945" s="37" t="s">
        <v>240</v>
      </c>
      <c r="C1945" s="37" t="n">
        <v>365</v>
      </c>
      <c r="D1945" s="38" t="n">
        <v>46366</v>
      </c>
      <c r="E1945" s="37" t="s">
        <v>229</v>
      </c>
      <c r="F1945" s="38" t="n">
        <v>46345</v>
      </c>
      <c r="G1945" s="37" t="n">
        <v>75</v>
      </c>
    </row>
    <row r="1946" customFormat="false" ht="15" hidden="false" customHeight="false" outlineLevel="0" collapsed="false">
      <c r="A1946" s="37" t="s">
        <v>1016</v>
      </c>
      <c r="B1946" s="37" t="s">
        <v>235</v>
      </c>
      <c r="C1946" s="37" t="n">
        <v>365</v>
      </c>
      <c r="D1946" s="38" t="n">
        <v>46304</v>
      </c>
      <c r="E1946" s="37" t="s">
        <v>232</v>
      </c>
      <c r="F1946" s="38"/>
      <c r="G1946" s="37"/>
    </row>
    <row r="1947" customFormat="false" ht="15" hidden="false" customHeight="false" outlineLevel="0" collapsed="false">
      <c r="A1947" s="37" t="s">
        <v>1016</v>
      </c>
      <c r="B1947" s="37" t="s">
        <v>236</v>
      </c>
      <c r="C1947" s="37" t="n">
        <v>365</v>
      </c>
      <c r="D1947" s="38" t="n">
        <v>46301</v>
      </c>
      <c r="E1947" s="37" t="s">
        <v>229</v>
      </c>
      <c r="F1947" s="38" t="n">
        <v>46281</v>
      </c>
      <c r="G1947" s="37" t="n">
        <v>80</v>
      </c>
    </row>
    <row r="1948" customFormat="false" ht="15" hidden="false" customHeight="false" outlineLevel="0" collapsed="false">
      <c r="A1948" s="37" t="s">
        <v>1016</v>
      </c>
      <c r="B1948" s="37" t="s">
        <v>237</v>
      </c>
      <c r="C1948" s="37" t="n">
        <v>365</v>
      </c>
      <c r="D1948" s="38" t="n">
        <v>46115</v>
      </c>
      <c r="E1948" s="37" t="s">
        <v>230</v>
      </c>
      <c r="F1948" s="38"/>
      <c r="G1948" s="37"/>
    </row>
    <row r="1949" customFormat="false" ht="15" hidden="false" customHeight="false" outlineLevel="0" collapsed="false">
      <c r="A1949" s="37" t="s">
        <v>1016</v>
      </c>
      <c r="B1949" s="37" t="s">
        <v>238</v>
      </c>
      <c r="C1949" s="37" t="n">
        <v>180</v>
      </c>
      <c r="D1949" s="38" t="n">
        <v>46215</v>
      </c>
      <c r="E1949" s="37" t="s">
        <v>229</v>
      </c>
      <c r="F1949" s="38" t="n">
        <v>46207</v>
      </c>
      <c r="G1949" s="37" t="n">
        <v>64</v>
      </c>
    </row>
    <row r="1950" customFormat="false" ht="15" hidden="false" customHeight="false" outlineLevel="0" collapsed="false">
      <c r="A1950" s="37" t="s">
        <v>1016</v>
      </c>
      <c r="B1950" s="37" t="s">
        <v>239</v>
      </c>
      <c r="C1950" s="37" t="n">
        <v>730</v>
      </c>
      <c r="D1950" s="38" t="n">
        <v>46252</v>
      </c>
      <c r="E1950" s="37" t="s">
        <v>229</v>
      </c>
      <c r="F1950" s="38" t="n">
        <v>46234</v>
      </c>
      <c r="G1950" s="37" t="n">
        <v>73</v>
      </c>
    </row>
    <row r="1951" customFormat="false" ht="15" hidden="false" customHeight="false" outlineLevel="0" collapsed="false">
      <c r="A1951" s="37" t="s">
        <v>1016</v>
      </c>
      <c r="B1951" s="37" t="s">
        <v>240</v>
      </c>
      <c r="C1951" s="37" t="n">
        <v>365</v>
      </c>
      <c r="D1951" s="38" t="n">
        <v>46375</v>
      </c>
      <c r="E1951" s="37" t="s">
        <v>232</v>
      </c>
      <c r="F1951" s="38"/>
      <c r="G1951" s="37"/>
    </row>
    <row r="1952" customFormat="false" ht="15" hidden="false" customHeight="false" outlineLevel="0" collapsed="false">
      <c r="A1952" s="37" t="s">
        <v>1017</v>
      </c>
      <c r="B1952" s="37" t="s">
        <v>235</v>
      </c>
      <c r="C1952" s="37" t="n">
        <v>365</v>
      </c>
      <c r="D1952" s="38" t="n">
        <v>46110</v>
      </c>
      <c r="E1952" s="37" t="s">
        <v>229</v>
      </c>
      <c r="F1952" s="38" t="n">
        <v>46097</v>
      </c>
      <c r="G1952" s="37" t="n">
        <v>61</v>
      </c>
    </row>
    <row r="1953" customFormat="false" ht="15" hidden="false" customHeight="false" outlineLevel="0" collapsed="false">
      <c r="A1953" s="37" t="s">
        <v>1017</v>
      </c>
      <c r="B1953" s="37" t="s">
        <v>236</v>
      </c>
      <c r="C1953" s="37" t="n">
        <v>365</v>
      </c>
      <c r="D1953" s="38" t="n">
        <v>46379</v>
      </c>
      <c r="E1953" s="37" t="s">
        <v>229</v>
      </c>
      <c r="F1953" s="38" t="n">
        <v>46357</v>
      </c>
      <c r="G1953" s="37" t="n">
        <v>91</v>
      </c>
    </row>
    <row r="1954" customFormat="false" ht="15" hidden="false" customHeight="false" outlineLevel="0" collapsed="false">
      <c r="A1954" s="37" t="s">
        <v>1017</v>
      </c>
      <c r="B1954" s="37" t="s">
        <v>237</v>
      </c>
      <c r="C1954" s="37" t="n">
        <v>365</v>
      </c>
      <c r="D1954" s="38" t="n">
        <v>46228</v>
      </c>
      <c r="E1954" s="37" t="s">
        <v>229</v>
      </c>
      <c r="F1954" s="38" t="n">
        <v>46194</v>
      </c>
      <c r="G1954" s="37" t="n">
        <v>95</v>
      </c>
    </row>
    <row r="1955" customFormat="false" ht="15" hidden="false" customHeight="false" outlineLevel="0" collapsed="false">
      <c r="A1955" s="37" t="s">
        <v>1017</v>
      </c>
      <c r="B1955" s="37" t="s">
        <v>238</v>
      </c>
      <c r="C1955" s="37" t="n">
        <v>180</v>
      </c>
      <c r="D1955" s="38" t="n">
        <v>46159</v>
      </c>
      <c r="E1955" s="37" t="s">
        <v>231</v>
      </c>
      <c r="F1955" s="38"/>
      <c r="G1955" s="37"/>
    </row>
    <row r="1956" customFormat="false" ht="15" hidden="false" customHeight="false" outlineLevel="0" collapsed="false">
      <c r="A1956" s="37" t="s">
        <v>1017</v>
      </c>
      <c r="B1956" s="37" t="s">
        <v>239</v>
      </c>
      <c r="C1956" s="37" t="n">
        <v>730</v>
      </c>
      <c r="D1956" s="38" t="n">
        <v>46132</v>
      </c>
      <c r="E1956" s="37" t="s">
        <v>229</v>
      </c>
      <c r="F1956" s="38" t="n">
        <v>46099</v>
      </c>
      <c r="G1956" s="37" t="n">
        <v>89</v>
      </c>
    </row>
    <row r="1957" customFormat="false" ht="15" hidden="false" customHeight="false" outlineLevel="0" collapsed="false">
      <c r="A1957" s="37" t="s">
        <v>1017</v>
      </c>
      <c r="B1957" s="37" t="s">
        <v>240</v>
      </c>
      <c r="C1957" s="37" t="n">
        <v>365</v>
      </c>
      <c r="D1957" s="38" t="n">
        <v>46243</v>
      </c>
      <c r="E1957" s="37" t="s">
        <v>229</v>
      </c>
      <c r="F1957" s="38" t="n">
        <v>46215</v>
      </c>
      <c r="G1957" s="37" t="n">
        <v>62</v>
      </c>
    </row>
    <row r="1958" customFormat="false" ht="15" hidden="false" customHeight="false" outlineLevel="0" collapsed="false">
      <c r="A1958" s="37" t="s">
        <v>1019</v>
      </c>
      <c r="B1958" s="37" t="s">
        <v>235</v>
      </c>
      <c r="C1958" s="37" t="n">
        <v>365</v>
      </c>
      <c r="D1958" s="38" t="n">
        <v>46189</v>
      </c>
      <c r="E1958" s="37" t="s">
        <v>229</v>
      </c>
      <c r="F1958" s="38" t="n">
        <v>46174</v>
      </c>
      <c r="G1958" s="37" t="n">
        <v>78</v>
      </c>
    </row>
    <row r="1959" customFormat="false" ht="15" hidden="false" customHeight="false" outlineLevel="0" collapsed="false">
      <c r="A1959" s="37" t="s">
        <v>1019</v>
      </c>
      <c r="B1959" s="37" t="s">
        <v>236</v>
      </c>
      <c r="C1959" s="37" t="n">
        <v>365</v>
      </c>
      <c r="D1959" s="38" t="n">
        <v>46114</v>
      </c>
      <c r="E1959" s="37" t="s">
        <v>231</v>
      </c>
      <c r="F1959" s="38"/>
      <c r="G1959" s="37"/>
    </row>
    <row r="1960" customFormat="false" ht="15" hidden="false" customHeight="false" outlineLevel="0" collapsed="false">
      <c r="A1960" s="37" t="s">
        <v>1019</v>
      </c>
      <c r="B1960" s="37" t="s">
        <v>237</v>
      </c>
      <c r="C1960" s="37" t="n">
        <v>365</v>
      </c>
      <c r="D1960" s="38" t="n">
        <v>46102</v>
      </c>
      <c r="E1960" s="37" t="s">
        <v>229</v>
      </c>
      <c r="F1960" s="38" t="n">
        <v>46070</v>
      </c>
      <c r="G1960" s="37" t="n">
        <v>66</v>
      </c>
    </row>
    <row r="1961" customFormat="false" ht="15" hidden="false" customHeight="false" outlineLevel="0" collapsed="false">
      <c r="A1961" s="37" t="s">
        <v>1019</v>
      </c>
      <c r="B1961" s="37" t="s">
        <v>238</v>
      </c>
      <c r="C1961" s="37" t="n">
        <v>180</v>
      </c>
      <c r="D1961" s="38" t="n">
        <v>46232</v>
      </c>
      <c r="E1961" s="37" t="s">
        <v>229</v>
      </c>
      <c r="F1961" s="38" t="n">
        <v>46225</v>
      </c>
      <c r="G1961" s="37" t="n">
        <v>88</v>
      </c>
    </row>
    <row r="1962" customFormat="false" ht="15" hidden="false" customHeight="false" outlineLevel="0" collapsed="false">
      <c r="A1962" s="37" t="s">
        <v>1019</v>
      </c>
      <c r="B1962" s="37" t="s">
        <v>239</v>
      </c>
      <c r="C1962" s="37" t="n">
        <v>730</v>
      </c>
      <c r="D1962" s="38" t="n">
        <v>46382</v>
      </c>
      <c r="E1962" s="37" t="s">
        <v>230</v>
      </c>
      <c r="F1962" s="38"/>
      <c r="G1962" s="37"/>
    </row>
    <row r="1963" customFormat="false" ht="15" hidden="false" customHeight="false" outlineLevel="0" collapsed="false">
      <c r="A1963" s="37" t="s">
        <v>1019</v>
      </c>
      <c r="B1963" s="37" t="s">
        <v>240</v>
      </c>
      <c r="C1963" s="37" t="n">
        <v>365</v>
      </c>
      <c r="D1963" s="38" t="n">
        <v>46098</v>
      </c>
      <c r="E1963" s="37" t="s">
        <v>229</v>
      </c>
      <c r="F1963" s="38" t="n">
        <v>46092</v>
      </c>
      <c r="G1963" s="37" t="n">
        <v>91</v>
      </c>
    </row>
    <row r="1964" customFormat="false" ht="15" hidden="false" customHeight="false" outlineLevel="0" collapsed="false">
      <c r="A1964" s="37" t="s">
        <v>1020</v>
      </c>
      <c r="B1964" s="37" t="s">
        <v>235</v>
      </c>
      <c r="C1964" s="37" t="n">
        <v>365</v>
      </c>
      <c r="D1964" s="38" t="n">
        <v>46153</v>
      </c>
      <c r="E1964" s="37" t="s">
        <v>232</v>
      </c>
      <c r="F1964" s="38"/>
      <c r="G1964" s="37"/>
    </row>
    <row r="1965" customFormat="false" ht="15" hidden="false" customHeight="false" outlineLevel="0" collapsed="false">
      <c r="A1965" s="37" t="s">
        <v>1020</v>
      </c>
      <c r="B1965" s="37" t="s">
        <v>236</v>
      </c>
      <c r="C1965" s="37" t="n">
        <v>365</v>
      </c>
      <c r="D1965" s="38" t="n">
        <v>46181</v>
      </c>
      <c r="E1965" s="37" t="s">
        <v>232</v>
      </c>
      <c r="F1965" s="38"/>
      <c r="G1965" s="37"/>
    </row>
    <row r="1966" customFormat="false" ht="15" hidden="false" customHeight="false" outlineLevel="0" collapsed="false">
      <c r="A1966" s="37" t="s">
        <v>1020</v>
      </c>
      <c r="B1966" s="37" t="s">
        <v>237</v>
      </c>
      <c r="C1966" s="37" t="n">
        <v>365</v>
      </c>
      <c r="D1966" s="38" t="n">
        <v>46135</v>
      </c>
      <c r="E1966" s="37" t="s">
        <v>229</v>
      </c>
      <c r="F1966" s="38" t="n">
        <v>46096</v>
      </c>
      <c r="G1966" s="37" t="n">
        <v>90</v>
      </c>
    </row>
    <row r="1967" customFormat="false" ht="15" hidden="false" customHeight="false" outlineLevel="0" collapsed="false">
      <c r="A1967" s="37" t="s">
        <v>1020</v>
      </c>
      <c r="B1967" s="37" t="s">
        <v>238</v>
      </c>
      <c r="C1967" s="37" t="n">
        <v>180</v>
      </c>
      <c r="D1967" s="38" t="n">
        <v>46227</v>
      </c>
      <c r="E1967" s="37" t="s">
        <v>229</v>
      </c>
      <c r="F1967" s="38" t="n">
        <v>46188</v>
      </c>
      <c r="G1967" s="37" t="n">
        <v>63</v>
      </c>
    </row>
    <row r="1968" customFormat="false" ht="15" hidden="false" customHeight="false" outlineLevel="0" collapsed="false">
      <c r="A1968" s="37" t="s">
        <v>1020</v>
      </c>
      <c r="B1968" s="37" t="s">
        <v>239</v>
      </c>
      <c r="C1968" s="37" t="n">
        <v>730</v>
      </c>
      <c r="D1968" s="38" t="n">
        <v>46163</v>
      </c>
      <c r="E1968" s="37" t="s">
        <v>229</v>
      </c>
      <c r="F1968" s="38" t="n">
        <v>46141</v>
      </c>
      <c r="G1968" s="37" t="n">
        <v>78</v>
      </c>
    </row>
    <row r="1969" customFormat="false" ht="15" hidden="false" customHeight="false" outlineLevel="0" collapsed="false">
      <c r="A1969" s="37" t="s">
        <v>1020</v>
      </c>
      <c r="B1969" s="37" t="s">
        <v>240</v>
      </c>
      <c r="C1969" s="37" t="n">
        <v>365</v>
      </c>
      <c r="D1969" s="38" t="n">
        <v>46353</v>
      </c>
      <c r="E1969" s="37" t="s">
        <v>229</v>
      </c>
      <c r="F1969" s="38" t="n">
        <v>46338</v>
      </c>
      <c r="G1969" s="37" t="n">
        <v>73</v>
      </c>
    </row>
    <row r="1970" customFormat="false" ht="15" hidden="false" customHeight="false" outlineLevel="0" collapsed="false">
      <c r="A1970" s="37" t="s">
        <v>1021</v>
      </c>
      <c r="B1970" s="37" t="s">
        <v>235</v>
      </c>
      <c r="C1970" s="37" t="n">
        <v>365</v>
      </c>
      <c r="D1970" s="38" t="n">
        <v>46316</v>
      </c>
      <c r="E1970" s="37" t="s">
        <v>229</v>
      </c>
      <c r="F1970" s="38" t="n">
        <v>46292</v>
      </c>
      <c r="G1970" s="37" t="n">
        <v>88</v>
      </c>
    </row>
    <row r="1971" customFormat="false" ht="15" hidden="false" customHeight="false" outlineLevel="0" collapsed="false">
      <c r="A1971" s="37" t="s">
        <v>1021</v>
      </c>
      <c r="B1971" s="37" t="s">
        <v>236</v>
      </c>
      <c r="C1971" s="37" t="n">
        <v>365</v>
      </c>
      <c r="D1971" s="38" t="n">
        <v>46292</v>
      </c>
      <c r="E1971" s="37" t="s">
        <v>229</v>
      </c>
      <c r="F1971" s="38" t="n">
        <v>46268</v>
      </c>
      <c r="G1971" s="37" t="n">
        <v>88</v>
      </c>
    </row>
    <row r="1972" customFormat="false" ht="15" hidden="false" customHeight="false" outlineLevel="0" collapsed="false">
      <c r="A1972" s="37" t="s">
        <v>1021</v>
      </c>
      <c r="B1972" s="37" t="s">
        <v>237</v>
      </c>
      <c r="C1972" s="37" t="n">
        <v>365</v>
      </c>
      <c r="D1972" s="38" t="n">
        <v>46108</v>
      </c>
      <c r="E1972" s="37" t="s">
        <v>230</v>
      </c>
      <c r="F1972" s="38"/>
      <c r="G1972" s="37"/>
    </row>
    <row r="1973" customFormat="false" ht="15" hidden="false" customHeight="false" outlineLevel="0" collapsed="false">
      <c r="A1973" s="37" t="s">
        <v>1021</v>
      </c>
      <c r="B1973" s="37" t="s">
        <v>238</v>
      </c>
      <c r="C1973" s="37" t="n">
        <v>180</v>
      </c>
      <c r="D1973" s="38" t="n">
        <v>46143</v>
      </c>
      <c r="E1973" s="37" t="s">
        <v>229</v>
      </c>
      <c r="F1973" s="38" t="n">
        <v>46132</v>
      </c>
      <c r="G1973" s="37" t="n">
        <v>65</v>
      </c>
    </row>
    <row r="1974" customFormat="false" ht="15" hidden="false" customHeight="false" outlineLevel="0" collapsed="false">
      <c r="A1974" s="37" t="s">
        <v>1021</v>
      </c>
      <c r="B1974" s="37" t="s">
        <v>239</v>
      </c>
      <c r="C1974" s="37" t="n">
        <v>730</v>
      </c>
      <c r="D1974" s="38" t="n">
        <v>46184</v>
      </c>
      <c r="E1974" s="37" t="s">
        <v>229</v>
      </c>
      <c r="F1974" s="38" t="n">
        <v>46161</v>
      </c>
      <c r="G1974" s="37" t="n">
        <v>88</v>
      </c>
    </row>
    <row r="1975" customFormat="false" ht="15" hidden="false" customHeight="false" outlineLevel="0" collapsed="false">
      <c r="A1975" s="37" t="s">
        <v>1021</v>
      </c>
      <c r="B1975" s="37" t="s">
        <v>240</v>
      </c>
      <c r="C1975" s="37" t="n">
        <v>365</v>
      </c>
      <c r="D1975" s="38" t="n">
        <v>46203</v>
      </c>
      <c r="E1975" s="37" t="s">
        <v>229</v>
      </c>
      <c r="F1975" s="38" t="n">
        <v>46167</v>
      </c>
      <c r="G1975" s="37" t="n">
        <v>95</v>
      </c>
    </row>
    <row r="1976" customFormat="false" ht="15" hidden="false" customHeight="false" outlineLevel="0" collapsed="false">
      <c r="A1976" s="37" t="s">
        <v>1022</v>
      </c>
      <c r="B1976" s="37" t="s">
        <v>235</v>
      </c>
      <c r="C1976" s="37" t="n">
        <v>365</v>
      </c>
      <c r="D1976" s="38" t="n">
        <v>46348</v>
      </c>
      <c r="E1976" s="37" t="s">
        <v>229</v>
      </c>
      <c r="F1976" s="38" t="n">
        <v>46312</v>
      </c>
      <c r="G1976" s="37" t="n">
        <v>86</v>
      </c>
    </row>
    <row r="1977" customFormat="false" ht="15" hidden="false" customHeight="false" outlineLevel="0" collapsed="false">
      <c r="A1977" s="37" t="s">
        <v>1022</v>
      </c>
      <c r="B1977" s="37" t="s">
        <v>236</v>
      </c>
      <c r="C1977" s="37" t="n">
        <v>365</v>
      </c>
      <c r="D1977" s="38" t="n">
        <v>46234</v>
      </c>
      <c r="E1977" s="37" t="s">
        <v>230</v>
      </c>
      <c r="F1977" s="38"/>
      <c r="G1977" s="37"/>
    </row>
    <row r="1978" customFormat="false" ht="15" hidden="false" customHeight="false" outlineLevel="0" collapsed="false">
      <c r="A1978" s="37" t="s">
        <v>1022</v>
      </c>
      <c r="B1978" s="37" t="s">
        <v>237</v>
      </c>
      <c r="C1978" s="37" t="n">
        <v>365</v>
      </c>
      <c r="D1978" s="38" t="n">
        <v>46162</v>
      </c>
      <c r="E1978" s="37" t="s">
        <v>229</v>
      </c>
      <c r="F1978" s="38" t="n">
        <v>46145</v>
      </c>
      <c r="G1978" s="37" t="n">
        <v>91</v>
      </c>
    </row>
    <row r="1979" customFormat="false" ht="15" hidden="false" customHeight="false" outlineLevel="0" collapsed="false">
      <c r="A1979" s="37" t="s">
        <v>1022</v>
      </c>
      <c r="B1979" s="37" t="s">
        <v>238</v>
      </c>
      <c r="C1979" s="37" t="n">
        <v>180</v>
      </c>
      <c r="D1979" s="38" t="n">
        <v>46133</v>
      </c>
      <c r="E1979" s="37" t="s">
        <v>229</v>
      </c>
      <c r="F1979" s="38" t="n">
        <v>46105</v>
      </c>
      <c r="G1979" s="37" t="n">
        <v>87</v>
      </c>
    </row>
    <row r="1980" customFormat="false" ht="15" hidden="false" customHeight="false" outlineLevel="0" collapsed="false">
      <c r="A1980" s="37" t="s">
        <v>1022</v>
      </c>
      <c r="B1980" s="37" t="s">
        <v>239</v>
      </c>
      <c r="C1980" s="37" t="n">
        <v>730</v>
      </c>
      <c r="D1980" s="38" t="n">
        <v>46342</v>
      </c>
      <c r="E1980" s="37" t="s">
        <v>232</v>
      </c>
      <c r="F1980" s="38"/>
      <c r="G1980" s="37"/>
    </row>
    <row r="1981" customFormat="false" ht="15" hidden="false" customHeight="false" outlineLevel="0" collapsed="false">
      <c r="A1981" s="37" t="s">
        <v>1022</v>
      </c>
      <c r="B1981" s="37" t="s">
        <v>240</v>
      </c>
      <c r="C1981" s="37" t="n">
        <v>365</v>
      </c>
      <c r="D1981" s="38" t="n">
        <v>46134</v>
      </c>
      <c r="E1981" s="37" t="s">
        <v>229</v>
      </c>
      <c r="F1981" s="38" t="n">
        <v>46105</v>
      </c>
      <c r="G1981" s="37" t="n">
        <v>69</v>
      </c>
    </row>
    <row r="1982" customFormat="false" ht="15" hidden="false" customHeight="false" outlineLevel="0" collapsed="false">
      <c r="A1982" s="37" t="s">
        <v>1023</v>
      </c>
      <c r="B1982" s="37" t="s">
        <v>235</v>
      </c>
      <c r="C1982" s="37" t="n">
        <v>365</v>
      </c>
      <c r="D1982" s="38" t="n">
        <v>46317</v>
      </c>
      <c r="E1982" s="37" t="s">
        <v>229</v>
      </c>
      <c r="F1982" s="38" t="n">
        <v>46290</v>
      </c>
      <c r="G1982" s="37" t="n">
        <v>96</v>
      </c>
    </row>
    <row r="1983" customFormat="false" ht="15" hidden="false" customHeight="false" outlineLevel="0" collapsed="false">
      <c r="A1983" s="37" t="s">
        <v>1023</v>
      </c>
      <c r="B1983" s="37" t="s">
        <v>236</v>
      </c>
      <c r="C1983" s="37" t="n">
        <v>365</v>
      </c>
      <c r="D1983" s="38" t="n">
        <v>46219</v>
      </c>
      <c r="E1983" s="37" t="s">
        <v>229</v>
      </c>
      <c r="F1983" s="38" t="n">
        <v>46211</v>
      </c>
      <c r="G1983" s="37" t="n">
        <v>66</v>
      </c>
    </row>
    <row r="1984" customFormat="false" ht="15" hidden="false" customHeight="false" outlineLevel="0" collapsed="false">
      <c r="A1984" s="37" t="s">
        <v>1023</v>
      </c>
      <c r="B1984" s="37" t="s">
        <v>237</v>
      </c>
      <c r="C1984" s="37" t="n">
        <v>365</v>
      </c>
      <c r="D1984" s="38" t="n">
        <v>46325</v>
      </c>
      <c r="E1984" s="37" t="s">
        <v>229</v>
      </c>
      <c r="F1984" s="38" t="n">
        <v>46286</v>
      </c>
      <c r="G1984" s="37" t="n">
        <v>97</v>
      </c>
    </row>
    <row r="1985" customFormat="false" ht="15" hidden="false" customHeight="false" outlineLevel="0" collapsed="false">
      <c r="A1985" s="37" t="s">
        <v>1023</v>
      </c>
      <c r="B1985" s="37" t="s">
        <v>238</v>
      </c>
      <c r="C1985" s="37" t="n">
        <v>180</v>
      </c>
      <c r="D1985" s="38" t="n">
        <v>46357</v>
      </c>
      <c r="E1985" s="37" t="s">
        <v>229</v>
      </c>
      <c r="F1985" s="38" t="n">
        <v>46330</v>
      </c>
      <c r="G1985" s="37" t="n">
        <v>87</v>
      </c>
    </row>
    <row r="1986" customFormat="false" ht="15" hidden="false" customHeight="false" outlineLevel="0" collapsed="false">
      <c r="A1986" s="37" t="s">
        <v>1023</v>
      </c>
      <c r="B1986" s="37" t="s">
        <v>239</v>
      </c>
      <c r="C1986" s="37" t="n">
        <v>730</v>
      </c>
      <c r="D1986" s="38" t="n">
        <v>46324</v>
      </c>
      <c r="E1986" s="37" t="s">
        <v>231</v>
      </c>
      <c r="F1986" s="38"/>
      <c r="G1986" s="37"/>
    </row>
    <row r="1987" customFormat="false" ht="15" hidden="false" customHeight="false" outlineLevel="0" collapsed="false">
      <c r="A1987" s="37" t="s">
        <v>1023</v>
      </c>
      <c r="B1987" s="37" t="s">
        <v>240</v>
      </c>
      <c r="C1987" s="37" t="n">
        <v>365</v>
      </c>
      <c r="D1987" s="38" t="n">
        <v>46215</v>
      </c>
      <c r="E1987" s="37" t="s">
        <v>229</v>
      </c>
      <c r="F1987" s="38" t="n">
        <v>46182</v>
      </c>
      <c r="G1987" s="37" t="n">
        <v>75</v>
      </c>
    </row>
    <row r="1988" customFormat="false" ht="15" hidden="false" customHeight="false" outlineLevel="0" collapsed="false">
      <c r="A1988" s="37" t="s">
        <v>1024</v>
      </c>
      <c r="B1988" s="37" t="s">
        <v>235</v>
      </c>
      <c r="C1988" s="37" t="n">
        <v>365</v>
      </c>
      <c r="D1988" s="38" t="n">
        <v>46178</v>
      </c>
      <c r="E1988" s="37" t="s">
        <v>230</v>
      </c>
      <c r="F1988" s="38"/>
      <c r="G1988" s="37"/>
    </row>
    <row r="1989" customFormat="false" ht="15" hidden="false" customHeight="false" outlineLevel="0" collapsed="false">
      <c r="A1989" s="37" t="s">
        <v>1024</v>
      </c>
      <c r="B1989" s="37" t="s">
        <v>236</v>
      </c>
      <c r="C1989" s="37" t="n">
        <v>365</v>
      </c>
      <c r="D1989" s="38" t="n">
        <v>46110</v>
      </c>
      <c r="E1989" s="37" t="s">
        <v>229</v>
      </c>
      <c r="F1989" s="38" t="n">
        <v>46107</v>
      </c>
      <c r="G1989" s="37" t="n">
        <v>88</v>
      </c>
    </row>
    <row r="1990" customFormat="false" ht="15" hidden="false" customHeight="false" outlineLevel="0" collapsed="false">
      <c r="A1990" s="37" t="s">
        <v>1024</v>
      </c>
      <c r="B1990" s="37" t="s">
        <v>237</v>
      </c>
      <c r="C1990" s="37" t="n">
        <v>365</v>
      </c>
      <c r="D1990" s="38" t="n">
        <v>46383</v>
      </c>
      <c r="E1990" s="37" t="s">
        <v>229</v>
      </c>
      <c r="F1990" s="38" t="n">
        <v>46350</v>
      </c>
      <c r="G1990" s="37" t="n">
        <v>63</v>
      </c>
    </row>
    <row r="1991" customFormat="false" ht="15" hidden="false" customHeight="false" outlineLevel="0" collapsed="false">
      <c r="A1991" s="37" t="s">
        <v>1024</v>
      </c>
      <c r="B1991" s="37" t="s">
        <v>238</v>
      </c>
      <c r="C1991" s="37" t="n">
        <v>180</v>
      </c>
      <c r="D1991" s="38" t="n">
        <v>46378</v>
      </c>
      <c r="E1991" s="37" t="s">
        <v>229</v>
      </c>
      <c r="F1991" s="38" t="n">
        <v>46339</v>
      </c>
      <c r="G1991" s="37" t="n">
        <v>81</v>
      </c>
    </row>
    <row r="1992" customFormat="false" ht="15" hidden="false" customHeight="false" outlineLevel="0" collapsed="false">
      <c r="A1992" s="37" t="s">
        <v>1024</v>
      </c>
      <c r="B1992" s="37" t="s">
        <v>239</v>
      </c>
      <c r="C1992" s="37" t="n">
        <v>730</v>
      </c>
      <c r="D1992" s="38" t="n">
        <v>46103</v>
      </c>
      <c r="E1992" s="37" t="s">
        <v>229</v>
      </c>
      <c r="F1992" s="38" t="n">
        <v>46091</v>
      </c>
      <c r="G1992" s="37" t="n">
        <v>69</v>
      </c>
    </row>
    <row r="1993" customFormat="false" ht="15" hidden="false" customHeight="false" outlineLevel="0" collapsed="false">
      <c r="A1993" s="37" t="s">
        <v>1024</v>
      </c>
      <c r="B1993" s="37" t="s">
        <v>240</v>
      </c>
      <c r="C1993" s="37" t="n">
        <v>365</v>
      </c>
      <c r="D1993" s="38" t="n">
        <v>46210</v>
      </c>
      <c r="E1993" s="37" t="s">
        <v>229</v>
      </c>
      <c r="F1993" s="38" t="n">
        <v>46200</v>
      </c>
      <c r="G1993" s="37" t="n">
        <v>75</v>
      </c>
    </row>
    <row r="1994" customFormat="false" ht="15" hidden="false" customHeight="false" outlineLevel="0" collapsed="false">
      <c r="A1994" s="37" t="s">
        <v>1025</v>
      </c>
      <c r="B1994" s="37" t="s">
        <v>235</v>
      </c>
      <c r="C1994" s="37" t="n">
        <v>365</v>
      </c>
      <c r="D1994" s="38" t="n">
        <v>46231</v>
      </c>
      <c r="E1994" s="37" t="s">
        <v>230</v>
      </c>
      <c r="F1994" s="38"/>
      <c r="G1994" s="37"/>
    </row>
    <row r="1995" customFormat="false" ht="15" hidden="false" customHeight="false" outlineLevel="0" collapsed="false">
      <c r="A1995" s="37" t="s">
        <v>1025</v>
      </c>
      <c r="B1995" s="37" t="s">
        <v>236</v>
      </c>
      <c r="C1995" s="37" t="n">
        <v>365</v>
      </c>
      <c r="D1995" s="38" t="n">
        <v>46108</v>
      </c>
      <c r="E1995" s="37" t="s">
        <v>229</v>
      </c>
      <c r="F1995" s="38" t="n">
        <v>46098</v>
      </c>
      <c r="G1995" s="37" t="n">
        <v>78</v>
      </c>
    </row>
    <row r="1996" customFormat="false" ht="15" hidden="false" customHeight="false" outlineLevel="0" collapsed="false">
      <c r="A1996" s="37" t="s">
        <v>1025</v>
      </c>
      <c r="B1996" s="37" t="s">
        <v>237</v>
      </c>
      <c r="C1996" s="37" t="n">
        <v>365</v>
      </c>
      <c r="D1996" s="38" t="n">
        <v>46356</v>
      </c>
      <c r="E1996" s="37" t="s">
        <v>229</v>
      </c>
      <c r="F1996" s="38" t="n">
        <v>46331</v>
      </c>
      <c r="G1996" s="37" t="n">
        <v>75</v>
      </c>
    </row>
    <row r="1997" customFormat="false" ht="15" hidden="false" customHeight="false" outlineLevel="0" collapsed="false">
      <c r="A1997" s="37" t="s">
        <v>1025</v>
      </c>
      <c r="B1997" s="37" t="s">
        <v>238</v>
      </c>
      <c r="C1997" s="37" t="n">
        <v>180</v>
      </c>
      <c r="D1997" s="38" t="n">
        <v>46321</v>
      </c>
      <c r="E1997" s="37" t="s">
        <v>231</v>
      </c>
      <c r="F1997" s="38"/>
      <c r="G1997" s="37"/>
    </row>
    <row r="1998" customFormat="false" ht="15" hidden="false" customHeight="false" outlineLevel="0" collapsed="false">
      <c r="A1998" s="37" t="s">
        <v>1025</v>
      </c>
      <c r="B1998" s="37" t="s">
        <v>239</v>
      </c>
      <c r="C1998" s="37" t="n">
        <v>730</v>
      </c>
      <c r="D1998" s="38" t="n">
        <v>46373</v>
      </c>
      <c r="E1998" s="37" t="s">
        <v>229</v>
      </c>
      <c r="F1998" s="38" t="n">
        <v>46346</v>
      </c>
      <c r="G1998" s="37" t="n">
        <v>82</v>
      </c>
    </row>
    <row r="1999" customFormat="false" ht="15" hidden="false" customHeight="false" outlineLevel="0" collapsed="false">
      <c r="A1999" s="37" t="s">
        <v>1025</v>
      </c>
      <c r="B1999" s="37" t="s">
        <v>240</v>
      </c>
      <c r="C1999" s="37" t="n">
        <v>365</v>
      </c>
      <c r="D1999" s="38" t="n">
        <v>46330</v>
      </c>
      <c r="E1999" s="37" t="s">
        <v>230</v>
      </c>
      <c r="F1999" s="38"/>
      <c r="G1999" s="37"/>
    </row>
    <row r="2000" customFormat="false" ht="15" hidden="false" customHeight="false" outlineLevel="0" collapsed="false">
      <c r="A2000" s="37" t="s">
        <v>1028</v>
      </c>
      <c r="B2000" s="37" t="s">
        <v>235</v>
      </c>
      <c r="C2000" s="37" t="n">
        <v>365</v>
      </c>
      <c r="D2000" s="38" t="n">
        <v>46208</v>
      </c>
      <c r="E2000" s="37" t="s">
        <v>229</v>
      </c>
      <c r="F2000" s="38" t="n">
        <v>46180</v>
      </c>
      <c r="G2000" s="37" t="n">
        <v>64</v>
      </c>
    </row>
    <row r="2001" customFormat="false" ht="15" hidden="false" customHeight="false" outlineLevel="0" collapsed="false">
      <c r="A2001" s="37" t="s">
        <v>1028</v>
      </c>
      <c r="B2001" s="37" t="s">
        <v>236</v>
      </c>
      <c r="C2001" s="37" t="n">
        <v>365</v>
      </c>
      <c r="D2001" s="38" t="n">
        <v>46250</v>
      </c>
      <c r="E2001" s="37" t="s">
        <v>232</v>
      </c>
      <c r="F2001" s="38"/>
      <c r="G2001" s="37"/>
    </row>
    <row r="2002" customFormat="false" ht="15" hidden="false" customHeight="false" outlineLevel="0" collapsed="false">
      <c r="A2002" s="37" t="s">
        <v>1028</v>
      </c>
      <c r="B2002" s="37" t="s">
        <v>237</v>
      </c>
      <c r="C2002" s="37" t="n">
        <v>365</v>
      </c>
      <c r="D2002" s="38" t="n">
        <v>46270</v>
      </c>
      <c r="E2002" s="37" t="s">
        <v>229</v>
      </c>
      <c r="F2002" s="38" t="n">
        <v>46255</v>
      </c>
      <c r="G2002" s="37" t="n">
        <v>92</v>
      </c>
    </row>
    <row r="2003" customFormat="false" ht="15" hidden="false" customHeight="false" outlineLevel="0" collapsed="false">
      <c r="A2003" s="37" t="s">
        <v>1028</v>
      </c>
      <c r="B2003" s="37" t="s">
        <v>238</v>
      </c>
      <c r="C2003" s="37" t="n">
        <v>180</v>
      </c>
      <c r="D2003" s="38" t="n">
        <v>46140</v>
      </c>
      <c r="E2003" s="37" t="s">
        <v>232</v>
      </c>
      <c r="F2003" s="38"/>
      <c r="G2003" s="37"/>
    </row>
    <row r="2004" customFormat="false" ht="15" hidden="false" customHeight="false" outlineLevel="0" collapsed="false">
      <c r="A2004" s="37" t="s">
        <v>1028</v>
      </c>
      <c r="B2004" s="37" t="s">
        <v>239</v>
      </c>
      <c r="C2004" s="37" t="n">
        <v>730</v>
      </c>
      <c r="D2004" s="38" t="n">
        <v>46196</v>
      </c>
      <c r="E2004" s="37" t="s">
        <v>229</v>
      </c>
      <c r="F2004" s="38" t="n">
        <v>46162</v>
      </c>
      <c r="G2004" s="37" t="n">
        <v>75</v>
      </c>
    </row>
    <row r="2005" customFormat="false" ht="15" hidden="false" customHeight="false" outlineLevel="0" collapsed="false">
      <c r="A2005" s="37" t="s">
        <v>1028</v>
      </c>
      <c r="B2005" s="37" t="s">
        <v>240</v>
      </c>
      <c r="C2005" s="37" t="n">
        <v>365</v>
      </c>
      <c r="D2005" s="38" t="n">
        <v>46106</v>
      </c>
      <c r="E2005" s="37" t="s">
        <v>232</v>
      </c>
      <c r="F2005" s="38"/>
      <c r="G2005" s="37"/>
    </row>
    <row r="2006" customFormat="false" ht="15" hidden="false" customHeight="false" outlineLevel="0" collapsed="false">
      <c r="A2006" s="37" t="s">
        <v>1030</v>
      </c>
      <c r="B2006" s="37" t="s">
        <v>235</v>
      </c>
      <c r="C2006" s="37" t="n">
        <v>365</v>
      </c>
      <c r="D2006" s="38" t="n">
        <v>46307</v>
      </c>
      <c r="E2006" s="37" t="s">
        <v>229</v>
      </c>
      <c r="F2006" s="38" t="n">
        <v>46272</v>
      </c>
      <c r="G2006" s="37" t="n">
        <v>70</v>
      </c>
    </row>
    <row r="2007" customFormat="false" ht="15" hidden="false" customHeight="false" outlineLevel="0" collapsed="false">
      <c r="A2007" s="37" t="s">
        <v>1030</v>
      </c>
      <c r="B2007" s="37" t="s">
        <v>236</v>
      </c>
      <c r="C2007" s="37" t="n">
        <v>365</v>
      </c>
      <c r="D2007" s="38" t="n">
        <v>46361</v>
      </c>
      <c r="E2007" s="37" t="s">
        <v>229</v>
      </c>
      <c r="F2007" s="38" t="n">
        <v>46327</v>
      </c>
      <c r="G2007" s="37" t="n">
        <v>74</v>
      </c>
    </row>
    <row r="2008" customFormat="false" ht="15" hidden="false" customHeight="false" outlineLevel="0" collapsed="false">
      <c r="A2008" s="37" t="s">
        <v>1030</v>
      </c>
      <c r="B2008" s="37" t="s">
        <v>237</v>
      </c>
      <c r="C2008" s="37" t="n">
        <v>365</v>
      </c>
      <c r="D2008" s="38" t="n">
        <v>46323</v>
      </c>
      <c r="E2008" s="37" t="s">
        <v>229</v>
      </c>
      <c r="F2008" s="38" t="n">
        <v>46299</v>
      </c>
      <c r="G2008" s="37" t="n">
        <v>76</v>
      </c>
    </row>
    <row r="2009" customFormat="false" ht="15" hidden="false" customHeight="false" outlineLevel="0" collapsed="false">
      <c r="A2009" s="37" t="s">
        <v>1030</v>
      </c>
      <c r="B2009" s="37" t="s">
        <v>238</v>
      </c>
      <c r="C2009" s="37" t="n">
        <v>180</v>
      </c>
      <c r="D2009" s="38" t="n">
        <v>46343</v>
      </c>
      <c r="E2009" s="37" t="s">
        <v>229</v>
      </c>
      <c r="F2009" s="38" t="n">
        <v>46317</v>
      </c>
      <c r="G2009" s="37" t="n">
        <v>75</v>
      </c>
    </row>
    <row r="2010" customFormat="false" ht="15" hidden="false" customHeight="false" outlineLevel="0" collapsed="false">
      <c r="A2010" s="37" t="s">
        <v>1030</v>
      </c>
      <c r="B2010" s="37" t="s">
        <v>239</v>
      </c>
      <c r="C2010" s="37" t="n">
        <v>730</v>
      </c>
      <c r="D2010" s="38" t="n">
        <v>46207</v>
      </c>
      <c r="E2010" s="37" t="s">
        <v>229</v>
      </c>
      <c r="F2010" s="38" t="n">
        <v>46181</v>
      </c>
      <c r="G2010" s="37" t="n">
        <v>65</v>
      </c>
    </row>
    <row r="2011" customFormat="false" ht="15" hidden="false" customHeight="false" outlineLevel="0" collapsed="false">
      <c r="A2011" s="37" t="s">
        <v>1030</v>
      </c>
      <c r="B2011" s="37" t="s">
        <v>240</v>
      </c>
      <c r="C2011" s="37" t="n">
        <v>365</v>
      </c>
      <c r="D2011" s="38" t="n">
        <v>46259</v>
      </c>
      <c r="E2011" s="37" t="s">
        <v>230</v>
      </c>
      <c r="F2011" s="38"/>
      <c r="G2011" s="37"/>
    </row>
    <row r="2012" customFormat="false" ht="15" hidden="false" customHeight="false" outlineLevel="0" collapsed="false">
      <c r="A2012" s="37" t="s">
        <v>884</v>
      </c>
      <c r="B2012" s="37" t="s">
        <v>235</v>
      </c>
      <c r="C2012" s="37" t="n">
        <v>365</v>
      </c>
      <c r="D2012" s="38" t="n">
        <v>46338</v>
      </c>
      <c r="E2012" s="37" t="s">
        <v>230</v>
      </c>
      <c r="F2012" s="38"/>
      <c r="G2012" s="37"/>
    </row>
    <row r="2013" customFormat="false" ht="15" hidden="false" customHeight="false" outlineLevel="0" collapsed="false">
      <c r="A2013" s="37" t="s">
        <v>884</v>
      </c>
      <c r="B2013" s="37" t="s">
        <v>236</v>
      </c>
      <c r="C2013" s="37" t="n">
        <v>365</v>
      </c>
      <c r="D2013" s="38" t="n">
        <v>46256</v>
      </c>
      <c r="E2013" s="37" t="s">
        <v>229</v>
      </c>
      <c r="F2013" s="38" t="n">
        <v>46243</v>
      </c>
      <c r="G2013" s="37" t="n">
        <v>89</v>
      </c>
    </row>
    <row r="2014" customFormat="false" ht="15" hidden="false" customHeight="false" outlineLevel="0" collapsed="false">
      <c r="A2014" s="37" t="s">
        <v>884</v>
      </c>
      <c r="B2014" s="37" t="s">
        <v>237</v>
      </c>
      <c r="C2014" s="37" t="n">
        <v>365</v>
      </c>
      <c r="D2014" s="38" t="n">
        <v>46333</v>
      </c>
      <c r="E2014" s="37" t="s">
        <v>232</v>
      </c>
      <c r="F2014" s="38"/>
      <c r="G2014" s="37"/>
    </row>
    <row r="2015" customFormat="false" ht="15" hidden="false" customHeight="false" outlineLevel="0" collapsed="false">
      <c r="A2015" s="37" t="s">
        <v>884</v>
      </c>
      <c r="B2015" s="37" t="s">
        <v>238</v>
      </c>
      <c r="C2015" s="37" t="n">
        <v>180</v>
      </c>
      <c r="D2015" s="38" t="n">
        <v>46343</v>
      </c>
      <c r="E2015" s="37" t="s">
        <v>229</v>
      </c>
      <c r="F2015" s="38" t="n">
        <v>46342</v>
      </c>
      <c r="G2015" s="37" t="n">
        <v>94</v>
      </c>
    </row>
    <row r="2016" customFormat="false" ht="15" hidden="false" customHeight="false" outlineLevel="0" collapsed="false">
      <c r="A2016" s="37" t="s">
        <v>884</v>
      </c>
      <c r="B2016" s="37" t="s">
        <v>239</v>
      </c>
      <c r="C2016" s="37" t="n">
        <v>730</v>
      </c>
      <c r="D2016" s="38" t="n">
        <v>46141</v>
      </c>
      <c r="E2016" s="37" t="s">
        <v>229</v>
      </c>
      <c r="F2016" s="38" t="n">
        <v>46140</v>
      </c>
      <c r="G2016" s="37" t="n">
        <v>97</v>
      </c>
    </row>
    <row r="2017" customFormat="false" ht="15" hidden="false" customHeight="false" outlineLevel="0" collapsed="false">
      <c r="A2017" s="37" t="s">
        <v>884</v>
      </c>
      <c r="B2017" s="37" t="s">
        <v>240</v>
      </c>
      <c r="C2017" s="37" t="n">
        <v>365</v>
      </c>
      <c r="D2017" s="38" t="n">
        <v>46335</v>
      </c>
      <c r="E2017" s="37" t="s">
        <v>229</v>
      </c>
      <c r="F2017" s="38" t="n">
        <v>46326</v>
      </c>
      <c r="G2017" s="37" t="n">
        <v>70</v>
      </c>
    </row>
    <row r="2018" customFormat="false" ht="15" hidden="false" customHeight="false" outlineLevel="0" collapsed="false">
      <c r="A2018" s="37" t="s">
        <v>670</v>
      </c>
      <c r="B2018" s="37" t="s">
        <v>235</v>
      </c>
      <c r="C2018" s="37" t="n">
        <v>365</v>
      </c>
      <c r="D2018" s="38" t="n">
        <v>46115</v>
      </c>
      <c r="E2018" s="37" t="s">
        <v>229</v>
      </c>
      <c r="F2018" s="38" t="n">
        <v>46101</v>
      </c>
      <c r="G2018" s="37" t="n">
        <v>90</v>
      </c>
    </row>
    <row r="2019" customFormat="false" ht="15" hidden="false" customHeight="false" outlineLevel="0" collapsed="false">
      <c r="A2019" s="37" t="s">
        <v>670</v>
      </c>
      <c r="B2019" s="37" t="s">
        <v>236</v>
      </c>
      <c r="C2019" s="37" t="n">
        <v>365</v>
      </c>
      <c r="D2019" s="38" t="n">
        <v>46161</v>
      </c>
      <c r="E2019" s="37" t="s">
        <v>229</v>
      </c>
      <c r="F2019" s="38" t="n">
        <v>46154</v>
      </c>
      <c r="G2019" s="37" t="n">
        <v>66</v>
      </c>
    </row>
    <row r="2020" customFormat="false" ht="15" hidden="false" customHeight="false" outlineLevel="0" collapsed="false">
      <c r="A2020" s="37" t="s">
        <v>670</v>
      </c>
      <c r="B2020" s="37" t="s">
        <v>237</v>
      </c>
      <c r="C2020" s="37" t="n">
        <v>365</v>
      </c>
      <c r="D2020" s="38" t="n">
        <v>46282</v>
      </c>
      <c r="E2020" s="37" t="s">
        <v>229</v>
      </c>
      <c r="F2020" s="38" t="n">
        <v>46264</v>
      </c>
      <c r="G2020" s="37" t="n">
        <v>68</v>
      </c>
    </row>
    <row r="2021" customFormat="false" ht="15" hidden="false" customHeight="false" outlineLevel="0" collapsed="false">
      <c r="A2021" s="37" t="s">
        <v>670</v>
      </c>
      <c r="B2021" s="37" t="s">
        <v>238</v>
      </c>
      <c r="C2021" s="37" t="n">
        <v>180</v>
      </c>
      <c r="D2021" s="38" t="n">
        <v>46163</v>
      </c>
      <c r="E2021" s="37" t="s">
        <v>229</v>
      </c>
      <c r="F2021" s="38" t="n">
        <v>46137</v>
      </c>
      <c r="G2021" s="37" t="n">
        <v>87</v>
      </c>
    </row>
    <row r="2022" customFormat="false" ht="15" hidden="false" customHeight="false" outlineLevel="0" collapsed="false">
      <c r="A2022" s="37" t="s">
        <v>670</v>
      </c>
      <c r="B2022" s="37" t="s">
        <v>239</v>
      </c>
      <c r="C2022" s="37" t="n">
        <v>730</v>
      </c>
      <c r="D2022" s="38" t="n">
        <v>46155</v>
      </c>
      <c r="E2022" s="37" t="s">
        <v>229</v>
      </c>
      <c r="F2022" s="38" t="n">
        <v>46139</v>
      </c>
      <c r="G2022" s="37" t="n">
        <v>70</v>
      </c>
    </row>
    <row r="2023" customFormat="false" ht="15" hidden="false" customHeight="false" outlineLevel="0" collapsed="false">
      <c r="A2023" s="37" t="s">
        <v>670</v>
      </c>
      <c r="B2023" s="37" t="s">
        <v>240</v>
      </c>
      <c r="C2023" s="37" t="n">
        <v>365</v>
      </c>
      <c r="D2023" s="38" t="n">
        <v>46382</v>
      </c>
      <c r="E2023" s="37" t="s">
        <v>229</v>
      </c>
      <c r="F2023" s="38" t="n">
        <v>46373</v>
      </c>
      <c r="G2023" s="37" t="n">
        <v>86</v>
      </c>
    </row>
    <row r="2024" customFormat="false" ht="15" hidden="false" customHeight="false" outlineLevel="0" collapsed="false">
      <c r="A2024" s="37" t="s">
        <v>1036</v>
      </c>
      <c r="B2024" s="37" t="s">
        <v>235</v>
      </c>
      <c r="C2024" s="37" t="n">
        <v>365</v>
      </c>
      <c r="D2024" s="38" t="n">
        <v>46156</v>
      </c>
      <c r="E2024" s="37" t="s">
        <v>229</v>
      </c>
      <c r="F2024" s="38" t="n">
        <v>46123</v>
      </c>
      <c r="G2024" s="37" t="n">
        <v>74</v>
      </c>
    </row>
    <row r="2025" customFormat="false" ht="15" hidden="false" customHeight="false" outlineLevel="0" collapsed="false">
      <c r="A2025" s="37" t="s">
        <v>1036</v>
      </c>
      <c r="B2025" s="37" t="s">
        <v>236</v>
      </c>
      <c r="C2025" s="37" t="n">
        <v>365</v>
      </c>
      <c r="D2025" s="38" t="n">
        <v>46196</v>
      </c>
      <c r="E2025" s="37" t="s">
        <v>229</v>
      </c>
      <c r="F2025" s="38" t="n">
        <v>46190</v>
      </c>
      <c r="G2025" s="37" t="n">
        <v>78</v>
      </c>
    </row>
    <row r="2026" customFormat="false" ht="15" hidden="false" customHeight="false" outlineLevel="0" collapsed="false">
      <c r="A2026" s="37" t="s">
        <v>1036</v>
      </c>
      <c r="B2026" s="37" t="s">
        <v>237</v>
      </c>
      <c r="C2026" s="37" t="n">
        <v>365</v>
      </c>
      <c r="D2026" s="38" t="n">
        <v>46105</v>
      </c>
      <c r="E2026" s="37" t="s">
        <v>229</v>
      </c>
      <c r="F2026" s="38" t="n">
        <v>46089</v>
      </c>
      <c r="G2026" s="37" t="n">
        <v>73</v>
      </c>
    </row>
    <row r="2027" customFormat="false" ht="15" hidden="false" customHeight="false" outlineLevel="0" collapsed="false">
      <c r="A2027" s="37" t="s">
        <v>1036</v>
      </c>
      <c r="B2027" s="37" t="s">
        <v>238</v>
      </c>
      <c r="C2027" s="37" t="n">
        <v>180</v>
      </c>
      <c r="D2027" s="38" t="n">
        <v>46169</v>
      </c>
      <c r="E2027" s="37" t="s">
        <v>229</v>
      </c>
      <c r="F2027" s="38" t="n">
        <v>46151</v>
      </c>
      <c r="G2027" s="37" t="n">
        <v>70</v>
      </c>
    </row>
    <row r="2028" customFormat="false" ht="15" hidden="false" customHeight="false" outlineLevel="0" collapsed="false">
      <c r="A2028" s="37" t="s">
        <v>1036</v>
      </c>
      <c r="B2028" s="37" t="s">
        <v>239</v>
      </c>
      <c r="C2028" s="37" t="n">
        <v>730</v>
      </c>
      <c r="D2028" s="38" t="n">
        <v>46298</v>
      </c>
      <c r="E2028" s="37" t="s">
        <v>229</v>
      </c>
      <c r="F2028" s="38" t="n">
        <v>46286</v>
      </c>
      <c r="G2028" s="37" t="n">
        <v>82</v>
      </c>
    </row>
    <row r="2029" customFormat="false" ht="15" hidden="false" customHeight="false" outlineLevel="0" collapsed="false">
      <c r="A2029" s="37" t="s">
        <v>1036</v>
      </c>
      <c r="B2029" s="37" t="s">
        <v>240</v>
      </c>
      <c r="C2029" s="37" t="n">
        <v>365</v>
      </c>
      <c r="D2029" s="38" t="n">
        <v>46301</v>
      </c>
      <c r="E2029" s="37" t="s">
        <v>230</v>
      </c>
      <c r="F2029" s="38"/>
      <c r="G2029" s="37"/>
    </row>
    <row r="2030" customFormat="false" ht="15" hidden="false" customHeight="false" outlineLevel="0" collapsed="false">
      <c r="A2030" s="37" t="s">
        <v>1037</v>
      </c>
      <c r="B2030" s="37" t="s">
        <v>235</v>
      </c>
      <c r="C2030" s="37" t="n">
        <v>365</v>
      </c>
      <c r="D2030" s="38" t="n">
        <v>46256</v>
      </c>
      <c r="E2030" s="37" t="s">
        <v>229</v>
      </c>
      <c r="F2030" s="38" t="n">
        <v>46244</v>
      </c>
      <c r="G2030" s="37" t="n">
        <v>91</v>
      </c>
    </row>
    <row r="2031" customFormat="false" ht="15" hidden="false" customHeight="false" outlineLevel="0" collapsed="false">
      <c r="A2031" s="37" t="s">
        <v>1037</v>
      </c>
      <c r="B2031" s="37" t="s">
        <v>236</v>
      </c>
      <c r="C2031" s="37" t="n">
        <v>365</v>
      </c>
      <c r="D2031" s="38" t="n">
        <v>46353</v>
      </c>
      <c r="E2031" s="37" t="s">
        <v>229</v>
      </c>
      <c r="F2031" s="38" t="n">
        <v>46315</v>
      </c>
      <c r="G2031" s="37" t="n">
        <v>60</v>
      </c>
    </row>
    <row r="2032" customFormat="false" ht="15" hidden="false" customHeight="false" outlineLevel="0" collapsed="false">
      <c r="A2032" s="37" t="s">
        <v>1037</v>
      </c>
      <c r="B2032" s="37" t="s">
        <v>237</v>
      </c>
      <c r="C2032" s="37" t="n">
        <v>365</v>
      </c>
      <c r="D2032" s="38" t="n">
        <v>46104</v>
      </c>
      <c r="E2032" s="37" t="s">
        <v>229</v>
      </c>
      <c r="F2032" s="38" t="n">
        <v>46095</v>
      </c>
      <c r="G2032" s="37" t="n">
        <v>93</v>
      </c>
    </row>
    <row r="2033" customFormat="false" ht="15" hidden="false" customHeight="false" outlineLevel="0" collapsed="false">
      <c r="A2033" s="37" t="s">
        <v>1037</v>
      </c>
      <c r="B2033" s="37" t="s">
        <v>238</v>
      </c>
      <c r="C2033" s="37" t="n">
        <v>180</v>
      </c>
      <c r="D2033" s="38" t="n">
        <v>46249</v>
      </c>
      <c r="E2033" s="37" t="s">
        <v>229</v>
      </c>
      <c r="F2033" s="38" t="n">
        <v>46222</v>
      </c>
      <c r="G2033" s="37" t="n">
        <v>91</v>
      </c>
    </row>
    <row r="2034" customFormat="false" ht="15" hidden="false" customHeight="false" outlineLevel="0" collapsed="false">
      <c r="A2034" s="37" t="s">
        <v>1037</v>
      </c>
      <c r="B2034" s="37" t="s">
        <v>239</v>
      </c>
      <c r="C2034" s="37" t="n">
        <v>730</v>
      </c>
      <c r="D2034" s="38" t="n">
        <v>46255</v>
      </c>
      <c r="E2034" s="37" t="s">
        <v>229</v>
      </c>
      <c r="F2034" s="38" t="n">
        <v>46250</v>
      </c>
      <c r="G2034" s="37" t="n">
        <v>61</v>
      </c>
    </row>
    <row r="2035" customFormat="false" ht="15" hidden="false" customHeight="false" outlineLevel="0" collapsed="false">
      <c r="A2035" s="37" t="s">
        <v>1037</v>
      </c>
      <c r="B2035" s="37" t="s">
        <v>240</v>
      </c>
      <c r="C2035" s="37" t="n">
        <v>365</v>
      </c>
      <c r="D2035" s="38" t="n">
        <v>46321</v>
      </c>
      <c r="E2035" s="37" t="s">
        <v>231</v>
      </c>
      <c r="F2035" s="38"/>
      <c r="G2035" s="37"/>
    </row>
    <row r="2036" customFormat="false" ht="15" hidden="false" customHeight="false" outlineLevel="0" collapsed="false">
      <c r="A2036" s="37" t="s">
        <v>1039</v>
      </c>
      <c r="B2036" s="37" t="s">
        <v>235</v>
      </c>
      <c r="C2036" s="37" t="n">
        <v>365</v>
      </c>
      <c r="D2036" s="38" t="n">
        <v>46334</v>
      </c>
      <c r="E2036" s="37" t="s">
        <v>230</v>
      </c>
      <c r="F2036" s="38"/>
      <c r="G2036" s="37"/>
    </row>
    <row r="2037" customFormat="false" ht="15" hidden="false" customHeight="false" outlineLevel="0" collapsed="false">
      <c r="A2037" s="37" t="s">
        <v>1039</v>
      </c>
      <c r="B2037" s="37" t="s">
        <v>236</v>
      </c>
      <c r="C2037" s="37" t="n">
        <v>365</v>
      </c>
      <c r="D2037" s="38" t="n">
        <v>46298</v>
      </c>
      <c r="E2037" s="37" t="s">
        <v>229</v>
      </c>
      <c r="F2037" s="38" t="n">
        <v>46270</v>
      </c>
      <c r="G2037" s="37" t="n">
        <v>66</v>
      </c>
    </row>
    <row r="2038" customFormat="false" ht="15" hidden="false" customHeight="false" outlineLevel="0" collapsed="false">
      <c r="A2038" s="37" t="s">
        <v>1039</v>
      </c>
      <c r="B2038" s="37" t="s">
        <v>237</v>
      </c>
      <c r="C2038" s="37" t="n">
        <v>365</v>
      </c>
      <c r="D2038" s="38" t="n">
        <v>46327</v>
      </c>
      <c r="E2038" s="37" t="s">
        <v>229</v>
      </c>
      <c r="F2038" s="38" t="n">
        <v>46308</v>
      </c>
      <c r="G2038" s="37" t="n">
        <v>73</v>
      </c>
    </row>
    <row r="2039" customFormat="false" ht="15" hidden="false" customHeight="false" outlineLevel="0" collapsed="false">
      <c r="A2039" s="37" t="s">
        <v>1039</v>
      </c>
      <c r="B2039" s="37" t="s">
        <v>238</v>
      </c>
      <c r="C2039" s="37" t="n">
        <v>180</v>
      </c>
      <c r="D2039" s="38" t="n">
        <v>46360</v>
      </c>
      <c r="E2039" s="37" t="s">
        <v>229</v>
      </c>
      <c r="F2039" s="38" t="n">
        <v>46327</v>
      </c>
      <c r="G2039" s="37" t="n">
        <v>80</v>
      </c>
    </row>
    <row r="2040" customFormat="false" ht="15" hidden="false" customHeight="false" outlineLevel="0" collapsed="false">
      <c r="A2040" s="37" t="s">
        <v>1039</v>
      </c>
      <c r="B2040" s="37" t="s">
        <v>239</v>
      </c>
      <c r="C2040" s="37" t="n">
        <v>730</v>
      </c>
      <c r="D2040" s="38" t="n">
        <v>46111</v>
      </c>
      <c r="E2040" s="37" t="s">
        <v>229</v>
      </c>
      <c r="F2040" s="38" t="n">
        <v>46100</v>
      </c>
      <c r="G2040" s="37" t="n">
        <v>77</v>
      </c>
    </row>
    <row r="2041" customFormat="false" ht="15" hidden="false" customHeight="false" outlineLevel="0" collapsed="false">
      <c r="A2041" s="37" t="s">
        <v>1039</v>
      </c>
      <c r="B2041" s="37" t="s">
        <v>240</v>
      </c>
      <c r="C2041" s="37" t="n">
        <v>365</v>
      </c>
      <c r="D2041" s="38" t="n">
        <v>46361</v>
      </c>
      <c r="E2041" s="37" t="s">
        <v>229</v>
      </c>
      <c r="F2041" s="38" t="n">
        <v>46346</v>
      </c>
      <c r="G2041" s="37" t="n">
        <v>84</v>
      </c>
    </row>
    <row r="2042" customFormat="false" ht="15" hidden="false" customHeight="false" outlineLevel="0" collapsed="false">
      <c r="A2042" s="37" t="s">
        <v>1040</v>
      </c>
      <c r="B2042" s="37" t="s">
        <v>235</v>
      </c>
      <c r="C2042" s="37" t="n">
        <v>365</v>
      </c>
      <c r="D2042" s="38" t="n">
        <v>46343</v>
      </c>
      <c r="E2042" s="37" t="s">
        <v>230</v>
      </c>
      <c r="F2042" s="38"/>
      <c r="G2042" s="37"/>
    </row>
    <row r="2043" customFormat="false" ht="15" hidden="false" customHeight="false" outlineLevel="0" collapsed="false">
      <c r="A2043" s="37" t="s">
        <v>1040</v>
      </c>
      <c r="B2043" s="37" t="s">
        <v>236</v>
      </c>
      <c r="C2043" s="37" t="n">
        <v>365</v>
      </c>
      <c r="D2043" s="38" t="n">
        <v>46131</v>
      </c>
      <c r="E2043" s="37" t="s">
        <v>229</v>
      </c>
      <c r="F2043" s="38" t="n">
        <v>46114</v>
      </c>
      <c r="G2043" s="37" t="n">
        <v>87</v>
      </c>
    </row>
    <row r="2044" customFormat="false" ht="15" hidden="false" customHeight="false" outlineLevel="0" collapsed="false">
      <c r="A2044" s="37" t="s">
        <v>1040</v>
      </c>
      <c r="B2044" s="37" t="s">
        <v>237</v>
      </c>
      <c r="C2044" s="37" t="n">
        <v>365</v>
      </c>
      <c r="D2044" s="38" t="n">
        <v>46325</v>
      </c>
      <c r="E2044" s="37" t="s">
        <v>229</v>
      </c>
      <c r="F2044" s="38" t="n">
        <v>46313</v>
      </c>
      <c r="G2044" s="37" t="n">
        <v>96</v>
      </c>
    </row>
    <row r="2045" customFormat="false" ht="15" hidden="false" customHeight="false" outlineLevel="0" collapsed="false">
      <c r="A2045" s="37" t="s">
        <v>1040</v>
      </c>
      <c r="B2045" s="37" t="s">
        <v>238</v>
      </c>
      <c r="C2045" s="37" t="n">
        <v>180</v>
      </c>
      <c r="D2045" s="38" t="n">
        <v>46246</v>
      </c>
      <c r="E2045" s="37" t="s">
        <v>229</v>
      </c>
      <c r="F2045" s="38" t="n">
        <v>46216</v>
      </c>
      <c r="G2045" s="37" t="n">
        <v>91</v>
      </c>
    </row>
    <row r="2046" customFormat="false" ht="15" hidden="false" customHeight="false" outlineLevel="0" collapsed="false">
      <c r="A2046" s="37" t="s">
        <v>1040</v>
      </c>
      <c r="B2046" s="37" t="s">
        <v>239</v>
      </c>
      <c r="C2046" s="37" t="n">
        <v>730</v>
      </c>
      <c r="D2046" s="38" t="n">
        <v>46316</v>
      </c>
      <c r="E2046" s="37" t="s">
        <v>229</v>
      </c>
      <c r="F2046" s="38" t="n">
        <v>46282</v>
      </c>
      <c r="G2046" s="37" t="n">
        <v>76</v>
      </c>
    </row>
    <row r="2047" customFormat="false" ht="15" hidden="false" customHeight="false" outlineLevel="0" collapsed="false">
      <c r="A2047" s="37" t="s">
        <v>1040</v>
      </c>
      <c r="B2047" s="37" t="s">
        <v>240</v>
      </c>
      <c r="C2047" s="37" t="n">
        <v>365</v>
      </c>
      <c r="D2047" s="38" t="n">
        <v>46352</v>
      </c>
      <c r="E2047" s="37" t="s">
        <v>230</v>
      </c>
      <c r="F2047" s="38"/>
      <c r="G2047" s="37"/>
    </row>
    <row r="2048" customFormat="false" ht="15" hidden="false" customHeight="false" outlineLevel="0" collapsed="false">
      <c r="A2048" s="37" t="s">
        <v>776</v>
      </c>
      <c r="B2048" s="37" t="s">
        <v>235</v>
      </c>
      <c r="C2048" s="37" t="n">
        <v>365</v>
      </c>
      <c r="D2048" s="38" t="n">
        <v>46126</v>
      </c>
      <c r="E2048" s="37" t="s">
        <v>229</v>
      </c>
      <c r="F2048" s="38" t="n">
        <v>46117</v>
      </c>
      <c r="G2048" s="37" t="n">
        <v>69</v>
      </c>
    </row>
    <row r="2049" customFormat="false" ht="15" hidden="false" customHeight="false" outlineLevel="0" collapsed="false">
      <c r="A2049" s="37" t="s">
        <v>776</v>
      </c>
      <c r="B2049" s="37" t="s">
        <v>236</v>
      </c>
      <c r="C2049" s="37" t="n">
        <v>365</v>
      </c>
      <c r="D2049" s="38" t="n">
        <v>46143</v>
      </c>
      <c r="E2049" s="37" t="s">
        <v>231</v>
      </c>
      <c r="F2049" s="38"/>
      <c r="G2049" s="37"/>
    </row>
    <row r="2050" customFormat="false" ht="15" hidden="false" customHeight="false" outlineLevel="0" collapsed="false">
      <c r="A2050" s="37" t="s">
        <v>776</v>
      </c>
      <c r="B2050" s="37" t="s">
        <v>237</v>
      </c>
      <c r="C2050" s="37" t="n">
        <v>365</v>
      </c>
      <c r="D2050" s="38" t="n">
        <v>46271</v>
      </c>
      <c r="E2050" s="37" t="s">
        <v>231</v>
      </c>
      <c r="F2050" s="38"/>
      <c r="G2050" s="37"/>
    </row>
    <row r="2051" customFormat="false" ht="15" hidden="false" customHeight="false" outlineLevel="0" collapsed="false">
      <c r="A2051" s="37" t="s">
        <v>776</v>
      </c>
      <c r="B2051" s="37" t="s">
        <v>238</v>
      </c>
      <c r="C2051" s="37" t="n">
        <v>180</v>
      </c>
      <c r="D2051" s="38" t="n">
        <v>46379</v>
      </c>
      <c r="E2051" s="37" t="s">
        <v>229</v>
      </c>
      <c r="F2051" s="38" t="n">
        <v>46374</v>
      </c>
      <c r="G2051" s="37" t="n">
        <v>99</v>
      </c>
    </row>
    <row r="2052" customFormat="false" ht="15" hidden="false" customHeight="false" outlineLevel="0" collapsed="false">
      <c r="A2052" s="37" t="s">
        <v>776</v>
      </c>
      <c r="B2052" s="37" t="s">
        <v>239</v>
      </c>
      <c r="C2052" s="37" t="n">
        <v>730</v>
      </c>
      <c r="D2052" s="38" t="n">
        <v>46328</v>
      </c>
      <c r="E2052" s="37" t="s">
        <v>231</v>
      </c>
      <c r="F2052" s="38"/>
      <c r="G2052" s="37"/>
    </row>
    <row r="2053" customFormat="false" ht="15" hidden="false" customHeight="false" outlineLevel="0" collapsed="false">
      <c r="A2053" s="37" t="s">
        <v>776</v>
      </c>
      <c r="B2053" s="37" t="s">
        <v>240</v>
      </c>
      <c r="C2053" s="37" t="n">
        <v>365</v>
      </c>
      <c r="D2053" s="38" t="n">
        <v>46160</v>
      </c>
      <c r="E2053" s="37" t="s">
        <v>230</v>
      </c>
      <c r="F2053" s="38"/>
      <c r="G2053" s="37"/>
    </row>
    <row r="2054" customFormat="false" ht="15" hidden="false" customHeight="false" outlineLevel="0" collapsed="false">
      <c r="A2054" s="37" t="s">
        <v>1042</v>
      </c>
      <c r="B2054" s="37" t="s">
        <v>235</v>
      </c>
      <c r="C2054" s="37" t="n">
        <v>365</v>
      </c>
      <c r="D2054" s="38" t="n">
        <v>46238</v>
      </c>
      <c r="E2054" s="37" t="s">
        <v>229</v>
      </c>
      <c r="F2054" s="38" t="n">
        <v>46232</v>
      </c>
      <c r="G2054" s="37" t="n">
        <v>64</v>
      </c>
    </row>
    <row r="2055" customFormat="false" ht="15" hidden="false" customHeight="false" outlineLevel="0" collapsed="false">
      <c r="A2055" s="37" t="s">
        <v>1042</v>
      </c>
      <c r="B2055" s="37" t="s">
        <v>236</v>
      </c>
      <c r="C2055" s="37" t="n">
        <v>365</v>
      </c>
      <c r="D2055" s="38" t="n">
        <v>46194</v>
      </c>
      <c r="E2055" s="37" t="s">
        <v>229</v>
      </c>
      <c r="F2055" s="38" t="n">
        <v>46175</v>
      </c>
      <c r="G2055" s="37" t="n">
        <v>64</v>
      </c>
    </row>
    <row r="2056" customFormat="false" ht="15" hidden="false" customHeight="false" outlineLevel="0" collapsed="false">
      <c r="A2056" s="37" t="s">
        <v>1042</v>
      </c>
      <c r="B2056" s="37" t="s">
        <v>237</v>
      </c>
      <c r="C2056" s="37" t="n">
        <v>365</v>
      </c>
      <c r="D2056" s="38" t="n">
        <v>46215</v>
      </c>
      <c r="E2056" s="37" t="s">
        <v>229</v>
      </c>
      <c r="F2056" s="38" t="n">
        <v>46208</v>
      </c>
      <c r="G2056" s="37" t="n">
        <v>65</v>
      </c>
    </row>
    <row r="2057" customFormat="false" ht="15" hidden="false" customHeight="false" outlineLevel="0" collapsed="false">
      <c r="A2057" s="37" t="s">
        <v>1042</v>
      </c>
      <c r="B2057" s="37" t="s">
        <v>238</v>
      </c>
      <c r="C2057" s="37" t="n">
        <v>180</v>
      </c>
      <c r="D2057" s="38" t="n">
        <v>46345</v>
      </c>
      <c r="E2057" s="37" t="s">
        <v>229</v>
      </c>
      <c r="F2057" s="38" t="n">
        <v>46343</v>
      </c>
      <c r="G2057" s="37" t="n">
        <v>86</v>
      </c>
    </row>
    <row r="2058" customFormat="false" ht="15" hidden="false" customHeight="false" outlineLevel="0" collapsed="false">
      <c r="A2058" s="37" t="s">
        <v>1042</v>
      </c>
      <c r="B2058" s="37" t="s">
        <v>239</v>
      </c>
      <c r="C2058" s="37" t="n">
        <v>730</v>
      </c>
      <c r="D2058" s="38" t="n">
        <v>46190</v>
      </c>
      <c r="E2058" s="37" t="s">
        <v>229</v>
      </c>
      <c r="F2058" s="38" t="n">
        <v>46171</v>
      </c>
      <c r="G2058" s="37" t="n">
        <v>67</v>
      </c>
    </row>
    <row r="2059" customFormat="false" ht="15" hidden="false" customHeight="false" outlineLevel="0" collapsed="false">
      <c r="A2059" s="37" t="s">
        <v>1042</v>
      </c>
      <c r="B2059" s="37" t="s">
        <v>240</v>
      </c>
      <c r="C2059" s="37" t="n">
        <v>365</v>
      </c>
      <c r="D2059" s="38" t="n">
        <v>46298</v>
      </c>
      <c r="E2059" s="37" t="s">
        <v>232</v>
      </c>
      <c r="F2059" s="38"/>
      <c r="G2059" s="37"/>
    </row>
    <row r="2060" customFormat="false" ht="15" hidden="false" customHeight="false" outlineLevel="0" collapsed="false">
      <c r="A2060" s="37" t="s">
        <v>1046</v>
      </c>
      <c r="B2060" s="37" t="s">
        <v>235</v>
      </c>
      <c r="C2060" s="37" t="n">
        <v>365</v>
      </c>
      <c r="D2060" s="38" t="n">
        <v>46239</v>
      </c>
      <c r="E2060" s="37" t="s">
        <v>231</v>
      </c>
      <c r="F2060" s="38"/>
      <c r="G2060" s="37"/>
    </row>
    <row r="2061" customFormat="false" ht="15" hidden="false" customHeight="false" outlineLevel="0" collapsed="false">
      <c r="A2061" s="37" t="s">
        <v>1046</v>
      </c>
      <c r="B2061" s="37" t="s">
        <v>236</v>
      </c>
      <c r="C2061" s="37" t="n">
        <v>365</v>
      </c>
      <c r="D2061" s="38" t="n">
        <v>46113</v>
      </c>
      <c r="E2061" s="37" t="s">
        <v>229</v>
      </c>
      <c r="F2061" s="38" t="n">
        <v>46081</v>
      </c>
      <c r="G2061" s="37" t="n">
        <v>73</v>
      </c>
    </row>
    <row r="2062" customFormat="false" ht="15" hidden="false" customHeight="false" outlineLevel="0" collapsed="false">
      <c r="A2062" s="37" t="s">
        <v>1046</v>
      </c>
      <c r="B2062" s="37" t="s">
        <v>237</v>
      </c>
      <c r="C2062" s="37" t="n">
        <v>365</v>
      </c>
      <c r="D2062" s="38" t="n">
        <v>46274</v>
      </c>
      <c r="E2062" s="37" t="s">
        <v>229</v>
      </c>
      <c r="F2062" s="38" t="n">
        <v>46254</v>
      </c>
      <c r="G2062" s="37" t="n">
        <v>97</v>
      </c>
    </row>
    <row r="2063" customFormat="false" ht="15" hidden="false" customHeight="false" outlineLevel="0" collapsed="false">
      <c r="A2063" s="37" t="s">
        <v>1046</v>
      </c>
      <c r="B2063" s="37" t="s">
        <v>238</v>
      </c>
      <c r="C2063" s="37" t="n">
        <v>180</v>
      </c>
      <c r="D2063" s="38" t="n">
        <v>46123</v>
      </c>
      <c r="E2063" s="37" t="s">
        <v>229</v>
      </c>
      <c r="F2063" s="38" t="n">
        <v>46090</v>
      </c>
      <c r="G2063" s="37" t="n">
        <v>96</v>
      </c>
    </row>
    <row r="2064" customFormat="false" ht="15" hidden="false" customHeight="false" outlineLevel="0" collapsed="false">
      <c r="A2064" s="37" t="s">
        <v>1046</v>
      </c>
      <c r="B2064" s="37" t="s">
        <v>239</v>
      </c>
      <c r="C2064" s="37" t="n">
        <v>730</v>
      </c>
      <c r="D2064" s="38" t="n">
        <v>46176</v>
      </c>
      <c r="E2064" s="37" t="s">
        <v>229</v>
      </c>
      <c r="F2064" s="38" t="n">
        <v>46153</v>
      </c>
      <c r="G2064" s="37" t="n">
        <v>87</v>
      </c>
    </row>
    <row r="2065" customFormat="false" ht="15" hidden="false" customHeight="false" outlineLevel="0" collapsed="false">
      <c r="A2065" s="37" t="s">
        <v>1046</v>
      </c>
      <c r="B2065" s="37" t="s">
        <v>240</v>
      </c>
      <c r="C2065" s="37" t="n">
        <v>365</v>
      </c>
      <c r="D2065" s="38" t="n">
        <v>46342</v>
      </c>
      <c r="E2065" s="37" t="s">
        <v>229</v>
      </c>
      <c r="F2065" s="38" t="n">
        <v>46327</v>
      </c>
      <c r="G2065" s="37" t="n">
        <v>97</v>
      </c>
    </row>
    <row r="2066" customFormat="false" ht="15" hidden="false" customHeight="false" outlineLevel="0" collapsed="false">
      <c r="A2066" s="37" t="s">
        <v>1047</v>
      </c>
      <c r="B2066" s="37" t="s">
        <v>235</v>
      </c>
      <c r="C2066" s="37" t="n">
        <v>365</v>
      </c>
      <c r="D2066" s="38" t="n">
        <v>46298</v>
      </c>
      <c r="E2066" s="37" t="s">
        <v>229</v>
      </c>
      <c r="F2066" s="38" t="n">
        <v>46279</v>
      </c>
      <c r="G2066" s="37" t="n">
        <v>73</v>
      </c>
    </row>
    <row r="2067" customFormat="false" ht="15" hidden="false" customHeight="false" outlineLevel="0" collapsed="false">
      <c r="A2067" s="37" t="s">
        <v>1047</v>
      </c>
      <c r="B2067" s="37" t="s">
        <v>236</v>
      </c>
      <c r="C2067" s="37" t="n">
        <v>365</v>
      </c>
      <c r="D2067" s="38" t="n">
        <v>46098</v>
      </c>
      <c r="E2067" s="37" t="s">
        <v>229</v>
      </c>
      <c r="F2067" s="38" t="n">
        <v>46076</v>
      </c>
      <c r="G2067" s="37" t="n">
        <v>98</v>
      </c>
    </row>
    <row r="2068" customFormat="false" ht="15" hidden="false" customHeight="false" outlineLevel="0" collapsed="false">
      <c r="A2068" s="37" t="s">
        <v>1047</v>
      </c>
      <c r="B2068" s="37" t="s">
        <v>237</v>
      </c>
      <c r="C2068" s="37" t="n">
        <v>365</v>
      </c>
      <c r="D2068" s="38" t="n">
        <v>46127</v>
      </c>
      <c r="E2068" s="37" t="s">
        <v>230</v>
      </c>
      <c r="F2068" s="38"/>
      <c r="G2068" s="37"/>
    </row>
    <row r="2069" customFormat="false" ht="15" hidden="false" customHeight="false" outlineLevel="0" collapsed="false">
      <c r="A2069" s="37" t="s">
        <v>1047</v>
      </c>
      <c r="B2069" s="37" t="s">
        <v>238</v>
      </c>
      <c r="C2069" s="37" t="n">
        <v>180</v>
      </c>
      <c r="D2069" s="38" t="n">
        <v>46156</v>
      </c>
      <c r="E2069" s="37" t="s">
        <v>229</v>
      </c>
      <c r="F2069" s="38" t="n">
        <v>46125</v>
      </c>
      <c r="G2069" s="37" t="n">
        <v>83</v>
      </c>
    </row>
    <row r="2070" customFormat="false" ht="15" hidden="false" customHeight="false" outlineLevel="0" collapsed="false">
      <c r="A2070" s="37" t="s">
        <v>1047</v>
      </c>
      <c r="B2070" s="37" t="s">
        <v>239</v>
      </c>
      <c r="C2070" s="37" t="n">
        <v>730</v>
      </c>
      <c r="D2070" s="38" t="n">
        <v>46280</v>
      </c>
      <c r="E2070" s="37" t="s">
        <v>229</v>
      </c>
      <c r="F2070" s="38" t="n">
        <v>46246</v>
      </c>
      <c r="G2070" s="37" t="n">
        <v>62</v>
      </c>
    </row>
    <row r="2071" customFormat="false" ht="15" hidden="false" customHeight="false" outlineLevel="0" collapsed="false">
      <c r="A2071" s="37" t="s">
        <v>1047</v>
      </c>
      <c r="B2071" s="37" t="s">
        <v>240</v>
      </c>
      <c r="C2071" s="37" t="n">
        <v>365</v>
      </c>
      <c r="D2071" s="38" t="n">
        <v>46125</v>
      </c>
      <c r="E2071" s="37" t="s">
        <v>229</v>
      </c>
      <c r="F2071" s="38" t="n">
        <v>46112</v>
      </c>
      <c r="G2071" s="37" t="n">
        <v>76</v>
      </c>
    </row>
    <row r="2072" customFormat="false" ht="15" hidden="false" customHeight="false" outlineLevel="0" collapsed="false">
      <c r="A2072" s="37" t="s">
        <v>1048</v>
      </c>
      <c r="B2072" s="37" t="s">
        <v>235</v>
      </c>
      <c r="C2072" s="37" t="n">
        <v>365</v>
      </c>
      <c r="D2072" s="38" t="n">
        <v>46260</v>
      </c>
      <c r="E2072" s="37" t="s">
        <v>229</v>
      </c>
      <c r="F2072" s="38" t="n">
        <v>46259</v>
      </c>
      <c r="G2072" s="37" t="n">
        <v>67</v>
      </c>
    </row>
    <row r="2073" customFormat="false" ht="15" hidden="false" customHeight="false" outlineLevel="0" collapsed="false">
      <c r="A2073" s="37" t="s">
        <v>1048</v>
      </c>
      <c r="B2073" s="37" t="s">
        <v>236</v>
      </c>
      <c r="C2073" s="37" t="n">
        <v>365</v>
      </c>
      <c r="D2073" s="38" t="n">
        <v>46259</v>
      </c>
      <c r="E2073" s="37" t="s">
        <v>229</v>
      </c>
      <c r="F2073" s="38" t="n">
        <v>46253</v>
      </c>
      <c r="G2073" s="37" t="n">
        <v>97</v>
      </c>
    </row>
    <row r="2074" customFormat="false" ht="15" hidden="false" customHeight="false" outlineLevel="0" collapsed="false">
      <c r="A2074" s="37" t="s">
        <v>1048</v>
      </c>
      <c r="B2074" s="37" t="s">
        <v>237</v>
      </c>
      <c r="C2074" s="37" t="n">
        <v>365</v>
      </c>
      <c r="D2074" s="38" t="n">
        <v>46221</v>
      </c>
      <c r="E2074" s="37" t="s">
        <v>230</v>
      </c>
      <c r="F2074" s="38"/>
      <c r="G2074" s="37"/>
    </row>
    <row r="2075" customFormat="false" ht="15" hidden="false" customHeight="false" outlineLevel="0" collapsed="false">
      <c r="A2075" s="37" t="s">
        <v>1048</v>
      </c>
      <c r="B2075" s="37" t="s">
        <v>238</v>
      </c>
      <c r="C2075" s="37" t="n">
        <v>180</v>
      </c>
      <c r="D2075" s="38" t="n">
        <v>46197</v>
      </c>
      <c r="E2075" s="37" t="s">
        <v>229</v>
      </c>
      <c r="F2075" s="38" t="n">
        <v>46165</v>
      </c>
      <c r="G2075" s="37" t="n">
        <v>83</v>
      </c>
    </row>
    <row r="2076" customFormat="false" ht="15" hidden="false" customHeight="false" outlineLevel="0" collapsed="false">
      <c r="A2076" s="37" t="s">
        <v>1048</v>
      </c>
      <c r="B2076" s="37" t="s">
        <v>239</v>
      </c>
      <c r="C2076" s="37" t="n">
        <v>730</v>
      </c>
      <c r="D2076" s="38" t="n">
        <v>46233</v>
      </c>
      <c r="E2076" s="37" t="s">
        <v>229</v>
      </c>
      <c r="F2076" s="38" t="n">
        <v>46224</v>
      </c>
      <c r="G2076" s="37" t="n">
        <v>61</v>
      </c>
    </row>
    <row r="2077" customFormat="false" ht="15" hidden="false" customHeight="false" outlineLevel="0" collapsed="false">
      <c r="A2077" s="37" t="s">
        <v>1048</v>
      </c>
      <c r="B2077" s="37" t="s">
        <v>240</v>
      </c>
      <c r="C2077" s="37" t="n">
        <v>365</v>
      </c>
      <c r="D2077" s="38" t="n">
        <v>46360</v>
      </c>
      <c r="E2077" s="37" t="s">
        <v>230</v>
      </c>
      <c r="F2077" s="38"/>
      <c r="G2077" s="37"/>
    </row>
    <row r="2078" customFormat="false" ht="15" hidden="false" customHeight="false" outlineLevel="0" collapsed="false">
      <c r="A2078" s="37" t="s">
        <v>1009</v>
      </c>
      <c r="B2078" s="37" t="s">
        <v>235</v>
      </c>
      <c r="C2078" s="37" t="n">
        <v>365</v>
      </c>
      <c r="D2078" s="38" t="n">
        <v>46156</v>
      </c>
      <c r="E2078" s="37" t="s">
        <v>229</v>
      </c>
      <c r="F2078" s="38" t="n">
        <v>46146</v>
      </c>
      <c r="G2078" s="37" t="n">
        <v>79</v>
      </c>
    </row>
    <row r="2079" customFormat="false" ht="15" hidden="false" customHeight="false" outlineLevel="0" collapsed="false">
      <c r="A2079" s="37" t="s">
        <v>1009</v>
      </c>
      <c r="B2079" s="37" t="s">
        <v>236</v>
      </c>
      <c r="C2079" s="37" t="n">
        <v>365</v>
      </c>
      <c r="D2079" s="38" t="n">
        <v>46290</v>
      </c>
      <c r="E2079" s="37" t="s">
        <v>229</v>
      </c>
      <c r="F2079" s="38" t="n">
        <v>46281</v>
      </c>
      <c r="G2079" s="37" t="n">
        <v>76</v>
      </c>
    </row>
    <row r="2080" customFormat="false" ht="15" hidden="false" customHeight="false" outlineLevel="0" collapsed="false">
      <c r="A2080" s="37" t="s">
        <v>1009</v>
      </c>
      <c r="B2080" s="37" t="s">
        <v>237</v>
      </c>
      <c r="C2080" s="37" t="n">
        <v>365</v>
      </c>
      <c r="D2080" s="38" t="n">
        <v>46120</v>
      </c>
      <c r="E2080" s="37" t="s">
        <v>229</v>
      </c>
      <c r="F2080" s="38" t="n">
        <v>46085</v>
      </c>
      <c r="G2080" s="37" t="n">
        <v>81</v>
      </c>
    </row>
    <row r="2081" customFormat="false" ht="15" hidden="false" customHeight="false" outlineLevel="0" collapsed="false">
      <c r="A2081" s="37" t="s">
        <v>1009</v>
      </c>
      <c r="B2081" s="37" t="s">
        <v>238</v>
      </c>
      <c r="C2081" s="37" t="n">
        <v>180</v>
      </c>
      <c r="D2081" s="38" t="n">
        <v>46262</v>
      </c>
      <c r="E2081" s="37" t="s">
        <v>229</v>
      </c>
      <c r="F2081" s="38" t="n">
        <v>46233</v>
      </c>
      <c r="G2081" s="37" t="n">
        <v>99</v>
      </c>
    </row>
    <row r="2082" customFormat="false" ht="15" hidden="false" customHeight="false" outlineLevel="0" collapsed="false">
      <c r="A2082" s="37" t="s">
        <v>1009</v>
      </c>
      <c r="B2082" s="37" t="s">
        <v>239</v>
      </c>
      <c r="C2082" s="37" t="n">
        <v>730</v>
      </c>
      <c r="D2082" s="38" t="n">
        <v>46376</v>
      </c>
      <c r="E2082" s="37" t="s">
        <v>229</v>
      </c>
      <c r="F2082" s="38" t="n">
        <v>46349</v>
      </c>
      <c r="G2082" s="37" t="n">
        <v>76</v>
      </c>
    </row>
    <row r="2083" customFormat="false" ht="15" hidden="false" customHeight="false" outlineLevel="0" collapsed="false">
      <c r="A2083" s="37" t="s">
        <v>1009</v>
      </c>
      <c r="B2083" s="37" t="s">
        <v>240</v>
      </c>
      <c r="C2083" s="37" t="n">
        <v>365</v>
      </c>
      <c r="D2083" s="38" t="n">
        <v>46220</v>
      </c>
      <c r="E2083" s="37" t="s">
        <v>229</v>
      </c>
      <c r="F2083" s="38" t="n">
        <v>46209</v>
      </c>
      <c r="G2083" s="37" t="n">
        <v>75</v>
      </c>
    </row>
    <row r="2084" customFormat="false" ht="15" hidden="false" customHeight="false" outlineLevel="0" collapsed="false">
      <c r="A2084" s="37" t="s">
        <v>1050</v>
      </c>
      <c r="B2084" s="37" t="s">
        <v>235</v>
      </c>
      <c r="C2084" s="37" t="n">
        <v>365</v>
      </c>
      <c r="D2084" s="38" t="n">
        <v>46268</v>
      </c>
      <c r="E2084" s="37" t="s">
        <v>229</v>
      </c>
      <c r="F2084" s="38" t="n">
        <v>46232</v>
      </c>
      <c r="G2084" s="37" t="n">
        <v>62</v>
      </c>
    </row>
    <row r="2085" customFormat="false" ht="15" hidden="false" customHeight="false" outlineLevel="0" collapsed="false">
      <c r="A2085" s="37" t="s">
        <v>1050</v>
      </c>
      <c r="B2085" s="37" t="s">
        <v>236</v>
      </c>
      <c r="C2085" s="37" t="n">
        <v>365</v>
      </c>
      <c r="D2085" s="38" t="n">
        <v>46255</v>
      </c>
      <c r="E2085" s="37" t="s">
        <v>229</v>
      </c>
      <c r="F2085" s="38" t="n">
        <v>46217</v>
      </c>
      <c r="G2085" s="37" t="n">
        <v>88</v>
      </c>
    </row>
    <row r="2086" customFormat="false" ht="15" hidden="false" customHeight="false" outlineLevel="0" collapsed="false">
      <c r="A2086" s="37" t="s">
        <v>1050</v>
      </c>
      <c r="B2086" s="37" t="s">
        <v>237</v>
      </c>
      <c r="C2086" s="37" t="n">
        <v>365</v>
      </c>
      <c r="D2086" s="38" t="n">
        <v>46109</v>
      </c>
      <c r="E2086" s="37" t="s">
        <v>229</v>
      </c>
      <c r="F2086" s="38" t="n">
        <v>46084</v>
      </c>
      <c r="G2086" s="37" t="n">
        <v>94</v>
      </c>
    </row>
    <row r="2087" customFormat="false" ht="15" hidden="false" customHeight="false" outlineLevel="0" collapsed="false">
      <c r="A2087" s="37" t="s">
        <v>1050</v>
      </c>
      <c r="B2087" s="37" t="s">
        <v>238</v>
      </c>
      <c r="C2087" s="37" t="n">
        <v>180</v>
      </c>
      <c r="D2087" s="38" t="n">
        <v>46374</v>
      </c>
      <c r="E2087" s="37" t="s">
        <v>230</v>
      </c>
      <c r="F2087" s="38"/>
      <c r="G2087" s="37"/>
    </row>
    <row r="2088" customFormat="false" ht="15" hidden="false" customHeight="false" outlineLevel="0" collapsed="false">
      <c r="A2088" s="37" t="s">
        <v>1050</v>
      </c>
      <c r="B2088" s="37" t="s">
        <v>239</v>
      </c>
      <c r="C2088" s="37" t="n">
        <v>730</v>
      </c>
      <c r="D2088" s="38" t="n">
        <v>46247</v>
      </c>
      <c r="E2088" s="37" t="s">
        <v>231</v>
      </c>
      <c r="F2088" s="38"/>
      <c r="G2088" s="37"/>
    </row>
    <row r="2089" customFormat="false" ht="15" hidden="false" customHeight="false" outlineLevel="0" collapsed="false">
      <c r="A2089" s="37" t="s">
        <v>1050</v>
      </c>
      <c r="B2089" s="37" t="s">
        <v>240</v>
      </c>
      <c r="C2089" s="37" t="n">
        <v>365</v>
      </c>
      <c r="D2089" s="38" t="n">
        <v>46382</v>
      </c>
      <c r="E2089" s="37" t="s">
        <v>229</v>
      </c>
      <c r="F2089" s="38" t="n">
        <v>46379</v>
      </c>
      <c r="G2089" s="37" t="n">
        <v>62</v>
      </c>
    </row>
    <row r="2090" customFormat="false" ht="15" hidden="false" customHeight="false" outlineLevel="0" collapsed="false">
      <c r="A2090" s="37" t="s">
        <v>1052</v>
      </c>
      <c r="B2090" s="37" t="s">
        <v>235</v>
      </c>
      <c r="C2090" s="37" t="n">
        <v>365</v>
      </c>
      <c r="D2090" s="38" t="n">
        <v>46346</v>
      </c>
      <c r="E2090" s="37" t="s">
        <v>229</v>
      </c>
      <c r="F2090" s="38" t="n">
        <v>46340</v>
      </c>
      <c r="G2090" s="37" t="n">
        <v>65</v>
      </c>
    </row>
    <row r="2091" customFormat="false" ht="15" hidden="false" customHeight="false" outlineLevel="0" collapsed="false">
      <c r="A2091" s="37" t="s">
        <v>1052</v>
      </c>
      <c r="B2091" s="37" t="s">
        <v>236</v>
      </c>
      <c r="C2091" s="37" t="n">
        <v>365</v>
      </c>
      <c r="D2091" s="38" t="n">
        <v>46255</v>
      </c>
      <c r="E2091" s="37" t="s">
        <v>229</v>
      </c>
      <c r="F2091" s="38" t="n">
        <v>46253</v>
      </c>
      <c r="G2091" s="37" t="n">
        <v>82</v>
      </c>
    </row>
    <row r="2092" customFormat="false" ht="15" hidden="false" customHeight="false" outlineLevel="0" collapsed="false">
      <c r="A2092" s="37" t="s">
        <v>1052</v>
      </c>
      <c r="B2092" s="37" t="s">
        <v>237</v>
      </c>
      <c r="C2092" s="37" t="n">
        <v>365</v>
      </c>
      <c r="D2092" s="38" t="n">
        <v>46217</v>
      </c>
      <c r="E2092" s="37" t="s">
        <v>229</v>
      </c>
      <c r="F2092" s="38" t="n">
        <v>46209</v>
      </c>
      <c r="G2092" s="37" t="n">
        <v>85</v>
      </c>
    </row>
    <row r="2093" customFormat="false" ht="15" hidden="false" customHeight="false" outlineLevel="0" collapsed="false">
      <c r="A2093" s="37" t="s">
        <v>1052</v>
      </c>
      <c r="B2093" s="37" t="s">
        <v>238</v>
      </c>
      <c r="C2093" s="37" t="n">
        <v>180</v>
      </c>
      <c r="D2093" s="38" t="n">
        <v>46159</v>
      </c>
      <c r="E2093" s="37" t="s">
        <v>229</v>
      </c>
      <c r="F2093" s="38" t="n">
        <v>46139</v>
      </c>
      <c r="G2093" s="37" t="n">
        <v>63</v>
      </c>
    </row>
    <row r="2094" customFormat="false" ht="15" hidden="false" customHeight="false" outlineLevel="0" collapsed="false">
      <c r="A2094" s="37" t="s">
        <v>1052</v>
      </c>
      <c r="B2094" s="37" t="s">
        <v>239</v>
      </c>
      <c r="C2094" s="37" t="n">
        <v>730</v>
      </c>
      <c r="D2094" s="38" t="n">
        <v>46159</v>
      </c>
      <c r="E2094" s="37" t="s">
        <v>229</v>
      </c>
      <c r="F2094" s="38" t="n">
        <v>46142</v>
      </c>
      <c r="G2094" s="37" t="n">
        <v>84</v>
      </c>
    </row>
    <row r="2095" customFormat="false" ht="15" hidden="false" customHeight="false" outlineLevel="0" collapsed="false">
      <c r="A2095" s="37" t="s">
        <v>1052</v>
      </c>
      <c r="B2095" s="37" t="s">
        <v>240</v>
      </c>
      <c r="C2095" s="37" t="n">
        <v>365</v>
      </c>
      <c r="D2095" s="38" t="n">
        <v>46109</v>
      </c>
      <c r="E2095" s="37" t="s">
        <v>229</v>
      </c>
      <c r="F2095" s="38" t="n">
        <v>46092</v>
      </c>
      <c r="G2095" s="37" t="n">
        <v>78</v>
      </c>
    </row>
    <row r="2096" customFormat="false" ht="15" hidden="false" customHeight="false" outlineLevel="0" collapsed="false">
      <c r="A2096" s="37" t="s">
        <v>1053</v>
      </c>
      <c r="B2096" s="37" t="s">
        <v>235</v>
      </c>
      <c r="C2096" s="37" t="n">
        <v>365</v>
      </c>
      <c r="D2096" s="38" t="n">
        <v>46332</v>
      </c>
      <c r="E2096" s="37" t="s">
        <v>230</v>
      </c>
      <c r="F2096" s="38"/>
      <c r="G2096" s="37"/>
    </row>
    <row r="2097" customFormat="false" ht="15" hidden="false" customHeight="false" outlineLevel="0" collapsed="false">
      <c r="A2097" s="37" t="s">
        <v>1053</v>
      </c>
      <c r="B2097" s="37" t="s">
        <v>236</v>
      </c>
      <c r="C2097" s="37" t="n">
        <v>365</v>
      </c>
      <c r="D2097" s="38" t="n">
        <v>46226</v>
      </c>
      <c r="E2097" s="37" t="s">
        <v>229</v>
      </c>
      <c r="F2097" s="38" t="n">
        <v>46189</v>
      </c>
      <c r="G2097" s="37" t="n">
        <v>82</v>
      </c>
    </row>
    <row r="2098" customFormat="false" ht="15" hidden="false" customHeight="false" outlineLevel="0" collapsed="false">
      <c r="A2098" s="37" t="s">
        <v>1053</v>
      </c>
      <c r="B2098" s="37" t="s">
        <v>237</v>
      </c>
      <c r="C2098" s="37" t="n">
        <v>365</v>
      </c>
      <c r="D2098" s="38" t="n">
        <v>46342</v>
      </c>
      <c r="E2098" s="37" t="s">
        <v>229</v>
      </c>
      <c r="F2098" s="38" t="n">
        <v>46304</v>
      </c>
      <c r="G2098" s="37" t="n">
        <v>93</v>
      </c>
    </row>
    <row r="2099" customFormat="false" ht="15" hidden="false" customHeight="false" outlineLevel="0" collapsed="false">
      <c r="A2099" s="37" t="s">
        <v>1053</v>
      </c>
      <c r="B2099" s="37" t="s">
        <v>238</v>
      </c>
      <c r="C2099" s="37" t="n">
        <v>180</v>
      </c>
      <c r="D2099" s="38" t="n">
        <v>46275</v>
      </c>
      <c r="E2099" s="37" t="s">
        <v>232</v>
      </c>
      <c r="F2099" s="38"/>
      <c r="G2099" s="37"/>
    </row>
    <row r="2100" customFormat="false" ht="15" hidden="false" customHeight="false" outlineLevel="0" collapsed="false">
      <c r="A2100" s="37" t="s">
        <v>1053</v>
      </c>
      <c r="B2100" s="37" t="s">
        <v>239</v>
      </c>
      <c r="C2100" s="37" t="n">
        <v>730</v>
      </c>
      <c r="D2100" s="38" t="n">
        <v>46246</v>
      </c>
      <c r="E2100" s="37" t="s">
        <v>229</v>
      </c>
      <c r="F2100" s="38" t="n">
        <v>46224</v>
      </c>
      <c r="G2100" s="37" t="n">
        <v>63</v>
      </c>
    </row>
    <row r="2101" customFormat="false" ht="15" hidden="false" customHeight="false" outlineLevel="0" collapsed="false">
      <c r="A2101" s="37" t="s">
        <v>1053</v>
      </c>
      <c r="B2101" s="37" t="s">
        <v>240</v>
      </c>
      <c r="C2101" s="37" t="n">
        <v>365</v>
      </c>
      <c r="D2101" s="38" t="n">
        <v>46308</v>
      </c>
      <c r="E2101" s="37" t="s">
        <v>229</v>
      </c>
      <c r="F2101" s="38" t="n">
        <v>46303</v>
      </c>
      <c r="G2101" s="37" t="n">
        <v>76</v>
      </c>
    </row>
    <row r="2102" customFormat="false" ht="15" hidden="false" customHeight="false" outlineLevel="0" collapsed="false">
      <c r="A2102" s="37" t="s">
        <v>1054</v>
      </c>
      <c r="B2102" s="37" t="s">
        <v>235</v>
      </c>
      <c r="C2102" s="37" t="n">
        <v>365</v>
      </c>
      <c r="D2102" s="38" t="n">
        <v>46146</v>
      </c>
      <c r="E2102" s="37" t="s">
        <v>230</v>
      </c>
      <c r="F2102" s="38"/>
      <c r="G2102" s="37"/>
    </row>
    <row r="2103" customFormat="false" ht="15" hidden="false" customHeight="false" outlineLevel="0" collapsed="false">
      <c r="A2103" s="37" t="s">
        <v>1054</v>
      </c>
      <c r="B2103" s="37" t="s">
        <v>236</v>
      </c>
      <c r="C2103" s="37" t="n">
        <v>365</v>
      </c>
      <c r="D2103" s="38" t="n">
        <v>46332</v>
      </c>
      <c r="E2103" s="37" t="s">
        <v>231</v>
      </c>
      <c r="F2103" s="38"/>
      <c r="G2103" s="37"/>
    </row>
    <row r="2104" customFormat="false" ht="15" hidden="false" customHeight="false" outlineLevel="0" collapsed="false">
      <c r="A2104" s="37" t="s">
        <v>1054</v>
      </c>
      <c r="B2104" s="37" t="s">
        <v>237</v>
      </c>
      <c r="C2104" s="37" t="n">
        <v>365</v>
      </c>
      <c r="D2104" s="38" t="n">
        <v>46250</v>
      </c>
      <c r="E2104" s="37" t="s">
        <v>229</v>
      </c>
      <c r="F2104" s="38" t="n">
        <v>46220</v>
      </c>
      <c r="G2104" s="37" t="n">
        <v>63</v>
      </c>
    </row>
    <row r="2105" customFormat="false" ht="15" hidden="false" customHeight="false" outlineLevel="0" collapsed="false">
      <c r="A2105" s="37" t="s">
        <v>1054</v>
      </c>
      <c r="B2105" s="37" t="s">
        <v>238</v>
      </c>
      <c r="C2105" s="37" t="n">
        <v>180</v>
      </c>
      <c r="D2105" s="38" t="n">
        <v>46173</v>
      </c>
      <c r="E2105" s="37" t="s">
        <v>229</v>
      </c>
      <c r="F2105" s="38" t="n">
        <v>46148</v>
      </c>
      <c r="G2105" s="37" t="n">
        <v>93</v>
      </c>
    </row>
    <row r="2106" customFormat="false" ht="15" hidden="false" customHeight="false" outlineLevel="0" collapsed="false">
      <c r="A2106" s="37" t="s">
        <v>1054</v>
      </c>
      <c r="B2106" s="37" t="s">
        <v>239</v>
      </c>
      <c r="C2106" s="37" t="n">
        <v>730</v>
      </c>
      <c r="D2106" s="38" t="n">
        <v>46147</v>
      </c>
      <c r="E2106" s="37" t="s">
        <v>229</v>
      </c>
      <c r="F2106" s="38" t="n">
        <v>46126</v>
      </c>
      <c r="G2106" s="37" t="n">
        <v>76</v>
      </c>
    </row>
    <row r="2107" customFormat="false" ht="15" hidden="false" customHeight="false" outlineLevel="0" collapsed="false">
      <c r="A2107" s="37" t="s">
        <v>1054</v>
      </c>
      <c r="B2107" s="37" t="s">
        <v>240</v>
      </c>
      <c r="C2107" s="37" t="n">
        <v>365</v>
      </c>
      <c r="D2107" s="38" t="n">
        <v>46208</v>
      </c>
      <c r="E2107" s="37" t="s">
        <v>229</v>
      </c>
      <c r="F2107" s="38" t="n">
        <v>46196</v>
      </c>
      <c r="G2107" s="37" t="n">
        <v>76</v>
      </c>
    </row>
    <row r="2108" customFormat="false" ht="15" hidden="false" customHeight="false" outlineLevel="0" collapsed="false">
      <c r="A2108" s="37" t="s">
        <v>1055</v>
      </c>
      <c r="B2108" s="37" t="s">
        <v>235</v>
      </c>
      <c r="C2108" s="37" t="n">
        <v>365</v>
      </c>
      <c r="D2108" s="38" t="n">
        <v>46222</v>
      </c>
      <c r="E2108" s="37" t="s">
        <v>232</v>
      </c>
      <c r="F2108" s="38"/>
      <c r="G2108" s="37"/>
    </row>
    <row r="2109" customFormat="false" ht="15" hidden="false" customHeight="false" outlineLevel="0" collapsed="false">
      <c r="A2109" s="37" t="s">
        <v>1055</v>
      </c>
      <c r="B2109" s="37" t="s">
        <v>236</v>
      </c>
      <c r="C2109" s="37" t="n">
        <v>365</v>
      </c>
      <c r="D2109" s="38" t="n">
        <v>46345</v>
      </c>
      <c r="E2109" s="37" t="s">
        <v>229</v>
      </c>
      <c r="F2109" s="38" t="n">
        <v>46308</v>
      </c>
      <c r="G2109" s="37" t="n">
        <v>76</v>
      </c>
    </row>
    <row r="2110" customFormat="false" ht="15" hidden="false" customHeight="false" outlineLevel="0" collapsed="false">
      <c r="A2110" s="37" t="s">
        <v>1055</v>
      </c>
      <c r="B2110" s="37" t="s">
        <v>237</v>
      </c>
      <c r="C2110" s="37" t="n">
        <v>365</v>
      </c>
      <c r="D2110" s="38" t="n">
        <v>46365</v>
      </c>
      <c r="E2110" s="37" t="s">
        <v>232</v>
      </c>
      <c r="F2110" s="38"/>
      <c r="G2110" s="37"/>
    </row>
    <row r="2111" customFormat="false" ht="15" hidden="false" customHeight="false" outlineLevel="0" collapsed="false">
      <c r="A2111" s="37" t="s">
        <v>1055</v>
      </c>
      <c r="B2111" s="37" t="s">
        <v>238</v>
      </c>
      <c r="C2111" s="37" t="n">
        <v>180</v>
      </c>
      <c r="D2111" s="38" t="n">
        <v>46323</v>
      </c>
      <c r="E2111" s="37" t="s">
        <v>229</v>
      </c>
      <c r="F2111" s="38" t="n">
        <v>46304</v>
      </c>
      <c r="G2111" s="37" t="n">
        <v>97</v>
      </c>
    </row>
    <row r="2112" customFormat="false" ht="15" hidden="false" customHeight="false" outlineLevel="0" collapsed="false">
      <c r="A2112" s="37" t="s">
        <v>1055</v>
      </c>
      <c r="B2112" s="37" t="s">
        <v>239</v>
      </c>
      <c r="C2112" s="37" t="n">
        <v>730</v>
      </c>
      <c r="D2112" s="38" t="n">
        <v>46161</v>
      </c>
      <c r="E2112" s="37" t="s">
        <v>232</v>
      </c>
      <c r="F2112" s="38"/>
      <c r="G2112" s="37"/>
    </row>
    <row r="2113" customFormat="false" ht="15" hidden="false" customHeight="false" outlineLevel="0" collapsed="false">
      <c r="A2113" s="37" t="s">
        <v>1055</v>
      </c>
      <c r="B2113" s="37" t="s">
        <v>240</v>
      </c>
      <c r="C2113" s="37" t="n">
        <v>365</v>
      </c>
      <c r="D2113" s="38" t="n">
        <v>46211</v>
      </c>
      <c r="E2113" s="37" t="s">
        <v>229</v>
      </c>
      <c r="F2113" s="38" t="n">
        <v>46204</v>
      </c>
      <c r="G2113" s="37" t="n">
        <v>61</v>
      </c>
    </row>
    <row r="2114" customFormat="false" ht="15" hidden="false" customHeight="false" outlineLevel="0" collapsed="false">
      <c r="A2114" s="37" t="s">
        <v>1056</v>
      </c>
      <c r="B2114" s="37" t="s">
        <v>235</v>
      </c>
      <c r="C2114" s="37" t="n">
        <v>365</v>
      </c>
      <c r="D2114" s="38" t="n">
        <v>46203</v>
      </c>
      <c r="E2114" s="37" t="s">
        <v>229</v>
      </c>
      <c r="F2114" s="38" t="n">
        <v>46194</v>
      </c>
      <c r="G2114" s="37" t="n">
        <v>94</v>
      </c>
    </row>
    <row r="2115" customFormat="false" ht="15" hidden="false" customHeight="false" outlineLevel="0" collapsed="false">
      <c r="A2115" s="37" t="s">
        <v>1056</v>
      </c>
      <c r="B2115" s="37" t="s">
        <v>236</v>
      </c>
      <c r="C2115" s="37" t="n">
        <v>365</v>
      </c>
      <c r="D2115" s="38" t="n">
        <v>46283</v>
      </c>
      <c r="E2115" s="37" t="s">
        <v>229</v>
      </c>
      <c r="F2115" s="38" t="n">
        <v>46253</v>
      </c>
      <c r="G2115" s="37" t="n">
        <v>85</v>
      </c>
    </row>
    <row r="2116" customFormat="false" ht="15" hidden="false" customHeight="false" outlineLevel="0" collapsed="false">
      <c r="A2116" s="37" t="s">
        <v>1056</v>
      </c>
      <c r="B2116" s="37" t="s">
        <v>237</v>
      </c>
      <c r="C2116" s="37" t="n">
        <v>365</v>
      </c>
      <c r="D2116" s="38" t="n">
        <v>46327</v>
      </c>
      <c r="E2116" s="37" t="s">
        <v>232</v>
      </c>
      <c r="F2116" s="38"/>
      <c r="G2116" s="37"/>
    </row>
    <row r="2117" customFormat="false" ht="15" hidden="false" customHeight="false" outlineLevel="0" collapsed="false">
      <c r="A2117" s="37" t="s">
        <v>1056</v>
      </c>
      <c r="B2117" s="37" t="s">
        <v>238</v>
      </c>
      <c r="C2117" s="37" t="n">
        <v>180</v>
      </c>
      <c r="D2117" s="38" t="n">
        <v>46354</v>
      </c>
      <c r="E2117" s="37" t="s">
        <v>229</v>
      </c>
      <c r="F2117" s="38" t="n">
        <v>46324</v>
      </c>
      <c r="G2117" s="37" t="n">
        <v>81</v>
      </c>
    </row>
    <row r="2118" customFormat="false" ht="15" hidden="false" customHeight="false" outlineLevel="0" collapsed="false">
      <c r="A2118" s="37" t="s">
        <v>1056</v>
      </c>
      <c r="B2118" s="37" t="s">
        <v>239</v>
      </c>
      <c r="C2118" s="37" t="n">
        <v>730</v>
      </c>
      <c r="D2118" s="38" t="n">
        <v>46260</v>
      </c>
      <c r="E2118" s="37" t="s">
        <v>229</v>
      </c>
      <c r="F2118" s="38" t="n">
        <v>46256</v>
      </c>
      <c r="G2118" s="37" t="n">
        <v>77</v>
      </c>
    </row>
    <row r="2119" customFormat="false" ht="15" hidden="false" customHeight="false" outlineLevel="0" collapsed="false">
      <c r="A2119" s="37" t="s">
        <v>1056</v>
      </c>
      <c r="B2119" s="37" t="s">
        <v>240</v>
      </c>
      <c r="C2119" s="37" t="n">
        <v>365</v>
      </c>
      <c r="D2119" s="38" t="n">
        <v>46100</v>
      </c>
      <c r="E2119" s="37" t="s">
        <v>229</v>
      </c>
      <c r="F2119" s="38" t="n">
        <v>46087</v>
      </c>
      <c r="G2119" s="37" t="n">
        <v>99</v>
      </c>
    </row>
    <row r="2120" customFormat="false" ht="15" hidden="false" customHeight="false" outlineLevel="0" collapsed="false">
      <c r="A2120" s="37" t="s">
        <v>1057</v>
      </c>
      <c r="B2120" s="37" t="s">
        <v>235</v>
      </c>
      <c r="C2120" s="37" t="n">
        <v>365</v>
      </c>
      <c r="D2120" s="38" t="n">
        <v>46096</v>
      </c>
      <c r="E2120" s="37" t="s">
        <v>229</v>
      </c>
      <c r="F2120" s="38" t="n">
        <v>46087</v>
      </c>
      <c r="G2120" s="37" t="n">
        <v>67</v>
      </c>
    </row>
    <row r="2121" customFormat="false" ht="15" hidden="false" customHeight="false" outlineLevel="0" collapsed="false">
      <c r="A2121" s="37" t="s">
        <v>1057</v>
      </c>
      <c r="B2121" s="37" t="s">
        <v>236</v>
      </c>
      <c r="C2121" s="37" t="n">
        <v>365</v>
      </c>
      <c r="D2121" s="38" t="n">
        <v>46215</v>
      </c>
      <c r="E2121" s="37" t="s">
        <v>229</v>
      </c>
      <c r="F2121" s="38" t="n">
        <v>46184</v>
      </c>
      <c r="G2121" s="37" t="n">
        <v>74</v>
      </c>
    </row>
    <row r="2122" customFormat="false" ht="15" hidden="false" customHeight="false" outlineLevel="0" collapsed="false">
      <c r="A2122" s="37" t="s">
        <v>1057</v>
      </c>
      <c r="B2122" s="37" t="s">
        <v>237</v>
      </c>
      <c r="C2122" s="37" t="n">
        <v>365</v>
      </c>
      <c r="D2122" s="38" t="n">
        <v>46209</v>
      </c>
      <c r="E2122" s="37" t="s">
        <v>229</v>
      </c>
      <c r="F2122" s="38" t="n">
        <v>46190</v>
      </c>
      <c r="G2122" s="37" t="n">
        <v>86</v>
      </c>
    </row>
    <row r="2123" customFormat="false" ht="15" hidden="false" customHeight="false" outlineLevel="0" collapsed="false">
      <c r="A2123" s="37" t="s">
        <v>1057</v>
      </c>
      <c r="B2123" s="37" t="s">
        <v>238</v>
      </c>
      <c r="C2123" s="37" t="n">
        <v>180</v>
      </c>
      <c r="D2123" s="38" t="n">
        <v>46098</v>
      </c>
      <c r="E2123" s="37" t="s">
        <v>229</v>
      </c>
      <c r="F2123" s="38" t="n">
        <v>46068</v>
      </c>
      <c r="G2123" s="37" t="n">
        <v>84</v>
      </c>
    </row>
    <row r="2124" customFormat="false" ht="15" hidden="false" customHeight="false" outlineLevel="0" collapsed="false">
      <c r="A2124" s="37" t="s">
        <v>1057</v>
      </c>
      <c r="B2124" s="37" t="s">
        <v>239</v>
      </c>
      <c r="C2124" s="37" t="n">
        <v>730</v>
      </c>
      <c r="D2124" s="38" t="n">
        <v>46167</v>
      </c>
      <c r="E2124" s="37" t="s">
        <v>229</v>
      </c>
      <c r="F2124" s="38" t="n">
        <v>46162</v>
      </c>
      <c r="G2124" s="37" t="n">
        <v>69</v>
      </c>
    </row>
    <row r="2125" customFormat="false" ht="15" hidden="false" customHeight="false" outlineLevel="0" collapsed="false">
      <c r="A2125" s="37" t="s">
        <v>1057</v>
      </c>
      <c r="B2125" s="37" t="s">
        <v>240</v>
      </c>
      <c r="C2125" s="37" t="n">
        <v>365</v>
      </c>
      <c r="D2125" s="38" t="n">
        <v>46179</v>
      </c>
      <c r="E2125" s="37" t="s">
        <v>229</v>
      </c>
      <c r="F2125" s="38" t="n">
        <v>46154</v>
      </c>
      <c r="G2125" s="37" t="n">
        <v>67</v>
      </c>
    </row>
    <row r="2126" customFormat="false" ht="15" hidden="false" customHeight="false" outlineLevel="0" collapsed="false">
      <c r="A2126" s="37" t="s">
        <v>408</v>
      </c>
      <c r="B2126" s="37" t="s">
        <v>235</v>
      </c>
      <c r="C2126" s="37" t="n">
        <v>365</v>
      </c>
      <c r="D2126" s="38" t="n">
        <v>46353</v>
      </c>
      <c r="E2126" s="37" t="s">
        <v>229</v>
      </c>
      <c r="F2126" s="38" t="n">
        <v>46328</v>
      </c>
      <c r="G2126" s="37" t="n">
        <v>82</v>
      </c>
    </row>
    <row r="2127" customFormat="false" ht="15" hidden="false" customHeight="false" outlineLevel="0" collapsed="false">
      <c r="A2127" s="37" t="s">
        <v>408</v>
      </c>
      <c r="B2127" s="37" t="s">
        <v>236</v>
      </c>
      <c r="C2127" s="37" t="n">
        <v>365</v>
      </c>
      <c r="D2127" s="38" t="n">
        <v>46379</v>
      </c>
      <c r="E2127" s="37" t="s">
        <v>229</v>
      </c>
      <c r="F2127" s="38" t="n">
        <v>46348</v>
      </c>
      <c r="G2127" s="37" t="n">
        <v>78</v>
      </c>
    </row>
    <row r="2128" customFormat="false" ht="15" hidden="false" customHeight="false" outlineLevel="0" collapsed="false">
      <c r="A2128" s="37" t="s">
        <v>408</v>
      </c>
      <c r="B2128" s="37" t="s">
        <v>237</v>
      </c>
      <c r="C2128" s="37" t="n">
        <v>365</v>
      </c>
      <c r="D2128" s="38" t="n">
        <v>46370</v>
      </c>
      <c r="E2128" s="37" t="s">
        <v>229</v>
      </c>
      <c r="F2128" s="38" t="n">
        <v>46363</v>
      </c>
      <c r="G2128" s="37" t="n">
        <v>84</v>
      </c>
    </row>
    <row r="2129" customFormat="false" ht="15" hidden="false" customHeight="false" outlineLevel="0" collapsed="false">
      <c r="A2129" s="37" t="s">
        <v>408</v>
      </c>
      <c r="B2129" s="37" t="s">
        <v>238</v>
      </c>
      <c r="C2129" s="37" t="n">
        <v>180</v>
      </c>
      <c r="D2129" s="38" t="n">
        <v>46349</v>
      </c>
      <c r="E2129" s="37" t="s">
        <v>229</v>
      </c>
      <c r="F2129" s="38" t="n">
        <v>46317</v>
      </c>
      <c r="G2129" s="37" t="n">
        <v>96</v>
      </c>
    </row>
    <row r="2130" customFormat="false" ht="15" hidden="false" customHeight="false" outlineLevel="0" collapsed="false">
      <c r="A2130" s="37" t="s">
        <v>408</v>
      </c>
      <c r="B2130" s="37" t="s">
        <v>239</v>
      </c>
      <c r="C2130" s="37" t="n">
        <v>730</v>
      </c>
      <c r="D2130" s="38" t="n">
        <v>46141</v>
      </c>
      <c r="E2130" s="37" t="s">
        <v>229</v>
      </c>
      <c r="F2130" s="38" t="n">
        <v>46127</v>
      </c>
      <c r="G2130" s="37" t="n">
        <v>63</v>
      </c>
    </row>
    <row r="2131" customFormat="false" ht="15" hidden="false" customHeight="false" outlineLevel="0" collapsed="false">
      <c r="A2131" s="37" t="s">
        <v>408</v>
      </c>
      <c r="B2131" s="37" t="s">
        <v>240</v>
      </c>
      <c r="C2131" s="37" t="n">
        <v>365</v>
      </c>
      <c r="D2131" s="38" t="n">
        <v>46272</v>
      </c>
      <c r="E2131" s="37" t="s">
        <v>229</v>
      </c>
      <c r="F2131" s="38" t="n">
        <v>46240</v>
      </c>
      <c r="G2131" s="37" t="n">
        <v>93</v>
      </c>
    </row>
    <row r="2132" customFormat="false" ht="15" hidden="false" customHeight="false" outlineLevel="0" collapsed="false">
      <c r="A2132" s="37" t="s">
        <v>1058</v>
      </c>
      <c r="B2132" s="37" t="s">
        <v>235</v>
      </c>
      <c r="C2132" s="37" t="n">
        <v>365</v>
      </c>
      <c r="D2132" s="38" t="n">
        <v>46249</v>
      </c>
      <c r="E2132" s="37" t="s">
        <v>229</v>
      </c>
      <c r="F2132" s="38" t="n">
        <v>46221</v>
      </c>
      <c r="G2132" s="37" t="n">
        <v>85</v>
      </c>
    </row>
    <row r="2133" customFormat="false" ht="15" hidden="false" customHeight="false" outlineLevel="0" collapsed="false">
      <c r="A2133" s="37" t="s">
        <v>1058</v>
      </c>
      <c r="B2133" s="37" t="s">
        <v>236</v>
      </c>
      <c r="C2133" s="37" t="n">
        <v>365</v>
      </c>
      <c r="D2133" s="38" t="n">
        <v>46217</v>
      </c>
      <c r="E2133" s="37" t="s">
        <v>230</v>
      </c>
      <c r="F2133" s="38"/>
      <c r="G2133" s="37"/>
    </row>
    <row r="2134" customFormat="false" ht="15" hidden="false" customHeight="false" outlineLevel="0" collapsed="false">
      <c r="A2134" s="37" t="s">
        <v>1058</v>
      </c>
      <c r="B2134" s="37" t="s">
        <v>237</v>
      </c>
      <c r="C2134" s="37" t="n">
        <v>365</v>
      </c>
      <c r="D2134" s="38" t="n">
        <v>46303</v>
      </c>
      <c r="E2134" s="37" t="s">
        <v>229</v>
      </c>
      <c r="F2134" s="38" t="n">
        <v>46300</v>
      </c>
      <c r="G2134" s="37" t="n">
        <v>68</v>
      </c>
    </row>
    <row r="2135" customFormat="false" ht="15" hidden="false" customHeight="false" outlineLevel="0" collapsed="false">
      <c r="A2135" s="37" t="s">
        <v>1058</v>
      </c>
      <c r="B2135" s="37" t="s">
        <v>238</v>
      </c>
      <c r="C2135" s="37" t="n">
        <v>180</v>
      </c>
      <c r="D2135" s="38" t="n">
        <v>46249</v>
      </c>
      <c r="E2135" s="37" t="s">
        <v>232</v>
      </c>
      <c r="F2135" s="38"/>
      <c r="G2135" s="37"/>
    </row>
    <row r="2136" customFormat="false" ht="15" hidden="false" customHeight="false" outlineLevel="0" collapsed="false">
      <c r="A2136" s="37" t="s">
        <v>1058</v>
      </c>
      <c r="B2136" s="37" t="s">
        <v>239</v>
      </c>
      <c r="C2136" s="37" t="n">
        <v>730</v>
      </c>
      <c r="D2136" s="38" t="n">
        <v>46330</v>
      </c>
      <c r="E2136" s="37" t="s">
        <v>229</v>
      </c>
      <c r="F2136" s="38" t="n">
        <v>46317</v>
      </c>
      <c r="G2136" s="37" t="n">
        <v>91</v>
      </c>
    </row>
    <row r="2137" customFormat="false" ht="15" hidden="false" customHeight="false" outlineLevel="0" collapsed="false">
      <c r="A2137" s="37" t="s">
        <v>1058</v>
      </c>
      <c r="B2137" s="37" t="s">
        <v>240</v>
      </c>
      <c r="C2137" s="37" t="n">
        <v>365</v>
      </c>
      <c r="D2137" s="38" t="n">
        <v>46200</v>
      </c>
      <c r="E2137" s="37" t="s">
        <v>229</v>
      </c>
      <c r="F2137" s="38" t="n">
        <v>46193</v>
      </c>
      <c r="G2137" s="37" t="n">
        <v>90</v>
      </c>
    </row>
    <row r="2138" customFormat="false" ht="15" hidden="false" customHeight="false" outlineLevel="0" collapsed="false">
      <c r="A2138" s="37" t="s">
        <v>1059</v>
      </c>
      <c r="B2138" s="37" t="s">
        <v>235</v>
      </c>
      <c r="C2138" s="37" t="n">
        <v>365</v>
      </c>
      <c r="D2138" s="38" t="n">
        <v>46189</v>
      </c>
      <c r="E2138" s="37" t="s">
        <v>229</v>
      </c>
      <c r="F2138" s="38" t="n">
        <v>46177</v>
      </c>
      <c r="G2138" s="37" t="n">
        <v>70</v>
      </c>
    </row>
    <row r="2139" customFormat="false" ht="15" hidden="false" customHeight="false" outlineLevel="0" collapsed="false">
      <c r="A2139" s="37" t="s">
        <v>1059</v>
      </c>
      <c r="B2139" s="37" t="s">
        <v>236</v>
      </c>
      <c r="C2139" s="37" t="n">
        <v>365</v>
      </c>
      <c r="D2139" s="38" t="n">
        <v>46249</v>
      </c>
      <c r="E2139" s="37" t="s">
        <v>229</v>
      </c>
      <c r="F2139" s="38" t="n">
        <v>46228</v>
      </c>
      <c r="G2139" s="37" t="n">
        <v>66</v>
      </c>
    </row>
    <row r="2140" customFormat="false" ht="15" hidden="false" customHeight="false" outlineLevel="0" collapsed="false">
      <c r="A2140" s="37" t="s">
        <v>1059</v>
      </c>
      <c r="B2140" s="37" t="s">
        <v>237</v>
      </c>
      <c r="C2140" s="37" t="n">
        <v>365</v>
      </c>
      <c r="D2140" s="38" t="n">
        <v>46173</v>
      </c>
      <c r="E2140" s="37" t="s">
        <v>229</v>
      </c>
      <c r="F2140" s="38" t="n">
        <v>46142</v>
      </c>
      <c r="G2140" s="37" t="n">
        <v>85</v>
      </c>
    </row>
    <row r="2141" customFormat="false" ht="15" hidden="false" customHeight="false" outlineLevel="0" collapsed="false">
      <c r="A2141" s="37" t="s">
        <v>1059</v>
      </c>
      <c r="B2141" s="37" t="s">
        <v>238</v>
      </c>
      <c r="C2141" s="37" t="n">
        <v>180</v>
      </c>
      <c r="D2141" s="38" t="n">
        <v>46122</v>
      </c>
      <c r="E2141" s="37" t="s">
        <v>231</v>
      </c>
      <c r="F2141" s="38"/>
      <c r="G2141" s="37"/>
    </row>
    <row r="2142" customFormat="false" ht="15" hidden="false" customHeight="false" outlineLevel="0" collapsed="false">
      <c r="A2142" s="37" t="s">
        <v>1059</v>
      </c>
      <c r="B2142" s="37" t="s">
        <v>239</v>
      </c>
      <c r="C2142" s="37" t="n">
        <v>730</v>
      </c>
      <c r="D2142" s="38" t="n">
        <v>46205</v>
      </c>
      <c r="E2142" s="37" t="s">
        <v>229</v>
      </c>
      <c r="F2142" s="38" t="n">
        <v>46191</v>
      </c>
      <c r="G2142" s="37" t="n">
        <v>97</v>
      </c>
    </row>
    <row r="2143" customFormat="false" ht="15" hidden="false" customHeight="false" outlineLevel="0" collapsed="false">
      <c r="A2143" s="37" t="s">
        <v>1059</v>
      </c>
      <c r="B2143" s="37" t="s">
        <v>240</v>
      </c>
      <c r="C2143" s="37" t="n">
        <v>365</v>
      </c>
      <c r="D2143" s="38" t="n">
        <v>46149</v>
      </c>
      <c r="E2143" s="37" t="s">
        <v>229</v>
      </c>
      <c r="F2143" s="38" t="n">
        <v>46138</v>
      </c>
      <c r="G2143" s="37" t="n">
        <v>89</v>
      </c>
    </row>
    <row r="2144" customFormat="false" ht="15" hidden="false" customHeight="false" outlineLevel="0" collapsed="false">
      <c r="A2144" s="37" t="s">
        <v>1061</v>
      </c>
      <c r="B2144" s="37" t="s">
        <v>235</v>
      </c>
      <c r="C2144" s="37" t="n">
        <v>365</v>
      </c>
      <c r="D2144" s="38" t="n">
        <v>46284</v>
      </c>
      <c r="E2144" s="37" t="s">
        <v>232</v>
      </c>
      <c r="F2144" s="38"/>
      <c r="G2144" s="37"/>
    </row>
    <row r="2145" customFormat="false" ht="15" hidden="false" customHeight="false" outlineLevel="0" collapsed="false">
      <c r="A2145" s="37" t="s">
        <v>1061</v>
      </c>
      <c r="B2145" s="37" t="s">
        <v>236</v>
      </c>
      <c r="C2145" s="37" t="n">
        <v>365</v>
      </c>
      <c r="D2145" s="38" t="n">
        <v>46120</v>
      </c>
      <c r="E2145" s="37" t="s">
        <v>229</v>
      </c>
      <c r="F2145" s="38" t="n">
        <v>46099</v>
      </c>
      <c r="G2145" s="37" t="n">
        <v>95</v>
      </c>
    </row>
    <row r="2146" customFormat="false" ht="15" hidden="false" customHeight="false" outlineLevel="0" collapsed="false">
      <c r="A2146" s="37" t="s">
        <v>1061</v>
      </c>
      <c r="B2146" s="37" t="s">
        <v>237</v>
      </c>
      <c r="C2146" s="37" t="n">
        <v>365</v>
      </c>
      <c r="D2146" s="38" t="n">
        <v>46226</v>
      </c>
      <c r="E2146" s="37" t="s">
        <v>229</v>
      </c>
      <c r="F2146" s="38" t="n">
        <v>46195</v>
      </c>
      <c r="G2146" s="37" t="n">
        <v>68</v>
      </c>
    </row>
    <row r="2147" customFormat="false" ht="15" hidden="false" customHeight="false" outlineLevel="0" collapsed="false">
      <c r="A2147" s="37" t="s">
        <v>1061</v>
      </c>
      <c r="B2147" s="37" t="s">
        <v>238</v>
      </c>
      <c r="C2147" s="37" t="n">
        <v>180</v>
      </c>
      <c r="D2147" s="38" t="n">
        <v>46242</v>
      </c>
      <c r="E2147" s="37" t="s">
        <v>231</v>
      </c>
      <c r="F2147" s="38"/>
      <c r="G2147" s="37"/>
    </row>
    <row r="2148" customFormat="false" ht="15" hidden="false" customHeight="false" outlineLevel="0" collapsed="false">
      <c r="A2148" s="37" t="s">
        <v>1061</v>
      </c>
      <c r="B2148" s="37" t="s">
        <v>239</v>
      </c>
      <c r="C2148" s="37" t="n">
        <v>730</v>
      </c>
      <c r="D2148" s="38" t="n">
        <v>46128</v>
      </c>
      <c r="E2148" s="37" t="s">
        <v>229</v>
      </c>
      <c r="F2148" s="38" t="n">
        <v>46121</v>
      </c>
      <c r="G2148" s="37" t="n">
        <v>75</v>
      </c>
    </row>
    <row r="2149" customFormat="false" ht="15" hidden="false" customHeight="false" outlineLevel="0" collapsed="false">
      <c r="A2149" s="37" t="s">
        <v>1061</v>
      </c>
      <c r="B2149" s="37" t="s">
        <v>240</v>
      </c>
      <c r="C2149" s="37" t="n">
        <v>365</v>
      </c>
      <c r="D2149" s="38" t="n">
        <v>46316</v>
      </c>
      <c r="E2149" s="37" t="s">
        <v>229</v>
      </c>
      <c r="F2149" s="38" t="n">
        <v>46286</v>
      </c>
      <c r="G2149" s="37" t="n">
        <v>84</v>
      </c>
    </row>
    <row r="2150" customFormat="false" ht="15" hidden="false" customHeight="false" outlineLevel="0" collapsed="false">
      <c r="A2150" s="37" t="s">
        <v>556</v>
      </c>
      <c r="B2150" s="37" t="s">
        <v>235</v>
      </c>
      <c r="C2150" s="37" t="n">
        <v>365</v>
      </c>
      <c r="D2150" s="38" t="n">
        <v>46209</v>
      </c>
      <c r="E2150" s="37" t="s">
        <v>229</v>
      </c>
      <c r="F2150" s="38" t="n">
        <v>46191</v>
      </c>
      <c r="G2150" s="37" t="n">
        <v>99</v>
      </c>
    </row>
    <row r="2151" customFormat="false" ht="15" hidden="false" customHeight="false" outlineLevel="0" collapsed="false">
      <c r="A2151" s="37" t="s">
        <v>556</v>
      </c>
      <c r="B2151" s="37" t="s">
        <v>236</v>
      </c>
      <c r="C2151" s="37" t="n">
        <v>365</v>
      </c>
      <c r="D2151" s="38" t="n">
        <v>46122</v>
      </c>
      <c r="E2151" s="37" t="s">
        <v>229</v>
      </c>
      <c r="F2151" s="38" t="n">
        <v>46088</v>
      </c>
      <c r="G2151" s="37" t="n">
        <v>88</v>
      </c>
    </row>
    <row r="2152" customFormat="false" ht="15" hidden="false" customHeight="false" outlineLevel="0" collapsed="false">
      <c r="A2152" s="37" t="s">
        <v>556</v>
      </c>
      <c r="B2152" s="37" t="s">
        <v>237</v>
      </c>
      <c r="C2152" s="37" t="n">
        <v>365</v>
      </c>
      <c r="D2152" s="38" t="n">
        <v>46200</v>
      </c>
      <c r="E2152" s="37" t="s">
        <v>232</v>
      </c>
      <c r="F2152" s="38"/>
      <c r="G2152" s="37"/>
    </row>
    <row r="2153" customFormat="false" ht="15" hidden="false" customHeight="false" outlineLevel="0" collapsed="false">
      <c r="A2153" s="37" t="s">
        <v>556</v>
      </c>
      <c r="B2153" s="37" t="s">
        <v>238</v>
      </c>
      <c r="C2153" s="37" t="n">
        <v>180</v>
      </c>
      <c r="D2153" s="38" t="n">
        <v>46313</v>
      </c>
      <c r="E2153" s="37" t="s">
        <v>231</v>
      </c>
      <c r="F2153" s="38"/>
      <c r="G2153" s="37"/>
    </row>
    <row r="2154" customFormat="false" ht="15" hidden="false" customHeight="false" outlineLevel="0" collapsed="false">
      <c r="A2154" s="37" t="s">
        <v>556</v>
      </c>
      <c r="B2154" s="37" t="s">
        <v>239</v>
      </c>
      <c r="C2154" s="37" t="n">
        <v>730</v>
      </c>
      <c r="D2154" s="38" t="n">
        <v>46260</v>
      </c>
      <c r="E2154" s="37" t="s">
        <v>229</v>
      </c>
      <c r="F2154" s="38" t="n">
        <v>46252</v>
      </c>
      <c r="G2154" s="37" t="n">
        <v>86</v>
      </c>
    </row>
    <row r="2155" customFormat="false" ht="15" hidden="false" customHeight="false" outlineLevel="0" collapsed="false">
      <c r="A2155" s="37" t="s">
        <v>556</v>
      </c>
      <c r="B2155" s="37" t="s">
        <v>240</v>
      </c>
      <c r="C2155" s="37" t="n">
        <v>365</v>
      </c>
      <c r="D2155" s="38" t="n">
        <v>46193</v>
      </c>
      <c r="E2155" s="37" t="s">
        <v>229</v>
      </c>
      <c r="F2155" s="38" t="n">
        <v>46173</v>
      </c>
      <c r="G2155" s="37" t="n">
        <v>85</v>
      </c>
    </row>
    <row r="2156" customFormat="false" ht="15" hidden="false" customHeight="false" outlineLevel="0" collapsed="false">
      <c r="A2156" s="37" t="s">
        <v>953</v>
      </c>
      <c r="B2156" s="37" t="s">
        <v>235</v>
      </c>
      <c r="C2156" s="37" t="n">
        <v>365</v>
      </c>
      <c r="D2156" s="38" t="n">
        <v>46176</v>
      </c>
      <c r="E2156" s="37" t="s">
        <v>229</v>
      </c>
      <c r="F2156" s="38" t="n">
        <v>46167</v>
      </c>
      <c r="G2156" s="37" t="n">
        <v>61</v>
      </c>
    </row>
    <row r="2157" customFormat="false" ht="15" hidden="false" customHeight="false" outlineLevel="0" collapsed="false">
      <c r="A2157" s="37" t="s">
        <v>953</v>
      </c>
      <c r="B2157" s="37" t="s">
        <v>236</v>
      </c>
      <c r="C2157" s="37" t="n">
        <v>365</v>
      </c>
      <c r="D2157" s="38" t="n">
        <v>46210</v>
      </c>
      <c r="E2157" s="37" t="s">
        <v>229</v>
      </c>
      <c r="F2157" s="38" t="n">
        <v>46173</v>
      </c>
      <c r="G2157" s="37" t="n">
        <v>73</v>
      </c>
    </row>
    <row r="2158" customFormat="false" ht="15" hidden="false" customHeight="false" outlineLevel="0" collapsed="false">
      <c r="A2158" s="37" t="s">
        <v>953</v>
      </c>
      <c r="B2158" s="37" t="s">
        <v>237</v>
      </c>
      <c r="C2158" s="37" t="n">
        <v>365</v>
      </c>
      <c r="D2158" s="38" t="n">
        <v>46222</v>
      </c>
      <c r="E2158" s="37" t="s">
        <v>229</v>
      </c>
      <c r="F2158" s="38" t="n">
        <v>46208</v>
      </c>
      <c r="G2158" s="37" t="n">
        <v>74</v>
      </c>
    </row>
    <row r="2159" customFormat="false" ht="15" hidden="false" customHeight="false" outlineLevel="0" collapsed="false">
      <c r="A2159" s="37" t="s">
        <v>953</v>
      </c>
      <c r="B2159" s="37" t="s">
        <v>238</v>
      </c>
      <c r="C2159" s="37" t="n">
        <v>180</v>
      </c>
      <c r="D2159" s="38" t="n">
        <v>46209</v>
      </c>
      <c r="E2159" s="37" t="s">
        <v>229</v>
      </c>
      <c r="F2159" s="38" t="n">
        <v>46203</v>
      </c>
      <c r="G2159" s="37" t="n">
        <v>66</v>
      </c>
    </row>
    <row r="2160" customFormat="false" ht="15" hidden="false" customHeight="false" outlineLevel="0" collapsed="false">
      <c r="A2160" s="37" t="s">
        <v>953</v>
      </c>
      <c r="B2160" s="37" t="s">
        <v>239</v>
      </c>
      <c r="C2160" s="37" t="n">
        <v>730</v>
      </c>
      <c r="D2160" s="38" t="n">
        <v>46233</v>
      </c>
      <c r="E2160" s="37" t="s">
        <v>229</v>
      </c>
      <c r="F2160" s="38" t="n">
        <v>46198</v>
      </c>
      <c r="G2160" s="37" t="n">
        <v>61</v>
      </c>
    </row>
    <row r="2161" customFormat="false" ht="15" hidden="false" customHeight="false" outlineLevel="0" collapsed="false">
      <c r="A2161" s="37" t="s">
        <v>953</v>
      </c>
      <c r="B2161" s="37" t="s">
        <v>240</v>
      </c>
      <c r="C2161" s="37" t="n">
        <v>365</v>
      </c>
      <c r="D2161" s="38" t="n">
        <v>46308</v>
      </c>
      <c r="E2161" s="37" t="s">
        <v>229</v>
      </c>
      <c r="F2161" s="38" t="n">
        <v>46281</v>
      </c>
      <c r="G2161" s="37" t="n">
        <v>63</v>
      </c>
    </row>
    <row r="2162" customFormat="false" ht="15" hidden="false" customHeight="false" outlineLevel="0" collapsed="false">
      <c r="A2162" s="37" t="s">
        <v>1063</v>
      </c>
      <c r="B2162" s="37" t="s">
        <v>235</v>
      </c>
      <c r="C2162" s="37" t="n">
        <v>365</v>
      </c>
      <c r="D2162" s="38" t="n">
        <v>46313</v>
      </c>
      <c r="E2162" s="37" t="s">
        <v>229</v>
      </c>
      <c r="F2162" s="38" t="n">
        <v>46275</v>
      </c>
      <c r="G2162" s="37" t="n">
        <v>96</v>
      </c>
    </row>
    <row r="2163" customFormat="false" ht="15" hidden="false" customHeight="false" outlineLevel="0" collapsed="false">
      <c r="A2163" s="37" t="s">
        <v>1063</v>
      </c>
      <c r="B2163" s="37" t="s">
        <v>236</v>
      </c>
      <c r="C2163" s="37" t="n">
        <v>365</v>
      </c>
      <c r="D2163" s="38" t="n">
        <v>46101</v>
      </c>
      <c r="E2163" s="37" t="s">
        <v>229</v>
      </c>
      <c r="F2163" s="38" t="n">
        <v>46073</v>
      </c>
      <c r="G2163" s="37" t="n">
        <v>80</v>
      </c>
    </row>
    <row r="2164" customFormat="false" ht="15" hidden="false" customHeight="false" outlineLevel="0" collapsed="false">
      <c r="A2164" s="37" t="s">
        <v>1063</v>
      </c>
      <c r="B2164" s="37" t="s">
        <v>237</v>
      </c>
      <c r="C2164" s="37" t="n">
        <v>365</v>
      </c>
      <c r="D2164" s="38" t="n">
        <v>46168</v>
      </c>
      <c r="E2164" s="37" t="s">
        <v>229</v>
      </c>
      <c r="F2164" s="38" t="n">
        <v>46166</v>
      </c>
      <c r="G2164" s="37" t="n">
        <v>64</v>
      </c>
    </row>
    <row r="2165" customFormat="false" ht="15" hidden="false" customHeight="false" outlineLevel="0" collapsed="false">
      <c r="A2165" s="37" t="s">
        <v>1063</v>
      </c>
      <c r="B2165" s="37" t="s">
        <v>238</v>
      </c>
      <c r="C2165" s="37" t="n">
        <v>180</v>
      </c>
      <c r="D2165" s="38" t="n">
        <v>46239</v>
      </c>
      <c r="E2165" s="37" t="s">
        <v>231</v>
      </c>
      <c r="F2165" s="38"/>
      <c r="G2165" s="37"/>
    </row>
    <row r="2166" customFormat="false" ht="15" hidden="false" customHeight="false" outlineLevel="0" collapsed="false">
      <c r="A2166" s="37" t="s">
        <v>1063</v>
      </c>
      <c r="B2166" s="37" t="s">
        <v>239</v>
      </c>
      <c r="C2166" s="37" t="n">
        <v>730</v>
      </c>
      <c r="D2166" s="38" t="n">
        <v>46374</v>
      </c>
      <c r="E2166" s="37" t="s">
        <v>229</v>
      </c>
      <c r="F2166" s="38" t="n">
        <v>46366</v>
      </c>
      <c r="G2166" s="37" t="n">
        <v>62</v>
      </c>
    </row>
    <row r="2167" customFormat="false" ht="15" hidden="false" customHeight="false" outlineLevel="0" collapsed="false">
      <c r="A2167" s="37" t="s">
        <v>1063</v>
      </c>
      <c r="B2167" s="37" t="s">
        <v>240</v>
      </c>
      <c r="C2167" s="37" t="n">
        <v>365</v>
      </c>
      <c r="D2167" s="38" t="n">
        <v>46205</v>
      </c>
      <c r="E2167" s="37" t="s">
        <v>229</v>
      </c>
      <c r="F2167" s="38" t="n">
        <v>46176</v>
      </c>
      <c r="G2167" s="37" t="n">
        <v>74</v>
      </c>
    </row>
    <row r="2168" customFormat="false" ht="15" hidden="false" customHeight="false" outlineLevel="0" collapsed="false">
      <c r="A2168" s="37" t="s">
        <v>1065</v>
      </c>
      <c r="B2168" s="37" t="s">
        <v>235</v>
      </c>
      <c r="C2168" s="37" t="n">
        <v>365</v>
      </c>
      <c r="D2168" s="38" t="n">
        <v>46355</v>
      </c>
      <c r="E2168" s="37" t="s">
        <v>229</v>
      </c>
      <c r="F2168" s="38" t="n">
        <v>46329</v>
      </c>
      <c r="G2168" s="37" t="n">
        <v>96</v>
      </c>
    </row>
    <row r="2169" customFormat="false" ht="15" hidden="false" customHeight="false" outlineLevel="0" collapsed="false">
      <c r="A2169" s="37" t="s">
        <v>1065</v>
      </c>
      <c r="B2169" s="37" t="s">
        <v>236</v>
      </c>
      <c r="C2169" s="37" t="n">
        <v>365</v>
      </c>
      <c r="D2169" s="38" t="n">
        <v>46184</v>
      </c>
      <c r="E2169" s="37" t="s">
        <v>229</v>
      </c>
      <c r="F2169" s="38" t="n">
        <v>46151</v>
      </c>
      <c r="G2169" s="37" t="n">
        <v>82</v>
      </c>
    </row>
    <row r="2170" customFormat="false" ht="15" hidden="false" customHeight="false" outlineLevel="0" collapsed="false">
      <c r="A2170" s="37" t="s">
        <v>1065</v>
      </c>
      <c r="B2170" s="37" t="s">
        <v>237</v>
      </c>
      <c r="C2170" s="37" t="n">
        <v>365</v>
      </c>
      <c r="D2170" s="38" t="n">
        <v>46381</v>
      </c>
      <c r="E2170" s="37" t="s">
        <v>232</v>
      </c>
      <c r="F2170" s="38"/>
      <c r="G2170" s="37"/>
    </row>
    <row r="2171" customFormat="false" ht="15" hidden="false" customHeight="false" outlineLevel="0" collapsed="false">
      <c r="A2171" s="37" t="s">
        <v>1065</v>
      </c>
      <c r="B2171" s="37" t="s">
        <v>238</v>
      </c>
      <c r="C2171" s="37" t="n">
        <v>180</v>
      </c>
      <c r="D2171" s="38" t="n">
        <v>46162</v>
      </c>
      <c r="E2171" s="37" t="s">
        <v>231</v>
      </c>
      <c r="F2171" s="38"/>
      <c r="G2171" s="37"/>
    </row>
    <row r="2172" customFormat="false" ht="15" hidden="false" customHeight="false" outlineLevel="0" collapsed="false">
      <c r="A2172" s="37" t="s">
        <v>1065</v>
      </c>
      <c r="B2172" s="37" t="s">
        <v>239</v>
      </c>
      <c r="C2172" s="37" t="n">
        <v>730</v>
      </c>
      <c r="D2172" s="38" t="n">
        <v>46246</v>
      </c>
      <c r="E2172" s="37" t="s">
        <v>232</v>
      </c>
      <c r="F2172" s="38"/>
      <c r="G2172" s="37"/>
    </row>
    <row r="2173" customFormat="false" ht="15" hidden="false" customHeight="false" outlineLevel="0" collapsed="false">
      <c r="A2173" s="37" t="s">
        <v>1065</v>
      </c>
      <c r="B2173" s="37" t="s">
        <v>240</v>
      </c>
      <c r="C2173" s="37" t="n">
        <v>365</v>
      </c>
      <c r="D2173" s="38" t="n">
        <v>46179</v>
      </c>
      <c r="E2173" s="37" t="s">
        <v>229</v>
      </c>
      <c r="F2173" s="38" t="n">
        <v>46172</v>
      </c>
      <c r="G2173" s="37" t="n">
        <v>77</v>
      </c>
    </row>
    <row r="2174" customFormat="false" ht="15" hidden="false" customHeight="false" outlineLevel="0" collapsed="false">
      <c r="A2174" s="37" t="s">
        <v>987</v>
      </c>
      <c r="B2174" s="37" t="s">
        <v>235</v>
      </c>
      <c r="C2174" s="37" t="n">
        <v>365</v>
      </c>
      <c r="D2174" s="38" t="n">
        <v>46339</v>
      </c>
      <c r="E2174" s="37" t="s">
        <v>229</v>
      </c>
      <c r="F2174" s="38" t="n">
        <v>46304</v>
      </c>
      <c r="G2174" s="37" t="n">
        <v>70</v>
      </c>
    </row>
    <row r="2175" customFormat="false" ht="15" hidden="false" customHeight="false" outlineLevel="0" collapsed="false">
      <c r="A2175" s="37" t="s">
        <v>987</v>
      </c>
      <c r="B2175" s="37" t="s">
        <v>236</v>
      </c>
      <c r="C2175" s="37" t="n">
        <v>365</v>
      </c>
      <c r="D2175" s="38" t="n">
        <v>46146</v>
      </c>
      <c r="E2175" s="37" t="s">
        <v>229</v>
      </c>
      <c r="F2175" s="38" t="n">
        <v>46126</v>
      </c>
      <c r="G2175" s="37" t="n">
        <v>89</v>
      </c>
    </row>
    <row r="2176" customFormat="false" ht="15" hidden="false" customHeight="false" outlineLevel="0" collapsed="false">
      <c r="A2176" s="37" t="s">
        <v>987</v>
      </c>
      <c r="B2176" s="37" t="s">
        <v>237</v>
      </c>
      <c r="C2176" s="37" t="n">
        <v>365</v>
      </c>
      <c r="D2176" s="38" t="n">
        <v>46135</v>
      </c>
      <c r="E2176" s="37" t="s">
        <v>229</v>
      </c>
      <c r="F2176" s="38" t="n">
        <v>46103</v>
      </c>
      <c r="G2176" s="37" t="n">
        <v>95</v>
      </c>
    </row>
    <row r="2177" customFormat="false" ht="15" hidden="false" customHeight="false" outlineLevel="0" collapsed="false">
      <c r="A2177" s="37" t="s">
        <v>987</v>
      </c>
      <c r="B2177" s="37" t="s">
        <v>238</v>
      </c>
      <c r="C2177" s="37" t="n">
        <v>180</v>
      </c>
      <c r="D2177" s="38" t="n">
        <v>46340</v>
      </c>
      <c r="E2177" s="37" t="s">
        <v>229</v>
      </c>
      <c r="F2177" s="38" t="n">
        <v>46332</v>
      </c>
      <c r="G2177" s="37" t="n">
        <v>69</v>
      </c>
    </row>
    <row r="2178" customFormat="false" ht="15" hidden="false" customHeight="false" outlineLevel="0" collapsed="false">
      <c r="A2178" s="37" t="s">
        <v>987</v>
      </c>
      <c r="B2178" s="37" t="s">
        <v>239</v>
      </c>
      <c r="C2178" s="37" t="n">
        <v>730</v>
      </c>
      <c r="D2178" s="38" t="n">
        <v>46329</v>
      </c>
      <c r="E2178" s="37" t="s">
        <v>229</v>
      </c>
      <c r="F2178" s="38" t="n">
        <v>46319</v>
      </c>
      <c r="G2178" s="37" t="n">
        <v>88</v>
      </c>
    </row>
    <row r="2179" customFormat="false" ht="15" hidden="false" customHeight="false" outlineLevel="0" collapsed="false">
      <c r="A2179" s="37" t="s">
        <v>987</v>
      </c>
      <c r="B2179" s="37" t="s">
        <v>240</v>
      </c>
      <c r="C2179" s="37" t="n">
        <v>365</v>
      </c>
      <c r="D2179" s="38" t="n">
        <v>46236</v>
      </c>
      <c r="E2179" s="37" t="s">
        <v>229</v>
      </c>
      <c r="F2179" s="38" t="n">
        <v>46202</v>
      </c>
      <c r="G2179" s="37" t="n">
        <v>83</v>
      </c>
    </row>
    <row r="2180" customFormat="false" ht="15" hidden="false" customHeight="false" outlineLevel="0" collapsed="false">
      <c r="A2180" s="37" t="s">
        <v>656</v>
      </c>
      <c r="B2180" s="37" t="s">
        <v>235</v>
      </c>
      <c r="C2180" s="37" t="n">
        <v>365</v>
      </c>
      <c r="D2180" s="38" t="n">
        <v>46308</v>
      </c>
      <c r="E2180" s="37" t="s">
        <v>229</v>
      </c>
      <c r="F2180" s="38" t="n">
        <v>46286</v>
      </c>
      <c r="G2180" s="37" t="n">
        <v>89</v>
      </c>
    </row>
    <row r="2181" customFormat="false" ht="15" hidden="false" customHeight="false" outlineLevel="0" collapsed="false">
      <c r="A2181" s="37" t="s">
        <v>656</v>
      </c>
      <c r="B2181" s="37" t="s">
        <v>236</v>
      </c>
      <c r="C2181" s="37" t="n">
        <v>365</v>
      </c>
      <c r="D2181" s="38" t="n">
        <v>46190</v>
      </c>
      <c r="E2181" s="37" t="s">
        <v>232</v>
      </c>
      <c r="F2181" s="38"/>
      <c r="G2181" s="37"/>
    </row>
    <row r="2182" customFormat="false" ht="15" hidden="false" customHeight="false" outlineLevel="0" collapsed="false">
      <c r="A2182" s="37" t="s">
        <v>656</v>
      </c>
      <c r="B2182" s="37" t="s">
        <v>237</v>
      </c>
      <c r="C2182" s="37" t="n">
        <v>365</v>
      </c>
      <c r="D2182" s="38" t="n">
        <v>46160</v>
      </c>
      <c r="E2182" s="37" t="s">
        <v>229</v>
      </c>
      <c r="F2182" s="38" t="n">
        <v>46149</v>
      </c>
      <c r="G2182" s="37" t="n">
        <v>92</v>
      </c>
    </row>
    <row r="2183" customFormat="false" ht="15" hidden="false" customHeight="false" outlineLevel="0" collapsed="false">
      <c r="A2183" s="37" t="s">
        <v>656</v>
      </c>
      <c r="B2183" s="37" t="s">
        <v>238</v>
      </c>
      <c r="C2183" s="37" t="n">
        <v>180</v>
      </c>
      <c r="D2183" s="38" t="n">
        <v>46258</v>
      </c>
      <c r="E2183" s="37" t="s">
        <v>229</v>
      </c>
      <c r="F2183" s="38" t="n">
        <v>46223</v>
      </c>
      <c r="G2183" s="37" t="n">
        <v>68</v>
      </c>
    </row>
    <row r="2184" customFormat="false" ht="15" hidden="false" customHeight="false" outlineLevel="0" collapsed="false">
      <c r="A2184" s="37" t="s">
        <v>656</v>
      </c>
      <c r="B2184" s="37" t="s">
        <v>239</v>
      </c>
      <c r="C2184" s="37" t="n">
        <v>730</v>
      </c>
      <c r="D2184" s="38" t="n">
        <v>46336</v>
      </c>
      <c r="E2184" s="37" t="s">
        <v>229</v>
      </c>
      <c r="F2184" s="38" t="n">
        <v>46327</v>
      </c>
      <c r="G2184" s="37" t="n">
        <v>71</v>
      </c>
    </row>
    <row r="2185" customFormat="false" ht="15" hidden="false" customHeight="false" outlineLevel="0" collapsed="false">
      <c r="A2185" s="37" t="s">
        <v>656</v>
      </c>
      <c r="B2185" s="37" t="s">
        <v>240</v>
      </c>
      <c r="C2185" s="37" t="n">
        <v>365</v>
      </c>
      <c r="D2185" s="38" t="n">
        <v>46221</v>
      </c>
      <c r="E2185" s="37" t="s">
        <v>229</v>
      </c>
      <c r="F2185" s="38" t="n">
        <v>46187</v>
      </c>
      <c r="G2185" s="37" t="n">
        <v>77</v>
      </c>
    </row>
    <row r="2186" customFormat="false" ht="15" hidden="false" customHeight="false" outlineLevel="0" collapsed="false">
      <c r="A2186" s="37" t="s">
        <v>1068</v>
      </c>
      <c r="B2186" s="37" t="s">
        <v>235</v>
      </c>
      <c r="C2186" s="37" t="n">
        <v>365</v>
      </c>
      <c r="D2186" s="38" t="n">
        <v>46248</v>
      </c>
      <c r="E2186" s="37" t="s">
        <v>229</v>
      </c>
      <c r="F2186" s="38" t="n">
        <v>46245</v>
      </c>
      <c r="G2186" s="37" t="n">
        <v>72</v>
      </c>
    </row>
    <row r="2187" customFormat="false" ht="15" hidden="false" customHeight="false" outlineLevel="0" collapsed="false">
      <c r="A2187" s="37" t="s">
        <v>1068</v>
      </c>
      <c r="B2187" s="37" t="s">
        <v>236</v>
      </c>
      <c r="C2187" s="37" t="n">
        <v>365</v>
      </c>
      <c r="D2187" s="38" t="n">
        <v>46186</v>
      </c>
      <c r="E2187" s="37" t="s">
        <v>229</v>
      </c>
      <c r="F2187" s="38" t="n">
        <v>46182</v>
      </c>
      <c r="G2187" s="37" t="n">
        <v>79</v>
      </c>
    </row>
    <row r="2188" customFormat="false" ht="15" hidden="false" customHeight="false" outlineLevel="0" collapsed="false">
      <c r="A2188" s="37" t="s">
        <v>1068</v>
      </c>
      <c r="B2188" s="37" t="s">
        <v>237</v>
      </c>
      <c r="C2188" s="37" t="n">
        <v>365</v>
      </c>
      <c r="D2188" s="38" t="n">
        <v>46321</v>
      </c>
      <c r="E2188" s="37" t="s">
        <v>230</v>
      </c>
      <c r="F2188" s="38"/>
      <c r="G2188" s="37"/>
    </row>
    <row r="2189" customFormat="false" ht="15" hidden="false" customHeight="false" outlineLevel="0" collapsed="false">
      <c r="A2189" s="37" t="s">
        <v>1068</v>
      </c>
      <c r="B2189" s="37" t="s">
        <v>238</v>
      </c>
      <c r="C2189" s="37" t="n">
        <v>180</v>
      </c>
      <c r="D2189" s="38" t="n">
        <v>46350</v>
      </c>
      <c r="E2189" s="37" t="s">
        <v>229</v>
      </c>
      <c r="F2189" s="38" t="n">
        <v>46328</v>
      </c>
      <c r="G2189" s="37" t="n">
        <v>68</v>
      </c>
    </row>
    <row r="2190" customFormat="false" ht="15" hidden="false" customHeight="false" outlineLevel="0" collapsed="false">
      <c r="A2190" s="37" t="s">
        <v>1068</v>
      </c>
      <c r="B2190" s="37" t="s">
        <v>239</v>
      </c>
      <c r="C2190" s="37" t="n">
        <v>730</v>
      </c>
      <c r="D2190" s="38" t="n">
        <v>46136</v>
      </c>
      <c r="E2190" s="37" t="s">
        <v>229</v>
      </c>
      <c r="F2190" s="38" t="n">
        <v>46117</v>
      </c>
      <c r="G2190" s="37" t="n">
        <v>90</v>
      </c>
    </row>
    <row r="2191" customFormat="false" ht="15" hidden="false" customHeight="false" outlineLevel="0" collapsed="false">
      <c r="A2191" s="37" t="s">
        <v>1068</v>
      </c>
      <c r="B2191" s="37" t="s">
        <v>240</v>
      </c>
      <c r="C2191" s="37" t="n">
        <v>365</v>
      </c>
      <c r="D2191" s="38" t="n">
        <v>46370</v>
      </c>
      <c r="E2191" s="37" t="s">
        <v>231</v>
      </c>
      <c r="F2191" s="38"/>
      <c r="G2191" s="37"/>
    </row>
    <row r="2192" customFormat="false" ht="15" hidden="false" customHeight="false" outlineLevel="0" collapsed="false">
      <c r="A2192" s="37" t="s">
        <v>1069</v>
      </c>
      <c r="B2192" s="37" t="s">
        <v>235</v>
      </c>
      <c r="C2192" s="37" t="n">
        <v>365</v>
      </c>
      <c r="D2192" s="38" t="n">
        <v>46163</v>
      </c>
      <c r="E2192" s="37" t="s">
        <v>229</v>
      </c>
      <c r="F2192" s="38" t="n">
        <v>46144</v>
      </c>
      <c r="G2192" s="37" t="n">
        <v>66</v>
      </c>
    </row>
    <row r="2193" customFormat="false" ht="15" hidden="false" customHeight="false" outlineLevel="0" collapsed="false">
      <c r="A2193" s="37" t="s">
        <v>1069</v>
      </c>
      <c r="B2193" s="37" t="s">
        <v>236</v>
      </c>
      <c r="C2193" s="37" t="n">
        <v>365</v>
      </c>
      <c r="D2193" s="38" t="n">
        <v>46271</v>
      </c>
      <c r="E2193" s="37" t="s">
        <v>229</v>
      </c>
      <c r="F2193" s="38" t="n">
        <v>46259</v>
      </c>
      <c r="G2193" s="37" t="n">
        <v>90</v>
      </c>
    </row>
    <row r="2194" customFormat="false" ht="15" hidden="false" customHeight="false" outlineLevel="0" collapsed="false">
      <c r="A2194" s="37" t="s">
        <v>1069</v>
      </c>
      <c r="B2194" s="37" t="s">
        <v>237</v>
      </c>
      <c r="C2194" s="37" t="n">
        <v>365</v>
      </c>
      <c r="D2194" s="38" t="n">
        <v>46153</v>
      </c>
      <c r="E2194" s="37" t="s">
        <v>229</v>
      </c>
      <c r="F2194" s="38" t="n">
        <v>46148</v>
      </c>
      <c r="G2194" s="37" t="n">
        <v>61</v>
      </c>
    </row>
    <row r="2195" customFormat="false" ht="15" hidden="false" customHeight="false" outlineLevel="0" collapsed="false">
      <c r="A2195" s="37" t="s">
        <v>1069</v>
      </c>
      <c r="B2195" s="37" t="s">
        <v>238</v>
      </c>
      <c r="C2195" s="37" t="n">
        <v>180</v>
      </c>
      <c r="D2195" s="38" t="n">
        <v>46110</v>
      </c>
      <c r="E2195" s="37" t="s">
        <v>229</v>
      </c>
      <c r="F2195" s="38" t="n">
        <v>46084</v>
      </c>
      <c r="G2195" s="37" t="n">
        <v>63</v>
      </c>
    </row>
    <row r="2196" customFormat="false" ht="15" hidden="false" customHeight="false" outlineLevel="0" collapsed="false">
      <c r="A2196" s="37" t="s">
        <v>1069</v>
      </c>
      <c r="B2196" s="37" t="s">
        <v>239</v>
      </c>
      <c r="C2196" s="37" t="n">
        <v>730</v>
      </c>
      <c r="D2196" s="38" t="n">
        <v>46155</v>
      </c>
      <c r="E2196" s="37" t="s">
        <v>229</v>
      </c>
      <c r="F2196" s="38" t="n">
        <v>46142</v>
      </c>
      <c r="G2196" s="37" t="n">
        <v>60</v>
      </c>
    </row>
    <row r="2197" customFormat="false" ht="15" hidden="false" customHeight="false" outlineLevel="0" collapsed="false">
      <c r="A2197" s="37" t="s">
        <v>1069</v>
      </c>
      <c r="B2197" s="37" t="s">
        <v>240</v>
      </c>
      <c r="C2197" s="37" t="n">
        <v>365</v>
      </c>
      <c r="D2197" s="38" t="n">
        <v>46106</v>
      </c>
      <c r="E2197" s="37" t="s">
        <v>229</v>
      </c>
      <c r="F2197" s="38" t="n">
        <v>46100</v>
      </c>
      <c r="G2197" s="37" t="n">
        <v>65</v>
      </c>
    </row>
    <row r="2198" customFormat="false" ht="15" hidden="false" customHeight="false" outlineLevel="0" collapsed="false">
      <c r="A2198" s="37" t="s">
        <v>1070</v>
      </c>
      <c r="B2198" s="37" t="s">
        <v>235</v>
      </c>
      <c r="C2198" s="37" t="n">
        <v>365</v>
      </c>
      <c r="D2198" s="38" t="n">
        <v>46188</v>
      </c>
      <c r="E2198" s="37" t="s">
        <v>229</v>
      </c>
      <c r="F2198" s="38" t="n">
        <v>46168</v>
      </c>
      <c r="G2198" s="37" t="n">
        <v>67</v>
      </c>
    </row>
    <row r="2199" customFormat="false" ht="15" hidden="false" customHeight="false" outlineLevel="0" collapsed="false">
      <c r="A2199" s="37" t="s">
        <v>1070</v>
      </c>
      <c r="B2199" s="37" t="s">
        <v>236</v>
      </c>
      <c r="C2199" s="37" t="n">
        <v>365</v>
      </c>
      <c r="D2199" s="38" t="n">
        <v>46274</v>
      </c>
      <c r="E2199" s="37" t="s">
        <v>232</v>
      </c>
      <c r="F2199" s="38"/>
      <c r="G2199" s="37"/>
    </row>
    <row r="2200" customFormat="false" ht="15" hidden="false" customHeight="false" outlineLevel="0" collapsed="false">
      <c r="A2200" s="37" t="s">
        <v>1070</v>
      </c>
      <c r="B2200" s="37" t="s">
        <v>237</v>
      </c>
      <c r="C2200" s="37" t="n">
        <v>365</v>
      </c>
      <c r="D2200" s="38" t="n">
        <v>46376</v>
      </c>
      <c r="E2200" s="37" t="s">
        <v>229</v>
      </c>
      <c r="F2200" s="38" t="n">
        <v>46340</v>
      </c>
      <c r="G2200" s="37" t="n">
        <v>86</v>
      </c>
    </row>
    <row r="2201" customFormat="false" ht="15" hidden="false" customHeight="false" outlineLevel="0" collapsed="false">
      <c r="A2201" s="37" t="s">
        <v>1070</v>
      </c>
      <c r="B2201" s="37" t="s">
        <v>238</v>
      </c>
      <c r="C2201" s="37" t="n">
        <v>180</v>
      </c>
      <c r="D2201" s="38" t="n">
        <v>46129</v>
      </c>
      <c r="E2201" s="37" t="s">
        <v>229</v>
      </c>
      <c r="F2201" s="38" t="n">
        <v>46094</v>
      </c>
      <c r="G2201" s="37" t="n">
        <v>91</v>
      </c>
    </row>
    <row r="2202" customFormat="false" ht="15" hidden="false" customHeight="false" outlineLevel="0" collapsed="false">
      <c r="A2202" s="37" t="s">
        <v>1070</v>
      </c>
      <c r="B2202" s="37" t="s">
        <v>239</v>
      </c>
      <c r="C2202" s="37" t="n">
        <v>730</v>
      </c>
      <c r="D2202" s="38" t="n">
        <v>46348</v>
      </c>
      <c r="E2202" s="37" t="s">
        <v>229</v>
      </c>
      <c r="F2202" s="38" t="n">
        <v>46332</v>
      </c>
      <c r="G2202" s="37" t="n">
        <v>94</v>
      </c>
    </row>
    <row r="2203" customFormat="false" ht="15" hidden="false" customHeight="false" outlineLevel="0" collapsed="false">
      <c r="A2203" s="37" t="s">
        <v>1070</v>
      </c>
      <c r="B2203" s="37" t="s">
        <v>240</v>
      </c>
      <c r="C2203" s="37" t="n">
        <v>365</v>
      </c>
      <c r="D2203" s="38" t="n">
        <v>46193</v>
      </c>
      <c r="E2203" s="37" t="s">
        <v>229</v>
      </c>
      <c r="F2203" s="38" t="n">
        <v>46157</v>
      </c>
      <c r="G2203" s="37" t="n">
        <v>72</v>
      </c>
    </row>
    <row r="2204" customFormat="false" ht="15" hidden="false" customHeight="false" outlineLevel="0" collapsed="false">
      <c r="A2204" s="37" t="s">
        <v>699</v>
      </c>
      <c r="B2204" s="37" t="s">
        <v>235</v>
      </c>
      <c r="C2204" s="37" t="n">
        <v>365</v>
      </c>
      <c r="D2204" s="38" t="n">
        <v>46365</v>
      </c>
      <c r="E2204" s="37" t="s">
        <v>229</v>
      </c>
      <c r="F2204" s="38" t="n">
        <v>46328</v>
      </c>
      <c r="G2204" s="37" t="n">
        <v>87</v>
      </c>
    </row>
    <row r="2205" customFormat="false" ht="15" hidden="false" customHeight="false" outlineLevel="0" collapsed="false">
      <c r="A2205" s="37" t="s">
        <v>699</v>
      </c>
      <c r="B2205" s="37" t="s">
        <v>236</v>
      </c>
      <c r="C2205" s="37" t="n">
        <v>365</v>
      </c>
      <c r="D2205" s="38" t="n">
        <v>46374</v>
      </c>
      <c r="E2205" s="37" t="s">
        <v>231</v>
      </c>
      <c r="F2205" s="38"/>
      <c r="G2205" s="37"/>
    </row>
    <row r="2206" customFormat="false" ht="15" hidden="false" customHeight="false" outlineLevel="0" collapsed="false">
      <c r="A2206" s="37" t="s">
        <v>699</v>
      </c>
      <c r="B2206" s="37" t="s">
        <v>237</v>
      </c>
      <c r="C2206" s="37" t="n">
        <v>365</v>
      </c>
      <c r="D2206" s="38" t="n">
        <v>46229</v>
      </c>
      <c r="E2206" s="37" t="s">
        <v>229</v>
      </c>
      <c r="F2206" s="38" t="n">
        <v>46209</v>
      </c>
      <c r="G2206" s="37" t="n">
        <v>81</v>
      </c>
    </row>
    <row r="2207" customFormat="false" ht="15" hidden="false" customHeight="false" outlineLevel="0" collapsed="false">
      <c r="A2207" s="37" t="s">
        <v>699</v>
      </c>
      <c r="B2207" s="37" t="s">
        <v>238</v>
      </c>
      <c r="C2207" s="37" t="n">
        <v>180</v>
      </c>
      <c r="D2207" s="38" t="n">
        <v>46119</v>
      </c>
      <c r="E2207" s="37" t="s">
        <v>229</v>
      </c>
      <c r="F2207" s="38" t="n">
        <v>46093</v>
      </c>
      <c r="G2207" s="37" t="n">
        <v>64</v>
      </c>
    </row>
    <row r="2208" customFormat="false" ht="15" hidden="false" customHeight="false" outlineLevel="0" collapsed="false">
      <c r="A2208" s="37" t="s">
        <v>699</v>
      </c>
      <c r="B2208" s="37" t="s">
        <v>239</v>
      </c>
      <c r="C2208" s="37" t="n">
        <v>730</v>
      </c>
      <c r="D2208" s="38" t="n">
        <v>46263</v>
      </c>
      <c r="E2208" s="37" t="s">
        <v>230</v>
      </c>
      <c r="F2208" s="38"/>
      <c r="G2208" s="37"/>
    </row>
    <row r="2209" customFormat="false" ht="15" hidden="false" customHeight="false" outlineLevel="0" collapsed="false">
      <c r="A2209" s="37" t="s">
        <v>699</v>
      </c>
      <c r="B2209" s="37" t="s">
        <v>240</v>
      </c>
      <c r="C2209" s="37" t="n">
        <v>365</v>
      </c>
      <c r="D2209" s="38" t="n">
        <v>46164</v>
      </c>
      <c r="E2209" s="37" t="s">
        <v>230</v>
      </c>
      <c r="F2209" s="38"/>
      <c r="G2209" s="37"/>
    </row>
    <row r="2210" customFormat="false" ht="15" hidden="false" customHeight="false" outlineLevel="0" collapsed="false">
      <c r="A2210" s="37" t="s">
        <v>1073</v>
      </c>
      <c r="B2210" s="37" t="s">
        <v>235</v>
      </c>
      <c r="C2210" s="37" t="n">
        <v>365</v>
      </c>
      <c r="D2210" s="38" t="n">
        <v>46347</v>
      </c>
      <c r="E2210" s="37" t="s">
        <v>229</v>
      </c>
      <c r="F2210" s="38" t="n">
        <v>46326</v>
      </c>
      <c r="G2210" s="37" t="n">
        <v>63</v>
      </c>
    </row>
    <row r="2211" customFormat="false" ht="15" hidden="false" customHeight="false" outlineLevel="0" collapsed="false">
      <c r="A2211" s="37" t="s">
        <v>1073</v>
      </c>
      <c r="B2211" s="37" t="s">
        <v>236</v>
      </c>
      <c r="C2211" s="37" t="n">
        <v>365</v>
      </c>
      <c r="D2211" s="38" t="n">
        <v>46234</v>
      </c>
      <c r="E2211" s="37" t="s">
        <v>229</v>
      </c>
      <c r="F2211" s="38" t="n">
        <v>46233</v>
      </c>
      <c r="G2211" s="37" t="n">
        <v>64</v>
      </c>
    </row>
    <row r="2212" customFormat="false" ht="15" hidden="false" customHeight="false" outlineLevel="0" collapsed="false">
      <c r="A2212" s="37" t="s">
        <v>1073</v>
      </c>
      <c r="B2212" s="37" t="s">
        <v>237</v>
      </c>
      <c r="C2212" s="37" t="n">
        <v>365</v>
      </c>
      <c r="D2212" s="38" t="n">
        <v>46244</v>
      </c>
      <c r="E2212" s="37" t="s">
        <v>229</v>
      </c>
      <c r="F2212" s="38" t="n">
        <v>46228</v>
      </c>
      <c r="G2212" s="37" t="n">
        <v>99</v>
      </c>
    </row>
    <row r="2213" customFormat="false" ht="15" hidden="false" customHeight="false" outlineLevel="0" collapsed="false">
      <c r="A2213" s="37" t="s">
        <v>1073</v>
      </c>
      <c r="B2213" s="37" t="s">
        <v>238</v>
      </c>
      <c r="C2213" s="37" t="n">
        <v>180</v>
      </c>
      <c r="D2213" s="38" t="n">
        <v>46258</v>
      </c>
      <c r="E2213" s="37" t="s">
        <v>229</v>
      </c>
      <c r="F2213" s="38" t="n">
        <v>46241</v>
      </c>
      <c r="G2213" s="37" t="n">
        <v>64</v>
      </c>
    </row>
    <row r="2214" customFormat="false" ht="15" hidden="false" customHeight="false" outlineLevel="0" collapsed="false">
      <c r="A2214" s="37" t="s">
        <v>1073</v>
      </c>
      <c r="B2214" s="37" t="s">
        <v>239</v>
      </c>
      <c r="C2214" s="37" t="n">
        <v>730</v>
      </c>
      <c r="D2214" s="38" t="n">
        <v>46151</v>
      </c>
      <c r="E2214" s="37" t="s">
        <v>229</v>
      </c>
      <c r="F2214" s="38" t="n">
        <v>46133</v>
      </c>
      <c r="G2214" s="37" t="n">
        <v>67</v>
      </c>
    </row>
    <row r="2215" customFormat="false" ht="15" hidden="false" customHeight="false" outlineLevel="0" collapsed="false">
      <c r="A2215" s="37" t="s">
        <v>1073</v>
      </c>
      <c r="B2215" s="37" t="s">
        <v>240</v>
      </c>
      <c r="C2215" s="37" t="n">
        <v>365</v>
      </c>
      <c r="D2215" s="38" t="n">
        <v>46174</v>
      </c>
      <c r="E2215" s="37" t="s">
        <v>229</v>
      </c>
      <c r="F2215" s="38" t="n">
        <v>46154</v>
      </c>
      <c r="G2215" s="37" t="n">
        <v>70</v>
      </c>
    </row>
    <row r="2216" customFormat="false" ht="15" hidden="false" customHeight="false" outlineLevel="0" collapsed="false">
      <c r="A2216" s="37" t="s">
        <v>1074</v>
      </c>
      <c r="B2216" s="37" t="s">
        <v>235</v>
      </c>
      <c r="C2216" s="37" t="n">
        <v>365</v>
      </c>
      <c r="D2216" s="38" t="n">
        <v>46263</v>
      </c>
      <c r="E2216" s="37" t="s">
        <v>230</v>
      </c>
      <c r="F2216" s="38"/>
      <c r="G2216" s="37"/>
    </row>
    <row r="2217" customFormat="false" ht="15" hidden="false" customHeight="false" outlineLevel="0" collapsed="false">
      <c r="A2217" s="37" t="s">
        <v>1074</v>
      </c>
      <c r="B2217" s="37" t="s">
        <v>236</v>
      </c>
      <c r="C2217" s="37" t="n">
        <v>365</v>
      </c>
      <c r="D2217" s="38" t="n">
        <v>46298</v>
      </c>
      <c r="E2217" s="37" t="s">
        <v>229</v>
      </c>
      <c r="F2217" s="38" t="n">
        <v>46278</v>
      </c>
      <c r="G2217" s="37" t="n">
        <v>71</v>
      </c>
    </row>
    <row r="2218" customFormat="false" ht="15" hidden="false" customHeight="false" outlineLevel="0" collapsed="false">
      <c r="A2218" s="37" t="s">
        <v>1074</v>
      </c>
      <c r="B2218" s="37" t="s">
        <v>237</v>
      </c>
      <c r="C2218" s="37" t="n">
        <v>365</v>
      </c>
      <c r="D2218" s="38" t="n">
        <v>46105</v>
      </c>
      <c r="E2218" s="37" t="s">
        <v>229</v>
      </c>
      <c r="F2218" s="38" t="n">
        <v>46100</v>
      </c>
      <c r="G2218" s="37" t="n">
        <v>85</v>
      </c>
    </row>
    <row r="2219" customFormat="false" ht="15" hidden="false" customHeight="false" outlineLevel="0" collapsed="false">
      <c r="A2219" s="37" t="s">
        <v>1074</v>
      </c>
      <c r="B2219" s="37" t="s">
        <v>238</v>
      </c>
      <c r="C2219" s="37" t="n">
        <v>180</v>
      </c>
      <c r="D2219" s="38" t="n">
        <v>46209</v>
      </c>
      <c r="E2219" s="37" t="s">
        <v>229</v>
      </c>
      <c r="F2219" s="38" t="n">
        <v>46206</v>
      </c>
      <c r="G2219" s="37" t="n">
        <v>65</v>
      </c>
    </row>
    <row r="2220" customFormat="false" ht="15" hidden="false" customHeight="false" outlineLevel="0" collapsed="false">
      <c r="A2220" s="37" t="s">
        <v>1074</v>
      </c>
      <c r="B2220" s="37" t="s">
        <v>239</v>
      </c>
      <c r="C2220" s="37" t="n">
        <v>730</v>
      </c>
      <c r="D2220" s="38" t="n">
        <v>46320</v>
      </c>
      <c r="E2220" s="37" t="s">
        <v>229</v>
      </c>
      <c r="F2220" s="38" t="n">
        <v>46298</v>
      </c>
      <c r="G2220" s="37" t="n">
        <v>84</v>
      </c>
    </row>
    <row r="2221" customFormat="false" ht="15" hidden="false" customHeight="false" outlineLevel="0" collapsed="false">
      <c r="A2221" s="37" t="s">
        <v>1074</v>
      </c>
      <c r="B2221" s="37" t="s">
        <v>240</v>
      </c>
      <c r="C2221" s="37" t="n">
        <v>365</v>
      </c>
      <c r="D2221" s="38" t="n">
        <v>46184</v>
      </c>
      <c r="E2221" s="37" t="s">
        <v>229</v>
      </c>
      <c r="F2221" s="38" t="n">
        <v>46162</v>
      </c>
      <c r="G2221" s="37" t="n">
        <v>61</v>
      </c>
    </row>
    <row r="2222" customFormat="false" ht="15" hidden="false" customHeight="false" outlineLevel="0" collapsed="false">
      <c r="A2222" s="37" t="s">
        <v>706</v>
      </c>
      <c r="B2222" s="37" t="s">
        <v>235</v>
      </c>
      <c r="C2222" s="37" t="n">
        <v>365</v>
      </c>
      <c r="D2222" s="38" t="n">
        <v>46197</v>
      </c>
      <c r="E2222" s="37" t="s">
        <v>229</v>
      </c>
      <c r="F2222" s="38" t="n">
        <v>46173</v>
      </c>
      <c r="G2222" s="37" t="n">
        <v>79</v>
      </c>
    </row>
    <row r="2223" customFormat="false" ht="15" hidden="false" customHeight="false" outlineLevel="0" collapsed="false">
      <c r="A2223" s="37" t="s">
        <v>706</v>
      </c>
      <c r="B2223" s="37" t="s">
        <v>236</v>
      </c>
      <c r="C2223" s="37" t="n">
        <v>365</v>
      </c>
      <c r="D2223" s="38" t="n">
        <v>46149</v>
      </c>
      <c r="E2223" s="37" t="s">
        <v>229</v>
      </c>
      <c r="F2223" s="38" t="n">
        <v>46128</v>
      </c>
      <c r="G2223" s="37" t="n">
        <v>72</v>
      </c>
    </row>
    <row r="2224" customFormat="false" ht="15" hidden="false" customHeight="false" outlineLevel="0" collapsed="false">
      <c r="A2224" s="37" t="s">
        <v>706</v>
      </c>
      <c r="B2224" s="37" t="s">
        <v>237</v>
      </c>
      <c r="C2224" s="37" t="n">
        <v>365</v>
      </c>
      <c r="D2224" s="38" t="n">
        <v>46381</v>
      </c>
      <c r="E2224" s="37" t="s">
        <v>229</v>
      </c>
      <c r="F2224" s="38" t="n">
        <v>46350</v>
      </c>
      <c r="G2224" s="37" t="n">
        <v>84</v>
      </c>
    </row>
    <row r="2225" customFormat="false" ht="15" hidden="false" customHeight="false" outlineLevel="0" collapsed="false">
      <c r="A2225" s="37" t="s">
        <v>706</v>
      </c>
      <c r="B2225" s="37" t="s">
        <v>238</v>
      </c>
      <c r="C2225" s="37" t="n">
        <v>180</v>
      </c>
      <c r="D2225" s="38" t="n">
        <v>46371</v>
      </c>
      <c r="E2225" s="37" t="s">
        <v>229</v>
      </c>
      <c r="F2225" s="38" t="n">
        <v>46343</v>
      </c>
      <c r="G2225" s="37" t="n">
        <v>62</v>
      </c>
    </row>
    <row r="2226" customFormat="false" ht="15" hidden="false" customHeight="false" outlineLevel="0" collapsed="false">
      <c r="A2226" s="37" t="s">
        <v>706</v>
      </c>
      <c r="B2226" s="37" t="s">
        <v>239</v>
      </c>
      <c r="C2226" s="37" t="n">
        <v>730</v>
      </c>
      <c r="D2226" s="38" t="n">
        <v>46274</v>
      </c>
      <c r="E2226" s="37" t="s">
        <v>229</v>
      </c>
      <c r="F2226" s="38" t="n">
        <v>46244</v>
      </c>
      <c r="G2226" s="37" t="n">
        <v>74</v>
      </c>
    </row>
    <row r="2227" customFormat="false" ht="15" hidden="false" customHeight="false" outlineLevel="0" collapsed="false">
      <c r="A2227" s="37" t="s">
        <v>706</v>
      </c>
      <c r="B2227" s="37" t="s">
        <v>240</v>
      </c>
      <c r="C2227" s="37" t="n">
        <v>365</v>
      </c>
      <c r="D2227" s="38" t="n">
        <v>46324</v>
      </c>
      <c r="E2227" s="37" t="s">
        <v>229</v>
      </c>
      <c r="F2227" s="38" t="n">
        <v>46294</v>
      </c>
      <c r="G2227" s="37" t="n">
        <v>75</v>
      </c>
    </row>
    <row r="2228" customFormat="false" ht="15" hidden="false" customHeight="false" outlineLevel="0" collapsed="false">
      <c r="A2228" s="37" t="s">
        <v>1076</v>
      </c>
      <c r="B2228" s="37" t="s">
        <v>235</v>
      </c>
      <c r="C2228" s="37" t="n">
        <v>365</v>
      </c>
      <c r="D2228" s="38" t="n">
        <v>46126</v>
      </c>
      <c r="E2228" s="37" t="s">
        <v>229</v>
      </c>
      <c r="F2228" s="38" t="n">
        <v>46121</v>
      </c>
      <c r="G2228" s="37" t="n">
        <v>99</v>
      </c>
    </row>
    <row r="2229" customFormat="false" ht="15" hidden="false" customHeight="false" outlineLevel="0" collapsed="false">
      <c r="A2229" s="37" t="s">
        <v>1076</v>
      </c>
      <c r="B2229" s="37" t="s">
        <v>236</v>
      </c>
      <c r="C2229" s="37" t="n">
        <v>365</v>
      </c>
      <c r="D2229" s="38" t="n">
        <v>46176</v>
      </c>
      <c r="E2229" s="37" t="s">
        <v>229</v>
      </c>
      <c r="F2229" s="38" t="n">
        <v>46163</v>
      </c>
      <c r="G2229" s="37" t="n">
        <v>78</v>
      </c>
    </row>
    <row r="2230" customFormat="false" ht="15" hidden="false" customHeight="false" outlineLevel="0" collapsed="false">
      <c r="A2230" s="37" t="s">
        <v>1076</v>
      </c>
      <c r="B2230" s="37" t="s">
        <v>237</v>
      </c>
      <c r="C2230" s="37" t="n">
        <v>365</v>
      </c>
      <c r="D2230" s="38" t="n">
        <v>46378</v>
      </c>
      <c r="E2230" s="37" t="s">
        <v>230</v>
      </c>
      <c r="F2230" s="38"/>
      <c r="G2230" s="37"/>
    </row>
    <row r="2231" customFormat="false" ht="15" hidden="false" customHeight="false" outlineLevel="0" collapsed="false">
      <c r="A2231" s="37" t="s">
        <v>1076</v>
      </c>
      <c r="B2231" s="37" t="s">
        <v>238</v>
      </c>
      <c r="C2231" s="37" t="n">
        <v>180</v>
      </c>
      <c r="D2231" s="38" t="n">
        <v>46361</v>
      </c>
      <c r="E2231" s="37" t="s">
        <v>229</v>
      </c>
      <c r="F2231" s="38" t="n">
        <v>46340</v>
      </c>
      <c r="G2231" s="37" t="n">
        <v>91</v>
      </c>
    </row>
    <row r="2232" customFormat="false" ht="15" hidden="false" customHeight="false" outlineLevel="0" collapsed="false">
      <c r="A2232" s="37" t="s">
        <v>1076</v>
      </c>
      <c r="B2232" s="37" t="s">
        <v>239</v>
      </c>
      <c r="C2232" s="37" t="n">
        <v>730</v>
      </c>
      <c r="D2232" s="38" t="n">
        <v>46113</v>
      </c>
      <c r="E2232" s="37" t="s">
        <v>229</v>
      </c>
      <c r="F2232" s="38" t="n">
        <v>46112</v>
      </c>
      <c r="G2232" s="37" t="n">
        <v>87</v>
      </c>
    </row>
    <row r="2233" customFormat="false" ht="15" hidden="false" customHeight="false" outlineLevel="0" collapsed="false">
      <c r="A2233" s="37" t="s">
        <v>1076</v>
      </c>
      <c r="B2233" s="37" t="s">
        <v>240</v>
      </c>
      <c r="C2233" s="37" t="n">
        <v>365</v>
      </c>
      <c r="D2233" s="38" t="n">
        <v>46306</v>
      </c>
      <c r="E2233" s="37" t="s">
        <v>229</v>
      </c>
      <c r="F2233" s="38" t="n">
        <v>46305</v>
      </c>
      <c r="G2233" s="37" t="n">
        <v>98</v>
      </c>
    </row>
    <row r="2234" customFormat="false" ht="15" hidden="false" customHeight="false" outlineLevel="0" collapsed="false">
      <c r="A2234" s="37" t="s">
        <v>1078</v>
      </c>
      <c r="B2234" s="37" t="s">
        <v>235</v>
      </c>
      <c r="C2234" s="37" t="n">
        <v>365</v>
      </c>
      <c r="D2234" s="38" t="n">
        <v>46173</v>
      </c>
      <c r="E2234" s="37" t="s">
        <v>229</v>
      </c>
      <c r="F2234" s="38" t="n">
        <v>46149</v>
      </c>
      <c r="G2234" s="37" t="n">
        <v>95</v>
      </c>
    </row>
    <row r="2235" customFormat="false" ht="15" hidden="false" customHeight="false" outlineLevel="0" collapsed="false">
      <c r="A2235" s="37" t="s">
        <v>1078</v>
      </c>
      <c r="B2235" s="37" t="s">
        <v>236</v>
      </c>
      <c r="C2235" s="37" t="n">
        <v>365</v>
      </c>
      <c r="D2235" s="38" t="n">
        <v>46121</v>
      </c>
      <c r="E2235" s="37" t="s">
        <v>229</v>
      </c>
      <c r="F2235" s="38" t="n">
        <v>46084</v>
      </c>
      <c r="G2235" s="37" t="n">
        <v>90</v>
      </c>
    </row>
    <row r="2236" customFormat="false" ht="15" hidden="false" customHeight="false" outlineLevel="0" collapsed="false">
      <c r="A2236" s="37" t="s">
        <v>1078</v>
      </c>
      <c r="B2236" s="37" t="s">
        <v>237</v>
      </c>
      <c r="C2236" s="37" t="n">
        <v>365</v>
      </c>
      <c r="D2236" s="38" t="n">
        <v>46227</v>
      </c>
      <c r="E2236" s="37" t="s">
        <v>229</v>
      </c>
      <c r="F2236" s="38" t="n">
        <v>46190</v>
      </c>
      <c r="G2236" s="37" t="n">
        <v>67</v>
      </c>
    </row>
    <row r="2237" customFormat="false" ht="15" hidden="false" customHeight="false" outlineLevel="0" collapsed="false">
      <c r="A2237" s="37" t="s">
        <v>1078</v>
      </c>
      <c r="B2237" s="37" t="s">
        <v>238</v>
      </c>
      <c r="C2237" s="37" t="n">
        <v>180</v>
      </c>
      <c r="D2237" s="38" t="n">
        <v>46228</v>
      </c>
      <c r="E2237" s="37" t="s">
        <v>229</v>
      </c>
      <c r="F2237" s="38" t="n">
        <v>46222</v>
      </c>
      <c r="G2237" s="37" t="n">
        <v>62</v>
      </c>
    </row>
    <row r="2238" customFormat="false" ht="15" hidden="false" customHeight="false" outlineLevel="0" collapsed="false">
      <c r="A2238" s="37" t="s">
        <v>1078</v>
      </c>
      <c r="B2238" s="37" t="s">
        <v>239</v>
      </c>
      <c r="C2238" s="37" t="n">
        <v>730</v>
      </c>
      <c r="D2238" s="38" t="n">
        <v>46295</v>
      </c>
      <c r="E2238" s="37" t="s">
        <v>232</v>
      </c>
      <c r="F2238" s="38"/>
      <c r="G2238" s="37"/>
    </row>
    <row r="2239" customFormat="false" ht="15" hidden="false" customHeight="false" outlineLevel="0" collapsed="false">
      <c r="A2239" s="37" t="s">
        <v>1078</v>
      </c>
      <c r="B2239" s="37" t="s">
        <v>240</v>
      </c>
      <c r="C2239" s="37" t="n">
        <v>365</v>
      </c>
      <c r="D2239" s="38" t="n">
        <v>46331</v>
      </c>
      <c r="E2239" s="37" t="s">
        <v>232</v>
      </c>
      <c r="F2239" s="38"/>
      <c r="G2239" s="37"/>
    </row>
    <row r="2240" customFormat="false" ht="15" hidden="false" customHeight="false" outlineLevel="0" collapsed="false">
      <c r="A2240" s="37" t="s">
        <v>1079</v>
      </c>
      <c r="B2240" s="37" t="s">
        <v>235</v>
      </c>
      <c r="C2240" s="37" t="n">
        <v>365</v>
      </c>
      <c r="D2240" s="38" t="n">
        <v>46097</v>
      </c>
      <c r="E2240" s="37" t="s">
        <v>229</v>
      </c>
      <c r="F2240" s="38" t="n">
        <v>46066</v>
      </c>
      <c r="G2240" s="37" t="n">
        <v>86</v>
      </c>
    </row>
    <row r="2241" customFormat="false" ht="15" hidden="false" customHeight="false" outlineLevel="0" collapsed="false">
      <c r="A2241" s="37" t="s">
        <v>1079</v>
      </c>
      <c r="B2241" s="37" t="s">
        <v>236</v>
      </c>
      <c r="C2241" s="37" t="n">
        <v>365</v>
      </c>
      <c r="D2241" s="38" t="n">
        <v>46252</v>
      </c>
      <c r="E2241" s="37" t="s">
        <v>229</v>
      </c>
      <c r="F2241" s="38" t="n">
        <v>46225</v>
      </c>
      <c r="G2241" s="37" t="n">
        <v>69</v>
      </c>
    </row>
    <row r="2242" customFormat="false" ht="15" hidden="false" customHeight="false" outlineLevel="0" collapsed="false">
      <c r="A2242" s="37" t="s">
        <v>1079</v>
      </c>
      <c r="B2242" s="37" t="s">
        <v>237</v>
      </c>
      <c r="C2242" s="37" t="n">
        <v>365</v>
      </c>
      <c r="D2242" s="38" t="n">
        <v>46279</v>
      </c>
      <c r="E2242" s="37" t="s">
        <v>229</v>
      </c>
      <c r="F2242" s="38" t="n">
        <v>46256</v>
      </c>
      <c r="G2242" s="37" t="n">
        <v>66</v>
      </c>
    </row>
    <row r="2243" customFormat="false" ht="15" hidden="false" customHeight="false" outlineLevel="0" collapsed="false">
      <c r="A2243" s="37" t="s">
        <v>1079</v>
      </c>
      <c r="B2243" s="37" t="s">
        <v>238</v>
      </c>
      <c r="C2243" s="37" t="n">
        <v>180</v>
      </c>
      <c r="D2243" s="38" t="n">
        <v>46153</v>
      </c>
      <c r="E2243" s="37" t="s">
        <v>229</v>
      </c>
      <c r="F2243" s="38" t="n">
        <v>46125</v>
      </c>
      <c r="G2243" s="37" t="n">
        <v>78</v>
      </c>
    </row>
    <row r="2244" customFormat="false" ht="15" hidden="false" customHeight="false" outlineLevel="0" collapsed="false">
      <c r="A2244" s="37" t="s">
        <v>1079</v>
      </c>
      <c r="B2244" s="37" t="s">
        <v>239</v>
      </c>
      <c r="C2244" s="37" t="n">
        <v>730</v>
      </c>
      <c r="D2244" s="38" t="n">
        <v>46161</v>
      </c>
      <c r="E2244" s="37" t="s">
        <v>230</v>
      </c>
      <c r="F2244" s="38"/>
      <c r="G2244" s="37"/>
    </row>
    <row r="2245" customFormat="false" ht="15" hidden="false" customHeight="false" outlineLevel="0" collapsed="false">
      <c r="A2245" s="37" t="s">
        <v>1079</v>
      </c>
      <c r="B2245" s="37" t="s">
        <v>240</v>
      </c>
      <c r="C2245" s="37" t="n">
        <v>365</v>
      </c>
      <c r="D2245" s="38" t="n">
        <v>46250</v>
      </c>
      <c r="E2245" s="37" t="s">
        <v>229</v>
      </c>
      <c r="F2245" s="38" t="n">
        <v>46221</v>
      </c>
      <c r="G2245" s="37" t="n">
        <v>98</v>
      </c>
    </row>
    <row r="2246" customFormat="false" ht="15" hidden="false" customHeight="false" outlineLevel="0" collapsed="false">
      <c r="A2246" s="37" t="s">
        <v>1080</v>
      </c>
      <c r="B2246" s="37" t="s">
        <v>235</v>
      </c>
      <c r="C2246" s="37" t="n">
        <v>365</v>
      </c>
      <c r="D2246" s="38" t="n">
        <v>46333</v>
      </c>
      <c r="E2246" s="37" t="s">
        <v>229</v>
      </c>
      <c r="F2246" s="38" t="n">
        <v>46332</v>
      </c>
      <c r="G2246" s="37" t="n">
        <v>99</v>
      </c>
    </row>
    <row r="2247" customFormat="false" ht="15" hidden="false" customHeight="false" outlineLevel="0" collapsed="false">
      <c r="A2247" s="37" t="s">
        <v>1080</v>
      </c>
      <c r="B2247" s="37" t="s">
        <v>236</v>
      </c>
      <c r="C2247" s="37" t="n">
        <v>365</v>
      </c>
      <c r="D2247" s="38" t="n">
        <v>46154</v>
      </c>
      <c r="E2247" s="37" t="s">
        <v>231</v>
      </c>
      <c r="F2247" s="38"/>
      <c r="G2247" s="37"/>
    </row>
    <row r="2248" customFormat="false" ht="15" hidden="false" customHeight="false" outlineLevel="0" collapsed="false">
      <c r="A2248" s="37" t="s">
        <v>1080</v>
      </c>
      <c r="B2248" s="37" t="s">
        <v>237</v>
      </c>
      <c r="C2248" s="37" t="n">
        <v>365</v>
      </c>
      <c r="D2248" s="38" t="n">
        <v>46353</v>
      </c>
      <c r="E2248" s="37" t="s">
        <v>229</v>
      </c>
      <c r="F2248" s="38" t="n">
        <v>46335</v>
      </c>
      <c r="G2248" s="37" t="n">
        <v>62</v>
      </c>
    </row>
    <row r="2249" customFormat="false" ht="15" hidden="false" customHeight="false" outlineLevel="0" collapsed="false">
      <c r="A2249" s="37" t="s">
        <v>1080</v>
      </c>
      <c r="B2249" s="37" t="s">
        <v>238</v>
      </c>
      <c r="C2249" s="37" t="n">
        <v>180</v>
      </c>
      <c r="D2249" s="38" t="n">
        <v>46369</v>
      </c>
      <c r="E2249" s="37" t="s">
        <v>229</v>
      </c>
      <c r="F2249" s="38" t="n">
        <v>46366</v>
      </c>
      <c r="G2249" s="37" t="n">
        <v>63</v>
      </c>
    </row>
    <row r="2250" customFormat="false" ht="15" hidden="false" customHeight="false" outlineLevel="0" collapsed="false">
      <c r="A2250" s="37" t="s">
        <v>1080</v>
      </c>
      <c r="B2250" s="37" t="s">
        <v>239</v>
      </c>
      <c r="C2250" s="37" t="n">
        <v>730</v>
      </c>
      <c r="D2250" s="38" t="n">
        <v>46279</v>
      </c>
      <c r="E2250" s="37" t="s">
        <v>229</v>
      </c>
      <c r="F2250" s="38" t="n">
        <v>46274</v>
      </c>
      <c r="G2250" s="37" t="n">
        <v>85</v>
      </c>
    </row>
    <row r="2251" customFormat="false" ht="15" hidden="false" customHeight="false" outlineLevel="0" collapsed="false">
      <c r="A2251" s="37" t="s">
        <v>1080</v>
      </c>
      <c r="B2251" s="37" t="s">
        <v>240</v>
      </c>
      <c r="C2251" s="37" t="n">
        <v>365</v>
      </c>
      <c r="D2251" s="38" t="n">
        <v>46209</v>
      </c>
      <c r="E2251" s="37" t="s">
        <v>229</v>
      </c>
      <c r="F2251" s="38" t="n">
        <v>46197</v>
      </c>
      <c r="G2251" s="37" t="n">
        <v>99</v>
      </c>
    </row>
    <row r="2252" customFormat="false" ht="15" hidden="false" customHeight="false" outlineLevel="0" collapsed="false">
      <c r="A2252" s="37" t="s">
        <v>796</v>
      </c>
      <c r="B2252" s="37" t="s">
        <v>235</v>
      </c>
      <c r="C2252" s="37" t="n">
        <v>365</v>
      </c>
      <c r="D2252" s="38" t="n">
        <v>46297</v>
      </c>
      <c r="E2252" s="37" t="s">
        <v>230</v>
      </c>
      <c r="F2252" s="38"/>
      <c r="G2252" s="37"/>
    </row>
    <row r="2253" customFormat="false" ht="15" hidden="false" customHeight="false" outlineLevel="0" collapsed="false">
      <c r="A2253" s="37" t="s">
        <v>796</v>
      </c>
      <c r="B2253" s="37" t="s">
        <v>236</v>
      </c>
      <c r="C2253" s="37" t="n">
        <v>365</v>
      </c>
      <c r="D2253" s="38" t="n">
        <v>46325</v>
      </c>
      <c r="E2253" s="37" t="s">
        <v>229</v>
      </c>
      <c r="F2253" s="38" t="n">
        <v>46291</v>
      </c>
      <c r="G2253" s="37" t="n">
        <v>84</v>
      </c>
    </row>
    <row r="2254" customFormat="false" ht="15" hidden="false" customHeight="false" outlineLevel="0" collapsed="false">
      <c r="A2254" s="37" t="s">
        <v>796</v>
      </c>
      <c r="B2254" s="37" t="s">
        <v>237</v>
      </c>
      <c r="C2254" s="37" t="n">
        <v>365</v>
      </c>
      <c r="D2254" s="38" t="n">
        <v>46163</v>
      </c>
      <c r="E2254" s="37" t="s">
        <v>229</v>
      </c>
      <c r="F2254" s="38" t="n">
        <v>46125</v>
      </c>
      <c r="G2254" s="37" t="n">
        <v>61</v>
      </c>
    </row>
    <row r="2255" customFormat="false" ht="15" hidden="false" customHeight="false" outlineLevel="0" collapsed="false">
      <c r="A2255" s="37" t="s">
        <v>796</v>
      </c>
      <c r="B2255" s="37" t="s">
        <v>238</v>
      </c>
      <c r="C2255" s="37" t="n">
        <v>180</v>
      </c>
      <c r="D2255" s="38" t="n">
        <v>46341</v>
      </c>
      <c r="E2255" s="37" t="s">
        <v>229</v>
      </c>
      <c r="F2255" s="38" t="n">
        <v>46314</v>
      </c>
      <c r="G2255" s="37" t="n">
        <v>72</v>
      </c>
    </row>
    <row r="2256" customFormat="false" ht="15" hidden="false" customHeight="false" outlineLevel="0" collapsed="false">
      <c r="A2256" s="37" t="s">
        <v>796</v>
      </c>
      <c r="B2256" s="37" t="s">
        <v>239</v>
      </c>
      <c r="C2256" s="37" t="n">
        <v>730</v>
      </c>
      <c r="D2256" s="38" t="n">
        <v>46157</v>
      </c>
      <c r="E2256" s="37" t="s">
        <v>229</v>
      </c>
      <c r="F2256" s="38" t="n">
        <v>46148</v>
      </c>
      <c r="G2256" s="37" t="n">
        <v>62</v>
      </c>
    </row>
    <row r="2257" customFormat="false" ht="15" hidden="false" customHeight="false" outlineLevel="0" collapsed="false">
      <c r="A2257" s="37" t="s">
        <v>796</v>
      </c>
      <c r="B2257" s="37" t="s">
        <v>240</v>
      </c>
      <c r="C2257" s="37" t="n">
        <v>365</v>
      </c>
      <c r="D2257" s="38" t="n">
        <v>46097</v>
      </c>
      <c r="E2257" s="37" t="s">
        <v>229</v>
      </c>
      <c r="F2257" s="38" t="n">
        <v>46092</v>
      </c>
      <c r="G2257" s="37" t="n">
        <v>85</v>
      </c>
    </row>
    <row r="2258" customFormat="false" ht="15" hidden="false" customHeight="false" outlineLevel="0" collapsed="false">
      <c r="A2258" s="37" t="s">
        <v>1081</v>
      </c>
      <c r="B2258" s="37" t="s">
        <v>235</v>
      </c>
      <c r="C2258" s="37" t="n">
        <v>365</v>
      </c>
      <c r="D2258" s="38" t="n">
        <v>46258</v>
      </c>
      <c r="E2258" s="37" t="s">
        <v>230</v>
      </c>
      <c r="F2258" s="38"/>
      <c r="G2258" s="37"/>
    </row>
    <row r="2259" customFormat="false" ht="15" hidden="false" customHeight="false" outlineLevel="0" collapsed="false">
      <c r="A2259" s="37" t="s">
        <v>1081</v>
      </c>
      <c r="B2259" s="37" t="s">
        <v>236</v>
      </c>
      <c r="C2259" s="37" t="n">
        <v>365</v>
      </c>
      <c r="D2259" s="38" t="n">
        <v>46346</v>
      </c>
      <c r="E2259" s="37" t="s">
        <v>229</v>
      </c>
      <c r="F2259" s="38" t="n">
        <v>46339</v>
      </c>
      <c r="G2259" s="37" t="n">
        <v>97</v>
      </c>
    </row>
    <row r="2260" customFormat="false" ht="15" hidden="false" customHeight="false" outlineLevel="0" collapsed="false">
      <c r="A2260" s="37" t="s">
        <v>1081</v>
      </c>
      <c r="B2260" s="37" t="s">
        <v>237</v>
      </c>
      <c r="C2260" s="37" t="n">
        <v>365</v>
      </c>
      <c r="D2260" s="38" t="n">
        <v>46116</v>
      </c>
      <c r="E2260" s="37" t="s">
        <v>229</v>
      </c>
      <c r="F2260" s="38" t="n">
        <v>46095</v>
      </c>
      <c r="G2260" s="37" t="n">
        <v>87</v>
      </c>
    </row>
    <row r="2261" customFormat="false" ht="15" hidden="false" customHeight="false" outlineLevel="0" collapsed="false">
      <c r="A2261" s="37" t="s">
        <v>1081</v>
      </c>
      <c r="B2261" s="37" t="s">
        <v>238</v>
      </c>
      <c r="C2261" s="37" t="n">
        <v>180</v>
      </c>
      <c r="D2261" s="38" t="n">
        <v>46383</v>
      </c>
      <c r="E2261" s="37" t="s">
        <v>229</v>
      </c>
      <c r="F2261" s="38" t="n">
        <v>46380</v>
      </c>
      <c r="G2261" s="37" t="n">
        <v>88</v>
      </c>
    </row>
    <row r="2262" customFormat="false" ht="15" hidden="false" customHeight="false" outlineLevel="0" collapsed="false">
      <c r="A2262" s="37" t="s">
        <v>1081</v>
      </c>
      <c r="B2262" s="37" t="s">
        <v>239</v>
      </c>
      <c r="C2262" s="37" t="n">
        <v>730</v>
      </c>
      <c r="D2262" s="38" t="n">
        <v>46113</v>
      </c>
      <c r="E2262" s="37" t="s">
        <v>229</v>
      </c>
      <c r="F2262" s="38" t="n">
        <v>46107</v>
      </c>
      <c r="G2262" s="37" t="n">
        <v>78</v>
      </c>
    </row>
    <row r="2263" customFormat="false" ht="15" hidden="false" customHeight="false" outlineLevel="0" collapsed="false">
      <c r="A2263" s="37" t="s">
        <v>1081</v>
      </c>
      <c r="B2263" s="37" t="s">
        <v>240</v>
      </c>
      <c r="C2263" s="37" t="n">
        <v>365</v>
      </c>
      <c r="D2263" s="38" t="n">
        <v>46257</v>
      </c>
      <c r="E2263" s="37" t="s">
        <v>229</v>
      </c>
      <c r="F2263" s="38" t="n">
        <v>46249</v>
      </c>
      <c r="G2263" s="37" t="n">
        <v>65</v>
      </c>
    </row>
    <row r="2264" customFormat="false" ht="15" hidden="false" customHeight="false" outlineLevel="0" collapsed="false">
      <c r="A2264" s="37" t="s">
        <v>1082</v>
      </c>
      <c r="B2264" s="37" t="s">
        <v>235</v>
      </c>
      <c r="C2264" s="37" t="n">
        <v>365</v>
      </c>
      <c r="D2264" s="38" t="n">
        <v>46312</v>
      </c>
      <c r="E2264" s="37" t="s">
        <v>232</v>
      </c>
      <c r="F2264" s="38"/>
      <c r="G2264" s="37"/>
    </row>
    <row r="2265" customFormat="false" ht="15" hidden="false" customHeight="false" outlineLevel="0" collapsed="false">
      <c r="A2265" s="37" t="s">
        <v>1082</v>
      </c>
      <c r="B2265" s="37" t="s">
        <v>236</v>
      </c>
      <c r="C2265" s="37" t="n">
        <v>365</v>
      </c>
      <c r="D2265" s="38" t="n">
        <v>46253</v>
      </c>
      <c r="E2265" s="37" t="s">
        <v>230</v>
      </c>
      <c r="F2265" s="38"/>
      <c r="G2265" s="37"/>
    </row>
    <row r="2266" customFormat="false" ht="15" hidden="false" customHeight="false" outlineLevel="0" collapsed="false">
      <c r="A2266" s="37" t="s">
        <v>1082</v>
      </c>
      <c r="B2266" s="37" t="s">
        <v>237</v>
      </c>
      <c r="C2266" s="37" t="n">
        <v>365</v>
      </c>
      <c r="D2266" s="38" t="n">
        <v>46141</v>
      </c>
      <c r="E2266" s="37" t="s">
        <v>229</v>
      </c>
      <c r="F2266" s="38" t="n">
        <v>46108</v>
      </c>
      <c r="G2266" s="37" t="n">
        <v>66</v>
      </c>
    </row>
    <row r="2267" customFormat="false" ht="15" hidden="false" customHeight="false" outlineLevel="0" collapsed="false">
      <c r="A2267" s="37" t="s">
        <v>1082</v>
      </c>
      <c r="B2267" s="37" t="s">
        <v>238</v>
      </c>
      <c r="C2267" s="37" t="n">
        <v>180</v>
      </c>
      <c r="D2267" s="38" t="n">
        <v>46200</v>
      </c>
      <c r="E2267" s="37" t="s">
        <v>231</v>
      </c>
      <c r="F2267" s="38"/>
      <c r="G2267" s="37"/>
    </row>
    <row r="2268" customFormat="false" ht="15" hidden="false" customHeight="false" outlineLevel="0" collapsed="false">
      <c r="A2268" s="37" t="s">
        <v>1082</v>
      </c>
      <c r="B2268" s="37" t="s">
        <v>239</v>
      </c>
      <c r="C2268" s="37" t="n">
        <v>730</v>
      </c>
      <c r="D2268" s="38" t="n">
        <v>46206</v>
      </c>
      <c r="E2268" s="37" t="s">
        <v>229</v>
      </c>
      <c r="F2268" s="38" t="n">
        <v>46180</v>
      </c>
      <c r="G2268" s="37" t="n">
        <v>65</v>
      </c>
    </row>
    <row r="2269" customFormat="false" ht="15" hidden="false" customHeight="false" outlineLevel="0" collapsed="false">
      <c r="A2269" s="37" t="s">
        <v>1082</v>
      </c>
      <c r="B2269" s="37" t="s">
        <v>240</v>
      </c>
      <c r="C2269" s="37" t="n">
        <v>365</v>
      </c>
      <c r="D2269" s="38" t="n">
        <v>46299</v>
      </c>
      <c r="E2269" s="37" t="s">
        <v>229</v>
      </c>
      <c r="F2269" s="38" t="n">
        <v>46294</v>
      </c>
      <c r="G2269" s="37" t="n">
        <v>88</v>
      </c>
    </row>
    <row r="2270" customFormat="false" ht="15" hidden="false" customHeight="false" outlineLevel="0" collapsed="false">
      <c r="A2270" s="37" t="s">
        <v>1083</v>
      </c>
      <c r="B2270" s="37" t="s">
        <v>235</v>
      </c>
      <c r="C2270" s="37" t="n">
        <v>365</v>
      </c>
      <c r="D2270" s="38" t="n">
        <v>46202</v>
      </c>
      <c r="E2270" s="37" t="s">
        <v>230</v>
      </c>
      <c r="F2270" s="38"/>
      <c r="G2270" s="37"/>
    </row>
    <row r="2271" customFormat="false" ht="15" hidden="false" customHeight="false" outlineLevel="0" collapsed="false">
      <c r="A2271" s="37" t="s">
        <v>1083</v>
      </c>
      <c r="B2271" s="37" t="s">
        <v>236</v>
      </c>
      <c r="C2271" s="37" t="n">
        <v>365</v>
      </c>
      <c r="D2271" s="38" t="n">
        <v>46183</v>
      </c>
      <c r="E2271" s="37" t="s">
        <v>232</v>
      </c>
      <c r="F2271" s="38"/>
      <c r="G2271" s="37"/>
    </row>
    <row r="2272" customFormat="false" ht="15" hidden="false" customHeight="false" outlineLevel="0" collapsed="false">
      <c r="A2272" s="37" t="s">
        <v>1083</v>
      </c>
      <c r="B2272" s="37" t="s">
        <v>237</v>
      </c>
      <c r="C2272" s="37" t="n">
        <v>365</v>
      </c>
      <c r="D2272" s="38" t="n">
        <v>46344</v>
      </c>
      <c r="E2272" s="37" t="s">
        <v>229</v>
      </c>
      <c r="F2272" s="38" t="n">
        <v>46329</v>
      </c>
      <c r="G2272" s="37" t="n">
        <v>65</v>
      </c>
    </row>
    <row r="2273" customFormat="false" ht="15" hidden="false" customHeight="false" outlineLevel="0" collapsed="false">
      <c r="A2273" s="37" t="s">
        <v>1083</v>
      </c>
      <c r="B2273" s="37" t="s">
        <v>238</v>
      </c>
      <c r="C2273" s="37" t="n">
        <v>180</v>
      </c>
      <c r="D2273" s="38" t="n">
        <v>46163</v>
      </c>
      <c r="E2273" s="37" t="s">
        <v>229</v>
      </c>
      <c r="F2273" s="38" t="n">
        <v>46126</v>
      </c>
      <c r="G2273" s="37" t="n">
        <v>63</v>
      </c>
    </row>
    <row r="2274" customFormat="false" ht="15" hidden="false" customHeight="false" outlineLevel="0" collapsed="false">
      <c r="A2274" s="37" t="s">
        <v>1083</v>
      </c>
      <c r="B2274" s="37" t="s">
        <v>239</v>
      </c>
      <c r="C2274" s="37" t="n">
        <v>730</v>
      </c>
      <c r="D2274" s="38" t="n">
        <v>46111</v>
      </c>
      <c r="E2274" s="37" t="s">
        <v>229</v>
      </c>
      <c r="F2274" s="38" t="n">
        <v>46079</v>
      </c>
      <c r="G2274" s="37" t="n">
        <v>79</v>
      </c>
    </row>
    <row r="2275" customFormat="false" ht="15" hidden="false" customHeight="false" outlineLevel="0" collapsed="false">
      <c r="A2275" s="37" t="s">
        <v>1083</v>
      </c>
      <c r="B2275" s="37" t="s">
        <v>240</v>
      </c>
      <c r="C2275" s="37" t="n">
        <v>365</v>
      </c>
      <c r="D2275" s="38" t="n">
        <v>46280</v>
      </c>
      <c r="E2275" s="37" t="s">
        <v>229</v>
      </c>
      <c r="F2275" s="38" t="n">
        <v>46241</v>
      </c>
      <c r="G2275" s="37" t="n">
        <v>61</v>
      </c>
    </row>
    <row r="2276" customFormat="false" ht="15" hidden="false" customHeight="false" outlineLevel="0" collapsed="false">
      <c r="A2276" s="37" t="s">
        <v>1085</v>
      </c>
      <c r="B2276" s="37" t="s">
        <v>235</v>
      </c>
      <c r="C2276" s="37" t="n">
        <v>365</v>
      </c>
      <c r="D2276" s="38" t="n">
        <v>46212</v>
      </c>
      <c r="E2276" s="37" t="s">
        <v>229</v>
      </c>
      <c r="F2276" s="38" t="n">
        <v>46196</v>
      </c>
      <c r="G2276" s="37" t="n">
        <v>82</v>
      </c>
    </row>
    <row r="2277" customFormat="false" ht="15" hidden="false" customHeight="false" outlineLevel="0" collapsed="false">
      <c r="A2277" s="37" t="s">
        <v>1085</v>
      </c>
      <c r="B2277" s="37" t="s">
        <v>236</v>
      </c>
      <c r="C2277" s="37" t="n">
        <v>365</v>
      </c>
      <c r="D2277" s="38" t="n">
        <v>46322</v>
      </c>
      <c r="E2277" s="37" t="s">
        <v>229</v>
      </c>
      <c r="F2277" s="38" t="n">
        <v>46319</v>
      </c>
      <c r="G2277" s="37" t="n">
        <v>61</v>
      </c>
    </row>
    <row r="2278" customFormat="false" ht="15" hidden="false" customHeight="false" outlineLevel="0" collapsed="false">
      <c r="A2278" s="37" t="s">
        <v>1085</v>
      </c>
      <c r="B2278" s="37" t="s">
        <v>237</v>
      </c>
      <c r="C2278" s="37" t="n">
        <v>365</v>
      </c>
      <c r="D2278" s="38" t="n">
        <v>46371</v>
      </c>
      <c r="E2278" s="37" t="s">
        <v>229</v>
      </c>
      <c r="F2278" s="38" t="n">
        <v>46353</v>
      </c>
      <c r="G2278" s="37" t="n">
        <v>78</v>
      </c>
    </row>
    <row r="2279" customFormat="false" ht="15" hidden="false" customHeight="false" outlineLevel="0" collapsed="false">
      <c r="A2279" s="37" t="s">
        <v>1085</v>
      </c>
      <c r="B2279" s="37" t="s">
        <v>238</v>
      </c>
      <c r="C2279" s="37" t="n">
        <v>180</v>
      </c>
      <c r="D2279" s="38" t="n">
        <v>46381</v>
      </c>
      <c r="E2279" s="37" t="s">
        <v>229</v>
      </c>
      <c r="F2279" s="38" t="n">
        <v>46371</v>
      </c>
      <c r="G2279" s="37" t="n">
        <v>61</v>
      </c>
    </row>
    <row r="2280" customFormat="false" ht="15" hidden="false" customHeight="false" outlineLevel="0" collapsed="false">
      <c r="A2280" s="37" t="s">
        <v>1085</v>
      </c>
      <c r="B2280" s="37" t="s">
        <v>239</v>
      </c>
      <c r="C2280" s="37" t="n">
        <v>730</v>
      </c>
      <c r="D2280" s="38" t="n">
        <v>46325</v>
      </c>
      <c r="E2280" s="37" t="s">
        <v>229</v>
      </c>
      <c r="F2280" s="38" t="n">
        <v>46321</v>
      </c>
      <c r="G2280" s="37" t="n">
        <v>86</v>
      </c>
    </row>
    <row r="2281" customFormat="false" ht="15" hidden="false" customHeight="false" outlineLevel="0" collapsed="false">
      <c r="A2281" s="37" t="s">
        <v>1085</v>
      </c>
      <c r="B2281" s="37" t="s">
        <v>240</v>
      </c>
      <c r="C2281" s="37" t="n">
        <v>365</v>
      </c>
      <c r="D2281" s="38" t="n">
        <v>46345</v>
      </c>
      <c r="E2281" s="37" t="s">
        <v>229</v>
      </c>
      <c r="F2281" s="38" t="n">
        <v>46313</v>
      </c>
      <c r="G2281" s="37" t="n">
        <v>62</v>
      </c>
    </row>
    <row r="2282" customFormat="false" ht="15" hidden="false" customHeight="false" outlineLevel="0" collapsed="false">
      <c r="A2282" s="37" t="s">
        <v>1086</v>
      </c>
      <c r="B2282" s="37" t="s">
        <v>235</v>
      </c>
      <c r="C2282" s="37" t="n">
        <v>365</v>
      </c>
      <c r="D2282" s="38" t="n">
        <v>46306</v>
      </c>
      <c r="E2282" s="37" t="s">
        <v>229</v>
      </c>
      <c r="F2282" s="38" t="n">
        <v>46299</v>
      </c>
      <c r="G2282" s="37" t="n">
        <v>80</v>
      </c>
    </row>
    <row r="2283" customFormat="false" ht="15" hidden="false" customHeight="false" outlineLevel="0" collapsed="false">
      <c r="A2283" s="37" t="s">
        <v>1086</v>
      </c>
      <c r="B2283" s="37" t="s">
        <v>236</v>
      </c>
      <c r="C2283" s="37" t="n">
        <v>365</v>
      </c>
      <c r="D2283" s="38" t="n">
        <v>46185</v>
      </c>
      <c r="E2283" s="37" t="s">
        <v>231</v>
      </c>
      <c r="F2283" s="38"/>
      <c r="G2283" s="37"/>
    </row>
    <row r="2284" customFormat="false" ht="15" hidden="false" customHeight="false" outlineLevel="0" collapsed="false">
      <c r="A2284" s="37" t="s">
        <v>1086</v>
      </c>
      <c r="B2284" s="37" t="s">
        <v>237</v>
      </c>
      <c r="C2284" s="37" t="n">
        <v>365</v>
      </c>
      <c r="D2284" s="38" t="n">
        <v>46103</v>
      </c>
      <c r="E2284" s="37" t="s">
        <v>229</v>
      </c>
      <c r="F2284" s="38" t="n">
        <v>46068</v>
      </c>
      <c r="G2284" s="37" t="n">
        <v>62</v>
      </c>
    </row>
    <row r="2285" customFormat="false" ht="15" hidden="false" customHeight="false" outlineLevel="0" collapsed="false">
      <c r="A2285" s="37" t="s">
        <v>1086</v>
      </c>
      <c r="B2285" s="37" t="s">
        <v>238</v>
      </c>
      <c r="C2285" s="37" t="n">
        <v>180</v>
      </c>
      <c r="D2285" s="38" t="n">
        <v>46255</v>
      </c>
      <c r="E2285" s="37" t="s">
        <v>229</v>
      </c>
      <c r="F2285" s="38" t="n">
        <v>46251</v>
      </c>
      <c r="G2285" s="37" t="n">
        <v>72</v>
      </c>
    </row>
    <row r="2286" customFormat="false" ht="15" hidden="false" customHeight="false" outlineLevel="0" collapsed="false">
      <c r="A2286" s="37" t="s">
        <v>1086</v>
      </c>
      <c r="B2286" s="37" t="s">
        <v>239</v>
      </c>
      <c r="C2286" s="37" t="n">
        <v>730</v>
      </c>
      <c r="D2286" s="38" t="n">
        <v>46160</v>
      </c>
      <c r="E2286" s="37" t="s">
        <v>229</v>
      </c>
      <c r="F2286" s="38" t="n">
        <v>46135</v>
      </c>
      <c r="G2286" s="37" t="n">
        <v>98</v>
      </c>
    </row>
    <row r="2287" customFormat="false" ht="15" hidden="false" customHeight="false" outlineLevel="0" collapsed="false">
      <c r="A2287" s="37" t="s">
        <v>1086</v>
      </c>
      <c r="B2287" s="37" t="s">
        <v>240</v>
      </c>
      <c r="C2287" s="37" t="n">
        <v>365</v>
      </c>
      <c r="D2287" s="38" t="n">
        <v>46369</v>
      </c>
      <c r="E2287" s="37" t="s">
        <v>229</v>
      </c>
      <c r="F2287" s="38" t="n">
        <v>46358</v>
      </c>
      <c r="G2287" s="37" t="n">
        <v>63</v>
      </c>
    </row>
    <row r="2288" customFormat="false" ht="15" hidden="false" customHeight="false" outlineLevel="0" collapsed="false">
      <c r="A2288" s="37" t="s">
        <v>1087</v>
      </c>
      <c r="B2288" s="37" t="s">
        <v>235</v>
      </c>
      <c r="C2288" s="37" t="n">
        <v>365</v>
      </c>
      <c r="D2288" s="38" t="n">
        <v>46360</v>
      </c>
      <c r="E2288" s="37" t="s">
        <v>229</v>
      </c>
      <c r="F2288" s="38" t="n">
        <v>46334</v>
      </c>
      <c r="G2288" s="37" t="n">
        <v>89</v>
      </c>
    </row>
    <row r="2289" customFormat="false" ht="15" hidden="false" customHeight="false" outlineLevel="0" collapsed="false">
      <c r="A2289" s="37" t="s">
        <v>1087</v>
      </c>
      <c r="B2289" s="37" t="s">
        <v>236</v>
      </c>
      <c r="C2289" s="37" t="n">
        <v>365</v>
      </c>
      <c r="D2289" s="38" t="n">
        <v>46353</v>
      </c>
      <c r="E2289" s="37" t="s">
        <v>229</v>
      </c>
      <c r="F2289" s="38" t="n">
        <v>46325</v>
      </c>
      <c r="G2289" s="37" t="n">
        <v>84</v>
      </c>
    </row>
    <row r="2290" customFormat="false" ht="15" hidden="false" customHeight="false" outlineLevel="0" collapsed="false">
      <c r="A2290" s="37" t="s">
        <v>1087</v>
      </c>
      <c r="B2290" s="37" t="s">
        <v>237</v>
      </c>
      <c r="C2290" s="37" t="n">
        <v>365</v>
      </c>
      <c r="D2290" s="38" t="n">
        <v>46251</v>
      </c>
      <c r="E2290" s="37" t="s">
        <v>229</v>
      </c>
      <c r="F2290" s="38" t="n">
        <v>46220</v>
      </c>
      <c r="G2290" s="37" t="n">
        <v>69</v>
      </c>
    </row>
    <row r="2291" customFormat="false" ht="15" hidden="false" customHeight="false" outlineLevel="0" collapsed="false">
      <c r="A2291" s="37" t="s">
        <v>1087</v>
      </c>
      <c r="B2291" s="37" t="s">
        <v>238</v>
      </c>
      <c r="C2291" s="37" t="n">
        <v>180</v>
      </c>
      <c r="D2291" s="38" t="n">
        <v>46331</v>
      </c>
      <c r="E2291" s="37" t="s">
        <v>229</v>
      </c>
      <c r="F2291" s="38" t="n">
        <v>46315</v>
      </c>
      <c r="G2291" s="37" t="n">
        <v>86</v>
      </c>
    </row>
    <row r="2292" customFormat="false" ht="15" hidden="false" customHeight="false" outlineLevel="0" collapsed="false">
      <c r="A2292" s="37" t="s">
        <v>1087</v>
      </c>
      <c r="B2292" s="37" t="s">
        <v>239</v>
      </c>
      <c r="C2292" s="37" t="n">
        <v>730</v>
      </c>
      <c r="D2292" s="38" t="n">
        <v>46233</v>
      </c>
      <c r="E2292" s="37" t="s">
        <v>229</v>
      </c>
      <c r="F2292" s="38" t="n">
        <v>46194</v>
      </c>
      <c r="G2292" s="37" t="n">
        <v>74</v>
      </c>
    </row>
    <row r="2293" customFormat="false" ht="15" hidden="false" customHeight="false" outlineLevel="0" collapsed="false">
      <c r="A2293" s="37" t="s">
        <v>1087</v>
      </c>
      <c r="B2293" s="37" t="s">
        <v>240</v>
      </c>
      <c r="C2293" s="37" t="n">
        <v>365</v>
      </c>
      <c r="D2293" s="38" t="n">
        <v>46384</v>
      </c>
      <c r="E2293" s="37" t="s">
        <v>229</v>
      </c>
      <c r="F2293" s="38" t="n">
        <v>46383</v>
      </c>
      <c r="G2293" s="37" t="n">
        <v>96</v>
      </c>
    </row>
    <row r="2294" customFormat="false" ht="15" hidden="false" customHeight="false" outlineLevel="0" collapsed="false">
      <c r="A2294" s="37" t="s">
        <v>1089</v>
      </c>
      <c r="B2294" s="37" t="s">
        <v>235</v>
      </c>
      <c r="C2294" s="37" t="n">
        <v>365</v>
      </c>
      <c r="D2294" s="38" t="n">
        <v>46211</v>
      </c>
      <c r="E2294" s="37" t="s">
        <v>229</v>
      </c>
      <c r="F2294" s="38" t="n">
        <v>46197</v>
      </c>
      <c r="G2294" s="37" t="n">
        <v>64</v>
      </c>
    </row>
    <row r="2295" customFormat="false" ht="15" hidden="false" customHeight="false" outlineLevel="0" collapsed="false">
      <c r="A2295" s="37" t="s">
        <v>1089</v>
      </c>
      <c r="B2295" s="37" t="s">
        <v>236</v>
      </c>
      <c r="C2295" s="37" t="n">
        <v>365</v>
      </c>
      <c r="D2295" s="38" t="n">
        <v>46263</v>
      </c>
      <c r="E2295" s="37" t="s">
        <v>229</v>
      </c>
      <c r="F2295" s="38" t="n">
        <v>46257</v>
      </c>
      <c r="G2295" s="37" t="n">
        <v>87</v>
      </c>
    </row>
    <row r="2296" customFormat="false" ht="15" hidden="false" customHeight="false" outlineLevel="0" collapsed="false">
      <c r="A2296" s="37" t="s">
        <v>1089</v>
      </c>
      <c r="B2296" s="37" t="s">
        <v>237</v>
      </c>
      <c r="C2296" s="37" t="n">
        <v>365</v>
      </c>
      <c r="D2296" s="38" t="n">
        <v>46293</v>
      </c>
      <c r="E2296" s="37" t="s">
        <v>229</v>
      </c>
      <c r="F2296" s="38" t="n">
        <v>46283</v>
      </c>
      <c r="G2296" s="37" t="n">
        <v>61</v>
      </c>
    </row>
    <row r="2297" customFormat="false" ht="15" hidden="false" customHeight="false" outlineLevel="0" collapsed="false">
      <c r="A2297" s="37" t="s">
        <v>1089</v>
      </c>
      <c r="B2297" s="37" t="s">
        <v>238</v>
      </c>
      <c r="C2297" s="37" t="n">
        <v>180</v>
      </c>
      <c r="D2297" s="38" t="n">
        <v>46122</v>
      </c>
      <c r="E2297" s="37" t="s">
        <v>229</v>
      </c>
      <c r="F2297" s="38" t="n">
        <v>46084</v>
      </c>
      <c r="G2297" s="37" t="n">
        <v>84</v>
      </c>
    </row>
    <row r="2298" customFormat="false" ht="15" hidden="false" customHeight="false" outlineLevel="0" collapsed="false">
      <c r="A2298" s="37" t="s">
        <v>1089</v>
      </c>
      <c r="B2298" s="37" t="s">
        <v>239</v>
      </c>
      <c r="C2298" s="37" t="n">
        <v>730</v>
      </c>
      <c r="D2298" s="38" t="n">
        <v>46372</v>
      </c>
      <c r="E2298" s="37" t="s">
        <v>229</v>
      </c>
      <c r="F2298" s="38" t="n">
        <v>46351</v>
      </c>
      <c r="G2298" s="37" t="n">
        <v>60</v>
      </c>
    </row>
    <row r="2299" customFormat="false" ht="15" hidden="false" customHeight="false" outlineLevel="0" collapsed="false">
      <c r="A2299" s="37" t="s">
        <v>1089</v>
      </c>
      <c r="B2299" s="37" t="s">
        <v>240</v>
      </c>
      <c r="C2299" s="37" t="n">
        <v>365</v>
      </c>
      <c r="D2299" s="38" t="n">
        <v>46208</v>
      </c>
      <c r="E2299" s="37" t="s">
        <v>230</v>
      </c>
      <c r="F2299" s="38"/>
      <c r="G2299" s="37"/>
    </row>
    <row r="2300" customFormat="false" ht="15" hidden="false" customHeight="false" outlineLevel="0" collapsed="false">
      <c r="A2300" s="37" t="s">
        <v>1091</v>
      </c>
      <c r="B2300" s="37" t="s">
        <v>235</v>
      </c>
      <c r="C2300" s="37" t="n">
        <v>365</v>
      </c>
      <c r="D2300" s="38" t="n">
        <v>46293</v>
      </c>
      <c r="E2300" s="37" t="s">
        <v>232</v>
      </c>
      <c r="F2300" s="38"/>
      <c r="G2300" s="37"/>
    </row>
    <row r="2301" customFormat="false" ht="15" hidden="false" customHeight="false" outlineLevel="0" collapsed="false">
      <c r="A2301" s="37" t="s">
        <v>1091</v>
      </c>
      <c r="B2301" s="37" t="s">
        <v>236</v>
      </c>
      <c r="C2301" s="37" t="n">
        <v>365</v>
      </c>
      <c r="D2301" s="38" t="n">
        <v>46117</v>
      </c>
      <c r="E2301" s="37" t="s">
        <v>229</v>
      </c>
      <c r="F2301" s="38" t="n">
        <v>46098</v>
      </c>
      <c r="G2301" s="37" t="n">
        <v>72</v>
      </c>
    </row>
    <row r="2302" customFormat="false" ht="15" hidden="false" customHeight="false" outlineLevel="0" collapsed="false">
      <c r="A2302" s="37" t="s">
        <v>1091</v>
      </c>
      <c r="B2302" s="37" t="s">
        <v>237</v>
      </c>
      <c r="C2302" s="37" t="n">
        <v>365</v>
      </c>
      <c r="D2302" s="38" t="n">
        <v>46302</v>
      </c>
      <c r="E2302" s="37" t="s">
        <v>229</v>
      </c>
      <c r="F2302" s="38" t="n">
        <v>46293</v>
      </c>
      <c r="G2302" s="37" t="n">
        <v>91</v>
      </c>
    </row>
    <row r="2303" customFormat="false" ht="15" hidden="false" customHeight="false" outlineLevel="0" collapsed="false">
      <c r="A2303" s="37" t="s">
        <v>1091</v>
      </c>
      <c r="B2303" s="37" t="s">
        <v>238</v>
      </c>
      <c r="C2303" s="37" t="n">
        <v>180</v>
      </c>
      <c r="D2303" s="38" t="n">
        <v>46125</v>
      </c>
      <c r="E2303" s="37" t="s">
        <v>229</v>
      </c>
      <c r="F2303" s="38" t="n">
        <v>46123</v>
      </c>
      <c r="G2303" s="37" t="n">
        <v>90</v>
      </c>
    </row>
    <row r="2304" customFormat="false" ht="15" hidden="false" customHeight="false" outlineLevel="0" collapsed="false">
      <c r="A2304" s="37" t="s">
        <v>1091</v>
      </c>
      <c r="B2304" s="37" t="s">
        <v>239</v>
      </c>
      <c r="C2304" s="37" t="n">
        <v>730</v>
      </c>
      <c r="D2304" s="38" t="n">
        <v>46182</v>
      </c>
      <c r="E2304" s="37" t="s">
        <v>229</v>
      </c>
      <c r="F2304" s="38" t="n">
        <v>46150</v>
      </c>
      <c r="G2304" s="37" t="n">
        <v>90</v>
      </c>
    </row>
    <row r="2305" customFormat="false" ht="15" hidden="false" customHeight="false" outlineLevel="0" collapsed="false">
      <c r="A2305" s="37" t="s">
        <v>1091</v>
      </c>
      <c r="B2305" s="37" t="s">
        <v>240</v>
      </c>
      <c r="C2305" s="37" t="n">
        <v>365</v>
      </c>
      <c r="D2305" s="38" t="n">
        <v>46358</v>
      </c>
      <c r="E2305" s="37" t="s">
        <v>229</v>
      </c>
      <c r="F2305" s="38" t="n">
        <v>46351</v>
      </c>
      <c r="G2305" s="37" t="n">
        <v>66</v>
      </c>
    </row>
    <row r="2306" customFormat="false" ht="15" hidden="false" customHeight="false" outlineLevel="0" collapsed="false">
      <c r="A2306" s="37" t="s">
        <v>685</v>
      </c>
      <c r="B2306" s="37" t="s">
        <v>235</v>
      </c>
      <c r="C2306" s="37" t="n">
        <v>365</v>
      </c>
      <c r="D2306" s="38" t="n">
        <v>46277</v>
      </c>
      <c r="E2306" s="37" t="s">
        <v>229</v>
      </c>
      <c r="F2306" s="38" t="n">
        <v>46244</v>
      </c>
      <c r="G2306" s="37" t="n">
        <v>77</v>
      </c>
    </row>
    <row r="2307" customFormat="false" ht="15" hidden="false" customHeight="false" outlineLevel="0" collapsed="false">
      <c r="A2307" s="37" t="s">
        <v>685</v>
      </c>
      <c r="B2307" s="37" t="s">
        <v>236</v>
      </c>
      <c r="C2307" s="37" t="n">
        <v>365</v>
      </c>
      <c r="D2307" s="38" t="n">
        <v>46133</v>
      </c>
      <c r="E2307" s="37" t="s">
        <v>229</v>
      </c>
      <c r="F2307" s="38" t="n">
        <v>46109</v>
      </c>
      <c r="G2307" s="37" t="n">
        <v>82</v>
      </c>
    </row>
    <row r="2308" customFormat="false" ht="15" hidden="false" customHeight="false" outlineLevel="0" collapsed="false">
      <c r="A2308" s="37" t="s">
        <v>685</v>
      </c>
      <c r="B2308" s="37" t="s">
        <v>237</v>
      </c>
      <c r="C2308" s="37" t="n">
        <v>365</v>
      </c>
      <c r="D2308" s="38" t="n">
        <v>46331</v>
      </c>
      <c r="E2308" s="37" t="s">
        <v>229</v>
      </c>
      <c r="F2308" s="38" t="n">
        <v>46319</v>
      </c>
      <c r="G2308" s="37" t="n">
        <v>86</v>
      </c>
    </row>
    <row r="2309" customFormat="false" ht="15" hidden="false" customHeight="false" outlineLevel="0" collapsed="false">
      <c r="A2309" s="37" t="s">
        <v>685</v>
      </c>
      <c r="B2309" s="37" t="s">
        <v>238</v>
      </c>
      <c r="C2309" s="37" t="n">
        <v>180</v>
      </c>
      <c r="D2309" s="38" t="n">
        <v>46135</v>
      </c>
      <c r="E2309" s="37" t="s">
        <v>229</v>
      </c>
      <c r="F2309" s="38" t="n">
        <v>46131</v>
      </c>
      <c r="G2309" s="37" t="n">
        <v>93</v>
      </c>
    </row>
    <row r="2310" customFormat="false" ht="15" hidden="false" customHeight="false" outlineLevel="0" collapsed="false">
      <c r="A2310" s="37" t="s">
        <v>685</v>
      </c>
      <c r="B2310" s="37" t="s">
        <v>239</v>
      </c>
      <c r="C2310" s="37" t="n">
        <v>730</v>
      </c>
      <c r="D2310" s="38" t="n">
        <v>46281</v>
      </c>
      <c r="E2310" s="37" t="s">
        <v>229</v>
      </c>
      <c r="F2310" s="38" t="n">
        <v>46280</v>
      </c>
      <c r="G2310" s="37" t="n">
        <v>68</v>
      </c>
    </row>
    <row r="2311" customFormat="false" ht="15" hidden="false" customHeight="false" outlineLevel="0" collapsed="false">
      <c r="A2311" s="37" t="s">
        <v>685</v>
      </c>
      <c r="B2311" s="37" t="s">
        <v>240</v>
      </c>
      <c r="C2311" s="37" t="n">
        <v>365</v>
      </c>
      <c r="D2311" s="38" t="n">
        <v>46372</v>
      </c>
      <c r="E2311" s="37" t="s">
        <v>229</v>
      </c>
      <c r="F2311" s="38" t="n">
        <v>46369</v>
      </c>
      <c r="G2311" s="37" t="n">
        <v>90</v>
      </c>
    </row>
    <row r="2312" customFormat="false" ht="15" hidden="false" customHeight="false" outlineLevel="0" collapsed="false">
      <c r="A2312" s="37" t="s">
        <v>1092</v>
      </c>
      <c r="B2312" s="37" t="s">
        <v>235</v>
      </c>
      <c r="C2312" s="37" t="n">
        <v>365</v>
      </c>
      <c r="D2312" s="38" t="n">
        <v>46187</v>
      </c>
      <c r="E2312" s="37" t="s">
        <v>229</v>
      </c>
      <c r="F2312" s="38" t="n">
        <v>46148</v>
      </c>
      <c r="G2312" s="37" t="n">
        <v>99</v>
      </c>
    </row>
    <row r="2313" customFormat="false" ht="15" hidden="false" customHeight="false" outlineLevel="0" collapsed="false">
      <c r="A2313" s="37" t="s">
        <v>1092</v>
      </c>
      <c r="B2313" s="37" t="s">
        <v>236</v>
      </c>
      <c r="C2313" s="37" t="n">
        <v>365</v>
      </c>
      <c r="D2313" s="38" t="n">
        <v>46111</v>
      </c>
      <c r="E2313" s="37" t="s">
        <v>229</v>
      </c>
      <c r="F2313" s="38" t="n">
        <v>46084</v>
      </c>
      <c r="G2313" s="37" t="n">
        <v>77</v>
      </c>
    </row>
    <row r="2314" customFormat="false" ht="15" hidden="false" customHeight="false" outlineLevel="0" collapsed="false">
      <c r="A2314" s="37" t="s">
        <v>1092</v>
      </c>
      <c r="B2314" s="37" t="s">
        <v>237</v>
      </c>
      <c r="C2314" s="37" t="n">
        <v>365</v>
      </c>
      <c r="D2314" s="38" t="n">
        <v>46289</v>
      </c>
      <c r="E2314" s="37" t="s">
        <v>229</v>
      </c>
      <c r="F2314" s="38" t="n">
        <v>46261</v>
      </c>
      <c r="G2314" s="37" t="n">
        <v>64</v>
      </c>
    </row>
    <row r="2315" customFormat="false" ht="15" hidden="false" customHeight="false" outlineLevel="0" collapsed="false">
      <c r="A2315" s="37" t="s">
        <v>1092</v>
      </c>
      <c r="B2315" s="37" t="s">
        <v>238</v>
      </c>
      <c r="C2315" s="37" t="n">
        <v>180</v>
      </c>
      <c r="D2315" s="38" t="n">
        <v>46257</v>
      </c>
      <c r="E2315" s="37" t="s">
        <v>231</v>
      </c>
      <c r="F2315" s="38"/>
      <c r="G2315" s="37"/>
    </row>
    <row r="2316" customFormat="false" ht="15" hidden="false" customHeight="false" outlineLevel="0" collapsed="false">
      <c r="A2316" s="37" t="s">
        <v>1092</v>
      </c>
      <c r="B2316" s="37" t="s">
        <v>239</v>
      </c>
      <c r="C2316" s="37" t="n">
        <v>730</v>
      </c>
      <c r="D2316" s="38" t="n">
        <v>46208</v>
      </c>
      <c r="E2316" s="37" t="s">
        <v>230</v>
      </c>
      <c r="F2316" s="38"/>
      <c r="G2316" s="37"/>
    </row>
    <row r="2317" customFormat="false" ht="15" hidden="false" customHeight="false" outlineLevel="0" collapsed="false">
      <c r="A2317" s="37" t="s">
        <v>1092</v>
      </c>
      <c r="B2317" s="37" t="s">
        <v>240</v>
      </c>
      <c r="C2317" s="37" t="n">
        <v>365</v>
      </c>
      <c r="D2317" s="38" t="n">
        <v>46377</v>
      </c>
      <c r="E2317" s="37" t="s">
        <v>229</v>
      </c>
      <c r="F2317" s="38" t="n">
        <v>46349</v>
      </c>
      <c r="G2317" s="37" t="n">
        <v>73</v>
      </c>
    </row>
    <row r="2318" customFormat="false" ht="15" hidden="false" customHeight="false" outlineLevel="0" collapsed="false">
      <c r="A2318" s="37" t="s">
        <v>1093</v>
      </c>
      <c r="B2318" s="37" t="s">
        <v>235</v>
      </c>
      <c r="C2318" s="37" t="n">
        <v>365</v>
      </c>
      <c r="D2318" s="38" t="n">
        <v>46349</v>
      </c>
      <c r="E2318" s="37" t="s">
        <v>229</v>
      </c>
      <c r="F2318" s="38" t="n">
        <v>46327</v>
      </c>
      <c r="G2318" s="37" t="n">
        <v>67</v>
      </c>
    </row>
    <row r="2319" customFormat="false" ht="15" hidden="false" customHeight="false" outlineLevel="0" collapsed="false">
      <c r="A2319" s="37" t="s">
        <v>1093</v>
      </c>
      <c r="B2319" s="37" t="s">
        <v>236</v>
      </c>
      <c r="C2319" s="37" t="n">
        <v>365</v>
      </c>
      <c r="D2319" s="38" t="n">
        <v>46370</v>
      </c>
      <c r="E2319" s="37" t="s">
        <v>232</v>
      </c>
      <c r="F2319" s="38"/>
      <c r="G2319" s="37"/>
    </row>
    <row r="2320" customFormat="false" ht="15" hidden="false" customHeight="false" outlineLevel="0" collapsed="false">
      <c r="A2320" s="37" t="s">
        <v>1093</v>
      </c>
      <c r="B2320" s="37" t="s">
        <v>237</v>
      </c>
      <c r="C2320" s="37" t="n">
        <v>365</v>
      </c>
      <c r="D2320" s="38" t="n">
        <v>46152</v>
      </c>
      <c r="E2320" s="37" t="s">
        <v>229</v>
      </c>
      <c r="F2320" s="38" t="n">
        <v>46130</v>
      </c>
      <c r="G2320" s="37" t="n">
        <v>80</v>
      </c>
    </row>
    <row r="2321" customFormat="false" ht="15" hidden="false" customHeight="false" outlineLevel="0" collapsed="false">
      <c r="A2321" s="37" t="s">
        <v>1093</v>
      </c>
      <c r="B2321" s="37" t="s">
        <v>238</v>
      </c>
      <c r="C2321" s="37" t="n">
        <v>180</v>
      </c>
      <c r="D2321" s="38" t="n">
        <v>46226</v>
      </c>
      <c r="E2321" s="37" t="s">
        <v>232</v>
      </c>
      <c r="F2321" s="38"/>
      <c r="G2321" s="37"/>
    </row>
    <row r="2322" customFormat="false" ht="15" hidden="false" customHeight="false" outlineLevel="0" collapsed="false">
      <c r="A2322" s="37" t="s">
        <v>1093</v>
      </c>
      <c r="B2322" s="37" t="s">
        <v>239</v>
      </c>
      <c r="C2322" s="37" t="n">
        <v>730</v>
      </c>
      <c r="D2322" s="38" t="n">
        <v>46194</v>
      </c>
      <c r="E2322" s="37" t="s">
        <v>229</v>
      </c>
      <c r="F2322" s="38" t="n">
        <v>46180</v>
      </c>
      <c r="G2322" s="37" t="n">
        <v>87</v>
      </c>
    </row>
    <row r="2323" customFormat="false" ht="15" hidden="false" customHeight="false" outlineLevel="0" collapsed="false">
      <c r="A2323" s="37" t="s">
        <v>1093</v>
      </c>
      <c r="B2323" s="37" t="s">
        <v>240</v>
      </c>
      <c r="C2323" s="37" t="n">
        <v>365</v>
      </c>
      <c r="D2323" s="38" t="n">
        <v>46226</v>
      </c>
      <c r="E2323" s="37" t="s">
        <v>231</v>
      </c>
      <c r="F2323" s="38"/>
      <c r="G2323" s="37"/>
    </row>
    <row r="2324" customFormat="false" ht="15" hidden="false" customHeight="false" outlineLevel="0" collapsed="false">
      <c r="A2324" s="37" t="s">
        <v>1094</v>
      </c>
      <c r="B2324" s="37" t="s">
        <v>235</v>
      </c>
      <c r="C2324" s="37" t="n">
        <v>365</v>
      </c>
      <c r="D2324" s="38" t="n">
        <v>46304</v>
      </c>
      <c r="E2324" s="37" t="s">
        <v>229</v>
      </c>
      <c r="F2324" s="38" t="n">
        <v>46276</v>
      </c>
      <c r="G2324" s="37" t="n">
        <v>90</v>
      </c>
    </row>
    <row r="2325" customFormat="false" ht="15" hidden="false" customHeight="false" outlineLevel="0" collapsed="false">
      <c r="A2325" s="37" t="s">
        <v>1094</v>
      </c>
      <c r="B2325" s="37" t="s">
        <v>236</v>
      </c>
      <c r="C2325" s="37" t="n">
        <v>365</v>
      </c>
      <c r="D2325" s="38" t="n">
        <v>46199</v>
      </c>
      <c r="E2325" s="37" t="s">
        <v>230</v>
      </c>
      <c r="F2325" s="38"/>
      <c r="G2325" s="37"/>
    </row>
    <row r="2326" customFormat="false" ht="15" hidden="false" customHeight="false" outlineLevel="0" collapsed="false">
      <c r="A2326" s="37" t="s">
        <v>1094</v>
      </c>
      <c r="B2326" s="37" t="s">
        <v>237</v>
      </c>
      <c r="C2326" s="37" t="n">
        <v>365</v>
      </c>
      <c r="D2326" s="38" t="n">
        <v>46159</v>
      </c>
      <c r="E2326" s="37" t="s">
        <v>232</v>
      </c>
      <c r="F2326" s="38"/>
      <c r="G2326" s="37"/>
    </row>
    <row r="2327" customFormat="false" ht="15" hidden="false" customHeight="false" outlineLevel="0" collapsed="false">
      <c r="A2327" s="37" t="s">
        <v>1094</v>
      </c>
      <c r="B2327" s="37" t="s">
        <v>238</v>
      </c>
      <c r="C2327" s="37" t="n">
        <v>180</v>
      </c>
      <c r="D2327" s="38" t="n">
        <v>46256</v>
      </c>
      <c r="E2327" s="37" t="s">
        <v>229</v>
      </c>
      <c r="F2327" s="38" t="n">
        <v>46234</v>
      </c>
      <c r="G2327" s="37" t="n">
        <v>79</v>
      </c>
    </row>
    <row r="2328" customFormat="false" ht="15" hidden="false" customHeight="false" outlineLevel="0" collapsed="false">
      <c r="A2328" s="37" t="s">
        <v>1094</v>
      </c>
      <c r="B2328" s="37" t="s">
        <v>239</v>
      </c>
      <c r="C2328" s="37" t="n">
        <v>730</v>
      </c>
      <c r="D2328" s="38" t="n">
        <v>46116</v>
      </c>
      <c r="E2328" s="37" t="s">
        <v>229</v>
      </c>
      <c r="F2328" s="38" t="n">
        <v>46085</v>
      </c>
      <c r="G2328" s="37" t="n">
        <v>87</v>
      </c>
    </row>
    <row r="2329" customFormat="false" ht="15" hidden="false" customHeight="false" outlineLevel="0" collapsed="false">
      <c r="A2329" s="37" t="s">
        <v>1094</v>
      </c>
      <c r="B2329" s="37" t="s">
        <v>240</v>
      </c>
      <c r="C2329" s="37" t="n">
        <v>365</v>
      </c>
      <c r="D2329" s="38" t="n">
        <v>46201</v>
      </c>
      <c r="E2329" s="37" t="s">
        <v>230</v>
      </c>
      <c r="F2329" s="38"/>
      <c r="G2329" s="37"/>
    </row>
    <row r="2330" customFormat="false" ht="15" hidden="false" customHeight="false" outlineLevel="0" collapsed="false">
      <c r="A2330" s="37" t="s">
        <v>1095</v>
      </c>
      <c r="B2330" s="37" t="s">
        <v>235</v>
      </c>
      <c r="C2330" s="37" t="n">
        <v>365</v>
      </c>
      <c r="D2330" s="38" t="n">
        <v>46365</v>
      </c>
      <c r="E2330" s="37" t="s">
        <v>230</v>
      </c>
      <c r="F2330" s="38"/>
      <c r="G2330" s="37"/>
    </row>
    <row r="2331" customFormat="false" ht="15" hidden="false" customHeight="false" outlineLevel="0" collapsed="false">
      <c r="A2331" s="37" t="s">
        <v>1095</v>
      </c>
      <c r="B2331" s="37" t="s">
        <v>236</v>
      </c>
      <c r="C2331" s="37" t="n">
        <v>365</v>
      </c>
      <c r="D2331" s="38" t="n">
        <v>46152</v>
      </c>
      <c r="E2331" s="37" t="s">
        <v>231</v>
      </c>
      <c r="F2331" s="38"/>
      <c r="G2331" s="37"/>
    </row>
    <row r="2332" customFormat="false" ht="15" hidden="false" customHeight="false" outlineLevel="0" collapsed="false">
      <c r="A2332" s="37" t="s">
        <v>1095</v>
      </c>
      <c r="B2332" s="37" t="s">
        <v>237</v>
      </c>
      <c r="C2332" s="37" t="n">
        <v>365</v>
      </c>
      <c r="D2332" s="38" t="n">
        <v>46345</v>
      </c>
      <c r="E2332" s="37" t="s">
        <v>232</v>
      </c>
      <c r="F2332" s="38"/>
      <c r="G2332" s="37"/>
    </row>
    <row r="2333" customFormat="false" ht="15" hidden="false" customHeight="false" outlineLevel="0" collapsed="false">
      <c r="A2333" s="37" t="s">
        <v>1095</v>
      </c>
      <c r="B2333" s="37" t="s">
        <v>238</v>
      </c>
      <c r="C2333" s="37" t="n">
        <v>180</v>
      </c>
      <c r="D2333" s="38" t="n">
        <v>46314</v>
      </c>
      <c r="E2333" s="37" t="s">
        <v>229</v>
      </c>
      <c r="F2333" s="38" t="n">
        <v>46304</v>
      </c>
      <c r="G2333" s="37" t="n">
        <v>65</v>
      </c>
    </row>
    <row r="2334" customFormat="false" ht="15" hidden="false" customHeight="false" outlineLevel="0" collapsed="false">
      <c r="A2334" s="37" t="s">
        <v>1095</v>
      </c>
      <c r="B2334" s="37" t="s">
        <v>239</v>
      </c>
      <c r="C2334" s="37" t="n">
        <v>730</v>
      </c>
      <c r="D2334" s="38" t="n">
        <v>46301</v>
      </c>
      <c r="E2334" s="37" t="s">
        <v>230</v>
      </c>
      <c r="F2334" s="38"/>
      <c r="G2334" s="37"/>
    </row>
    <row r="2335" customFormat="false" ht="15" hidden="false" customHeight="false" outlineLevel="0" collapsed="false">
      <c r="A2335" s="37" t="s">
        <v>1095</v>
      </c>
      <c r="B2335" s="37" t="s">
        <v>240</v>
      </c>
      <c r="C2335" s="37" t="n">
        <v>365</v>
      </c>
      <c r="D2335" s="38" t="n">
        <v>46195</v>
      </c>
      <c r="E2335" s="37" t="s">
        <v>229</v>
      </c>
      <c r="F2335" s="38" t="n">
        <v>46160</v>
      </c>
      <c r="G2335" s="37" t="n">
        <v>95</v>
      </c>
    </row>
    <row r="2336" customFormat="false" ht="15" hidden="false" customHeight="false" outlineLevel="0" collapsed="false">
      <c r="A2336" s="37" t="s">
        <v>1098</v>
      </c>
      <c r="B2336" s="37" t="s">
        <v>235</v>
      </c>
      <c r="C2336" s="37" t="n">
        <v>365</v>
      </c>
      <c r="D2336" s="38" t="n">
        <v>46106</v>
      </c>
      <c r="E2336" s="37" t="s">
        <v>230</v>
      </c>
      <c r="F2336" s="38"/>
      <c r="G2336" s="37"/>
    </row>
    <row r="2337" customFormat="false" ht="15" hidden="false" customHeight="false" outlineLevel="0" collapsed="false">
      <c r="A2337" s="37" t="s">
        <v>1098</v>
      </c>
      <c r="B2337" s="37" t="s">
        <v>236</v>
      </c>
      <c r="C2337" s="37" t="n">
        <v>365</v>
      </c>
      <c r="D2337" s="38" t="n">
        <v>46148</v>
      </c>
      <c r="E2337" s="37" t="s">
        <v>229</v>
      </c>
      <c r="F2337" s="38" t="n">
        <v>46126</v>
      </c>
      <c r="G2337" s="37" t="n">
        <v>75</v>
      </c>
    </row>
    <row r="2338" customFormat="false" ht="15" hidden="false" customHeight="false" outlineLevel="0" collapsed="false">
      <c r="A2338" s="37" t="s">
        <v>1098</v>
      </c>
      <c r="B2338" s="37" t="s">
        <v>237</v>
      </c>
      <c r="C2338" s="37" t="n">
        <v>365</v>
      </c>
      <c r="D2338" s="38" t="n">
        <v>46366</v>
      </c>
      <c r="E2338" s="37" t="s">
        <v>229</v>
      </c>
      <c r="F2338" s="38" t="n">
        <v>46349</v>
      </c>
      <c r="G2338" s="37" t="n">
        <v>97</v>
      </c>
    </row>
    <row r="2339" customFormat="false" ht="15" hidden="false" customHeight="false" outlineLevel="0" collapsed="false">
      <c r="A2339" s="37" t="s">
        <v>1098</v>
      </c>
      <c r="B2339" s="37" t="s">
        <v>238</v>
      </c>
      <c r="C2339" s="37" t="n">
        <v>180</v>
      </c>
      <c r="D2339" s="38" t="n">
        <v>46254</v>
      </c>
      <c r="E2339" s="37" t="s">
        <v>232</v>
      </c>
      <c r="F2339" s="38"/>
      <c r="G2339" s="37"/>
    </row>
    <row r="2340" customFormat="false" ht="15" hidden="false" customHeight="false" outlineLevel="0" collapsed="false">
      <c r="A2340" s="37" t="s">
        <v>1098</v>
      </c>
      <c r="B2340" s="37" t="s">
        <v>239</v>
      </c>
      <c r="C2340" s="37" t="n">
        <v>730</v>
      </c>
      <c r="D2340" s="38" t="n">
        <v>46323</v>
      </c>
      <c r="E2340" s="37" t="s">
        <v>229</v>
      </c>
      <c r="F2340" s="38" t="n">
        <v>46290</v>
      </c>
      <c r="G2340" s="37" t="n">
        <v>71</v>
      </c>
    </row>
    <row r="2341" customFormat="false" ht="15" hidden="false" customHeight="false" outlineLevel="0" collapsed="false">
      <c r="A2341" s="37" t="s">
        <v>1098</v>
      </c>
      <c r="B2341" s="37" t="s">
        <v>240</v>
      </c>
      <c r="C2341" s="37" t="n">
        <v>365</v>
      </c>
      <c r="D2341" s="38" t="n">
        <v>46197</v>
      </c>
      <c r="E2341" s="37" t="s">
        <v>229</v>
      </c>
      <c r="F2341" s="38" t="n">
        <v>46195</v>
      </c>
      <c r="G2341" s="37" t="n">
        <v>78</v>
      </c>
    </row>
    <row r="2342" customFormat="false" ht="15" hidden="false" customHeight="false" outlineLevel="0" collapsed="false">
      <c r="A2342" s="37" t="s">
        <v>1099</v>
      </c>
      <c r="B2342" s="37" t="s">
        <v>235</v>
      </c>
      <c r="C2342" s="37" t="n">
        <v>365</v>
      </c>
      <c r="D2342" s="38" t="n">
        <v>46214</v>
      </c>
      <c r="E2342" s="37" t="s">
        <v>229</v>
      </c>
      <c r="F2342" s="38" t="n">
        <v>46183</v>
      </c>
      <c r="G2342" s="37" t="n">
        <v>62</v>
      </c>
    </row>
    <row r="2343" customFormat="false" ht="15" hidden="false" customHeight="false" outlineLevel="0" collapsed="false">
      <c r="A2343" s="37" t="s">
        <v>1099</v>
      </c>
      <c r="B2343" s="37" t="s">
        <v>236</v>
      </c>
      <c r="C2343" s="37" t="n">
        <v>365</v>
      </c>
      <c r="D2343" s="38" t="n">
        <v>46194</v>
      </c>
      <c r="E2343" s="37" t="s">
        <v>229</v>
      </c>
      <c r="F2343" s="38" t="n">
        <v>46176</v>
      </c>
      <c r="G2343" s="37" t="n">
        <v>78</v>
      </c>
    </row>
    <row r="2344" customFormat="false" ht="15" hidden="false" customHeight="false" outlineLevel="0" collapsed="false">
      <c r="A2344" s="37" t="s">
        <v>1099</v>
      </c>
      <c r="B2344" s="37" t="s">
        <v>237</v>
      </c>
      <c r="C2344" s="37" t="n">
        <v>365</v>
      </c>
      <c r="D2344" s="38" t="n">
        <v>46384</v>
      </c>
      <c r="E2344" s="37" t="s">
        <v>229</v>
      </c>
      <c r="F2344" s="38" t="n">
        <v>46372</v>
      </c>
      <c r="G2344" s="37" t="n">
        <v>69</v>
      </c>
    </row>
    <row r="2345" customFormat="false" ht="15" hidden="false" customHeight="false" outlineLevel="0" collapsed="false">
      <c r="A2345" s="37" t="s">
        <v>1099</v>
      </c>
      <c r="B2345" s="37" t="s">
        <v>238</v>
      </c>
      <c r="C2345" s="37" t="n">
        <v>180</v>
      </c>
      <c r="D2345" s="38" t="n">
        <v>46353</v>
      </c>
      <c r="E2345" s="37" t="s">
        <v>229</v>
      </c>
      <c r="F2345" s="38" t="n">
        <v>46319</v>
      </c>
      <c r="G2345" s="37" t="n">
        <v>64</v>
      </c>
    </row>
    <row r="2346" customFormat="false" ht="15" hidden="false" customHeight="false" outlineLevel="0" collapsed="false">
      <c r="A2346" s="37" t="s">
        <v>1099</v>
      </c>
      <c r="B2346" s="37" t="s">
        <v>239</v>
      </c>
      <c r="C2346" s="37" t="n">
        <v>730</v>
      </c>
      <c r="D2346" s="38" t="n">
        <v>46174</v>
      </c>
      <c r="E2346" s="37" t="s">
        <v>229</v>
      </c>
      <c r="F2346" s="38" t="n">
        <v>46173</v>
      </c>
      <c r="G2346" s="37" t="n">
        <v>79</v>
      </c>
    </row>
    <row r="2347" customFormat="false" ht="15" hidden="false" customHeight="false" outlineLevel="0" collapsed="false">
      <c r="A2347" s="37" t="s">
        <v>1099</v>
      </c>
      <c r="B2347" s="37" t="s">
        <v>240</v>
      </c>
      <c r="C2347" s="37" t="n">
        <v>365</v>
      </c>
      <c r="D2347" s="38" t="n">
        <v>46140</v>
      </c>
      <c r="E2347" s="37" t="s">
        <v>231</v>
      </c>
      <c r="F2347" s="38"/>
      <c r="G2347" s="37"/>
    </row>
    <row r="2348" customFormat="false" ht="15" hidden="false" customHeight="false" outlineLevel="0" collapsed="false">
      <c r="A2348" s="37" t="s">
        <v>1100</v>
      </c>
      <c r="B2348" s="37" t="s">
        <v>235</v>
      </c>
      <c r="C2348" s="37" t="n">
        <v>365</v>
      </c>
      <c r="D2348" s="38" t="n">
        <v>46250</v>
      </c>
      <c r="E2348" s="37" t="s">
        <v>229</v>
      </c>
      <c r="F2348" s="38" t="n">
        <v>46236</v>
      </c>
      <c r="G2348" s="37" t="n">
        <v>75</v>
      </c>
    </row>
    <row r="2349" customFormat="false" ht="15" hidden="false" customHeight="false" outlineLevel="0" collapsed="false">
      <c r="A2349" s="37" t="s">
        <v>1100</v>
      </c>
      <c r="B2349" s="37" t="s">
        <v>236</v>
      </c>
      <c r="C2349" s="37" t="n">
        <v>365</v>
      </c>
      <c r="D2349" s="38" t="n">
        <v>46247</v>
      </c>
      <c r="E2349" s="37" t="s">
        <v>229</v>
      </c>
      <c r="F2349" s="38" t="n">
        <v>46221</v>
      </c>
      <c r="G2349" s="37" t="n">
        <v>74</v>
      </c>
    </row>
    <row r="2350" customFormat="false" ht="15" hidden="false" customHeight="false" outlineLevel="0" collapsed="false">
      <c r="A2350" s="37" t="s">
        <v>1100</v>
      </c>
      <c r="B2350" s="37" t="s">
        <v>237</v>
      </c>
      <c r="C2350" s="37" t="n">
        <v>365</v>
      </c>
      <c r="D2350" s="38" t="n">
        <v>46194</v>
      </c>
      <c r="E2350" s="37" t="s">
        <v>229</v>
      </c>
      <c r="F2350" s="38" t="n">
        <v>46159</v>
      </c>
      <c r="G2350" s="37" t="n">
        <v>71</v>
      </c>
    </row>
    <row r="2351" customFormat="false" ht="15" hidden="false" customHeight="false" outlineLevel="0" collapsed="false">
      <c r="A2351" s="37" t="s">
        <v>1100</v>
      </c>
      <c r="B2351" s="37" t="s">
        <v>238</v>
      </c>
      <c r="C2351" s="37" t="n">
        <v>180</v>
      </c>
      <c r="D2351" s="38" t="n">
        <v>46114</v>
      </c>
      <c r="E2351" s="37" t="s">
        <v>229</v>
      </c>
      <c r="F2351" s="38" t="n">
        <v>46089</v>
      </c>
      <c r="G2351" s="37" t="n">
        <v>82</v>
      </c>
    </row>
    <row r="2352" customFormat="false" ht="15" hidden="false" customHeight="false" outlineLevel="0" collapsed="false">
      <c r="A2352" s="37" t="s">
        <v>1100</v>
      </c>
      <c r="B2352" s="37" t="s">
        <v>239</v>
      </c>
      <c r="C2352" s="37" t="n">
        <v>730</v>
      </c>
      <c r="D2352" s="38" t="n">
        <v>46325</v>
      </c>
      <c r="E2352" s="37" t="s">
        <v>229</v>
      </c>
      <c r="F2352" s="38" t="n">
        <v>46303</v>
      </c>
      <c r="G2352" s="37" t="n">
        <v>96</v>
      </c>
    </row>
    <row r="2353" customFormat="false" ht="15" hidden="false" customHeight="false" outlineLevel="0" collapsed="false">
      <c r="A2353" s="37" t="s">
        <v>1100</v>
      </c>
      <c r="B2353" s="37" t="s">
        <v>240</v>
      </c>
      <c r="C2353" s="37" t="n">
        <v>365</v>
      </c>
      <c r="D2353" s="38" t="n">
        <v>46140</v>
      </c>
      <c r="E2353" s="37" t="s">
        <v>229</v>
      </c>
      <c r="F2353" s="38" t="n">
        <v>46127</v>
      </c>
      <c r="G2353" s="37" t="n">
        <v>79</v>
      </c>
    </row>
    <row r="2354" customFormat="false" ht="15" hidden="false" customHeight="false" outlineLevel="0" collapsed="false">
      <c r="A2354" s="37" t="s">
        <v>1102</v>
      </c>
      <c r="B2354" s="37" t="s">
        <v>235</v>
      </c>
      <c r="C2354" s="37" t="n">
        <v>365</v>
      </c>
      <c r="D2354" s="38" t="n">
        <v>46244</v>
      </c>
      <c r="E2354" s="37" t="s">
        <v>229</v>
      </c>
      <c r="F2354" s="38" t="n">
        <v>46217</v>
      </c>
      <c r="G2354" s="37" t="n">
        <v>79</v>
      </c>
    </row>
    <row r="2355" customFormat="false" ht="15" hidden="false" customHeight="false" outlineLevel="0" collapsed="false">
      <c r="A2355" s="37" t="s">
        <v>1102</v>
      </c>
      <c r="B2355" s="37" t="s">
        <v>236</v>
      </c>
      <c r="C2355" s="37" t="n">
        <v>365</v>
      </c>
      <c r="D2355" s="38" t="n">
        <v>46136</v>
      </c>
      <c r="E2355" s="37" t="s">
        <v>229</v>
      </c>
      <c r="F2355" s="38" t="n">
        <v>46100</v>
      </c>
      <c r="G2355" s="37" t="n">
        <v>93</v>
      </c>
    </row>
    <row r="2356" customFormat="false" ht="15" hidden="false" customHeight="false" outlineLevel="0" collapsed="false">
      <c r="A2356" s="37" t="s">
        <v>1102</v>
      </c>
      <c r="B2356" s="37" t="s">
        <v>237</v>
      </c>
      <c r="C2356" s="37" t="n">
        <v>365</v>
      </c>
      <c r="D2356" s="38" t="n">
        <v>46265</v>
      </c>
      <c r="E2356" s="37" t="s">
        <v>232</v>
      </c>
      <c r="F2356" s="38"/>
      <c r="G2356" s="37"/>
    </row>
    <row r="2357" customFormat="false" ht="15" hidden="false" customHeight="false" outlineLevel="0" collapsed="false">
      <c r="A2357" s="37" t="s">
        <v>1102</v>
      </c>
      <c r="B2357" s="37" t="s">
        <v>238</v>
      </c>
      <c r="C2357" s="37" t="n">
        <v>180</v>
      </c>
      <c r="D2357" s="38" t="n">
        <v>46201</v>
      </c>
      <c r="E2357" s="37" t="s">
        <v>229</v>
      </c>
      <c r="F2357" s="38" t="n">
        <v>46181</v>
      </c>
      <c r="G2357" s="37" t="n">
        <v>81</v>
      </c>
    </row>
    <row r="2358" customFormat="false" ht="15" hidden="false" customHeight="false" outlineLevel="0" collapsed="false">
      <c r="A2358" s="37" t="s">
        <v>1102</v>
      </c>
      <c r="B2358" s="37" t="s">
        <v>239</v>
      </c>
      <c r="C2358" s="37" t="n">
        <v>730</v>
      </c>
      <c r="D2358" s="38" t="n">
        <v>46319</v>
      </c>
      <c r="E2358" s="37" t="s">
        <v>229</v>
      </c>
      <c r="F2358" s="38" t="n">
        <v>46288</v>
      </c>
      <c r="G2358" s="37" t="n">
        <v>63</v>
      </c>
    </row>
    <row r="2359" customFormat="false" ht="15" hidden="false" customHeight="false" outlineLevel="0" collapsed="false">
      <c r="A2359" s="37" t="s">
        <v>1102</v>
      </c>
      <c r="B2359" s="37" t="s">
        <v>240</v>
      </c>
      <c r="C2359" s="37" t="n">
        <v>365</v>
      </c>
      <c r="D2359" s="38" t="n">
        <v>46186</v>
      </c>
      <c r="E2359" s="37" t="s">
        <v>230</v>
      </c>
      <c r="F2359" s="38"/>
      <c r="G2359" s="37"/>
    </row>
    <row r="2360" customFormat="false" ht="15" hidden="false" customHeight="false" outlineLevel="0" collapsed="false">
      <c r="A2360" s="37" t="s">
        <v>1104</v>
      </c>
      <c r="B2360" s="37" t="s">
        <v>235</v>
      </c>
      <c r="C2360" s="37" t="n">
        <v>365</v>
      </c>
      <c r="D2360" s="38" t="n">
        <v>46259</v>
      </c>
      <c r="E2360" s="37" t="s">
        <v>232</v>
      </c>
      <c r="F2360" s="38"/>
      <c r="G2360" s="37"/>
    </row>
    <row r="2361" customFormat="false" ht="15" hidden="false" customHeight="false" outlineLevel="0" collapsed="false">
      <c r="A2361" s="37" t="s">
        <v>1104</v>
      </c>
      <c r="B2361" s="37" t="s">
        <v>236</v>
      </c>
      <c r="C2361" s="37" t="n">
        <v>365</v>
      </c>
      <c r="D2361" s="38" t="n">
        <v>46135</v>
      </c>
      <c r="E2361" s="37" t="s">
        <v>229</v>
      </c>
      <c r="F2361" s="38" t="n">
        <v>46125</v>
      </c>
      <c r="G2361" s="37" t="n">
        <v>81</v>
      </c>
    </row>
    <row r="2362" customFormat="false" ht="15" hidden="false" customHeight="false" outlineLevel="0" collapsed="false">
      <c r="A2362" s="37" t="s">
        <v>1104</v>
      </c>
      <c r="B2362" s="37" t="s">
        <v>237</v>
      </c>
      <c r="C2362" s="37" t="n">
        <v>365</v>
      </c>
      <c r="D2362" s="38" t="n">
        <v>46122</v>
      </c>
      <c r="E2362" s="37" t="s">
        <v>229</v>
      </c>
      <c r="F2362" s="38" t="n">
        <v>46114</v>
      </c>
      <c r="G2362" s="37" t="n">
        <v>76</v>
      </c>
    </row>
    <row r="2363" customFormat="false" ht="15" hidden="false" customHeight="false" outlineLevel="0" collapsed="false">
      <c r="A2363" s="37" t="s">
        <v>1104</v>
      </c>
      <c r="B2363" s="37" t="s">
        <v>238</v>
      </c>
      <c r="C2363" s="37" t="n">
        <v>180</v>
      </c>
      <c r="D2363" s="38" t="n">
        <v>46217</v>
      </c>
      <c r="E2363" s="37" t="s">
        <v>229</v>
      </c>
      <c r="F2363" s="38" t="n">
        <v>46209</v>
      </c>
      <c r="G2363" s="37" t="n">
        <v>92</v>
      </c>
    </row>
    <row r="2364" customFormat="false" ht="15" hidden="false" customHeight="false" outlineLevel="0" collapsed="false">
      <c r="A2364" s="37" t="s">
        <v>1104</v>
      </c>
      <c r="B2364" s="37" t="s">
        <v>239</v>
      </c>
      <c r="C2364" s="37" t="n">
        <v>730</v>
      </c>
      <c r="D2364" s="38" t="n">
        <v>46186</v>
      </c>
      <c r="E2364" s="37" t="s">
        <v>232</v>
      </c>
      <c r="F2364" s="38"/>
      <c r="G2364" s="37"/>
    </row>
    <row r="2365" customFormat="false" ht="15" hidden="false" customHeight="false" outlineLevel="0" collapsed="false">
      <c r="A2365" s="37" t="s">
        <v>1104</v>
      </c>
      <c r="B2365" s="37" t="s">
        <v>240</v>
      </c>
      <c r="C2365" s="37" t="n">
        <v>365</v>
      </c>
      <c r="D2365" s="38" t="n">
        <v>46337</v>
      </c>
      <c r="E2365" s="37" t="s">
        <v>229</v>
      </c>
      <c r="F2365" s="38" t="n">
        <v>46333</v>
      </c>
      <c r="G2365" s="37" t="n">
        <v>86</v>
      </c>
    </row>
    <row r="2366" customFormat="false" ht="15" hidden="false" customHeight="false" outlineLevel="0" collapsed="false">
      <c r="A2366" s="37" t="s">
        <v>1105</v>
      </c>
      <c r="B2366" s="37" t="s">
        <v>235</v>
      </c>
      <c r="C2366" s="37" t="n">
        <v>365</v>
      </c>
      <c r="D2366" s="38" t="n">
        <v>46124</v>
      </c>
      <c r="E2366" s="37" t="s">
        <v>230</v>
      </c>
      <c r="F2366" s="38"/>
      <c r="G2366" s="37"/>
    </row>
    <row r="2367" customFormat="false" ht="15" hidden="false" customHeight="false" outlineLevel="0" collapsed="false">
      <c r="A2367" s="37" t="s">
        <v>1105</v>
      </c>
      <c r="B2367" s="37" t="s">
        <v>236</v>
      </c>
      <c r="C2367" s="37" t="n">
        <v>365</v>
      </c>
      <c r="D2367" s="38" t="n">
        <v>46309</v>
      </c>
      <c r="E2367" s="37" t="s">
        <v>229</v>
      </c>
      <c r="F2367" s="38" t="n">
        <v>46290</v>
      </c>
      <c r="G2367" s="37" t="n">
        <v>60</v>
      </c>
    </row>
    <row r="2368" customFormat="false" ht="15" hidden="false" customHeight="false" outlineLevel="0" collapsed="false">
      <c r="A2368" s="37" t="s">
        <v>1105</v>
      </c>
      <c r="B2368" s="37" t="s">
        <v>237</v>
      </c>
      <c r="C2368" s="37" t="n">
        <v>365</v>
      </c>
      <c r="D2368" s="38" t="n">
        <v>46190</v>
      </c>
      <c r="E2368" s="37" t="s">
        <v>229</v>
      </c>
      <c r="F2368" s="38" t="n">
        <v>46158</v>
      </c>
      <c r="G2368" s="37" t="n">
        <v>80</v>
      </c>
    </row>
    <row r="2369" customFormat="false" ht="15" hidden="false" customHeight="false" outlineLevel="0" collapsed="false">
      <c r="A2369" s="37" t="s">
        <v>1105</v>
      </c>
      <c r="B2369" s="37" t="s">
        <v>238</v>
      </c>
      <c r="C2369" s="37" t="n">
        <v>180</v>
      </c>
      <c r="D2369" s="38" t="n">
        <v>46340</v>
      </c>
      <c r="E2369" s="37" t="s">
        <v>229</v>
      </c>
      <c r="F2369" s="38" t="n">
        <v>46308</v>
      </c>
      <c r="G2369" s="37" t="n">
        <v>94</v>
      </c>
    </row>
    <row r="2370" customFormat="false" ht="15" hidden="false" customHeight="false" outlineLevel="0" collapsed="false">
      <c r="A2370" s="37" t="s">
        <v>1105</v>
      </c>
      <c r="B2370" s="37" t="s">
        <v>239</v>
      </c>
      <c r="C2370" s="37" t="n">
        <v>730</v>
      </c>
      <c r="D2370" s="38" t="n">
        <v>46354</v>
      </c>
      <c r="E2370" s="37" t="s">
        <v>229</v>
      </c>
      <c r="F2370" s="38" t="n">
        <v>46351</v>
      </c>
      <c r="G2370" s="37" t="n">
        <v>98</v>
      </c>
    </row>
    <row r="2371" customFormat="false" ht="15" hidden="false" customHeight="false" outlineLevel="0" collapsed="false">
      <c r="A2371" s="37" t="s">
        <v>1105</v>
      </c>
      <c r="B2371" s="37" t="s">
        <v>240</v>
      </c>
      <c r="C2371" s="37" t="n">
        <v>365</v>
      </c>
      <c r="D2371" s="38" t="n">
        <v>46250</v>
      </c>
      <c r="E2371" s="37" t="s">
        <v>232</v>
      </c>
      <c r="F2371" s="38"/>
      <c r="G2371" s="37"/>
    </row>
    <row r="2372" customFormat="false" ht="15" hidden="false" customHeight="false" outlineLevel="0" collapsed="false">
      <c r="A2372" s="37" t="s">
        <v>1106</v>
      </c>
      <c r="B2372" s="37" t="s">
        <v>235</v>
      </c>
      <c r="C2372" s="37" t="n">
        <v>365</v>
      </c>
      <c r="D2372" s="38" t="n">
        <v>46312</v>
      </c>
      <c r="E2372" s="37" t="s">
        <v>229</v>
      </c>
      <c r="F2372" s="38" t="n">
        <v>46293</v>
      </c>
      <c r="G2372" s="37" t="n">
        <v>84</v>
      </c>
    </row>
    <row r="2373" customFormat="false" ht="15" hidden="false" customHeight="false" outlineLevel="0" collapsed="false">
      <c r="A2373" s="37" t="s">
        <v>1106</v>
      </c>
      <c r="B2373" s="37" t="s">
        <v>236</v>
      </c>
      <c r="C2373" s="37" t="n">
        <v>365</v>
      </c>
      <c r="D2373" s="38" t="n">
        <v>46305</v>
      </c>
      <c r="E2373" s="37" t="s">
        <v>229</v>
      </c>
      <c r="F2373" s="38" t="n">
        <v>46288</v>
      </c>
      <c r="G2373" s="37" t="n">
        <v>60</v>
      </c>
    </row>
    <row r="2374" customFormat="false" ht="15" hidden="false" customHeight="false" outlineLevel="0" collapsed="false">
      <c r="A2374" s="37" t="s">
        <v>1106</v>
      </c>
      <c r="B2374" s="37" t="s">
        <v>237</v>
      </c>
      <c r="C2374" s="37" t="n">
        <v>365</v>
      </c>
      <c r="D2374" s="38" t="n">
        <v>46315</v>
      </c>
      <c r="E2374" s="37" t="s">
        <v>232</v>
      </c>
      <c r="F2374" s="38"/>
      <c r="G2374" s="37"/>
    </row>
    <row r="2375" customFormat="false" ht="15" hidden="false" customHeight="false" outlineLevel="0" collapsed="false">
      <c r="A2375" s="37" t="s">
        <v>1106</v>
      </c>
      <c r="B2375" s="37" t="s">
        <v>238</v>
      </c>
      <c r="C2375" s="37" t="n">
        <v>180</v>
      </c>
      <c r="D2375" s="38" t="n">
        <v>46150</v>
      </c>
      <c r="E2375" s="37" t="s">
        <v>229</v>
      </c>
      <c r="F2375" s="38" t="n">
        <v>46144</v>
      </c>
      <c r="G2375" s="37" t="n">
        <v>65</v>
      </c>
    </row>
    <row r="2376" customFormat="false" ht="15" hidden="false" customHeight="false" outlineLevel="0" collapsed="false">
      <c r="A2376" s="37" t="s">
        <v>1106</v>
      </c>
      <c r="B2376" s="37" t="s">
        <v>239</v>
      </c>
      <c r="C2376" s="37" t="n">
        <v>730</v>
      </c>
      <c r="D2376" s="38" t="n">
        <v>46295</v>
      </c>
      <c r="E2376" s="37" t="s">
        <v>229</v>
      </c>
      <c r="F2376" s="38" t="n">
        <v>46294</v>
      </c>
      <c r="G2376" s="37" t="n">
        <v>68</v>
      </c>
    </row>
    <row r="2377" customFormat="false" ht="15" hidden="false" customHeight="false" outlineLevel="0" collapsed="false">
      <c r="A2377" s="37" t="s">
        <v>1106</v>
      </c>
      <c r="B2377" s="37" t="s">
        <v>240</v>
      </c>
      <c r="C2377" s="37" t="n">
        <v>365</v>
      </c>
      <c r="D2377" s="38" t="n">
        <v>46245</v>
      </c>
      <c r="E2377" s="37" t="s">
        <v>229</v>
      </c>
      <c r="F2377" s="38" t="n">
        <v>46241</v>
      </c>
      <c r="G2377" s="37" t="n">
        <v>75</v>
      </c>
    </row>
    <row r="2378" customFormat="false" ht="15" hidden="false" customHeight="false" outlineLevel="0" collapsed="false">
      <c r="A2378" s="37" t="s">
        <v>1108</v>
      </c>
      <c r="B2378" s="37" t="s">
        <v>235</v>
      </c>
      <c r="C2378" s="37" t="n">
        <v>365</v>
      </c>
      <c r="D2378" s="38" t="n">
        <v>46276</v>
      </c>
      <c r="E2378" s="37" t="s">
        <v>229</v>
      </c>
      <c r="F2378" s="38" t="n">
        <v>46239</v>
      </c>
      <c r="G2378" s="37" t="n">
        <v>99</v>
      </c>
    </row>
    <row r="2379" customFormat="false" ht="15" hidden="false" customHeight="false" outlineLevel="0" collapsed="false">
      <c r="A2379" s="37" t="s">
        <v>1108</v>
      </c>
      <c r="B2379" s="37" t="s">
        <v>236</v>
      </c>
      <c r="C2379" s="37" t="n">
        <v>365</v>
      </c>
      <c r="D2379" s="38" t="n">
        <v>46352</v>
      </c>
      <c r="E2379" s="37" t="s">
        <v>229</v>
      </c>
      <c r="F2379" s="38" t="n">
        <v>46351</v>
      </c>
      <c r="G2379" s="37" t="n">
        <v>91</v>
      </c>
    </row>
    <row r="2380" customFormat="false" ht="15" hidden="false" customHeight="false" outlineLevel="0" collapsed="false">
      <c r="A2380" s="37" t="s">
        <v>1108</v>
      </c>
      <c r="B2380" s="37" t="s">
        <v>237</v>
      </c>
      <c r="C2380" s="37" t="n">
        <v>365</v>
      </c>
      <c r="D2380" s="38" t="n">
        <v>46264</v>
      </c>
      <c r="E2380" s="37" t="s">
        <v>231</v>
      </c>
      <c r="F2380" s="38"/>
      <c r="G2380" s="37"/>
    </row>
    <row r="2381" customFormat="false" ht="15" hidden="false" customHeight="false" outlineLevel="0" collapsed="false">
      <c r="A2381" s="37" t="s">
        <v>1108</v>
      </c>
      <c r="B2381" s="37" t="s">
        <v>238</v>
      </c>
      <c r="C2381" s="37" t="n">
        <v>180</v>
      </c>
      <c r="D2381" s="38" t="n">
        <v>46242</v>
      </c>
      <c r="E2381" s="37" t="s">
        <v>229</v>
      </c>
      <c r="F2381" s="38" t="n">
        <v>46209</v>
      </c>
      <c r="G2381" s="37" t="n">
        <v>91</v>
      </c>
    </row>
    <row r="2382" customFormat="false" ht="15" hidden="false" customHeight="false" outlineLevel="0" collapsed="false">
      <c r="A2382" s="37" t="s">
        <v>1108</v>
      </c>
      <c r="B2382" s="37" t="s">
        <v>239</v>
      </c>
      <c r="C2382" s="37" t="n">
        <v>730</v>
      </c>
      <c r="D2382" s="38" t="n">
        <v>46326</v>
      </c>
      <c r="E2382" s="37" t="s">
        <v>229</v>
      </c>
      <c r="F2382" s="38" t="n">
        <v>46289</v>
      </c>
      <c r="G2382" s="37" t="n">
        <v>99</v>
      </c>
    </row>
    <row r="2383" customFormat="false" ht="15" hidden="false" customHeight="false" outlineLevel="0" collapsed="false">
      <c r="A2383" s="37" t="s">
        <v>1108</v>
      </c>
      <c r="B2383" s="37" t="s">
        <v>240</v>
      </c>
      <c r="C2383" s="37" t="n">
        <v>365</v>
      </c>
      <c r="D2383" s="38" t="n">
        <v>46178</v>
      </c>
      <c r="E2383" s="37" t="s">
        <v>229</v>
      </c>
      <c r="F2383" s="38" t="n">
        <v>46170</v>
      </c>
      <c r="G2383" s="37" t="n">
        <v>86</v>
      </c>
    </row>
    <row r="2384" customFormat="false" ht="15" hidden="false" customHeight="false" outlineLevel="0" collapsed="false">
      <c r="A2384" s="37" t="s">
        <v>681</v>
      </c>
      <c r="B2384" s="37" t="s">
        <v>235</v>
      </c>
      <c r="C2384" s="37" t="n">
        <v>365</v>
      </c>
      <c r="D2384" s="38" t="n">
        <v>46360</v>
      </c>
      <c r="E2384" s="37" t="s">
        <v>229</v>
      </c>
      <c r="F2384" s="38" t="n">
        <v>46359</v>
      </c>
      <c r="G2384" s="37" t="n">
        <v>81</v>
      </c>
    </row>
    <row r="2385" customFormat="false" ht="15" hidden="false" customHeight="false" outlineLevel="0" collapsed="false">
      <c r="A2385" s="37" t="s">
        <v>681</v>
      </c>
      <c r="B2385" s="37" t="s">
        <v>236</v>
      </c>
      <c r="C2385" s="37" t="n">
        <v>365</v>
      </c>
      <c r="D2385" s="38" t="n">
        <v>46207</v>
      </c>
      <c r="E2385" s="37" t="s">
        <v>231</v>
      </c>
      <c r="F2385" s="38"/>
      <c r="G2385" s="37"/>
    </row>
    <row r="2386" customFormat="false" ht="15" hidden="false" customHeight="false" outlineLevel="0" collapsed="false">
      <c r="A2386" s="37" t="s">
        <v>681</v>
      </c>
      <c r="B2386" s="37" t="s">
        <v>237</v>
      </c>
      <c r="C2386" s="37" t="n">
        <v>365</v>
      </c>
      <c r="D2386" s="38" t="n">
        <v>46357</v>
      </c>
      <c r="E2386" s="37" t="s">
        <v>230</v>
      </c>
      <c r="F2386" s="38"/>
      <c r="G2386" s="37"/>
    </row>
    <row r="2387" customFormat="false" ht="15" hidden="false" customHeight="false" outlineLevel="0" collapsed="false">
      <c r="A2387" s="37" t="s">
        <v>681</v>
      </c>
      <c r="B2387" s="37" t="s">
        <v>238</v>
      </c>
      <c r="C2387" s="37" t="n">
        <v>180</v>
      </c>
      <c r="D2387" s="38" t="n">
        <v>46296</v>
      </c>
      <c r="E2387" s="37" t="s">
        <v>230</v>
      </c>
      <c r="F2387" s="38"/>
      <c r="G2387" s="37"/>
    </row>
    <row r="2388" customFormat="false" ht="15" hidden="false" customHeight="false" outlineLevel="0" collapsed="false">
      <c r="A2388" s="37" t="s">
        <v>681</v>
      </c>
      <c r="B2388" s="37" t="s">
        <v>239</v>
      </c>
      <c r="C2388" s="37" t="n">
        <v>730</v>
      </c>
      <c r="D2388" s="38" t="n">
        <v>46189</v>
      </c>
      <c r="E2388" s="37" t="s">
        <v>229</v>
      </c>
      <c r="F2388" s="38" t="n">
        <v>46154</v>
      </c>
      <c r="G2388" s="37" t="n">
        <v>83</v>
      </c>
    </row>
    <row r="2389" customFormat="false" ht="15" hidden="false" customHeight="false" outlineLevel="0" collapsed="false">
      <c r="A2389" s="37" t="s">
        <v>681</v>
      </c>
      <c r="B2389" s="37" t="s">
        <v>240</v>
      </c>
      <c r="C2389" s="37" t="n">
        <v>365</v>
      </c>
      <c r="D2389" s="38" t="n">
        <v>46196</v>
      </c>
      <c r="E2389" s="37" t="s">
        <v>230</v>
      </c>
      <c r="F2389" s="38"/>
      <c r="G2389" s="37"/>
    </row>
    <row r="2390" customFormat="false" ht="15" hidden="false" customHeight="false" outlineLevel="0" collapsed="false">
      <c r="A2390" s="37" t="s">
        <v>1110</v>
      </c>
      <c r="B2390" s="37" t="s">
        <v>235</v>
      </c>
      <c r="C2390" s="37" t="n">
        <v>365</v>
      </c>
      <c r="D2390" s="38" t="n">
        <v>46254</v>
      </c>
      <c r="E2390" s="37" t="s">
        <v>229</v>
      </c>
      <c r="F2390" s="38" t="n">
        <v>46250</v>
      </c>
      <c r="G2390" s="37" t="n">
        <v>72</v>
      </c>
    </row>
    <row r="2391" customFormat="false" ht="15" hidden="false" customHeight="false" outlineLevel="0" collapsed="false">
      <c r="A2391" s="37" t="s">
        <v>1110</v>
      </c>
      <c r="B2391" s="37" t="s">
        <v>236</v>
      </c>
      <c r="C2391" s="37" t="n">
        <v>365</v>
      </c>
      <c r="D2391" s="38" t="n">
        <v>46137</v>
      </c>
      <c r="E2391" s="37" t="s">
        <v>231</v>
      </c>
      <c r="F2391" s="38"/>
      <c r="G2391" s="37"/>
    </row>
    <row r="2392" customFormat="false" ht="15" hidden="false" customHeight="false" outlineLevel="0" collapsed="false">
      <c r="A2392" s="37" t="s">
        <v>1110</v>
      </c>
      <c r="B2392" s="37" t="s">
        <v>237</v>
      </c>
      <c r="C2392" s="37" t="n">
        <v>365</v>
      </c>
      <c r="D2392" s="38" t="n">
        <v>46222</v>
      </c>
      <c r="E2392" s="37" t="s">
        <v>229</v>
      </c>
      <c r="F2392" s="38" t="n">
        <v>46212</v>
      </c>
      <c r="G2392" s="37" t="n">
        <v>95</v>
      </c>
    </row>
    <row r="2393" customFormat="false" ht="15" hidden="false" customHeight="false" outlineLevel="0" collapsed="false">
      <c r="A2393" s="37" t="s">
        <v>1110</v>
      </c>
      <c r="B2393" s="37" t="s">
        <v>238</v>
      </c>
      <c r="C2393" s="37" t="n">
        <v>180</v>
      </c>
      <c r="D2393" s="38" t="n">
        <v>46272</v>
      </c>
      <c r="E2393" s="37" t="s">
        <v>229</v>
      </c>
      <c r="F2393" s="38" t="n">
        <v>46234</v>
      </c>
      <c r="G2393" s="37" t="n">
        <v>91</v>
      </c>
    </row>
    <row r="2394" customFormat="false" ht="15" hidden="false" customHeight="false" outlineLevel="0" collapsed="false">
      <c r="A2394" s="37" t="s">
        <v>1110</v>
      </c>
      <c r="B2394" s="37" t="s">
        <v>239</v>
      </c>
      <c r="C2394" s="37" t="n">
        <v>730</v>
      </c>
      <c r="D2394" s="38" t="n">
        <v>46164</v>
      </c>
      <c r="E2394" s="37" t="s">
        <v>229</v>
      </c>
      <c r="F2394" s="38" t="n">
        <v>46158</v>
      </c>
      <c r="G2394" s="37" t="n">
        <v>73</v>
      </c>
    </row>
    <row r="2395" customFormat="false" ht="15" hidden="false" customHeight="false" outlineLevel="0" collapsed="false">
      <c r="A2395" s="37" t="s">
        <v>1110</v>
      </c>
      <c r="B2395" s="37" t="s">
        <v>240</v>
      </c>
      <c r="C2395" s="37" t="n">
        <v>365</v>
      </c>
      <c r="D2395" s="38" t="n">
        <v>46260</v>
      </c>
      <c r="E2395" s="37" t="s">
        <v>232</v>
      </c>
      <c r="F2395" s="38"/>
      <c r="G2395" s="37"/>
    </row>
    <row r="2396" customFormat="false" ht="15" hidden="false" customHeight="false" outlineLevel="0" collapsed="false">
      <c r="A2396" s="37" t="s">
        <v>1111</v>
      </c>
      <c r="B2396" s="37" t="s">
        <v>235</v>
      </c>
      <c r="C2396" s="37" t="n">
        <v>365</v>
      </c>
      <c r="D2396" s="38" t="n">
        <v>46162</v>
      </c>
      <c r="E2396" s="37" t="s">
        <v>230</v>
      </c>
      <c r="F2396" s="38"/>
      <c r="G2396" s="37"/>
    </row>
    <row r="2397" customFormat="false" ht="15" hidden="false" customHeight="false" outlineLevel="0" collapsed="false">
      <c r="A2397" s="37" t="s">
        <v>1111</v>
      </c>
      <c r="B2397" s="37" t="s">
        <v>236</v>
      </c>
      <c r="C2397" s="37" t="n">
        <v>365</v>
      </c>
      <c r="D2397" s="38" t="n">
        <v>46364</v>
      </c>
      <c r="E2397" s="37" t="s">
        <v>229</v>
      </c>
      <c r="F2397" s="38" t="n">
        <v>46331</v>
      </c>
      <c r="G2397" s="37" t="n">
        <v>78</v>
      </c>
    </row>
    <row r="2398" customFormat="false" ht="15" hidden="false" customHeight="false" outlineLevel="0" collapsed="false">
      <c r="A2398" s="37" t="s">
        <v>1111</v>
      </c>
      <c r="B2398" s="37" t="s">
        <v>237</v>
      </c>
      <c r="C2398" s="37" t="n">
        <v>365</v>
      </c>
      <c r="D2398" s="38" t="n">
        <v>46317</v>
      </c>
      <c r="E2398" s="37" t="s">
        <v>232</v>
      </c>
      <c r="F2398" s="38"/>
      <c r="G2398" s="37"/>
    </row>
    <row r="2399" customFormat="false" ht="15" hidden="false" customHeight="false" outlineLevel="0" collapsed="false">
      <c r="A2399" s="37" t="s">
        <v>1111</v>
      </c>
      <c r="B2399" s="37" t="s">
        <v>238</v>
      </c>
      <c r="C2399" s="37" t="n">
        <v>180</v>
      </c>
      <c r="D2399" s="38" t="n">
        <v>46370</v>
      </c>
      <c r="E2399" s="37" t="s">
        <v>229</v>
      </c>
      <c r="F2399" s="38" t="n">
        <v>46343</v>
      </c>
      <c r="G2399" s="37" t="n">
        <v>66</v>
      </c>
    </row>
    <row r="2400" customFormat="false" ht="15" hidden="false" customHeight="false" outlineLevel="0" collapsed="false">
      <c r="A2400" s="37" t="s">
        <v>1111</v>
      </c>
      <c r="B2400" s="37" t="s">
        <v>239</v>
      </c>
      <c r="C2400" s="37" t="n">
        <v>730</v>
      </c>
      <c r="D2400" s="38" t="n">
        <v>46142</v>
      </c>
      <c r="E2400" s="37" t="s">
        <v>229</v>
      </c>
      <c r="F2400" s="38" t="n">
        <v>46127</v>
      </c>
      <c r="G2400" s="37" t="n">
        <v>97</v>
      </c>
    </row>
    <row r="2401" customFormat="false" ht="15" hidden="false" customHeight="false" outlineLevel="0" collapsed="false">
      <c r="A2401" s="37" t="s">
        <v>1111</v>
      </c>
      <c r="B2401" s="37" t="s">
        <v>240</v>
      </c>
      <c r="C2401" s="37" t="n">
        <v>365</v>
      </c>
      <c r="D2401" s="38" t="n">
        <v>46342</v>
      </c>
      <c r="E2401" s="37" t="s">
        <v>229</v>
      </c>
      <c r="F2401" s="38" t="n">
        <v>46322</v>
      </c>
      <c r="G2401" s="37" t="n">
        <v>63</v>
      </c>
    </row>
    <row r="2402" customFormat="false" ht="15" hidden="false" customHeight="false" outlineLevel="0" collapsed="false">
      <c r="A2402" s="37" t="s">
        <v>589</v>
      </c>
      <c r="B2402" s="37" t="s">
        <v>235</v>
      </c>
      <c r="C2402" s="37" t="n">
        <v>365</v>
      </c>
      <c r="D2402" s="38" t="n">
        <v>46294</v>
      </c>
      <c r="E2402" s="37" t="s">
        <v>229</v>
      </c>
      <c r="F2402" s="38" t="n">
        <v>46258</v>
      </c>
      <c r="G2402" s="37" t="n">
        <v>78</v>
      </c>
    </row>
    <row r="2403" customFormat="false" ht="15" hidden="false" customHeight="false" outlineLevel="0" collapsed="false">
      <c r="A2403" s="37" t="s">
        <v>589</v>
      </c>
      <c r="B2403" s="37" t="s">
        <v>236</v>
      </c>
      <c r="C2403" s="37" t="n">
        <v>365</v>
      </c>
      <c r="D2403" s="38" t="n">
        <v>46223</v>
      </c>
      <c r="E2403" s="37" t="s">
        <v>229</v>
      </c>
      <c r="F2403" s="38" t="n">
        <v>46217</v>
      </c>
      <c r="G2403" s="37" t="n">
        <v>65</v>
      </c>
    </row>
    <row r="2404" customFormat="false" ht="15" hidden="false" customHeight="false" outlineLevel="0" collapsed="false">
      <c r="A2404" s="37" t="s">
        <v>589</v>
      </c>
      <c r="B2404" s="37" t="s">
        <v>237</v>
      </c>
      <c r="C2404" s="37" t="n">
        <v>365</v>
      </c>
      <c r="D2404" s="38" t="n">
        <v>46247</v>
      </c>
      <c r="E2404" s="37" t="s">
        <v>229</v>
      </c>
      <c r="F2404" s="38" t="n">
        <v>46234</v>
      </c>
      <c r="G2404" s="37" t="n">
        <v>63</v>
      </c>
    </row>
    <row r="2405" customFormat="false" ht="15" hidden="false" customHeight="false" outlineLevel="0" collapsed="false">
      <c r="A2405" s="37" t="s">
        <v>589</v>
      </c>
      <c r="B2405" s="37" t="s">
        <v>238</v>
      </c>
      <c r="C2405" s="37" t="n">
        <v>180</v>
      </c>
      <c r="D2405" s="38" t="n">
        <v>46166</v>
      </c>
      <c r="E2405" s="37" t="s">
        <v>229</v>
      </c>
      <c r="F2405" s="38" t="n">
        <v>46130</v>
      </c>
      <c r="G2405" s="37" t="n">
        <v>91</v>
      </c>
    </row>
    <row r="2406" customFormat="false" ht="15" hidden="false" customHeight="false" outlineLevel="0" collapsed="false">
      <c r="A2406" s="37" t="s">
        <v>589</v>
      </c>
      <c r="B2406" s="37" t="s">
        <v>239</v>
      </c>
      <c r="C2406" s="37" t="n">
        <v>730</v>
      </c>
      <c r="D2406" s="38" t="n">
        <v>46171</v>
      </c>
      <c r="E2406" s="37" t="s">
        <v>229</v>
      </c>
      <c r="F2406" s="38" t="n">
        <v>46134</v>
      </c>
      <c r="G2406" s="37" t="n">
        <v>87</v>
      </c>
    </row>
    <row r="2407" customFormat="false" ht="15" hidden="false" customHeight="false" outlineLevel="0" collapsed="false">
      <c r="A2407" s="37" t="s">
        <v>589</v>
      </c>
      <c r="B2407" s="37" t="s">
        <v>240</v>
      </c>
      <c r="C2407" s="37" t="n">
        <v>365</v>
      </c>
      <c r="D2407" s="38" t="n">
        <v>46352</v>
      </c>
      <c r="E2407" s="37" t="s">
        <v>232</v>
      </c>
      <c r="F2407" s="38"/>
      <c r="G2407" s="37"/>
    </row>
    <row r="2408" customFormat="false" ht="15" hidden="false" customHeight="false" outlineLevel="0" collapsed="false">
      <c r="A2408" s="37" t="s">
        <v>1112</v>
      </c>
      <c r="B2408" s="37" t="s">
        <v>235</v>
      </c>
      <c r="C2408" s="37" t="n">
        <v>365</v>
      </c>
      <c r="D2408" s="38" t="n">
        <v>46319</v>
      </c>
      <c r="E2408" s="37" t="s">
        <v>232</v>
      </c>
      <c r="F2408" s="38"/>
      <c r="G2408" s="37"/>
    </row>
    <row r="2409" customFormat="false" ht="15" hidden="false" customHeight="false" outlineLevel="0" collapsed="false">
      <c r="A2409" s="37" t="s">
        <v>1112</v>
      </c>
      <c r="B2409" s="37" t="s">
        <v>236</v>
      </c>
      <c r="C2409" s="37" t="n">
        <v>365</v>
      </c>
      <c r="D2409" s="38" t="n">
        <v>46098</v>
      </c>
      <c r="E2409" s="37" t="s">
        <v>229</v>
      </c>
      <c r="F2409" s="38" t="n">
        <v>46094</v>
      </c>
      <c r="G2409" s="37" t="n">
        <v>91</v>
      </c>
    </row>
    <row r="2410" customFormat="false" ht="15" hidden="false" customHeight="false" outlineLevel="0" collapsed="false">
      <c r="A2410" s="37" t="s">
        <v>1112</v>
      </c>
      <c r="B2410" s="37" t="s">
        <v>237</v>
      </c>
      <c r="C2410" s="37" t="n">
        <v>365</v>
      </c>
      <c r="D2410" s="38" t="n">
        <v>46154</v>
      </c>
      <c r="E2410" s="37" t="s">
        <v>229</v>
      </c>
      <c r="F2410" s="38" t="n">
        <v>46135</v>
      </c>
      <c r="G2410" s="37" t="n">
        <v>94</v>
      </c>
    </row>
    <row r="2411" customFormat="false" ht="15" hidden="false" customHeight="false" outlineLevel="0" collapsed="false">
      <c r="A2411" s="37" t="s">
        <v>1112</v>
      </c>
      <c r="B2411" s="37" t="s">
        <v>238</v>
      </c>
      <c r="C2411" s="37" t="n">
        <v>180</v>
      </c>
      <c r="D2411" s="38" t="n">
        <v>46193</v>
      </c>
      <c r="E2411" s="37" t="s">
        <v>230</v>
      </c>
      <c r="F2411" s="38"/>
      <c r="G2411" s="37"/>
    </row>
    <row r="2412" customFormat="false" ht="15" hidden="false" customHeight="false" outlineLevel="0" collapsed="false">
      <c r="A2412" s="37" t="s">
        <v>1112</v>
      </c>
      <c r="B2412" s="37" t="s">
        <v>239</v>
      </c>
      <c r="C2412" s="37" t="n">
        <v>730</v>
      </c>
      <c r="D2412" s="38" t="n">
        <v>46288</v>
      </c>
      <c r="E2412" s="37" t="s">
        <v>229</v>
      </c>
      <c r="F2412" s="38" t="n">
        <v>46264</v>
      </c>
      <c r="G2412" s="37" t="n">
        <v>87</v>
      </c>
    </row>
    <row r="2413" customFormat="false" ht="15" hidden="false" customHeight="false" outlineLevel="0" collapsed="false">
      <c r="A2413" s="37" t="s">
        <v>1112</v>
      </c>
      <c r="B2413" s="37" t="s">
        <v>240</v>
      </c>
      <c r="C2413" s="37" t="n">
        <v>365</v>
      </c>
      <c r="D2413" s="38" t="n">
        <v>46346</v>
      </c>
      <c r="E2413" s="37" t="s">
        <v>229</v>
      </c>
      <c r="F2413" s="38" t="n">
        <v>46313</v>
      </c>
      <c r="G2413" s="37" t="n">
        <v>82</v>
      </c>
    </row>
    <row r="2414" customFormat="false" ht="15" hidden="false" customHeight="false" outlineLevel="0" collapsed="false">
      <c r="A2414" s="37" t="s">
        <v>1113</v>
      </c>
      <c r="B2414" s="37" t="s">
        <v>235</v>
      </c>
      <c r="C2414" s="37" t="n">
        <v>365</v>
      </c>
      <c r="D2414" s="38" t="n">
        <v>46318</v>
      </c>
      <c r="E2414" s="37" t="s">
        <v>229</v>
      </c>
      <c r="F2414" s="38" t="n">
        <v>46286</v>
      </c>
      <c r="G2414" s="37" t="n">
        <v>68</v>
      </c>
    </row>
    <row r="2415" customFormat="false" ht="15" hidden="false" customHeight="false" outlineLevel="0" collapsed="false">
      <c r="A2415" s="37" t="s">
        <v>1113</v>
      </c>
      <c r="B2415" s="37" t="s">
        <v>236</v>
      </c>
      <c r="C2415" s="37" t="n">
        <v>365</v>
      </c>
      <c r="D2415" s="38" t="n">
        <v>46210</v>
      </c>
      <c r="E2415" s="37" t="s">
        <v>229</v>
      </c>
      <c r="F2415" s="38" t="n">
        <v>46172</v>
      </c>
      <c r="G2415" s="37" t="n">
        <v>90</v>
      </c>
    </row>
    <row r="2416" customFormat="false" ht="15" hidden="false" customHeight="false" outlineLevel="0" collapsed="false">
      <c r="A2416" s="37" t="s">
        <v>1113</v>
      </c>
      <c r="B2416" s="37" t="s">
        <v>237</v>
      </c>
      <c r="C2416" s="37" t="n">
        <v>365</v>
      </c>
      <c r="D2416" s="38" t="n">
        <v>46178</v>
      </c>
      <c r="E2416" s="37" t="s">
        <v>232</v>
      </c>
      <c r="F2416" s="38"/>
      <c r="G2416" s="37"/>
    </row>
    <row r="2417" customFormat="false" ht="15" hidden="false" customHeight="false" outlineLevel="0" collapsed="false">
      <c r="A2417" s="37" t="s">
        <v>1113</v>
      </c>
      <c r="B2417" s="37" t="s">
        <v>238</v>
      </c>
      <c r="C2417" s="37" t="n">
        <v>180</v>
      </c>
      <c r="D2417" s="38" t="n">
        <v>46111</v>
      </c>
      <c r="E2417" s="37" t="s">
        <v>229</v>
      </c>
      <c r="F2417" s="38" t="n">
        <v>46109</v>
      </c>
      <c r="G2417" s="37" t="n">
        <v>71</v>
      </c>
    </row>
    <row r="2418" customFormat="false" ht="15" hidden="false" customHeight="false" outlineLevel="0" collapsed="false">
      <c r="A2418" s="37" t="s">
        <v>1113</v>
      </c>
      <c r="B2418" s="37" t="s">
        <v>239</v>
      </c>
      <c r="C2418" s="37" t="n">
        <v>730</v>
      </c>
      <c r="D2418" s="38" t="n">
        <v>46121</v>
      </c>
      <c r="E2418" s="37" t="s">
        <v>229</v>
      </c>
      <c r="F2418" s="38" t="n">
        <v>46114</v>
      </c>
      <c r="G2418" s="37" t="n">
        <v>73</v>
      </c>
    </row>
    <row r="2419" customFormat="false" ht="15" hidden="false" customHeight="false" outlineLevel="0" collapsed="false">
      <c r="A2419" s="37" t="s">
        <v>1113</v>
      </c>
      <c r="B2419" s="37" t="s">
        <v>240</v>
      </c>
      <c r="C2419" s="37" t="n">
        <v>365</v>
      </c>
      <c r="D2419" s="38" t="n">
        <v>46211</v>
      </c>
      <c r="E2419" s="37" t="s">
        <v>229</v>
      </c>
      <c r="F2419" s="38" t="n">
        <v>46187</v>
      </c>
      <c r="G2419" s="37" t="n">
        <v>62</v>
      </c>
    </row>
    <row r="2420" customFormat="false" ht="15" hidden="false" customHeight="false" outlineLevel="0" collapsed="false">
      <c r="A2420" s="37" t="s">
        <v>1114</v>
      </c>
      <c r="B2420" s="37" t="s">
        <v>235</v>
      </c>
      <c r="C2420" s="37" t="n">
        <v>365</v>
      </c>
      <c r="D2420" s="38" t="n">
        <v>46175</v>
      </c>
      <c r="E2420" s="37" t="s">
        <v>229</v>
      </c>
      <c r="F2420" s="38" t="n">
        <v>46158</v>
      </c>
      <c r="G2420" s="37" t="n">
        <v>60</v>
      </c>
    </row>
    <row r="2421" customFormat="false" ht="15" hidden="false" customHeight="false" outlineLevel="0" collapsed="false">
      <c r="A2421" s="37" t="s">
        <v>1114</v>
      </c>
      <c r="B2421" s="37" t="s">
        <v>236</v>
      </c>
      <c r="C2421" s="37" t="n">
        <v>365</v>
      </c>
      <c r="D2421" s="38" t="n">
        <v>46199</v>
      </c>
      <c r="E2421" s="37" t="s">
        <v>229</v>
      </c>
      <c r="F2421" s="38" t="n">
        <v>46164</v>
      </c>
      <c r="G2421" s="37" t="n">
        <v>89</v>
      </c>
    </row>
    <row r="2422" customFormat="false" ht="15" hidden="false" customHeight="false" outlineLevel="0" collapsed="false">
      <c r="A2422" s="37" t="s">
        <v>1114</v>
      </c>
      <c r="B2422" s="37" t="s">
        <v>237</v>
      </c>
      <c r="C2422" s="37" t="n">
        <v>365</v>
      </c>
      <c r="D2422" s="38" t="n">
        <v>46189</v>
      </c>
      <c r="E2422" s="37" t="s">
        <v>229</v>
      </c>
      <c r="F2422" s="38" t="n">
        <v>46186</v>
      </c>
      <c r="G2422" s="37" t="n">
        <v>85</v>
      </c>
    </row>
    <row r="2423" customFormat="false" ht="15" hidden="false" customHeight="false" outlineLevel="0" collapsed="false">
      <c r="A2423" s="37" t="s">
        <v>1114</v>
      </c>
      <c r="B2423" s="37" t="s">
        <v>238</v>
      </c>
      <c r="C2423" s="37" t="n">
        <v>180</v>
      </c>
      <c r="D2423" s="38" t="n">
        <v>46378</v>
      </c>
      <c r="E2423" s="37" t="s">
        <v>229</v>
      </c>
      <c r="F2423" s="38" t="n">
        <v>46375</v>
      </c>
      <c r="G2423" s="37" t="n">
        <v>62</v>
      </c>
    </row>
    <row r="2424" customFormat="false" ht="15" hidden="false" customHeight="false" outlineLevel="0" collapsed="false">
      <c r="A2424" s="37" t="s">
        <v>1114</v>
      </c>
      <c r="B2424" s="37" t="s">
        <v>239</v>
      </c>
      <c r="C2424" s="37" t="n">
        <v>730</v>
      </c>
      <c r="D2424" s="38" t="n">
        <v>46221</v>
      </c>
      <c r="E2424" s="37" t="s">
        <v>230</v>
      </c>
      <c r="F2424" s="38"/>
      <c r="G2424" s="37"/>
    </row>
    <row r="2425" customFormat="false" ht="15" hidden="false" customHeight="false" outlineLevel="0" collapsed="false">
      <c r="A2425" s="37" t="s">
        <v>1114</v>
      </c>
      <c r="B2425" s="37" t="s">
        <v>240</v>
      </c>
      <c r="C2425" s="37" t="n">
        <v>365</v>
      </c>
      <c r="D2425" s="38" t="n">
        <v>46176</v>
      </c>
      <c r="E2425" s="37" t="s">
        <v>229</v>
      </c>
      <c r="F2425" s="38" t="n">
        <v>46145</v>
      </c>
      <c r="G2425" s="37" t="n">
        <v>78</v>
      </c>
    </row>
    <row r="2426" customFormat="false" ht="15" hidden="false" customHeight="false" outlineLevel="0" collapsed="false">
      <c r="A2426" s="37" t="s">
        <v>967</v>
      </c>
      <c r="B2426" s="37" t="s">
        <v>235</v>
      </c>
      <c r="C2426" s="37" t="n">
        <v>365</v>
      </c>
      <c r="D2426" s="38" t="n">
        <v>46174</v>
      </c>
      <c r="E2426" s="37" t="s">
        <v>229</v>
      </c>
      <c r="F2426" s="38" t="n">
        <v>46136</v>
      </c>
      <c r="G2426" s="37" t="n">
        <v>88</v>
      </c>
    </row>
    <row r="2427" customFormat="false" ht="15" hidden="false" customHeight="false" outlineLevel="0" collapsed="false">
      <c r="A2427" s="37" t="s">
        <v>967</v>
      </c>
      <c r="B2427" s="37" t="s">
        <v>236</v>
      </c>
      <c r="C2427" s="37" t="n">
        <v>365</v>
      </c>
      <c r="D2427" s="38" t="n">
        <v>46297</v>
      </c>
      <c r="E2427" s="37" t="s">
        <v>229</v>
      </c>
      <c r="F2427" s="38" t="n">
        <v>46272</v>
      </c>
      <c r="G2427" s="37" t="n">
        <v>78</v>
      </c>
    </row>
    <row r="2428" customFormat="false" ht="15" hidden="false" customHeight="false" outlineLevel="0" collapsed="false">
      <c r="A2428" s="37" t="s">
        <v>967</v>
      </c>
      <c r="B2428" s="37" t="s">
        <v>237</v>
      </c>
      <c r="C2428" s="37" t="n">
        <v>365</v>
      </c>
      <c r="D2428" s="38" t="n">
        <v>46339</v>
      </c>
      <c r="E2428" s="37" t="s">
        <v>229</v>
      </c>
      <c r="F2428" s="38" t="n">
        <v>46314</v>
      </c>
      <c r="G2428" s="37" t="n">
        <v>60</v>
      </c>
    </row>
    <row r="2429" customFormat="false" ht="15" hidden="false" customHeight="false" outlineLevel="0" collapsed="false">
      <c r="A2429" s="37" t="s">
        <v>967</v>
      </c>
      <c r="B2429" s="37" t="s">
        <v>238</v>
      </c>
      <c r="C2429" s="37" t="n">
        <v>180</v>
      </c>
      <c r="D2429" s="38" t="n">
        <v>46275</v>
      </c>
      <c r="E2429" s="37" t="s">
        <v>229</v>
      </c>
      <c r="F2429" s="38" t="n">
        <v>46267</v>
      </c>
      <c r="G2429" s="37" t="n">
        <v>94</v>
      </c>
    </row>
    <row r="2430" customFormat="false" ht="15" hidden="false" customHeight="false" outlineLevel="0" collapsed="false">
      <c r="A2430" s="37" t="s">
        <v>967</v>
      </c>
      <c r="B2430" s="37" t="s">
        <v>239</v>
      </c>
      <c r="C2430" s="37" t="n">
        <v>730</v>
      </c>
      <c r="D2430" s="38" t="n">
        <v>46221</v>
      </c>
      <c r="E2430" s="37" t="s">
        <v>229</v>
      </c>
      <c r="F2430" s="38" t="n">
        <v>46182</v>
      </c>
      <c r="G2430" s="37" t="n">
        <v>85</v>
      </c>
    </row>
    <row r="2431" customFormat="false" ht="15" hidden="false" customHeight="false" outlineLevel="0" collapsed="false">
      <c r="A2431" s="37" t="s">
        <v>967</v>
      </c>
      <c r="B2431" s="37" t="s">
        <v>240</v>
      </c>
      <c r="C2431" s="37" t="n">
        <v>365</v>
      </c>
      <c r="D2431" s="38" t="n">
        <v>46117</v>
      </c>
      <c r="E2431" s="37" t="s">
        <v>231</v>
      </c>
      <c r="F2431" s="38"/>
      <c r="G2431" s="37"/>
    </row>
    <row r="2432" customFormat="false" ht="15" hidden="false" customHeight="false" outlineLevel="0" collapsed="false">
      <c r="A2432" s="37" t="s">
        <v>1119</v>
      </c>
      <c r="B2432" s="37" t="s">
        <v>235</v>
      </c>
      <c r="C2432" s="37" t="n">
        <v>365</v>
      </c>
      <c r="D2432" s="38" t="n">
        <v>46252</v>
      </c>
      <c r="E2432" s="37" t="s">
        <v>229</v>
      </c>
      <c r="F2432" s="38" t="n">
        <v>46218</v>
      </c>
      <c r="G2432" s="37" t="n">
        <v>60</v>
      </c>
    </row>
    <row r="2433" customFormat="false" ht="15" hidden="false" customHeight="false" outlineLevel="0" collapsed="false">
      <c r="A2433" s="37" t="s">
        <v>1119</v>
      </c>
      <c r="B2433" s="37" t="s">
        <v>236</v>
      </c>
      <c r="C2433" s="37" t="n">
        <v>365</v>
      </c>
      <c r="D2433" s="38" t="n">
        <v>46251</v>
      </c>
      <c r="E2433" s="37" t="s">
        <v>229</v>
      </c>
      <c r="F2433" s="38" t="n">
        <v>46219</v>
      </c>
      <c r="G2433" s="37" t="n">
        <v>87</v>
      </c>
    </row>
    <row r="2434" customFormat="false" ht="15" hidden="false" customHeight="false" outlineLevel="0" collapsed="false">
      <c r="A2434" s="37" t="s">
        <v>1119</v>
      </c>
      <c r="B2434" s="37" t="s">
        <v>237</v>
      </c>
      <c r="C2434" s="37" t="n">
        <v>365</v>
      </c>
      <c r="D2434" s="38" t="n">
        <v>46379</v>
      </c>
      <c r="E2434" s="37" t="s">
        <v>229</v>
      </c>
      <c r="F2434" s="38" t="n">
        <v>46353</v>
      </c>
      <c r="G2434" s="37" t="n">
        <v>60</v>
      </c>
    </row>
    <row r="2435" customFormat="false" ht="15" hidden="false" customHeight="false" outlineLevel="0" collapsed="false">
      <c r="A2435" s="37" t="s">
        <v>1119</v>
      </c>
      <c r="B2435" s="37" t="s">
        <v>238</v>
      </c>
      <c r="C2435" s="37" t="n">
        <v>180</v>
      </c>
      <c r="D2435" s="38" t="n">
        <v>46298</v>
      </c>
      <c r="E2435" s="37" t="s">
        <v>229</v>
      </c>
      <c r="F2435" s="38" t="n">
        <v>46273</v>
      </c>
      <c r="G2435" s="37" t="n">
        <v>87</v>
      </c>
    </row>
    <row r="2436" customFormat="false" ht="15" hidden="false" customHeight="false" outlineLevel="0" collapsed="false">
      <c r="A2436" s="37" t="s">
        <v>1119</v>
      </c>
      <c r="B2436" s="37" t="s">
        <v>239</v>
      </c>
      <c r="C2436" s="37" t="n">
        <v>730</v>
      </c>
      <c r="D2436" s="38" t="n">
        <v>46228</v>
      </c>
      <c r="E2436" s="37" t="s">
        <v>231</v>
      </c>
      <c r="F2436" s="38"/>
      <c r="G2436" s="37"/>
    </row>
    <row r="2437" customFormat="false" ht="15" hidden="false" customHeight="false" outlineLevel="0" collapsed="false">
      <c r="A2437" s="37" t="s">
        <v>1119</v>
      </c>
      <c r="B2437" s="37" t="s">
        <v>240</v>
      </c>
      <c r="C2437" s="37" t="n">
        <v>365</v>
      </c>
      <c r="D2437" s="38" t="n">
        <v>46187</v>
      </c>
      <c r="E2437" s="37" t="s">
        <v>229</v>
      </c>
      <c r="F2437" s="38" t="n">
        <v>46158</v>
      </c>
      <c r="G2437" s="37" t="n">
        <v>68</v>
      </c>
    </row>
    <row r="2438" customFormat="false" ht="15" hidden="false" customHeight="false" outlineLevel="0" collapsed="false">
      <c r="A2438" s="37" t="s">
        <v>1120</v>
      </c>
      <c r="B2438" s="37" t="s">
        <v>235</v>
      </c>
      <c r="C2438" s="37" t="n">
        <v>365</v>
      </c>
      <c r="D2438" s="38" t="n">
        <v>46336</v>
      </c>
      <c r="E2438" s="37" t="s">
        <v>229</v>
      </c>
      <c r="F2438" s="38" t="n">
        <v>46315</v>
      </c>
      <c r="G2438" s="37" t="n">
        <v>97</v>
      </c>
    </row>
    <row r="2439" customFormat="false" ht="15" hidden="false" customHeight="false" outlineLevel="0" collapsed="false">
      <c r="A2439" s="37" t="s">
        <v>1120</v>
      </c>
      <c r="B2439" s="37" t="s">
        <v>236</v>
      </c>
      <c r="C2439" s="37" t="n">
        <v>365</v>
      </c>
      <c r="D2439" s="38" t="n">
        <v>46216</v>
      </c>
      <c r="E2439" s="37" t="s">
        <v>229</v>
      </c>
      <c r="F2439" s="38" t="n">
        <v>46210</v>
      </c>
      <c r="G2439" s="37" t="n">
        <v>94</v>
      </c>
    </row>
    <row r="2440" customFormat="false" ht="15" hidden="false" customHeight="false" outlineLevel="0" collapsed="false">
      <c r="A2440" s="37" t="s">
        <v>1120</v>
      </c>
      <c r="B2440" s="37" t="s">
        <v>237</v>
      </c>
      <c r="C2440" s="37" t="n">
        <v>365</v>
      </c>
      <c r="D2440" s="38" t="n">
        <v>46294</v>
      </c>
      <c r="E2440" s="37" t="s">
        <v>229</v>
      </c>
      <c r="F2440" s="38" t="n">
        <v>46274</v>
      </c>
      <c r="G2440" s="37" t="n">
        <v>98</v>
      </c>
    </row>
    <row r="2441" customFormat="false" ht="15" hidden="false" customHeight="false" outlineLevel="0" collapsed="false">
      <c r="A2441" s="37" t="s">
        <v>1120</v>
      </c>
      <c r="B2441" s="37" t="s">
        <v>238</v>
      </c>
      <c r="C2441" s="37" t="n">
        <v>180</v>
      </c>
      <c r="D2441" s="38" t="n">
        <v>46310</v>
      </c>
      <c r="E2441" s="37" t="s">
        <v>229</v>
      </c>
      <c r="F2441" s="38" t="n">
        <v>46282</v>
      </c>
      <c r="G2441" s="37" t="n">
        <v>60</v>
      </c>
    </row>
    <row r="2442" customFormat="false" ht="15" hidden="false" customHeight="false" outlineLevel="0" collapsed="false">
      <c r="A2442" s="37" t="s">
        <v>1120</v>
      </c>
      <c r="B2442" s="37" t="s">
        <v>239</v>
      </c>
      <c r="C2442" s="37" t="n">
        <v>730</v>
      </c>
      <c r="D2442" s="38" t="n">
        <v>46272</v>
      </c>
      <c r="E2442" s="37" t="s">
        <v>229</v>
      </c>
      <c r="F2442" s="38" t="n">
        <v>46266</v>
      </c>
      <c r="G2442" s="37" t="n">
        <v>63</v>
      </c>
    </row>
    <row r="2443" customFormat="false" ht="15" hidden="false" customHeight="false" outlineLevel="0" collapsed="false">
      <c r="A2443" s="37" t="s">
        <v>1120</v>
      </c>
      <c r="B2443" s="37" t="s">
        <v>240</v>
      </c>
      <c r="C2443" s="37" t="n">
        <v>365</v>
      </c>
      <c r="D2443" s="38" t="n">
        <v>46311</v>
      </c>
      <c r="E2443" s="37" t="s">
        <v>229</v>
      </c>
      <c r="F2443" s="38" t="n">
        <v>46305</v>
      </c>
      <c r="G2443" s="37" t="n">
        <v>75</v>
      </c>
    </row>
    <row r="2444" customFormat="false" ht="15" hidden="false" customHeight="false" outlineLevel="0" collapsed="false">
      <c r="A2444" s="37" t="s">
        <v>860</v>
      </c>
      <c r="B2444" s="37" t="s">
        <v>235</v>
      </c>
      <c r="C2444" s="37" t="n">
        <v>365</v>
      </c>
      <c r="D2444" s="38" t="n">
        <v>46219</v>
      </c>
      <c r="E2444" s="37" t="s">
        <v>229</v>
      </c>
      <c r="F2444" s="38" t="n">
        <v>46208</v>
      </c>
      <c r="G2444" s="37" t="n">
        <v>82</v>
      </c>
    </row>
    <row r="2445" customFormat="false" ht="15" hidden="false" customHeight="false" outlineLevel="0" collapsed="false">
      <c r="A2445" s="37" t="s">
        <v>860</v>
      </c>
      <c r="B2445" s="37" t="s">
        <v>236</v>
      </c>
      <c r="C2445" s="37" t="n">
        <v>365</v>
      </c>
      <c r="D2445" s="38" t="n">
        <v>46183</v>
      </c>
      <c r="E2445" s="37" t="s">
        <v>229</v>
      </c>
      <c r="F2445" s="38" t="n">
        <v>46168</v>
      </c>
      <c r="G2445" s="37" t="n">
        <v>93</v>
      </c>
    </row>
    <row r="2446" customFormat="false" ht="15" hidden="false" customHeight="false" outlineLevel="0" collapsed="false">
      <c r="A2446" s="37" t="s">
        <v>860</v>
      </c>
      <c r="B2446" s="37" t="s">
        <v>237</v>
      </c>
      <c r="C2446" s="37" t="n">
        <v>365</v>
      </c>
      <c r="D2446" s="38" t="n">
        <v>46144</v>
      </c>
      <c r="E2446" s="37" t="s">
        <v>229</v>
      </c>
      <c r="F2446" s="38" t="n">
        <v>46116</v>
      </c>
      <c r="G2446" s="37" t="n">
        <v>84</v>
      </c>
    </row>
    <row r="2447" customFormat="false" ht="15" hidden="false" customHeight="false" outlineLevel="0" collapsed="false">
      <c r="A2447" s="37" t="s">
        <v>860</v>
      </c>
      <c r="B2447" s="37" t="s">
        <v>238</v>
      </c>
      <c r="C2447" s="37" t="n">
        <v>180</v>
      </c>
      <c r="D2447" s="38" t="n">
        <v>46364</v>
      </c>
      <c r="E2447" s="37" t="s">
        <v>229</v>
      </c>
      <c r="F2447" s="38" t="n">
        <v>46363</v>
      </c>
      <c r="G2447" s="37" t="n">
        <v>65</v>
      </c>
    </row>
    <row r="2448" customFormat="false" ht="15" hidden="false" customHeight="false" outlineLevel="0" collapsed="false">
      <c r="A2448" s="37" t="s">
        <v>860</v>
      </c>
      <c r="B2448" s="37" t="s">
        <v>239</v>
      </c>
      <c r="C2448" s="37" t="n">
        <v>730</v>
      </c>
      <c r="D2448" s="38" t="n">
        <v>46350</v>
      </c>
      <c r="E2448" s="37" t="s">
        <v>229</v>
      </c>
      <c r="F2448" s="38" t="n">
        <v>46334</v>
      </c>
      <c r="G2448" s="37" t="n">
        <v>88</v>
      </c>
    </row>
    <row r="2449" customFormat="false" ht="15" hidden="false" customHeight="false" outlineLevel="0" collapsed="false">
      <c r="A2449" s="37" t="s">
        <v>860</v>
      </c>
      <c r="B2449" s="37" t="s">
        <v>240</v>
      </c>
      <c r="C2449" s="37" t="n">
        <v>365</v>
      </c>
      <c r="D2449" s="38" t="n">
        <v>46253</v>
      </c>
      <c r="E2449" s="37" t="s">
        <v>229</v>
      </c>
      <c r="F2449" s="38" t="n">
        <v>46239</v>
      </c>
      <c r="G2449" s="37" t="n">
        <v>86</v>
      </c>
    </row>
    <row r="2450" customFormat="false" ht="15" hidden="false" customHeight="false" outlineLevel="0" collapsed="false">
      <c r="A2450" s="37" t="s">
        <v>1123</v>
      </c>
      <c r="B2450" s="37" t="s">
        <v>235</v>
      </c>
      <c r="C2450" s="37" t="n">
        <v>365</v>
      </c>
      <c r="D2450" s="38" t="n">
        <v>46289</v>
      </c>
      <c r="E2450" s="37" t="s">
        <v>229</v>
      </c>
      <c r="F2450" s="38" t="n">
        <v>46252</v>
      </c>
      <c r="G2450" s="37" t="n">
        <v>77</v>
      </c>
    </row>
    <row r="2451" customFormat="false" ht="15" hidden="false" customHeight="false" outlineLevel="0" collapsed="false">
      <c r="A2451" s="37" t="s">
        <v>1123</v>
      </c>
      <c r="B2451" s="37" t="s">
        <v>236</v>
      </c>
      <c r="C2451" s="37" t="n">
        <v>365</v>
      </c>
      <c r="D2451" s="38" t="n">
        <v>46256</v>
      </c>
      <c r="E2451" s="37" t="s">
        <v>229</v>
      </c>
      <c r="F2451" s="38" t="n">
        <v>46220</v>
      </c>
      <c r="G2451" s="37" t="n">
        <v>74</v>
      </c>
    </row>
    <row r="2452" customFormat="false" ht="15" hidden="false" customHeight="false" outlineLevel="0" collapsed="false">
      <c r="A2452" s="37" t="s">
        <v>1123</v>
      </c>
      <c r="B2452" s="37" t="s">
        <v>237</v>
      </c>
      <c r="C2452" s="37" t="n">
        <v>365</v>
      </c>
      <c r="D2452" s="38" t="n">
        <v>46188</v>
      </c>
      <c r="E2452" s="37" t="s">
        <v>229</v>
      </c>
      <c r="F2452" s="38" t="n">
        <v>46153</v>
      </c>
      <c r="G2452" s="37" t="n">
        <v>95</v>
      </c>
    </row>
    <row r="2453" customFormat="false" ht="15" hidden="false" customHeight="false" outlineLevel="0" collapsed="false">
      <c r="A2453" s="37" t="s">
        <v>1123</v>
      </c>
      <c r="B2453" s="37" t="s">
        <v>238</v>
      </c>
      <c r="C2453" s="37" t="n">
        <v>180</v>
      </c>
      <c r="D2453" s="38" t="n">
        <v>46340</v>
      </c>
      <c r="E2453" s="37" t="s">
        <v>229</v>
      </c>
      <c r="F2453" s="38" t="n">
        <v>46305</v>
      </c>
      <c r="G2453" s="37" t="n">
        <v>70</v>
      </c>
    </row>
    <row r="2454" customFormat="false" ht="15" hidden="false" customHeight="false" outlineLevel="0" collapsed="false">
      <c r="A2454" s="37" t="s">
        <v>1123</v>
      </c>
      <c r="B2454" s="37" t="s">
        <v>239</v>
      </c>
      <c r="C2454" s="37" t="n">
        <v>730</v>
      </c>
      <c r="D2454" s="38" t="n">
        <v>46143</v>
      </c>
      <c r="E2454" s="37" t="s">
        <v>229</v>
      </c>
      <c r="F2454" s="38" t="n">
        <v>46129</v>
      </c>
      <c r="G2454" s="37" t="n">
        <v>67</v>
      </c>
    </row>
    <row r="2455" customFormat="false" ht="15" hidden="false" customHeight="false" outlineLevel="0" collapsed="false">
      <c r="A2455" s="37" t="s">
        <v>1123</v>
      </c>
      <c r="B2455" s="37" t="s">
        <v>240</v>
      </c>
      <c r="C2455" s="37" t="n">
        <v>365</v>
      </c>
      <c r="D2455" s="38" t="n">
        <v>46103</v>
      </c>
      <c r="E2455" s="37" t="s">
        <v>229</v>
      </c>
      <c r="F2455" s="38" t="n">
        <v>46082</v>
      </c>
      <c r="G2455" s="37" t="n">
        <v>88</v>
      </c>
    </row>
    <row r="2456" customFormat="false" ht="15" hidden="false" customHeight="false" outlineLevel="0" collapsed="false">
      <c r="A2456" s="37" t="s">
        <v>1124</v>
      </c>
      <c r="B2456" s="37" t="s">
        <v>235</v>
      </c>
      <c r="C2456" s="37" t="n">
        <v>365</v>
      </c>
      <c r="D2456" s="38" t="n">
        <v>46264</v>
      </c>
      <c r="E2456" s="37" t="s">
        <v>229</v>
      </c>
      <c r="F2456" s="38" t="n">
        <v>46257</v>
      </c>
      <c r="G2456" s="37" t="n">
        <v>67</v>
      </c>
    </row>
    <row r="2457" customFormat="false" ht="15" hidden="false" customHeight="false" outlineLevel="0" collapsed="false">
      <c r="A2457" s="37" t="s">
        <v>1124</v>
      </c>
      <c r="B2457" s="37" t="s">
        <v>236</v>
      </c>
      <c r="C2457" s="37" t="n">
        <v>365</v>
      </c>
      <c r="D2457" s="38" t="n">
        <v>46111</v>
      </c>
      <c r="E2457" s="37" t="s">
        <v>229</v>
      </c>
      <c r="F2457" s="38" t="n">
        <v>46109</v>
      </c>
      <c r="G2457" s="37" t="n">
        <v>75</v>
      </c>
    </row>
    <row r="2458" customFormat="false" ht="15" hidden="false" customHeight="false" outlineLevel="0" collapsed="false">
      <c r="A2458" s="37" t="s">
        <v>1124</v>
      </c>
      <c r="B2458" s="37" t="s">
        <v>237</v>
      </c>
      <c r="C2458" s="37" t="n">
        <v>365</v>
      </c>
      <c r="D2458" s="38" t="n">
        <v>46208</v>
      </c>
      <c r="E2458" s="37" t="s">
        <v>229</v>
      </c>
      <c r="F2458" s="38" t="n">
        <v>46204</v>
      </c>
      <c r="G2458" s="37" t="n">
        <v>70</v>
      </c>
    </row>
    <row r="2459" customFormat="false" ht="15" hidden="false" customHeight="false" outlineLevel="0" collapsed="false">
      <c r="A2459" s="37" t="s">
        <v>1124</v>
      </c>
      <c r="B2459" s="37" t="s">
        <v>238</v>
      </c>
      <c r="C2459" s="37" t="n">
        <v>180</v>
      </c>
      <c r="D2459" s="38" t="n">
        <v>46172</v>
      </c>
      <c r="E2459" s="37" t="s">
        <v>231</v>
      </c>
      <c r="F2459" s="38"/>
      <c r="G2459" s="37"/>
    </row>
    <row r="2460" customFormat="false" ht="15" hidden="false" customHeight="false" outlineLevel="0" collapsed="false">
      <c r="A2460" s="37" t="s">
        <v>1124</v>
      </c>
      <c r="B2460" s="37" t="s">
        <v>239</v>
      </c>
      <c r="C2460" s="37" t="n">
        <v>730</v>
      </c>
      <c r="D2460" s="38" t="n">
        <v>46237</v>
      </c>
      <c r="E2460" s="37" t="s">
        <v>229</v>
      </c>
      <c r="F2460" s="38" t="n">
        <v>46202</v>
      </c>
      <c r="G2460" s="37" t="n">
        <v>77</v>
      </c>
    </row>
    <row r="2461" customFormat="false" ht="15" hidden="false" customHeight="false" outlineLevel="0" collapsed="false">
      <c r="A2461" s="37" t="s">
        <v>1124</v>
      </c>
      <c r="B2461" s="37" t="s">
        <v>240</v>
      </c>
      <c r="C2461" s="37" t="n">
        <v>365</v>
      </c>
      <c r="D2461" s="38" t="n">
        <v>46173</v>
      </c>
      <c r="E2461" s="37" t="s">
        <v>229</v>
      </c>
      <c r="F2461" s="38" t="n">
        <v>46138</v>
      </c>
      <c r="G2461" s="37" t="n">
        <v>70</v>
      </c>
    </row>
    <row r="2462" customFormat="false" ht="15" hidden="false" customHeight="false" outlineLevel="0" collapsed="false">
      <c r="A2462" s="37" t="s">
        <v>783</v>
      </c>
      <c r="B2462" s="37" t="s">
        <v>235</v>
      </c>
      <c r="C2462" s="37" t="n">
        <v>365</v>
      </c>
      <c r="D2462" s="38" t="n">
        <v>46184</v>
      </c>
      <c r="E2462" s="37" t="s">
        <v>229</v>
      </c>
      <c r="F2462" s="38" t="n">
        <v>46169</v>
      </c>
      <c r="G2462" s="37" t="n">
        <v>67</v>
      </c>
    </row>
    <row r="2463" customFormat="false" ht="15" hidden="false" customHeight="false" outlineLevel="0" collapsed="false">
      <c r="A2463" s="37" t="s">
        <v>783</v>
      </c>
      <c r="B2463" s="37" t="s">
        <v>236</v>
      </c>
      <c r="C2463" s="37" t="n">
        <v>365</v>
      </c>
      <c r="D2463" s="38" t="n">
        <v>46142</v>
      </c>
      <c r="E2463" s="37" t="s">
        <v>229</v>
      </c>
      <c r="F2463" s="38" t="n">
        <v>46125</v>
      </c>
      <c r="G2463" s="37" t="n">
        <v>64</v>
      </c>
    </row>
    <row r="2464" customFormat="false" ht="15" hidden="false" customHeight="false" outlineLevel="0" collapsed="false">
      <c r="A2464" s="37" t="s">
        <v>783</v>
      </c>
      <c r="B2464" s="37" t="s">
        <v>237</v>
      </c>
      <c r="C2464" s="37" t="n">
        <v>365</v>
      </c>
      <c r="D2464" s="38" t="n">
        <v>46343</v>
      </c>
      <c r="E2464" s="37" t="s">
        <v>229</v>
      </c>
      <c r="F2464" s="38" t="n">
        <v>46341</v>
      </c>
      <c r="G2464" s="37" t="n">
        <v>83</v>
      </c>
    </row>
    <row r="2465" customFormat="false" ht="15" hidden="false" customHeight="false" outlineLevel="0" collapsed="false">
      <c r="A2465" s="37" t="s">
        <v>783</v>
      </c>
      <c r="B2465" s="37" t="s">
        <v>238</v>
      </c>
      <c r="C2465" s="37" t="n">
        <v>180</v>
      </c>
      <c r="D2465" s="38" t="n">
        <v>46330</v>
      </c>
      <c r="E2465" s="37" t="s">
        <v>229</v>
      </c>
      <c r="F2465" s="38" t="n">
        <v>46304</v>
      </c>
      <c r="G2465" s="37" t="n">
        <v>78</v>
      </c>
    </row>
    <row r="2466" customFormat="false" ht="15" hidden="false" customHeight="false" outlineLevel="0" collapsed="false">
      <c r="A2466" s="37" t="s">
        <v>783</v>
      </c>
      <c r="B2466" s="37" t="s">
        <v>239</v>
      </c>
      <c r="C2466" s="37" t="n">
        <v>730</v>
      </c>
      <c r="D2466" s="38" t="n">
        <v>46326</v>
      </c>
      <c r="E2466" s="37" t="s">
        <v>232</v>
      </c>
      <c r="F2466" s="38"/>
      <c r="G2466" s="37"/>
    </row>
    <row r="2467" customFormat="false" ht="15" hidden="false" customHeight="false" outlineLevel="0" collapsed="false">
      <c r="A2467" s="37" t="s">
        <v>783</v>
      </c>
      <c r="B2467" s="37" t="s">
        <v>240</v>
      </c>
      <c r="C2467" s="37" t="n">
        <v>365</v>
      </c>
      <c r="D2467" s="38" t="n">
        <v>46098</v>
      </c>
      <c r="E2467" s="37" t="s">
        <v>229</v>
      </c>
      <c r="F2467" s="38" t="n">
        <v>46069</v>
      </c>
      <c r="G2467" s="37" t="n">
        <v>67</v>
      </c>
    </row>
    <row r="2468" customFormat="false" ht="15" hidden="false" customHeight="false" outlineLevel="0" collapsed="false">
      <c r="A2468" s="37" t="s">
        <v>1125</v>
      </c>
      <c r="B2468" s="37" t="s">
        <v>235</v>
      </c>
      <c r="C2468" s="37" t="n">
        <v>365</v>
      </c>
      <c r="D2468" s="38" t="n">
        <v>46269</v>
      </c>
      <c r="E2468" s="37" t="s">
        <v>229</v>
      </c>
      <c r="F2468" s="38" t="n">
        <v>46265</v>
      </c>
      <c r="G2468" s="37" t="n">
        <v>77</v>
      </c>
    </row>
    <row r="2469" customFormat="false" ht="15" hidden="false" customHeight="false" outlineLevel="0" collapsed="false">
      <c r="A2469" s="37" t="s">
        <v>1125</v>
      </c>
      <c r="B2469" s="37" t="s">
        <v>236</v>
      </c>
      <c r="C2469" s="37" t="n">
        <v>365</v>
      </c>
      <c r="D2469" s="38" t="n">
        <v>46312</v>
      </c>
      <c r="E2469" s="37" t="s">
        <v>229</v>
      </c>
      <c r="F2469" s="38" t="n">
        <v>46275</v>
      </c>
      <c r="G2469" s="37" t="n">
        <v>77</v>
      </c>
    </row>
    <row r="2470" customFormat="false" ht="15" hidden="false" customHeight="false" outlineLevel="0" collapsed="false">
      <c r="A2470" s="37" t="s">
        <v>1125</v>
      </c>
      <c r="B2470" s="37" t="s">
        <v>237</v>
      </c>
      <c r="C2470" s="37" t="n">
        <v>365</v>
      </c>
      <c r="D2470" s="38" t="n">
        <v>46348</v>
      </c>
      <c r="E2470" s="37" t="s">
        <v>229</v>
      </c>
      <c r="F2470" s="38" t="n">
        <v>46330</v>
      </c>
      <c r="G2470" s="37" t="n">
        <v>78</v>
      </c>
    </row>
    <row r="2471" customFormat="false" ht="15" hidden="false" customHeight="false" outlineLevel="0" collapsed="false">
      <c r="A2471" s="37" t="s">
        <v>1125</v>
      </c>
      <c r="B2471" s="37" t="s">
        <v>238</v>
      </c>
      <c r="C2471" s="37" t="n">
        <v>180</v>
      </c>
      <c r="D2471" s="38" t="n">
        <v>46227</v>
      </c>
      <c r="E2471" s="37" t="s">
        <v>230</v>
      </c>
      <c r="F2471" s="38"/>
      <c r="G2471" s="37"/>
    </row>
    <row r="2472" customFormat="false" ht="15" hidden="false" customHeight="false" outlineLevel="0" collapsed="false">
      <c r="A2472" s="37" t="s">
        <v>1125</v>
      </c>
      <c r="B2472" s="37" t="s">
        <v>239</v>
      </c>
      <c r="C2472" s="37" t="n">
        <v>730</v>
      </c>
      <c r="D2472" s="38" t="n">
        <v>46121</v>
      </c>
      <c r="E2472" s="37" t="s">
        <v>229</v>
      </c>
      <c r="F2472" s="38" t="n">
        <v>46114</v>
      </c>
      <c r="G2472" s="37" t="n">
        <v>66</v>
      </c>
    </row>
    <row r="2473" customFormat="false" ht="15" hidden="false" customHeight="false" outlineLevel="0" collapsed="false">
      <c r="A2473" s="37" t="s">
        <v>1125</v>
      </c>
      <c r="B2473" s="37" t="s">
        <v>240</v>
      </c>
      <c r="C2473" s="37" t="n">
        <v>365</v>
      </c>
      <c r="D2473" s="38" t="n">
        <v>46298</v>
      </c>
      <c r="E2473" s="37" t="s">
        <v>229</v>
      </c>
      <c r="F2473" s="38" t="n">
        <v>46265</v>
      </c>
      <c r="G2473" s="37" t="n">
        <v>86</v>
      </c>
    </row>
    <row r="2474" customFormat="false" ht="15" hidden="false" customHeight="false" outlineLevel="0" collapsed="false">
      <c r="A2474" s="37" t="s">
        <v>850</v>
      </c>
      <c r="B2474" s="37" t="s">
        <v>235</v>
      </c>
      <c r="C2474" s="37" t="n">
        <v>365</v>
      </c>
      <c r="D2474" s="38" t="n">
        <v>46141</v>
      </c>
      <c r="E2474" s="37" t="s">
        <v>229</v>
      </c>
      <c r="F2474" s="38" t="n">
        <v>46114</v>
      </c>
      <c r="G2474" s="37" t="n">
        <v>70</v>
      </c>
    </row>
    <row r="2475" customFormat="false" ht="15" hidden="false" customHeight="false" outlineLevel="0" collapsed="false">
      <c r="A2475" s="37" t="s">
        <v>850</v>
      </c>
      <c r="B2475" s="37" t="s">
        <v>236</v>
      </c>
      <c r="C2475" s="37" t="n">
        <v>365</v>
      </c>
      <c r="D2475" s="38" t="n">
        <v>46195</v>
      </c>
      <c r="E2475" s="37" t="s">
        <v>229</v>
      </c>
      <c r="F2475" s="38" t="n">
        <v>46171</v>
      </c>
      <c r="G2475" s="37" t="n">
        <v>95</v>
      </c>
    </row>
    <row r="2476" customFormat="false" ht="15" hidden="false" customHeight="false" outlineLevel="0" collapsed="false">
      <c r="A2476" s="37" t="s">
        <v>850</v>
      </c>
      <c r="B2476" s="37" t="s">
        <v>237</v>
      </c>
      <c r="C2476" s="37" t="n">
        <v>365</v>
      </c>
      <c r="D2476" s="38" t="n">
        <v>46309</v>
      </c>
      <c r="E2476" s="37" t="s">
        <v>230</v>
      </c>
      <c r="F2476" s="38"/>
      <c r="G2476" s="37"/>
    </row>
    <row r="2477" customFormat="false" ht="15" hidden="false" customHeight="false" outlineLevel="0" collapsed="false">
      <c r="A2477" s="37" t="s">
        <v>850</v>
      </c>
      <c r="B2477" s="37" t="s">
        <v>238</v>
      </c>
      <c r="C2477" s="37" t="n">
        <v>180</v>
      </c>
      <c r="D2477" s="38" t="n">
        <v>46369</v>
      </c>
      <c r="E2477" s="37" t="s">
        <v>229</v>
      </c>
      <c r="F2477" s="38" t="n">
        <v>46352</v>
      </c>
      <c r="G2477" s="37" t="n">
        <v>61</v>
      </c>
    </row>
    <row r="2478" customFormat="false" ht="15" hidden="false" customHeight="false" outlineLevel="0" collapsed="false">
      <c r="A2478" s="37" t="s">
        <v>850</v>
      </c>
      <c r="B2478" s="37" t="s">
        <v>239</v>
      </c>
      <c r="C2478" s="37" t="n">
        <v>730</v>
      </c>
      <c r="D2478" s="38" t="n">
        <v>46199</v>
      </c>
      <c r="E2478" s="37" t="s">
        <v>229</v>
      </c>
      <c r="F2478" s="38" t="n">
        <v>46179</v>
      </c>
      <c r="G2478" s="37" t="n">
        <v>69</v>
      </c>
    </row>
    <row r="2479" customFormat="false" ht="15" hidden="false" customHeight="false" outlineLevel="0" collapsed="false">
      <c r="A2479" s="37" t="s">
        <v>850</v>
      </c>
      <c r="B2479" s="37" t="s">
        <v>240</v>
      </c>
      <c r="C2479" s="37" t="n">
        <v>365</v>
      </c>
      <c r="D2479" s="38" t="n">
        <v>46349</v>
      </c>
      <c r="E2479" s="37" t="s">
        <v>229</v>
      </c>
      <c r="F2479" s="38" t="n">
        <v>46324</v>
      </c>
      <c r="G2479" s="37" t="n">
        <v>67</v>
      </c>
    </row>
    <row r="2480" customFormat="false" ht="15" hidden="false" customHeight="false" outlineLevel="0" collapsed="false">
      <c r="A2480" s="37" t="s">
        <v>1127</v>
      </c>
      <c r="B2480" s="37" t="s">
        <v>235</v>
      </c>
      <c r="C2480" s="37" t="n">
        <v>365</v>
      </c>
      <c r="D2480" s="38" t="n">
        <v>46295</v>
      </c>
      <c r="E2480" s="37" t="s">
        <v>229</v>
      </c>
      <c r="F2480" s="38" t="n">
        <v>46290</v>
      </c>
      <c r="G2480" s="37" t="n">
        <v>60</v>
      </c>
    </row>
    <row r="2481" customFormat="false" ht="15" hidden="false" customHeight="false" outlineLevel="0" collapsed="false">
      <c r="A2481" s="37" t="s">
        <v>1127</v>
      </c>
      <c r="B2481" s="37" t="s">
        <v>236</v>
      </c>
      <c r="C2481" s="37" t="n">
        <v>365</v>
      </c>
      <c r="D2481" s="38" t="n">
        <v>46246</v>
      </c>
      <c r="E2481" s="37" t="s">
        <v>232</v>
      </c>
      <c r="F2481" s="38"/>
      <c r="G2481" s="37"/>
    </row>
    <row r="2482" customFormat="false" ht="15" hidden="false" customHeight="false" outlineLevel="0" collapsed="false">
      <c r="A2482" s="37" t="s">
        <v>1127</v>
      </c>
      <c r="B2482" s="37" t="s">
        <v>237</v>
      </c>
      <c r="C2482" s="37" t="n">
        <v>365</v>
      </c>
      <c r="D2482" s="38" t="n">
        <v>46364</v>
      </c>
      <c r="E2482" s="37" t="s">
        <v>229</v>
      </c>
      <c r="F2482" s="38" t="n">
        <v>46329</v>
      </c>
      <c r="G2482" s="37" t="n">
        <v>96</v>
      </c>
    </row>
    <row r="2483" customFormat="false" ht="15" hidden="false" customHeight="false" outlineLevel="0" collapsed="false">
      <c r="A2483" s="37" t="s">
        <v>1127</v>
      </c>
      <c r="B2483" s="37" t="s">
        <v>238</v>
      </c>
      <c r="C2483" s="37" t="n">
        <v>180</v>
      </c>
      <c r="D2483" s="38" t="n">
        <v>46107</v>
      </c>
      <c r="E2483" s="37" t="s">
        <v>229</v>
      </c>
      <c r="F2483" s="38" t="n">
        <v>46106</v>
      </c>
      <c r="G2483" s="37" t="n">
        <v>65</v>
      </c>
    </row>
    <row r="2484" customFormat="false" ht="15" hidden="false" customHeight="false" outlineLevel="0" collapsed="false">
      <c r="A2484" s="37" t="s">
        <v>1127</v>
      </c>
      <c r="B2484" s="37" t="s">
        <v>239</v>
      </c>
      <c r="C2484" s="37" t="n">
        <v>730</v>
      </c>
      <c r="D2484" s="38" t="n">
        <v>46321</v>
      </c>
      <c r="E2484" s="37" t="s">
        <v>229</v>
      </c>
      <c r="F2484" s="38" t="n">
        <v>46307</v>
      </c>
      <c r="G2484" s="37" t="n">
        <v>67</v>
      </c>
    </row>
    <row r="2485" customFormat="false" ht="15" hidden="false" customHeight="false" outlineLevel="0" collapsed="false">
      <c r="A2485" s="37" t="s">
        <v>1127</v>
      </c>
      <c r="B2485" s="37" t="s">
        <v>240</v>
      </c>
      <c r="C2485" s="37" t="n">
        <v>365</v>
      </c>
      <c r="D2485" s="38" t="n">
        <v>46333</v>
      </c>
      <c r="E2485" s="37" t="s">
        <v>231</v>
      </c>
      <c r="F2485" s="38"/>
      <c r="G2485" s="37"/>
    </row>
    <row r="2486" customFormat="false" ht="15" hidden="false" customHeight="false" outlineLevel="0" collapsed="false">
      <c r="A2486" s="37" t="s">
        <v>1128</v>
      </c>
      <c r="B2486" s="37" t="s">
        <v>235</v>
      </c>
      <c r="C2486" s="37" t="n">
        <v>365</v>
      </c>
      <c r="D2486" s="38" t="n">
        <v>46358</v>
      </c>
      <c r="E2486" s="37" t="s">
        <v>229</v>
      </c>
      <c r="F2486" s="38" t="n">
        <v>46357</v>
      </c>
      <c r="G2486" s="37" t="n">
        <v>82</v>
      </c>
    </row>
    <row r="2487" customFormat="false" ht="15" hidden="false" customHeight="false" outlineLevel="0" collapsed="false">
      <c r="A2487" s="37" t="s">
        <v>1128</v>
      </c>
      <c r="B2487" s="37" t="s">
        <v>236</v>
      </c>
      <c r="C2487" s="37" t="n">
        <v>365</v>
      </c>
      <c r="D2487" s="38" t="n">
        <v>46320</v>
      </c>
      <c r="E2487" s="37" t="s">
        <v>229</v>
      </c>
      <c r="F2487" s="38" t="n">
        <v>46301</v>
      </c>
      <c r="G2487" s="37" t="n">
        <v>96</v>
      </c>
    </row>
    <row r="2488" customFormat="false" ht="15" hidden="false" customHeight="false" outlineLevel="0" collapsed="false">
      <c r="A2488" s="37" t="s">
        <v>1128</v>
      </c>
      <c r="B2488" s="37" t="s">
        <v>237</v>
      </c>
      <c r="C2488" s="37" t="n">
        <v>365</v>
      </c>
      <c r="D2488" s="38" t="n">
        <v>46338</v>
      </c>
      <c r="E2488" s="37" t="s">
        <v>229</v>
      </c>
      <c r="F2488" s="38" t="n">
        <v>46311</v>
      </c>
      <c r="G2488" s="37" t="n">
        <v>81</v>
      </c>
    </row>
    <row r="2489" customFormat="false" ht="15" hidden="false" customHeight="false" outlineLevel="0" collapsed="false">
      <c r="A2489" s="37" t="s">
        <v>1128</v>
      </c>
      <c r="B2489" s="37" t="s">
        <v>238</v>
      </c>
      <c r="C2489" s="37" t="n">
        <v>180</v>
      </c>
      <c r="D2489" s="38" t="n">
        <v>46216</v>
      </c>
      <c r="E2489" s="37" t="s">
        <v>229</v>
      </c>
      <c r="F2489" s="38" t="n">
        <v>46184</v>
      </c>
      <c r="G2489" s="37" t="n">
        <v>64</v>
      </c>
    </row>
    <row r="2490" customFormat="false" ht="15" hidden="false" customHeight="false" outlineLevel="0" collapsed="false">
      <c r="A2490" s="37" t="s">
        <v>1128</v>
      </c>
      <c r="B2490" s="37" t="s">
        <v>239</v>
      </c>
      <c r="C2490" s="37" t="n">
        <v>730</v>
      </c>
      <c r="D2490" s="38" t="n">
        <v>46109</v>
      </c>
      <c r="E2490" s="37" t="s">
        <v>229</v>
      </c>
      <c r="F2490" s="38" t="n">
        <v>46101</v>
      </c>
      <c r="G2490" s="37" t="n">
        <v>69</v>
      </c>
    </row>
    <row r="2491" customFormat="false" ht="15" hidden="false" customHeight="false" outlineLevel="0" collapsed="false">
      <c r="A2491" s="37" t="s">
        <v>1128</v>
      </c>
      <c r="B2491" s="37" t="s">
        <v>240</v>
      </c>
      <c r="C2491" s="37" t="n">
        <v>365</v>
      </c>
      <c r="D2491" s="38" t="n">
        <v>46171</v>
      </c>
      <c r="E2491" s="37" t="s">
        <v>229</v>
      </c>
      <c r="F2491" s="38" t="n">
        <v>46166</v>
      </c>
      <c r="G2491" s="37" t="n">
        <v>94</v>
      </c>
    </row>
    <row r="2492" customFormat="false" ht="15" hidden="false" customHeight="false" outlineLevel="0" collapsed="false">
      <c r="A2492" s="37" t="s">
        <v>1131</v>
      </c>
      <c r="B2492" s="37" t="s">
        <v>235</v>
      </c>
      <c r="C2492" s="37" t="n">
        <v>365</v>
      </c>
      <c r="D2492" s="38" t="n">
        <v>46099</v>
      </c>
      <c r="E2492" s="37" t="s">
        <v>229</v>
      </c>
      <c r="F2492" s="38" t="n">
        <v>46098</v>
      </c>
      <c r="G2492" s="37" t="n">
        <v>80</v>
      </c>
    </row>
    <row r="2493" customFormat="false" ht="15" hidden="false" customHeight="false" outlineLevel="0" collapsed="false">
      <c r="A2493" s="37" t="s">
        <v>1131</v>
      </c>
      <c r="B2493" s="37" t="s">
        <v>236</v>
      </c>
      <c r="C2493" s="37" t="n">
        <v>365</v>
      </c>
      <c r="D2493" s="38" t="n">
        <v>46218</v>
      </c>
      <c r="E2493" s="37" t="s">
        <v>229</v>
      </c>
      <c r="F2493" s="38" t="n">
        <v>46216</v>
      </c>
      <c r="G2493" s="37" t="n">
        <v>79</v>
      </c>
    </row>
    <row r="2494" customFormat="false" ht="15" hidden="false" customHeight="false" outlineLevel="0" collapsed="false">
      <c r="A2494" s="37" t="s">
        <v>1131</v>
      </c>
      <c r="B2494" s="37" t="s">
        <v>237</v>
      </c>
      <c r="C2494" s="37" t="n">
        <v>365</v>
      </c>
      <c r="D2494" s="38" t="n">
        <v>46132</v>
      </c>
      <c r="E2494" s="37" t="s">
        <v>229</v>
      </c>
      <c r="F2494" s="38" t="n">
        <v>46117</v>
      </c>
      <c r="G2494" s="37" t="n">
        <v>96</v>
      </c>
    </row>
    <row r="2495" customFormat="false" ht="15" hidden="false" customHeight="false" outlineLevel="0" collapsed="false">
      <c r="A2495" s="37" t="s">
        <v>1131</v>
      </c>
      <c r="B2495" s="37" t="s">
        <v>238</v>
      </c>
      <c r="C2495" s="37" t="n">
        <v>180</v>
      </c>
      <c r="D2495" s="38" t="n">
        <v>46209</v>
      </c>
      <c r="E2495" s="37" t="s">
        <v>229</v>
      </c>
      <c r="F2495" s="38" t="n">
        <v>46196</v>
      </c>
      <c r="G2495" s="37" t="n">
        <v>98</v>
      </c>
    </row>
    <row r="2496" customFormat="false" ht="15" hidden="false" customHeight="false" outlineLevel="0" collapsed="false">
      <c r="A2496" s="37" t="s">
        <v>1131</v>
      </c>
      <c r="B2496" s="37" t="s">
        <v>239</v>
      </c>
      <c r="C2496" s="37" t="n">
        <v>730</v>
      </c>
      <c r="D2496" s="38" t="n">
        <v>46183</v>
      </c>
      <c r="E2496" s="37" t="s">
        <v>229</v>
      </c>
      <c r="F2496" s="38" t="n">
        <v>46181</v>
      </c>
      <c r="G2496" s="37" t="n">
        <v>84</v>
      </c>
    </row>
    <row r="2497" customFormat="false" ht="15" hidden="false" customHeight="false" outlineLevel="0" collapsed="false">
      <c r="A2497" s="37" t="s">
        <v>1131</v>
      </c>
      <c r="B2497" s="37" t="s">
        <v>240</v>
      </c>
      <c r="C2497" s="37" t="n">
        <v>365</v>
      </c>
      <c r="D2497" s="38" t="n">
        <v>46306</v>
      </c>
      <c r="E2497" s="37" t="s">
        <v>229</v>
      </c>
      <c r="F2497" s="38" t="n">
        <v>46277</v>
      </c>
      <c r="G2497" s="37" t="n">
        <v>94</v>
      </c>
    </row>
    <row r="2498" customFormat="false" ht="15" hidden="false" customHeight="false" outlineLevel="0" collapsed="false">
      <c r="A2498" s="37" t="s">
        <v>1133</v>
      </c>
      <c r="B2498" s="37" t="s">
        <v>235</v>
      </c>
      <c r="C2498" s="37" t="n">
        <v>365</v>
      </c>
      <c r="D2498" s="38" t="n">
        <v>46255</v>
      </c>
      <c r="E2498" s="37" t="s">
        <v>229</v>
      </c>
      <c r="F2498" s="38" t="n">
        <v>46249</v>
      </c>
      <c r="G2498" s="37" t="n">
        <v>87</v>
      </c>
    </row>
    <row r="2499" customFormat="false" ht="15" hidden="false" customHeight="false" outlineLevel="0" collapsed="false">
      <c r="A2499" s="37" t="s">
        <v>1133</v>
      </c>
      <c r="B2499" s="37" t="s">
        <v>236</v>
      </c>
      <c r="C2499" s="37" t="n">
        <v>365</v>
      </c>
      <c r="D2499" s="38" t="n">
        <v>46380</v>
      </c>
      <c r="E2499" s="37" t="s">
        <v>229</v>
      </c>
      <c r="F2499" s="38" t="n">
        <v>46342</v>
      </c>
      <c r="G2499" s="37" t="n">
        <v>75</v>
      </c>
    </row>
    <row r="2500" customFormat="false" ht="15" hidden="false" customHeight="false" outlineLevel="0" collapsed="false">
      <c r="A2500" s="37" t="s">
        <v>1133</v>
      </c>
      <c r="B2500" s="37" t="s">
        <v>237</v>
      </c>
      <c r="C2500" s="37" t="n">
        <v>365</v>
      </c>
      <c r="D2500" s="38" t="n">
        <v>46175</v>
      </c>
      <c r="E2500" s="37" t="s">
        <v>229</v>
      </c>
      <c r="F2500" s="38" t="n">
        <v>46161</v>
      </c>
      <c r="G2500" s="37" t="n">
        <v>78</v>
      </c>
    </row>
    <row r="2501" customFormat="false" ht="15" hidden="false" customHeight="false" outlineLevel="0" collapsed="false">
      <c r="A2501" s="37" t="s">
        <v>1133</v>
      </c>
      <c r="B2501" s="37" t="s">
        <v>238</v>
      </c>
      <c r="C2501" s="37" t="n">
        <v>180</v>
      </c>
      <c r="D2501" s="38" t="n">
        <v>46198</v>
      </c>
      <c r="E2501" s="37" t="s">
        <v>229</v>
      </c>
      <c r="F2501" s="38" t="n">
        <v>46172</v>
      </c>
      <c r="G2501" s="37" t="n">
        <v>88</v>
      </c>
    </row>
    <row r="2502" customFormat="false" ht="15" hidden="false" customHeight="false" outlineLevel="0" collapsed="false">
      <c r="A2502" s="37" t="s">
        <v>1133</v>
      </c>
      <c r="B2502" s="37" t="s">
        <v>239</v>
      </c>
      <c r="C2502" s="37" t="n">
        <v>730</v>
      </c>
      <c r="D2502" s="38" t="n">
        <v>46340</v>
      </c>
      <c r="E2502" s="37" t="s">
        <v>232</v>
      </c>
      <c r="F2502" s="38"/>
      <c r="G2502" s="37"/>
    </row>
    <row r="2503" customFormat="false" ht="15" hidden="false" customHeight="false" outlineLevel="0" collapsed="false">
      <c r="A2503" s="37" t="s">
        <v>1133</v>
      </c>
      <c r="B2503" s="37" t="s">
        <v>240</v>
      </c>
      <c r="C2503" s="37" t="n">
        <v>365</v>
      </c>
      <c r="D2503" s="38" t="n">
        <v>46187</v>
      </c>
      <c r="E2503" s="37" t="s">
        <v>231</v>
      </c>
      <c r="F2503" s="38"/>
      <c r="G2503" s="37"/>
    </row>
    <row r="2504" customFormat="false" ht="15" hidden="false" customHeight="false" outlineLevel="0" collapsed="false">
      <c r="A2504" s="37" t="s">
        <v>1136</v>
      </c>
      <c r="B2504" s="37" t="s">
        <v>235</v>
      </c>
      <c r="C2504" s="37" t="n">
        <v>365</v>
      </c>
      <c r="D2504" s="38" t="n">
        <v>46160</v>
      </c>
      <c r="E2504" s="37" t="s">
        <v>232</v>
      </c>
      <c r="F2504" s="38"/>
      <c r="G2504" s="37"/>
    </row>
    <row r="2505" customFormat="false" ht="15" hidden="false" customHeight="false" outlineLevel="0" collapsed="false">
      <c r="A2505" s="37" t="s">
        <v>1136</v>
      </c>
      <c r="B2505" s="37" t="s">
        <v>236</v>
      </c>
      <c r="C2505" s="37" t="n">
        <v>365</v>
      </c>
      <c r="D2505" s="38" t="n">
        <v>46379</v>
      </c>
      <c r="E2505" s="37" t="s">
        <v>229</v>
      </c>
      <c r="F2505" s="38" t="n">
        <v>46366</v>
      </c>
      <c r="G2505" s="37" t="n">
        <v>90</v>
      </c>
    </row>
    <row r="2506" customFormat="false" ht="15" hidden="false" customHeight="false" outlineLevel="0" collapsed="false">
      <c r="A2506" s="37" t="s">
        <v>1136</v>
      </c>
      <c r="B2506" s="37" t="s">
        <v>237</v>
      </c>
      <c r="C2506" s="37" t="n">
        <v>365</v>
      </c>
      <c r="D2506" s="38" t="n">
        <v>46195</v>
      </c>
      <c r="E2506" s="37" t="s">
        <v>229</v>
      </c>
      <c r="F2506" s="38" t="n">
        <v>46180</v>
      </c>
      <c r="G2506" s="37" t="n">
        <v>64</v>
      </c>
    </row>
    <row r="2507" customFormat="false" ht="15" hidden="false" customHeight="false" outlineLevel="0" collapsed="false">
      <c r="A2507" s="37" t="s">
        <v>1136</v>
      </c>
      <c r="B2507" s="37" t="s">
        <v>238</v>
      </c>
      <c r="C2507" s="37" t="n">
        <v>180</v>
      </c>
      <c r="D2507" s="38" t="n">
        <v>46295</v>
      </c>
      <c r="E2507" s="37" t="s">
        <v>229</v>
      </c>
      <c r="F2507" s="38" t="n">
        <v>46283</v>
      </c>
      <c r="G2507" s="37" t="n">
        <v>64</v>
      </c>
    </row>
    <row r="2508" customFormat="false" ht="15" hidden="false" customHeight="false" outlineLevel="0" collapsed="false">
      <c r="A2508" s="37" t="s">
        <v>1136</v>
      </c>
      <c r="B2508" s="37" t="s">
        <v>239</v>
      </c>
      <c r="C2508" s="37" t="n">
        <v>730</v>
      </c>
      <c r="D2508" s="38" t="n">
        <v>46380</v>
      </c>
      <c r="E2508" s="37" t="s">
        <v>230</v>
      </c>
      <c r="F2508" s="38"/>
      <c r="G2508" s="37"/>
    </row>
    <row r="2509" customFormat="false" ht="15" hidden="false" customHeight="false" outlineLevel="0" collapsed="false">
      <c r="A2509" s="37" t="s">
        <v>1136</v>
      </c>
      <c r="B2509" s="37" t="s">
        <v>240</v>
      </c>
      <c r="C2509" s="37" t="n">
        <v>365</v>
      </c>
      <c r="D2509" s="38" t="n">
        <v>46320</v>
      </c>
      <c r="E2509" s="37" t="s">
        <v>231</v>
      </c>
      <c r="F2509" s="38"/>
      <c r="G2509" s="37"/>
    </row>
    <row r="2510" customFormat="false" ht="15" hidden="false" customHeight="false" outlineLevel="0" collapsed="false">
      <c r="A2510" s="37" t="s">
        <v>1137</v>
      </c>
      <c r="B2510" s="37" t="s">
        <v>235</v>
      </c>
      <c r="C2510" s="37" t="n">
        <v>365</v>
      </c>
      <c r="D2510" s="38" t="n">
        <v>46378</v>
      </c>
      <c r="E2510" s="37" t="s">
        <v>229</v>
      </c>
      <c r="F2510" s="38" t="n">
        <v>46358</v>
      </c>
      <c r="G2510" s="37" t="n">
        <v>75</v>
      </c>
    </row>
    <row r="2511" customFormat="false" ht="15" hidden="false" customHeight="false" outlineLevel="0" collapsed="false">
      <c r="A2511" s="37" t="s">
        <v>1137</v>
      </c>
      <c r="B2511" s="37" t="s">
        <v>236</v>
      </c>
      <c r="C2511" s="37" t="n">
        <v>365</v>
      </c>
      <c r="D2511" s="38" t="n">
        <v>46356</v>
      </c>
      <c r="E2511" s="37" t="s">
        <v>230</v>
      </c>
      <c r="F2511" s="38"/>
      <c r="G2511" s="37"/>
    </row>
    <row r="2512" customFormat="false" ht="15" hidden="false" customHeight="false" outlineLevel="0" collapsed="false">
      <c r="A2512" s="37" t="s">
        <v>1137</v>
      </c>
      <c r="B2512" s="37" t="s">
        <v>237</v>
      </c>
      <c r="C2512" s="37" t="n">
        <v>365</v>
      </c>
      <c r="D2512" s="38" t="n">
        <v>46119</v>
      </c>
      <c r="E2512" s="37" t="s">
        <v>232</v>
      </c>
      <c r="F2512" s="38"/>
      <c r="G2512" s="37"/>
    </row>
    <row r="2513" customFormat="false" ht="15" hidden="false" customHeight="false" outlineLevel="0" collapsed="false">
      <c r="A2513" s="37" t="s">
        <v>1137</v>
      </c>
      <c r="B2513" s="37" t="s">
        <v>238</v>
      </c>
      <c r="C2513" s="37" t="n">
        <v>180</v>
      </c>
      <c r="D2513" s="38" t="n">
        <v>46353</v>
      </c>
      <c r="E2513" s="37" t="s">
        <v>229</v>
      </c>
      <c r="F2513" s="38" t="n">
        <v>46341</v>
      </c>
      <c r="G2513" s="37" t="n">
        <v>97</v>
      </c>
    </row>
    <row r="2514" customFormat="false" ht="15" hidden="false" customHeight="false" outlineLevel="0" collapsed="false">
      <c r="A2514" s="37" t="s">
        <v>1137</v>
      </c>
      <c r="B2514" s="37" t="s">
        <v>239</v>
      </c>
      <c r="C2514" s="37" t="n">
        <v>730</v>
      </c>
      <c r="D2514" s="38" t="n">
        <v>46154</v>
      </c>
      <c r="E2514" s="37" t="s">
        <v>229</v>
      </c>
      <c r="F2514" s="38" t="n">
        <v>46134</v>
      </c>
      <c r="G2514" s="37" t="n">
        <v>91</v>
      </c>
    </row>
    <row r="2515" customFormat="false" ht="15" hidden="false" customHeight="false" outlineLevel="0" collapsed="false">
      <c r="A2515" s="37" t="s">
        <v>1137</v>
      </c>
      <c r="B2515" s="37" t="s">
        <v>240</v>
      </c>
      <c r="C2515" s="37" t="n">
        <v>365</v>
      </c>
      <c r="D2515" s="38" t="n">
        <v>46366</v>
      </c>
      <c r="E2515" s="37" t="s">
        <v>229</v>
      </c>
      <c r="F2515" s="38" t="n">
        <v>46363</v>
      </c>
      <c r="G2515" s="37" t="n">
        <v>96</v>
      </c>
    </row>
    <row r="2516" customFormat="false" ht="15" hidden="false" customHeight="false" outlineLevel="0" collapsed="false">
      <c r="A2516" s="37" t="s">
        <v>1138</v>
      </c>
      <c r="B2516" s="37" t="s">
        <v>235</v>
      </c>
      <c r="C2516" s="37" t="n">
        <v>365</v>
      </c>
      <c r="D2516" s="38" t="n">
        <v>46257</v>
      </c>
      <c r="E2516" s="37" t="s">
        <v>229</v>
      </c>
      <c r="F2516" s="38" t="n">
        <v>46218</v>
      </c>
      <c r="G2516" s="37" t="n">
        <v>95</v>
      </c>
    </row>
    <row r="2517" customFormat="false" ht="15" hidden="false" customHeight="false" outlineLevel="0" collapsed="false">
      <c r="A2517" s="37" t="s">
        <v>1138</v>
      </c>
      <c r="B2517" s="37" t="s">
        <v>236</v>
      </c>
      <c r="C2517" s="37" t="n">
        <v>365</v>
      </c>
      <c r="D2517" s="38" t="n">
        <v>46238</v>
      </c>
      <c r="E2517" s="37" t="s">
        <v>230</v>
      </c>
      <c r="F2517" s="38"/>
      <c r="G2517" s="37"/>
    </row>
    <row r="2518" customFormat="false" ht="15" hidden="false" customHeight="false" outlineLevel="0" collapsed="false">
      <c r="A2518" s="37" t="s">
        <v>1138</v>
      </c>
      <c r="B2518" s="37" t="s">
        <v>237</v>
      </c>
      <c r="C2518" s="37" t="n">
        <v>365</v>
      </c>
      <c r="D2518" s="38" t="n">
        <v>46332</v>
      </c>
      <c r="E2518" s="37" t="s">
        <v>232</v>
      </c>
      <c r="F2518" s="38"/>
      <c r="G2518" s="37"/>
    </row>
    <row r="2519" customFormat="false" ht="15" hidden="false" customHeight="false" outlineLevel="0" collapsed="false">
      <c r="A2519" s="37" t="s">
        <v>1138</v>
      </c>
      <c r="B2519" s="37" t="s">
        <v>238</v>
      </c>
      <c r="C2519" s="37" t="n">
        <v>180</v>
      </c>
      <c r="D2519" s="38" t="n">
        <v>46161</v>
      </c>
      <c r="E2519" s="37" t="s">
        <v>229</v>
      </c>
      <c r="F2519" s="38" t="n">
        <v>46145</v>
      </c>
      <c r="G2519" s="37" t="n">
        <v>71</v>
      </c>
    </row>
    <row r="2520" customFormat="false" ht="15" hidden="false" customHeight="false" outlineLevel="0" collapsed="false">
      <c r="A2520" s="37" t="s">
        <v>1138</v>
      </c>
      <c r="B2520" s="37" t="s">
        <v>239</v>
      </c>
      <c r="C2520" s="37" t="n">
        <v>730</v>
      </c>
      <c r="D2520" s="38" t="n">
        <v>46199</v>
      </c>
      <c r="E2520" s="37" t="s">
        <v>229</v>
      </c>
      <c r="F2520" s="38" t="n">
        <v>46193</v>
      </c>
      <c r="G2520" s="37" t="n">
        <v>94</v>
      </c>
    </row>
    <row r="2521" customFormat="false" ht="15" hidden="false" customHeight="false" outlineLevel="0" collapsed="false">
      <c r="A2521" s="37" t="s">
        <v>1138</v>
      </c>
      <c r="B2521" s="37" t="s">
        <v>240</v>
      </c>
      <c r="C2521" s="37" t="n">
        <v>365</v>
      </c>
      <c r="D2521" s="38" t="n">
        <v>46154</v>
      </c>
      <c r="E2521" s="37" t="s">
        <v>229</v>
      </c>
      <c r="F2521" s="38" t="n">
        <v>46153</v>
      </c>
      <c r="G2521" s="37" t="n">
        <v>69</v>
      </c>
    </row>
    <row r="2522" customFormat="false" ht="15" hidden="false" customHeight="false" outlineLevel="0" collapsed="false">
      <c r="A2522" s="37" t="s">
        <v>1140</v>
      </c>
      <c r="B2522" s="37" t="s">
        <v>235</v>
      </c>
      <c r="C2522" s="37" t="n">
        <v>365</v>
      </c>
      <c r="D2522" s="38" t="n">
        <v>46221</v>
      </c>
      <c r="E2522" s="37" t="s">
        <v>229</v>
      </c>
      <c r="F2522" s="38" t="n">
        <v>46205</v>
      </c>
      <c r="G2522" s="37" t="n">
        <v>94</v>
      </c>
    </row>
    <row r="2523" customFormat="false" ht="15" hidden="false" customHeight="false" outlineLevel="0" collapsed="false">
      <c r="A2523" s="37" t="s">
        <v>1140</v>
      </c>
      <c r="B2523" s="37" t="s">
        <v>236</v>
      </c>
      <c r="C2523" s="37" t="n">
        <v>365</v>
      </c>
      <c r="D2523" s="38" t="n">
        <v>46309</v>
      </c>
      <c r="E2523" s="37" t="s">
        <v>231</v>
      </c>
      <c r="F2523" s="38"/>
      <c r="G2523" s="37"/>
    </row>
    <row r="2524" customFormat="false" ht="15" hidden="false" customHeight="false" outlineLevel="0" collapsed="false">
      <c r="A2524" s="37" t="s">
        <v>1140</v>
      </c>
      <c r="B2524" s="37" t="s">
        <v>237</v>
      </c>
      <c r="C2524" s="37" t="n">
        <v>365</v>
      </c>
      <c r="D2524" s="38" t="n">
        <v>46198</v>
      </c>
      <c r="E2524" s="37" t="s">
        <v>229</v>
      </c>
      <c r="F2524" s="38" t="n">
        <v>46176</v>
      </c>
      <c r="G2524" s="37" t="n">
        <v>99</v>
      </c>
    </row>
    <row r="2525" customFormat="false" ht="15" hidden="false" customHeight="false" outlineLevel="0" collapsed="false">
      <c r="A2525" s="37" t="s">
        <v>1140</v>
      </c>
      <c r="B2525" s="37" t="s">
        <v>238</v>
      </c>
      <c r="C2525" s="37" t="n">
        <v>180</v>
      </c>
      <c r="D2525" s="38" t="n">
        <v>46337</v>
      </c>
      <c r="E2525" s="37" t="s">
        <v>229</v>
      </c>
      <c r="F2525" s="38" t="n">
        <v>46326</v>
      </c>
      <c r="G2525" s="37" t="n">
        <v>70</v>
      </c>
    </row>
    <row r="2526" customFormat="false" ht="15" hidden="false" customHeight="false" outlineLevel="0" collapsed="false">
      <c r="A2526" s="37" t="s">
        <v>1140</v>
      </c>
      <c r="B2526" s="37" t="s">
        <v>239</v>
      </c>
      <c r="C2526" s="37" t="n">
        <v>730</v>
      </c>
      <c r="D2526" s="38" t="n">
        <v>46150</v>
      </c>
      <c r="E2526" s="37" t="s">
        <v>229</v>
      </c>
      <c r="F2526" s="38" t="n">
        <v>46145</v>
      </c>
      <c r="G2526" s="37" t="n">
        <v>97</v>
      </c>
    </row>
    <row r="2527" customFormat="false" ht="15" hidden="false" customHeight="false" outlineLevel="0" collapsed="false">
      <c r="A2527" s="37" t="s">
        <v>1140</v>
      </c>
      <c r="B2527" s="37" t="s">
        <v>240</v>
      </c>
      <c r="C2527" s="37" t="n">
        <v>365</v>
      </c>
      <c r="D2527" s="38" t="n">
        <v>46343</v>
      </c>
      <c r="E2527" s="37" t="s">
        <v>229</v>
      </c>
      <c r="F2527" s="38" t="n">
        <v>46316</v>
      </c>
      <c r="G2527" s="37" t="n">
        <v>93</v>
      </c>
    </row>
    <row r="2528" customFormat="false" ht="15" hidden="false" customHeight="false" outlineLevel="0" collapsed="false">
      <c r="A2528" s="37" t="s">
        <v>1142</v>
      </c>
      <c r="B2528" s="37" t="s">
        <v>235</v>
      </c>
      <c r="C2528" s="37" t="n">
        <v>365</v>
      </c>
      <c r="D2528" s="38" t="n">
        <v>46201</v>
      </c>
      <c r="E2528" s="37" t="s">
        <v>229</v>
      </c>
      <c r="F2528" s="38" t="n">
        <v>46193</v>
      </c>
      <c r="G2528" s="37" t="n">
        <v>81</v>
      </c>
    </row>
    <row r="2529" customFormat="false" ht="15" hidden="false" customHeight="false" outlineLevel="0" collapsed="false">
      <c r="A2529" s="37" t="s">
        <v>1142</v>
      </c>
      <c r="B2529" s="37" t="s">
        <v>236</v>
      </c>
      <c r="C2529" s="37" t="n">
        <v>365</v>
      </c>
      <c r="D2529" s="38" t="n">
        <v>46375</v>
      </c>
      <c r="E2529" s="37" t="s">
        <v>229</v>
      </c>
      <c r="F2529" s="38" t="n">
        <v>46368</v>
      </c>
      <c r="G2529" s="37" t="n">
        <v>85</v>
      </c>
    </row>
    <row r="2530" customFormat="false" ht="15" hidden="false" customHeight="false" outlineLevel="0" collapsed="false">
      <c r="A2530" s="37" t="s">
        <v>1142</v>
      </c>
      <c r="B2530" s="37" t="s">
        <v>237</v>
      </c>
      <c r="C2530" s="37" t="n">
        <v>365</v>
      </c>
      <c r="D2530" s="38" t="n">
        <v>46266</v>
      </c>
      <c r="E2530" s="37" t="s">
        <v>232</v>
      </c>
      <c r="F2530" s="38"/>
      <c r="G2530" s="37"/>
    </row>
    <row r="2531" customFormat="false" ht="15" hidden="false" customHeight="false" outlineLevel="0" collapsed="false">
      <c r="A2531" s="37" t="s">
        <v>1142</v>
      </c>
      <c r="B2531" s="37" t="s">
        <v>238</v>
      </c>
      <c r="C2531" s="37" t="n">
        <v>180</v>
      </c>
      <c r="D2531" s="38" t="n">
        <v>46214</v>
      </c>
      <c r="E2531" s="37" t="s">
        <v>229</v>
      </c>
      <c r="F2531" s="38" t="n">
        <v>46188</v>
      </c>
      <c r="G2531" s="37" t="n">
        <v>68</v>
      </c>
    </row>
    <row r="2532" customFormat="false" ht="15" hidden="false" customHeight="false" outlineLevel="0" collapsed="false">
      <c r="A2532" s="37" t="s">
        <v>1142</v>
      </c>
      <c r="B2532" s="37" t="s">
        <v>239</v>
      </c>
      <c r="C2532" s="37" t="n">
        <v>730</v>
      </c>
      <c r="D2532" s="38" t="n">
        <v>46118</v>
      </c>
      <c r="E2532" s="37" t="s">
        <v>229</v>
      </c>
      <c r="F2532" s="38" t="n">
        <v>46104</v>
      </c>
      <c r="G2532" s="37" t="n">
        <v>62</v>
      </c>
    </row>
    <row r="2533" customFormat="false" ht="15" hidden="false" customHeight="false" outlineLevel="0" collapsed="false">
      <c r="A2533" s="37" t="s">
        <v>1142</v>
      </c>
      <c r="B2533" s="37" t="s">
        <v>240</v>
      </c>
      <c r="C2533" s="37" t="n">
        <v>365</v>
      </c>
      <c r="D2533" s="38" t="n">
        <v>46216</v>
      </c>
      <c r="E2533" s="37" t="s">
        <v>229</v>
      </c>
      <c r="F2533" s="38" t="n">
        <v>46213</v>
      </c>
      <c r="G2533" s="37" t="n">
        <v>86</v>
      </c>
    </row>
    <row r="2534" customFormat="false" ht="15" hidden="false" customHeight="false" outlineLevel="0" collapsed="false">
      <c r="A2534" s="37" t="s">
        <v>790</v>
      </c>
      <c r="B2534" s="37" t="s">
        <v>235</v>
      </c>
      <c r="C2534" s="37" t="n">
        <v>365</v>
      </c>
      <c r="D2534" s="38" t="n">
        <v>46108</v>
      </c>
      <c r="E2534" s="37" t="s">
        <v>229</v>
      </c>
      <c r="F2534" s="38" t="n">
        <v>46099</v>
      </c>
      <c r="G2534" s="37" t="n">
        <v>70</v>
      </c>
    </row>
    <row r="2535" customFormat="false" ht="15" hidden="false" customHeight="false" outlineLevel="0" collapsed="false">
      <c r="A2535" s="37" t="s">
        <v>790</v>
      </c>
      <c r="B2535" s="37" t="s">
        <v>236</v>
      </c>
      <c r="C2535" s="37" t="n">
        <v>365</v>
      </c>
      <c r="D2535" s="38" t="n">
        <v>46188</v>
      </c>
      <c r="E2535" s="37" t="s">
        <v>229</v>
      </c>
      <c r="F2535" s="38" t="n">
        <v>46158</v>
      </c>
      <c r="G2535" s="37" t="n">
        <v>78</v>
      </c>
    </row>
    <row r="2536" customFormat="false" ht="15" hidden="false" customHeight="false" outlineLevel="0" collapsed="false">
      <c r="A2536" s="37" t="s">
        <v>790</v>
      </c>
      <c r="B2536" s="37" t="s">
        <v>237</v>
      </c>
      <c r="C2536" s="37" t="n">
        <v>365</v>
      </c>
      <c r="D2536" s="38" t="n">
        <v>46378</v>
      </c>
      <c r="E2536" s="37" t="s">
        <v>229</v>
      </c>
      <c r="F2536" s="38" t="n">
        <v>46365</v>
      </c>
      <c r="G2536" s="37" t="n">
        <v>85</v>
      </c>
    </row>
    <row r="2537" customFormat="false" ht="15" hidden="false" customHeight="false" outlineLevel="0" collapsed="false">
      <c r="A2537" s="37" t="s">
        <v>790</v>
      </c>
      <c r="B2537" s="37" t="s">
        <v>238</v>
      </c>
      <c r="C2537" s="37" t="n">
        <v>180</v>
      </c>
      <c r="D2537" s="38" t="n">
        <v>46188</v>
      </c>
      <c r="E2537" s="37" t="s">
        <v>229</v>
      </c>
      <c r="F2537" s="38" t="n">
        <v>46185</v>
      </c>
      <c r="G2537" s="37" t="n">
        <v>74</v>
      </c>
    </row>
    <row r="2538" customFormat="false" ht="15" hidden="false" customHeight="false" outlineLevel="0" collapsed="false">
      <c r="A2538" s="37" t="s">
        <v>790</v>
      </c>
      <c r="B2538" s="37" t="s">
        <v>239</v>
      </c>
      <c r="C2538" s="37" t="n">
        <v>730</v>
      </c>
      <c r="D2538" s="38" t="n">
        <v>46201</v>
      </c>
      <c r="E2538" s="37" t="s">
        <v>229</v>
      </c>
      <c r="F2538" s="38" t="n">
        <v>46178</v>
      </c>
      <c r="G2538" s="37" t="n">
        <v>77</v>
      </c>
    </row>
    <row r="2539" customFormat="false" ht="15" hidden="false" customHeight="false" outlineLevel="0" collapsed="false">
      <c r="A2539" s="37" t="s">
        <v>790</v>
      </c>
      <c r="B2539" s="37" t="s">
        <v>240</v>
      </c>
      <c r="C2539" s="37" t="n">
        <v>365</v>
      </c>
      <c r="D2539" s="38" t="n">
        <v>46382</v>
      </c>
      <c r="E2539" s="37" t="s">
        <v>229</v>
      </c>
      <c r="F2539" s="38" t="n">
        <v>46371</v>
      </c>
      <c r="G2539" s="37" t="n">
        <v>74</v>
      </c>
    </row>
    <row r="2540" customFormat="false" ht="15" hidden="false" customHeight="false" outlineLevel="0" collapsed="false">
      <c r="A2540" s="37" t="s">
        <v>633</v>
      </c>
      <c r="B2540" s="37" t="s">
        <v>235</v>
      </c>
      <c r="C2540" s="37" t="n">
        <v>365</v>
      </c>
      <c r="D2540" s="38" t="n">
        <v>46212</v>
      </c>
      <c r="E2540" s="37" t="s">
        <v>229</v>
      </c>
      <c r="F2540" s="38" t="n">
        <v>46195</v>
      </c>
      <c r="G2540" s="37" t="n">
        <v>76</v>
      </c>
    </row>
    <row r="2541" customFormat="false" ht="15" hidden="false" customHeight="false" outlineLevel="0" collapsed="false">
      <c r="A2541" s="37" t="s">
        <v>633</v>
      </c>
      <c r="B2541" s="37" t="s">
        <v>236</v>
      </c>
      <c r="C2541" s="37" t="n">
        <v>365</v>
      </c>
      <c r="D2541" s="38" t="n">
        <v>46164</v>
      </c>
      <c r="E2541" s="37" t="s">
        <v>229</v>
      </c>
      <c r="F2541" s="38" t="n">
        <v>46139</v>
      </c>
      <c r="G2541" s="37" t="n">
        <v>63</v>
      </c>
    </row>
    <row r="2542" customFormat="false" ht="15" hidden="false" customHeight="false" outlineLevel="0" collapsed="false">
      <c r="A2542" s="37" t="s">
        <v>633</v>
      </c>
      <c r="B2542" s="37" t="s">
        <v>237</v>
      </c>
      <c r="C2542" s="37" t="n">
        <v>365</v>
      </c>
      <c r="D2542" s="38" t="n">
        <v>46209</v>
      </c>
      <c r="E2542" s="37" t="s">
        <v>229</v>
      </c>
      <c r="F2542" s="38" t="n">
        <v>46178</v>
      </c>
      <c r="G2542" s="37" t="n">
        <v>60</v>
      </c>
    </row>
    <row r="2543" customFormat="false" ht="15" hidden="false" customHeight="false" outlineLevel="0" collapsed="false">
      <c r="A2543" s="37" t="s">
        <v>633</v>
      </c>
      <c r="B2543" s="37" t="s">
        <v>238</v>
      </c>
      <c r="C2543" s="37" t="n">
        <v>180</v>
      </c>
      <c r="D2543" s="38" t="n">
        <v>46170</v>
      </c>
      <c r="E2543" s="37" t="s">
        <v>229</v>
      </c>
      <c r="F2543" s="38" t="n">
        <v>46142</v>
      </c>
      <c r="G2543" s="37" t="n">
        <v>69</v>
      </c>
    </row>
    <row r="2544" customFormat="false" ht="15" hidden="false" customHeight="false" outlineLevel="0" collapsed="false">
      <c r="A2544" s="37" t="s">
        <v>633</v>
      </c>
      <c r="B2544" s="37" t="s">
        <v>239</v>
      </c>
      <c r="C2544" s="37" t="n">
        <v>730</v>
      </c>
      <c r="D2544" s="38" t="n">
        <v>46233</v>
      </c>
      <c r="E2544" s="37" t="s">
        <v>232</v>
      </c>
      <c r="F2544" s="38"/>
      <c r="G2544" s="37"/>
    </row>
    <row r="2545" customFormat="false" ht="15" hidden="false" customHeight="false" outlineLevel="0" collapsed="false">
      <c r="A2545" s="37" t="s">
        <v>633</v>
      </c>
      <c r="B2545" s="37" t="s">
        <v>240</v>
      </c>
      <c r="C2545" s="37" t="n">
        <v>365</v>
      </c>
      <c r="D2545" s="38" t="n">
        <v>46323</v>
      </c>
      <c r="E2545" s="37" t="s">
        <v>229</v>
      </c>
      <c r="F2545" s="38" t="n">
        <v>46293</v>
      </c>
      <c r="G2545" s="37" t="n">
        <v>88</v>
      </c>
    </row>
    <row r="2546" customFormat="false" ht="15" hidden="false" customHeight="false" outlineLevel="0" collapsed="false">
      <c r="A2546" s="37" t="s">
        <v>1143</v>
      </c>
      <c r="B2546" s="37" t="s">
        <v>235</v>
      </c>
      <c r="C2546" s="37" t="n">
        <v>365</v>
      </c>
      <c r="D2546" s="38" t="n">
        <v>46341</v>
      </c>
      <c r="E2546" s="37" t="s">
        <v>229</v>
      </c>
      <c r="F2546" s="38" t="n">
        <v>46324</v>
      </c>
      <c r="G2546" s="37" t="n">
        <v>61</v>
      </c>
    </row>
    <row r="2547" customFormat="false" ht="15" hidden="false" customHeight="false" outlineLevel="0" collapsed="false">
      <c r="A2547" s="37" t="s">
        <v>1143</v>
      </c>
      <c r="B2547" s="37" t="s">
        <v>236</v>
      </c>
      <c r="C2547" s="37" t="n">
        <v>365</v>
      </c>
      <c r="D2547" s="38" t="n">
        <v>46275</v>
      </c>
      <c r="E2547" s="37" t="s">
        <v>229</v>
      </c>
      <c r="F2547" s="38" t="n">
        <v>46236</v>
      </c>
      <c r="G2547" s="37" t="n">
        <v>99</v>
      </c>
    </row>
    <row r="2548" customFormat="false" ht="15" hidden="false" customHeight="false" outlineLevel="0" collapsed="false">
      <c r="A2548" s="37" t="s">
        <v>1143</v>
      </c>
      <c r="B2548" s="37" t="s">
        <v>237</v>
      </c>
      <c r="C2548" s="37" t="n">
        <v>365</v>
      </c>
      <c r="D2548" s="38" t="n">
        <v>46221</v>
      </c>
      <c r="E2548" s="37" t="s">
        <v>229</v>
      </c>
      <c r="F2548" s="38" t="n">
        <v>46183</v>
      </c>
      <c r="G2548" s="37" t="n">
        <v>86</v>
      </c>
    </row>
    <row r="2549" customFormat="false" ht="15" hidden="false" customHeight="false" outlineLevel="0" collapsed="false">
      <c r="A2549" s="37" t="s">
        <v>1143</v>
      </c>
      <c r="B2549" s="37" t="s">
        <v>238</v>
      </c>
      <c r="C2549" s="37" t="n">
        <v>180</v>
      </c>
      <c r="D2549" s="38" t="n">
        <v>46346</v>
      </c>
      <c r="E2549" s="37" t="s">
        <v>229</v>
      </c>
      <c r="F2549" s="38" t="n">
        <v>46320</v>
      </c>
      <c r="G2549" s="37" t="n">
        <v>97</v>
      </c>
    </row>
    <row r="2550" customFormat="false" ht="15" hidden="false" customHeight="false" outlineLevel="0" collapsed="false">
      <c r="A2550" s="37" t="s">
        <v>1143</v>
      </c>
      <c r="B2550" s="37" t="s">
        <v>239</v>
      </c>
      <c r="C2550" s="37" t="n">
        <v>730</v>
      </c>
      <c r="D2550" s="38" t="n">
        <v>46289</v>
      </c>
      <c r="E2550" s="37" t="s">
        <v>229</v>
      </c>
      <c r="F2550" s="38" t="n">
        <v>46259</v>
      </c>
      <c r="G2550" s="37" t="n">
        <v>68</v>
      </c>
    </row>
    <row r="2551" customFormat="false" ht="15" hidden="false" customHeight="false" outlineLevel="0" collapsed="false">
      <c r="A2551" s="37" t="s">
        <v>1143</v>
      </c>
      <c r="B2551" s="37" t="s">
        <v>240</v>
      </c>
      <c r="C2551" s="37" t="n">
        <v>365</v>
      </c>
      <c r="D2551" s="38" t="n">
        <v>46357</v>
      </c>
      <c r="E2551" s="37" t="s">
        <v>229</v>
      </c>
      <c r="F2551" s="38" t="n">
        <v>46335</v>
      </c>
      <c r="G2551" s="37" t="n">
        <v>77</v>
      </c>
    </row>
    <row r="2552" customFormat="false" ht="15" hidden="false" customHeight="false" outlineLevel="0" collapsed="false">
      <c r="A2552" s="37" t="s">
        <v>1144</v>
      </c>
      <c r="B2552" s="37" t="s">
        <v>235</v>
      </c>
      <c r="C2552" s="37" t="n">
        <v>365</v>
      </c>
      <c r="D2552" s="38" t="n">
        <v>46369</v>
      </c>
      <c r="E2552" s="37" t="s">
        <v>229</v>
      </c>
      <c r="F2552" s="38" t="n">
        <v>46352</v>
      </c>
      <c r="G2552" s="37" t="n">
        <v>84</v>
      </c>
    </row>
    <row r="2553" customFormat="false" ht="15" hidden="false" customHeight="false" outlineLevel="0" collapsed="false">
      <c r="A2553" s="37" t="s">
        <v>1144</v>
      </c>
      <c r="B2553" s="37" t="s">
        <v>236</v>
      </c>
      <c r="C2553" s="37" t="n">
        <v>365</v>
      </c>
      <c r="D2553" s="38" t="n">
        <v>46131</v>
      </c>
      <c r="E2553" s="37" t="s">
        <v>229</v>
      </c>
      <c r="F2553" s="38" t="n">
        <v>46111</v>
      </c>
      <c r="G2553" s="37" t="n">
        <v>67</v>
      </c>
    </row>
    <row r="2554" customFormat="false" ht="15" hidden="false" customHeight="false" outlineLevel="0" collapsed="false">
      <c r="A2554" s="37" t="s">
        <v>1144</v>
      </c>
      <c r="B2554" s="37" t="s">
        <v>237</v>
      </c>
      <c r="C2554" s="37" t="n">
        <v>365</v>
      </c>
      <c r="D2554" s="38" t="n">
        <v>46339</v>
      </c>
      <c r="E2554" s="37" t="s">
        <v>229</v>
      </c>
      <c r="F2554" s="38" t="n">
        <v>46325</v>
      </c>
      <c r="G2554" s="37" t="n">
        <v>66</v>
      </c>
    </row>
    <row r="2555" customFormat="false" ht="15" hidden="false" customHeight="false" outlineLevel="0" collapsed="false">
      <c r="A2555" s="37" t="s">
        <v>1144</v>
      </c>
      <c r="B2555" s="37" t="s">
        <v>238</v>
      </c>
      <c r="C2555" s="37" t="n">
        <v>180</v>
      </c>
      <c r="D2555" s="38" t="n">
        <v>46270</v>
      </c>
      <c r="E2555" s="37" t="s">
        <v>229</v>
      </c>
      <c r="F2555" s="38" t="n">
        <v>46266</v>
      </c>
      <c r="G2555" s="37" t="n">
        <v>65</v>
      </c>
    </row>
    <row r="2556" customFormat="false" ht="15" hidden="false" customHeight="false" outlineLevel="0" collapsed="false">
      <c r="A2556" s="37" t="s">
        <v>1144</v>
      </c>
      <c r="B2556" s="37" t="s">
        <v>239</v>
      </c>
      <c r="C2556" s="37" t="n">
        <v>730</v>
      </c>
      <c r="D2556" s="38" t="n">
        <v>46216</v>
      </c>
      <c r="E2556" s="37" t="s">
        <v>229</v>
      </c>
      <c r="F2556" s="38" t="n">
        <v>46209</v>
      </c>
      <c r="G2556" s="37" t="n">
        <v>84</v>
      </c>
    </row>
    <row r="2557" customFormat="false" ht="15" hidden="false" customHeight="false" outlineLevel="0" collapsed="false">
      <c r="A2557" s="37" t="s">
        <v>1144</v>
      </c>
      <c r="B2557" s="37" t="s">
        <v>240</v>
      </c>
      <c r="C2557" s="37" t="n">
        <v>365</v>
      </c>
      <c r="D2557" s="38" t="n">
        <v>46202</v>
      </c>
      <c r="E2557" s="37" t="s">
        <v>229</v>
      </c>
      <c r="F2557" s="38" t="n">
        <v>46173</v>
      </c>
      <c r="G2557" s="37" t="n">
        <v>64</v>
      </c>
    </row>
    <row r="2558" customFormat="false" ht="15" hidden="false" customHeight="false" outlineLevel="0" collapsed="false">
      <c r="A2558" s="37" t="s">
        <v>965</v>
      </c>
      <c r="B2558" s="37" t="s">
        <v>235</v>
      </c>
      <c r="C2558" s="37" t="n">
        <v>365</v>
      </c>
      <c r="D2558" s="38" t="n">
        <v>46166</v>
      </c>
      <c r="E2558" s="37" t="s">
        <v>229</v>
      </c>
      <c r="F2558" s="38" t="n">
        <v>46157</v>
      </c>
      <c r="G2558" s="37" t="n">
        <v>86</v>
      </c>
    </row>
    <row r="2559" customFormat="false" ht="15" hidden="false" customHeight="false" outlineLevel="0" collapsed="false">
      <c r="A2559" s="37" t="s">
        <v>965</v>
      </c>
      <c r="B2559" s="37" t="s">
        <v>236</v>
      </c>
      <c r="C2559" s="37" t="n">
        <v>365</v>
      </c>
      <c r="D2559" s="38" t="n">
        <v>46193</v>
      </c>
      <c r="E2559" s="37" t="s">
        <v>229</v>
      </c>
      <c r="F2559" s="38" t="n">
        <v>46155</v>
      </c>
      <c r="G2559" s="37" t="n">
        <v>75</v>
      </c>
    </row>
    <row r="2560" customFormat="false" ht="15" hidden="false" customHeight="false" outlineLevel="0" collapsed="false">
      <c r="A2560" s="37" t="s">
        <v>965</v>
      </c>
      <c r="B2560" s="37" t="s">
        <v>237</v>
      </c>
      <c r="C2560" s="37" t="n">
        <v>365</v>
      </c>
      <c r="D2560" s="38" t="n">
        <v>46268</v>
      </c>
      <c r="E2560" s="37" t="s">
        <v>229</v>
      </c>
      <c r="F2560" s="38" t="n">
        <v>46265</v>
      </c>
      <c r="G2560" s="37" t="n">
        <v>92</v>
      </c>
    </row>
    <row r="2561" customFormat="false" ht="15" hidden="false" customHeight="false" outlineLevel="0" collapsed="false">
      <c r="A2561" s="37" t="s">
        <v>965</v>
      </c>
      <c r="B2561" s="37" t="s">
        <v>238</v>
      </c>
      <c r="C2561" s="37" t="n">
        <v>180</v>
      </c>
      <c r="D2561" s="38" t="n">
        <v>46288</v>
      </c>
      <c r="E2561" s="37" t="s">
        <v>229</v>
      </c>
      <c r="F2561" s="38" t="n">
        <v>46257</v>
      </c>
      <c r="G2561" s="37" t="n">
        <v>64</v>
      </c>
    </row>
    <row r="2562" customFormat="false" ht="15" hidden="false" customHeight="false" outlineLevel="0" collapsed="false">
      <c r="A2562" s="37" t="s">
        <v>965</v>
      </c>
      <c r="B2562" s="37" t="s">
        <v>239</v>
      </c>
      <c r="C2562" s="37" t="n">
        <v>730</v>
      </c>
      <c r="D2562" s="38" t="n">
        <v>46206</v>
      </c>
      <c r="E2562" s="37" t="s">
        <v>229</v>
      </c>
      <c r="F2562" s="38" t="n">
        <v>46173</v>
      </c>
      <c r="G2562" s="37" t="n">
        <v>75</v>
      </c>
    </row>
    <row r="2563" customFormat="false" ht="15" hidden="false" customHeight="false" outlineLevel="0" collapsed="false">
      <c r="A2563" s="37" t="s">
        <v>965</v>
      </c>
      <c r="B2563" s="37" t="s">
        <v>240</v>
      </c>
      <c r="C2563" s="37" t="n">
        <v>365</v>
      </c>
      <c r="D2563" s="38" t="n">
        <v>46109</v>
      </c>
      <c r="E2563" s="37" t="s">
        <v>229</v>
      </c>
      <c r="F2563" s="38" t="n">
        <v>46107</v>
      </c>
      <c r="G2563" s="37" t="n">
        <v>81</v>
      </c>
    </row>
    <row r="2564" customFormat="false" ht="15" hidden="false" customHeight="false" outlineLevel="0" collapsed="false">
      <c r="A2564" s="37" t="s">
        <v>1145</v>
      </c>
      <c r="B2564" s="37" t="s">
        <v>235</v>
      </c>
      <c r="C2564" s="37" t="n">
        <v>365</v>
      </c>
      <c r="D2564" s="38" t="n">
        <v>46347</v>
      </c>
      <c r="E2564" s="37" t="s">
        <v>229</v>
      </c>
      <c r="F2564" s="38" t="n">
        <v>46328</v>
      </c>
      <c r="G2564" s="37" t="n">
        <v>71</v>
      </c>
    </row>
    <row r="2565" customFormat="false" ht="15" hidden="false" customHeight="false" outlineLevel="0" collapsed="false">
      <c r="A2565" s="37" t="s">
        <v>1145</v>
      </c>
      <c r="B2565" s="37" t="s">
        <v>236</v>
      </c>
      <c r="C2565" s="37" t="n">
        <v>365</v>
      </c>
      <c r="D2565" s="38" t="n">
        <v>46228</v>
      </c>
      <c r="E2565" s="37" t="s">
        <v>229</v>
      </c>
      <c r="F2565" s="38" t="n">
        <v>46192</v>
      </c>
      <c r="G2565" s="37" t="n">
        <v>71</v>
      </c>
    </row>
    <row r="2566" customFormat="false" ht="15" hidden="false" customHeight="false" outlineLevel="0" collapsed="false">
      <c r="A2566" s="37" t="s">
        <v>1145</v>
      </c>
      <c r="B2566" s="37" t="s">
        <v>237</v>
      </c>
      <c r="C2566" s="37" t="n">
        <v>365</v>
      </c>
      <c r="D2566" s="38" t="n">
        <v>46237</v>
      </c>
      <c r="E2566" s="37" t="s">
        <v>232</v>
      </c>
      <c r="F2566" s="38"/>
      <c r="G2566" s="37"/>
    </row>
    <row r="2567" customFormat="false" ht="15" hidden="false" customHeight="false" outlineLevel="0" collapsed="false">
      <c r="A2567" s="37" t="s">
        <v>1145</v>
      </c>
      <c r="B2567" s="37" t="s">
        <v>238</v>
      </c>
      <c r="C2567" s="37" t="n">
        <v>180</v>
      </c>
      <c r="D2567" s="38" t="n">
        <v>46217</v>
      </c>
      <c r="E2567" s="37" t="s">
        <v>229</v>
      </c>
      <c r="F2567" s="38" t="n">
        <v>46213</v>
      </c>
      <c r="G2567" s="37" t="n">
        <v>67</v>
      </c>
    </row>
    <row r="2568" customFormat="false" ht="15" hidden="false" customHeight="false" outlineLevel="0" collapsed="false">
      <c r="A2568" s="37" t="s">
        <v>1145</v>
      </c>
      <c r="B2568" s="37" t="s">
        <v>239</v>
      </c>
      <c r="C2568" s="37" t="n">
        <v>730</v>
      </c>
      <c r="D2568" s="38" t="n">
        <v>46374</v>
      </c>
      <c r="E2568" s="37" t="s">
        <v>229</v>
      </c>
      <c r="F2568" s="38" t="n">
        <v>46354</v>
      </c>
      <c r="G2568" s="37" t="n">
        <v>71</v>
      </c>
    </row>
    <row r="2569" customFormat="false" ht="15" hidden="false" customHeight="false" outlineLevel="0" collapsed="false">
      <c r="A2569" s="37" t="s">
        <v>1145</v>
      </c>
      <c r="B2569" s="37" t="s">
        <v>240</v>
      </c>
      <c r="C2569" s="37" t="n">
        <v>365</v>
      </c>
      <c r="D2569" s="38" t="n">
        <v>46110</v>
      </c>
      <c r="E2569" s="37" t="s">
        <v>229</v>
      </c>
      <c r="F2569" s="38" t="n">
        <v>46071</v>
      </c>
      <c r="G2569" s="37" t="n">
        <v>74</v>
      </c>
    </row>
    <row r="2570" customFormat="false" ht="15" hidden="false" customHeight="false" outlineLevel="0" collapsed="false">
      <c r="A2570" s="37" t="s">
        <v>825</v>
      </c>
      <c r="B2570" s="37" t="s">
        <v>235</v>
      </c>
      <c r="C2570" s="37" t="n">
        <v>365</v>
      </c>
      <c r="D2570" s="38" t="n">
        <v>46205</v>
      </c>
      <c r="E2570" s="37" t="s">
        <v>229</v>
      </c>
      <c r="F2570" s="38" t="n">
        <v>46168</v>
      </c>
      <c r="G2570" s="37" t="n">
        <v>70</v>
      </c>
    </row>
    <row r="2571" customFormat="false" ht="15" hidden="false" customHeight="false" outlineLevel="0" collapsed="false">
      <c r="A2571" s="37" t="s">
        <v>825</v>
      </c>
      <c r="B2571" s="37" t="s">
        <v>236</v>
      </c>
      <c r="C2571" s="37" t="n">
        <v>365</v>
      </c>
      <c r="D2571" s="38" t="n">
        <v>46328</v>
      </c>
      <c r="E2571" s="37" t="s">
        <v>229</v>
      </c>
      <c r="F2571" s="38" t="n">
        <v>46315</v>
      </c>
      <c r="G2571" s="37" t="n">
        <v>94</v>
      </c>
    </row>
    <row r="2572" customFormat="false" ht="15" hidden="false" customHeight="false" outlineLevel="0" collapsed="false">
      <c r="A2572" s="37" t="s">
        <v>825</v>
      </c>
      <c r="B2572" s="37" t="s">
        <v>237</v>
      </c>
      <c r="C2572" s="37" t="n">
        <v>365</v>
      </c>
      <c r="D2572" s="38" t="n">
        <v>46349</v>
      </c>
      <c r="E2572" s="37" t="s">
        <v>229</v>
      </c>
      <c r="F2572" s="38" t="n">
        <v>46347</v>
      </c>
      <c r="G2572" s="37" t="n">
        <v>72</v>
      </c>
    </row>
    <row r="2573" customFormat="false" ht="15" hidden="false" customHeight="false" outlineLevel="0" collapsed="false">
      <c r="A2573" s="37" t="s">
        <v>825</v>
      </c>
      <c r="B2573" s="37" t="s">
        <v>238</v>
      </c>
      <c r="C2573" s="37" t="n">
        <v>180</v>
      </c>
      <c r="D2573" s="38" t="n">
        <v>46152</v>
      </c>
      <c r="E2573" s="37" t="s">
        <v>230</v>
      </c>
      <c r="F2573" s="38"/>
      <c r="G2573" s="37"/>
    </row>
    <row r="2574" customFormat="false" ht="15" hidden="false" customHeight="false" outlineLevel="0" collapsed="false">
      <c r="A2574" s="37" t="s">
        <v>825</v>
      </c>
      <c r="B2574" s="37" t="s">
        <v>239</v>
      </c>
      <c r="C2574" s="37" t="n">
        <v>730</v>
      </c>
      <c r="D2574" s="38" t="n">
        <v>46124</v>
      </c>
      <c r="E2574" s="37" t="s">
        <v>231</v>
      </c>
      <c r="F2574" s="38"/>
      <c r="G2574" s="37"/>
    </row>
    <row r="2575" customFormat="false" ht="15" hidden="false" customHeight="false" outlineLevel="0" collapsed="false">
      <c r="A2575" s="37" t="s">
        <v>825</v>
      </c>
      <c r="B2575" s="37" t="s">
        <v>240</v>
      </c>
      <c r="C2575" s="37" t="n">
        <v>365</v>
      </c>
      <c r="D2575" s="38" t="n">
        <v>46298</v>
      </c>
      <c r="E2575" s="37" t="s">
        <v>229</v>
      </c>
      <c r="F2575" s="38" t="n">
        <v>46284</v>
      </c>
      <c r="G2575" s="37" t="n">
        <v>88</v>
      </c>
    </row>
    <row r="2576" customFormat="false" ht="15" hidden="false" customHeight="false" outlineLevel="0" collapsed="false">
      <c r="A2576" s="37" t="s">
        <v>446</v>
      </c>
      <c r="B2576" s="37" t="s">
        <v>235</v>
      </c>
      <c r="C2576" s="37" t="n">
        <v>365</v>
      </c>
      <c r="D2576" s="38" t="n">
        <v>46122</v>
      </c>
      <c r="E2576" s="37" t="s">
        <v>229</v>
      </c>
      <c r="F2576" s="38" t="n">
        <v>46103</v>
      </c>
      <c r="G2576" s="37" t="n">
        <v>77</v>
      </c>
    </row>
    <row r="2577" customFormat="false" ht="15" hidden="false" customHeight="false" outlineLevel="0" collapsed="false">
      <c r="A2577" s="37" t="s">
        <v>446</v>
      </c>
      <c r="B2577" s="37" t="s">
        <v>236</v>
      </c>
      <c r="C2577" s="37" t="n">
        <v>365</v>
      </c>
      <c r="D2577" s="38" t="n">
        <v>46122</v>
      </c>
      <c r="E2577" s="37" t="s">
        <v>230</v>
      </c>
      <c r="F2577" s="38"/>
      <c r="G2577" s="37"/>
    </row>
    <row r="2578" customFormat="false" ht="15" hidden="false" customHeight="false" outlineLevel="0" collapsed="false">
      <c r="A2578" s="37" t="s">
        <v>446</v>
      </c>
      <c r="B2578" s="37" t="s">
        <v>237</v>
      </c>
      <c r="C2578" s="37" t="n">
        <v>365</v>
      </c>
      <c r="D2578" s="38" t="n">
        <v>46136</v>
      </c>
      <c r="E2578" s="37" t="s">
        <v>229</v>
      </c>
      <c r="F2578" s="38" t="n">
        <v>46100</v>
      </c>
      <c r="G2578" s="37" t="n">
        <v>99</v>
      </c>
    </row>
    <row r="2579" customFormat="false" ht="15" hidden="false" customHeight="false" outlineLevel="0" collapsed="false">
      <c r="A2579" s="37" t="s">
        <v>446</v>
      </c>
      <c r="B2579" s="37" t="s">
        <v>238</v>
      </c>
      <c r="C2579" s="37" t="n">
        <v>180</v>
      </c>
      <c r="D2579" s="38" t="n">
        <v>46347</v>
      </c>
      <c r="E2579" s="37" t="s">
        <v>230</v>
      </c>
      <c r="F2579" s="38"/>
      <c r="G2579" s="37"/>
    </row>
    <row r="2580" customFormat="false" ht="15" hidden="false" customHeight="false" outlineLevel="0" collapsed="false">
      <c r="A2580" s="37" t="s">
        <v>446</v>
      </c>
      <c r="B2580" s="37" t="s">
        <v>239</v>
      </c>
      <c r="C2580" s="37" t="n">
        <v>730</v>
      </c>
      <c r="D2580" s="38" t="n">
        <v>46225</v>
      </c>
      <c r="E2580" s="37" t="s">
        <v>229</v>
      </c>
      <c r="F2580" s="38" t="n">
        <v>46202</v>
      </c>
      <c r="G2580" s="37" t="n">
        <v>79</v>
      </c>
    </row>
    <row r="2581" customFormat="false" ht="15" hidden="false" customHeight="false" outlineLevel="0" collapsed="false">
      <c r="A2581" s="37" t="s">
        <v>446</v>
      </c>
      <c r="B2581" s="37" t="s">
        <v>240</v>
      </c>
      <c r="C2581" s="37" t="n">
        <v>365</v>
      </c>
      <c r="D2581" s="38" t="n">
        <v>46229</v>
      </c>
      <c r="E2581" s="37" t="s">
        <v>229</v>
      </c>
      <c r="F2581" s="38" t="n">
        <v>46203</v>
      </c>
      <c r="G2581" s="37" t="n">
        <v>87</v>
      </c>
    </row>
    <row r="2582" customFormat="false" ht="15" hidden="false" customHeight="false" outlineLevel="0" collapsed="false">
      <c r="A2582" s="37" t="s">
        <v>1146</v>
      </c>
      <c r="B2582" s="37" t="s">
        <v>235</v>
      </c>
      <c r="C2582" s="37" t="n">
        <v>365</v>
      </c>
      <c r="D2582" s="38" t="n">
        <v>46367</v>
      </c>
      <c r="E2582" s="37" t="s">
        <v>232</v>
      </c>
      <c r="F2582" s="38"/>
      <c r="G2582" s="37"/>
    </row>
    <row r="2583" customFormat="false" ht="15" hidden="false" customHeight="false" outlineLevel="0" collapsed="false">
      <c r="A2583" s="37" t="s">
        <v>1146</v>
      </c>
      <c r="B2583" s="37" t="s">
        <v>236</v>
      </c>
      <c r="C2583" s="37" t="n">
        <v>365</v>
      </c>
      <c r="D2583" s="38" t="n">
        <v>46227</v>
      </c>
      <c r="E2583" s="37" t="s">
        <v>230</v>
      </c>
      <c r="F2583" s="38"/>
      <c r="G2583" s="37"/>
    </row>
    <row r="2584" customFormat="false" ht="15" hidden="false" customHeight="false" outlineLevel="0" collapsed="false">
      <c r="A2584" s="37" t="s">
        <v>1146</v>
      </c>
      <c r="B2584" s="37" t="s">
        <v>237</v>
      </c>
      <c r="C2584" s="37" t="n">
        <v>365</v>
      </c>
      <c r="D2584" s="38" t="n">
        <v>46197</v>
      </c>
      <c r="E2584" s="37" t="s">
        <v>231</v>
      </c>
      <c r="F2584" s="38"/>
      <c r="G2584" s="37"/>
    </row>
    <row r="2585" customFormat="false" ht="15" hidden="false" customHeight="false" outlineLevel="0" collapsed="false">
      <c r="A2585" s="37" t="s">
        <v>1146</v>
      </c>
      <c r="B2585" s="37" t="s">
        <v>238</v>
      </c>
      <c r="C2585" s="37" t="n">
        <v>180</v>
      </c>
      <c r="D2585" s="38" t="n">
        <v>46170</v>
      </c>
      <c r="E2585" s="37" t="s">
        <v>229</v>
      </c>
      <c r="F2585" s="38" t="n">
        <v>46160</v>
      </c>
      <c r="G2585" s="37" t="n">
        <v>85</v>
      </c>
    </row>
    <row r="2586" customFormat="false" ht="15" hidden="false" customHeight="false" outlineLevel="0" collapsed="false">
      <c r="A2586" s="37" t="s">
        <v>1146</v>
      </c>
      <c r="B2586" s="37" t="s">
        <v>239</v>
      </c>
      <c r="C2586" s="37" t="n">
        <v>730</v>
      </c>
      <c r="D2586" s="38" t="n">
        <v>46241</v>
      </c>
      <c r="E2586" s="37" t="s">
        <v>229</v>
      </c>
      <c r="F2586" s="38" t="n">
        <v>46208</v>
      </c>
      <c r="G2586" s="37" t="n">
        <v>96</v>
      </c>
    </row>
    <row r="2587" customFormat="false" ht="15" hidden="false" customHeight="false" outlineLevel="0" collapsed="false">
      <c r="A2587" s="37" t="s">
        <v>1146</v>
      </c>
      <c r="B2587" s="37" t="s">
        <v>240</v>
      </c>
      <c r="C2587" s="37" t="n">
        <v>365</v>
      </c>
      <c r="D2587" s="38" t="n">
        <v>46253</v>
      </c>
      <c r="E2587" s="37" t="s">
        <v>229</v>
      </c>
      <c r="F2587" s="38" t="n">
        <v>46218</v>
      </c>
      <c r="G2587" s="37" t="n">
        <v>61</v>
      </c>
    </row>
    <row r="2588" customFormat="false" ht="15" hidden="false" customHeight="false" outlineLevel="0" collapsed="false">
      <c r="A2588" s="37" t="s">
        <v>1147</v>
      </c>
      <c r="B2588" s="37" t="s">
        <v>235</v>
      </c>
      <c r="C2588" s="37" t="n">
        <v>365</v>
      </c>
      <c r="D2588" s="38" t="n">
        <v>46255</v>
      </c>
      <c r="E2588" s="37" t="s">
        <v>229</v>
      </c>
      <c r="F2588" s="38" t="n">
        <v>46240</v>
      </c>
      <c r="G2588" s="37" t="n">
        <v>85</v>
      </c>
    </row>
    <row r="2589" customFormat="false" ht="15" hidden="false" customHeight="false" outlineLevel="0" collapsed="false">
      <c r="A2589" s="37" t="s">
        <v>1147</v>
      </c>
      <c r="B2589" s="37" t="s">
        <v>236</v>
      </c>
      <c r="C2589" s="37" t="n">
        <v>365</v>
      </c>
      <c r="D2589" s="38" t="n">
        <v>46137</v>
      </c>
      <c r="E2589" s="37" t="s">
        <v>229</v>
      </c>
      <c r="F2589" s="38" t="n">
        <v>46120</v>
      </c>
      <c r="G2589" s="37" t="n">
        <v>90</v>
      </c>
    </row>
    <row r="2590" customFormat="false" ht="15" hidden="false" customHeight="false" outlineLevel="0" collapsed="false">
      <c r="A2590" s="37" t="s">
        <v>1147</v>
      </c>
      <c r="B2590" s="37" t="s">
        <v>237</v>
      </c>
      <c r="C2590" s="37" t="n">
        <v>365</v>
      </c>
      <c r="D2590" s="38" t="n">
        <v>46198</v>
      </c>
      <c r="E2590" s="37" t="s">
        <v>229</v>
      </c>
      <c r="F2590" s="38" t="n">
        <v>46184</v>
      </c>
      <c r="G2590" s="37" t="n">
        <v>79</v>
      </c>
    </row>
    <row r="2591" customFormat="false" ht="15" hidden="false" customHeight="false" outlineLevel="0" collapsed="false">
      <c r="A2591" s="37" t="s">
        <v>1147</v>
      </c>
      <c r="B2591" s="37" t="s">
        <v>238</v>
      </c>
      <c r="C2591" s="37" t="n">
        <v>180</v>
      </c>
      <c r="D2591" s="38" t="n">
        <v>46157</v>
      </c>
      <c r="E2591" s="37" t="s">
        <v>229</v>
      </c>
      <c r="F2591" s="38" t="n">
        <v>46125</v>
      </c>
      <c r="G2591" s="37" t="n">
        <v>99</v>
      </c>
    </row>
    <row r="2592" customFormat="false" ht="15" hidden="false" customHeight="false" outlineLevel="0" collapsed="false">
      <c r="A2592" s="37" t="s">
        <v>1147</v>
      </c>
      <c r="B2592" s="37" t="s">
        <v>239</v>
      </c>
      <c r="C2592" s="37" t="n">
        <v>730</v>
      </c>
      <c r="D2592" s="38" t="n">
        <v>46104</v>
      </c>
      <c r="E2592" s="37" t="s">
        <v>230</v>
      </c>
      <c r="F2592" s="38"/>
      <c r="G2592" s="37"/>
    </row>
    <row r="2593" customFormat="false" ht="15" hidden="false" customHeight="false" outlineLevel="0" collapsed="false">
      <c r="A2593" s="37" t="s">
        <v>1147</v>
      </c>
      <c r="B2593" s="37" t="s">
        <v>240</v>
      </c>
      <c r="C2593" s="37" t="n">
        <v>365</v>
      </c>
      <c r="D2593" s="38" t="n">
        <v>46167</v>
      </c>
      <c r="E2593" s="37" t="s">
        <v>231</v>
      </c>
      <c r="F2593" s="38"/>
      <c r="G2593" s="37"/>
    </row>
    <row r="2594" customFormat="false" ht="15" hidden="false" customHeight="false" outlineLevel="0" collapsed="false">
      <c r="A2594" s="37" t="s">
        <v>1149</v>
      </c>
      <c r="B2594" s="37" t="s">
        <v>235</v>
      </c>
      <c r="C2594" s="37" t="n">
        <v>365</v>
      </c>
      <c r="D2594" s="38" t="n">
        <v>46248</v>
      </c>
      <c r="E2594" s="37" t="s">
        <v>229</v>
      </c>
      <c r="F2594" s="38" t="n">
        <v>46216</v>
      </c>
      <c r="G2594" s="37" t="n">
        <v>66</v>
      </c>
    </row>
    <row r="2595" customFormat="false" ht="15" hidden="false" customHeight="false" outlineLevel="0" collapsed="false">
      <c r="A2595" s="37" t="s">
        <v>1149</v>
      </c>
      <c r="B2595" s="37" t="s">
        <v>236</v>
      </c>
      <c r="C2595" s="37" t="n">
        <v>365</v>
      </c>
      <c r="D2595" s="38" t="n">
        <v>46237</v>
      </c>
      <c r="E2595" s="37" t="s">
        <v>230</v>
      </c>
      <c r="F2595" s="38"/>
      <c r="G2595" s="37"/>
    </row>
    <row r="2596" customFormat="false" ht="15" hidden="false" customHeight="false" outlineLevel="0" collapsed="false">
      <c r="A2596" s="37" t="s">
        <v>1149</v>
      </c>
      <c r="B2596" s="37" t="s">
        <v>237</v>
      </c>
      <c r="C2596" s="37" t="n">
        <v>365</v>
      </c>
      <c r="D2596" s="38" t="n">
        <v>46158</v>
      </c>
      <c r="E2596" s="37" t="s">
        <v>229</v>
      </c>
      <c r="F2596" s="38" t="n">
        <v>46148</v>
      </c>
      <c r="G2596" s="37" t="n">
        <v>84</v>
      </c>
    </row>
    <row r="2597" customFormat="false" ht="15" hidden="false" customHeight="false" outlineLevel="0" collapsed="false">
      <c r="A2597" s="37" t="s">
        <v>1149</v>
      </c>
      <c r="B2597" s="37" t="s">
        <v>238</v>
      </c>
      <c r="C2597" s="37" t="n">
        <v>180</v>
      </c>
      <c r="D2597" s="38" t="n">
        <v>46166</v>
      </c>
      <c r="E2597" s="37" t="s">
        <v>232</v>
      </c>
      <c r="F2597" s="38"/>
      <c r="G2597" s="37"/>
    </row>
    <row r="2598" customFormat="false" ht="15" hidden="false" customHeight="false" outlineLevel="0" collapsed="false">
      <c r="A2598" s="37" t="s">
        <v>1149</v>
      </c>
      <c r="B2598" s="37" t="s">
        <v>239</v>
      </c>
      <c r="C2598" s="37" t="n">
        <v>730</v>
      </c>
      <c r="D2598" s="38" t="n">
        <v>46163</v>
      </c>
      <c r="E2598" s="37" t="s">
        <v>229</v>
      </c>
      <c r="F2598" s="38" t="n">
        <v>46135</v>
      </c>
      <c r="G2598" s="37" t="n">
        <v>86</v>
      </c>
    </row>
    <row r="2599" customFormat="false" ht="15" hidden="false" customHeight="false" outlineLevel="0" collapsed="false">
      <c r="A2599" s="37" t="s">
        <v>1149</v>
      </c>
      <c r="B2599" s="37" t="s">
        <v>240</v>
      </c>
      <c r="C2599" s="37" t="n">
        <v>365</v>
      </c>
      <c r="D2599" s="38" t="n">
        <v>46269</v>
      </c>
      <c r="E2599" s="37" t="s">
        <v>231</v>
      </c>
      <c r="F2599" s="38"/>
      <c r="G2599" s="37"/>
    </row>
    <row r="2600" customFormat="false" ht="15" hidden="false" customHeight="false" outlineLevel="0" collapsed="false">
      <c r="A2600" s="37" t="s">
        <v>1152</v>
      </c>
      <c r="B2600" s="37" t="s">
        <v>235</v>
      </c>
      <c r="C2600" s="37" t="n">
        <v>365</v>
      </c>
      <c r="D2600" s="38" t="n">
        <v>46255</v>
      </c>
      <c r="E2600" s="37" t="s">
        <v>229</v>
      </c>
      <c r="F2600" s="38" t="n">
        <v>46252</v>
      </c>
      <c r="G2600" s="37" t="n">
        <v>77</v>
      </c>
    </row>
    <row r="2601" customFormat="false" ht="15" hidden="false" customHeight="false" outlineLevel="0" collapsed="false">
      <c r="A2601" s="37" t="s">
        <v>1152</v>
      </c>
      <c r="B2601" s="37" t="s">
        <v>236</v>
      </c>
      <c r="C2601" s="37" t="n">
        <v>365</v>
      </c>
      <c r="D2601" s="38" t="n">
        <v>46207</v>
      </c>
      <c r="E2601" s="37" t="s">
        <v>231</v>
      </c>
      <c r="F2601" s="38"/>
      <c r="G2601" s="37"/>
    </row>
    <row r="2602" customFormat="false" ht="15" hidden="false" customHeight="false" outlineLevel="0" collapsed="false">
      <c r="A2602" s="37" t="s">
        <v>1152</v>
      </c>
      <c r="B2602" s="37" t="s">
        <v>237</v>
      </c>
      <c r="C2602" s="37" t="n">
        <v>365</v>
      </c>
      <c r="D2602" s="38" t="n">
        <v>46259</v>
      </c>
      <c r="E2602" s="37" t="s">
        <v>229</v>
      </c>
      <c r="F2602" s="38" t="n">
        <v>46226</v>
      </c>
      <c r="G2602" s="37" t="n">
        <v>88</v>
      </c>
    </row>
    <row r="2603" customFormat="false" ht="15" hidden="false" customHeight="false" outlineLevel="0" collapsed="false">
      <c r="A2603" s="37" t="s">
        <v>1152</v>
      </c>
      <c r="B2603" s="37" t="s">
        <v>238</v>
      </c>
      <c r="C2603" s="37" t="n">
        <v>180</v>
      </c>
      <c r="D2603" s="38" t="n">
        <v>46121</v>
      </c>
      <c r="E2603" s="37" t="s">
        <v>229</v>
      </c>
      <c r="F2603" s="38" t="n">
        <v>46084</v>
      </c>
      <c r="G2603" s="37" t="n">
        <v>85</v>
      </c>
    </row>
    <row r="2604" customFormat="false" ht="15" hidden="false" customHeight="false" outlineLevel="0" collapsed="false">
      <c r="A2604" s="37" t="s">
        <v>1152</v>
      </c>
      <c r="B2604" s="37" t="s">
        <v>239</v>
      </c>
      <c r="C2604" s="37" t="n">
        <v>730</v>
      </c>
      <c r="D2604" s="38" t="n">
        <v>46347</v>
      </c>
      <c r="E2604" s="37" t="s">
        <v>229</v>
      </c>
      <c r="F2604" s="38" t="n">
        <v>46328</v>
      </c>
      <c r="G2604" s="37" t="n">
        <v>92</v>
      </c>
    </row>
    <row r="2605" customFormat="false" ht="15" hidden="false" customHeight="false" outlineLevel="0" collapsed="false">
      <c r="A2605" s="37" t="s">
        <v>1152</v>
      </c>
      <c r="B2605" s="37" t="s">
        <v>240</v>
      </c>
      <c r="C2605" s="37" t="n">
        <v>365</v>
      </c>
      <c r="D2605" s="38" t="n">
        <v>46298</v>
      </c>
      <c r="E2605" s="37" t="s">
        <v>229</v>
      </c>
      <c r="F2605" s="38" t="n">
        <v>46289</v>
      </c>
      <c r="G2605" s="37" t="n">
        <v>74</v>
      </c>
    </row>
    <row r="2606" customFormat="false" ht="15" hidden="false" customHeight="false" outlineLevel="0" collapsed="false">
      <c r="A2606" s="37" t="s">
        <v>1153</v>
      </c>
      <c r="B2606" s="37" t="s">
        <v>235</v>
      </c>
      <c r="C2606" s="37" t="n">
        <v>365</v>
      </c>
      <c r="D2606" s="38" t="n">
        <v>46303</v>
      </c>
      <c r="E2606" s="37" t="s">
        <v>231</v>
      </c>
      <c r="F2606" s="38"/>
      <c r="G2606" s="37"/>
    </row>
    <row r="2607" customFormat="false" ht="15" hidden="false" customHeight="false" outlineLevel="0" collapsed="false">
      <c r="A2607" s="37" t="s">
        <v>1153</v>
      </c>
      <c r="B2607" s="37" t="s">
        <v>236</v>
      </c>
      <c r="C2607" s="37" t="n">
        <v>365</v>
      </c>
      <c r="D2607" s="38" t="n">
        <v>46123</v>
      </c>
      <c r="E2607" s="37" t="s">
        <v>229</v>
      </c>
      <c r="F2607" s="38" t="n">
        <v>46118</v>
      </c>
      <c r="G2607" s="37" t="n">
        <v>97</v>
      </c>
    </row>
    <row r="2608" customFormat="false" ht="15" hidden="false" customHeight="false" outlineLevel="0" collapsed="false">
      <c r="A2608" s="37" t="s">
        <v>1153</v>
      </c>
      <c r="B2608" s="37" t="s">
        <v>237</v>
      </c>
      <c r="C2608" s="37" t="n">
        <v>365</v>
      </c>
      <c r="D2608" s="38" t="n">
        <v>46339</v>
      </c>
      <c r="E2608" s="37" t="s">
        <v>229</v>
      </c>
      <c r="F2608" s="38" t="n">
        <v>46337</v>
      </c>
      <c r="G2608" s="37" t="n">
        <v>71</v>
      </c>
    </row>
    <row r="2609" customFormat="false" ht="15" hidden="false" customHeight="false" outlineLevel="0" collapsed="false">
      <c r="A2609" s="37" t="s">
        <v>1153</v>
      </c>
      <c r="B2609" s="37" t="s">
        <v>238</v>
      </c>
      <c r="C2609" s="37" t="n">
        <v>180</v>
      </c>
      <c r="D2609" s="38" t="n">
        <v>46338</v>
      </c>
      <c r="E2609" s="37" t="s">
        <v>229</v>
      </c>
      <c r="F2609" s="38" t="n">
        <v>46326</v>
      </c>
      <c r="G2609" s="37" t="n">
        <v>95</v>
      </c>
    </row>
    <row r="2610" customFormat="false" ht="15" hidden="false" customHeight="false" outlineLevel="0" collapsed="false">
      <c r="A2610" s="37" t="s">
        <v>1153</v>
      </c>
      <c r="B2610" s="37" t="s">
        <v>239</v>
      </c>
      <c r="C2610" s="37" t="n">
        <v>730</v>
      </c>
      <c r="D2610" s="38" t="n">
        <v>46123</v>
      </c>
      <c r="E2610" s="37" t="s">
        <v>230</v>
      </c>
      <c r="F2610" s="38"/>
      <c r="G2610" s="37"/>
    </row>
    <row r="2611" customFormat="false" ht="15" hidden="false" customHeight="false" outlineLevel="0" collapsed="false">
      <c r="A2611" s="37" t="s">
        <v>1153</v>
      </c>
      <c r="B2611" s="37" t="s">
        <v>240</v>
      </c>
      <c r="C2611" s="37" t="n">
        <v>365</v>
      </c>
      <c r="D2611" s="38" t="n">
        <v>46159</v>
      </c>
      <c r="E2611" s="37" t="s">
        <v>229</v>
      </c>
      <c r="F2611" s="38" t="n">
        <v>46136</v>
      </c>
      <c r="G2611" s="37" t="n">
        <v>99</v>
      </c>
    </row>
    <row r="2612" customFormat="false" ht="15" hidden="false" customHeight="false" outlineLevel="0" collapsed="false">
      <c r="A2612" s="37" t="s">
        <v>613</v>
      </c>
      <c r="B2612" s="37" t="s">
        <v>235</v>
      </c>
      <c r="C2612" s="37" t="n">
        <v>365</v>
      </c>
      <c r="D2612" s="38" t="n">
        <v>46295</v>
      </c>
      <c r="E2612" s="37" t="s">
        <v>229</v>
      </c>
      <c r="F2612" s="38" t="n">
        <v>46292</v>
      </c>
      <c r="G2612" s="37" t="n">
        <v>63</v>
      </c>
    </row>
    <row r="2613" customFormat="false" ht="15" hidden="false" customHeight="false" outlineLevel="0" collapsed="false">
      <c r="A2613" s="37" t="s">
        <v>613</v>
      </c>
      <c r="B2613" s="37" t="s">
        <v>236</v>
      </c>
      <c r="C2613" s="37" t="n">
        <v>365</v>
      </c>
      <c r="D2613" s="38" t="n">
        <v>46216</v>
      </c>
      <c r="E2613" s="37" t="s">
        <v>230</v>
      </c>
      <c r="F2613" s="38"/>
      <c r="G2613" s="37"/>
    </row>
    <row r="2614" customFormat="false" ht="15" hidden="false" customHeight="false" outlineLevel="0" collapsed="false">
      <c r="A2614" s="37" t="s">
        <v>613</v>
      </c>
      <c r="B2614" s="37" t="s">
        <v>237</v>
      </c>
      <c r="C2614" s="37" t="n">
        <v>365</v>
      </c>
      <c r="D2614" s="38" t="n">
        <v>46124</v>
      </c>
      <c r="E2614" s="37" t="s">
        <v>229</v>
      </c>
      <c r="F2614" s="38" t="n">
        <v>46112</v>
      </c>
      <c r="G2614" s="37" t="n">
        <v>94</v>
      </c>
    </row>
    <row r="2615" customFormat="false" ht="15" hidden="false" customHeight="false" outlineLevel="0" collapsed="false">
      <c r="A2615" s="37" t="s">
        <v>613</v>
      </c>
      <c r="B2615" s="37" t="s">
        <v>238</v>
      </c>
      <c r="C2615" s="37" t="n">
        <v>180</v>
      </c>
      <c r="D2615" s="38" t="n">
        <v>46226</v>
      </c>
      <c r="E2615" s="37" t="s">
        <v>229</v>
      </c>
      <c r="F2615" s="38" t="n">
        <v>46208</v>
      </c>
      <c r="G2615" s="37" t="n">
        <v>91</v>
      </c>
    </row>
    <row r="2616" customFormat="false" ht="15" hidden="false" customHeight="false" outlineLevel="0" collapsed="false">
      <c r="A2616" s="37" t="s">
        <v>613</v>
      </c>
      <c r="B2616" s="37" t="s">
        <v>239</v>
      </c>
      <c r="C2616" s="37" t="n">
        <v>730</v>
      </c>
      <c r="D2616" s="38" t="n">
        <v>46160</v>
      </c>
      <c r="E2616" s="37" t="s">
        <v>230</v>
      </c>
      <c r="F2616" s="38"/>
      <c r="G2616" s="37"/>
    </row>
    <row r="2617" customFormat="false" ht="15" hidden="false" customHeight="false" outlineLevel="0" collapsed="false">
      <c r="A2617" s="37" t="s">
        <v>613</v>
      </c>
      <c r="B2617" s="37" t="s">
        <v>240</v>
      </c>
      <c r="C2617" s="37" t="n">
        <v>365</v>
      </c>
      <c r="D2617" s="38" t="n">
        <v>46378</v>
      </c>
      <c r="E2617" s="37" t="s">
        <v>229</v>
      </c>
      <c r="F2617" s="38" t="n">
        <v>46366</v>
      </c>
      <c r="G2617" s="37" t="n">
        <v>70</v>
      </c>
    </row>
    <row r="2618" customFormat="false" ht="15" hidden="false" customHeight="false" outlineLevel="0" collapsed="false">
      <c r="A2618" s="37" t="s">
        <v>1155</v>
      </c>
      <c r="B2618" s="37" t="s">
        <v>235</v>
      </c>
      <c r="C2618" s="37" t="n">
        <v>365</v>
      </c>
      <c r="D2618" s="38" t="n">
        <v>46259</v>
      </c>
      <c r="E2618" s="37" t="s">
        <v>229</v>
      </c>
      <c r="F2618" s="38" t="n">
        <v>46243</v>
      </c>
      <c r="G2618" s="37" t="n">
        <v>77</v>
      </c>
    </row>
    <row r="2619" customFormat="false" ht="15" hidden="false" customHeight="false" outlineLevel="0" collapsed="false">
      <c r="A2619" s="37" t="s">
        <v>1155</v>
      </c>
      <c r="B2619" s="37" t="s">
        <v>236</v>
      </c>
      <c r="C2619" s="37" t="n">
        <v>365</v>
      </c>
      <c r="D2619" s="38" t="n">
        <v>46295</v>
      </c>
      <c r="E2619" s="37" t="s">
        <v>231</v>
      </c>
      <c r="F2619" s="38"/>
      <c r="G2619" s="37"/>
    </row>
    <row r="2620" customFormat="false" ht="15" hidden="false" customHeight="false" outlineLevel="0" collapsed="false">
      <c r="A2620" s="37" t="s">
        <v>1155</v>
      </c>
      <c r="B2620" s="37" t="s">
        <v>237</v>
      </c>
      <c r="C2620" s="37" t="n">
        <v>365</v>
      </c>
      <c r="D2620" s="38" t="n">
        <v>46220</v>
      </c>
      <c r="E2620" s="37" t="s">
        <v>229</v>
      </c>
      <c r="F2620" s="38" t="n">
        <v>46210</v>
      </c>
      <c r="G2620" s="37" t="n">
        <v>70</v>
      </c>
    </row>
    <row r="2621" customFormat="false" ht="15" hidden="false" customHeight="false" outlineLevel="0" collapsed="false">
      <c r="A2621" s="37" t="s">
        <v>1155</v>
      </c>
      <c r="B2621" s="37" t="s">
        <v>238</v>
      </c>
      <c r="C2621" s="37" t="n">
        <v>180</v>
      </c>
      <c r="D2621" s="38" t="n">
        <v>46165</v>
      </c>
      <c r="E2621" s="37" t="s">
        <v>229</v>
      </c>
      <c r="F2621" s="38" t="n">
        <v>46152</v>
      </c>
      <c r="G2621" s="37" t="n">
        <v>67</v>
      </c>
    </row>
    <row r="2622" customFormat="false" ht="15" hidden="false" customHeight="false" outlineLevel="0" collapsed="false">
      <c r="A2622" s="37" t="s">
        <v>1155</v>
      </c>
      <c r="B2622" s="37" t="s">
        <v>239</v>
      </c>
      <c r="C2622" s="37" t="n">
        <v>730</v>
      </c>
      <c r="D2622" s="38" t="n">
        <v>46097</v>
      </c>
      <c r="E2622" s="37" t="s">
        <v>229</v>
      </c>
      <c r="F2622" s="38" t="n">
        <v>46089</v>
      </c>
      <c r="G2622" s="37" t="n">
        <v>89</v>
      </c>
    </row>
    <row r="2623" customFormat="false" ht="15" hidden="false" customHeight="false" outlineLevel="0" collapsed="false">
      <c r="A2623" s="37" t="s">
        <v>1155</v>
      </c>
      <c r="B2623" s="37" t="s">
        <v>240</v>
      </c>
      <c r="C2623" s="37" t="n">
        <v>365</v>
      </c>
      <c r="D2623" s="38" t="n">
        <v>46124</v>
      </c>
      <c r="E2623" s="37" t="s">
        <v>232</v>
      </c>
      <c r="F2623" s="38"/>
      <c r="G2623" s="37"/>
    </row>
    <row r="2624" customFormat="false" ht="15" hidden="false" customHeight="false" outlineLevel="0" collapsed="false">
      <c r="A2624" s="37" t="s">
        <v>1156</v>
      </c>
      <c r="B2624" s="37" t="s">
        <v>235</v>
      </c>
      <c r="C2624" s="37" t="n">
        <v>365</v>
      </c>
      <c r="D2624" s="38" t="n">
        <v>46278</v>
      </c>
      <c r="E2624" s="37" t="s">
        <v>229</v>
      </c>
      <c r="F2624" s="38" t="n">
        <v>46265</v>
      </c>
      <c r="G2624" s="37" t="n">
        <v>79</v>
      </c>
    </row>
    <row r="2625" customFormat="false" ht="15" hidden="false" customHeight="false" outlineLevel="0" collapsed="false">
      <c r="A2625" s="37" t="s">
        <v>1156</v>
      </c>
      <c r="B2625" s="37" t="s">
        <v>236</v>
      </c>
      <c r="C2625" s="37" t="n">
        <v>365</v>
      </c>
      <c r="D2625" s="38" t="n">
        <v>46355</v>
      </c>
      <c r="E2625" s="37" t="s">
        <v>229</v>
      </c>
      <c r="F2625" s="38" t="n">
        <v>46335</v>
      </c>
      <c r="G2625" s="37" t="n">
        <v>62</v>
      </c>
    </row>
    <row r="2626" customFormat="false" ht="15" hidden="false" customHeight="false" outlineLevel="0" collapsed="false">
      <c r="A2626" s="37" t="s">
        <v>1156</v>
      </c>
      <c r="B2626" s="37" t="s">
        <v>237</v>
      </c>
      <c r="C2626" s="37" t="n">
        <v>365</v>
      </c>
      <c r="D2626" s="38" t="n">
        <v>46173</v>
      </c>
      <c r="E2626" s="37" t="s">
        <v>229</v>
      </c>
      <c r="F2626" s="38" t="n">
        <v>46152</v>
      </c>
      <c r="G2626" s="37" t="n">
        <v>78</v>
      </c>
    </row>
    <row r="2627" customFormat="false" ht="15" hidden="false" customHeight="false" outlineLevel="0" collapsed="false">
      <c r="A2627" s="37" t="s">
        <v>1156</v>
      </c>
      <c r="B2627" s="37" t="s">
        <v>238</v>
      </c>
      <c r="C2627" s="37" t="n">
        <v>180</v>
      </c>
      <c r="D2627" s="38" t="n">
        <v>46179</v>
      </c>
      <c r="E2627" s="37" t="s">
        <v>229</v>
      </c>
      <c r="F2627" s="38" t="n">
        <v>46151</v>
      </c>
      <c r="G2627" s="37" t="n">
        <v>69</v>
      </c>
    </row>
    <row r="2628" customFormat="false" ht="15" hidden="false" customHeight="false" outlineLevel="0" collapsed="false">
      <c r="A2628" s="37" t="s">
        <v>1156</v>
      </c>
      <c r="B2628" s="37" t="s">
        <v>239</v>
      </c>
      <c r="C2628" s="37" t="n">
        <v>730</v>
      </c>
      <c r="D2628" s="38" t="n">
        <v>46203</v>
      </c>
      <c r="E2628" s="37" t="s">
        <v>229</v>
      </c>
      <c r="F2628" s="38" t="n">
        <v>46200</v>
      </c>
      <c r="G2628" s="37" t="n">
        <v>62</v>
      </c>
    </row>
    <row r="2629" customFormat="false" ht="15" hidden="false" customHeight="false" outlineLevel="0" collapsed="false">
      <c r="A2629" s="37" t="s">
        <v>1156</v>
      </c>
      <c r="B2629" s="37" t="s">
        <v>240</v>
      </c>
      <c r="C2629" s="37" t="n">
        <v>365</v>
      </c>
      <c r="D2629" s="38" t="n">
        <v>46217</v>
      </c>
      <c r="E2629" s="37" t="s">
        <v>229</v>
      </c>
      <c r="F2629" s="38" t="n">
        <v>46186</v>
      </c>
      <c r="G2629" s="37" t="n">
        <v>90</v>
      </c>
    </row>
    <row r="2630" customFormat="false" ht="15" hidden="false" customHeight="false" outlineLevel="0" collapsed="false">
      <c r="A2630" s="37" t="s">
        <v>1157</v>
      </c>
      <c r="B2630" s="37" t="s">
        <v>235</v>
      </c>
      <c r="C2630" s="37" t="n">
        <v>365</v>
      </c>
      <c r="D2630" s="38" t="n">
        <v>46253</v>
      </c>
      <c r="E2630" s="37" t="s">
        <v>229</v>
      </c>
      <c r="F2630" s="38" t="n">
        <v>46237</v>
      </c>
      <c r="G2630" s="37" t="n">
        <v>97</v>
      </c>
    </row>
    <row r="2631" customFormat="false" ht="15" hidden="false" customHeight="false" outlineLevel="0" collapsed="false">
      <c r="A2631" s="37" t="s">
        <v>1157</v>
      </c>
      <c r="B2631" s="37" t="s">
        <v>236</v>
      </c>
      <c r="C2631" s="37" t="n">
        <v>365</v>
      </c>
      <c r="D2631" s="38" t="n">
        <v>46186</v>
      </c>
      <c r="E2631" s="37" t="s">
        <v>229</v>
      </c>
      <c r="F2631" s="38" t="n">
        <v>46158</v>
      </c>
      <c r="G2631" s="37" t="n">
        <v>81</v>
      </c>
    </row>
    <row r="2632" customFormat="false" ht="15" hidden="false" customHeight="false" outlineLevel="0" collapsed="false">
      <c r="A2632" s="37" t="s">
        <v>1157</v>
      </c>
      <c r="B2632" s="37" t="s">
        <v>237</v>
      </c>
      <c r="C2632" s="37" t="n">
        <v>365</v>
      </c>
      <c r="D2632" s="38" t="n">
        <v>46219</v>
      </c>
      <c r="E2632" s="37" t="s">
        <v>230</v>
      </c>
      <c r="F2632" s="38"/>
      <c r="G2632" s="37"/>
    </row>
    <row r="2633" customFormat="false" ht="15" hidden="false" customHeight="false" outlineLevel="0" collapsed="false">
      <c r="A2633" s="37" t="s">
        <v>1157</v>
      </c>
      <c r="B2633" s="37" t="s">
        <v>238</v>
      </c>
      <c r="C2633" s="37" t="n">
        <v>180</v>
      </c>
      <c r="D2633" s="38" t="n">
        <v>46210</v>
      </c>
      <c r="E2633" s="37" t="s">
        <v>230</v>
      </c>
      <c r="F2633" s="38"/>
      <c r="G2633" s="37"/>
    </row>
    <row r="2634" customFormat="false" ht="15" hidden="false" customHeight="false" outlineLevel="0" collapsed="false">
      <c r="A2634" s="37" t="s">
        <v>1157</v>
      </c>
      <c r="B2634" s="37" t="s">
        <v>239</v>
      </c>
      <c r="C2634" s="37" t="n">
        <v>730</v>
      </c>
      <c r="D2634" s="38" t="n">
        <v>46232</v>
      </c>
      <c r="E2634" s="37" t="s">
        <v>232</v>
      </c>
      <c r="F2634" s="38"/>
      <c r="G2634" s="37"/>
    </row>
    <row r="2635" customFormat="false" ht="15" hidden="false" customHeight="false" outlineLevel="0" collapsed="false">
      <c r="A2635" s="37" t="s">
        <v>1157</v>
      </c>
      <c r="B2635" s="37" t="s">
        <v>240</v>
      </c>
      <c r="C2635" s="37" t="n">
        <v>365</v>
      </c>
      <c r="D2635" s="38" t="n">
        <v>46232</v>
      </c>
      <c r="E2635" s="37" t="s">
        <v>229</v>
      </c>
      <c r="F2635" s="38" t="n">
        <v>46215</v>
      </c>
      <c r="G2635" s="37" t="n">
        <v>86</v>
      </c>
    </row>
    <row r="2636" customFormat="false" ht="15" hidden="false" customHeight="false" outlineLevel="0" collapsed="false">
      <c r="A2636" s="37" t="s">
        <v>1158</v>
      </c>
      <c r="B2636" s="37" t="s">
        <v>235</v>
      </c>
      <c r="C2636" s="37" t="n">
        <v>365</v>
      </c>
      <c r="D2636" s="38" t="n">
        <v>46365</v>
      </c>
      <c r="E2636" s="37" t="s">
        <v>229</v>
      </c>
      <c r="F2636" s="38" t="n">
        <v>46344</v>
      </c>
      <c r="G2636" s="37" t="n">
        <v>88</v>
      </c>
    </row>
    <row r="2637" customFormat="false" ht="15" hidden="false" customHeight="false" outlineLevel="0" collapsed="false">
      <c r="A2637" s="37" t="s">
        <v>1158</v>
      </c>
      <c r="B2637" s="37" t="s">
        <v>236</v>
      </c>
      <c r="C2637" s="37" t="n">
        <v>365</v>
      </c>
      <c r="D2637" s="38" t="n">
        <v>46381</v>
      </c>
      <c r="E2637" s="37" t="s">
        <v>229</v>
      </c>
      <c r="F2637" s="38" t="n">
        <v>46358</v>
      </c>
      <c r="G2637" s="37" t="n">
        <v>78</v>
      </c>
    </row>
    <row r="2638" customFormat="false" ht="15" hidden="false" customHeight="false" outlineLevel="0" collapsed="false">
      <c r="A2638" s="37" t="s">
        <v>1158</v>
      </c>
      <c r="B2638" s="37" t="s">
        <v>237</v>
      </c>
      <c r="C2638" s="37" t="n">
        <v>365</v>
      </c>
      <c r="D2638" s="38" t="n">
        <v>46353</v>
      </c>
      <c r="E2638" s="37" t="s">
        <v>229</v>
      </c>
      <c r="F2638" s="38" t="n">
        <v>46337</v>
      </c>
      <c r="G2638" s="37" t="n">
        <v>76</v>
      </c>
    </row>
    <row r="2639" customFormat="false" ht="15" hidden="false" customHeight="false" outlineLevel="0" collapsed="false">
      <c r="A2639" s="37" t="s">
        <v>1158</v>
      </c>
      <c r="B2639" s="37" t="s">
        <v>238</v>
      </c>
      <c r="C2639" s="37" t="n">
        <v>180</v>
      </c>
      <c r="D2639" s="38" t="n">
        <v>46275</v>
      </c>
      <c r="E2639" s="37" t="s">
        <v>231</v>
      </c>
      <c r="F2639" s="38"/>
      <c r="G2639" s="37"/>
    </row>
    <row r="2640" customFormat="false" ht="15" hidden="false" customHeight="false" outlineLevel="0" collapsed="false">
      <c r="A2640" s="37" t="s">
        <v>1158</v>
      </c>
      <c r="B2640" s="37" t="s">
        <v>239</v>
      </c>
      <c r="C2640" s="37" t="n">
        <v>730</v>
      </c>
      <c r="D2640" s="38" t="n">
        <v>46325</v>
      </c>
      <c r="E2640" s="37" t="s">
        <v>229</v>
      </c>
      <c r="F2640" s="38" t="n">
        <v>46317</v>
      </c>
      <c r="G2640" s="37" t="n">
        <v>61</v>
      </c>
    </row>
    <row r="2641" customFormat="false" ht="15" hidden="false" customHeight="false" outlineLevel="0" collapsed="false">
      <c r="A2641" s="37" t="s">
        <v>1158</v>
      </c>
      <c r="B2641" s="37" t="s">
        <v>240</v>
      </c>
      <c r="C2641" s="37" t="n">
        <v>365</v>
      </c>
      <c r="D2641" s="38" t="n">
        <v>46205</v>
      </c>
      <c r="E2641" s="37" t="s">
        <v>232</v>
      </c>
      <c r="F2641" s="38"/>
      <c r="G2641" s="37"/>
    </row>
    <row r="2642" customFormat="false" ht="15" hidden="false" customHeight="false" outlineLevel="0" collapsed="false">
      <c r="A2642" s="37" t="s">
        <v>1159</v>
      </c>
      <c r="B2642" s="37" t="s">
        <v>235</v>
      </c>
      <c r="C2642" s="37" t="n">
        <v>365</v>
      </c>
      <c r="D2642" s="38" t="n">
        <v>46290</v>
      </c>
      <c r="E2642" s="37" t="s">
        <v>229</v>
      </c>
      <c r="F2642" s="38" t="n">
        <v>46265</v>
      </c>
      <c r="G2642" s="37" t="n">
        <v>86</v>
      </c>
    </row>
    <row r="2643" customFormat="false" ht="15" hidden="false" customHeight="false" outlineLevel="0" collapsed="false">
      <c r="A2643" s="37" t="s">
        <v>1159</v>
      </c>
      <c r="B2643" s="37" t="s">
        <v>236</v>
      </c>
      <c r="C2643" s="37" t="n">
        <v>365</v>
      </c>
      <c r="D2643" s="38" t="n">
        <v>46210</v>
      </c>
      <c r="E2643" s="37" t="s">
        <v>230</v>
      </c>
      <c r="F2643" s="38"/>
      <c r="G2643" s="37"/>
    </row>
    <row r="2644" customFormat="false" ht="15" hidden="false" customHeight="false" outlineLevel="0" collapsed="false">
      <c r="A2644" s="37" t="s">
        <v>1159</v>
      </c>
      <c r="B2644" s="37" t="s">
        <v>237</v>
      </c>
      <c r="C2644" s="37" t="n">
        <v>365</v>
      </c>
      <c r="D2644" s="38" t="n">
        <v>46331</v>
      </c>
      <c r="E2644" s="37" t="s">
        <v>229</v>
      </c>
      <c r="F2644" s="38" t="n">
        <v>46294</v>
      </c>
      <c r="G2644" s="37" t="n">
        <v>73</v>
      </c>
    </row>
    <row r="2645" customFormat="false" ht="15" hidden="false" customHeight="false" outlineLevel="0" collapsed="false">
      <c r="A2645" s="37" t="s">
        <v>1159</v>
      </c>
      <c r="B2645" s="37" t="s">
        <v>238</v>
      </c>
      <c r="C2645" s="37" t="n">
        <v>180</v>
      </c>
      <c r="D2645" s="38" t="n">
        <v>46160</v>
      </c>
      <c r="E2645" s="37" t="s">
        <v>229</v>
      </c>
      <c r="F2645" s="38" t="n">
        <v>46149</v>
      </c>
      <c r="G2645" s="37" t="n">
        <v>76</v>
      </c>
    </row>
    <row r="2646" customFormat="false" ht="15" hidden="false" customHeight="false" outlineLevel="0" collapsed="false">
      <c r="A2646" s="37" t="s">
        <v>1159</v>
      </c>
      <c r="B2646" s="37" t="s">
        <v>239</v>
      </c>
      <c r="C2646" s="37" t="n">
        <v>730</v>
      </c>
      <c r="D2646" s="38" t="n">
        <v>46131</v>
      </c>
      <c r="E2646" s="37" t="s">
        <v>229</v>
      </c>
      <c r="F2646" s="38" t="n">
        <v>46119</v>
      </c>
      <c r="G2646" s="37" t="n">
        <v>99</v>
      </c>
    </row>
    <row r="2647" customFormat="false" ht="15" hidden="false" customHeight="false" outlineLevel="0" collapsed="false">
      <c r="A2647" s="37" t="s">
        <v>1159</v>
      </c>
      <c r="B2647" s="37" t="s">
        <v>240</v>
      </c>
      <c r="C2647" s="37" t="n">
        <v>365</v>
      </c>
      <c r="D2647" s="38" t="n">
        <v>46297</v>
      </c>
      <c r="E2647" s="37" t="s">
        <v>229</v>
      </c>
      <c r="F2647" s="38" t="n">
        <v>46289</v>
      </c>
      <c r="G2647" s="37" t="n">
        <v>98</v>
      </c>
    </row>
    <row r="2648" customFormat="false" ht="15" hidden="false" customHeight="false" outlineLevel="0" collapsed="false">
      <c r="A2648" s="37" t="s">
        <v>594</v>
      </c>
      <c r="B2648" s="37" t="s">
        <v>235</v>
      </c>
      <c r="C2648" s="37" t="n">
        <v>365</v>
      </c>
      <c r="D2648" s="38" t="n">
        <v>46295</v>
      </c>
      <c r="E2648" s="37" t="s">
        <v>230</v>
      </c>
      <c r="F2648" s="38"/>
      <c r="G2648" s="37"/>
    </row>
    <row r="2649" customFormat="false" ht="15" hidden="false" customHeight="false" outlineLevel="0" collapsed="false">
      <c r="A2649" s="37" t="s">
        <v>594</v>
      </c>
      <c r="B2649" s="37" t="s">
        <v>236</v>
      </c>
      <c r="C2649" s="37" t="n">
        <v>365</v>
      </c>
      <c r="D2649" s="38" t="n">
        <v>46133</v>
      </c>
      <c r="E2649" s="37" t="s">
        <v>229</v>
      </c>
      <c r="F2649" s="38" t="n">
        <v>46104</v>
      </c>
      <c r="G2649" s="37" t="n">
        <v>81</v>
      </c>
    </row>
    <row r="2650" customFormat="false" ht="15" hidden="false" customHeight="false" outlineLevel="0" collapsed="false">
      <c r="A2650" s="37" t="s">
        <v>594</v>
      </c>
      <c r="B2650" s="37" t="s">
        <v>237</v>
      </c>
      <c r="C2650" s="37" t="n">
        <v>365</v>
      </c>
      <c r="D2650" s="38" t="n">
        <v>46204</v>
      </c>
      <c r="E2650" s="37" t="s">
        <v>229</v>
      </c>
      <c r="F2650" s="38" t="n">
        <v>46199</v>
      </c>
      <c r="G2650" s="37" t="n">
        <v>65</v>
      </c>
    </row>
    <row r="2651" customFormat="false" ht="15" hidden="false" customHeight="false" outlineLevel="0" collapsed="false">
      <c r="A2651" s="37" t="s">
        <v>594</v>
      </c>
      <c r="B2651" s="37" t="s">
        <v>238</v>
      </c>
      <c r="C2651" s="37" t="n">
        <v>180</v>
      </c>
      <c r="D2651" s="38" t="n">
        <v>46377</v>
      </c>
      <c r="E2651" s="37" t="s">
        <v>229</v>
      </c>
      <c r="F2651" s="38" t="n">
        <v>46351</v>
      </c>
      <c r="G2651" s="37" t="n">
        <v>71</v>
      </c>
    </row>
    <row r="2652" customFormat="false" ht="15" hidden="false" customHeight="false" outlineLevel="0" collapsed="false">
      <c r="A2652" s="37" t="s">
        <v>594</v>
      </c>
      <c r="B2652" s="37" t="s">
        <v>239</v>
      </c>
      <c r="C2652" s="37" t="n">
        <v>730</v>
      </c>
      <c r="D2652" s="38" t="n">
        <v>46275</v>
      </c>
      <c r="E2652" s="37" t="s">
        <v>229</v>
      </c>
      <c r="F2652" s="38" t="n">
        <v>46250</v>
      </c>
      <c r="G2652" s="37" t="n">
        <v>94</v>
      </c>
    </row>
    <row r="2653" customFormat="false" ht="15" hidden="false" customHeight="false" outlineLevel="0" collapsed="false">
      <c r="A2653" s="37" t="s">
        <v>594</v>
      </c>
      <c r="B2653" s="37" t="s">
        <v>240</v>
      </c>
      <c r="C2653" s="37" t="n">
        <v>365</v>
      </c>
      <c r="D2653" s="38" t="n">
        <v>46281</v>
      </c>
      <c r="E2653" s="37" t="s">
        <v>229</v>
      </c>
      <c r="F2653" s="38" t="n">
        <v>46267</v>
      </c>
      <c r="G2653" s="37" t="n">
        <v>88</v>
      </c>
    </row>
    <row r="2654" customFormat="false" ht="15" hidden="false" customHeight="false" outlineLevel="0" collapsed="false">
      <c r="A2654" s="37" t="s">
        <v>1160</v>
      </c>
      <c r="B2654" s="37" t="s">
        <v>235</v>
      </c>
      <c r="C2654" s="37" t="n">
        <v>365</v>
      </c>
      <c r="D2654" s="38" t="n">
        <v>46115</v>
      </c>
      <c r="E2654" s="37" t="s">
        <v>229</v>
      </c>
      <c r="F2654" s="38" t="n">
        <v>46095</v>
      </c>
      <c r="G2654" s="37" t="n">
        <v>69</v>
      </c>
    </row>
    <row r="2655" customFormat="false" ht="15" hidden="false" customHeight="false" outlineLevel="0" collapsed="false">
      <c r="A2655" s="37" t="s">
        <v>1160</v>
      </c>
      <c r="B2655" s="37" t="s">
        <v>236</v>
      </c>
      <c r="C2655" s="37" t="n">
        <v>365</v>
      </c>
      <c r="D2655" s="38" t="n">
        <v>46234</v>
      </c>
      <c r="E2655" s="37" t="s">
        <v>229</v>
      </c>
      <c r="F2655" s="38" t="n">
        <v>46202</v>
      </c>
      <c r="G2655" s="37" t="n">
        <v>91</v>
      </c>
    </row>
    <row r="2656" customFormat="false" ht="15" hidden="false" customHeight="false" outlineLevel="0" collapsed="false">
      <c r="A2656" s="37" t="s">
        <v>1160</v>
      </c>
      <c r="B2656" s="37" t="s">
        <v>237</v>
      </c>
      <c r="C2656" s="37" t="n">
        <v>365</v>
      </c>
      <c r="D2656" s="38" t="n">
        <v>46265</v>
      </c>
      <c r="E2656" s="37" t="s">
        <v>229</v>
      </c>
      <c r="F2656" s="38" t="n">
        <v>46255</v>
      </c>
      <c r="G2656" s="37" t="n">
        <v>80</v>
      </c>
    </row>
    <row r="2657" customFormat="false" ht="15" hidden="false" customHeight="false" outlineLevel="0" collapsed="false">
      <c r="A2657" s="37" t="s">
        <v>1160</v>
      </c>
      <c r="B2657" s="37" t="s">
        <v>238</v>
      </c>
      <c r="C2657" s="37" t="n">
        <v>180</v>
      </c>
      <c r="D2657" s="38" t="n">
        <v>46104</v>
      </c>
      <c r="E2657" s="37" t="s">
        <v>229</v>
      </c>
      <c r="F2657" s="38" t="n">
        <v>46093</v>
      </c>
      <c r="G2657" s="37" t="n">
        <v>99</v>
      </c>
    </row>
    <row r="2658" customFormat="false" ht="15" hidden="false" customHeight="false" outlineLevel="0" collapsed="false">
      <c r="A2658" s="37" t="s">
        <v>1160</v>
      </c>
      <c r="B2658" s="37" t="s">
        <v>239</v>
      </c>
      <c r="C2658" s="37" t="n">
        <v>730</v>
      </c>
      <c r="D2658" s="38" t="n">
        <v>46143</v>
      </c>
      <c r="E2658" s="37" t="s">
        <v>229</v>
      </c>
      <c r="F2658" s="38" t="n">
        <v>46116</v>
      </c>
      <c r="G2658" s="37" t="n">
        <v>64</v>
      </c>
    </row>
    <row r="2659" customFormat="false" ht="15" hidden="false" customHeight="false" outlineLevel="0" collapsed="false">
      <c r="A2659" s="37" t="s">
        <v>1160</v>
      </c>
      <c r="B2659" s="37" t="s">
        <v>240</v>
      </c>
      <c r="C2659" s="37" t="n">
        <v>365</v>
      </c>
      <c r="D2659" s="38" t="n">
        <v>46100</v>
      </c>
      <c r="E2659" s="37" t="s">
        <v>229</v>
      </c>
      <c r="F2659" s="38" t="n">
        <v>46066</v>
      </c>
      <c r="G2659" s="37" t="n">
        <v>79</v>
      </c>
    </row>
    <row r="2660" customFormat="false" ht="15" hidden="false" customHeight="false" outlineLevel="0" collapsed="false">
      <c r="A2660" s="37" t="s">
        <v>1161</v>
      </c>
      <c r="B2660" s="37" t="s">
        <v>235</v>
      </c>
      <c r="C2660" s="37" t="n">
        <v>365</v>
      </c>
      <c r="D2660" s="38" t="n">
        <v>46168</v>
      </c>
      <c r="E2660" s="37" t="s">
        <v>229</v>
      </c>
      <c r="F2660" s="38" t="n">
        <v>46148</v>
      </c>
      <c r="G2660" s="37" t="n">
        <v>83</v>
      </c>
    </row>
    <row r="2661" customFormat="false" ht="15" hidden="false" customHeight="false" outlineLevel="0" collapsed="false">
      <c r="A2661" s="37" t="s">
        <v>1161</v>
      </c>
      <c r="B2661" s="37" t="s">
        <v>236</v>
      </c>
      <c r="C2661" s="37" t="n">
        <v>365</v>
      </c>
      <c r="D2661" s="38" t="n">
        <v>46266</v>
      </c>
      <c r="E2661" s="37" t="s">
        <v>229</v>
      </c>
      <c r="F2661" s="38" t="n">
        <v>46227</v>
      </c>
      <c r="G2661" s="37" t="n">
        <v>78</v>
      </c>
    </row>
    <row r="2662" customFormat="false" ht="15" hidden="false" customHeight="false" outlineLevel="0" collapsed="false">
      <c r="A2662" s="37" t="s">
        <v>1161</v>
      </c>
      <c r="B2662" s="37" t="s">
        <v>237</v>
      </c>
      <c r="C2662" s="37" t="n">
        <v>365</v>
      </c>
      <c r="D2662" s="38" t="n">
        <v>46338</v>
      </c>
      <c r="E2662" s="37" t="s">
        <v>229</v>
      </c>
      <c r="F2662" s="38" t="n">
        <v>46302</v>
      </c>
      <c r="G2662" s="37" t="n">
        <v>70</v>
      </c>
    </row>
    <row r="2663" customFormat="false" ht="15" hidden="false" customHeight="false" outlineLevel="0" collapsed="false">
      <c r="A2663" s="37" t="s">
        <v>1161</v>
      </c>
      <c r="B2663" s="37" t="s">
        <v>238</v>
      </c>
      <c r="C2663" s="37" t="n">
        <v>180</v>
      </c>
      <c r="D2663" s="38" t="n">
        <v>46296</v>
      </c>
      <c r="E2663" s="37" t="s">
        <v>229</v>
      </c>
      <c r="F2663" s="38" t="n">
        <v>46281</v>
      </c>
      <c r="G2663" s="37" t="n">
        <v>78</v>
      </c>
    </row>
    <row r="2664" customFormat="false" ht="15" hidden="false" customHeight="false" outlineLevel="0" collapsed="false">
      <c r="A2664" s="37" t="s">
        <v>1161</v>
      </c>
      <c r="B2664" s="37" t="s">
        <v>239</v>
      </c>
      <c r="C2664" s="37" t="n">
        <v>730</v>
      </c>
      <c r="D2664" s="38" t="n">
        <v>46288</v>
      </c>
      <c r="E2664" s="37" t="s">
        <v>229</v>
      </c>
      <c r="F2664" s="38" t="n">
        <v>46274</v>
      </c>
      <c r="G2664" s="37" t="n">
        <v>76</v>
      </c>
    </row>
    <row r="2665" customFormat="false" ht="15" hidden="false" customHeight="false" outlineLevel="0" collapsed="false">
      <c r="A2665" s="37" t="s">
        <v>1161</v>
      </c>
      <c r="B2665" s="37" t="s">
        <v>240</v>
      </c>
      <c r="C2665" s="37" t="n">
        <v>365</v>
      </c>
      <c r="D2665" s="38" t="n">
        <v>46244</v>
      </c>
      <c r="E2665" s="37" t="s">
        <v>229</v>
      </c>
      <c r="F2665" s="38" t="n">
        <v>46215</v>
      </c>
      <c r="G2665" s="37" t="n">
        <v>93</v>
      </c>
    </row>
    <row r="2666" customFormat="false" ht="15" hidden="false" customHeight="false" outlineLevel="0" collapsed="false">
      <c r="A2666" s="37" t="s">
        <v>1164</v>
      </c>
      <c r="B2666" s="37" t="s">
        <v>235</v>
      </c>
      <c r="C2666" s="37" t="n">
        <v>365</v>
      </c>
      <c r="D2666" s="38" t="n">
        <v>46312</v>
      </c>
      <c r="E2666" s="37" t="s">
        <v>229</v>
      </c>
      <c r="F2666" s="38" t="n">
        <v>46304</v>
      </c>
      <c r="G2666" s="37" t="n">
        <v>84</v>
      </c>
    </row>
    <row r="2667" customFormat="false" ht="15" hidden="false" customHeight="false" outlineLevel="0" collapsed="false">
      <c r="A2667" s="37" t="s">
        <v>1164</v>
      </c>
      <c r="B2667" s="37" t="s">
        <v>236</v>
      </c>
      <c r="C2667" s="37" t="n">
        <v>365</v>
      </c>
      <c r="D2667" s="38" t="n">
        <v>46119</v>
      </c>
      <c r="E2667" s="37" t="s">
        <v>230</v>
      </c>
      <c r="F2667" s="38"/>
      <c r="G2667" s="37"/>
    </row>
    <row r="2668" customFormat="false" ht="15" hidden="false" customHeight="false" outlineLevel="0" collapsed="false">
      <c r="A2668" s="37" t="s">
        <v>1164</v>
      </c>
      <c r="B2668" s="37" t="s">
        <v>237</v>
      </c>
      <c r="C2668" s="37" t="n">
        <v>365</v>
      </c>
      <c r="D2668" s="38" t="n">
        <v>46209</v>
      </c>
      <c r="E2668" s="37" t="s">
        <v>229</v>
      </c>
      <c r="F2668" s="38" t="n">
        <v>46203</v>
      </c>
      <c r="G2668" s="37" t="n">
        <v>77</v>
      </c>
    </row>
    <row r="2669" customFormat="false" ht="15" hidden="false" customHeight="false" outlineLevel="0" collapsed="false">
      <c r="A2669" s="37" t="s">
        <v>1164</v>
      </c>
      <c r="B2669" s="37" t="s">
        <v>238</v>
      </c>
      <c r="C2669" s="37" t="n">
        <v>180</v>
      </c>
      <c r="D2669" s="38" t="n">
        <v>46270</v>
      </c>
      <c r="E2669" s="37" t="s">
        <v>229</v>
      </c>
      <c r="F2669" s="38" t="n">
        <v>46265</v>
      </c>
      <c r="G2669" s="37" t="n">
        <v>61</v>
      </c>
    </row>
    <row r="2670" customFormat="false" ht="15" hidden="false" customHeight="false" outlineLevel="0" collapsed="false">
      <c r="A2670" s="37" t="s">
        <v>1164</v>
      </c>
      <c r="B2670" s="37" t="s">
        <v>239</v>
      </c>
      <c r="C2670" s="37" t="n">
        <v>730</v>
      </c>
      <c r="D2670" s="38" t="n">
        <v>46175</v>
      </c>
      <c r="E2670" s="37" t="s">
        <v>229</v>
      </c>
      <c r="F2670" s="38" t="n">
        <v>46161</v>
      </c>
      <c r="G2670" s="37" t="n">
        <v>89</v>
      </c>
    </row>
    <row r="2671" customFormat="false" ht="15" hidden="false" customHeight="false" outlineLevel="0" collapsed="false">
      <c r="A2671" s="37" t="s">
        <v>1164</v>
      </c>
      <c r="B2671" s="37" t="s">
        <v>240</v>
      </c>
      <c r="C2671" s="37" t="n">
        <v>365</v>
      </c>
      <c r="D2671" s="38" t="n">
        <v>46257</v>
      </c>
      <c r="E2671" s="37" t="s">
        <v>232</v>
      </c>
      <c r="F2671" s="38"/>
      <c r="G2671" s="37"/>
    </row>
    <row r="2672" customFormat="false" ht="15" hidden="false" customHeight="false" outlineLevel="0" collapsed="false">
      <c r="A2672" s="37" t="s">
        <v>1165</v>
      </c>
      <c r="B2672" s="37" t="s">
        <v>235</v>
      </c>
      <c r="C2672" s="37" t="n">
        <v>365</v>
      </c>
      <c r="D2672" s="38" t="n">
        <v>46143</v>
      </c>
      <c r="E2672" s="37" t="s">
        <v>229</v>
      </c>
      <c r="F2672" s="38" t="n">
        <v>46106</v>
      </c>
      <c r="G2672" s="37" t="n">
        <v>62</v>
      </c>
    </row>
    <row r="2673" customFormat="false" ht="15" hidden="false" customHeight="false" outlineLevel="0" collapsed="false">
      <c r="A2673" s="37" t="s">
        <v>1165</v>
      </c>
      <c r="B2673" s="37" t="s">
        <v>236</v>
      </c>
      <c r="C2673" s="37" t="n">
        <v>365</v>
      </c>
      <c r="D2673" s="38" t="n">
        <v>46348</v>
      </c>
      <c r="E2673" s="37" t="s">
        <v>232</v>
      </c>
      <c r="F2673" s="38"/>
      <c r="G2673" s="37"/>
    </row>
    <row r="2674" customFormat="false" ht="15" hidden="false" customHeight="false" outlineLevel="0" collapsed="false">
      <c r="A2674" s="37" t="s">
        <v>1165</v>
      </c>
      <c r="B2674" s="37" t="s">
        <v>237</v>
      </c>
      <c r="C2674" s="37" t="n">
        <v>365</v>
      </c>
      <c r="D2674" s="38" t="n">
        <v>46174</v>
      </c>
      <c r="E2674" s="37" t="s">
        <v>229</v>
      </c>
      <c r="F2674" s="38" t="n">
        <v>46153</v>
      </c>
      <c r="G2674" s="37" t="n">
        <v>68</v>
      </c>
    </row>
    <row r="2675" customFormat="false" ht="15" hidden="false" customHeight="false" outlineLevel="0" collapsed="false">
      <c r="A2675" s="37" t="s">
        <v>1165</v>
      </c>
      <c r="B2675" s="37" t="s">
        <v>238</v>
      </c>
      <c r="C2675" s="37" t="n">
        <v>180</v>
      </c>
      <c r="D2675" s="38" t="n">
        <v>46287</v>
      </c>
      <c r="E2675" s="37" t="s">
        <v>229</v>
      </c>
      <c r="F2675" s="38" t="n">
        <v>46285</v>
      </c>
      <c r="G2675" s="37" t="n">
        <v>86</v>
      </c>
    </row>
    <row r="2676" customFormat="false" ht="15" hidden="false" customHeight="false" outlineLevel="0" collapsed="false">
      <c r="A2676" s="37" t="s">
        <v>1165</v>
      </c>
      <c r="B2676" s="37" t="s">
        <v>239</v>
      </c>
      <c r="C2676" s="37" t="n">
        <v>730</v>
      </c>
      <c r="D2676" s="38" t="n">
        <v>46214</v>
      </c>
      <c r="E2676" s="37" t="s">
        <v>229</v>
      </c>
      <c r="F2676" s="38" t="n">
        <v>46198</v>
      </c>
      <c r="G2676" s="37" t="n">
        <v>92</v>
      </c>
    </row>
    <row r="2677" customFormat="false" ht="15" hidden="false" customHeight="false" outlineLevel="0" collapsed="false">
      <c r="A2677" s="37" t="s">
        <v>1165</v>
      </c>
      <c r="B2677" s="37" t="s">
        <v>240</v>
      </c>
      <c r="C2677" s="37" t="n">
        <v>365</v>
      </c>
      <c r="D2677" s="38" t="n">
        <v>46276</v>
      </c>
      <c r="E2677" s="37" t="s">
        <v>229</v>
      </c>
      <c r="F2677" s="38" t="n">
        <v>46252</v>
      </c>
      <c r="G2677" s="37" t="n">
        <v>81</v>
      </c>
    </row>
    <row r="2678" customFormat="false" ht="15" hidden="false" customHeight="false" outlineLevel="0" collapsed="false">
      <c r="A2678" s="37" t="s">
        <v>1166</v>
      </c>
      <c r="B2678" s="37" t="s">
        <v>235</v>
      </c>
      <c r="C2678" s="37" t="n">
        <v>365</v>
      </c>
      <c r="D2678" s="38" t="n">
        <v>46176</v>
      </c>
      <c r="E2678" s="37" t="s">
        <v>229</v>
      </c>
      <c r="F2678" s="38" t="n">
        <v>46139</v>
      </c>
      <c r="G2678" s="37" t="n">
        <v>79</v>
      </c>
    </row>
    <row r="2679" customFormat="false" ht="15" hidden="false" customHeight="false" outlineLevel="0" collapsed="false">
      <c r="A2679" s="37" t="s">
        <v>1166</v>
      </c>
      <c r="B2679" s="37" t="s">
        <v>236</v>
      </c>
      <c r="C2679" s="37" t="n">
        <v>365</v>
      </c>
      <c r="D2679" s="38" t="n">
        <v>46380</v>
      </c>
      <c r="E2679" s="37" t="s">
        <v>229</v>
      </c>
      <c r="F2679" s="38" t="n">
        <v>46350</v>
      </c>
      <c r="G2679" s="37" t="n">
        <v>79</v>
      </c>
    </row>
    <row r="2680" customFormat="false" ht="15" hidden="false" customHeight="false" outlineLevel="0" collapsed="false">
      <c r="A2680" s="37" t="s">
        <v>1166</v>
      </c>
      <c r="B2680" s="37" t="s">
        <v>237</v>
      </c>
      <c r="C2680" s="37" t="n">
        <v>365</v>
      </c>
      <c r="D2680" s="38" t="n">
        <v>46295</v>
      </c>
      <c r="E2680" s="37" t="s">
        <v>229</v>
      </c>
      <c r="F2680" s="38" t="n">
        <v>46268</v>
      </c>
      <c r="G2680" s="37" t="n">
        <v>85</v>
      </c>
    </row>
    <row r="2681" customFormat="false" ht="15" hidden="false" customHeight="false" outlineLevel="0" collapsed="false">
      <c r="A2681" s="37" t="s">
        <v>1166</v>
      </c>
      <c r="B2681" s="37" t="s">
        <v>238</v>
      </c>
      <c r="C2681" s="37" t="n">
        <v>180</v>
      </c>
      <c r="D2681" s="38" t="n">
        <v>46267</v>
      </c>
      <c r="E2681" s="37" t="s">
        <v>229</v>
      </c>
      <c r="F2681" s="38" t="n">
        <v>46235</v>
      </c>
      <c r="G2681" s="37" t="n">
        <v>70</v>
      </c>
    </row>
    <row r="2682" customFormat="false" ht="15" hidden="false" customHeight="false" outlineLevel="0" collapsed="false">
      <c r="A2682" s="37" t="s">
        <v>1166</v>
      </c>
      <c r="B2682" s="37" t="s">
        <v>239</v>
      </c>
      <c r="C2682" s="37" t="n">
        <v>730</v>
      </c>
      <c r="D2682" s="38" t="n">
        <v>46274</v>
      </c>
      <c r="E2682" s="37" t="s">
        <v>229</v>
      </c>
      <c r="F2682" s="38" t="n">
        <v>46257</v>
      </c>
      <c r="G2682" s="37" t="n">
        <v>75</v>
      </c>
    </row>
    <row r="2683" customFormat="false" ht="15" hidden="false" customHeight="false" outlineLevel="0" collapsed="false">
      <c r="A2683" s="37" t="s">
        <v>1166</v>
      </c>
      <c r="B2683" s="37" t="s">
        <v>240</v>
      </c>
      <c r="C2683" s="37" t="n">
        <v>365</v>
      </c>
      <c r="D2683" s="38" t="n">
        <v>46348</v>
      </c>
      <c r="E2683" s="37" t="s">
        <v>229</v>
      </c>
      <c r="F2683" s="38" t="n">
        <v>46309</v>
      </c>
      <c r="G2683" s="37" t="n">
        <v>94</v>
      </c>
    </row>
    <row r="2684" customFormat="false" ht="15" hidden="false" customHeight="false" outlineLevel="0" collapsed="false">
      <c r="A2684" s="37" t="s">
        <v>1167</v>
      </c>
      <c r="B2684" s="37" t="s">
        <v>235</v>
      </c>
      <c r="C2684" s="37" t="n">
        <v>365</v>
      </c>
      <c r="D2684" s="38" t="n">
        <v>46158</v>
      </c>
      <c r="E2684" s="37" t="s">
        <v>229</v>
      </c>
      <c r="F2684" s="38" t="n">
        <v>46125</v>
      </c>
      <c r="G2684" s="37" t="n">
        <v>96</v>
      </c>
    </row>
    <row r="2685" customFormat="false" ht="15" hidden="false" customHeight="false" outlineLevel="0" collapsed="false">
      <c r="A2685" s="37" t="s">
        <v>1167</v>
      </c>
      <c r="B2685" s="37" t="s">
        <v>236</v>
      </c>
      <c r="C2685" s="37" t="n">
        <v>365</v>
      </c>
      <c r="D2685" s="38" t="n">
        <v>46321</v>
      </c>
      <c r="E2685" s="37" t="s">
        <v>229</v>
      </c>
      <c r="F2685" s="38" t="n">
        <v>46287</v>
      </c>
      <c r="G2685" s="37" t="n">
        <v>92</v>
      </c>
    </row>
    <row r="2686" customFormat="false" ht="15" hidden="false" customHeight="false" outlineLevel="0" collapsed="false">
      <c r="A2686" s="37" t="s">
        <v>1167</v>
      </c>
      <c r="B2686" s="37" t="s">
        <v>237</v>
      </c>
      <c r="C2686" s="37" t="n">
        <v>365</v>
      </c>
      <c r="D2686" s="38" t="n">
        <v>46129</v>
      </c>
      <c r="E2686" s="37" t="s">
        <v>231</v>
      </c>
      <c r="F2686" s="38"/>
      <c r="G2686" s="37"/>
    </row>
    <row r="2687" customFormat="false" ht="15" hidden="false" customHeight="false" outlineLevel="0" collapsed="false">
      <c r="A2687" s="37" t="s">
        <v>1167</v>
      </c>
      <c r="B2687" s="37" t="s">
        <v>238</v>
      </c>
      <c r="C2687" s="37" t="n">
        <v>180</v>
      </c>
      <c r="D2687" s="38" t="n">
        <v>46301</v>
      </c>
      <c r="E2687" s="37" t="s">
        <v>229</v>
      </c>
      <c r="F2687" s="38" t="n">
        <v>46294</v>
      </c>
      <c r="G2687" s="37" t="n">
        <v>81</v>
      </c>
    </row>
    <row r="2688" customFormat="false" ht="15" hidden="false" customHeight="false" outlineLevel="0" collapsed="false">
      <c r="A2688" s="37" t="s">
        <v>1167</v>
      </c>
      <c r="B2688" s="37" t="s">
        <v>239</v>
      </c>
      <c r="C2688" s="37" t="n">
        <v>730</v>
      </c>
      <c r="D2688" s="38" t="n">
        <v>46363</v>
      </c>
      <c r="E2688" s="37" t="s">
        <v>229</v>
      </c>
      <c r="F2688" s="38" t="n">
        <v>46342</v>
      </c>
      <c r="G2688" s="37" t="n">
        <v>87</v>
      </c>
    </row>
    <row r="2689" customFormat="false" ht="15" hidden="false" customHeight="false" outlineLevel="0" collapsed="false">
      <c r="A2689" s="37" t="s">
        <v>1167</v>
      </c>
      <c r="B2689" s="37" t="s">
        <v>240</v>
      </c>
      <c r="C2689" s="37" t="n">
        <v>365</v>
      </c>
      <c r="D2689" s="38" t="n">
        <v>46322</v>
      </c>
      <c r="E2689" s="37" t="s">
        <v>230</v>
      </c>
      <c r="F2689" s="38"/>
      <c r="G2689" s="37"/>
    </row>
    <row r="2690" customFormat="false" ht="15" hidden="false" customHeight="false" outlineLevel="0" collapsed="false">
      <c r="A2690" s="37" t="s">
        <v>1168</v>
      </c>
      <c r="B2690" s="37" t="s">
        <v>235</v>
      </c>
      <c r="C2690" s="37" t="n">
        <v>365</v>
      </c>
      <c r="D2690" s="38" t="n">
        <v>46377</v>
      </c>
      <c r="E2690" s="37" t="s">
        <v>229</v>
      </c>
      <c r="F2690" s="38" t="n">
        <v>46341</v>
      </c>
      <c r="G2690" s="37" t="n">
        <v>94</v>
      </c>
    </row>
    <row r="2691" customFormat="false" ht="15" hidden="false" customHeight="false" outlineLevel="0" collapsed="false">
      <c r="A2691" s="37" t="s">
        <v>1168</v>
      </c>
      <c r="B2691" s="37" t="s">
        <v>236</v>
      </c>
      <c r="C2691" s="37" t="n">
        <v>365</v>
      </c>
      <c r="D2691" s="38" t="n">
        <v>46233</v>
      </c>
      <c r="E2691" s="37" t="s">
        <v>229</v>
      </c>
      <c r="F2691" s="38" t="n">
        <v>46229</v>
      </c>
      <c r="G2691" s="37" t="n">
        <v>88</v>
      </c>
    </row>
    <row r="2692" customFormat="false" ht="15" hidden="false" customHeight="false" outlineLevel="0" collapsed="false">
      <c r="A2692" s="37" t="s">
        <v>1168</v>
      </c>
      <c r="B2692" s="37" t="s">
        <v>237</v>
      </c>
      <c r="C2692" s="37" t="n">
        <v>365</v>
      </c>
      <c r="D2692" s="38" t="n">
        <v>46348</v>
      </c>
      <c r="E2692" s="37" t="s">
        <v>229</v>
      </c>
      <c r="F2692" s="38" t="n">
        <v>46330</v>
      </c>
      <c r="G2692" s="37" t="n">
        <v>67</v>
      </c>
    </row>
    <row r="2693" customFormat="false" ht="15" hidden="false" customHeight="false" outlineLevel="0" collapsed="false">
      <c r="A2693" s="37" t="s">
        <v>1168</v>
      </c>
      <c r="B2693" s="37" t="s">
        <v>238</v>
      </c>
      <c r="C2693" s="37" t="n">
        <v>180</v>
      </c>
      <c r="D2693" s="38" t="n">
        <v>46151</v>
      </c>
      <c r="E2693" s="37" t="s">
        <v>229</v>
      </c>
      <c r="F2693" s="38" t="n">
        <v>46117</v>
      </c>
      <c r="G2693" s="37" t="n">
        <v>75</v>
      </c>
    </row>
    <row r="2694" customFormat="false" ht="15" hidden="false" customHeight="false" outlineLevel="0" collapsed="false">
      <c r="A2694" s="37" t="s">
        <v>1168</v>
      </c>
      <c r="B2694" s="37" t="s">
        <v>239</v>
      </c>
      <c r="C2694" s="37" t="n">
        <v>730</v>
      </c>
      <c r="D2694" s="38" t="n">
        <v>46118</v>
      </c>
      <c r="E2694" s="37" t="s">
        <v>231</v>
      </c>
      <c r="F2694" s="38"/>
      <c r="G2694" s="37"/>
    </row>
    <row r="2695" customFormat="false" ht="15" hidden="false" customHeight="false" outlineLevel="0" collapsed="false">
      <c r="A2695" s="37" t="s">
        <v>1168</v>
      </c>
      <c r="B2695" s="37" t="s">
        <v>240</v>
      </c>
      <c r="C2695" s="37" t="n">
        <v>365</v>
      </c>
      <c r="D2695" s="38" t="n">
        <v>46225</v>
      </c>
      <c r="E2695" s="37" t="s">
        <v>229</v>
      </c>
      <c r="F2695" s="38" t="n">
        <v>46222</v>
      </c>
      <c r="G2695" s="37" t="n">
        <v>96</v>
      </c>
    </row>
    <row r="2696" customFormat="false" ht="15" hidden="false" customHeight="false" outlineLevel="0" collapsed="false">
      <c r="A2696" s="37" t="s">
        <v>1170</v>
      </c>
      <c r="B2696" s="37" t="s">
        <v>235</v>
      </c>
      <c r="C2696" s="37" t="n">
        <v>365</v>
      </c>
      <c r="D2696" s="38" t="n">
        <v>46238</v>
      </c>
      <c r="E2696" s="37" t="s">
        <v>229</v>
      </c>
      <c r="F2696" s="38" t="n">
        <v>46223</v>
      </c>
      <c r="G2696" s="37" t="n">
        <v>97</v>
      </c>
    </row>
    <row r="2697" customFormat="false" ht="15" hidden="false" customHeight="false" outlineLevel="0" collapsed="false">
      <c r="A2697" s="37" t="s">
        <v>1170</v>
      </c>
      <c r="B2697" s="37" t="s">
        <v>236</v>
      </c>
      <c r="C2697" s="37" t="n">
        <v>365</v>
      </c>
      <c r="D2697" s="38" t="n">
        <v>46107</v>
      </c>
      <c r="E2697" s="37" t="s">
        <v>229</v>
      </c>
      <c r="F2697" s="38" t="n">
        <v>46087</v>
      </c>
      <c r="G2697" s="37" t="n">
        <v>92</v>
      </c>
    </row>
    <row r="2698" customFormat="false" ht="15" hidden="false" customHeight="false" outlineLevel="0" collapsed="false">
      <c r="A2698" s="37" t="s">
        <v>1170</v>
      </c>
      <c r="B2698" s="37" t="s">
        <v>237</v>
      </c>
      <c r="C2698" s="37" t="n">
        <v>365</v>
      </c>
      <c r="D2698" s="38" t="n">
        <v>46176</v>
      </c>
      <c r="E2698" s="37" t="s">
        <v>229</v>
      </c>
      <c r="F2698" s="38" t="n">
        <v>46143</v>
      </c>
      <c r="G2698" s="37" t="n">
        <v>92</v>
      </c>
    </row>
    <row r="2699" customFormat="false" ht="15" hidden="false" customHeight="false" outlineLevel="0" collapsed="false">
      <c r="A2699" s="37" t="s">
        <v>1170</v>
      </c>
      <c r="B2699" s="37" t="s">
        <v>238</v>
      </c>
      <c r="C2699" s="37" t="n">
        <v>180</v>
      </c>
      <c r="D2699" s="38" t="n">
        <v>46210</v>
      </c>
      <c r="E2699" s="37" t="s">
        <v>229</v>
      </c>
      <c r="F2699" s="38" t="n">
        <v>46178</v>
      </c>
      <c r="G2699" s="37" t="n">
        <v>90</v>
      </c>
    </row>
    <row r="2700" customFormat="false" ht="15" hidden="false" customHeight="false" outlineLevel="0" collapsed="false">
      <c r="A2700" s="37" t="s">
        <v>1170</v>
      </c>
      <c r="B2700" s="37" t="s">
        <v>239</v>
      </c>
      <c r="C2700" s="37" t="n">
        <v>730</v>
      </c>
      <c r="D2700" s="38" t="n">
        <v>46328</v>
      </c>
      <c r="E2700" s="37" t="s">
        <v>229</v>
      </c>
      <c r="F2700" s="38" t="n">
        <v>46304</v>
      </c>
      <c r="G2700" s="37" t="n">
        <v>98</v>
      </c>
    </row>
    <row r="2701" customFormat="false" ht="15" hidden="false" customHeight="false" outlineLevel="0" collapsed="false">
      <c r="A2701" s="37" t="s">
        <v>1170</v>
      </c>
      <c r="B2701" s="37" t="s">
        <v>240</v>
      </c>
      <c r="C2701" s="37" t="n">
        <v>365</v>
      </c>
      <c r="D2701" s="38" t="n">
        <v>46247</v>
      </c>
      <c r="E2701" s="37" t="s">
        <v>229</v>
      </c>
      <c r="F2701" s="38" t="n">
        <v>46239</v>
      </c>
      <c r="G2701" s="37" t="n">
        <v>97</v>
      </c>
    </row>
    <row r="2702" customFormat="false" ht="15" hidden="false" customHeight="false" outlineLevel="0" collapsed="false">
      <c r="A2702" s="37" t="s">
        <v>1171</v>
      </c>
      <c r="B2702" s="37" t="s">
        <v>235</v>
      </c>
      <c r="C2702" s="37" t="n">
        <v>365</v>
      </c>
      <c r="D2702" s="38" t="n">
        <v>46226</v>
      </c>
      <c r="E2702" s="37" t="s">
        <v>229</v>
      </c>
      <c r="F2702" s="38" t="n">
        <v>46209</v>
      </c>
      <c r="G2702" s="37" t="n">
        <v>61</v>
      </c>
    </row>
    <row r="2703" customFormat="false" ht="15" hidden="false" customHeight="false" outlineLevel="0" collapsed="false">
      <c r="A2703" s="37" t="s">
        <v>1171</v>
      </c>
      <c r="B2703" s="37" t="s">
        <v>236</v>
      </c>
      <c r="C2703" s="37" t="n">
        <v>365</v>
      </c>
      <c r="D2703" s="38" t="n">
        <v>46383</v>
      </c>
      <c r="E2703" s="37" t="s">
        <v>229</v>
      </c>
      <c r="F2703" s="38" t="n">
        <v>46355</v>
      </c>
      <c r="G2703" s="37" t="n">
        <v>89</v>
      </c>
    </row>
    <row r="2704" customFormat="false" ht="15" hidden="false" customHeight="false" outlineLevel="0" collapsed="false">
      <c r="A2704" s="37" t="s">
        <v>1171</v>
      </c>
      <c r="B2704" s="37" t="s">
        <v>237</v>
      </c>
      <c r="C2704" s="37" t="n">
        <v>365</v>
      </c>
      <c r="D2704" s="38" t="n">
        <v>46383</v>
      </c>
      <c r="E2704" s="37" t="s">
        <v>229</v>
      </c>
      <c r="F2704" s="38" t="n">
        <v>46353</v>
      </c>
      <c r="G2704" s="37" t="n">
        <v>69</v>
      </c>
    </row>
    <row r="2705" customFormat="false" ht="15" hidden="false" customHeight="false" outlineLevel="0" collapsed="false">
      <c r="A2705" s="37" t="s">
        <v>1171</v>
      </c>
      <c r="B2705" s="37" t="s">
        <v>238</v>
      </c>
      <c r="C2705" s="37" t="n">
        <v>180</v>
      </c>
      <c r="D2705" s="38" t="n">
        <v>46340</v>
      </c>
      <c r="E2705" s="37" t="s">
        <v>229</v>
      </c>
      <c r="F2705" s="38" t="n">
        <v>46317</v>
      </c>
      <c r="G2705" s="37" t="n">
        <v>75</v>
      </c>
    </row>
    <row r="2706" customFormat="false" ht="15" hidden="false" customHeight="false" outlineLevel="0" collapsed="false">
      <c r="A2706" s="37" t="s">
        <v>1171</v>
      </c>
      <c r="B2706" s="37" t="s">
        <v>239</v>
      </c>
      <c r="C2706" s="37" t="n">
        <v>730</v>
      </c>
      <c r="D2706" s="38" t="n">
        <v>46218</v>
      </c>
      <c r="E2706" s="37" t="s">
        <v>232</v>
      </c>
      <c r="F2706" s="38"/>
      <c r="G2706" s="37"/>
    </row>
    <row r="2707" customFormat="false" ht="15" hidden="false" customHeight="false" outlineLevel="0" collapsed="false">
      <c r="A2707" s="37" t="s">
        <v>1171</v>
      </c>
      <c r="B2707" s="37" t="s">
        <v>240</v>
      </c>
      <c r="C2707" s="37" t="n">
        <v>365</v>
      </c>
      <c r="D2707" s="38" t="n">
        <v>46357</v>
      </c>
      <c r="E2707" s="37" t="s">
        <v>229</v>
      </c>
      <c r="F2707" s="38" t="n">
        <v>46346</v>
      </c>
      <c r="G2707" s="37" t="n">
        <v>71</v>
      </c>
    </row>
    <row r="2708" customFormat="false" ht="15" hidden="false" customHeight="false" outlineLevel="0" collapsed="false">
      <c r="A2708" s="37" t="s">
        <v>1172</v>
      </c>
      <c r="B2708" s="37" t="s">
        <v>235</v>
      </c>
      <c r="C2708" s="37" t="n">
        <v>365</v>
      </c>
      <c r="D2708" s="38" t="n">
        <v>46161</v>
      </c>
      <c r="E2708" s="37" t="s">
        <v>229</v>
      </c>
      <c r="F2708" s="38" t="n">
        <v>46126</v>
      </c>
      <c r="G2708" s="37" t="n">
        <v>74</v>
      </c>
    </row>
    <row r="2709" customFormat="false" ht="15" hidden="false" customHeight="false" outlineLevel="0" collapsed="false">
      <c r="A2709" s="37" t="s">
        <v>1172</v>
      </c>
      <c r="B2709" s="37" t="s">
        <v>236</v>
      </c>
      <c r="C2709" s="37" t="n">
        <v>365</v>
      </c>
      <c r="D2709" s="38" t="n">
        <v>46239</v>
      </c>
      <c r="E2709" s="37" t="s">
        <v>229</v>
      </c>
      <c r="F2709" s="38" t="n">
        <v>46205</v>
      </c>
      <c r="G2709" s="37" t="n">
        <v>84</v>
      </c>
    </row>
    <row r="2710" customFormat="false" ht="15" hidden="false" customHeight="false" outlineLevel="0" collapsed="false">
      <c r="A2710" s="37" t="s">
        <v>1172</v>
      </c>
      <c r="B2710" s="37" t="s">
        <v>237</v>
      </c>
      <c r="C2710" s="37" t="n">
        <v>365</v>
      </c>
      <c r="D2710" s="38" t="n">
        <v>46121</v>
      </c>
      <c r="E2710" s="37" t="s">
        <v>229</v>
      </c>
      <c r="F2710" s="38" t="n">
        <v>46115</v>
      </c>
      <c r="G2710" s="37" t="n">
        <v>82</v>
      </c>
    </row>
    <row r="2711" customFormat="false" ht="15" hidden="false" customHeight="false" outlineLevel="0" collapsed="false">
      <c r="A2711" s="37" t="s">
        <v>1172</v>
      </c>
      <c r="B2711" s="37" t="s">
        <v>238</v>
      </c>
      <c r="C2711" s="37" t="n">
        <v>180</v>
      </c>
      <c r="D2711" s="38" t="n">
        <v>46110</v>
      </c>
      <c r="E2711" s="37" t="s">
        <v>229</v>
      </c>
      <c r="F2711" s="38" t="n">
        <v>46097</v>
      </c>
      <c r="G2711" s="37" t="n">
        <v>85</v>
      </c>
    </row>
    <row r="2712" customFormat="false" ht="15" hidden="false" customHeight="false" outlineLevel="0" collapsed="false">
      <c r="A2712" s="37" t="s">
        <v>1172</v>
      </c>
      <c r="B2712" s="37" t="s">
        <v>239</v>
      </c>
      <c r="C2712" s="37" t="n">
        <v>730</v>
      </c>
      <c r="D2712" s="38" t="n">
        <v>46220</v>
      </c>
      <c r="E2712" s="37" t="s">
        <v>229</v>
      </c>
      <c r="F2712" s="38" t="n">
        <v>46213</v>
      </c>
      <c r="G2712" s="37" t="n">
        <v>65</v>
      </c>
    </row>
    <row r="2713" customFormat="false" ht="15" hidden="false" customHeight="false" outlineLevel="0" collapsed="false">
      <c r="A2713" s="37" t="s">
        <v>1172</v>
      </c>
      <c r="B2713" s="37" t="s">
        <v>240</v>
      </c>
      <c r="C2713" s="37" t="n">
        <v>365</v>
      </c>
      <c r="D2713" s="38" t="n">
        <v>46230</v>
      </c>
      <c r="E2713" s="37" t="s">
        <v>230</v>
      </c>
      <c r="F2713" s="38"/>
      <c r="G2713" s="37"/>
    </row>
    <row r="2714" customFormat="false" ht="15" hidden="false" customHeight="false" outlineLevel="0" collapsed="false">
      <c r="A2714" s="37" t="s">
        <v>1173</v>
      </c>
      <c r="B2714" s="37" t="s">
        <v>235</v>
      </c>
      <c r="C2714" s="37" t="n">
        <v>365</v>
      </c>
      <c r="D2714" s="38" t="n">
        <v>46240</v>
      </c>
      <c r="E2714" s="37" t="s">
        <v>229</v>
      </c>
      <c r="F2714" s="38" t="n">
        <v>46231</v>
      </c>
      <c r="G2714" s="37" t="n">
        <v>95</v>
      </c>
    </row>
    <row r="2715" customFormat="false" ht="15" hidden="false" customHeight="false" outlineLevel="0" collapsed="false">
      <c r="A2715" s="37" t="s">
        <v>1173</v>
      </c>
      <c r="B2715" s="37" t="s">
        <v>236</v>
      </c>
      <c r="C2715" s="37" t="n">
        <v>365</v>
      </c>
      <c r="D2715" s="38" t="n">
        <v>46099</v>
      </c>
      <c r="E2715" s="37" t="s">
        <v>229</v>
      </c>
      <c r="F2715" s="38" t="n">
        <v>46078</v>
      </c>
      <c r="G2715" s="37" t="n">
        <v>96</v>
      </c>
    </row>
    <row r="2716" customFormat="false" ht="15" hidden="false" customHeight="false" outlineLevel="0" collapsed="false">
      <c r="A2716" s="37" t="s">
        <v>1173</v>
      </c>
      <c r="B2716" s="37" t="s">
        <v>237</v>
      </c>
      <c r="C2716" s="37" t="n">
        <v>365</v>
      </c>
      <c r="D2716" s="38" t="n">
        <v>46233</v>
      </c>
      <c r="E2716" s="37" t="s">
        <v>229</v>
      </c>
      <c r="F2716" s="38" t="n">
        <v>46225</v>
      </c>
      <c r="G2716" s="37" t="n">
        <v>65</v>
      </c>
    </row>
    <row r="2717" customFormat="false" ht="15" hidden="false" customHeight="false" outlineLevel="0" collapsed="false">
      <c r="A2717" s="37" t="s">
        <v>1173</v>
      </c>
      <c r="B2717" s="37" t="s">
        <v>238</v>
      </c>
      <c r="C2717" s="37" t="n">
        <v>180</v>
      </c>
      <c r="D2717" s="38" t="n">
        <v>46255</v>
      </c>
      <c r="E2717" s="37" t="s">
        <v>229</v>
      </c>
      <c r="F2717" s="38" t="n">
        <v>46246</v>
      </c>
      <c r="G2717" s="37" t="n">
        <v>80</v>
      </c>
    </row>
    <row r="2718" customFormat="false" ht="15" hidden="false" customHeight="false" outlineLevel="0" collapsed="false">
      <c r="A2718" s="37" t="s">
        <v>1173</v>
      </c>
      <c r="B2718" s="37" t="s">
        <v>239</v>
      </c>
      <c r="C2718" s="37" t="n">
        <v>730</v>
      </c>
      <c r="D2718" s="38" t="n">
        <v>46174</v>
      </c>
      <c r="E2718" s="37" t="s">
        <v>229</v>
      </c>
      <c r="F2718" s="38" t="n">
        <v>46143</v>
      </c>
      <c r="G2718" s="37" t="n">
        <v>92</v>
      </c>
    </row>
    <row r="2719" customFormat="false" ht="15" hidden="false" customHeight="false" outlineLevel="0" collapsed="false">
      <c r="A2719" s="37" t="s">
        <v>1173</v>
      </c>
      <c r="B2719" s="37" t="s">
        <v>240</v>
      </c>
      <c r="C2719" s="37" t="n">
        <v>365</v>
      </c>
      <c r="D2719" s="38" t="n">
        <v>46345</v>
      </c>
      <c r="E2719" s="37" t="s">
        <v>231</v>
      </c>
      <c r="F2719" s="38"/>
      <c r="G2719" s="37"/>
    </row>
    <row r="2720" customFormat="false" ht="15" hidden="false" customHeight="false" outlineLevel="0" collapsed="false">
      <c r="A2720" s="37" t="s">
        <v>1174</v>
      </c>
      <c r="B2720" s="37" t="s">
        <v>235</v>
      </c>
      <c r="C2720" s="37" t="n">
        <v>365</v>
      </c>
      <c r="D2720" s="38" t="n">
        <v>46337</v>
      </c>
      <c r="E2720" s="37" t="s">
        <v>229</v>
      </c>
      <c r="F2720" s="38" t="n">
        <v>46314</v>
      </c>
      <c r="G2720" s="37" t="n">
        <v>80</v>
      </c>
    </row>
    <row r="2721" customFormat="false" ht="15" hidden="false" customHeight="false" outlineLevel="0" collapsed="false">
      <c r="A2721" s="37" t="s">
        <v>1174</v>
      </c>
      <c r="B2721" s="37" t="s">
        <v>236</v>
      </c>
      <c r="C2721" s="37" t="n">
        <v>365</v>
      </c>
      <c r="D2721" s="38" t="n">
        <v>46124</v>
      </c>
      <c r="E2721" s="37" t="s">
        <v>232</v>
      </c>
      <c r="F2721" s="38"/>
      <c r="G2721" s="37"/>
    </row>
    <row r="2722" customFormat="false" ht="15" hidden="false" customHeight="false" outlineLevel="0" collapsed="false">
      <c r="A2722" s="37" t="s">
        <v>1174</v>
      </c>
      <c r="B2722" s="37" t="s">
        <v>237</v>
      </c>
      <c r="C2722" s="37" t="n">
        <v>365</v>
      </c>
      <c r="D2722" s="38" t="n">
        <v>46368</v>
      </c>
      <c r="E2722" s="37" t="s">
        <v>229</v>
      </c>
      <c r="F2722" s="38" t="n">
        <v>46348</v>
      </c>
      <c r="G2722" s="37" t="n">
        <v>76</v>
      </c>
    </row>
    <row r="2723" customFormat="false" ht="15" hidden="false" customHeight="false" outlineLevel="0" collapsed="false">
      <c r="A2723" s="37" t="s">
        <v>1174</v>
      </c>
      <c r="B2723" s="37" t="s">
        <v>238</v>
      </c>
      <c r="C2723" s="37" t="n">
        <v>180</v>
      </c>
      <c r="D2723" s="38" t="n">
        <v>46375</v>
      </c>
      <c r="E2723" s="37" t="s">
        <v>230</v>
      </c>
      <c r="F2723" s="38"/>
      <c r="G2723" s="37"/>
    </row>
    <row r="2724" customFormat="false" ht="15" hidden="false" customHeight="false" outlineLevel="0" collapsed="false">
      <c r="A2724" s="37" t="s">
        <v>1174</v>
      </c>
      <c r="B2724" s="37" t="s">
        <v>239</v>
      </c>
      <c r="C2724" s="37" t="n">
        <v>730</v>
      </c>
      <c r="D2724" s="38" t="n">
        <v>46291</v>
      </c>
      <c r="E2724" s="37" t="s">
        <v>231</v>
      </c>
      <c r="F2724" s="38"/>
      <c r="G2724" s="37"/>
    </row>
    <row r="2725" customFormat="false" ht="15" hidden="false" customHeight="false" outlineLevel="0" collapsed="false">
      <c r="A2725" s="37" t="s">
        <v>1174</v>
      </c>
      <c r="B2725" s="37" t="s">
        <v>240</v>
      </c>
      <c r="C2725" s="37" t="n">
        <v>365</v>
      </c>
      <c r="D2725" s="38" t="n">
        <v>46149</v>
      </c>
      <c r="E2725" s="37" t="s">
        <v>232</v>
      </c>
      <c r="F2725" s="38"/>
      <c r="G2725" s="37"/>
    </row>
    <row r="2726" customFormat="false" ht="15" hidden="false" customHeight="false" outlineLevel="0" collapsed="false">
      <c r="A2726" s="37" t="s">
        <v>1175</v>
      </c>
      <c r="B2726" s="37" t="s">
        <v>235</v>
      </c>
      <c r="C2726" s="37" t="n">
        <v>365</v>
      </c>
      <c r="D2726" s="38" t="n">
        <v>46214</v>
      </c>
      <c r="E2726" s="37" t="s">
        <v>232</v>
      </c>
      <c r="F2726" s="38"/>
      <c r="G2726" s="37"/>
    </row>
    <row r="2727" customFormat="false" ht="15" hidden="false" customHeight="false" outlineLevel="0" collapsed="false">
      <c r="A2727" s="37" t="s">
        <v>1175</v>
      </c>
      <c r="B2727" s="37" t="s">
        <v>236</v>
      </c>
      <c r="C2727" s="37" t="n">
        <v>365</v>
      </c>
      <c r="D2727" s="38" t="n">
        <v>46312</v>
      </c>
      <c r="E2727" s="37" t="s">
        <v>229</v>
      </c>
      <c r="F2727" s="38" t="n">
        <v>46289</v>
      </c>
      <c r="G2727" s="37" t="n">
        <v>77</v>
      </c>
    </row>
    <row r="2728" customFormat="false" ht="15" hidden="false" customHeight="false" outlineLevel="0" collapsed="false">
      <c r="A2728" s="37" t="s">
        <v>1175</v>
      </c>
      <c r="B2728" s="37" t="s">
        <v>237</v>
      </c>
      <c r="C2728" s="37" t="n">
        <v>365</v>
      </c>
      <c r="D2728" s="38" t="n">
        <v>46221</v>
      </c>
      <c r="E2728" s="37" t="s">
        <v>232</v>
      </c>
      <c r="F2728" s="38"/>
      <c r="G2728" s="37"/>
    </row>
    <row r="2729" customFormat="false" ht="15" hidden="false" customHeight="false" outlineLevel="0" collapsed="false">
      <c r="A2729" s="37" t="s">
        <v>1175</v>
      </c>
      <c r="B2729" s="37" t="s">
        <v>238</v>
      </c>
      <c r="C2729" s="37" t="n">
        <v>180</v>
      </c>
      <c r="D2729" s="38" t="n">
        <v>46330</v>
      </c>
      <c r="E2729" s="37" t="s">
        <v>231</v>
      </c>
      <c r="F2729" s="38"/>
      <c r="G2729" s="37"/>
    </row>
    <row r="2730" customFormat="false" ht="15" hidden="false" customHeight="false" outlineLevel="0" collapsed="false">
      <c r="A2730" s="37" t="s">
        <v>1175</v>
      </c>
      <c r="B2730" s="37" t="s">
        <v>239</v>
      </c>
      <c r="C2730" s="37" t="n">
        <v>730</v>
      </c>
      <c r="D2730" s="38" t="n">
        <v>46250</v>
      </c>
      <c r="E2730" s="37" t="s">
        <v>229</v>
      </c>
      <c r="F2730" s="38" t="n">
        <v>46214</v>
      </c>
      <c r="G2730" s="37" t="n">
        <v>98</v>
      </c>
    </row>
    <row r="2731" customFormat="false" ht="15" hidden="false" customHeight="false" outlineLevel="0" collapsed="false">
      <c r="A2731" s="37" t="s">
        <v>1175</v>
      </c>
      <c r="B2731" s="37" t="s">
        <v>240</v>
      </c>
      <c r="C2731" s="37" t="n">
        <v>365</v>
      </c>
      <c r="D2731" s="38" t="n">
        <v>46215</v>
      </c>
      <c r="E2731" s="37" t="s">
        <v>231</v>
      </c>
      <c r="F2731" s="38"/>
      <c r="G2731" s="37"/>
    </row>
    <row r="2732" customFormat="false" ht="15" hidden="false" customHeight="false" outlineLevel="0" collapsed="false">
      <c r="A2732" s="37" t="s">
        <v>1176</v>
      </c>
      <c r="B2732" s="37" t="s">
        <v>235</v>
      </c>
      <c r="C2732" s="37" t="n">
        <v>365</v>
      </c>
      <c r="D2732" s="38" t="n">
        <v>46219</v>
      </c>
      <c r="E2732" s="37" t="s">
        <v>229</v>
      </c>
      <c r="F2732" s="38" t="n">
        <v>46197</v>
      </c>
      <c r="G2732" s="37" t="n">
        <v>64</v>
      </c>
    </row>
    <row r="2733" customFormat="false" ht="15" hidden="false" customHeight="false" outlineLevel="0" collapsed="false">
      <c r="A2733" s="37" t="s">
        <v>1176</v>
      </c>
      <c r="B2733" s="37" t="s">
        <v>236</v>
      </c>
      <c r="C2733" s="37" t="n">
        <v>365</v>
      </c>
      <c r="D2733" s="38" t="n">
        <v>46175</v>
      </c>
      <c r="E2733" s="37" t="s">
        <v>229</v>
      </c>
      <c r="F2733" s="38" t="n">
        <v>46158</v>
      </c>
      <c r="G2733" s="37" t="n">
        <v>75</v>
      </c>
    </row>
    <row r="2734" customFormat="false" ht="15" hidden="false" customHeight="false" outlineLevel="0" collapsed="false">
      <c r="A2734" s="37" t="s">
        <v>1176</v>
      </c>
      <c r="B2734" s="37" t="s">
        <v>237</v>
      </c>
      <c r="C2734" s="37" t="n">
        <v>365</v>
      </c>
      <c r="D2734" s="38" t="n">
        <v>46316</v>
      </c>
      <c r="E2734" s="37" t="s">
        <v>229</v>
      </c>
      <c r="F2734" s="38" t="n">
        <v>46303</v>
      </c>
      <c r="G2734" s="37" t="n">
        <v>97</v>
      </c>
    </row>
    <row r="2735" customFormat="false" ht="15" hidden="false" customHeight="false" outlineLevel="0" collapsed="false">
      <c r="A2735" s="37" t="s">
        <v>1176</v>
      </c>
      <c r="B2735" s="37" t="s">
        <v>238</v>
      </c>
      <c r="C2735" s="37" t="n">
        <v>180</v>
      </c>
      <c r="D2735" s="38" t="n">
        <v>46383</v>
      </c>
      <c r="E2735" s="37" t="s">
        <v>229</v>
      </c>
      <c r="F2735" s="38" t="n">
        <v>46364</v>
      </c>
      <c r="G2735" s="37" t="n">
        <v>83</v>
      </c>
    </row>
    <row r="2736" customFormat="false" ht="15" hidden="false" customHeight="false" outlineLevel="0" collapsed="false">
      <c r="A2736" s="37" t="s">
        <v>1176</v>
      </c>
      <c r="B2736" s="37" t="s">
        <v>239</v>
      </c>
      <c r="C2736" s="37" t="n">
        <v>730</v>
      </c>
      <c r="D2736" s="38" t="n">
        <v>46350</v>
      </c>
      <c r="E2736" s="37" t="s">
        <v>230</v>
      </c>
      <c r="F2736" s="38"/>
      <c r="G2736" s="37"/>
    </row>
    <row r="2737" customFormat="false" ht="15" hidden="false" customHeight="false" outlineLevel="0" collapsed="false">
      <c r="A2737" s="37" t="s">
        <v>1176</v>
      </c>
      <c r="B2737" s="37" t="s">
        <v>240</v>
      </c>
      <c r="C2737" s="37" t="n">
        <v>365</v>
      </c>
      <c r="D2737" s="38" t="n">
        <v>46320</v>
      </c>
      <c r="E2737" s="37" t="s">
        <v>229</v>
      </c>
      <c r="F2737" s="38" t="n">
        <v>46297</v>
      </c>
      <c r="G2737" s="37" t="n">
        <v>60</v>
      </c>
    </row>
    <row r="2738" customFormat="false" ht="15" hidden="false" customHeight="false" outlineLevel="0" collapsed="false">
      <c r="A2738" s="37" t="s">
        <v>1178</v>
      </c>
      <c r="B2738" s="37" t="s">
        <v>235</v>
      </c>
      <c r="C2738" s="37" t="n">
        <v>365</v>
      </c>
      <c r="D2738" s="38" t="n">
        <v>46205</v>
      </c>
      <c r="E2738" s="37" t="s">
        <v>229</v>
      </c>
      <c r="F2738" s="38" t="n">
        <v>46175</v>
      </c>
      <c r="G2738" s="37" t="n">
        <v>71</v>
      </c>
    </row>
    <row r="2739" customFormat="false" ht="15" hidden="false" customHeight="false" outlineLevel="0" collapsed="false">
      <c r="A2739" s="37" t="s">
        <v>1178</v>
      </c>
      <c r="B2739" s="37" t="s">
        <v>236</v>
      </c>
      <c r="C2739" s="37" t="n">
        <v>365</v>
      </c>
      <c r="D2739" s="38" t="n">
        <v>46211</v>
      </c>
      <c r="E2739" s="37" t="s">
        <v>229</v>
      </c>
      <c r="F2739" s="38" t="n">
        <v>46176</v>
      </c>
      <c r="G2739" s="37" t="n">
        <v>74</v>
      </c>
    </row>
    <row r="2740" customFormat="false" ht="15" hidden="false" customHeight="false" outlineLevel="0" collapsed="false">
      <c r="A2740" s="37" t="s">
        <v>1178</v>
      </c>
      <c r="B2740" s="37" t="s">
        <v>237</v>
      </c>
      <c r="C2740" s="37" t="n">
        <v>365</v>
      </c>
      <c r="D2740" s="38" t="n">
        <v>46240</v>
      </c>
      <c r="E2740" s="37" t="s">
        <v>229</v>
      </c>
      <c r="F2740" s="38" t="n">
        <v>46235</v>
      </c>
      <c r="G2740" s="37" t="n">
        <v>81</v>
      </c>
    </row>
    <row r="2741" customFormat="false" ht="15" hidden="false" customHeight="false" outlineLevel="0" collapsed="false">
      <c r="A2741" s="37" t="s">
        <v>1178</v>
      </c>
      <c r="B2741" s="37" t="s">
        <v>238</v>
      </c>
      <c r="C2741" s="37" t="n">
        <v>180</v>
      </c>
      <c r="D2741" s="38" t="n">
        <v>46244</v>
      </c>
      <c r="E2741" s="37" t="s">
        <v>229</v>
      </c>
      <c r="F2741" s="38" t="n">
        <v>46219</v>
      </c>
      <c r="G2741" s="37" t="n">
        <v>80</v>
      </c>
    </row>
    <row r="2742" customFormat="false" ht="15" hidden="false" customHeight="false" outlineLevel="0" collapsed="false">
      <c r="A2742" s="37" t="s">
        <v>1178</v>
      </c>
      <c r="B2742" s="37" t="s">
        <v>239</v>
      </c>
      <c r="C2742" s="37" t="n">
        <v>730</v>
      </c>
      <c r="D2742" s="38" t="n">
        <v>46344</v>
      </c>
      <c r="E2742" s="37" t="s">
        <v>229</v>
      </c>
      <c r="F2742" s="38" t="n">
        <v>46325</v>
      </c>
      <c r="G2742" s="37" t="n">
        <v>96</v>
      </c>
    </row>
    <row r="2743" customFormat="false" ht="15" hidden="false" customHeight="false" outlineLevel="0" collapsed="false">
      <c r="A2743" s="37" t="s">
        <v>1178</v>
      </c>
      <c r="B2743" s="37" t="s">
        <v>240</v>
      </c>
      <c r="C2743" s="37" t="n">
        <v>365</v>
      </c>
      <c r="D2743" s="38" t="n">
        <v>46229</v>
      </c>
      <c r="E2743" s="37" t="s">
        <v>229</v>
      </c>
      <c r="F2743" s="38" t="n">
        <v>46200</v>
      </c>
      <c r="G2743" s="37" t="n">
        <v>76</v>
      </c>
    </row>
    <row r="2744" customFormat="false" ht="15" hidden="false" customHeight="false" outlineLevel="0" collapsed="false">
      <c r="A2744" s="37" t="s">
        <v>821</v>
      </c>
      <c r="B2744" s="37" t="s">
        <v>235</v>
      </c>
      <c r="C2744" s="37" t="n">
        <v>365</v>
      </c>
      <c r="D2744" s="38" t="n">
        <v>46143</v>
      </c>
      <c r="E2744" s="37" t="s">
        <v>229</v>
      </c>
      <c r="F2744" s="38" t="n">
        <v>46134</v>
      </c>
      <c r="G2744" s="37" t="n">
        <v>79</v>
      </c>
    </row>
    <row r="2745" customFormat="false" ht="15" hidden="false" customHeight="false" outlineLevel="0" collapsed="false">
      <c r="A2745" s="37" t="s">
        <v>821</v>
      </c>
      <c r="B2745" s="37" t="s">
        <v>236</v>
      </c>
      <c r="C2745" s="37" t="n">
        <v>365</v>
      </c>
      <c r="D2745" s="38" t="n">
        <v>46355</v>
      </c>
      <c r="E2745" s="37" t="s">
        <v>229</v>
      </c>
      <c r="F2745" s="38" t="n">
        <v>46332</v>
      </c>
      <c r="G2745" s="37" t="n">
        <v>84</v>
      </c>
    </row>
    <row r="2746" customFormat="false" ht="15" hidden="false" customHeight="false" outlineLevel="0" collapsed="false">
      <c r="A2746" s="37" t="s">
        <v>821</v>
      </c>
      <c r="B2746" s="37" t="s">
        <v>237</v>
      </c>
      <c r="C2746" s="37" t="n">
        <v>365</v>
      </c>
      <c r="D2746" s="38" t="n">
        <v>46276</v>
      </c>
      <c r="E2746" s="37" t="s">
        <v>229</v>
      </c>
      <c r="F2746" s="38" t="n">
        <v>46263</v>
      </c>
      <c r="G2746" s="37" t="n">
        <v>80</v>
      </c>
    </row>
    <row r="2747" customFormat="false" ht="15" hidden="false" customHeight="false" outlineLevel="0" collapsed="false">
      <c r="A2747" s="37" t="s">
        <v>821</v>
      </c>
      <c r="B2747" s="37" t="s">
        <v>238</v>
      </c>
      <c r="C2747" s="37" t="n">
        <v>180</v>
      </c>
      <c r="D2747" s="38" t="n">
        <v>46227</v>
      </c>
      <c r="E2747" s="37" t="s">
        <v>232</v>
      </c>
      <c r="F2747" s="38"/>
      <c r="G2747" s="37"/>
    </row>
    <row r="2748" customFormat="false" ht="15" hidden="false" customHeight="false" outlineLevel="0" collapsed="false">
      <c r="A2748" s="37" t="s">
        <v>821</v>
      </c>
      <c r="B2748" s="37" t="s">
        <v>239</v>
      </c>
      <c r="C2748" s="37" t="n">
        <v>730</v>
      </c>
      <c r="D2748" s="38" t="n">
        <v>46369</v>
      </c>
      <c r="E2748" s="37" t="s">
        <v>229</v>
      </c>
      <c r="F2748" s="38" t="n">
        <v>46361</v>
      </c>
      <c r="G2748" s="37" t="n">
        <v>95</v>
      </c>
    </row>
    <row r="2749" customFormat="false" ht="15" hidden="false" customHeight="false" outlineLevel="0" collapsed="false">
      <c r="A2749" s="37" t="s">
        <v>821</v>
      </c>
      <c r="B2749" s="37" t="s">
        <v>240</v>
      </c>
      <c r="C2749" s="37" t="n">
        <v>365</v>
      </c>
      <c r="D2749" s="38" t="n">
        <v>46187</v>
      </c>
      <c r="E2749" s="37" t="s">
        <v>229</v>
      </c>
      <c r="F2749" s="38" t="n">
        <v>46164</v>
      </c>
      <c r="G2749" s="37" t="n">
        <v>94</v>
      </c>
    </row>
    <row r="2750" customFormat="false" ht="15" hidden="false" customHeight="false" outlineLevel="0" collapsed="false">
      <c r="A2750" s="37" t="s">
        <v>427</v>
      </c>
      <c r="B2750" s="37" t="s">
        <v>235</v>
      </c>
      <c r="C2750" s="37" t="n">
        <v>365</v>
      </c>
      <c r="D2750" s="38" t="n">
        <v>46342</v>
      </c>
      <c r="E2750" s="37" t="s">
        <v>229</v>
      </c>
      <c r="F2750" s="38" t="n">
        <v>46323</v>
      </c>
      <c r="G2750" s="37" t="n">
        <v>69</v>
      </c>
    </row>
    <row r="2751" customFormat="false" ht="15" hidden="false" customHeight="false" outlineLevel="0" collapsed="false">
      <c r="A2751" s="37" t="s">
        <v>427</v>
      </c>
      <c r="B2751" s="37" t="s">
        <v>236</v>
      </c>
      <c r="C2751" s="37" t="n">
        <v>365</v>
      </c>
      <c r="D2751" s="38" t="n">
        <v>46346</v>
      </c>
      <c r="E2751" s="37" t="s">
        <v>229</v>
      </c>
      <c r="F2751" s="38" t="n">
        <v>46333</v>
      </c>
      <c r="G2751" s="37" t="n">
        <v>90</v>
      </c>
    </row>
    <row r="2752" customFormat="false" ht="15" hidden="false" customHeight="false" outlineLevel="0" collapsed="false">
      <c r="A2752" s="37" t="s">
        <v>427</v>
      </c>
      <c r="B2752" s="37" t="s">
        <v>237</v>
      </c>
      <c r="C2752" s="37" t="n">
        <v>365</v>
      </c>
      <c r="D2752" s="38" t="n">
        <v>46100</v>
      </c>
      <c r="E2752" s="37" t="s">
        <v>229</v>
      </c>
      <c r="F2752" s="38" t="n">
        <v>46068</v>
      </c>
      <c r="G2752" s="37" t="n">
        <v>77</v>
      </c>
    </row>
    <row r="2753" customFormat="false" ht="15" hidden="false" customHeight="false" outlineLevel="0" collapsed="false">
      <c r="A2753" s="37" t="s">
        <v>427</v>
      </c>
      <c r="B2753" s="37" t="s">
        <v>238</v>
      </c>
      <c r="C2753" s="37" t="n">
        <v>180</v>
      </c>
      <c r="D2753" s="38" t="n">
        <v>46350</v>
      </c>
      <c r="E2753" s="37" t="s">
        <v>229</v>
      </c>
      <c r="F2753" s="38" t="n">
        <v>46334</v>
      </c>
      <c r="G2753" s="37" t="n">
        <v>72</v>
      </c>
    </row>
    <row r="2754" customFormat="false" ht="15" hidden="false" customHeight="false" outlineLevel="0" collapsed="false">
      <c r="A2754" s="37" t="s">
        <v>427</v>
      </c>
      <c r="B2754" s="37" t="s">
        <v>239</v>
      </c>
      <c r="C2754" s="37" t="n">
        <v>730</v>
      </c>
      <c r="D2754" s="38" t="n">
        <v>46278</v>
      </c>
      <c r="E2754" s="37" t="s">
        <v>229</v>
      </c>
      <c r="F2754" s="38" t="n">
        <v>46258</v>
      </c>
      <c r="G2754" s="37" t="n">
        <v>75</v>
      </c>
    </row>
    <row r="2755" customFormat="false" ht="15" hidden="false" customHeight="false" outlineLevel="0" collapsed="false">
      <c r="A2755" s="37" t="s">
        <v>427</v>
      </c>
      <c r="B2755" s="37" t="s">
        <v>240</v>
      </c>
      <c r="C2755" s="37" t="n">
        <v>365</v>
      </c>
      <c r="D2755" s="38" t="n">
        <v>46353</v>
      </c>
      <c r="E2755" s="37" t="s">
        <v>229</v>
      </c>
      <c r="F2755" s="38" t="n">
        <v>46317</v>
      </c>
      <c r="G2755" s="37" t="n">
        <v>75</v>
      </c>
    </row>
    <row r="2756" customFormat="false" ht="15" hidden="false" customHeight="false" outlineLevel="0" collapsed="false">
      <c r="A2756" s="37" t="s">
        <v>751</v>
      </c>
      <c r="B2756" s="37" t="s">
        <v>235</v>
      </c>
      <c r="C2756" s="37" t="n">
        <v>365</v>
      </c>
      <c r="D2756" s="38" t="n">
        <v>46228</v>
      </c>
      <c r="E2756" s="37" t="s">
        <v>229</v>
      </c>
      <c r="F2756" s="38" t="n">
        <v>46211</v>
      </c>
      <c r="G2756" s="37" t="n">
        <v>91</v>
      </c>
    </row>
    <row r="2757" customFormat="false" ht="15" hidden="false" customHeight="false" outlineLevel="0" collapsed="false">
      <c r="A2757" s="37" t="s">
        <v>751</v>
      </c>
      <c r="B2757" s="37" t="s">
        <v>236</v>
      </c>
      <c r="C2757" s="37" t="n">
        <v>365</v>
      </c>
      <c r="D2757" s="38" t="n">
        <v>46375</v>
      </c>
      <c r="E2757" s="37" t="s">
        <v>229</v>
      </c>
      <c r="F2757" s="38" t="n">
        <v>46373</v>
      </c>
      <c r="G2757" s="37" t="n">
        <v>97</v>
      </c>
    </row>
    <row r="2758" customFormat="false" ht="15" hidden="false" customHeight="false" outlineLevel="0" collapsed="false">
      <c r="A2758" s="37" t="s">
        <v>751</v>
      </c>
      <c r="B2758" s="37" t="s">
        <v>237</v>
      </c>
      <c r="C2758" s="37" t="n">
        <v>365</v>
      </c>
      <c r="D2758" s="38" t="n">
        <v>46356</v>
      </c>
      <c r="E2758" s="37" t="s">
        <v>232</v>
      </c>
      <c r="F2758" s="38"/>
      <c r="G2758" s="37"/>
    </row>
    <row r="2759" customFormat="false" ht="15" hidden="false" customHeight="false" outlineLevel="0" collapsed="false">
      <c r="A2759" s="37" t="s">
        <v>751</v>
      </c>
      <c r="B2759" s="37" t="s">
        <v>238</v>
      </c>
      <c r="C2759" s="37" t="n">
        <v>180</v>
      </c>
      <c r="D2759" s="38" t="n">
        <v>46357</v>
      </c>
      <c r="E2759" s="37" t="s">
        <v>229</v>
      </c>
      <c r="F2759" s="38" t="n">
        <v>46335</v>
      </c>
      <c r="G2759" s="37" t="n">
        <v>91</v>
      </c>
    </row>
    <row r="2760" customFormat="false" ht="15" hidden="false" customHeight="false" outlineLevel="0" collapsed="false">
      <c r="A2760" s="37" t="s">
        <v>751</v>
      </c>
      <c r="B2760" s="37" t="s">
        <v>239</v>
      </c>
      <c r="C2760" s="37" t="n">
        <v>730</v>
      </c>
      <c r="D2760" s="38" t="n">
        <v>46339</v>
      </c>
      <c r="E2760" s="37" t="s">
        <v>229</v>
      </c>
      <c r="F2760" s="38" t="n">
        <v>46305</v>
      </c>
      <c r="G2760" s="37" t="n">
        <v>97</v>
      </c>
    </row>
    <row r="2761" customFormat="false" ht="15" hidden="false" customHeight="false" outlineLevel="0" collapsed="false">
      <c r="A2761" s="37" t="s">
        <v>751</v>
      </c>
      <c r="B2761" s="37" t="s">
        <v>240</v>
      </c>
      <c r="C2761" s="37" t="n">
        <v>365</v>
      </c>
      <c r="D2761" s="38" t="n">
        <v>46100</v>
      </c>
      <c r="E2761" s="37" t="s">
        <v>230</v>
      </c>
      <c r="F2761" s="38"/>
      <c r="G2761" s="37"/>
    </row>
    <row r="2762" customFormat="false" ht="15" hidden="false" customHeight="false" outlineLevel="0" collapsed="false">
      <c r="A2762" s="37" t="s">
        <v>1182</v>
      </c>
      <c r="B2762" s="37" t="s">
        <v>235</v>
      </c>
      <c r="C2762" s="37" t="n">
        <v>365</v>
      </c>
      <c r="D2762" s="38" t="n">
        <v>46285</v>
      </c>
      <c r="E2762" s="37" t="s">
        <v>229</v>
      </c>
      <c r="F2762" s="38" t="n">
        <v>46268</v>
      </c>
      <c r="G2762" s="37" t="n">
        <v>68</v>
      </c>
    </row>
    <row r="2763" customFormat="false" ht="15" hidden="false" customHeight="false" outlineLevel="0" collapsed="false">
      <c r="A2763" s="37" t="s">
        <v>1182</v>
      </c>
      <c r="B2763" s="37" t="s">
        <v>236</v>
      </c>
      <c r="C2763" s="37" t="n">
        <v>365</v>
      </c>
      <c r="D2763" s="38" t="n">
        <v>46116</v>
      </c>
      <c r="E2763" s="37" t="s">
        <v>229</v>
      </c>
      <c r="F2763" s="38" t="n">
        <v>46103</v>
      </c>
      <c r="G2763" s="37" t="n">
        <v>96</v>
      </c>
    </row>
    <row r="2764" customFormat="false" ht="15" hidden="false" customHeight="false" outlineLevel="0" collapsed="false">
      <c r="A2764" s="37" t="s">
        <v>1182</v>
      </c>
      <c r="B2764" s="37" t="s">
        <v>237</v>
      </c>
      <c r="C2764" s="37" t="n">
        <v>365</v>
      </c>
      <c r="D2764" s="38" t="n">
        <v>46298</v>
      </c>
      <c r="E2764" s="37" t="s">
        <v>229</v>
      </c>
      <c r="F2764" s="38" t="n">
        <v>46280</v>
      </c>
      <c r="G2764" s="37" t="n">
        <v>93</v>
      </c>
    </row>
    <row r="2765" customFormat="false" ht="15" hidden="false" customHeight="false" outlineLevel="0" collapsed="false">
      <c r="A2765" s="37" t="s">
        <v>1182</v>
      </c>
      <c r="B2765" s="37" t="s">
        <v>238</v>
      </c>
      <c r="C2765" s="37" t="n">
        <v>180</v>
      </c>
      <c r="D2765" s="38" t="n">
        <v>46245</v>
      </c>
      <c r="E2765" s="37" t="s">
        <v>229</v>
      </c>
      <c r="F2765" s="38" t="n">
        <v>46240</v>
      </c>
      <c r="G2765" s="37" t="n">
        <v>81</v>
      </c>
    </row>
    <row r="2766" customFormat="false" ht="15" hidden="false" customHeight="false" outlineLevel="0" collapsed="false">
      <c r="A2766" s="37" t="s">
        <v>1182</v>
      </c>
      <c r="B2766" s="37" t="s">
        <v>239</v>
      </c>
      <c r="C2766" s="37" t="n">
        <v>730</v>
      </c>
      <c r="D2766" s="38" t="n">
        <v>46192</v>
      </c>
      <c r="E2766" s="37" t="s">
        <v>229</v>
      </c>
      <c r="F2766" s="38" t="n">
        <v>46166</v>
      </c>
      <c r="G2766" s="37" t="n">
        <v>78</v>
      </c>
    </row>
    <row r="2767" customFormat="false" ht="15" hidden="false" customHeight="false" outlineLevel="0" collapsed="false">
      <c r="A2767" s="37" t="s">
        <v>1182</v>
      </c>
      <c r="B2767" s="37" t="s">
        <v>240</v>
      </c>
      <c r="C2767" s="37" t="n">
        <v>365</v>
      </c>
      <c r="D2767" s="38" t="n">
        <v>46372</v>
      </c>
      <c r="E2767" s="37" t="s">
        <v>229</v>
      </c>
      <c r="F2767" s="38" t="n">
        <v>46369</v>
      </c>
      <c r="G2767" s="37" t="n">
        <v>76</v>
      </c>
    </row>
    <row r="2768" customFormat="false" ht="15" hidden="false" customHeight="false" outlineLevel="0" collapsed="false">
      <c r="A2768" s="37" t="s">
        <v>1183</v>
      </c>
      <c r="B2768" s="37" t="s">
        <v>235</v>
      </c>
      <c r="C2768" s="37" t="n">
        <v>365</v>
      </c>
      <c r="D2768" s="38" t="n">
        <v>46148</v>
      </c>
      <c r="E2768" s="37" t="s">
        <v>229</v>
      </c>
      <c r="F2768" s="38" t="n">
        <v>46123</v>
      </c>
      <c r="G2768" s="37" t="n">
        <v>93</v>
      </c>
    </row>
    <row r="2769" customFormat="false" ht="15" hidden="false" customHeight="false" outlineLevel="0" collapsed="false">
      <c r="A2769" s="37" t="s">
        <v>1183</v>
      </c>
      <c r="B2769" s="37" t="s">
        <v>236</v>
      </c>
      <c r="C2769" s="37" t="n">
        <v>365</v>
      </c>
      <c r="D2769" s="38" t="n">
        <v>46223</v>
      </c>
      <c r="E2769" s="37" t="s">
        <v>230</v>
      </c>
      <c r="F2769" s="38"/>
      <c r="G2769" s="37"/>
    </row>
    <row r="2770" customFormat="false" ht="15" hidden="false" customHeight="false" outlineLevel="0" collapsed="false">
      <c r="A2770" s="37" t="s">
        <v>1183</v>
      </c>
      <c r="B2770" s="37" t="s">
        <v>237</v>
      </c>
      <c r="C2770" s="37" t="n">
        <v>365</v>
      </c>
      <c r="D2770" s="38" t="n">
        <v>46296</v>
      </c>
      <c r="E2770" s="37" t="s">
        <v>229</v>
      </c>
      <c r="F2770" s="38" t="n">
        <v>46274</v>
      </c>
      <c r="G2770" s="37" t="n">
        <v>67</v>
      </c>
    </row>
    <row r="2771" customFormat="false" ht="15" hidden="false" customHeight="false" outlineLevel="0" collapsed="false">
      <c r="A2771" s="37" t="s">
        <v>1183</v>
      </c>
      <c r="B2771" s="37" t="s">
        <v>238</v>
      </c>
      <c r="C2771" s="37" t="n">
        <v>180</v>
      </c>
      <c r="D2771" s="38" t="n">
        <v>46241</v>
      </c>
      <c r="E2771" s="37" t="s">
        <v>229</v>
      </c>
      <c r="F2771" s="38" t="n">
        <v>46237</v>
      </c>
      <c r="G2771" s="37" t="n">
        <v>85</v>
      </c>
    </row>
    <row r="2772" customFormat="false" ht="15" hidden="false" customHeight="false" outlineLevel="0" collapsed="false">
      <c r="A2772" s="37" t="s">
        <v>1183</v>
      </c>
      <c r="B2772" s="37" t="s">
        <v>239</v>
      </c>
      <c r="C2772" s="37" t="n">
        <v>730</v>
      </c>
      <c r="D2772" s="38" t="n">
        <v>46233</v>
      </c>
      <c r="E2772" s="37" t="s">
        <v>229</v>
      </c>
      <c r="F2772" s="38" t="n">
        <v>46218</v>
      </c>
      <c r="G2772" s="37" t="n">
        <v>94</v>
      </c>
    </row>
    <row r="2773" customFormat="false" ht="15" hidden="false" customHeight="false" outlineLevel="0" collapsed="false">
      <c r="A2773" s="37" t="s">
        <v>1183</v>
      </c>
      <c r="B2773" s="37" t="s">
        <v>240</v>
      </c>
      <c r="C2773" s="37" t="n">
        <v>365</v>
      </c>
      <c r="D2773" s="38" t="n">
        <v>46106</v>
      </c>
      <c r="E2773" s="37" t="s">
        <v>229</v>
      </c>
      <c r="F2773" s="38" t="n">
        <v>46088</v>
      </c>
      <c r="G2773" s="37" t="n">
        <v>79</v>
      </c>
    </row>
    <row r="2774" customFormat="false" ht="15" hidden="false" customHeight="false" outlineLevel="0" collapsed="false">
      <c r="A2774" s="37" t="s">
        <v>1184</v>
      </c>
      <c r="B2774" s="37" t="s">
        <v>235</v>
      </c>
      <c r="C2774" s="37" t="n">
        <v>365</v>
      </c>
      <c r="D2774" s="38" t="n">
        <v>46196</v>
      </c>
      <c r="E2774" s="37" t="s">
        <v>229</v>
      </c>
      <c r="F2774" s="38" t="n">
        <v>46182</v>
      </c>
      <c r="G2774" s="37" t="n">
        <v>65</v>
      </c>
    </row>
    <row r="2775" customFormat="false" ht="15" hidden="false" customHeight="false" outlineLevel="0" collapsed="false">
      <c r="A2775" s="37" t="s">
        <v>1184</v>
      </c>
      <c r="B2775" s="37" t="s">
        <v>236</v>
      </c>
      <c r="C2775" s="37" t="n">
        <v>365</v>
      </c>
      <c r="D2775" s="38" t="n">
        <v>46382</v>
      </c>
      <c r="E2775" s="37" t="s">
        <v>229</v>
      </c>
      <c r="F2775" s="38" t="n">
        <v>46380</v>
      </c>
      <c r="G2775" s="37" t="n">
        <v>69</v>
      </c>
    </row>
    <row r="2776" customFormat="false" ht="15" hidden="false" customHeight="false" outlineLevel="0" collapsed="false">
      <c r="A2776" s="37" t="s">
        <v>1184</v>
      </c>
      <c r="B2776" s="37" t="s">
        <v>237</v>
      </c>
      <c r="C2776" s="37" t="n">
        <v>365</v>
      </c>
      <c r="D2776" s="38" t="n">
        <v>46281</v>
      </c>
      <c r="E2776" s="37" t="s">
        <v>229</v>
      </c>
      <c r="F2776" s="38" t="n">
        <v>46243</v>
      </c>
      <c r="G2776" s="37" t="n">
        <v>65</v>
      </c>
    </row>
    <row r="2777" customFormat="false" ht="15" hidden="false" customHeight="false" outlineLevel="0" collapsed="false">
      <c r="A2777" s="37" t="s">
        <v>1184</v>
      </c>
      <c r="B2777" s="37" t="s">
        <v>238</v>
      </c>
      <c r="C2777" s="37" t="n">
        <v>180</v>
      </c>
      <c r="D2777" s="38" t="n">
        <v>46137</v>
      </c>
      <c r="E2777" s="37" t="s">
        <v>229</v>
      </c>
      <c r="F2777" s="38" t="n">
        <v>46107</v>
      </c>
      <c r="G2777" s="37" t="n">
        <v>68</v>
      </c>
    </row>
    <row r="2778" customFormat="false" ht="15" hidden="false" customHeight="false" outlineLevel="0" collapsed="false">
      <c r="A2778" s="37" t="s">
        <v>1184</v>
      </c>
      <c r="B2778" s="37" t="s">
        <v>239</v>
      </c>
      <c r="C2778" s="37" t="n">
        <v>730</v>
      </c>
      <c r="D2778" s="38" t="n">
        <v>46113</v>
      </c>
      <c r="E2778" s="37" t="s">
        <v>229</v>
      </c>
      <c r="F2778" s="38" t="n">
        <v>46112</v>
      </c>
      <c r="G2778" s="37" t="n">
        <v>66</v>
      </c>
    </row>
    <row r="2779" customFormat="false" ht="15" hidden="false" customHeight="false" outlineLevel="0" collapsed="false">
      <c r="A2779" s="37" t="s">
        <v>1184</v>
      </c>
      <c r="B2779" s="37" t="s">
        <v>240</v>
      </c>
      <c r="C2779" s="37" t="n">
        <v>365</v>
      </c>
      <c r="D2779" s="38" t="n">
        <v>46284</v>
      </c>
      <c r="E2779" s="37" t="s">
        <v>229</v>
      </c>
      <c r="F2779" s="38" t="n">
        <v>46252</v>
      </c>
      <c r="G2779" s="37" t="n">
        <v>82</v>
      </c>
    </row>
    <row r="2780" customFormat="false" ht="15" hidden="false" customHeight="false" outlineLevel="0" collapsed="false">
      <c r="A2780" s="37" t="s">
        <v>1185</v>
      </c>
      <c r="B2780" s="37" t="s">
        <v>235</v>
      </c>
      <c r="C2780" s="37" t="n">
        <v>365</v>
      </c>
      <c r="D2780" s="38" t="n">
        <v>46117</v>
      </c>
      <c r="E2780" s="37" t="s">
        <v>229</v>
      </c>
      <c r="F2780" s="38" t="n">
        <v>46114</v>
      </c>
      <c r="G2780" s="37" t="n">
        <v>81</v>
      </c>
    </row>
    <row r="2781" customFormat="false" ht="15" hidden="false" customHeight="false" outlineLevel="0" collapsed="false">
      <c r="A2781" s="37" t="s">
        <v>1185</v>
      </c>
      <c r="B2781" s="37" t="s">
        <v>236</v>
      </c>
      <c r="C2781" s="37" t="n">
        <v>365</v>
      </c>
      <c r="D2781" s="38" t="n">
        <v>46362</v>
      </c>
      <c r="E2781" s="37" t="s">
        <v>231</v>
      </c>
      <c r="F2781" s="38"/>
      <c r="G2781" s="37"/>
    </row>
    <row r="2782" customFormat="false" ht="15" hidden="false" customHeight="false" outlineLevel="0" collapsed="false">
      <c r="A2782" s="37" t="s">
        <v>1185</v>
      </c>
      <c r="B2782" s="37" t="s">
        <v>237</v>
      </c>
      <c r="C2782" s="37" t="n">
        <v>365</v>
      </c>
      <c r="D2782" s="38" t="n">
        <v>46195</v>
      </c>
      <c r="E2782" s="37" t="s">
        <v>229</v>
      </c>
      <c r="F2782" s="38" t="n">
        <v>46171</v>
      </c>
      <c r="G2782" s="37" t="n">
        <v>90</v>
      </c>
    </row>
    <row r="2783" customFormat="false" ht="15" hidden="false" customHeight="false" outlineLevel="0" collapsed="false">
      <c r="A2783" s="37" t="s">
        <v>1185</v>
      </c>
      <c r="B2783" s="37" t="s">
        <v>238</v>
      </c>
      <c r="C2783" s="37" t="n">
        <v>180</v>
      </c>
      <c r="D2783" s="38" t="n">
        <v>46113</v>
      </c>
      <c r="E2783" s="37" t="s">
        <v>229</v>
      </c>
      <c r="F2783" s="38" t="n">
        <v>46086</v>
      </c>
      <c r="G2783" s="37" t="n">
        <v>76</v>
      </c>
    </row>
    <row r="2784" customFormat="false" ht="15" hidden="false" customHeight="false" outlineLevel="0" collapsed="false">
      <c r="A2784" s="37" t="s">
        <v>1185</v>
      </c>
      <c r="B2784" s="37" t="s">
        <v>239</v>
      </c>
      <c r="C2784" s="37" t="n">
        <v>730</v>
      </c>
      <c r="D2784" s="38" t="n">
        <v>46319</v>
      </c>
      <c r="E2784" s="37" t="s">
        <v>229</v>
      </c>
      <c r="F2784" s="38" t="n">
        <v>46293</v>
      </c>
      <c r="G2784" s="37" t="n">
        <v>94</v>
      </c>
    </row>
    <row r="2785" customFormat="false" ht="15" hidden="false" customHeight="false" outlineLevel="0" collapsed="false">
      <c r="A2785" s="37" t="s">
        <v>1185</v>
      </c>
      <c r="B2785" s="37" t="s">
        <v>240</v>
      </c>
      <c r="C2785" s="37" t="n">
        <v>365</v>
      </c>
      <c r="D2785" s="38" t="n">
        <v>46193</v>
      </c>
      <c r="E2785" s="37" t="s">
        <v>231</v>
      </c>
      <c r="F2785" s="38"/>
      <c r="G2785" s="37"/>
    </row>
    <row r="2786" customFormat="false" ht="15" hidden="false" customHeight="false" outlineLevel="0" collapsed="false">
      <c r="A2786" s="37" t="s">
        <v>1186</v>
      </c>
      <c r="B2786" s="37" t="s">
        <v>235</v>
      </c>
      <c r="C2786" s="37" t="n">
        <v>365</v>
      </c>
      <c r="D2786" s="38" t="n">
        <v>46191</v>
      </c>
      <c r="E2786" s="37" t="s">
        <v>229</v>
      </c>
      <c r="F2786" s="38" t="n">
        <v>46190</v>
      </c>
      <c r="G2786" s="37" t="n">
        <v>84</v>
      </c>
    </row>
    <row r="2787" customFormat="false" ht="15" hidden="false" customHeight="false" outlineLevel="0" collapsed="false">
      <c r="A2787" s="37" t="s">
        <v>1186</v>
      </c>
      <c r="B2787" s="37" t="s">
        <v>236</v>
      </c>
      <c r="C2787" s="37" t="n">
        <v>365</v>
      </c>
      <c r="D2787" s="38" t="n">
        <v>46363</v>
      </c>
      <c r="E2787" s="37" t="s">
        <v>229</v>
      </c>
      <c r="F2787" s="38" t="n">
        <v>46340</v>
      </c>
      <c r="G2787" s="37" t="n">
        <v>85</v>
      </c>
    </row>
    <row r="2788" customFormat="false" ht="15" hidden="false" customHeight="false" outlineLevel="0" collapsed="false">
      <c r="A2788" s="37" t="s">
        <v>1186</v>
      </c>
      <c r="B2788" s="37" t="s">
        <v>237</v>
      </c>
      <c r="C2788" s="37" t="n">
        <v>365</v>
      </c>
      <c r="D2788" s="38" t="n">
        <v>46133</v>
      </c>
      <c r="E2788" s="37" t="s">
        <v>229</v>
      </c>
      <c r="F2788" s="38" t="n">
        <v>46114</v>
      </c>
      <c r="G2788" s="37" t="n">
        <v>81</v>
      </c>
    </row>
    <row r="2789" customFormat="false" ht="15" hidden="false" customHeight="false" outlineLevel="0" collapsed="false">
      <c r="A2789" s="37" t="s">
        <v>1186</v>
      </c>
      <c r="B2789" s="37" t="s">
        <v>238</v>
      </c>
      <c r="C2789" s="37" t="n">
        <v>180</v>
      </c>
      <c r="D2789" s="38" t="n">
        <v>46288</v>
      </c>
      <c r="E2789" s="37" t="s">
        <v>229</v>
      </c>
      <c r="F2789" s="38" t="n">
        <v>46283</v>
      </c>
      <c r="G2789" s="37" t="n">
        <v>93</v>
      </c>
    </row>
    <row r="2790" customFormat="false" ht="15" hidden="false" customHeight="false" outlineLevel="0" collapsed="false">
      <c r="A2790" s="37" t="s">
        <v>1186</v>
      </c>
      <c r="B2790" s="37" t="s">
        <v>239</v>
      </c>
      <c r="C2790" s="37" t="n">
        <v>730</v>
      </c>
      <c r="D2790" s="38" t="n">
        <v>46372</v>
      </c>
      <c r="E2790" s="37" t="s">
        <v>231</v>
      </c>
      <c r="F2790" s="38"/>
      <c r="G2790" s="37"/>
    </row>
    <row r="2791" customFormat="false" ht="15" hidden="false" customHeight="false" outlineLevel="0" collapsed="false">
      <c r="A2791" s="37" t="s">
        <v>1186</v>
      </c>
      <c r="B2791" s="37" t="s">
        <v>240</v>
      </c>
      <c r="C2791" s="37" t="n">
        <v>365</v>
      </c>
      <c r="D2791" s="38" t="n">
        <v>46301</v>
      </c>
      <c r="E2791" s="37" t="s">
        <v>229</v>
      </c>
      <c r="F2791" s="38" t="n">
        <v>46272</v>
      </c>
      <c r="G2791" s="37" t="n">
        <v>75</v>
      </c>
    </row>
    <row r="2792" customFormat="false" ht="15" hidden="false" customHeight="false" outlineLevel="0" collapsed="false">
      <c r="A2792" s="37" t="s">
        <v>1187</v>
      </c>
      <c r="B2792" s="37" t="s">
        <v>235</v>
      </c>
      <c r="C2792" s="37" t="n">
        <v>365</v>
      </c>
      <c r="D2792" s="38" t="n">
        <v>46266</v>
      </c>
      <c r="E2792" s="37" t="s">
        <v>229</v>
      </c>
      <c r="F2792" s="38" t="n">
        <v>46263</v>
      </c>
      <c r="G2792" s="37" t="n">
        <v>60</v>
      </c>
    </row>
    <row r="2793" customFormat="false" ht="15" hidden="false" customHeight="false" outlineLevel="0" collapsed="false">
      <c r="A2793" s="37" t="s">
        <v>1187</v>
      </c>
      <c r="B2793" s="37" t="s">
        <v>236</v>
      </c>
      <c r="C2793" s="37" t="n">
        <v>365</v>
      </c>
      <c r="D2793" s="38" t="n">
        <v>46176</v>
      </c>
      <c r="E2793" s="37" t="s">
        <v>229</v>
      </c>
      <c r="F2793" s="38" t="n">
        <v>46137</v>
      </c>
      <c r="G2793" s="37" t="n">
        <v>71</v>
      </c>
    </row>
    <row r="2794" customFormat="false" ht="15" hidden="false" customHeight="false" outlineLevel="0" collapsed="false">
      <c r="A2794" s="37" t="s">
        <v>1187</v>
      </c>
      <c r="B2794" s="37" t="s">
        <v>237</v>
      </c>
      <c r="C2794" s="37" t="n">
        <v>365</v>
      </c>
      <c r="D2794" s="38" t="n">
        <v>46277</v>
      </c>
      <c r="E2794" s="37" t="s">
        <v>229</v>
      </c>
      <c r="F2794" s="38" t="n">
        <v>46250</v>
      </c>
      <c r="G2794" s="37" t="n">
        <v>75</v>
      </c>
    </row>
    <row r="2795" customFormat="false" ht="15" hidden="false" customHeight="false" outlineLevel="0" collapsed="false">
      <c r="A2795" s="37" t="s">
        <v>1187</v>
      </c>
      <c r="B2795" s="37" t="s">
        <v>238</v>
      </c>
      <c r="C2795" s="37" t="n">
        <v>180</v>
      </c>
      <c r="D2795" s="38" t="n">
        <v>46349</v>
      </c>
      <c r="E2795" s="37" t="s">
        <v>229</v>
      </c>
      <c r="F2795" s="38" t="n">
        <v>46348</v>
      </c>
      <c r="G2795" s="37" t="n">
        <v>74</v>
      </c>
    </row>
    <row r="2796" customFormat="false" ht="15" hidden="false" customHeight="false" outlineLevel="0" collapsed="false">
      <c r="A2796" s="37" t="s">
        <v>1187</v>
      </c>
      <c r="B2796" s="37" t="s">
        <v>239</v>
      </c>
      <c r="C2796" s="37" t="n">
        <v>730</v>
      </c>
      <c r="D2796" s="38" t="n">
        <v>46304</v>
      </c>
      <c r="E2796" s="37" t="s">
        <v>229</v>
      </c>
      <c r="F2796" s="38" t="n">
        <v>46278</v>
      </c>
      <c r="G2796" s="37" t="n">
        <v>74</v>
      </c>
    </row>
    <row r="2797" customFormat="false" ht="15" hidden="false" customHeight="false" outlineLevel="0" collapsed="false">
      <c r="A2797" s="37" t="s">
        <v>1187</v>
      </c>
      <c r="B2797" s="37" t="s">
        <v>240</v>
      </c>
      <c r="C2797" s="37" t="n">
        <v>365</v>
      </c>
      <c r="D2797" s="38" t="n">
        <v>46227</v>
      </c>
      <c r="E2797" s="37" t="s">
        <v>230</v>
      </c>
      <c r="F2797" s="38"/>
      <c r="G2797" s="37"/>
    </row>
    <row r="2798" customFormat="false" ht="15" hidden="false" customHeight="false" outlineLevel="0" collapsed="false">
      <c r="A2798" s="37" t="s">
        <v>1188</v>
      </c>
      <c r="B2798" s="37" t="s">
        <v>235</v>
      </c>
      <c r="C2798" s="37" t="n">
        <v>365</v>
      </c>
      <c r="D2798" s="38" t="n">
        <v>46280</v>
      </c>
      <c r="E2798" s="37" t="s">
        <v>229</v>
      </c>
      <c r="F2798" s="38" t="n">
        <v>46269</v>
      </c>
      <c r="G2798" s="37" t="n">
        <v>61</v>
      </c>
    </row>
    <row r="2799" customFormat="false" ht="15" hidden="false" customHeight="false" outlineLevel="0" collapsed="false">
      <c r="A2799" s="37" t="s">
        <v>1188</v>
      </c>
      <c r="B2799" s="37" t="s">
        <v>236</v>
      </c>
      <c r="C2799" s="37" t="n">
        <v>365</v>
      </c>
      <c r="D2799" s="38" t="n">
        <v>46319</v>
      </c>
      <c r="E2799" s="37" t="s">
        <v>230</v>
      </c>
      <c r="F2799" s="38"/>
      <c r="G2799" s="37"/>
    </row>
    <row r="2800" customFormat="false" ht="15" hidden="false" customHeight="false" outlineLevel="0" collapsed="false">
      <c r="A2800" s="37" t="s">
        <v>1188</v>
      </c>
      <c r="B2800" s="37" t="s">
        <v>237</v>
      </c>
      <c r="C2800" s="37" t="n">
        <v>365</v>
      </c>
      <c r="D2800" s="38" t="n">
        <v>46348</v>
      </c>
      <c r="E2800" s="37" t="s">
        <v>229</v>
      </c>
      <c r="F2800" s="38" t="n">
        <v>46342</v>
      </c>
      <c r="G2800" s="37" t="n">
        <v>62</v>
      </c>
    </row>
    <row r="2801" customFormat="false" ht="15" hidden="false" customHeight="false" outlineLevel="0" collapsed="false">
      <c r="A2801" s="37" t="s">
        <v>1188</v>
      </c>
      <c r="B2801" s="37" t="s">
        <v>238</v>
      </c>
      <c r="C2801" s="37" t="n">
        <v>180</v>
      </c>
      <c r="D2801" s="38" t="n">
        <v>46276</v>
      </c>
      <c r="E2801" s="37" t="s">
        <v>232</v>
      </c>
      <c r="F2801" s="38"/>
      <c r="G2801" s="37"/>
    </row>
    <row r="2802" customFormat="false" ht="15" hidden="false" customHeight="false" outlineLevel="0" collapsed="false">
      <c r="A2802" s="37" t="s">
        <v>1188</v>
      </c>
      <c r="B2802" s="37" t="s">
        <v>239</v>
      </c>
      <c r="C2802" s="37" t="n">
        <v>730</v>
      </c>
      <c r="D2802" s="38" t="n">
        <v>46373</v>
      </c>
      <c r="E2802" s="37" t="s">
        <v>229</v>
      </c>
      <c r="F2802" s="38" t="n">
        <v>46371</v>
      </c>
      <c r="G2802" s="37" t="n">
        <v>89</v>
      </c>
    </row>
    <row r="2803" customFormat="false" ht="15" hidden="false" customHeight="false" outlineLevel="0" collapsed="false">
      <c r="A2803" s="37" t="s">
        <v>1188</v>
      </c>
      <c r="B2803" s="37" t="s">
        <v>240</v>
      </c>
      <c r="C2803" s="37" t="n">
        <v>365</v>
      </c>
      <c r="D2803" s="38" t="n">
        <v>46106</v>
      </c>
      <c r="E2803" s="37" t="s">
        <v>229</v>
      </c>
      <c r="F2803" s="38" t="n">
        <v>46088</v>
      </c>
      <c r="G2803" s="37" t="n">
        <v>81</v>
      </c>
    </row>
    <row r="2804" customFormat="false" ht="15" hidden="false" customHeight="false" outlineLevel="0" collapsed="false">
      <c r="A2804" s="37" t="s">
        <v>1189</v>
      </c>
      <c r="B2804" s="37" t="s">
        <v>235</v>
      </c>
      <c r="C2804" s="37" t="n">
        <v>365</v>
      </c>
      <c r="D2804" s="38" t="n">
        <v>46319</v>
      </c>
      <c r="E2804" s="37" t="s">
        <v>229</v>
      </c>
      <c r="F2804" s="38" t="n">
        <v>46316</v>
      </c>
      <c r="G2804" s="37" t="n">
        <v>74</v>
      </c>
    </row>
    <row r="2805" customFormat="false" ht="15" hidden="false" customHeight="false" outlineLevel="0" collapsed="false">
      <c r="A2805" s="37" t="s">
        <v>1189</v>
      </c>
      <c r="B2805" s="37" t="s">
        <v>236</v>
      </c>
      <c r="C2805" s="37" t="n">
        <v>365</v>
      </c>
      <c r="D2805" s="38" t="n">
        <v>46325</v>
      </c>
      <c r="E2805" s="37" t="s">
        <v>229</v>
      </c>
      <c r="F2805" s="38" t="n">
        <v>46322</v>
      </c>
      <c r="G2805" s="37" t="n">
        <v>87</v>
      </c>
    </row>
    <row r="2806" customFormat="false" ht="15" hidden="false" customHeight="false" outlineLevel="0" collapsed="false">
      <c r="A2806" s="37" t="s">
        <v>1189</v>
      </c>
      <c r="B2806" s="37" t="s">
        <v>237</v>
      </c>
      <c r="C2806" s="37" t="n">
        <v>365</v>
      </c>
      <c r="D2806" s="38" t="n">
        <v>46340</v>
      </c>
      <c r="E2806" s="37" t="s">
        <v>229</v>
      </c>
      <c r="F2806" s="38" t="n">
        <v>46330</v>
      </c>
      <c r="G2806" s="37" t="n">
        <v>87</v>
      </c>
    </row>
    <row r="2807" customFormat="false" ht="15" hidden="false" customHeight="false" outlineLevel="0" collapsed="false">
      <c r="A2807" s="37" t="s">
        <v>1189</v>
      </c>
      <c r="B2807" s="37" t="s">
        <v>238</v>
      </c>
      <c r="C2807" s="37" t="n">
        <v>180</v>
      </c>
      <c r="D2807" s="38" t="n">
        <v>46351</v>
      </c>
      <c r="E2807" s="37" t="s">
        <v>232</v>
      </c>
      <c r="F2807" s="38"/>
      <c r="G2807" s="37"/>
    </row>
    <row r="2808" customFormat="false" ht="15" hidden="false" customHeight="false" outlineLevel="0" collapsed="false">
      <c r="A2808" s="37" t="s">
        <v>1189</v>
      </c>
      <c r="B2808" s="37" t="s">
        <v>239</v>
      </c>
      <c r="C2808" s="37" t="n">
        <v>730</v>
      </c>
      <c r="D2808" s="38" t="n">
        <v>46204</v>
      </c>
      <c r="E2808" s="37" t="s">
        <v>229</v>
      </c>
      <c r="F2808" s="38" t="n">
        <v>46200</v>
      </c>
      <c r="G2808" s="37" t="n">
        <v>96</v>
      </c>
    </row>
    <row r="2809" customFormat="false" ht="15" hidden="false" customHeight="false" outlineLevel="0" collapsed="false">
      <c r="A2809" s="37" t="s">
        <v>1189</v>
      </c>
      <c r="B2809" s="37" t="s">
        <v>240</v>
      </c>
      <c r="C2809" s="37" t="n">
        <v>365</v>
      </c>
      <c r="D2809" s="38" t="n">
        <v>46317</v>
      </c>
      <c r="E2809" s="37" t="s">
        <v>229</v>
      </c>
      <c r="F2809" s="38" t="n">
        <v>46290</v>
      </c>
      <c r="G2809" s="37" t="n">
        <v>81</v>
      </c>
    </row>
    <row r="2810" customFormat="false" ht="15" hidden="false" customHeight="false" outlineLevel="0" collapsed="false">
      <c r="A2810" s="37" t="s">
        <v>1190</v>
      </c>
      <c r="B2810" s="37" t="s">
        <v>235</v>
      </c>
      <c r="C2810" s="37" t="n">
        <v>365</v>
      </c>
      <c r="D2810" s="38" t="n">
        <v>46216</v>
      </c>
      <c r="E2810" s="37" t="s">
        <v>229</v>
      </c>
      <c r="F2810" s="38" t="n">
        <v>46193</v>
      </c>
      <c r="G2810" s="37" t="n">
        <v>92</v>
      </c>
    </row>
    <row r="2811" customFormat="false" ht="15" hidden="false" customHeight="false" outlineLevel="0" collapsed="false">
      <c r="A2811" s="37" t="s">
        <v>1190</v>
      </c>
      <c r="B2811" s="37" t="s">
        <v>236</v>
      </c>
      <c r="C2811" s="37" t="n">
        <v>365</v>
      </c>
      <c r="D2811" s="38" t="n">
        <v>46160</v>
      </c>
      <c r="E2811" s="37" t="s">
        <v>229</v>
      </c>
      <c r="F2811" s="38" t="n">
        <v>46129</v>
      </c>
      <c r="G2811" s="37" t="n">
        <v>87</v>
      </c>
    </row>
    <row r="2812" customFormat="false" ht="15" hidden="false" customHeight="false" outlineLevel="0" collapsed="false">
      <c r="A2812" s="37" t="s">
        <v>1190</v>
      </c>
      <c r="B2812" s="37" t="s">
        <v>237</v>
      </c>
      <c r="C2812" s="37" t="n">
        <v>365</v>
      </c>
      <c r="D2812" s="38" t="n">
        <v>46259</v>
      </c>
      <c r="E2812" s="37" t="s">
        <v>229</v>
      </c>
      <c r="F2812" s="38" t="n">
        <v>46238</v>
      </c>
      <c r="G2812" s="37" t="n">
        <v>91</v>
      </c>
    </row>
    <row r="2813" customFormat="false" ht="15" hidden="false" customHeight="false" outlineLevel="0" collapsed="false">
      <c r="A2813" s="37" t="s">
        <v>1190</v>
      </c>
      <c r="B2813" s="37" t="s">
        <v>238</v>
      </c>
      <c r="C2813" s="37" t="n">
        <v>180</v>
      </c>
      <c r="D2813" s="38" t="n">
        <v>46208</v>
      </c>
      <c r="E2813" s="37" t="s">
        <v>232</v>
      </c>
      <c r="F2813" s="38"/>
      <c r="G2813" s="37"/>
    </row>
    <row r="2814" customFormat="false" ht="15" hidden="false" customHeight="false" outlineLevel="0" collapsed="false">
      <c r="A2814" s="37" t="s">
        <v>1190</v>
      </c>
      <c r="B2814" s="37" t="s">
        <v>239</v>
      </c>
      <c r="C2814" s="37" t="n">
        <v>730</v>
      </c>
      <c r="D2814" s="38" t="n">
        <v>46148</v>
      </c>
      <c r="E2814" s="37" t="s">
        <v>230</v>
      </c>
      <c r="F2814" s="38"/>
      <c r="G2814" s="37"/>
    </row>
    <row r="2815" customFormat="false" ht="15" hidden="false" customHeight="false" outlineLevel="0" collapsed="false">
      <c r="A2815" s="37" t="s">
        <v>1190</v>
      </c>
      <c r="B2815" s="37" t="s">
        <v>240</v>
      </c>
      <c r="C2815" s="37" t="n">
        <v>365</v>
      </c>
      <c r="D2815" s="38" t="n">
        <v>46132</v>
      </c>
      <c r="E2815" s="37" t="s">
        <v>229</v>
      </c>
      <c r="F2815" s="38" t="n">
        <v>46117</v>
      </c>
      <c r="G2815" s="37" t="n">
        <v>74</v>
      </c>
    </row>
    <row r="2816" customFormat="false" ht="15" hidden="false" customHeight="false" outlineLevel="0" collapsed="false">
      <c r="A2816" s="37" t="s">
        <v>1116</v>
      </c>
      <c r="B2816" s="37" t="s">
        <v>235</v>
      </c>
      <c r="C2816" s="37" t="n">
        <v>365</v>
      </c>
      <c r="D2816" s="38" t="n">
        <v>46186</v>
      </c>
      <c r="E2816" s="37" t="s">
        <v>229</v>
      </c>
      <c r="F2816" s="38" t="n">
        <v>46147</v>
      </c>
      <c r="G2816" s="37" t="n">
        <v>84</v>
      </c>
    </row>
    <row r="2817" customFormat="false" ht="15" hidden="false" customHeight="false" outlineLevel="0" collapsed="false">
      <c r="A2817" s="37" t="s">
        <v>1116</v>
      </c>
      <c r="B2817" s="37" t="s">
        <v>236</v>
      </c>
      <c r="C2817" s="37" t="n">
        <v>365</v>
      </c>
      <c r="D2817" s="38" t="n">
        <v>46221</v>
      </c>
      <c r="E2817" s="37" t="s">
        <v>230</v>
      </c>
      <c r="F2817" s="38"/>
      <c r="G2817" s="37"/>
    </row>
    <row r="2818" customFormat="false" ht="15" hidden="false" customHeight="false" outlineLevel="0" collapsed="false">
      <c r="A2818" s="37" t="s">
        <v>1116</v>
      </c>
      <c r="B2818" s="37" t="s">
        <v>237</v>
      </c>
      <c r="C2818" s="37" t="n">
        <v>365</v>
      </c>
      <c r="D2818" s="38" t="n">
        <v>46156</v>
      </c>
      <c r="E2818" s="37" t="s">
        <v>229</v>
      </c>
      <c r="F2818" s="38" t="n">
        <v>46137</v>
      </c>
      <c r="G2818" s="37" t="n">
        <v>99</v>
      </c>
    </row>
    <row r="2819" customFormat="false" ht="15" hidden="false" customHeight="false" outlineLevel="0" collapsed="false">
      <c r="A2819" s="37" t="s">
        <v>1116</v>
      </c>
      <c r="B2819" s="37" t="s">
        <v>238</v>
      </c>
      <c r="C2819" s="37" t="n">
        <v>180</v>
      </c>
      <c r="D2819" s="38" t="n">
        <v>46180</v>
      </c>
      <c r="E2819" s="37" t="s">
        <v>229</v>
      </c>
      <c r="F2819" s="38" t="n">
        <v>46177</v>
      </c>
      <c r="G2819" s="37" t="n">
        <v>89</v>
      </c>
    </row>
    <row r="2820" customFormat="false" ht="15" hidden="false" customHeight="false" outlineLevel="0" collapsed="false">
      <c r="A2820" s="37" t="s">
        <v>1116</v>
      </c>
      <c r="B2820" s="37" t="s">
        <v>239</v>
      </c>
      <c r="C2820" s="37" t="n">
        <v>730</v>
      </c>
      <c r="D2820" s="38" t="n">
        <v>46161</v>
      </c>
      <c r="E2820" s="37" t="s">
        <v>232</v>
      </c>
      <c r="F2820" s="38"/>
      <c r="G2820" s="37"/>
    </row>
    <row r="2821" customFormat="false" ht="15" hidden="false" customHeight="false" outlineLevel="0" collapsed="false">
      <c r="A2821" s="37" t="s">
        <v>1116</v>
      </c>
      <c r="B2821" s="37" t="s">
        <v>240</v>
      </c>
      <c r="C2821" s="37" t="n">
        <v>365</v>
      </c>
      <c r="D2821" s="38" t="n">
        <v>46300</v>
      </c>
      <c r="E2821" s="37" t="s">
        <v>232</v>
      </c>
      <c r="F2821" s="38"/>
      <c r="G2821" s="37"/>
    </row>
    <row r="2822" customFormat="false" ht="15" hidden="false" customHeight="false" outlineLevel="0" collapsed="false">
      <c r="A2822" s="37" t="s">
        <v>1192</v>
      </c>
      <c r="B2822" s="37" t="s">
        <v>235</v>
      </c>
      <c r="C2822" s="37" t="n">
        <v>365</v>
      </c>
      <c r="D2822" s="38" t="n">
        <v>46098</v>
      </c>
      <c r="E2822" s="37" t="s">
        <v>229</v>
      </c>
      <c r="F2822" s="38" t="n">
        <v>46074</v>
      </c>
      <c r="G2822" s="37" t="n">
        <v>69</v>
      </c>
    </row>
    <row r="2823" customFormat="false" ht="15" hidden="false" customHeight="false" outlineLevel="0" collapsed="false">
      <c r="A2823" s="37" t="s">
        <v>1192</v>
      </c>
      <c r="B2823" s="37" t="s">
        <v>236</v>
      </c>
      <c r="C2823" s="37" t="n">
        <v>365</v>
      </c>
      <c r="D2823" s="38" t="n">
        <v>46322</v>
      </c>
      <c r="E2823" s="37" t="s">
        <v>229</v>
      </c>
      <c r="F2823" s="38" t="n">
        <v>46313</v>
      </c>
      <c r="G2823" s="37" t="n">
        <v>66</v>
      </c>
    </row>
    <row r="2824" customFormat="false" ht="15" hidden="false" customHeight="false" outlineLevel="0" collapsed="false">
      <c r="A2824" s="37" t="s">
        <v>1192</v>
      </c>
      <c r="B2824" s="37" t="s">
        <v>237</v>
      </c>
      <c r="C2824" s="37" t="n">
        <v>365</v>
      </c>
      <c r="D2824" s="38" t="n">
        <v>46193</v>
      </c>
      <c r="E2824" s="37" t="s">
        <v>229</v>
      </c>
      <c r="F2824" s="38" t="n">
        <v>46155</v>
      </c>
      <c r="G2824" s="37" t="n">
        <v>96</v>
      </c>
    </row>
    <row r="2825" customFormat="false" ht="15" hidden="false" customHeight="false" outlineLevel="0" collapsed="false">
      <c r="A2825" s="37" t="s">
        <v>1192</v>
      </c>
      <c r="B2825" s="37" t="s">
        <v>238</v>
      </c>
      <c r="C2825" s="37" t="n">
        <v>180</v>
      </c>
      <c r="D2825" s="38" t="n">
        <v>46294</v>
      </c>
      <c r="E2825" s="37" t="s">
        <v>230</v>
      </c>
      <c r="F2825" s="38"/>
      <c r="G2825" s="37"/>
    </row>
    <row r="2826" customFormat="false" ht="15" hidden="false" customHeight="false" outlineLevel="0" collapsed="false">
      <c r="A2826" s="37" t="s">
        <v>1192</v>
      </c>
      <c r="B2826" s="37" t="s">
        <v>239</v>
      </c>
      <c r="C2826" s="37" t="n">
        <v>730</v>
      </c>
      <c r="D2826" s="38" t="n">
        <v>46247</v>
      </c>
      <c r="E2826" s="37" t="s">
        <v>230</v>
      </c>
      <c r="F2826" s="38"/>
      <c r="G2826" s="37"/>
    </row>
    <row r="2827" customFormat="false" ht="15" hidden="false" customHeight="false" outlineLevel="0" collapsed="false">
      <c r="A2827" s="37" t="s">
        <v>1192</v>
      </c>
      <c r="B2827" s="37" t="s">
        <v>240</v>
      </c>
      <c r="C2827" s="37" t="n">
        <v>365</v>
      </c>
      <c r="D2827" s="38" t="n">
        <v>46186</v>
      </c>
      <c r="E2827" s="37" t="s">
        <v>229</v>
      </c>
      <c r="F2827" s="38" t="n">
        <v>46158</v>
      </c>
      <c r="G2827" s="37" t="n">
        <v>85</v>
      </c>
    </row>
    <row r="2828" customFormat="false" ht="15" hidden="false" customHeight="false" outlineLevel="0" collapsed="false">
      <c r="A2828" s="37" t="s">
        <v>1193</v>
      </c>
      <c r="B2828" s="37" t="s">
        <v>235</v>
      </c>
      <c r="C2828" s="37" t="n">
        <v>365</v>
      </c>
      <c r="D2828" s="38" t="n">
        <v>46152</v>
      </c>
      <c r="E2828" s="37" t="s">
        <v>232</v>
      </c>
      <c r="F2828" s="38"/>
      <c r="G2828" s="37"/>
    </row>
    <row r="2829" customFormat="false" ht="15" hidden="false" customHeight="false" outlineLevel="0" collapsed="false">
      <c r="A2829" s="37" t="s">
        <v>1193</v>
      </c>
      <c r="B2829" s="37" t="s">
        <v>236</v>
      </c>
      <c r="C2829" s="37" t="n">
        <v>365</v>
      </c>
      <c r="D2829" s="38" t="n">
        <v>46173</v>
      </c>
      <c r="E2829" s="37" t="s">
        <v>229</v>
      </c>
      <c r="F2829" s="38" t="n">
        <v>46139</v>
      </c>
      <c r="G2829" s="37" t="n">
        <v>91</v>
      </c>
    </row>
    <row r="2830" customFormat="false" ht="15" hidden="false" customHeight="false" outlineLevel="0" collapsed="false">
      <c r="A2830" s="37" t="s">
        <v>1193</v>
      </c>
      <c r="B2830" s="37" t="s">
        <v>237</v>
      </c>
      <c r="C2830" s="37" t="n">
        <v>365</v>
      </c>
      <c r="D2830" s="38" t="n">
        <v>46172</v>
      </c>
      <c r="E2830" s="37" t="s">
        <v>229</v>
      </c>
      <c r="F2830" s="38" t="n">
        <v>46134</v>
      </c>
      <c r="G2830" s="37" t="n">
        <v>95</v>
      </c>
    </row>
    <row r="2831" customFormat="false" ht="15" hidden="false" customHeight="false" outlineLevel="0" collapsed="false">
      <c r="A2831" s="37" t="s">
        <v>1193</v>
      </c>
      <c r="B2831" s="37" t="s">
        <v>238</v>
      </c>
      <c r="C2831" s="37" t="n">
        <v>180</v>
      </c>
      <c r="D2831" s="38" t="n">
        <v>46230</v>
      </c>
      <c r="E2831" s="37" t="s">
        <v>230</v>
      </c>
      <c r="F2831" s="38"/>
      <c r="G2831" s="37"/>
    </row>
    <row r="2832" customFormat="false" ht="15" hidden="false" customHeight="false" outlineLevel="0" collapsed="false">
      <c r="A2832" s="37" t="s">
        <v>1193</v>
      </c>
      <c r="B2832" s="37" t="s">
        <v>239</v>
      </c>
      <c r="C2832" s="37" t="n">
        <v>730</v>
      </c>
      <c r="D2832" s="38" t="n">
        <v>46229</v>
      </c>
      <c r="E2832" s="37" t="s">
        <v>229</v>
      </c>
      <c r="F2832" s="38" t="n">
        <v>46196</v>
      </c>
      <c r="G2832" s="37" t="n">
        <v>75</v>
      </c>
    </row>
    <row r="2833" customFormat="false" ht="15" hidden="false" customHeight="false" outlineLevel="0" collapsed="false">
      <c r="A2833" s="37" t="s">
        <v>1193</v>
      </c>
      <c r="B2833" s="37" t="s">
        <v>240</v>
      </c>
      <c r="C2833" s="37" t="n">
        <v>365</v>
      </c>
      <c r="D2833" s="38" t="n">
        <v>46177</v>
      </c>
      <c r="E2833" s="37" t="s">
        <v>232</v>
      </c>
      <c r="F2833" s="38"/>
      <c r="G2833" s="37"/>
    </row>
    <row r="2834" customFormat="false" ht="15" hidden="false" customHeight="false" outlineLevel="0" collapsed="false">
      <c r="A2834" s="37" t="s">
        <v>1194</v>
      </c>
      <c r="B2834" s="37" t="s">
        <v>235</v>
      </c>
      <c r="C2834" s="37" t="n">
        <v>365</v>
      </c>
      <c r="D2834" s="38" t="n">
        <v>46125</v>
      </c>
      <c r="E2834" s="37" t="s">
        <v>229</v>
      </c>
      <c r="F2834" s="38" t="n">
        <v>46113</v>
      </c>
      <c r="G2834" s="37" t="n">
        <v>91</v>
      </c>
    </row>
    <row r="2835" customFormat="false" ht="15" hidden="false" customHeight="false" outlineLevel="0" collapsed="false">
      <c r="A2835" s="37" t="s">
        <v>1194</v>
      </c>
      <c r="B2835" s="37" t="s">
        <v>236</v>
      </c>
      <c r="C2835" s="37" t="n">
        <v>365</v>
      </c>
      <c r="D2835" s="38" t="n">
        <v>46358</v>
      </c>
      <c r="E2835" s="37" t="s">
        <v>229</v>
      </c>
      <c r="F2835" s="38" t="n">
        <v>46330</v>
      </c>
      <c r="G2835" s="37" t="n">
        <v>95</v>
      </c>
    </row>
    <row r="2836" customFormat="false" ht="15" hidden="false" customHeight="false" outlineLevel="0" collapsed="false">
      <c r="A2836" s="37" t="s">
        <v>1194</v>
      </c>
      <c r="B2836" s="37" t="s">
        <v>237</v>
      </c>
      <c r="C2836" s="37" t="n">
        <v>365</v>
      </c>
      <c r="D2836" s="38" t="n">
        <v>46271</v>
      </c>
      <c r="E2836" s="37" t="s">
        <v>232</v>
      </c>
      <c r="F2836" s="38"/>
      <c r="G2836" s="37"/>
    </row>
    <row r="2837" customFormat="false" ht="15" hidden="false" customHeight="false" outlineLevel="0" collapsed="false">
      <c r="A2837" s="37" t="s">
        <v>1194</v>
      </c>
      <c r="B2837" s="37" t="s">
        <v>238</v>
      </c>
      <c r="C2837" s="37" t="n">
        <v>180</v>
      </c>
      <c r="D2837" s="38" t="n">
        <v>46222</v>
      </c>
      <c r="E2837" s="37" t="s">
        <v>229</v>
      </c>
      <c r="F2837" s="38" t="n">
        <v>46195</v>
      </c>
      <c r="G2837" s="37" t="n">
        <v>66</v>
      </c>
    </row>
    <row r="2838" customFormat="false" ht="15" hidden="false" customHeight="false" outlineLevel="0" collapsed="false">
      <c r="A2838" s="37" t="s">
        <v>1194</v>
      </c>
      <c r="B2838" s="37" t="s">
        <v>239</v>
      </c>
      <c r="C2838" s="37" t="n">
        <v>730</v>
      </c>
      <c r="D2838" s="38" t="n">
        <v>46171</v>
      </c>
      <c r="E2838" s="37" t="s">
        <v>229</v>
      </c>
      <c r="F2838" s="38" t="n">
        <v>46133</v>
      </c>
      <c r="G2838" s="37" t="n">
        <v>65</v>
      </c>
    </row>
    <row r="2839" customFormat="false" ht="15" hidden="false" customHeight="false" outlineLevel="0" collapsed="false">
      <c r="A2839" s="37" t="s">
        <v>1194</v>
      </c>
      <c r="B2839" s="37" t="s">
        <v>240</v>
      </c>
      <c r="C2839" s="37" t="n">
        <v>365</v>
      </c>
      <c r="D2839" s="38" t="n">
        <v>46099</v>
      </c>
      <c r="E2839" s="37" t="s">
        <v>229</v>
      </c>
      <c r="F2839" s="38" t="n">
        <v>46083</v>
      </c>
      <c r="G2839" s="37" t="n">
        <v>82</v>
      </c>
    </row>
    <row r="2840" customFormat="false" ht="15" hidden="false" customHeight="false" outlineLevel="0" collapsed="false">
      <c r="A2840" s="37" t="s">
        <v>1195</v>
      </c>
      <c r="B2840" s="37" t="s">
        <v>235</v>
      </c>
      <c r="C2840" s="37" t="n">
        <v>365</v>
      </c>
      <c r="D2840" s="38" t="n">
        <v>46246</v>
      </c>
      <c r="E2840" s="37" t="s">
        <v>229</v>
      </c>
      <c r="F2840" s="38" t="n">
        <v>46219</v>
      </c>
      <c r="G2840" s="37" t="n">
        <v>74</v>
      </c>
    </row>
    <row r="2841" customFormat="false" ht="15" hidden="false" customHeight="false" outlineLevel="0" collapsed="false">
      <c r="A2841" s="37" t="s">
        <v>1195</v>
      </c>
      <c r="B2841" s="37" t="s">
        <v>236</v>
      </c>
      <c r="C2841" s="37" t="n">
        <v>365</v>
      </c>
      <c r="D2841" s="38" t="n">
        <v>46163</v>
      </c>
      <c r="E2841" s="37" t="s">
        <v>229</v>
      </c>
      <c r="F2841" s="38" t="n">
        <v>46138</v>
      </c>
      <c r="G2841" s="37" t="n">
        <v>88</v>
      </c>
    </row>
    <row r="2842" customFormat="false" ht="15" hidden="false" customHeight="false" outlineLevel="0" collapsed="false">
      <c r="A2842" s="37" t="s">
        <v>1195</v>
      </c>
      <c r="B2842" s="37" t="s">
        <v>237</v>
      </c>
      <c r="C2842" s="37" t="n">
        <v>365</v>
      </c>
      <c r="D2842" s="38" t="n">
        <v>46207</v>
      </c>
      <c r="E2842" s="37" t="s">
        <v>229</v>
      </c>
      <c r="F2842" s="38" t="n">
        <v>46177</v>
      </c>
      <c r="G2842" s="37" t="n">
        <v>79</v>
      </c>
    </row>
    <row r="2843" customFormat="false" ht="15" hidden="false" customHeight="false" outlineLevel="0" collapsed="false">
      <c r="A2843" s="37" t="s">
        <v>1195</v>
      </c>
      <c r="B2843" s="37" t="s">
        <v>238</v>
      </c>
      <c r="C2843" s="37" t="n">
        <v>180</v>
      </c>
      <c r="D2843" s="38" t="n">
        <v>46346</v>
      </c>
      <c r="E2843" s="37" t="s">
        <v>229</v>
      </c>
      <c r="F2843" s="38" t="n">
        <v>46337</v>
      </c>
      <c r="G2843" s="37" t="n">
        <v>95</v>
      </c>
    </row>
    <row r="2844" customFormat="false" ht="15" hidden="false" customHeight="false" outlineLevel="0" collapsed="false">
      <c r="A2844" s="37" t="s">
        <v>1195</v>
      </c>
      <c r="B2844" s="37" t="s">
        <v>239</v>
      </c>
      <c r="C2844" s="37" t="n">
        <v>730</v>
      </c>
      <c r="D2844" s="38" t="n">
        <v>46211</v>
      </c>
      <c r="E2844" s="37" t="s">
        <v>229</v>
      </c>
      <c r="F2844" s="38" t="n">
        <v>46179</v>
      </c>
      <c r="G2844" s="37" t="n">
        <v>87</v>
      </c>
    </row>
    <row r="2845" customFormat="false" ht="15" hidden="false" customHeight="false" outlineLevel="0" collapsed="false">
      <c r="A2845" s="37" t="s">
        <v>1195</v>
      </c>
      <c r="B2845" s="37" t="s">
        <v>240</v>
      </c>
      <c r="C2845" s="37" t="n">
        <v>365</v>
      </c>
      <c r="D2845" s="38" t="n">
        <v>46236</v>
      </c>
      <c r="E2845" s="37" t="s">
        <v>232</v>
      </c>
      <c r="F2845" s="38"/>
      <c r="G2845" s="37"/>
    </row>
    <row r="2846" customFormat="false" ht="15" hidden="false" customHeight="false" outlineLevel="0" collapsed="false">
      <c r="A2846" s="37" t="s">
        <v>1196</v>
      </c>
      <c r="B2846" s="37" t="s">
        <v>235</v>
      </c>
      <c r="C2846" s="37" t="n">
        <v>365</v>
      </c>
      <c r="D2846" s="38" t="n">
        <v>46163</v>
      </c>
      <c r="E2846" s="37" t="s">
        <v>229</v>
      </c>
      <c r="F2846" s="38" t="n">
        <v>46134</v>
      </c>
      <c r="G2846" s="37" t="n">
        <v>60</v>
      </c>
    </row>
    <row r="2847" customFormat="false" ht="15" hidden="false" customHeight="false" outlineLevel="0" collapsed="false">
      <c r="A2847" s="37" t="s">
        <v>1196</v>
      </c>
      <c r="B2847" s="37" t="s">
        <v>236</v>
      </c>
      <c r="C2847" s="37" t="n">
        <v>365</v>
      </c>
      <c r="D2847" s="38" t="n">
        <v>46240</v>
      </c>
      <c r="E2847" s="37" t="s">
        <v>229</v>
      </c>
      <c r="F2847" s="38" t="n">
        <v>46230</v>
      </c>
      <c r="G2847" s="37" t="n">
        <v>78</v>
      </c>
    </row>
    <row r="2848" customFormat="false" ht="15" hidden="false" customHeight="false" outlineLevel="0" collapsed="false">
      <c r="A2848" s="37" t="s">
        <v>1196</v>
      </c>
      <c r="B2848" s="37" t="s">
        <v>237</v>
      </c>
      <c r="C2848" s="37" t="n">
        <v>365</v>
      </c>
      <c r="D2848" s="38" t="n">
        <v>46272</v>
      </c>
      <c r="E2848" s="37" t="s">
        <v>229</v>
      </c>
      <c r="F2848" s="38" t="n">
        <v>46233</v>
      </c>
      <c r="G2848" s="37" t="n">
        <v>62</v>
      </c>
    </row>
    <row r="2849" customFormat="false" ht="15" hidden="false" customHeight="false" outlineLevel="0" collapsed="false">
      <c r="A2849" s="37" t="s">
        <v>1196</v>
      </c>
      <c r="B2849" s="37" t="s">
        <v>238</v>
      </c>
      <c r="C2849" s="37" t="n">
        <v>180</v>
      </c>
      <c r="D2849" s="38" t="n">
        <v>46143</v>
      </c>
      <c r="E2849" s="37" t="s">
        <v>232</v>
      </c>
      <c r="F2849" s="38"/>
      <c r="G2849" s="37"/>
    </row>
    <row r="2850" customFormat="false" ht="15" hidden="false" customHeight="false" outlineLevel="0" collapsed="false">
      <c r="A2850" s="37" t="s">
        <v>1196</v>
      </c>
      <c r="B2850" s="37" t="s">
        <v>239</v>
      </c>
      <c r="C2850" s="37" t="n">
        <v>730</v>
      </c>
      <c r="D2850" s="38" t="n">
        <v>46363</v>
      </c>
      <c r="E2850" s="37" t="s">
        <v>229</v>
      </c>
      <c r="F2850" s="38" t="n">
        <v>46339</v>
      </c>
      <c r="G2850" s="37" t="n">
        <v>66</v>
      </c>
    </row>
    <row r="2851" customFormat="false" ht="15" hidden="false" customHeight="false" outlineLevel="0" collapsed="false">
      <c r="A2851" s="37" t="s">
        <v>1196</v>
      </c>
      <c r="B2851" s="37" t="s">
        <v>240</v>
      </c>
      <c r="C2851" s="37" t="n">
        <v>365</v>
      </c>
      <c r="D2851" s="38" t="n">
        <v>46170</v>
      </c>
      <c r="E2851" s="37" t="s">
        <v>229</v>
      </c>
      <c r="F2851" s="38" t="n">
        <v>46164</v>
      </c>
      <c r="G2851" s="37" t="n">
        <v>87</v>
      </c>
    </row>
    <row r="2852" customFormat="false" ht="15" hidden="false" customHeight="false" outlineLevel="0" collapsed="false">
      <c r="A2852" s="37" t="s">
        <v>1197</v>
      </c>
      <c r="B2852" s="37" t="s">
        <v>235</v>
      </c>
      <c r="C2852" s="37" t="n">
        <v>365</v>
      </c>
      <c r="D2852" s="38" t="n">
        <v>46312</v>
      </c>
      <c r="E2852" s="37" t="s">
        <v>229</v>
      </c>
      <c r="F2852" s="38" t="n">
        <v>46295</v>
      </c>
      <c r="G2852" s="37" t="n">
        <v>77</v>
      </c>
    </row>
    <row r="2853" customFormat="false" ht="15" hidden="false" customHeight="false" outlineLevel="0" collapsed="false">
      <c r="A2853" s="37" t="s">
        <v>1197</v>
      </c>
      <c r="B2853" s="37" t="s">
        <v>236</v>
      </c>
      <c r="C2853" s="37" t="n">
        <v>365</v>
      </c>
      <c r="D2853" s="38" t="n">
        <v>46156</v>
      </c>
      <c r="E2853" s="37" t="s">
        <v>229</v>
      </c>
      <c r="F2853" s="38" t="n">
        <v>46122</v>
      </c>
      <c r="G2853" s="37" t="n">
        <v>90</v>
      </c>
    </row>
    <row r="2854" customFormat="false" ht="15" hidden="false" customHeight="false" outlineLevel="0" collapsed="false">
      <c r="A2854" s="37" t="s">
        <v>1197</v>
      </c>
      <c r="B2854" s="37" t="s">
        <v>237</v>
      </c>
      <c r="C2854" s="37" t="n">
        <v>365</v>
      </c>
      <c r="D2854" s="38" t="n">
        <v>46114</v>
      </c>
      <c r="E2854" s="37" t="s">
        <v>229</v>
      </c>
      <c r="F2854" s="38" t="n">
        <v>46091</v>
      </c>
      <c r="G2854" s="37" t="n">
        <v>93</v>
      </c>
    </row>
    <row r="2855" customFormat="false" ht="15" hidden="false" customHeight="false" outlineLevel="0" collapsed="false">
      <c r="A2855" s="37" t="s">
        <v>1197</v>
      </c>
      <c r="B2855" s="37" t="s">
        <v>238</v>
      </c>
      <c r="C2855" s="37" t="n">
        <v>180</v>
      </c>
      <c r="D2855" s="38" t="n">
        <v>46149</v>
      </c>
      <c r="E2855" s="37" t="s">
        <v>232</v>
      </c>
      <c r="F2855" s="38"/>
      <c r="G2855" s="37"/>
    </row>
    <row r="2856" customFormat="false" ht="15" hidden="false" customHeight="false" outlineLevel="0" collapsed="false">
      <c r="A2856" s="37" t="s">
        <v>1197</v>
      </c>
      <c r="B2856" s="37" t="s">
        <v>239</v>
      </c>
      <c r="C2856" s="37" t="n">
        <v>730</v>
      </c>
      <c r="D2856" s="38" t="n">
        <v>46261</v>
      </c>
      <c r="E2856" s="37" t="s">
        <v>229</v>
      </c>
      <c r="F2856" s="38" t="n">
        <v>46257</v>
      </c>
      <c r="G2856" s="37" t="n">
        <v>66</v>
      </c>
    </row>
    <row r="2857" customFormat="false" ht="15" hidden="false" customHeight="false" outlineLevel="0" collapsed="false">
      <c r="A2857" s="37" t="s">
        <v>1197</v>
      </c>
      <c r="B2857" s="37" t="s">
        <v>240</v>
      </c>
      <c r="C2857" s="37" t="n">
        <v>365</v>
      </c>
      <c r="D2857" s="38" t="n">
        <v>46258</v>
      </c>
      <c r="E2857" s="37" t="s">
        <v>229</v>
      </c>
      <c r="F2857" s="38" t="n">
        <v>46248</v>
      </c>
      <c r="G2857" s="37" t="n">
        <v>65</v>
      </c>
    </row>
    <row r="2858" customFormat="false" ht="15" hidden="false" customHeight="false" outlineLevel="0" collapsed="false">
      <c r="A2858" s="37" t="s">
        <v>1198</v>
      </c>
      <c r="B2858" s="37" t="s">
        <v>235</v>
      </c>
      <c r="C2858" s="37" t="n">
        <v>365</v>
      </c>
      <c r="D2858" s="38" t="n">
        <v>46167</v>
      </c>
      <c r="E2858" s="37" t="s">
        <v>232</v>
      </c>
      <c r="F2858" s="38"/>
      <c r="G2858" s="37"/>
    </row>
    <row r="2859" customFormat="false" ht="15" hidden="false" customHeight="false" outlineLevel="0" collapsed="false">
      <c r="A2859" s="37" t="s">
        <v>1198</v>
      </c>
      <c r="B2859" s="37" t="s">
        <v>236</v>
      </c>
      <c r="C2859" s="37" t="n">
        <v>365</v>
      </c>
      <c r="D2859" s="38" t="n">
        <v>46243</v>
      </c>
      <c r="E2859" s="37" t="s">
        <v>232</v>
      </c>
      <c r="F2859" s="38"/>
      <c r="G2859" s="37"/>
    </row>
    <row r="2860" customFormat="false" ht="15" hidden="false" customHeight="false" outlineLevel="0" collapsed="false">
      <c r="A2860" s="37" t="s">
        <v>1198</v>
      </c>
      <c r="B2860" s="37" t="s">
        <v>237</v>
      </c>
      <c r="C2860" s="37" t="n">
        <v>365</v>
      </c>
      <c r="D2860" s="38" t="n">
        <v>46120</v>
      </c>
      <c r="E2860" s="37" t="s">
        <v>229</v>
      </c>
      <c r="F2860" s="38" t="n">
        <v>46087</v>
      </c>
      <c r="G2860" s="37" t="n">
        <v>61</v>
      </c>
    </row>
    <row r="2861" customFormat="false" ht="15" hidden="false" customHeight="false" outlineLevel="0" collapsed="false">
      <c r="A2861" s="37" t="s">
        <v>1198</v>
      </c>
      <c r="B2861" s="37" t="s">
        <v>238</v>
      </c>
      <c r="C2861" s="37" t="n">
        <v>180</v>
      </c>
      <c r="D2861" s="38" t="n">
        <v>46352</v>
      </c>
      <c r="E2861" s="37" t="s">
        <v>229</v>
      </c>
      <c r="F2861" s="38" t="n">
        <v>46325</v>
      </c>
      <c r="G2861" s="37" t="n">
        <v>79</v>
      </c>
    </row>
    <row r="2862" customFormat="false" ht="15" hidden="false" customHeight="false" outlineLevel="0" collapsed="false">
      <c r="A2862" s="37" t="s">
        <v>1198</v>
      </c>
      <c r="B2862" s="37" t="s">
        <v>239</v>
      </c>
      <c r="C2862" s="37" t="n">
        <v>730</v>
      </c>
      <c r="D2862" s="38" t="n">
        <v>46324</v>
      </c>
      <c r="E2862" s="37" t="s">
        <v>229</v>
      </c>
      <c r="F2862" s="38" t="n">
        <v>46290</v>
      </c>
      <c r="G2862" s="37" t="n">
        <v>91</v>
      </c>
    </row>
    <row r="2863" customFormat="false" ht="15" hidden="false" customHeight="false" outlineLevel="0" collapsed="false">
      <c r="A2863" s="37" t="s">
        <v>1198</v>
      </c>
      <c r="B2863" s="37" t="s">
        <v>240</v>
      </c>
      <c r="C2863" s="37" t="n">
        <v>365</v>
      </c>
      <c r="D2863" s="38" t="n">
        <v>46298</v>
      </c>
      <c r="E2863" s="37" t="s">
        <v>230</v>
      </c>
      <c r="F2863" s="38"/>
      <c r="G2863" s="37"/>
    </row>
    <row r="2864" customFormat="false" ht="15" hidden="false" customHeight="false" outlineLevel="0" collapsed="false">
      <c r="A2864" s="37" t="s">
        <v>1199</v>
      </c>
      <c r="B2864" s="37" t="s">
        <v>235</v>
      </c>
      <c r="C2864" s="37" t="n">
        <v>365</v>
      </c>
      <c r="D2864" s="38" t="n">
        <v>46273</v>
      </c>
      <c r="E2864" s="37" t="s">
        <v>230</v>
      </c>
      <c r="F2864" s="38"/>
      <c r="G2864" s="37"/>
    </row>
    <row r="2865" customFormat="false" ht="15" hidden="false" customHeight="false" outlineLevel="0" collapsed="false">
      <c r="A2865" s="37" t="s">
        <v>1199</v>
      </c>
      <c r="B2865" s="37" t="s">
        <v>236</v>
      </c>
      <c r="C2865" s="37" t="n">
        <v>365</v>
      </c>
      <c r="D2865" s="38" t="n">
        <v>46354</v>
      </c>
      <c r="E2865" s="37" t="s">
        <v>231</v>
      </c>
      <c r="F2865" s="38"/>
      <c r="G2865" s="37"/>
    </row>
    <row r="2866" customFormat="false" ht="15" hidden="false" customHeight="false" outlineLevel="0" collapsed="false">
      <c r="A2866" s="37" t="s">
        <v>1199</v>
      </c>
      <c r="B2866" s="37" t="s">
        <v>237</v>
      </c>
      <c r="C2866" s="37" t="n">
        <v>365</v>
      </c>
      <c r="D2866" s="38" t="n">
        <v>46285</v>
      </c>
      <c r="E2866" s="37" t="s">
        <v>229</v>
      </c>
      <c r="F2866" s="38" t="n">
        <v>46252</v>
      </c>
      <c r="G2866" s="37" t="n">
        <v>87</v>
      </c>
    </row>
    <row r="2867" customFormat="false" ht="15" hidden="false" customHeight="false" outlineLevel="0" collapsed="false">
      <c r="A2867" s="37" t="s">
        <v>1199</v>
      </c>
      <c r="B2867" s="37" t="s">
        <v>238</v>
      </c>
      <c r="C2867" s="37" t="n">
        <v>180</v>
      </c>
      <c r="D2867" s="38" t="n">
        <v>46225</v>
      </c>
      <c r="E2867" s="37" t="s">
        <v>229</v>
      </c>
      <c r="F2867" s="38" t="n">
        <v>46204</v>
      </c>
      <c r="G2867" s="37" t="n">
        <v>61</v>
      </c>
    </row>
    <row r="2868" customFormat="false" ht="15" hidden="false" customHeight="false" outlineLevel="0" collapsed="false">
      <c r="A2868" s="37" t="s">
        <v>1199</v>
      </c>
      <c r="B2868" s="37" t="s">
        <v>239</v>
      </c>
      <c r="C2868" s="37" t="n">
        <v>730</v>
      </c>
      <c r="D2868" s="38" t="n">
        <v>46249</v>
      </c>
      <c r="E2868" s="37" t="s">
        <v>229</v>
      </c>
      <c r="F2868" s="38" t="n">
        <v>46243</v>
      </c>
      <c r="G2868" s="37" t="n">
        <v>69</v>
      </c>
    </row>
    <row r="2869" customFormat="false" ht="15" hidden="false" customHeight="false" outlineLevel="0" collapsed="false">
      <c r="A2869" s="37" t="s">
        <v>1199</v>
      </c>
      <c r="B2869" s="37" t="s">
        <v>240</v>
      </c>
      <c r="C2869" s="37" t="n">
        <v>365</v>
      </c>
      <c r="D2869" s="38" t="n">
        <v>46318</v>
      </c>
      <c r="E2869" s="37" t="s">
        <v>229</v>
      </c>
      <c r="F2869" s="38" t="n">
        <v>46309</v>
      </c>
      <c r="G2869" s="37" t="n">
        <v>69</v>
      </c>
    </row>
    <row r="2870" customFormat="false" ht="15" hidden="false" customHeight="false" outlineLevel="0" collapsed="false">
      <c r="A2870" s="37" t="s">
        <v>1200</v>
      </c>
      <c r="B2870" s="37" t="s">
        <v>235</v>
      </c>
      <c r="C2870" s="37" t="n">
        <v>365</v>
      </c>
      <c r="D2870" s="38" t="n">
        <v>46262</v>
      </c>
      <c r="E2870" s="37" t="s">
        <v>232</v>
      </c>
      <c r="F2870" s="38"/>
      <c r="G2870" s="37"/>
    </row>
    <row r="2871" customFormat="false" ht="15" hidden="false" customHeight="false" outlineLevel="0" collapsed="false">
      <c r="A2871" s="37" t="s">
        <v>1200</v>
      </c>
      <c r="B2871" s="37" t="s">
        <v>236</v>
      </c>
      <c r="C2871" s="37" t="n">
        <v>365</v>
      </c>
      <c r="D2871" s="38" t="n">
        <v>46303</v>
      </c>
      <c r="E2871" s="37" t="s">
        <v>229</v>
      </c>
      <c r="F2871" s="38" t="n">
        <v>46283</v>
      </c>
      <c r="G2871" s="37" t="n">
        <v>74</v>
      </c>
    </row>
    <row r="2872" customFormat="false" ht="15" hidden="false" customHeight="false" outlineLevel="0" collapsed="false">
      <c r="A2872" s="37" t="s">
        <v>1200</v>
      </c>
      <c r="B2872" s="37" t="s">
        <v>237</v>
      </c>
      <c r="C2872" s="37" t="n">
        <v>365</v>
      </c>
      <c r="D2872" s="38" t="n">
        <v>46101</v>
      </c>
      <c r="E2872" s="37" t="s">
        <v>232</v>
      </c>
      <c r="F2872" s="38"/>
      <c r="G2872" s="37"/>
    </row>
    <row r="2873" customFormat="false" ht="15" hidden="false" customHeight="false" outlineLevel="0" collapsed="false">
      <c r="A2873" s="37" t="s">
        <v>1200</v>
      </c>
      <c r="B2873" s="37" t="s">
        <v>238</v>
      </c>
      <c r="C2873" s="37" t="n">
        <v>180</v>
      </c>
      <c r="D2873" s="38" t="n">
        <v>46272</v>
      </c>
      <c r="E2873" s="37" t="s">
        <v>229</v>
      </c>
      <c r="F2873" s="38" t="n">
        <v>46263</v>
      </c>
      <c r="G2873" s="37" t="n">
        <v>91</v>
      </c>
    </row>
    <row r="2874" customFormat="false" ht="15" hidden="false" customHeight="false" outlineLevel="0" collapsed="false">
      <c r="A2874" s="37" t="s">
        <v>1200</v>
      </c>
      <c r="B2874" s="37" t="s">
        <v>239</v>
      </c>
      <c r="C2874" s="37" t="n">
        <v>730</v>
      </c>
      <c r="D2874" s="38" t="n">
        <v>46253</v>
      </c>
      <c r="E2874" s="37" t="s">
        <v>229</v>
      </c>
      <c r="F2874" s="38" t="n">
        <v>46228</v>
      </c>
      <c r="G2874" s="37" t="n">
        <v>85</v>
      </c>
    </row>
    <row r="2875" customFormat="false" ht="15" hidden="false" customHeight="false" outlineLevel="0" collapsed="false">
      <c r="A2875" s="37" t="s">
        <v>1200</v>
      </c>
      <c r="B2875" s="37" t="s">
        <v>240</v>
      </c>
      <c r="C2875" s="37" t="n">
        <v>365</v>
      </c>
      <c r="D2875" s="38" t="n">
        <v>46290</v>
      </c>
      <c r="E2875" s="37" t="s">
        <v>229</v>
      </c>
      <c r="F2875" s="38" t="n">
        <v>46268</v>
      </c>
      <c r="G2875" s="37" t="n">
        <v>82</v>
      </c>
    </row>
    <row r="2876" customFormat="false" ht="15" hidden="false" customHeight="false" outlineLevel="0" collapsed="false">
      <c r="A2876" s="37" t="s">
        <v>951</v>
      </c>
      <c r="B2876" s="37" t="s">
        <v>235</v>
      </c>
      <c r="C2876" s="37" t="n">
        <v>365</v>
      </c>
      <c r="D2876" s="38" t="n">
        <v>46253</v>
      </c>
      <c r="E2876" s="37" t="s">
        <v>231</v>
      </c>
      <c r="F2876" s="38"/>
      <c r="G2876" s="37"/>
    </row>
    <row r="2877" customFormat="false" ht="15" hidden="false" customHeight="false" outlineLevel="0" collapsed="false">
      <c r="A2877" s="37" t="s">
        <v>951</v>
      </c>
      <c r="B2877" s="37" t="s">
        <v>236</v>
      </c>
      <c r="C2877" s="37" t="n">
        <v>365</v>
      </c>
      <c r="D2877" s="38" t="n">
        <v>46293</v>
      </c>
      <c r="E2877" s="37" t="s">
        <v>229</v>
      </c>
      <c r="F2877" s="38" t="n">
        <v>46268</v>
      </c>
      <c r="G2877" s="37" t="n">
        <v>87</v>
      </c>
    </row>
    <row r="2878" customFormat="false" ht="15" hidden="false" customHeight="false" outlineLevel="0" collapsed="false">
      <c r="A2878" s="37" t="s">
        <v>951</v>
      </c>
      <c r="B2878" s="37" t="s">
        <v>237</v>
      </c>
      <c r="C2878" s="37" t="n">
        <v>365</v>
      </c>
      <c r="D2878" s="38" t="n">
        <v>46140</v>
      </c>
      <c r="E2878" s="37" t="s">
        <v>229</v>
      </c>
      <c r="F2878" s="38" t="n">
        <v>46106</v>
      </c>
      <c r="G2878" s="37" t="n">
        <v>64</v>
      </c>
    </row>
    <row r="2879" customFormat="false" ht="15" hidden="false" customHeight="false" outlineLevel="0" collapsed="false">
      <c r="A2879" s="37" t="s">
        <v>951</v>
      </c>
      <c r="B2879" s="37" t="s">
        <v>238</v>
      </c>
      <c r="C2879" s="37" t="n">
        <v>180</v>
      </c>
      <c r="D2879" s="38" t="n">
        <v>46366</v>
      </c>
      <c r="E2879" s="37" t="s">
        <v>230</v>
      </c>
      <c r="F2879" s="38"/>
      <c r="G2879" s="37"/>
    </row>
    <row r="2880" customFormat="false" ht="15" hidden="false" customHeight="false" outlineLevel="0" collapsed="false">
      <c r="A2880" s="37" t="s">
        <v>951</v>
      </c>
      <c r="B2880" s="37" t="s">
        <v>239</v>
      </c>
      <c r="C2880" s="37" t="n">
        <v>730</v>
      </c>
      <c r="D2880" s="38" t="n">
        <v>46291</v>
      </c>
      <c r="E2880" s="37" t="s">
        <v>232</v>
      </c>
      <c r="F2880" s="38"/>
      <c r="G2880" s="37"/>
    </row>
    <row r="2881" customFormat="false" ht="15" hidden="false" customHeight="false" outlineLevel="0" collapsed="false">
      <c r="A2881" s="37" t="s">
        <v>951</v>
      </c>
      <c r="B2881" s="37" t="s">
        <v>240</v>
      </c>
      <c r="C2881" s="37" t="n">
        <v>365</v>
      </c>
      <c r="D2881" s="38" t="n">
        <v>46161</v>
      </c>
      <c r="E2881" s="37" t="s">
        <v>229</v>
      </c>
      <c r="F2881" s="38" t="n">
        <v>46153</v>
      </c>
      <c r="G2881" s="37" t="n">
        <v>76</v>
      </c>
    </row>
    <row r="2882" customFormat="false" ht="15" hidden="false" customHeight="false" outlineLevel="0" collapsed="false">
      <c r="A2882" s="37" t="s">
        <v>1202</v>
      </c>
      <c r="B2882" s="37" t="s">
        <v>235</v>
      </c>
      <c r="C2882" s="37" t="n">
        <v>365</v>
      </c>
      <c r="D2882" s="38" t="n">
        <v>46151</v>
      </c>
      <c r="E2882" s="37" t="s">
        <v>229</v>
      </c>
      <c r="F2882" s="38" t="n">
        <v>46131</v>
      </c>
      <c r="G2882" s="37" t="n">
        <v>66</v>
      </c>
    </row>
    <row r="2883" customFormat="false" ht="15" hidden="false" customHeight="false" outlineLevel="0" collapsed="false">
      <c r="A2883" s="37" t="s">
        <v>1202</v>
      </c>
      <c r="B2883" s="37" t="s">
        <v>236</v>
      </c>
      <c r="C2883" s="37" t="n">
        <v>365</v>
      </c>
      <c r="D2883" s="38" t="n">
        <v>46355</v>
      </c>
      <c r="E2883" s="37" t="s">
        <v>229</v>
      </c>
      <c r="F2883" s="38" t="n">
        <v>46342</v>
      </c>
      <c r="G2883" s="37" t="n">
        <v>92</v>
      </c>
    </row>
    <row r="2884" customFormat="false" ht="15" hidden="false" customHeight="false" outlineLevel="0" collapsed="false">
      <c r="A2884" s="37" t="s">
        <v>1202</v>
      </c>
      <c r="B2884" s="37" t="s">
        <v>237</v>
      </c>
      <c r="C2884" s="37" t="n">
        <v>365</v>
      </c>
      <c r="D2884" s="38" t="n">
        <v>46244</v>
      </c>
      <c r="E2884" s="37" t="s">
        <v>229</v>
      </c>
      <c r="F2884" s="38" t="n">
        <v>46218</v>
      </c>
      <c r="G2884" s="37" t="n">
        <v>98</v>
      </c>
    </row>
    <row r="2885" customFormat="false" ht="15" hidden="false" customHeight="false" outlineLevel="0" collapsed="false">
      <c r="A2885" s="37" t="s">
        <v>1202</v>
      </c>
      <c r="B2885" s="37" t="s">
        <v>238</v>
      </c>
      <c r="C2885" s="37" t="n">
        <v>180</v>
      </c>
      <c r="D2885" s="38" t="n">
        <v>46309</v>
      </c>
      <c r="E2885" s="37" t="s">
        <v>232</v>
      </c>
      <c r="F2885" s="38"/>
      <c r="G2885" s="37"/>
    </row>
    <row r="2886" customFormat="false" ht="15" hidden="false" customHeight="false" outlineLevel="0" collapsed="false">
      <c r="A2886" s="37" t="s">
        <v>1202</v>
      </c>
      <c r="B2886" s="37" t="s">
        <v>239</v>
      </c>
      <c r="C2886" s="37" t="n">
        <v>730</v>
      </c>
      <c r="D2886" s="38" t="n">
        <v>46330</v>
      </c>
      <c r="E2886" s="37" t="s">
        <v>230</v>
      </c>
      <c r="F2886" s="38"/>
      <c r="G2886" s="37"/>
    </row>
    <row r="2887" customFormat="false" ht="15" hidden="false" customHeight="false" outlineLevel="0" collapsed="false">
      <c r="A2887" s="37" t="s">
        <v>1202</v>
      </c>
      <c r="B2887" s="37" t="s">
        <v>240</v>
      </c>
      <c r="C2887" s="37" t="n">
        <v>365</v>
      </c>
      <c r="D2887" s="38" t="n">
        <v>46132</v>
      </c>
      <c r="E2887" s="37" t="s">
        <v>232</v>
      </c>
      <c r="F2887" s="38"/>
      <c r="G2887" s="37"/>
    </row>
    <row r="2888" customFormat="false" ht="15" hidden="false" customHeight="false" outlineLevel="0" collapsed="false">
      <c r="A2888" s="37" t="s">
        <v>1203</v>
      </c>
      <c r="B2888" s="37" t="s">
        <v>235</v>
      </c>
      <c r="C2888" s="37" t="n">
        <v>365</v>
      </c>
      <c r="D2888" s="38" t="n">
        <v>46292</v>
      </c>
      <c r="E2888" s="37" t="s">
        <v>229</v>
      </c>
      <c r="F2888" s="38" t="n">
        <v>46259</v>
      </c>
      <c r="G2888" s="37" t="n">
        <v>83</v>
      </c>
    </row>
    <row r="2889" customFormat="false" ht="15" hidden="false" customHeight="false" outlineLevel="0" collapsed="false">
      <c r="A2889" s="37" t="s">
        <v>1203</v>
      </c>
      <c r="B2889" s="37" t="s">
        <v>236</v>
      </c>
      <c r="C2889" s="37" t="n">
        <v>365</v>
      </c>
      <c r="D2889" s="38" t="n">
        <v>46256</v>
      </c>
      <c r="E2889" s="37" t="s">
        <v>229</v>
      </c>
      <c r="F2889" s="38" t="n">
        <v>46252</v>
      </c>
      <c r="G2889" s="37" t="n">
        <v>85</v>
      </c>
    </row>
    <row r="2890" customFormat="false" ht="15" hidden="false" customHeight="false" outlineLevel="0" collapsed="false">
      <c r="A2890" s="37" t="s">
        <v>1203</v>
      </c>
      <c r="B2890" s="37" t="s">
        <v>237</v>
      </c>
      <c r="C2890" s="37" t="n">
        <v>365</v>
      </c>
      <c r="D2890" s="38" t="n">
        <v>46234</v>
      </c>
      <c r="E2890" s="37" t="s">
        <v>231</v>
      </c>
      <c r="F2890" s="38"/>
      <c r="G2890" s="37"/>
    </row>
    <row r="2891" customFormat="false" ht="15" hidden="false" customHeight="false" outlineLevel="0" collapsed="false">
      <c r="A2891" s="37" t="s">
        <v>1203</v>
      </c>
      <c r="B2891" s="37" t="s">
        <v>238</v>
      </c>
      <c r="C2891" s="37" t="n">
        <v>180</v>
      </c>
      <c r="D2891" s="38" t="n">
        <v>46190</v>
      </c>
      <c r="E2891" s="37" t="s">
        <v>231</v>
      </c>
      <c r="F2891" s="38"/>
      <c r="G2891" s="37"/>
    </row>
    <row r="2892" customFormat="false" ht="15" hidden="false" customHeight="false" outlineLevel="0" collapsed="false">
      <c r="A2892" s="37" t="s">
        <v>1203</v>
      </c>
      <c r="B2892" s="37" t="s">
        <v>239</v>
      </c>
      <c r="C2892" s="37" t="n">
        <v>730</v>
      </c>
      <c r="D2892" s="38" t="n">
        <v>46344</v>
      </c>
      <c r="E2892" s="37" t="s">
        <v>229</v>
      </c>
      <c r="F2892" s="38" t="n">
        <v>46312</v>
      </c>
      <c r="G2892" s="37" t="n">
        <v>84</v>
      </c>
    </row>
    <row r="2893" customFormat="false" ht="15" hidden="false" customHeight="false" outlineLevel="0" collapsed="false">
      <c r="A2893" s="37" t="s">
        <v>1203</v>
      </c>
      <c r="B2893" s="37" t="s">
        <v>240</v>
      </c>
      <c r="C2893" s="37" t="n">
        <v>365</v>
      </c>
      <c r="D2893" s="38" t="n">
        <v>46207</v>
      </c>
      <c r="E2893" s="37" t="s">
        <v>229</v>
      </c>
      <c r="F2893" s="38" t="n">
        <v>46194</v>
      </c>
      <c r="G2893" s="37" t="n">
        <v>85</v>
      </c>
    </row>
    <row r="2894" customFormat="false" ht="15" hidden="false" customHeight="false" outlineLevel="0" collapsed="false">
      <c r="A2894" s="37" t="s">
        <v>577</v>
      </c>
      <c r="B2894" s="37" t="s">
        <v>235</v>
      </c>
      <c r="C2894" s="37" t="n">
        <v>365</v>
      </c>
      <c r="D2894" s="38" t="n">
        <v>46248</v>
      </c>
      <c r="E2894" s="37" t="s">
        <v>230</v>
      </c>
      <c r="F2894" s="38"/>
      <c r="G2894" s="37"/>
    </row>
    <row r="2895" customFormat="false" ht="15" hidden="false" customHeight="false" outlineLevel="0" collapsed="false">
      <c r="A2895" s="37" t="s">
        <v>577</v>
      </c>
      <c r="B2895" s="37" t="s">
        <v>236</v>
      </c>
      <c r="C2895" s="37" t="n">
        <v>365</v>
      </c>
      <c r="D2895" s="38" t="n">
        <v>46160</v>
      </c>
      <c r="E2895" s="37" t="s">
        <v>229</v>
      </c>
      <c r="F2895" s="38" t="n">
        <v>46136</v>
      </c>
      <c r="G2895" s="37" t="n">
        <v>86</v>
      </c>
    </row>
    <row r="2896" customFormat="false" ht="15" hidden="false" customHeight="false" outlineLevel="0" collapsed="false">
      <c r="A2896" s="37" t="s">
        <v>577</v>
      </c>
      <c r="B2896" s="37" t="s">
        <v>237</v>
      </c>
      <c r="C2896" s="37" t="n">
        <v>365</v>
      </c>
      <c r="D2896" s="38" t="n">
        <v>46195</v>
      </c>
      <c r="E2896" s="37" t="s">
        <v>229</v>
      </c>
      <c r="F2896" s="38" t="n">
        <v>46175</v>
      </c>
      <c r="G2896" s="37" t="n">
        <v>64</v>
      </c>
    </row>
    <row r="2897" customFormat="false" ht="15" hidden="false" customHeight="false" outlineLevel="0" collapsed="false">
      <c r="A2897" s="37" t="s">
        <v>577</v>
      </c>
      <c r="B2897" s="37" t="s">
        <v>238</v>
      </c>
      <c r="C2897" s="37" t="n">
        <v>180</v>
      </c>
      <c r="D2897" s="38" t="n">
        <v>46109</v>
      </c>
      <c r="E2897" s="37" t="s">
        <v>229</v>
      </c>
      <c r="F2897" s="38" t="n">
        <v>46108</v>
      </c>
      <c r="G2897" s="37" t="n">
        <v>97</v>
      </c>
    </row>
    <row r="2898" customFormat="false" ht="15" hidden="false" customHeight="false" outlineLevel="0" collapsed="false">
      <c r="A2898" s="37" t="s">
        <v>577</v>
      </c>
      <c r="B2898" s="37" t="s">
        <v>239</v>
      </c>
      <c r="C2898" s="37" t="n">
        <v>730</v>
      </c>
      <c r="D2898" s="38" t="n">
        <v>46242</v>
      </c>
      <c r="E2898" s="37" t="s">
        <v>232</v>
      </c>
      <c r="F2898" s="38"/>
      <c r="G2898" s="37"/>
    </row>
    <row r="2899" customFormat="false" ht="15" hidden="false" customHeight="false" outlineLevel="0" collapsed="false">
      <c r="A2899" s="37" t="s">
        <v>577</v>
      </c>
      <c r="B2899" s="37" t="s">
        <v>240</v>
      </c>
      <c r="C2899" s="37" t="n">
        <v>365</v>
      </c>
      <c r="D2899" s="38" t="n">
        <v>46274</v>
      </c>
      <c r="E2899" s="37" t="s">
        <v>229</v>
      </c>
      <c r="F2899" s="38" t="n">
        <v>46246</v>
      </c>
      <c r="G2899" s="37" t="n">
        <v>80</v>
      </c>
    </row>
    <row r="2900" customFormat="false" ht="15" hidden="false" customHeight="false" outlineLevel="0" collapsed="false">
      <c r="A2900" s="37" t="s">
        <v>1205</v>
      </c>
      <c r="B2900" s="37" t="s">
        <v>235</v>
      </c>
      <c r="C2900" s="37" t="n">
        <v>365</v>
      </c>
      <c r="D2900" s="38" t="n">
        <v>46124</v>
      </c>
      <c r="E2900" s="37" t="s">
        <v>229</v>
      </c>
      <c r="F2900" s="38" t="n">
        <v>46103</v>
      </c>
      <c r="G2900" s="37" t="n">
        <v>93</v>
      </c>
    </row>
    <row r="2901" customFormat="false" ht="15" hidden="false" customHeight="false" outlineLevel="0" collapsed="false">
      <c r="A2901" s="37" t="s">
        <v>1205</v>
      </c>
      <c r="B2901" s="37" t="s">
        <v>236</v>
      </c>
      <c r="C2901" s="37" t="n">
        <v>365</v>
      </c>
      <c r="D2901" s="38" t="n">
        <v>46227</v>
      </c>
      <c r="E2901" s="37" t="s">
        <v>229</v>
      </c>
      <c r="F2901" s="38" t="n">
        <v>46222</v>
      </c>
      <c r="G2901" s="37" t="n">
        <v>74</v>
      </c>
    </row>
    <row r="2902" customFormat="false" ht="15" hidden="false" customHeight="false" outlineLevel="0" collapsed="false">
      <c r="A2902" s="37" t="s">
        <v>1205</v>
      </c>
      <c r="B2902" s="37" t="s">
        <v>237</v>
      </c>
      <c r="C2902" s="37" t="n">
        <v>365</v>
      </c>
      <c r="D2902" s="38" t="n">
        <v>46201</v>
      </c>
      <c r="E2902" s="37" t="s">
        <v>231</v>
      </c>
      <c r="F2902" s="38"/>
      <c r="G2902" s="37"/>
    </row>
    <row r="2903" customFormat="false" ht="15" hidden="false" customHeight="false" outlineLevel="0" collapsed="false">
      <c r="A2903" s="37" t="s">
        <v>1205</v>
      </c>
      <c r="B2903" s="37" t="s">
        <v>238</v>
      </c>
      <c r="C2903" s="37" t="n">
        <v>180</v>
      </c>
      <c r="D2903" s="38" t="n">
        <v>46169</v>
      </c>
      <c r="E2903" s="37" t="s">
        <v>229</v>
      </c>
      <c r="F2903" s="38" t="n">
        <v>46161</v>
      </c>
      <c r="G2903" s="37" t="n">
        <v>88</v>
      </c>
    </row>
    <row r="2904" customFormat="false" ht="15" hidden="false" customHeight="false" outlineLevel="0" collapsed="false">
      <c r="A2904" s="37" t="s">
        <v>1205</v>
      </c>
      <c r="B2904" s="37" t="s">
        <v>239</v>
      </c>
      <c r="C2904" s="37" t="n">
        <v>730</v>
      </c>
      <c r="D2904" s="38" t="n">
        <v>46234</v>
      </c>
      <c r="E2904" s="37" t="s">
        <v>229</v>
      </c>
      <c r="F2904" s="38" t="n">
        <v>46219</v>
      </c>
      <c r="G2904" s="37" t="n">
        <v>79</v>
      </c>
    </row>
    <row r="2905" customFormat="false" ht="15" hidden="false" customHeight="false" outlineLevel="0" collapsed="false">
      <c r="A2905" s="37" t="s">
        <v>1205</v>
      </c>
      <c r="B2905" s="37" t="s">
        <v>240</v>
      </c>
      <c r="C2905" s="37" t="n">
        <v>365</v>
      </c>
      <c r="D2905" s="38" t="n">
        <v>46233</v>
      </c>
      <c r="E2905" s="37" t="s">
        <v>229</v>
      </c>
      <c r="F2905" s="38" t="n">
        <v>46210</v>
      </c>
      <c r="G2905" s="37" t="n">
        <v>71</v>
      </c>
    </row>
    <row r="2906" customFormat="false" ht="15" hidden="false" customHeight="false" outlineLevel="0" collapsed="false">
      <c r="A2906" s="37" t="s">
        <v>741</v>
      </c>
      <c r="B2906" s="37" t="s">
        <v>235</v>
      </c>
      <c r="C2906" s="37" t="n">
        <v>365</v>
      </c>
      <c r="D2906" s="38" t="n">
        <v>46362</v>
      </c>
      <c r="E2906" s="37" t="s">
        <v>229</v>
      </c>
      <c r="F2906" s="38" t="n">
        <v>46342</v>
      </c>
      <c r="G2906" s="37" t="n">
        <v>62</v>
      </c>
    </row>
    <row r="2907" customFormat="false" ht="15" hidden="false" customHeight="false" outlineLevel="0" collapsed="false">
      <c r="A2907" s="37" t="s">
        <v>741</v>
      </c>
      <c r="B2907" s="37" t="s">
        <v>236</v>
      </c>
      <c r="C2907" s="37" t="n">
        <v>365</v>
      </c>
      <c r="D2907" s="38" t="n">
        <v>46273</v>
      </c>
      <c r="E2907" s="37" t="s">
        <v>229</v>
      </c>
      <c r="F2907" s="38" t="n">
        <v>46253</v>
      </c>
      <c r="G2907" s="37" t="n">
        <v>82</v>
      </c>
    </row>
    <row r="2908" customFormat="false" ht="15" hidden="false" customHeight="false" outlineLevel="0" collapsed="false">
      <c r="A2908" s="37" t="s">
        <v>741</v>
      </c>
      <c r="B2908" s="37" t="s">
        <v>237</v>
      </c>
      <c r="C2908" s="37" t="n">
        <v>365</v>
      </c>
      <c r="D2908" s="38" t="n">
        <v>46175</v>
      </c>
      <c r="E2908" s="37" t="s">
        <v>229</v>
      </c>
      <c r="F2908" s="38" t="n">
        <v>46164</v>
      </c>
      <c r="G2908" s="37" t="n">
        <v>76</v>
      </c>
    </row>
    <row r="2909" customFormat="false" ht="15" hidden="false" customHeight="false" outlineLevel="0" collapsed="false">
      <c r="A2909" s="37" t="s">
        <v>741</v>
      </c>
      <c r="B2909" s="37" t="s">
        <v>238</v>
      </c>
      <c r="C2909" s="37" t="n">
        <v>180</v>
      </c>
      <c r="D2909" s="38" t="n">
        <v>46307</v>
      </c>
      <c r="E2909" s="37" t="s">
        <v>229</v>
      </c>
      <c r="F2909" s="38" t="n">
        <v>46272</v>
      </c>
      <c r="G2909" s="37" t="n">
        <v>64</v>
      </c>
    </row>
    <row r="2910" customFormat="false" ht="15" hidden="false" customHeight="false" outlineLevel="0" collapsed="false">
      <c r="A2910" s="37" t="s">
        <v>741</v>
      </c>
      <c r="B2910" s="37" t="s">
        <v>239</v>
      </c>
      <c r="C2910" s="37" t="n">
        <v>730</v>
      </c>
      <c r="D2910" s="38" t="n">
        <v>46299</v>
      </c>
      <c r="E2910" s="37" t="s">
        <v>230</v>
      </c>
      <c r="F2910" s="38"/>
      <c r="G2910" s="37"/>
    </row>
    <row r="2911" customFormat="false" ht="15" hidden="false" customHeight="false" outlineLevel="0" collapsed="false">
      <c r="A2911" s="37" t="s">
        <v>741</v>
      </c>
      <c r="B2911" s="37" t="s">
        <v>240</v>
      </c>
      <c r="C2911" s="37" t="n">
        <v>365</v>
      </c>
      <c r="D2911" s="38" t="n">
        <v>46222</v>
      </c>
      <c r="E2911" s="37" t="s">
        <v>231</v>
      </c>
      <c r="F2911" s="38"/>
      <c r="G2911" s="37"/>
    </row>
    <row r="2912" customFormat="false" ht="15" hidden="false" customHeight="false" outlineLevel="0" collapsed="false">
      <c r="A2912" s="37" t="s">
        <v>1206</v>
      </c>
      <c r="B2912" s="37" t="s">
        <v>235</v>
      </c>
      <c r="C2912" s="37" t="n">
        <v>365</v>
      </c>
      <c r="D2912" s="38" t="n">
        <v>46334</v>
      </c>
      <c r="E2912" s="37" t="s">
        <v>232</v>
      </c>
      <c r="F2912" s="38"/>
      <c r="G2912" s="37"/>
    </row>
    <row r="2913" customFormat="false" ht="15" hidden="false" customHeight="false" outlineLevel="0" collapsed="false">
      <c r="A2913" s="37" t="s">
        <v>1206</v>
      </c>
      <c r="B2913" s="37" t="s">
        <v>236</v>
      </c>
      <c r="C2913" s="37" t="n">
        <v>365</v>
      </c>
      <c r="D2913" s="38" t="n">
        <v>46142</v>
      </c>
      <c r="E2913" s="37" t="s">
        <v>231</v>
      </c>
      <c r="F2913" s="38"/>
      <c r="G2913" s="37"/>
    </row>
    <row r="2914" customFormat="false" ht="15" hidden="false" customHeight="false" outlineLevel="0" collapsed="false">
      <c r="A2914" s="37" t="s">
        <v>1206</v>
      </c>
      <c r="B2914" s="37" t="s">
        <v>237</v>
      </c>
      <c r="C2914" s="37" t="n">
        <v>365</v>
      </c>
      <c r="D2914" s="38" t="n">
        <v>46339</v>
      </c>
      <c r="E2914" s="37" t="s">
        <v>229</v>
      </c>
      <c r="F2914" s="38" t="n">
        <v>46323</v>
      </c>
      <c r="G2914" s="37" t="n">
        <v>84</v>
      </c>
    </row>
    <row r="2915" customFormat="false" ht="15" hidden="false" customHeight="false" outlineLevel="0" collapsed="false">
      <c r="A2915" s="37" t="s">
        <v>1206</v>
      </c>
      <c r="B2915" s="37" t="s">
        <v>238</v>
      </c>
      <c r="C2915" s="37" t="n">
        <v>180</v>
      </c>
      <c r="D2915" s="38" t="n">
        <v>46361</v>
      </c>
      <c r="E2915" s="37" t="s">
        <v>229</v>
      </c>
      <c r="F2915" s="38" t="n">
        <v>46359</v>
      </c>
      <c r="G2915" s="37" t="n">
        <v>72</v>
      </c>
    </row>
    <row r="2916" customFormat="false" ht="15" hidden="false" customHeight="false" outlineLevel="0" collapsed="false">
      <c r="A2916" s="37" t="s">
        <v>1206</v>
      </c>
      <c r="B2916" s="37" t="s">
        <v>239</v>
      </c>
      <c r="C2916" s="37" t="n">
        <v>730</v>
      </c>
      <c r="D2916" s="38" t="n">
        <v>46147</v>
      </c>
      <c r="E2916" s="37" t="s">
        <v>229</v>
      </c>
      <c r="F2916" s="38" t="n">
        <v>46113</v>
      </c>
      <c r="G2916" s="37" t="n">
        <v>62</v>
      </c>
    </row>
    <row r="2917" customFormat="false" ht="15" hidden="false" customHeight="false" outlineLevel="0" collapsed="false">
      <c r="A2917" s="37" t="s">
        <v>1206</v>
      </c>
      <c r="B2917" s="37" t="s">
        <v>240</v>
      </c>
      <c r="C2917" s="37" t="n">
        <v>365</v>
      </c>
      <c r="D2917" s="38" t="n">
        <v>46182</v>
      </c>
      <c r="E2917" s="37" t="s">
        <v>229</v>
      </c>
      <c r="F2917" s="38" t="n">
        <v>46175</v>
      </c>
      <c r="G2917" s="37" t="n">
        <v>92</v>
      </c>
    </row>
    <row r="2918" customFormat="false" ht="15" hidden="false" customHeight="false" outlineLevel="0" collapsed="false">
      <c r="A2918" s="37" t="s">
        <v>497</v>
      </c>
      <c r="B2918" s="37" t="s">
        <v>235</v>
      </c>
      <c r="C2918" s="37" t="n">
        <v>365</v>
      </c>
      <c r="D2918" s="38" t="n">
        <v>46379</v>
      </c>
      <c r="E2918" s="37" t="s">
        <v>229</v>
      </c>
      <c r="F2918" s="38" t="n">
        <v>46342</v>
      </c>
      <c r="G2918" s="37" t="n">
        <v>66</v>
      </c>
    </row>
    <row r="2919" customFormat="false" ht="15" hidden="false" customHeight="false" outlineLevel="0" collapsed="false">
      <c r="A2919" s="37" t="s">
        <v>497</v>
      </c>
      <c r="B2919" s="37" t="s">
        <v>236</v>
      </c>
      <c r="C2919" s="37" t="n">
        <v>365</v>
      </c>
      <c r="D2919" s="38" t="n">
        <v>46111</v>
      </c>
      <c r="E2919" s="37" t="s">
        <v>229</v>
      </c>
      <c r="F2919" s="38" t="n">
        <v>46100</v>
      </c>
      <c r="G2919" s="37" t="n">
        <v>85</v>
      </c>
    </row>
    <row r="2920" customFormat="false" ht="15" hidden="false" customHeight="false" outlineLevel="0" collapsed="false">
      <c r="A2920" s="37" t="s">
        <v>497</v>
      </c>
      <c r="B2920" s="37" t="s">
        <v>237</v>
      </c>
      <c r="C2920" s="37" t="n">
        <v>365</v>
      </c>
      <c r="D2920" s="38" t="n">
        <v>46383</v>
      </c>
      <c r="E2920" s="37" t="s">
        <v>229</v>
      </c>
      <c r="F2920" s="38" t="n">
        <v>46347</v>
      </c>
      <c r="G2920" s="37" t="n">
        <v>74</v>
      </c>
    </row>
    <row r="2921" customFormat="false" ht="15" hidden="false" customHeight="false" outlineLevel="0" collapsed="false">
      <c r="A2921" s="37" t="s">
        <v>497</v>
      </c>
      <c r="B2921" s="37" t="s">
        <v>238</v>
      </c>
      <c r="C2921" s="37" t="n">
        <v>180</v>
      </c>
      <c r="D2921" s="38" t="n">
        <v>46210</v>
      </c>
      <c r="E2921" s="37" t="s">
        <v>229</v>
      </c>
      <c r="F2921" s="38" t="n">
        <v>46183</v>
      </c>
      <c r="G2921" s="37" t="n">
        <v>81</v>
      </c>
    </row>
    <row r="2922" customFormat="false" ht="15" hidden="false" customHeight="false" outlineLevel="0" collapsed="false">
      <c r="A2922" s="37" t="s">
        <v>497</v>
      </c>
      <c r="B2922" s="37" t="s">
        <v>239</v>
      </c>
      <c r="C2922" s="37" t="n">
        <v>730</v>
      </c>
      <c r="D2922" s="38" t="n">
        <v>46240</v>
      </c>
      <c r="E2922" s="37" t="s">
        <v>229</v>
      </c>
      <c r="F2922" s="38" t="n">
        <v>46214</v>
      </c>
      <c r="G2922" s="37" t="n">
        <v>80</v>
      </c>
    </row>
    <row r="2923" customFormat="false" ht="15" hidden="false" customHeight="false" outlineLevel="0" collapsed="false">
      <c r="A2923" s="37" t="s">
        <v>497</v>
      </c>
      <c r="B2923" s="37" t="s">
        <v>240</v>
      </c>
      <c r="C2923" s="37" t="n">
        <v>365</v>
      </c>
      <c r="D2923" s="38" t="n">
        <v>46292</v>
      </c>
      <c r="E2923" s="37" t="s">
        <v>229</v>
      </c>
      <c r="F2923" s="38" t="n">
        <v>46279</v>
      </c>
      <c r="G2923" s="37" t="n">
        <v>70</v>
      </c>
    </row>
    <row r="2924" customFormat="false" ht="15" hidden="false" customHeight="false" outlineLevel="0" collapsed="false">
      <c r="A2924" s="37" t="s">
        <v>527</v>
      </c>
      <c r="B2924" s="37" t="s">
        <v>235</v>
      </c>
      <c r="C2924" s="37" t="n">
        <v>365</v>
      </c>
      <c r="D2924" s="38" t="n">
        <v>46349</v>
      </c>
      <c r="E2924" s="37" t="s">
        <v>229</v>
      </c>
      <c r="F2924" s="38" t="n">
        <v>46343</v>
      </c>
      <c r="G2924" s="37" t="n">
        <v>60</v>
      </c>
    </row>
    <row r="2925" customFormat="false" ht="15" hidden="false" customHeight="false" outlineLevel="0" collapsed="false">
      <c r="A2925" s="37" t="s">
        <v>527</v>
      </c>
      <c r="B2925" s="37" t="s">
        <v>236</v>
      </c>
      <c r="C2925" s="37" t="n">
        <v>365</v>
      </c>
      <c r="D2925" s="38" t="n">
        <v>46172</v>
      </c>
      <c r="E2925" s="37" t="s">
        <v>229</v>
      </c>
      <c r="F2925" s="38" t="n">
        <v>46156</v>
      </c>
      <c r="G2925" s="37" t="n">
        <v>85</v>
      </c>
    </row>
    <row r="2926" customFormat="false" ht="15" hidden="false" customHeight="false" outlineLevel="0" collapsed="false">
      <c r="A2926" s="37" t="s">
        <v>527</v>
      </c>
      <c r="B2926" s="37" t="s">
        <v>237</v>
      </c>
      <c r="C2926" s="37" t="n">
        <v>365</v>
      </c>
      <c r="D2926" s="38" t="n">
        <v>46180</v>
      </c>
      <c r="E2926" s="37" t="s">
        <v>229</v>
      </c>
      <c r="F2926" s="38" t="n">
        <v>46145</v>
      </c>
      <c r="G2926" s="37" t="n">
        <v>63</v>
      </c>
    </row>
    <row r="2927" customFormat="false" ht="15" hidden="false" customHeight="false" outlineLevel="0" collapsed="false">
      <c r="A2927" s="37" t="s">
        <v>527</v>
      </c>
      <c r="B2927" s="37" t="s">
        <v>238</v>
      </c>
      <c r="C2927" s="37" t="n">
        <v>180</v>
      </c>
      <c r="D2927" s="38" t="n">
        <v>46237</v>
      </c>
      <c r="E2927" s="37" t="s">
        <v>232</v>
      </c>
      <c r="F2927" s="38"/>
      <c r="G2927" s="37"/>
    </row>
    <row r="2928" customFormat="false" ht="15" hidden="false" customHeight="false" outlineLevel="0" collapsed="false">
      <c r="A2928" s="37" t="s">
        <v>527</v>
      </c>
      <c r="B2928" s="37" t="s">
        <v>239</v>
      </c>
      <c r="C2928" s="37" t="n">
        <v>730</v>
      </c>
      <c r="D2928" s="38" t="n">
        <v>46253</v>
      </c>
      <c r="E2928" s="37" t="s">
        <v>231</v>
      </c>
      <c r="F2928" s="38"/>
      <c r="G2928" s="37"/>
    </row>
    <row r="2929" customFormat="false" ht="15" hidden="false" customHeight="false" outlineLevel="0" collapsed="false">
      <c r="A2929" s="37" t="s">
        <v>527</v>
      </c>
      <c r="B2929" s="37" t="s">
        <v>240</v>
      </c>
      <c r="C2929" s="37" t="n">
        <v>365</v>
      </c>
      <c r="D2929" s="38" t="n">
        <v>46181</v>
      </c>
      <c r="E2929" s="37" t="s">
        <v>229</v>
      </c>
      <c r="F2929" s="38" t="n">
        <v>46178</v>
      </c>
      <c r="G2929" s="37" t="n">
        <v>93</v>
      </c>
    </row>
    <row r="2930" customFormat="false" ht="15" hidden="false" customHeight="false" outlineLevel="0" collapsed="false">
      <c r="A2930" s="37" t="s">
        <v>1208</v>
      </c>
      <c r="B2930" s="37" t="s">
        <v>235</v>
      </c>
      <c r="C2930" s="37" t="n">
        <v>365</v>
      </c>
      <c r="D2930" s="38" t="n">
        <v>46133</v>
      </c>
      <c r="E2930" s="37" t="s">
        <v>229</v>
      </c>
      <c r="F2930" s="38" t="n">
        <v>46120</v>
      </c>
      <c r="G2930" s="37" t="n">
        <v>82</v>
      </c>
    </row>
    <row r="2931" customFormat="false" ht="15" hidden="false" customHeight="false" outlineLevel="0" collapsed="false">
      <c r="A2931" s="37" t="s">
        <v>1208</v>
      </c>
      <c r="B2931" s="37" t="s">
        <v>236</v>
      </c>
      <c r="C2931" s="37" t="n">
        <v>365</v>
      </c>
      <c r="D2931" s="38" t="n">
        <v>46384</v>
      </c>
      <c r="E2931" s="37" t="s">
        <v>229</v>
      </c>
      <c r="F2931" s="38" t="n">
        <v>46345</v>
      </c>
      <c r="G2931" s="37" t="n">
        <v>68</v>
      </c>
    </row>
    <row r="2932" customFormat="false" ht="15" hidden="false" customHeight="false" outlineLevel="0" collapsed="false">
      <c r="A2932" s="37" t="s">
        <v>1208</v>
      </c>
      <c r="B2932" s="37" t="s">
        <v>237</v>
      </c>
      <c r="C2932" s="37" t="n">
        <v>365</v>
      </c>
      <c r="D2932" s="38" t="n">
        <v>46187</v>
      </c>
      <c r="E2932" s="37" t="s">
        <v>229</v>
      </c>
      <c r="F2932" s="38" t="n">
        <v>46158</v>
      </c>
      <c r="G2932" s="37" t="n">
        <v>77</v>
      </c>
    </row>
    <row r="2933" customFormat="false" ht="15" hidden="false" customHeight="false" outlineLevel="0" collapsed="false">
      <c r="A2933" s="37" t="s">
        <v>1208</v>
      </c>
      <c r="B2933" s="37" t="s">
        <v>238</v>
      </c>
      <c r="C2933" s="37" t="n">
        <v>180</v>
      </c>
      <c r="D2933" s="38" t="n">
        <v>46287</v>
      </c>
      <c r="E2933" s="37" t="s">
        <v>229</v>
      </c>
      <c r="F2933" s="38" t="n">
        <v>46255</v>
      </c>
      <c r="G2933" s="37" t="n">
        <v>93</v>
      </c>
    </row>
    <row r="2934" customFormat="false" ht="15" hidden="false" customHeight="false" outlineLevel="0" collapsed="false">
      <c r="A2934" s="37" t="s">
        <v>1208</v>
      </c>
      <c r="B2934" s="37" t="s">
        <v>239</v>
      </c>
      <c r="C2934" s="37" t="n">
        <v>730</v>
      </c>
      <c r="D2934" s="38" t="n">
        <v>46283</v>
      </c>
      <c r="E2934" s="37" t="s">
        <v>229</v>
      </c>
      <c r="F2934" s="38" t="n">
        <v>46270</v>
      </c>
      <c r="G2934" s="37" t="n">
        <v>78</v>
      </c>
    </row>
    <row r="2935" customFormat="false" ht="15" hidden="false" customHeight="false" outlineLevel="0" collapsed="false">
      <c r="A2935" s="37" t="s">
        <v>1208</v>
      </c>
      <c r="B2935" s="37" t="s">
        <v>240</v>
      </c>
      <c r="C2935" s="37" t="n">
        <v>365</v>
      </c>
      <c r="D2935" s="38" t="n">
        <v>46195</v>
      </c>
      <c r="E2935" s="37" t="s">
        <v>229</v>
      </c>
      <c r="F2935" s="38" t="n">
        <v>46182</v>
      </c>
      <c r="G2935" s="37" t="n">
        <v>66</v>
      </c>
    </row>
    <row r="2936" customFormat="false" ht="15" hidden="false" customHeight="false" outlineLevel="0" collapsed="false">
      <c r="A2936" s="37" t="s">
        <v>1084</v>
      </c>
      <c r="B2936" s="37" t="s">
        <v>235</v>
      </c>
      <c r="C2936" s="37" t="n">
        <v>365</v>
      </c>
      <c r="D2936" s="38" t="n">
        <v>46211</v>
      </c>
      <c r="E2936" s="37" t="s">
        <v>232</v>
      </c>
      <c r="F2936" s="38"/>
      <c r="G2936" s="37"/>
    </row>
    <row r="2937" customFormat="false" ht="15" hidden="false" customHeight="false" outlineLevel="0" collapsed="false">
      <c r="A2937" s="37" t="s">
        <v>1084</v>
      </c>
      <c r="B2937" s="37" t="s">
        <v>236</v>
      </c>
      <c r="C2937" s="37" t="n">
        <v>365</v>
      </c>
      <c r="D2937" s="38" t="n">
        <v>46119</v>
      </c>
      <c r="E2937" s="37" t="s">
        <v>231</v>
      </c>
      <c r="F2937" s="38"/>
      <c r="G2937" s="37"/>
    </row>
    <row r="2938" customFormat="false" ht="15" hidden="false" customHeight="false" outlineLevel="0" collapsed="false">
      <c r="A2938" s="37" t="s">
        <v>1084</v>
      </c>
      <c r="B2938" s="37" t="s">
        <v>237</v>
      </c>
      <c r="C2938" s="37" t="n">
        <v>365</v>
      </c>
      <c r="D2938" s="38" t="n">
        <v>46159</v>
      </c>
      <c r="E2938" s="37" t="s">
        <v>229</v>
      </c>
      <c r="F2938" s="38" t="n">
        <v>46127</v>
      </c>
      <c r="G2938" s="37" t="n">
        <v>70</v>
      </c>
    </row>
    <row r="2939" customFormat="false" ht="15" hidden="false" customHeight="false" outlineLevel="0" collapsed="false">
      <c r="A2939" s="37" t="s">
        <v>1084</v>
      </c>
      <c r="B2939" s="37" t="s">
        <v>238</v>
      </c>
      <c r="C2939" s="37" t="n">
        <v>180</v>
      </c>
      <c r="D2939" s="38" t="n">
        <v>46237</v>
      </c>
      <c r="E2939" s="37" t="s">
        <v>230</v>
      </c>
      <c r="F2939" s="38"/>
      <c r="G2939" s="37"/>
    </row>
    <row r="2940" customFormat="false" ht="15" hidden="false" customHeight="false" outlineLevel="0" collapsed="false">
      <c r="A2940" s="37" t="s">
        <v>1084</v>
      </c>
      <c r="B2940" s="37" t="s">
        <v>239</v>
      </c>
      <c r="C2940" s="37" t="n">
        <v>730</v>
      </c>
      <c r="D2940" s="38" t="n">
        <v>46218</v>
      </c>
      <c r="E2940" s="37" t="s">
        <v>229</v>
      </c>
      <c r="F2940" s="38" t="n">
        <v>46193</v>
      </c>
      <c r="G2940" s="37" t="n">
        <v>92</v>
      </c>
    </row>
    <row r="2941" customFormat="false" ht="15" hidden="false" customHeight="false" outlineLevel="0" collapsed="false">
      <c r="A2941" s="37" t="s">
        <v>1084</v>
      </c>
      <c r="B2941" s="37" t="s">
        <v>240</v>
      </c>
      <c r="C2941" s="37" t="n">
        <v>365</v>
      </c>
      <c r="D2941" s="38" t="n">
        <v>46360</v>
      </c>
      <c r="E2941" s="37" t="s">
        <v>229</v>
      </c>
      <c r="F2941" s="38" t="n">
        <v>46323</v>
      </c>
      <c r="G2941" s="37" t="n">
        <v>98</v>
      </c>
    </row>
    <row r="2942" customFormat="false" ht="15" hidden="false" customHeight="false" outlineLevel="0" collapsed="false">
      <c r="A2942" s="37" t="s">
        <v>933</v>
      </c>
      <c r="B2942" s="37" t="s">
        <v>235</v>
      </c>
      <c r="C2942" s="37" t="n">
        <v>365</v>
      </c>
      <c r="D2942" s="38" t="n">
        <v>46223</v>
      </c>
      <c r="E2942" s="37" t="s">
        <v>229</v>
      </c>
      <c r="F2942" s="38" t="n">
        <v>46189</v>
      </c>
      <c r="G2942" s="37" t="n">
        <v>95</v>
      </c>
    </row>
    <row r="2943" customFormat="false" ht="15" hidden="false" customHeight="false" outlineLevel="0" collapsed="false">
      <c r="A2943" s="37" t="s">
        <v>933</v>
      </c>
      <c r="B2943" s="37" t="s">
        <v>236</v>
      </c>
      <c r="C2943" s="37" t="n">
        <v>365</v>
      </c>
      <c r="D2943" s="38" t="n">
        <v>46298</v>
      </c>
      <c r="E2943" s="37" t="s">
        <v>229</v>
      </c>
      <c r="F2943" s="38" t="n">
        <v>46260</v>
      </c>
      <c r="G2943" s="37" t="n">
        <v>77</v>
      </c>
    </row>
    <row r="2944" customFormat="false" ht="15" hidden="false" customHeight="false" outlineLevel="0" collapsed="false">
      <c r="A2944" s="37" t="s">
        <v>933</v>
      </c>
      <c r="B2944" s="37" t="s">
        <v>237</v>
      </c>
      <c r="C2944" s="37" t="n">
        <v>365</v>
      </c>
      <c r="D2944" s="38" t="n">
        <v>46361</v>
      </c>
      <c r="E2944" s="37" t="s">
        <v>232</v>
      </c>
      <c r="F2944" s="38"/>
      <c r="G2944" s="37"/>
    </row>
    <row r="2945" customFormat="false" ht="15" hidden="false" customHeight="false" outlineLevel="0" collapsed="false">
      <c r="A2945" s="37" t="s">
        <v>933</v>
      </c>
      <c r="B2945" s="37" t="s">
        <v>238</v>
      </c>
      <c r="C2945" s="37" t="n">
        <v>180</v>
      </c>
      <c r="D2945" s="38" t="n">
        <v>46190</v>
      </c>
      <c r="E2945" s="37" t="s">
        <v>232</v>
      </c>
      <c r="F2945" s="38"/>
      <c r="G2945" s="37"/>
    </row>
    <row r="2946" customFormat="false" ht="15" hidden="false" customHeight="false" outlineLevel="0" collapsed="false">
      <c r="A2946" s="37" t="s">
        <v>933</v>
      </c>
      <c r="B2946" s="37" t="s">
        <v>239</v>
      </c>
      <c r="C2946" s="37" t="n">
        <v>730</v>
      </c>
      <c r="D2946" s="38" t="n">
        <v>46194</v>
      </c>
      <c r="E2946" s="37" t="s">
        <v>229</v>
      </c>
      <c r="F2946" s="38" t="n">
        <v>46156</v>
      </c>
      <c r="G2946" s="37" t="n">
        <v>84</v>
      </c>
    </row>
    <row r="2947" customFormat="false" ht="15" hidden="false" customHeight="false" outlineLevel="0" collapsed="false">
      <c r="A2947" s="37" t="s">
        <v>933</v>
      </c>
      <c r="B2947" s="37" t="s">
        <v>240</v>
      </c>
      <c r="C2947" s="37" t="n">
        <v>365</v>
      </c>
      <c r="D2947" s="38" t="n">
        <v>46233</v>
      </c>
      <c r="E2947" s="37" t="s">
        <v>229</v>
      </c>
      <c r="F2947" s="38" t="n">
        <v>46203</v>
      </c>
      <c r="G2947" s="37" t="n">
        <v>84</v>
      </c>
    </row>
    <row r="2948" customFormat="false" ht="15" hidden="false" customHeight="false" outlineLevel="0" collapsed="false">
      <c r="A2948" s="37" t="s">
        <v>1210</v>
      </c>
      <c r="B2948" s="37" t="s">
        <v>235</v>
      </c>
      <c r="C2948" s="37" t="n">
        <v>365</v>
      </c>
      <c r="D2948" s="38" t="n">
        <v>46363</v>
      </c>
      <c r="E2948" s="37" t="s">
        <v>229</v>
      </c>
      <c r="F2948" s="38" t="n">
        <v>46342</v>
      </c>
      <c r="G2948" s="37" t="n">
        <v>66</v>
      </c>
    </row>
    <row r="2949" customFormat="false" ht="15" hidden="false" customHeight="false" outlineLevel="0" collapsed="false">
      <c r="A2949" s="37" t="s">
        <v>1210</v>
      </c>
      <c r="B2949" s="37" t="s">
        <v>236</v>
      </c>
      <c r="C2949" s="37" t="n">
        <v>365</v>
      </c>
      <c r="D2949" s="38" t="n">
        <v>46137</v>
      </c>
      <c r="E2949" s="37" t="s">
        <v>232</v>
      </c>
      <c r="F2949" s="38"/>
      <c r="G2949" s="37"/>
    </row>
    <row r="2950" customFormat="false" ht="15" hidden="false" customHeight="false" outlineLevel="0" collapsed="false">
      <c r="A2950" s="37" t="s">
        <v>1210</v>
      </c>
      <c r="B2950" s="37" t="s">
        <v>237</v>
      </c>
      <c r="C2950" s="37" t="n">
        <v>365</v>
      </c>
      <c r="D2950" s="38" t="n">
        <v>46166</v>
      </c>
      <c r="E2950" s="37" t="s">
        <v>229</v>
      </c>
      <c r="F2950" s="38" t="n">
        <v>46154</v>
      </c>
      <c r="G2950" s="37" t="n">
        <v>93</v>
      </c>
    </row>
    <row r="2951" customFormat="false" ht="15" hidden="false" customHeight="false" outlineLevel="0" collapsed="false">
      <c r="A2951" s="37" t="s">
        <v>1210</v>
      </c>
      <c r="B2951" s="37" t="s">
        <v>238</v>
      </c>
      <c r="C2951" s="37" t="n">
        <v>180</v>
      </c>
      <c r="D2951" s="38" t="n">
        <v>46283</v>
      </c>
      <c r="E2951" s="37" t="s">
        <v>229</v>
      </c>
      <c r="F2951" s="38" t="n">
        <v>46271</v>
      </c>
      <c r="G2951" s="37" t="n">
        <v>99</v>
      </c>
    </row>
    <row r="2952" customFormat="false" ht="15" hidden="false" customHeight="false" outlineLevel="0" collapsed="false">
      <c r="A2952" s="37" t="s">
        <v>1210</v>
      </c>
      <c r="B2952" s="37" t="s">
        <v>239</v>
      </c>
      <c r="C2952" s="37" t="n">
        <v>730</v>
      </c>
      <c r="D2952" s="38" t="n">
        <v>46180</v>
      </c>
      <c r="E2952" s="37" t="s">
        <v>231</v>
      </c>
      <c r="F2952" s="38"/>
      <c r="G2952" s="37"/>
    </row>
    <row r="2953" customFormat="false" ht="15" hidden="false" customHeight="false" outlineLevel="0" collapsed="false">
      <c r="A2953" s="37" t="s">
        <v>1210</v>
      </c>
      <c r="B2953" s="37" t="s">
        <v>240</v>
      </c>
      <c r="C2953" s="37" t="n">
        <v>365</v>
      </c>
      <c r="D2953" s="38" t="n">
        <v>46107</v>
      </c>
      <c r="E2953" s="37" t="s">
        <v>229</v>
      </c>
      <c r="F2953" s="38" t="n">
        <v>46078</v>
      </c>
      <c r="G2953" s="37" t="n">
        <v>78</v>
      </c>
    </row>
    <row r="2954" customFormat="false" ht="15" hidden="false" customHeight="false" outlineLevel="0" collapsed="false">
      <c r="A2954" s="37" t="s">
        <v>1211</v>
      </c>
      <c r="B2954" s="37" t="s">
        <v>235</v>
      </c>
      <c r="C2954" s="37" t="n">
        <v>365</v>
      </c>
      <c r="D2954" s="38" t="n">
        <v>46203</v>
      </c>
      <c r="E2954" s="37" t="s">
        <v>229</v>
      </c>
      <c r="F2954" s="38" t="n">
        <v>46200</v>
      </c>
      <c r="G2954" s="37" t="n">
        <v>87</v>
      </c>
    </row>
    <row r="2955" customFormat="false" ht="15" hidden="false" customHeight="false" outlineLevel="0" collapsed="false">
      <c r="A2955" s="37" t="s">
        <v>1211</v>
      </c>
      <c r="B2955" s="37" t="s">
        <v>236</v>
      </c>
      <c r="C2955" s="37" t="n">
        <v>365</v>
      </c>
      <c r="D2955" s="38" t="n">
        <v>46244</v>
      </c>
      <c r="E2955" s="37" t="s">
        <v>229</v>
      </c>
      <c r="F2955" s="38" t="n">
        <v>46218</v>
      </c>
      <c r="G2955" s="37" t="n">
        <v>66</v>
      </c>
    </row>
    <row r="2956" customFormat="false" ht="15" hidden="false" customHeight="false" outlineLevel="0" collapsed="false">
      <c r="A2956" s="37" t="s">
        <v>1211</v>
      </c>
      <c r="B2956" s="37" t="s">
        <v>237</v>
      </c>
      <c r="C2956" s="37" t="n">
        <v>365</v>
      </c>
      <c r="D2956" s="38" t="n">
        <v>46131</v>
      </c>
      <c r="E2956" s="37" t="s">
        <v>229</v>
      </c>
      <c r="F2956" s="38" t="n">
        <v>46114</v>
      </c>
      <c r="G2956" s="37" t="n">
        <v>73</v>
      </c>
    </row>
    <row r="2957" customFormat="false" ht="15" hidden="false" customHeight="false" outlineLevel="0" collapsed="false">
      <c r="A2957" s="37" t="s">
        <v>1211</v>
      </c>
      <c r="B2957" s="37" t="s">
        <v>238</v>
      </c>
      <c r="C2957" s="37" t="n">
        <v>180</v>
      </c>
      <c r="D2957" s="38" t="n">
        <v>46129</v>
      </c>
      <c r="E2957" s="37" t="s">
        <v>229</v>
      </c>
      <c r="F2957" s="38" t="n">
        <v>46118</v>
      </c>
      <c r="G2957" s="37" t="n">
        <v>73</v>
      </c>
    </row>
    <row r="2958" customFormat="false" ht="15" hidden="false" customHeight="false" outlineLevel="0" collapsed="false">
      <c r="A2958" s="37" t="s">
        <v>1211</v>
      </c>
      <c r="B2958" s="37" t="s">
        <v>239</v>
      </c>
      <c r="C2958" s="37" t="n">
        <v>730</v>
      </c>
      <c r="D2958" s="38" t="n">
        <v>46201</v>
      </c>
      <c r="E2958" s="37" t="s">
        <v>231</v>
      </c>
      <c r="F2958" s="38"/>
      <c r="G2958" s="37"/>
    </row>
    <row r="2959" customFormat="false" ht="15" hidden="false" customHeight="false" outlineLevel="0" collapsed="false">
      <c r="A2959" s="37" t="s">
        <v>1211</v>
      </c>
      <c r="B2959" s="37" t="s">
        <v>240</v>
      </c>
      <c r="C2959" s="37" t="n">
        <v>365</v>
      </c>
      <c r="D2959" s="38" t="n">
        <v>46268</v>
      </c>
      <c r="E2959" s="37" t="s">
        <v>232</v>
      </c>
      <c r="F2959" s="38"/>
      <c r="G2959" s="37"/>
    </row>
    <row r="2960" customFormat="false" ht="15" hidden="false" customHeight="false" outlineLevel="0" collapsed="false">
      <c r="A2960" s="37" t="s">
        <v>1214</v>
      </c>
      <c r="B2960" s="37" t="s">
        <v>235</v>
      </c>
      <c r="C2960" s="37" t="n">
        <v>365</v>
      </c>
      <c r="D2960" s="38" t="n">
        <v>46177</v>
      </c>
      <c r="E2960" s="37" t="s">
        <v>229</v>
      </c>
      <c r="F2960" s="38" t="n">
        <v>46167</v>
      </c>
      <c r="G2960" s="37" t="n">
        <v>61</v>
      </c>
    </row>
    <row r="2961" customFormat="false" ht="15" hidden="false" customHeight="false" outlineLevel="0" collapsed="false">
      <c r="A2961" s="37" t="s">
        <v>1214</v>
      </c>
      <c r="B2961" s="37" t="s">
        <v>236</v>
      </c>
      <c r="C2961" s="37" t="n">
        <v>365</v>
      </c>
      <c r="D2961" s="38" t="n">
        <v>46249</v>
      </c>
      <c r="E2961" s="37" t="s">
        <v>229</v>
      </c>
      <c r="F2961" s="38" t="n">
        <v>46230</v>
      </c>
      <c r="G2961" s="37" t="n">
        <v>75</v>
      </c>
    </row>
    <row r="2962" customFormat="false" ht="15" hidden="false" customHeight="false" outlineLevel="0" collapsed="false">
      <c r="A2962" s="37" t="s">
        <v>1214</v>
      </c>
      <c r="B2962" s="37" t="s">
        <v>237</v>
      </c>
      <c r="C2962" s="37" t="n">
        <v>365</v>
      </c>
      <c r="D2962" s="38" t="n">
        <v>46301</v>
      </c>
      <c r="E2962" s="37" t="s">
        <v>230</v>
      </c>
      <c r="F2962" s="38"/>
      <c r="G2962" s="37"/>
    </row>
    <row r="2963" customFormat="false" ht="15" hidden="false" customHeight="false" outlineLevel="0" collapsed="false">
      <c r="A2963" s="37" t="s">
        <v>1214</v>
      </c>
      <c r="B2963" s="37" t="s">
        <v>238</v>
      </c>
      <c r="C2963" s="37" t="n">
        <v>180</v>
      </c>
      <c r="D2963" s="38" t="n">
        <v>46335</v>
      </c>
      <c r="E2963" s="37" t="s">
        <v>229</v>
      </c>
      <c r="F2963" s="38" t="n">
        <v>46330</v>
      </c>
      <c r="G2963" s="37" t="n">
        <v>77</v>
      </c>
    </row>
    <row r="2964" customFormat="false" ht="15" hidden="false" customHeight="false" outlineLevel="0" collapsed="false">
      <c r="A2964" s="37" t="s">
        <v>1214</v>
      </c>
      <c r="B2964" s="37" t="s">
        <v>239</v>
      </c>
      <c r="C2964" s="37" t="n">
        <v>730</v>
      </c>
      <c r="D2964" s="38" t="n">
        <v>46223</v>
      </c>
      <c r="E2964" s="37" t="s">
        <v>229</v>
      </c>
      <c r="F2964" s="38" t="n">
        <v>46201</v>
      </c>
      <c r="G2964" s="37" t="n">
        <v>85</v>
      </c>
    </row>
    <row r="2965" customFormat="false" ht="15" hidden="false" customHeight="false" outlineLevel="0" collapsed="false">
      <c r="A2965" s="37" t="s">
        <v>1214</v>
      </c>
      <c r="B2965" s="37" t="s">
        <v>240</v>
      </c>
      <c r="C2965" s="37" t="n">
        <v>365</v>
      </c>
      <c r="D2965" s="38" t="n">
        <v>46351</v>
      </c>
      <c r="E2965" s="37" t="s">
        <v>229</v>
      </c>
      <c r="F2965" s="38" t="n">
        <v>46323</v>
      </c>
      <c r="G2965" s="37" t="n">
        <v>72</v>
      </c>
    </row>
    <row r="2966" customFormat="false" ht="15" hidden="false" customHeight="false" outlineLevel="0" collapsed="false">
      <c r="A2966" s="37" t="s">
        <v>558</v>
      </c>
      <c r="B2966" s="37" t="s">
        <v>235</v>
      </c>
      <c r="C2966" s="37" t="n">
        <v>365</v>
      </c>
      <c r="D2966" s="38" t="n">
        <v>46310</v>
      </c>
      <c r="E2966" s="37" t="s">
        <v>229</v>
      </c>
      <c r="F2966" s="38" t="n">
        <v>46295</v>
      </c>
      <c r="G2966" s="37" t="n">
        <v>60</v>
      </c>
    </row>
    <row r="2967" customFormat="false" ht="15" hidden="false" customHeight="false" outlineLevel="0" collapsed="false">
      <c r="A2967" s="37" t="s">
        <v>558</v>
      </c>
      <c r="B2967" s="37" t="s">
        <v>236</v>
      </c>
      <c r="C2967" s="37" t="n">
        <v>365</v>
      </c>
      <c r="D2967" s="38" t="n">
        <v>46123</v>
      </c>
      <c r="E2967" s="37" t="s">
        <v>229</v>
      </c>
      <c r="F2967" s="38" t="n">
        <v>46089</v>
      </c>
      <c r="G2967" s="37" t="n">
        <v>62</v>
      </c>
    </row>
    <row r="2968" customFormat="false" ht="15" hidden="false" customHeight="false" outlineLevel="0" collapsed="false">
      <c r="A2968" s="37" t="s">
        <v>558</v>
      </c>
      <c r="B2968" s="37" t="s">
        <v>237</v>
      </c>
      <c r="C2968" s="37" t="n">
        <v>365</v>
      </c>
      <c r="D2968" s="38" t="n">
        <v>46304</v>
      </c>
      <c r="E2968" s="37" t="s">
        <v>229</v>
      </c>
      <c r="F2968" s="38" t="n">
        <v>46298</v>
      </c>
      <c r="G2968" s="37" t="n">
        <v>99</v>
      </c>
    </row>
    <row r="2969" customFormat="false" ht="15" hidden="false" customHeight="false" outlineLevel="0" collapsed="false">
      <c r="A2969" s="37" t="s">
        <v>558</v>
      </c>
      <c r="B2969" s="37" t="s">
        <v>238</v>
      </c>
      <c r="C2969" s="37" t="n">
        <v>180</v>
      </c>
      <c r="D2969" s="38" t="n">
        <v>46223</v>
      </c>
      <c r="E2969" s="37" t="s">
        <v>232</v>
      </c>
      <c r="F2969" s="38"/>
      <c r="G2969" s="37"/>
    </row>
    <row r="2970" customFormat="false" ht="15" hidden="false" customHeight="false" outlineLevel="0" collapsed="false">
      <c r="A2970" s="37" t="s">
        <v>558</v>
      </c>
      <c r="B2970" s="37" t="s">
        <v>239</v>
      </c>
      <c r="C2970" s="37" t="n">
        <v>730</v>
      </c>
      <c r="D2970" s="38" t="n">
        <v>46304</v>
      </c>
      <c r="E2970" s="37" t="s">
        <v>229</v>
      </c>
      <c r="F2970" s="38" t="n">
        <v>46270</v>
      </c>
      <c r="G2970" s="37" t="n">
        <v>68</v>
      </c>
    </row>
    <row r="2971" customFormat="false" ht="15" hidden="false" customHeight="false" outlineLevel="0" collapsed="false">
      <c r="A2971" s="37" t="s">
        <v>558</v>
      </c>
      <c r="B2971" s="37" t="s">
        <v>240</v>
      </c>
      <c r="C2971" s="37" t="n">
        <v>365</v>
      </c>
      <c r="D2971" s="38" t="n">
        <v>46274</v>
      </c>
      <c r="E2971" s="37" t="s">
        <v>229</v>
      </c>
      <c r="F2971" s="38" t="n">
        <v>46264</v>
      </c>
      <c r="G2971" s="37" t="n">
        <v>86</v>
      </c>
    </row>
    <row r="2972" customFormat="false" ht="15" hidden="false" customHeight="false" outlineLevel="0" collapsed="false">
      <c r="A2972" s="37" t="s">
        <v>1218</v>
      </c>
      <c r="B2972" s="37" t="s">
        <v>235</v>
      </c>
      <c r="C2972" s="37" t="n">
        <v>365</v>
      </c>
      <c r="D2972" s="38" t="n">
        <v>46108</v>
      </c>
      <c r="E2972" s="37" t="s">
        <v>229</v>
      </c>
      <c r="F2972" s="38" t="n">
        <v>46097</v>
      </c>
      <c r="G2972" s="37" t="n">
        <v>97</v>
      </c>
    </row>
    <row r="2973" customFormat="false" ht="15" hidden="false" customHeight="false" outlineLevel="0" collapsed="false">
      <c r="A2973" s="37" t="s">
        <v>1218</v>
      </c>
      <c r="B2973" s="37" t="s">
        <v>236</v>
      </c>
      <c r="C2973" s="37" t="n">
        <v>365</v>
      </c>
      <c r="D2973" s="38" t="n">
        <v>46120</v>
      </c>
      <c r="E2973" s="37" t="s">
        <v>229</v>
      </c>
      <c r="F2973" s="38" t="n">
        <v>46090</v>
      </c>
      <c r="G2973" s="37" t="n">
        <v>90</v>
      </c>
    </row>
    <row r="2974" customFormat="false" ht="15" hidden="false" customHeight="false" outlineLevel="0" collapsed="false">
      <c r="A2974" s="37" t="s">
        <v>1218</v>
      </c>
      <c r="B2974" s="37" t="s">
        <v>237</v>
      </c>
      <c r="C2974" s="37" t="n">
        <v>365</v>
      </c>
      <c r="D2974" s="38" t="n">
        <v>46256</v>
      </c>
      <c r="E2974" s="37" t="s">
        <v>229</v>
      </c>
      <c r="F2974" s="38" t="n">
        <v>46253</v>
      </c>
      <c r="G2974" s="37" t="n">
        <v>61</v>
      </c>
    </row>
    <row r="2975" customFormat="false" ht="15" hidden="false" customHeight="false" outlineLevel="0" collapsed="false">
      <c r="A2975" s="37" t="s">
        <v>1218</v>
      </c>
      <c r="B2975" s="37" t="s">
        <v>238</v>
      </c>
      <c r="C2975" s="37" t="n">
        <v>180</v>
      </c>
      <c r="D2975" s="38" t="n">
        <v>46369</v>
      </c>
      <c r="E2975" s="37" t="s">
        <v>229</v>
      </c>
      <c r="F2975" s="38" t="n">
        <v>46364</v>
      </c>
      <c r="G2975" s="37" t="n">
        <v>61</v>
      </c>
    </row>
    <row r="2976" customFormat="false" ht="15" hidden="false" customHeight="false" outlineLevel="0" collapsed="false">
      <c r="A2976" s="37" t="s">
        <v>1218</v>
      </c>
      <c r="B2976" s="37" t="s">
        <v>239</v>
      </c>
      <c r="C2976" s="37" t="n">
        <v>730</v>
      </c>
      <c r="D2976" s="38" t="n">
        <v>46216</v>
      </c>
      <c r="E2976" s="37" t="s">
        <v>229</v>
      </c>
      <c r="F2976" s="38" t="n">
        <v>46177</v>
      </c>
      <c r="G2976" s="37" t="n">
        <v>86</v>
      </c>
    </row>
    <row r="2977" customFormat="false" ht="15" hidden="false" customHeight="false" outlineLevel="0" collapsed="false">
      <c r="A2977" s="37" t="s">
        <v>1218</v>
      </c>
      <c r="B2977" s="37" t="s">
        <v>240</v>
      </c>
      <c r="C2977" s="37" t="n">
        <v>365</v>
      </c>
      <c r="D2977" s="38" t="n">
        <v>46113</v>
      </c>
      <c r="E2977" s="37" t="s">
        <v>229</v>
      </c>
      <c r="F2977" s="38" t="n">
        <v>46102</v>
      </c>
      <c r="G2977" s="37" t="n">
        <v>91</v>
      </c>
    </row>
    <row r="2978" customFormat="false" ht="15" hidden="false" customHeight="false" outlineLevel="0" collapsed="false">
      <c r="A2978" s="37" t="s">
        <v>1219</v>
      </c>
      <c r="B2978" s="37" t="s">
        <v>235</v>
      </c>
      <c r="C2978" s="37" t="n">
        <v>365</v>
      </c>
      <c r="D2978" s="38" t="n">
        <v>46206</v>
      </c>
      <c r="E2978" s="37" t="s">
        <v>229</v>
      </c>
      <c r="F2978" s="38" t="n">
        <v>46173</v>
      </c>
      <c r="G2978" s="37" t="n">
        <v>80</v>
      </c>
    </row>
    <row r="2979" customFormat="false" ht="15" hidden="false" customHeight="false" outlineLevel="0" collapsed="false">
      <c r="A2979" s="37" t="s">
        <v>1219</v>
      </c>
      <c r="B2979" s="37" t="s">
        <v>236</v>
      </c>
      <c r="C2979" s="37" t="n">
        <v>365</v>
      </c>
      <c r="D2979" s="38" t="n">
        <v>46120</v>
      </c>
      <c r="E2979" s="37" t="s">
        <v>229</v>
      </c>
      <c r="F2979" s="38" t="n">
        <v>46097</v>
      </c>
      <c r="G2979" s="37" t="n">
        <v>72</v>
      </c>
    </row>
    <row r="2980" customFormat="false" ht="15" hidden="false" customHeight="false" outlineLevel="0" collapsed="false">
      <c r="A2980" s="37" t="s">
        <v>1219</v>
      </c>
      <c r="B2980" s="37" t="s">
        <v>237</v>
      </c>
      <c r="C2980" s="37" t="n">
        <v>365</v>
      </c>
      <c r="D2980" s="38" t="n">
        <v>46361</v>
      </c>
      <c r="E2980" s="37" t="s">
        <v>229</v>
      </c>
      <c r="F2980" s="38" t="n">
        <v>46349</v>
      </c>
      <c r="G2980" s="37" t="n">
        <v>94</v>
      </c>
    </row>
    <row r="2981" customFormat="false" ht="15" hidden="false" customHeight="false" outlineLevel="0" collapsed="false">
      <c r="A2981" s="37" t="s">
        <v>1219</v>
      </c>
      <c r="B2981" s="37" t="s">
        <v>238</v>
      </c>
      <c r="C2981" s="37" t="n">
        <v>180</v>
      </c>
      <c r="D2981" s="38" t="n">
        <v>46287</v>
      </c>
      <c r="E2981" s="37" t="s">
        <v>232</v>
      </c>
      <c r="F2981" s="38"/>
      <c r="G2981" s="37"/>
    </row>
    <row r="2982" customFormat="false" ht="15" hidden="false" customHeight="false" outlineLevel="0" collapsed="false">
      <c r="A2982" s="37" t="s">
        <v>1219</v>
      </c>
      <c r="B2982" s="37" t="s">
        <v>239</v>
      </c>
      <c r="C2982" s="37" t="n">
        <v>730</v>
      </c>
      <c r="D2982" s="38" t="n">
        <v>46098</v>
      </c>
      <c r="E2982" s="37" t="s">
        <v>229</v>
      </c>
      <c r="F2982" s="38" t="n">
        <v>46081</v>
      </c>
      <c r="G2982" s="37" t="n">
        <v>94</v>
      </c>
    </row>
    <row r="2983" customFormat="false" ht="15" hidden="false" customHeight="false" outlineLevel="0" collapsed="false">
      <c r="A2983" s="37" t="s">
        <v>1219</v>
      </c>
      <c r="B2983" s="37" t="s">
        <v>240</v>
      </c>
      <c r="C2983" s="37" t="n">
        <v>365</v>
      </c>
      <c r="D2983" s="38" t="n">
        <v>46223</v>
      </c>
      <c r="E2983" s="37" t="s">
        <v>232</v>
      </c>
      <c r="F2983" s="38"/>
      <c r="G2983" s="37"/>
    </row>
    <row r="2984" customFormat="false" ht="15" hidden="false" customHeight="false" outlineLevel="0" collapsed="false">
      <c r="A2984" s="37" t="s">
        <v>443</v>
      </c>
      <c r="B2984" s="37" t="s">
        <v>235</v>
      </c>
      <c r="C2984" s="37" t="n">
        <v>365</v>
      </c>
      <c r="D2984" s="38" t="n">
        <v>46182</v>
      </c>
      <c r="E2984" s="37" t="s">
        <v>229</v>
      </c>
      <c r="F2984" s="38" t="n">
        <v>46156</v>
      </c>
      <c r="G2984" s="37" t="n">
        <v>61</v>
      </c>
    </row>
    <row r="2985" customFormat="false" ht="15" hidden="false" customHeight="false" outlineLevel="0" collapsed="false">
      <c r="A2985" s="37" t="s">
        <v>443</v>
      </c>
      <c r="B2985" s="37" t="s">
        <v>236</v>
      </c>
      <c r="C2985" s="37" t="n">
        <v>365</v>
      </c>
      <c r="D2985" s="38" t="n">
        <v>46240</v>
      </c>
      <c r="E2985" s="37" t="s">
        <v>229</v>
      </c>
      <c r="F2985" s="38" t="n">
        <v>46218</v>
      </c>
      <c r="G2985" s="37" t="n">
        <v>92</v>
      </c>
    </row>
    <row r="2986" customFormat="false" ht="15" hidden="false" customHeight="false" outlineLevel="0" collapsed="false">
      <c r="A2986" s="37" t="s">
        <v>443</v>
      </c>
      <c r="B2986" s="37" t="s">
        <v>237</v>
      </c>
      <c r="C2986" s="37" t="n">
        <v>365</v>
      </c>
      <c r="D2986" s="38" t="n">
        <v>46338</v>
      </c>
      <c r="E2986" s="37" t="s">
        <v>229</v>
      </c>
      <c r="F2986" s="38" t="n">
        <v>46316</v>
      </c>
      <c r="G2986" s="37" t="n">
        <v>68</v>
      </c>
    </row>
    <row r="2987" customFormat="false" ht="15" hidden="false" customHeight="false" outlineLevel="0" collapsed="false">
      <c r="A2987" s="37" t="s">
        <v>443</v>
      </c>
      <c r="B2987" s="37" t="s">
        <v>238</v>
      </c>
      <c r="C2987" s="37" t="n">
        <v>180</v>
      </c>
      <c r="D2987" s="38" t="n">
        <v>46375</v>
      </c>
      <c r="E2987" s="37" t="s">
        <v>229</v>
      </c>
      <c r="F2987" s="38" t="n">
        <v>46365</v>
      </c>
      <c r="G2987" s="37" t="n">
        <v>72</v>
      </c>
    </row>
    <row r="2988" customFormat="false" ht="15" hidden="false" customHeight="false" outlineLevel="0" collapsed="false">
      <c r="A2988" s="37" t="s">
        <v>443</v>
      </c>
      <c r="B2988" s="37" t="s">
        <v>239</v>
      </c>
      <c r="C2988" s="37" t="n">
        <v>730</v>
      </c>
      <c r="D2988" s="38" t="n">
        <v>46251</v>
      </c>
      <c r="E2988" s="37" t="s">
        <v>232</v>
      </c>
      <c r="F2988" s="38"/>
      <c r="G2988" s="37"/>
    </row>
    <row r="2989" customFormat="false" ht="15" hidden="false" customHeight="false" outlineLevel="0" collapsed="false">
      <c r="A2989" s="37" t="s">
        <v>443</v>
      </c>
      <c r="B2989" s="37" t="s">
        <v>240</v>
      </c>
      <c r="C2989" s="37" t="n">
        <v>365</v>
      </c>
      <c r="D2989" s="38" t="n">
        <v>46265</v>
      </c>
      <c r="E2989" s="37" t="s">
        <v>229</v>
      </c>
      <c r="F2989" s="38" t="n">
        <v>46252</v>
      </c>
      <c r="G2989" s="37" t="n">
        <v>72</v>
      </c>
    </row>
    <row r="2990" customFormat="false" ht="15" hidden="false" customHeight="false" outlineLevel="0" collapsed="false">
      <c r="A2990" s="37" t="s">
        <v>1222</v>
      </c>
      <c r="B2990" s="37" t="s">
        <v>235</v>
      </c>
      <c r="C2990" s="37" t="n">
        <v>365</v>
      </c>
      <c r="D2990" s="38" t="n">
        <v>46220</v>
      </c>
      <c r="E2990" s="37" t="s">
        <v>229</v>
      </c>
      <c r="F2990" s="38" t="n">
        <v>46219</v>
      </c>
      <c r="G2990" s="37" t="n">
        <v>81</v>
      </c>
    </row>
    <row r="2991" customFormat="false" ht="15" hidden="false" customHeight="false" outlineLevel="0" collapsed="false">
      <c r="A2991" s="37" t="s">
        <v>1222</v>
      </c>
      <c r="B2991" s="37" t="s">
        <v>236</v>
      </c>
      <c r="C2991" s="37" t="n">
        <v>365</v>
      </c>
      <c r="D2991" s="38" t="n">
        <v>46313</v>
      </c>
      <c r="E2991" s="37" t="s">
        <v>232</v>
      </c>
      <c r="F2991" s="38"/>
      <c r="G2991" s="37"/>
    </row>
    <row r="2992" customFormat="false" ht="15" hidden="false" customHeight="false" outlineLevel="0" collapsed="false">
      <c r="A2992" s="37" t="s">
        <v>1222</v>
      </c>
      <c r="B2992" s="37" t="s">
        <v>237</v>
      </c>
      <c r="C2992" s="37" t="n">
        <v>365</v>
      </c>
      <c r="D2992" s="38" t="n">
        <v>46288</v>
      </c>
      <c r="E2992" s="37" t="s">
        <v>230</v>
      </c>
      <c r="F2992" s="38"/>
      <c r="G2992" s="37"/>
    </row>
    <row r="2993" customFormat="false" ht="15" hidden="false" customHeight="false" outlineLevel="0" collapsed="false">
      <c r="A2993" s="37" t="s">
        <v>1222</v>
      </c>
      <c r="B2993" s="37" t="s">
        <v>238</v>
      </c>
      <c r="C2993" s="37" t="n">
        <v>180</v>
      </c>
      <c r="D2993" s="38" t="n">
        <v>46270</v>
      </c>
      <c r="E2993" s="37" t="s">
        <v>229</v>
      </c>
      <c r="F2993" s="38" t="n">
        <v>46264</v>
      </c>
      <c r="G2993" s="37" t="n">
        <v>66</v>
      </c>
    </row>
    <row r="2994" customFormat="false" ht="15" hidden="false" customHeight="false" outlineLevel="0" collapsed="false">
      <c r="A2994" s="37" t="s">
        <v>1222</v>
      </c>
      <c r="B2994" s="37" t="s">
        <v>239</v>
      </c>
      <c r="C2994" s="37" t="n">
        <v>730</v>
      </c>
      <c r="D2994" s="38" t="n">
        <v>46190</v>
      </c>
      <c r="E2994" s="37" t="s">
        <v>229</v>
      </c>
      <c r="F2994" s="38" t="n">
        <v>46168</v>
      </c>
      <c r="G2994" s="37" t="n">
        <v>65</v>
      </c>
    </row>
    <row r="2995" customFormat="false" ht="15" hidden="false" customHeight="false" outlineLevel="0" collapsed="false">
      <c r="A2995" s="37" t="s">
        <v>1222</v>
      </c>
      <c r="B2995" s="37" t="s">
        <v>240</v>
      </c>
      <c r="C2995" s="37" t="n">
        <v>365</v>
      </c>
      <c r="D2995" s="38" t="n">
        <v>46354</v>
      </c>
      <c r="E2995" s="37" t="s">
        <v>229</v>
      </c>
      <c r="F2995" s="38" t="n">
        <v>46316</v>
      </c>
      <c r="G2995" s="37" t="n">
        <v>76</v>
      </c>
    </row>
    <row r="2996" customFormat="false" ht="15" hidden="false" customHeight="false" outlineLevel="0" collapsed="false">
      <c r="A2996" s="37" t="s">
        <v>1223</v>
      </c>
      <c r="B2996" s="37" t="s">
        <v>235</v>
      </c>
      <c r="C2996" s="37" t="n">
        <v>365</v>
      </c>
      <c r="D2996" s="38" t="n">
        <v>46123</v>
      </c>
      <c r="E2996" s="37" t="s">
        <v>231</v>
      </c>
      <c r="F2996" s="38"/>
      <c r="G2996" s="37"/>
    </row>
    <row r="2997" customFormat="false" ht="15" hidden="false" customHeight="false" outlineLevel="0" collapsed="false">
      <c r="A2997" s="37" t="s">
        <v>1223</v>
      </c>
      <c r="B2997" s="37" t="s">
        <v>236</v>
      </c>
      <c r="C2997" s="37" t="n">
        <v>365</v>
      </c>
      <c r="D2997" s="38" t="n">
        <v>46352</v>
      </c>
      <c r="E2997" s="37" t="s">
        <v>230</v>
      </c>
      <c r="F2997" s="38"/>
      <c r="G2997" s="37"/>
    </row>
    <row r="2998" customFormat="false" ht="15" hidden="false" customHeight="false" outlineLevel="0" collapsed="false">
      <c r="A2998" s="37" t="s">
        <v>1223</v>
      </c>
      <c r="B2998" s="37" t="s">
        <v>237</v>
      </c>
      <c r="C2998" s="37" t="n">
        <v>365</v>
      </c>
      <c r="D2998" s="38" t="n">
        <v>46176</v>
      </c>
      <c r="E2998" s="37" t="s">
        <v>229</v>
      </c>
      <c r="F2998" s="38" t="n">
        <v>46147</v>
      </c>
      <c r="G2998" s="37" t="n">
        <v>79</v>
      </c>
    </row>
    <row r="2999" customFormat="false" ht="15" hidden="false" customHeight="false" outlineLevel="0" collapsed="false">
      <c r="A2999" s="37" t="s">
        <v>1223</v>
      </c>
      <c r="B2999" s="37" t="s">
        <v>238</v>
      </c>
      <c r="C2999" s="37" t="n">
        <v>180</v>
      </c>
      <c r="D2999" s="38" t="n">
        <v>46344</v>
      </c>
      <c r="E2999" s="37" t="s">
        <v>229</v>
      </c>
      <c r="F2999" s="38" t="n">
        <v>46316</v>
      </c>
      <c r="G2999" s="37" t="n">
        <v>72</v>
      </c>
    </row>
    <row r="3000" customFormat="false" ht="15" hidden="false" customHeight="false" outlineLevel="0" collapsed="false">
      <c r="A3000" s="37" t="s">
        <v>1223</v>
      </c>
      <c r="B3000" s="37" t="s">
        <v>239</v>
      </c>
      <c r="C3000" s="37" t="n">
        <v>730</v>
      </c>
      <c r="D3000" s="38" t="n">
        <v>46109</v>
      </c>
      <c r="E3000" s="37" t="s">
        <v>232</v>
      </c>
      <c r="F3000" s="38"/>
      <c r="G3000" s="37"/>
    </row>
    <row r="3001" customFormat="false" ht="15" hidden="false" customHeight="false" outlineLevel="0" collapsed="false">
      <c r="A3001" s="37" t="s">
        <v>1223</v>
      </c>
      <c r="B3001" s="37" t="s">
        <v>240</v>
      </c>
      <c r="C3001" s="37" t="n">
        <v>365</v>
      </c>
      <c r="D3001" s="38" t="n">
        <v>46225</v>
      </c>
      <c r="E3001" s="37" t="s">
        <v>229</v>
      </c>
      <c r="F3001" s="38" t="n">
        <v>46189</v>
      </c>
      <c r="G3001" s="37" t="n">
        <v>72</v>
      </c>
    </row>
    <row r="3002" customFormat="false" ht="15" hidden="false" customHeight="false" outlineLevel="0" collapsed="false">
      <c r="A3002" s="37" t="s">
        <v>1224</v>
      </c>
      <c r="B3002" s="37" t="s">
        <v>235</v>
      </c>
      <c r="C3002" s="37" t="n">
        <v>365</v>
      </c>
      <c r="D3002" s="38" t="n">
        <v>46151</v>
      </c>
      <c r="E3002" s="37" t="s">
        <v>229</v>
      </c>
      <c r="F3002" s="38" t="n">
        <v>46117</v>
      </c>
      <c r="G3002" s="37" t="n">
        <v>62</v>
      </c>
    </row>
    <row r="3003" customFormat="false" ht="15" hidden="false" customHeight="false" outlineLevel="0" collapsed="false">
      <c r="A3003" s="37" t="s">
        <v>1224</v>
      </c>
      <c r="B3003" s="37" t="s">
        <v>236</v>
      </c>
      <c r="C3003" s="37" t="n">
        <v>365</v>
      </c>
      <c r="D3003" s="38" t="n">
        <v>46177</v>
      </c>
      <c r="E3003" s="37" t="s">
        <v>232</v>
      </c>
      <c r="F3003" s="38"/>
      <c r="G3003" s="37"/>
    </row>
    <row r="3004" customFormat="false" ht="15" hidden="false" customHeight="false" outlineLevel="0" collapsed="false">
      <c r="A3004" s="37" t="s">
        <v>1224</v>
      </c>
      <c r="B3004" s="37" t="s">
        <v>237</v>
      </c>
      <c r="C3004" s="37" t="n">
        <v>365</v>
      </c>
      <c r="D3004" s="38" t="n">
        <v>46208</v>
      </c>
      <c r="E3004" s="37" t="s">
        <v>229</v>
      </c>
      <c r="F3004" s="38" t="n">
        <v>46202</v>
      </c>
      <c r="G3004" s="37" t="n">
        <v>89</v>
      </c>
    </row>
    <row r="3005" customFormat="false" ht="15" hidden="false" customHeight="false" outlineLevel="0" collapsed="false">
      <c r="A3005" s="37" t="s">
        <v>1224</v>
      </c>
      <c r="B3005" s="37" t="s">
        <v>238</v>
      </c>
      <c r="C3005" s="37" t="n">
        <v>180</v>
      </c>
      <c r="D3005" s="38" t="n">
        <v>46347</v>
      </c>
      <c r="E3005" s="37" t="s">
        <v>232</v>
      </c>
      <c r="F3005" s="38"/>
      <c r="G3005" s="37"/>
    </row>
    <row r="3006" customFormat="false" ht="15" hidden="false" customHeight="false" outlineLevel="0" collapsed="false">
      <c r="A3006" s="37" t="s">
        <v>1224</v>
      </c>
      <c r="B3006" s="37" t="s">
        <v>239</v>
      </c>
      <c r="C3006" s="37" t="n">
        <v>730</v>
      </c>
      <c r="D3006" s="38" t="n">
        <v>46240</v>
      </c>
      <c r="E3006" s="37" t="s">
        <v>229</v>
      </c>
      <c r="F3006" s="38" t="n">
        <v>46230</v>
      </c>
      <c r="G3006" s="37" t="n">
        <v>60</v>
      </c>
    </row>
    <row r="3007" customFormat="false" ht="15" hidden="false" customHeight="false" outlineLevel="0" collapsed="false">
      <c r="A3007" s="37" t="s">
        <v>1224</v>
      </c>
      <c r="B3007" s="37" t="s">
        <v>240</v>
      </c>
      <c r="C3007" s="37" t="n">
        <v>365</v>
      </c>
      <c r="D3007" s="38" t="n">
        <v>46123</v>
      </c>
      <c r="E3007" s="37" t="s">
        <v>229</v>
      </c>
      <c r="F3007" s="38" t="n">
        <v>46095</v>
      </c>
      <c r="G3007" s="37" t="n">
        <v>98</v>
      </c>
    </row>
    <row r="3008" customFormat="false" ht="15" hidden="false" customHeight="false" outlineLevel="0" collapsed="false">
      <c r="A3008" s="37" t="s">
        <v>1225</v>
      </c>
      <c r="B3008" s="37" t="s">
        <v>235</v>
      </c>
      <c r="C3008" s="37" t="n">
        <v>365</v>
      </c>
      <c r="D3008" s="38" t="n">
        <v>46321</v>
      </c>
      <c r="E3008" s="37" t="s">
        <v>229</v>
      </c>
      <c r="F3008" s="38" t="n">
        <v>46302</v>
      </c>
      <c r="G3008" s="37" t="n">
        <v>76</v>
      </c>
    </row>
    <row r="3009" customFormat="false" ht="15" hidden="false" customHeight="false" outlineLevel="0" collapsed="false">
      <c r="A3009" s="37" t="s">
        <v>1225</v>
      </c>
      <c r="B3009" s="37" t="s">
        <v>236</v>
      </c>
      <c r="C3009" s="37" t="n">
        <v>365</v>
      </c>
      <c r="D3009" s="38" t="n">
        <v>46366</v>
      </c>
      <c r="E3009" s="37" t="s">
        <v>229</v>
      </c>
      <c r="F3009" s="38" t="n">
        <v>46344</v>
      </c>
      <c r="G3009" s="37" t="n">
        <v>64</v>
      </c>
    </row>
    <row r="3010" customFormat="false" ht="15" hidden="false" customHeight="false" outlineLevel="0" collapsed="false">
      <c r="A3010" s="37" t="s">
        <v>1225</v>
      </c>
      <c r="B3010" s="37" t="s">
        <v>237</v>
      </c>
      <c r="C3010" s="37" t="n">
        <v>365</v>
      </c>
      <c r="D3010" s="38" t="n">
        <v>46184</v>
      </c>
      <c r="E3010" s="37" t="s">
        <v>229</v>
      </c>
      <c r="F3010" s="38" t="n">
        <v>46161</v>
      </c>
      <c r="G3010" s="37" t="n">
        <v>85</v>
      </c>
    </row>
    <row r="3011" customFormat="false" ht="15" hidden="false" customHeight="false" outlineLevel="0" collapsed="false">
      <c r="A3011" s="37" t="s">
        <v>1225</v>
      </c>
      <c r="B3011" s="37" t="s">
        <v>238</v>
      </c>
      <c r="C3011" s="37" t="n">
        <v>180</v>
      </c>
      <c r="D3011" s="38" t="n">
        <v>46282</v>
      </c>
      <c r="E3011" s="37" t="s">
        <v>229</v>
      </c>
      <c r="F3011" s="38" t="n">
        <v>46256</v>
      </c>
      <c r="G3011" s="37" t="n">
        <v>62</v>
      </c>
    </row>
    <row r="3012" customFormat="false" ht="15" hidden="false" customHeight="false" outlineLevel="0" collapsed="false">
      <c r="A3012" s="37" t="s">
        <v>1225</v>
      </c>
      <c r="B3012" s="37" t="s">
        <v>239</v>
      </c>
      <c r="C3012" s="37" t="n">
        <v>730</v>
      </c>
      <c r="D3012" s="38" t="n">
        <v>46346</v>
      </c>
      <c r="E3012" s="37" t="s">
        <v>229</v>
      </c>
      <c r="F3012" s="38" t="n">
        <v>46312</v>
      </c>
      <c r="G3012" s="37" t="n">
        <v>73</v>
      </c>
    </row>
    <row r="3013" customFormat="false" ht="15" hidden="false" customHeight="false" outlineLevel="0" collapsed="false">
      <c r="A3013" s="37" t="s">
        <v>1225</v>
      </c>
      <c r="B3013" s="37" t="s">
        <v>240</v>
      </c>
      <c r="C3013" s="37" t="n">
        <v>365</v>
      </c>
      <c r="D3013" s="38" t="n">
        <v>46232</v>
      </c>
      <c r="E3013" s="37" t="s">
        <v>229</v>
      </c>
      <c r="F3013" s="38" t="n">
        <v>46213</v>
      </c>
      <c r="G3013" s="37" t="n">
        <v>75</v>
      </c>
    </row>
    <row r="3014" customFormat="false" ht="15" hidden="false" customHeight="false" outlineLevel="0" collapsed="false">
      <c r="A3014" s="37" t="s">
        <v>1226</v>
      </c>
      <c r="B3014" s="37" t="s">
        <v>235</v>
      </c>
      <c r="C3014" s="37" t="n">
        <v>365</v>
      </c>
      <c r="D3014" s="38" t="n">
        <v>46285</v>
      </c>
      <c r="E3014" s="37" t="s">
        <v>229</v>
      </c>
      <c r="F3014" s="38" t="n">
        <v>46275</v>
      </c>
      <c r="G3014" s="37" t="n">
        <v>85</v>
      </c>
    </row>
    <row r="3015" customFormat="false" ht="15" hidden="false" customHeight="false" outlineLevel="0" collapsed="false">
      <c r="A3015" s="37" t="s">
        <v>1226</v>
      </c>
      <c r="B3015" s="37" t="s">
        <v>236</v>
      </c>
      <c r="C3015" s="37" t="n">
        <v>365</v>
      </c>
      <c r="D3015" s="38" t="n">
        <v>46182</v>
      </c>
      <c r="E3015" s="37" t="s">
        <v>229</v>
      </c>
      <c r="F3015" s="38" t="n">
        <v>46176</v>
      </c>
      <c r="G3015" s="37" t="n">
        <v>90</v>
      </c>
    </row>
    <row r="3016" customFormat="false" ht="15" hidden="false" customHeight="false" outlineLevel="0" collapsed="false">
      <c r="A3016" s="37" t="s">
        <v>1226</v>
      </c>
      <c r="B3016" s="37" t="s">
        <v>237</v>
      </c>
      <c r="C3016" s="37" t="n">
        <v>365</v>
      </c>
      <c r="D3016" s="38" t="n">
        <v>46363</v>
      </c>
      <c r="E3016" s="37" t="s">
        <v>229</v>
      </c>
      <c r="F3016" s="38" t="n">
        <v>46344</v>
      </c>
      <c r="G3016" s="37" t="n">
        <v>87</v>
      </c>
    </row>
    <row r="3017" customFormat="false" ht="15" hidden="false" customHeight="false" outlineLevel="0" collapsed="false">
      <c r="A3017" s="37" t="s">
        <v>1226</v>
      </c>
      <c r="B3017" s="37" t="s">
        <v>238</v>
      </c>
      <c r="C3017" s="37" t="n">
        <v>180</v>
      </c>
      <c r="D3017" s="38" t="n">
        <v>46155</v>
      </c>
      <c r="E3017" s="37" t="s">
        <v>230</v>
      </c>
      <c r="F3017" s="38"/>
      <c r="G3017" s="37"/>
    </row>
    <row r="3018" customFormat="false" ht="15" hidden="false" customHeight="false" outlineLevel="0" collapsed="false">
      <c r="A3018" s="37" t="s">
        <v>1226</v>
      </c>
      <c r="B3018" s="37" t="s">
        <v>239</v>
      </c>
      <c r="C3018" s="37" t="n">
        <v>730</v>
      </c>
      <c r="D3018" s="38" t="n">
        <v>46305</v>
      </c>
      <c r="E3018" s="37" t="s">
        <v>229</v>
      </c>
      <c r="F3018" s="38" t="n">
        <v>46282</v>
      </c>
      <c r="G3018" s="37" t="n">
        <v>75</v>
      </c>
    </row>
    <row r="3019" customFormat="false" ht="15" hidden="false" customHeight="false" outlineLevel="0" collapsed="false">
      <c r="A3019" s="37" t="s">
        <v>1226</v>
      </c>
      <c r="B3019" s="37" t="s">
        <v>240</v>
      </c>
      <c r="C3019" s="37" t="n">
        <v>365</v>
      </c>
      <c r="D3019" s="38" t="n">
        <v>46257</v>
      </c>
      <c r="E3019" s="37" t="s">
        <v>232</v>
      </c>
      <c r="F3019" s="38"/>
      <c r="G3019" s="37"/>
    </row>
    <row r="3020" customFormat="false" ht="15" hidden="false" customHeight="false" outlineLevel="0" collapsed="false">
      <c r="A3020" s="37" t="s">
        <v>1228</v>
      </c>
      <c r="B3020" s="37" t="s">
        <v>235</v>
      </c>
      <c r="C3020" s="37" t="n">
        <v>365</v>
      </c>
      <c r="D3020" s="38" t="n">
        <v>46281</v>
      </c>
      <c r="E3020" s="37" t="s">
        <v>229</v>
      </c>
      <c r="F3020" s="38" t="n">
        <v>46275</v>
      </c>
      <c r="G3020" s="37" t="n">
        <v>91</v>
      </c>
    </row>
    <row r="3021" customFormat="false" ht="15" hidden="false" customHeight="false" outlineLevel="0" collapsed="false">
      <c r="A3021" s="37" t="s">
        <v>1228</v>
      </c>
      <c r="B3021" s="37" t="s">
        <v>236</v>
      </c>
      <c r="C3021" s="37" t="n">
        <v>365</v>
      </c>
      <c r="D3021" s="38" t="n">
        <v>46243</v>
      </c>
      <c r="E3021" s="37" t="s">
        <v>229</v>
      </c>
      <c r="F3021" s="38" t="n">
        <v>46225</v>
      </c>
      <c r="G3021" s="37" t="n">
        <v>69</v>
      </c>
    </row>
    <row r="3022" customFormat="false" ht="15" hidden="false" customHeight="false" outlineLevel="0" collapsed="false">
      <c r="A3022" s="37" t="s">
        <v>1228</v>
      </c>
      <c r="B3022" s="37" t="s">
        <v>237</v>
      </c>
      <c r="C3022" s="37" t="n">
        <v>365</v>
      </c>
      <c r="D3022" s="38" t="n">
        <v>46222</v>
      </c>
      <c r="E3022" s="37" t="s">
        <v>229</v>
      </c>
      <c r="F3022" s="38" t="n">
        <v>46208</v>
      </c>
      <c r="G3022" s="37" t="n">
        <v>63</v>
      </c>
    </row>
    <row r="3023" customFormat="false" ht="15" hidden="false" customHeight="false" outlineLevel="0" collapsed="false">
      <c r="A3023" s="37" t="s">
        <v>1228</v>
      </c>
      <c r="B3023" s="37" t="s">
        <v>238</v>
      </c>
      <c r="C3023" s="37" t="n">
        <v>180</v>
      </c>
      <c r="D3023" s="38" t="n">
        <v>46297</v>
      </c>
      <c r="E3023" s="37" t="s">
        <v>229</v>
      </c>
      <c r="F3023" s="38" t="n">
        <v>46266</v>
      </c>
      <c r="G3023" s="37" t="n">
        <v>85</v>
      </c>
    </row>
    <row r="3024" customFormat="false" ht="15" hidden="false" customHeight="false" outlineLevel="0" collapsed="false">
      <c r="A3024" s="37" t="s">
        <v>1228</v>
      </c>
      <c r="B3024" s="37" t="s">
        <v>239</v>
      </c>
      <c r="C3024" s="37" t="n">
        <v>730</v>
      </c>
      <c r="D3024" s="38" t="n">
        <v>46350</v>
      </c>
      <c r="E3024" s="37" t="s">
        <v>229</v>
      </c>
      <c r="F3024" s="38" t="n">
        <v>46332</v>
      </c>
      <c r="G3024" s="37" t="n">
        <v>76</v>
      </c>
    </row>
    <row r="3025" customFormat="false" ht="15" hidden="false" customHeight="false" outlineLevel="0" collapsed="false">
      <c r="A3025" s="37" t="s">
        <v>1228</v>
      </c>
      <c r="B3025" s="37" t="s">
        <v>240</v>
      </c>
      <c r="C3025" s="37" t="n">
        <v>365</v>
      </c>
      <c r="D3025" s="38" t="n">
        <v>46354</v>
      </c>
      <c r="E3025" s="37" t="s">
        <v>229</v>
      </c>
      <c r="F3025" s="38" t="n">
        <v>46347</v>
      </c>
      <c r="G3025" s="37" t="n">
        <v>71</v>
      </c>
    </row>
    <row r="3026" customFormat="false" ht="15" hidden="false" customHeight="false" outlineLevel="0" collapsed="false">
      <c r="A3026" s="37" t="s">
        <v>667</v>
      </c>
      <c r="B3026" s="37" t="s">
        <v>235</v>
      </c>
      <c r="C3026" s="37" t="n">
        <v>365</v>
      </c>
      <c r="D3026" s="38" t="n">
        <v>46148</v>
      </c>
      <c r="E3026" s="37" t="s">
        <v>229</v>
      </c>
      <c r="F3026" s="38" t="n">
        <v>46117</v>
      </c>
      <c r="G3026" s="37" t="n">
        <v>75</v>
      </c>
    </row>
    <row r="3027" customFormat="false" ht="15" hidden="false" customHeight="false" outlineLevel="0" collapsed="false">
      <c r="A3027" s="37" t="s">
        <v>667</v>
      </c>
      <c r="B3027" s="37" t="s">
        <v>236</v>
      </c>
      <c r="C3027" s="37" t="n">
        <v>365</v>
      </c>
      <c r="D3027" s="38" t="n">
        <v>46302</v>
      </c>
      <c r="E3027" s="37" t="s">
        <v>229</v>
      </c>
      <c r="F3027" s="38" t="n">
        <v>46291</v>
      </c>
      <c r="G3027" s="37" t="n">
        <v>93</v>
      </c>
    </row>
    <row r="3028" customFormat="false" ht="15" hidden="false" customHeight="false" outlineLevel="0" collapsed="false">
      <c r="A3028" s="37" t="s">
        <v>667</v>
      </c>
      <c r="B3028" s="37" t="s">
        <v>237</v>
      </c>
      <c r="C3028" s="37" t="n">
        <v>365</v>
      </c>
      <c r="D3028" s="38" t="n">
        <v>46372</v>
      </c>
      <c r="E3028" s="37" t="s">
        <v>229</v>
      </c>
      <c r="F3028" s="38" t="n">
        <v>46340</v>
      </c>
      <c r="G3028" s="37" t="n">
        <v>68</v>
      </c>
    </row>
    <row r="3029" customFormat="false" ht="15" hidden="false" customHeight="false" outlineLevel="0" collapsed="false">
      <c r="A3029" s="37" t="s">
        <v>667</v>
      </c>
      <c r="B3029" s="37" t="s">
        <v>238</v>
      </c>
      <c r="C3029" s="37" t="n">
        <v>180</v>
      </c>
      <c r="D3029" s="38" t="n">
        <v>46162</v>
      </c>
      <c r="E3029" s="37" t="s">
        <v>229</v>
      </c>
      <c r="F3029" s="38" t="n">
        <v>46123</v>
      </c>
      <c r="G3029" s="37" t="n">
        <v>75</v>
      </c>
    </row>
    <row r="3030" customFormat="false" ht="15" hidden="false" customHeight="false" outlineLevel="0" collapsed="false">
      <c r="A3030" s="37" t="s">
        <v>667</v>
      </c>
      <c r="B3030" s="37" t="s">
        <v>239</v>
      </c>
      <c r="C3030" s="37" t="n">
        <v>730</v>
      </c>
      <c r="D3030" s="38" t="n">
        <v>46292</v>
      </c>
      <c r="E3030" s="37" t="s">
        <v>230</v>
      </c>
      <c r="F3030" s="38"/>
      <c r="G3030" s="37"/>
    </row>
    <row r="3031" customFormat="false" ht="15" hidden="false" customHeight="false" outlineLevel="0" collapsed="false">
      <c r="A3031" s="37" t="s">
        <v>667</v>
      </c>
      <c r="B3031" s="37" t="s">
        <v>240</v>
      </c>
      <c r="C3031" s="37" t="n">
        <v>365</v>
      </c>
      <c r="D3031" s="38" t="n">
        <v>46194</v>
      </c>
      <c r="E3031" s="37" t="s">
        <v>232</v>
      </c>
      <c r="F3031" s="38"/>
      <c r="G3031" s="37"/>
    </row>
    <row r="3032" customFormat="false" ht="15" hidden="false" customHeight="false" outlineLevel="0" collapsed="false">
      <c r="A3032" s="37" t="s">
        <v>1230</v>
      </c>
      <c r="B3032" s="37" t="s">
        <v>235</v>
      </c>
      <c r="C3032" s="37" t="n">
        <v>365</v>
      </c>
      <c r="D3032" s="38" t="n">
        <v>46265</v>
      </c>
      <c r="E3032" s="37" t="s">
        <v>229</v>
      </c>
      <c r="F3032" s="38" t="n">
        <v>46226</v>
      </c>
      <c r="G3032" s="37" t="n">
        <v>81</v>
      </c>
    </row>
    <row r="3033" customFormat="false" ht="15" hidden="false" customHeight="false" outlineLevel="0" collapsed="false">
      <c r="A3033" s="37" t="s">
        <v>1230</v>
      </c>
      <c r="B3033" s="37" t="s">
        <v>236</v>
      </c>
      <c r="C3033" s="37" t="n">
        <v>365</v>
      </c>
      <c r="D3033" s="38" t="n">
        <v>46169</v>
      </c>
      <c r="E3033" s="37" t="s">
        <v>231</v>
      </c>
      <c r="F3033" s="38"/>
      <c r="G3033" s="37"/>
    </row>
    <row r="3034" customFormat="false" ht="15" hidden="false" customHeight="false" outlineLevel="0" collapsed="false">
      <c r="A3034" s="37" t="s">
        <v>1230</v>
      </c>
      <c r="B3034" s="37" t="s">
        <v>237</v>
      </c>
      <c r="C3034" s="37" t="n">
        <v>365</v>
      </c>
      <c r="D3034" s="38" t="n">
        <v>46175</v>
      </c>
      <c r="E3034" s="37" t="s">
        <v>229</v>
      </c>
      <c r="F3034" s="38" t="n">
        <v>46170</v>
      </c>
      <c r="G3034" s="37" t="n">
        <v>68</v>
      </c>
    </row>
    <row r="3035" customFormat="false" ht="15" hidden="false" customHeight="false" outlineLevel="0" collapsed="false">
      <c r="A3035" s="37" t="s">
        <v>1230</v>
      </c>
      <c r="B3035" s="37" t="s">
        <v>238</v>
      </c>
      <c r="C3035" s="37" t="n">
        <v>180</v>
      </c>
      <c r="D3035" s="38" t="n">
        <v>46159</v>
      </c>
      <c r="E3035" s="37" t="s">
        <v>231</v>
      </c>
      <c r="F3035" s="38"/>
      <c r="G3035" s="37"/>
    </row>
    <row r="3036" customFormat="false" ht="15" hidden="false" customHeight="false" outlineLevel="0" collapsed="false">
      <c r="A3036" s="37" t="s">
        <v>1230</v>
      </c>
      <c r="B3036" s="37" t="s">
        <v>239</v>
      </c>
      <c r="C3036" s="37" t="n">
        <v>730</v>
      </c>
      <c r="D3036" s="38" t="n">
        <v>46260</v>
      </c>
      <c r="E3036" s="37" t="s">
        <v>232</v>
      </c>
      <c r="F3036" s="38"/>
      <c r="G3036" s="37"/>
    </row>
    <row r="3037" customFormat="false" ht="15" hidden="false" customHeight="false" outlineLevel="0" collapsed="false">
      <c r="A3037" s="37" t="s">
        <v>1230</v>
      </c>
      <c r="B3037" s="37" t="s">
        <v>240</v>
      </c>
      <c r="C3037" s="37" t="n">
        <v>365</v>
      </c>
      <c r="D3037" s="38" t="n">
        <v>46381</v>
      </c>
      <c r="E3037" s="37" t="s">
        <v>229</v>
      </c>
      <c r="F3037" s="38" t="n">
        <v>46377</v>
      </c>
      <c r="G3037" s="37" t="n">
        <v>64</v>
      </c>
    </row>
    <row r="3038" customFormat="false" ht="15" hidden="false" customHeight="false" outlineLevel="0" collapsed="false">
      <c r="A3038" s="37" t="s">
        <v>1231</v>
      </c>
      <c r="B3038" s="37" t="s">
        <v>235</v>
      </c>
      <c r="C3038" s="37" t="n">
        <v>365</v>
      </c>
      <c r="D3038" s="38" t="n">
        <v>46368</v>
      </c>
      <c r="E3038" s="37" t="s">
        <v>229</v>
      </c>
      <c r="F3038" s="38" t="n">
        <v>46341</v>
      </c>
      <c r="G3038" s="37" t="n">
        <v>77</v>
      </c>
    </row>
    <row r="3039" customFormat="false" ht="15" hidden="false" customHeight="false" outlineLevel="0" collapsed="false">
      <c r="A3039" s="37" t="s">
        <v>1231</v>
      </c>
      <c r="B3039" s="37" t="s">
        <v>236</v>
      </c>
      <c r="C3039" s="37" t="n">
        <v>365</v>
      </c>
      <c r="D3039" s="38" t="n">
        <v>46228</v>
      </c>
      <c r="E3039" s="37" t="s">
        <v>229</v>
      </c>
      <c r="F3039" s="38" t="n">
        <v>46212</v>
      </c>
      <c r="G3039" s="37" t="n">
        <v>66</v>
      </c>
    </row>
    <row r="3040" customFormat="false" ht="15" hidden="false" customHeight="false" outlineLevel="0" collapsed="false">
      <c r="A3040" s="37" t="s">
        <v>1231</v>
      </c>
      <c r="B3040" s="37" t="s">
        <v>237</v>
      </c>
      <c r="C3040" s="37" t="n">
        <v>365</v>
      </c>
      <c r="D3040" s="38" t="n">
        <v>46199</v>
      </c>
      <c r="E3040" s="37" t="s">
        <v>229</v>
      </c>
      <c r="F3040" s="38" t="n">
        <v>46164</v>
      </c>
      <c r="G3040" s="37" t="n">
        <v>71</v>
      </c>
    </row>
    <row r="3041" customFormat="false" ht="15" hidden="false" customHeight="false" outlineLevel="0" collapsed="false">
      <c r="A3041" s="37" t="s">
        <v>1231</v>
      </c>
      <c r="B3041" s="37" t="s">
        <v>238</v>
      </c>
      <c r="C3041" s="37" t="n">
        <v>180</v>
      </c>
      <c r="D3041" s="38" t="n">
        <v>46309</v>
      </c>
      <c r="E3041" s="37" t="s">
        <v>229</v>
      </c>
      <c r="F3041" s="38" t="n">
        <v>46304</v>
      </c>
      <c r="G3041" s="37" t="n">
        <v>70</v>
      </c>
    </row>
    <row r="3042" customFormat="false" ht="15" hidden="false" customHeight="false" outlineLevel="0" collapsed="false">
      <c r="A3042" s="37" t="s">
        <v>1231</v>
      </c>
      <c r="B3042" s="37" t="s">
        <v>239</v>
      </c>
      <c r="C3042" s="37" t="n">
        <v>730</v>
      </c>
      <c r="D3042" s="38" t="n">
        <v>46096</v>
      </c>
      <c r="E3042" s="37" t="s">
        <v>229</v>
      </c>
      <c r="F3042" s="38" t="n">
        <v>46076</v>
      </c>
      <c r="G3042" s="37" t="n">
        <v>74</v>
      </c>
    </row>
    <row r="3043" customFormat="false" ht="15" hidden="false" customHeight="false" outlineLevel="0" collapsed="false">
      <c r="A3043" s="37" t="s">
        <v>1231</v>
      </c>
      <c r="B3043" s="37" t="s">
        <v>240</v>
      </c>
      <c r="C3043" s="37" t="n">
        <v>365</v>
      </c>
      <c r="D3043" s="38" t="n">
        <v>46160</v>
      </c>
      <c r="E3043" s="37" t="s">
        <v>229</v>
      </c>
      <c r="F3043" s="38" t="n">
        <v>46158</v>
      </c>
      <c r="G3043" s="37" t="n">
        <v>63</v>
      </c>
    </row>
    <row r="3044" customFormat="false" ht="15" hidden="false" customHeight="false" outlineLevel="0" collapsed="false">
      <c r="A3044" s="37" t="s">
        <v>1232</v>
      </c>
      <c r="B3044" s="37" t="s">
        <v>235</v>
      </c>
      <c r="C3044" s="37" t="n">
        <v>365</v>
      </c>
      <c r="D3044" s="38" t="n">
        <v>46195</v>
      </c>
      <c r="E3044" s="37" t="s">
        <v>229</v>
      </c>
      <c r="F3044" s="38" t="n">
        <v>46170</v>
      </c>
      <c r="G3044" s="37" t="n">
        <v>86</v>
      </c>
    </row>
    <row r="3045" customFormat="false" ht="15" hidden="false" customHeight="false" outlineLevel="0" collapsed="false">
      <c r="A3045" s="37" t="s">
        <v>1232</v>
      </c>
      <c r="B3045" s="37" t="s">
        <v>236</v>
      </c>
      <c r="C3045" s="37" t="n">
        <v>365</v>
      </c>
      <c r="D3045" s="38" t="n">
        <v>46143</v>
      </c>
      <c r="E3045" s="37" t="s">
        <v>229</v>
      </c>
      <c r="F3045" s="38" t="n">
        <v>46130</v>
      </c>
      <c r="G3045" s="37" t="n">
        <v>92</v>
      </c>
    </row>
    <row r="3046" customFormat="false" ht="15" hidden="false" customHeight="false" outlineLevel="0" collapsed="false">
      <c r="A3046" s="37" t="s">
        <v>1232</v>
      </c>
      <c r="B3046" s="37" t="s">
        <v>237</v>
      </c>
      <c r="C3046" s="37" t="n">
        <v>365</v>
      </c>
      <c r="D3046" s="38" t="n">
        <v>46289</v>
      </c>
      <c r="E3046" s="37" t="s">
        <v>231</v>
      </c>
      <c r="F3046" s="38"/>
      <c r="G3046" s="37"/>
    </row>
    <row r="3047" customFormat="false" ht="15" hidden="false" customHeight="false" outlineLevel="0" collapsed="false">
      <c r="A3047" s="37" t="s">
        <v>1232</v>
      </c>
      <c r="B3047" s="37" t="s">
        <v>238</v>
      </c>
      <c r="C3047" s="37" t="n">
        <v>180</v>
      </c>
      <c r="D3047" s="38" t="n">
        <v>46177</v>
      </c>
      <c r="E3047" s="37" t="s">
        <v>229</v>
      </c>
      <c r="F3047" s="38" t="n">
        <v>46141</v>
      </c>
      <c r="G3047" s="37" t="n">
        <v>90</v>
      </c>
    </row>
    <row r="3048" customFormat="false" ht="15" hidden="false" customHeight="false" outlineLevel="0" collapsed="false">
      <c r="A3048" s="37" t="s">
        <v>1232</v>
      </c>
      <c r="B3048" s="37" t="s">
        <v>239</v>
      </c>
      <c r="C3048" s="37" t="n">
        <v>730</v>
      </c>
      <c r="D3048" s="38" t="n">
        <v>46372</v>
      </c>
      <c r="E3048" s="37" t="s">
        <v>229</v>
      </c>
      <c r="F3048" s="38" t="n">
        <v>46357</v>
      </c>
      <c r="G3048" s="37" t="n">
        <v>77</v>
      </c>
    </row>
    <row r="3049" customFormat="false" ht="15" hidden="false" customHeight="false" outlineLevel="0" collapsed="false">
      <c r="A3049" s="37" t="s">
        <v>1232</v>
      </c>
      <c r="B3049" s="37" t="s">
        <v>240</v>
      </c>
      <c r="C3049" s="37" t="n">
        <v>365</v>
      </c>
      <c r="D3049" s="38" t="n">
        <v>46303</v>
      </c>
      <c r="E3049" s="37" t="s">
        <v>229</v>
      </c>
      <c r="F3049" s="38" t="n">
        <v>46281</v>
      </c>
      <c r="G3049" s="37" t="n">
        <v>89</v>
      </c>
    </row>
    <row r="3050" customFormat="false" ht="15" hidden="false" customHeight="false" outlineLevel="0" collapsed="false">
      <c r="A3050" s="37" t="s">
        <v>1234</v>
      </c>
      <c r="B3050" s="37" t="s">
        <v>235</v>
      </c>
      <c r="C3050" s="37" t="n">
        <v>365</v>
      </c>
      <c r="D3050" s="38" t="n">
        <v>46331</v>
      </c>
      <c r="E3050" s="37" t="s">
        <v>229</v>
      </c>
      <c r="F3050" s="38" t="n">
        <v>46305</v>
      </c>
      <c r="G3050" s="37" t="n">
        <v>86</v>
      </c>
    </row>
    <row r="3051" customFormat="false" ht="15" hidden="false" customHeight="false" outlineLevel="0" collapsed="false">
      <c r="A3051" s="37" t="s">
        <v>1234</v>
      </c>
      <c r="B3051" s="37" t="s">
        <v>236</v>
      </c>
      <c r="C3051" s="37" t="n">
        <v>365</v>
      </c>
      <c r="D3051" s="38" t="n">
        <v>46360</v>
      </c>
      <c r="E3051" s="37" t="s">
        <v>229</v>
      </c>
      <c r="F3051" s="38" t="n">
        <v>46340</v>
      </c>
      <c r="G3051" s="37" t="n">
        <v>93</v>
      </c>
    </row>
    <row r="3052" customFormat="false" ht="15" hidden="false" customHeight="false" outlineLevel="0" collapsed="false">
      <c r="A3052" s="37" t="s">
        <v>1234</v>
      </c>
      <c r="B3052" s="37" t="s">
        <v>237</v>
      </c>
      <c r="C3052" s="37" t="n">
        <v>365</v>
      </c>
      <c r="D3052" s="38" t="n">
        <v>46320</v>
      </c>
      <c r="E3052" s="37" t="s">
        <v>231</v>
      </c>
      <c r="F3052" s="38"/>
      <c r="G3052" s="37"/>
    </row>
    <row r="3053" customFormat="false" ht="15" hidden="false" customHeight="false" outlineLevel="0" collapsed="false">
      <c r="A3053" s="37" t="s">
        <v>1234</v>
      </c>
      <c r="B3053" s="37" t="s">
        <v>238</v>
      </c>
      <c r="C3053" s="37" t="n">
        <v>180</v>
      </c>
      <c r="D3053" s="38" t="n">
        <v>46096</v>
      </c>
      <c r="E3053" s="37" t="s">
        <v>229</v>
      </c>
      <c r="F3053" s="38" t="n">
        <v>46058</v>
      </c>
      <c r="G3053" s="37" t="n">
        <v>75</v>
      </c>
    </row>
    <row r="3054" customFormat="false" ht="15" hidden="false" customHeight="false" outlineLevel="0" collapsed="false">
      <c r="A3054" s="37" t="s">
        <v>1234</v>
      </c>
      <c r="B3054" s="37" t="s">
        <v>239</v>
      </c>
      <c r="C3054" s="37" t="n">
        <v>730</v>
      </c>
      <c r="D3054" s="38" t="n">
        <v>46240</v>
      </c>
      <c r="E3054" s="37" t="s">
        <v>229</v>
      </c>
      <c r="F3054" s="38" t="n">
        <v>46237</v>
      </c>
      <c r="G3054" s="37" t="n">
        <v>90</v>
      </c>
    </row>
    <row r="3055" customFormat="false" ht="15" hidden="false" customHeight="false" outlineLevel="0" collapsed="false">
      <c r="A3055" s="37" t="s">
        <v>1234</v>
      </c>
      <c r="B3055" s="37" t="s">
        <v>240</v>
      </c>
      <c r="C3055" s="37" t="n">
        <v>365</v>
      </c>
      <c r="D3055" s="38" t="n">
        <v>46114</v>
      </c>
      <c r="E3055" s="37" t="s">
        <v>229</v>
      </c>
      <c r="F3055" s="38" t="n">
        <v>46105</v>
      </c>
      <c r="G3055" s="37" t="n">
        <v>65</v>
      </c>
    </row>
    <row r="3056" customFormat="false" ht="15" hidden="false" customHeight="false" outlineLevel="0" collapsed="false">
      <c r="A3056" s="37" t="s">
        <v>1235</v>
      </c>
      <c r="B3056" s="37" t="s">
        <v>235</v>
      </c>
      <c r="C3056" s="37" t="n">
        <v>365</v>
      </c>
      <c r="D3056" s="38" t="n">
        <v>46321</v>
      </c>
      <c r="E3056" s="37" t="s">
        <v>229</v>
      </c>
      <c r="F3056" s="38" t="n">
        <v>46287</v>
      </c>
      <c r="G3056" s="37" t="n">
        <v>65</v>
      </c>
    </row>
    <row r="3057" customFormat="false" ht="15" hidden="false" customHeight="false" outlineLevel="0" collapsed="false">
      <c r="A3057" s="37" t="s">
        <v>1235</v>
      </c>
      <c r="B3057" s="37" t="s">
        <v>236</v>
      </c>
      <c r="C3057" s="37" t="n">
        <v>365</v>
      </c>
      <c r="D3057" s="38" t="n">
        <v>46104</v>
      </c>
      <c r="E3057" s="37" t="s">
        <v>232</v>
      </c>
      <c r="F3057" s="38"/>
      <c r="G3057" s="37"/>
    </row>
    <row r="3058" customFormat="false" ht="15" hidden="false" customHeight="false" outlineLevel="0" collapsed="false">
      <c r="A3058" s="37" t="s">
        <v>1235</v>
      </c>
      <c r="B3058" s="37" t="s">
        <v>237</v>
      </c>
      <c r="C3058" s="37" t="n">
        <v>365</v>
      </c>
      <c r="D3058" s="38" t="n">
        <v>46173</v>
      </c>
      <c r="E3058" s="37" t="s">
        <v>229</v>
      </c>
      <c r="F3058" s="38" t="n">
        <v>46171</v>
      </c>
      <c r="G3058" s="37" t="n">
        <v>88</v>
      </c>
    </row>
    <row r="3059" customFormat="false" ht="15" hidden="false" customHeight="false" outlineLevel="0" collapsed="false">
      <c r="A3059" s="37" t="s">
        <v>1235</v>
      </c>
      <c r="B3059" s="37" t="s">
        <v>238</v>
      </c>
      <c r="C3059" s="37" t="n">
        <v>180</v>
      </c>
      <c r="D3059" s="38" t="n">
        <v>46275</v>
      </c>
      <c r="E3059" s="37" t="s">
        <v>229</v>
      </c>
      <c r="F3059" s="38" t="n">
        <v>46242</v>
      </c>
      <c r="G3059" s="37" t="n">
        <v>73</v>
      </c>
    </row>
    <row r="3060" customFormat="false" ht="15" hidden="false" customHeight="false" outlineLevel="0" collapsed="false">
      <c r="A3060" s="37" t="s">
        <v>1235</v>
      </c>
      <c r="B3060" s="37" t="s">
        <v>239</v>
      </c>
      <c r="C3060" s="37" t="n">
        <v>730</v>
      </c>
      <c r="D3060" s="38" t="n">
        <v>46211</v>
      </c>
      <c r="E3060" s="37" t="s">
        <v>229</v>
      </c>
      <c r="F3060" s="38" t="n">
        <v>46206</v>
      </c>
      <c r="G3060" s="37" t="n">
        <v>77</v>
      </c>
    </row>
    <row r="3061" customFormat="false" ht="15" hidden="false" customHeight="false" outlineLevel="0" collapsed="false">
      <c r="A3061" s="37" t="s">
        <v>1235</v>
      </c>
      <c r="B3061" s="37" t="s">
        <v>240</v>
      </c>
      <c r="C3061" s="37" t="n">
        <v>365</v>
      </c>
      <c r="D3061" s="38" t="n">
        <v>46372</v>
      </c>
      <c r="E3061" s="37" t="s">
        <v>229</v>
      </c>
      <c r="F3061" s="38" t="n">
        <v>46368</v>
      </c>
      <c r="G3061" s="37" t="n">
        <v>80</v>
      </c>
    </row>
    <row r="3062" customFormat="false" ht="15" hidden="false" customHeight="false" outlineLevel="0" collapsed="false">
      <c r="A3062" s="37" t="s">
        <v>1236</v>
      </c>
      <c r="B3062" s="37" t="s">
        <v>235</v>
      </c>
      <c r="C3062" s="37" t="n">
        <v>365</v>
      </c>
      <c r="D3062" s="38" t="n">
        <v>46281</v>
      </c>
      <c r="E3062" s="37" t="s">
        <v>229</v>
      </c>
      <c r="F3062" s="38" t="n">
        <v>46251</v>
      </c>
      <c r="G3062" s="37" t="n">
        <v>78</v>
      </c>
    </row>
    <row r="3063" customFormat="false" ht="15" hidden="false" customHeight="false" outlineLevel="0" collapsed="false">
      <c r="A3063" s="37" t="s">
        <v>1236</v>
      </c>
      <c r="B3063" s="37" t="s">
        <v>236</v>
      </c>
      <c r="C3063" s="37" t="n">
        <v>365</v>
      </c>
      <c r="D3063" s="38" t="n">
        <v>46328</v>
      </c>
      <c r="E3063" s="37" t="s">
        <v>229</v>
      </c>
      <c r="F3063" s="38" t="n">
        <v>46312</v>
      </c>
      <c r="G3063" s="37" t="n">
        <v>81</v>
      </c>
    </row>
    <row r="3064" customFormat="false" ht="15" hidden="false" customHeight="false" outlineLevel="0" collapsed="false">
      <c r="A3064" s="37" t="s">
        <v>1236</v>
      </c>
      <c r="B3064" s="37" t="s">
        <v>237</v>
      </c>
      <c r="C3064" s="37" t="n">
        <v>365</v>
      </c>
      <c r="D3064" s="38" t="n">
        <v>46198</v>
      </c>
      <c r="E3064" s="37" t="s">
        <v>229</v>
      </c>
      <c r="F3064" s="38" t="n">
        <v>46185</v>
      </c>
      <c r="G3064" s="37" t="n">
        <v>91</v>
      </c>
    </row>
    <row r="3065" customFormat="false" ht="15" hidden="false" customHeight="false" outlineLevel="0" collapsed="false">
      <c r="A3065" s="37" t="s">
        <v>1236</v>
      </c>
      <c r="B3065" s="37" t="s">
        <v>238</v>
      </c>
      <c r="C3065" s="37" t="n">
        <v>180</v>
      </c>
      <c r="D3065" s="38" t="n">
        <v>46332</v>
      </c>
      <c r="E3065" s="37" t="s">
        <v>229</v>
      </c>
      <c r="F3065" s="38" t="n">
        <v>46293</v>
      </c>
      <c r="G3065" s="37" t="n">
        <v>91</v>
      </c>
    </row>
    <row r="3066" customFormat="false" ht="15" hidden="false" customHeight="false" outlineLevel="0" collapsed="false">
      <c r="A3066" s="37" t="s">
        <v>1236</v>
      </c>
      <c r="B3066" s="37" t="s">
        <v>239</v>
      </c>
      <c r="C3066" s="37" t="n">
        <v>730</v>
      </c>
      <c r="D3066" s="38" t="n">
        <v>46307</v>
      </c>
      <c r="E3066" s="37" t="s">
        <v>229</v>
      </c>
      <c r="F3066" s="38" t="n">
        <v>46295</v>
      </c>
      <c r="G3066" s="37" t="n">
        <v>60</v>
      </c>
    </row>
    <row r="3067" customFormat="false" ht="15" hidden="false" customHeight="false" outlineLevel="0" collapsed="false">
      <c r="A3067" s="37" t="s">
        <v>1236</v>
      </c>
      <c r="B3067" s="37" t="s">
        <v>240</v>
      </c>
      <c r="C3067" s="37" t="n">
        <v>365</v>
      </c>
      <c r="D3067" s="38" t="n">
        <v>46216</v>
      </c>
      <c r="E3067" s="37" t="s">
        <v>229</v>
      </c>
      <c r="F3067" s="38" t="n">
        <v>46192</v>
      </c>
      <c r="G3067" s="37" t="n">
        <v>91</v>
      </c>
    </row>
    <row r="3068" customFormat="false" ht="15" hidden="false" customHeight="false" outlineLevel="0" collapsed="false">
      <c r="A3068" s="37" t="s">
        <v>1237</v>
      </c>
      <c r="B3068" s="37" t="s">
        <v>235</v>
      </c>
      <c r="C3068" s="37" t="n">
        <v>365</v>
      </c>
      <c r="D3068" s="38" t="n">
        <v>46317</v>
      </c>
      <c r="E3068" s="37" t="s">
        <v>229</v>
      </c>
      <c r="F3068" s="38" t="n">
        <v>46299</v>
      </c>
      <c r="G3068" s="37" t="n">
        <v>90</v>
      </c>
    </row>
    <row r="3069" customFormat="false" ht="15" hidden="false" customHeight="false" outlineLevel="0" collapsed="false">
      <c r="A3069" s="37" t="s">
        <v>1237</v>
      </c>
      <c r="B3069" s="37" t="s">
        <v>236</v>
      </c>
      <c r="C3069" s="37" t="n">
        <v>365</v>
      </c>
      <c r="D3069" s="38" t="n">
        <v>46253</v>
      </c>
      <c r="E3069" s="37" t="s">
        <v>229</v>
      </c>
      <c r="F3069" s="38" t="n">
        <v>46218</v>
      </c>
      <c r="G3069" s="37" t="n">
        <v>62</v>
      </c>
    </row>
    <row r="3070" customFormat="false" ht="15" hidden="false" customHeight="false" outlineLevel="0" collapsed="false">
      <c r="A3070" s="37" t="s">
        <v>1237</v>
      </c>
      <c r="B3070" s="37" t="s">
        <v>237</v>
      </c>
      <c r="C3070" s="37" t="n">
        <v>365</v>
      </c>
      <c r="D3070" s="38" t="n">
        <v>46200</v>
      </c>
      <c r="E3070" s="37" t="s">
        <v>229</v>
      </c>
      <c r="F3070" s="38" t="n">
        <v>46180</v>
      </c>
      <c r="G3070" s="37" t="n">
        <v>98</v>
      </c>
    </row>
    <row r="3071" customFormat="false" ht="15" hidden="false" customHeight="false" outlineLevel="0" collapsed="false">
      <c r="A3071" s="37" t="s">
        <v>1237</v>
      </c>
      <c r="B3071" s="37" t="s">
        <v>238</v>
      </c>
      <c r="C3071" s="37" t="n">
        <v>180</v>
      </c>
      <c r="D3071" s="38" t="n">
        <v>46213</v>
      </c>
      <c r="E3071" s="37" t="s">
        <v>229</v>
      </c>
      <c r="F3071" s="38" t="n">
        <v>46187</v>
      </c>
      <c r="G3071" s="37" t="n">
        <v>88</v>
      </c>
    </row>
    <row r="3072" customFormat="false" ht="15" hidden="false" customHeight="false" outlineLevel="0" collapsed="false">
      <c r="A3072" s="37" t="s">
        <v>1237</v>
      </c>
      <c r="B3072" s="37" t="s">
        <v>239</v>
      </c>
      <c r="C3072" s="37" t="n">
        <v>730</v>
      </c>
      <c r="D3072" s="38" t="n">
        <v>46257</v>
      </c>
      <c r="E3072" s="37" t="s">
        <v>229</v>
      </c>
      <c r="F3072" s="38" t="n">
        <v>46222</v>
      </c>
      <c r="G3072" s="37" t="n">
        <v>82</v>
      </c>
    </row>
    <row r="3073" customFormat="false" ht="15" hidden="false" customHeight="false" outlineLevel="0" collapsed="false">
      <c r="A3073" s="37" t="s">
        <v>1237</v>
      </c>
      <c r="B3073" s="37" t="s">
        <v>240</v>
      </c>
      <c r="C3073" s="37" t="n">
        <v>365</v>
      </c>
      <c r="D3073" s="38" t="n">
        <v>46121</v>
      </c>
      <c r="E3073" s="37" t="s">
        <v>229</v>
      </c>
      <c r="F3073" s="38" t="n">
        <v>46091</v>
      </c>
      <c r="G3073" s="37" t="n">
        <v>86</v>
      </c>
    </row>
    <row r="3074" customFormat="false" ht="15" hidden="false" customHeight="false" outlineLevel="0" collapsed="false">
      <c r="A3074" s="37" t="s">
        <v>1238</v>
      </c>
      <c r="B3074" s="37" t="s">
        <v>235</v>
      </c>
      <c r="C3074" s="37" t="n">
        <v>365</v>
      </c>
      <c r="D3074" s="38" t="n">
        <v>46107</v>
      </c>
      <c r="E3074" s="37" t="s">
        <v>232</v>
      </c>
      <c r="F3074" s="38"/>
      <c r="G3074" s="37"/>
    </row>
    <row r="3075" customFormat="false" ht="15" hidden="false" customHeight="false" outlineLevel="0" collapsed="false">
      <c r="A3075" s="37" t="s">
        <v>1238</v>
      </c>
      <c r="B3075" s="37" t="s">
        <v>236</v>
      </c>
      <c r="C3075" s="37" t="n">
        <v>365</v>
      </c>
      <c r="D3075" s="38" t="n">
        <v>46259</v>
      </c>
      <c r="E3075" s="37" t="s">
        <v>229</v>
      </c>
      <c r="F3075" s="38" t="n">
        <v>46243</v>
      </c>
      <c r="G3075" s="37" t="n">
        <v>67</v>
      </c>
    </row>
    <row r="3076" customFormat="false" ht="15" hidden="false" customHeight="false" outlineLevel="0" collapsed="false">
      <c r="A3076" s="37" t="s">
        <v>1238</v>
      </c>
      <c r="B3076" s="37" t="s">
        <v>237</v>
      </c>
      <c r="C3076" s="37" t="n">
        <v>365</v>
      </c>
      <c r="D3076" s="38" t="n">
        <v>46315</v>
      </c>
      <c r="E3076" s="37" t="s">
        <v>229</v>
      </c>
      <c r="F3076" s="38" t="n">
        <v>46312</v>
      </c>
      <c r="G3076" s="37" t="n">
        <v>75</v>
      </c>
    </row>
    <row r="3077" customFormat="false" ht="15" hidden="false" customHeight="false" outlineLevel="0" collapsed="false">
      <c r="A3077" s="37" t="s">
        <v>1238</v>
      </c>
      <c r="B3077" s="37" t="s">
        <v>238</v>
      </c>
      <c r="C3077" s="37" t="n">
        <v>180</v>
      </c>
      <c r="D3077" s="38" t="n">
        <v>46165</v>
      </c>
      <c r="E3077" s="37" t="s">
        <v>229</v>
      </c>
      <c r="F3077" s="38" t="n">
        <v>46139</v>
      </c>
      <c r="G3077" s="37" t="n">
        <v>99</v>
      </c>
    </row>
    <row r="3078" customFormat="false" ht="15" hidden="false" customHeight="false" outlineLevel="0" collapsed="false">
      <c r="A3078" s="37" t="s">
        <v>1238</v>
      </c>
      <c r="B3078" s="37" t="s">
        <v>239</v>
      </c>
      <c r="C3078" s="37" t="n">
        <v>730</v>
      </c>
      <c r="D3078" s="38" t="n">
        <v>46254</v>
      </c>
      <c r="E3078" s="37" t="s">
        <v>229</v>
      </c>
      <c r="F3078" s="38" t="n">
        <v>46229</v>
      </c>
      <c r="G3078" s="37" t="n">
        <v>87</v>
      </c>
    </row>
    <row r="3079" customFormat="false" ht="15" hidden="false" customHeight="false" outlineLevel="0" collapsed="false">
      <c r="A3079" s="37" t="s">
        <v>1238</v>
      </c>
      <c r="B3079" s="37" t="s">
        <v>240</v>
      </c>
      <c r="C3079" s="37" t="n">
        <v>365</v>
      </c>
      <c r="D3079" s="38" t="n">
        <v>46299</v>
      </c>
      <c r="E3079" s="37" t="s">
        <v>229</v>
      </c>
      <c r="F3079" s="38" t="n">
        <v>46262</v>
      </c>
      <c r="G3079" s="37" t="n">
        <v>81</v>
      </c>
    </row>
    <row r="3080" customFormat="false" ht="15" hidden="false" customHeight="false" outlineLevel="0" collapsed="false">
      <c r="A3080" s="37" t="s">
        <v>1090</v>
      </c>
      <c r="B3080" s="37" t="s">
        <v>235</v>
      </c>
      <c r="C3080" s="37" t="n">
        <v>365</v>
      </c>
      <c r="D3080" s="38" t="n">
        <v>46099</v>
      </c>
      <c r="E3080" s="37" t="s">
        <v>229</v>
      </c>
      <c r="F3080" s="38" t="n">
        <v>46092</v>
      </c>
      <c r="G3080" s="37" t="n">
        <v>91</v>
      </c>
    </row>
    <row r="3081" customFormat="false" ht="15" hidden="false" customHeight="false" outlineLevel="0" collapsed="false">
      <c r="A3081" s="37" t="s">
        <v>1090</v>
      </c>
      <c r="B3081" s="37" t="s">
        <v>236</v>
      </c>
      <c r="C3081" s="37" t="n">
        <v>365</v>
      </c>
      <c r="D3081" s="38" t="n">
        <v>46136</v>
      </c>
      <c r="E3081" s="37" t="s">
        <v>229</v>
      </c>
      <c r="F3081" s="38" t="n">
        <v>46126</v>
      </c>
      <c r="G3081" s="37" t="n">
        <v>78</v>
      </c>
    </row>
    <row r="3082" customFormat="false" ht="15" hidden="false" customHeight="false" outlineLevel="0" collapsed="false">
      <c r="A3082" s="37" t="s">
        <v>1090</v>
      </c>
      <c r="B3082" s="37" t="s">
        <v>237</v>
      </c>
      <c r="C3082" s="37" t="n">
        <v>365</v>
      </c>
      <c r="D3082" s="38" t="n">
        <v>46119</v>
      </c>
      <c r="E3082" s="37" t="s">
        <v>230</v>
      </c>
      <c r="F3082" s="38"/>
      <c r="G3082" s="37"/>
    </row>
    <row r="3083" customFormat="false" ht="15" hidden="false" customHeight="false" outlineLevel="0" collapsed="false">
      <c r="A3083" s="37" t="s">
        <v>1090</v>
      </c>
      <c r="B3083" s="37" t="s">
        <v>238</v>
      </c>
      <c r="C3083" s="37" t="n">
        <v>180</v>
      </c>
      <c r="D3083" s="38" t="n">
        <v>46196</v>
      </c>
      <c r="E3083" s="37" t="s">
        <v>232</v>
      </c>
      <c r="F3083" s="38"/>
      <c r="G3083" s="37"/>
    </row>
    <row r="3084" customFormat="false" ht="15" hidden="false" customHeight="false" outlineLevel="0" collapsed="false">
      <c r="A3084" s="37" t="s">
        <v>1090</v>
      </c>
      <c r="B3084" s="37" t="s">
        <v>239</v>
      </c>
      <c r="C3084" s="37" t="n">
        <v>730</v>
      </c>
      <c r="D3084" s="38" t="n">
        <v>46343</v>
      </c>
      <c r="E3084" s="37" t="s">
        <v>229</v>
      </c>
      <c r="F3084" s="38" t="n">
        <v>46312</v>
      </c>
      <c r="G3084" s="37" t="n">
        <v>69</v>
      </c>
    </row>
    <row r="3085" customFormat="false" ht="15" hidden="false" customHeight="false" outlineLevel="0" collapsed="false">
      <c r="A3085" s="37" t="s">
        <v>1090</v>
      </c>
      <c r="B3085" s="37" t="s">
        <v>240</v>
      </c>
      <c r="C3085" s="37" t="n">
        <v>365</v>
      </c>
      <c r="D3085" s="38" t="n">
        <v>46348</v>
      </c>
      <c r="E3085" s="37" t="s">
        <v>229</v>
      </c>
      <c r="F3085" s="38" t="n">
        <v>46312</v>
      </c>
      <c r="G3085" s="37" t="n">
        <v>98</v>
      </c>
    </row>
    <row r="3086" customFormat="false" ht="15" hidden="false" customHeight="false" outlineLevel="0" collapsed="false">
      <c r="A3086" s="37" t="s">
        <v>1154</v>
      </c>
      <c r="B3086" s="37" t="s">
        <v>235</v>
      </c>
      <c r="C3086" s="37" t="n">
        <v>365</v>
      </c>
      <c r="D3086" s="38" t="n">
        <v>46262</v>
      </c>
      <c r="E3086" s="37" t="s">
        <v>229</v>
      </c>
      <c r="F3086" s="38" t="n">
        <v>46237</v>
      </c>
      <c r="G3086" s="37" t="n">
        <v>61</v>
      </c>
    </row>
    <row r="3087" customFormat="false" ht="15" hidden="false" customHeight="false" outlineLevel="0" collapsed="false">
      <c r="A3087" s="37" t="s">
        <v>1154</v>
      </c>
      <c r="B3087" s="37" t="s">
        <v>236</v>
      </c>
      <c r="C3087" s="37" t="n">
        <v>365</v>
      </c>
      <c r="D3087" s="38" t="n">
        <v>46228</v>
      </c>
      <c r="E3087" s="37" t="s">
        <v>229</v>
      </c>
      <c r="F3087" s="38" t="n">
        <v>46223</v>
      </c>
      <c r="G3087" s="37" t="n">
        <v>93</v>
      </c>
    </row>
    <row r="3088" customFormat="false" ht="15" hidden="false" customHeight="false" outlineLevel="0" collapsed="false">
      <c r="A3088" s="37" t="s">
        <v>1154</v>
      </c>
      <c r="B3088" s="37" t="s">
        <v>237</v>
      </c>
      <c r="C3088" s="37" t="n">
        <v>365</v>
      </c>
      <c r="D3088" s="38" t="n">
        <v>46230</v>
      </c>
      <c r="E3088" s="37" t="s">
        <v>230</v>
      </c>
      <c r="F3088" s="38"/>
      <c r="G3088" s="37"/>
    </row>
    <row r="3089" customFormat="false" ht="15" hidden="false" customHeight="false" outlineLevel="0" collapsed="false">
      <c r="A3089" s="37" t="s">
        <v>1154</v>
      </c>
      <c r="B3089" s="37" t="s">
        <v>238</v>
      </c>
      <c r="C3089" s="37" t="n">
        <v>180</v>
      </c>
      <c r="D3089" s="38" t="n">
        <v>46225</v>
      </c>
      <c r="E3089" s="37" t="s">
        <v>229</v>
      </c>
      <c r="F3089" s="38" t="n">
        <v>46210</v>
      </c>
      <c r="G3089" s="37" t="n">
        <v>98</v>
      </c>
    </row>
    <row r="3090" customFormat="false" ht="15" hidden="false" customHeight="false" outlineLevel="0" collapsed="false">
      <c r="A3090" s="37" t="s">
        <v>1154</v>
      </c>
      <c r="B3090" s="37" t="s">
        <v>239</v>
      </c>
      <c r="C3090" s="37" t="n">
        <v>730</v>
      </c>
      <c r="D3090" s="38" t="n">
        <v>46255</v>
      </c>
      <c r="E3090" s="37" t="s">
        <v>229</v>
      </c>
      <c r="F3090" s="38" t="n">
        <v>46225</v>
      </c>
      <c r="G3090" s="37" t="n">
        <v>92</v>
      </c>
    </row>
    <row r="3091" customFormat="false" ht="15" hidden="false" customHeight="false" outlineLevel="0" collapsed="false">
      <c r="A3091" s="37" t="s">
        <v>1154</v>
      </c>
      <c r="B3091" s="37" t="s">
        <v>240</v>
      </c>
      <c r="C3091" s="37" t="n">
        <v>365</v>
      </c>
      <c r="D3091" s="38" t="n">
        <v>46119</v>
      </c>
      <c r="E3091" s="37" t="s">
        <v>229</v>
      </c>
      <c r="F3091" s="38" t="n">
        <v>46107</v>
      </c>
      <c r="G3091" s="37" t="n">
        <v>65</v>
      </c>
    </row>
    <row r="3092" customFormat="false" ht="15" hidden="false" customHeight="false" outlineLevel="0" collapsed="false">
      <c r="A3092" s="37" t="s">
        <v>1241</v>
      </c>
      <c r="B3092" s="37" t="s">
        <v>235</v>
      </c>
      <c r="C3092" s="37" t="n">
        <v>365</v>
      </c>
      <c r="D3092" s="38" t="n">
        <v>46252</v>
      </c>
      <c r="E3092" s="37" t="s">
        <v>229</v>
      </c>
      <c r="F3092" s="38" t="n">
        <v>46216</v>
      </c>
      <c r="G3092" s="37" t="n">
        <v>99</v>
      </c>
    </row>
    <row r="3093" customFormat="false" ht="15" hidden="false" customHeight="false" outlineLevel="0" collapsed="false">
      <c r="A3093" s="37" t="s">
        <v>1241</v>
      </c>
      <c r="B3093" s="37" t="s">
        <v>236</v>
      </c>
      <c r="C3093" s="37" t="n">
        <v>365</v>
      </c>
      <c r="D3093" s="38" t="n">
        <v>46234</v>
      </c>
      <c r="E3093" s="37" t="s">
        <v>229</v>
      </c>
      <c r="F3093" s="38" t="n">
        <v>46222</v>
      </c>
      <c r="G3093" s="37" t="n">
        <v>75</v>
      </c>
    </row>
    <row r="3094" customFormat="false" ht="15" hidden="false" customHeight="false" outlineLevel="0" collapsed="false">
      <c r="A3094" s="37" t="s">
        <v>1241</v>
      </c>
      <c r="B3094" s="37" t="s">
        <v>237</v>
      </c>
      <c r="C3094" s="37" t="n">
        <v>365</v>
      </c>
      <c r="D3094" s="38" t="n">
        <v>46272</v>
      </c>
      <c r="E3094" s="37" t="s">
        <v>229</v>
      </c>
      <c r="F3094" s="38" t="n">
        <v>46233</v>
      </c>
      <c r="G3094" s="37" t="n">
        <v>60</v>
      </c>
    </row>
    <row r="3095" customFormat="false" ht="15" hidden="false" customHeight="false" outlineLevel="0" collapsed="false">
      <c r="A3095" s="37" t="s">
        <v>1241</v>
      </c>
      <c r="B3095" s="37" t="s">
        <v>238</v>
      </c>
      <c r="C3095" s="37" t="n">
        <v>180</v>
      </c>
      <c r="D3095" s="38" t="n">
        <v>46105</v>
      </c>
      <c r="E3095" s="37" t="s">
        <v>230</v>
      </c>
      <c r="F3095" s="38"/>
      <c r="G3095" s="37"/>
    </row>
    <row r="3096" customFormat="false" ht="15" hidden="false" customHeight="false" outlineLevel="0" collapsed="false">
      <c r="A3096" s="37" t="s">
        <v>1241</v>
      </c>
      <c r="B3096" s="37" t="s">
        <v>239</v>
      </c>
      <c r="C3096" s="37" t="n">
        <v>730</v>
      </c>
      <c r="D3096" s="38" t="n">
        <v>46137</v>
      </c>
      <c r="E3096" s="37" t="s">
        <v>229</v>
      </c>
      <c r="F3096" s="38" t="n">
        <v>46121</v>
      </c>
      <c r="G3096" s="37" t="n">
        <v>79</v>
      </c>
    </row>
    <row r="3097" customFormat="false" ht="15" hidden="false" customHeight="false" outlineLevel="0" collapsed="false">
      <c r="A3097" s="37" t="s">
        <v>1241</v>
      </c>
      <c r="B3097" s="37" t="s">
        <v>240</v>
      </c>
      <c r="C3097" s="37" t="n">
        <v>365</v>
      </c>
      <c r="D3097" s="38" t="n">
        <v>46196</v>
      </c>
      <c r="E3097" s="37" t="s">
        <v>229</v>
      </c>
      <c r="F3097" s="38" t="n">
        <v>46180</v>
      </c>
      <c r="G3097" s="37" t="n">
        <v>98</v>
      </c>
    </row>
    <row r="3098" customFormat="false" ht="15" hidden="false" customHeight="false" outlineLevel="0" collapsed="false">
      <c r="A3098" s="37" t="s">
        <v>1242</v>
      </c>
      <c r="B3098" s="37" t="s">
        <v>235</v>
      </c>
      <c r="C3098" s="37" t="n">
        <v>365</v>
      </c>
      <c r="D3098" s="38" t="n">
        <v>46363</v>
      </c>
      <c r="E3098" s="37" t="s">
        <v>229</v>
      </c>
      <c r="F3098" s="38" t="n">
        <v>46361</v>
      </c>
      <c r="G3098" s="37" t="n">
        <v>83</v>
      </c>
    </row>
    <row r="3099" customFormat="false" ht="15" hidden="false" customHeight="false" outlineLevel="0" collapsed="false">
      <c r="A3099" s="37" t="s">
        <v>1242</v>
      </c>
      <c r="B3099" s="37" t="s">
        <v>236</v>
      </c>
      <c r="C3099" s="37" t="n">
        <v>365</v>
      </c>
      <c r="D3099" s="38" t="n">
        <v>46235</v>
      </c>
      <c r="E3099" s="37" t="s">
        <v>229</v>
      </c>
      <c r="F3099" s="38" t="n">
        <v>46216</v>
      </c>
      <c r="G3099" s="37" t="n">
        <v>67</v>
      </c>
    </row>
    <row r="3100" customFormat="false" ht="15" hidden="false" customHeight="false" outlineLevel="0" collapsed="false">
      <c r="A3100" s="37" t="s">
        <v>1242</v>
      </c>
      <c r="B3100" s="37" t="s">
        <v>237</v>
      </c>
      <c r="C3100" s="37" t="n">
        <v>365</v>
      </c>
      <c r="D3100" s="38" t="n">
        <v>46198</v>
      </c>
      <c r="E3100" s="37" t="s">
        <v>232</v>
      </c>
      <c r="F3100" s="38"/>
      <c r="G3100" s="37"/>
    </row>
    <row r="3101" customFormat="false" ht="15" hidden="false" customHeight="false" outlineLevel="0" collapsed="false">
      <c r="A3101" s="37" t="s">
        <v>1242</v>
      </c>
      <c r="B3101" s="37" t="s">
        <v>238</v>
      </c>
      <c r="C3101" s="37" t="n">
        <v>180</v>
      </c>
      <c r="D3101" s="38" t="n">
        <v>46353</v>
      </c>
      <c r="E3101" s="37" t="s">
        <v>232</v>
      </c>
      <c r="F3101" s="38"/>
      <c r="G3101" s="37"/>
    </row>
    <row r="3102" customFormat="false" ht="15" hidden="false" customHeight="false" outlineLevel="0" collapsed="false">
      <c r="A3102" s="37" t="s">
        <v>1242</v>
      </c>
      <c r="B3102" s="37" t="s">
        <v>239</v>
      </c>
      <c r="C3102" s="37" t="n">
        <v>730</v>
      </c>
      <c r="D3102" s="38" t="n">
        <v>46258</v>
      </c>
      <c r="E3102" s="37" t="s">
        <v>229</v>
      </c>
      <c r="F3102" s="38" t="n">
        <v>46240</v>
      </c>
      <c r="G3102" s="37" t="n">
        <v>88</v>
      </c>
    </row>
    <row r="3103" customFormat="false" ht="15" hidden="false" customHeight="false" outlineLevel="0" collapsed="false">
      <c r="A3103" s="37" t="s">
        <v>1242</v>
      </c>
      <c r="B3103" s="37" t="s">
        <v>240</v>
      </c>
      <c r="C3103" s="37" t="n">
        <v>365</v>
      </c>
      <c r="D3103" s="38" t="n">
        <v>46179</v>
      </c>
      <c r="E3103" s="37" t="s">
        <v>229</v>
      </c>
      <c r="F3103" s="38" t="n">
        <v>46170</v>
      </c>
      <c r="G3103" s="37" t="n">
        <v>75</v>
      </c>
    </row>
    <row r="3104" customFormat="false" ht="15" hidden="false" customHeight="false" outlineLevel="0" collapsed="false">
      <c r="A3104" s="37" t="s">
        <v>1244</v>
      </c>
      <c r="B3104" s="37" t="s">
        <v>235</v>
      </c>
      <c r="C3104" s="37" t="n">
        <v>365</v>
      </c>
      <c r="D3104" s="38" t="n">
        <v>46149</v>
      </c>
      <c r="E3104" s="37" t="s">
        <v>229</v>
      </c>
      <c r="F3104" s="38" t="n">
        <v>46113</v>
      </c>
      <c r="G3104" s="37" t="n">
        <v>71</v>
      </c>
    </row>
    <row r="3105" customFormat="false" ht="15" hidden="false" customHeight="false" outlineLevel="0" collapsed="false">
      <c r="A3105" s="37" t="s">
        <v>1244</v>
      </c>
      <c r="B3105" s="37" t="s">
        <v>236</v>
      </c>
      <c r="C3105" s="37" t="n">
        <v>365</v>
      </c>
      <c r="D3105" s="38" t="n">
        <v>46226</v>
      </c>
      <c r="E3105" s="37" t="s">
        <v>229</v>
      </c>
      <c r="F3105" s="38" t="n">
        <v>46219</v>
      </c>
      <c r="G3105" s="37" t="n">
        <v>79</v>
      </c>
    </row>
    <row r="3106" customFormat="false" ht="15" hidden="false" customHeight="false" outlineLevel="0" collapsed="false">
      <c r="A3106" s="37" t="s">
        <v>1244</v>
      </c>
      <c r="B3106" s="37" t="s">
        <v>237</v>
      </c>
      <c r="C3106" s="37" t="n">
        <v>365</v>
      </c>
      <c r="D3106" s="38" t="n">
        <v>46309</v>
      </c>
      <c r="E3106" s="37" t="s">
        <v>229</v>
      </c>
      <c r="F3106" s="38" t="n">
        <v>46289</v>
      </c>
      <c r="G3106" s="37" t="n">
        <v>71</v>
      </c>
    </row>
    <row r="3107" customFormat="false" ht="15" hidden="false" customHeight="false" outlineLevel="0" collapsed="false">
      <c r="A3107" s="37" t="s">
        <v>1244</v>
      </c>
      <c r="B3107" s="37" t="s">
        <v>238</v>
      </c>
      <c r="C3107" s="37" t="n">
        <v>180</v>
      </c>
      <c r="D3107" s="38" t="n">
        <v>46213</v>
      </c>
      <c r="E3107" s="37" t="s">
        <v>229</v>
      </c>
      <c r="F3107" s="38" t="n">
        <v>46184</v>
      </c>
      <c r="G3107" s="37" t="n">
        <v>68</v>
      </c>
    </row>
    <row r="3108" customFormat="false" ht="15" hidden="false" customHeight="false" outlineLevel="0" collapsed="false">
      <c r="A3108" s="37" t="s">
        <v>1244</v>
      </c>
      <c r="B3108" s="37" t="s">
        <v>239</v>
      </c>
      <c r="C3108" s="37" t="n">
        <v>730</v>
      </c>
      <c r="D3108" s="38" t="n">
        <v>46288</v>
      </c>
      <c r="E3108" s="37" t="s">
        <v>231</v>
      </c>
      <c r="F3108" s="38"/>
      <c r="G3108" s="37"/>
    </row>
    <row r="3109" customFormat="false" ht="15" hidden="false" customHeight="false" outlineLevel="0" collapsed="false">
      <c r="A3109" s="37" t="s">
        <v>1244</v>
      </c>
      <c r="B3109" s="37" t="s">
        <v>240</v>
      </c>
      <c r="C3109" s="37" t="n">
        <v>365</v>
      </c>
      <c r="D3109" s="38" t="n">
        <v>46120</v>
      </c>
      <c r="E3109" s="37" t="s">
        <v>230</v>
      </c>
      <c r="F3109" s="38"/>
      <c r="G3109" s="37"/>
    </row>
    <row r="3110" customFormat="false" ht="15" hidden="false" customHeight="false" outlineLevel="0" collapsed="false">
      <c r="A3110" s="37" t="s">
        <v>643</v>
      </c>
      <c r="B3110" s="37" t="s">
        <v>235</v>
      </c>
      <c r="C3110" s="37" t="n">
        <v>365</v>
      </c>
      <c r="D3110" s="38" t="n">
        <v>46209</v>
      </c>
      <c r="E3110" s="37" t="s">
        <v>229</v>
      </c>
      <c r="F3110" s="38" t="n">
        <v>46188</v>
      </c>
      <c r="G3110" s="37" t="n">
        <v>89</v>
      </c>
    </row>
    <row r="3111" customFormat="false" ht="15" hidden="false" customHeight="false" outlineLevel="0" collapsed="false">
      <c r="A3111" s="37" t="s">
        <v>643</v>
      </c>
      <c r="B3111" s="37" t="s">
        <v>236</v>
      </c>
      <c r="C3111" s="37" t="n">
        <v>365</v>
      </c>
      <c r="D3111" s="38" t="n">
        <v>46371</v>
      </c>
      <c r="E3111" s="37" t="s">
        <v>229</v>
      </c>
      <c r="F3111" s="38" t="n">
        <v>46360</v>
      </c>
      <c r="G3111" s="37" t="n">
        <v>85</v>
      </c>
    </row>
    <row r="3112" customFormat="false" ht="15" hidden="false" customHeight="false" outlineLevel="0" collapsed="false">
      <c r="A3112" s="37" t="s">
        <v>643</v>
      </c>
      <c r="B3112" s="37" t="s">
        <v>237</v>
      </c>
      <c r="C3112" s="37" t="n">
        <v>365</v>
      </c>
      <c r="D3112" s="38" t="n">
        <v>46308</v>
      </c>
      <c r="E3112" s="37" t="s">
        <v>229</v>
      </c>
      <c r="F3112" s="38" t="n">
        <v>46304</v>
      </c>
      <c r="G3112" s="37" t="n">
        <v>95</v>
      </c>
    </row>
    <row r="3113" customFormat="false" ht="15" hidden="false" customHeight="false" outlineLevel="0" collapsed="false">
      <c r="A3113" s="37" t="s">
        <v>643</v>
      </c>
      <c r="B3113" s="37" t="s">
        <v>238</v>
      </c>
      <c r="C3113" s="37" t="n">
        <v>180</v>
      </c>
      <c r="D3113" s="38" t="n">
        <v>46190</v>
      </c>
      <c r="E3113" s="37" t="s">
        <v>229</v>
      </c>
      <c r="F3113" s="38" t="n">
        <v>46186</v>
      </c>
      <c r="G3113" s="37" t="n">
        <v>85</v>
      </c>
    </row>
    <row r="3114" customFormat="false" ht="15" hidden="false" customHeight="false" outlineLevel="0" collapsed="false">
      <c r="A3114" s="37" t="s">
        <v>643</v>
      </c>
      <c r="B3114" s="37" t="s">
        <v>239</v>
      </c>
      <c r="C3114" s="37" t="n">
        <v>730</v>
      </c>
      <c r="D3114" s="38" t="n">
        <v>46206</v>
      </c>
      <c r="E3114" s="37" t="s">
        <v>229</v>
      </c>
      <c r="F3114" s="38" t="n">
        <v>46193</v>
      </c>
      <c r="G3114" s="37" t="n">
        <v>90</v>
      </c>
    </row>
    <row r="3115" customFormat="false" ht="15" hidden="false" customHeight="false" outlineLevel="0" collapsed="false">
      <c r="A3115" s="37" t="s">
        <v>643</v>
      </c>
      <c r="B3115" s="37" t="s">
        <v>240</v>
      </c>
      <c r="C3115" s="37" t="n">
        <v>365</v>
      </c>
      <c r="D3115" s="38" t="n">
        <v>46135</v>
      </c>
      <c r="E3115" s="37" t="s">
        <v>229</v>
      </c>
      <c r="F3115" s="38" t="n">
        <v>46117</v>
      </c>
      <c r="G3115" s="37" t="n">
        <v>90</v>
      </c>
    </row>
    <row r="3116" customFormat="false" ht="15" hidden="false" customHeight="false" outlineLevel="0" collapsed="false">
      <c r="A3116" s="37" t="s">
        <v>1246</v>
      </c>
      <c r="B3116" s="37" t="s">
        <v>235</v>
      </c>
      <c r="C3116" s="37" t="n">
        <v>365</v>
      </c>
      <c r="D3116" s="38" t="n">
        <v>46213</v>
      </c>
      <c r="E3116" s="37" t="s">
        <v>229</v>
      </c>
      <c r="F3116" s="38" t="n">
        <v>46175</v>
      </c>
      <c r="G3116" s="37" t="n">
        <v>80</v>
      </c>
    </row>
    <row r="3117" customFormat="false" ht="15" hidden="false" customHeight="false" outlineLevel="0" collapsed="false">
      <c r="A3117" s="37" t="s">
        <v>1246</v>
      </c>
      <c r="B3117" s="37" t="s">
        <v>236</v>
      </c>
      <c r="C3117" s="37" t="n">
        <v>365</v>
      </c>
      <c r="D3117" s="38" t="n">
        <v>46204</v>
      </c>
      <c r="E3117" s="37" t="s">
        <v>229</v>
      </c>
      <c r="F3117" s="38" t="n">
        <v>46198</v>
      </c>
      <c r="G3117" s="37" t="n">
        <v>81</v>
      </c>
    </row>
    <row r="3118" customFormat="false" ht="15" hidden="false" customHeight="false" outlineLevel="0" collapsed="false">
      <c r="A3118" s="37" t="s">
        <v>1246</v>
      </c>
      <c r="B3118" s="37" t="s">
        <v>237</v>
      </c>
      <c r="C3118" s="37" t="n">
        <v>365</v>
      </c>
      <c r="D3118" s="38" t="n">
        <v>46303</v>
      </c>
      <c r="E3118" s="37" t="s">
        <v>229</v>
      </c>
      <c r="F3118" s="38" t="n">
        <v>46296</v>
      </c>
      <c r="G3118" s="37" t="n">
        <v>97</v>
      </c>
    </row>
    <row r="3119" customFormat="false" ht="15" hidden="false" customHeight="false" outlineLevel="0" collapsed="false">
      <c r="A3119" s="37" t="s">
        <v>1246</v>
      </c>
      <c r="B3119" s="37" t="s">
        <v>238</v>
      </c>
      <c r="C3119" s="37" t="n">
        <v>180</v>
      </c>
      <c r="D3119" s="38" t="n">
        <v>46153</v>
      </c>
      <c r="E3119" s="37" t="s">
        <v>229</v>
      </c>
      <c r="F3119" s="38" t="n">
        <v>46129</v>
      </c>
      <c r="G3119" s="37" t="n">
        <v>83</v>
      </c>
    </row>
    <row r="3120" customFormat="false" ht="15" hidden="false" customHeight="false" outlineLevel="0" collapsed="false">
      <c r="A3120" s="37" t="s">
        <v>1246</v>
      </c>
      <c r="B3120" s="37" t="s">
        <v>239</v>
      </c>
      <c r="C3120" s="37" t="n">
        <v>730</v>
      </c>
      <c r="D3120" s="38" t="n">
        <v>46249</v>
      </c>
      <c r="E3120" s="37" t="s">
        <v>229</v>
      </c>
      <c r="F3120" s="38" t="n">
        <v>46212</v>
      </c>
      <c r="G3120" s="37" t="n">
        <v>80</v>
      </c>
    </row>
    <row r="3121" customFormat="false" ht="15" hidden="false" customHeight="false" outlineLevel="0" collapsed="false">
      <c r="A3121" s="37" t="s">
        <v>1246</v>
      </c>
      <c r="B3121" s="37" t="s">
        <v>240</v>
      </c>
      <c r="C3121" s="37" t="n">
        <v>365</v>
      </c>
      <c r="D3121" s="38" t="n">
        <v>46173</v>
      </c>
      <c r="E3121" s="37" t="s">
        <v>232</v>
      </c>
      <c r="F3121" s="38"/>
      <c r="G3121" s="37"/>
    </row>
    <row r="3122" customFormat="false" ht="15" hidden="false" customHeight="false" outlineLevel="0" collapsed="false">
      <c r="A3122" s="37" t="s">
        <v>1247</v>
      </c>
      <c r="B3122" s="37" t="s">
        <v>235</v>
      </c>
      <c r="C3122" s="37" t="n">
        <v>365</v>
      </c>
      <c r="D3122" s="38" t="n">
        <v>46106</v>
      </c>
      <c r="E3122" s="37" t="s">
        <v>229</v>
      </c>
      <c r="F3122" s="38" t="n">
        <v>46091</v>
      </c>
      <c r="G3122" s="37" t="n">
        <v>81</v>
      </c>
    </row>
    <row r="3123" customFormat="false" ht="15" hidden="false" customHeight="false" outlineLevel="0" collapsed="false">
      <c r="A3123" s="37" t="s">
        <v>1247</v>
      </c>
      <c r="B3123" s="37" t="s">
        <v>236</v>
      </c>
      <c r="C3123" s="37" t="n">
        <v>365</v>
      </c>
      <c r="D3123" s="38" t="n">
        <v>46218</v>
      </c>
      <c r="E3123" s="37" t="s">
        <v>230</v>
      </c>
      <c r="F3123" s="38"/>
      <c r="G3123" s="37"/>
    </row>
    <row r="3124" customFormat="false" ht="15" hidden="false" customHeight="false" outlineLevel="0" collapsed="false">
      <c r="A3124" s="37" t="s">
        <v>1247</v>
      </c>
      <c r="B3124" s="37" t="s">
        <v>237</v>
      </c>
      <c r="C3124" s="37" t="n">
        <v>365</v>
      </c>
      <c r="D3124" s="38" t="n">
        <v>46246</v>
      </c>
      <c r="E3124" s="37" t="s">
        <v>232</v>
      </c>
      <c r="F3124" s="38"/>
      <c r="G3124" s="37"/>
    </row>
    <row r="3125" customFormat="false" ht="15" hidden="false" customHeight="false" outlineLevel="0" collapsed="false">
      <c r="A3125" s="37" t="s">
        <v>1247</v>
      </c>
      <c r="B3125" s="37" t="s">
        <v>238</v>
      </c>
      <c r="C3125" s="37" t="n">
        <v>180</v>
      </c>
      <c r="D3125" s="38" t="n">
        <v>46255</v>
      </c>
      <c r="E3125" s="37" t="s">
        <v>229</v>
      </c>
      <c r="F3125" s="38" t="n">
        <v>46244</v>
      </c>
      <c r="G3125" s="37" t="n">
        <v>72</v>
      </c>
    </row>
    <row r="3126" customFormat="false" ht="15" hidden="false" customHeight="false" outlineLevel="0" collapsed="false">
      <c r="A3126" s="37" t="s">
        <v>1247</v>
      </c>
      <c r="B3126" s="37" t="s">
        <v>239</v>
      </c>
      <c r="C3126" s="37" t="n">
        <v>730</v>
      </c>
      <c r="D3126" s="38" t="n">
        <v>46201</v>
      </c>
      <c r="E3126" s="37" t="s">
        <v>229</v>
      </c>
      <c r="F3126" s="38" t="n">
        <v>46188</v>
      </c>
      <c r="G3126" s="37" t="n">
        <v>86</v>
      </c>
    </row>
    <row r="3127" customFormat="false" ht="15" hidden="false" customHeight="false" outlineLevel="0" collapsed="false">
      <c r="A3127" s="37" t="s">
        <v>1247</v>
      </c>
      <c r="B3127" s="37" t="s">
        <v>240</v>
      </c>
      <c r="C3127" s="37" t="n">
        <v>365</v>
      </c>
      <c r="D3127" s="38" t="n">
        <v>46359</v>
      </c>
      <c r="E3127" s="37" t="s">
        <v>229</v>
      </c>
      <c r="F3127" s="38" t="n">
        <v>46341</v>
      </c>
      <c r="G3127" s="37" t="n">
        <v>62</v>
      </c>
    </row>
    <row r="3128" customFormat="false" ht="15" hidden="false" customHeight="false" outlineLevel="0" collapsed="false">
      <c r="A3128" s="37" t="s">
        <v>1248</v>
      </c>
      <c r="B3128" s="37" t="s">
        <v>235</v>
      </c>
      <c r="C3128" s="37" t="n">
        <v>365</v>
      </c>
      <c r="D3128" s="38" t="n">
        <v>46362</v>
      </c>
      <c r="E3128" s="37" t="s">
        <v>229</v>
      </c>
      <c r="F3128" s="38" t="n">
        <v>46341</v>
      </c>
      <c r="G3128" s="37" t="n">
        <v>88</v>
      </c>
    </row>
    <row r="3129" customFormat="false" ht="15" hidden="false" customHeight="false" outlineLevel="0" collapsed="false">
      <c r="A3129" s="37" t="s">
        <v>1248</v>
      </c>
      <c r="B3129" s="37" t="s">
        <v>236</v>
      </c>
      <c r="C3129" s="37" t="n">
        <v>365</v>
      </c>
      <c r="D3129" s="38" t="n">
        <v>46204</v>
      </c>
      <c r="E3129" s="37" t="s">
        <v>229</v>
      </c>
      <c r="F3129" s="38" t="n">
        <v>46187</v>
      </c>
      <c r="G3129" s="37" t="n">
        <v>72</v>
      </c>
    </row>
    <row r="3130" customFormat="false" ht="15" hidden="false" customHeight="false" outlineLevel="0" collapsed="false">
      <c r="A3130" s="37" t="s">
        <v>1248</v>
      </c>
      <c r="B3130" s="37" t="s">
        <v>237</v>
      </c>
      <c r="C3130" s="37" t="n">
        <v>365</v>
      </c>
      <c r="D3130" s="38" t="n">
        <v>46373</v>
      </c>
      <c r="E3130" s="37" t="s">
        <v>229</v>
      </c>
      <c r="F3130" s="38" t="n">
        <v>46350</v>
      </c>
      <c r="G3130" s="37" t="n">
        <v>83</v>
      </c>
    </row>
    <row r="3131" customFormat="false" ht="15" hidden="false" customHeight="false" outlineLevel="0" collapsed="false">
      <c r="A3131" s="37" t="s">
        <v>1248</v>
      </c>
      <c r="B3131" s="37" t="s">
        <v>238</v>
      </c>
      <c r="C3131" s="37" t="n">
        <v>180</v>
      </c>
      <c r="D3131" s="38" t="n">
        <v>46371</v>
      </c>
      <c r="E3131" s="37" t="s">
        <v>229</v>
      </c>
      <c r="F3131" s="38" t="n">
        <v>46333</v>
      </c>
      <c r="G3131" s="37" t="n">
        <v>67</v>
      </c>
    </row>
    <row r="3132" customFormat="false" ht="15" hidden="false" customHeight="false" outlineLevel="0" collapsed="false">
      <c r="A3132" s="37" t="s">
        <v>1248</v>
      </c>
      <c r="B3132" s="37" t="s">
        <v>239</v>
      </c>
      <c r="C3132" s="37" t="n">
        <v>730</v>
      </c>
      <c r="D3132" s="38" t="n">
        <v>46163</v>
      </c>
      <c r="E3132" s="37" t="s">
        <v>229</v>
      </c>
      <c r="F3132" s="38" t="n">
        <v>46132</v>
      </c>
      <c r="G3132" s="37" t="n">
        <v>70</v>
      </c>
    </row>
    <row r="3133" customFormat="false" ht="15" hidden="false" customHeight="false" outlineLevel="0" collapsed="false">
      <c r="A3133" s="37" t="s">
        <v>1248</v>
      </c>
      <c r="B3133" s="37" t="s">
        <v>240</v>
      </c>
      <c r="C3133" s="37" t="n">
        <v>365</v>
      </c>
      <c r="D3133" s="38" t="n">
        <v>46100</v>
      </c>
      <c r="E3133" s="37" t="s">
        <v>229</v>
      </c>
      <c r="F3133" s="38" t="n">
        <v>46075</v>
      </c>
      <c r="G3133" s="37" t="n">
        <v>87</v>
      </c>
    </row>
    <row r="3134" customFormat="false" ht="15" hidden="false" customHeight="false" outlineLevel="0" collapsed="false">
      <c r="A3134" s="37" t="s">
        <v>1250</v>
      </c>
      <c r="B3134" s="37" t="s">
        <v>235</v>
      </c>
      <c r="C3134" s="37" t="n">
        <v>365</v>
      </c>
      <c r="D3134" s="38" t="n">
        <v>46194</v>
      </c>
      <c r="E3134" s="37" t="s">
        <v>229</v>
      </c>
      <c r="F3134" s="38" t="n">
        <v>46167</v>
      </c>
      <c r="G3134" s="37" t="n">
        <v>87</v>
      </c>
    </row>
    <row r="3135" customFormat="false" ht="15" hidden="false" customHeight="false" outlineLevel="0" collapsed="false">
      <c r="A3135" s="37" t="s">
        <v>1250</v>
      </c>
      <c r="B3135" s="37" t="s">
        <v>236</v>
      </c>
      <c r="C3135" s="37" t="n">
        <v>365</v>
      </c>
      <c r="D3135" s="38" t="n">
        <v>46172</v>
      </c>
      <c r="E3135" s="37" t="s">
        <v>229</v>
      </c>
      <c r="F3135" s="38" t="n">
        <v>46145</v>
      </c>
      <c r="G3135" s="37" t="n">
        <v>96</v>
      </c>
    </row>
    <row r="3136" customFormat="false" ht="15" hidden="false" customHeight="false" outlineLevel="0" collapsed="false">
      <c r="A3136" s="37" t="s">
        <v>1250</v>
      </c>
      <c r="B3136" s="37" t="s">
        <v>237</v>
      </c>
      <c r="C3136" s="37" t="n">
        <v>365</v>
      </c>
      <c r="D3136" s="38" t="n">
        <v>46125</v>
      </c>
      <c r="E3136" s="37" t="s">
        <v>229</v>
      </c>
      <c r="F3136" s="38" t="n">
        <v>46086</v>
      </c>
      <c r="G3136" s="37" t="n">
        <v>91</v>
      </c>
    </row>
    <row r="3137" customFormat="false" ht="15" hidden="false" customHeight="false" outlineLevel="0" collapsed="false">
      <c r="A3137" s="37" t="s">
        <v>1250</v>
      </c>
      <c r="B3137" s="37" t="s">
        <v>238</v>
      </c>
      <c r="C3137" s="37" t="n">
        <v>180</v>
      </c>
      <c r="D3137" s="38" t="n">
        <v>46213</v>
      </c>
      <c r="E3137" s="37" t="s">
        <v>229</v>
      </c>
      <c r="F3137" s="38" t="n">
        <v>46197</v>
      </c>
      <c r="G3137" s="37" t="n">
        <v>77</v>
      </c>
    </row>
    <row r="3138" customFormat="false" ht="15" hidden="false" customHeight="false" outlineLevel="0" collapsed="false">
      <c r="A3138" s="37" t="s">
        <v>1250</v>
      </c>
      <c r="B3138" s="37" t="s">
        <v>239</v>
      </c>
      <c r="C3138" s="37" t="n">
        <v>730</v>
      </c>
      <c r="D3138" s="38" t="n">
        <v>46276</v>
      </c>
      <c r="E3138" s="37" t="s">
        <v>231</v>
      </c>
      <c r="F3138" s="38"/>
      <c r="G3138" s="37"/>
    </row>
    <row r="3139" customFormat="false" ht="15" hidden="false" customHeight="false" outlineLevel="0" collapsed="false">
      <c r="A3139" s="37" t="s">
        <v>1250</v>
      </c>
      <c r="B3139" s="37" t="s">
        <v>240</v>
      </c>
      <c r="C3139" s="37" t="n">
        <v>365</v>
      </c>
      <c r="D3139" s="38" t="n">
        <v>46212</v>
      </c>
      <c r="E3139" s="37" t="s">
        <v>229</v>
      </c>
      <c r="F3139" s="38" t="n">
        <v>46181</v>
      </c>
      <c r="G3139" s="37" t="n">
        <v>87</v>
      </c>
    </row>
    <row r="3140" customFormat="false" ht="15" hidden="false" customHeight="false" outlineLevel="0" collapsed="false">
      <c r="A3140" s="37" t="s">
        <v>1251</v>
      </c>
      <c r="B3140" s="37" t="s">
        <v>235</v>
      </c>
      <c r="C3140" s="37" t="n">
        <v>365</v>
      </c>
      <c r="D3140" s="38" t="n">
        <v>46202</v>
      </c>
      <c r="E3140" s="37" t="s">
        <v>229</v>
      </c>
      <c r="F3140" s="38" t="n">
        <v>46177</v>
      </c>
      <c r="G3140" s="37" t="n">
        <v>92</v>
      </c>
    </row>
    <row r="3141" customFormat="false" ht="15" hidden="false" customHeight="false" outlineLevel="0" collapsed="false">
      <c r="A3141" s="37" t="s">
        <v>1251</v>
      </c>
      <c r="B3141" s="37" t="s">
        <v>236</v>
      </c>
      <c r="C3141" s="37" t="n">
        <v>365</v>
      </c>
      <c r="D3141" s="38" t="n">
        <v>46336</v>
      </c>
      <c r="E3141" s="37" t="s">
        <v>229</v>
      </c>
      <c r="F3141" s="38" t="n">
        <v>46327</v>
      </c>
      <c r="G3141" s="37" t="n">
        <v>82</v>
      </c>
    </row>
    <row r="3142" customFormat="false" ht="15" hidden="false" customHeight="false" outlineLevel="0" collapsed="false">
      <c r="A3142" s="37" t="s">
        <v>1251</v>
      </c>
      <c r="B3142" s="37" t="s">
        <v>237</v>
      </c>
      <c r="C3142" s="37" t="n">
        <v>365</v>
      </c>
      <c r="D3142" s="38" t="n">
        <v>46199</v>
      </c>
      <c r="E3142" s="37" t="s">
        <v>232</v>
      </c>
      <c r="F3142" s="38"/>
      <c r="G3142" s="37"/>
    </row>
    <row r="3143" customFormat="false" ht="15" hidden="false" customHeight="false" outlineLevel="0" collapsed="false">
      <c r="A3143" s="37" t="s">
        <v>1251</v>
      </c>
      <c r="B3143" s="37" t="s">
        <v>238</v>
      </c>
      <c r="C3143" s="37" t="n">
        <v>180</v>
      </c>
      <c r="D3143" s="38" t="n">
        <v>46241</v>
      </c>
      <c r="E3143" s="37" t="s">
        <v>231</v>
      </c>
      <c r="F3143" s="38"/>
      <c r="G3143" s="37"/>
    </row>
    <row r="3144" customFormat="false" ht="15" hidden="false" customHeight="false" outlineLevel="0" collapsed="false">
      <c r="A3144" s="37" t="s">
        <v>1251</v>
      </c>
      <c r="B3144" s="37" t="s">
        <v>239</v>
      </c>
      <c r="C3144" s="37" t="n">
        <v>730</v>
      </c>
      <c r="D3144" s="38" t="n">
        <v>46121</v>
      </c>
      <c r="E3144" s="37" t="s">
        <v>232</v>
      </c>
      <c r="F3144" s="38"/>
      <c r="G3144" s="37"/>
    </row>
    <row r="3145" customFormat="false" ht="15" hidden="false" customHeight="false" outlineLevel="0" collapsed="false">
      <c r="A3145" s="37" t="s">
        <v>1251</v>
      </c>
      <c r="B3145" s="37" t="s">
        <v>240</v>
      </c>
      <c r="C3145" s="37" t="n">
        <v>365</v>
      </c>
      <c r="D3145" s="38" t="n">
        <v>46225</v>
      </c>
      <c r="E3145" s="37" t="s">
        <v>229</v>
      </c>
      <c r="F3145" s="38" t="n">
        <v>46199</v>
      </c>
      <c r="G3145" s="37" t="n">
        <v>88</v>
      </c>
    </row>
    <row r="3146" customFormat="false" ht="15" hidden="false" customHeight="false" outlineLevel="0" collapsed="false">
      <c r="A3146" s="37" t="s">
        <v>908</v>
      </c>
      <c r="B3146" s="37" t="s">
        <v>235</v>
      </c>
      <c r="C3146" s="37" t="n">
        <v>365</v>
      </c>
      <c r="D3146" s="38" t="n">
        <v>46242</v>
      </c>
      <c r="E3146" s="37" t="s">
        <v>231</v>
      </c>
      <c r="F3146" s="38"/>
      <c r="G3146" s="37"/>
    </row>
    <row r="3147" customFormat="false" ht="15" hidden="false" customHeight="false" outlineLevel="0" collapsed="false">
      <c r="A3147" s="37" t="s">
        <v>908</v>
      </c>
      <c r="B3147" s="37" t="s">
        <v>236</v>
      </c>
      <c r="C3147" s="37" t="n">
        <v>365</v>
      </c>
      <c r="D3147" s="38" t="n">
        <v>46356</v>
      </c>
      <c r="E3147" s="37" t="s">
        <v>230</v>
      </c>
      <c r="F3147" s="38"/>
      <c r="G3147" s="37"/>
    </row>
    <row r="3148" customFormat="false" ht="15" hidden="false" customHeight="false" outlineLevel="0" collapsed="false">
      <c r="A3148" s="37" t="s">
        <v>908</v>
      </c>
      <c r="B3148" s="37" t="s">
        <v>237</v>
      </c>
      <c r="C3148" s="37" t="n">
        <v>365</v>
      </c>
      <c r="D3148" s="38" t="n">
        <v>46123</v>
      </c>
      <c r="E3148" s="37" t="s">
        <v>229</v>
      </c>
      <c r="F3148" s="38" t="n">
        <v>46088</v>
      </c>
      <c r="G3148" s="37" t="n">
        <v>68</v>
      </c>
    </row>
    <row r="3149" customFormat="false" ht="15" hidden="false" customHeight="false" outlineLevel="0" collapsed="false">
      <c r="A3149" s="37" t="s">
        <v>908</v>
      </c>
      <c r="B3149" s="37" t="s">
        <v>238</v>
      </c>
      <c r="C3149" s="37" t="n">
        <v>180</v>
      </c>
      <c r="D3149" s="38" t="n">
        <v>46285</v>
      </c>
      <c r="E3149" s="37" t="s">
        <v>229</v>
      </c>
      <c r="F3149" s="38" t="n">
        <v>46272</v>
      </c>
      <c r="G3149" s="37" t="n">
        <v>66</v>
      </c>
    </row>
    <row r="3150" customFormat="false" ht="15" hidden="false" customHeight="false" outlineLevel="0" collapsed="false">
      <c r="A3150" s="37" t="s">
        <v>908</v>
      </c>
      <c r="B3150" s="37" t="s">
        <v>239</v>
      </c>
      <c r="C3150" s="37" t="n">
        <v>730</v>
      </c>
      <c r="D3150" s="38" t="n">
        <v>46337</v>
      </c>
      <c r="E3150" s="37" t="s">
        <v>229</v>
      </c>
      <c r="F3150" s="38" t="n">
        <v>46307</v>
      </c>
      <c r="G3150" s="37" t="n">
        <v>72</v>
      </c>
    </row>
    <row r="3151" customFormat="false" ht="15" hidden="false" customHeight="false" outlineLevel="0" collapsed="false">
      <c r="A3151" s="37" t="s">
        <v>908</v>
      </c>
      <c r="B3151" s="37" t="s">
        <v>240</v>
      </c>
      <c r="C3151" s="37" t="n">
        <v>365</v>
      </c>
      <c r="D3151" s="38" t="n">
        <v>46208</v>
      </c>
      <c r="E3151" s="37" t="s">
        <v>229</v>
      </c>
      <c r="F3151" s="38" t="n">
        <v>46181</v>
      </c>
      <c r="G3151" s="37" t="n">
        <v>97</v>
      </c>
    </row>
    <row r="3152" customFormat="false" ht="15" hidden="false" customHeight="false" outlineLevel="0" collapsed="false">
      <c r="A3152" s="37" t="s">
        <v>1252</v>
      </c>
      <c r="B3152" s="37" t="s">
        <v>235</v>
      </c>
      <c r="C3152" s="37" t="n">
        <v>365</v>
      </c>
      <c r="D3152" s="38" t="n">
        <v>46177</v>
      </c>
      <c r="E3152" s="37" t="s">
        <v>229</v>
      </c>
      <c r="F3152" s="38" t="n">
        <v>46171</v>
      </c>
      <c r="G3152" s="37" t="n">
        <v>60</v>
      </c>
    </row>
    <row r="3153" customFormat="false" ht="15" hidden="false" customHeight="false" outlineLevel="0" collapsed="false">
      <c r="A3153" s="37" t="s">
        <v>1252</v>
      </c>
      <c r="B3153" s="37" t="s">
        <v>236</v>
      </c>
      <c r="C3153" s="37" t="n">
        <v>365</v>
      </c>
      <c r="D3153" s="38" t="n">
        <v>46175</v>
      </c>
      <c r="E3153" s="37" t="s">
        <v>230</v>
      </c>
      <c r="F3153" s="38"/>
      <c r="G3153" s="37"/>
    </row>
    <row r="3154" customFormat="false" ht="15" hidden="false" customHeight="false" outlineLevel="0" collapsed="false">
      <c r="A3154" s="37" t="s">
        <v>1252</v>
      </c>
      <c r="B3154" s="37" t="s">
        <v>237</v>
      </c>
      <c r="C3154" s="37" t="n">
        <v>365</v>
      </c>
      <c r="D3154" s="38" t="n">
        <v>46212</v>
      </c>
      <c r="E3154" s="37" t="s">
        <v>231</v>
      </c>
      <c r="F3154" s="38"/>
      <c r="G3154" s="37"/>
    </row>
    <row r="3155" customFormat="false" ht="15" hidden="false" customHeight="false" outlineLevel="0" collapsed="false">
      <c r="A3155" s="37" t="s">
        <v>1252</v>
      </c>
      <c r="B3155" s="37" t="s">
        <v>238</v>
      </c>
      <c r="C3155" s="37" t="n">
        <v>180</v>
      </c>
      <c r="D3155" s="38" t="n">
        <v>46128</v>
      </c>
      <c r="E3155" s="37" t="s">
        <v>231</v>
      </c>
      <c r="F3155" s="38"/>
      <c r="G3155" s="37"/>
    </row>
    <row r="3156" customFormat="false" ht="15" hidden="false" customHeight="false" outlineLevel="0" collapsed="false">
      <c r="A3156" s="37" t="s">
        <v>1252</v>
      </c>
      <c r="B3156" s="37" t="s">
        <v>239</v>
      </c>
      <c r="C3156" s="37" t="n">
        <v>730</v>
      </c>
      <c r="D3156" s="38" t="n">
        <v>46174</v>
      </c>
      <c r="E3156" s="37" t="s">
        <v>231</v>
      </c>
      <c r="F3156" s="38"/>
      <c r="G3156" s="37"/>
    </row>
    <row r="3157" customFormat="false" ht="15" hidden="false" customHeight="false" outlineLevel="0" collapsed="false">
      <c r="A3157" s="37" t="s">
        <v>1252</v>
      </c>
      <c r="B3157" s="37" t="s">
        <v>240</v>
      </c>
      <c r="C3157" s="37" t="n">
        <v>365</v>
      </c>
      <c r="D3157" s="38" t="n">
        <v>46211</v>
      </c>
      <c r="E3157" s="37" t="s">
        <v>229</v>
      </c>
      <c r="F3157" s="38" t="n">
        <v>46209</v>
      </c>
      <c r="G3157" s="37" t="n">
        <v>96</v>
      </c>
    </row>
    <row r="3158" customFormat="false" ht="15" hidden="false" customHeight="false" outlineLevel="0" collapsed="false">
      <c r="A3158" s="37" t="s">
        <v>1035</v>
      </c>
      <c r="B3158" s="37" t="s">
        <v>235</v>
      </c>
      <c r="C3158" s="37" t="n">
        <v>365</v>
      </c>
      <c r="D3158" s="38" t="n">
        <v>46271</v>
      </c>
      <c r="E3158" s="37" t="s">
        <v>229</v>
      </c>
      <c r="F3158" s="38" t="n">
        <v>46243</v>
      </c>
      <c r="G3158" s="37" t="n">
        <v>73</v>
      </c>
    </row>
    <row r="3159" customFormat="false" ht="15" hidden="false" customHeight="false" outlineLevel="0" collapsed="false">
      <c r="A3159" s="37" t="s">
        <v>1035</v>
      </c>
      <c r="B3159" s="37" t="s">
        <v>236</v>
      </c>
      <c r="C3159" s="37" t="n">
        <v>365</v>
      </c>
      <c r="D3159" s="38" t="n">
        <v>46228</v>
      </c>
      <c r="E3159" s="37" t="s">
        <v>231</v>
      </c>
      <c r="F3159" s="38"/>
      <c r="G3159" s="37"/>
    </row>
    <row r="3160" customFormat="false" ht="15" hidden="false" customHeight="false" outlineLevel="0" collapsed="false">
      <c r="A3160" s="37" t="s">
        <v>1035</v>
      </c>
      <c r="B3160" s="37" t="s">
        <v>237</v>
      </c>
      <c r="C3160" s="37" t="n">
        <v>365</v>
      </c>
      <c r="D3160" s="38" t="n">
        <v>46196</v>
      </c>
      <c r="E3160" s="37" t="s">
        <v>229</v>
      </c>
      <c r="F3160" s="38" t="n">
        <v>46193</v>
      </c>
      <c r="G3160" s="37" t="n">
        <v>83</v>
      </c>
    </row>
    <row r="3161" customFormat="false" ht="15" hidden="false" customHeight="false" outlineLevel="0" collapsed="false">
      <c r="A3161" s="37" t="s">
        <v>1035</v>
      </c>
      <c r="B3161" s="37" t="s">
        <v>238</v>
      </c>
      <c r="C3161" s="37" t="n">
        <v>180</v>
      </c>
      <c r="D3161" s="38" t="n">
        <v>46370</v>
      </c>
      <c r="E3161" s="37" t="s">
        <v>229</v>
      </c>
      <c r="F3161" s="38" t="n">
        <v>46357</v>
      </c>
      <c r="G3161" s="37" t="n">
        <v>62</v>
      </c>
    </row>
    <row r="3162" customFormat="false" ht="15" hidden="false" customHeight="false" outlineLevel="0" collapsed="false">
      <c r="A3162" s="37" t="s">
        <v>1035</v>
      </c>
      <c r="B3162" s="37" t="s">
        <v>239</v>
      </c>
      <c r="C3162" s="37" t="n">
        <v>730</v>
      </c>
      <c r="D3162" s="38" t="n">
        <v>46137</v>
      </c>
      <c r="E3162" s="37" t="s">
        <v>229</v>
      </c>
      <c r="F3162" s="38" t="n">
        <v>46118</v>
      </c>
      <c r="G3162" s="37" t="n">
        <v>90</v>
      </c>
    </row>
    <row r="3163" customFormat="false" ht="15" hidden="false" customHeight="false" outlineLevel="0" collapsed="false">
      <c r="A3163" s="37" t="s">
        <v>1035</v>
      </c>
      <c r="B3163" s="37" t="s">
        <v>240</v>
      </c>
      <c r="C3163" s="37" t="n">
        <v>365</v>
      </c>
      <c r="D3163" s="38" t="n">
        <v>46289</v>
      </c>
      <c r="E3163" s="37" t="s">
        <v>229</v>
      </c>
      <c r="F3163" s="38" t="n">
        <v>46278</v>
      </c>
      <c r="G3163" s="37" t="n">
        <v>99</v>
      </c>
    </row>
    <row r="3164" customFormat="false" ht="15" hidden="false" customHeight="false" outlineLevel="0" collapsed="false">
      <c r="A3164" s="37" t="s">
        <v>1253</v>
      </c>
      <c r="B3164" s="37" t="s">
        <v>235</v>
      </c>
      <c r="C3164" s="37" t="n">
        <v>365</v>
      </c>
      <c r="D3164" s="38" t="n">
        <v>46324</v>
      </c>
      <c r="E3164" s="37" t="s">
        <v>229</v>
      </c>
      <c r="F3164" s="38" t="n">
        <v>46298</v>
      </c>
      <c r="G3164" s="37" t="n">
        <v>78</v>
      </c>
    </row>
    <row r="3165" customFormat="false" ht="15" hidden="false" customHeight="false" outlineLevel="0" collapsed="false">
      <c r="A3165" s="37" t="s">
        <v>1253</v>
      </c>
      <c r="B3165" s="37" t="s">
        <v>236</v>
      </c>
      <c r="C3165" s="37" t="n">
        <v>365</v>
      </c>
      <c r="D3165" s="38" t="n">
        <v>46164</v>
      </c>
      <c r="E3165" s="37" t="s">
        <v>229</v>
      </c>
      <c r="F3165" s="38" t="n">
        <v>46160</v>
      </c>
      <c r="G3165" s="37" t="n">
        <v>85</v>
      </c>
    </row>
    <row r="3166" customFormat="false" ht="15" hidden="false" customHeight="false" outlineLevel="0" collapsed="false">
      <c r="A3166" s="37" t="s">
        <v>1253</v>
      </c>
      <c r="B3166" s="37" t="s">
        <v>237</v>
      </c>
      <c r="C3166" s="37" t="n">
        <v>365</v>
      </c>
      <c r="D3166" s="38" t="n">
        <v>46309</v>
      </c>
      <c r="E3166" s="37" t="s">
        <v>230</v>
      </c>
      <c r="F3166" s="38"/>
      <c r="G3166" s="37"/>
    </row>
    <row r="3167" customFormat="false" ht="15" hidden="false" customHeight="false" outlineLevel="0" collapsed="false">
      <c r="A3167" s="37" t="s">
        <v>1253</v>
      </c>
      <c r="B3167" s="37" t="s">
        <v>238</v>
      </c>
      <c r="C3167" s="37" t="n">
        <v>180</v>
      </c>
      <c r="D3167" s="38" t="n">
        <v>46220</v>
      </c>
      <c r="E3167" s="37" t="s">
        <v>229</v>
      </c>
      <c r="F3167" s="38" t="n">
        <v>46208</v>
      </c>
      <c r="G3167" s="37" t="n">
        <v>83</v>
      </c>
    </row>
    <row r="3168" customFormat="false" ht="15" hidden="false" customHeight="false" outlineLevel="0" collapsed="false">
      <c r="A3168" s="37" t="s">
        <v>1253</v>
      </c>
      <c r="B3168" s="37" t="s">
        <v>239</v>
      </c>
      <c r="C3168" s="37" t="n">
        <v>730</v>
      </c>
      <c r="D3168" s="38" t="n">
        <v>46115</v>
      </c>
      <c r="E3168" s="37" t="s">
        <v>229</v>
      </c>
      <c r="F3168" s="38" t="n">
        <v>46112</v>
      </c>
      <c r="G3168" s="37" t="n">
        <v>87</v>
      </c>
    </row>
    <row r="3169" customFormat="false" ht="15" hidden="false" customHeight="false" outlineLevel="0" collapsed="false">
      <c r="A3169" s="37" t="s">
        <v>1253</v>
      </c>
      <c r="B3169" s="37" t="s">
        <v>240</v>
      </c>
      <c r="C3169" s="37" t="n">
        <v>365</v>
      </c>
      <c r="D3169" s="38" t="n">
        <v>46224</v>
      </c>
      <c r="E3169" s="37" t="s">
        <v>232</v>
      </c>
      <c r="F3169" s="38"/>
      <c r="G3169" s="37"/>
    </row>
    <row r="3170" customFormat="false" ht="15" hidden="false" customHeight="false" outlineLevel="0" collapsed="false">
      <c r="A3170" s="37" t="s">
        <v>1256</v>
      </c>
      <c r="B3170" s="37" t="s">
        <v>235</v>
      </c>
      <c r="C3170" s="37" t="n">
        <v>365</v>
      </c>
      <c r="D3170" s="38" t="n">
        <v>46240</v>
      </c>
      <c r="E3170" s="37" t="s">
        <v>229</v>
      </c>
      <c r="F3170" s="38" t="n">
        <v>46223</v>
      </c>
      <c r="G3170" s="37" t="n">
        <v>92</v>
      </c>
    </row>
    <row r="3171" customFormat="false" ht="15" hidden="false" customHeight="false" outlineLevel="0" collapsed="false">
      <c r="A3171" s="37" t="s">
        <v>1256</v>
      </c>
      <c r="B3171" s="37" t="s">
        <v>236</v>
      </c>
      <c r="C3171" s="37" t="n">
        <v>365</v>
      </c>
      <c r="D3171" s="38" t="n">
        <v>46272</v>
      </c>
      <c r="E3171" s="37" t="s">
        <v>229</v>
      </c>
      <c r="F3171" s="38" t="n">
        <v>46262</v>
      </c>
      <c r="G3171" s="37" t="n">
        <v>60</v>
      </c>
    </row>
    <row r="3172" customFormat="false" ht="15" hidden="false" customHeight="false" outlineLevel="0" collapsed="false">
      <c r="A3172" s="37" t="s">
        <v>1256</v>
      </c>
      <c r="B3172" s="37" t="s">
        <v>237</v>
      </c>
      <c r="C3172" s="37" t="n">
        <v>365</v>
      </c>
      <c r="D3172" s="38" t="n">
        <v>46323</v>
      </c>
      <c r="E3172" s="37" t="s">
        <v>232</v>
      </c>
      <c r="F3172" s="38"/>
      <c r="G3172" s="37"/>
    </row>
    <row r="3173" customFormat="false" ht="15" hidden="false" customHeight="false" outlineLevel="0" collapsed="false">
      <c r="A3173" s="37" t="s">
        <v>1256</v>
      </c>
      <c r="B3173" s="37" t="s">
        <v>238</v>
      </c>
      <c r="C3173" s="37" t="n">
        <v>180</v>
      </c>
      <c r="D3173" s="38" t="n">
        <v>46120</v>
      </c>
      <c r="E3173" s="37" t="s">
        <v>229</v>
      </c>
      <c r="F3173" s="38" t="n">
        <v>46102</v>
      </c>
      <c r="G3173" s="37" t="n">
        <v>87</v>
      </c>
    </row>
    <row r="3174" customFormat="false" ht="15" hidden="false" customHeight="false" outlineLevel="0" collapsed="false">
      <c r="A3174" s="37" t="s">
        <v>1256</v>
      </c>
      <c r="B3174" s="37" t="s">
        <v>239</v>
      </c>
      <c r="C3174" s="37" t="n">
        <v>730</v>
      </c>
      <c r="D3174" s="38" t="n">
        <v>46349</v>
      </c>
      <c r="E3174" s="37" t="s">
        <v>229</v>
      </c>
      <c r="F3174" s="38" t="n">
        <v>46341</v>
      </c>
      <c r="G3174" s="37" t="n">
        <v>84</v>
      </c>
    </row>
    <row r="3175" customFormat="false" ht="15" hidden="false" customHeight="false" outlineLevel="0" collapsed="false">
      <c r="A3175" s="37" t="s">
        <v>1256</v>
      </c>
      <c r="B3175" s="37" t="s">
        <v>240</v>
      </c>
      <c r="C3175" s="37" t="n">
        <v>365</v>
      </c>
      <c r="D3175" s="38" t="n">
        <v>46264</v>
      </c>
      <c r="E3175" s="37" t="s">
        <v>229</v>
      </c>
      <c r="F3175" s="38" t="n">
        <v>46242</v>
      </c>
      <c r="G3175" s="37" t="n">
        <v>96</v>
      </c>
    </row>
    <row r="3176" customFormat="false" ht="15" hidden="false" customHeight="false" outlineLevel="0" collapsed="false">
      <c r="A3176" s="37" t="s">
        <v>701</v>
      </c>
      <c r="B3176" s="37" t="s">
        <v>235</v>
      </c>
      <c r="C3176" s="37" t="n">
        <v>365</v>
      </c>
      <c r="D3176" s="38" t="n">
        <v>46226</v>
      </c>
      <c r="E3176" s="37" t="s">
        <v>229</v>
      </c>
      <c r="F3176" s="38" t="n">
        <v>46212</v>
      </c>
      <c r="G3176" s="37" t="n">
        <v>60</v>
      </c>
    </row>
    <row r="3177" customFormat="false" ht="15" hidden="false" customHeight="false" outlineLevel="0" collapsed="false">
      <c r="A3177" s="37" t="s">
        <v>701</v>
      </c>
      <c r="B3177" s="37" t="s">
        <v>236</v>
      </c>
      <c r="C3177" s="37" t="n">
        <v>365</v>
      </c>
      <c r="D3177" s="38" t="n">
        <v>46313</v>
      </c>
      <c r="E3177" s="37" t="s">
        <v>229</v>
      </c>
      <c r="F3177" s="38" t="n">
        <v>46295</v>
      </c>
      <c r="G3177" s="37" t="n">
        <v>96</v>
      </c>
    </row>
    <row r="3178" customFormat="false" ht="15" hidden="false" customHeight="false" outlineLevel="0" collapsed="false">
      <c r="A3178" s="37" t="s">
        <v>701</v>
      </c>
      <c r="B3178" s="37" t="s">
        <v>237</v>
      </c>
      <c r="C3178" s="37" t="n">
        <v>365</v>
      </c>
      <c r="D3178" s="38" t="n">
        <v>46297</v>
      </c>
      <c r="E3178" s="37" t="s">
        <v>229</v>
      </c>
      <c r="F3178" s="38" t="n">
        <v>46284</v>
      </c>
      <c r="G3178" s="37" t="n">
        <v>68</v>
      </c>
    </row>
    <row r="3179" customFormat="false" ht="15" hidden="false" customHeight="false" outlineLevel="0" collapsed="false">
      <c r="A3179" s="37" t="s">
        <v>701</v>
      </c>
      <c r="B3179" s="37" t="s">
        <v>238</v>
      </c>
      <c r="C3179" s="37" t="n">
        <v>180</v>
      </c>
      <c r="D3179" s="38" t="n">
        <v>46260</v>
      </c>
      <c r="E3179" s="37" t="s">
        <v>229</v>
      </c>
      <c r="F3179" s="38" t="n">
        <v>46231</v>
      </c>
      <c r="G3179" s="37" t="n">
        <v>60</v>
      </c>
    </row>
    <row r="3180" customFormat="false" ht="15" hidden="false" customHeight="false" outlineLevel="0" collapsed="false">
      <c r="A3180" s="37" t="s">
        <v>701</v>
      </c>
      <c r="B3180" s="37" t="s">
        <v>239</v>
      </c>
      <c r="C3180" s="37" t="n">
        <v>730</v>
      </c>
      <c r="D3180" s="38" t="n">
        <v>46163</v>
      </c>
      <c r="E3180" s="37" t="s">
        <v>229</v>
      </c>
      <c r="F3180" s="38" t="n">
        <v>46162</v>
      </c>
      <c r="G3180" s="37" t="n">
        <v>99</v>
      </c>
    </row>
    <row r="3181" customFormat="false" ht="15" hidden="false" customHeight="false" outlineLevel="0" collapsed="false">
      <c r="A3181" s="37" t="s">
        <v>701</v>
      </c>
      <c r="B3181" s="37" t="s">
        <v>240</v>
      </c>
      <c r="C3181" s="37" t="n">
        <v>365</v>
      </c>
      <c r="D3181" s="38" t="n">
        <v>46132</v>
      </c>
      <c r="E3181" s="37" t="s">
        <v>229</v>
      </c>
      <c r="F3181" s="38" t="n">
        <v>46105</v>
      </c>
      <c r="G3181" s="37" t="n">
        <v>85</v>
      </c>
    </row>
    <row r="3182" customFormat="false" ht="15" hidden="false" customHeight="false" outlineLevel="0" collapsed="false">
      <c r="A3182" s="37" t="s">
        <v>1258</v>
      </c>
      <c r="B3182" s="37" t="s">
        <v>235</v>
      </c>
      <c r="C3182" s="37" t="n">
        <v>365</v>
      </c>
      <c r="D3182" s="38" t="n">
        <v>46100</v>
      </c>
      <c r="E3182" s="37" t="s">
        <v>229</v>
      </c>
      <c r="F3182" s="38" t="n">
        <v>46091</v>
      </c>
      <c r="G3182" s="37" t="n">
        <v>86</v>
      </c>
    </row>
    <row r="3183" customFormat="false" ht="15" hidden="false" customHeight="false" outlineLevel="0" collapsed="false">
      <c r="A3183" s="37" t="s">
        <v>1258</v>
      </c>
      <c r="B3183" s="37" t="s">
        <v>236</v>
      </c>
      <c r="C3183" s="37" t="n">
        <v>365</v>
      </c>
      <c r="D3183" s="38" t="n">
        <v>46363</v>
      </c>
      <c r="E3183" s="37" t="s">
        <v>232</v>
      </c>
      <c r="F3183" s="38"/>
      <c r="G3183" s="37"/>
    </row>
    <row r="3184" customFormat="false" ht="15" hidden="false" customHeight="false" outlineLevel="0" collapsed="false">
      <c r="A3184" s="37" t="s">
        <v>1258</v>
      </c>
      <c r="B3184" s="37" t="s">
        <v>237</v>
      </c>
      <c r="C3184" s="37" t="n">
        <v>365</v>
      </c>
      <c r="D3184" s="38" t="n">
        <v>46322</v>
      </c>
      <c r="E3184" s="37" t="s">
        <v>232</v>
      </c>
      <c r="F3184" s="38"/>
      <c r="G3184" s="37"/>
    </row>
    <row r="3185" customFormat="false" ht="15" hidden="false" customHeight="false" outlineLevel="0" collapsed="false">
      <c r="A3185" s="37" t="s">
        <v>1258</v>
      </c>
      <c r="B3185" s="37" t="s">
        <v>238</v>
      </c>
      <c r="C3185" s="37" t="n">
        <v>180</v>
      </c>
      <c r="D3185" s="38" t="n">
        <v>46340</v>
      </c>
      <c r="E3185" s="37" t="s">
        <v>229</v>
      </c>
      <c r="F3185" s="38" t="n">
        <v>46336</v>
      </c>
      <c r="G3185" s="37" t="n">
        <v>64</v>
      </c>
    </row>
    <row r="3186" customFormat="false" ht="15" hidden="false" customHeight="false" outlineLevel="0" collapsed="false">
      <c r="A3186" s="37" t="s">
        <v>1258</v>
      </c>
      <c r="B3186" s="37" t="s">
        <v>239</v>
      </c>
      <c r="C3186" s="37" t="n">
        <v>730</v>
      </c>
      <c r="D3186" s="38" t="n">
        <v>46370</v>
      </c>
      <c r="E3186" s="37" t="s">
        <v>229</v>
      </c>
      <c r="F3186" s="38" t="n">
        <v>46363</v>
      </c>
      <c r="G3186" s="37" t="n">
        <v>74</v>
      </c>
    </row>
    <row r="3187" customFormat="false" ht="15" hidden="false" customHeight="false" outlineLevel="0" collapsed="false">
      <c r="A3187" s="37" t="s">
        <v>1258</v>
      </c>
      <c r="B3187" s="37" t="s">
        <v>240</v>
      </c>
      <c r="C3187" s="37" t="n">
        <v>365</v>
      </c>
      <c r="D3187" s="38" t="n">
        <v>46128</v>
      </c>
      <c r="E3187" s="37" t="s">
        <v>229</v>
      </c>
      <c r="F3187" s="38" t="n">
        <v>46121</v>
      </c>
      <c r="G3187" s="37" t="n">
        <v>86</v>
      </c>
    </row>
    <row r="3188" customFormat="false" ht="15" hidden="false" customHeight="false" outlineLevel="0" collapsed="false">
      <c r="A3188" s="37" t="s">
        <v>1259</v>
      </c>
      <c r="B3188" s="37" t="s">
        <v>235</v>
      </c>
      <c r="C3188" s="37" t="n">
        <v>365</v>
      </c>
      <c r="D3188" s="38" t="n">
        <v>46338</v>
      </c>
      <c r="E3188" s="37" t="s">
        <v>229</v>
      </c>
      <c r="F3188" s="38" t="n">
        <v>46320</v>
      </c>
      <c r="G3188" s="37" t="n">
        <v>97</v>
      </c>
    </row>
    <row r="3189" customFormat="false" ht="15" hidden="false" customHeight="false" outlineLevel="0" collapsed="false">
      <c r="A3189" s="37" t="s">
        <v>1259</v>
      </c>
      <c r="B3189" s="37" t="s">
        <v>236</v>
      </c>
      <c r="C3189" s="37" t="n">
        <v>365</v>
      </c>
      <c r="D3189" s="38" t="n">
        <v>46317</v>
      </c>
      <c r="E3189" s="37" t="s">
        <v>229</v>
      </c>
      <c r="F3189" s="38" t="n">
        <v>46283</v>
      </c>
      <c r="G3189" s="37" t="n">
        <v>85</v>
      </c>
    </row>
    <row r="3190" customFormat="false" ht="15" hidden="false" customHeight="false" outlineLevel="0" collapsed="false">
      <c r="A3190" s="37" t="s">
        <v>1259</v>
      </c>
      <c r="B3190" s="37" t="s">
        <v>237</v>
      </c>
      <c r="C3190" s="37" t="n">
        <v>365</v>
      </c>
      <c r="D3190" s="38" t="n">
        <v>46325</v>
      </c>
      <c r="E3190" s="37" t="s">
        <v>229</v>
      </c>
      <c r="F3190" s="38" t="n">
        <v>46303</v>
      </c>
      <c r="G3190" s="37" t="n">
        <v>82</v>
      </c>
    </row>
    <row r="3191" customFormat="false" ht="15" hidden="false" customHeight="false" outlineLevel="0" collapsed="false">
      <c r="A3191" s="37" t="s">
        <v>1259</v>
      </c>
      <c r="B3191" s="37" t="s">
        <v>238</v>
      </c>
      <c r="C3191" s="37" t="n">
        <v>180</v>
      </c>
      <c r="D3191" s="38" t="n">
        <v>46322</v>
      </c>
      <c r="E3191" s="37" t="s">
        <v>232</v>
      </c>
      <c r="F3191" s="38"/>
      <c r="G3191" s="37"/>
    </row>
    <row r="3192" customFormat="false" ht="15" hidden="false" customHeight="false" outlineLevel="0" collapsed="false">
      <c r="A3192" s="37" t="s">
        <v>1259</v>
      </c>
      <c r="B3192" s="37" t="s">
        <v>239</v>
      </c>
      <c r="C3192" s="37" t="n">
        <v>730</v>
      </c>
      <c r="D3192" s="38" t="n">
        <v>46316</v>
      </c>
      <c r="E3192" s="37" t="s">
        <v>231</v>
      </c>
      <c r="F3192" s="38"/>
      <c r="G3192" s="37"/>
    </row>
    <row r="3193" customFormat="false" ht="15" hidden="false" customHeight="false" outlineLevel="0" collapsed="false">
      <c r="A3193" s="37" t="s">
        <v>1259</v>
      </c>
      <c r="B3193" s="37" t="s">
        <v>240</v>
      </c>
      <c r="C3193" s="37" t="n">
        <v>365</v>
      </c>
      <c r="D3193" s="38" t="n">
        <v>46179</v>
      </c>
      <c r="E3193" s="37" t="s">
        <v>229</v>
      </c>
      <c r="F3193" s="38" t="n">
        <v>46153</v>
      </c>
      <c r="G3193" s="37" t="n">
        <v>60</v>
      </c>
    </row>
    <row r="3194" customFormat="false" ht="15" hidden="false" customHeight="false" outlineLevel="0" collapsed="false">
      <c r="A3194" s="37" t="s">
        <v>1067</v>
      </c>
      <c r="B3194" s="37" t="s">
        <v>235</v>
      </c>
      <c r="C3194" s="37" t="n">
        <v>365</v>
      </c>
      <c r="D3194" s="38" t="n">
        <v>46281</v>
      </c>
      <c r="E3194" s="37" t="s">
        <v>230</v>
      </c>
      <c r="F3194" s="38"/>
      <c r="G3194" s="37"/>
    </row>
    <row r="3195" customFormat="false" ht="15" hidden="false" customHeight="false" outlineLevel="0" collapsed="false">
      <c r="A3195" s="37" t="s">
        <v>1067</v>
      </c>
      <c r="B3195" s="37" t="s">
        <v>236</v>
      </c>
      <c r="C3195" s="37" t="n">
        <v>365</v>
      </c>
      <c r="D3195" s="38" t="n">
        <v>46118</v>
      </c>
      <c r="E3195" s="37" t="s">
        <v>229</v>
      </c>
      <c r="F3195" s="38" t="n">
        <v>46082</v>
      </c>
      <c r="G3195" s="37" t="n">
        <v>74</v>
      </c>
    </row>
    <row r="3196" customFormat="false" ht="15" hidden="false" customHeight="false" outlineLevel="0" collapsed="false">
      <c r="A3196" s="37" t="s">
        <v>1067</v>
      </c>
      <c r="B3196" s="37" t="s">
        <v>237</v>
      </c>
      <c r="C3196" s="37" t="n">
        <v>365</v>
      </c>
      <c r="D3196" s="38" t="n">
        <v>46184</v>
      </c>
      <c r="E3196" s="37" t="s">
        <v>230</v>
      </c>
      <c r="F3196" s="38"/>
      <c r="G3196" s="37"/>
    </row>
    <row r="3197" customFormat="false" ht="15" hidden="false" customHeight="false" outlineLevel="0" collapsed="false">
      <c r="A3197" s="37" t="s">
        <v>1067</v>
      </c>
      <c r="B3197" s="37" t="s">
        <v>238</v>
      </c>
      <c r="C3197" s="37" t="n">
        <v>180</v>
      </c>
      <c r="D3197" s="38" t="n">
        <v>46320</v>
      </c>
      <c r="E3197" s="37" t="s">
        <v>229</v>
      </c>
      <c r="F3197" s="38" t="n">
        <v>46301</v>
      </c>
      <c r="G3197" s="37" t="n">
        <v>84</v>
      </c>
    </row>
    <row r="3198" customFormat="false" ht="15" hidden="false" customHeight="false" outlineLevel="0" collapsed="false">
      <c r="A3198" s="37" t="s">
        <v>1067</v>
      </c>
      <c r="B3198" s="37" t="s">
        <v>239</v>
      </c>
      <c r="C3198" s="37" t="n">
        <v>730</v>
      </c>
      <c r="D3198" s="38" t="n">
        <v>46221</v>
      </c>
      <c r="E3198" s="37" t="s">
        <v>229</v>
      </c>
      <c r="F3198" s="38" t="n">
        <v>46185</v>
      </c>
      <c r="G3198" s="37" t="n">
        <v>64</v>
      </c>
    </row>
    <row r="3199" customFormat="false" ht="15" hidden="false" customHeight="false" outlineLevel="0" collapsed="false">
      <c r="A3199" s="37" t="s">
        <v>1067</v>
      </c>
      <c r="B3199" s="37" t="s">
        <v>240</v>
      </c>
      <c r="C3199" s="37" t="n">
        <v>365</v>
      </c>
      <c r="D3199" s="38" t="n">
        <v>46106</v>
      </c>
      <c r="E3199" s="37" t="s">
        <v>229</v>
      </c>
      <c r="F3199" s="38" t="n">
        <v>46069</v>
      </c>
      <c r="G3199" s="37" t="n">
        <v>90</v>
      </c>
    </row>
    <row r="3200" customFormat="false" ht="15" hidden="false" customHeight="false" outlineLevel="0" collapsed="false">
      <c r="A3200" s="37" t="s">
        <v>1260</v>
      </c>
      <c r="B3200" s="37" t="s">
        <v>235</v>
      </c>
      <c r="C3200" s="37" t="n">
        <v>365</v>
      </c>
      <c r="D3200" s="38" t="n">
        <v>46150</v>
      </c>
      <c r="E3200" s="37" t="s">
        <v>230</v>
      </c>
      <c r="F3200" s="38"/>
      <c r="G3200" s="37"/>
    </row>
    <row r="3201" customFormat="false" ht="15" hidden="false" customHeight="false" outlineLevel="0" collapsed="false">
      <c r="A3201" s="37" t="s">
        <v>1260</v>
      </c>
      <c r="B3201" s="37" t="s">
        <v>236</v>
      </c>
      <c r="C3201" s="37" t="n">
        <v>365</v>
      </c>
      <c r="D3201" s="38" t="n">
        <v>46352</v>
      </c>
      <c r="E3201" s="37" t="s">
        <v>229</v>
      </c>
      <c r="F3201" s="38" t="n">
        <v>46338</v>
      </c>
      <c r="G3201" s="37" t="n">
        <v>75</v>
      </c>
    </row>
    <row r="3202" customFormat="false" ht="15" hidden="false" customHeight="false" outlineLevel="0" collapsed="false">
      <c r="A3202" s="37" t="s">
        <v>1260</v>
      </c>
      <c r="B3202" s="37" t="s">
        <v>237</v>
      </c>
      <c r="C3202" s="37" t="n">
        <v>365</v>
      </c>
      <c r="D3202" s="38" t="n">
        <v>46233</v>
      </c>
      <c r="E3202" s="37" t="s">
        <v>229</v>
      </c>
      <c r="F3202" s="38" t="n">
        <v>46205</v>
      </c>
      <c r="G3202" s="37" t="n">
        <v>84</v>
      </c>
    </row>
    <row r="3203" customFormat="false" ht="15" hidden="false" customHeight="false" outlineLevel="0" collapsed="false">
      <c r="A3203" s="37" t="s">
        <v>1260</v>
      </c>
      <c r="B3203" s="37" t="s">
        <v>238</v>
      </c>
      <c r="C3203" s="37" t="n">
        <v>180</v>
      </c>
      <c r="D3203" s="38" t="n">
        <v>46319</v>
      </c>
      <c r="E3203" s="37" t="s">
        <v>229</v>
      </c>
      <c r="F3203" s="38" t="n">
        <v>46285</v>
      </c>
      <c r="G3203" s="37" t="n">
        <v>88</v>
      </c>
    </row>
    <row r="3204" customFormat="false" ht="15" hidden="false" customHeight="false" outlineLevel="0" collapsed="false">
      <c r="A3204" s="37" t="s">
        <v>1260</v>
      </c>
      <c r="B3204" s="37" t="s">
        <v>239</v>
      </c>
      <c r="C3204" s="37" t="n">
        <v>730</v>
      </c>
      <c r="D3204" s="38" t="n">
        <v>46252</v>
      </c>
      <c r="E3204" s="37" t="s">
        <v>229</v>
      </c>
      <c r="F3204" s="38" t="n">
        <v>46219</v>
      </c>
      <c r="G3204" s="37" t="n">
        <v>69</v>
      </c>
    </row>
    <row r="3205" customFormat="false" ht="15" hidden="false" customHeight="false" outlineLevel="0" collapsed="false">
      <c r="A3205" s="37" t="s">
        <v>1260</v>
      </c>
      <c r="B3205" s="37" t="s">
        <v>240</v>
      </c>
      <c r="C3205" s="37" t="n">
        <v>365</v>
      </c>
      <c r="D3205" s="38" t="n">
        <v>46123</v>
      </c>
      <c r="E3205" s="37" t="s">
        <v>229</v>
      </c>
      <c r="F3205" s="38" t="n">
        <v>46097</v>
      </c>
      <c r="G3205" s="37" t="n">
        <v>68</v>
      </c>
    </row>
    <row r="3206" customFormat="false" ht="15" hidden="false" customHeight="false" outlineLevel="0" collapsed="false">
      <c r="A3206" s="37" t="s">
        <v>1261</v>
      </c>
      <c r="B3206" s="37" t="s">
        <v>235</v>
      </c>
      <c r="C3206" s="37" t="n">
        <v>365</v>
      </c>
      <c r="D3206" s="38" t="n">
        <v>46340</v>
      </c>
      <c r="E3206" s="37" t="s">
        <v>229</v>
      </c>
      <c r="F3206" s="38" t="n">
        <v>46318</v>
      </c>
      <c r="G3206" s="37" t="n">
        <v>87</v>
      </c>
    </row>
    <row r="3207" customFormat="false" ht="15" hidden="false" customHeight="false" outlineLevel="0" collapsed="false">
      <c r="A3207" s="37" t="s">
        <v>1261</v>
      </c>
      <c r="B3207" s="37" t="s">
        <v>236</v>
      </c>
      <c r="C3207" s="37" t="n">
        <v>365</v>
      </c>
      <c r="D3207" s="38" t="n">
        <v>46246</v>
      </c>
      <c r="E3207" s="37" t="s">
        <v>232</v>
      </c>
      <c r="F3207" s="38"/>
      <c r="G3207" s="37"/>
    </row>
    <row r="3208" customFormat="false" ht="15" hidden="false" customHeight="false" outlineLevel="0" collapsed="false">
      <c r="A3208" s="37" t="s">
        <v>1261</v>
      </c>
      <c r="B3208" s="37" t="s">
        <v>237</v>
      </c>
      <c r="C3208" s="37" t="n">
        <v>365</v>
      </c>
      <c r="D3208" s="38" t="n">
        <v>46341</v>
      </c>
      <c r="E3208" s="37" t="s">
        <v>231</v>
      </c>
      <c r="F3208" s="38"/>
      <c r="G3208" s="37"/>
    </row>
    <row r="3209" customFormat="false" ht="15" hidden="false" customHeight="false" outlineLevel="0" collapsed="false">
      <c r="A3209" s="37" t="s">
        <v>1261</v>
      </c>
      <c r="B3209" s="37" t="s">
        <v>238</v>
      </c>
      <c r="C3209" s="37" t="n">
        <v>180</v>
      </c>
      <c r="D3209" s="38" t="n">
        <v>46212</v>
      </c>
      <c r="E3209" s="37" t="s">
        <v>229</v>
      </c>
      <c r="F3209" s="38" t="n">
        <v>46190</v>
      </c>
      <c r="G3209" s="37" t="n">
        <v>77</v>
      </c>
    </row>
    <row r="3210" customFormat="false" ht="15" hidden="false" customHeight="false" outlineLevel="0" collapsed="false">
      <c r="A3210" s="37" t="s">
        <v>1261</v>
      </c>
      <c r="B3210" s="37" t="s">
        <v>239</v>
      </c>
      <c r="C3210" s="37" t="n">
        <v>730</v>
      </c>
      <c r="D3210" s="38" t="n">
        <v>46151</v>
      </c>
      <c r="E3210" s="37" t="s">
        <v>229</v>
      </c>
      <c r="F3210" s="38" t="n">
        <v>46126</v>
      </c>
      <c r="G3210" s="37" t="n">
        <v>89</v>
      </c>
    </row>
    <row r="3211" customFormat="false" ht="15" hidden="false" customHeight="false" outlineLevel="0" collapsed="false">
      <c r="A3211" s="37" t="s">
        <v>1261</v>
      </c>
      <c r="B3211" s="37" t="s">
        <v>240</v>
      </c>
      <c r="C3211" s="37" t="n">
        <v>365</v>
      </c>
      <c r="D3211" s="38" t="n">
        <v>46104</v>
      </c>
      <c r="E3211" s="37" t="s">
        <v>229</v>
      </c>
      <c r="F3211" s="38" t="n">
        <v>46079</v>
      </c>
      <c r="G3211" s="37" t="n">
        <v>74</v>
      </c>
    </row>
    <row r="3212" customFormat="false" ht="15" hidden="false" customHeight="false" outlineLevel="0" collapsed="false">
      <c r="A3212" s="37" t="s">
        <v>1262</v>
      </c>
      <c r="B3212" s="37" t="s">
        <v>235</v>
      </c>
      <c r="C3212" s="37" t="n">
        <v>365</v>
      </c>
      <c r="D3212" s="38" t="n">
        <v>46272</v>
      </c>
      <c r="E3212" s="37" t="s">
        <v>229</v>
      </c>
      <c r="F3212" s="38" t="n">
        <v>46258</v>
      </c>
      <c r="G3212" s="37" t="n">
        <v>81</v>
      </c>
    </row>
    <row r="3213" customFormat="false" ht="15" hidden="false" customHeight="false" outlineLevel="0" collapsed="false">
      <c r="A3213" s="37" t="s">
        <v>1262</v>
      </c>
      <c r="B3213" s="37" t="s">
        <v>236</v>
      </c>
      <c r="C3213" s="37" t="n">
        <v>365</v>
      </c>
      <c r="D3213" s="38" t="n">
        <v>46314</v>
      </c>
      <c r="E3213" s="37" t="s">
        <v>232</v>
      </c>
      <c r="F3213" s="38"/>
      <c r="G3213" s="37"/>
    </row>
    <row r="3214" customFormat="false" ht="15" hidden="false" customHeight="false" outlineLevel="0" collapsed="false">
      <c r="A3214" s="37" t="s">
        <v>1262</v>
      </c>
      <c r="B3214" s="37" t="s">
        <v>237</v>
      </c>
      <c r="C3214" s="37" t="n">
        <v>365</v>
      </c>
      <c r="D3214" s="38" t="n">
        <v>46143</v>
      </c>
      <c r="E3214" s="37" t="s">
        <v>229</v>
      </c>
      <c r="F3214" s="38" t="n">
        <v>46140</v>
      </c>
      <c r="G3214" s="37" t="n">
        <v>76</v>
      </c>
    </row>
    <row r="3215" customFormat="false" ht="15" hidden="false" customHeight="false" outlineLevel="0" collapsed="false">
      <c r="A3215" s="37" t="s">
        <v>1262</v>
      </c>
      <c r="B3215" s="37" t="s">
        <v>238</v>
      </c>
      <c r="C3215" s="37" t="n">
        <v>180</v>
      </c>
      <c r="D3215" s="38" t="n">
        <v>46192</v>
      </c>
      <c r="E3215" s="37" t="s">
        <v>229</v>
      </c>
      <c r="F3215" s="38" t="n">
        <v>46183</v>
      </c>
      <c r="G3215" s="37" t="n">
        <v>82</v>
      </c>
    </row>
    <row r="3216" customFormat="false" ht="15" hidden="false" customHeight="false" outlineLevel="0" collapsed="false">
      <c r="A3216" s="37" t="s">
        <v>1262</v>
      </c>
      <c r="B3216" s="37" t="s">
        <v>239</v>
      </c>
      <c r="C3216" s="37" t="n">
        <v>730</v>
      </c>
      <c r="D3216" s="38" t="n">
        <v>46379</v>
      </c>
      <c r="E3216" s="37" t="s">
        <v>229</v>
      </c>
      <c r="F3216" s="38" t="n">
        <v>46368</v>
      </c>
      <c r="G3216" s="37" t="n">
        <v>89</v>
      </c>
    </row>
    <row r="3217" customFormat="false" ht="15" hidden="false" customHeight="false" outlineLevel="0" collapsed="false">
      <c r="A3217" s="37" t="s">
        <v>1262</v>
      </c>
      <c r="B3217" s="37" t="s">
        <v>240</v>
      </c>
      <c r="C3217" s="37" t="n">
        <v>365</v>
      </c>
      <c r="D3217" s="38" t="n">
        <v>46167</v>
      </c>
      <c r="E3217" s="37" t="s">
        <v>229</v>
      </c>
      <c r="F3217" s="38" t="n">
        <v>46160</v>
      </c>
      <c r="G3217" s="37" t="n">
        <v>67</v>
      </c>
    </row>
    <row r="3218" customFormat="false" ht="15" hidden="false" customHeight="false" outlineLevel="0" collapsed="false">
      <c r="A3218" s="37" t="s">
        <v>1257</v>
      </c>
      <c r="B3218" s="37" t="s">
        <v>235</v>
      </c>
      <c r="C3218" s="37" t="n">
        <v>365</v>
      </c>
      <c r="D3218" s="38" t="n">
        <v>46220</v>
      </c>
      <c r="E3218" s="37" t="s">
        <v>229</v>
      </c>
      <c r="F3218" s="38" t="n">
        <v>46189</v>
      </c>
      <c r="G3218" s="37" t="n">
        <v>87</v>
      </c>
    </row>
    <row r="3219" customFormat="false" ht="15" hidden="false" customHeight="false" outlineLevel="0" collapsed="false">
      <c r="A3219" s="37" t="s">
        <v>1257</v>
      </c>
      <c r="B3219" s="37" t="s">
        <v>236</v>
      </c>
      <c r="C3219" s="37" t="n">
        <v>365</v>
      </c>
      <c r="D3219" s="38" t="n">
        <v>46179</v>
      </c>
      <c r="E3219" s="37" t="s">
        <v>229</v>
      </c>
      <c r="F3219" s="38" t="n">
        <v>46157</v>
      </c>
      <c r="G3219" s="37" t="n">
        <v>72</v>
      </c>
    </row>
    <row r="3220" customFormat="false" ht="15" hidden="false" customHeight="false" outlineLevel="0" collapsed="false">
      <c r="A3220" s="37" t="s">
        <v>1257</v>
      </c>
      <c r="B3220" s="37" t="s">
        <v>237</v>
      </c>
      <c r="C3220" s="37" t="n">
        <v>365</v>
      </c>
      <c r="D3220" s="38" t="n">
        <v>46260</v>
      </c>
      <c r="E3220" s="37" t="s">
        <v>229</v>
      </c>
      <c r="F3220" s="38" t="n">
        <v>46252</v>
      </c>
      <c r="G3220" s="37" t="n">
        <v>63</v>
      </c>
    </row>
    <row r="3221" customFormat="false" ht="15" hidden="false" customHeight="false" outlineLevel="0" collapsed="false">
      <c r="A3221" s="37" t="s">
        <v>1257</v>
      </c>
      <c r="B3221" s="37" t="s">
        <v>238</v>
      </c>
      <c r="C3221" s="37" t="n">
        <v>180</v>
      </c>
      <c r="D3221" s="38" t="n">
        <v>46206</v>
      </c>
      <c r="E3221" s="37" t="s">
        <v>232</v>
      </c>
      <c r="F3221" s="38"/>
      <c r="G3221" s="37"/>
    </row>
    <row r="3222" customFormat="false" ht="15" hidden="false" customHeight="false" outlineLevel="0" collapsed="false">
      <c r="A3222" s="37" t="s">
        <v>1257</v>
      </c>
      <c r="B3222" s="37" t="s">
        <v>239</v>
      </c>
      <c r="C3222" s="37" t="n">
        <v>730</v>
      </c>
      <c r="D3222" s="38" t="n">
        <v>46101</v>
      </c>
      <c r="E3222" s="37" t="s">
        <v>229</v>
      </c>
      <c r="F3222" s="38" t="n">
        <v>46067</v>
      </c>
      <c r="G3222" s="37" t="n">
        <v>73</v>
      </c>
    </row>
    <row r="3223" customFormat="false" ht="15" hidden="false" customHeight="false" outlineLevel="0" collapsed="false">
      <c r="A3223" s="37" t="s">
        <v>1257</v>
      </c>
      <c r="B3223" s="37" t="s">
        <v>240</v>
      </c>
      <c r="C3223" s="37" t="n">
        <v>365</v>
      </c>
      <c r="D3223" s="38" t="n">
        <v>46153</v>
      </c>
      <c r="E3223" s="37" t="s">
        <v>229</v>
      </c>
      <c r="F3223" s="38" t="n">
        <v>46131</v>
      </c>
      <c r="G3223" s="37" t="n">
        <v>75</v>
      </c>
    </row>
    <row r="3224" customFormat="false" ht="15" hidden="false" customHeight="false" outlineLevel="0" collapsed="false">
      <c r="A3224" s="37" t="s">
        <v>1264</v>
      </c>
      <c r="B3224" s="37" t="s">
        <v>235</v>
      </c>
      <c r="C3224" s="37" t="n">
        <v>365</v>
      </c>
      <c r="D3224" s="38" t="n">
        <v>46186</v>
      </c>
      <c r="E3224" s="37" t="s">
        <v>229</v>
      </c>
      <c r="F3224" s="38" t="n">
        <v>46155</v>
      </c>
      <c r="G3224" s="37" t="n">
        <v>69</v>
      </c>
    </row>
    <row r="3225" customFormat="false" ht="15" hidden="false" customHeight="false" outlineLevel="0" collapsed="false">
      <c r="A3225" s="37" t="s">
        <v>1264</v>
      </c>
      <c r="B3225" s="37" t="s">
        <v>236</v>
      </c>
      <c r="C3225" s="37" t="n">
        <v>365</v>
      </c>
      <c r="D3225" s="38" t="n">
        <v>46126</v>
      </c>
      <c r="E3225" s="37" t="s">
        <v>229</v>
      </c>
      <c r="F3225" s="38" t="n">
        <v>46123</v>
      </c>
      <c r="G3225" s="37" t="n">
        <v>75</v>
      </c>
    </row>
    <row r="3226" customFormat="false" ht="15" hidden="false" customHeight="false" outlineLevel="0" collapsed="false">
      <c r="A3226" s="37" t="s">
        <v>1264</v>
      </c>
      <c r="B3226" s="37" t="s">
        <v>237</v>
      </c>
      <c r="C3226" s="37" t="n">
        <v>365</v>
      </c>
      <c r="D3226" s="38" t="n">
        <v>46375</v>
      </c>
      <c r="E3226" s="37" t="s">
        <v>229</v>
      </c>
      <c r="F3226" s="38" t="n">
        <v>46367</v>
      </c>
      <c r="G3226" s="37" t="n">
        <v>89</v>
      </c>
    </row>
    <row r="3227" customFormat="false" ht="15" hidden="false" customHeight="false" outlineLevel="0" collapsed="false">
      <c r="A3227" s="37" t="s">
        <v>1264</v>
      </c>
      <c r="B3227" s="37" t="s">
        <v>238</v>
      </c>
      <c r="C3227" s="37" t="n">
        <v>180</v>
      </c>
      <c r="D3227" s="38" t="n">
        <v>46122</v>
      </c>
      <c r="E3227" s="37" t="s">
        <v>229</v>
      </c>
      <c r="F3227" s="38" t="n">
        <v>46096</v>
      </c>
      <c r="G3227" s="37" t="n">
        <v>77</v>
      </c>
    </row>
    <row r="3228" customFormat="false" ht="15" hidden="false" customHeight="false" outlineLevel="0" collapsed="false">
      <c r="A3228" s="37" t="s">
        <v>1264</v>
      </c>
      <c r="B3228" s="37" t="s">
        <v>239</v>
      </c>
      <c r="C3228" s="37" t="n">
        <v>730</v>
      </c>
      <c r="D3228" s="38" t="n">
        <v>46359</v>
      </c>
      <c r="E3228" s="37" t="s">
        <v>229</v>
      </c>
      <c r="F3228" s="38" t="n">
        <v>46343</v>
      </c>
      <c r="G3228" s="37" t="n">
        <v>75</v>
      </c>
    </row>
    <row r="3229" customFormat="false" ht="15" hidden="false" customHeight="false" outlineLevel="0" collapsed="false">
      <c r="A3229" s="37" t="s">
        <v>1264</v>
      </c>
      <c r="B3229" s="37" t="s">
        <v>240</v>
      </c>
      <c r="C3229" s="37" t="n">
        <v>365</v>
      </c>
      <c r="D3229" s="38" t="n">
        <v>46204</v>
      </c>
      <c r="E3229" s="37" t="s">
        <v>229</v>
      </c>
      <c r="F3229" s="38" t="n">
        <v>46168</v>
      </c>
      <c r="G3229" s="37" t="n">
        <v>90</v>
      </c>
    </row>
    <row r="3230" customFormat="false" ht="15" hidden="false" customHeight="false" outlineLevel="0" collapsed="false">
      <c r="A3230" s="37" t="s">
        <v>1265</v>
      </c>
      <c r="B3230" s="37" t="s">
        <v>235</v>
      </c>
      <c r="C3230" s="37" t="n">
        <v>365</v>
      </c>
      <c r="D3230" s="38" t="n">
        <v>46179</v>
      </c>
      <c r="E3230" s="37" t="s">
        <v>230</v>
      </c>
      <c r="F3230" s="38"/>
      <c r="G3230" s="37"/>
    </row>
    <row r="3231" customFormat="false" ht="15" hidden="false" customHeight="false" outlineLevel="0" collapsed="false">
      <c r="A3231" s="37" t="s">
        <v>1265</v>
      </c>
      <c r="B3231" s="37" t="s">
        <v>236</v>
      </c>
      <c r="C3231" s="37" t="n">
        <v>365</v>
      </c>
      <c r="D3231" s="38" t="n">
        <v>46246</v>
      </c>
      <c r="E3231" s="37" t="s">
        <v>230</v>
      </c>
      <c r="F3231" s="38"/>
      <c r="G3231" s="37"/>
    </row>
    <row r="3232" customFormat="false" ht="15" hidden="false" customHeight="false" outlineLevel="0" collapsed="false">
      <c r="A3232" s="37" t="s">
        <v>1265</v>
      </c>
      <c r="B3232" s="37" t="s">
        <v>237</v>
      </c>
      <c r="C3232" s="37" t="n">
        <v>365</v>
      </c>
      <c r="D3232" s="38" t="n">
        <v>46265</v>
      </c>
      <c r="E3232" s="37" t="s">
        <v>229</v>
      </c>
      <c r="F3232" s="38" t="n">
        <v>46234</v>
      </c>
      <c r="G3232" s="37" t="n">
        <v>92</v>
      </c>
    </row>
    <row r="3233" customFormat="false" ht="15" hidden="false" customHeight="false" outlineLevel="0" collapsed="false">
      <c r="A3233" s="37" t="s">
        <v>1265</v>
      </c>
      <c r="B3233" s="37" t="s">
        <v>238</v>
      </c>
      <c r="C3233" s="37" t="n">
        <v>180</v>
      </c>
      <c r="D3233" s="38" t="n">
        <v>46266</v>
      </c>
      <c r="E3233" s="37" t="s">
        <v>229</v>
      </c>
      <c r="F3233" s="38" t="n">
        <v>46232</v>
      </c>
      <c r="G3233" s="37" t="n">
        <v>61</v>
      </c>
    </row>
    <row r="3234" customFormat="false" ht="15" hidden="false" customHeight="false" outlineLevel="0" collapsed="false">
      <c r="A3234" s="37" t="s">
        <v>1265</v>
      </c>
      <c r="B3234" s="37" t="s">
        <v>239</v>
      </c>
      <c r="C3234" s="37" t="n">
        <v>730</v>
      </c>
      <c r="D3234" s="38" t="n">
        <v>46164</v>
      </c>
      <c r="E3234" s="37" t="s">
        <v>229</v>
      </c>
      <c r="F3234" s="38" t="n">
        <v>46127</v>
      </c>
      <c r="G3234" s="37" t="n">
        <v>65</v>
      </c>
    </row>
    <row r="3235" customFormat="false" ht="15" hidden="false" customHeight="false" outlineLevel="0" collapsed="false">
      <c r="A3235" s="37" t="s">
        <v>1265</v>
      </c>
      <c r="B3235" s="37" t="s">
        <v>240</v>
      </c>
      <c r="C3235" s="37" t="n">
        <v>365</v>
      </c>
      <c r="D3235" s="38" t="n">
        <v>46199</v>
      </c>
      <c r="E3235" s="37" t="s">
        <v>232</v>
      </c>
      <c r="F3235" s="38"/>
      <c r="G3235" s="37"/>
    </row>
    <row r="3236" customFormat="false" ht="15" hidden="false" customHeight="false" outlineLevel="0" collapsed="false">
      <c r="A3236" s="37" t="s">
        <v>918</v>
      </c>
      <c r="B3236" s="37" t="s">
        <v>235</v>
      </c>
      <c r="C3236" s="37" t="n">
        <v>365</v>
      </c>
      <c r="D3236" s="38" t="n">
        <v>46342</v>
      </c>
      <c r="E3236" s="37" t="s">
        <v>230</v>
      </c>
      <c r="F3236" s="38"/>
      <c r="G3236" s="37"/>
    </row>
    <row r="3237" customFormat="false" ht="15" hidden="false" customHeight="false" outlineLevel="0" collapsed="false">
      <c r="A3237" s="37" t="s">
        <v>918</v>
      </c>
      <c r="B3237" s="37" t="s">
        <v>236</v>
      </c>
      <c r="C3237" s="37" t="n">
        <v>365</v>
      </c>
      <c r="D3237" s="38" t="n">
        <v>46268</v>
      </c>
      <c r="E3237" s="37" t="s">
        <v>229</v>
      </c>
      <c r="F3237" s="38" t="n">
        <v>46242</v>
      </c>
      <c r="G3237" s="37" t="n">
        <v>60</v>
      </c>
    </row>
    <row r="3238" customFormat="false" ht="15" hidden="false" customHeight="false" outlineLevel="0" collapsed="false">
      <c r="A3238" s="37" t="s">
        <v>918</v>
      </c>
      <c r="B3238" s="37" t="s">
        <v>237</v>
      </c>
      <c r="C3238" s="37" t="n">
        <v>365</v>
      </c>
      <c r="D3238" s="38" t="n">
        <v>46114</v>
      </c>
      <c r="E3238" s="37" t="s">
        <v>229</v>
      </c>
      <c r="F3238" s="38" t="n">
        <v>46079</v>
      </c>
      <c r="G3238" s="37" t="n">
        <v>86</v>
      </c>
    </row>
    <row r="3239" customFormat="false" ht="15" hidden="false" customHeight="false" outlineLevel="0" collapsed="false">
      <c r="A3239" s="37" t="s">
        <v>918</v>
      </c>
      <c r="B3239" s="37" t="s">
        <v>238</v>
      </c>
      <c r="C3239" s="37" t="n">
        <v>180</v>
      </c>
      <c r="D3239" s="38" t="n">
        <v>46113</v>
      </c>
      <c r="E3239" s="37" t="s">
        <v>229</v>
      </c>
      <c r="F3239" s="38" t="n">
        <v>46100</v>
      </c>
      <c r="G3239" s="37" t="n">
        <v>63</v>
      </c>
    </row>
    <row r="3240" customFormat="false" ht="15" hidden="false" customHeight="false" outlineLevel="0" collapsed="false">
      <c r="A3240" s="37" t="s">
        <v>918</v>
      </c>
      <c r="B3240" s="37" t="s">
        <v>239</v>
      </c>
      <c r="C3240" s="37" t="n">
        <v>730</v>
      </c>
      <c r="D3240" s="38" t="n">
        <v>46311</v>
      </c>
      <c r="E3240" s="37" t="s">
        <v>230</v>
      </c>
      <c r="F3240" s="38"/>
      <c r="G3240" s="37"/>
    </row>
    <row r="3241" customFormat="false" ht="15" hidden="false" customHeight="false" outlineLevel="0" collapsed="false">
      <c r="A3241" s="37" t="s">
        <v>918</v>
      </c>
      <c r="B3241" s="37" t="s">
        <v>240</v>
      </c>
      <c r="C3241" s="37" t="n">
        <v>365</v>
      </c>
      <c r="D3241" s="38" t="n">
        <v>46100</v>
      </c>
      <c r="E3241" s="37" t="s">
        <v>229</v>
      </c>
      <c r="F3241" s="38" t="n">
        <v>46089</v>
      </c>
      <c r="G3241" s="37" t="n">
        <v>68</v>
      </c>
    </row>
    <row r="3242" customFormat="false" ht="15" hidden="false" customHeight="false" outlineLevel="0" collapsed="false">
      <c r="A3242" s="37" t="s">
        <v>1268</v>
      </c>
      <c r="B3242" s="37" t="s">
        <v>235</v>
      </c>
      <c r="C3242" s="37" t="n">
        <v>365</v>
      </c>
      <c r="D3242" s="38" t="n">
        <v>46236</v>
      </c>
      <c r="E3242" s="37" t="s">
        <v>229</v>
      </c>
      <c r="F3242" s="38" t="n">
        <v>46197</v>
      </c>
      <c r="G3242" s="37" t="n">
        <v>74</v>
      </c>
    </row>
    <row r="3243" customFormat="false" ht="15" hidden="false" customHeight="false" outlineLevel="0" collapsed="false">
      <c r="A3243" s="37" t="s">
        <v>1268</v>
      </c>
      <c r="B3243" s="37" t="s">
        <v>236</v>
      </c>
      <c r="C3243" s="37" t="n">
        <v>365</v>
      </c>
      <c r="D3243" s="38" t="n">
        <v>46214</v>
      </c>
      <c r="E3243" s="37" t="s">
        <v>232</v>
      </c>
      <c r="F3243" s="38"/>
      <c r="G3243" s="37"/>
    </row>
    <row r="3244" customFormat="false" ht="15" hidden="false" customHeight="false" outlineLevel="0" collapsed="false">
      <c r="A3244" s="37" t="s">
        <v>1268</v>
      </c>
      <c r="B3244" s="37" t="s">
        <v>237</v>
      </c>
      <c r="C3244" s="37" t="n">
        <v>365</v>
      </c>
      <c r="D3244" s="38" t="n">
        <v>46380</v>
      </c>
      <c r="E3244" s="37" t="s">
        <v>232</v>
      </c>
      <c r="F3244" s="38"/>
      <c r="G3244" s="37"/>
    </row>
    <row r="3245" customFormat="false" ht="15" hidden="false" customHeight="false" outlineLevel="0" collapsed="false">
      <c r="A3245" s="37" t="s">
        <v>1268</v>
      </c>
      <c r="B3245" s="37" t="s">
        <v>238</v>
      </c>
      <c r="C3245" s="37" t="n">
        <v>180</v>
      </c>
      <c r="D3245" s="38" t="n">
        <v>46185</v>
      </c>
      <c r="E3245" s="37" t="s">
        <v>230</v>
      </c>
      <c r="F3245" s="38"/>
      <c r="G3245" s="37"/>
    </row>
    <row r="3246" customFormat="false" ht="15" hidden="false" customHeight="false" outlineLevel="0" collapsed="false">
      <c r="A3246" s="37" t="s">
        <v>1268</v>
      </c>
      <c r="B3246" s="37" t="s">
        <v>239</v>
      </c>
      <c r="C3246" s="37" t="n">
        <v>730</v>
      </c>
      <c r="D3246" s="38" t="n">
        <v>46106</v>
      </c>
      <c r="E3246" s="37" t="s">
        <v>229</v>
      </c>
      <c r="F3246" s="38" t="n">
        <v>46077</v>
      </c>
      <c r="G3246" s="37" t="n">
        <v>99</v>
      </c>
    </row>
    <row r="3247" customFormat="false" ht="15" hidden="false" customHeight="false" outlineLevel="0" collapsed="false">
      <c r="A3247" s="37" t="s">
        <v>1268</v>
      </c>
      <c r="B3247" s="37" t="s">
        <v>240</v>
      </c>
      <c r="C3247" s="37" t="n">
        <v>365</v>
      </c>
      <c r="D3247" s="38" t="n">
        <v>46141</v>
      </c>
      <c r="E3247" s="37" t="s">
        <v>229</v>
      </c>
      <c r="F3247" s="38" t="n">
        <v>46135</v>
      </c>
      <c r="G3247" s="37" t="n">
        <v>74</v>
      </c>
    </row>
    <row r="3248" customFormat="false" ht="15" hidden="false" customHeight="false" outlineLevel="0" collapsed="false">
      <c r="A3248" s="37" t="s">
        <v>1270</v>
      </c>
      <c r="B3248" s="37" t="s">
        <v>235</v>
      </c>
      <c r="C3248" s="37" t="n">
        <v>365</v>
      </c>
      <c r="D3248" s="38" t="n">
        <v>46131</v>
      </c>
      <c r="E3248" s="37" t="s">
        <v>229</v>
      </c>
      <c r="F3248" s="38" t="n">
        <v>46096</v>
      </c>
      <c r="G3248" s="37" t="n">
        <v>85</v>
      </c>
    </row>
    <row r="3249" customFormat="false" ht="15" hidden="false" customHeight="false" outlineLevel="0" collapsed="false">
      <c r="A3249" s="37" t="s">
        <v>1270</v>
      </c>
      <c r="B3249" s="37" t="s">
        <v>236</v>
      </c>
      <c r="C3249" s="37" t="n">
        <v>365</v>
      </c>
      <c r="D3249" s="38" t="n">
        <v>46151</v>
      </c>
      <c r="E3249" s="37" t="s">
        <v>229</v>
      </c>
      <c r="F3249" s="38" t="n">
        <v>46139</v>
      </c>
      <c r="G3249" s="37" t="n">
        <v>98</v>
      </c>
    </row>
    <row r="3250" customFormat="false" ht="15" hidden="false" customHeight="false" outlineLevel="0" collapsed="false">
      <c r="A3250" s="37" t="s">
        <v>1270</v>
      </c>
      <c r="B3250" s="37" t="s">
        <v>237</v>
      </c>
      <c r="C3250" s="37" t="n">
        <v>365</v>
      </c>
      <c r="D3250" s="38" t="n">
        <v>46215</v>
      </c>
      <c r="E3250" s="37" t="s">
        <v>229</v>
      </c>
      <c r="F3250" s="38" t="n">
        <v>46178</v>
      </c>
      <c r="G3250" s="37" t="n">
        <v>78</v>
      </c>
    </row>
    <row r="3251" customFormat="false" ht="15" hidden="false" customHeight="false" outlineLevel="0" collapsed="false">
      <c r="A3251" s="37" t="s">
        <v>1270</v>
      </c>
      <c r="B3251" s="37" t="s">
        <v>238</v>
      </c>
      <c r="C3251" s="37" t="n">
        <v>180</v>
      </c>
      <c r="D3251" s="38" t="n">
        <v>46361</v>
      </c>
      <c r="E3251" s="37" t="s">
        <v>229</v>
      </c>
      <c r="F3251" s="38" t="n">
        <v>46336</v>
      </c>
      <c r="G3251" s="37" t="n">
        <v>90</v>
      </c>
    </row>
    <row r="3252" customFormat="false" ht="15" hidden="false" customHeight="false" outlineLevel="0" collapsed="false">
      <c r="A3252" s="37" t="s">
        <v>1270</v>
      </c>
      <c r="B3252" s="37" t="s">
        <v>239</v>
      </c>
      <c r="C3252" s="37" t="n">
        <v>730</v>
      </c>
      <c r="D3252" s="38" t="n">
        <v>46239</v>
      </c>
      <c r="E3252" s="37" t="s">
        <v>229</v>
      </c>
      <c r="F3252" s="38" t="n">
        <v>46212</v>
      </c>
      <c r="G3252" s="37" t="n">
        <v>61</v>
      </c>
    </row>
    <row r="3253" customFormat="false" ht="15" hidden="false" customHeight="false" outlineLevel="0" collapsed="false">
      <c r="A3253" s="37" t="s">
        <v>1270</v>
      </c>
      <c r="B3253" s="37" t="s">
        <v>240</v>
      </c>
      <c r="C3253" s="37" t="n">
        <v>365</v>
      </c>
      <c r="D3253" s="38" t="n">
        <v>46248</v>
      </c>
      <c r="E3253" s="37" t="s">
        <v>230</v>
      </c>
      <c r="F3253" s="38"/>
      <c r="G3253" s="37"/>
    </row>
    <row r="3254" customFormat="false" ht="15" hidden="false" customHeight="false" outlineLevel="0" collapsed="false">
      <c r="A3254" s="37" t="s">
        <v>1271</v>
      </c>
      <c r="B3254" s="37" t="s">
        <v>235</v>
      </c>
      <c r="C3254" s="37" t="n">
        <v>365</v>
      </c>
      <c r="D3254" s="38" t="n">
        <v>46367</v>
      </c>
      <c r="E3254" s="37" t="s">
        <v>229</v>
      </c>
      <c r="F3254" s="38" t="n">
        <v>46345</v>
      </c>
      <c r="G3254" s="37" t="n">
        <v>88</v>
      </c>
    </row>
    <row r="3255" customFormat="false" ht="15" hidden="false" customHeight="false" outlineLevel="0" collapsed="false">
      <c r="A3255" s="37" t="s">
        <v>1271</v>
      </c>
      <c r="B3255" s="37" t="s">
        <v>236</v>
      </c>
      <c r="C3255" s="37" t="n">
        <v>365</v>
      </c>
      <c r="D3255" s="38" t="n">
        <v>46127</v>
      </c>
      <c r="E3255" s="37" t="s">
        <v>230</v>
      </c>
      <c r="F3255" s="38"/>
      <c r="G3255" s="37"/>
    </row>
    <row r="3256" customFormat="false" ht="15" hidden="false" customHeight="false" outlineLevel="0" collapsed="false">
      <c r="A3256" s="37" t="s">
        <v>1271</v>
      </c>
      <c r="B3256" s="37" t="s">
        <v>237</v>
      </c>
      <c r="C3256" s="37" t="n">
        <v>365</v>
      </c>
      <c r="D3256" s="38" t="n">
        <v>46147</v>
      </c>
      <c r="E3256" s="37" t="s">
        <v>229</v>
      </c>
      <c r="F3256" s="38" t="n">
        <v>46140</v>
      </c>
      <c r="G3256" s="37" t="n">
        <v>88</v>
      </c>
    </row>
    <row r="3257" customFormat="false" ht="15" hidden="false" customHeight="false" outlineLevel="0" collapsed="false">
      <c r="A3257" s="37" t="s">
        <v>1271</v>
      </c>
      <c r="B3257" s="37" t="s">
        <v>238</v>
      </c>
      <c r="C3257" s="37" t="n">
        <v>180</v>
      </c>
      <c r="D3257" s="38" t="n">
        <v>46167</v>
      </c>
      <c r="E3257" s="37" t="s">
        <v>229</v>
      </c>
      <c r="F3257" s="38" t="n">
        <v>46138</v>
      </c>
      <c r="G3257" s="37" t="n">
        <v>89</v>
      </c>
    </row>
    <row r="3258" customFormat="false" ht="15" hidden="false" customHeight="false" outlineLevel="0" collapsed="false">
      <c r="A3258" s="37" t="s">
        <v>1271</v>
      </c>
      <c r="B3258" s="37" t="s">
        <v>239</v>
      </c>
      <c r="C3258" s="37" t="n">
        <v>730</v>
      </c>
      <c r="D3258" s="38" t="n">
        <v>46228</v>
      </c>
      <c r="E3258" s="37" t="s">
        <v>230</v>
      </c>
      <c r="F3258" s="38"/>
      <c r="G3258" s="37"/>
    </row>
    <row r="3259" customFormat="false" ht="15" hidden="false" customHeight="false" outlineLevel="0" collapsed="false">
      <c r="A3259" s="37" t="s">
        <v>1271</v>
      </c>
      <c r="B3259" s="37" t="s">
        <v>240</v>
      </c>
      <c r="C3259" s="37" t="n">
        <v>365</v>
      </c>
      <c r="D3259" s="38" t="n">
        <v>46124</v>
      </c>
      <c r="E3259" s="37" t="s">
        <v>229</v>
      </c>
      <c r="F3259" s="38" t="n">
        <v>46117</v>
      </c>
      <c r="G3259" s="37" t="n">
        <v>63</v>
      </c>
    </row>
    <row r="3260" customFormat="false" ht="15" hidden="false" customHeight="false" outlineLevel="0" collapsed="false">
      <c r="A3260" s="37" t="s">
        <v>720</v>
      </c>
      <c r="B3260" s="37" t="s">
        <v>235</v>
      </c>
      <c r="C3260" s="37" t="n">
        <v>365</v>
      </c>
      <c r="D3260" s="38" t="n">
        <v>46119</v>
      </c>
      <c r="E3260" s="37" t="s">
        <v>229</v>
      </c>
      <c r="F3260" s="38" t="n">
        <v>46098</v>
      </c>
      <c r="G3260" s="37" t="n">
        <v>63</v>
      </c>
    </row>
    <row r="3261" customFormat="false" ht="15" hidden="false" customHeight="false" outlineLevel="0" collapsed="false">
      <c r="A3261" s="37" t="s">
        <v>720</v>
      </c>
      <c r="B3261" s="37" t="s">
        <v>236</v>
      </c>
      <c r="C3261" s="37" t="n">
        <v>365</v>
      </c>
      <c r="D3261" s="38" t="n">
        <v>46214</v>
      </c>
      <c r="E3261" s="37" t="s">
        <v>229</v>
      </c>
      <c r="F3261" s="38" t="n">
        <v>46204</v>
      </c>
      <c r="G3261" s="37" t="n">
        <v>87</v>
      </c>
    </row>
    <row r="3262" customFormat="false" ht="15" hidden="false" customHeight="false" outlineLevel="0" collapsed="false">
      <c r="A3262" s="37" t="s">
        <v>720</v>
      </c>
      <c r="B3262" s="37" t="s">
        <v>237</v>
      </c>
      <c r="C3262" s="37" t="n">
        <v>365</v>
      </c>
      <c r="D3262" s="38" t="n">
        <v>46249</v>
      </c>
      <c r="E3262" s="37" t="s">
        <v>229</v>
      </c>
      <c r="F3262" s="38" t="n">
        <v>46211</v>
      </c>
      <c r="G3262" s="37" t="n">
        <v>72</v>
      </c>
    </row>
    <row r="3263" customFormat="false" ht="15" hidden="false" customHeight="false" outlineLevel="0" collapsed="false">
      <c r="A3263" s="37" t="s">
        <v>720</v>
      </c>
      <c r="B3263" s="37" t="s">
        <v>238</v>
      </c>
      <c r="C3263" s="37" t="n">
        <v>180</v>
      </c>
      <c r="D3263" s="38" t="n">
        <v>46098</v>
      </c>
      <c r="E3263" s="37" t="s">
        <v>232</v>
      </c>
      <c r="F3263" s="38"/>
      <c r="G3263" s="37"/>
    </row>
    <row r="3264" customFormat="false" ht="15" hidden="false" customHeight="false" outlineLevel="0" collapsed="false">
      <c r="A3264" s="37" t="s">
        <v>720</v>
      </c>
      <c r="B3264" s="37" t="s">
        <v>239</v>
      </c>
      <c r="C3264" s="37" t="n">
        <v>730</v>
      </c>
      <c r="D3264" s="38" t="n">
        <v>46338</v>
      </c>
      <c r="E3264" s="37" t="s">
        <v>229</v>
      </c>
      <c r="F3264" s="38" t="n">
        <v>46325</v>
      </c>
      <c r="G3264" s="37" t="n">
        <v>89</v>
      </c>
    </row>
    <row r="3265" customFormat="false" ht="15" hidden="false" customHeight="false" outlineLevel="0" collapsed="false">
      <c r="A3265" s="37" t="s">
        <v>720</v>
      </c>
      <c r="B3265" s="37" t="s">
        <v>240</v>
      </c>
      <c r="C3265" s="37" t="n">
        <v>365</v>
      </c>
      <c r="D3265" s="38" t="n">
        <v>46307</v>
      </c>
      <c r="E3265" s="37" t="s">
        <v>229</v>
      </c>
      <c r="F3265" s="38" t="n">
        <v>46278</v>
      </c>
      <c r="G3265" s="37" t="n">
        <v>91</v>
      </c>
    </row>
    <row r="3266" customFormat="false" ht="15" hidden="false" customHeight="false" outlineLevel="0" collapsed="false">
      <c r="A3266" s="37" t="s">
        <v>1272</v>
      </c>
      <c r="B3266" s="37" t="s">
        <v>235</v>
      </c>
      <c r="C3266" s="37" t="n">
        <v>365</v>
      </c>
      <c r="D3266" s="38" t="n">
        <v>46172</v>
      </c>
      <c r="E3266" s="37" t="s">
        <v>229</v>
      </c>
      <c r="F3266" s="38" t="n">
        <v>46142</v>
      </c>
      <c r="G3266" s="37" t="n">
        <v>83</v>
      </c>
    </row>
    <row r="3267" customFormat="false" ht="15" hidden="false" customHeight="false" outlineLevel="0" collapsed="false">
      <c r="A3267" s="37" t="s">
        <v>1272</v>
      </c>
      <c r="B3267" s="37" t="s">
        <v>236</v>
      </c>
      <c r="C3267" s="37" t="n">
        <v>365</v>
      </c>
      <c r="D3267" s="38" t="n">
        <v>46137</v>
      </c>
      <c r="E3267" s="37" t="s">
        <v>229</v>
      </c>
      <c r="F3267" s="38" t="n">
        <v>46113</v>
      </c>
      <c r="G3267" s="37" t="n">
        <v>84</v>
      </c>
    </row>
    <row r="3268" customFormat="false" ht="15" hidden="false" customHeight="false" outlineLevel="0" collapsed="false">
      <c r="A3268" s="37" t="s">
        <v>1272</v>
      </c>
      <c r="B3268" s="37" t="s">
        <v>237</v>
      </c>
      <c r="C3268" s="37" t="n">
        <v>365</v>
      </c>
      <c r="D3268" s="38" t="n">
        <v>46300</v>
      </c>
      <c r="E3268" s="37" t="s">
        <v>229</v>
      </c>
      <c r="F3268" s="38" t="n">
        <v>46261</v>
      </c>
      <c r="G3268" s="37" t="n">
        <v>97</v>
      </c>
    </row>
    <row r="3269" customFormat="false" ht="15" hidden="false" customHeight="false" outlineLevel="0" collapsed="false">
      <c r="A3269" s="37" t="s">
        <v>1272</v>
      </c>
      <c r="B3269" s="37" t="s">
        <v>238</v>
      </c>
      <c r="C3269" s="37" t="n">
        <v>180</v>
      </c>
      <c r="D3269" s="38" t="n">
        <v>46349</v>
      </c>
      <c r="E3269" s="37" t="s">
        <v>229</v>
      </c>
      <c r="F3269" s="38" t="n">
        <v>46340</v>
      </c>
      <c r="G3269" s="37" t="n">
        <v>90</v>
      </c>
    </row>
    <row r="3270" customFormat="false" ht="15" hidden="false" customHeight="false" outlineLevel="0" collapsed="false">
      <c r="A3270" s="37" t="s">
        <v>1272</v>
      </c>
      <c r="B3270" s="37" t="s">
        <v>239</v>
      </c>
      <c r="C3270" s="37" t="n">
        <v>730</v>
      </c>
      <c r="D3270" s="38" t="n">
        <v>46223</v>
      </c>
      <c r="E3270" s="37" t="s">
        <v>230</v>
      </c>
      <c r="F3270" s="38"/>
      <c r="G3270" s="37"/>
    </row>
    <row r="3271" customFormat="false" ht="15" hidden="false" customHeight="false" outlineLevel="0" collapsed="false">
      <c r="A3271" s="37" t="s">
        <v>1272</v>
      </c>
      <c r="B3271" s="37" t="s">
        <v>240</v>
      </c>
      <c r="C3271" s="37" t="n">
        <v>365</v>
      </c>
      <c r="D3271" s="38" t="n">
        <v>46347</v>
      </c>
      <c r="E3271" s="37" t="s">
        <v>229</v>
      </c>
      <c r="F3271" s="38" t="n">
        <v>46328</v>
      </c>
      <c r="G3271" s="37" t="n">
        <v>83</v>
      </c>
    </row>
    <row r="3272" customFormat="false" ht="15" hidden="false" customHeight="false" outlineLevel="0" collapsed="false">
      <c r="A3272" s="37" t="s">
        <v>1273</v>
      </c>
      <c r="B3272" s="37" t="s">
        <v>235</v>
      </c>
      <c r="C3272" s="37" t="n">
        <v>365</v>
      </c>
      <c r="D3272" s="38" t="n">
        <v>46149</v>
      </c>
      <c r="E3272" s="37" t="s">
        <v>232</v>
      </c>
      <c r="F3272" s="38"/>
      <c r="G3272" s="37"/>
    </row>
    <row r="3273" customFormat="false" ht="15" hidden="false" customHeight="false" outlineLevel="0" collapsed="false">
      <c r="A3273" s="37" t="s">
        <v>1273</v>
      </c>
      <c r="B3273" s="37" t="s">
        <v>236</v>
      </c>
      <c r="C3273" s="37" t="n">
        <v>365</v>
      </c>
      <c r="D3273" s="38" t="n">
        <v>46384</v>
      </c>
      <c r="E3273" s="37" t="s">
        <v>230</v>
      </c>
      <c r="F3273" s="38"/>
      <c r="G3273" s="37"/>
    </row>
    <row r="3274" customFormat="false" ht="15" hidden="false" customHeight="false" outlineLevel="0" collapsed="false">
      <c r="A3274" s="37" t="s">
        <v>1273</v>
      </c>
      <c r="B3274" s="37" t="s">
        <v>237</v>
      </c>
      <c r="C3274" s="37" t="n">
        <v>365</v>
      </c>
      <c r="D3274" s="38" t="n">
        <v>46101</v>
      </c>
      <c r="E3274" s="37" t="s">
        <v>232</v>
      </c>
      <c r="F3274" s="38"/>
      <c r="G3274" s="37"/>
    </row>
    <row r="3275" customFormat="false" ht="15" hidden="false" customHeight="false" outlineLevel="0" collapsed="false">
      <c r="A3275" s="37" t="s">
        <v>1273</v>
      </c>
      <c r="B3275" s="37" t="s">
        <v>238</v>
      </c>
      <c r="C3275" s="37" t="n">
        <v>180</v>
      </c>
      <c r="D3275" s="38" t="n">
        <v>46328</v>
      </c>
      <c r="E3275" s="37" t="s">
        <v>229</v>
      </c>
      <c r="F3275" s="38" t="n">
        <v>46324</v>
      </c>
      <c r="G3275" s="37" t="n">
        <v>99</v>
      </c>
    </row>
    <row r="3276" customFormat="false" ht="15" hidden="false" customHeight="false" outlineLevel="0" collapsed="false">
      <c r="A3276" s="37" t="s">
        <v>1273</v>
      </c>
      <c r="B3276" s="37" t="s">
        <v>239</v>
      </c>
      <c r="C3276" s="37" t="n">
        <v>730</v>
      </c>
      <c r="D3276" s="38" t="n">
        <v>46265</v>
      </c>
      <c r="E3276" s="37" t="s">
        <v>230</v>
      </c>
      <c r="F3276" s="38"/>
      <c r="G3276" s="37"/>
    </row>
    <row r="3277" customFormat="false" ht="15" hidden="false" customHeight="false" outlineLevel="0" collapsed="false">
      <c r="A3277" s="37" t="s">
        <v>1273</v>
      </c>
      <c r="B3277" s="37" t="s">
        <v>240</v>
      </c>
      <c r="C3277" s="37" t="n">
        <v>365</v>
      </c>
      <c r="D3277" s="38" t="n">
        <v>46162</v>
      </c>
      <c r="E3277" s="37" t="s">
        <v>229</v>
      </c>
      <c r="F3277" s="38" t="n">
        <v>46151</v>
      </c>
      <c r="G3277" s="37" t="n">
        <v>78</v>
      </c>
    </row>
    <row r="3278" customFormat="false" ht="15" hidden="false" customHeight="false" outlineLevel="0" collapsed="false">
      <c r="A3278" s="37" t="s">
        <v>849</v>
      </c>
      <c r="B3278" s="37" t="s">
        <v>235</v>
      </c>
      <c r="C3278" s="37" t="n">
        <v>365</v>
      </c>
      <c r="D3278" s="38" t="n">
        <v>46288</v>
      </c>
      <c r="E3278" s="37" t="s">
        <v>229</v>
      </c>
      <c r="F3278" s="38" t="n">
        <v>46286</v>
      </c>
      <c r="G3278" s="37" t="n">
        <v>84</v>
      </c>
    </row>
    <row r="3279" customFormat="false" ht="15" hidden="false" customHeight="false" outlineLevel="0" collapsed="false">
      <c r="A3279" s="37" t="s">
        <v>849</v>
      </c>
      <c r="B3279" s="37" t="s">
        <v>236</v>
      </c>
      <c r="C3279" s="37" t="n">
        <v>365</v>
      </c>
      <c r="D3279" s="38" t="n">
        <v>46128</v>
      </c>
      <c r="E3279" s="37" t="s">
        <v>229</v>
      </c>
      <c r="F3279" s="38" t="n">
        <v>46114</v>
      </c>
      <c r="G3279" s="37" t="n">
        <v>96</v>
      </c>
    </row>
    <row r="3280" customFormat="false" ht="15" hidden="false" customHeight="false" outlineLevel="0" collapsed="false">
      <c r="A3280" s="37" t="s">
        <v>849</v>
      </c>
      <c r="B3280" s="37" t="s">
        <v>237</v>
      </c>
      <c r="C3280" s="37" t="n">
        <v>365</v>
      </c>
      <c r="D3280" s="38" t="n">
        <v>46183</v>
      </c>
      <c r="E3280" s="37" t="s">
        <v>229</v>
      </c>
      <c r="F3280" s="38" t="n">
        <v>46166</v>
      </c>
      <c r="G3280" s="37" t="n">
        <v>64</v>
      </c>
    </row>
    <row r="3281" customFormat="false" ht="15" hidden="false" customHeight="false" outlineLevel="0" collapsed="false">
      <c r="A3281" s="37" t="s">
        <v>849</v>
      </c>
      <c r="B3281" s="37" t="s">
        <v>238</v>
      </c>
      <c r="C3281" s="37" t="n">
        <v>180</v>
      </c>
      <c r="D3281" s="38" t="n">
        <v>46316</v>
      </c>
      <c r="E3281" s="37" t="s">
        <v>232</v>
      </c>
      <c r="F3281" s="38"/>
      <c r="G3281" s="37"/>
    </row>
    <row r="3282" customFormat="false" ht="15" hidden="false" customHeight="false" outlineLevel="0" collapsed="false">
      <c r="A3282" s="37" t="s">
        <v>849</v>
      </c>
      <c r="B3282" s="37" t="s">
        <v>239</v>
      </c>
      <c r="C3282" s="37" t="n">
        <v>730</v>
      </c>
      <c r="D3282" s="38" t="n">
        <v>46359</v>
      </c>
      <c r="E3282" s="37" t="s">
        <v>229</v>
      </c>
      <c r="F3282" s="38" t="n">
        <v>46352</v>
      </c>
      <c r="G3282" s="37" t="n">
        <v>90</v>
      </c>
    </row>
    <row r="3283" customFormat="false" ht="15" hidden="false" customHeight="false" outlineLevel="0" collapsed="false">
      <c r="A3283" s="37" t="s">
        <v>849</v>
      </c>
      <c r="B3283" s="37" t="s">
        <v>240</v>
      </c>
      <c r="C3283" s="37" t="n">
        <v>365</v>
      </c>
      <c r="D3283" s="38" t="n">
        <v>46273</v>
      </c>
      <c r="E3283" s="37" t="s">
        <v>229</v>
      </c>
      <c r="F3283" s="38" t="n">
        <v>46267</v>
      </c>
      <c r="G3283" s="37" t="n">
        <v>96</v>
      </c>
    </row>
    <row r="3284" customFormat="false" ht="15" hidden="false" customHeight="false" outlineLevel="0" collapsed="false">
      <c r="A3284" s="37" t="s">
        <v>1275</v>
      </c>
      <c r="B3284" s="37" t="s">
        <v>235</v>
      </c>
      <c r="C3284" s="37" t="n">
        <v>365</v>
      </c>
      <c r="D3284" s="38" t="n">
        <v>46134</v>
      </c>
      <c r="E3284" s="37" t="s">
        <v>232</v>
      </c>
      <c r="F3284" s="38"/>
      <c r="G3284" s="37"/>
    </row>
    <row r="3285" customFormat="false" ht="15" hidden="false" customHeight="false" outlineLevel="0" collapsed="false">
      <c r="A3285" s="37" t="s">
        <v>1275</v>
      </c>
      <c r="B3285" s="37" t="s">
        <v>236</v>
      </c>
      <c r="C3285" s="37" t="n">
        <v>365</v>
      </c>
      <c r="D3285" s="38" t="n">
        <v>46144</v>
      </c>
      <c r="E3285" s="37" t="s">
        <v>231</v>
      </c>
      <c r="F3285" s="38"/>
      <c r="G3285" s="37"/>
    </row>
    <row r="3286" customFormat="false" ht="15" hidden="false" customHeight="false" outlineLevel="0" collapsed="false">
      <c r="A3286" s="37" t="s">
        <v>1275</v>
      </c>
      <c r="B3286" s="37" t="s">
        <v>237</v>
      </c>
      <c r="C3286" s="37" t="n">
        <v>365</v>
      </c>
      <c r="D3286" s="38" t="n">
        <v>46229</v>
      </c>
      <c r="E3286" s="37" t="s">
        <v>230</v>
      </c>
      <c r="F3286" s="38"/>
      <c r="G3286" s="37"/>
    </row>
    <row r="3287" customFormat="false" ht="15" hidden="false" customHeight="false" outlineLevel="0" collapsed="false">
      <c r="A3287" s="37" t="s">
        <v>1275</v>
      </c>
      <c r="B3287" s="37" t="s">
        <v>238</v>
      </c>
      <c r="C3287" s="37" t="n">
        <v>180</v>
      </c>
      <c r="D3287" s="38" t="n">
        <v>46131</v>
      </c>
      <c r="E3287" s="37" t="s">
        <v>229</v>
      </c>
      <c r="F3287" s="38" t="n">
        <v>46124</v>
      </c>
      <c r="G3287" s="37" t="n">
        <v>82</v>
      </c>
    </row>
    <row r="3288" customFormat="false" ht="15" hidden="false" customHeight="false" outlineLevel="0" collapsed="false">
      <c r="A3288" s="37" t="s">
        <v>1275</v>
      </c>
      <c r="B3288" s="37" t="s">
        <v>239</v>
      </c>
      <c r="C3288" s="37" t="n">
        <v>730</v>
      </c>
      <c r="D3288" s="38" t="n">
        <v>46158</v>
      </c>
      <c r="E3288" s="37" t="s">
        <v>229</v>
      </c>
      <c r="F3288" s="38" t="n">
        <v>46130</v>
      </c>
      <c r="G3288" s="37" t="n">
        <v>67</v>
      </c>
    </row>
    <row r="3289" customFormat="false" ht="15" hidden="false" customHeight="false" outlineLevel="0" collapsed="false">
      <c r="A3289" s="37" t="s">
        <v>1275</v>
      </c>
      <c r="B3289" s="37" t="s">
        <v>240</v>
      </c>
      <c r="C3289" s="37" t="n">
        <v>365</v>
      </c>
      <c r="D3289" s="38" t="n">
        <v>46354</v>
      </c>
      <c r="E3289" s="37" t="s">
        <v>229</v>
      </c>
      <c r="F3289" s="38" t="n">
        <v>46332</v>
      </c>
      <c r="G3289" s="37" t="n">
        <v>68</v>
      </c>
    </row>
    <row r="3290" customFormat="false" ht="15" hidden="false" customHeight="false" outlineLevel="0" collapsed="false">
      <c r="A3290" s="37" t="s">
        <v>1276</v>
      </c>
      <c r="B3290" s="37" t="s">
        <v>235</v>
      </c>
      <c r="C3290" s="37" t="n">
        <v>365</v>
      </c>
      <c r="D3290" s="38" t="n">
        <v>46329</v>
      </c>
      <c r="E3290" s="37" t="s">
        <v>231</v>
      </c>
      <c r="F3290" s="38"/>
      <c r="G3290" s="37"/>
    </row>
    <row r="3291" customFormat="false" ht="15" hidden="false" customHeight="false" outlineLevel="0" collapsed="false">
      <c r="A3291" s="37" t="s">
        <v>1276</v>
      </c>
      <c r="B3291" s="37" t="s">
        <v>236</v>
      </c>
      <c r="C3291" s="37" t="n">
        <v>365</v>
      </c>
      <c r="D3291" s="38" t="n">
        <v>46166</v>
      </c>
      <c r="E3291" s="37" t="s">
        <v>229</v>
      </c>
      <c r="F3291" s="38" t="n">
        <v>46161</v>
      </c>
      <c r="G3291" s="37" t="n">
        <v>66</v>
      </c>
    </row>
    <row r="3292" customFormat="false" ht="15" hidden="false" customHeight="false" outlineLevel="0" collapsed="false">
      <c r="A3292" s="37" t="s">
        <v>1276</v>
      </c>
      <c r="B3292" s="37" t="s">
        <v>237</v>
      </c>
      <c r="C3292" s="37" t="n">
        <v>365</v>
      </c>
      <c r="D3292" s="38" t="n">
        <v>46270</v>
      </c>
      <c r="E3292" s="37" t="s">
        <v>229</v>
      </c>
      <c r="F3292" s="38" t="n">
        <v>46269</v>
      </c>
      <c r="G3292" s="37" t="n">
        <v>92</v>
      </c>
    </row>
    <row r="3293" customFormat="false" ht="15" hidden="false" customHeight="false" outlineLevel="0" collapsed="false">
      <c r="A3293" s="37" t="s">
        <v>1276</v>
      </c>
      <c r="B3293" s="37" t="s">
        <v>238</v>
      </c>
      <c r="C3293" s="37" t="n">
        <v>180</v>
      </c>
      <c r="D3293" s="38" t="n">
        <v>46309</v>
      </c>
      <c r="E3293" s="37" t="s">
        <v>230</v>
      </c>
      <c r="F3293" s="38"/>
      <c r="G3293" s="37"/>
    </row>
    <row r="3294" customFormat="false" ht="15" hidden="false" customHeight="false" outlineLevel="0" collapsed="false">
      <c r="A3294" s="37" t="s">
        <v>1276</v>
      </c>
      <c r="B3294" s="37" t="s">
        <v>239</v>
      </c>
      <c r="C3294" s="37" t="n">
        <v>730</v>
      </c>
      <c r="D3294" s="38" t="n">
        <v>46113</v>
      </c>
      <c r="E3294" s="37" t="s">
        <v>229</v>
      </c>
      <c r="F3294" s="38" t="n">
        <v>46103</v>
      </c>
      <c r="G3294" s="37" t="n">
        <v>85</v>
      </c>
    </row>
    <row r="3295" customFormat="false" ht="15" hidden="false" customHeight="false" outlineLevel="0" collapsed="false">
      <c r="A3295" s="37" t="s">
        <v>1276</v>
      </c>
      <c r="B3295" s="37" t="s">
        <v>240</v>
      </c>
      <c r="C3295" s="37" t="n">
        <v>365</v>
      </c>
      <c r="D3295" s="38" t="n">
        <v>46110</v>
      </c>
      <c r="E3295" s="37" t="s">
        <v>232</v>
      </c>
      <c r="F3295" s="38"/>
      <c r="G3295" s="37"/>
    </row>
    <row r="3296" customFormat="false" ht="15" hidden="false" customHeight="false" outlineLevel="0" collapsed="false">
      <c r="A3296" s="37" t="s">
        <v>1277</v>
      </c>
      <c r="B3296" s="37" t="s">
        <v>235</v>
      </c>
      <c r="C3296" s="37" t="n">
        <v>365</v>
      </c>
      <c r="D3296" s="38" t="n">
        <v>46340</v>
      </c>
      <c r="E3296" s="37" t="s">
        <v>232</v>
      </c>
      <c r="F3296" s="38"/>
      <c r="G3296" s="37"/>
    </row>
    <row r="3297" customFormat="false" ht="15" hidden="false" customHeight="false" outlineLevel="0" collapsed="false">
      <c r="A3297" s="37" t="s">
        <v>1277</v>
      </c>
      <c r="B3297" s="37" t="s">
        <v>236</v>
      </c>
      <c r="C3297" s="37" t="n">
        <v>365</v>
      </c>
      <c r="D3297" s="38" t="n">
        <v>46222</v>
      </c>
      <c r="E3297" s="37" t="s">
        <v>229</v>
      </c>
      <c r="F3297" s="38" t="n">
        <v>46214</v>
      </c>
      <c r="G3297" s="37" t="n">
        <v>81</v>
      </c>
    </row>
    <row r="3298" customFormat="false" ht="15" hidden="false" customHeight="false" outlineLevel="0" collapsed="false">
      <c r="A3298" s="37" t="s">
        <v>1277</v>
      </c>
      <c r="B3298" s="37" t="s">
        <v>237</v>
      </c>
      <c r="C3298" s="37" t="n">
        <v>365</v>
      </c>
      <c r="D3298" s="38" t="n">
        <v>46171</v>
      </c>
      <c r="E3298" s="37" t="s">
        <v>229</v>
      </c>
      <c r="F3298" s="38" t="n">
        <v>46133</v>
      </c>
      <c r="G3298" s="37" t="n">
        <v>66</v>
      </c>
    </row>
    <row r="3299" customFormat="false" ht="15" hidden="false" customHeight="false" outlineLevel="0" collapsed="false">
      <c r="A3299" s="37" t="s">
        <v>1277</v>
      </c>
      <c r="B3299" s="37" t="s">
        <v>238</v>
      </c>
      <c r="C3299" s="37" t="n">
        <v>180</v>
      </c>
      <c r="D3299" s="38" t="n">
        <v>46378</v>
      </c>
      <c r="E3299" s="37" t="s">
        <v>229</v>
      </c>
      <c r="F3299" s="38" t="n">
        <v>46371</v>
      </c>
      <c r="G3299" s="37" t="n">
        <v>85</v>
      </c>
    </row>
    <row r="3300" customFormat="false" ht="15" hidden="false" customHeight="false" outlineLevel="0" collapsed="false">
      <c r="A3300" s="37" t="s">
        <v>1277</v>
      </c>
      <c r="B3300" s="37" t="s">
        <v>239</v>
      </c>
      <c r="C3300" s="37" t="n">
        <v>730</v>
      </c>
      <c r="D3300" s="38" t="n">
        <v>46260</v>
      </c>
      <c r="E3300" s="37" t="s">
        <v>229</v>
      </c>
      <c r="F3300" s="38" t="n">
        <v>46242</v>
      </c>
      <c r="G3300" s="37" t="n">
        <v>64</v>
      </c>
    </row>
    <row r="3301" customFormat="false" ht="15" hidden="false" customHeight="false" outlineLevel="0" collapsed="false">
      <c r="A3301" s="37" t="s">
        <v>1277</v>
      </c>
      <c r="B3301" s="37" t="s">
        <v>240</v>
      </c>
      <c r="C3301" s="37" t="n">
        <v>365</v>
      </c>
      <c r="D3301" s="38" t="n">
        <v>46305</v>
      </c>
      <c r="E3301" s="37" t="s">
        <v>229</v>
      </c>
      <c r="F3301" s="38" t="n">
        <v>46275</v>
      </c>
      <c r="G3301" s="37" t="n">
        <v>95</v>
      </c>
    </row>
    <row r="3302" customFormat="false" ht="15" hidden="false" customHeight="false" outlineLevel="0" collapsed="false">
      <c r="A3302" s="37" t="s">
        <v>1278</v>
      </c>
      <c r="B3302" s="37" t="s">
        <v>235</v>
      </c>
      <c r="C3302" s="37" t="n">
        <v>365</v>
      </c>
      <c r="D3302" s="38" t="n">
        <v>46306</v>
      </c>
      <c r="E3302" s="37" t="s">
        <v>229</v>
      </c>
      <c r="F3302" s="38" t="n">
        <v>46291</v>
      </c>
      <c r="G3302" s="37" t="n">
        <v>74</v>
      </c>
    </row>
    <row r="3303" customFormat="false" ht="15" hidden="false" customHeight="false" outlineLevel="0" collapsed="false">
      <c r="A3303" s="37" t="s">
        <v>1278</v>
      </c>
      <c r="B3303" s="37" t="s">
        <v>236</v>
      </c>
      <c r="C3303" s="37" t="n">
        <v>365</v>
      </c>
      <c r="D3303" s="38" t="n">
        <v>46254</v>
      </c>
      <c r="E3303" s="37" t="s">
        <v>229</v>
      </c>
      <c r="F3303" s="38" t="n">
        <v>46237</v>
      </c>
      <c r="G3303" s="37" t="n">
        <v>70</v>
      </c>
    </row>
    <row r="3304" customFormat="false" ht="15" hidden="false" customHeight="false" outlineLevel="0" collapsed="false">
      <c r="A3304" s="37" t="s">
        <v>1278</v>
      </c>
      <c r="B3304" s="37" t="s">
        <v>237</v>
      </c>
      <c r="C3304" s="37" t="n">
        <v>365</v>
      </c>
      <c r="D3304" s="38" t="n">
        <v>46361</v>
      </c>
      <c r="E3304" s="37" t="s">
        <v>232</v>
      </c>
      <c r="F3304" s="38"/>
      <c r="G3304" s="37"/>
    </row>
    <row r="3305" customFormat="false" ht="15" hidden="false" customHeight="false" outlineLevel="0" collapsed="false">
      <c r="A3305" s="37" t="s">
        <v>1278</v>
      </c>
      <c r="B3305" s="37" t="s">
        <v>238</v>
      </c>
      <c r="C3305" s="37" t="n">
        <v>180</v>
      </c>
      <c r="D3305" s="38" t="n">
        <v>46171</v>
      </c>
      <c r="E3305" s="37" t="s">
        <v>230</v>
      </c>
      <c r="F3305" s="38"/>
      <c r="G3305" s="37"/>
    </row>
    <row r="3306" customFormat="false" ht="15" hidden="false" customHeight="false" outlineLevel="0" collapsed="false">
      <c r="A3306" s="37" t="s">
        <v>1278</v>
      </c>
      <c r="B3306" s="37" t="s">
        <v>239</v>
      </c>
      <c r="C3306" s="37" t="n">
        <v>730</v>
      </c>
      <c r="D3306" s="38" t="n">
        <v>46330</v>
      </c>
      <c r="E3306" s="37" t="s">
        <v>230</v>
      </c>
      <c r="F3306" s="38"/>
      <c r="G3306" s="37"/>
    </row>
    <row r="3307" customFormat="false" ht="15" hidden="false" customHeight="false" outlineLevel="0" collapsed="false">
      <c r="A3307" s="37" t="s">
        <v>1278</v>
      </c>
      <c r="B3307" s="37" t="s">
        <v>240</v>
      </c>
      <c r="C3307" s="37" t="n">
        <v>365</v>
      </c>
      <c r="D3307" s="38" t="n">
        <v>46123</v>
      </c>
      <c r="E3307" s="37" t="s">
        <v>232</v>
      </c>
      <c r="F3307" s="38"/>
      <c r="G3307" s="37"/>
    </row>
    <row r="3308" customFormat="false" ht="15" hidden="false" customHeight="false" outlineLevel="0" collapsed="false">
      <c r="A3308" s="37" t="s">
        <v>1279</v>
      </c>
      <c r="B3308" s="37" t="s">
        <v>235</v>
      </c>
      <c r="C3308" s="37" t="n">
        <v>365</v>
      </c>
      <c r="D3308" s="38" t="n">
        <v>46373</v>
      </c>
      <c r="E3308" s="37" t="s">
        <v>229</v>
      </c>
      <c r="F3308" s="38" t="n">
        <v>46335</v>
      </c>
      <c r="G3308" s="37" t="n">
        <v>81</v>
      </c>
    </row>
    <row r="3309" customFormat="false" ht="15" hidden="false" customHeight="false" outlineLevel="0" collapsed="false">
      <c r="A3309" s="37" t="s">
        <v>1279</v>
      </c>
      <c r="B3309" s="37" t="s">
        <v>236</v>
      </c>
      <c r="C3309" s="37" t="n">
        <v>365</v>
      </c>
      <c r="D3309" s="38" t="n">
        <v>46162</v>
      </c>
      <c r="E3309" s="37" t="s">
        <v>229</v>
      </c>
      <c r="F3309" s="38" t="n">
        <v>46144</v>
      </c>
      <c r="G3309" s="37" t="n">
        <v>75</v>
      </c>
    </row>
    <row r="3310" customFormat="false" ht="15" hidden="false" customHeight="false" outlineLevel="0" collapsed="false">
      <c r="A3310" s="37" t="s">
        <v>1279</v>
      </c>
      <c r="B3310" s="37" t="s">
        <v>237</v>
      </c>
      <c r="C3310" s="37" t="n">
        <v>365</v>
      </c>
      <c r="D3310" s="38" t="n">
        <v>46155</v>
      </c>
      <c r="E3310" s="37" t="s">
        <v>229</v>
      </c>
      <c r="F3310" s="38" t="n">
        <v>46137</v>
      </c>
      <c r="G3310" s="37" t="n">
        <v>95</v>
      </c>
    </row>
    <row r="3311" customFormat="false" ht="15" hidden="false" customHeight="false" outlineLevel="0" collapsed="false">
      <c r="A3311" s="37" t="s">
        <v>1279</v>
      </c>
      <c r="B3311" s="37" t="s">
        <v>238</v>
      </c>
      <c r="C3311" s="37" t="n">
        <v>180</v>
      </c>
      <c r="D3311" s="38" t="n">
        <v>46135</v>
      </c>
      <c r="E3311" s="37" t="s">
        <v>232</v>
      </c>
      <c r="F3311" s="38"/>
      <c r="G3311" s="37"/>
    </row>
    <row r="3312" customFormat="false" ht="15" hidden="false" customHeight="false" outlineLevel="0" collapsed="false">
      <c r="A3312" s="37" t="s">
        <v>1279</v>
      </c>
      <c r="B3312" s="37" t="s">
        <v>239</v>
      </c>
      <c r="C3312" s="37" t="n">
        <v>730</v>
      </c>
      <c r="D3312" s="38" t="n">
        <v>46354</v>
      </c>
      <c r="E3312" s="37" t="s">
        <v>229</v>
      </c>
      <c r="F3312" s="38" t="n">
        <v>46341</v>
      </c>
      <c r="G3312" s="37" t="n">
        <v>98</v>
      </c>
    </row>
    <row r="3313" customFormat="false" ht="15" hidden="false" customHeight="false" outlineLevel="0" collapsed="false">
      <c r="A3313" s="37" t="s">
        <v>1279</v>
      </c>
      <c r="B3313" s="37" t="s">
        <v>240</v>
      </c>
      <c r="C3313" s="37" t="n">
        <v>365</v>
      </c>
      <c r="D3313" s="38" t="n">
        <v>46218</v>
      </c>
      <c r="E3313" s="37" t="s">
        <v>230</v>
      </c>
      <c r="F3313" s="38"/>
      <c r="G3313" s="37"/>
    </row>
    <row r="3314" customFormat="false" ht="15" hidden="false" customHeight="false" outlineLevel="0" collapsed="false">
      <c r="A3314" s="37" t="s">
        <v>1280</v>
      </c>
      <c r="B3314" s="37" t="s">
        <v>235</v>
      </c>
      <c r="C3314" s="37" t="n">
        <v>365</v>
      </c>
      <c r="D3314" s="38" t="n">
        <v>46332</v>
      </c>
      <c r="E3314" s="37" t="s">
        <v>232</v>
      </c>
      <c r="F3314" s="38"/>
      <c r="G3314" s="37"/>
    </row>
    <row r="3315" customFormat="false" ht="15" hidden="false" customHeight="false" outlineLevel="0" collapsed="false">
      <c r="A3315" s="37" t="s">
        <v>1280</v>
      </c>
      <c r="B3315" s="37" t="s">
        <v>236</v>
      </c>
      <c r="C3315" s="37" t="n">
        <v>365</v>
      </c>
      <c r="D3315" s="38" t="n">
        <v>46265</v>
      </c>
      <c r="E3315" s="37" t="s">
        <v>229</v>
      </c>
      <c r="F3315" s="38" t="n">
        <v>46232</v>
      </c>
      <c r="G3315" s="37" t="n">
        <v>67</v>
      </c>
    </row>
    <row r="3316" customFormat="false" ht="15" hidden="false" customHeight="false" outlineLevel="0" collapsed="false">
      <c r="A3316" s="37" t="s">
        <v>1280</v>
      </c>
      <c r="B3316" s="37" t="s">
        <v>237</v>
      </c>
      <c r="C3316" s="37" t="n">
        <v>365</v>
      </c>
      <c r="D3316" s="38" t="n">
        <v>46337</v>
      </c>
      <c r="E3316" s="37" t="s">
        <v>229</v>
      </c>
      <c r="F3316" s="38" t="n">
        <v>46315</v>
      </c>
      <c r="G3316" s="37" t="n">
        <v>87</v>
      </c>
    </row>
    <row r="3317" customFormat="false" ht="15" hidden="false" customHeight="false" outlineLevel="0" collapsed="false">
      <c r="A3317" s="37" t="s">
        <v>1280</v>
      </c>
      <c r="B3317" s="37" t="s">
        <v>238</v>
      </c>
      <c r="C3317" s="37" t="n">
        <v>180</v>
      </c>
      <c r="D3317" s="38" t="n">
        <v>46116</v>
      </c>
      <c r="E3317" s="37" t="s">
        <v>232</v>
      </c>
      <c r="F3317" s="38"/>
      <c r="G3317" s="37"/>
    </row>
    <row r="3318" customFormat="false" ht="15" hidden="false" customHeight="false" outlineLevel="0" collapsed="false">
      <c r="A3318" s="37" t="s">
        <v>1280</v>
      </c>
      <c r="B3318" s="37" t="s">
        <v>239</v>
      </c>
      <c r="C3318" s="37" t="n">
        <v>730</v>
      </c>
      <c r="D3318" s="38" t="n">
        <v>46206</v>
      </c>
      <c r="E3318" s="37" t="s">
        <v>229</v>
      </c>
      <c r="F3318" s="38" t="n">
        <v>46188</v>
      </c>
      <c r="G3318" s="37" t="n">
        <v>77</v>
      </c>
    </row>
    <row r="3319" customFormat="false" ht="15" hidden="false" customHeight="false" outlineLevel="0" collapsed="false">
      <c r="A3319" s="37" t="s">
        <v>1280</v>
      </c>
      <c r="B3319" s="37" t="s">
        <v>240</v>
      </c>
      <c r="C3319" s="37" t="n">
        <v>365</v>
      </c>
      <c r="D3319" s="38" t="n">
        <v>46152</v>
      </c>
      <c r="E3319" s="37" t="s">
        <v>229</v>
      </c>
      <c r="F3319" s="38" t="n">
        <v>46139</v>
      </c>
      <c r="G3319" s="37" t="n">
        <v>95</v>
      </c>
    </row>
    <row r="3320" customFormat="false" ht="15" hidden="false" customHeight="false" outlineLevel="0" collapsed="false">
      <c r="A3320" s="37" t="s">
        <v>810</v>
      </c>
      <c r="B3320" s="37" t="s">
        <v>235</v>
      </c>
      <c r="C3320" s="37" t="n">
        <v>365</v>
      </c>
      <c r="D3320" s="38" t="n">
        <v>46133</v>
      </c>
      <c r="E3320" s="37" t="s">
        <v>229</v>
      </c>
      <c r="F3320" s="38" t="n">
        <v>46107</v>
      </c>
      <c r="G3320" s="37" t="n">
        <v>74</v>
      </c>
    </row>
    <row r="3321" customFormat="false" ht="15" hidden="false" customHeight="false" outlineLevel="0" collapsed="false">
      <c r="A3321" s="37" t="s">
        <v>810</v>
      </c>
      <c r="B3321" s="37" t="s">
        <v>236</v>
      </c>
      <c r="C3321" s="37" t="n">
        <v>365</v>
      </c>
      <c r="D3321" s="38" t="n">
        <v>46163</v>
      </c>
      <c r="E3321" s="37" t="s">
        <v>232</v>
      </c>
      <c r="F3321" s="38"/>
      <c r="G3321" s="37"/>
    </row>
    <row r="3322" customFormat="false" ht="15" hidden="false" customHeight="false" outlineLevel="0" collapsed="false">
      <c r="A3322" s="37" t="s">
        <v>810</v>
      </c>
      <c r="B3322" s="37" t="s">
        <v>237</v>
      </c>
      <c r="C3322" s="37" t="n">
        <v>365</v>
      </c>
      <c r="D3322" s="38" t="n">
        <v>46239</v>
      </c>
      <c r="E3322" s="37" t="s">
        <v>229</v>
      </c>
      <c r="F3322" s="38" t="n">
        <v>46234</v>
      </c>
      <c r="G3322" s="37" t="n">
        <v>83</v>
      </c>
    </row>
    <row r="3323" customFormat="false" ht="15" hidden="false" customHeight="false" outlineLevel="0" collapsed="false">
      <c r="A3323" s="37" t="s">
        <v>810</v>
      </c>
      <c r="B3323" s="37" t="s">
        <v>238</v>
      </c>
      <c r="C3323" s="37" t="n">
        <v>180</v>
      </c>
      <c r="D3323" s="38" t="n">
        <v>46234</v>
      </c>
      <c r="E3323" s="37" t="s">
        <v>229</v>
      </c>
      <c r="F3323" s="38" t="n">
        <v>46233</v>
      </c>
      <c r="G3323" s="37" t="n">
        <v>84</v>
      </c>
    </row>
    <row r="3324" customFormat="false" ht="15" hidden="false" customHeight="false" outlineLevel="0" collapsed="false">
      <c r="A3324" s="37" t="s">
        <v>810</v>
      </c>
      <c r="B3324" s="37" t="s">
        <v>239</v>
      </c>
      <c r="C3324" s="37" t="n">
        <v>730</v>
      </c>
      <c r="D3324" s="38" t="n">
        <v>46147</v>
      </c>
      <c r="E3324" s="37" t="s">
        <v>229</v>
      </c>
      <c r="F3324" s="38" t="n">
        <v>46129</v>
      </c>
      <c r="G3324" s="37" t="n">
        <v>99</v>
      </c>
    </row>
    <row r="3325" customFormat="false" ht="15" hidden="false" customHeight="false" outlineLevel="0" collapsed="false">
      <c r="A3325" s="37" t="s">
        <v>810</v>
      </c>
      <c r="B3325" s="37" t="s">
        <v>240</v>
      </c>
      <c r="C3325" s="37" t="n">
        <v>365</v>
      </c>
      <c r="D3325" s="38" t="n">
        <v>46207</v>
      </c>
      <c r="E3325" s="37" t="s">
        <v>232</v>
      </c>
      <c r="F3325" s="38"/>
      <c r="G3325" s="37"/>
    </row>
    <row r="3326" customFormat="false" ht="15" hidden="false" customHeight="false" outlineLevel="0" collapsed="false">
      <c r="A3326" s="37" t="s">
        <v>441</v>
      </c>
      <c r="B3326" s="37" t="s">
        <v>235</v>
      </c>
      <c r="C3326" s="37" t="n">
        <v>365</v>
      </c>
      <c r="D3326" s="38" t="n">
        <v>46320</v>
      </c>
      <c r="E3326" s="37" t="s">
        <v>229</v>
      </c>
      <c r="F3326" s="38" t="n">
        <v>46283</v>
      </c>
      <c r="G3326" s="37" t="n">
        <v>97</v>
      </c>
    </row>
    <row r="3327" customFormat="false" ht="15" hidden="false" customHeight="false" outlineLevel="0" collapsed="false">
      <c r="A3327" s="37" t="s">
        <v>441</v>
      </c>
      <c r="B3327" s="37" t="s">
        <v>236</v>
      </c>
      <c r="C3327" s="37" t="n">
        <v>365</v>
      </c>
      <c r="D3327" s="38" t="n">
        <v>46347</v>
      </c>
      <c r="E3327" s="37" t="s">
        <v>231</v>
      </c>
      <c r="F3327" s="38"/>
      <c r="G3327" s="37"/>
    </row>
    <row r="3328" customFormat="false" ht="15" hidden="false" customHeight="false" outlineLevel="0" collapsed="false">
      <c r="A3328" s="37" t="s">
        <v>441</v>
      </c>
      <c r="B3328" s="37" t="s">
        <v>237</v>
      </c>
      <c r="C3328" s="37" t="n">
        <v>365</v>
      </c>
      <c r="D3328" s="38" t="n">
        <v>46174</v>
      </c>
      <c r="E3328" s="37" t="s">
        <v>229</v>
      </c>
      <c r="F3328" s="38" t="n">
        <v>46165</v>
      </c>
      <c r="G3328" s="37" t="n">
        <v>86</v>
      </c>
    </row>
    <row r="3329" customFormat="false" ht="15" hidden="false" customHeight="false" outlineLevel="0" collapsed="false">
      <c r="A3329" s="37" t="s">
        <v>441</v>
      </c>
      <c r="B3329" s="37" t="s">
        <v>238</v>
      </c>
      <c r="C3329" s="37" t="n">
        <v>180</v>
      </c>
      <c r="D3329" s="38" t="n">
        <v>46356</v>
      </c>
      <c r="E3329" s="37" t="s">
        <v>229</v>
      </c>
      <c r="F3329" s="38" t="n">
        <v>46323</v>
      </c>
      <c r="G3329" s="37" t="n">
        <v>80</v>
      </c>
    </row>
    <row r="3330" customFormat="false" ht="15" hidden="false" customHeight="false" outlineLevel="0" collapsed="false">
      <c r="A3330" s="37" t="s">
        <v>441</v>
      </c>
      <c r="B3330" s="37" t="s">
        <v>239</v>
      </c>
      <c r="C3330" s="37" t="n">
        <v>730</v>
      </c>
      <c r="D3330" s="38" t="n">
        <v>46146</v>
      </c>
      <c r="E3330" s="37" t="s">
        <v>229</v>
      </c>
      <c r="F3330" s="38" t="n">
        <v>46123</v>
      </c>
      <c r="G3330" s="37" t="n">
        <v>77</v>
      </c>
    </row>
    <row r="3331" customFormat="false" ht="15" hidden="false" customHeight="false" outlineLevel="0" collapsed="false">
      <c r="A3331" s="37" t="s">
        <v>441</v>
      </c>
      <c r="B3331" s="37" t="s">
        <v>240</v>
      </c>
      <c r="C3331" s="37" t="n">
        <v>365</v>
      </c>
      <c r="D3331" s="38" t="n">
        <v>46196</v>
      </c>
      <c r="E3331" s="37" t="s">
        <v>231</v>
      </c>
      <c r="F3331" s="38"/>
      <c r="G3331" s="37"/>
    </row>
    <row r="3332" customFormat="false" ht="15" hidden="false" customHeight="false" outlineLevel="0" collapsed="false">
      <c r="A3332" s="37" t="s">
        <v>1281</v>
      </c>
      <c r="B3332" s="37" t="s">
        <v>235</v>
      </c>
      <c r="C3332" s="37" t="n">
        <v>365</v>
      </c>
      <c r="D3332" s="38" t="n">
        <v>46350</v>
      </c>
      <c r="E3332" s="37" t="s">
        <v>229</v>
      </c>
      <c r="F3332" s="38" t="n">
        <v>46324</v>
      </c>
      <c r="G3332" s="37" t="n">
        <v>99</v>
      </c>
    </row>
    <row r="3333" customFormat="false" ht="15" hidden="false" customHeight="false" outlineLevel="0" collapsed="false">
      <c r="A3333" s="37" t="s">
        <v>1281</v>
      </c>
      <c r="B3333" s="37" t="s">
        <v>236</v>
      </c>
      <c r="C3333" s="37" t="n">
        <v>365</v>
      </c>
      <c r="D3333" s="38" t="n">
        <v>46241</v>
      </c>
      <c r="E3333" s="37" t="s">
        <v>229</v>
      </c>
      <c r="F3333" s="38" t="n">
        <v>46203</v>
      </c>
      <c r="G3333" s="37" t="n">
        <v>71</v>
      </c>
    </row>
    <row r="3334" customFormat="false" ht="15" hidden="false" customHeight="false" outlineLevel="0" collapsed="false">
      <c r="A3334" s="37" t="s">
        <v>1281</v>
      </c>
      <c r="B3334" s="37" t="s">
        <v>237</v>
      </c>
      <c r="C3334" s="37" t="n">
        <v>365</v>
      </c>
      <c r="D3334" s="38" t="n">
        <v>46290</v>
      </c>
      <c r="E3334" s="37" t="s">
        <v>229</v>
      </c>
      <c r="F3334" s="38" t="n">
        <v>46269</v>
      </c>
      <c r="G3334" s="37" t="n">
        <v>62</v>
      </c>
    </row>
    <row r="3335" customFormat="false" ht="15" hidden="false" customHeight="false" outlineLevel="0" collapsed="false">
      <c r="A3335" s="37" t="s">
        <v>1281</v>
      </c>
      <c r="B3335" s="37" t="s">
        <v>238</v>
      </c>
      <c r="C3335" s="37" t="n">
        <v>180</v>
      </c>
      <c r="D3335" s="38" t="n">
        <v>46269</v>
      </c>
      <c r="E3335" s="37" t="s">
        <v>229</v>
      </c>
      <c r="F3335" s="38" t="n">
        <v>46264</v>
      </c>
      <c r="G3335" s="37" t="n">
        <v>78</v>
      </c>
    </row>
    <row r="3336" customFormat="false" ht="15" hidden="false" customHeight="false" outlineLevel="0" collapsed="false">
      <c r="A3336" s="37" t="s">
        <v>1281</v>
      </c>
      <c r="B3336" s="37" t="s">
        <v>239</v>
      </c>
      <c r="C3336" s="37" t="n">
        <v>730</v>
      </c>
      <c r="D3336" s="38" t="n">
        <v>46295</v>
      </c>
      <c r="E3336" s="37" t="s">
        <v>229</v>
      </c>
      <c r="F3336" s="38" t="n">
        <v>46259</v>
      </c>
      <c r="G3336" s="37" t="n">
        <v>74</v>
      </c>
    </row>
    <row r="3337" customFormat="false" ht="15" hidden="false" customHeight="false" outlineLevel="0" collapsed="false">
      <c r="A3337" s="37" t="s">
        <v>1281</v>
      </c>
      <c r="B3337" s="37" t="s">
        <v>240</v>
      </c>
      <c r="C3337" s="37" t="n">
        <v>365</v>
      </c>
      <c r="D3337" s="38" t="n">
        <v>46243</v>
      </c>
      <c r="E3337" s="37" t="s">
        <v>229</v>
      </c>
      <c r="F3337" s="38" t="n">
        <v>46236</v>
      </c>
      <c r="G3337" s="37" t="n">
        <v>82</v>
      </c>
    </row>
    <row r="3338" customFormat="false" ht="15" hidden="false" customHeight="false" outlineLevel="0" collapsed="false">
      <c r="A3338" s="37" t="s">
        <v>1283</v>
      </c>
      <c r="B3338" s="37" t="s">
        <v>235</v>
      </c>
      <c r="C3338" s="37" t="n">
        <v>365</v>
      </c>
      <c r="D3338" s="38" t="n">
        <v>46313</v>
      </c>
      <c r="E3338" s="37" t="s">
        <v>229</v>
      </c>
      <c r="F3338" s="38" t="n">
        <v>46308</v>
      </c>
      <c r="G3338" s="37" t="n">
        <v>91</v>
      </c>
    </row>
    <row r="3339" customFormat="false" ht="15" hidden="false" customHeight="false" outlineLevel="0" collapsed="false">
      <c r="A3339" s="37" t="s">
        <v>1283</v>
      </c>
      <c r="B3339" s="37" t="s">
        <v>236</v>
      </c>
      <c r="C3339" s="37" t="n">
        <v>365</v>
      </c>
      <c r="D3339" s="38" t="n">
        <v>46135</v>
      </c>
      <c r="E3339" s="37" t="s">
        <v>231</v>
      </c>
      <c r="F3339" s="38"/>
      <c r="G3339" s="37"/>
    </row>
    <row r="3340" customFormat="false" ht="15" hidden="false" customHeight="false" outlineLevel="0" collapsed="false">
      <c r="A3340" s="37" t="s">
        <v>1283</v>
      </c>
      <c r="B3340" s="37" t="s">
        <v>237</v>
      </c>
      <c r="C3340" s="37" t="n">
        <v>365</v>
      </c>
      <c r="D3340" s="38" t="n">
        <v>46126</v>
      </c>
      <c r="E3340" s="37" t="s">
        <v>229</v>
      </c>
      <c r="F3340" s="38" t="n">
        <v>46120</v>
      </c>
      <c r="G3340" s="37" t="n">
        <v>63</v>
      </c>
    </row>
    <row r="3341" customFormat="false" ht="15" hidden="false" customHeight="false" outlineLevel="0" collapsed="false">
      <c r="A3341" s="37" t="s">
        <v>1283</v>
      </c>
      <c r="B3341" s="37" t="s">
        <v>238</v>
      </c>
      <c r="C3341" s="37" t="n">
        <v>180</v>
      </c>
      <c r="D3341" s="38" t="n">
        <v>46362</v>
      </c>
      <c r="E3341" s="37" t="s">
        <v>232</v>
      </c>
      <c r="F3341" s="38"/>
      <c r="G3341" s="37"/>
    </row>
    <row r="3342" customFormat="false" ht="15" hidden="false" customHeight="false" outlineLevel="0" collapsed="false">
      <c r="A3342" s="37" t="s">
        <v>1283</v>
      </c>
      <c r="B3342" s="37" t="s">
        <v>239</v>
      </c>
      <c r="C3342" s="37" t="n">
        <v>730</v>
      </c>
      <c r="D3342" s="38" t="n">
        <v>46164</v>
      </c>
      <c r="E3342" s="37" t="s">
        <v>229</v>
      </c>
      <c r="F3342" s="38" t="n">
        <v>46154</v>
      </c>
      <c r="G3342" s="37" t="n">
        <v>63</v>
      </c>
    </row>
    <row r="3343" customFormat="false" ht="15" hidden="false" customHeight="false" outlineLevel="0" collapsed="false">
      <c r="A3343" s="37" t="s">
        <v>1283</v>
      </c>
      <c r="B3343" s="37" t="s">
        <v>240</v>
      </c>
      <c r="C3343" s="37" t="n">
        <v>365</v>
      </c>
      <c r="D3343" s="38" t="n">
        <v>46104</v>
      </c>
      <c r="E3343" s="37" t="s">
        <v>229</v>
      </c>
      <c r="F3343" s="38" t="n">
        <v>46070</v>
      </c>
      <c r="G3343" s="37" t="n">
        <v>90</v>
      </c>
    </row>
    <row r="3344" customFormat="false" ht="15" hidden="false" customHeight="false" outlineLevel="0" collapsed="false">
      <c r="A3344" s="37" t="s">
        <v>617</v>
      </c>
      <c r="B3344" s="37" t="s">
        <v>235</v>
      </c>
      <c r="C3344" s="37" t="n">
        <v>365</v>
      </c>
      <c r="D3344" s="38" t="n">
        <v>46153</v>
      </c>
      <c r="E3344" s="37" t="s">
        <v>229</v>
      </c>
      <c r="F3344" s="38" t="n">
        <v>46144</v>
      </c>
      <c r="G3344" s="37" t="n">
        <v>68</v>
      </c>
    </row>
    <row r="3345" customFormat="false" ht="15" hidden="false" customHeight="false" outlineLevel="0" collapsed="false">
      <c r="A3345" s="37" t="s">
        <v>617</v>
      </c>
      <c r="B3345" s="37" t="s">
        <v>236</v>
      </c>
      <c r="C3345" s="37" t="n">
        <v>365</v>
      </c>
      <c r="D3345" s="38" t="n">
        <v>46115</v>
      </c>
      <c r="E3345" s="37" t="s">
        <v>229</v>
      </c>
      <c r="F3345" s="38" t="n">
        <v>46088</v>
      </c>
      <c r="G3345" s="37" t="n">
        <v>81</v>
      </c>
    </row>
    <row r="3346" customFormat="false" ht="15" hidden="false" customHeight="false" outlineLevel="0" collapsed="false">
      <c r="A3346" s="37" t="s">
        <v>617</v>
      </c>
      <c r="B3346" s="37" t="s">
        <v>237</v>
      </c>
      <c r="C3346" s="37" t="n">
        <v>365</v>
      </c>
      <c r="D3346" s="38" t="n">
        <v>46286</v>
      </c>
      <c r="E3346" s="37" t="s">
        <v>229</v>
      </c>
      <c r="F3346" s="38" t="n">
        <v>46252</v>
      </c>
      <c r="G3346" s="37" t="n">
        <v>69</v>
      </c>
    </row>
    <row r="3347" customFormat="false" ht="15" hidden="false" customHeight="false" outlineLevel="0" collapsed="false">
      <c r="A3347" s="37" t="s">
        <v>617</v>
      </c>
      <c r="B3347" s="37" t="s">
        <v>238</v>
      </c>
      <c r="C3347" s="37" t="n">
        <v>180</v>
      </c>
      <c r="D3347" s="38" t="n">
        <v>46337</v>
      </c>
      <c r="E3347" s="37" t="s">
        <v>229</v>
      </c>
      <c r="F3347" s="38" t="n">
        <v>46301</v>
      </c>
      <c r="G3347" s="37" t="n">
        <v>87</v>
      </c>
    </row>
    <row r="3348" customFormat="false" ht="15" hidden="false" customHeight="false" outlineLevel="0" collapsed="false">
      <c r="A3348" s="37" t="s">
        <v>617</v>
      </c>
      <c r="B3348" s="37" t="s">
        <v>239</v>
      </c>
      <c r="C3348" s="37" t="n">
        <v>730</v>
      </c>
      <c r="D3348" s="38" t="n">
        <v>46179</v>
      </c>
      <c r="E3348" s="37" t="s">
        <v>229</v>
      </c>
      <c r="F3348" s="38" t="n">
        <v>46163</v>
      </c>
      <c r="G3348" s="37" t="n">
        <v>62</v>
      </c>
    </row>
    <row r="3349" customFormat="false" ht="15" hidden="false" customHeight="false" outlineLevel="0" collapsed="false">
      <c r="A3349" s="37" t="s">
        <v>617</v>
      </c>
      <c r="B3349" s="37" t="s">
        <v>240</v>
      </c>
      <c r="C3349" s="37" t="n">
        <v>365</v>
      </c>
      <c r="D3349" s="38" t="n">
        <v>46186</v>
      </c>
      <c r="E3349" s="37" t="s">
        <v>229</v>
      </c>
      <c r="F3349" s="38" t="n">
        <v>46147</v>
      </c>
      <c r="G3349" s="37" t="n">
        <v>88</v>
      </c>
    </row>
    <row r="3350" customFormat="false" ht="15" hidden="false" customHeight="false" outlineLevel="0" collapsed="false">
      <c r="A3350" s="37" t="s">
        <v>1284</v>
      </c>
      <c r="B3350" s="37" t="s">
        <v>235</v>
      </c>
      <c r="C3350" s="37" t="n">
        <v>365</v>
      </c>
      <c r="D3350" s="38" t="n">
        <v>46343</v>
      </c>
      <c r="E3350" s="37" t="s">
        <v>229</v>
      </c>
      <c r="F3350" s="38" t="n">
        <v>46338</v>
      </c>
      <c r="G3350" s="37" t="n">
        <v>69</v>
      </c>
    </row>
    <row r="3351" customFormat="false" ht="15" hidden="false" customHeight="false" outlineLevel="0" collapsed="false">
      <c r="A3351" s="37" t="s">
        <v>1284</v>
      </c>
      <c r="B3351" s="37" t="s">
        <v>236</v>
      </c>
      <c r="C3351" s="37" t="n">
        <v>365</v>
      </c>
      <c r="D3351" s="38" t="n">
        <v>46104</v>
      </c>
      <c r="E3351" s="37" t="s">
        <v>231</v>
      </c>
      <c r="F3351" s="38"/>
      <c r="G3351" s="37"/>
    </row>
    <row r="3352" customFormat="false" ht="15" hidden="false" customHeight="false" outlineLevel="0" collapsed="false">
      <c r="A3352" s="37" t="s">
        <v>1284</v>
      </c>
      <c r="B3352" s="37" t="s">
        <v>237</v>
      </c>
      <c r="C3352" s="37" t="n">
        <v>365</v>
      </c>
      <c r="D3352" s="38" t="n">
        <v>46301</v>
      </c>
      <c r="E3352" s="37" t="s">
        <v>229</v>
      </c>
      <c r="F3352" s="38" t="n">
        <v>46290</v>
      </c>
      <c r="G3352" s="37" t="n">
        <v>80</v>
      </c>
    </row>
    <row r="3353" customFormat="false" ht="15" hidden="false" customHeight="false" outlineLevel="0" collapsed="false">
      <c r="A3353" s="37" t="s">
        <v>1284</v>
      </c>
      <c r="B3353" s="37" t="s">
        <v>238</v>
      </c>
      <c r="C3353" s="37" t="n">
        <v>180</v>
      </c>
      <c r="D3353" s="38" t="n">
        <v>46246</v>
      </c>
      <c r="E3353" s="37" t="s">
        <v>229</v>
      </c>
      <c r="F3353" s="38" t="n">
        <v>46242</v>
      </c>
      <c r="G3353" s="37" t="n">
        <v>70</v>
      </c>
    </row>
    <row r="3354" customFormat="false" ht="15" hidden="false" customHeight="false" outlineLevel="0" collapsed="false">
      <c r="A3354" s="37" t="s">
        <v>1284</v>
      </c>
      <c r="B3354" s="37" t="s">
        <v>239</v>
      </c>
      <c r="C3354" s="37" t="n">
        <v>730</v>
      </c>
      <c r="D3354" s="38" t="n">
        <v>46254</v>
      </c>
      <c r="E3354" s="37" t="s">
        <v>229</v>
      </c>
      <c r="F3354" s="38" t="n">
        <v>46229</v>
      </c>
      <c r="G3354" s="37" t="n">
        <v>66</v>
      </c>
    </row>
    <row r="3355" customFormat="false" ht="15" hidden="false" customHeight="false" outlineLevel="0" collapsed="false">
      <c r="A3355" s="37" t="s">
        <v>1284</v>
      </c>
      <c r="B3355" s="37" t="s">
        <v>240</v>
      </c>
      <c r="C3355" s="37" t="n">
        <v>365</v>
      </c>
      <c r="D3355" s="38" t="n">
        <v>46281</v>
      </c>
      <c r="E3355" s="37" t="s">
        <v>232</v>
      </c>
      <c r="F3355" s="38"/>
      <c r="G3355" s="37"/>
    </row>
    <row r="3356" customFormat="false" ht="15" hidden="false" customHeight="false" outlineLevel="0" collapsed="false">
      <c r="A3356" s="37" t="s">
        <v>946</v>
      </c>
      <c r="B3356" s="37" t="s">
        <v>235</v>
      </c>
      <c r="C3356" s="37" t="n">
        <v>365</v>
      </c>
      <c r="D3356" s="38" t="n">
        <v>46214</v>
      </c>
      <c r="E3356" s="37" t="s">
        <v>230</v>
      </c>
      <c r="F3356" s="38"/>
      <c r="G3356" s="37"/>
    </row>
    <row r="3357" customFormat="false" ht="15" hidden="false" customHeight="false" outlineLevel="0" collapsed="false">
      <c r="A3357" s="37" t="s">
        <v>946</v>
      </c>
      <c r="B3357" s="37" t="s">
        <v>236</v>
      </c>
      <c r="C3357" s="37" t="n">
        <v>365</v>
      </c>
      <c r="D3357" s="38" t="n">
        <v>46301</v>
      </c>
      <c r="E3357" s="37" t="s">
        <v>229</v>
      </c>
      <c r="F3357" s="38" t="n">
        <v>46281</v>
      </c>
      <c r="G3357" s="37" t="n">
        <v>68</v>
      </c>
    </row>
    <row r="3358" customFormat="false" ht="15" hidden="false" customHeight="false" outlineLevel="0" collapsed="false">
      <c r="A3358" s="37" t="s">
        <v>946</v>
      </c>
      <c r="B3358" s="37" t="s">
        <v>237</v>
      </c>
      <c r="C3358" s="37" t="n">
        <v>365</v>
      </c>
      <c r="D3358" s="38" t="n">
        <v>46349</v>
      </c>
      <c r="E3358" s="37" t="s">
        <v>229</v>
      </c>
      <c r="F3358" s="38" t="n">
        <v>46326</v>
      </c>
      <c r="G3358" s="37" t="n">
        <v>75</v>
      </c>
    </row>
    <row r="3359" customFormat="false" ht="15" hidden="false" customHeight="false" outlineLevel="0" collapsed="false">
      <c r="A3359" s="37" t="s">
        <v>946</v>
      </c>
      <c r="B3359" s="37" t="s">
        <v>238</v>
      </c>
      <c r="C3359" s="37" t="n">
        <v>180</v>
      </c>
      <c r="D3359" s="38" t="n">
        <v>46292</v>
      </c>
      <c r="E3359" s="37" t="s">
        <v>229</v>
      </c>
      <c r="F3359" s="38" t="n">
        <v>46262</v>
      </c>
      <c r="G3359" s="37" t="n">
        <v>69</v>
      </c>
    </row>
    <row r="3360" customFormat="false" ht="15" hidden="false" customHeight="false" outlineLevel="0" collapsed="false">
      <c r="A3360" s="37" t="s">
        <v>946</v>
      </c>
      <c r="B3360" s="37" t="s">
        <v>239</v>
      </c>
      <c r="C3360" s="37" t="n">
        <v>730</v>
      </c>
      <c r="D3360" s="38" t="n">
        <v>46238</v>
      </c>
      <c r="E3360" s="37" t="s">
        <v>231</v>
      </c>
      <c r="F3360" s="38"/>
      <c r="G3360" s="37"/>
    </row>
    <row r="3361" customFormat="false" ht="15" hidden="false" customHeight="false" outlineLevel="0" collapsed="false">
      <c r="A3361" s="37" t="s">
        <v>946</v>
      </c>
      <c r="B3361" s="37" t="s">
        <v>240</v>
      </c>
      <c r="C3361" s="37" t="n">
        <v>365</v>
      </c>
      <c r="D3361" s="38" t="n">
        <v>46370</v>
      </c>
      <c r="E3361" s="37" t="s">
        <v>229</v>
      </c>
      <c r="F3361" s="38" t="n">
        <v>46343</v>
      </c>
      <c r="G3361" s="37" t="n">
        <v>76</v>
      </c>
    </row>
    <row r="3362" customFormat="false" ht="15" hidden="false" customHeight="false" outlineLevel="0" collapsed="false">
      <c r="A3362" s="37" t="s">
        <v>1285</v>
      </c>
      <c r="B3362" s="37" t="s">
        <v>235</v>
      </c>
      <c r="C3362" s="37" t="n">
        <v>365</v>
      </c>
      <c r="D3362" s="38" t="n">
        <v>46151</v>
      </c>
      <c r="E3362" s="37" t="s">
        <v>229</v>
      </c>
      <c r="F3362" s="38" t="n">
        <v>46123</v>
      </c>
      <c r="G3362" s="37" t="n">
        <v>65</v>
      </c>
    </row>
    <row r="3363" customFormat="false" ht="15" hidden="false" customHeight="false" outlineLevel="0" collapsed="false">
      <c r="A3363" s="37" t="s">
        <v>1285</v>
      </c>
      <c r="B3363" s="37" t="s">
        <v>236</v>
      </c>
      <c r="C3363" s="37" t="n">
        <v>365</v>
      </c>
      <c r="D3363" s="38" t="n">
        <v>46227</v>
      </c>
      <c r="E3363" s="37" t="s">
        <v>229</v>
      </c>
      <c r="F3363" s="38" t="n">
        <v>46223</v>
      </c>
      <c r="G3363" s="37" t="n">
        <v>76</v>
      </c>
    </row>
    <row r="3364" customFormat="false" ht="15" hidden="false" customHeight="false" outlineLevel="0" collapsed="false">
      <c r="A3364" s="37" t="s">
        <v>1285</v>
      </c>
      <c r="B3364" s="37" t="s">
        <v>237</v>
      </c>
      <c r="C3364" s="37" t="n">
        <v>365</v>
      </c>
      <c r="D3364" s="38" t="n">
        <v>46356</v>
      </c>
      <c r="E3364" s="37" t="s">
        <v>229</v>
      </c>
      <c r="F3364" s="38" t="n">
        <v>46318</v>
      </c>
      <c r="G3364" s="37" t="n">
        <v>95</v>
      </c>
    </row>
    <row r="3365" customFormat="false" ht="15" hidden="false" customHeight="false" outlineLevel="0" collapsed="false">
      <c r="A3365" s="37" t="s">
        <v>1285</v>
      </c>
      <c r="B3365" s="37" t="s">
        <v>238</v>
      </c>
      <c r="C3365" s="37" t="n">
        <v>180</v>
      </c>
      <c r="D3365" s="38" t="n">
        <v>46331</v>
      </c>
      <c r="E3365" s="37" t="s">
        <v>229</v>
      </c>
      <c r="F3365" s="38" t="n">
        <v>46317</v>
      </c>
      <c r="G3365" s="37" t="n">
        <v>64</v>
      </c>
    </row>
    <row r="3366" customFormat="false" ht="15" hidden="false" customHeight="false" outlineLevel="0" collapsed="false">
      <c r="A3366" s="37" t="s">
        <v>1285</v>
      </c>
      <c r="B3366" s="37" t="s">
        <v>239</v>
      </c>
      <c r="C3366" s="37" t="n">
        <v>730</v>
      </c>
      <c r="D3366" s="38" t="n">
        <v>46287</v>
      </c>
      <c r="E3366" s="37" t="s">
        <v>229</v>
      </c>
      <c r="F3366" s="38" t="n">
        <v>46277</v>
      </c>
      <c r="G3366" s="37" t="n">
        <v>91</v>
      </c>
    </row>
    <row r="3367" customFormat="false" ht="15" hidden="false" customHeight="false" outlineLevel="0" collapsed="false">
      <c r="A3367" s="37" t="s">
        <v>1285</v>
      </c>
      <c r="B3367" s="37" t="s">
        <v>240</v>
      </c>
      <c r="C3367" s="37" t="n">
        <v>365</v>
      </c>
      <c r="D3367" s="38" t="n">
        <v>46118</v>
      </c>
      <c r="E3367" s="37" t="s">
        <v>229</v>
      </c>
      <c r="F3367" s="38" t="n">
        <v>46096</v>
      </c>
      <c r="G3367" s="37" t="n">
        <v>63</v>
      </c>
    </row>
    <row r="3368" customFormat="false" ht="15" hidden="false" customHeight="false" outlineLevel="0" collapsed="false">
      <c r="A3368" s="37" t="s">
        <v>1287</v>
      </c>
      <c r="B3368" s="37" t="s">
        <v>235</v>
      </c>
      <c r="C3368" s="37" t="n">
        <v>365</v>
      </c>
      <c r="D3368" s="38" t="n">
        <v>46226</v>
      </c>
      <c r="E3368" s="37" t="s">
        <v>229</v>
      </c>
      <c r="F3368" s="38" t="n">
        <v>46206</v>
      </c>
      <c r="G3368" s="37" t="n">
        <v>77</v>
      </c>
    </row>
    <row r="3369" customFormat="false" ht="15" hidden="false" customHeight="false" outlineLevel="0" collapsed="false">
      <c r="A3369" s="37" t="s">
        <v>1287</v>
      </c>
      <c r="B3369" s="37" t="s">
        <v>236</v>
      </c>
      <c r="C3369" s="37" t="n">
        <v>365</v>
      </c>
      <c r="D3369" s="38" t="n">
        <v>46108</v>
      </c>
      <c r="E3369" s="37" t="s">
        <v>229</v>
      </c>
      <c r="F3369" s="38" t="n">
        <v>46103</v>
      </c>
      <c r="G3369" s="37" t="n">
        <v>62</v>
      </c>
    </row>
    <row r="3370" customFormat="false" ht="15" hidden="false" customHeight="false" outlineLevel="0" collapsed="false">
      <c r="A3370" s="37" t="s">
        <v>1287</v>
      </c>
      <c r="B3370" s="37" t="s">
        <v>237</v>
      </c>
      <c r="C3370" s="37" t="n">
        <v>365</v>
      </c>
      <c r="D3370" s="38" t="n">
        <v>46344</v>
      </c>
      <c r="E3370" s="37" t="s">
        <v>229</v>
      </c>
      <c r="F3370" s="38" t="n">
        <v>46306</v>
      </c>
      <c r="G3370" s="37" t="n">
        <v>83</v>
      </c>
    </row>
    <row r="3371" customFormat="false" ht="15" hidden="false" customHeight="false" outlineLevel="0" collapsed="false">
      <c r="A3371" s="37" t="s">
        <v>1287</v>
      </c>
      <c r="B3371" s="37" t="s">
        <v>238</v>
      </c>
      <c r="C3371" s="37" t="n">
        <v>180</v>
      </c>
      <c r="D3371" s="38" t="n">
        <v>46196</v>
      </c>
      <c r="E3371" s="37" t="s">
        <v>229</v>
      </c>
      <c r="F3371" s="38" t="n">
        <v>46189</v>
      </c>
      <c r="G3371" s="37" t="n">
        <v>97</v>
      </c>
    </row>
    <row r="3372" customFormat="false" ht="15" hidden="false" customHeight="false" outlineLevel="0" collapsed="false">
      <c r="A3372" s="37" t="s">
        <v>1287</v>
      </c>
      <c r="B3372" s="37" t="s">
        <v>239</v>
      </c>
      <c r="C3372" s="37" t="n">
        <v>730</v>
      </c>
      <c r="D3372" s="38" t="n">
        <v>46098</v>
      </c>
      <c r="E3372" s="37" t="s">
        <v>229</v>
      </c>
      <c r="F3372" s="38" t="n">
        <v>46088</v>
      </c>
      <c r="G3372" s="37" t="n">
        <v>82</v>
      </c>
    </row>
    <row r="3373" customFormat="false" ht="15" hidden="false" customHeight="false" outlineLevel="0" collapsed="false">
      <c r="A3373" s="37" t="s">
        <v>1287</v>
      </c>
      <c r="B3373" s="37" t="s">
        <v>240</v>
      </c>
      <c r="C3373" s="37" t="n">
        <v>365</v>
      </c>
      <c r="D3373" s="38" t="n">
        <v>46119</v>
      </c>
      <c r="E3373" s="37" t="s">
        <v>229</v>
      </c>
      <c r="F3373" s="38" t="n">
        <v>46104</v>
      </c>
      <c r="G3373" s="37" t="n">
        <v>75</v>
      </c>
    </row>
    <row r="3374" customFormat="false" ht="15" hidden="false" customHeight="false" outlineLevel="0" collapsed="false">
      <c r="A3374" s="37" t="s">
        <v>562</v>
      </c>
      <c r="B3374" s="37" t="s">
        <v>235</v>
      </c>
      <c r="C3374" s="37" t="n">
        <v>365</v>
      </c>
      <c r="D3374" s="38" t="n">
        <v>46269</v>
      </c>
      <c r="E3374" s="37" t="s">
        <v>231</v>
      </c>
      <c r="F3374" s="38"/>
      <c r="G3374" s="37"/>
    </row>
    <row r="3375" customFormat="false" ht="15" hidden="false" customHeight="false" outlineLevel="0" collapsed="false">
      <c r="A3375" s="37" t="s">
        <v>562</v>
      </c>
      <c r="B3375" s="37" t="s">
        <v>236</v>
      </c>
      <c r="C3375" s="37" t="n">
        <v>365</v>
      </c>
      <c r="D3375" s="38" t="n">
        <v>46162</v>
      </c>
      <c r="E3375" s="37" t="s">
        <v>232</v>
      </c>
      <c r="F3375" s="38"/>
      <c r="G3375" s="37"/>
    </row>
    <row r="3376" customFormat="false" ht="15" hidden="false" customHeight="false" outlineLevel="0" collapsed="false">
      <c r="A3376" s="37" t="s">
        <v>562</v>
      </c>
      <c r="B3376" s="37" t="s">
        <v>237</v>
      </c>
      <c r="C3376" s="37" t="n">
        <v>365</v>
      </c>
      <c r="D3376" s="38" t="n">
        <v>46372</v>
      </c>
      <c r="E3376" s="37" t="s">
        <v>229</v>
      </c>
      <c r="F3376" s="38" t="n">
        <v>46341</v>
      </c>
      <c r="G3376" s="37" t="n">
        <v>64</v>
      </c>
    </row>
    <row r="3377" customFormat="false" ht="15" hidden="false" customHeight="false" outlineLevel="0" collapsed="false">
      <c r="A3377" s="37" t="s">
        <v>562</v>
      </c>
      <c r="B3377" s="37" t="s">
        <v>238</v>
      </c>
      <c r="C3377" s="37" t="n">
        <v>180</v>
      </c>
      <c r="D3377" s="38" t="n">
        <v>46309</v>
      </c>
      <c r="E3377" s="37" t="s">
        <v>232</v>
      </c>
      <c r="F3377" s="38"/>
      <c r="G3377" s="37"/>
    </row>
    <row r="3378" customFormat="false" ht="15" hidden="false" customHeight="false" outlineLevel="0" collapsed="false">
      <c r="A3378" s="37" t="s">
        <v>562</v>
      </c>
      <c r="B3378" s="37" t="s">
        <v>239</v>
      </c>
      <c r="C3378" s="37" t="n">
        <v>730</v>
      </c>
      <c r="D3378" s="38" t="n">
        <v>46224</v>
      </c>
      <c r="E3378" s="37" t="s">
        <v>229</v>
      </c>
      <c r="F3378" s="38" t="n">
        <v>46212</v>
      </c>
      <c r="G3378" s="37" t="n">
        <v>63</v>
      </c>
    </row>
    <row r="3379" customFormat="false" ht="15" hidden="false" customHeight="false" outlineLevel="0" collapsed="false">
      <c r="A3379" s="37" t="s">
        <v>562</v>
      </c>
      <c r="B3379" s="37" t="s">
        <v>240</v>
      </c>
      <c r="C3379" s="37" t="n">
        <v>365</v>
      </c>
      <c r="D3379" s="38" t="n">
        <v>46135</v>
      </c>
      <c r="E3379" s="37" t="s">
        <v>229</v>
      </c>
      <c r="F3379" s="38" t="n">
        <v>46114</v>
      </c>
      <c r="G3379" s="37" t="n">
        <v>83</v>
      </c>
    </row>
    <row r="3380" customFormat="false" ht="15" hidden="false" customHeight="false" outlineLevel="0" collapsed="false">
      <c r="A3380" s="37" t="s">
        <v>1288</v>
      </c>
      <c r="B3380" s="37" t="s">
        <v>235</v>
      </c>
      <c r="C3380" s="37" t="n">
        <v>365</v>
      </c>
      <c r="D3380" s="38" t="n">
        <v>46247</v>
      </c>
      <c r="E3380" s="37" t="s">
        <v>232</v>
      </c>
      <c r="F3380" s="38"/>
      <c r="G3380" s="37"/>
    </row>
    <row r="3381" customFormat="false" ht="15" hidden="false" customHeight="false" outlineLevel="0" collapsed="false">
      <c r="A3381" s="37" t="s">
        <v>1288</v>
      </c>
      <c r="B3381" s="37" t="s">
        <v>236</v>
      </c>
      <c r="C3381" s="37" t="n">
        <v>365</v>
      </c>
      <c r="D3381" s="38" t="n">
        <v>46383</v>
      </c>
      <c r="E3381" s="37" t="s">
        <v>229</v>
      </c>
      <c r="F3381" s="38" t="n">
        <v>46355</v>
      </c>
      <c r="G3381" s="37" t="n">
        <v>61</v>
      </c>
    </row>
    <row r="3382" customFormat="false" ht="15" hidden="false" customHeight="false" outlineLevel="0" collapsed="false">
      <c r="A3382" s="37" t="s">
        <v>1288</v>
      </c>
      <c r="B3382" s="37" t="s">
        <v>237</v>
      </c>
      <c r="C3382" s="37" t="n">
        <v>365</v>
      </c>
      <c r="D3382" s="38" t="n">
        <v>46118</v>
      </c>
      <c r="E3382" s="37" t="s">
        <v>229</v>
      </c>
      <c r="F3382" s="38" t="n">
        <v>46094</v>
      </c>
      <c r="G3382" s="37" t="n">
        <v>60</v>
      </c>
    </row>
    <row r="3383" customFormat="false" ht="15" hidden="false" customHeight="false" outlineLevel="0" collapsed="false">
      <c r="A3383" s="37" t="s">
        <v>1288</v>
      </c>
      <c r="B3383" s="37" t="s">
        <v>238</v>
      </c>
      <c r="C3383" s="37" t="n">
        <v>180</v>
      </c>
      <c r="D3383" s="38" t="n">
        <v>46229</v>
      </c>
      <c r="E3383" s="37" t="s">
        <v>229</v>
      </c>
      <c r="F3383" s="38" t="n">
        <v>46215</v>
      </c>
      <c r="G3383" s="37" t="n">
        <v>97</v>
      </c>
    </row>
    <row r="3384" customFormat="false" ht="15" hidden="false" customHeight="false" outlineLevel="0" collapsed="false">
      <c r="A3384" s="37" t="s">
        <v>1288</v>
      </c>
      <c r="B3384" s="37" t="s">
        <v>239</v>
      </c>
      <c r="C3384" s="37" t="n">
        <v>730</v>
      </c>
      <c r="D3384" s="38" t="n">
        <v>46177</v>
      </c>
      <c r="E3384" s="37" t="s">
        <v>229</v>
      </c>
      <c r="F3384" s="38" t="n">
        <v>46138</v>
      </c>
      <c r="G3384" s="37" t="n">
        <v>67</v>
      </c>
    </row>
    <row r="3385" customFormat="false" ht="15" hidden="false" customHeight="false" outlineLevel="0" collapsed="false">
      <c r="A3385" s="37" t="s">
        <v>1288</v>
      </c>
      <c r="B3385" s="37" t="s">
        <v>240</v>
      </c>
      <c r="C3385" s="37" t="n">
        <v>365</v>
      </c>
      <c r="D3385" s="38" t="n">
        <v>46367</v>
      </c>
      <c r="E3385" s="37" t="s">
        <v>232</v>
      </c>
      <c r="F3385" s="38"/>
      <c r="G3385" s="37"/>
    </row>
    <row r="3386" customFormat="false" ht="15" hidden="false" customHeight="false" outlineLevel="0" collapsed="false">
      <c r="A3386" s="37" t="s">
        <v>1291</v>
      </c>
      <c r="B3386" s="37" t="s">
        <v>235</v>
      </c>
      <c r="C3386" s="37" t="n">
        <v>365</v>
      </c>
      <c r="D3386" s="38" t="n">
        <v>46378</v>
      </c>
      <c r="E3386" s="37" t="s">
        <v>232</v>
      </c>
      <c r="F3386" s="38"/>
      <c r="G3386" s="37"/>
    </row>
    <row r="3387" customFormat="false" ht="15" hidden="false" customHeight="false" outlineLevel="0" collapsed="false">
      <c r="A3387" s="37" t="s">
        <v>1291</v>
      </c>
      <c r="B3387" s="37" t="s">
        <v>236</v>
      </c>
      <c r="C3387" s="37" t="n">
        <v>365</v>
      </c>
      <c r="D3387" s="38" t="n">
        <v>46239</v>
      </c>
      <c r="E3387" s="37" t="s">
        <v>229</v>
      </c>
      <c r="F3387" s="38" t="n">
        <v>46214</v>
      </c>
      <c r="G3387" s="37" t="n">
        <v>79</v>
      </c>
    </row>
    <row r="3388" customFormat="false" ht="15" hidden="false" customHeight="false" outlineLevel="0" collapsed="false">
      <c r="A3388" s="37" t="s">
        <v>1291</v>
      </c>
      <c r="B3388" s="37" t="s">
        <v>237</v>
      </c>
      <c r="C3388" s="37" t="n">
        <v>365</v>
      </c>
      <c r="D3388" s="38" t="n">
        <v>46330</v>
      </c>
      <c r="E3388" s="37" t="s">
        <v>232</v>
      </c>
      <c r="F3388" s="38"/>
      <c r="G3388" s="37"/>
    </row>
    <row r="3389" customFormat="false" ht="15" hidden="false" customHeight="false" outlineLevel="0" collapsed="false">
      <c r="A3389" s="37" t="s">
        <v>1291</v>
      </c>
      <c r="B3389" s="37" t="s">
        <v>238</v>
      </c>
      <c r="C3389" s="37" t="n">
        <v>180</v>
      </c>
      <c r="D3389" s="38" t="n">
        <v>46301</v>
      </c>
      <c r="E3389" s="37" t="s">
        <v>229</v>
      </c>
      <c r="F3389" s="38" t="n">
        <v>46273</v>
      </c>
      <c r="G3389" s="37" t="n">
        <v>76</v>
      </c>
    </row>
    <row r="3390" customFormat="false" ht="15" hidden="false" customHeight="false" outlineLevel="0" collapsed="false">
      <c r="A3390" s="37" t="s">
        <v>1291</v>
      </c>
      <c r="B3390" s="37" t="s">
        <v>239</v>
      </c>
      <c r="C3390" s="37" t="n">
        <v>730</v>
      </c>
      <c r="D3390" s="38" t="n">
        <v>46286</v>
      </c>
      <c r="E3390" s="37" t="s">
        <v>229</v>
      </c>
      <c r="F3390" s="38" t="n">
        <v>46260</v>
      </c>
      <c r="G3390" s="37" t="n">
        <v>64</v>
      </c>
    </row>
    <row r="3391" customFormat="false" ht="15" hidden="false" customHeight="false" outlineLevel="0" collapsed="false">
      <c r="A3391" s="37" t="s">
        <v>1291</v>
      </c>
      <c r="B3391" s="37" t="s">
        <v>240</v>
      </c>
      <c r="C3391" s="37" t="n">
        <v>365</v>
      </c>
      <c r="D3391" s="38" t="n">
        <v>46126</v>
      </c>
      <c r="E3391" s="37" t="s">
        <v>229</v>
      </c>
      <c r="F3391" s="38" t="n">
        <v>46118</v>
      </c>
      <c r="G3391" s="37" t="n">
        <v>65</v>
      </c>
    </row>
    <row r="3392" customFormat="false" ht="15" hidden="false" customHeight="false" outlineLevel="0" collapsed="false">
      <c r="A3392" s="37" t="s">
        <v>1294</v>
      </c>
      <c r="B3392" s="37" t="s">
        <v>235</v>
      </c>
      <c r="C3392" s="37" t="n">
        <v>365</v>
      </c>
      <c r="D3392" s="38" t="n">
        <v>46125</v>
      </c>
      <c r="E3392" s="37" t="s">
        <v>229</v>
      </c>
      <c r="F3392" s="38" t="n">
        <v>46097</v>
      </c>
      <c r="G3392" s="37" t="n">
        <v>60</v>
      </c>
    </row>
    <row r="3393" customFormat="false" ht="15" hidden="false" customHeight="false" outlineLevel="0" collapsed="false">
      <c r="A3393" s="37" t="s">
        <v>1294</v>
      </c>
      <c r="B3393" s="37" t="s">
        <v>236</v>
      </c>
      <c r="C3393" s="37" t="n">
        <v>365</v>
      </c>
      <c r="D3393" s="38" t="n">
        <v>46131</v>
      </c>
      <c r="E3393" s="37" t="s">
        <v>230</v>
      </c>
      <c r="F3393" s="38"/>
      <c r="G3393" s="37"/>
    </row>
    <row r="3394" customFormat="false" ht="15" hidden="false" customHeight="false" outlineLevel="0" collapsed="false">
      <c r="A3394" s="37" t="s">
        <v>1294</v>
      </c>
      <c r="B3394" s="37" t="s">
        <v>237</v>
      </c>
      <c r="C3394" s="37" t="n">
        <v>365</v>
      </c>
      <c r="D3394" s="38" t="n">
        <v>46307</v>
      </c>
      <c r="E3394" s="37" t="s">
        <v>229</v>
      </c>
      <c r="F3394" s="38" t="n">
        <v>46305</v>
      </c>
      <c r="G3394" s="37" t="n">
        <v>98</v>
      </c>
    </row>
    <row r="3395" customFormat="false" ht="15" hidden="false" customHeight="false" outlineLevel="0" collapsed="false">
      <c r="A3395" s="37" t="s">
        <v>1294</v>
      </c>
      <c r="B3395" s="37" t="s">
        <v>238</v>
      </c>
      <c r="C3395" s="37" t="n">
        <v>180</v>
      </c>
      <c r="D3395" s="38" t="n">
        <v>46200</v>
      </c>
      <c r="E3395" s="37" t="s">
        <v>231</v>
      </c>
      <c r="F3395" s="38"/>
      <c r="G3395" s="37"/>
    </row>
    <row r="3396" customFormat="false" ht="15" hidden="false" customHeight="false" outlineLevel="0" collapsed="false">
      <c r="A3396" s="37" t="s">
        <v>1294</v>
      </c>
      <c r="B3396" s="37" t="s">
        <v>239</v>
      </c>
      <c r="C3396" s="37" t="n">
        <v>730</v>
      </c>
      <c r="D3396" s="38" t="n">
        <v>46246</v>
      </c>
      <c r="E3396" s="37" t="s">
        <v>232</v>
      </c>
      <c r="F3396" s="38"/>
      <c r="G3396" s="37"/>
    </row>
    <row r="3397" customFormat="false" ht="15" hidden="false" customHeight="false" outlineLevel="0" collapsed="false">
      <c r="A3397" s="37" t="s">
        <v>1294</v>
      </c>
      <c r="B3397" s="37" t="s">
        <v>240</v>
      </c>
      <c r="C3397" s="37" t="n">
        <v>365</v>
      </c>
      <c r="D3397" s="38" t="n">
        <v>46110</v>
      </c>
      <c r="E3397" s="37" t="s">
        <v>229</v>
      </c>
      <c r="F3397" s="38" t="n">
        <v>46106</v>
      </c>
      <c r="G3397" s="37" t="n">
        <v>71</v>
      </c>
    </row>
    <row r="3398" customFormat="false" ht="15" hidden="false" customHeight="false" outlineLevel="0" collapsed="false">
      <c r="A3398" s="37" t="s">
        <v>1295</v>
      </c>
      <c r="B3398" s="37" t="s">
        <v>235</v>
      </c>
      <c r="C3398" s="37" t="n">
        <v>365</v>
      </c>
      <c r="D3398" s="38" t="n">
        <v>46227</v>
      </c>
      <c r="E3398" s="37" t="s">
        <v>229</v>
      </c>
      <c r="F3398" s="38" t="n">
        <v>46188</v>
      </c>
      <c r="G3398" s="37" t="n">
        <v>91</v>
      </c>
    </row>
    <row r="3399" customFormat="false" ht="15" hidden="false" customHeight="false" outlineLevel="0" collapsed="false">
      <c r="A3399" s="37" t="s">
        <v>1295</v>
      </c>
      <c r="B3399" s="37" t="s">
        <v>236</v>
      </c>
      <c r="C3399" s="37" t="n">
        <v>365</v>
      </c>
      <c r="D3399" s="38" t="n">
        <v>46359</v>
      </c>
      <c r="E3399" s="37" t="s">
        <v>230</v>
      </c>
      <c r="F3399" s="38"/>
      <c r="G3399" s="37"/>
    </row>
    <row r="3400" customFormat="false" ht="15" hidden="false" customHeight="false" outlineLevel="0" collapsed="false">
      <c r="A3400" s="37" t="s">
        <v>1295</v>
      </c>
      <c r="B3400" s="37" t="s">
        <v>237</v>
      </c>
      <c r="C3400" s="37" t="n">
        <v>365</v>
      </c>
      <c r="D3400" s="38" t="n">
        <v>46140</v>
      </c>
      <c r="E3400" s="37" t="s">
        <v>229</v>
      </c>
      <c r="F3400" s="38" t="n">
        <v>46105</v>
      </c>
      <c r="G3400" s="37" t="n">
        <v>69</v>
      </c>
    </row>
    <row r="3401" customFormat="false" ht="15" hidden="false" customHeight="false" outlineLevel="0" collapsed="false">
      <c r="A3401" s="37" t="s">
        <v>1295</v>
      </c>
      <c r="B3401" s="37" t="s">
        <v>238</v>
      </c>
      <c r="C3401" s="37" t="n">
        <v>180</v>
      </c>
      <c r="D3401" s="38" t="n">
        <v>46233</v>
      </c>
      <c r="E3401" s="37" t="s">
        <v>232</v>
      </c>
      <c r="F3401" s="38"/>
      <c r="G3401" s="37"/>
    </row>
    <row r="3402" customFormat="false" ht="15" hidden="false" customHeight="false" outlineLevel="0" collapsed="false">
      <c r="A3402" s="37" t="s">
        <v>1295</v>
      </c>
      <c r="B3402" s="37" t="s">
        <v>239</v>
      </c>
      <c r="C3402" s="37" t="n">
        <v>730</v>
      </c>
      <c r="D3402" s="38" t="n">
        <v>46357</v>
      </c>
      <c r="E3402" s="37" t="s">
        <v>229</v>
      </c>
      <c r="F3402" s="38" t="n">
        <v>46336</v>
      </c>
      <c r="G3402" s="37" t="n">
        <v>80</v>
      </c>
    </row>
    <row r="3403" customFormat="false" ht="15" hidden="false" customHeight="false" outlineLevel="0" collapsed="false">
      <c r="A3403" s="37" t="s">
        <v>1295</v>
      </c>
      <c r="B3403" s="37" t="s">
        <v>240</v>
      </c>
      <c r="C3403" s="37" t="n">
        <v>365</v>
      </c>
      <c r="D3403" s="38" t="n">
        <v>46206</v>
      </c>
      <c r="E3403" s="37" t="s">
        <v>229</v>
      </c>
      <c r="F3403" s="38" t="n">
        <v>46201</v>
      </c>
      <c r="G3403" s="37" t="n">
        <v>67</v>
      </c>
    </row>
    <row r="3404" customFormat="false" ht="15" hidden="false" customHeight="false" outlineLevel="0" collapsed="false">
      <c r="A3404" s="37" t="s">
        <v>1297</v>
      </c>
      <c r="B3404" s="37" t="s">
        <v>235</v>
      </c>
      <c r="C3404" s="37" t="n">
        <v>365</v>
      </c>
      <c r="D3404" s="38" t="n">
        <v>46341</v>
      </c>
      <c r="E3404" s="37" t="s">
        <v>229</v>
      </c>
      <c r="F3404" s="38" t="n">
        <v>46317</v>
      </c>
      <c r="G3404" s="37" t="n">
        <v>65</v>
      </c>
    </row>
    <row r="3405" customFormat="false" ht="15" hidden="false" customHeight="false" outlineLevel="0" collapsed="false">
      <c r="A3405" s="37" t="s">
        <v>1297</v>
      </c>
      <c r="B3405" s="37" t="s">
        <v>236</v>
      </c>
      <c r="C3405" s="37" t="n">
        <v>365</v>
      </c>
      <c r="D3405" s="38" t="n">
        <v>46169</v>
      </c>
      <c r="E3405" s="37" t="s">
        <v>232</v>
      </c>
      <c r="F3405" s="38"/>
      <c r="G3405" s="37"/>
    </row>
    <row r="3406" customFormat="false" ht="15" hidden="false" customHeight="false" outlineLevel="0" collapsed="false">
      <c r="A3406" s="37" t="s">
        <v>1297</v>
      </c>
      <c r="B3406" s="37" t="s">
        <v>237</v>
      </c>
      <c r="C3406" s="37" t="n">
        <v>365</v>
      </c>
      <c r="D3406" s="38" t="n">
        <v>46356</v>
      </c>
      <c r="E3406" s="37" t="s">
        <v>229</v>
      </c>
      <c r="F3406" s="38" t="n">
        <v>46341</v>
      </c>
      <c r="G3406" s="37" t="n">
        <v>86</v>
      </c>
    </row>
    <row r="3407" customFormat="false" ht="15" hidden="false" customHeight="false" outlineLevel="0" collapsed="false">
      <c r="A3407" s="37" t="s">
        <v>1297</v>
      </c>
      <c r="B3407" s="37" t="s">
        <v>238</v>
      </c>
      <c r="C3407" s="37" t="n">
        <v>180</v>
      </c>
      <c r="D3407" s="38" t="n">
        <v>46360</v>
      </c>
      <c r="E3407" s="37" t="s">
        <v>229</v>
      </c>
      <c r="F3407" s="38" t="n">
        <v>46321</v>
      </c>
      <c r="G3407" s="37" t="n">
        <v>80</v>
      </c>
    </row>
    <row r="3408" customFormat="false" ht="15" hidden="false" customHeight="false" outlineLevel="0" collapsed="false">
      <c r="A3408" s="37" t="s">
        <v>1297</v>
      </c>
      <c r="B3408" s="37" t="s">
        <v>239</v>
      </c>
      <c r="C3408" s="37" t="n">
        <v>730</v>
      </c>
      <c r="D3408" s="38" t="n">
        <v>46334</v>
      </c>
      <c r="E3408" s="37" t="s">
        <v>229</v>
      </c>
      <c r="F3408" s="38" t="n">
        <v>46320</v>
      </c>
      <c r="G3408" s="37" t="n">
        <v>95</v>
      </c>
    </row>
    <row r="3409" customFormat="false" ht="15" hidden="false" customHeight="false" outlineLevel="0" collapsed="false">
      <c r="A3409" s="37" t="s">
        <v>1297</v>
      </c>
      <c r="B3409" s="37" t="s">
        <v>240</v>
      </c>
      <c r="C3409" s="37" t="n">
        <v>365</v>
      </c>
      <c r="D3409" s="38" t="n">
        <v>46110</v>
      </c>
      <c r="E3409" s="37" t="s">
        <v>229</v>
      </c>
      <c r="F3409" s="38" t="n">
        <v>46074</v>
      </c>
      <c r="G3409" s="37" t="n">
        <v>91</v>
      </c>
    </row>
    <row r="3410" customFormat="false" ht="15" hidden="false" customHeight="false" outlineLevel="0" collapsed="false">
      <c r="A3410" s="37" t="s">
        <v>998</v>
      </c>
      <c r="B3410" s="37" t="s">
        <v>235</v>
      </c>
      <c r="C3410" s="37" t="n">
        <v>365</v>
      </c>
      <c r="D3410" s="38" t="n">
        <v>46339</v>
      </c>
      <c r="E3410" s="37" t="s">
        <v>232</v>
      </c>
      <c r="F3410" s="38"/>
      <c r="G3410" s="37"/>
    </row>
    <row r="3411" customFormat="false" ht="15" hidden="false" customHeight="false" outlineLevel="0" collapsed="false">
      <c r="A3411" s="37" t="s">
        <v>998</v>
      </c>
      <c r="B3411" s="37" t="s">
        <v>236</v>
      </c>
      <c r="C3411" s="37" t="n">
        <v>365</v>
      </c>
      <c r="D3411" s="38" t="n">
        <v>46333</v>
      </c>
      <c r="E3411" s="37" t="s">
        <v>229</v>
      </c>
      <c r="F3411" s="38" t="n">
        <v>46302</v>
      </c>
      <c r="G3411" s="37" t="n">
        <v>73</v>
      </c>
    </row>
    <row r="3412" customFormat="false" ht="15" hidden="false" customHeight="false" outlineLevel="0" collapsed="false">
      <c r="A3412" s="37" t="s">
        <v>998</v>
      </c>
      <c r="B3412" s="37" t="s">
        <v>237</v>
      </c>
      <c r="C3412" s="37" t="n">
        <v>365</v>
      </c>
      <c r="D3412" s="38" t="n">
        <v>46118</v>
      </c>
      <c r="E3412" s="37" t="s">
        <v>229</v>
      </c>
      <c r="F3412" s="38" t="n">
        <v>46094</v>
      </c>
      <c r="G3412" s="37" t="n">
        <v>89</v>
      </c>
    </row>
    <row r="3413" customFormat="false" ht="15" hidden="false" customHeight="false" outlineLevel="0" collapsed="false">
      <c r="A3413" s="37" t="s">
        <v>998</v>
      </c>
      <c r="B3413" s="37" t="s">
        <v>238</v>
      </c>
      <c r="C3413" s="37" t="n">
        <v>180</v>
      </c>
      <c r="D3413" s="38" t="n">
        <v>46141</v>
      </c>
      <c r="E3413" s="37" t="s">
        <v>229</v>
      </c>
      <c r="F3413" s="38" t="n">
        <v>46133</v>
      </c>
      <c r="G3413" s="37" t="n">
        <v>95</v>
      </c>
    </row>
    <row r="3414" customFormat="false" ht="15" hidden="false" customHeight="false" outlineLevel="0" collapsed="false">
      <c r="A3414" s="37" t="s">
        <v>998</v>
      </c>
      <c r="B3414" s="37" t="s">
        <v>239</v>
      </c>
      <c r="C3414" s="37" t="n">
        <v>730</v>
      </c>
      <c r="D3414" s="38" t="n">
        <v>46300</v>
      </c>
      <c r="E3414" s="37" t="s">
        <v>229</v>
      </c>
      <c r="F3414" s="38" t="n">
        <v>46297</v>
      </c>
      <c r="G3414" s="37" t="n">
        <v>86</v>
      </c>
    </row>
    <row r="3415" customFormat="false" ht="15" hidden="false" customHeight="false" outlineLevel="0" collapsed="false">
      <c r="A3415" s="37" t="s">
        <v>998</v>
      </c>
      <c r="B3415" s="37" t="s">
        <v>240</v>
      </c>
      <c r="C3415" s="37" t="n">
        <v>365</v>
      </c>
      <c r="D3415" s="38" t="n">
        <v>46330</v>
      </c>
      <c r="E3415" s="37" t="s">
        <v>232</v>
      </c>
      <c r="F3415" s="38"/>
      <c r="G3415" s="37"/>
    </row>
    <row r="3416" customFormat="false" ht="15" hidden="false" customHeight="false" outlineLevel="0" collapsed="false">
      <c r="A3416" s="37" t="s">
        <v>1130</v>
      </c>
      <c r="B3416" s="37" t="s">
        <v>235</v>
      </c>
      <c r="C3416" s="37" t="n">
        <v>365</v>
      </c>
      <c r="D3416" s="38" t="n">
        <v>46170</v>
      </c>
      <c r="E3416" s="37" t="s">
        <v>229</v>
      </c>
      <c r="F3416" s="38" t="n">
        <v>46164</v>
      </c>
      <c r="G3416" s="37" t="n">
        <v>70</v>
      </c>
    </row>
    <row r="3417" customFormat="false" ht="15" hidden="false" customHeight="false" outlineLevel="0" collapsed="false">
      <c r="A3417" s="37" t="s">
        <v>1130</v>
      </c>
      <c r="B3417" s="37" t="s">
        <v>236</v>
      </c>
      <c r="C3417" s="37" t="n">
        <v>365</v>
      </c>
      <c r="D3417" s="38" t="n">
        <v>46372</v>
      </c>
      <c r="E3417" s="37" t="s">
        <v>229</v>
      </c>
      <c r="F3417" s="38" t="n">
        <v>46357</v>
      </c>
      <c r="G3417" s="37" t="n">
        <v>78</v>
      </c>
    </row>
    <row r="3418" customFormat="false" ht="15" hidden="false" customHeight="false" outlineLevel="0" collapsed="false">
      <c r="A3418" s="37" t="s">
        <v>1130</v>
      </c>
      <c r="B3418" s="37" t="s">
        <v>237</v>
      </c>
      <c r="C3418" s="37" t="n">
        <v>365</v>
      </c>
      <c r="D3418" s="38" t="n">
        <v>46096</v>
      </c>
      <c r="E3418" s="37" t="s">
        <v>229</v>
      </c>
      <c r="F3418" s="38" t="n">
        <v>46080</v>
      </c>
      <c r="G3418" s="37" t="n">
        <v>93</v>
      </c>
    </row>
    <row r="3419" customFormat="false" ht="15" hidden="false" customHeight="false" outlineLevel="0" collapsed="false">
      <c r="A3419" s="37" t="s">
        <v>1130</v>
      </c>
      <c r="B3419" s="37" t="s">
        <v>238</v>
      </c>
      <c r="C3419" s="37" t="n">
        <v>180</v>
      </c>
      <c r="D3419" s="38" t="n">
        <v>46279</v>
      </c>
      <c r="E3419" s="37" t="s">
        <v>229</v>
      </c>
      <c r="F3419" s="38" t="n">
        <v>46276</v>
      </c>
      <c r="G3419" s="37" t="n">
        <v>89</v>
      </c>
    </row>
    <row r="3420" customFormat="false" ht="15" hidden="false" customHeight="false" outlineLevel="0" collapsed="false">
      <c r="A3420" s="37" t="s">
        <v>1130</v>
      </c>
      <c r="B3420" s="37" t="s">
        <v>239</v>
      </c>
      <c r="C3420" s="37" t="n">
        <v>730</v>
      </c>
      <c r="D3420" s="38" t="n">
        <v>46326</v>
      </c>
      <c r="E3420" s="37" t="s">
        <v>229</v>
      </c>
      <c r="F3420" s="38" t="n">
        <v>46312</v>
      </c>
      <c r="G3420" s="37" t="n">
        <v>92</v>
      </c>
    </row>
    <row r="3421" customFormat="false" ht="15" hidden="false" customHeight="false" outlineLevel="0" collapsed="false">
      <c r="A3421" s="37" t="s">
        <v>1130</v>
      </c>
      <c r="B3421" s="37" t="s">
        <v>240</v>
      </c>
      <c r="C3421" s="37" t="n">
        <v>365</v>
      </c>
      <c r="D3421" s="38" t="n">
        <v>46136</v>
      </c>
      <c r="E3421" s="37" t="s">
        <v>229</v>
      </c>
      <c r="F3421" s="38" t="n">
        <v>46099</v>
      </c>
      <c r="G3421" s="37" t="n">
        <v>77</v>
      </c>
    </row>
    <row r="3422" customFormat="false" ht="15" hidden="false" customHeight="false" outlineLevel="0" collapsed="false">
      <c r="A3422" s="37" t="s">
        <v>1302</v>
      </c>
      <c r="B3422" s="37" t="s">
        <v>235</v>
      </c>
      <c r="C3422" s="37" t="n">
        <v>365</v>
      </c>
      <c r="D3422" s="38" t="n">
        <v>46210</v>
      </c>
      <c r="E3422" s="37" t="s">
        <v>230</v>
      </c>
      <c r="F3422" s="38"/>
      <c r="G3422" s="37"/>
    </row>
    <row r="3423" customFormat="false" ht="15" hidden="false" customHeight="false" outlineLevel="0" collapsed="false">
      <c r="A3423" s="37" t="s">
        <v>1302</v>
      </c>
      <c r="B3423" s="37" t="s">
        <v>236</v>
      </c>
      <c r="C3423" s="37" t="n">
        <v>365</v>
      </c>
      <c r="D3423" s="38" t="n">
        <v>46234</v>
      </c>
      <c r="E3423" s="37" t="s">
        <v>229</v>
      </c>
      <c r="F3423" s="38" t="n">
        <v>46232</v>
      </c>
      <c r="G3423" s="37" t="n">
        <v>95</v>
      </c>
    </row>
    <row r="3424" customFormat="false" ht="15" hidden="false" customHeight="false" outlineLevel="0" collapsed="false">
      <c r="A3424" s="37" t="s">
        <v>1302</v>
      </c>
      <c r="B3424" s="37" t="s">
        <v>237</v>
      </c>
      <c r="C3424" s="37" t="n">
        <v>365</v>
      </c>
      <c r="D3424" s="38" t="n">
        <v>46330</v>
      </c>
      <c r="E3424" s="37" t="s">
        <v>229</v>
      </c>
      <c r="F3424" s="38" t="n">
        <v>46299</v>
      </c>
      <c r="G3424" s="37" t="n">
        <v>80</v>
      </c>
    </row>
    <row r="3425" customFormat="false" ht="15" hidden="false" customHeight="false" outlineLevel="0" collapsed="false">
      <c r="A3425" s="37" t="s">
        <v>1302</v>
      </c>
      <c r="B3425" s="37" t="s">
        <v>238</v>
      </c>
      <c r="C3425" s="37" t="n">
        <v>180</v>
      </c>
      <c r="D3425" s="38" t="n">
        <v>46159</v>
      </c>
      <c r="E3425" s="37" t="s">
        <v>232</v>
      </c>
      <c r="F3425" s="38"/>
      <c r="G3425" s="37"/>
    </row>
    <row r="3426" customFormat="false" ht="15" hidden="false" customHeight="false" outlineLevel="0" collapsed="false">
      <c r="A3426" s="37" t="s">
        <v>1302</v>
      </c>
      <c r="B3426" s="37" t="s">
        <v>239</v>
      </c>
      <c r="C3426" s="37" t="n">
        <v>730</v>
      </c>
      <c r="D3426" s="38" t="n">
        <v>46137</v>
      </c>
      <c r="E3426" s="37" t="s">
        <v>229</v>
      </c>
      <c r="F3426" s="38" t="n">
        <v>46128</v>
      </c>
      <c r="G3426" s="37" t="n">
        <v>96</v>
      </c>
    </row>
    <row r="3427" customFormat="false" ht="15" hidden="false" customHeight="false" outlineLevel="0" collapsed="false">
      <c r="A3427" s="37" t="s">
        <v>1302</v>
      </c>
      <c r="B3427" s="37" t="s">
        <v>240</v>
      </c>
      <c r="C3427" s="37" t="n">
        <v>365</v>
      </c>
      <c r="D3427" s="38" t="n">
        <v>46308</v>
      </c>
      <c r="E3427" s="37" t="s">
        <v>229</v>
      </c>
      <c r="F3427" s="38" t="n">
        <v>46287</v>
      </c>
      <c r="G3427" s="37" t="n">
        <v>97</v>
      </c>
    </row>
    <row r="3428" customFormat="false" ht="15" hidden="false" customHeight="false" outlineLevel="0" collapsed="false">
      <c r="A3428" s="37" t="s">
        <v>1101</v>
      </c>
      <c r="B3428" s="37" t="s">
        <v>235</v>
      </c>
      <c r="C3428" s="37" t="n">
        <v>365</v>
      </c>
      <c r="D3428" s="38" t="n">
        <v>46310</v>
      </c>
      <c r="E3428" s="37" t="s">
        <v>232</v>
      </c>
      <c r="F3428" s="38"/>
      <c r="G3428" s="37"/>
    </row>
    <row r="3429" customFormat="false" ht="15" hidden="false" customHeight="false" outlineLevel="0" collapsed="false">
      <c r="A3429" s="37" t="s">
        <v>1101</v>
      </c>
      <c r="B3429" s="37" t="s">
        <v>236</v>
      </c>
      <c r="C3429" s="37" t="n">
        <v>365</v>
      </c>
      <c r="D3429" s="38" t="n">
        <v>46267</v>
      </c>
      <c r="E3429" s="37" t="s">
        <v>229</v>
      </c>
      <c r="F3429" s="38" t="n">
        <v>46247</v>
      </c>
      <c r="G3429" s="37" t="n">
        <v>81</v>
      </c>
    </row>
    <row r="3430" customFormat="false" ht="15" hidden="false" customHeight="false" outlineLevel="0" collapsed="false">
      <c r="A3430" s="37" t="s">
        <v>1101</v>
      </c>
      <c r="B3430" s="37" t="s">
        <v>237</v>
      </c>
      <c r="C3430" s="37" t="n">
        <v>365</v>
      </c>
      <c r="D3430" s="38" t="n">
        <v>46353</v>
      </c>
      <c r="E3430" s="37" t="s">
        <v>229</v>
      </c>
      <c r="F3430" s="38" t="n">
        <v>46317</v>
      </c>
      <c r="G3430" s="37" t="n">
        <v>86</v>
      </c>
    </row>
    <row r="3431" customFormat="false" ht="15" hidden="false" customHeight="false" outlineLevel="0" collapsed="false">
      <c r="A3431" s="37" t="s">
        <v>1101</v>
      </c>
      <c r="B3431" s="37" t="s">
        <v>238</v>
      </c>
      <c r="C3431" s="37" t="n">
        <v>180</v>
      </c>
      <c r="D3431" s="38" t="n">
        <v>46181</v>
      </c>
      <c r="E3431" s="37" t="s">
        <v>229</v>
      </c>
      <c r="F3431" s="38" t="n">
        <v>46159</v>
      </c>
      <c r="G3431" s="37" t="n">
        <v>61</v>
      </c>
    </row>
    <row r="3432" customFormat="false" ht="15" hidden="false" customHeight="false" outlineLevel="0" collapsed="false">
      <c r="A3432" s="37" t="s">
        <v>1101</v>
      </c>
      <c r="B3432" s="37" t="s">
        <v>239</v>
      </c>
      <c r="C3432" s="37" t="n">
        <v>730</v>
      </c>
      <c r="D3432" s="38" t="n">
        <v>46343</v>
      </c>
      <c r="E3432" s="37" t="s">
        <v>231</v>
      </c>
      <c r="F3432" s="38"/>
      <c r="G3432" s="37"/>
    </row>
    <row r="3433" customFormat="false" ht="15" hidden="false" customHeight="false" outlineLevel="0" collapsed="false">
      <c r="A3433" s="37" t="s">
        <v>1101</v>
      </c>
      <c r="B3433" s="37" t="s">
        <v>240</v>
      </c>
      <c r="C3433" s="37" t="n">
        <v>365</v>
      </c>
      <c r="D3433" s="38" t="n">
        <v>46324</v>
      </c>
      <c r="E3433" s="37" t="s">
        <v>229</v>
      </c>
      <c r="F3433" s="38" t="n">
        <v>46287</v>
      </c>
      <c r="G3433" s="37" t="n">
        <v>86</v>
      </c>
    </row>
    <row r="3434" customFormat="false" ht="15" hidden="false" customHeight="false" outlineLevel="0" collapsed="false">
      <c r="A3434" s="37" t="s">
        <v>1304</v>
      </c>
      <c r="B3434" s="37" t="s">
        <v>235</v>
      </c>
      <c r="C3434" s="37" t="n">
        <v>365</v>
      </c>
      <c r="D3434" s="38" t="n">
        <v>46336</v>
      </c>
      <c r="E3434" s="37" t="s">
        <v>229</v>
      </c>
      <c r="F3434" s="38" t="n">
        <v>46317</v>
      </c>
      <c r="G3434" s="37" t="n">
        <v>79</v>
      </c>
    </row>
    <row r="3435" customFormat="false" ht="15" hidden="false" customHeight="false" outlineLevel="0" collapsed="false">
      <c r="A3435" s="37" t="s">
        <v>1304</v>
      </c>
      <c r="B3435" s="37" t="s">
        <v>236</v>
      </c>
      <c r="C3435" s="37" t="n">
        <v>365</v>
      </c>
      <c r="D3435" s="38" t="n">
        <v>46141</v>
      </c>
      <c r="E3435" s="37" t="s">
        <v>229</v>
      </c>
      <c r="F3435" s="38" t="n">
        <v>46111</v>
      </c>
      <c r="G3435" s="37" t="n">
        <v>74</v>
      </c>
    </row>
    <row r="3436" customFormat="false" ht="15" hidden="false" customHeight="false" outlineLevel="0" collapsed="false">
      <c r="A3436" s="37" t="s">
        <v>1304</v>
      </c>
      <c r="B3436" s="37" t="s">
        <v>237</v>
      </c>
      <c r="C3436" s="37" t="n">
        <v>365</v>
      </c>
      <c r="D3436" s="38" t="n">
        <v>46184</v>
      </c>
      <c r="E3436" s="37" t="s">
        <v>229</v>
      </c>
      <c r="F3436" s="38" t="n">
        <v>46154</v>
      </c>
      <c r="G3436" s="37" t="n">
        <v>89</v>
      </c>
    </row>
    <row r="3437" customFormat="false" ht="15" hidden="false" customHeight="false" outlineLevel="0" collapsed="false">
      <c r="A3437" s="37" t="s">
        <v>1304</v>
      </c>
      <c r="B3437" s="37" t="s">
        <v>238</v>
      </c>
      <c r="C3437" s="37" t="n">
        <v>180</v>
      </c>
      <c r="D3437" s="38" t="n">
        <v>46287</v>
      </c>
      <c r="E3437" s="37" t="s">
        <v>229</v>
      </c>
      <c r="F3437" s="38" t="n">
        <v>46254</v>
      </c>
      <c r="G3437" s="37" t="n">
        <v>83</v>
      </c>
    </row>
    <row r="3438" customFormat="false" ht="15" hidden="false" customHeight="false" outlineLevel="0" collapsed="false">
      <c r="A3438" s="37" t="s">
        <v>1304</v>
      </c>
      <c r="B3438" s="37" t="s">
        <v>239</v>
      </c>
      <c r="C3438" s="37" t="n">
        <v>730</v>
      </c>
      <c r="D3438" s="38" t="n">
        <v>46207</v>
      </c>
      <c r="E3438" s="37" t="s">
        <v>231</v>
      </c>
      <c r="F3438" s="38"/>
      <c r="G3438" s="37"/>
    </row>
    <row r="3439" customFormat="false" ht="15" hidden="false" customHeight="false" outlineLevel="0" collapsed="false">
      <c r="A3439" s="37" t="s">
        <v>1304</v>
      </c>
      <c r="B3439" s="37" t="s">
        <v>240</v>
      </c>
      <c r="C3439" s="37" t="n">
        <v>365</v>
      </c>
      <c r="D3439" s="38" t="n">
        <v>46320</v>
      </c>
      <c r="E3439" s="37" t="s">
        <v>229</v>
      </c>
      <c r="F3439" s="38" t="n">
        <v>46312</v>
      </c>
      <c r="G3439" s="37" t="n">
        <v>69</v>
      </c>
    </row>
    <row r="3440" customFormat="false" ht="15" hidden="false" customHeight="false" outlineLevel="0" collapsed="false">
      <c r="A3440" s="37" t="s">
        <v>1305</v>
      </c>
      <c r="B3440" s="37" t="s">
        <v>235</v>
      </c>
      <c r="C3440" s="37" t="n">
        <v>365</v>
      </c>
      <c r="D3440" s="38" t="n">
        <v>46209</v>
      </c>
      <c r="E3440" s="37" t="s">
        <v>229</v>
      </c>
      <c r="F3440" s="38" t="n">
        <v>46203</v>
      </c>
      <c r="G3440" s="37" t="n">
        <v>69</v>
      </c>
    </row>
    <row r="3441" customFormat="false" ht="15" hidden="false" customHeight="false" outlineLevel="0" collapsed="false">
      <c r="A3441" s="37" t="s">
        <v>1305</v>
      </c>
      <c r="B3441" s="37" t="s">
        <v>236</v>
      </c>
      <c r="C3441" s="37" t="n">
        <v>365</v>
      </c>
      <c r="D3441" s="38" t="n">
        <v>46238</v>
      </c>
      <c r="E3441" s="37" t="s">
        <v>231</v>
      </c>
      <c r="F3441" s="38"/>
      <c r="G3441" s="37"/>
    </row>
    <row r="3442" customFormat="false" ht="15" hidden="false" customHeight="false" outlineLevel="0" collapsed="false">
      <c r="A3442" s="37" t="s">
        <v>1305</v>
      </c>
      <c r="B3442" s="37" t="s">
        <v>237</v>
      </c>
      <c r="C3442" s="37" t="n">
        <v>365</v>
      </c>
      <c r="D3442" s="38" t="n">
        <v>46188</v>
      </c>
      <c r="E3442" s="37" t="s">
        <v>229</v>
      </c>
      <c r="F3442" s="38" t="n">
        <v>46173</v>
      </c>
      <c r="G3442" s="37" t="n">
        <v>63</v>
      </c>
    </row>
    <row r="3443" customFormat="false" ht="15" hidden="false" customHeight="false" outlineLevel="0" collapsed="false">
      <c r="A3443" s="37" t="s">
        <v>1305</v>
      </c>
      <c r="B3443" s="37" t="s">
        <v>238</v>
      </c>
      <c r="C3443" s="37" t="n">
        <v>180</v>
      </c>
      <c r="D3443" s="38" t="n">
        <v>46155</v>
      </c>
      <c r="E3443" s="37" t="s">
        <v>229</v>
      </c>
      <c r="F3443" s="38" t="n">
        <v>46126</v>
      </c>
      <c r="G3443" s="37" t="n">
        <v>74</v>
      </c>
    </row>
    <row r="3444" customFormat="false" ht="15" hidden="false" customHeight="false" outlineLevel="0" collapsed="false">
      <c r="A3444" s="37" t="s">
        <v>1305</v>
      </c>
      <c r="B3444" s="37" t="s">
        <v>239</v>
      </c>
      <c r="C3444" s="37" t="n">
        <v>730</v>
      </c>
      <c r="D3444" s="38" t="n">
        <v>46247</v>
      </c>
      <c r="E3444" s="37" t="s">
        <v>229</v>
      </c>
      <c r="F3444" s="38" t="n">
        <v>46237</v>
      </c>
      <c r="G3444" s="37" t="n">
        <v>86</v>
      </c>
    </row>
    <row r="3445" customFormat="false" ht="15" hidden="false" customHeight="false" outlineLevel="0" collapsed="false">
      <c r="A3445" s="37" t="s">
        <v>1305</v>
      </c>
      <c r="B3445" s="37" t="s">
        <v>240</v>
      </c>
      <c r="C3445" s="37" t="n">
        <v>365</v>
      </c>
      <c r="D3445" s="38" t="n">
        <v>46304</v>
      </c>
      <c r="E3445" s="37" t="s">
        <v>229</v>
      </c>
      <c r="F3445" s="38" t="n">
        <v>46289</v>
      </c>
      <c r="G3445" s="37" t="n">
        <v>93</v>
      </c>
    </row>
    <row r="3446" customFormat="false" ht="15" hidden="false" customHeight="false" outlineLevel="0" collapsed="false">
      <c r="A3446" s="37" t="s">
        <v>1306</v>
      </c>
      <c r="B3446" s="37" t="s">
        <v>235</v>
      </c>
      <c r="C3446" s="37" t="n">
        <v>365</v>
      </c>
      <c r="D3446" s="38" t="n">
        <v>46265</v>
      </c>
      <c r="E3446" s="37" t="s">
        <v>231</v>
      </c>
      <c r="F3446" s="38"/>
      <c r="G3446" s="37"/>
    </row>
    <row r="3447" customFormat="false" ht="15" hidden="false" customHeight="false" outlineLevel="0" collapsed="false">
      <c r="A3447" s="37" t="s">
        <v>1306</v>
      </c>
      <c r="B3447" s="37" t="s">
        <v>236</v>
      </c>
      <c r="C3447" s="37" t="n">
        <v>365</v>
      </c>
      <c r="D3447" s="38" t="n">
        <v>46374</v>
      </c>
      <c r="E3447" s="37" t="s">
        <v>229</v>
      </c>
      <c r="F3447" s="38" t="n">
        <v>46339</v>
      </c>
      <c r="G3447" s="37" t="n">
        <v>67</v>
      </c>
    </row>
    <row r="3448" customFormat="false" ht="15" hidden="false" customHeight="false" outlineLevel="0" collapsed="false">
      <c r="A3448" s="37" t="s">
        <v>1306</v>
      </c>
      <c r="B3448" s="37" t="s">
        <v>237</v>
      </c>
      <c r="C3448" s="37" t="n">
        <v>365</v>
      </c>
      <c r="D3448" s="38" t="n">
        <v>46322</v>
      </c>
      <c r="E3448" s="37" t="s">
        <v>232</v>
      </c>
      <c r="F3448" s="38"/>
      <c r="G3448" s="37"/>
    </row>
    <row r="3449" customFormat="false" ht="15" hidden="false" customHeight="false" outlineLevel="0" collapsed="false">
      <c r="A3449" s="37" t="s">
        <v>1306</v>
      </c>
      <c r="B3449" s="37" t="s">
        <v>238</v>
      </c>
      <c r="C3449" s="37" t="n">
        <v>180</v>
      </c>
      <c r="D3449" s="38" t="n">
        <v>46332</v>
      </c>
      <c r="E3449" s="37" t="s">
        <v>229</v>
      </c>
      <c r="F3449" s="38" t="n">
        <v>46330</v>
      </c>
      <c r="G3449" s="37" t="n">
        <v>95</v>
      </c>
    </row>
    <row r="3450" customFormat="false" ht="15" hidden="false" customHeight="false" outlineLevel="0" collapsed="false">
      <c r="A3450" s="37" t="s">
        <v>1306</v>
      </c>
      <c r="B3450" s="37" t="s">
        <v>239</v>
      </c>
      <c r="C3450" s="37" t="n">
        <v>730</v>
      </c>
      <c r="D3450" s="38" t="n">
        <v>46220</v>
      </c>
      <c r="E3450" s="37" t="s">
        <v>229</v>
      </c>
      <c r="F3450" s="38" t="n">
        <v>46205</v>
      </c>
      <c r="G3450" s="37" t="n">
        <v>72</v>
      </c>
    </row>
    <row r="3451" customFormat="false" ht="15" hidden="false" customHeight="false" outlineLevel="0" collapsed="false">
      <c r="A3451" s="37" t="s">
        <v>1306</v>
      </c>
      <c r="B3451" s="37" t="s">
        <v>240</v>
      </c>
      <c r="C3451" s="37" t="n">
        <v>365</v>
      </c>
      <c r="D3451" s="38" t="n">
        <v>46308</v>
      </c>
      <c r="E3451" s="37" t="s">
        <v>231</v>
      </c>
      <c r="F3451" s="38"/>
      <c r="G3451" s="37"/>
    </row>
    <row r="3452" customFormat="false" ht="15" hidden="false" customHeight="false" outlineLevel="0" collapsed="false">
      <c r="A3452" s="37" t="s">
        <v>1307</v>
      </c>
      <c r="B3452" s="37" t="s">
        <v>235</v>
      </c>
      <c r="C3452" s="37" t="n">
        <v>365</v>
      </c>
      <c r="D3452" s="38" t="n">
        <v>46296</v>
      </c>
      <c r="E3452" s="37" t="s">
        <v>229</v>
      </c>
      <c r="F3452" s="38" t="n">
        <v>46278</v>
      </c>
      <c r="G3452" s="37" t="n">
        <v>70</v>
      </c>
    </row>
    <row r="3453" customFormat="false" ht="15" hidden="false" customHeight="false" outlineLevel="0" collapsed="false">
      <c r="A3453" s="37" t="s">
        <v>1307</v>
      </c>
      <c r="B3453" s="37" t="s">
        <v>236</v>
      </c>
      <c r="C3453" s="37" t="n">
        <v>365</v>
      </c>
      <c r="D3453" s="38" t="n">
        <v>46306</v>
      </c>
      <c r="E3453" s="37" t="s">
        <v>229</v>
      </c>
      <c r="F3453" s="38" t="n">
        <v>46300</v>
      </c>
      <c r="G3453" s="37" t="n">
        <v>95</v>
      </c>
    </row>
    <row r="3454" customFormat="false" ht="15" hidden="false" customHeight="false" outlineLevel="0" collapsed="false">
      <c r="A3454" s="37" t="s">
        <v>1307</v>
      </c>
      <c r="B3454" s="37" t="s">
        <v>237</v>
      </c>
      <c r="C3454" s="37" t="n">
        <v>365</v>
      </c>
      <c r="D3454" s="38" t="n">
        <v>46331</v>
      </c>
      <c r="E3454" s="37" t="s">
        <v>229</v>
      </c>
      <c r="F3454" s="38" t="n">
        <v>46300</v>
      </c>
      <c r="G3454" s="37" t="n">
        <v>78</v>
      </c>
    </row>
    <row r="3455" customFormat="false" ht="15" hidden="false" customHeight="false" outlineLevel="0" collapsed="false">
      <c r="A3455" s="37" t="s">
        <v>1307</v>
      </c>
      <c r="B3455" s="37" t="s">
        <v>238</v>
      </c>
      <c r="C3455" s="37" t="n">
        <v>180</v>
      </c>
      <c r="D3455" s="38" t="n">
        <v>46283</v>
      </c>
      <c r="E3455" s="37" t="s">
        <v>229</v>
      </c>
      <c r="F3455" s="38" t="n">
        <v>46261</v>
      </c>
      <c r="G3455" s="37" t="n">
        <v>75</v>
      </c>
    </row>
    <row r="3456" customFormat="false" ht="15" hidden="false" customHeight="false" outlineLevel="0" collapsed="false">
      <c r="A3456" s="37" t="s">
        <v>1307</v>
      </c>
      <c r="B3456" s="37" t="s">
        <v>239</v>
      </c>
      <c r="C3456" s="37" t="n">
        <v>730</v>
      </c>
      <c r="D3456" s="38" t="n">
        <v>46139</v>
      </c>
      <c r="E3456" s="37" t="s">
        <v>232</v>
      </c>
      <c r="F3456" s="38"/>
      <c r="G3456" s="37"/>
    </row>
    <row r="3457" customFormat="false" ht="15" hidden="false" customHeight="false" outlineLevel="0" collapsed="false">
      <c r="A3457" s="37" t="s">
        <v>1307</v>
      </c>
      <c r="B3457" s="37" t="s">
        <v>240</v>
      </c>
      <c r="C3457" s="37" t="n">
        <v>365</v>
      </c>
      <c r="D3457" s="38" t="n">
        <v>46280</v>
      </c>
      <c r="E3457" s="37" t="s">
        <v>229</v>
      </c>
      <c r="F3457" s="38" t="n">
        <v>46261</v>
      </c>
      <c r="G3457" s="37" t="n">
        <v>66</v>
      </c>
    </row>
    <row r="3458" customFormat="false" ht="15" hidden="false" customHeight="false" outlineLevel="0" collapsed="false">
      <c r="A3458" s="37" t="s">
        <v>1308</v>
      </c>
      <c r="B3458" s="37" t="s">
        <v>235</v>
      </c>
      <c r="C3458" s="37" t="n">
        <v>365</v>
      </c>
      <c r="D3458" s="38" t="n">
        <v>46303</v>
      </c>
      <c r="E3458" s="37" t="s">
        <v>229</v>
      </c>
      <c r="F3458" s="38" t="n">
        <v>46288</v>
      </c>
      <c r="G3458" s="37" t="n">
        <v>67</v>
      </c>
    </row>
    <row r="3459" customFormat="false" ht="15" hidden="false" customHeight="false" outlineLevel="0" collapsed="false">
      <c r="A3459" s="37" t="s">
        <v>1308</v>
      </c>
      <c r="B3459" s="37" t="s">
        <v>236</v>
      </c>
      <c r="C3459" s="37" t="n">
        <v>365</v>
      </c>
      <c r="D3459" s="38" t="n">
        <v>46238</v>
      </c>
      <c r="E3459" s="37" t="s">
        <v>229</v>
      </c>
      <c r="F3459" s="38" t="n">
        <v>46214</v>
      </c>
      <c r="G3459" s="37" t="n">
        <v>92</v>
      </c>
    </row>
    <row r="3460" customFormat="false" ht="15" hidden="false" customHeight="false" outlineLevel="0" collapsed="false">
      <c r="A3460" s="37" t="s">
        <v>1308</v>
      </c>
      <c r="B3460" s="37" t="s">
        <v>237</v>
      </c>
      <c r="C3460" s="37" t="n">
        <v>365</v>
      </c>
      <c r="D3460" s="38" t="n">
        <v>46362</v>
      </c>
      <c r="E3460" s="37" t="s">
        <v>229</v>
      </c>
      <c r="F3460" s="38" t="n">
        <v>46344</v>
      </c>
      <c r="G3460" s="37" t="n">
        <v>79</v>
      </c>
    </row>
    <row r="3461" customFormat="false" ht="15" hidden="false" customHeight="false" outlineLevel="0" collapsed="false">
      <c r="A3461" s="37" t="s">
        <v>1308</v>
      </c>
      <c r="B3461" s="37" t="s">
        <v>238</v>
      </c>
      <c r="C3461" s="37" t="n">
        <v>180</v>
      </c>
      <c r="D3461" s="38" t="n">
        <v>46325</v>
      </c>
      <c r="E3461" s="37" t="s">
        <v>229</v>
      </c>
      <c r="F3461" s="38" t="n">
        <v>46318</v>
      </c>
      <c r="G3461" s="37" t="n">
        <v>81</v>
      </c>
    </row>
    <row r="3462" customFormat="false" ht="15" hidden="false" customHeight="false" outlineLevel="0" collapsed="false">
      <c r="A3462" s="37" t="s">
        <v>1308</v>
      </c>
      <c r="B3462" s="37" t="s">
        <v>239</v>
      </c>
      <c r="C3462" s="37" t="n">
        <v>730</v>
      </c>
      <c r="D3462" s="38" t="n">
        <v>46247</v>
      </c>
      <c r="E3462" s="37" t="s">
        <v>229</v>
      </c>
      <c r="F3462" s="38" t="n">
        <v>46222</v>
      </c>
      <c r="G3462" s="37" t="n">
        <v>70</v>
      </c>
    </row>
    <row r="3463" customFormat="false" ht="15" hidden="false" customHeight="false" outlineLevel="0" collapsed="false">
      <c r="A3463" s="37" t="s">
        <v>1308</v>
      </c>
      <c r="B3463" s="37" t="s">
        <v>240</v>
      </c>
      <c r="C3463" s="37" t="n">
        <v>365</v>
      </c>
      <c r="D3463" s="38" t="n">
        <v>46165</v>
      </c>
      <c r="E3463" s="37" t="s">
        <v>229</v>
      </c>
      <c r="F3463" s="38" t="n">
        <v>46140</v>
      </c>
      <c r="G3463" s="37" t="n">
        <v>84</v>
      </c>
    </row>
    <row r="3464" customFormat="false" ht="15" hidden="false" customHeight="false" outlineLevel="0" collapsed="false">
      <c r="A3464" s="37" t="s">
        <v>1309</v>
      </c>
      <c r="B3464" s="37" t="s">
        <v>235</v>
      </c>
      <c r="C3464" s="37" t="n">
        <v>365</v>
      </c>
      <c r="D3464" s="38" t="n">
        <v>46316</v>
      </c>
      <c r="E3464" s="37" t="s">
        <v>229</v>
      </c>
      <c r="F3464" s="38" t="n">
        <v>46311</v>
      </c>
      <c r="G3464" s="37" t="n">
        <v>84</v>
      </c>
    </row>
    <row r="3465" customFormat="false" ht="15" hidden="false" customHeight="false" outlineLevel="0" collapsed="false">
      <c r="A3465" s="37" t="s">
        <v>1309</v>
      </c>
      <c r="B3465" s="37" t="s">
        <v>236</v>
      </c>
      <c r="C3465" s="37" t="n">
        <v>365</v>
      </c>
      <c r="D3465" s="38" t="n">
        <v>46280</v>
      </c>
      <c r="E3465" s="37" t="s">
        <v>231</v>
      </c>
      <c r="F3465" s="38"/>
      <c r="G3465" s="37"/>
    </row>
    <row r="3466" customFormat="false" ht="15" hidden="false" customHeight="false" outlineLevel="0" collapsed="false">
      <c r="A3466" s="37" t="s">
        <v>1309</v>
      </c>
      <c r="B3466" s="37" t="s">
        <v>237</v>
      </c>
      <c r="C3466" s="37" t="n">
        <v>365</v>
      </c>
      <c r="D3466" s="38" t="n">
        <v>46201</v>
      </c>
      <c r="E3466" s="37" t="s">
        <v>229</v>
      </c>
      <c r="F3466" s="38" t="n">
        <v>46186</v>
      </c>
      <c r="G3466" s="37" t="n">
        <v>60</v>
      </c>
    </row>
    <row r="3467" customFormat="false" ht="15" hidden="false" customHeight="false" outlineLevel="0" collapsed="false">
      <c r="A3467" s="37" t="s">
        <v>1309</v>
      </c>
      <c r="B3467" s="37" t="s">
        <v>238</v>
      </c>
      <c r="C3467" s="37" t="n">
        <v>180</v>
      </c>
      <c r="D3467" s="38" t="n">
        <v>46204</v>
      </c>
      <c r="E3467" s="37" t="s">
        <v>230</v>
      </c>
      <c r="F3467" s="38"/>
      <c r="G3467" s="37"/>
    </row>
    <row r="3468" customFormat="false" ht="15" hidden="false" customHeight="false" outlineLevel="0" collapsed="false">
      <c r="A3468" s="37" t="s">
        <v>1309</v>
      </c>
      <c r="B3468" s="37" t="s">
        <v>239</v>
      </c>
      <c r="C3468" s="37" t="n">
        <v>730</v>
      </c>
      <c r="D3468" s="38" t="n">
        <v>46169</v>
      </c>
      <c r="E3468" s="37" t="s">
        <v>229</v>
      </c>
      <c r="F3468" s="38" t="n">
        <v>46162</v>
      </c>
      <c r="G3468" s="37" t="n">
        <v>95</v>
      </c>
    </row>
    <row r="3469" customFormat="false" ht="15" hidden="false" customHeight="false" outlineLevel="0" collapsed="false">
      <c r="A3469" s="37" t="s">
        <v>1309</v>
      </c>
      <c r="B3469" s="37" t="s">
        <v>240</v>
      </c>
      <c r="C3469" s="37" t="n">
        <v>365</v>
      </c>
      <c r="D3469" s="38" t="n">
        <v>46350</v>
      </c>
      <c r="E3469" s="37" t="s">
        <v>229</v>
      </c>
      <c r="F3469" s="38" t="n">
        <v>46340</v>
      </c>
      <c r="G3469" s="37" t="n">
        <v>72</v>
      </c>
    </row>
    <row r="3470" customFormat="false" ht="15" hidden="false" customHeight="false" outlineLevel="0" collapsed="false">
      <c r="A3470" s="37" t="s">
        <v>1310</v>
      </c>
      <c r="B3470" s="37" t="s">
        <v>235</v>
      </c>
      <c r="C3470" s="37" t="n">
        <v>365</v>
      </c>
      <c r="D3470" s="38" t="n">
        <v>46371</v>
      </c>
      <c r="E3470" s="37" t="s">
        <v>229</v>
      </c>
      <c r="F3470" s="38" t="n">
        <v>46369</v>
      </c>
      <c r="G3470" s="37" t="n">
        <v>80</v>
      </c>
    </row>
    <row r="3471" customFormat="false" ht="15" hidden="false" customHeight="false" outlineLevel="0" collapsed="false">
      <c r="A3471" s="37" t="s">
        <v>1310</v>
      </c>
      <c r="B3471" s="37" t="s">
        <v>236</v>
      </c>
      <c r="C3471" s="37" t="n">
        <v>365</v>
      </c>
      <c r="D3471" s="38" t="n">
        <v>46255</v>
      </c>
      <c r="E3471" s="37" t="s">
        <v>229</v>
      </c>
      <c r="F3471" s="38" t="n">
        <v>46252</v>
      </c>
      <c r="G3471" s="37" t="n">
        <v>92</v>
      </c>
    </row>
    <row r="3472" customFormat="false" ht="15" hidden="false" customHeight="false" outlineLevel="0" collapsed="false">
      <c r="A3472" s="37" t="s">
        <v>1310</v>
      </c>
      <c r="B3472" s="37" t="s">
        <v>237</v>
      </c>
      <c r="C3472" s="37" t="n">
        <v>365</v>
      </c>
      <c r="D3472" s="38" t="n">
        <v>46348</v>
      </c>
      <c r="E3472" s="37" t="s">
        <v>232</v>
      </c>
      <c r="F3472" s="38"/>
      <c r="G3472" s="37"/>
    </row>
    <row r="3473" customFormat="false" ht="15" hidden="false" customHeight="false" outlineLevel="0" collapsed="false">
      <c r="A3473" s="37" t="s">
        <v>1310</v>
      </c>
      <c r="B3473" s="37" t="s">
        <v>238</v>
      </c>
      <c r="C3473" s="37" t="n">
        <v>180</v>
      </c>
      <c r="D3473" s="38" t="n">
        <v>46292</v>
      </c>
      <c r="E3473" s="37" t="s">
        <v>229</v>
      </c>
      <c r="F3473" s="38" t="n">
        <v>46266</v>
      </c>
      <c r="G3473" s="37" t="n">
        <v>84</v>
      </c>
    </row>
    <row r="3474" customFormat="false" ht="15" hidden="false" customHeight="false" outlineLevel="0" collapsed="false">
      <c r="A3474" s="37" t="s">
        <v>1310</v>
      </c>
      <c r="B3474" s="37" t="s">
        <v>239</v>
      </c>
      <c r="C3474" s="37" t="n">
        <v>730</v>
      </c>
      <c r="D3474" s="38" t="n">
        <v>46221</v>
      </c>
      <c r="E3474" s="37" t="s">
        <v>229</v>
      </c>
      <c r="F3474" s="38" t="n">
        <v>46202</v>
      </c>
      <c r="G3474" s="37" t="n">
        <v>62</v>
      </c>
    </row>
    <row r="3475" customFormat="false" ht="15" hidden="false" customHeight="false" outlineLevel="0" collapsed="false">
      <c r="A3475" s="37" t="s">
        <v>1310</v>
      </c>
      <c r="B3475" s="37" t="s">
        <v>240</v>
      </c>
      <c r="C3475" s="37" t="n">
        <v>365</v>
      </c>
      <c r="D3475" s="38" t="n">
        <v>46337</v>
      </c>
      <c r="E3475" s="37" t="s">
        <v>229</v>
      </c>
      <c r="F3475" s="38" t="n">
        <v>46310</v>
      </c>
      <c r="G3475" s="37" t="n">
        <v>73</v>
      </c>
    </row>
    <row r="3476" customFormat="false" ht="15" hidden="false" customHeight="false" outlineLevel="0" collapsed="false">
      <c r="A3476" s="37" t="s">
        <v>1311</v>
      </c>
      <c r="B3476" s="37" t="s">
        <v>235</v>
      </c>
      <c r="C3476" s="37" t="n">
        <v>365</v>
      </c>
      <c r="D3476" s="38" t="n">
        <v>46156</v>
      </c>
      <c r="E3476" s="37" t="s">
        <v>232</v>
      </c>
      <c r="F3476" s="38"/>
      <c r="G3476" s="37"/>
    </row>
    <row r="3477" customFormat="false" ht="15" hidden="false" customHeight="false" outlineLevel="0" collapsed="false">
      <c r="A3477" s="37" t="s">
        <v>1311</v>
      </c>
      <c r="B3477" s="37" t="s">
        <v>236</v>
      </c>
      <c r="C3477" s="37" t="n">
        <v>365</v>
      </c>
      <c r="D3477" s="38" t="n">
        <v>46233</v>
      </c>
      <c r="E3477" s="37" t="s">
        <v>231</v>
      </c>
      <c r="F3477" s="38"/>
      <c r="G3477" s="37"/>
    </row>
    <row r="3478" customFormat="false" ht="15" hidden="false" customHeight="false" outlineLevel="0" collapsed="false">
      <c r="A3478" s="37" t="s">
        <v>1311</v>
      </c>
      <c r="B3478" s="37" t="s">
        <v>237</v>
      </c>
      <c r="C3478" s="37" t="n">
        <v>365</v>
      </c>
      <c r="D3478" s="38" t="n">
        <v>46307</v>
      </c>
      <c r="E3478" s="37" t="s">
        <v>229</v>
      </c>
      <c r="F3478" s="38" t="n">
        <v>46306</v>
      </c>
      <c r="G3478" s="37" t="n">
        <v>65</v>
      </c>
    </row>
    <row r="3479" customFormat="false" ht="15" hidden="false" customHeight="false" outlineLevel="0" collapsed="false">
      <c r="A3479" s="37" t="s">
        <v>1311</v>
      </c>
      <c r="B3479" s="37" t="s">
        <v>238</v>
      </c>
      <c r="C3479" s="37" t="n">
        <v>180</v>
      </c>
      <c r="D3479" s="38" t="n">
        <v>46148</v>
      </c>
      <c r="E3479" s="37" t="s">
        <v>229</v>
      </c>
      <c r="F3479" s="38" t="n">
        <v>46140</v>
      </c>
      <c r="G3479" s="37" t="n">
        <v>87</v>
      </c>
    </row>
    <row r="3480" customFormat="false" ht="15" hidden="false" customHeight="false" outlineLevel="0" collapsed="false">
      <c r="A3480" s="37" t="s">
        <v>1311</v>
      </c>
      <c r="B3480" s="37" t="s">
        <v>239</v>
      </c>
      <c r="C3480" s="37" t="n">
        <v>730</v>
      </c>
      <c r="D3480" s="38" t="n">
        <v>46337</v>
      </c>
      <c r="E3480" s="37" t="s">
        <v>229</v>
      </c>
      <c r="F3480" s="38" t="n">
        <v>46298</v>
      </c>
      <c r="G3480" s="37" t="n">
        <v>72</v>
      </c>
    </row>
    <row r="3481" customFormat="false" ht="15" hidden="false" customHeight="false" outlineLevel="0" collapsed="false">
      <c r="A3481" s="37" t="s">
        <v>1311</v>
      </c>
      <c r="B3481" s="37" t="s">
        <v>240</v>
      </c>
      <c r="C3481" s="37" t="n">
        <v>365</v>
      </c>
      <c r="D3481" s="38" t="n">
        <v>46189</v>
      </c>
      <c r="E3481" s="37" t="s">
        <v>229</v>
      </c>
      <c r="F3481" s="38" t="n">
        <v>46177</v>
      </c>
      <c r="G3481" s="37" t="n">
        <v>72</v>
      </c>
    </row>
    <row r="3482" customFormat="false" ht="15" hidden="false" customHeight="false" outlineLevel="0" collapsed="false">
      <c r="A3482" s="37" t="s">
        <v>1312</v>
      </c>
      <c r="B3482" s="37" t="s">
        <v>235</v>
      </c>
      <c r="C3482" s="37" t="n">
        <v>365</v>
      </c>
      <c r="D3482" s="38" t="n">
        <v>46142</v>
      </c>
      <c r="E3482" s="37" t="s">
        <v>229</v>
      </c>
      <c r="F3482" s="38" t="n">
        <v>46129</v>
      </c>
      <c r="G3482" s="37" t="n">
        <v>66</v>
      </c>
    </row>
    <row r="3483" customFormat="false" ht="15" hidden="false" customHeight="false" outlineLevel="0" collapsed="false">
      <c r="A3483" s="37" t="s">
        <v>1312</v>
      </c>
      <c r="B3483" s="37" t="s">
        <v>236</v>
      </c>
      <c r="C3483" s="37" t="n">
        <v>365</v>
      </c>
      <c r="D3483" s="38" t="n">
        <v>46247</v>
      </c>
      <c r="E3483" s="37" t="s">
        <v>229</v>
      </c>
      <c r="F3483" s="38" t="n">
        <v>46240</v>
      </c>
      <c r="G3483" s="37" t="n">
        <v>77</v>
      </c>
    </row>
    <row r="3484" customFormat="false" ht="15" hidden="false" customHeight="false" outlineLevel="0" collapsed="false">
      <c r="A3484" s="37" t="s">
        <v>1312</v>
      </c>
      <c r="B3484" s="37" t="s">
        <v>237</v>
      </c>
      <c r="C3484" s="37" t="n">
        <v>365</v>
      </c>
      <c r="D3484" s="38" t="n">
        <v>46248</v>
      </c>
      <c r="E3484" s="37" t="s">
        <v>229</v>
      </c>
      <c r="F3484" s="38" t="n">
        <v>46210</v>
      </c>
      <c r="G3484" s="37" t="n">
        <v>65</v>
      </c>
    </row>
    <row r="3485" customFormat="false" ht="15" hidden="false" customHeight="false" outlineLevel="0" collapsed="false">
      <c r="A3485" s="37" t="s">
        <v>1312</v>
      </c>
      <c r="B3485" s="37" t="s">
        <v>238</v>
      </c>
      <c r="C3485" s="37" t="n">
        <v>180</v>
      </c>
      <c r="D3485" s="38" t="n">
        <v>46178</v>
      </c>
      <c r="E3485" s="37" t="s">
        <v>229</v>
      </c>
      <c r="F3485" s="38" t="n">
        <v>46162</v>
      </c>
      <c r="G3485" s="37" t="n">
        <v>86</v>
      </c>
    </row>
    <row r="3486" customFormat="false" ht="15" hidden="false" customHeight="false" outlineLevel="0" collapsed="false">
      <c r="A3486" s="37" t="s">
        <v>1312</v>
      </c>
      <c r="B3486" s="37" t="s">
        <v>239</v>
      </c>
      <c r="C3486" s="37" t="n">
        <v>730</v>
      </c>
      <c r="D3486" s="38" t="n">
        <v>46340</v>
      </c>
      <c r="E3486" s="37" t="s">
        <v>231</v>
      </c>
      <c r="F3486" s="38"/>
      <c r="G3486" s="37"/>
    </row>
    <row r="3487" customFormat="false" ht="15" hidden="false" customHeight="false" outlineLevel="0" collapsed="false">
      <c r="A3487" s="37" t="s">
        <v>1312</v>
      </c>
      <c r="B3487" s="37" t="s">
        <v>240</v>
      </c>
      <c r="C3487" s="37" t="n">
        <v>365</v>
      </c>
      <c r="D3487" s="38" t="n">
        <v>46144</v>
      </c>
      <c r="E3487" s="37" t="s">
        <v>229</v>
      </c>
      <c r="F3487" s="38" t="n">
        <v>46106</v>
      </c>
      <c r="G3487" s="37" t="n">
        <v>97</v>
      </c>
    </row>
    <row r="3488" customFormat="false" ht="15" hidden="false" customHeight="false" outlineLevel="0" collapsed="false">
      <c r="A3488" s="37" t="s">
        <v>1313</v>
      </c>
      <c r="B3488" s="37" t="s">
        <v>235</v>
      </c>
      <c r="C3488" s="37" t="n">
        <v>365</v>
      </c>
      <c r="D3488" s="38" t="n">
        <v>46326</v>
      </c>
      <c r="E3488" s="37" t="s">
        <v>230</v>
      </c>
      <c r="F3488" s="38"/>
      <c r="G3488" s="37"/>
    </row>
    <row r="3489" customFormat="false" ht="15" hidden="false" customHeight="false" outlineLevel="0" collapsed="false">
      <c r="A3489" s="37" t="s">
        <v>1313</v>
      </c>
      <c r="B3489" s="37" t="s">
        <v>236</v>
      </c>
      <c r="C3489" s="37" t="n">
        <v>365</v>
      </c>
      <c r="D3489" s="38" t="n">
        <v>46156</v>
      </c>
      <c r="E3489" s="37" t="s">
        <v>229</v>
      </c>
      <c r="F3489" s="38" t="n">
        <v>46135</v>
      </c>
      <c r="G3489" s="37" t="n">
        <v>82</v>
      </c>
    </row>
    <row r="3490" customFormat="false" ht="15" hidden="false" customHeight="false" outlineLevel="0" collapsed="false">
      <c r="A3490" s="37" t="s">
        <v>1313</v>
      </c>
      <c r="B3490" s="37" t="s">
        <v>237</v>
      </c>
      <c r="C3490" s="37" t="n">
        <v>365</v>
      </c>
      <c r="D3490" s="38" t="n">
        <v>46235</v>
      </c>
      <c r="E3490" s="37" t="s">
        <v>229</v>
      </c>
      <c r="F3490" s="38" t="n">
        <v>46210</v>
      </c>
      <c r="G3490" s="37" t="n">
        <v>92</v>
      </c>
    </row>
    <row r="3491" customFormat="false" ht="15" hidden="false" customHeight="false" outlineLevel="0" collapsed="false">
      <c r="A3491" s="37" t="s">
        <v>1313</v>
      </c>
      <c r="B3491" s="37" t="s">
        <v>238</v>
      </c>
      <c r="C3491" s="37" t="n">
        <v>180</v>
      </c>
      <c r="D3491" s="38" t="n">
        <v>46109</v>
      </c>
      <c r="E3491" s="37" t="s">
        <v>229</v>
      </c>
      <c r="F3491" s="38" t="n">
        <v>46072</v>
      </c>
      <c r="G3491" s="37" t="n">
        <v>98</v>
      </c>
    </row>
    <row r="3492" customFormat="false" ht="15" hidden="false" customHeight="false" outlineLevel="0" collapsed="false">
      <c r="A3492" s="37" t="s">
        <v>1313</v>
      </c>
      <c r="B3492" s="37" t="s">
        <v>239</v>
      </c>
      <c r="C3492" s="37" t="n">
        <v>730</v>
      </c>
      <c r="D3492" s="38" t="n">
        <v>46197</v>
      </c>
      <c r="E3492" s="37" t="s">
        <v>229</v>
      </c>
      <c r="F3492" s="38" t="n">
        <v>46176</v>
      </c>
      <c r="G3492" s="37" t="n">
        <v>96</v>
      </c>
    </row>
    <row r="3493" customFormat="false" ht="15" hidden="false" customHeight="false" outlineLevel="0" collapsed="false">
      <c r="A3493" s="37" t="s">
        <v>1313</v>
      </c>
      <c r="B3493" s="37" t="s">
        <v>240</v>
      </c>
      <c r="C3493" s="37" t="n">
        <v>365</v>
      </c>
      <c r="D3493" s="38" t="n">
        <v>46348</v>
      </c>
      <c r="E3493" s="37" t="s">
        <v>229</v>
      </c>
      <c r="F3493" s="38" t="n">
        <v>46311</v>
      </c>
      <c r="G3493" s="37" t="n">
        <v>88</v>
      </c>
    </row>
    <row r="3494" customFormat="false" ht="15" hidden="false" customHeight="false" outlineLevel="0" collapsed="false">
      <c r="A3494" s="37" t="s">
        <v>466</v>
      </c>
      <c r="B3494" s="37" t="s">
        <v>235</v>
      </c>
      <c r="C3494" s="37" t="n">
        <v>365</v>
      </c>
      <c r="D3494" s="38" t="n">
        <v>46111</v>
      </c>
      <c r="E3494" s="37" t="s">
        <v>229</v>
      </c>
      <c r="F3494" s="38" t="n">
        <v>46072</v>
      </c>
      <c r="G3494" s="37" t="n">
        <v>98</v>
      </c>
    </row>
    <row r="3495" customFormat="false" ht="15" hidden="false" customHeight="false" outlineLevel="0" collapsed="false">
      <c r="A3495" s="37" t="s">
        <v>466</v>
      </c>
      <c r="B3495" s="37" t="s">
        <v>236</v>
      </c>
      <c r="C3495" s="37" t="n">
        <v>365</v>
      </c>
      <c r="D3495" s="38" t="n">
        <v>46204</v>
      </c>
      <c r="E3495" s="37" t="s">
        <v>229</v>
      </c>
      <c r="F3495" s="38" t="n">
        <v>46169</v>
      </c>
      <c r="G3495" s="37" t="n">
        <v>90</v>
      </c>
    </row>
    <row r="3496" customFormat="false" ht="15" hidden="false" customHeight="false" outlineLevel="0" collapsed="false">
      <c r="A3496" s="37" t="s">
        <v>466</v>
      </c>
      <c r="B3496" s="37" t="s">
        <v>237</v>
      </c>
      <c r="C3496" s="37" t="n">
        <v>365</v>
      </c>
      <c r="D3496" s="38" t="n">
        <v>46212</v>
      </c>
      <c r="E3496" s="37" t="s">
        <v>229</v>
      </c>
      <c r="F3496" s="38" t="n">
        <v>46209</v>
      </c>
      <c r="G3496" s="37" t="n">
        <v>98</v>
      </c>
    </row>
    <row r="3497" customFormat="false" ht="15" hidden="false" customHeight="false" outlineLevel="0" collapsed="false">
      <c r="A3497" s="37" t="s">
        <v>466</v>
      </c>
      <c r="B3497" s="37" t="s">
        <v>238</v>
      </c>
      <c r="C3497" s="37" t="n">
        <v>180</v>
      </c>
      <c r="D3497" s="38" t="n">
        <v>46262</v>
      </c>
      <c r="E3497" s="37" t="s">
        <v>229</v>
      </c>
      <c r="F3497" s="38" t="n">
        <v>46247</v>
      </c>
      <c r="G3497" s="37" t="n">
        <v>80</v>
      </c>
    </row>
    <row r="3498" customFormat="false" ht="15" hidden="false" customHeight="false" outlineLevel="0" collapsed="false">
      <c r="A3498" s="37" t="s">
        <v>466</v>
      </c>
      <c r="B3498" s="37" t="s">
        <v>239</v>
      </c>
      <c r="C3498" s="37" t="n">
        <v>730</v>
      </c>
      <c r="D3498" s="38" t="n">
        <v>46096</v>
      </c>
      <c r="E3498" s="37" t="s">
        <v>229</v>
      </c>
      <c r="F3498" s="38" t="n">
        <v>46094</v>
      </c>
      <c r="G3498" s="37" t="n">
        <v>62</v>
      </c>
    </row>
    <row r="3499" customFormat="false" ht="15" hidden="false" customHeight="false" outlineLevel="0" collapsed="false">
      <c r="A3499" s="37" t="s">
        <v>466</v>
      </c>
      <c r="B3499" s="37" t="s">
        <v>240</v>
      </c>
      <c r="C3499" s="37" t="n">
        <v>365</v>
      </c>
      <c r="D3499" s="38" t="n">
        <v>46267</v>
      </c>
      <c r="E3499" s="37" t="s">
        <v>230</v>
      </c>
      <c r="F3499" s="38"/>
      <c r="G3499" s="37"/>
    </row>
    <row r="3500" customFormat="false" ht="15" hidden="false" customHeight="false" outlineLevel="0" collapsed="false">
      <c r="A3500" s="37" t="s">
        <v>1314</v>
      </c>
      <c r="B3500" s="37" t="s">
        <v>235</v>
      </c>
      <c r="C3500" s="37" t="n">
        <v>365</v>
      </c>
      <c r="D3500" s="38" t="n">
        <v>46281</v>
      </c>
      <c r="E3500" s="37" t="s">
        <v>231</v>
      </c>
      <c r="F3500" s="38"/>
      <c r="G3500" s="37"/>
    </row>
    <row r="3501" customFormat="false" ht="15" hidden="false" customHeight="false" outlineLevel="0" collapsed="false">
      <c r="A3501" s="37" t="s">
        <v>1314</v>
      </c>
      <c r="B3501" s="37" t="s">
        <v>236</v>
      </c>
      <c r="C3501" s="37" t="n">
        <v>365</v>
      </c>
      <c r="D3501" s="38" t="n">
        <v>46380</v>
      </c>
      <c r="E3501" s="37" t="s">
        <v>229</v>
      </c>
      <c r="F3501" s="38" t="n">
        <v>46341</v>
      </c>
      <c r="G3501" s="37" t="n">
        <v>79</v>
      </c>
    </row>
    <row r="3502" customFormat="false" ht="15" hidden="false" customHeight="false" outlineLevel="0" collapsed="false">
      <c r="A3502" s="37" t="s">
        <v>1314</v>
      </c>
      <c r="B3502" s="37" t="s">
        <v>237</v>
      </c>
      <c r="C3502" s="37" t="n">
        <v>365</v>
      </c>
      <c r="D3502" s="38" t="n">
        <v>46238</v>
      </c>
      <c r="E3502" s="37" t="s">
        <v>229</v>
      </c>
      <c r="F3502" s="38" t="n">
        <v>46206</v>
      </c>
      <c r="G3502" s="37" t="n">
        <v>97</v>
      </c>
    </row>
    <row r="3503" customFormat="false" ht="15" hidden="false" customHeight="false" outlineLevel="0" collapsed="false">
      <c r="A3503" s="37" t="s">
        <v>1314</v>
      </c>
      <c r="B3503" s="37" t="s">
        <v>238</v>
      </c>
      <c r="C3503" s="37" t="n">
        <v>180</v>
      </c>
      <c r="D3503" s="38" t="n">
        <v>46262</v>
      </c>
      <c r="E3503" s="37" t="s">
        <v>230</v>
      </c>
      <c r="F3503" s="38"/>
      <c r="G3503" s="37"/>
    </row>
    <row r="3504" customFormat="false" ht="15" hidden="false" customHeight="false" outlineLevel="0" collapsed="false">
      <c r="A3504" s="37" t="s">
        <v>1314</v>
      </c>
      <c r="B3504" s="37" t="s">
        <v>239</v>
      </c>
      <c r="C3504" s="37" t="n">
        <v>730</v>
      </c>
      <c r="D3504" s="38" t="n">
        <v>46344</v>
      </c>
      <c r="E3504" s="37" t="s">
        <v>229</v>
      </c>
      <c r="F3504" s="38" t="n">
        <v>46332</v>
      </c>
      <c r="G3504" s="37" t="n">
        <v>64</v>
      </c>
    </row>
    <row r="3505" customFormat="false" ht="15" hidden="false" customHeight="false" outlineLevel="0" collapsed="false">
      <c r="A3505" s="37" t="s">
        <v>1314</v>
      </c>
      <c r="B3505" s="37" t="s">
        <v>240</v>
      </c>
      <c r="C3505" s="37" t="n">
        <v>365</v>
      </c>
      <c r="D3505" s="38" t="n">
        <v>46207</v>
      </c>
      <c r="E3505" s="37" t="s">
        <v>229</v>
      </c>
      <c r="F3505" s="38" t="n">
        <v>46184</v>
      </c>
      <c r="G3505" s="37" t="n">
        <v>89</v>
      </c>
    </row>
    <row r="3506" customFormat="false" ht="15" hidden="false" customHeight="false" outlineLevel="0" collapsed="false">
      <c r="A3506" s="37" t="s">
        <v>1315</v>
      </c>
      <c r="B3506" s="37" t="s">
        <v>235</v>
      </c>
      <c r="C3506" s="37" t="n">
        <v>365</v>
      </c>
      <c r="D3506" s="38" t="n">
        <v>46248</v>
      </c>
      <c r="E3506" s="37" t="s">
        <v>229</v>
      </c>
      <c r="F3506" s="38" t="n">
        <v>46219</v>
      </c>
      <c r="G3506" s="37" t="n">
        <v>88</v>
      </c>
    </row>
    <row r="3507" customFormat="false" ht="15" hidden="false" customHeight="false" outlineLevel="0" collapsed="false">
      <c r="A3507" s="37" t="s">
        <v>1315</v>
      </c>
      <c r="B3507" s="37" t="s">
        <v>236</v>
      </c>
      <c r="C3507" s="37" t="n">
        <v>365</v>
      </c>
      <c r="D3507" s="38" t="n">
        <v>46233</v>
      </c>
      <c r="E3507" s="37" t="s">
        <v>229</v>
      </c>
      <c r="F3507" s="38" t="n">
        <v>46213</v>
      </c>
      <c r="G3507" s="37" t="n">
        <v>85</v>
      </c>
    </row>
    <row r="3508" customFormat="false" ht="15" hidden="false" customHeight="false" outlineLevel="0" collapsed="false">
      <c r="A3508" s="37" t="s">
        <v>1315</v>
      </c>
      <c r="B3508" s="37" t="s">
        <v>237</v>
      </c>
      <c r="C3508" s="37" t="n">
        <v>365</v>
      </c>
      <c r="D3508" s="38" t="n">
        <v>46270</v>
      </c>
      <c r="E3508" s="37" t="s">
        <v>232</v>
      </c>
      <c r="F3508" s="38"/>
      <c r="G3508" s="37"/>
    </row>
    <row r="3509" customFormat="false" ht="15" hidden="false" customHeight="false" outlineLevel="0" collapsed="false">
      <c r="A3509" s="37" t="s">
        <v>1315</v>
      </c>
      <c r="B3509" s="37" t="s">
        <v>238</v>
      </c>
      <c r="C3509" s="37" t="n">
        <v>180</v>
      </c>
      <c r="D3509" s="38" t="n">
        <v>46181</v>
      </c>
      <c r="E3509" s="37" t="s">
        <v>229</v>
      </c>
      <c r="F3509" s="38" t="n">
        <v>46142</v>
      </c>
      <c r="G3509" s="37" t="n">
        <v>80</v>
      </c>
    </row>
    <row r="3510" customFormat="false" ht="15" hidden="false" customHeight="false" outlineLevel="0" collapsed="false">
      <c r="A3510" s="37" t="s">
        <v>1315</v>
      </c>
      <c r="B3510" s="37" t="s">
        <v>239</v>
      </c>
      <c r="C3510" s="37" t="n">
        <v>730</v>
      </c>
      <c r="D3510" s="38" t="n">
        <v>46110</v>
      </c>
      <c r="E3510" s="37" t="s">
        <v>229</v>
      </c>
      <c r="F3510" s="38" t="n">
        <v>46074</v>
      </c>
      <c r="G3510" s="37" t="n">
        <v>82</v>
      </c>
    </row>
    <row r="3511" customFormat="false" ht="15" hidden="false" customHeight="false" outlineLevel="0" collapsed="false">
      <c r="A3511" s="37" t="s">
        <v>1315</v>
      </c>
      <c r="B3511" s="37" t="s">
        <v>240</v>
      </c>
      <c r="C3511" s="37" t="n">
        <v>365</v>
      </c>
      <c r="D3511" s="38" t="n">
        <v>46220</v>
      </c>
      <c r="E3511" s="37" t="s">
        <v>230</v>
      </c>
      <c r="F3511" s="38"/>
      <c r="G3511" s="37"/>
    </row>
    <row r="3512" customFormat="false" ht="15" hidden="false" customHeight="false" outlineLevel="0" collapsed="false">
      <c r="A3512" s="37" t="s">
        <v>1316</v>
      </c>
      <c r="B3512" s="37" t="s">
        <v>235</v>
      </c>
      <c r="C3512" s="37" t="n">
        <v>365</v>
      </c>
      <c r="D3512" s="38" t="n">
        <v>46109</v>
      </c>
      <c r="E3512" s="37" t="s">
        <v>229</v>
      </c>
      <c r="F3512" s="38" t="n">
        <v>46103</v>
      </c>
      <c r="G3512" s="37" t="n">
        <v>91</v>
      </c>
    </row>
    <row r="3513" customFormat="false" ht="15" hidden="false" customHeight="false" outlineLevel="0" collapsed="false">
      <c r="A3513" s="37" t="s">
        <v>1316</v>
      </c>
      <c r="B3513" s="37" t="s">
        <v>236</v>
      </c>
      <c r="C3513" s="37" t="n">
        <v>365</v>
      </c>
      <c r="D3513" s="38" t="n">
        <v>46282</v>
      </c>
      <c r="E3513" s="37" t="s">
        <v>229</v>
      </c>
      <c r="F3513" s="38" t="n">
        <v>46272</v>
      </c>
      <c r="G3513" s="37" t="n">
        <v>73</v>
      </c>
    </row>
    <row r="3514" customFormat="false" ht="15" hidden="false" customHeight="false" outlineLevel="0" collapsed="false">
      <c r="A3514" s="37" t="s">
        <v>1316</v>
      </c>
      <c r="B3514" s="37" t="s">
        <v>237</v>
      </c>
      <c r="C3514" s="37" t="n">
        <v>365</v>
      </c>
      <c r="D3514" s="38" t="n">
        <v>46161</v>
      </c>
      <c r="E3514" s="37" t="s">
        <v>229</v>
      </c>
      <c r="F3514" s="38" t="n">
        <v>46141</v>
      </c>
      <c r="G3514" s="37" t="n">
        <v>60</v>
      </c>
    </row>
    <row r="3515" customFormat="false" ht="15" hidden="false" customHeight="false" outlineLevel="0" collapsed="false">
      <c r="A3515" s="37" t="s">
        <v>1316</v>
      </c>
      <c r="B3515" s="37" t="s">
        <v>238</v>
      </c>
      <c r="C3515" s="37" t="n">
        <v>180</v>
      </c>
      <c r="D3515" s="38" t="n">
        <v>46183</v>
      </c>
      <c r="E3515" s="37" t="s">
        <v>231</v>
      </c>
      <c r="F3515" s="38"/>
      <c r="G3515" s="37"/>
    </row>
    <row r="3516" customFormat="false" ht="15" hidden="false" customHeight="false" outlineLevel="0" collapsed="false">
      <c r="A3516" s="37" t="s">
        <v>1316</v>
      </c>
      <c r="B3516" s="37" t="s">
        <v>239</v>
      </c>
      <c r="C3516" s="37" t="n">
        <v>730</v>
      </c>
      <c r="D3516" s="38" t="n">
        <v>46282</v>
      </c>
      <c r="E3516" s="37" t="s">
        <v>230</v>
      </c>
      <c r="F3516" s="38"/>
      <c r="G3516" s="37"/>
    </row>
    <row r="3517" customFormat="false" ht="15" hidden="false" customHeight="false" outlineLevel="0" collapsed="false">
      <c r="A3517" s="37" t="s">
        <v>1316</v>
      </c>
      <c r="B3517" s="37" t="s">
        <v>240</v>
      </c>
      <c r="C3517" s="37" t="n">
        <v>365</v>
      </c>
      <c r="D3517" s="38" t="n">
        <v>46129</v>
      </c>
      <c r="E3517" s="37" t="s">
        <v>229</v>
      </c>
      <c r="F3517" s="38" t="n">
        <v>46120</v>
      </c>
      <c r="G3517" s="37" t="n">
        <v>73</v>
      </c>
    </row>
    <row r="3518" customFormat="false" ht="15" hidden="false" customHeight="false" outlineLevel="0" collapsed="false">
      <c r="A3518" s="37" t="s">
        <v>1319</v>
      </c>
      <c r="B3518" s="37" t="s">
        <v>235</v>
      </c>
      <c r="C3518" s="37" t="n">
        <v>365</v>
      </c>
      <c r="D3518" s="38" t="n">
        <v>46120</v>
      </c>
      <c r="E3518" s="37" t="s">
        <v>229</v>
      </c>
      <c r="F3518" s="38" t="n">
        <v>46100</v>
      </c>
      <c r="G3518" s="37" t="n">
        <v>65</v>
      </c>
    </row>
    <row r="3519" customFormat="false" ht="15" hidden="false" customHeight="false" outlineLevel="0" collapsed="false">
      <c r="A3519" s="37" t="s">
        <v>1319</v>
      </c>
      <c r="B3519" s="37" t="s">
        <v>236</v>
      </c>
      <c r="C3519" s="37" t="n">
        <v>365</v>
      </c>
      <c r="D3519" s="38" t="n">
        <v>46318</v>
      </c>
      <c r="E3519" s="37" t="s">
        <v>230</v>
      </c>
      <c r="F3519" s="38"/>
      <c r="G3519" s="37"/>
    </row>
    <row r="3520" customFormat="false" ht="15" hidden="false" customHeight="false" outlineLevel="0" collapsed="false">
      <c r="A3520" s="37" t="s">
        <v>1319</v>
      </c>
      <c r="B3520" s="37" t="s">
        <v>237</v>
      </c>
      <c r="C3520" s="37" t="n">
        <v>365</v>
      </c>
      <c r="D3520" s="38" t="n">
        <v>46120</v>
      </c>
      <c r="E3520" s="37" t="s">
        <v>229</v>
      </c>
      <c r="F3520" s="38" t="n">
        <v>46092</v>
      </c>
      <c r="G3520" s="37" t="n">
        <v>87</v>
      </c>
    </row>
    <row r="3521" customFormat="false" ht="15" hidden="false" customHeight="false" outlineLevel="0" collapsed="false">
      <c r="A3521" s="37" t="s">
        <v>1319</v>
      </c>
      <c r="B3521" s="37" t="s">
        <v>238</v>
      </c>
      <c r="C3521" s="37" t="n">
        <v>180</v>
      </c>
      <c r="D3521" s="38" t="n">
        <v>46263</v>
      </c>
      <c r="E3521" s="37" t="s">
        <v>229</v>
      </c>
      <c r="F3521" s="38" t="n">
        <v>46228</v>
      </c>
      <c r="G3521" s="37" t="n">
        <v>90</v>
      </c>
    </row>
    <row r="3522" customFormat="false" ht="15" hidden="false" customHeight="false" outlineLevel="0" collapsed="false">
      <c r="A3522" s="37" t="s">
        <v>1319</v>
      </c>
      <c r="B3522" s="37" t="s">
        <v>239</v>
      </c>
      <c r="C3522" s="37" t="n">
        <v>730</v>
      </c>
      <c r="D3522" s="38" t="n">
        <v>46226</v>
      </c>
      <c r="E3522" s="37" t="s">
        <v>229</v>
      </c>
      <c r="F3522" s="38" t="n">
        <v>46193</v>
      </c>
      <c r="G3522" s="37" t="n">
        <v>89</v>
      </c>
    </row>
    <row r="3523" customFormat="false" ht="15" hidden="false" customHeight="false" outlineLevel="0" collapsed="false">
      <c r="A3523" s="37" t="s">
        <v>1319</v>
      </c>
      <c r="B3523" s="37" t="s">
        <v>240</v>
      </c>
      <c r="C3523" s="37" t="n">
        <v>365</v>
      </c>
      <c r="D3523" s="38" t="n">
        <v>46113</v>
      </c>
      <c r="E3523" s="37" t="s">
        <v>232</v>
      </c>
      <c r="F3523" s="38"/>
      <c r="G3523" s="37"/>
    </row>
    <row r="3524" customFormat="false" ht="15" hidden="false" customHeight="false" outlineLevel="0" collapsed="false">
      <c r="A3524" s="37" t="s">
        <v>1320</v>
      </c>
      <c r="B3524" s="37" t="s">
        <v>235</v>
      </c>
      <c r="C3524" s="37" t="n">
        <v>365</v>
      </c>
      <c r="D3524" s="38" t="n">
        <v>46368</v>
      </c>
      <c r="E3524" s="37" t="s">
        <v>229</v>
      </c>
      <c r="F3524" s="38" t="n">
        <v>46362</v>
      </c>
      <c r="G3524" s="37" t="n">
        <v>93</v>
      </c>
    </row>
    <row r="3525" customFormat="false" ht="15" hidden="false" customHeight="false" outlineLevel="0" collapsed="false">
      <c r="A3525" s="37" t="s">
        <v>1320</v>
      </c>
      <c r="B3525" s="37" t="s">
        <v>236</v>
      </c>
      <c r="C3525" s="37" t="n">
        <v>365</v>
      </c>
      <c r="D3525" s="38" t="n">
        <v>46355</v>
      </c>
      <c r="E3525" s="37" t="s">
        <v>229</v>
      </c>
      <c r="F3525" s="38" t="n">
        <v>46342</v>
      </c>
      <c r="G3525" s="37" t="n">
        <v>97</v>
      </c>
    </row>
    <row r="3526" customFormat="false" ht="15" hidden="false" customHeight="false" outlineLevel="0" collapsed="false">
      <c r="A3526" s="37" t="s">
        <v>1320</v>
      </c>
      <c r="B3526" s="37" t="s">
        <v>237</v>
      </c>
      <c r="C3526" s="37" t="n">
        <v>365</v>
      </c>
      <c r="D3526" s="38" t="n">
        <v>46099</v>
      </c>
      <c r="E3526" s="37" t="s">
        <v>229</v>
      </c>
      <c r="F3526" s="38" t="n">
        <v>46078</v>
      </c>
      <c r="G3526" s="37" t="n">
        <v>81</v>
      </c>
    </row>
    <row r="3527" customFormat="false" ht="15" hidden="false" customHeight="false" outlineLevel="0" collapsed="false">
      <c r="A3527" s="37" t="s">
        <v>1320</v>
      </c>
      <c r="B3527" s="37" t="s">
        <v>238</v>
      </c>
      <c r="C3527" s="37" t="n">
        <v>180</v>
      </c>
      <c r="D3527" s="38" t="n">
        <v>46200</v>
      </c>
      <c r="E3527" s="37" t="s">
        <v>229</v>
      </c>
      <c r="F3527" s="38" t="n">
        <v>46188</v>
      </c>
      <c r="G3527" s="37" t="n">
        <v>84</v>
      </c>
    </row>
    <row r="3528" customFormat="false" ht="15" hidden="false" customHeight="false" outlineLevel="0" collapsed="false">
      <c r="A3528" s="37" t="s">
        <v>1320</v>
      </c>
      <c r="B3528" s="37" t="s">
        <v>239</v>
      </c>
      <c r="C3528" s="37" t="n">
        <v>730</v>
      </c>
      <c r="D3528" s="38" t="n">
        <v>46316</v>
      </c>
      <c r="E3528" s="37" t="s">
        <v>229</v>
      </c>
      <c r="F3528" s="38" t="n">
        <v>46280</v>
      </c>
      <c r="G3528" s="37" t="n">
        <v>90</v>
      </c>
    </row>
    <row r="3529" customFormat="false" ht="15" hidden="false" customHeight="false" outlineLevel="0" collapsed="false">
      <c r="A3529" s="37" t="s">
        <v>1320</v>
      </c>
      <c r="B3529" s="37" t="s">
        <v>240</v>
      </c>
      <c r="C3529" s="37" t="n">
        <v>365</v>
      </c>
      <c r="D3529" s="38" t="n">
        <v>46231</v>
      </c>
      <c r="E3529" s="37" t="s">
        <v>229</v>
      </c>
      <c r="F3529" s="38" t="n">
        <v>46214</v>
      </c>
      <c r="G3529" s="37" t="n">
        <v>63</v>
      </c>
    </row>
    <row r="3530" customFormat="false" ht="15" hidden="false" customHeight="false" outlineLevel="0" collapsed="false">
      <c r="A3530" s="37" t="s">
        <v>454</v>
      </c>
      <c r="B3530" s="37" t="s">
        <v>235</v>
      </c>
      <c r="C3530" s="37" t="n">
        <v>365</v>
      </c>
      <c r="D3530" s="38" t="n">
        <v>46342</v>
      </c>
      <c r="E3530" s="37" t="s">
        <v>231</v>
      </c>
      <c r="F3530" s="38"/>
      <c r="G3530" s="37"/>
    </row>
    <row r="3531" customFormat="false" ht="15" hidden="false" customHeight="false" outlineLevel="0" collapsed="false">
      <c r="A3531" s="37" t="s">
        <v>454</v>
      </c>
      <c r="B3531" s="37" t="s">
        <v>236</v>
      </c>
      <c r="C3531" s="37" t="n">
        <v>365</v>
      </c>
      <c r="D3531" s="38" t="n">
        <v>46120</v>
      </c>
      <c r="E3531" s="37" t="s">
        <v>229</v>
      </c>
      <c r="F3531" s="38" t="n">
        <v>46095</v>
      </c>
      <c r="G3531" s="37" t="n">
        <v>71</v>
      </c>
    </row>
    <row r="3532" customFormat="false" ht="15" hidden="false" customHeight="false" outlineLevel="0" collapsed="false">
      <c r="A3532" s="37" t="s">
        <v>454</v>
      </c>
      <c r="B3532" s="37" t="s">
        <v>237</v>
      </c>
      <c r="C3532" s="37" t="n">
        <v>365</v>
      </c>
      <c r="D3532" s="38" t="n">
        <v>46272</v>
      </c>
      <c r="E3532" s="37" t="s">
        <v>229</v>
      </c>
      <c r="F3532" s="38" t="n">
        <v>46234</v>
      </c>
      <c r="G3532" s="37" t="n">
        <v>92</v>
      </c>
    </row>
    <row r="3533" customFormat="false" ht="15" hidden="false" customHeight="false" outlineLevel="0" collapsed="false">
      <c r="A3533" s="37" t="s">
        <v>454</v>
      </c>
      <c r="B3533" s="37" t="s">
        <v>238</v>
      </c>
      <c r="C3533" s="37" t="n">
        <v>180</v>
      </c>
      <c r="D3533" s="38" t="n">
        <v>46299</v>
      </c>
      <c r="E3533" s="37" t="s">
        <v>229</v>
      </c>
      <c r="F3533" s="38" t="n">
        <v>46298</v>
      </c>
      <c r="G3533" s="37" t="n">
        <v>70</v>
      </c>
    </row>
    <row r="3534" customFormat="false" ht="15" hidden="false" customHeight="false" outlineLevel="0" collapsed="false">
      <c r="A3534" s="37" t="s">
        <v>454</v>
      </c>
      <c r="B3534" s="37" t="s">
        <v>239</v>
      </c>
      <c r="C3534" s="37" t="n">
        <v>730</v>
      </c>
      <c r="D3534" s="38" t="n">
        <v>46308</v>
      </c>
      <c r="E3534" s="37" t="s">
        <v>229</v>
      </c>
      <c r="F3534" s="38" t="n">
        <v>46272</v>
      </c>
      <c r="G3534" s="37" t="n">
        <v>60</v>
      </c>
    </row>
    <row r="3535" customFormat="false" ht="15" hidden="false" customHeight="false" outlineLevel="0" collapsed="false">
      <c r="A3535" s="37" t="s">
        <v>454</v>
      </c>
      <c r="B3535" s="37" t="s">
        <v>240</v>
      </c>
      <c r="C3535" s="37" t="n">
        <v>365</v>
      </c>
      <c r="D3535" s="38" t="n">
        <v>46223</v>
      </c>
      <c r="E3535" s="37" t="s">
        <v>229</v>
      </c>
      <c r="F3535" s="38" t="n">
        <v>46207</v>
      </c>
      <c r="G3535" s="37" t="n">
        <v>66</v>
      </c>
    </row>
    <row r="3536" customFormat="false" ht="15" hidden="false" customHeight="false" outlineLevel="0" collapsed="false">
      <c r="A3536" s="37" t="s">
        <v>1322</v>
      </c>
      <c r="B3536" s="37" t="s">
        <v>235</v>
      </c>
      <c r="C3536" s="37" t="n">
        <v>365</v>
      </c>
      <c r="D3536" s="38" t="n">
        <v>46155</v>
      </c>
      <c r="E3536" s="37" t="s">
        <v>229</v>
      </c>
      <c r="F3536" s="38" t="n">
        <v>46128</v>
      </c>
      <c r="G3536" s="37" t="n">
        <v>72</v>
      </c>
    </row>
    <row r="3537" customFormat="false" ht="15" hidden="false" customHeight="false" outlineLevel="0" collapsed="false">
      <c r="A3537" s="37" t="s">
        <v>1322</v>
      </c>
      <c r="B3537" s="37" t="s">
        <v>236</v>
      </c>
      <c r="C3537" s="37" t="n">
        <v>365</v>
      </c>
      <c r="D3537" s="38" t="n">
        <v>46122</v>
      </c>
      <c r="E3537" s="37" t="s">
        <v>229</v>
      </c>
      <c r="F3537" s="38" t="n">
        <v>46089</v>
      </c>
      <c r="G3537" s="37" t="n">
        <v>89</v>
      </c>
    </row>
    <row r="3538" customFormat="false" ht="15" hidden="false" customHeight="false" outlineLevel="0" collapsed="false">
      <c r="A3538" s="37" t="s">
        <v>1322</v>
      </c>
      <c r="B3538" s="37" t="s">
        <v>237</v>
      </c>
      <c r="C3538" s="37" t="n">
        <v>365</v>
      </c>
      <c r="D3538" s="38" t="n">
        <v>46133</v>
      </c>
      <c r="E3538" s="37" t="s">
        <v>231</v>
      </c>
      <c r="F3538" s="38"/>
      <c r="G3538" s="37"/>
    </row>
    <row r="3539" customFormat="false" ht="15" hidden="false" customHeight="false" outlineLevel="0" collapsed="false">
      <c r="A3539" s="37" t="s">
        <v>1322</v>
      </c>
      <c r="B3539" s="37" t="s">
        <v>238</v>
      </c>
      <c r="C3539" s="37" t="n">
        <v>180</v>
      </c>
      <c r="D3539" s="38" t="n">
        <v>46218</v>
      </c>
      <c r="E3539" s="37" t="s">
        <v>229</v>
      </c>
      <c r="F3539" s="38" t="n">
        <v>46195</v>
      </c>
      <c r="G3539" s="37" t="n">
        <v>95</v>
      </c>
    </row>
    <row r="3540" customFormat="false" ht="15" hidden="false" customHeight="false" outlineLevel="0" collapsed="false">
      <c r="A3540" s="37" t="s">
        <v>1322</v>
      </c>
      <c r="B3540" s="37" t="s">
        <v>239</v>
      </c>
      <c r="C3540" s="37" t="n">
        <v>730</v>
      </c>
      <c r="D3540" s="38" t="n">
        <v>46207</v>
      </c>
      <c r="E3540" s="37" t="s">
        <v>232</v>
      </c>
      <c r="F3540" s="38"/>
      <c r="G3540" s="37"/>
    </row>
    <row r="3541" customFormat="false" ht="15" hidden="false" customHeight="false" outlineLevel="0" collapsed="false">
      <c r="A3541" s="37" t="s">
        <v>1322</v>
      </c>
      <c r="B3541" s="37" t="s">
        <v>240</v>
      </c>
      <c r="C3541" s="37" t="n">
        <v>365</v>
      </c>
      <c r="D3541" s="38" t="n">
        <v>46308</v>
      </c>
      <c r="E3541" s="37" t="s">
        <v>229</v>
      </c>
      <c r="F3541" s="38" t="n">
        <v>46304</v>
      </c>
      <c r="G3541" s="37" t="n">
        <v>86</v>
      </c>
    </row>
    <row r="3542" customFormat="false" ht="15" hidden="false" customHeight="false" outlineLevel="0" collapsed="false">
      <c r="A3542" s="37" t="s">
        <v>1323</v>
      </c>
      <c r="B3542" s="37" t="s">
        <v>235</v>
      </c>
      <c r="C3542" s="37" t="n">
        <v>365</v>
      </c>
      <c r="D3542" s="38" t="n">
        <v>46143</v>
      </c>
      <c r="E3542" s="37" t="s">
        <v>229</v>
      </c>
      <c r="F3542" s="38" t="n">
        <v>46119</v>
      </c>
      <c r="G3542" s="37" t="n">
        <v>81</v>
      </c>
    </row>
    <row r="3543" customFormat="false" ht="15" hidden="false" customHeight="false" outlineLevel="0" collapsed="false">
      <c r="A3543" s="37" t="s">
        <v>1323</v>
      </c>
      <c r="B3543" s="37" t="s">
        <v>236</v>
      </c>
      <c r="C3543" s="37" t="n">
        <v>365</v>
      </c>
      <c r="D3543" s="38" t="n">
        <v>46194</v>
      </c>
      <c r="E3543" s="37" t="s">
        <v>229</v>
      </c>
      <c r="F3543" s="38" t="n">
        <v>46185</v>
      </c>
      <c r="G3543" s="37" t="n">
        <v>91</v>
      </c>
    </row>
    <row r="3544" customFormat="false" ht="15" hidden="false" customHeight="false" outlineLevel="0" collapsed="false">
      <c r="A3544" s="37" t="s">
        <v>1323</v>
      </c>
      <c r="B3544" s="37" t="s">
        <v>237</v>
      </c>
      <c r="C3544" s="37" t="n">
        <v>365</v>
      </c>
      <c r="D3544" s="38" t="n">
        <v>46370</v>
      </c>
      <c r="E3544" s="37" t="s">
        <v>229</v>
      </c>
      <c r="F3544" s="38" t="n">
        <v>46367</v>
      </c>
      <c r="G3544" s="37" t="n">
        <v>64</v>
      </c>
    </row>
    <row r="3545" customFormat="false" ht="15" hidden="false" customHeight="false" outlineLevel="0" collapsed="false">
      <c r="A3545" s="37" t="s">
        <v>1323</v>
      </c>
      <c r="B3545" s="37" t="s">
        <v>238</v>
      </c>
      <c r="C3545" s="37" t="n">
        <v>180</v>
      </c>
      <c r="D3545" s="38" t="n">
        <v>46314</v>
      </c>
      <c r="E3545" s="37" t="s">
        <v>229</v>
      </c>
      <c r="F3545" s="38" t="n">
        <v>46275</v>
      </c>
      <c r="G3545" s="37" t="n">
        <v>78</v>
      </c>
    </row>
    <row r="3546" customFormat="false" ht="15" hidden="false" customHeight="false" outlineLevel="0" collapsed="false">
      <c r="A3546" s="37" t="s">
        <v>1323</v>
      </c>
      <c r="B3546" s="37" t="s">
        <v>239</v>
      </c>
      <c r="C3546" s="37" t="n">
        <v>730</v>
      </c>
      <c r="D3546" s="38" t="n">
        <v>46261</v>
      </c>
      <c r="E3546" s="37" t="s">
        <v>232</v>
      </c>
      <c r="F3546" s="38"/>
      <c r="G3546" s="37"/>
    </row>
    <row r="3547" customFormat="false" ht="15" hidden="false" customHeight="false" outlineLevel="0" collapsed="false">
      <c r="A3547" s="37" t="s">
        <v>1323</v>
      </c>
      <c r="B3547" s="37" t="s">
        <v>240</v>
      </c>
      <c r="C3547" s="37" t="n">
        <v>365</v>
      </c>
      <c r="D3547" s="38" t="n">
        <v>46306</v>
      </c>
      <c r="E3547" s="37" t="s">
        <v>229</v>
      </c>
      <c r="F3547" s="38" t="n">
        <v>46278</v>
      </c>
      <c r="G3547" s="37" t="n">
        <v>94</v>
      </c>
    </row>
    <row r="3548" customFormat="false" ht="15" hidden="false" customHeight="false" outlineLevel="0" collapsed="false">
      <c r="A3548" s="37" t="s">
        <v>1324</v>
      </c>
      <c r="B3548" s="37" t="s">
        <v>235</v>
      </c>
      <c r="C3548" s="37" t="n">
        <v>365</v>
      </c>
      <c r="D3548" s="38" t="n">
        <v>46349</v>
      </c>
      <c r="E3548" s="37" t="s">
        <v>229</v>
      </c>
      <c r="F3548" s="38" t="n">
        <v>46348</v>
      </c>
      <c r="G3548" s="37" t="n">
        <v>79</v>
      </c>
    </row>
    <row r="3549" customFormat="false" ht="15" hidden="false" customHeight="false" outlineLevel="0" collapsed="false">
      <c r="A3549" s="37" t="s">
        <v>1324</v>
      </c>
      <c r="B3549" s="37" t="s">
        <v>236</v>
      </c>
      <c r="C3549" s="37" t="n">
        <v>365</v>
      </c>
      <c r="D3549" s="38" t="n">
        <v>46281</v>
      </c>
      <c r="E3549" s="37" t="s">
        <v>232</v>
      </c>
      <c r="F3549" s="38"/>
      <c r="G3549" s="37"/>
    </row>
    <row r="3550" customFormat="false" ht="15" hidden="false" customHeight="false" outlineLevel="0" collapsed="false">
      <c r="A3550" s="37" t="s">
        <v>1324</v>
      </c>
      <c r="B3550" s="37" t="s">
        <v>237</v>
      </c>
      <c r="C3550" s="37" t="n">
        <v>365</v>
      </c>
      <c r="D3550" s="38" t="n">
        <v>46175</v>
      </c>
      <c r="E3550" s="37" t="s">
        <v>229</v>
      </c>
      <c r="F3550" s="38" t="n">
        <v>46168</v>
      </c>
      <c r="G3550" s="37" t="n">
        <v>72</v>
      </c>
    </row>
    <row r="3551" customFormat="false" ht="15" hidden="false" customHeight="false" outlineLevel="0" collapsed="false">
      <c r="A3551" s="37" t="s">
        <v>1324</v>
      </c>
      <c r="B3551" s="37" t="s">
        <v>238</v>
      </c>
      <c r="C3551" s="37" t="n">
        <v>180</v>
      </c>
      <c r="D3551" s="38" t="n">
        <v>46301</v>
      </c>
      <c r="E3551" s="37" t="s">
        <v>229</v>
      </c>
      <c r="F3551" s="38" t="n">
        <v>46284</v>
      </c>
      <c r="G3551" s="37" t="n">
        <v>77</v>
      </c>
    </row>
    <row r="3552" customFormat="false" ht="15" hidden="false" customHeight="false" outlineLevel="0" collapsed="false">
      <c r="A3552" s="37" t="s">
        <v>1324</v>
      </c>
      <c r="B3552" s="37" t="s">
        <v>239</v>
      </c>
      <c r="C3552" s="37" t="n">
        <v>730</v>
      </c>
      <c r="D3552" s="38" t="n">
        <v>46284</v>
      </c>
      <c r="E3552" s="37" t="s">
        <v>232</v>
      </c>
      <c r="F3552" s="38"/>
      <c r="G3552" s="37"/>
    </row>
    <row r="3553" customFormat="false" ht="15" hidden="false" customHeight="false" outlineLevel="0" collapsed="false">
      <c r="A3553" s="37" t="s">
        <v>1324</v>
      </c>
      <c r="B3553" s="37" t="s">
        <v>240</v>
      </c>
      <c r="C3553" s="37" t="n">
        <v>365</v>
      </c>
      <c r="D3553" s="38" t="n">
        <v>46185</v>
      </c>
      <c r="E3553" s="37" t="s">
        <v>232</v>
      </c>
      <c r="F3553" s="38"/>
      <c r="G3553" s="37"/>
    </row>
    <row r="3554" customFormat="false" ht="15" hidden="false" customHeight="false" outlineLevel="0" collapsed="false">
      <c r="A3554" s="37" t="s">
        <v>463</v>
      </c>
      <c r="B3554" s="37" t="s">
        <v>235</v>
      </c>
      <c r="C3554" s="37" t="n">
        <v>365</v>
      </c>
      <c r="D3554" s="38" t="n">
        <v>46151</v>
      </c>
      <c r="E3554" s="37" t="s">
        <v>229</v>
      </c>
      <c r="F3554" s="38" t="n">
        <v>46114</v>
      </c>
      <c r="G3554" s="37" t="n">
        <v>86</v>
      </c>
    </row>
    <row r="3555" customFormat="false" ht="15" hidden="false" customHeight="false" outlineLevel="0" collapsed="false">
      <c r="A3555" s="37" t="s">
        <v>463</v>
      </c>
      <c r="B3555" s="37" t="s">
        <v>236</v>
      </c>
      <c r="C3555" s="37" t="n">
        <v>365</v>
      </c>
      <c r="D3555" s="38" t="n">
        <v>46154</v>
      </c>
      <c r="E3555" s="37" t="s">
        <v>230</v>
      </c>
      <c r="F3555" s="38"/>
      <c r="G3555" s="37"/>
    </row>
    <row r="3556" customFormat="false" ht="15" hidden="false" customHeight="false" outlineLevel="0" collapsed="false">
      <c r="A3556" s="37" t="s">
        <v>463</v>
      </c>
      <c r="B3556" s="37" t="s">
        <v>237</v>
      </c>
      <c r="C3556" s="37" t="n">
        <v>365</v>
      </c>
      <c r="D3556" s="38" t="n">
        <v>46149</v>
      </c>
      <c r="E3556" s="37" t="s">
        <v>229</v>
      </c>
      <c r="F3556" s="38" t="n">
        <v>46130</v>
      </c>
      <c r="G3556" s="37" t="n">
        <v>81</v>
      </c>
    </row>
    <row r="3557" customFormat="false" ht="15" hidden="false" customHeight="false" outlineLevel="0" collapsed="false">
      <c r="A3557" s="37" t="s">
        <v>463</v>
      </c>
      <c r="B3557" s="37" t="s">
        <v>238</v>
      </c>
      <c r="C3557" s="37" t="n">
        <v>180</v>
      </c>
      <c r="D3557" s="38" t="n">
        <v>46132</v>
      </c>
      <c r="E3557" s="37" t="s">
        <v>229</v>
      </c>
      <c r="F3557" s="38" t="n">
        <v>46116</v>
      </c>
      <c r="G3557" s="37" t="n">
        <v>71</v>
      </c>
    </row>
    <row r="3558" customFormat="false" ht="15" hidden="false" customHeight="false" outlineLevel="0" collapsed="false">
      <c r="A3558" s="37" t="s">
        <v>463</v>
      </c>
      <c r="B3558" s="37" t="s">
        <v>239</v>
      </c>
      <c r="C3558" s="37" t="n">
        <v>730</v>
      </c>
      <c r="D3558" s="38" t="n">
        <v>46256</v>
      </c>
      <c r="E3558" s="37" t="s">
        <v>229</v>
      </c>
      <c r="F3558" s="38" t="n">
        <v>46225</v>
      </c>
      <c r="G3558" s="37" t="n">
        <v>60</v>
      </c>
    </row>
    <row r="3559" customFormat="false" ht="15" hidden="false" customHeight="false" outlineLevel="0" collapsed="false">
      <c r="A3559" s="37" t="s">
        <v>463</v>
      </c>
      <c r="B3559" s="37" t="s">
        <v>240</v>
      </c>
      <c r="C3559" s="37" t="n">
        <v>365</v>
      </c>
      <c r="D3559" s="38" t="n">
        <v>46260</v>
      </c>
      <c r="E3559" s="37" t="s">
        <v>229</v>
      </c>
      <c r="F3559" s="38" t="n">
        <v>46231</v>
      </c>
      <c r="G3559" s="37" t="n">
        <v>70</v>
      </c>
    </row>
    <row r="3560" customFormat="false" ht="15" hidden="false" customHeight="false" outlineLevel="0" collapsed="false">
      <c r="A3560" s="37" t="s">
        <v>1325</v>
      </c>
      <c r="B3560" s="37" t="s">
        <v>235</v>
      </c>
      <c r="C3560" s="37" t="n">
        <v>365</v>
      </c>
      <c r="D3560" s="38" t="n">
        <v>46317</v>
      </c>
      <c r="E3560" s="37" t="s">
        <v>229</v>
      </c>
      <c r="F3560" s="38" t="n">
        <v>46297</v>
      </c>
      <c r="G3560" s="37" t="n">
        <v>62</v>
      </c>
    </row>
    <row r="3561" customFormat="false" ht="15" hidden="false" customHeight="false" outlineLevel="0" collapsed="false">
      <c r="A3561" s="37" t="s">
        <v>1325</v>
      </c>
      <c r="B3561" s="37" t="s">
        <v>236</v>
      </c>
      <c r="C3561" s="37" t="n">
        <v>365</v>
      </c>
      <c r="D3561" s="38" t="n">
        <v>46183</v>
      </c>
      <c r="E3561" s="37" t="s">
        <v>230</v>
      </c>
      <c r="F3561" s="38"/>
      <c r="G3561" s="37"/>
    </row>
    <row r="3562" customFormat="false" ht="15" hidden="false" customHeight="false" outlineLevel="0" collapsed="false">
      <c r="A3562" s="37" t="s">
        <v>1325</v>
      </c>
      <c r="B3562" s="37" t="s">
        <v>237</v>
      </c>
      <c r="C3562" s="37" t="n">
        <v>365</v>
      </c>
      <c r="D3562" s="38" t="n">
        <v>46328</v>
      </c>
      <c r="E3562" s="37" t="s">
        <v>229</v>
      </c>
      <c r="F3562" s="38" t="n">
        <v>46293</v>
      </c>
      <c r="G3562" s="37" t="n">
        <v>94</v>
      </c>
    </row>
    <row r="3563" customFormat="false" ht="15" hidden="false" customHeight="false" outlineLevel="0" collapsed="false">
      <c r="A3563" s="37" t="s">
        <v>1325</v>
      </c>
      <c r="B3563" s="37" t="s">
        <v>238</v>
      </c>
      <c r="C3563" s="37" t="n">
        <v>180</v>
      </c>
      <c r="D3563" s="38" t="n">
        <v>46159</v>
      </c>
      <c r="E3563" s="37" t="s">
        <v>229</v>
      </c>
      <c r="F3563" s="38" t="n">
        <v>46141</v>
      </c>
      <c r="G3563" s="37" t="n">
        <v>99</v>
      </c>
    </row>
    <row r="3564" customFormat="false" ht="15" hidden="false" customHeight="false" outlineLevel="0" collapsed="false">
      <c r="A3564" s="37" t="s">
        <v>1325</v>
      </c>
      <c r="B3564" s="37" t="s">
        <v>239</v>
      </c>
      <c r="C3564" s="37" t="n">
        <v>730</v>
      </c>
      <c r="D3564" s="38" t="n">
        <v>46314</v>
      </c>
      <c r="E3564" s="37" t="s">
        <v>229</v>
      </c>
      <c r="F3564" s="38" t="n">
        <v>46297</v>
      </c>
      <c r="G3564" s="37" t="n">
        <v>66</v>
      </c>
    </row>
    <row r="3565" customFormat="false" ht="15" hidden="false" customHeight="false" outlineLevel="0" collapsed="false">
      <c r="A3565" s="37" t="s">
        <v>1325</v>
      </c>
      <c r="B3565" s="37" t="s">
        <v>240</v>
      </c>
      <c r="C3565" s="37" t="n">
        <v>365</v>
      </c>
      <c r="D3565" s="38" t="n">
        <v>46249</v>
      </c>
      <c r="E3565" s="37" t="s">
        <v>229</v>
      </c>
      <c r="F3565" s="38" t="n">
        <v>46233</v>
      </c>
      <c r="G3565" s="37" t="n">
        <v>70</v>
      </c>
    </row>
    <row r="3566" customFormat="false" ht="15" hidden="false" customHeight="false" outlineLevel="0" collapsed="false">
      <c r="A3566" s="37" t="s">
        <v>580</v>
      </c>
      <c r="B3566" s="37" t="s">
        <v>235</v>
      </c>
      <c r="C3566" s="37" t="n">
        <v>365</v>
      </c>
      <c r="D3566" s="38" t="n">
        <v>46252</v>
      </c>
      <c r="E3566" s="37" t="s">
        <v>232</v>
      </c>
      <c r="F3566" s="38"/>
      <c r="G3566" s="37"/>
    </row>
    <row r="3567" customFormat="false" ht="15" hidden="false" customHeight="false" outlineLevel="0" collapsed="false">
      <c r="A3567" s="37" t="s">
        <v>580</v>
      </c>
      <c r="B3567" s="37" t="s">
        <v>236</v>
      </c>
      <c r="C3567" s="37" t="n">
        <v>365</v>
      </c>
      <c r="D3567" s="38" t="n">
        <v>46148</v>
      </c>
      <c r="E3567" s="37" t="s">
        <v>229</v>
      </c>
      <c r="F3567" s="38" t="n">
        <v>46146</v>
      </c>
      <c r="G3567" s="37" t="n">
        <v>96</v>
      </c>
    </row>
    <row r="3568" customFormat="false" ht="15" hidden="false" customHeight="false" outlineLevel="0" collapsed="false">
      <c r="A3568" s="37" t="s">
        <v>580</v>
      </c>
      <c r="B3568" s="37" t="s">
        <v>237</v>
      </c>
      <c r="C3568" s="37" t="n">
        <v>365</v>
      </c>
      <c r="D3568" s="38" t="n">
        <v>46318</v>
      </c>
      <c r="E3568" s="37" t="s">
        <v>229</v>
      </c>
      <c r="F3568" s="38" t="n">
        <v>46313</v>
      </c>
      <c r="G3568" s="37" t="n">
        <v>73</v>
      </c>
    </row>
    <row r="3569" customFormat="false" ht="15" hidden="false" customHeight="false" outlineLevel="0" collapsed="false">
      <c r="A3569" s="37" t="s">
        <v>580</v>
      </c>
      <c r="B3569" s="37" t="s">
        <v>238</v>
      </c>
      <c r="C3569" s="37" t="n">
        <v>180</v>
      </c>
      <c r="D3569" s="38" t="n">
        <v>46165</v>
      </c>
      <c r="E3569" s="37" t="s">
        <v>229</v>
      </c>
      <c r="F3569" s="38" t="n">
        <v>46147</v>
      </c>
      <c r="G3569" s="37" t="n">
        <v>84</v>
      </c>
    </row>
    <row r="3570" customFormat="false" ht="15" hidden="false" customHeight="false" outlineLevel="0" collapsed="false">
      <c r="A3570" s="37" t="s">
        <v>580</v>
      </c>
      <c r="B3570" s="37" t="s">
        <v>239</v>
      </c>
      <c r="C3570" s="37" t="n">
        <v>730</v>
      </c>
      <c r="D3570" s="38" t="n">
        <v>46301</v>
      </c>
      <c r="E3570" s="37" t="s">
        <v>232</v>
      </c>
      <c r="F3570" s="38"/>
      <c r="G3570" s="37"/>
    </row>
    <row r="3571" customFormat="false" ht="15" hidden="false" customHeight="false" outlineLevel="0" collapsed="false">
      <c r="A3571" s="37" t="s">
        <v>580</v>
      </c>
      <c r="B3571" s="37" t="s">
        <v>240</v>
      </c>
      <c r="C3571" s="37" t="n">
        <v>365</v>
      </c>
      <c r="D3571" s="38" t="n">
        <v>46383</v>
      </c>
      <c r="E3571" s="37" t="s">
        <v>229</v>
      </c>
      <c r="F3571" s="38" t="n">
        <v>46349</v>
      </c>
      <c r="G3571" s="37" t="n">
        <v>64</v>
      </c>
    </row>
    <row r="3572" customFormat="false" ht="15" hidden="false" customHeight="false" outlineLevel="0" collapsed="false">
      <c r="A3572" s="37" t="s">
        <v>1326</v>
      </c>
      <c r="B3572" s="37" t="s">
        <v>235</v>
      </c>
      <c r="C3572" s="37" t="n">
        <v>365</v>
      </c>
      <c r="D3572" s="38" t="n">
        <v>46329</v>
      </c>
      <c r="E3572" s="37" t="s">
        <v>229</v>
      </c>
      <c r="F3572" s="38" t="n">
        <v>46316</v>
      </c>
      <c r="G3572" s="37" t="n">
        <v>69</v>
      </c>
    </row>
    <row r="3573" customFormat="false" ht="15" hidden="false" customHeight="false" outlineLevel="0" collapsed="false">
      <c r="A3573" s="37" t="s">
        <v>1326</v>
      </c>
      <c r="B3573" s="37" t="s">
        <v>236</v>
      </c>
      <c r="C3573" s="37" t="n">
        <v>365</v>
      </c>
      <c r="D3573" s="38" t="n">
        <v>46234</v>
      </c>
      <c r="E3573" s="37" t="s">
        <v>229</v>
      </c>
      <c r="F3573" s="38" t="n">
        <v>46206</v>
      </c>
      <c r="G3573" s="37" t="n">
        <v>75</v>
      </c>
    </row>
    <row r="3574" customFormat="false" ht="15" hidden="false" customHeight="false" outlineLevel="0" collapsed="false">
      <c r="A3574" s="37" t="s">
        <v>1326</v>
      </c>
      <c r="B3574" s="37" t="s">
        <v>237</v>
      </c>
      <c r="C3574" s="37" t="n">
        <v>365</v>
      </c>
      <c r="D3574" s="38" t="n">
        <v>46215</v>
      </c>
      <c r="E3574" s="37" t="s">
        <v>230</v>
      </c>
      <c r="F3574" s="38"/>
      <c r="G3574" s="37"/>
    </row>
    <row r="3575" customFormat="false" ht="15" hidden="false" customHeight="false" outlineLevel="0" collapsed="false">
      <c r="A3575" s="37" t="s">
        <v>1326</v>
      </c>
      <c r="B3575" s="37" t="s">
        <v>238</v>
      </c>
      <c r="C3575" s="37" t="n">
        <v>180</v>
      </c>
      <c r="D3575" s="38" t="n">
        <v>46110</v>
      </c>
      <c r="E3575" s="37" t="s">
        <v>229</v>
      </c>
      <c r="F3575" s="38" t="n">
        <v>46089</v>
      </c>
      <c r="G3575" s="37" t="n">
        <v>89</v>
      </c>
    </row>
    <row r="3576" customFormat="false" ht="15" hidden="false" customHeight="false" outlineLevel="0" collapsed="false">
      <c r="A3576" s="37" t="s">
        <v>1326</v>
      </c>
      <c r="B3576" s="37" t="s">
        <v>239</v>
      </c>
      <c r="C3576" s="37" t="n">
        <v>730</v>
      </c>
      <c r="D3576" s="38" t="n">
        <v>46122</v>
      </c>
      <c r="E3576" s="37" t="s">
        <v>229</v>
      </c>
      <c r="F3576" s="38" t="n">
        <v>46107</v>
      </c>
      <c r="G3576" s="37" t="n">
        <v>60</v>
      </c>
    </row>
    <row r="3577" customFormat="false" ht="15" hidden="false" customHeight="false" outlineLevel="0" collapsed="false">
      <c r="A3577" s="37" t="s">
        <v>1326</v>
      </c>
      <c r="B3577" s="37" t="s">
        <v>240</v>
      </c>
      <c r="C3577" s="37" t="n">
        <v>365</v>
      </c>
      <c r="D3577" s="38" t="n">
        <v>46105</v>
      </c>
      <c r="E3577" s="37" t="s">
        <v>232</v>
      </c>
      <c r="F3577" s="38"/>
      <c r="G3577" s="37"/>
    </row>
    <row r="3578" customFormat="false" ht="15" hidden="false" customHeight="false" outlineLevel="0" collapsed="false">
      <c r="A3578" s="37" t="s">
        <v>1327</v>
      </c>
      <c r="B3578" s="37" t="s">
        <v>235</v>
      </c>
      <c r="C3578" s="37" t="n">
        <v>365</v>
      </c>
      <c r="D3578" s="38" t="n">
        <v>46362</v>
      </c>
      <c r="E3578" s="37" t="s">
        <v>230</v>
      </c>
      <c r="F3578" s="38"/>
      <c r="G3578" s="37"/>
    </row>
    <row r="3579" customFormat="false" ht="15" hidden="false" customHeight="false" outlineLevel="0" collapsed="false">
      <c r="A3579" s="37" t="s">
        <v>1327</v>
      </c>
      <c r="B3579" s="37" t="s">
        <v>236</v>
      </c>
      <c r="C3579" s="37" t="n">
        <v>365</v>
      </c>
      <c r="D3579" s="38" t="n">
        <v>46180</v>
      </c>
      <c r="E3579" s="37" t="s">
        <v>230</v>
      </c>
      <c r="F3579" s="38"/>
      <c r="G3579" s="37"/>
    </row>
    <row r="3580" customFormat="false" ht="15" hidden="false" customHeight="false" outlineLevel="0" collapsed="false">
      <c r="A3580" s="37" t="s">
        <v>1327</v>
      </c>
      <c r="B3580" s="37" t="s">
        <v>237</v>
      </c>
      <c r="C3580" s="37" t="n">
        <v>365</v>
      </c>
      <c r="D3580" s="38" t="n">
        <v>46139</v>
      </c>
      <c r="E3580" s="37" t="s">
        <v>229</v>
      </c>
      <c r="F3580" s="38" t="n">
        <v>46127</v>
      </c>
      <c r="G3580" s="37" t="n">
        <v>73</v>
      </c>
    </row>
    <row r="3581" customFormat="false" ht="15" hidden="false" customHeight="false" outlineLevel="0" collapsed="false">
      <c r="A3581" s="37" t="s">
        <v>1327</v>
      </c>
      <c r="B3581" s="37" t="s">
        <v>238</v>
      </c>
      <c r="C3581" s="37" t="n">
        <v>180</v>
      </c>
      <c r="D3581" s="38" t="n">
        <v>46184</v>
      </c>
      <c r="E3581" s="37" t="s">
        <v>229</v>
      </c>
      <c r="F3581" s="38" t="n">
        <v>46164</v>
      </c>
      <c r="G3581" s="37" t="n">
        <v>81</v>
      </c>
    </row>
    <row r="3582" customFormat="false" ht="15" hidden="false" customHeight="false" outlineLevel="0" collapsed="false">
      <c r="A3582" s="37" t="s">
        <v>1327</v>
      </c>
      <c r="B3582" s="37" t="s">
        <v>239</v>
      </c>
      <c r="C3582" s="37" t="n">
        <v>730</v>
      </c>
      <c r="D3582" s="38" t="n">
        <v>46255</v>
      </c>
      <c r="E3582" s="37" t="s">
        <v>229</v>
      </c>
      <c r="F3582" s="38" t="n">
        <v>46223</v>
      </c>
      <c r="G3582" s="37" t="n">
        <v>82</v>
      </c>
    </row>
    <row r="3583" customFormat="false" ht="15" hidden="false" customHeight="false" outlineLevel="0" collapsed="false">
      <c r="A3583" s="37" t="s">
        <v>1327</v>
      </c>
      <c r="B3583" s="37" t="s">
        <v>240</v>
      </c>
      <c r="C3583" s="37" t="n">
        <v>365</v>
      </c>
      <c r="D3583" s="38" t="n">
        <v>46163</v>
      </c>
      <c r="E3583" s="37" t="s">
        <v>229</v>
      </c>
      <c r="F3583" s="38" t="n">
        <v>46153</v>
      </c>
      <c r="G3583" s="37" t="n">
        <v>76</v>
      </c>
    </row>
    <row r="3584" customFormat="false" ht="15" hidden="false" customHeight="false" outlineLevel="0" collapsed="false">
      <c r="A3584" s="37" t="s">
        <v>704</v>
      </c>
      <c r="B3584" s="37" t="s">
        <v>235</v>
      </c>
      <c r="C3584" s="37" t="n">
        <v>365</v>
      </c>
      <c r="D3584" s="38" t="n">
        <v>46319</v>
      </c>
      <c r="E3584" s="37" t="s">
        <v>229</v>
      </c>
      <c r="F3584" s="38" t="n">
        <v>46291</v>
      </c>
      <c r="G3584" s="37" t="n">
        <v>69</v>
      </c>
    </row>
    <row r="3585" customFormat="false" ht="15" hidden="false" customHeight="false" outlineLevel="0" collapsed="false">
      <c r="A3585" s="37" t="s">
        <v>704</v>
      </c>
      <c r="B3585" s="37" t="s">
        <v>236</v>
      </c>
      <c r="C3585" s="37" t="n">
        <v>365</v>
      </c>
      <c r="D3585" s="38" t="n">
        <v>46381</v>
      </c>
      <c r="E3585" s="37" t="s">
        <v>229</v>
      </c>
      <c r="F3585" s="38" t="n">
        <v>46342</v>
      </c>
      <c r="G3585" s="37" t="n">
        <v>73</v>
      </c>
    </row>
    <row r="3586" customFormat="false" ht="15" hidden="false" customHeight="false" outlineLevel="0" collapsed="false">
      <c r="A3586" s="37" t="s">
        <v>704</v>
      </c>
      <c r="B3586" s="37" t="s">
        <v>237</v>
      </c>
      <c r="C3586" s="37" t="n">
        <v>365</v>
      </c>
      <c r="D3586" s="38" t="n">
        <v>46202</v>
      </c>
      <c r="E3586" s="37" t="s">
        <v>229</v>
      </c>
      <c r="F3586" s="38" t="n">
        <v>46179</v>
      </c>
      <c r="G3586" s="37" t="n">
        <v>82</v>
      </c>
    </row>
    <row r="3587" customFormat="false" ht="15" hidden="false" customHeight="false" outlineLevel="0" collapsed="false">
      <c r="A3587" s="37" t="s">
        <v>704</v>
      </c>
      <c r="B3587" s="37" t="s">
        <v>238</v>
      </c>
      <c r="C3587" s="37" t="n">
        <v>180</v>
      </c>
      <c r="D3587" s="38" t="n">
        <v>46221</v>
      </c>
      <c r="E3587" s="37" t="s">
        <v>229</v>
      </c>
      <c r="F3587" s="38" t="n">
        <v>46203</v>
      </c>
      <c r="G3587" s="37" t="n">
        <v>94</v>
      </c>
    </row>
    <row r="3588" customFormat="false" ht="15" hidden="false" customHeight="false" outlineLevel="0" collapsed="false">
      <c r="A3588" s="37" t="s">
        <v>704</v>
      </c>
      <c r="B3588" s="37" t="s">
        <v>239</v>
      </c>
      <c r="C3588" s="37" t="n">
        <v>730</v>
      </c>
      <c r="D3588" s="38" t="n">
        <v>46381</v>
      </c>
      <c r="E3588" s="37" t="s">
        <v>229</v>
      </c>
      <c r="F3588" s="38" t="n">
        <v>46364</v>
      </c>
      <c r="G3588" s="37" t="n">
        <v>93</v>
      </c>
    </row>
    <row r="3589" customFormat="false" ht="15" hidden="false" customHeight="false" outlineLevel="0" collapsed="false">
      <c r="A3589" s="37" t="s">
        <v>704</v>
      </c>
      <c r="B3589" s="37" t="s">
        <v>240</v>
      </c>
      <c r="C3589" s="37" t="n">
        <v>365</v>
      </c>
      <c r="D3589" s="38" t="n">
        <v>46273</v>
      </c>
      <c r="E3589" s="37" t="s">
        <v>229</v>
      </c>
      <c r="F3589" s="38" t="n">
        <v>46268</v>
      </c>
      <c r="G3589" s="37" t="n">
        <v>64</v>
      </c>
    </row>
    <row r="3590" customFormat="false" ht="15" hidden="false" customHeight="false" outlineLevel="0" collapsed="false">
      <c r="A3590" s="37" t="s">
        <v>1328</v>
      </c>
      <c r="B3590" s="37" t="s">
        <v>235</v>
      </c>
      <c r="C3590" s="37" t="n">
        <v>365</v>
      </c>
      <c r="D3590" s="38" t="n">
        <v>46210</v>
      </c>
      <c r="E3590" s="37" t="s">
        <v>229</v>
      </c>
      <c r="F3590" s="38" t="n">
        <v>46200</v>
      </c>
      <c r="G3590" s="37" t="n">
        <v>67</v>
      </c>
    </row>
    <row r="3591" customFormat="false" ht="15" hidden="false" customHeight="false" outlineLevel="0" collapsed="false">
      <c r="A3591" s="37" t="s">
        <v>1328</v>
      </c>
      <c r="B3591" s="37" t="s">
        <v>236</v>
      </c>
      <c r="C3591" s="37" t="n">
        <v>365</v>
      </c>
      <c r="D3591" s="38" t="n">
        <v>46122</v>
      </c>
      <c r="E3591" s="37" t="s">
        <v>229</v>
      </c>
      <c r="F3591" s="38" t="n">
        <v>46089</v>
      </c>
      <c r="G3591" s="37" t="n">
        <v>70</v>
      </c>
    </row>
    <row r="3592" customFormat="false" ht="15" hidden="false" customHeight="false" outlineLevel="0" collapsed="false">
      <c r="A3592" s="37" t="s">
        <v>1328</v>
      </c>
      <c r="B3592" s="37" t="s">
        <v>237</v>
      </c>
      <c r="C3592" s="37" t="n">
        <v>365</v>
      </c>
      <c r="D3592" s="38" t="n">
        <v>46248</v>
      </c>
      <c r="E3592" s="37" t="s">
        <v>229</v>
      </c>
      <c r="F3592" s="38" t="n">
        <v>46241</v>
      </c>
      <c r="G3592" s="37" t="n">
        <v>75</v>
      </c>
    </row>
    <row r="3593" customFormat="false" ht="15" hidden="false" customHeight="false" outlineLevel="0" collapsed="false">
      <c r="A3593" s="37" t="s">
        <v>1328</v>
      </c>
      <c r="B3593" s="37" t="s">
        <v>238</v>
      </c>
      <c r="C3593" s="37" t="n">
        <v>180</v>
      </c>
      <c r="D3593" s="38" t="n">
        <v>46384</v>
      </c>
      <c r="E3593" s="37" t="s">
        <v>230</v>
      </c>
      <c r="F3593" s="38"/>
      <c r="G3593" s="37"/>
    </row>
    <row r="3594" customFormat="false" ht="15" hidden="false" customHeight="false" outlineLevel="0" collapsed="false">
      <c r="A3594" s="37" t="s">
        <v>1328</v>
      </c>
      <c r="B3594" s="37" t="s">
        <v>239</v>
      </c>
      <c r="C3594" s="37" t="n">
        <v>730</v>
      </c>
      <c r="D3594" s="38" t="n">
        <v>46255</v>
      </c>
      <c r="E3594" s="37" t="s">
        <v>229</v>
      </c>
      <c r="F3594" s="38" t="n">
        <v>46236</v>
      </c>
      <c r="G3594" s="37" t="n">
        <v>94</v>
      </c>
    </row>
    <row r="3595" customFormat="false" ht="15" hidden="false" customHeight="false" outlineLevel="0" collapsed="false">
      <c r="A3595" s="37" t="s">
        <v>1328</v>
      </c>
      <c r="B3595" s="37" t="s">
        <v>240</v>
      </c>
      <c r="C3595" s="37" t="n">
        <v>365</v>
      </c>
      <c r="D3595" s="38" t="n">
        <v>46108</v>
      </c>
      <c r="E3595" s="37" t="s">
        <v>229</v>
      </c>
      <c r="F3595" s="38" t="n">
        <v>46069</v>
      </c>
      <c r="G3595" s="37" t="n">
        <v>72</v>
      </c>
    </row>
    <row r="3596" customFormat="false" ht="15" hidden="false" customHeight="false" outlineLevel="0" collapsed="false">
      <c r="A3596" s="37" t="s">
        <v>1329</v>
      </c>
      <c r="B3596" s="37" t="s">
        <v>235</v>
      </c>
      <c r="C3596" s="37" t="n">
        <v>365</v>
      </c>
      <c r="D3596" s="38" t="n">
        <v>46180</v>
      </c>
      <c r="E3596" s="37" t="s">
        <v>232</v>
      </c>
      <c r="F3596" s="38"/>
      <c r="G3596" s="37"/>
    </row>
    <row r="3597" customFormat="false" ht="15" hidden="false" customHeight="false" outlineLevel="0" collapsed="false">
      <c r="A3597" s="37" t="s">
        <v>1329</v>
      </c>
      <c r="B3597" s="37" t="s">
        <v>236</v>
      </c>
      <c r="C3597" s="37" t="n">
        <v>365</v>
      </c>
      <c r="D3597" s="38" t="n">
        <v>46123</v>
      </c>
      <c r="E3597" s="37" t="s">
        <v>229</v>
      </c>
      <c r="F3597" s="38" t="n">
        <v>46093</v>
      </c>
      <c r="G3597" s="37" t="n">
        <v>87</v>
      </c>
    </row>
    <row r="3598" customFormat="false" ht="15" hidden="false" customHeight="false" outlineLevel="0" collapsed="false">
      <c r="A3598" s="37" t="s">
        <v>1329</v>
      </c>
      <c r="B3598" s="37" t="s">
        <v>237</v>
      </c>
      <c r="C3598" s="37" t="n">
        <v>365</v>
      </c>
      <c r="D3598" s="38" t="n">
        <v>46291</v>
      </c>
      <c r="E3598" s="37" t="s">
        <v>232</v>
      </c>
      <c r="F3598" s="38"/>
      <c r="G3598" s="37"/>
    </row>
    <row r="3599" customFormat="false" ht="15" hidden="false" customHeight="false" outlineLevel="0" collapsed="false">
      <c r="A3599" s="37" t="s">
        <v>1329</v>
      </c>
      <c r="B3599" s="37" t="s">
        <v>238</v>
      </c>
      <c r="C3599" s="37" t="n">
        <v>180</v>
      </c>
      <c r="D3599" s="38" t="n">
        <v>46127</v>
      </c>
      <c r="E3599" s="37" t="s">
        <v>229</v>
      </c>
      <c r="F3599" s="38" t="n">
        <v>46095</v>
      </c>
      <c r="G3599" s="37" t="n">
        <v>84</v>
      </c>
    </row>
    <row r="3600" customFormat="false" ht="15" hidden="false" customHeight="false" outlineLevel="0" collapsed="false">
      <c r="A3600" s="37" t="s">
        <v>1329</v>
      </c>
      <c r="B3600" s="37" t="s">
        <v>239</v>
      </c>
      <c r="C3600" s="37" t="n">
        <v>730</v>
      </c>
      <c r="D3600" s="38" t="n">
        <v>46157</v>
      </c>
      <c r="E3600" s="37" t="s">
        <v>229</v>
      </c>
      <c r="F3600" s="38" t="n">
        <v>46129</v>
      </c>
      <c r="G3600" s="37" t="n">
        <v>61</v>
      </c>
    </row>
    <row r="3601" customFormat="false" ht="15" hidden="false" customHeight="false" outlineLevel="0" collapsed="false">
      <c r="A3601" s="37" t="s">
        <v>1329</v>
      </c>
      <c r="B3601" s="37" t="s">
        <v>240</v>
      </c>
      <c r="C3601" s="37" t="n">
        <v>365</v>
      </c>
      <c r="D3601" s="38" t="n">
        <v>46357</v>
      </c>
      <c r="E3601" s="37" t="s">
        <v>229</v>
      </c>
      <c r="F3601" s="38" t="n">
        <v>46326</v>
      </c>
      <c r="G3601" s="37" t="n">
        <v>62</v>
      </c>
    </row>
    <row r="3602" customFormat="false" ht="15" hidden="false" customHeight="false" outlineLevel="0" collapsed="false">
      <c r="A3602" s="37" t="s">
        <v>1330</v>
      </c>
      <c r="B3602" s="37" t="s">
        <v>235</v>
      </c>
      <c r="C3602" s="37" t="n">
        <v>365</v>
      </c>
      <c r="D3602" s="38" t="n">
        <v>46381</v>
      </c>
      <c r="E3602" s="37" t="s">
        <v>229</v>
      </c>
      <c r="F3602" s="38" t="n">
        <v>46347</v>
      </c>
      <c r="G3602" s="37" t="n">
        <v>95</v>
      </c>
    </row>
    <row r="3603" customFormat="false" ht="15" hidden="false" customHeight="false" outlineLevel="0" collapsed="false">
      <c r="A3603" s="37" t="s">
        <v>1330</v>
      </c>
      <c r="B3603" s="37" t="s">
        <v>236</v>
      </c>
      <c r="C3603" s="37" t="n">
        <v>365</v>
      </c>
      <c r="D3603" s="38" t="n">
        <v>46299</v>
      </c>
      <c r="E3603" s="37" t="s">
        <v>229</v>
      </c>
      <c r="F3603" s="38" t="n">
        <v>46271</v>
      </c>
      <c r="G3603" s="37" t="n">
        <v>60</v>
      </c>
    </row>
    <row r="3604" customFormat="false" ht="15" hidden="false" customHeight="false" outlineLevel="0" collapsed="false">
      <c r="A3604" s="37" t="s">
        <v>1330</v>
      </c>
      <c r="B3604" s="37" t="s">
        <v>237</v>
      </c>
      <c r="C3604" s="37" t="n">
        <v>365</v>
      </c>
      <c r="D3604" s="38" t="n">
        <v>46277</v>
      </c>
      <c r="E3604" s="37" t="s">
        <v>229</v>
      </c>
      <c r="F3604" s="38" t="n">
        <v>46263</v>
      </c>
      <c r="G3604" s="37" t="n">
        <v>70</v>
      </c>
    </row>
    <row r="3605" customFormat="false" ht="15" hidden="false" customHeight="false" outlineLevel="0" collapsed="false">
      <c r="A3605" s="37" t="s">
        <v>1330</v>
      </c>
      <c r="B3605" s="37" t="s">
        <v>238</v>
      </c>
      <c r="C3605" s="37" t="n">
        <v>180</v>
      </c>
      <c r="D3605" s="38" t="n">
        <v>46362</v>
      </c>
      <c r="E3605" s="37" t="s">
        <v>231</v>
      </c>
      <c r="F3605" s="38"/>
      <c r="G3605" s="37"/>
    </row>
    <row r="3606" customFormat="false" ht="15" hidden="false" customHeight="false" outlineLevel="0" collapsed="false">
      <c r="A3606" s="37" t="s">
        <v>1330</v>
      </c>
      <c r="B3606" s="37" t="s">
        <v>239</v>
      </c>
      <c r="C3606" s="37" t="n">
        <v>730</v>
      </c>
      <c r="D3606" s="38" t="n">
        <v>46240</v>
      </c>
      <c r="E3606" s="37" t="s">
        <v>229</v>
      </c>
      <c r="F3606" s="38" t="n">
        <v>46230</v>
      </c>
      <c r="G3606" s="37" t="n">
        <v>61</v>
      </c>
    </row>
    <row r="3607" customFormat="false" ht="15" hidden="false" customHeight="false" outlineLevel="0" collapsed="false">
      <c r="A3607" s="37" t="s">
        <v>1330</v>
      </c>
      <c r="B3607" s="37" t="s">
        <v>240</v>
      </c>
      <c r="C3607" s="37" t="n">
        <v>365</v>
      </c>
      <c r="D3607" s="38" t="n">
        <v>46297</v>
      </c>
      <c r="E3607" s="37" t="s">
        <v>229</v>
      </c>
      <c r="F3607" s="38" t="n">
        <v>46287</v>
      </c>
      <c r="G3607" s="37" t="n">
        <v>77</v>
      </c>
    </row>
    <row r="3608" customFormat="false" ht="15" hidden="false" customHeight="false" outlineLevel="0" collapsed="false">
      <c r="A3608" s="37" t="s">
        <v>1331</v>
      </c>
      <c r="B3608" s="37" t="s">
        <v>235</v>
      </c>
      <c r="C3608" s="37" t="n">
        <v>365</v>
      </c>
      <c r="D3608" s="38" t="n">
        <v>46191</v>
      </c>
      <c r="E3608" s="37" t="s">
        <v>232</v>
      </c>
      <c r="F3608" s="38"/>
      <c r="G3608" s="37"/>
    </row>
    <row r="3609" customFormat="false" ht="15" hidden="false" customHeight="false" outlineLevel="0" collapsed="false">
      <c r="A3609" s="37" t="s">
        <v>1331</v>
      </c>
      <c r="B3609" s="37" t="s">
        <v>236</v>
      </c>
      <c r="C3609" s="37" t="n">
        <v>365</v>
      </c>
      <c r="D3609" s="38" t="n">
        <v>46369</v>
      </c>
      <c r="E3609" s="37" t="s">
        <v>229</v>
      </c>
      <c r="F3609" s="38" t="n">
        <v>46363</v>
      </c>
      <c r="G3609" s="37" t="n">
        <v>73</v>
      </c>
    </row>
    <row r="3610" customFormat="false" ht="15" hidden="false" customHeight="false" outlineLevel="0" collapsed="false">
      <c r="A3610" s="37" t="s">
        <v>1331</v>
      </c>
      <c r="B3610" s="37" t="s">
        <v>237</v>
      </c>
      <c r="C3610" s="37" t="n">
        <v>365</v>
      </c>
      <c r="D3610" s="38" t="n">
        <v>46333</v>
      </c>
      <c r="E3610" s="37" t="s">
        <v>229</v>
      </c>
      <c r="F3610" s="38" t="n">
        <v>46297</v>
      </c>
      <c r="G3610" s="37" t="n">
        <v>85</v>
      </c>
    </row>
    <row r="3611" customFormat="false" ht="15" hidden="false" customHeight="false" outlineLevel="0" collapsed="false">
      <c r="A3611" s="37" t="s">
        <v>1331</v>
      </c>
      <c r="B3611" s="37" t="s">
        <v>238</v>
      </c>
      <c r="C3611" s="37" t="n">
        <v>180</v>
      </c>
      <c r="D3611" s="38" t="n">
        <v>46134</v>
      </c>
      <c r="E3611" s="37" t="s">
        <v>229</v>
      </c>
      <c r="F3611" s="38" t="n">
        <v>46102</v>
      </c>
      <c r="G3611" s="37" t="n">
        <v>73</v>
      </c>
    </row>
    <row r="3612" customFormat="false" ht="15" hidden="false" customHeight="false" outlineLevel="0" collapsed="false">
      <c r="A3612" s="37" t="s">
        <v>1331</v>
      </c>
      <c r="B3612" s="37" t="s">
        <v>239</v>
      </c>
      <c r="C3612" s="37" t="n">
        <v>730</v>
      </c>
      <c r="D3612" s="38" t="n">
        <v>46314</v>
      </c>
      <c r="E3612" s="37" t="s">
        <v>229</v>
      </c>
      <c r="F3612" s="38" t="n">
        <v>46277</v>
      </c>
      <c r="G3612" s="37" t="n">
        <v>93</v>
      </c>
    </row>
    <row r="3613" customFormat="false" ht="15" hidden="false" customHeight="false" outlineLevel="0" collapsed="false">
      <c r="A3613" s="37" t="s">
        <v>1331</v>
      </c>
      <c r="B3613" s="37" t="s">
        <v>240</v>
      </c>
      <c r="C3613" s="37" t="n">
        <v>365</v>
      </c>
      <c r="D3613" s="38" t="n">
        <v>46314</v>
      </c>
      <c r="E3613" s="37" t="s">
        <v>231</v>
      </c>
      <c r="F3613" s="38"/>
      <c r="G3613" s="37"/>
    </row>
    <row r="3614" customFormat="false" ht="15" hidden="false" customHeight="false" outlineLevel="0" collapsed="false">
      <c r="A3614" s="37" t="s">
        <v>1332</v>
      </c>
      <c r="B3614" s="37" t="s">
        <v>235</v>
      </c>
      <c r="C3614" s="37" t="n">
        <v>365</v>
      </c>
      <c r="D3614" s="38" t="n">
        <v>46233</v>
      </c>
      <c r="E3614" s="37" t="s">
        <v>229</v>
      </c>
      <c r="F3614" s="38" t="n">
        <v>46221</v>
      </c>
      <c r="G3614" s="37" t="n">
        <v>85</v>
      </c>
    </row>
    <row r="3615" customFormat="false" ht="15" hidden="false" customHeight="false" outlineLevel="0" collapsed="false">
      <c r="A3615" s="37" t="s">
        <v>1332</v>
      </c>
      <c r="B3615" s="37" t="s">
        <v>236</v>
      </c>
      <c r="C3615" s="37" t="n">
        <v>365</v>
      </c>
      <c r="D3615" s="38" t="n">
        <v>46218</v>
      </c>
      <c r="E3615" s="37" t="s">
        <v>232</v>
      </c>
      <c r="F3615" s="38"/>
      <c r="G3615" s="37"/>
    </row>
    <row r="3616" customFormat="false" ht="15" hidden="false" customHeight="false" outlineLevel="0" collapsed="false">
      <c r="A3616" s="37" t="s">
        <v>1332</v>
      </c>
      <c r="B3616" s="37" t="s">
        <v>237</v>
      </c>
      <c r="C3616" s="37" t="n">
        <v>365</v>
      </c>
      <c r="D3616" s="38" t="n">
        <v>46120</v>
      </c>
      <c r="E3616" s="37" t="s">
        <v>229</v>
      </c>
      <c r="F3616" s="38" t="n">
        <v>46112</v>
      </c>
      <c r="G3616" s="37" t="n">
        <v>65</v>
      </c>
    </row>
    <row r="3617" customFormat="false" ht="15" hidden="false" customHeight="false" outlineLevel="0" collapsed="false">
      <c r="A3617" s="37" t="s">
        <v>1332</v>
      </c>
      <c r="B3617" s="37" t="s">
        <v>238</v>
      </c>
      <c r="C3617" s="37" t="n">
        <v>180</v>
      </c>
      <c r="D3617" s="38" t="n">
        <v>46230</v>
      </c>
      <c r="E3617" s="37" t="s">
        <v>229</v>
      </c>
      <c r="F3617" s="38" t="n">
        <v>46205</v>
      </c>
      <c r="G3617" s="37" t="n">
        <v>66</v>
      </c>
    </row>
    <row r="3618" customFormat="false" ht="15" hidden="false" customHeight="false" outlineLevel="0" collapsed="false">
      <c r="A3618" s="37" t="s">
        <v>1332</v>
      </c>
      <c r="B3618" s="37" t="s">
        <v>239</v>
      </c>
      <c r="C3618" s="37" t="n">
        <v>730</v>
      </c>
      <c r="D3618" s="38" t="n">
        <v>46317</v>
      </c>
      <c r="E3618" s="37" t="s">
        <v>229</v>
      </c>
      <c r="F3618" s="38" t="n">
        <v>46284</v>
      </c>
      <c r="G3618" s="37" t="n">
        <v>83</v>
      </c>
    </row>
    <row r="3619" customFormat="false" ht="15" hidden="false" customHeight="false" outlineLevel="0" collapsed="false">
      <c r="A3619" s="37" t="s">
        <v>1332</v>
      </c>
      <c r="B3619" s="37" t="s">
        <v>240</v>
      </c>
      <c r="C3619" s="37" t="n">
        <v>365</v>
      </c>
      <c r="D3619" s="38" t="n">
        <v>46285</v>
      </c>
      <c r="E3619" s="37" t="s">
        <v>229</v>
      </c>
      <c r="F3619" s="38" t="n">
        <v>46279</v>
      </c>
      <c r="G3619" s="37" t="n">
        <v>93</v>
      </c>
    </row>
    <row r="3620" customFormat="false" ht="15" hidden="false" customHeight="false" outlineLevel="0" collapsed="false">
      <c r="A3620" s="37" t="s">
        <v>1334</v>
      </c>
      <c r="B3620" s="37" t="s">
        <v>235</v>
      </c>
      <c r="C3620" s="37" t="n">
        <v>365</v>
      </c>
      <c r="D3620" s="38" t="n">
        <v>46296</v>
      </c>
      <c r="E3620" s="37" t="s">
        <v>229</v>
      </c>
      <c r="F3620" s="38" t="n">
        <v>46281</v>
      </c>
      <c r="G3620" s="37" t="n">
        <v>69</v>
      </c>
    </row>
    <row r="3621" customFormat="false" ht="15" hidden="false" customHeight="false" outlineLevel="0" collapsed="false">
      <c r="A3621" s="37" t="s">
        <v>1334</v>
      </c>
      <c r="B3621" s="37" t="s">
        <v>236</v>
      </c>
      <c r="C3621" s="37" t="n">
        <v>365</v>
      </c>
      <c r="D3621" s="38" t="n">
        <v>46267</v>
      </c>
      <c r="E3621" s="37" t="s">
        <v>230</v>
      </c>
      <c r="F3621" s="38"/>
      <c r="G3621" s="37"/>
    </row>
    <row r="3622" customFormat="false" ht="15" hidden="false" customHeight="false" outlineLevel="0" collapsed="false">
      <c r="A3622" s="37" t="s">
        <v>1334</v>
      </c>
      <c r="B3622" s="37" t="s">
        <v>237</v>
      </c>
      <c r="C3622" s="37" t="n">
        <v>365</v>
      </c>
      <c r="D3622" s="38" t="n">
        <v>46169</v>
      </c>
      <c r="E3622" s="37" t="s">
        <v>229</v>
      </c>
      <c r="F3622" s="38" t="n">
        <v>46156</v>
      </c>
      <c r="G3622" s="37" t="n">
        <v>77</v>
      </c>
    </row>
    <row r="3623" customFormat="false" ht="15" hidden="false" customHeight="false" outlineLevel="0" collapsed="false">
      <c r="A3623" s="37" t="s">
        <v>1334</v>
      </c>
      <c r="B3623" s="37" t="s">
        <v>238</v>
      </c>
      <c r="C3623" s="37" t="n">
        <v>180</v>
      </c>
      <c r="D3623" s="38" t="n">
        <v>46338</v>
      </c>
      <c r="E3623" s="37" t="s">
        <v>229</v>
      </c>
      <c r="F3623" s="38" t="n">
        <v>46325</v>
      </c>
      <c r="G3623" s="37" t="n">
        <v>67</v>
      </c>
    </row>
    <row r="3624" customFormat="false" ht="15" hidden="false" customHeight="false" outlineLevel="0" collapsed="false">
      <c r="A3624" s="37" t="s">
        <v>1334</v>
      </c>
      <c r="B3624" s="37" t="s">
        <v>239</v>
      </c>
      <c r="C3624" s="37" t="n">
        <v>730</v>
      </c>
      <c r="D3624" s="38" t="n">
        <v>46305</v>
      </c>
      <c r="E3624" s="37" t="s">
        <v>229</v>
      </c>
      <c r="F3624" s="38" t="n">
        <v>46271</v>
      </c>
      <c r="G3624" s="37" t="n">
        <v>87</v>
      </c>
    </row>
    <row r="3625" customFormat="false" ht="15" hidden="false" customHeight="false" outlineLevel="0" collapsed="false">
      <c r="A3625" s="37" t="s">
        <v>1334</v>
      </c>
      <c r="B3625" s="37" t="s">
        <v>240</v>
      </c>
      <c r="C3625" s="37" t="n">
        <v>365</v>
      </c>
      <c r="D3625" s="38" t="n">
        <v>46365</v>
      </c>
      <c r="E3625" s="37" t="s">
        <v>229</v>
      </c>
      <c r="F3625" s="38" t="n">
        <v>46355</v>
      </c>
      <c r="G3625" s="37" t="n">
        <v>60</v>
      </c>
    </row>
    <row r="3626" customFormat="false" ht="15" hidden="false" customHeight="false" outlineLevel="0" collapsed="false">
      <c r="A3626" s="37" t="s">
        <v>1335</v>
      </c>
      <c r="B3626" s="37" t="s">
        <v>235</v>
      </c>
      <c r="C3626" s="37" t="n">
        <v>365</v>
      </c>
      <c r="D3626" s="38" t="n">
        <v>46222</v>
      </c>
      <c r="E3626" s="37" t="s">
        <v>229</v>
      </c>
      <c r="F3626" s="38" t="n">
        <v>46196</v>
      </c>
      <c r="G3626" s="37" t="n">
        <v>70</v>
      </c>
    </row>
    <row r="3627" customFormat="false" ht="15" hidden="false" customHeight="false" outlineLevel="0" collapsed="false">
      <c r="A3627" s="37" t="s">
        <v>1335</v>
      </c>
      <c r="B3627" s="37" t="s">
        <v>236</v>
      </c>
      <c r="C3627" s="37" t="n">
        <v>365</v>
      </c>
      <c r="D3627" s="38" t="n">
        <v>46314</v>
      </c>
      <c r="E3627" s="37" t="s">
        <v>229</v>
      </c>
      <c r="F3627" s="38" t="n">
        <v>46290</v>
      </c>
      <c r="G3627" s="37" t="n">
        <v>93</v>
      </c>
    </row>
    <row r="3628" customFormat="false" ht="15" hidden="false" customHeight="false" outlineLevel="0" collapsed="false">
      <c r="A3628" s="37" t="s">
        <v>1335</v>
      </c>
      <c r="B3628" s="37" t="s">
        <v>237</v>
      </c>
      <c r="C3628" s="37" t="n">
        <v>365</v>
      </c>
      <c r="D3628" s="38" t="n">
        <v>46327</v>
      </c>
      <c r="E3628" s="37" t="s">
        <v>231</v>
      </c>
      <c r="F3628" s="38"/>
      <c r="G3628" s="37"/>
    </row>
    <row r="3629" customFormat="false" ht="15" hidden="false" customHeight="false" outlineLevel="0" collapsed="false">
      <c r="A3629" s="37" t="s">
        <v>1335</v>
      </c>
      <c r="B3629" s="37" t="s">
        <v>238</v>
      </c>
      <c r="C3629" s="37" t="n">
        <v>180</v>
      </c>
      <c r="D3629" s="38" t="n">
        <v>46278</v>
      </c>
      <c r="E3629" s="37" t="s">
        <v>231</v>
      </c>
      <c r="F3629" s="38"/>
      <c r="G3629" s="37"/>
    </row>
    <row r="3630" customFormat="false" ht="15" hidden="false" customHeight="false" outlineLevel="0" collapsed="false">
      <c r="A3630" s="37" t="s">
        <v>1335</v>
      </c>
      <c r="B3630" s="37" t="s">
        <v>239</v>
      </c>
      <c r="C3630" s="37" t="n">
        <v>730</v>
      </c>
      <c r="D3630" s="38" t="n">
        <v>46339</v>
      </c>
      <c r="E3630" s="37" t="s">
        <v>231</v>
      </c>
      <c r="F3630" s="38"/>
      <c r="G3630" s="37"/>
    </row>
    <row r="3631" customFormat="false" ht="15" hidden="false" customHeight="false" outlineLevel="0" collapsed="false">
      <c r="A3631" s="37" t="s">
        <v>1335</v>
      </c>
      <c r="B3631" s="37" t="s">
        <v>240</v>
      </c>
      <c r="C3631" s="37" t="n">
        <v>365</v>
      </c>
      <c r="D3631" s="38" t="n">
        <v>46106</v>
      </c>
      <c r="E3631" s="37" t="s">
        <v>229</v>
      </c>
      <c r="F3631" s="38" t="n">
        <v>46098</v>
      </c>
      <c r="G3631" s="37" t="n">
        <v>84</v>
      </c>
    </row>
    <row r="3632" customFormat="false" ht="15" hidden="false" customHeight="false" outlineLevel="0" collapsed="false">
      <c r="A3632" s="37" t="s">
        <v>1088</v>
      </c>
      <c r="B3632" s="37" t="s">
        <v>235</v>
      </c>
      <c r="C3632" s="37" t="n">
        <v>365</v>
      </c>
      <c r="D3632" s="38" t="n">
        <v>46345</v>
      </c>
      <c r="E3632" s="37" t="s">
        <v>229</v>
      </c>
      <c r="F3632" s="38" t="n">
        <v>46306</v>
      </c>
      <c r="G3632" s="37" t="n">
        <v>90</v>
      </c>
    </row>
    <row r="3633" customFormat="false" ht="15" hidden="false" customHeight="false" outlineLevel="0" collapsed="false">
      <c r="A3633" s="37" t="s">
        <v>1088</v>
      </c>
      <c r="B3633" s="37" t="s">
        <v>236</v>
      </c>
      <c r="C3633" s="37" t="n">
        <v>365</v>
      </c>
      <c r="D3633" s="38" t="n">
        <v>46155</v>
      </c>
      <c r="E3633" s="37" t="s">
        <v>230</v>
      </c>
      <c r="F3633" s="38"/>
      <c r="G3633" s="37"/>
    </row>
    <row r="3634" customFormat="false" ht="15" hidden="false" customHeight="false" outlineLevel="0" collapsed="false">
      <c r="A3634" s="37" t="s">
        <v>1088</v>
      </c>
      <c r="B3634" s="37" t="s">
        <v>237</v>
      </c>
      <c r="C3634" s="37" t="n">
        <v>365</v>
      </c>
      <c r="D3634" s="38" t="n">
        <v>46186</v>
      </c>
      <c r="E3634" s="37" t="s">
        <v>229</v>
      </c>
      <c r="F3634" s="38" t="n">
        <v>46157</v>
      </c>
      <c r="G3634" s="37" t="n">
        <v>75</v>
      </c>
    </row>
    <row r="3635" customFormat="false" ht="15" hidden="false" customHeight="false" outlineLevel="0" collapsed="false">
      <c r="A3635" s="37" t="s">
        <v>1088</v>
      </c>
      <c r="B3635" s="37" t="s">
        <v>238</v>
      </c>
      <c r="C3635" s="37" t="n">
        <v>180</v>
      </c>
      <c r="D3635" s="38" t="n">
        <v>46355</v>
      </c>
      <c r="E3635" s="37" t="s">
        <v>229</v>
      </c>
      <c r="F3635" s="38" t="n">
        <v>46323</v>
      </c>
      <c r="G3635" s="37" t="n">
        <v>69</v>
      </c>
    </row>
    <row r="3636" customFormat="false" ht="15" hidden="false" customHeight="false" outlineLevel="0" collapsed="false">
      <c r="A3636" s="37" t="s">
        <v>1088</v>
      </c>
      <c r="B3636" s="37" t="s">
        <v>239</v>
      </c>
      <c r="C3636" s="37" t="n">
        <v>730</v>
      </c>
      <c r="D3636" s="38" t="n">
        <v>46332</v>
      </c>
      <c r="E3636" s="37" t="s">
        <v>231</v>
      </c>
      <c r="F3636" s="38"/>
      <c r="G3636" s="37"/>
    </row>
    <row r="3637" customFormat="false" ht="15" hidden="false" customHeight="false" outlineLevel="0" collapsed="false">
      <c r="A3637" s="37" t="s">
        <v>1088</v>
      </c>
      <c r="B3637" s="37" t="s">
        <v>240</v>
      </c>
      <c r="C3637" s="37" t="n">
        <v>365</v>
      </c>
      <c r="D3637" s="38" t="n">
        <v>46344</v>
      </c>
      <c r="E3637" s="37" t="s">
        <v>229</v>
      </c>
      <c r="F3637" s="38" t="n">
        <v>46315</v>
      </c>
      <c r="G3637" s="37" t="n">
        <v>63</v>
      </c>
    </row>
    <row r="3638" customFormat="false" ht="15" hidden="false" customHeight="false" outlineLevel="0" collapsed="false">
      <c r="A3638" s="37" t="s">
        <v>1336</v>
      </c>
      <c r="B3638" s="37" t="s">
        <v>235</v>
      </c>
      <c r="C3638" s="37" t="n">
        <v>365</v>
      </c>
      <c r="D3638" s="38" t="n">
        <v>46223</v>
      </c>
      <c r="E3638" s="37" t="s">
        <v>229</v>
      </c>
      <c r="F3638" s="38" t="n">
        <v>46221</v>
      </c>
      <c r="G3638" s="37" t="n">
        <v>76</v>
      </c>
    </row>
    <row r="3639" customFormat="false" ht="15" hidden="false" customHeight="false" outlineLevel="0" collapsed="false">
      <c r="A3639" s="37" t="s">
        <v>1336</v>
      </c>
      <c r="B3639" s="37" t="s">
        <v>236</v>
      </c>
      <c r="C3639" s="37" t="n">
        <v>365</v>
      </c>
      <c r="D3639" s="38" t="n">
        <v>46248</v>
      </c>
      <c r="E3639" s="37" t="s">
        <v>229</v>
      </c>
      <c r="F3639" s="38" t="n">
        <v>46246</v>
      </c>
      <c r="G3639" s="37" t="n">
        <v>95</v>
      </c>
    </row>
    <row r="3640" customFormat="false" ht="15" hidden="false" customHeight="false" outlineLevel="0" collapsed="false">
      <c r="A3640" s="37" t="s">
        <v>1336</v>
      </c>
      <c r="B3640" s="37" t="s">
        <v>237</v>
      </c>
      <c r="C3640" s="37" t="n">
        <v>365</v>
      </c>
      <c r="D3640" s="38" t="n">
        <v>46136</v>
      </c>
      <c r="E3640" s="37" t="s">
        <v>230</v>
      </c>
      <c r="F3640" s="38"/>
      <c r="G3640" s="37"/>
    </row>
    <row r="3641" customFormat="false" ht="15" hidden="false" customHeight="false" outlineLevel="0" collapsed="false">
      <c r="A3641" s="37" t="s">
        <v>1336</v>
      </c>
      <c r="B3641" s="37" t="s">
        <v>238</v>
      </c>
      <c r="C3641" s="37" t="n">
        <v>180</v>
      </c>
      <c r="D3641" s="38" t="n">
        <v>46235</v>
      </c>
      <c r="E3641" s="37" t="s">
        <v>232</v>
      </c>
      <c r="F3641" s="38"/>
      <c r="G3641" s="37"/>
    </row>
    <row r="3642" customFormat="false" ht="15" hidden="false" customHeight="false" outlineLevel="0" collapsed="false">
      <c r="A3642" s="37" t="s">
        <v>1336</v>
      </c>
      <c r="B3642" s="37" t="s">
        <v>239</v>
      </c>
      <c r="C3642" s="37" t="n">
        <v>730</v>
      </c>
      <c r="D3642" s="38" t="n">
        <v>46153</v>
      </c>
      <c r="E3642" s="37" t="s">
        <v>231</v>
      </c>
      <c r="F3642" s="38"/>
      <c r="G3642" s="37"/>
    </row>
    <row r="3643" customFormat="false" ht="15" hidden="false" customHeight="false" outlineLevel="0" collapsed="false">
      <c r="A3643" s="37" t="s">
        <v>1336</v>
      </c>
      <c r="B3643" s="37" t="s">
        <v>240</v>
      </c>
      <c r="C3643" s="37" t="n">
        <v>365</v>
      </c>
      <c r="D3643" s="38" t="n">
        <v>46149</v>
      </c>
      <c r="E3643" s="37" t="s">
        <v>229</v>
      </c>
      <c r="F3643" s="38" t="n">
        <v>46143</v>
      </c>
      <c r="G3643" s="37" t="n">
        <v>80</v>
      </c>
    </row>
    <row r="3644" customFormat="false" ht="15" hidden="false" customHeight="false" outlineLevel="0" collapsed="false">
      <c r="A3644" s="37" t="s">
        <v>786</v>
      </c>
      <c r="B3644" s="37" t="s">
        <v>235</v>
      </c>
      <c r="C3644" s="37" t="n">
        <v>365</v>
      </c>
      <c r="D3644" s="38" t="n">
        <v>46180</v>
      </c>
      <c r="E3644" s="37" t="s">
        <v>232</v>
      </c>
      <c r="F3644" s="38"/>
      <c r="G3644" s="37"/>
    </row>
    <row r="3645" customFormat="false" ht="15" hidden="false" customHeight="false" outlineLevel="0" collapsed="false">
      <c r="A3645" s="37" t="s">
        <v>786</v>
      </c>
      <c r="B3645" s="37" t="s">
        <v>236</v>
      </c>
      <c r="C3645" s="37" t="n">
        <v>365</v>
      </c>
      <c r="D3645" s="38" t="n">
        <v>46381</v>
      </c>
      <c r="E3645" s="37" t="s">
        <v>229</v>
      </c>
      <c r="F3645" s="38" t="n">
        <v>46364</v>
      </c>
      <c r="G3645" s="37" t="n">
        <v>87</v>
      </c>
    </row>
    <row r="3646" customFormat="false" ht="15" hidden="false" customHeight="false" outlineLevel="0" collapsed="false">
      <c r="A3646" s="37" t="s">
        <v>786</v>
      </c>
      <c r="B3646" s="37" t="s">
        <v>237</v>
      </c>
      <c r="C3646" s="37" t="n">
        <v>365</v>
      </c>
      <c r="D3646" s="38" t="n">
        <v>46225</v>
      </c>
      <c r="E3646" s="37" t="s">
        <v>232</v>
      </c>
      <c r="F3646" s="38"/>
      <c r="G3646" s="37"/>
    </row>
    <row r="3647" customFormat="false" ht="15" hidden="false" customHeight="false" outlineLevel="0" collapsed="false">
      <c r="A3647" s="37" t="s">
        <v>786</v>
      </c>
      <c r="B3647" s="37" t="s">
        <v>238</v>
      </c>
      <c r="C3647" s="37" t="n">
        <v>180</v>
      </c>
      <c r="D3647" s="38" t="n">
        <v>46182</v>
      </c>
      <c r="E3647" s="37" t="s">
        <v>229</v>
      </c>
      <c r="F3647" s="38" t="n">
        <v>46172</v>
      </c>
      <c r="G3647" s="37" t="n">
        <v>85</v>
      </c>
    </row>
    <row r="3648" customFormat="false" ht="15" hidden="false" customHeight="false" outlineLevel="0" collapsed="false">
      <c r="A3648" s="37" t="s">
        <v>786</v>
      </c>
      <c r="B3648" s="37" t="s">
        <v>239</v>
      </c>
      <c r="C3648" s="37" t="n">
        <v>730</v>
      </c>
      <c r="D3648" s="38" t="n">
        <v>46319</v>
      </c>
      <c r="E3648" s="37" t="s">
        <v>229</v>
      </c>
      <c r="F3648" s="38" t="n">
        <v>46313</v>
      </c>
      <c r="G3648" s="37" t="n">
        <v>68</v>
      </c>
    </row>
    <row r="3649" customFormat="false" ht="15" hidden="false" customHeight="false" outlineLevel="0" collapsed="false">
      <c r="A3649" s="37" t="s">
        <v>786</v>
      </c>
      <c r="B3649" s="37" t="s">
        <v>240</v>
      </c>
      <c r="C3649" s="37" t="n">
        <v>365</v>
      </c>
      <c r="D3649" s="38" t="n">
        <v>46261</v>
      </c>
      <c r="E3649" s="37" t="s">
        <v>229</v>
      </c>
      <c r="F3649" s="38" t="n">
        <v>46223</v>
      </c>
      <c r="G3649" s="37" t="n">
        <v>84</v>
      </c>
    </row>
    <row r="3650" customFormat="false" ht="15" hidden="false" customHeight="false" outlineLevel="0" collapsed="false">
      <c r="A3650" s="37" t="s">
        <v>992</v>
      </c>
      <c r="B3650" s="37" t="s">
        <v>235</v>
      </c>
      <c r="C3650" s="37" t="n">
        <v>365</v>
      </c>
      <c r="D3650" s="38" t="n">
        <v>46262</v>
      </c>
      <c r="E3650" s="37" t="s">
        <v>232</v>
      </c>
      <c r="F3650" s="38"/>
      <c r="G3650" s="37"/>
    </row>
    <row r="3651" customFormat="false" ht="15" hidden="false" customHeight="false" outlineLevel="0" collapsed="false">
      <c r="A3651" s="37" t="s">
        <v>992</v>
      </c>
      <c r="B3651" s="37" t="s">
        <v>236</v>
      </c>
      <c r="C3651" s="37" t="n">
        <v>365</v>
      </c>
      <c r="D3651" s="38" t="n">
        <v>46344</v>
      </c>
      <c r="E3651" s="37" t="s">
        <v>229</v>
      </c>
      <c r="F3651" s="38" t="n">
        <v>46334</v>
      </c>
      <c r="G3651" s="37" t="n">
        <v>81</v>
      </c>
    </row>
    <row r="3652" customFormat="false" ht="15" hidden="false" customHeight="false" outlineLevel="0" collapsed="false">
      <c r="A3652" s="37" t="s">
        <v>992</v>
      </c>
      <c r="B3652" s="37" t="s">
        <v>237</v>
      </c>
      <c r="C3652" s="37" t="n">
        <v>365</v>
      </c>
      <c r="D3652" s="38" t="n">
        <v>46201</v>
      </c>
      <c r="E3652" s="37" t="s">
        <v>232</v>
      </c>
      <c r="F3652" s="38"/>
      <c r="G3652" s="37"/>
    </row>
    <row r="3653" customFormat="false" ht="15" hidden="false" customHeight="false" outlineLevel="0" collapsed="false">
      <c r="A3653" s="37" t="s">
        <v>992</v>
      </c>
      <c r="B3653" s="37" t="s">
        <v>238</v>
      </c>
      <c r="C3653" s="37" t="n">
        <v>180</v>
      </c>
      <c r="D3653" s="38" t="n">
        <v>46211</v>
      </c>
      <c r="E3653" s="37" t="s">
        <v>229</v>
      </c>
      <c r="F3653" s="38" t="n">
        <v>46180</v>
      </c>
      <c r="G3653" s="37" t="n">
        <v>60</v>
      </c>
    </row>
    <row r="3654" customFormat="false" ht="15" hidden="false" customHeight="false" outlineLevel="0" collapsed="false">
      <c r="A3654" s="37" t="s">
        <v>992</v>
      </c>
      <c r="B3654" s="37" t="s">
        <v>239</v>
      </c>
      <c r="C3654" s="37" t="n">
        <v>730</v>
      </c>
      <c r="D3654" s="38" t="n">
        <v>46181</v>
      </c>
      <c r="E3654" s="37" t="s">
        <v>229</v>
      </c>
      <c r="F3654" s="38" t="n">
        <v>46161</v>
      </c>
      <c r="G3654" s="37" t="n">
        <v>89</v>
      </c>
    </row>
    <row r="3655" customFormat="false" ht="15" hidden="false" customHeight="false" outlineLevel="0" collapsed="false">
      <c r="A3655" s="37" t="s">
        <v>992</v>
      </c>
      <c r="B3655" s="37" t="s">
        <v>240</v>
      </c>
      <c r="C3655" s="37" t="n">
        <v>365</v>
      </c>
      <c r="D3655" s="38" t="n">
        <v>46372</v>
      </c>
      <c r="E3655" s="37" t="s">
        <v>229</v>
      </c>
      <c r="F3655" s="38" t="n">
        <v>46335</v>
      </c>
      <c r="G3655" s="37" t="n">
        <v>60</v>
      </c>
    </row>
    <row r="3656" customFormat="false" ht="15" hidden="false" customHeight="false" outlineLevel="0" collapsed="false">
      <c r="A3656" s="37" t="s">
        <v>1338</v>
      </c>
      <c r="B3656" s="37" t="s">
        <v>235</v>
      </c>
      <c r="C3656" s="37" t="n">
        <v>365</v>
      </c>
      <c r="D3656" s="38" t="n">
        <v>46131</v>
      </c>
      <c r="E3656" s="37" t="s">
        <v>229</v>
      </c>
      <c r="F3656" s="38" t="n">
        <v>46095</v>
      </c>
      <c r="G3656" s="37" t="n">
        <v>61</v>
      </c>
    </row>
    <row r="3657" customFormat="false" ht="15" hidden="false" customHeight="false" outlineLevel="0" collapsed="false">
      <c r="A3657" s="37" t="s">
        <v>1338</v>
      </c>
      <c r="B3657" s="37" t="s">
        <v>236</v>
      </c>
      <c r="C3657" s="37" t="n">
        <v>365</v>
      </c>
      <c r="D3657" s="38" t="n">
        <v>46151</v>
      </c>
      <c r="E3657" s="37" t="s">
        <v>229</v>
      </c>
      <c r="F3657" s="38" t="n">
        <v>46141</v>
      </c>
      <c r="G3657" s="37" t="n">
        <v>78</v>
      </c>
    </row>
    <row r="3658" customFormat="false" ht="15" hidden="false" customHeight="false" outlineLevel="0" collapsed="false">
      <c r="A3658" s="37" t="s">
        <v>1338</v>
      </c>
      <c r="B3658" s="37" t="s">
        <v>237</v>
      </c>
      <c r="C3658" s="37" t="n">
        <v>365</v>
      </c>
      <c r="D3658" s="38" t="n">
        <v>46118</v>
      </c>
      <c r="E3658" s="37" t="s">
        <v>229</v>
      </c>
      <c r="F3658" s="38" t="n">
        <v>46112</v>
      </c>
      <c r="G3658" s="37" t="n">
        <v>62</v>
      </c>
    </row>
    <row r="3659" customFormat="false" ht="15" hidden="false" customHeight="false" outlineLevel="0" collapsed="false">
      <c r="A3659" s="37" t="s">
        <v>1338</v>
      </c>
      <c r="B3659" s="37" t="s">
        <v>238</v>
      </c>
      <c r="C3659" s="37" t="n">
        <v>180</v>
      </c>
      <c r="D3659" s="38" t="n">
        <v>46380</v>
      </c>
      <c r="E3659" s="37" t="s">
        <v>229</v>
      </c>
      <c r="F3659" s="38" t="n">
        <v>46358</v>
      </c>
      <c r="G3659" s="37" t="n">
        <v>74</v>
      </c>
    </row>
    <row r="3660" customFormat="false" ht="15" hidden="false" customHeight="false" outlineLevel="0" collapsed="false">
      <c r="A3660" s="37" t="s">
        <v>1338</v>
      </c>
      <c r="B3660" s="37" t="s">
        <v>239</v>
      </c>
      <c r="C3660" s="37" t="n">
        <v>730</v>
      </c>
      <c r="D3660" s="38" t="n">
        <v>46132</v>
      </c>
      <c r="E3660" s="37" t="s">
        <v>232</v>
      </c>
      <c r="F3660" s="38"/>
      <c r="G3660" s="37"/>
    </row>
    <row r="3661" customFormat="false" ht="15" hidden="false" customHeight="false" outlineLevel="0" collapsed="false">
      <c r="A3661" s="37" t="s">
        <v>1338</v>
      </c>
      <c r="B3661" s="37" t="s">
        <v>240</v>
      </c>
      <c r="C3661" s="37" t="n">
        <v>365</v>
      </c>
      <c r="D3661" s="38" t="n">
        <v>46251</v>
      </c>
      <c r="E3661" s="37" t="s">
        <v>229</v>
      </c>
      <c r="F3661" s="38" t="n">
        <v>46234</v>
      </c>
      <c r="G3661" s="37" t="n">
        <v>85</v>
      </c>
    </row>
    <row r="3662" customFormat="false" ht="15" hidden="false" customHeight="false" outlineLevel="0" collapsed="false">
      <c r="A3662" s="37" t="s">
        <v>533</v>
      </c>
      <c r="B3662" s="37" t="s">
        <v>235</v>
      </c>
      <c r="C3662" s="37" t="n">
        <v>365</v>
      </c>
      <c r="D3662" s="38" t="n">
        <v>46378</v>
      </c>
      <c r="E3662" s="37" t="s">
        <v>230</v>
      </c>
      <c r="F3662" s="38"/>
      <c r="G3662" s="37"/>
    </row>
    <row r="3663" customFormat="false" ht="15" hidden="false" customHeight="false" outlineLevel="0" collapsed="false">
      <c r="A3663" s="37" t="s">
        <v>533</v>
      </c>
      <c r="B3663" s="37" t="s">
        <v>236</v>
      </c>
      <c r="C3663" s="37" t="n">
        <v>365</v>
      </c>
      <c r="D3663" s="38" t="n">
        <v>46196</v>
      </c>
      <c r="E3663" s="37" t="s">
        <v>231</v>
      </c>
      <c r="F3663" s="38"/>
      <c r="G3663" s="37"/>
    </row>
    <row r="3664" customFormat="false" ht="15" hidden="false" customHeight="false" outlineLevel="0" collapsed="false">
      <c r="A3664" s="37" t="s">
        <v>533</v>
      </c>
      <c r="B3664" s="37" t="s">
        <v>237</v>
      </c>
      <c r="C3664" s="37" t="n">
        <v>365</v>
      </c>
      <c r="D3664" s="38" t="n">
        <v>46193</v>
      </c>
      <c r="E3664" s="37" t="s">
        <v>229</v>
      </c>
      <c r="F3664" s="38" t="n">
        <v>46175</v>
      </c>
      <c r="G3664" s="37" t="n">
        <v>60</v>
      </c>
    </row>
    <row r="3665" customFormat="false" ht="15" hidden="false" customHeight="false" outlineLevel="0" collapsed="false">
      <c r="A3665" s="37" t="s">
        <v>533</v>
      </c>
      <c r="B3665" s="37" t="s">
        <v>238</v>
      </c>
      <c r="C3665" s="37" t="n">
        <v>180</v>
      </c>
      <c r="D3665" s="38" t="n">
        <v>46368</v>
      </c>
      <c r="E3665" s="37" t="s">
        <v>229</v>
      </c>
      <c r="F3665" s="38" t="n">
        <v>46352</v>
      </c>
      <c r="G3665" s="37" t="n">
        <v>71</v>
      </c>
    </row>
    <row r="3666" customFormat="false" ht="15" hidden="false" customHeight="false" outlineLevel="0" collapsed="false">
      <c r="A3666" s="37" t="s">
        <v>533</v>
      </c>
      <c r="B3666" s="37" t="s">
        <v>239</v>
      </c>
      <c r="C3666" s="37" t="n">
        <v>730</v>
      </c>
      <c r="D3666" s="38" t="n">
        <v>46269</v>
      </c>
      <c r="E3666" s="37" t="s">
        <v>229</v>
      </c>
      <c r="F3666" s="38" t="n">
        <v>46255</v>
      </c>
      <c r="G3666" s="37" t="n">
        <v>80</v>
      </c>
    </row>
    <row r="3667" customFormat="false" ht="15" hidden="false" customHeight="false" outlineLevel="0" collapsed="false">
      <c r="A3667" s="37" t="s">
        <v>533</v>
      </c>
      <c r="B3667" s="37" t="s">
        <v>240</v>
      </c>
      <c r="C3667" s="37" t="n">
        <v>365</v>
      </c>
      <c r="D3667" s="38" t="n">
        <v>46114</v>
      </c>
      <c r="E3667" s="37" t="s">
        <v>229</v>
      </c>
      <c r="F3667" s="38" t="n">
        <v>46082</v>
      </c>
      <c r="G3667" s="37" t="n">
        <v>91</v>
      </c>
    </row>
    <row r="3668" customFormat="false" ht="15" hidden="false" customHeight="false" outlineLevel="0" collapsed="false">
      <c r="A3668" s="37" t="s">
        <v>1267</v>
      </c>
      <c r="B3668" s="37" t="s">
        <v>235</v>
      </c>
      <c r="C3668" s="37" t="n">
        <v>365</v>
      </c>
      <c r="D3668" s="38" t="n">
        <v>46264</v>
      </c>
      <c r="E3668" s="37" t="s">
        <v>229</v>
      </c>
      <c r="F3668" s="38" t="n">
        <v>46262</v>
      </c>
      <c r="G3668" s="37" t="n">
        <v>62</v>
      </c>
    </row>
    <row r="3669" customFormat="false" ht="15" hidden="false" customHeight="false" outlineLevel="0" collapsed="false">
      <c r="A3669" s="37" t="s">
        <v>1267</v>
      </c>
      <c r="B3669" s="37" t="s">
        <v>236</v>
      </c>
      <c r="C3669" s="37" t="n">
        <v>365</v>
      </c>
      <c r="D3669" s="38" t="n">
        <v>46321</v>
      </c>
      <c r="E3669" s="37" t="s">
        <v>230</v>
      </c>
      <c r="F3669" s="38"/>
      <c r="G3669" s="37"/>
    </row>
    <row r="3670" customFormat="false" ht="15" hidden="false" customHeight="false" outlineLevel="0" collapsed="false">
      <c r="A3670" s="37" t="s">
        <v>1267</v>
      </c>
      <c r="B3670" s="37" t="s">
        <v>237</v>
      </c>
      <c r="C3670" s="37" t="n">
        <v>365</v>
      </c>
      <c r="D3670" s="38" t="n">
        <v>46354</v>
      </c>
      <c r="E3670" s="37" t="s">
        <v>232</v>
      </c>
      <c r="F3670" s="38"/>
      <c r="G3670" s="37"/>
    </row>
    <row r="3671" customFormat="false" ht="15" hidden="false" customHeight="false" outlineLevel="0" collapsed="false">
      <c r="A3671" s="37" t="s">
        <v>1267</v>
      </c>
      <c r="B3671" s="37" t="s">
        <v>238</v>
      </c>
      <c r="C3671" s="37" t="n">
        <v>180</v>
      </c>
      <c r="D3671" s="38" t="n">
        <v>46253</v>
      </c>
      <c r="E3671" s="37" t="s">
        <v>229</v>
      </c>
      <c r="F3671" s="38" t="n">
        <v>46247</v>
      </c>
      <c r="G3671" s="37" t="n">
        <v>91</v>
      </c>
    </row>
    <row r="3672" customFormat="false" ht="15" hidden="false" customHeight="false" outlineLevel="0" collapsed="false">
      <c r="A3672" s="37" t="s">
        <v>1267</v>
      </c>
      <c r="B3672" s="37" t="s">
        <v>239</v>
      </c>
      <c r="C3672" s="37" t="n">
        <v>730</v>
      </c>
      <c r="D3672" s="38" t="n">
        <v>46358</v>
      </c>
      <c r="E3672" s="37" t="s">
        <v>229</v>
      </c>
      <c r="F3672" s="38" t="n">
        <v>46353</v>
      </c>
      <c r="G3672" s="37" t="n">
        <v>94</v>
      </c>
    </row>
    <row r="3673" customFormat="false" ht="15" hidden="false" customHeight="false" outlineLevel="0" collapsed="false">
      <c r="A3673" s="37" t="s">
        <v>1267</v>
      </c>
      <c r="B3673" s="37" t="s">
        <v>240</v>
      </c>
      <c r="C3673" s="37" t="n">
        <v>365</v>
      </c>
      <c r="D3673" s="38" t="n">
        <v>46215</v>
      </c>
      <c r="E3673" s="37" t="s">
        <v>229</v>
      </c>
      <c r="F3673" s="38" t="n">
        <v>46204</v>
      </c>
      <c r="G3673" s="37" t="n">
        <v>80</v>
      </c>
    </row>
    <row r="3674" customFormat="false" ht="15" hidden="false" customHeight="false" outlineLevel="0" collapsed="false">
      <c r="A3674" s="37" t="s">
        <v>1340</v>
      </c>
      <c r="B3674" s="37" t="s">
        <v>235</v>
      </c>
      <c r="C3674" s="37" t="n">
        <v>365</v>
      </c>
      <c r="D3674" s="38" t="n">
        <v>46379</v>
      </c>
      <c r="E3674" s="37" t="s">
        <v>229</v>
      </c>
      <c r="F3674" s="38" t="n">
        <v>46370</v>
      </c>
      <c r="G3674" s="37" t="n">
        <v>95</v>
      </c>
    </row>
    <row r="3675" customFormat="false" ht="15" hidden="false" customHeight="false" outlineLevel="0" collapsed="false">
      <c r="A3675" s="37" t="s">
        <v>1340</v>
      </c>
      <c r="B3675" s="37" t="s">
        <v>236</v>
      </c>
      <c r="C3675" s="37" t="n">
        <v>365</v>
      </c>
      <c r="D3675" s="38" t="n">
        <v>46306</v>
      </c>
      <c r="E3675" s="37" t="s">
        <v>229</v>
      </c>
      <c r="F3675" s="38" t="n">
        <v>46305</v>
      </c>
      <c r="G3675" s="37" t="n">
        <v>89</v>
      </c>
    </row>
    <row r="3676" customFormat="false" ht="15" hidden="false" customHeight="false" outlineLevel="0" collapsed="false">
      <c r="A3676" s="37" t="s">
        <v>1340</v>
      </c>
      <c r="B3676" s="37" t="s">
        <v>237</v>
      </c>
      <c r="C3676" s="37" t="n">
        <v>365</v>
      </c>
      <c r="D3676" s="38" t="n">
        <v>46338</v>
      </c>
      <c r="E3676" s="37" t="s">
        <v>231</v>
      </c>
      <c r="F3676" s="38"/>
      <c r="G3676" s="37"/>
    </row>
    <row r="3677" customFormat="false" ht="15" hidden="false" customHeight="false" outlineLevel="0" collapsed="false">
      <c r="A3677" s="37" t="s">
        <v>1340</v>
      </c>
      <c r="B3677" s="37" t="s">
        <v>238</v>
      </c>
      <c r="C3677" s="37" t="n">
        <v>180</v>
      </c>
      <c r="D3677" s="38" t="n">
        <v>46300</v>
      </c>
      <c r="E3677" s="37" t="s">
        <v>229</v>
      </c>
      <c r="F3677" s="38" t="n">
        <v>46262</v>
      </c>
      <c r="G3677" s="37" t="n">
        <v>90</v>
      </c>
    </row>
    <row r="3678" customFormat="false" ht="15" hidden="false" customHeight="false" outlineLevel="0" collapsed="false">
      <c r="A3678" s="37" t="s">
        <v>1340</v>
      </c>
      <c r="B3678" s="37" t="s">
        <v>239</v>
      </c>
      <c r="C3678" s="37" t="n">
        <v>730</v>
      </c>
      <c r="D3678" s="38" t="n">
        <v>46284</v>
      </c>
      <c r="E3678" s="37" t="s">
        <v>230</v>
      </c>
      <c r="F3678" s="38"/>
      <c r="G3678" s="37"/>
    </row>
    <row r="3679" customFormat="false" ht="15" hidden="false" customHeight="false" outlineLevel="0" collapsed="false">
      <c r="A3679" s="37" t="s">
        <v>1340</v>
      </c>
      <c r="B3679" s="37" t="s">
        <v>240</v>
      </c>
      <c r="C3679" s="37" t="n">
        <v>365</v>
      </c>
      <c r="D3679" s="38" t="n">
        <v>46323</v>
      </c>
      <c r="E3679" s="37" t="s">
        <v>229</v>
      </c>
      <c r="F3679" s="38" t="n">
        <v>46293</v>
      </c>
      <c r="G3679" s="37" t="n">
        <v>74</v>
      </c>
    </row>
    <row r="3680" customFormat="false" ht="15" hidden="false" customHeight="false" outlineLevel="0" collapsed="false">
      <c r="A3680" s="37" t="s">
        <v>1342</v>
      </c>
      <c r="B3680" s="37" t="s">
        <v>235</v>
      </c>
      <c r="C3680" s="37" t="n">
        <v>365</v>
      </c>
      <c r="D3680" s="38" t="n">
        <v>46144</v>
      </c>
      <c r="E3680" s="37" t="s">
        <v>229</v>
      </c>
      <c r="F3680" s="38" t="n">
        <v>46110</v>
      </c>
      <c r="G3680" s="37" t="n">
        <v>68</v>
      </c>
    </row>
    <row r="3681" customFormat="false" ht="15" hidden="false" customHeight="false" outlineLevel="0" collapsed="false">
      <c r="A3681" s="37" t="s">
        <v>1342</v>
      </c>
      <c r="B3681" s="37" t="s">
        <v>236</v>
      </c>
      <c r="C3681" s="37" t="n">
        <v>365</v>
      </c>
      <c r="D3681" s="38" t="n">
        <v>46126</v>
      </c>
      <c r="E3681" s="37" t="s">
        <v>229</v>
      </c>
      <c r="F3681" s="38" t="n">
        <v>46109</v>
      </c>
      <c r="G3681" s="37" t="n">
        <v>69</v>
      </c>
    </row>
    <row r="3682" customFormat="false" ht="15" hidden="false" customHeight="false" outlineLevel="0" collapsed="false">
      <c r="A3682" s="37" t="s">
        <v>1342</v>
      </c>
      <c r="B3682" s="37" t="s">
        <v>237</v>
      </c>
      <c r="C3682" s="37" t="n">
        <v>365</v>
      </c>
      <c r="D3682" s="38" t="n">
        <v>46355</v>
      </c>
      <c r="E3682" s="37" t="s">
        <v>229</v>
      </c>
      <c r="F3682" s="38" t="n">
        <v>46339</v>
      </c>
      <c r="G3682" s="37" t="n">
        <v>83</v>
      </c>
    </row>
    <row r="3683" customFormat="false" ht="15" hidden="false" customHeight="false" outlineLevel="0" collapsed="false">
      <c r="A3683" s="37" t="s">
        <v>1342</v>
      </c>
      <c r="B3683" s="37" t="s">
        <v>238</v>
      </c>
      <c r="C3683" s="37" t="n">
        <v>180</v>
      </c>
      <c r="D3683" s="38" t="n">
        <v>46176</v>
      </c>
      <c r="E3683" s="37" t="s">
        <v>229</v>
      </c>
      <c r="F3683" s="38" t="n">
        <v>46138</v>
      </c>
      <c r="G3683" s="37" t="n">
        <v>69</v>
      </c>
    </row>
    <row r="3684" customFormat="false" ht="15" hidden="false" customHeight="false" outlineLevel="0" collapsed="false">
      <c r="A3684" s="37" t="s">
        <v>1342</v>
      </c>
      <c r="B3684" s="37" t="s">
        <v>239</v>
      </c>
      <c r="C3684" s="37" t="n">
        <v>730</v>
      </c>
      <c r="D3684" s="38" t="n">
        <v>46189</v>
      </c>
      <c r="E3684" s="37" t="s">
        <v>232</v>
      </c>
      <c r="F3684" s="38"/>
      <c r="G3684" s="37"/>
    </row>
    <row r="3685" customFormat="false" ht="15" hidden="false" customHeight="false" outlineLevel="0" collapsed="false">
      <c r="A3685" s="37" t="s">
        <v>1342</v>
      </c>
      <c r="B3685" s="37" t="s">
        <v>240</v>
      </c>
      <c r="C3685" s="37" t="n">
        <v>365</v>
      </c>
      <c r="D3685" s="38" t="n">
        <v>46264</v>
      </c>
      <c r="E3685" s="37" t="s">
        <v>229</v>
      </c>
      <c r="F3685" s="38" t="n">
        <v>46262</v>
      </c>
      <c r="G3685" s="37" t="n">
        <v>76</v>
      </c>
    </row>
    <row r="3686" customFormat="false" ht="15" hidden="false" customHeight="false" outlineLevel="0" collapsed="false">
      <c r="A3686" s="37" t="s">
        <v>1343</v>
      </c>
      <c r="B3686" s="37" t="s">
        <v>235</v>
      </c>
      <c r="C3686" s="37" t="n">
        <v>365</v>
      </c>
      <c r="D3686" s="38" t="n">
        <v>46114</v>
      </c>
      <c r="E3686" s="37" t="s">
        <v>229</v>
      </c>
      <c r="F3686" s="38" t="n">
        <v>46079</v>
      </c>
      <c r="G3686" s="37" t="n">
        <v>88</v>
      </c>
    </row>
    <row r="3687" customFormat="false" ht="15" hidden="false" customHeight="false" outlineLevel="0" collapsed="false">
      <c r="A3687" s="37" t="s">
        <v>1343</v>
      </c>
      <c r="B3687" s="37" t="s">
        <v>236</v>
      </c>
      <c r="C3687" s="37" t="n">
        <v>365</v>
      </c>
      <c r="D3687" s="38" t="n">
        <v>46129</v>
      </c>
      <c r="E3687" s="37" t="s">
        <v>229</v>
      </c>
      <c r="F3687" s="38" t="n">
        <v>46102</v>
      </c>
      <c r="G3687" s="37" t="n">
        <v>63</v>
      </c>
    </row>
    <row r="3688" customFormat="false" ht="15" hidden="false" customHeight="false" outlineLevel="0" collapsed="false">
      <c r="A3688" s="37" t="s">
        <v>1343</v>
      </c>
      <c r="B3688" s="37" t="s">
        <v>237</v>
      </c>
      <c r="C3688" s="37" t="n">
        <v>365</v>
      </c>
      <c r="D3688" s="38" t="n">
        <v>46244</v>
      </c>
      <c r="E3688" s="37" t="s">
        <v>229</v>
      </c>
      <c r="F3688" s="38" t="n">
        <v>46237</v>
      </c>
      <c r="G3688" s="37" t="n">
        <v>98</v>
      </c>
    </row>
    <row r="3689" customFormat="false" ht="15" hidden="false" customHeight="false" outlineLevel="0" collapsed="false">
      <c r="A3689" s="37" t="s">
        <v>1343</v>
      </c>
      <c r="B3689" s="37" t="s">
        <v>238</v>
      </c>
      <c r="C3689" s="37" t="n">
        <v>180</v>
      </c>
      <c r="D3689" s="38" t="n">
        <v>46249</v>
      </c>
      <c r="E3689" s="37" t="s">
        <v>229</v>
      </c>
      <c r="F3689" s="38" t="n">
        <v>46214</v>
      </c>
      <c r="G3689" s="37" t="n">
        <v>94</v>
      </c>
    </row>
    <row r="3690" customFormat="false" ht="15" hidden="false" customHeight="false" outlineLevel="0" collapsed="false">
      <c r="A3690" s="37" t="s">
        <v>1343</v>
      </c>
      <c r="B3690" s="37" t="s">
        <v>239</v>
      </c>
      <c r="C3690" s="37" t="n">
        <v>730</v>
      </c>
      <c r="D3690" s="38" t="n">
        <v>46120</v>
      </c>
      <c r="E3690" s="37" t="s">
        <v>229</v>
      </c>
      <c r="F3690" s="38" t="n">
        <v>46094</v>
      </c>
      <c r="G3690" s="37" t="n">
        <v>69</v>
      </c>
    </row>
    <row r="3691" customFormat="false" ht="15" hidden="false" customHeight="false" outlineLevel="0" collapsed="false">
      <c r="A3691" s="37" t="s">
        <v>1343</v>
      </c>
      <c r="B3691" s="37" t="s">
        <v>240</v>
      </c>
      <c r="C3691" s="37" t="n">
        <v>365</v>
      </c>
      <c r="D3691" s="38" t="n">
        <v>46170</v>
      </c>
      <c r="E3691" s="37" t="s">
        <v>229</v>
      </c>
      <c r="F3691" s="38" t="n">
        <v>46156</v>
      </c>
      <c r="G3691" s="37" t="n">
        <v>98</v>
      </c>
    </row>
    <row r="3692" customFormat="false" ht="15" hidden="false" customHeight="false" outlineLevel="0" collapsed="false">
      <c r="A3692" s="37" t="s">
        <v>1344</v>
      </c>
      <c r="B3692" s="37" t="s">
        <v>235</v>
      </c>
      <c r="C3692" s="37" t="n">
        <v>365</v>
      </c>
      <c r="D3692" s="38" t="n">
        <v>46245</v>
      </c>
      <c r="E3692" s="37" t="s">
        <v>229</v>
      </c>
      <c r="F3692" s="38" t="n">
        <v>46219</v>
      </c>
      <c r="G3692" s="37" t="n">
        <v>60</v>
      </c>
    </row>
    <row r="3693" customFormat="false" ht="15" hidden="false" customHeight="false" outlineLevel="0" collapsed="false">
      <c r="A3693" s="37" t="s">
        <v>1344</v>
      </c>
      <c r="B3693" s="37" t="s">
        <v>236</v>
      </c>
      <c r="C3693" s="37" t="n">
        <v>365</v>
      </c>
      <c r="D3693" s="38" t="n">
        <v>46253</v>
      </c>
      <c r="E3693" s="37" t="s">
        <v>229</v>
      </c>
      <c r="F3693" s="38" t="n">
        <v>46214</v>
      </c>
      <c r="G3693" s="37" t="n">
        <v>66</v>
      </c>
    </row>
    <row r="3694" customFormat="false" ht="15" hidden="false" customHeight="false" outlineLevel="0" collapsed="false">
      <c r="A3694" s="37" t="s">
        <v>1344</v>
      </c>
      <c r="B3694" s="37" t="s">
        <v>237</v>
      </c>
      <c r="C3694" s="37" t="n">
        <v>365</v>
      </c>
      <c r="D3694" s="38" t="n">
        <v>46188</v>
      </c>
      <c r="E3694" s="37" t="s">
        <v>229</v>
      </c>
      <c r="F3694" s="38" t="n">
        <v>46169</v>
      </c>
      <c r="G3694" s="37" t="n">
        <v>66</v>
      </c>
    </row>
    <row r="3695" customFormat="false" ht="15" hidden="false" customHeight="false" outlineLevel="0" collapsed="false">
      <c r="A3695" s="37" t="s">
        <v>1344</v>
      </c>
      <c r="B3695" s="37" t="s">
        <v>238</v>
      </c>
      <c r="C3695" s="37" t="n">
        <v>180</v>
      </c>
      <c r="D3695" s="38" t="n">
        <v>46232</v>
      </c>
      <c r="E3695" s="37" t="s">
        <v>229</v>
      </c>
      <c r="F3695" s="38" t="n">
        <v>46215</v>
      </c>
      <c r="G3695" s="37" t="n">
        <v>76</v>
      </c>
    </row>
    <row r="3696" customFormat="false" ht="15" hidden="false" customHeight="false" outlineLevel="0" collapsed="false">
      <c r="A3696" s="37" t="s">
        <v>1344</v>
      </c>
      <c r="B3696" s="37" t="s">
        <v>239</v>
      </c>
      <c r="C3696" s="37" t="n">
        <v>730</v>
      </c>
      <c r="D3696" s="38" t="n">
        <v>46334</v>
      </c>
      <c r="E3696" s="37" t="s">
        <v>231</v>
      </c>
      <c r="F3696" s="38"/>
      <c r="G3696" s="37"/>
    </row>
    <row r="3697" customFormat="false" ht="15" hidden="false" customHeight="false" outlineLevel="0" collapsed="false">
      <c r="A3697" s="37" t="s">
        <v>1344</v>
      </c>
      <c r="B3697" s="37" t="s">
        <v>240</v>
      </c>
      <c r="C3697" s="37" t="n">
        <v>365</v>
      </c>
      <c r="D3697" s="38" t="n">
        <v>46179</v>
      </c>
      <c r="E3697" s="37" t="s">
        <v>231</v>
      </c>
      <c r="F3697" s="38"/>
      <c r="G3697" s="37"/>
    </row>
    <row r="3698" customFormat="false" ht="15" hidden="false" customHeight="false" outlineLevel="0" collapsed="false">
      <c r="A3698" s="37" t="s">
        <v>414</v>
      </c>
      <c r="B3698" s="37" t="s">
        <v>235</v>
      </c>
      <c r="C3698" s="37" t="n">
        <v>365</v>
      </c>
      <c r="D3698" s="38" t="n">
        <v>46170</v>
      </c>
      <c r="E3698" s="37" t="s">
        <v>229</v>
      </c>
      <c r="F3698" s="38" t="n">
        <v>46146</v>
      </c>
      <c r="G3698" s="37" t="n">
        <v>66</v>
      </c>
    </row>
    <row r="3699" customFormat="false" ht="15" hidden="false" customHeight="false" outlineLevel="0" collapsed="false">
      <c r="A3699" s="37" t="s">
        <v>414</v>
      </c>
      <c r="B3699" s="37" t="s">
        <v>236</v>
      </c>
      <c r="C3699" s="37" t="n">
        <v>365</v>
      </c>
      <c r="D3699" s="38" t="n">
        <v>46340</v>
      </c>
      <c r="E3699" s="37" t="s">
        <v>229</v>
      </c>
      <c r="F3699" s="38" t="n">
        <v>46332</v>
      </c>
      <c r="G3699" s="37" t="n">
        <v>90</v>
      </c>
    </row>
    <row r="3700" customFormat="false" ht="15" hidden="false" customHeight="false" outlineLevel="0" collapsed="false">
      <c r="A3700" s="37" t="s">
        <v>414</v>
      </c>
      <c r="B3700" s="37" t="s">
        <v>237</v>
      </c>
      <c r="C3700" s="37" t="n">
        <v>365</v>
      </c>
      <c r="D3700" s="38" t="n">
        <v>46298</v>
      </c>
      <c r="E3700" s="37" t="s">
        <v>229</v>
      </c>
      <c r="F3700" s="38" t="n">
        <v>46275</v>
      </c>
      <c r="G3700" s="37" t="n">
        <v>82</v>
      </c>
    </row>
    <row r="3701" customFormat="false" ht="15" hidden="false" customHeight="false" outlineLevel="0" collapsed="false">
      <c r="A3701" s="37" t="s">
        <v>414</v>
      </c>
      <c r="B3701" s="37" t="s">
        <v>238</v>
      </c>
      <c r="C3701" s="37" t="n">
        <v>180</v>
      </c>
      <c r="D3701" s="38" t="n">
        <v>46309</v>
      </c>
      <c r="E3701" s="37" t="s">
        <v>229</v>
      </c>
      <c r="F3701" s="38" t="n">
        <v>46284</v>
      </c>
      <c r="G3701" s="37" t="n">
        <v>89</v>
      </c>
    </row>
    <row r="3702" customFormat="false" ht="15" hidden="false" customHeight="false" outlineLevel="0" collapsed="false">
      <c r="A3702" s="37" t="s">
        <v>414</v>
      </c>
      <c r="B3702" s="37" t="s">
        <v>239</v>
      </c>
      <c r="C3702" s="37" t="n">
        <v>730</v>
      </c>
      <c r="D3702" s="38" t="n">
        <v>46330</v>
      </c>
      <c r="E3702" s="37" t="s">
        <v>229</v>
      </c>
      <c r="F3702" s="38" t="n">
        <v>46304</v>
      </c>
      <c r="G3702" s="37" t="n">
        <v>90</v>
      </c>
    </row>
    <row r="3703" customFormat="false" ht="15" hidden="false" customHeight="false" outlineLevel="0" collapsed="false">
      <c r="A3703" s="37" t="s">
        <v>414</v>
      </c>
      <c r="B3703" s="37" t="s">
        <v>240</v>
      </c>
      <c r="C3703" s="37" t="n">
        <v>365</v>
      </c>
      <c r="D3703" s="38" t="n">
        <v>46366</v>
      </c>
      <c r="E3703" s="37" t="s">
        <v>231</v>
      </c>
      <c r="F3703" s="38"/>
      <c r="G3703" s="37"/>
    </row>
    <row r="3704" customFormat="false" ht="15" hidden="false" customHeight="false" outlineLevel="0" collapsed="false">
      <c r="A3704" s="37" t="s">
        <v>1345</v>
      </c>
      <c r="B3704" s="37" t="s">
        <v>235</v>
      </c>
      <c r="C3704" s="37" t="n">
        <v>365</v>
      </c>
      <c r="D3704" s="38" t="n">
        <v>46194</v>
      </c>
      <c r="E3704" s="37" t="s">
        <v>229</v>
      </c>
      <c r="F3704" s="38" t="n">
        <v>46159</v>
      </c>
      <c r="G3704" s="37" t="n">
        <v>83</v>
      </c>
    </row>
    <row r="3705" customFormat="false" ht="15" hidden="false" customHeight="false" outlineLevel="0" collapsed="false">
      <c r="A3705" s="37" t="s">
        <v>1345</v>
      </c>
      <c r="B3705" s="37" t="s">
        <v>236</v>
      </c>
      <c r="C3705" s="37" t="n">
        <v>365</v>
      </c>
      <c r="D3705" s="38" t="n">
        <v>46338</v>
      </c>
      <c r="E3705" s="37" t="s">
        <v>230</v>
      </c>
      <c r="F3705" s="38"/>
      <c r="G3705" s="37"/>
    </row>
    <row r="3706" customFormat="false" ht="15" hidden="false" customHeight="false" outlineLevel="0" collapsed="false">
      <c r="A3706" s="37" t="s">
        <v>1345</v>
      </c>
      <c r="B3706" s="37" t="s">
        <v>237</v>
      </c>
      <c r="C3706" s="37" t="n">
        <v>365</v>
      </c>
      <c r="D3706" s="38" t="n">
        <v>46176</v>
      </c>
      <c r="E3706" s="37" t="s">
        <v>229</v>
      </c>
      <c r="F3706" s="38" t="n">
        <v>46154</v>
      </c>
      <c r="G3706" s="37" t="n">
        <v>75</v>
      </c>
    </row>
    <row r="3707" customFormat="false" ht="15" hidden="false" customHeight="false" outlineLevel="0" collapsed="false">
      <c r="A3707" s="37" t="s">
        <v>1345</v>
      </c>
      <c r="B3707" s="37" t="s">
        <v>238</v>
      </c>
      <c r="C3707" s="37" t="n">
        <v>180</v>
      </c>
      <c r="D3707" s="38" t="n">
        <v>46383</v>
      </c>
      <c r="E3707" s="37" t="s">
        <v>229</v>
      </c>
      <c r="F3707" s="38" t="n">
        <v>46373</v>
      </c>
      <c r="G3707" s="37" t="n">
        <v>66</v>
      </c>
    </row>
    <row r="3708" customFormat="false" ht="15" hidden="false" customHeight="false" outlineLevel="0" collapsed="false">
      <c r="A3708" s="37" t="s">
        <v>1345</v>
      </c>
      <c r="B3708" s="37" t="s">
        <v>239</v>
      </c>
      <c r="C3708" s="37" t="n">
        <v>730</v>
      </c>
      <c r="D3708" s="38" t="n">
        <v>46358</v>
      </c>
      <c r="E3708" s="37" t="s">
        <v>229</v>
      </c>
      <c r="F3708" s="38" t="n">
        <v>46328</v>
      </c>
      <c r="G3708" s="37" t="n">
        <v>74</v>
      </c>
    </row>
    <row r="3709" customFormat="false" ht="15" hidden="false" customHeight="false" outlineLevel="0" collapsed="false">
      <c r="A3709" s="37" t="s">
        <v>1345</v>
      </c>
      <c r="B3709" s="37" t="s">
        <v>240</v>
      </c>
      <c r="C3709" s="37" t="n">
        <v>365</v>
      </c>
      <c r="D3709" s="38" t="n">
        <v>46344</v>
      </c>
      <c r="E3709" s="37" t="s">
        <v>229</v>
      </c>
      <c r="F3709" s="38" t="n">
        <v>46318</v>
      </c>
      <c r="G3709" s="37" t="n">
        <v>76</v>
      </c>
    </row>
    <row r="3710" customFormat="false" ht="15" hidden="false" customHeight="false" outlineLevel="0" collapsed="false">
      <c r="A3710" s="37" t="s">
        <v>691</v>
      </c>
      <c r="B3710" s="37" t="s">
        <v>235</v>
      </c>
      <c r="C3710" s="37" t="n">
        <v>365</v>
      </c>
      <c r="D3710" s="38" t="n">
        <v>46205</v>
      </c>
      <c r="E3710" s="37" t="s">
        <v>229</v>
      </c>
      <c r="F3710" s="38" t="n">
        <v>46176</v>
      </c>
      <c r="G3710" s="37" t="n">
        <v>98</v>
      </c>
    </row>
    <row r="3711" customFormat="false" ht="15" hidden="false" customHeight="false" outlineLevel="0" collapsed="false">
      <c r="A3711" s="37" t="s">
        <v>691</v>
      </c>
      <c r="B3711" s="37" t="s">
        <v>236</v>
      </c>
      <c r="C3711" s="37" t="n">
        <v>365</v>
      </c>
      <c r="D3711" s="38" t="n">
        <v>46157</v>
      </c>
      <c r="E3711" s="37" t="s">
        <v>229</v>
      </c>
      <c r="F3711" s="38" t="n">
        <v>46149</v>
      </c>
      <c r="G3711" s="37" t="n">
        <v>76</v>
      </c>
    </row>
    <row r="3712" customFormat="false" ht="15" hidden="false" customHeight="false" outlineLevel="0" collapsed="false">
      <c r="A3712" s="37" t="s">
        <v>691</v>
      </c>
      <c r="B3712" s="37" t="s">
        <v>237</v>
      </c>
      <c r="C3712" s="37" t="n">
        <v>365</v>
      </c>
      <c r="D3712" s="38" t="n">
        <v>46339</v>
      </c>
      <c r="E3712" s="37" t="s">
        <v>232</v>
      </c>
      <c r="F3712" s="38"/>
      <c r="G3712" s="37"/>
    </row>
    <row r="3713" customFormat="false" ht="15" hidden="false" customHeight="false" outlineLevel="0" collapsed="false">
      <c r="A3713" s="37" t="s">
        <v>691</v>
      </c>
      <c r="B3713" s="37" t="s">
        <v>238</v>
      </c>
      <c r="C3713" s="37" t="n">
        <v>180</v>
      </c>
      <c r="D3713" s="38" t="n">
        <v>46170</v>
      </c>
      <c r="E3713" s="37" t="s">
        <v>229</v>
      </c>
      <c r="F3713" s="38" t="n">
        <v>46140</v>
      </c>
      <c r="G3713" s="37" t="n">
        <v>82</v>
      </c>
    </row>
    <row r="3714" customFormat="false" ht="15" hidden="false" customHeight="false" outlineLevel="0" collapsed="false">
      <c r="A3714" s="37" t="s">
        <v>691</v>
      </c>
      <c r="B3714" s="37" t="s">
        <v>239</v>
      </c>
      <c r="C3714" s="37" t="n">
        <v>730</v>
      </c>
      <c r="D3714" s="38" t="n">
        <v>46101</v>
      </c>
      <c r="E3714" s="37" t="s">
        <v>231</v>
      </c>
      <c r="F3714" s="38"/>
      <c r="G3714" s="37"/>
    </row>
    <row r="3715" customFormat="false" ht="15" hidden="false" customHeight="false" outlineLevel="0" collapsed="false">
      <c r="A3715" s="37" t="s">
        <v>691</v>
      </c>
      <c r="B3715" s="37" t="s">
        <v>240</v>
      </c>
      <c r="C3715" s="37" t="n">
        <v>365</v>
      </c>
      <c r="D3715" s="38" t="n">
        <v>46361</v>
      </c>
      <c r="E3715" s="37" t="s">
        <v>232</v>
      </c>
      <c r="F3715" s="38"/>
      <c r="G3715" s="37"/>
    </row>
    <row r="3716" customFormat="false" ht="15" hidden="false" customHeight="false" outlineLevel="0" collapsed="false">
      <c r="A3716" s="37" t="s">
        <v>1346</v>
      </c>
      <c r="B3716" s="37" t="s">
        <v>235</v>
      </c>
      <c r="C3716" s="37" t="n">
        <v>365</v>
      </c>
      <c r="D3716" s="38" t="n">
        <v>46338</v>
      </c>
      <c r="E3716" s="37" t="s">
        <v>229</v>
      </c>
      <c r="F3716" s="38" t="n">
        <v>46318</v>
      </c>
      <c r="G3716" s="37" t="n">
        <v>70</v>
      </c>
    </row>
    <row r="3717" customFormat="false" ht="15" hidden="false" customHeight="false" outlineLevel="0" collapsed="false">
      <c r="A3717" s="37" t="s">
        <v>1346</v>
      </c>
      <c r="B3717" s="37" t="s">
        <v>236</v>
      </c>
      <c r="C3717" s="37" t="n">
        <v>365</v>
      </c>
      <c r="D3717" s="38" t="n">
        <v>46176</v>
      </c>
      <c r="E3717" s="37" t="s">
        <v>229</v>
      </c>
      <c r="F3717" s="38" t="n">
        <v>46151</v>
      </c>
      <c r="G3717" s="37" t="n">
        <v>87</v>
      </c>
    </row>
    <row r="3718" customFormat="false" ht="15" hidden="false" customHeight="false" outlineLevel="0" collapsed="false">
      <c r="A3718" s="37" t="s">
        <v>1346</v>
      </c>
      <c r="B3718" s="37" t="s">
        <v>237</v>
      </c>
      <c r="C3718" s="37" t="n">
        <v>365</v>
      </c>
      <c r="D3718" s="38" t="n">
        <v>46268</v>
      </c>
      <c r="E3718" s="37" t="s">
        <v>229</v>
      </c>
      <c r="F3718" s="38" t="n">
        <v>46257</v>
      </c>
      <c r="G3718" s="37" t="n">
        <v>67</v>
      </c>
    </row>
    <row r="3719" customFormat="false" ht="15" hidden="false" customHeight="false" outlineLevel="0" collapsed="false">
      <c r="A3719" s="37" t="s">
        <v>1346</v>
      </c>
      <c r="B3719" s="37" t="s">
        <v>238</v>
      </c>
      <c r="C3719" s="37" t="n">
        <v>180</v>
      </c>
      <c r="D3719" s="38" t="n">
        <v>46167</v>
      </c>
      <c r="E3719" s="37" t="s">
        <v>229</v>
      </c>
      <c r="F3719" s="38" t="n">
        <v>46152</v>
      </c>
      <c r="G3719" s="37" t="n">
        <v>77</v>
      </c>
    </row>
    <row r="3720" customFormat="false" ht="15" hidden="false" customHeight="false" outlineLevel="0" collapsed="false">
      <c r="A3720" s="37" t="s">
        <v>1346</v>
      </c>
      <c r="B3720" s="37" t="s">
        <v>239</v>
      </c>
      <c r="C3720" s="37" t="n">
        <v>730</v>
      </c>
      <c r="D3720" s="38" t="n">
        <v>46143</v>
      </c>
      <c r="E3720" s="37" t="s">
        <v>232</v>
      </c>
      <c r="F3720" s="38"/>
      <c r="G3720" s="37"/>
    </row>
    <row r="3721" customFormat="false" ht="15" hidden="false" customHeight="false" outlineLevel="0" collapsed="false">
      <c r="A3721" s="37" t="s">
        <v>1346</v>
      </c>
      <c r="B3721" s="37" t="s">
        <v>240</v>
      </c>
      <c r="C3721" s="37" t="n">
        <v>365</v>
      </c>
      <c r="D3721" s="38" t="n">
        <v>46321</v>
      </c>
      <c r="E3721" s="37" t="s">
        <v>229</v>
      </c>
      <c r="F3721" s="38" t="n">
        <v>46311</v>
      </c>
      <c r="G3721" s="37" t="n">
        <v>99</v>
      </c>
    </row>
    <row r="3722" customFormat="false" ht="15" hidden="false" customHeight="false" outlineLevel="0" collapsed="false">
      <c r="A3722" s="37" t="s">
        <v>1347</v>
      </c>
      <c r="B3722" s="37" t="s">
        <v>235</v>
      </c>
      <c r="C3722" s="37" t="n">
        <v>365</v>
      </c>
      <c r="D3722" s="38" t="n">
        <v>46231</v>
      </c>
      <c r="E3722" s="37" t="s">
        <v>229</v>
      </c>
      <c r="F3722" s="38" t="n">
        <v>46227</v>
      </c>
      <c r="G3722" s="37" t="n">
        <v>94</v>
      </c>
    </row>
    <row r="3723" customFormat="false" ht="15" hidden="false" customHeight="false" outlineLevel="0" collapsed="false">
      <c r="A3723" s="37" t="s">
        <v>1347</v>
      </c>
      <c r="B3723" s="37" t="s">
        <v>236</v>
      </c>
      <c r="C3723" s="37" t="n">
        <v>365</v>
      </c>
      <c r="D3723" s="38" t="n">
        <v>46270</v>
      </c>
      <c r="E3723" s="37" t="s">
        <v>230</v>
      </c>
      <c r="F3723" s="38"/>
      <c r="G3723" s="37"/>
    </row>
    <row r="3724" customFormat="false" ht="15" hidden="false" customHeight="false" outlineLevel="0" collapsed="false">
      <c r="A3724" s="37" t="s">
        <v>1347</v>
      </c>
      <c r="B3724" s="37" t="s">
        <v>237</v>
      </c>
      <c r="C3724" s="37" t="n">
        <v>365</v>
      </c>
      <c r="D3724" s="38" t="n">
        <v>46193</v>
      </c>
      <c r="E3724" s="37" t="s">
        <v>229</v>
      </c>
      <c r="F3724" s="38" t="n">
        <v>46161</v>
      </c>
      <c r="G3724" s="37" t="n">
        <v>89</v>
      </c>
    </row>
    <row r="3725" customFormat="false" ht="15" hidden="false" customHeight="false" outlineLevel="0" collapsed="false">
      <c r="A3725" s="37" t="s">
        <v>1347</v>
      </c>
      <c r="B3725" s="37" t="s">
        <v>238</v>
      </c>
      <c r="C3725" s="37" t="n">
        <v>180</v>
      </c>
      <c r="D3725" s="38" t="n">
        <v>46217</v>
      </c>
      <c r="E3725" s="37" t="s">
        <v>229</v>
      </c>
      <c r="F3725" s="38" t="n">
        <v>46185</v>
      </c>
      <c r="G3725" s="37" t="n">
        <v>93</v>
      </c>
    </row>
    <row r="3726" customFormat="false" ht="15" hidden="false" customHeight="false" outlineLevel="0" collapsed="false">
      <c r="A3726" s="37" t="s">
        <v>1347</v>
      </c>
      <c r="B3726" s="37" t="s">
        <v>239</v>
      </c>
      <c r="C3726" s="37" t="n">
        <v>730</v>
      </c>
      <c r="D3726" s="38" t="n">
        <v>46126</v>
      </c>
      <c r="E3726" s="37" t="s">
        <v>229</v>
      </c>
      <c r="F3726" s="38" t="n">
        <v>46088</v>
      </c>
      <c r="G3726" s="37" t="n">
        <v>77</v>
      </c>
    </row>
    <row r="3727" customFormat="false" ht="15" hidden="false" customHeight="false" outlineLevel="0" collapsed="false">
      <c r="A3727" s="37" t="s">
        <v>1347</v>
      </c>
      <c r="B3727" s="37" t="s">
        <v>240</v>
      </c>
      <c r="C3727" s="37" t="n">
        <v>365</v>
      </c>
      <c r="D3727" s="38" t="n">
        <v>46321</v>
      </c>
      <c r="E3727" s="37" t="s">
        <v>229</v>
      </c>
      <c r="F3727" s="38" t="n">
        <v>46290</v>
      </c>
      <c r="G3727" s="37" t="n">
        <v>60</v>
      </c>
    </row>
    <row r="3728" customFormat="false" ht="15" hidden="false" customHeight="false" outlineLevel="0" collapsed="false">
      <c r="A3728" s="37" t="s">
        <v>1348</v>
      </c>
      <c r="B3728" s="37" t="s">
        <v>235</v>
      </c>
      <c r="C3728" s="37" t="n">
        <v>365</v>
      </c>
      <c r="D3728" s="38" t="n">
        <v>46291</v>
      </c>
      <c r="E3728" s="37" t="s">
        <v>229</v>
      </c>
      <c r="F3728" s="38" t="n">
        <v>46257</v>
      </c>
      <c r="G3728" s="37" t="n">
        <v>60</v>
      </c>
    </row>
    <row r="3729" customFormat="false" ht="15" hidden="false" customHeight="false" outlineLevel="0" collapsed="false">
      <c r="A3729" s="37" t="s">
        <v>1348</v>
      </c>
      <c r="B3729" s="37" t="s">
        <v>236</v>
      </c>
      <c r="C3729" s="37" t="n">
        <v>365</v>
      </c>
      <c r="D3729" s="38" t="n">
        <v>46168</v>
      </c>
      <c r="E3729" s="37" t="s">
        <v>231</v>
      </c>
      <c r="F3729" s="38"/>
      <c r="G3729" s="37"/>
    </row>
    <row r="3730" customFormat="false" ht="15" hidden="false" customHeight="false" outlineLevel="0" collapsed="false">
      <c r="A3730" s="37" t="s">
        <v>1348</v>
      </c>
      <c r="B3730" s="37" t="s">
        <v>237</v>
      </c>
      <c r="C3730" s="37" t="n">
        <v>365</v>
      </c>
      <c r="D3730" s="38" t="n">
        <v>46112</v>
      </c>
      <c r="E3730" s="37" t="s">
        <v>229</v>
      </c>
      <c r="F3730" s="38" t="n">
        <v>46087</v>
      </c>
      <c r="G3730" s="37" t="n">
        <v>79</v>
      </c>
    </row>
    <row r="3731" customFormat="false" ht="15" hidden="false" customHeight="false" outlineLevel="0" collapsed="false">
      <c r="A3731" s="37" t="s">
        <v>1348</v>
      </c>
      <c r="B3731" s="37" t="s">
        <v>238</v>
      </c>
      <c r="C3731" s="37" t="n">
        <v>180</v>
      </c>
      <c r="D3731" s="38" t="n">
        <v>46207</v>
      </c>
      <c r="E3731" s="37" t="s">
        <v>229</v>
      </c>
      <c r="F3731" s="38" t="n">
        <v>46171</v>
      </c>
      <c r="G3731" s="37" t="n">
        <v>89</v>
      </c>
    </row>
    <row r="3732" customFormat="false" ht="15" hidden="false" customHeight="false" outlineLevel="0" collapsed="false">
      <c r="A3732" s="37" t="s">
        <v>1348</v>
      </c>
      <c r="B3732" s="37" t="s">
        <v>239</v>
      </c>
      <c r="C3732" s="37" t="n">
        <v>730</v>
      </c>
      <c r="D3732" s="38" t="n">
        <v>46227</v>
      </c>
      <c r="E3732" s="37" t="s">
        <v>231</v>
      </c>
      <c r="F3732" s="38"/>
      <c r="G3732" s="37"/>
    </row>
    <row r="3733" customFormat="false" ht="15" hidden="false" customHeight="false" outlineLevel="0" collapsed="false">
      <c r="A3733" s="37" t="s">
        <v>1348</v>
      </c>
      <c r="B3733" s="37" t="s">
        <v>240</v>
      </c>
      <c r="C3733" s="37" t="n">
        <v>365</v>
      </c>
      <c r="D3733" s="38" t="n">
        <v>46113</v>
      </c>
      <c r="E3733" s="37" t="s">
        <v>229</v>
      </c>
      <c r="F3733" s="38" t="n">
        <v>46088</v>
      </c>
      <c r="G3733" s="37" t="n">
        <v>97</v>
      </c>
    </row>
    <row r="3734" customFormat="false" ht="15" hidden="false" customHeight="false" outlineLevel="0" collapsed="false">
      <c r="A3734" s="37" t="s">
        <v>1349</v>
      </c>
      <c r="B3734" s="37" t="s">
        <v>235</v>
      </c>
      <c r="C3734" s="37" t="n">
        <v>365</v>
      </c>
      <c r="D3734" s="38" t="n">
        <v>46140</v>
      </c>
      <c r="E3734" s="37" t="s">
        <v>230</v>
      </c>
      <c r="F3734" s="38"/>
      <c r="G3734" s="37"/>
    </row>
    <row r="3735" customFormat="false" ht="15" hidden="false" customHeight="false" outlineLevel="0" collapsed="false">
      <c r="A3735" s="37" t="s">
        <v>1349</v>
      </c>
      <c r="B3735" s="37" t="s">
        <v>236</v>
      </c>
      <c r="C3735" s="37" t="n">
        <v>365</v>
      </c>
      <c r="D3735" s="38" t="n">
        <v>46207</v>
      </c>
      <c r="E3735" s="37" t="s">
        <v>229</v>
      </c>
      <c r="F3735" s="38" t="n">
        <v>46206</v>
      </c>
      <c r="G3735" s="37" t="n">
        <v>72</v>
      </c>
    </row>
    <row r="3736" customFormat="false" ht="15" hidden="false" customHeight="false" outlineLevel="0" collapsed="false">
      <c r="A3736" s="37" t="s">
        <v>1349</v>
      </c>
      <c r="B3736" s="37" t="s">
        <v>237</v>
      </c>
      <c r="C3736" s="37" t="n">
        <v>365</v>
      </c>
      <c r="D3736" s="38" t="n">
        <v>46207</v>
      </c>
      <c r="E3736" s="37" t="s">
        <v>230</v>
      </c>
      <c r="F3736" s="38"/>
      <c r="G3736" s="37"/>
    </row>
    <row r="3737" customFormat="false" ht="15" hidden="false" customHeight="false" outlineLevel="0" collapsed="false">
      <c r="A3737" s="37" t="s">
        <v>1349</v>
      </c>
      <c r="B3737" s="37" t="s">
        <v>238</v>
      </c>
      <c r="C3737" s="37" t="n">
        <v>180</v>
      </c>
      <c r="D3737" s="38" t="n">
        <v>46271</v>
      </c>
      <c r="E3737" s="37" t="s">
        <v>229</v>
      </c>
      <c r="F3737" s="38" t="n">
        <v>46250</v>
      </c>
      <c r="G3737" s="37" t="n">
        <v>69</v>
      </c>
    </row>
    <row r="3738" customFormat="false" ht="15" hidden="false" customHeight="false" outlineLevel="0" collapsed="false">
      <c r="A3738" s="37" t="s">
        <v>1349</v>
      </c>
      <c r="B3738" s="37" t="s">
        <v>239</v>
      </c>
      <c r="C3738" s="37" t="n">
        <v>730</v>
      </c>
      <c r="D3738" s="38" t="n">
        <v>46295</v>
      </c>
      <c r="E3738" s="37" t="s">
        <v>229</v>
      </c>
      <c r="F3738" s="38" t="n">
        <v>46265</v>
      </c>
      <c r="G3738" s="37" t="n">
        <v>86</v>
      </c>
    </row>
    <row r="3739" customFormat="false" ht="15" hidden="false" customHeight="false" outlineLevel="0" collapsed="false">
      <c r="A3739" s="37" t="s">
        <v>1349</v>
      </c>
      <c r="B3739" s="37" t="s">
        <v>240</v>
      </c>
      <c r="C3739" s="37" t="n">
        <v>365</v>
      </c>
      <c r="D3739" s="38" t="n">
        <v>46248</v>
      </c>
      <c r="E3739" s="37" t="s">
        <v>231</v>
      </c>
      <c r="F3739" s="38"/>
      <c r="G3739" s="37"/>
    </row>
    <row r="3740" customFormat="false" ht="15" hidden="false" customHeight="false" outlineLevel="0" collapsed="false">
      <c r="A3740" s="37" t="s">
        <v>1351</v>
      </c>
      <c r="B3740" s="37" t="s">
        <v>235</v>
      </c>
      <c r="C3740" s="37" t="n">
        <v>365</v>
      </c>
      <c r="D3740" s="38" t="n">
        <v>46298</v>
      </c>
      <c r="E3740" s="37" t="s">
        <v>229</v>
      </c>
      <c r="F3740" s="38" t="n">
        <v>46293</v>
      </c>
      <c r="G3740" s="37" t="n">
        <v>78</v>
      </c>
    </row>
    <row r="3741" customFormat="false" ht="15" hidden="false" customHeight="false" outlineLevel="0" collapsed="false">
      <c r="A3741" s="37" t="s">
        <v>1351</v>
      </c>
      <c r="B3741" s="37" t="s">
        <v>236</v>
      </c>
      <c r="C3741" s="37" t="n">
        <v>365</v>
      </c>
      <c r="D3741" s="38" t="n">
        <v>46160</v>
      </c>
      <c r="E3741" s="37" t="s">
        <v>229</v>
      </c>
      <c r="F3741" s="38" t="n">
        <v>46137</v>
      </c>
      <c r="G3741" s="37" t="n">
        <v>79</v>
      </c>
    </row>
    <row r="3742" customFormat="false" ht="15" hidden="false" customHeight="false" outlineLevel="0" collapsed="false">
      <c r="A3742" s="37" t="s">
        <v>1351</v>
      </c>
      <c r="B3742" s="37" t="s">
        <v>237</v>
      </c>
      <c r="C3742" s="37" t="n">
        <v>365</v>
      </c>
      <c r="D3742" s="38" t="n">
        <v>46319</v>
      </c>
      <c r="E3742" s="37" t="s">
        <v>230</v>
      </c>
      <c r="F3742" s="38"/>
      <c r="G3742" s="37"/>
    </row>
    <row r="3743" customFormat="false" ht="15" hidden="false" customHeight="false" outlineLevel="0" collapsed="false">
      <c r="A3743" s="37" t="s">
        <v>1351</v>
      </c>
      <c r="B3743" s="37" t="s">
        <v>238</v>
      </c>
      <c r="C3743" s="37" t="n">
        <v>180</v>
      </c>
      <c r="D3743" s="38" t="n">
        <v>46193</v>
      </c>
      <c r="E3743" s="37" t="s">
        <v>229</v>
      </c>
      <c r="F3743" s="38" t="n">
        <v>46155</v>
      </c>
      <c r="G3743" s="37" t="n">
        <v>87</v>
      </c>
    </row>
    <row r="3744" customFormat="false" ht="15" hidden="false" customHeight="false" outlineLevel="0" collapsed="false">
      <c r="A3744" s="37" t="s">
        <v>1351</v>
      </c>
      <c r="B3744" s="37" t="s">
        <v>239</v>
      </c>
      <c r="C3744" s="37" t="n">
        <v>730</v>
      </c>
      <c r="D3744" s="38" t="n">
        <v>46366</v>
      </c>
      <c r="E3744" s="37" t="s">
        <v>229</v>
      </c>
      <c r="F3744" s="38" t="n">
        <v>46346</v>
      </c>
      <c r="G3744" s="37" t="n">
        <v>68</v>
      </c>
    </row>
    <row r="3745" customFormat="false" ht="15" hidden="false" customHeight="false" outlineLevel="0" collapsed="false">
      <c r="A3745" s="37" t="s">
        <v>1351</v>
      </c>
      <c r="B3745" s="37" t="s">
        <v>240</v>
      </c>
      <c r="C3745" s="37" t="n">
        <v>365</v>
      </c>
      <c r="D3745" s="38" t="n">
        <v>46213</v>
      </c>
      <c r="E3745" s="37" t="s">
        <v>229</v>
      </c>
      <c r="F3745" s="38" t="n">
        <v>46191</v>
      </c>
      <c r="G3745" s="37" t="n">
        <v>66</v>
      </c>
    </row>
    <row r="3746" customFormat="false" ht="15" hidden="false" customHeight="false" outlineLevel="0" collapsed="false">
      <c r="A3746" s="37" t="s">
        <v>1352</v>
      </c>
      <c r="B3746" s="37" t="s">
        <v>235</v>
      </c>
      <c r="C3746" s="37" t="n">
        <v>365</v>
      </c>
      <c r="D3746" s="38" t="n">
        <v>46201</v>
      </c>
      <c r="E3746" s="37" t="s">
        <v>229</v>
      </c>
      <c r="F3746" s="38" t="n">
        <v>46194</v>
      </c>
      <c r="G3746" s="37" t="n">
        <v>91</v>
      </c>
    </row>
    <row r="3747" customFormat="false" ht="15" hidden="false" customHeight="false" outlineLevel="0" collapsed="false">
      <c r="A3747" s="37" t="s">
        <v>1352</v>
      </c>
      <c r="B3747" s="37" t="s">
        <v>236</v>
      </c>
      <c r="C3747" s="37" t="n">
        <v>365</v>
      </c>
      <c r="D3747" s="38" t="n">
        <v>46243</v>
      </c>
      <c r="E3747" s="37" t="s">
        <v>229</v>
      </c>
      <c r="F3747" s="38" t="n">
        <v>46229</v>
      </c>
      <c r="G3747" s="37" t="n">
        <v>82</v>
      </c>
    </row>
    <row r="3748" customFormat="false" ht="15" hidden="false" customHeight="false" outlineLevel="0" collapsed="false">
      <c r="A3748" s="37" t="s">
        <v>1352</v>
      </c>
      <c r="B3748" s="37" t="s">
        <v>237</v>
      </c>
      <c r="C3748" s="37" t="n">
        <v>365</v>
      </c>
      <c r="D3748" s="38" t="n">
        <v>46374</v>
      </c>
      <c r="E3748" s="37" t="s">
        <v>229</v>
      </c>
      <c r="F3748" s="38" t="n">
        <v>46338</v>
      </c>
      <c r="G3748" s="37" t="n">
        <v>71</v>
      </c>
    </row>
    <row r="3749" customFormat="false" ht="15" hidden="false" customHeight="false" outlineLevel="0" collapsed="false">
      <c r="A3749" s="37" t="s">
        <v>1352</v>
      </c>
      <c r="B3749" s="37" t="s">
        <v>238</v>
      </c>
      <c r="C3749" s="37" t="n">
        <v>180</v>
      </c>
      <c r="D3749" s="38" t="n">
        <v>46152</v>
      </c>
      <c r="E3749" s="37" t="s">
        <v>229</v>
      </c>
      <c r="F3749" s="38" t="n">
        <v>46149</v>
      </c>
      <c r="G3749" s="37" t="n">
        <v>62</v>
      </c>
    </row>
    <row r="3750" customFormat="false" ht="15" hidden="false" customHeight="false" outlineLevel="0" collapsed="false">
      <c r="A3750" s="37" t="s">
        <v>1352</v>
      </c>
      <c r="B3750" s="37" t="s">
        <v>239</v>
      </c>
      <c r="C3750" s="37" t="n">
        <v>730</v>
      </c>
      <c r="D3750" s="38" t="n">
        <v>46367</v>
      </c>
      <c r="E3750" s="37" t="s">
        <v>229</v>
      </c>
      <c r="F3750" s="38" t="n">
        <v>46353</v>
      </c>
      <c r="G3750" s="37" t="n">
        <v>99</v>
      </c>
    </row>
    <row r="3751" customFormat="false" ht="15" hidden="false" customHeight="false" outlineLevel="0" collapsed="false">
      <c r="A3751" s="37" t="s">
        <v>1352</v>
      </c>
      <c r="B3751" s="37" t="s">
        <v>240</v>
      </c>
      <c r="C3751" s="37" t="n">
        <v>365</v>
      </c>
      <c r="D3751" s="38" t="n">
        <v>46353</v>
      </c>
      <c r="E3751" s="37" t="s">
        <v>229</v>
      </c>
      <c r="F3751" s="38" t="n">
        <v>46352</v>
      </c>
      <c r="G3751" s="37" t="n">
        <v>84</v>
      </c>
    </row>
    <row r="3752" customFormat="false" ht="15" hidden="false" customHeight="false" outlineLevel="0" collapsed="false">
      <c r="A3752" s="37" t="s">
        <v>1354</v>
      </c>
      <c r="B3752" s="37" t="s">
        <v>235</v>
      </c>
      <c r="C3752" s="37" t="n">
        <v>365</v>
      </c>
      <c r="D3752" s="38" t="n">
        <v>46357</v>
      </c>
      <c r="E3752" s="37" t="s">
        <v>229</v>
      </c>
      <c r="F3752" s="38" t="n">
        <v>46328</v>
      </c>
      <c r="G3752" s="37" t="n">
        <v>99</v>
      </c>
    </row>
    <row r="3753" customFormat="false" ht="15" hidden="false" customHeight="false" outlineLevel="0" collapsed="false">
      <c r="A3753" s="37" t="s">
        <v>1354</v>
      </c>
      <c r="B3753" s="37" t="s">
        <v>236</v>
      </c>
      <c r="C3753" s="37" t="n">
        <v>365</v>
      </c>
      <c r="D3753" s="38" t="n">
        <v>46320</v>
      </c>
      <c r="E3753" s="37" t="s">
        <v>229</v>
      </c>
      <c r="F3753" s="38" t="n">
        <v>46308</v>
      </c>
      <c r="G3753" s="37" t="n">
        <v>72</v>
      </c>
    </row>
    <row r="3754" customFormat="false" ht="15" hidden="false" customHeight="false" outlineLevel="0" collapsed="false">
      <c r="A3754" s="37" t="s">
        <v>1354</v>
      </c>
      <c r="B3754" s="37" t="s">
        <v>237</v>
      </c>
      <c r="C3754" s="37" t="n">
        <v>365</v>
      </c>
      <c r="D3754" s="38" t="n">
        <v>46137</v>
      </c>
      <c r="E3754" s="37" t="s">
        <v>230</v>
      </c>
      <c r="F3754" s="38"/>
      <c r="G3754" s="37"/>
    </row>
    <row r="3755" customFormat="false" ht="15" hidden="false" customHeight="false" outlineLevel="0" collapsed="false">
      <c r="A3755" s="37" t="s">
        <v>1354</v>
      </c>
      <c r="B3755" s="37" t="s">
        <v>238</v>
      </c>
      <c r="C3755" s="37" t="n">
        <v>180</v>
      </c>
      <c r="D3755" s="38" t="n">
        <v>46306</v>
      </c>
      <c r="E3755" s="37" t="s">
        <v>229</v>
      </c>
      <c r="F3755" s="38" t="n">
        <v>46277</v>
      </c>
      <c r="G3755" s="37" t="n">
        <v>73</v>
      </c>
    </row>
    <row r="3756" customFormat="false" ht="15" hidden="false" customHeight="false" outlineLevel="0" collapsed="false">
      <c r="A3756" s="37" t="s">
        <v>1354</v>
      </c>
      <c r="B3756" s="37" t="s">
        <v>239</v>
      </c>
      <c r="C3756" s="37" t="n">
        <v>730</v>
      </c>
      <c r="D3756" s="38" t="n">
        <v>46340</v>
      </c>
      <c r="E3756" s="37" t="s">
        <v>232</v>
      </c>
      <c r="F3756" s="38"/>
      <c r="G3756" s="37"/>
    </row>
    <row r="3757" customFormat="false" ht="15" hidden="false" customHeight="false" outlineLevel="0" collapsed="false">
      <c r="A3757" s="37" t="s">
        <v>1354</v>
      </c>
      <c r="B3757" s="37" t="s">
        <v>240</v>
      </c>
      <c r="C3757" s="37" t="n">
        <v>365</v>
      </c>
      <c r="D3757" s="38" t="n">
        <v>46234</v>
      </c>
      <c r="E3757" s="37" t="s">
        <v>229</v>
      </c>
      <c r="F3757" s="38" t="n">
        <v>46232</v>
      </c>
      <c r="G3757" s="37" t="n">
        <v>94</v>
      </c>
    </row>
    <row r="3758" customFormat="false" ht="15" hidden="false" customHeight="false" outlineLevel="0" collapsed="false">
      <c r="A3758" s="37" t="s">
        <v>1355</v>
      </c>
      <c r="B3758" s="37" t="s">
        <v>235</v>
      </c>
      <c r="C3758" s="37" t="n">
        <v>365</v>
      </c>
      <c r="D3758" s="38" t="n">
        <v>46256</v>
      </c>
      <c r="E3758" s="37" t="s">
        <v>229</v>
      </c>
      <c r="F3758" s="38" t="n">
        <v>46250</v>
      </c>
      <c r="G3758" s="37" t="n">
        <v>63</v>
      </c>
    </row>
    <row r="3759" customFormat="false" ht="15" hidden="false" customHeight="false" outlineLevel="0" collapsed="false">
      <c r="A3759" s="37" t="s">
        <v>1355</v>
      </c>
      <c r="B3759" s="37" t="s">
        <v>236</v>
      </c>
      <c r="C3759" s="37" t="n">
        <v>365</v>
      </c>
      <c r="D3759" s="38" t="n">
        <v>46282</v>
      </c>
      <c r="E3759" s="37" t="s">
        <v>229</v>
      </c>
      <c r="F3759" s="38" t="n">
        <v>46280</v>
      </c>
      <c r="G3759" s="37" t="n">
        <v>67</v>
      </c>
    </row>
    <row r="3760" customFormat="false" ht="15" hidden="false" customHeight="false" outlineLevel="0" collapsed="false">
      <c r="A3760" s="37" t="s">
        <v>1355</v>
      </c>
      <c r="B3760" s="37" t="s">
        <v>237</v>
      </c>
      <c r="C3760" s="37" t="n">
        <v>365</v>
      </c>
      <c r="D3760" s="38" t="n">
        <v>46196</v>
      </c>
      <c r="E3760" s="37" t="s">
        <v>229</v>
      </c>
      <c r="F3760" s="38" t="n">
        <v>46158</v>
      </c>
      <c r="G3760" s="37" t="n">
        <v>96</v>
      </c>
    </row>
    <row r="3761" customFormat="false" ht="15" hidden="false" customHeight="false" outlineLevel="0" collapsed="false">
      <c r="A3761" s="37" t="s">
        <v>1355</v>
      </c>
      <c r="B3761" s="37" t="s">
        <v>238</v>
      </c>
      <c r="C3761" s="37" t="n">
        <v>180</v>
      </c>
      <c r="D3761" s="38" t="n">
        <v>46285</v>
      </c>
      <c r="E3761" s="37" t="s">
        <v>232</v>
      </c>
      <c r="F3761" s="38"/>
      <c r="G3761" s="37"/>
    </row>
    <row r="3762" customFormat="false" ht="15" hidden="false" customHeight="false" outlineLevel="0" collapsed="false">
      <c r="A3762" s="37" t="s">
        <v>1355</v>
      </c>
      <c r="B3762" s="37" t="s">
        <v>239</v>
      </c>
      <c r="C3762" s="37" t="n">
        <v>730</v>
      </c>
      <c r="D3762" s="38" t="n">
        <v>46332</v>
      </c>
      <c r="E3762" s="37" t="s">
        <v>229</v>
      </c>
      <c r="F3762" s="38" t="n">
        <v>46315</v>
      </c>
      <c r="G3762" s="37" t="n">
        <v>94</v>
      </c>
    </row>
    <row r="3763" customFormat="false" ht="15" hidden="false" customHeight="false" outlineLevel="0" collapsed="false">
      <c r="A3763" s="37" t="s">
        <v>1355</v>
      </c>
      <c r="B3763" s="37" t="s">
        <v>240</v>
      </c>
      <c r="C3763" s="37" t="n">
        <v>365</v>
      </c>
      <c r="D3763" s="38" t="n">
        <v>46268</v>
      </c>
      <c r="E3763" s="37" t="s">
        <v>229</v>
      </c>
      <c r="F3763" s="38" t="n">
        <v>46240</v>
      </c>
      <c r="G3763" s="37" t="n">
        <v>85</v>
      </c>
    </row>
    <row r="3764" customFormat="false" ht="15" hidden="false" customHeight="false" outlineLevel="0" collapsed="false">
      <c r="A3764" s="37" t="s">
        <v>1356</v>
      </c>
      <c r="B3764" s="37" t="s">
        <v>235</v>
      </c>
      <c r="C3764" s="37" t="n">
        <v>365</v>
      </c>
      <c r="D3764" s="38" t="n">
        <v>46292</v>
      </c>
      <c r="E3764" s="37" t="s">
        <v>229</v>
      </c>
      <c r="F3764" s="38" t="n">
        <v>46267</v>
      </c>
      <c r="G3764" s="37" t="n">
        <v>66</v>
      </c>
    </row>
    <row r="3765" customFormat="false" ht="15" hidden="false" customHeight="false" outlineLevel="0" collapsed="false">
      <c r="A3765" s="37" t="s">
        <v>1356</v>
      </c>
      <c r="B3765" s="37" t="s">
        <v>236</v>
      </c>
      <c r="C3765" s="37" t="n">
        <v>365</v>
      </c>
      <c r="D3765" s="38" t="n">
        <v>46326</v>
      </c>
      <c r="E3765" s="37" t="s">
        <v>229</v>
      </c>
      <c r="F3765" s="38" t="n">
        <v>46302</v>
      </c>
      <c r="G3765" s="37" t="n">
        <v>61</v>
      </c>
    </row>
    <row r="3766" customFormat="false" ht="15" hidden="false" customHeight="false" outlineLevel="0" collapsed="false">
      <c r="A3766" s="37" t="s">
        <v>1356</v>
      </c>
      <c r="B3766" s="37" t="s">
        <v>237</v>
      </c>
      <c r="C3766" s="37" t="n">
        <v>365</v>
      </c>
      <c r="D3766" s="38" t="n">
        <v>46310</v>
      </c>
      <c r="E3766" s="37" t="s">
        <v>229</v>
      </c>
      <c r="F3766" s="38" t="n">
        <v>46272</v>
      </c>
      <c r="G3766" s="37" t="n">
        <v>79</v>
      </c>
    </row>
    <row r="3767" customFormat="false" ht="15" hidden="false" customHeight="false" outlineLevel="0" collapsed="false">
      <c r="A3767" s="37" t="s">
        <v>1356</v>
      </c>
      <c r="B3767" s="37" t="s">
        <v>238</v>
      </c>
      <c r="C3767" s="37" t="n">
        <v>180</v>
      </c>
      <c r="D3767" s="38" t="n">
        <v>46239</v>
      </c>
      <c r="E3767" s="37" t="s">
        <v>229</v>
      </c>
      <c r="F3767" s="38" t="n">
        <v>46220</v>
      </c>
      <c r="G3767" s="37" t="n">
        <v>98</v>
      </c>
    </row>
    <row r="3768" customFormat="false" ht="15" hidden="false" customHeight="false" outlineLevel="0" collapsed="false">
      <c r="A3768" s="37" t="s">
        <v>1356</v>
      </c>
      <c r="B3768" s="37" t="s">
        <v>239</v>
      </c>
      <c r="C3768" s="37" t="n">
        <v>730</v>
      </c>
      <c r="D3768" s="38" t="n">
        <v>46135</v>
      </c>
      <c r="E3768" s="37" t="s">
        <v>229</v>
      </c>
      <c r="F3768" s="38" t="n">
        <v>46100</v>
      </c>
      <c r="G3768" s="37" t="n">
        <v>76</v>
      </c>
    </row>
    <row r="3769" customFormat="false" ht="15" hidden="false" customHeight="false" outlineLevel="0" collapsed="false">
      <c r="A3769" s="37" t="s">
        <v>1356</v>
      </c>
      <c r="B3769" s="37" t="s">
        <v>240</v>
      </c>
      <c r="C3769" s="37" t="n">
        <v>365</v>
      </c>
      <c r="D3769" s="38" t="n">
        <v>46208</v>
      </c>
      <c r="E3769" s="37" t="s">
        <v>229</v>
      </c>
      <c r="F3769" s="38" t="n">
        <v>46181</v>
      </c>
      <c r="G3769" s="37" t="n">
        <v>88</v>
      </c>
    </row>
    <row r="3770" customFormat="false" ht="15" hidden="false" customHeight="false" outlineLevel="0" collapsed="false">
      <c r="A3770" s="37" t="s">
        <v>1204</v>
      </c>
      <c r="B3770" s="37" t="s">
        <v>235</v>
      </c>
      <c r="C3770" s="37" t="n">
        <v>365</v>
      </c>
      <c r="D3770" s="38" t="n">
        <v>46354</v>
      </c>
      <c r="E3770" s="37" t="s">
        <v>230</v>
      </c>
      <c r="F3770" s="38"/>
      <c r="G3770" s="37"/>
    </row>
    <row r="3771" customFormat="false" ht="15" hidden="false" customHeight="false" outlineLevel="0" collapsed="false">
      <c r="A3771" s="37" t="s">
        <v>1204</v>
      </c>
      <c r="B3771" s="37" t="s">
        <v>236</v>
      </c>
      <c r="C3771" s="37" t="n">
        <v>365</v>
      </c>
      <c r="D3771" s="38" t="n">
        <v>46312</v>
      </c>
      <c r="E3771" s="37" t="s">
        <v>232</v>
      </c>
      <c r="F3771" s="38"/>
      <c r="G3771" s="37"/>
    </row>
    <row r="3772" customFormat="false" ht="15" hidden="false" customHeight="false" outlineLevel="0" collapsed="false">
      <c r="A3772" s="37" t="s">
        <v>1204</v>
      </c>
      <c r="B3772" s="37" t="s">
        <v>237</v>
      </c>
      <c r="C3772" s="37" t="n">
        <v>365</v>
      </c>
      <c r="D3772" s="38" t="n">
        <v>46112</v>
      </c>
      <c r="E3772" s="37" t="s">
        <v>229</v>
      </c>
      <c r="F3772" s="38" t="n">
        <v>46073</v>
      </c>
      <c r="G3772" s="37" t="n">
        <v>90</v>
      </c>
    </row>
    <row r="3773" customFormat="false" ht="15" hidden="false" customHeight="false" outlineLevel="0" collapsed="false">
      <c r="A3773" s="37" t="s">
        <v>1204</v>
      </c>
      <c r="B3773" s="37" t="s">
        <v>238</v>
      </c>
      <c r="C3773" s="37" t="n">
        <v>180</v>
      </c>
      <c r="D3773" s="38" t="n">
        <v>46173</v>
      </c>
      <c r="E3773" s="37" t="s">
        <v>229</v>
      </c>
      <c r="F3773" s="38" t="n">
        <v>46154</v>
      </c>
      <c r="G3773" s="37" t="n">
        <v>78</v>
      </c>
    </row>
    <row r="3774" customFormat="false" ht="15" hidden="false" customHeight="false" outlineLevel="0" collapsed="false">
      <c r="A3774" s="37" t="s">
        <v>1204</v>
      </c>
      <c r="B3774" s="37" t="s">
        <v>239</v>
      </c>
      <c r="C3774" s="37" t="n">
        <v>730</v>
      </c>
      <c r="D3774" s="38" t="n">
        <v>46126</v>
      </c>
      <c r="E3774" s="37" t="s">
        <v>229</v>
      </c>
      <c r="F3774" s="38" t="n">
        <v>46110</v>
      </c>
      <c r="G3774" s="37" t="n">
        <v>76</v>
      </c>
    </row>
    <row r="3775" customFormat="false" ht="15" hidden="false" customHeight="false" outlineLevel="0" collapsed="false">
      <c r="A3775" s="37" t="s">
        <v>1204</v>
      </c>
      <c r="B3775" s="37" t="s">
        <v>240</v>
      </c>
      <c r="C3775" s="37" t="n">
        <v>365</v>
      </c>
      <c r="D3775" s="38" t="n">
        <v>46106</v>
      </c>
      <c r="E3775" s="37" t="s">
        <v>229</v>
      </c>
      <c r="F3775" s="38" t="n">
        <v>46086</v>
      </c>
      <c r="G3775" s="37" t="n">
        <v>90</v>
      </c>
    </row>
    <row r="3776" customFormat="false" ht="15" hidden="false" customHeight="false" outlineLevel="0" collapsed="false">
      <c r="A3776" s="37" t="s">
        <v>1357</v>
      </c>
      <c r="B3776" s="37" t="s">
        <v>235</v>
      </c>
      <c r="C3776" s="37" t="n">
        <v>365</v>
      </c>
      <c r="D3776" s="38" t="n">
        <v>46303</v>
      </c>
      <c r="E3776" s="37" t="s">
        <v>230</v>
      </c>
      <c r="F3776" s="38"/>
      <c r="G3776" s="37"/>
    </row>
    <row r="3777" customFormat="false" ht="15" hidden="false" customHeight="false" outlineLevel="0" collapsed="false">
      <c r="A3777" s="37" t="s">
        <v>1357</v>
      </c>
      <c r="B3777" s="37" t="s">
        <v>236</v>
      </c>
      <c r="C3777" s="37" t="n">
        <v>365</v>
      </c>
      <c r="D3777" s="38" t="n">
        <v>46205</v>
      </c>
      <c r="E3777" s="37" t="s">
        <v>229</v>
      </c>
      <c r="F3777" s="38" t="n">
        <v>46201</v>
      </c>
      <c r="G3777" s="37" t="n">
        <v>80</v>
      </c>
    </row>
    <row r="3778" customFormat="false" ht="15" hidden="false" customHeight="false" outlineLevel="0" collapsed="false">
      <c r="A3778" s="37" t="s">
        <v>1357</v>
      </c>
      <c r="B3778" s="37" t="s">
        <v>237</v>
      </c>
      <c r="C3778" s="37" t="n">
        <v>365</v>
      </c>
      <c r="D3778" s="38" t="n">
        <v>46164</v>
      </c>
      <c r="E3778" s="37" t="s">
        <v>229</v>
      </c>
      <c r="F3778" s="38" t="n">
        <v>46126</v>
      </c>
      <c r="G3778" s="37" t="n">
        <v>81</v>
      </c>
    </row>
    <row r="3779" customFormat="false" ht="15" hidden="false" customHeight="false" outlineLevel="0" collapsed="false">
      <c r="A3779" s="37" t="s">
        <v>1357</v>
      </c>
      <c r="B3779" s="37" t="s">
        <v>238</v>
      </c>
      <c r="C3779" s="37" t="n">
        <v>180</v>
      </c>
      <c r="D3779" s="38" t="n">
        <v>46139</v>
      </c>
      <c r="E3779" s="37" t="s">
        <v>229</v>
      </c>
      <c r="F3779" s="38" t="n">
        <v>46117</v>
      </c>
      <c r="G3779" s="37" t="n">
        <v>99</v>
      </c>
    </row>
    <row r="3780" customFormat="false" ht="15" hidden="false" customHeight="false" outlineLevel="0" collapsed="false">
      <c r="A3780" s="37" t="s">
        <v>1357</v>
      </c>
      <c r="B3780" s="37" t="s">
        <v>239</v>
      </c>
      <c r="C3780" s="37" t="n">
        <v>730</v>
      </c>
      <c r="D3780" s="38" t="n">
        <v>46259</v>
      </c>
      <c r="E3780" s="37" t="s">
        <v>232</v>
      </c>
      <c r="F3780" s="38"/>
      <c r="G3780" s="37"/>
    </row>
    <row r="3781" customFormat="false" ht="15" hidden="false" customHeight="false" outlineLevel="0" collapsed="false">
      <c r="A3781" s="37" t="s">
        <v>1357</v>
      </c>
      <c r="B3781" s="37" t="s">
        <v>240</v>
      </c>
      <c r="C3781" s="37" t="n">
        <v>365</v>
      </c>
      <c r="D3781" s="38" t="n">
        <v>46181</v>
      </c>
      <c r="E3781" s="37" t="s">
        <v>229</v>
      </c>
      <c r="F3781" s="38" t="n">
        <v>46148</v>
      </c>
      <c r="G3781" s="37" t="n">
        <v>77</v>
      </c>
    </row>
    <row r="3782" customFormat="false" ht="15" hidden="false" customHeight="false" outlineLevel="0" collapsed="false">
      <c r="A3782" s="37" t="s">
        <v>1358</v>
      </c>
      <c r="B3782" s="37" t="s">
        <v>235</v>
      </c>
      <c r="C3782" s="37" t="n">
        <v>365</v>
      </c>
      <c r="D3782" s="38" t="n">
        <v>46274</v>
      </c>
      <c r="E3782" s="37" t="s">
        <v>229</v>
      </c>
      <c r="F3782" s="38" t="n">
        <v>46265</v>
      </c>
      <c r="G3782" s="37" t="n">
        <v>96</v>
      </c>
    </row>
    <row r="3783" customFormat="false" ht="15" hidden="false" customHeight="false" outlineLevel="0" collapsed="false">
      <c r="A3783" s="37" t="s">
        <v>1358</v>
      </c>
      <c r="B3783" s="37" t="s">
        <v>236</v>
      </c>
      <c r="C3783" s="37" t="n">
        <v>365</v>
      </c>
      <c r="D3783" s="38" t="n">
        <v>46365</v>
      </c>
      <c r="E3783" s="37" t="s">
        <v>230</v>
      </c>
      <c r="F3783" s="38"/>
      <c r="G3783" s="37"/>
    </row>
    <row r="3784" customFormat="false" ht="15" hidden="false" customHeight="false" outlineLevel="0" collapsed="false">
      <c r="A3784" s="37" t="s">
        <v>1358</v>
      </c>
      <c r="B3784" s="37" t="s">
        <v>237</v>
      </c>
      <c r="C3784" s="37" t="n">
        <v>365</v>
      </c>
      <c r="D3784" s="38" t="n">
        <v>46229</v>
      </c>
      <c r="E3784" s="37" t="s">
        <v>229</v>
      </c>
      <c r="F3784" s="38" t="n">
        <v>46191</v>
      </c>
      <c r="G3784" s="37" t="n">
        <v>98</v>
      </c>
    </row>
    <row r="3785" customFormat="false" ht="15" hidden="false" customHeight="false" outlineLevel="0" collapsed="false">
      <c r="A3785" s="37" t="s">
        <v>1358</v>
      </c>
      <c r="B3785" s="37" t="s">
        <v>238</v>
      </c>
      <c r="C3785" s="37" t="n">
        <v>180</v>
      </c>
      <c r="D3785" s="38" t="n">
        <v>46138</v>
      </c>
      <c r="E3785" s="37" t="s">
        <v>232</v>
      </c>
      <c r="F3785" s="38"/>
      <c r="G3785" s="37"/>
    </row>
    <row r="3786" customFormat="false" ht="15" hidden="false" customHeight="false" outlineLevel="0" collapsed="false">
      <c r="A3786" s="37" t="s">
        <v>1358</v>
      </c>
      <c r="B3786" s="37" t="s">
        <v>239</v>
      </c>
      <c r="C3786" s="37" t="n">
        <v>730</v>
      </c>
      <c r="D3786" s="38" t="n">
        <v>46220</v>
      </c>
      <c r="E3786" s="37" t="s">
        <v>229</v>
      </c>
      <c r="F3786" s="38" t="n">
        <v>46202</v>
      </c>
      <c r="G3786" s="37" t="n">
        <v>83</v>
      </c>
    </row>
    <row r="3787" customFormat="false" ht="15" hidden="false" customHeight="false" outlineLevel="0" collapsed="false">
      <c r="A3787" s="37" t="s">
        <v>1358</v>
      </c>
      <c r="B3787" s="37" t="s">
        <v>240</v>
      </c>
      <c r="C3787" s="37" t="n">
        <v>365</v>
      </c>
      <c r="D3787" s="38" t="n">
        <v>46314</v>
      </c>
      <c r="E3787" s="37" t="s">
        <v>229</v>
      </c>
      <c r="F3787" s="38" t="n">
        <v>46292</v>
      </c>
      <c r="G3787" s="37" t="n">
        <v>88</v>
      </c>
    </row>
    <row r="3788" customFormat="false" ht="15" hidden="false" customHeight="false" outlineLevel="0" collapsed="false">
      <c r="A3788" s="37" t="s">
        <v>866</v>
      </c>
      <c r="B3788" s="37" t="s">
        <v>235</v>
      </c>
      <c r="C3788" s="37" t="n">
        <v>365</v>
      </c>
      <c r="D3788" s="38" t="n">
        <v>46203</v>
      </c>
      <c r="E3788" s="37" t="s">
        <v>230</v>
      </c>
      <c r="F3788" s="38"/>
      <c r="G3788" s="37"/>
    </row>
    <row r="3789" customFormat="false" ht="15" hidden="false" customHeight="false" outlineLevel="0" collapsed="false">
      <c r="A3789" s="37" t="s">
        <v>866</v>
      </c>
      <c r="B3789" s="37" t="s">
        <v>236</v>
      </c>
      <c r="C3789" s="37" t="n">
        <v>365</v>
      </c>
      <c r="D3789" s="38" t="n">
        <v>46264</v>
      </c>
      <c r="E3789" s="37" t="s">
        <v>229</v>
      </c>
      <c r="F3789" s="38" t="n">
        <v>46240</v>
      </c>
      <c r="G3789" s="37" t="n">
        <v>73</v>
      </c>
    </row>
    <row r="3790" customFormat="false" ht="15" hidden="false" customHeight="false" outlineLevel="0" collapsed="false">
      <c r="A3790" s="37" t="s">
        <v>866</v>
      </c>
      <c r="B3790" s="37" t="s">
        <v>237</v>
      </c>
      <c r="C3790" s="37" t="n">
        <v>365</v>
      </c>
      <c r="D3790" s="38" t="n">
        <v>46194</v>
      </c>
      <c r="E3790" s="37" t="s">
        <v>229</v>
      </c>
      <c r="F3790" s="38" t="n">
        <v>46163</v>
      </c>
      <c r="G3790" s="37" t="n">
        <v>96</v>
      </c>
    </row>
    <row r="3791" customFormat="false" ht="15" hidden="false" customHeight="false" outlineLevel="0" collapsed="false">
      <c r="A3791" s="37" t="s">
        <v>866</v>
      </c>
      <c r="B3791" s="37" t="s">
        <v>238</v>
      </c>
      <c r="C3791" s="37" t="n">
        <v>180</v>
      </c>
      <c r="D3791" s="38" t="n">
        <v>46311</v>
      </c>
      <c r="E3791" s="37" t="s">
        <v>229</v>
      </c>
      <c r="F3791" s="38" t="n">
        <v>46277</v>
      </c>
      <c r="G3791" s="37" t="n">
        <v>83</v>
      </c>
    </row>
    <row r="3792" customFormat="false" ht="15" hidden="false" customHeight="false" outlineLevel="0" collapsed="false">
      <c r="A3792" s="37" t="s">
        <v>866</v>
      </c>
      <c r="B3792" s="37" t="s">
        <v>239</v>
      </c>
      <c r="C3792" s="37" t="n">
        <v>730</v>
      </c>
      <c r="D3792" s="38" t="n">
        <v>46264</v>
      </c>
      <c r="E3792" s="37" t="s">
        <v>229</v>
      </c>
      <c r="F3792" s="38" t="n">
        <v>46248</v>
      </c>
      <c r="G3792" s="37" t="n">
        <v>79</v>
      </c>
    </row>
    <row r="3793" customFormat="false" ht="15" hidden="false" customHeight="false" outlineLevel="0" collapsed="false">
      <c r="A3793" s="37" t="s">
        <v>866</v>
      </c>
      <c r="B3793" s="37" t="s">
        <v>240</v>
      </c>
      <c r="C3793" s="37" t="n">
        <v>365</v>
      </c>
      <c r="D3793" s="38" t="n">
        <v>46098</v>
      </c>
      <c r="E3793" s="37" t="s">
        <v>229</v>
      </c>
      <c r="F3793" s="38" t="n">
        <v>46062</v>
      </c>
      <c r="G3793" s="37" t="n">
        <v>89</v>
      </c>
    </row>
    <row r="3794" customFormat="false" ht="15" hidden="false" customHeight="false" outlineLevel="0" collapsed="false">
      <c r="A3794" s="37" t="s">
        <v>1359</v>
      </c>
      <c r="B3794" s="37" t="s">
        <v>235</v>
      </c>
      <c r="C3794" s="37" t="n">
        <v>365</v>
      </c>
      <c r="D3794" s="38" t="n">
        <v>46264</v>
      </c>
      <c r="E3794" s="37" t="s">
        <v>230</v>
      </c>
      <c r="F3794" s="38"/>
      <c r="G3794" s="37"/>
    </row>
    <row r="3795" customFormat="false" ht="15" hidden="false" customHeight="false" outlineLevel="0" collapsed="false">
      <c r="A3795" s="37" t="s">
        <v>1359</v>
      </c>
      <c r="B3795" s="37" t="s">
        <v>236</v>
      </c>
      <c r="C3795" s="37" t="n">
        <v>365</v>
      </c>
      <c r="D3795" s="38" t="n">
        <v>46341</v>
      </c>
      <c r="E3795" s="37" t="s">
        <v>231</v>
      </c>
      <c r="F3795" s="38"/>
      <c r="G3795" s="37"/>
    </row>
    <row r="3796" customFormat="false" ht="15" hidden="false" customHeight="false" outlineLevel="0" collapsed="false">
      <c r="A3796" s="37" t="s">
        <v>1359</v>
      </c>
      <c r="B3796" s="37" t="s">
        <v>237</v>
      </c>
      <c r="C3796" s="37" t="n">
        <v>365</v>
      </c>
      <c r="D3796" s="38" t="n">
        <v>46181</v>
      </c>
      <c r="E3796" s="37" t="s">
        <v>229</v>
      </c>
      <c r="F3796" s="38" t="n">
        <v>46163</v>
      </c>
      <c r="G3796" s="37" t="n">
        <v>97</v>
      </c>
    </row>
    <row r="3797" customFormat="false" ht="15" hidden="false" customHeight="false" outlineLevel="0" collapsed="false">
      <c r="A3797" s="37" t="s">
        <v>1359</v>
      </c>
      <c r="B3797" s="37" t="s">
        <v>238</v>
      </c>
      <c r="C3797" s="37" t="n">
        <v>180</v>
      </c>
      <c r="D3797" s="38" t="n">
        <v>46151</v>
      </c>
      <c r="E3797" s="37" t="s">
        <v>229</v>
      </c>
      <c r="F3797" s="38" t="n">
        <v>46119</v>
      </c>
      <c r="G3797" s="37" t="n">
        <v>82</v>
      </c>
    </row>
    <row r="3798" customFormat="false" ht="15" hidden="false" customHeight="false" outlineLevel="0" collapsed="false">
      <c r="A3798" s="37" t="s">
        <v>1359</v>
      </c>
      <c r="B3798" s="37" t="s">
        <v>239</v>
      </c>
      <c r="C3798" s="37" t="n">
        <v>730</v>
      </c>
      <c r="D3798" s="38" t="n">
        <v>46174</v>
      </c>
      <c r="E3798" s="37" t="s">
        <v>229</v>
      </c>
      <c r="F3798" s="38" t="n">
        <v>46166</v>
      </c>
      <c r="G3798" s="37" t="n">
        <v>68</v>
      </c>
    </row>
    <row r="3799" customFormat="false" ht="15" hidden="false" customHeight="false" outlineLevel="0" collapsed="false">
      <c r="A3799" s="37" t="s">
        <v>1359</v>
      </c>
      <c r="B3799" s="37" t="s">
        <v>240</v>
      </c>
      <c r="C3799" s="37" t="n">
        <v>365</v>
      </c>
      <c r="D3799" s="38" t="n">
        <v>46176</v>
      </c>
      <c r="E3799" s="37" t="s">
        <v>229</v>
      </c>
      <c r="F3799" s="38" t="n">
        <v>46141</v>
      </c>
      <c r="G3799" s="37" t="n">
        <v>81</v>
      </c>
    </row>
    <row r="3800" customFormat="false" ht="15" hidden="false" customHeight="false" outlineLevel="0" collapsed="false">
      <c r="A3800" s="37" t="s">
        <v>1337</v>
      </c>
      <c r="B3800" s="37" t="s">
        <v>235</v>
      </c>
      <c r="C3800" s="37" t="n">
        <v>365</v>
      </c>
      <c r="D3800" s="38" t="n">
        <v>46344</v>
      </c>
      <c r="E3800" s="37" t="s">
        <v>232</v>
      </c>
      <c r="F3800" s="38"/>
      <c r="G3800" s="37"/>
    </row>
    <row r="3801" customFormat="false" ht="15" hidden="false" customHeight="false" outlineLevel="0" collapsed="false">
      <c r="A3801" s="37" t="s">
        <v>1337</v>
      </c>
      <c r="B3801" s="37" t="s">
        <v>236</v>
      </c>
      <c r="C3801" s="37" t="n">
        <v>365</v>
      </c>
      <c r="D3801" s="38" t="n">
        <v>46168</v>
      </c>
      <c r="E3801" s="37" t="s">
        <v>229</v>
      </c>
      <c r="F3801" s="38" t="n">
        <v>46132</v>
      </c>
      <c r="G3801" s="37" t="n">
        <v>89</v>
      </c>
    </row>
    <row r="3802" customFormat="false" ht="15" hidden="false" customHeight="false" outlineLevel="0" collapsed="false">
      <c r="A3802" s="37" t="s">
        <v>1337</v>
      </c>
      <c r="B3802" s="37" t="s">
        <v>237</v>
      </c>
      <c r="C3802" s="37" t="n">
        <v>365</v>
      </c>
      <c r="D3802" s="38" t="n">
        <v>46162</v>
      </c>
      <c r="E3802" s="37" t="s">
        <v>229</v>
      </c>
      <c r="F3802" s="38" t="n">
        <v>46132</v>
      </c>
      <c r="G3802" s="37" t="n">
        <v>77</v>
      </c>
    </row>
    <row r="3803" customFormat="false" ht="15" hidden="false" customHeight="false" outlineLevel="0" collapsed="false">
      <c r="A3803" s="37" t="s">
        <v>1337</v>
      </c>
      <c r="B3803" s="37" t="s">
        <v>238</v>
      </c>
      <c r="C3803" s="37" t="n">
        <v>180</v>
      </c>
      <c r="D3803" s="38" t="n">
        <v>46255</v>
      </c>
      <c r="E3803" s="37" t="s">
        <v>229</v>
      </c>
      <c r="F3803" s="38" t="n">
        <v>46225</v>
      </c>
      <c r="G3803" s="37" t="n">
        <v>63</v>
      </c>
    </row>
    <row r="3804" customFormat="false" ht="15" hidden="false" customHeight="false" outlineLevel="0" collapsed="false">
      <c r="A3804" s="37" t="s">
        <v>1337</v>
      </c>
      <c r="B3804" s="37" t="s">
        <v>239</v>
      </c>
      <c r="C3804" s="37" t="n">
        <v>730</v>
      </c>
      <c r="D3804" s="38" t="n">
        <v>46245</v>
      </c>
      <c r="E3804" s="37" t="s">
        <v>229</v>
      </c>
      <c r="F3804" s="38" t="n">
        <v>46225</v>
      </c>
      <c r="G3804" s="37" t="n">
        <v>77</v>
      </c>
    </row>
    <row r="3805" customFormat="false" ht="15" hidden="false" customHeight="false" outlineLevel="0" collapsed="false">
      <c r="A3805" s="37" t="s">
        <v>1337</v>
      </c>
      <c r="B3805" s="37" t="s">
        <v>240</v>
      </c>
      <c r="C3805" s="37" t="n">
        <v>365</v>
      </c>
      <c r="D3805" s="38" t="n">
        <v>46367</v>
      </c>
      <c r="E3805" s="37" t="s">
        <v>229</v>
      </c>
      <c r="F3805" s="38" t="n">
        <v>46356</v>
      </c>
      <c r="G3805" s="37" t="n">
        <v>95</v>
      </c>
    </row>
    <row r="3806" customFormat="false" ht="15" hidden="false" customHeight="false" outlineLevel="0" collapsed="false">
      <c r="A3806" s="37" t="s">
        <v>1360</v>
      </c>
      <c r="B3806" s="37" t="s">
        <v>235</v>
      </c>
      <c r="C3806" s="37" t="n">
        <v>365</v>
      </c>
      <c r="D3806" s="38" t="n">
        <v>46258</v>
      </c>
      <c r="E3806" s="37" t="s">
        <v>229</v>
      </c>
      <c r="F3806" s="38" t="n">
        <v>46242</v>
      </c>
      <c r="G3806" s="37" t="n">
        <v>85</v>
      </c>
    </row>
    <row r="3807" customFormat="false" ht="15" hidden="false" customHeight="false" outlineLevel="0" collapsed="false">
      <c r="A3807" s="37" t="s">
        <v>1360</v>
      </c>
      <c r="B3807" s="37" t="s">
        <v>236</v>
      </c>
      <c r="C3807" s="37" t="n">
        <v>365</v>
      </c>
      <c r="D3807" s="38" t="n">
        <v>46120</v>
      </c>
      <c r="E3807" s="37" t="s">
        <v>230</v>
      </c>
      <c r="F3807" s="38"/>
      <c r="G3807" s="37"/>
    </row>
    <row r="3808" customFormat="false" ht="15" hidden="false" customHeight="false" outlineLevel="0" collapsed="false">
      <c r="A3808" s="37" t="s">
        <v>1360</v>
      </c>
      <c r="B3808" s="37" t="s">
        <v>237</v>
      </c>
      <c r="C3808" s="37" t="n">
        <v>365</v>
      </c>
      <c r="D3808" s="38" t="n">
        <v>46258</v>
      </c>
      <c r="E3808" s="37" t="s">
        <v>229</v>
      </c>
      <c r="F3808" s="38" t="n">
        <v>46220</v>
      </c>
      <c r="G3808" s="37" t="n">
        <v>65</v>
      </c>
    </row>
    <row r="3809" customFormat="false" ht="15" hidden="false" customHeight="false" outlineLevel="0" collapsed="false">
      <c r="A3809" s="37" t="s">
        <v>1360</v>
      </c>
      <c r="B3809" s="37" t="s">
        <v>238</v>
      </c>
      <c r="C3809" s="37" t="n">
        <v>180</v>
      </c>
      <c r="D3809" s="38" t="n">
        <v>46129</v>
      </c>
      <c r="E3809" s="37" t="s">
        <v>232</v>
      </c>
      <c r="F3809" s="38"/>
      <c r="G3809" s="37"/>
    </row>
    <row r="3810" customFormat="false" ht="15" hidden="false" customHeight="false" outlineLevel="0" collapsed="false">
      <c r="A3810" s="37" t="s">
        <v>1360</v>
      </c>
      <c r="B3810" s="37" t="s">
        <v>239</v>
      </c>
      <c r="C3810" s="37" t="n">
        <v>730</v>
      </c>
      <c r="D3810" s="38" t="n">
        <v>46120</v>
      </c>
      <c r="E3810" s="37" t="s">
        <v>231</v>
      </c>
      <c r="F3810" s="38"/>
      <c r="G3810" s="37"/>
    </row>
    <row r="3811" customFormat="false" ht="15" hidden="false" customHeight="false" outlineLevel="0" collapsed="false">
      <c r="A3811" s="37" t="s">
        <v>1360</v>
      </c>
      <c r="B3811" s="37" t="s">
        <v>240</v>
      </c>
      <c r="C3811" s="37" t="n">
        <v>365</v>
      </c>
      <c r="D3811" s="38" t="n">
        <v>46337</v>
      </c>
      <c r="E3811" s="37" t="s">
        <v>229</v>
      </c>
      <c r="F3811" s="38" t="n">
        <v>46330</v>
      </c>
      <c r="G3811" s="37" t="n">
        <v>70</v>
      </c>
    </row>
    <row r="3812" customFormat="false" ht="15" hidden="false" customHeight="false" outlineLevel="0" collapsed="false">
      <c r="A3812" s="37" t="s">
        <v>1361</v>
      </c>
      <c r="B3812" s="37" t="s">
        <v>235</v>
      </c>
      <c r="C3812" s="37" t="n">
        <v>365</v>
      </c>
      <c r="D3812" s="38" t="n">
        <v>46155</v>
      </c>
      <c r="E3812" s="37" t="s">
        <v>230</v>
      </c>
      <c r="F3812" s="38"/>
      <c r="G3812" s="37"/>
    </row>
    <row r="3813" customFormat="false" ht="15" hidden="false" customHeight="false" outlineLevel="0" collapsed="false">
      <c r="A3813" s="37" t="s">
        <v>1361</v>
      </c>
      <c r="B3813" s="37" t="s">
        <v>236</v>
      </c>
      <c r="C3813" s="37" t="n">
        <v>365</v>
      </c>
      <c r="D3813" s="38" t="n">
        <v>46253</v>
      </c>
      <c r="E3813" s="37" t="s">
        <v>229</v>
      </c>
      <c r="F3813" s="38" t="n">
        <v>46245</v>
      </c>
      <c r="G3813" s="37" t="n">
        <v>78</v>
      </c>
    </row>
    <row r="3814" customFormat="false" ht="15" hidden="false" customHeight="false" outlineLevel="0" collapsed="false">
      <c r="A3814" s="37" t="s">
        <v>1361</v>
      </c>
      <c r="B3814" s="37" t="s">
        <v>237</v>
      </c>
      <c r="C3814" s="37" t="n">
        <v>365</v>
      </c>
      <c r="D3814" s="38" t="n">
        <v>46383</v>
      </c>
      <c r="E3814" s="37" t="s">
        <v>232</v>
      </c>
      <c r="F3814" s="38"/>
      <c r="G3814" s="37"/>
    </row>
    <row r="3815" customFormat="false" ht="15" hidden="false" customHeight="false" outlineLevel="0" collapsed="false">
      <c r="A3815" s="37" t="s">
        <v>1361</v>
      </c>
      <c r="B3815" s="37" t="s">
        <v>238</v>
      </c>
      <c r="C3815" s="37" t="n">
        <v>180</v>
      </c>
      <c r="D3815" s="38" t="n">
        <v>46307</v>
      </c>
      <c r="E3815" s="37" t="s">
        <v>229</v>
      </c>
      <c r="F3815" s="38" t="n">
        <v>46293</v>
      </c>
      <c r="G3815" s="37" t="n">
        <v>74</v>
      </c>
    </row>
    <row r="3816" customFormat="false" ht="15" hidden="false" customHeight="false" outlineLevel="0" collapsed="false">
      <c r="A3816" s="37" t="s">
        <v>1361</v>
      </c>
      <c r="B3816" s="37" t="s">
        <v>239</v>
      </c>
      <c r="C3816" s="37" t="n">
        <v>730</v>
      </c>
      <c r="D3816" s="38" t="n">
        <v>46177</v>
      </c>
      <c r="E3816" s="37" t="s">
        <v>229</v>
      </c>
      <c r="F3816" s="38" t="n">
        <v>46165</v>
      </c>
      <c r="G3816" s="37" t="n">
        <v>60</v>
      </c>
    </row>
    <row r="3817" customFormat="false" ht="15" hidden="false" customHeight="false" outlineLevel="0" collapsed="false">
      <c r="A3817" s="37" t="s">
        <v>1361</v>
      </c>
      <c r="B3817" s="37" t="s">
        <v>240</v>
      </c>
      <c r="C3817" s="37" t="n">
        <v>365</v>
      </c>
      <c r="D3817" s="38" t="n">
        <v>46159</v>
      </c>
      <c r="E3817" s="37" t="s">
        <v>229</v>
      </c>
      <c r="F3817" s="38" t="n">
        <v>46145</v>
      </c>
      <c r="G3817" s="37" t="n">
        <v>69</v>
      </c>
    </row>
    <row r="3818" customFormat="false" ht="15" hidden="false" customHeight="false" outlineLevel="0" collapsed="false">
      <c r="A3818" s="37" t="s">
        <v>1363</v>
      </c>
      <c r="B3818" s="37" t="s">
        <v>235</v>
      </c>
      <c r="C3818" s="37" t="n">
        <v>365</v>
      </c>
      <c r="D3818" s="38" t="n">
        <v>46109</v>
      </c>
      <c r="E3818" s="37" t="s">
        <v>229</v>
      </c>
      <c r="F3818" s="38" t="n">
        <v>46107</v>
      </c>
      <c r="G3818" s="37" t="n">
        <v>87</v>
      </c>
    </row>
    <row r="3819" customFormat="false" ht="15" hidden="false" customHeight="false" outlineLevel="0" collapsed="false">
      <c r="A3819" s="37" t="s">
        <v>1363</v>
      </c>
      <c r="B3819" s="37" t="s">
        <v>236</v>
      </c>
      <c r="C3819" s="37" t="n">
        <v>365</v>
      </c>
      <c r="D3819" s="38" t="n">
        <v>46129</v>
      </c>
      <c r="E3819" s="37" t="s">
        <v>229</v>
      </c>
      <c r="F3819" s="38" t="n">
        <v>46108</v>
      </c>
      <c r="G3819" s="37" t="n">
        <v>73</v>
      </c>
    </row>
    <row r="3820" customFormat="false" ht="15" hidden="false" customHeight="false" outlineLevel="0" collapsed="false">
      <c r="A3820" s="37" t="s">
        <v>1363</v>
      </c>
      <c r="B3820" s="37" t="s">
        <v>237</v>
      </c>
      <c r="C3820" s="37" t="n">
        <v>365</v>
      </c>
      <c r="D3820" s="38" t="n">
        <v>46206</v>
      </c>
      <c r="E3820" s="37" t="s">
        <v>229</v>
      </c>
      <c r="F3820" s="38" t="n">
        <v>46197</v>
      </c>
      <c r="G3820" s="37" t="n">
        <v>96</v>
      </c>
    </row>
    <row r="3821" customFormat="false" ht="15" hidden="false" customHeight="false" outlineLevel="0" collapsed="false">
      <c r="A3821" s="37" t="s">
        <v>1363</v>
      </c>
      <c r="B3821" s="37" t="s">
        <v>238</v>
      </c>
      <c r="C3821" s="37" t="n">
        <v>180</v>
      </c>
      <c r="D3821" s="38" t="n">
        <v>46179</v>
      </c>
      <c r="E3821" s="37" t="s">
        <v>229</v>
      </c>
      <c r="F3821" s="38" t="n">
        <v>46152</v>
      </c>
      <c r="G3821" s="37" t="n">
        <v>95</v>
      </c>
    </row>
    <row r="3822" customFormat="false" ht="15" hidden="false" customHeight="false" outlineLevel="0" collapsed="false">
      <c r="A3822" s="37" t="s">
        <v>1363</v>
      </c>
      <c r="B3822" s="37" t="s">
        <v>239</v>
      </c>
      <c r="C3822" s="37" t="n">
        <v>730</v>
      </c>
      <c r="D3822" s="38" t="n">
        <v>46191</v>
      </c>
      <c r="E3822" s="37" t="s">
        <v>229</v>
      </c>
      <c r="F3822" s="38" t="n">
        <v>46171</v>
      </c>
      <c r="G3822" s="37" t="n">
        <v>83</v>
      </c>
    </row>
    <row r="3823" customFormat="false" ht="15" hidden="false" customHeight="false" outlineLevel="0" collapsed="false">
      <c r="A3823" s="37" t="s">
        <v>1363</v>
      </c>
      <c r="B3823" s="37" t="s">
        <v>240</v>
      </c>
      <c r="C3823" s="37" t="n">
        <v>365</v>
      </c>
      <c r="D3823" s="38" t="n">
        <v>46133</v>
      </c>
      <c r="E3823" s="37" t="s">
        <v>229</v>
      </c>
      <c r="F3823" s="38" t="n">
        <v>46102</v>
      </c>
      <c r="G3823" s="37" t="n">
        <v>85</v>
      </c>
    </row>
    <row r="3824" customFormat="false" ht="15" hidden="false" customHeight="false" outlineLevel="0" collapsed="false">
      <c r="A3824" s="37" t="s">
        <v>1366</v>
      </c>
      <c r="B3824" s="37" t="s">
        <v>235</v>
      </c>
      <c r="C3824" s="37" t="n">
        <v>365</v>
      </c>
      <c r="D3824" s="38" t="n">
        <v>46347</v>
      </c>
      <c r="E3824" s="37" t="s">
        <v>229</v>
      </c>
      <c r="F3824" s="38" t="n">
        <v>46312</v>
      </c>
      <c r="G3824" s="37" t="n">
        <v>72</v>
      </c>
    </row>
    <row r="3825" customFormat="false" ht="15" hidden="false" customHeight="false" outlineLevel="0" collapsed="false">
      <c r="A3825" s="37" t="s">
        <v>1366</v>
      </c>
      <c r="B3825" s="37" t="s">
        <v>236</v>
      </c>
      <c r="C3825" s="37" t="n">
        <v>365</v>
      </c>
      <c r="D3825" s="38" t="n">
        <v>46267</v>
      </c>
      <c r="E3825" s="37" t="s">
        <v>229</v>
      </c>
      <c r="F3825" s="38" t="n">
        <v>46245</v>
      </c>
      <c r="G3825" s="37" t="n">
        <v>62</v>
      </c>
    </row>
    <row r="3826" customFormat="false" ht="15" hidden="false" customHeight="false" outlineLevel="0" collapsed="false">
      <c r="A3826" s="37" t="s">
        <v>1366</v>
      </c>
      <c r="B3826" s="37" t="s">
        <v>237</v>
      </c>
      <c r="C3826" s="37" t="n">
        <v>365</v>
      </c>
      <c r="D3826" s="38" t="n">
        <v>46257</v>
      </c>
      <c r="E3826" s="37" t="s">
        <v>229</v>
      </c>
      <c r="F3826" s="38" t="n">
        <v>46225</v>
      </c>
      <c r="G3826" s="37" t="n">
        <v>68</v>
      </c>
    </row>
    <row r="3827" customFormat="false" ht="15" hidden="false" customHeight="false" outlineLevel="0" collapsed="false">
      <c r="A3827" s="37" t="s">
        <v>1366</v>
      </c>
      <c r="B3827" s="37" t="s">
        <v>238</v>
      </c>
      <c r="C3827" s="37" t="n">
        <v>180</v>
      </c>
      <c r="D3827" s="38" t="n">
        <v>46273</v>
      </c>
      <c r="E3827" s="37" t="s">
        <v>229</v>
      </c>
      <c r="F3827" s="38" t="n">
        <v>46241</v>
      </c>
      <c r="G3827" s="37" t="n">
        <v>88</v>
      </c>
    </row>
    <row r="3828" customFormat="false" ht="15" hidden="false" customHeight="false" outlineLevel="0" collapsed="false">
      <c r="A3828" s="37" t="s">
        <v>1366</v>
      </c>
      <c r="B3828" s="37" t="s">
        <v>239</v>
      </c>
      <c r="C3828" s="37" t="n">
        <v>730</v>
      </c>
      <c r="D3828" s="38" t="n">
        <v>46371</v>
      </c>
      <c r="E3828" s="37" t="s">
        <v>229</v>
      </c>
      <c r="F3828" s="38" t="n">
        <v>46362</v>
      </c>
      <c r="G3828" s="37" t="n">
        <v>64</v>
      </c>
    </row>
    <row r="3829" customFormat="false" ht="15" hidden="false" customHeight="false" outlineLevel="0" collapsed="false">
      <c r="A3829" s="37" t="s">
        <v>1366</v>
      </c>
      <c r="B3829" s="37" t="s">
        <v>240</v>
      </c>
      <c r="C3829" s="37" t="n">
        <v>365</v>
      </c>
      <c r="D3829" s="38" t="n">
        <v>46305</v>
      </c>
      <c r="E3829" s="37" t="s">
        <v>229</v>
      </c>
      <c r="F3829" s="38" t="n">
        <v>46273</v>
      </c>
      <c r="G3829" s="37" t="n">
        <v>95</v>
      </c>
    </row>
    <row r="3830" customFormat="false" ht="15" hidden="false" customHeight="false" outlineLevel="0" collapsed="false">
      <c r="A3830" s="37" t="s">
        <v>1367</v>
      </c>
      <c r="B3830" s="37" t="s">
        <v>235</v>
      </c>
      <c r="C3830" s="37" t="n">
        <v>365</v>
      </c>
      <c r="D3830" s="38" t="n">
        <v>46288</v>
      </c>
      <c r="E3830" s="37" t="s">
        <v>229</v>
      </c>
      <c r="F3830" s="38" t="n">
        <v>46265</v>
      </c>
      <c r="G3830" s="37" t="n">
        <v>86</v>
      </c>
    </row>
    <row r="3831" customFormat="false" ht="15" hidden="false" customHeight="false" outlineLevel="0" collapsed="false">
      <c r="A3831" s="37" t="s">
        <v>1367</v>
      </c>
      <c r="B3831" s="37" t="s">
        <v>236</v>
      </c>
      <c r="C3831" s="37" t="n">
        <v>365</v>
      </c>
      <c r="D3831" s="38" t="n">
        <v>46225</v>
      </c>
      <c r="E3831" s="37" t="s">
        <v>232</v>
      </c>
      <c r="F3831" s="38"/>
      <c r="G3831" s="37"/>
    </row>
    <row r="3832" customFormat="false" ht="15" hidden="false" customHeight="false" outlineLevel="0" collapsed="false">
      <c r="A3832" s="37" t="s">
        <v>1367</v>
      </c>
      <c r="B3832" s="37" t="s">
        <v>237</v>
      </c>
      <c r="C3832" s="37" t="n">
        <v>365</v>
      </c>
      <c r="D3832" s="38" t="n">
        <v>46271</v>
      </c>
      <c r="E3832" s="37" t="s">
        <v>229</v>
      </c>
      <c r="F3832" s="38" t="n">
        <v>46248</v>
      </c>
      <c r="G3832" s="37" t="n">
        <v>86</v>
      </c>
    </row>
    <row r="3833" customFormat="false" ht="15" hidden="false" customHeight="false" outlineLevel="0" collapsed="false">
      <c r="A3833" s="37" t="s">
        <v>1367</v>
      </c>
      <c r="B3833" s="37" t="s">
        <v>238</v>
      </c>
      <c r="C3833" s="37" t="n">
        <v>180</v>
      </c>
      <c r="D3833" s="38" t="n">
        <v>46289</v>
      </c>
      <c r="E3833" s="37" t="s">
        <v>229</v>
      </c>
      <c r="F3833" s="38" t="n">
        <v>46251</v>
      </c>
      <c r="G3833" s="37" t="n">
        <v>88</v>
      </c>
    </row>
    <row r="3834" customFormat="false" ht="15" hidden="false" customHeight="false" outlineLevel="0" collapsed="false">
      <c r="A3834" s="37" t="s">
        <v>1367</v>
      </c>
      <c r="B3834" s="37" t="s">
        <v>239</v>
      </c>
      <c r="C3834" s="37" t="n">
        <v>730</v>
      </c>
      <c r="D3834" s="38" t="n">
        <v>46208</v>
      </c>
      <c r="E3834" s="37" t="s">
        <v>229</v>
      </c>
      <c r="F3834" s="38" t="n">
        <v>46172</v>
      </c>
      <c r="G3834" s="37" t="n">
        <v>81</v>
      </c>
    </row>
    <row r="3835" customFormat="false" ht="15" hidden="false" customHeight="false" outlineLevel="0" collapsed="false">
      <c r="A3835" s="37" t="s">
        <v>1367</v>
      </c>
      <c r="B3835" s="37" t="s">
        <v>240</v>
      </c>
      <c r="C3835" s="37" t="n">
        <v>365</v>
      </c>
      <c r="D3835" s="38" t="n">
        <v>46306</v>
      </c>
      <c r="E3835" s="37" t="s">
        <v>229</v>
      </c>
      <c r="F3835" s="38" t="n">
        <v>46291</v>
      </c>
      <c r="G3835" s="37" t="n">
        <v>61</v>
      </c>
    </row>
    <row r="3836" customFormat="false" ht="15" hidden="false" customHeight="false" outlineLevel="0" collapsed="false">
      <c r="A3836" s="37" t="s">
        <v>1368</v>
      </c>
      <c r="B3836" s="37" t="s">
        <v>235</v>
      </c>
      <c r="C3836" s="37" t="n">
        <v>365</v>
      </c>
      <c r="D3836" s="38" t="n">
        <v>46267</v>
      </c>
      <c r="E3836" s="37" t="s">
        <v>229</v>
      </c>
      <c r="F3836" s="38" t="n">
        <v>46249</v>
      </c>
      <c r="G3836" s="37" t="n">
        <v>82</v>
      </c>
    </row>
    <row r="3837" customFormat="false" ht="15" hidden="false" customHeight="false" outlineLevel="0" collapsed="false">
      <c r="A3837" s="37" t="s">
        <v>1368</v>
      </c>
      <c r="B3837" s="37" t="s">
        <v>236</v>
      </c>
      <c r="C3837" s="37" t="n">
        <v>365</v>
      </c>
      <c r="D3837" s="38" t="n">
        <v>46288</v>
      </c>
      <c r="E3837" s="37" t="s">
        <v>229</v>
      </c>
      <c r="F3837" s="38" t="n">
        <v>46251</v>
      </c>
      <c r="G3837" s="37" t="n">
        <v>64</v>
      </c>
    </row>
    <row r="3838" customFormat="false" ht="15" hidden="false" customHeight="false" outlineLevel="0" collapsed="false">
      <c r="A3838" s="37" t="s">
        <v>1368</v>
      </c>
      <c r="B3838" s="37" t="s">
        <v>237</v>
      </c>
      <c r="C3838" s="37" t="n">
        <v>365</v>
      </c>
      <c r="D3838" s="38" t="n">
        <v>46284</v>
      </c>
      <c r="E3838" s="37" t="s">
        <v>229</v>
      </c>
      <c r="F3838" s="38" t="n">
        <v>46249</v>
      </c>
      <c r="G3838" s="37" t="n">
        <v>85</v>
      </c>
    </row>
    <row r="3839" customFormat="false" ht="15" hidden="false" customHeight="false" outlineLevel="0" collapsed="false">
      <c r="A3839" s="37" t="s">
        <v>1368</v>
      </c>
      <c r="B3839" s="37" t="s">
        <v>238</v>
      </c>
      <c r="C3839" s="37" t="n">
        <v>180</v>
      </c>
      <c r="D3839" s="38" t="n">
        <v>46315</v>
      </c>
      <c r="E3839" s="37" t="s">
        <v>229</v>
      </c>
      <c r="F3839" s="38" t="n">
        <v>46299</v>
      </c>
      <c r="G3839" s="37" t="n">
        <v>89</v>
      </c>
    </row>
    <row r="3840" customFormat="false" ht="15" hidden="false" customHeight="false" outlineLevel="0" collapsed="false">
      <c r="A3840" s="37" t="s">
        <v>1368</v>
      </c>
      <c r="B3840" s="37" t="s">
        <v>239</v>
      </c>
      <c r="C3840" s="37" t="n">
        <v>730</v>
      </c>
      <c r="D3840" s="38" t="n">
        <v>46271</v>
      </c>
      <c r="E3840" s="37" t="s">
        <v>229</v>
      </c>
      <c r="F3840" s="38" t="n">
        <v>46250</v>
      </c>
      <c r="G3840" s="37" t="n">
        <v>61</v>
      </c>
    </row>
    <row r="3841" customFormat="false" ht="15" hidden="false" customHeight="false" outlineLevel="0" collapsed="false">
      <c r="A3841" s="37" t="s">
        <v>1368</v>
      </c>
      <c r="B3841" s="37" t="s">
        <v>240</v>
      </c>
      <c r="C3841" s="37" t="n">
        <v>365</v>
      </c>
      <c r="D3841" s="38" t="n">
        <v>46205</v>
      </c>
      <c r="E3841" s="37" t="s">
        <v>229</v>
      </c>
      <c r="F3841" s="38" t="n">
        <v>46170</v>
      </c>
      <c r="G3841" s="37" t="n">
        <v>80</v>
      </c>
    </row>
    <row r="3842" customFormat="false" ht="15" hidden="false" customHeight="false" outlineLevel="0" collapsed="false">
      <c r="A3842" s="37" t="s">
        <v>832</v>
      </c>
      <c r="B3842" s="37" t="s">
        <v>235</v>
      </c>
      <c r="C3842" s="37" t="n">
        <v>365</v>
      </c>
      <c r="D3842" s="38" t="n">
        <v>46375</v>
      </c>
      <c r="E3842" s="37" t="s">
        <v>229</v>
      </c>
      <c r="F3842" s="38" t="n">
        <v>46342</v>
      </c>
      <c r="G3842" s="37" t="n">
        <v>61</v>
      </c>
    </row>
    <row r="3843" customFormat="false" ht="15" hidden="false" customHeight="false" outlineLevel="0" collapsed="false">
      <c r="A3843" s="37" t="s">
        <v>832</v>
      </c>
      <c r="B3843" s="37" t="s">
        <v>236</v>
      </c>
      <c r="C3843" s="37" t="n">
        <v>365</v>
      </c>
      <c r="D3843" s="38" t="n">
        <v>46169</v>
      </c>
      <c r="E3843" s="37" t="s">
        <v>232</v>
      </c>
      <c r="F3843" s="38"/>
      <c r="G3843" s="37"/>
    </row>
    <row r="3844" customFormat="false" ht="15" hidden="false" customHeight="false" outlineLevel="0" collapsed="false">
      <c r="A3844" s="37" t="s">
        <v>832</v>
      </c>
      <c r="B3844" s="37" t="s">
        <v>237</v>
      </c>
      <c r="C3844" s="37" t="n">
        <v>365</v>
      </c>
      <c r="D3844" s="38" t="n">
        <v>46188</v>
      </c>
      <c r="E3844" s="37" t="s">
        <v>229</v>
      </c>
      <c r="F3844" s="38" t="n">
        <v>46162</v>
      </c>
      <c r="G3844" s="37" t="n">
        <v>79</v>
      </c>
    </row>
    <row r="3845" customFormat="false" ht="15" hidden="false" customHeight="false" outlineLevel="0" collapsed="false">
      <c r="A3845" s="37" t="s">
        <v>832</v>
      </c>
      <c r="B3845" s="37" t="s">
        <v>238</v>
      </c>
      <c r="C3845" s="37" t="n">
        <v>180</v>
      </c>
      <c r="D3845" s="38" t="n">
        <v>46276</v>
      </c>
      <c r="E3845" s="37" t="s">
        <v>229</v>
      </c>
      <c r="F3845" s="38" t="n">
        <v>46256</v>
      </c>
      <c r="G3845" s="37" t="n">
        <v>91</v>
      </c>
    </row>
    <row r="3846" customFormat="false" ht="15" hidden="false" customHeight="false" outlineLevel="0" collapsed="false">
      <c r="A3846" s="37" t="s">
        <v>832</v>
      </c>
      <c r="B3846" s="37" t="s">
        <v>239</v>
      </c>
      <c r="C3846" s="37" t="n">
        <v>730</v>
      </c>
      <c r="D3846" s="38" t="n">
        <v>46370</v>
      </c>
      <c r="E3846" s="37" t="s">
        <v>229</v>
      </c>
      <c r="F3846" s="38" t="n">
        <v>46363</v>
      </c>
      <c r="G3846" s="37" t="n">
        <v>71</v>
      </c>
    </row>
    <row r="3847" customFormat="false" ht="15" hidden="false" customHeight="false" outlineLevel="0" collapsed="false">
      <c r="A3847" s="37" t="s">
        <v>832</v>
      </c>
      <c r="B3847" s="37" t="s">
        <v>240</v>
      </c>
      <c r="C3847" s="37" t="n">
        <v>365</v>
      </c>
      <c r="D3847" s="38" t="n">
        <v>46240</v>
      </c>
      <c r="E3847" s="37" t="s">
        <v>232</v>
      </c>
      <c r="F3847" s="38"/>
      <c r="G3847" s="37"/>
    </row>
    <row r="3848" customFormat="false" ht="15" hidden="false" customHeight="false" outlineLevel="0" collapsed="false">
      <c r="A3848" s="37" t="s">
        <v>1370</v>
      </c>
      <c r="B3848" s="37" t="s">
        <v>235</v>
      </c>
      <c r="C3848" s="37" t="n">
        <v>365</v>
      </c>
      <c r="D3848" s="38" t="n">
        <v>46376</v>
      </c>
      <c r="E3848" s="37" t="s">
        <v>232</v>
      </c>
      <c r="F3848" s="38"/>
      <c r="G3848" s="37"/>
    </row>
    <row r="3849" customFormat="false" ht="15" hidden="false" customHeight="false" outlineLevel="0" collapsed="false">
      <c r="A3849" s="37" t="s">
        <v>1370</v>
      </c>
      <c r="B3849" s="37" t="s">
        <v>236</v>
      </c>
      <c r="C3849" s="37" t="n">
        <v>365</v>
      </c>
      <c r="D3849" s="38" t="n">
        <v>46178</v>
      </c>
      <c r="E3849" s="37" t="s">
        <v>229</v>
      </c>
      <c r="F3849" s="38" t="n">
        <v>46170</v>
      </c>
      <c r="G3849" s="37" t="n">
        <v>63</v>
      </c>
    </row>
    <row r="3850" customFormat="false" ht="15" hidden="false" customHeight="false" outlineLevel="0" collapsed="false">
      <c r="A3850" s="37" t="s">
        <v>1370</v>
      </c>
      <c r="B3850" s="37" t="s">
        <v>237</v>
      </c>
      <c r="C3850" s="37" t="n">
        <v>365</v>
      </c>
      <c r="D3850" s="38" t="n">
        <v>46339</v>
      </c>
      <c r="E3850" s="37" t="s">
        <v>229</v>
      </c>
      <c r="F3850" s="38" t="n">
        <v>46318</v>
      </c>
      <c r="G3850" s="37" t="n">
        <v>73</v>
      </c>
    </row>
    <row r="3851" customFormat="false" ht="15" hidden="false" customHeight="false" outlineLevel="0" collapsed="false">
      <c r="A3851" s="37" t="s">
        <v>1370</v>
      </c>
      <c r="B3851" s="37" t="s">
        <v>238</v>
      </c>
      <c r="C3851" s="37" t="n">
        <v>180</v>
      </c>
      <c r="D3851" s="38" t="n">
        <v>46223</v>
      </c>
      <c r="E3851" s="37" t="s">
        <v>230</v>
      </c>
      <c r="F3851" s="38"/>
      <c r="G3851" s="37"/>
    </row>
    <row r="3852" customFormat="false" ht="15" hidden="false" customHeight="false" outlineLevel="0" collapsed="false">
      <c r="A3852" s="37" t="s">
        <v>1370</v>
      </c>
      <c r="B3852" s="37" t="s">
        <v>239</v>
      </c>
      <c r="C3852" s="37" t="n">
        <v>730</v>
      </c>
      <c r="D3852" s="38" t="n">
        <v>46347</v>
      </c>
      <c r="E3852" s="37" t="s">
        <v>230</v>
      </c>
      <c r="F3852" s="38"/>
      <c r="G3852" s="37"/>
    </row>
    <row r="3853" customFormat="false" ht="15" hidden="false" customHeight="false" outlineLevel="0" collapsed="false">
      <c r="A3853" s="37" t="s">
        <v>1370</v>
      </c>
      <c r="B3853" s="37" t="s">
        <v>240</v>
      </c>
      <c r="C3853" s="37" t="n">
        <v>365</v>
      </c>
      <c r="D3853" s="38" t="n">
        <v>46328</v>
      </c>
      <c r="E3853" s="37" t="s">
        <v>229</v>
      </c>
      <c r="F3853" s="38" t="n">
        <v>46299</v>
      </c>
      <c r="G3853" s="37" t="n">
        <v>87</v>
      </c>
    </row>
    <row r="3854" customFormat="false" ht="15" hidden="false" customHeight="false" outlineLevel="0" collapsed="false">
      <c r="A3854" s="37" t="s">
        <v>1371</v>
      </c>
      <c r="B3854" s="37" t="s">
        <v>235</v>
      </c>
      <c r="C3854" s="37" t="n">
        <v>365</v>
      </c>
      <c r="D3854" s="38" t="n">
        <v>46166</v>
      </c>
      <c r="E3854" s="37" t="s">
        <v>229</v>
      </c>
      <c r="F3854" s="38" t="n">
        <v>46165</v>
      </c>
      <c r="G3854" s="37" t="n">
        <v>79</v>
      </c>
    </row>
    <row r="3855" customFormat="false" ht="15" hidden="false" customHeight="false" outlineLevel="0" collapsed="false">
      <c r="A3855" s="37" t="s">
        <v>1371</v>
      </c>
      <c r="B3855" s="37" t="s">
        <v>236</v>
      </c>
      <c r="C3855" s="37" t="n">
        <v>365</v>
      </c>
      <c r="D3855" s="38" t="n">
        <v>46276</v>
      </c>
      <c r="E3855" s="37" t="s">
        <v>230</v>
      </c>
      <c r="F3855" s="38"/>
      <c r="G3855" s="37"/>
    </row>
    <row r="3856" customFormat="false" ht="15" hidden="false" customHeight="false" outlineLevel="0" collapsed="false">
      <c r="A3856" s="37" t="s">
        <v>1371</v>
      </c>
      <c r="B3856" s="37" t="s">
        <v>237</v>
      </c>
      <c r="C3856" s="37" t="n">
        <v>365</v>
      </c>
      <c r="D3856" s="38" t="n">
        <v>46109</v>
      </c>
      <c r="E3856" s="37" t="s">
        <v>229</v>
      </c>
      <c r="F3856" s="38" t="n">
        <v>46081</v>
      </c>
      <c r="G3856" s="37" t="n">
        <v>69</v>
      </c>
    </row>
    <row r="3857" customFormat="false" ht="15" hidden="false" customHeight="false" outlineLevel="0" collapsed="false">
      <c r="A3857" s="37" t="s">
        <v>1371</v>
      </c>
      <c r="B3857" s="37" t="s">
        <v>238</v>
      </c>
      <c r="C3857" s="37" t="n">
        <v>180</v>
      </c>
      <c r="D3857" s="38" t="n">
        <v>46168</v>
      </c>
      <c r="E3857" s="37" t="s">
        <v>229</v>
      </c>
      <c r="F3857" s="38" t="n">
        <v>46139</v>
      </c>
      <c r="G3857" s="37" t="n">
        <v>61</v>
      </c>
    </row>
    <row r="3858" customFormat="false" ht="15" hidden="false" customHeight="false" outlineLevel="0" collapsed="false">
      <c r="A3858" s="37" t="s">
        <v>1371</v>
      </c>
      <c r="B3858" s="37" t="s">
        <v>239</v>
      </c>
      <c r="C3858" s="37" t="n">
        <v>730</v>
      </c>
      <c r="D3858" s="38" t="n">
        <v>46182</v>
      </c>
      <c r="E3858" s="37" t="s">
        <v>229</v>
      </c>
      <c r="F3858" s="38" t="n">
        <v>46153</v>
      </c>
      <c r="G3858" s="37" t="n">
        <v>63</v>
      </c>
    </row>
    <row r="3859" customFormat="false" ht="15" hidden="false" customHeight="false" outlineLevel="0" collapsed="false">
      <c r="A3859" s="37" t="s">
        <v>1371</v>
      </c>
      <c r="B3859" s="37" t="s">
        <v>240</v>
      </c>
      <c r="C3859" s="37" t="n">
        <v>365</v>
      </c>
      <c r="D3859" s="38" t="n">
        <v>46134</v>
      </c>
      <c r="E3859" s="37" t="s">
        <v>229</v>
      </c>
      <c r="F3859" s="38" t="n">
        <v>46119</v>
      </c>
      <c r="G3859" s="37" t="n">
        <v>73</v>
      </c>
    </row>
    <row r="3860" customFormat="false" ht="15" hidden="false" customHeight="false" outlineLevel="0" collapsed="false">
      <c r="A3860" s="37" t="s">
        <v>1372</v>
      </c>
      <c r="B3860" s="37" t="s">
        <v>235</v>
      </c>
      <c r="C3860" s="37" t="n">
        <v>365</v>
      </c>
      <c r="D3860" s="38" t="n">
        <v>46299</v>
      </c>
      <c r="E3860" s="37" t="s">
        <v>229</v>
      </c>
      <c r="F3860" s="38" t="n">
        <v>46297</v>
      </c>
      <c r="G3860" s="37" t="n">
        <v>88</v>
      </c>
    </row>
    <row r="3861" customFormat="false" ht="15" hidden="false" customHeight="false" outlineLevel="0" collapsed="false">
      <c r="A3861" s="37" t="s">
        <v>1372</v>
      </c>
      <c r="B3861" s="37" t="s">
        <v>236</v>
      </c>
      <c r="C3861" s="37" t="n">
        <v>365</v>
      </c>
      <c r="D3861" s="38" t="n">
        <v>46157</v>
      </c>
      <c r="E3861" s="37" t="s">
        <v>229</v>
      </c>
      <c r="F3861" s="38" t="n">
        <v>46151</v>
      </c>
      <c r="G3861" s="37" t="n">
        <v>98</v>
      </c>
    </row>
    <row r="3862" customFormat="false" ht="15" hidden="false" customHeight="false" outlineLevel="0" collapsed="false">
      <c r="A3862" s="37" t="s">
        <v>1372</v>
      </c>
      <c r="B3862" s="37" t="s">
        <v>237</v>
      </c>
      <c r="C3862" s="37" t="n">
        <v>365</v>
      </c>
      <c r="D3862" s="38" t="n">
        <v>46202</v>
      </c>
      <c r="E3862" s="37" t="s">
        <v>229</v>
      </c>
      <c r="F3862" s="38" t="n">
        <v>46177</v>
      </c>
      <c r="G3862" s="37" t="n">
        <v>69</v>
      </c>
    </row>
    <row r="3863" customFormat="false" ht="15" hidden="false" customHeight="false" outlineLevel="0" collapsed="false">
      <c r="A3863" s="37" t="s">
        <v>1372</v>
      </c>
      <c r="B3863" s="37" t="s">
        <v>238</v>
      </c>
      <c r="C3863" s="37" t="n">
        <v>180</v>
      </c>
      <c r="D3863" s="38" t="n">
        <v>46153</v>
      </c>
      <c r="E3863" s="37" t="s">
        <v>229</v>
      </c>
      <c r="F3863" s="38" t="n">
        <v>46142</v>
      </c>
      <c r="G3863" s="37" t="n">
        <v>83</v>
      </c>
    </row>
    <row r="3864" customFormat="false" ht="15" hidden="false" customHeight="false" outlineLevel="0" collapsed="false">
      <c r="A3864" s="37" t="s">
        <v>1372</v>
      </c>
      <c r="B3864" s="37" t="s">
        <v>239</v>
      </c>
      <c r="C3864" s="37" t="n">
        <v>730</v>
      </c>
      <c r="D3864" s="38" t="n">
        <v>46129</v>
      </c>
      <c r="E3864" s="37" t="s">
        <v>232</v>
      </c>
      <c r="F3864" s="38"/>
      <c r="G3864" s="37"/>
    </row>
    <row r="3865" customFormat="false" ht="15" hidden="false" customHeight="false" outlineLevel="0" collapsed="false">
      <c r="A3865" s="37" t="s">
        <v>1372</v>
      </c>
      <c r="B3865" s="37" t="s">
        <v>240</v>
      </c>
      <c r="C3865" s="37" t="n">
        <v>365</v>
      </c>
      <c r="D3865" s="38" t="n">
        <v>46179</v>
      </c>
      <c r="E3865" s="37" t="s">
        <v>229</v>
      </c>
      <c r="F3865" s="38" t="n">
        <v>46168</v>
      </c>
      <c r="G3865" s="37" t="n">
        <v>93</v>
      </c>
    </row>
    <row r="3866" customFormat="false" ht="15" hidden="false" customHeight="false" outlineLevel="0" collapsed="false">
      <c r="A3866" s="37" t="s">
        <v>1373</v>
      </c>
      <c r="B3866" s="37" t="s">
        <v>235</v>
      </c>
      <c r="C3866" s="37" t="n">
        <v>365</v>
      </c>
      <c r="D3866" s="38" t="n">
        <v>46154</v>
      </c>
      <c r="E3866" s="37" t="s">
        <v>230</v>
      </c>
      <c r="F3866" s="38"/>
      <c r="G3866" s="37"/>
    </row>
    <row r="3867" customFormat="false" ht="15" hidden="false" customHeight="false" outlineLevel="0" collapsed="false">
      <c r="A3867" s="37" t="s">
        <v>1373</v>
      </c>
      <c r="B3867" s="37" t="s">
        <v>236</v>
      </c>
      <c r="C3867" s="37" t="n">
        <v>365</v>
      </c>
      <c r="D3867" s="38" t="n">
        <v>46110</v>
      </c>
      <c r="E3867" s="37" t="s">
        <v>229</v>
      </c>
      <c r="F3867" s="38" t="n">
        <v>46086</v>
      </c>
      <c r="G3867" s="37" t="n">
        <v>82</v>
      </c>
    </row>
    <row r="3868" customFormat="false" ht="15" hidden="false" customHeight="false" outlineLevel="0" collapsed="false">
      <c r="A3868" s="37" t="s">
        <v>1373</v>
      </c>
      <c r="B3868" s="37" t="s">
        <v>237</v>
      </c>
      <c r="C3868" s="37" t="n">
        <v>365</v>
      </c>
      <c r="D3868" s="38" t="n">
        <v>46296</v>
      </c>
      <c r="E3868" s="37" t="s">
        <v>229</v>
      </c>
      <c r="F3868" s="38" t="n">
        <v>46257</v>
      </c>
      <c r="G3868" s="37" t="n">
        <v>97</v>
      </c>
    </row>
    <row r="3869" customFormat="false" ht="15" hidden="false" customHeight="false" outlineLevel="0" collapsed="false">
      <c r="A3869" s="37" t="s">
        <v>1373</v>
      </c>
      <c r="B3869" s="37" t="s">
        <v>238</v>
      </c>
      <c r="C3869" s="37" t="n">
        <v>180</v>
      </c>
      <c r="D3869" s="38" t="n">
        <v>46235</v>
      </c>
      <c r="E3869" s="37" t="s">
        <v>229</v>
      </c>
      <c r="F3869" s="38" t="n">
        <v>46202</v>
      </c>
      <c r="G3869" s="37" t="n">
        <v>94</v>
      </c>
    </row>
    <row r="3870" customFormat="false" ht="15" hidden="false" customHeight="false" outlineLevel="0" collapsed="false">
      <c r="A3870" s="37" t="s">
        <v>1373</v>
      </c>
      <c r="B3870" s="37" t="s">
        <v>239</v>
      </c>
      <c r="C3870" s="37" t="n">
        <v>730</v>
      </c>
      <c r="D3870" s="38" t="n">
        <v>46222</v>
      </c>
      <c r="E3870" s="37" t="s">
        <v>229</v>
      </c>
      <c r="F3870" s="38" t="n">
        <v>46214</v>
      </c>
      <c r="G3870" s="37" t="n">
        <v>73</v>
      </c>
    </row>
    <row r="3871" customFormat="false" ht="15" hidden="false" customHeight="false" outlineLevel="0" collapsed="false">
      <c r="A3871" s="37" t="s">
        <v>1373</v>
      </c>
      <c r="B3871" s="37" t="s">
        <v>240</v>
      </c>
      <c r="C3871" s="37" t="n">
        <v>365</v>
      </c>
      <c r="D3871" s="38" t="n">
        <v>46380</v>
      </c>
      <c r="E3871" s="37" t="s">
        <v>229</v>
      </c>
      <c r="F3871" s="38" t="n">
        <v>46375</v>
      </c>
      <c r="G3871" s="37" t="n">
        <v>80</v>
      </c>
    </row>
    <row r="3872" customFormat="false" ht="15" hidden="false" customHeight="false" outlineLevel="0" collapsed="false">
      <c r="A3872" s="37" t="s">
        <v>353</v>
      </c>
      <c r="B3872" s="37" t="s">
        <v>235</v>
      </c>
      <c r="C3872" s="37" t="n">
        <v>365</v>
      </c>
      <c r="D3872" s="38" t="n">
        <v>46313</v>
      </c>
      <c r="E3872" s="37" t="s">
        <v>230</v>
      </c>
      <c r="F3872" s="38"/>
      <c r="G3872" s="37"/>
    </row>
    <row r="3873" customFormat="false" ht="15" hidden="false" customHeight="false" outlineLevel="0" collapsed="false">
      <c r="A3873" s="37" t="s">
        <v>353</v>
      </c>
      <c r="B3873" s="37" t="s">
        <v>236</v>
      </c>
      <c r="C3873" s="37" t="n">
        <v>365</v>
      </c>
      <c r="D3873" s="38" t="n">
        <v>46349</v>
      </c>
      <c r="E3873" s="37" t="s">
        <v>229</v>
      </c>
      <c r="F3873" s="38" t="n">
        <v>46343</v>
      </c>
      <c r="G3873" s="37" t="n">
        <v>82</v>
      </c>
    </row>
    <row r="3874" customFormat="false" ht="15" hidden="false" customHeight="false" outlineLevel="0" collapsed="false">
      <c r="A3874" s="37" t="s">
        <v>353</v>
      </c>
      <c r="B3874" s="37" t="s">
        <v>237</v>
      </c>
      <c r="C3874" s="37" t="n">
        <v>365</v>
      </c>
      <c r="D3874" s="38" t="n">
        <v>46294</v>
      </c>
      <c r="E3874" s="37" t="s">
        <v>229</v>
      </c>
      <c r="F3874" s="38" t="n">
        <v>46270</v>
      </c>
      <c r="G3874" s="37" t="n">
        <v>81</v>
      </c>
    </row>
    <row r="3875" customFormat="false" ht="15" hidden="false" customHeight="false" outlineLevel="0" collapsed="false">
      <c r="A3875" s="37" t="s">
        <v>353</v>
      </c>
      <c r="B3875" s="37" t="s">
        <v>238</v>
      </c>
      <c r="C3875" s="37" t="n">
        <v>180</v>
      </c>
      <c r="D3875" s="38" t="n">
        <v>46324</v>
      </c>
      <c r="E3875" s="37" t="s">
        <v>231</v>
      </c>
      <c r="F3875" s="38"/>
      <c r="G3875" s="37"/>
    </row>
    <row r="3876" customFormat="false" ht="15" hidden="false" customHeight="false" outlineLevel="0" collapsed="false">
      <c r="A3876" s="37" t="s">
        <v>353</v>
      </c>
      <c r="B3876" s="37" t="s">
        <v>239</v>
      </c>
      <c r="C3876" s="37" t="n">
        <v>730</v>
      </c>
      <c r="D3876" s="38" t="n">
        <v>46157</v>
      </c>
      <c r="E3876" s="37" t="s">
        <v>229</v>
      </c>
      <c r="F3876" s="38" t="n">
        <v>46120</v>
      </c>
      <c r="G3876" s="37" t="n">
        <v>89</v>
      </c>
    </row>
    <row r="3877" customFormat="false" ht="15" hidden="false" customHeight="false" outlineLevel="0" collapsed="false">
      <c r="A3877" s="37" t="s">
        <v>353</v>
      </c>
      <c r="B3877" s="37" t="s">
        <v>240</v>
      </c>
      <c r="C3877" s="37" t="n">
        <v>365</v>
      </c>
      <c r="D3877" s="38" t="n">
        <v>46246</v>
      </c>
      <c r="E3877" s="37" t="s">
        <v>231</v>
      </c>
      <c r="F3877" s="38"/>
      <c r="G3877" s="37"/>
    </row>
    <row r="3878" customFormat="false" ht="15" hidden="false" customHeight="false" outlineLevel="0" collapsed="false">
      <c r="A3878" s="37" t="s">
        <v>1375</v>
      </c>
      <c r="B3878" s="37" t="s">
        <v>235</v>
      </c>
      <c r="C3878" s="37" t="n">
        <v>365</v>
      </c>
      <c r="D3878" s="38" t="n">
        <v>46199</v>
      </c>
      <c r="E3878" s="37" t="s">
        <v>229</v>
      </c>
      <c r="F3878" s="38" t="n">
        <v>46195</v>
      </c>
      <c r="G3878" s="37" t="n">
        <v>63</v>
      </c>
    </row>
    <row r="3879" customFormat="false" ht="15" hidden="false" customHeight="false" outlineLevel="0" collapsed="false">
      <c r="A3879" s="37" t="s">
        <v>1375</v>
      </c>
      <c r="B3879" s="37" t="s">
        <v>236</v>
      </c>
      <c r="C3879" s="37" t="n">
        <v>365</v>
      </c>
      <c r="D3879" s="38" t="n">
        <v>46282</v>
      </c>
      <c r="E3879" s="37" t="s">
        <v>229</v>
      </c>
      <c r="F3879" s="38" t="n">
        <v>46260</v>
      </c>
      <c r="G3879" s="37" t="n">
        <v>77</v>
      </c>
    </row>
    <row r="3880" customFormat="false" ht="15" hidden="false" customHeight="false" outlineLevel="0" collapsed="false">
      <c r="A3880" s="37" t="s">
        <v>1375</v>
      </c>
      <c r="B3880" s="37" t="s">
        <v>237</v>
      </c>
      <c r="C3880" s="37" t="n">
        <v>365</v>
      </c>
      <c r="D3880" s="38" t="n">
        <v>46280</v>
      </c>
      <c r="E3880" s="37" t="s">
        <v>229</v>
      </c>
      <c r="F3880" s="38" t="n">
        <v>46263</v>
      </c>
      <c r="G3880" s="37" t="n">
        <v>99</v>
      </c>
    </row>
    <row r="3881" customFormat="false" ht="15" hidden="false" customHeight="false" outlineLevel="0" collapsed="false">
      <c r="A3881" s="37" t="s">
        <v>1375</v>
      </c>
      <c r="B3881" s="37" t="s">
        <v>238</v>
      </c>
      <c r="C3881" s="37" t="n">
        <v>180</v>
      </c>
      <c r="D3881" s="38" t="n">
        <v>46264</v>
      </c>
      <c r="E3881" s="37" t="s">
        <v>230</v>
      </c>
      <c r="F3881" s="38"/>
      <c r="G3881" s="37"/>
    </row>
    <row r="3882" customFormat="false" ht="15" hidden="false" customHeight="false" outlineLevel="0" collapsed="false">
      <c r="A3882" s="37" t="s">
        <v>1375</v>
      </c>
      <c r="B3882" s="37" t="s">
        <v>239</v>
      </c>
      <c r="C3882" s="37" t="n">
        <v>730</v>
      </c>
      <c r="D3882" s="38" t="n">
        <v>46138</v>
      </c>
      <c r="E3882" s="37" t="s">
        <v>229</v>
      </c>
      <c r="F3882" s="38" t="n">
        <v>46136</v>
      </c>
      <c r="G3882" s="37" t="n">
        <v>93</v>
      </c>
    </row>
    <row r="3883" customFormat="false" ht="15" hidden="false" customHeight="false" outlineLevel="0" collapsed="false">
      <c r="A3883" s="37" t="s">
        <v>1375</v>
      </c>
      <c r="B3883" s="37" t="s">
        <v>240</v>
      </c>
      <c r="C3883" s="37" t="n">
        <v>365</v>
      </c>
      <c r="D3883" s="38" t="n">
        <v>46323</v>
      </c>
      <c r="E3883" s="37" t="s">
        <v>229</v>
      </c>
      <c r="F3883" s="38" t="n">
        <v>46289</v>
      </c>
      <c r="G3883" s="37" t="n">
        <v>86</v>
      </c>
    </row>
    <row r="3884" customFormat="false" ht="15" hidden="false" customHeight="false" outlineLevel="0" collapsed="false">
      <c r="A3884" s="37" t="s">
        <v>1376</v>
      </c>
      <c r="B3884" s="37" t="s">
        <v>235</v>
      </c>
      <c r="C3884" s="37" t="n">
        <v>365</v>
      </c>
      <c r="D3884" s="38" t="n">
        <v>46333</v>
      </c>
      <c r="E3884" s="37" t="s">
        <v>229</v>
      </c>
      <c r="F3884" s="38" t="n">
        <v>46303</v>
      </c>
      <c r="G3884" s="37" t="n">
        <v>64</v>
      </c>
    </row>
    <row r="3885" customFormat="false" ht="15" hidden="false" customHeight="false" outlineLevel="0" collapsed="false">
      <c r="A3885" s="37" t="s">
        <v>1376</v>
      </c>
      <c r="B3885" s="37" t="s">
        <v>236</v>
      </c>
      <c r="C3885" s="37" t="n">
        <v>365</v>
      </c>
      <c r="D3885" s="38" t="n">
        <v>46176</v>
      </c>
      <c r="E3885" s="37" t="s">
        <v>229</v>
      </c>
      <c r="F3885" s="38" t="n">
        <v>46143</v>
      </c>
      <c r="G3885" s="37" t="n">
        <v>85</v>
      </c>
    </row>
    <row r="3886" customFormat="false" ht="15" hidden="false" customHeight="false" outlineLevel="0" collapsed="false">
      <c r="A3886" s="37" t="s">
        <v>1376</v>
      </c>
      <c r="B3886" s="37" t="s">
        <v>237</v>
      </c>
      <c r="C3886" s="37" t="n">
        <v>365</v>
      </c>
      <c r="D3886" s="38" t="n">
        <v>46101</v>
      </c>
      <c r="E3886" s="37" t="s">
        <v>230</v>
      </c>
      <c r="F3886" s="38"/>
      <c r="G3886" s="37"/>
    </row>
    <row r="3887" customFormat="false" ht="15" hidden="false" customHeight="false" outlineLevel="0" collapsed="false">
      <c r="A3887" s="37" t="s">
        <v>1376</v>
      </c>
      <c r="B3887" s="37" t="s">
        <v>238</v>
      </c>
      <c r="C3887" s="37" t="n">
        <v>180</v>
      </c>
      <c r="D3887" s="38" t="n">
        <v>46286</v>
      </c>
      <c r="E3887" s="37" t="s">
        <v>229</v>
      </c>
      <c r="F3887" s="38" t="n">
        <v>46249</v>
      </c>
      <c r="G3887" s="37" t="n">
        <v>66</v>
      </c>
    </row>
    <row r="3888" customFormat="false" ht="15" hidden="false" customHeight="false" outlineLevel="0" collapsed="false">
      <c r="A3888" s="37" t="s">
        <v>1376</v>
      </c>
      <c r="B3888" s="37" t="s">
        <v>239</v>
      </c>
      <c r="C3888" s="37" t="n">
        <v>730</v>
      </c>
      <c r="D3888" s="38" t="n">
        <v>46265</v>
      </c>
      <c r="E3888" s="37" t="s">
        <v>229</v>
      </c>
      <c r="F3888" s="38" t="n">
        <v>46251</v>
      </c>
      <c r="G3888" s="37" t="n">
        <v>63</v>
      </c>
    </row>
    <row r="3889" customFormat="false" ht="15" hidden="false" customHeight="false" outlineLevel="0" collapsed="false">
      <c r="A3889" s="37" t="s">
        <v>1376</v>
      </c>
      <c r="B3889" s="37" t="s">
        <v>240</v>
      </c>
      <c r="C3889" s="37" t="n">
        <v>365</v>
      </c>
      <c r="D3889" s="38" t="n">
        <v>46325</v>
      </c>
      <c r="E3889" s="37" t="s">
        <v>229</v>
      </c>
      <c r="F3889" s="38" t="n">
        <v>46290</v>
      </c>
      <c r="G3889" s="37" t="n">
        <v>82</v>
      </c>
    </row>
    <row r="3890" customFormat="false" ht="15" hidden="false" customHeight="false" outlineLevel="0" collapsed="false">
      <c r="A3890" s="37" t="s">
        <v>1132</v>
      </c>
      <c r="B3890" s="37" t="s">
        <v>235</v>
      </c>
      <c r="C3890" s="37" t="n">
        <v>365</v>
      </c>
      <c r="D3890" s="38" t="n">
        <v>46298</v>
      </c>
      <c r="E3890" s="37" t="s">
        <v>229</v>
      </c>
      <c r="F3890" s="38" t="n">
        <v>46273</v>
      </c>
      <c r="G3890" s="37" t="n">
        <v>67</v>
      </c>
    </row>
    <row r="3891" customFormat="false" ht="15" hidden="false" customHeight="false" outlineLevel="0" collapsed="false">
      <c r="A3891" s="37" t="s">
        <v>1132</v>
      </c>
      <c r="B3891" s="37" t="s">
        <v>236</v>
      </c>
      <c r="C3891" s="37" t="n">
        <v>365</v>
      </c>
      <c r="D3891" s="38" t="n">
        <v>46364</v>
      </c>
      <c r="E3891" s="37" t="s">
        <v>229</v>
      </c>
      <c r="F3891" s="38" t="n">
        <v>46336</v>
      </c>
      <c r="G3891" s="37" t="n">
        <v>95</v>
      </c>
    </row>
    <row r="3892" customFormat="false" ht="15" hidden="false" customHeight="false" outlineLevel="0" collapsed="false">
      <c r="A3892" s="37" t="s">
        <v>1132</v>
      </c>
      <c r="B3892" s="37" t="s">
        <v>237</v>
      </c>
      <c r="C3892" s="37" t="n">
        <v>365</v>
      </c>
      <c r="D3892" s="38" t="n">
        <v>46232</v>
      </c>
      <c r="E3892" s="37" t="s">
        <v>229</v>
      </c>
      <c r="F3892" s="38" t="n">
        <v>46224</v>
      </c>
      <c r="G3892" s="37" t="n">
        <v>71</v>
      </c>
    </row>
    <row r="3893" customFormat="false" ht="15" hidden="false" customHeight="false" outlineLevel="0" collapsed="false">
      <c r="A3893" s="37" t="s">
        <v>1132</v>
      </c>
      <c r="B3893" s="37" t="s">
        <v>238</v>
      </c>
      <c r="C3893" s="37" t="n">
        <v>180</v>
      </c>
      <c r="D3893" s="38" t="n">
        <v>46296</v>
      </c>
      <c r="E3893" s="37" t="s">
        <v>229</v>
      </c>
      <c r="F3893" s="38" t="n">
        <v>46259</v>
      </c>
      <c r="G3893" s="37" t="n">
        <v>68</v>
      </c>
    </row>
    <row r="3894" customFormat="false" ht="15" hidden="false" customHeight="false" outlineLevel="0" collapsed="false">
      <c r="A3894" s="37" t="s">
        <v>1132</v>
      </c>
      <c r="B3894" s="37" t="s">
        <v>239</v>
      </c>
      <c r="C3894" s="37" t="n">
        <v>730</v>
      </c>
      <c r="D3894" s="38" t="n">
        <v>46281</v>
      </c>
      <c r="E3894" s="37" t="s">
        <v>229</v>
      </c>
      <c r="F3894" s="38" t="n">
        <v>46263</v>
      </c>
      <c r="G3894" s="37" t="n">
        <v>64</v>
      </c>
    </row>
    <row r="3895" customFormat="false" ht="15" hidden="false" customHeight="false" outlineLevel="0" collapsed="false">
      <c r="A3895" s="37" t="s">
        <v>1132</v>
      </c>
      <c r="B3895" s="37" t="s">
        <v>240</v>
      </c>
      <c r="C3895" s="37" t="n">
        <v>365</v>
      </c>
      <c r="D3895" s="38" t="n">
        <v>46339</v>
      </c>
      <c r="E3895" s="37" t="s">
        <v>229</v>
      </c>
      <c r="F3895" s="38" t="n">
        <v>46315</v>
      </c>
      <c r="G3895" s="37" t="n">
        <v>83</v>
      </c>
    </row>
    <row r="3896" customFormat="false" ht="15" hidden="false" customHeight="false" outlineLevel="0" collapsed="false">
      <c r="A3896" s="37" t="s">
        <v>372</v>
      </c>
      <c r="B3896" s="37" t="s">
        <v>235</v>
      </c>
      <c r="C3896" s="37" t="n">
        <v>365</v>
      </c>
      <c r="D3896" s="38" t="n">
        <v>46149</v>
      </c>
      <c r="E3896" s="37" t="s">
        <v>229</v>
      </c>
      <c r="F3896" s="38" t="n">
        <v>46131</v>
      </c>
      <c r="G3896" s="37" t="n">
        <v>78</v>
      </c>
    </row>
    <row r="3897" customFormat="false" ht="15" hidden="false" customHeight="false" outlineLevel="0" collapsed="false">
      <c r="A3897" s="37" t="s">
        <v>372</v>
      </c>
      <c r="B3897" s="37" t="s">
        <v>236</v>
      </c>
      <c r="C3897" s="37" t="n">
        <v>365</v>
      </c>
      <c r="D3897" s="38" t="n">
        <v>46322</v>
      </c>
      <c r="E3897" s="37" t="s">
        <v>229</v>
      </c>
      <c r="F3897" s="38" t="n">
        <v>46309</v>
      </c>
      <c r="G3897" s="37" t="n">
        <v>84</v>
      </c>
    </row>
    <row r="3898" customFormat="false" ht="15" hidden="false" customHeight="false" outlineLevel="0" collapsed="false">
      <c r="A3898" s="37" t="s">
        <v>372</v>
      </c>
      <c r="B3898" s="37" t="s">
        <v>237</v>
      </c>
      <c r="C3898" s="37" t="n">
        <v>365</v>
      </c>
      <c r="D3898" s="38" t="n">
        <v>46263</v>
      </c>
      <c r="E3898" s="37" t="s">
        <v>229</v>
      </c>
      <c r="F3898" s="38" t="n">
        <v>46254</v>
      </c>
      <c r="G3898" s="37" t="n">
        <v>79</v>
      </c>
    </row>
    <row r="3899" customFormat="false" ht="15" hidden="false" customHeight="false" outlineLevel="0" collapsed="false">
      <c r="A3899" s="37" t="s">
        <v>372</v>
      </c>
      <c r="B3899" s="37" t="s">
        <v>238</v>
      </c>
      <c r="C3899" s="37" t="n">
        <v>180</v>
      </c>
      <c r="D3899" s="38" t="n">
        <v>46315</v>
      </c>
      <c r="E3899" s="37" t="s">
        <v>229</v>
      </c>
      <c r="F3899" s="38" t="n">
        <v>46290</v>
      </c>
      <c r="G3899" s="37" t="n">
        <v>91</v>
      </c>
    </row>
    <row r="3900" customFormat="false" ht="15" hidden="false" customHeight="false" outlineLevel="0" collapsed="false">
      <c r="A3900" s="37" t="s">
        <v>372</v>
      </c>
      <c r="B3900" s="37" t="s">
        <v>239</v>
      </c>
      <c r="C3900" s="37" t="n">
        <v>730</v>
      </c>
      <c r="D3900" s="38" t="n">
        <v>46346</v>
      </c>
      <c r="E3900" s="37" t="s">
        <v>230</v>
      </c>
      <c r="F3900" s="38"/>
      <c r="G3900" s="37"/>
    </row>
    <row r="3901" customFormat="false" ht="15" hidden="false" customHeight="false" outlineLevel="0" collapsed="false">
      <c r="A3901" s="37" t="s">
        <v>372</v>
      </c>
      <c r="B3901" s="37" t="s">
        <v>240</v>
      </c>
      <c r="C3901" s="37" t="n">
        <v>365</v>
      </c>
      <c r="D3901" s="38" t="n">
        <v>46234</v>
      </c>
      <c r="E3901" s="37" t="s">
        <v>229</v>
      </c>
      <c r="F3901" s="38" t="n">
        <v>46195</v>
      </c>
      <c r="G3901" s="37" t="n">
        <v>80</v>
      </c>
    </row>
    <row r="3902" customFormat="false" ht="15" hidden="false" customHeight="false" outlineLevel="0" collapsed="false">
      <c r="A3902" s="37" t="s">
        <v>1378</v>
      </c>
      <c r="B3902" s="37" t="s">
        <v>235</v>
      </c>
      <c r="C3902" s="37" t="n">
        <v>365</v>
      </c>
      <c r="D3902" s="38" t="n">
        <v>46130</v>
      </c>
      <c r="E3902" s="37" t="s">
        <v>229</v>
      </c>
      <c r="F3902" s="38" t="n">
        <v>46097</v>
      </c>
      <c r="G3902" s="37" t="n">
        <v>97</v>
      </c>
    </row>
    <row r="3903" customFormat="false" ht="15" hidden="false" customHeight="false" outlineLevel="0" collapsed="false">
      <c r="A3903" s="37" t="s">
        <v>1378</v>
      </c>
      <c r="B3903" s="37" t="s">
        <v>236</v>
      </c>
      <c r="C3903" s="37" t="n">
        <v>365</v>
      </c>
      <c r="D3903" s="38" t="n">
        <v>46330</v>
      </c>
      <c r="E3903" s="37" t="s">
        <v>229</v>
      </c>
      <c r="F3903" s="38" t="n">
        <v>46295</v>
      </c>
      <c r="G3903" s="37" t="n">
        <v>74</v>
      </c>
    </row>
    <row r="3904" customFormat="false" ht="15" hidden="false" customHeight="false" outlineLevel="0" collapsed="false">
      <c r="A3904" s="37" t="s">
        <v>1378</v>
      </c>
      <c r="B3904" s="37" t="s">
        <v>237</v>
      </c>
      <c r="C3904" s="37" t="n">
        <v>365</v>
      </c>
      <c r="D3904" s="38" t="n">
        <v>46184</v>
      </c>
      <c r="E3904" s="37" t="s">
        <v>229</v>
      </c>
      <c r="F3904" s="38" t="n">
        <v>46172</v>
      </c>
      <c r="G3904" s="37" t="n">
        <v>86</v>
      </c>
    </row>
    <row r="3905" customFormat="false" ht="15" hidden="false" customHeight="false" outlineLevel="0" collapsed="false">
      <c r="A3905" s="37" t="s">
        <v>1378</v>
      </c>
      <c r="B3905" s="37" t="s">
        <v>238</v>
      </c>
      <c r="C3905" s="37" t="n">
        <v>180</v>
      </c>
      <c r="D3905" s="38" t="n">
        <v>46257</v>
      </c>
      <c r="E3905" s="37" t="s">
        <v>229</v>
      </c>
      <c r="F3905" s="38" t="n">
        <v>46235</v>
      </c>
      <c r="G3905" s="37" t="n">
        <v>97</v>
      </c>
    </row>
    <row r="3906" customFormat="false" ht="15" hidden="false" customHeight="false" outlineLevel="0" collapsed="false">
      <c r="A3906" s="37" t="s">
        <v>1378</v>
      </c>
      <c r="B3906" s="37" t="s">
        <v>239</v>
      </c>
      <c r="C3906" s="37" t="n">
        <v>730</v>
      </c>
      <c r="D3906" s="38" t="n">
        <v>46350</v>
      </c>
      <c r="E3906" s="37" t="s">
        <v>229</v>
      </c>
      <c r="F3906" s="38" t="n">
        <v>46332</v>
      </c>
      <c r="G3906" s="37" t="n">
        <v>97</v>
      </c>
    </row>
    <row r="3907" customFormat="false" ht="15" hidden="false" customHeight="false" outlineLevel="0" collapsed="false">
      <c r="A3907" s="37" t="s">
        <v>1378</v>
      </c>
      <c r="B3907" s="37" t="s">
        <v>240</v>
      </c>
      <c r="C3907" s="37" t="n">
        <v>365</v>
      </c>
      <c r="D3907" s="38" t="n">
        <v>46137</v>
      </c>
      <c r="E3907" s="37" t="s">
        <v>229</v>
      </c>
      <c r="F3907" s="38" t="n">
        <v>46104</v>
      </c>
      <c r="G3907" s="37" t="n">
        <v>83</v>
      </c>
    </row>
    <row r="3908" customFormat="false" ht="15" hidden="false" customHeight="false" outlineLevel="0" collapsed="false">
      <c r="A3908" s="37" t="s">
        <v>1379</v>
      </c>
      <c r="B3908" s="37" t="s">
        <v>235</v>
      </c>
      <c r="C3908" s="37" t="n">
        <v>365</v>
      </c>
      <c r="D3908" s="38" t="n">
        <v>46300</v>
      </c>
      <c r="E3908" s="37" t="s">
        <v>229</v>
      </c>
      <c r="F3908" s="38" t="n">
        <v>46293</v>
      </c>
      <c r="G3908" s="37" t="n">
        <v>85</v>
      </c>
    </row>
    <row r="3909" customFormat="false" ht="15" hidden="false" customHeight="false" outlineLevel="0" collapsed="false">
      <c r="A3909" s="37" t="s">
        <v>1379</v>
      </c>
      <c r="B3909" s="37" t="s">
        <v>236</v>
      </c>
      <c r="C3909" s="37" t="n">
        <v>365</v>
      </c>
      <c r="D3909" s="38" t="n">
        <v>46241</v>
      </c>
      <c r="E3909" s="37" t="s">
        <v>229</v>
      </c>
      <c r="F3909" s="38" t="n">
        <v>46206</v>
      </c>
      <c r="G3909" s="37" t="n">
        <v>83</v>
      </c>
    </row>
    <row r="3910" customFormat="false" ht="15" hidden="false" customHeight="false" outlineLevel="0" collapsed="false">
      <c r="A3910" s="37" t="s">
        <v>1379</v>
      </c>
      <c r="B3910" s="37" t="s">
        <v>237</v>
      </c>
      <c r="C3910" s="37" t="n">
        <v>365</v>
      </c>
      <c r="D3910" s="38" t="n">
        <v>46105</v>
      </c>
      <c r="E3910" s="37" t="s">
        <v>229</v>
      </c>
      <c r="F3910" s="38" t="n">
        <v>46097</v>
      </c>
      <c r="G3910" s="37" t="n">
        <v>94</v>
      </c>
    </row>
    <row r="3911" customFormat="false" ht="15" hidden="false" customHeight="false" outlineLevel="0" collapsed="false">
      <c r="A3911" s="37" t="s">
        <v>1379</v>
      </c>
      <c r="B3911" s="37" t="s">
        <v>238</v>
      </c>
      <c r="C3911" s="37" t="n">
        <v>180</v>
      </c>
      <c r="D3911" s="38" t="n">
        <v>46168</v>
      </c>
      <c r="E3911" s="37" t="s">
        <v>229</v>
      </c>
      <c r="F3911" s="38" t="n">
        <v>46154</v>
      </c>
      <c r="G3911" s="37" t="n">
        <v>72</v>
      </c>
    </row>
    <row r="3912" customFormat="false" ht="15" hidden="false" customHeight="false" outlineLevel="0" collapsed="false">
      <c r="A3912" s="37" t="s">
        <v>1379</v>
      </c>
      <c r="B3912" s="37" t="s">
        <v>239</v>
      </c>
      <c r="C3912" s="37" t="n">
        <v>730</v>
      </c>
      <c r="D3912" s="38" t="n">
        <v>46181</v>
      </c>
      <c r="E3912" s="37" t="s">
        <v>229</v>
      </c>
      <c r="F3912" s="38" t="n">
        <v>46177</v>
      </c>
      <c r="G3912" s="37" t="n">
        <v>92</v>
      </c>
    </row>
    <row r="3913" customFormat="false" ht="15" hidden="false" customHeight="false" outlineLevel="0" collapsed="false">
      <c r="A3913" s="37" t="s">
        <v>1379</v>
      </c>
      <c r="B3913" s="37" t="s">
        <v>240</v>
      </c>
      <c r="C3913" s="37" t="n">
        <v>365</v>
      </c>
      <c r="D3913" s="38" t="n">
        <v>46381</v>
      </c>
      <c r="E3913" s="37" t="s">
        <v>229</v>
      </c>
      <c r="F3913" s="38" t="n">
        <v>46368</v>
      </c>
      <c r="G3913" s="37" t="n">
        <v>76</v>
      </c>
    </row>
    <row r="3914" customFormat="false" ht="15" hidden="false" customHeight="false" outlineLevel="0" collapsed="false">
      <c r="A3914" s="37" t="s">
        <v>1380</v>
      </c>
      <c r="B3914" s="37" t="s">
        <v>235</v>
      </c>
      <c r="C3914" s="37" t="n">
        <v>365</v>
      </c>
      <c r="D3914" s="38" t="n">
        <v>46365</v>
      </c>
      <c r="E3914" s="37" t="s">
        <v>229</v>
      </c>
      <c r="F3914" s="38" t="n">
        <v>46345</v>
      </c>
      <c r="G3914" s="37" t="n">
        <v>75</v>
      </c>
    </row>
    <row r="3915" customFormat="false" ht="15" hidden="false" customHeight="false" outlineLevel="0" collapsed="false">
      <c r="A3915" s="37" t="s">
        <v>1380</v>
      </c>
      <c r="B3915" s="37" t="s">
        <v>236</v>
      </c>
      <c r="C3915" s="37" t="n">
        <v>365</v>
      </c>
      <c r="D3915" s="38" t="n">
        <v>46255</v>
      </c>
      <c r="E3915" s="37" t="s">
        <v>229</v>
      </c>
      <c r="F3915" s="38" t="n">
        <v>46218</v>
      </c>
      <c r="G3915" s="37" t="n">
        <v>80</v>
      </c>
    </row>
    <row r="3916" customFormat="false" ht="15" hidden="false" customHeight="false" outlineLevel="0" collapsed="false">
      <c r="A3916" s="37" t="s">
        <v>1380</v>
      </c>
      <c r="B3916" s="37" t="s">
        <v>237</v>
      </c>
      <c r="C3916" s="37" t="n">
        <v>365</v>
      </c>
      <c r="D3916" s="38" t="n">
        <v>46259</v>
      </c>
      <c r="E3916" s="37" t="s">
        <v>230</v>
      </c>
      <c r="F3916" s="38"/>
      <c r="G3916" s="37"/>
    </row>
    <row r="3917" customFormat="false" ht="15" hidden="false" customHeight="false" outlineLevel="0" collapsed="false">
      <c r="A3917" s="37" t="s">
        <v>1380</v>
      </c>
      <c r="B3917" s="37" t="s">
        <v>238</v>
      </c>
      <c r="C3917" s="37" t="n">
        <v>180</v>
      </c>
      <c r="D3917" s="38" t="n">
        <v>46366</v>
      </c>
      <c r="E3917" s="37" t="s">
        <v>229</v>
      </c>
      <c r="F3917" s="38" t="n">
        <v>46343</v>
      </c>
      <c r="G3917" s="37" t="n">
        <v>71</v>
      </c>
    </row>
    <row r="3918" customFormat="false" ht="15" hidden="false" customHeight="false" outlineLevel="0" collapsed="false">
      <c r="A3918" s="37" t="s">
        <v>1380</v>
      </c>
      <c r="B3918" s="37" t="s">
        <v>239</v>
      </c>
      <c r="C3918" s="37" t="n">
        <v>730</v>
      </c>
      <c r="D3918" s="38" t="n">
        <v>46309</v>
      </c>
      <c r="E3918" s="37" t="s">
        <v>229</v>
      </c>
      <c r="F3918" s="38" t="n">
        <v>46281</v>
      </c>
      <c r="G3918" s="37" t="n">
        <v>86</v>
      </c>
    </row>
    <row r="3919" customFormat="false" ht="15" hidden="false" customHeight="false" outlineLevel="0" collapsed="false">
      <c r="A3919" s="37" t="s">
        <v>1380</v>
      </c>
      <c r="B3919" s="37" t="s">
        <v>240</v>
      </c>
      <c r="C3919" s="37" t="n">
        <v>365</v>
      </c>
      <c r="D3919" s="38" t="n">
        <v>46267</v>
      </c>
      <c r="E3919" s="37" t="s">
        <v>229</v>
      </c>
      <c r="F3919" s="38" t="n">
        <v>46259</v>
      </c>
      <c r="G3919" s="37" t="n">
        <v>76</v>
      </c>
    </row>
    <row r="3920" customFormat="false" ht="15" hidden="false" customHeight="false" outlineLevel="0" collapsed="false">
      <c r="A3920" s="37" t="s">
        <v>1381</v>
      </c>
      <c r="B3920" s="37" t="s">
        <v>235</v>
      </c>
      <c r="C3920" s="37" t="n">
        <v>365</v>
      </c>
      <c r="D3920" s="38" t="n">
        <v>46313</v>
      </c>
      <c r="E3920" s="37" t="s">
        <v>229</v>
      </c>
      <c r="F3920" s="38" t="n">
        <v>46309</v>
      </c>
      <c r="G3920" s="37" t="n">
        <v>75</v>
      </c>
    </row>
    <row r="3921" customFormat="false" ht="15" hidden="false" customHeight="false" outlineLevel="0" collapsed="false">
      <c r="A3921" s="37" t="s">
        <v>1381</v>
      </c>
      <c r="B3921" s="37" t="s">
        <v>236</v>
      </c>
      <c r="C3921" s="37" t="n">
        <v>365</v>
      </c>
      <c r="D3921" s="38" t="n">
        <v>46128</v>
      </c>
      <c r="E3921" s="37" t="s">
        <v>229</v>
      </c>
      <c r="F3921" s="38" t="n">
        <v>46098</v>
      </c>
      <c r="G3921" s="37" t="n">
        <v>72</v>
      </c>
    </row>
    <row r="3922" customFormat="false" ht="15" hidden="false" customHeight="false" outlineLevel="0" collapsed="false">
      <c r="A3922" s="37" t="s">
        <v>1381</v>
      </c>
      <c r="B3922" s="37" t="s">
        <v>237</v>
      </c>
      <c r="C3922" s="37" t="n">
        <v>365</v>
      </c>
      <c r="D3922" s="38" t="n">
        <v>46198</v>
      </c>
      <c r="E3922" s="37" t="s">
        <v>229</v>
      </c>
      <c r="F3922" s="38" t="n">
        <v>46177</v>
      </c>
      <c r="G3922" s="37" t="n">
        <v>65</v>
      </c>
    </row>
    <row r="3923" customFormat="false" ht="15" hidden="false" customHeight="false" outlineLevel="0" collapsed="false">
      <c r="A3923" s="37" t="s">
        <v>1381</v>
      </c>
      <c r="B3923" s="37" t="s">
        <v>238</v>
      </c>
      <c r="C3923" s="37" t="n">
        <v>180</v>
      </c>
      <c r="D3923" s="38" t="n">
        <v>46370</v>
      </c>
      <c r="E3923" s="37" t="s">
        <v>229</v>
      </c>
      <c r="F3923" s="38" t="n">
        <v>46340</v>
      </c>
      <c r="G3923" s="37" t="n">
        <v>99</v>
      </c>
    </row>
    <row r="3924" customFormat="false" ht="15" hidden="false" customHeight="false" outlineLevel="0" collapsed="false">
      <c r="A3924" s="37" t="s">
        <v>1381</v>
      </c>
      <c r="B3924" s="37" t="s">
        <v>239</v>
      </c>
      <c r="C3924" s="37" t="n">
        <v>730</v>
      </c>
      <c r="D3924" s="38" t="n">
        <v>46309</v>
      </c>
      <c r="E3924" s="37" t="s">
        <v>229</v>
      </c>
      <c r="F3924" s="38" t="n">
        <v>46294</v>
      </c>
      <c r="G3924" s="37" t="n">
        <v>74</v>
      </c>
    </row>
    <row r="3925" customFormat="false" ht="15" hidden="false" customHeight="false" outlineLevel="0" collapsed="false">
      <c r="A3925" s="37" t="s">
        <v>1381</v>
      </c>
      <c r="B3925" s="37" t="s">
        <v>240</v>
      </c>
      <c r="C3925" s="37" t="n">
        <v>365</v>
      </c>
      <c r="D3925" s="38" t="n">
        <v>46201</v>
      </c>
      <c r="E3925" s="37" t="s">
        <v>229</v>
      </c>
      <c r="F3925" s="38" t="n">
        <v>46176</v>
      </c>
      <c r="G3925" s="37" t="n">
        <v>63</v>
      </c>
    </row>
    <row r="3926" customFormat="false" ht="15" hidden="false" customHeight="false" outlineLevel="0" collapsed="false">
      <c r="A3926" s="37" t="s">
        <v>397</v>
      </c>
      <c r="B3926" s="37" t="s">
        <v>235</v>
      </c>
      <c r="C3926" s="37" t="n">
        <v>365</v>
      </c>
      <c r="D3926" s="38" t="n">
        <v>46170</v>
      </c>
      <c r="E3926" s="37" t="s">
        <v>232</v>
      </c>
      <c r="F3926" s="38"/>
      <c r="G3926" s="37"/>
    </row>
    <row r="3927" customFormat="false" ht="15" hidden="false" customHeight="false" outlineLevel="0" collapsed="false">
      <c r="A3927" s="37" t="s">
        <v>397</v>
      </c>
      <c r="B3927" s="37" t="s">
        <v>236</v>
      </c>
      <c r="C3927" s="37" t="n">
        <v>365</v>
      </c>
      <c r="D3927" s="38" t="n">
        <v>46110</v>
      </c>
      <c r="E3927" s="37" t="s">
        <v>229</v>
      </c>
      <c r="F3927" s="38" t="n">
        <v>46087</v>
      </c>
      <c r="G3927" s="37" t="n">
        <v>83</v>
      </c>
    </row>
    <row r="3928" customFormat="false" ht="15" hidden="false" customHeight="false" outlineLevel="0" collapsed="false">
      <c r="A3928" s="37" t="s">
        <v>397</v>
      </c>
      <c r="B3928" s="37" t="s">
        <v>237</v>
      </c>
      <c r="C3928" s="37" t="n">
        <v>365</v>
      </c>
      <c r="D3928" s="38" t="n">
        <v>46358</v>
      </c>
      <c r="E3928" s="37" t="s">
        <v>229</v>
      </c>
      <c r="F3928" s="38" t="n">
        <v>46323</v>
      </c>
      <c r="G3928" s="37" t="n">
        <v>95</v>
      </c>
    </row>
    <row r="3929" customFormat="false" ht="15" hidden="false" customHeight="false" outlineLevel="0" collapsed="false">
      <c r="A3929" s="37" t="s">
        <v>397</v>
      </c>
      <c r="B3929" s="37" t="s">
        <v>238</v>
      </c>
      <c r="C3929" s="37" t="n">
        <v>180</v>
      </c>
      <c r="D3929" s="38" t="n">
        <v>46109</v>
      </c>
      <c r="E3929" s="37" t="s">
        <v>229</v>
      </c>
      <c r="F3929" s="38" t="n">
        <v>46100</v>
      </c>
      <c r="G3929" s="37" t="n">
        <v>93</v>
      </c>
    </row>
    <row r="3930" customFormat="false" ht="15" hidden="false" customHeight="false" outlineLevel="0" collapsed="false">
      <c r="A3930" s="37" t="s">
        <v>397</v>
      </c>
      <c r="B3930" s="37" t="s">
        <v>239</v>
      </c>
      <c r="C3930" s="37" t="n">
        <v>730</v>
      </c>
      <c r="D3930" s="38" t="n">
        <v>46218</v>
      </c>
      <c r="E3930" s="37" t="s">
        <v>229</v>
      </c>
      <c r="F3930" s="38" t="n">
        <v>46215</v>
      </c>
      <c r="G3930" s="37" t="n">
        <v>84</v>
      </c>
    </row>
    <row r="3931" customFormat="false" ht="15" hidden="false" customHeight="false" outlineLevel="0" collapsed="false">
      <c r="A3931" s="37" t="s">
        <v>397</v>
      </c>
      <c r="B3931" s="37" t="s">
        <v>240</v>
      </c>
      <c r="C3931" s="37" t="n">
        <v>365</v>
      </c>
      <c r="D3931" s="38" t="n">
        <v>46194</v>
      </c>
      <c r="E3931" s="37" t="s">
        <v>229</v>
      </c>
      <c r="F3931" s="38" t="n">
        <v>46157</v>
      </c>
      <c r="G3931" s="37" t="n">
        <v>67</v>
      </c>
    </row>
    <row r="3932" customFormat="false" ht="15" hidden="false" customHeight="false" outlineLevel="0" collapsed="false">
      <c r="A3932" s="37" t="s">
        <v>1383</v>
      </c>
      <c r="B3932" s="37" t="s">
        <v>235</v>
      </c>
      <c r="C3932" s="37" t="n">
        <v>365</v>
      </c>
      <c r="D3932" s="38" t="n">
        <v>46340</v>
      </c>
      <c r="E3932" s="37" t="s">
        <v>229</v>
      </c>
      <c r="F3932" s="38" t="n">
        <v>46320</v>
      </c>
      <c r="G3932" s="37" t="n">
        <v>78</v>
      </c>
    </row>
    <row r="3933" customFormat="false" ht="15" hidden="false" customHeight="false" outlineLevel="0" collapsed="false">
      <c r="A3933" s="37" t="s">
        <v>1383</v>
      </c>
      <c r="B3933" s="37" t="s">
        <v>236</v>
      </c>
      <c r="C3933" s="37" t="n">
        <v>365</v>
      </c>
      <c r="D3933" s="38" t="n">
        <v>46185</v>
      </c>
      <c r="E3933" s="37" t="s">
        <v>229</v>
      </c>
      <c r="F3933" s="38" t="n">
        <v>46164</v>
      </c>
      <c r="G3933" s="37" t="n">
        <v>80</v>
      </c>
    </row>
    <row r="3934" customFormat="false" ht="15" hidden="false" customHeight="false" outlineLevel="0" collapsed="false">
      <c r="A3934" s="37" t="s">
        <v>1383</v>
      </c>
      <c r="B3934" s="37" t="s">
        <v>237</v>
      </c>
      <c r="C3934" s="37" t="n">
        <v>365</v>
      </c>
      <c r="D3934" s="38" t="n">
        <v>46123</v>
      </c>
      <c r="E3934" s="37" t="s">
        <v>232</v>
      </c>
      <c r="F3934" s="38"/>
      <c r="G3934" s="37"/>
    </row>
    <row r="3935" customFormat="false" ht="15" hidden="false" customHeight="false" outlineLevel="0" collapsed="false">
      <c r="A3935" s="37" t="s">
        <v>1383</v>
      </c>
      <c r="B3935" s="37" t="s">
        <v>238</v>
      </c>
      <c r="C3935" s="37" t="n">
        <v>180</v>
      </c>
      <c r="D3935" s="38" t="n">
        <v>46130</v>
      </c>
      <c r="E3935" s="37" t="s">
        <v>230</v>
      </c>
      <c r="F3935" s="38"/>
      <c r="G3935" s="37"/>
    </row>
    <row r="3936" customFormat="false" ht="15" hidden="false" customHeight="false" outlineLevel="0" collapsed="false">
      <c r="A3936" s="37" t="s">
        <v>1383</v>
      </c>
      <c r="B3936" s="37" t="s">
        <v>239</v>
      </c>
      <c r="C3936" s="37" t="n">
        <v>730</v>
      </c>
      <c r="D3936" s="38" t="n">
        <v>46355</v>
      </c>
      <c r="E3936" s="37" t="s">
        <v>229</v>
      </c>
      <c r="F3936" s="38" t="n">
        <v>46321</v>
      </c>
      <c r="G3936" s="37" t="n">
        <v>93</v>
      </c>
    </row>
    <row r="3937" customFormat="false" ht="15" hidden="false" customHeight="false" outlineLevel="0" collapsed="false">
      <c r="A3937" s="37" t="s">
        <v>1383</v>
      </c>
      <c r="B3937" s="37" t="s">
        <v>240</v>
      </c>
      <c r="C3937" s="37" t="n">
        <v>365</v>
      </c>
      <c r="D3937" s="38" t="n">
        <v>46120</v>
      </c>
      <c r="E3937" s="37" t="s">
        <v>229</v>
      </c>
      <c r="F3937" s="38" t="n">
        <v>46103</v>
      </c>
      <c r="G3937" s="37" t="n">
        <v>64</v>
      </c>
    </row>
    <row r="3938" customFormat="false" ht="15" hidden="false" customHeight="false" outlineLevel="0" collapsed="false">
      <c r="A3938" s="37" t="s">
        <v>1384</v>
      </c>
      <c r="B3938" s="37" t="s">
        <v>235</v>
      </c>
      <c r="C3938" s="37" t="n">
        <v>365</v>
      </c>
      <c r="D3938" s="38" t="n">
        <v>46349</v>
      </c>
      <c r="E3938" s="37" t="s">
        <v>229</v>
      </c>
      <c r="F3938" s="38" t="n">
        <v>46310</v>
      </c>
      <c r="G3938" s="37" t="n">
        <v>90</v>
      </c>
    </row>
    <row r="3939" customFormat="false" ht="15" hidden="false" customHeight="false" outlineLevel="0" collapsed="false">
      <c r="A3939" s="37" t="s">
        <v>1384</v>
      </c>
      <c r="B3939" s="37" t="s">
        <v>236</v>
      </c>
      <c r="C3939" s="37" t="n">
        <v>365</v>
      </c>
      <c r="D3939" s="38" t="n">
        <v>46230</v>
      </c>
      <c r="E3939" s="37" t="s">
        <v>232</v>
      </c>
      <c r="F3939" s="38"/>
      <c r="G3939" s="37"/>
    </row>
    <row r="3940" customFormat="false" ht="15" hidden="false" customHeight="false" outlineLevel="0" collapsed="false">
      <c r="A3940" s="37" t="s">
        <v>1384</v>
      </c>
      <c r="B3940" s="37" t="s">
        <v>237</v>
      </c>
      <c r="C3940" s="37" t="n">
        <v>365</v>
      </c>
      <c r="D3940" s="38" t="n">
        <v>46202</v>
      </c>
      <c r="E3940" s="37" t="s">
        <v>229</v>
      </c>
      <c r="F3940" s="38" t="n">
        <v>46177</v>
      </c>
      <c r="G3940" s="37" t="n">
        <v>63</v>
      </c>
    </row>
    <row r="3941" customFormat="false" ht="15" hidden="false" customHeight="false" outlineLevel="0" collapsed="false">
      <c r="A3941" s="37" t="s">
        <v>1384</v>
      </c>
      <c r="B3941" s="37" t="s">
        <v>238</v>
      </c>
      <c r="C3941" s="37" t="n">
        <v>180</v>
      </c>
      <c r="D3941" s="38" t="n">
        <v>46277</v>
      </c>
      <c r="E3941" s="37" t="s">
        <v>229</v>
      </c>
      <c r="F3941" s="38" t="n">
        <v>46238</v>
      </c>
      <c r="G3941" s="37" t="n">
        <v>65</v>
      </c>
    </row>
    <row r="3942" customFormat="false" ht="15" hidden="false" customHeight="false" outlineLevel="0" collapsed="false">
      <c r="A3942" s="37" t="s">
        <v>1384</v>
      </c>
      <c r="B3942" s="37" t="s">
        <v>239</v>
      </c>
      <c r="C3942" s="37" t="n">
        <v>730</v>
      </c>
      <c r="D3942" s="38" t="n">
        <v>46140</v>
      </c>
      <c r="E3942" s="37" t="s">
        <v>229</v>
      </c>
      <c r="F3942" s="38" t="n">
        <v>46121</v>
      </c>
      <c r="G3942" s="37" t="n">
        <v>95</v>
      </c>
    </row>
    <row r="3943" customFormat="false" ht="15" hidden="false" customHeight="false" outlineLevel="0" collapsed="false">
      <c r="A3943" s="37" t="s">
        <v>1384</v>
      </c>
      <c r="B3943" s="37" t="s">
        <v>240</v>
      </c>
      <c r="C3943" s="37" t="n">
        <v>365</v>
      </c>
      <c r="D3943" s="38" t="n">
        <v>46264</v>
      </c>
      <c r="E3943" s="37" t="s">
        <v>229</v>
      </c>
      <c r="F3943" s="38" t="n">
        <v>46229</v>
      </c>
      <c r="G3943" s="37" t="n">
        <v>67</v>
      </c>
    </row>
    <row r="3944" customFormat="false" ht="15" hidden="false" customHeight="false" outlineLevel="0" collapsed="false">
      <c r="A3944" s="37" t="s">
        <v>1385</v>
      </c>
      <c r="B3944" s="37" t="s">
        <v>235</v>
      </c>
      <c r="C3944" s="37" t="n">
        <v>365</v>
      </c>
      <c r="D3944" s="38" t="n">
        <v>46290</v>
      </c>
      <c r="E3944" s="37" t="s">
        <v>229</v>
      </c>
      <c r="F3944" s="38" t="n">
        <v>46275</v>
      </c>
      <c r="G3944" s="37" t="n">
        <v>77</v>
      </c>
    </row>
    <row r="3945" customFormat="false" ht="15" hidden="false" customHeight="false" outlineLevel="0" collapsed="false">
      <c r="A3945" s="37" t="s">
        <v>1385</v>
      </c>
      <c r="B3945" s="37" t="s">
        <v>236</v>
      </c>
      <c r="C3945" s="37" t="n">
        <v>365</v>
      </c>
      <c r="D3945" s="38" t="n">
        <v>46178</v>
      </c>
      <c r="E3945" s="37" t="s">
        <v>230</v>
      </c>
      <c r="F3945" s="38"/>
      <c r="G3945" s="37"/>
    </row>
    <row r="3946" customFormat="false" ht="15" hidden="false" customHeight="false" outlineLevel="0" collapsed="false">
      <c r="A3946" s="37" t="s">
        <v>1385</v>
      </c>
      <c r="B3946" s="37" t="s">
        <v>237</v>
      </c>
      <c r="C3946" s="37" t="n">
        <v>365</v>
      </c>
      <c r="D3946" s="38" t="n">
        <v>46276</v>
      </c>
      <c r="E3946" s="37" t="s">
        <v>229</v>
      </c>
      <c r="F3946" s="38" t="n">
        <v>46247</v>
      </c>
      <c r="G3946" s="37" t="n">
        <v>83</v>
      </c>
    </row>
    <row r="3947" customFormat="false" ht="15" hidden="false" customHeight="false" outlineLevel="0" collapsed="false">
      <c r="A3947" s="37" t="s">
        <v>1385</v>
      </c>
      <c r="B3947" s="37" t="s">
        <v>238</v>
      </c>
      <c r="C3947" s="37" t="n">
        <v>180</v>
      </c>
      <c r="D3947" s="38" t="n">
        <v>46170</v>
      </c>
      <c r="E3947" s="37" t="s">
        <v>231</v>
      </c>
      <c r="F3947" s="38"/>
      <c r="G3947" s="37"/>
    </row>
    <row r="3948" customFormat="false" ht="15" hidden="false" customHeight="false" outlineLevel="0" collapsed="false">
      <c r="A3948" s="37" t="s">
        <v>1385</v>
      </c>
      <c r="B3948" s="37" t="s">
        <v>239</v>
      </c>
      <c r="C3948" s="37" t="n">
        <v>730</v>
      </c>
      <c r="D3948" s="38" t="n">
        <v>46318</v>
      </c>
      <c r="E3948" s="37" t="s">
        <v>232</v>
      </c>
      <c r="F3948" s="38"/>
      <c r="G3948" s="37"/>
    </row>
    <row r="3949" customFormat="false" ht="15" hidden="false" customHeight="false" outlineLevel="0" collapsed="false">
      <c r="A3949" s="37" t="s">
        <v>1385</v>
      </c>
      <c r="B3949" s="37" t="s">
        <v>240</v>
      </c>
      <c r="C3949" s="37" t="n">
        <v>365</v>
      </c>
      <c r="D3949" s="38" t="n">
        <v>46306</v>
      </c>
      <c r="E3949" s="37" t="s">
        <v>229</v>
      </c>
      <c r="F3949" s="38" t="n">
        <v>46277</v>
      </c>
      <c r="G3949" s="37" t="n">
        <v>71</v>
      </c>
    </row>
    <row r="3950" customFormat="false" ht="15" hidden="false" customHeight="false" outlineLevel="0" collapsed="false">
      <c r="A3950" s="37" t="s">
        <v>1386</v>
      </c>
      <c r="B3950" s="37" t="s">
        <v>235</v>
      </c>
      <c r="C3950" s="37" t="n">
        <v>365</v>
      </c>
      <c r="D3950" s="38" t="n">
        <v>46381</v>
      </c>
      <c r="E3950" s="37" t="s">
        <v>229</v>
      </c>
      <c r="F3950" s="38" t="n">
        <v>46366</v>
      </c>
      <c r="G3950" s="37" t="n">
        <v>60</v>
      </c>
    </row>
    <row r="3951" customFormat="false" ht="15" hidden="false" customHeight="false" outlineLevel="0" collapsed="false">
      <c r="A3951" s="37" t="s">
        <v>1386</v>
      </c>
      <c r="B3951" s="37" t="s">
        <v>236</v>
      </c>
      <c r="C3951" s="37" t="n">
        <v>365</v>
      </c>
      <c r="D3951" s="38" t="n">
        <v>46284</v>
      </c>
      <c r="E3951" s="37" t="s">
        <v>229</v>
      </c>
      <c r="F3951" s="38" t="n">
        <v>46263</v>
      </c>
      <c r="G3951" s="37" t="n">
        <v>79</v>
      </c>
    </row>
    <row r="3952" customFormat="false" ht="15" hidden="false" customHeight="false" outlineLevel="0" collapsed="false">
      <c r="A3952" s="37" t="s">
        <v>1386</v>
      </c>
      <c r="B3952" s="37" t="s">
        <v>237</v>
      </c>
      <c r="C3952" s="37" t="n">
        <v>365</v>
      </c>
      <c r="D3952" s="38" t="n">
        <v>46337</v>
      </c>
      <c r="E3952" s="37" t="s">
        <v>229</v>
      </c>
      <c r="F3952" s="38" t="n">
        <v>46301</v>
      </c>
      <c r="G3952" s="37" t="n">
        <v>91</v>
      </c>
    </row>
    <row r="3953" customFormat="false" ht="15" hidden="false" customHeight="false" outlineLevel="0" collapsed="false">
      <c r="A3953" s="37" t="s">
        <v>1386</v>
      </c>
      <c r="B3953" s="37" t="s">
        <v>238</v>
      </c>
      <c r="C3953" s="37" t="n">
        <v>180</v>
      </c>
      <c r="D3953" s="38" t="n">
        <v>46338</v>
      </c>
      <c r="E3953" s="37" t="s">
        <v>229</v>
      </c>
      <c r="F3953" s="38" t="n">
        <v>46330</v>
      </c>
      <c r="G3953" s="37" t="n">
        <v>75</v>
      </c>
    </row>
    <row r="3954" customFormat="false" ht="15" hidden="false" customHeight="false" outlineLevel="0" collapsed="false">
      <c r="A3954" s="37" t="s">
        <v>1386</v>
      </c>
      <c r="B3954" s="37" t="s">
        <v>239</v>
      </c>
      <c r="C3954" s="37" t="n">
        <v>730</v>
      </c>
      <c r="D3954" s="38" t="n">
        <v>46131</v>
      </c>
      <c r="E3954" s="37" t="s">
        <v>229</v>
      </c>
      <c r="F3954" s="38" t="n">
        <v>46094</v>
      </c>
      <c r="G3954" s="37" t="n">
        <v>73</v>
      </c>
    </row>
    <row r="3955" customFormat="false" ht="15" hidden="false" customHeight="false" outlineLevel="0" collapsed="false">
      <c r="A3955" s="37" t="s">
        <v>1386</v>
      </c>
      <c r="B3955" s="37" t="s">
        <v>240</v>
      </c>
      <c r="C3955" s="37" t="n">
        <v>365</v>
      </c>
      <c r="D3955" s="38" t="n">
        <v>46206</v>
      </c>
      <c r="E3955" s="37" t="s">
        <v>229</v>
      </c>
      <c r="F3955" s="38" t="n">
        <v>46184</v>
      </c>
      <c r="G3955" s="37" t="n">
        <v>85</v>
      </c>
    </row>
    <row r="3956" customFormat="false" ht="15" hidden="false" customHeight="false" outlineLevel="0" collapsed="false">
      <c r="A3956" s="37" t="s">
        <v>904</v>
      </c>
      <c r="B3956" s="37" t="s">
        <v>235</v>
      </c>
      <c r="C3956" s="37" t="n">
        <v>365</v>
      </c>
      <c r="D3956" s="38" t="n">
        <v>46359</v>
      </c>
      <c r="E3956" s="37" t="s">
        <v>229</v>
      </c>
      <c r="F3956" s="38" t="n">
        <v>46329</v>
      </c>
      <c r="G3956" s="37" t="n">
        <v>90</v>
      </c>
    </row>
    <row r="3957" customFormat="false" ht="15" hidden="false" customHeight="false" outlineLevel="0" collapsed="false">
      <c r="A3957" s="37" t="s">
        <v>904</v>
      </c>
      <c r="B3957" s="37" t="s">
        <v>236</v>
      </c>
      <c r="C3957" s="37" t="n">
        <v>365</v>
      </c>
      <c r="D3957" s="38" t="n">
        <v>46224</v>
      </c>
      <c r="E3957" s="37" t="s">
        <v>231</v>
      </c>
      <c r="F3957" s="38"/>
      <c r="G3957" s="37"/>
    </row>
    <row r="3958" customFormat="false" ht="15" hidden="false" customHeight="false" outlineLevel="0" collapsed="false">
      <c r="A3958" s="37" t="s">
        <v>904</v>
      </c>
      <c r="B3958" s="37" t="s">
        <v>237</v>
      </c>
      <c r="C3958" s="37" t="n">
        <v>365</v>
      </c>
      <c r="D3958" s="38" t="n">
        <v>46372</v>
      </c>
      <c r="E3958" s="37" t="s">
        <v>230</v>
      </c>
      <c r="F3958" s="38"/>
      <c r="G3958" s="37"/>
    </row>
    <row r="3959" customFormat="false" ht="15" hidden="false" customHeight="false" outlineLevel="0" collapsed="false">
      <c r="A3959" s="37" t="s">
        <v>904</v>
      </c>
      <c r="B3959" s="37" t="s">
        <v>238</v>
      </c>
      <c r="C3959" s="37" t="n">
        <v>180</v>
      </c>
      <c r="D3959" s="38" t="n">
        <v>46260</v>
      </c>
      <c r="E3959" s="37" t="s">
        <v>230</v>
      </c>
      <c r="F3959" s="38"/>
      <c r="G3959" s="37"/>
    </row>
    <row r="3960" customFormat="false" ht="15" hidden="false" customHeight="false" outlineLevel="0" collapsed="false">
      <c r="A3960" s="37" t="s">
        <v>904</v>
      </c>
      <c r="B3960" s="37" t="s">
        <v>239</v>
      </c>
      <c r="C3960" s="37" t="n">
        <v>730</v>
      </c>
      <c r="D3960" s="38" t="n">
        <v>46250</v>
      </c>
      <c r="E3960" s="37" t="s">
        <v>232</v>
      </c>
      <c r="F3960" s="38"/>
      <c r="G3960" s="37"/>
    </row>
    <row r="3961" customFormat="false" ht="15" hidden="false" customHeight="false" outlineLevel="0" collapsed="false">
      <c r="A3961" s="37" t="s">
        <v>904</v>
      </c>
      <c r="B3961" s="37" t="s">
        <v>240</v>
      </c>
      <c r="C3961" s="37" t="n">
        <v>365</v>
      </c>
      <c r="D3961" s="38" t="n">
        <v>46100</v>
      </c>
      <c r="E3961" s="37" t="s">
        <v>230</v>
      </c>
      <c r="F3961" s="38"/>
      <c r="G3961" s="37"/>
    </row>
    <row r="3962" customFormat="false" ht="15" hidden="false" customHeight="false" outlineLevel="0" collapsed="false">
      <c r="A3962" s="37" t="s">
        <v>1387</v>
      </c>
      <c r="B3962" s="37" t="s">
        <v>235</v>
      </c>
      <c r="C3962" s="37" t="n">
        <v>365</v>
      </c>
      <c r="D3962" s="38" t="n">
        <v>46359</v>
      </c>
      <c r="E3962" s="37" t="s">
        <v>232</v>
      </c>
      <c r="F3962" s="38"/>
      <c r="G3962" s="37"/>
    </row>
    <row r="3963" customFormat="false" ht="15" hidden="false" customHeight="false" outlineLevel="0" collapsed="false">
      <c r="A3963" s="37" t="s">
        <v>1387</v>
      </c>
      <c r="B3963" s="37" t="s">
        <v>236</v>
      </c>
      <c r="C3963" s="37" t="n">
        <v>365</v>
      </c>
      <c r="D3963" s="38" t="n">
        <v>46251</v>
      </c>
      <c r="E3963" s="37" t="s">
        <v>229</v>
      </c>
      <c r="F3963" s="38" t="n">
        <v>46223</v>
      </c>
      <c r="G3963" s="37" t="n">
        <v>77</v>
      </c>
    </row>
    <row r="3964" customFormat="false" ht="15" hidden="false" customHeight="false" outlineLevel="0" collapsed="false">
      <c r="A3964" s="37" t="s">
        <v>1387</v>
      </c>
      <c r="B3964" s="37" t="s">
        <v>237</v>
      </c>
      <c r="C3964" s="37" t="n">
        <v>365</v>
      </c>
      <c r="D3964" s="38" t="n">
        <v>46215</v>
      </c>
      <c r="E3964" s="37" t="s">
        <v>232</v>
      </c>
      <c r="F3964" s="38"/>
      <c r="G3964" s="37"/>
    </row>
    <row r="3965" customFormat="false" ht="15" hidden="false" customHeight="false" outlineLevel="0" collapsed="false">
      <c r="A3965" s="37" t="s">
        <v>1387</v>
      </c>
      <c r="B3965" s="37" t="s">
        <v>238</v>
      </c>
      <c r="C3965" s="37" t="n">
        <v>180</v>
      </c>
      <c r="D3965" s="38" t="n">
        <v>46147</v>
      </c>
      <c r="E3965" s="37" t="s">
        <v>229</v>
      </c>
      <c r="F3965" s="38" t="n">
        <v>46129</v>
      </c>
      <c r="G3965" s="37" t="n">
        <v>76</v>
      </c>
    </row>
    <row r="3966" customFormat="false" ht="15" hidden="false" customHeight="false" outlineLevel="0" collapsed="false">
      <c r="A3966" s="37" t="s">
        <v>1387</v>
      </c>
      <c r="B3966" s="37" t="s">
        <v>239</v>
      </c>
      <c r="C3966" s="37" t="n">
        <v>730</v>
      </c>
      <c r="D3966" s="38" t="n">
        <v>46189</v>
      </c>
      <c r="E3966" s="37" t="s">
        <v>231</v>
      </c>
      <c r="F3966" s="38"/>
      <c r="G3966" s="37"/>
    </row>
    <row r="3967" customFormat="false" ht="15" hidden="false" customHeight="false" outlineLevel="0" collapsed="false">
      <c r="A3967" s="37" t="s">
        <v>1387</v>
      </c>
      <c r="B3967" s="37" t="s">
        <v>240</v>
      </c>
      <c r="C3967" s="37" t="n">
        <v>365</v>
      </c>
      <c r="D3967" s="38" t="n">
        <v>46307</v>
      </c>
      <c r="E3967" s="37" t="s">
        <v>229</v>
      </c>
      <c r="F3967" s="38" t="n">
        <v>46281</v>
      </c>
      <c r="G3967" s="37" t="n">
        <v>77</v>
      </c>
    </row>
    <row r="3968" customFormat="false" ht="15" hidden="false" customHeight="false" outlineLevel="0" collapsed="false">
      <c r="A3968" s="37" t="s">
        <v>780</v>
      </c>
      <c r="B3968" s="37" t="s">
        <v>235</v>
      </c>
      <c r="C3968" s="37" t="n">
        <v>365</v>
      </c>
      <c r="D3968" s="38" t="n">
        <v>46371</v>
      </c>
      <c r="E3968" s="37" t="s">
        <v>229</v>
      </c>
      <c r="F3968" s="38" t="n">
        <v>46347</v>
      </c>
      <c r="G3968" s="37" t="n">
        <v>75</v>
      </c>
    </row>
    <row r="3969" customFormat="false" ht="15" hidden="false" customHeight="false" outlineLevel="0" collapsed="false">
      <c r="A3969" s="37" t="s">
        <v>780</v>
      </c>
      <c r="B3969" s="37" t="s">
        <v>236</v>
      </c>
      <c r="C3969" s="37" t="n">
        <v>365</v>
      </c>
      <c r="D3969" s="38" t="n">
        <v>46204</v>
      </c>
      <c r="E3969" s="37" t="s">
        <v>232</v>
      </c>
      <c r="F3969" s="38"/>
      <c r="G3969" s="37"/>
    </row>
    <row r="3970" customFormat="false" ht="15" hidden="false" customHeight="false" outlineLevel="0" collapsed="false">
      <c r="A3970" s="37" t="s">
        <v>780</v>
      </c>
      <c r="B3970" s="37" t="s">
        <v>237</v>
      </c>
      <c r="C3970" s="37" t="n">
        <v>365</v>
      </c>
      <c r="D3970" s="38" t="n">
        <v>46286</v>
      </c>
      <c r="E3970" s="37" t="s">
        <v>229</v>
      </c>
      <c r="F3970" s="38" t="n">
        <v>46269</v>
      </c>
      <c r="G3970" s="37" t="n">
        <v>96</v>
      </c>
    </row>
    <row r="3971" customFormat="false" ht="15" hidden="false" customHeight="false" outlineLevel="0" collapsed="false">
      <c r="A3971" s="37" t="s">
        <v>780</v>
      </c>
      <c r="B3971" s="37" t="s">
        <v>238</v>
      </c>
      <c r="C3971" s="37" t="n">
        <v>180</v>
      </c>
      <c r="D3971" s="38" t="n">
        <v>46106</v>
      </c>
      <c r="E3971" s="37" t="s">
        <v>229</v>
      </c>
      <c r="F3971" s="38" t="n">
        <v>46091</v>
      </c>
      <c r="G3971" s="37" t="n">
        <v>97</v>
      </c>
    </row>
    <row r="3972" customFormat="false" ht="15" hidden="false" customHeight="false" outlineLevel="0" collapsed="false">
      <c r="A3972" s="37" t="s">
        <v>780</v>
      </c>
      <c r="B3972" s="37" t="s">
        <v>239</v>
      </c>
      <c r="C3972" s="37" t="n">
        <v>730</v>
      </c>
      <c r="D3972" s="38" t="n">
        <v>46288</v>
      </c>
      <c r="E3972" s="37" t="s">
        <v>229</v>
      </c>
      <c r="F3972" s="38" t="n">
        <v>46251</v>
      </c>
      <c r="G3972" s="37" t="n">
        <v>84</v>
      </c>
    </row>
    <row r="3973" customFormat="false" ht="15" hidden="false" customHeight="false" outlineLevel="0" collapsed="false">
      <c r="A3973" s="37" t="s">
        <v>780</v>
      </c>
      <c r="B3973" s="37" t="s">
        <v>240</v>
      </c>
      <c r="C3973" s="37" t="n">
        <v>365</v>
      </c>
      <c r="D3973" s="38" t="n">
        <v>46269</v>
      </c>
      <c r="E3973" s="37" t="s">
        <v>229</v>
      </c>
      <c r="F3973" s="38" t="n">
        <v>46238</v>
      </c>
      <c r="G3973" s="37" t="n">
        <v>63</v>
      </c>
    </row>
    <row r="3974" customFormat="false" ht="15" hidden="false" customHeight="false" outlineLevel="0" collapsed="false">
      <c r="A3974" s="37" t="s">
        <v>1388</v>
      </c>
      <c r="B3974" s="37" t="s">
        <v>235</v>
      </c>
      <c r="C3974" s="37" t="n">
        <v>365</v>
      </c>
      <c r="D3974" s="38" t="n">
        <v>46358</v>
      </c>
      <c r="E3974" s="37" t="s">
        <v>229</v>
      </c>
      <c r="F3974" s="38" t="n">
        <v>46333</v>
      </c>
      <c r="G3974" s="37" t="n">
        <v>95</v>
      </c>
    </row>
    <row r="3975" customFormat="false" ht="15" hidden="false" customHeight="false" outlineLevel="0" collapsed="false">
      <c r="A3975" s="37" t="s">
        <v>1388</v>
      </c>
      <c r="B3975" s="37" t="s">
        <v>236</v>
      </c>
      <c r="C3975" s="37" t="n">
        <v>365</v>
      </c>
      <c r="D3975" s="38" t="n">
        <v>46382</v>
      </c>
      <c r="E3975" s="37" t="s">
        <v>229</v>
      </c>
      <c r="F3975" s="38" t="n">
        <v>46361</v>
      </c>
      <c r="G3975" s="37" t="n">
        <v>84</v>
      </c>
    </row>
    <row r="3976" customFormat="false" ht="15" hidden="false" customHeight="false" outlineLevel="0" collapsed="false">
      <c r="A3976" s="37" t="s">
        <v>1388</v>
      </c>
      <c r="B3976" s="37" t="s">
        <v>237</v>
      </c>
      <c r="C3976" s="37" t="n">
        <v>365</v>
      </c>
      <c r="D3976" s="38" t="n">
        <v>46185</v>
      </c>
      <c r="E3976" s="37" t="s">
        <v>229</v>
      </c>
      <c r="F3976" s="38" t="n">
        <v>46152</v>
      </c>
      <c r="G3976" s="37" t="n">
        <v>64</v>
      </c>
    </row>
    <row r="3977" customFormat="false" ht="15" hidden="false" customHeight="false" outlineLevel="0" collapsed="false">
      <c r="A3977" s="37" t="s">
        <v>1388</v>
      </c>
      <c r="B3977" s="37" t="s">
        <v>238</v>
      </c>
      <c r="C3977" s="37" t="n">
        <v>180</v>
      </c>
      <c r="D3977" s="38" t="n">
        <v>46320</v>
      </c>
      <c r="E3977" s="37" t="s">
        <v>232</v>
      </c>
      <c r="F3977" s="38"/>
      <c r="G3977" s="37"/>
    </row>
    <row r="3978" customFormat="false" ht="15" hidden="false" customHeight="false" outlineLevel="0" collapsed="false">
      <c r="A3978" s="37" t="s">
        <v>1388</v>
      </c>
      <c r="B3978" s="37" t="s">
        <v>239</v>
      </c>
      <c r="C3978" s="37" t="n">
        <v>730</v>
      </c>
      <c r="D3978" s="38" t="n">
        <v>46364</v>
      </c>
      <c r="E3978" s="37" t="s">
        <v>231</v>
      </c>
      <c r="F3978" s="38"/>
      <c r="G3978" s="37"/>
    </row>
    <row r="3979" customFormat="false" ht="15" hidden="false" customHeight="false" outlineLevel="0" collapsed="false">
      <c r="A3979" s="37" t="s">
        <v>1388</v>
      </c>
      <c r="B3979" s="37" t="s">
        <v>240</v>
      </c>
      <c r="C3979" s="37" t="n">
        <v>365</v>
      </c>
      <c r="D3979" s="38" t="n">
        <v>46254</v>
      </c>
      <c r="E3979" s="37" t="s">
        <v>229</v>
      </c>
      <c r="F3979" s="38" t="n">
        <v>46236</v>
      </c>
      <c r="G3979" s="37" t="n">
        <v>71</v>
      </c>
    </row>
    <row r="3980" customFormat="false" ht="15" hidden="false" customHeight="false" outlineLevel="0" collapsed="false">
      <c r="A3980" s="37" t="s">
        <v>1390</v>
      </c>
      <c r="B3980" s="37" t="s">
        <v>235</v>
      </c>
      <c r="C3980" s="37" t="n">
        <v>365</v>
      </c>
      <c r="D3980" s="38" t="n">
        <v>46146</v>
      </c>
      <c r="E3980" s="37" t="s">
        <v>229</v>
      </c>
      <c r="F3980" s="38" t="n">
        <v>46134</v>
      </c>
      <c r="G3980" s="37" t="n">
        <v>91</v>
      </c>
    </row>
    <row r="3981" customFormat="false" ht="15" hidden="false" customHeight="false" outlineLevel="0" collapsed="false">
      <c r="A3981" s="37" t="s">
        <v>1390</v>
      </c>
      <c r="B3981" s="37" t="s">
        <v>236</v>
      </c>
      <c r="C3981" s="37" t="n">
        <v>365</v>
      </c>
      <c r="D3981" s="38" t="n">
        <v>46180</v>
      </c>
      <c r="E3981" s="37" t="s">
        <v>229</v>
      </c>
      <c r="F3981" s="38" t="n">
        <v>46162</v>
      </c>
      <c r="G3981" s="37" t="n">
        <v>93</v>
      </c>
    </row>
    <row r="3982" customFormat="false" ht="15" hidden="false" customHeight="false" outlineLevel="0" collapsed="false">
      <c r="A3982" s="37" t="s">
        <v>1390</v>
      </c>
      <c r="B3982" s="37" t="s">
        <v>237</v>
      </c>
      <c r="C3982" s="37" t="n">
        <v>365</v>
      </c>
      <c r="D3982" s="38" t="n">
        <v>46324</v>
      </c>
      <c r="E3982" s="37" t="s">
        <v>230</v>
      </c>
      <c r="F3982" s="38"/>
      <c r="G3982" s="37"/>
    </row>
    <row r="3983" customFormat="false" ht="15" hidden="false" customHeight="false" outlineLevel="0" collapsed="false">
      <c r="A3983" s="37" t="s">
        <v>1390</v>
      </c>
      <c r="B3983" s="37" t="s">
        <v>238</v>
      </c>
      <c r="C3983" s="37" t="n">
        <v>180</v>
      </c>
      <c r="D3983" s="38" t="n">
        <v>46213</v>
      </c>
      <c r="E3983" s="37" t="s">
        <v>231</v>
      </c>
      <c r="F3983" s="38"/>
      <c r="G3983" s="37"/>
    </row>
    <row r="3984" customFormat="false" ht="15" hidden="false" customHeight="false" outlineLevel="0" collapsed="false">
      <c r="A3984" s="37" t="s">
        <v>1390</v>
      </c>
      <c r="B3984" s="37" t="s">
        <v>239</v>
      </c>
      <c r="C3984" s="37" t="n">
        <v>730</v>
      </c>
      <c r="D3984" s="38" t="n">
        <v>46114</v>
      </c>
      <c r="E3984" s="37" t="s">
        <v>229</v>
      </c>
      <c r="F3984" s="38" t="n">
        <v>46100</v>
      </c>
      <c r="G3984" s="37" t="n">
        <v>86</v>
      </c>
    </row>
    <row r="3985" customFormat="false" ht="15" hidden="false" customHeight="false" outlineLevel="0" collapsed="false">
      <c r="A3985" s="37" t="s">
        <v>1390</v>
      </c>
      <c r="B3985" s="37" t="s">
        <v>240</v>
      </c>
      <c r="C3985" s="37" t="n">
        <v>365</v>
      </c>
      <c r="D3985" s="38" t="n">
        <v>46347</v>
      </c>
      <c r="E3985" s="37" t="s">
        <v>229</v>
      </c>
      <c r="F3985" s="38" t="n">
        <v>46333</v>
      </c>
      <c r="G3985" s="37" t="n">
        <v>99</v>
      </c>
    </row>
    <row r="3986" customFormat="false" ht="15" hidden="false" customHeight="false" outlineLevel="0" collapsed="false">
      <c r="A3986" s="37" t="s">
        <v>1393</v>
      </c>
      <c r="B3986" s="37" t="s">
        <v>235</v>
      </c>
      <c r="C3986" s="37" t="n">
        <v>365</v>
      </c>
      <c r="D3986" s="38" t="n">
        <v>46326</v>
      </c>
      <c r="E3986" s="37" t="s">
        <v>229</v>
      </c>
      <c r="F3986" s="38" t="n">
        <v>46308</v>
      </c>
      <c r="G3986" s="37" t="n">
        <v>69</v>
      </c>
    </row>
    <row r="3987" customFormat="false" ht="15" hidden="false" customHeight="false" outlineLevel="0" collapsed="false">
      <c r="A3987" s="37" t="s">
        <v>1393</v>
      </c>
      <c r="B3987" s="37" t="s">
        <v>236</v>
      </c>
      <c r="C3987" s="37" t="n">
        <v>365</v>
      </c>
      <c r="D3987" s="38" t="n">
        <v>46151</v>
      </c>
      <c r="E3987" s="37" t="s">
        <v>229</v>
      </c>
      <c r="F3987" s="38" t="n">
        <v>46125</v>
      </c>
      <c r="G3987" s="37" t="n">
        <v>76</v>
      </c>
    </row>
    <row r="3988" customFormat="false" ht="15" hidden="false" customHeight="false" outlineLevel="0" collapsed="false">
      <c r="A3988" s="37" t="s">
        <v>1393</v>
      </c>
      <c r="B3988" s="37" t="s">
        <v>237</v>
      </c>
      <c r="C3988" s="37" t="n">
        <v>365</v>
      </c>
      <c r="D3988" s="38" t="n">
        <v>46115</v>
      </c>
      <c r="E3988" s="37" t="s">
        <v>230</v>
      </c>
      <c r="F3988" s="38"/>
      <c r="G3988" s="37"/>
    </row>
    <row r="3989" customFormat="false" ht="15" hidden="false" customHeight="false" outlineLevel="0" collapsed="false">
      <c r="A3989" s="37" t="s">
        <v>1393</v>
      </c>
      <c r="B3989" s="37" t="s">
        <v>238</v>
      </c>
      <c r="C3989" s="37" t="n">
        <v>180</v>
      </c>
      <c r="D3989" s="38" t="n">
        <v>46153</v>
      </c>
      <c r="E3989" s="37" t="s">
        <v>229</v>
      </c>
      <c r="F3989" s="38" t="n">
        <v>46136</v>
      </c>
      <c r="G3989" s="37" t="n">
        <v>60</v>
      </c>
    </row>
    <row r="3990" customFormat="false" ht="15" hidden="false" customHeight="false" outlineLevel="0" collapsed="false">
      <c r="A3990" s="37" t="s">
        <v>1393</v>
      </c>
      <c r="B3990" s="37" t="s">
        <v>239</v>
      </c>
      <c r="C3990" s="37" t="n">
        <v>730</v>
      </c>
      <c r="D3990" s="38" t="n">
        <v>46116</v>
      </c>
      <c r="E3990" s="37" t="s">
        <v>231</v>
      </c>
      <c r="F3990" s="38"/>
      <c r="G3990" s="37"/>
    </row>
    <row r="3991" customFormat="false" ht="15" hidden="false" customHeight="false" outlineLevel="0" collapsed="false">
      <c r="A3991" s="37" t="s">
        <v>1393</v>
      </c>
      <c r="B3991" s="37" t="s">
        <v>240</v>
      </c>
      <c r="C3991" s="37" t="n">
        <v>365</v>
      </c>
      <c r="D3991" s="38" t="n">
        <v>46323</v>
      </c>
      <c r="E3991" s="37" t="s">
        <v>229</v>
      </c>
      <c r="F3991" s="38" t="n">
        <v>46300</v>
      </c>
      <c r="G3991" s="37" t="n">
        <v>81</v>
      </c>
    </row>
    <row r="3992" customFormat="false" ht="15" hidden="false" customHeight="false" outlineLevel="0" collapsed="false">
      <c r="A3992" s="37" t="s">
        <v>1394</v>
      </c>
      <c r="B3992" s="37" t="s">
        <v>235</v>
      </c>
      <c r="C3992" s="37" t="n">
        <v>365</v>
      </c>
      <c r="D3992" s="38" t="n">
        <v>46246</v>
      </c>
      <c r="E3992" s="37" t="s">
        <v>229</v>
      </c>
      <c r="F3992" s="38" t="n">
        <v>46215</v>
      </c>
      <c r="G3992" s="37" t="n">
        <v>76</v>
      </c>
    </row>
    <row r="3993" customFormat="false" ht="15" hidden="false" customHeight="false" outlineLevel="0" collapsed="false">
      <c r="A3993" s="37" t="s">
        <v>1394</v>
      </c>
      <c r="B3993" s="37" t="s">
        <v>236</v>
      </c>
      <c r="C3993" s="37" t="n">
        <v>365</v>
      </c>
      <c r="D3993" s="38" t="n">
        <v>46363</v>
      </c>
      <c r="E3993" s="37" t="s">
        <v>229</v>
      </c>
      <c r="F3993" s="38" t="n">
        <v>46358</v>
      </c>
      <c r="G3993" s="37" t="n">
        <v>84</v>
      </c>
    </row>
    <row r="3994" customFormat="false" ht="15" hidden="false" customHeight="false" outlineLevel="0" collapsed="false">
      <c r="A3994" s="37" t="s">
        <v>1394</v>
      </c>
      <c r="B3994" s="37" t="s">
        <v>237</v>
      </c>
      <c r="C3994" s="37" t="n">
        <v>365</v>
      </c>
      <c r="D3994" s="38" t="n">
        <v>46238</v>
      </c>
      <c r="E3994" s="37" t="s">
        <v>229</v>
      </c>
      <c r="F3994" s="38" t="n">
        <v>46224</v>
      </c>
      <c r="G3994" s="37" t="n">
        <v>96</v>
      </c>
    </row>
    <row r="3995" customFormat="false" ht="15" hidden="false" customHeight="false" outlineLevel="0" collapsed="false">
      <c r="A3995" s="37" t="s">
        <v>1394</v>
      </c>
      <c r="B3995" s="37" t="s">
        <v>238</v>
      </c>
      <c r="C3995" s="37" t="n">
        <v>180</v>
      </c>
      <c r="D3995" s="38" t="n">
        <v>46133</v>
      </c>
      <c r="E3995" s="37" t="s">
        <v>229</v>
      </c>
      <c r="F3995" s="38" t="n">
        <v>46132</v>
      </c>
      <c r="G3995" s="37" t="n">
        <v>91</v>
      </c>
    </row>
    <row r="3996" customFormat="false" ht="15" hidden="false" customHeight="false" outlineLevel="0" collapsed="false">
      <c r="A3996" s="37" t="s">
        <v>1394</v>
      </c>
      <c r="B3996" s="37" t="s">
        <v>239</v>
      </c>
      <c r="C3996" s="37" t="n">
        <v>730</v>
      </c>
      <c r="D3996" s="38" t="n">
        <v>46370</v>
      </c>
      <c r="E3996" s="37" t="s">
        <v>230</v>
      </c>
      <c r="F3996" s="38"/>
      <c r="G3996" s="37"/>
    </row>
    <row r="3997" customFormat="false" ht="15" hidden="false" customHeight="false" outlineLevel="0" collapsed="false">
      <c r="A3997" s="37" t="s">
        <v>1394</v>
      </c>
      <c r="B3997" s="37" t="s">
        <v>240</v>
      </c>
      <c r="C3997" s="37" t="n">
        <v>365</v>
      </c>
      <c r="D3997" s="38" t="n">
        <v>46217</v>
      </c>
      <c r="E3997" s="37" t="s">
        <v>229</v>
      </c>
      <c r="F3997" s="38" t="n">
        <v>46213</v>
      </c>
      <c r="G3997" s="37" t="n">
        <v>89</v>
      </c>
    </row>
    <row r="3998" customFormat="false" ht="15" hidden="false" customHeight="false" outlineLevel="0" collapsed="false">
      <c r="A3998" s="37" t="s">
        <v>1395</v>
      </c>
      <c r="B3998" s="37" t="s">
        <v>235</v>
      </c>
      <c r="C3998" s="37" t="n">
        <v>365</v>
      </c>
      <c r="D3998" s="38" t="n">
        <v>46346</v>
      </c>
      <c r="E3998" s="37" t="s">
        <v>229</v>
      </c>
      <c r="F3998" s="38" t="n">
        <v>46345</v>
      </c>
      <c r="G3998" s="37" t="n">
        <v>96</v>
      </c>
    </row>
    <row r="3999" customFormat="false" ht="15" hidden="false" customHeight="false" outlineLevel="0" collapsed="false">
      <c r="A3999" s="37" t="s">
        <v>1395</v>
      </c>
      <c r="B3999" s="37" t="s">
        <v>236</v>
      </c>
      <c r="C3999" s="37" t="n">
        <v>365</v>
      </c>
      <c r="D3999" s="38" t="n">
        <v>46161</v>
      </c>
      <c r="E3999" s="37" t="s">
        <v>229</v>
      </c>
      <c r="F3999" s="38" t="n">
        <v>46136</v>
      </c>
      <c r="G3999" s="37" t="n">
        <v>79</v>
      </c>
    </row>
    <row r="4000" customFormat="false" ht="15" hidden="false" customHeight="false" outlineLevel="0" collapsed="false">
      <c r="A4000" s="37" t="s">
        <v>1395</v>
      </c>
      <c r="B4000" s="37" t="s">
        <v>237</v>
      </c>
      <c r="C4000" s="37" t="n">
        <v>365</v>
      </c>
      <c r="D4000" s="38" t="n">
        <v>46359</v>
      </c>
      <c r="E4000" s="37" t="s">
        <v>229</v>
      </c>
      <c r="F4000" s="38" t="n">
        <v>46344</v>
      </c>
      <c r="G4000" s="37" t="n">
        <v>69</v>
      </c>
    </row>
    <row r="4001" customFormat="false" ht="15" hidden="false" customHeight="false" outlineLevel="0" collapsed="false">
      <c r="A4001" s="37" t="s">
        <v>1395</v>
      </c>
      <c r="B4001" s="37" t="s">
        <v>238</v>
      </c>
      <c r="C4001" s="37" t="n">
        <v>180</v>
      </c>
      <c r="D4001" s="38" t="n">
        <v>46114</v>
      </c>
      <c r="E4001" s="37" t="s">
        <v>229</v>
      </c>
      <c r="F4001" s="38" t="n">
        <v>46088</v>
      </c>
      <c r="G4001" s="37" t="n">
        <v>98</v>
      </c>
    </row>
    <row r="4002" customFormat="false" ht="15" hidden="false" customHeight="false" outlineLevel="0" collapsed="false">
      <c r="A4002" s="37" t="s">
        <v>1395</v>
      </c>
      <c r="B4002" s="37" t="s">
        <v>239</v>
      </c>
      <c r="C4002" s="37" t="n">
        <v>730</v>
      </c>
      <c r="D4002" s="38" t="n">
        <v>46379</v>
      </c>
      <c r="E4002" s="37" t="s">
        <v>229</v>
      </c>
      <c r="F4002" s="38" t="n">
        <v>46351</v>
      </c>
      <c r="G4002" s="37" t="n">
        <v>81</v>
      </c>
    </row>
    <row r="4003" customFormat="false" ht="15" hidden="false" customHeight="false" outlineLevel="0" collapsed="false">
      <c r="A4003" s="37" t="s">
        <v>1395</v>
      </c>
      <c r="B4003" s="37" t="s">
        <v>240</v>
      </c>
      <c r="C4003" s="37" t="n">
        <v>365</v>
      </c>
      <c r="D4003" s="38" t="n">
        <v>46149</v>
      </c>
      <c r="E4003" s="37" t="s">
        <v>229</v>
      </c>
      <c r="F4003" s="38" t="n">
        <v>46113</v>
      </c>
      <c r="G4003" s="37" t="n">
        <v>68</v>
      </c>
    </row>
    <row r="4004" customFormat="false" ht="15" hidden="false" customHeight="false" outlineLevel="0" collapsed="false">
      <c r="A4004" s="37" t="s">
        <v>1397</v>
      </c>
      <c r="B4004" s="37" t="s">
        <v>235</v>
      </c>
      <c r="C4004" s="37" t="n">
        <v>365</v>
      </c>
      <c r="D4004" s="38" t="n">
        <v>46244</v>
      </c>
      <c r="E4004" s="37" t="s">
        <v>230</v>
      </c>
      <c r="F4004" s="38"/>
      <c r="G4004" s="37"/>
    </row>
    <row r="4005" customFormat="false" ht="15" hidden="false" customHeight="false" outlineLevel="0" collapsed="false">
      <c r="A4005" s="37" t="s">
        <v>1397</v>
      </c>
      <c r="B4005" s="37" t="s">
        <v>236</v>
      </c>
      <c r="C4005" s="37" t="n">
        <v>365</v>
      </c>
      <c r="D4005" s="38" t="n">
        <v>46345</v>
      </c>
      <c r="E4005" s="37" t="s">
        <v>229</v>
      </c>
      <c r="F4005" s="38" t="n">
        <v>46329</v>
      </c>
      <c r="G4005" s="37" t="n">
        <v>83</v>
      </c>
    </row>
    <row r="4006" customFormat="false" ht="15" hidden="false" customHeight="false" outlineLevel="0" collapsed="false">
      <c r="A4006" s="37" t="s">
        <v>1397</v>
      </c>
      <c r="B4006" s="37" t="s">
        <v>237</v>
      </c>
      <c r="C4006" s="37" t="n">
        <v>365</v>
      </c>
      <c r="D4006" s="38" t="n">
        <v>46340</v>
      </c>
      <c r="E4006" s="37" t="s">
        <v>229</v>
      </c>
      <c r="F4006" s="38" t="n">
        <v>46317</v>
      </c>
      <c r="G4006" s="37" t="n">
        <v>83</v>
      </c>
    </row>
    <row r="4007" customFormat="false" ht="15" hidden="false" customHeight="false" outlineLevel="0" collapsed="false">
      <c r="A4007" s="37" t="s">
        <v>1397</v>
      </c>
      <c r="B4007" s="37" t="s">
        <v>238</v>
      </c>
      <c r="C4007" s="37" t="n">
        <v>180</v>
      </c>
      <c r="D4007" s="38" t="n">
        <v>46333</v>
      </c>
      <c r="E4007" s="37" t="s">
        <v>229</v>
      </c>
      <c r="F4007" s="38" t="n">
        <v>46315</v>
      </c>
      <c r="G4007" s="37" t="n">
        <v>86</v>
      </c>
    </row>
    <row r="4008" customFormat="false" ht="15" hidden="false" customHeight="false" outlineLevel="0" collapsed="false">
      <c r="A4008" s="37" t="s">
        <v>1397</v>
      </c>
      <c r="B4008" s="37" t="s">
        <v>239</v>
      </c>
      <c r="C4008" s="37" t="n">
        <v>730</v>
      </c>
      <c r="D4008" s="38" t="n">
        <v>46110</v>
      </c>
      <c r="E4008" s="37" t="s">
        <v>229</v>
      </c>
      <c r="F4008" s="38" t="n">
        <v>46073</v>
      </c>
      <c r="G4008" s="37" t="n">
        <v>94</v>
      </c>
    </row>
    <row r="4009" customFormat="false" ht="15" hidden="false" customHeight="false" outlineLevel="0" collapsed="false">
      <c r="A4009" s="37" t="s">
        <v>1397</v>
      </c>
      <c r="B4009" s="37" t="s">
        <v>240</v>
      </c>
      <c r="C4009" s="37" t="n">
        <v>365</v>
      </c>
      <c r="D4009" s="38" t="n">
        <v>46273</v>
      </c>
      <c r="E4009" s="37" t="s">
        <v>229</v>
      </c>
      <c r="F4009" s="38" t="n">
        <v>46262</v>
      </c>
      <c r="G4009" s="37" t="n">
        <v>79</v>
      </c>
    </row>
    <row r="4010" customFormat="false" ht="15" hidden="false" customHeight="false" outlineLevel="0" collapsed="false">
      <c r="A4010" s="37" t="s">
        <v>1398</v>
      </c>
      <c r="B4010" s="37" t="s">
        <v>235</v>
      </c>
      <c r="C4010" s="37" t="n">
        <v>365</v>
      </c>
      <c r="D4010" s="38" t="n">
        <v>46149</v>
      </c>
      <c r="E4010" s="37" t="s">
        <v>229</v>
      </c>
      <c r="F4010" s="38" t="n">
        <v>46114</v>
      </c>
      <c r="G4010" s="37" t="n">
        <v>81</v>
      </c>
    </row>
    <row r="4011" customFormat="false" ht="15" hidden="false" customHeight="false" outlineLevel="0" collapsed="false">
      <c r="A4011" s="37" t="s">
        <v>1398</v>
      </c>
      <c r="B4011" s="37" t="s">
        <v>236</v>
      </c>
      <c r="C4011" s="37" t="n">
        <v>365</v>
      </c>
      <c r="D4011" s="38" t="n">
        <v>46208</v>
      </c>
      <c r="E4011" s="37" t="s">
        <v>229</v>
      </c>
      <c r="F4011" s="38" t="n">
        <v>46198</v>
      </c>
      <c r="G4011" s="37" t="n">
        <v>75</v>
      </c>
    </row>
    <row r="4012" customFormat="false" ht="15" hidden="false" customHeight="false" outlineLevel="0" collapsed="false">
      <c r="A4012" s="37" t="s">
        <v>1398</v>
      </c>
      <c r="B4012" s="37" t="s">
        <v>237</v>
      </c>
      <c r="C4012" s="37" t="n">
        <v>365</v>
      </c>
      <c r="D4012" s="38" t="n">
        <v>46240</v>
      </c>
      <c r="E4012" s="37" t="s">
        <v>229</v>
      </c>
      <c r="F4012" s="38" t="n">
        <v>46217</v>
      </c>
      <c r="G4012" s="37" t="n">
        <v>61</v>
      </c>
    </row>
    <row r="4013" customFormat="false" ht="15" hidden="false" customHeight="false" outlineLevel="0" collapsed="false">
      <c r="A4013" s="37" t="s">
        <v>1398</v>
      </c>
      <c r="B4013" s="37" t="s">
        <v>238</v>
      </c>
      <c r="C4013" s="37" t="n">
        <v>180</v>
      </c>
      <c r="D4013" s="38" t="n">
        <v>46179</v>
      </c>
      <c r="E4013" s="37" t="s">
        <v>229</v>
      </c>
      <c r="F4013" s="38" t="n">
        <v>46143</v>
      </c>
      <c r="G4013" s="37" t="n">
        <v>79</v>
      </c>
    </row>
    <row r="4014" customFormat="false" ht="15" hidden="false" customHeight="false" outlineLevel="0" collapsed="false">
      <c r="A4014" s="37" t="s">
        <v>1398</v>
      </c>
      <c r="B4014" s="37" t="s">
        <v>239</v>
      </c>
      <c r="C4014" s="37" t="n">
        <v>730</v>
      </c>
      <c r="D4014" s="38" t="n">
        <v>46374</v>
      </c>
      <c r="E4014" s="37" t="s">
        <v>232</v>
      </c>
      <c r="F4014" s="38"/>
      <c r="G4014" s="37"/>
    </row>
    <row r="4015" customFormat="false" ht="15" hidden="false" customHeight="false" outlineLevel="0" collapsed="false">
      <c r="A4015" s="37" t="s">
        <v>1398</v>
      </c>
      <c r="B4015" s="37" t="s">
        <v>240</v>
      </c>
      <c r="C4015" s="37" t="n">
        <v>365</v>
      </c>
      <c r="D4015" s="38" t="n">
        <v>46112</v>
      </c>
      <c r="E4015" s="37" t="s">
        <v>229</v>
      </c>
      <c r="F4015" s="38" t="n">
        <v>46097</v>
      </c>
      <c r="G4015" s="37" t="n">
        <v>81</v>
      </c>
    </row>
    <row r="4016" customFormat="false" ht="15" hidden="false" customHeight="false" outlineLevel="0" collapsed="false">
      <c r="A4016" s="37" t="s">
        <v>1399</v>
      </c>
      <c r="B4016" s="37" t="s">
        <v>235</v>
      </c>
      <c r="C4016" s="37" t="n">
        <v>365</v>
      </c>
      <c r="D4016" s="38" t="n">
        <v>46134</v>
      </c>
      <c r="E4016" s="37" t="s">
        <v>229</v>
      </c>
      <c r="F4016" s="38" t="n">
        <v>46131</v>
      </c>
      <c r="G4016" s="37" t="n">
        <v>93</v>
      </c>
    </row>
    <row r="4017" customFormat="false" ht="15" hidden="false" customHeight="false" outlineLevel="0" collapsed="false">
      <c r="A4017" s="37" t="s">
        <v>1399</v>
      </c>
      <c r="B4017" s="37" t="s">
        <v>236</v>
      </c>
      <c r="C4017" s="37" t="n">
        <v>365</v>
      </c>
      <c r="D4017" s="38" t="n">
        <v>46336</v>
      </c>
      <c r="E4017" s="37" t="s">
        <v>229</v>
      </c>
      <c r="F4017" s="38" t="n">
        <v>46300</v>
      </c>
      <c r="G4017" s="37" t="n">
        <v>69</v>
      </c>
    </row>
    <row r="4018" customFormat="false" ht="15" hidden="false" customHeight="false" outlineLevel="0" collapsed="false">
      <c r="A4018" s="37" t="s">
        <v>1399</v>
      </c>
      <c r="B4018" s="37" t="s">
        <v>237</v>
      </c>
      <c r="C4018" s="37" t="n">
        <v>365</v>
      </c>
      <c r="D4018" s="38" t="n">
        <v>46114</v>
      </c>
      <c r="E4018" s="37" t="s">
        <v>232</v>
      </c>
      <c r="F4018" s="38"/>
      <c r="G4018" s="37"/>
    </row>
    <row r="4019" customFormat="false" ht="15" hidden="false" customHeight="false" outlineLevel="0" collapsed="false">
      <c r="A4019" s="37" t="s">
        <v>1399</v>
      </c>
      <c r="B4019" s="37" t="s">
        <v>238</v>
      </c>
      <c r="C4019" s="37" t="n">
        <v>180</v>
      </c>
      <c r="D4019" s="38" t="n">
        <v>46187</v>
      </c>
      <c r="E4019" s="37" t="s">
        <v>229</v>
      </c>
      <c r="F4019" s="38" t="n">
        <v>46178</v>
      </c>
      <c r="G4019" s="37" t="n">
        <v>83</v>
      </c>
    </row>
    <row r="4020" customFormat="false" ht="15" hidden="false" customHeight="false" outlineLevel="0" collapsed="false">
      <c r="A4020" s="37" t="s">
        <v>1399</v>
      </c>
      <c r="B4020" s="37" t="s">
        <v>239</v>
      </c>
      <c r="C4020" s="37" t="n">
        <v>730</v>
      </c>
      <c r="D4020" s="38" t="n">
        <v>46371</v>
      </c>
      <c r="E4020" s="37" t="s">
        <v>229</v>
      </c>
      <c r="F4020" s="38" t="n">
        <v>46345</v>
      </c>
      <c r="G4020" s="37" t="n">
        <v>95</v>
      </c>
    </row>
    <row r="4021" customFormat="false" ht="15" hidden="false" customHeight="false" outlineLevel="0" collapsed="false">
      <c r="A4021" s="37" t="s">
        <v>1399</v>
      </c>
      <c r="B4021" s="37" t="s">
        <v>240</v>
      </c>
      <c r="C4021" s="37" t="n">
        <v>365</v>
      </c>
      <c r="D4021" s="38" t="n">
        <v>46328</v>
      </c>
      <c r="E4021" s="37" t="s">
        <v>229</v>
      </c>
      <c r="F4021" s="38" t="n">
        <v>46327</v>
      </c>
      <c r="G4021" s="37" t="n">
        <v>92</v>
      </c>
    </row>
    <row r="4022" customFormat="false" ht="15" hidden="false" customHeight="false" outlineLevel="0" collapsed="false">
      <c r="A4022" s="37" t="s">
        <v>1400</v>
      </c>
      <c r="B4022" s="37" t="s">
        <v>235</v>
      </c>
      <c r="C4022" s="37" t="n">
        <v>365</v>
      </c>
      <c r="D4022" s="38" t="n">
        <v>46281</v>
      </c>
      <c r="E4022" s="37" t="s">
        <v>229</v>
      </c>
      <c r="F4022" s="38" t="n">
        <v>46249</v>
      </c>
      <c r="G4022" s="37" t="n">
        <v>63</v>
      </c>
    </row>
    <row r="4023" customFormat="false" ht="15" hidden="false" customHeight="false" outlineLevel="0" collapsed="false">
      <c r="A4023" s="37" t="s">
        <v>1400</v>
      </c>
      <c r="B4023" s="37" t="s">
        <v>236</v>
      </c>
      <c r="C4023" s="37" t="n">
        <v>365</v>
      </c>
      <c r="D4023" s="38" t="n">
        <v>46224</v>
      </c>
      <c r="E4023" s="37" t="s">
        <v>229</v>
      </c>
      <c r="F4023" s="38" t="n">
        <v>46188</v>
      </c>
      <c r="G4023" s="37" t="n">
        <v>77</v>
      </c>
    </row>
    <row r="4024" customFormat="false" ht="15" hidden="false" customHeight="false" outlineLevel="0" collapsed="false">
      <c r="A4024" s="37" t="s">
        <v>1400</v>
      </c>
      <c r="B4024" s="37" t="s">
        <v>237</v>
      </c>
      <c r="C4024" s="37" t="n">
        <v>365</v>
      </c>
      <c r="D4024" s="38" t="n">
        <v>46189</v>
      </c>
      <c r="E4024" s="37" t="s">
        <v>229</v>
      </c>
      <c r="F4024" s="38" t="n">
        <v>46168</v>
      </c>
      <c r="G4024" s="37" t="n">
        <v>77</v>
      </c>
    </row>
    <row r="4025" customFormat="false" ht="15" hidden="false" customHeight="false" outlineLevel="0" collapsed="false">
      <c r="A4025" s="37" t="s">
        <v>1400</v>
      </c>
      <c r="B4025" s="37" t="s">
        <v>238</v>
      </c>
      <c r="C4025" s="37" t="n">
        <v>180</v>
      </c>
      <c r="D4025" s="38" t="n">
        <v>46298</v>
      </c>
      <c r="E4025" s="37" t="s">
        <v>230</v>
      </c>
      <c r="F4025" s="38"/>
      <c r="G4025" s="37"/>
    </row>
    <row r="4026" customFormat="false" ht="15" hidden="false" customHeight="false" outlineLevel="0" collapsed="false">
      <c r="A4026" s="37" t="s">
        <v>1400</v>
      </c>
      <c r="B4026" s="37" t="s">
        <v>239</v>
      </c>
      <c r="C4026" s="37" t="n">
        <v>730</v>
      </c>
      <c r="D4026" s="38" t="n">
        <v>46194</v>
      </c>
      <c r="E4026" s="37" t="s">
        <v>229</v>
      </c>
      <c r="F4026" s="38" t="n">
        <v>46188</v>
      </c>
      <c r="G4026" s="37" t="n">
        <v>87</v>
      </c>
    </row>
    <row r="4027" customFormat="false" ht="15" hidden="false" customHeight="false" outlineLevel="0" collapsed="false">
      <c r="A4027" s="37" t="s">
        <v>1400</v>
      </c>
      <c r="B4027" s="37" t="s">
        <v>240</v>
      </c>
      <c r="C4027" s="37" t="n">
        <v>365</v>
      </c>
      <c r="D4027" s="38" t="n">
        <v>46253</v>
      </c>
      <c r="E4027" s="37" t="s">
        <v>229</v>
      </c>
      <c r="F4027" s="38" t="n">
        <v>46224</v>
      </c>
      <c r="G4027" s="37" t="n">
        <v>92</v>
      </c>
    </row>
    <row r="4028" customFormat="false" ht="15" hidden="false" customHeight="false" outlineLevel="0" collapsed="false">
      <c r="A4028" s="37" t="s">
        <v>1401</v>
      </c>
      <c r="B4028" s="37" t="s">
        <v>235</v>
      </c>
      <c r="C4028" s="37" t="n">
        <v>365</v>
      </c>
      <c r="D4028" s="38" t="n">
        <v>46256</v>
      </c>
      <c r="E4028" s="37" t="s">
        <v>230</v>
      </c>
      <c r="F4028" s="38"/>
      <c r="G4028" s="37"/>
    </row>
    <row r="4029" customFormat="false" ht="15" hidden="false" customHeight="false" outlineLevel="0" collapsed="false">
      <c r="A4029" s="37" t="s">
        <v>1401</v>
      </c>
      <c r="B4029" s="37" t="s">
        <v>236</v>
      </c>
      <c r="C4029" s="37" t="n">
        <v>365</v>
      </c>
      <c r="D4029" s="38" t="n">
        <v>46280</v>
      </c>
      <c r="E4029" s="37" t="s">
        <v>229</v>
      </c>
      <c r="F4029" s="38" t="n">
        <v>46266</v>
      </c>
      <c r="G4029" s="37" t="n">
        <v>95</v>
      </c>
    </row>
    <row r="4030" customFormat="false" ht="15" hidden="false" customHeight="false" outlineLevel="0" collapsed="false">
      <c r="A4030" s="37" t="s">
        <v>1401</v>
      </c>
      <c r="B4030" s="37" t="s">
        <v>237</v>
      </c>
      <c r="C4030" s="37" t="n">
        <v>365</v>
      </c>
      <c r="D4030" s="38" t="n">
        <v>46263</v>
      </c>
      <c r="E4030" s="37" t="s">
        <v>229</v>
      </c>
      <c r="F4030" s="38" t="n">
        <v>46224</v>
      </c>
      <c r="G4030" s="37" t="n">
        <v>72</v>
      </c>
    </row>
    <row r="4031" customFormat="false" ht="15" hidden="false" customHeight="false" outlineLevel="0" collapsed="false">
      <c r="A4031" s="37" t="s">
        <v>1401</v>
      </c>
      <c r="B4031" s="37" t="s">
        <v>238</v>
      </c>
      <c r="C4031" s="37" t="n">
        <v>180</v>
      </c>
      <c r="D4031" s="38" t="n">
        <v>46122</v>
      </c>
      <c r="E4031" s="37" t="s">
        <v>232</v>
      </c>
      <c r="F4031" s="38"/>
      <c r="G4031" s="37"/>
    </row>
    <row r="4032" customFormat="false" ht="15" hidden="false" customHeight="false" outlineLevel="0" collapsed="false">
      <c r="A4032" s="37" t="s">
        <v>1401</v>
      </c>
      <c r="B4032" s="37" t="s">
        <v>239</v>
      </c>
      <c r="C4032" s="37" t="n">
        <v>730</v>
      </c>
      <c r="D4032" s="38" t="n">
        <v>46230</v>
      </c>
      <c r="E4032" s="37" t="s">
        <v>229</v>
      </c>
      <c r="F4032" s="38" t="n">
        <v>46227</v>
      </c>
      <c r="G4032" s="37" t="n">
        <v>70</v>
      </c>
    </row>
    <row r="4033" customFormat="false" ht="15" hidden="false" customHeight="false" outlineLevel="0" collapsed="false">
      <c r="A4033" s="37" t="s">
        <v>1401</v>
      </c>
      <c r="B4033" s="37" t="s">
        <v>240</v>
      </c>
      <c r="C4033" s="37" t="n">
        <v>365</v>
      </c>
      <c r="D4033" s="38" t="n">
        <v>46128</v>
      </c>
      <c r="E4033" s="37" t="s">
        <v>229</v>
      </c>
      <c r="F4033" s="38" t="n">
        <v>46118</v>
      </c>
      <c r="G4033" s="37" t="n">
        <v>62</v>
      </c>
    </row>
    <row r="4034" customFormat="false" ht="15" hidden="false" customHeight="false" outlineLevel="0" collapsed="false">
      <c r="A4034" s="37" t="s">
        <v>1402</v>
      </c>
      <c r="B4034" s="37" t="s">
        <v>235</v>
      </c>
      <c r="C4034" s="37" t="n">
        <v>365</v>
      </c>
      <c r="D4034" s="38" t="n">
        <v>46235</v>
      </c>
      <c r="E4034" s="37" t="s">
        <v>229</v>
      </c>
      <c r="F4034" s="38" t="n">
        <v>46208</v>
      </c>
      <c r="G4034" s="37" t="n">
        <v>94</v>
      </c>
    </row>
    <row r="4035" customFormat="false" ht="15" hidden="false" customHeight="false" outlineLevel="0" collapsed="false">
      <c r="A4035" s="37" t="s">
        <v>1402</v>
      </c>
      <c r="B4035" s="37" t="s">
        <v>236</v>
      </c>
      <c r="C4035" s="37" t="n">
        <v>365</v>
      </c>
      <c r="D4035" s="38" t="n">
        <v>46354</v>
      </c>
      <c r="E4035" s="37" t="s">
        <v>229</v>
      </c>
      <c r="F4035" s="38" t="n">
        <v>46330</v>
      </c>
      <c r="G4035" s="37" t="n">
        <v>67</v>
      </c>
    </row>
    <row r="4036" customFormat="false" ht="15" hidden="false" customHeight="false" outlineLevel="0" collapsed="false">
      <c r="A4036" s="37" t="s">
        <v>1402</v>
      </c>
      <c r="B4036" s="37" t="s">
        <v>237</v>
      </c>
      <c r="C4036" s="37" t="n">
        <v>365</v>
      </c>
      <c r="D4036" s="38" t="n">
        <v>46306</v>
      </c>
      <c r="E4036" s="37" t="s">
        <v>232</v>
      </c>
      <c r="F4036" s="38"/>
      <c r="G4036" s="37"/>
    </row>
    <row r="4037" customFormat="false" ht="15" hidden="false" customHeight="false" outlineLevel="0" collapsed="false">
      <c r="A4037" s="37" t="s">
        <v>1402</v>
      </c>
      <c r="B4037" s="37" t="s">
        <v>238</v>
      </c>
      <c r="C4037" s="37" t="n">
        <v>180</v>
      </c>
      <c r="D4037" s="38" t="n">
        <v>46375</v>
      </c>
      <c r="E4037" s="37" t="s">
        <v>230</v>
      </c>
      <c r="F4037" s="38"/>
      <c r="G4037" s="37"/>
    </row>
    <row r="4038" customFormat="false" ht="15" hidden="false" customHeight="false" outlineLevel="0" collapsed="false">
      <c r="A4038" s="37" t="s">
        <v>1402</v>
      </c>
      <c r="B4038" s="37" t="s">
        <v>239</v>
      </c>
      <c r="C4038" s="37" t="n">
        <v>730</v>
      </c>
      <c r="D4038" s="38" t="n">
        <v>46158</v>
      </c>
      <c r="E4038" s="37" t="s">
        <v>229</v>
      </c>
      <c r="F4038" s="38" t="n">
        <v>46144</v>
      </c>
      <c r="G4038" s="37" t="n">
        <v>69</v>
      </c>
    </row>
    <row r="4039" customFormat="false" ht="15" hidden="false" customHeight="false" outlineLevel="0" collapsed="false">
      <c r="A4039" s="37" t="s">
        <v>1402</v>
      </c>
      <c r="B4039" s="37" t="s">
        <v>240</v>
      </c>
      <c r="C4039" s="37" t="n">
        <v>365</v>
      </c>
      <c r="D4039" s="38" t="n">
        <v>46382</v>
      </c>
      <c r="E4039" s="37" t="s">
        <v>229</v>
      </c>
      <c r="F4039" s="38" t="n">
        <v>46350</v>
      </c>
      <c r="G4039" s="37" t="n">
        <v>67</v>
      </c>
    </row>
    <row r="4040" customFormat="false" ht="15" hidden="false" customHeight="false" outlineLevel="0" collapsed="false">
      <c r="A4040" s="37" t="s">
        <v>1404</v>
      </c>
      <c r="B4040" s="37" t="s">
        <v>235</v>
      </c>
      <c r="C4040" s="37" t="n">
        <v>365</v>
      </c>
      <c r="D4040" s="38" t="n">
        <v>46270</v>
      </c>
      <c r="E4040" s="37" t="s">
        <v>229</v>
      </c>
      <c r="F4040" s="38" t="n">
        <v>46266</v>
      </c>
      <c r="G4040" s="37" t="n">
        <v>71</v>
      </c>
    </row>
    <row r="4041" customFormat="false" ht="15" hidden="false" customHeight="false" outlineLevel="0" collapsed="false">
      <c r="A4041" s="37" t="s">
        <v>1404</v>
      </c>
      <c r="B4041" s="37" t="s">
        <v>236</v>
      </c>
      <c r="C4041" s="37" t="n">
        <v>365</v>
      </c>
      <c r="D4041" s="38" t="n">
        <v>46301</v>
      </c>
      <c r="E4041" s="37" t="s">
        <v>230</v>
      </c>
      <c r="F4041" s="38"/>
      <c r="G4041" s="37"/>
    </row>
    <row r="4042" customFormat="false" ht="15" hidden="false" customHeight="false" outlineLevel="0" collapsed="false">
      <c r="A4042" s="37" t="s">
        <v>1404</v>
      </c>
      <c r="B4042" s="37" t="s">
        <v>237</v>
      </c>
      <c r="C4042" s="37" t="n">
        <v>365</v>
      </c>
      <c r="D4042" s="38" t="n">
        <v>46354</v>
      </c>
      <c r="E4042" s="37" t="s">
        <v>229</v>
      </c>
      <c r="F4042" s="38" t="n">
        <v>46336</v>
      </c>
      <c r="G4042" s="37" t="n">
        <v>65</v>
      </c>
    </row>
    <row r="4043" customFormat="false" ht="15" hidden="false" customHeight="false" outlineLevel="0" collapsed="false">
      <c r="A4043" s="37" t="s">
        <v>1404</v>
      </c>
      <c r="B4043" s="37" t="s">
        <v>238</v>
      </c>
      <c r="C4043" s="37" t="n">
        <v>180</v>
      </c>
      <c r="D4043" s="38" t="n">
        <v>46326</v>
      </c>
      <c r="E4043" s="37" t="s">
        <v>231</v>
      </c>
      <c r="F4043" s="38"/>
      <c r="G4043" s="37"/>
    </row>
    <row r="4044" customFormat="false" ht="15" hidden="false" customHeight="false" outlineLevel="0" collapsed="false">
      <c r="A4044" s="37" t="s">
        <v>1404</v>
      </c>
      <c r="B4044" s="37" t="s">
        <v>239</v>
      </c>
      <c r="C4044" s="37" t="n">
        <v>730</v>
      </c>
      <c r="D4044" s="38" t="n">
        <v>46134</v>
      </c>
      <c r="E4044" s="37" t="s">
        <v>229</v>
      </c>
      <c r="F4044" s="38" t="n">
        <v>46123</v>
      </c>
      <c r="G4044" s="37" t="n">
        <v>94</v>
      </c>
    </row>
    <row r="4045" customFormat="false" ht="15" hidden="false" customHeight="false" outlineLevel="0" collapsed="false">
      <c r="A4045" s="37" t="s">
        <v>1404</v>
      </c>
      <c r="B4045" s="37" t="s">
        <v>240</v>
      </c>
      <c r="C4045" s="37" t="n">
        <v>365</v>
      </c>
      <c r="D4045" s="38" t="n">
        <v>46284</v>
      </c>
      <c r="E4045" s="37" t="s">
        <v>229</v>
      </c>
      <c r="F4045" s="38" t="n">
        <v>46276</v>
      </c>
      <c r="G4045" s="37" t="n">
        <v>81</v>
      </c>
    </row>
    <row r="4046" customFormat="false" ht="15" hidden="false" customHeight="false" outlineLevel="0" collapsed="false">
      <c r="A4046" s="37" t="s">
        <v>1405</v>
      </c>
      <c r="B4046" s="37" t="s">
        <v>235</v>
      </c>
      <c r="C4046" s="37" t="n">
        <v>365</v>
      </c>
      <c r="D4046" s="38" t="n">
        <v>46342</v>
      </c>
      <c r="E4046" s="37" t="s">
        <v>229</v>
      </c>
      <c r="F4046" s="38" t="n">
        <v>46306</v>
      </c>
      <c r="G4046" s="37" t="n">
        <v>79</v>
      </c>
    </row>
    <row r="4047" customFormat="false" ht="15" hidden="false" customHeight="false" outlineLevel="0" collapsed="false">
      <c r="A4047" s="37" t="s">
        <v>1405</v>
      </c>
      <c r="B4047" s="37" t="s">
        <v>236</v>
      </c>
      <c r="C4047" s="37" t="n">
        <v>365</v>
      </c>
      <c r="D4047" s="38" t="n">
        <v>46147</v>
      </c>
      <c r="E4047" s="37" t="s">
        <v>229</v>
      </c>
      <c r="F4047" s="38" t="n">
        <v>46132</v>
      </c>
      <c r="G4047" s="37" t="n">
        <v>97</v>
      </c>
    </row>
    <row r="4048" customFormat="false" ht="15" hidden="false" customHeight="false" outlineLevel="0" collapsed="false">
      <c r="A4048" s="37" t="s">
        <v>1405</v>
      </c>
      <c r="B4048" s="37" t="s">
        <v>237</v>
      </c>
      <c r="C4048" s="37" t="n">
        <v>365</v>
      </c>
      <c r="D4048" s="38" t="n">
        <v>46096</v>
      </c>
      <c r="E4048" s="37" t="s">
        <v>229</v>
      </c>
      <c r="F4048" s="38" t="n">
        <v>46057</v>
      </c>
      <c r="G4048" s="37" t="n">
        <v>99</v>
      </c>
    </row>
    <row r="4049" customFormat="false" ht="15" hidden="false" customHeight="false" outlineLevel="0" collapsed="false">
      <c r="A4049" s="37" t="s">
        <v>1405</v>
      </c>
      <c r="B4049" s="37" t="s">
        <v>238</v>
      </c>
      <c r="C4049" s="37" t="n">
        <v>180</v>
      </c>
      <c r="D4049" s="38" t="n">
        <v>46293</v>
      </c>
      <c r="E4049" s="37" t="s">
        <v>229</v>
      </c>
      <c r="F4049" s="38" t="n">
        <v>46291</v>
      </c>
      <c r="G4049" s="37" t="n">
        <v>60</v>
      </c>
    </row>
    <row r="4050" customFormat="false" ht="15" hidden="false" customHeight="false" outlineLevel="0" collapsed="false">
      <c r="A4050" s="37" t="s">
        <v>1405</v>
      </c>
      <c r="B4050" s="37" t="s">
        <v>239</v>
      </c>
      <c r="C4050" s="37" t="n">
        <v>730</v>
      </c>
      <c r="D4050" s="38" t="n">
        <v>46339</v>
      </c>
      <c r="E4050" s="37" t="s">
        <v>229</v>
      </c>
      <c r="F4050" s="38" t="n">
        <v>46304</v>
      </c>
      <c r="G4050" s="37" t="n">
        <v>73</v>
      </c>
    </row>
    <row r="4051" customFormat="false" ht="15" hidden="false" customHeight="false" outlineLevel="0" collapsed="false">
      <c r="A4051" s="37" t="s">
        <v>1405</v>
      </c>
      <c r="B4051" s="37" t="s">
        <v>240</v>
      </c>
      <c r="C4051" s="37" t="n">
        <v>365</v>
      </c>
      <c r="D4051" s="38" t="n">
        <v>46178</v>
      </c>
      <c r="E4051" s="37" t="s">
        <v>231</v>
      </c>
      <c r="F4051" s="38"/>
      <c r="G4051" s="37"/>
    </row>
    <row r="4052" customFormat="false" ht="15" hidden="false" customHeight="false" outlineLevel="0" collapsed="false">
      <c r="A4052" s="37" t="s">
        <v>1406</v>
      </c>
      <c r="B4052" s="37" t="s">
        <v>235</v>
      </c>
      <c r="C4052" s="37" t="n">
        <v>365</v>
      </c>
      <c r="D4052" s="38" t="n">
        <v>46233</v>
      </c>
      <c r="E4052" s="37" t="s">
        <v>232</v>
      </c>
      <c r="F4052" s="38"/>
      <c r="G4052" s="37"/>
    </row>
    <row r="4053" customFormat="false" ht="15" hidden="false" customHeight="false" outlineLevel="0" collapsed="false">
      <c r="A4053" s="37" t="s">
        <v>1406</v>
      </c>
      <c r="B4053" s="37" t="s">
        <v>236</v>
      </c>
      <c r="C4053" s="37" t="n">
        <v>365</v>
      </c>
      <c r="D4053" s="38" t="n">
        <v>46265</v>
      </c>
      <c r="E4053" s="37" t="s">
        <v>229</v>
      </c>
      <c r="F4053" s="38" t="n">
        <v>46234</v>
      </c>
      <c r="G4053" s="37" t="n">
        <v>85</v>
      </c>
    </row>
    <row r="4054" customFormat="false" ht="15" hidden="false" customHeight="false" outlineLevel="0" collapsed="false">
      <c r="A4054" s="37" t="s">
        <v>1406</v>
      </c>
      <c r="B4054" s="37" t="s">
        <v>237</v>
      </c>
      <c r="C4054" s="37" t="n">
        <v>365</v>
      </c>
      <c r="D4054" s="38" t="n">
        <v>46194</v>
      </c>
      <c r="E4054" s="37" t="s">
        <v>229</v>
      </c>
      <c r="F4054" s="38" t="n">
        <v>46174</v>
      </c>
      <c r="G4054" s="37" t="n">
        <v>75</v>
      </c>
    </row>
    <row r="4055" customFormat="false" ht="15" hidden="false" customHeight="false" outlineLevel="0" collapsed="false">
      <c r="A4055" s="37" t="s">
        <v>1406</v>
      </c>
      <c r="B4055" s="37" t="s">
        <v>238</v>
      </c>
      <c r="C4055" s="37" t="n">
        <v>180</v>
      </c>
      <c r="D4055" s="38" t="n">
        <v>46123</v>
      </c>
      <c r="E4055" s="37" t="s">
        <v>231</v>
      </c>
      <c r="F4055" s="38"/>
      <c r="G4055" s="37"/>
    </row>
    <row r="4056" customFormat="false" ht="15" hidden="false" customHeight="false" outlineLevel="0" collapsed="false">
      <c r="A4056" s="37" t="s">
        <v>1406</v>
      </c>
      <c r="B4056" s="37" t="s">
        <v>239</v>
      </c>
      <c r="C4056" s="37" t="n">
        <v>730</v>
      </c>
      <c r="D4056" s="38" t="n">
        <v>46352</v>
      </c>
      <c r="E4056" s="37" t="s">
        <v>229</v>
      </c>
      <c r="F4056" s="38" t="n">
        <v>46341</v>
      </c>
      <c r="G4056" s="37" t="n">
        <v>88</v>
      </c>
    </row>
    <row r="4057" customFormat="false" ht="15" hidden="false" customHeight="false" outlineLevel="0" collapsed="false">
      <c r="A4057" s="37" t="s">
        <v>1406</v>
      </c>
      <c r="B4057" s="37" t="s">
        <v>240</v>
      </c>
      <c r="C4057" s="37" t="n">
        <v>365</v>
      </c>
      <c r="D4057" s="38" t="n">
        <v>46310</v>
      </c>
      <c r="E4057" s="37" t="s">
        <v>229</v>
      </c>
      <c r="F4057" s="38" t="n">
        <v>46294</v>
      </c>
      <c r="G4057" s="37" t="n">
        <v>92</v>
      </c>
    </row>
    <row r="4058" customFormat="false" ht="15" hidden="false" customHeight="false" outlineLevel="0" collapsed="false">
      <c r="A4058" s="37" t="s">
        <v>1407</v>
      </c>
      <c r="B4058" s="37" t="s">
        <v>235</v>
      </c>
      <c r="C4058" s="37" t="n">
        <v>365</v>
      </c>
      <c r="D4058" s="38" t="n">
        <v>46283</v>
      </c>
      <c r="E4058" s="37" t="s">
        <v>230</v>
      </c>
      <c r="F4058" s="38"/>
      <c r="G4058" s="37"/>
    </row>
    <row r="4059" customFormat="false" ht="15" hidden="false" customHeight="false" outlineLevel="0" collapsed="false">
      <c r="A4059" s="37" t="s">
        <v>1407</v>
      </c>
      <c r="B4059" s="37" t="s">
        <v>236</v>
      </c>
      <c r="C4059" s="37" t="n">
        <v>365</v>
      </c>
      <c r="D4059" s="38" t="n">
        <v>46354</v>
      </c>
      <c r="E4059" s="37" t="s">
        <v>229</v>
      </c>
      <c r="F4059" s="38" t="n">
        <v>46344</v>
      </c>
      <c r="G4059" s="37" t="n">
        <v>70</v>
      </c>
    </row>
    <row r="4060" customFormat="false" ht="15" hidden="false" customHeight="false" outlineLevel="0" collapsed="false">
      <c r="A4060" s="37" t="s">
        <v>1407</v>
      </c>
      <c r="B4060" s="37" t="s">
        <v>237</v>
      </c>
      <c r="C4060" s="37" t="n">
        <v>365</v>
      </c>
      <c r="D4060" s="38" t="n">
        <v>46212</v>
      </c>
      <c r="E4060" s="37" t="s">
        <v>229</v>
      </c>
      <c r="F4060" s="38" t="n">
        <v>46194</v>
      </c>
      <c r="G4060" s="37" t="n">
        <v>99</v>
      </c>
    </row>
    <row r="4061" customFormat="false" ht="15" hidden="false" customHeight="false" outlineLevel="0" collapsed="false">
      <c r="A4061" s="37" t="s">
        <v>1407</v>
      </c>
      <c r="B4061" s="37" t="s">
        <v>238</v>
      </c>
      <c r="C4061" s="37" t="n">
        <v>180</v>
      </c>
      <c r="D4061" s="38" t="n">
        <v>46146</v>
      </c>
      <c r="E4061" s="37" t="s">
        <v>229</v>
      </c>
      <c r="F4061" s="38" t="n">
        <v>46116</v>
      </c>
      <c r="G4061" s="37" t="n">
        <v>65</v>
      </c>
    </row>
    <row r="4062" customFormat="false" ht="15" hidden="false" customHeight="false" outlineLevel="0" collapsed="false">
      <c r="A4062" s="37" t="s">
        <v>1407</v>
      </c>
      <c r="B4062" s="37" t="s">
        <v>239</v>
      </c>
      <c r="C4062" s="37" t="n">
        <v>730</v>
      </c>
      <c r="D4062" s="38" t="n">
        <v>46292</v>
      </c>
      <c r="E4062" s="37" t="s">
        <v>231</v>
      </c>
      <c r="F4062" s="38"/>
      <c r="G4062" s="37"/>
    </row>
    <row r="4063" customFormat="false" ht="15" hidden="false" customHeight="false" outlineLevel="0" collapsed="false">
      <c r="A4063" s="37" t="s">
        <v>1407</v>
      </c>
      <c r="B4063" s="37" t="s">
        <v>240</v>
      </c>
      <c r="C4063" s="37" t="n">
        <v>365</v>
      </c>
      <c r="D4063" s="38" t="n">
        <v>46102</v>
      </c>
      <c r="E4063" s="37" t="s">
        <v>230</v>
      </c>
      <c r="F4063" s="38"/>
      <c r="G4063" s="37"/>
    </row>
    <row r="4064" customFormat="false" ht="15" hidden="false" customHeight="false" outlineLevel="0" collapsed="false">
      <c r="A4064" s="37" t="s">
        <v>1408</v>
      </c>
      <c r="B4064" s="37" t="s">
        <v>235</v>
      </c>
      <c r="C4064" s="37" t="n">
        <v>365</v>
      </c>
      <c r="D4064" s="38" t="n">
        <v>46199</v>
      </c>
      <c r="E4064" s="37" t="s">
        <v>232</v>
      </c>
      <c r="F4064" s="38"/>
      <c r="G4064" s="37"/>
    </row>
    <row r="4065" customFormat="false" ht="15" hidden="false" customHeight="false" outlineLevel="0" collapsed="false">
      <c r="A4065" s="37" t="s">
        <v>1408</v>
      </c>
      <c r="B4065" s="37" t="s">
        <v>236</v>
      </c>
      <c r="C4065" s="37" t="n">
        <v>365</v>
      </c>
      <c r="D4065" s="38" t="n">
        <v>46343</v>
      </c>
      <c r="E4065" s="37" t="s">
        <v>229</v>
      </c>
      <c r="F4065" s="38" t="n">
        <v>46319</v>
      </c>
      <c r="G4065" s="37" t="n">
        <v>83</v>
      </c>
    </row>
    <row r="4066" customFormat="false" ht="15" hidden="false" customHeight="false" outlineLevel="0" collapsed="false">
      <c r="A4066" s="37" t="s">
        <v>1408</v>
      </c>
      <c r="B4066" s="37" t="s">
        <v>237</v>
      </c>
      <c r="C4066" s="37" t="n">
        <v>365</v>
      </c>
      <c r="D4066" s="38" t="n">
        <v>46306</v>
      </c>
      <c r="E4066" s="37" t="s">
        <v>229</v>
      </c>
      <c r="F4066" s="38" t="n">
        <v>46294</v>
      </c>
      <c r="G4066" s="37" t="n">
        <v>90</v>
      </c>
    </row>
    <row r="4067" customFormat="false" ht="15" hidden="false" customHeight="false" outlineLevel="0" collapsed="false">
      <c r="A4067" s="37" t="s">
        <v>1408</v>
      </c>
      <c r="B4067" s="37" t="s">
        <v>238</v>
      </c>
      <c r="C4067" s="37" t="n">
        <v>180</v>
      </c>
      <c r="D4067" s="38" t="n">
        <v>46247</v>
      </c>
      <c r="E4067" s="37" t="s">
        <v>229</v>
      </c>
      <c r="F4067" s="38" t="n">
        <v>46210</v>
      </c>
      <c r="G4067" s="37" t="n">
        <v>99</v>
      </c>
    </row>
    <row r="4068" customFormat="false" ht="15" hidden="false" customHeight="false" outlineLevel="0" collapsed="false">
      <c r="A4068" s="37" t="s">
        <v>1408</v>
      </c>
      <c r="B4068" s="37" t="s">
        <v>239</v>
      </c>
      <c r="C4068" s="37" t="n">
        <v>730</v>
      </c>
      <c r="D4068" s="38" t="n">
        <v>46152</v>
      </c>
      <c r="E4068" s="37" t="s">
        <v>229</v>
      </c>
      <c r="F4068" s="38" t="n">
        <v>46134</v>
      </c>
      <c r="G4068" s="37" t="n">
        <v>80</v>
      </c>
    </row>
    <row r="4069" customFormat="false" ht="15" hidden="false" customHeight="false" outlineLevel="0" collapsed="false">
      <c r="A4069" s="37" t="s">
        <v>1408</v>
      </c>
      <c r="B4069" s="37" t="s">
        <v>240</v>
      </c>
      <c r="C4069" s="37" t="n">
        <v>365</v>
      </c>
      <c r="D4069" s="38" t="n">
        <v>46163</v>
      </c>
      <c r="E4069" s="37" t="s">
        <v>229</v>
      </c>
      <c r="F4069" s="38" t="n">
        <v>46152</v>
      </c>
      <c r="G4069" s="37" t="n">
        <v>78</v>
      </c>
    </row>
    <row r="4070" customFormat="false" ht="15" hidden="false" customHeight="false" outlineLevel="0" collapsed="false">
      <c r="A4070" s="37" t="s">
        <v>1377</v>
      </c>
      <c r="B4070" s="37" t="s">
        <v>235</v>
      </c>
      <c r="C4070" s="37" t="n">
        <v>365</v>
      </c>
      <c r="D4070" s="38" t="n">
        <v>46189</v>
      </c>
      <c r="E4070" s="37" t="s">
        <v>229</v>
      </c>
      <c r="F4070" s="38" t="n">
        <v>46184</v>
      </c>
      <c r="G4070" s="37" t="n">
        <v>92</v>
      </c>
    </row>
    <row r="4071" customFormat="false" ht="15" hidden="false" customHeight="false" outlineLevel="0" collapsed="false">
      <c r="A4071" s="37" t="s">
        <v>1377</v>
      </c>
      <c r="B4071" s="37" t="s">
        <v>236</v>
      </c>
      <c r="C4071" s="37" t="n">
        <v>365</v>
      </c>
      <c r="D4071" s="38" t="n">
        <v>46116</v>
      </c>
      <c r="E4071" s="37" t="s">
        <v>229</v>
      </c>
      <c r="F4071" s="38" t="n">
        <v>46080</v>
      </c>
      <c r="G4071" s="37" t="n">
        <v>94</v>
      </c>
    </row>
    <row r="4072" customFormat="false" ht="15" hidden="false" customHeight="false" outlineLevel="0" collapsed="false">
      <c r="A4072" s="37" t="s">
        <v>1377</v>
      </c>
      <c r="B4072" s="37" t="s">
        <v>237</v>
      </c>
      <c r="C4072" s="37" t="n">
        <v>365</v>
      </c>
      <c r="D4072" s="38" t="n">
        <v>46342</v>
      </c>
      <c r="E4072" s="37" t="s">
        <v>229</v>
      </c>
      <c r="F4072" s="38" t="n">
        <v>46322</v>
      </c>
      <c r="G4072" s="37" t="n">
        <v>91</v>
      </c>
    </row>
    <row r="4073" customFormat="false" ht="15" hidden="false" customHeight="false" outlineLevel="0" collapsed="false">
      <c r="A4073" s="37" t="s">
        <v>1377</v>
      </c>
      <c r="B4073" s="37" t="s">
        <v>238</v>
      </c>
      <c r="C4073" s="37" t="n">
        <v>180</v>
      </c>
      <c r="D4073" s="38" t="n">
        <v>46243</v>
      </c>
      <c r="E4073" s="37" t="s">
        <v>232</v>
      </c>
      <c r="F4073" s="38"/>
      <c r="G4073" s="37"/>
    </row>
    <row r="4074" customFormat="false" ht="15" hidden="false" customHeight="false" outlineLevel="0" collapsed="false">
      <c r="A4074" s="37" t="s">
        <v>1377</v>
      </c>
      <c r="B4074" s="37" t="s">
        <v>239</v>
      </c>
      <c r="C4074" s="37" t="n">
        <v>730</v>
      </c>
      <c r="D4074" s="38" t="n">
        <v>46346</v>
      </c>
      <c r="E4074" s="37" t="s">
        <v>229</v>
      </c>
      <c r="F4074" s="38" t="n">
        <v>46317</v>
      </c>
      <c r="G4074" s="37" t="n">
        <v>80</v>
      </c>
    </row>
    <row r="4075" customFormat="false" ht="15" hidden="false" customHeight="false" outlineLevel="0" collapsed="false">
      <c r="A4075" s="37" t="s">
        <v>1377</v>
      </c>
      <c r="B4075" s="37" t="s">
        <v>240</v>
      </c>
      <c r="C4075" s="37" t="n">
        <v>365</v>
      </c>
      <c r="D4075" s="38" t="n">
        <v>46267</v>
      </c>
      <c r="E4075" s="37" t="s">
        <v>232</v>
      </c>
      <c r="F4075" s="38"/>
      <c r="G4075" s="37"/>
    </row>
    <row r="4076" customFormat="false" ht="15" hidden="false" customHeight="false" outlineLevel="0" collapsed="false">
      <c r="A4076" s="37" t="s">
        <v>1411</v>
      </c>
      <c r="B4076" s="37" t="s">
        <v>235</v>
      </c>
      <c r="C4076" s="37" t="n">
        <v>365</v>
      </c>
      <c r="D4076" s="38" t="n">
        <v>46344</v>
      </c>
      <c r="E4076" s="37" t="s">
        <v>229</v>
      </c>
      <c r="F4076" s="38" t="n">
        <v>46308</v>
      </c>
      <c r="G4076" s="37" t="n">
        <v>96</v>
      </c>
    </row>
    <row r="4077" customFormat="false" ht="15" hidden="false" customHeight="false" outlineLevel="0" collapsed="false">
      <c r="A4077" s="37" t="s">
        <v>1411</v>
      </c>
      <c r="B4077" s="37" t="s">
        <v>236</v>
      </c>
      <c r="C4077" s="37" t="n">
        <v>365</v>
      </c>
      <c r="D4077" s="38" t="n">
        <v>46279</v>
      </c>
      <c r="E4077" s="37" t="s">
        <v>229</v>
      </c>
      <c r="F4077" s="38" t="n">
        <v>46276</v>
      </c>
      <c r="G4077" s="37" t="n">
        <v>68</v>
      </c>
    </row>
    <row r="4078" customFormat="false" ht="15" hidden="false" customHeight="false" outlineLevel="0" collapsed="false">
      <c r="A4078" s="37" t="s">
        <v>1411</v>
      </c>
      <c r="B4078" s="37" t="s">
        <v>237</v>
      </c>
      <c r="C4078" s="37" t="n">
        <v>365</v>
      </c>
      <c r="D4078" s="38" t="n">
        <v>46379</v>
      </c>
      <c r="E4078" s="37" t="s">
        <v>229</v>
      </c>
      <c r="F4078" s="38" t="n">
        <v>46340</v>
      </c>
      <c r="G4078" s="37" t="n">
        <v>65</v>
      </c>
    </row>
    <row r="4079" customFormat="false" ht="15" hidden="false" customHeight="false" outlineLevel="0" collapsed="false">
      <c r="A4079" s="37" t="s">
        <v>1411</v>
      </c>
      <c r="B4079" s="37" t="s">
        <v>238</v>
      </c>
      <c r="C4079" s="37" t="n">
        <v>180</v>
      </c>
      <c r="D4079" s="38" t="n">
        <v>46110</v>
      </c>
      <c r="E4079" s="37" t="s">
        <v>229</v>
      </c>
      <c r="F4079" s="38" t="n">
        <v>46108</v>
      </c>
      <c r="G4079" s="37" t="n">
        <v>66</v>
      </c>
    </row>
    <row r="4080" customFormat="false" ht="15" hidden="false" customHeight="false" outlineLevel="0" collapsed="false">
      <c r="A4080" s="37" t="s">
        <v>1411</v>
      </c>
      <c r="B4080" s="37" t="s">
        <v>239</v>
      </c>
      <c r="C4080" s="37" t="n">
        <v>730</v>
      </c>
      <c r="D4080" s="38" t="n">
        <v>46254</v>
      </c>
      <c r="E4080" s="37" t="s">
        <v>229</v>
      </c>
      <c r="F4080" s="38" t="n">
        <v>46227</v>
      </c>
      <c r="G4080" s="37" t="n">
        <v>69</v>
      </c>
    </row>
    <row r="4081" customFormat="false" ht="15" hidden="false" customHeight="false" outlineLevel="0" collapsed="false">
      <c r="A4081" s="37" t="s">
        <v>1411</v>
      </c>
      <c r="B4081" s="37" t="s">
        <v>240</v>
      </c>
      <c r="C4081" s="37" t="n">
        <v>365</v>
      </c>
      <c r="D4081" s="38" t="n">
        <v>46161</v>
      </c>
      <c r="E4081" s="37" t="s">
        <v>229</v>
      </c>
      <c r="F4081" s="38" t="n">
        <v>46138</v>
      </c>
      <c r="G4081" s="37" t="n">
        <v>80</v>
      </c>
    </row>
    <row r="4082" customFormat="false" ht="15" hidden="false" customHeight="false" outlineLevel="0" collapsed="false">
      <c r="A4082" s="37" t="s">
        <v>1266</v>
      </c>
      <c r="B4082" s="37" t="s">
        <v>235</v>
      </c>
      <c r="C4082" s="37" t="n">
        <v>365</v>
      </c>
      <c r="D4082" s="38" t="n">
        <v>46152</v>
      </c>
      <c r="E4082" s="37" t="s">
        <v>229</v>
      </c>
      <c r="F4082" s="38" t="n">
        <v>46131</v>
      </c>
      <c r="G4082" s="37" t="n">
        <v>96</v>
      </c>
    </row>
    <row r="4083" customFormat="false" ht="15" hidden="false" customHeight="false" outlineLevel="0" collapsed="false">
      <c r="A4083" s="37" t="s">
        <v>1266</v>
      </c>
      <c r="B4083" s="37" t="s">
        <v>236</v>
      </c>
      <c r="C4083" s="37" t="n">
        <v>365</v>
      </c>
      <c r="D4083" s="38" t="n">
        <v>46130</v>
      </c>
      <c r="E4083" s="37" t="s">
        <v>230</v>
      </c>
      <c r="F4083" s="38"/>
      <c r="G4083" s="37"/>
    </row>
    <row r="4084" customFormat="false" ht="15" hidden="false" customHeight="false" outlineLevel="0" collapsed="false">
      <c r="A4084" s="37" t="s">
        <v>1266</v>
      </c>
      <c r="B4084" s="37" t="s">
        <v>237</v>
      </c>
      <c r="C4084" s="37" t="n">
        <v>365</v>
      </c>
      <c r="D4084" s="38" t="n">
        <v>46316</v>
      </c>
      <c r="E4084" s="37" t="s">
        <v>229</v>
      </c>
      <c r="F4084" s="38" t="n">
        <v>46291</v>
      </c>
      <c r="G4084" s="37" t="n">
        <v>93</v>
      </c>
    </row>
    <row r="4085" customFormat="false" ht="15" hidden="false" customHeight="false" outlineLevel="0" collapsed="false">
      <c r="A4085" s="37" t="s">
        <v>1266</v>
      </c>
      <c r="B4085" s="37" t="s">
        <v>238</v>
      </c>
      <c r="C4085" s="37" t="n">
        <v>180</v>
      </c>
      <c r="D4085" s="38" t="n">
        <v>46202</v>
      </c>
      <c r="E4085" s="37" t="s">
        <v>229</v>
      </c>
      <c r="F4085" s="38" t="n">
        <v>46190</v>
      </c>
      <c r="G4085" s="37" t="n">
        <v>79</v>
      </c>
    </row>
    <row r="4086" customFormat="false" ht="15" hidden="false" customHeight="false" outlineLevel="0" collapsed="false">
      <c r="A4086" s="37" t="s">
        <v>1266</v>
      </c>
      <c r="B4086" s="37" t="s">
        <v>239</v>
      </c>
      <c r="C4086" s="37" t="n">
        <v>730</v>
      </c>
      <c r="D4086" s="38" t="n">
        <v>46225</v>
      </c>
      <c r="E4086" s="37" t="s">
        <v>229</v>
      </c>
      <c r="F4086" s="38" t="n">
        <v>46191</v>
      </c>
      <c r="G4086" s="37" t="n">
        <v>94</v>
      </c>
    </row>
    <row r="4087" customFormat="false" ht="15" hidden="false" customHeight="false" outlineLevel="0" collapsed="false">
      <c r="A4087" s="37" t="s">
        <v>1266</v>
      </c>
      <c r="B4087" s="37" t="s">
        <v>240</v>
      </c>
      <c r="C4087" s="37" t="n">
        <v>365</v>
      </c>
      <c r="D4087" s="38" t="n">
        <v>46168</v>
      </c>
      <c r="E4087" s="37" t="s">
        <v>229</v>
      </c>
      <c r="F4087" s="38" t="n">
        <v>46138</v>
      </c>
      <c r="G4087" s="37" t="n">
        <v>94</v>
      </c>
    </row>
    <row r="4088" customFormat="false" ht="15" hidden="false" customHeight="false" outlineLevel="0" collapsed="false">
      <c r="A4088" s="37" t="s">
        <v>421</v>
      </c>
      <c r="B4088" s="37" t="s">
        <v>235</v>
      </c>
      <c r="C4088" s="37" t="n">
        <v>365</v>
      </c>
      <c r="D4088" s="38" t="n">
        <v>46210</v>
      </c>
      <c r="E4088" s="37" t="s">
        <v>229</v>
      </c>
      <c r="F4088" s="38" t="n">
        <v>46200</v>
      </c>
      <c r="G4088" s="37" t="n">
        <v>74</v>
      </c>
    </row>
    <row r="4089" customFormat="false" ht="15" hidden="false" customHeight="false" outlineLevel="0" collapsed="false">
      <c r="A4089" s="37" t="s">
        <v>421</v>
      </c>
      <c r="B4089" s="37" t="s">
        <v>236</v>
      </c>
      <c r="C4089" s="37" t="n">
        <v>365</v>
      </c>
      <c r="D4089" s="38" t="n">
        <v>46187</v>
      </c>
      <c r="E4089" s="37" t="s">
        <v>230</v>
      </c>
      <c r="F4089" s="38"/>
      <c r="G4089" s="37"/>
    </row>
    <row r="4090" customFormat="false" ht="15" hidden="false" customHeight="false" outlineLevel="0" collapsed="false">
      <c r="A4090" s="37" t="s">
        <v>421</v>
      </c>
      <c r="B4090" s="37" t="s">
        <v>237</v>
      </c>
      <c r="C4090" s="37" t="n">
        <v>365</v>
      </c>
      <c r="D4090" s="38" t="n">
        <v>46186</v>
      </c>
      <c r="E4090" s="37" t="s">
        <v>229</v>
      </c>
      <c r="F4090" s="38" t="n">
        <v>46155</v>
      </c>
      <c r="G4090" s="37" t="n">
        <v>79</v>
      </c>
    </row>
    <row r="4091" customFormat="false" ht="15" hidden="false" customHeight="false" outlineLevel="0" collapsed="false">
      <c r="A4091" s="37" t="s">
        <v>421</v>
      </c>
      <c r="B4091" s="37" t="s">
        <v>238</v>
      </c>
      <c r="C4091" s="37" t="n">
        <v>180</v>
      </c>
      <c r="D4091" s="38" t="n">
        <v>46281</v>
      </c>
      <c r="E4091" s="37" t="s">
        <v>229</v>
      </c>
      <c r="F4091" s="38" t="n">
        <v>46249</v>
      </c>
      <c r="G4091" s="37" t="n">
        <v>94</v>
      </c>
    </row>
    <row r="4092" customFormat="false" ht="15" hidden="false" customHeight="false" outlineLevel="0" collapsed="false">
      <c r="A4092" s="37" t="s">
        <v>421</v>
      </c>
      <c r="B4092" s="37" t="s">
        <v>239</v>
      </c>
      <c r="C4092" s="37" t="n">
        <v>730</v>
      </c>
      <c r="D4092" s="38" t="n">
        <v>46291</v>
      </c>
      <c r="E4092" s="37" t="s">
        <v>229</v>
      </c>
      <c r="F4092" s="38" t="n">
        <v>46270</v>
      </c>
      <c r="G4092" s="37" t="n">
        <v>93</v>
      </c>
    </row>
    <row r="4093" customFormat="false" ht="15" hidden="false" customHeight="false" outlineLevel="0" collapsed="false">
      <c r="A4093" s="37" t="s">
        <v>421</v>
      </c>
      <c r="B4093" s="37" t="s">
        <v>240</v>
      </c>
      <c r="C4093" s="37" t="n">
        <v>365</v>
      </c>
      <c r="D4093" s="38" t="n">
        <v>46354</v>
      </c>
      <c r="E4093" s="37" t="s">
        <v>229</v>
      </c>
      <c r="F4093" s="38" t="n">
        <v>46353</v>
      </c>
      <c r="G4093" s="37" t="n">
        <v>83</v>
      </c>
    </row>
    <row r="4094" customFormat="false" ht="15" hidden="false" customHeight="false" outlineLevel="0" collapsed="false">
      <c r="A4094" s="37" t="s">
        <v>1413</v>
      </c>
      <c r="B4094" s="37" t="s">
        <v>235</v>
      </c>
      <c r="C4094" s="37" t="n">
        <v>365</v>
      </c>
      <c r="D4094" s="38" t="n">
        <v>46309</v>
      </c>
      <c r="E4094" s="37" t="s">
        <v>229</v>
      </c>
      <c r="F4094" s="38" t="n">
        <v>46296</v>
      </c>
      <c r="G4094" s="37" t="n">
        <v>79</v>
      </c>
    </row>
    <row r="4095" customFormat="false" ht="15" hidden="false" customHeight="false" outlineLevel="0" collapsed="false">
      <c r="A4095" s="37" t="s">
        <v>1413</v>
      </c>
      <c r="B4095" s="37" t="s">
        <v>236</v>
      </c>
      <c r="C4095" s="37" t="n">
        <v>365</v>
      </c>
      <c r="D4095" s="38" t="n">
        <v>46188</v>
      </c>
      <c r="E4095" s="37" t="s">
        <v>229</v>
      </c>
      <c r="F4095" s="38" t="n">
        <v>46162</v>
      </c>
      <c r="G4095" s="37" t="n">
        <v>71</v>
      </c>
    </row>
    <row r="4096" customFormat="false" ht="15" hidden="false" customHeight="false" outlineLevel="0" collapsed="false">
      <c r="A4096" s="37" t="s">
        <v>1413</v>
      </c>
      <c r="B4096" s="37" t="s">
        <v>237</v>
      </c>
      <c r="C4096" s="37" t="n">
        <v>365</v>
      </c>
      <c r="D4096" s="38" t="n">
        <v>46168</v>
      </c>
      <c r="E4096" s="37" t="s">
        <v>229</v>
      </c>
      <c r="F4096" s="38" t="n">
        <v>46136</v>
      </c>
      <c r="G4096" s="37" t="n">
        <v>87</v>
      </c>
    </row>
    <row r="4097" customFormat="false" ht="15" hidden="false" customHeight="false" outlineLevel="0" collapsed="false">
      <c r="A4097" s="37" t="s">
        <v>1413</v>
      </c>
      <c r="B4097" s="37" t="s">
        <v>238</v>
      </c>
      <c r="C4097" s="37" t="n">
        <v>180</v>
      </c>
      <c r="D4097" s="38" t="n">
        <v>46356</v>
      </c>
      <c r="E4097" s="37" t="s">
        <v>230</v>
      </c>
      <c r="F4097" s="38"/>
      <c r="G4097" s="37"/>
    </row>
    <row r="4098" customFormat="false" ht="15" hidden="false" customHeight="false" outlineLevel="0" collapsed="false">
      <c r="A4098" s="37" t="s">
        <v>1413</v>
      </c>
      <c r="B4098" s="37" t="s">
        <v>239</v>
      </c>
      <c r="C4098" s="37" t="n">
        <v>730</v>
      </c>
      <c r="D4098" s="38" t="n">
        <v>46363</v>
      </c>
      <c r="E4098" s="37" t="s">
        <v>229</v>
      </c>
      <c r="F4098" s="38" t="n">
        <v>46355</v>
      </c>
      <c r="G4098" s="37" t="n">
        <v>67</v>
      </c>
    </row>
    <row r="4099" customFormat="false" ht="15" hidden="false" customHeight="false" outlineLevel="0" collapsed="false">
      <c r="A4099" s="37" t="s">
        <v>1413</v>
      </c>
      <c r="B4099" s="37" t="s">
        <v>240</v>
      </c>
      <c r="C4099" s="37" t="n">
        <v>365</v>
      </c>
      <c r="D4099" s="38" t="n">
        <v>46120</v>
      </c>
      <c r="E4099" s="37" t="s">
        <v>229</v>
      </c>
      <c r="F4099" s="38" t="n">
        <v>46113</v>
      </c>
      <c r="G4099" s="37" t="n">
        <v>81</v>
      </c>
    </row>
    <row r="4100" customFormat="false" ht="15" hidden="false" customHeight="false" outlineLevel="0" collapsed="false">
      <c r="A4100" s="37" t="s">
        <v>1414</v>
      </c>
      <c r="B4100" s="37" t="s">
        <v>235</v>
      </c>
      <c r="C4100" s="37" t="n">
        <v>365</v>
      </c>
      <c r="D4100" s="38" t="n">
        <v>46170</v>
      </c>
      <c r="E4100" s="37" t="s">
        <v>231</v>
      </c>
      <c r="F4100" s="38"/>
      <c r="G4100" s="37"/>
    </row>
    <row r="4101" customFormat="false" ht="15" hidden="false" customHeight="false" outlineLevel="0" collapsed="false">
      <c r="A4101" s="37" t="s">
        <v>1414</v>
      </c>
      <c r="B4101" s="37" t="s">
        <v>236</v>
      </c>
      <c r="C4101" s="37" t="n">
        <v>365</v>
      </c>
      <c r="D4101" s="38" t="n">
        <v>46212</v>
      </c>
      <c r="E4101" s="37" t="s">
        <v>229</v>
      </c>
      <c r="F4101" s="38" t="n">
        <v>46207</v>
      </c>
      <c r="G4101" s="37" t="n">
        <v>97</v>
      </c>
    </row>
    <row r="4102" customFormat="false" ht="15" hidden="false" customHeight="false" outlineLevel="0" collapsed="false">
      <c r="A4102" s="37" t="s">
        <v>1414</v>
      </c>
      <c r="B4102" s="37" t="s">
        <v>237</v>
      </c>
      <c r="C4102" s="37" t="n">
        <v>365</v>
      </c>
      <c r="D4102" s="38" t="n">
        <v>46163</v>
      </c>
      <c r="E4102" s="37" t="s">
        <v>229</v>
      </c>
      <c r="F4102" s="38" t="n">
        <v>46132</v>
      </c>
      <c r="G4102" s="37" t="n">
        <v>63</v>
      </c>
    </row>
    <row r="4103" customFormat="false" ht="15" hidden="false" customHeight="false" outlineLevel="0" collapsed="false">
      <c r="A4103" s="37" t="s">
        <v>1414</v>
      </c>
      <c r="B4103" s="37" t="s">
        <v>238</v>
      </c>
      <c r="C4103" s="37" t="n">
        <v>180</v>
      </c>
      <c r="D4103" s="38" t="n">
        <v>46277</v>
      </c>
      <c r="E4103" s="37" t="s">
        <v>229</v>
      </c>
      <c r="F4103" s="38" t="n">
        <v>46238</v>
      </c>
      <c r="G4103" s="37" t="n">
        <v>73</v>
      </c>
    </row>
    <row r="4104" customFormat="false" ht="15" hidden="false" customHeight="false" outlineLevel="0" collapsed="false">
      <c r="A4104" s="37" t="s">
        <v>1414</v>
      </c>
      <c r="B4104" s="37" t="s">
        <v>239</v>
      </c>
      <c r="C4104" s="37" t="n">
        <v>730</v>
      </c>
      <c r="D4104" s="38" t="n">
        <v>46348</v>
      </c>
      <c r="E4104" s="37" t="s">
        <v>232</v>
      </c>
      <c r="F4104" s="38"/>
      <c r="G4104" s="37"/>
    </row>
    <row r="4105" customFormat="false" ht="15" hidden="false" customHeight="false" outlineLevel="0" collapsed="false">
      <c r="A4105" s="37" t="s">
        <v>1414</v>
      </c>
      <c r="B4105" s="37" t="s">
        <v>240</v>
      </c>
      <c r="C4105" s="37" t="n">
        <v>365</v>
      </c>
      <c r="D4105" s="38" t="n">
        <v>46264</v>
      </c>
      <c r="E4105" s="37" t="s">
        <v>229</v>
      </c>
      <c r="F4105" s="38" t="n">
        <v>46230</v>
      </c>
      <c r="G4105" s="37" t="n">
        <v>70</v>
      </c>
    </row>
    <row r="4106" customFormat="false" ht="15" hidden="false" customHeight="false" outlineLevel="0" collapsed="false">
      <c r="A4106" s="37" t="s">
        <v>1419</v>
      </c>
      <c r="B4106" s="37" t="s">
        <v>235</v>
      </c>
      <c r="C4106" s="37" t="n">
        <v>365</v>
      </c>
      <c r="D4106" s="38" t="n">
        <v>46229</v>
      </c>
      <c r="E4106" s="37" t="s">
        <v>229</v>
      </c>
      <c r="F4106" s="38" t="n">
        <v>46195</v>
      </c>
      <c r="G4106" s="37" t="n">
        <v>72</v>
      </c>
    </row>
    <row r="4107" customFormat="false" ht="15" hidden="false" customHeight="false" outlineLevel="0" collapsed="false">
      <c r="A4107" s="37" t="s">
        <v>1419</v>
      </c>
      <c r="B4107" s="37" t="s">
        <v>236</v>
      </c>
      <c r="C4107" s="37" t="n">
        <v>365</v>
      </c>
      <c r="D4107" s="38" t="n">
        <v>46244</v>
      </c>
      <c r="E4107" s="37" t="s">
        <v>229</v>
      </c>
      <c r="F4107" s="38" t="n">
        <v>46208</v>
      </c>
      <c r="G4107" s="37" t="n">
        <v>73</v>
      </c>
    </row>
    <row r="4108" customFormat="false" ht="15" hidden="false" customHeight="false" outlineLevel="0" collapsed="false">
      <c r="A4108" s="37" t="s">
        <v>1419</v>
      </c>
      <c r="B4108" s="37" t="s">
        <v>237</v>
      </c>
      <c r="C4108" s="37" t="n">
        <v>365</v>
      </c>
      <c r="D4108" s="38" t="n">
        <v>46360</v>
      </c>
      <c r="E4108" s="37" t="s">
        <v>229</v>
      </c>
      <c r="F4108" s="38" t="n">
        <v>46359</v>
      </c>
      <c r="G4108" s="37" t="n">
        <v>75</v>
      </c>
    </row>
    <row r="4109" customFormat="false" ht="15" hidden="false" customHeight="false" outlineLevel="0" collapsed="false">
      <c r="A4109" s="37" t="s">
        <v>1419</v>
      </c>
      <c r="B4109" s="37" t="s">
        <v>238</v>
      </c>
      <c r="C4109" s="37" t="n">
        <v>180</v>
      </c>
      <c r="D4109" s="38" t="n">
        <v>46267</v>
      </c>
      <c r="E4109" s="37" t="s">
        <v>229</v>
      </c>
      <c r="F4109" s="38" t="n">
        <v>46251</v>
      </c>
      <c r="G4109" s="37" t="n">
        <v>89</v>
      </c>
    </row>
    <row r="4110" customFormat="false" ht="15" hidden="false" customHeight="false" outlineLevel="0" collapsed="false">
      <c r="A4110" s="37" t="s">
        <v>1419</v>
      </c>
      <c r="B4110" s="37" t="s">
        <v>239</v>
      </c>
      <c r="C4110" s="37" t="n">
        <v>730</v>
      </c>
      <c r="D4110" s="38" t="n">
        <v>46316</v>
      </c>
      <c r="E4110" s="37" t="s">
        <v>229</v>
      </c>
      <c r="F4110" s="38" t="n">
        <v>46303</v>
      </c>
      <c r="G4110" s="37" t="n">
        <v>84</v>
      </c>
    </row>
    <row r="4111" customFormat="false" ht="15" hidden="false" customHeight="false" outlineLevel="0" collapsed="false">
      <c r="A4111" s="37" t="s">
        <v>1419</v>
      </c>
      <c r="B4111" s="37" t="s">
        <v>240</v>
      </c>
      <c r="C4111" s="37" t="n">
        <v>365</v>
      </c>
      <c r="D4111" s="38" t="n">
        <v>46263</v>
      </c>
      <c r="E4111" s="37" t="s">
        <v>229</v>
      </c>
      <c r="F4111" s="38" t="n">
        <v>46239</v>
      </c>
      <c r="G4111" s="37" t="n">
        <v>69</v>
      </c>
    </row>
    <row r="4112" customFormat="false" ht="15" hidden="false" customHeight="false" outlineLevel="0" collapsed="false">
      <c r="A4112" s="37" t="s">
        <v>1420</v>
      </c>
      <c r="B4112" s="37" t="s">
        <v>235</v>
      </c>
      <c r="C4112" s="37" t="n">
        <v>365</v>
      </c>
      <c r="D4112" s="38" t="n">
        <v>46271</v>
      </c>
      <c r="E4112" s="37" t="s">
        <v>229</v>
      </c>
      <c r="F4112" s="38" t="n">
        <v>46235</v>
      </c>
      <c r="G4112" s="37" t="n">
        <v>89</v>
      </c>
    </row>
    <row r="4113" customFormat="false" ht="15" hidden="false" customHeight="false" outlineLevel="0" collapsed="false">
      <c r="A4113" s="37" t="s">
        <v>1420</v>
      </c>
      <c r="B4113" s="37" t="s">
        <v>236</v>
      </c>
      <c r="C4113" s="37" t="n">
        <v>365</v>
      </c>
      <c r="D4113" s="38" t="n">
        <v>46203</v>
      </c>
      <c r="E4113" s="37" t="s">
        <v>229</v>
      </c>
      <c r="F4113" s="38" t="n">
        <v>46190</v>
      </c>
      <c r="G4113" s="37" t="n">
        <v>61</v>
      </c>
    </row>
    <row r="4114" customFormat="false" ht="15" hidden="false" customHeight="false" outlineLevel="0" collapsed="false">
      <c r="A4114" s="37" t="s">
        <v>1420</v>
      </c>
      <c r="B4114" s="37" t="s">
        <v>237</v>
      </c>
      <c r="C4114" s="37" t="n">
        <v>365</v>
      </c>
      <c r="D4114" s="38" t="n">
        <v>46229</v>
      </c>
      <c r="E4114" s="37" t="s">
        <v>229</v>
      </c>
      <c r="F4114" s="38" t="n">
        <v>46227</v>
      </c>
      <c r="G4114" s="37" t="n">
        <v>74</v>
      </c>
    </row>
    <row r="4115" customFormat="false" ht="15" hidden="false" customHeight="false" outlineLevel="0" collapsed="false">
      <c r="A4115" s="37" t="s">
        <v>1420</v>
      </c>
      <c r="B4115" s="37" t="s">
        <v>238</v>
      </c>
      <c r="C4115" s="37" t="n">
        <v>180</v>
      </c>
      <c r="D4115" s="38" t="n">
        <v>46170</v>
      </c>
      <c r="E4115" s="37" t="s">
        <v>229</v>
      </c>
      <c r="F4115" s="38" t="n">
        <v>46166</v>
      </c>
      <c r="G4115" s="37" t="n">
        <v>81</v>
      </c>
    </row>
    <row r="4116" customFormat="false" ht="15" hidden="false" customHeight="false" outlineLevel="0" collapsed="false">
      <c r="A4116" s="37" t="s">
        <v>1420</v>
      </c>
      <c r="B4116" s="37" t="s">
        <v>239</v>
      </c>
      <c r="C4116" s="37" t="n">
        <v>730</v>
      </c>
      <c r="D4116" s="38" t="n">
        <v>46255</v>
      </c>
      <c r="E4116" s="37" t="s">
        <v>231</v>
      </c>
      <c r="F4116" s="38"/>
      <c r="G4116" s="37"/>
    </row>
    <row r="4117" customFormat="false" ht="15" hidden="false" customHeight="false" outlineLevel="0" collapsed="false">
      <c r="A4117" s="37" t="s">
        <v>1420</v>
      </c>
      <c r="B4117" s="37" t="s">
        <v>240</v>
      </c>
      <c r="C4117" s="37" t="n">
        <v>365</v>
      </c>
      <c r="D4117" s="38" t="n">
        <v>46345</v>
      </c>
      <c r="E4117" s="37" t="s">
        <v>229</v>
      </c>
      <c r="F4117" s="38" t="n">
        <v>46316</v>
      </c>
      <c r="G4117" s="37" t="n">
        <v>93</v>
      </c>
    </row>
    <row r="4118" customFormat="false" ht="15" hidden="false" customHeight="false" outlineLevel="0" collapsed="false">
      <c r="A4118" s="37" t="s">
        <v>1421</v>
      </c>
      <c r="B4118" s="37" t="s">
        <v>235</v>
      </c>
      <c r="C4118" s="37" t="n">
        <v>365</v>
      </c>
      <c r="D4118" s="38" t="n">
        <v>46140</v>
      </c>
      <c r="E4118" s="37" t="s">
        <v>229</v>
      </c>
      <c r="F4118" s="38" t="n">
        <v>46110</v>
      </c>
      <c r="G4118" s="37" t="n">
        <v>75</v>
      </c>
    </row>
    <row r="4119" customFormat="false" ht="15" hidden="false" customHeight="false" outlineLevel="0" collapsed="false">
      <c r="A4119" s="37" t="s">
        <v>1421</v>
      </c>
      <c r="B4119" s="37" t="s">
        <v>236</v>
      </c>
      <c r="C4119" s="37" t="n">
        <v>365</v>
      </c>
      <c r="D4119" s="38" t="n">
        <v>46126</v>
      </c>
      <c r="E4119" s="37" t="s">
        <v>229</v>
      </c>
      <c r="F4119" s="38" t="n">
        <v>46124</v>
      </c>
      <c r="G4119" s="37" t="n">
        <v>67</v>
      </c>
    </row>
    <row r="4120" customFormat="false" ht="15" hidden="false" customHeight="false" outlineLevel="0" collapsed="false">
      <c r="A4120" s="37" t="s">
        <v>1421</v>
      </c>
      <c r="B4120" s="37" t="s">
        <v>237</v>
      </c>
      <c r="C4120" s="37" t="n">
        <v>365</v>
      </c>
      <c r="D4120" s="38" t="n">
        <v>46123</v>
      </c>
      <c r="E4120" s="37" t="s">
        <v>229</v>
      </c>
      <c r="F4120" s="38" t="n">
        <v>46092</v>
      </c>
      <c r="G4120" s="37" t="n">
        <v>94</v>
      </c>
    </row>
    <row r="4121" customFormat="false" ht="15" hidden="false" customHeight="false" outlineLevel="0" collapsed="false">
      <c r="A4121" s="37" t="s">
        <v>1421</v>
      </c>
      <c r="B4121" s="37" t="s">
        <v>238</v>
      </c>
      <c r="C4121" s="37" t="n">
        <v>180</v>
      </c>
      <c r="D4121" s="38" t="n">
        <v>46371</v>
      </c>
      <c r="E4121" s="37" t="s">
        <v>229</v>
      </c>
      <c r="F4121" s="38" t="n">
        <v>46334</v>
      </c>
      <c r="G4121" s="37" t="n">
        <v>84</v>
      </c>
    </row>
    <row r="4122" customFormat="false" ht="15" hidden="false" customHeight="false" outlineLevel="0" collapsed="false">
      <c r="A4122" s="37" t="s">
        <v>1421</v>
      </c>
      <c r="B4122" s="37" t="s">
        <v>239</v>
      </c>
      <c r="C4122" s="37" t="n">
        <v>730</v>
      </c>
      <c r="D4122" s="38" t="n">
        <v>46177</v>
      </c>
      <c r="E4122" s="37" t="s">
        <v>229</v>
      </c>
      <c r="F4122" s="38" t="n">
        <v>46167</v>
      </c>
      <c r="G4122" s="37" t="n">
        <v>63</v>
      </c>
    </row>
    <row r="4123" customFormat="false" ht="15" hidden="false" customHeight="false" outlineLevel="0" collapsed="false">
      <c r="A4123" s="37" t="s">
        <v>1421</v>
      </c>
      <c r="B4123" s="37" t="s">
        <v>240</v>
      </c>
      <c r="C4123" s="37" t="n">
        <v>365</v>
      </c>
      <c r="D4123" s="38" t="n">
        <v>46322</v>
      </c>
      <c r="E4123" s="37" t="s">
        <v>229</v>
      </c>
      <c r="F4123" s="38" t="n">
        <v>46285</v>
      </c>
      <c r="G4123" s="37" t="n">
        <v>94</v>
      </c>
    </row>
    <row r="4124" customFormat="false" ht="15" hidden="false" customHeight="false" outlineLevel="0" collapsed="false">
      <c r="A4124" s="37" t="s">
        <v>1422</v>
      </c>
      <c r="B4124" s="37" t="s">
        <v>235</v>
      </c>
      <c r="C4124" s="37" t="n">
        <v>365</v>
      </c>
      <c r="D4124" s="38" t="n">
        <v>46167</v>
      </c>
      <c r="E4124" s="37" t="s">
        <v>229</v>
      </c>
      <c r="F4124" s="38" t="n">
        <v>46146</v>
      </c>
      <c r="G4124" s="37" t="n">
        <v>69</v>
      </c>
    </row>
    <row r="4125" customFormat="false" ht="15" hidden="false" customHeight="false" outlineLevel="0" collapsed="false">
      <c r="A4125" s="37" t="s">
        <v>1422</v>
      </c>
      <c r="B4125" s="37" t="s">
        <v>236</v>
      </c>
      <c r="C4125" s="37" t="n">
        <v>365</v>
      </c>
      <c r="D4125" s="38" t="n">
        <v>46363</v>
      </c>
      <c r="E4125" s="37" t="s">
        <v>229</v>
      </c>
      <c r="F4125" s="38" t="n">
        <v>46335</v>
      </c>
      <c r="G4125" s="37" t="n">
        <v>75</v>
      </c>
    </row>
    <row r="4126" customFormat="false" ht="15" hidden="false" customHeight="false" outlineLevel="0" collapsed="false">
      <c r="A4126" s="37" t="s">
        <v>1422</v>
      </c>
      <c r="B4126" s="37" t="s">
        <v>237</v>
      </c>
      <c r="C4126" s="37" t="n">
        <v>365</v>
      </c>
      <c r="D4126" s="38" t="n">
        <v>46215</v>
      </c>
      <c r="E4126" s="37" t="s">
        <v>232</v>
      </c>
      <c r="F4126" s="38"/>
      <c r="G4126" s="37"/>
    </row>
    <row r="4127" customFormat="false" ht="15" hidden="false" customHeight="false" outlineLevel="0" collapsed="false">
      <c r="A4127" s="37" t="s">
        <v>1422</v>
      </c>
      <c r="B4127" s="37" t="s">
        <v>238</v>
      </c>
      <c r="C4127" s="37" t="n">
        <v>180</v>
      </c>
      <c r="D4127" s="38" t="n">
        <v>46255</v>
      </c>
      <c r="E4127" s="37" t="s">
        <v>229</v>
      </c>
      <c r="F4127" s="38" t="n">
        <v>46218</v>
      </c>
      <c r="G4127" s="37" t="n">
        <v>85</v>
      </c>
    </row>
    <row r="4128" customFormat="false" ht="15" hidden="false" customHeight="false" outlineLevel="0" collapsed="false">
      <c r="A4128" s="37" t="s">
        <v>1422</v>
      </c>
      <c r="B4128" s="37" t="s">
        <v>239</v>
      </c>
      <c r="C4128" s="37" t="n">
        <v>730</v>
      </c>
      <c r="D4128" s="38" t="n">
        <v>46327</v>
      </c>
      <c r="E4128" s="37" t="s">
        <v>229</v>
      </c>
      <c r="F4128" s="38" t="n">
        <v>46310</v>
      </c>
      <c r="G4128" s="37" t="n">
        <v>91</v>
      </c>
    </row>
    <row r="4129" customFormat="false" ht="15" hidden="false" customHeight="false" outlineLevel="0" collapsed="false">
      <c r="A4129" s="37" t="s">
        <v>1422</v>
      </c>
      <c r="B4129" s="37" t="s">
        <v>240</v>
      </c>
      <c r="C4129" s="37" t="n">
        <v>365</v>
      </c>
      <c r="D4129" s="38" t="n">
        <v>46177</v>
      </c>
      <c r="E4129" s="37" t="s">
        <v>229</v>
      </c>
      <c r="F4129" s="38" t="n">
        <v>46148</v>
      </c>
      <c r="G4129" s="37" t="n">
        <v>82</v>
      </c>
    </row>
    <row r="4130" customFormat="false" ht="15" hidden="false" customHeight="false" outlineLevel="0" collapsed="false">
      <c r="A4130" s="37" t="s">
        <v>1423</v>
      </c>
      <c r="B4130" s="37" t="s">
        <v>235</v>
      </c>
      <c r="C4130" s="37" t="n">
        <v>365</v>
      </c>
      <c r="D4130" s="38" t="n">
        <v>46190</v>
      </c>
      <c r="E4130" s="37" t="s">
        <v>229</v>
      </c>
      <c r="F4130" s="38" t="n">
        <v>46185</v>
      </c>
      <c r="G4130" s="37" t="n">
        <v>61</v>
      </c>
    </row>
    <row r="4131" customFormat="false" ht="15" hidden="false" customHeight="false" outlineLevel="0" collapsed="false">
      <c r="A4131" s="37" t="s">
        <v>1423</v>
      </c>
      <c r="B4131" s="37" t="s">
        <v>236</v>
      </c>
      <c r="C4131" s="37" t="n">
        <v>365</v>
      </c>
      <c r="D4131" s="38" t="n">
        <v>46156</v>
      </c>
      <c r="E4131" s="37" t="s">
        <v>229</v>
      </c>
      <c r="F4131" s="38" t="n">
        <v>46133</v>
      </c>
      <c r="G4131" s="37" t="n">
        <v>93</v>
      </c>
    </row>
    <row r="4132" customFormat="false" ht="15" hidden="false" customHeight="false" outlineLevel="0" collapsed="false">
      <c r="A4132" s="37" t="s">
        <v>1423</v>
      </c>
      <c r="B4132" s="37" t="s">
        <v>237</v>
      </c>
      <c r="C4132" s="37" t="n">
        <v>365</v>
      </c>
      <c r="D4132" s="38" t="n">
        <v>46110</v>
      </c>
      <c r="E4132" s="37" t="s">
        <v>231</v>
      </c>
      <c r="F4132" s="38"/>
      <c r="G4132" s="37"/>
    </row>
    <row r="4133" customFormat="false" ht="15" hidden="false" customHeight="false" outlineLevel="0" collapsed="false">
      <c r="A4133" s="37" t="s">
        <v>1423</v>
      </c>
      <c r="B4133" s="37" t="s">
        <v>238</v>
      </c>
      <c r="C4133" s="37" t="n">
        <v>180</v>
      </c>
      <c r="D4133" s="38" t="n">
        <v>46152</v>
      </c>
      <c r="E4133" s="37" t="s">
        <v>229</v>
      </c>
      <c r="F4133" s="38" t="n">
        <v>46141</v>
      </c>
      <c r="G4133" s="37" t="n">
        <v>60</v>
      </c>
    </row>
    <row r="4134" customFormat="false" ht="15" hidden="false" customHeight="false" outlineLevel="0" collapsed="false">
      <c r="A4134" s="37" t="s">
        <v>1423</v>
      </c>
      <c r="B4134" s="37" t="s">
        <v>239</v>
      </c>
      <c r="C4134" s="37" t="n">
        <v>730</v>
      </c>
      <c r="D4134" s="38" t="n">
        <v>46319</v>
      </c>
      <c r="E4134" s="37" t="s">
        <v>229</v>
      </c>
      <c r="F4134" s="38" t="n">
        <v>46298</v>
      </c>
      <c r="G4134" s="37" t="n">
        <v>85</v>
      </c>
    </row>
    <row r="4135" customFormat="false" ht="15" hidden="false" customHeight="false" outlineLevel="0" collapsed="false">
      <c r="A4135" s="37" t="s">
        <v>1423</v>
      </c>
      <c r="B4135" s="37" t="s">
        <v>240</v>
      </c>
      <c r="C4135" s="37" t="n">
        <v>365</v>
      </c>
      <c r="D4135" s="38" t="n">
        <v>46101</v>
      </c>
      <c r="E4135" s="37" t="s">
        <v>229</v>
      </c>
      <c r="F4135" s="38" t="n">
        <v>46064</v>
      </c>
      <c r="G4135" s="37" t="n">
        <v>92</v>
      </c>
    </row>
    <row r="4136" customFormat="false" ht="15" hidden="false" customHeight="false" outlineLevel="0" collapsed="false">
      <c r="A4136" s="37" t="s">
        <v>1425</v>
      </c>
      <c r="B4136" s="37" t="s">
        <v>235</v>
      </c>
      <c r="C4136" s="37" t="n">
        <v>365</v>
      </c>
      <c r="D4136" s="38" t="n">
        <v>46180</v>
      </c>
      <c r="E4136" s="37" t="s">
        <v>229</v>
      </c>
      <c r="F4136" s="38" t="n">
        <v>46155</v>
      </c>
      <c r="G4136" s="37" t="n">
        <v>83</v>
      </c>
    </row>
    <row r="4137" customFormat="false" ht="15" hidden="false" customHeight="false" outlineLevel="0" collapsed="false">
      <c r="A4137" s="37" t="s">
        <v>1425</v>
      </c>
      <c r="B4137" s="37" t="s">
        <v>236</v>
      </c>
      <c r="C4137" s="37" t="n">
        <v>365</v>
      </c>
      <c r="D4137" s="38" t="n">
        <v>46156</v>
      </c>
      <c r="E4137" s="37" t="s">
        <v>229</v>
      </c>
      <c r="F4137" s="38" t="n">
        <v>46118</v>
      </c>
      <c r="G4137" s="37" t="n">
        <v>67</v>
      </c>
    </row>
    <row r="4138" customFormat="false" ht="15" hidden="false" customHeight="false" outlineLevel="0" collapsed="false">
      <c r="A4138" s="37" t="s">
        <v>1425</v>
      </c>
      <c r="B4138" s="37" t="s">
        <v>237</v>
      </c>
      <c r="C4138" s="37" t="n">
        <v>365</v>
      </c>
      <c r="D4138" s="38" t="n">
        <v>46337</v>
      </c>
      <c r="E4138" s="37" t="s">
        <v>229</v>
      </c>
      <c r="F4138" s="38" t="n">
        <v>46298</v>
      </c>
      <c r="G4138" s="37" t="n">
        <v>69</v>
      </c>
    </row>
    <row r="4139" customFormat="false" ht="15" hidden="false" customHeight="false" outlineLevel="0" collapsed="false">
      <c r="A4139" s="37" t="s">
        <v>1425</v>
      </c>
      <c r="B4139" s="37" t="s">
        <v>238</v>
      </c>
      <c r="C4139" s="37" t="n">
        <v>180</v>
      </c>
      <c r="D4139" s="38" t="n">
        <v>46369</v>
      </c>
      <c r="E4139" s="37" t="s">
        <v>229</v>
      </c>
      <c r="F4139" s="38" t="n">
        <v>46339</v>
      </c>
      <c r="G4139" s="37" t="n">
        <v>80</v>
      </c>
    </row>
    <row r="4140" customFormat="false" ht="15" hidden="false" customHeight="false" outlineLevel="0" collapsed="false">
      <c r="A4140" s="37" t="s">
        <v>1425</v>
      </c>
      <c r="B4140" s="37" t="s">
        <v>239</v>
      </c>
      <c r="C4140" s="37" t="n">
        <v>730</v>
      </c>
      <c r="D4140" s="38" t="n">
        <v>46318</v>
      </c>
      <c r="E4140" s="37" t="s">
        <v>229</v>
      </c>
      <c r="F4140" s="38" t="n">
        <v>46306</v>
      </c>
      <c r="G4140" s="37" t="n">
        <v>68</v>
      </c>
    </row>
    <row r="4141" customFormat="false" ht="15" hidden="false" customHeight="false" outlineLevel="0" collapsed="false">
      <c r="A4141" s="37" t="s">
        <v>1425</v>
      </c>
      <c r="B4141" s="37" t="s">
        <v>240</v>
      </c>
      <c r="C4141" s="37" t="n">
        <v>365</v>
      </c>
      <c r="D4141" s="38" t="n">
        <v>46240</v>
      </c>
      <c r="E4141" s="37" t="s">
        <v>229</v>
      </c>
      <c r="F4141" s="38" t="n">
        <v>46212</v>
      </c>
      <c r="G4141" s="37" t="n">
        <v>90</v>
      </c>
    </row>
    <row r="4142" customFormat="false" ht="15" hidden="false" customHeight="false" outlineLevel="0" collapsed="false">
      <c r="A4142" s="37" t="s">
        <v>1427</v>
      </c>
      <c r="B4142" s="37" t="s">
        <v>235</v>
      </c>
      <c r="C4142" s="37" t="n">
        <v>365</v>
      </c>
      <c r="D4142" s="38" t="n">
        <v>46100</v>
      </c>
      <c r="E4142" s="37" t="s">
        <v>230</v>
      </c>
      <c r="F4142" s="38"/>
      <c r="G4142" s="37"/>
    </row>
    <row r="4143" customFormat="false" ht="15" hidden="false" customHeight="false" outlineLevel="0" collapsed="false">
      <c r="A4143" s="37" t="s">
        <v>1427</v>
      </c>
      <c r="B4143" s="37" t="s">
        <v>236</v>
      </c>
      <c r="C4143" s="37" t="n">
        <v>365</v>
      </c>
      <c r="D4143" s="38" t="n">
        <v>46299</v>
      </c>
      <c r="E4143" s="37" t="s">
        <v>229</v>
      </c>
      <c r="F4143" s="38" t="n">
        <v>46281</v>
      </c>
      <c r="G4143" s="37" t="n">
        <v>88</v>
      </c>
    </row>
    <row r="4144" customFormat="false" ht="15" hidden="false" customHeight="false" outlineLevel="0" collapsed="false">
      <c r="A4144" s="37" t="s">
        <v>1427</v>
      </c>
      <c r="B4144" s="37" t="s">
        <v>237</v>
      </c>
      <c r="C4144" s="37" t="n">
        <v>365</v>
      </c>
      <c r="D4144" s="38" t="n">
        <v>46373</v>
      </c>
      <c r="E4144" s="37" t="s">
        <v>231</v>
      </c>
      <c r="F4144" s="38"/>
      <c r="G4144" s="37"/>
    </row>
    <row r="4145" customFormat="false" ht="15" hidden="false" customHeight="false" outlineLevel="0" collapsed="false">
      <c r="A4145" s="37" t="s">
        <v>1427</v>
      </c>
      <c r="B4145" s="37" t="s">
        <v>238</v>
      </c>
      <c r="C4145" s="37" t="n">
        <v>180</v>
      </c>
      <c r="D4145" s="38" t="n">
        <v>46182</v>
      </c>
      <c r="E4145" s="37" t="s">
        <v>230</v>
      </c>
      <c r="F4145" s="38"/>
      <c r="G4145" s="37"/>
    </row>
    <row r="4146" customFormat="false" ht="15" hidden="false" customHeight="false" outlineLevel="0" collapsed="false">
      <c r="A4146" s="37" t="s">
        <v>1427</v>
      </c>
      <c r="B4146" s="37" t="s">
        <v>239</v>
      </c>
      <c r="C4146" s="37" t="n">
        <v>730</v>
      </c>
      <c r="D4146" s="38" t="n">
        <v>46185</v>
      </c>
      <c r="E4146" s="37" t="s">
        <v>230</v>
      </c>
      <c r="F4146" s="38"/>
      <c r="G4146" s="37"/>
    </row>
    <row r="4147" customFormat="false" ht="15" hidden="false" customHeight="false" outlineLevel="0" collapsed="false">
      <c r="A4147" s="37" t="s">
        <v>1427</v>
      </c>
      <c r="B4147" s="37" t="s">
        <v>240</v>
      </c>
      <c r="C4147" s="37" t="n">
        <v>365</v>
      </c>
      <c r="D4147" s="38" t="n">
        <v>46149</v>
      </c>
      <c r="E4147" s="37" t="s">
        <v>229</v>
      </c>
      <c r="F4147" s="38" t="n">
        <v>46121</v>
      </c>
      <c r="G4147" s="37" t="n">
        <v>97</v>
      </c>
    </row>
    <row r="4148" customFormat="false" ht="15" hidden="false" customHeight="false" outlineLevel="0" collapsed="false">
      <c r="A4148" s="37" t="s">
        <v>1428</v>
      </c>
      <c r="B4148" s="37" t="s">
        <v>235</v>
      </c>
      <c r="C4148" s="37" t="n">
        <v>365</v>
      </c>
      <c r="D4148" s="38" t="n">
        <v>46111</v>
      </c>
      <c r="E4148" s="37" t="s">
        <v>230</v>
      </c>
      <c r="F4148" s="38"/>
      <c r="G4148" s="37"/>
    </row>
    <row r="4149" customFormat="false" ht="15" hidden="false" customHeight="false" outlineLevel="0" collapsed="false">
      <c r="A4149" s="37" t="s">
        <v>1428</v>
      </c>
      <c r="B4149" s="37" t="s">
        <v>236</v>
      </c>
      <c r="C4149" s="37" t="n">
        <v>365</v>
      </c>
      <c r="D4149" s="38" t="n">
        <v>46168</v>
      </c>
      <c r="E4149" s="37" t="s">
        <v>229</v>
      </c>
      <c r="F4149" s="38" t="n">
        <v>46146</v>
      </c>
      <c r="G4149" s="37" t="n">
        <v>67</v>
      </c>
    </row>
    <row r="4150" customFormat="false" ht="15" hidden="false" customHeight="false" outlineLevel="0" collapsed="false">
      <c r="A4150" s="37" t="s">
        <v>1428</v>
      </c>
      <c r="B4150" s="37" t="s">
        <v>237</v>
      </c>
      <c r="C4150" s="37" t="n">
        <v>365</v>
      </c>
      <c r="D4150" s="38" t="n">
        <v>46252</v>
      </c>
      <c r="E4150" s="37" t="s">
        <v>229</v>
      </c>
      <c r="F4150" s="38" t="n">
        <v>46246</v>
      </c>
      <c r="G4150" s="37" t="n">
        <v>66</v>
      </c>
    </row>
    <row r="4151" customFormat="false" ht="15" hidden="false" customHeight="false" outlineLevel="0" collapsed="false">
      <c r="A4151" s="37" t="s">
        <v>1428</v>
      </c>
      <c r="B4151" s="37" t="s">
        <v>238</v>
      </c>
      <c r="C4151" s="37" t="n">
        <v>180</v>
      </c>
      <c r="D4151" s="38" t="n">
        <v>46248</v>
      </c>
      <c r="E4151" s="37" t="s">
        <v>229</v>
      </c>
      <c r="F4151" s="38" t="n">
        <v>46214</v>
      </c>
      <c r="G4151" s="37" t="n">
        <v>96</v>
      </c>
    </row>
    <row r="4152" customFormat="false" ht="15" hidden="false" customHeight="false" outlineLevel="0" collapsed="false">
      <c r="A4152" s="37" t="s">
        <v>1428</v>
      </c>
      <c r="B4152" s="37" t="s">
        <v>239</v>
      </c>
      <c r="C4152" s="37" t="n">
        <v>730</v>
      </c>
      <c r="D4152" s="38" t="n">
        <v>46189</v>
      </c>
      <c r="E4152" s="37" t="s">
        <v>229</v>
      </c>
      <c r="F4152" s="38" t="n">
        <v>46151</v>
      </c>
      <c r="G4152" s="37" t="n">
        <v>72</v>
      </c>
    </row>
    <row r="4153" customFormat="false" ht="15" hidden="false" customHeight="false" outlineLevel="0" collapsed="false">
      <c r="A4153" s="37" t="s">
        <v>1428</v>
      </c>
      <c r="B4153" s="37" t="s">
        <v>240</v>
      </c>
      <c r="C4153" s="37" t="n">
        <v>365</v>
      </c>
      <c r="D4153" s="38" t="n">
        <v>46210</v>
      </c>
      <c r="E4153" s="37" t="s">
        <v>232</v>
      </c>
      <c r="F4153" s="38"/>
      <c r="G4153" s="37"/>
    </row>
    <row r="4154" customFormat="false" ht="15" hidden="false" customHeight="false" outlineLevel="0" collapsed="false">
      <c r="A4154" s="37" t="s">
        <v>1429</v>
      </c>
      <c r="B4154" s="37" t="s">
        <v>235</v>
      </c>
      <c r="C4154" s="37" t="n">
        <v>365</v>
      </c>
      <c r="D4154" s="38" t="n">
        <v>46172</v>
      </c>
      <c r="E4154" s="37" t="s">
        <v>232</v>
      </c>
      <c r="F4154" s="38"/>
      <c r="G4154" s="37"/>
    </row>
    <row r="4155" customFormat="false" ht="15" hidden="false" customHeight="false" outlineLevel="0" collapsed="false">
      <c r="A4155" s="37" t="s">
        <v>1429</v>
      </c>
      <c r="B4155" s="37" t="s">
        <v>236</v>
      </c>
      <c r="C4155" s="37" t="n">
        <v>365</v>
      </c>
      <c r="D4155" s="38" t="n">
        <v>46317</v>
      </c>
      <c r="E4155" s="37" t="s">
        <v>232</v>
      </c>
      <c r="F4155" s="38"/>
      <c r="G4155" s="37"/>
    </row>
    <row r="4156" customFormat="false" ht="15" hidden="false" customHeight="false" outlineLevel="0" collapsed="false">
      <c r="A4156" s="37" t="s">
        <v>1429</v>
      </c>
      <c r="B4156" s="37" t="s">
        <v>237</v>
      </c>
      <c r="C4156" s="37" t="n">
        <v>365</v>
      </c>
      <c r="D4156" s="38" t="n">
        <v>46374</v>
      </c>
      <c r="E4156" s="37" t="s">
        <v>229</v>
      </c>
      <c r="F4156" s="38" t="n">
        <v>46373</v>
      </c>
      <c r="G4156" s="37" t="n">
        <v>73</v>
      </c>
    </row>
    <row r="4157" customFormat="false" ht="15" hidden="false" customHeight="false" outlineLevel="0" collapsed="false">
      <c r="A4157" s="37" t="s">
        <v>1429</v>
      </c>
      <c r="B4157" s="37" t="s">
        <v>238</v>
      </c>
      <c r="C4157" s="37" t="n">
        <v>180</v>
      </c>
      <c r="D4157" s="38" t="n">
        <v>46217</v>
      </c>
      <c r="E4157" s="37" t="s">
        <v>229</v>
      </c>
      <c r="F4157" s="38" t="n">
        <v>46197</v>
      </c>
      <c r="G4157" s="37" t="n">
        <v>97</v>
      </c>
    </row>
    <row r="4158" customFormat="false" ht="15" hidden="false" customHeight="false" outlineLevel="0" collapsed="false">
      <c r="A4158" s="37" t="s">
        <v>1429</v>
      </c>
      <c r="B4158" s="37" t="s">
        <v>239</v>
      </c>
      <c r="C4158" s="37" t="n">
        <v>730</v>
      </c>
      <c r="D4158" s="38" t="n">
        <v>46237</v>
      </c>
      <c r="E4158" s="37" t="s">
        <v>229</v>
      </c>
      <c r="F4158" s="38" t="n">
        <v>46229</v>
      </c>
      <c r="G4158" s="37" t="n">
        <v>93</v>
      </c>
    </row>
    <row r="4159" customFormat="false" ht="15" hidden="false" customHeight="false" outlineLevel="0" collapsed="false">
      <c r="A4159" s="37" t="s">
        <v>1429</v>
      </c>
      <c r="B4159" s="37" t="s">
        <v>240</v>
      </c>
      <c r="C4159" s="37" t="n">
        <v>365</v>
      </c>
      <c r="D4159" s="38" t="n">
        <v>46111</v>
      </c>
      <c r="E4159" s="37" t="s">
        <v>229</v>
      </c>
      <c r="F4159" s="38" t="n">
        <v>46081</v>
      </c>
      <c r="G4159" s="37" t="n">
        <v>84</v>
      </c>
    </row>
    <row r="4160" customFormat="false" ht="15" hidden="false" customHeight="false" outlineLevel="0" collapsed="false">
      <c r="A4160" s="37" t="s">
        <v>693</v>
      </c>
      <c r="B4160" s="37" t="s">
        <v>235</v>
      </c>
      <c r="C4160" s="37" t="n">
        <v>365</v>
      </c>
      <c r="D4160" s="38" t="n">
        <v>46200</v>
      </c>
      <c r="E4160" s="37" t="s">
        <v>230</v>
      </c>
      <c r="F4160" s="38"/>
      <c r="G4160" s="37"/>
    </row>
    <row r="4161" customFormat="false" ht="15" hidden="false" customHeight="false" outlineLevel="0" collapsed="false">
      <c r="A4161" s="37" t="s">
        <v>693</v>
      </c>
      <c r="B4161" s="37" t="s">
        <v>236</v>
      </c>
      <c r="C4161" s="37" t="n">
        <v>365</v>
      </c>
      <c r="D4161" s="38" t="n">
        <v>46259</v>
      </c>
      <c r="E4161" s="37" t="s">
        <v>229</v>
      </c>
      <c r="F4161" s="38" t="n">
        <v>46232</v>
      </c>
      <c r="G4161" s="37" t="n">
        <v>75</v>
      </c>
    </row>
    <row r="4162" customFormat="false" ht="15" hidden="false" customHeight="false" outlineLevel="0" collapsed="false">
      <c r="A4162" s="37" t="s">
        <v>693</v>
      </c>
      <c r="B4162" s="37" t="s">
        <v>237</v>
      </c>
      <c r="C4162" s="37" t="n">
        <v>365</v>
      </c>
      <c r="D4162" s="38" t="n">
        <v>46255</v>
      </c>
      <c r="E4162" s="37" t="s">
        <v>229</v>
      </c>
      <c r="F4162" s="38" t="n">
        <v>46217</v>
      </c>
      <c r="G4162" s="37" t="n">
        <v>65</v>
      </c>
    </row>
    <row r="4163" customFormat="false" ht="15" hidden="false" customHeight="false" outlineLevel="0" collapsed="false">
      <c r="A4163" s="37" t="s">
        <v>693</v>
      </c>
      <c r="B4163" s="37" t="s">
        <v>238</v>
      </c>
      <c r="C4163" s="37" t="n">
        <v>180</v>
      </c>
      <c r="D4163" s="38" t="n">
        <v>46311</v>
      </c>
      <c r="E4163" s="37" t="s">
        <v>232</v>
      </c>
      <c r="F4163" s="38"/>
      <c r="G4163" s="37"/>
    </row>
    <row r="4164" customFormat="false" ht="15" hidden="false" customHeight="false" outlineLevel="0" collapsed="false">
      <c r="A4164" s="37" t="s">
        <v>693</v>
      </c>
      <c r="B4164" s="37" t="s">
        <v>239</v>
      </c>
      <c r="C4164" s="37" t="n">
        <v>730</v>
      </c>
      <c r="D4164" s="38" t="n">
        <v>46286</v>
      </c>
      <c r="E4164" s="37" t="s">
        <v>229</v>
      </c>
      <c r="F4164" s="38" t="n">
        <v>46257</v>
      </c>
      <c r="G4164" s="37" t="n">
        <v>82</v>
      </c>
    </row>
    <row r="4165" customFormat="false" ht="15" hidden="false" customHeight="false" outlineLevel="0" collapsed="false">
      <c r="A4165" s="37" t="s">
        <v>693</v>
      </c>
      <c r="B4165" s="37" t="s">
        <v>240</v>
      </c>
      <c r="C4165" s="37" t="n">
        <v>365</v>
      </c>
      <c r="D4165" s="38" t="n">
        <v>46267</v>
      </c>
      <c r="E4165" s="37" t="s">
        <v>229</v>
      </c>
      <c r="F4165" s="38" t="n">
        <v>46266</v>
      </c>
      <c r="G4165" s="37" t="n">
        <v>88</v>
      </c>
    </row>
    <row r="4166" customFormat="false" ht="15" hidden="false" customHeight="false" outlineLevel="0" collapsed="false">
      <c r="A4166" s="37" t="s">
        <v>1432</v>
      </c>
      <c r="B4166" s="37" t="s">
        <v>235</v>
      </c>
      <c r="C4166" s="37" t="n">
        <v>365</v>
      </c>
      <c r="D4166" s="38" t="n">
        <v>46218</v>
      </c>
      <c r="E4166" s="37" t="s">
        <v>232</v>
      </c>
      <c r="F4166" s="38"/>
      <c r="G4166" s="37"/>
    </row>
    <row r="4167" customFormat="false" ht="15" hidden="false" customHeight="false" outlineLevel="0" collapsed="false">
      <c r="A4167" s="37" t="s">
        <v>1432</v>
      </c>
      <c r="B4167" s="37" t="s">
        <v>236</v>
      </c>
      <c r="C4167" s="37" t="n">
        <v>365</v>
      </c>
      <c r="D4167" s="38" t="n">
        <v>46171</v>
      </c>
      <c r="E4167" s="37" t="s">
        <v>229</v>
      </c>
      <c r="F4167" s="38" t="n">
        <v>46140</v>
      </c>
      <c r="G4167" s="37" t="n">
        <v>66</v>
      </c>
    </row>
    <row r="4168" customFormat="false" ht="15" hidden="false" customHeight="false" outlineLevel="0" collapsed="false">
      <c r="A4168" s="37" t="s">
        <v>1432</v>
      </c>
      <c r="B4168" s="37" t="s">
        <v>237</v>
      </c>
      <c r="C4168" s="37" t="n">
        <v>365</v>
      </c>
      <c r="D4168" s="38" t="n">
        <v>46271</v>
      </c>
      <c r="E4168" s="37" t="s">
        <v>229</v>
      </c>
      <c r="F4168" s="38" t="n">
        <v>46240</v>
      </c>
      <c r="G4168" s="37" t="n">
        <v>67</v>
      </c>
    </row>
    <row r="4169" customFormat="false" ht="15" hidden="false" customHeight="false" outlineLevel="0" collapsed="false">
      <c r="A4169" s="37" t="s">
        <v>1432</v>
      </c>
      <c r="B4169" s="37" t="s">
        <v>238</v>
      </c>
      <c r="C4169" s="37" t="n">
        <v>180</v>
      </c>
      <c r="D4169" s="38" t="n">
        <v>46181</v>
      </c>
      <c r="E4169" s="37" t="s">
        <v>229</v>
      </c>
      <c r="F4169" s="38" t="n">
        <v>46173</v>
      </c>
      <c r="G4169" s="37" t="n">
        <v>75</v>
      </c>
    </row>
    <row r="4170" customFormat="false" ht="15" hidden="false" customHeight="false" outlineLevel="0" collapsed="false">
      <c r="A4170" s="37" t="s">
        <v>1432</v>
      </c>
      <c r="B4170" s="37" t="s">
        <v>239</v>
      </c>
      <c r="C4170" s="37" t="n">
        <v>730</v>
      </c>
      <c r="D4170" s="38" t="n">
        <v>46327</v>
      </c>
      <c r="E4170" s="37" t="s">
        <v>229</v>
      </c>
      <c r="F4170" s="38" t="n">
        <v>46305</v>
      </c>
      <c r="G4170" s="37" t="n">
        <v>74</v>
      </c>
    </row>
    <row r="4171" customFormat="false" ht="15" hidden="false" customHeight="false" outlineLevel="0" collapsed="false">
      <c r="A4171" s="37" t="s">
        <v>1432</v>
      </c>
      <c r="B4171" s="37" t="s">
        <v>240</v>
      </c>
      <c r="C4171" s="37" t="n">
        <v>365</v>
      </c>
      <c r="D4171" s="38" t="n">
        <v>46113</v>
      </c>
      <c r="E4171" s="37" t="s">
        <v>229</v>
      </c>
      <c r="F4171" s="38" t="n">
        <v>46097</v>
      </c>
      <c r="G4171" s="37" t="n">
        <v>97</v>
      </c>
    </row>
    <row r="4172" customFormat="false" ht="15" hidden="false" customHeight="false" outlineLevel="0" collapsed="false">
      <c r="A4172" s="37" t="s">
        <v>1433</v>
      </c>
      <c r="B4172" s="37" t="s">
        <v>235</v>
      </c>
      <c r="C4172" s="37" t="n">
        <v>365</v>
      </c>
      <c r="D4172" s="38" t="n">
        <v>46293</v>
      </c>
      <c r="E4172" s="37" t="s">
        <v>229</v>
      </c>
      <c r="F4172" s="38" t="n">
        <v>46274</v>
      </c>
      <c r="G4172" s="37" t="n">
        <v>94</v>
      </c>
    </row>
    <row r="4173" customFormat="false" ht="15" hidden="false" customHeight="false" outlineLevel="0" collapsed="false">
      <c r="A4173" s="37" t="s">
        <v>1433</v>
      </c>
      <c r="B4173" s="37" t="s">
        <v>236</v>
      </c>
      <c r="C4173" s="37" t="n">
        <v>365</v>
      </c>
      <c r="D4173" s="38" t="n">
        <v>46258</v>
      </c>
      <c r="E4173" s="37" t="s">
        <v>229</v>
      </c>
      <c r="F4173" s="38" t="n">
        <v>46245</v>
      </c>
      <c r="G4173" s="37" t="n">
        <v>72</v>
      </c>
    </row>
    <row r="4174" customFormat="false" ht="15" hidden="false" customHeight="false" outlineLevel="0" collapsed="false">
      <c r="A4174" s="37" t="s">
        <v>1433</v>
      </c>
      <c r="B4174" s="37" t="s">
        <v>237</v>
      </c>
      <c r="C4174" s="37" t="n">
        <v>365</v>
      </c>
      <c r="D4174" s="38" t="n">
        <v>46271</v>
      </c>
      <c r="E4174" s="37" t="s">
        <v>229</v>
      </c>
      <c r="F4174" s="38" t="n">
        <v>46243</v>
      </c>
      <c r="G4174" s="37" t="n">
        <v>64</v>
      </c>
    </row>
    <row r="4175" customFormat="false" ht="15" hidden="false" customHeight="false" outlineLevel="0" collapsed="false">
      <c r="A4175" s="37" t="s">
        <v>1433</v>
      </c>
      <c r="B4175" s="37" t="s">
        <v>238</v>
      </c>
      <c r="C4175" s="37" t="n">
        <v>180</v>
      </c>
      <c r="D4175" s="38" t="n">
        <v>46368</v>
      </c>
      <c r="E4175" s="37" t="s">
        <v>229</v>
      </c>
      <c r="F4175" s="38" t="n">
        <v>46350</v>
      </c>
      <c r="G4175" s="37" t="n">
        <v>83</v>
      </c>
    </row>
    <row r="4176" customFormat="false" ht="15" hidden="false" customHeight="false" outlineLevel="0" collapsed="false">
      <c r="A4176" s="37" t="s">
        <v>1433</v>
      </c>
      <c r="B4176" s="37" t="s">
        <v>239</v>
      </c>
      <c r="C4176" s="37" t="n">
        <v>730</v>
      </c>
      <c r="D4176" s="38" t="n">
        <v>46252</v>
      </c>
      <c r="E4176" s="37" t="s">
        <v>232</v>
      </c>
      <c r="F4176" s="38"/>
      <c r="G4176" s="37"/>
    </row>
    <row r="4177" customFormat="false" ht="15" hidden="false" customHeight="false" outlineLevel="0" collapsed="false">
      <c r="A4177" s="37" t="s">
        <v>1433</v>
      </c>
      <c r="B4177" s="37" t="s">
        <v>240</v>
      </c>
      <c r="C4177" s="37" t="n">
        <v>365</v>
      </c>
      <c r="D4177" s="38" t="n">
        <v>46238</v>
      </c>
      <c r="E4177" s="37" t="s">
        <v>229</v>
      </c>
      <c r="F4177" s="38" t="n">
        <v>46199</v>
      </c>
      <c r="G4177" s="37" t="n">
        <v>86</v>
      </c>
    </row>
    <row r="4178" customFormat="false" ht="15" hidden="false" customHeight="false" outlineLevel="0" collapsed="false">
      <c r="A4178" s="37" t="s">
        <v>1434</v>
      </c>
      <c r="B4178" s="37" t="s">
        <v>235</v>
      </c>
      <c r="C4178" s="37" t="n">
        <v>365</v>
      </c>
      <c r="D4178" s="38" t="n">
        <v>46206</v>
      </c>
      <c r="E4178" s="37" t="s">
        <v>232</v>
      </c>
      <c r="F4178" s="38"/>
      <c r="G4178" s="37"/>
    </row>
    <row r="4179" customFormat="false" ht="15" hidden="false" customHeight="false" outlineLevel="0" collapsed="false">
      <c r="A4179" s="37" t="s">
        <v>1434</v>
      </c>
      <c r="B4179" s="37" t="s">
        <v>236</v>
      </c>
      <c r="C4179" s="37" t="n">
        <v>365</v>
      </c>
      <c r="D4179" s="38" t="n">
        <v>46239</v>
      </c>
      <c r="E4179" s="37" t="s">
        <v>230</v>
      </c>
      <c r="F4179" s="38"/>
      <c r="G4179" s="37"/>
    </row>
    <row r="4180" customFormat="false" ht="15" hidden="false" customHeight="false" outlineLevel="0" collapsed="false">
      <c r="A4180" s="37" t="s">
        <v>1434</v>
      </c>
      <c r="B4180" s="37" t="s">
        <v>237</v>
      </c>
      <c r="C4180" s="37" t="n">
        <v>365</v>
      </c>
      <c r="D4180" s="38" t="n">
        <v>46202</v>
      </c>
      <c r="E4180" s="37" t="s">
        <v>230</v>
      </c>
      <c r="F4180" s="38"/>
      <c r="G4180" s="37"/>
    </row>
    <row r="4181" customFormat="false" ht="15" hidden="false" customHeight="false" outlineLevel="0" collapsed="false">
      <c r="A4181" s="37" t="s">
        <v>1434</v>
      </c>
      <c r="B4181" s="37" t="s">
        <v>238</v>
      </c>
      <c r="C4181" s="37" t="n">
        <v>180</v>
      </c>
      <c r="D4181" s="38" t="n">
        <v>46244</v>
      </c>
      <c r="E4181" s="37" t="s">
        <v>229</v>
      </c>
      <c r="F4181" s="38" t="n">
        <v>46211</v>
      </c>
      <c r="G4181" s="37" t="n">
        <v>67</v>
      </c>
    </row>
    <row r="4182" customFormat="false" ht="15" hidden="false" customHeight="false" outlineLevel="0" collapsed="false">
      <c r="A4182" s="37" t="s">
        <v>1434</v>
      </c>
      <c r="B4182" s="37" t="s">
        <v>239</v>
      </c>
      <c r="C4182" s="37" t="n">
        <v>730</v>
      </c>
      <c r="D4182" s="38" t="n">
        <v>46106</v>
      </c>
      <c r="E4182" s="37" t="s">
        <v>230</v>
      </c>
      <c r="F4182" s="38"/>
      <c r="G4182" s="37"/>
    </row>
    <row r="4183" customFormat="false" ht="15" hidden="false" customHeight="false" outlineLevel="0" collapsed="false">
      <c r="A4183" s="37" t="s">
        <v>1434</v>
      </c>
      <c r="B4183" s="37" t="s">
        <v>240</v>
      </c>
      <c r="C4183" s="37" t="n">
        <v>365</v>
      </c>
      <c r="D4183" s="38" t="n">
        <v>46275</v>
      </c>
      <c r="E4183" s="37" t="s">
        <v>230</v>
      </c>
      <c r="F4183" s="38"/>
      <c r="G4183" s="37"/>
    </row>
    <row r="4184" customFormat="false" ht="15" hidden="false" customHeight="false" outlineLevel="0" collapsed="false">
      <c r="A4184" s="37" t="s">
        <v>1435</v>
      </c>
      <c r="B4184" s="37" t="s">
        <v>235</v>
      </c>
      <c r="C4184" s="37" t="n">
        <v>365</v>
      </c>
      <c r="D4184" s="38" t="n">
        <v>46122</v>
      </c>
      <c r="E4184" s="37" t="s">
        <v>229</v>
      </c>
      <c r="F4184" s="38" t="n">
        <v>46087</v>
      </c>
      <c r="G4184" s="37" t="n">
        <v>86</v>
      </c>
    </row>
    <row r="4185" customFormat="false" ht="15" hidden="false" customHeight="false" outlineLevel="0" collapsed="false">
      <c r="A4185" s="37" t="s">
        <v>1435</v>
      </c>
      <c r="B4185" s="37" t="s">
        <v>236</v>
      </c>
      <c r="C4185" s="37" t="n">
        <v>365</v>
      </c>
      <c r="D4185" s="38" t="n">
        <v>46294</v>
      </c>
      <c r="E4185" s="37" t="s">
        <v>229</v>
      </c>
      <c r="F4185" s="38" t="n">
        <v>46258</v>
      </c>
      <c r="G4185" s="37" t="n">
        <v>85</v>
      </c>
    </row>
    <row r="4186" customFormat="false" ht="15" hidden="false" customHeight="false" outlineLevel="0" collapsed="false">
      <c r="A4186" s="37" t="s">
        <v>1435</v>
      </c>
      <c r="B4186" s="37" t="s">
        <v>237</v>
      </c>
      <c r="C4186" s="37" t="n">
        <v>365</v>
      </c>
      <c r="D4186" s="38" t="n">
        <v>46198</v>
      </c>
      <c r="E4186" s="37" t="s">
        <v>229</v>
      </c>
      <c r="F4186" s="38" t="n">
        <v>46168</v>
      </c>
      <c r="G4186" s="37" t="n">
        <v>73</v>
      </c>
    </row>
    <row r="4187" customFormat="false" ht="15" hidden="false" customHeight="false" outlineLevel="0" collapsed="false">
      <c r="A4187" s="37" t="s">
        <v>1435</v>
      </c>
      <c r="B4187" s="37" t="s">
        <v>238</v>
      </c>
      <c r="C4187" s="37" t="n">
        <v>180</v>
      </c>
      <c r="D4187" s="38" t="n">
        <v>46139</v>
      </c>
      <c r="E4187" s="37" t="s">
        <v>229</v>
      </c>
      <c r="F4187" s="38" t="n">
        <v>46101</v>
      </c>
      <c r="G4187" s="37" t="n">
        <v>82</v>
      </c>
    </row>
    <row r="4188" customFormat="false" ht="15" hidden="false" customHeight="false" outlineLevel="0" collapsed="false">
      <c r="A4188" s="37" t="s">
        <v>1435</v>
      </c>
      <c r="B4188" s="37" t="s">
        <v>239</v>
      </c>
      <c r="C4188" s="37" t="n">
        <v>730</v>
      </c>
      <c r="D4188" s="38" t="n">
        <v>46328</v>
      </c>
      <c r="E4188" s="37" t="s">
        <v>229</v>
      </c>
      <c r="F4188" s="38" t="n">
        <v>46301</v>
      </c>
      <c r="G4188" s="37" t="n">
        <v>82</v>
      </c>
    </row>
    <row r="4189" customFormat="false" ht="15" hidden="false" customHeight="false" outlineLevel="0" collapsed="false">
      <c r="A4189" s="37" t="s">
        <v>1435</v>
      </c>
      <c r="B4189" s="37" t="s">
        <v>240</v>
      </c>
      <c r="C4189" s="37" t="n">
        <v>365</v>
      </c>
      <c r="D4189" s="38" t="n">
        <v>46134</v>
      </c>
      <c r="E4189" s="37" t="s">
        <v>230</v>
      </c>
      <c r="F4189" s="38"/>
      <c r="G4189" s="37"/>
    </row>
    <row r="4190" customFormat="false" ht="15" hidden="false" customHeight="false" outlineLevel="0" collapsed="false">
      <c r="A4190" s="37" t="s">
        <v>1436</v>
      </c>
      <c r="B4190" s="37" t="s">
        <v>235</v>
      </c>
      <c r="C4190" s="37" t="n">
        <v>365</v>
      </c>
      <c r="D4190" s="38" t="n">
        <v>46276</v>
      </c>
      <c r="E4190" s="37" t="s">
        <v>231</v>
      </c>
      <c r="F4190" s="38"/>
      <c r="G4190" s="37"/>
    </row>
    <row r="4191" customFormat="false" ht="15" hidden="false" customHeight="false" outlineLevel="0" collapsed="false">
      <c r="A4191" s="37" t="s">
        <v>1436</v>
      </c>
      <c r="B4191" s="37" t="s">
        <v>236</v>
      </c>
      <c r="C4191" s="37" t="n">
        <v>365</v>
      </c>
      <c r="D4191" s="38" t="n">
        <v>46139</v>
      </c>
      <c r="E4191" s="37" t="s">
        <v>229</v>
      </c>
      <c r="F4191" s="38" t="n">
        <v>46125</v>
      </c>
      <c r="G4191" s="37" t="n">
        <v>86</v>
      </c>
    </row>
    <row r="4192" customFormat="false" ht="15" hidden="false" customHeight="false" outlineLevel="0" collapsed="false">
      <c r="A4192" s="37" t="s">
        <v>1436</v>
      </c>
      <c r="B4192" s="37" t="s">
        <v>237</v>
      </c>
      <c r="C4192" s="37" t="n">
        <v>365</v>
      </c>
      <c r="D4192" s="38" t="n">
        <v>46372</v>
      </c>
      <c r="E4192" s="37" t="s">
        <v>229</v>
      </c>
      <c r="F4192" s="38" t="n">
        <v>46350</v>
      </c>
      <c r="G4192" s="37" t="n">
        <v>98</v>
      </c>
    </row>
    <row r="4193" customFormat="false" ht="15" hidden="false" customHeight="false" outlineLevel="0" collapsed="false">
      <c r="A4193" s="37" t="s">
        <v>1436</v>
      </c>
      <c r="B4193" s="37" t="s">
        <v>238</v>
      </c>
      <c r="C4193" s="37" t="n">
        <v>180</v>
      </c>
      <c r="D4193" s="38" t="n">
        <v>46133</v>
      </c>
      <c r="E4193" s="37" t="s">
        <v>229</v>
      </c>
      <c r="F4193" s="38" t="n">
        <v>46102</v>
      </c>
      <c r="G4193" s="37" t="n">
        <v>65</v>
      </c>
    </row>
    <row r="4194" customFormat="false" ht="15" hidden="false" customHeight="false" outlineLevel="0" collapsed="false">
      <c r="A4194" s="37" t="s">
        <v>1436</v>
      </c>
      <c r="B4194" s="37" t="s">
        <v>239</v>
      </c>
      <c r="C4194" s="37" t="n">
        <v>730</v>
      </c>
      <c r="D4194" s="38" t="n">
        <v>46118</v>
      </c>
      <c r="E4194" s="37" t="s">
        <v>229</v>
      </c>
      <c r="F4194" s="38" t="n">
        <v>46112</v>
      </c>
      <c r="G4194" s="37" t="n">
        <v>99</v>
      </c>
    </row>
    <row r="4195" customFormat="false" ht="15" hidden="false" customHeight="false" outlineLevel="0" collapsed="false">
      <c r="A4195" s="37" t="s">
        <v>1436</v>
      </c>
      <c r="B4195" s="37" t="s">
        <v>240</v>
      </c>
      <c r="C4195" s="37" t="n">
        <v>365</v>
      </c>
      <c r="D4195" s="38" t="n">
        <v>46353</v>
      </c>
      <c r="E4195" s="37" t="s">
        <v>229</v>
      </c>
      <c r="F4195" s="38" t="n">
        <v>46350</v>
      </c>
      <c r="G4195" s="37" t="n">
        <v>74</v>
      </c>
    </row>
    <row r="4196" customFormat="false" ht="15" hidden="false" customHeight="false" outlineLevel="0" collapsed="false">
      <c r="A4196" s="37" t="s">
        <v>1442</v>
      </c>
      <c r="B4196" s="37" t="s">
        <v>235</v>
      </c>
      <c r="C4196" s="37" t="n">
        <v>365</v>
      </c>
      <c r="D4196" s="38" t="n">
        <v>46334</v>
      </c>
      <c r="E4196" s="37" t="s">
        <v>231</v>
      </c>
      <c r="F4196" s="38"/>
      <c r="G4196" s="37"/>
    </row>
    <row r="4197" customFormat="false" ht="15" hidden="false" customHeight="false" outlineLevel="0" collapsed="false">
      <c r="A4197" s="37" t="s">
        <v>1442</v>
      </c>
      <c r="B4197" s="37" t="s">
        <v>236</v>
      </c>
      <c r="C4197" s="37" t="n">
        <v>365</v>
      </c>
      <c r="D4197" s="38" t="n">
        <v>46230</v>
      </c>
      <c r="E4197" s="37" t="s">
        <v>232</v>
      </c>
      <c r="F4197" s="38"/>
      <c r="G4197" s="37"/>
    </row>
    <row r="4198" customFormat="false" ht="15" hidden="false" customHeight="false" outlineLevel="0" collapsed="false">
      <c r="A4198" s="37" t="s">
        <v>1442</v>
      </c>
      <c r="B4198" s="37" t="s">
        <v>237</v>
      </c>
      <c r="C4198" s="37" t="n">
        <v>365</v>
      </c>
      <c r="D4198" s="38" t="n">
        <v>46298</v>
      </c>
      <c r="E4198" s="37" t="s">
        <v>229</v>
      </c>
      <c r="F4198" s="38" t="n">
        <v>46278</v>
      </c>
      <c r="G4198" s="37" t="n">
        <v>91</v>
      </c>
    </row>
    <row r="4199" customFormat="false" ht="15" hidden="false" customHeight="false" outlineLevel="0" collapsed="false">
      <c r="A4199" s="37" t="s">
        <v>1442</v>
      </c>
      <c r="B4199" s="37" t="s">
        <v>238</v>
      </c>
      <c r="C4199" s="37" t="n">
        <v>180</v>
      </c>
      <c r="D4199" s="38" t="n">
        <v>46203</v>
      </c>
      <c r="E4199" s="37" t="s">
        <v>229</v>
      </c>
      <c r="F4199" s="38" t="n">
        <v>46197</v>
      </c>
      <c r="G4199" s="37" t="n">
        <v>79</v>
      </c>
    </row>
    <row r="4200" customFormat="false" ht="15" hidden="false" customHeight="false" outlineLevel="0" collapsed="false">
      <c r="A4200" s="37" t="s">
        <v>1442</v>
      </c>
      <c r="B4200" s="37" t="s">
        <v>239</v>
      </c>
      <c r="C4200" s="37" t="n">
        <v>730</v>
      </c>
      <c r="D4200" s="38" t="n">
        <v>46200</v>
      </c>
      <c r="E4200" s="37" t="s">
        <v>229</v>
      </c>
      <c r="F4200" s="38" t="n">
        <v>46175</v>
      </c>
      <c r="G4200" s="37" t="n">
        <v>98</v>
      </c>
    </row>
    <row r="4201" customFormat="false" ht="15" hidden="false" customHeight="false" outlineLevel="0" collapsed="false">
      <c r="A4201" s="37" t="s">
        <v>1442</v>
      </c>
      <c r="B4201" s="37" t="s">
        <v>240</v>
      </c>
      <c r="C4201" s="37" t="n">
        <v>365</v>
      </c>
      <c r="D4201" s="38" t="n">
        <v>46325</v>
      </c>
      <c r="E4201" s="37" t="s">
        <v>229</v>
      </c>
      <c r="F4201" s="38" t="n">
        <v>46307</v>
      </c>
      <c r="G4201" s="37" t="n">
        <v>88</v>
      </c>
    </row>
    <row r="4202" customFormat="false" ht="15" hidden="false" customHeight="false" outlineLevel="0" collapsed="false">
      <c r="A4202" s="37" t="s">
        <v>1396</v>
      </c>
      <c r="B4202" s="37" t="s">
        <v>235</v>
      </c>
      <c r="C4202" s="37" t="n">
        <v>365</v>
      </c>
      <c r="D4202" s="38" t="n">
        <v>46245</v>
      </c>
      <c r="E4202" s="37" t="s">
        <v>229</v>
      </c>
      <c r="F4202" s="38" t="n">
        <v>46216</v>
      </c>
      <c r="G4202" s="37" t="n">
        <v>81</v>
      </c>
    </row>
    <row r="4203" customFormat="false" ht="15" hidden="false" customHeight="false" outlineLevel="0" collapsed="false">
      <c r="A4203" s="37" t="s">
        <v>1396</v>
      </c>
      <c r="B4203" s="37" t="s">
        <v>236</v>
      </c>
      <c r="C4203" s="37" t="n">
        <v>365</v>
      </c>
      <c r="D4203" s="38" t="n">
        <v>46163</v>
      </c>
      <c r="E4203" s="37" t="s">
        <v>229</v>
      </c>
      <c r="F4203" s="38" t="n">
        <v>46124</v>
      </c>
      <c r="G4203" s="37" t="n">
        <v>66</v>
      </c>
    </row>
    <row r="4204" customFormat="false" ht="15" hidden="false" customHeight="false" outlineLevel="0" collapsed="false">
      <c r="A4204" s="37" t="s">
        <v>1396</v>
      </c>
      <c r="B4204" s="37" t="s">
        <v>237</v>
      </c>
      <c r="C4204" s="37" t="n">
        <v>365</v>
      </c>
      <c r="D4204" s="38" t="n">
        <v>46106</v>
      </c>
      <c r="E4204" s="37" t="s">
        <v>229</v>
      </c>
      <c r="F4204" s="38" t="n">
        <v>46095</v>
      </c>
      <c r="G4204" s="37" t="n">
        <v>65</v>
      </c>
    </row>
    <row r="4205" customFormat="false" ht="15" hidden="false" customHeight="false" outlineLevel="0" collapsed="false">
      <c r="A4205" s="37" t="s">
        <v>1396</v>
      </c>
      <c r="B4205" s="37" t="s">
        <v>238</v>
      </c>
      <c r="C4205" s="37" t="n">
        <v>180</v>
      </c>
      <c r="D4205" s="38" t="n">
        <v>46146</v>
      </c>
      <c r="E4205" s="37" t="s">
        <v>229</v>
      </c>
      <c r="F4205" s="38" t="n">
        <v>46126</v>
      </c>
      <c r="G4205" s="37" t="n">
        <v>97</v>
      </c>
    </row>
    <row r="4206" customFormat="false" ht="15" hidden="false" customHeight="false" outlineLevel="0" collapsed="false">
      <c r="A4206" s="37" t="s">
        <v>1396</v>
      </c>
      <c r="B4206" s="37" t="s">
        <v>239</v>
      </c>
      <c r="C4206" s="37" t="n">
        <v>730</v>
      </c>
      <c r="D4206" s="38" t="n">
        <v>46333</v>
      </c>
      <c r="E4206" s="37" t="s">
        <v>229</v>
      </c>
      <c r="F4206" s="38" t="n">
        <v>46332</v>
      </c>
      <c r="G4206" s="37" t="n">
        <v>76</v>
      </c>
    </row>
    <row r="4207" customFormat="false" ht="15" hidden="false" customHeight="false" outlineLevel="0" collapsed="false">
      <c r="A4207" s="37" t="s">
        <v>1396</v>
      </c>
      <c r="B4207" s="37" t="s">
        <v>240</v>
      </c>
      <c r="C4207" s="37" t="n">
        <v>365</v>
      </c>
      <c r="D4207" s="38" t="n">
        <v>46370</v>
      </c>
      <c r="E4207" s="37" t="s">
        <v>229</v>
      </c>
      <c r="F4207" s="38" t="n">
        <v>46362</v>
      </c>
      <c r="G4207" s="37" t="n">
        <v>82</v>
      </c>
    </row>
    <row r="4208" customFormat="false" ht="15" hidden="false" customHeight="false" outlineLevel="0" collapsed="false">
      <c r="A4208" s="37" t="s">
        <v>1447</v>
      </c>
      <c r="B4208" s="37" t="s">
        <v>235</v>
      </c>
      <c r="C4208" s="37" t="n">
        <v>365</v>
      </c>
      <c r="D4208" s="38" t="n">
        <v>46301</v>
      </c>
      <c r="E4208" s="37" t="s">
        <v>229</v>
      </c>
      <c r="F4208" s="38" t="n">
        <v>46274</v>
      </c>
      <c r="G4208" s="37" t="n">
        <v>66</v>
      </c>
    </row>
    <row r="4209" customFormat="false" ht="15" hidden="false" customHeight="false" outlineLevel="0" collapsed="false">
      <c r="A4209" s="37" t="s">
        <v>1447</v>
      </c>
      <c r="B4209" s="37" t="s">
        <v>236</v>
      </c>
      <c r="C4209" s="37" t="n">
        <v>365</v>
      </c>
      <c r="D4209" s="38" t="n">
        <v>46318</v>
      </c>
      <c r="E4209" s="37" t="s">
        <v>229</v>
      </c>
      <c r="F4209" s="38" t="n">
        <v>46279</v>
      </c>
      <c r="G4209" s="37" t="n">
        <v>92</v>
      </c>
    </row>
    <row r="4210" customFormat="false" ht="15" hidden="false" customHeight="false" outlineLevel="0" collapsed="false">
      <c r="A4210" s="37" t="s">
        <v>1447</v>
      </c>
      <c r="B4210" s="37" t="s">
        <v>237</v>
      </c>
      <c r="C4210" s="37" t="n">
        <v>365</v>
      </c>
      <c r="D4210" s="38" t="n">
        <v>46149</v>
      </c>
      <c r="E4210" s="37" t="s">
        <v>229</v>
      </c>
      <c r="F4210" s="38" t="n">
        <v>46137</v>
      </c>
      <c r="G4210" s="37" t="n">
        <v>83</v>
      </c>
    </row>
    <row r="4211" customFormat="false" ht="15" hidden="false" customHeight="false" outlineLevel="0" collapsed="false">
      <c r="A4211" s="37" t="s">
        <v>1447</v>
      </c>
      <c r="B4211" s="37" t="s">
        <v>238</v>
      </c>
      <c r="C4211" s="37" t="n">
        <v>180</v>
      </c>
      <c r="D4211" s="38" t="n">
        <v>46154</v>
      </c>
      <c r="E4211" s="37" t="s">
        <v>229</v>
      </c>
      <c r="F4211" s="38" t="n">
        <v>46116</v>
      </c>
      <c r="G4211" s="37" t="n">
        <v>92</v>
      </c>
    </row>
    <row r="4212" customFormat="false" ht="15" hidden="false" customHeight="false" outlineLevel="0" collapsed="false">
      <c r="A4212" s="37" t="s">
        <v>1447</v>
      </c>
      <c r="B4212" s="37" t="s">
        <v>239</v>
      </c>
      <c r="C4212" s="37" t="n">
        <v>730</v>
      </c>
      <c r="D4212" s="38" t="n">
        <v>46219</v>
      </c>
      <c r="E4212" s="37" t="s">
        <v>229</v>
      </c>
      <c r="F4212" s="38" t="n">
        <v>46189</v>
      </c>
      <c r="G4212" s="37" t="n">
        <v>98</v>
      </c>
    </row>
    <row r="4213" customFormat="false" ht="15" hidden="false" customHeight="false" outlineLevel="0" collapsed="false">
      <c r="A4213" s="37" t="s">
        <v>1447</v>
      </c>
      <c r="B4213" s="37" t="s">
        <v>240</v>
      </c>
      <c r="C4213" s="37" t="n">
        <v>365</v>
      </c>
      <c r="D4213" s="38" t="n">
        <v>46311</v>
      </c>
      <c r="E4213" s="37" t="s">
        <v>229</v>
      </c>
      <c r="F4213" s="38" t="n">
        <v>46286</v>
      </c>
      <c r="G4213" s="37" t="n">
        <v>73</v>
      </c>
    </row>
    <row r="4214" customFormat="false" ht="15" hidden="false" customHeight="false" outlineLevel="0" collapsed="false">
      <c r="A4214" s="37" t="s">
        <v>1006</v>
      </c>
      <c r="B4214" s="37" t="s">
        <v>235</v>
      </c>
      <c r="C4214" s="37" t="n">
        <v>365</v>
      </c>
      <c r="D4214" s="38" t="n">
        <v>46301</v>
      </c>
      <c r="E4214" s="37" t="s">
        <v>229</v>
      </c>
      <c r="F4214" s="38" t="n">
        <v>46276</v>
      </c>
      <c r="G4214" s="37" t="n">
        <v>67</v>
      </c>
    </row>
    <row r="4215" customFormat="false" ht="15" hidden="false" customHeight="false" outlineLevel="0" collapsed="false">
      <c r="A4215" s="37" t="s">
        <v>1006</v>
      </c>
      <c r="B4215" s="37" t="s">
        <v>236</v>
      </c>
      <c r="C4215" s="37" t="n">
        <v>365</v>
      </c>
      <c r="D4215" s="38" t="n">
        <v>46250</v>
      </c>
      <c r="E4215" s="37" t="s">
        <v>229</v>
      </c>
      <c r="F4215" s="38" t="n">
        <v>46241</v>
      </c>
      <c r="G4215" s="37" t="n">
        <v>60</v>
      </c>
    </row>
    <row r="4216" customFormat="false" ht="15" hidden="false" customHeight="false" outlineLevel="0" collapsed="false">
      <c r="A4216" s="37" t="s">
        <v>1006</v>
      </c>
      <c r="B4216" s="37" t="s">
        <v>237</v>
      </c>
      <c r="C4216" s="37" t="n">
        <v>365</v>
      </c>
      <c r="D4216" s="38" t="n">
        <v>46325</v>
      </c>
      <c r="E4216" s="37" t="s">
        <v>229</v>
      </c>
      <c r="F4216" s="38" t="n">
        <v>46323</v>
      </c>
      <c r="G4216" s="37" t="n">
        <v>82</v>
      </c>
    </row>
    <row r="4217" customFormat="false" ht="15" hidden="false" customHeight="false" outlineLevel="0" collapsed="false">
      <c r="A4217" s="37" t="s">
        <v>1006</v>
      </c>
      <c r="B4217" s="37" t="s">
        <v>238</v>
      </c>
      <c r="C4217" s="37" t="n">
        <v>180</v>
      </c>
      <c r="D4217" s="38" t="n">
        <v>46098</v>
      </c>
      <c r="E4217" s="37" t="s">
        <v>229</v>
      </c>
      <c r="F4217" s="38" t="n">
        <v>46065</v>
      </c>
      <c r="G4217" s="37" t="n">
        <v>75</v>
      </c>
    </row>
    <row r="4218" customFormat="false" ht="15" hidden="false" customHeight="false" outlineLevel="0" collapsed="false">
      <c r="A4218" s="37" t="s">
        <v>1006</v>
      </c>
      <c r="B4218" s="37" t="s">
        <v>239</v>
      </c>
      <c r="C4218" s="37" t="n">
        <v>730</v>
      </c>
      <c r="D4218" s="38" t="n">
        <v>46194</v>
      </c>
      <c r="E4218" s="37" t="s">
        <v>229</v>
      </c>
      <c r="F4218" s="38" t="n">
        <v>46155</v>
      </c>
      <c r="G4218" s="37" t="n">
        <v>85</v>
      </c>
    </row>
    <row r="4219" customFormat="false" ht="15" hidden="false" customHeight="false" outlineLevel="0" collapsed="false">
      <c r="A4219" s="37" t="s">
        <v>1006</v>
      </c>
      <c r="B4219" s="37" t="s">
        <v>240</v>
      </c>
      <c r="C4219" s="37" t="n">
        <v>365</v>
      </c>
      <c r="D4219" s="38" t="n">
        <v>46223</v>
      </c>
      <c r="E4219" s="37" t="s">
        <v>229</v>
      </c>
      <c r="F4219" s="38" t="n">
        <v>46191</v>
      </c>
      <c r="G4219" s="37" t="n">
        <v>99</v>
      </c>
    </row>
    <row r="4220" customFormat="false" ht="15" hidden="false" customHeight="false" outlineLevel="0" collapsed="false">
      <c r="A4220" s="37" t="s">
        <v>660</v>
      </c>
      <c r="B4220" s="37" t="s">
        <v>235</v>
      </c>
      <c r="C4220" s="37" t="n">
        <v>365</v>
      </c>
      <c r="D4220" s="38" t="n">
        <v>46305</v>
      </c>
      <c r="E4220" s="37" t="s">
        <v>229</v>
      </c>
      <c r="F4220" s="38" t="n">
        <v>46267</v>
      </c>
      <c r="G4220" s="37" t="n">
        <v>88</v>
      </c>
    </row>
    <row r="4221" customFormat="false" ht="15" hidden="false" customHeight="false" outlineLevel="0" collapsed="false">
      <c r="A4221" s="37" t="s">
        <v>660</v>
      </c>
      <c r="B4221" s="37" t="s">
        <v>236</v>
      </c>
      <c r="C4221" s="37" t="n">
        <v>365</v>
      </c>
      <c r="D4221" s="38" t="n">
        <v>46367</v>
      </c>
      <c r="E4221" s="37" t="s">
        <v>229</v>
      </c>
      <c r="F4221" s="38" t="n">
        <v>46337</v>
      </c>
      <c r="G4221" s="37" t="n">
        <v>96</v>
      </c>
    </row>
    <row r="4222" customFormat="false" ht="15" hidden="false" customHeight="false" outlineLevel="0" collapsed="false">
      <c r="A4222" s="37" t="s">
        <v>660</v>
      </c>
      <c r="B4222" s="37" t="s">
        <v>237</v>
      </c>
      <c r="C4222" s="37" t="n">
        <v>365</v>
      </c>
      <c r="D4222" s="38" t="n">
        <v>46366</v>
      </c>
      <c r="E4222" s="37" t="s">
        <v>229</v>
      </c>
      <c r="F4222" s="38" t="n">
        <v>46360</v>
      </c>
      <c r="G4222" s="37" t="n">
        <v>97</v>
      </c>
    </row>
    <row r="4223" customFormat="false" ht="15" hidden="false" customHeight="false" outlineLevel="0" collapsed="false">
      <c r="A4223" s="37" t="s">
        <v>660</v>
      </c>
      <c r="B4223" s="37" t="s">
        <v>238</v>
      </c>
      <c r="C4223" s="37" t="n">
        <v>180</v>
      </c>
      <c r="D4223" s="38" t="n">
        <v>46116</v>
      </c>
      <c r="E4223" s="37" t="s">
        <v>229</v>
      </c>
      <c r="F4223" s="38" t="n">
        <v>46099</v>
      </c>
      <c r="G4223" s="37" t="n">
        <v>82</v>
      </c>
    </row>
    <row r="4224" customFormat="false" ht="15" hidden="false" customHeight="false" outlineLevel="0" collapsed="false">
      <c r="A4224" s="37" t="s">
        <v>660</v>
      </c>
      <c r="B4224" s="37" t="s">
        <v>239</v>
      </c>
      <c r="C4224" s="37" t="n">
        <v>730</v>
      </c>
      <c r="D4224" s="38" t="n">
        <v>46198</v>
      </c>
      <c r="E4224" s="37" t="s">
        <v>232</v>
      </c>
      <c r="F4224" s="38"/>
      <c r="G4224" s="37"/>
    </row>
    <row r="4225" customFormat="false" ht="15" hidden="false" customHeight="false" outlineLevel="0" collapsed="false">
      <c r="A4225" s="37" t="s">
        <v>660</v>
      </c>
      <c r="B4225" s="37" t="s">
        <v>240</v>
      </c>
      <c r="C4225" s="37" t="n">
        <v>365</v>
      </c>
      <c r="D4225" s="38" t="n">
        <v>46191</v>
      </c>
      <c r="E4225" s="37" t="s">
        <v>229</v>
      </c>
      <c r="F4225" s="38" t="n">
        <v>46153</v>
      </c>
      <c r="G4225" s="37" t="n">
        <v>66</v>
      </c>
    </row>
    <row r="4226" customFormat="false" ht="15" hidden="false" customHeight="false" outlineLevel="0" collapsed="false">
      <c r="A4226" s="37" t="s">
        <v>1126</v>
      </c>
      <c r="B4226" s="37" t="s">
        <v>235</v>
      </c>
      <c r="C4226" s="37" t="n">
        <v>365</v>
      </c>
      <c r="D4226" s="38" t="n">
        <v>46167</v>
      </c>
      <c r="E4226" s="37" t="s">
        <v>231</v>
      </c>
      <c r="F4226" s="38"/>
      <c r="G4226" s="37"/>
    </row>
    <row r="4227" customFormat="false" ht="15" hidden="false" customHeight="false" outlineLevel="0" collapsed="false">
      <c r="A4227" s="37" t="s">
        <v>1126</v>
      </c>
      <c r="B4227" s="37" t="s">
        <v>236</v>
      </c>
      <c r="C4227" s="37" t="n">
        <v>365</v>
      </c>
      <c r="D4227" s="38" t="n">
        <v>46332</v>
      </c>
      <c r="E4227" s="37" t="s">
        <v>229</v>
      </c>
      <c r="F4227" s="38" t="n">
        <v>46317</v>
      </c>
      <c r="G4227" s="37" t="n">
        <v>94</v>
      </c>
    </row>
    <row r="4228" customFormat="false" ht="15" hidden="false" customHeight="false" outlineLevel="0" collapsed="false">
      <c r="A4228" s="37" t="s">
        <v>1126</v>
      </c>
      <c r="B4228" s="37" t="s">
        <v>237</v>
      </c>
      <c r="C4228" s="37" t="n">
        <v>365</v>
      </c>
      <c r="D4228" s="38" t="n">
        <v>46213</v>
      </c>
      <c r="E4228" s="37" t="s">
        <v>229</v>
      </c>
      <c r="F4228" s="38" t="n">
        <v>46189</v>
      </c>
      <c r="G4228" s="37" t="n">
        <v>77</v>
      </c>
    </row>
    <row r="4229" customFormat="false" ht="15" hidden="false" customHeight="false" outlineLevel="0" collapsed="false">
      <c r="A4229" s="37" t="s">
        <v>1126</v>
      </c>
      <c r="B4229" s="37" t="s">
        <v>238</v>
      </c>
      <c r="C4229" s="37" t="n">
        <v>180</v>
      </c>
      <c r="D4229" s="38" t="n">
        <v>46332</v>
      </c>
      <c r="E4229" s="37" t="s">
        <v>229</v>
      </c>
      <c r="F4229" s="38" t="n">
        <v>46321</v>
      </c>
      <c r="G4229" s="37" t="n">
        <v>99</v>
      </c>
    </row>
    <row r="4230" customFormat="false" ht="15" hidden="false" customHeight="false" outlineLevel="0" collapsed="false">
      <c r="A4230" s="37" t="s">
        <v>1126</v>
      </c>
      <c r="B4230" s="37" t="s">
        <v>239</v>
      </c>
      <c r="C4230" s="37" t="n">
        <v>730</v>
      </c>
      <c r="D4230" s="38" t="n">
        <v>46149</v>
      </c>
      <c r="E4230" s="37" t="s">
        <v>229</v>
      </c>
      <c r="F4230" s="38" t="n">
        <v>46137</v>
      </c>
      <c r="G4230" s="37" t="n">
        <v>80</v>
      </c>
    </row>
    <row r="4231" customFormat="false" ht="15" hidden="false" customHeight="false" outlineLevel="0" collapsed="false">
      <c r="A4231" s="37" t="s">
        <v>1126</v>
      </c>
      <c r="B4231" s="37" t="s">
        <v>240</v>
      </c>
      <c r="C4231" s="37" t="n">
        <v>365</v>
      </c>
      <c r="D4231" s="38" t="n">
        <v>46193</v>
      </c>
      <c r="E4231" s="37" t="s">
        <v>229</v>
      </c>
      <c r="F4231" s="38" t="n">
        <v>46190</v>
      </c>
      <c r="G4231" s="37" t="n">
        <v>85</v>
      </c>
    </row>
    <row r="4232" customFormat="false" ht="15" hidden="false" customHeight="false" outlineLevel="0" collapsed="false">
      <c r="A4232" s="37" t="s">
        <v>1448</v>
      </c>
      <c r="B4232" s="37" t="s">
        <v>235</v>
      </c>
      <c r="C4232" s="37" t="n">
        <v>365</v>
      </c>
      <c r="D4232" s="38" t="n">
        <v>46210</v>
      </c>
      <c r="E4232" s="37" t="s">
        <v>229</v>
      </c>
      <c r="F4232" s="38" t="n">
        <v>46197</v>
      </c>
      <c r="G4232" s="37" t="n">
        <v>79</v>
      </c>
    </row>
    <row r="4233" customFormat="false" ht="15" hidden="false" customHeight="false" outlineLevel="0" collapsed="false">
      <c r="A4233" s="37" t="s">
        <v>1448</v>
      </c>
      <c r="B4233" s="37" t="s">
        <v>236</v>
      </c>
      <c r="C4233" s="37" t="n">
        <v>365</v>
      </c>
      <c r="D4233" s="38" t="n">
        <v>46193</v>
      </c>
      <c r="E4233" s="37" t="s">
        <v>229</v>
      </c>
      <c r="F4233" s="38" t="n">
        <v>46191</v>
      </c>
      <c r="G4233" s="37" t="n">
        <v>79</v>
      </c>
    </row>
    <row r="4234" customFormat="false" ht="15" hidden="false" customHeight="false" outlineLevel="0" collapsed="false">
      <c r="A4234" s="37" t="s">
        <v>1448</v>
      </c>
      <c r="B4234" s="37" t="s">
        <v>237</v>
      </c>
      <c r="C4234" s="37" t="n">
        <v>365</v>
      </c>
      <c r="D4234" s="38" t="n">
        <v>46182</v>
      </c>
      <c r="E4234" s="37" t="s">
        <v>229</v>
      </c>
      <c r="F4234" s="38" t="n">
        <v>46167</v>
      </c>
      <c r="G4234" s="37" t="n">
        <v>72</v>
      </c>
    </row>
    <row r="4235" customFormat="false" ht="15" hidden="false" customHeight="false" outlineLevel="0" collapsed="false">
      <c r="A4235" s="37" t="s">
        <v>1448</v>
      </c>
      <c r="B4235" s="37" t="s">
        <v>238</v>
      </c>
      <c r="C4235" s="37" t="n">
        <v>180</v>
      </c>
      <c r="D4235" s="38" t="n">
        <v>46146</v>
      </c>
      <c r="E4235" s="37" t="s">
        <v>231</v>
      </c>
      <c r="F4235" s="38"/>
      <c r="G4235" s="37"/>
    </row>
    <row r="4236" customFormat="false" ht="15" hidden="false" customHeight="false" outlineLevel="0" collapsed="false">
      <c r="A4236" s="37" t="s">
        <v>1448</v>
      </c>
      <c r="B4236" s="37" t="s">
        <v>239</v>
      </c>
      <c r="C4236" s="37" t="n">
        <v>730</v>
      </c>
      <c r="D4236" s="38" t="n">
        <v>46239</v>
      </c>
      <c r="E4236" s="37" t="s">
        <v>229</v>
      </c>
      <c r="F4236" s="38" t="n">
        <v>46214</v>
      </c>
      <c r="G4236" s="37" t="n">
        <v>99</v>
      </c>
    </row>
    <row r="4237" customFormat="false" ht="15" hidden="false" customHeight="false" outlineLevel="0" collapsed="false">
      <c r="A4237" s="37" t="s">
        <v>1448</v>
      </c>
      <c r="B4237" s="37" t="s">
        <v>240</v>
      </c>
      <c r="C4237" s="37" t="n">
        <v>365</v>
      </c>
      <c r="D4237" s="38" t="n">
        <v>46169</v>
      </c>
      <c r="E4237" s="37" t="s">
        <v>229</v>
      </c>
      <c r="F4237" s="38" t="n">
        <v>46152</v>
      </c>
      <c r="G4237" s="37" t="n">
        <v>67</v>
      </c>
    </row>
    <row r="4238" customFormat="false" ht="15" hidden="false" customHeight="false" outlineLevel="0" collapsed="false">
      <c r="A4238" s="37" t="s">
        <v>1449</v>
      </c>
      <c r="B4238" s="37" t="s">
        <v>235</v>
      </c>
      <c r="C4238" s="37" t="n">
        <v>365</v>
      </c>
      <c r="D4238" s="38" t="n">
        <v>46339</v>
      </c>
      <c r="E4238" s="37" t="s">
        <v>229</v>
      </c>
      <c r="F4238" s="38" t="n">
        <v>46310</v>
      </c>
      <c r="G4238" s="37" t="n">
        <v>79</v>
      </c>
    </row>
    <row r="4239" customFormat="false" ht="15" hidden="false" customHeight="false" outlineLevel="0" collapsed="false">
      <c r="A4239" s="37" t="s">
        <v>1449</v>
      </c>
      <c r="B4239" s="37" t="s">
        <v>236</v>
      </c>
      <c r="C4239" s="37" t="n">
        <v>365</v>
      </c>
      <c r="D4239" s="38" t="n">
        <v>46255</v>
      </c>
      <c r="E4239" s="37" t="s">
        <v>229</v>
      </c>
      <c r="F4239" s="38" t="n">
        <v>46218</v>
      </c>
      <c r="G4239" s="37" t="n">
        <v>71</v>
      </c>
    </row>
    <row r="4240" customFormat="false" ht="15" hidden="false" customHeight="false" outlineLevel="0" collapsed="false">
      <c r="A4240" s="37" t="s">
        <v>1449</v>
      </c>
      <c r="B4240" s="37" t="s">
        <v>237</v>
      </c>
      <c r="C4240" s="37" t="n">
        <v>365</v>
      </c>
      <c r="D4240" s="38" t="n">
        <v>46322</v>
      </c>
      <c r="E4240" s="37" t="s">
        <v>231</v>
      </c>
      <c r="F4240" s="38"/>
      <c r="G4240" s="37"/>
    </row>
    <row r="4241" customFormat="false" ht="15" hidden="false" customHeight="false" outlineLevel="0" collapsed="false">
      <c r="A4241" s="37" t="s">
        <v>1449</v>
      </c>
      <c r="B4241" s="37" t="s">
        <v>238</v>
      </c>
      <c r="C4241" s="37" t="n">
        <v>180</v>
      </c>
      <c r="D4241" s="38" t="n">
        <v>46223</v>
      </c>
      <c r="E4241" s="37" t="s">
        <v>229</v>
      </c>
      <c r="F4241" s="38" t="n">
        <v>46191</v>
      </c>
      <c r="G4241" s="37" t="n">
        <v>84</v>
      </c>
    </row>
    <row r="4242" customFormat="false" ht="15" hidden="false" customHeight="false" outlineLevel="0" collapsed="false">
      <c r="A4242" s="37" t="s">
        <v>1449</v>
      </c>
      <c r="B4242" s="37" t="s">
        <v>239</v>
      </c>
      <c r="C4242" s="37" t="n">
        <v>730</v>
      </c>
      <c r="D4242" s="38" t="n">
        <v>46153</v>
      </c>
      <c r="E4242" s="37" t="s">
        <v>229</v>
      </c>
      <c r="F4242" s="38" t="n">
        <v>46119</v>
      </c>
      <c r="G4242" s="37" t="n">
        <v>89</v>
      </c>
    </row>
    <row r="4243" customFormat="false" ht="15" hidden="false" customHeight="false" outlineLevel="0" collapsed="false">
      <c r="A4243" s="37" t="s">
        <v>1449</v>
      </c>
      <c r="B4243" s="37" t="s">
        <v>240</v>
      </c>
      <c r="C4243" s="37" t="n">
        <v>365</v>
      </c>
      <c r="D4243" s="38" t="n">
        <v>46188</v>
      </c>
      <c r="E4243" s="37" t="s">
        <v>230</v>
      </c>
      <c r="F4243" s="38"/>
      <c r="G4243" s="37"/>
    </row>
    <row r="4244" customFormat="false" ht="15" hidden="false" customHeight="false" outlineLevel="0" collapsed="false">
      <c r="A4244" s="37" t="s">
        <v>1450</v>
      </c>
      <c r="B4244" s="37" t="s">
        <v>235</v>
      </c>
      <c r="C4244" s="37" t="n">
        <v>365</v>
      </c>
      <c r="D4244" s="38" t="n">
        <v>46304</v>
      </c>
      <c r="E4244" s="37" t="s">
        <v>229</v>
      </c>
      <c r="F4244" s="38" t="n">
        <v>46302</v>
      </c>
      <c r="G4244" s="37" t="n">
        <v>67</v>
      </c>
    </row>
    <row r="4245" customFormat="false" ht="15" hidden="false" customHeight="false" outlineLevel="0" collapsed="false">
      <c r="A4245" s="37" t="s">
        <v>1450</v>
      </c>
      <c r="B4245" s="37" t="s">
        <v>236</v>
      </c>
      <c r="C4245" s="37" t="n">
        <v>365</v>
      </c>
      <c r="D4245" s="38" t="n">
        <v>46252</v>
      </c>
      <c r="E4245" s="37" t="s">
        <v>229</v>
      </c>
      <c r="F4245" s="38" t="n">
        <v>46225</v>
      </c>
      <c r="G4245" s="37" t="n">
        <v>98</v>
      </c>
    </row>
    <row r="4246" customFormat="false" ht="15" hidden="false" customHeight="false" outlineLevel="0" collapsed="false">
      <c r="A4246" s="37" t="s">
        <v>1450</v>
      </c>
      <c r="B4246" s="37" t="s">
        <v>237</v>
      </c>
      <c r="C4246" s="37" t="n">
        <v>365</v>
      </c>
      <c r="D4246" s="38" t="n">
        <v>46264</v>
      </c>
      <c r="E4246" s="37" t="s">
        <v>229</v>
      </c>
      <c r="F4246" s="38" t="n">
        <v>46226</v>
      </c>
      <c r="G4246" s="37" t="n">
        <v>64</v>
      </c>
    </row>
    <row r="4247" customFormat="false" ht="15" hidden="false" customHeight="false" outlineLevel="0" collapsed="false">
      <c r="A4247" s="37" t="s">
        <v>1450</v>
      </c>
      <c r="B4247" s="37" t="s">
        <v>238</v>
      </c>
      <c r="C4247" s="37" t="n">
        <v>180</v>
      </c>
      <c r="D4247" s="38" t="n">
        <v>46270</v>
      </c>
      <c r="E4247" s="37" t="s">
        <v>231</v>
      </c>
      <c r="F4247" s="38"/>
      <c r="G4247" s="37"/>
    </row>
    <row r="4248" customFormat="false" ht="15" hidden="false" customHeight="false" outlineLevel="0" collapsed="false">
      <c r="A4248" s="37" t="s">
        <v>1450</v>
      </c>
      <c r="B4248" s="37" t="s">
        <v>239</v>
      </c>
      <c r="C4248" s="37" t="n">
        <v>730</v>
      </c>
      <c r="D4248" s="38" t="n">
        <v>46344</v>
      </c>
      <c r="E4248" s="37" t="s">
        <v>230</v>
      </c>
      <c r="F4248" s="38"/>
      <c r="G4248" s="37"/>
    </row>
    <row r="4249" customFormat="false" ht="15" hidden="false" customHeight="false" outlineLevel="0" collapsed="false">
      <c r="A4249" s="37" t="s">
        <v>1450</v>
      </c>
      <c r="B4249" s="37" t="s">
        <v>240</v>
      </c>
      <c r="C4249" s="37" t="n">
        <v>365</v>
      </c>
      <c r="D4249" s="38" t="n">
        <v>46267</v>
      </c>
      <c r="E4249" s="37" t="s">
        <v>229</v>
      </c>
      <c r="F4249" s="38" t="n">
        <v>46234</v>
      </c>
      <c r="G4249" s="37" t="n">
        <v>99</v>
      </c>
    </row>
    <row r="4250" customFormat="false" ht="15" hidden="false" customHeight="false" outlineLevel="0" collapsed="false">
      <c r="A4250" s="37" t="s">
        <v>458</v>
      </c>
      <c r="B4250" s="37" t="s">
        <v>235</v>
      </c>
      <c r="C4250" s="37" t="n">
        <v>365</v>
      </c>
      <c r="D4250" s="38" t="n">
        <v>46377</v>
      </c>
      <c r="E4250" s="37" t="s">
        <v>229</v>
      </c>
      <c r="F4250" s="38" t="n">
        <v>46365</v>
      </c>
      <c r="G4250" s="37" t="n">
        <v>78</v>
      </c>
    </row>
    <row r="4251" customFormat="false" ht="15" hidden="false" customHeight="false" outlineLevel="0" collapsed="false">
      <c r="A4251" s="37" t="s">
        <v>458</v>
      </c>
      <c r="B4251" s="37" t="s">
        <v>236</v>
      </c>
      <c r="C4251" s="37" t="n">
        <v>365</v>
      </c>
      <c r="D4251" s="38" t="n">
        <v>46339</v>
      </c>
      <c r="E4251" s="37" t="s">
        <v>229</v>
      </c>
      <c r="F4251" s="38" t="n">
        <v>46314</v>
      </c>
      <c r="G4251" s="37" t="n">
        <v>92</v>
      </c>
    </row>
    <row r="4252" customFormat="false" ht="15" hidden="false" customHeight="false" outlineLevel="0" collapsed="false">
      <c r="A4252" s="37" t="s">
        <v>458</v>
      </c>
      <c r="B4252" s="37" t="s">
        <v>237</v>
      </c>
      <c r="C4252" s="37" t="n">
        <v>365</v>
      </c>
      <c r="D4252" s="38" t="n">
        <v>46107</v>
      </c>
      <c r="E4252" s="37" t="s">
        <v>229</v>
      </c>
      <c r="F4252" s="38" t="n">
        <v>46068</v>
      </c>
      <c r="G4252" s="37" t="n">
        <v>72</v>
      </c>
    </row>
    <row r="4253" customFormat="false" ht="15" hidden="false" customHeight="false" outlineLevel="0" collapsed="false">
      <c r="A4253" s="37" t="s">
        <v>458</v>
      </c>
      <c r="B4253" s="37" t="s">
        <v>238</v>
      </c>
      <c r="C4253" s="37" t="n">
        <v>180</v>
      </c>
      <c r="D4253" s="38" t="n">
        <v>46117</v>
      </c>
      <c r="E4253" s="37" t="s">
        <v>229</v>
      </c>
      <c r="F4253" s="38" t="n">
        <v>46100</v>
      </c>
      <c r="G4253" s="37" t="n">
        <v>98</v>
      </c>
    </row>
    <row r="4254" customFormat="false" ht="15" hidden="false" customHeight="false" outlineLevel="0" collapsed="false">
      <c r="A4254" s="37" t="s">
        <v>458</v>
      </c>
      <c r="B4254" s="37" t="s">
        <v>239</v>
      </c>
      <c r="C4254" s="37" t="n">
        <v>730</v>
      </c>
      <c r="D4254" s="38" t="n">
        <v>46376</v>
      </c>
      <c r="E4254" s="37" t="s">
        <v>232</v>
      </c>
      <c r="F4254" s="38"/>
      <c r="G4254" s="37"/>
    </row>
    <row r="4255" customFormat="false" ht="15" hidden="false" customHeight="false" outlineLevel="0" collapsed="false">
      <c r="A4255" s="37" t="s">
        <v>458</v>
      </c>
      <c r="B4255" s="37" t="s">
        <v>240</v>
      </c>
      <c r="C4255" s="37" t="n">
        <v>365</v>
      </c>
      <c r="D4255" s="38" t="n">
        <v>46190</v>
      </c>
      <c r="E4255" s="37" t="s">
        <v>229</v>
      </c>
      <c r="F4255" s="38" t="n">
        <v>46178</v>
      </c>
      <c r="G4255" s="37" t="n">
        <v>77</v>
      </c>
    </row>
    <row r="4256" customFormat="false" ht="15" hidden="false" customHeight="false" outlineLevel="0" collapsed="false">
      <c r="A4256" s="37" t="s">
        <v>1451</v>
      </c>
      <c r="B4256" s="37" t="s">
        <v>235</v>
      </c>
      <c r="C4256" s="37" t="n">
        <v>365</v>
      </c>
      <c r="D4256" s="38" t="n">
        <v>46314</v>
      </c>
      <c r="E4256" s="37" t="s">
        <v>231</v>
      </c>
      <c r="F4256" s="38"/>
      <c r="G4256" s="37"/>
    </row>
    <row r="4257" customFormat="false" ht="15" hidden="false" customHeight="false" outlineLevel="0" collapsed="false">
      <c r="A4257" s="37" t="s">
        <v>1451</v>
      </c>
      <c r="B4257" s="37" t="s">
        <v>236</v>
      </c>
      <c r="C4257" s="37" t="n">
        <v>365</v>
      </c>
      <c r="D4257" s="38" t="n">
        <v>46340</v>
      </c>
      <c r="E4257" s="37" t="s">
        <v>229</v>
      </c>
      <c r="F4257" s="38" t="n">
        <v>46318</v>
      </c>
      <c r="G4257" s="37" t="n">
        <v>81</v>
      </c>
    </row>
    <row r="4258" customFormat="false" ht="15" hidden="false" customHeight="false" outlineLevel="0" collapsed="false">
      <c r="A4258" s="37" t="s">
        <v>1451</v>
      </c>
      <c r="B4258" s="37" t="s">
        <v>237</v>
      </c>
      <c r="C4258" s="37" t="n">
        <v>365</v>
      </c>
      <c r="D4258" s="38" t="n">
        <v>46344</v>
      </c>
      <c r="E4258" s="37" t="s">
        <v>229</v>
      </c>
      <c r="F4258" s="38" t="n">
        <v>46308</v>
      </c>
      <c r="G4258" s="37" t="n">
        <v>68</v>
      </c>
    </row>
    <row r="4259" customFormat="false" ht="15" hidden="false" customHeight="false" outlineLevel="0" collapsed="false">
      <c r="A4259" s="37" t="s">
        <v>1451</v>
      </c>
      <c r="B4259" s="37" t="s">
        <v>238</v>
      </c>
      <c r="C4259" s="37" t="n">
        <v>180</v>
      </c>
      <c r="D4259" s="38" t="n">
        <v>46363</v>
      </c>
      <c r="E4259" s="37" t="s">
        <v>231</v>
      </c>
      <c r="F4259" s="38"/>
      <c r="G4259" s="37"/>
    </row>
    <row r="4260" customFormat="false" ht="15" hidden="false" customHeight="false" outlineLevel="0" collapsed="false">
      <c r="A4260" s="37" t="s">
        <v>1451</v>
      </c>
      <c r="B4260" s="37" t="s">
        <v>239</v>
      </c>
      <c r="C4260" s="37" t="n">
        <v>730</v>
      </c>
      <c r="D4260" s="38" t="n">
        <v>46118</v>
      </c>
      <c r="E4260" s="37" t="s">
        <v>229</v>
      </c>
      <c r="F4260" s="38" t="n">
        <v>46083</v>
      </c>
      <c r="G4260" s="37" t="n">
        <v>98</v>
      </c>
    </row>
    <row r="4261" customFormat="false" ht="15" hidden="false" customHeight="false" outlineLevel="0" collapsed="false">
      <c r="A4261" s="37" t="s">
        <v>1451</v>
      </c>
      <c r="B4261" s="37" t="s">
        <v>240</v>
      </c>
      <c r="C4261" s="37" t="n">
        <v>365</v>
      </c>
      <c r="D4261" s="38" t="n">
        <v>46334</v>
      </c>
      <c r="E4261" s="37" t="s">
        <v>229</v>
      </c>
      <c r="F4261" s="38" t="n">
        <v>46313</v>
      </c>
      <c r="G4261" s="37" t="n">
        <v>88</v>
      </c>
    </row>
    <row r="4262" customFormat="false" ht="15" hidden="false" customHeight="false" outlineLevel="0" collapsed="false">
      <c r="A4262" s="37" t="s">
        <v>961</v>
      </c>
      <c r="B4262" s="37" t="s">
        <v>235</v>
      </c>
      <c r="C4262" s="37" t="n">
        <v>365</v>
      </c>
      <c r="D4262" s="38" t="n">
        <v>46150</v>
      </c>
      <c r="E4262" s="37" t="s">
        <v>229</v>
      </c>
      <c r="F4262" s="38" t="n">
        <v>46149</v>
      </c>
      <c r="G4262" s="37" t="n">
        <v>62</v>
      </c>
    </row>
    <row r="4263" customFormat="false" ht="15" hidden="false" customHeight="false" outlineLevel="0" collapsed="false">
      <c r="A4263" s="37" t="s">
        <v>961</v>
      </c>
      <c r="B4263" s="37" t="s">
        <v>236</v>
      </c>
      <c r="C4263" s="37" t="n">
        <v>365</v>
      </c>
      <c r="D4263" s="38" t="n">
        <v>46143</v>
      </c>
      <c r="E4263" s="37" t="s">
        <v>229</v>
      </c>
      <c r="F4263" s="38" t="n">
        <v>46140</v>
      </c>
      <c r="G4263" s="37" t="n">
        <v>87</v>
      </c>
    </row>
    <row r="4264" customFormat="false" ht="15" hidden="false" customHeight="false" outlineLevel="0" collapsed="false">
      <c r="A4264" s="37" t="s">
        <v>961</v>
      </c>
      <c r="B4264" s="37" t="s">
        <v>237</v>
      </c>
      <c r="C4264" s="37" t="n">
        <v>365</v>
      </c>
      <c r="D4264" s="38" t="n">
        <v>46203</v>
      </c>
      <c r="E4264" s="37" t="s">
        <v>229</v>
      </c>
      <c r="F4264" s="38" t="n">
        <v>46169</v>
      </c>
      <c r="G4264" s="37" t="n">
        <v>71</v>
      </c>
    </row>
    <row r="4265" customFormat="false" ht="15" hidden="false" customHeight="false" outlineLevel="0" collapsed="false">
      <c r="A4265" s="37" t="s">
        <v>961</v>
      </c>
      <c r="B4265" s="37" t="s">
        <v>238</v>
      </c>
      <c r="C4265" s="37" t="n">
        <v>180</v>
      </c>
      <c r="D4265" s="38" t="n">
        <v>46166</v>
      </c>
      <c r="E4265" s="37" t="s">
        <v>229</v>
      </c>
      <c r="F4265" s="38" t="n">
        <v>46144</v>
      </c>
      <c r="G4265" s="37" t="n">
        <v>99</v>
      </c>
    </row>
    <row r="4266" customFormat="false" ht="15" hidden="false" customHeight="false" outlineLevel="0" collapsed="false">
      <c r="A4266" s="37" t="s">
        <v>961</v>
      </c>
      <c r="B4266" s="37" t="s">
        <v>239</v>
      </c>
      <c r="C4266" s="37" t="n">
        <v>730</v>
      </c>
      <c r="D4266" s="38" t="n">
        <v>46208</v>
      </c>
      <c r="E4266" s="37" t="s">
        <v>229</v>
      </c>
      <c r="F4266" s="38" t="n">
        <v>46185</v>
      </c>
      <c r="G4266" s="37" t="n">
        <v>87</v>
      </c>
    </row>
    <row r="4267" customFormat="false" ht="15" hidden="false" customHeight="false" outlineLevel="0" collapsed="false">
      <c r="A4267" s="37" t="s">
        <v>961</v>
      </c>
      <c r="B4267" s="37" t="s">
        <v>240</v>
      </c>
      <c r="C4267" s="37" t="n">
        <v>365</v>
      </c>
      <c r="D4267" s="38" t="n">
        <v>46153</v>
      </c>
      <c r="E4267" s="37" t="s">
        <v>232</v>
      </c>
      <c r="F4267" s="38"/>
      <c r="G4267" s="37"/>
    </row>
    <row r="4268" customFormat="false" ht="15" hidden="false" customHeight="false" outlineLevel="0" collapsed="false">
      <c r="A4268" s="37" t="s">
        <v>1453</v>
      </c>
      <c r="B4268" s="37" t="s">
        <v>235</v>
      </c>
      <c r="C4268" s="37" t="n">
        <v>365</v>
      </c>
      <c r="D4268" s="38" t="n">
        <v>46164</v>
      </c>
      <c r="E4268" s="37" t="s">
        <v>229</v>
      </c>
      <c r="F4268" s="38" t="n">
        <v>46154</v>
      </c>
      <c r="G4268" s="37" t="n">
        <v>76</v>
      </c>
    </row>
    <row r="4269" customFormat="false" ht="15" hidden="false" customHeight="false" outlineLevel="0" collapsed="false">
      <c r="A4269" s="37" t="s">
        <v>1453</v>
      </c>
      <c r="B4269" s="37" t="s">
        <v>236</v>
      </c>
      <c r="C4269" s="37" t="n">
        <v>365</v>
      </c>
      <c r="D4269" s="38" t="n">
        <v>46235</v>
      </c>
      <c r="E4269" s="37" t="s">
        <v>232</v>
      </c>
      <c r="F4269" s="38"/>
      <c r="G4269" s="37"/>
    </row>
    <row r="4270" customFormat="false" ht="15" hidden="false" customHeight="false" outlineLevel="0" collapsed="false">
      <c r="A4270" s="37" t="s">
        <v>1453</v>
      </c>
      <c r="B4270" s="37" t="s">
        <v>237</v>
      </c>
      <c r="C4270" s="37" t="n">
        <v>365</v>
      </c>
      <c r="D4270" s="38" t="n">
        <v>46234</v>
      </c>
      <c r="E4270" s="37" t="s">
        <v>229</v>
      </c>
      <c r="F4270" s="38" t="n">
        <v>46213</v>
      </c>
      <c r="G4270" s="37" t="n">
        <v>62</v>
      </c>
    </row>
    <row r="4271" customFormat="false" ht="15" hidden="false" customHeight="false" outlineLevel="0" collapsed="false">
      <c r="A4271" s="37" t="s">
        <v>1453</v>
      </c>
      <c r="B4271" s="37" t="s">
        <v>238</v>
      </c>
      <c r="C4271" s="37" t="n">
        <v>180</v>
      </c>
      <c r="D4271" s="38" t="n">
        <v>46229</v>
      </c>
      <c r="E4271" s="37" t="s">
        <v>229</v>
      </c>
      <c r="F4271" s="38" t="n">
        <v>46205</v>
      </c>
      <c r="G4271" s="37" t="n">
        <v>94</v>
      </c>
    </row>
    <row r="4272" customFormat="false" ht="15" hidden="false" customHeight="false" outlineLevel="0" collapsed="false">
      <c r="A4272" s="37" t="s">
        <v>1453</v>
      </c>
      <c r="B4272" s="37" t="s">
        <v>239</v>
      </c>
      <c r="C4272" s="37" t="n">
        <v>730</v>
      </c>
      <c r="D4272" s="38" t="n">
        <v>46221</v>
      </c>
      <c r="E4272" s="37" t="s">
        <v>229</v>
      </c>
      <c r="F4272" s="38" t="n">
        <v>46194</v>
      </c>
      <c r="G4272" s="37" t="n">
        <v>98</v>
      </c>
    </row>
    <row r="4273" customFormat="false" ht="15" hidden="false" customHeight="false" outlineLevel="0" collapsed="false">
      <c r="A4273" s="37" t="s">
        <v>1453</v>
      </c>
      <c r="B4273" s="37" t="s">
        <v>240</v>
      </c>
      <c r="C4273" s="37" t="n">
        <v>365</v>
      </c>
      <c r="D4273" s="38" t="n">
        <v>46175</v>
      </c>
      <c r="E4273" s="37" t="s">
        <v>229</v>
      </c>
      <c r="F4273" s="38" t="n">
        <v>46158</v>
      </c>
      <c r="G4273" s="37" t="n">
        <v>65</v>
      </c>
    </row>
    <row r="4274" customFormat="false" ht="15" hidden="false" customHeight="false" outlineLevel="0" collapsed="false">
      <c r="A4274" s="37" t="s">
        <v>1455</v>
      </c>
      <c r="B4274" s="37" t="s">
        <v>235</v>
      </c>
      <c r="C4274" s="37" t="n">
        <v>365</v>
      </c>
      <c r="D4274" s="38" t="n">
        <v>46375</v>
      </c>
      <c r="E4274" s="37" t="s">
        <v>232</v>
      </c>
      <c r="F4274" s="38"/>
      <c r="G4274" s="37"/>
    </row>
    <row r="4275" customFormat="false" ht="15" hidden="false" customHeight="false" outlineLevel="0" collapsed="false">
      <c r="A4275" s="37" t="s">
        <v>1455</v>
      </c>
      <c r="B4275" s="37" t="s">
        <v>236</v>
      </c>
      <c r="C4275" s="37" t="n">
        <v>365</v>
      </c>
      <c r="D4275" s="38" t="n">
        <v>46282</v>
      </c>
      <c r="E4275" s="37" t="s">
        <v>229</v>
      </c>
      <c r="F4275" s="38" t="n">
        <v>46263</v>
      </c>
      <c r="G4275" s="37" t="n">
        <v>68</v>
      </c>
    </row>
    <row r="4276" customFormat="false" ht="15" hidden="false" customHeight="false" outlineLevel="0" collapsed="false">
      <c r="A4276" s="37" t="s">
        <v>1455</v>
      </c>
      <c r="B4276" s="37" t="s">
        <v>237</v>
      </c>
      <c r="C4276" s="37" t="n">
        <v>365</v>
      </c>
      <c r="D4276" s="38" t="n">
        <v>46371</v>
      </c>
      <c r="E4276" s="37" t="s">
        <v>229</v>
      </c>
      <c r="F4276" s="38" t="n">
        <v>46362</v>
      </c>
      <c r="G4276" s="37" t="n">
        <v>61</v>
      </c>
    </row>
    <row r="4277" customFormat="false" ht="15" hidden="false" customHeight="false" outlineLevel="0" collapsed="false">
      <c r="A4277" s="37" t="s">
        <v>1455</v>
      </c>
      <c r="B4277" s="37" t="s">
        <v>238</v>
      </c>
      <c r="C4277" s="37" t="n">
        <v>180</v>
      </c>
      <c r="D4277" s="38" t="n">
        <v>46171</v>
      </c>
      <c r="E4277" s="37" t="s">
        <v>231</v>
      </c>
      <c r="F4277" s="38"/>
      <c r="G4277" s="37"/>
    </row>
    <row r="4278" customFormat="false" ht="15" hidden="false" customHeight="false" outlineLevel="0" collapsed="false">
      <c r="A4278" s="37" t="s">
        <v>1455</v>
      </c>
      <c r="B4278" s="37" t="s">
        <v>239</v>
      </c>
      <c r="C4278" s="37" t="n">
        <v>730</v>
      </c>
      <c r="D4278" s="38" t="n">
        <v>46351</v>
      </c>
      <c r="E4278" s="37" t="s">
        <v>229</v>
      </c>
      <c r="F4278" s="38" t="n">
        <v>46342</v>
      </c>
      <c r="G4278" s="37" t="n">
        <v>61</v>
      </c>
    </row>
    <row r="4279" customFormat="false" ht="15" hidden="false" customHeight="false" outlineLevel="0" collapsed="false">
      <c r="A4279" s="37" t="s">
        <v>1455</v>
      </c>
      <c r="B4279" s="37" t="s">
        <v>240</v>
      </c>
      <c r="C4279" s="37" t="n">
        <v>365</v>
      </c>
      <c r="D4279" s="38" t="n">
        <v>46272</v>
      </c>
      <c r="E4279" s="37" t="s">
        <v>232</v>
      </c>
      <c r="F4279" s="38"/>
      <c r="G4279" s="37"/>
    </row>
    <row r="4280" customFormat="false" ht="15" hidden="false" customHeight="false" outlineLevel="0" collapsed="false">
      <c r="A4280" s="37" t="s">
        <v>1454</v>
      </c>
      <c r="B4280" s="37" t="s">
        <v>235</v>
      </c>
      <c r="C4280" s="37" t="n">
        <v>365</v>
      </c>
      <c r="D4280" s="38" t="n">
        <v>46295</v>
      </c>
      <c r="E4280" s="37" t="s">
        <v>229</v>
      </c>
      <c r="F4280" s="38" t="n">
        <v>46271</v>
      </c>
      <c r="G4280" s="37" t="n">
        <v>93</v>
      </c>
    </row>
    <row r="4281" customFormat="false" ht="15" hidden="false" customHeight="false" outlineLevel="0" collapsed="false">
      <c r="A4281" s="37" t="s">
        <v>1454</v>
      </c>
      <c r="B4281" s="37" t="s">
        <v>236</v>
      </c>
      <c r="C4281" s="37" t="n">
        <v>365</v>
      </c>
      <c r="D4281" s="38" t="n">
        <v>46285</v>
      </c>
      <c r="E4281" s="37" t="s">
        <v>229</v>
      </c>
      <c r="F4281" s="38" t="n">
        <v>46278</v>
      </c>
      <c r="G4281" s="37" t="n">
        <v>99</v>
      </c>
    </row>
    <row r="4282" customFormat="false" ht="15" hidden="false" customHeight="false" outlineLevel="0" collapsed="false">
      <c r="A4282" s="37" t="s">
        <v>1454</v>
      </c>
      <c r="B4282" s="37" t="s">
        <v>237</v>
      </c>
      <c r="C4282" s="37" t="n">
        <v>365</v>
      </c>
      <c r="D4282" s="38" t="n">
        <v>46105</v>
      </c>
      <c r="E4282" s="37" t="s">
        <v>232</v>
      </c>
      <c r="F4282" s="38"/>
      <c r="G4282" s="37"/>
    </row>
    <row r="4283" customFormat="false" ht="15" hidden="false" customHeight="false" outlineLevel="0" collapsed="false">
      <c r="A4283" s="37" t="s">
        <v>1454</v>
      </c>
      <c r="B4283" s="37" t="s">
        <v>238</v>
      </c>
      <c r="C4283" s="37" t="n">
        <v>180</v>
      </c>
      <c r="D4283" s="38" t="n">
        <v>46363</v>
      </c>
      <c r="E4283" s="37" t="s">
        <v>229</v>
      </c>
      <c r="F4283" s="38" t="n">
        <v>46355</v>
      </c>
      <c r="G4283" s="37" t="n">
        <v>64</v>
      </c>
    </row>
    <row r="4284" customFormat="false" ht="15" hidden="false" customHeight="false" outlineLevel="0" collapsed="false">
      <c r="A4284" s="37" t="s">
        <v>1454</v>
      </c>
      <c r="B4284" s="37" t="s">
        <v>239</v>
      </c>
      <c r="C4284" s="37" t="n">
        <v>730</v>
      </c>
      <c r="D4284" s="38" t="n">
        <v>46263</v>
      </c>
      <c r="E4284" s="37" t="s">
        <v>229</v>
      </c>
      <c r="F4284" s="38" t="n">
        <v>46225</v>
      </c>
      <c r="G4284" s="37" t="n">
        <v>89</v>
      </c>
    </row>
    <row r="4285" customFormat="false" ht="15" hidden="false" customHeight="false" outlineLevel="0" collapsed="false">
      <c r="A4285" s="37" t="s">
        <v>1454</v>
      </c>
      <c r="B4285" s="37" t="s">
        <v>240</v>
      </c>
      <c r="C4285" s="37" t="n">
        <v>365</v>
      </c>
      <c r="D4285" s="38" t="n">
        <v>46362</v>
      </c>
      <c r="E4285" s="37" t="s">
        <v>229</v>
      </c>
      <c r="F4285" s="38" t="n">
        <v>46324</v>
      </c>
      <c r="G4285" s="37" t="n">
        <v>92</v>
      </c>
    </row>
    <row r="4286" customFormat="false" ht="15" hidden="false" customHeight="false" outlineLevel="0" collapsed="false">
      <c r="A4286" s="37" t="s">
        <v>1456</v>
      </c>
      <c r="B4286" s="37" t="s">
        <v>235</v>
      </c>
      <c r="C4286" s="37" t="n">
        <v>365</v>
      </c>
      <c r="D4286" s="38" t="n">
        <v>46373</v>
      </c>
      <c r="E4286" s="37" t="s">
        <v>230</v>
      </c>
      <c r="F4286" s="38"/>
      <c r="G4286" s="37"/>
    </row>
    <row r="4287" customFormat="false" ht="15" hidden="false" customHeight="false" outlineLevel="0" collapsed="false">
      <c r="A4287" s="37" t="s">
        <v>1456</v>
      </c>
      <c r="B4287" s="37" t="s">
        <v>236</v>
      </c>
      <c r="C4287" s="37" t="n">
        <v>365</v>
      </c>
      <c r="D4287" s="38" t="n">
        <v>46243</v>
      </c>
      <c r="E4287" s="37" t="s">
        <v>229</v>
      </c>
      <c r="F4287" s="38" t="n">
        <v>46220</v>
      </c>
      <c r="G4287" s="37" t="n">
        <v>87</v>
      </c>
    </row>
    <row r="4288" customFormat="false" ht="15" hidden="false" customHeight="false" outlineLevel="0" collapsed="false">
      <c r="A4288" s="37" t="s">
        <v>1456</v>
      </c>
      <c r="B4288" s="37" t="s">
        <v>237</v>
      </c>
      <c r="C4288" s="37" t="n">
        <v>365</v>
      </c>
      <c r="D4288" s="38" t="n">
        <v>46291</v>
      </c>
      <c r="E4288" s="37" t="s">
        <v>229</v>
      </c>
      <c r="F4288" s="38" t="n">
        <v>46283</v>
      </c>
      <c r="G4288" s="37" t="n">
        <v>75</v>
      </c>
    </row>
    <row r="4289" customFormat="false" ht="15" hidden="false" customHeight="false" outlineLevel="0" collapsed="false">
      <c r="A4289" s="37" t="s">
        <v>1456</v>
      </c>
      <c r="B4289" s="37" t="s">
        <v>238</v>
      </c>
      <c r="C4289" s="37" t="n">
        <v>180</v>
      </c>
      <c r="D4289" s="38" t="n">
        <v>46357</v>
      </c>
      <c r="E4289" s="37" t="s">
        <v>229</v>
      </c>
      <c r="F4289" s="38" t="n">
        <v>46354</v>
      </c>
      <c r="G4289" s="37" t="n">
        <v>71</v>
      </c>
    </row>
    <row r="4290" customFormat="false" ht="15" hidden="false" customHeight="false" outlineLevel="0" collapsed="false">
      <c r="A4290" s="37" t="s">
        <v>1456</v>
      </c>
      <c r="B4290" s="37" t="s">
        <v>239</v>
      </c>
      <c r="C4290" s="37" t="n">
        <v>730</v>
      </c>
      <c r="D4290" s="38" t="n">
        <v>46355</v>
      </c>
      <c r="E4290" s="37" t="s">
        <v>229</v>
      </c>
      <c r="F4290" s="38" t="n">
        <v>46336</v>
      </c>
      <c r="G4290" s="37" t="n">
        <v>74</v>
      </c>
    </row>
    <row r="4291" customFormat="false" ht="15" hidden="false" customHeight="false" outlineLevel="0" collapsed="false">
      <c r="A4291" s="37" t="s">
        <v>1456</v>
      </c>
      <c r="B4291" s="37" t="s">
        <v>240</v>
      </c>
      <c r="C4291" s="37" t="n">
        <v>365</v>
      </c>
      <c r="D4291" s="38" t="n">
        <v>46248</v>
      </c>
      <c r="E4291" s="37" t="s">
        <v>229</v>
      </c>
      <c r="F4291" s="38" t="n">
        <v>46213</v>
      </c>
      <c r="G4291" s="37" t="n">
        <v>73</v>
      </c>
    </row>
    <row r="4292" customFormat="false" ht="15" hidden="false" customHeight="false" outlineLevel="0" collapsed="false">
      <c r="A4292" s="37" t="s">
        <v>1457</v>
      </c>
      <c r="B4292" s="37" t="s">
        <v>235</v>
      </c>
      <c r="C4292" s="37" t="n">
        <v>365</v>
      </c>
      <c r="D4292" s="38" t="n">
        <v>46191</v>
      </c>
      <c r="E4292" s="37" t="s">
        <v>231</v>
      </c>
      <c r="F4292" s="38"/>
      <c r="G4292" s="37"/>
    </row>
    <row r="4293" customFormat="false" ht="15" hidden="false" customHeight="false" outlineLevel="0" collapsed="false">
      <c r="A4293" s="37" t="s">
        <v>1457</v>
      </c>
      <c r="B4293" s="37" t="s">
        <v>236</v>
      </c>
      <c r="C4293" s="37" t="n">
        <v>365</v>
      </c>
      <c r="D4293" s="38" t="n">
        <v>46348</v>
      </c>
      <c r="E4293" s="37" t="s">
        <v>229</v>
      </c>
      <c r="F4293" s="38" t="n">
        <v>46347</v>
      </c>
      <c r="G4293" s="37" t="n">
        <v>97</v>
      </c>
    </row>
    <row r="4294" customFormat="false" ht="15" hidden="false" customHeight="false" outlineLevel="0" collapsed="false">
      <c r="A4294" s="37" t="s">
        <v>1457</v>
      </c>
      <c r="B4294" s="37" t="s">
        <v>237</v>
      </c>
      <c r="C4294" s="37" t="n">
        <v>365</v>
      </c>
      <c r="D4294" s="38" t="n">
        <v>46287</v>
      </c>
      <c r="E4294" s="37" t="s">
        <v>229</v>
      </c>
      <c r="F4294" s="38" t="n">
        <v>46275</v>
      </c>
      <c r="G4294" s="37" t="n">
        <v>99</v>
      </c>
    </row>
    <row r="4295" customFormat="false" ht="15" hidden="false" customHeight="false" outlineLevel="0" collapsed="false">
      <c r="A4295" s="37" t="s">
        <v>1457</v>
      </c>
      <c r="B4295" s="37" t="s">
        <v>238</v>
      </c>
      <c r="C4295" s="37" t="n">
        <v>180</v>
      </c>
      <c r="D4295" s="38" t="n">
        <v>46299</v>
      </c>
      <c r="E4295" s="37" t="s">
        <v>230</v>
      </c>
      <c r="F4295" s="38"/>
      <c r="G4295" s="37"/>
    </row>
    <row r="4296" customFormat="false" ht="15" hidden="false" customHeight="false" outlineLevel="0" collapsed="false">
      <c r="A4296" s="37" t="s">
        <v>1457</v>
      </c>
      <c r="B4296" s="37" t="s">
        <v>239</v>
      </c>
      <c r="C4296" s="37" t="n">
        <v>730</v>
      </c>
      <c r="D4296" s="38" t="n">
        <v>46125</v>
      </c>
      <c r="E4296" s="37" t="s">
        <v>230</v>
      </c>
      <c r="F4296" s="38"/>
      <c r="G4296" s="37"/>
    </row>
    <row r="4297" customFormat="false" ht="15" hidden="false" customHeight="false" outlineLevel="0" collapsed="false">
      <c r="A4297" s="37" t="s">
        <v>1457</v>
      </c>
      <c r="B4297" s="37" t="s">
        <v>240</v>
      </c>
      <c r="C4297" s="37" t="n">
        <v>365</v>
      </c>
      <c r="D4297" s="38" t="n">
        <v>46339</v>
      </c>
      <c r="E4297" s="37" t="s">
        <v>229</v>
      </c>
      <c r="F4297" s="38" t="n">
        <v>46324</v>
      </c>
      <c r="G4297" s="37" t="n">
        <v>78</v>
      </c>
    </row>
    <row r="4298" customFormat="false" ht="15" hidden="false" customHeight="false" outlineLevel="0" collapsed="false">
      <c r="A4298" s="37" t="s">
        <v>1458</v>
      </c>
      <c r="B4298" s="37" t="s">
        <v>235</v>
      </c>
      <c r="C4298" s="37" t="n">
        <v>365</v>
      </c>
      <c r="D4298" s="38" t="n">
        <v>46340</v>
      </c>
      <c r="E4298" s="37" t="s">
        <v>231</v>
      </c>
      <c r="F4298" s="38"/>
      <c r="G4298" s="37"/>
    </row>
    <row r="4299" customFormat="false" ht="15" hidden="false" customHeight="false" outlineLevel="0" collapsed="false">
      <c r="A4299" s="37" t="s">
        <v>1458</v>
      </c>
      <c r="B4299" s="37" t="s">
        <v>236</v>
      </c>
      <c r="C4299" s="37" t="n">
        <v>365</v>
      </c>
      <c r="D4299" s="38" t="n">
        <v>46307</v>
      </c>
      <c r="E4299" s="37" t="s">
        <v>230</v>
      </c>
      <c r="F4299" s="38"/>
      <c r="G4299" s="37"/>
    </row>
    <row r="4300" customFormat="false" ht="15" hidden="false" customHeight="false" outlineLevel="0" collapsed="false">
      <c r="A4300" s="37" t="s">
        <v>1458</v>
      </c>
      <c r="B4300" s="37" t="s">
        <v>237</v>
      </c>
      <c r="C4300" s="37" t="n">
        <v>365</v>
      </c>
      <c r="D4300" s="38" t="n">
        <v>46367</v>
      </c>
      <c r="E4300" s="37" t="s">
        <v>232</v>
      </c>
      <c r="F4300" s="38"/>
      <c r="G4300" s="37"/>
    </row>
    <row r="4301" customFormat="false" ht="15" hidden="false" customHeight="false" outlineLevel="0" collapsed="false">
      <c r="A4301" s="37" t="s">
        <v>1458</v>
      </c>
      <c r="B4301" s="37" t="s">
        <v>238</v>
      </c>
      <c r="C4301" s="37" t="n">
        <v>180</v>
      </c>
      <c r="D4301" s="38" t="n">
        <v>46154</v>
      </c>
      <c r="E4301" s="37" t="s">
        <v>229</v>
      </c>
      <c r="F4301" s="38" t="n">
        <v>46131</v>
      </c>
      <c r="G4301" s="37" t="n">
        <v>71</v>
      </c>
    </row>
    <row r="4302" customFormat="false" ht="15" hidden="false" customHeight="false" outlineLevel="0" collapsed="false">
      <c r="A4302" s="37" t="s">
        <v>1458</v>
      </c>
      <c r="B4302" s="37" t="s">
        <v>239</v>
      </c>
      <c r="C4302" s="37" t="n">
        <v>730</v>
      </c>
      <c r="D4302" s="38" t="n">
        <v>46323</v>
      </c>
      <c r="E4302" s="37" t="s">
        <v>229</v>
      </c>
      <c r="F4302" s="38" t="n">
        <v>46294</v>
      </c>
      <c r="G4302" s="37" t="n">
        <v>88</v>
      </c>
    </row>
    <row r="4303" customFormat="false" ht="15" hidden="false" customHeight="false" outlineLevel="0" collapsed="false">
      <c r="A4303" s="37" t="s">
        <v>1458</v>
      </c>
      <c r="B4303" s="37" t="s">
        <v>240</v>
      </c>
      <c r="C4303" s="37" t="n">
        <v>365</v>
      </c>
      <c r="D4303" s="38" t="n">
        <v>46142</v>
      </c>
      <c r="E4303" s="37" t="s">
        <v>229</v>
      </c>
      <c r="F4303" s="38" t="n">
        <v>46127</v>
      </c>
      <c r="G4303" s="37" t="n">
        <v>99</v>
      </c>
    </row>
    <row r="4304" customFormat="false" ht="15" hidden="false" customHeight="false" outlineLevel="0" collapsed="false">
      <c r="A4304" s="37" t="s">
        <v>896</v>
      </c>
      <c r="B4304" s="37" t="s">
        <v>235</v>
      </c>
      <c r="C4304" s="37" t="n">
        <v>365</v>
      </c>
      <c r="D4304" s="38" t="n">
        <v>46108</v>
      </c>
      <c r="E4304" s="37" t="s">
        <v>229</v>
      </c>
      <c r="F4304" s="38" t="n">
        <v>46070</v>
      </c>
      <c r="G4304" s="37" t="n">
        <v>99</v>
      </c>
    </row>
    <row r="4305" customFormat="false" ht="15" hidden="false" customHeight="false" outlineLevel="0" collapsed="false">
      <c r="A4305" s="37" t="s">
        <v>896</v>
      </c>
      <c r="B4305" s="37" t="s">
        <v>236</v>
      </c>
      <c r="C4305" s="37" t="n">
        <v>365</v>
      </c>
      <c r="D4305" s="38" t="n">
        <v>46170</v>
      </c>
      <c r="E4305" s="37" t="s">
        <v>232</v>
      </c>
      <c r="F4305" s="38"/>
      <c r="G4305" s="37"/>
    </row>
    <row r="4306" customFormat="false" ht="15" hidden="false" customHeight="false" outlineLevel="0" collapsed="false">
      <c r="A4306" s="37" t="s">
        <v>896</v>
      </c>
      <c r="B4306" s="37" t="s">
        <v>237</v>
      </c>
      <c r="C4306" s="37" t="n">
        <v>365</v>
      </c>
      <c r="D4306" s="38" t="n">
        <v>46351</v>
      </c>
      <c r="E4306" s="37" t="s">
        <v>229</v>
      </c>
      <c r="F4306" s="38" t="n">
        <v>46346</v>
      </c>
      <c r="G4306" s="37" t="n">
        <v>66</v>
      </c>
    </row>
    <row r="4307" customFormat="false" ht="15" hidden="false" customHeight="false" outlineLevel="0" collapsed="false">
      <c r="A4307" s="37" t="s">
        <v>896</v>
      </c>
      <c r="B4307" s="37" t="s">
        <v>238</v>
      </c>
      <c r="C4307" s="37" t="n">
        <v>180</v>
      </c>
      <c r="D4307" s="38" t="n">
        <v>46160</v>
      </c>
      <c r="E4307" s="37" t="s">
        <v>229</v>
      </c>
      <c r="F4307" s="38" t="n">
        <v>46145</v>
      </c>
      <c r="G4307" s="37" t="n">
        <v>77</v>
      </c>
    </row>
    <row r="4308" customFormat="false" ht="15" hidden="false" customHeight="false" outlineLevel="0" collapsed="false">
      <c r="A4308" s="37" t="s">
        <v>896</v>
      </c>
      <c r="B4308" s="37" t="s">
        <v>239</v>
      </c>
      <c r="C4308" s="37" t="n">
        <v>730</v>
      </c>
      <c r="D4308" s="38" t="n">
        <v>46365</v>
      </c>
      <c r="E4308" s="37" t="s">
        <v>230</v>
      </c>
      <c r="F4308" s="38"/>
      <c r="G4308" s="37"/>
    </row>
    <row r="4309" customFormat="false" ht="15" hidden="false" customHeight="false" outlineLevel="0" collapsed="false">
      <c r="A4309" s="37" t="s">
        <v>896</v>
      </c>
      <c r="B4309" s="37" t="s">
        <v>240</v>
      </c>
      <c r="C4309" s="37" t="n">
        <v>365</v>
      </c>
      <c r="D4309" s="38" t="n">
        <v>46140</v>
      </c>
      <c r="E4309" s="37" t="s">
        <v>229</v>
      </c>
      <c r="F4309" s="38" t="n">
        <v>46116</v>
      </c>
      <c r="G4309" s="37" t="n">
        <v>83</v>
      </c>
    </row>
    <row r="4310" customFormat="false" ht="15" hidden="false" customHeight="false" outlineLevel="0" collapsed="false">
      <c r="A4310" s="37" t="s">
        <v>1459</v>
      </c>
      <c r="B4310" s="37" t="s">
        <v>235</v>
      </c>
      <c r="C4310" s="37" t="n">
        <v>365</v>
      </c>
      <c r="D4310" s="38" t="n">
        <v>46204</v>
      </c>
      <c r="E4310" s="37" t="s">
        <v>229</v>
      </c>
      <c r="F4310" s="38" t="n">
        <v>46197</v>
      </c>
      <c r="G4310" s="37" t="n">
        <v>63</v>
      </c>
    </row>
    <row r="4311" customFormat="false" ht="15" hidden="false" customHeight="false" outlineLevel="0" collapsed="false">
      <c r="A4311" s="37" t="s">
        <v>1459</v>
      </c>
      <c r="B4311" s="37" t="s">
        <v>236</v>
      </c>
      <c r="C4311" s="37" t="n">
        <v>365</v>
      </c>
      <c r="D4311" s="38" t="n">
        <v>46176</v>
      </c>
      <c r="E4311" s="37" t="s">
        <v>229</v>
      </c>
      <c r="F4311" s="38" t="n">
        <v>46152</v>
      </c>
      <c r="G4311" s="37" t="n">
        <v>82</v>
      </c>
    </row>
    <row r="4312" customFormat="false" ht="15" hidden="false" customHeight="false" outlineLevel="0" collapsed="false">
      <c r="A4312" s="37" t="s">
        <v>1459</v>
      </c>
      <c r="B4312" s="37" t="s">
        <v>237</v>
      </c>
      <c r="C4312" s="37" t="n">
        <v>365</v>
      </c>
      <c r="D4312" s="38" t="n">
        <v>46195</v>
      </c>
      <c r="E4312" s="37" t="s">
        <v>229</v>
      </c>
      <c r="F4312" s="38" t="n">
        <v>46186</v>
      </c>
      <c r="G4312" s="37" t="n">
        <v>87</v>
      </c>
    </row>
    <row r="4313" customFormat="false" ht="15" hidden="false" customHeight="false" outlineLevel="0" collapsed="false">
      <c r="A4313" s="37" t="s">
        <v>1459</v>
      </c>
      <c r="B4313" s="37" t="s">
        <v>238</v>
      </c>
      <c r="C4313" s="37" t="n">
        <v>180</v>
      </c>
      <c r="D4313" s="38" t="n">
        <v>46304</v>
      </c>
      <c r="E4313" s="37" t="s">
        <v>229</v>
      </c>
      <c r="F4313" s="38" t="n">
        <v>46272</v>
      </c>
      <c r="G4313" s="37" t="n">
        <v>90</v>
      </c>
    </row>
    <row r="4314" customFormat="false" ht="15" hidden="false" customHeight="false" outlineLevel="0" collapsed="false">
      <c r="A4314" s="37" t="s">
        <v>1459</v>
      </c>
      <c r="B4314" s="37" t="s">
        <v>239</v>
      </c>
      <c r="C4314" s="37" t="n">
        <v>730</v>
      </c>
      <c r="D4314" s="38" t="n">
        <v>46167</v>
      </c>
      <c r="E4314" s="37" t="s">
        <v>229</v>
      </c>
      <c r="F4314" s="38" t="n">
        <v>46136</v>
      </c>
      <c r="G4314" s="37" t="n">
        <v>71</v>
      </c>
    </row>
    <row r="4315" customFormat="false" ht="15" hidden="false" customHeight="false" outlineLevel="0" collapsed="false">
      <c r="A4315" s="37" t="s">
        <v>1459</v>
      </c>
      <c r="B4315" s="37" t="s">
        <v>240</v>
      </c>
      <c r="C4315" s="37" t="n">
        <v>365</v>
      </c>
      <c r="D4315" s="38" t="n">
        <v>46298</v>
      </c>
      <c r="E4315" s="37" t="s">
        <v>229</v>
      </c>
      <c r="F4315" s="38" t="n">
        <v>46269</v>
      </c>
      <c r="G4315" s="37" t="n">
        <v>69</v>
      </c>
    </row>
    <row r="4316" customFormat="false" ht="15" hidden="false" customHeight="false" outlineLevel="0" collapsed="false">
      <c r="A4316" s="37" t="s">
        <v>1462</v>
      </c>
      <c r="B4316" s="37" t="s">
        <v>235</v>
      </c>
      <c r="C4316" s="37" t="n">
        <v>365</v>
      </c>
      <c r="D4316" s="38" t="n">
        <v>46363</v>
      </c>
      <c r="E4316" s="37" t="s">
        <v>229</v>
      </c>
      <c r="F4316" s="38" t="n">
        <v>46345</v>
      </c>
      <c r="G4316" s="37" t="n">
        <v>72</v>
      </c>
    </row>
    <row r="4317" customFormat="false" ht="15" hidden="false" customHeight="false" outlineLevel="0" collapsed="false">
      <c r="A4317" s="37" t="s">
        <v>1462</v>
      </c>
      <c r="B4317" s="37" t="s">
        <v>236</v>
      </c>
      <c r="C4317" s="37" t="n">
        <v>365</v>
      </c>
      <c r="D4317" s="38" t="n">
        <v>46177</v>
      </c>
      <c r="E4317" s="37" t="s">
        <v>229</v>
      </c>
      <c r="F4317" s="38" t="n">
        <v>46151</v>
      </c>
      <c r="G4317" s="37" t="n">
        <v>72</v>
      </c>
    </row>
    <row r="4318" customFormat="false" ht="15" hidden="false" customHeight="false" outlineLevel="0" collapsed="false">
      <c r="A4318" s="37" t="s">
        <v>1462</v>
      </c>
      <c r="B4318" s="37" t="s">
        <v>237</v>
      </c>
      <c r="C4318" s="37" t="n">
        <v>365</v>
      </c>
      <c r="D4318" s="38" t="n">
        <v>46331</v>
      </c>
      <c r="E4318" s="37" t="s">
        <v>229</v>
      </c>
      <c r="F4318" s="38" t="n">
        <v>46323</v>
      </c>
      <c r="G4318" s="37" t="n">
        <v>94</v>
      </c>
    </row>
    <row r="4319" customFormat="false" ht="15" hidden="false" customHeight="false" outlineLevel="0" collapsed="false">
      <c r="A4319" s="37" t="s">
        <v>1462</v>
      </c>
      <c r="B4319" s="37" t="s">
        <v>238</v>
      </c>
      <c r="C4319" s="37" t="n">
        <v>180</v>
      </c>
      <c r="D4319" s="38" t="n">
        <v>46299</v>
      </c>
      <c r="E4319" s="37" t="s">
        <v>232</v>
      </c>
      <c r="F4319" s="38"/>
      <c r="G4319" s="37"/>
    </row>
    <row r="4320" customFormat="false" ht="15" hidden="false" customHeight="false" outlineLevel="0" collapsed="false">
      <c r="A4320" s="37" t="s">
        <v>1462</v>
      </c>
      <c r="B4320" s="37" t="s">
        <v>239</v>
      </c>
      <c r="C4320" s="37" t="n">
        <v>730</v>
      </c>
      <c r="D4320" s="38" t="n">
        <v>46300</v>
      </c>
      <c r="E4320" s="37" t="s">
        <v>229</v>
      </c>
      <c r="F4320" s="38" t="n">
        <v>46299</v>
      </c>
      <c r="G4320" s="37" t="n">
        <v>74</v>
      </c>
    </row>
    <row r="4321" customFormat="false" ht="15" hidden="false" customHeight="false" outlineLevel="0" collapsed="false">
      <c r="A4321" s="37" t="s">
        <v>1462</v>
      </c>
      <c r="B4321" s="37" t="s">
        <v>240</v>
      </c>
      <c r="C4321" s="37" t="n">
        <v>365</v>
      </c>
      <c r="D4321" s="38" t="n">
        <v>46138</v>
      </c>
      <c r="E4321" s="37" t="s">
        <v>229</v>
      </c>
      <c r="F4321" s="38" t="n">
        <v>46111</v>
      </c>
      <c r="G4321" s="37" t="n">
        <v>76</v>
      </c>
    </row>
    <row r="4322" customFormat="false" ht="15" hidden="false" customHeight="false" outlineLevel="0" collapsed="false">
      <c r="A4322" s="37" t="s">
        <v>1464</v>
      </c>
      <c r="B4322" s="37" t="s">
        <v>235</v>
      </c>
      <c r="C4322" s="37" t="n">
        <v>365</v>
      </c>
      <c r="D4322" s="38" t="n">
        <v>46305</v>
      </c>
      <c r="E4322" s="37" t="s">
        <v>229</v>
      </c>
      <c r="F4322" s="38" t="n">
        <v>46282</v>
      </c>
      <c r="G4322" s="37" t="n">
        <v>61</v>
      </c>
    </row>
    <row r="4323" customFormat="false" ht="15" hidden="false" customHeight="false" outlineLevel="0" collapsed="false">
      <c r="A4323" s="37" t="s">
        <v>1464</v>
      </c>
      <c r="B4323" s="37" t="s">
        <v>236</v>
      </c>
      <c r="C4323" s="37" t="n">
        <v>365</v>
      </c>
      <c r="D4323" s="38" t="n">
        <v>46225</v>
      </c>
      <c r="E4323" s="37" t="s">
        <v>229</v>
      </c>
      <c r="F4323" s="38" t="n">
        <v>46210</v>
      </c>
      <c r="G4323" s="37" t="n">
        <v>73</v>
      </c>
    </row>
    <row r="4324" customFormat="false" ht="15" hidden="false" customHeight="false" outlineLevel="0" collapsed="false">
      <c r="A4324" s="37" t="s">
        <v>1464</v>
      </c>
      <c r="B4324" s="37" t="s">
        <v>237</v>
      </c>
      <c r="C4324" s="37" t="n">
        <v>365</v>
      </c>
      <c r="D4324" s="38" t="n">
        <v>46157</v>
      </c>
      <c r="E4324" s="37" t="s">
        <v>229</v>
      </c>
      <c r="F4324" s="38" t="n">
        <v>46145</v>
      </c>
      <c r="G4324" s="37" t="n">
        <v>91</v>
      </c>
    </row>
    <row r="4325" customFormat="false" ht="15" hidden="false" customHeight="false" outlineLevel="0" collapsed="false">
      <c r="A4325" s="37" t="s">
        <v>1464</v>
      </c>
      <c r="B4325" s="37" t="s">
        <v>238</v>
      </c>
      <c r="C4325" s="37" t="n">
        <v>180</v>
      </c>
      <c r="D4325" s="38" t="n">
        <v>46100</v>
      </c>
      <c r="E4325" s="37" t="s">
        <v>229</v>
      </c>
      <c r="F4325" s="38" t="n">
        <v>46085</v>
      </c>
      <c r="G4325" s="37" t="n">
        <v>60</v>
      </c>
    </row>
    <row r="4326" customFormat="false" ht="15" hidden="false" customHeight="false" outlineLevel="0" collapsed="false">
      <c r="A4326" s="37" t="s">
        <v>1464</v>
      </c>
      <c r="B4326" s="37" t="s">
        <v>239</v>
      </c>
      <c r="C4326" s="37" t="n">
        <v>730</v>
      </c>
      <c r="D4326" s="38" t="n">
        <v>46245</v>
      </c>
      <c r="E4326" s="37" t="s">
        <v>229</v>
      </c>
      <c r="F4326" s="38" t="n">
        <v>46212</v>
      </c>
      <c r="G4326" s="37" t="n">
        <v>96</v>
      </c>
    </row>
    <row r="4327" customFormat="false" ht="15" hidden="false" customHeight="false" outlineLevel="0" collapsed="false">
      <c r="A4327" s="37" t="s">
        <v>1464</v>
      </c>
      <c r="B4327" s="37" t="s">
        <v>240</v>
      </c>
      <c r="C4327" s="37" t="n">
        <v>365</v>
      </c>
      <c r="D4327" s="38" t="n">
        <v>46351</v>
      </c>
      <c r="E4327" s="37" t="s">
        <v>230</v>
      </c>
      <c r="F4327" s="38"/>
      <c r="G4327" s="37"/>
    </row>
    <row r="4328" customFormat="false" ht="15" hidden="false" customHeight="false" outlineLevel="0" collapsed="false">
      <c r="A4328" s="37" t="s">
        <v>1465</v>
      </c>
      <c r="B4328" s="37" t="s">
        <v>235</v>
      </c>
      <c r="C4328" s="37" t="n">
        <v>365</v>
      </c>
      <c r="D4328" s="38" t="n">
        <v>46322</v>
      </c>
      <c r="E4328" s="37" t="s">
        <v>229</v>
      </c>
      <c r="F4328" s="38" t="n">
        <v>46287</v>
      </c>
      <c r="G4328" s="37" t="n">
        <v>74</v>
      </c>
    </row>
    <row r="4329" customFormat="false" ht="15" hidden="false" customHeight="false" outlineLevel="0" collapsed="false">
      <c r="A4329" s="37" t="s">
        <v>1465</v>
      </c>
      <c r="B4329" s="37" t="s">
        <v>236</v>
      </c>
      <c r="C4329" s="37" t="n">
        <v>365</v>
      </c>
      <c r="D4329" s="38" t="n">
        <v>46380</v>
      </c>
      <c r="E4329" s="37" t="s">
        <v>229</v>
      </c>
      <c r="F4329" s="38" t="n">
        <v>46366</v>
      </c>
      <c r="G4329" s="37" t="n">
        <v>95</v>
      </c>
    </row>
    <row r="4330" customFormat="false" ht="15" hidden="false" customHeight="false" outlineLevel="0" collapsed="false">
      <c r="A4330" s="37" t="s">
        <v>1465</v>
      </c>
      <c r="B4330" s="37" t="s">
        <v>237</v>
      </c>
      <c r="C4330" s="37" t="n">
        <v>365</v>
      </c>
      <c r="D4330" s="38" t="n">
        <v>46359</v>
      </c>
      <c r="E4330" s="37" t="s">
        <v>229</v>
      </c>
      <c r="F4330" s="38" t="n">
        <v>46321</v>
      </c>
      <c r="G4330" s="37" t="n">
        <v>76</v>
      </c>
    </row>
    <row r="4331" customFormat="false" ht="15" hidden="false" customHeight="false" outlineLevel="0" collapsed="false">
      <c r="A4331" s="37" t="s">
        <v>1465</v>
      </c>
      <c r="B4331" s="37" t="s">
        <v>238</v>
      </c>
      <c r="C4331" s="37" t="n">
        <v>180</v>
      </c>
      <c r="D4331" s="38" t="n">
        <v>46132</v>
      </c>
      <c r="E4331" s="37" t="s">
        <v>229</v>
      </c>
      <c r="F4331" s="38" t="n">
        <v>46111</v>
      </c>
      <c r="G4331" s="37" t="n">
        <v>97</v>
      </c>
    </row>
    <row r="4332" customFormat="false" ht="15" hidden="false" customHeight="false" outlineLevel="0" collapsed="false">
      <c r="A4332" s="37" t="s">
        <v>1465</v>
      </c>
      <c r="B4332" s="37" t="s">
        <v>239</v>
      </c>
      <c r="C4332" s="37" t="n">
        <v>730</v>
      </c>
      <c r="D4332" s="38" t="n">
        <v>46108</v>
      </c>
      <c r="E4332" s="37" t="s">
        <v>229</v>
      </c>
      <c r="F4332" s="38" t="n">
        <v>46081</v>
      </c>
      <c r="G4332" s="37" t="n">
        <v>76</v>
      </c>
    </row>
    <row r="4333" customFormat="false" ht="15" hidden="false" customHeight="false" outlineLevel="0" collapsed="false">
      <c r="A4333" s="37" t="s">
        <v>1465</v>
      </c>
      <c r="B4333" s="37" t="s">
        <v>240</v>
      </c>
      <c r="C4333" s="37" t="n">
        <v>365</v>
      </c>
      <c r="D4333" s="38" t="n">
        <v>46341</v>
      </c>
      <c r="E4333" s="37" t="s">
        <v>229</v>
      </c>
      <c r="F4333" s="38" t="n">
        <v>46321</v>
      </c>
      <c r="G4333" s="37" t="n">
        <v>63</v>
      </c>
    </row>
    <row r="4334" customFormat="false" ht="15" hidden="false" customHeight="false" outlineLevel="0" collapsed="false">
      <c r="A4334" s="37" t="s">
        <v>1466</v>
      </c>
      <c r="B4334" s="37" t="s">
        <v>235</v>
      </c>
      <c r="C4334" s="37" t="n">
        <v>365</v>
      </c>
      <c r="D4334" s="38" t="n">
        <v>46113</v>
      </c>
      <c r="E4334" s="37" t="s">
        <v>229</v>
      </c>
      <c r="F4334" s="38" t="n">
        <v>46095</v>
      </c>
      <c r="G4334" s="37" t="n">
        <v>89</v>
      </c>
    </row>
    <row r="4335" customFormat="false" ht="15" hidden="false" customHeight="false" outlineLevel="0" collapsed="false">
      <c r="A4335" s="37" t="s">
        <v>1466</v>
      </c>
      <c r="B4335" s="37" t="s">
        <v>236</v>
      </c>
      <c r="C4335" s="37" t="n">
        <v>365</v>
      </c>
      <c r="D4335" s="38" t="n">
        <v>46238</v>
      </c>
      <c r="E4335" s="37" t="s">
        <v>229</v>
      </c>
      <c r="F4335" s="38" t="n">
        <v>46213</v>
      </c>
      <c r="G4335" s="37" t="n">
        <v>67</v>
      </c>
    </row>
    <row r="4336" customFormat="false" ht="15" hidden="false" customHeight="false" outlineLevel="0" collapsed="false">
      <c r="A4336" s="37" t="s">
        <v>1466</v>
      </c>
      <c r="B4336" s="37" t="s">
        <v>237</v>
      </c>
      <c r="C4336" s="37" t="n">
        <v>365</v>
      </c>
      <c r="D4336" s="38" t="n">
        <v>46243</v>
      </c>
      <c r="E4336" s="37" t="s">
        <v>231</v>
      </c>
      <c r="F4336" s="38"/>
      <c r="G4336" s="37"/>
    </row>
    <row r="4337" customFormat="false" ht="15" hidden="false" customHeight="false" outlineLevel="0" collapsed="false">
      <c r="A4337" s="37" t="s">
        <v>1466</v>
      </c>
      <c r="B4337" s="37" t="s">
        <v>238</v>
      </c>
      <c r="C4337" s="37" t="n">
        <v>180</v>
      </c>
      <c r="D4337" s="38" t="n">
        <v>46158</v>
      </c>
      <c r="E4337" s="37" t="s">
        <v>229</v>
      </c>
      <c r="F4337" s="38" t="n">
        <v>46122</v>
      </c>
      <c r="G4337" s="37" t="n">
        <v>94</v>
      </c>
    </row>
    <row r="4338" customFormat="false" ht="15" hidden="false" customHeight="false" outlineLevel="0" collapsed="false">
      <c r="A4338" s="37" t="s">
        <v>1466</v>
      </c>
      <c r="B4338" s="37" t="s">
        <v>239</v>
      </c>
      <c r="C4338" s="37" t="n">
        <v>730</v>
      </c>
      <c r="D4338" s="38" t="n">
        <v>46306</v>
      </c>
      <c r="E4338" s="37" t="s">
        <v>231</v>
      </c>
      <c r="F4338" s="38"/>
      <c r="G4338" s="37"/>
    </row>
    <row r="4339" customFormat="false" ht="15" hidden="false" customHeight="false" outlineLevel="0" collapsed="false">
      <c r="A4339" s="37" t="s">
        <v>1466</v>
      </c>
      <c r="B4339" s="37" t="s">
        <v>240</v>
      </c>
      <c r="C4339" s="37" t="n">
        <v>365</v>
      </c>
      <c r="D4339" s="38" t="n">
        <v>46245</v>
      </c>
      <c r="E4339" s="37" t="s">
        <v>231</v>
      </c>
      <c r="F4339" s="38"/>
      <c r="G4339" s="37"/>
    </row>
    <row r="4340" customFormat="false" ht="15" hidden="false" customHeight="false" outlineLevel="0" collapsed="false">
      <c r="A4340" s="37" t="s">
        <v>602</v>
      </c>
      <c r="B4340" s="37" t="s">
        <v>235</v>
      </c>
      <c r="C4340" s="37" t="n">
        <v>365</v>
      </c>
      <c r="D4340" s="38" t="n">
        <v>46226</v>
      </c>
      <c r="E4340" s="37" t="s">
        <v>229</v>
      </c>
      <c r="F4340" s="38" t="n">
        <v>46220</v>
      </c>
      <c r="G4340" s="37" t="n">
        <v>79</v>
      </c>
    </row>
    <row r="4341" customFormat="false" ht="15" hidden="false" customHeight="false" outlineLevel="0" collapsed="false">
      <c r="A4341" s="37" t="s">
        <v>602</v>
      </c>
      <c r="B4341" s="37" t="s">
        <v>236</v>
      </c>
      <c r="C4341" s="37" t="n">
        <v>365</v>
      </c>
      <c r="D4341" s="38" t="n">
        <v>46377</v>
      </c>
      <c r="E4341" s="37" t="s">
        <v>232</v>
      </c>
      <c r="F4341" s="38"/>
      <c r="G4341" s="37"/>
    </row>
    <row r="4342" customFormat="false" ht="15" hidden="false" customHeight="false" outlineLevel="0" collapsed="false">
      <c r="A4342" s="37" t="s">
        <v>602</v>
      </c>
      <c r="B4342" s="37" t="s">
        <v>237</v>
      </c>
      <c r="C4342" s="37" t="n">
        <v>365</v>
      </c>
      <c r="D4342" s="38" t="n">
        <v>46295</v>
      </c>
      <c r="E4342" s="37" t="s">
        <v>229</v>
      </c>
      <c r="F4342" s="38" t="n">
        <v>46269</v>
      </c>
      <c r="G4342" s="37" t="n">
        <v>84</v>
      </c>
    </row>
    <row r="4343" customFormat="false" ht="15" hidden="false" customHeight="false" outlineLevel="0" collapsed="false">
      <c r="A4343" s="37" t="s">
        <v>602</v>
      </c>
      <c r="B4343" s="37" t="s">
        <v>238</v>
      </c>
      <c r="C4343" s="37" t="n">
        <v>180</v>
      </c>
      <c r="D4343" s="38" t="n">
        <v>46348</v>
      </c>
      <c r="E4343" s="37" t="s">
        <v>229</v>
      </c>
      <c r="F4343" s="38" t="n">
        <v>46319</v>
      </c>
      <c r="G4343" s="37" t="n">
        <v>66</v>
      </c>
    </row>
    <row r="4344" customFormat="false" ht="15" hidden="false" customHeight="false" outlineLevel="0" collapsed="false">
      <c r="A4344" s="37" t="s">
        <v>602</v>
      </c>
      <c r="B4344" s="37" t="s">
        <v>239</v>
      </c>
      <c r="C4344" s="37" t="n">
        <v>730</v>
      </c>
      <c r="D4344" s="38" t="n">
        <v>46383</v>
      </c>
      <c r="E4344" s="37" t="s">
        <v>231</v>
      </c>
      <c r="F4344" s="38"/>
      <c r="G4344" s="37"/>
    </row>
    <row r="4345" customFormat="false" ht="15" hidden="false" customHeight="false" outlineLevel="0" collapsed="false">
      <c r="A4345" s="37" t="s">
        <v>602</v>
      </c>
      <c r="B4345" s="37" t="s">
        <v>240</v>
      </c>
      <c r="C4345" s="37" t="n">
        <v>365</v>
      </c>
      <c r="D4345" s="38" t="n">
        <v>46300</v>
      </c>
      <c r="E4345" s="37" t="s">
        <v>230</v>
      </c>
      <c r="F4345" s="38"/>
      <c r="G4345" s="37"/>
    </row>
    <row r="4346" customFormat="false" ht="15" hidden="false" customHeight="false" outlineLevel="0" collapsed="false">
      <c r="A4346" s="37" t="s">
        <v>1469</v>
      </c>
      <c r="B4346" s="37" t="s">
        <v>235</v>
      </c>
      <c r="C4346" s="37" t="n">
        <v>365</v>
      </c>
      <c r="D4346" s="38" t="n">
        <v>46265</v>
      </c>
      <c r="E4346" s="37" t="s">
        <v>231</v>
      </c>
      <c r="F4346" s="38"/>
      <c r="G4346" s="37"/>
    </row>
    <row r="4347" customFormat="false" ht="15" hidden="false" customHeight="false" outlineLevel="0" collapsed="false">
      <c r="A4347" s="37" t="s">
        <v>1469</v>
      </c>
      <c r="B4347" s="37" t="s">
        <v>236</v>
      </c>
      <c r="C4347" s="37" t="n">
        <v>365</v>
      </c>
      <c r="D4347" s="38" t="n">
        <v>46261</v>
      </c>
      <c r="E4347" s="37" t="s">
        <v>229</v>
      </c>
      <c r="F4347" s="38" t="n">
        <v>46223</v>
      </c>
      <c r="G4347" s="37" t="n">
        <v>71</v>
      </c>
    </row>
    <row r="4348" customFormat="false" ht="15" hidden="false" customHeight="false" outlineLevel="0" collapsed="false">
      <c r="A4348" s="37" t="s">
        <v>1469</v>
      </c>
      <c r="B4348" s="37" t="s">
        <v>237</v>
      </c>
      <c r="C4348" s="37" t="n">
        <v>365</v>
      </c>
      <c r="D4348" s="38" t="n">
        <v>46376</v>
      </c>
      <c r="E4348" s="37" t="s">
        <v>229</v>
      </c>
      <c r="F4348" s="38" t="n">
        <v>46346</v>
      </c>
      <c r="G4348" s="37" t="n">
        <v>82</v>
      </c>
    </row>
    <row r="4349" customFormat="false" ht="15" hidden="false" customHeight="false" outlineLevel="0" collapsed="false">
      <c r="A4349" s="37" t="s">
        <v>1469</v>
      </c>
      <c r="B4349" s="37" t="s">
        <v>238</v>
      </c>
      <c r="C4349" s="37" t="n">
        <v>180</v>
      </c>
      <c r="D4349" s="38" t="n">
        <v>46143</v>
      </c>
      <c r="E4349" s="37" t="s">
        <v>229</v>
      </c>
      <c r="F4349" s="38" t="n">
        <v>46140</v>
      </c>
      <c r="G4349" s="37" t="n">
        <v>68</v>
      </c>
    </row>
    <row r="4350" customFormat="false" ht="15" hidden="false" customHeight="false" outlineLevel="0" collapsed="false">
      <c r="A4350" s="37" t="s">
        <v>1469</v>
      </c>
      <c r="B4350" s="37" t="s">
        <v>239</v>
      </c>
      <c r="C4350" s="37" t="n">
        <v>730</v>
      </c>
      <c r="D4350" s="38" t="n">
        <v>46318</v>
      </c>
      <c r="E4350" s="37" t="s">
        <v>229</v>
      </c>
      <c r="F4350" s="38" t="n">
        <v>46305</v>
      </c>
      <c r="G4350" s="37" t="n">
        <v>69</v>
      </c>
    </row>
    <row r="4351" customFormat="false" ht="15" hidden="false" customHeight="false" outlineLevel="0" collapsed="false">
      <c r="A4351" s="37" t="s">
        <v>1469</v>
      </c>
      <c r="B4351" s="37" t="s">
        <v>240</v>
      </c>
      <c r="C4351" s="37" t="n">
        <v>365</v>
      </c>
      <c r="D4351" s="38" t="n">
        <v>46349</v>
      </c>
      <c r="E4351" s="37" t="s">
        <v>229</v>
      </c>
      <c r="F4351" s="38" t="n">
        <v>46321</v>
      </c>
      <c r="G4351" s="37" t="n">
        <v>96</v>
      </c>
    </row>
    <row r="4352" customFormat="false" ht="15" hidden="false" customHeight="false" outlineLevel="0" collapsed="false">
      <c r="A4352" s="37" t="s">
        <v>1470</v>
      </c>
      <c r="B4352" s="37" t="s">
        <v>235</v>
      </c>
      <c r="C4352" s="37" t="n">
        <v>365</v>
      </c>
      <c r="D4352" s="38" t="n">
        <v>46305</v>
      </c>
      <c r="E4352" s="37" t="s">
        <v>229</v>
      </c>
      <c r="F4352" s="38" t="n">
        <v>46284</v>
      </c>
      <c r="G4352" s="37" t="n">
        <v>95</v>
      </c>
    </row>
    <row r="4353" customFormat="false" ht="15" hidden="false" customHeight="false" outlineLevel="0" collapsed="false">
      <c r="A4353" s="37" t="s">
        <v>1470</v>
      </c>
      <c r="B4353" s="37" t="s">
        <v>236</v>
      </c>
      <c r="C4353" s="37" t="n">
        <v>365</v>
      </c>
      <c r="D4353" s="38" t="n">
        <v>46184</v>
      </c>
      <c r="E4353" s="37" t="s">
        <v>229</v>
      </c>
      <c r="F4353" s="38" t="n">
        <v>46173</v>
      </c>
      <c r="G4353" s="37" t="n">
        <v>84</v>
      </c>
    </row>
    <row r="4354" customFormat="false" ht="15" hidden="false" customHeight="false" outlineLevel="0" collapsed="false">
      <c r="A4354" s="37" t="s">
        <v>1470</v>
      </c>
      <c r="B4354" s="37" t="s">
        <v>237</v>
      </c>
      <c r="C4354" s="37" t="n">
        <v>365</v>
      </c>
      <c r="D4354" s="38" t="n">
        <v>46168</v>
      </c>
      <c r="E4354" s="37" t="s">
        <v>229</v>
      </c>
      <c r="F4354" s="38" t="n">
        <v>46142</v>
      </c>
      <c r="G4354" s="37" t="n">
        <v>66</v>
      </c>
    </row>
    <row r="4355" customFormat="false" ht="15" hidden="false" customHeight="false" outlineLevel="0" collapsed="false">
      <c r="A4355" s="37" t="s">
        <v>1470</v>
      </c>
      <c r="B4355" s="37" t="s">
        <v>238</v>
      </c>
      <c r="C4355" s="37" t="n">
        <v>180</v>
      </c>
      <c r="D4355" s="38" t="n">
        <v>46112</v>
      </c>
      <c r="E4355" s="37" t="s">
        <v>231</v>
      </c>
      <c r="F4355" s="38"/>
      <c r="G4355" s="37"/>
    </row>
    <row r="4356" customFormat="false" ht="15" hidden="false" customHeight="false" outlineLevel="0" collapsed="false">
      <c r="A4356" s="37" t="s">
        <v>1470</v>
      </c>
      <c r="B4356" s="37" t="s">
        <v>239</v>
      </c>
      <c r="C4356" s="37" t="n">
        <v>730</v>
      </c>
      <c r="D4356" s="38" t="n">
        <v>46136</v>
      </c>
      <c r="E4356" s="37" t="s">
        <v>230</v>
      </c>
      <c r="F4356" s="38"/>
      <c r="G4356" s="37"/>
    </row>
    <row r="4357" customFormat="false" ht="15" hidden="false" customHeight="false" outlineLevel="0" collapsed="false">
      <c r="A4357" s="37" t="s">
        <v>1470</v>
      </c>
      <c r="B4357" s="37" t="s">
        <v>240</v>
      </c>
      <c r="C4357" s="37" t="n">
        <v>365</v>
      </c>
      <c r="D4357" s="38" t="n">
        <v>46107</v>
      </c>
      <c r="E4357" s="37" t="s">
        <v>229</v>
      </c>
      <c r="F4357" s="38" t="n">
        <v>46086</v>
      </c>
      <c r="G4357" s="37" t="n">
        <v>65</v>
      </c>
    </row>
    <row r="4358" customFormat="false" ht="15" hidden="false" customHeight="false" outlineLevel="0" collapsed="false">
      <c r="A4358" s="37" t="s">
        <v>1472</v>
      </c>
      <c r="B4358" s="37" t="s">
        <v>235</v>
      </c>
      <c r="C4358" s="37" t="n">
        <v>365</v>
      </c>
      <c r="D4358" s="38" t="n">
        <v>46253</v>
      </c>
      <c r="E4358" s="37" t="s">
        <v>229</v>
      </c>
      <c r="F4358" s="38" t="n">
        <v>46226</v>
      </c>
      <c r="G4358" s="37" t="n">
        <v>63</v>
      </c>
    </row>
    <row r="4359" customFormat="false" ht="15" hidden="false" customHeight="false" outlineLevel="0" collapsed="false">
      <c r="A4359" s="37" t="s">
        <v>1472</v>
      </c>
      <c r="B4359" s="37" t="s">
        <v>236</v>
      </c>
      <c r="C4359" s="37" t="n">
        <v>365</v>
      </c>
      <c r="D4359" s="38" t="n">
        <v>46136</v>
      </c>
      <c r="E4359" s="37" t="s">
        <v>230</v>
      </c>
      <c r="F4359" s="38"/>
      <c r="G4359" s="37"/>
    </row>
    <row r="4360" customFormat="false" ht="15" hidden="false" customHeight="false" outlineLevel="0" collapsed="false">
      <c r="A4360" s="37" t="s">
        <v>1472</v>
      </c>
      <c r="B4360" s="37" t="s">
        <v>237</v>
      </c>
      <c r="C4360" s="37" t="n">
        <v>365</v>
      </c>
      <c r="D4360" s="38" t="n">
        <v>46105</v>
      </c>
      <c r="E4360" s="37" t="s">
        <v>229</v>
      </c>
      <c r="F4360" s="38" t="n">
        <v>46073</v>
      </c>
      <c r="G4360" s="37" t="n">
        <v>71</v>
      </c>
    </row>
    <row r="4361" customFormat="false" ht="15" hidden="false" customHeight="false" outlineLevel="0" collapsed="false">
      <c r="A4361" s="37" t="s">
        <v>1472</v>
      </c>
      <c r="B4361" s="37" t="s">
        <v>238</v>
      </c>
      <c r="C4361" s="37" t="n">
        <v>180</v>
      </c>
      <c r="D4361" s="38" t="n">
        <v>46328</v>
      </c>
      <c r="E4361" s="37" t="s">
        <v>232</v>
      </c>
      <c r="F4361" s="38"/>
      <c r="G4361" s="37"/>
    </row>
    <row r="4362" customFormat="false" ht="15" hidden="false" customHeight="false" outlineLevel="0" collapsed="false">
      <c r="A4362" s="37" t="s">
        <v>1472</v>
      </c>
      <c r="B4362" s="37" t="s">
        <v>239</v>
      </c>
      <c r="C4362" s="37" t="n">
        <v>730</v>
      </c>
      <c r="D4362" s="38" t="n">
        <v>46350</v>
      </c>
      <c r="E4362" s="37" t="s">
        <v>230</v>
      </c>
      <c r="F4362" s="38"/>
      <c r="G4362" s="37"/>
    </row>
    <row r="4363" customFormat="false" ht="15" hidden="false" customHeight="false" outlineLevel="0" collapsed="false">
      <c r="A4363" s="37" t="s">
        <v>1472</v>
      </c>
      <c r="B4363" s="37" t="s">
        <v>240</v>
      </c>
      <c r="C4363" s="37" t="n">
        <v>365</v>
      </c>
      <c r="D4363" s="38" t="n">
        <v>46132</v>
      </c>
      <c r="E4363" s="37" t="s">
        <v>229</v>
      </c>
      <c r="F4363" s="38" t="n">
        <v>46115</v>
      </c>
      <c r="G4363" s="37" t="n">
        <v>95</v>
      </c>
    </row>
    <row r="4364" customFormat="false" ht="15" hidden="false" customHeight="false" outlineLevel="0" collapsed="false">
      <c r="A4364" s="37" t="s">
        <v>1473</v>
      </c>
      <c r="B4364" s="37" t="s">
        <v>235</v>
      </c>
      <c r="C4364" s="37" t="n">
        <v>365</v>
      </c>
      <c r="D4364" s="38" t="n">
        <v>46179</v>
      </c>
      <c r="E4364" s="37" t="s">
        <v>229</v>
      </c>
      <c r="F4364" s="38" t="n">
        <v>46162</v>
      </c>
      <c r="G4364" s="37" t="n">
        <v>77</v>
      </c>
    </row>
    <row r="4365" customFormat="false" ht="15" hidden="false" customHeight="false" outlineLevel="0" collapsed="false">
      <c r="A4365" s="37" t="s">
        <v>1473</v>
      </c>
      <c r="B4365" s="37" t="s">
        <v>236</v>
      </c>
      <c r="C4365" s="37" t="n">
        <v>365</v>
      </c>
      <c r="D4365" s="38" t="n">
        <v>46137</v>
      </c>
      <c r="E4365" s="37" t="s">
        <v>230</v>
      </c>
      <c r="F4365" s="38"/>
      <c r="G4365" s="37"/>
    </row>
    <row r="4366" customFormat="false" ht="15" hidden="false" customHeight="false" outlineLevel="0" collapsed="false">
      <c r="A4366" s="37" t="s">
        <v>1473</v>
      </c>
      <c r="B4366" s="37" t="s">
        <v>237</v>
      </c>
      <c r="C4366" s="37" t="n">
        <v>365</v>
      </c>
      <c r="D4366" s="38" t="n">
        <v>46228</v>
      </c>
      <c r="E4366" s="37" t="s">
        <v>229</v>
      </c>
      <c r="F4366" s="38" t="n">
        <v>46204</v>
      </c>
      <c r="G4366" s="37" t="n">
        <v>78</v>
      </c>
    </row>
    <row r="4367" customFormat="false" ht="15" hidden="false" customHeight="false" outlineLevel="0" collapsed="false">
      <c r="A4367" s="37" t="s">
        <v>1473</v>
      </c>
      <c r="B4367" s="37" t="s">
        <v>238</v>
      </c>
      <c r="C4367" s="37" t="n">
        <v>180</v>
      </c>
      <c r="D4367" s="38" t="n">
        <v>46263</v>
      </c>
      <c r="E4367" s="37" t="s">
        <v>231</v>
      </c>
      <c r="F4367" s="38"/>
      <c r="G4367" s="37"/>
    </row>
    <row r="4368" customFormat="false" ht="15" hidden="false" customHeight="false" outlineLevel="0" collapsed="false">
      <c r="A4368" s="37" t="s">
        <v>1473</v>
      </c>
      <c r="B4368" s="37" t="s">
        <v>239</v>
      </c>
      <c r="C4368" s="37" t="n">
        <v>730</v>
      </c>
      <c r="D4368" s="38" t="n">
        <v>46097</v>
      </c>
      <c r="E4368" s="37" t="s">
        <v>229</v>
      </c>
      <c r="F4368" s="38" t="n">
        <v>46060</v>
      </c>
      <c r="G4368" s="37" t="n">
        <v>69</v>
      </c>
    </row>
    <row r="4369" customFormat="false" ht="15" hidden="false" customHeight="false" outlineLevel="0" collapsed="false">
      <c r="A4369" s="37" t="s">
        <v>1473</v>
      </c>
      <c r="B4369" s="37" t="s">
        <v>240</v>
      </c>
      <c r="C4369" s="37" t="n">
        <v>365</v>
      </c>
      <c r="D4369" s="38" t="n">
        <v>46328</v>
      </c>
      <c r="E4369" s="37" t="s">
        <v>229</v>
      </c>
      <c r="F4369" s="38" t="n">
        <v>46308</v>
      </c>
      <c r="G4369" s="37" t="n">
        <v>89</v>
      </c>
    </row>
    <row r="4370" customFormat="false" ht="15" hidden="false" customHeight="false" outlineLevel="0" collapsed="false">
      <c r="A4370" s="37" t="s">
        <v>1475</v>
      </c>
      <c r="B4370" s="37" t="s">
        <v>235</v>
      </c>
      <c r="C4370" s="37" t="n">
        <v>365</v>
      </c>
      <c r="D4370" s="38" t="n">
        <v>46353</v>
      </c>
      <c r="E4370" s="37" t="s">
        <v>229</v>
      </c>
      <c r="F4370" s="38" t="n">
        <v>46326</v>
      </c>
      <c r="G4370" s="37" t="n">
        <v>80</v>
      </c>
    </row>
    <row r="4371" customFormat="false" ht="15" hidden="false" customHeight="false" outlineLevel="0" collapsed="false">
      <c r="A4371" s="37" t="s">
        <v>1475</v>
      </c>
      <c r="B4371" s="37" t="s">
        <v>236</v>
      </c>
      <c r="C4371" s="37" t="n">
        <v>365</v>
      </c>
      <c r="D4371" s="38" t="n">
        <v>46301</v>
      </c>
      <c r="E4371" s="37" t="s">
        <v>229</v>
      </c>
      <c r="F4371" s="38" t="n">
        <v>46278</v>
      </c>
      <c r="G4371" s="37" t="n">
        <v>82</v>
      </c>
    </row>
    <row r="4372" customFormat="false" ht="15" hidden="false" customHeight="false" outlineLevel="0" collapsed="false">
      <c r="A4372" s="37" t="s">
        <v>1475</v>
      </c>
      <c r="B4372" s="37" t="s">
        <v>237</v>
      </c>
      <c r="C4372" s="37" t="n">
        <v>365</v>
      </c>
      <c r="D4372" s="38" t="n">
        <v>46221</v>
      </c>
      <c r="E4372" s="37" t="s">
        <v>229</v>
      </c>
      <c r="F4372" s="38" t="n">
        <v>46208</v>
      </c>
      <c r="G4372" s="37" t="n">
        <v>62</v>
      </c>
    </row>
    <row r="4373" customFormat="false" ht="15" hidden="false" customHeight="false" outlineLevel="0" collapsed="false">
      <c r="A4373" s="37" t="s">
        <v>1475</v>
      </c>
      <c r="B4373" s="37" t="s">
        <v>238</v>
      </c>
      <c r="C4373" s="37" t="n">
        <v>180</v>
      </c>
      <c r="D4373" s="38" t="n">
        <v>46371</v>
      </c>
      <c r="E4373" s="37" t="s">
        <v>229</v>
      </c>
      <c r="F4373" s="38" t="n">
        <v>46337</v>
      </c>
      <c r="G4373" s="37" t="n">
        <v>91</v>
      </c>
    </row>
    <row r="4374" customFormat="false" ht="15" hidden="false" customHeight="false" outlineLevel="0" collapsed="false">
      <c r="A4374" s="37" t="s">
        <v>1475</v>
      </c>
      <c r="B4374" s="37" t="s">
        <v>239</v>
      </c>
      <c r="C4374" s="37" t="n">
        <v>730</v>
      </c>
      <c r="D4374" s="38" t="n">
        <v>46230</v>
      </c>
      <c r="E4374" s="37" t="s">
        <v>229</v>
      </c>
      <c r="F4374" s="38" t="n">
        <v>46191</v>
      </c>
      <c r="G4374" s="37" t="n">
        <v>98</v>
      </c>
    </row>
    <row r="4375" customFormat="false" ht="15" hidden="false" customHeight="false" outlineLevel="0" collapsed="false">
      <c r="A4375" s="37" t="s">
        <v>1475</v>
      </c>
      <c r="B4375" s="37" t="s">
        <v>240</v>
      </c>
      <c r="C4375" s="37" t="n">
        <v>365</v>
      </c>
      <c r="D4375" s="38" t="n">
        <v>46097</v>
      </c>
      <c r="E4375" s="37" t="s">
        <v>229</v>
      </c>
      <c r="F4375" s="38" t="n">
        <v>46072</v>
      </c>
      <c r="G4375" s="37" t="n">
        <v>89</v>
      </c>
    </row>
    <row r="4376" customFormat="false" ht="15" hidden="false" customHeight="false" outlineLevel="0" collapsed="false">
      <c r="A4376" s="37" t="s">
        <v>1476</v>
      </c>
      <c r="B4376" s="37" t="s">
        <v>235</v>
      </c>
      <c r="C4376" s="37" t="n">
        <v>365</v>
      </c>
      <c r="D4376" s="38" t="n">
        <v>46355</v>
      </c>
      <c r="E4376" s="37" t="s">
        <v>229</v>
      </c>
      <c r="F4376" s="38" t="n">
        <v>46348</v>
      </c>
      <c r="G4376" s="37" t="n">
        <v>75</v>
      </c>
    </row>
    <row r="4377" customFormat="false" ht="15" hidden="false" customHeight="false" outlineLevel="0" collapsed="false">
      <c r="A4377" s="37" t="s">
        <v>1476</v>
      </c>
      <c r="B4377" s="37" t="s">
        <v>236</v>
      </c>
      <c r="C4377" s="37" t="n">
        <v>365</v>
      </c>
      <c r="D4377" s="38" t="n">
        <v>46258</v>
      </c>
      <c r="E4377" s="37" t="s">
        <v>229</v>
      </c>
      <c r="F4377" s="38" t="n">
        <v>46238</v>
      </c>
      <c r="G4377" s="37" t="n">
        <v>67</v>
      </c>
    </row>
    <row r="4378" customFormat="false" ht="15" hidden="false" customHeight="false" outlineLevel="0" collapsed="false">
      <c r="A4378" s="37" t="s">
        <v>1476</v>
      </c>
      <c r="B4378" s="37" t="s">
        <v>237</v>
      </c>
      <c r="C4378" s="37" t="n">
        <v>365</v>
      </c>
      <c r="D4378" s="38" t="n">
        <v>46118</v>
      </c>
      <c r="E4378" s="37" t="s">
        <v>229</v>
      </c>
      <c r="F4378" s="38" t="n">
        <v>46098</v>
      </c>
      <c r="G4378" s="37" t="n">
        <v>73</v>
      </c>
    </row>
    <row r="4379" customFormat="false" ht="15" hidden="false" customHeight="false" outlineLevel="0" collapsed="false">
      <c r="A4379" s="37" t="s">
        <v>1476</v>
      </c>
      <c r="B4379" s="37" t="s">
        <v>238</v>
      </c>
      <c r="C4379" s="37" t="n">
        <v>180</v>
      </c>
      <c r="D4379" s="38" t="n">
        <v>46263</v>
      </c>
      <c r="E4379" s="37" t="s">
        <v>229</v>
      </c>
      <c r="F4379" s="38" t="n">
        <v>46224</v>
      </c>
      <c r="G4379" s="37" t="n">
        <v>86</v>
      </c>
    </row>
    <row r="4380" customFormat="false" ht="15" hidden="false" customHeight="false" outlineLevel="0" collapsed="false">
      <c r="A4380" s="37" t="s">
        <v>1476</v>
      </c>
      <c r="B4380" s="37" t="s">
        <v>239</v>
      </c>
      <c r="C4380" s="37" t="n">
        <v>730</v>
      </c>
      <c r="D4380" s="38" t="n">
        <v>46370</v>
      </c>
      <c r="E4380" s="37" t="s">
        <v>232</v>
      </c>
      <c r="F4380" s="38"/>
      <c r="G4380" s="37"/>
    </row>
    <row r="4381" customFormat="false" ht="15" hidden="false" customHeight="false" outlineLevel="0" collapsed="false">
      <c r="A4381" s="37" t="s">
        <v>1476</v>
      </c>
      <c r="B4381" s="37" t="s">
        <v>240</v>
      </c>
      <c r="C4381" s="37" t="n">
        <v>365</v>
      </c>
      <c r="D4381" s="38" t="n">
        <v>46227</v>
      </c>
      <c r="E4381" s="37" t="s">
        <v>229</v>
      </c>
      <c r="F4381" s="38" t="n">
        <v>46208</v>
      </c>
      <c r="G4381" s="37" t="n">
        <v>65</v>
      </c>
    </row>
    <row r="4382" customFormat="false" ht="15" hidden="false" customHeight="false" outlineLevel="0" collapsed="false">
      <c r="A4382" s="37" t="s">
        <v>1478</v>
      </c>
      <c r="B4382" s="37" t="s">
        <v>235</v>
      </c>
      <c r="C4382" s="37" t="n">
        <v>365</v>
      </c>
      <c r="D4382" s="38" t="n">
        <v>46224</v>
      </c>
      <c r="E4382" s="37" t="s">
        <v>229</v>
      </c>
      <c r="F4382" s="38" t="n">
        <v>46221</v>
      </c>
      <c r="G4382" s="37" t="n">
        <v>86</v>
      </c>
    </row>
    <row r="4383" customFormat="false" ht="15" hidden="false" customHeight="false" outlineLevel="0" collapsed="false">
      <c r="A4383" s="37" t="s">
        <v>1478</v>
      </c>
      <c r="B4383" s="37" t="s">
        <v>236</v>
      </c>
      <c r="C4383" s="37" t="n">
        <v>365</v>
      </c>
      <c r="D4383" s="38" t="n">
        <v>46317</v>
      </c>
      <c r="E4383" s="37" t="s">
        <v>232</v>
      </c>
      <c r="F4383" s="38"/>
      <c r="G4383" s="37"/>
    </row>
    <row r="4384" customFormat="false" ht="15" hidden="false" customHeight="false" outlineLevel="0" collapsed="false">
      <c r="A4384" s="37" t="s">
        <v>1478</v>
      </c>
      <c r="B4384" s="37" t="s">
        <v>237</v>
      </c>
      <c r="C4384" s="37" t="n">
        <v>365</v>
      </c>
      <c r="D4384" s="38" t="n">
        <v>46123</v>
      </c>
      <c r="E4384" s="37" t="s">
        <v>229</v>
      </c>
      <c r="F4384" s="38" t="n">
        <v>46111</v>
      </c>
      <c r="G4384" s="37" t="n">
        <v>61</v>
      </c>
    </row>
    <row r="4385" customFormat="false" ht="15" hidden="false" customHeight="false" outlineLevel="0" collapsed="false">
      <c r="A4385" s="37" t="s">
        <v>1478</v>
      </c>
      <c r="B4385" s="37" t="s">
        <v>238</v>
      </c>
      <c r="C4385" s="37" t="n">
        <v>180</v>
      </c>
      <c r="D4385" s="38" t="n">
        <v>46246</v>
      </c>
      <c r="E4385" s="37" t="s">
        <v>232</v>
      </c>
      <c r="F4385" s="38"/>
      <c r="G4385" s="37"/>
    </row>
    <row r="4386" customFormat="false" ht="15" hidden="false" customHeight="false" outlineLevel="0" collapsed="false">
      <c r="A4386" s="37" t="s">
        <v>1478</v>
      </c>
      <c r="B4386" s="37" t="s">
        <v>239</v>
      </c>
      <c r="C4386" s="37" t="n">
        <v>730</v>
      </c>
      <c r="D4386" s="38" t="n">
        <v>46353</v>
      </c>
      <c r="E4386" s="37" t="s">
        <v>229</v>
      </c>
      <c r="F4386" s="38" t="n">
        <v>46323</v>
      </c>
      <c r="G4386" s="37" t="n">
        <v>85</v>
      </c>
    </row>
    <row r="4387" customFormat="false" ht="15" hidden="false" customHeight="false" outlineLevel="0" collapsed="false">
      <c r="A4387" s="37" t="s">
        <v>1478</v>
      </c>
      <c r="B4387" s="37" t="s">
        <v>240</v>
      </c>
      <c r="C4387" s="37" t="n">
        <v>365</v>
      </c>
      <c r="D4387" s="38" t="n">
        <v>46327</v>
      </c>
      <c r="E4387" s="37" t="s">
        <v>229</v>
      </c>
      <c r="F4387" s="38" t="n">
        <v>46324</v>
      </c>
      <c r="G4387" s="37" t="n">
        <v>60</v>
      </c>
    </row>
    <row r="4388" customFormat="false" ht="15" hidden="false" customHeight="false" outlineLevel="0" collapsed="false">
      <c r="A4388" s="37" t="s">
        <v>1479</v>
      </c>
      <c r="B4388" s="37" t="s">
        <v>235</v>
      </c>
      <c r="C4388" s="37" t="n">
        <v>365</v>
      </c>
      <c r="D4388" s="38" t="n">
        <v>46263</v>
      </c>
      <c r="E4388" s="37" t="s">
        <v>229</v>
      </c>
      <c r="F4388" s="38" t="n">
        <v>46251</v>
      </c>
      <c r="G4388" s="37" t="n">
        <v>94</v>
      </c>
    </row>
    <row r="4389" customFormat="false" ht="15" hidden="false" customHeight="false" outlineLevel="0" collapsed="false">
      <c r="A4389" s="37" t="s">
        <v>1479</v>
      </c>
      <c r="B4389" s="37" t="s">
        <v>236</v>
      </c>
      <c r="C4389" s="37" t="n">
        <v>365</v>
      </c>
      <c r="D4389" s="38" t="n">
        <v>46370</v>
      </c>
      <c r="E4389" s="37" t="s">
        <v>232</v>
      </c>
      <c r="F4389" s="38"/>
      <c r="G4389" s="37"/>
    </row>
    <row r="4390" customFormat="false" ht="15" hidden="false" customHeight="false" outlineLevel="0" collapsed="false">
      <c r="A4390" s="37" t="s">
        <v>1479</v>
      </c>
      <c r="B4390" s="37" t="s">
        <v>237</v>
      </c>
      <c r="C4390" s="37" t="n">
        <v>365</v>
      </c>
      <c r="D4390" s="38" t="n">
        <v>46275</v>
      </c>
      <c r="E4390" s="37" t="s">
        <v>229</v>
      </c>
      <c r="F4390" s="38" t="n">
        <v>46237</v>
      </c>
      <c r="G4390" s="37" t="n">
        <v>82</v>
      </c>
    </row>
    <row r="4391" customFormat="false" ht="15" hidden="false" customHeight="false" outlineLevel="0" collapsed="false">
      <c r="A4391" s="37" t="s">
        <v>1479</v>
      </c>
      <c r="B4391" s="37" t="s">
        <v>238</v>
      </c>
      <c r="C4391" s="37" t="n">
        <v>180</v>
      </c>
      <c r="D4391" s="38" t="n">
        <v>46374</v>
      </c>
      <c r="E4391" s="37" t="s">
        <v>232</v>
      </c>
      <c r="F4391" s="38"/>
      <c r="G4391" s="37"/>
    </row>
    <row r="4392" customFormat="false" ht="15" hidden="false" customHeight="false" outlineLevel="0" collapsed="false">
      <c r="A4392" s="37" t="s">
        <v>1479</v>
      </c>
      <c r="B4392" s="37" t="s">
        <v>239</v>
      </c>
      <c r="C4392" s="37" t="n">
        <v>730</v>
      </c>
      <c r="D4392" s="38" t="n">
        <v>46225</v>
      </c>
      <c r="E4392" s="37" t="s">
        <v>232</v>
      </c>
      <c r="F4392" s="38"/>
      <c r="G4392" s="37"/>
    </row>
    <row r="4393" customFormat="false" ht="15" hidden="false" customHeight="false" outlineLevel="0" collapsed="false">
      <c r="A4393" s="37" t="s">
        <v>1479</v>
      </c>
      <c r="B4393" s="37" t="s">
        <v>240</v>
      </c>
      <c r="C4393" s="37" t="n">
        <v>365</v>
      </c>
      <c r="D4393" s="38" t="n">
        <v>46341</v>
      </c>
      <c r="E4393" s="37" t="s">
        <v>229</v>
      </c>
      <c r="F4393" s="38" t="n">
        <v>46305</v>
      </c>
      <c r="G4393" s="37" t="n">
        <v>77</v>
      </c>
    </row>
    <row r="4394" customFormat="false" ht="15" hidden="false" customHeight="false" outlineLevel="0" collapsed="false">
      <c r="A4394" s="37" t="s">
        <v>913</v>
      </c>
      <c r="B4394" s="37" t="s">
        <v>235</v>
      </c>
      <c r="C4394" s="37" t="n">
        <v>365</v>
      </c>
      <c r="D4394" s="38" t="n">
        <v>46237</v>
      </c>
      <c r="E4394" s="37" t="s">
        <v>229</v>
      </c>
      <c r="F4394" s="38" t="n">
        <v>46216</v>
      </c>
      <c r="G4394" s="37" t="n">
        <v>90</v>
      </c>
    </row>
    <row r="4395" customFormat="false" ht="15" hidden="false" customHeight="false" outlineLevel="0" collapsed="false">
      <c r="A4395" s="37" t="s">
        <v>913</v>
      </c>
      <c r="B4395" s="37" t="s">
        <v>236</v>
      </c>
      <c r="C4395" s="37" t="n">
        <v>365</v>
      </c>
      <c r="D4395" s="38" t="n">
        <v>46320</v>
      </c>
      <c r="E4395" s="37" t="s">
        <v>230</v>
      </c>
      <c r="F4395" s="38"/>
      <c r="G4395" s="37"/>
    </row>
    <row r="4396" customFormat="false" ht="15" hidden="false" customHeight="false" outlineLevel="0" collapsed="false">
      <c r="A4396" s="37" t="s">
        <v>913</v>
      </c>
      <c r="B4396" s="37" t="s">
        <v>237</v>
      </c>
      <c r="C4396" s="37" t="n">
        <v>365</v>
      </c>
      <c r="D4396" s="38" t="n">
        <v>46369</v>
      </c>
      <c r="E4396" s="37" t="s">
        <v>229</v>
      </c>
      <c r="F4396" s="38" t="n">
        <v>46330</v>
      </c>
      <c r="G4396" s="37" t="n">
        <v>86</v>
      </c>
    </row>
    <row r="4397" customFormat="false" ht="15" hidden="false" customHeight="false" outlineLevel="0" collapsed="false">
      <c r="A4397" s="37" t="s">
        <v>913</v>
      </c>
      <c r="B4397" s="37" t="s">
        <v>238</v>
      </c>
      <c r="C4397" s="37" t="n">
        <v>180</v>
      </c>
      <c r="D4397" s="38" t="n">
        <v>46246</v>
      </c>
      <c r="E4397" s="37" t="s">
        <v>231</v>
      </c>
      <c r="F4397" s="38"/>
      <c r="G4397" s="37"/>
    </row>
    <row r="4398" customFormat="false" ht="15" hidden="false" customHeight="false" outlineLevel="0" collapsed="false">
      <c r="A4398" s="37" t="s">
        <v>913</v>
      </c>
      <c r="B4398" s="37" t="s">
        <v>239</v>
      </c>
      <c r="C4398" s="37" t="n">
        <v>730</v>
      </c>
      <c r="D4398" s="38" t="n">
        <v>46362</v>
      </c>
      <c r="E4398" s="37" t="s">
        <v>229</v>
      </c>
      <c r="F4398" s="38" t="n">
        <v>46326</v>
      </c>
      <c r="G4398" s="37" t="n">
        <v>87</v>
      </c>
    </row>
    <row r="4399" customFormat="false" ht="15" hidden="false" customHeight="false" outlineLevel="0" collapsed="false">
      <c r="A4399" s="37" t="s">
        <v>913</v>
      </c>
      <c r="B4399" s="37" t="s">
        <v>240</v>
      </c>
      <c r="C4399" s="37" t="n">
        <v>365</v>
      </c>
      <c r="D4399" s="38" t="n">
        <v>46279</v>
      </c>
      <c r="E4399" s="37" t="s">
        <v>231</v>
      </c>
      <c r="F4399" s="38"/>
      <c r="G4399" s="37"/>
    </row>
    <row r="4400" customFormat="false" ht="15" hidden="false" customHeight="false" outlineLevel="0" collapsed="false">
      <c r="A4400" s="37" t="s">
        <v>1480</v>
      </c>
      <c r="B4400" s="37" t="s">
        <v>235</v>
      </c>
      <c r="C4400" s="37" t="n">
        <v>365</v>
      </c>
      <c r="D4400" s="38" t="n">
        <v>46165</v>
      </c>
      <c r="E4400" s="37" t="s">
        <v>231</v>
      </c>
      <c r="F4400" s="38"/>
      <c r="G4400" s="37"/>
    </row>
    <row r="4401" customFormat="false" ht="15" hidden="false" customHeight="false" outlineLevel="0" collapsed="false">
      <c r="A4401" s="37" t="s">
        <v>1480</v>
      </c>
      <c r="B4401" s="37" t="s">
        <v>236</v>
      </c>
      <c r="C4401" s="37" t="n">
        <v>365</v>
      </c>
      <c r="D4401" s="38" t="n">
        <v>46216</v>
      </c>
      <c r="E4401" s="37" t="s">
        <v>229</v>
      </c>
      <c r="F4401" s="38" t="n">
        <v>46178</v>
      </c>
      <c r="G4401" s="37" t="n">
        <v>92</v>
      </c>
    </row>
    <row r="4402" customFormat="false" ht="15" hidden="false" customHeight="false" outlineLevel="0" collapsed="false">
      <c r="A4402" s="37" t="s">
        <v>1480</v>
      </c>
      <c r="B4402" s="37" t="s">
        <v>237</v>
      </c>
      <c r="C4402" s="37" t="n">
        <v>365</v>
      </c>
      <c r="D4402" s="38" t="n">
        <v>46226</v>
      </c>
      <c r="E4402" s="37" t="s">
        <v>229</v>
      </c>
      <c r="F4402" s="38" t="n">
        <v>46191</v>
      </c>
      <c r="G4402" s="37" t="n">
        <v>85</v>
      </c>
    </row>
    <row r="4403" customFormat="false" ht="15" hidden="false" customHeight="false" outlineLevel="0" collapsed="false">
      <c r="A4403" s="37" t="s">
        <v>1480</v>
      </c>
      <c r="B4403" s="37" t="s">
        <v>238</v>
      </c>
      <c r="C4403" s="37" t="n">
        <v>180</v>
      </c>
      <c r="D4403" s="38" t="n">
        <v>46384</v>
      </c>
      <c r="E4403" s="37" t="s">
        <v>229</v>
      </c>
      <c r="F4403" s="38" t="n">
        <v>46345</v>
      </c>
      <c r="G4403" s="37" t="n">
        <v>83</v>
      </c>
    </row>
    <row r="4404" customFormat="false" ht="15" hidden="false" customHeight="false" outlineLevel="0" collapsed="false">
      <c r="A4404" s="37" t="s">
        <v>1480</v>
      </c>
      <c r="B4404" s="37" t="s">
        <v>239</v>
      </c>
      <c r="C4404" s="37" t="n">
        <v>730</v>
      </c>
      <c r="D4404" s="38" t="n">
        <v>46179</v>
      </c>
      <c r="E4404" s="37" t="s">
        <v>229</v>
      </c>
      <c r="F4404" s="38" t="n">
        <v>46158</v>
      </c>
      <c r="G4404" s="37" t="n">
        <v>87</v>
      </c>
    </row>
    <row r="4405" customFormat="false" ht="15" hidden="false" customHeight="false" outlineLevel="0" collapsed="false">
      <c r="A4405" s="37" t="s">
        <v>1480</v>
      </c>
      <c r="B4405" s="37" t="s">
        <v>240</v>
      </c>
      <c r="C4405" s="37" t="n">
        <v>365</v>
      </c>
      <c r="D4405" s="38" t="n">
        <v>46328</v>
      </c>
      <c r="E4405" s="37" t="s">
        <v>229</v>
      </c>
      <c r="F4405" s="38" t="n">
        <v>46293</v>
      </c>
      <c r="G4405" s="37" t="n">
        <v>70</v>
      </c>
    </row>
    <row r="4406" customFormat="false" ht="15" hidden="false" customHeight="false" outlineLevel="0" collapsed="false">
      <c r="A4406" s="37" t="s">
        <v>1482</v>
      </c>
      <c r="B4406" s="37" t="s">
        <v>235</v>
      </c>
      <c r="C4406" s="37" t="n">
        <v>365</v>
      </c>
      <c r="D4406" s="38" t="n">
        <v>46265</v>
      </c>
      <c r="E4406" s="37" t="s">
        <v>229</v>
      </c>
      <c r="F4406" s="38" t="n">
        <v>46228</v>
      </c>
      <c r="G4406" s="37" t="n">
        <v>70</v>
      </c>
    </row>
    <row r="4407" customFormat="false" ht="15" hidden="false" customHeight="false" outlineLevel="0" collapsed="false">
      <c r="A4407" s="37" t="s">
        <v>1482</v>
      </c>
      <c r="B4407" s="37" t="s">
        <v>236</v>
      </c>
      <c r="C4407" s="37" t="n">
        <v>365</v>
      </c>
      <c r="D4407" s="38" t="n">
        <v>46217</v>
      </c>
      <c r="E4407" s="37" t="s">
        <v>229</v>
      </c>
      <c r="F4407" s="38" t="n">
        <v>46203</v>
      </c>
      <c r="G4407" s="37" t="n">
        <v>66</v>
      </c>
    </row>
    <row r="4408" customFormat="false" ht="15" hidden="false" customHeight="false" outlineLevel="0" collapsed="false">
      <c r="A4408" s="37" t="s">
        <v>1482</v>
      </c>
      <c r="B4408" s="37" t="s">
        <v>237</v>
      </c>
      <c r="C4408" s="37" t="n">
        <v>365</v>
      </c>
      <c r="D4408" s="38" t="n">
        <v>46097</v>
      </c>
      <c r="E4408" s="37" t="s">
        <v>229</v>
      </c>
      <c r="F4408" s="38" t="n">
        <v>46081</v>
      </c>
      <c r="G4408" s="37" t="n">
        <v>67</v>
      </c>
    </row>
    <row r="4409" customFormat="false" ht="15" hidden="false" customHeight="false" outlineLevel="0" collapsed="false">
      <c r="A4409" s="37" t="s">
        <v>1482</v>
      </c>
      <c r="B4409" s="37" t="s">
        <v>238</v>
      </c>
      <c r="C4409" s="37" t="n">
        <v>180</v>
      </c>
      <c r="D4409" s="38" t="n">
        <v>46204</v>
      </c>
      <c r="E4409" s="37" t="s">
        <v>229</v>
      </c>
      <c r="F4409" s="38" t="n">
        <v>46178</v>
      </c>
      <c r="G4409" s="37" t="n">
        <v>80</v>
      </c>
    </row>
    <row r="4410" customFormat="false" ht="15" hidden="false" customHeight="false" outlineLevel="0" collapsed="false">
      <c r="A4410" s="37" t="s">
        <v>1482</v>
      </c>
      <c r="B4410" s="37" t="s">
        <v>239</v>
      </c>
      <c r="C4410" s="37" t="n">
        <v>730</v>
      </c>
      <c r="D4410" s="38" t="n">
        <v>46198</v>
      </c>
      <c r="E4410" s="37" t="s">
        <v>229</v>
      </c>
      <c r="F4410" s="38" t="n">
        <v>46171</v>
      </c>
      <c r="G4410" s="37" t="n">
        <v>61</v>
      </c>
    </row>
    <row r="4411" customFormat="false" ht="15" hidden="false" customHeight="false" outlineLevel="0" collapsed="false">
      <c r="A4411" s="37" t="s">
        <v>1482</v>
      </c>
      <c r="B4411" s="37" t="s">
        <v>240</v>
      </c>
      <c r="C4411" s="37" t="n">
        <v>365</v>
      </c>
      <c r="D4411" s="38" t="n">
        <v>46119</v>
      </c>
      <c r="E4411" s="37" t="s">
        <v>232</v>
      </c>
      <c r="F4411" s="38"/>
      <c r="G4411" s="37"/>
    </row>
    <row r="4412" customFormat="false" ht="15" hidden="false" customHeight="false" outlineLevel="0" collapsed="false">
      <c r="A4412" s="37" t="s">
        <v>1483</v>
      </c>
      <c r="B4412" s="37" t="s">
        <v>235</v>
      </c>
      <c r="C4412" s="37" t="n">
        <v>365</v>
      </c>
      <c r="D4412" s="38" t="n">
        <v>46349</v>
      </c>
      <c r="E4412" s="37" t="s">
        <v>229</v>
      </c>
      <c r="F4412" s="38" t="n">
        <v>46311</v>
      </c>
      <c r="G4412" s="37" t="n">
        <v>69</v>
      </c>
    </row>
    <row r="4413" customFormat="false" ht="15" hidden="false" customHeight="false" outlineLevel="0" collapsed="false">
      <c r="A4413" s="37" t="s">
        <v>1483</v>
      </c>
      <c r="B4413" s="37" t="s">
        <v>236</v>
      </c>
      <c r="C4413" s="37" t="n">
        <v>365</v>
      </c>
      <c r="D4413" s="38" t="n">
        <v>46363</v>
      </c>
      <c r="E4413" s="37" t="s">
        <v>229</v>
      </c>
      <c r="F4413" s="38" t="n">
        <v>46357</v>
      </c>
      <c r="G4413" s="37" t="n">
        <v>91</v>
      </c>
    </row>
    <row r="4414" customFormat="false" ht="15" hidden="false" customHeight="false" outlineLevel="0" collapsed="false">
      <c r="A4414" s="37" t="s">
        <v>1483</v>
      </c>
      <c r="B4414" s="37" t="s">
        <v>237</v>
      </c>
      <c r="C4414" s="37" t="n">
        <v>365</v>
      </c>
      <c r="D4414" s="38" t="n">
        <v>46121</v>
      </c>
      <c r="E4414" s="37" t="s">
        <v>229</v>
      </c>
      <c r="F4414" s="38" t="n">
        <v>46082</v>
      </c>
      <c r="G4414" s="37" t="n">
        <v>67</v>
      </c>
    </row>
    <row r="4415" customFormat="false" ht="15" hidden="false" customHeight="false" outlineLevel="0" collapsed="false">
      <c r="A4415" s="37" t="s">
        <v>1483</v>
      </c>
      <c r="B4415" s="37" t="s">
        <v>238</v>
      </c>
      <c r="C4415" s="37" t="n">
        <v>180</v>
      </c>
      <c r="D4415" s="38" t="n">
        <v>46119</v>
      </c>
      <c r="E4415" s="37" t="s">
        <v>229</v>
      </c>
      <c r="F4415" s="38" t="n">
        <v>46083</v>
      </c>
      <c r="G4415" s="37" t="n">
        <v>96</v>
      </c>
    </row>
    <row r="4416" customFormat="false" ht="15" hidden="false" customHeight="false" outlineLevel="0" collapsed="false">
      <c r="A4416" s="37" t="s">
        <v>1483</v>
      </c>
      <c r="B4416" s="37" t="s">
        <v>239</v>
      </c>
      <c r="C4416" s="37" t="n">
        <v>730</v>
      </c>
      <c r="D4416" s="38" t="n">
        <v>46284</v>
      </c>
      <c r="E4416" s="37" t="s">
        <v>229</v>
      </c>
      <c r="F4416" s="38" t="n">
        <v>46272</v>
      </c>
      <c r="G4416" s="37" t="n">
        <v>77</v>
      </c>
    </row>
    <row r="4417" customFormat="false" ht="15" hidden="false" customHeight="false" outlineLevel="0" collapsed="false">
      <c r="A4417" s="37" t="s">
        <v>1483</v>
      </c>
      <c r="B4417" s="37" t="s">
        <v>240</v>
      </c>
      <c r="C4417" s="37" t="n">
        <v>365</v>
      </c>
      <c r="D4417" s="38" t="n">
        <v>46100</v>
      </c>
      <c r="E4417" s="37" t="s">
        <v>229</v>
      </c>
      <c r="F4417" s="38" t="n">
        <v>46075</v>
      </c>
      <c r="G4417" s="37" t="n">
        <v>85</v>
      </c>
    </row>
    <row r="4418" customFormat="false" ht="15" hidden="false" customHeight="false" outlineLevel="0" collapsed="false">
      <c r="A4418" s="37" t="s">
        <v>542</v>
      </c>
      <c r="B4418" s="37" t="s">
        <v>235</v>
      </c>
      <c r="C4418" s="37" t="n">
        <v>365</v>
      </c>
      <c r="D4418" s="38" t="n">
        <v>46271</v>
      </c>
      <c r="E4418" s="37" t="s">
        <v>229</v>
      </c>
      <c r="F4418" s="38" t="n">
        <v>46260</v>
      </c>
      <c r="G4418" s="37" t="n">
        <v>90</v>
      </c>
    </row>
    <row r="4419" customFormat="false" ht="15" hidden="false" customHeight="false" outlineLevel="0" collapsed="false">
      <c r="A4419" s="37" t="s">
        <v>542</v>
      </c>
      <c r="B4419" s="37" t="s">
        <v>236</v>
      </c>
      <c r="C4419" s="37" t="n">
        <v>365</v>
      </c>
      <c r="D4419" s="38" t="n">
        <v>46196</v>
      </c>
      <c r="E4419" s="37" t="s">
        <v>229</v>
      </c>
      <c r="F4419" s="38" t="n">
        <v>46190</v>
      </c>
      <c r="G4419" s="37" t="n">
        <v>82</v>
      </c>
    </row>
    <row r="4420" customFormat="false" ht="15" hidden="false" customHeight="false" outlineLevel="0" collapsed="false">
      <c r="A4420" s="37" t="s">
        <v>542</v>
      </c>
      <c r="B4420" s="37" t="s">
        <v>237</v>
      </c>
      <c r="C4420" s="37" t="n">
        <v>365</v>
      </c>
      <c r="D4420" s="38" t="n">
        <v>46329</v>
      </c>
      <c r="E4420" s="37" t="s">
        <v>229</v>
      </c>
      <c r="F4420" s="38" t="n">
        <v>46298</v>
      </c>
      <c r="G4420" s="37" t="n">
        <v>76</v>
      </c>
    </row>
    <row r="4421" customFormat="false" ht="15" hidden="false" customHeight="false" outlineLevel="0" collapsed="false">
      <c r="A4421" s="37" t="s">
        <v>542</v>
      </c>
      <c r="B4421" s="37" t="s">
        <v>238</v>
      </c>
      <c r="C4421" s="37" t="n">
        <v>180</v>
      </c>
      <c r="D4421" s="38" t="n">
        <v>46370</v>
      </c>
      <c r="E4421" s="37" t="s">
        <v>230</v>
      </c>
      <c r="F4421" s="38"/>
      <c r="G4421" s="37"/>
    </row>
    <row r="4422" customFormat="false" ht="15" hidden="false" customHeight="false" outlineLevel="0" collapsed="false">
      <c r="A4422" s="37" t="s">
        <v>542</v>
      </c>
      <c r="B4422" s="37" t="s">
        <v>239</v>
      </c>
      <c r="C4422" s="37" t="n">
        <v>730</v>
      </c>
      <c r="D4422" s="38" t="n">
        <v>46353</v>
      </c>
      <c r="E4422" s="37" t="s">
        <v>229</v>
      </c>
      <c r="F4422" s="38" t="n">
        <v>46334</v>
      </c>
      <c r="G4422" s="37" t="n">
        <v>75</v>
      </c>
    </row>
    <row r="4423" customFormat="false" ht="15" hidden="false" customHeight="false" outlineLevel="0" collapsed="false">
      <c r="A4423" s="37" t="s">
        <v>542</v>
      </c>
      <c r="B4423" s="37" t="s">
        <v>240</v>
      </c>
      <c r="C4423" s="37" t="n">
        <v>365</v>
      </c>
      <c r="D4423" s="38" t="n">
        <v>46383</v>
      </c>
      <c r="E4423" s="37" t="s">
        <v>229</v>
      </c>
      <c r="F4423" s="38" t="n">
        <v>46376</v>
      </c>
      <c r="G4423" s="37" t="n">
        <v>66</v>
      </c>
    </row>
    <row r="4424" customFormat="false" ht="15" hidden="false" customHeight="false" outlineLevel="0" collapsed="false">
      <c r="A4424" s="37" t="s">
        <v>1484</v>
      </c>
      <c r="B4424" s="37" t="s">
        <v>235</v>
      </c>
      <c r="C4424" s="37" t="n">
        <v>365</v>
      </c>
      <c r="D4424" s="38" t="n">
        <v>46348</v>
      </c>
      <c r="E4424" s="37" t="s">
        <v>232</v>
      </c>
      <c r="F4424" s="38"/>
      <c r="G4424" s="37"/>
    </row>
    <row r="4425" customFormat="false" ht="15" hidden="false" customHeight="false" outlineLevel="0" collapsed="false">
      <c r="A4425" s="37" t="s">
        <v>1484</v>
      </c>
      <c r="B4425" s="37" t="s">
        <v>236</v>
      </c>
      <c r="C4425" s="37" t="n">
        <v>365</v>
      </c>
      <c r="D4425" s="38" t="n">
        <v>46355</v>
      </c>
      <c r="E4425" s="37" t="s">
        <v>229</v>
      </c>
      <c r="F4425" s="38" t="n">
        <v>46332</v>
      </c>
      <c r="G4425" s="37" t="n">
        <v>61</v>
      </c>
    </row>
    <row r="4426" customFormat="false" ht="15" hidden="false" customHeight="false" outlineLevel="0" collapsed="false">
      <c r="A4426" s="37" t="s">
        <v>1484</v>
      </c>
      <c r="B4426" s="37" t="s">
        <v>237</v>
      </c>
      <c r="C4426" s="37" t="n">
        <v>365</v>
      </c>
      <c r="D4426" s="38" t="n">
        <v>46233</v>
      </c>
      <c r="E4426" s="37" t="s">
        <v>229</v>
      </c>
      <c r="F4426" s="38" t="n">
        <v>46199</v>
      </c>
      <c r="G4426" s="37" t="n">
        <v>64</v>
      </c>
    </row>
    <row r="4427" customFormat="false" ht="15" hidden="false" customHeight="false" outlineLevel="0" collapsed="false">
      <c r="A4427" s="37" t="s">
        <v>1484</v>
      </c>
      <c r="B4427" s="37" t="s">
        <v>238</v>
      </c>
      <c r="C4427" s="37" t="n">
        <v>180</v>
      </c>
      <c r="D4427" s="38" t="n">
        <v>46368</v>
      </c>
      <c r="E4427" s="37" t="s">
        <v>229</v>
      </c>
      <c r="F4427" s="38" t="n">
        <v>46349</v>
      </c>
      <c r="G4427" s="37" t="n">
        <v>64</v>
      </c>
    </row>
    <row r="4428" customFormat="false" ht="15" hidden="false" customHeight="false" outlineLevel="0" collapsed="false">
      <c r="A4428" s="37" t="s">
        <v>1484</v>
      </c>
      <c r="B4428" s="37" t="s">
        <v>239</v>
      </c>
      <c r="C4428" s="37" t="n">
        <v>730</v>
      </c>
      <c r="D4428" s="38" t="n">
        <v>46207</v>
      </c>
      <c r="E4428" s="37" t="s">
        <v>232</v>
      </c>
      <c r="F4428" s="38"/>
      <c r="G4428" s="37"/>
    </row>
    <row r="4429" customFormat="false" ht="15" hidden="false" customHeight="false" outlineLevel="0" collapsed="false">
      <c r="A4429" s="37" t="s">
        <v>1484</v>
      </c>
      <c r="B4429" s="37" t="s">
        <v>240</v>
      </c>
      <c r="C4429" s="37" t="n">
        <v>365</v>
      </c>
      <c r="D4429" s="38" t="n">
        <v>46224</v>
      </c>
      <c r="E4429" s="37" t="s">
        <v>229</v>
      </c>
      <c r="F4429" s="38" t="n">
        <v>46206</v>
      </c>
      <c r="G4429" s="37" t="n">
        <v>69</v>
      </c>
    </row>
    <row r="4430" customFormat="false" ht="15" hidden="false" customHeight="false" outlineLevel="0" collapsed="false">
      <c r="A4430" s="37" t="s">
        <v>1485</v>
      </c>
      <c r="B4430" s="37" t="s">
        <v>235</v>
      </c>
      <c r="C4430" s="37" t="n">
        <v>365</v>
      </c>
      <c r="D4430" s="38" t="n">
        <v>46138</v>
      </c>
      <c r="E4430" s="37" t="s">
        <v>229</v>
      </c>
      <c r="F4430" s="38" t="n">
        <v>46104</v>
      </c>
      <c r="G4430" s="37" t="n">
        <v>98</v>
      </c>
    </row>
    <row r="4431" customFormat="false" ht="15" hidden="false" customHeight="false" outlineLevel="0" collapsed="false">
      <c r="A4431" s="37" t="s">
        <v>1485</v>
      </c>
      <c r="B4431" s="37" t="s">
        <v>236</v>
      </c>
      <c r="C4431" s="37" t="n">
        <v>365</v>
      </c>
      <c r="D4431" s="38" t="n">
        <v>46310</v>
      </c>
      <c r="E4431" s="37" t="s">
        <v>230</v>
      </c>
      <c r="F4431" s="38"/>
      <c r="G4431" s="37"/>
    </row>
    <row r="4432" customFormat="false" ht="15" hidden="false" customHeight="false" outlineLevel="0" collapsed="false">
      <c r="A4432" s="37" t="s">
        <v>1485</v>
      </c>
      <c r="B4432" s="37" t="s">
        <v>237</v>
      </c>
      <c r="C4432" s="37" t="n">
        <v>365</v>
      </c>
      <c r="D4432" s="38" t="n">
        <v>46143</v>
      </c>
      <c r="E4432" s="37" t="s">
        <v>229</v>
      </c>
      <c r="F4432" s="38" t="n">
        <v>46110</v>
      </c>
      <c r="G4432" s="37" t="n">
        <v>77</v>
      </c>
    </row>
    <row r="4433" customFormat="false" ht="15" hidden="false" customHeight="false" outlineLevel="0" collapsed="false">
      <c r="A4433" s="37" t="s">
        <v>1485</v>
      </c>
      <c r="B4433" s="37" t="s">
        <v>238</v>
      </c>
      <c r="C4433" s="37" t="n">
        <v>180</v>
      </c>
      <c r="D4433" s="38" t="n">
        <v>46211</v>
      </c>
      <c r="E4433" s="37" t="s">
        <v>229</v>
      </c>
      <c r="F4433" s="38" t="n">
        <v>46172</v>
      </c>
      <c r="G4433" s="37" t="n">
        <v>81</v>
      </c>
    </row>
    <row r="4434" customFormat="false" ht="15" hidden="false" customHeight="false" outlineLevel="0" collapsed="false">
      <c r="A4434" s="37" t="s">
        <v>1485</v>
      </c>
      <c r="B4434" s="37" t="s">
        <v>239</v>
      </c>
      <c r="C4434" s="37" t="n">
        <v>730</v>
      </c>
      <c r="D4434" s="38" t="n">
        <v>46316</v>
      </c>
      <c r="E4434" s="37" t="s">
        <v>229</v>
      </c>
      <c r="F4434" s="38" t="n">
        <v>46286</v>
      </c>
      <c r="G4434" s="37" t="n">
        <v>94</v>
      </c>
    </row>
    <row r="4435" customFormat="false" ht="15" hidden="false" customHeight="false" outlineLevel="0" collapsed="false">
      <c r="A4435" s="37" t="s">
        <v>1485</v>
      </c>
      <c r="B4435" s="37" t="s">
        <v>240</v>
      </c>
      <c r="C4435" s="37" t="n">
        <v>365</v>
      </c>
      <c r="D4435" s="38" t="n">
        <v>46381</v>
      </c>
      <c r="E4435" s="37" t="s">
        <v>229</v>
      </c>
      <c r="F4435" s="38" t="n">
        <v>46360</v>
      </c>
      <c r="G4435" s="37" t="n">
        <v>89</v>
      </c>
    </row>
    <row r="4436" customFormat="false" ht="15" hidden="false" customHeight="false" outlineLevel="0" collapsed="false">
      <c r="A4436" s="37" t="s">
        <v>1486</v>
      </c>
      <c r="B4436" s="37" t="s">
        <v>235</v>
      </c>
      <c r="C4436" s="37" t="n">
        <v>365</v>
      </c>
      <c r="D4436" s="38" t="n">
        <v>46233</v>
      </c>
      <c r="E4436" s="37" t="s">
        <v>229</v>
      </c>
      <c r="F4436" s="38" t="n">
        <v>46231</v>
      </c>
      <c r="G4436" s="37" t="n">
        <v>72</v>
      </c>
    </row>
    <row r="4437" customFormat="false" ht="15" hidden="false" customHeight="false" outlineLevel="0" collapsed="false">
      <c r="A4437" s="37" t="s">
        <v>1486</v>
      </c>
      <c r="B4437" s="37" t="s">
        <v>236</v>
      </c>
      <c r="C4437" s="37" t="n">
        <v>365</v>
      </c>
      <c r="D4437" s="38" t="n">
        <v>46195</v>
      </c>
      <c r="E4437" s="37" t="s">
        <v>229</v>
      </c>
      <c r="F4437" s="38" t="n">
        <v>46159</v>
      </c>
      <c r="G4437" s="37" t="n">
        <v>75</v>
      </c>
    </row>
    <row r="4438" customFormat="false" ht="15" hidden="false" customHeight="false" outlineLevel="0" collapsed="false">
      <c r="A4438" s="37" t="s">
        <v>1486</v>
      </c>
      <c r="B4438" s="37" t="s">
        <v>237</v>
      </c>
      <c r="C4438" s="37" t="n">
        <v>365</v>
      </c>
      <c r="D4438" s="38" t="n">
        <v>46366</v>
      </c>
      <c r="E4438" s="37" t="s">
        <v>230</v>
      </c>
      <c r="F4438" s="38"/>
      <c r="G4438" s="37"/>
    </row>
    <row r="4439" customFormat="false" ht="15" hidden="false" customHeight="false" outlineLevel="0" collapsed="false">
      <c r="A4439" s="37" t="s">
        <v>1486</v>
      </c>
      <c r="B4439" s="37" t="s">
        <v>238</v>
      </c>
      <c r="C4439" s="37" t="n">
        <v>180</v>
      </c>
      <c r="D4439" s="38" t="n">
        <v>46332</v>
      </c>
      <c r="E4439" s="37" t="s">
        <v>229</v>
      </c>
      <c r="F4439" s="38" t="n">
        <v>46328</v>
      </c>
      <c r="G4439" s="37" t="n">
        <v>81</v>
      </c>
    </row>
    <row r="4440" customFormat="false" ht="15" hidden="false" customHeight="false" outlineLevel="0" collapsed="false">
      <c r="A4440" s="37" t="s">
        <v>1486</v>
      </c>
      <c r="B4440" s="37" t="s">
        <v>239</v>
      </c>
      <c r="C4440" s="37" t="n">
        <v>730</v>
      </c>
      <c r="D4440" s="38" t="n">
        <v>46302</v>
      </c>
      <c r="E4440" s="37" t="s">
        <v>232</v>
      </c>
      <c r="F4440" s="38"/>
      <c r="G4440" s="37"/>
    </row>
    <row r="4441" customFormat="false" ht="15" hidden="false" customHeight="false" outlineLevel="0" collapsed="false">
      <c r="A4441" s="37" t="s">
        <v>1486</v>
      </c>
      <c r="B4441" s="37" t="s">
        <v>240</v>
      </c>
      <c r="C4441" s="37" t="n">
        <v>365</v>
      </c>
      <c r="D4441" s="38" t="n">
        <v>46227</v>
      </c>
      <c r="E4441" s="37" t="s">
        <v>229</v>
      </c>
      <c r="F4441" s="38" t="n">
        <v>46204</v>
      </c>
      <c r="G4441" s="37" t="n">
        <v>97</v>
      </c>
    </row>
    <row r="4442" customFormat="false" ht="15" hidden="false" customHeight="false" outlineLevel="0" collapsed="false">
      <c r="A4442" s="37" t="s">
        <v>1488</v>
      </c>
      <c r="B4442" s="37" t="s">
        <v>235</v>
      </c>
      <c r="C4442" s="37" t="n">
        <v>365</v>
      </c>
      <c r="D4442" s="38" t="n">
        <v>46135</v>
      </c>
      <c r="E4442" s="37" t="s">
        <v>229</v>
      </c>
      <c r="F4442" s="38" t="n">
        <v>46100</v>
      </c>
      <c r="G4442" s="37" t="n">
        <v>74</v>
      </c>
    </row>
    <row r="4443" customFormat="false" ht="15" hidden="false" customHeight="false" outlineLevel="0" collapsed="false">
      <c r="A4443" s="37" t="s">
        <v>1488</v>
      </c>
      <c r="B4443" s="37" t="s">
        <v>236</v>
      </c>
      <c r="C4443" s="37" t="n">
        <v>365</v>
      </c>
      <c r="D4443" s="38" t="n">
        <v>46274</v>
      </c>
      <c r="E4443" s="37" t="s">
        <v>229</v>
      </c>
      <c r="F4443" s="38" t="n">
        <v>46244</v>
      </c>
      <c r="G4443" s="37" t="n">
        <v>76</v>
      </c>
    </row>
    <row r="4444" customFormat="false" ht="15" hidden="false" customHeight="false" outlineLevel="0" collapsed="false">
      <c r="A4444" s="37" t="s">
        <v>1488</v>
      </c>
      <c r="B4444" s="37" t="s">
        <v>237</v>
      </c>
      <c r="C4444" s="37" t="n">
        <v>365</v>
      </c>
      <c r="D4444" s="38" t="n">
        <v>46194</v>
      </c>
      <c r="E4444" s="37" t="s">
        <v>229</v>
      </c>
      <c r="F4444" s="38" t="n">
        <v>46182</v>
      </c>
      <c r="G4444" s="37" t="n">
        <v>97</v>
      </c>
    </row>
    <row r="4445" customFormat="false" ht="15" hidden="false" customHeight="false" outlineLevel="0" collapsed="false">
      <c r="A4445" s="37" t="s">
        <v>1488</v>
      </c>
      <c r="B4445" s="37" t="s">
        <v>238</v>
      </c>
      <c r="C4445" s="37" t="n">
        <v>180</v>
      </c>
      <c r="D4445" s="38" t="n">
        <v>46264</v>
      </c>
      <c r="E4445" s="37" t="s">
        <v>229</v>
      </c>
      <c r="F4445" s="38" t="n">
        <v>46260</v>
      </c>
      <c r="G4445" s="37" t="n">
        <v>61</v>
      </c>
    </row>
    <row r="4446" customFormat="false" ht="15" hidden="false" customHeight="false" outlineLevel="0" collapsed="false">
      <c r="A4446" s="37" t="s">
        <v>1488</v>
      </c>
      <c r="B4446" s="37" t="s">
        <v>239</v>
      </c>
      <c r="C4446" s="37" t="n">
        <v>730</v>
      </c>
      <c r="D4446" s="38" t="n">
        <v>46369</v>
      </c>
      <c r="E4446" s="37" t="s">
        <v>229</v>
      </c>
      <c r="F4446" s="38" t="n">
        <v>46366</v>
      </c>
      <c r="G4446" s="37" t="n">
        <v>84</v>
      </c>
    </row>
    <row r="4447" customFormat="false" ht="15" hidden="false" customHeight="false" outlineLevel="0" collapsed="false">
      <c r="A4447" s="37" t="s">
        <v>1488</v>
      </c>
      <c r="B4447" s="37" t="s">
        <v>240</v>
      </c>
      <c r="C4447" s="37" t="n">
        <v>365</v>
      </c>
      <c r="D4447" s="38" t="n">
        <v>46312</v>
      </c>
      <c r="E4447" s="37" t="s">
        <v>229</v>
      </c>
      <c r="F4447" s="38" t="n">
        <v>46284</v>
      </c>
      <c r="G4447" s="37" t="n">
        <v>81</v>
      </c>
    </row>
    <row r="4448" customFormat="false" ht="15" hidden="false" customHeight="false" outlineLevel="0" collapsed="false">
      <c r="A4448" s="37" t="s">
        <v>1489</v>
      </c>
      <c r="B4448" s="37" t="s">
        <v>235</v>
      </c>
      <c r="C4448" s="37" t="n">
        <v>365</v>
      </c>
      <c r="D4448" s="38" t="n">
        <v>46127</v>
      </c>
      <c r="E4448" s="37" t="s">
        <v>229</v>
      </c>
      <c r="F4448" s="38" t="n">
        <v>46114</v>
      </c>
      <c r="G4448" s="37" t="n">
        <v>65</v>
      </c>
    </row>
    <row r="4449" customFormat="false" ht="15" hidden="false" customHeight="false" outlineLevel="0" collapsed="false">
      <c r="A4449" s="37" t="s">
        <v>1489</v>
      </c>
      <c r="B4449" s="37" t="s">
        <v>236</v>
      </c>
      <c r="C4449" s="37" t="n">
        <v>365</v>
      </c>
      <c r="D4449" s="38" t="n">
        <v>46201</v>
      </c>
      <c r="E4449" s="37" t="s">
        <v>229</v>
      </c>
      <c r="F4449" s="38" t="n">
        <v>46194</v>
      </c>
      <c r="G4449" s="37" t="n">
        <v>82</v>
      </c>
    </row>
    <row r="4450" customFormat="false" ht="15" hidden="false" customHeight="false" outlineLevel="0" collapsed="false">
      <c r="A4450" s="37" t="s">
        <v>1489</v>
      </c>
      <c r="B4450" s="37" t="s">
        <v>237</v>
      </c>
      <c r="C4450" s="37" t="n">
        <v>365</v>
      </c>
      <c r="D4450" s="38" t="n">
        <v>46194</v>
      </c>
      <c r="E4450" s="37" t="s">
        <v>229</v>
      </c>
      <c r="F4450" s="38" t="n">
        <v>46165</v>
      </c>
      <c r="G4450" s="37" t="n">
        <v>62</v>
      </c>
    </row>
    <row r="4451" customFormat="false" ht="15" hidden="false" customHeight="false" outlineLevel="0" collapsed="false">
      <c r="A4451" s="37" t="s">
        <v>1489</v>
      </c>
      <c r="B4451" s="37" t="s">
        <v>238</v>
      </c>
      <c r="C4451" s="37" t="n">
        <v>180</v>
      </c>
      <c r="D4451" s="38" t="n">
        <v>46174</v>
      </c>
      <c r="E4451" s="37" t="s">
        <v>229</v>
      </c>
      <c r="F4451" s="38" t="n">
        <v>46147</v>
      </c>
      <c r="G4451" s="37" t="n">
        <v>77</v>
      </c>
    </row>
    <row r="4452" customFormat="false" ht="15" hidden="false" customHeight="false" outlineLevel="0" collapsed="false">
      <c r="A4452" s="37" t="s">
        <v>1489</v>
      </c>
      <c r="B4452" s="37" t="s">
        <v>239</v>
      </c>
      <c r="C4452" s="37" t="n">
        <v>730</v>
      </c>
      <c r="D4452" s="38" t="n">
        <v>46340</v>
      </c>
      <c r="E4452" s="37" t="s">
        <v>229</v>
      </c>
      <c r="F4452" s="38" t="n">
        <v>46307</v>
      </c>
      <c r="G4452" s="37" t="n">
        <v>95</v>
      </c>
    </row>
    <row r="4453" customFormat="false" ht="15" hidden="false" customHeight="false" outlineLevel="0" collapsed="false">
      <c r="A4453" s="37" t="s">
        <v>1489</v>
      </c>
      <c r="B4453" s="37" t="s">
        <v>240</v>
      </c>
      <c r="C4453" s="37" t="n">
        <v>365</v>
      </c>
      <c r="D4453" s="38" t="n">
        <v>46278</v>
      </c>
      <c r="E4453" s="37" t="s">
        <v>229</v>
      </c>
      <c r="F4453" s="38" t="n">
        <v>46244</v>
      </c>
      <c r="G4453" s="37" t="n">
        <v>63</v>
      </c>
    </row>
    <row r="4454" customFormat="false" ht="15" hidden="false" customHeight="false" outlineLevel="0" collapsed="false">
      <c r="A4454" s="37" t="s">
        <v>1062</v>
      </c>
      <c r="B4454" s="37" t="s">
        <v>235</v>
      </c>
      <c r="C4454" s="37" t="n">
        <v>365</v>
      </c>
      <c r="D4454" s="38" t="n">
        <v>46239</v>
      </c>
      <c r="E4454" s="37" t="s">
        <v>229</v>
      </c>
      <c r="F4454" s="38" t="n">
        <v>46230</v>
      </c>
      <c r="G4454" s="37" t="n">
        <v>70</v>
      </c>
    </row>
    <row r="4455" customFormat="false" ht="15" hidden="false" customHeight="false" outlineLevel="0" collapsed="false">
      <c r="A4455" s="37" t="s">
        <v>1062</v>
      </c>
      <c r="B4455" s="37" t="s">
        <v>236</v>
      </c>
      <c r="C4455" s="37" t="n">
        <v>365</v>
      </c>
      <c r="D4455" s="38" t="n">
        <v>46119</v>
      </c>
      <c r="E4455" s="37" t="s">
        <v>229</v>
      </c>
      <c r="F4455" s="38" t="n">
        <v>46094</v>
      </c>
      <c r="G4455" s="37" t="n">
        <v>85</v>
      </c>
    </row>
    <row r="4456" customFormat="false" ht="15" hidden="false" customHeight="false" outlineLevel="0" collapsed="false">
      <c r="A4456" s="37" t="s">
        <v>1062</v>
      </c>
      <c r="B4456" s="37" t="s">
        <v>237</v>
      </c>
      <c r="C4456" s="37" t="n">
        <v>365</v>
      </c>
      <c r="D4456" s="38" t="n">
        <v>46266</v>
      </c>
      <c r="E4456" s="37" t="s">
        <v>232</v>
      </c>
      <c r="F4456" s="38"/>
      <c r="G4456" s="37"/>
    </row>
    <row r="4457" customFormat="false" ht="15" hidden="false" customHeight="false" outlineLevel="0" collapsed="false">
      <c r="A4457" s="37" t="s">
        <v>1062</v>
      </c>
      <c r="B4457" s="37" t="s">
        <v>238</v>
      </c>
      <c r="C4457" s="37" t="n">
        <v>180</v>
      </c>
      <c r="D4457" s="38" t="n">
        <v>46169</v>
      </c>
      <c r="E4457" s="37" t="s">
        <v>229</v>
      </c>
      <c r="F4457" s="38" t="n">
        <v>46163</v>
      </c>
      <c r="G4457" s="37" t="n">
        <v>63</v>
      </c>
    </row>
    <row r="4458" customFormat="false" ht="15" hidden="false" customHeight="false" outlineLevel="0" collapsed="false">
      <c r="A4458" s="37" t="s">
        <v>1062</v>
      </c>
      <c r="B4458" s="37" t="s">
        <v>239</v>
      </c>
      <c r="C4458" s="37" t="n">
        <v>730</v>
      </c>
      <c r="D4458" s="38" t="n">
        <v>46155</v>
      </c>
      <c r="E4458" s="37" t="s">
        <v>229</v>
      </c>
      <c r="F4458" s="38" t="n">
        <v>46137</v>
      </c>
      <c r="G4458" s="37" t="n">
        <v>65</v>
      </c>
    </row>
    <row r="4459" customFormat="false" ht="15" hidden="false" customHeight="false" outlineLevel="0" collapsed="false">
      <c r="A4459" s="37" t="s">
        <v>1062</v>
      </c>
      <c r="B4459" s="37" t="s">
        <v>240</v>
      </c>
      <c r="C4459" s="37" t="n">
        <v>365</v>
      </c>
      <c r="D4459" s="38" t="n">
        <v>46161</v>
      </c>
      <c r="E4459" s="37" t="s">
        <v>229</v>
      </c>
      <c r="F4459" s="38" t="n">
        <v>46130</v>
      </c>
      <c r="G4459" s="37" t="n">
        <v>87</v>
      </c>
    </row>
    <row r="4460" customFormat="false" ht="15" hidden="false" customHeight="false" outlineLevel="0" collapsed="false">
      <c r="A4460" s="37" t="s">
        <v>1491</v>
      </c>
      <c r="B4460" s="37" t="s">
        <v>235</v>
      </c>
      <c r="C4460" s="37" t="n">
        <v>365</v>
      </c>
      <c r="D4460" s="38" t="n">
        <v>46116</v>
      </c>
      <c r="E4460" s="37" t="s">
        <v>229</v>
      </c>
      <c r="F4460" s="38" t="n">
        <v>46090</v>
      </c>
      <c r="G4460" s="37" t="n">
        <v>91</v>
      </c>
    </row>
    <row r="4461" customFormat="false" ht="15" hidden="false" customHeight="false" outlineLevel="0" collapsed="false">
      <c r="A4461" s="37" t="s">
        <v>1491</v>
      </c>
      <c r="B4461" s="37" t="s">
        <v>236</v>
      </c>
      <c r="C4461" s="37" t="n">
        <v>365</v>
      </c>
      <c r="D4461" s="38" t="n">
        <v>46300</v>
      </c>
      <c r="E4461" s="37" t="s">
        <v>229</v>
      </c>
      <c r="F4461" s="38" t="n">
        <v>46288</v>
      </c>
      <c r="G4461" s="37" t="n">
        <v>85</v>
      </c>
    </row>
    <row r="4462" customFormat="false" ht="15" hidden="false" customHeight="false" outlineLevel="0" collapsed="false">
      <c r="A4462" s="37" t="s">
        <v>1491</v>
      </c>
      <c r="B4462" s="37" t="s">
        <v>237</v>
      </c>
      <c r="C4462" s="37" t="n">
        <v>365</v>
      </c>
      <c r="D4462" s="38" t="n">
        <v>46188</v>
      </c>
      <c r="E4462" s="37" t="s">
        <v>230</v>
      </c>
      <c r="F4462" s="38"/>
      <c r="G4462" s="37"/>
    </row>
    <row r="4463" customFormat="false" ht="15" hidden="false" customHeight="false" outlineLevel="0" collapsed="false">
      <c r="A4463" s="37" t="s">
        <v>1491</v>
      </c>
      <c r="B4463" s="37" t="s">
        <v>238</v>
      </c>
      <c r="C4463" s="37" t="n">
        <v>180</v>
      </c>
      <c r="D4463" s="38" t="n">
        <v>46110</v>
      </c>
      <c r="E4463" s="37" t="s">
        <v>231</v>
      </c>
      <c r="F4463" s="38"/>
      <c r="G4463" s="37"/>
    </row>
    <row r="4464" customFormat="false" ht="15" hidden="false" customHeight="false" outlineLevel="0" collapsed="false">
      <c r="A4464" s="37" t="s">
        <v>1491</v>
      </c>
      <c r="B4464" s="37" t="s">
        <v>239</v>
      </c>
      <c r="C4464" s="37" t="n">
        <v>730</v>
      </c>
      <c r="D4464" s="38" t="n">
        <v>46184</v>
      </c>
      <c r="E4464" s="37" t="s">
        <v>229</v>
      </c>
      <c r="F4464" s="38" t="n">
        <v>46157</v>
      </c>
      <c r="G4464" s="37" t="n">
        <v>89</v>
      </c>
    </row>
    <row r="4465" customFormat="false" ht="15" hidden="false" customHeight="false" outlineLevel="0" collapsed="false">
      <c r="A4465" s="37" t="s">
        <v>1491</v>
      </c>
      <c r="B4465" s="37" t="s">
        <v>240</v>
      </c>
      <c r="C4465" s="37" t="n">
        <v>365</v>
      </c>
      <c r="D4465" s="38" t="n">
        <v>46149</v>
      </c>
      <c r="E4465" s="37" t="s">
        <v>229</v>
      </c>
      <c r="F4465" s="38" t="n">
        <v>46121</v>
      </c>
      <c r="G4465" s="37" t="n">
        <v>67</v>
      </c>
    </row>
    <row r="4466" customFormat="false" ht="15" hidden="false" customHeight="false" outlineLevel="0" collapsed="false">
      <c r="A4466" s="37" t="s">
        <v>1493</v>
      </c>
      <c r="B4466" s="37" t="s">
        <v>235</v>
      </c>
      <c r="C4466" s="37" t="n">
        <v>365</v>
      </c>
      <c r="D4466" s="38" t="n">
        <v>46355</v>
      </c>
      <c r="E4466" s="37" t="s">
        <v>232</v>
      </c>
      <c r="F4466" s="38"/>
      <c r="G4466" s="37"/>
    </row>
    <row r="4467" customFormat="false" ht="15" hidden="false" customHeight="false" outlineLevel="0" collapsed="false">
      <c r="A4467" s="37" t="s">
        <v>1493</v>
      </c>
      <c r="B4467" s="37" t="s">
        <v>236</v>
      </c>
      <c r="C4467" s="37" t="n">
        <v>365</v>
      </c>
      <c r="D4467" s="38" t="n">
        <v>46217</v>
      </c>
      <c r="E4467" s="37" t="s">
        <v>229</v>
      </c>
      <c r="F4467" s="38" t="n">
        <v>46201</v>
      </c>
      <c r="G4467" s="37" t="n">
        <v>70</v>
      </c>
    </row>
    <row r="4468" customFormat="false" ht="15" hidden="false" customHeight="false" outlineLevel="0" collapsed="false">
      <c r="A4468" s="37" t="s">
        <v>1493</v>
      </c>
      <c r="B4468" s="37" t="s">
        <v>237</v>
      </c>
      <c r="C4468" s="37" t="n">
        <v>365</v>
      </c>
      <c r="D4468" s="38" t="n">
        <v>46216</v>
      </c>
      <c r="E4468" s="37" t="s">
        <v>229</v>
      </c>
      <c r="F4468" s="38" t="n">
        <v>46188</v>
      </c>
      <c r="G4468" s="37" t="n">
        <v>79</v>
      </c>
    </row>
    <row r="4469" customFormat="false" ht="15" hidden="false" customHeight="false" outlineLevel="0" collapsed="false">
      <c r="A4469" s="37" t="s">
        <v>1493</v>
      </c>
      <c r="B4469" s="37" t="s">
        <v>238</v>
      </c>
      <c r="C4469" s="37" t="n">
        <v>180</v>
      </c>
      <c r="D4469" s="38" t="n">
        <v>46203</v>
      </c>
      <c r="E4469" s="37" t="s">
        <v>229</v>
      </c>
      <c r="F4469" s="38" t="n">
        <v>46188</v>
      </c>
      <c r="G4469" s="37" t="n">
        <v>75</v>
      </c>
    </row>
    <row r="4470" customFormat="false" ht="15" hidden="false" customHeight="false" outlineLevel="0" collapsed="false">
      <c r="A4470" s="37" t="s">
        <v>1493</v>
      </c>
      <c r="B4470" s="37" t="s">
        <v>239</v>
      </c>
      <c r="C4470" s="37" t="n">
        <v>730</v>
      </c>
      <c r="D4470" s="38" t="n">
        <v>46218</v>
      </c>
      <c r="E4470" s="37" t="s">
        <v>230</v>
      </c>
      <c r="F4470" s="38"/>
      <c r="G4470" s="37"/>
    </row>
    <row r="4471" customFormat="false" ht="15" hidden="false" customHeight="false" outlineLevel="0" collapsed="false">
      <c r="A4471" s="37" t="s">
        <v>1493</v>
      </c>
      <c r="B4471" s="37" t="s">
        <v>240</v>
      </c>
      <c r="C4471" s="37" t="n">
        <v>365</v>
      </c>
      <c r="D4471" s="38" t="n">
        <v>46178</v>
      </c>
      <c r="E4471" s="37" t="s">
        <v>232</v>
      </c>
      <c r="F4471" s="38"/>
      <c r="G4471" s="37"/>
    </row>
    <row r="4472" customFormat="false" ht="15" hidden="false" customHeight="false" outlineLevel="0" collapsed="false">
      <c r="A4472" s="37" t="s">
        <v>1495</v>
      </c>
      <c r="B4472" s="37" t="s">
        <v>235</v>
      </c>
      <c r="C4472" s="37" t="n">
        <v>365</v>
      </c>
      <c r="D4472" s="38" t="n">
        <v>46165</v>
      </c>
      <c r="E4472" s="37" t="s">
        <v>229</v>
      </c>
      <c r="F4472" s="38" t="n">
        <v>46144</v>
      </c>
      <c r="G4472" s="37" t="n">
        <v>89</v>
      </c>
    </row>
    <row r="4473" customFormat="false" ht="15" hidden="false" customHeight="false" outlineLevel="0" collapsed="false">
      <c r="A4473" s="37" t="s">
        <v>1495</v>
      </c>
      <c r="B4473" s="37" t="s">
        <v>236</v>
      </c>
      <c r="C4473" s="37" t="n">
        <v>365</v>
      </c>
      <c r="D4473" s="38" t="n">
        <v>46230</v>
      </c>
      <c r="E4473" s="37" t="s">
        <v>231</v>
      </c>
      <c r="F4473" s="38"/>
      <c r="G4473" s="37"/>
    </row>
    <row r="4474" customFormat="false" ht="15" hidden="false" customHeight="false" outlineLevel="0" collapsed="false">
      <c r="A4474" s="37" t="s">
        <v>1495</v>
      </c>
      <c r="B4474" s="37" t="s">
        <v>237</v>
      </c>
      <c r="C4474" s="37" t="n">
        <v>365</v>
      </c>
      <c r="D4474" s="38" t="n">
        <v>46235</v>
      </c>
      <c r="E4474" s="37" t="s">
        <v>229</v>
      </c>
      <c r="F4474" s="38" t="n">
        <v>46230</v>
      </c>
      <c r="G4474" s="37" t="n">
        <v>63</v>
      </c>
    </row>
    <row r="4475" customFormat="false" ht="15" hidden="false" customHeight="false" outlineLevel="0" collapsed="false">
      <c r="A4475" s="37" t="s">
        <v>1495</v>
      </c>
      <c r="B4475" s="37" t="s">
        <v>238</v>
      </c>
      <c r="C4475" s="37" t="n">
        <v>180</v>
      </c>
      <c r="D4475" s="38" t="n">
        <v>46367</v>
      </c>
      <c r="E4475" s="37" t="s">
        <v>229</v>
      </c>
      <c r="F4475" s="38" t="n">
        <v>46340</v>
      </c>
      <c r="G4475" s="37" t="n">
        <v>67</v>
      </c>
    </row>
    <row r="4476" customFormat="false" ht="15" hidden="false" customHeight="false" outlineLevel="0" collapsed="false">
      <c r="A4476" s="37" t="s">
        <v>1495</v>
      </c>
      <c r="B4476" s="37" t="s">
        <v>239</v>
      </c>
      <c r="C4476" s="37" t="n">
        <v>730</v>
      </c>
      <c r="D4476" s="38" t="n">
        <v>46353</v>
      </c>
      <c r="E4476" s="37" t="s">
        <v>229</v>
      </c>
      <c r="F4476" s="38" t="n">
        <v>46319</v>
      </c>
      <c r="G4476" s="37" t="n">
        <v>61</v>
      </c>
    </row>
    <row r="4477" customFormat="false" ht="15" hidden="false" customHeight="false" outlineLevel="0" collapsed="false">
      <c r="A4477" s="37" t="s">
        <v>1495</v>
      </c>
      <c r="B4477" s="37" t="s">
        <v>240</v>
      </c>
      <c r="C4477" s="37" t="n">
        <v>365</v>
      </c>
      <c r="D4477" s="38" t="n">
        <v>46239</v>
      </c>
      <c r="E4477" s="37" t="s">
        <v>229</v>
      </c>
      <c r="F4477" s="38" t="n">
        <v>46203</v>
      </c>
      <c r="G4477" s="37" t="n">
        <v>76</v>
      </c>
    </row>
    <row r="4478" customFormat="false" ht="15" hidden="false" customHeight="false" outlineLevel="0" collapsed="false">
      <c r="A4478" s="37" t="s">
        <v>1496</v>
      </c>
      <c r="B4478" s="37" t="s">
        <v>235</v>
      </c>
      <c r="C4478" s="37" t="n">
        <v>365</v>
      </c>
      <c r="D4478" s="38" t="n">
        <v>46198</v>
      </c>
      <c r="E4478" s="37" t="s">
        <v>229</v>
      </c>
      <c r="F4478" s="38" t="n">
        <v>46166</v>
      </c>
      <c r="G4478" s="37" t="n">
        <v>79</v>
      </c>
    </row>
    <row r="4479" customFormat="false" ht="15" hidden="false" customHeight="false" outlineLevel="0" collapsed="false">
      <c r="A4479" s="37" t="s">
        <v>1496</v>
      </c>
      <c r="B4479" s="37" t="s">
        <v>236</v>
      </c>
      <c r="C4479" s="37" t="n">
        <v>365</v>
      </c>
      <c r="D4479" s="38" t="n">
        <v>46111</v>
      </c>
      <c r="E4479" s="37" t="s">
        <v>229</v>
      </c>
      <c r="F4479" s="38" t="n">
        <v>46082</v>
      </c>
      <c r="G4479" s="37" t="n">
        <v>63</v>
      </c>
    </row>
    <row r="4480" customFormat="false" ht="15" hidden="false" customHeight="false" outlineLevel="0" collapsed="false">
      <c r="A4480" s="37" t="s">
        <v>1496</v>
      </c>
      <c r="B4480" s="37" t="s">
        <v>237</v>
      </c>
      <c r="C4480" s="37" t="n">
        <v>365</v>
      </c>
      <c r="D4480" s="38" t="n">
        <v>46337</v>
      </c>
      <c r="E4480" s="37" t="s">
        <v>229</v>
      </c>
      <c r="F4480" s="38" t="n">
        <v>46326</v>
      </c>
      <c r="G4480" s="37" t="n">
        <v>62</v>
      </c>
    </row>
    <row r="4481" customFormat="false" ht="15" hidden="false" customHeight="false" outlineLevel="0" collapsed="false">
      <c r="A4481" s="37" t="s">
        <v>1496</v>
      </c>
      <c r="B4481" s="37" t="s">
        <v>238</v>
      </c>
      <c r="C4481" s="37" t="n">
        <v>180</v>
      </c>
      <c r="D4481" s="38" t="n">
        <v>46313</v>
      </c>
      <c r="E4481" s="37" t="s">
        <v>229</v>
      </c>
      <c r="F4481" s="38" t="n">
        <v>46288</v>
      </c>
      <c r="G4481" s="37" t="n">
        <v>66</v>
      </c>
    </row>
    <row r="4482" customFormat="false" ht="15" hidden="false" customHeight="false" outlineLevel="0" collapsed="false">
      <c r="A4482" s="37" t="s">
        <v>1496</v>
      </c>
      <c r="B4482" s="37" t="s">
        <v>239</v>
      </c>
      <c r="C4482" s="37" t="n">
        <v>730</v>
      </c>
      <c r="D4482" s="38" t="n">
        <v>46116</v>
      </c>
      <c r="E4482" s="37" t="s">
        <v>229</v>
      </c>
      <c r="F4482" s="38" t="n">
        <v>46078</v>
      </c>
      <c r="G4482" s="37" t="n">
        <v>76</v>
      </c>
    </row>
    <row r="4483" customFormat="false" ht="15" hidden="false" customHeight="false" outlineLevel="0" collapsed="false">
      <c r="A4483" s="37" t="s">
        <v>1496</v>
      </c>
      <c r="B4483" s="37" t="s">
        <v>240</v>
      </c>
      <c r="C4483" s="37" t="n">
        <v>365</v>
      </c>
      <c r="D4483" s="38" t="n">
        <v>46173</v>
      </c>
      <c r="E4483" s="37" t="s">
        <v>229</v>
      </c>
      <c r="F4483" s="38" t="n">
        <v>46162</v>
      </c>
      <c r="G4483" s="37" t="n">
        <v>77</v>
      </c>
    </row>
    <row r="4484" customFormat="false" ht="15" hidden="false" customHeight="false" outlineLevel="0" collapsed="false">
      <c r="A4484" s="37" t="s">
        <v>1498</v>
      </c>
      <c r="B4484" s="37" t="s">
        <v>235</v>
      </c>
      <c r="C4484" s="37" t="n">
        <v>365</v>
      </c>
      <c r="D4484" s="38" t="n">
        <v>46318</v>
      </c>
      <c r="E4484" s="37" t="s">
        <v>230</v>
      </c>
      <c r="F4484" s="38"/>
      <c r="G4484" s="37"/>
    </row>
    <row r="4485" customFormat="false" ht="15" hidden="false" customHeight="false" outlineLevel="0" collapsed="false">
      <c r="A4485" s="37" t="s">
        <v>1498</v>
      </c>
      <c r="B4485" s="37" t="s">
        <v>236</v>
      </c>
      <c r="C4485" s="37" t="n">
        <v>365</v>
      </c>
      <c r="D4485" s="38" t="n">
        <v>46128</v>
      </c>
      <c r="E4485" s="37" t="s">
        <v>229</v>
      </c>
      <c r="F4485" s="38" t="n">
        <v>46112</v>
      </c>
      <c r="G4485" s="37" t="n">
        <v>72</v>
      </c>
    </row>
    <row r="4486" customFormat="false" ht="15" hidden="false" customHeight="false" outlineLevel="0" collapsed="false">
      <c r="A4486" s="37" t="s">
        <v>1498</v>
      </c>
      <c r="B4486" s="37" t="s">
        <v>237</v>
      </c>
      <c r="C4486" s="37" t="n">
        <v>365</v>
      </c>
      <c r="D4486" s="38" t="n">
        <v>46298</v>
      </c>
      <c r="E4486" s="37" t="s">
        <v>229</v>
      </c>
      <c r="F4486" s="38" t="n">
        <v>46273</v>
      </c>
      <c r="G4486" s="37" t="n">
        <v>90</v>
      </c>
    </row>
    <row r="4487" customFormat="false" ht="15" hidden="false" customHeight="false" outlineLevel="0" collapsed="false">
      <c r="A4487" s="37" t="s">
        <v>1498</v>
      </c>
      <c r="B4487" s="37" t="s">
        <v>238</v>
      </c>
      <c r="C4487" s="37" t="n">
        <v>180</v>
      </c>
      <c r="D4487" s="38" t="n">
        <v>46287</v>
      </c>
      <c r="E4487" s="37" t="s">
        <v>229</v>
      </c>
      <c r="F4487" s="38" t="n">
        <v>46286</v>
      </c>
      <c r="G4487" s="37" t="n">
        <v>85</v>
      </c>
    </row>
    <row r="4488" customFormat="false" ht="15" hidden="false" customHeight="false" outlineLevel="0" collapsed="false">
      <c r="A4488" s="37" t="s">
        <v>1498</v>
      </c>
      <c r="B4488" s="37" t="s">
        <v>239</v>
      </c>
      <c r="C4488" s="37" t="n">
        <v>730</v>
      </c>
      <c r="D4488" s="38" t="n">
        <v>46291</v>
      </c>
      <c r="E4488" s="37" t="s">
        <v>229</v>
      </c>
      <c r="F4488" s="38" t="n">
        <v>46290</v>
      </c>
      <c r="G4488" s="37" t="n">
        <v>77</v>
      </c>
    </row>
    <row r="4489" customFormat="false" ht="15" hidden="false" customHeight="false" outlineLevel="0" collapsed="false">
      <c r="A4489" s="37" t="s">
        <v>1498</v>
      </c>
      <c r="B4489" s="37" t="s">
        <v>240</v>
      </c>
      <c r="C4489" s="37" t="n">
        <v>365</v>
      </c>
      <c r="D4489" s="38" t="n">
        <v>46191</v>
      </c>
      <c r="E4489" s="37" t="s">
        <v>229</v>
      </c>
      <c r="F4489" s="38" t="n">
        <v>46184</v>
      </c>
      <c r="G4489" s="37" t="n">
        <v>84</v>
      </c>
    </row>
    <row r="4490" customFormat="false" ht="15" hidden="false" customHeight="false" outlineLevel="0" collapsed="false">
      <c r="A4490" s="37" t="s">
        <v>1499</v>
      </c>
      <c r="B4490" s="37" t="s">
        <v>235</v>
      </c>
      <c r="C4490" s="37" t="n">
        <v>365</v>
      </c>
      <c r="D4490" s="38" t="n">
        <v>46213</v>
      </c>
      <c r="E4490" s="37" t="s">
        <v>229</v>
      </c>
      <c r="F4490" s="38" t="n">
        <v>46179</v>
      </c>
      <c r="G4490" s="37" t="n">
        <v>83</v>
      </c>
    </row>
    <row r="4491" customFormat="false" ht="15" hidden="false" customHeight="false" outlineLevel="0" collapsed="false">
      <c r="A4491" s="37" t="s">
        <v>1499</v>
      </c>
      <c r="B4491" s="37" t="s">
        <v>236</v>
      </c>
      <c r="C4491" s="37" t="n">
        <v>365</v>
      </c>
      <c r="D4491" s="38" t="n">
        <v>46149</v>
      </c>
      <c r="E4491" s="37" t="s">
        <v>230</v>
      </c>
      <c r="F4491" s="38"/>
      <c r="G4491" s="37"/>
    </row>
    <row r="4492" customFormat="false" ht="15" hidden="false" customHeight="false" outlineLevel="0" collapsed="false">
      <c r="A4492" s="37" t="s">
        <v>1499</v>
      </c>
      <c r="B4492" s="37" t="s">
        <v>237</v>
      </c>
      <c r="C4492" s="37" t="n">
        <v>365</v>
      </c>
      <c r="D4492" s="38" t="n">
        <v>46190</v>
      </c>
      <c r="E4492" s="37" t="s">
        <v>229</v>
      </c>
      <c r="F4492" s="38" t="n">
        <v>46163</v>
      </c>
      <c r="G4492" s="37" t="n">
        <v>76</v>
      </c>
    </row>
    <row r="4493" customFormat="false" ht="15" hidden="false" customHeight="false" outlineLevel="0" collapsed="false">
      <c r="A4493" s="37" t="s">
        <v>1499</v>
      </c>
      <c r="B4493" s="37" t="s">
        <v>238</v>
      </c>
      <c r="C4493" s="37" t="n">
        <v>180</v>
      </c>
      <c r="D4493" s="38" t="n">
        <v>46332</v>
      </c>
      <c r="E4493" s="37" t="s">
        <v>229</v>
      </c>
      <c r="F4493" s="38" t="n">
        <v>46326</v>
      </c>
      <c r="G4493" s="37" t="n">
        <v>78</v>
      </c>
    </row>
    <row r="4494" customFormat="false" ht="15" hidden="false" customHeight="false" outlineLevel="0" collapsed="false">
      <c r="A4494" s="37" t="s">
        <v>1499</v>
      </c>
      <c r="B4494" s="37" t="s">
        <v>239</v>
      </c>
      <c r="C4494" s="37" t="n">
        <v>730</v>
      </c>
      <c r="D4494" s="38" t="n">
        <v>46213</v>
      </c>
      <c r="E4494" s="37" t="s">
        <v>231</v>
      </c>
      <c r="F4494" s="38"/>
      <c r="G4494" s="37"/>
    </row>
    <row r="4495" customFormat="false" ht="15" hidden="false" customHeight="false" outlineLevel="0" collapsed="false">
      <c r="A4495" s="37" t="s">
        <v>1499</v>
      </c>
      <c r="B4495" s="37" t="s">
        <v>240</v>
      </c>
      <c r="C4495" s="37" t="n">
        <v>365</v>
      </c>
      <c r="D4495" s="38" t="n">
        <v>46190</v>
      </c>
      <c r="E4495" s="37" t="s">
        <v>229</v>
      </c>
      <c r="F4495" s="38" t="n">
        <v>46157</v>
      </c>
      <c r="G4495" s="37" t="n">
        <v>99</v>
      </c>
    </row>
    <row r="4496" customFormat="false" ht="15" hidden="false" customHeight="false" outlineLevel="0" collapsed="false">
      <c r="A4496" s="37" t="s">
        <v>1501</v>
      </c>
      <c r="B4496" s="37" t="s">
        <v>235</v>
      </c>
      <c r="C4496" s="37" t="n">
        <v>365</v>
      </c>
      <c r="D4496" s="38" t="n">
        <v>46266</v>
      </c>
      <c r="E4496" s="37" t="s">
        <v>230</v>
      </c>
      <c r="F4496" s="38"/>
      <c r="G4496" s="37"/>
    </row>
    <row r="4497" customFormat="false" ht="15" hidden="false" customHeight="false" outlineLevel="0" collapsed="false">
      <c r="A4497" s="37" t="s">
        <v>1501</v>
      </c>
      <c r="B4497" s="37" t="s">
        <v>236</v>
      </c>
      <c r="C4497" s="37" t="n">
        <v>365</v>
      </c>
      <c r="D4497" s="38" t="n">
        <v>46170</v>
      </c>
      <c r="E4497" s="37" t="s">
        <v>229</v>
      </c>
      <c r="F4497" s="38" t="n">
        <v>46169</v>
      </c>
      <c r="G4497" s="37" t="n">
        <v>87</v>
      </c>
    </row>
    <row r="4498" customFormat="false" ht="15" hidden="false" customHeight="false" outlineLevel="0" collapsed="false">
      <c r="A4498" s="37" t="s">
        <v>1501</v>
      </c>
      <c r="B4498" s="37" t="s">
        <v>237</v>
      </c>
      <c r="C4498" s="37" t="n">
        <v>365</v>
      </c>
      <c r="D4498" s="38" t="n">
        <v>46106</v>
      </c>
      <c r="E4498" s="37" t="s">
        <v>229</v>
      </c>
      <c r="F4498" s="38" t="n">
        <v>46070</v>
      </c>
      <c r="G4498" s="37" t="n">
        <v>68</v>
      </c>
    </row>
    <row r="4499" customFormat="false" ht="15" hidden="false" customHeight="false" outlineLevel="0" collapsed="false">
      <c r="A4499" s="37" t="s">
        <v>1501</v>
      </c>
      <c r="B4499" s="37" t="s">
        <v>238</v>
      </c>
      <c r="C4499" s="37" t="n">
        <v>180</v>
      </c>
      <c r="D4499" s="38" t="n">
        <v>46228</v>
      </c>
      <c r="E4499" s="37" t="s">
        <v>229</v>
      </c>
      <c r="F4499" s="38" t="n">
        <v>46219</v>
      </c>
      <c r="G4499" s="37" t="n">
        <v>60</v>
      </c>
    </row>
    <row r="4500" customFormat="false" ht="15" hidden="false" customHeight="false" outlineLevel="0" collapsed="false">
      <c r="A4500" s="37" t="s">
        <v>1501</v>
      </c>
      <c r="B4500" s="37" t="s">
        <v>239</v>
      </c>
      <c r="C4500" s="37" t="n">
        <v>730</v>
      </c>
      <c r="D4500" s="38" t="n">
        <v>46334</v>
      </c>
      <c r="E4500" s="37" t="s">
        <v>229</v>
      </c>
      <c r="F4500" s="38" t="n">
        <v>46326</v>
      </c>
      <c r="G4500" s="37" t="n">
        <v>86</v>
      </c>
    </row>
    <row r="4501" customFormat="false" ht="15" hidden="false" customHeight="false" outlineLevel="0" collapsed="false">
      <c r="A4501" s="37" t="s">
        <v>1501</v>
      </c>
      <c r="B4501" s="37" t="s">
        <v>240</v>
      </c>
      <c r="C4501" s="37" t="n">
        <v>365</v>
      </c>
      <c r="D4501" s="38" t="n">
        <v>46244</v>
      </c>
      <c r="E4501" s="37" t="s">
        <v>229</v>
      </c>
      <c r="F4501" s="38" t="n">
        <v>46234</v>
      </c>
      <c r="G4501" s="37" t="n">
        <v>86</v>
      </c>
    </row>
    <row r="4502" customFormat="false" ht="15" hidden="false" customHeight="false" outlineLevel="0" collapsed="false">
      <c r="A4502" s="37" t="s">
        <v>1474</v>
      </c>
      <c r="B4502" s="37" t="s">
        <v>235</v>
      </c>
      <c r="C4502" s="37" t="n">
        <v>365</v>
      </c>
      <c r="D4502" s="38" t="n">
        <v>46127</v>
      </c>
      <c r="E4502" s="37" t="s">
        <v>229</v>
      </c>
      <c r="F4502" s="38" t="n">
        <v>46111</v>
      </c>
      <c r="G4502" s="37" t="n">
        <v>61</v>
      </c>
    </row>
    <row r="4503" customFormat="false" ht="15" hidden="false" customHeight="false" outlineLevel="0" collapsed="false">
      <c r="A4503" s="37" t="s">
        <v>1474</v>
      </c>
      <c r="B4503" s="37" t="s">
        <v>236</v>
      </c>
      <c r="C4503" s="37" t="n">
        <v>365</v>
      </c>
      <c r="D4503" s="38" t="n">
        <v>46156</v>
      </c>
      <c r="E4503" s="37" t="s">
        <v>229</v>
      </c>
      <c r="F4503" s="38" t="n">
        <v>46153</v>
      </c>
      <c r="G4503" s="37" t="n">
        <v>89</v>
      </c>
    </row>
    <row r="4504" customFormat="false" ht="15" hidden="false" customHeight="false" outlineLevel="0" collapsed="false">
      <c r="A4504" s="37" t="s">
        <v>1474</v>
      </c>
      <c r="B4504" s="37" t="s">
        <v>237</v>
      </c>
      <c r="C4504" s="37" t="n">
        <v>365</v>
      </c>
      <c r="D4504" s="38" t="n">
        <v>46318</v>
      </c>
      <c r="E4504" s="37" t="s">
        <v>229</v>
      </c>
      <c r="F4504" s="38" t="n">
        <v>46292</v>
      </c>
      <c r="G4504" s="37" t="n">
        <v>67</v>
      </c>
    </row>
    <row r="4505" customFormat="false" ht="15" hidden="false" customHeight="false" outlineLevel="0" collapsed="false">
      <c r="A4505" s="37" t="s">
        <v>1474</v>
      </c>
      <c r="B4505" s="37" t="s">
        <v>238</v>
      </c>
      <c r="C4505" s="37" t="n">
        <v>180</v>
      </c>
      <c r="D4505" s="38" t="n">
        <v>46292</v>
      </c>
      <c r="E4505" s="37" t="s">
        <v>229</v>
      </c>
      <c r="F4505" s="38" t="n">
        <v>46279</v>
      </c>
      <c r="G4505" s="37" t="n">
        <v>63</v>
      </c>
    </row>
    <row r="4506" customFormat="false" ht="15" hidden="false" customHeight="false" outlineLevel="0" collapsed="false">
      <c r="A4506" s="37" t="s">
        <v>1474</v>
      </c>
      <c r="B4506" s="37" t="s">
        <v>239</v>
      </c>
      <c r="C4506" s="37" t="n">
        <v>730</v>
      </c>
      <c r="D4506" s="38" t="n">
        <v>46355</v>
      </c>
      <c r="E4506" s="37" t="s">
        <v>229</v>
      </c>
      <c r="F4506" s="38" t="n">
        <v>46316</v>
      </c>
      <c r="G4506" s="37" t="n">
        <v>80</v>
      </c>
    </row>
    <row r="4507" customFormat="false" ht="15" hidden="false" customHeight="false" outlineLevel="0" collapsed="false">
      <c r="A4507" s="37" t="s">
        <v>1474</v>
      </c>
      <c r="B4507" s="37" t="s">
        <v>240</v>
      </c>
      <c r="C4507" s="37" t="n">
        <v>365</v>
      </c>
      <c r="D4507" s="38" t="n">
        <v>46102</v>
      </c>
      <c r="E4507" s="37" t="s">
        <v>230</v>
      </c>
      <c r="F4507" s="38"/>
      <c r="G4507" s="37"/>
    </row>
    <row r="4508" customFormat="false" ht="15" hidden="false" customHeight="false" outlineLevel="0" collapsed="false">
      <c r="A4508" s="37" t="s">
        <v>394</v>
      </c>
      <c r="B4508" s="37" t="s">
        <v>235</v>
      </c>
      <c r="C4508" s="37" t="n">
        <v>365</v>
      </c>
      <c r="D4508" s="38" t="n">
        <v>46131</v>
      </c>
      <c r="E4508" s="37" t="s">
        <v>229</v>
      </c>
      <c r="F4508" s="38" t="n">
        <v>46108</v>
      </c>
      <c r="G4508" s="37" t="n">
        <v>85</v>
      </c>
    </row>
    <row r="4509" customFormat="false" ht="15" hidden="false" customHeight="false" outlineLevel="0" collapsed="false">
      <c r="A4509" s="37" t="s">
        <v>394</v>
      </c>
      <c r="B4509" s="37" t="s">
        <v>236</v>
      </c>
      <c r="C4509" s="37" t="n">
        <v>365</v>
      </c>
      <c r="D4509" s="38" t="n">
        <v>46382</v>
      </c>
      <c r="E4509" s="37" t="s">
        <v>229</v>
      </c>
      <c r="F4509" s="38" t="n">
        <v>46344</v>
      </c>
      <c r="G4509" s="37" t="n">
        <v>77</v>
      </c>
    </row>
    <row r="4510" customFormat="false" ht="15" hidden="false" customHeight="false" outlineLevel="0" collapsed="false">
      <c r="A4510" s="37" t="s">
        <v>394</v>
      </c>
      <c r="B4510" s="37" t="s">
        <v>237</v>
      </c>
      <c r="C4510" s="37" t="n">
        <v>365</v>
      </c>
      <c r="D4510" s="38" t="n">
        <v>46143</v>
      </c>
      <c r="E4510" s="37" t="s">
        <v>229</v>
      </c>
      <c r="F4510" s="38" t="n">
        <v>46132</v>
      </c>
      <c r="G4510" s="37" t="n">
        <v>62</v>
      </c>
    </row>
    <row r="4511" customFormat="false" ht="15" hidden="false" customHeight="false" outlineLevel="0" collapsed="false">
      <c r="A4511" s="37" t="s">
        <v>394</v>
      </c>
      <c r="B4511" s="37" t="s">
        <v>238</v>
      </c>
      <c r="C4511" s="37" t="n">
        <v>180</v>
      </c>
      <c r="D4511" s="38" t="n">
        <v>46164</v>
      </c>
      <c r="E4511" s="37" t="s">
        <v>229</v>
      </c>
      <c r="F4511" s="38" t="n">
        <v>46133</v>
      </c>
      <c r="G4511" s="37" t="n">
        <v>91</v>
      </c>
    </row>
    <row r="4512" customFormat="false" ht="15" hidden="false" customHeight="false" outlineLevel="0" collapsed="false">
      <c r="A4512" s="37" t="s">
        <v>394</v>
      </c>
      <c r="B4512" s="37" t="s">
        <v>239</v>
      </c>
      <c r="C4512" s="37" t="n">
        <v>730</v>
      </c>
      <c r="D4512" s="38" t="n">
        <v>46355</v>
      </c>
      <c r="E4512" s="37" t="s">
        <v>229</v>
      </c>
      <c r="F4512" s="38" t="n">
        <v>46334</v>
      </c>
      <c r="G4512" s="37" t="n">
        <v>92</v>
      </c>
    </row>
    <row r="4513" customFormat="false" ht="15" hidden="false" customHeight="false" outlineLevel="0" collapsed="false">
      <c r="A4513" s="37" t="s">
        <v>394</v>
      </c>
      <c r="B4513" s="37" t="s">
        <v>240</v>
      </c>
      <c r="C4513" s="37" t="n">
        <v>365</v>
      </c>
      <c r="D4513" s="38" t="n">
        <v>46154</v>
      </c>
      <c r="E4513" s="37" t="s">
        <v>229</v>
      </c>
      <c r="F4513" s="38" t="n">
        <v>46126</v>
      </c>
      <c r="G4513" s="37" t="n">
        <v>97</v>
      </c>
    </row>
    <row r="4514" customFormat="false" ht="15" hidden="false" customHeight="false" outlineLevel="0" collapsed="false">
      <c r="A4514" s="37" t="s">
        <v>1502</v>
      </c>
      <c r="B4514" s="37" t="s">
        <v>235</v>
      </c>
      <c r="C4514" s="37" t="n">
        <v>365</v>
      </c>
      <c r="D4514" s="38" t="n">
        <v>46266</v>
      </c>
      <c r="E4514" s="37" t="s">
        <v>229</v>
      </c>
      <c r="F4514" s="38" t="n">
        <v>46260</v>
      </c>
      <c r="G4514" s="37" t="n">
        <v>74</v>
      </c>
    </row>
    <row r="4515" customFormat="false" ht="15" hidden="false" customHeight="false" outlineLevel="0" collapsed="false">
      <c r="A4515" s="37" t="s">
        <v>1502</v>
      </c>
      <c r="B4515" s="37" t="s">
        <v>236</v>
      </c>
      <c r="C4515" s="37" t="n">
        <v>365</v>
      </c>
      <c r="D4515" s="38" t="n">
        <v>46351</v>
      </c>
      <c r="E4515" s="37" t="s">
        <v>230</v>
      </c>
      <c r="F4515" s="38"/>
      <c r="G4515" s="37"/>
    </row>
    <row r="4516" customFormat="false" ht="15" hidden="false" customHeight="false" outlineLevel="0" collapsed="false">
      <c r="A4516" s="37" t="s">
        <v>1502</v>
      </c>
      <c r="B4516" s="37" t="s">
        <v>237</v>
      </c>
      <c r="C4516" s="37" t="n">
        <v>365</v>
      </c>
      <c r="D4516" s="38" t="n">
        <v>46229</v>
      </c>
      <c r="E4516" s="37" t="s">
        <v>232</v>
      </c>
      <c r="F4516" s="38"/>
      <c r="G4516" s="37"/>
    </row>
    <row r="4517" customFormat="false" ht="15" hidden="false" customHeight="false" outlineLevel="0" collapsed="false">
      <c r="A4517" s="37" t="s">
        <v>1502</v>
      </c>
      <c r="B4517" s="37" t="s">
        <v>238</v>
      </c>
      <c r="C4517" s="37" t="n">
        <v>180</v>
      </c>
      <c r="D4517" s="38" t="n">
        <v>46097</v>
      </c>
      <c r="E4517" s="37" t="s">
        <v>229</v>
      </c>
      <c r="F4517" s="38" t="n">
        <v>46065</v>
      </c>
      <c r="G4517" s="37" t="n">
        <v>89</v>
      </c>
    </row>
    <row r="4518" customFormat="false" ht="15" hidden="false" customHeight="false" outlineLevel="0" collapsed="false">
      <c r="A4518" s="37" t="s">
        <v>1502</v>
      </c>
      <c r="B4518" s="37" t="s">
        <v>239</v>
      </c>
      <c r="C4518" s="37" t="n">
        <v>730</v>
      </c>
      <c r="D4518" s="38" t="n">
        <v>46311</v>
      </c>
      <c r="E4518" s="37" t="s">
        <v>229</v>
      </c>
      <c r="F4518" s="38" t="n">
        <v>46310</v>
      </c>
      <c r="G4518" s="37" t="n">
        <v>93</v>
      </c>
    </row>
    <row r="4519" customFormat="false" ht="15" hidden="false" customHeight="false" outlineLevel="0" collapsed="false">
      <c r="A4519" s="37" t="s">
        <v>1502</v>
      </c>
      <c r="B4519" s="37" t="s">
        <v>240</v>
      </c>
      <c r="C4519" s="37" t="n">
        <v>365</v>
      </c>
      <c r="D4519" s="38" t="n">
        <v>46101</v>
      </c>
      <c r="E4519" s="37" t="s">
        <v>229</v>
      </c>
      <c r="F4519" s="38" t="n">
        <v>46080</v>
      </c>
      <c r="G4519" s="37" t="n">
        <v>67</v>
      </c>
    </row>
    <row r="4520" customFormat="false" ht="15" hidden="false" customHeight="false" outlineLevel="0" collapsed="false">
      <c r="A4520" s="37" t="s">
        <v>1503</v>
      </c>
      <c r="B4520" s="37" t="s">
        <v>235</v>
      </c>
      <c r="C4520" s="37" t="n">
        <v>365</v>
      </c>
      <c r="D4520" s="38" t="n">
        <v>46160</v>
      </c>
      <c r="E4520" s="37" t="s">
        <v>229</v>
      </c>
      <c r="F4520" s="38" t="n">
        <v>46154</v>
      </c>
      <c r="G4520" s="37" t="n">
        <v>97</v>
      </c>
    </row>
    <row r="4521" customFormat="false" ht="15" hidden="false" customHeight="false" outlineLevel="0" collapsed="false">
      <c r="A4521" s="37" t="s">
        <v>1503</v>
      </c>
      <c r="B4521" s="37" t="s">
        <v>236</v>
      </c>
      <c r="C4521" s="37" t="n">
        <v>365</v>
      </c>
      <c r="D4521" s="38" t="n">
        <v>46296</v>
      </c>
      <c r="E4521" s="37" t="s">
        <v>229</v>
      </c>
      <c r="F4521" s="38" t="n">
        <v>46278</v>
      </c>
      <c r="G4521" s="37" t="n">
        <v>67</v>
      </c>
    </row>
    <row r="4522" customFormat="false" ht="15" hidden="false" customHeight="false" outlineLevel="0" collapsed="false">
      <c r="A4522" s="37" t="s">
        <v>1503</v>
      </c>
      <c r="B4522" s="37" t="s">
        <v>237</v>
      </c>
      <c r="C4522" s="37" t="n">
        <v>365</v>
      </c>
      <c r="D4522" s="38" t="n">
        <v>46181</v>
      </c>
      <c r="E4522" s="37" t="s">
        <v>230</v>
      </c>
      <c r="F4522" s="38"/>
      <c r="G4522" s="37"/>
    </row>
    <row r="4523" customFormat="false" ht="15" hidden="false" customHeight="false" outlineLevel="0" collapsed="false">
      <c r="A4523" s="37" t="s">
        <v>1503</v>
      </c>
      <c r="B4523" s="37" t="s">
        <v>238</v>
      </c>
      <c r="C4523" s="37" t="n">
        <v>180</v>
      </c>
      <c r="D4523" s="38" t="n">
        <v>46221</v>
      </c>
      <c r="E4523" s="37" t="s">
        <v>229</v>
      </c>
      <c r="F4523" s="38" t="n">
        <v>46187</v>
      </c>
      <c r="G4523" s="37" t="n">
        <v>71</v>
      </c>
    </row>
    <row r="4524" customFormat="false" ht="15" hidden="false" customHeight="false" outlineLevel="0" collapsed="false">
      <c r="A4524" s="37" t="s">
        <v>1503</v>
      </c>
      <c r="B4524" s="37" t="s">
        <v>239</v>
      </c>
      <c r="C4524" s="37" t="n">
        <v>730</v>
      </c>
      <c r="D4524" s="38" t="n">
        <v>46149</v>
      </c>
      <c r="E4524" s="37" t="s">
        <v>230</v>
      </c>
      <c r="F4524" s="38"/>
      <c r="G4524" s="37"/>
    </row>
    <row r="4525" customFormat="false" ht="15" hidden="false" customHeight="false" outlineLevel="0" collapsed="false">
      <c r="A4525" s="37" t="s">
        <v>1503</v>
      </c>
      <c r="B4525" s="37" t="s">
        <v>240</v>
      </c>
      <c r="C4525" s="37" t="n">
        <v>365</v>
      </c>
      <c r="D4525" s="38" t="n">
        <v>46139</v>
      </c>
      <c r="E4525" s="37" t="s">
        <v>229</v>
      </c>
      <c r="F4525" s="38" t="n">
        <v>46101</v>
      </c>
      <c r="G4525" s="37" t="n">
        <v>95</v>
      </c>
    </row>
    <row r="4526" customFormat="false" ht="15" hidden="false" customHeight="false" outlineLevel="0" collapsed="false">
      <c r="A4526" s="37" t="s">
        <v>1504</v>
      </c>
      <c r="B4526" s="37" t="s">
        <v>235</v>
      </c>
      <c r="C4526" s="37" t="n">
        <v>365</v>
      </c>
      <c r="D4526" s="38" t="n">
        <v>46115</v>
      </c>
      <c r="E4526" s="37" t="s">
        <v>229</v>
      </c>
      <c r="F4526" s="38" t="n">
        <v>46105</v>
      </c>
      <c r="G4526" s="37" t="n">
        <v>99</v>
      </c>
    </row>
    <row r="4527" customFormat="false" ht="15" hidden="false" customHeight="false" outlineLevel="0" collapsed="false">
      <c r="A4527" s="37" t="s">
        <v>1504</v>
      </c>
      <c r="B4527" s="37" t="s">
        <v>236</v>
      </c>
      <c r="C4527" s="37" t="n">
        <v>365</v>
      </c>
      <c r="D4527" s="38" t="n">
        <v>46344</v>
      </c>
      <c r="E4527" s="37" t="s">
        <v>229</v>
      </c>
      <c r="F4527" s="38" t="n">
        <v>46317</v>
      </c>
      <c r="G4527" s="37" t="n">
        <v>74</v>
      </c>
    </row>
    <row r="4528" customFormat="false" ht="15" hidden="false" customHeight="false" outlineLevel="0" collapsed="false">
      <c r="A4528" s="37" t="s">
        <v>1504</v>
      </c>
      <c r="B4528" s="37" t="s">
        <v>237</v>
      </c>
      <c r="C4528" s="37" t="n">
        <v>365</v>
      </c>
      <c r="D4528" s="38" t="n">
        <v>46303</v>
      </c>
      <c r="E4528" s="37" t="s">
        <v>229</v>
      </c>
      <c r="F4528" s="38" t="n">
        <v>46301</v>
      </c>
      <c r="G4528" s="37" t="n">
        <v>99</v>
      </c>
    </row>
    <row r="4529" customFormat="false" ht="15" hidden="false" customHeight="false" outlineLevel="0" collapsed="false">
      <c r="A4529" s="37" t="s">
        <v>1504</v>
      </c>
      <c r="B4529" s="37" t="s">
        <v>238</v>
      </c>
      <c r="C4529" s="37" t="n">
        <v>180</v>
      </c>
      <c r="D4529" s="38" t="n">
        <v>46258</v>
      </c>
      <c r="E4529" s="37" t="s">
        <v>229</v>
      </c>
      <c r="F4529" s="38" t="n">
        <v>46250</v>
      </c>
      <c r="G4529" s="37" t="n">
        <v>69</v>
      </c>
    </row>
    <row r="4530" customFormat="false" ht="15" hidden="false" customHeight="false" outlineLevel="0" collapsed="false">
      <c r="A4530" s="37" t="s">
        <v>1504</v>
      </c>
      <c r="B4530" s="37" t="s">
        <v>239</v>
      </c>
      <c r="C4530" s="37" t="n">
        <v>730</v>
      </c>
      <c r="D4530" s="38" t="n">
        <v>46233</v>
      </c>
      <c r="E4530" s="37" t="s">
        <v>229</v>
      </c>
      <c r="F4530" s="38" t="n">
        <v>46222</v>
      </c>
      <c r="G4530" s="37" t="n">
        <v>99</v>
      </c>
    </row>
    <row r="4531" customFormat="false" ht="15" hidden="false" customHeight="false" outlineLevel="0" collapsed="false">
      <c r="A4531" s="37" t="s">
        <v>1504</v>
      </c>
      <c r="B4531" s="37" t="s">
        <v>240</v>
      </c>
      <c r="C4531" s="37" t="n">
        <v>365</v>
      </c>
      <c r="D4531" s="38" t="n">
        <v>46214</v>
      </c>
      <c r="E4531" s="37" t="s">
        <v>229</v>
      </c>
      <c r="F4531" s="38" t="n">
        <v>46184</v>
      </c>
      <c r="G4531" s="37" t="n">
        <v>63</v>
      </c>
    </row>
    <row r="4532" customFormat="false" ht="15" hidden="false" customHeight="false" outlineLevel="0" collapsed="false">
      <c r="A4532" s="37" t="s">
        <v>1505</v>
      </c>
      <c r="B4532" s="37" t="s">
        <v>235</v>
      </c>
      <c r="C4532" s="37" t="n">
        <v>365</v>
      </c>
      <c r="D4532" s="38" t="n">
        <v>46293</v>
      </c>
      <c r="E4532" s="37" t="s">
        <v>229</v>
      </c>
      <c r="F4532" s="38" t="n">
        <v>46265</v>
      </c>
      <c r="G4532" s="37" t="n">
        <v>63</v>
      </c>
    </row>
    <row r="4533" customFormat="false" ht="15" hidden="false" customHeight="false" outlineLevel="0" collapsed="false">
      <c r="A4533" s="37" t="s">
        <v>1505</v>
      </c>
      <c r="B4533" s="37" t="s">
        <v>236</v>
      </c>
      <c r="C4533" s="37" t="n">
        <v>365</v>
      </c>
      <c r="D4533" s="38" t="n">
        <v>46218</v>
      </c>
      <c r="E4533" s="37" t="s">
        <v>229</v>
      </c>
      <c r="F4533" s="38" t="n">
        <v>46204</v>
      </c>
      <c r="G4533" s="37" t="n">
        <v>79</v>
      </c>
    </row>
    <row r="4534" customFormat="false" ht="15" hidden="false" customHeight="false" outlineLevel="0" collapsed="false">
      <c r="A4534" s="37" t="s">
        <v>1505</v>
      </c>
      <c r="B4534" s="37" t="s">
        <v>237</v>
      </c>
      <c r="C4534" s="37" t="n">
        <v>365</v>
      </c>
      <c r="D4534" s="38" t="n">
        <v>46250</v>
      </c>
      <c r="E4534" s="37" t="s">
        <v>231</v>
      </c>
      <c r="F4534" s="38"/>
      <c r="G4534" s="37"/>
    </row>
    <row r="4535" customFormat="false" ht="15" hidden="false" customHeight="false" outlineLevel="0" collapsed="false">
      <c r="A4535" s="37" t="s">
        <v>1505</v>
      </c>
      <c r="B4535" s="37" t="s">
        <v>238</v>
      </c>
      <c r="C4535" s="37" t="n">
        <v>180</v>
      </c>
      <c r="D4535" s="38" t="n">
        <v>46191</v>
      </c>
      <c r="E4535" s="37" t="s">
        <v>229</v>
      </c>
      <c r="F4535" s="38" t="n">
        <v>46159</v>
      </c>
      <c r="G4535" s="37" t="n">
        <v>77</v>
      </c>
    </row>
    <row r="4536" customFormat="false" ht="15" hidden="false" customHeight="false" outlineLevel="0" collapsed="false">
      <c r="A4536" s="37" t="s">
        <v>1505</v>
      </c>
      <c r="B4536" s="37" t="s">
        <v>239</v>
      </c>
      <c r="C4536" s="37" t="n">
        <v>730</v>
      </c>
      <c r="D4536" s="38" t="n">
        <v>46357</v>
      </c>
      <c r="E4536" s="37" t="s">
        <v>229</v>
      </c>
      <c r="F4536" s="38" t="n">
        <v>46334</v>
      </c>
      <c r="G4536" s="37" t="n">
        <v>66</v>
      </c>
    </row>
    <row r="4537" customFormat="false" ht="15" hidden="false" customHeight="false" outlineLevel="0" collapsed="false">
      <c r="A4537" s="37" t="s">
        <v>1505</v>
      </c>
      <c r="B4537" s="37" t="s">
        <v>240</v>
      </c>
      <c r="C4537" s="37" t="n">
        <v>365</v>
      </c>
      <c r="D4537" s="38" t="n">
        <v>46144</v>
      </c>
      <c r="E4537" s="37" t="s">
        <v>229</v>
      </c>
      <c r="F4537" s="38" t="n">
        <v>46129</v>
      </c>
      <c r="G4537" s="37" t="n">
        <v>82</v>
      </c>
    </row>
    <row r="4538" customFormat="false" ht="15" hidden="false" customHeight="false" outlineLevel="0" collapsed="false">
      <c r="A4538" s="37" t="s">
        <v>1506</v>
      </c>
      <c r="B4538" s="37" t="s">
        <v>235</v>
      </c>
      <c r="C4538" s="37" t="n">
        <v>365</v>
      </c>
      <c r="D4538" s="38" t="n">
        <v>46096</v>
      </c>
      <c r="E4538" s="37" t="s">
        <v>229</v>
      </c>
      <c r="F4538" s="38" t="n">
        <v>46071</v>
      </c>
      <c r="G4538" s="37" t="n">
        <v>79</v>
      </c>
    </row>
    <row r="4539" customFormat="false" ht="15" hidden="false" customHeight="false" outlineLevel="0" collapsed="false">
      <c r="A4539" s="37" t="s">
        <v>1506</v>
      </c>
      <c r="B4539" s="37" t="s">
        <v>236</v>
      </c>
      <c r="C4539" s="37" t="n">
        <v>365</v>
      </c>
      <c r="D4539" s="38" t="n">
        <v>46254</v>
      </c>
      <c r="E4539" s="37" t="s">
        <v>229</v>
      </c>
      <c r="F4539" s="38" t="n">
        <v>46253</v>
      </c>
      <c r="G4539" s="37" t="n">
        <v>92</v>
      </c>
    </row>
    <row r="4540" customFormat="false" ht="15" hidden="false" customHeight="false" outlineLevel="0" collapsed="false">
      <c r="A4540" s="37" t="s">
        <v>1506</v>
      </c>
      <c r="B4540" s="37" t="s">
        <v>237</v>
      </c>
      <c r="C4540" s="37" t="n">
        <v>365</v>
      </c>
      <c r="D4540" s="38" t="n">
        <v>46167</v>
      </c>
      <c r="E4540" s="37" t="s">
        <v>229</v>
      </c>
      <c r="F4540" s="38" t="n">
        <v>46145</v>
      </c>
      <c r="G4540" s="37" t="n">
        <v>73</v>
      </c>
    </row>
    <row r="4541" customFormat="false" ht="15" hidden="false" customHeight="false" outlineLevel="0" collapsed="false">
      <c r="A4541" s="37" t="s">
        <v>1506</v>
      </c>
      <c r="B4541" s="37" t="s">
        <v>238</v>
      </c>
      <c r="C4541" s="37" t="n">
        <v>180</v>
      </c>
      <c r="D4541" s="38" t="n">
        <v>46353</v>
      </c>
      <c r="E4541" s="37" t="s">
        <v>229</v>
      </c>
      <c r="F4541" s="38" t="n">
        <v>46352</v>
      </c>
      <c r="G4541" s="37" t="n">
        <v>78</v>
      </c>
    </row>
    <row r="4542" customFormat="false" ht="15" hidden="false" customHeight="false" outlineLevel="0" collapsed="false">
      <c r="A4542" s="37" t="s">
        <v>1506</v>
      </c>
      <c r="B4542" s="37" t="s">
        <v>239</v>
      </c>
      <c r="C4542" s="37" t="n">
        <v>730</v>
      </c>
      <c r="D4542" s="38" t="n">
        <v>46343</v>
      </c>
      <c r="E4542" s="37" t="s">
        <v>229</v>
      </c>
      <c r="F4542" s="38" t="n">
        <v>46328</v>
      </c>
      <c r="G4542" s="37" t="n">
        <v>62</v>
      </c>
    </row>
    <row r="4543" customFormat="false" ht="15" hidden="false" customHeight="false" outlineLevel="0" collapsed="false">
      <c r="A4543" s="37" t="s">
        <v>1506</v>
      </c>
      <c r="B4543" s="37" t="s">
        <v>240</v>
      </c>
      <c r="C4543" s="37" t="n">
        <v>365</v>
      </c>
      <c r="D4543" s="38" t="n">
        <v>46206</v>
      </c>
      <c r="E4543" s="37" t="s">
        <v>229</v>
      </c>
      <c r="F4543" s="38" t="n">
        <v>46180</v>
      </c>
      <c r="G4543" s="37" t="n">
        <v>92</v>
      </c>
    </row>
    <row r="4544" customFormat="false" ht="15" hidden="false" customHeight="false" outlineLevel="0" collapsed="false">
      <c r="A4544" s="37" t="s">
        <v>1507</v>
      </c>
      <c r="B4544" s="37" t="s">
        <v>235</v>
      </c>
      <c r="C4544" s="37" t="n">
        <v>365</v>
      </c>
      <c r="D4544" s="38" t="n">
        <v>46292</v>
      </c>
      <c r="E4544" s="37" t="s">
        <v>229</v>
      </c>
      <c r="F4544" s="38" t="n">
        <v>46261</v>
      </c>
      <c r="G4544" s="37" t="n">
        <v>74</v>
      </c>
    </row>
    <row r="4545" customFormat="false" ht="15" hidden="false" customHeight="false" outlineLevel="0" collapsed="false">
      <c r="A4545" s="37" t="s">
        <v>1507</v>
      </c>
      <c r="B4545" s="37" t="s">
        <v>236</v>
      </c>
      <c r="C4545" s="37" t="n">
        <v>365</v>
      </c>
      <c r="D4545" s="38" t="n">
        <v>46224</v>
      </c>
      <c r="E4545" s="37" t="s">
        <v>229</v>
      </c>
      <c r="F4545" s="38" t="n">
        <v>46213</v>
      </c>
      <c r="G4545" s="37" t="n">
        <v>81</v>
      </c>
    </row>
    <row r="4546" customFormat="false" ht="15" hidden="false" customHeight="false" outlineLevel="0" collapsed="false">
      <c r="A4546" s="37" t="s">
        <v>1507</v>
      </c>
      <c r="B4546" s="37" t="s">
        <v>237</v>
      </c>
      <c r="C4546" s="37" t="n">
        <v>365</v>
      </c>
      <c r="D4546" s="38" t="n">
        <v>46314</v>
      </c>
      <c r="E4546" s="37" t="s">
        <v>229</v>
      </c>
      <c r="F4546" s="38" t="n">
        <v>46282</v>
      </c>
      <c r="G4546" s="37" t="n">
        <v>94</v>
      </c>
    </row>
    <row r="4547" customFormat="false" ht="15" hidden="false" customHeight="false" outlineLevel="0" collapsed="false">
      <c r="A4547" s="37" t="s">
        <v>1507</v>
      </c>
      <c r="B4547" s="37" t="s">
        <v>238</v>
      </c>
      <c r="C4547" s="37" t="n">
        <v>180</v>
      </c>
      <c r="D4547" s="38" t="n">
        <v>46153</v>
      </c>
      <c r="E4547" s="37" t="s">
        <v>229</v>
      </c>
      <c r="F4547" s="38" t="n">
        <v>46150</v>
      </c>
      <c r="G4547" s="37" t="n">
        <v>81</v>
      </c>
    </row>
    <row r="4548" customFormat="false" ht="15" hidden="false" customHeight="false" outlineLevel="0" collapsed="false">
      <c r="A4548" s="37" t="s">
        <v>1507</v>
      </c>
      <c r="B4548" s="37" t="s">
        <v>239</v>
      </c>
      <c r="C4548" s="37" t="n">
        <v>730</v>
      </c>
      <c r="D4548" s="38" t="n">
        <v>46110</v>
      </c>
      <c r="E4548" s="37" t="s">
        <v>230</v>
      </c>
      <c r="F4548" s="38"/>
      <c r="G4548" s="37"/>
    </row>
    <row r="4549" customFormat="false" ht="15" hidden="false" customHeight="false" outlineLevel="0" collapsed="false">
      <c r="A4549" s="37" t="s">
        <v>1507</v>
      </c>
      <c r="B4549" s="37" t="s">
        <v>240</v>
      </c>
      <c r="C4549" s="37" t="n">
        <v>365</v>
      </c>
      <c r="D4549" s="38" t="n">
        <v>46152</v>
      </c>
      <c r="E4549" s="37" t="s">
        <v>229</v>
      </c>
      <c r="F4549" s="38" t="n">
        <v>46132</v>
      </c>
      <c r="G4549" s="37" t="n">
        <v>77</v>
      </c>
    </row>
    <row r="4550" customFormat="false" ht="15" hidden="false" customHeight="false" outlineLevel="0" collapsed="false">
      <c r="A4550" s="37" t="s">
        <v>1118</v>
      </c>
      <c r="B4550" s="37" t="s">
        <v>235</v>
      </c>
      <c r="C4550" s="37" t="n">
        <v>365</v>
      </c>
      <c r="D4550" s="38" t="n">
        <v>46214</v>
      </c>
      <c r="E4550" s="37" t="s">
        <v>229</v>
      </c>
      <c r="F4550" s="38" t="n">
        <v>46197</v>
      </c>
      <c r="G4550" s="37" t="n">
        <v>83</v>
      </c>
    </row>
    <row r="4551" customFormat="false" ht="15" hidden="false" customHeight="false" outlineLevel="0" collapsed="false">
      <c r="A4551" s="37" t="s">
        <v>1118</v>
      </c>
      <c r="B4551" s="37" t="s">
        <v>236</v>
      </c>
      <c r="C4551" s="37" t="n">
        <v>365</v>
      </c>
      <c r="D4551" s="38" t="n">
        <v>46120</v>
      </c>
      <c r="E4551" s="37" t="s">
        <v>229</v>
      </c>
      <c r="F4551" s="38" t="n">
        <v>46114</v>
      </c>
      <c r="G4551" s="37" t="n">
        <v>66</v>
      </c>
    </row>
    <row r="4552" customFormat="false" ht="15" hidden="false" customHeight="false" outlineLevel="0" collapsed="false">
      <c r="A4552" s="37" t="s">
        <v>1118</v>
      </c>
      <c r="B4552" s="37" t="s">
        <v>237</v>
      </c>
      <c r="C4552" s="37" t="n">
        <v>365</v>
      </c>
      <c r="D4552" s="38" t="n">
        <v>46183</v>
      </c>
      <c r="E4552" s="37" t="s">
        <v>230</v>
      </c>
      <c r="F4552" s="38"/>
      <c r="G4552" s="37"/>
    </row>
    <row r="4553" customFormat="false" ht="15" hidden="false" customHeight="false" outlineLevel="0" collapsed="false">
      <c r="A4553" s="37" t="s">
        <v>1118</v>
      </c>
      <c r="B4553" s="37" t="s">
        <v>238</v>
      </c>
      <c r="C4553" s="37" t="n">
        <v>180</v>
      </c>
      <c r="D4553" s="38" t="n">
        <v>46163</v>
      </c>
      <c r="E4553" s="37" t="s">
        <v>229</v>
      </c>
      <c r="F4553" s="38" t="n">
        <v>46140</v>
      </c>
      <c r="G4553" s="37" t="n">
        <v>61</v>
      </c>
    </row>
    <row r="4554" customFormat="false" ht="15" hidden="false" customHeight="false" outlineLevel="0" collapsed="false">
      <c r="A4554" s="37" t="s">
        <v>1118</v>
      </c>
      <c r="B4554" s="37" t="s">
        <v>239</v>
      </c>
      <c r="C4554" s="37" t="n">
        <v>730</v>
      </c>
      <c r="D4554" s="38" t="n">
        <v>46251</v>
      </c>
      <c r="E4554" s="37" t="s">
        <v>229</v>
      </c>
      <c r="F4554" s="38" t="n">
        <v>46220</v>
      </c>
      <c r="G4554" s="37" t="n">
        <v>84</v>
      </c>
    </row>
    <row r="4555" customFormat="false" ht="15" hidden="false" customHeight="false" outlineLevel="0" collapsed="false">
      <c r="A4555" s="37" t="s">
        <v>1118</v>
      </c>
      <c r="B4555" s="37" t="s">
        <v>240</v>
      </c>
      <c r="C4555" s="37" t="n">
        <v>365</v>
      </c>
      <c r="D4555" s="38" t="n">
        <v>46144</v>
      </c>
      <c r="E4555" s="37" t="s">
        <v>229</v>
      </c>
      <c r="F4555" s="38" t="n">
        <v>46140</v>
      </c>
      <c r="G4555" s="37" t="n">
        <v>80</v>
      </c>
    </row>
    <row r="4556" customFormat="false" ht="15" hidden="false" customHeight="false" outlineLevel="0" collapsed="false">
      <c r="A4556" s="37" t="s">
        <v>1509</v>
      </c>
      <c r="B4556" s="37" t="s">
        <v>235</v>
      </c>
      <c r="C4556" s="37" t="n">
        <v>365</v>
      </c>
      <c r="D4556" s="38" t="n">
        <v>46098</v>
      </c>
      <c r="E4556" s="37" t="s">
        <v>230</v>
      </c>
      <c r="F4556" s="38"/>
      <c r="G4556" s="37"/>
    </row>
    <row r="4557" customFormat="false" ht="15" hidden="false" customHeight="false" outlineLevel="0" collapsed="false">
      <c r="A4557" s="37" t="s">
        <v>1509</v>
      </c>
      <c r="B4557" s="37" t="s">
        <v>236</v>
      </c>
      <c r="C4557" s="37" t="n">
        <v>365</v>
      </c>
      <c r="D4557" s="38" t="n">
        <v>46131</v>
      </c>
      <c r="E4557" s="37" t="s">
        <v>229</v>
      </c>
      <c r="F4557" s="38" t="n">
        <v>46093</v>
      </c>
      <c r="G4557" s="37" t="n">
        <v>82</v>
      </c>
    </row>
    <row r="4558" customFormat="false" ht="15" hidden="false" customHeight="false" outlineLevel="0" collapsed="false">
      <c r="A4558" s="37" t="s">
        <v>1509</v>
      </c>
      <c r="B4558" s="37" t="s">
        <v>237</v>
      </c>
      <c r="C4558" s="37" t="n">
        <v>365</v>
      </c>
      <c r="D4558" s="38" t="n">
        <v>46259</v>
      </c>
      <c r="E4558" s="37" t="s">
        <v>229</v>
      </c>
      <c r="F4558" s="38" t="n">
        <v>46237</v>
      </c>
      <c r="G4558" s="37" t="n">
        <v>87</v>
      </c>
    </row>
    <row r="4559" customFormat="false" ht="15" hidden="false" customHeight="false" outlineLevel="0" collapsed="false">
      <c r="A4559" s="37" t="s">
        <v>1509</v>
      </c>
      <c r="B4559" s="37" t="s">
        <v>238</v>
      </c>
      <c r="C4559" s="37" t="n">
        <v>180</v>
      </c>
      <c r="D4559" s="38" t="n">
        <v>46276</v>
      </c>
      <c r="E4559" s="37" t="s">
        <v>231</v>
      </c>
      <c r="F4559" s="38"/>
      <c r="G4559" s="37"/>
    </row>
    <row r="4560" customFormat="false" ht="15" hidden="false" customHeight="false" outlineLevel="0" collapsed="false">
      <c r="A4560" s="37" t="s">
        <v>1509</v>
      </c>
      <c r="B4560" s="37" t="s">
        <v>239</v>
      </c>
      <c r="C4560" s="37" t="n">
        <v>730</v>
      </c>
      <c r="D4560" s="38" t="n">
        <v>46112</v>
      </c>
      <c r="E4560" s="37" t="s">
        <v>232</v>
      </c>
      <c r="F4560" s="38"/>
      <c r="G4560" s="37"/>
    </row>
    <row r="4561" customFormat="false" ht="15" hidden="false" customHeight="false" outlineLevel="0" collapsed="false">
      <c r="A4561" s="37" t="s">
        <v>1509</v>
      </c>
      <c r="B4561" s="37" t="s">
        <v>240</v>
      </c>
      <c r="C4561" s="37" t="n">
        <v>365</v>
      </c>
      <c r="D4561" s="38" t="n">
        <v>46374</v>
      </c>
      <c r="E4561" s="37" t="s">
        <v>229</v>
      </c>
      <c r="F4561" s="38" t="n">
        <v>46337</v>
      </c>
      <c r="G4561" s="37" t="n">
        <v>92</v>
      </c>
    </row>
    <row r="4562" customFormat="false" ht="15" hidden="false" customHeight="false" outlineLevel="0" collapsed="false">
      <c r="A4562" s="37" t="s">
        <v>829</v>
      </c>
      <c r="B4562" s="37" t="s">
        <v>235</v>
      </c>
      <c r="C4562" s="37" t="n">
        <v>365</v>
      </c>
      <c r="D4562" s="38" t="n">
        <v>46311</v>
      </c>
      <c r="E4562" s="37" t="s">
        <v>229</v>
      </c>
      <c r="F4562" s="38" t="n">
        <v>46309</v>
      </c>
      <c r="G4562" s="37" t="n">
        <v>93</v>
      </c>
    </row>
    <row r="4563" customFormat="false" ht="15" hidden="false" customHeight="false" outlineLevel="0" collapsed="false">
      <c r="A4563" s="37" t="s">
        <v>829</v>
      </c>
      <c r="B4563" s="37" t="s">
        <v>236</v>
      </c>
      <c r="C4563" s="37" t="n">
        <v>365</v>
      </c>
      <c r="D4563" s="38" t="n">
        <v>46242</v>
      </c>
      <c r="E4563" s="37" t="s">
        <v>229</v>
      </c>
      <c r="F4563" s="38" t="n">
        <v>46236</v>
      </c>
      <c r="G4563" s="37" t="n">
        <v>61</v>
      </c>
    </row>
    <row r="4564" customFormat="false" ht="15" hidden="false" customHeight="false" outlineLevel="0" collapsed="false">
      <c r="A4564" s="37" t="s">
        <v>829</v>
      </c>
      <c r="B4564" s="37" t="s">
        <v>237</v>
      </c>
      <c r="C4564" s="37" t="n">
        <v>365</v>
      </c>
      <c r="D4564" s="38" t="n">
        <v>46112</v>
      </c>
      <c r="E4564" s="37" t="s">
        <v>229</v>
      </c>
      <c r="F4564" s="38" t="n">
        <v>46101</v>
      </c>
      <c r="G4564" s="37" t="n">
        <v>60</v>
      </c>
    </row>
    <row r="4565" customFormat="false" ht="15" hidden="false" customHeight="false" outlineLevel="0" collapsed="false">
      <c r="A4565" s="37" t="s">
        <v>829</v>
      </c>
      <c r="B4565" s="37" t="s">
        <v>238</v>
      </c>
      <c r="C4565" s="37" t="n">
        <v>180</v>
      </c>
      <c r="D4565" s="38" t="n">
        <v>46201</v>
      </c>
      <c r="E4565" s="37" t="s">
        <v>230</v>
      </c>
      <c r="F4565" s="38"/>
      <c r="G4565" s="37"/>
    </row>
    <row r="4566" customFormat="false" ht="15" hidden="false" customHeight="false" outlineLevel="0" collapsed="false">
      <c r="A4566" s="37" t="s">
        <v>829</v>
      </c>
      <c r="B4566" s="37" t="s">
        <v>239</v>
      </c>
      <c r="C4566" s="37" t="n">
        <v>730</v>
      </c>
      <c r="D4566" s="38" t="n">
        <v>46249</v>
      </c>
      <c r="E4566" s="37" t="s">
        <v>229</v>
      </c>
      <c r="F4566" s="38" t="n">
        <v>46211</v>
      </c>
      <c r="G4566" s="37" t="n">
        <v>79</v>
      </c>
    </row>
    <row r="4567" customFormat="false" ht="15" hidden="false" customHeight="false" outlineLevel="0" collapsed="false">
      <c r="A4567" s="37" t="s">
        <v>829</v>
      </c>
      <c r="B4567" s="37" t="s">
        <v>240</v>
      </c>
      <c r="C4567" s="37" t="n">
        <v>365</v>
      </c>
      <c r="D4567" s="38" t="n">
        <v>46150</v>
      </c>
      <c r="E4567" s="37" t="s">
        <v>229</v>
      </c>
      <c r="F4567" s="38" t="n">
        <v>46149</v>
      </c>
      <c r="G4567" s="37" t="n">
        <v>94</v>
      </c>
    </row>
    <row r="4568" customFormat="false" ht="15" hidden="false" customHeight="false" outlineLevel="0" collapsed="false">
      <c r="A4568" s="37" t="s">
        <v>1510</v>
      </c>
      <c r="B4568" s="37" t="s">
        <v>235</v>
      </c>
      <c r="C4568" s="37" t="n">
        <v>365</v>
      </c>
      <c r="D4568" s="38" t="n">
        <v>46110</v>
      </c>
      <c r="E4568" s="37" t="s">
        <v>229</v>
      </c>
      <c r="F4568" s="38" t="n">
        <v>46084</v>
      </c>
      <c r="G4568" s="37" t="n">
        <v>88</v>
      </c>
    </row>
    <row r="4569" customFormat="false" ht="15" hidden="false" customHeight="false" outlineLevel="0" collapsed="false">
      <c r="A4569" s="37" t="s">
        <v>1510</v>
      </c>
      <c r="B4569" s="37" t="s">
        <v>236</v>
      </c>
      <c r="C4569" s="37" t="n">
        <v>365</v>
      </c>
      <c r="D4569" s="38" t="n">
        <v>46134</v>
      </c>
      <c r="E4569" s="37" t="s">
        <v>229</v>
      </c>
      <c r="F4569" s="38" t="n">
        <v>46101</v>
      </c>
      <c r="G4569" s="37" t="n">
        <v>89</v>
      </c>
    </row>
    <row r="4570" customFormat="false" ht="15" hidden="false" customHeight="false" outlineLevel="0" collapsed="false">
      <c r="A4570" s="37" t="s">
        <v>1510</v>
      </c>
      <c r="B4570" s="37" t="s">
        <v>237</v>
      </c>
      <c r="C4570" s="37" t="n">
        <v>365</v>
      </c>
      <c r="D4570" s="38" t="n">
        <v>46275</v>
      </c>
      <c r="E4570" s="37" t="s">
        <v>229</v>
      </c>
      <c r="F4570" s="38" t="n">
        <v>46240</v>
      </c>
      <c r="G4570" s="37" t="n">
        <v>98</v>
      </c>
    </row>
    <row r="4571" customFormat="false" ht="15" hidden="false" customHeight="false" outlineLevel="0" collapsed="false">
      <c r="A4571" s="37" t="s">
        <v>1510</v>
      </c>
      <c r="B4571" s="37" t="s">
        <v>238</v>
      </c>
      <c r="C4571" s="37" t="n">
        <v>180</v>
      </c>
      <c r="D4571" s="38" t="n">
        <v>46378</v>
      </c>
      <c r="E4571" s="37" t="s">
        <v>229</v>
      </c>
      <c r="F4571" s="38" t="n">
        <v>46374</v>
      </c>
      <c r="G4571" s="37" t="n">
        <v>88</v>
      </c>
    </row>
    <row r="4572" customFormat="false" ht="15" hidden="false" customHeight="false" outlineLevel="0" collapsed="false">
      <c r="A4572" s="37" t="s">
        <v>1510</v>
      </c>
      <c r="B4572" s="37" t="s">
        <v>239</v>
      </c>
      <c r="C4572" s="37" t="n">
        <v>730</v>
      </c>
      <c r="D4572" s="38" t="n">
        <v>46322</v>
      </c>
      <c r="E4572" s="37" t="s">
        <v>231</v>
      </c>
      <c r="F4572" s="38"/>
      <c r="G4572" s="37"/>
    </row>
    <row r="4573" customFormat="false" ht="15" hidden="false" customHeight="false" outlineLevel="0" collapsed="false">
      <c r="A4573" s="37" t="s">
        <v>1510</v>
      </c>
      <c r="B4573" s="37" t="s">
        <v>240</v>
      </c>
      <c r="C4573" s="37" t="n">
        <v>365</v>
      </c>
      <c r="D4573" s="38" t="n">
        <v>46170</v>
      </c>
      <c r="E4573" s="37" t="s">
        <v>229</v>
      </c>
      <c r="F4573" s="38" t="n">
        <v>46161</v>
      </c>
      <c r="G4573" s="37" t="n">
        <v>69</v>
      </c>
    </row>
    <row r="4574" customFormat="false" ht="15" hidden="false" customHeight="false" outlineLevel="0" collapsed="false">
      <c r="A4574" s="37" t="s">
        <v>1511</v>
      </c>
      <c r="B4574" s="37" t="s">
        <v>235</v>
      </c>
      <c r="C4574" s="37" t="n">
        <v>365</v>
      </c>
      <c r="D4574" s="38" t="n">
        <v>46224</v>
      </c>
      <c r="E4574" s="37" t="s">
        <v>229</v>
      </c>
      <c r="F4574" s="38" t="n">
        <v>46211</v>
      </c>
      <c r="G4574" s="37" t="n">
        <v>96</v>
      </c>
    </row>
    <row r="4575" customFormat="false" ht="15" hidden="false" customHeight="false" outlineLevel="0" collapsed="false">
      <c r="A4575" s="37" t="s">
        <v>1511</v>
      </c>
      <c r="B4575" s="37" t="s">
        <v>236</v>
      </c>
      <c r="C4575" s="37" t="n">
        <v>365</v>
      </c>
      <c r="D4575" s="38" t="n">
        <v>46254</v>
      </c>
      <c r="E4575" s="37" t="s">
        <v>229</v>
      </c>
      <c r="F4575" s="38" t="n">
        <v>46220</v>
      </c>
      <c r="G4575" s="37" t="n">
        <v>86</v>
      </c>
    </row>
    <row r="4576" customFormat="false" ht="15" hidden="false" customHeight="false" outlineLevel="0" collapsed="false">
      <c r="A4576" s="37" t="s">
        <v>1511</v>
      </c>
      <c r="B4576" s="37" t="s">
        <v>237</v>
      </c>
      <c r="C4576" s="37" t="n">
        <v>365</v>
      </c>
      <c r="D4576" s="38" t="n">
        <v>46255</v>
      </c>
      <c r="E4576" s="37" t="s">
        <v>232</v>
      </c>
      <c r="F4576" s="38"/>
      <c r="G4576" s="37"/>
    </row>
    <row r="4577" customFormat="false" ht="15" hidden="false" customHeight="false" outlineLevel="0" collapsed="false">
      <c r="A4577" s="37" t="s">
        <v>1511</v>
      </c>
      <c r="B4577" s="37" t="s">
        <v>238</v>
      </c>
      <c r="C4577" s="37" t="n">
        <v>180</v>
      </c>
      <c r="D4577" s="38" t="n">
        <v>46323</v>
      </c>
      <c r="E4577" s="37" t="s">
        <v>229</v>
      </c>
      <c r="F4577" s="38" t="n">
        <v>46311</v>
      </c>
      <c r="G4577" s="37" t="n">
        <v>72</v>
      </c>
    </row>
    <row r="4578" customFormat="false" ht="15" hidden="false" customHeight="false" outlineLevel="0" collapsed="false">
      <c r="A4578" s="37" t="s">
        <v>1511</v>
      </c>
      <c r="B4578" s="37" t="s">
        <v>239</v>
      </c>
      <c r="C4578" s="37" t="n">
        <v>730</v>
      </c>
      <c r="D4578" s="38" t="n">
        <v>46124</v>
      </c>
      <c r="E4578" s="37" t="s">
        <v>231</v>
      </c>
      <c r="F4578" s="38"/>
      <c r="G4578" s="37"/>
    </row>
    <row r="4579" customFormat="false" ht="15" hidden="false" customHeight="false" outlineLevel="0" collapsed="false">
      <c r="A4579" s="37" t="s">
        <v>1511</v>
      </c>
      <c r="B4579" s="37" t="s">
        <v>240</v>
      </c>
      <c r="C4579" s="37" t="n">
        <v>365</v>
      </c>
      <c r="D4579" s="38" t="n">
        <v>46369</v>
      </c>
      <c r="E4579" s="37" t="s">
        <v>230</v>
      </c>
      <c r="F4579" s="38"/>
      <c r="G4579" s="37"/>
    </row>
    <row r="4580" customFormat="false" ht="15" hidden="false" customHeight="false" outlineLevel="0" collapsed="false">
      <c r="A4580" s="37" t="s">
        <v>1513</v>
      </c>
      <c r="B4580" s="37" t="s">
        <v>235</v>
      </c>
      <c r="C4580" s="37" t="n">
        <v>365</v>
      </c>
      <c r="D4580" s="38" t="n">
        <v>46146</v>
      </c>
      <c r="E4580" s="37" t="s">
        <v>229</v>
      </c>
      <c r="F4580" s="38" t="n">
        <v>46127</v>
      </c>
      <c r="G4580" s="37" t="n">
        <v>79</v>
      </c>
    </row>
    <row r="4581" customFormat="false" ht="15" hidden="false" customHeight="false" outlineLevel="0" collapsed="false">
      <c r="A4581" s="37" t="s">
        <v>1513</v>
      </c>
      <c r="B4581" s="37" t="s">
        <v>236</v>
      </c>
      <c r="C4581" s="37" t="n">
        <v>365</v>
      </c>
      <c r="D4581" s="38" t="n">
        <v>46325</v>
      </c>
      <c r="E4581" s="37" t="s">
        <v>229</v>
      </c>
      <c r="F4581" s="38" t="n">
        <v>46318</v>
      </c>
      <c r="G4581" s="37" t="n">
        <v>82</v>
      </c>
    </row>
    <row r="4582" customFormat="false" ht="15" hidden="false" customHeight="false" outlineLevel="0" collapsed="false">
      <c r="A4582" s="37" t="s">
        <v>1513</v>
      </c>
      <c r="B4582" s="37" t="s">
        <v>237</v>
      </c>
      <c r="C4582" s="37" t="n">
        <v>365</v>
      </c>
      <c r="D4582" s="38" t="n">
        <v>46287</v>
      </c>
      <c r="E4582" s="37" t="s">
        <v>229</v>
      </c>
      <c r="F4582" s="38" t="n">
        <v>46267</v>
      </c>
      <c r="G4582" s="37" t="n">
        <v>81</v>
      </c>
    </row>
    <row r="4583" customFormat="false" ht="15" hidden="false" customHeight="false" outlineLevel="0" collapsed="false">
      <c r="A4583" s="37" t="s">
        <v>1513</v>
      </c>
      <c r="B4583" s="37" t="s">
        <v>238</v>
      </c>
      <c r="C4583" s="37" t="n">
        <v>180</v>
      </c>
      <c r="D4583" s="38" t="n">
        <v>46331</v>
      </c>
      <c r="E4583" s="37" t="s">
        <v>229</v>
      </c>
      <c r="F4583" s="38" t="n">
        <v>46308</v>
      </c>
      <c r="G4583" s="37" t="n">
        <v>72</v>
      </c>
    </row>
    <row r="4584" customFormat="false" ht="15" hidden="false" customHeight="false" outlineLevel="0" collapsed="false">
      <c r="A4584" s="37" t="s">
        <v>1513</v>
      </c>
      <c r="B4584" s="37" t="s">
        <v>239</v>
      </c>
      <c r="C4584" s="37" t="n">
        <v>730</v>
      </c>
      <c r="D4584" s="38" t="n">
        <v>46366</v>
      </c>
      <c r="E4584" s="37" t="s">
        <v>229</v>
      </c>
      <c r="F4584" s="38" t="n">
        <v>46327</v>
      </c>
      <c r="G4584" s="37" t="n">
        <v>84</v>
      </c>
    </row>
    <row r="4585" customFormat="false" ht="15" hidden="false" customHeight="false" outlineLevel="0" collapsed="false">
      <c r="A4585" s="37" t="s">
        <v>1513</v>
      </c>
      <c r="B4585" s="37" t="s">
        <v>240</v>
      </c>
      <c r="C4585" s="37" t="n">
        <v>365</v>
      </c>
      <c r="D4585" s="38" t="n">
        <v>46176</v>
      </c>
      <c r="E4585" s="37" t="s">
        <v>232</v>
      </c>
      <c r="F4585" s="38"/>
      <c r="G4585" s="37"/>
    </row>
    <row r="4586" customFormat="false" ht="15" hidden="false" customHeight="false" outlineLevel="0" collapsed="false">
      <c r="A4586" s="37" t="s">
        <v>1514</v>
      </c>
      <c r="B4586" s="37" t="s">
        <v>235</v>
      </c>
      <c r="C4586" s="37" t="n">
        <v>365</v>
      </c>
      <c r="D4586" s="38" t="n">
        <v>46189</v>
      </c>
      <c r="E4586" s="37" t="s">
        <v>229</v>
      </c>
      <c r="F4586" s="38" t="n">
        <v>46155</v>
      </c>
      <c r="G4586" s="37" t="n">
        <v>72</v>
      </c>
    </row>
    <row r="4587" customFormat="false" ht="15" hidden="false" customHeight="false" outlineLevel="0" collapsed="false">
      <c r="A4587" s="37" t="s">
        <v>1514</v>
      </c>
      <c r="B4587" s="37" t="s">
        <v>236</v>
      </c>
      <c r="C4587" s="37" t="n">
        <v>365</v>
      </c>
      <c r="D4587" s="38" t="n">
        <v>46311</v>
      </c>
      <c r="E4587" s="37" t="s">
        <v>229</v>
      </c>
      <c r="F4587" s="38" t="n">
        <v>46297</v>
      </c>
      <c r="G4587" s="37" t="n">
        <v>91</v>
      </c>
    </row>
    <row r="4588" customFormat="false" ht="15" hidden="false" customHeight="false" outlineLevel="0" collapsed="false">
      <c r="A4588" s="37" t="s">
        <v>1514</v>
      </c>
      <c r="B4588" s="37" t="s">
        <v>237</v>
      </c>
      <c r="C4588" s="37" t="n">
        <v>365</v>
      </c>
      <c r="D4588" s="38" t="n">
        <v>46353</v>
      </c>
      <c r="E4588" s="37" t="s">
        <v>229</v>
      </c>
      <c r="F4588" s="38" t="n">
        <v>46329</v>
      </c>
      <c r="G4588" s="37" t="n">
        <v>97</v>
      </c>
    </row>
    <row r="4589" customFormat="false" ht="15" hidden="false" customHeight="false" outlineLevel="0" collapsed="false">
      <c r="A4589" s="37" t="s">
        <v>1514</v>
      </c>
      <c r="B4589" s="37" t="s">
        <v>238</v>
      </c>
      <c r="C4589" s="37" t="n">
        <v>180</v>
      </c>
      <c r="D4589" s="38" t="n">
        <v>46274</v>
      </c>
      <c r="E4589" s="37" t="s">
        <v>229</v>
      </c>
      <c r="F4589" s="38" t="n">
        <v>46247</v>
      </c>
      <c r="G4589" s="37" t="n">
        <v>66</v>
      </c>
    </row>
    <row r="4590" customFormat="false" ht="15" hidden="false" customHeight="false" outlineLevel="0" collapsed="false">
      <c r="A4590" s="37" t="s">
        <v>1514</v>
      </c>
      <c r="B4590" s="37" t="s">
        <v>239</v>
      </c>
      <c r="C4590" s="37" t="n">
        <v>730</v>
      </c>
      <c r="D4590" s="38" t="n">
        <v>46267</v>
      </c>
      <c r="E4590" s="37" t="s">
        <v>229</v>
      </c>
      <c r="F4590" s="38" t="n">
        <v>46266</v>
      </c>
      <c r="G4590" s="37" t="n">
        <v>76</v>
      </c>
    </row>
    <row r="4591" customFormat="false" ht="15" hidden="false" customHeight="false" outlineLevel="0" collapsed="false">
      <c r="A4591" s="37" t="s">
        <v>1514</v>
      </c>
      <c r="B4591" s="37" t="s">
        <v>240</v>
      </c>
      <c r="C4591" s="37" t="n">
        <v>365</v>
      </c>
      <c r="D4591" s="38" t="n">
        <v>46149</v>
      </c>
      <c r="E4591" s="37" t="s">
        <v>229</v>
      </c>
      <c r="F4591" s="38" t="n">
        <v>46127</v>
      </c>
      <c r="G4591" s="37" t="n">
        <v>78</v>
      </c>
    </row>
    <row r="4592" customFormat="false" ht="15" hidden="false" customHeight="false" outlineLevel="0" collapsed="false">
      <c r="A4592" s="37" t="s">
        <v>800</v>
      </c>
      <c r="B4592" s="37" t="s">
        <v>235</v>
      </c>
      <c r="C4592" s="37" t="n">
        <v>365</v>
      </c>
      <c r="D4592" s="38" t="n">
        <v>46261</v>
      </c>
      <c r="E4592" s="37" t="s">
        <v>229</v>
      </c>
      <c r="F4592" s="38" t="n">
        <v>46223</v>
      </c>
      <c r="G4592" s="37" t="n">
        <v>82</v>
      </c>
    </row>
    <row r="4593" customFormat="false" ht="15" hidden="false" customHeight="false" outlineLevel="0" collapsed="false">
      <c r="A4593" s="37" t="s">
        <v>800</v>
      </c>
      <c r="B4593" s="37" t="s">
        <v>236</v>
      </c>
      <c r="C4593" s="37" t="n">
        <v>365</v>
      </c>
      <c r="D4593" s="38" t="n">
        <v>46139</v>
      </c>
      <c r="E4593" s="37" t="s">
        <v>229</v>
      </c>
      <c r="F4593" s="38" t="n">
        <v>46128</v>
      </c>
      <c r="G4593" s="37" t="n">
        <v>63</v>
      </c>
    </row>
    <row r="4594" customFormat="false" ht="15" hidden="false" customHeight="false" outlineLevel="0" collapsed="false">
      <c r="A4594" s="37" t="s">
        <v>800</v>
      </c>
      <c r="B4594" s="37" t="s">
        <v>237</v>
      </c>
      <c r="C4594" s="37" t="n">
        <v>365</v>
      </c>
      <c r="D4594" s="38" t="n">
        <v>46216</v>
      </c>
      <c r="E4594" s="37" t="s">
        <v>229</v>
      </c>
      <c r="F4594" s="38" t="n">
        <v>46191</v>
      </c>
      <c r="G4594" s="37" t="n">
        <v>94</v>
      </c>
    </row>
    <row r="4595" customFormat="false" ht="15" hidden="false" customHeight="false" outlineLevel="0" collapsed="false">
      <c r="A4595" s="37" t="s">
        <v>800</v>
      </c>
      <c r="B4595" s="37" t="s">
        <v>238</v>
      </c>
      <c r="C4595" s="37" t="n">
        <v>180</v>
      </c>
      <c r="D4595" s="38" t="n">
        <v>46323</v>
      </c>
      <c r="E4595" s="37" t="s">
        <v>229</v>
      </c>
      <c r="F4595" s="38" t="n">
        <v>46303</v>
      </c>
      <c r="G4595" s="37" t="n">
        <v>72</v>
      </c>
    </row>
    <row r="4596" customFormat="false" ht="15" hidden="false" customHeight="false" outlineLevel="0" collapsed="false">
      <c r="A4596" s="37" t="s">
        <v>800</v>
      </c>
      <c r="B4596" s="37" t="s">
        <v>239</v>
      </c>
      <c r="C4596" s="37" t="n">
        <v>730</v>
      </c>
      <c r="D4596" s="38" t="n">
        <v>46244</v>
      </c>
      <c r="E4596" s="37" t="s">
        <v>229</v>
      </c>
      <c r="F4596" s="38" t="n">
        <v>46209</v>
      </c>
      <c r="G4596" s="37" t="n">
        <v>84</v>
      </c>
    </row>
    <row r="4597" customFormat="false" ht="15" hidden="false" customHeight="false" outlineLevel="0" collapsed="false">
      <c r="A4597" s="37" t="s">
        <v>800</v>
      </c>
      <c r="B4597" s="37" t="s">
        <v>240</v>
      </c>
      <c r="C4597" s="37" t="n">
        <v>365</v>
      </c>
      <c r="D4597" s="38" t="n">
        <v>46193</v>
      </c>
      <c r="E4597" s="37" t="s">
        <v>231</v>
      </c>
      <c r="F4597" s="38"/>
      <c r="G4597" s="37"/>
    </row>
    <row r="4598" customFormat="false" ht="15" hidden="false" customHeight="false" outlineLevel="0" collapsed="false">
      <c r="A4598" s="37" t="s">
        <v>1516</v>
      </c>
      <c r="B4598" s="37" t="s">
        <v>235</v>
      </c>
      <c r="C4598" s="37" t="n">
        <v>365</v>
      </c>
      <c r="D4598" s="38" t="n">
        <v>46171</v>
      </c>
      <c r="E4598" s="37" t="s">
        <v>229</v>
      </c>
      <c r="F4598" s="38" t="n">
        <v>46141</v>
      </c>
      <c r="G4598" s="37" t="n">
        <v>65</v>
      </c>
    </row>
    <row r="4599" customFormat="false" ht="15" hidden="false" customHeight="false" outlineLevel="0" collapsed="false">
      <c r="A4599" s="37" t="s">
        <v>1516</v>
      </c>
      <c r="B4599" s="37" t="s">
        <v>236</v>
      </c>
      <c r="C4599" s="37" t="n">
        <v>365</v>
      </c>
      <c r="D4599" s="38" t="n">
        <v>46346</v>
      </c>
      <c r="E4599" s="37" t="s">
        <v>231</v>
      </c>
      <c r="F4599" s="38"/>
      <c r="G4599" s="37"/>
    </row>
    <row r="4600" customFormat="false" ht="15" hidden="false" customHeight="false" outlineLevel="0" collapsed="false">
      <c r="A4600" s="37" t="s">
        <v>1516</v>
      </c>
      <c r="B4600" s="37" t="s">
        <v>237</v>
      </c>
      <c r="C4600" s="37" t="n">
        <v>365</v>
      </c>
      <c r="D4600" s="38" t="n">
        <v>46352</v>
      </c>
      <c r="E4600" s="37" t="s">
        <v>232</v>
      </c>
      <c r="F4600" s="38"/>
      <c r="G4600" s="37"/>
    </row>
    <row r="4601" customFormat="false" ht="15" hidden="false" customHeight="false" outlineLevel="0" collapsed="false">
      <c r="A4601" s="37" t="s">
        <v>1516</v>
      </c>
      <c r="B4601" s="37" t="s">
        <v>238</v>
      </c>
      <c r="C4601" s="37" t="n">
        <v>180</v>
      </c>
      <c r="D4601" s="38" t="n">
        <v>46190</v>
      </c>
      <c r="E4601" s="37" t="s">
        <v>232</v>
      </c>
      <c r="F4601" s="38"/>
      <c r="G4601" s="37"/>
    </row>
    <row r="4602" customFormat="false" ht="15" hidden="false" customHeight="false" outlineLevel="0" collapsed="false">
      <c r="A4602" s="37" t="s">
        <v>1516</v>
      </c>
      <c r="B4602" s="37" t="s">
        <v>239</v>
      </c>
      <c r="C4602" s="37" t="n">
        <v>730</v>
      </c>
      <c r="D4602" s="38" t="n">
        <v>46223</v>
      </c>
      <c r="E4602" s="37" t="s">
        <v>232</v>
      </c>
      <c r="F4602" s="38"/>
      <c r="G4602" s="37"/>
    </row>
    <row r="4603" customFormat="false" ht="15" hidden="false" customHeight="false" outlineLevel="0" collapsed="false">
      <c r="A4603" s="37" t="s">
        <v>1516</v>
      </c>
      <c r="B4603" s="37" t="s">
        <v>240</v>
      </c>
      <c r="C4603" s="37" t="n">
        <v>365</v>
      </c>
      <c r="D4603" s="38" t="n">
        <v>46109</v>
      </c>
      <c r="E4603" s="37" t="s">
        <v>229</v>
      </c>
      <c r="F4603" s="38" t="n">
        <v>46096</v>
      </c>
      <c r="G4603" s="37" t="n">
        <v>95</v>
      </c>
    </row>
    <row r="4604" customFormat="false" ht="15" hidden="false" customHeight="false" outlineLevel="0" collapsed="false">
      <c r="A4604" s="37" t="s">
        <v>1517</v>
      </c>
      <c r="B4604" s="37" t="s">
        <v>235</v>
      </c>
      <c r="C4604" s="37" t="n">
        <v>365</v>
      </c>
      <c r="D4604" s="38" t="n">
        <v>46247</v>
      </c>
      <c r="E4604" s="37" t="s">
        <v>229</v>
      </c>
      <c r="F4604" s="38" t="n">
        <v>46211</v>
      </c>
      <c r="G4604" s="37" t="n">
        <v>76</v>
      </c>
    </row>
    <row r="4605" customFormat="false" ht="15" hidden="false" customHeight="false" outlineLevel="0" collapsed="false">
      <c r="A4605" s="37" t="s">
        <v>1517</v>
      </c>
      <c r="B4605" s="37" t="s">
        <v>236</v>
      </c>
      <c r="C4605" s="37" t="n">
        <v>365</v>
      </c>
      <c r="D4605" s="38" t="n">
        <v>46312</v>
      </c>
      <c r="E4605" s="37" t="s">
        <v>229</v>
      </c>
      <c r="F4605" s="38" t="n">
        <v>46273</v>
      </c>
      <c r="G4605" s="37" t="n">
        <v>93</v>
      </c>
    </row>
    <row r="4606" customFormat="false" ht="15" hidden="false" customHeight="false" outlineLevel="0" collapsed="false">
      <c r="A4606" s="37" t="s">
        <v>1517</v>
      </c>
      <c r="B4606" s="37" t="s">
        <v>237</v>
      </c>
      <c r="C4606" s="37" t="n">
        <v>365</v>
      </c>
      <c r="D4606" s="38" t="n">
        <v>46312</v>
      </c>
      <c r="E4606" s="37" t="s">
        <v>229</v>
      </c>
      <c r="F4606" s="38" t="n">
        <v>46302</v>
      </c>
      <c r="G4606" s="37" t="n">
        <v>80</v>
      </c>
    </row>
    <row r="4607" customFormat="false" ht="15" hidden="false" customHeight="false" outlineLevel="0" collapsed="false">
      <c r="A4607" s="37" t="s">
        <v>1517</v>
      </c>
      <c r="B4607" s="37" t="s">
        <v>238</v>
      </c>
      <c r="C4607" s="37" t="n">
        <v>180</v>
      </c>
      <c r="D4607" s="38" t="n">
        <v>46344</v>
      </c>
      <c r="E4607" s="37" t="s">
        <v>229</v>
      </c>
      <c r="F4607" s="38" t="n">
        <v>46305</v>
      </c>
      <c r="G4607" s="37" t="n">
        <v>78</v>
      </c>
    </row>
    <row r="4608" customFormat="false" ht="15" hidden="false" customHeight="false" outlineLevel="0" collapsed="false">
      <c r="A4608" s="37" t="s">
        <v>1517</v>
      </c>
      <c r="B4608" s="37" t="s">
        <v>239</v>
      </c>
      <c r="C4608" s="37" t="n">
        <v>730</v>
      </c>
      <c r="D4608" s="38" t="n">
        <v>46170</v>
      </c>
      <c r="E4608" s="37" t="s">
        <v>229</v>
      </c>
      <c r="F4608" s="38" t="n">
        <v>46169</v>
      </c>
      <c r="G4608" s="37" t="n">
        <v>86</v>
      </c>
    </row>
    <row r="4609" customFormat="false" ht="15" hidden="false" customHeight="false" outlineLevel="0" collapsed="false">
      <c r="A4609" s="37" t="s">
        <v>1517</v>
      </c>
      <c r="B4609" s="37" t="s">
        <v>240</v>
      </c>
      <c r="C4609" s="37" t="n">
        <v>365</v>
      </c>
      <c r="D4609" s="38" t="n">
        <v>46264</v>
      </c>
      <c r="E4609" s="37" t="s">
        <v>229</v>
      </c>
      <c r="F4609" s="38" t="n">
        <v>46256</v>
      </c>
      <c r="G4609" s="37" t="n">
        <v>79</v>
      </c>
    </row>
    <row r="4610" customFormat="false" ht="15" hidden="false" customHeight="false" outlineLevel="0" collapsed="false">
      <c r="A4610" s="37" t="s">
        <v>1518</v>
      </c>
      <c r="B4610" s="37" t="s">
        <v>235</v>
      </c>
      <c r="C4610" s="37" t="n">
        <v>365</v>
      </c>
      <c r="D4610" s="38" t="n">
        <v>46125</v>
      </c>
      <c r="E4610" s="37" t="s">
        <v>229</v>
      </c>
      <c r="F4610" s="38" t="n">
        <v>46102</v>
      </c>
      <c r="G4610" s="37" t="n">
        <v>62</v>
      </c>
    </row>
    <row r="4611" customFormat="false" ht="15" hidden="false" customHeight="false" outlineLevel="0" collapsed="false">
      <c r="A4611" s="37" t="s">
        <v>1518</v>
      </c>
      <c r="B4611" s="37" t="s">
        <v>236</v>
      </c>
      <c r="C4611" s="37" t="n">
        <v>365</v>
      </c>
      <c r="D4611" s="38" t="n">
        <v>46176</v>
      </c>
      <c r="E4611" s="37" t="s">
        <v>232</v>
      </c>
      <c r="F4611" s="38"/>
      <c r="G4611" s="37"/>
    </row>
    <row r="4612" customFormat="false" ht="15" hidden="false" customHeight="false" outlineLevel="0" collapsed="false">
      <c r="A4612" s="37" t="s">
        <v>1518</v>
      </c>
      <c r="B4612" s="37" t="s">
        <v>237</v>
      </c>
      <c r="C4612" s="37" t="n">
        <v>365</v>
      </c>
      <c r="D4612" s="38" t="n">
        <v>46276</v>
      </c>
      <c r="E4612" s="37" t="s">
        <v>229</v>
      </c>
      <c r="F4612" s="38" t="n">
        <v>46273</v>
      </c>
      <c r="G4612" s="37" t="n">
        <v>96</v>
      </c>
    </row>
    <row r="4613" customFormat="false" ht="15" hidden="false" customHeight="false" outlineLevel="0" collapsed="false">
      <c r="A4613" s="37" t="s">
        <v>1518</v>
      </c>
      <c r="B4613" s="37" t="s">
        <v>238</v>
      </c>
      <c r="C4613" s="37" t="n">
        <v>180</v>
      </c>
      <c r="D4613" s="38" t="n">
        <v>46226</v>
      </c>
      <c r="E4613" s="37" t="s">
        <v>229</v>
      </c>
      <c r="F4613" s="38" t="n">
        <v>46196</v>
      </c>
      <c r="G4613" s="37" t="n">
        <v>91</v>
      </c>
    </row>
    <row r="4614" customFormat="false" ht="15" hidden="false" customHeight="false" outlineLevel="0" collapsed="false">
      <c r="A4614" s="37" t="s">
        <v>1518</v>
      </c>
      <c r="B4614" s="37" t="s">
        <v>239</v>
      </c>
      <c r="C4614" s="37" t="n">
        <v>730</v>
      </c>
      <c r="D4614" s="38" t="n">
        <v>46326</v>
      </c>
      <c r="E4614" s="37" t="s">
        <v>229</v>
      </c>
      <c r="F4614" s="38" t="n">
        <v>46308</v>
      </c>
      <c r="G4614" s="37" t="n">
        <v>74</v>
      </c>
    </row>
    <row r="4615" customFormat="false" ht="15" hidden="false" customHeight="false" outlineLevel="0" collapsed="false">
      <c r="A4615" s="37" t="s">
        <v>1518</v>
      </c>
      <c r="B4615" s="37" t="s">
        <v>240</v>
      </c>
      <c r="C4615" s="37" t="n">
        <v>365</v>
      </c>
      <c r="D4615" s="38" t="n">
        <v>46135</v>
      </c>
      <c r="E4615" s="37" t="s">
        <v>229</v>
      </c>
      <c r="F4615" s="38" t="n">
        <v>46100</v>
      </c>
      <c r="G4615" s="37" t="n">
        <v>81</v>
      </c>
    </row>
    <row r="4616" customFormat="false" ht="15" hidden="false" customHeight="false" outlineLevel="0" collapsed="false">
      <c r="A4616" s="37" t="s">
        <v>1519</v>
      </c>
      <c r="B4616" s="37" t="s">
        <v>235</v>
      </c>
      <c r="C4616" s="37" t="n">
        <v>365</v>
      </c>
      <c r="D4616" s="38" t="n">
        <v>46151</v>
      </c>
      <c r="E4616" s="37" t="s">
        <v>229</v>
      </c>
      <c r="F4616" s="38" t="n">
        <v>46140</v>
      </c>
      <c r="G4616" s="37" t="n">
        <v>79</v>
      </c>
    </row>
    <row r="4617" customFormat="false" ht="15" hidden="false" customHeight="false" outlineLevel="0" collapsed="false">
      <c r="A4617" s="37" t="s">
        <v>1519</v>
      </c>
      <c r="B4617" s="37" t="s">
        <v>236</v>
      </c>
      <c r="C4617" s="37" t="n">
        <v>365</v>
      </c>
      <c r="D4617" s="38" t="n">
        <v>46243</v>
      </c>
      <c r="E4617" s="37" t="s">
        <v>229</v>
      </c>
      <c r="F4617" s="38" t="n">
        <v>46220</v>
      </c>
      <c r="G4617" s="37" t="n">
        <v>60</v>
      </c>
    </row>
    <row r="4618" customFormat="false" ht="15" hidden="false" customHeight="false" outlineLevel="0" collapsed="false">
      <c r="A4618" s="37" t="s">
        <v>1519</v>
      </c>
      <c r="B4618" s="37" t="s">
        <v>237</v>
      </c>
      <c r="C4618" s="37" t="n">
        <v>365</v>
      </c>
      <c r="D4618" s="38" t="n">
        <v>46329</v>
      </c>
      <c r="E4618" s="37" t="s">
        <v>229</v>
      </c>
      <c r="F4618" s="38" t="n">
        <v>46296</v>
      </c>
      <c r="G4618" s="37" t="n">
        <v>67</v>
      </c>
    </row>
    <row r="4619" customFormat="false" ht="15" hidden="false" customHeight="false" outlineLevel="0" collapsed="false">
      <c r="A4619" s="37" t="s">
        <v>1519</v>
      </c>
      <c r="B4619" s="37" t="s">
        <v>238</v>
      </c>
      <c r="C4619" s="37" t="n">
        <v>180</v>
      </c>
      <c r="D4619" s="38" t="n">
        <v>46272</v>
      </c>
      <c r="E4619" s="37" t="s">
        <v>229</v>
      </c>
      <c r="F4619" s="38" t="n">
        <v>46266</v>
      </c>
      <c r="G4619" s="37" t="n">
        <v>62</v>
      </c>
    </row>
    <row r="4620" customFormat="false" ht="15" hidden="false" customHeight="false" outlineLevel="0" collapsed="false">
      <c r="A4620" s="37" t="s">
        <v>1519</v>
      </c>
      <c r="B4620" s="37" t="s">
        <v>239</v>
      </c>
      <c r="C4620" s="37" t="n">
        <v>730</v>
      </c>
      <c r="D4620" s="38" t="n">
        <v>46382</v>
      </c>
      <c r="E4620" s="37" t="s">
        <v>231</v>
      </c>
      <c r="F4620" s="38"/>
      <c r="G4620" s="37"/>
    </row>
    <row r="4621" customFormat="false" ht="15" hidden="false" customHeight="false" outlineLevel="0" collapsed="false">
      <c r="A4621" s="37" t="s">
        <v>1519</v>
      </c>
      <c r="B4621" s="37" t="s">
        <v>240</v>
      </c>
      <c r="C4621" s="37" t="n">
        <v>365</v>
      </c>
      <c r="D4621" s="38" t="n">
        <v>46373</v>
      </c>
      <c r="E4621" s="37" t="s">
        <v>229</v>
      </c>
      <c r="F4621" s="38" t="n">
        <v>46372</v>
      </c>
      <c r="G4621" s="37" t="n">
        <v>93</v>
      </c>
    </row>
    <row r="4622" customFormat="false" ht="15" hidden="false" customHeight="false" outlineLevel="0" collapsed="false">
      <c r="A4622" s="37" t="s">
        <v>1520</v>
      </c>
      <c r="B4622" s="37" t="s">
        <v>235</v>
      </c>
      <c r="C4622" s="37" t="n">
        <v>365</v>
      </c>
      <c r="D4622" s="38" t="n">
        <v>46191</v>
      </c>
      <c r="E4622" s="37" t="s">
        <v>231</v>
      </c>
      <c r="F4622" s="38"/>
      <c r="G4622" s="37"/>
    </row>
    <row r="4623" customFormat="false" ht="15" hidden="false" customHeight="false" outlineLevel="0" collapsed="false">
      <c r="A4623" s="37" t="s">
        <v>1520</v>
      </c>
      <c r="B4623" s="37" t="s">
        <v>236</v>
      </c>
      <c r="C4623" s="37" t="n">
        <v>365</v>
      </c>
      <c r="D4623" s="38" t="n">
        <v>46114</v>
      </c>
      <c r="E4623" s="37" t="s">
        <v>231</v>
      </c>
      <c r="F4623" s="38"/>
      <c r="G4623" s="37"/>
    </row>
    <row r="4624" customFormat="false" ht="15" hidden="false" customHeight="false" outlineLevel="0" collapsed="false">
      <c r="A4624" s="37" t="s">
        <v>1520</v>
      </c>
      <c r="B4624" s="37" t="s">
        <v>237</v>
      </c>
      <c r="C4624" s="37" t="n">
        <v>365</v>
      </c>
      <c r="D4624" s="38" t="n">
        <v>46362</v>
      </c>
      <c r="E4624" s="37" t="s">
        <v>229</v>
      </c>
      <c r="F4624" s="38" t="n">
        <v>46332</v>
      </c>
      <c r="G4624" s="37" t="n">
        <v>64</v>
      </c>
    </row>
    <row r="4625" customFormat="false" ht="15" hidden="false" customHeight="false" outlineLevel="0" collapsed="false">
      <c r="A4625" s="37" t="s">
        <v>1520</v>
      </c>
      <c r="B4625" s="37" t="s">
        <v>238</v>
      </c>
      <c r="C4625" s="37" t="n">
        <v>180</v>
      </c>
      <c r="D4625" s="38" t="n">
        <v>46324</v>
      </c>
      <c r="E4625" s="37" t="s">
        <v>229</v>
      </c>
      <c r="F4625" s="38" t="n">
        <v>46290</v>
      </c>
      <c r="G4625" s="37" t="n">
        <v>92</v>
      </c>
    </row>
    <row r="4626" customFormat="false" ht="15" hidden="false" customHeight="false" outlineLevel="0" collapsed="false">
      <c r="A4626" s="37" t="s">
        <v>1520</v>
      </c>
      <c r="B4626" s="37" t="s">
        <v>239</v>
      </c>
      <c r="C4626" s="37" t="n">
        <v>730</v>
      </c>
      <c r="D4626" s="38" t="n">
        <v>46149</v>
      </c>
      <c r="E4626" s="37" t="s">
        <v>229</v>
      </c>
      <c r="F4626" s="38" t="n">
        <v>46119</v>
      </c>
      <c r="G4626" s="37" t="n">
        <v>63</v>
      </c>
    </row>
    <row r="4627" customFormat="false" ht="15" hidden="false" customHeight="false" outlineLevel="0" collapsed="false">
      <c r="A4627" s="37" t="s">
        <v>1520</v>
      </c>
      <c r="B4627" s="37" t="s">
        <v>240</v>
      </c>
      <c r="C4627" s="37" t="n">
        <v>365</v>
      </c>
      <c r="D4627" s="38" t="n">
        <v>46110</v>
      </c>
      <c r="E4627" s="37" t="s">
        <v>229</v>
      </c>
      <c r="F4627" s="38" t="n">
        <v>46082</v>
      </c>
      <c r="G4627" s="37" t="n">
        <v>98</v>
      </c>
    </row>
    <row r="4628" customFormat="false" ht="15" hidden="false" customHeight="false" outlineLevel="0" collapsed="false">
      <c r="A4628" s="37" t="s">
        <v>1521</v>
      </c>
      <c r="B4628" s="37" t="s">
        <v>235</v>
      </c>
      <c r="C4628" s="37" t="n">
        <v>365</v>
      </c>
      <c r="D4628" s="38" t="n">
        <v>46265</v>
      </c>
      <c r="E4628" s="37" t="s">
        <v>229</v>
      </c>
      <c r="F4628" s="38" t="n">
        <v>46252</v>
      </c>
      <c r="G4628" s="37" t="n">
        <v>63</v>
      </c>
    </row>
    <row r="4629" customFormat="false" ht="15" hidden="false" customHeight="false" outlineLevel="0" collapsed="false">
      <c r="A4629" s="37" t="s">
        <v>1521</v>
      </c>
      <c r="B4629" s="37" t="s">
        <v>236</v>
      </c>
      <c r="C4629" s="37" t="n">
        <v>365</v>
      </c>
      <c r="D4629" s="38" t="n">
        <v>46189</v>
      </c>
      <c r="E4629" s="37" t="s">
        <v>231</v>
      </c>
      <c r="F4629" s="38"/>
      <c r="G4629" s="37"/>
    </row>
    <row r="4630" customFormat="false" ht="15" hidden="false" customHeight="false" outlineLevel="0" collapsed="false">
      <c r="A4630" s="37" t="s">
        <v>1521</v>
      </c>
      <c r="B4630" s="37" t="s">
        <v>237</v>
      </c>
      <c r="C4630" s="37" t="n">
        <v>365</v>
      </c>
      <c r="D4630" s="38" t="n">
        <v>46132</v>
      </c>
      <c r="E4630" s="37" t="s">
        <v>231</v>
      </c>
      <c r="F4630" s="38"/>
      <c r="G4630" s="37"/>
    </row>
    <row r="4631" customFormat="false" ht="15" hidden="false" customHeight="false" outlineLevel="0" collapsed="false">
      <c r="A4631" s="37" t="s">
        <v>1521</v>
      </c>
      <c r="B4631" s="37" t="s">
        <v>238</v>
      </c>
      <c r="C4631" s="37" t="n">
        <v>180</v>
      </c>
      <c r="D4631" s="38" t="n">
        <v>46323</v>
      </c>
      <c r="E4631" s="37" t="s">
        <v>229</v>
      </c>
      <c r="F4631" s="38" t="n">
        <v>46312</v>
      </c>
      <c r="G4631" s="37" t="n">
        <v>84</v>
      </c>
    </row>
    <row r="4632" customFormat="false" ht="15" hidden="false" customHeight="false" outlineLevel="0" collapsed="false">
      <c r="A4632" s="37" t="s">
        <v>1521</v>
      </c>
      <c r="B4632" s="37" t="s">
        <v>239</v>
      </c>
      <c r="C4632" s="37" t="n">
        <v>730</v>
      </c>
      <c r="D4632" s="38" t="n">
        <v>46173</v>
      </c>
      <c r="E4632" s="37" t="s">
        <v>232</v>
      </c>
      <c r="F4632" s="38"/>
      <c r="G4632" s="37"/>
    </row>
    <row r="4633" customFormat="false" ht="15" hidden="false" customHeight="false" outlineLevel="0" collapsed="false">
      <c r="A4633" s="37" t="s">
        <v>1521</v>
      </c>
      <c r="B4633" s="37" t="s">
        <v>240</v>
      </c>
      <c r="C4633" s="37" t="n">
        <v>365</v>
      </c>
      <c r="D4633" s="38" t="n">
        <v>46371</v>
      </c>
      <c r="E4633" s="37" t="s">
        <v>229</v>
      </c>
      <c r="F4633" s="38" t="n">
        <v>46360</v>
      </c>
      <c r="G4633" s="37" t="n">
        <v>70</v>
      </c>
    </row>
    <row r="4634" customFormat="false" ht="15" hidden="false" customHeight="false" outlineLevel="0" collapsed="false">
      <c r="A4634" s="37" t="s">
        <v>1522</v>
      </c>
      <c r="B4634" s="37" t="s">
        <v>235</v>
      </c>
      <c r="C4634" s="37" t="n">
        <v>365</v>
      </c>
      <c r="D4634" s="38" t="n">
        <v>46158</v>
      </c>
      <c r="E4634" s="37" t="s">
        <v>230</v>
      </c>
      <c r="F4634" s="38"/>
      <c r="G4634" s="37"/>
    </row>
    <row r="4635" customFormat="false" ht="15" hidden="false" customHeight="false" outlineLevel="0" collapsed="false">
      <c r="A4635" s="37" t="s">
        <v>1522</v>
      </c>
      <c r="B4635" s="37" t="s">
        <v>236</v>
      </c>
      <c r="C4635" s="37" t="n">
        <v>365</v>
      </c>
      <c r="D4635" s="38" t="n">
        <v>46212</v>
      </c>
      <c r="E4635" s="37" t="s">
        <v>229</v>
      </c>
      <c r="F4635" s="38" t="n">
        <v>46199</v>
      </c>
      <c r="G4635" s="37" t="n">
        <v>97</v>
      </c>
    </row>
    <row r="4636" customFormat="false" ht="15" hidden="false" customHeight="false" outlineLevel="0" collapsed="false">
      <c r="A4636" s="37" t="s">
        <v>1522</v>
      </c>
      <c r="B4636" s="37" t="s">
        <v>237</v>
      </c>
      <c r="C4636" s="37" t="n">
        <v>365</v>
      </c>
      <c r="D4636" s="38" t="n">
        <v>46205</v>
      </c>
      <c r="E4636" s="37" t="s">
        <v>232</v>
      </c>
      <c r="F4636" s="38"/>
      <c r="G4636" s="37"/>
    </row>
    <row r="4637" customFormat="false" ht="15" hidden="false" customHeight="false" outlineLevel="0" collapsed="false">
      <c r="A4637" s="37" t="s">
        <v>1522</v>
      </c>
      <c r="B4637" s="37" t="s">
        <v>238</v>
      </c>
      <c r="C4637" s="37" t="n">
        <v>180</v>
      </c>
      <c r="D4637" s="38" t="n">
        <v>46247</v>
      </c>
      <c r="E4637" s="37" t="s">
        <v>229</v>
      </c>
      <c r="F4637" s="38" t="n">
        <v>46225</v>
      </c>
      <c r="G4637" s="37" t="n">
        <v>93</v>
      </c>
    </row>
    <row r="4638" customFormat="false" ht="15" hidden="false" customHeight="false" outlineLevel="0" collapsed="false">
      <c r="A4638" s="37" t="s">
        <v>1522</v>
      </c>
      <c r="B4638" s="37" t="s">
        <v>239</v>
      </c>
      <c r="C4638" s="37" t="n">
        <v>730</v>
      </c>
      <c r="D4638" s="38" t="n">
        <v>46111</v>
      </c>
      <c r="E4638" s="37" t="s">
        <v>229</v>
      </c>
      <c r="F4638" s="38" t="n">
        <v>46073</v>
      </c>
      <c r="G4638" s="37" t="n">
        <v>91</v>
      </c>
    </row>
    <row r="4639" customFormat="false" ht="15" hidden="false" customHeight="false" outlineLevel="0" collapsed="false">
      <c r="A4639" s="37" t="s">
        <v>1522</v>
      </c>
      <c r="B4639" s="37" t="s">
        <v>240</v>
      </c>
      <c r="C4639" s="37" t="n">
        <v>365</v>
      </c>
      <c r="D4639" s="38" t="n">
        <v>46160</v>
      </c>
      <c r="E4639" s="37" t="s">
        <v>231</v>
      </c>
      <c r="F4639" s="38"/>
      <c r="G4639" s="37"/>
    </row>
    <row r="4640" customFormat="false" ht="15" hidden="false" customHeight="false" outlineLevel="0" collapsed="false">
      <c r="A4640" s="37" t="s">
        <v>1523</v>
      </c>
      <c r="B4640" s="37" t="s">
        <v>235</v>
      </c>
      <c r="C4640" s="37" t="n">
        <v>365</v>
      </c>
      <c r="D4640" s="38" t="n">
        <v>46344</v>
      </c>
      <c r="E4640" s="37" t="s">
        <v>229</v>
      </c>
      <c r="F4640" s="38" t="n">
        <v>46339</v>
      </c>
      <c r="G4640" s="37" t="n">
        <v>82</v>
      </c>
    </row>
    <row r="4641" customFormat="false" ht="15" hidden="false" customHeight="false" outlineLevel="0" collapsed="false">
      <c r="A4641" s="37" t="s">
        <v>1523</v>
      </c>
      <c r="B4641" s="37" t="s">
        <v>236</v>
      </c>
      <c r="C4641" s="37" t="n">
        <v>365</v>
      </c>
      <c r="D4641" s="38" t="n">
        <v>46136</v>
      </c>
      <c r="E4641" s="37" t="s">
        <v>229</v>
      </c>
      <c r="F4641" s="38" t="n">
        <v>46116</v>
      </c>
      <c r="G4641" s="37" t="n">
        <v>85</v>
      </c>
    </row>
    <row r="4642" customFormat="false" ht="15" hidden="false" customHeight="false" outlineLevel="0" collapsed="false">
      <c r="A4642" s="37" t="s">
        <v>1523</v>
      </c>
      <c r="B4642" s="37" t="s">
        <v>237</v>
      </c>
      <c r="C4642" s="37" t="n">
        <v>365</v>
      </c>
      <c r="D4642" s="38" t="n">
        <v>46209</v>
      </c>
      <c r="E4642" s="37" t="s">
        <v>229</v>
      </c>
      <c r="F4642" s="38" t="n">
        <v>46199</v>
      </c>
      <c r="G4642" s="37" t="n">
        <v>60</v>
      </c>
    </row>
    <row r="4643" customFormat="false" ht="15" hidden="false" customHeight="false" outlineLevel="0" collapsed="false">
      <c r="A4643" s="37" t="s">
        <v>1523</v>
      </c>
      <c r="B4643" s="37" t="s">
        <v>238</v>
      </c>
      <c r="C4643" s="37" t="n">
        <v>180</v>
      </c>
      <c r="D4643" s="38" t="n">
        <v>46338</v>
      </c>
      <c r="E4643" s="37" t="s">
        <v>229</v>
      </c>
      <c r="F4643" s="38" t="n">
        <v>46318</v>
      </c>
      <c r="G4643" s="37" t="n">
        <v>86</v>
      </c>
    </row>
    <row r="4644" customFormat="false" ht="15" hidden="false" customHeight="false" outlineLevel="0" collapsed="false">
      <c r="A4644" s="37" t="s">
        <v>1523</v>
      </c>
      <c r="B4644" s="37" t="s">
        <v>239</v>
      </c>
      <c r="C4644" s="37" t="n">
        <v>730</v>
      </c>
      <c r="D4644" s="38" t="n">
        <v>46208</v>
      </c>
      <c r="E4644" s="37" t="s">
        <v>229</v>
      </c>
      <c r="F4644" s="38" t="n">
        <v>46204</v>
      </c>
      <c r="G4644" s="37" t="n">
        <v>82</v>
      </c>
    </row>
    <row r="4645" customFormat="false" ht="15" hidden="false" customHeight="false" outlineLevel="0" collapsed="false">
      <c r="A4645" s="37" t="s">
        <v>1523</v>
      </c>
      <c r="B4645" s="37" t="s">
        <v>240</v>
      </c>
      <c r="C4645" s="37" t="n">
        <v>365</v>
      </c>
      <c r="D4645" s="38" t="n">
        <v>46325</v>
      </c>
      <c r="E4645" s="37" t="s">
        <v>229</v>
      </c>
      <c r="F4645" s="38" t="n">
        <v>46293</v>
      </c>
      <c r="G4645" s="37" t="n">
        <v>85</v>
      </c>
    </row>
    <row r="4646" customFormat="false" ht="15" hidden="false" customHeight="false" outlineLevel="0" collapsed="false">
      <c r="A4646" s="37" t="s">
        <v>1525</v>
      </c>
      <c r="B4646" s="37" t="s">
        <v>235</v>
      </c>
      <c r="C4646" s="37" t="n">
        <v>365</v>
      </c>
      <c r="D4646" s="38" t="n">
        <v>46271</v>
      </c>
      <c r="E4646" s="37" t="s">
        <v>229</v>
      </c>
      <c r="F4646" s="38" t="n">
        <v>46249</v>
      </c>
      <c r="G4646" s="37" t="n">
        <v>95</v>
      </c>
    </row>
    <row r="4647" customFormat="false" ht="15" hidden="false" customHeight="false" outlineLevel="0" collapsed="false">
      <c r="A4647" s="37" t="s">
        <v>1525</v>
      </c>
      <c r="B4647" s="37" t="s">
        <v>236</v>
      </c>
      <c r="C4647" s="37" t="n">
        <v>365</v>
      </c>
      <c r="D4647" s="38" t="n">
        <v>46195</v>
      </c>
      <c r="E4647" s="37" t="s">
        <v>229</v>
      </c>
      <c r="F4647" s="38" t="n">
        <v>46164</v>
      </c>
      <c r="G4647" s="37" t="n">
        <v>62</v>
      </c>
    </row>
    <row r="4648" customFormat="false" ht="15" hidden="false" customHeight="false" outlineLevel="0" collapsed="false">
      <c r="A4648" s="37" t="s">
        <v>1525</v>
      </c>
      <c r="B4648" s="37" t="s">
        <v>237</v>
      </c>
      <c r="C4648" s="37" t="n">
        <v>365</v>
      </c>
      <c r="D4648" s="38" t="n">
        <v>46277</v>
      </c>
      <c r="E4648" s="37" t="s">
        <v>229</v>
      </c>
      <c r="F4648" s="38" t="n">
        <v>46252</v>
      </c>
      <c r="G4648" s="37" t="n">
        <v>93</v>
      </c>
    </row>
    <row r="4649" customFormat="false" ht="15" hidden="false" customHeight="false" outlineLevel="0" collapsed="false">
      <c r="A4649" s="37" t="s">
        <v>1525</v>
      </c>
      <c r="B4649" s="37" t="s">
        <v>238</v>
      </c>
      <c r="C4649" s="37" t="n">
        <v>180</v>
      </c>
      <c r="D4649" s="38" t="n">
        <v>46304</v>
      </c>
      <c r="E4649" s="37" t="s">
        <v>229</v>
      </c>
      <c r="F4649" s="38" t="n">
        <v>46281</v>
      </c>
      <c r="G4649" s="37" t="n">
        <v>84</v>
      </c>
    </row>
    <row r="4650" customFormat="false" ht="15" hidden="false" customHeight="false" outlineLevel="0" collapsed="false">
      <c r="A4650" s="37" t="s">
        <v>1525</v>
      </c>
      <c r="B4650" s="37" t="s">
        <v>239</v>
      </c>
      <c r="C4650" s="37" t="n">
        <v>730</v>
      </c>
      <c r="D4650" s="38" t="n">
        <v>46379</v>
      </c>
      <c r="E4650" s="37" t="s">
        <v>229</v>
      </c>
      <c r="F4650" s="38" t="n">
        <v>46342</v>
      </c>
      <c r="G4650" s="37" t="n">
        <v>69</v>
      </c>
    </row>
    <row r="4651" customFormat="false" ht="15" hidden="false" customHeight="false" outlineLevel="0" collapsed="false">
      <c r="A4651" s="37" t="s">
        <v>1525</v>
      </c>
      <c r="B4651" s="37" t="s">
        <v>240</v>
      </c>
      <c r="C4651" s="37" t="n">
        <v>365</v>
      </c>
      <c r="D4651" s="38" t="n">
        <v>46158</v>
      </c>
      <c r="E4651" s="37" t="s">
        <v>229</v>
      </c>
      <c r="F4651" s="38" t="n">
        <v>46119</v>
      </c>
      <c r="G4651" s="37" t="n">
        <v>72</v>
      </c>
    </row>
    <row r="4652" customFormat="false" ht="15" hidden="false" customHeight="false" outlineLevel="0" collapsed="false">
      <c r="A4652" s="37" t="s">
        <v>1293</v>
      </c>
      <c r="B4652" s="37" t="s">
        <v>235</v>
      </c>
      <c r="C4652" s="37" t="n">
        <v>365</v>
      </c>
      <c r="D4652" s="38" t="n">
        <v>46138</v>
      </c>
      <c r="E4652" s="37" t="s">
        <v>229</v>
      </c>
      <c r="F4652" s="38" t="n">
        <v>46120</v>
      </c>
      <c r="G4652" s="37" t="n">
        <v>79</v>
      </c>
    </row>
    <row r="4653" customFormat="false" ht="15" hidden="false" customHeight="false" outlineLevel="0" collapsed="false">
      <c r="A4653" s="37" t="s">
        <v>1293</v>
      </c>
      <c r="B4653" s="37" t="s">
        <v>236</v>
      </c>
      <c r="C4653" s="37" t="n">
        <v>365</v>
      </c>
      <c r="D4653" s="38" t="n">
        <v>46182</v>
      </c>
      <c r="E4653" s="37" t="s">
        <v>229</v>
      </c>
      <c r="F4653" s="38" t="n">
        <v>46168</v>
      </c>
      <c r="G4653" s="37" t="n">
        <v>99</v>
      </c>
    </row>
    <row r="4654" customFormat="false" ht="15" hidden="false" customHeight="false" outlineLevel="0" collapsed="false">
      <c r="A4654" s="37" t="s">
        <v>1293</v>
      </c>
      <c r="B4654" s="37" t="s">
        <v>237</v>
      </c>
      <c r="C4654" s="37" t="n">
        <v>365</v>
      </c>
      <c r="D4654" s="38" t="n">
        <v>46196</v>
      </c>
      <c r="E4654" s="37" t="s">
        <v>229</v>
      </c>
      <c r="F4654" s="38" t="n">
        <v>46193</v>
      </c>
      <c r="G4654" s="37" t="n">
        <v>99</v>
      </c>
    </row>
    <row r="4655" customFormat="false" ht="15" hidden="false" customHeight="false" outlineLevel="0" collapsed="false">
      <c r="A4655" s="37" t="s">
        <v>1293</v>
      </c>
      <c r="B4655" s="37" t="s">
        <v>238</v>
      </c>
      <c r="C4655" s="37" t="n">
        <v>180</v>
      </c>
      <c r="D4655" s="38" t="n">
        <v>46163</v>
      </c>
      <c r="E4655" s="37" t="s">
        <v>231</v>
      </c>
      <c r="F4655" s="38"/>
      <c r="G4655" s="37"/>
    </row>
    <row r="4656" customFormat="false" ht="15" hidden="false" customHeight="false" outlineLevel="0" collapsed="false">
      <c r="A4656" s="37" t="s">
        <v>1293</v>
      </c>
      <c r="B4656" s="37" t="s">
        <v>239</v>
      </c>
      <c r="C4656" s="37" t="n">
        <v>730</v>
      </c>
      <c r="D4656" s="38" t="n">
        <v>46288</v>
      </c>
      <c r="E4656" s="37" t="s">
        <v>229</v>
      </c>
      <c r="F4656" s="38" t="n">
        <v>46258</v>
      </c>
      <c r="G4656" s="37" t="n">
        <v>89</v>
      </c>
    </row>
    <row r="4657" customFormat="false" ht="15" hidden="false" customHeight="false" outlineLevel="0" collapsed="false">
      <c r="A4657" s="37" t="s">
        <v>1293</v>
      </c>
      <c r="B4657" s="37" t="s">
        <v>240</v>
      </c>
      <c r="C4657" s="37" t="n">
        <v>365</v>
      </c>
      <c r="D4657" s="38" t="n">
        <v>46133</v>
      </c>
      <c r="E4657" s="37" t="s">
        <v>229</v>
      </c>
      <c r="F4657" s="38" t="n">
        <v>46110</v>
      </c>
      <c r="G4657" s="37" t="n">
        <v>65</v>
      </c>
    </row>
    <row r="4658" customFormat="false" ht="15" hidden="false" customHeight="false" outlineLevel="0" collapsed="false">
      <c r="A4658" s="37" t="s">
        <v>1526</v>
      </c>
      <c r="B4658" s="37" t="s">
        <v>235</v>
      </c>
      <c r="C4658" s="37" t="n">
        <v>365</v>
      </c>
      <c r="D4658" s="38" t="n">
        <v>46247</v>
      </c>
      <c r="E4658" s="37" t="s">
        <v>231</v>
      </c>
      <c r="F4658" s="38"/>
      <c r="G4658" s="37"/>
    </row>
    <row r="4659" customFormat="false" ht="15" hidden="false" customHeight="false" outlineLevel="0" collapsed="false">
      <c r="A4659" s="37" t="s">
        <v>1526</v>
      </c>
      <c r="B4659" s="37" t="s">
        <v>236</v>
      </c>
      <c r="C4659" s="37" t="n">
        <v>365</v>
      </c>
      <c r="D4659" s="38" t="n">
        <v>46169</v>
      </c>
      <c r="E4659" s="37" t="s">
        <v>229</v>
      </c>
      <c r="F4659" s="38" t="n">
        <v>46144</v>
      </c>
      <c r="G4659" s="37" t="n">
        <v>79</v>
      </c>
    </row>
    <row r="4660" customFormat="false" ht="15" hidden="false" customHeight="false" outlineLevel="0" collapsed="false">
      <c r="A4660" s="37" t="s">
        <v>1526</v>
      </c>
      <c r="B4660" s="37" t="s">
        <v>237</v>
      </c>
      <c r="C4660" s="37" t="n">
        <v>365</v>
      </c>
      <c r="D4660" s="38" t="n">
        <v>46254</v>
      </c>
      <c r="E4660" s="37" t="s">
        <v>229</v>
      </c>
      <c r="F4660" s="38" t="n">
        <v>46228</v>
      </c>
      <c r="G4660" s="37" t="n">
        <v>84</v>
      </c>
    </row>
    <row r="4661" customFormat="false" ht="15" hidden="false" customHeight="false" outlineLevel="0" collapsed="false">
      <c r="A4661" s="37" t="s">
        <v>1526</v>
      </c>
      <c r="B4661" s="37" t="s">
        <v>238</v>
      </c>
      <c r="C4661" s="37" t="n">
        <v>180</v>
      </c>
      <c r="D4661" s="38" t="n">
        <v>46358</v>
      </c>
      <c r="E4661" s="37" t="s">
        <v>229</v>
      </c>
      <c r="F4661" s="38" t="n">
        <v>46340</v>
      </c>
      <c r="G4661" s="37" t="n">
        <v>81</v>
      </c>
    </row>
    <row r="4662" customFormat="false" ht="15" hidden="false" customHeight="false" outlineLevel="0" collapsed="false">
      <c r="A4662" s="37" t="s">
        <v>1526</v>
      </c>
      <c r="B4662" s="37" t="s">
        <v>239</v>
      </c>
      <c r="C4662" s="37" t="n">
        <v>730</v>
      </c>
      <c r="D4662" s="38" t="n">
        <v>46329</v>
      </c>
      <c r="E4662" s="37" t="s">
        <v>232</v>
      </c>
      <c r="F4662" s="38"/>
      <c r="G4662" s="37"/>
    </row>
    <row r="4663" customFormat="false" ht="15" hidden="false" customHeight="false" outlineLevel="0" collapsed="false">
      <c r="A4663" s="37" t="s">
        <v>1526</v>
      </c>
      <c r="B4663" s="37" t="s">
        <v>240</v>
      </c>
      <c r="C4663" s="37" t="n">
        <v>365</v>
      </c>
      <c r="D4663" s="38" t="n">
        <v>46180</v>
      </c>
      <c r="E4663" s="37" t="s">
        <v>229</v>
      </c>
      <c r="F4663" s="38" t="n">
        <v>46148</v>
      </c>
      <c r="G4663" s="37" t="n">
        <v>83</v>
      </c>
    </row>
    <row r="4664" customFormat="false" ht="15" hidden="false" customHeight="false" outlineLevel="0" collapsed="false">
      <c r="A4664" s="37" t="s">
        <v>1527</v>
      </c>
      <c r="B4664" s="37" t="s">
        <v>235</v>
      </c>
      <c r="C4664" s="37" t="n">
        <v>365</v>
      </c>
      <c r="D4664" s="38" t="n">
        <v>46294</v>
      </c>
      <c r="E4664" s="37" t="s">
        <v>232</v>
      </c>
      <c r="F4664" s="38"/>
      <c r="G4664" s="37"/>
    </row>
    <row r="4665" customFormat="false" ht="15" hidden="false" customHeight="false" outlineLevel="0" collapsed="false">
      <c r="A4665" s="37" t="s">
        <v>1527</v>
      </c>
      <c r="B4665" s="37" t="s">
        <v>236</v>
      </c>
      <c r="C4665" s="37" t="n">
        <v>365</v>
      </c>
      <c r="D4665" s="38" t="n">
        <v>46237</v>
      </c>
      <c r="E4665" s="37" t="s">
        <v>229</v>
      </c>
      <c r="F4665" s="38" t="n">
        <v>46236</v>
      </c>
      <c r="G4665" s="37" t="n">
        <v>92</v>
      </c>
    </row>
    <row r="4666" customFormat="false" ht="15" hidden="false" customHeight="false" outlineLevel="0" collapsed="false">
      <c r="A4666" s="37" t="s">
        <v>1527</v>
      </c>
      <c r="B4666" s="37" t="s">
        <v>237</v>
      </c>
      <c r="C4666" s="37" t="n">
        <v>365</v>
      </c>
      <c r="D4666" s="38" t="n">
        <v>46304</v>
      </c>
      <c r="E4666" s="37" t="s">
        <v>229</v>
      </c>
      <c r="F4666" s="38" t="n">
        <v>46271</v>
      </c>
      <c r="G4666" s="37" t="n">
        <v>63</v>
      </c>
    </row>
    <row r="4667" customFormat="false" ht="15" hidden="false" customHeight="false" outlineLevel="0" collapsed="false">
      <c r="A4667" s="37" t="s">
        <v>1527</v>
      </c>
      <c r="B4667" s="37" t="s">
        <v>238</v>
      </c>
      <c r="C4667" s="37" t="n">
        <v>180</v>
      </c>
      <c r="D4667" s="38" t="n">
        <v>46109</v>
      </c>
      <c r="E4667" s="37" t="s">
        <v>229</v>
      </c>
      <c r="F4667" s="38" t="n">
        <v>46095</v>
      </c>
      <c r="G4667" s="37" t="n">
        <v>87</v>
      </c>
    </row>
    <row r="4668" customFormat="false" ht="15" hidden="false" customHeight="false" outlineLevel="0" collapsed="false">
      <c r="A4668" s="37" t="s">
        <v>1527</v>
      </c>
      <c r="B4668" s="37" t="s">
        <v>239</v>
      </c>
      <c r="C4668" s="37" t="n">
        <v>730</v>
      </c>
      <c r="D4668" s="38" t="n">
        <v>46281</v>
      </c>
      <c r="E4668" s="37" t="s">
        <v>229</v>
      </c>
      <c r="F4668" s="38" t="n">
        <v>46274</v>
      </c>
      <c r="G4668" s="37" t="n">
        <v>73</v>
      </c>
    </row>
    <row r="4669" customFormat="false" ht="15" hidden="false" customHeight="false" outlineLevel="0" collapsed="false">
      <c r="A4669" s="37" t="s">
        <v>1527</v>
      </c>
      <c r="B4669" s="37" t="s">
        <v>240</v>
      </c>
      <c r="C4669" s="37" t="n">
        <v>365</v>
      </c>
      <c r="D4669" s="38" t="n">
        <v>46103</v>
      </c>
      <c r="E4669" s="37" t="s">
        <v>229</v>
      </c>
      <c r="F4669" s="38" t="n">
        <v>46066</v>
      </c>
      <c r="G4669" s="37" t="n">
        <v>82</v>
      </c>
    </row>
    <row r="4670" customFormat="false" ht="15" hidden="false" customHeight="false" outlineLevel="0" collapsed="false">
      <c r="A4670" s="37" t="s">
        <v>1528</v>
      </c>
      <c r="B4670" s="37" t="s">
        <v>235</v>
      </c>
      <c r="C4670" s="37" t="n">
        <v>365</v>
      </c>
      <c r="D4670" s="38" t="n">
        <v>46190</v>
      </c>
      <c r="E4670" s="37" t="s">
        <v>232</v>
      </c>
      <c r="F4670" s="38"/>
      <c r="G4670" s="37"/>
    </row>
    <row r="4671" customFormat="false" ht="15" hidden="false" customHeight="false" outlineLevel="0" collapsed="false">
      <c r="A4671" s="37" t="s">
        <v>1528</v>
      </c>
      <c r="B4671" s="37" t="s">
        <v>236</v>
      </c>
      <c r="C4671" s="37" t="n">
        <v>365</v>
      </c>
      <c r="D4671" s="38" t="n">
        <v>46372</v>
      </c>
      <c r="E4671" s="37" t="s">
        <v>231</v>
      </c>
      <c r="F4671" s="38"/>
      <c r="G4671" s="37"/>
    </row>
    <row r="4672" customFormat="false" ht="15" hidden="false" customHeight="false" outlineLevel="0" collapsed="false">
      <c r="A4672" s="37" t="s">
        <v>1528</v>
      </c>
      <c r="B4672" s="37" t="s">
        <v>237</v>
      </c>
      <c r="C4672" s="37" t="n">
        <v>365</v>
      </c>
      <c r="D4672" s="38" t="n">
        <v>46165</v>
      </c>
      <c r="E4672" s="37" t="s">
        <v>232</v>
      </c>
      <c r="F4672" s="38"/>
      <c r="G4672" s="37"/>
    </row>
    <row r="4673" customFormat="false" ht="15" hidden="false" customHeight="false" outlineLevel="0" collapsed="false">
      <c r="A4673" s="37" t="s">
        <v>1528</v>
      </c>
      <c r="B4673" s="37" t="s">
        <v>238</v>
      </c>
      <c r="C4673" s="37" t="n">
        <v>180</v>
      </c>
      <c r="D4673" s="38" t="n">
        <v>46262</v>
      </c>
      <c r="E4673" s="37" t="s">
        <v>229</v>
      </c>
      <c r="F4673" s="38" t="n">
        <v>46240</v>
      </c>
      <c r="G4673" s="37" t="n">
        <v>63</v>
      </c>
    </row>
    <row r="4674" customFormat="false" ht="15" hidden="false" customHeight="false" outlineLevel="0" collapsed="false">
      <c r="A4674" s="37" t="s">
        <v>1528</v>
      </c>
      <c r="B4674" s="37" t="s">
        <v>239</v>
      </c>
      <c r="C4674" s="37" t="n">
        <v>730</v>
      </c>
      <c r="D4674" s="38" t="n">
        <v>46328</v>
      </c>
      <c r="E4674" s="37" t="s">
        <v>232</v>
      </c>
      <c r="F4674" s="38"/>
      <c r="G4674" s="37"/>
    </row>
    <row r="4675" customFormat="false" ht="15" hidden="false" customHeight="false" outlineLevel="0" collapsed="false">
      <c r="A4675" s="37" t="s">
        <v>1528</v>
      </c>
      <c r="B4675" s="37" t="s">
        <v>240</v>
      </c>
      <c r="C4675" s="37" t="n">
        <v>365</v>
      </c>
      <c r="D4675" s="38" t="n">
        <v>46242</v>
      </c>
      <c r="E4675" s="37" t="s">
        <v>229</v>
      </c>
      <c r="F4675" s="38" t="n">
        <v>46208</v>
      </c>
      <c r="G4675" s="37" t="n">
        <v>66</v>
      </c>
    </row>
    <row r="4676" customFormat="false" ht="15" hidden="false" customHeight="false" outlineLevel="0" collapsed="false">
      <c r="A4676" s="37" t="s">
        <v>1369</v>
      </c>
      <c r="B4676" s="37" t="s">
        <v>235</v>
      </c>
      <c r="C4676" s="37" t="n">
        <v>365</v>
      </c>
      <c r="D4676" s="38" t="n">
        <v>46118</v>
      </c>
      <c r="E4676" s="37" t="s">
        <v>232</v>
      </c>
      <c r="F4676" s="38"/>
      <c r="G4676" s="37"/>
    </row>
    <row r="4677" customFormat="false" ht="15" hidden="false" customHeight="false" outlineLevel="0" collapsed="false">
      <c r="A4677" s="37" t="s">
        <v>1369</v>
      </c>
      <c r="B4677" s="37" t="s">
        <v>236</v>
      </c>
      <c r="C4677" s="37" t="n">
        <v>365</v>
      </c>
      <c r="D4677" s="38" t="n">
        <v>46149</v>
      </c>
      <c r="E4677" s="37" t="s">
        <v>229</v>
      </c>
      <c r="F4677" s="38" t="n">
        <v>46129</v>
      </c>
      <c r="G4677" s="37" t="n">
        <v>64</v>
      </c>
    </row>
    <row r="4678" customFormat="false" ht="15" hidden="false" customHeight="false" outlineLevel="0" collapsed="false">
      <c r="A4678" s="37" t="s">
        <v>1369</v>
      </c>
      <c r="B4678" s="37" t="s">
        <v>237</v>
      </c>
      <c r="C4678" s="37" t="n">
        <v>365</v>
      </c>
      <c r="D4678" s="38" t="n">
        <v>46115</v>
      </c>
      <c r="E4678" s="37" t="s">
        <v>229</v>
      </c>
      <c r="F4678" s="38" t="n">
        <v>46092</v>
      </c>
      <c r="G4678" s="37" t="n">
        <v>62</v>
      </c>
    </row>
    <row r="4679" customFormat="false" ht="15" hidden="false" customHeight="false" outlineLevel="0" collapsed="false">
      <c r="A4679" s="37" t="s">
        <v>1369</v>
      </c>
      <c r="B4679" s="37" t="s">
        <v>238</v>
      </c>
      <c r="C4679" s="37" t="n">
        <v>180</v>
      </c>
      <c r="D4679" s="38" t="n">
        <v>46327</v>
      </c>
      <c r="E4679" s="37" t="s">
        <v>230</v>
      </c>
      <c r="F4679" s="38"/>
      <c r="G4679" s="37"/>
    </row>
    <row r="4680" customFormat="false" ht="15" hidden="false" customHeight="false" outlineLevel="0" collapsed="false">
      <c r="A4680" s="37" t="s">
        <v>1369</v>
      </c>
      <c r="B4680" s="37" t="s">
        <v>239</v>
      </c>
      <c r="C4680" s="37" t="n">
        <v>730</v>
      </c>
      <c r="D4680" s="38" t="n">
        <v>46259</v>
      </c>
      <c r="E4680" s="37" t="s">
        <v>229</v>
      </c>
      <c r="F4680" s="38" t="n">
        <v>46248</v>
      </c>
      <c r="G4680" s="37" t="n">
        <v>98</v>
      </c>
    </row>
    <row r="4681" customFormat="false" ht="15" hidden="false" customHeight="false" outlineLevel="0" collapsed="false">
      <c r="A4681" s="37" t="s">
        <v>1369</v>
      </c>
      <c r="B4681" s="37" t="s">
        <v>240</v>
      </c>
      <c r="C4681" s="37" t="n">
        <v>365</v>
      </c>
      <c r="D4681" s="38" t="n">
        <v>46190</v>
      </c>
      <c r="E4681" s="37" t="s">
        <v>229</v>
      </c>
      <c r="F4681" s="38" t="n">
        <v>46152</v>
      </c>
      <c r="G4681" s="37" t="n">
        <v>83</v>
      </c>
    </row>
    <row r="4682" customFormat="false" ht="15" hidden="false" customHeight="false" outlineLevel="0" collapsed="false">
      <c r="A4682" s="37" t="s">
        <v>1531</v>
      </c>
      <c r="B4682" s="37" t="s">
        <v>235</v>
      </c>
      <c r="C4682" s="37" t="n">
        <v>365</v>
      </c>
      <c r="D4682" s="38" t="n">
        <v>46116</v>
      </c>
      <c r="E4682" s="37" t="s">
        <v>229</v>
      </c>
      <c r="F4682" s="38" t="n">
        <v>46099</v>
      </c>
      <c r="G4682" s="37" t="n">
        <v>81</v>
      </c>
    </row>
    <row r="4683" customFormat="false" ht="15" hidden="false" customHeight="false" outlineLevel="0" collapsed="false">
      <c r="A4683" s="37" t="s">
        <v>1531</v>
      </c>
      <c r="B4683" s="37" t="s">
        <v>236</v>
      </c>
      <c r="C4683" s="37" t="n">
        <v>365</v>
      </c>
      <c r="D4683" s="38" t="n">
        <v>46333</v>
      </c>
      <c r="E4683" s="37" t="s">
        <v>229</v>
      </c>
      <c r="F4683" s="38" t="n">
        <v>46304</v>
      </c>
      <c r="G4683" s="37" t="n">
        <v>69</v>
      </c>
    </row>
    <row r="4684" customFormat="false" ht="15" hidden="false" customHeight="false" outlineLevel="0" collapsed="false">
      <c r="A4684" s="37" t="s">
        <v>1531</v>
      </c>
      <c r="B4684" s="37" t="s">
        <v>237</v>
      </c>
      <c r="C4684" s="37" t="n">
        <v>365</v>
      </c>
      <c r="D4684" s="38" t="n">
        <v>46272</v>
      </c>
      <c r="E4684" s="37" t="s">
        <v>230</v>
      </c>
      <c r="F4684" s="38"/>
      <c r="G4684" s="37"/>
    </row>
    <row r="4685" customFormat="false" ht="15" hidden="false" customHeight="false" outlineLevel="0" collapsed="false">
      <c r="A4685" s="37" t="s">
        <v>1531</v>
      </c>
      <c r="B4685" s="37" t="s">
        <v>238</v>
      </c>
      <c r="C4685" s="37" t="n">
        <v>180</v>
      </c>
      <c r="D4685" s="38" t="n">
        <v>46215</v>
      </c>
      <c r="E4685" s="37" t="s">
        <v>229</v>
      </c>
      <c r="F4685" s="38" t="n">
        <v>46183</v>
      </c>
      <c r="G4685" s="37" t="n">
        <v>68</v>
      </c>
    </row>
    <row r="4686" customFormat="false" ht="15" hidden="false" customHeight="false" outlineLevel="0" collapsed="false">
      <c r="A4686" s="37" t="s">
        <v>1531</v>
      </c>
      <c r="B4686" s="37" t="s">
        <v>239</v>
      </c>
      <c r="C4686" s="37" t="n">
        <v>730</v>
      </c>
      <c r="D4686" s="38" t="n">
        <v>46177</v>
      </c>
      <c r="E4686" s="37" t="s">
        <v>230</v>
      </c>
      <c r="F4686" s="38"/>
      <c r="G4686" s="37"/>
    </row>
    <row r="4687" customFormat="false" ht="15" hidden="false" customHeight="false" outlineLevel="0" collapsed="false">
      <c r="A4687" s="37" t="s">
        <v>1531</v>
      </c>
      <c r="B4687" s="37" t="s">
        <v>240</v>
      </c>
      <c r="C4687" s="37" t="n">
        <v>365</v>
      </c>
      <c r="D4687" s="38" t="n">
        <v>46109</v>
      </c>
      <c r="E4687" s="37" t="s">
        <v>229</v>
      </c>
      <c r="F4687" s="38" t="n">
        <v>46100</v>
      </c>
      <c r="G4687" s="37" t="n">
        <v>60</v>
      </c>
    </row>
    <row r="4688" customFormat="false" ht="15" hidden="false" customHeight="false" outlineLevel="0" collapsed="false">
      <c r="A4688" s="37" t="s">
        <v>862</v>
      </c>
      <c r="B4688" s="37" t="s">
        <v>235</v>
      </c>
      <c r="C4688" s="37" t="n">
        <v>365</v>
      </c>
      <c r="D4688" s="38" t="n">
        <v>46271</v>
      </c>
      <c r="E4688" s="37" t="s">
        <v>229</v>
      </c>
      <c r="F4688" s="38" t="n">
        <v>46248</v>
      </c>
      <c r="G4688" s="37" t="n">
        <v>69</v>
      </c>
    </row>
    <row r="4689" customFormat="false" ht="15" hidden="false" customHeight="false" outlineLevel="0" collapsed="false">
      <c r="A4689" s="37" t="s">
        <v>862</v>
      </c>
      <c r="B4689" s="37" t="s">
        <v>236</v>
      </c>
      <c r="C4689" s="37" t="n">
        <v>365</v>
      </c>
      <c r="D4689" s="38" t="n">
        <v>46182</v>
      </c>
      <c r="E4689" s="37" t="s">
        <v>231</v>
      </c>
      <c r="F4689" s="38"/>
      <c r="G4689" s="37"/>
    </row>
    <row r="4690" customFormat="false" ht="15" hidden="false" customHeight="false" outlineLevel="0" collapsed="false">
      <c r="A4690" s="37" t="s">
        <v>862</v>
      </c>
      <c r="B4690" s="37" t="s">
        <v>237</v>
      </c>
      <c r="C4690" s="37" t="n">
        <v>365</v>
      </c>
      <c r="D4690" s="38" t="n">
        <v>46355</v>
      </c>
      <c r="E4690" s="37" t="s">
        <v>229</v>
      </c>
      <c r="F4690" s="38" t="n">
        <v>46347</v>
      </c>
      <c r="G4690" s="37" t="n">
        <v>99</v>
      </c>
    </row>
    <row r="4691" customFormat="false" ht="15" hidden="false" customHeight="false" outlineLevel="0" collapsed="false">
      <c r="A4691" s="37" t="s">
        <v>862</v>
      </c>
      <c r="B4691" s="37" t="s">
        <v>238</v>
      </c>
      <c r="C4691" s="37" t="n">
        <v>180</v>
      </c>
      <c r="D4691" s="38" t="n">
        <v>46217</v>
      </c>
      <c r="E4691" s="37" t="s">
        <v>229</v>
      </c>
      <c r="F4691" s="38" t="n">
        <v>46202</v>
      </c>
      <c r="G4691" s="37" t="n">
        <v>92</v>
      </c>
    </row>
    <row r="4692" customFormat="false" ht="15" hidden="false" customHeight="false" outlineLevel="0" collapsed="false">
      <c r="A4692" s="37" t="s">
        <v>862</v>
      </c>
      <c r="B4692" s="37" t="s">
        <v>239</v>
      </c>
      <c r="C4692" s="37" t="n">
        <v>730</v>
      </c>
      <c r="D4692" s="38" t="n">
        <v>46167</v>
      </c>
      <c r="E4692" s="37" t="s">
        <v>229</v>
      </c>
      <c r="F4692" s="38" t="n">
        <v>46155</v>
      </c>
      <c r="G4692" s="37" t="n">
        <v>98</v>
      </c>
    </row>
    <row r="4693" customFormat="false" ht="15" hidden="false" customHeight="false" outlineLevel="0" collapsed="false">
      <c r="A4693" s="37" t="s">
        <v>862</v>
      </c>
      <c r="B4693" s="37" t="s">
        <v>240</v>
      </c>
      <c r="C4693" s="37" t="n">
        <v>365</v>
      </c>
      <c r="D4693" s="38" t="n">
        <v>46143</v>
      </c>
      <c r="E4693" s="37" t="s">
        <v>229</v>
      </c>
      <c r="F4693" s="38" t="n">
        <v>46123</v>
      </c>
      <c r="G4693" s="37" t="n">
        <v>61</v>
      </c>
    </row>
    <row r="4694" customFormat="false" ht="15" hidden="false" customHeight="false" outlineLevel="0" collapsed="false">
      <c r="A4694" s="37" t="s">
        <v>1532</v>
      </c>
      <c r="B4694" s="37" t="s">
        <v>235</v>
      </c>
      <c r="C4694" s="37" t="n">
        <v>365</v>
      </c>
      <c r="D4694" s="38" t="n">
        <v>46227</v>
      </c>
      <c r="E4694" s="37" t="s">
        <v>231</v>
      </c>
      <c r="F4694" s="38"/>
      <c r="G4694" s="37"/>
    </row>
    <row r="4695" customFormat="false" ht="15" hidden="false" customHeight="false" outlineLevel="0" collapsed="false">
      <c r="A4695" s="37" t="s">
        <v>1532</v>
      </c>
      <c r="B4695" s="37" t="s">
        <v>236</v>
      </c>
      <c r="C4695" s="37" t="n">
        <v>365</v>
      </c>
      <c r="D4695" s="38" t="n">
        <v>46379</v>
      </c>
      <c r="E4695" s="37" t="s">
        <v>229</v>
      </c>
      <c r="F4695" s="38" t="n">
        <v>46359</v>
      </c>
      <c r="G4695" s="37" t="n">
        <v>70</v>
      </c>
    </row>
    <row r="4696" customFormat="false" ht="15" hidden="false" customHeight="false" outlineLevel="0" collapsed="false">
      <c r="A4696" s="37" t="s">
        <v>1532</v>
      </c>
      <c r="B4696" s="37" t="s">
        <v>237</v>
      </c>
      <c r="C4696" s="37" t="n">
        <v>365</v>
      </c>
      <c r="D4696" s="38" t="n">
        <v>46349</v>
      </c>
      <c r="E4696" s="37" t="s">
        <v>229</v>
      </c>
      <c r="F4696" s="38" t="n">
        <v>46333</v>
      </c>
      <c r="G4696" s="37" t="n">
        <v>72</v>
      </c>
    </row>
    <row r="4697" customFormat="false" ht="15" hidden="false" customHeight="false" outlineLevel="0" collapsed="false">
      <c r="A4697" s="37" t="s">
        <v>1532</v>
      </c>
      <c r="B4697" s="37" t="s">
        <v>238</v>
      </c>
      <c r="C4697" s="37" t="n">
        <v>180</v>
      </c>
      <c r="D4697" s="38" t="n">
        <v>46097</v>
      </c>
      <c r="E4697" s="37" t="s">
        <v>231</v>
      </c>
      <c r="F4697" s="38"/>
      <c r="G4697" s="37"/>
    </row>
    <row r="4698" customFormat="false" ht="15" hidden="false" customHeight="false" outlineLevel="0" collapsed="false">
      <c r="A4698" s="37" t="s">
        <v>1532</v>
      </c>
      <c r="B4698" s="37" t="s">
        <v>239</v>
      </c>
      <c r="C4698" s="37" t="n">
        <v>730</v>
      </c>
      <c r="D4698" s="38" t="n">
        <v>46202</v>
      </c>
      <c r="E4698" s="37" t="s">
        <v>229</v>
      </c>
      <c r="F4698" s="38" t="n">
        <v>46198</v>
      </c>
      <c r="G4698" s="37" t="n">
        <v>87</v>
      </c>
    </row>
    <row r="4699" customFormat="false" ht="15" hidden="false" customHeight="false" outlineLevel="0" collapsed="false">
      <c r="A4699" s="37" t="s">
        <v>1532</v>
      </c>
      <c r="B4699" s="37" t="s">
        <v>240</v>
      </c>
      <c r="C4699" s="37" t="n">
        <v>365</v>
      </c>
      <c r="D4699" s="38" t="n">
        <v>46192</v>
      </c>
      <c r="E4699" s="37" t="s">
        <v>229</v>
      </c>
      <c r="F4699" s="38" t="n">
        <v>46157</v>
      </c>
      <c r="G4699" s="37" t="n">
        <v>88</v>
      </c>
    </row>
    <row r="4700" customFormat="false" ht="15" hidden="false" customHeight="false" outlineLevel="0" collapsed="false">
      <c r="A4700" s="37" t="s">
        <v>1533</v>
      </c>
      <c r="B4700" s="37" t="s">
        <v>235</v>
      </c>
      <c r="C4700" s="37" t="n">
        <v>365</v>
      </c>
      <c r="D4700" s="38" t="n">
        <v>46326</v>
      </c>
      <c r="E4700" s="37" t="s">
        <v>230</v>
      </c>
      <c r="F4700" s="38"/>
      <c r="G4700" s="37"/>
    </row>
    <row r="4701" customFormat="false" ht="15" hidden="false" customHeight="false" outlineLevel="0" collapsed="false">
      <c r="A4701" s="37" t="s">
        <v>1533</v>
      </c>
      <c r="B4701" s="37" t="s">
        <v>236</v>
      </c>
      <c r="C4701" s="37" t="n">
        <v>365</v>
      </c>
      <c r="D4701" s="38" t="n">
        <v>46172</v>
      </c>
      <c r="E4701" s="37" t="s">
        <v>230</v>
      </c>
      <c r="F4701" s="38"/>
      <c r="G4701" s="37"/>
    </row>
    <row r="4702" customFormat="false" ht="15" hidden="false" customHeight="false" outlineLevel="0" collapsed="false">
      <c r="A4702" s="37" t="s">
        <v>1533</v>
      </c>
      <c r="B4702" s="37" t="s">
        <v>237</v>
      </c>
      <c r="C4702" s="37" t="n">
        <v>365</v>
      </c>
      <c r="D4702" s="38" t="n">
        <v>46127</v>
      </c>
      <c r="E4702" s="37" t="s">
        <v>229</v>
      </c>
      <c r="F4702" s="38" t="n">
        <v>46106</v>
      </c>
      <c r="G4702" s="37" t="n">
        <v>64</v>
      </c>
    </row>
    <row r="4703" customFormat="false" ht="15" hidden="false" customHeight="false" outlineLevel="0" collapsed="false">
      <c r="A4703" s="37" t="s">
        <v>1533</v>
      </c>
      <c r="B4703" s="37" t="s">
        <v>238</v>
      </c>
      <c r="C4703" s="37" t="n">
        <v>180</v>
      </c>
      <c r="D4703" s="38" t="n">
        <v>46287</v>
      </c>
      <c r="E4703" s="37" t="s">
        <v>229</v>
      </c>
      <c r="F4703" s="38" t="n">
        <v>46267</v>
      </c>
      <c r="G4703" s="37" t="n">
        <v>93</v>
      </c>
    </row>
    <row r="4704" customFormat="false" ht="15" hidden="false" customHeight="false" outlineLevel="0" collapsed="false">
      <c r="A4704" s="37" t="s">
        <v>1533</v>
      </c>
      <c r="B4704" s="37" t="s">
        <v>239</v>
      </c>
      <c r="C4704" s="37" t="n">
        <v>730</v>
      </c>
      <c r="D4704" s="38" t="n">
        <v>46342</v>
      </c>
      <c r="E4704" s="37" t="s">
        <v>229</v>
      </c>
      <c r="F4704" s="38" t="n">
        <v>46308</v>
      </c>
      <c r="G4704" s="37" t="n">
        <v>78</v>
      </c>
    </row>
    <row r="4705" customFormat="false" ht="15" hidden="false" customHeight="false" outlineLevel="0" collapsed="false">
      <c r="A4705" s="37" t="s">
        <v>1533</v>
      </c>
      <c r="B4705" s="37" t="s">
        <v>240</v>
      </c>
      <c r="C4705" s="37" t="n">
        <v>365</v>
      </c>
      <c r="D4705" s="38" t="n">
        <v>46306</v>
      </c>
      <c r="E4705" s="37" t="s">
        <v>229</v>
      </c>
      <c r="F4705" s="38" t="n">
        <v>46305</v>
      </c>
      <c r="G4705" s="37" t="n">
        <v>78</v>
      </c>
    </row>
    <row r="4706" customFormat="false" ht="15" hidden="false" customHeight="false" outlineLevel="0" collapsed="false">
      <c r="A4706" s="37" t="s">
        <v>1534</v>
      </c>
      <c r="B4706" s="37" t="s">
        <v>235</v>
      </c>
      <c r="C4706" s="37" t="n">
        <v>365</v>
      </c>
      <c r="D4706" s="38" t="n">
        <v>46233</v>
      </c>
      <c r="E4706" s="37" t="s">
        <v>229</v>
      </c>
      <c r="F4706" s="38" t="n">
        <v>46223</v>
      </c>
      <c r="G4706" s="37" t="n">
        <v>64</v>
      </c>
    </row>
    <row r="4707" customFormat="false" ht="15" hidden="false" customHeight="false" outlineLevel="0" collapsed="false">
      <c r="A4707" s="37" t="s">
        <v>1534</v>
      </c>
      <c r="B4707" s="37" t="s">
        <v>236</v>
      </c>
      <c r="C4707" s="37" t="n">
        <v>365</v>
      </c>
      <c r="D4707" s="38" t="n">
        <v>46126</v>
      </c>
      <c r="E4707" s="37" t="s">
        <v>229</v>
      </c>
      <c r="F4707" s="38" t="n">
        <v>46091</v>
      </c>
      <c r="G4707" s="37" t="n">
        <v>98</v>
      </c>
    </row>
    <row r="4708" customFormat="false" ht="15" hidden="false" customHeight="false" outlineLevel="0" collapsed="false">
      <c r="A4708" s="37" t="s">
        <v>1534</v>
      </c>
      <c r="B4708" s="37" t="s">
        <v>237</v>
      </c>
      <c r="C4708" s="37" t="n">
        <v>365</v>
      </c>
      <c r="D4708" s="38" t="n">
        <v>46219</v>
      </c>
      <c r="E4708" s="37" t="s">
        <v>230</v>
      </c>
      <c r="F4708" s="38"/>
      <c r="G4708" s="37"/>
    </row>
    <row r="4709" customFormat="false" ht="15" hidden="false" customHeight="false" outlineLevel="0" collapsed="false">
      <c r="A4709" s="37" t="s">
        <v>1534</v>
      </c>
      <c r="B4709" s="37" t="s">
        <v>238</v>
      </c>
      <c r="C4709" s="37" t="n">
        <v>180</v>
      </c>
      <c r="D4709" s="38" t="n">
        <v>46235</v>
      </c>
      <c r="E4709" s="37" t="s">
        <v>229</v>
      </c>
      <c r="F4709" s="38" t="n">
        <v>46225</v>
      </c>
      <c r="G4709" s="37" t="n">
        <v>98</v>
      </c>
    </row>
    <row r="4710" customFormat="false" ht="15" hidden="false" customHeight="false" outlineLevel="0" collapsed="false">
      <c r="A4710" s="37" t="s">
        <v>1534</v>
      </c>
      <c r="B4710" s="37" t="s">
        <v>239</v>
      </c>
      <c r="C4710" s="37" t="n">
        <v>730</v>
      </c>
      <c r="D4710" s="38" t="n">
        <v>46150</v>
      </c>
      <c r="E4710" s="37" t="s">
        <v>231</v>
      </c>
      <c r="F4710" s="38"/>
      <c r="G4710" s="37"/>
    </row>
    <row r="4711" customFormat="false" ht="15" hidden="false" customHeight="false" outlineLevel="0" collapsed="false">
      <c r="A4711" s="37" t="s">
        <v>1534</v>
      </c>
      <c r="B4711" s="37" t="s">
        <v>240</v>
      </c>
      <c r="C4711" s="37" t="n">
        <v>365</v>
      </c>
      <c r="D4711" s="38" t="n">
        <v>46261</v>
      </c>
      <c r="E4711" s="37" t="s">
        <v>229</v>
      </c>
      <c r="F4711" s="38" t="n">
        <v>46250</v>
      </c>
      <c r="G4711" s="37" t="n">
        <v>93</v>
      </c>
    </row>
    <row r="4712" customFormat="false" ht="15" hidden="false" customHeight="false" outlineLevel="0" collapsed="false">
      <c r="A4712" s="37" t="s">
        <v>1536</v>
      </c>
      <c r="B4712" s="37" t="s">
        <v>235</v>
      </c>
      <c r="C4712" s="37" t="n">
        <v>365</v>
      </c>
      <c r="D4712" s="38" t="n">
        <v>46326</v>
      </c>
      <c r="E4712" s="37" t="s">
        <v>229</v>
      </c>
      <c r="F4712" s="38" t="n">
        <v>46290</v>
      </c>
      <c r="G4712" s="37" t="n">
        <v>92</v>
      </c>
    </row>
    <row r="4713" customFormat="false" ht="15" hidden="false" customHeight="false" outlineLevel="0" collapsed="false">
      <c r="A4713" s="37" t="s">
        <v>1536</v>
      </c>
      <c r="B4713" s="37" t="s">
        <v>236</v>
      </c>
      <c r="C4713" s="37" t="n">
        <v>365</v>
      </c>
      <c r="D4713" s="38" t="n">
        <v>46263</v>
      </c>
      <c r="E4713" s="37" t="s">
        <v>229</v>
      </c>
      <c r="F4713" s="38" t="n">
        <v>46239</v>
      </c>
      <c r="G4713" s="37" t="n">
        <v>77</v>
      </c>
    </row>
    <row r="4714" customFormat="false" ht="15" hidden="false" customHeight="false" outlineLevel="0" collapsed="false">
      <c r="A4714" s="37" t="s">
        <v>1536</v>
      </c>
      <c r="B4714" s="37" t="s">
        <v>237</v>
      </c>
      <c r="C4714" s="37" t="n">
        <v>365</v>
      </c>
      <c r="D4714" s="38" t="n">
        <v>46305</v>
      </c>
      <c r="E4714" s="37" t="s">
        <v>229</v>
      </c>
      <c r="F4714" s="38" t="n">
        <v>46292</v>
      </c>
      <c r="G4714" s="37" t="n">
        <v>65</v>
      </c>
    </row>
    <row r="4715" customFormat="false" ht="15" hidden="false" customHeight="false" outlineLevel="0" collapsed="false">
      <c r="A4715" s="37" t="s">
        <v>1536</v>
      </c>
      <c r="B4715" s="37" t="s">
        <v>238</v>
      </c>
      <c r="C4715" s="37" t="n">
        <v>180</v>
      </c>
      <c r="D4715" s="38" t="n">
        <v>46366</v>
      </c>
      <c r="E4715" s="37" t="s">
        <v>230</v>
      </c>
      <c r="F4715" s="38"/>
      <c r="G4715" s="37"/>
    </row>
    <row r="4716" customFormat="false" ht="15" hidden="false" customHeight="false" outlineLevel="0" collapsed="false">
      <c r="A4716" s="37" t="s">
        <v>1536</v>
      </c>
      <c r="B4716" s="37" t="s">
        <v>239</v>
      </c>
      <c r="C4716" s="37" t="n">
        <v>730</v>
      </c>
      <c r="D4716" s="38" t="n">
        <v>46194</v>
      </c>
      <c r="E4716" s="37" t="s">
        <v>231</v>
      </c>
      <c r="F4716" s="38"/>
      <c r="G4716" s="37"/>
    </row>
    <row r="4717" customFormat="false" ht="15" hidden="false" customHeight="false" outlineLevel="0" collapsed="false">
      <c r="A4717" s="37" t="s">
        <v>1536</v>
      </c>
      <c r="B4717" s="37" t="s">
        <v>240</v>
      </c>
      <c r="C4717" s="37" t="n">
        <v>365</v>
      </c>
      <c r="D4717" s="38" t="n">
        <v>46169</v>
      </c>
      <c r="E4717" s="37" t="s">
        <v>229</v>
      </c>
      <c r="F4717" s="38" t="n">
        <v>46150</v>
      </c>
      <c r="G4717" s="37" t="n">
        <v>84</v>
      </c>
    </row>
    <row r="4718" customFormat="false" ht="15" hidden="false" customHeight="false" outlineLevel="0" collapsed="false">
      <c r="A4718" s="37" t="s">
        <v>1537</v>
      </c>
      <c r="B4718" s="37" t="s">
        <v>235</v>
      </c>
      <c r="C4718" s="37" t="n">
        <v>365</v>
      </c>
      <c r="D4718" s="38" t="n">
        <v>46357</v>
      </c>
      <c r="E4718" s="37" t="s">
        <v>229</v>
      </c>
      <c r="F4718" s="38" t="n">
        <v>46331</v>
      </c>
      <c r="G4718" s="37" t="n">
        <v>79</v>
      </c>
    </row>
    <row r="4719" customFormat="false" ht="15" hidden="false" customHeight="false" outlineLevel="0" collapsed="false">
      <c r="A4719" s="37" t="s">
        <v>1537</v>
      </c>
      <c r="B4719" s="37" t="s">
        <v>236</v>
      </c>
      <c r="C4719" s="37" t="n">
        <v>365</v>
      </c>
      <c r="D4719" s="38" t="n">
        <v>46195</v>
      </c>
      <c r="E4719" s="37" t="s">
        <v>232</v>
      </c>
      <c r="F4719" s="38"/>
      <c r="G4719" s="37"/>
    </row>
    <row r="4720" customFormat="false" ht="15" hidden="false" customHeight="false" outlineLevel="0" collapsed="false">
      <c r="A4720" s="37" t="s">
        <v>1537</v>
      </c>
      <c r="B4720" s="37" t="s">
        <v>237</v>
      </c>
      <c r="C4720" s="37" t="n">
        <v>365</v>
      </c>
      <c r="D4720" s="38" t="n">
        <v>46265</v>
      </c>
      <c r="E4720" s="37" t="s">
        <v>229</v>
      </c>
      <c r="F4720" s="38" t="n">
        <v>46253</v>
      </c>
      <c r="G4720" s="37" t="n">
        <v>95</v>
      </c>
    </row>
    <row r="4721" customFormat="false" ht="15" hidden="false" customHeight="false" outlineLevel="0" collapsed="false">
      <c r="A4721" s="37" t="s">
        <v>1537</v>
      </c>
      <c r="B4721" s="37" t="s">
        <v>238</v>
      </c>
      <c r="C4721" s="37" t="n">
        <v>180</v>
      </c>
      <c r="D4721" s="38" t="n">
        <v>46105</v>
      </c>
      <c r="E4721" s="37" t="s">
        <v>232</v>
      </c>
      <c r="F4721" s="38"/>
      <c r="G4721" s="37"/>
    </row>
    <row r="4722" customFormat="false" ht="15" hidden="false" customHeight="false" outlineLevel="0" collapsed="false">
      <c r="A4722" s="37" t="s">
        <v>1537</v>
      </c>
      <c r="B4722" s="37" t="s">
        <v>239</v>
      </c>
      <c r="C4722" s="37" t="n">
        <v>730</v>
      </c>
      <c r="D4722" s="38" t="n">
        <v>46185</v>
      </c>
      <c r="E4722" s="37" t="s">
        <v>232</v>
      </c>
      <c r="F4722" s="38"/>
      <c r="G4722" s="37"/>
    </row>
    <row r="4723" customFormat="false" ht="15" hidden="false" customHeight="false" outlineLevel="0" collapsed="false">
      <c r="A4723" s="37" t="s">
        <v>1537</v>
      </c>
      <c r="B4723" s="37" t="s">
        <v>240</v>
      </c>
      <c r="C4723" s="37" t="n">
        <v>365</v>
      </c>
      <c r="D4723" s="38" t="n">
        <v>46164</v>
      </c>
      <c r="E4723" s="37" t="s">
        <v>229</v>
      </c>
      <c r="F4723" s="38" t="n">
        <v>46153</v>
      </c>
      <c r="G4723" s="37" t="n">
        <v>94</v>
      </c>
    </row>
    <row r="4724" customFormat="false" ht="15" hidden="false" customHeight="false" outlineLevel="0" collapsed="false">
      <c r="A4724" s="37" t="s">
        <v>1538</v>
      </c>
      <c r="B4724" s="37" t="s">
        <v>235</v>
      </c>
      <c r="C4724" s="37" t="n">
        <v>365</v>
      </c>
      <c r="D4724" s="38" t="n">
        <v>46137</v>
      </c>
      <c r="E4724" s="37" t="s">
        <v>229</v>
      </c>
      <c r="F4724" s="38" t="n">
        <v>46126</v>
      </c>
      <c r="G4724" s="37" t="n">
        <v>98</v>
      </c>
    </row>
    <row r="4725" customFormat="false" ht="15" hidden="false" customHeight="false" outlineLevel="0" collapsed="false">
      <c r="A4725" s="37" t="s">
        <v>1538</v>
      </c>
      <c r="B4725" s="37" t="s">
        <v>236</v>
      </c>
      <c r="C4725" s="37" t="n">
        <v>365</v>
      </c>
      <c r="D4725" s="38" t="n">
        <v>46219</v>
      </c>
      <c r="E4725" s="37" t="s">
        <v>232</v>
      </c>
      <c r="F4725" s="38"/>
      <c r="G4725" s="37"/>
    </row>
    <row r="4726" customFormat="false" ht="15" hidden="false" customHeight="false" outlineLevel="0" collapsed="false">
      <c r="A4726" s="37" t="s">
        <v>1538</v>
      </c>
      <c r="B4726" s="37" t="s">
        <v>237</v>
      </c>
      <c r="C4726" s="37" t="n">
        <v>365</v>
      </c>
      <c r="D4726" s="38" t="n">
        <v>46373</v>
      </c>
      <c r="E4726" s="37" t="s">
        <v>229</v>
      </c>
      <c r="F4726" s="38" t="n">
        <v>46357</v>
      </c>
      <c r="G4726" s="37" t="n">
        <v>70</v>
      </c>
    </row>
    <row r="4727" customFormat="false" ht="15" hidden="false" customHeight="false" outlineLevel="0" collapsed="false">
      <c r="A4727" s="37" t="s">
        <v>1538</v>
      </c>
      <c r="B4727" s="37" t="s">
        <v>238</v>
      </c>
      <c r="C4727" s="37" t="n">
        <v>180</v>
      </c>
      <c r="D4727" s="38" t="n">
        <v>46293</v>
      </c>
      <c r="E4727" s="37" t="s">
        <v>230</v>
      </c>
      <c r="F4727" s="38"/>
      <c r="G4727" s="37"/>
    </row>
    <row r="4728" customFormat="false" ht="15" hidden="false" customHeight="false" outlineLevel="0" collapsed="false">
      <c r="A4728" s="37" t="s">
        <v>1538</v>
      </c>
      <c r="B4728" s="37" t="s">
        <v>239</v>
      </c>
      <c r="C4728" s="37" t="n">
        <v>730</v>
      </c>
      <c r="D4728" s="38" t="n">
        <v>46379</v>
      </c>
      <c r="E4728" s="37" t="s">
        <v>229</v>
      </c>
      <c r="F4728" s="38" t="n">
        <v>46359</v>
      </c>
      <c r="G4728" s="37" t="n">
        <v>75</v>
      </c>
    </row>
    <row r="4729" customFormat="false" ht="15" hidden="false" customHeight="false" outlineLevel="0" collapsed="false">
      <c r="A4729" s="37" t="s">
        <v>1538</v>
      </c>
      <c r="B4729" s="37" t="s">
        <v>240</v>
      </c>
      <c r="C4729" s="37" t="n">
        <v>365</v>
      </c>
      <c r="D4729" s="38" t="n">
        <v>46126</v>
      </c>
      <c r="E4729" s="37" t="s">
        <v>232</v>
      </c>
      <c r="F4729" s="38"/>
      <c r="G4729" s="37"/>
    </row>
    <row r="4730" customFormat="false" ht="15" hidden="false" customHeight="false" outlineLevel="0" collapsed="false">
      <c r="A4730" s="37" t="s">
        <v>1539</v>
      </c>
      <c r="B4730" s="37" t="s">
        <v>235</v>
      </c>
      <c r="C4730" s="37" t="n">
        <v>365</v>
      </c>
      <c r="D4730" s="38" t="n">
        <v>46210</v>
      </c>
      <c r="E4730" s="37" t="s">
        <v>229</v>
      </c>
      <c r="F4730" s="38" t="n">
        <v>46174</v>
      </c>
      <c r="G4730" s="37" t="n">
        <v>97</v>
      </c>
    </row>
    <row r="4731" customFormat="false" ht="15" hidden="false" customHeight="false" outlineLevel="0" collapsed="false">
      <c r="A4731" s="37" t="s">
        <v>1539</v>
      </c>
      <c r="B4731" s="37" t="s">
        <v>236</v>
      </c>
      <c r="C4731" s="37" t="n">
        <v>365</v>
      </c>
      <c r="D4731" s="38" t="n">
        <v>46173</v>
      </c>
      <c r="E4731" s="37" t="s">
        <v>229</v>
      </c>
      <c r="F4731" s="38" t="n">
        <v>46134</v>
      </c>
      <c r="G4731" s="37" t="n">
        <v>61</v>
      </c>
    </row>
    <row r="4732" customFormat="false" ht="15" hidden="false" customHeight="false" outlineLevel="0" collapsed="false">
      <c r="A4732" s="37" t="s">
        <v>1539</v>
      </c>
      <c r="B4732" s="37" t="s">
        <v>237</v>
      </c>
      <c r="C4732" s="37" t="n">
        <v>365</v>
      </c>
      <c r="D4732" s="38" t="n">
        <v>46139</v>
      </c>
      <c r="E4732" s="37" t="s">
        <v>229</v>
      </c>
      <c r="F4732" s="38" t="n">
        <v>46119</v>
      </c>
      <c r="G4732" s="37" t="n">
        <v>63</v>
      </c>
    </row>
    <row r="4733" customFormat="false" ht="15" hidden="false" customHeight="false" outlineLevel="0" collapsed="false">
      <c r="A4733" s="37" t="s">
        <v>1539</v>
      </c>
      <c r="B4733" s="37" t="s">
        <v>238</v>
      </c>
      <c r="C4733" s="37" t="n">
        <v>180</v>
      </c>
      <c r="D4733" s="38" t="n">
        <v>46250</v>
      </c>
      <c r="E4733" s="37" t="s">
        <v>229</v>
      </c>
      <c r="F4733" s="38" t="n">
        <v>46237</v>
      </c>
      <c r="G4733" s="37" t="n">
        <v>82</v>
      </c>
    </row>
    <row r="4734" customFormat="false" ht="15" hidden="false" customHeight="false" outlineLevel="0" collapsed="false">
      <c r="A4734" s="37" t="s">
        <v>1539</v>
      </c>
      <c r="B4734" s="37" t="s">
        <v>239</v>
      </c>
      <c r="C4734" s="37" t="n">
        <v>730</v>
      </c>
      <c r="D4734" s="38" t="n">
        <v>46104</v>
      </c>
      <c r="E4734" s="37" t="s">
        <v>229</v>
      </c>
      <c r="F4734" s="38" t="n">
        <v>46090</v>
      </c>
      <c r="G4734" s="37" t="n">
        <v>69</v>
      </c>
    </row>
    <row r="4735" customFormat="false" ht="15" hidden="false" customHeight="false" outlineLevel="0" collapsed="false">
      <c r="A4735" s="37" t="s">
        <v>1539</v>
      </c>
      <c r="B4735" s="37" t="s">
        <v>240</v>
      </c>
      <c r="C4735" s="37" t="n">
        <v>365</v>
      </c>
      <c r="D4735" s="38" t="n">
        <v>46239</v>
      </c>
      <c r="E4735" s="37" t="s">
        <v>229</v>
      </c>
      <c r="F4735" s="38" t="n">
        <v>46231</v>
      </c>
      <c r="G4735" s="37" t="n">
        <v>86</v>
      </c>
    </row>
    <row r="4736" customFormat="false" ht="15" hidden="false" customHeight="false" outlineLevel="0" collapsed="false">
      <c r="A4736" s="37" t="s">
        <v>939</v>
      </c>
      <c r="B4736" s="37" t="s">
        <v>235</v>
      </c>
      <c r="C4736" s="37" t="n">
        <v>365</v>
      </c>
      <c r="D4736" s="38" t="n">
        <v>46334</v>
      </c>
      <c r="E4736" s="37" t="s">
        <v>229</v>
      </c>
      <c r="F4736" s="38" t="n">
        <v>46331</v>
      </c>
      <c r="G4736" s="37" t="n">
        <v>88</v>
      </c>
    </row>
    <row r="4737" customFormat="false" ht="15" hidden="false" customHeight="false" outlineLevel="0" collapsed="false">
      <c r="A4737" s="37" t="s">
        <v>939</v>
      </c>
      <c r="B4737" s="37" t="s">
        <v>236</v>
      </c>
      <c r="C4737" s="37" t="n">
        <v>365</v>
      </c>
      <c r="D4737" s="38" t="n">
        <v>46384</v>
      </c>
      <c r="E4737" s="37" t="s">
        <v>229</v>
      </c>
      <c r="F4737" s="38" t="n">
        <v>46378</v>
      </c>
      <c r="G4737" s="37" t="n">
        <v>88</v>
      </c>
    </row>
    <row r="4738" customFormat="false" ht="15" hidden="false" customHeight="false" outlineLevel="0" collapsed="false">
      <c r="A4738" s="37" t="s">
        <v>939</v>
      </c>
      <c r="B4738" s="37" t="s">
        <v>237</v>
      </c>
      <c r="C4738" s="37" t="n">
        <v>365</v>
      </c>
      <c r="D4738" s="38" t="n">
        <v>46361</v>
      </c>
      <c r="E4738" s="37" t="s">
        <v>229</v>
      </c>
      <c r="F4738" s="38" t="n">
        <v>46333</v>
      </c>
      <c r="G4738" s="37" t="n">
        <v>84</v>
      </c>
    </row>
    <row r="4739" customFormat="false" ht="15" hidden="false" customHeight="false" outlineLevel="0" collapsed="false">
      <c r="A4739" s="37" t="s">
        <v>939</v>
      </c>
      <c r="B4739" s="37" t="s">
        <v>238</v>
      </c>
      <c r="C4739" s="37" t="n">
        <v>180</v>
      </c>
      <c r="D4739" s="38" t="n">
        <v>46300</v>
      </c>
      <c r="E4739" s="37" t="s">
        <v>229</v>
      </c>
      <c r="F4739" s="38" t="n">
        <v>46287</v>
      </c>
      <c r="G4739" s="37" t="n">
        <v>60</v>
      </c>
    </row>
    <row r="4740" customFormat="false" ht="15" hidden="false" customHeight="false" outlineLevel="0" collapsed="false">
      <c r="A4740" s="37" t="s">
        <v>939</v>
      </c>
      <c r="B4740" s="37" t="s">
        <v>239</v>
      </c>
      <c r="C4740" s="37" t="n">
        <v>730</v>
      </c>
      <c r="D4740" s="38" t="n">
        <v>46223</v>
      </c>
      <c r="E4740" s="37" t="s">
        <v>231</v>
      </c>
      <c r="F4740" s="38"/>
      <c r="G4740" s="37"/>
    </row>
    <row r="4741" customFormat="false" ht="15" hidden="false" customHeight="false" outlineLevel="0" collapsed="false">
      <c r="A4741" s="37" t="s">
        <v>939</v>
      </c>
      <c r="B4741" s="37" t="s">
        <v>240</v>
      </c>
      <c r="C4741" s="37" t="n">
        <v>365</v>
      </c>
      <c r="D4741" s="38" t="n">
        <v>46237</v>
      </c>
      <c r="E4741" s="37" t="s">
        <v>229</v>
      </c>
      <c r="F4741" s="38" t="n">
        <v>46217</v>
      </c>
      <c r="G4741" s="37" t="n">
        <v>88</v>
      </c>
    </row>
    <row r="4742" customFormat="false" ht="15" hidden="false" customHeight="false" outlineLevel="0" collapsed="false">
      <c r="A4742" s="37" t="s">
        <v>1321</v>
      </c>
      <c r="B4742" s="37" t="s">
        <v>235</v>
      </c>
      <c r="C4742" s="37" t="n">
        <v>365</v>
      </c>
      <c r="D4742" s="38" t="n">
        <v>46356</v>
      </c>
      <c r="E4742" s="37" t="s">
        <v>229</v>
      </c>
      <c r="F4742" s="38" t="n">
        <v>46349</v>
      </c>
      <c r="G4742" s="37" t="n">
        <v>85</v>
      </c>
    </row>
    <row r="4743" customFormat="false" ht="15" hidden="false" customHeight="false" outlineLevel="0" collapsed="false">
      <c r="A4743" s="37" t="s">
        <v>1321</v>
      </c>
      <c r="B4743" s="37" t="s">
        <v>236</v>
      </c>
      <c r="C4743" s="37" t="n">
        <v>365</v>
      </c>
      <c r="D4743" s="38" t="n">
        <v>46109</v>
      </c>
      <c r="E4743" s="37" t="s">
        <v>229</v>
      </c>
      <c r="F4743" s="38" t="n">
        <v>46093</v>
      </c>
      <c r="G4743" s="37" t="n">
        <v>70</v>
      </c>
    </row>
    <row r="4744" customFormat="false" ht="15" hidden="false" customHeight="false" outlineLevel="0" collapsed="false">
      <c r="A4744" s="37" t="s">
        <v>1321</v>
      </c>
      <c r="B4744" s="37" t="s">
        <v>237</v>
      </c>
      <c r="C4744" s="37" t="n">
        <v>365</v>
      </c>
      <c r="D4744" s="38" t="n">
        <v>46273</v>
      </c>
      <c r="E4744" s="37" t="s">
        <v>229</v>
      </c>
      <c r="F4744" s="38" t="n">
        <v>46242</v>
      </c>
      <c r="G4744" s="37" t="n">
        <v>82</v>
      </c>
    </row>
    <row r="4745" customFormat="false" ht="15" hidden="false" customHeight="false" outlineLevel="0" collapsed="false">
      <c r="A4745" s="37" t="s">
        <v>1321</v>
      </c>
      <c r="B4745" s="37" t="s">
        <v>238</v>
      </c>
      <c r="C4745" s="37" t="n">
        <v>180</v>
      </c>
      <c r="D4745" s="38" t="n">
        <v>46240</v>
      </c>
      <c r="E4745" s="37" t="s">
        <v>229</v>
      </c>
      <c r="F4745" s="38" t="n">
        <v>46238</v>
      </c>
      <c r="G4745" s="37" t="n">
        <v>94</v>
      </c>
    </row>
    <row r="4746" customFormat="false" ht="15" hidden="false" customHeight="false" outlineLevel="0" collapsed="false">
      <c r="A4746" s="37" t="s">
        <v>1321</v>
      </c>
      <c r="B4746" s="37" t="s">
        <v>239</v>
      </c>
      <c r="C4746" s="37" t="n">
        <v>730</v>
      </c>
      <c r="D4746" s="38" t="n">
        <v>46145</v>
      </c>
      <c r="E4746" s="37" t="s">
        <v>229</v>
      </c>
      <c r="F4746" s="38" t="n">
        <v>46110</v>
      </c>
      <c r="G4746" s="37" t="n">
        <v>99</v>
      </c>
    </row>
    <row r="4747" customFormat="false" ht="15" hidden="false" customHeight="false" outlineLevel="0" collapsed="false">
      <c r="A4747" s="37" t="s">
        <v>1321</v>
      </c>
      <c r="B4747" s="37" t="s">
        <v>240</v>
      </c>
      <c r="C4747" s="37" t="n">
        <v>365</v>
      </c>
      <c r="D4747" s="38" t="n">
        <v>46178</v>
      </c>
      <c r="E4747" s="37" t="s">
        <v>229</v>
      </c>
      <c r="F4747" s="38" t="n">
        <v>46169</v>
      </c>
      <c r="G4747" s="37" t="n">
        <v>95</v>
      </c>
    </row>
    <row r="4748" customFormat="false" ht="15" hidden="false" customHeight="false" outlineLevel="0" collapsed="false">
      <c r="A4748" s="37" t="s">
        <v>1543</v>
      </c>
      <c r="B4748" s="37" t="s">
        <v>235</v>
      </c>
      <c r="C4748" s="37" t="n">
        <v>365</v>
      </c>
      <c r="D4748" s="38" t="n">
        <v>46283</v>
      </c>
      <c r="E4748" s="37" t="s">
        <v>229</v>
      </c>
      <c r="F4748" s="38" t="n">
        <v>46260</v>
      </c>
      <c r="G4748" s="37" t="n">
        <v>96</v>
      </c>
    </row>
    <row r="4749" customFormat="false" ht="15" hidden="false" customHeight="false" outlineLevel="0" collapsed="false">
      <c r="A4749" s="37" t="s">
        <v>1543</v>
      </c>
      <c r="B4749" s="37" t="s">
        <v>236</v>
      </c>
      <c r="C4749" s="37" t="n">
        <v>365</v>
      </c>
      <c r="D4749" s="38" t="n">
        <v>46133</v>
      </c>
      <c r="E4749" s="37" t="s">
        <v>232</v>
      </c>
      <c r="F4749" s="38"/>
      <c r="G4749" s="37"/>
    </row>
    <row r="4750" customFormat="false" ht="15" hidden="false" customHeight="false" outlineLevel="0" collapsed="false">
      <c r="A4750" s="37" t="s">
        <v>1543</v>
      </c>
      <c r="B4750" s="37" t="s">
        <v>237</v>
      </c>
      <c r="C4750" s="37" t="n">
        <v>365</v>
      </c>
      <c r="D4750" s="38" t="n">
        <v>46295</v>
      </c>
      <c r="E4750" s="37" t="s">
        <v>232</v>
      </c>
      <c r="F4750" s="38"/>
      <c r="G4750" s="37"/>
    </row>
    <row r="4751" customFormat="false" ht="15" hidden="false" customHeight="false" outlineLevel="0" collapsed="false">
      <c r="A4751" s="37" t="s">
        <v>1543</v>
      </c>
      <c r="B4751" s="37" t="s">
        <v>238</v>
      </c>
      <c r="C4751" s="37" t="n">
        <v>180</v>
      </c>
      <c r="D4751" s="38" t="n">
        <v>46125</v>
      </c>
      <c r="E4751" s="37" t="s">
        <v>232</v>
      </c>
      <c r="F4751" s="38"/>
      <c r="G4751" s="37"/>
    </row>
    <row r="4752" customFormat="false" ht="15" hidden="false" customHeight="false" outlineLevel="0" collapsed="false">
      <c r="A4752" s="37" t="s">
        <v>1543</v>
      </c>
      <c r="B4752" s="37" t="s">
        <v>239</v>
      </c>
      <c r="C4752" s="37" t="n">
        <v>730</v>
      </c>
      <c r="D4752" s="38" t="n">
        <v>46208</v>
      </c>
      <c r="E4752" s="37" t="s">
        <v>229</v>
      </c>
      <c r="F4752" s="38" t="n">
        <v>46175</v>
      </c>
      <c r="G4752" s="37" t="n">
        <v>80</v>
      </c>
    </row>
    <row r="4753" customFormat="false" ht="15" hidden="false" customHeight="false" outlineLevel="0" collapsed="false">
      <c r="A4753" s="37" t="s">
        <v>1543</v>
      </c>
      <c r="B4753" s="37" t="s">
        <v>240</v>
      </c>
      <c r="C4753" s="37" t="n">
        <v>365</v>
      </c>
      <c r="D4753" s="38" t="n">
        <v>46313</v>
      </c>
      <c r="E4753" s="37" t="s">
        <v>229</v>
      </c>
      <c r="F4753" s="38" t="n">
        <v>46279</v>
      </c>
      <c r="G4753" s="37" t="n">
        <v>60</v>
      </c>
    </row>
    <row r="4754" customFormat="false" ht="15" hidden="false" customHeight="false" outlineLevel="0" collapsed="false">
      <c r="A4754" s="37" t="s">
        <v>1229</v>
      </c>
      <c r="B4754" s="37" t="s">
        <v>235</v>
      </c>
      <c r="C4754" s="37" t="n">
        <v>365</v>
      </c>
      <c r="D4754" s="38" t="n">
        <v>46265</v>
      </c>
      <c r="E4754" s="37" t="s">
        <v>230</v>
      </c>
      <c r="F4754" s="38"/>
      <c r="G4754" s="37"/>
    </row>
    <row r="4755" customFormat="false" ht="15" hidden="false" customHeight="false" outlineLevel="0" collapsed="false">
      <c r="A4755" s="37" t="s">
        <v>1229</v>
      </c>
      <c r="B4755" s="37" t="s">
        <v>236</v>
      </c>
      <c r="C4755" s="37" t="n">
        <v>365</v>
      </c>
      <c r="D4755" s="38" t="n">
        <v>46228</v>
      </c>
      <c r="E4755" s="37" t="s">
        <v>229</v>
      </c>
      <c r="F4755" s="38" t="n">
        <v>46200</v>
      </c>
      <c r="G4755" s="37" t="n">
        <v>84</v>
      </c>
    </row>
    <row r="4756" customFormat="false" ht="15" hidden="false" customHeight="false" outlineLevel="0" collapsed="false">
      <c r="A4756" s="37" t="s">
        <v>1229</v>
      </c>
      <c r="B4756" s="37" t="s">
        <v>237</v>
      </c>
      <c r="C4756" s="37" t="n">
        <v>365</v>
      </c>
      <c r="D4756" s="38" t="n">
        <v>46222</v>
      </c>
      <c r="E4756" s="37" t="s">
        <v>229</v>
      </c>
      <c r="F4756" s="38" t="n">
        <v>46186</v>
      </c>
      <c r="G4756" s="37" t="n">
        <v>63</v>
      </c>
    </row>
    <row r="4757" customFormat="false" ht="15" hidden="false" customHeight="false" outlineLevel="0" collapsed="false">
      <c r="A4757" s="37" t="s">
        <v>1229</v>
      </c>
      <c r="B4757" s="37" t="s">
        <v>238</v>
      </c>
      <c r="C4757" s="37" t="n">
        <v>180</v>
      </c>
      <c r="D4757" s="38" t="n">
        <v>46185</v>
      </c>
      <c r="E4757" s="37" t="s">
        <v>229</v>
      </c>
      <c r="F4757" s="38" t="n">
        <v>46179</v>
      </c>
      <c r="G4757" s="37" t="n">
        <v>63</v>
      </c>
    </row>
    <row r="4758" customFormat="false" ht="15" hidden="false" customHeight="false" outlineLevel="0" collapsed="false">
      <c r="A4758" s="37" t="s">
        <v>1229</v>
      </c>
      <c r="B4758" s="37" t="s">
        <v>239</v>
      </c>
      <c r="C4758" s="37" t="n">
        <v>730</v>
      </c>
      <c r="D4758" s="38" t="n">
        <v>46286</v>
      </c>
      <c r="E4758" s="37" t="s">
        <v>229</v>
      </c>
      <c r="F4758" s="38" t="n">
        <v>46248</v>
      </c>
      <c r="G4758" s="37" t="n">
        <v>94</v>
      </c>
    </row>
    <row r="4759" customFormat="false" ht="15" hidden="false" customHeight="false" outlineLevel="0" collapsed="false">
      <c r="A4759" s="37" t="s">
        <v>1229</v>
      </c>
      <c r="B4759" s="37" t="s">
        <v>240</v>
      </c>
      <c r="C4759" s="37" t="n">
        <v>365</v>
      </c>
      <c r="D4759" s="38" t="n">
        <v>46111</v>
      </c>
      <c r="E4759" s="37" t="s">
        <v>231</v>
      </c>
      <c r="F4759" s="38"/>
      <c r="G4759" s="37"/>
    </row>
    <row r="4760" customFormat="false" ht="15" hidden="false" customHeight="false" outlineLevel="0" collapsed="false">
      <c r="A4760" s="37" t="s">
        <v>1544</v>
      </c>
      <c r="B4760" s="37" t="s">
        <v>235</v>
      </c>
      <c r="C4760" s="37" t="n">
        <v>365</v>
      </c>
      <c r="D4760" s="38" t="n">
        <v>46321</v>
      </c>
      <c r="E4760" s="37" t="s">
        <v>232</v>
      </c>
      <c r="F4760" s="38"/>
      <c r="G4760" s="37"/>
    </row>
    <row r="4761" customFormat="false" ht="15" hidden="false" customHeight="false" outlineLevel="0" collapsed="false">
      <c r="A4761" s="37" t="s">
        <v>1544</v>
      </c>
      <c r="B4761" s="37" t="s">
        <v>236</v>
      </c>
      <c r="C4761" s="37" t="n">
        <v>365</v>
      </c>
      <c r="D4761" s="38" t="n">
        <v>46253</v>
      </c>
      <c r="E4761" s="37" t="s">
        <v>229</v>
      </c>
      <c r="F4761" s="38" t="n">
        <v>46232</v>
      </c>
      <c r="G4761" s="37" t="n">
        <v>63</v>
      </c>
    </row>
    <row r="4762" customFormat="false" ht="15" hidden="false" customHeight="false" outlineLevel="0" collapsed="false">
      <c r="A4762" s="37" t="s">
        <v>1544</v>
      </c>
      <c r="B4762" s="37" t="s">
        <v>237</v>
      </c>
      <c r="C4762" s="37" t="n">
        <v>365</v>
      </c>
      <c r="D4762" s="38" t="n">
        <v>46099</v>
      </c>
      <c r="E4762" s="37" t="s">
        <v>232</v>
      </c>
      <c r="F4762" s="38"/>
      <c r="G4762" s="37"/>
    </row>
    <row r="4763" customFormat="false" ht="15" hidden="false" customHeight="false" outlineLevel="0" collapsed="false">
      <c r="A4763" s="37" t="s">
        <v>1544</v>
      </c>
      <c r="B4763" s="37" t="s">
        <v>238</v>
      </c>
      <c r="C4763" s="37" t="n">
        <v>180</v>
      </c>
      <c r="D4763" s="38" t="n">
        <v>46146</v>
      </c>
      <c r="E4763" s="37" t="s">
        <v>229</v>
      </c>
      <c r="F4763" s="38" t="n">
        <v>46145</v>
      </c>
      <c r="G4763" s="37" t="n">
        <v>70</v>
      </c>
    </row>
    <row r="4764" customFormat="false" ht="15" hidden="false" customHeight="false" outlineLevel="0" collapsed="false">
      <c r="A4764" s="37" t="s">
        <v>1544</v>
      </c>
      <c r="B4764" s="37" t="s">
        <v>239</v>
      </c>
      <c r="C4764" s="37" t="n">
        <v>730</v>
      </c>
      <c r="D4764" s="38" t="n">
        <v>46144</v>
      </c>
      <c r="E4764" s="37" t="s">
        <v>229</v>
      </c>
      <c r="F4764" s="38" t="n">
        <v>46118</v>
      </c>
      <c r="G4764" s="37" t="n">
        <v>65</v>
      </c>
    </row>
    <row r="4765" customFormat="false" ht="15" hidden="false" customHeight="false" outlineLevel="0" collapsed="false">
      <c r="A4765" s="37" t="s">
        <v>1544</v>
      </c>
      <c r="B4765" s="37" t="s">
        <v>240</v>
      </c>
      <c r="C4765" s="37" t="n">
        <v>365</v>
      </c>
      <c r="D4765" s="38" t="n">
        <v>46252</v>
      </c>
      <c r="E4765" s="37" t="s">
        <v>229</v>
      </c>
      <c r="F4765" s="38" t="n">
        <v>46213</v>
      </c>
      <c r="G4765" s="37" t="n">
        <v>90</v>
      </c>
    </row>
    <row r="4766" customFormat="false" ht="15" hidden="false" customHeight="false" outlineLevel="0" collapsed="false">
      <c r="A4766" s="37" t="s">
        <v>1141</v>
      </c>
      <c r="B4766" s="37" t="s">
        <v>235</v>
      </c>
      <c r="C4766" s="37" t="n">
        <v>365</v>
      </c>
      <c r="D4766" s="38" t="n">
        <v>46346</v>
      </c>
      <c r="E4766" s="37" t="s">
        <v>229</v>
      </c>
      <c r="F4766" s="38" t="n">
        <v>46315</v>
      </c>
      <c r="G4766" s="37" t="n">
        <v>91</v>
      </c>
    </row>
    <row r="4767" customFormat="false" ht="15" hidden="false" customHeight="false" outlineLevel="0" collapsed="false">
      <c r="A4767" s="37" t="s">
        <v>1141</v>
      </c>
      <c r="B4767" s="37" t="s">
        <v>236</v>
      </c>
      <c r="C4767" s="37" t="n">
        <v>365</v>
      </c>
      <c r="D4767" s="38" t="n">
        <v>46254</v>
      </c>
      <c r="E4767" s="37" t="s">
        <v>232</v>
      </c>
      <c r="F4767" s="38"/>
      <c r="G4767" s="37"/>
    </row>
    <row r="4768" customFormat="false" ht="15" hidden="false" customHeight="false" outlineLevel="0" collapsed="false">
      <c r="A4768" s="37" t="s">
        <v>1141</v>
      </c>
      <c r="B4768" s="37" t="s">
        <v>237</v>
      </c>
      <c r="C4768" s="37" t="n">
        <v>365</v>
      </c>
      <c r="D4768" s="38" t="n">
        <v>46248</v>
      </c>
      <c r="E4768" s="37" t="s">
        <v>229</v>
      </c>
      <c r="F4768" s="38" t="n">
        <v>46216</v>
      </c>
      <c r="G4768" s="37" t="n">
        <v>99</v>
      </c>
    </row>
    <row r="4769" customFormat="false" ht="15" hidden="false" customHeight="false" outlineLevel="0" collapsed="false">
      <c r="A4769" s="37" t="s">
        <v>1141</v>
      </c>
      <c r="B4769" s="37" t="s">
        <v>238</v>
      </c>
      <c r="C4769" s="37" t="n">
        <v>180</v>
      </c>
      <c r="D4769" s="38" t="n">
        <v>46304</v>
      </c>
      <c r="E4769" s="37" t="s">
        <v>229</v>
      </c>
      <c r="F4769" s="38" t="n">
        <v>46288</v>
      </c>
      <c r="G4769" s="37" t="n">
        <v>76</v>
      </c>
    </row>
    <row r="4770" customFormat="false" ht="15" hidden="false" customHeight="false" outlineLevel="0" collapsed="false">
      <c r="A4770" s="37" t="s">
        <v>1141</v>
      </c>
      <c r="B4770" s="37" t="s">
        <v>239</v>
      </c>
      <c r="C4770" s="37" t="n">
        <v>730</v>
      </c>
      <c r="D4770" s="38" t="n">
        <v>46119</v>
      </c>
      <c r="E4770" s="37" t="s">
        <v>231</v>
      </c>
      <c r="F4770" s="38"/>
      <c r="G4770" s="37"/>
    </row>
    <row r="4771" customFormat="false" ht="15" hidden="false" customHeight="false" outlineLevel="0" collapsed="false">
      <c r="A4771" s="37" t="s">
        <v>1141</v>
      </c>
      <c r="B4771" s="37" t="s">
        <v>240</v>
      </c>
      <c r="C4771" s="37" t="n">
        <v>365</v>
      </c>
      <c r="D4771" s="38" t="n">
        <v>46353</v>
      </c>
      <c r="E4771" s="37" t="s">
        <v>229</v>
      </c>
      <c r="F4771" s="38" t="n">
        <v>46345</v>
      </c>
      <c r="G4771" s="37" t="n">
        <v>81</v>
      </c>
    </row>
    <row r="4772" customFormat="false" ht="15" hidden="false" customHeight="false" outlineLevel="0" collapsed="false">
      <c r="A4772" s="37" t="s">
        <v>1546</v>
      </c>
      <c r="B4772" s="37" t="s">
        <v>235</v>
      </c>
      <c r="C4772" s="37" t="n">
        <v>365</v>
      </c>
      <c r="D4772" s="38" t="n">
        <v>46153</v>
      </c>
      <c r="E4772" s="37" t="s">
        <v>229</v>
      </c>
      <c r="F4772" s="38" t="n">
        <v>46140</v>
      </c>
      <c r="G4772" s="37" t="n">
        <v>97</v>
      </c>
    </row>
    <row r="4773" customFormat="false" ht="15" hidden="false" customHeight="false" outlineLevel="0" collapsed="false">
      <c r="A4773" s="37" t="s">
        <v>1546</v>
      </c>
      <c r="B4773" s="37" t="s">
        <v>236</v>
      </c>
      <c r="C4773" s="37" t="n">
        <v>365</v>
      </c>
      <c r="D4773" s="38" t="n">
        <v>46264</v>
      </c>
      <c r="E4773" s="37" t="s">
        <v>229</v>
      </c>
      <c r="F4773" s="38" t="n">
        <v>46247</v>
      </c>
      <c r="G4773" s="37" t="n">
        <v>78</v>
      </c>
    </row>
    <row r="4774" customFormat="false" ht="15" hidden="false" customHeight="false" outlineLevel="0" collapsed="false">
      <c r="A4774" s="37" t="s">
        <v>1546</v>
      </c>
      <c r="B4774" s="37" t="s">
        <v>237</v>
      </c>
      <c r="C4774" s="37" t="n">
        <v>365</v>
      </c>
      <c r="D4774" s="38" t="n">
        <v>46160</v>
      </c>
      <c r="E4774" s="37" t="s">
        <v>229</v>
      </c>
      <c r="F4774" s="38" t="n">
        <v>46155</v>
      </c>
      <c r="G4774" s="37" t="n">
        <v>91</v>
      </c>
    </row>
    <row r="4775" customFormat="false" ht="15" hidden="false" customHeight="false" outlineLevel="0" collapsed="false">
      <c r="A4775" s="37" t="s">
        <v>1546</v>
      </c>
      <c r="B4775" s="37" t="s">
        <v>238</v>
      </c>
      <c r="C4775" s="37" t="n">
        <v>180</v>
      </c>
      <c r="D4775" s="38" t="n">
        <v>46277</v>
      </c>
      <c r="E4775" s="37" t="s">
        <v>229</v>
      </c>
      <c r="F4775" s="38" t="n">
        <v>46244</v>
      </c>
      <c r="G4775" s="37" t="n">
        <v>98</v>
      </c>
    </row>
    <row r="4776" customFormat="false" ht="15" hidden="false" customHeight="false" outlineLevel="0" collapsed="false">
      <c r="A4776" s="37" t="s">
        <v>1546</v>
      </c>
      <c r="B4776" s="37" t="s">
        <v>239</v>
      </c>
      <c r="C4776" s="37" t="n">
        <v>730</v>
      </c>
      <c r="D4776" s="38" t="n">
        <v>46106</v>
      </c>
      <c r="E4776" s="37" t="s">
        <v>229</v>
      </c>
      <c r="F4776" s="38" t="n">
        <v>46095</v>
      </c>
      <c r="G4776" s="37" t="n">
        <v>94</v>
      </c>
    </row>
    <row r="4777" customFormat="false" ht="15" hidden="false" customHeight="false" outlineLevel="0" collapsed="false">
      <c r="A4777" s="37" t="s">
        <v>1546</v>
      </c>
      <c r="B4777" s="37" t="s">
        <v>240</v>
      </c>
      <c r="C4777" s="37" t="n">
        <v>365</v>
      </c>
      <c r="D4777" s="38" t="n">
        <v>46333</v>
      </c>
      <c r="E4777" s="37" t="s">
        <v>229</v>
      </c>
      <c r="F4777" s="38" t="n">
        <v>46298</v>
      </c>
      <c r="G4777" s="37" t="n">
        <v>97</v>
      </c>
    </row>
    <row r="4778" customFormat="false" ht="15" hidden="false" customHeight="false" outlineLevel="0" collapsed="false">
      <c r="A4778" s="37" t="s">
        <v>1547</v>
      </c>
      <c r="B4778" s="37" t="s">
        <v>235</v>
      </c>
      <c r="C4778" s="37" t="n">
        <v>365</v>
      </c>
      <c r="D4778" s="38" t="n">
        <v>46220</v>
      </c>
      <c r="E4778" s="37" t="s">
        <v>231</v>
      </c>
      <c r="F4778" s="38"/>
      <c r="G4778" s="37"/>
    </row>
    <row r="4779" customFormat="false" ht="15" hidden="false" customHeight="false" outlineLevel="0" collapsed="false">
      <c r="A4779" s="37" t="s">
        <v>1547</v>
      </c>
      <c r="B4779" s="37" t="s">
        <v>236</v>
      </c>
      <c r="C4779" s="37" t="n">
        <v>365</v>
      </c>
      <c r="D4779" s="38" t="n">
        <v>46374</v>
      </c>
      <c r="E4779" s="37" t="s">
        <v>229</v>
      </c>
      <c r="F4779" s="38" t="n">
        <v>46344</v>
      </c>
      <c r="G4779" s="37" t="n">
        <v>99</v>
      </c>
    </row>
    <row r="4780" customFormat="false" ht="15" hidden="false" customHeight="false" outlineLevel="0" collapsed="false">
      <c r="A4780" s="37" t="s">
        <v>1547</v>
      </c>
      <c r="B4780" s="37" t="s">
        <v>237</v>
      </c>
      <c r="C4780" s="37" t="n">
        <v>365</v>
      </c>
      <c r="D4780" s="38" t="n">
        <v>46342</v>
      </c>
      <c r="E4780" s="37" t="s">
        <v>229</v>
      </c>
      <c r="F4780" s="38" t="n">
        <v>46303</v>
      </c>
      <c r="G4780" s="37" t="n">
        <v>94</v>
      </c>
    </row>
    <row r="4781" customFormat="false" ht="15" hidden="false" customHeight="false" outlineLevel="0" collapsed="false">
      <c r="A4781" s="37" t="s">
        <v>1547</v>
      </c>
      <c r="B4781" s="37" t="s">
        <v>238</v>
      </c>
      <c r="C4781" s="37" t="n">
        <v>180</v>
      </c>
      <c r="D4781" s="38" t="n">
        <v>46266</v>
      </c>
      <c r="E4781" s="37" t="s">
        <v>230</v>
      </c>
      <c r="F4781" s="38"/>
      <c r="G4781" s="37"/>
    </row>
    <row r="4782" customFormat="false" ht="15" hidden="false" customHeight="false" outlineLevel="0" collapsed="false">
      <c r="A4782" s="37" t="s">
        <v>1547</v>
      </c>
      <c r="B4782" s="37" t="s">
        <v>239</v>
      </c>
      <c r="C4782" s="37" t="n">
        <v>730</v>
      </c>
      <c r="D4782" s="38" t="n">
        <v>46255</v>
      </c>
      <c r="E4782" s="37" t="s">
        <v>229</v>
      </c>
      <c r="F4782" s="38" t="n">
        <v>46232</v>
      </c>
      <c r="G4782" s="37" t="n">
        <v>71</v>
      </c>
    </row>
    <row r="4783" customFormat="false" ht="15" hidden="false" customHeight="false" outlineLevel="0" collapsed="false">
      <c r="A4783" s="37" t="s">
        <v>1547</v>
      </c>
      <c r="B4783" s="37" t="s">
        <v>240</v>
      </c>
      <c r="C4783" s="37" t="n">
        <v>365</v>
      </c>
      <c r="D4783" s="38" t="n">
        <v>46195</v>
      </c>
      <c r="E4783" s="37" t="s">
        <v>229</v>
      </c>
      <c r="F4783" s="38" t="n">
        <v>46175</v>
      </c>
      <c r="G4783" s="37" t="n">
        <v>90</v>
      </c>
    </row>
    <row r="4784" customFormat="false" ht="15" hidden="false" customHeight="false" outlineLevel="0" collapsed="false">
      <c r="A4784" s="37" t="s">
        <v>1548</v>
      </c>
      <c r="B4784" s="37" t="s">
        <v>235</v>
      </c>
      <c r="C4784" s="37" t="n">
        <v>365</v>
      </c>
      <c r="D4784" s="38" t="n">
        <v>46135</v>
      </c>
      <c r="E4784" s="37" t="s">
        <v>229</v>
      </c>
      <c r="F4784" s="38" t="n">
        <v>46106</v>
      </c>
      <c r="G4784" s="37" t="n">
        <v>95</v>
      </c>
    </row>
    <row r="4785" customFormat="false" ht="15" hidden="false" customHeight="false" outlineLevel="0" collapsed="false">
      <c r="A4785" s="37" t="s">
        <v>1548</v>
      </c>
      <c r="B4785" s="37" t="s">
        <v>236</v>
      </c>
      <c r="C4785" s="37" t="n">
        <v>365</v>
      </c>
      <c r="D4785" s="38" t="n">
        <v>46172</v>
      </c>
      <c r="E4785" s="37" t="s">
        <v>229</v>
      </c>
      <c r="F4785" s="38" t="n">
        <v>46142</v>
      </c>
      <c r="G4785" s="37" t="n">
        <v>92</v>
      </c>
    </row>
    <row r="4786" customFormat="false" ht="15" hidden="false" customHeight="false" outlineLevel="0" collapsed="false">
      <c r="A4786" s="37" t="s">
        <v>1548</v>
      </c>
      <c r="B4786" s="37" t="s">
        <v>237</v>
      </c>
      <c r="C4786" s="37" t="n">
        <v>365</v>
      </c>
      <c r="D4786" s="38" t="n">
        <v>46332</v>
      </c>
      <c r="E4786" s="37" t="s">
        <v>230</v>
      </c>
      <c r="F4786" s="38"/>
      <c r="G4786" s="37"/>
    </row>
    <row r="4787" customFormat="false" ht="15" hidden="false" customHeight="false" outlineLevel="0" collapsed="false">
      <c r="A4787" s="37" t="s">
        <v>1548</v>
      </c>
      <c r="B4787" s="37" t="s">
        <v>238</v>
      </c>
      <c r="C4787" s="37" t="n">
        <v>180</v>
      </c>
      <c r="D4787" s="38" t="n">
        <v>46305</v>
      </c>
      <c r="E4787" s="37" t="s">
        <v>231</v>
      </c>
      <c r="F4787" s="38"/>
      <c r="G4787" s="37"/>
    </row>
    <row r="4788" customFormat="false" ht="15" hidden="false" customHeight="false" outlineLevel="0" collapsed="false">
      <c r="A4788" s="37" t="s">
        <v>1548</v>
      </c>
      <c r="B4788" s="37" t="s">
        <v>239</v>
      </c>
      <c r="C4788" s="37" t="n">
        <v>730</v>
      </c>
      <c r="D4788" s="38" t="n">
        <v>46241</v>
      </c>
      <c r="E4788" s="37" t="s">
        <v>229</v>
      </c>
      <c r="F4788" s="38" t="n">
        <v>46213</v>
      </c>
      <c r="G4788" s="37" t="n">
        <v>82</v>
      </c>
    </row>
    <row r="4789" customFormat="false" ht="15" hidden="false" customHeight="false" outlineLevel="0" collapsed="false">
      <c r="A4789" s="37" t="s">
        <v>1548</v>
      </c>
      <c r="B4789" s="37" t="s">
        <v>240</v>
      </c>
      <c r="C4789" s="37" t="n">
        <v>365</v>
      </c>
      <c r="D4789" s="38" t="n">
        <v>46164</v>
      </c>
      <c r="E4789" s="37" t="s">
        <v>229</v>
      </c>
      <c r="F4789" s="38" t="n">
        <v>46161</v>
      </c>
      <c r="G4789" s="37" t="n">
        <v>66</v>
      </c>
    </row>
    <row r="4790" customFormat="false" ht="15" hidden="false" customHeight="false" outlineLevel="0" collapsed="false">
      <c r="A4790" s="37" t="s">
        <v>1549</v>
      </c>
      <c r="B4790" s="37" t="s">
        <v>235</v>
      </c>
      <c r="C4790" s="37" t="n">
        <v>365</v>
      </c>
      <c r="D4790" s="38" t="n">
        <v>46247</v>
      </c>
      <c r="E4790" s="37" t="s">
        <v>229</v>
      </c>
      <c r="F4790" s="38" t="n">
        <v>46221</v>
      </c>
      <c r="G4790" s="37" t="n">
        <v>80</v>
      </c>
    </row>
    <row r="4791" customFormat="false" ht="15" hidden="false" customHeight="false" outlineLevel="0" collapsed="false">
      <c r="A4791" s="37" t="s">
        <v>1549</v>
      </c>
      <c r="B4791" s="37" t="s">
        <v>236</v>
      </c>
      <c r="C4791" s="37" t="n">
        <v>365</v>
      </c>
      <c r="D4791" s="38" t="n">
        <v>46324</v>
      </c>
      <c r="E4791" s="37" t="s">
        <v>232</v>
      </c>
      <c r="F4791" s="38"/>
      <c r="G4791" s="37"/>
    </row>
    <row r="4792" customFormat="false" ht="15" hidden="false" customHeight="false" outlineLevel="0" collapsed="false">
      <c r="A4792" s="37" t="s">
        <v>1549</v>
      </c>
      <c r="B4792" s="37" t="s">
        <v>237</v>
      </c>
      <c r="C4792" s="37" t="n">
        <v>365</v>
      </c>
      <c r="D4792" s="38" t="n">
        <v>46196</v>
      </c>
      <c r="E4792" s="37" t="s">
        <v>229</v>
      </c>
      <c r="F4792" s="38" t="n">
        <v>46167</v>
      </c>
      <c r="G4792" s="37" t="n">
        <v>83</v>
      </c>
    </row>
    <row r="4793" customFormat="false" ht="15" hidden="false" customHeight="false" outlineLevel="0" collapsed="false">
      <c r="A4793" s="37" t="s">
        <v>1549</v>
      </c>
      <c r="B4793" s="37" t="s">
        <v>238</v>
      </c>
      <c r="C4793" s="37" t="n">
        <v>180</v>
      </c>
      <c r="D4793" s="38" t="n">
        <v>46382</v>
      </c>
      <c r="E4793" s="37" t="s">
        <v>229</v>
      </c>
      <c r="F4793" s="38" t="n">
        <v>46372</v>
      </c>
      <c r="G4793" s="37" t="n">
        <v>90</v>
      </c>
    </row>
    <row r="4794" customFormat="false" ht="15" hidden="false" customHeight="false" outlineLevel="0" collapsed="false">
      <c r="A4794" s="37" t="s">
        <v>1549</v>
      </c>
      <c r="B4794" s="37" t="s">
        <v>239</v>
      </c>
      <c r="C4794" s="37" t="n">
        <v>730</v>
      </c>
      <c r="D4794" s="38" t="n">
        <v>46192</v>
      </c>
      <c r="E4794" s="37" t="s">
        <v>229</v>
      </c>
      <c r="F4794" s="38" t="n">
        <v>46171</v>
      </c>
      <c r="G4794" s="37" t="n">
        <v>70</v>
      </c>
    </row>
    <row r="4795" customFormat="false" ht="15" hidden="false" customHeight="false" outlineLevel="0" collapsed="false">
      <c r="A4795" s="37" t="s">
        <v>1549</v>
      </c>
      <c r="B4795" s="37" t="s">
        <v>240</v>
      </c>
      <c r="C4795" s="37" t="n">
        <v>365</v>
      </c>
      <c r="D4795" s="38" t="n">
        <v>46196</v>
      </c>
      <c r="E4795" s="37" t="s">
        <v>232</v>
      </c>
      <c r="F4795" s="38"/>
      <c r="G4795" s="37"/>
    </row>
    <row r="4796" customFormat="false" ht="15" hidden="false" customHeight="false" outlineLevel="0" collapsed="false">
      <c r="A4796" s="37" t="s">
        <v>808</v>
      </c>
      <c r="B4796" s="37" t="s">
        <v>235</v>
      </c>
      <c r="C4796" s="37" t="n">
        <v>365</v>
      </c>
      <c r="D4796" s="38" t="n">
        <v>46272</v>
      </c>
      <c r="E4796" s="37" t="s">
        <v>229</v>
      </c>
      <c r="F4796" s="38" t="n">
        <v>46235</v>
      </c>
      <c r="G4796" s="37" t="n">
        <v>92</v>
      </c>
    </row>
    <row r="4797" customFormat="false" ht="15" hidden="false" customHeight="false" outlineLevel="0" collapsed="false">
      <c r="A4797" s="37" t="s">
        <v>808</v>
      </c>
      <c r="B4797" s="37" t="s">
        <v>236</v>
      </c>
      <c r="C4797" s="37" t="n">
        <v>365</v>
      </c>
      <c r="D4797" s="38" t="n">
        <v>46366</v>
      </c>
      <c r="E4797" s="37" t="s">
        <v>229</v>
      </c>
      <c r="F4797" s="38" t="n">
        <v>46332</v>
      </c>
      <c r="G4797" s="37" t="n">
        <v>90</v>
      </c>
    </row>
    <row r="4798" customFormat="false" ht="15" hidden="false" customHeight="false" outlineLevel="0" collapsed="false">
      <c r="A4798" s="37" t="s">
        <v>808</v>
      </c>
      <c r="B4798" s="37" t="s">
        <v>237</v>
      </c>
      <c r="C4798" s="37" t="n">
        <v>365</v>
      </c>
      <c r="D4798" s="38" t="n">
        <v>46328</v>
      </c>
      <c r="E4798" s="37" t="s">
        <v>229</v>
      </c>
      <c r="F4798" s="38" t="n">
        <v>46320</v>
      </c>
      <c r="G4798" s="37" t="n">
        <v>83</v>
      </c>
    </row>
    <row r="4799" customFormat="false" ht="15" hidden="false" customHeight="false" outlineLevel="0" collapsed="false">
      <c r="A4799" s="37" t="s">
        <v>808</v>
      </c>
      <c r="B4799" s="37" t="s">
        <v>238</v>
      </c>
      <c r="C4799" s="37" t="n">
        <v>180</v>
      </c>
      <c r="D4799" s="38" t="n">
        <v>46359</v>
      </c>
      <c r="E4799" s="37" t="s">
        <v>229</v>
      </c>
      <c r="F4799" s="38" t="n">
        <v>46355</v>
      </c>
      <c r="G4799" s="37" t="n">
        <v>96</v>
      </c>
    </row>
    <row r="4800" customFormat="false" ht="15" hidden="false" customHeight="false" outlineLevel="0" collapsed="false">
      <c r="A4800" s="37" t="s">
        <v>808</v>
      </c>
      <c r="B4800" s="37" t="s">
        <v>239</v>
      </c>
      <c r="C4800" s="37" t="n">
        <v>730</v>
      </c>
      <c r="D4800" s="38" t="n">
        <v>46332</v>
      </c>
      <c r="E4800" s="37" t="s">
        <v>229</v>
      </c>
      <c r="F4800" s="38" t="n">
        <v>46324</v>
      </c>
      <c r="G4800" s="37" t="n">
        <v>65</v>
      </c>
    </row>
    <row r="4801" customFormat="false" ht="15" hidden="false" customHeight="false" outlineLevel="0" collapsed="false">
      <c r="A4801" s="37" t="s">
        <v>808</v>
      </c>
      <c r="B4801" s="37" t="s">
        <v>240</v>
      </c>
      <c r="C4801" s="37" t="n">
        <v>365</v>
      </c>
      <c r="D4801" s="38" t="n">
        <v>46383</v>
      </c>
      <c r="E4801" s="37" t="s">
        <v>229</v>
      </c>
      <c r="F4801" s="38" t="n">
        <v>46362</v>
      </c>
      <c r="G4801" s="37" t="n">
        <v>81</v>
      </c>
    </row>
    <row r="4802" customFormat="false" ht="15" hidden="false" customHeight="false" outlineLevel="0" collapsed="false">
      <c r="A4802" s="37" t="s">
        <v>1550</v>
      </c>
      <c r="B4802" s="37" t="s">
        <v>235</v>
      </c>
      <c r="C4802" s="37" t="n">
        <v>365</v>
      </c>
      <c r="D4802" s="38" t="n">
        <v>46311</v>
      </c>
      <c r="E4802" s="37" t="s">
        <v>231</v>
      </c>
      <c r="F4802" s="38"/>
      <c r="G4802" s="37"/>
    </row>
    <row r="4803" customFormat="false" ht="15" hidden="false" customHeight="false" outlineLevel="0" collapsed="false">
      <c r="A4803" s="37" t="s">
        <v>1550</v>
      </c>
      <c r="B4803" s="37" t="s">
        <v>236</v>
      </c>
      <c r="C4803" s="37" t="n">
        <v>365</v>
      </c>
      <c r="D4803" s="38" t="n">
        <v>46258</v>
      </c>
      <c r="E4803" s="37" t="s">
        <v>232</v>
      </c>
      <c r="F4803" s="38"/>
      <c r="G4803" s="37"/>
    </row>
    <row r="4804" customFormat="false" ht="15" hidden="false" customHeight="false" outlineLevel="0" collapsed="false">
      <c r="A4804" s="37" t="s">
        <v>1550</v>
      </c>
      <c r="B4804" s="37" t="s">
        <v>237</v>
      </c>
      <c r="C4804" s="37" t="n">
        <v>365</v>
      </c>
      <c r="D4804" s="38" t="n">
        <v>46238</v>
      </c>
      <c r="E4804" s="37" t="s">
        <v>229</v>
      </c>
      <c r="F4804" s="38" t="n">
        <v>46231</v>
      </c>
      <c r="G4804" s="37" t="n">
        <v>67</v>
      </c>
    </row>
    <row r="4805" customFormat="false" ht="15" hidden="false" customHeight="false" outlineLevel="0" collapsed="false">
      <c r="A4805" s="37" t="s">
        <v>1550</v>
      </c>
      <c r="B4805" s="37" t="s">
        <v>238</v>
      </c>
      <c r="C4805" s="37" t="n">
        <v>180</v>
      </c>
      <c r="D4805" s="38" t="n">
        <v>46190</v>
      </c>
      <c r="E4805" s="37" t="s">
        <v>229</v>
      </c>
      <c r="F4805" s="38" t="n">
        <v>46183</v>
      </c>
      <c r="G4805" s="37" t="n">
        <v>99</v>
      </c>
    </row>
    <row r="4806" customFormat="false" ht="15" hidden="false" customHeight="false" outlineLevel="0" collapsed="false">
      <c r="A4806" s="37" t="s">
        <v>1550</v>
      </c>
      <c r="B4806" s="37" t="s">
        <v>239</v>
      </c>
      <c r="C4806" s="37" t="n">
        <v>730</v>
      </c>
      <c r="D4806" s="38" t="n">
        <v>46120</v>
      </c>
      <c r="E4806" s="37" t="s">
        <v>229</v>
      </c>
      <c r="F4806" s="38" t="n">
        <v>46107</v>
      </c>
      <c r="G4806" s="37" t="n">
        <v>98</v>
      </c>
    </row>
    <row r="4807" customFormat="false" ht="15" hidden="false" customHeight="false" outlineLevel="0" collapsed="false">
      <c r="A4807" s="37" t="s">
        <v>1550</v>
      </c>
      <c r="B4807" s="37" t="s">
        <v>240</v>
      </c>
      <c r="C4807" s="37" t="n">
        <v>365</v>
      </c>
      <c r="D4807" s="38" t="n">
        <v>46096</v>
      </c>
      <c r="E4807" s="37" t="s">
        <v>229</v>
      </c>
      <c r="F4807" s="38" t="n">
        <v>46063</v>
      </c>
      <c r="G4807" s="37" t="n">
        <v>96</v>
      </c>
    </row>
    <row r="4808" customFormat="false" ht="15" hidden="false" customHeight="false" outlineLevel="0" collapsed="false">
      <c r="A4808" s="37" t="s">
        <v>1552</v>
      </c>
      <c r="B4808" s="37" t="s">
        <v>235</v>
      </c>
      <c r="C4808" s="37" t="n">
        <v>365</v>
      </c>
      <c r="D4808" s="38" t="n">
        <v>46130</v>
      </c>
      <c r="E4808" s="37" t="s">
        <v>229</v>
      </c>
      <c r="F4808" s="38" t="n">
        <v>46113</v>
      </c>
      <c r="G4808" s="37" t="n">
        <v>80</v>
      </c>
    </row>
    <row r="4809" customFormat="false" ht="15" hidden="false" customHeight="false" outlineLevel="0" collapsed="false">
      <c r="A4809" s="37" t="s">
        <v>1552</v>
      </c>
      <c r="B4809" s="37" t="s">
        <v>236</v>
      </c>
      <c r="C4809" s="37" t="n">
        <v>365</v>
      </c>
      <c r="D4809" s="38" t="n">
        <v>46179</v>
      </c>
      <c r="E4809" s="37" t="s">
        <v>229</v>
      </c>
      <c r="F4809" s="38" t="n">
        <v>46151</v>
      </c>
      <c r="G4809" s="37" t="n">
        <v>81</v>
      </c>
    </row>
    <row r="4810" customFormat="false" ht="15" hidden="false" customHeight="false" outlineLevel="0" collapsed="false">
      <c r="A4810" s="37" t="s">
        <v>1552</v>
      </c>
      <c r="B4810" s="37" t="s">
        <v>237</v>
      </c>
      <c r="C4810" s="37" t="n">
        <v>365</v>
      </c>
      <c r="D4810" s="38" t="n">
        <v>46217</v>
      </c>
      <c r="E4810" s="37" t="s">
        <v>232</v>
      </c>
      <c r="F4810" s="38"/>
      <c r="G4810" s="37"/>
    </row>
    <row r="4811" customFormat="false" ht="15" hidden="false" customHeight="false" outlineLevel="0" collapsed="false">
      <c r="A4811" s="37" t="s">
        <v>1552</v>
      </c>
      <c r="B4811" s="37" t="s">
        <v>238</v>
      </c>
      <c r="C4811" s="37" t="n">
        <v>180</v>
      </c>
      <c r="D4811" s="38" t="n">
        <v>46112</v>
      </c>
      <c r="E4811" s="37" t="s">
        <v>229</v>
      </c>
      <c r="F4811" s="38" t="n">
        <v>46082</v>
      </c>
      <c r="G4811" s="37" t="n">
        <v>83</v>
      </c>
    </row>
    <row r="4812" customFormat="false" ht="15" hidden="false" customHeight="false" outlineLevel="0" collapsed="false">
      <c r="A4812" s="37" t="s">
        <v>1552</v>
      </c>
      <c r="B4812" s="37" t="s">
        <v>239</v>
      </c>
      <c r="C4812" s="37" t="n">
        <v>730</v>
      </c>
      <c r="D4812" s="38" t="n">
        <v>46300</v>
      </c>
      <c r="E4812" s="37" t="s">
        <v>229</v>
      </c>
      <c r="F4812" s="38" t="n">
        <v>46274</v>
      </c>
      <c r="G4812" s="37" t="n">
        <v>92</v>
      </c>
    </row>
    <row r="4813" customFormat="false" ht="15" hidden="false" customHeight="false" outlineLevel="0" collapsed="false">
      <c r="A4813" s="37" t="s">
        <v>1552</v>
      </c>
      <c r="B4813" s="37" t="s">
        <v>240</v>
      </c>
      <c r="C4813" s="37" t="n">
        <v>365</v>
      </c>
      <c r="D4813" s="38" t="n">
        <v>46268</v>
      </c>
      <c r="E4813" s="37" t="s">
        <v>232</v>
      </c>
      <c r="F4813" s="38"/>
      <c r="G4813" s="37"/>
    </row>
    <row r="4814" customFormat="false" ht="15" hidden="false" customHeight="false" outlineLevel="0" collapsed="false">
      <c r="A4814" s="37" t="s">
        <v>836</v>
      </c>
      <c r="B4814" s="37" t="s">
        <v>235</v>
      </c>
      <c r="C4814" s="37" t="n">
        <v>365</v>
      </c>
      <c r="D4814" s="38" t="n">
        <v>46314</v>
      </c>
      <c r="E4814" s="37" t="s">
        <v>229</v>
      </c>
      <c r="F4814" s="38" t="n">
        <v>46289</v>
      </c>
      <c r="G4814" s="37" t="n">
        <v>83</v>
      </c>
    </row>
    <row r="4815" customFormat="false" ht="15" hidden="false" customHeight="false" outlineLevel="0" collapsed="false">
      <c r="A4815" s="37" t="s">
        <v>836</v>
      </c>
      <c r="B4815" s="37" t="s">
        <v>236</v>
      </c>
      <c r="C4815" s="37" t="n">
        <v>365</v>
      </c>
      <c r="D4815" s="38" t="n">
        <v>46370</v>
      </c>
      <c r="E4815" s="37" t="s">
        <v>229</v>
      </c>
      <c r="F4815" s="38" t="n">
        <v>46357</v>
      </c>
      <c r="G4815" s="37" t="n">
        <v>98</v>
      </c>
    </row>
    <row r="4816" customFormat="false" ht="15" hidden="false" customHeight="false" outlineLevel="0" collapsed="false">
      <c r="A4816" s="37" t="s">
        <v>836</v>
      </c>
      <c r="B4816" s="37" t="s">
        <v>237</v>
      </c>
      <c r="C4816" s="37" t="n">
        <v>365</v>
      </c>
      <c r="D4816" s="38" t="n">
        <v>46105</v>
      </c>
      <c r="E4816" s="37" t="s">
        <v>229</v>
      </c>
      <c r="F4816" s="38" t="n">
        <v>46074</v>
      </c>
      <c r="G4816" s="37" t="n">
        <v>82</v>
      </c>
    </row>
    <row r="4817" customFormat="false" ht="15" hidden="false" customHeight="false" outlineLevel="0" collapsed="false">
      <c r="A4817" s="37" t="s">
        <v>836</v>
      </c>
      <c r="B4817" s="37" t="s">
        <v>238</v>
      </c>
      <c r="C4817" s="37" t="n">
        <v>180</v>
      </c>
      <c r="D4817" s="38" t="n">
        <v>46271</v>
      </c>
      <c r="E4817" s="37" t="s">
        <v>232</v>
      </c>
      <c r="F4817" s="38"/>
      <c r="G4817" s="37"/>
    </row>
    <row r="4818" customFormat="false" ht="15" hidden="false" customHeight="false" outlineLevel="0" collapsed="false">
      <c r="A4818" s="37" t="s">
        <v>836</v>
      </c>
      <c r="B4818" s="37" t="s">
        <v>239</v>
      </c>
      <c r="C4818" s="37" t="n">
        <v>730</v>
      </c>
      <c r="D4818" s="38" t="n">
        <v>46109</v>
      </c>
      <c r="E4818" s="37" t="s">
        <v>229</v>
      </c>
      <c r="F4818" s="38" t="n">
        <v>46102</v>
      </c>
      <c r="G4818" s="37" t="n">
        <v>98</v>
      </c>
    </row>
    <row r="4819" customFormat="false" ht="15" hidden="false" customHeight="false" outlineLevel="0" collapsed="false">
      <c r="A4819" s="37" t="s">
        <v>836</v>
      </c>
      <c r="B4819" s="37" t="s">
        <v>240</v>
      </c>
      <c r="C4819" s="37" t="n">
        <v>365</v>
      </c>
      <c r="D4819" s="38" t="n">
        <v>46180</v>
      </c>
      <c r="E4819" s="37" t="s">
        <v>229</v>
      </c>
      <c r="F4819" s="38" t="n">
        <v>46179</v>
      </c>
      <c r="G4819" s="37" t="n">
        <v>86</v>
      </c>
    </row>
    <row r="4820" customFormat="false" ht="15" hidden="false" customHeight="false" outlineLevel="0" collapsed="false">
      <c r="A4820" s="37" t="s">
        <v>1553</v>
      </c>
      <c r="B4820" s="37" t="s">
        <v>235</v>
      </c>
      <c r="C4820" s="37" t="n">
        <v>365</v>
      </c>
      <c r="D4820" s="38" t="n">
        <v>46205</v>
      </c>
      <c r="E4820" s="37" t="s">
        <v>229</v>
      </c>
      <c r="F4820" s="38" t="n">
        <v>46179</v>
      </c>
      <c r="G4820" s="37" t="n">
        <v>66</v>
      </c>
    </row>
    <row r="4821" customFormat="false" ht="15" hidden="false" customHeight="false" outlineLevel="0" collapsed="false">
      <c r="A4821" s="37" t="s">
        <v>1553</v>
      </c>
      <c r="B4821" s="37" t="s">
        <v>236</v>
      </c>
      <c r="C4821" s="37" t="n">
        <v>365</v>
      </c>
      <c r="D4821" s="38" t="n">
        <v>46268</v>
      </c>
      <c r="E4821" s="37" t="s">
        <v>229</v>
      </c>
      <c r="F4821" s="38" t="n">
        <v>46234</v>
      </c>
      <c r="G4821" s="37" t="n">
        <v>71</v>
      </c>
    </row>
    <row r="4822" customFormat="false" ht="15" hidden="false" customHeight="false" outlineLevel="0" collapsed="false">
      <c r="A4822" s="37" t="s">
        <v>1553</v>
      </c>
      <c r="B4822" s="37" t="s">
        <v>237</v>
      </c>
      <c r="C4822" s="37" t="n">
        <v>365</v>
      </c>
      <c r="D4822" s="38" t="n">
        <v>46303</v>
      </c>
      <c r="E4822" s="37" t="s">
        <v>232</v>
      </c>
      <c r="F4822" s="38"/>
      <c r="G4822" s="37"/>
    </row>
    <row r="4823" customFormat="false" ht="15" hidden="false" customHeight="false" outlineLevel="0" collapsed="false">
      <c r="A4823" s="37" t="s">
        <v>1553</v>
      </c>
      <c r="B4823" s="37" t="s">
        <v>238</v>
      </c>
      <c r="C4823" s="37" t="n">
        <v>180</v>
      </c>
      <c r="D4823" s="38" t="n">
        <v>46379</v>
      </c>
      <c r="E4823" s="37" t="s">
        <v>229</v>
      </c>
      <c r="F4823" s="38" t="n">
        <v>46377</v>
      </c>
      <c r="G4823" s="37" t="n">
        <v>62</v>
      </c>
    </row>
    <row r="4824" customFormat="false" ht="15" hidden="false" customHeight="false" outlineLevel="0" collapsed="false">
      <c r="A4824" s="37" t="s">
        <v>1553</v>
      </c>
      <c r="B4824" s="37" t="s">
        <v>239</v>
      </c>
      <c r="C4824" s="37" t="n">
        <v>730</v>
      </c>
      <c r="D4824" s="38" t="n">
        <v>46243</v>
      </c>
      <c r="E4824" s="37" t="s">
        <v>231</v>
      </c>
      <c r="F4824" s="38"/>
      <c r="G4824" s="37"/>
    </row>
    <row r="4825" customFormat="false" ht="15" hidden="false" customHeight="false" outlineLevel="0" collapsed="false">
      <c r="A4825" s="37" t="s">
        <v>1553</v>
      </c>
      <c r="B4825" s="37" t="s">
        <v>240</v>
      </c>
      <c r="C4825" s="37" t="n">
        <v>365</v>
      </c>
      <c r="D4825" s="38" t="n">
        <v>46337</v>
      </c>
      <c r="E4825" s="37" t="s">
        <v>229</v>
      </c>
      <c r="F4825" s="38" t="n">
        <v>46310</v>
      </c>
      <c r="G4825" s="37" t="n">
        <v>95</v>
      </c>
    </row>
    <row r="4826" customFormat="false" ht="15" hidden="false" customHeight="false" outlineLevel="0" collapsed="false">
      <c r="A4826" s="37" t="s">
        <v>1554</v>
      </c>
      <c r="B4826" s="37" t="s">
        <v>235</v>
      </c>
      <c r="C4826" s="37" t="n">
        <v>365</v>
      </c>
      <c r="D4826" s="38" t="n">
        <v>46242</v>
      </c>
      <c r="E4826" s="37" t="s">
        <v>229</v>
      </c>
      <c r="F4826" s="38" t="n">
        <v>46229</v>
      </c>
      <c r="G4826" s="37" t="n">
        <v>75</v>
      </c>
    </row>
    <row r="4827" customFormat="false" ht="15" hidden="false" customHeight="false" outlineLevel="0" collapsed="false">
      <c r="A4827" s="37" t="s">
        <v>1554</v>
      </c>
      <c r="B4827" s="37" t="s">
        <v>236</v>
      </c>
      <c r="C4827" s="37" t="n">
        <v>365</v>
      </c>
      <c r="D4827" s="38" t="n">
        <v>46344</v>
      </c>
      <c r="E4827" s="37" t="s">
        <v>229</v>
      </c>
      <c r="F4827" s="38" t="n">
        <v>46315</v>
      </c>
      <c r="G4827" s="37" t="n">
        <v>79</v>
      </c>
    </row>
    <row r="4828" customFormat="false" ht="15" hidden="false" customHeight="false" outlineLevel="0" collapsed="false">
      <c r="A4828" s="37" t="s">
        <v>1554</v>
      </c>
      <c r="B4828" s="37" t="s">
        <v>237</v>
      </c>
      <c r="C4828" s="37" t="n">
        <v>365</v>
      </c>
      <c r="D4828" s="38" t="n">
        <v>46160</v>
      </c>
      <c r="E4828" s="37" t="s">
        <v>229</v>
      </c>
      <c r="F4828" s="38" t="n">
        <v>46159</v>
      </c>
      <c r="G4828" s="37" t="n">
        <v>80</v>
      </c>
    </row>
    <row r="4829" customFormat="false" ht="15" hidden="false" customHeight="false" outlineLevel="0" collapsed="false">
      <c r="A4829" s="37" t="s">
        <v>1554</v>
      </c>
      <c r="B4829" s="37" t="s">
        <v>238</v>
      </c>
      <c r="C4829" s="37" t="n">
        <v>180</v>
      </c>
      <c r="D4829" s="38" t="n">
        <v>46226</v>
      </c>
      <c r="E4829" s="37" t="s">
        <v>229</v>
      </c>
      <c r="F4829" s="38" t="n">
        <v>46188</v>
      </c>
      <c r="G4829" s="37" t="n">
        <v>91</v>
      </c>
    </row>
    <row r="4830" customFormat="false" ht="15" hidden="false" customHeight="false" outlineLevel="0" collapsed="false">
      <c r="A4830" s="37" t="s">
        <v>1554</v>
      </c>
      <c r="B4830" s="37" t="s">
        <v>239</v>
      </c>
      <c r="C4830" s="37" t="n">
        <v>730</v>
      </c>
      <c r="D4830" s="38" t="n">
        <v>46125</v>
      </c>
      <c r="E4830" s="37" t="s">
        <v>229</v>
      </c>
      <c r="F4830" s="38" t="n">
        <v>46092</v>
      </c>
      <c r="G4830" s="37" t="n">
        <v>67</v>
      </c>
    </row>
    <row r="4831" customFormat="false" ht="15" hidden="false" customHeight="false" outlineLevel="0" collapsed="false">
      <c r="A4831" s="37" t="s">
        <v>1554</v>
      </c>
      <c r="B4831" s="37" t="s">
        <v>240</v>
      </c>
      <c r="C4831" s="37" t="n">
        <v>365</v>
      </c>
      <c r="D4831" s="38" t="n">
        <v>46138</v>
      </c>
      <c r="E4831" s="37" t="s">
        <v>230</v>
      </c>
      <c r="F4831" s="38"/>
      <c r="G4831" s="37"/>
    </row>
    <row r="4832" customFormat="false" ht="15" hidden="false" customHeight="false" outlineLevel="0" collapsed="false">
      <c r="A4832" s="37" t="s">
        <v>852</v>
      </c>
      <c r="B4832" s="37" t="s">
        <v>235</v>
      </c>
      <c r="C4832" s="37" t="n">
        <v>365</v>
      </c>
      <c r="D4832" s="38" t="n">
        <v>46379</v>
      </c>
      <c r="E4832" s="37" t="s">
        <v>229</v>
      </c>
      <c r="F4832" s="38" t="n">
        <v>46375</v>
      </c>
      <c r="G4832" s="37" t="n">
        <v>85</v>
      </c>
    </row>
    <row r="4833" customFormat="false" ht="15" hidden="false" customHeight="false" outlineLevel="0" collapsed="false">
      <c r="A4833" s="37" t="s">
        <v>852</v>
      </c>
      <c r="B4833" s="37" t="s">
        <v>236</v>
      </c>
      <c r="C4833" s="37" t="n">
        <v>365</v>
      </c>
      <c r="D4833" s="38" t="n">
        <v>46126</v>
      </c>
      <c r="E4833" s="37" t="s">
        <v>229</v>
      </c>
      <c r="F4833" s="38" t="n">
        <v>46106</v>
      </c>
      <c r="G4833" s="37" t="n">
        <v>63</v>
      </c>
    </row>
    <row r="4834" customFormat="false" ht="15" hidden="false" customHeight="false" outlineLevel="0" collapsed="false">
      <c r="A4834" s="37" t="s">
        <v>852</v>
      </c>
      <c r="B4834" s="37" t="s">
        <v>237</v>
      </c>
      <c r="C4834" s="37" t="n">
        <v>365</v>
      </c>
      <c r="D4834" s="38" t="n">
        <v>46197</v>
      </c>
      <c r="E4834" s="37" t="s">
        <v>229</v>
      </c>
      <c r="F4834" s="38" t="n">
        <v>46159</v>
      </c>
      <c r="G4834" s="37" t="n">
        <v>72</v>
      </c>
    </row>
    <row r="4835" customFormat="false" ht="15" hidden="false" customHeight="false" outlineLevel="0" collapsed="false">
      <c r="A4835" s="37" t="s">
        <v>852</v>
      </c>
      <c r="B4835" s="37" t="s">
        <v>238</v>
      </c>
      <c r="C4835" s="37" t="n">
        <v>180</v>
      </c>
      <c r="D4835" s="38" t="n">
        <v>46331</v>
      </c>
      <c r="E4835" s="37" t="s">
        <v>231</v>
      </c>
      <c r="F4835" s="38"/>
      <c r="G4835" s="37"/>
    </row>
    <row r="4836" customFormat="false" ht="15" hidden="false" customHeight="false" outlineLevel="0" collapsed="false">
      <c r="A4836" s="37" t="s">
        <v>852</v>
      </c>
      <c r="B4836" s="37" t="s">
        <v>239</v>
      </c>
      <c r="C4836" s="37" t="n">
        <v>730</v>
      </c>
      <c r="D4836" s="38" t="n">
        <v>46199</v>
      </c>
      <c r="E4836" s="37" t="s">
        <v>229</v>
      </c>
      <c r="F4836" s="38" t="n">
        <v>46169</v>
      </c>
      <c r="G4836" s="37" t="n">
        <v>94</v>
      </c>
    </row>
    <row r="4837" customFormat="false" ht="15" hidden="false" customHeight="false" outlineLevel="0" collapsed="false">
      <c r="A4837" s="37" t="s">
        <v>852</v>
      </c>
      <c r="B4837" s="37" t="s">
        <v>240</v>
      </c>
      <c r="C4837" s="37" t="n">
        <v>365</v>
      </c>
      <c r="D4837" s="38" t="n">
        <v>46151</v>
      </c>
      <c r="E4837" s="37" t="s">
        <v>229</v>
      </c>
      <c r="F4837" s="38" t="n">
        <v>46135</v>
      </c>
      <c r="G4837" s="37" t="n">
        <v>81</v>
      </c>
    </row>
    <row r="4838" customFormat="false" ht="15" hidden="false" customHeight="false" outlineLevel="0" collapsed="false">
      <c r="A4838" s="37" t="s">
        <v>1555</v>
      </c>
      <c r="B4838" s="37" t="s">
        <v>235</v>
      </c>
      <c r="C4838" s="37" t="n">
        <v>365</v>
      </c>
      <c r="D4838" s="38" t="n">
        <v>46215</v>
      </c>
      <c r="E4838" s="37" t="s">
        <v>229</v>
      </c>
      <c r="F4838" s="38" t="n">
        <v>46209</v>
      </c>
      <c r="G4838" s="37" t="n">
        <v>77</v>
      </c>
    </row>
    <row r="4839" customFormat="false" ht="15" hidden="false" customHeight="false" outlineLevel="0" collapsed="false">
      <c r="A4839" s="37" t="s">
        <v>1555</v>
      </c>
      <c r="B4839" s="37" t="s">
        <v>236</v>
      </c>
      <c r="C4839" s="37" t="n">
        <v>365</v>
      </c>
      <c r="D4839" s="38" t="n">
        <v>46149</v>
      </c>
      <c r="E4839" s="37" t="s">
        <v>229</v>
      </c>
      <c r="F4839" s="38" t="n">
        <v>46134</v>
      </c>
      <c r="G4839" s="37" t="n">
        <v>70</v>
      </c>
    </row>
    <row r="4840" customFormat="false" ht="15" hidden="false" customHeight="false" outlineLevel="0" collapsed="false">
      <c r="A4840" s="37" t="s">
        <v>1555</v>
      </c>
      <c r="B4840" s="37" t="s">
        <v>237</v>
      </c>
      <c r="C4840" s="37" t="n">
        <v>365</v>
      </c>
      <c r="D4840" s="38" t="n">
        <v>46209</v>
      </c>
      <c r="E4840" s="37" t="s">
        <v>231</v>
      </c>
      <c r="F4840" s="38"/>
      <c r="G4840" s="37"/>
    </row>
    <row r="4841" customFormat="false" ht="15" hidden="false" customHeight="false" outlineLevel="0" collapsed="false">
      <c r="A4841" s="37" t="s">
        <v>1555</v>
      </c>
      <c r="B4841" s="37" t="s">
        <v>238</v>
      </c>
      <c r="C4841" s="37" t="n">
        <v>180</v>
      </c>
      <c r="D4841" s="38" t="n">
        <v>46332</v>
      </c>
      <c r="E4841" s="37" t="s">
        <v>232</v>
      </c>
      <c r="F4841" s="38"/>
      <c r="G4841" s="37"/>
    </row>
    <row r="4842" customFormat="false" ht="15" hidden="false" customHeight="false" outlineLevel="0" collapsed="false">
      <c r="A4842" s="37" t="s">
        <v>1555</v>
      </c>
      <c r="B4842" s="37" t="s">
        <v>239</v>
      </c>
      <c r="C4842" s="37" t="n">
        <v>730</v>
      </c>
      <c r="D4842" s="38" t="n">
        <v>46193</v>
      </c>
      <c r="E4842" s="37" t="s">
        <v>231</v>
      </c>
      <c r="F4842" s="38"/>
      <c r="G4842" s="37"/>
    </row>
    <row r="4843" customFormat="false" ht="15" hidden="false" customHeight="false" outlineLevel="0" collapsed="false">
      <c r="A4843" s="37" t="s">
        <v>1555</v>
      </c>
      <c r="B4843" s="37" t="s">
        <v>240</v>
      </c>
      <c r="C4843" s="37" t="n">
        <v>365</v>
      </c>
      <c r="D4843" s="38" t="n">
        <v>46356</v>
      </c>
      <c r="E4843" s="37" t="s">
        <v>230</v>
      </c>
      <c r="F4843" s="38"/>
      <c r="G4843" s="37"/>
    </row>
    <row r="4844" customFormat="false" ht="15" hidden="false" customHeight="false" outlineLevel="0" collapsed="false">
      <c r="A4844" s="37" t="s">
        <v>1556</v>
      </c>
      <c r="B4844" s="37" t="s">
        <v>235</v>
      </c>
      <c r="C4844" s="37" t="n">
        <v>365</v>
      </c>
      <c r="D4844" s="38" t="n">
        <v>46151</v>
      </c>
      <c r="E4844" s="37" t="s">
        <v>230</v>
      </c>
      <c r="F4844" s="38"/>
      <c r="G4844" s="37"/>
    </row>
    <row r="4845" customFormat="false" ht="15" hidden="false" customHeight="false" outlineLevel="0" collapsed="false">
      <c r="A4845" s="37" t="s">
        <v>1556</v>
      </c>
      <c r="B4845" s="37" t="s">
        <v>236</v>
      </c>
      <c r="C4845" s="37" t="n">
        <v>365</v>
      </c>
      <c r="D4845" s="38" t="n">
        <v>46168</v>
      </c>
      <c r="E4845" s="37" t="s">
        <v>229</v>
      </c>
      <c r="F4845" s="38" t="n">
        <v>46151</v>
      </c>
      <c r="G4845" s="37" t="n">
        <v>64</v>
      </c>
    </row>
    <row r="4846" customFormat="false" ht="15" hidden="false" customHeight="false" outlineLevel="0" collapsed="false">
      <c r="A4846" s="37" t="s">
        <v>1556</v>
      </c>
      <c r="B4846" s="37" t="s">
        <v>237</v>
      </c>
      <c r="C4846" s="37" t="n">
        <v>365</v>
      </c>
      <c r="D4846" s="38" t="n">
        <v>46384</v>
      </c>
      <c r="E4846" s="37" t="s">
        <v>231</v>
      </c>
      <c r="F4846" s="38"/>
      <c r="G4846" s="37"/>
    </row>
    <row r="4847" customFormat="false" ht="15" hidden="false" customHeight="false" outlineLevel="0" collapsed="false">
      <c r="A4847" s="37" t="s">
        <v>1556</v>
      </c>
      <c r="B4847" s="37" t="s">
        <v>238</v>
      </c>
      <c r="C4847" s="37" t="n">
        <v>180</v>
      </c>
      <c r="D4847" s="38" t="n">
        <v>46146</v>
      </c>
      <c r="E4847" s="37" t="s">
        <v>229</v>
      </c>
      <c r="F4847" s="38" t="n">
        <v>46128</v>
      </c>
      <c r="G4847" s="37" t="n">
        <v>71</v>
      </c>
    </row>
    <row r="4848" customFormat="false" ht="15" hidden="false" customHeight="false" outlineLevel="0" collapsed="false">
      <c r="A4848" s="37" t="s">
        <v>1556</v>
      </c>
      <c r="B4848" s="37" t="s">
        <v>239</v>
      </c>
      <c r="C4848" s="37" t="n">
        <v>730</v>
      </c>
      <c r="D4848" s="38" t="n">
        <v>46298</v>
      </c>
      <c r="E4848" s="37" t="s">
        <v>230</v>
      </c>
      <c r="F4848" s="38"/>
      <c r="G4848" s="37"/>
    </row>
    <row r="4849" customFormat="false" ht="15" hidden="false" customHeight="false" outlineLevel="0" collapsed="false">
      <c r="A4849" s="37" t="s">
        <v>1556</v>
      </c>
      <c r="B4849" s="37" t="s">
        <v>240</v>
      </c>
      <c r="C4849" s="37" t="n">
        <v>365</v>
      </c>
      <c r="D4849" s="38" t="n">
        <v>46098</v>
      </c>
      <c r="E4849" s="37" t="s">
        <v>229</v>
      </c>
      <c r="F4849" s="38" t="n">
        <v>46066</v>
      </c>
      <c r="G4849" s="37" t="n">
        <v>66</v>
      </c>
    </row>
    <row r="4850" customFormat="false" ht="15" hidden="false" customHeight="false" outlineLevel="0" collapsed="false">
      <c r="A4850" s="37" t="s">
        <v>1557</v>
      </c>
      <c r="B4850" s="37" t="s">
        <v>235</v>
      </c>
      <c r="C4850" s="37" t="n">
        <v>365</v>
      </c>
      <c r="D4850" s="38" t="n">
        <v>46162</v>
      </c>
      <c r="E4850" s="37" t="s">
        <v>229</v>
      </c>
      <c r="F4850" s="38" t="n">
        <v>46148</v>
      </c>
      <c r="G4850" s="37" t="n">
        <v>82</v>
      </c>
    </row>
    <row r="4851" customFormat="false" ht="15" hidden="false" customHeight="false" outlineLevel="0" collapsed="false">
      <c r="A4851" s="37" t="s">
        <v>1557</v>
      </c>
      <c r="B4851" s="37" t="s">
        <v>236</v>
      </c>
      <c r="C4851" s="37" t="n">
        <v>365</v>
      </c>
      <c r="D4851" s="38" t="n">
        <v>46366</v>
      </c>
      <c r="E4851" s="37" t="s">
        <v>229</v>
      </c>
      <c r="F4851" s="38" t="n">
        <v>46353</v>
      </c>
      <c r="G4851" s="37" t="n">
        <v>78</v>
      </c>
    </row>
    <row r="4852" customFormat="false" ht="15" hidden="false" customHeight="false" outlineLevel="0" collapsed="false">
      <c r="A4852" s="37" t="s">
        <v>1557</v>
      </c>
      <c r="B4852" s="37" t="s">
        <v>237</v>
      </c>
      <c r="C4852" s="37" t="n">
        <v>365</v>
      </c>
      <c r="D4852" s="38" t="n">
        <v>46322</v>
      </c>
      <c r="E4852" s="37" t="s">
        <v>229</v>
      </c>
      <c r="F4852" s="38" t="n">
        <v>46315</v>
      </c>
      <c r="G4852" s="37" t="n">
        <v>64</v>
      </c>
    </row>
    <row r="4853" customFormat="false" ht="15" hidden="false" customHeight="false" outlineLevel="0" collapsed="false">
      <c r="A4853" s="37" t="s">
        <v>1557</v>
      </c>
      <c r="B4853" s="37" t="s">
        <v>238</v>
      </c>
      <c r="C4853" s="37" t="n">
        <v>180</v>
      </c>
      <c r="D4853" s="38" t="n">
        <v>46264</v>
      </c>
      <c r="E4853" s="37" t="s">
        <v>229</v>
      </c>
      <c r="F4853" s="38" t="n">
        <v>46238</v>
      </c>
      <c r="G4853" s="37" t="n">
        <v>69</v>
      </c>
    </row>
    <row r="4854" customFormat="false" ht="15" hidden="false" customHeight="false" outlineLevel="0" collapsed="false">
      <c r="A4854" s="37" t="s">
        <v>1557</v>
      </c>
      <c r="B4854" s="37" t="s">
        <v>239</v>
      </c>
      <c r="C4854" s="37" t="n">
        <v>730</v>
      </c>
      <c r="D4854" s="38" t="n">
        <v>46329</v>
      </c>
      <c r="E4854" s="37" t="s">
        <v>229</v>
      </c>
      <c r="F4854" s="38" t="n">
        <v>46324</v>
      </c>
      <c r="G4854" s="37" t="n">
        <v>61</v>
      </c>
    </row>
    <row r="4855" customFormat="false" ht="15" hidden="false" customHeight="false" outlineLevel="0" collapsed="false">
      <c r="A4855" s="37" t="s">
        <v>1557</v>
      </c>
      <c r="B4855" s="37" t="s">
        <v>240</v>
      </c>
      <c r="C4855" s="37" t="n">
        <v>365</v>
      </c>
      <c r="D4855" s="38" t="n">
        <v>46164</v>
      </c>
      <c r="E4855" s="37" t="s">
        <v>229</v>
      </c>
      <c r="F4855" s="38" t="n">
        <v>46140</v>
      </c>
      <c r="G4855" s="37" t="n">
        <v>72</v>
      </c>
    </row>
    <row r="4856" customFormat="false" ht="15" hidden="false" customHeight="false" outlineLevel="0" collapsed="false">
      <c r="A4856" s="37" t="s">
        <v>1559</v>
      </c>
      <c r="B4856" s="37" t="s">
        <v>235</v>
      </c>
      <c r="C4856" s="37" t="n">
        <v>365</v>
      </c>
      <c r="D4856" s="38" t="n">
        <v>46291</v>
      </c>
      <c r="E4856" s="37" t="s">
        <v>229</v>
      </c>
      <c r="F4856" s="38" t="n">
        <v>46282</v>
      </c>
      <c r="G4856" s="37" t="n">
        <v>82</v>
      </c>
    </row>
    <row r="4857" customFormat="false" ht="15" hidden="false" customHeight="false" outlineLevel="0" collapsed="false">
      <c r="A4857" s="37" t="s">
        <v>1559</v>
      </c>
      <c r="B4857" s="37" t="s">
        <v>236</v>
      </c>
      <c r="C4857" s="37" t="n">
        <v>365</v>
      </c>
      <c r="D4857" s="38" t="n">
        <v>46215</v>
      </c>
      <c r="E4857" s="37" t="s">
        <v>229</v>
      </c>
      <c r="F4857" s="38" t="n">
        <v>46206</v>
      </c>
      <c r="G4857" s="37" t="n">
        <v>73</v>
      </c>
    </row>
    <row r="4858" customFormat="false" ht="15" hidden="false" customHeight="false" outlineLevel="0" collapsed="false">
      <c r="A4858" s="37" t="s">
        <v>1559</v>
      </c>
      <c r="B4858" s="37" t="s">
        <v>237</v>
      </c>
      <c r="C4858" s="37" t="n">
        <v>365</v>
      </c>
      <c r="D4858" s="38" t="n">
        <v>46359</v>
      </c>
      <c r="E4858" s="37" t="s">
        <v>229</v>
      </c>
      <c r="F4858" s="38" t="n">
        <v>46326</v>
      </c>
      <c r="G4858" s="37" t="n">
        <v>85</v>
      </c>
    </row>
    <row r="4859" customFormat="false" ht="15" hidden="false" customHeight="false" outlineLevel="0" collapsed="false">
      <c r="A4859" s="37" t="s">
        <v>1559</v>
      </c>
      <c r="B4859" s="37" t="s">
        <v>238</v>
      </c>
      <c r="C4859" s="37" t="n">
        <v>180</v>
      </c>
      <c r="D4859" s="38" t="n">
        <v>46378</v>
      </c>
      <c r="E4859" s="37" t="s">
        <v>229</v>
      </c>
      <c r="F4859" s="38" t="n">
        <v>46359</v>
      </c>
      <c r="G4859" s="37" t="n">
        <v>96</v>
      </c>
    </row>
    <row r="4860" customFormat="false" ht="15" hidden="false" customHeight="false" outlineLevel="0" collapsed="false">
      <c r="A4860" s="37" t="s">
        <v>1559</v>
      </c>
      <c r="B4860" s="37" t="s">
        <v>239</v>
      </c>
      <c r="C4860" s="37" t="n">
        <v>730</v>
      </c>
      <c r="D4860" s="38" t="n">
        <v>46335</v>
      </c>
      <c r="E4860" s="37" t="s">
        <v>229</v>
      </c>
      <c r="F4860" s="38" t="n">
        <v>46314</v>
      </c>
      <c r="G4860" s="37" t="n">
        <v>82</v>
      </c>
    </row>
    <row r="4861" customFormat="false" ht="15" hidden="false" customHeight="false" outlineLevel="0" collapsed="false">
      <c r="A4861" s="37" t="s">
        <v>1559</v>
      </c>
      <c r="B4861" s="37" t="s">
        <v>240</v>
      </c>
      <c r="C4861" s="37" t="n">
        <v>365</v>
      </c>
      <c r="D4861" s="38" t="n">
        <v>46101</v>
      </c>
      <c r="E4861" s="37" t="s">
        <v>229</v>
      </c>
      <c r="F4861" s="38" t="n">
        <v>46100</v>
      </c>
      <c r="G4861" s="37" t="n">
        <v>86</v>
      </c>
    </row>
    <row r="4862" customFormat="false" ht="15" hidden="false" customHeight="false" outlineLevel="0" collapsed="false">
      <c r="A4862" s="37" t="s">
        <v>544</v>
      </c>
      <c r="B4862" s="37" t="s">
        <v>235</v>
      </c>
      <c r="C4862" s="37" t="n">
        <v>365</v>
      </c>
      <c r="D4862" s="38" t="n">
        <v>46325</v>
      </c>
      <c r="E4862" s="37" t="s">
        <v>232</v>
      </c>
      <c r="F4862" s="38"/>
      <c r="G4862" s="37"/>
    </row>
    <row r="4863" customFormat="false" ht="15" hidden="false" customHeight="false" outlineLevel="0" collapsed="false">
      <c r="A4863" s="37" t="s">
        <v>544</v>
      </c>
      <c r="B4863" s="37" t="s">
        <v>236</v>
      </c>
      <c r="C4863" s="37" t="n">
        <v>365</v>
      </c>
      <c r="D4863" s="38" t="n">
        <v>46257</v>
      </c>
      <c r="E4863" s="37" t="s">
        <v>230</v>
      </c>
      <c r="F4863" s="38"/>
      <c r="G4863" s="37"/>
    </row>
    <row r="4864" customFormat="false" ht="15" hidden="false" customHeight="false" outlineLevel="0" collapsed="false">
      <c r="A4864" s="37" t="s">
        <v>544</v>
      </c>
      <c r="B4864" s="37" t="s">
        <v>237</v>
      </c>
      <c r="C4864" s="37" t="n">
        <v>365</v>
      </c>
      <c r="D4864" s="38" t="n">
        <v>46334</v>
      </c>
      <c r="E4864" s="37" t="s">
        <v>229</v>
      </c>
      <c r="F4864" s="38" t="n">
        <v>46306</v>
      </c>
      <c r="G4864" s="37" t="n">
        <v>61</v>
      </c>
    </row>
    <row r="4865" customFormat="false" ht="15" hidden="false" customHeight="false" outlineLevel="0" collapsed="false">
      <c r="A4865" s="37" t="s">
        <v>544</v>
      </c>
      <c r="B4865" s="37" t="s">
        <v>238</v>
      </c>
      <c r="C4865" s="37" t="n">
        <v>180</v>
      </c>
      <c r="D4865" s="38" t="n">
        <v>46248</v>
      </c>
      <c r="E4865" s="37" t="s">
        <v>229</v>
      </c>
      <c r="F4865" s="38" t="n">
        <v>46223</v>
      </c>
      <c r="G4865" s="37" t="n">
        <v>64</v>
      </c>
    </row>
    <row r="4866" customFormat="false" ht="15" hidden="false" customHeight="false" outlineLevel="0" collapsed="false">
      <c r="A4866" s="37" t="s">
        <v>544</v>
      </c>
      <c r="B4866" s="37" t="s">
        <v>239</v>
      </c>
      <c r="C4866" s="37" t="n">
        <v>730</v>
      </c>
      <c r="D4866" s="38" t="n">
        <v>46375</v>
      </c>
      <c r="E4866" s="37" t="s">
        <v>229</v>
      </c>
      <c r="F4866" s="38" t="n">
        <v>46365</v>
      </c>
      <c r="G4866" s="37" t="n">
        <v>83</v>
      </c>
    </row>
    <row r="4867" customFormat="false" ht="15" hidden="false" customHeight="false" outlineLevel="0" collapsed="false">
      <c r="A4867" s="37" t="s">
        <v>544</v>
      </c>
      <c r="B4867" s="37" t="s">
        <v>240</v>
      </c>
      <c r="C4867" s="37" t="n">
        <v>365</v>
      </c>
      <c r="D4867" s="38" t="n">
        <v>46378</v>
      </c>
      <c r="E4867" s="37" t="s">
        <v>229</v>
      </c>
      <c r="F4867" s="38" t="n">
        <v>46368</v>
      </c>
      <c r="G4867" s="37" t="n">
        <v>93</v>
      </c>
    </row>
    <row r="4868" customFormat="false" ht="15" hidden="false" customHeight="false" outlineLevel="0" collapsed="false">
      <c r="A4868" s="37" t="s">
        <v>564</v>
      </c>
      <c r="B4868" s="37" t="s">
        <v>235</v>
      </c>
      <c r="C4868" s="37" t="n">
        <v>365</v>
      </c>
      <c r="D4868" s="38" t="n">
        <v>46283</v>
      </c>
      <c r="E4868" s="37" t="s">
        <v>229</v>
      </c>
      <c r="F4868" s="38" t="n">
        <v>46250</v>
      </c>
      <c r="G4868" s="37" t="n">
        <v>88</v>
      </c>
    </row>
    <row r="4869" customFormat="false" ht="15" hidden="false" customHeight="false" outlineLevel="0" collapsed="false">
      <c r="A4869" s="37" t="s">
        <v>564</v>
      </c>
      <c r="B4869" s="37" t="s">
        <v>236</v>
      </c>
      <c r="C4869" s="37" t="n">
        <v>365</v>
      </c>
      <c r="D4869" s="38" t="n">
        <v>46352</v>
      </c>
      <c r="E4869" s="37" t="s">
        <v>229</v>
      </c>
      <c r="F4869" s="38" t="n">
        <v>46318</v>
      </c>
      <c r="G4869" s="37" t="n">
        <v>75</v>
      </c>
    </row>
    <row r="4870" customFormat="false" ht="15" hidden="false" customHeight="false" outlineLevel="0" collapsed="false">
      <c r="A4870" s="37" t="s">
        <v>564</v>
      </c>
      <c r="B4870" s="37" t="s">
        <v>237</v>
      </c>
      <c r="C4870" s="37" t="n">
        <v>365</v>
      </c>
      <c r="D4870" s="38" t="n">
        <v>46128</v>
      </c>
      <c r="E4870" s="37" t="s">
        <v>229</v>
      </c>
      <c r="F4870" s="38" t="n">
        <v>46100</v>
      </c>
      <c r="G4870" s="37" t="n">
        <v>81</v>
      </c>
    </row>
    <row r="4871" customFormat="false" ht="15" hidden="false" customHeight="false" outlineLevel="0" collapsed="false">
      <c r="A4871" s="37" t="s">
        <v>564</v>
      </c>
      <c r="B4871" s="37" t="s">
        <v>238</v>
      </c>
      <c r="C4871" s="37" t="n">
        <v>180</v>
      </c>
      <c r="D4871" s="38" t="n">
        <v>46274</v>
      </c>
      <c r="E4871" s="37" t="s">
        <v>229</v>
      </c>
      <c r="F4871" s="38" t="n">
        <v>46242</v>
      </c>
      <c r="G4871" s="37" t="n">
        <v>93</v>
      </c>
    </row>
    <row r="4872" customFormat="false" ht="15" hidden="false" customHeight="false" outlineLevel="0" collapsed="false">
      <c r="A4872" s="37" t="s">
        <v>564</v>
      </c>
      <c r="B4872" s="37" t="s">
        <v>239</v>
      </c>
      <c r="C4872" s="37" t="n">
        <v>730</v>
      </c>
      <c r="D4872" s="38" t="n">
        <v>46289</v>
      </c>
      <c r="E4872" s="37" t="s">
        <v>229</v>
      </c>
      <c r="F4872" s="38" t="n">
        <v>46260</v>
      </c>
      <c r="G4872" s="37" t="n">
        <v>68</v>
      </c>
    </row>
    <row r="4873" customFormat="false" ht="15" hidden="false" customHeight="false" outlineLevel="0" collapsed="false">
      <c r="A4873" s="37" t="s">
        <v>564</v>
      </c>
      <c r="B4873" s="37" t="s">
        <v>240</v>
      </c>
      <c r="C4873" s="37" t="n">
        <v>365</v>
      </c>
      <c r="D4873" s="38" t="n">
        <v>46203</v>
      </c>
      <c r="E4873" s="37" t="s">
        <v>229</v>
      </c>
      <c r="F4873" s="38" t="n">
        <v>46192</v>
      </c>
      <c r="G4873" s="37" t="n">
        <v>72</v>
      </c>
    </row>
    <row r="4874" customFormat="false" ht="15" hidden="false" customHeight="false" outlineLevel="0" collapsed="false">
      <c r="A4874" s="37" t="s">
        <v>1066</v>
      </c>
      <c r="B4874" s="37" t="s">
        <v>235</v>
      </c>
      <c r="C4874" s="37" t="n">
        <v>365</v>
      </c>
      <c r="D4874" s="38" t="n">
        <v>46291</v>
      </c>
      <c r="E4874" s="37" t="s">
        <v>229</v>
      </c>
      <c r="F4874" s="38" t="n">
        <v>46277</v>
      </c>
      <c r="G4874" s="37" t="n">
        <v>88</v>
      </c>
    </row>
    <row r="4875" customFormat="false" ht="15" hidden="false" customHeight="false" outlineLevel="0" collapsed="false">
      <c r="A4875" s="37" t="s">
        <v>1066</v>
      </c>
      <c r="B4875" s="37" t="s">
        <v>236</v>
      </c>
      <c r="C4875" s="37" t="n">
        <v>365</v>
      </c>
      <c r="D4875" s="38" t="n">
        <v>46125</v>
      </c>
      <c r="E4875" s="37" t="s">
        <v>232</v>
      </c>
      <c r="F4875" s="38"/>
      <c r="G4875" s="37"/>
    </row>
    <row r="4876" customFormat="false" ht="15" hidden="false" customHeight="false" outlineLevel="0" collapsed="false">
      <c r="A4876" s="37" t="s">
        <v>1066</v>
      </c>
      <c r="B4876" s="37" t="s">
        <v>237</v>
      </c>
      <c r="C4876" s="37" t="n">
        <v>365</v>
      </c>
      <c r="D4876" s="38" t="n">
        <v>46226</v>
      </c>
      <c r="E4876" s="37" t="s">
        <v>229</v>
      </c>
      <c r="F4876" s="38" t="n">
        <v>46190</v>
      </c>
      <c r="G4876" s="37" t="n">
        <v>83</v>
      </c>
    </row>
    <row r="4877" customFormat="false" ht="15" hidden="false" customHeight="false" outlineLevel="0" collapsed="false">
      <c r="A4877" s="37" t="s">
        <v>1066</v>
      </c>
      <c r="B4877" s="37" t="s">
        <v>238</v>
      </c>
      <c r="C4877" s="37" t="n">
        <v>180</v>
      </c>
      <c r="D4877" s="38" t="n">
        <v>46369</v>
      </c>
      <c r="E4877" s="37" t="s">
        <v>229</v>
      </c>
      <c r="F4877" s="38" t="n">
        <v>46356</v>
      </c>
      <c r="G4877" s="37" t="n">
        <v>99</v>
      </c>
    </row>
    <row r="4878" customFormat="false" ht="15" hidden="false" customHeight="false" outlineLevel="0" collapsed="false">
      <c r="A4878" s="37" t="s">
        <v>1066</v>
      </c>
      <c r="B4878" s="37" t="s">
        <v>239</v>
      </c>
      <c r="C4878" s="37" t="n">
        <v>730</v>
      </c>
      <c r="D4878" s="38" t="n">
        <v>46171</v>
      </c>
      <c r="E4878" s="37" t="s">
        <v>229</v>
      </c>
      <c r="F4878" s="38" t="n">
        <v>46157</v>
      </c>
      <c r="G4878" s="37" t="n">
        <v>98</v>
      </c>
    </row>
    <row r="4879" customFormat="false" ht="15" hidden="false" customHeight="false" outlineLevel="0" collapsed="false">
      <c r="A4879" s="37" t="s">
        <v>1066</v>
      </c>
      <c r="B4879" s="37" t="s">
        <v>240</v>
      </c>
      <c r="C4879" s="37" t="n">
        <v>365</v>
      </c>
      <c r="D4879" s="38" t="n">
        <v>46163</v>
      </c>
      <c r="E4879" s="37" t="s">
        <v>229</v>
      </c>
      <c r="F4879" s="38" t="n">
        <v>46144</v>
      </c>
      <c r="G4879" s="37" t="n">
        <v>69</v>
      </c>
    </row>
    <row r="4880" customFormat="false" ht="15" hidden="false" customHeight="false" outlineLevel="0" collapsed="false">
      <c r="A4880" s="37" t="s">
        <v>1562</v>
      </c>
      <c r="B4880" s="37" t="s">
        <v>235</v>
      </c>
      <c r="C4880" s="37" t="n">
        <v>365</v>
      </c>
      <c r="D4880" s="38" t="n">
        <v>46098</v>
      </c>
      <c r="E4880" s="37" t="s">
        <v>229</v>
      </c>
      <c r="F4880" s="38" t="n">
        <v>46094</v>
      </c>
      <c r="G4880" s="37" t="n">
        <v>72</v>
      </c>
    </row>
    <row r="4881" customFormat="false" ht="15" hidden="false" customHeight="false" outlineLevel="0" collapsed="false">
      <c r="A4881" s="37" t="s">
        <v>1562</v>
      </c>
      <c r="B4881" s="37" t="s">
        <v>236</v>
      </c>
      <c r="C4881" s="37" t="n">
        <v>365</v>
      </c>
      <c r="D4881" s="38" t="n">
        <v>46231</v>
      </c>
      <c r="E4881" s="37" t="s">
        <v>229</v>
      </c>
      <c r="F4881" s="38" t="n">
        <v>46222</v>
      </c>
      <c r="G4881" s="37" t="n">
        <v>87</v>
      </c>
    </row>
    <row r="4882" customFormat="false" ht="15" hidden="false" customHeight="false" outlineLevel="0" collapsed="false">
      <c r="A4882" s="37" t="s">
        <v>1562</v>
      </c>
      <c r="B4882" s="37" t="s">
        <v>237</v>
      </c>
      <c r="C4882" s="37" t="n">
        <v>365</v>
      </c>
      <c r="D4882" s="38" t="n">
        <v>46317</v>
      </c>
      <c r="E4882" s="37" t="s">
        <v>231</v>
      </c>
      <c r="F4882" s="38"/>
      <c r="G4882" s="37"/>
    </row>
    <row r="4883" customFormat="false" ht="15" hidden="false" customHeight="false" outlineLevel="0" collapsed="false">
      <c r="A4883" s="37" t="s">
        <v>1562</v>
      </c>
      <c r="B4883" s="37" t="s">
        <v>238</v>
      </c>
      <c r="C4883" s="37" t="n">
        <v>180</v>
      </c>
      <c r="D4883" s="38" t="n">
        <v>46146</v>
      </c>
      <c r="E4883" s="37" t="s">
        <v>229</v>
      </c>
      <c r="F4883" s="38" t="n">
        <v>46131</v>
      </c>
      <c r="G4883" s="37" t="n">
        <v>67</v>
      </c>
    </row>
    <row r="4884" customFormat="false" ht="15" hidden="false" customHeight="false" outlineLevel="0" collapsed="false">
      <c r="A4884" s="37" t="s">
        <v>1562</v>
      </c>
      <c r="B4884" s="37" t="s">
        <v>239</v>
      </c>
      <c r="C4884" s="37" t="n">
        <v>730</v>
      </c>
      <c r="D4884" s="38" t="n">
        <v>46360</v>
      </c>
      <c r="E4884" s="37" t="s">
        <v>232</v>
      </c>
      <c r="F4884" s="38"/>
      <c r="G4884" s="37"/>
    </row>
    <row r="4885" customFormat="false" ht="15" hidden="false" customHeight="false" outlineLevel="0" collapsed="false">
      <c r="A4885" s="37" t="s">
        <v>1562</v>
      </c>
      <c r="B4885" s="37" t="s">
        <v>240</v>
      </c>
      <c r="C4885" s="37" t="n">
        <v>365</v>
      </c>
      <c r="D4885" s="38" t="n">
        <v>46128</v>
      </c>
      <c r="E4885" s="37" t="s">
        <v>229</v>
      </c>
      <c r="F4885" s="38" t="n">
        <v>46093</v>
      </c>
      <c r="G4885" s="37" t="n">
        <v>97</v>
      </c>
    </row>
    <row r="4886" customFormat="false" ht="15" hidden="false" customHeight="false" outlineLevel="0" collapsed="false">
      <c r="A4886" s="37" t="s">
        <v>1563</v>
      </c>
      <c r="B4886" s="37" t="s">
        <v>235</v>
      </c>
      <c r="C4886" s="37" t="n">
        <v>365</v>
      </c>
      <c r="D4886" s="38" t="n">
        <v>46214</v>
      </c>
      <c r="E4886" s="37" t="s">
        <v>229</v>
      </c>
      <c r="F4886" s="38" t="n">
        <v>46182</v>
      </c>
      <c r="G4886" s="37" t="n">
        <v>68</v>
      </c>
    </row>
    <row r="4887" customFormat="false" ht="15" hidden="false" customHeight="false" outlineLevel="0" collapsed="false">
      <c r="A4887" s="37" t="s">
        <v>1563</v>
      </c>
      <c r="B4887" s="37" t="s">
        <v>236</v>
      </c>
      <c r="C4887" s="37" t="n">
        <v>365</v>
      </c>
      <c r="D4887" s="38" t="n">
        <v>46116</v>
      </c>
      <c r="E4887" s="37" t="s">
        <v>229</v>
      </c>
      <c r="F4887" s="38" t="n">
        <v>46102</v>
      </c>
      <c r="G4887" s="37" t="n">
        <v>64</v>
      </c>
    </row>
    <row r="4888" customFormat="false" ht="15" hidden="false" customHeight="false" outlineLevel="0" collapsed="false">
      <c r="A4888" s="37" t="s">
        <v>1563</v>
      </c>
      <c r="B4888" s="37" t="s">
        <v>237</v>
      </c>
      <c r="C4888" s="37" t="n">
        <v>365</v>
      </c>
      <c r="D4888" s="38" t="n">
        <v>46302</v>
      </c>
      <c r="E4888" s="37" t="s">
        <v>229</v>
      </c>
      <c r="F4888" s="38" t="n">
        <v>46286</v>
      </c>
      <c r="G4888" s="37" t="n">
        <v>85</v>
      </c>
    </row>
    <row r="4889" customFormat="false" ht="15" hidden="false" customHeight="false" outlineLevel="0" collapsed="false">
      <c r="A4889" s="37" t="s">
        <v>1563</v>
      </c>
      <c r="B4889" s="37" t="s">
        <v>238</v>
      </c>
      <c r="C4889" s="37" t="n">
        <v>180</v>
      </c>
      <c r="D4889" s="38" t="n">
        <v>46279</v>
      </c>
      <c r="E4889" s="37" t="s">
        <v>229</v>
      </c>
      <c r="F4889" s="38" t="n">
        <v>46254</v>
      </c>
      <c r="G4889" s="37" t="n">
        <v>97</v>
      </c>
    </row>
    <row r="4890" customFormat="false" ht="15" hidden="false" customHeight="false" outlineLevel="0" collapsed="false">
      <c r="A4890" s="37" t="s">
        <v>1563</v>
      </c>
      <c r="B4890" s="37" t="s">
        <v>239</v>
      </c>
      <c r="C4890" s="37" t="n">
        <v>730</v>
      </c>
      <c r="D4890" s="38" t="n">
        <v>46130</v>
      </c>
      <c r="E4890" s="37" t="s">
        <v>229</v>
      </c>
      <c r="F4890" s="38" t="n">
        <v>46111</v>
      </c>
      <c r="G4890" s="37" t="n">
        <v>63</v>
      </c>
    </row>
    <row r="4891" customFormat="false" ht="15" hidden="false" customHeight="false" outlineLevel="0" collapsed="false">
      <c r="A4891" s="37" t="s">
        <v>1563</v>
      </c>
      <c r="B4891" s="37" t="s">
        <v>240</v>
      </c>
      <c r="C4891" s="37" t="n">
        <v>365</v>
      </c>
      <c r="D4891" s="38" t="n">
        <v>46320</v>
      </c>
      <c r="E4891" s="37" t="s">
        <v>229</v>
      </c>
      <c r="F4891" s="38" t="n">
        <v>46282</v>
      </c>
      <c r="G4891" s="37" t="n">
        <v>90</v>
      </c>
    </row>
    <row r="4892" customFormat="false" ht="15" hidden="false" customHeight="false" outlineLevel="0" collapsed="false">
      <c r="A4892" s="37" t="s">
        <v>1564</v>
      </c>
      <c r="B4892" s="37" t="s">
        <v>235</v>
      </c>
      <c r="C4892" s="37" t="n">
        <v>365</v>
      </c>
      <c r="D4892" s="38" t="n">
        <v>46125</v>
      </c>
      <c r="E4892" s="37" t="s">
        <v>229</v>
      </c>
      <c r="F4892" s="38" t="n">
        <v>46091</v>
      </c>
      <c r="G4892" s="37" t="n">
        <v>90</v>
      </c>
    </row>
    <row r="4893" customFormat="false" ht="15" hidden="false" customHeight="false" outlineLevel="0" collapsed="false">
      <c r="A4893" s="37" t="s">
        <v>1564</v>
      </c>
      <c r="B4893" s="37" t="s">
        <v>236</v>
      </c>
      <c r="C4893" s="37" t="n">
        <v>365</v>
      </c>
      <c r="D4893" s="38" t="n">
        <v>46342</v>
      </c>
      <c r="E4893" s="37" t="s">
        <v>229</v>
      </c>
      <c r="F4893" s="38" t="n">
        <v>46314</v>
      </c>
      <c r="G4893" s="37" t="n">
        <v>73</v>
      </c>
    </row>
    <row r="4894" customFormat="false" ht="15" hidden="false" customHeight="false" outlineLevel="0" collapsed="false">
      <c r="A4894" s="37" t="s">
        <v>1564</v>
      </c>
      <c r="B4894" s="37" t="s">
        <v>237</v>
      </c>
      <c r="C4894" s="37" t="n">
        <v>365</v>
      </c>
      <c r="D4894" s="38" t="n">
        <v>46312</v>
      </c>
      <c r="E4894" s="37" t="s">
        <v>231</v>
      </c>
      <c r="F4894" s="38"/>
      <c r="G4894" s="37"/>
    </row>
    <row r="4895" customFormat="false" ht="15" hidden="false" customHeight="false" outlineLevel="0" collapsed="false">
      <c r="A4895" s="37" t="s">
        <v>1564</v>
      </c>
      <c r="B4895" s="37" t="s">
        <v>238</v>
      </c>
      <c r="C4895" s="37" t="n">
        <v>180</v>
      </c>
      <c r="D4895" s="38" t="n">
        <v>46245</v>
      </c>
      <c r="E4895" s="37" t="s">
        <v>229</v>
      </c>
      <c r="F4895" s="38" t="n">
        <v>46231</v>
      </c>
      <c r="G4895" s="37" t="n">
        <v>84</v>
      </c>
    </row>
    <row r="4896" customFormat="false" ht="15" hidden="false" customHeight="false" outlineLevel="0" collapsed="false">
      <c r="A4896" s="37" t="s">
        <v>1564</v>
      </c>
      <c r="B4896" s="37" t="s">
        <v>239</v>
      </c>
      <c r="C4896" s="37" t="n">
        <v>730</v>
      </c>
      <c r="D4896" s="38" t="n">
        <v>46198</v>
      </c>
      <c r="E4896" s="37" t="s">
        <v>230</v>
      </c>
      <c r="F4896" s="38"/>
      <c r="G4896" s="37"/>
    </row>
    <row r="4897" customFormat="false" ht="15" hidden="false" customHeight="false" outlineLevel="0" collapsed="false">
      <c r="A4897" s="37" t="s">
        <v>1564</v>
      </c>
      <c r="B4897" s="37" t="s">
        <v>240</v>
      </c>
      <c r="C4897" s="37" t="n">
        <v>365</v>
      </c>
      <c r="D4897" s="38" t="n">
        <v>46195</v>
      </c>
      <c r="E4897" s="37" t="s">
        <v>231</v>
      </c>
      <c r="F4897" s="38"/>
      <c r="G4897" s="37"/>
    </row>
    <row r="4898" customFormat="false" ht="15" hidden="false" customHeight="false" outlineLevel="0" collapsed="false">
      <c r="A4898" s="37" t="s">
        <v>1565</v>
      </c>
      <c r="B4898" s="37" t="s">
        <v>235</v>
      </c>
      <c r="C4898" s="37" t="n">
        <v>365</v>
      </c>
      <c r="D4898" s="38" t="n">
        <v>46219</v>
      </c>
      <c r="E4898" s="37" t="s">
        <v>229</v>
      </c>
      <c r="F4898" s="38" t="n">
        <v>46188</v>
      </c>
      <c r="G4898" s="37" t="n">
        <v>68</v>
      </c>
    </row>
    <row r="4899" customFormat="false" ht="15" hidden="false" customHeight="false" outlineLevel="0" collapsed="false">
      <c r="A4899" s="37" t="s">
        <v>1565</v>
      </c>
      <c r="B4899" s="37" t="s">
        <v>236</v>
      </c>
      <c r="C4899" s="37" t="n">
        <v>365</v>
      </c>
      <c r="D4899" s="38" t="n">
        <v>46201</v>
      </c>
      <c r="E4899" s="37" t="s">
        <v>229</v>
      </c>
      <c r="F4899" s="38" t="n">
        <v>46195</v>
      </c>
      <c r="G4899" s="37" t="n">
        <v>72</v>
      </c>
    </row>
    <row r="4900" customFormat="false" ht="15" hidden="false" customHeight="false" outlineLevel="0" collapsed="false">
      <c r="A4900" s="37" t="s">
        <v>1565</v>
      </c>
      <c r="B4900" s="37" t="s">
        <v>237</v>
      </c>
      <c r="C4900" s="37" t="n">
        <v>365</v>
      </c>
      <c r="D4900" s="38" t="n">
        <v>46202</v>
      </c>
      <c r="E4900" s="37" t="s">
        <v>231</v>
      </c>
      <c r="F4900" s="38"/>
      <c r="G4900" s="37"/>
    </row>
    <row r="4901" customFormat="false" ht="15" hidden="false" customHeight="false" outlineLevel="0" collapsed="false">
      <c r="A4901" s="37" t="s">
        <v>1565</v>
      </c>
      <c r="B4901" s="37" t="s">
        <v>238</v>
      </c>
      <c r="C4901" s="37" t="n">
        <v>180</v>
      </c>
      <c r="D4901" s="38" t="n">
        <v>46225</v>
      </c>
      <c r="E4901" s="37" t="s">
        <v>229</v>
      </c>
      <c r="F4901" s="38" t="n">
        <v>46190</v>
      </c>
      <c r="G4901" s="37" t="n">
        <v>67</v>
      </c>
    </row>
    <row r="4902" customFormat="false" ht="15" hidden="false" customHeight="false" outlineLevel="0" collapsed="false">
      <c r="A4902" s="37" t="s">
        <v>1565</v>
      </c>
      <c r="B4902" s="37" t="s">
        <v>239</v>
      </c>
      <c r="C4902" s="37" t="n">
        <v>730</v>
      </c>
      <c r="D4902" s="38" t="n">
        <v>46361</v>
      </c>
      <c r="E4902" s="37" t="s">
        <v>229</v>
      </c>
      <c r="F4902" s="38" t="n">
        <v>46357</v>
      </c>
      <c r="G4902" s="37" t="n">
        <v>76</v>
      </c>
    </row>
    <row r="4903" customFormat="false" ht="15" hidden="false" customHeight="false" outlineLevel="0" collapsed="false">
      <c r="A4903" s="37" t="s">
        <v>1565</v>
      </c>
      <c r="B4903" s="37" t="s">
        <v>240</v>
      </c>
      <c r="C4903" s="37" t="n">
        <v>365</v>
      </c>
      <c r="D4903" s="38" t="n">
        <v>46315</v>
      </c>
      <c r="E4903" s="37" t="s">
        <v>229</v>
      </c>
      <c r="F4903" s="38" t="n">
        <v>46307</v>
      </c>
      <c r="G4903" s="37" t="n">
        <v>69</v>
      </c>
    </row>
    <row r="4904" customFormat="false" ht="15" hidden="false" customHeight="false" outlineLevel="0" collapsed="false">
      <c r="A4904" s="37" t="s">
        <v>1567</v>
      </c>
      <c r="B4904" s="37" t="s">
        <v>235</v>
      </c>
      <c r="C4904" s="37" t="n">
        <v>365</v>
      </c>
      <c r="D4904" s="38" t="n">
        <v>46229</v>
      </c>
      <c r="E4904" s="37" t="s">
        <v>229</v>
      </c>
      <c r="F4904" s="38" t="n">
        <v>46204</v>
      </c>
      <c r="G4904" s="37" t="n">
        <v>88</v>
      </c>
    </row>
    <row r="4905" customFormat="false" ht="15" hidden="false" customHeight="false" outlineLevel="0" collapsed="false">
      <c r="A4905" s="37" t="s">
        <v>1567</v>
      </c>
      <c r="B4905" s="37" t="s">
        <v>236</v>
      </c>
      <c r="C4905" s="37" t="n">
        <v>365</v>
      </c>
      <c r="D4905" s="38" t="n">
        <v>46178</v>
      </c>
      <c r="E4905" s="37" t="s">
        <v>229</v>
      </c>
      <c r="F4905" s="38" t="n">
        <v>46159</v>
      </c>
      <c r="G4905" s="37" t="n">
        <v>84</v>
      </c>
    </row>
    <row r="4906" customFormat="false" ht="15" hidden="false" customHeight="false" outlineLevel="0" collapsed="false">
      <c r="A4906" s="37" t="s">
        <v>1567</v>
      </c>
      <c r="B4906" s="37" t="s">
        <v>237</v>
      </c>
      <c r="C4906" s="37" t="n">
        <v>365</v>
      </c>
      <c r="D4906" s="38" t="n">
        <v>46298</v>
      </c>
      <c r="E4906" s="37" t="s">
        <v>229</v>
      </c>
      <c r="F4906" s="38" t="n">
        <v>46278</v>
      </c>
      <c r="G4906" s="37" t="n">
        <v>94</v>
      </c>
    </row>
    <row r="4907" customFormat="false" ht="15" hidden="false" customHeight="false" outlineLevel="0" collapsed="false">
      <c r="A4907" s="37" t="s">
        <v>1567</v>
      </c>
      <c r="B4907" s="37" t="s">
        <v>238</v>
      </c>
      <c r="C4907" s="37" t="n">
        <v>180</v>
      </c>
      <c r="D4907" s="38" t="n">
        <v>46245</v>
      </c>
      <c r="E4907" s="37" t="s">
        <v>229</v>
      </c>
      <c r="F4907" s="38" t="n">
        <v>46236</v>
      </c>
      <c r="G4907" s="37" t="n">
        <v>62</v>
      </c>
    </row>
    <row r="4908" customFormat="false" ht="15" hidden="false" customHeight="false" outlineLevel="0" collapsed="false">
      <c r="A4908" s="37" t="s">
        <v>1567</v>
      </c>
      <c r="B4908" s="37" t="s">
        <v>239</v>
      </c>
      <c r="C4908" s="37" t="n">
        <v>730</v>
      </c>
      <c r="D4908" s="38" t="n">
        <v>46117</v>
      </c>
      <c r="E4908" s="37" t="s">
        <v>229</v>
      </c>
      <c r="F4908" s="38" t="n">
        <v>46081</v>
      </c>
      <c r="G4908" s="37" t="n">
        <v>97</v>
      </c>
    </row>
    <row r="4909" customFormat="false" ht="15" hidden="false" customHeight="false" outlineLevel="0" collapsed="false">
      <c r="A4909" s="37" t="s">
        <v>1567</v>
      </c>
      <c r="B4909" s="37" t="s">
        <v>240</v>
      </c>
      <c r="C4909" s="37" t="n">
        <v>365</v>
      </c>
      <c r="D4909" s="38" t="n">
        <v>46257</v>
      </c>
      <c r="E4909" s="37" t="s">
        <v>229</v>
      </c>
      <c r="F4909" s="38" t="n">
        <v>46244</v>
      </c>
      <c r="G4909" s="37" t="n">
        <v>85</v>
      </c>
    </row>
    <row r="4910" customFormat="false" ht="15" hidden="false" customHeight="false" outlineLevel="0" collapsed="false">
      <c r="A4910" s="37" t="s">
        <v>1481</v>
      </c>
      <c r="B4910" s="37" t="s">
        <v>235</v>
      </c>
      <c r="C4910" s="37" t="n">
        <v>365</v>
      </c>
      <c r="D4910" s="38" t="n">
        <v>46322</v>
      </c>
      <c r="E4910" s="37" t="s">
        <v>229</v>
      </c>
      <c r="F4910" s="38" t="n">
        <v>46310</v>
      </c>
      <c r="G4910" s="37" t="n">
        <v>74</v>
      </c>
    </row>
    <row r="4911" customFormat="false" ht="15" hidden="false" customHeight="false" outlineLevel="0" collapsed="false">
      <c r="A4911" s="37" t="s">
        <v>1481</v>
      </c>
      <c r="B4911" s="37" t="s">
        <v>236</v>
      </c>
      <c r="C4911" s="37" t="n">
        <v>365</v>
      </c>
      <c r="D4911" s="38" t="n">
        <v>46363</v>
      </c>
      <c r="E4911" s="37" t="s">
        <v>229</v>
      </c>
      <c r="F4911" s="38" t="n">
        <v>46359</v>
      </c>
      <c r="G4911" s="37" t="n">
        <v>91</v>
      </c>
    </row>
    <row r="4912" customFormat="false" ht="15" hidden="false" customHeight="false" outlineLevel="0" collapsed="false">
      <c r="A4912" s="37" t="s">
        <v>1481</v>
      </c>
      <c r="B4912" s="37" t="s">
        <v>237</v>
      </c>
      <c r="C4912" s="37" t="n">
        <v>365</v>
      </c>
      <c r="D4912" s="38" t="n">
        <v>46264</v>
      </c>
      <c r="E4912" s="37" t="s">
        <v>229</v>
      </c>
      <c r="F4912" s="38" t="n">
        <v>46258</v>
      </c>
      <c r="G4912" s="37" t="n">
        <v>83</v>
      </c>
    </row>
    <row r="4913" customFormat="false" ht="15" hidden="false" customHeight="false" outlineLevel="0" collapsed="false">
      <c r="A4913" s="37" t="s">
        <v>1481</v>
      </c>
      <c r="B4913" s="37" t="s">
        <v>238</v>
      </c>
      <c r="C4913" s="37" t="n">
        <v>180</v>
      </c>
      <c r="D4913" s="38" t="n">
        <v>46329</v>
      </c>
      <c r="E4913" s="37" t="s">
        <v>229</v>
      </c>
      <c r="F4913" s="38" t="n">
        <v>46312</v>
      </c>
      <c r="G4913" s="37" t="n">
        <v>85</v>
      </c>
    </row>
    <row r="4914" customFormat="false" ht="15" hidden="false" customHeight="false" outlineLevel="0" collapsed="false">
      <c r="A4914" s="37" t="s">
        <v>1481</v>
      </c>
      <c r="B4914" s="37" t="s">
        <v>239</v>
      </c>
      <c r="C4914" s="37" t="n">
        <v>730</v>
      </c>
      <c r="D4914" s="38" t="n">
        <v>46358</v>
      </c>
      <c r="E4914" s="37" t="s">
        <v>230</v>
      </c>
      <c r="F4914" s="38"/>
      <c r="G4914" s="37"/>
    </row>
    <row r="4915" customFormat="false" ht="15" hidden="false" customHeight="false" outlineLevel="0" collapsed="false">
      <c r="A4915" s="37" t="s">
        <v>1481</v>
      </c>
      <c r="B4915" s="37" t="s">
        <v>240</v>
      </c>
      <c r="C4915" s="37" t="n">
        <v>365</v>
      </c>
      <c r="D4915" s="38" t="n">
        <v>46246</v>
      </c>
      <c r="E4915" s="37" t="s">
        <v>229</v>
      </c>
      <c r="F4915" s="38" t="n">
        <v>46235</v>
      </c>
      <c r="G4915" s="37" t="n">
        <v>88</v>
      </c>
    </row>
    <row r="4916" customFormat="false" ht="15" hidden="false" customHeight="false" outlineLevel="0" collapsed="false">
      <c r="A4916" s="37" t="s">
        <v>1569</v>
      </c>
      <c r="B4916" s="37" t="s">
        <v>235</v>
      </c>
      <c r="C4916" s="37" t="n">
        <v>365</v>
      </c>
      <c r="D4916" s="38" t="n">
        <v>46113</v>
      </c>
      <c r="E4916" s="37" t="s">
        <v>231</v>
      </c>
      <c r="F4916" s="38"/>
      <c r="G4916" s="37"/>
    </row>
    <row r="4917" customFormat="false" ht="15" hidden="false" customHeight="false" outlineLevel="0" collapsed="false">
      <c r="A4917" s="37" t="s">
        <v>1569</v>
      </c>
      <c r="B4917" s="37" t="s">
        <v>236</v>
      </c>
      <c r="C4917" s="37" t="n">
        <v>365</v>
      </c>
      <c r="D4917" s="38" t="n">
        <v>46154</v>
      </c>
      <c r="E4917" s="37" t="s">
        <v>229</v>
      </c>
      <c r="F4917" s="38" t="n">
        <v>46146</v>
      </c>
      <c r="G4917" s="37" t="n">
        <v>70</v>
      </c>
    </row>
    <row r="4918" customFormat="false" ht="15" hidden="false" customHeight="false" outlineLevel="0" collapsed="false">
      <c r="A4918" s="37" t="s">
        <v>1569</v>
      </c>
      <c r="B4918" s="37" t="s">
        <v>237</v>
      </c>
      <c r="C4918" s="37" t="n">
        <v>365</v>
      </c>
      <c r="D4918" s="38" t="n">
        <v>46167</v>
      </c>
      <c r="E4918" s="37" t="s">
        <v>229</v>
      </c>
      <c r="F4918" s="38" t="n">
        <v>46156</v>
      </c>
      <c r="G4918" s="37" t="n">
        <v>70</v>
      </c>
    </row>
    <row r="4919" customFormat="false" ht="15" hidden="false" customHeight="false" outlineLevel="0" collapsed="false">
      <c r="A4919" s="37" t="s">
        <v>1569</v>
      </c>
      <c r="B4919" s="37" t="s">
        <v>238</v>
      </c>
      <c r="C4919" s="37" t="n">
        <v>180</v>
      </c>
      <c r="D4919" s="38" t="n">
        <v>46292</v>
      </c>
      <c r="E4919" s="37" t="s">
        <v>229</v>
      </c>
      <c r="F4919" s="38" t="n">
        <v>46264</v>
      </c>
      <c r="G4919" s="37" t="n">
        <v>75</v>
      </c>
    </row>
    <row r="4920" customFormat="false" ht="15" hidden="false" customHeight="false" outlineLevel="0" collapsed="false">
      <c r="A4920" s="37" t="s">
        <v>1569</v>
      </c>
      <c r="B4920" s="37" t="s">
        <v>239</v>
      </c>
      <c r="C4920" s="37" t="n">
        <v>730</v>
      </c>
      <c r="D4920" s="38" t="n">
        <v>46274</v>
      </c>
      <c r="E4920" s="37" t="s">
        <v>232</v>
      </c>
      <c r="F4920" s="38"/>
      <c r="G4920" s="37"/>
    </row>
    <row r="4921" customFormat="false" ht="15" hidden="false" customHeight="false" outlineLevel="0" collapsed="false">
      <c r="A4921" s="37" t="s">
        <v>1569</v>
      </c>
      <c r="B4921" s="37" t="s">
        <v>240</v>
      </c>
      <c r="C4921" s="37" t="n">
        <v>365</v>
      </c>
      <c r="D4921" s="38" t="n">
        <v>46327</v>
      </c>
      <c r="E4921" s="37" t="s">
        <v>229</v>
      </c>
      <c r="F4921" s="38" t="n">
        <v>46305</v>
      </c>
      <c r="G4921" s="37" t="n">
        <v>78</v>
      </c>
    </row>
    <row r="4922" customFormat="false" ht="15" hidden="false" customHeight="false" outlineLevel="0" collapsed="false">
      <c r="A4922" s="37" t="s">
        <v>1570</v>
      </c>
      <c r="B4922" s="37" t="s">
        <v>235</v>
      </c>
      <c r="C4922" s="37" t="n">
        <v>365</v>
      </c>
      <c r="D4922" s="38" t="n">
        <v>46124</v>
      </c>
      <c r="E4922" s="37" t="s">
        <v>229</v>
      </c>
      <c r="F4922" s="38" t="n">
        <v>46092</v>
      </c>
      <c r="G4922" s="37" t="n">
        <v>76</v>
      </c>
    </row>
    <row r="4923" customFormat="false" ht="15" hidden="false" customHeight="false" outlineLevel="0" collapsed="false">
      <c r="A4923" s="37" t="s">
        <v>1570</v>
      </c>
      <c r="B4923" s="37" t="s">
        <v>236</v>
      </c>
      <c r="C4923" s="37" t="n">
        <v>365</v>
      </c>
      <c r="D4923" s="38" t="n">
        <v>46146</v>
      </c>
      <c r="E4923" s="37" t="s">
        <v>229</v>
      </c>
      <c r="F4923" s="38" t="n">
        <v>46138</v>
      </c>
      <c r="G4923" s="37" t="n">
        <v>82</v>
      </c>
    </row>
    <row r="4924" customFormat="false" ht="15" hidden="false" customHeight="false" outlineLevel="0" collapsed="false">
      <c r="A4924" s="37" t="s">
        <v>1570</v>
      </c>
      <c r="B4924" s="37" t="s">
        <v>237</v>
      </c>
      <c r="C4924" s="37" t="n">
        <v>365</v>
      </c>
      <c r="D4924" s="38" t="n">
        <v>46103</v>
      </c>
      <c r="E4924" s="37" t="s">
        <v>229</v>
      </c>
      <c r="F4924" s="38" t="n">
        <v>46068</v>
      </c>
      <c r="G4924" s="37" t="n">
        <v>84</v>
      </c>
    </row>
    <row r="4925" customFormat="false" ht="15" hidden="false" customHeight="false" outlineLevel="0" collapsed="false">
      <c r="A4925" s="37" t="s">
        <v>1570</v>
      </c>
      <c r="B4925" s="37" t="s">
        <v>238</v>
      </c>
      <c r="C4925" s="37" t="n">
        <v>180</v>
      </c>
      <c r="D4925" s="38" t="n">
        <v>46147</v>
      </c>
      <c r="E4925" s="37" t="s">
        <v>232</v>
      </c>
      <c r="F4925" s="38"/>
      <c r="G4925" s="37"/>
    </row>
    <row r="4926" customFormat="false" ht="15" hidden="false" customHeight="false" outlineLevel="0" collapsed="false">
      <c r="A4926" s="37" t="s">
        <v>1570</v>
      </c>
      <c r="B4926" s="37" t="s">
        <v>239</v>
      </c>
      <c r="C4926" s="37" t="n">
        <v>730</v>
      </c>
      <c r="D4926" s="38" t="n">
        <v>46349</v>
      </c>
      <c r="E4926" s="37" t="s">
        <v>229</v>
      </c>
      <c r="F4926" s="38" t="n">
        <v>46326</v>
      </c>
      <c r="G4926" s="37" t="n">
        <v>92</v>
      </c>
    </row>
    <row r="4927" customFormat="false" ht="15" hidden="false" customHeight="false" outlineLevel="0" collapsed="false">
      <c r="A4927" s="37" t="s">
        <v>1570</v>
      </c>
      <c r="B4927" s="37" t="s">
        <v>240</v>
      </c>
      <c r="C4927" s="37" t="n">
        <v>365</v>
      </c>
      <c r="D4927" s="38" t="n">
        <v>46297</v>
      </c>
      <c r="E4927" s="37" t="s">
        <v>231</v>
      </c>
      <c r="F4927" s="38"/>
      <c r="G4927" s="37"/>
    </row>
    <row r="4928" customFormat="false" ht="15" hidden="false" customHeight="false" outlineLevel="0" collapsed="false">
      <c r="A4928" s="37" t="s">
        <v>1571</v>
      </c>
      <c r="B4928" s="37" t="s">
        <v>235</v>
      </c>
      <c r="C4928" s="37" t="n">
        <v>365</v>
      </c>
      <c r="D4928" s="38" t="n">
        <v>46372</v>
      </c>
      <c r="E4928" s="37" t="s">
        <v>229</v>
      </c>
      <c r="F4928" s="38" t="n">
        <v>46346</v>
      </c>
      <c r="G4928" s="37" t="n">
        <v>83</v>
      </c>
    </row>
    <row r="4929" customFormat="false" ht="15" hidden="false" customHeight="false" outlineLevel="0" collapsed="false">
      <c r="A4929" s="37" t="s">
        <v>1571</v>
      </c>
      <c r="B4929" s="37" t="s">
        <v>236</v>
      </c>
      <c r="C4929" s="37" t="n">
        <v>365</v>
      </c>
      <c r="D4929" s="38" t="n">
        <v>46367</v>
      </c>
      <c r="E4929" s="37" t="s">
        <v>229</v>
      </c>
      <c r="F4929" s="38" t="n">
        <v>46359</v>
      </c>
      <c r="G4929" s="37" t="n">
        <v>81</v>
      </c>
    </row>
    <row r="4930" customFormat="false" ht="15" hidden="false" customHeight="false" outlineLevel="0" collapsed="false">
      <c r="A4930" s="37" t="s">
        <v>1571</v>
      </c>
      <c r="B4930" s="37" t="s">
        <v>237</v>
      </c>
      <c r="C4930" s="37" t="n">
        <v>365</v>
      </c>
      <c r="D4930" s="38" t="n">
        <v>46279</v>
      </c>
      <c r="E4930" s="37" t="s">
        <v>232</v>
      </c>
      <c r="F4930" s="38"/>
      <c r="G4930" s="37"/>
    </row>
    <row r="4931" customFormat="false" ht="15" hidden="false" customHeight="false" outlineLevel="0" collapsed="false">
      <c r="A4931" s="37" t="s">
        <v>1571</v>
      </c>
      <c r="B4931" s="37" t="s">
        <v>238</v>
      </c>
      <c r="C4931" s="37" t="n">
        <v>180</v>
      </c>
      <c r="D4931" s="38" t="n">
        <v>46366</v>
      </c>
      <c r="E4931" s="37" t="s">
        <v>229</v>
      </c>
      <c r="F4931" s="38" t="n">
        <v>46332</v>
      </c>
      <c r="G4931" s="37" t="n">
        <v>86</v>
      </c>
    </row>
    <row r="4932" customFormat="false" ht="15" hidden="false" customHeight="false" outlineLevel="0" collapsed="false">
      <c r="A4932" s="37" t="s">
        <v>1571</v>
      </c>
      <c r="B4932" s="37" t="s">
        <v>239</v>
      </c>
      <c r="C4932" s="37" t="n">
        <v>730</v>
      </c>
      <c r="D4932" s="38" t="n">
        <v>46333</v>
      </c>
      <c r="E4932" s="37" t="s">
        <v>232</v>
      </c>
      <c r="F4932" s="38"/>
      <c r="G4932" s="37"/>
    </row>
    <row r="4933" customFormat="false" ht="15" hidden="false" customHeight="false" outlineLevel="0" collapsed="false">
      <c r="A4933" s="37" t="s">
        <v>1571</v>
      </c>
      <c r="B4933" s="37" t="s">
        <v>240</v>
      </c>
      <c r="C4933" s="37" t="n">
        <v>365</v>
      </c>
      <c r="D4933" s="38" t="n">
        <v>46288</v>
      </c>
      <c r="E4933" s="37" t="s">
        <v>229</v>
      </c>
      <c r="F4933" s="38" t="n">
        <v>46265</v>
      </c>
      <c r="G4933" s="37" t="n">
        <v>64</v>
      </c>
    </row>
    <row r="4934" customFormat="false" ht="15" hidden="false" customHeight="false" outlineLevel="0" collapsed="false">
      <c r="A4934" s="37" t="s">
        <v>1572</v>
      </c>
      <c r="B4934" s="37" t="s">
        <v>235</v>
      </c>
      <c r="C4934" s="37" t="n">
        <v>365</v>
      </c>
      <c r="D4934" s="38" t="n">
        <v>46194</v>
      </c>
      <c r="E4934" s="37" t="s">
        <v>229</v>
      </c>
      <c r="F4934" s="38" t="n">
        <v>46169</v>
      </c>
      <c r="G4934" s="37" t="n">
        <v>87</v>
      </c>
    </row>
    <row r="4935" customFormat="false" ht="15" hidden="false" customHeight="false" outlineLevel="0" collapsed="false">
      <c r="A4935" s="37" t="s">
        <v>1572</v>
      </c>
      <c r="B4935" s="37" t="s">
        <v>236</v>
      </c>
      <c r="C4935" s="37" t="n">
        <v>365</v>
      </c>
      <c r="D4935" s="38" t="n">
        <v>46315</v>
      </c>
      <c r="E4935" s="37" t="s">
        <v>229</v>
      </c>
      <c r="F4935" s="38" t="n">
        <v>46305</v>
      </c>
      <c r="G4935" s="37" t="n">
        <v>70</v>
      </c>
    </row>
    <row r="4936" customFormat="false" ht="15" hidden="false" customHeight="false" outlineLevel="0" collapsed="false">
      <c r="A4936" s="37" t="s">
        <v>1572</v>
      </c>
      <c r="B4936" s="37" t="s">
        <v>237</v>
      </c>
      <c r="C4936" s="37" t="n">
        <v>365</v>
      </c>
      <c r="D4936" s="38" t="n">
        <v>46280</v>
      </c>
      <c r="E4936" s="37" t="s">
        <v>229</v>
      </c>
      <c r="F4936" s="38" t="n">
        <v>46242</v>
      </c>
      <c r="G4936" s="37" t="n">
        <v>63</v>
      </c>
    </row>
    <row r="4937" customFormat="false" ht="15" hidden="false" customHeight="false" outlineLevel="0" collapsed="false">
      <c r="A4937" s="37" t="s">
        <v>1572</v>
      </c>
      <c r="B4937" s="37" t="s">
        <v>238</v>
      </c>
      <c r="C4937" s="37" t="n">
        <v>180</v>
      </c>
      <c r="D4937" s="38" t="n">
        <v>46139</v>
      </c>
      <c r="E4937" s="37" t="s">
        <v>229</v>
      </c>
      <c r="F4937" s="38" t="n">
        <v>46115</v>
      </c>
      <c r="G4937" s="37" t="n">
        <v>72</v>
      </c>
    </row>
    <row r="4938" customFormat="false" ht="15" hidden="false" customHeight="false" outlineLevel="0" collapsed="false">
      <c r="A4938" s="37" t="s">
        <v>1572</v>
      </c>
      <c r="B4938" s="37" t="s">
        <v>239</v>
      </c>
      <c r="C4938" s="37" t="n">
        <v>730</v>
      </c>
      <c r="D4938" s="38" t="n">
        <v>46124</v>
      </c>
      <c r="E4938" s="37" t="s">
        <v>229</v>
      </c>
      <c r="F4938" s="38" t="n">
        <v>46113</v>
      </c>
      <c r="G4938" s="37" t="n">
        <v>98</v>
      </c>
    </row>
    <row r="4939" customFormat="false" ht="15" hidden="false" customHeight="false" outlineLevel="0" collapsed="false">
      <c r="A4939" s="37" t="s">
        <v>1572</v>
      </c>
      <c r="B4939" s="37" t="s">
        <v>240</v>
      </c>
      <c r="C4939" s="37" t="n">
        <v>365</v>
      </c>
      <c r="D4939" s="38" t="n">
        <v>46282</v>
      </c>
      <c r="E4939" s="37" t="s">
        <v>229</v>
      </c>
      <c r="F4939" s="38" t="n">
        <v>46270</v>
      </c>
      <c r="G4939" s="37" t="n">
        <v>64</v>
      </c>
    </row>
    <row r="4940" customFormat="false" ht="15" hidden="false" customHeight="false" outlineLevel="0" collapsed="false">
      <c r="A4940" s="37" t="s">
        <v>1573</v>
      </c>
      <c r="B4940" s="37" t="s">
        <v>235</v>
      </c>
      <c r="C4940" s="37" t="n">
        <v>365</v>
      </c>
      <c r="D4940" s="38" t="n">
        <v>46287</v>
      </c>
      <c r="E4940" s="37" t="s">
        <v>229</v>
      </c>
      <c r="F4940" s="38" t="n">
        <v>46276</v>
      </c>
      <c r="G4940" s="37" t="n">
        <v>63</v>
      </c>
    </row>
    <row r="4941" customFormat="false" ht="15" hidden="false" customHeight="false" outlineLevel="0" collapsed="false">
      <c r="A4941" s="37" t="s">
        <v>1573</v>
      </c>
      <c r="B4941" s="37" t="s">
        <v>236</v>
      </c>
      <c r="C4941" s="37" t="n">
        <v>365</v>
      </c>
      <c r="D4941" s="38" t="n">
        <v>46213</v>
      </c>
      <c r="E4941" s="37" t="s">
        <v>229</v>
      </c>
      <c r="F4941" s="38" t="n">
        <v>46185</v>
      </c>
      <c r="G4941" s="37" t="n">
        <v>66</v>
      </c>
    </row>
    <row r="4942" customFormat="false" ht="15" hidden="false" customHeight="false" outlineLevel="0" collapsed="false">
      <c r="A4942" s="37" t="s">
        <v>1573</v>
      </c>
      <c r="B4942" s="37" t="s">
        <v>237</v>
      </c>
      <c r="C4942" s="37" t="n">
        <v>365</v>
      </c>
      <c r="D4942" s="38" t="n">
        <v>46198</v>
      </c>
      <c r="E4942" s="37" t="s">
        <v>230</v>
      </c>
      <c r="F4942" s="38"/>
      <c r="G4942" s="37"/>
    </row>
    <row r="4943" customFormat="false" ht="15" hidden="false" customHeight="false" outlineLevel="0" collapsed="false">
      <c r="A4943" s="37" t="s">
        <v>1573</v>
      </c>
      <c r="B4943" s="37" t="s">
        <v>238</v>
      </c>
      <c r="C4943" s="37" t="n">
        <v>180</v>
      </c>
      <c r="D4943" s="38" t="n">
        <v>46102</v>
      </c>
      <c r="E4943" s="37" t="s">
        <v>230</v>
      </c>
      <c r="F4943" s="38"/>
      <c r="G4943" s="37"/>
    </row>
    <row r="4944" customFormat="false" ht="15" hidden="false" customHeight="false" outlineLevel="0" collapsed="false">
      <c r="A4944" s="37" t="s">
        <v>1573</v>
      </c>
      <c r="B4944" s="37" t="s">
        <v>239</v>
      </c>
      <c r="C4944" s="37" t="n">
        <v>730</v>
      </c>
      <c r="D4944" s="38" t="n">
        <v>46345</v>
      </c>
      <c r="E4944" s="37" t="s">
        <v>231</v>
      </c>
      <c r="F4944" s="38"/>
      <c r="G4944" s="37"/>
    </row>
    <row r="4945" customFormat="false" ht="15" hidden="false" customHeight="false" outlineLevel="0" collapsed="false">
      <c r="A4945" s="37" t="s">
        <v>1573</v>
      </c>
      <c r="B4945" s="37" t="s">
        <v>240</v>
      </c>
      <c r="C4945" s="37" t="n">
        <v>365</v>
      </c>
      <c r="D4945" s="38" t="n">
        <v>46292</v>
      </c>
      <c r="E4945" s="37" t="s">
        <v>229</v>
      </c>
      <c r="F4945" s="38" t="n">
        <v>46277</v>
      </c>
      <c r="G4945" s="37" t="n">
        <v>72</v>
      </c>
    </row>
    <row r="4946" customFormat="false" ht="15" hidden="false" customHeight="false" outlineLevel="0" collapsed="false">
      <c r="A4946" s="37" t="s">
        <v>1574</v>
      </c>
      <c r="B4946" s="37" t="s">
        <v>235</v>
      </c>
      <c r="C4946" s="37" t="n">
        <v>365</v>
      </c>
      <c r="D4946" s="38" t="n">
        <v>46189</v>
      </c>
      <c r="E4946" s="37" t="s">
        <v>231</v>
      </c>
      <c r="F4946" s="38"/>
      <c r="G4946" s="37"/>
    </row>
    <row r="4947" customFormat="false" ht="15" hidden="false" customHeight="false" outlineLevel="0" collapsed="false">
      <c r="A4947" s="37" t="s">
        <v>1574</v>
      </c>
      <c r="B4947" s="37" t="s">
        <v>236</v>
      </c>
      <c r="C4947" s="37" t="n">
        <v>365</v>
      </c>
      <c r="D4947" s="38" t="n">
        <v>46175</v>
      </c>
      <c r="E4947" s="37" t="s">
        <v>229</v>
      </c>
      <c r="F4947" s="38" t="n">
        <v>46168</v>
      </c>
      <c r="G4947" s="37" t="n">
        <v>88</v>
      </c>
    </row>
    <row r="4948" customFormat="false" ht="15" hidden="false" customHeight="false" outlineLevel="0" collapsed="false">
      <c r="A4948" s="37" t="s">
        <v>1574</v>
      </c>
      <c r="B4948" s="37" t="s">
        <v>237</v>
      </c>
      <c r="C4948" s="37" t="n">
        <v>365</v>
      </c>
      <c r="D4948" s="38" t="n">
        <v>46306</v>
      </c>
      <c r="E4948" s="37" t="s">
        <v>229</v>
      </c>
      <c r="F4948" s="38" t="n">
        <v>46289</v>
      </c>
      <c r="G4948" s="37" t="n">
        <v>95</v>
      </c>
    </row>
    <row r="4949" customFormat="false" ht="15" hidden="false" customHeight="false" outlineLevel="0" collapsed="false">
      <c r="A4949" s="37" t="s">
        <v>1574</v>
      </c>
      <c r="B4949" s="37" t="s">
        <v>238</v>
      </c>
      <c r="C4949" s="37" t="n">
        <v>180</v>
      </c>
      <c r="D4949" s="38" t="n">
        <v>46322</v>
      </c>
      <c r="E4949" s="37" t="s">
        <v>230</v>
      </c>
      <c r="F4949" s="38"/>
      <c r="G4949" s="37"/>
    </row>
    <row r="4950" customFormat="false" ht="15" hidden="false" customHeight="false" outlineLevel="0" collapsed="false">
      <c r="A4950" s="37" t="s">
        <v>1574</v>
      </c>
      <c r="B4950" s="37" t="s">
        <v>239</v>
      </c>
      <c r="C4950" s="37" t="n">
        <v>730</v>
      </c>
      <c r="D4950" s="38" t="n">
        <v>46242</v>
      </c>
      <c r="E4950" s="37" t="s">
        <v>229</v>
      </c>
      <c r="F4950" s="38" t="n">
        <v>46215</v>
      </c>
      <c r="G4950" s="37" t="n">
        <v>86</v>
      </c>
    </row>
    <row r="4951" customFormat="false" ht="15" hidden="false" customHeight="false" outlineLevel="0" collapsed="false">
      <c r="A4951" s="37" t="s">
        <v>1574</v>
      </c>
      <c r="B4951" s="37" t="s">
        <v>240</v>
      </c>
      <c r="C4951" s="37" t="n">
        <v>365</v>
      </c>
      <c r="D4951" s="38" t="n">
        <v>46105</v>
      </c>
      <c r="E4951" s="37" t="s">
        <v>229</v>
      </c>
      <c r="F4951" s="38" t="n">
        <v>46101</v>
      </c>
      <c r="G4951" s="37" t="n">
        <v>77</v>
      </c>
    </row>
    <row r="4952" customFormat="false" ht="15" hidden="false" customHeight="false" outlineLevel="0" collapsed="false">
      <c r="A4952" s="37" t="s">
        <v>1576</v>
      </c>
      <c r="B4952" s="37" t="s">
        <v>235</v>
      </c>
      <c r="C4952" s="37" t="n">
        <v>365</v>
      </c>
      <c r="D4952" s="38" t="n">
        <v>46303</v>
      </c>
      <c r="E4952" s="37" t="s">
        <v>229</v>
      </c>
      <c r="F4952" s="38" t="n">
        <v>46280</v>
      </c>
      <c r="G4952" s="37" t="n">
        <v>73</v>
      </c>
    </row>
    <row r="4953" customFormat="false" ht="15" hidden="false" customHeight="false" outlineLevel="0" collapsed="false">
      <c r="A4953" s="37" t="s">
        <v>1576</v>
      </c>
      <c r="B4953" s="37" t="s">
        <v>236</v>
      </c>
      <c r="C4953" s="37" t="n">
        <v>365</v>
      </c>
      <c r="D4953" s="38" t="n">
        <v>46109</v>
      </c>
      <c r="E4953" s="37" t="s">
        <v>229</v>
      </c>
      <c r="F4953" s="38" t="n">
        <v>46100</v>
      </c>
      <c r="G4953" s="37" t="n">
        <v>75</v>
      </c>
    </row>
    <row r="4954" customFormat="false" ht="15" hidden="false" customHeight="false" outlineLevel="0" collapsed="false">
      <c r="A4954" s="37" t="s">
        <v>1576</v>
      </c>
      <c r="B4954" s="37" t="s">
        <v>237</v>
      </c>
      <c r="C4954" s="37" t="n">
        <v>365</v>
      </c>
      <c r="D4954" s="38" t="n">
        <v>46229</v>
      </c>
      <c r="E4954" s="37" t="s">
        <v>229</v>
      </c>
      <c r="F4954" s="38" t="n">
        <v>46201</v>
      </c>
      <c r="G4954" s="37" t="n">
        <v>63</v>
      </c>
    </row>
    <row r="4955" customFormat="false" ht="15" hidden="false" customHeight="false" outlineLevel="0" collapsed="false">
      <c r="A4955" s="37" t="s">
        <v>1576</v>
      </c>
      <c r="B4955" s="37" t="s">
        <v>238</v>
      </c>
      <c r="C4955" s="37" t="n">
        <v>180</v>
      </c>
      <c r="D4955" s="38" t="n">
        <v>46112</v>
      </c>
      <c r="E4955" s="37" t="s">
        <v>229</v>
      </c>
      <c r="F4955" s="38" t="n">
        <v>46087</v>
      </c>
      <c r="G4955" s="37" t="n">
        <v>81</v>
      </c>
    </row>
    <row r="4956" customFormat="false" ht="15" hidden="false" customHeight="false" outlineLevel="0" collapsed="false">
      <c r="A4956" s="37" t="s">
        <v>1576</v>
      </c>
      <c r="B4956" s="37" t="s">
        <v>239</v>
      </c>
      <c r="C4956" s="37" t="n">
        <v>730</v>
      </c>
      <c r="D4956" s="38" t="n">
        <v>46313</v>
      </c>
      <c r="E4956" s="37" t="s">
        <v>229</v>
      </c>
      <c r="F4956" s="38" t="n">
        <v>46293</v>
      </c>
      <c r="G4956" s="37" t="n">
        <v>62</v>
      </c>
    </row>
    <row r="4957" customFormat="false" ht="15" hidden="false" customHeight="false" outlineLevel="0" collapsed="false">
      <c r="A4957" s="37" t="s">
        <v>1576</v>
      </c>
      <c r="B4957" s="37" t="s">
        <v>240</v>
      </c>
      <c r="C4957" s="37" t="n">
        <v>365</v>
      </c>
      <c r="D4957" s="38" t="n">
        <v>46281</v>
      </c>
      <c r="E4957" s="37" t="s">
        <v>229</v>
      </c>
      <c r="F4957" s="38" t="n">
        <v>46261</v>
      </c>
      <c r="G4957" s="37" t="n">
        <v>79</v>
      </c>
    </row>
    <row r="4958" customFormat="false" ht="15" hidden="false" customHeight="false" outlineLevel="0" collapsed="false">
      <c r="A4958" s="37" t="s">
        <v>897</v>
      </c>
      <c r="B4958" s="37" t="s">
        <v>235</v>
      </c>
      <c r="C4958" s="37" t="n">
        <v>365</v>
      </c>
      <c r="D4958" s="38" t="n">
        <v>46103</v>
      </c>
      <c r="E4958" s="37" t="s">
        <v>230</v>
      </c>
      <c r="F4958" s="38"/>
      <c r="G4958" s="37"/>
    </row>
    <row r="4959" customFormat="false" ht="15" hidden="false" customHeight="false" outlineLevel="0" collapsed="false">
      <c r="A4959" s="37" t="s">
        <v>897</v>
      </c>
      <c r="B4959" s="37" t="s">
        <v>236</v>
      </c>
      <c r="C4959" s="37" t="n">
        <v>365</v>
      </c>
      <c r="D4959" s="38" t="n">
        <v>46182</v>
      </c>
      <c r="E4959" s="37" t="s">
        <v>231</v>
      </c>
      <c r="F4959" s="38"/>
      <c r="G4959" s="37"/>
    </row>
    <row r="4960" customFormat="false" ht="15" hidden="false" customHeight="false" outlineLevel="0" collapsed="false">
      <c r="A4960" s="37" t="s">
        <v>897</v>
      </c>
      <c r="B4960" s="37" t="s">
        <v>237</v>
      </c>
      <c r="C4960" s="37" t="n">
        <v>365</v>
      </c>
      <c r="D4960" s="38" t="n">
        <v>46290</v>
      </c>
      <c r="E4960" s="37" t="s">
        <v>229</v>
      </c>
      <c r="F4960" s="38" t="n">
        <v>46271</v>
      </c>
      <c r="G4960" s="37" t="n">
        <v>87</v>
      </c>
    </row>
    <row r="4961" customFormat="false" ht="15" hidden="false" customHeight="false" outlineLevel="0" collapsed="false">
      <c r="A4961" s="37" t="s">
        <v>897</v>
      </c>
      <c r="B4961" s="37" t="s">
        <v>238</v>
      </c>
      <c r="C4961" s="37" t="n">
        <v>180</v>
      </c>
      <c r="D4961" s="38" t="n">
        <v>46181</v>
      </c>
      <c r="E4961" s="37" t="s">
        <v>229</v>
      </c>
      <c r="F4961" s="38" t="n">
        <v>46173</v>
      </c>
      <c r="G4961" s="37" t="n">
        <v>68</v>
      </c>
    </row>
    <row r="4962" customFormat="false" ht="15" hidden="false" customHeight="false" outlineLevel="0" collapsed="false">
      <c r="A4962" s="37" t="s">
        <v>897</v>
      </c>
      <c r="B4962" s="37" t="s">
        <v>239</v>
      </c>
      <c r="C4962" s="37" t="n">
        <v>730</v>
      </c>
      <c r="D4962" s="38" t="n">
        <v>46295</v>
      </c>
      <c r="E4962" s="37" t="s">
        <v>229</v>
      </c>
      <c r="F4962" s="38" t="n">
        <v>46280</v>
      </c>
      <c r="G4962" s="37" t="n">
        <v>86</v>
      </c>
    </row>
    <row r="4963" customFormat="false" ht="15" hidden="false" customHeight="false" outlineLevel="0" collapsed="false">
      <c r="A4963" s="37" t="s">
        <v>897</v>
      </c>
      <c r="B4963" s="37" t="s">
        <v>240</v>
      </c>
      <c r="C4963" s="37" t="n">
        <v>365</v>
      </c>
      <c r="D4963" s="38" t="n">
        <v>46192</v>
      </c>
      <c r="E4963" s="37" t="s">
        <v>229</v>
      </c>
      <c r="F4963" s="38" t="n">
        <v>46162</v>
      </c>
      <c r="G4963" s="37" t="n">
        <v>74</v>
      </c>
    </row>
    <row r="4964" customFormat="false" ht="15" hidden="false" customHeight="false" outlineLevel="0" collapsed="false">
      <c r="A4964" s="37" t="s">
        <v>1577</v>
      </c>
      <c r="B4964" s="37" t="s">
        <v>235</v>
      </c>
      <c r="C4964" s="37" t="n">
        <v>365</v>
      </c>
      <c r="D4964" s="38" t="n">
        <v>46374</v>
      </c>
      <c r="E4964" s="37" t="s">
        <v>229</v>
      </c>
      <c r="F4964" s="38" t="n">
        <v>46343</v>
      </c>
      <c r="G4964" s="37" t="n">
        <v>87</v>
      </c>
    </row>
    <row r="4965" customFormat="false" ht="15" hidden="false" customHeight="false" outlineLevel="0" collapsed="false">
      <c r="A4965" s="37" t="s">
        <v>1577</v>
      </c>
      <c r="B4965" s="37" t="s">
        <v>236</v>
      </c>
      <c r="C4965" s="37" t="n">
        <v>365</v>
      </c>
      <c r="D4965" s="38" t="n">
        <v>46330</v>
      </c>
      <c r="E4965" s="37" t="s">
        <v>229</v>
      </c>
      <c r="F4965" s="38" t="n">
        <v>46298</v>
      </c>
      <c r="G4965" s="37" t="n">
        <v>62</v>
      </c>
    </row>
    <row r="4966" customFormat="false" ht="15" hidden="false" customHeight="false" outlineLevel="0" collapsed="false">
      <c r="A4966" s="37" t="s">
        <v>1577</v>
      </c>
      <c r="B4966" s="37" t="s">
        <v>237</v>
      </c>
      <c r="C4966" s="37" t="n">
        <v>365</v>
      </c>
      <c r="D4966" s="38" t="n">
        <v>46112</v>
      </c>
      <c r="E4966" s="37" t="s">
        <v>229</v>
      </c>
      <c r="F4966" s="38" t="n">
        <v>46104</v>
      </c>
      <c r="G4966" s="37" t="n">
        <v>84</v>
      </c>
    </row>
    <row r="4967" customFormat="false" ht="15" hidden="false" customHeight="false" outlineLevel="0" collapsed="false">
      <c r="A4967" s="37" t="s">
        <v>1577</v>
      </c>
      <c r="B4967" s="37" t="s">
        <v>238</v>
      </c>
      <c r="C4967" s="37" t="n">
        <v>180</v>
      </c>
      <c r="D4967" s="38" t="n">
        <v>46248</v>
      </c>
      <c r="E4967" s="37" t="s">
        <v>229</v>
      </c>
      <c r="F4967" s="38" t="n">
        <v>46230</v>
      </c>
      <c r="G4967" s="37" t="n">
        <v>93</v>
      </c>
    </row>
    <row r="4968" customFormat="false" ht="15" hidden="false" customHeight="false" outlineLevel="0" collapsed="false">
      <c r="A4968" s="37" t="s">
        <v>1577</v>
      </c>
      <c r="B4968" s="37" t="s">
        <v>239</v>
      </c>
      <c r="C4968" s="37" t="n">
        <v>730</v>
      </c>
      <c r="D4968" s="38" t="n">
        <v>46106</v>
      </c>
      <c r="E4968" s="37" t="s">
        <v>232</v>
      </c>
      <c r="F4968" s="38"/>
      <c r="G4968" s="37"/>
    </row>
    <row r="4969" customFormat="false" ht="15" hidden="false" customHeight="false" outlineLevel="0" collapsed="false">
      <c r="A4969" s="37" t="s">
        <v>1577</v>
      </c>
      <c r="B4969" s="37" t="s">
        <v>240</v>
      </c>
      <c r="C4969" s="37" t="n">
        <v>365</v>
      </c>
      <c r="D4969" s="38" t="n">
        <v>46213</v>
      </c>
      <c r="E4969" s="37" t="s">
        <v>229</v>
      </c>
      <c r="F4969" s="38" t="n">
        <v>46188</v>
      </c>
      <c r="G4969" s="37" t="n">
        <v>91</v>
      </c>
    </row>
    <row r="4970" customFormat="false" ht="15" hidden="false" customHeight="false" outlineLevel="0" collapsed="false">
      <c r="A4970" s="37" t="s">
        <v>1578</v>
      </c>
      <c r="B4970" s="37" t="s">
        <v>235</v>
      </c>
      <c r="C4970" s="37" t="n">
        <v>365</v>
      </c>
      <c r="D4970" s="38" t="n">
        <v>46157</v>
      </c>
      <c r="E4970" s="37" t="s">
        <v>229</v>
      </c>
      <c r="F4970" s="38" t="n">
        <v>46129</v>
      </c>
      <c r="G4970" s="37" t="n">
        <v>68</v>
      </c>
    </row>
    <row r="4971" customFormat="false" ht="15" hidden="false" customHeight="false" outlineLevel="0" collapsed="false">
      <c r="A4971" s="37" t="s">
        <v>1578</v>
      </c>
      <c r="B4971" s="37" t="s">
        <v>236</v>
      </c>
      <c r="C4971" s="37" t="n">
        <v>365</v>
      </c>
      <c r="D4971" s="38" t="n">
        <v>46231</v>
      </c>
      <c r="E4971" s="37" t="s">
        <v>229</v>
      </c>
      <c r="F4971" s="38" t="n">
        <v>46193</v>
      </c>
      <c r="G4971" s="37" t="n">
        <v>61</v>
      </c>
    </row>
    <row r="4972" customFormat="false" ht="15" hidden="false" customHeight="false" outlineLevel="0" collapsed="false">
      <c r="A4972" s="37" t="s">
        <v>1578</v>
      </c>
      <c r="B4972" s="37" t="s">
        <v>237</v>
      </c>
      <c r="C4972" s="37" t="n">
        <v>365</v>
      </c>
      <c r="D4972" s="38" t="n">
        <v>46290</v>
      </c>
      <c r="E4972" s="37" t="s">
        <v>229</v>
      </c>
      <c r="F4972" s="38" t="n">
        <v>46259</v>
      </c>
      <c r="G4972" s="37" t="n">
        <v>66</v>
      </c>
    </row>
    <row r="4973" customFormat="false" ht="15" hidden="false" customHeight="false" outlineLevel="0" collapsed="false">
      <c r="A4973" s="37" t="s">
        <v>1578</v>
      </c>
      <c r="B4973" s="37" t="s">
        <v>238</v>
      </c>
      <c r="C4973" s="37" t="n">
        <v>180</v>
      </c>
      <c r="D4973" s="38" t="n">
        <v>46348</v>
      </c>
      <c r="E4973" s="37" t="s">
        <v>229</v>
      </c>
      <c r="F4973" s="38" t="n">
        <v>46320</v>
      </c>
      <c r="G4973" s="37" t="n">
        <v>63</v>
      </c>
    </row>
    <row r="4974" customFormat="false" ht="15" hidden="false" customHeight="false" outlineLevel="0" collapsed="false">
      <c r="A4974" s="37" t="s">
        <v>1578</v>
      </c>
      <c r="B4974" s="37" t="s">
        <v>239</v>
      </c>
      <c r="C4974" s="37" t="n">
        <v>730</v>
      </c>
      <c r="D4974" s="38" t="n">
        <v>46256</v>
      </c>
      <c r="E4974" s="37" t="s">
        <v>229</v>
      </c>
      <c r="F4974" s="38" t="n">
        <v>46231</v>
      </c>
      <c r="G4974" s="37" t="n">
        <v>65</v>
      </c>
    </row>
    <row r="4975" customFormat="false" ht="15" hidden="false" customHeight="false" outlineLevel="0" collapsed="false">
      <c r="A4975" s="37" t="s">
        <v>1578</v>
      </c>
      <c r="B4975" s="37" t="s">
        <v>240</v>
      </c>
      <c r="C4975" s="37" t="n">
        <v>365</v>
      </c>
      <c r="D4975" s="38" t="n">
        <v>46317</v>
      </c>
      <c r="E4975" s="37" t="s">
        <v>230</v>
      </c>
      <c r="F4975" s="38"/>
      <c r="G4975" s="37"/>
    </row>
    <row r="4976" customFormat="false" ht="15" hidden="false" customHeight="false" outlineLevel="0" collapsed="false">
      <c r="A4976" s="37" t="s">
        <v>1579</v>
      </c>
      <c r="B4976" s="37" t="s">
        <v>235</v>
      </c>
      <c r="C4976" s="37" t="n">
        <v>365</v>
      </c>
      <c r="D4976" s="38" t="n">
        <v>46380</v>
      </c>
      <c r="E4976" s="37" t="s">
        <v>229</v>
      </c>
      <c r="F4976" s="38" t="n">
        <v>46351</v>
      </c>
      <c r="G4976" s="37" t="n">
        <v>68</v>
      </c>
    </row>
    <row r="4977" customFormat="false" ht="15" hidden="false" customHeight="false" outlineLevel="0" collapsed="false">
      <c r="A4977" s="37" t="s">
        <v>1579</v>
      </c>
      <c r="B4977" s="37" t="s">
        <v>236</v>
      </c>
      <c r="C4977" s="37" t="n">
        <v>365</v>
      </c>
      <c r="D4977" s="38" t="n">
        <v>46317</v>
      </c>
      <c r="E4977" s="37" t="s">
        <v>229</v>
      </c>
      <c r="F4977" s="38" t="n">
        <v>46297</v>
      </c>
      <c r="G4977" s="37" t="n">
        <v>75</v>
      </c>
    </row>
    <row r="4978" customFormat="false" ht="15" hidden="false" customHeight="false" outlineLevel="0" collapsed="false">
      <c r="A4978" s="37" t="s">
        <v>1579</v>
      </c>
      <c r="B4978" s="37" t="s">
        <v>237</v>
      </c>
      <c r="C4978" s="37" t="n">
        <v>365</v>
      </c>
      <c r="D4978" s="38" t="n">
        <v>46144</v>
      </c>
      <c r="E4978" s="37" t="s">
        <v>229</v>
      </c>
      <c r="F4978" s="38" t="n">
        <v>46105</v>
      </c>
      <c r="G4978" s="37" t="n">
        <v>62</v>
      </c>
    </row>
    <row r="4979" customFormat="false" ht="15" hidden="false" customHeight="false" outlineLevel="0" collapsed="false">
      <c r="A4979" s="37" t="s">
        <v>1579</v>
      </c>
      <c r="B4979" s="37" t="s">
        <v>238</v>
      </c>
      <c r="C4979" s="37" t="n">
        <v>180</v>
      </c>
      <c r="D4979" s="38" t="n">
        <v>46321</v>
      </c>
      <c r="E4979" s="37" t="s">
        <v>229</v>
      </c>
      <c r="F4979" s="38" t="n">
        <v>46290</v>
      </c>
      <c r="G4979" s="37" t="n">
        <v>71</v>
      </c>
    </row>
    <row r="4980" customFormat="false" ht="15" hidden="false" customHeight="false" outlineLevel="0" collapsed="false">
      <c r="A4980" s="37" t="s">
        <v>1579</v>
      </c>
      <c r="B4980" s="37" t="s">
        <v>239</v>
      </c>
      <c r="C4980" s="37" t="n">
        <v>730</v>
      </c>
      <c r="D4980" s="38" t="n">
        <v>46378</v>
      </c>
      <c r="E4980" s="37" t="s">
        <v>229</v>
      </c>
      <c r="F4980" s="38" t="n">
        <v>46368</v>
      </c>
      <c r="G4980" s="37" t="n">
        <v>84</v>
      </c>
    </row>
    <row r="4981" customFormat="false" ht="15" hidden="false" customHeight="false" outlineLevel="0" collapsed="false">
      <c r="A4981" s="37" t="s">
        <v>1579</v>
      </c>
      <c r="B4981" s="37" t="s">
        <v>240</v>
      </c>
      <c r="C4981" s="37" t="n">
        <v>365</v>
      </c>
      <c r="D4981" s="38" t="n">
        <v>46256</v>
      </c>
      <c r="E4981" s="37" t="s">
        <v>229</v>
      </c>
      <c r="F4981" s="38" t="n">
        <v>46220</v>
      </c>
      <c r="G4981" s="37" t="n">
        <v>69</v>
      </c>
    </row>
    <row r="4982" customFormat="false" ht="15" hidden="false" customHeight="false" outlineLevel="0" collapsed="false">
      <c r="A4982" s="37" t="s">
        <v>1580</v>
      </c>
      <c r="B4982" s="37" t="s">
        <v>235</v>
      </c>
      <c r="C4982" s="37" t="n">
        <v>365</v>
      </c>
      <c r="D4982" s="38" t="n">
        <v>46382</v>
      </c>
      <c r="E4982" s="37" t="s">
        <v>229</v>
      </c>
      <c r="F4982" s="38" t="n">
        <v>46349</v>
      </c>
      <c r="G4982" s="37" t="n">
        <v>79</v>
      </c>
    </row>
    <row r="4983" customFormat="false" ht="15" hidden="false" customHeight="false" outlineLevel="0" collapsed="false">
      <c r="A4983" s="37" t="s">
        <v>1580</v>
      </c>
      <c r="B4983" s="37" t="s">
        <v>236</v>
      </c>
      <c r="C4983" s="37" t="n">
        <v>365</v>
      </c>
      <c r="D4983" s="38" t="n">
        <v>46139</v>
      </c>
      <c r="E4983" s="37" t="s">
        <v>229</v>
      </c>
      <c r="F4983" s="38" t="n">
        <v>46127</v>
      </c>
      <c r="G4983" s="37" t="n">
        <v>85</v>
      </c>
    </row>
    <row r="4984" customFormat="false" ht="15" hidden="false" customHeight="false" outlineLevel="0" collapsed="false">
      <c r="A4984" s="37" t="s">
        <v>1580</v>
      </c>
      <c r="B4984" s="37" t="s">
        <v>237</v>
      </c>
      <c r="C4984" s="37" t="n">
        <v>365</v>
      </c>
      <c r="D4984" s="38" t="n">
        <v>46161</v>
      </c>
      <c r="E4984" s="37" t="s">
        <v>229</v>
      </c>
      <c r="F4984" s="38" t="n">
        <v>46137</v>
      </c>
      <c r="G4984" s="37" t="n">
        <v>90</v>
      </c>
    </row>
    <row r="4985" customFormat="false" ht="15" hidden="false" customHeight="false" outlineLevel="0" collapsed="false">
      <c r="A4985" s="37" t="s">
        <v>1580</v>
      </c>
      <c r="B4985" s="37" t="s">
        <v>238</v>
      </c>
      <c r="C4985" s="37" t="n">
        <v>180</v>
      </c>
      <c r="D4985" s="38" t="n">
        <v>46348</v>
      </c>
      <c r="E4985" s="37" t="s">
        <v>229</v>
      </c>
      <c r="F4985" s="38" t="n">
        <v>46328</v>
      </c>
      <c r="G4985" s="37" t="n">
        <v>77</v>
      </c>
    </row>
    <row r="4986" customFormat="false" ht="15" hidden="false" customHeight="false" outlineLevel="0" collapsed="false">
      <c r="A4986" s="37" t="s">
        <v>1580</v>
      </c>
      <c r="B4986" s="37" t="s">
        <v>239</v>
      </c>
      <c r="C4986" s="37" t="n">
        <v>730</v>
      </c>
      <c r="D4986" s="38" t="n">
        <v>46262</v>
      </c>
      <c r="E4986" s="37" t="s">
        <v>230</v>
      </c>
      <c r="F4986" s="38"/>
      <c r="G4986" s="37"/>
    </row>
    <row r="4987" customFormat="false" ht="15" hidden="false" customHeight="false" outlineLevel="0" collapsed="false">
      <c r="A4987" s="37" t="s">
        <v>1580</v>
      </c>
      <c r="B4987" s="37" t="s">
        <v>240</v>
      </c>
      <c r="C4987" s="37" t="n">
        <v>365</v>
      </c>
      <c r="D4987" s="38" t="n">
        <v>46365</v>
      </c>
      <c r="E4987" s="37" t="s">
        <v>229</v>
      </c>
      <c r="F4987" s="38" t="n">
        <v>46333</v>
      </c>
      <c r="G4987" s="37" t="n">
        <v>75</v>
      </c>
    </row>
    <row r="4988" customFormat="false" ht="15" hidden="false" customHeight="false" outlineLevel="0" collapsed="false">
      <c r="A4988" s="37" t="s">
        <v>1581</v>
      </c>
      <c r="B4988" s="37" t="s">
        <v>235</v>
      </c>
      <c r="C4988" s="37" t="n">
        <v>365</v>
      </c>
      <c r="D4988" s="38" t="n">
        <v>46185</v>
      </c>
      <c r="E4988" s="37" t="s">
        <v>229</v>
      </c>
      <c r="F4988" s="38" t="n">
        <v>46174</v>
      </c>
      <c r="G4988" s="37" t="n">
        <v>80</v>
      </c>
    </row>
    <row r="4989" customFormat="false" ht="15" hidden="false" customHeight="false" outlineLevel="0" collapsed="false">
      <c r="A4989" s="37" t="s">
        <v>1581</v>
      </c>
      <c r="B4989" s="37" t="s">
        <v>236</v>
      </c>
      <c r="C4989" s="37" t="n">
        <v>365</v>
      </c>
      <c r="D4989" s="38" t="n">
        <v>46368</v>
      </c>
      <c r="E4989" s="37" t="s">
        <v>232</v>
      </c>
      <c r="F4989" s="38"/>
      <c r="G4989" s="37"/>
    </row>
    <row r="4990" customFormat="false" ht="15" hidden="false" customHeight="false" outlineLevel="0" collapsed="false">
      <c r="A4990" s="37" t="s">
        <v>1581</v>
      </c>
      <c r="B4990" s="37" t="s">
        <v>237</v>
      </c>
      <c r="C4990" s="37" t="n">
        <v>365</v>
      </c>
      <c r="D4990" s="38" t="n">
        <v>46368</v>
      </c>
      <c r="E4990" s="37" t="s">
        <v>229</v>
      </c>
      <c r="F4990" s="38" t="n">
        <v>46352</v>
      </c>
      <c r="G4990" s="37" t="n">
        <v>79</v>
      </c>
    </row>
    <row r="4991" customFormat="false" ht="15" hidden="false" customHeight="false" outlineLevel="0" collapsed="false">
      <c r="A4991" s="37" t="s">
        <v>1581</v>
      </c>
      <c r="B4991" s="37" t="s">
        <v>238</v>
      </c>
      <c r="C4991" s="37" t="n">
        <v>180</v>
      </c>
      <c r="D4991" s="38" t="n">
        <v>46231</v>
      </c>
      <c r="E4991" s="37" t="s">
        <v>229</v>
      </c>
      <c r="F4991" s="38" t="n">
        <v>46195</v>
      </c>
      <c r="G4991" s="37" t="n">
        <v>79</v>
      </c>
    </row>
    <row r="4992" customFormat="false" ht="15" hidden="false" customHeight="false" outlineLevel="0" collapsed="false">
      <c r="A4992" s="37" t="s">
        <v>1581</v>
      </c>
      <c r="B4992" s="37" t="s">
        <v>239</v>
      </c>
      <c r="C4992" s="37" t="n">
        <v>730</v>
      </c>
      <c r="D4992" s="38" t="n">
        <v>46196</v>
      </c>
      <c r="E4992" s="37" t="s">
        <v>229</v>
      </c>
      <c r="F4992" s="38" t="n">
        <v>46163</v>
      </c>
      <c r="G4992" s="37" t="n">
        <v>73</v>
      </c>
    </row>
    <row r="4993" customFormat="false" ht="15" hidden="false" customHeight="false" outlineLevel="0" collapsed="false">
      <c r="A4993" s="37" t="s">
        <v>1581</v>
      </c>
      <c r="B4993" s="37" t="s">
        <v>240</v>
      </c>
      <c r="C4993" s="37" t="n">
        <v>365</v>
      </c>
      <c r="D4993" s="38" t="n">
        <v>46214</v>
      </c>
      <c r="E4993" s="37" t="s">
        <v>231</v>
      </c>
      <c r="F4993" s="38"/>
      <c r="G4993" s="37"/>
    </row>
    <row r="4994" customFormat="false" ht="15" hidden="false" customHeight="false" outlineLevel="0" collapsed="false">
      <c r="A4994" s="37" t="s">
        <v>1582</v>
      </c>
      <c r="B4994" s="37" t="s">
        <v>235</v>
      </c>
      <c r="C4994" s="37" t="n">
        <v>365</v>
      </c>
      <c r="D4994" s="38" t="n">
        <v>46166</v>
      </c>
      <c r="E4994" s="37" t="s">
        <v>229</v>
      </c>
      <c r="F4994" s="38" t="n">
        <v>46148</v>
      </c>
      <c r="G4994" s="37" t="n">
        <v>65</v>
      </c>
    </row>
    <row r="4995" customFormat="false" ht="15" hidden="false" customHeight="false" outlineLevel="0" collapsed="false">
      <c r="A4995" s="37" t="s">
        <v>1582</v>
      </c>
      <c r="B4995" s="37" t="s">
        <v>236</v>
      </c>
      <c r="C4995" s="37" t="n">
        <v>365</v>
      </c>
      <c r="D4995" s="38" t="n">
        <v>46202</v>
      </c>
      <c r="E4995" s="37" t="s">
        <v>229</v>
      </c>
      <c r="F4995" s="38" t="n">
        <v>46178</v>
      </c>
      <c r="G4995" s="37" t="n">
        <v>70</v>
      </c>
    </row>
    <row r="4996" customFormat="false" ht="15" hidden="false" customHeight="false" outlineLevel="0" collapsed="false">
      <c r="A4996" s="37" t="s">
        <v>1582</v>
      </c>
      <c r="B4996" s="37" t="s">
        <v>237</v>
      </c>
      <c r="C4996" s="37" t="n">
        <v>365</v>
      </c>
      <c r="D4996" s="38" t="n">
        <v>46179</v>
      </c>
      <c r="E4996" s="37" t="s">
        <v>229</v>
      </c>
      <c r="F4996" s="38" t="n">
        <v>46161</v>
      </c>
      <c r="G4996" s="37" t="n">
        <v>65</v>
      </c>
    </row>
    <row r="4997" customFormat="false" ht="15" hidden="false" customHeight="false" outlineLevel="0" collapsed="false">
      <c r="A4997" s="37" t="s">
        <v>1582</v>
      </c>
      <c r="B4997" s="37" t="s">
        <v>238</v>
      </c>
      <c r="C4997" s="37" t="n">
        <v>180</v>
      </c>
      <c r="D4997" s="38" t="n">
        <v>46178</v>
      </c>
      <c r="E4997" s="37" t="s">
        <v>229</v>
      </c>
      <c r="F4997" s="38" t="n">
        <v>46155</v>
      </c>
      <c r="G4997" s="37" t="n">
        <v>93</v>
      </c>
    </row>
    <row r="4998" customFormat="false" ht="15" hidden="false" customHeight="false" outlineLevel="0" collapsed="false">
      <c r="A4998" s="37" t="s">
        <v>1582</v>
      </c>
      <c r="B4998" s="37" t="s">
        <v>239</v>
      </c>
      <c r="C4998" s="37" t="n">
        <v>730</v>
      </c>
      <c r="D4998" s="38" t="n">
        <v>46214</v>
      </c>
      <c r="E4998" s="37" t="s">
        <v>229</v>
      </c>
      <c r="F4998" s="38" t="n">
        <v>46179</v>
      </c>
      <c r="G4998" s="37" t="n">
        <v>99</v>
      </c>
    </row>
    <row r="4999" customFormat="false" ht="15" hidden="false" customHeight="false" outlineLevel="0" collapsed="false">
      <c r="A4999" s="37" t="s">
        <v>1582</v>
      </c>
      <c r="B4999" s="37" t="s">
        <v>240</v>
      </c>
      <c r="C4999" s="37" t="n">
        <v>365</v>
      </c>
      <c r="D4999" s="38" t="n">
        <v>46328</v>
      </c>
      <c r="E4999" s="37" t="s">
        <v>229</v>
      </c>
      <c r="F4999" s="38" t="n">
        <v>46313</v>
      </c>
      <c r="G4999" s="37" t="n">
        <v>62</v>
      </c>
    </row>
    <row r="5000" customFormat="false" ht="15" hidden="false" customHeight="false" outlineLevel="0" collapsed="false">
      <c r="A5000" s="37" t="s">
        <v>1583</v>
      </c>
      <c r="B5000" s="37" t="s">
        <v>235</v>
      </c>
      <c r="C5000" s="37" t="n">
        <v>365</v>
      </c>
      <c r="D5000" s="38" t="n">
        <v>46279</v>
      </c>
      <c r="E5000" s="37" t="s">
        <v>229</v>
      </c>
      <c r="F5000" s="38" t="n">
        <v>46245</v>
      </c>
      <c r="G5000" s="37" t="n">
        <v>92</v>
      </c>
    </row>
    <row r="5001" customFormat="false" ht="15" hidden="false" customHeight="false" outlineLevel="0" collapsed="false">
      <c r="A5001" s="37" t="s">
        <v>1583</v>
      </c>
      <c r="B5001" s="37" t="s">
        <v>236</v>
      </c>
      <c r="C5001" s="37" t="n">
        <v>365</v>
      </c>
      <c r="D5001" s="38" t="n">
        <v>46379</v>
      </c>
      <c r="E5001" s="37" t="s">
        <v>229</v>
      </c>
      <c r="F5001" s="38" t="n">
        <v>46342</v>
      </c>
      <c r="G5001" s="37" t="n">
        <v>82</v>
      </c>
    </row>
    <row r="5002" customFormat="false" ht="15" hidden="false" customHeight="false" outlineLevel="0" collapsed="false">
      <c r="A5002" s="37" t="s">
        <v>1583</v>
      </c>
      <c r="B5002" s="37" t="s">
        <v>237</v>
      </c>
      <c r="C5002" s="37" t="n">
        <v>365</v>
      </c>
      <c r="D5002" s="38" t="n">
        <v>46101</v>
      </c>
      <c r="E5002" s="37" t="s">
        <v>229</v>
      </c>
      <c r="F5002" s="38" t="n">
        <v>46085</v>
      </c>
      <c r="G5002" s="37" t="n">
        <v>78</v>
      </c>
    </row>
    <row r="5003" customFormat="false" ht="15" hidden="false" customHeight="false" outlineLevel="0" collapsed="false">
      <c r="A5003" s="37" t="s">
        <v>1583</v>
      </c>
      <c r="B5003" s="37" t="s">
        <v>238</v>
      </c>
      <c r="C5003" s="37" t="n">
        <v>180</v>
      </c>
      <c r="D5003" s="38" t="n">
        <v>46138</v>
      </c>
      <c r="E5003" s="37" t="s">
        <v>229</v>
      </c>
      <c r="F5003" s="38" t="n">
        <v>46120</v>
      </c>
      <c r="G5003" s="37" t="n">
        <v>91</v>
      </c>
    </row>
    <row r="5004" customFormat="false" ht="15" hidden="false" customHeight="false" outlineLevel="0" collapsed="false">
      <c r="A5004" s="37" t="s">
        <v>1583</v>
      </c>
      <c r="B5004" s="37" t="s">
        <v>239</v>
      </c>
      <c r="C5004" s="37" t="n">
        <v>730</v>
      </c>
      <c r="D5004" s="38" t="n">
        <v>46290</v>
      </c>
      <c r="E5004" s="37" t="s">
        <v>229</v>
      </c>
      <c r="F5004" s="38" t="n">
        <v>46255</v>
      </c>
      <c r="G5004" s="37" t="n">
        <v>74</v>
      </c>
    </row>
    <row r="5005" customFormat="false" ht="15" hidden="false" customHeight="false" outlineLevel="0" collapsed="false">
      <c r="A5005" s="37" t="s">
        <v>1583</v>
      </c>
      <c r="B5005" s="37" t="s">
        <v>240</v>
      </c>
      <c r="C5005" s="37" t="n">
        <v>365</v>
      </c>
      <c r="D5005" s="38" t="n">
        <v>46227</v>
      </c>
      <c r="E5005" s="37" t="s">
        <v>229</v>
      </c>
      <c r="F5005" s="38" t="n">
        <v>46189</v>
      </c>
      <c r="G5005" s="37" t="n">
        <v>86</v>
      </c>
    </row>
    <row r="5006" customFormat="false" ht="15" hidden="false" customHeight="false" outlineLevel="0" collapsed="false">
      <c r="A5006" s="37" t="s">
        <v>1584</v>
      </c>
      <c r="B5006" s="37" t="s">
        <v>235</v>
      </c>
      <c r="C5006" s="37" t="n">
        <v>365</v>
      </c>
      <c r="D5006" s="38" t="n">
        <v>46106</v>
      </c>
      <c r="E5006" s="37" t="s">
        <v>232</v>
      </c>
      <c r="F5006" s="38"/>
      <c r="G5006" s="37"/>
    </row>
    <row r="5007" customFormat="false" ht="15" hidden="false" customHeight="false" outlineLevel="0" collapsed="false">
      <c r="A5007" s="37" t="s">
        <v>1584</v>
      </c>
      <c r="B5007" s="37" t="s">
        <v>236</v>
      </c>
      <c r="C5007" s="37" t="n">
        <v>365</v>
      </c>
      <c r="D5007" s="38" t="n">
        <v>46164</v>
      </c>
      <c r="E5007" s="37" t="s">
        <v>229</v>
      </c>
      <c r="F5007" s="38" t="n">
        <v>46145</v>
      </c>
      <c r="G5007" s="37" t="n">
        <v>60</v>
      </c>
    </row>
    <row r="5008" customFormat="false" ht="15" hidden="false" customHeight="false" outlineLevel="0" collapsed="false">
      <c r="A5008" s="37" t="s">
        <v>1584</v>
      </c>
      <c r="B5008" s="37" t="s">
        <v>237</v>
      </c>
      <c r="C5008" s="37" t="n">
        <v>365</v>
      </c>
      <c r="D5008" s="38" t="n">
        <v>46223</v>
      </c>
      <c r="E5008" s="37" t="s">
        <v>231</v>
      </c>
      <c r="F5008" s="38"/>
      <c r="G5008" s="37"/>
    </row>
    <row r="5009" customFormat="false" ht="15" hidden="false" customHeight="false" outlineLevel="0" collapsed="false">
      <c r="A5009" s="37" t="s">
        <v>1584</v>
      </c>
      <c r="B5009" s="37" t="s">
        <v>238</v>
      </c>
      <c r="C5009" s="37" t="n">
        <v>180</v>
      </c>
      <c r="D5009" s="38" t="n">
        <v>46273</v>
      </c>
      <c r="E5009" s="37" t="s">
        <v>229</v>
      </c>
      <c r="F5009" s="38" t="n">
        <v>46261</v>
      </c>
      <c r="G5009" s="37" t="n">
        <v>83</v>
      </c>
    </row>
    <row r="5010" customFormat="false" ht="15" hidden="false" customHeight="false" outlineLevel="0" collapsed="false">
      <c r="A5010" s="37" t="s">
        <v>1584</v>
      </c>
      <c r="B5010" s="37" t="s">
        <v>239</v>
      </c>
      <c r="C5010" s="37" t="n">
        <v>730</v>
      </c>
      <c r="D5010" s="38" t="n">
        <v>46123</v>
      </c>
      <c r="E5010" s="37" t="s">
        <v>229</v>
      </c>
      <c r="F5010" s="38" t="n">
        <v>46093</v>
      </c>
      <c r="G5010" s="37" t="n">
        <v>74</v>
      </c>
    </row>
    <row r="5011" customFormat="false" ht="15" hidden="false" customHeight="false" outlineLevel="0" collapsed="false">
      <c r="A5011" s="37" t="s">
        <v>1584</v>
      </c>
      <c r="B5011" s="37" t="s">
        <v>240</v>
      </c>
      <c r="C5011" s="37" t="n">
        <v>365</v>
      </c>
      <c r="D5011" s="38" t="n">
        <v>46278</v>
      </c>
      <c r="E5011" s="37" t="s">
        <v>229</v>
      </c>
      <c r="F5011" s="38" t="n">
        <v>46274</v>
      </c>
      <c r="G5011" s="37" t="n">
        <v>93</v>
      </c>
    </row>
    <row r="5012" customFormat="false" ht="15" hidden="false" customHeight="false" outlineLevel="0" collapsed="false">
      <c r="A5012" s="37" t="s">
        <v>1239</v>
      </c>
      <c r="B5012" s="37" t="s">
        <v>235</v>
      </c>
      <c r="C5012" s="37" t="n">
        <v>365</v>
      </c>
      <c r="D5012" s="38" t="n">
        <v>46175</v>
      </c>
      <c r="E5012" s="37" t="s">
        <v>229</v>
      </c>
      <c r="F5012" s="38" t="n">
        <v>46154</v>
      </c>
      <c r="G5012" s="37" t="n">
        <v>85</v>
      </c>
    </row>
    <row r="5013" customFormat="false" ht="15" hidden="false" customHeight="false" outlineLevel="0" collapsed="false">
      <c r="A5013" s="37" t="s">
        <v>1239</v>
      </c>
      <c r="B5013" s="37" t="s">
        <v>236</v>
      </c>
      <c r="C5013" s="37" t="n">
        <v>365</v>
      </c>
      <c r="D5013" s="38" t="n">
        <v>46135</v>
      </c>
      <c r="E5013" s="37" t="s">
        <v>229</v>
      </c>
      <c r="F5013" s="38" t="n">
        <v>46130</v>
      </c>
      <c r="G5013" s="37" t="n">
        <v>70</v>
      </c>
    </row>
    <row r="5014" customFormat="false" ht="15" hidden="false" customHeight="false" outlineLevel="0" collapsed="false">
      <c r="A5014" s="37" t="s">
        <v>1239</v>
      </c>
      <c r="B5014" s="37" t="s">
        <v>237</v>
      </c>
      <c r="C5014" s="37" t="n">
        <v>365</v>
      </c>
      <c r="D5014" s="38" t="n">
        <v>46315</v>
      </c>
      <c r="E5014" s="37" t="s">
        <v>229</v>
      </c>
      <c r="F5014" s="38" t="n">
        <v>46280</v>
      </c>
      <c r="G5014" s="37" t="n">
        <v>99</v>
      </c>
    </row>
    <row r="5015" customFormat="false" ht="15" hidden="false" customHeight="false" outlineLevel="0" collapsed="false">
      <c r="A5015" s="37" t="s">
        <v>1239</v>
      </c>
      <c r="B5015" s="37" t="s">
        <v>238</v>
      </c>
      <c r="C5015" s="37" t="n">
        <v>180</v>
      </c>
      <c r="D5015" s="38" t="n">
        <v>46196</v>
      </c>
      <c r="E5015" s="37" t="s">
        <v>232</v>
      </c>
      <c r="F5015" s="38"/>
      <c r="G5015" s="37"/>
    </row>
    <row r="5016" customFormat="false" ht="15" hidden="false" customHeight="false" outlineLevel="0" collapsed="false">
      <c r="A5016" s="37" t="s">
        <v>1239</v>
      </c>
      <c r="B5016" s="37" t="s">
        <v>239</v>
      </c>
      <c r="C5016" s="37" t="n">
        <v>730</v>
      </c>
      <c r="D5016" s="38" t="n">
        <v>46233</v>
      </c>
      <c r="E5016" s="37" t="s">
        <v>229</v>
      </c>
      <c r="F5016" s="38" t="n">
        <v>46199</v>
      </c>
      <c r="G5016" s="37" t="n">
        <v>95</v>
      </c>
    </row>
    <row r="5017" customFormat="false" ht="15" hidden="false" customHeight="false" outlineLevel="0" collapsed="false">
      <c r="A5017" s="37" t="s">
        <v>1239</v>
      </c>
      <c r="B5017" s="37" t="s">
        <v>240</v>
      </c>
      <c r="C5017" s="37" t="n">
        <v>365</v>
      </c>
      <c r="D5017" s="38" t="n">
        <v>46291</v>
      </c>
      <c r="E5017" s="37" t="s">
        <v>232</v>
      </c>
      <c r="F5017" s="38"/>
      <c r="G5017" s="37"/>
    </row>
    <row r="5018" customFormat="false" ht="15" hidden="false" customHeight="false" outlineLevel="0" collapsed="false">
      <c r="A5018" s="37" t="s">
        <v>1585</v>
      </c>
      <c r="B5018" s="37" t="s">
        <v>235</v>
      </c>
      <c r="C5018" s="37" t="n">
        <v>365</v>
      </c>
      <c r="D5018" s="38" t="n">
        <v>46380</v>
      </c>
      <c r="E5018" s="37" t="s">
        <v>229</v>
      </c>
      <c r="F5018" s="38" t="n">
        <v>46368</v>
      </c>
      <c r="G5018" s="37" t="n">
        <v>79</v>
      </c>
    </row>
    <row r="5019" customFormat="false" ht="15" hidden="false" customHeight="false" outlineLevel="0" collapsed="false">
      <c r="A5019" s="37" t="s">
        <v>1585</v>
      </c>
      <c r="B5019" s="37" t="s">
        <v>236</v>
      </c>
      <c r="C5019" s="37" t="n">
        <v>365</v>
      </c>
      <c r="D5019" s="38" t="n">
        <v>46317</v>
      </c>
      <c r="E5019" s="37" t="s">
        <v>230</v>
      </c>
      <c r="F5019" s="38"/>
      <c r="G5019" s="37"/>
    </row>
    <row r="5020" customFormat="false" ht="15" hidden="false" customHeight="false" outlineLevel="0" collapsed="false">
      <c r="A5020" s="37" t="s">
        <v>1585</v>
      </c>
      <c r="B5020" s="37" t="s">
        <v>237</v>
      </c>
      <c r="C5020" s="37" t="n">
        <v>365</v>
      </c>
      <c r="D5020" s="38" t="n">
        <v>46228</v>
      </c>
      <c r="E5020" s="37" t="s">
        <v>229</v>
      </c>
      <c r="F5020" s="38" t="n">
        <v>46197</v>
      </c>
      <c r="G5020" s="37" t="n">
        <v>88</v>
      </c>
    </row>
    <row r="5021" customFormat="false" ht="15" hidden="false" customHeight="false" outlineLevel="0" collapsed="false">
      <c r="A5021" s="37" t="s">
        <v>1585</v>
      </c>
      <c r="B5021" s="37" t="s">
        <v>238</v>
      </c>
      <c r="C5021" s="37" t="n">
        <v>180</v>
      </c>
      <c r="D5021" s="38" t="n">
        <v>46167</v>
      </c>
      <c r="E5021" s="37" t="s">
        <v>229</v>
      </c>
      <c r="F5021" s="38" t="n">
        <v>46154</v>
      </c>
      <c r="G5021" s="37" t="n">
        <v>72</v>
      </c>
    </row>
    <row r="5022" customFormat="false" ht="15" hidden="false" customHeight="false" outlineLevel="0" collapsed="false">
      <c r="A5022" s="37" t="s">
        <v>1585</v>
      </c>
      <c r="B5022" s="37" t="s">
        <v>239</v>
      </c>
      <c r="C5022" s="37" t="n">
        <v>730</v>
      </c>
      <c r="D5022" s="38" t="n">
        <v>46156</v>
      </c>
      <c r="E5022" s="37" t="s">
        <v>229</v>
      </c>
      <c r="F5022" s="38" t="n">
        <v>46151</v>
      </c>
      <c r="G5022" s="37" t="n">
        <v>80</v>
      </c>
    </row>
    <row r="5023" customFormat="false" ht="15" hidden="false" customHeight="false" outlineLevel="0" collapsed="false">
      <c r="A5023" s="37" t="s">
        <v>1585</v>
      </c>
      <c r="B5023" s="37" t="s">
        <v>240</v>
      </c>
      <c r="C5023" s="37" t="n">
        <v>365</v>
      </c>
      <c r="D5023" s="38" t="n">
        <v>46323</v>
      </c>
      <c r="E5023" s="37" t="s">
        <v>229</v>
      </c>
      <c r="F5023" s="38" t="n">
        <v>46302</v>
      </c>
      <c r="G5023" s="37" t="n">
        <v>70</v>
      </c>
    </row>
    <row r="5024" customFormat="false" ht="15" hidden="false" customHeight="false" outlineLevel="0" collapsed="false">
      <c r="A5024" s="37" t="s">
        <v>1586</v>
      </c>
      <c r="B5024" s="37" t="s">
        <v>235</v>
      </c>
      <c r="C5024" s="37" t="n">
        <v>365</v>
      </c>
      <c r="D5024" s="38" t="n">
        <v>46117</v>
      </c>
      <c r="E5024" s="37" t="s">
        <v>229</v>
      </c>
      <c r="F5024" s="38" t="n">
        <v>46096</v>
      </c>
      <c r="G5024" s="37" t="n">
        <v>88</v>
      </c>
    </row>
    <row r="5025" customFormat="false" ht="15" hidden="false" customHeight="false" outlineLevel="0" collapsed="false">
      <c r="A5025" s="37" t="s">
        <v>1586</v>
      </c>
      <c r="B5025" s="37" t="s">
        <v>236</v>
      </c>
      <c r="C5025" s="37" t="n">
        <v>365</v>
      </c>
      <c r="D5025" s="38" t="n">
        <v>46201</v>
      </c>
      <c r="E5025" s="37" t="s">
        <v>229</v>
      </c>
      <c r="F5025" s="38" t="n">
        <v>46181</v>
      </c>
      <c r="G5025" s="37" t="n">
        <v>96</v>
      </c>
    </row>
    <row r="5026" customFormat="false" ht="15" hidden="false" customHeight="false" outlineLevel="0" collapsed="false">
      <c r="A5026" s="37" t="s">
        <v>1586</v>
      </c>
      <c r="B5026" s="37" t="s">
        <v>237</v>
      </c>
      <c r="C5026" s="37" t="n">
        <v>365</v>
      </c>
      <c r="D5026" s="38" t="n">
        <v>46128</v>
      </c>
      <c r="E5026" s="37" t="s">
        <v>229</v>
      </c>
      <c r="F5026" s="38" t="n">
        <v>46116</v>
      </c>
      <c r="G5026" s="37" t="n">
        <v>71</v>
      </c>
    </row>
    <row r="5027" customFormat="false" ht="15" hidden="false" customHeight="false" outlineLevel="0" collapsed="false">
      <c r="A5027" s="37" t="s">
        <v>1586</v>
      </c>
      <c r="B5027" s="37" t="s">
        <v>238</v>
      </c>
      <c r="C5027" s="37" t="n">
        <v>180</v>
      </c>
      <c r="D5027" s="38" t="n">
        <v>46120</v>
      </c>
      <c r="E5027" s="37" t="s">
        <v>231</v>
      </c>
      <c r="F5027" s="38"/>
      <c r="G5027" s="37"/>
    </row>
    <row r="5028" customFormat="false" ht="15" hidden="false" customHeight="false" outlineLevel="0" collapsed="false">
      <c r="A5028" s="37" t="s">
        <v>1586</v>
      </c>
      <c r="B5028" s="37" t="s">
        <v>239</v>
      </c>
      <c r="C5028" s="37" t="n">
        <v>730</v>
      </c>
      <c r="D5028" s="38" t="n">
        <v>46258</v>
      </c>
      <c r="E5028" s="37" t="s">
        <v>229</v>
      </c>
      <c r="F5028" s="38" t="n">
        <v>46251</v>
      </c>
      <c r="G5028" s="37" t="n">
        <v>86</v>
      </c>
    </row>
    <row r="5029" customFormat="false" ht="15" hidden="false" customHeight="false" outlineLevel="0" collapsed="false">
      <c r="A5029" s="37" t="s">
        <v>1586</v>
      </c>
      <c r="B5029" s="37" t="s">
        <v>240</v>
      </c>
      <c r="C5029" s="37" t="n">
        <v>365</v>
      </c>
      <c r="D5029" s="38" t="n">
        <v>46371</v>
      </c>
      <c r="E5029" s="37" t="s">
        <v>229</v>
      </c>
      <c r="F5029" s="38" t="n">
        <v>46355</v>
      </c>
      <c r="G5029" s="37" t="n">
        <v>94</v>
      </c>
    </row>
    <row r="5030" customFormat="false" ht="15" hidden="false" customHeight="false" outlineLevel="0" collapsed="false">
      <c r="A5030" s="37" t="s">
        <v>1587</v>
      </c>
      <c r="B5030" s="37" t="s">
        <v>235</v>
      </c>
      <c r="C5030" s="37" t="n">
        <v>365</v>
      </c>
      <c r="D5030" s="38" t="n">
        <v>46381</v>
      </c>
      <c r="E5030" s="37" t="s">
        <v>229</v>
      </c>
      <c r="F5030" s="38" t="n">
        <v>46356</v>
      </c>
      <c r="G5030" s="37" t="n">
        <v>72</v>
      </c>
    </row>
    <row r="5031" customFormat="false" ht="15" hidden="false" customHeight="false" outlineLevel="0" collapsed="false">
      <c r="A5031" s="37" t="s">
        <v>1587</v>
      </c>
      <c r="B5031" s="37" t="s">
        <v>236</v>
      </c>
      <c r="C5031" s="37" t="n">
        <v>365</v>
      </c>
      <c r="D5031" s="38" t="n">
        <v>46382</v>
      </c>
      <c r="E5031" s="37" t="s">
        <v>229</v>
      </c>
      <c r="F5031" s="38" t="n">
        <v>46377</v>
      </c>
      <c r="G5031" s="37" t="n">
        <v>72</v>
      </c>
    </row>
    <row r="5032" customFormat="false" ht="15" hidden="false" customHeight="false" outlineLevel="0" collapsed="false">
      <c r="A5032" s="37" t="s">
        <v>1587</v>
      </c>
      <c r="B5032" s="37" t="s">
        <v>237</v>
      </c>
      <c r="C5032" s="37" t="n">
        <v>365</v>
      </c>
      <c r="D5032" s="38" t="n">
        <v>46125</v>
      </c>
      <c r="E5032" s="37" t="s">
        <v>229</v>
      </c>
      <c r="F5032" s="38" t="n">
        <v>46096</v>
      </c>
      <c r="G5032" s="37" t="n">
        <v>66</v>
      </c>
    </row>
    <row r="5033" customFormat="false" ht="15" hidden="false" customHeight="false" outlineLevel="0" collapsed="false">
      <c r="A5033" s="37" t="s">
        <v>1587</v>
      </c>
      <c r="B5033" s="37" t="s">
        <v>238</v>
      </c>
      <c r="C5033" s="37" t="n">
        <v>180</v>
      </c>
      <c r="D5033" s="38" t="n">
        <v>46169</v>
      </c>
      <c r="E5033" s="37" t="s">
        <v>229</v>
      </c>
      <c r="F5033" s="38" t="n">
        <v>46134</v>
      </c>
      <c r="G5033" s="37" t="n">
        <v>87</v>
      </c>
    </row>
    <row r="5034" customFormat="false" ht="15" hidden="false" customHeight="false" outlineLevel="0" collapsed="false">
      <c r="A5034" s="37" t="s">
        <v>1587</v>
      </c>
      <c r="B5034" s="37" t="s">
        <v>239</v>
      </c>
      <c r="C5034" s="37" t="n">
        <v>730</v>
      </c>
      <c r="D5034" s="38" t="n">
        <v>46191</v>
      </c>
      <c r="E5034" s="37" t="s">
        <v>229</v>
      </c>
      <c r="F5034" s="38" t="n">
        <v>46174</v>
      </c>
      <c r="G5034" s="37" t="n">
        <v>61</v>
      </c>
    </row>
    <row r="5035" customFormat="false" ht="15" hidden="false" customHeight="false" outlineLevel="0" collapsed="false">
      <c r="A5035" s="37" t="s">
        <v>1587</v>
      </c>
      <c r="B5035" s="37" t="s">
        <v>240</v>
      </c>
      <c r="C5035" s="37" t="n">
        <v>365</v>
      </c>
      <c r="D5035" s="38" t="n">
        <v>46285</v>
      </c>
      <c r="E5035" s="37" t="s">
        <v>229</v>
      </c>
      <c r="F5035" s="38" t="n">
        <v>46284</v>
      </c>
      <c r="G5035" s="37" t="n">
        <v>67</v>
      </c>
    </row>
    <row r="5036" customFormat="false" ht="15" hidden="false" customHeight="false" outlineLevel="0" collapsed="false">
      <c r="A5036" s="37" t="s">
        <v>1588</v>
      </c>
      <c r="B5036" s="37" t="s">
        <v>235</v>
      </c>
      <c r="C5036" s="37" t="n">
        <v>365</v>
      </c>
      <c r="D5036" s="38" t="n">
        <v>46189</v>
      </c>
      <c r="E5036" s="37" t="s">
        <v>229</v>
      </c>
      <c r="F5036" s="38" t="n">
        <v>46153</v>
      </c>
      <c r="G5036" s="37" t="n">
        <v>82</v>
      </c>
    </row>
    <row r="5037" customFormat="false" ht="15" hidden="false" customHeight="false" outlineLevel="0" collapsed="false">
      <c r="A5037" s="37" t="s">
        <v>1588</v>
      </c>
      <c r="B5037" s="37" t="s">
        <v>236</v>
      </c>
      <c r="C5037" s="37" t="n">
        <v>365</v>
      </c>
      <c r="D5037" s="38" t="n">
        <v>46255</v>
      </c>
      <c r="E5037" s="37" t="s">
        <v>229</v>
      </c>
      <c r="F5037" s="38" t="n">
        <v>46237</v>
      </c>
      <c r="G5037" s="37" t="n">
        <v>68</v>
      </c>
    </row>
    <row r="5038" customFormat="false" ht="15" hidden="false" customHeight="false" outlineLevel="0" collapsed="false">
      <c r="A5038" s="37" t="s">
        <v>1588</v>
      </c>
      <c r="B5038" s="37" t="s">
        <v>237</v>
      </c>
      <c r="C5038" s="37" t="n">
        <v>365</v>
      </c>
      <c r="D5038" s="38" t="n">
        <v>46264</v>
      </c>
      <c r="E5038" s="37" t="s">
        <v>229</v>
      </c>
      <c r="F5038" s="38" t="n">
        <v>46247</v>
      </c>
      <c r="G5038" s="37" t="n">
        <v>75</v>
      </c>
    </row>
    <row r="5039" customFormat="false" ht="15" hidden="false" customHeight="false" outlineLevel="0" collapsed="false">
      <c r="A5039" s="37" t="s">
        <v>1588</v>
      </c>
      <c r="B5039" s="37" t="s">
        <v>238</v>
      </c>
      <c r="C5039" s="37" t="n">
        <v>180</v>
      </c>
      <c r="D5039" s="38" t="n">
        <v>46372</v>
      </c>
      <c r="E5039" s="37" t="s">
        <v>229</v>
      </c>
      <c r="F5039" s="38" t="n">
        <v>46341</v>
      </c>
      <c r="G5039" s="37" t="n">
        <v>67</v>
      </c>
    </row>
    <row r="5040" customFormat="false" ht="15" hidden="false" customHeight="false" outlineLevel="0" collapsed="false">
      <c r="A5040" s="37" t="s">
        <v>1588</v>
      </c>
      <c r="B5040" s="37" t="s">
        <v>239</v>
      </c>
      <c r="C5040" s="37" t="n">
        <v>730</v>
      </c>
      <c r="D5040" s="38" t="n">
        <v>46252</v>
      </c>
      <c r="E5040" s="37" t="s">
        <v>230</v>
      </c>
      <c r="F5040" s="38"/>
      <c r="G5040" s="37"/>
    </row>
    <row r="5041" customFormat="false" ht="15" hidden="false" customHeight="false" outlineLevel="0" collapsed="false">
      <c r="A5041" s="37" t="s">
        <v>1588</v>
      </c>
      <c r="B5041" s="37" t="s">
        <v>240</v>
      </c>
      <c r="C5041" s="37" t="n">
        <v>365</v>
      </c>
      <c r="D5041" s="38" t="n">
        <v>46125</v>
      </c>
      <c r="E5041" s="37" t="s">
        <v>229</v>
      </c>
      <c r="F5041" s="38" t="n">
        <v>46116</v>
      </c>
      <c r="G5041" s="37" t="n">
        <v>68</v>
      </c>
    </row>
    <row r="5042" customFormat="false" ht="15" hidden="false" customHeight="false" outlineLevel="0" collapsed="false">
      <c r="A5042" s="37" t="s">
        <v>1590</v>
      </c>
      <c r="B5042" s="37" t="s">
        <v>235</v>
      </c>
      <c r="C5042" s="37" t="n">
        <v>365</v>
      </c>
      <c r="D5042" s="38" t="n">
        <v>46215</v>
      </c>
      <c r="E5042" s="37" t="s">
        <v>232</v>
      </c>
      <c r="F5042" s="38"/>
      <c r="G5042" s="37"/>
    </row>
    <row r="5043" customFormat="false" ht="15" hidden="false" customHeight="false" outlineLevel="0" collapsed="false">
      <c r="A5043" s="37" t="s">
        <v>1590</v>
      </c>
      <c r="B5043" s="37" t="s">
        <v>236</v>
      </c>
      <c r="C5043" s="37" t="n">
        <v>365</v>
      </c>
      <c r="D5043" s="38" t="n">
        <v>46314</v>
      </c>
      <c r="E5043" s="37" t="s">
        <v>229</v>
      </c>
      <c r="F5043" s="38" t="n">
        <v>46286</v>
      </c>
      <c r="G5043" s="37" t="n">
        <v>65</v>
      </c>
    </row>
    <row r="5044" customFormat="false" ht="15" hidden="false" customHeight="false" outlineLevel="0" collapsed="false">
      <c r="A5044" s="37" t="s">
        <v>1590</v>
      </c>
      <c r="B5044" s="37" t="s">
        <v>237</v>
      </c>
      <c r="C5044" s="37" t="n">
        <v>365</v>
      </c>
      <c r="D5044" s="38" t="n">
        <v>46359</v>
      </c>
      <c r="E5044" s="37" t="s">
        <v>229</v>
      </c>
      <c r="F5044" s="38" t="n">
        <v>46341</v>
      </c>
      <c r="G5044" s="37" t="n">
        <v>70</v>
      </c>
    </row>
    <row r="5045" customFormat="false" ht="15" hidden="false" customHeight="false" outlineLevel="0" collapsed="false">
      <c r="A5045" s="37" t="s">
        <v>1590</v>
      </c>
      <c r="B5045" s="37" t="s">
        <v>238</v>
      </c>
      <c r="C5045" s="37" t="n">
        <v>180</v>
      </c>
      <c r="D5045" s="38" t="n">
        <v>46282</v>
      </c>
      <c r="E5045" s="37" t="s">
        <v>231</v>
      </c>
      <c r="F5045" s="38"/>
      <c r="G5045" s="37"/>
    </row>
    <row r="5046" customFormat="false" ht="15" hidden="false" customHeight="false" outlineLevel="0" collapsed="false">
      <c r="A5046" s="37" t="s">
        <v>1590</v>
      </c>
      <c r="B5046" s="37" t="s">
        <v>239</v>
      </c>
      <c r="C5046" s="37" t="n">
        <v>730</v>
      </c>
      <c r="D5046" s="38" t="n">
        <v>46292</v>
      </c>
      <c r="E5046" s="37" t="s">
        <v>229</v>
      </c>
      <c r="F5046" s="38" t="n">
        <v>46263</v>
      </c>
      <c r="G5046" s="37" t="n">
        <v>97</v>
      </c>
    </row>
    <row r="5047" customFormat="false" ht="15" hidden="false" customHeight="false" outlineLevel="0" collapsed="false">
      <c r="A5047" s="37" t="s">
        <v>1590</v>
      </c>
      <c r="B5047" s="37" t="s">
        <v>240</v>
      </c>
      <c r="C5047" s="37" t="n">
        <v>365</v>
      </c>
      <c r="D5047" s="38" t="n">
        <v>46198</v>
      </c>
      <c r="E5047" s="37" t="s">
        <v>232</v>
      </c>
      <c r="F5047" s="38"/>
      <c r="G5047" s="37"/>
    </row>
    <row r="5048" customFormat="false" ht="15" hidden="false" customHeight="false" outlineLevel="0" collapsed="false">
      <c r="A5048" s="37" t="s">
        <v>1591</v>
      </c>
      <c r="B5048" s="37" t="s">
        <v>235</v>
      </c>
      <c r="C5048" s="37" t="n">
        <v>365</v>
      </c>
      <c r="D5048" s="38" t="n">
        <v>46318</v>
      </c>
      <c r="E5048" s="37" t="s">
        <v>229</v>
      </c>
      <c r="F5048" s="38" t="n">
        <v>46279</v>
      </c>
      <c r="G5048" s="37" t="n">
        <v>98</v>
      </c>
    </row>
    <row r="5049" customFormat="false" ht="15" hidden="false" customHeight="false" outlineLevel="0" collapsed="false">
      <c r="A5049" s="37" t="s">
        <v>1591</v>
      </c>
      <c r="B5049" s="37" t="s">
        <v>236</v>
      </c>
      <c r="C5049" s="37" t="n">
        <v>365</v>
      </c>
      <c r="D5049" s="38" t="n">
        <v>46286</v>
      </c>
      <c r="E5049" s="37" t="s">
        <v>232</v>
      </c>
      <c r="F5049" s="38"/>
      <c r="G5049" s="37"/>
    </row>
    <row r="5050" customFormat="false" ht="15" hidden="false" customHeight="false" outlineLevel="0" collapsed="false">
      <c r="A5050" s="37" t="s">
        <v>1591</v>
      </c>
      <c r="B5050" s="37" t="s">
        <v>237</v>
      </c>
      <c r="C5050" s="37" t="n">
        <v>365</v>
      </c>
      <c r="D5050" s="38" t="n">
        <v>46303</v>
      </c>
      <c r="E5050" s="37" t="s">
        <v>229</v>
      </c>
      <c r="F5050" s="38" t="n">
        <v>46275</v>
      </c>
      <c r="G5050" s="37" t="n">
        <v>81</v>
      </c>
    </row>
    <row r="5051" customFormat="false" ht="15" hidden="false" customHeight="false" outlineLevel="0" collapsed="false">
      <c r="A5051" s="37" t="s">
        <v>1591</v>
      </c>
      <c r="B5051" s="37" t="s">
        <v>238</v>
      </c>
      <c r="C5051" s="37" t="n">
        <v>180</v>
      </c>
      <c r="D5051" s="38" t="n">
        <v>46369</v>
      </c>
      <c r="E5051" s="37" t="s">
        <v>229</v>
      </c>
      <c r="F5051" s="38" t="n">
        <v>46346</v>
      </c>
      <c r="G5051" s="37" t="n">
        <v>75</v>
      </c>
    </row>
    <row r="5052" customFormat="false" ht="15" hidden="false" customHeight="false" outlineLevel="0" collapsed="false">
      <c r="A5052" s="37" t="s">
        <v>1591</v>
      </c>
      <c r="B5052" s="37" t="s">
        <v>239</v>
      </c>
      <c r="C5052" s="37" t="n">
        <v>730</v>
      </c>
      <c r="D5052" s="38" t="n">
        <v>46372</v>
      </c>
      <c r="E5052" s="37" t="s">
        <v>231</v>
      </c>
      <c r="F5052" s="38"/>
      <c r="G5052" s="37"/>
    </row>
    <row r="5053" customFormat="false" ht="15" hidden="false" customHeight="false" outlineLevel="0" collapsed="false">
      <c r="A5053" s="37" t="s">
        <v>1591</v>
      </c>
      <c r="B5053" s="37" t="s">
        <v>240</v>
      </c>
      <c r="C5053" s="37" t="n">
        <v>365</v>
      </c>
      <c r="D5053" s="38" t="n">
        <v>46116</v>
      </c>
      <c r="E5053" s="37" t="s">
        <v>230</v>
      </c>
      <c r="F5053" s="38"/>
      <c r="G5053" s="37"/>
    </row>
    <row r="5054" customFormat="false" ht="15" hidden="false" customHeight="false" outlineLevel="0" collapsed="false">
      <c r="A5054" s="37" t="s">
        <v>1592</v>
      </c>
      <c r="B5054" s="37" t="s">
        <v>235</v>
      </c>
      <c r="C5054" s="37" t="n">
        <v>365</v>
      </c>
      <c r="D5054" s="38" t="n">
        <v>46183</v>
      </c>
      <c r="E5054" s="37" t="s">
        <v>230</v>
      </c>
      <c r="F5054" s="38"/>
      <c r="G5054" s="37"/>
    </row>
    <row r="5055" customFormat="false" ht="15" hidden="false" customHeight="false" outlineLevel="0" collapsed="false">
      <c r="A5055" s="37" t="s">
        <v>1592</v>
      </c>
      <c r="B5055" s="37" t="s">
        <v>236</v>
      </c>
      <c r="C5055" s="37" t="n">
        <v>365</v>
      </c>
      <c r="D5055" s="38" t="n">
        <v>46137</v>
      </c>
      <c r="E5055" s="37" t="s">
        <v>229</v>
      </c>
      <c r="F5055" s="38" t="n">
        <v>46117</v>
      </c>
      <c r="G5055" s="37" t="n">
        <v>84</v>
      </c>
    </row>
    <row r="5056" customFormat="false" ht="15" hidden="false" customHeight="false" outlineLevel="0" collapsed="false">
      <c r="A5056" s="37" t="s">
        <v>1592</v>
      </c>
      <c r="B5056" s="37" t="s">
        <v>237</v>
      </c>
      <c r="C5056" s="37" t="n">
        <v>365</v>
      </c>
      <c r="D5056" s="38" t="n">
        <v>46302</v>
      </c>
      <c r="E5056" s="37" t="s">
        <v>229</v>
      </c>
      <c r="F5056" s="38" t="n">
        <v>46265</v>
      </c>
      <c r="G5056" s="37" t="n">
        <v>79</v>
      </c>
    </row>
    <row r="5057" customFormat="false" ht="15" hidden="false" customHeight="false" outlineLevel="0" collapsed="false">
      <c r="A5057" s="37" t="s">
        <v>1592</v>
      </c>
      <c r="B5057" s="37" t="s">
        <v>238</v>
      </c>
      <c r="C5057" s="37" t="n">
        <v>180</v>
      </c>
      <c r="D5057" s="38" t="n">
        <v>46360</v>
      </c>
      <c r="E5057" s="37" t="s">
        <v>231</v>
      </c>
      <c r="F5057" s="38"/>
      <c r="G5057" s="37"/>
    </row>
    <row r="5058" customFormat="false" ht="15" hidden="false" customHeight="false" outlineLevel="0" collapsed="false">
      <c r="A5058" s="37" t="s">
        <v>1592</v>
      </c>
      <c r="B5058" s="37" t="s">
        <v>239</v>
      </c>
      <c r="C5058" s="37" t="n">
        <v>730</v>
      </c>
      <c r="D5058" s="38" t="n">
        <v>46151</v>
      </c>
      <c r="E5058" s="37" t="s">
        <v>229</v>
      </c>
      <c r="F5058" s="38" t="n">
        <v>46112</v>
      </c>
      <c r="G5058" s="37" t="n">
        <v>92</v>
      </c>
    </row>
    <row r="5059" customFormat="false" ht="15" hidden="false" customHeight="false" outlineLevel="0" collapsed="false">
      <c r="A5059" s="37" t="s">
        <v>1592</v>
      </c>
      <c r="B5059" s="37" t="s">
        <v>240</v>
      </c>
      <c r="C5059" s="37" t="n">
        <v>365</v>
      </c>
      <c r="D5059" s="38" t="n">
        <v>46361</v>
      </c>
      <c r="E5059" s="37" t="s">
        <v>229</v>
      </c>
      <c r="F5059" s="38" t="n">
        <v>46356</v>
      </c>
      <c r="G5059" s="37" t="n">
        <v>90</v>
      </c>
    </row>
    <row r="5060" customFormat="false" ht="15" hidden="false" customHeight="false" outlineLevel="0" collapsed="false">
      <c r="A5060" s="37" t="s">
        <v>1593</v>
      </c>
      <c r="B5060" s="37" t="s">
        <v>235</v>
      </c>
      <c r="C5060" s="37" t="n">
        <v>365</v>
      </c>
      <c r="D5060" s="38" t="n">
        <v>46306</v>
      </c>
      <c r="E5060" s="37" t="s">
        <v>229</v>
      </c>
      <c r="F5060" s="38" t="n">
        <v>46273</v>
      </c>
      <c r="G5060" s="37" t="n">
        <v>65</v>
      </c>
    </row>
    <row r="5061" customFormat="false" ht="15" hidden="false" customHeight="false" outlineLevel="0" collapsed="false">
      <c r="A5061" s="37" t="s">
        <v>1593</v>
      </c>
      <c r="B5061" s="37" t="s">
        <v>236</v>
      </c>
      <c r="C5061" s="37" t="n">
        <v>365</v>
      </c>
      <c r="D5061" s="38" t="n">
        <v>46112</v>
      </c>
      <c r="E5061" s="37" t="s">
        <v>229</v>
      </c>
      <c r="F5061" s="38" t="n">
        <v>46111</v>
      </c>
      <c r="G5061" s="37" t="n">
        <v>61</v>
      </c>
    </row>
    <row r="5062" customFormat="false" ht="15" hidden="false" customHeight="false" outlineLevel="0" collapsed="false">
      <c r="A5062" s="37" t="s">
        <v>1593</v>
      </c>
      <c r="B5062" s="37" t="s">
        <v>237</v>
      </c>
      <c r="C5062" s="37" t="n">
        <v>365</v>
      </c>
      <c r="D5062" s="38" t="n">
        <v>46151</v>
      </c>
      <c r="E5062" s="37" t="s">
        <v>229</v>
      </c>
      <c r="F5062" s="38" t="n">
        <v>46131</v>
      </c>
      <c r="G5062" s="37" t="n">
        <v>93</v>
      </c>
    </row>
    <row r="5063" customFormat="false" ht="15" hidden="false" customHeight="false" outlineLevel="0" collapsed="false">
      <c r="A5063" s="37" t="s">
        <v>1593</v>
      </c>
      <c r="B5063" s="37" t="s">
        <v>238</v>
      </c>
      <c r="C5063" s="37" t="n">
        <v>180</v>
      </c>
      <c r="D5063" s="38" t="n">
        <v>46237</v>
      </c>
      <c r="E5063" s="37" t="s">
        <v>231</v>
      </c>
      <c r="F5063" s="38"/>
      <c r="G5063" s="37"/>
    </row>
    <row r="5064" customFormat="false" ht="15" hidden="false" customHeight="false" outlineLevel="0" collapsed="false">
      <c r="A5064" s="37" t="s">
        <v>1593</v>
      </c>
      <c r="B5064" s="37" t="s">
        <v>239</v>
      </c>
      <c r="C5064" s="37" t="n">
        <v>730</v>
      </c>
      <c r="D5064" s="38" t="n">
        <v>46383</v>
      </c>
      <c r="E5064" s="37" t="s">
        <v>229</v>
      </c>
      <c r="F5064" s="38" t="n">
        <v>46352</v>
      </c>
      <c r="G5064" s="37" t="n">
        <v>96</v>
      </c>
    </row>
    <row r="5065" customFormat="false" ht="15" hidden="false" customHeight="false" outlineLevel="0" collapsed="false">
      <c r="A5065" s="37" t="s">
        <v>1593</v>
      </c>
      <c r="B5065" s="37" t="s">
        <v>240</v>
      </c>
      <c r="C5065" s="37" t="n">
        <v>365</v>
      </c>
      <c r="D5065" s="38" t="n">
        <v>46181</v>
      </c>
      <c r="E5065" s="37" t="s">
        <v>229</v>
      </c>
      <c r="F5065" s="38" t="n">
        <v>46148</v>
      </c>
      <c r="G5065" s="37" t="n">
        <v>68</v>
      </c>
    </row>
    <row r="5066" customFormat="false" ht="15" hidden="false" customHeight="false" outlineLevel="0" collapsed="false">
      <c r="A5066" s="37" t="s">
        <v>749</v>
      </c>
      <c r="B5066" s="37" t="s">
        <v>235</v>
      </c>
      <c r="C5066" s="37" t="n">
        <v>365</v>
      </c>
      <c r="D5066" s="38" t="n">
        <v>46258</v>
      </c>
      <c r="E5066" s="37" t="s">
        <v>232</v>
      </c>
      <c r="F5066" s="38"/>
      <c r="G5066" s="37"/>
    </row>
    <row r="5067" customFormat="false" ht="15" hidden="false" customHeight="false" outlineLevel="0" collapsed="false">
      <c r="A5067" s="37" t="s">
        <v>749</v>
      </c>
      <c r="B5067" s="37" t="s">
        <v>236</v>
      </c>
      <c r="C5067" s="37" t="n">
        <v>365</v>
      </c>
      <c r="D5067" s="38" t="n">
        <v>46268</v>
      </c>
      <c r="E5067" s="37" t="s">
        <v>232</v>
      </c>
      <c r="F5067" s="38"/>
      <c r="G5067" s="37"/>
    </row>
    <row r="5068" customFormat="false" ht="15" hidden="false" customHeight="false" outlineLevel="0" collapsed="false">
      <c r="A5068" s="37" t="s">
        <v>749</v>
      </c>
      <c r="B5068" s="37" t="s">
        <v>237</v>
      </c>
      <c r="C5068" s="37" t="n">
        <v>365</v>
      </c>
      <c r="D5068" s="38" t="n">
        <v>46211</v>
      </c>
      <c r="E5068" s="37" t="s">
        <v>230</v>
      </c>
      <c r="F5068" s="38"/>
      <c r="G5068" s="37"/>
    </row>
    <row r="5069" customFormat="false" ht="15" hidden="false" customHeight="false" outlineLevel="0" collapsed="false">
      <c r="A5069" s="37" t="s">
        <v>749</v>
      </c>
      <c r="B5069" s="37" t="s">
        <v>238</v>
      </c>
      <c r="C5069" s="37" t="n">
        <v>180</v>
      </c>
      <c r="D5069" s="38" t="n">
        <v>46316</v>
      </c>
      <c r="E5069" s="37" t="s">
        <v>229</v>
      </c>
      <c r="F5069" s="38" t="n">
        <v>46290</v>
      </c>
      <c r="G5069" s="37" t="n">
        <v>76</v>
      </c>
    </row>
    <row r="5070" customFormat="false" ht="15" hidden="false" customHeight="false" outlineLevel="0" collapsed="false">
      <c r="A5070" s="37" t="s">
        <v>749</v>
      </c>
      <c r="B5070" s="37" t="s">
        <v>239</v>
      </c>
      <c r="C5070" s="37" t="n">
        <v>730</v>
      </c>
      <c r="D5070" s="38" t="n">
        <v>46260</v>
      </c>
      <c r="E5070" s="37" t="s">
        <v>230</v>
      </c>
      <c r="F5070" s="38"/>
      <c r="G5070" s="37"/>
    </row>
    <row r="5071" customFormat="false" ht="15" hidden="false" customHeight="false" outlineLevel="0" collapsed="false">
      <c r="A5071" s="37" t="s">
        <v>749</v>
      </c>
      <c r="B5071" s="37" t="s">
        <v>240</v>
      </c>
      <c r="C5071" s="37" t="n">
        <v>365</v>
      </c>
      <c r="D5071" s="38" t="n">
        <v>46320</v>
      </c>
      <c r="E5071" s="37" t="s">
        <v>229</v>
      </c>
      <c r="F5071" s="38" t="n">
        <v>46299</v>
      </c>
      <c r="G5071" s="37" t="n">
        <v>95</v>
      </c>
    </row>
    <row r="5072" customFormat="false" ht="15" hidden="false" customHeight="false" outlineLevel="0" collapsed="false">
      <c r="A5072" s="37" t="s">
        <v>1594</v>
      </c>
      <c r="B5072" s="37" t="s">
        <v>235</v>
      </c>
      <c r="C5072" s="37" t="n">
        <v>365</v>
      </c>
      <c r="D5072" s="38" t="n">
        <v>46102</v>
      </c>
      <c r="E5072" s="37" t="s">
        <v>230</v>
      </c>
      <c r="F5072" s="38"/>
      <c r="G5072" s="37"/>
    </row>
    <row r="5073" customFormat="false" ht="15" hidden="false" customHeight="false" outlineLevel="0" collapsed="false">
      <c r="A5073" s="37" t="s">
        <v>1594</v>
      </c>
      <c r="B5073" s="37" t="s">
        <v>236</v>
      </c>
      <c r="C5073" s="37" t="n">
        <v>365</v>
      </c>
      <c r="D5073" s="38" t="n">
        <v>46162</v>
      </c>
      <c r="E5073" s="37" t="s">
        <v>229</v>
      </c>
      <c r="F5073" s="38" t="n">
        <v>46137</v>
      </c>
      <c r="G5073" s="37" t="n">
        <v>86</v>
      </c>
    </row>
    <row r="5074" customFormat="false" ht="15" hidden="false" customHeight="false" outlineLevel="0" collapsed="false">
      <c r="A5074" s="37" t="s">
        <v>1594</v>
      </c>
      <c r="B5074" s="37" t="s">
        <v>237</v>
      </c>
      <c r="C5074" s="37" t="n">
        <v>365</v>
      </c>
      <c r="D5074" s="38" t="n">
        <v>46242</v>
      </c>
      <c r="E5074" s="37" t="s">
        <v>232</v>
      </c>
      <c r="F5074" s="38"/>
      <c r="G5074" s="37"/>
    </row>
    <row r="5075" customFormat="false" ht="15" hidden="false" customHeight="false" outlineLevel="0" collapsed="false">
      <c r="A5075" s="37" t="s">
        <v>1594</v>
      </c>
      <c r="B5075" s="37" t="s">
        <v>238</v>
      </c>
      <c r="C5075" s="37" t="n">
        <v>180</v>
      </c>
      <c r="D5075" s="38" t="n">
        <v>46101</v>
      </c>
      <c r="E5075" s="37" t="s">
        <v>231</v>
      </c>
      <c r="F5075" s="38"/>
      <c r="G5075" s="37"/>
    </row>
    <row r="5076" customFormat="false" ht="15" hidden="false" customHeight="false" outlineLevel="0" collapsed="false">
      <c r="A5076" s="37" t="s">
        <v>1594</v>
      </c>
      <c r="B5076" s="37" t="s">
        <v>239</v>
      </c>
      <c r="C5076" s="37" t="n">
        <v>730</v>
      </c>
      <c r="D5076" s="38" t="n">
        <v>46379</v>
      </c>
      <c r="E5076" s="37" t="s">
        <v>229</v>
      </c>
      <c r="F5076" s="38" t="n">
        <v>46376</v>
      </c>
      <c r="G5076" s="37" t="n">
        <v>72</v>
      </c>
    </row>
    <row r="5077" customFormat="false" ht="15" hidden="false" customHeight="false" outlineLevel="0" collapsed="false">
      <c r="A5077" s="37" t="s">
        <v>1594</v>
      </c>
      <c r="B5077" s="37" t="s">
        <v>240</v>
      </c>
      <c r="C5077" s="37" t="n">
        <v>365</v>
      </c>
      <c r="D5077" s="38" t="n">
        <v>46169</v>
      </c>
      <c r="E5077" s="37" t="s">
        <v>229</v>
      </c>
      <c r="F5077" s="38" t="n">
        <v>46150</v>
      </c>
      <c r="G5077" s="37" t="n">
        <v>89</v>
      </c>
    </row>
    <row r="5078" customFormat="false" ht="15" hidden="false" customHeight="false" outlineLevel="0" collapsed="false">
      <c r="A5078" s="37" t="s">
        <v>1595</v>
      </c>
      <c r="B5078" s="37" t="s">
        <v>235</v>
      </c>
      <c r="C5078" s="37" t="n">
        <v>365</v>
      </c>
      <c r="D5078" s="38" t="n">
        <v>46310</v>
      </c>
      <c r="E5078" s="37" t="s">
        <v>231</v>
      </c>
      <c r="F5078" s="38"/>
      <c r="G5078" s="37"/>
    </row>
    <row r="5079" customFormat="false" ht="15" hidden="false" customHeight="false" outlineLevel="0" collapsed="false">
      <c r="A5079" s="37" t="s">
        <v>1595</v>
      </c>
      <c r="B5079" s="37" t="s">
        <v>236</v>
      </c>
      <c r="C5079" s="37" t="n">
        <v>365</v>
      </c>
      <c r="D5079" s="38" t="n">
        <v>46313</v>
      </c>
      <c r="E5079" s="37" t="s">
        <v>229</v>
      </c>
      <c r="F5079" s="38" t="n">
        <v>46279</v>
      </c>
      <c r="G5079" s="37" t="n">
        <v>91</v>
      </c>
    </row>
    <row r="5080" customFormat="false" ht="15" hidden="false" customHeight="false" outlineLevel="0" collapsed="false">
      <c r="A5080" s="37" t="s">
        <v>1595</v>
      </c>
      <c r="B5080" s="37" t="s">
        <v>237</v>
      </c>
      <c r="C5080" s="37" t="n">
        <v>365</v>
      </c>
      <c r="D5080" s="38" t="n">
        <v>46340</v>
      </c>
      <c r="E5080" s="37" t="s">
        <v>229</v>
      </c>
      <c r="F5080" s="38" t="n">
        <v>46314</v>
      </c>
      <c r="G5080" s="37" t="n">
        <v>87</v>
      </c>
    </row>
    <row r="5081" customFormat="false" ht="15" hidden="false" customHeight="false" outlineLevel="0" collapsed="false">
      <c r="A5081" s="37" t="s">
        <v>1595</v>
      </c>
      <c r="B5081" s="37" t="s">
        <v>238</v>
      </c>
      <c r="C5081" s="37" t="n">
        <v>180</v>
      </c>
      <c r="D5081" s="38" t="n">
        <v>46127</v>
      </c>
      <c r="E5081" s="37" t="s">
        <v>229</v>
      </c>
      <c r="F5081" s="38" t="n">
        <v>46093</v>
      </c>
      <c r="G5081" s="37" t="n">
        <v>73</v>
      </c>
    </row>
    <row r="5082" customFormat="false" ht="15" hidden="false" customHeight="false" outlineLevel="0" collapsed="false">
      <c r="A5082" s="37" t="s">
        <v>1595</v>
      </c>
      <c r="B5082" s="37" t="s">
        <v>239</v>
      </c>
      <c r="C5082" s="37" t="n">
        <v>730</v>
      </c>
      <c r="D5082" s="38" t="n">
        <v>46281</v>
      </c>
      <c r="E5082" s="37" t="s">
        <v>229</v>
      </c>
      <c r="F5082" s="38" t="n">
        <v>46247</v>
      </c>
      <c r="G5082" s="37" t="n">
        <v>76</v>
      </c>
    </row>
    <row r="5083" customFormat="false" ht="15" hidden="false" customHeight="false" outlineLevel="0" collapsed="false">
      <c r="A5083" s="37" t="s">
        <v>1595</v>
      </c>
      <c r="B5083" s="37" t="s">
        <v>240</v>
      </c>
      <c r="C5083" s="37" t="n">
        <v>365</v>
      </c>
      <c r="D5083" s="38" t="n">
        <v>46383</v>
      </c>
      <c r="E5083" s="37" t="s">
        <v>229</v>
      </c>
      <c r="F5083" s="38" t="n">
        <v>46361</v>
      </c>
      <c r="G5083" s="37" t="n">
        <v>98</v>
      </c>
    </row>
    <row r="5084" customFormat="false" ht="15" hidden="false" customHeight="false" outlineLevel="0" collapsed="false">
      <c r="A5084" s="37" t="s">
        <v>1596</v>
      </c>
      <c r="B5084" s="37" t="s">
        <v>235</v>
      </c>
      <c r="C5084" s="37" t="n">
        <v>365</v>
      </c>
      <c r="D5084" s="38" t="n">
        <v>46232</v>
      </c>
      <c r="E5084" s="37" t="s">
        <v>229</v>
      </c>
      <c r="F5084" s="38" t="n">
        <v>46197</v>
      </c>
      <c r="G5084" s="37" t="n">
        <v>70</v>
      </c>
    </row>
    <row r="5085" customFormat="false" ht="15" hidden="false" customHeight="false" outlineLevel="0" collapsed="false">
      <c r="A5085" s="37" t="s">
        <v>1596</v>
      </c>
      <c r="B5085" s="37" t="s">
        <v>236</v>
      </c>
      <c r="C5085" s="37" t="n">
        <v>365</v>
      </c>
      <c r="D5085" s="38" t="n">
        <v>46380</v>
      </c>
      <c r="E5085" s="37" t="s">
        <v>229</v>
      </c>
      <c r="F5085" s="38" t="n">
        <v>46353</v>
      </c>
      <c r="G5085" s="37" t="n">
        <v>95</v>
      </c>
    </row>
    <row r="5086" customFormat="false" ht="15" hidden="false" customHeight="false" outlineLevel="0" collapsed="false">
      <c r="A5086" s="37" t="s">
        <v>1596</v>
      </c>
      <c r="B5086" s="37" t="s">
        <v>237</v>
      </c>
      <c r="C5086" s="37" t="n">
        <v>365</v>
      </c>
      <c r="D5086" s="38" t="n">
        <v>46317</v>
      </c>
      <c r="E5086" s="37" t="s">
        <v>229</v>
      </c>
      <c r="F5086" s="38" t="n">
        <v>46315</v>
      </c>
      <c r="G5086" s="37" t="n">
        <v>88</v>
      </c>
    </row>
    <row r="5087" customFormat="false" ht="15" hidden="false" customHeight="false" outlineLevel="0" collapsed="false">
      <c r="A5087" s="37" t="s">
        <v>1596</v>
      </c>
      <c r="B5087" s="37" t="s">
        <v>238</v>
      </c>
      <c r="C5087" s="37" t="n">
        <v>180</v>
      </c>
      <c r="D5087" s="38" t="n">
        <v>46329</v>
      </c>
      <c r="E5087" s="37" t="s">
        <v>229</v>
      </c>
      <c r="F5087" s="38" t="n">
        <v>46309</v>
      </c>
      <c r="G5087" s="37" t="n">
        <v>76</v>
      </c>
    </row>
    <row r="5088" customFormat="false" ht="15" hidden="false" customHeight="false" outlineLevel="0" collapsed="false">
      <c r="A5088" s="37" t="s">
        <v>1596</v>
      </c>
      <c r="B5088" s="37" t="s">
        <v>239</v>
      </c>
      <c r="C5088" s="37" t="n">
        <v>730</v>
      </c>
      <c r="D5088" s="38" t="n">
        <v>46370</v>
      </c>
      <c r="E5088" s="37" t="s">
        <v>229</v>
      </c>
      <c r="F5088" s="38" t="n">
        <v>46350</v>
      </c>
      <c r="G5088" s="37" t="n">
        <v>69</v>
      </c>
    </row>
    <row r="5089" customFormat="false" ht="15" hidden="false" customHeight="false" outlineLevel="0" collapsed="false">
      <c r="A5089" s="37" t="s">
        <v>1596</v>
      </c>
      <c r="B5089" s="37" t="s">
        <v>240</v>
      </c>
      <c r="C5089" s="37" t="n">
        <v>365</v>
      </c>
      <c r="D5089" s="38" t="n">
        <v>46193</v>
      </c>
      <c r="E5089" s="37" t="s">
        <v>231</v>
      </c>
      <c r="F5089" s="38"/>
      <c r="G5089" s="37"/>
    </row>
    <row r="5090" customFormat="false" ht="15" hidden="false" customHeight="false" outlineLevel="0" collapsed="false">
      <c r="A5090" s="37" t="s">
        <v>1240</v>
      </c>
      <c r="B5090" s="37" t="s">
        <v>235</v>
      </c>
      <c r="C5090" s="37" t="n">
        <v>365</v>
      </c>
      <c r="D5090" s="38" t="n">
        <v>46116</v>
      </c>
      <c r="E5090" s="37" t="s">
        <v>230</v>
      </c>
      <c r="F5090" s="38"/>
      <c r="G5090" s="37"/>
    </row>
    <row r="5091" customFormat="false" ht="15" hidden="false" customHeight="false" outlineLevel="0" collapsed="false">
      <c r="A5091" s="37" t="s">
        <v>1240</v>
      </c>
      <c r="B5091" s="37" t="s">
        <v>236</v>
      </c>
      <c r="C5091" s="37" t="n">
        <v>365</v>
      </c>
      <c r="D5091" s="38" t="n">
        <v>46168</v>
      </c>
      <c r="E5091" s="37" t="s">
        <v>232</v>
      </c>
      <c r="F5091" s="38"/>
      <c r="G5091" s="37"/>
    </row>
    <row r="5092" customFormat="false" ht="15" hidden="false" customHeight="false" outlineLevel="0" collapsed="false">
      <c r="A5092" s="37" t="s">
        <v>1240</v>
      </c>
      <c r="B5092" s="37" t="s">
        <v>237</v>
      </c>
      <c r="C5092" s="37" t="n">
        <v>365</v>
      </c>
      <c r="D5092" s="38" t="n">
        <v>46179</v>
      </c>
      <c r="E5092" s="37" t="s">
        <v>229</v>
      </c>
      <c r="F5092" s="38" t="n">
        <v>46171</v>
      </c>
      <c r="G5092" s="37" t="n">
        <v>90</v>
      </c>
    </row>
    <row r="5093" customFormat="false" ht="15" hidden="false" customHeight="false" outlineLevel="0" collapsed="false">
      <c r="A5093" s="37" t="s">
        <v>1240</v>
      </c>
      <c r="B5093" s="37" t="s">
        <v>238</v>
      </c>
      <c r="C5093" s="37" t="n">
        <v>180</v>
      </c>
      <c r="D5093" s="38" t="n">
        <v>46207</v>
      </c>
      <c r="E5093" s="37" t="s">
        <v>232</v>
      </c>
      <c r="F5093" s="38"/>
      <c r="G5093" s="37"/>
    </row>
    <row r="5094" customFormat="false" ht="15" hidden="false" customHeight="false" outlineLevel="0" collapsed="false">
      <c r="A5094" s="37" t="s">
        <v>1240</v>
      </c>
      <c r="B5094" s="37" t="s">
        <v>239</v>
      </c>
      <c r="C5094" s="37" t="n">
        <v>730</v>
      </c>
      <c r="D5094" s="38" t="n">
        <v>46109</v>
      </c>
      <c r="E5094" s="37" t="s">
        <v>229</v>
      </c>
      <c r="F5094" s="38" t="n">
        <v>46073</v>
      </c>
      <c r="G5094" s="37" t="n">
        <v>62</v>
      </c>
    </row>
    <row r="5095" customFormat="false" ht="15" hidden="false" customHeight="false" outlineLevel="0" collapsed="false">
      <c r="A5095" s="37" t="s">
        <v>1240</v>
      </c>
      <c r="B5095" s="37" t="s">
        <v>240</v>
      </c>
      <c r="C5095" s="37" t="n">
        <v>365</v>
      </c>
      <c r="D5095" s="38" t="n">
        <v>46310</v>
      </c>
      <c r="E5095" s="37" t="s">
        <v>229</v>
      </c>
      <c r="F5095" s="38" t="n">
        <v>46273</v>
      </c>
      <c r="G5095" s="37" t="n">
        <v>98</v>
      </c>
    </row>
    <row r="5096" customFormat="false" ht="15" hidden="false" customHeight="false" outlineLevel="0" collapsed="false">
      <c r="A5096" s="37" t="s">
        <v>902</v>
      </c>
      <c r="B5096" s="37" t="s">
        <v>235</v>
      </c>
      <c r="C5096" s="37" t="n">
        <v>365</v>
      </c>
      <c r="D5096" s="38" t="n">
        <v>46237</v>
      </c>
      <c r="E5096" s="37" t="s">
        <v>229</v>
      </c>
      <c r="F5096" s="38" t="n">
        <v>46219</v>
      </c>
      <c r="G5096" s="37" t="n">
        <v>95</v>
      </c>
    </row>
    <row r="5097" customFormat="false" ht="15" hidden="false" customHeight="false" outlineLevel="0" collapsed="false">
      <c r="A5097" s="37" t="s">
        <v>902</v>
      </c>
      <c r="B5097" s="37" t="s">
        <v>236</v>
      </c>
      <c r="C5097" s="37" t="n">
        <v>365</v>
      </c>
      <c r="D5097" s="38" t="n">
        <v>46138</v>
      </c>
      <c r="E5097" s="37" t="s">
        <v>229</v>
      </c>
      <c r="F5097" s="38" t="n">
        <v>46135</v>
      </c>
      <c r="G5097" s="37" t="n">
        <v>62</v>
      </c>
    </row>
    <row r="5098" customFormat="false" ht="15" hidden="false" customHeight="false" outlineLevel="0" collapsed="false">
      <c r="A5098" s="37" t="s">
        <v>902</v>
      </c>
      <c r="B5098" s="37" t="s">
        <v>237</v>
      </c>
      <c r="C5098" s="37" t="n">
        <v>365</v>
      </c>
      <c r="D5098" s="38" t="n">
        <v>46124</v>
      </c>
      <c r="E5098" s="37" t="s">
        <v>229</v>
      </c>
      <c r="F5098" s="38" t="n">
        <v>46117</v>
      </c>
      <c r="G5098" s="37" t="n">
        <v>88</v>
      </c>
    </row>
    <row r="5099" customFormat="false" ht="15" hidden="false" customHeight="false" outlineLevel="0" collapsed="false">
      <c r="A5099" s="37" t="s">
        <v>902</v>
      </c>
      <c r="B5099" s="37" t="s">
        <v>238</v>
      </c>
      <c r="C5099" s="37" t="n">
        <v>180</v>
      </c>
      <c r="D5099" s="38" t="n">
        <v>46267</v>
      </c>
      <c r="E5099" s="37" t="s">
        <v>229</v>
      </c>
      <c r="F5099" s="38" t="n">
        <v>46243</v>
      </c>
      <c r="G5099" s="37" t="n">
        <v>87</v>
      </c>
    </row>
    <row r="5100" customFormat="false" ht="15" hidden="false" customHeight="false" outlineLevel="0" collapsed="false">
      <c r="A5100" s="37" t="s">
        <v>902</v>
      </c>
      <c r="B5100" s="37" t="s">
        <v>239</v>
      </c>
      <c r="C5100" s="37" t="n">
        <v>730</v>
      </c>
      <c r="D5100" s="38" t="n">
        <v>46302</v>
      </c>
      <c r="E5100" s="37" t="s">
        <v>230</v>
      </c>
      <c r="F5100" s="38"/>
      <c r="G5100" s="37"/>
    </row>
    <row r="5101" customFormat="false" ht="15" hidden="false" customHeight="false" outlineLevel="0" collapsed="false">
      <c r="A5101" s="37" t="s">
        <v>902</v>
      </c>
      <c r="B5101" s="37" t="s">
        <v>240</v>
      </c>
      <c r="C5101" s="37" t="n">
        <v>365</v>
      </c>
      <c r="D5101" s="38" t="n">
        <v>46131</v>
      </c>
      <c r="E5101" s="37" t="s">
        <v>229</v>
      </c>
      <c r="F5101" s="38" t="n">
        <v>46104</v>
      </c>
      <c r="G5101" s="37" t="n">
        <v>81</v>
      </c>
    </row>
    <row r="5102" customFormat="false" ht="15" hidden="false" customHeight="false" outlineLevel="0" collapsed="false">
      <c r="A5102" s="37" t="s">
        <v>1600</v>
      </c>
      <c r="B5102" s="37" t="s">
        <v>235</v>
      </c>
      <c r="C5102" s="37" t="n">
        <v>365</v>
      </c>
      <c r="D5102" s="38" t="n">
        <v>46238</v>
      </c>
      <c r="E5102" s="37" t="s">
        <v>229</v>
      </c>
      <c r="F5102" s="38" t="n">
        <v>46217</v>
      </c>
      <c r="G5102" s="37" t="n">
        <v>89</v>
      </c>
    </row>
    <row r="5103" customFormat="false" ht="15" hidden="false" customHeight="false" outlineLevel="0" collapsed="false">
      <c r="A5103" s="37" t="s">
        <v>1600</v>
      </c>
      <c r="B5103" s="37" t="s">
        <v>236</v>
      </c>
      <c r="C5103" s="37" t="n">
        <v>365</v>
      </c>
      <c r="D5103" s="38" t="n">
        <v>46380</v>
      </c>
      <c r="E5103" s="37" t="s">
        <v>229</v>
      </c>
      <c r="F5103" s="38" t="n">
        <v>46355</v>
      </c>
      <c r="G5103" s="37" t="n">
        <v>65</v>
      </c>
    </row>
    <row r="5104" customFormat="false" ht="15" hidden="false" customHeight="false" outlineLevel="0" collapsed="false">
      <c r="A5104" s="37" t="s">
        <v>1600</v>
      </c>
      <c r="B5104" s="37" t="s">
        <v>237</v>
      </c>
      <c r="C5104" s="37" t="n">
        <v>365</v>
      </c>
      <c r="D5104" s="38" t="n">
        <v>46099</v>
      </c>
      <c r="E5104" s="37" t="s">
        <v>229</v>
      </c>
      <c r="F5104" s="38" t="n">
        <v>46072</v>
      </c>
      <c r="G5104" s="37" t="n">
        <v>78</v>
      </c>
    </row>
    <row r="5105" customFormat="false" ht="15" hidden="false" customHeight="false" outlineLevel="0" collapsed="false">
      <c r="A5105" s="37" t="s">
        <v>1600</v>
      </c>
      <c r="B5105" s="37" t="s">
        <v>238</v>
      </c>
      <c r="C5105" s="37" t="n">
        <v>180</v>
      </c>
      <c r="D5105" s="38" t="n">
        <v>46360</v>
      </c>
      <c r="E5105" s="37" t="s">
        <v>230</v>
      </c>
      <c r="F5105" s="38"/>
      <c r="G5105" s="37"/>
    </row>
    <row r="5106" customFormat="false" ht="15" hidden="false" customHeight="false" outlineLevel="0" collapsed="false">
      <c r="A5106" s="37" t="s">
        <v>1600</v>
      </c>
      <c r="B5106" s="37" t="s">
        <v>239</v>
      </c>
      <c r="C5106" s="37" t="n">
        <v>730</v>
      </c>
      <c r="D5106" s="38" t="n">
        <v>46368</v>
      </c>
      <c r="E5106" s="37" t="s">
        <v>232</v>
      </c>
      <c r="F5106" s="38"/>
      <c r="G5106" s="37"/>
    </row>
    <row r="5107" customFormat="false" ht="15" hidden="false" customHeight="false" outlineLevel="0" collapsed="false">
      <c r="A5107" s="37" t="s">
        <v>1600</v>
      </c>
      <c r="B5107" s="37" t="s">
        <v>240</v>
      </c>
      <c r="C5107" s="37" t="n">
        <v>365</v>
      </c>
      <c r="D5107" s="38" t="n">
        <v>46336</v>
      </c>
      <c r="E5107" s="37" t="s">
        <v>229</v>
      </c>
      <c r="F5107" s="38" t="n">
        <v>46316</v>
      </c>
      <c r="G5107" s="37" t="n">
        <v>78</v>
      </c>
    </row>
    <row r="5108" customFormat="false" ht="15" hidden="false" customHeight="false" outlineLevel="0" collapsed="false">
      <c r="A5108" s="37" t="s">
        <v>513</v>
      </c>
      <c r="B5108" s="37" t="s">
        <v>235</v>
      </c>
      <c r="C5108" s="37" t="n">
        <v>365</v>
      </c>
      <c r="D5108" s="38" t="n">
        <v>46096</v>
      </c>
      <c r="E5108" s="37" t="s">
        <v>231</v>
      </c>
      <c r="F5108" s="38"/>
      <c r="G5108" s="37"/>
    </row>
    <row r="5109" customFormat="false" ht="15" hidden="false" customHeight="false" outlineLevel="0" collapsed="false">
      <c r="A5109" s="37" t="s">
        <v>513</v>
      </c>
      <c r="B5109" s="37" t="s">
        <v>236</v>
      </c>
      <c r="C5109" s="37" t="n">
        <v>365</v>
      </c>
      <c r="D5109" s="38" t="n">
        <v>46369</v>
      </c>
      <c r="E5109" s="37" t="s">
        <v>230</v>
      </c>
      <c r="F5109" s="38"/>
      <c r="G5109" s="37"/>
    </row>
    <row r="5110" customFormat="false" ht="15" hidden="false" customHeight="false" outlineLevel="0" collapsed="false">
      <c r="A5110" s="37" t="s">
        <v>513</v>
      </c>
      <c r="B5110" s="37" t="s">
        <v>237</v>
      </c>
      <c r="C5110" s="37" t="n">
        <v>365</v>
      </c>
      <c r="D5110" s="38" t="n">
        <v>46383</v>
      </c>
      <c r="E5110" s="37" t="s">
        <v>229</v>
      </c>
      <c r="F5110" s="38" t="n">
        <v>46351</v>
      </c>
      <c r="G5110" s="37" t="n">
        <v>72</v>
      </c>
    </row>
    <row r="5111" customFormat="false" ht="15" hidden="false" customHeight="false" outlineLevel="0" collapsed="false">
      <c r="A5111" s="37" t="s">
        <v>513</v>
      </c>
      <c r="B5111" s="37" t="s">
        <v>238</v>
      </c>
      <c r="C5111" s="37" t="n">
        <v>180</v>
      </c>
      <c r="D5111" s="38" t="n">
        <v>46182</v>
      </c>
      <c r="E5111" s="37" t="s">
        <v>229</v>
      </c>
      <c r="F5111" s="38" t="n">
        <v>46164</v>
      </c>
      <c r="G5111" s="37" t="n">
        <v>94</v>
      </c>
    </row>
    <row r="5112" customFormat="false" ht="15" hidden="false" customHeight="false" outlineLevel="0" collapsed="false">
      <c r="A5112" s="37" t="s">
        <v>513</v>
      </c>
      <c r="B5112" s="37" t="s">
        <v>239</v>
      </c>
      <c r="C5112" s="37" t="n">
        <v>730</v>
      </c>
      <c r="D5112" s="38" t="n">
        <v>46187</v>
      </c>
      <c r="E5112" s="37" t="s">
        <v>232</v>
      </c>
      <c r="F5112" s="38"/>
      <c r="G5112" s="37"/>
    </row>
    <row r="5113" customFormat="false" ht="15" hidden="false" customHeight="false" outlineLevel="0" collapsed="false">
      <c r="A5113" s="37" t="s">
        <v>513</v>
      </c>
      <c r="B5113" s="37" t="s">
        <v>240</v>
      </c>
      <c r="C5113" s="37" t="n">
        <v>365</v>
      </c>
      <c r="D5113" s="38" t="n">
        <v>46362</v>
      </c>
      <c r="E5113" s="37" t="s">
        <v>229</v>
      </c>
      <c r="F5113" s="38" t="n">
        <v>46338</v>
      </c>
      <c r="G5113" s="37" t="n">
        <v>92</v>
      </c>
    </row>
    <row r="5114" customFormat="false" ht="15" hidden="false" customHeight="false" outlineLevel="0" collapsed="false">
      <c r="A5114" s="37" t="s">
        <v>586</v>
      </c>
      <c r="B5114" s="37" t="s">
        <v>235</v>
      </c>
      <c r="C5114" s="37" t="n">
        <v>365</v>
      </c>
      <c r="D5114" s="38" t="n">
        <v>46162</v>
      </c>
      <c r="E5114" s="37" t="s">
        <v>229</v>
      </c>
      <c r="F5114" s="38" t="n">
        <v>46129</v>
      </c>
      <c r="G5114" s="37" t="n">
        <v>95</v>
      </c>
    </row>
    <row r="5115" customFormat="false" ht="15" hidden="false" customHeight="false" outlineLevel="0" collapsed="false">
      <c r="A5115" s="37" t="s">
        <v>586</v>
      </c>
      <c r="B5115" s="37" t="s">
        <v>236</v>
      </c>
      <c r="C5115" s="37" t="n">
        <v>365</v>
      </c>
      <c r="D5115" s="38" t="n">
        <v>46214</v>
      </c>
      <c r="E5115" s="37" t="s">
        <v>229</v>
      </c>
      <c r="F5115" s="38" t="n">
        <v>46190</v>
      </c>
      <c r="G5115" s="37" t="n">
        <v>72</v>
      </c>
    </row>
    <row r="5116" customFormat="false" ht="15" hidden="false" customHeight="false" outlineLevel="0" collapsed="false">
      <c r="A5116" s="37" t="s">
        <v>586</v>
      </c>
      <c r="B5116" s="37" t="s">
        <v>237</v>
      </c>
      <c r="C5116" s="37" t="n">
        <v>365</v>
      </c>
      <c r="D5116" s="38" t="n">
        <v>46282</v>
      </c>
      <c r="E5116" s="37" t="s">
        <v>230</v>
      </c>
      <c r="F5116" s="38"/>
      <c r="G5116" s="37"/>
    </row>
    <row r="5117" customFormat="false" ht="15" hidden="false" customHeight="false" outlineLevel="0" collapsed="false">
      <c r="A5117" s="37" t="s">
        <v>586</v>
      </c>
      <c r="B5117" s="37" t="s">
        <v>238</v>
      </c>
      <c r="C5117" s="37" t="n">
        <v>180</v>
      </c>
      <c r="D5117" s="38" t="n">
        <v>46100</v>
      </c>
      <c r="E5117" s="37" t="s">
        <v>229</v>
      </c>
      <c r="F5117" s="38" t="n">
        <v>46087</v>
      </c>
      <c r="G5117" s="37" t="n">
        <v>71</v>
      </c>
    </row>
    <row r="5118" customFormat="false" ht="15" hidden="false" customHeight="false" outlineLevel="0" collapsed="false">
      <c r="A5118" s="37" t="s">
        <v>586</v>
      </c>
      <c r="B5118" s="37" t="s">
        <v>239</v>
      </c>
      <c r="C5118" s="37" t="n">
        <v>730</v>
      </c>
      <c r="D5118" s="38" t="n">
        <v>46372</v>
      </c>
      <c r="E5118" s="37" t="s">
        <v>229</v>
      </c>
      <c r="F5118" s="38" t="n">
        <v>46369</v>
      </c>
      <c r="G5118" s="37" t="n">
        <v>87</v>
      </c>
    </row>
    <row r="5119" customFormat="false" ht="15" hidden="false" customHeight="false" outlineLevel="0" collapsed="false">
      <c r="A5119" s="37" t="s">
        <v>586</v>
      </c>
      <c r="B5119" s="37" t="s">
        <v>240</v>
      </c>
      <c r="C5119" s="37" t="n">
        <v>365</v>
      </c>
      <c r="D5119" s="38" t="n">
        <v>46329</v>
      </c>
      <c r="E5119" s="37" t="s">
        <v>229</v>
      </c>
      <c r="F5119" s="38" t="n">
        <v>46290</v>
      </c>
      <c r="G5119" s="37" t="n">
        <v>88</v>
      </c>
    </row>
    <row r="5120" customFormat="false" ht="15" hidden="false" customHeight="false" outlineLevel="0" collapsed="false">
      <c r="A5120" s="37" t="s">
        <v>1601</v>
      </c>
      <c r="B5120" s="37" t="s">
        <v>235</v>
      </c>
      <c r="C5120" s="37" t="n">
        <v>365</v>
      </c>
      <c r="D5120" s="38" t="n">
        <v>46211</v>
      </c>
      <c r="E5120" s="37" t="s">
        <v>229</v>
      </c>
      <c r="F5120" s="38" t="n">
        <v>46173</v>
      </c>
      <c r="G5120" s="37" t="n">
        <v>84</v>
      </c>
    </row>
    <row r="5121" customFormat="false" ht="15" hidden="false" customHeight="false" outlineLevel="0" collapsed="false">
      <c r="A5121" s="37" t="s">
        <v>1601</v>
      </c>
      <c r="B5121" s="37" t="s">
        <v>236</v>
      </c>
      <c r="C5121" s="37" t="n">
        <v>365</v>
      </c>
      <c r="D5121" s="38" t="n">
        <v>46374</v>
      </c>
      <c r="E5121" s="37" t="s">
        <v>229</v>
      </c>
      <c r="F5121" s="38" t="n">
        <v>46357</v>
      </c>
      <c r="G5121" s="37" t="n">
        <v>99</v>
      </c>
    </row>
    <row r="5122" customFormat="false" ht="15" hidden="false" customHeight="false" outlineLevel="0" collapsed="false">
      <c r="A5122" s="37" t="s">
        <v>1601</v>
      </c>
      <c r="B5122" s="37" t="s">
        <v>237</v>
      </c>
      <c r="C5122" s="37" t="n">
        <v>365</v>
      </c>
      <c r="D5122" s="38" t="n">
        <v>46245</v>
      </c>
      <c r="E5122" s="37" t="s">
        <v>232</v>
      </c>
      <c r="F5122" s="38"/>
      <c r="G5122" s="37"/>
    </row>
    <row r="5123" customFormat="false" ht="15" hidden="false" customHeight="false" outlineLevel="0" collapsed="false">
      <c r="A5123" s="37" t="s">
        <v>1601</v>
      </c>
      <c r="B5123" s="37" t="s">
        <v>238</v>
      </c>
      <c r="C5123" s="37" t="n">
        <v>180</v>
      </c>
      <c r="D5123" s="38" t="n">
        <v>46148</v>
      </c>
      <c r="E5123" s="37" t="s">
        <v>229</v>
      </c>
      <c r="F5123" s="38" t="n">
        <v>46110</v>
      </c>
      <c r="G5123" s="37" t="n">
        <v>80</v>
      </c>
    </row>
    <row r="5124" customFormat="false" ht="15" hidden="false" customHeight="false" outlineLevel="0" collapsed="false">
      <c r="A5124" s="37" t="s">
        <v>1601</v>
      </c>
      <c r="B5124" s="37" t="s">
        <v>239</v>
      </c>
      <c r="C5124" s="37" t="n">
        <v>730</v>
      </c>
      <c r="D5124" s="38" t="n">
        <v>46145</v>
      </c>
      <c r="E5124" s="37" t="s">
        <v>229</v>
      </c>
      <c r="F5124" s="38" t="n">
        <v>46127</v>
      </c>
      <c r="G5124" s="37" t="n">
        <v>70</v>
      </c>
    </row>
    <row r="5125" customFormat="false" ht="15" hidden="false" customHeight="false" outlineLevel="0" collapsed="false">
      <c r="A5125" s="37" t="s">
        <v>1601</v>
      </c>
      <c r="B5125" s="37" t="s">
        <v>240</v>
      </c>
      <c r="C5125" s="37" t="n">
        <v>365</v>
      </c>
      <c r="D5125" s="38" t="n">
        <v>46330</v>
      </c>
      <c r="E5125" s="37" t="s">
        <v>229</v>
      </c>
      <c r="F5125" s="38" t="n">
        <v>46326</v>
      </c>
      <c r="G5125" s="37" t="n">
        <v>69</v>
      </c>
    </row>
    <row r="5126" customFormat="false" ht="15" hidden="false" customHeight="false" outlineLevel="0" collapsed="false">
      <c r="A5126" s="37" t="s">
        <v>1602</v>
      </c>
      <c r="B5126" s="37" t="s">
        <v>235</v>
      </c>
      <c r="C5126" s="37" t="n">
        <v>365</v>
      </c>
      <c r="D5126" s="38" t="n">
        <v>46233</v>
      </c>
      <c r="E5126" s="37" t="s">
        <v>229</v>
      </c>
      <c r="F5126" s="38" t="n">
        <v>46211</v>
      </c>
      <c r="G5126" s="37" t="n">
        <v>74</v>
      </c>
    </row>
    <row r="5127" customFormat="false" ht="15" hidden="false" customHeight="false" outlineLevel="0" collapsed="false">
      <c r="A5127" s="37" t="s">
        <v>1602</v>
      </c>
      <c r="B5127" s="37" t="s">
        <v>236</v>
      </c>
      <c r="C5127" s="37" t="n">
        <v>365</v>
      </c>
      <c r="D5127" s="38" t="n">
        <v>46306</v>
      </c>
      <c r="E5127" s="37" t="s">
        <v>229</v>
      </c>
      <c r="F5127" s="38" t="n">
        <v>46296</v>
      </c>
      <c r="G5127" s="37" t="n">
        <v>67</v>
      </c>
    </row>
    <row r="5128" customFormat="false" ht="15" hidden="false" customHeight="false" outlineLevel="0" collapsed="false">
      <c r="A5128" s="37" t="s">
        <v>1602</v>
      </c>
      <c r="B5128" s="37" t="s">
        <v>237</v>
      </c>
      <c r="C5128" s="37" t="n">
        <v>365</v>
      </c>
      <c r="D5128" s="38" t="n">
        <v>46335</v>
      </c>
      <c r="E5128" s="37" t="s">
        <v>229</v>
      </c>
      <c r="F5128" s="38" t="n">
        <v>46334</v>
      </c>
      <c r="G5128" s="37" t="n">
        <v>88</v>
      </c>
    </row>
    <row r="5129" customFormat="false" ht="15" hidden="false" customHeight="false" outlineLevel="0" collapsed="false">
      <c r="A5129" s="37" t="s">
        <v>1602</v>
      </c>
      <c r="B5129" s="37" t="s">
        <v>238</v>
      </c>
      <c r="C5129" s="37" t="n">
        <v>180</v>
      </c>
      <c r="D5129" s="38" t="n">
        <v>46222</v>
      </c>
      <c r="E5129" s="37" t="s">
        <v>229</v>
      </c>
      <c r="F5129" s="38" t="n">
        <v>46203</v>
      </c>
      <c r="G5129" s="37" t="n">
        <v>93</v>
      </c>
    </row>
    <row r="5130" customFormat="false" ht="15" hidden="false" customHeight="false" outlineLevel="0" collapsed="false">
      <c r="A5130" s="37" t="s">
        <v>1602</v>
      </c>
      <c r="B5130" s="37" t="s">
        <v>239</v>
      </c>
      <c r="C5130" s="37" t="n">
        <v>730</v>
      </c>
      <c r="D5130" s="38" t="n">
        <v>46246</v>
      </c>
      <c r="E5130" s="37" t="s">
        <v>231</v>
      </c>
      <c r="F5130" s="38"/>
      <c r="G5130" s="37"/>
    </row>
    <row r="5131" customFormat="false" ht="15" hidden="false" customHeight="false" outlineLevel="0" collapsed="false">
      <c r="A5131" s="37" t="s">
        <v>1602</v>
      </c>
      <c r="B5131" s="37" t="s">
        <v>240</v>
      </c>
      <c r="C5131" s="37" t="n">
        <v>365</v>
      </c>
      <c r="D5131" s="38" t="n">
        <v>46355</v>
      </c>
      <c r="E5131" s="37" t="s">
        <v>229</v>
      </c>
      <c r="F5131" s="38" t="n">
        <v>46334</v>
      </c>
      <c r="G5131" s="37" t="n">
        <v>83</v>
      </c>
    </row>
    <row r="5132" customFormat="false" ht="15" hidden="false" customHeight="false" outlineLevel="0" collapsed="false">
      <c r="A5132" s="37" t="s">
        <v>1603</v>
      </c>
      <c r="B5132" s="37" t="s">
        <v>235</v>
      </c>
      <c r="C5132" s="37" t="n">
        <v>365</v>
      </c>
      <c r="D5132" s="38" t="n">
        <v>46235</v>
      </c>
      <c r="E5132" s="37" t="s">
        <v>229</v>
      </c>
      <c r="F5132" s="38" t="n">
        <v>46199</v>
      </c>
      <c r="G5132" s="37" t="n">
        <v>74</v>
      </c>
    </row>
    <row r="5133" customFormat="false" ht="15" hidden="false" customHeight="false" outlineLevel="0" collapsed="false">
      <c r="A5133" s="37" t="s">
        <v>1603</v>
      </c>
      <c r="B5133" s="37" t="s">
        <v>236</v>
      </c>
      <c r="C5133" s="37" t="n">
        <v>365</v>
      </c>
      <c r="D5133" s="38" t="n">
        <v>46194</v>
      </c>
      <c r="E5133" s="37" t="s">
        <v>229</v>
      </c>
      <c r="F5133" s="38" t="n">
        <v>46180</v>
      </c>
      <c r="G5133" s="37" t="n">
        <v>81</v>
      </c>
    </row>
    <row r="5134" customFormat="false" ht="15" hidden="false" customHeight="false" outlineLevel="0" collapsed="false">
      <c r="A5134" s="37" t="s">
        <v>1603</v>
      </c>
      <c r="B5134" s="37" t="s">
        <v>237</v>
      </c>
      <c r="C5134" s="37" t="n">
        <v>365</v>
      </c>
      <c r="D5134" s="38" t="n">
        <v>46180</v>
      </c>
      <c r="E5134" s="37" t="s">
        <v>230</v>
      </c>
      <c r="F5134" s="38"/>
      <c r="G5134" s="37"/>
    </row>
    <row r="5135" customFormat="false" ht="15" hidden="false" customHeight="false" outlineLevel="0" collapsed="false">
      <c r="A5135" s="37" t="s">
        <v>1603</v>
      </c>
      <c r="B5135" s="37" t="s">
        <v>238</v>
      </c>
      <c r="C5135" s="37" t="n">
        <v>180</v>
      </c>
      <c r="D5135" s="38" t="n">
        <v>46181</v>
      </c>
      <c r="E5135" s="37" t="s">
        <v>229</v>
      </c>
      <c r="F5135" s="38" t="n">
        <v>46164</v>
      </c>
      <c r="G5135" s="37" t="n">
        <v>69</v>
      </c>
    </row>
    <row r="5136" customFormat="false" ht="15" hidden="false" customHeight="false" outlineLevel="0" collapsed="false">
      <c r="A5136" s="37" t="s">
        <v>1603</v>
      </c>
      <c r="B5136" s="37" t="s">
        <v>239</v>
      </c>
      <c r="C5136" s="37" t="n">
        <v>730</v>
      </c>
      <c r="D5136" s="38" t="n">
        <v>46180</v>
      </c>
      <c r="E5136" s="37" t="s">
        <v>229</v>
      </c>
      <c r="F5136" s="38" t="n">
        <v>46145</v>
      </c>
      <c r="G5136" s="37" t="n">
        <v>94</v>
      </c>
    </row>
    <row r="5137" customFormat="false" ht="15" hidden="false" customHeight="false" outlineLevel="0" collapsed="false">
      <c r="A5137" s="37" t="s">
        <v>1603</v>
      </c>
      <c r="B5137" s="37" t="s">
        <v>240</v>
      </c>
      <c r="C5137" s="37" t="n">
        <v>365</v>
      </c>
      <c r="D5137" s="38" t="n">
        <v>46362</v>
      </c>
      <c r="E5137" s="37" t="s">
        <v>229</v>
      </c>
      <c r="F5137" s="38" t="n">
        <v>46344</v>
      </c>
      <c r="G5137" s="37" t="n">
        <v>68</v>
      </c>
    </row>
    <row r="5138" customFormat="false" ht="15" hidden="false" customHeight="false" outlineLevel="0" collapsed="false">
      <c r="A5138" s="37" t="s">
        <v>629</v>
      </c>
      <c r="B5138" s="37" t="s">
        <v>235</v>
      </c>
      <c r="C5138" s="37" t="n">
        <v>365</v>
      </c>
      <c r="D5138" s="38" t="n">
        <v>46315</v>
      </c>
      <c r="E5138" s="37" t="s">
        <v>229</v>
      </c>
      <c r="F5138" s="38" t="n">
        <v>46284</v>
      </c>
      <c r="G5138" s="37" t="n">
        <v>66</v>
      </c>
    </row>
    <row r="5139" customFormat="false" ht="15" hidden="false" customHeight="false" outlineLevel="0" collapsed="false">
      <c r="A5139" s="37" t="s">
        <v>629</v>
      </c>
      <c r="B5139" s="37" t="s">
        <v>236</v>
      </c>
      <c r="C5139" s="37" t="n">
        <v>365</v>
      </c>
      <c r="D5139" s="38" t="n">
        <v>46109</v>
      </c>
      <c r="E5139" s="37" t="s">
        <v>229</v>
      </c>
      <c r="F5139" s="38" t="n">
        <v>46079</v>
      </c>
      <c r="G5139" s="37" t="n">
        <v>66</v>
      </c>
    </row>
    <row r="5140" customFormat="false" ht="15" hidden="false" customHeight="false" outlineLevel="0" collapsed="false">
      <c r="A5140" s="37" t="s">
        <v>629</v>
      </c>
      <c r="B5140" s="37" t="s">
        <v>237</v>
      </c>
      <c r="C5140" s="37" t="n">
        <v>365</v>
      </c>
      <c r="D5140" s="38" t="n">
        <v>46341</v>
      </c>
      <c r="E5140" s="37" t="s">
        <v>229</v>
      </c>
      <c r="F5140" s="38" t="n">
        <v>46306</v>
      </c>
      <c r="G5140" s="37" t="n">
        <v>93</v>
      </c>
    </row>
    <row r="5141" customFormat="false" ht="15" hidden="false" customHeight="false" outlineLevel="0" collapsed="false">
      <c r="A5141" s="37" t="s">
        <v>629</v>
      </c>
      <c r="B5141" s="37" t="s">
        <v>238</v>
      </c>
      <c r="C5141" s="37" t="n">
        <v>180</v>
      </c>
      <c r="D5141" s="38" t="n">
        <v>46307</v>
      </c>
      <c r="E5141" s="37" t="s">
        <v>229</v>
      </c>
      <c r="F5141" s="38" t="n">
        <v>46287</v>
      </c>
      <c r="G5141" s="37" t="n">
        <v>72</v>
      </c>
    </row>
    <row r="5142" customFormat="false" ht="15" hidden="false" customHeight="false" outlineLevel="0" collapsed="false">
      <c r="A5142" s="37" t="s">
        <v>629</v>
      </c>
      <c r="B5142" s="37" t="s">
        <v>239</v>
      </c>
      <c r="C5142" s="37" t="n">
        <v>730</v>
      </c>
      <c r="D5142" s="38" t="n">
        <v>46110</v>
      </c>
      <c r="E5142" s="37" t="s">
        <v>229</v>
      </c>
      <c r="F5142" s="38" t="n">
        <v>46093</v>
      </c>
      <c r="G5142" s="37" t="n">
        <v>60</v>
      </c>
    </row>
    <row r="5143" customFormat="false" ht="15" hidden="false" customHeight="false" outlineLevel="0" collapsed="false">
      <c r="A5143" s="37" t="s">
        <v>629</v>
      </c>
      <c r="B5143" s="37" t="s">
        <v>240</v>
      </c>
      <c r="C5143" s="37" t="n">
        <v>365</v>
      </c>
      <c r="D5143" s="38" t="n">
        <v>46368</v>
      </c>
      <c r="E5143" s="37" t="s">
        <v>229</v>
      </c>
      <c r="F5143" s="38" t="n">
        <v>46338</v>
      </c>
      <c r="G5143" s="37" t="n">
        <v>84</v>
      </c>
    </row>
    <row r="5144" customFormat="false" ht="15" hidden="false" customHeight="false" outlineLevel="0" collapsed="false">
      <c r="A5144" s="37" t="s">
        <v>1604</v>
      </c>
      <c r="B5144" s="37" t="s">
        <v>235</v>
      </c>
      <c r="C5144" s="37" t="n">
        <v>365</v>
      </c>
      <c r="D5144" s="38" t="n">
        <v>46150</v>
      </c>
      <c r="E5144" s="37" t="s">
        <v>232</v>
      </c>
      <c r="F5144" s="38"/>
      <c r="G5144" s="37"/>
    </row>
    <row r="5145" customFormat="false" ht="15" hidden="false" customHeight="false" outlineLevel="0" collapsed="false">
      <c r="A5145" s="37" t="s">
        <v>1604</v>
      </c>
      <c r="B5145" s="37" t="s">
        <v>236</v>
      </c>
      <c r="C5145" s="37" t="n">
        <v>365</v>
      </c>
      <c r="D5145" s="38" t="n">
        <v>46153</v>
      </c>
      <c r="E5145" s="37" t="s">
        <v>229</v>
      </c>
      <c r="F5145" s="38" t="n">
        <v>46119</v>
      </c>
      <c r="G5145" s="37" t="n">
        <v>73</v>
      </c>
    </row>
    <row r="5146" customFormat="false" ht="15" hidden="false" customHeight="false" outlineLevel="0" collapsed="false">
      <c r="A5146" s="37" t="s">
        <v>1604</v>
      </c>
      <c r="B5146" s="37" t="s">
        <v>237</v>
      </c>
      <c r="C5146" s="37" t="n">
        <v>365</v>
      </c>
      <c r="D5146" s="38" t="n">
        <v>46340</v>
      </c>
      <c r="E5146" s="37" t="s">
        <v>232</v>
      </c>
      <c r="F5146" s="38"/>
      <c r="G5146" s="37"/>
    </row>
    <row r="5147" customFormat="false" ht="15" hidden="false" customHeight="false" outlineLevel="0" collapsed="false">
      <c r="A5147" s="37" t="s">
        <v>1604</v>
      </c>
      <c r="B5147" s="37" t="s">
        <v>238</v>
      </c>
      <c r="C5147" s="37" t="n">
        <v>180</v>
      </c>
      <c r="D5147" s="38" t="n">
        <v>46298</v>
      </c>
      <c r="E5147" s="37" t="s">
        <v>229</v>
      </c>
      <c r="F5147" s="38" t="n">
        <v>46276</v>
      </c>
      <c r="G5147" s="37" t="n">
        <v>82</v>
      </c>
    </row>
    <row r="5148" customFormat="false" ht="15" hidden="false" customHeight="false" outlineLevel="0" collapsed="false">
      <c r="A5148" s="37" t="s">
        <v>1604</v>
      </c>
      <c r="B5148" s="37" t="s">
        <v>239</v>
      </c>
      <c r="C5148" s="37" t="n">
        <v>730</v>
      </c>
      <c r="D5148" s="38" t="n">
        <v>46363</v>
      </c>
      <c r="E5148" s="37" t="s">
        <v>229</v>
      </c>
      <c r="F5148" s="38" t="n">
        <v>46354</v>
      </c>
      <c r="G5148" s="37" t="n">
        <v>65</v>
      </c>
    </row>
    <row r="5149" customFormat="false" ht="15" hidden="false" customHeight="false" outlineLevel="0" collapsed="false">
      <c r="A5149" s="37" t="s">
        <v>1604</v>
      </c>
      <c r="B5149" s="37" t="s">
        <v>240</v>
      </c>
      <c r="C5149" s="37" t="n">
        <v>365</v>
      </c>
      <c r="D5149" s="38" t="n">
        <v>46106</v>
      </c>
      <c r="E5149" s="37" t="s">
        <v>229</v>
      </c>
      <c r="F5149" s="38" t="n">
        <v>46089</v>
      </c>
      <c r="G5149" s="37" t="n">
        <v>65</v>
      </c>
    </row>
    <row r="5150" customFormat="false" ht="15" hidden="false" customHeight="false" outlineLevel="0" collapsed="false">
      <c r="A5150" s="37" t="s">
        <v>1362</v>
      </c>
      <c r="B5150" s="37" t="s">
        <v>235</v>
      </c>
      <c r="C5150" s="37" t="n">
        <v>365</v>
      </c>
      <c r="D5150" s="38" t="n">
        <v>46111</v>
      </c>
      <c r="E5150" s="37" t="s">
        <v>229</v>
      </c>
      <c r="F5150" s="38" t="n">
        <v>46110</v>
      </c>
      <c r="G5150" s="37" t="n">
        <v>76</v>
      </c>
    </row>
    <row r="5151" customFormat="false" ht="15" hidden="false" customHeight="false" outlineLevel="0" collapsed="false">
      <c r="A5151" s="37" t="s">
        <v>1362</v>
      </c>
      <c r="B5151" s="37" t="s">
        <v>236</v>
      </c>
      <c r="C5151" s="37" t="n">
        <v>365</v>
      </c>
      <c r="D5151" s="38" t="n">
        <v>46349</v>
      </c>
      <c r="E5151" s="37" t="s">
        <v>229</v>
      </c>
      <c r="F5151" s="38" t="n">
        <v>46337</v>
      </c>
      <c r="G5151" s="37" t="n">
        <v>78</v>
      </c>
    </row>
    <row r="5152" customFormat="false" ht="15" hidden="false" customHeight="false" outlineLevel="0" collapsed="false">
      <c r="A5152" s="37" t="s">
        <v>1362</v>
      </c>
      <c r="B5152" s="37" t="s">
        <v>237</v>
      </c>
      <c r="C5152" s="37" t="n">
        <v>365</v>
      </c>
      <c r="D5152" s="38" t="n">
        <v>46127</v>
      </c>
      <c r="E5152" s="37" t="s">
        <v>229</v>
      </c>
      <c r="F5152" s="38" t="n">
        <v>46096</v>
      </c>
      <c r="G5152" s="37" t="n">
        <v>98</v>
      </c>
    </row>
    <row r="5153" customFormat="false" ht="15" hidden="false" customHeight="false" outlineLevel="0" collapsed="false">
      <c r="A5153" s="37" t="s">
        <v>1362</v>
      </c>
      <c r="B5153" s="37" t="s">
        <v>238</v>
      </c>
      <c r="C5153" s="37" t="n">
        <v>180</v>
      </c>
      <c r="D5153" s="38" t="n">
        <v>46141</v>
      </c>
      <c r="E5153" s="37" t="s">
        <v>230</v>
      </c>
      <c r="F5153" s="38"/>
      <c r="G5153" s="37"/>
    </row>
    <row r="5154" customFormat="false" ht="15" hidden="false" customHeight="false" outlineLevel="0" collapsed="false">
      <c r="A5154" s="37" t="s">
        <v>1362</v>
      </c>
      <c r="B5154" s="37" t="s">
        <v>239</v>
      </c>
      <c r="C5154" s="37" t="n">
        <v>730</v>
      </c>
      <c r="D5154" s="38" t="n">
        <v>46154</v>
      </c>
      <c r="E5154" s="37" t="s">
        <v>229</v>
      </c>
      <c r="F5154" s="38" t="n">
        <v>46147</v>
      </c>
      <c r="G5154" s="37" t="n">
        <v>70</v>
      </c>
    </row>
    <row r="5155" customFormat="false" ht="15" hidden="false" customHeight="false" outlineLevel="0" collapsed="false">
      <c r="A5155" s="37" t="s">
        <v>1362</v>
      </c>
      <c r="B5155" s="37" t="s">
        <v>240</v>
      </c>
      <c r="C5155" s="37" t="n">
        <v>365</v>
      </c>
      <c r="D5155" s="38" t="n">
        <v>46190</v>
      </c>
      <c r="E5155" s="37" t="s">
        <v>229</v>
      </c>
      <c r="F5155" s="38" t="n">
        <v>46170</v>
      </c>
      <c r="G5155" s="37" t="n">
        <v>92</v>
      </c>
    </row>
    <row r="5156" customFormat="false" ht="15" hidden="false" customHeight="false" outlineLevel="0" collapsed="false">
      <c r="A5156" s="37" t="s">
        <v>1606</v>
      </c>
      <c r="B5156" s="37" t="s">
        <v>235</v>
      </c>
      <c r="C5156" s="37" t="n">
        <v>365</v>
      </c>
      <c r="D5156" s="38" t="n">
        <v>46375</v>
      </c>
      <c r="E5156" s="37" t="s">
        <v>230</v>
      </c>
      <c r="F5156" s="38"/>
      <c r="G5156" s="37"/>
    </row>
    <row r="5157" customFormat="false" ht="15" hidden="false" customHeight="false" outlineLevel="0" collapsed="false">
      <c r="A5157" s="37" t="s">
        <v>1606</v>
      </c>
      <c r="B5157" s="37" t="s">
        <v>236</v>
      </c>
      <c r="C5157" s="37" t="n">
        <v>365</v>
      </c>
      <c r="D5157" s="38" t="n">
        <v>46222</v>
      </c>
      <c r="E5157" s="37" t="s">
        <v>229</v>
      </c>
      <c r="F5157" s="38" t="n">
        <v>46211</v>
      </c>
      <c r="G5157" s="37" t="n">
        <v>66</v>
      </c>
    </row>
    <row r="5158" customFormat="false" ht="15" hidden="false" customHeight="false" outlineLevel="0" collapsed="false">
      <c r="A5158" s="37" t="s">
        <v>1606</v>
      </c>
      <c r="B5158" s="37" t="s">
        <v>237</v>
      </c>
      <c r="C5158" s="37" t="n">
        <v>365</v>
      </c>
      <c r="D5158" s="38" t="n">
        <v>46220</v>
      </c>
      <c r="E5158" s="37" t="s">
        <v>232</v>
      </c>
      <c r="F5158" s="38"/>
      <c r="G5158" s="37"/>
    </row>
    <row r="5159" customFormat="false" ht="15" hidden="false" customHeight="false" outlineLevel="0" collapsed="false">
      <c r="A5159" s="37" t="s">
        <v>1606</v>
      </c>
      <c r="B5159" s="37" t="s">
        <v>238</v>
      </c>
      <c r="C5159" s="37" t="n">
        <v>180</v>
      </c>
      <c r="D5159" s="38" t="n">
        <v>46166</v>
      </c>
      <c r="E5159" s="37" t="s">
        <v>232</v>
      </c>
      <c r="F5159" s="38"/>
      <c r="G5159" s="37"/>
    </row>
    <row r="5160" customFormat="false" ht="15" hidden="false" customHeight="false" outlineLevel="0" collapsed="false">
      <c r="A5160" s="37" t="s">
        <v>1606</v>
      </c>
      <c r="B5160" s="37" t="s">
        <v>239</v>
      </c>
      <c r="C5160" s="37" t="n">
        <v>730</v>
      </c>
      <c r="D5160" s="38" t="n">
        <v>46288</v>
      </c>
      <c r="E5160" s="37" t="s">
        <v>229</v>
      </c>
      <c r="F5160" s="38" t="n">
        <v>46265</v>
      </c>
      <c r="G5160" s="37" t="n">
        <v>63</v>
      </c>
    </row>
    <row r="5161" customFormat="false" ht="15" hidden="false" customHeight="false" outlineLevel="0" collapsed="false">
      <c r="A5161" s="37" t="s">
        <v>1606</v>
      </c>
      <c r="B5161" s="37" t="s">
        <v>240</v>
      </c>
      <c r="C5161" s="37" t="n">
        <v>365</v>
      </c>
      <c r="D5161" s="38" t="n">
        <v>46229</v>
      </c>
      <c r="E5161" s="37" t="s">
        <v>229</v>
      </c>
      <c r="F5161" s="38" t="n">
        <v>46200</v>
      </c>
      <c r="G5161" s="37" t="n">
        <v>95</v>
      </c>
    </row>
    <row r="5162" customFormat="false" ht="15" hidden="false" customHeight="false" outlineLevel="0" collapsed="false">
      <c r="A5162" s="37" t="s">
        <v>1607</v>
      </c>
      <c r="B5162" s="37" t="s">
        <v>235</v>
      </c>
      <c r="C5162" s="37" t="n">
        <v>365</v>
      </c>
      <c r="D5162" s="38" t="n">
        <v>46128</v>
      </c>
      <c r="E5162" s="37" t="s">
        <v>229</v>
      </c>
      <c r="F5162" s="38" t="n">
        <v>46104</v>
      </c>
      <c r="G5162" s="37" t="n">
        <v>89</v>
      </c>
    </row>
    <row r="5163" customFormat="false" ht="15" hidden="false" customHeight="false" outlineLevel="0" collapsed="false">
      <c r="A5163" s="37" t="s">
        <v>1607</v>
      </c>
      <c r="B5163" s="37" t="s">
        <v>236</v>
      </c>
      <c r="C5163" s="37" t="n">
        <v>365</v>
      </c>
      <c r="D5163" s="38" t="n">
        <v>46200</v>
      </c>
      <c r="E5163" s="37" t="s">
        <v>229</v>
      </c>
      <c r="F5163" s="38" t="n">
        <v>46179</v>
      </c>
      <c r="G5163" s="37" t="n">
        <v>80</v>
      </c>
    </row>
    <row r="5164" customFormat="false" ht="15" hidden="false" customHeight="false" outlineLevel="0" collapsed="false">
      <c r="A5164" s="37" t="s">
        <v>1607</v>
      </c>
      <c r="B5164" s="37" t="s">
        <v>237</v>
      </c>
      <c r="C5164" s="37" t="n">
        <v>365</v>
      </c>
      <c r="D5164" s="38" t="n">
        <v>46151</v>
      </c>
      <c r="E5164" s="37" t="s">
        <v>232</v>
      </c>
      <c r="F5164" s="38"/>
      <c r="G5164" s="37"/>
    </row>
    <row r="5165" customFormat="false" ht="15" hidden="false" customHeight="false" outlineLevel="0" collapsed="false">
      <c r="A5165" s="37" t="s">
        <v>1607</v>
      </c>
      <c r="B5165" s="37" t="s">
        <v>238</v>
      </c>
      <c r="C5165" s="37" t="n">
        <v>180</v>
      </c>
      <c r="D5165" s="38" t="n">
        <v>46194</v>
      </c>
      <c r="E5165" s="37" t="s">
        <v>229</v>
      </c>
      <c r="F5165" s="38" t="n">
        <v>46172</v>
      </c>
      <c r="G5165" s="37" t="n">
        <v>95</v>
      </c>
    </row>
    <row r="5166" customFormat="false" ht="15" hidden="false" customHeight="false" outlineLevel="0" collapsed="false">
      <c r="A5166" s="37" t="s">
        <v>1607</v>
      </c>
      <c r="B5166" s="37" t="s">
        <v>239</v>
      </c>
      <c r="C5166" s="37" t="n">
        <v>730</v>
      </c>
      <c r="D5166" s="38" t="n">
        <v>46337</v>
      </c>
      <c r="E5166" s="37" t="s">
        <v>230</v>
      </c>
      <c r="F5166" s="38"/>
      <c r="G5166" s="37"/>
    </row>
    <row r="5167" customFormat="false" ht="15" hidden="false" customHeight="false" outlineLevel="0" collapsed="false">
      <c r="A5167" s="37" t="s">
        <v>1607</v>
      </c>
      <c r="B5167" s="37" t="s">
        <v>240</v>
      </c>
      <c r="C5167" s="37" t="n">
        <v>365</v>
      </c>
      <c r="D5167" s="38" t="n">
        <v>46360</v>
      </c>
      <c r="E5167" s="37" t="s">
        <v>231</v>
      </c>
      <c r="F5167" s="38"/>
      <c r="G5167" s="37"/>
    </row>
    <row r="5168" customFormat="false" ht="15" hidden="false" customHeight="false" outlineLevel="0" collapsed="false">
      <c r="A5168" s="37" t="s">
        <v>1608</v>
      </c>
      <c r="B5168" s="37" t="s">
        <v>235</v>
      </c>
      <c r="C5168" s="37" t="n">
        <v>365</v>
      </c>
      <c r="D5168" s="38" t="n">
        <v>46106</v>
      </c>
      <c r="E5168" s="37" t="s">
        <v>231</v>
      </c>
      <c r="F5168" s="38"/>
      <c r="G5168" s="37"/>
    </row>
    <row r="5169" customFormat="false" ht="15" hidden="false" customHeight="false" outlineLevel="0" collapsed="false">
      <c r="A5169" s="37" t="s">
        <v>1608</v>
      </c>
      <c r="B5169" s="37" t="s">
        <v>236</v>
      </c>
      <c r="C5169" s="37" t="n">
        <v>365</v>
      </c>
      <c r="D5169" s="38" t="n">
        <v>46287</v>
      </c>
      <c r="E5169" s="37" t="s">
        <v>230</v>
      </c>
      <c r="F5169" s="38"/>
      <c r="G5169" s="37"/>
    </row>
    <row r="5170" customFormat="false" ht="15" hidden="false" customHeight="false" outlineLevel="0" collapsed="false">
      <c r="A5170" s="37" t="s">
        <v>1608</v>
      </c>
      <c r="B5170" s="37" t="s">
        <v>237</v>
      </c>
      <c r="C5170" s="37" t="n">
        <v>365</v>
      </c>
      <c r="D5170" s="38" t="n">
        <v>46286</v>
      </c>
      <c r="E5170" s="37" t="s">
        <v>229</v>
      </c>
      <c r="F5170" s="38" t="n">
        <v>46269</v>
      </c>
      <c r="G5170" s="37" t="n">
        <v>92</v>
      </c>
    </row>
    <row r="5171" customFormat="false" ht="15" hidden="false" customHeight="false" outlineLevel="0" collapsed="false">
      <c r="A5171" s="37" t="s">
        <v>1608</v>
      </c>
      <c r="B5171" s="37" t="s">
        <v>238</v>
      </c>
      <c r="C5171" s="37" t="n">
        <v>180</v>
      </c>
      <c r="D5171" s="38" t="n">
        <v>46377</v>
      </c>
      <c r="E5171" s="37" t="s">
        <v>229</v>
      </c>
      <c r="F5171" s="38" t="n">
        <v>46353</v>
      </c>
      <c r="G5171" s="37" t="n">
        <v>92</v>
      </c>
    </row>
    <row r="5172" customFormat="false" ht="15" hidden="false" customHeight="false" outlineLevel="0" collapsed="false">
      <c r="A5172" s="37" t="s">
        <v>1608</v>
      </c>
      <c r="B5172" s="37" t="s">
        <v>239</v>
      </c>
      <c r="C5172" s="37" t="n">
        <v>730</v>
      </c>
      <c r="D5172" s="38" t="n">
        <v>46312</v>
      </c>
      <c r="E5172" s="37" t="s">
        <v>229</v>
      </c>
      <c r="F5172" s="38" t="n">
        <v>46304</v>
      </c>
      <c r="G5172" s="37" t="n">
        <v>84</v>
      </c>
    </row>
    <row r="5173" customFormat="false" ht="15" hidden="false" customHeight="false" outlineLevel="0" collapsed="false">
      <c r="A5173" s="37" t="s">
        <v>1608</v>
      </c>
      <c r="B5173" s="37" t="s">
        <v>240</v>
      </c>
      <c r="C5173" s="37" t="n">
        <v>365</v>
      </c>
      <c r="D5173" s="38" t="n">
        <v>46206</v>
      </c>
      <c r="E5173" s="37" t="s">
        <v>229</v>
      </c>
      <c r="F5173" s="38" t="n">
        <v>46185</v>
      </c>
      <c r="G5173" s="37" t="n">
        <v>74</v>
      </c>
    </row>
    <row r="5174" customFormat="false" ht="15" hidden="false" customHeight="false" outlineLevel="0" collapsed="false">
      <c r="A5174" s="37" t="s">
        <v>1609</v>
      </c>
      <c r="B5174" s="37" t="s">
        <v>235</v>
      </c>
      <c r="C5174" s="37" t="n">
        <v>365</v>
      </c>
      <c r="D5174" s="38" t="n">
        <v>46358</v>
      </c>
      <c r="E5174" s="37" t="s">
        <v>229</v>
      </c>
      <c r="F5174" s="38" t="n">
        <v>46338</v>
      </c>
      <c r="G5174" s="37" t="n">
        <v>97</v>
      </c>
    </row>
    <row r="5175" customFormat="false" ht="15" hidden="false" customHeight="false" outlineLevel="0" collapsed="false">
      <c r="A5175" s="37" t="s">
        <v>1609</v>
      </c>
      <c r="B5175" s="37" t="s">
        <v>236</v>
      </c>
      <c r="C5175" s="37" t="n">
        <v>365</v>
      </c>
      <c r="D5175" s="38" t="n">
        <v>46259</v>
      </c>
      <c r="E5175" s="37" t="s">
        <v>229</v>
      </c>
      <c r="F5175" s="38" t="n">
        <v>46227</v>
      </c>
      <c r="G5175" s="37" t="n">
        <v>81</v>
      </c>
    </row>
    <row r="5176" customFormat="false" ht="15" hidden="false" customHeight="false" outlineLevel="0" collapsed="false">
      <c r="A5176" s="37" t="s">
        <v>1609</v>
      </c>
      <c r="B5176" s="37" t="s">
        <v>237</v>
      </c>
      <c r="C5176" s="37" t="n">
        <v>365</v>
      </c>
      <c r="D5176" s="38" t="n">
        <v>46369</v>
      </c>
      <c r="E5176" s="37" t="s">
        <v>229</v>
      </c>
      <c r="F5176" s="38" t="n">
        <v>46368</v>
      </c>
      <c r="G5176" s="37" t="n">
        <v>96</v>
      </c>
    </row>
    <row r="5177" customFormat="false" ht="15" hidden="false" customHeight="false" outlineLevel="0" collapsed="false">
      <c r="A5177" s="37" t="s">
        <v>1609</v>
      </c>
      <c r="B5177" s="37" t="s">
        <v>238</v>
      </c>
      <c r="C5177" s="37" t="n">
        <v>180</v>
      </c>
      <c r="D5177" s="38" t="n">
        <v>46101</v>
      </c>
      <c r="E5177" s="37" t="s">
        <v>229</v>
      </c>
      <c r="F5177" s="38" t="n">
        <v>46079</v>
      </c>
      <c r="G5177" s="37" t="n">
        <v>63</v>
      </c>
    </row>
    <row r="5178" customFormat="false" ht="15" hidden="false" customHeight="false" outlineLevel="0" collapsed="false">
      <c r="A5178" s="37" t="s">
        <v>1609</v>
      </c>
      <c r="B5178" s="37" t="s">
        <v>239</v>
      </c>
      <c r="C5178" s="37" t="n">
        <v>730</v>
      </c>
      <c r="D5178" s="38" t="n">
        <v>46320</v>
      </c>
      <c r="E5178" s="37" t="s">
        <v>229</v>
      </c>
      <c r="F5178" s="38" t="n">
        <v>46319</v>
      </c>
      <c r="G5178" s="37" t="n">
        <v>86</v>
      </c>
    </row>
    <row r="5179" customFormat="false" ht="15" hidden="false" customHeight="false" outlineLevel="0" collapsed="false">
      <c r="A5179" s="37" t="s">
        <v>1609</v>
      </c>
      <c r="B5179" s="37" t="s">
        <v>240</v>
      </c>
      <c r="C5179" s="37" t="n">
        <v>365</v>
      </c>
      <c r="D5179" s="38" t="n">
        <v>46259</v>
      </c>
      <c r="E5179" s="37" t="s">
        <v>229</v>
      </c>
      <c r="F5179" s="38" t="n">
        <v>46221</v>
      </c>
      <c r="G5179" s="37" t="n">
        <v>95</v>
      </c>
    </row>
    <row r="5180" customFormat="false" ht="15" hidden="false" customHeight="false" outlineLevel="0" collapsed="false">
      <c r="A5180" s="37" t="s">
        <v>1610</v>
      </c>
      <c r="B5180" s="37" t="s">
        <v>235</v>
      </c>
      <c r="C5180" s="37" t="n">
        <v>365</v>
      </c>
      <c r="D5180" s="38" t="n">
        <v>46374</v>
      </c>
      <c r="E5180" s="37" t="s">
        <v>229</v>
      </c>
      <c r="F5180" s="38" t="n">
        <v>46337</v>
      </c>
      <c r="G5180" s="37" t="n">
        <v>98</v>
      </c>
    </row>
    <row r="5181" customFormat="false" ht="15" hidden="false" customHeight="false" outlineLevel="0" collapsed="false">
      <c r="A5181" s="37" t="s">
        <v>1610</v>
      </c>
      <c r="B5181" s="37" t="s">
        <v>236</v>
      </c>
      <c r="C5181" s="37" t="n">
        <v>365</v>
      </c>
      <c r="D5181" s="38" t="n">
        <v>46176</v>
      </c>
      <c r="E5181" s="37" t="s">
        <v>229</v>
      </c>
      <c r="F5181" s="38" t="n">
        <v>46159</v>
      </c>
      <c r="G5181" s="37" t="n">
        <v>71</v>
      </c>
    </row>
    <row r="5182" customFormat="false" ht="15" hidden="false" customHeight="false" outlineLevel="0" collapsed="false">
      <c r="A5182" s="37" t="s">
        <v>1610</v>
      </c>
      <c r="B5182" s="37" t="s">
        <v>237</v>
      </c>
      <c r="C5182" s="37" t="n">
        <v>365</v>
      </c>
      <c r="D5182" s="38" t="n">
        <v>46311</v>
      </c>
      <c r="E5182" s="37" t="s">
        <v>229</v>
      </c>
      <c r="F5182" s="38" t="n">
        <v>46284</v>
      </c>
      <c r="G5182" s="37" t="n">
        <v>88</v>
      </c>
    </row>
    <row r="5183" customFormat="false" ht="15" hidden="false" customHeight="false" outlineLevel="0" collapsed="false">
      <c r="A5183" s="37" t="s">
        <v>1610</v>
      </c>
      <c r="B5183" s="37" t="s">
        <v>238</v>
      </c>
      <c r="C5183" s="37" t="n">
        <v>180</v>
      </c>
      <c r="D5183" s="38" t="n">
        <v>46220</v>
      </c>
      <c r="E5183" s="37" t="s">
        <v>231</v>
      </c>
      <c r="F5183" s="38"/>
      <c r="G5183" s="37"/>
    </row>
    <row r="5184" customFormat="false" ht="15" hidden="false" customHeight="false" outlineLevel="0" collapsed="false">
      <c r="A5184" s="37" t="s">
        <v>1610</v>
      </c>
      <c r="B5184" s="37" t="s">
        <v>239</v>
      </c>
      <c r="C5184" s="37" t="n">
        <v>730</v>
      </c>
      <c r="D5184" s="38" t="n">
        <v>46165</v>
      </c>
      <c r="E5184" s="37" t="s">
        <v>229</v>
      </c>
      <c r="F5184" s="38" t="n">
        <v>46132</v>
      </c>
      <c r="G5184" s="37" t="n">
        <v>69</v>
      </c>
    </row>
    <row r="5185" customFormat="false" ht="15" hidden="false" customHeight="false" outlineLevel="0" collapsed="false">
      <c r="A5185" s="37" t="s">
        <v>1610</v>
      </c>
      <c r="B5185" s="37" t="s">
        <v>240</v>
      </c>
      <c r="C5185" s="37" t="n">
        <v>365</v>
      </c>
      <c r="D5185" s="38" t="n">
        <v>46265</v>
      </c>
      <c r="E5185" s="37" t="s">
        <v>229</v>
      </c>
      <c r="F5185" s="38" t="n">
        <v>46229</v>
      </c>
      <c r="G5185" s="37" t="n">
        <v>71</v>
      </c>
    </row>
    <row r="5186" customFormat="false" ht="15" hidden="false" customHeight="false" outlineLevel="0" collapsed="false">
      <c r="A5186" s="37" t="s">
        <v>624</v>
      </c>
      <c r="B5186" s="37" t="s">
        <v>235</v>
      </c>
      <c r="C5186" s="37" t="n">
        <v>365</v>
      </c>
      <c r="D5186" s="38" t="n">
        <v>46355</v>
      </c>
      <c r="E5186" s="37" t="s">
        <v>232</v>
      </c>
      <c r="F5186" s="38"/>
      <c r="G5186" s="37"/>
    </row>
    <row r="5187" customFormat="false" ht="15" hidden="false" customHeight="false" outlineLevel="0" collapsed="false">
      <c r="A5187" s="37" t="s">
        <v>624</v>
      </c>
      <c r="B5187" s="37" t="s">
        <v>236</v>
      </c>
      <c r="C5187" s="37" t="n">
        <v>365</v>
      </c>
      <c r="D5187" s="38" t="n">
        <v>46111</v>
      </c>
      <c r="E5187" s="37" t="s">
        <v>232</v>
      </c>
      <c r="F5187" s="38"/>
      <c r="G5187" s="37"/>
    </row>
    <row r="5188" customFormat="false" ht="15" hidden="false" customHeight="false" outlineLevel="0" collapsed="false">
      <c r="A5188" s="37" t="s">
        <v>624</v>
      </c>
      <c r="B5188" s="37" t="s">
        <v>237</v>
      </c>
      <c r="C5188" s="37" t="n">
        <v>365</v>
      </c>
      <c r="D5188" s="38" t="n">
        <v>46292</v>
      </c>
      <c r="E5188" s="37" t="s">
        <v>231</v>
      </c>
      <c r="F5188" s="38"/>
      <c r="G5188" s="37"/>
    </row>
    <row r="5189" customFormat="false" ht="15" hidden="false" customHeight="false" outlineLevel="0" collapsed="false">
      <c r="A5189" s="37" t="s">
        <v>624</v>
      </c>
      <c r="B5189" s="37" t="s">
        <v>238</v>
      </c>
      <c r="C5189" s="37" t="n">
        <v>180</v>
      </c>
      <c r="D5189" s="38" t="n">
        <v>46305</v>
      </c>
      <c r="E5189" s="37" t="s">
        <v>229</v>
      </c>
      <c r="F5189" s="38" t="n">
        <v>46297</v>
      </c>
      <c r="G5189" s="37" t="n">
        <v>60</v>
      </c>
    </row>
    <row r="5190" customFormat="false" ht="15" hidden="false" customHeight="false" outlineLevel="0" collapsed="false">
      <c r="A5190" s="37" t="s">
        <v>624</v>
      </c>
      <c r="B5190" s="37" t="s">
        <v>239</v>
      </c>
      <c r="C5190" s="37" t="n">
        <v>730</v>
      </c>
      <c r="D5190" s="38" t="n">
        <v>46217</v>
      </c>
      <c r="E5190" s="37" t="s">
        <v>229</v>
      </c>
      <c r="F5190" s="38" t="n">
        <v>46193</v>
      </c>
      <c r="G5190" s="37" t="n">
        <v>81</v>
      </c>
    </row>
    <row r="5191" customFormat="false" ht="15" hidden="false" customHeight="false" outlineLevel="0" collapsed="false">
      <c r="A5191" s="37" t="s">
        <v>624</v>
      </c>
      <c r="B5191" s="37" t="s">
        <v>240</v>
      </c>
      <c r="C5191" s="37" t="n">
        <v>365</v>
      </c>
      <c r="D5191" s="38" t="n">
        <v>46199</v>
      </c>
      <c r="E5191" s="37" t="s">
        <v>230</v>
      </c>
      <c r="F5191" s="38"/>
      <c r="G5191" s="37"/>
    </row>
    <row r="5192" customFormat="false" ht="15" hidden="false" customHeight="false" outlineLevel="0" collapsed="false">
      <c r="A5192" s="37" t="s">
        <v>358</v>
      </c>
      <c r="B5192" s="37" t="s">
        <v>235</v>
      </c>
      <c r="C5192" s="37" t="n">
        <v>365</v>
      </c>
      <c r="D5192" s="38" t="n">
        <v>46295</v>
      </c>
      <c r="E5192" s="37" t="s">
        <v>229</v>
      </c>
      <c r="F5192" s="38" t="n">
        <v>46259</v>
      </c>
      <c r="G5192" s="37" t="n">
        <v>70</v>
      </c>
    </row>
    <row r="5193" customFormat="false" ht="15" hidden="false" customHeight="false" outlineLevel="0" collapsed="false">
      <c r="A5193" s="37" t="s">
        <v>358</v>
      </c>
      <c r="B5193" s="37" t="s">
        <v>236</v>
      </c>
      <c r="C5193" s="37" t="n">
        <v>365</v>
      </c>
      <c r="D5193" s="38" t="n">
        <v>46371</v>
      </c>
      <c r="E5193" s="37" t="s">
        <v>229</v>
      </c>
      <c r="F5193" s="38" t="n">
        <v>46345</v>
      </c>
      <c r="G5193" s="37" t="n">
        <v>62</v>
      </c>
    </row>
    <row r="5194" customFormat="false" ht="15" hidden="false" customHeight="false" outlineLevel="0" collapsed="false">
      <c r="A5194" s="37" t="s">
        <v>358</v>
      </c>
      <c r="B5194" s="37" t="s">
        <v>237</v>
      </c>
      <c r="C5194" s="37" t="n">
        <v>365</v>
      </c>
      <c r="D5194" s="38" t="n">
        <v>46328</v>
      </c>
      <c r="E5194" s="37" t="s">
        <v>229</v>
      </c>
      <c r="F5194" s="38" t="n">
        <v>46313</v>
      </c>
      <c r="G5194" s="37" t="n">
        <v>96</v>
      </c>
    </row>
    <row r="5195" customFormat="false" ht="15" hidden="false" customHeight="false" outlineLevel="0" collapsed="false">
      <c r="A5195" s="37" t="s">
        <v>358</v>
      </c>
      <c r="B5195" s="37" t="s">
        <v>238</v>
      </c>
      <c r="C5195" s="37" t="n">
        <v>180</v>
      </c>
      <c r="D5195" s="38" t="n">
        <v>46232</v>
      </c>
      <c r="E5195" s="37" t="s">
        <v>230</v>
      </c>
      <c r="F5195" s="38"/>
      <c r="G5195" s="37"/>
    </row>
    <row r="5196" customFormat="false" ht="15" hidden="false" customHeight="false" outlineLevel="0" collapsed="false">
      <c r="A5196" s="37" t="s">
        <v>358</v>
      </c>
      <c r="B5196" s="37" t="s">
        <v>239</v>
      </c>
      <c r="C5196" s="37" t="n">
        <v>730</v>
      </c>
      <c r="D5196" s="38" t="n">
        <v>46269</v>
      </c>
      <c r="E5196" s="37" t="s">
        <v>229</v>
      </c>
      <c r="F5196" s="38" t="n">
        <v>46246</v>
      </c>
      <c r="G5196" s="37" t="n">
        <v>66</v>
      </c>
    </row>
    <row r="5197" customFormat="false" ht="15" hidden="false" customHeight="false" outlineLevel="0" collapsed="false">
      <c r="A5197" s="37" t="s">
        <v>358</v>
      </c>
      <c r="B5197" s="37" t="s">
        <v>240</v>
      </c>
      <c r="C5197" s="37" t="n">
        <v>365</v>
      </c>
      <c r="D5197" s="38" t="n">
        <v>46380</v>
      </c>
      <c r="E5197" s="37" t="s">
        <v>229</v>
      </c>
      <c r="F5197" s="38" t="n">
        <v>46377</v>
      </c>
      <c r="G5197" s="37" t="n">
        <v>89</v>
      </c>
    </row>
    <row r="5198" customFormat="false" ht="15" hidden="false" customHeight="false" outlineLevel="0" collapsed="false">
      <c r="A5198" s="37" t="s">
        <v>1139</v>
      </c>
      <c r="B5198" s="37" t="s">
        <v>235</v>
      </c>
      <c r="C5198" s="37" t="n">
        <v>365</v>
      </c>
      <c r="D5198" s="38" t="n">
        <v>46140</v>
      </c>
      <c r="E5198" s="37" t="s">
        <v>229</v>
      </c>
      <c r="F5198" s="38" t="n">
        <v>46133</v>
      </c>
      <c r="G5198" s="37" t="n">
        <v>65</v>
      </c>
    </row>
    <row r="5199" customFormat="false" ht="15" hidden="false" customHeight="false" outlineLevel="0" collapsed="false">
      <c r="A5199" s="37" t="s">
        <v>1139</v>
      </c>
      <c r="B5199" s="37" t="s">
        <v>236</v>
      </c>
      <c r="C5199" s="37" t="n">
        <v>365</v>
      </c>
      <c r="D5199" s="38" t="n">
        <v>46238</v>
      </c>
      <c r="E5199" s="37" t="s">
        <v>229</v>
      </c>
      <c r="F5199" s="38" t="n">
        <v>46201</v>
      </c>
      <c r="G5199" s="37" t="n">
        <v>96</v>
      </c>
    </row>
    <row r="5200" customFormat="false" ht="15" hidden="false" customHeight="false" outlineLevel="0" collapsed="false">
      <c r="A5200" s="37" t="s">
        <v>1139</v>
      </c>
      <c r="B5200" s="37" t="s">
        <v>237</v>
      </c>
      <c r="C5200" s="37" t="n">
        <v>365</v>
      </c>
      <c r="D5200" s="38" t="n">
        <v>46110</v>
      </c>
      <c r="E5200" s="37" t="s">
        <v>229</v>
      </c>
      <c r="F5200" s="38" t="n">
        <v>46076</v>
      </c>
      <c r="G5200" s="37" t="n">
        <v>92</v>
      </c>
    </row>
    <row r="5201" customFormat="false" ht="15" hidden="false" customHeight="false" outlineLevel="0" collapsed="false">
      <c r="A5201" s="37" t="s">
        <v>1139</v>
      </c>
      <c r="B5201" s="37" t="s">
        <v>238</v>
      </c>
      <c r="C5201" s="37" t="n">
        <v>180</v>
      </c>
      <c r="D5201" s="38" t="n">
        <v>46298</v>
      </c>
      <c r="E5201" s="37" t="s">
        <v>229</v>
      </c>
      <c r="F5201" s="38" t="n">
        <v>46278</v>
      </c>
      <c r="G5201" s="37" t="n">
        <v>82</v>
      </c>
    </row>
    <row r="5202" customFormat="false" ht="15" hidden="false" customHeight="false" outlineLevel="0" collapsed="false">
      <c r="A5202" s="37" t="s">
        <v>1139</v>
      </c>
      <c r="B5202" s="37" t="s">
        <v>239</v>
      </c>
      <c r="C5202" s="37" t="n">
        <v>730</v>
      </c>
      <c r="D5202" s="38" t="n">
        <v>46258</v>
      </c>
      <c r="E5202" s="37" t="s">
        <v>229</v>
      </c>
      <c r="F5202" s="38" t="n">
        <v>46226</v>
      </c>
      <c r="G5202" s="37" t="n">
        <v>66</v>
      </c>
    </row>
    <row r="5203" customFormat="false" ht="15" hidden="false" customHeight="false" outlineLevel="0" collapsed="false">
      <c r="A5203" s="37" t="s">
        <v>1139</v>
      </c>
      <c r="B5203" s="37" t="s">
        <v>240</v>
      </c>
      <c r="C5203" s="37" t="n">
        <v>365</v>
      </c>
      <c r="D5203" s="38" t="n">
        <v>46306</v>
      </c>
      <c r="E5203" s="37" t="s">
        <v>232</v>
      </c>
      <c r="F5203" s="38"/>
      <c r="G5203" s="37"/>
    </row>
    <row r="5204" customFormat="false" ht="15" hidden="false" customHeight="false" outlineLevel="0" collapsed="false">
      <c r="A5204" s="37" t="s">
        <v>1613</v>
      </c>
      <c r="B5204" s="37" t="s">
        <v>235</v>
      </c>
      <c r="C5204" s="37" t="n">
        <v>365</v>
      </c>
      <c r="D5204" s="38" t="n">
        <v>46125</v>
      </c>
      <c r="E5204" s="37" t="s">
        <v>231</v>
      </c>
      <c r="F5204" s="38"/>
      <c r="G5204" s="37"/>
    </row>
    <row r="5205" customFormat="false" ht="15" hidden="false" customHeight="false" outlineLevel="0" collapsed="false">
      <c r="A5205" s="37" t="s">
        <v>1613</v>
      </c>
      <c r="B5205" s="37" t="s">
        <v>236</v>
      </c>
      <c r="C5205" s="37" t="n">
        <v>365</v>
      </c>
      <c r="D5205" s="38" t="n">
        <v>46109</v>
      </c>
      <c r="E5205" s="37" t="s">
        <v>229</v>
      </c>
      <c r="F5205" s="38" t="n">
        <v>46087</v>
      </c>
      <c r="G5205" s="37" t="n">
        <v>67</v>
      </c>
    </row>
    <row r="5206" customFormat="false" ht="15" hidden="false" customHeight="false" outlineLevel="0" collapsed="false">
      <c r="A5206" s="37" t="s">
        <v>1613</v>
      </c>
      <c r="B5206" s="37" t="s">
        <v>237</v>
      </c>
      <c r="C5206" s="37" t="n">
        <v>365</v>
      </c>
      <c r="D5206" s="38" t="n">
        <v>46244</v>
      </c>
      <c r="E5206" s="37" t="s">
        <v>229</v>
      </c>
      <c r="F5206" s="38" t="n">
        <v>46205</v>
      </c>
      <c r="G5206" s="37" t="n">
        <v>98</v>
      </c>
    </row>
    <row r="5207" customFormat="false" ht="15" hidden="false" customHeight="false" outlineLevel="0" collapsed="false">
      <c r="A5207" s="37" t="s">
        <v>1613</v>
      </c>
      <c r="B5207" s="37" t="s">
        <v>238</v>
      </c>
      <c r="C5207" s="37" t="n">
        <v>180</v>
      </c>
      <c r="D5207" s="38" t="n">
        <v>46218</v>
      </c>
      <c r="E5207" s="37" t="s">
        <v>229</v>
      </c>
      <c r="F5207" s="38" t="n">
        <v>46203</v>
      </c>
      <c r="G5207" s="37" t="n">
        <v>81</v>
      </c>
    </row>
    <row r="5208" customFormat="false" ht="15" hidden="false" customHeight="false" outlineLevel="0" collapsed="false">
      <c r="A5208" s="37" t="s">
        <v>1613</v>
      </c>
      <c r="B5208" s="37" t="s">
        <v>239</v>
      </c>
      <c r="C5208" s="37" t="n">
        <v>730</v>
      </c>
      <c r="D5208" s="38" t="n">
        <v>46350</v>
      </c>
      <c r="E5208" s="37" t="s">
        <v>229</v>
      </c>
      <c r="F5208" s="38" t="n">
        <v>46344</v>
      </c>
      <c r="G5208" s="37" t="n">
        <v>62</v>
      </c>
    </row>
    <row r="5209" customFormat="false" ht="15" hidden="false" customHeight="false" outlineLevel="0" collapsed="false">
      <c r="A5209" s="37" t="s">
        <v>1613</v>
      </c>
      <c r="B5209" s="37" t="s">
        <v>240</v>
      </c>
      <c r="C5209" s="37" t="n">
        <v>365</v>
      </c>
      <c r="D5209" s="38" t="n">
        <v>46107</v>
      </c>
      <c r="E5209" s="37" t="s">
        <v>229</v>
      </c>
      <c r="F5209" s="38" t="n">
        <v>46088</v>
      </c>
      <c r="G5209" s="37" t="n">
        <v>87</v>
      </c>
    </row>
    <row r="5210" customFormat="false" ht="15" hidden="false" customHeight="false" outlineLevel="0" collapsed="false">
      <c r="A5210" s="37" t="s">
        <v>1615</v>
      </c>
      <c r="B5210" s="37" t="s">
        <v>235</v>
      </c>
      <c r="C5210" s="37" t="n">
        <v>365</v>
      </c>
      <c r="D5210" s="38" t="n">
        <v>46238</v>
      </c>
      <c r="E5210" s="37" t="s">
        <v>230</v>
      </c>
      <c r="F5210" s="38"/>
      <c r="G5210" s="37"/>
    </row>
    <row r="5211" customFormat="false" ht="15" hidden="false" customHeight="false" outlineLevel="0" collapsed="false">
      <c r="A5211" s="37" t="s">
        <v>1615</v>
      </c>
      <c r="B5211" s="37" t="s">
        <v>236</v>
      </c>
      <c r="C5211" s="37" t="n">
        <v>365</v>
      </c>
      <c r="D5211" s="38" t="n">
        <v>46122</v>
      </c>
      <c r="E5211" s="37" t="s">
        <v>229</v>
      </c>
      <c r="F5211" s="38" t="n">
        <v>46105</v>
      </c>
      <c r="G5211" s="37" t="n">
        <v>68</v>
      </c>
    </row>
    <row r="5212" customFormat="false" ht="15" hidden="false" customHeight="false" outlineLevel="0" collapsed="false">
      <c r="A5212" s="37" t="s">
        <v>1615</v>
      </c>
      <c r="B5212" s="37" t="s">
        <v>237</v>
      </c>
      <c r="C5212" s="37" t="n">
        <v>365</v>
      </c>
      <c r="D5212" s="38" t="n">
        <v>46115</v>
      </c>
      <c r="E5212" s="37" t="s">
        <v>229</v>
      </c>
      <c r="F5212" s="38" t="n">
        <v>46083</v>
      </c>
      <c r="G5212" s="37" t="n">
        <v>93</v>
      </c>
    </row>
    <row r="5213" customFormat="false" ht="15" hidden="false" customHeight="false" outlineLevel="0" collapsed="false">
      <c r="A5213" s="37" t="s">
        <v>1615</v>
      </c>
      <c r="B5213" s="37" t="s">
        <v>238</v>
      </c>
      <c r="C5213" s="37" t="n">
        <v>180</v>
      </c>
      <c r="D5213" s="38" t="n">
        <v>46131</v>
      </c>
      <c r="E5213" s="37" t="s">
        <v>229</v>
      </c>
      <c r="F5213" s="38" t="n">
        <v>46110</v>
      </c>
      <c r="G5213" s="37" t="n">
        <v>84</v>
      </c>
    </row>
    <row r="5214" customFormat="false" ht="15" hidden="false" customHeight="false" outlineLevel="0" collapsed="false">
      <c r="A5214" s="37" t="s">
        <v>1615</v>
      </c>
      <c r="B5214" s="37" t="s">
        <v>239</v>
      </c>
      <c r="C5214" s="37" t="n">
        <v>730</v>
      </c>
      <c r="D5214" s="38" t="n">
        <v>46329</v>
      </c>
      <c r="E5214" s="37" t="s">
        <v>229</v>
      </c>
      <c r="F5214" s="38" t="n">
        <v>46298</v>
      </c>
      <c r="G5214" s="37" t="n">
        <v>81</v>
      </c>
    </row>
    <row r="5215" customFormat="false" ht="15" hidden="false" customHeight="false" outlineLevel="0" collapsed="false">
      <c r="A5215" s="37" t="s">
        <v>1615</v>
      </c>
      <c r="B5215" s="37" t="s">
        <v>240</v>
      </c>
      <c r="C5215" s="37" t="n">
        <v>365</v>
      </c>
      <c r="D5215" s="38" t="n">
        <v>46115</v>
      </c>
      <c r="E5215" s="37" t="s">
        <v>229</v>
      </c>
      <c r="F5215" s="38" t="n">
        <v>46103</v>
      </c>
      <c r="G5215" s="37" t="n">
        <v>80</v>
      </c>
    </row>
    <row r="5216" customFormat="false" ht="15" hidden="false" customHeight="false" outlineLevel="0" collapsed="false">
      <c r="A5216" s="37" t="s">
        <v>1616</v>
      </c>
      <c r="B5216" s="37" t="s">
        <v>235</v>
      </c>
      <c r="C5216" s="37" t="n">
        <v>365</v>
      </c>
      <c r="D5216" s="38" t="n">
        <v>46362</v>
      </c>
      <c r="E5216" s="37" t="s">
        <v>229</v>
      </c>
      <c r="F5216" s="38" t="n">
        <v>46355</v>
      </c>
      <c r="G5216" s="37" t="n">
        <v>82</v>
      </c>
    </row>
    <row r="5217" customFormat="false" ht="15" hidden="false" customHeight="false" outlineLevel="0" collapsed="false">
      <c r="A5217" s="37" t="s">
        <v>1616</v>
      </c>
      <c r="B5217" s="37" t="s">
        <v>236</v>
      </c>
      <c r="C5217" s="37" t="n">
        <v>365</v>
      </c>
      <c r="D5217" s="38" t="n">
        <v>46356</v>
      </c>
      <c r="E5217" s="37" t="s">
        <v>229</v>
      </c>
      <c r="F5217" s="38" t="n">
        <v>46334</v>
      </c>
      <c r="G5217" s="37" t="n">
        <v>81</v>
      </c>
    </row>
    <row r="5218" customFormat="false" ht="15" hidden="false" customHeight="false" outlineLevel="0" collapsed="false">
      <c r="A5218" s="37" t="s">
        <v>1616</v>
      </c>
      <c r="B5218" s="37" t="s">
        <v>237</v>
      </c>
      <c r="C5218" s="37" t="n">
        <v>365</v>
      </c>
      <c r="D5218" s="38" t="n">
        <v>46103</v>
      </c>
      <c r="E5218" s="37" t="s">
        <v>229</v>
      </c>
      <c r="F5218" s="38" t="n">
        <v>46082</v>
      </c>
      <c r="G5218" s="37" t="n">
        <v>86</v>
      </c>
    </row>
    <row r="5219" customFormat="false" ht="15" hidden="false" customHeight="false" outlineLevel="0" collapsed="false">
      <c r="A5219" s="37" t="s">
        <v>1616</v>
      </c>
      <c r="B5219" s="37" t="s">
        <v>238</v>
      </c>
      <c r="C5219" s="37" t="n">
        <v>180</v>
      </c>
      <c r="D5219" s="38" t="n">
        <v>46171</v>
      </c>
      <c r="E5219" s="37" t="s">
        <v>231</v>
      </c>
      <c r="F5219" s="38"/>
      <c r="G5219" s="37"/>
    </row>
    <row r="5220" customFormat="false" ht="15" hidden="false" customHeight="false" outlineLevel="0" collapsed="false">
      <c r="A5220" s="37" t="s">
        <v>1616</v>
      </c>
      <c r="B5220" s="37" t="s">
        <v>239</v>
      </c>
      <c r="C5220" s="37" t="n">
        <v>730</v>
      </c>
      <c r="D5220" s="38" t="n">
        <v>46342</v>
      </c>
      <c r="E5220" s="37" t="s">
        <v>229</v>
      </c>
      <c r="F5220" s="38" t="n">
        <v>46341</v>
      </c>
      <c r="G5220" s="37" t="n">
        <v>60</v>
      </c>
    </row>
    <row r="5221" customFormat="false" ht="15" hidden="false" customHeight="false" outlineLevel="0" collapsed="false">
      <c r="A5221" s="37" t="s">
        <v>1616</v>
      </c>
      <c r="B5221" s="37" t="s">
        <v>240</v>
      </c>
      <c r="C5221" s="37" t="n">
        <v>365</v>
      </c>
      <c r="D5221" s="38" t="n">
        <v>46179</v>
      </c>
      <c r="E5221" s="37" t="s">
        <v>229</v>
      </c>
      <c r="F5221" s="38" t="n">
        <v>46147</v>
      </c>
      <c r="G5221" s="37" t="n">
        <v>75</v>
      </c>
    </row>
    <row r="5222" customFormat="false" ht="15" hidden="false" customHeight="false" outlineLevel="0" collapsed="false">
      <c r="A5222" s="37" t="s">
        <v>1617</v>
      </c>
      <c r="B5222" s="37" t="s">
        <v>235</v>
      </c>
      <c r="C5222" s="37" t="n">
        <v>365</v>
      </c>
      <c r="D5222" s="38" t="n">
        <v>46340</v>
      </c>
      <c r="E5222" s="37" t="s">
        <v>229</v>
      </c>
      <c r="F5222" s="38" t="n">
        <v>46319</v>
      </c>
      <c r="G5222" s="37" t="n">
        <v>71</v>
      </c>
    </row>
    <row r="5223" customFormat="false" ht="15" hidden="false" customHeight="false" outlineLevel="0" collapsed="false">
      <c r="A5223" s="37" t="s">
        <v>1617</v>
      </c>
      <c r="B5223" s="37" t="s">
        <v>236</v>
      </c>
      <c r="C5223" s="37" t="n">
        <v>365</v>
      </c>
      <c r="D5223" s="38" t="n">
        <v>46250</v>
      </c>
      <c r="E5223" s="37" t="s">
        <v>229</v>
      </c>
      <c r="F5223" s="38" t="n">
        <v>46241</v>
      </c>
      <c r="G5223" s="37" t="n">
        <v>89</v>
      </c>
    </row>
    <row r="5224" customFormat="false" ht="15" hidden="false" customHeight="false" outlineLevel="0" collapsed="false">
      <c r="A5224" s="37" t="s">
        <v>1617</v>
      </c>
      <c r="B5224" s="37" t="s">
        <v>237</v>
      </c>
      <c r="C5224" s="37" t="n">
        <v>365</v>
      </c>
      <c r="D5224" s="38" t="n">
        <v>46209</v>
      </c>
      <c r="E5224" s="37" t="s">
        <v>229</v>
      </c>
      <c r="F5224" s="38" t="n">
        <v>46189</v>
      </c>
      <c r="G5224" s="37" t="n">
        <v>70</v>
      </c>
    </row>
    <row r="5225" customFormat="false" ht="15" hidden="false" customHeight="false" outlineLevel="0" collapsed="false">
      <c r="A5225" s="37" t="s">
        <v>1617</v>
      </c>
      <c r="B5225" s="37" t="s">
        <v>238</v>
      </c>
      <c r="C5225" s="37" t="n">
        <v>180</v>
      </c>
      <c r="D5225" s="38" t="n">
        <v>46128</v>
      </c>
      <c r="E5225" s="37" t="s">
        <v>229</v>
      </c>
      <c r="F5225" s="38" t="n">
        <v>46122</v>
      </c>
      <c r="G5225" s="37" t="n">
        <v>86</v>
      </c>
    </row>
    <row r="5226" customFormat="false" ht="15" hidden="false" customHeight="false" outlineLevel="0" collapsed="false">
      <c r="A5226" s="37" t="s">
        <v>1617</v>
      </c>
      <c r="B5226" s="37" t="s">
        <v>239</v>
      </c>
      <c r="C5226" s="37" t="n">
        <v>730</v>
      </c>
      <c r="D5226" s="38" t="n">
        <v>46308</v>
      </c>
      <c r="E5226" s="37" t="s">
        <v>231</v>
      </c>
      <c r="F5226" s="38"/>
      <c r="G5226" s="37"/>
    </row>
    <row r="5227" customFormat="false" ht="15" hidden="false" customHeight="false" outlineLevel="0" collapsed="false">
      <c r="A5227" s="37" t="s">
        <v>1617</v>
      </c>
      <c r="B5227" s="37" t="s">
        <v>240</v>
      </c>
      <c r="C5227" s="37" t="n">
        <v>365</v>
      </c>
      <c r="D5227" s="38" t="n">
        <v>46374</v>
      </c>
      <c r="E5227" s="37" t="s">
        <v>229</v>
      </c>
      <c r="F5227" s="38" t="n">
        <v>46335</v>
      </c>
      <c r="G5227" s="37" t="n">
        <v>97</v>
      </c>
    </row>
    <row r="5228" customFormat="false" ht="15" hidden="false" customHeight="false" outlineLevel="0" collapsed="false">
      <c r="A5228" s="37" t="s">
        <v>1618</v>
      </c>
      <c r="B5228" s="37" t="s">
        <v>235</v>
      </c>
      <c r="C5228" s="37" t="n">
        <v>365</v>
      </c>
      <c r="D5228" s="38" t="n">
        <v>46367</v>
      </c>
      <c r="E5228" s="37" t="s">
        <v>229</v>
      </c>
      <c r="F5228" s="38" t="n">
        <v>46330</v>
      </c>
      <c r="G5228" s="37" t="n">
        <v>70</v>
      </c>
    </row>
    <row r="5229" customFormat="false" ht="15" hidden="false" customHeight="false" outlineLevel="0" collapsed="false">
      <c r="A5229" s="37" t="s">
        <v>1618</v>
      </c>
      <c r="B5229" s="37" t="s">
        <v>236</v>
      </c>
      <c r="C5229" s="37" t="n">
        <v>365</v>
      </c>
      <c r="D5229" s="38" t="n">
        <v>46136</v>
      </c>
      <c r="E5229" s="37" t="s">
        <v>229</v>
      </c>
      <c r="F5229" s="38" t="n">
        <v>46104</v>
      </c>
      <c r="G5229" s="37" t="n">
        <v>86</v>
      </c>
    </row>
    <row r="5230" customFormat="false" ht="15" hidden="false" customHeight="false" outlineLevel="0" collapsed="false">
      <c r="A5230" s="37" t="s">
        <v>1618</v>
      </c>
      <c r="B5230" s="37" t="s">
        <v>237</v>
      </c>
      <c r="C5230" s="37" t="n">
        <v>365</v>
      </c>
      <c r="D5230" s="38" t="n">
        <v>46152</v>
      </c>
      <c r="E5230" s="37" t="s">
        <v>229</v>
      </c>
      <c r="F5230" s="38" t="n">
        <v>46113</v>
      </c>
      <c r="G5230" s="37" t="n">
        <v>75</v>
      </c>
    </row>
    <row r="5231" customFormat="false" ht="15" hidden="false" customHeight="false" outlineLevel="0" collapsed="false">
      <c r="A5231" s="37" t="s">
        <v>1618</v>
      </c>
      <c r="B5231" s="37" t="s">
        <v>238</v>
      </c>
      <c r="C5231" s="37" t="n">
        <v>180</v>
      </c>
      <c r="D5231" s="38" t="n">
        <v>46373</v>
      </c>
      <c r="E5231" s="37" t="s">
        <v>232</v>
      </c>
      <c r="F5231" s="38"/>
      <c r="G5231" s="37"/>
    </row>
    <row r="5232" customFormat="false" ht="15" hidden="false" customHeight="false" outlineLevel="0" collapsed="false">
      <c r="A5232" s="37" t="s">
        <v>1618</v>
      </c>
      <c r="B5232" s="37" t="s">
        <v>239</v>
      </c>
      <c r="C5232" s="37" t="n">
        <v>730</v>
      </c>
      <c r="D5232" s="38" t="n">
        <v>46321</v>
      </c>
      <c r="E5232" s="37" t="s">
        <v>229</v>
      </c>
      <c r="F5232" s="38" t="n">
        <v>46294</v>
      </c>
      <c r="G5232" s="37" t="n">
        <v>91</v>
      </c>
    </row>
    <row r="5233" customFormat="false" ht="15" hidden="false" customHeight="false" outlineLevel="0" collapsed="false">
      <c r="A5233" s="37" t="s">
        <v>1618</v>
      </c>
      <c r="B5233" s="37" t="s">
        <v>240</v>
      </c>
      <c r="C5233" s="37" t="n">
        <v>365</v>
      </c>
      <c r="D5233" s="38" t="n">
        <v>46202</v>
      </c>
      <c r="E5233" s="37" t="s">
        <v>229</v>
      </c>
      <c r="F5233" s="38" t="n">
        <v>46193</v>
      </c>
      <c r="G5233" s="37" t="n">
        <v>72</v>
      </c>
    </row>
    <row r="5234" customFormat="false" ht="15" hidden="false" customHeight="false" outlineLevel="0" collapsed="false">
      <c r="A5234" s="37" t="s">
        <v>1619</v>
      </c>
      <c r="B5234" s="37" t="s">
        <v>235</v>
      </c>
      <c r="C5234" s="37" t="n">
        <v>365</v>
      </c>
      <c r="D5234" s="38" t="n">
        <v>46186</v>
      </c>
      <c r="E5234" s="37" t="s">
        <v>229</v>
      </c>
      <c r="F5234" s="38" t="n">
        <v>46152</v>
      </c>
      <c r="G5234" s="37" t="n">
        <v>98</v>
      </c>
    </row>
    <row r="5235" customFormat="false" ht="15" hidden="false" customHeight="false" outlineLevel="0" collapsed="false">
      <c r="A5235" s="37" t="s">
        <v>1619</v>
      </c>
      <c r="B5235" s="37" t="s">
        <v>236</v>
      </c>
      <c r="C5235" s="37" t="n">
        <v>365</v>
      </c>
      <c r="D5235" s="38" t="n">
        <v>46129</v>
      </c>
      <c r="E5235" s="37" t="s">
        <v>229</v>
      </c>
      <c r="F5235" s="38" t="n">
        <v>46108</v>
      </c>
      <c r="G5235" s="37" t="n">
        <v>80</v>
      </c>
    </row>
    <row r="5236" customFormat="false" ht="15" hidden="false" customHeight="false" outlineLevel="0" collapsed="false">
      <c r="A5236" s="37" t="s">
        <v>1619</v>
      </c>
      <c r="B5236" s="37" t="s">
        <v>237</v>
      </c>
      <c r="C5236" s="37" t="n">
        <v>365</v>
      </c>
      <c r="D5236" s="38" t="n">
        <v>46212</v>
      </c>
      <c r="E5236" s="37" t="s">
        <v>230</v>
      </c>
      <c r="F5236" s="38"/>
      <c r="G5236" s="37"/>
    </row>
    <row r="5237" customFormat="false" ht="15" hidden="false" customHeight="false" outlineLevel="0" collapsed="false">
      <c r="A5237" s="37" t="s">
        <v>1619</v>
      </c>
      <c r="B5237" s="37" t="s">
        <v>238</v>
      </c>
      <c r="C5237" s="37" t="n">
        <v>180</v>
      </c>
      <c r="D5237" s="38" t="n">
        <v>46134</v>
      </c>
      <c r="E5237" s="37" t="s">
        <v>229</v>
      </c>
      <c r="F5237" s="38" t="n">
        <v>46129</v>
      </c>
      <c r="G5237" s="37" t="n">
        <v>82</v>
      </c>
    </row>
    <row r="5238" customFormat="false" ht="15" hidden="false" customHeight="false" outlineLevel="0" collapsed="false">
      <c r="A5238" s="37" t="s">
        <v>1619</v>
      </c>
      <c r="B5238" s="37" t="s">
        <v>239</v>
      </c>
      <c r="C5238" s="37" t="n">
        <v>730</v>
      </c>
      <c r="D5238" s="38" t="n">
        <v>46373</v>
      </c>
      <c r="E5238" s="37" t="s">
        <v>229</v>
      </c>
      <c r="F5238" s="38" t="n">
        <v>46345</v>
      </c>
      <c r="G5238" s="37" t="n">
        <v>86</v>
      </c>
    </row>
    <row r="5239" customFormat="false" ht="15" hidden="false" customHeight="false" outlineLevel="0" collapsed="false">
      <c r="A5239" s="37" t="s">
        <v>1619</v>
      </c>
      <c r="B5239" s="37" t="s">
        <v>240</v>
      </c>
      <c r="C5239" s="37" t="n">
        <v>365</v>
      </c>
      <c r="D5239" s="38" t="n">
        <v>46310</v>
      </c>
      <c r="E5239" s="37" t="s">
        <v>229</v>
      </c>
      <c r="F5239" s="38" t="n">
        <v>46298</v>
      </c>
      <c r="G5239" s="37" t="n">
        <v>76</v>
      </c>
    </row>
    <row r="5240" customFormat="false" ht="15" hidden="false" customHeight="false" outlineLevel="0" collapsed="false">
      <c r="A5240" s="37" t="s">
        <v>1620</v>
      </c>
      <c r="B5240" s="37" t="s">
        <v>235</v>
      </c>
      <c r="C5240" s="37" t="n">
        <v>365</v>
      </c>
      <c r="D5240" s="38" t="n">
        <v>46183</v>
      </c>
      <c r="E5240" s="37" t="s">
        <v>229</v>
      </c>
      <c r="F5240" s="38" t="n">
        <v>46148</v>
      </c>
      <c r="G5240" s="37" t="n">
        <v>73</v>
      </c>
    </row>
    <row r="5241" customFormat="false" ht="15" hidden="false" customHeight="false" outlineLevel="0" collapsed="false">
      <c r="A5241" s="37" t="s">
        <v>1620</v>
      </c>
      <c r="B5241" s="37" t="s">
        <v>236</v>
      </c>
      <c r="C5241" s="37" t="n">
        <v>365</v>
      </c>
      <c r="D5241" s="38" t="n">
        <v>46136</v>
      </c>
      <c r="E5241" s="37" t="s">
        <v>231</v>
      </c>
      <c r="F5241" s="38"/>
      <c r="G5241" s="37"/>
    </row>
    <row r="5242" customFormat="false" ht="15" hidden="false" customHeight="false" outlineLevel="0" collapsed="false">
      <c r="A5242" s="37" t="s">
        <v>1620</v>
      </c>
      <c r="B5242" s="37" t="s">
        <v>237</v>
      </c>
      <c r="C5242" s="37" t="n">
        <v>365</v>
      </c>
      <c r="D5242" s="38" t="n">
        <v>46277</v>
      </c>
      <c r="E5242" s="37" t="s">
        <v>229</v>
      </c>
      <c r="F5242" s="38" t="n">
        <v>46267</v>
      </c>
      <c r="G5242" s="37" t="n">
        <v>90</v>
      </c>
    </row>
    <row r="5243" customFormat="false" ht="15" hidden="false" customHeight="false" outlineLevel="0" collapsed="false">
      <c r="A5243" s="37" t="s">
        <v>1620</v>
      </c>
      <c r="B5243" s="37" t="s">
        <v>238</v>
      </c>
      <c r="C5243" s="37" t="n">
        <v>180</v>
      </c>
      <c r="D5243" s="38" t="n">
        <v>46357</v>
      </c>
      <c r="E5243" s="37" t="s">
        <v>230</v>
      </c>
      <c r="F5243" s="38"/>
      <c r="G5243" s="37"/>
    </row>
    <row r="5244" customFormat="false" ht="15" hidden="false" customHeight="false" outlineLevel="0" collapsed="false">
      <c r="A5244" s="37" t="s">
        <v>1620</v>
      </c>
      <c r="B5244" s="37" t="s">
        <v>239</v>
      </c>
      <c r="C5244" s="37" t="n">
        <v>730</v>
      </c>
      <c r="D5244" s="38" t="n">
        <v>46212</v>
      </c>
      <c r="E5244" s="37" t="s">
        <v>232</v>
      </c>
      <c r="F5244" s="38"/>
      <c r="G5244" s="37"/>
    </row>
    <row r="5245" customFormat="false" ht="15" hidden="false" customHeight="false" outlineLevel="0" collapsed="false">
      <c r="A5245" s="37" t="s">
        <v>1620</v>
      </c>
      <c r="B5245" s="37" t="s">
        <v>240</v>
      </c>
      <c r="C5245" s="37" t="n">
        <v>365</v>
      </c>
      <c r="D5245" s="38" t="n">
        <v>46165</v>
      </c>
      <c r="E5245" s="37" t="s">
        <v>232</v>
      </c>
      <c r="F5245" s="38"/>
      <c r="G5245" s="37"/>
    </row>
    <row r="5246" customFormat="false" ht="15" hidden="false" customHeight="false" outlineLevel="0" collapsed="false">
      <c r="A5246" s="37" t="s">
        <v>1621</v>
      </c>
      <c r="B5246" s="37" t="s">
        <v>235</v>
      </c>
      <c r="C5246" s="37" t="n">
        <v>365</v>
      </c>
      <c r="D5246" s="38" t="n">
        <v>46377</v>
      </c>
      <c r="E5246" s="37" t="s">
        <v>229</v>
      </c>
      <c r="F5246" s="38" t="n">
        <v>46350</v>
      </c>
      <c r="G5246" s="37" t="n">
        <v>84</v>
      </c>
    </row>
    <row r="5247" customFormat="false" ht="15" hidden="false" customHeight="false" outlineLevel="0" collapsed="false">
      <c r="A5247" s="37" t="s">
        <v>1621</v>
      </c>
      <c r="B5247" s="37" t="s">
        <v>236</v>
      </c>
      <c r="C5247" s="37" t="n">
        <v>365</v>
      </c>
      <c r="D5247" s="38" t="n">
        <v>46137</v>
      </c>
      <c r="E5247" s="37" t="s">
        <v>229</v>
      </c>
      <c r="F5247" s="38" t="n">
        <v>46114</v>
      </c>
      <c r="G5247" s="37" t="n">
        <v>80</v>
      </c>
    </row>
    <row r="5248" customFormat="false" ht="15" hidden="false" customHeight="false" outlineLevel="0" collapsed="false">
      <c r="A5248" s="37" t="s">
        <v>1621</v>
      </c>
      <c r="B5248" s="37" t="s">
        <v>237</v>
      </c>
      <c r="C5248" s="37" t="n">
        <v>365</v>
      </c>
      <c r="D5248" s="38" t="n">
        <v>46170</v>
      </c>
      <c r="E5248" s="37" t="s">
        <v>231</v>
      </c>
      <c r="F5248" s="38"/>
      <c r="G5248" s="37"/>
    </row>
    <row r="5249" customFormat="false" ht="15" hidden="false" customHeight="false" outlineLevel="0" collapsed="false">
      <c r="A5249" s="37" t="s">
        <v>1621</v>
      </c>
      <c r="B5249" s="37" t="s">
        <v>238</v>
      </c>
      <c r="C5249" s="37" t="n">
        <v>180</v>
      </c>
      <c r="D5249" s="38" t="n">
        <v>46212</v>
      </c>
      <c r="E5249" s="37" t="s">
        <v>229</v>
      </c>
      <c r="F5249" s="38" t="n">
        <v>46192</v>
      </c>
      <c r="G5249" s="37" t="n">
        <v>97</v>
      </c>
    </row>
    <row r="5250" customFormat="false" ht="15" hidden="false" customHeight="false" outlineLevel="0" collapsed="false">
      <c r="A5250" s="37" t="s">
        <v>1621</v>
      </c>
      <c r="B5250" s="37" t="s">
        <v>239</v>
      </c>
      <c r="C5250" s="37" t="n">
        <v>730</v>
      </c>
      <c r="D5250" s="38" t="n">
        <v>46331</v>
      </c>
      <c r="E5250" s="37" t="s">
        <v>230</v>
      </c>
      <c r="F5250" s="38"/>
      <c r="G5250" s="37"/>
    </row>
    <row r="5251" customFormat="false" ht="15" hidden="false" customHeight="false" outlineLevel="0" collapsed="false">
      <c r="A5251" s="37" t="s">
        <v>1621</v>
      </c>
      <c r="B5251" s="37" t="s">
        <v>240</v>
      </c>
      <c r="C5251" s="37" t="n">
        <v>365</v>
      </c>
      <c r="D5251" s="38" t="n">
        <v>46144</v>
      </c>
      <c r="E5251" s="37" t="s">
        <v>229</v>
      </c>
      <c r="F5251" s="38" t="n">
        <v>46109</v>
      </c>
      <c r="G5251" s="37" t="n">
        <v>89</v>
      </c>
    </row>
    <row r="5252" customFormat="false" ht="15" hidden="false" customHeight="false" outlineLevel="0" collapsed="false">
      <c r="A5252" s="37" t="s">
        <v>1622</v>
      </c>
      <c r="B5252" s="37" t="s">
        <v>235</v>
      </c>
      <c r="C5252" s="37" t="n">
        <v>365</v>
      </c>
      <c r="D5252" s="38" t="n">
        <v>46110</v>
      </c>
      <c r="E5252" s="37" t="s">
        <v>229</v>
      </c>
      <c r="F5252" s="38" t="n">
        <v>46082</v>
      </c>
      <c r="G5252" s="37" t="n">
        <v>74</v>
      </c>
    </row>
    <row r="5253" customFormat="false" ht="15" hidden="false" customHeight="false" outlineLevel="0" collapsed="false">
      <c r="A5253" s="37" t="s">
        <v>1622</v>
      </c>
      <c r="B5253" s="37" t="s">
        <v>236</v>
      </c>
      <c r="C5253" s="37" t="n">
        <v>365</v>
      </c>
      <c r="D5253" s="38" t="n">
        <v>46275</v>
      </c>
      <c r="E5253" s="37" t="s">
        <v>229</v>
      </c>
      <c r="F5253" s="38" t="n">
        <v>46252</v>
      </c>
      <c r="G5253" s="37" t="n">
        <v>60</v>
      </c>
    </row>
    <row r="5254" customFormat="false" ht="15" hidden="false" customHeight="false" outlineLevel="0" collapsed="false">
      <c r="A5254" s="37" t="s">
        <v>1622</v>
      </c>
      <c r="B5254" s="37" t="s">
        <v>237</v>
      </c>
      <c r="C5254" s="37" t="n">
        <v>365</v>
      </c>
      <c r="D5254" s="38" t="n">
        <v>46119</v>
      </c>
      <c r="E5254" s="37" t="s">
        <v>229</v>
      </c>
      <c r="F5254" s="38" t="n">
        <v>46094</v>
      </c>
      <c r="G5254" s="37" t="n">
        <v>98</v>
      </c>
    </row>
    <row r="5255" customFormat="false" ht="15" hidden="false" customHeight="false" outlineLevel="0" collapsed="false">
      <c r="A5255" s="37" t="s">
        <v>1622</v>
      </c>
      <c r="B5255" s="37" t="s">
        <v>238</v>
      </c>
      <c r="C5255" s="37" t="n">
        <v>180</v>
      </c>
      <c r="D5255" s="38" t="n">
        <v>46264</v>
      </c>
      <c r="E5255" s="37" t="s">
        <v>229</v>
      </c>
      <c r="F5255" s="38" t="n">
        <v>46249</v>
      </c>
      <c r="G5255" s="37" t="n">
        <v>99</v>
      </c>
    </row>
    <row r="5256" customFormat="false" ht="15" hidden="false" customHeight="false" outlineLevel="0" collapsed="false">
      <c r="A5256" s="37" t="s">
        <v>1622</v>
      </c>
      <c r="B5256" s="37" t="s">
        <v>239</v>
      </c>
      <c r="C5256" s="37" t="n">
        <v>730</v>
      </c>
      <c r="D5256" s="38" t="n">
        <v>46108</v>
      </c>
      <c r="E5256" s="37" t="s">
        <v>229</v>
      </c>
      <c r="F5256" s="38" t="n">
        <v>46081</v>
      </c>
      <c r="G5256" s="37" t="n">
        <v>79</v>
      </c>
    </row>
    <row r="5257" customFormat="false" ht="15" hidden="false" customHeight="false" outlineLevel="0" collapsed="false">
      <c r="A5257" s="37" t="s">
        <v>1622</v>
      </c>
      <c r="B5257" s="37" t="s">
        <v>240</v>
      </c>
      <c r="C5257" s="37" t="n">
        <v>365</v>
      </c>
      <c r="D5257" s="38" t="n">
        <v>46239</v>
      </c>
      <c r="E5257" s="37" t="s">
        <v>229</v>
      </c>
      <c r="F5257" s="38" t="n">
        <v>46223</v>
      </c>
      <c r="G5257" s="37" t="n">
        <v>92</v>
      </c>
    </row>
    <row r="5258" customFormat="false" ht="15" hidden="false" customHeight="false" outlineLevel="0" collapsed="false">
      <c r="A5258" s="37" t="s">
        <v>1623</v>
      </c>
      <c r="B5258" s="37" t="s">
        <v>235</v>
      </c>
      <c r="C5258" s="37" t="n">
        <v>365</v>
      </c>
      <c r="D5258" s="38" t="n">
        <v>46122</v>
      </c>
      <c r="E5258" s="37" t="s">
        <v>230</v>
      </c>
      <c r="F5258" s="38"/>
      <c r="G5258" s="37"/>
    </row>
    <row r="5259" customFormat="false" ht="15" hidden="false" customHeight="false" outlineLevel="0" collapsed="false">
      <c r="A5259" s="37" t="s">
        <v>1623</v>
      </c>
      <c r="B5259" s="37" t="s">
        <v>236</v>
      </c>
      <c r="C5259" s="37" t="n">
        <v>365</v>
      </c>
      <c r="D5259" s="38" t="n">
        <v>46302</v>
      </c>
      <c r="E5259" s="37" t="s">
        <v>229</v>
      </c>
      <c r="F5259" s="38" t="n">
        <v>46263</v>
      </c>
      <c r="G5259" s="37" t="n">
        <v>66</v>
      </c>
    </row>
    <row r="5260" customFormat="false" ht="15" hidden="false" customHeight="false" outlineLevel="0" collapsed="false">
      <c r="A5260" s="37" t="s">
        <v>1623</v>
      </c>
      <c r="B5260" s="37" t="s">
        <v>237</v>
      </c>
      <c r="C5260" s="37" t="n">
        <v>365</v>
      </c>
      <c r="D5260" s="38" t="n">
        <v>46277</v>
      </c>
      <c r="E5260" s="37" t="s">
        <v>229</v>
      </c>
      <c r="F5260" s="38" t="n">
        <v>46268</v>
      </c>
      <c r="G5260" s="37" t="n">
        <v>77</v>
      </c>
    </row>
    <row r="5261" customFormat="false" ht="15" hidden="false" customHeight="false" outlineLevel="0" collapsed="false">
      <c r="A5261" s="37" t="s">
        <v>1623</v>
      </c>
      <c r="B5261" s="37" t="s">
        <v>238</v>
      </c>
      <c r="C5261" s="37" t="n">
        <v>180</v>
      </c>
      <c r="D5261" s="38" t="n">
        <v>46367</v>
      </c>
      <c r="E5261" s="37" t="s">
        <v>229</v>
      </c>
      <c r="F5261" s="38" t="n">
        <v>46350</v>
      </c>
      <c r="G5261" s="37" t="n">
        <v>77</v>
      </c>
    </row>
    <row r="5262" customFormat="false" ht="15" hidden="false" customHeight="false" outlineLevel="0" collapsed="false">
      <c r="A5262" s="37" t="s">
        <v>1623</v>
      </c>
      <c r="B5262" s="37" t="s">
        <v>239</v>
      </c>
      <c r="C5262" s="37" t="n">
        <v>730</v>
      </c>
      <c r="D5262" s="38" t="n">
        <v>46164</v>
      </c>
      <c r="E5262" s="37" t="s">
        <v>229</v>
      </c>
      <c r="F5262" s="38" t="n">
        <v>46161</v>
      </c>
      <c r="G5262" s="37" t="n">
        <v>87</v>
      </c>
    </row>
    <row r="5263" customFormat="false" ht="15" hidden="false" customHeight="false" outlineLevel="0" collapsed="false">
      <c r="A5263" s="37" t="s">
        <v>1623</v>
      </c>
      <c r="B5263" s="37" t="s">
        <v>240</v>
      </c>
      <c r="C5263" s="37" t="n">
        <v>365</v>
      </c>
      <c r="D5263" s="38" t="n">
        <v>46183</v>
      </c>
      <c r="E5263" s="37" t="s">
        <v>229</v>
      </c>
      <c r="F5263" s="38" t="n">
        <v>46182</v>
      </c>
      <c r="G5263" s="37" t="n">
        <v>97</v>
      </c>
    </row>
    <row r="5264" customFormat="false" ht="15" hidden="false" customHeight="false" outlineLevel="0" collapsed="false">
      <c r="A5264" s="37" t="s">
        <v>930</v>
      </c>
      <c r="B5264" s="37" t="s">
        <v>235</v>
      </c>
      <c r="C5264" s="37" t="n">
        <v>365</v>
      </c>
      <c r="D5264" s="38" t="n">
        <v>46296</v>
      </c>
      <c r="E5264" s="37" t="s">
        <v>229</v>
      </c>
      <c r="F5264" s="38" t="n">
        <v>46288</v>
      </c>
      <c r="G5264" s="37" t="n">
        <v>85</v>
      </c>
    </row>
    <row r="5265" customFormat="false" ht="15" hidden="false" customHeight="false" outlineLevel="0" collapsed="false">
      <c r="A5265" s="37" t="s">
        <v>930</v>
      </c>
      <c r="B5265" s="37" t="s">
        <v>236</v>
      </c>
      <c r="C5265" s="37" t="n">
        <v>365</v>
      </c>
      <c r="D5265" s="38" t="n">
        <v>46213</v>
      </c>
      <c r="E5265" s="37" t="s">
        <v>230</v>
      </c>
      <c r="F5265" s="38"/>
      <c r="G5265" s="37"/>
    </row>
    <row r="5266" customFormat="false" ht="15" hidden="false" customHeight="false" outlineLevel="0" collapsed="false">
      <c r="A5266" s="37" t="s">
        <v>930</v>
      </c>
      <c r="B5266" s="37" t="s">
        <v>237</v>
      </c>
      <c r="C5266" s="37" t="n">
        <v>365</v>
      </c>
      <c r="D5266" s="38" t="n">
        <v>46204</v>
      </c>
      <c r="E5266" s="37" t="s">
        <v>229</v>
      </c>
      <c r="F5266" s="38" t="n">
        <v>46173</v>
      </c>
      <c r="G5266" s="37" t="n">
        <v>71</v>
      </c>
    </row>
    <row r="5267" customFormat="false" ht="15" hidden="false" customHeight="false" outlineLevel="0" collapsed="false">
      <c r="A5267" s="37" t="s">
        <v>930</v>
      </c>
      <c r="B5267" s="37" t="s">
        <v>238</v>
      </c>
      <c r="C5267" s="37" t="n">
        <v>180</v>
      </c>
      <c r="D5267" s="38" t="n">
        <v>46126</v>
      </c>
      <c r="E5267" s="37" t="s">
        <v>229</v>
      </c>
      <c r="F5267" s="38" t="n">
        <v>46109</v>
      </c>
      <c r="G5267" s="37" t="n">
        <v>99</v>
      </c>
    </row>
    <row r="5268" customFormat="false" ht="15" hidden="false" customHeight="false" outlineLevel="0" collapsed="false">
      <c r="A5268" s="37" t="s">
        <v>930</v>
      </c>
      <c r="B5268" s="37" t="s">
        <v>239</v>
      </c>
      <c r="C5268" s="37" t="n">
        <v>730</v>
      </c>
      <c r="D5268" s="38" t="n">
        <v>46166</v>
      </c>
      <c r="E5268" s="37" t="s">
        <v>229</v>
      </c>
      <c r="F5268" s="38" t="n">
        <v>46136</v>
      </c>
      <c r="G5268" s="37" t="n">
        <v>60</v>
      </c>
    </row>
    <row r="5269" customFormat="false" ht="15" hidden="false" customHeight="false" outlineLevel="0" collapsed="false">
      <c r="A5269" s="37" t="s">
        <v>930</v>
      </c>
      <c r="B5269" s="37" t="s">
        <v>240</v>
      </c>
      <c r="C5269" s="37" t="n">
        <v>365</v>
      </c>
      <c r="D5269" s="38" t="n">
        <v>46379</v>
      </c>
      <c r="E5269" s="37" t="s">
        <v>229</v>
      </c>
      <c r="F5269" s="38" t="n">
        <v>46341</v>
      </c>
      <c r="G5269" s="37" t="n">
        <v>82</v>
      </c>
    </row>
    <row r="5270" customFormat="false" ht="15" hidden="false" customHeight="false" outlineLevel="0" collapsed="false">
      <c r="A5270" s="37" t="s">
        <v>761</v>
      </c>
      <c r="B5270" s="37" t="s">
        <v>235</v>
      </c>
      <c r="C5270" s="37" t="n">
        <v>365</v>
      </c>
      <c r="D5270" s="38" t="n">
        <v>46355</v>
      </c>
      <c r="E5270" s="37" t="s">
        <v>229</v>
      </c>
      <c r="F5270" s="38" t="n">
        <v>46319</v>
      </c>
      <c r="G5270" s="37" t="n">
        <v>82</v>
      </c>
    </row>
    <row r="5271" customFormat="false" ht="15" hidden="false" customHeight="false" outlineLevel="0" collapsed="false">
      <c r="A5271" s="37" t="s">
        <v>761</v>
      </c>
      <c r="B5271" s="37" t="s">
        <v>236</v>
      </c>
      <c r="C5271" s="37" t="n">
        <v>365</v>
      </c>
      <c r="D5271" s="38" t="n">
        <v>46302</v>
      </c>
      <c r="E5271" s="37" t="s">
        <v>231</v>
      </c>
      <c r="F5271" s="38"/>
      <c r="G5271" s="37"/>
    </row>
    <row r="5272" customFormat="false" ht="15" hidden="false" customHeight="false" outlineLevel="0" collapsed="false">
      <c r="A5272" s="37" t="s">
        <v>761</v>
      </c>
      <c r="B5272" s="37" t="s">
        <v>237</v>
      </c>
      <c r="C5272" s="37" t="n">
        <v>365</v>
      </c>
      <c r="D5272" s="38" t="n">
        <v>46113</v>
      </c>
      <c r="E5272" s="37" t="s">
        <v>229</v>
      </c>
      <c r="F5272" s="38" t="n">
        <v>46080</v>
      </c>
      <c r="G5272" s="37" t="n">
        <v>72</v>
      </c>
    </row>
    <row r="5273" customFormat="false" ht="15" hidden="false" customHeight="false" outlineLevel="0" collapsed="false">
      <c r="A5273" s="37" t="s">
        <v>761</v>
      </c>
      <c r="B5273" s="37" t="s">
        <v>238</v>
      </c>
      <c r="C5273" s="37" t="n">
        <v>180</v>
      </c>
      <c r="D5273" s="38" t="n">
        <v>46321</v>
      </c>
      <c r="E5273" s="37" t="s">
        <v>229</v>
      </c>
      <c r="F5273" s="38" t="n">
        <v>46286</v>
      </c>
      <c r="G5273" s="37" t="n">
        <v>90</v>
      </c>
    </row>
    <row r="5274" customFormat="false" ht="15" hidden="false" customHeight="false" outlineLevel="0" collapsed="false">
      <c r="A5274" s="37" t="s">
        <v>761</v>
      </c>
      <c r="B5274" s="37" t="s">
        <v>239</v>
      </c>
      <c r="C5274" s="37" t="n">
        <v>730</v>
      </c>
      <c r="D5274" s="38" t="n">
        <v>46097</v>
      </c>
      <c r="E5274" s="37" t="s">
        <v>232</v>
      </c>
      <c r="F5274" s="38"/>
      <c r="G5274" s="37"/>
    </row>
    <row r="5275" customFormat="false" ht="15" hidden="false" customHeight="false" outlineLevel="0" collapsed="false">
      <c r="A5275" s="37" t="s">
        <v>761</v>
      </c>
      <c r="B5275" s="37" t="s">
        <v>240</v>
      </c>
      <c r="C5275" s="37" t="n">
        <v>365</v>
      </c>
      <c r="D5275" s="38" t="n">
        <v>46158</v>
      </c>
      <c r="E5275" s="37" t="s">
        <v>232</v>
      </c>
      <c r="F5275" s="38"/>
      <c r="G5275" s="37"/>
    </row>
    <row r="5276" customFormat="false" ht="15" hidden="false" customHeight="false" outlineLevel="0" collapsed="false">
      <c r="A5276" s="37" t="s">
        <v>1625</v>
      </c>
      <c r="B5276" s="37" t="s">
        <v>235</v>
      </c>
      <c r="C5276" s="37" t="n">
        <v>365</v>
      </c>
      <c r="D5276" s="38" t="n">
        <v>46372</v>
      </c>
      <c r="E5276" s="37" t="s">
        <v>229</v>
      </c>
      <c r="F5276" s="38" t="n">
        <v>46368</v>
      </c>
      <c r="G5276" s="37" t="n">
        <v>79</v>
      </c>
    </row>
    <row r="5277" customFormat="false" ht="15" hidden="false" customHeight="false" outlineLevel="0" collapsed="false">
      <c r="A5277" s="37" t="s">
        <v>1625</v>
      </c>
      <c r="B5277" s="37" t="s">
        <v>236</v>
      </c>
      <c r="C5277" s="37" t="n">
        <v>365</v>
      </c>
      <c r="D5277" s="38" t="n">
        <v>46247</v>
      </c>
      <c r="E5277" s="37" t="s">
        <v>232</v>
      </c>
      <c r="F5277" s="38"/>
      <c r="G5277" s="37"/>
    </row>
    <row r="5278" customFormat="false" ht="15" hidden="false" customHeight="false" outlineLevel="0" collapsed="false">
      <c r="A5278" s="37" t="s">
        <v>1625</v>
      </c>
      <c r="B5278" s="37" t="s">
        <v>237</v>
      </c>
      <c r="C5278" s="37" t="n">
        <v>365</v>
      </c>
      <c r="D5278" s="38" t="n">
        <v>46113</v>
      </c>
      <c r="E5278" s="37" t="s">
        <v>229</v>
      </c>
      <c r="F5278" s="38" t="n">
        <v>46076</v>
      </c>
      <c r="G5278" s="37" t="n">
        <v>88</v>
      </c>
    </row>
    <row r="5279" customFormat="false" ht="15" hidden="false" customHeight="false" outlineLevel="0" collapsed="false">
      <c r="A5279" s="37" t="s">
        <v>1625</v>
      </c>
      <c r="B5279" s="37" t="s">
        <v>238</v>
      </c>
      <c r="C5279" s="37" t="n">
        <v>180</v>
      </c>
      <c r="D5279" s="38" t="n">
        <v>46208</v>
      </c>
      <c r="E5279" s="37" t="s">
        <v>229</v>
      </c>
      <c r="F5279" s="38" t="n">
        <v>46199</v>
      </c>
      <c r="G5279" s="37" t="n">
        <v>62</v>
      </c>
    </row>
    <row r="5280" customFormat="false" ht="15" hidden="false" customHeight="false" outlineLevel="0" collapsed="false">
      <c r="A5280" s="37" t="s">
        <v>1625</v>
      </c>
      <c r="B5280" s="37" t="s">
        <v>239</v>
      </c>
      <c r="C5280" s="37" t="n">
        <v>730</v>
      </c>
      <c r="D5280" s="38" t="n">
        <v>46322</v>
      </c>
      <c r="E5280" s="37" t="s">
        <v>229</v>
      </c>
      <c r="F5280" s="38" t="n">
        <v>46305</v>
      </c>
      <c r="G5280" s="37" t="n">
        <v>64</v>
      </c>
    </row>
    <row r="5281" customFormat="false" ht="15" hidden="false" customHeight="false" outlineLevel="0" collapsed="false">
      <c r="A5281" s="37" t="s">
        <v>1625</v>
      </c>
      <c r="B5281" s="37" t="s">
        <v>240</v>
      </c>
      <c r="C5281" s="37" t="n">
        <v>365</v>
      </c>
      <c r="D5281" s="38" t="n">
        <v>46166</v>
      </c>
      <c r="E5281" s="37" t="s">
        <v>229</v>
      </c>
      <c r="F5281" s="38" t="n">
        <v>46140</v>
      </c>
      <c r="G5281" s="37" t="n">
        <v>63</v>
      </c>
    </row>
    <row r="5282" customFormat="false" ht="15" hidden="false" customHeight="false" outlineLevel="0" collapsed="false">
      <c r="A5282" s="37" t="s">
        <v>1628</v>
      </c>
      <c r="B5282" s="37" t="s">
        <v>235</v>
      </c>
      <c r="C5282" s="37" t="n">
        <v>365</v>
      </c>
      <c r="D5282" s="38" t="n">
        <v>46240</v>
      </c>
      <c r="E5282" s="37" t="s">
        <v>230</v>
      </c>
      <c r="F5282" s="38"/>
      <c r="G5282" s="37"/>
    </row>
    <row r="5283" customFormat="false" ht="15" hidden="false" customHeight="false" outlineLevel="0" collapsed="false">
      <c r="A5283" s="37" t="s">
        <v>1628</v>
      </c>
      <c r="B5283" s="37" t="s">
        <v>236</v>
      </c>
      <c r="C5283" s="37" t="n">
        <v>365</v>
      </c>
      <c r="D5283" s="38" t="n">
        <v>46136</v>
      </c>
      <c r="E5283" s="37" t="s">
        <v>229</v>
      </c>
      <c r="F5283" s="38" t="n">
        <v>46112</v>
      </c>
      <c r="G5283" s="37" t="n">
        <v>96</v>
      </c>
    </row>
    <row r="5284" customFormat="false" ht="15" hidden="false" customHeight="false" outlineLevel="0" collapsed="false">
      <c r="A5284" s="37" t="s">
        <v>1628</v>
      </c>
      <c r="B5284" s="37" t="s">
        <v>237</v>
      </c>
      <c r="C5284" s="37" t="n">
        <v>365</v>
      </c>
      <c r="D5284" s="38" t="n">
        <v>46353</v>
      </c>
      <c r="E5284" s="37" t="s">
        <v>229</v>
      </c>
      <c r="F5284" s="38" t="n">
        <v>46324</v>
      </c>
      <c r="G5284" s="37" t="n">
        <v>74</v>
      </c>
    </row>
    <row r="5285" customFormat="false" ht="15" hidden="false" customHeight="false" outlineLevel="0" collapsed="false">
      <c r="A5285" s="37" t="s">
        <v>1628</v>
      </c>
      <c r="B5285" s="37" t="s">
        <v>238</v>
      </c>
      <c r="C5285" s="37" t="n">
        <v>180</v>
      </c>
      <c r="D5285" s="38" t="n">
        <v>46346</v>
      </c>
      <c r="E5285" s="37" t="s">
        <v>231</v>
      </c>
      <c r="F5285" s="38"/>
      <c r="G5285" s="37"/>
    </row>
    <row r="5286" customFormat="false" ht="15" hidden="false" customHeight="false" outlineLevel="0" collapsed="false">
      <c r="A5286" s="37" t="s">
        <v>1628</v>
      </c>
      <c r="B5286" s="37" t="s">
        <v>239</v>
      </c>
      <c r="C5286" s="37" t="n">
        <v>730</v>
      </c>
      <c r="D5286" s="38" t="n">
        <v>46379</v>
      </c>
      <c r="E5286" s="37" t="s">
        <v>232</v>
      </c>
      <c r="F5286" s="38"/>
      <c r="G5286" s="37"/>
    </row>
    <row r="5287" customFormat="false" ht="15" hidden="false" customHeight="false" outlineLevel="0" collapsed="false">
      <c r="A5287" s="37" t="s">
        <v>1628</v>
      </c>
      <c r="B5287" s="37" t="s">
        <v>240</v>
      </c>
      <c r="C5287" s="37" t="n">
        <v>365</v>
      </c>
      <c r="D5287" s="38" t="n">
        <v>46269</v>
      </c>
      <c r="E5287" s="37" t="s">
        <v>229</v>
      </c>
      <c r="F5287" s="38" t="n">
        <v>46252</v>
      </c>
      <c r="G5287" s="37" t="n">
        <v>73</v>
      </c>
    </row>
    <row r="5288" customFormat="false" ht="15" hidden="false" customHeight="false" outlineLevel="0" collapsed="false">
      <c r="A5288" s="37" t="s">
        <v>1629</v>
      </c>
      <c r="B5288" s="37" t="s">
        <v>235</v>
      </c>
      <c r="C5288" s="37" t="n">
        <v>365</v>
      </c>
      <c r="D5288" s="38" t="n">
        <v>46353</v>
      </c>
      <c r="E5288" s="37" t="s">
        <v>229</v>
      </c>
      <c r="F5288" s="38" t="n">
        <v>46332</v>
      </c>
      <c r="G5288" s="37" t="n">
        <v>75</v>
      </c>
    </row>
    <row r="5289" customFormat="false" ht="15" hidden="false" customHeight="false" outlineLevel="0" collapsed="false">
      <c r="A5289" s="37" t="s">
        <v>1629</v>
      </c>
      <c r="B5289" s="37" t="s">
        <v>236</v>
      </c>
      <c r="C5289" s="37" t="n">
        <v>365</v>
      </c>
      <c r="D5289" s="38" t="n">
        <v>46231</v>
      </c>
      <c r="E5289" s="37" t="s">
        <v>229</v>
      </c>
      <c r="F5289" s="38" t="n">
        <v>46221</v>
      </c>
      <c r="G5289" s="37" t="n">
        <v>66</v>
      </c>
    </row>
    <row r="5290" customFormat="false" ht="15" hidden="false" customHeight="false" outlineLevel="0" collapsed="false">
      <c r="A5290" s="37" t="s">
        <v>1629</v>
      </c>
      <c r="B5290" s="37" t="s">
        <v>237</v>
      </c>
      <c r="C5290" s="37" t="n">
        <v>365</v>
      </c>
      <c r="D5290" s="38" t="n">
        <v>46154</v>
      </c>
      <c r="E5290" s="37" t="s">
        <v>229</v>
      </c>
      <c r="F5290" s="38" t="n">
        <v>46146</v>
      </c>
      <c r="G5290" s="37" t="n">
        <v>64</v>
      </c>
    </row>
    <row r="5291" customFormat="false" ht="15" hidden="false" customHeight="false" outlineLevel="0" collapsed="false">
      <c r="A5291" s="37" t="s">
        <v>1629</v>
      </c>
      <c r="B5291" s="37" t="s">
        <v>238</v>
      </c>
      <c r="C5291" s="37" t="n">
        <v>180</v>
      </c>
      <c r="D5291" s="38" t="n">
        <v>46226</v>
      </c>
      <c r="E5291" s="37" t="s">
        <v>229</v>
      </c>
      <c r="F5291" s="38" t="n">
        <v>46203</v>
      </c>
      <c r="G5291" s="37" t="n">
        <v>70</v>
      </c>
    </row>
    <row r="5292" customFormat="false" ht="15" hidden="false" customHeight="false" outlineLevel="0" collapsed="false">
      <c r="A5292" s="37" t="s">
        <v>1629</v>
      </c>
      <c r="B5292" s="37" t="s">
        <v>239</v>
      </c>
      <c r="C5292" s="37" t="n">
        <v>730</v>
      </c>
      <c r="D5292" s="38" t="n">
        <v>46173</v>
      </c>
      <c r="E5292" s="37" t="s">
        <v>229</v>
      </c>
      <c r="F5292" s="38" t="n">
        <v>46153</v>
      </c>
      <c r="G5292" s="37" t="n">
        <v>67</v>
      </c>
    </row>
    <row r="5293" customFormat="false" ht="15" hidden="false" customHeight="false" outlineLevel="0" collapsed="false">
      <c r="A5293" s="37" t="s">
        <v>1629</v>
      </c>
      <c r="B5293" s="37" t="s">
        <v>240</v>
      </c>
      <c r="C5293" s="37" t="n">
        <v>365</v>
      </c>
      <c r="D5293" s="38" t="n">
        <v>46284</v>
      </c>
      <c r="E5293" s="37" t="s">
        <v>229</v>
      </c>
      <c r="F5293" s="38" t="n">
        <v>46261</v>
      </c>
      <c r="G5293" s="37" t="n">
        <v>64</v>
      </c>
    </row>
    <row r="5294" customFormat="false" ht="15" hidden="false" customHeight="false" outlineLevel="0" collapsed="false">
      <c r="A5294" s="37" t="s">
        <v>1630</v>
      </c>
      <c r="B5294" s="37" t="s">
        <v>235</v>
      </c>
      <c r="C5294" s="37" t="n">
        <v>365</v>
      </c>
      <c r="D5294" s="38" t="n">
        <v>46282</v>
      </c>
      <c r="E5294" s="37" t="s">
        <v>229</v>
      </c>
      <c r="F5294" s="38" t="n">
        <v>46250</v>
      </c>
      <c r="G5294" s="37" t="n">
        <v>70</v>
      </c>
    </row>
    <row r="5295" customFormat="false" ht="15" hidden="false" customHeight="false" outlineLevel="0" collapsed="false">
      <c r="A5295" s="37" t="s">
        <v>1630</v>
      </c>
      <c r="B5295" s="37" t="s">
        <v>236</v>
      </c>
      <c r="C5295" s="37" t="n">
        <v>365</v>
      </c>
      <c r="D5295" s="38" t="n">
        <v>46156</v>
      </c>
      <c r="E5295" s="37" t="s">
        <v>231</v>
      </c>
      <c r="F5295" s="38"/>
      <c r="G5295" s="37"/>
    </row>
    <row r="5296" customFormat="false" ht="15" hidden="false" customHeight="false" outlineLevel="0" collapsed="false">
      <c r="A5296" s="37" t="s">
        <v>1630</v>
      </c>
      <c r="B5296" s="37" t="s">
        <v>237</v>
      </c>
      <c r="C5296" s="37" t="n">
        <v>365</v>
      </c>
      <c r="D5296" s="38" t="n">
        <v>46198</v>
      </c>
      <c r="E5296" s="37" t="s">
        <v>229</v>
      </c>
      <c r="F5296" s="38" t="n">
        <v>46166</v>
      </c>
      <c r="G5296" s="37" t="n">
        <v>94</v>
      </c>
    </row>
    <row r="5297" customFormat="false" ht="15" hidden="false" customHeight="false" outlineLevel="0" collapsed="false">
      <c r="A5297" s="37" t="s">
        <v>1630</v>
      </c>
      <c r="B5297" s="37" t="s">
        <v>238</v>
      </c>
      <c r="C5297" s="37" t="n">
        <v>180</v>
      </c>
      <c r="D5297" s="38" t="n">
        <v>46356</v>
      </c>
      <c r="E5297" s="37" t="s">
        <v>229</v>
      </c>
      <c r="F5297" s="38" t="n">
        <v>46336</v>
      </c>
      <c r="G5297" s="37" t="n">
        <v>73</v>
      </c>
    </row>
    <row r="5298" customFormat="false" ht="15" hidden="false" customHeight="false" outlineLevel="0" collapsed="false">
      <c r="A5298" s="37" t="s">
        <v>1630</v>
      </c>
      <c r="B5298" s="37" t="s">
        <v>239</v>
      </c>
      <c r="C5298" s="37" t="n">
        <v>730</v>
      </c>
      <c r="D5298" s="38" t="n">
        <v>46320</v>
      </c>
      <c r="E5298" s="37" t="s">
        <v>230</v>
      </c>
      <c r="F5298" s="38"/>
      <c r="G5298" s="37"/>
    </row>
    <row r="5299" customFormat="false" ht="15" hidden="false" customHeight="false" outlineLevel="0" collapsed="false">
      <c r="A5299" s="37" t="s">
        <v>1630</v>
      </c>
      <c r="B5299" s="37" t="s">
        <v>240</v>
      </c>
      <c r="C5299" s="37" t="n">
        <v>365</v>
      </c>
      <c r="D5299" s="38" t="n">
        <v>46162</v>
      </c>
      <c r="E5299" s="37" t="s">
        <v>229</v>
      </c>
      <c r="F5299" s="38" t="n">
        <v>46152</v>
      </c>
      <c r="G5299" s="37" t="n">
        <v>85</v>
      </c>
    </row>
    <row r="5300" customFormat="false" ht="15" hidden="false" customHeight="false" outlineLevel="0" collapsed="false">
      <c r="A5300" s="37" t="s">
        <v>1212</v>
      </c>
      <c r="B5300" s="37" t="s">
        <v>235</v>
      </c>
      <c r="C5300" s="37" t="n">
        <v>365</v>
      </c>
      <c r="D5300" s="38" t="n">
        <v>46250</v>
      </c>
      <c r="E5300" s="37" t="s">
        <v>229</v>
      </c>
      <c r="F5300" s="38" t="n">
        <v>46217</v>
      </c>
      <c r="G5300" s="37" t="n">
        <v>97</v>
      </c>
    </row>
    <row r="5301" customFormat="false" ht="15" hidden="false" customHeight="false" outlineLevel="0" collapsed="false">
      <c r="A5301" s="37" t="s">
        <v>1212</v>
      </c>
      <c r="B5301" s="37" t="s">
        <v>236</v>
      </c>
      <c r="C5301" s="37" t="n">
        <v>365</v>
      </c>
      <c r="D5301" s="38" t="n">
        <v>46280</v>
      </c>
      <c r="E5301" s="37" t="s">
        <v>229</v>
      </c>
      <c r="F5301" s="38" t="n">
        <v>46266</v>
      </c>
      <c r="G5301" s="37" t="n">
        <v>98</v>
      </c>
    </row>
    <row r="5302" customFormat="false" ht="15" hidden="false" customHeight="false" outlineLevel="0" collapsed="false">
      <c r="A5302" s="37" t="s">
        <v>1212</v>
      </c>
      <c r="B5302" s="37" t="s">
        <v>237</v>
      </c>
      <c r="C5302" s="37" t="n">
        <v>365</v>
      </c>
      <c r="D5302" s="38" t="n">
        <v>46268</v>
      </c>
      <c r="E5302" s="37" t="s">
        <v>229</v>
      </c>
      <c r="F5302" s="38" t="n">
        <v>46252</v>
      </c>
      <c r="G5302" s="37" t="n">
        <v>72</v>
      </c>
    </row>
    <row r="5303" customFormat="false" ht="15" hidden="false" customHeight="false" outlineLevel="0" collapsed="false">
      <c r="A5303" s="37" t="s">
        <v>1212</v>
      </c>
      <c r="B5303" s="37" t="s">
        <v>238</v>
      </c>
      <c r="C5303" s="37" t="n">
        <v>180</v>
      </c>
      <c r="D5303" s="38" t="n">
        <v>46238</v>
      </c>
      <c r="E5303" s="37" t="s">
        <v>229</v>
      </c>
      <c r="F5303" s="38" t="n">
        <v>46213</v>
      </c>
      <c r="G5303" s="37" t="n">
        <v>90</v>
      </c>
    </row>
    <row r="5304" customFormat="false" ht="15" hidden="false" customHeight="false" outlineLevel="0" collapsed="false">
      <c r="A5304" s="37" t="s">
        <v>1212</v>
      </c>
      <c r="B5304" s="37" t="s">
        <v>239</v>
      </c>
      <c r="C5304" s="37" t="n">
        <v>730</v>
      </c>
      <c r="D5304" s="38" t="n">
        <v>46308</v>
      </c>
      <c r="E5304" s="37" t="s">
        <v>229</v>
      </c>
      <c r="F5304" s="38" t="n">
        <v>46294</v>
      </c>
      <c r="G5304" s="37" t="n">
        <v>80</v>
      </c>
    </row>
    <row r="5305" customFormat="false" ht="15" hidden="false" customHeight="false" outlineLevel="0" collapsed="false">
      <c r="A5305" s="37" t="s">
        <v>1212</v>
      </c>
      <c r="B5305" s="37" t="s">
        <v>240</v>
      </c>
      <c r="C5305" s="37" t="n">
        <v>365</v>
      </c>
      <c r="D5305" s="38" t="n">
        <v>46355</v>
      </c>
      <c r="E5305" s="37" t="s">
        <v>229</v>
      </c>
      <c r="F5305" s="38" t="n">
        <v>46329</v>
      </c>
      <c r="G5305" s="37" t="n">
        <v>99</v>
      </c>
    </row>
    <row r="5306" customFormat="false" ht="15" hidden="false" customHeight="false" outlineLevel="0" collapsed="false">
      <c r="A5306" s="37" t="s">
        <v>1631</v>
      </c>
      <c r="B5306" s="37" t="s">
        <v>235</v>
      </c>
      <c r="C5306" s="37" t="n">
        <v>365</v>
      </c>
      <c r="D5306" s="38" t="n">
        <v>46106</v>
      </c>
      <c r="E5306" s="37" t="s">
        <v>229</v>
      </c>
      <c r="F5306" s="38" t="n">
        <v>46080</v>
      </c>
      <c r="G5306" s="37" t="n">
        <v>89</v>
      </c>
    </row>
    <row r="5307" customFormat="false" ht="15" hidden="false" customHeight="false" outlineLevel="0" collapsed="false">
      <c r="A5307" s="37" t="s">
        <v>1631</v>
      </c>
      <c r="B5307" s="37" t="s">
        <v>236</v>
      </c>
      <c r="C5307" s="37" t="n">
        <v>365</v>
      </c>
      <c r="D5307" s="38" t="n">
        <v>46144</v>
      </c>
      <c r="E5307" s="37" t="s">
        <v>229</v>
      </c>
      <c r="F5307" s="38" t="n">
        <v>46138</v>
      </c>
      <c r="G5307" s="37" t="n">
        <v>71</v>
      </c>
    </row>
    <row r="5308" customFormat="false" ht="15" hidden="false" customHeight="false" outlineLevel="0" collapsed="false">
      <c r="A5308" s="37" t="s">
        <v>1631</v>
      </c>
      <c r="B5308" s="37" t="s">
        <v>237</v>
      </c>
      <c r="C5308" s="37" t="n">
        <v>365</v>
      </c>
      <c r="D5308" s="38" t="n">
        <v>46307</v>
      </c>
      <c r="E5308" s="37" t="s">
        <v>232</v>
      </c>
      <c r="F5308" s="38"/>
      <c r="G5308" s="37"/>
    </row>
    <row r="5309" customFormat="false" ht="15" hidden="false" customHeight="false" outlineLevel="0" collapsed="false">
      <c r="A5309" s="37" t="s">
        <v>1631</v>
      </c>
      <c r="B5309" s="37" t="s">
        <v>238</v>
      </c>
      <c r="C5309" s="37" t="n">
        <v>180</v>
      </c>
      <c r="D5309" s="38" t="n">
        <v>46149</v>
      </c>
      <c r="E5309" s="37" t="s">
        <v>229</v>
      </c>
      <c r="F5309" s="38" t="n">
        <v>46130</v>
      </c>
      <c r="G5309" s="37" t="n">
        <v>80</v>
      </c>
    </row>
    <row r="5310" customFormat="false" ht="15" hidden="false" customHeight="false" outlineLevel="0" collapsed="false">
      <c r="A5310" s="37" t="s">
        <v>1631</v>
      </c>
      <c r="B5310" s="37" t="s">
        <v>239</v>
      </c>
      <c r="C5310" s="37" t="n">
        <v>730</v>
      </c>
      <c r="D5310" s="38" t="n">
        <v>46375</v>
      </c>
      <c r="E5310" s="37" t="s">
        <v>229</v>
      </c>
      <c r="F5310" s="38" t="n">
        <v>46371</v>
      </c>
      <c r="G5310" s="37" t="n">
        <v>65</v>
      </c>
    </row>
    <row r="5311" customFormat="false" ht="15" hidden="false" customHeight="false" outlineLevel="0" collapsed="false">
      <c r="A5311" s="37" t="s">
        <v>1631</v>
      </c>
      <c r="B5311" s="37" t="s">
        <v>240</v>
      </c>
      <c r="C5311" s="37" t="n">
        <v>365</v>
      </c>
      <c r="D5311" s="38" t="n">
        <v>46187</v>
      </c>
      <c r="E5311" s="37" t="s">
        <v>229</v>
      </c>
      <c r="F5311" s="38" t="n">
        <v>46170</v>
      </c>
      <c r="G5311" s="37" t="n">
        <v>90</v>
      </c>
    </row>
    <row r="5312" customFormat="false" ht="15" hidden="false" customHeight="false" outlineLevel="0" collapsed="false">
      <c r="A5312" s="37" t="s">
        <v>1438</v>
      </c>
      <c r="B5312" s="37" t="s">
        <v>235</v>
      </c>
      <c r="C5312" s="37" t="n">
        <v>365</v>
      </c>
      <c r="D5312" s="38" t="n">
        <v>46217</v>
      </c>
      <c r="E5312" s="37" t="s">
        <v>229</v>
      </c>
      <c r="F5312" s="38" t="n">
        <v>46191</v>
      </c>
      <c r="G5312" s="37" t="n">
        <v>71</v>
      </c>
    </row>
    <row r="5313" customFormat="false" ht="15" hidden="false" customHeight="false" outlineLevel="0" collapsed="false">
      <c r="A5313" s="37" t="s">
        <v>1438</v>
      </c>
      <c r="B5313" s="37" t="s">
        <v>236</v>
      </c>
      <c r="C5313" s="37" t="n">
        <v>365</v>
      </c>
      <c r="D5313" s="38" t="n">
        <v>46352</v>
      </c>
      <c r="E5313" s="37" t="s">
        <v>231</v>
      </c>
      <c r="F5313" s="38"/>
      <c r="G5313" s="37"/>
    </row>
    <row r="5314" customFormat="false" ht="15" hidden="false" customHeight="false" outlineLevel="0" collapsed="false">
      <c r="A5314" s="37" t="s">
        <v>1438</v>
      </c>
      <c r="B5314" s="37" t="s">
        <v>237</v>
      </c>
      <c r="C5314" s="37" t="n">
        <v>365</v>
      </c>
      <c r="D5314" s="38" t="n">
        <v>46144</v>
      </c>
      <c r="E5314" s="37" t="s">
        <v>229</v>
      </c>
      <c r="F5314" s="38" t="n">
        <v>46140</v>
      </c>
      <c r="G5314" s="37" t="n">
        <v>77</v>
      </c>
    </row>
    <row r="5315" customFormat="false" ht="15" hidden="false" customHeight="false" outlineLevel="0" collapsed="false">
      <c r="A5315" s="37" t="s">
        <v>1438</v>
      </c>
      <c r="B5315" s="37" t="s">
        <v>238</v>
      </c>
      <c r="C5315" s="37" t="n">
        <v>180</v>
      </c>
      <c r="D5315" s="38" t="n">
        <v>46219</v>
      </c>
      <c r="E5315" s="37" t="s">
        <v>229</v>
      </c>
      <c r="F5315" s="38" t="n">
        <v>46211</v>
      </c>
      <c r="G5315" s="37" t="n">
        <v>80</v>
      </c>
    </row>
    <row r="5316" customFormat="false" ht="15" hidden="false" customHeight="false" outlineLevel="0" collapsed="false">
      <c r="A5316" s="37" t="s">
        <v>1438</v>
      </c>
      <c r="B5316" s="37" t="s">
        <v>239</v>
      </c>
      <c r="C5316" s="37" t="n">
        <v>730</v>
      </c>
      <c r="D5316" s="38" t="n">
        <v>46128</v>
      </c>
      <c r="E5316" s="37" t="s">
        <v>229</v>
      </c>
      <c r="F5316" s="38" t="n">
        <v>46093</v>
      </c>
      <c r="G5316" s="37" t="n">
        <v>75</v>
      </c>
    </row>
    <row r="5317" customFormat="false" ht="15" hidden="false" customHeight="false" outlineLevel="0" collapsed="false">
      <c r="A5317" s="37" t="s">
        <v>1438</v>
      </c>
      <c r="B5317" s="37" t="s">
        <v>240</v>
      </c>
      <c r="C5317" s="37" t="n">
        <v>365</v>
      </c>
      <c r="D5317" s="38" t="n">
        <v>46303</v>
      </c>
      <c r="E5317" s="37" t="s">
        <v>230</v>
      </c>
      <c r="F5317" s="38"/>
      <c r="G5317" s="37"/>
    </row>
    <row r="5318" customFormat="false" ht="15" hidden="false" customHeight="false" outlineLevel="0" collapsed="false">
      <c r="A5318" s="37" t="s">
        <v>1632</v>
      </c>
      <c r="B5318" s="37" t="s">
        <v>235</v>
      </c>
      <c r="C5318" s="37" t="n">
        <v>365</v>
      </c>
      <c r="D5318" s="38" t="n">
        <v>46357</v>
      </c>
      <c r="E5318" s="37" t="s">
        <v>232</v>
      </c>
      <c r="F5318" s="38"/>
      <c r="G5318" s="37"/>
    </row>
    <row r="5319" customFormat="false" ht="15" hidden="false" customHeight="false" outlineLevel="0" collapsed="false">
      <c r="A5319" s="37" t="s">
        <v>1632</v>
      </c>
      <c r="B5319" s="37" t="s">
        <v>236</v>
      </c>
      <c r="C5319" s="37" t="n">
        <v>365</v>
      </c>
      <c r="D5319" s="38" t="n">
        <v>46248</v>
      </c>
      <c r="E5319" s="37" t="s">
        <v>229</v>
      </c>
      <c r="F5319" s="38" t="n">
        <v>46221</v>
      </c>
      <c r="G5319" s="37" t="n">
        <v>74</v>
      </c>
    </row>
    <row r="5320" customFormat="false" ht="15" hidden="false" customHeight="false" outlineLevel="0" collapsed="false">
      <c r="A5320" s="37" t="s">
        <v>1632</v>
      </c>
      <c r="B5320" s="37" t="s">
        <v>237</v>
      </c>
      <c r="C5320" s="37" t="n">
        <v>365</v>
      </c>
      <c r="D5320" s="38" t="n">
        <v>46166</v>
      </c>
      <c r="E5320" s="37" t="s">
        <v>229</v>
      </c>
      <c r="F5320" s="38" t="n">
        <v>46134</v>
      </c>
      <c r="G5320" s="37" t="n">
        <v>60</v>
      </c>
    </row>
    <row r="5321" customFormat="false" ht="15" hidden="false" customHeight="false" outlineLevel="0" collapsed="false">
      <c r="A5321" s="37" t="s">
        <v>1632</v>
      </c>
      <c r="B5321" s="37" t="s">
        <v>238</v>
      </c>
      <c r="C5321" s="37" t="n">
        <v>180</v>
      </c>
      <c r="D5321" s="38" t="n">
        <v>46245</v>
      </c>
      <c r="E5321" s="37" t="s">
        <v>229</v>
      </c>
      <c r="F5321" s="38" t="n">
        <v>46211</v>
      </c>
      <c r="G5321" s="37" t="n">
        <v>94</v>
      </c>
    </row>
    <row r="5322" customFormat="false" ht="15" hidden="false" customHeight="false" outlineLevel="0" collapsed="false">
      <c r="A5322" s="37" t="s">
        <v>1632</v>
      </c>
      <c r="B5322" s="37" t="s">
        <v>239</v>
      </c>
      <c r="C5322" s="37" t="n">
        <v>730</v>
      </c>
      <c r="D5322" s="38" t="n">
        <v>46246</v>
      </c>
      <c r="E5322" s="37" t="s">
        <v>229</v>
      </c>
      <c r="F5322" s="38" t="n">
        <v>46228</v>
      </c>
      <c r="G5322" s="37" t="n">
        <v>89</v>
      </c>
    </row>
    <row r="5323" customFormat="false" ht="15" hidden="false" customHeight="false" outlineLevel="0" collapsed="false">
      <c r="A5323" s="37" t="s">
        <v>1632</v>
      </c>
      <c r="B5323" s="37" t="s">
        <v>240</v>
      </c>
      <c r="C5323" s="37" t="n">
        <v>365</v>
      </c>
      <c r="D5323" s="38" t="n">
        <v>46362</v>
      </c>
      <c r="E5323" s="37" t="s">
        <v>231</v>
      </c>
      <c r="F5323" s="38"/>
      <c r="G5323" s="37"/>
    </row>
    <row r="5324" customFormat="false" ht="15" hidden="false" customHeight="false" outlineLevel="0" collapsed="false">
      <c r="A5324" s="37" t="s">
        <v>1044</v>
      </c>
      <c r="B5324" s="37" t="s">
        <v>235</v>
      </c>
      <c r="C5324" s="37" t="n">
        <v>365</v>
      </c>
      <c r="D5324" s="38" t="n">
        <v>46201</v>
      </c>
      <c r="E5324" s="37" t="s">
        <v>229</v>
      </c>
      <c r="F5324" s="38" t="n">
        <v>46177</v>
      </c>
      <c r="G5324" s="37" t="n">
        <v>95</v>
      </c>
    </row>
    <row r="5325" customFormat="false" ht="15" hidden="false" customHeight="false" outlineLevel="0" collapsed="false">
      <c r="A5325" s="37" t="s">
        <v>1044</v>
      </c>
      <c r="B5325" s="37" t="s">
        <v>236</v>
      </c>
      <c r="C5325" s="37" t="n">
        <v>365</v>
      </c>
      <c r="D5325" s="38" t="n">
        <v>46269</v>
      </c>
      <c r="E5325" s="37" t="s">
        <v>229</v>
      </c>
      <c r="F5325" s="38" t="n">
        <v>46242</v>
      </c>
      <c r="G5325" s="37" t="n">
        <v>62</v>
      </c>
    </row>
    <row r="5326" customFormat="false" ht="15" hidden="false" customHeight="false" outlineLevel="0" collapsed="false">
      <c r="A5326" s="37" t="s">
        <v>1044</v>
      </c>
      <c r="B5326" s="37" t="s">
        <v>237</v>
      </c>
      <c r="C5326" s="37" t="n">
        <v>365</v>
      </c>
      <c r="D5326" s="38" t="n">
        <v>46277</v>
      </c>
      <c r="E5326" s="37" t="s">
        <v>229</v>
      </c>
      <c r="F5326" s="38" t="n">
        <v>46247</v>
      </c>
      <c r="G5326" s="37" t="n">
        <v>94</v>
      </c>
    </row>
    <row r="5327" customFormat="false" ht="15" hidden="false" customHeight="false" outlineLevel="0" collapsed="false">
      <c r="A5327" s="37" t="s">
        <v>1044</v>
      </c>
      <c r="B5327" s="37" t="s">
        <v>238</v>
      </c>
      <c r="C5327" s="37" t="n">
        <v>180</v>
      </c>
      <c r="D5327" s="38" t="n">
        <v>46152</v>
      </c>
      <c r="E5327" s="37" t="s">
        <v>229</v>
      </c>
      <c r="F5327" s="38" t="n">
        <v>46146</v>
      </c>
      <c r="G5327" s="37" t="n">
        <v>97</v>
      </c>
    </row>
    <row r="5328" customFormat="false" ht="15" hidden="false" customHeight="false" outlineLevel="0" collapsed="false">
      <c r="A5328" s="37" t="s">
        <v>1044</v>
      </c>
      <c r="B5328" s="37" t="s">
        <v>239</v>
      </c>
      <c r="C5328" s="37" t="n">
        <v>730</v>
      </c>
      <c r="D5328" s="38" t="n">
        <v>46205</v>
      </c>
      <c r="E5328" s="37" t="s">
        <v>229</v>
      </c>
      <c r="F5328" s="38" t="n">
        <v>46181</v>
      </c>
      <c r="G5328" s="37" t="n">
        <v>89</v>
      </c>
    </row>
    <row r="5329" customFormat="false" ht="15" hidden="false" customHeight="false" outlineLevel="0" collapsed="false">
      <c r="A5329" s="37" t="s">
        <v>1044</v>
      </c>
      <c r="B5329" s="37" t="s">
        <v>240</v>
      </c>
      <c r="C5329" s="37" t="n">
        <v>365</v>
      </c>
      <c r="D5329" s="38" t="n">
        <v>46190</v>
      </c>
      <c r="E5329" s="37" t="s">
        <v>229</v>
      </c>
      <c r="F5329" s="38" t="n">
        <v>46165</v>
      </c>
      <c r="G5329" s="37" t="n">
        <v>63</v>
      </c>
    </row>
    <row r="5330" customFormat="false" ht="15" hidden="false" customHeight="false" outlineLevel="0" collapsed="false">
      <c r="A5330" s="37" t="s">
        <v>1633</v>
      </c>
      <c r="B5330" s="37" t="s">
        <v>235</v>
      </c>
      <c r="C5330" s="37" t="n">
        <v>365</v>
      </c>
      <c r="D5330" s="38" t="n">
        <v>46120</v>
      </c>
      <c r="E5330" s="37" t="s">
        <v>232</v>
      </c>
      <c r="F5330" s="38"/>
      <c r="G5330" s="37"/>
    </row>
    <row r="5331" customFormat="false" ht="15" hidden="false" customHeight="false" outlineLevel="0" collapsed="false">
      <c r="A5331" s="37" t="s">
        <v>1633</v>
      </c>
      <c r="B5331" s="37" t="s">
        <v>236</v>
      </c>
      <c r="C5331" s="37" t="n">
        <v>365</v>
      </c>
      <c r="D5331" s="38" t="n">
        <v>46130</v>
      </c>
      <c r="E5331" s="37" t="s">
        <v>229</v>
      </c>
      <c r="F5331" s="38" t="n">
        <v>46120</v>
      </c>
      <c r="G5331" s="37" t="n">
        <v>82</v>
      </c>
    </row>
    <row r="5332" customFormat="false" ht="15" hidden="false" customHeight="false" outlineLevel="0" collapsed="false">
      <c r="A5332" s="37" t="s">
        <v>1633</v>
      </c>
      <c r="B5332" s="37" t="s">
        <v>237</v>
      </c>
      <c r="C5332" s="37" t="n">
        <v>365</v>
      </c>
      <c r="D5332" s="38" t="n">
        <v>46277</v>
      </c>
      <c r="E5332" s="37" t="s">
        <v>229</v>
      </c>
      <c r="F5332" s="38" t="n">
        <v>46245</v>
      </c>
      <c r="G5332" s="37" t="n">
        <v>63</v>
      </c>
    </row>
    <row r="5333" customFormat="false" ht="15" hidden="false" customHeight="false" outlineLevel="0" collapsed="false">
      <c r="A5333" s="37" t="s">
        <v>1633</v>
      </c>
      <c r="B5333" s="37" t="s">
        <v>238</v>
      </c>
      <c r="C5333" s="37" t="n">
        <v>180</v>
      </c>
      <c r="D5333" s="38" t="n">
        <v>46377</v>
      </c>
      <c r="E5333" s="37" t="s">
        <v>232</v>
      </c>
      <c r="F5333" s="38"/>
      <c r="G5333" s="37"/>
    </row>
    <row r="5334" customFormat="false" ht="15" hidden="false" customHeight="false" outlineLevel="0" collapsed="false">
      <c r="A5334" s="37" t="s">
        <v>1633</v>
      </c>
      <c r="B5334" s="37" t="s">
        <v>239</v>
      </c>
      <c r="C5334" s="37" t="n">
        <v>730</v>
      </c>
      <c r="D5334" s="38" t="n">
        <v>46321</v>
      </c>
      <c r="E5334" s="37" t="s">
        <v>230</v>
      </c>
      <c r="F5334" s="38"/>
      <c r="G5334" s="37"/>
    </row>
    <row r="5335" customFormat="false" ht="15" hidden="false" customHeight="false" outlineLevel="0" collapsed="false">
      <c r="A5335" s="37" t="s">
        <v>1633</v>
      </c>
      <c r="B5335" s="37" t="s">
        <v>240</v>
      </c>
      <c r="C5335" s="37" t="n">
        <v>365</v>
      </c>
      <c r="D5335" s="38" t="n">
        <v>46224</v>
      </c>
      <c r="E5335" s="37" t="s">
        <v>229</v>
      </c>
      <c r="F5335" s="38" t="n">
        <v>46223</v>
      </c>
      <c r="G5335" s="37" t="n">
        <v>77</v>
      </c>
    </row>
    <row r="5336" customFormat="false" ht="15" hidden="false" customHeight="false" outlineLevel="0" collapsed="false">
      <c r="A5336" s="37" t="s">
        <v>1635</v>
      </c>
      <c r="B5336" s="37" t="s">
        <v>235</v>
      </c>
      <c r="C5336" s="37" t="n">
        <v>365</v>
      </c>
      <c r="D5336" s="38" t="n">
        <v>46120</v>
      </c>
      <c r="E5336" s="37" t="s">
        <v>229</v>
      </c>
      <c r="F5336" s="38" t="n">
        <v>46109</v>
      </c>
      <c r="G5336" s="37" t="n">
        <v>61</v>
      </c>
    </row>
    <row r="5337" customFormat="false" ht="15" hidden="false" customHeight="false" outlineLevel="0" collapsed="false">
      <c r="A5337" s="37" t="s">
        <v>1635</v>
      </c>
      <c r="B5337" s="37" t="s">
        <v>236</v>
      </c>
      <c r="C5337" s="37" t="n">
        <v>365</v>
      </c>
      <c r="D5337" s="38" t="n">
        <v>46343</v>
      </c>
      <c r="E5337" s="37" t="s">
        <v>232</v>
      </c>
      <c r="F5337" s="38"/>
      <c r="G5337" s="37"/>
    </row>
    <row r="5338" customFormat="false" ht="15" hidden="false" customHeight="false" outlineLevel="0" collapsed="false">
      <c r="A5338" s="37" t="s">
        <v>1635</v>
      </c>
      <c r="B5338" s="37" t="s">
        <v>237</v>
      </c>
      <c r="C5338" s="37" t="n">
        <v>365</v>
      </c>
      <c r="D5338" s="38" t="n">
        <v>46242</v>
      </c>
      <c r="E5338" s="37" t="s">
        <v>229</v>
      </c>
      <c r="F5338" s="38" t="n">
        <v>46208</v>
      </c>
      <c r="G5338" s="37" t="n">
        <v>78</v>
      </c>
    </row>
    <row r="5339" customFormat="false" ht="15" hidden="false" customHeight="false" outlineLevel="0" collapsed="false">
      <c r="A5339" s="37" t="s">
        <v>1635</v>
      </c>
      <c r="B5339" s="37" t="s">
        <v>238</v>
      </c>
      <c r="C5339" s="37" t="n">
        <v>180</v>
      </c>
      <c r="D5339" s="38" t="n">
        <v>46256</v>
      </c>
      <c r="E5339" s="37" t="s">
        <v>229</v>
      </c>
      <c r="F5339" s="38" t="n">
        <v>46225</v>
      </c>
      <c r="G5339" s="37" t="n">
        <v>77</v>
      </c>
    </row>
    <row r="5340" customFormat="false" ht="15" hidden="false" customHeight="false" outlineLevel="0" collapsed="false">
      <c r="A5340" s="37" t="s">
        <v>1635</v>
      </c>
      <c r="B5340" s="37" t="s">
        <v>239</v>
      </c>
      <c r="C5340" s="37" t="n">
        <v>730</v>
      </c>
      <c r="D5340" s="38" t="n">
        <v>46113</v>
      </c>
      <c r="E5340" s="37" t="s">
        <v>229</v>
      </c>
      <c r="F5340" s="38" t="n">
        <v>46105</v>
      </c>
      <c r="G5340" s="37" t="n">
        <v>60</v>
      </c>
    </row>
    <row r="5341" customFormat="false" ht="15" hidden="false" customHeight="false" outlineLevel="0" collapsed="false">
      <c r="A5341" s="37" t="s">
        <v>1635</v>
      </c>
      <c r="B5341" s="37" t="s">
        <v>240</v>
      </c>
      <c r="C5341" s="37" t="n">
        <v>365</v>
      </c>
      <c r="D5341" s="38" t="n">
        <v>46186</v>
      </c>
      <c r="E5341" s="37" t="s">
        <v>229</v>
      </c>
      <c r="F5341" s="38" t="n">
        <v>46174</v>
      </c>
      <c r="G5341" s="37" t="n">
        <v>73</v>
      </c>
    </row>
    <row r="5342" customFormat="false" ht="15" hidden="false" customHeight="false" outlineLevel="0" collapsed="false">
      <c r="A5342" s="37" t="s">
        <v>1636</v>
      </c>
      <c r="B5342" s="37" t="s">
        <v>235</v>
      </c>
      <c r="C5342" s="37" t="n">
        <v>365</v>
      </c>
      <c r="D5342" s="38" t="n">
        <v>46297</v>
      </c>
      <c r="E5342" s="37" t="s">
        <v>229</v>
      </c>
      <c r="F5342" s="38" t="n">
        <v>46285</v>
      </c>
      <c r="G5342" s="37" t="n">
        <v>77</v>
      </c>
    </row>
    <row r="5343" customFormat="false" ht="15" hidden="false" customHeight="false" outlineLevel="0" collapsed="false">
      <c r="A5343" s="37" t="s">
        <v>1636</v>
      </c>
      <c r="B5343" s="37" t="s">
        <v>236</v>
      </c>
      <c r="C5343" s="37" t="n">
        <v>365</v>
      </c>
      <c r="D5343" s="38" t="n">
        <v>46140</v>
      </c>
      <c r="E5343" s="37" t="s">
        <v>229</v>
      </c>
      <c r="F5343" s="38" t="n">
        <v>46109</v>
      </c>
      <c r="G5343" s="37" t="n">
        <v>82</v>
      </c>
    </row>
    <row r="5344" customFormat="false" ht="15" hidden="false" customHeight="false" outlineLevel="0" collapsed="false">
      <c r="A5344" s="37" t="s">
        <v>1636</v>
      </c>
      <c r="B5344" s="37" t="s">
        <v>237</v>
      </c>
      <c r="C5344" s="37" t="n">
        <v>365</v>
      </c>
      <c r="D5344" s="38" t="n">
        <v>46304</v>
      </c>
      <c r="E5344" s="37" t="s">
        <v>231</v>
      </c>
      <c r="F5344" s="38"/>
      <c r="G5344" s="37"/>
    </row>
    <row r="5345" customFormat="false" ht="15" hidden="false" customHeight="false" outlineLevel="0" collapsed="false">
      <c r="A5345" s="37" t="s">
        <v>1636</v>
      </c>
      <c r="B5345" s="37" t="s">
        <v>238</v>
      </c>
      <c r="C5345" s="37" t="n">
        <v>180</v>
      </c>
      <c r="D5345" s="38" t="n">
        <v>46331</v>
      </c>
      <c r="E5345" s="37" t="s">
        <v>231</v>
      </c>
      <c r="F5345" s="38"/>
      <c r="G5345" s="37"/>
    </row>
    <row r="5346" customFormat="false" ht="15" hidden="false" customHeight="false" outlineLevel="0" collapsed="false">
      <c r="A5346" s="37" t="s">
        <v>1636</v>
      </c>
      <c r="B5346" s="37" t="s">
        <v>239</v>
      </c>
      <c r="C5346" s="37" t="n">
        <v>730</v>
      </c>
      <c r="D5346" s="38" t="n">
        <v>46114</v>
      </c>
      <c r="E5346" s="37" t="s">
        <v>229</v>
      </c>
      <c r="F5346" s="38" t="n">
        <v>46107</v>
      </c>
      <c r="G5346" s="37" t="n">
        <v>71</v>
      </c>
    </row>
    <row r="5347" customFormat="false" ht="15" hidden="false" customHeight="false" outlineLevel="0" collapsed="false">
      <c r="A5347" s="37" t="s">
        <v>1636</v>
      </c>
      <c r="B5347" s="37" t="s">
        <v>240</v>
      </c>
      <c r="C5347" s="37" t="n">
        <v>365</v>
      </c>
      <c r="D5347" s="38" t="n">
        <v>46209</v>
      </c>
      <c r="E5347" s="37" t="s">
        <v>229</v>
      </c>
      <c r="F5347" s="38" t="n">
        <v>46175</v>
      </c>
      <c r="G5347" s="37" t="n">
        <v>99</v>
      </c>
    </row>
    <row r="5348" customFormat="false" ht="15" hidden="false" customHeight="false" outlineLevel="0" collapsed="false">
      <c r="A5348" s="37" t="s">
        <v>1637</v>
      </c>
      <c r="B5348" s="37" t="s">
        <v>235</v>
      </c>
      <c r="C5348" s="37" t="n">
        <v>365</v>
      </c>
      <c r="D5348" s="38" t="n">
        <v>46257</v>
      </c>
      <c r="E5348" s="37" t="s">
        <v>229</v>
      </c>
      <c r="F5348" s="38" t="n">
        <v>46218</v>
      </c>
      <c r="G5348" s="37" t="n">
        <v>76</v>
      </c>
    </row>
    <row r="5349" customFormat="false" ht="15" hidden="false" customHeight="false" outlineLevel="0" collapsed="false">
      <c r="A5349" s="37" t="s">
        <v>1637</v>
      </c>
      <c r="B5349" s="37" t="s">
        <v>236</v>
      </c>
      <c r="C5349" s="37" t="n">
        <v>365</v>
      </c>
      <c r="D5349" s="38" t="n">
        <v>46240</v>
      </c>
      <c r="E5349" s="37" t="s">
        <v>229</v>
      </c>
      <c r="F5349" s="38" t="n">
        <v>46210</v>
      </c>
      <c r="G5349" s="37" t="n">
        <v>79</v>
      </c>
    </row>
    <row r="5350" customFormat="false" ht="15" hidden="false" customHeight="false" outlineLevel="0" collapsed="false">
      <c r="A5350" s="37" t="s">
        <v>1637</v>
      </c>
      <c r="B5350" s="37" t="s">
        <v>237</v>
      </c>
      <c r="C5350" s="37" t="n">
        <v>365</v>
      </c>
      <c r="D5350" s="38" t="n">
        <v>46373</v>
      </c>
      <c r="E5350" s="37" t="s">
        <v>229</v>
      </c>
      <c r="F5350" s="38" t="n">
        <v>46355</v>
      </c>
      <c r="G5350" s="37" t="n">
        <v>81</v>
      </c>
    </row>
    <row r="5351" customFormat="false" ht="15" hidden="false" customHeight="false" outlineLevel="0" collapsed="false">
      <c r="A5351" s="37" t="s">
        <v>1637</v>
      </c>
      <c r="B5351" s="37" t="s">
        <v>238</v>
      </c>
      <c r="C5351" s="37" t="n">
        <v>180</v>
      </c>
      <c r="D5351" s="38" t="n">
        <v>46305</v>
      </c>
      <c r="E5351" s="37" t="s">
        <v>229</v>
      </c>
      <c r="F5351" s="38" t="n">
        <v>46299</v>
      </c>
      <c r="G5351" s="37" t="n">
        <v>83</v>
      </c>
    </row>
    <row r="5352" customFormat="false" ht="15" hidden="false" customHeight="false" outlineLevel="0" collapsed="false">
      <c r="A5352" s="37" t="s">
        <v>1637</v>
      </c>
      <c r="B5352" s="37" t="s">
        <v>239</v>
      </c>
      <c r="C5352" s="37" t="n">
        <v>730</v>
      </c>
      <c r="D5352" s="38" t="n">
        <v>46198</v>
      </c>
      <c r="E5352" s="37" t="s">
        <v>229</v>
      </c>
      <c r="F5352" s="38" t="n">
        <v>46180</v>
      </c>
      <c r="G5352" s="37" t="n">
        <v>85</v>
      </c>
    </row>
    <row r="5353" customFormat="false" ht="15" hidden="false" customHeight="false" outlineLevel="0" collapsed="false">
      <c r="A5353" s="37" t="s">
        <v>1637</v>
      </c>
      <c r="B5353" s="37" t="s">
        <v>240</v>
      </c>
      <c r="C5353" s="37" t="n">
        <v>365</v>
      </c>
      <c r="D5353" s="38" t="n">
        <v>46262</v>
      </c>
      <c r="E5353" s="37" t="s">
        <v>229</v>
      </c>
      <c r="F5353" s="38" t="n">
        <v>46225</v>
      </c>
      <c r="G5353" s="37" t="n">
        <v>73</v>
      </c>
    </row>
    <row r="5354" customFormat="false" ht="15" hidden="false" customHeight="false" outlineLevel="0" collapsed="false">
      <c r="A5354" s="37" t="s">
        <v>1638</v>
      </c>
      <c r="B5354" s="37" t="s">
        <v>235</v>
      </c>
      <c r="C5354" s="37" t="n">
        <v>365</v>
      </c>
      <c r="D5354" s="38" t="n">
        <v>46156</v>
      </c>
      <c r="E5354" s="37" t="s">
        <v>229</v>
      </c>
      <c r="F5354" s="38" t="n">
        <v>46133</v>
      </c>
      <c r="G5354" s="37" t="n">
        <v>94</v>
      </c>
    </row>
    <row r="5355" customFormat="false" ht="15" hidden="false" customHeight="false" outlineLevel="0" collapsed="false">
      <c r="A5355" s="37" t="s">
        <v>1638</v>
      </c>
      <c r="B5355" s="37" t="s">
        <v>236</v>
      </c>
      <c r="C5355" s="37" t="n">
        <v>365</v>
      </c>
      <c r="D5355" s="38" t="n">
        <v>46131</v>
      </c>
      <c r="E5355" s="37" t="s">
        <v>229</v>
      </c>
      <c r="F5355" s="38" t="n">
        <v>46098</v>
      </c>
      <c r="G5355" s="37" t="n">
        <v>78</v>
      </c>
    </row>
    <row r="5356" customFormat="false" ht="15" hidden="false" customHeight="false" outlineLevel="0" collapsed="false">
      <c r="A5356" s="37" t="s">
        <v>1638</v>
      </c>
      <c r="B5356" s="37" t="s">
        <v>237</v>
      </c>
      <c r="C5356" s="37" t="n">
        <v>365</v>
      </c>
      <c r="D5356" s="38" t="n">
        <v>46198</v>
      </c>
      <c r="E5356" s="37" t="s">
        <v>229</v>
      </c>
      <c r="F5356" s="38" t="n">
        <v>46176</v>
      </c>
      <c r="G5356" s="37" t="n">
        <v>62</v>
      </c>
    </row>
    <row r="5357" customFormat="false" ht="15" hidden="false" customHeight="false" outlineLevel="0" collapsed="false">
      <c r="A5357" s="37" t="s">
        <v>1638</v>
      </c>
      <c r="B5357" s="37" t="s">
        <v>238</v>
      </c>
      <c r="C5357" s="37" t="n">
        <v>180</v>
      </c>
      <c r="D5357" s="38" t="n">
        <v>46139</v>
      </c>
      <c r="E5357" s="37" t="s">
        <v>229</v>
      </c>
      <c r="F5357" s="38" t="n">
        <v>46134</v>
      </c>
      <c r="G5357" s="37" t="n">
        <v>74</v>
      </c>
    </row>
    <row r="5358" customFormat="false" ht="15" hidden="false" customHeight="false" outlineLevel="0" collapsed="false">
      <c r="A5358" s="37" t="s">
        <v>1638</v>
      </c>
      <c r="B5358" s="37" t="s">
        <v>239</v>
      </c>
      <c r="C5358" s="37" t="n">
        <v>730</v>
      </c>
      <c r="D5358" s="38" t="n">
        <v>46361</v>
      </c>
      <c r="E5358" s="37" t="s">
        <v>229</v>
      </c>
      <c r="F5358" s="38" t="n">
        <v>46346</v>
      </c>
      <c r="G5358" s="37" t="n">
        <v>79</v>
      </c>
    </row>
    <row r="5359" customFormat="false" ht="15" hidden="false" customHeight="false" outlineLevel="0" collapsed="false">
      <c r="A5359" s="37" t="s">
        <v>1638</v>
      </c>
      <c r="B5359" s="37" t="s">
        <v>240</v>
      </c>
      <c r="C5359" s="37" t="n">
        <v>365</v>
      </c>
      <c r="D5359" s="38" t="n">
        <v>46124</v>
      </c>
      <c r="E5359" s="37" t="s">
        <v>229</v>
      </c>
      <c r="F5359" s="38" t="n">
        <v>46092</v>
      </c>
      <c r="G5359" s="37" t="n">
        <v>84</v>
      </c>
    </row>
    <row r="5360" customFormat="false" ht="15" hidden="false" customHeight="false" outlineLevel="0" collapsed="false">
      <c r="A5360" s="37" t="s">
        <v>1639</v>
      </c>
      <c r="B5360" s="37" t="s">
        <v>235</v>
      </c>
      <c r="C5360" s="37" t="n">
        <v>365</v>
      </c>
      <c r="D5360" s="38" t="n">
        <v>46251</v>
      </c>
      <c r="E5360" s="37" t="s">
        <v>229</v>
      </c>
      <c r="F5360" s="38" t="n">
        <v>46217</v>
      </c>
      <c r="G5360" s="37" t="n">
        <v>84</v>
      </c>
    </row>
    <row r="5361" customFormat="false" ht="15" hidden="false" customHeight="false" outlineLevel="0" collapsed="false">
      <c r="A5361" s="37" t="s">
        <v>1639</v>
      </c>
      <c r="B5361" s="37" t="s">
        <v>236</v>
      </c>
      <c r="C5361" s="37" t="n">
        <v>365</v>
      </c>
      <c r="D5361" s="38" t="n">
        <v>46322</v>
      </c>
      <c r="E5361" s="37" t="s">
        <v>229</v>
      </c>
      <c r="F5361" s="38" t="n">
        <v>46292</v>
      </c>
      <c r="G5361" s="37" t="n">
        <v>92</v>
      </c>
    </row>
    <row r="5362" customFormat="false" ht="15" hidden="false" customHeight="false" outlineLevel="0" collapsed="false">
      <c r="A5362" s="37" t="s">
        <v>1639</v>
      </c>
      <c r="B5362" s="37" t="s">
        <v>237</v>
      </c>
      <c r="C5362" s="37" t="n">
        <v>365</v>
      </c>
      <c r="D5362" s="38" t="n">
        <v>46175</v>
      </c>
      <c r="E5362" s="37" t="s">
        <v>229</v>
      </c>
      <c r="F5362" s="38" t="n">
        <v>46172</v>
      </c>
      <c r="G5362" s="37" t="n">
        <v>77</v>
      </c>
    </row>
    <row r="5363" customFormat="false" ht="15" hidden="false" customHeight="false" outlineLevel="0" collapsed="false">
      <c r="A5363" s="37" t="s">
        <v>1639</v>
      </c>
      <c r="B5363" s="37" t="s">
        <v>238</v>
      </c>
      <c r="C5363" s="37" t="n">
        <v>180</v>
      </c>
      <c r="D5363" s="38" t="n">
        <v>46229</v>
      </c>
      <c r="E5363" s="37" t="s">
        <v>229</v>
      </c>
      <c r="F5363" s="38" t="n">
        <v>46207</v>
      </c>
      <c r="G5363" s="37" t="n">
        <v>88</v>
      </c>
    </row>
    <row r="5364" customFormat="false" ht="15" hidden="false" customHeight="false" outlineLevel="0" collapsed="false">
      <c r="A5364" s="37" t="s">
        <v>1639</v>
      </c>
      <c r="B5364" s="37" t="s">
        <v>239</v>
      </c>
      <c r="C5364" s="37" t="n">
        <v>730</v>
      </c>
      <c r="D5364" s="38" t="n">
        <v>46221</v>
      </c>
      <c r="E5364" s="37" t="s">
        <v>229</v>
      </c>
      <c r="F5364" s="38" t="n">
        <v>46219</v>
      </c>
      <c r="G5364" s="37" t="n">
        <v>79</v>
      </c>
    </row>
    <row r="5365" customFormat="false" ht="15" hidden="false" customHeight="false" outlineLevel="0" collapsed="false">
      <c r="A5365" s="37" t="s">
        <v>1639</v>
      </c>
      <c r="B5365" s="37" t="s">
        <v>240</v>
      </c>
      <c r="C5365" s="37" t="n">
        <v>365</v>
      </c>
      <c r="D5365" s="38" t="n">
        <v>46330</v>
      </c>
      <c r="E5365" s="37" t="s">
        <v>229</v>
      </c>
      <c r="F5365" s="38" t="n">
        <v>46321</v>
      </c>
      <c r="G5365" s="37" t="n">
        <v>79</v>
      </c>
    </row>
    <row r="5366" customFormat="false" ht="15" hidden="false" customHeight="false" outlineLevel="0" collapsed="false">
      <c r="A5366" s="37" t="s">
        <v>1640</v>
      </c>
      <c r="B5366" s="37" t="s">
        <v>235</v>
      </c>
      <c r="C5366" s="37" t="n">
        <v>365</v>
      </c>
      <c r="D5366" s="38" t="n">
        <v>46317</v>
      </c>
      <c r="E5366" s="37" t="s">
        <v>229</v>
      </c>
      <c r="F5366" s="38" t="n">
        <v>46309</v>
      </c>
      <c r="G5366" s="37" t="n">
        <v>83</v>
      </c>
    </row>
    <row r="5367" customFormat="false" ht="15" hidden="false" customHeight="false" outlineLevel="0" collapsed="false">
      <c r="A5367" s="37" t="s">
        <v>1640</v>
      </c>
      <c r="B5367" s="37" t="s">
        <v>236</v>
      </c>
      <c r="C5367" s="37" t="n">
        <v>365</v>
      </c>
      <c r="D5367" s="38" t="n">
        <v>46187</v>
      </c>
      <c r="E5367" s="37" t="s">
        <v>229</v>
      </c>
      <c r="F5367" s="38" t="n">
        <v>46148</v>
      </c>
      <c r="G5367" s="37" t="n">
        <v>77</v>
      </c>
    </row>
    <row r="5368" customFormat="false" ht="15" hidden="false" customHeight="false" outlineLevel="0" collapsed="false">
      <c r="A5368" s="37" t="s">
        <v>1640</v>
      </c>
      <c r="B5368" s="37" t="s">
        <v>237</v>
      </c>
      <c r="C5368" s="37" t="n">
        <v>365</v>
      </c>
      <c r="D5368" s="38" t="n">
        <v>46331</v>
      </c>
      <c r="E5368" s="37" t="s">
        <v>232</v>
      </c>
      <c r="F5368" s="38"/>
      <c r="G5368" s="37"/>
    </row>
    <row r="5369" customFormat="false" ht="15" hidden="false" customHeight="false" outlineLevel="0" collapsed="false">
      <c r="A5369" s="37" t="s">
        <v>1640</v>
      </c>
      <c r="B5369" s="37" t="s">
        <v>238</v>
      </c>
      <c r="C5369" s="37" t="n">
        <v>180</v>
      </c>
      <c r="D5369" s="38" t="n">
        <v>46254</v>
      </c>
      <c r="E5369" s="37" t="s">
        <v>229</v>
      </c>
      <c r="F5369" s="38" t="n">
        <v>46233</v>
      </c>
      <c r="G5369" s="37" t="n">
        <v>65</v>
      </c>
    </row>
    <row r="5370" customFormat="false" ht="15" hidden="false" customHeight="false" outlineLevel="0" collapsed="false">
      <c r="A5370" s="37" t="s">
        <v>1640</v>
      </c>
      <c r="B5370" s="37" t="s">
        <v>239</v>
      </c>
      <c r="C5370" s="37" t="n">
        <v>730</v>
      </c>
      <c r="D5370" s="38" t="n">
        <v>46121</v>
      </c>
      <c r="E5370" s="37" t="s">
        <v>232</v>
      </c>
      <c r="F5370" s="38"/>
      <c r="G5370" s="37"/>
    </row>
    <row r="5371" customFormat="false" ht="15" hidden="false" customHeight="false" outlineLevel="0" collapsed="false">
      <c r="A5371" s="37" t="s">
        <v>1640</v>
      </c>
      <c r="B5371" s="37" t="s">
        <v>240</v>
      </c>
      <c r="C5371" s="37" t="n">
        <v>365</v>
      </c>
      <c r="D5371" s="38" t="n">
        <v>46116</v>
      </c>
      <c r="E5371" s="37" t="s">
        <v>229</v>
      </c>
      <c r="F5371" s="38" t="n">
        <v>46103</v>
      </c>
      <c r="G5371" s="37" t="n">
        <v>65</v>
      </c>
    </row>
    <row r="5372" customFormat="false" ht="15" hidden="false" customHeight="false" outlineLevel="0" collapsed="false">
      <c r="A5372" s="37" t="s">
        <v>1029</v>
      </c>
      <c r="B5372" s="37" t="s">
        <v>235</v>
      </c>
      <c r="C5372" s="37" t="n">
        <v>365</v>
      </c>
      <c r="D5372" s="38" t="n">
        <v>46193</v>
      </c>
      <c r="E5372" s="37" t="s">
        <v>229</v>
      </c>
      <c r="F5372" s="38" t="n">
        <v>46181</v>
      </c>
      <c r="G5372" s="37" t="n">
        <v>60</v>
      </c>
    </row>
    <row r="5373" customFormat="false" ht="15" hidden="false" customHeight="false" outlineLevel="0" collapsed="false">
      <c r="A5373" s="37" t="s">
        <v>1029</v>
      </c>
      <c r="B5373" s="37" t="s">
        <v>236</v>
      </c>
      <c r="C5373" s="37" t="n">
        <v>365</v>
      </c>
      <c r="D5373" s="38" t="n">
        <v>46107</v>
      </c>
      <c r="E5373" s="37" t="s">
        <v>232</v>
      </c>
      <c r="F5373" s="38"/>
      <c r="G5373" s="37"/>
    </row>
    <row r="5374" customFormat="false" ht="15" hidden="false" customHeight="false" outlineLevel="0" collapsed="false">
      <c r="A5374" s="37" t="s">
        <v>1029</v>
      </c>
      <c r="B5374" s="37" t="s">
        <v>237</v>
      </c>
      <c r="C5374" s="37" t="n">
        <v>365</v>
      </c>
      <c r="D5374" s="38" t="n">
        <v>46178</v>
      </c>
      <c r="E5374" s="37" t="s">
        <v>232</v>
      </c>
      <c r="F5374" s="38"/>
      <c r="G5374" s="37"/>
    </row>
    <row r="5375" customFormat="false" ht="15" hidden="false" customHeight="false" outlineLevel="0" collapsed="false">
      <c r="A5375" s="37" t="s">
        <v>1029</v>
      </c>
      <c r="B5375" s="37" t="s">
        <v>238</v>
      </c>
      <c r="C5375" s="37" t="n">
        <v>180</v>
      </c>
      <c r="D5375" s="38" t="n">
        <v>46144</v>
      </c>
      <c r="E5375" s="37" t="s">
        <v>229</v>
      </c>
      <c r="F5375" s="38" t="n">
        <v>46125</v>
      </c>
      <c r="G5375" s="37" t="n">
        <v>77</v>
      </c>
    </row>
    <row r="5376" customFormat="false" ht="15" hidden="false" customHeight="false" outlineLevel="0" collapsed="false">
      <c r="A5376" s="37" t="s">
        <v>1029</v>
      </c>
      <c r="B5376" s="37" t="s">
        <v>239</v>
      </c>
      <c r="C5376" s="37" t="n">
        <v>730</v>
      </c>
      <c r="D5376" s="38" t="n">
        <v>46372</v>
      </c>
      <c r="E5376" s="37" t="s">
        <v>229</v>
      </c>
      <c r="F5376" s="38" t="n">
        <v>46366</v>
      </c>
      <c r="G5376" s="37" t="n">
        <v>82</v>
      </c>
    </row>
    <row r="5377" customFormat="false" ht="15" hidden="false" customHeight="false" outlineLevel="0" collapsed="false">
      <c r="A5377" s="37" t="s">
        <v>1029</v>
      </c>
      <c r="B5377" s="37" t="s">
        <v>240</v>
      </c>
      <c r="C5377" s="37" t="n">
        <v>365</v>
      </c>
      <c r="D5377" s="38" t="n">
        <v>46168</v>
      </c>
      <c r="E5377" s="37" t="s">
        <v>229</v>
      </c>
      <c r="F5377" s="38" t="n">
        <v>46161</v>
      </c>
      <c r="G5377" s="37" t="n">
        <v>94</v>
      </c>
    </row>
    <row r="5378" customFormat="false" ht="15" hidden="false" customHeight="false" outlineLevel="0" collapsed="false">
      <c r="A5378" s="37" t="s">
        <v>1641</v>
      </c>
      <c r="B5378" s="37" t="s">
        <v>235</v>
      </c>
      <c r="C5378" s="37" t="n">
        <v>365</v>
      </c>
      <c r="D5378" s="38" t="n">
        <v>46175</v>
      </c>
      <c r="E5378" s="37" t="s">
        <v>232</v>
      </c>
      <c r="F5378" s="38"/>
      <c r="G5378" s="37"/>
    </row>
    <row r="5379" customFormat="false" ht="15" hidden="false" customHeight="false" outlineLevel="0" collapsed="false">
      <c r="A5379" s="37" t="s">
        <v>1641</v>
      </c>
      <c r="B5379" s="37" t="s">
        <v>236</v>
      </c>
      <c r="C5379" s="37" t="n">
        <v>365</v>
      </c>
      <c r="D5379" s="38" t="n">
        <v>46340</v>
      </c>
      <c r="E5379" s="37" t="s">
        <v>229</v>
      </c>
      <c r="F5379" s="38" t="n">
        <v>46334</v>
      </c>
      <c r="G5379" s="37" t="n">
        <v>76</v>
      </c>
    </row>
    <row r="5380" customFormat="false" ht="15" hidden="false" customHeight="false" outlineLevel="0" collapsed="false">
      <c r="A5380" s="37" t="s">
        <v>1641</v>
      </c>
      <c r="B5380" s="37" t="s">
        <v>237</v>
      </c>
      <c r="C5380" s="37" t="n">
        <v>365</v>
      </c>
      <c r="D5380" s="38" t="n">
        <v>46373</v>
      </c>
      <c r="E5380" s="37" t="s">
        <v>229</v>
      </c>
      <c r="F5380" s="38" t="n">
        <v>46335</v>
      </c>
      <c r="G5380" s="37" t="n">
        <v>87</v>
      </c>
    </row>
    <row r="5381" customFormat="false" ht="15" hidden="false" customHeight="false" outlineLevel="0" collapsed="false">
      <c r="A5381" s="37" t="s">
        <v>1641</v>
      </c>
      <c r="B5381" s="37" t="s">
        <v>238</v>
      </c>
      <c r="C5381" s="37" t="n">
        <v>180</v>
      </c>
      <c r="D5381" s="38" t="n">
        <v>46374</v>
      </c>
      <c r="E5381" s="37" t="s">
        <v>232</v>
      </c>
      <c r="F5381" s="38"/>
      <c r="G5381" s="37"/>
    </row>
    <row r="5382" customFormat="false" ht="15" hidden="false" customHeight="false" outlineLevel="0" collapsed="false">
      <c r="A5382" s="37" t="s">
        <v>1641</v>
      </c>
      <c r="B5382" s="37" t="s">
        <v>239</v>
      </c>
      <c r="C5382" s="37" t="n">
        <v>730</v>
      </c>
      <c r="D5382" s="38" t="n">
        <v>46273</v>
      </c>
      <c r="E5382" s="37" t="s">
        <v>229</v>
      </c>
      <c r="F5382" s="38" t="n">
        <v>46265</v>
      </c>
      <c r="G5382" s="37" t="n">
        <v>76</v>
      </c>
    </row>
    <row r="5383" customFormat="false" ht="15" hidden="false" customHeight="false" outlineLevel="0" collapsed="false">
      <c r="A5383" s="37" t="s">
        <v>1641</v>
      </c>
      <c r="B5383" s="37" t="s">
        <v>240</v>
      </c>
      <c r="C5383" s="37" t="n">
        <v>365</v>
      </c>
      <c r="D5383" s="38" t="n">
        <v>46309</v>
      </c>
      <c r="E5383" s="37" t="s">
        <v>230</v>
      </c>
      <c r="F5383" s="38"/>
      <c r="G5383" s="37"/>
    </row>
    <row r="5384" customFormat="false" ht="15" hidden="false" customHeight="false" outlineLevel="0" collapsed="false">
      <c r="A5384" s="37" t="s">
        <v>708</v>
      </c>
      <c r="B5384" s="37" t="s">
        <v>235</v>
      </c>
      <c r="C5384" s="37" t="n">
        <v>365</v>
      </c>
      <c r="D5384" s="38" t="n">
        <v>46182</v>
      </c>
      <c r="E5384" s="37" t="s">
        <v>230</v>
      </c>
      <c r="F5384" s="38"/>
      <c r="G5384" s="37"/>
    </row>
    <row r="5385" customFormat="false" ht="15" hidden="false" customHeight="false" outlineLevel="0" collapsed="false">
      <c r="A5385" s="37" t="s">
        <v>708</v>
      </c>
      <c r="B5385" s="37" t="s">
        <v>236</v>
      </c>
      <c r="C5385" s="37" t="n">
        <v>365</v>
      </c>
      <c r="D5385" s="38" t="n">
        <v>46374</v>
      </c>
      <c r="E5385" s="37" t="s">
        <v>229</v>
      </c>
      <c r="F5385" s="38" t="n">
        <v>46349</v>
      </c>
      <c r="G5385" s="37" t="n">
        <v>84</v>
      </c>
    </row>
    <row r="5386" customFormat="false" ht="15" hidden="false" customHeight="false" outlineLevel="0" collapsed="false">
      <c r="A5386" s="37" t="s">
        <v>708</v>
      </c>
      <c r="B5386" s="37" t="s">
        <v>237</v>
      </c>
      <c r="C5386" s="37" t="n">
        <v>365</v>
      </c>
      <c r="D5386" s="38" t="n">
        <v>46177</v>
      </c>
      <c r="E5386" s="37" t="s">
        <v>229</v>
      </c>
      <c r="F5386" s="38" t="n">
        <v>46175</v>
      </c>
      <c r="G5386" s="37" t="n">
        <v>87</v>
      </c>
    </row>
    <row r="5387" customFormat="false" ht="15" hidden="false" customHeight="false" outlineLevel="0" collapsed="false">
      <c r="A5387" s="37" t="s">
        <v>708</v>
      </c>
      <c r="B5387" s="37" t="s">
        <v>238</v>
      </c>
      <c r="C5387" s="37" t="n">
        <v>180</v>
      </c>
      <c r="D5387" s="38" t="n">
        <v>46145</v>
      </c>
      <c r="E5387" s="37" t="s">
        <v>229</v>
      </c>
      <c r="F5387" s="38" t="n">
        <v>46112</v>
      </c>
      <c r="G5387" s="37" t="n">
        <v>77</v>
      </c>
    </row>
    <row r="5388" customFormat="false" ht="15" hidden="false" customHeight="false" outlineLevel="0" collapsed="false">
      <c r="A5388" s="37" t="s">
        <v>708</v>
      </c>
      <c r="B5388" s="37" t="s">
        <v>239</v>
      </c>
      <c r="C5388" s="37" t="n">
        <v>730</v>
      </c>
      <c r="D5388" s="38" t="n">
        <v>46354</v>
      </c>
      <c r="E5388" s="37" t="s">
        <v>230</v>
      </c>
      <c r="F5388" s="38"/>
      <c r="G5388" s="37"/>
    </row>
    <row r="5389" customFormat="false" ht="15" hidden="false" customHeight="false" outlineLevel="0" collapsed="false">
      <c r="A5389" s="37" t="s">
        <v>708</v>
      </c>
      <c r="B5389" s="37" t="s">
        <v>240</v>
      </c>
      <c r="C5389" s="37" t="n">
        <v>365</v>
      </c>
      <c r="D5389" s="38" t="n">
        <v>46164</v>
      </c>
      <c r="E5389" s="37" t="s">
        <v>229</v>
      </c>
      <c r="F5389" s="38" t="n">
        <v>46158</v>
      </c>
      <c r="G5389" s="37" t="n">
        <v>66</v>
      </c>
    </row>
    <row r="5390" customFormat="false" ht="15" hidden="false" customHeight="false" outlineLevel="0" collapsed="false">
      <c r="A5390" s="37" t="s">
        <v>1642</v>
      </c>
      <c r="B5390" s="37" t="s">
        <v>235</v>
      </c>
      <c r="C5390" s="37" t="n">
        <v>365</v>
      </c>
      <c r="D5390" s="38" t="n">
        <v>46328</v>
      </c>
      <c r="E5390" s="37" t="s">
        <v>229</v>
      </c>
      <c r="F5390" s="38" t="n">
        <v>46296</v>
      </c>
      <c r="G5390" s="37" t="n">
        <v>77</v>
      </c>
    </row>
    <row r="5391" customFormat="false" ht="15" hidden="false" customHeight="false" outlineLevel="0" collapsed="false">
      <c r="A5391" s="37" t="s">
        <v>1642</v>
      </c>
      <c r="B5391" s="37" t="s">
        <v>236</v>
      </c>
      <c r="C5391" s="37" t="n">
        <v>365</v>
      </c>
      <c r="D5391" s="38" t="n">
        <v>46300</v>
      </c>
      <c r="E5391" s="37" t="s">
        <v>229</v>
      </c>
      <c r="F5391" s="38" t="n">
        <v>46289</v>
      </c>
      <c r="G5391" s="37" t="n">
        <v>81</v>
      </c>
    </row>
    <row r="5392" customFormat="false" ht="15" hidden="false" customHeight="false" outlineLevel="0" collapsed="false">
      <c r="A5392" s="37" t="s">
        <v>1642</v>
      </c>
      <c r="B5392" s="37" t="s">
        <v>237</v>
      </c>
      <c r="C5392" s="37" t="n">
        <v>365</v>
      </c>
      <c r="D5392" s="38" t="n">
        <v>46256</v>
      </c>
      <c r="E5392" s="37" t="s">
        <v>230</v>
      </c>
      <c r="F5392" s="38"/>
      <c r="G5392" s="37"/>
    </row>
    <row r="5393" customFormat="false" ht="15" hidden="false" customHeight="false" outlineLevel="0" collapsed="false">
      <c r="A5393" s="37" t="s">
        <v>1642</v>
      </c>
      <c r="B5393" s="37" t="s">
        <v>238</v>
      </c>
      <c r="C5393" s="37" t="n">
        <v>180</v>
      </c>
      <c r="D5393" s="38" t="n">
        <v>46334</v>
      </c>
      <c r="E5393" s="37" t="s">
        <v>230</v>
      </c>
      <c r="F5393" s="38"/>
      <c r="G5393" s="37"/>
    </row>
    <row r="5394" customFormat="false" ht="15" hidden="false" customHeight="false" outlineLevel="0" collapsed="false">
      <c r="A5394" s="37" t="s">
        <v>1642</v>
      </c>
      <c r="B5394" s="37" t="s">
        <v>239</v>
      </c>
      <c r="C5394" s="37" t="n">
        <v>730</v>
      </c>
      <c r="D5394" s="38" t="n">
        <v>46295</v>
      </c>
      <c r="E5394" s="37" t="s">
        <v>231</v>
      </c>
      <c r="F5394" s="38"/>
      <c r="G5394" s="37"/>
    </row>
    <row r="5395" customFormat="false" ht="15" hidden="false" customHeight="false" outlineLevel="0" collapsed="false">
      <c r="A5395" s="37" t="s">
        <v>1642</v>
      </c>
      <c r="B5395" s="37" t="s">
        <v>240</v>
      </c>
      <c r="C5395" s="37" t="n">
        <v>365</v>
      </c>
      <c r="D5395" s="38" t="n">
        <v>46185</v>
      </c>
      <c r="E5395" s="37" t="s">
        <v>230</v>
      </c>
      <c r="F5395" s="38"/>
      <c r="G5395" s="37"/>
    </row>
    <row r="5396" customFormat="false" ht="15" hidden="false" customHeight="false" outlineLevel="0" collapsed="false">
      <c r="A5396" s="37" t="s">
        <v>728</v>
      </c>
      <c r="B5396" s="37" t="s">
        <v>235</v>
      </c>
      <c r="C5396" s="37" t="n">
        <v>365</v>
      </c>
      <c r="D5396" s="38" t="n">
        <v>46124</v>
      </c>
      <c r="E5396" s="37" t="s">
        <v>229</v>
      </c>
      <c r="F5396" s="38" t="n">
        <v>46107</v>
      </c>
      <c r="G5396" s="37" t="n">
        <v>66</v>
      </c>
    </row>
    <row r="5397" customFormat="false" ht="15" hidden="false" customHeight="false" outlineLevel="0" collapsed="false">
      <c r="A5397" s="37" t="s">
        <v>728</v>
      </c>
      <c r="B5397" s="37" t="s">
        <v>236</v>
      </c>
      <c r="C5397" s="37" t="n">
        <v>365</v>
      </c>
      <c r="D5397" s="38" t="n">
        <v>46285</v>
      </c>
      <c r="E5397" s="37" t="s">
        <v>229</v>
      </c>
      <c r="F5397" s="38" t="n">
        <v>46271</v>
      </c>
      <c r="G5397" s="37" t="n">
        <v>67</v>
      </c>
    </row>
    <row r="5398" customFormat="false" ht="15" hidden="false" customHeight="false" outlineLevel="0" collapsed="false">
      <c r="A5398" s="37" t="s">
        <v>728</v>
      </c>
      <c r="B5398" s="37" t="s">
        <v>237</v>
      </c>
      <c r="C5398" s="37" t="n">
        <v>365</v>
      </c>
      <c r="D5398" s="38" t="n">
        <v>46323</v>
      </c>
      <c r="E5398" s="37" t="s">
        <v>232</v>
      </c>
      <c r="F5398" s="38"/>
      <c r="G5398" s="37"/>
    </row>
    <row r="5399" customFormat="false" ht="15" hidden="false" customHeight="false" outlineLevel="0" collapsed="false">
      <c r="A5399" s="37" t="s">
        <v>728</v>
      </c>
      <c r="B5399" s="37" t="s">
        <v>238</v>
      </c>
      <c r="C5399" s="37" t="n">
        <v>180</v>
      </c>
      <c r="D5399" s="38" t="n">
        <v>46155</v>
      </c>
      <c r="E5399" s="37" t="s">
        <v>230</v>
      </c>
      <c r="F5399" s="38"/>
      <c r="G5399" s="37"/>
    </row>
    <row r="5400" customFormat="false" ht="15" hidden="false" customHeight="false" outlineLevel="0" collapsed="false">
      <c r="A5400" s="37" t="s">
        <v>728</v>
      </c>
      <c r="B5400" s="37" t="s">
        <v>239</v>
      </c>
      <c r="C5400" s="37" t="n">
        <v>730</v>
      </c>
      <c r="D5400" s="38" t="n">
        <v>46332</v>
      </c>
      <c r="E5400" s="37" t="s">
        <v>231</v>
      </c>
      <c r="F5400" s="38"/>
      <c r="G5400" s="37"/>
    </row>
    <row r="5401" customFormat="false" ht="15" hidden="false" customHeight="false" outlineLevel="0" collapsed="false">
      <c r="A5401" s="37" t="s">
        <v>728</v>
      </c>
      <c r="B5401" s="37" t="s">
        <v>240</v>
      </c>
      <c r="C5401" s="37" t="n">
        <v>365</v>
      </c>
      <c r="D5401" s="38" t="n">
        <v>46312</v>
      </c>
      <c r="E5401" s="37" t="s">
        <v>229</v>
      </c>
      <c r="F5401" s="38" t="n">
        <v>46306</v>
      </c>
      <c r="G5401" s="37" t="n">
        <v>65</v>
      </c>
    </row>
    <row r="5402" customFormat="false" ht="15" hidden="false" customHeight="false" outlineLevel="0" collapsed="false">
      <c r="A5402" s="37" t="s">
        <v>1418</v>
      </c>
      <c r="B5402" s="37" t="s">
        <v>235</v>
      </c>
      <c r="C5402" s="37" t="n">
        <v>365</v>
      </c>
      <c r="D5402" s="38" t="n">
        <v>46306</v>
      </c>
      <c r="E5402" s="37" t="s">
        <v>231</v>
      </c>
      <c r="F5402" s="38"/>
      <c r="G5402" s="37"/>
    </row>
    <row r="5403" customFormat="false" ht="15" hidden="false" customHeight="false" outlineLevel="0" collapsed="false">
      <c r="A5403" s="37" t="s">
        <v>1418</v>
      </c>
      <c r="B5403" s="37" t="s">
        <v>236</v>
      </c>
      <c r="C5403" s="37" t="n">
        <v>365</v>
      </c>
      <c r="D5403" s="38" t="n">
        <v>46177</v>
      </c>
      <c r="E5403" s="37" t="s">
        <v>229</v>
      </c>
      <c r="F5403" s="38" t="n">
        <v>46163</v>
      </c>
      <c r="G5403" s="37" t="n">
        <v>83</v>
      </c>
    </row>
    <row r="5404" customFormat="false" ht="15" hidden="false" customHeight="false" outlineLevel="0" collapsed="false">
      <c r="A5404" s="37" t="s">
        <v>1418</v>
      </c>
      <c r="B5404" s="37" t="s">
        <v>237</v>
      </c>
      <c r="C5404" s="37" t="n">
        <v>365</v>
      </c>
      <c r="D5404" s="38" t="n">
        <v>46249</v>
      </c>
      <c r="E5404" s="37" t="s">
        <v>230</v>
      </c>
      <c r="F5404" s="38"/>
      <c r="G5404" s="37"/>
    </row>
    <row r="5405" customFormat="false" ht="15" hidden="false" customHeight="false" outlineLevel="0" collapsed="false">
      <c r="A5405" s="37" t="s">
        <v>1418</v>
      </c>
      <c r="B5405" s="37" t="s">
        <v>238</v>
      </c>
      <c r="C5405" s="37" t="n">
        <v>180</v>
      </c>
      <c r="D5405" s="38" t="n">
        <v>46306</v>
      </c>
      <c r="E5405" s="37" t="s">
        <v>229</v>
      </c>
      <c r="F5405" s="38" t="n">
        <v>46295</v>
      </c>
      <c r="G5405" s="37" t="n">
        <v>89</v>
      </c>
    </row>
    <row r="5406" customFormat="false" ht="15" hidden="false" customHeight="false" outlineLevel="0" collapsed="false">
      <c r="A5406" s="37" t="s">
        <v>1418</v>
      </c>
      <c r="B5406" s="37" t="s">
        <v>239</v>
      </c>
      <c r="C5406" s="37" t="n">
        <v>730</v>
      </c>
      <c r="D5406" s="38" t="n">
        <v>46225</v>
      </c>
      <c r="E5406" s="37" t="s">
        <v>229</v>
      </c>
      <c r="F5406" s="38" t="n">
        <v>46205</v>
      </c>
      <c r="G5406" s="37" t="n">
        <v>76</v>
      </c>
    </row>
    <row r="5407" customFormat="false" ht="15" hidden="false" customHeight="false" outlineLevel="0" collapsed="false">
      <c r="A5407" s="37" t="s">
        <v>1418</v>
      </c>
      <c r="B5407" s="37" t="s">
        <v>240</v>
      </c>
      <c r="C5407" s="37" t="n">
        <v>365</v>
      </c>
      <c r="D5407" s="38" t="n">
        <v>46311</v>
      </c>
      <c r="E5407" s="37" t="s">
        <v>232</v>
      </c>
      <c r="F5407" s="38"/>
      <c r="G5407" s="37"/>
    </row>
    <row r="5408" customFormat="false" ht="15" hidden="false" customHeight="false" outlineLevel="0" collapsed="false">
      <c r="A5408" s="37" t="s">
        <v>1644</v>
      </c>
      <c r="B5408" s="37" t="s">
        <v>235</v>
      </c>
      <c r="C5408" s="37" t="n">
        <v>365</v>
      </c>
      <c r="D5408" s="38" t="n">
        <v>46283</v>
      </c>
      <c r="E5408" s="37" t="s">
        <v>229</v>
      </c>
      <c r="F5408" s="38" t="n">
        <v>46271</v>
      </c>
      <c r="G5408" s="37" t="n">
        <v>66</v>
      </c>
    </row>
    <row r="5409" customFormat="false" ht="15" hidden="false" customHeight="false" outlineLevel="0" collapsed="false">
      <c r="A5409" s="37" t="s">
        <v>1644</v>
      </c>
      <c r="B5409" s="37" t="s">
        <v>236</v>
      </c>
      <c r="C5409" s="37" t="n">
        <v>365</v>
      </c>
      <c r="D5409" s="38" t="n">
        <v>46224</v>
      </c>
      <c r="E5409" s="37" t="s">
        <v>229</v>
      </c>
      <c r="F5409" s="38" t="n">
        <v>46205</v>
      </c>
      <c r="G5409" s="37" t="n">
        <v>70</v>
      </c>
    </row>
    <row r="5410" customFormat="false" ht="15" hidden="false" customHeight="false" outlineLevel="0" collapsed="false">
      <c r="A5410" s="37" t="s">
        <v>1644</v>
      </c>
      <c r="B5410" s="37" t="s">
        <v>237</v>
      </c>
      <c r="C5410" s="37" t="n">
        <v>365</v>
      </c>
      <c r="D5410" s="38" t="n">
        <v>46355</v>
      </c>
      <c r="E5410" s="37" t="s">
        <v>229</v>
      </c>
      <c r="F5410" s="38" t="n">
        <v>46341</v>
      </c>
      <c r="G5410" s="37" t="n">
        <v>85</v>
      </c>
    </row>
    <row r="5411" customFormat="false" ht="15" hidden="false" customHeight="false" outlineLevel="0" collapsed="false">
      <c r="A5411" s="37" t="s">
        <v>1644</v>
      </c>
      <c r="B5411" s="37" t="s">
        <v>238</v>
      </c>
      <c r="C5411" s="37" t="n">
        <v>180</v>
      </c>
      <c r="D5411" s="38" t="n">
        <v>46380</v>
      </c>
      <c r="E5411" s="37" t="s">
        <v>229</v>
      </c>
      <c r="F5411" s="38" t="n">
        <v>46374</v>
      </c>
      <c r="G5411" s="37" t="n">
        <v>80</v>
      </c>
    </row>
    <row r="5412" customFormat="false" ht="15" hidden="false" customHeight="false" outlineLevel="0" collapsed="false">
      <c r="A5412" s="37" t="s">
        <v>1644</v>
      </c>
      <c r="B5412" s="37" t="s">
        <v>239</v>
      </c>
      <c r="C5412" s="37" t="n">
        <v>730</v>
      </c>
      <c r="D5412" s="38" t="n">
        <v>46289</v>
      </c>
      <c r="E5412" s="37" t="s">
        <v>229</v>
      </c>
      <c r="F5412" s="38" t="n">
        <v>46277</v>
      </c>
      <c r="G5412" s="37" t="n">
        <v>87</v>
      </c>
    </row>
    <row r="5413" customFormat="false" ht="15" hidden="false" customHeight="false" outlineLevel="0" collapsed="false">
      <c r="A5413" s="37" t="s">
        <v>1644</v>
      </c>
      <c r="B5413" s="37" t="s">
        <v>240</v>
      </c>
      <c r="C5413" s="37" t="n">
        <v>365</v>
      </c>
      <c r="D5413" s="38" t="n">
        <v>46297</v>
      </c>
      <c r="E5413" s="37" t="s">
        <v>229</v>
      </c>
      <c r="F5413" s="38" t="n">
        <v>46267</v>
      </c>
      <c r="G5413" s="37" t="n">
        <v>98</v>
      </c>
    </row>
    <row r="5414" customFormat="false" ht="15" hidden="false" customHeight="false" outlineLevel="0" collapsed="false">
      <c r="A5414" s="37" t="s">
        <v>1646</v>
      </c>
      <c r="B5414" s="37" t="s">
        <v>235</v>
      </c>
      <c r="C5414" s="37" t="n">
        <v>365</v>
      </c>
      <c r="D5414" s="38" t="n">
        <v>46223</v>
      </c>
      <c r="E5414" s="37" t="s">
        <v>229</v>
      </c>
      <c r="F5414" s="38" t="n">
        <v>46191</v>
      </c>
      <c r="G5414" s="37" t="n">
        <v>77</v>
      </c>
    </row>
    <row r="5415" customFormat="false" ht="15" hidden="false" customHeight="false" outlineLevel="0" collapsed="false">
      <c r="A5415" s="37" t="s">
        <v>1646</v>
      </c>
      <c r="B5415" s="37" t="s">
        <v>236</v>
      </c>
      <c r="C5415" s="37" t="n">
        <v>365</v>
      </c>
      <c r="D5415" s="38" t="n">
        <v>46185</v>
      </c>
      <c r="E5415" s="37" t="s">
        <v>229</v>
      </c>
      <c r="F5415" s="38" t="n">
        <v>46165</v>
      </c>
      <c r="G5415" s="37" t="n">
        <v>74</v>
      </c>
    </row>
    <row r="5416" customFormat="false" ht="15" hidden="false" customHeight="false" outlineLevel="0" collapsed="false">
      <c r="A5416" s="37" t="s">
        <v>1646</v>
      </c>
      <c r="B5416" s="37" t="s">
        <v>237</v>
      </c>
      <c r="C5416" s="37" t="n">
        <v>365</v>
      </c>
      <c r="D5416" s="38" t="n">
        <v>46324</v>
      </c>
      <c r="E5416" s="37" t="s">
        <v>229</v>
      </c>
      <c r="F5416" s="38" t="n">
        <v>46317</v>
      </c>
      <c r="G5416" s="37" t="n">
        <v>86</v>
      </c>
    </row>
    <row r="5417" customFormat="false" ht="15" hidden="false" customHeight="false" outlineLevel="0" collapsed="false">
      <c r="A5417" s="37" t="s">
        <v>1646</v>
      </c>
      <c r="B5417" s="37" t="s">
        <v>238</v>
      </c>
      <c r="C5417" s="37" t="n">
        <v>180</v>
      </c>
      <c r="D5417" s="38" t="n">
        <v>46359</v>
      </c>
      <c r="E5417" s="37" t="s">
        <v>229</v>
      </c>
      <c r="F5417" s="38" t="n">
        <v>46327</v>
      </c>
      <c r="G5417" s="37" t="n">
        <v>84</v>
      </c>
    </row>
    <row r="5418" customFormat="false" ht="15" hidden="false" customHeight="false" outlineLevel="0" collapsed="false">
      <c r="A5418" s="37" t="s">
        <v>1646</v>
      </c>
      <c r="B5418" s="37" t="s">
        <v>239</v>
      </c>
      <c r="C5418" s="37" t="n">
        <v>730</v>
      </c>
      <c r="D5418" s="38" t="n">
        <v>46147</v>
      </c>
      <c r="E5418" s="37" t="s">
        <v>229</v>
      </c>
      <c r="F5418" s="38" t="n">
        <v>46127</v>
      </c>
      <c r="G5418" s="37" t="n">
        <v>80</v>
      </c>
    </row>
    <row r="5419" customFormat="false" ht="15" hidden="false" customHeight="false" outlineLevel="0" collapsed="false">
      <c r="A5419" s="37" t="s">
        <v>1646</v>
      </c>
      <c r="B5419" s="37" t="s">
        <v>240</v>
      </c>
      <c r="C5419" s="37" t="n">
        <v>365</v>
      </c>
      <c r="D5419" s="38" t="n">
        <v>46201</v>
      </c>
      <c r="E5419" s="37" t="s">
        <v>229</v>
      </c>
      <c r="F5419" s="38" t="n">
        <v>46198</v>
      </c>
      <c r="G5419" s="37" t="n">
        <v>80</v>
      </c>
    </row>
    <row r="5420" customFormat="false" ht="15" hidden="false" customHeight="false" outlineLevel="0" collapsed="false">
      <c r="A5420" s="37" t="s">
        <v>400</v>
      </c>
      <c r="B5420" s="37" t="s">
        <v>235</v>
      </c>
      <c r="C5420" s="37" t="n">
        <v>365</v>
      </c>
      <c r="D5420" s="38" t="n">
        <v>46377</v>
      </c>
      <c r="E5420" s="37" t="s">
        <v>229</v>
      </c>
      <c r="F5420" s="38" t="n">
        <v>46375</v>
      </c>
      <c r="G5420" s="37" t="n">
        <v>79</v>
      </c>
    </row>
    <row r="5421" customFormat="false" ht="15" hidden="false" customHeight="false" outlineLevel="0" collapsed="false">
      <c r="A5421" s="37" t="s">
        <v>400</v>
      </c>
      <c r="B5421" s="37" t="s">
        <v>236</v>
      </c>
      <c r="C5421" s="37" t="n">
        <v>365</v>
      </c>
      <c r="D5421" s="38" t="n">
        <v>46278</v>
      </c>
      <c r="E5421" s="37" t="s">
        <v>229</v>
      </c>
      <c r="F5421" s="38" t="n">
        <v>46257</v>
      </c>
      <c r="G5421" s="37" t="n">
        <v>91</v>
      </c>
    </row>
    <row r="5422" customFormat="false" ht="15" hidden="false" customHeight="false" outlineLevel="0" collapsed="false">
      <c r="A5422" s="37" t="s">
        <v>400</v>
      </c>
      <c r="B5422" s="37" t="s">
        <v>237</v>
      </c>
      <c r="C5422" s="37" t="n">
        <v>365</v>
      </c>
      <c r="D5422" s="38" t="n">
        <v>46112</v>
      </c>
      <c r="E5422" s="37" t="s">
        <v>229</v>
      </c>
      <c r="F5422" s="38" t="n">
        <v>46076</v>
      </c>
      <c r="G5422" s="37" t="n">
        <v>75</v>
      </c>
    </row>
    <row r="5423" customFormat="false" ht="15" hidden="false" customHeight="false" outlineLevel="0" collapsed="false">
      <c r="A5423" s="37" t="s">
        <v>400</v>
      </c>
      <c r="B5423" s="37" t="s">
        <v>238</v>
      </c>
      <c r="C5423" s="37" t="n">
        <v>180</v>
      </c>
      <c r="D5423" s="38" t="n">
        <v>46337</v>
      </c>
      <c r="E5423" s="37" t="s">
        <v>229</v>
      </c>
      <c r="F5423" s="38" t="n">
        <v>46321</v>
      </c>
      <c r="G5423" s="37" t="n">
        <v>72</v>
      </c>
    </row>
    <row r="5424" customFormat="false" ht="15" hidden="false" customHeight="false" outlineLevel="0" collapsed="false">
      <c r="A5424" s="37" t="s">
        <v>400</v>
      </c>
      <c r="B5424" s="37" t="s">
        <v>239</v>
      </c>
      <c r="C5424" s="37" t="n">
        <v>730</v>
      </c>
      <c r="D5424" s="38" t="n">
        <v>46205</v>
      </c>
      <c r="E5424" s="37" t="s">
        <v>229</v>
      </c>
      <c r="F5424" s="38" t="n">
        <v>46187</v>
      </c>
      <c r="G5424" s="37" t="n">
        <v>71</v>
      </c>
    </row>
    <row r="5425" customFormat="false" ht="15" hidden="false" customHeight="false" outlineLevel="0" collapsed="false">
      <c r="A5425" s="37" t="s">
        <v>400</v>
      </c>
      <c r="B5425" s="37" t="s">
        <v>240</v>
      </c>
      <c r="C5425" s="37" t="n">
        <v>365</v>
      </c>
      <c r="D5425" s="38" t="n">
        <v>46157</v>
      </c>
      <c r="E5425" s="37" t="s">
        <v>229</v>
      </c>
      <c r="F5425" s="38" t="n">
        <v>46132</v>
      </c>
      <c r="G5425" s="37" t="n">
        <v>96</v>
      </c>
    </row>
    <row r="5426" customFormat="false" ht="15" hidden="false" customHeight="false" outlineLevel="0" collapsed="false">
      <c r="A5426" s="37" t="s">
        <v>1648</v>
      </c>
      <c r="B5426" s="37" t="s">
        <v>235</v>
      </c>
      <c r="C5426" s="37" t="n">
        <v>365</v>
      </c>
      <c r="D5426" s="38" t="n">
        <v>46096</v>
      </c>
      <c r="E5426" s="37" t="s">
        <v>229</v>
      </c>
      <c r="F5426" s="38" t="n">
        <v>46086</v>
      </c>
      <c r="G5426" s="37" t="n">
        <v>92</v>
      </c>
    </row>
    <row r="5427" customFormat="false" ht="15" hidden="false" customHeight="false" outlineLevel="0" collapsed="false">
      <c r="A5427" s="37" t="s">
        <v>1648</v>
      </c>
      <c r="B5427" s="37" t="s">
        <v>236</v>
      </c>
      <c r="C5427" s="37" t="n">
        <v>365</v>
      </c>
      <c r="D5427" s="38" t="n">
        <v>46355</v>
      </c>
      <c r="E5427" s="37" t="s">
        <v>229</v>
      </c>
      <c r="F5427" s="38" t="n">
        <v>46342</v>
      </c>
      <c r="G5427" s="37" t="n">
        <v>91</v>
      </c>
    </row>
    <row r="5428" customFormat="false" ht="15" hidden="false" customHeight="false" outlineLevel="0" collapsed="false">
      <c r="A5428" s="37" t="s">
        <v>1648</v>
      </c>
      <c r="B5428" s="37" t="s">
        <v>237</v>
      </c>
      <c r="C5428" s="37" t="n">
        <v>365</v>
      </c>
      <c r="D5428" s="38" t="n">
        <v>46266</v>
      </c>
      <c r="E5428" s="37" t="s">
        <v>229</v>
      </c>
      <c r="F5428" s="38" t="n">
        <v>46259</v>
      </c>
      <c r="G5428" s="37" t="n">
        <v>82</v>
      </c>
    </row>
    <row r="5429" customFormat="false" ht="15" hidden="false" customHeight="false" outlineLevel="0" collapsed="false">
      <c r="A5429" s="37" t="s">
        <v>1648</v>
      </c>
      <c r="B5429" s="37" t="s">
        <v>238</v>
      </c>
      <c r="C5429" s="37" t="n">
        <v>180</v>
      </c>
      <c r="D5429" s="38" t="n">
        <v>46284</v>
      </c>
      <c r="E5429" s="37" t="s">
        <v>229</v>
      </c>
      <c r="F5429" s="38" t="n">
        <v>46253</v>
      </c>
      <c r="G5429" s="37" t="n">
        <v>60</v>
      </c>
    </row>
    <row r="5430" customFormat="false" ht="15" hidden="false" customHeight="false" outlineLevel="0" collapsed="false">
      <c r="A5430" s="37" t="s">
        <v>1648</v>
      </c>
      <c r="B5430" s="37" t="s">
        <v>239</v>
      </c>
      <c r="C5430" s="37" t="n">
        <v>730</v>
      </c>
      <c r="D5430" s="38" t="n">
        <v>46291</v>
      </c>
      <c r="E5430" s="37" t="s">
        <v>229</v>
      </c>
      <c r="F5430" s="38" t="n">
        <v>46264</v>
      </c>
      <c r="G5430" s="37" t="n">
        <v>72</v>
      </c>
    </row>
    <row r="5431" customFormat="false" ht="15" hidden="false" customHeight="false" outlineLevel="0" collapsed="false">
      <c r="A5431" s="37" t="s">
        <v>1648</v>
      </c>
      <c r="B5431" s="37" t="s">
        <v>240</v>
      </c>
      <c r="C5431" s="37" t="n">
        <v>365</v>
      </c>
      <c r="D5431" s="38" t="n">
        <v>46248</v>
      </c>
      <c r="E5431" s="37" t="s">
        <v>229</v>
      </c>
      <c r="F5431" s="38" t="n">
        <v>46244</v>
      </c>
      <c r="G5431" s="37" t="n">
        <v>94</v>
      </c>
    </row>
    <row r="5432" customFormat="false" ht="15" hidden="false" customHeight="false" outlineLevel="0" collapsed="false">
      <c r="A5432" s="37" t="s">
        <v>1649</v>
      </c>
      <c r="B5432" s="37" t="s">
        <v>235</v>
      </c>
      <c r="C5432" s="37" t="n">
        <v>365</v>
      </c>
      <c r="D5432" s="38" t="n">
        <v>46229</v>
      </c>
      <c r="E5432" s="37" t="s">
        <v>229</v>
      </c>
      <c r="F5432" s="38" t="n">
        <v>46211</v>
      </c>
      <c r="G5432" s="37" t="n">
        <v>98</v>
      </c>
    </row>
    <row r="5433" customFormat="false" ht="15" hidden="false" customHeight="false" outlineLevel="0" collapsed="false">
      <c r="A5433" s="37" t="s">
        <v>1649</v>
      </c>
      <c r="B5433" s="37" t="s">
        <v>236</v>
      </c>
      <c r="C5433" s="37" t="n">
        <v>365</v>
      </c>
      <c r="D5433" s="38" t="n">
        <v>46263</v>
      </c>
      <c r="E5433" s="37" t="s">
        <v>229</v>
      </c>
      <c r="F5433" s="38" t="n">
        <v>46259</v>
      </c>
      <c r="G5433" s="37" t="n">
        <v>92</v>
      </c>
    </row>
    <row r="5434" customFormat="false" ht="15" hidden="false" customHeight="false" outlineLevel="0" collapsed="false">
      <c r="A5434" s="37" t="s">
        <v>1649</v>
      </c>
      <c r="B5434" s="37" t="s">
        <v>237</v>
      </c>
      <c r="C5434" s="37" t="n">
        <v>365</v>
      </c>
      <c r="D5434" s="38" t="n">
        <v>46112</v>
      </c>
      <c r="E5434" s="37" t="s">
        <v>230</v>
      </c>
      <c r="F5434" s="38"/>
      <c r="G5434" s="37"/>
    </row>
    <row r="5435" customFormat="false" ht="15" hidden="false" customHeight="false" outlineLevel="0" collapsed="false">
      <c r="A5435" s="37" t="s">
        <v>1649</v>
      </c>
      <c r="B5435" s="37" t="s">
        <v>238</v>
      </c>
      <c r="C5435" s="37" t="n">
        <v>180</v>
      </c>
      <c r="D5435" s="38" t="n">
        <v>46335</v>
      </c>
      <c r="E5435" s="37" t="s">
        <v>229</v>
      </c>
      <c r="F5435" s="38" t="n">
        <v>46314</v>
      </c>
      <c r="G5435" s="37" t="n">
        <v>76</v>
      </c>
    </row>
    <row r="5436" customFormat="false" ht="15" hidden="false" customHeight="false" outlineLevel="0" collapsed="false">
      <c r="A5436" s="37" t="s">
        <v>1649</v>
      </c>
      <c r="B5436" s="37" t="s">
        <v>239</v>
      </c>
      <c r="C5436" s="37" t="n">
        <v>730</v>
      </c>
      <c r="D5436" s="38" t="n">
        <v>46149</v>
      </c>
      <c r="E5436" s="37" t="s">
        <v>230</v>
      </c>
      <c r="F5436" s="38"/>
      <c r="G5436" s="37"/>
    </row>
    <row r="5437" customFormat="false" ht="15" hidden="false" customHeight="false" outlineLevel="0" collapsed="false">
      <c r="A5437" s="37" t="s">
        <v>1649</v>
      </c>
      <c r="B5437" s="37" t="s">
        <v>240</v>
      </c>
      <c r="C5437" s="37" t="n">
        <v>365</v>
      </c>
      <c r="D5437" s="38" t="n">
        <v>46345</v>
      </c>
      <c r="E5437" s="37" t="s">
        <v>229</v>
      </c>
      <c r="F5437" s="38" t="n">
        <v>46337</v>
      </c>
      <c r="G5437" s="37" t="n">
        <v>92</v>
      </c>
    </row>
    <row r="5438" customFormat="false" ht="15" hidden="false" customHeight="false" outlineLevel="0" collapsed="false">
      <c r="A5438" s="37" t="s">
        <v>1650</v>
      </c>
      <c r="B5438" s="37" t="s">
        <v>235</v>
      </c>
      <c r="C5438" s="37" t="n">
        <v>365</v>
      </c>
      <c r="D5438" s="38" t="n">
        <v>46120</v>
      </c>
      <c r="E5438" s="37" t="s">
        <v>229</v>
      </c>
      <c r="F5438" s="38" t="n">
        <v>46119</v>
      </c>
      <c r="G5438" s="37" t="n">
        <v>83</v>
      </c>
    </row>
    <row r="5439" customFormat="false" ht="15" hidden="false" customHeight="false" outlineLevel="0" collapsed="false">
      <c r="A5439" s="37" t="s">
        <v>1650</v>
      </c>
      <c r="B5439" s="37" t="s">
        <v>236</v>
      </c>
      <c r="C5439" s="37" t="n">
        <v>365</v>
      </c>
      <c r="D5439" s="38" t="n">
        <v>46264</v>
      </c>
      <c r="E5439" s="37" t="s">
        <v>232</v>
      </c>
      <c r="F5439" s="38"/>
      <c r="G5439" s="37"/>
    </row>
    <row r="5440" customFormat="false" ht="15" hidden="false" customHeight="false" outlineLevel="0" collapsed="false">
      <c r="A5440" s="37" t="s">
        <v>1650</v>
      </c>
      <c r="B5440" s="37" t="s">
        <v>237</v>
      </c>
      <c r="C5440" s="37" t="n">
        <v>365</v>
      </c>
      <c r="D5440" s="38" t="n">
        <v>46167</v>
      </c>
      <c r="E5440" s="37" t="s">
        <v>229</v>
      </c>
      <c r="F5440" s="38" t="n">
        <v>46154</v>
      </c>
      <c r="G5440" s="37" t="n">
        <v>68</v>
      </c>
    </row>
    <row r="5441" customFormat="false" ht="15" hidden="false" customHeight="false" outlineLevel="0" collapsed="false">
      <c r="A5441" s="37" t="s">
        <v>1650</v>
      </c>
      <c r="B5441" s="37" t="s">
        <v>238</v>
      </c>
      <c r="C5441" s="37" t="n">
        <v>180</v>
      </c>
      <c r="D5441" s="38" t="n">
        <v>46232</v>
      </c>
      <c r="E5441" s="37" t="s">
        <v>229</v>
      </c>
      <c r="F5441" s="38" t="n">
        <v>46208</v>
      </c>
      <c r="G5441" s="37" t="n">
        <v>79</v>
      </c>
    </row>
    <row r="5442" customFormat="false" ht="15" hidden="false" customHeight="false" outlineLevel="0" collapsed="false">
      <c r="A5442" s="37" t="s">
        <v>1650</v>
      </c>
      <c r="B5442" s="37" t="s">
        <v>239</v>
      </c>
      <c r="C5442" s="37" t="n">
        <v>730</v>
      </c>
      <c r="D5442" s="38" t="n">
        <v>46223</v>
      </c>
      <c r="E5442" s="37" t="s">
        <v>232</v>
      </c>
      <c r="F5442" s="38"/>
      <c r="G5442" s="37"/>
    </row>
    <row r="5443" customFormat="false" ht="15" hidden="false" customHeight="false" outlineLevel="0" collapsed="false">
      <c r="A5443" s="37" t="s">
        <v>1650</v>
      </c>
      <c r="B5443" s="37" t="s">
        <v>240</v>
      </c>
      <c r="C5443" s="37" t="n">
        <v>365</v>
      </c>
      <c r="D5443" s="38" t="n">
        <v>46244</v>
      </c>
      <c r="E5443" s="37" t="s">
        <v>232</v>
      </c>
      <c r="F5443" s="38"/>
      <c r="G5443" s="37"/>
    </row>
    <row r="5444" customFormat="false" ht="15" hidden="false" customHeight="false" outlineLevel="0" collapsed="false">
      <c r="A5444" s="37" t="s">
        <v>695</v>
      </c>
      <c r="B5444" s="37" t="s">
        <v>235</v>
      </c>
      <c r="C5444" s="37" t="n">
        <v>365</v>
      </c>
      <c r="D5444" s="38" t="n">
        <v>46114</v>
      </c>
      <c r="E5444" s="37" t="s">
        <v>229</v>
      </c>
      <c r="F5444" s="38" t="n">
        <v>46110</v>
      </c>
      <c r="G5444" s="37" t="n">
        <v>67</v>
      </c>
    </row>
    <row r="5445" customFormat="false" ht="15" hidden="false" customHeight="false" outlineLevel="0" collapsed="false">
      <c r="A5445" s="37" t="s">
        <v>695</v>
      </c>
      <c r="B5445" s="37" t="s">
        <v>236</v>
      </c>
      <c r="C5445" s="37" t="n">
        <v>365</v>
      </c>
      <c r="D5445" s="38" t="n">
        <v>46175</v>
      </c>
      <c r="E5445" s="37" t="s">
        <v>229</v>
      </c>
      <c r="F5445" s="38" t="n">
        <v>46151</v>
      </c>
      <c r="G5445" s="37" t="n">
        <v>86</v>
      </c>
    </row>
    <row r="5446" customFormat="false" ht="15" hidden="false" customHeight="false" outlineLevel="0" collapsed="false">
      <c r="A5446" s="37" t="s">
        <v>695</v>
      </c>
      <c r="B5446" s="37" t="s">
        <v>237</v>
      </c>
      <c r="C5446" s="37" t="n">
        <v>365</v>
      </c>
      <c r="D5446" s="38" t="n">
        <v>46253</v>
      </c>
      <c r="E5446" s="37" t="s">
        <v>229</v>
      </c>
      <c r="F5446" s="38" t="n">
        <v>46245</v>
      </c>
      <c r="G5446" s="37" t="n">
        <v>97</v>
      </c>
    </row>
    <row r="5447" customFormat="false" ht="15" hidden="false" customHeight="false" outlineLevel="0" collapsed="false">
      <c r="A5447" s="37" t="s">
        <v>695</v>
      </c>
      <c r="B5447" s="37" t="s">
        <v>238</v>
      </c>
      <c r="C5447" s="37" t="n">
        <v>180</v>
      </c>
      <c r="D5447" s="38" t="n">
        <v>46313</v>
      </c>
      <c r="E5447" s="37" t="s">
        <v>229</v>
      </c>
      <c r="F5447" s="38" t="n">
        <v>46284</v>
      </c>
      <c r="G5447" s="37" t="n">
        <v>90</v>
      </c>
    </row>
    <row r="5448" customFormat="false" ht="15" hidden="false" customHeight="false" outlineLevel="0" collapsed="false">
      <c r="A5448" s="37" t="s">
        <v>695</v>
      </c>
      <c r="B5448" s="37" t="s">
        <v>239</v>
      </c>
      <c r="C5448" s="37" t="n">
        <v>730</v>
      </c>
      <c r="D5448" s="38" t="n">
        <v>46232</v>
      </c>
      <c r="E5448" s="37" t="s">
        <v>229</v>
      </c>
      <c r="F5448" s="38" t="n">
        <v>46194</v>
      </c>
      <c r="G5448" s="37" t="n">
        <v>78</v>
      </c>
    </row>
    <row r="5449" customFormat="false" ht="15" hidden="false" customHeight="false" outlineLevel="0" collapsed="false">
      <c r="A5449" s="37" t="s">
        <v>695</v>
      </c>
      <c r="B5449" s="37" t="s">
        <v>240</v>
      </c>
      <c r="C5449" s="37" t="n">
        <v>365</v>
      </c>
      <c r="D5449" s="38" t="n">
        <v>46125</v>
      </c>
      <c r="E5449" s="37" t="s">
        <v>231</v>
      </c>
      <c r="F5449" s="38"/>
      <c r="G5449" s="37"/>
    </row>
    <row r="5450" customFormat="false" ht="15" hidden="false" customHeight="false" outlineLevel="0" collapsed="false">
      <c r="A5450" s="37" t="s">
        <v>627</v>
      </c>
      <c r="B5450" s="37" t="s">
        <v>235</v>
      </c>
      <c r="C5450" s="37" t="n">
        <v>365</v>
      </c>
      <c r="D5450" s="38" t="n">
        <v>46366</v>
      </c>
      <c r="E5450" s="37" t="s">
        <v>229</v>
      </c>
      <c r="F5450" s="38" t="n">
        <v>46328</v>
      </c>
      <c r="G5450" s="37" t="n">
        <v>77</v>
      </c>
    </row>
    <row r="5451" customFormat="false" ht="15" hidden="false" customHeight="false" outlineLevel="0" collapsed="false">
      <c r="A5451" s="37" t="s">
        <v>627</v>
      </c>
      <c r="B5451" s="37" t="s">
        <v>236</v>
      </c>
      <c r="C5451" s="37" t="n">
        <v>365</v>
      </c>
      <c r="D5451" s="38" t="n">
        <v>46275</v>
      </c>
      <c r="E5451" s="37" t="s">
        <v>229</v>
      </c>
      <c r="F5451" s="38" t="n">
        <v>46245</v>
      </c>
      <c r="G5451" s="37" t="n">
        <v>86</v>
      </c>
    </row>
    <row r="5452" customFormat="false" ht="15" hidden="false" customHeight="false" outlineLevel="0" collapsed="false">
      <c r="A5452" s="37" t="s">
        <v>627</v>
      </c>
      <c r="B5452" s="37" t="s">
        <v>237</v>
      </c>
      <c r="C5452" s="37" t="n">
        <v>365</v>
      </c>
      <c r="D5452" s="38" t="n">
        <v>46258</v>
      </c>
      <c r="E5452" s="37" t="s">
        <v>229</v>
      </c>
      <c r="F5452" s="38" t="n">
        <v>46234</v>
      </c>
      <c r="G5452" s="37" t="n">
        <v>71</v>
      </c>
    </row>
    <row r="5453" customFormat="false" ht="15" hidden="false" customHeight="false" outlineLevel="0" collapsed="false">
      <c r="A5453" s="37" t="s">
        <v>627</v>
      </c>
      <c r="B5453" s="37" t="s">
        <v>238</v>
      </c>
      <c r="C5453" s="37" t="n">
        <v>180</v>
      </c>
      <c r="D5453" s="38" t="n">
        <v>46383</v>
      </c>
      <c r="E5453" s="37" t="s">
        <v>229</v>
      </c>
      <c r="F5453" s="38" t="n">
        <v>46365</v>
      </c>
      <c r="G5453" s="37" t="n">
        <v>87</v>
      </c>
    </row>
    <row r="5454" customFormat="false" ht="15" hidden="false" customHeight="false" outlineLevel="0" collapsed="false">
      <c r="A5454" s="37" t="s">
        <v>627</v>
      </c>
      <c r="B5454" s="37" t="s">
        <v>239</v>
      </c>
      <c r="C5454" s="37" t="n">
        <v>730</v>
      </c>
      <c r="D5454" s="38" t="n">
        <v>46118</v>
      </c>
      <c r="E5454" s="37" t="s">
        <v>232</v>
      </c>
      <c r="F5454" s="38"/>
      <c r="G5454" s="37"/>
    </row>
    <row r="5455" customFormat="false" ht="15" hidden="false" customHeight="false" outlineLevel="0" collapsed="false">
      <c r="A5455" s="37" t="s">
        <v>627</v>
      </c>
      <c r="B5455" s="37" t="s">
        <v>240</v>
      </c>
      <c r="C5455" s="37" t="n">
        <v>365</v>
      </c>
      <c r="D5455" s="38" t="n">
        <v>46285</v>
      </c>
      <c r="E5455" s="37" t="s">
        <v>229</v>
      </c>
      <c r="F5455" s="38" t="n">
        <v>46267</v>
      </c>
      <c r="G5455" s="37" t="n">
        <v>68</v>
      </c>
    </row>
    <row r="5456" customFormat="false" ht="15" hidden="false" customHeight="false" outlineLevel="0" collapsed="false">
      <c r="A5456" s="37" t="s">
        <v>1652</v>
      </c>
      <c r="B5456" s="37" t="s">
        <v>235</v>
      </c>
      <c r="C5456" s="37" t="n">
        <v>365</v>
      </c>
      <c r="D5456" s="38" t="n">
        <v>46324</v>
      </c>
      <c r="E5456" s="37" t="s">
        <v>232</v>
      </c>
      <c r="F5456" s="38"/>
      <c r="G5456" s="37"/>
    </row>
    <row r="5457" customFormat="false" ht="15" hidden="false" customHeight="false" outlineLevel="0" collapsed="false">
      <c r="A5457" s="37" t="s">
        <v>1652</v>
      </c>
      <c r="B5457" s="37" t="s">
        <v>236</v>
      </c>
      <c r="C5457" s="37" t="n">
        <v>365</v>
      </c>
      <c r="D5457" s="38" t="n">
        <v>46348</v>
      </c>
      <c r="E5457" s="37" t="s">
        <v>229</v>
      </c>
      <c r="F5457" s="38" t="n">
        <v>46337</v>
      </c>
      <c r="G5457" s="37" t="n">
        <v>79</v>
      </c>
    </row>
    <row r="5458" customFormat="false" ht="15" hidden="false" customHeight="false" outlineLevel="0" collapsed="false">
      <c r="A5458" s="37" t="s">
        <v>1652</v>
      </c>
      <c r="B5458" s="37" t="s">
        <v>237</v>
      </c>
      <c r="C5458" s="37" t="n">
        <v>365</v>
      </c>
      <c r="D5458" s="38" t="n">
        <v>46371</v>
      </c>
      <c r="E5458" s="37" t="s">
        <v>229</v>
      </c>
      <c r="F5458" s="38" t="n">
        <v>46338</v>
      </c>
      <c r="G5458" s="37" t="n">
        <v>74</v>
      </c>
    </row>
    <row r="5459" customFormat="false" ht="15" hidden="false" customHeight="false" outlineLevel="0" collapsed="false">
      <c r="A5459" s="37" t="s">
        <v>1652</v>
      </c>
      <c r="B5459" s="37" t="s">
        <v>238</v>
      </c>
      <c r="C5459" s="37" t="n">
        <v>180</v>
      </c>
      <c r="D5459" s="38" t="n">
        <v>46213</v>
      </c>
      <c r="E5459" s="37" t="s">
        <v>231</v>
      </c>
      <c r="F5459" s="38"/>
      <c r="G5459" s="37"/>
    </row>
    <row r="5460" customFormat="false" ht="15" hidden="false" customHeight="false" outlineLevel="0" collapsed="false">
      <c r="A5460" s="37" t="s">
        <v>1652</v>
      </c>
      <c r="B5460" s="37" t="s">
        <v>239</v>
      </c>
      <c r="C5460" s="37" t="n">
        <v>730</v>
      </c>
      <c r="D5460" s="38" t="n">
        <v>46181</v>
      </c>
      <c r="E5460" s="37" t="s">
        <v>229</v>
      </c>
      <c r="F5460" s="38" t="n">
        <v>46143</v>
      </c>
      <c r="G5460" s="37" t="n">
        <v>63</v>
      </c>
    </row>
    <row r="5461" customFormat="false" ht="15" hidden="false" customHeight="false" outlineLevel="0" collapsed="false">
      <c r="A5461" s="37" t="s">
        <v>1652</v>
      </c>
      <c r="B5461" s="37" t="s">
        <v>240</v>
      </c>
      <c r="C5461" s="37" t="n">
        <v>365</v>
      </c>
      <c r="D5461" s="38" t="n">
        <v>46114</v>
      </c>
      <c r="E5461" s="37" t="s">
        <v>229</v>
      </c>
      <c r="F5461" s="38" t="n">
        <v>46112</v>
      </c>
      <c r="G5461" s="37" t="n">
        <v>78</v>
      </c>
    </row>
    <row r="5462" customFormat="false" ht="15" hidden="false" customHeight="false" outlineLevel="0" collapsed="false">
      <c r="A5462" s="37" t="s">
        <v>1653</v>
      </c>
      <c r="B5462" s="37" t="s">
        <v>235</v>
      </c>
      <c r="C5462" s="37" t="n">
        <v>365</v>
      </c>
      <c r="D5462" s="38" t="n">
        <v>46129</v>
      </c>
      <c r="E5462" s="37" t="s">
        <v>229</v>
      </c>
      <c r="F5462" s="38" t="n">
        <v>46125</v>
      </c>
      <c r="G5462" s="37" t="n">
        <v>60</v>
      </c>
    </row>
    <row r="5463" customFormat="false" ht="15" hidden="false" customHeight="false" outlineLevel="0" collapsed="false">
      <c r="A5463" s="37" t="s">
        <v>1653</v>
      </c>
      <c r="B5463" s="37" t="s">
        <v>236</v>
      </c>
      <c r="C5463" s="37" t="n">
        <v>365</v>
      </c>
      <c r="D5463" s="38" t="n">
        <v>46272</v>
      </c>
      <c r="E5463" s="37" t="s">
        <v>231</v>
      </c>
      <c r="F5463" s="38"/>
      <c r="G5463" s="37"/>
    </row>
    <row r="5464" customFormat="false" ht="15" hidden="false" customHeight="false" outlineLevel="0" collapsed="false">
      <c r="A5464" s="37" t="s">
        <v>1653</v>
      </c>
      <c r="B5464" s="37" t="s">
        <v>237</v>
      </c>
      <c r="C5464" s="37" t="n">
        <v>365</v>
      </c>
      <c r="D5464" s="38" t="n">
        <v>46189</v>
      </c>
      <c r="E5464" s="37" t="s">
        <v>229</v>
      </c>
      <c r="F5464" s="38" t="n">
        <v>46180</v>
      </c>
      <c r="G5464" s="37" t="n">
        <v>98</v>
      </c>
    </row>
    <row r="5465" customFormat="false" ht="15" hidden="false" customHeight="false" outlineLevel="0" collapsed="false">
      <c r="A5465" s="37" t="s">
        <v>1653</v>
      </c>
      <c r="B5465" s="37" t="s">
        <v>238</v>
      </c>
      <c r="C5465" s="37" t="n">
        <v>180</v>
      </c>
      <c r="D5465" s="38" t="n">
        <v>46372</v>
      </c>
      <c r="E5465" s="37" t="s">
        <v>229</v>
      </c>
      <c r="F5465" s="38" t="n">
        <v>46360</v>
      </c>
      <c r="G5465" s="37" t="n">
        <v>78</v>
      </c>
    </row>
    <row r="5466" customFormat="false" ht="15" hidden="false" customHeight="false" outlineLevel="0" collapsed="false">
      <c r="A5466" s="37" t="s">
        <v>1653</v>
      </c>
      <c r="B5466" s="37" t="s">
        <v>239</v>
      </c>
      <c r="C5466" s="37" t="n">
        <v>730</v>
      </c>
      <c r="D5466" s="38" t="n">
        <v>46128</v>
      </c>
      <c r="E5466" s="37" t="s">
        <v>229</v>
      </c>
      <c r="F5466" s="38" t="n">
        <v>46112</v>
      </c>
      <c r="G5466" s="37" t="n">
        <v>86</v>
      </c>
    </row>
    <row r="5467" customFormat="false" ht="15" hidden="false" customHeight="false" outlineLevel="0" collapsed="false">
      <c r="A5467" s="37" t="s">
        <v>1653</v>
      </c>
      <c r="B5467" s="37" t="s">
        <v>240</v>
      </c>
      <c r="C5467" s="37" t="n">
        <v>365</v>
      </c>
      <c r="D5467" s="38" t="n">
        <v>46175</v>
      </c>
      <c r="E5467" s="37" t="s">
        <v>229</v>
      </c>
      <c r="F5467" s="38" t="n">
        <v>46161</v>
      </c>
      <c r="G5467" s="37" t="n">
        <v>69</v>
      </c>
    </row>
    <row r="5468" customFormat="false" ht="15" hidden="false" customHeight="false" outlineLevel="0" collapsed="false">
      <c r="A5468" s="37" t="s">
        <v>1654</v>
      </c>
      <c r="B5468" s="37" t="s">
        <v>235</v>
      </c>
      <c r="C5468" s="37" t="n">
        <v>365</v>
      </c>
      <c r="D5468" s="38" t="n">
        <v>46145</v>
      </c>
      <c r="E5468" s="37" t="s">
        <v>230</v>
      </c>
      <c r="F5468" s="38"/>
      <c r="G5468" s="37"/>
    </row>
    <row r="5469" customFormat="false" ht="15" hidden="false" customHeight="false" outlineLevel="0" collapsed="false">
      <c r="A5469" s="37" t="s">
        <v>1654</v>
      </c>
      <c r="B5469" s="37" t="s">
        <v>236</v>
      </c>
      <c r="C5469" s="37" t="n">
        <v>365</v>
      </c>
      <c r="D5469" s="38" t="n">
        <v>46126</v>
      </c>
      <c r="E5469" s="37" t="s">
        <v>229</v>
      </c>
      <c r="F5469" s="38" t="n">
        <v>46112</v>
      </c>
      <c r="G5469" s="37" t="n">
        <v>80</v>
      </c>
    </row>
    <row r="5470" customFormat="false" ht="15" hidden="false" customHeight="false" outlineLevel="0" collapsed="false">
      <c r="A5470" s="37" t="s">
        <v>1654</v>
      </c>
      <c r="B5470" s="37" t="s">
        <v>237</v>
      </c>
      <c r="C5470" s="37" t="n">
        <v>365</v>
      </c>
      <c r="D5470" s="38" t="n">
        <v>46131</v>
      </c>
      <c r="E5470" s="37" t="s">
        <v>229</v>
      </c>
      <c r="F5470" s="38" t="n">
        <v>46098</v>
      </c>
      <c r="G5470" s="37" t="n">
        <v>63</v>
      </c>
    </row>
    <row r="5471" customFormat="false" ht="15" hidden="false" customHeight="false" outlineLevel="0" collapsed="false">
      <c r="A5471" s="37" t="s">
        <v>1654</v>
      </c>
      <c r="B5471" s="37" t="s">
        <v>238</v>
      </c>
      <c r="C5471" s="37" t="n">
        <v>180</v>
      </c>
      <c r="D5471" s="38" t="n">
        <v>46232</v>
      </c>
      <c r="E5471" s="37" t="s">
        <v>232</v>
      </c>
      <c r="F5471" s="38"/>
      <c r="G5471" s="37"/>
    </row>
    <row r="5472" customFormat="false" ht="15" hidden="false" customHeight="false" outlineLevel="0" collapsed="false">
      <c r="A5472" s="37" t="s">
        <v>1654</v>
      </c>
      <c r="B5472" s="37" t="s">
        <v>239</v>
      </c>
      <c r="C5472" s="37" t="n">
        <v>730</v>
      </c>
      <c r="D5472" s="38" t="n">
        <v>46232</v>
      </c>
      <c r="E5472" s="37" t="s">
        <v>229</v>
      </c>
      <c r="F5472" s="38" t="n">
        <v>46218</v>
      </c>
      <c r="G5472" s="37" t="n">
        <v>62</v>
      </c>
    </row>
    <row r="5473" customFormat="false" ht="15" hidden="false" customHeight="false" outlineLevel="0" collapsed="false">
      <c r="A5473" s="37" t="s">
        <v>1654</v>
      </c>
      <c r="B5473" s="37" t="s">
        <v>240</v>
      </c>
      <c r="C5473" s="37" t="n">
        <v>365</v>
      </c>
      <c r="D5473" s="38" t="n">
        <v>46130</v>
      </c>
      <c r="E5473" s="37" t="s">
        <v>229</v>
      </c>
      <c r="F5473" s="38" t="n">
        <v>46094</v>
      </c>
      <c r="G5473" s="37" t="n">
        <v>66</v>
      </c>
    </row>
    <row r="5474" customFormat="false" ht="15" hidden="false" customHeight="false" outlineLevel="0" collapsed="false">
      <c r="A5474" s="37" t="s">
        <v>1655</v>
      </c>
      <c r="B5474" s="37" t="s">
        <v>235</v>
      </c>
      <c r="C5474" s="37" t="n">
        <v>365</v>
      </c>
      <c r="D5474" s="38" t="n">
        <v>46317</v>
      </c>
      <c r="E5474" s="37" t="s">
        <v>229</v>
      </c>
      <c r="F5474" s="38" t="n">
        <v>46313</v>
      </c>
      <c r="G5474" s="37" t="n">
        <v>84</v>
      </c>
    </row>
    <row r="5475" customFormat="false" ht="15" hidden="false" customHeight="false" outlineLevel="0" collapsed="false">
      <c r="A5475" s="37" t="s">
        <v>1655</v>
      </c>
      <c r="B5475" s="37" t="s">
        <v>236</v>
      </c>
      <c r="C5475" s="37" t="n">
        <v>365</v>
      </c>
      <c r="D5475" s="38" t="n">
        <v>46292</v>
      </c>
      <c r="E5475" s="37" t="s">
        <v>229</v>
      </c>
      <c r="F5475" s="38" t="n">
        <v>46278</v>
      </c>
      <c r="G5475" s="37" t="n">
        <v>97</v>
      </c>
    </row>
    <row r="5476" customFormat="false" ht="15" hidden="false" customHeight="false" outlineLevel="0" collapsed="false">
      <c r="A5476" s="37" t="s">
        <v>1655</v>
      </c>
      <c r="B5476" s="37" t="s">
        <v>237</v>
      </c>
      <c r="C5476" s="37" t="n">
        <v>365</v>
      </c>
      <c r="D5476" s="38" t="n">
        <v>46209</v>
      </c>
      <c r="E5476" s="37" t="s">
        <v>229</v>
      </c>
      <c r="F5476" s="38" t="n">
        <v>46179</v>
      </c>
      <c r="G5476" s="37" t="n">
        <v>93</v>
      </c>
    </row>
    <row r="5477" customFormat="false" ht="15" hidden="false" customHeight="false" outlineLevel="0" collapsed="false">
      <c r="A5477" s="37" t="s">
        <v>1655</v>
      </c>
      <c r="B5477" s="37" t="s">
        <v>238</v>
      </c>
      <c r="C5477" s="37" t="n">
        <v>180</v>
      </c>
      <c r="D5477" s="38" t="n">
        <v>46217</v>
      </c>
      <c r="E5477" s="37" t="s">
        <v>229</v>
      </c>
      <c r="F5477" s="38" t="n">
        <v>46213</v>
      </c>
      <c r="G5477" s="37" t="n">
        <v>90</v>
      </c>
    </row>
    <row r="5478" customFormat="false" ht="15" hidden="false" customHeight="false" outlineLevel="0" collapsed="false">
      <c r="A5478" s="37" t="s">
        <v>1655</v>
      </c>
      <c r="B5478" s="37" t="s">
        <v>239</v>
      </c>
      <c r="C5478" s="37" t="n">
        <v>730</v>
      </c>
      <c r="D5478" s="38" t="n">
        <v>46314</v>
      </c>
      <c r="E5478" s="37" t="s">
        <v>229</v>
      </c>
      <c r="F5478" s="38" t="n">
        <v>46277</v>
      </c>
      <c r="G5478" s="37" t="n">
        <v>86</v>
      </c>
    </row>
    <row r="5479" customFormat="false" ht="15" hidden="false" customHeight="false" outlineLevel="0" collapsed="false">
      <c r="A5479" s="37" t="s">
        <v>1655</v>
      </c>
      <c r="B5479" s="37" t="s">
        <v>240</v>
      </c>
      <c r="C5479" s="37" t="n">
        <v>365</v>
      </c>
      <c r="D5479" s="38" t="n">
        <v>46214</v>
      </c>
      <c r="E5479" s="37" t="s">
        <v>229</v>
      </c>
      <c r="F5479" s="38" t="n">
        <v>46200</v>
      </c>
      <c r="G5479" s="37" t="n">
        <v>95</v>
      </c>
    </row>
    <row r="5480" customFormat="false" ht="15" hidden="false" customHeight="false" outlineLevel="0" collapsed="false">
      <c r="A5480" s="37" t="s">
        <v>1227</v>
      </c>
      <c r="B5480" s="37" t="s">
        <v>235</v>
      </c>
      <c r="C5480" s="37" t="n">
        <v>365</v>
      </c>
      <c r="D5480" s="38" t="n">
        <v>46241</v>
      </c>
      <c r="E5480" s="37" t="s">
        <v>229</v>
      </c>
      <c r="F5480" s="38" t="n">
        <v>46227</v>
      </c>
      <c r="G5480" s="37" t="n">
        <v>99</v>
      </c>
    </row>
    <row r="5481" customFormat="false" ht="15" hidden="false" customHeight="false" outlineLevel="0" collapsed="false">
      <c r="A5481" s="37" t="s">
        <v>1227</v>
      </c>
      <c r="B5481" s="37" t="s">
        <v>236</v>
      </c>
      <c r="C5481" s="37" t="n">
        <v>365</v>
      </c>
      <c r="D5481" s="38" t="n">
        <v>46243</v>
      </c>
      <c r="E5481" s="37" t="s">
        <v>229</v>
      </c>
      <c r="F5481" s="38" t="n">
        <v>46207</v>
      </c>
      <c r="G5481" s="37" t="n">
        <v>76</v>
      </c>
    </row>
    <row r="5482" customFormat="false" ht="15" hidden="false" customHeight="false" outlineLevel="0" collapsed="false">
      <c r="A5482" s="37" t="s">
        <v>1227</v>
      </c>
      <c r="B5482" s="37" t="s">
        <v>237</v>
      </c>
      <c r="C5482" s="37" t="n">
        <v>365</v>
      </c>
      <c r="D5482" s="38" t="n">
        <v>46215</v>
      </c>
      <c r="E5482" s="37" t="s">
        <v>229</v>
      </c>
      <c r="F5482" s="38" t="n">
        <v>46213</v>
      </c>
      <c r="G5482" s="37" t="n">
        <v>63</v>
      </c>
    </row>
    <row r="5483" customFormat="false" ht="15" hidden="false" customHeight="false" outlineLevel="0" collapsed="false">
      <c r="A5483" s="37" t="s">
        <v>1227</v>
      </c>
      <c r="B5483" s="37" t="s">
        <v>238</v>
      </c>
      <c r="C5483" s="37" t="n">
        <v>180</v>
      </c>
      <c r="D5483" s="38" t="n">
        <v>46302</v>
      </c>
      <c r="E5483" s="37" t="s">
        <v>232</v>
      </c>
      <c r="F5483" s="38"/>
      <c r="G5483" s="37"/>
    </row>
    <row r="5484" customFormat="false" ht="15" hidden="false" customHeight="false" outlineLevel="0" collapsed="false">
      <c r="A5484" s="37" t="s">
        <v>1227</v>
      </c>
      <c r="B5484" s="37" t="s">
        <v>239</v>
      </c>
      <c r="C5484" s="37" t="n">
        <v>730</v>
      </c>
      <c r="D5484" s="38" t="n">
        <v>46098</v>
      </c>
      <c r="E5484" s="37" t="s">
        <v>229</v>
      </c>
      <c r="F5484" s="38" t="n">
        <v>46072</v>
      </c>
      <c r="G5484" s="37" t="n">
        <v>97</v>
      </c>
    </row>
    <row r="5485" customFormat="false" ht="15" hidden="false" customHeight="false" outlineLevel="0" collapsed="false">
      <c r="A5485" s="37" t="s">
        <v>1227</v>
      </c>
      <c r="B5485" s="37" t="s">
        <v>240</v>
      </c>
      <c r="C5485" s="37" t="n">
        <v>365</v>
      </c>
      <c r="D5485" s="38" t="n">
        <v>46295</v>
      </c>
      <c r="E5485" s="37" t="s">
        <v>230</v>
      </c>
      <c r="F5485" s="38"/>
      <c r="G5485" s="37"/>
    </row>
    <row r="5486" customFormat="false" ht="15" hidden="false" customHeight="false" outlineLevel="0" collapsed="false">
      <c r="A5486" s="37" t="s">
        <v>1494</v>
      </c>
      <c r="B5486" s="37" t="s">
        <v>235</v>
      </c>
      <c r="C5486" s="37" t="n">
        <v>365</v>
      </c>
      <c r="D5486" s="38" t="n">
        <v>46250</v>
      </c>
      <c r="E5486" s="37" t="s">
        <v>229</v>
      </c>
      <c r="F5486" s="38" t="n">
        <v>46218</v>
      </c>
      <c r="G5486" s="37" t="n">
        <v>64</v>
      </c>
    </row>
    <row r="5487" customFormat="false" ht="15" hidden="false" customHeight="false" outlineLevel="0" collapsed="false">
      <c r="A5487" s="37" t="s">
        <v>1494</v>
      </c>
      <c r="B5487" s="37" t="s">
        <v>236</v>
      </c>
      <c r="C5487" s="37" t="n">
        <v>365</v>
      </c>
      <c r="D5487" s="38" t="n">
        <v>46244</v>
      </c>
      <c r="E5487" s="37" t="s">
        <v>229</v>
      </c>
      <c r="F5487" s="38" t="n">
        <v>46226</v>
      </c>
      <c r="G5487" s="37" t="n">
        <v>81</v>
      </c>
    </row>
    <row r="5488" customFormat="false" ht="15" hidden="false" customHeight="false" outlineLevel="0" collapsed="false">
      <c r="A5488" s="37" t="s">
        <v>1494</v>
      </c>
      <c r="B5488" s="37" t="s">
        <v>237</v>
      </c>
      <c r="C5488" s="37" t="n">
        <v>365</v>
      </c>
      <c r="D5488" s="38" t="n">
        <v>46204</v>
      </c>
      <c r="E5488" s="37" t="s">
        <v>229</v>
      </c>
      <c r="F5488" s="38" t="n">
        <v>46172</v>
      </c>
      <c r="G5488" s="37" t="n">
        <v>96</v>
      </c>
    </row>
    <row r="5489" customFormat="false" ht="15" hidden="false" customHeight="false" outlineLevel="0" collapsed="false">
      <c r="A5489" s="37" t="s">
        <v>1494</v>
      </c>
      <c r="B5489" s="37" t="s">
        <v>238</v>
      </c>
      <c r="C5489" s="37" t="n">
        <v>180</v>
      </c>
      <c r="D5489" s="38" t="n">
        <v>46129</v>
      </c>
      <c r="E5489" s="37" t="s">
        <v>229</v>
      </c>
      <c r="F5489" s="38" t="n">
        <v>46102</v>
      </c>
      <c r="G5489" s="37" t="n">
        <v>96</v>
      </c>
    </row>
    <row r="5490" customFormat="false" ht="15" hidden="false" customHeight="false" outlineLevel="0" collapsed="false">
      <c r="A5490" s="37" t="s">
        <v>1494</v>
      </c>
      <c r="B5490" s="37" t="s">
        <v>239</v>
      </c>
      <c r="C5490" s="37" t="n">
        <v>730</v>
      </c>
      <c r="D5490" s="38" t="n">
        <v>46353</v>
      </c>
      <c r="E5490" s="37" t="s">
        <v>229</v>
      </c>
      <c r="F5490" s="38" t="n">
        <v>46330</v>
      </c>
      <c r="G5490" s="37" t="n">
        <v>88</v>
      </c>
    </row>
    <row r="5491" customFormat="false" ht="15" hidden="false" customHeight="false" outlineLevel="0" collapsed="false">
      <c r="A5491" s="37" t="s">
        <v>1494</v>
      </c>
      <c r="B5491" s="37" t="s">
        <v>240</v>
      </c>
      <c r="C5491" s="37" t="n">
        <v>365</v>
      </c>
      <c r="D5491" s="38" t="n">
        <v>46328</v>
      </c>
      <c r="E5491" s="37" t="s">
        <v>229</v>
      </c>
      <c r="F5491" s="38" t="n">
        <v>46292</v>
      </c>
      <c r="G5491" s="37" t="n">
        <v>63</v>
      </c>
    </row>
    <row r="5492" customFormat="false" ht="15" hidden="false" customHeight="false" outlineLevel="0" collapsed="false">
      <c r="A5492" s="37" t="s">
        <v>873</v>
      </c>
      <c r="B5492" s="37" t="s">
        <v>235</v>
      </c>
      <c r="C5492" s="37" t="n">
        <v>365</v>
      </c>
      <c r="D5492" s="38" t="n">
        <v>46117</v>
      </c>
      <c r="E5492" s="37" t="s">
        <v>229</v>
      </c>
      <c r="F5492" s="38" t="n">
        <v>46106</v>
      </c>
      <c r="G5492" s="37" t="n">
        <v>87</v>
      </c>
    </row>
    <row r="5493" customFormat="false" ht="15" hidden="false" customHeight="false" outlineLevel="0" collapsed="false">
      <c r="A5493" s="37" t="s">
        <v>873</v>
      </c>
      <c r="B5493" s="37" t="s">
        <v>236</v>
      </c>
      <c r="C5493" s="37" t="n">
        <v>365</v>
      </c>
      <c r="D5493" s="38" t="n">
        <v>46125</v>
      </c>
      <c r="E5493" s="37" t="s">
        <v>229</v>
      </c>
      <c r="F5493" s="38" t="n">
        <v>46098</v>
      </c>
      <c r="G5493" s="37" t="n">
        <v>98</v>
      </c>
    </row>
    <row r="5494" customFormat="false" ht="15" hidden="false" customHeight="false" outlineLevel="0" collapsed="false">
      <c r="A5494" s="37" t="s">
        <v>873</v>
      </c>
      <c r="B5494" s="37" t="s">
        <v>237</v>
      </c>
      <c r="C5494" s="37" t="n">
        <v>365</v>
      </c>
      <c r="D5494" s="38" t="n">
        <v>46311</v>
      </c>
      <c r="E5494" s="37" t="s">
        <v>230</v>
      </c>
      <c r="F5494" s="38"/>
      <c r="G5494" s="37"/>
    </row>
    <row r="5495" customFormat="false" ht="15" hidden="false" customHeight="false" outlineLevel="0" collapsed="false">
      <c r="A5495" s="37" t="s">
        <v>873</v>
      </c>
      <c r="B5495" s="37" t="s">
        <v>238</v>
      </c>
      <c r="C5495" s="37" t="n">
        <v>180</v>
      </c>
      <c r="D5495" s="38" t="n">
        <v>46347</v>
      </c>
      <c r="E5495" s="37" t="s">
        <v>229</v>
      </c>
      <c r="F5495" s="38" t="n">
        <v>46345</v>
      </c>
      <c r="G5495" s="37" t="n">
        <v>81</v>
      </c>
    </row>
    <row r="5496" customFormat="false" ht="15" hidden="false" customHeight="false" outlineLevel="0" collapsed="false">
      <c r="A5496" s="37" t="s">
        <v>873</v>
      </c>
      <c r="B5496" s="37" t="s">
        <v>239</v>
      </c>
      <c r="C5496" s="37" t="n">
        <v>730</v>
      </c>
      <c r="D5496" s="38" t="n">
        <v>46369</v>
      </c>
      <c r="E5496" s="37" t="s">
        <v>231</v>
      </c>
      <c r="F5496" s="38"/>
      <c r="G5496" s="37"/>
    </row>
    <row r="5497" customFormat="false" ht="15" hidden="false" customHeight="false" outlineLevel="0" collapsed="false">
      <c r="A5497" s="37" t="s">
        <v>873</v>
      </c>
      <c r="B5497" s="37" t="s">
        <v>240</v>
      </c>
      <c r="C5497" s="37" t="n">
        <v>365</v>
      </c>
      <c r="D5497" s="38" t="n">
        <v>46142</v>
      </c>
      <c r="E5497" s="37" t="s">
        <v>230</v>
      </c>
      <c r="F5497" s="38"/>
      <c r="G5497" s="37"/>
    </row>
    <row r="5498" customFormat="false" ht="15" hidden="false" customHeight="false" outlineLevel="0" collapsed="false">
      <c r="A5498" s="37" t="s">
        <v>1656</v>
      </c>
      <c r="B5498" s="37" t="s">
        <v>235</v>
      </c>
      <c r="C5498" s="37" t="n">
        <v>365</v>
      </c>
      <c r="D5498" s="38" t="n">
        <v>46117</v>
      </c>
      <c r="E5498" s="37" t="s">
        <v>229</v>
      </c>
      <c r="F5498" s="38" t="n">
        <v>46105</v>
      </c>
      <c r="G5498" s="37" t="n">
        <v>99</v>
      </c>
    </row>
    <row r="5499" customFormat="false" ht="15" hidden="false" customHeight="false" outlineLevel="0" collapsed="false">
      <c r="A5499" s="37" t="s">
        <v>1656</v>
      </c>
      <c r="B5499" s="37" t="s">
        <v>236</v>
      </c>
      <c r="C5499" s="37" t="n">
        <v>365</v>
      </c>
      <c r="D5499" s="38" t="n">
        <v>46284</v>
      </c>
      <c r="E5499" s="37" t="s">
        <v>230</v>
      </c>
      <c r="F5499" s="38"/>
      <c r="G5499" s="37"/>
    </row>
    <row r="5500" customFormat="false" ht="15" hidden="false" customHeight="false" outlineLevel="0" collapsed="false">
      <c r="A5500" s="37" t="s">
        <v>1656</v>
      </c>
      <c r="B5500" s="37" t="s">
        <v>237</v>
      </c>
      <c r="C5500" s="37" t="n">
        <v>365</v>
      </c>
      <c r="D5500" s="38" t="n">
        <v>46168</v>
      </c>
      <c r="E5500" s="37" t="s">
        <v>229</v>
      </c>
      <c r="F5500" s="38" t="n">
        <v>46141</v>
      </c>
      <c r="G5500" s="37" t="n">
        <v>60</v>
      </c>
    </row>
    <row r="5501" customFormat="false" ht="15" hidden="false" customHeight="false" outlineLevel="0" collapsed="false">
      <c r="A5501" s="37" t="s">
        <v>1656</v>
      </c>
      <c r="B5501" s="37" t="s">
        <v>238</v>
      </c>
      <c r="C5501" s="37" t="n">
        <v>180</v>
      </c>
      <c r="D5501" s="38" t="n">
        <v>46219</v>
      </c>
      <c r="E5501" s="37" t="s">
        <v>229</v>
      </c>
      <c r="F5501" s="38" t="n">
        <v>46180</v>
      </c>
      <c r="G5501" s="37" t="n">
        <v>68</v>
      </c>
    </row>
    <row r="5502" customFormat="false" ht="15" hidden="false" customHeight="false" outlineLevel="0" collapsed="false">
      <c r="A5502" s="37" t="s">
        <v>1656</v>
      </c>
      <c r="B5502" s="37" t="s">
        <v>239</v>
      </c>
      <c r="C5502" s="37" t="n">
        <v>730</v>
      </c>
      <c r="D5502" s="38" t="n">
        <v>46139</v>
      </c>
      <c r="E5502" s="37" t="s">
        <v>232</v>
      </c>
      <c r="F5502" s="38"/>
      <c r="G5502" s="37"/>
    </row>
    <row r="5503" customFormat="false" ht="15" hidden="false" customHeight="false" outlineLevel="0" collapsed="false">
      <c r="A5503" s="37" t="s">
        <v>1656</v>
      </c>
      <c r="B5503" s="37" t="s">
        <v>240</v>
      </c>
      <c r="C5503" s="37" t="n">
        <v>365</v>
      </c>
      <c r="D5503" s="38" t="n">
        <v>46191</v>
      </c>
      <c r="E5503" s="37" t="s">
        <v>229</v>
      </c>
      <c r="F5503" s="38" t="n">
        <v>46174</v>
      </c>
      <c r="G5503" s="37" t="n">
        <v>90</v>
      </c>
    </row>
    <row r="5504" customFormat="false" ht="15" hidden="false" customHeight="false" outlineLevel="0" collapsed="false">
      <c r="A5504" s="37" t="s">
        <v>956</v>
      </c>
      <c r="B5504" s="37" t="s">
        <v>235</v>
      </c>
      <c r="C5504" s="37" t="n">
        <v>365</v>
      </c>
      <c r="D5504" s="38" t="n">
        <v>46273</v>
      </c>
      <c r="E5504" s="37" t="s">
        <v>232</v>
      </c>
      <c r="F5504" s="38"/>
      <c r="G5504" s="37"/>
    </row>
    <row r="5505" customFormat="false" ht="15" hidden="false" customHeight="false" outlineLevel="0" collapsed="false">
      <c r="A5505" s="37" t="s">
        <v>956</v>
      </c>
      <c r="B5505" s="37" t="s">
        <v>236</v>
      </c>
      <c r="C5505" s="37" t="n">
        <v>365</v>
      </c>
      <c r="D5505" s="38" t="n">
        <v>46331</v>
      </c>
      <c r="E5505" s="37" t="s">
        <v>232</v>
      </c>
      <c r="F5505" s="38"/>
      <c r="G5505" s="37"/>
    </row>
    <row r="5506" customFormat="false" ht="15" hidden="false" customHeight="false" outlineLevel="0" collapsed="false">
      <c r="A5506" s="37" t="s">
        <v>956</v>
      </c>
      <c r="B5506" s="37" t="s">
        <v>237</v>
      </c>
      <c r="C5506" s="37" t="n">
        <v>365</v>
      </c>
      <c r="D5506" s="38" t="n">
        <v>46162</v>
      </c>
      <c r="E5506" s="37" t="s">
        <v>232</v>
      </c>
      <c r="F5506" s="38"/>
      <c r="G5506" s="37"/>
    </row>
    <row r="5507" customFormat="false" ht="15" hidden="false" customHeight="false" outlineLevel="0" collapsed="false">
      <c r="A5507" s="37" t="s">
        <v>956</v>
      </c>
      <c r="B5507" s="37" t="s">
        <v>238</v>
      </c>
      <c r="C5507" s="37" t="n">
        <v>180</v>
      </c>
      <c r="D5507" s="38" t="n">
        <v>46267</v>
      </c>
      <c r="E5507" s="37" t="s">
        <v>229</v>
      </c>
      <c r="F5507" s="38" t="n">
        <v>46247</v>
      </c>
      <c r="G5507" s="37" t="n">
        <v>70</v>
      </c>
    </row>
    <row r="5508" customFormat="false" ht="15" hidden="false" customHeight="false" outlineLevel="0" collapsed="false">
      <c r="A5508" s="37" t="s">
        <v>956</v>
      </c>
      <c r="B5508" s="37" t="s">
        <v>239</v>
      </c>
      <c r="C5508" s="37" t="n">
        <v>730</v>
      </c>
      <c r="D5508" s="38" t="n">
        <v>46249</v>
      </c>
      <c r="E5508" s="37" t="s">
        <v>229</v>
      </c>
      <c r="F5508" s="38" t="n">
        <v>46242</v>
      </c>
      <c r="G5508" s="37" t="n">
        <v>60</v>
      </c>
    </row>
    <row r="5509" customFormat="false" ht="15" hidden="false" customHeight="false" outlineLevel="0" collapsed="false">
      <c r="A5509" s="37" t="s">
        <v>956</v>
      </c>
      <c r="B5509" s="37" t="s">
        <v>240</v>
      </c>
      <c r="C5509" s="37" t="n">
        <v>365</v>
      </c>
      <c r="D5509" s="38" t="n">
        <v>46196</v>
      </c>
      <c r="E5509" s="37" t="s">
        <v>229</v>
      </c>
      <c r="F5509" s="38" t="n">
        <v>46183</v>
      </c>
      <c r="G5509" s="37" t="n">
        <v>99</v>
      </c>
    </row>
    <row r="5510" customFormat="false" ht="15" hidden="false" customHeight="false" outlineLevel="0" collapsed="false">
      <c r="A5510" s="37" t="s">
        <v>511</v>
      </c>
      <c r="B5510" s="37" t="s">
        <v>235</v>
      </c>
      <c r="C5510" s="37" t="n">
        <v>365</v>
      </c>
      <c r="D5510" s="38" t="n">
        <v>46321</v>
      </c>
      <c r="E5510" s="37" t="s">
        <v>229</v>
      </c>
      <c r="F5510" s="38" t="n">
        <v>46289</v>
      </c>
      <c r="G5510" s="37" t="n">
        <v>88</v>
      </c>
    </row>
    <row r="5511" customFormat="false" ht="15" hidden="false" customHeight="false" outlineLevel="0" collapsed="false">
      <c r="A5511" s="37" t="s">
        <v>511</v>
      </c>
      <c r="B5511" s="37" t="s">
        <v>236</v>
      </c>
      <c r="C5511" s="37" t="n">
        <v>365</v>
      </c>
      <c r="D5511" s="38" t="n">
        <v>46271</v>
      </c>
      <c r="E5511" s="37" t="s">
        <v>230</v>
      </c>
      <c r="F5511" s="38"/>
      <c r="G5511" s="37"/>
    </row>
    <row r="5512" customFormat="false" ht="15" hidden="false" customHeight="false" outlineLevel="0" collapsed="false">
      <c r="A5512" s="37" t="s">
        <v>511</v>
      </c>
      <c r="B5512" s="37" t="s">
        <v>237</v>
      </c>
      <c r="C5512" s="37" t="n">
        <v>365</v>
      </c>
      <c r="D5512" s="38" t="n">
        <v>46170</v>
      </c>
      <c r="E5512" s="37" t="s">
        <v>229</v>
      </c>
      <c r="F5512" s="38" t="n">
        <v>46141</v>
      </c>
      <c r="G5512" s="37" t="n">
        <v>73</v>
      </c>
    </row>
    <row r="5513" customFormat="false" ht="15" hidden="false" customHeight="false" outlineLevel="0" collapsed="false">
      <c r="A5513" s="37" t="s">
        <v>511</v>
      </c>
      <c r="B5513" s="37" t="s">
        <v>238</v>
      </c>
      <c r="C5513" s="37" t="n">
        <v>180</v>
      </c>
      <c r="D5513" s="38" t="n">
        <v>46308</v>
      </c>
      <c r="E5513" s="37" t="s">
        <v>229</v>
      </c>
      <c r="F5513" s="38" t="n">
        <v>46292</v>
      </c>
      <c r="G5513" s="37" t="n">
        <v>60</v>
      </c>
    </row>
    <row r="5514" customFormat="false" ht="15" hidden="false" customHeight="false" outlineLevel="0" collapsed="false">
      <c r="A5514" s="37" t="s">
        <v>511</v>
      </c>
      <c r="B5514" s="37" t="s">
        <v>239</v>
      </c>
      <c r="C5514" s="37" t="n">
        <v>730</v>
      </c>
      <c r="D5514" s="38" t="n">
        <v>46308</v>
      </c>
      <c r="E5514" s="37" t="s">
        <v>229</v>
      </c>
      <c r="F5514" s="38" t="n">
        <v>46293</v>
      </c>
      <c r="G5514" s="37" t="n">
        <v>85</v>
      </c>
    </row>
    <row r="5515" customFormat="false" ht="15" hidden="false" customHeight="false" outlineLevel="0" collapsed="false">
      <c r="A5515" s="37" t="s">
        <v>511</v>
      </c>
      <c r="B5515" s="37" t="s">
        <v>240</v>
      </c>
      <c r="C5515" s="37" t="n">
        <v>365</v>
      </c>
      <c r="D5515" s="38" t="n">
        <v>46196</v>
      </c>
      <c r="E5515" s="37" t="s">
        <v>231</v>
      </c>
      <c r="F5515" s="38"/>
      <c r="G5515" s="37"/>
    </row>
    <row r="5516" customFormat="false" ht="15" hidden="false" customHeight="false" outlineLevel="0" collapsed="false">
      <c r="A5516" s="37" t="s">
        <v>449</v>
      </c>
      <c r="B5516" s="37" t="s">
        <v>235</v>
      </c>
      <c r="C5516" s="37" t="n">
        <v>365</v>
      </c>
      <c r="D5516" s="38" t="n">
        <v>46262</v>
      </c>
      <c r="E5516" s="37" t="s">
        <v>229</v>
      </c>
      <c r="F5516" s="38" t="n">
        <v>46234</v>
      </c>
      <c r="G5516" s="37" t="n">
        <v>87</v>
      </c>
    </row>
    <row r="5517" customFormat="false" ht="15" hidden="false" customHeight="false" outlineLevel="0" collapsed="false">
      <c r="A5517" s="37" t="s">
        <v>449</v>
      </c>
      <c r="B5517" s="37" t="s">
        <v>236</v>
      </c>
      <c r="C5517" s="37" t="n">
        <v>365</v>
      </c>
      <c r="D5517" s="38" t="n">
        <v>46232</v>
      </c>
      <c r="E5517" s="37" t="s">
        <v>232</v>
      </c>
      <c r="F5517" s="38"/>
      <c r="G5517" s="37"/>
    </row>
    <row r="5518" customFormat="false" ht="15" hidden="false" customHeight="false" outlineLevel="0" collapsed="false">
      <c r="A5518" s="37" t="s">
        <v>449</v>
      </c>
      <c r="B5518" s="37" t="s">
        <v>237</v>
      </c>
      <c r="C5518" s="37" t="n">
        <v>365</v>
      </c>
      <c r="D5518" s="38" t="n">
        <v>46196</v>
      </c>
      <c r="E5518" s="37" t="s">
        <v>229</v>
      </c>
      <c r="F5518" s="38" t="n">
        <v>46184</v>
      </c>
      <c r="G5518" s="37" t="n">
        <v>91</v>
      </c>
    </row>
    <row r="5519" customFormat="false" ht="15" hidden="false" customHeight="false" outlineLevel="0" collapsed="false">
      <c r="A5519" s="37" t="s">
        <v>449</v>
      </c>
      <c r="B5519" s="37" t="s">
        <v>238</v>
      </c>
      <c r="C5519" s="37" t="n">
        <v>180</v>
      </c>
      <c r="D5519" s="38" t="n">
        <v>46222</v>
      </c>
      <c r="E5519" s="37" t="s">
        <v>232</v>
      </c>
      <c r="F5519" s="38"/>
      <c r="G5519" s="37"/>
    </row>
    <row r="5520" customFormat="false" ht="15" hidden="false" customHeight="false" outlineLevel="0" collapsed="false">
      <c r="A5520" s="37" t="s">
        <v>449</v>
      </c>
      <c r="B5520" s="37" t="s">
        <v>239</v>
      </c>
      <c r="C5520" s="37" t="n">
        <v>730</v>
      </c>
      <c r="D5520" s="38" t="n">
        <v>46339</v>
      </c>
      <c r="E5520" s="37" t="s">
        <v>229</v>
      </c>
      <c r="F5520" s="38" t="n">
        <v>46311</v>
      </c>
      <c r="G5520" s="37" t="n">
        <v>96</v>
      </c>
    </row>
    <row r="5521" customFormat="false" ht="15" hidden="false" customHeight="false" outlineLevel="0" collapsed="false">
      <c r="A5521" s="37" t="s">
        <v>449</v>
      </c>
      <c r="B5521" s="37" t="s">
        <v>240</v>
      </c>
      <c r="C5521" s="37" t="n">
        <v>365</v>
      </c>
      <c r="D5521" s="38" t="n">
        <v>46134</v>
      </c>
      <c r="E5521" s="37" t="s">
        <v>229</v>
      </c>
      <c r="F5521" s="38" t="n">
        <v>46105</v>
      </c>
      <c r="G5521" s="37" t="n">
        <v>76</v>
      </c>
    </row>
    <row r="5522" customFormat="false" ht="15" hidden="false" customHeight="false" outlineLevel="0" collapsed="false">
      <c r="A5522" s="37" t="s">
        <v>1658</v>
      </c>
      <c r="B5522" s="37" t="s">
        <v>235</v>
      </c>
      <c r="C5522" s="37" t="n">
        <v>365</v>
      </c>
      <c r="D5522" s="38" t="n">
        <v>46335</v>
      </c>
      <c r="E5522" s="37" t="s">
        <v>229</v>
      </c>
      <c r="F5522" s="38" t="n">
        <v>46297</v>
      </c>
      <c r="G5522" s="37" t="n">
        <v>74</v>
      </c>
    </row>
    <row r="5523" customFormat="false" ht="15" hidden="false" customHeight="false" outlineLevel="0" collapsed="false">
      <c r="A5523" s="37" t="s">
        <v>1658</v>
      </c>
      <c r="B5523" s="37" t="s">
        <v>236</v>
      </c>
      <c r="C5523" s="37" t="n">
        <v>365</v>
      </c>
      <c r="D5523" s="38" t="n">
        <v>46232</v>
      </c>
      <c r="E5523" s="37" t="s">
        <v>231</v>
      </c>
      <c r="F5523" s="38"/>
      <c r="G5523" s="37"/>
    </row>
    <row r="5524" customFormat="false" ht="15" hidden="false" customHeight="false" outlineLevel="0" collapsed="false">
      <c r="A5524" s="37" t="s">
        <v>1658</v>
      </c>
      <c r="B5524" s="37" t="s">
        <v>237</v>
      </c>
      <c r="C5524" s="37" t="n">
        <v>365</v>
      </c>
      <c r="D5524" s="38" t="n">
        <v>46355</v>
      </c>
      <c r="E5524" s="37" t="s">
        <v>229</v>
      </c>
      <c r="F5524" s="38" t="n">
        <v>46330</v>
      </c>
      <c r="G5524" s="37" t="n">
        <v>73</v>
      </c>
    </row>
    <row r="5525" customFormat="false" ht="15" hidden="false" customHeight="false" outlineLevel="0" collapsed="false">
      <c r="A5525" s="37" t="s">
        <v>1658</v>
      </c>
      <c r="B5525" s="37" t="s">
        <v>238</v>
      </c>
      <c r="C5525" s="37" t="n">
        <v>180</v>
      </c>
      <c r="D5525" s="38" t="n">
        <v>46193</v>
      </c>
      <c r="E5525" s="37" t="s">
        <v>229</v>
      </c>
      <c r="F5525" s="38" t="n">
        <v>46173</v>
      </c>
      <c r="G5525" s="37" t="n">
        <v>98</v>
      </c>
    </row>
    <row r="5526" customFormat="false" ht="15" hidden="false" customHeight="false" outlineLevel="0" collapsed="false">
      <c r="A5526" s="37" t="s">
        <v>1658</v>
      </c>
      <c r="B5526" s="37" t="s">
        <v>239</v>
      </c>
      <c r="C5526" s="37" t="n">
        <v>730</v>
      </c>
      <c r="D5526" s="38" t="n">
        <v>46250</v>
      </c>
      <c r="E5526" s="37" t="s">
        <v>229</v>
      </c>
      <c r="F5526" s="38" t="n">
        <v>46211</v>
      </c>
      <c r="G5526" s="37" t="n">
        <v>75</v>
      </c>
    </row>
    <row r="5527" customFormat="false" ht="15" hidden="false" customHeight="false" outlineLevel="0" collapsed="false">
      <c r="A5527" s="37" t="s">
        <v>1658</v>
      </c>
      <c r="B5527" s="37" t="s">
        <v>240</v>
      </c>
      <c r="C5527" s="37" t="n">
        <v>365</v>
      </c>
      <c r="D5527" s="38" t="n">
        <v>46382</v>
      </c>
      <c r="E5527" s="37" t="s">
        <v>229</v>
      </c>
      <c r="F5527" s="38" t="n">
        <v>46356</v>
      </c>
      <c r="G5527" s="37" t="n">
        <v>74</v>
      </c>
    </row>
    <row r="5528" customFormat="false" ht="15" hidden="false" customHeight="false" outlineLevel="0" collapsed="false">
      <c r="A5528" s="37" t="s">
        <v>486</v>
      </c>
      <c r="B5528" s="37" t="s">
        <v>235</v>
      </c>
      <c r="C5528" s="37" t="n">
        <v>365</v>
      </c>
      <c r="D5528" s="38" t="n">
        <v>46173</v>
      </c>
      <c r="E5528" s="37" t="s">
        <v>232</v>
      </c>
      <c r="F5528" s="38"/>
      <c r="G5528" s="37"/>
    </row>
    <row r="5529" customFormat="false" ht="15" hidden="false" customHeight="false" outlineLevel="0" collapsed="false">
      <c r="A5529" s="37" t="s">
        <v>486</v>
      </c>
      <c r="B5529" s="37" t="s">
        <v>236</v>
      </c>
      <c r="C5529" s="37" t="n">
        <v>365</v>
      </c>
      <c r="D5529" s="38" t="n">
        <v>46318</v>
      </c>
      <c r="E5529" s="37" t="s">
        <v>229</v>
      </c>
      <c r="F5529" s="38" t="n">
        <v>46291</v>
      </c>
      <c r="G5529" s="37" t="n">
        <v>77</v>
      </c>
    </row>
    <row r="5530" customFormat="false" ht="15" hidden="false" customHeight="false" outlineLevel="0" collapsed="false">
      <c r="A5530" s="37" t="s">
        <v>486</v>
      </c>
      <c r="B5530" s="37" t="s">
        <v>237</v>
      </c>
      <c r="C5530" s="37" t="n">
        <v>365</v>
      </c>
      <c r="D5530" s="38" t="n">
        <v>46348</v>
      </c>
      <c r="E5530" s="37" t="s">
        <v>229</v>
      </c>
      <c r="F5530" s="38" t="n">
        <v>46347</v>
      </c>
      <c r="G5530" s="37" t="n">
        <v>63</v>
      </c>
    </row>
    <row r="5531" customFormat="false" ht="15" hidden="false" customHeight="false" outlineLevel="0" collapsed="false">
      <c r="A5531" s="37" t="s">
        <v>486</v>
      </c>
      <c r="B5531" s="37" t="s">
        <v>238</v>
      </c>
      <c r="C5531" s="37" t="n">
        <v>180</v>
      </c>
      <c r="D5531" s="38" t="n">
        <v>46190</v>
      </c>
      <c r="E5531" s="37" t="s">
        <v>231</v>
      </c>
      <c r="F5531" s="38"/>
      <c r="G5531" s="37"/>
    </row>
    <row r="5532" customFormat="false" ht="15" hidden="false" customHeight="false" outlineLevel="0" collapsed="false">
      <c r="A5532" s="37" t="s">
        <v>486</v>
      </c>
      <c r="B5532" s="37" t="s">
        <v>239</v>
      </c>
      <c r="C5532" s="37" t="n">
        <v>730</v>
      </c>
      <c r="D5532" s="38" t="n">
        <v>46155</v>
      </c>
      <c r="E5532" s="37" t="s">
        <v>229</v>
      </c>
      <c r="F5532" s="38" t="n">
        <v>46127</v>
      </c>
      <c r="G5532" s="37" t="n">
        <v>83</v>
      </c>
    </row>
    <row r="5533" customFormat="false" ht="15" hidden="false" customHeight="false" outlineLevel="0" collapsed="false">
      <c r="A5533" s="37" t="s">
        <v>486</v>
      </c>
      <c r="B5533" s="37" t="s">
        <v>240</v>
      </c>
      <c r="C5533" s="37" t="n">
        <v>365</v>
      </c>
      <c r="D5533" s="38" t="n">
        <v>46317</v>
      </c>
      <c r="E5533" s="37" t="s">
        <v>229</v>
      </c>
      <c r="F5533" s="38" t="n">
        <v>46298</v>
      </c>
      <c r="G5533" s="37" t="n">
        <v>70</v>
      </c>
    </row>
    <row r="5534" customFormat="false" ht="15" hidden="false" customHeight="false" outlineLevel="0" collapsed="false">
      <c r="A5534" s="37" t="s">
        <v>1659</v>
      </c>
      <c r="B5534" s="37" t="s">
        <v>235</v>
      </c>
      <c r="C5534" s="37" t="n">
        <v>365</v>
      </c>
      <c r="D5534" s="38" t="n">
        <v>46113</v>
      </c>
      <c r="E5534" s="37" t="s">
        <v>229</v>
      </c>
      <c r="F5534" s="38" t="n">
        <v>46085</v>
      </c>
      <c r="G5534" s="37" t="n">
        <v>73</v>
      </c>
    </row>
    <row r="5535" customFormat="false" ht="15" hidden="false" customHeight="false" outlineLevel="0" collapsed="false">
      <c r="A5535" s="37" t="s">
        <v>1659</v>
      </c>
      <c r="B5535" s="37" t="s">
        <v>236</v>
      </c>
      <c r="C5535" s="37" t="n">
        <v>365</v>
      </c>
      <c r="D5535" s="38" t="n">
        <v>46247</v>
      </c>
      <c r="E5535" s="37" t="s">
        <v>229</v>
      </c>
      <c r="F5535" s="38" t="n">
        <v>46217</v>
      </c>
      <c r="G5535" s="37" t="n">
        <v>69</v>
      </c>
    </row>
    <row r="5536" customFormat="false" ht="15" hidden="false" customHeight="false" outlineLevel="0" collapsed="false">
      <c r="A5536" s="37" t="s">
        <v>1659</v>
      </c>
      <c r="B5536" s="37" t="s">
        <v>237</v>
      </c>
      <c r="C5536" s="37" t="n">
        <v>365</v>
      </c>
      <c r="D5536" s="38" t="n">
        <v>46227</v>
      </c>
      <c r="E5536" s="37" t="s">
        <v>229</v>
      </c>
      <c r="F5536" s="38" t="n">
        <v>46225</v>
      </c>
      <c r="G5536" s="37" t="n">
        <v>90</v>
      </c>
    </row>
    <row r="5537" customFormat="false" ht="15" hidden="false" customHeight="false" outlineLevel="0" collapsed="false">
      <c r="A5537" s="37" t="s">
        <v>1659</v>
      </c>
      <c r="B5537" s="37" t="s">
        <v>238</v>
      </c>
      <c r="C5537" s="37" t="n">
        <v>180</v>
      </c>
      <c r="D5537" s="38" t="n">
        <v>46204</v>
      </c>
      <c r="E5537" s="37" t="s">
        <v>229</v>
      </c>
      <c r="F5537" s="38" t="n">
        <v>46196</v>
      </c>
      <c r="G5537" s="37" t="n">
        <v>79</v>
      </c>
    </row>
    <row r="5538" customFormat="false" ht="15" hidden="false" customHeight="false" outlineLevel="0" collapsed="false">
      <c r="A5538" s="37" t="s">
        <v>1659</v>
      </c>
      <c r="B5538" s="37" t="s">
        <v>239</v>
      </c>
      <c r="C5538" s="37" t="n">
        <v>730</v>
      </c>
      <c r="D5538" s="38" t="n">
        <v>46221</v>
      </c>
      <c r="E5538" s="37" t="s">
        <v>229</v>
      </c>
      <c r="F5538" s="38" t="n">
        <v>46194</v>
      </c>
      <c r="G5538" s="37" t="n">
        <v>61</v>
      </c>
    </row>
    <row r="5539" customFormat="false" ht="15" hidden="false" customHeight="false" outlineLevel="0" collapsed="false">
      <c r="A5539" s="37" t="s">
        <v>1659</v>
      </c>
      <c r="B5539" s="37" t="s">
        <v>240</v>
      </c>
      <c r="C5539" s="37" t="n">
        <v>365</v>
      </c>
      <c r="D5539" s="38" t="n">
        <v>46239</v>
      </c>
      <c r="E5539" s="37" t="s">
        <v>229</v>
      </c>
      <c r="F5539" s="38" t="n">
        <v>46221</v>
      </c>
      <c r="G5539" s="37" t="n">
        <v>95</v>
      </c>
    </row>
    <row r="5540" customFormat="false" ht="15" hidden="false" customHeight="false" outlineLevel="0" collapsed="false">
      <c r="A5540" s="37" t="s">
        <v>1660</v>
      </c>
      <c r="B5540" s="37" t="s">
        <v>235</v>
      </c>
      <c r="C5540" s="37" t="n">
        <v>365</v>
      </c>
      <c r="D5540" s="38" t="n">
        <v>46255</v>
      </c>
      <c r="E5540" s="37" t="s">
        <v>231</v>
      </c>
      <c r="F5540" s="38"/>
      <c r="G5540" s="37"/>
    </row>
    <row r="5541" customFormat="false" ht="15" hidden="false" customHeight="false" outlineLevel="0" collapsed="false">
      <c r="A5541" s="37" t="s">
        <v>1660</v>
      </c>
      <c r="B5541" s="37" t="s">
        <v>236</v>
      </c>
      <c r="C5541" s="37" t="n">
        <v>365</v>
      </c>
      <c r="D5541" s="38" t="n">
        <v>46167</v>
      </c>
      <c r="E5541" s="37" t="s">
        <v>231</v>
      </c>
      <c r="F5541" s="38"/>
      <c r="G5541" s="37"/>
    </row>
    <row r="5542" customFormat="false" ht="15" hidden="false" customHeight="false" outlineLevel="0" collapsed="false">
      <c r="A5542" s="37" t="s">
        <v>1660</v>
      </c>
      <c r="B5542" s="37" t="s">
        <v>237</v>
      </c>
      <c r="C5542" s="37" t="n">
        <v>365</v>
      </c>
      <c r="D5542" s="38" t="n">
        <v>46132</v>
      </c>
      <c r="E5542" s="37" t="s">
        <v>230</v>
      </c>
      <c r="F5542" s="38"/>
      <c r="G5542" s="37"/>
    </row>
    <row r="5543" customFormat="false" ht="15" hidden="false" customHeight="false" outlineLevel="0" collapsed="false">
      <c r="A5543" s="37" t="s">
        <v>1660</v>
      </c>
      <c r="B5543" s="37" t="s">
        <v>238</v>
      </c>
      <c r="C5543" s="37" t="n">
        <v>180</v>
      </c>
      <c r="D5543" s="38" t="n">
        <v>46290</v>
      </c>
      <c r="E5543" s="37" t="s">
        <v>232</v>
      </c>
      <c r="F5543" s="38"/>
      <c r="G5543" s="37"/>
    </row>
    <row r="5544" customFormat="false" ht="15" hidden="false" customHeight="false" outlineLevel="0" collapsed="false">
      <c r="A5544" s="37" t="s">
        <v>1660</v>
      </c>
      <c r="B5544" s="37" t="s">
        <v>239</v>
      </c>
      <c r="C5544" s="37" t="n">
        <v>730</v>
      </c>
      <c r="D5544" s="38" t="n">
        <v>46288</v>
      </c>
      <c r="E5544" s="37" t="s">
        <v>232</v>
      </c>
      <c r="F5544" s="38"/>
      <c r="G5544" s="37"/>
    </row>
    <row r="5545" customFormat="false" ht="15" hidden="false" customHeight="false" outlineLevel="0" collapsed="false">
      <c r="A5545" s="37" t="s">
        <v>1660</v>
      </c>
      <c r="B5545" s="37" t="s">
        <v>240</v>
      </c>
      <c r="C5545" s="37" t="n">
        <v>365</v>
      </c>
      <c r="D5545" s="38" t="n">
        <v>46249</v>
      </c>
      <c r="E5545" s="37" t="s">
        <v>229</v>
      </c>
      <c r="F5545" s="38" t="n">
        <v>46213</v>
      </c>
      <c r="G5545" s="37" t="n">
        <v>87</v>
      </c>
    </row>
    <row r="5546" customFormat="false" ht="15" hidden="false" customHeight="false" outlineLevel="0" collapsed="false">
      <c r="A5546" s="37" t="s">
        <v>1661</v>
      </c>
      <c r="B5546" s="37" t="s">
        <v>235</v>
      </c>
      <c r="C5546" s="37" t="n">
        <v>365</v>
      </c>
      <c r="D5546" s="38" t="n">
        <v>46186</v>
      </c>
      <c r="E5546" s="37" t="s">
        <v>230</v>
      </c>
      <c r="F5546" s="38"/>
      <c r="G5546" s="37"/>
    </row>
    <row r="5547" customFormat="false" ht="15" hidden="false" customHeight="false" outlineLevel="0" collapsed="false">
      <c r="A5547" s="37" t="s">
        <v>1661</v>
      </c>
      <c r="B5547" s="37" t="s">
        <v>236</v>
      </c>
      <c r="C5547" s="37" t="n">
        <v>365</v>
      </c>
      <c r="D5547" s="38" t="n">
        <v>46107</v>
      </c>
      <c r="E5547" s="37" t="s">
        <v>232</v>
      </c>
      <c r="F5547" s="38"/>
      <c r="G5547" s="37"/>
    </row>
    <row r="5548" customFormat="false" ht="15" hidden="false" customHeight="false" outlineLevel="0" collapsed="false">
      <c r="A5548" s="37" t="s">
        <v>1661</v>
      </c>
      <c r="B5548" s="37" t="s">
        <v>237</v>
      </c>
      <c r="C5548" s="37" t="n">
        <v>365</v>
      </c>
      <c r="D5548" s="38" t="n">
        <v>46220</v>
      </c>
      <c r="E5548" s="37" t="s">
        <v>229</v>
      </c>
      <c r="F5548" s="38" t="n">
        <v>46192</v>
      </c>
      <c r="G5548" s="37" t="n">
        <v>80</v>
      </c>
    </row>
    <row r="5549" customFormat="false" ht="15" hidden="false" customHeight="false" outlineLevel="0" collapsed="false">
      <c r="A5549" s="37" t="s">
        <v>1661</v>
      </c>
      <c r="B5549" s="37" t="s">
        <v>238</v>
      </c>
      <c r="C5549" s="37" t="n">
        <v>180</v>
      </c>
      <c r="D5549" s="38" t="n">
        <v>46233</v>
      </c>
      <c r="E5549" s="37" t="s">
        <v>229</v>
      </c>
      <c r="F5549" s="38" t="n">
        <v>46203</v>
      </c>
      <c r="G5549" s="37" t="n">
        <v>70</v>
      </c>
    </row>
    <row r="5550" customFormat="false" ht="15" hidden="false" customHeight="false" outlineLevel="0" collapsed="false">
      <c r="A5550" s="37" t="s">
        <v>1661</v>
      </c>
      <c r="B5550" s="37" t="s">
        <v>239</v>
      </c>
      <c r="C5550" s="37" t="n">
        <v>730</v>
      </c>
      <c r="D5550" s="38" t="n">
        <v>46293</v>
      </c>
      <c r="E5550" s="37" t="s">
        <v>229</v>
      </c>
      <c r="F5550" s="38" t="n">
        <v>46263</v>
      </c>
      <c r="G5550" s="37" t="n">
        <v>78</v>
      </c>
    </row>
    <row r="5551" customFormat="false" ht="15" hidden="false" customHeight="false" outlineLevel="0" collapsed="false">
      <c r="A5551" s="37" t="s">
        <v>1661</v>
      </c>
      <c r="B5551" s="37" t="s">
        <v>240</v>
      </c>
      <c r="C5551" s="37" t="n">
        <v>365</v>
      </c>
      <c r="D5551" s="38" t="n">
        <v>46213</v>
      </c>
      <c r="E5551" s="37" t="s">
        <v>229</v>
      </c>
      <c r="F5551" s="38" t="n">
        <v>46179</v>
      </c>
      <c r="G5551" s="37" t="n">
        <v>83</v>
      </c>
    </row>
    <row r="5552" customFormat="false" ht="15" hidden="false" customHeight="false" outlineLevel="0" collapsed="false">
      <c r="A5552" s="37" t="s">
        <v>1662</v>
      </c>
      <c r="B5552" s="37" t="s">
        <v>235</v>
      </c>
      <c r="C5552" s="37" t="n">
        <v>365</v>
      </c>
      <c r="D5552" s="38" t="n">
        <v>46101</v>
      </c>
      <c r="E5552" s="37" t="s">
        <v>229</v>
      </c>
      <c r="F5552" s="38" t="n">
        <v>46081</v>
      </c>
      <c r="G5552" s="37" t="n">
        <v>62</v>
      </c>
    </row>
    <row r="5553" customFormat="false" ht="15" hidden="false" customHeight="false" outlineLevel="0" collapsed="false">
      <c r="A5553" s="37" t="s">
        <v>1662</v>
      </c>
      <c r="B5553" s="37" t="s">
        <v>236</v>
      </c>
      <c r="C5553" s="37" t="n">
        <v>365</v>
      </c>
      <c r="D5553" s="38" t="n">
        <v>46263</v>
      </c>
      <c r="E5553" s="37" t="s">
        <v>229</v>
      </c>
      <c r="F5553" s="38" t="n">
        <v>46240</v>
      </c>
      <c r="G5553" s="37" t="n">
        <v>73</v>
      </c>
    </row>
    <row r="5554" customFormat="false" ht="15" hidden="false" customHeight="false" outlineLevel="0" collapsed="false">
      <c r="A5554" s="37" t="s">
        <v>1662</v>
      </c>
      <c r="B5554" s="37" t="s">
        <v>237</v>
      </c>
      <c r="C5554" s="37" t="n">
        <v>365</v>
      </c>
      <c r="D5554" s="38" t="n">
        <v>46295</v>
      </c>
      <c r="E5554" s="37" t="s">
        <v>231</v>
      </c>
      <c r="F5554" s="38"/>
      <c r="G5554" s="37"/>
    </row>
    <row r="5555" customFormat="false" ht="15" hidden="false" customHeight="false" outlineLevel="0" collapsed="false">
      <c r="A5555" s="37" t="s">
        <v>1662</v>
      </c>
      <c r="B5555" s="37" t="s">
        <v>238</v>
      </c>
      <c r="C5555" s="37" t="n">
        <v>180</v>
      </c>
      <c r="D5555" s="38" t="n">
        <v>46293</v>
      </c>
      <c r="E5555" s="37" t="s">
        <v>230</v>
      </c>
      <c r="F5555" s="38"/>
      <c r="G5555" s="37"/>
    </row>
    <row r="5556" customFormat="false" ht="15" hidden="false" customHeight="false" outlineLevel="0" collapsed="false">
      <c r="A5556" s="37" t="s">
        <v>1662</v>
      </c>
      <c r="B5556" s="37" t="s">
        <v>239</v>
      </c>
      <c r="C5556" s="37" t="n">
        <v>730</v>
      </c>
      <c r="D5556" s="38" t="n">
        <v>46151</v>
      </c>
      <c r="E5556" s="37" t="s">
        <v>229</v>
      </c>
      <c r="F5556" s="38" t="n">
        <v>46136</v>
      </c>
      <c r="G5556" s="37" t="n">
        <v>89</v>
      </c>
    </row>
    <row r="5557" customFormat="false" ht="15" hidden="false" customHeight="false" outlineLevel="0" collapsed="false">
      <c r="A5557" s="37" t="s">
        <v>1662</v>
      </c>
      <c r="B5557" s="37" t="s">
        <v>240</v>
      </c>
      <c r="C5557" s="37" t="n">
        <v>365</v>
      </c>
      <c r="D5557" s="38" t="n">
        <v>46274</v>
      </c>
      <c r="E5557" s="37" t="s">
        <v>229</v>
      </c>
      <c r="F5557" s="38" t="n">
        <v>46254</v>
      </c>
      <c r="G5557" s="37" t="n">
        <v>81</v>
      </c>
    </row>
    <row r="5558" customFormat="false" ht="15" hidden="false" customHeight="false" outlineLevel="0" collapsed="false">
      <c r="A5558" s="37" t="s">
        <v>1663</v>
      </c>
      <c r="B5558" s="37" t="s">
        <v>235</v>
      </c>
      <c r="C5558" s="37" t="n">
        <v>365</v>
      </c>
      <c r="D5558" s="38" t="n">
        <v>46289</v>
      </c>
      <c r="E5558" s="37" t="s">
        <v>229</v>
      </c>
      <c r="F5558" s="38" t="n">
        <v>46271</v>
      </c>
      <c r="G5558" s="37" t="n">
        <v>98</v>
      </c>
    </row>
    <row r="5559" customFormat="false" ht="15" hidden="false" customHeight="false" outlineLevel="0" collapsed="false">
      <c r="A5559" s="37" t="s">
        <v>1663</v>
      </c>
      <c r="B5559" s="37" t="s">
        <v>236</v>
      </c>
      <c r="C5559" s="37" t="n">
        <v>365</v>
      </c>
      <c r="D5559" s="38" t="n">
        <v>46116</v>
      </c>
      <c r="E5559" s="37" t="s">
        <v>232</v>
      </c>
      <c r="F5559" s="38"/>
      <c r="G5559" s="37"/>
    </row>
    <row r="5560" customFormat="false" ht="15" hidden="false" customHeight="false" outlineLevel="0" collapsed="false">
      <c r="A5560" s="37" t="s">
        <v>1663</v>
      </c>
      <c r="B5560" s="37" t="s">
        <v>237</v>
      </c>
      <c r="C5560" s="37" t="n">
        <v>365</v>
      </c>
      <c r="D5560" s="38" t="n">
        <v>46278</v>
      </c>
      <c r="E5560" s="37" t="s">
        <v>229</v>
      </c>
      <c r="F5560" s="38" t="n">
        <v>46239</v>
      </c>
      <c r="G5560" s="37" t="n">
        <v>94</v>
      </c>
    </row>
    <row r="5561" customFormat="false" ht="15" hidden="false" customHeight="false" outlineLevel="0" collapsed="false">
      <c r="A5561" s="37" t="s">
        <v>1663</v>
      </c>
      <c r="B5561" s="37" t="s">
        <v>238</v>
      </c>
      <c r="C5561" s="37" t="n">
        <v>180</v>
      </c>
      <c r="D5561" s="38" t="n">
        <v>46328</v>
      </c>
      <c r="E5561" s="37" t="s">
        <v>229</v>
      </c>
      <c r="F5561" s="38" t="n">
        <v>46304</v>
      </c>
      <c r="G5561" s="37" t="n">
        <v>84</v>
      </c>
    </row>
    <row r="5562" customFormat="false" ht="15" hidden="false" customHeight="false" outlineLevel="0" collapsed="false">
      <c r="A5562" s="37" t="s">
        <v>1663</v>
      </c>
      <c r="B5562" s="37" t="s">
        <v>239</v>
      </c>
      <c r="C5562" s="37" t="n">
        <v>730</v>
      </c>
      <c r="D5562" s="38" t="n">
        <v>46198</v>
      </c>
      <c r="E5562" s="37" t="s">
        <v>231</v>
      </c>
      <c r="F5562" s="38"/>
      <c r="G5562" s="37"/>
    </row>
    <row r="5563" customFormat="false" ht="15" hidden="false" customHeight="false" outlineLevel="0" collapsed="false">
      <c r="A5563" s="37" t="s">
        <v>1663</v>
      </c>
      <c r="B5563" s="37" t="s">
        <v>240</v>
      </c>
      <c r="C5563" s="37" t="n">
        <v>365</v>
      </c>
      <c r="D5563" s="38" t="n">
        <v>46340</v>
      </c>
      <c r="E5563" s="37" t="s">
        <v>230</v>
      </c>
      <c r="F5563" s="38"/>
      <c r="G5563" s="37"/>
    </row>
    <row r="5564" customFormat="false" ht="15" hidden="false" customHeight="false" outlineLevel="0" collapsed="false">
      <c r="A5564" s="37" t="s">
        <v>1664</v>
      </c>
      <c r="B5564" s="37" t="s">
        <v>235</v>
      </c>
      <c r="C5564" s="37" t="n">
        <v>365</v>
      </c>
      <c r="D5564" s="38" t="n">
        <v>46304</v>
      </c>
      <c r="E5564" s="37" t="s">
        <v>229</v>
      </c>
      <c r="F5564" s="38" t="n">
        <v>46282</v>
      </c>
      <c r="G5564" s="37" t="n">
        <v>87</v>
      </c>
    </row>
    <row r="5565" customFormat="false" ht="15" hidden="false" customHeight="false" outlineLevel="0" collapsed="false">
      <c r="A5565" s="37" t="s">
        <v>1664</v>
      </c>
      <c r="B5565" s="37" t="s">
        <v>236</v>
      </c>
      <c r="C5565" s="37" t="n">
        <v>365</v>
      </c>
      <c r="D5565" s="38" t="n">
        <v>46284</v>
      </c>
      <c r="E5565" s="37" t="s">
        <v>229</v>
      </c>
      <c r="F5565" s="38" t="n">
        <v>46251</v>
      </c>
      <c r="G5565" s="37" t="n">
        <v>67</v>
      </c>
    </row>
    <row r="5566" customFormat="false" ht="15" hidden="false" customHeight="false" outlineLevel="0" collapsed="false">
      <c r="A5566" s="37" t="s">
        <v>1664</v>
      </c>
      <c r="B5566" s="37" t="s">
        <v>237</v>
      </c>
      <c r="C5566" s="37" t="n">
        <v>365</v>
      </c>
      <c r="D5566" s="38" t="n">
        <v>46315</v>
      </c>
      <c r="E5566" s="37" t="s">
        <v>229</v>
      </c>
      <c r="F5566" s="38" t="n">
        <v>46295</v>
      </c>
      <c r="G5566" s="37" t="n">
        <v>84</v>
      </c>
    </row>
    <row r="5567" customFormat="false" ht="15" hidden="false" customHeight="false" outlineLevel="0" collapsed="false">
      <c r="A5567" s="37" t="s">
        <v>1664</v>
      </c>
      <c r="B5567" s="37" t="s">
        <v>238</v>
      </c>
      <c r="C5567" s="37" t="n">
        <v>180</v>
      </c>
      <c r="D5567" s="38" t="n">
        <v>46234</v>
      </c>
      <c r="E5567" s="37" t="s">
        <v>229</v>
      </c>
      <c r="F5567" s="38" t="n">
        <v>46201</v>
      </c>
      <c r="G5567" s="37" t="n">
        <v>62</v>
      </c>
    </row>
    <row r="5568" customFormat="false" ht="15" hidden="false" customHeight="false" outlineLevel="0" collapsed="false">
      <c r="A5568" s="37" t="s">
        <v>1664</v>
      </c>
      <c r="B5568" s="37" t="s">
        <v>239</v>
      </c>
      <c r="C5568" s="37" t="n">
        <v>730</v>
      </c>
      <c r="D5568" s="38" t="n">
        <v>46101</v>
      </c>
      <c r="E5568" s="37" t="s">
        <v>229</v>
      </c>
      <c r="F5568" s="38" t="n">
        <v>46078</v>
      </c>
      <c r="G5568" s="37" t="n">
        <v>87</v>
      </c>
    </row>
    <row r="5569" customFormat="false" ht="15" hidden="false" customHeight="false" outlineLevel="0" collapsed="false">
      <c r="A5569" s="37" t="s">
        <v>1664</v>
      </c>
      <c r="B5569" s="37" t="s">
        <v>240</v>
      </c>
      <c r="C5569" s="37" t="n">
        <v>365</v>
      </c>
      <c r="D5569" s="38" t="n">
        <v>46233</v>
      </c>
      <c r="E5569" s="37" t="s">
        <v>232</v>
      </c>
      <c r="F5569" s="38"/>
      <c r="G5569" s="37"/>
    </row>
    <row r="5570" customFormat="false" ht="15" hidden="false" customHeight="false" outlineLevel="0" collapsed="false">
      <c r="A5570" s="37" t="s">
        <v>1561</v>
      </c>
      <c r="B5570" s="37" t="s">
        <v>235</v>
      </c>
      <c r="C5570" s="37" t="n">
        <v>365</v>
      </c>
      <c r="D5570" s="38" t="n">
        <v>46159</v>
      </c>
      <c r="E5570" s="37" t="s">
        <v>229</v>
      </c>
      <c r="F5570" s="38" t="n">
        <v>46158</v>
      </c>
      <c r="G5570" s="37" t="n">
        <v>85</v>
      </c>
    </row>
    <row r="5571" customFormat="false" ht="15" hidden="false" customHeight="false" outlineLevel="0" collapsed="false">
      <c r="A5571" s="37" t="s">
        <v>1561</v>
      </c>
      <c r="B5571" s="37" t="s">
        <v>236</v>
      </c>
      <c r="C5571" s="37" t="n">
        <v>365</v>
      </c>
      <c r="D5571" s="38" t="n">
        <v>46157</v>
      </c>
      <c r="E5571" s="37" t="s">
        <v>232</v>
      </c>
      <c r="F5571" s="38"/>
      <c r="G5571" s="37"/>
    </row>
    <row r="5572" customFormat="false" ht="15" hidden="false" customHeight="false" outlineLevel="0" collapsed="false">
      <c r="A5572" s="37" t="s">
        <v>1561</v>
      </c>
      <c r="B5572" s="37" t="s">
        <v>237</v>
      </c>
      <c r="C5572" s="37" t="n">
        <v>365</v>
      </c>
      <c r="D5572" s="38" t="n">
        <v>46228</v>
      </c>
      <c r="E5572" s="37" t="s">
        <v>229</v>
      </c>
      <c r="F5572" s="38" t="n">
        <v>46214</v>
      </c>
      <c r="G5572" s="37" t="n">
        <v>74</v>
      </c>
    </row>
    <row r="5573" customFormat="false" ht="15" hidden="false" customHeight="false" outlineLevel="0" collapsed="false">
      <c r="A5573" s="37" t="s">
        <v>1561</v>
      </c>
      <c r="B5573" s="37" t="s">
        <v>238</v>
      </c>
      <c r="C5573" s="37" t="n">
        <v>180</v>
      </c>
      <c r="D5573" s="38" t="n">
        <v>46184</v>
      </c>
      <c r="E5573" s="37" t="s">
        <v>229</v>
      </c>
      <c r="F5573" s="38" t="n">
        <v>46160</v>
      </c>
      <c r="G5573" s="37" t="n">
        <v>90</v>
      </c>
    </row>
    <row r="5574" customFormat="false" ht="15" hidden="false" customHeight="false" outlineLevel="0" collapsed="false">
      <c r="A5574" s="37" t="s">
        <v>1561</v>
      </c>
      <c r="B5574" s="37" t="s">
        <v>239</v>
      </c>
      <c r="C5574" s="37" t="n">
        <v>730</v>
      </c>
      <c r="D5574" s="38" t="n">
        <v>46246</v>
      </c>
      <c r="E5574" s="37" t="s">
        <v>229</v>
      </c>
      <c r="F5574" s="38" t="n">
        <v>46212</v>
      </c>
      <c r="G5574" s="37" t="n">
        <v>80</v>
      </c>
    </row>
    <row r="5575" customFormat="false" ht="15" hidden="false" customHeight="false" outlineLevel="0" collapsed="false">
      <c r="A5575" s="37" t="s">
        <v>1561</v>
      </c>
      <c r="B5575" s="37" t="s">
        <v>240</v>
      </c>
      <c r="C5575" s="37" t="n">
        <v>365</v>
      </c>
      <c r="D5575" s="38" t="n">
        <v>46298</v>
      </c>
      <c r="E5575" s="37" t="s">
        <v>229</v>
      </c>
      <c r="F5575" s="38" t="n">
        <v>46288</v>
      </c>
      <c r="G5575" s="37" t="n">
        <v>68</v>
      </c>
    </row>
    <row r="5576" customFormat="false" ht="15" hidden="false" customHeight="false" outlineLevel="0" collapsed="false">
      <c r="A5576" s="37" t="s">
        <v>1666</v>
      </c>
      <c r="B5576" s="37" t="s">
        <v>235</v>
      </c>
      <c r="C5576" s="37" t="n">
        <v>365</v>
      </c>
      <c r="D5576" s="38" t="n">
        <v>46209</v>
      </c>
      <c r="E5576" s="37" t="s">
        <v>229</v>
      </c>
      <c r="F5576" s="38" t="n">
        <v>46196</v>
      </c>
      <c r="G5576" s="37" t="n">
        <v>85</v>
      </c>
    </row>
    <row r="5577" customFormat="false" ht="15" hidden="false" customHeight="false" outlineLevel="0" collapsed="false">
      <c r="A5577" s="37" t="s">
        <v>1666</v>
      </c>
      <c r="B5577" s="37" t="s">
        <v>236</v>
      </c>
      <c r="C5577" s="37" t="n">
        <v>365</v>
      </c>
      <c r="D5577" s="38" t="n">
        <v>46323</v>
      </c>
      <c r="E5577" s="37" t="s">
        <v>231</v>
      </c>
      <c r="F5577" s="38"/>
      <c r="G5577" s="37"/>
    </row>
    <row r="5578" customFormat="false" ht="15" hidden="false" customHeight="false" outlineLevel="0" collapsed="false">
      <c r="A5578" s="37" t="s">
        <v>1666</v>
      </c>
      <c r="B5578" s="37" t="s">
        <v>237</v>
      </c>
      <c r="C5578" s="37" t="n">
        <v>365</v>
      </c>
      <c r="D5578" s="38" t="n">
        <v>46203</v>
      </c>
      <c r="E5578" s="37" t="s">
        <v>229</v>
      </c>
      <c r="F5578" s="38" t="n">
        <v>46182</v>
      </c>
      <c r="G5578" s="37" t="n">
        <v>90</v>
      </c>
    </row>
    <row r="5579" customFormat="false" ht="15" hidden="false" customHeight="false" outlineLevel="0" collapsed="false">
      <c r="A5579" s="37" t="s">
        <v>1666</v>
      </c>
      <c r="B5579" s="37" t="s">
        <v>238</v>
      </c>
      <c r="C5579" s="37" t="n">
        <v>180</v>
      </c>
      <c r="D5579" s="38" t="n">
        <v>46184</v>
      </c>
      <c r="E5579" s="37" t="s">
        <v>232</v>
      </c>
      <c r="F5579" s="38"/>
      <c r="G5579" s="37"/>
    </row>
    <row r="5580" customFormat="false" ht="15" hidden="false" customHeight="false" outlineLevel="0" collapsed="false">
      <c r="A5580" s="37" t="s">
        <v>1666</v>
      </c>
      <c r="B5580" s="37" t="s">
        <v>239</v>
      </c>
      <c r="C5580" s="37" t="n">
        <v>730</v>
      </c>
      <c r="D5580" s="38" t="n">
        <v>46310</v>
      </c>
      <c r="E5580" s="37" t="s">
        <v>229</v>
      </c>
      <c r="F5580" s="38" t="n">
        <v>46289</v>
      </c>
      <c r="G5580" s="37" t="n">
        <v>74</v>
      </c>
    </row>
    <row r="5581" customFormat="false" ht="15" hidden="false" customHeight="false" outlineLevel="0" collapsed="false">
      <c r="A5581" s="37" t="s">
        <v>1666</v>
      </c>
      <c r="B5581" s="37" t="s">
        <v>240</v>
      </c>
      <c r="C5581" s="37" t="n">
        <v>365</v>
      </c>
      <c r="D5581" s="38" t="n">
        <v>46308</v>
      </c>
      <c r="E5581" s="37" t="s">
        <v>229</v>
      </c>
      <c r="F5581" s="38" t="n">
        <v>46293</v>
      </c>
      <c r="G5581" s="37" t="n">
        <v>78</v>
      </c>
    </row>
    <row r="5582" customFormat="false" ht="15" hidden="false" customHeight="false" outlineLevel="0" collapsed="false">
      <c r="A5582" s="37" t="s">
        <v>1667</v>
      </c>
      <c r="B5582" s="37" t="s">
        <v>235</v>
      </c>
      <c r="C5582" s="37" t="n">
        <v>365</v>
      </c>
      <c r="D5582" s="38" t="n">
        <v>46153</v>
      </c>
      <c r="E5582" s="37" t="s">
        <v>229</v>
      </c>
      <c r="F5582" s="38" t="n">
        <v>46139</v>
      </c>
      <c r="G5582" s="37" t="n">
        <v>89</v>
      </c>
    </row>
    <row r="5583" customFormat="false" ht="15" hidden="false" customHeight="false" outlineLevel="0" collapsed="false">
      <c r="A5583" s="37" t="s">
        <v>1667</v>
      </c>
      <c r="B5583" s="37" t="s">
        <v>236</v>
      </c>
      <c r="C5583" s="37" t="n">
        <v>365</v>
      </c>
      <c r="D5583" s="38" t="n">
        <v>46340</v>
      </c>
      <c r="E5583" s="37" t="s">
        <v>229</v>
      </c>
      <c r="F5583" s="38" t="n">
        <v>46327</v>
      </c>
      <c r="G5583" s="37" t="n">
        <v>61</v>
      </c>
    </row>
    <row r="5584" customFormat="false" ht="15" hidden="false" customHeight="false" outlineLevel="0" collapsed="false">
      <c r="A5584" s="37" t="s">
        <v>1667</v>
      </c>
      <c r="B5584" s="37" t="s">
        <v>237</v>
      </c>
      <c r="C5584" s="37" t="n">
        <v>365</v>
      </c>
      <c r="D5584" s="38" t="n">
        <v>46133</v>
      </c>
      <c r="E5584" s="37" t="s">
        <v>229</v>
      </c>
      <c r="F5584" s="38" t="n">
        <v>46121</v>
      </c>
      <c r="G5584" s="37" t="n">
        <v>89</v>
      </c>
    </row>
    <row r="5585" customFormat="false" ht="15" hidden="false" customHeight="false" outlineLevel="0" collapsed="false">
      <c r="A5585" s="37" t="s">
        <v>1667</v>
      </c>
      <c r="B5585" s="37" t="s">
        <v>238</v>
      </c>
      <c r="C5585" s="37" t="n">
        <v>180</v>
      </c>
      <c r="D5585" s="38" t="n">
        <v>46231</v>
      </c>
      <c r="E5585" s="37" t="s">
        <v>230</v>
      </c>
      <c r="F5585" s="38"/>
      <c r="G5585" s="37"/>
    </row>
    <row r="5586" customFormat="false" ht="15" hidden="false" customHeight="false" outlineLevel="0" collapsed="false">
      <c r="A5586" s="37" t="s">
        <v>1667</v>
      </c>
      <c r="B5586" s="37" t="s">
        <v>239</v>
      </c>
      <c r="C5586" s="37" t="n">
        <v>730</v>
      </c>
      <c r="D5586" s="38" t="n">
        <v>46188</v>
      </c>
      <c r="E5586" s="37" t="s">
        <v>230</v>
      </c>
      <c r="F5586" s="38"/>
      <c r="G5586" s="37"/>
    </row>
    <row r="5587" customFormat="false" ht="15" hidden="false" customHeight="false" outlineLevel="0" collapsed="false">
      <c r="A5587" s="37" t="s">
        <v>1667</v>
      </c>
      <c r="B5587" s="37" t="s">
        <v>240</v>
      </c>
      <c r="C5587" s="37" t="n">
        <v>365</v>
      </c>
      <c r="D5587" s="38" t="n">
        <v>46176</v>
      </c>
      <c r="E5587" s="37" t="s">
        <v>232</v>
      </c>
      <c r="F5587" s="38"/>
      <c r="G5587" s="37"/>
    </row>
    <row r="5588" customFormat="false" ht="15" hidden="false" customHeight="false" outlineLevel="0" collapsed="false">
      <c r="A5588" s="37" t="s">
        <v>1064</v>
      </c>
      <c r="B5588" s="37" t="s">
        <v>235</v>
      </c>
      <c r="C5588" s="37" t="n">
        <v>365</v>
      </c>
      <c r="D5588" s="38" t="n">
        <v>46261</v>
      </c>
      <c r="E5588" s="37" t="s">
        <v>229</v>
      </c>
      <c r="F5588" s="38" t="n">
        <v>46242</v>
      </c>
      <c r="G5588" s="37" t="n">
        <v>81</v>
      </c>
    </row>
    <row r="5589" customFormat="false" ht="15" hidden="false" customHeight="false" outlineLevel="0" collapsed="false">
      <c r="A5589" s="37" t="s">
        <v>1064</v>
      </c>
      <c r="B5589" s="37" t="s">
        <v>236</v>
      </c>
      <c r="C5589" s="37" t="n">
        <v>365</v>
      </c>
      <c r="D5589" s="38" t="n">
        <v>46312</v>
      </c>
      <c r="E5589" s="37" t="s">
        <v>229</v>
      </c>
      <c r="F5589" s="38" t="n">
        <v>46297</v>
      </c>
      <c r="G5589" s="37" t="n">
        <v>76</v>
      </c>
    </row>
    <row r="5590" customFormat="false" ht="15" hidden="false" customHeight="false" outlineLevel="0" collapsed="false">
      <c r="A5590" s="37" t="s">
        <v>1064</v>
      </c>
      <c r="B5590" s="37" t="s">
        <v>237</v>
      </c>
      <c r="C5590" s="37" t="n">
        <v>365</v>
      </c>
      <c r="D5590" s="38" t="n">
        <v>46205</v>
      </c>
      <c r="E5590" s="37" t="s">
        <v>229</v>
      </c>
      <c r="F5590" s="38" t="n">
        <v>46202</v>
      </c>
      <c r="G5590" s="37" t="n">
        <v>73</v>
      </c>
    </row>
    <row r="5591" customFormat="false" ht="15" hidden="false" customHeight="false" outlineLevel="0" collapsed="false">
      <c r="A5591" s="37" t="s">
        <v>1064</v>
      </c>
      <c r="B5591" s="37" t="s">
        <v>238</v>
      </c>
      <c r="C5591" s="37" t="n">
        <v>180</v>
      </c>
      <c r="D5591" s="38" t="n">
        <v>46320</v>
      </c>
      <c r="E5591" s="37" t="s">
        <v>229</v>
      </c>
      <c r="F5591" s="38" t="n">
        <v>46305</v>
      </c>
      <c r="G5591" s="37" t="n">
        <v>83</v>
      </c>
    </row>
    <row r="5592" customFormat="false" ht="15" hidden="false" customHeight="false" outlineLevel="0" collapsed="false">
      <c r="A5592" s="37" t="s">
        <v>1064</v>
      </c>
      <c r="B5592" s="37" t="s">
        <v>239</v>
      </c>
      <c r="C5592" s="37" t="n">
        <v>730</v>
      </c>
      <c r="D5592" s="38" t="n">
        <v>46281</v>
      </c>
      <c r="E5592" s="37" t="s">
        <v>229</v>
      </c>
      <c r="F5592" s="38" t="n">
        <v>46280</v>
      </c>
      <c r="G5592" s="37" t="n">
        <v>83</v>
      </c>
    </row>
    <row r="5593" customFormat="false" ht="15" hidden="false" customHeight="false" outlineLevel="0" collapsed="false">
      <c r="A5593" s="37" t="s">
        <v>1064</v>
      </c>
      <c r="B5593" s="37" t="s">
        <v>240</v>
      </c>
      <c r="C5593" s="37" t="n">
        <v>365</v>
      </c>
      <c r="D5593" s="38" t="n">
        <v>46370</v>
      </c>
      <c r="E5593" s="37" t="s">
        <v>232</v>
      </c>
      <c r="F5593" s="38"/>
      <c r="G5593" s="37"/>
    </row>
    <row r="5594" customFormat="false" ht="15" hidden="false" customHeight="false" outlineLevel="0" collapsed="false">
      <c r="A5594" s="37" t="s">
        <v>1668</v>
      </c>
      <c r="B5594" s="37" t="s">
        <v>235</v>
      </c>
      <c r="C5594" s="37" t="n">
        <v>365</v>
      </c>
      <c r="D5594" s="38" t="n">
        <v>46122</v>
      </c>
      <c r="E5594" s="37" t="s">
        <v>229</v>
      </c>
      <c r="F5594" s="38" t="n">
        <v>46121</v>
      </c>
      <c r="G5594" s="37" t="n">
        <v>72</v>
      </c>
    </row>
    <row r="5595" customFormat="false" ht="15" hidden="false" customHeight="false" outlineLevel="0" collapsed="false">
      <c r="A5595" s="37" t="s">
        <v>1668</v>
      </c>
      <c r="B5595" s="37" t="s">
        <v>236</v>
      </c>
      <c r="C5595" s="37" t="n">
        <v>365</v>
      </c>
      <c r="D5595" s="38" t="n">
        <v>46354</v>
      </c>
      <c r="E5595" s="37" t="s">
        <v>229</v>
      </c>
      <c r="F5595" s="38" t="n">
        <v>46329</v>
      </c>
      <c r="G5595" s="37" t="n">
        <v>86</v>
      </c>
    </row>
    <row r="5596" customFormat="false" ht="15" hidden="false" customHeight="false" outlineLevel="0" collapsed="false">
      <c r="A5596" s="37" t="s">
        <v>1668</v>
      </c>
      <c r="B5596" s="37" t="s">
        <v>237</v>
      </c>
      <c r="C5596" s="37" t="n">
        <v>365</v>
      </c>
      <c r="D5596" s="38" t="n">
        <v>46205</v>
      </c>
      <c r="E5596" s="37" t="s">
        <v>229</v>
      </c>
      <c r="F5596" s="38" t="n">
        <v>46198</v>
      </c>
      <c r="G5596" s="37" t="n">
        <v>72</v>
      </c>
    </row>
    <row r="5597" customFormat="false" ht="15" hidden="false" customHeight="false" outlineLevel="0" collapsed="false">
      <c r="A5597" s="37" t="s">
        <v>1668</v>
      </c>
      <c r="B5597" s="37" t="s">
        <v>238</v>
      </c>
      <c r="C5597" s="37" t="n">
        <v>180</v>
      </c>
      <c r="D5597" s="38" t="n">
        <v>46267</v>
      </c>
      <c r="E5597" s="37" t="s">
        <v>229</v>
      </c>
      <c r="F5597" s="38" t="n">
        <v>46232</v>
      </c>
      <c r="G5597" s="37" t="n">
        <v>61</v>
      </c>
    </row>
    <row r="5598" customFormat="false" ht="15" hidden="false" customHeight="false" outlineLevel="0" collapsed="false">
      <c r="A5598" s="37" t="s">
        <v>1668</v>
      </c>
      <c r="B5598" s="37" t="s">
        <v>239</v>
      </c>
      <c r="C5598" s="37" t="n">
        <v>730</v>
      </c>
      <c r="D5598" s="38" t="n">
        <v>46245</v>
      </c>
      <c r="E5598" s="37" t="s">
        <v>231</v>
      </c>
      <c r="F5598" s="38"/>
      <c r="G5598" s="37"/>
    </row>
    <row r="5599" customFormat="false" ht="15" hidden="false" customHeight="false" outlineLevel="0" collapsed="false">
      <c r="A5599" s="37" t="s">
        <v>1668</v>
      </c>
      <c r="B5599" s="37" t="s">
        <v>240</v>
      </c>
      <c r="C5599" s="37" t="n">
        <v>365</v>
      </c>
      <c r="D5599" s="38" t="n">
        <v>46099</v>
      </c>
      <c r="E5599" s="37" t="s">
        <v>229</v>
      </c>
      <c r="F5599" s="38" t="n">
        <v>46074</v>
      </c>
      <c r="G5599" s="37" t="n">
        <v>92</v>
      </c>
    </row>
    <row r="5600" customFormat="false" ht="15" hidden="false" customHeight="false" outlineLevel="0" collapsed="false">
      <c r="A5600" s="37" t="s">
        <v>1669</v>
      </c>
      <c r="B5600" s="37" t="s">
        <v>235</v>
      </c>
      <c r="C5600" s="37" t="n">
        <v>365</v>
      </c>
      <c r="D5600" s="38" t="n">
        <v>46318</v>
      </c>
      <c r="E5600" s="37" t="s">
        <v>229</v>
      </c>
      <c r="F5600" s="38" t="n">
        <v>46280</v>
      </c>
      <c r="G5600" s="37" t="n">
        <v>95</v>
      </c>
    </row>
    <row r="5601" customFormat="false" ht="15" hidden="false" customHeight="false" outlineLevel="0" collapsed="false">
      <c r="A5601" s="37" t="s">
        <v>1669</v>
      </c>
      <c r="B5601" s="37" t="s">
        <v>236</v>
      </c>
      <c r="C5601" s="37" t="n">
        <v>365</v>
      </c>
      <c r="D5601" s="38" t="n">
        <v>46129</v>
      </c>
      <c r="E5601" s="37" t="s">
        <v>229</v>
      </c>
      <c r="F5601" s="38" t="n">
        <v>46104</v>
      </c>
      <c r="G5601" s="37" t="n">
        <v>69</v>
      </c>
    </row>
    <row r="5602" customFormat="false" ht="15" hidden="false" customHeight="false" outlineLevel="0" collapsed="false">
      <c r="A5602" s="37" t="s">
        <v>1669</v>
      </c>
      <c r="B5602" s="37" t="s">
        <v>237</v>
      </c>
      <c r="C5602" s="37" t="n">
        <v>365</v>
      </c>
      <c r="D5602" s="38" t="n">
        <v>46151</v>
      </c>
      <c r="E5602" s="37" t="s">
        <v>232</v>
      </c>
      <c r="F5602" s="38"/>
      <c r="G5602" s="37"/>
    </row>
    <row r="5603" customFormat="false" ht="15" hidden="false" customHeight="false" outlineLevel="0" collapsed="false">
      <c r="A5603" s="37" t="s">
        <v>1669</v>
      </c>
      <c r="B5603" s="37" t="s">
        <v>238</v>
      </c>
      <c r="C5603" s="37" t="n">
        <v>180</v>
      </c>
      <c r="D5603" s="38" t="n">
        <v>46261</v>
      </c>
      <c r="E5603" s="37" t="s">
        <v>230</v>
      </c>
      <c r="F5603" s="38"/>
      <c r="G5603" s="37"/>
    </row>
    <row r="5604" customFormat="false" ht="15" hidden="false" customHeight="false" outlineLevel="0" collapsed="false">
      <c r="A5604" s="37" t="s">
        <v>1669</v>
      </c>
      <c r="B5604" s="37" t="s">
        <v>239</v>
      </c>
      <c r="C5604" s="37" t="n">
        <v>730</v>
      </c>
      <c r="D5604" s="38" t="n">
        <v>46313</v>
      </c>
      <c r="E5604" s="37" t="s">
        <v>232</v>
      </c>
      <c r="F5604" s="38"/>
      <c r="G5604" s="37"/>
    </row>
    <row r="5605" customFormat="false" ht="15" hidden="false" customHeight="false" outlineLevel="0" collapsed="false">
      <c r="A5605" s="37" t="s">
        <v>1669</v>
      </c>
      <c r="B5605" s="37" t="s">
        <v>240</v>
      </c>
      <c r="C5605" s="37" t="n">
        <v>365</v>
      </c>
      <c r="D5605" s="38" t="n">
        <v>46204</v>
      </c>
      <c r="E5605" s="37" t="s">
        <v>229</v>
      </c>
      <c r="F5605" s="38" t="n">
        <v>46190</v>
      </c>
      <c r="G5605" s="37" t="n">
        <v>87</v>
      </c>
    </row>
    <row r="5606" customFormat="false" ht="15" hidden="false" customHeight="false" outlineLevel="0" collapsed="false">
      <c r="A5606" s="37" t="s">
        <v>1209</v>
      </c>
      <c r="B5606" s="37" t="s">
        <v>235</v>
      </c>
      <c r="C5606" s="37" t="n">
        <v>365</v>
      </c>
      <c r="D5606" s="38" t="n">
        <v>46176</v>
      </c>
      <c r="E5606" s="37" t="s">
        <v>229</v>
      </c>
      <c r="F5606" s="38" t="n">
        <v>46167</v>
      </c>
      <c r="G5606" s="37" t="n">
        <v>66</v>
      </c>
    </row>
    <row r="5607" customFormat="false" ht="15" hidden="false" customHeight="false" outlineLevel="0" collapsed="false">
      <c r="A5607" s="37" t="s">
        <v>1209</v>
      </c>
      <c r="B5607" s="37" t="s">
        <v>236</v>
      </c>
      <c r="C5607" s="37" t="n">
        <v>365</v>
      </c>
      <c r="D5607" s="38" t="n">
        <v>46102</v>
      </c>
      <c r="E5607" s="37" t="s">
        <v>229</v>
      </c>
      <c r="F5607" s="38" t="n">
        <v>46086</v>
      </c>
      <c r="G5607" s="37" t="n">
        <v>66</v>
      </c>
    </row>
    <row r="5608" customFormat="false" ht="15" hidden="false" customHeight="false" outlineLevel="0" collapsed="false">
      <c r="A5608" s="37" t="s">
        <v>1209</v>
      </c>
      <c r="B5608" s="37" t="s">
        <v>237</v>
      </c>
      <c r="C5608" s="37" t="n">
        <v>365</v>
      </c>
      <c r="D5608" s="38" t="n">
        <v>46277</v>
      </c>
      <c r="E5608" s="37" t="s">
        <v>231</v>
      </c>
      <c r="F5608" s="38"/>
      <c r="G5608" s="37"/>
    </row>
    <row r="5609" customFormat="false" ht="15" hidden="false" customHeight="false" outlineLevel="0" collapsed="false">
      <c r="A5609" s="37" t="s">
        <v>1209</v>
      </c>
      <c r="B5609" s="37" t="s">
        <v>238</v>
      </c>
      <c r="C5609" s="37" t="n">
        <v>180</v>
      </c>
      <c r="D5609" s="38" t="n">
        <v>46240</v>
      </c>
      <c r="E5609" s="37" t="s">
        <v>229</v>
      </c>
      <c r="F5609" s="38" t="n">
        <v>46203</v>
      </c>
      <c r="G5609" s="37" t="n">
        <v>96</v>
      </c>
    </row>
    <row r="5610" customFormat="false" ht="15" hidden="false" customHeight="false" outlineLevel="0" collapsed="false">
      <c r="A5610" s="37" t="s">
        <v>1209</v>
      </c>
      <c r="B5610" s="37" t="s">
        <v>239</v>
      </c>
      <c r="C5610" s="37" t="n">
        <v>730</v>
      </c>
      <c r="D5610" s="38" t="n">
        <v>46130</v>
      </c>
      <c r="E5610" s="37" t="s">
        <v>230</v>
      </c>
      <c r="F5610" s="38"/>
      <c r="G5610" s="37"/>
    </row>
    <row r="5611" customFormat="false" ht="15" hidden="false" customHeight="false" outlineLevel="0" collapsed="false">
      <c r="A5611" s="37" t="s">
        <v>1209</v>
      </c>
      <c r="B5611" s="37" t="s">
        <v>240</v>
      </c>
      <c r="C5611" s="37" t="n">
        <v>365</v>
      </c>
      <c r="D5611" s="38" t="n">
        <v>46208</v>
      </c>
      <c r="E5611" s="37" t="s">
        <v>230</v>
      </c>
      <c r="F5611" s="38"/>
      <c r="G5611" s="37"/>
    </row>
    <row r="5612" customFormat="false" ht="15" hidden="false" customHeight="false" outlineLevel="0" collapsed="false">
      <c r="A5612" s="37" t="s">
        <v>1671</v>
      </c>
      <c r="B5612" s="37" t="s">
        <v>235</v>
      </c>
      <c r="C5612" s="37" t="n">
        <v>365</v>
      </c>
      <c r="D5612" s="38" t="n">
        <v>46155</v>
      </c>
      <c r="E5612" s="37" t="s">
        <v>231</v>
      </c>
      <c r="F5612" s="38"/>
      <c r="G5612" s="37"/>
    </row>
    <row r="5613" customFormat="false" ht="15" hidden="false" customHeight="false" outlineLevel="0" collapsed="false">
      <c r="A5613" s="37" t="s">
        <v>1671</v>
      </c>
      <c r="B5613" s="37" t="s">
        <v>236</v>
      </c>
      <c r="C5613" s="37" t="n">
        <v>365</v>
      </c>
      <c r="D5613" s="38" t="n">
        <v>46130</v>
      </c>
      <c r="E5613" s="37" t="s">
        <v>229</v>
      </c>
      <c r="F5613" s="38" t="n">
        <v>46129</v>
      </c>
      <c r="G5613" s="37" t="n">
        <v>99</v>
      </c>
    </row>
    <row r="5614" customFormat="false" ht="15" hidden="false" customHeight="false" outlineLevel="0" collapsed="false">
      <c r="A5614" s="37" t="s">
        <v>1671</v>
      </c>
      <c r="B5614" s="37" t="s">
        <v>237</v>
      </c>
      <c r="C5614" s="37" t="n">
        <v>365</v>
      </c>
      <c r="D5614" s="38" t="n">
        <v>46231</v>
      </c>
      <c r="E5614" s="37" t="s">
        <v>231</v>
      </c>
      <c r="F5614" s="38"/>
      <c r="G5614" s="37"/>
    </row>
    <row r="5615" customFormat="false" ht="15" hidden="false" customHeight="false" outlineLevel="0" collapsed="false">
      <c r="A5615" s="37" t="s">
        <v>1671</v>
      </c>
      <c r="B5615" s="37" t="s">
        <v>238</v>
      </c>
      <c r="C5615" s="37" t="n">
        <v>180</v>
      </c>
      <c r="D5615" s="38" t="n">
        <v>46263</v>
      </c>
      <c r="E5615" s="37" t="s">
        <v>229</v>
      </c>
      <c r="F5615" s="38" t="n">
        <v>46228</v>
      </c>
      <c r="G5615" s="37" t="n">
        <v>66</v>
      </c>
    </row>
    <row r="5616" customFormat="false" ht="15" hidden="false" customHeight="false" outlineLevel="0" collapsed="false">
      <c r="A5616" s="37" t="s">
        <v>1671</v>
      </c>
      <c r="B5616" s="37" t="s">
        <v>239</v>
      </c>
      <c r="C5616" s="37" t="n">
        <v>730</v>
      </c>
      <c r="D5616" s="38" t="n">
        <v>46280</v>
      </c>
      <c r="E5616" s="37" t="s">
        <v>230</v>
      </c>
      <c r="F5616" s="38"/>
      <c r="G5616" s="37"/>
    </row>
    <row r="5617" customFormat="false" ht="15" hidden="false" customHeight="false" outlineLevel="0" collapsed="false">
      <c r="A5617" s="37" t="s">
        <v>1671</v>
      </c>
      <c r="B5617" s="37" t="s">
        <v>240</v>
      </c>
      <c r="C5617" s="37" t="n">
        <v>365</v>
      </c>
      <c r="D5617" s="38" t="n">
        <v>46242</v>
      </c>
      <c r="E5617" s="37" t="s">
        <v>229</v>
      </c>
      <c r="F5617" s="38" t="n">
        <v>46220</v>
      </c>
      <c r="G5617" s="37" t="n">
        <v>78</v>
      </c>
    </row>
    <row r="5618" customFormat="false" ht="15" hidden="false" customHeight="false" outlineLevel="0" collapsed="false">
      <c r="A5618" s="37" t="s">
        <v>1672</v>
      </c>
      <c r="B5618" s="37" t="s">
        <v>235</v>
      </c>
      <c r="C5618" s="37" t="n">
        <v>365</v>
      </c>
      <c r="D5618" s="38" t="n">
        <v>46281</v>
      </c>
      <c r="E5618" s="37" t="s">
        <v>231</v>
      </c>
      <c r="F5618" s="38"/>
      <c r="G5618" s="37"/>
    </row>
    <row r="5619" customFormat="false" ht="15" hidden="false" customHeight="false" outlineLevel="0" collapsed="false">
      <c r="A5619" s="37" t="s">
        <v>1672</v>
      </c>
      <c r="B5619" s="37" t="s">
        <v>236</v>
      </c>
      <c r="C5619" s="37" t="n">
        <v>365</v>
      </c>
      <c r="D5619" s="38" t="n">
        <v>46175</v>
      </c>
      <c r="E5619" s="37" t="s">
        <v>231</v>
      </c>
      <c r="F5619" s="38"/>
      <c r="G5619" s="37"/>
    </row>
    <row r="5620" customFormat="false" ht="15" hidden="false" customHeight="false" outlineLevel="0" collapsed="false">
      <c r="A5620" s="37" t="s">
        <v>1672</v>
      </c>
      <c r="B5620" s="37" t="s">
        <v>237</v>
      </c>
      <c r="C5620" s="37" t="n">
        <v>365</v>
      </c>
      <c r="D5620" s="38" t="n">
        <v>46135</v>
      </c>
      <c r="E5620" s="37" t="s">
        <v>229</v>
      </c>
      <c r="F5620" s="38" t="n">
        <v>46101</v>
      </c>
      <c r="G5620" s="37" t="n">
        <v>63</v>
      </c>
    </row>
    <row r="5621" customFormat="false" ht="15" hidden="false" customHeight="false" outlineLevel="0" collapsed="false">
      <c r="A5621" s="37" t="s">
        <v>1672</v>
      </c>
      <c r="B5621" s="37" t="s">
        <v>238</v>
      </c>
      <c r="C5621" s="37" t="n">
        <v>180</v>
      </c>
      <c r="D5621" s="38" t="n">
        <v>46113</v>
      </c>
      <c r="E5621" s="37" t="s">
        <v>229</v>
      </c>
      <c r="F5621" s="38" t="n">
        <v>46101</v>
      </c>
      <c r="G5621" s="37" t="n">
        <v>86</v>
      </c>
    </row>
    <row r="5622" customFormat="false" ht="15" hidden="false" customHeight="false" outlineLevel="0" collapsed="false">
      <c r="A5622" s="37" t="s">
        <v>1672</v>
      </c>
      <c r="B5622" s="37" t="s">
        <v>239</v>
      </c>
      <c r="C5622" s="37" t="n">
        <v>730</v>
      </c>
      <c r="D5622" s="38" t="n">
        <v>46123</v>
      </c>
      <c r="E5622" s="37" t="s">
        <v>231</v>
      </c>
      <c r="F5622" s="38"/>
      <c r="G5622" s="37"/>
    </row>
    <row r="5623" customFormat="false" ht="15" hidden="false" customHeight="false" outlineLevel="0" collapsed="false">
      <c r="A5623" s="37" t="s">
        <v>1672</v>
      </c>
      <c r="B5623" s="37" t="s">
        <v>240</v>
      </c>
      <c r="C5623" s="37" t="n">
        <v>365</v>
      </c>
      <c r="D5623" s="38" t="n">
        <v>46320</v>
      </c>
      <c r="E5623" s="37" t="s">
        <v>229</v>
      </c>
      <c r="F5623" s="38" t="n">
        <v>46311</v>
      </c>
      <c r="G5623" s="37" t="n">
        <v>61</v>
      </c>
    </row>
    <row r="5624" customFormat="false" ht="15" hidden="false" customHeight="false" outlineLevel="0" collapsed="false">
      <c r="A5624" s="37" t="s">
        <v>980</v>
      </c>
      <c r="B5624" s="37" t="s">
        <v>235</v>
      </c>
      <c r="C5624" s="37" t="n">
        <v>365</v>
      </c>
      <c r="D5624" s="38" t="n">
        <v>46337</v>
      </c>
      <c r="E5624" s="37" t="s">
        <v>232</v>
      </c>
      <c r="F5624" s="38"/>
      <c r="G5624" s="37"/>
    </row>
    <row r="5625" customFormat="false" ht="15" hidden="false" customHeight="false" outlineLevel="0" collapsed="false">
      <c r="A5625" s="37" t="s">
        <v>980</v>
      </c>
      <c r="B5625" s="37" t="s">
        <v>236</v>
      </c>
      <c r="C5625" s="37" t="n">
        <v>365</v>
      </c>
      <c r="D5625" s="38" t="n">
        <v>46349</v>
      </c>
      <c r="E5625" s="37" t="s">
        <v>229</v>
      </c>
      <c r="F5625" s="38" t="n">
        <v>46311</v>
      </c>
      <c r="G5625" s="37" t="n">
        <v>89</v>
      </c>
    </row>
    <row r="5626" customFormat="false" ht="15" hidden="false" customHeight="false" outlineLevel="0" collapsed="false">
      <c r="A5626" s="37" t="s">
        <v>980</v>
      </c>
      <c r="B5626" s="37" t="s">
        <v>237</v>
      </c>
      <c r="C5626" s="37" t="n">
        <v>365</v>
      </c>
      <c r="D5626" s="38" t="n">
        <v>46307</v>
      </c>
      <c r="E5626" s="37" t="s">
        <v>230</v>
      </c>
      <c r="F5626" s="38"/>
      <c r="G5626" s="37"/>
    </row>
    <row r="5627" customFormat="false" ht="15" hidden="false" customHeight="false" outlineLevel="0" collapsed="false">
      <c r="A5627" s="37" t="s">
        <v>980</v>
      </c>
      <c r="B5627" s="37" t="s">
        <v>238</v>
      </c>
      <c r="C5627" s="37" t="n">
        <v>180</v>
      </c>
      <c r="D5627" s="38" t="n">
        <v>46155</v>
      </c>
      <c r="E5627" s="37" t="s">
        <v>229</v>
      </c>
      <c r="F5627" s="38" t="n">
        <v>46117</v>
      </c>
      <c r="G5627" s="37" t="n">
        <v>67</v>
      </c>
    </row>
    <row r="5628" customFormat="false" ht="15" hidden="false" customHeight="false" outlineLevel="0" collapsed="false">
      <c r="A5628" s="37" t="s">
        <v>980</v>
      </c>
      <c r="B5628" s="37" t="s">
        <v>239</v>
      </c>
      <c r="C5628" s="37" t="n">
        <v>730</v>
      </c>
      <c r="D5628" s="38" t="n">
        <v>46382</v>
      </c>
      <c r="E5628" s="37" t="s">
        <v>229</v>
      </c>
      <c r="F5628" s="38" t="n">
        <v>46370</v>
      </c>
      <c r="G5628" s="37" t="n">
        <v>66</v>
      </c>
    </row>
    <row r="5629" customFormat="false" ht="15" hidden="false" customHeight="false" outlineLevel="0" collapsed="false">
      <c r="A5629" s="37" t="s">
        <v>980</v>
      </c>
      <c r="B5629" s="37" t="s">
        <v>240</v>
      </c>
      <c r="C5629" s="37" t="n">
        <v>365</v>
      </c>
      <c r="D5629" s="38" t="n">
        <v>46226</v>
      </c>
      <c r="E5629" s="37" t="s">
        <v>229</v>
      </c>
      <c r="F5629" s="38" t="n">
        <v>46201</v>
      </c>
      <c r="G5629" s="37" t="n">
        <v>64</v>
      </c>
    </row>
    <row r="5630" customFormat="false" ht="15" hidden="false" customHeight="false" outlineLevel="0" collapsed="false">
      <c r="A5630" s="37" t="s">
        <v>1177</v>
      </c>
      <c r="B5630" s="37" t="s">
        <v>235</v>
      </c>
      <c r="C5630" s="37" t="n">
        <v>365</v>
      </c>
      <c r="D5630" s="38" t="n">
        <v>46271</v>
      </c>
      <c r="E5630" s="37" t="s">
        <v>229</v>
      </c>
      <c r="F5630" s="38" t="n">
        <v>46264</v>
      </c>
      <c r="G5630" s="37" t="n">
        <v>98</v>
      </c>
    </row>
    <row r="5631" customFormat="false" ht="15" hidden="false" customHeight="false" outlineLevel="0" collapsed="false">
      <c r="A5631" s="37" t="s">
        <v>1177</v>
      </c>
      <c r="B5631" s="37" t="s">
        <v>236</v>
      </c>
      <c r="C5631" s="37" t="n">
        <v>365</v>
      </c>
      <c r="D5631" s="38" t="n">
        <v>46356</v>
      </c>
      <c r="E5631" s="37" t="s">
        <v>229</v>
      </c>
      <c r="F5631" s="38" t="n">
        <v>46341</v>
      </c>
      <c r="G5631" s="37" t="n">
        <v>92</v>
      </c>
    </row>
    <row r="5632" customFormat="false" ht="15" hidden="false" customHeight="false" outlineLevel="0" collapsed="false">
      <c r="A5632" s="37" t="s">
        <v>1177</v>
      </c>
      <c r="B5632" s="37" t="s">
        <v>237</v>
      </c>
      <c r="C5632" s="37" t="n">
        <v>365</v>
      </c>
      <c r="D5632" s="38" t="n">
        <v>46227</v>
      </c>
      <c r="E5632" s="37" t="s">
        <v>229</v>
      </c>
      <c r="F5632" s="38" t="n">
        <v>46208</v>
      </c>
      <c r="G5632" s="37" t="n">
        <v>94</v>
      </c>
    </row>
    <row r="5633" customFormat="false" ht="15" hidden="false" customHeight="false" outlineLevel="0" collapsed="false">
      <c r="A5633" s="37" t="s">
        <v>1177</v>
      </c>
      <c r="B5633" s="37" t="s">
        <v>238</v>
      </c>
      <c r="C5633" s="37" t="n">
        <v>180</v>
      </c>
      <c r="D5633" s="38" t="n">
        <v>46258</v>
      </c>
      <c r="E5633" s="37" t="s">
        <v>229</v>
      </c>
      <c r="F5633" s="38" t="n">
        <v>46249</v>
      </c>
      <c r="G5633" s="37" t="n">
        <v>93</v>
      </c>
    </row>
    <row r="5634" customFormat="false" ht="15" hidden="false" customHeight="false" outlineLevel="0" collapsed="false">
      <c r="A5634" s="37" t="s">
        <v>1177</v>
      </c>
      <c r="B5634" s="37" t="s">
        <v>239</v>
      </c>
      <c r="C5634" s="37" t="n">
        <v>730</v>
      </c>
      <c r="D5634" s="38" t="n">
        <v>46312</v>
      </c>
      <c r="E5634" s="37" t="s">
        <v>229</v>
      </c>
      <c r="F5634" s="38" t="n">
        <v>46284</v>
      </c>
      <c r="G5634" s="37" t="n">
        <v>66</v>
      </c>
    </row>
    <row r="5635" customFormat="false" ht="15" hidden="false" customHeight="false" outlineLevel="0" collapsed="false">
      <c r="A5635" s="37" t="s">
        <v>1177</v>
      </c>
      <c r="B5635" s="37" t="s">
        <v>240</v>
      </c>
      <c r="C5635" s="37" t="n">
        <v>365</v>
      </c>
      <c r="D5635" s="38" t="n">
        <v>46379</v>
      </c>
      <c r="E5635" s="37" t="s">
        <v>231</v>
      </c>
      <c r="F5635" s="38"/>
      <c r="G5635" s="37"/>
    </row>
    <row r="5636" customFormat="false" ht="15" hidden="false" customHeight="false" outlineLevel="0" collapsed="false">
      <c r="A5636" s="37" t="s">
        <v>983</v>
      </c>
      <c r="B5636" s="37" t="s">
        <v>235</v>
      </c>
      <c r="C5636" s="37" t="n">
        <v>365</v>
      </c>
      <c r="D5636" s="38" t="n">
        <v>46149</v>
      </c>
      <c r="E5636" s="37" t="s">
        <v>231</v>
      </c>
      <c r="F5636" s="38"/>
      <c r="G5636" s="37"/>
    </row>
    <row r="5637" customFormat="false" ht="15" hidden="false" customHeight="false" outlineLevel="0" collapsed="false">
      <c r="A5637" s="37" t="s">
        <v>983</v>
      </c>
      <c r="B5637" s="37" t="s">
        <v>236</v>
      </c>
      <c r="C5637" s="37" t="n">
        <v>365</v>
      </c>
      <c r="D5637" s="38" t="n">
        <v>46221</v>
      </c>
      <c r="E5637" s="37" t="s">
        <v>229</v>
      </c>
      <c r="F5637" s="38" t="n">
        <v>46200</v>
      </c>
      <c r="G5637" s="37" t="n">
        <v>90</v>
      </c>
    </row>
    <row r="5638" customFormat="false" ht="15" hidden="false" customHeight="false" outlineLevel="0" collapsed="false">
      <c r="A5638" s="37" t="s">
        <v>983</v>
      </c>
      <c r="B5638" s="37" t="s">
        <v>237</v>
      </c>
      <c r="C5638" s="37" t="n">
        <v>365</v>
      </c>
      <c r="D5638" s="38" t="n">
        <v>46212</v>
      </c>
      <c r="E5638" s="37" t="s">
        <v>229</v>
      </c>
      <c r="F5638" s="38" t="n">
        <v>46190</v>
      </c>
      <c r="G5638" s="37" t="n">
        <v>68</v>
      </c>
    </row>
    <row r="5639" customFormat="false" ht="15" hidden="false" customHeight="false" outlineLevel="0" collapsed="false">
      <c r="A5639" s="37" t="s">
        <v>983</v>
      </c>
      <c r="B5639" s="37" t="s">
        <v>238</v>
      </c>
      <c r="C5639" s="37" t="n">
        <v>180</v>
      </c>
      <c r="D5639" s="38" t="n">
        <v>46273</v>
      </c>
      <c r="E5639" s="37" t="s">
        <v>229</v>
      </c>
      <c r="F5639" s="38" t="n">
        <v>46243</v>
      </c>
      <c r="G5639" s="37" t="n">
        <v>81</v>
      </c>
    </row>
    <row r="5640" customFormat="false" ht="15" hidden="false" customHeight="false" outlineLevel="0" collapsed="false">
      <c r="A5640" s="37" t="s">
        <v>983</v>
      </c>
      <c r="B5640" s="37" t="s">
        <v>239</v>
      </c>
      <c r="C5640" s="37" t="n">
        <v>730</v>
      </c>
      <c r="D5640" s="38" t="n">
        <v>46255</v>
      </c>
      <c r="E5640" s="37" t="s">
        <v>231</v>
      </c>
      <c r="F5640" s="38"/>
      <c r="G5640" s="37"/>
    </row>
    <row r="5641" customFormat="false" ht="15" hidden="false" customHeight="false" outlineLevel="0" collapsed="false">
      <c r="A5641" s="37" t="s">
        <v>983</v>
      </c>
      <c r="B5641" s="37" t="s">
        <v>240</v>
      </c>
      <c r="C5641" s="37" t="n">
        <v>365</v>
      </c>
      <c r="D5641" s="38" t="n">
        <v>46324</v>
      </c>
      <c r="E5641" s="37" t="s">
        <v>232</v>
      </c>
      <c r="F5641" s="38"/>
      <c r="G5641" s="37"/>
    </row>
    <row r="5642" customFormat="false" ht="15" hidden="false" customHeight="false" outlineLevel="0" collapsed="false">
      <c r="A5642" s="37" t="s">
        <v>1673</v>
      </c>
      <c r="B5642" s="37" t="s">
        <v>235</v>
      </c>
      <c r="C5642" s="37" t="n">
        <v>365</v>
      </c>
      <c r="D5642" s="38" t="n">
        <v>46383</v>
      </c>
      <c r="E5642" s="37" t="s">
        <v>229</v>
      </c>
      <c r="F5642" s="38" t="n">
        <v>46375</v>
      </c>
      <c r="G5642" s="37" t="n">
        <v>79</v>
      </c>
    </row>
    <row r="5643" customFormat="false" ht="15" hidden="false" customHeight="false" outlineLevel="0" collapsed="false">
      <c r="A5643" s="37" t="s">
        <v>1673</v>
      </c>
      <c r="B5643" s="37" t="s">
        <v>236</v>
      </c>
      <c r="C5643" s="37" t="n">
        <v>365</v>
      </c>
      <c r="D5643" s="38" t="n">
        <v>46243</v>
      </c>
      <c r="E5643" s="37" t="s">
        <v>229</v>
      </c>
      <c r="F5643" s="38" t="n">
        <v>46240</v>
      </c>
      <c r="G5643" s="37" t="n">
        <v>69</v>
      </c>
    </row>
    <row r="5644" customFormat="false" ht="15" hidden="false" customHeight="false" outlineLevel="0" collapsed="false">
      <c r="A5644" s="37" t="s">
        <v>1673</v>
      </c>
      <c r="B5644" s="37" t="s">
        <v>237</v>
      </c>
      <c r="C5644" s="37" t="n">
        <v>365</v>
      </c>
      <c r="D5644" s="38" t="n">
        <v>46309</v>
      </c>
      <c r="E5644" s="37" t="s">
        <v>229</v>
      </c>
      <c r="F5644" s="38" t="n">
        <v>46292</v>
      </c>
      <c r="G5644" s="37" t="n">
        <v>68</v>
      </c>
    </row>
    <row r="5645" customFormat="false" ht="15" hidden="false" customHeight="false" outlineLevel="0" collapsed="false">
      <c r="A5645" s="37" t="s">
        <v>1673</v>
      </c>
      <c r="B5645" s="37" t="s">
        <v>238</v>
      </c>
      <c r="C5645" s="37" t="n">
        <v>180</v>
      </c>
      <c r="D5645" s="38" t="n">
        <v>46209</v>
      </c>
      <c r="E5645" s="37" t="s">
        <v>229</v>
      </c>
      <c r="F5645" s="38" t="n">
        <v>46200</v>
      </c>
      <c r="G5645" s="37" t="n">
        <v>63</v>
      </c>
    </row>
    <row r="5646" customFormat="false" ht="15" hidden="false" customHeight="false" outlineLevel="0" collapsed="false">
      <c r="A5646" s="37" t="s">
        <v>1673</v>
      </c>
      <c r="B5646" s="37" t="s">
        <v>239</v>
      </c>
      <c r="C5646" s="37" t="n">
        <v>730</v>
      </c>
      <c r="D5646" s="38" t="n">
        <v>46349</v>
      </c>
      <c r="E5646" s="37" t="s">
        <v>229</v>
      </c>
      <c r="F5646" s="38" t="n">
        <v>46347</v>
      </c>
      <c r="G5646" s="37" t="n">
        <v>63</v>
      </c>
    </row>
    <row r="5647" customFormat="false" ht="15" hidden="false" customHeight="false" outlineLevel="0" collapsed="false">
      <c r="A5647" s="37" t="s">
        <v>1673</v>
      </c>
      <c r="B5647" s="37" t="s">
        <v>240</v>
      </c>
      <c r="C5647" s="37" t="n">
        <v>365</v>
      </c>
      <c r="D5647" s="38" t="n">
        <v>46287</v>
      </c>
      <c r="E5647" s="37" t="s">
        <v>229</v>
      </c>
      <c r="F5647" s="38" t="n">
        <v>46268</v>
      </c>
      <c r="G5647" s="37" t="n">
        <v>96</v>
      </c>
    </row>
    <row r="5648" customFormat="false" ht="15" hidden="false" customHeight="false" outlineLevel="0" collapsed="false">
      <c r="A5648" s="37" t="s">
        <v>535</v>
      </c>
      <c r="B5648" s="37" t="s">
        <v>235</v>
      </c>
      <c r="C5648" s="37" t="n">
        <v>365</v>
      </c>
      <c r="D5648" s="38" t="n">
        <v>46123</v>
      </c>
      <c r="E5648" s="37" t="s">
        <v>229</v>
      </c>
      <c r="F5648" s="38" t="n">
        <v>46089</v>
      </c>
      <c r="G5648" s="37" t="n">
        <v>82</v>
      </c>
    </row>
    <row r="5649" customFormat="false" ht="15" hidden="false" customHeight="false" outlineLevel="0" collapsed="false">
      <c r="A5649" s="37" t="s">
        <v>535</v>
      </c>
      <c r="B5649" s="37" t="s">
        <v>236</v>
      </c>
      <c r="C5649" s="37" t="n">
        <v>365</v>
      </c>
      <c r="D5649" s="38" t="n">
        <v>46171</v>
      </c>
      <c r="E5649" s="37" t="s">
        <v>232</v>
      </c>
      <c r="F5649" s="38"/>
      <c r="G5649" s="37"/>
    </row>
    <row r="5650" customFormat="false" ht="15" hidden="false" customHeight="false" outlineLevel="0" collapsed="false">
      <c r="A5650" s="37" t="s">
        <v>535</v>
      </c>
      <c r="B5650" s="37" t="s">
        <v>237</v>
      </c>
      <c r="C5650" s="37" t="n">
        <v>365</v>
      </c>
      <c r="D5650" s="38" t="n">
        <v>46269</v>
      </c>
      <c r="E5650" s="37" t="s">
        <v>229</v>
      </c>
      <c r="F5650" s="38" t="n">
        <v>46239</v>
      </c>
      <c r="G5650" s="37" t="n">
        <v>92</v>
      </c>
    </row>
    <row r="5651" customFormat="false" ht="15" hidden="false" customHeight="false" outlineLevel="0" collapsed="false">
      <c r="A5651" s="37" t="s">
        <v>535</v>
      </c>
      <c r="B5651" s="37" t="s">
        <v>238</v>
      </c>
      <c r="C5651" s="37" t="n">
        <v>180</v>
      </c>
      <c r="D5651" s="38" t="n">
        <v>46258</v>
      </c>
      <c r="E5651" s="37" t="s">
        <v>229</v>
      </c>
      <c r="F5651" s="38" t="n">
        <v>46231</v>
      </c>
      <c r="G5651" s="37" t="n">
        <v>91</v>
      </c>
    </row>
    <row r="5652" customFormat="false" ht="15" hidden="false" customHeight="false" outlineLevel="0" collapsed="false">
      <c r="A5652" s="37" t="s">
        <v>535</v>
      </c>
      <c r="B5652" s="37" t="s">
        <v>239</v>
      </c>
      <c r="C5652" s="37" t="n">
        <v>730</v>
      </c>
      <c r="D5652" s="38" t="n">
        <v>46164</v>
      </c>
      <c r="E5652" s="37" t="s">
        <v>229</v>
      </c>
      <c r="F5652" s="38" t="n">
        <v>46156</v>
      </c>
      <c r="G5652" s="37" t="n">
        <v>80</v>
      </c>
    </row>
    <row r="5653" customFormat="false" ht="15" hidden="false" customHeight="false" outlineLevel="0" collapsed="false">
      <c r="A5653" s="37" t="s">
        <v>535</v>
      </c>
      <c r="B5653" s="37" t="s">
        <v>240</v>
      </c>
      <c r="C5653" s="37" t="n">
        <v>365</v>
      </c>
      <c r="D5653" s="38" t="n">
        <v>46302</v>
      </c>
      <c r="E5653" s="37" t="s">
        <v>229</v>
      </c>
      <c r="F5653" s="38" t="n">
        <v>46275</v>
      </c>
      <c r="G5653" s="37" t="n">
        <v>72</v>
      </c>
    </row>
    <row r="5654" customFormat="false" ht="15" hidden="false" customHeight="false" outlineLevel="0" collapsed="false">
      <c r="A5654" s="37" t="s">
        <v>1674</v>
      </c>
      <c r="B5654" s="37" t="s">
        <v>235</v>
      </c>
      <c r="C5654" s="37" t="n">
        <v>365</v>
      </c>
      <c r="D5654" s="38" t="n">
        <v>46153</v>
      </c>
      <c r="E5654" s="37" t="s">
        <v>229</v>
      </c>
      <c r="F5654" s="38" t="n">
        <v>46146</v>
      </c>
      <c r="G5654" s="37" t="n">
        <v>78</v>
      </c>
    </row>
    <row r="5655" customFormat="false" ht="15" hidden="false" customHeight="false" outlineLevel="0" collapsed="false">
      <c r="A5655" s="37" t="s">
        <v>1674</v>
      </c>
      <c r="B5655" s="37" t="s">
        <v>236</v>
      </c>
      <c r="C5655" s="37" t="n">
        <v>365</v>
      </c>
      <c r="D5655" s="38" t="n">
        <v>46284</v>
      </c>
      <c r="E5655" s="37" t="s">
        <v>229</v>
      </c>
      <c r="F5655" s="38" t="n">
        <v>46276</v>
      </c>
      <c r="G5655" s="37" t="n">
        <v>69</v>
      </c>
    </row>
    <row r="5656" customFormat="false" ht="15" hidden="false" customHeight="false" outlineLevel="0" collapsed="false">
      <c r="A5656" s="37" t="s">
        <v>1674</v>
      </c>
      <c r="B5656" s="37" t="s">
        <v>237</v>
      </c>
      <c r="C5656" s="37" t="n">
        <v>365</v>
      </c>
      <c r="D5656" s="38" t="n">
        <v>46167</v>
      </c>
      <c r="E5656" s="37" t="s">
        <v>232</v>
      </c>
      <c r="F5656" s="38"/>
      <c r="G5656" s="37"/>
    </row>
    <row r="5657" customFormat="false" ht="15" hidden="false" customHeight="false" outlineLevel="0" collapsed="false">
      <c r="A5657" s="37" t="s">
        <v>1674</v>
      </c>
      <c r="B5657" s="37" t="s">
        <v>238</v>
      </c>
      <c r="C5657" s="37" t="n">
        <v>180</v>
      </c>
      <c r="D5657" s="38" t="n">
        <v>46263</v>
      </c>
      <c r="E5657" s="37" t="s">
        <v>229</v>
      </c>
      <c r="F5657" s="38" t="n">
        <v>46238</v>
      </c>
      <c r="G5657" s="37" t="n">
        <v>86</v>
      </c>
    </row>
    <row r="5658" customFormat="false" ht="15" hidden="false" customHeight="false" outlineLevel="0" collapsed="false">
      <c r="A5658" s="37" t="s">
        <v>1674</v>
      </c>
      <c r="B5658" s="37" t="s">
        <v>239</v>
      </c>
      <c r="C5658" s="37" t="n">
        <v>730</v>
      </c>
      <c r="D5658" s="38" t="n">
        <v>46226</v>
      </c>
      <c r="E5658" s="37" t="s">
        <v>232</v>
      </c>
      <c r="F5658" s="38"/>
      <c r="G5658" s="37"/>
    </row>
    <row r="5659" customFormat="false" ht="15" hidden="false" customHeight="false" outlineLevel="0" collapsed="false">
      <c r="A5659" s="37" t="s">
        <v>1674</v>
      </c>
      <c r="B5659" s="37" t="s">
        <v>240</v>
      </c>
      <c r="C5659" s="37" t="n">
        <v>365</v>
      </c>
      <c r="D5659" s="38" t="n">
        <v>46263</v>
      </c>
      <c r="E5659" s="37" t="s">
        <v>229</v>
      </c>
      <c r="F5659" s="38" t="n">
        <v>46243</v>
      </c>
      <c r="G5659" s="37" t="n">
        <v>72</v>
      </c>
    </row>
    <row r="5660" customFormat="false" ht="15" hidden="false" customHeight="false" outlineLevel="0" collapsed="false">
      <c r="A5660" s="37" t="s">
        <v>1676</v>
      </c>
      <c r="B5660" s="37" t="s">
        <v>235</v>
      </c>
      <c r="C5660" s="37" t="n">
        <v>365</v>
      </c>
      <c r="D5660" s="38" t="n">
        <v>46346</v>
      </c>
      <c r="E5660" s="37" t="s">
        <v>229</v>
      </c>
      <c r="F5660" s="38" t="n">
        <v>46326</v>
      </c>
      <c r="G5660" s="37" t="n">
        <v>67</v>
      </c>
    </row>
    <row r="5661" customFormat="false" ht="15" hidden="false" customHeight="false" outlineLevel="0" collapsed="false">
      <c r="A5661" s="37" t="s">
        <v>1676</v>
      </c>
      <c r="B5661" s="37" t="s">
        <v>236</v>
      </c>
      <c r="C5661" s="37" t="n">
        <v>365</v>
      </c>
      <c r="D5661" s="38" t="n">
        <v>46106</v>
      </c>
      <c r="E5661" s="37" t="s">
        <v>229</v>
      </c>
      <c r="F5661" s="38" t="n">
        <v>46099</v>
      </c>
      <c r="G5661" s="37" t="n">
        <v>97</v>
      </c>
    </row>
    <row r="5662" customFormat="false" ht="15" hidden="false" customHeight="false" outlineLevel="0" collapsed="false">
      <c r="A5662" s="37" t="s">
        <v>1676</v>
      </c>
      <c r="B5662" s="37" t="s">
        <v>237</v>
      </c>
      <c r="C5662" s="37" t="n">
        <v>365</v>
      </c>
      <c r="D5662" s="38" t="n">
        <v>46142</v>
      </c>
      <c r="E5662" s="37" t="s">
        <v>229</v>
      </c>
      <c r="F5662" s="38" t="n">
        <v>46115</v>
      </c>
      <c r="G5662" s="37" t="n">
        <v>88</v>
      </c>
    </row>
    <row r="5663" customFormat="false" ht="15" hidden="false" customHeight="false" outlineLevel="0" collapsed="false">
      <c r="A5663" s="37" t="s">
        <v>1676</v>
      </c>
      <c r="B5663" s="37" t="s">
        <v>238</v>
      </c>
      <c r="C5663" s="37" t="n">
        <v>180</v>
      </c>
      <c r="D5663" s="38" t="n">
        <v>46242</v>
      </c>
      <c r="E5663" s="37" t="s">
        <v>229</v>
      </c>
      <c r="F5663" s="38" t="n">
        <v>46209</v>
      </c>
      <c r="G5663" s="37" t="n">
        <v>79</v>
      </c>
    </row>
    <row r="5664" customFormat="false" ht="15" hidden="false" customHeight="false" outlineLevel="0" collapsed="false">
      <c r="A5664" s="37" t="s">
        <v>1676</v>
      </c>
      <c r="B5664" s="37" t="s">
        <v>239</v>
      </c>
      <c r="C5664" s="37" t="n">
        <v>730</v>
      </c>
      <c r="D5664" s="38" t="n">
        <v>46253</v>
      </c>
      <c r="E5664" s="37" t="s">
        <v>229</v>
      </c>
      <c r="F5664" s="38" t="n">
        <v>46216</v>
      </c>
      <c r="G5664" s="37" t="n">
        <v>96</v>
      </c>
    </row>
    <row r="5665" customFormat="false" ht="15" hidden="false" customHeight="false" outlineLevel="0" collapsed="false">
      <c r="A5665" s="37" t="s">
        <v>1676</v>
      </c>
      <c r="B5665" s="37" t="s">
        <v>240</v>
      </c>
      <c r="C5665" s="37" t="n">
        <v>365</v>
      </c>
      <c r="D5665" s="38" t="n">
        <v>46207</v>
      </c>
      <c r="E5665" s="37" t="s">
        <v>229</v>
      </c>
      <c r="F5665" s="38" t="n">
        <v>46182</v>
      </c>
      <c r="G5665" s="37" t="n">
        <v>62</v>
      </c>
    </row>
    <row r="5666" customFormat="false" ht="15" hidden="false" customHeight="false" outlineLevel="0" collapsed="false">
      <c r="A5666" s="37" t="s">
        <v>1677</v>
      </c>
      <c r="B5666" s="37" t="s">
        <v>235</v>
      </c>
      <c r="C5666" s="37" t="n">
        <v>365</v>
      </c>
      <c r="D5666" s="38" t="n">
        <v>46127</v>
      </c>
      <c r="E5666" s="37" t="s">
        <v>229</v>
      </c>
      <c r="F5666" s="38" t="n">
        <v>46124</v>
      </c>
      <c r="G5666" s="37" t="n">
        <v>61</v>
      </c>
    </row>
    <row r="5667" customFormat="false" ht="15" hidden="false" customHeight="false" outlineLevel="0" collapsed="false">
      <c r="A5667" s="37" t="s">
        <v>1677</v>
      </c>
      <c r="B5667" s="37" t="s">
        <v>236</v>
      </c>
      <c r="C5667" s="37" t="n">
        <v>365</v>
      </c>
      <c r="D5667" s="38" t="n">
        <v>46174</v>
      </c>
      <c r="E5667" s="37" t="s">
        <v>229</v>
      </c>
      <c r="F5667" s="38" t="n">
        <v>46158</v>
      </c>
      <c r="G5667" s="37" t="n">
        <v>69</v>
      </c>
    </row>
    <row r="5668" customFormat="false" ht="15" hidden="false" customHeight="false" outlineLevel="0" collapsed="false">
      <c r="A5668" s="37" t="s">
        <v>1677</v>
      </c>
      <c r="B5668" s="37" t="s">
        <v>237</v>
      </c>
      <c r="C5668" s="37" t="n">
        <v>365</v>
      </c>
      <c r="D5668" s="38" t="n">
        <v>46118</v>
      </c>
      <c r="E5668" s="37" t="s">
        <v>231</v>
      </c>
      <c r="F5668" s="38"/>
      <c r="G5668" s="37"/>
    </row>
    <row r="5669" customFormat="false" ht="15" hidden="false" customHeight="false" outlineLevel="0" collapsed="false">
      <c r="A5669" s="37" t="s">
        <v>1677</v>
      </c>
      <c r="B5669" s="37" t="s">
        <v>238</v>
      </c>
      <c r="C5669" s="37" t="n">
        <v>180</v>
      </c>
      <c r="D5669" s="38" t="n">
        <v>46258</v>
      </c>
      <c r="E5669" s="37" t="s">
        <v>232</v>
      </c>
      <c r="F5669" s="38"/>
      <c r="G5669" s="37"/>
    </row>
    <row r="5670" customFormat="false" ht="15" hidden="false" customHeight="false" outlineLevel="0" collapsed="false">
      <c r="A5670" s="37" t="s">
        <v>1677</v>
      </c>
      <c r="B5670" s="37" t="s">
        <v>239</v>
      </c>
      <c r="C5670" s="37" t="n">
        <v>730</v>
      </c>
      <c r="D5670" s="38" t="n">
        <v>46311</v>
      </c>
      <c r="E5670" s="37" t="s">
        <v>229</v>
      </c>
      <c r="F5670" s="38" t="n">
        <v>46305</v>
      </c>
      <c r="G5670" s="37" t="n">
        <v>94</v>
      </c>
    </row>
    <row r="5671" customFormat="false" ht="15" hidden="false" customHeight="false" outlineLevel="0" collapsed="false">
      <c r="A5671" s="37" t="s">
        <v>1677</v>
      </c>
      <c r="B5671" s="37" t="s">
        <v>240</v>
      </c>
      <c r="C5671" s="37" t="n">
        <v>365</v>
      </c>
      <c r="D5671" s="38" t="n">
        <v>46261</v>
      </c>
      <c r="E5671" s="37" t="s">
        <v>229</v>
      </c>
      <c r="F5671" s="38" t="n">
        <v>46236</v>
      </c>
      <c r="G5671" s="37" t="n">
        <v>91</v>
      </c>
    </row>
    <row r="5672" customFormat="false" ht="15" hidden="false" customHeight="false" outlineLevel="0" collapsed="false">
      <c r="A5672" s="37" t="s">
        <v>1679</v>
      </c>
      <c r="B5672" s="37" t="s">
        <v>235</v>
      </c>
      <c r="C5672" s="37" t="n">
        <v>365</v>
      </c>
      <c r="D5672" s="38" t="n">
        <v>46276</v>
      </c>
      <c r="E5672" s="37" t="s">
        <v>229</v>
      </c>
      <c r="F5672" s="38" t="n">
        <v>46252</v>
      </c>
      <c r="G5672" s="37" t="n">
        <v>67</v>
      </c>
    </row>
    <row r="5673" customFormat="false" ht="15" hidden="false" customHeight="false" outlineLevel="0" collapsed="false">
      <c r="A5673" s="37" t="s">
        <v>1679</v>
      </c>
      <c r="B5673" s="37" t="s">
        <v>236</v>
      </c>
      <c r="C5673" s="37" t="n">
        <v>365</v>
      </c>
      <c r="D5673" s="38" t="n">
        <v>46330</v>
      </c>
      <c r="E5673" s="37" t="s">
        <v>229</v>
      </c>
      <c r="F5673" s="38" t="n">
        <v>46320</v>
      </c>
      <c r="G5673" s="37" t="n">
        <v>85</v>
      </c>
    </row>
    <row r="5674" customFormat="false" ht="15" hidden="false" customHeight="false" outlineLevel="0" collapsed="false">
      <c r="A5674" s="37" t="s">
        <v>1679</v>
      </c>
      <c r="B5674" s="37" t="s">
        <v>237</v>
      </c>
      <c r="C5674" s="37" t="n">
        <v>365</v>
      </c>
      <c r="D5674" s="38" t="n">
        <v>46107</v>
      </c>
      <c r="E5674" s="37" t="s">
        <v>229</v>
      </c>
      <c r="F5674" s="38" t="n">
        <v>46072</v>
      </c>
      <c r="G5674" s="37" t="n">
        <v>81</v>
      </c>
    </row>
    <row r="5675" customFormat="false" ht="15" hidden="false" customHeight="false" outlineLevel="0" collapsed="false">
      <c r="A5675" s="37" t="s">
        <v>1679</v>
      </c>
      <c r="B5675" s="37" t="s">
        <v>238</v>
      </c>
      <c r="C5675" s="37" t="n">
        <v>180</v>
      </c>
      <c r="D5675" s="38" t="n">
        <v>46215</v>
      </c>
      <c r="E5675" s="37" t="s">
        <v>229</v>
      </c>
      <c r="F5675" s="38" t="n">
        <v>46178</v>
      </c>
      <c r="G5675" s="37" t="n">
        <v>88</v>
      </c>
    </row>
    <row r="5676" customFormat="false" ht="15" hidden="false" customHeight="false" outlineLevel="0" collapsed="false">
      <c r="A5676" s="37" t="s">
        <v>1679</v>
      </c>
      <c r="B5676" s="37" t="s">
        <v>239</v>
      </c>
      <c r="C5676" s="37" t="n">
        <v>730</v>
      </c>
      <c r="D5676" s="38" t="n">
        <v>46180</v>
      </c>
      <c r="E5676" s="37" t="s">
        <v>230</v>
      </c>
      <c r="F5676" s="38"/>
      <c r="G5676" s="37"/>
    </row>
    <row r="5677" customFormat="false" ht="15" hidden="false" customHeight="false" outlineLevel="0" collapsed="false">
      <c r="A5677" s="37" t="s">
        <v>1679</v>
      </c>
      <c r="B5677" s="37" t="s">
        <v>240</v>
      </c>
      <c r="C5677" s="37" t="n">
        <v>365</v>
      </c>
      <c r="D5677" s="38" t="n">
        <v>46352</v>
      </c>
      <c r="E5677" s="37" t="s">
        <v>229</v>
      </c>
      <c r="F5677" s="38" t="n">
        <v>46348</v>
      </c>
      <c r="G5677" s="37" t="n">
        <v>95</v>
      </c>
    </row>
    <row r="5678" customFormat="false" ht="15" hidden="false" customHeight="false" outlineLevel="0" collapsed="false">
      <c r="A5678" s="37" t="s">
        <v>1680</v>
      </c>
      <c r="B5678" s="37" t="s">
        <v>235</v>
      </c>
      <c r="C5678" s="37" t="n">
        <v>365</v>
      </c>
      <c r="D5678" s="38" t="n">
        <v>46124</v>
      </c>
      <c r="E5678" s="37" t="s">
        <v>229</v>
      </c>
      <c r="F5678" s="38" t="n">
        <v>46098</v>
      </c>
      <c r="G5678" s="37" t="n">
        <v>93</v>
      </c>
    </row>
    <row r="5679" customFormat="false" ht="15" hidden="false" customHeight="false" outlineLevel="0" collapsed="false">
      <c r="A5679" s="37" t="s">
        <v>1680</v>
      </c>
      <c r="B5679" s="37" t="s">
        <v>236</v>
      </c>
      <c r="C5679" s="37" t="n">
        <v>365</v>
      </c>
      <c r="D5679" s="38" t="n">
        <v>46281</v>
      </c>
      <c r="E5679" s="37" t="s">
        <v>229</v>
      </c>
      <c r="F5679" s="38" t="n">
        <v>46243</v>
      </c>
      <c r="G5679" s="37" t="n">
        <v>67</v>
      </c>
    </row>
    <row r="5680" customFormat="false" ht="15" hidden="false" customHeight="false" outlineLevel="0" collapsed="false">
      <c r="A5680" s="37" t="s">
        <v>1680</v>
      </c>
      <c r="B5680" s="37" t="s">
        <v>237</v>
      </c>
      <c r="C5680" s="37" t="n">
        <v>365</v>
      </c>
      <c r="D5680" s="38" t="n">
        <v>46240</v>
      </c>
      <c r="E5680" s="37" t="s">
        <v>229</v>
      </c>
      <c r="F5680" s="38" t="n">
        <v>46225</v>
      </c>
      <c r="G5680" s="37" t="n">
        <v>79</v>
      </c>
    </row>
    <row r="5681" customFormat="false" ht="15" hidden="false" customHeight="false" outlineLevel="0" collapsed="false">
      <c r="A5681" s="37" t="s">
        <v>1680</v>
      </c>
      <c r="B5681" s="37" t="s">
        <v>238</v>
      </c>
      <c r="C5681" s="37" t="n">
        <v>180</v>
      </c>
      <c r="D5681" s="38" t="n">
        <v>46151</v>
      </c>
      <c r="E5681" s="37" t="s">
        <v>229</v>
      </c>
      <c r="F5681" s="38" t="n">
        <v>46119</v>
      </c>
      <c r="G5681" s="37" t="n">
        <v>71</v>
      </c>
    </row>
    <row r="5682" customFormat="false" ht="15" hidden="false" customHeight="false" outlineLevel="0" collapsed="false">
      <c r="A5682" s="37" t="s">
        <v>1680</v>
      </c>
      <c r="B5682" s="37" t="s">
        <v>239</v>
      </c>
      <c r="C5682" s="37" t="n">
        <v>730</v>
      </c>
      <c r="D5682" s="38" t="n">
        <v>46308</v>
      </c>
      <c r="E5682" s="37" t="s">
        <v>229</v>
      </c>
      <c r="F5682" s="38" t="n">
        <v>46287</v>
      </c>
      <c r="G5682" s="37" t="n">
        <v>66</v>
      </c>
    </row>
    <row r="5683" customFormat="false" ht="15" hidden="false" customHeight="false" outlineLevel="0" collapsed="false">
      <c r="A5683" s="37" t="s">
        <v>1680</v>
      </c>
      <c r="B5683" s="37" t="s">
        <v>240</v>
      </c>
      <c r="C5683" s="37" t="n">
        <v>365</v>
      </c>
      <c r="D5683" s="38" t="n">
        <v>46106</v>
      </c>
      <c r="E5683" s="37" t="s">
        <v>232</v>
      </c>
      <c r="F5683" s="38"/>
      <c r="G5683" s="37"/>
    </row>
    <row r="5684" customFormat="false" ht="15" hidden="false" customHeight="false" outlineLevel="0" collapsed="false">
      <c r="A5684" s="37" t="s">
        <v>1681</v>
      </c>
      <c r="B5684" s="37" t="s">
        <v>235</v>
      </c>
      <c r="C5684" s="37" t="n">
        <v>365</v>
      </c>
      <c r="D5684" s="38" t="n">
        <v>46100</v>
      </c>
      <c r="E5684" s="37" t="s">
        <v>229</v>
      </c>
      <c r="F5684" s="38" t="n">
        <v>46074</v>
      </c>
      <c r="G5684" s="37" t="n">
        <v>96</v>
      </c>
    </row>
    <row r="5685" customFormat="false" ht="15" hidden="false" customHeight="false" outlineLevel="0" collapsed="false">
      <c r="A5685" s="37" t="s">
        <v>1681</v>
      </c>
      <c r="B5685" s="37" t="s">
        <v>236</v>
      </c>
      <c r="C5685" s="37" t="n">
        <v>365</v>
      </c>
      <c r="D5685" s="38" t="n">
        <v>46257</v>
      </c>
      <c r="E5685" s="37" t="s">
        <v>229</v>
      </c>
      <c r="F5685" s="38" t="n">
        <v>46255</v>
      </c>
      <c r="G5685" s="37" t="n">
        <v>98</v>
      </c>
    </row>
    <row r="5686" customFormat="false" ht="15" hidden="false" customHeight="false" outlineLevel="0" collapsed="false">
      <c r="A5686" s="37" t="s">
        <v>1681</v>
      </c>
      <c r="B5686" s="37" t="s">
        <v>237</v>
      </c>
      <c r="C5686" s="37" t="n">
        <v>365</v>
      </c>
      <c r="D5686" s="38" t="n">
        <v>46170</v>
      </c>
      <c r="E5686" s="37" t="s">
        <v>231</v>
      </c>
      <c r="F5686" s="38"/>
      <c r="G5686" s="37"/>
    </row>
    <row r="5687" customFormat="false" ht="15" hidden="false" customHeight="false" outlineLevel="0" collapsed="false">
      <c r="A5687" s="37" t="s">
        <v>1681</v>
      </c>
      <c r="B5687" s="37" t="s">
        <v>238</v>
      </c>
      <c r="C5687" s="37" t="n">
        <v>180</v>
      </c>
      <c r="D5687" s="38" t="n">
        <v>46320</v>
      </c>
      <c r="E5687" s="37" t="s">
        <v>232</v>
      </c>
      <c r="F5687" s="38"/>
      <c r="G5687" s="37"/>
    </row>
    <row r="5688" customFormat="false" ht="15" hidden="false" customHeight="false" outlineLevel="0" collapsed="false">
      <c r="A5688" s="37" t="s">
        <v>1681</v>
      </c>
      <c r="B5688" s="37" t="s">
        <v>239</v>
      </c>
      <c r="C5688" s="37" t="n">
        <v>730</v>
      </c>
      <c r="D5688" s="38" t="n">
        <v>46324</v>
      </c>
      <c r="E5688" s="37" t="s">
        <v>229</v>
      </c>
      <c r="F5688" s="38" t="n">
        <v>46288</v>
      </c>
      <c r="G5688" s="37" t="n">
        <v>65</v>
      </c>
    </row>
    <row r="5689" customFormat="false" ht="15" hidden="false" customHeight="false" outlineLevel="0" collapsed="false">
      <c r="A5689" s="37" t="s">
        <v>1681</v>
      </c>
      <c r="B5689" s="37" t="s">
        <v>240</v>
      </c>
      <c r="C5689" s="37" t="n">
        <v>365</v>
      </c>
      <c r="D5689" s="38" t="n">
        <v>46191</v>
      </c>
      <c r="E5689" s="37" t="s">
        <v>229</v>
      </c>
      <c r="F5689" s="38" t="n">
        <v>46154</v>
      </c>
      <c r="G5689" s="37" t="n">
        <v>80</v>
      </c>
    </row>
    <row r="5690" customFormat="false" ht="15" hidden="false" customHeight="false" outlineLevel="0" collapsed="false">
      <c r="A5690" s="37" t="s">
        <v>1072</v>
      </c>
      <c r="B5690" s="37" t="s">
        <v>235</v>
      </c>
      <c r="C5690" s="37" t="n">
        <v>365</v>
      </c>
      <c r="D5690" s="38" t="n">
        <v>46200</v>
      </c>
      <c r="E5690" s="37" t="s">
        <v>232</v>
      </c>
      <c r="F5690" s="38"/>
      <c r="G5690" s="37"/>
    </row>
    <row r="5691" customFormat="false" ht="15" hidden="false" customHeight="false" outlineLevel="0" collapsed="false">
      <c r="A5691" s="37" t="s">
        <v>1072</v>
      </c>
      <c r="B5691" s="37" t="s">
        <v>236</v>
      </c>
      <c r="C5691" s="37" t="n">
        <v>365</v>
      </c>
      <c r="D5691" s="38" t="n">
        <v>46284</v>
      </c>
      <c r="E5691" s="37" t="s">
        <v>231</v>
      </c>
      <c r="F5691" s="38"/>
      <c r="G5691" s="37"/>
    </row>
    <row r="5692" customFormat="false" ht="15" hidden="false" customHeight="false" outlineLevel="0" collapsed="false">
      <c r="A5692" s="37" t="s">
        <v>1072</v>
      </c>
      <c r="B5692" s="37" t="s">
        <v>237</v>
      </c>
      <c r="C5692" s="37" t="n">
        <v>365</v>
      </c>
      <c r="D5692" s="38" t="n">
        <v>46363</v>
      </c>
      <c r="E5692" s="37" t="s">
        <v>229</v>
      </c>
      <c r="F5692" s="38" t="n">
        <v>46336</v>
      </c>
      <c r="G5692" s="37" t="n">
        <v>77</v>
      </c>
    </row>
    <row r="5693" customFormat="false" ht="15" hidden="false" customHeight="false" outlineLevel="0" collapsed="false">
      <c r="A5693" s="37" t="s">
        <v>1072</v>
      </c>
      <c r="B5693" s="37" t="s">
        <v>238</v>
      </c>
      <c r="C5693" s="37" t="n">
        <v>180</v>
      </c>
      <c r="D5693" s="38" t="n">
        <v>46286</v>
      </c>
      <c r="E5693" s="37" t="s">
        <v>232</v>
      </c>
      <c r="F5693" s="38"/>
      <c r="G5693" s="37"/>
    </row>
    <row r="5694" customFormat="false" ht="15" hidden="false" customHeight="false" outlineLevel="0" collapsed="false">
      <c r="A5694" s="37" t="s">
        <v>1072</v>
      </c>
      <c r="B5694" s="37" t="s">
        <v>239</v>
      </c>
      <c r="C5694" s="37" t="n">
        <v>730</v>
      </c>
      <c r="D5694" s="38" t="n">
        <v>46163</v>
      </c>
      <c r="E5694" s="37" t="s">
        <v>230</v>
      </c>
      <c r="F5694" s="38"/>
      <c r="G5694" s="37"/>
    </row>
    <row r="5695" customFormat="false" ht="15" hidden="false" customHeight="false" outlineLevel="0" collapsed="false">
      <c r="A5695" s="37" t="s">
        <v>1072</v>
      </c>
      <c r="B5695" s="37" t="s">
        <v>240</v>
      </c>
      <c r="C5695" s="37" t="n">
        <v>365</v>
      </c>
      <c r="D5695" s="38" t="n">
        <v>46334</v>
      </c>
      <c r="E5695" s="37" t="s">
        <v>232</v>
      </c>
      <c r="F5695" s="38"/>
      <c r="G5695" s="37"/>
    </row>
    <row r="5696" customFormat="false" ht="15" hidden="false" customHeight="false" outlineLevel="0" collapsed="false">
      <c r="A5696" s="37" t="s">
        <v>1682</v>
      </c>
      <c r="B5696" s="37" t="s">
        <v>235</v>
      </c>
      <c r="C5696" s="37" t="n">
        <v>365</v>
      </c>
      <c r="D5696" s="38" t="n">
        <v>46190</v>
      </c>
      <c r="E5696" s="37" t="s">
        <v>230</v>
      </c>
      <c r="F5696" s="38"/>
      <c r="G5696" s="37"/>
    </row>
    <row r="5697" customFormat="false" ht="15" hidden="false" customHeight="false" outlineLevel="0" collapsed="false">
      <c r="A5697" s="37" t="s">
        <v>1682</v>
      </c>
      <c r="B5697" s="37" t="s">
        <v>236</v>
      </c>
      <c r="C5697" s="37" t="n">
        <v>365</v>
      </c>
      <c r="D5697" s="38" t="n">
        <v>46213</v>
      </c>
      <c r="E5697" s="37" t="s">
        <v>230</v>
      </c>
      <c r="F5697" s="38"/>
      <c r="G5697" s="37"/>
    </row>
    <row r="5698" customFormat="false" ht="15" hidden="false" customHeight="false" outlineLevel="0" collapsed="false">
      <c r="A5698" s="37" t="s">
        <v>1682</v>
      </c>
      <c r="B5698" s="37" t="s">
        <v>237</v>
      </c>
      <c r="C5698" s="37" t="n">
        <v>365</v>
      </c>
      <c r="D5698" s="38" t="n">
        <v>46161</v>
      </c>
      <c r="E5698" s="37" t="s">
        <v>231</v>
      </c>
      <c r="F5698" s="38"/>
      <c r="G5698" s="37"/>
    </row>
    <row r="5699" customFormat="false" ht="15" hidden="false" customHeight="false" outlineLevel="0" collapsed="false">
      <c r="A5699" s="37" t="s">
        <v>1682</v>
      </c>
      <c r="B5699" s="37" t="s">
        <v>238</v>
      </c>
      <c r="C5699" s="37" t="n">
        <v>180</v>
      </c>
      <c r="D5699" s="38" t="n">
        <v>46198</v>
      </c>
      <c r="E5699" s="37" t="s">
        <v>229</v>
      </c>
      <c r="F5699" s="38" t="n">
        <v>46182</v>
      </c>
      <c r="G5699" s="37" t="n">
        <v>76</v>
      </c>
    </row>
    <row r="5700" customFormat="false" ht="15" hidden="false" customHeight="false" outlineLevel="0" collapsed="false">
      <c r="A5700" s="37" t="s">
        <v>1682</v>
      </c>
      <c r="B5700" s="37" t="s">
        <v>239</v>
      </c>
      <c r="C5700" s="37" t="n">
        <v>730</v>
      </c>
      <c r="D5700" s="38" t="n">
        <v>46189</v>
      </c>
      <c r="E5700" s="37" t="s">
        <v>229</v>
      </c>
      <c r="F5700" s="38" t="n">
        <v>46188</v>
      </c>
      <c r="G5700" s="37" t="n">
        <v>63</v>
      </c>
    </row>
    <row r="5701" customFormat="false" ht="15" hidden="false" customHeight="false" outlineLevel="0" collapsed="false">
      <c r="A5701" s="37" t="s">
        <v>1682</v>
      </c>
      <c r="B5701" s="37" t="s">
        <v>240</v>
      </c>
      <c r="C5701" s="37" t="n">
        <v>365</v>
      </c>
      <c r="D5701" s="38" t="n">
        <v>46155</v>
      </c>
      <c r="E5701" s="37" t="s">
        <v>230</v>
      </c>
      <c r="F5701" s="38"/>
      <c r="G5701" s="37"/>
    </row>
    <row r="5702" customFormat="false" ht="15" hidden="false" customHeight="false" outlineLevel="0" collapsed="false">
      <c r="A5702" s="37" t="s">
        <v>1683</v>
      </c>
      <c r="B5702" s="37" t="s">
        <v>235</v>
      </c>
      <c r="C5702" s="37" t="n">
        <v>365</v>
      </c>
      <c r="D5702" s="38" t="n">
        <v>46364</v>
      </c>
      <c r="E5702" s="37" t="s">
        <v>229</v>
      </c>
      <c r="F5702" s="38" t="n">
        <v>46343</v>
      </c>
      <c r="G5702" s="37" t="n">
        <v>90</v>
      </c>
    </row>
    <row r="5703" customFormat="false" ht="15" hidden="false" customHeight="false" outlineLevel="0" collapsed="false">
      <c r="A5703" s="37" t="s">
        <v>1683</v>
      </c>
      <c r="B5703" s="37" t="s">
        <v>236</v>
      </c>
      <c r="C5703" s="37" t="n">
        <v>365</v>
      </c>
      <c r="D5703" s="38" t="n">
        <v>46183</v>
      </c>
      <c r="E5703" s="37" t="s">
        <v>231</v>
      </c>
      <c r="F5703" s="38"/>
      <c r="G5703" s="37"/>
    </row>
    <row r="5704" customFormat="false" ht="15" hidden="false" customHeight="false" outlineLevel="0" collapsed="false">
      <c r="A5704" s="37" t="s">
        <v>1683</v>
      </c>
      <c r="B5704" s="37" t="s">
        <v>237</v>
      </c>
      <c r="C5704" s="37" t="n">
        <v>365</v>
      </c>
      <c r="D5704" s="38" t="n">
        <v>46216</v>
      </c>
      <c r="E5704" s="37" t="s">
        <v>229</v>
      </c>
      <c r="F5704" s="38" t="n">
        <v>46180</v>
      </c>
      <c r="G5704" s="37" t="n">
        <v>71</v>
      </c>
    </row>
    <row r="5705" customFormat="false" ht="15" hidden="false" customHeight="false" outlineLevel="0" collapsed="false">
      <c r="A5705" s="37" t="s">
        <v>1683</v>
      </c>
      <c r="B5705" s="37" t="s">
        <v>238</v>
      </c>
      <c r="C5705" s="37" t="n">
        <v>180</v>
      </c>
      <c r="D5705" s="38" t="n">
        <v>46323</v>
      </c>
      <c r="E5705" s="37" t="s">
        <v>229</v>
      </c>
      <c r="F5705" s="38" t="n">
        <v>46310</v>
      </c>
      <c r="G5705" s="37" t="n">
        <v>79</v>
      </c>
    </row>
    <row r="5706" customFormat="false" ht="15" hidden="false" customHeight="false" outlineLevel="0" collapsed="false">
      <c r="A5706" s="37" t="s">
        <v>1683</v>
      </c>
      <c r="B5706" s="37" t="s">
        <v>239</v>
      </c>
      <c r="C5706" s="37" t="n">
        <v>730</v>
      </c>
      <c r="D5706" s="38" t="n">
        <v>46301</v>
      </c>
      <c r="E5706" s="37" t="s">
        <v>230</v>
      </c>
      <c r="F5706" s="38"/>
      <c r="G5706" s="37"/>
    </row>
    <row r="5707" customFormat="false" ht="15" hidden="false" customHeight="false" outlineLevel="0" collapsed="false">
      <c r="A5707" s="37" t="s">
        <v>1683</v>
      </c>
      <c r="B5707" s="37" t="s">
        <v>240</v>
      </c>
      <c r="C5707" s="37" t="n">
        <v>365</v>
      </c>
      <c r="D5707" s="38" t="n">
        <v>46098</v>
      </c>
      <c r="E5707" s="37" t="s">
        <v>231</v>
      </c>
      <c r="F5707" s="38"/>
      <c r="G5707" s="37"/>
    </row>
    <row r="5708" customFormat="false" ht="15" hidden="false" customHeight="false" outlineLevel="0" collapsed="false">
      <c r="A5708" s="37" t="s">
        <v>1684</v>
      </c>
      <c r="B5708" s="37" t="s">
        <v>235</v>
      </c>
      <c r="C5708" s="37" t="n">
        <v>365</v>
      </c>
      <c r="D5708" s="38" t="n">
        <v>46188</v>
      </c>
      <c r="E5708" s="37" t="s">
        <v>229</v>
      </c>
      <c r="F5708" s="38" t="n">
        <v>46185</v>
      </c>
      <c r="G5708" s="37" t="n">
        <v>79</v>
      </c>
    </row>
    <row r="5709" customFormat="false" ht="15" hidden="false" customHeight="false" outlineLevel="0" collapsed="false">
      <c r="A5709" s="37" t="s">
        <v>1684</v>
      </c>
      <c r="B5709" s="37" t="s">
        <v>236</v>
      </c>
      <c r="C5709" s="37" t="n">
        <v>365</v>
      </c>
      <c r="D5709" s="38" t="n">
        <v>46211</v>
      </c>
      <c r="E5709" s="37" t="s">
        <v>230</v>
      </c>
      <c r="F5709" s="38"/>
      <c r="G5709" s="37"/>
    </row>
    <row r="5710" customFormat="false" ht="15" hidden="false" customHeight="false" outlineLevel="0" collapsed="false">
      <c r="A5710" s="37" t="s">
        <v>1684</v>
      </c>
      <c r="B5710" s="37" t="s">
        <v>237</v>
      </c>
      <c r="C5710" s="37" t="n">
        <v>365</v>
      </c>
      <c r="D5710" s="38" t="n">
        <v>46359</v>
      </c>
      <c r="E5710" s="37" t="s">
        <v>229</v>
      </c>
      <c r="F5710" s="38" t="n">
        <v>46342</v>
      </c>
      <c r="G5710" s="37" t="n">
        <v>66</v>
      </c>
    </row>
    <row r="5711" customFormat="false" ht="15" hidden="false" customHeight="false" outlineLevel="0" collapsed="false">
      <c r="A5711" s="37" t="s">
        <v>1684</v>
      </c>
      <c r="B5711" s="37" t="s">
        <v>238</v>
      </c>
      <c r="C5711" s="37" t="n">
        <v>180</v>
      </c>
      <c r="D5711" s="38" t="n">
        <v>46107</v>
      </c>
      <c r="E5711" s="37" t="s">
        <v>230</v>
      </c>
      <c r="F5711" s="38"/>
      <c r="G5711" s="37"/>
    </row>
    <row r="5712" customFormat="false" ht="15" hidden="false" customHeight="false" outlineLevel="0" collapsed="false">
      <c r="A5712" s="37" t="s">
        <v>1684</v>
      </c>
      <c r="B5712" s="37" t="s">
        <v>239</v>
      </c>
      <c r="C5712" s="37" t="n">
        <v>730</v>
      </c>
      <c r="D5712" s="38" t="n">
        <v>46342</v>
      </c>
      <c r="E5712" s="37" t="s">
        <v>229</v>
      </c>
      <c r="F5712" s="38" t="n">
        <v>46319</v>
      </c>
      <c r="G5712" s="37" t="n">
        <v>70</v>
      </c>
    </row>
    <row r="5713" customFormat="false" ht="15" hidden="false" customHeight="false" outlineLevel="0" collapsed="false">
      <c r="A5713" s="37" t="s">
        <v>1684</v>
      </c>
      <c r="B5713" s="37" t="s">
        <v>240</v>
      </c>
      <c r="C5713" s="37" t="n">
        <v>365</v>
      </c>
      <c r="D5713" s="38" t="n">
        <v>46189</v>
      </c>
      <c r="E5713" s="37" t="s">
        <v>232</v>
      </c>
      <c r="F5713" s="38"/>
      <c r="G5713" s="37"/>
    </row>
    <row r="5714" customFormat="false" ht="15" hidden="false" customHeight="false" outlineLevel="0" collapsed="false">
      <c r="A5714" s="37" t="s">
        <v>1685</v>
      </c>
      <c r="B5714" s="37" t="s">
        <v>235</v>
      </c>
      <c r="C5714" s="37" t="n">
        <v>365</v>
      </c>
      <c r="D5714" s="38" t="n">
        <v>46264</v>
      </c>
      <c r="E5714" s="37" t="s">
        <v>231</v>
      </c>
      <c r="F5714" s="38"/>
      <c r="G5714" s="37"/>
    </row>
    <row r="5715" customFormat="false" ht="15" hidden="false" customHeight="false" outlineLevel="0" collapsed="false">
      <c r="A5715" s="37" t="s">
        <v>1685</v>
      </c>
      <c r="B5715" s="37" t="s">
        <v>236</v>
      </c>
      <c r="C5715" s="37" t="n">
        <v>365</v>
      </c>
      <c r="D5715" s="38" t="n">
        <v>46341</v>
      </c>
      <c r="E5715" s="37" t="s">
        <v>229</v>
      </c>
      <c r="F5715" s="38" t="n">
        <v>46312</v>
      </c>
      <c r="G5715" s="37" t="n">
        <v>81</v>
      </c>
    </row>
    <row r="5716" customFormat="false" ht="15" hidden="false" customHeight="false" outlineLevel="0" collapsed="false">
      <c r="A5716" s="37" t="s">
        <v>1685</v>
      </c>
      <c r="B5716" s="37" t="s">
        <v>237</v>
      </c>
      <c r="C5716" s="37" t="n">
        <v>365</v>
      </c>
      <c r="D5716" s="38" t="n">
        <v>46205</v>
      </c>
      <c r="E5716" s="37" t="s">
        <v>229</v>
      </c>
      <c r="F5716" s="38" t="n">
        <v>46171</v>
      </c>
      <c r="G5716" s="37" t="n">
        <v>75</v>
      </c>
    </row>
    <row r="5717" customFormat="false" ht="15" hidden="false" customHeight="false" outlineLevel="0" collapsed="false">
      <c r="A5717" s="37" t="s">
        <v>1685</v>
      </c>
      <c r="B5717" s="37" t="s">
        <v>238</v>
      </c>
      <c r="C5717" s="37" t="n">
        <v>180</v>
      </c>
      <c r="D5717" s="38" t="n">
        <v>46367</v>
      </c>
      <c r="E5717" s="37" t="s">
        <v>229</v>
      </c>
      <c r="F5717" s="38" t="n">
        <v>46347</v>
      </c>
      <c r="G5717" s="37" t="n">
        <v>84</v>
      </c>
    </row>
    <row r="5718" customFormat="false" ht="15" hidden="false" customHeight="false" outlineLevel="0" collapsed="false">
      <c r="A5718" s="37" t="s">
        <v>1685</v>
      </c>
      <c r="B5718" s="37" t="s">
        <v>239</v>
      </c>
      <c r="C5718" s="37" t="n">
        <v>730</v>
      </c>
      <c r="D5718" s="38" t="n">
        <v>46316</v>
      </c>
      <c r="E5718" s="37" t="s">
        <v>232</v>
      </c>
      <c r="F5718" s="38"/>
      <c r="G5718" s="37"/>
    </row>
    <row r="5719" customFormat="false" ht="15" hidden="false" customHeight="false" outlineLevel="0" collapsed="false">
      <c r="A5719" s="37" t="s">
        <v>1685</v>
      </c>
      <c r="B5719" s="37" t="s">
        <v>240</v>
      </c>
      <c r="C5719" s="37" t="n">
        <v>365</v>
      </c>
      <c r="D5719" s="38" t="n">
        <v>46366</v>
      </c>
      <c r="E5719" s="37" t="s">
        <v>229</v>
      </c>
      <c r="F5719" s="38" t="n">
        <v>46365</v>
      </c>
      <c r="G5719" s="37" t="n">
        <v>87</v>
      </c>
    </row>
    <row r="5720" customFormat="false" ht="15" hidden="false" customHeight="false" outlineLevel="0" collapsed="false">
      <c r="A5720" s="37" t="s">
        <v>1688</v>
      </c>
      <c r="B5720" s="37" t="s">
        <v>235</v>
      </c>
      <c r="C5720" s="37" t="n">
        <v>365</v>
      </c>
      <c r="D5720" s="38" t="n">
        <v>46163</v>
      </c>
      <c r="E5720" s="37" t="s">
        <v>229</v>
      </c>
      <c r="F5720" s="38" t="n">
        <v>46156</v>
      </c>
      <c r="G5720" s="37" t="n">
        <v>61</v>
      </c>
    </row>
    <row r="5721" customFormat="false" ht="15" hidden="false" customHeight="false" outlineLevel="0" collapsed="false">
      <c r="A5721" s="37" t="s">
        <v>1688</v>
      </c>
      <c r="B5721" s="37" t="s">
        <v>236</v>
      </c>
      <c r="C5721" s="37" t="n">
        <v>365</v>
      </c>
      <c r="D5721" s="38" t="n">
        <v>46300</v>
      </c>
      <c r="E5721" s="37" t="s">
        <v>229</v>
      </c>
      <c r="F5721" s="38" t="n">
        <v>46281</v>
      </c>
      <c r="G5721" s="37" t="n">
        <v>90</v>
      </c>
    </row>
    <row r="5722" customFormat="false" ht="15" hidden="false" customHeight="false" outlineLevel="0" collapsed="false">
      <c r="A5722" s="37" t="s">
        <v>1688</v>
      </c>
      <c r="B5722" s="37" t="s">
        <v>237</v>
      </c>
      <c r="C5722" s="37" t="n">
        <v>365</v>
      </c>
      <c r="D5722" s="38" t="n">
        <v>46112</v>
      </c>
      <c r="E5722" s="37" t="s">
        <v>232</v>
      </c>
      <c r="F5722" s="38"/>
      <c r="G5722" s="37"/>
    </row>
    <row r="5723" customFormat="false" ht="15" hidden="false" customHeight="false" outlineLevel="0" collapsed="false">
      <c r="A5723" s="37" t="s">
        <v>1688</v>
      </c>
      <c r="B5723" s="37" t="s">
        <v>238</v>
      </c>
      <c r="C5723" s="37" t="n">
        <v>180</v>
      </c>
      <c r="D5723" s="38" t="n">
        <v>46284</v>
      </c>
      <c r="E5723" s="37" t="s">
        <v>229</v>
      </c>
      <c r="F5723" s="38" t="n">
        <v>46245</v>
      </c>
      <c r="G5723" s="37" t="n">
        <v>87</v>
      </c>
    </row>
    <row r="5724" customFormat="false" ht="15" hidden="false" customHeight="false" outlineLevel="0" collapsed="false">
      <c r="A5724" s="37" t="s">
        <v>1688</v>
      </c>
      <c r="B5724" s="37" t="s">
        <v>239</v>
      </c>
      <c r="C5724" s="37" t="n">
        <v>730</v>
      </c>
      <c r="D5724" s="38" t="n">
        <v>46292</v>
      </c>
      <c r="E5724" s="37" t="s">
        <v>231</v>
      </c>
      <c r="F5724" s="38"/>
      <c r="G5724" s="37"/>
    </row>
    <row r="5725" customFormat="false" ht="15" hidden="false" customHeight="false" outlineLevel="0" collapsed="false">
      <c r="A5725" s="37" t="s">
        <v>1688</v>
      </c>
      <c r="B5725" s="37" t="s">
        <v>240</v>
      </c>
      <c r="C5725" s="37" t="n">
        <v>365</v>
      </c>
      <c r="D5725" s="38" t="n">
        <v>46358</v>
      </c>
      <c r="E5725" s="37" t="s">
        <v>229</v>
      </c>
      <c r="F5725" s="38" t="n">
        <v>46338</v>
      </c>
      <c r="G5725" s="37" t="n">
        <v>71</v>
      </c>
    </row>
    <row r="5726" customFormat="false" ht="15" hidden="false" customHeight="false" outlineLevel="0" collapsed="false">
      <c r="A5726" s="37" t="s">
        <v>525</v>
      </c>
      <c r="B5726" s="37" t="s">
        <v>235</v>
      </c>
      <c r="C5726" s="37" t="n">
        <v>365</v>
      </c>
      <c r="D5726" s="38" t="n">
        <v>46351</v>
      </c>
      <c r="E5726" s="37" t="s">
        <v>229</v>
      </c>
      <c r="F5726" s="38" t="n">
        <v>46325</v>
      </c>
      <c r="G5726" s="37" t="n">
        <v>98</v>
      </c>
    </row>
    <row r="5727" customFormat="false" ht="15" hidden="false" customHeight="false" outlineLevel="0" collapsed="false">
      <c r="A5727" s="37" t="s">
        <v>525</v>
      </c>
      <c r="B5727" s="37" t="s">
        <v>236</v>
      </c>
      <c r="C5727" s="37" t="n">
        <v>365</v>
      </c>
      <c r="D5727" s="38" t="n">
        <v>46100</v>
      </c>
      <c r="E5727" s="37" t="s">
        <v>229</v>
      </c>
      <c r="F5727" s="38" t="n">
        <v>46070</v>
      </c>
      <c r="G5727" s="37" t="n">
        <v>68</v>
      </c>
    </row>
    <row r="5728" customFormat="false" ht="15" hidden="false" customHeight="false" outlineLevel="0" collapsed="false">
      <c r="A5728" s="37" t="s">
        <v>525</v>
      </c>
      <c r="B5728" s="37" t="s">
        <v>237</v>
      </c>
      <c r="C5728" s="37" t="n">
        <v>365</v>
      </c>
      <c r="D5728" s="38" t="n">
        <v>46185</v>
      </c>
      <c r="E5728" s="37" t="s">
        <v>229</v>
      </c>
      <c r="F5728" s="38" t="n">
        <v>46159</v>
      </c>
      <c r="G5728" s="37" t="n">
        <v>61</v>
      </c>
    </row>
    <row r="5729" customFormat="false" ht="15" hidden="false" customHeight="false" outlineLevel="0" collapsed="false">
      <c r="A5729" s="37" t="s">
        <v>525</v>
      </c>
      <c r="B5729" s="37" t="s">
        <v>238</v>
      </c>
      <c r="C5729" s="37" t="n">
        <v>180</v>
      </c>
      <c r="D5729" s="38" t="n">
        <v>46164</v>
      </c>
      <c r="E5729" s="37" t="s">
        <v>229</v>
      </c>
      <c r="F5729" s="38" t="n">
        <v>46142</v>
      </c>
      <c r="G5729" s="37" t="n">
        <v>68</v>
      </c>
    </row>
    <row r="5730" customFormat="false" ht="15" hidden="false" customHeight="false" outlineLevel="0" collapsed="false">
      <c r="A5730" s="37" t="s">
        <v>525</v>
      </c>
      <c r="B5730" s="37" t="s">
        <v>239</v>
      </c>
      <c r="C5730" s="37" t="n">
        <v>730</v>
      </c>
      <c r="D5730" s="38" t="n">
        <v>46282</v>
      </c>
      <c r="E5730" s="37" t="s">
        <v>229</v>
      </c>
      <c r="F5730" s="38" t="n">
        <v>46268</v>
      </c>
      <c r="G5730" s="37" t="n">
        <v>70</v>
      </c>
    </row>
    <row r="5731" customFormat="false" ht="15" hidden="false" customHeight="false" outlineLevel="0" collapsed="false">
      <c r="A5731" s="37" t="s">
        <v>525</v>
      </c>
      <c r="B5731" s="37" t="s">
        <v>240</v>
      </c>
      <c r="C5731" s="37" t="n">
        <v>365</v>
      </c>
      <c r="D5731" s="38" t="n">
        <v>46159</v>
      </c>
      <c r="E5731" s="37" t="s">
        <v>229</v>
      </c>
      <c r="F5731" s="38" t="n">
        <v>46152</v>
      </c>
      <c r="G5731" s="37" t="n">
        <v>92</v>
      </c>
    </row>
    <row r="5732" customFormat="false" ht="15" hidden="false" customHeight="false" outlineLevel="0" collapsed="false">
      <c r="A5732" s="37" t="s">
        <v>1689</v>
      </c>
      <c r="B5732" s="37" t="s">
        <v>235</v>
      </c>
      <c r="C5732" s="37" t="n">
        <v>365</v>
      </c>
      <c r="D5732" s="38" t="n">
        <v>46215</v>
      </c>
      <c r="E5732" s="37" t="s">
        <v>229</v>
      </c>
      <c r="F5732" s="38" t="n">
        <v>46209</v>
      </c>
      <c r="G5732" s="37" t="n">
        <v>86</v>
      </c>
    </row>
    <row r="5733" customFormat="false" ht="15" hidden="false" customHeight="false" outlineLevel="0" collapsed="false">
      <c r="A5733" s="37" t="s">
        <v>1689</v>
      </c>
      <c r="B5733" s="37" t="s">
        <v>236</v>
      </c>
      <c r="C5733" s="37" t="n">
        <v>365</v>
      </c>
      <c r="D5733" s="38" t="n">
        <v>46198</v>
      </c>
      <c r="E5733" s="37" t="s">
        <v>229</v>
      </c>
      <c r="F5733" s="38" t="n">
        <v>46160</v>
      </c>
      <c r="G5733" s="37" t="n">
        <v>70</v>
      </c>
    </row>
    <row r="5734" customFormat="false" ht="15" hidden="false" customHeight="false" outlineLevel="0" collapsed="false">
      <c r="A5734" s="37" t="s">
        <v>1689</v>
      </c>
      <c r="B5734" s="37" t="s">
        <v>237</v>
      </c>
      <c r="C5734" s="37" t="n">
        <v>365</v>
      </c>
      <c r="D5734" s="38" t="n">
        <v>46219</v>
      </c>
      <c r="E5734" s="37" t="s">
        <v>229</v>
      </c>
      <c r="F5734" s="38" t="n">
        <v>46203</v>
      </c>
      <c r="G5734" s="37" t="n">
        <v>70</v>
      </c>
    </row>
    <row r="5735" customFormat="false" ht="15" hidden="false" customHeight="false" outlineLevel="0" collapsed="false">
      <c r="A5735" s="37" t="s">
        <v>1689</v>
      </c>
      <c r="B5735" s="37" t="s">
        <v>238</v>
      </c>
      <c r="C5735" s="37" t="n">
        <v>180</v>
      </c>
      <c r="D5735" s="38" t="n">
        <v>46184</v>
      </c>
      <c r="E5735" s="37" t="s">
        <v>232</v>
      </c>
      <c r="F5735" s="38"/>
      <c r="G5735" s="37"/>
    </row>
    <row r="5736" customFormat="false" ht="15" hidden="false" customHeight="false" outlineLevel="0" collapsed="false">
      <c r="A5736" s="37" t="s">
        <v>1689</v>
      </c>
      <c r="B5736" s="37" t="s">
        <v>239</v>
      </c>
      <c r="C5736" s="37" t="n">
        <v>730</v>
      </c>
      <c r="D5736" s="38" t="n">
        <v>46136</v>
      </c>
      <c r="E5736" s="37" t="s">
        <v>229</v>
      </c>
      <c r="F5736" s="38" t="n">
        <v>46110</v>
      </c>
      <c r="G5736" s="37" t="n">
        <v>80</v>
      </c>
    </row>
    <row r="5737" customFormat="false" ht="15" hidden="false" customHeight="false" outlineLevel="0" collapsed="false">
      <c r="A5737" s="37" t="s">
        <v>1689</v>
      </c>
      <c r="B5737" s="37" t="s">
        <v>240</v>
      </c>
      <c r="C5737" s="37" t="n">
        <v>365</v>
      </c>
      <c r="D5737" s="38" t="n">
        <v>46230</v>
      </c>
      <c r="E5737" s="37" t="s">
        <v>229</v>
      </c>
      <c r="F5737" s="38" t="n">
        <v>46202</v>
      </c>
      <c r="G5737" s="37" t="n">
        <v>84</v>
      </c>
    </row>
    <row r="5738" customFormat="false" ht="15" hidden="false" customHeight="false" outlineLevel="0" collapsed="false">
      <c r="A5738" s="37" t="s">
        <v>1691</v>
      </c>
      <c r="B5738" s="37" t="s">
        <v>235</v>
      </c>
      <c r="C5738" s="37" t="n">
        <v>365</v>
      </c>
      <c r="D5738" s="38" t="n">
        <v>46123</v>
      </c>
      <c r="E5738" s="37" t="s">
        <v>229</v>
      </c>
      <c r="F5738" s="38" t="n">
        <v>46095</v>
      </c>
      <c r="G5738" s="37" t="n">
        <v>73</v>
      </c>
    </row>
    <row r="5739" customFormat="false" ht="15" hidden="false" customHeight="false" outlineLevel="0" collapsed="false">
      <c r="A5739" s="37" t="s">
        <v>1691</v>
      </c>
      <c r="B5739" s="37" t="s">
        <v>236</v>
      </c>
      <c r="C5739" s="37" t="n">
        <v>365</v>
      </c>
      <c r="D5739" s="38" t="n">
        <v>46330</v>
      </c>
      <c r="E5739" s="37" t="s">
        <v>231</v>
      </c>
      <c r="F5739" s="38"/>
      <c r="G5739" s="37"/>
    </row>
    <row r="5740" customFormat="false" ht="15" hidden="false" customHeight="false" outlineLevel="0" collapsed="false">
      <c r="A5740" s="37" t="s">
        <v>1691</v>
      </c>
      <c r="B5740" s="37" t="s">
        <v>237</v>
      </c>
      <c r="C5740" s="37" t="n">
        <v>365</v>
      </c>
      <c r="D5740" s="38" t="n">
        <v>46211</v>
      </c>
      <c r="E5740" s="37" t="s">
        <v>229</v>
      </c>
      <c r="F5740" s="38" t="n">
        <v>46172</v>
      </c>
      <c r="G5740" s="37" t="n">
        <v>70</v>
      </c>
    </row>
    <row r="5741" customFormat="false" ht="15" hidden="false" customHeight="false" outlineLevel="0" collapsed="false">
      <c r="A5741" s="37" t="s">
        <v>1691</v>
      </c>
      <c r="B5741" s="37" t="s">
        <v>238</v>
      </c>
      <c r="C5741" s="37" t="n">
        <v>180</v>
      </c>
      <c r="D5741" s="38" t="n">
        <v>46181</v>
      </c>
      <c r="E5741" s="37" t="s">
        <v>229</v>
      </c>
      <c r="F5741" s="38" t="n">
        <v>46163</v>
      </c>
      <c r="G5741" s="37" t="n">
        <v>75</v>
      </c>
    </row>
    <row r="5742" customFormat="false" ht="15" hidden="false" customHeight="false" outlineLevel="0" collapsed="false">
      <c r="A5742" s="37" t="s">
        <v>1691</v>
      </c>
      <c r="B5742" s="37" t="s">
        <v>239</v>
      </c>
      <c r="C5742" s="37" t="n">
        <v>730</v>
      </c>
      <c r="D5742" s="38" t="n">
        <v>46167</v>
      </c>
      <c r="E5742" s="37" t="s">
        <v>229</v>
      </c>
      <c r="F5742" s="38" t="n">
        <v>46153</v>
      </c>
      <c r="G5742" s="37" t="n">
        <v>71</v>
      </c>
    </row>
    <row r="5743" customFormat="false" ht="15" hidden="false" customHeight="false" outlineLevel="0" collapsed="false">
      <c r="A5743" s="37" t="s">
        <v>1691</v>
      </c>
      <c r="B5743" s="37" t="s">
        <v>240</v>
      </c>
      <c r="C5743" s="37" t="n">
        <v>365</v>
      </c>
      <c r="D5743" s="38" t="n">
        <v>46142</v>
      </c>
      <c r="E5743" s="37" t="s">
        <v>229</v>
      </c>
      <c r="F5743" s="38" t="n">
        <v>46124</v>
      </c>
      <c r="G5743" s="37" t="n">
        <v>76</v>
      </c>
    </row>
    <row r="5744" customFormat="false" ht="15" hidden="false" customHeight="false" outlineLevel="0" collapsed="false">
      <c r="A5744" s="37" t="s">
        <v>1692</v>
      </c>
      <c r="B5744" s="37" t="s">
        <v>235</v>
      </c>
      <c r="C5744" s="37" t="n">
        <v>365</v>
      </c>
      <c r="D5744" s="38" t="n">
        <v>46249</v>
      </c>
      <c r="E5744" s="37" t="s">
        <v>229</v>
      </c>
      <c r="F5744" s="38" t="n">
        <v>46214</v>
      </c>
      <c r="G5744" s="37" t="n">
        <v>66</v>
      </c>
    </row>
    <row r="5745" customFormat="false" ht="15" hidden="false" customHeight="false" outlineLevel="0" collapsed="false">
      <c r="A5745" s="37" t="s">
        <v>1692</v>
      </c>
      <c r="B5745" s="37" t="s">
        <v>236</v>
      </c>
      <c r="C5745" s="37" t="n">
        <v>365</v>
      </c>
      <c r="D5745" s="38" t="n">
        <v>46178</v>
      </c>
      <c r="E5745" s="37" t="s">
        <v>229</v>
      </c>
      <c r="F5745" s="38" t="n">
        <v>46177</v>
      </c>
      <c r="G5745" s="37" t="n">
        <v>60</v>
      </c>
    </row>
    <row r="5746" customFormat="false" ht="15" hidden="false" customHeight="false" outlineLevel="0" collapsed="false">
      <c r="A5746" s="37" t="s">
        <v>1692</v>
      </c>
      <c r="B5746" s="37" t="s">
        <v>237</v>
      </c>
      <c r="C5746" s="37" t="n">
        <v>365</v>
      </c>
      <c r="D5746" s="38" t="n">
        <v>46126</v>
      </c>
      <c r="E5746" s="37" t="s">
        <v>232</v>
      </c>
      <c r="F5746" s="38"/>
      <c r="G5746" s="37"/>
    </row>
    <row r="5747" customFormat="false" ht="15" hidden="false" customHeight="false" outlineLevel="0" collapsed="false">
      <c r="A5747" s="37" t="s">
        <v>1692</v>
      </c>
      <c r="B5747" s="37" t="s">
        <v>238</v>
      </c>
      <c r="C5747" s="37" t="n">
        <v>180</v>
      </c>
      <c r="D5747" s="38" t="n">
        <v>46291</v>
      </c>
      <c r="E5747" s="37" t="s">
        <v>229</v>
      </c>
      <c r="F5747" s="38" t="n">
        <v>46285</v>
      </c>
      <c r="G5747" s="37" t="n">
        <v>90</v>
      </c>
    </row>
    <row r="5748" customFormat="false" ht="15" hidden="false" customHeight="false" outlineLevel="0" collapsed="false">
      <c r="A5748" s="37" t="s">
        <v>1692</v>
      </c>
      <c r="B5748" s="37" t="s">
        <v>239</v>
      </c>
      <c r="C5748" s="37" t="n">
        <v>730</v>
      </c>
      <c r="D5748" s="38" t="n">
        <v>46096</v>
      </c>
      <c r="E5748" s="37" t="s">
        <v>231</v>
      </c>
      <c r="F5748" s="38"/>
      <c r="G5748" s="37"/>
    </row>
    <row r="5749" customFormat="false" ht="15" hidden="false" customHeight="false" outlineLevel="0" collapsed="false">
      <c r="A5749" s="37" t="s">
        <v>1692</v>
      </c>
      <c r="B5749" s="37" t="s">
        <v>240</v>
      </c>
      <c r="C5749" s="37" t="n">
        <v>365</v>
      </c>
      <c r="D5749" s="38" t="n">
        <v>46202</v>
      </c>
      <c r="E5749" s="37" t="s">
        <v>229</v>
      </c>
      <c r="F5749" s="38" t="n">
        <v>46187</v>
      </c>
      <c r="G5749" s="37" t="n">
        <v>71</v>
      </c>
    </row>
    <row r="5750" customFormat="false" ht="15" hidden="false" customHeight="false" outlineLevel="0" collapsed="false">
      <c r="A5750" s="37" t="s">
        <v>1693</v>
      </c>
      <c r="B5750" s="37" t="s">
        <v>235</v>
      </c>
      <c r="C5750" s="37" t="n">
        <v>365</v>
      </c>
      <c r="D5750" s="38" t="n">
        <v>46360</v>
      </c>
      <c r="E5750" s="37" t="s">
        <v>229</v>
      </c>
      <c r="F5750" s="38" t="n">
        <v>46338</v>
      </c>
      <c r="G5750" s="37" t="n">
        <v>70</v>
      </c>
    </row>
    <row r="5751" customFormat="false" ht="15" hidden="false" customHeight="false" outlineLevel="0" collapsed="false">
      <c r="A5751" s="37" t="s">
        <v>1693</v>
      </c>
      <c r="B5751" s="37" t="s">
        <v>236</v>
      </c>
      <c r="C5751" s="37" t="n">
        <v>365</v>
      </c>
      <c r="D5751" s="38" t="n">
        <v>46175</v>
      </c>
      <c r="E5751" s="37" t="s">
        <v>232</v>
      </c>
      <c r="F5751" s="38"/>
      <c r="G5751" s="37"/>
    </row>
    <row r="5752" customFormat="false" ht="15" hidden="false" customHeight="false" outlineLevel="0" collapsed="false">
      <c r="A5752" s="37" t="s">
        <v>1693</v>
      </c>
      <c r="B5752" s="37" t="s">
        <v>237</v>
      </c>
      <c r="C5752" s="37" t="n">
        <v>365</v>
      </c>
      <c r="D5752" s="38" t="n">
        <v>46247</v>
      </c>
      <c r="E5752" s="37" t="s">
        <v>230</v>
      </c>
      <c r="F5752" s="38"/>
      <c r="G5752" s="37"/>
    </row>
    <row r="5753" customFormat="false" ht="15" hidden="false" customHeight="false" outlineLevel="0" collapsed="false">
      <c r="A5753" s="37" t="s">
        <v>1693</v>
      </c>
      <c r="B5753" s="37" t="s">
        <v>238</v>
      </c>
      <c r="C5753" s="37" t="n">
        <v>180</v>
      </c>
      <c r="D5753" s="38" t="n">
        <v>46149</v>
      </c>
      <c r="E5753" s="37" t="s">
        <v>229</v>
      </c>
      <c r="F5753" s="38" t="n">
        <v>46117</v>
      </c>
      <c r="G5753" s="37" t="n">
        <v>93</v>
      </c>
    </row>
    <row r="5754" customFormat="false" ht="15" hidden="false" customHeight="false" outlineLevel="0" collapsed="false">
      <c r="A5754" s="37" t="s">
        <v>1693</v>
      </c>
      <c r="B5754" s="37" t="s">
        <v>239</v>
      </c>
      <c r="C5754" s="37" t="n">
        <v>730</v>
      </c>
      <c r="D5754" s="38" t="n">
        <v>46285</v>
      </c>
      <c r="E5754" s="37" t="s">
        <v>229</v>
      </c>
      <c r="F5754" s="38" t="n">
        <v>46282</v>
      </c>
      <c r="G5754" s="37" t="n">
        <v>70</v>
      </c>
    </row>
    <row r="5755" customFormat="false" ht="15" hidden="false" customHeight="false" outlineLevel="0" collapsed="false">
      <c r="A5755" s="37" t="s">
        <v>1693</v>
      </c>
      <c r="B5755" s="37" t="s">
        <v>240</v>
      </c>
      <c r="C5755" s="37" t="n">
        <v>365</v>
      </c>
      <c r="D5755" s="38" t="n">
        <v>46110</v>
      </c>
      <c r="E5755" s="37" t="s">
        <v>231</v>
      </c>
      <c r="F5755" s="38"/>
      <c r="G5755" s="37"/>
    </row>
    <row r="5756" customFormat="false" ht="15" hidden="false" customHeight="false" outlineLevel="0" collapsed="false">
      <c r="A5756" s="37" t="s">
        <v>1694</v>
      </c>
      <c r="B5756" s="37" t="s">
        <v>235</v>
      </c>
      <c r="C5756" s="37" t="n">
        <v>365</v>
      </c>
      <c r="D5756" s="38" t="n">
        <v>46187</v>
      </c>
      <c r="E5756" s="37" t="s">
        <v>229</v>
      </c>
      <c r="F5756" s="38" t="n">
        <v>46186</v>
      </c>
      <c r="G5756" s="37" t="n">
        <v>83</v>
      </c>
    </row>
    <row r="5757" customFormat="false" ht="15" hidden="false" customHeight="false" outlineLevel="0" collapsed="false">
      <c r="A5757" s="37" t="s">
        <v>1694</v>
      </c>
      <c r="B5757" s="37" t="s">
        <v>236</v>
      </c>
      <c r="C5757" s="37" t="n">
        <v>365</v>
      </c>
      <c r="D5757" s="38" t="n">
        <v>46318</v>
      </c>
      <c r="E5757" s="37" t="s">
        <v>229</v>
      </c>
      <c r="F5757" s="38" t="n">
        <v>46314</v>
      </c>
      <c r="G5757" s="37" t="n">
        <v>99</v>
      </c>
    </row>
    <row r="5758" customFormat="false" ht="15" hidden="false" customHeight="false" outlineLevel="0" collapsed="false">
      <c r="A5758" s="37" t="s">
        <v>1694</v>
      </c>
      <c r="B5758" s="37" t="s">
        <v>237</v>
      </c>
      <c r="C5758" s="37" t="n">
        <v>365</v>
      </c>
      <c r="D5758" s="38" t="n">
        <v>46351</v>
      </c>
      <c r="E5758" s="37" t="s">
        <v>229</v>
      </c>
      <c r="F5758" s="38" t="n">
        <v>46347</v>
      </c>
      <c r="G5758" s="37" t="n">
        <v>75</v>
      </c>
    </row>
    <row r="5759" customFormat="false" ht="15" hidden="false" customHeight="false" outlineLevel="0" collapsed="false">
      <c r="A5759" s="37" t="s">
        <v>1694</v>
      </c>
      <c r="B5759" s="37" t="s">
        <v>238</v>
      </c>
      <c r="C5759" s="37" t="n">
        <v>180</v>
      </c>
      <c r="D5759" s="38" t="n">
        <v>46288</v>
      </c>
      <c r="E5759" s="37" t="s">
        <v>229</v>
      </c>
      <c r="F5759" s="38" t="n">
        <v>46254</v>
      </c>
      <c r="G5759" s="37" t="n">
        <v>92</v>
      </c>
    </row>
    <row r="5760" customFormat="false" ht="15" hidden="false" customHeight="false" outlineLevel="0" collapsed="false">
      <c r="A5760" s="37" t="s">
        <v>1694</v>
      </c>
      <c r="B5760" s="37" t="s">
        <v>239</v>
      </c>
      <c r="C5760" s="37" t="n">
        <v>730</v>
      </c>
      <c r="D5760" s="38" t="n">
        <v>46173</v>
      </c>
      <c r="E5760" s="37" t="s">
        <v>231</v>
      </c>
      <c r="F5760" s="38"/>
      <c r="G5760" s="37"/>
    </row>
    <row r="5761" customFormat="false" ht="15" hidden="false" customHeight="false" outlineLevel="0" collapsed="false">
      <c r="A5761" s="37" t="s">
        <v>1694</v>
      </c>
      <c r="B5761" s="37" t="s">
        <v>240</v>
      </c>
      <c r="C5761" s="37" t="n">
        <v>365</v>
      </c>
      <c r="D5761" s="38" t="n">
        <v>46372</v>
      </c>
      <c r="E5761" s="37" t="s">
        <v>232</v>
      </c>
      <c r="F5761" s="38"/>
      <c r="G5761" s="37"/>
    </row>
    <row r="5762" customFormat="false" ht="15" hidden="false" customHeight="false" outlineLevel="0" collapsed="false">
      <c r="A5762" s="37" t="s">
        <v>1695</v>
      </c>
      <c r="B5762" s="37" t="s">
        <v>235</v>
      </c>
      <c r="C5762" s="37" t="n">
        <v>365</v>
      </c>
      <c r="D5762" s="38" t="n">
        <v>46347</v>
      </c>
      <c r="E5762" s="37" t="s">
        <v>229</v>
      </c>
      <c r="F5762" s="38" t="n">
        <v>46315</v>
      </c>
      <c r="G5762" s="37" t="n">
        <v>86</v>
      </c>
    </row>
    <row r="5763" customFormat="false" ht="15" hidden="false" customHeight="false" outlineLevel="0" collapsed="false">
      <c r="A5763" s="37" t="s">
        <v>1695</v>
      </c>
      <c r="B5763" s="37" t="s">
        <v>236</v>
      </c>
      <c r="C5763" s="37" t="n">
        <v>365</v>
      </c>
      <c r="D5763" s="38" t="n">
        <v>46351</v>
      </c>
      <c r="E5763" s="37" t="s">
        <v>229</v>
      </c>
      <c r="F5763" s="38" t="n">
        <v>46316</v>
      </c>
      <c r="G5763" s="37" t="n">
        <v>96</v>
      </c>
    </row>
    <row r="5764" customFormat="false" ht="15" hidden="false" customHeight="false" outlineLevel="0" collapsed="false">
      <c r="A5764" s="37" t="s">
        <v>1695</v>
      </c>
      <c r="B5764" s="37" t="s">
        <v>237</v>
      </c>
      <c r="C5764" s="37" t="n">
        <v>365</v>
      </c>
      <c r="D5764" s="38" t="n">
        <v>46169</v>
      </c>
      <c r="E5764" s="37" t="s">
        <v>229</v>
      </c>
      <c r="F5764" s="38" t="n">
        <v>46159</v>
      </c>
      <c r="G5764" s="37" t="n">
        <v>62</v>
      </c>
    </row>
    <row r="5765" customFormat="false" ht="15" hidden="false" customHeight="false" outlineLevel="0" collapsed="false">
      <c r="A5765" s="37" t="s">
        <v>1695</v>
      </c>
      <c r="B5765" s="37" t="s">
        <v>238</v>
      </c>
      <c r="C5765" s="37" t="n">
        <v>180</v>
      </c>
      <c r="D5765" s="38" t="n">
        <v>46250</v>
      </c>
      <c r="E5765" s="37" t="s">
        <v>229</v>
      </c>
      <c r="F5765" s="38" t="n">
        <v>46240</v>
      </c>
      <c r="G5765" s="37" t="n">
        <v>86</v>
      </c>
    </row>
    <row r="5766" customFormat="false" ht="15" hidden="false" customHeight="false" outlineLevel="0" collapsed="false">
      <c r="A5766" s="37" t="s">
        <v>1695</v>
      </c>
      <c r="B5766" s="37" t="s">
        <v>239</v>
      </c>
      <c r="C5766" s="37" t="n">
        <v>730</v>
      </c>
      <c r="D5766" s="38" t="n">
        <v>46324</v>
      </c>
      <c r="E5766" s="37" t="s">
        <v>229</v>
      </c>
      <c r="F5766" s="38" t="n">
        <v>46307</v>
      </c>
      <c r="G5766" s="37" t="n">
        <v>89</v>
      </c>
    </row>
    <row r="5767" customFormat="false" ht="15" hidden="false" customHeight="false" outlineLevel="0" collapsed="false">
      <c r="A5767" s="37" t="s">
        <v>1695</v>
      </c>
      <c r="B5767" s="37" t="s">
        <v>240</v>
      </c>
      <c r="C5767" s="37" t="n">
        <v>365</v>
      </c>
      <c r="D5767" s="38" t="n">
        <v>46331</v>
      </c>
      <c r="E5767" s="37" t="s">
        <v>229</v>
      </c>
      <c r="F5767" s="38" t="n">
        <v>46327</v>
      </c>
      <c r="G5767" s="37" t="n">
        <v>70</v>
      </c>
    </row>
    <row r="5768" customFormat="false" ht="15" hidden="false" customHeight="false" outlineLevel="0" collapsed="false">
      <c r="A5768" s="37" t="s">
        <v>662</v>
      </c>
      <c r="B5768" s="37" t="s">
        <v>235</v>
      </c>
      <c r="C5768" s="37" t="n">
        <v>365</v>
      </c>
      <c r="D5768" s="38" t="n">
        <v>46143</v>
      </c>
      <c r="E5768" s="37" t="s">
        <v>229</v>
      </c>
      <c r="F5768" s="38" t="n">
        <v>46117</v>
      </c>
      <c r="G5768" s="37" t="n">
        <v>60</v>
      </c>
    </row>
    <row r="5769" customFormat="false" ht="15" hidden="false" customHeight="false" outlineLevel="0" collapsed="false">
      <c r="A5769" s="37" t="s">
        <v>662</v>
      </c>
      <c r="B5769" s="37" t="s">
        <v>236</v>
      </c>
      <c r="C5769" s="37" t="n">
        <v>365</v>
      </c>
      <c r="D5769" s="38" t="n">
        <v>46226</v>
      </c>
      <c r="E5769" s="37" t="s">
        <v>229</v>
      </c>
      <c r="F5769" s="38" t="n">
        <v>46217</v>
      </c>
      <c r="G5769" s="37" t="n">
        <v>80</v>
      </c>
    </row>
    <row r="5770" customFormat="false" ht="15" hidden="false" customHeight="false" outlineLevel="0" collapsed="false">
      <c r="A5770" s="37" t="s">
        <v>662</v>
      </c>
      <c r="B5770" s="37" t="s">
        <v>237</v>
      </c>
      <c r="C5770" s="37" t="n">
        <v>365</v>
      </c>
      <c r="D5770" s="38" t="n">
        <v>46099</v>
      </c>
      <c r="E5770" s="37" t="s">
        <v>229</v>
      </c>
      <c r="F5770" s="38" t="n">
        <v>46077</v>
      </c>
      <c r="G5770" s="37" t="n">
        <v>75</v>
      </c>
    </row>
    <row r="5771" customFormat="false" ht="15" hidden="false" customHeight="false" outlineLevel="0" collapsed="false">
      <c r="A5771" s="37" t="s">
        <v>662</v>
      </c>
      <c r="B5771" s="37" t="s">
        <v>238</v>
      </c>
      <c r="C5771" s="37" t="n">
        <v>180</v>
      </c>
      <c r="D5771" s="38" t="n">
        <v>46184</v>
      </c>
      <c r="E5771" s="37" t="s">
        <v>230</v>
      </c>
      <c r="F5771" s="38"/>
      <c r="G5771" s="37"/>
    </row>
    <row r="5772" customFormat="false" ht="15" hidden="false" customHeight="false" outlineLevel="0" collapsed="false">
      <c r="A5772" s="37" t="s">
        <v>662</v>
      </c>
      <c r="B5772" s="37" t="s">
        <v>239</v>
      </c>
      <c r="C5772" s="37" t="n">
        <v>730</v>
      </c>
      <c r="D5772" s="38" t="n">
        <v>46263</v>
      </c>
      <c r="E5772" s="37" t="s">
        <v>230</v>
      </c>
      <c r="F5772" s="38"/>
      <c r="G5772" s="37"/>
    </row>
    <row r="5773" customFormat="false" ht="15" hidden="false" customHeight="false" outlineLevel="0" collapsed="false">
      <c r="A5773" s="37" t="s">
        <v>662</v>
      </c>
      <c r="B5773" s="37" t="s">
        <v>240</v>
      </c>
      <c r="C5773" s="37" t="n">
        <v>365</v>
      </c>
      <c r="D5773" s="38" t="n">
        <v>46120</v>
      </c>
      <c r="E5773" s="37" t="s">
        <v>230</v>
      </c>
      <c r="F5773" s="38"/>
      <c r="G5773" s="37"/>
    </row>
    <row r="5774" customFormat="false" ht="15" hidden="false" customHeight="false" outlineLevel="0" collapsed="false">
      <c r="A5774" s="37" t="s">
        <v>1696</v>
      </c>
      <c r="B5774" s="37" t="s">
        <v>235</v>
      </c>
      <c r="C5774" s="37" t="n">
        <v>365</v>
      </c>
      <c r="D5774" s="38" t="n">
        <v>46313</v>
      </c>
      <c r="E5774" s="37" t="s">
        <v>229</v>
      </c>
      <c r="F5774" s="38" t="n">
        <v>46299</v>
      </c>
      <c r="G5774" s="37" t="n">
        <v>67</v>
      </c>
    </row>
    <row r="5775" customFormat="false" ht="15" hidden="false" customHeight="false" outlineLevel="0" collapsed="false">
      <c r="A5775" s="37" t="s">
        <v>1696</v>
      </c>
      <c r="B5775" s="37" t="s">
        <v>236</v>
      </c>
      <c r="C5775" s="37" t="n">
        <v>365</v>
      </c>
      <c r="D5775" s="38" t="n">
        <v>46252</v>
      </c>
      <c r="E5775" s="37" t="s">
        <v>229</v>
      </c>
      <c r="F5775" s="38" t="n">
        <v>46226</v>
      </c>
      <c r="G5775" s="37" t="n">
        <v>72</v>
      </c>
    </row>
    <row r="5776" customFormat="false" ht="15" hidden="false" customHeight="false" outlineLevel="0" collapsed="false">
      <c r="A5776" s="37" t="s">
        <v>1696</v>
      </c>
      <c r="B5776" s="37" t="s">
        <v>237</v>
      </c>
      <c r="C5776" s="37" t="n">
        <v>365</v>
      </c>
      <c r="D5776" s="38" t="n">
        <v>46361</v>
      </c>
      <c r="E5776" s="37" t="s">
        <v>229</v>
      </c>
      <c r="F5776" s="38" t="n">
        <v>46329</v>
      </c>
      <c r="G5776" s="37" t="n">
        <v>94</v>
      </c>
    </row>
    <row r="5777" customFormat="false" ht="15" hidden="false" customHeight="false" outlineLevel="0" collapsed="false">
      <c r="A5777" s="37" t="s">
        <v>1696</v>
      </c>
      <c r="B5777" s="37" t="s">
        <v>238</v>
      </c>
      <c r="C5777" s="37" t="n">
        <v>180</v>
      </c>
      <c r="D5777" s="38" t="n">
        <v>46364</v>
      </c>
      <c r="E5777" s="37" t="s">
        <v>229</v>
      </c>
      <c r="F5777" s="38" t="n">
        <v>46361</v>
      </c>
      <c r="G5777" s="37" t="n">
        <v>79</v>
      </c>
    </row>
    <row r="5778" customFormat="false" ht="15" hidden="false" customHeight="false" outlineLevel="0" collapsed="false">
      <c r="A5778" s="37" t="s">
        <v>1696</v>
      </c>
      <c r="B5778" s="37" t="s">
        <v>239</v>
      </c>
      <c r="C5778" s="37" t="n">
        <v>730</v>
      </c>
      <c r="D5778" s="38" t="n">
        <v>46334</v>
      </c>
      <c r="E5778" s="37" t="s">
        <v>232</v>
      </c>
      <c r="F5778" s="38"/>
      <c r="G5778" s="37"/>
    </row>
    <row r="5779" customFormat="false" ht="15" hidden="false" customHeight="false" outlineLevel="0" collapsed="false">
      <c r="A5779" s="37" t="s">
        <v>1696</v>
      </c>
      <c r="B5779" s="37" t="s">
        <v>240</v>
      </c>
      <c r="C5779" s="37" t="n">
        <v>365</v>
      </c>
      <c r="D5779" s="38" t="n">
        <v>46147</v>
      </c>
      <c r="E5779" s="37" t="s">
        <v>229</v>
      </c>
      <c r="F5779" s="38" t="n">
        <v>46128</v>
      </c>
      <c r="G5779" s="37" t="n">
        <v>81</v>
      </c>
    </row>
    <row r="5780" customFormat="false" ht="15" hidden="false" customHeight="false" outlineLevel="0" collapsed="false">
      <c r="A5780" s="37" t="s">
        <v>1697</v>
      </c>
      <c r="B5780" s="37" t="s">
        <v>235</v>
      </c>
      <c r="C5780" s="37" t="n">
        <v>365</v>
      </c>
      <c r="D5780" s="38" t="n">
        <v>46315</v>
      </c>
      <c r="E5780" s="37" t="s">
        <v>229</v>
      </c>
      <c r="F5780" s="38" t="n">
        <v>46288</v>
      </c>
      <c r="G5780" s="37" t="n">
        <v>65</v>
      </c>
    </row>
    <row r="5781" customFormat="false" ht="15" hidden="false" customHeight="false" outlineLevel="0" collapsed="false">
      <c r="A5781" s="37" t="s">
        <v>1697</v>
      </c>
      <c r="B5781" s="37" t="s">
        <v>236</v>
      </c>
      <c r="C5781" s="37" t="n">
        <v>365</v>
      </c>
      <c r="D5781" s="38" t="n">
        <v>46295</v>
      </c>
      <c r="E5781" s="37" t="s">
        <v>229</v>
      </c>
      <c r="F5781" s="38" t="n">
        <v>46259</v>
      </c>
      <c r="G5781" s="37" t="n">
        <v>66</v>
      </c>
    </row>
    <row r="5782" customFormat="false" ht="15" hidden="false" customHeight="false" outlineLevel="0" collapsed="false">
      <c r="A5782" s="37" t="s">
        <v>1697</v>
      </c>
      <c r="B5782" s="37" t="s">
        <v>237</v>
      </c>
      <c r="C5782" s="37" t="n">
        <v>365</v>
      </c>
      <c r="D5782" s="38" t="n">
        <v>46363</v>
      </c>
      <c r="E5782" s="37" t="s">
        <v>229</v>
      </c>
      <c r="F5782" s="38" t="n">
        <v>46353</v>
      </c>
      <c r="G5782" s="37" t="n">
        <v>84</v>
      </c>
    </row>
    <row r="5783" customFormat="false" ht="15" hidden="false" customHeight="false" outlineLevel="0" collapsed="false">
      <c r="A5783" s="37" t="s">
        <v>1697</v>
      </c>
      <c r="B5783" s="37" t="s">
        <v>238</v>
      </c>
      <c r="C5783" s="37" t="n">
        <v>180</v>
      </c>
      <c r="D5783" s="38" t="n">
        <v>46376</v>
      </c>
      <c r="E5783" s="37" t="s">
        <v>229</v>
      </c>
      <c r="F5783" s="38" t="n">
        <v>46341</v>
      </c>
      <c r="G5783" s="37" t="n">
        <v>64</v>
      </c>
    </row>
    <row r="5784" customFormat="false" ht="15" hidden="false" customHeight="false" outlineLevel="0" collapsed="false">
      <c r="A5784" s="37" t="s">
        <v>1697</v>
      </c>
      <c r="B5784" s="37" t="s">
        <v>239</v>
      </c>
      <c r="C5784" s="37" t="n">
        <v>730</v>
      </c>
      <c r="D5784" s="38" t="n">
        <v>46290</v>
      </c>
      <c r="E5784" s="37" t="s">
        <v>229</v>
      </c>
      <c r="F5784" s="38" t="n">
        <v>46259</v>
      </c>
      <c r="G5784" s="37" t="n">
        <v>96</v>
      </c>
    </row>
    <row r="5785" customFormat="false" ht="15" hidden="false" customHeight="false" outlineLevel="0" collapsed="false">
      <c r="A5785" s="37" t="s">
        <v>1697</v>
      </c>
      <c r="B5785" s="37" t="s">
        <v>240</v>
      </c>
      <c r="C5785" s="37" t="n">
        <v>365</v>
      </c>
      <c r="D5785" s="38" t="n">
        <v>46162</v>
      </c>
      <c r="E5785" s="37" t="s">
        <v>229</v>
      </c>
      <c r="F5785" s="38" t="n">
        <v>46140</v>
      </c>
      <c r="G5785" s="37" t="n">
        <v>77</v>
      </c>
    </row>
    <row r="5786" customFormat="false" ht="15" hidden="false" customHeight="false" outlineLevel="0" collapsed="false">
      <c r="A5786" s="37" t="s">
        <v>521</v>
      </c>
      <c r="B5786" s="37" t="s">
        <v>235</v>
      </c>
      <c r="C5786" s="37" t="n">
        <v>365</v>
      </c>
      <c r="D5786" s="38" t="n">
        <v>46101</v>
      </c>
      <c r="E5786" s="37" t="s">
        <v>231</v>
      </c>
      <c r="F5786" s="38"/>
      <c r="G5786" s="37"/>
    </row>
    <row r="5787" customFormat="false" ht="15" hidden="false" customHeight="false" outlineLevel="0" collapsed="false">
      <c r="A5787" s="37" t="s">
        <v>521</v>
      </c>
      <c r="B5787" s="37" t="s">
        <v>236</v>
      </c>
      <c r="C5787" s="37" t="n">
        <v>365</v>
      </c>
      <c r="D5787" s="38" t="n">
        <v>46165</v>
      </c>
      <c r="E5787" s="37" t="s">
        <v>230</v>
      </c>
      <c r="F5787" s="38"/>
      <c r="G5787" s="37"/>
    </row>
    <row r="5788" customFormat="false" ht="15" hidden="false" customHeight="false" outlineLevel="0" collapsed="false">
      <c r="A5788" s="37" t="s">
        <v>521</v>
      </c>
      <c r="B5788" s="37" t="s">
        <v>237</v>
      </c>
      <c r="C5788" s="37" t="n">
        <v>365</v>
      </c>
      <c r="D5788" s="38" t="n">
        <v>46225</v>
      </c>
      <c r="E5788" s="37" t="s">
        <v>229</v>
      </c>
      <c r="F5788" s="38" t="n">
        <v>46195</v>
      </c>
      <c r="G5788" s="37" t="n">
        <v>74</v>
      </c>
    </row>
    <row r="5789" customFormat="false" ht="15" hidden="false" customHeight="false" outlineLevel="0" collapsed="false">
      <c r="A5789" s="37" t="s">
        <v>521</v>
      </c>
      <c r="B5789" s="37" t="s">
        <v>238</v>
      </c>
      <c r="C5789" s="37" t="n">
        <v>180</v>
      </c>
      <c r="D5789" s="38" t="n">
        <v>46194</v>
      </c>
      <c r="E5789" s="37" t="s">
        <v>229</v>
      </c>
      <c r="F5789" s="38" t="n">
        <v>46158</v>
      </c>
      <c r="G5789" s="37" t="n">
        <v>74</v>
      </c>
    </row>
    <row r="5790" customFormat="false" ht="15" hidden="false" customHeight="false" outlineLevel="0" collapsed="false">
      <c r="A5790" s="37" t="s">
        <v>521</v>
      </c>
      <c r="B5790" s="37" t="s">
        <v>239</v>
      </c>
      <c r="C5790" s="37" t="n">
        <v>730</v>
      </c>
      <c r="D5790" s="38" t="n">
        <v>46201</v>
      </c>
      <c r="E5790" s="37" t="s">
        <v>229</v>
      </c>
      <c r="F5790" s="38" t="n">
        <v>46178</v>
      </c>
      <c r="G5790" s="37" t="n">
        <v>91</v>
      </c>
    </row>
    <row r="5791" customFormat="false" ht="15" hidden="false" customHeight="false" outlineLevel="0" collapsed="false">
      <c r="A5791" s="37" t="s">
        <v>521</v>
      </c>
      <c r="B5791" s="37" t="s">
        <v>240</v>
      </c>
      <c r="C5791" s="37" t="n">
        <v>365</v>
      </c>
      <c r="D5791" s="38" t="n">
        <v>46144</v>
      </c>
      <c r="E5791" s="37" t="s">
        <v>230</v>
      </c>
      <c r="F5791" s="38"/>
      <c r="G5791" s="37"/>
    </row>
    <row r="5792" customFormat="false" ht="15" hidden="false" customHeight="false" outlineLevel="0" collapsed="false">
      <c r="A5792" s="37" t="s">
        <v>1698</v>
      </c>
      <c r="B5792" s="37" t="s">
        <v>235</v>
      </c>
      <c r="C5792" s="37" t="n">
        <v>365</v>
      </c>
      <c r="D5792" s="38" t="n">
        <v>46239</v>
      </c>
      <c r="E5792" s="37" t="s">
        <v>229</v>
      </c>
      <c r="F5792" s="38" t="n">
        <v>46226</v>
      </c>
      <c r="G5792" s="37" t="n">
        <v>98</v>
      </c>
    </row>
    <row r="5793" customFormat="false" ht="15" hidden="false" customHeight="false" outlineLevel="0" collapsed="false">
      <c r="A5793" s="37" t="s">
        <v>1698</v>
      </c>
      <c r="B5793" s="37" t="s">
        <v>236</v>
      </c>
      <c r="C5793" s="37" t="n">
        <v>365</v>
      </c>
      <c r="D5793" s="38" t="n">
        <v>46202</v>
      </c>
      <c r="E5793" s="37" t="s">
        <v>229</v>
      </c>
      <c r="F5793" s="38" t="n">
        <v>46167</v>
      </c>
      <c r="G5793" s="37" t="n">
        <v>85</v>
      </c>
    </row>
    <row r="5794" customFormat="false" ht="15" hidden="false" customHeight="false" outlineLevel="0" collapsed="false">
      <c r="A5794" s="37" t="s">
        <v>1698</v>
      </c>
      <c r="B5794" s="37" t="s">
        <v>237</v>
      </c>
      <c r="C5794" s="37" t="n">
        <v>365</v>
      </c>
      <c r="D5794" s="38" t="n">
        <v>46187</v>
      </c>
      <c r="E5794" s="37" t="s">
        <v>229</v>
      </c>
      <c r="F5794" s="38" t="n">
        <v>46186</v>
      </c>
      <c r="G5794" s="37" t="n">
        <v>83</v>
      </c>
    </row>
    <row r="5795" customFormat="false" ht="15" hidden="false" customHeight="false" outlineLevel="0" collapsed="false">
      <c r="A5795" s="37" t="s">
        <v>1698</v>
      </c>
      <c r="B5795" s="37" t="s">
        <v>238</v>
      </c>
      <c r="C5795" s="37" t="n">
        <v>180</v>
      </c>
      <c r="D5795" s="38" t="n">
        <v>46336</v>
      </c>
      <c r="E5795" s="37" t="s">
        <v>229</v>
      </c>
      <c r="F5795" s="38" t="n">
        <v>46312</v>
      </c>
      <c r="G5795" s="37" t="n">
        <v>73</v>
      </c>
    </row>
    <row r="5796" customFormat="false" ht="15" hidden="false" customHeight="false" outlineLevel="0" collapsed="false">
      <c r="A5796" s="37" t="s">
        <v>1698</v>
      </c>
      <c r="B5796" s="37" t="s">
        <v>239</v>
      </c>
      <c r="C5796" s="37" t="n">
        <v>730</v>
      </c>
      <c r="D5796" s="38" t="n">
        <v>46259</v>
      </c>
      <c r="E5796" s="37" t="s">
        <v>232</v>
      </c>
      <c r="F5796" s="38"/>
      <c r="G5796" s="37"/>
    </row>
    <row r="5797" customFormat="false" ht="15" hidden="false" customHeight="false" outlineLevel="0" collapsed="false">
      <c r="A5797" s="37" t="s">
        <v>1698</v>
      </c>
      <c r="B5797" s="37" t="s">
        <v>240</v>
      </c>
      <c r="C5797" s="37" t="n">
        <v>365</v>
      </c>
      <c r="D5797" s="38" t="n">
        <v>46188</v>
      </c>
      <c r="E5797" s="37" t="s">
        <v>229</v>
      </c>
      <c r="F5797" s="38" t="n">
        <v>46168</v>
      </c>
      <c r="G5797" s="37" t="n">
        <v>78</v>
      </c>
    </row>
    <row r="5798" customFormat="false" ht="15" hidden="false" customHeight="false" outlineLevel="0" collapsed="false">
      <c r="A5798" s="37" t="s">
        <v>1699</v>
      </c>
      <c r="B5798" s="37" t="s">
        <v>235</v>
      </c>
      <c r="C5798" s="37" t="n">
        <v>365</v>
      </c>
      <c r="D5798" s="38" t="n">
        <v>46370</v>
      </c>
      <c r="E5798" s="37" t="s">
        <v>229</v>
      </c>
      <c r="F5798" s="38" t="n">
        <v>46365</v>
      </c>
      <c r="G5798" s="37" t="n">
        <v>66</v>
      </c>
    </row>
    <row r="5799" customFormat="false" ht="15" hidden="false" customHeight="false" outlineLevel="0" collapsed="false">
      <c r="A5799" s="37" t="s">
        <v>1699</v>
      </c>
      <c r="B5799" s="37" t="s">
        <v>236</v>
      </c>
      <c r="C5799" s="37" t="n">
        <v>365</v>
      </c>
      <c r="D5799" s="38" t="n">
        <v>46288</v>
      </c>
      <c r="E5799" s="37" t="s">
        <v>231</v>
      </c>
      <c r="F5799" s="38"/>
      <c r="G5799" s="37"/>
    </row>
    <row r="5800" customFormat="false" ht="15" hidden="false" customHeight="false" outlineLevel="0" collapsed="false">
      <c r="A5800" s="37" t="s">
        <v>1699</v>
      </c>
      <c r="B5800" s="37" t="s">
        <v>237</v>
      </c>
      <c r="C5800" s="37" t="n">
        <v>365</v>
      </c>
      <c r="D5800" s="38" t="n">
        <v>46213</v>
      </c>
      <c r="E5800" s="37" t="s">
        <v>229</v>
      </c>
      <c r="F5800" s="38" t="n">
        <v>46206</v>
      </c>
      <c r="G5800" s="37" t="n">
        <v>75</v>
      </c>
    </row>
    <row r="5801" customFormat="false" ht="15" hidden="false" customHeight="false" outlineLevel="0" collapsed="false">
      <c r="A5801" s="37" t="s">
        <v>1699</v>
      </c>
      <c r="B5801" s="37" t="s">
        <v>238</v>
      </c>
      <c r="C5801" s="37" t="n">
        <v>180</v>
      </c>
      <c r="D5801" s="38" t="n">
        <v>46305</v>
      </c>
      <c r="E5801" s="37" t="s">
        <v>230</v>
      </c>
      <c r="F5801" s="38"/>
      <c r="G5801" s="37"/>
    </row>
    <row r="5802" customFormat="false" ht="15" hidden="false" customHeight="false" outlineLevel="0" collapsed="false">
      <c r="A5802" s="37" t="s">
        <v>1699</v>
      </c>
      <c r="B5802" s="37" t="s">
        <v>239</v>
      </c>
      <c r="C5802" s="37" t="n">
        <v>730</v>
      </c>
      <c r="D5802" s="38" t="n">
        <v>46233</v>
      </c>
      <c r="E5802" s="37" t="s">
        <v>231</v>
      </c>
      <c r="F5802" s="38"/>
      <c r="G5802" s="37"/>
    </row>
    <row r="5803" customFormat="false" ht="15" hidden="false" customHeight="false" outlineLevel="0" collapsed="false">
      <c r="A5803" s="37" t="s">
        <v>1699</v>
      </c>
      <c r="B5803" s="37" t="s">
        <v>240</v>
      </c>
      <c r="C5803" s="37" t="n">
        <v>365</v>
      </c>
      <c r="D5803" s="38" t="n">
        <v>46291</v>
      </c>
      <c r="E5803" s="37" t="s">
        <v>229</v>
      </c>
      <c r="F5803" s="38" t="n">
        <v>46257</v>
      </c>
      <c r="G5803" s="37" t="n">
        <v>85</v>
      </c>
    </row>
    <row r="5804" customFormat="false" ht="15" hidden="false" customHeight="false" outlineLevel="0" collapsed="false">
      <c r="A5804" s="37" t="s">
        <v>1701</v>
      </c>
      <c r="B5804" s="37" t="s">
        <v>235</v>
      </c>
      <c r="C5804" s="37" t="n">
        <v>365</v>
      </c>
      <c r="D5804" s="38" t="n">
        <v>46185</v>
      </c>
      <c r="E5804" s="37" t="s">
        <v>229</v>
      </c>
      <c r="F5804" s="38" t="n">
        <v>46172</v>
      </c>
      <c r="G5804" s="37" t="n">
        <v>62</v>
      </c>
    </row>
    <row r="5805" customFormat="false" ht="15" hidden="false" customHeight="false" outlineLevel="0" collapsed="false">
      <c r="A5805" s="37" t="s">
        <v>1701</v>
      </c>
      <c r="B5805" s="37" t="s">
        <v>236</v>
      </c>
      <c r="C5805" s="37" t="n">
        <v>365</v>
      </c>
      <c r="D5805" s="38" t="n">
        <v>46305</v>
      </c>
      <c r="E5805" s="37" t="s">
        <v>229</v>
      </c>
      <c r="F5805" s="38" t="n">
        <v>46273</v>
      </c>
      <c r="G5805" s="37" t="n">
        <v>97</v>
      </c>
    </row>
    <row r="5806" customFormat="false" ht="15" hidden="false" customHeight="false" outlineLevel="0" collapsed="false">
      <c r="A5806" s="37" t="s">
        <v>1701</v>
      </c>
      <c r="B5806" s="37" t="s">
        <v>237</v>
      </c>
      <c r="C5806" s="37" t="n">
        <v>365</v>
      </c>
      <c r="D5806" s="38" t="n">
        <v>46285</v>
      </c>
      <c r="E5806" s="37" t="s">
        <v>229</v>
      </c>
      <c r="F5806" s="38" t="n">
        <v>46251</v>
      </c>
      <c r="G5806" s="37" t="n">
        <v>74</v>
      </c>
    </row>
    <row r="5807" customFormat="false" ht="15" hidden="false" customHeight="false" outlineLevel="0" collapsed="false">
      <c r="A5807" s="37" t="s">
        <v>1701</v>
      </c>
      <c r="B5807" s="37" t="s">
        <v>238</v>
      </c>
      <c r="C5807" s="37" t="n">
        <v>180</v>
      </c>
      <c r="D5807" s="38" t="n">
        <v>46267</v>
      </c>
      <c r="E5807" s="37" t="s">
        <v>229</v>
      </c>
      <c r="F5807" s="38" t="n">
        <v>46264</v>
      </c>
      <c r="G5807" s="37" t="n">
        <v>67</v>
      </c>
    </row>
    <row r="5808" customFormat="false" ht="15" hidden="false" customHeight="false" outlineLevel="0" collapsed="false">
      <c r="A5808" s="37" t="s">
        <v>1701</v>
      </c>
      <c r="B5808" s="37" t="s">
        <v>239</v>
      </c>
      <c r="C5808" s="37" t="n">
        <v>730</v>
      </c>
      <c r="D5808" s="38" t="n">
        <v>46331</v>
      </c>
      <c r="E5808" s="37" t="s">
        <v>229</v>
      </c>
      <c r="F5808" s="38" t="n">
        <v>46306</v>
      </c>
      <c r="G5808" s="37" t="n">
        <v>62</v>
      </c>
    </row>
    <row r="5809" customFormat="false" ht="15" hidden="false" customHeight="false" outlineLevel="0" collapsed="false">
      <c r="A5809" s="37" t="s">
        <v>1701</v>
      </c>
      <c r="B5809" s="37" t="s">
        <v>240</v>
      </c>
      <c r="C5809" s="37" t="n">
        <v>365</v>
      </c>
      <c r="D5809" s="38" t="n">
        <v>46380</v>
      </c>
      <c r="E5809" s="37" t="s">
        <v>229</v>
      </c>
      <c r="F5809" s="38" t="n">
        <v>46357</v>
      </c>
      <c r="G5809" s="37" t="n">
        <v>86</v>
      </c>
    </row>
    <row r="5810" customFormat="false" ht="15" hidden="false" customHeight="false" outlineLevel="0" collapsed="false">
      <c r="A5810" s="37" t="s">
        <v>1702</v>
      </c>
      <c r="B5810" s="37" t="s">
        <v>235</v>
      </c>
      <c r="C5810" s="37" t="n">
        <v>365</v>
      </c>
      <c r="D5810" s="38" t="n">
        <v>46297</v>
      </c>
      <c r="E5810" s="37" t="s">
        <v>229</v>
      </c>
      <c r="F5810" s="38" t="n">
        <v>46273</v>
      </c>
      <c r="G5810" s="37" t="n">
        <v>61</v>
      </c>
    </row>
    <row r="5811" customFormat="false" ht="15" hidden="false" customHeight="false" outlineLevel="0" collapsed="false">
      <c r="A5811" s="37" t="s">
        <v>1702</v>
      </c>
      <c r="B5811" s="37" t="s">
        <v>236</v>
      </c>
      <c r="C5811" s="37" t="n">
        <v>365</v>
      </c>
      <c r="D5811" s="38" t="n">
        <v>46098</v>
      </c>
      <c r="E5811" s="37" t="s">
        <v>231</v>
      </c>
      <c r="F5811" s="38"/>
      <c r="G5811" s="37"/>
    </row>
    <row r="5812" customFormat="false" ht="15" hidden="false" customHeight="false" outlineLevel="0" collapsed="false">
      <c r="A5812" s="37" t="s">
        <v>1702</v>
      </c>
      <c r="B5812" s="37" t="s">
        <v>237</v>
      </c>
      <c r="C5812" s="37" t="n">
        <v>365</v>
      </c>
      <c r="D5812" s="38" t="n">
        <v>46276</v>
      </c>
      <c r="E5812" s="37" t="s">
        <v>229</v>
      </c>
      <c r="F5812" s="38" t="n">
        <v>46261</v>
      </c>
      <c r="G5812" s="37" t="n">
        <v>93</v>
      </c>
    </row>
    <row r="5813" customFormat="false" ht="15" hidden="false" customHeight="false" outlineLevel="0" collapsed="false">
      <c r="A5813" s="37" t="s">
        <v>1702</v>
      </c>
      <c r="B5813" s="37" t="s">
        <v>238</v>
      </c>
      <c r="C5813" s="37" t="n">
        <v>180</v>
      </c>
      <c r="D5813" s="38" t="n">
        <v>46358</v>
      </c>
      <c r="E5813" s="37" t="s">
        <v>229</v>
      </c>
      <c r="F5813" s="38" t="n">
        <v>46329</v>
      </c>
      <c r="G5813" s="37" t="n">
        <v>69</v>
      </c>
    </row>
    <row r="5814" customFormat="false" ht="15" hidden="false" customHeight="false" outlineLevel="0" collapsed="false">
      <c r="A5814" s="37" t="s">
        <v>1702</v>
      </c>
      <c r="B5814" s="37" t="s">
        <v>239</v>
      </c>
      <c r="C5814" s="37" t="n">
        <v>730</v>
      </c>
      <c r="D5814" s="38" t="n">
        <v>46099</v>
      </c>
      <c r="E5814" s="37" t="s">
        <v>232</v>
      </c>
      <c r="F5814" s="38"/>
      <c r="G5814" s="37"/>
    </row>
    <row r="5815" customFormat="false" ht="15" hidden="false" customHeight="false" outlineLevel="0" collapsed="false">
      <c r="A5815" s="37" t="s">
        <v>1702</v>
      </c>
      <c r="B5815" s="37" t="s">
        <v>240</v>
      </c>
      <c r="C5815" s="37" t="n">
        <v>365</v>
      </c>
      <c r="D5815" s="38" t="n">
        <v>46145</v>
      </c>
      <c r="E5815" s="37" t="s">
        <v>229</v>
      </c>
      <c r="F5815" s="38" t="n">
        <v>46137</v>
      </c>
      <c r="G5815" s="37" t="n">
        <v>92</v>
      </c>
    </row>
    <row r="5816" customFormat="false" ht="15" hidden="false" customHeight="false" outlineLevel="0" collapsed="false">
      <c r="A5816" s="37" t="s">
        <v>1703</v>
      </c>
      <c r="B5816" s="37" t="s">
        <v>235</v>
      </c>
      <c r="C5816" s="37" t="n">
        <v>365</v>
      </c>
      <c r="D5816" s="38" t="n">
        <v>46263</v>
      </c>
      <c r="E5816" s="37" t="s">
        <v>229</v>
      </c>
      <c r="F5816" s="38" t="n">
        <v>46238</v>
      </c>
      <c r="G5816" s="37" t="n">
        <v>94</v>
      </c>
    </row>
    <row r="5817" customFormat="false" ht="15" hidden="false" customHeight="false" outlineLevel="0" collapsed="false">
      <c r="A5817" s="37" t="s">
        <v>1703</v>
      </c>
      <c r="B5817" s="37" t="s">
        <v>236</v>
      </c>
      <c r="C5817" s="37" t="n">
        <v>365</v>
      </c>
      <c r="D5817" s="38" t="n">
        <v>46154</v>
      </c>
      <c r="E5817" s="37" t="s">
        <v>229</v>
      </c>
      <c r="F5817" s="38" t="n">
        <v>46129</v>
      </c>
      <c r="G5817" s="37" t="n">
        <v>91</v>
      </c>
    </row>
    <row r="5818" customFormat="false" ht="15" hidden="false" customHeight="false" outlineLevel="0" collapsed="false">
      <c r="A5818" s="37" t="s">
        <v>1703</v>
      </c>
      <c r="B5818" s="37" t="s">
        <v>237</v>
      </c>
      <c r="C5818" s="37" t="n">
        <v>365</v>
      </c>
      <c r="D5818" s="38" t="n">
        <v>46242</v>
      </c>
      <c r="E5818" s="37" t="s">
        <v>229</v>
      </c>
      <c r="F5818" s="38" t="n">
        <v>46205</v>
      </c>
      <c r="G5818" s="37" t="n">
        <v>91</v>
      </c>
    </row>
    <row r="5819" customFormat="false" ht="15" hidden="false" customHeight="false" outlineLevel="0" collapsed="false">
      <c r="A5819" s="37" t="s">
        <v>1703</v>
      </c>
      <c r="B5819" s="37" t="s">
        <v>238</v>
      </c>
      <c r="C5819" s="37" t="n">
        <v>180</v>
      </c>
      <c r="D5819" s="38" t="n">
        <v>46130</v>
      </c>
      <c r="E5819" s="37" t="s">
        <v>229</v>
      </c>
      <c r="F5819" s="38" t="n">
        <v>46115</v>
      </c>
      <c r="G5819" s="37" t="n">
        <v>97</v>
      </c>
    </row>
    <row r="5820" customFormat="false" ht="15" hidden="false" customHeight="false" outlineLevel="0" collapsed="false">
      <c r="A5820" s="37" t="s">
        <v>1703</v>
      </c>
      <c r="B5820" s="37" t="s">
        <v>239</v>
      </c>
      <c r="C5820" s="37" t="n">
        <v>730</v>
      </c>
      <c r="D5820" s="38" t="n">
        <v>46311</v>
      </c>
      <c r="E5820" s="37" t="s">
        <v>229</v>
      </c>
      <c r="F5820" s="38" t="n">
        <v>46302</v>
      </c>
      <c r="G5820" s="37" t="n">
        <v>88</v>
      </c>
    </row>
    <row r="5821" customFormat="false" ht="15" hidden="false" customHeight="false" outlineLevel="0" collapsed="false">
      <c r="A5821" s="37" t="s">
        <v>1703</v>
      </c>
      <c r="B5821" s="37" t="s">
        <v>240</v>
      </c>
      <c r="C5821" s="37" t="n">
        <v>365</v>
      </c>
      <c r="D5821" s="38" t="n">
        <v>46215</v>
      </c>
      <c r="E5821" s="37" t="s">
        <v>229</v>
      </c>
      <c r="F5821" s="38" t="n">
        <v>46187</v>
      </c>
      <c r="G5821" s="37" t="n">
        <v>93</v>
      </c>
    </row>
    <row r="5822" customFormat="false" ht="15" hidden="false" customHeight="false" outlineLevel="0" collapsed="false">
      <c r="A5822" s="37" t="s">
        <v>1704</v>
      </c>
      <c r="B5822" s="37" t="s">
        <v>235</v>
      </c>
      <c r="C5822" s="37" t="n">
        <v>365</v>
      </c>
      <c r="D5822" s="38" t="n">
        <v>46309</v>
      </c>
      <c r="E5822" s="37" t="s">
        <v>232</v>
      </c>
      <c r="F5822" s="38"/>
      <c r="G5822" s="37"/>
    </row>
    <row r="5823" customFormat="false" ht="15" hidden="false" customHeight="false" outlineLevel="0" collapsed="false">
      <c r="A5823" s="37" t="s">
        <v>1704</v>
      </c>
      <c r="B5823" s="37" t="s">
        <v>236</v>
      </c>
      <c r="C5823" s="37" t="n">
        <v>365</v>
      </c>
      <c r="D5823" s="38" t="n">
        <v>46234</v>
      </c>
      <c r="E5823" s="37" t="s">
        <v>230</v>
      </c>
      <c r="F5823" s="38"/>
      <c r="G5823" s="37"/>
    </row>
    <row r="5824" customFormat="false" ht="15" hidden="false" customHeight="false" outlineLevel="0" collapsed="false">
      <c r="A5824" s="37" t="s">
        <v>1704</v>
      </c>
      <c r="B5824" s="37" t="s">
        <v>237</v>
      </c>
      <c r="C5824" s="37" t="n">
        <v>365</v>
      </c>
      <c r="D5824" s="38" t="n">
        <v>46373</v>
      </c>
      <c r="E5824" s="37" t="s">
        <v>229</v>
      </c>
      <c r="F5824" s="38" t="n">
        <v>46365</v>
      </c>
      <c r="G5824" s="37" t="n">
        <v>62</v>
      </c>
    </row>
    <row r="5825" customFormat="false" ht="15" hidden="false" customHeight="false" outlineLevel="0" collapsed="false">
      <c r="A5825" s="37" t="s">
        <v>1704</v>
      </c>
      <c r="B5825" s="37" t="s">
        <v>238</v>
      </c>
      <c r="C5825" s="37" t="n">
        <v>180</v>
      </c>
      <c r="D5825" s="38" t="n">
        <v>46192</v>
      </c>
      <c r="E5825" s="37" t="s">
        <v>232</v>
      </c>
      <c r="F5825" s="38"/>
      <c r="G5825" s="37"/>
    </row>
    <row r="5826" customFormat="false" ht="15" hidden="false" customHeight="false" outlineLevel="0" collapsed="false">
      <c r="A5826" s="37" t="s">
        <v>1704</v>
      </c>
      <c r="B5826" s="37" t="s">
        <v>239</v>
      </c>
      <c r="C5826" s="37" t="n">
        <v>730</v>
      </c>
      <c r="D5826" s="38" t="n">
        <v>46233</v>
      </c>
      <c r="E5826" s="37" t="s">
        <v>232</v>
      </c>
      <c r="F5826" s="38"/>
      <c r="G5826" s="37"/>
    </row>
    <row r="5827" customFormat="false" ht="15" hidden="false" customHeight="false" outlineLevel="0" collapsed="false">
      <c r="A5827" s="37" t="s">
        <v>1704</v>
      </c>
      <c r="B5827" s="37" t="s">
        <v>240</v>
      </c>
      <c r="C5827" s="37" t="n">
        <v>365</v>
      </c>
      <c r="D5827" s="38" t="n">
        <v>46200</v>
      </c>
      <c r="E5827" s="37" t="s">
        <v>229</v>
      </c>
      <c r="F5827" s="38" t="n">
        <v>46190</v>
      </c>
      <c r="G5827" s="37" t="n">
        <v>98</v>
      </c>
    </row>
    <row r="5828" customFormat="false" ht="15" hidden="false" customHeight="false" outlineLevel="0" collapsed="false">
      <c r="A5828" s="37" t="s">
        <v>1706</v>
      </c>
      <c r="B5828" s="37" t="s">
        <v>235</v>
      </c>
      <c r="C5828" s="37" t="n">
        <v>365</v>
      </c>
      <c r="D5828" s="38" t="n">
        <v>46242</v>
      </c>
      <c r="E5828" s="37" t="s">
        <v>231</v>
      </c>
      <c r="F5828" s="38"/>
      <c r="G5828" s="37"/>
    </row>
    <row r="5829" customFormat="false" ht="15" hidden="false" customHeight="false" outlineLevel="0" collapsed="false">
      <c r="A5829" s="37" t="s">
        <v>1706</v>
      </c>
      <c r="B5829" s="37" t="s">
        <v>236</v>
      </c>
      <c r="C5829" s="37" t="n">
        <v>365</v>
      </c>
      <c r="D5829" s="38" t="n">
        <v>46269</v>
      </c>
      <c r="E5829" s="37" t="s">
        <v>229</v>
      </c>
      <c r="F5829" s="38" t="n">
        <v>46241</v>
      </c>
      <c r="G5829" s="37" t="n">
        <v>92</v>
      </c>
    </row>
    <row r="5830" customFormat="false" ht="15" hidden="false" customHeight="false" outlineLevel="0" collapsed="false">
      <c r="A5830" s="37" t="s">
        <v>1706</v>
      </c>
      <c r="B5830" s="37" t="s">
        <v>237</v>
      </c>
      <c r="C5830" s="37" t="n">
        <v>365</v>
      </c>
      <c r="D5830" s="38" t="n">
        <v>46317</v>
      </c>
      <c r="E5830" s="37" t="s">
        <v>231</v>
      </c>
      <c r="F5830" s="38"/>
      <c r="G5830" s="37"/>
    </row>
    <row r="5831" customFormat="false" ht="15" hidden="false" customHeight="false" outlineLevel="0" collapsed="false">
      <c r="A5831" s="37" t="s">
        <v>1706</v>
      </c>
      <c r="B5831" s="37" t="s">
        <v>238</v>
      </c>
      <c r="C5831" s="37" t="n">
        <v>180</v>
      </c>
      <c r="D5831" s="38" t="n">
        <v>46373</v>
      </c>
      <c r="E5831" s="37" t="s">
        <v>229</v>
      </c>
      <c r="F5831" s="38" t="n">
        <v>46368</v>
      </c>
      <c r="G5831" s="37" t="n">
        <v>82</v>
      </c>
    </row>
    <row r="5832" customFormat="false" ht="15" hidden="false" customHeight="false" outlineLevel="0" collapsed="false">
      <c r="A5832" s="37" t="s">
        <v>1706</v>
      </c>
      <c r="B5832" s="37" t="s">
        <v>239</v>
      </c>
      <c r="C5832" s="37" t="n">
        <v>730</v>
      </c>
      <c r="D5832" s="38" t="n">
        <v>46201</v>
      </c>
      <c r="E5832" s="37" t="s">
        <v>230</v>
      </c>
      <c r="F5832" s="38"/>
      <c r="G5832" s="37"/>
    </row>
    <row r="5833" customFormat="false" ht="15" hidden="false" customHeight="false" outlineLevel="0" collapsed="false">
      <c r="A5833" s="37" t="s">
        <v>1706</v>
      </c>
      <c r="B5833" s="37" t="s">
        <v>240</v>
      </c>
      <c r="C5833" s="37" t="n">
        <v>365</v>
      </c>
      <c r="D5833" s="38" t="n">
        <v>46255</v>
      </c>
      <c r="E5833" s="37" t="s">
        <v>232</v>
      </c>
      <c r="F5833" s="38"/>
      <c r="G5833" s="37"/>
    </row>
    <row r="5834" customFormat="false" ht="15" hidden="false" customHeight="false" outlineLevel="0" collapsed="false">
      <c r="A5834" s="37" t="s">
        <v>1707</v>
      </c>
      <c r="B5834" s="37" t="s">
        <v>235</v>
      </c>
      <c r="C5834" s="37" t="n">
        <v>365</v>
      </c>
      <c r="D5834" s="38" t="n">
        <v>46208</v>
      </c>
      <c r="E5834" s="37" t="s">
        <v>229</v>
      </c>
      <c r="F5834" s="38" t="n">
        <v>46185</v>
      </c>
      <c r="G5834" s="37" t="n">
        <v>68</v>
      </c>
    </row>
    <row r="5835" customFormat="false" ht="15" hidden="false" customHeight="false" outlineLevel="0" collapsed="false">
      <c r="A5835" s="37" t="s">
        <v>1707</v>
      </c>
      <c r="B5835" s="37" t="s">
        <v>236</v>
      </c>
      <c r="C5835" s="37" t="n">
        <v>365</v>
      </c>
      <c r="D5835" s="38" t="n">
        <v>46164</v>
      </c>
      <c r="E5835" s="37" t="s">
        <v>229</v>
      </c>
      <c r="F5835" s="38" t="n">
        <v>46131</v>
      </c>
      <c r="G5835" s="37" t="n">
        <v>74</v>
      </c>
    </row>
    <row r="5836" customFormat="false" ht="15" hidden="false" customHeight="false" outlineLevel="0" collapsed="false">
      <c r="A5836" s="37" t="s">
        <v>1707</v>
      </c>
      <c r="B5836" s="37" t="s">
        <v>237</v>
      </c>
      <c r="C5836" s="37" t="n">
        <v>365</v>
      </c>
      <c r="D5836" s="38" t="n">
        <v>46329</v>
      </c>
      <c r="E5836" s="37" t="s">
        <v>229</v>
      </c>
      <c r="F5836" s="38" t="n">
        <v>46309</v>
      </c>
      <c r="G5836" s="37" t="n">
        <v>72</v>
      </c>
    </row>
    <row r="5837" customFormat="false" ht="15" hidden="false" customHeight="false" outlineLevel="0" collapsed="false">
      <c r="A5837" s="37" t="s">
        <v>1707</v>
      </c>
      <c r="B5837" s="37" t="s">
        <v>238</v>
      </c>
      <c r="C5837" s="37" t="n">
        <v>180</v>
      </c>
      <c r="D5837" s="38" t="n">
        <v>46210</v>
      </c>
      <c r="E5837" s="37" t="s">
        <v>229</v>
      </c>
      <c r="F5837" s="38" t="n">
        <v>46186</v>
      </c>
      <c r="G5837" s="37" t="n">
        <v>81</v>
      </c>
    </row>
    <row r="5838" customFormat="false" ht="15" hidden="false" customHeight="false" outlineLevel="0" collapsed="false">
      <c r="A5838" s="37" t="s">
        <v>1707</v>
      </c>
      <c r="B5838" s="37" t="s">
        <v>239</v>
      </c>
      <c r="C5838" s="37" t="n">
        <v>730</v>
      </c>
      <c r="D5838" s="38" t="n">
        <v>46378</v>
      </c>
      <c r="E5838" s="37" t="s">
        <v>229</v>
      </c>
      <c r="F5838" s="38" t="n">
        <v>46362</v>
      </c>
      <c r="G5838" s="37" t="n">
        <v>92</v>
      </c>
    </row>
    <row r="5839" customFormat="false" ht="15" hidden="false" customHeight="false" outlineLevel="0" collapsed="false">
      <c r="A5839" s="37" t="s">
        <v>1707</v>
      </c>
      <c r="B5839" s="37" t="s">
        <v>240</v>
      </c>
      <c r="C5839" s="37" t="n">
        <v>365</v>
      </c>
      <c r="D5839" s="38" t="n">
        <v>46175</v>
      </c>
      <c r="E5839" s="37" t="s">
        <v>232</v>
      </c>
      <c r="F5839" s="38"/>
      <c r="G5839" s="37"/>
    </row>
    <row r="5840" customFormat="false" ht="15" hidden="false" customHeight="false" outlineLevel="0" collapsed="false">
      <c r="A5840" s="37" t="s">
        <v>1708</v>
      </c>
      <c r="B5840" s="37" t="s">
        <v>235</v>
      </c>
      <c r="C5840" s="37" t="n">
        <v>365</v>
      </c>
      <c r="D5840" s="38" t="n">
        <v>46308</v>
      </c>
      <c r="E5840" s="37" t="s">
        <v>229</v>
      </c>
      <c r="F5840" s="38" t="n">
        <v>46282</v>
      </c>
      <c r="G5840" s="37" t="n">
        <v>96</v>
      </c>
    </row>
    <row r="5841" customFormat="false" ht="15" hidden="false" customHeight="false" outlineLevel="0" collapsed="false">
      <c r="A5841" s="37" t="s">
        <v>1708</v>
      </c>
      <c r="B5841" s="37" t="s">
        <v>236</v>
      </c>
      <c r="C5841" s="37" t="n">
        <v>365</v>
      </c>
      <c r="D5841" s="38" t="n">
        <v>46196</v>
      </c>
      <c r="E5841" s="37" t="s">
        <v>229</v>
      </c>
      <c r="F5841" s="38" t="n">
        <v>46174</v>
      </c>
      <c r="G5841" s="37" t="n">
        <v>85</v>
      </c>
    </row>
    <row r="5842" customFormat="false" ht="15" hidden="false" customHeight="false" outlineLevel="0" collapsed="false">
      <c r="A5842" s="37" t="s">
        <v>1708</v>
      </c>
      <c r="B5842" s="37" t="s">
        <v>237</v>
      </c>
      <c r="C5842" s="37" t="n">
        <v>365</v>
      </c>
      <c r="D5842" s="38" t="n">
        <v>46119</v>
      </c>
      <c r="E5842" s="37" t="s">
        <v>229</v>
      </c>
      <c r="F5842" s="38" t="n">
        <v>46104</v>
      </c>
      <c r="G5842" s="37" t="n">
        <v>92</v>
      </c>
    </row>
    <row r="5843" customFormat="false" ht="15" hidden="false" customHeight="false" outlineLevel="0" collapsed="false">
      <c r="A5843" s="37" t="s">
        <v>1708</v>
      </c>
      <c r="B5843" s="37" t="s">
        <v>238</v>
      </c>
      <c r="C5843" s="37" t="n">
        <v>180</v>
      </c>
      <c r="D5843" s="38" t="n">
        <v>46209</v>
      </c>
      <c r="E5843" s="37" t="s">
        <v>229</v>
      </c>
      <c r="F5843" s="38" t="n">
        <v>46180</v>
      </c>
      <c r="G5843" s="37" t="n">
        <v>61</v>
      </c>
    </row>
    <row r="5844" customFormat="false" ht="15" hidden="false" customHeight="false" outlineLevel="0" collapsed="false">
      <c r="A5844" s="37" t="s">
        <v>1708</v>
      </c>
      <c r="B5844" s="37" t="s">
        <v>239</v>
      </c>
      <c r="C5844" s="37" t="n">
        <v>730</v>
      </c>
      <c r="D5844" s="38" t="n">
        <v>46273</v>
      </c>
      <c r="E5844" s="37" t="s">
        <v>229</v>
      </c>
      <c r="F5844" s="38" t="n">
        <v>46269</v>
      </c>
      <c r="G5844" s="37" t="n">
        <v>98</v>
      </c>
    </row>
    <row r="5845" customFormat="false" ht="15" hidden="false" customHeight="false" outlineLevel="0" collapsed="false">
      <c r="A5845" s="37" t="s">
        <v>1708</v>
      </c>
      <c r="B5845" s="37" t="s">
        <v>240</v>
      </c>
      <c r="C5845" s="37" t="n">
        <v>365</v>
      </c>
      <c r="D5845" s="38" t="n">
        <v>46102</v>
      </c>
      <c r="E5845" s="37" t="s">
        <v>229</v>
      </c>
      <c r="F5845" s="38" t="n">
        <v>46088</v>
      </c>
      <c r="G5845" s="37" t="n">
        <v>85</v>
      </c>
    </row>
    <row r="5846" customFormat="false" ht="15" hidden="false" customHeight="false" outlineLevel="0" collapsed="false">
      <c r="A5846" s="37" t="s">
        <v>1709</v>
      </c>
      <c r="B5846" s="37" t="s">
        <v>235</v>
      </c>
      <c r="C5846" s="37" t="n">
        <v>365</v>
      </c>
      <c r="D5846" s="38" t="n">
        <v>46117</v>
      </c>
      <c r="E5846" s="37" t="s">
        <v>230</v>
      </c>
      <c r="F5846" s="38"/>
      <c r="G5846" s="37"/>
    </row>
    <row r="5847" customFormat="false" ht="15" hidden="false" customHeight="false" outlineLevel="0" collapsed="false">
      <c r="A5847" s="37" t="s">
        <v>1709</v>
      </c>
      <c r="B5847" s="37" t="s">
        <v>236</v>
      </c>
      <c r="C5847" s="37" t="n">
        <v>365</v>
      </c>
      <c r="D5847" s="38" t="n">
        <v>46292</v>
      </c>
      <c r="E5847" s="37" t="s">
        <v>229</v>
      </c>
      <c r="F5847" s="38" t="n">
        <v>46285</v>
      </c>
      <c r="G5847" s="37" t="n">
        <v>86</v>
      </c>
    </row>
    <row r="5848" customFormat="false" ht="15" hidden="false" customHeight="false" outlineLevel="0" collapsed="false">
      <c r="A5848" s="37" t="s">
        <v>1709</v>
      </c>
      <c r="B5848" s="37" t="s">
        <v>237</v>
      </c>
      <c r="C5848" s="37" t="n">
        <v>365</v>
      </c>
      <c r="D5848" s="38" t="n">
        <v>46316</v>
      </c>
      <c r="E5848" s="37" t="s">
        <v>232</v>
      </c>
      <c r="F5848" s="38"/>
      <c r="G5848" s="37"/>
    </row>
    <row r="5849" customFormat="false" ht="15" hidden="false" customHeight="false" outlineLevel="0" collapsed="false">
      <c r="A5849" s="37" t="s">
        <v>1709</v>
      </c>
      <c r="B5849" s="37" t="s">
        <v>238</v>
      </c>
      <c r="C5849" s="37" t="n">
        <v>180</v>
      </c>
      <c r="D5849" s="38" t="n">
        <v>46183</v>
      </c>
      <c r="E5849" s="37" t="s">
        <v>229</v>
      </c>
      <c r="F5849" s="38" t="n">
        <v>46161</v>
      </c>
      <c r="G5849" s="37" t="n">
        <v>78</v>
      </c>
    </row>
    <row r="5850" customFormat="false" ht="15" hidden="false" customHeight="false" outlineLevel="0" collapsed="false">
      <c r="A5850" s="37" t="s">
        <v>1709</v>
      </c>
      <c r="B5850" s="37" t="s">
        <v>239</v>
      </c>
      <c r="C5850" s="37" t="n">
        <v>730</v>
      </c>
      <c r="D5850" s="38" t="n">
        <v>46113</v>
      </c>
      <c r="E5850" s="37" t="s">
        <v>229</v>
      </c>
      <c r="F5850" s="38" t="n">
        <v>46108</v>
      </c>
      <c r="G5850" s="37" t="n">
        <v>91</v>
      </c>
    </row>
    <row r="5851" customFormat="false" ht="15" hidden="false" customHeight="false" outlineLevel="0" collapsed="false">
      <c r="A5851" s="37" t="s">
        <v>1709</v>
      </c>
      <c r="B5851" s="37" t="s">
        <v>240</v>
      </c>
      <c r="C5851" s="37" t="n">
        <v>365</v>
      </c>
      <c r="D5851" s="38" t="n">
        <v>46131</v>
      </c>
      <c r="E5851" s="37" t="s">
        <v>229</v>
      </c>
      <c r="F5851" s="38" t="n">
        <v>46096</v>
      </c>
      <c r="G5851" s="37" t="n">
        <v>72</v>
      </c>
    </row>
    <row r="5852" customFormat="false" ht="15" hidden="false" customHeight="false" outlineLevel="0" collapsed="false">
      <c r="A5852" s="37" t="s">
        <v>1710</v>
      </c>
      <c r="B5852" s="37" t="s">
        <v>235</v>
      </c>
      <c r="C5852" s="37" t="n">
        <v>365</v>
      </c>
      <c r="D5852" s="38" t="n">
        <v>46300</v>
      </c>
      <c r="E5852" s="37" t="s">
        <v>230</v>
      </c>
      <c r="F5852" s="38"/>
      <c r="G5852" s="37"/>
    </row>
    <row r="5853" customFormat="false" ht="15" hidden="false" customHeight="false" outlineLevel="0" collapsed="false">
      <c r="A5853" s="37" t="s">
        <v>1710</v>
      </c>
      <c r="B5853" s="37" t="s">
        <v>236</v>
      </c>
      <c r="C5853" s="37" t="n">
        <v>365</v>
      </c>
      <c r="D5853" s="38" t="n">
        <v>46264</v>
      </c>
      <c r="E5853" s="37" t="s">
        <v>231</v>
      </c>
      <c r="F5853" s="38"/>
      <c r="G5853" s="37"/>
    </row>
    <row r="5854" customFormat="false" ht="15" hidden="false" customHeight="false" outlineLevel="0" collapsed="false">
      <c r="A5854" s="37" t="s">
        <v>1710</v>
      </c>
      <c r="B5854" s="37" t="s">
        <v>237</v>
      </c>
      <c r="C5854" s="37" t="n">
        <v>365</v>
      </c>
      <c r="D5854" s="38" t="n">
        <v>46114</v>
      </c>
      <c r="E5854" s="37" t="s">
        <v>229</v>
      </c>
      <c r="F5854" s="38" t="n">
        <v>46083</v>
      </c>
      <c r="G5854" s="37" t="n">
        <v>91</v>
      </c>
    </row>
    <row r="5855" customFormat="false" ht="15" hidden="false" customHeight="false" outlineLevel="0" collapsed="false">
      <c r="A5855" s="37" t="s">
        <v>1710</v>
      </c>
      <c r="B5855" s="37" t="s">
        <v>238</v>
      </c>
      <c r="C5855" s="37" t="n">
        <v>180</v>
      </c>
      <c r="D5855" s="38" t="n">
        <v>46282</v>
      </c>
      <c r="E5855" s="37" t="s">
        <v>229</v>
      </c>
      <c r="F5855" s="38" t="n">
        <v>46246</v>
      </c>
      <c r="G5855" s="37" t="n">
        <v>80</v>
      </c>
    </row>
    <row r="5856" customFormat="false" ht="15" hidden="false" customHeight="false" outlineLevel="0" collapsed="false">
      <c r="A5856" s="37" t="s">
        <v>1710</v>
      </c>
      <c r="B5856" s="37" t="s">
        <v>239</v>
      </c>
      <c r="C5856" s="37" t="n">
        <v>730</v>
      </c>
      <c r="D5856" s="38" t="n">
        <v>46297</v>
      </c>
      <c r="E5856" s="37" t="s">
        <v>229</v>
      </c>
      <c r="F5856" s="38" t="n">
        <v>46280</v>
      </c>
      <c r="G5856" s="37" t="n">
        <v>77</v>
      </c>
    </row>
    <row r="5857" customFormat="false" ht="15" hidden="false" customHeight="false" outlineLevel="0" collapsed="false">
      <c r="A5857" s="37" t="s">
        <v>1710</v>
      </c>
      <c r="B5857" s="37" t="s">
        <v>240</v>
      </c>
      <c r="C5857" s="37" t="n">
        <v>365</v>
      </c>
      <c r="D5857" s="38" t="n">
        <v>46242</v>
      </c>
      <c r="E5857" s="37" t="s">
        <v>232</v>
      </c>
      <c r="F5857" s="38"/>
      <c r="G5857" s="37"/>
    </row>
    <row r="5858" customFormat="false" ht="15" hidden="false" customHeight="false" outlineLevel="0" collapsed="false">
      <c r="A5858" s="37" t="s">
        <v>1711</v>
      </c>
      <c r="B5858" s="37" t="s">
        <v>235</v>
      </c>
      <c r="C5858" s="37" t="n">
        <v>365</v>
      </c>
      <c r="D5858" s="38" t="n">
        <v>46102</v>
      </c>
      <c r="E5858" s="37" t="s">
        <v>229</v>
      </c>
      <c r="F5858" s="38" t="n">
        <v>46070</v>
      </c>
      <c r="G5858" s="37" t="n">
        <v>85</v>
      </c>
    </row>
    <row r="5859" customFormat="false" ht="15" hidden="false" customHeight="false" outlineLevel="0" collapsed="false">
      <c r="A5859" s="37" t="s">
        <v>1711</v>
      </c>
      <c r="B5859" s="37" t="s">
        <v>236</v>
      </c>
      <c r="C5859" s="37" t="n">
        <v>365</v>
      </c>
      <c r="D5859" s="38" t="n">
        <v>46139</v>
      </c>
      <c r="E5859" s="37" t="s">
        <v>229</v>
      </c>
      <c r="F5859" s="38" t="n">
        <v>46120</v>
      </c>
      <c r="G5859" s="37" t="n">
        <v>72</v>
      </c>
    </row>
    <row r="5860" customFormat="false" ht="15" hidden="false" customHeight="false" outlineLevel="0" collapsed="false">
      <c r="A5860" s="37" t="s">
        <v>1711</v>
      </c>
      <c r="B5860" s="37" t="s">
        <v>237</v>
      </c>
      <c r="C5860" s="37" t="n">
        <v>365</v>
      </c>
      <c r="D5860" s="38" t="n">
        <v>46182</v>
      </c>
      <c r="E5860" s="37" t="s">
        <v>229</v>
      </c>
      <c r="F5860" s="38" t="n">
        <v>46166</v>
      </c>
      <c r="G5860" s="37" t="n">
        <v>80</v>
      </c>
    </row>
    <row r="5861" customFormat="false" ht="15" hidden="false" customHeight="false" outlineLevel="0" collapsed="false">
      <c r="A5861" s="37" t="s">
        <v>1711</v>
      </c>
      <c r="B5861" s="37" t="s">
        <v>238</v>
      </c>
      <c r="C5861" s="37" t="n">
        <v>180</v>
      </c>
      <c r="D5861" s="38" t="n">
        <v>46147</v>
      </c>
      <c r="E5861" s="37" t="s">
        <v>229</v>
      </c>
      <c r="F5861" s="38" t="n">
        <v>46126</v>
      </c>
      <c r="G5861" s="37" t="n">
        <v>63</v>
      </c>
    </row>
    <row r="5862" customFormat="false" ht="15" hidden="false" customHeight="false" outlineLevel="0" collapsed="false">
      <c r="A5862" s="37" t="s">
        <v>1711</v>
      </c>
      <c r="B5862" s="37" t="s">
        <v>239</v>
      </c>
      <c r="C5862" s="37" t="n">
        <v>730</v>
      </c>
      <c r="D5862" s="38" t="n">
        <v>46365</v>
      </c>
      <c r="E5862" s="37" t="s">
        <v>229</v>
      </c>
      <c r="F5862" s="38" t="n">
        <v>46364</v>
      </c>
      <c r="G5862" s="37" t="n">
        <v>69</v>
      </c>
    </row>
    <row r="5863" customFormat="false" ht="15" hidden="false" customHeight="false" outlineLevel="0" collapsed="false">
      <c r="A5863" s="37" t="s">
        <v>1711</v>
      </c>
      <c r="B5863" s="37" t="s">
        <v>240</v>
      </c>
      <c r="C5863" s="37" t="n">
        <v>365</v>
      </c>
      <c r="D5863" s="38" t="n">
        <v>46110</v>
      </c>
      <c r="E5863" s="37" t="s">
        <v>229</v>
      </c>
      <c r="F5863" s="38" t="n">
        <v>46078</v>
      </c>
      <c r="G5863" s="37" t="n">
        <v>86</v>
      </c>
    </row>
    <row r="5864" customFormat="false" ht="15" hidden="false" customHeight="false" outlineLevel="0" collapsed="false">
      <c r="A5864" s="37" t="s">
        <v>1712</v>
      </c>
      <c r="B5864" s="37" t="s">
        <v>235</v>
      </c>
      <c r="C5864" s="37" t="n">
        <v>365</v>
      </c>
      <c r="D5864" s="38" t="n">
        <v>46348</v>
      </c>
      <c r="E5864" s="37" t="s">
        <v>229</v>
      </c>
      <c r="F5864" s="38" t="n">
        <v>46346</v>
      </c>
      <c r="G5864" s="37" t="n">
        <v>61</v>
      </c>
    </row>
    <row r="5865" customFormat="false" ht="15" hidden="false" customHeight="false" outlineLevel="0" collapsed="false">
      <c r="A5865" s="37" t="s">
        <v>1712</v>
      </c>
      <c r="B5865" s="37" t="s">
        <v>236</v>
      </c>
      <c r="C5865" s="37" t="n">
        <v>365</v>
      </c>
      <c r="D5865" s="38" t="n">
        <v>46128</v>
      </c>
      <c r="E5865" s="37" t="s">
        <v>231</v>
      </c>
      <c r="F5865" s="38"/>
      <c r="G5865" s="37"/>
    </row>
    <row r="5866" customFormat="false" ht="15" hidden="false" customHeight="false" outlineLevel="0" collapsed="false">
      <c r="A5866" s="37" t="s">
        <v>1712</v>
      </c>
      <c r="B5866" s="37" t="s">
        <v>237</v>
      </c>
      <c r="C5866" s="37" t="n">
        <v>365</v>
      </c>
      <c r="D5866" s="38" t="n">
        <v>46116</v>
      </c>
      <c r="E5866" s="37" t="s">
        <v>229</v>
      </c>
      <c r="F5866" s="38" t="n">
        <v>46113</v>
      </c>
      <c r="G5866" s="37" t="n">
        <v>90</v>
      </c>
    </row>
    <row r="5867" customFormat="false" ht="15" hidden="false" customHeight="false" outlineLevel="0" collapsed="false">
      <c r="A5867" s="37" t="s">
        <v>1712</v>
      </c>
      <c r="B5867" s="37" t="s">
        <v>238</v>
      </c>
      <c r="C5867" s="37" t="n">
        <v>180</v>
      </c>
      <c r="D5867" s="38" t="n">
        <v>46302</v>
      </c>
      <c r="E5867" s="37" t="s">
        <v>229</v>
      </c>
      <c r="F5867" s="38" t="n">
        <v>46284</v>
      </c>
      <c r="G5867" s="37" t="n">
        <v>63</v>
      </c>
    </row>
    <row r="5868" customFormat="false" ht="15" hidden="false" customHeight="false" outlineLevel="0" collapsed="false">
      <c r="A5868" s="37" t="s">
        <v>1712</v>
      </c>
      <c r="B5868" s="37" t="s">
        <v>239</v>
      </c>
      <c r="C5868" s="37" t="n">
        <v>730</v>
      </c>
      <c r="D5868" s="38" t="n">
        <v>46377</v>
      </c>
      <c r="E5868" s="37" t="s">
        <v>229</v>
      </c>
      <c r="F5868" s="38" t="n">
        <v>46352</v>
      </c>
      <c r="G5868" s="37" t="n">
        <v>84</v>
      </c>
    </row>
    <row r="5869" customFormat="false" ht="15" hidden="false" customHeight="false" outlineLevel="0" collapsed="false">
      <c r="A5869" s="37" t="s">
        <v>1712</v>
      </c>
      <c r="B5869" s="37" t="s">
        <v>240</v>
      </c>
      <c r="C5869" s="37" t="n">
        <v>365</v>
      </c>
      <c r="D5869" s="38" t="n">
        <v>46377</v>
      </c>
      <c r="E5869" s="37" t="s">
        <v>229</v>
      </c>
      <c r="F5869" s="38" t="n">
        <v>46369</v>
      </c>
      <c r="G5869" s="37" t="n">
        <v>73</v>
      </c>
    </row>
    <row r="5870" customFormat="false" ht="15" hidden="false" customHeight="false" outlineLevel="0" collapsed="false">
      <c r="A5870" s="37" t="s">
        <v>550</v>
      </c>
      <c r="B5870" s="37" t="s">
        <v>235</v>
      </c>
      <c r="C5870" s="37" t="n">
        <v>365</v>
      </c>
      <c r="D5870" s="38" t="n">
        <v>46174</v>
      </c>
      <c r="E5870" s="37" t="s">
        <v>229</v>
      </c>
      <c r="F5870" s="38" t="n">
        <v>46166</v>
      </c>
      <c r="G5870" s="37" t="n">
        <v>89</v>
      </c>
    </row>
    <row r="5871" customFormat="false" ht="15" hidden="false" customHeight="false" outlineLevel="0" collapsed="false">
      <c r="A5871" s="37" t="s">
        <v>550</v>
      </c>
      <c r="B5871" s="37" t="s">
        <v>236</v>
      </c>
      <c r="C5871" s="37" t="n">
        <v>365</v>
      </c>
      <c r="D5871" s="38" t="n">
        <v>46273</v>
      </c>
      <c r="E5871" s="37" t="s">
        <v>229</v>
      </c>
      <c r="F5871" s="38" t="n">
        <v>46268</v>
      </c>
      <c r="G5871" s="37" t="n">
        <v>71</v>
      </c>
    </row>
    <row r="5872" customFormat="false" ht="15" hidden="false" customHeight="false" outlineLevel="0" collapsed="false">
      <c r="A5872" s="37" t="s">
        <v>550</v>
      </c>
      <c r="B5872" s="37" t="s">
        <v>237</v>
      </c>
      <c r="C5872" s="37" t="n">
        <v>365</v>
      </c>
      <c r="D5872" s="38" t="n">
        <v>46287</v>
      </c>
      <c r="E5872" s="37" t="s">
        <v>231</v>
      </c>
      <c r="F5872" s="38"/>
      <c r="G5872" s="37"/>
    </row>
    <row r="5873" customFormat="false" ht="15" hidden="false" customHeight="false" outlineLevel="0" collapsed="false">
      <c r="A5873" s="37" t="s">
        <v>550</v>
      </c>
      <c r="B5873" s="37" t="s">
        <v>238</v>
      </c>
      <c r="C5873" s="37" t="n">
        <v>180</v>
      </c>
      <c r="D5873" s="38" t="n">
        <v>46224</v>
      </c>
      <c r="E5873" s="37" t="s">
        <v>229</v>
      </c>
      <c r="F5873" s="38" t="n">
        <v>46194</v>
      </c>
      <c r="G5873" s="37" t="n">
        <v>97</v>
      </c>
    </row>
    <row r="5874" customFormat="false" ht="15" hidden="false" customHeight="false" outlineLevel="0" collapsed="false">
      <c r="A5874" s="37" t="s">
        <v>550</v>
      </c>
      <c r="B5874" s="37" t="s">
        <v>239</v>
      </c>
      <c r="C5874" s="37" t="n">
        <v>730</v>
      </c>
      <c r="D5874" s="38" t="n">
        <v>46374</v>
      </c>
      <c r="E5874" s="37" t="s">
        <v>229</v>
      </c>
      <c r="F5874" s="38" t="n">
        <v>46358</v>
      </c>
      <c r="G5874" s="37" t="n">
        <v>84</v>
      </c>
    </row>
    <row r="5875" customFormat="false" ht="15" hidden="false" customHeight="false" outlineLevel="0" collapsed="false">
      <c r="A5875" s="37" t="s">
        <v>550</v>
      </c>
      <c r="B5875" s="37" t="s">
        <v>240</v>
      </c>
      <c r="C5875" s="37" t="n">
        <v>365</v>
      </c>
      <c r="D5875" s="38" t="n">
        <v>46353</v>
      </c>
      <c r="E5875" s="37" t="s">
        <v>229</v>
      </c>
      <c r="F5875" s="38" t="n">
        <v>46331</v>
      </c>
      <c r="G5875" s="37" t="n">
        <v>79</v>
      </c>
    </row>
    <row r="5876" customFormat="false" ht="15" hidden="false" customHeight="false" outlineLevel="0" collapsed="false">
      <c r="A5876" s="37" t="s">
        <v>1713</v>
      </c>
      <c r="B5876" s="37" t="s">
        <v>235</v>
      </c>
      <c r="C5876" s="37" t="n">
        <v>365</v>
      </c>
      <c r="D5876" s="38" t="n">
        <v>46183</v>
      </c>
      <c r="E5876" s="37" t="s">
        <v>229</v>
      </c>
      <c r="F5876" s="38" t="n">
        <v>46150</v>
      </c>
      <c r="G5876" s="37" t="n">
        <v>90</v>
      </c>
    </row>
    <row r="5877" customFormat="false" ht="15" hidden="false" customHeight="false" outlineLevel="0" collapsed="false">
      <c r="A5877" s="37" t="s">
        <v>1713</v>
      </c>
      <c r="B5877" s="37" t="s">
        <v>236</v>
      </c>
      <c r="C5877" s="37" t="n">
        <v>365</v>
      </c>
      <c r="D5877" s="38" t="n">
        <v>46111</v>
      </c>
      <c r="E5877" s="37" t="s">
        <v>229</v>
      </c>
      <c r="F5877" s="38" t="n">
        <v>46080</v>
      </c>
      <c r="G5877" s="37" t="n">
        <v>96</v>
      </c>
    </row>
    <row r="5878" customFormat="false" ht="15" hidden="false" customHeight="false" outlineLevel="0" collapsed="false">
      <c r="A5878" s="37" t="s">
        <v>1713</v>
      </c>
      <c r="B5878" s="37" t="s">
        <v>237</v>
      </c>
      <c r="C5878" s="37" t="n">
        <v>365</v>
      </c>
      <c r="D5878" s="38" t="n">
        <v>46247</v>
      </c>
      <c r="E5878" s="37" t="s">
        <v>229</v>
      </c>
      <c r="F5878" s="38" t="n">
        <v>46214</v>
      </c>
      <c r="G5878" s="37" t="n">
        <v>64</v>
      </c>
    </row>
    <row r="5879" customFormat="false" ht="15" hidden="false" customHeight="false" outlineLevel="0" collapsed="false">
      <c r="A5879" s="37" t="s">
        <v>1713</v>
      </c>
      <c r="B5879" s="37" t="s">
        <v>238</v>
      </c>
      <c r="C5879" s="37" t="n">
        <v>180</v>
      </c>
      <c r="D5879" s="38" t="n">
        <v>46289</v>
      </c>
      <c r="E5879" s="37" t="s">
        <v>232</v>
      </c>
      <c r="F5879" s="38"/>
      <c r="G5879" s="37"/>
    </row>
    <row r="5880" customFormat="false" ht="15" hidden="false" customHeight="false" outlineLevel="0" collapsed="false">
      <c r="A5880" s="37" t="s">
        <v>1713</v>
      </c>
      <c r="B5880" s="37" t="s">
        <v>239</v>
      </c>
      <c r="C5880" s="37" t="n">
        <v>730</v>
      </c>
      <c r="D5880" s="38" t="n">
        <v>46324</v>
      </c>
      <c r="E5880" s="37" t="s">
        <v>229</v>
      </c>
      <c r="F5880" s="38" t="n">
        <v>46291</v>
      </c>
      <c r="G5880" s="37" t="n">
        <v>73</v>
      </c>
    </row>
    <row r="5881" customFormat="false" ht="15" hidden="false" customHeight="false" outlineLevel="0" collapsed="false">
      <c r="A5881" s="37" t="s">
        <v>1713</v>
      </c>
      <c r="B5881" s="37" t="s">
        <v>240</v>
      </c>
      <c r="C5881" s="37" t="n">
        <v>365</v>
      </c>
      <c r="D5881" s="38" t="n">
        <v>46238</v>
      </c>
      <c r="E5881" s="37" t="s">
        <v>229</v>
      </c>
      <c r="F5881" s="38" t="n">
        <v>46223</v>
      </c>
      <c r="G5881" s="37" t="n">
        <v>91</v>
      </c>
    </row>
    <row r="5882" customFormat="false" ht="15" hidden="false" customHeight="false" outlineLevel="0" collapsed="false">
      <c r="A5882" s="37" t="s">
        <v>1497</v>
      </c>
      <c r="B5882" s="37" t="s">
        <v>235</v>
      </c>
      <c r="C5882" s="37" t="n">
        <v>365</v>
      </c>
      <c r="D5882" s="38" t="n">
        <v>46136</v>
      </c>
      <c r="E5882" s="37" t="s">
        <v>229</v>
      </c>
      <c r="F5882" s="38" t="n">
        <v>46116</v>
      </c>
      <c r="G5882" s="37" t="n">
        <v>87</v>
      </c>
    </row>
    <row r="5883" customFormat="false" ht="15" hidden="false" customHeight="false" outlineLevel="0" collapsed="false">
      <c r="A5883" s="37" t="s">
        <v>1497</v>
      </c>
      <c r="B5883" s="37" t="s">
        <v>236</v>
      </c>
      <c r="C5883" s="37" t="n">
        <v>365</v>
      </c>
      <c r="D5883" s="38" t="n">
        <v>46302</v>
      </c>
      <c r="E5883" s="37" t="s">
        <v>232</v>
      </c>
      <c r="F5883" s="38"/>
      <c r="G5883" s="37"/>
    </row>
    <row r="5884" customFormat="false" ht="15" hidden="false" customHeight="false" outlineLevel="0" collapsed="false">
      <c r="A5884" s="37" t="s">
        <v>1497</v>
      </c>
      <c r="B5884" s="37" t="s">
        <v>237</v>
      </c>
      <c r="C5884" s="37" t="n">
        <v>365</v>
      </c>
      <c r="D5884" s="38" t="n">
        <v>46111</v>
      </c>
      <c r="E5884" s="37" t="s">
        <v>229</v>
      </c>
      <c r="F5884" s="38" t="n">
        <v>46096</v>
      </c>
      <c r="G5884" s="37" t="n">
        <v>65</v>
      </c>
    </row>
    <row r="5885" customFormat="false" ht="15" hidden="false" customHeight="false" outlineLevel="0" collapsed="false">
      <c r="A5885" s="37" t="s">
        <v>1497</v>
      </c>
      <c r="B5885" s="37" t="s">
        <v>238</v>
      </c>
      <c r="C5885" s="37" t="n">
        <v>180</v>
      </c>
      <c r="D5885" s="38" t="n">
        <v>46353</v>
      </c>
      <c r="E5885" s="37" t="s">
        <v>229</v>
      </c>
      <c r="F5885" s="38" t="n">
        <v>46342</v>
      </c>
      <c r="G5885" s="37" t="n">
        <v>70</v>
      </c>
    </row>
    <row r="5886" customFormat="false" ht="15" hidden="false" customHeight="false" outlineLevel="0" collapsed="false">
      <c r="A5886" s="37" t="s">
        <v>1497</v>
      </c>
      <c r="B5886" s="37" t="s">
        <v>239</v>
      </c>
      <c r="C5886" s="37" t="n">
        <v>730</v>
      </c>
      <c r="D5886" s="38" t="n">
        <v>46271</v>
      </c>
      <c r="E5886" s="37" t="s">
        <v>229</v>
      </c>
      <c r="F5886" s="38" t="n">
        <v>46259</v>
      </c>
      <c r="G5886" s="37" t="n">
        <v>81</v>
      </c>
    </row>
    <row r="5887" customFormat="false" ht="15" hidden="false" customHeight="false" outlineLevel="0" collapsed="false">
      <c r="A5887" s="37" t="s">
        <v>1497</v>
      </c>
      <c r="B5887" s="37" t="s">
        <v>240</v>
      </c>
      <c r="C5887" s="37" t="n">
        <v>365</v>
      </c>
      <c r="D5887" s="38" t="n">
        <v>46152</v>
      </c>
      <c r="E5887" s="37" t="s">
        <v>229</v>
      </c>
      <c r="F5887" s="38" t="n">
        <v>46144</v>
      </c>
      <c r="G5887" s="37" t="n">
        <v>81</v>
      </c>
    </row>
    <row r="5888" customFormat="false" ht="15" hidden="false" customHeight="false" outlineLevel="0" collapsed="false">
      <c r="A5888" s="37" t="s">
        <v>1714</v>
      </c>
      <c r="B5888" s="37" t="s">
        <v>235</v>
      </c>
      <c r="C5888" s="37" t="n">
        <v>365</v>
      </c>
      <c r="D5888" s="38" t="n">
        <v>46305</v>
      </c>
      <c r="E5888" s="37" t="s">
        <v>231</v>
      </c>
      <c r="F5888" s="38"/>
      <c r="G5888" s="37"/>
    </row>
    <row r="5889" customFormat="false" ht="15" hidden="false" customHeight="false" outlineLevel="0" collapsed="false">
      <c r="A5889" s="37" t="s">
        <v>1714</v>
      </c>
      <c r="B5889" s="37" t="s">
        <v>236</v>
      </c>
      <c r="C5889" s="37" t="n">
        <v>365</v>
      </c>
      <c r="D5889" s="38" t="n">
        <v>46364</v>
      </c>
      <c r="E5889" s="37" t="s">
        <v>229</v>
      </c>
      <c r="F5889" s="38" t="n">
        <v>46363</v>
      </c>
      <c r="G5889" s="37" t="n">
        <v>60</v>
      </c>
    </row>
    <row r="5890" customFormat="false" ht="15" hidden="false" customHeight="false" outlineLevel="0" collapsed="false">
      <c r="A5890" s="37" t="s">
        <v>1714</v>
      </c>
      <c r="B5890" s="37" t="s">
        <v>237</v>
      </c>
      <c r="C5890" s="37" t="n">
        <v>365</v>
      </c>
      <c r="D5890" s="38" t="n">
        <v>46365</v>
      </c>
      <c r="E5890" s="37" t="s">
        <v>229</v>
      </c>
      <c r="F5890" s="38" t="n">
        <v>46351</v>
      </c>
      <c r="G5890" s="37" t="n">
        <v>76</v>
      </c>
    </row>
    <row r="5891" customFormat="false" ht="15" hidden="false" customHeight="false" outlineLevel="0" collapsed="false">
      <c r="A5891" s="37" t="s">
        <v>1714</v>
      </c>
      <c r="B5891" s="37" t="s">
        <v>238</v>
      </c>
      <c r="C5891" s="37" t="n">
        <v>180</v>
      </c>
      <c r="D5891" s="38" t="n">
        <v>46279</v>
      </c>
      <c r="E5891" s="37" t="s">
        <v>229</v>
      </c>
      <c r="F5891" s="38" t="n">
        <v>46255</v>
      </c>
      <c r="G5891" s="37" t="n">
        <v>73</v>
      </c>
    </row>
    <row r="5892" customFormat="false" ht="15" hidden="false" customHeight="false" outlineLevel="0" collapsed="false">
      <c r="A5892" s="37" t="s">
        <v>1714</v>
      </c>
      <c r="B5892" s="37" t="s">
        <v>239</v>
      </c>
      <c r="C5892" s="37" t="n">
        <v>730</v>
      </c>
      <c r="D5892" s="38" t="n">
        <v>46230</v>
      </c>
      <c r="E5892" s="37" t="s">
        <v>232</v>
      </c>
      <c r="F5892" s="38"/>
      <c r="G5892" s="37"/>
    </row>
    <row r="5893" customFormat="false" ht="15" hidden="false" customHeight="false" outlineLevel="0" collapsed="false">
      <c r="A5893" s="37" t="s">
        <v>1714</v>
      </c>
      <c r="B5893" s="37" t="s">
        <v>240</v>
      </c>
      <c r="C5893" s="37" t="n">
        <v>365</v>
      </c>
      <c r="D5893" s="38" t="n">
        <v>46121</v>
      </c>
      <c r="E5893" s="37" t="s">
        <v>230</v>
      </c>
      <c r="F5893" s="38"/>
      <c r="G5893" s="37"/>
    </row>
    <row r="5894" customFormat="false" ht="15" hidden="false" customHeight="false" outlineLevel="0" collapsed="false">
      <c r="A5894" s="37" t="s">
        <v>611</v>
      </c>
      <c r="B5894" s="37" t="s">
        <v>235</v>
      </c>
      <c r="C5894" s="37" t="n">
        <v>365</v>
      </c>
      <c r="D5894" s="38" t="n">
        <v>46279</v>
      </c>
      <c r="E5894" s="37" t="s">
        <v>229</v>
      </c>
      <c r="F5894" s="38" t="n">
        <v>46257</v>
      </c>
      <c r="G5894" s="37" t="n">
        <v>94</v>
      </c>
    </row>
    <row r="5895" customFormat="false" ht="15" hidden="false" customHeight="false" outlineLevel="0" collapsed="false">
      <c r="A5895" s="37" t="s">
        <v>611</v>
      </c>
      <c r="B5895" s="37" t="s">
        <v>236</v>
      </c>
      <c r="C5895" s="37" t="n">
        <v>365</v>
      </c>
      <c r="D5895" s="38" t="n">
        <v>46152</v>
      </c>
      <c r="E5895" s="37" t="s">
        <v>229</v>
      </c>
      <c r="F5895" s="38" t="n">
        <v>46121</v>
      </c>
      <c r="G5895" s="37" t="n">
        <v>67</v>
      </c>
    </row>
    <row r="5896" customFormat="false" ht="15" hidden="false" customHeight="false" outlineLevel="0" collapsed="false">
      <c r="A5896" s="37" t="s">
        <v>611</v>
      </c>
      <c r="B5896" s="37" t="s">
        <v>237</v>
      </c>
      <c r="C5896" s="37" t="n">
        <v>365</v>
      </c>
      <c r="D5896" s="38" t="n">
        <v>46377</v>
      </c>
      <c r="E5896" s="37" t="s">
        <v>230</v>
      </c>
      <c r="F5896" s="38"/>
      <c r="G5896" s="37"/>
    </row>
    <row r="5897" customFormat="false" ht="15" hidden="false" customHeight="false" outlineLevel="0" collapsed="false">
      <c r="A5897" s="37" t="s">
        <v>611</v>
      </c>
      <c r="B5897" s="37" t="s">
        <v>238</v>
      </c>
      <c r="C5897" s="37" t="n">
        <v>180</v>
      </c>
      <c r="D5897" s="38" t="n">
        <v>46110</v>
      </c>
      <c r="E5897" s="37" t="s">
        <v>229</v>
      </c>
      <c r="F5897" s="38" t="n">
        <v>46096</v>
      </c>
      <c r="G5897" s="37" t="n">
        <v>63</v>
      </c>
    </row>
    <row r="5898" customFormat="false" ht="15" hidden="false" customHeight="false" outlineLevel="0" collapsed="false">
      <c r="A5898" s="37" t="s">
        <v>611</v>
      </c>
      <c r="B5898" s="37" t="s">
        <v>239</v>
      </c>
      <c r="C5898" s="37" t="n">
        <v>730</v>
      </c>
      <c r="D5898" s="38" t="n">
        <v>46374</v>
      </c>
      <c r="E5898" s="37" t="s">
        <v>229</v>
      </c>
      <c r="F5898" s="38" t="n">
        <v>46362</v>
      </c>
      <c r="G5898" s="37" t="n">
        <v>70</v>
      </c>
    </row>
    <row r="5899" customFormat="false" ht="15" hidden="false" customHeight="false" outlineLevel="0" collapsed="false">
      <c r="A5899" s="37" t="s">
        <v>611</v>
      </c>
      <c r="B5899" s="37" t="s">
        <v>240</v>
      </c>
      <c r="C5899" s="37" t="n">
        <v>365</v>
      </c>
      <c r="D5899" s="38" t="n">
        <v>46310</v>
      </c>
      <c r="E5899" s="37" t="s">
        <v>230</v>
      </c>
      <c r="F5899" s="38"/>
      <c r="G5899" s="37"/>
    </row>
    <row r="5900" customFormat="false" ht="15" hidden="false" customHeight="false" outlineLevel="0" collapsed="false">
      <c r="A5900" s="37" t="s">
        <v>1715</v>
      </c>
      <c r="B5900" s="37" t="s">
        <v>235</v>
      </c>
      <c r="C5900" s="37" t="n">
        <v>365</v>
      </c>
      <c r="D5900" s="38" t="n">
        <v>46334</v>
      </c>
      <c r="E5900" s="37" t="s">
        <v>229</v>
      </c>
      <c r="F5900" s="38" t="n">
        <v>46318</v>
      </c>
      <c r="G5900" s="37" t="n">
        <v>91</v>
      </c>
    </row>
    <row r="5901" customFormat="false" ht="15" hidden="false" customHeight="false" outlineLevel="0" collapsed="false">
      <c r="A5901" s="37" t="s">
        <v>1715</v>
      </c>
      <c r="B5901" s="37" t="s">
        <v>236</v>
      </c>
      <c r="C5901" s="37" t="n">
        <v>365</v>
      </c>
      <c r="D5901" s="38" t="n">
        <v>46249</v>
      </c>
      <c r="E5901" s="37" t="s">
        <v>229</v>
      </c>
      <c r="F5901" s="38" t="n">
        <v>46223</v>
      </c>
      <c r="G5901" s="37" t="n">
        <v>66</v>
      </c>
    </row>
    <row r="5902" customFormat="false" ht="15" hidden="false" customHeight="false" outlineLevel="0" collapsed="false">
      <c r="A5902" s="37" t="s">
        <v>1715</v>
      </c>
      <c r="B5902" s="37" t="s">
        <v>237</v>
      </c>
      <c r="C5902" s="37" t="n">
        <v>365</v>
      </c>
      <c r="D5902" s="38" t="n">
        <v>46171</v>
      </c>
      <c r="E5902" s="37" t="s">
        <v>229</v>
      </c>
      <c r="F5902" s="38" t="n">
        <v>46143</v>
      </c>
      <c r="G5902" s="37" t="n">
        <v>96</v>
      </c>
    </row>
    <row r="5903" customFormat="false" ht="15" hidden="false" customHeight="false" outlineLevel="0" collapsed="false">
      <c r="A5903" s="37" t="s">
        <v>1715</v>
      </c>
      <c r="B5903" s="37" t="s">
        <v>238</v>
      </c>
      <c r="C5903" s="37" t="n">
        <v>180</v>
      </c>
      <c r="D5903" s="38" t="n">
        <v>46351</v>
      </c>
      <c r="E5903" s="37" t="s">
        <v>229</v>
      </c>
      <c r="F5903" s="38" t="n">
        <v>46312</v>
      </c>
      <c r="G5903" s="37" t="n">
        <v>98</v>
      </c>
    </row>
    <row r="5904" customFormat="false" ht="15" hidden="false" customHeight="false" outlineLevel="0" collapsed="false">
      <c r="A5904" s="37" t="s">
        <v>1715</v>
      </c>
      <c r="B5904" s="37" t="s">
        <v>239</v>
      </c>
      <c r="C5904" s="37" t="n">
        <v>730</v>
      </c>
      <c r="D5904" s="38" t="n">
        <v>46244</v>
      </c>
      <c r="E5904" s="37" t="s">
        <v>229</v>
      </c>
      <c r="F5904" s="38" t="n">
        <v>46219</v>
      </c>
      <c r="G5904" s="37" t="n">
        <v>81</v>
      </c>
    </row>
    <row r="5905" customFormat="false" ht="15" hidden="false" customHeight="false" outlineLevel="0" collapsed="false">
      <c r="A5905" s="37" t="s">
        <v>1715</v>
      </c>
      <c r="B5905" s="37" t="s">
        <v>240</v>
      </c>
      <c r="C5905" s="37" t="n">
        <v>365</v>
      </c>
      <c r="D5905" s="38" t="n">
        <v>46273</v>
      </c>
      <c r="E5905" s="37" t="s">
        <v>229</v>
      </c>
      <c r="F5905" s="38" t="n">
        <v>46263</v>
      </c>
      <c r="G5905" s="37" t="n">
        <v>91</v>
      </c>
    </row>
    <row r="5906" customFormat="false" ht="15" hidden="false" customHeight="false" outlineLevel="0" collapsed="false">
      <c r="A5906" s="37" t="s">
        <v>1716</v>
      </c>
      <c r="B5906" s="37" t="s">
        <v>235</v>
      </c>
      <c r="C5906" s="37" t="n">
        <v>365</v>
      </c>
      <c r="D5906" s="38" t="n">
        <v>46197</v>
      </c>
      <c r="E5906" s="37" t="s">
        <v>229</v>
      </c>
      <c r="F5906" s="38" t="n">
        <v>46180</v>
      </c>
      <c r="G5906" s="37" t="n">
        <v>80</v>
      </c>
    </row>
    <row r="5907" customFormat="false" ht="15" hidden="false" customHeight="false" outlineLevel="0" collapsed="false">
      <c r="A5907" s="37" t="s">
        <v>1716</v>
      </c>
      <c r="B5907" s="37" t="s">
        <v>236</v>
      </c>
      <c r="C5907" s="37" t="n">
        <v>365</v>
      </c>
      <c r="D5907" s="38" t="n">
        <v>46247</v>
      </c>
      <c r="E5907" s="37" t="s">
        <v>229</v>
      </c>
      <c r="F5907" s="38" t="n">
        <v>46216</v>
      </c>
      <c r="G5907" s="37" t="n">
        <v>81</v>
      </c>
    </row>
    <row r="5908" customFormat="false" ht="15" hidden="false" customHeight="false" outlineLevel="0" collapsed="false">
      <c r="A5908" s="37" t="s">
        <v>1716</v>
      </c>
      <c r="B5908" s="37" t="s">
        <v>237</v>
      </c>
      <c r="C5908" s="37" t="n">
        <v>365</v>
      </c>
      <c r="D5908" s="38" t="n">
        <v>46319</v>
      </c>
      <c r="E5908" s="37" t="s">
        <v>229</v>
      </c>
      <c r="F5908" s="38" t="n">
        <v>46307</v>
      </c>
      <c r="G5908" s="37" t="n">
        <v>67</v>
      </c>
    </row>
    <row r="5909" customFormat="false" ht="15" hidden="false" customHeight="false" outlineLevel="0" collapsed="false">
      <c r="A5909" s="37" t="s">
        <v>1716</v>
      </c>
      <c r="B5909" s="37" t="s">
        <v>238</v>
      </c>
      <c r="C5909" s="37" t="n">
        <v>180</v>
      </c>
      <c r="D5909" s="38" t="n">
        <v>46097</v>
      </c>
      <c r="E5909" s="37" t="s">
        <v>229</v>
      </c>
      <c r="F5909" s="38" t="n">
        <v>46084</v>
      </c>
      <c r="G5909" s="37" t="n">
        <v>70</v>
      </c>
    </row>
    <row r="5910" customFormat="false" ht="15" hidden="false" customHeight="false" outlineLevel="0" collapsed="false">
      <c r="A5910" s="37" t="s">
        <v>1716</v>
      </c>
      <c r="B5910" s="37" t="s">
        <v>239</v>
      </c>
      <c r="C5910" s="37" t="n">
        <v>730</v>
      </c>
      <c r="D5910" s="38" t="n">
        <v>46265</v>
      </c>
      <c r="E5910" s="37" t="s">
        <v>232</v>
      </c>
      <c r="F5910" s="38"/>
      <c r="G5910" s="37"/>
    </row>
    <row r="5911" customFormat="false" ht="15" hidden="false" customHeight="false" outlineLevel="0" collapsed="false">
      <c r="A5911" s="37" t="s">
        <v>1716</v>
      </c>
      <c r="B5911" s="37" t="s">
        <v>240</v>
      </c>
      <c r="C5911" s="37" t="n">
        <v>365</v>
      </c>
      <c r="D5911" s="38" t="n">
        <v>46164</v>
      </c>
      <c r="E5911" s="37" t="s">
        <v>229</v>
      </c>
      <c r="F5911" s="38" t="n">
        <v>46131</v>
      </c>
      <c r="G5911" s="37" t="n">
        <v>81</v>
      </c>
    </row>
    <row r="5912" customFormat="false" ht="15" hidden="false" customHeight="false" outlineLevel="0" collapsed="false">
      <c r="A5912" s="37" t="s">
        <v>723</v>
      </c>
      <c r="B5912" s="37" t="s">
        <v>235</v>
      </c>
      <c r="C5912" s="37" t="n">
        <v>365</v>
      </c>
      <c r="D5912" s="38" t="n">
        <v>46154</v>
      </c>
      <c r="E5912" s="37" t="s">
        <v>232</v>
      </c>
      <c r="F5912" s="38"/>
      <c r="G5912" s="37"/>
    </row>
    <row r="5913" customFormat="false" ht="15" hidden="false" customHeight="false" outlineLevel="0" collapsed="false">
      <c r="A5913" s="37" t="s">
        <v>723</v>
      </c>
      <c r="B5913" s="37" t="s">
        <v>236</v>
      </c>
      <c r="C5913" s="37" t="n">
        <v>365</v>
      </c>
      <c r="D5913" s="38" t="n">
        <v>46222</v>
      </c>
      <c r="E5913" s="37" t="s">
        <v>229</v>
      </c>
      <c r="F5913" s="38" t="n">
        <v>46193</v>
      </c>
      <c r="G5913" s="37" t="n">
        <v>93</v>
      </c>
    </row>
    <row r="5914" customFormat="false" ht="15" hidden="false" customHeight="false" outlineLevel="0" collapsed="false">
      <c r="A5914" s="37" t="s">
        <v>723</v>
      </c>
      <c r="B5914" s="37" t="s">
        <v>237</v>
      </c>
      <c r="C5914" s="37" t="n">
        <v>365</v>
      </c>
      <c r="D5914" s="38" t="n">
        <v>46231</v>
      </c>
      <c r="E5914" s="37" t="s">
        <v>229</v>
      </c>
      <c r="F5914" s="38" t="n">
        <v>46211</v>
      </c>
      <c r="G5914" s="37" t="n">
        <v>60</v>
      </c>
    </row>
    <row r="5915" customFormat="false" ht="15" hidden="false" customHeight="false" outlineLevel="0" collapsed="false">
      <c r="A5915" s="37" t="s">
        <v>723</v>
      </c>
      <c r="B5915" s="37" t="s">
        <v>238</v>
      </c>
      <c r="C5915" s="37" t="n">
        <v>180</v>
      </c>
      <c r="D5915" s="38" t="n">
        <v>46159</v>
      </c>
      <c r="E5915" s="37" t="s">
        <v>229</v>
      </c>
      <c r="F5915" s="38" t="n">
        <v>46121</v>
      </c>
      <c r="G5915" s="37" t="n">
        <v>61</v>
      </c>
    </row>
    <row r="5916" customFormat="false" ht="15" hidden="false" customHeight="false" outlineLevel="0" collapsed="false">
      <c r="A5916" s="37" t="s">
        <v>723</v>
      </c>
      <c r="B5916" s="37" t="s">
        <v>239</v>
      </c>
      <c r="C5916" s="37" t="n">
        <v>730</v>
      </c>
      <c r="D5916" s="38" t="n">
        <v>46134</v>
      </c>
      <c r="E5916" s="37" t="s">
        <v>229</v>
      </c>
      <c r="F5916" s="38" t="n">
        <v>46130</v>
      </c>
      <c r="G5916" s="37" t="n">
        <v>76</v>
      </c>
    </row>
    <row r="5917" customFormat="false" ht="15" hidden="false" customHeight="false" outlineLevel="0" collapsed="false">
      <c r="A5917" s="37" t="s">
        <v>723</v>
      </c>
      <c r="B5917" s="37" t="s">
        <v>240</v>
      </c>
      <c r="C5917" s="37" t="n">
        <v>365</v>
      </c>
      <c r="D5917" s="38" t="n">
        <v>46332</v>
      </c>
      <c r="E5917" s="37" t="s">
        <v>229</v>
      </c>
      <c r="F5917" s="38" t="n">
        <v>46308</v>
      </c>
      <c r="G5917" s="37" t="n">
        <v>93</v>
      </c>
    </row>
    <row r="5918" customFormat="false" ht="15" hidden="false" customHeight="false" outlineLevel="0" collapsed="false">
      <c r="A5918" s="37" t="s">
        <v>1318</v>
      </c>
      <c r="B5918" s="37" t="s">
        <v>235</v>
      </c>
      <c r="C5918" s="37" t="n">
        <v>365</v>
      </c>
      <c r="D5918" s="38" t="n">
        <v>46139</v>
      </c>
      <c r="E5918" s="37" t="s">
        <v>229</v>
      </c>
      <c r="F5918" s="38" t="n">
        <v>46108</v>
      </c>
      <c r="G5918" s="37" t="n">
        <v>97</v>
      </c>
    </row>
    <row r="5919" customFormat="false" ht="15" hidden="false" customHeight="false" outlineLevel="0" collapsed="false">
      <c r="A5919" s="37" t="s">
        <v>1318</v>
      </c>
      <c r="B5919" s="37" t="s">
        <v>236</v>
      </c>
      <c r="C5919" s="37" t="n">
        <v>365</v>
      </c>
      <c r="D5919" s="38" t="n">
        <v>46293</v>
      </c>
      <c r="E5919" s="37" t="s">
        <v>229</v>
      </c>
      <c r="F5919" s="38" t="n">
        <v>46287</v>
      </c>
      <c r="G5919" s="37" t="n">
        <v>99</v>
      </c>
    </row>
    <row r="5920" customFormat="false" ht="15" hidden="false" customHeight="false" outlineLevel="0" collapsed="false">
      <c r="A5920" s="37" t="s">
        <v>1318</v>
      </c>
      <c r="B5920" s="37" t="s">
        <v>237</v>
      </c>
      <c r="C5920" s="37" t="n">
        <v>365</v>
      </c>
      <c r="D5920" s="38" t="n">
        <v>46109</v>
      </c>
      <c r="E5920" s="37" t="s">
        <v>229</v>
      </c>
      <c r="F5920" s="38" t="n">
        <v>46108</v>
      </c>
      <c r="G5920" s="37" t="n">
        <v>80</v>
      </c>
    </row>
    <row r="5921" customFormat="false" ht="15" hidden="false" customHeight="false" outlineLevel="0" collapsed="false">
      <c r="A5921" s="37" t="s">
        <v>1318</v>
      </c>
      <c r="B5921" s="37" t="s">
        <v>238</v>
      </c>
      <c r="C5921" s="37" t="n">
        <v>180</v>
      </c>
      <c r="D5921" s="38" t="n">
        <v>46132</v>
      </c>
      <c r="E5921" s="37" t="s">
        <v>229</v>
      </c>
      <c r="F5921" s="38" t="n">
        <v>46115</v>
      </c>
      <c r="G5921" s="37" t="n">
        <v>63</v>
      </c>
    </row>
    <row r="5922" customFormat="false" ht="15" hidden="false" customHeight="false" outlineLevel="0" collapsed="false">
      <c r="A5922" s="37" t="s">
        <v>1318</v>
      </c>
      <c r="B5922" s="37" t="s">
        <v>239</v>
      </c>
      <c r="C5922" s="37" t="n">
        <v>730</v>
      </c>
      <c r="D5922" s="38" t="n">
        <v>46126</v>
      </c>
      <c r="E5922" s="37" t="s">
        <v>229</v>
      </c>
      <c r="F5922" s="38" t="n">
        <v>46101</v>
      </c>
      <c r="G5922" s="37" t="n">
        <v>72</v>
      </c>
    </row>
    <row r="5923" customFormat="false" ht="15" hidden="false" customHeight="false" outlineLevel="0" collapsed="false">
      <c r="A5923" s="37" t="s">
        <v>1318</v>
      </c>
      <c r="B5923" s="37" t="s">
        <v>240</v>
      </c>
      <c r="C5923" s="37" t="n">
        <v>365</v>
      </c>
      <c r="D5923" s="38" t="n">
        <v>46267</v>
      </c>
      <c r="E5923" s="37" t="s">
        <v>232</v>
      </c>
      <c r="F5923" s="38"/>
      <c r="G5923" s="37"/>
    </row>
    <row r="5924" customFormat="false" ht="15" hidden="false" customHeight="false" outlineLevel="0" collapsed="false">
      <c r="A5924" s="37" t="s">
        <v>1718</v>
      </c>
      <c r="B5924" s="37" t="s">
        <v>235</v>
      </c>
      <c r="C5924" s="37" t="n">
        <v>365</v>
      </c>
      <c r="D5924" s="38" t="n">
        <v>46359</v>
      </c>
      <c r="E5924" s="37" t="s">
        <v>229</v>
      </c>
      <c r="F5924" s="38" t="n">
        <v>46339</v>
      </c>
      <c r="G5924" s="37" t="n">
        <v>76</v>
      </c>
    </row>
    <row r="5925" customFormat="false" ht="15" hidden="false" customHeight="false" outlineLevel="0" collapsed="false">
      <c r="A5925" s="37" t="s">
        <v>1718</v>
      </c>
      <c r="B5925" s="37" t="s">
        <v>236</v>
      </c>
      <c r="C5925" s="37" t="n">
        <v>365</v>
      </c>
      <c r="D5925" s="38" t="n">
        <v>46202</v>
      </c>
      <c r="E5925" s="37" t="s">
        <v>229</v>
      </c>
      <c r="F5925" s="38" t="n">
        <v>46181</v>
      </c>
      <c r="G5925" s="37" t="n">
        <v>82</v>
      </c>
    </row>
    <row r="5926" customFormat="false" ht="15" hidden="false" customHeight="false" outlineLevel="0" collapsed="false">
      <c r="A5926" s="37" t="s">
        <v>1718</v>
      </c>
      <c r="B5926" s="37" t="s">
        <v>237</v>
      </c>
      <c r="C5926" s="37" t="n">
        <v>365</v>
      </c>
      <c r="D5926" s="38" t="n">
        <v>46352</v>
      </c>
      <c r="E5926" s="37" t="s">
        <v>229</v>
      </c>
      <c r="F5926" s="38" t="n">
        <v>46336</v>
      </c>
      <c r="G5926" s="37" t="n">
        <v>96</v>
      </c>
    </row>
    <row r="5927" customFormat="false" ht="15" hidden="false" customHeight="false" outlineLevel="0" collapsed="false">
      <c r="A5927" s="37" t="s">
        <v>1718</v>
      </c>
      <c r="B5927" s="37" t="s">
        <v>238</v>
      </c>
      <c r="C5927" s="37" t="n">
        <v>180</v>
      </c>
      <c r="D5927" s="38" t="n">
        <v>46209</v>
      </c>
      <c r="E5927" s="37" t="s">
        <v>229</v>
      </c>
      <c r="F5927" s="38" t="n">
        <v>46171</v>
      </c>
      <c r="G5927" s="37" t="n">
        <v>81</v>
      </c>
    </row>
    <row r="5928" customFormat="false" ht="15" hidden="false" customHeight="false" outlineLevel="0" collapsed="false">
      <c r="A5928" s="37" t="s">
        <v>1718</v>
      </c>
      <c r="B5928" s="37" t="s">
        <v>239</v>
      </c>
      <c r="C5928" s="37" t="n">
        <v>730</v>
      </c>
      <c r="D5928" s="38" t="n">
        <v>46377</v>
      </c>
      <c r="E5928" s="37" t="s">
        <v>232</v>
      </c>
      <c r="F5928" s="38"/>
      <c r="G5928" s="37"/>
    </row>
    <row r="5929" customFormat="false" ht="15" hidden="false" customHeight="false" outlineLevel="0" collapsed="false">
      <c r="A5929" s="37" t="s">
        <v>1718</v>
      </c>
      <c r="B5929" s="37" t="s">
        <v>240</v>
      </c>
      <c r="C5929" s="37" t="n">
        <v>365</v>
      </c>
      <c r="D5929" s="38" t="n">
        <v>46108</v>
      </c>
      <c r="E5929" s="37" t="s">
        <v>231</v>
      </c>
      <c r="F5929" s="38"/>
      <c r="G5929" s="37"/>
    </row>
    <row r="5930" customFormat="false" ht="15" hidden="false" customHeight="false" outlineLevel="0" collapsed="false">
      <c r="A5930" s="37" t="s">
        <v>1720</v>
      </c>
      <c r="B5930" s="37" t="s">
        <v>235</v>
      </c>
      <c r="C5930" s="37" t="n">
        <v>365</v>
      </c>
      <c r="D5930" s="38" t="n">
        <v>46323</v>
      </c>
      <c r="E5930" s="37" t="s">
        <v>229</v>
      </c>
      <c r="F5930" s="38" t="n">
        <v>46307</v>
      </c>
      <c r="G5930" s="37" t="n">
        <v>77</v>
      </c>
    </row>
    <row r="5931" customFormat="false" ht="15" hidden="false" customHeight="false" outlineLevel="0" collapsed="false">
      <c r="A5931" s="37" t="s">
        <v>1720</v>
      </c>
      <c r="B5931" s="37" t="s">
        <v>236</v>
      </c>
      <c r="C5931" s="37" t="n">
        <v>365</v>
      </c>
      <c r="D5931" s="38" t="n">
        <v>46292</v>
      </c>
      <c r="E5931" s="37" t="s">
        <v>229</v>
      </c>
      <c r="F5931" s="38" t="n">
        <v>46284</v>
      </c>
      <c r="G5931" s="37" t="n">
        <v>63</v>
      </c>
    </row>
    <row r="5932" customFormat="false" ht="15" hidden="false" customHeight="false" outlineLevel="0" collapsed="false">
      <c r="A5932" s="37" t="s">
        <v>1720</v>
      </c>
      <c r="B5932" s="37" t="s">
        <v>237</v>
      </c>
      <c r="C5932" s="37" t="n">
        <v>365</v>
      </c>
      <c r="D5932" s="38" t="n">
        <v>46245</v>
      </c>
      <c r="E5932" s="37" t="s">
        <v>229</v>
      </c>
      <c r="F5932" s="38" t="n">
        <v>46225</v>
      </c>
      <c r="G5932" s="37" t="n">
        <v>68</v>
      </c>
    </row>
    <row r="5933" customFormat="false" ht="15" hidden="false" customHeight="false" outlineLevel="0" collapsed="false">
      <c r="A5933" s="37" t="s">
        <v>1720</v>
      </c>
      <c r="B5933" s="37" t="s">
        <v>238</v>
      </c>
      <c r="C5933" s="37" t="n">
        <v>180</v>
      </c>
      <c r="D5933" s="38" t="n">
        <v>46188</v>
      </c>
      <c r="E5933" s="37" t="s">
        <v>230</v>
      </c>
      <c r="F5933" s="38"/>
      <c r="G5933" s="37"/>
    </row>
    <row r="5934" customFormat="false" ht="15" hidden="false" customHeight="false" outlineLevel="0" collapsed="false">
      <c r="A5934" s="37" t="s">
        <v>1720</v>
      </c>
      <c r="B5934" s="37" t="s">
        <v>239</v>
      </c>
      <c r="C5934" s="37" t="n">
        <v>730</v>
      </c>
      <c r="D5934" s="38" t="n">
        <v>46216</v>
      </c>
      <c r="E5934" s="37" t="s">
        <v>229</v>
      </c>
      <c r="F5934" s="38" t="n">
        <v>46209</v>
      </c>
      <c r="G5934" s="37" t="n">
        <v>92</v>
      </c>
    </row>
    <row r="5935" customFormat="false" ht="15" hidden="false" customHeight="false" outlineLevel="0" collapsed="false">
      <c r="A5935" s="37" t="s">
        <v>1720</v>
      </c>
      <c r="B5935" s="37" t="s">
        <v>240</v>
      </c>
      <c r="C5935" s="37" t="n">
        <v>365</v>
      </c>
      <c r="D5935" s="38" t="n">
        <v>46265</v>
      </c>
      <c r="E5935" s="37" t="s">
        <v>229</v>
      </c>
      <c r="F5935" s="38" t="n">
        <v>46238</v>
      </c>
      <c r="G5935" s="37" t="n">
        <v>68</v>
      </c>
    </row>
    <row r="5936" customFormat="false" ht="15" hidden="false" customHeight="false" outlineLevel="0" collapsed="false">
      <c r="A5936" s="37" t="s">
        <v>1721</v>
      </c>
      <c r="B5936" s="37" t="s">
        <v>235</v>
      </c>
      <c r="C5936" s="37" t="n">
        <v>365</v>
      </c>
      <c r="D5936" s="38" t="n">
        <v>46300</v>
      </c>
      <c r="E5936" s="37" t="s">
        <v>229</v>
      </c>
      <c r="F5936" s="38" t="n">
        <v>46299</v>
      </c>
      <c r="G5936" s="37" t="n">
        <v>79</v>
      </c>
    </row>
    <row r="5937" customFormat="false" ht="15" hidden="false" customHeight="false" outlineLevel="0" collapsed="false">
      <c r="A5937" s="37" t="s">
        <v>1721</v>
      </c>
      <c r="B5937" s="37" t="s">
        <v>236</v>
      </c>
      <c r="C5937" s="37" t="n">
        <v>365</v>
      </c>
      <c r="D5937" s="38" t="n">
        <v>46345</v>
      </c>
      <c r="E5937" s="37" t="s">
        <v>229</v>
      </c>
      <c r="F5937" s="38" t="n">
        <v>46325</v>
      </c>
      <c r="G5937" s="37" t="n">
        <v>82</v>
      </c>
    </row>
    <row r="5938" customFormat="false" ht="15" hidden="false" customHeight="false" outlineLevel="0" collapsed="false">
      <c r="A5938" s="37" t="s">
        <v>1721</v>
      </c>
      <c r="B5938" s="37" t="s">
        <v>237</v>
      </c>
      <c r="C5938" s="37" t="n">
        <v>365</v>
      </c>
      <c r="D5938" s="38" t="n">
        <v>46283</v>
      </c>
      <c r="E5938" s="37" t="s">
        <v>229</v>
      </c>
      <c r="F5938" s="38" t="n">
        <v>46264</v>
      </c>
      <c r="G5938" s="37" t="n">
        <v>78</v>
      </c>
    </row>
    <row r="5939" customFormat="false" ht="15" hidden="false" customHeight="false" outlineLevel="0" collapsed="false">
      <c r="A5939" s="37" t="s">
        <v>1721</v>
      </c>
      <c r="B5939" s="37" t="s">
        <v>238</v>
      </c>
      <c r="C5939" s="37" t="n">
        <v>180</v>
      </c>
      <c r="D5939" s="38" t="n">
        <v>46250</v>
      </c>
      <c r="E5939" s="37" t="s">
        <v>229</v>
      </c>
      <c r="F5939" s="38" t="n">
        <v>46231</v>
      </c>
      <c r="G5939" s="37" t="n">
        <v>73</v>
      </c>
    </row>
    <row r="5940" customFormat="false" ht="15" hidden="false" customHeight="false" outlineLevel="0" collapsed="false">
      <c r="A5940" s="37" t="s">
        <v>1721</v>
      </c>
      <c r="B5940" s="37" t="s">
        <v>239</v>
      </c>
      <c r="C5940" s="37" t="n">
        <v>730</v>
      </c>
      <c r="D5940" s="38" t="n">
        <v>46301</v>
      </c>
      <c r="E5940" s="37" t="s">
        <v>229</v>
      </c>
      <c r="F5940" s="38" t="n">
        <v>46279</v>
      </c>
      <c r="G5940" s="37" t="n">
        <v>64</v>
      </c>
    </row>
    <row r="5941" customFormat="false" ht="15" hidden="false" customHeight="false" outlineLevel="0" collapsed="false">
      <c r="A5941" s="37" t="s">
        <v>1721</v>
      </c>
      <c r="B5941" s="37" t="s">
        <v>240</v>
      </c>
      <c r="C5941" s="37" t="n">
        <v>365</v>
      </c>
      <c r="D5941" s="38" t="n">
        <v>46325</v>
      </c>
      <c r="E5941" s="37" t="s">
        <v>229</v>
      </c>
      <c r="F5941" s="38" t="n">
        <v>46323</v>
      </c>
      <c r="G5941" s="37" t="n">
        <v>65</v>
      </c>
    </row>
    <row r="5942" customFormat="false" ht="15" hidden="false" customHeight="false" outlineLevel="0" collapsed="false">
      <c r="A5942" s="37" t="s">
        <v>1722</v>
      </c>
      <c r="B5942" s="37" t="s">
        <v>235</v>
      </c>
      <c r="C5942" s="37" t="n">
        <v>365</v>
      </c>
      <c r="D5942" s="38" t="n">
        <v>46345</v>
      </c>
      <c r="E5942" s="37" t="s">
        <v>230</v>
      </c>
      <c r="F5942" s="38"/>
      <c r="G5942" s="37"/>
    </row>
    <row r="5943" customFormat="false" ht="15" hidden="false" customHeight="false" outlineLevel="0" collapsed="false">
      <c r="A5943" s="37" t="s">
        <v>1722</v>
      </c>
      <c r="B5943" s="37" t="s">
        <v>236</v>
      </c>
      <c r="C5943" s="37" t="n">
        <v>365</v>
      </c>
      <c r="D5943" s="38" t="n">
        <v>46275</v>
      </c>
      <c r="E5943" s="37" t="s">
        <v>230</v>
      </c>
      <c r="F5943" s="38"/>
      <c r="G5943" s="37"/>
    </row>
    <row r="5944" customFormat="false" ht="15" hidden="false" customHeight="false" outlineLevel="0" collapsed="false">
      <c r="A5944" s="37" t="s">
        <v>1722</v>
      </c>
      <c r="B5944" s="37" t="s">
        <v>237</v>
      </c>
      <c r="C5944" s="37" t="n">
        <v>365</v>
      </c>
      <c r="D5944" s="38" t="n">
        <v>46279</v>
      </c>
      <c r="E5944" s="37" t="s">
        <v>229</v>
      </c>
      <c r="F5944" s="38" t="n">
        <v>46258</v>
      </c>
      <c r="G5944" s="37" t="n">
        <v>69</v>
      </c>
    </row>
    <row r="5945" customFormat="false" ht="15" hidden="false" customHeight="false" outlineLevel="0" collapsed="false">
      <c r="A5945" s="37" t="s">
        <v>1722</v>
      </c>
      <c r="B5945" s="37" t="s">
        <v>238</v>
      </c>
      <c r="C5945" s="37" t="n">
        <v>180</v>
      </c>
      <c r="D5945" s="38" t="n">
        <v>46124</v>
      </c>
      <c r="E5945" s="37" t="s">
        <v>230</v>
      </c>
      <c r="F5945" s="38"/>
      <c r="G5945" s="37"/>
    </row>
    <row r="5946" customFormat="false" ht="15" hidden="false" customHeight="false" outlineLevel="0" collapsed="false">
      <c r="A5946" s="37" t="s">
        <v>1722</v>
      </c>
      <c r="B5946" s="37" t="s">
        <v>239</v>
      </c>
      <c r="C5946" s="37" t="n">
        <v>730</v>
      </c>
      <c r="D5946" s="38" t="n">
        <v>46168</v>
      </c>
      <c r="E5946" s="37" t="s">
        <v>229</v>
      </c>
      <c r="F5946" s="38" t="n">
        <v>46150</v>
      </c>
      <c r="G5946" s="37" t="n">
        <v>65</v>
      </c>
    </row>
    <row r="5947" customFormat="false" ht="15" hidden="false" customHeight="false" outlineLevel="0" collapsed="false">
      <c r="A5947" s="37" t="s">
        <v>1722</v>
      </c>
      <c r="B5947" s="37" t="s">
        <v>240</v>
      </c>
      <c r="C5947" s="37" t="n">
        <v>365</v>
      </c>
      <c r="D5947" s="38" t="n">
        <v>46264</v>
      </c>
      <c r="E5947" s="37" t="s">
        <v>229</v>
      </c>
      <c r="F5947" s="38" t="n">
        <v>46245</v>
      </c>
      <c r="G5947" s="37" t="n">
        <v>99</v>
      </c>
    </row>
    <row r="5948" customFormat="false" ht="15" hidden="false" customHeight="false" outlineLevel="0" collapsed="false">
      <c r="A5948" s="37" t="s">
        <v>1723</v>
      </c>
      <c r="B5948" s="37" t="s">
        <v>235</v>
      </c>
      <c r="C5948" s="37" t="n">
        <v>365</v>
      </c>
      <c r="D5948" s="38" t="n">
        <v>46203</v>
      </c>
      <c r="E5948" s="37" t="s">
        <v>229</v>
      </c>
      <c r="F5948" s="38" t="n">
        <v>46199</v>
      </c>
      <c r="G5948" s="37" t="n">
        <v>68</v>
      </c>
    </row>
    <row r="5949" customFormat="false" ht="15" hidden="false" customHeight="false" outlineLevel="0" collapsed="false">
      <c r="A5949" s="37" t="s">
        <v>1723</v>
      </c>
      <c r="B5949" s="37" t="s">
        <v>236</v>
      </c>
      <c r="C5949" s="37" t="n">
        <v>365</v>
      </c>
      <c r="D5949" s="38" t="n">
        <v>46229</v>
      </c>
      <c r="E5949" s="37" t="s">
        <v>231</v>
      </c>
      <c r="F5949" s="38"/>
      <c r="G5949" s="37"/>
    </row>
    <row r="5950" customFormat="false" ht="15" hidden="false" customHeight="false" outlineLevel="0" collapsed="false">
      <c r="A5950" s="37" t="s">
        <v>1723</v>
      </c>
      <c r="B5950" s="37" t="s">
        <v>237</v>
      </c>
      <c r="C5950" s="37" t="n">
        <v>365</v>
      </c>
      <c r="D5950" s="38" t="n">
        <v>46099</v>
      </c>
      <c r="E5950" s="37" t="s">
        <v>232</v>
      </c>
      <c r="F5950" s="38"/>
      <c r="G5950" s="37"/>
    </row>
    <row r="5951" customFormat="false" ht="15" hidden="false" customHeight="false" outlineLevel="0" collapsed="false">
      <c r="A5951" s="37" t="s">
        <v>1723</v>
      </c>
      <c r="B5951" s="37" t="s">
        <v>238</v>
      </c>
      <c r="C5951" s="37" t="n">
        <v>180</v>
      </c>
      <c r="D5951" s="38" t="n">
        <v>46314</v>
      </c>
      <c r="E5951" s="37" t="s">
        <v>231</v>
      </c>
      <c r="F5951" s="38"/>
      <c r="G5951" s="37"/>
    </row>
    <row r="5952" customFormat="false" ht="15" hidden="false" customHeight="false" outlineLevel="0" collapsed="false">
      <c r="A5952" s="37" t="s">
        <v>1723</v>
      </c>
      <c r="B5952" s="37" t="s">
        <v>239</v>
      </c>
      <c r="C5952" s="37" t="n">
        <v>730</v>
      </c>
      <c r="D5952" s="38" t="n">
        <v>46113</v>
      </c>
      <c r="E5952" s="37" t="s">
        <v>229</v>
      </c>
      <c r="F5952" s="38" t="n">
        <v>46112</v>
      </c>
      <c r="G5952" s="37" t="n">
        <v>70</v>
      </c>
    </row>
    <row r="5953" customFormat="false" ht="15" hidden="false" customHeight="false" outlineLevel="0" collapsed="false">
      <c r="A5953" s="37" t="s">
        <v>1723</v>
      </c>
      <c r="B5953" s="37" t="s">
        <v>240</v>
      </c>
      <c r="C5953" s="37" t="n">
        <v>365</v>
      </c>
      <c r="D5953" s="38" t="n">
        <v>46245</v>
      </c>
      <c r="E5953" s="37" t="s">
        <v>229</v>
      </c>
      <c r="F5953" s="38" t="n">
        <v>46221</v>
      </c>
      <c r="G5953" s="37" t="n">
        <v>82</v>
      </c>
    </row>
    <row r="5954" customFormat="false" ht="15" hidden="false" customHeight="false" outlineLevel="0" collapsed="false">
      <c r="A5954" s="37" t="s">
        <v>1215</v>
      </c>
      <c r="B5954" s="37" t="s">
        <v>235</v>
      </c>
      <c r="C5954" s="37" t="n">
        <v>365</v>
      </c>
      <c r="D5954" s="38" t="n">
        <v>46101</v>
      </c>
      <c r="E5954" s="37" t="s">
        <v>229</v>
      </c>
      <c r="F5954" s="38" t="n">
        <v>46099</v>
      </c>
      <c r="G5954" s="37" t="n">
        <v>62</v>
      </c>
    </row>
    <row r="5955" customFormat="false" ht="15" hidden="false" customHeight="false" outlineLevel="0" collapsed="false">
      <c r="A5955" s="37" t="s">
        <v>1215</v>
      </c>
      <c r="B5955" s="37" t="s">
        <v>236</v>
      </c>
      <c r="C5955" s="37" t="n">
        <v>365</v>
      </c>
      <c r="D5955" s="38" t="n">
        <v>46339</v>
      </c>
      <c r="E5955" s="37" t="s">
        <v>229</v>
      </c>
      <c r="F5955" s="38" t="n">
        <v>46312</v>
      </c>
      <c r="G5955" s="37" t="n">
        <v>87</v>
      </c>
    </row>
    <row r="5956" customFormat="false" ht="15" hidden="false" customHeight="false" outlineLevel="0" collapsed="false">
      <c r="A5956" s="37" t="s">
        <v>1215</v>
      </c>
      <c r="B5956" s="37" t="s">
        <v>237</v>
      </c>
      <c r="C5956" s="37" t="n">
        <v>365</v>
      </c>
      <c r="D5956" s="38" t="n">
        <v>46141</v>
      </c>
      <c r="E5956" s="37" t="s">
        <v>229</v>
      </c>
      <c r="F5956" s="38" t="n">
        <v>46114</v>
      </c>
      <c r="G5956" s="37" t="n">
        <v>82</v>
      </c>
    </row>
    <row r="5957" customFormat="false" ht="15" hidden="false" customHeight="false" outlineLevel="0" collapsed="false">
      <c r="A5957" s="37" t="s">
        <v>1215</v>
      </c>
      <c r="B5957" s="37" t="s">
        <v>238</v>
      </c>
      <c r="C5957" s="37" t="n">
        <v>180</v>
      </c>
      <c r="D5957" s="38" t="n">
        <v>46310</v>
      </c>
      <c r="E5957" s="37" t="s">
        <v>229</v>
      </c>
      <c r="F5957" s="38" t="n">
        <v>46304</v>
      </c>
      <c r="G5957" s="37" t="n">
        <v>60</v>
      </c>
    </row>
    <row r="5958" customFormat="false" ht="15" hidden="false" customHeight="false" outlineLevel="0" collapsed="false">
      <c r="A5958" s="37" t="s">
        <v>1215</v>
      </c>
      <c r="B5958" s="37" t="s">
        <v>239</v>
      </c>
      <c r="C5958" s="37" t="n">
        <v>730</v>
      </c>
      <c r="D5958" s="38" t="n">
        <v>46248</v>
      </c>
      <c r="E5958" s="37" t="s">
        <v>229</v>
      </c>
      <c r="F5958" s="38" t="n">
        <v>46226</v>
      </c>
      <c r="G5958" s="37" t="n">
        <v>91</v>
      </c>
    </row>
    <row r="5959" customFormat="false" ht="15" hidden="false" customHeight="false" outlineLevel="0" collapsed="false">
      <c r="A5959" s="37" t="s">
        <v>1215</v>
      </c>
      <c r="B5959" s="37" t="s">
        <v>240</v>
      </c>
      <c r="C5959" s="37" t="n">
        <v>365</v>
      </c>
      <c r="D5959" s="38" t="n">
        <v>46316</v>
      </c>
      <c r="E5959" s="37" t="s">
        <v>229</v>
      </c>
      <c r="F5959" s="38" t="n">
        <v>46293</v>
      </c>
      <c r="G5959" s="37" t="n">
        <v>75</v>
      </c>
    </row>
    <row r="5960" customFormat="false" ht="15" hidden="false" customHeight="false" outlineLevel="0" collapsed="false">
      <c r="A5960" s="37" t="s">
        <v>1181</v>
      </c>
      <c r="B5960" s="37" t="s">
        <v>235</v>
      </c>
      <c r="C5960" s="37" t="n">
        <v>365</v>
      </c>
      <c r="D5960" s="38" t="n">
        <v>46160</v>
      </c>
      <c r="E5960" s="37" t="s">
        <v>229</v>
      </c>
      <c r="F5960" s="38" t="n">
        <v>46129</v>
      </c>
      <c r="G5960" s="37" t="n">
        <v>92</v>
      </c>
    </row>
    <row r="5961" customFormat="false" ht="15" hidden="false" customHeight="false" outlineLevel="0" collapsed="false">
      <c r="A5961" s="37" t="s">
        <v>1181</v>
      </c>
      <c r="B5961" s="37" t="s">
        <v>236</v>
      </c>
      <c r="C5961" s="37" t="n">
        <v>365</v>
      </c>
      <c r="D5961" s="38" t="n">
        <v>46182</v>
      </c>
      <c r="E5961" s="37" t="s">
        <v>229</v>
      </c>
      <c r="F5961" s="38" t="n">
        <v>46172</v>
      </c>
      <c r="G5961" s="37" t="n">
        <v>65</v>
      </c>
    </row>
    <row r="5962" customFormat="false" ht="15" hidden="false" customHeight="false" outlineLevel="0" collapsed="false">
      <c r="A5962" s="37" t="s">
        <v>1181</v>
      </c>
      <c r="B5962" s="37" t="s">
        <v>237</v>
      </c>
      <c r="C5962" s="37" t="n">
        <v>365</v>
      </c>
      <c r="D5962" s="38" t="n">
        <v>46127</v>
      </c>
      <c r="E5962" s="37" t="s">
        <v>231</v>
      </c>
      <c r="F5962" s="38"/>
      <c r="G5962" s="37"/>
    </row>
    <row r="5963" customFormat="false" ht="15" hidden="false" customHeight="false" outlineLevel="0" collapsed="false">
      <c r="A5963" s="37" t="s">
        <v>1181</v>
      </c>
      <c r="B5963" s="37" t="s">
        <v>238</v>
      </c>
      <c r="C5963" s="37" t="n">
        <v>180</v>
      </c>
      <c r="D5963" s="38" t="n">
        <v>46337</v>
      </c>
      <c r="E5963" s="37" t="s">
        <v>229</v>
      </c>
      <c r="F5963" s="38" t="n">
        <v>46328</v>
      </c>
      <c r="G5963" s="37" t="n">
        <v>68</v>
      </c>
    </row>
    <row r="5964" customFormat="false" ht="15" hidden="false" customHeight="false" outlineLevel="0" collapsed="false">
      <c r="A5964" s="37" t="s">
        <v>1181</v>
      </c>
      <c r="B5964" s="37" t="s">
        <v>239</v>
      </c>
      <c r="C5964" s="37" t="n">
        <v>730</v>
      </c>
      <c r="D5964" s="38" t="n">
        <v>46182</v>
      </c>
      <c r="E5964" s="37" t="s">
        <v>231</v>
      </c>
      <c r="F5964" s="38"/>
      <c r="G5964" s="37"/>
    </row>
    <row r="5965" customFormat="false" ht="15" hidden="false" customHeight="false" outlineLevel="0" collapsed="false">
      <c r="A5965" s="37" t="s">
        <v>1181</v>
      </c>
      <c r="B5965" s="37" t="s">
        <v>240</v>
      </c>
      <c r="C5965" s="37" t="n">
        <v>365</v>
      </c>
      <c r="D5965" s="38" t="n">
        <v>46270</v>
      </c>
      <c r="E5965" s="37" t="s">
        <v>232</v>
      </c>
      <c r="F5965" s="38"/>
      <c r="G5965" s="37"/>
    </row>
    <row r="5966" customFormat="false" ht="15" hidden="false" customHeight="false" outlineLevel="0" collapsed="false">
      <c r="A5966" s="37" t="s">
        <v>1341</v>
      </c>
      <c r="B5966" s="37" t="s">
        <v>235</v>
      </c>
      <c r="C5966" s="37" t="n">
        <v>365</v>
      </c>
      <c r="D5966" s="38" t="n">
        <v>46132</v>
      </c>
      <c r="E5966" s="37" t="s">
        <v>229</v>
      </c>
      <c r="F5966" s="38" t="n">
        <v>46101</v>
      </c>
      <c r="G5966" s="37" t="n">
        <v>63</v>
      </c>
    </row>
    <row r="5967" customFormat="false" ht="15" hidden="false" customHeight="false" outlineLevel="0" collapsed="false">
      <c r="A5967" s="37" t="s">
        <v>1341</v>
      </c>
      <c r="B5967" s="37" t="s">
        <v>236</v>
      </c>
      <c r="C5967" s="37" t="n">
        <v>365</v>
      </c>
      <c r="D5967" s="38" t="n">
        <v>46156</v>
      </c>
      <c r="E5967" s="37" t="s">
        <v>229</v>
      </c>
      <c r="F5967" s="38" t="n">
        <v>46127</v>
      </c>
      <c r="G5967" s="37" t="n">
        <v>98</v>
      </c>
    </row>
    <row r="5968" customFormat="false" ht="15" hidden="false" customHeight="false" outlineLevel="0" collapsed="false">
      <c r="A5968" s="37" t="s">
        <v>1341</v>
      </c>
      <c r="B5968" s="37" t="s">
        <v>237</v>
      </c>
      <c r="C5968" s="37" t="n">
        <v>365</v>
      </c>
      <c r="D5968" s="38" t="n">
        <v>46302</v>
      </c>
      <c r="E5968" s="37" t="s">
        <v>229</v>
      </c>
      <c r="F5968" s="38" t="n">
        <v>46283</v>
      </c>
      <c r="G5968" s="37" t="n">
        <v>67</v>
      </c>
    </row>
    <row r="5969" customFormat="false" ht="15" hidden="false" customHeight="false" outlineLevel="0" collapsed="false">
      <c r="A5969" s="37" t="s">
        <v>1341</v>
      </c>
      <c r="B5969" s="37" t="s">
        <v>238</v>
      </c>
      <c r="C5969" s="37" t="n">
        <v>180</v>
      </c>
      <c r="D5969" s="38" t="n">
        <v>46379</v>
      </c>
      <c r="E5969" s="37" t="s">
        <v>232</v>
      </c>
      <c r="F5969" s="38"/>
      <c r="G5969" s="37"/>
    </row>
    <row r="5970" customFormat="false" ht="15" hidden="false" customHeight="false" outlineLevel="0" collapsed="false">
      <c r="A5970" s="37" t="s">
        <v>1341</v>
      </c>
      <c r="B5970" s="37" t="s">
        <v>239</v>
      </c>
      <c r="C5970" s="37" t="n">
        <v>730</v>
      </c>
      <c r="D5970" s="38" t="n">
        <v>46127</v>
      </c>
      <c r="E5970" s="37" t="s">
        <v>229</v>
      </c>
      <c r="F5970" s="38" t="n">
        <v>46100</v>
      </c>
      <c r="G5970" s="37" t="n">
        <v>84</v>
      </c>
    </row>
    <row r="5971" customFormat="false" ht="15" hidden="false" customHeight="false" outlineLevel="0" collapsed="false">
      <c r="A5971" s="37" t="s">
        <v>1341</v>
      </c>
      <c r="B5971" s="37" t="s">
        <v>240</v>
      </c>
      <c r="C5971" s="37" t="n">
        <v>365</v>
      </c>
      <c r="D5971" s="38" t="n">
        <v>46291</v>
      </c>
      <c r="E5971" s="37" t="s">
        <v>229</v>
      </c>
      <c r="F5971" s="38" t="n">
        <v>46257</v>
      </c>
      <c r="G5971" s="37" t="n">
        <v>75</v>
      </c>
    </row>
    <row r="5972" customFormat="false" ht="15" hidden="false" customHeight="false" outlineLevel="0" collapsed="false">
      <c r="A5972" s="37" t="s">
        <v>1724</v>
      </c>
      <c r="B5972" s="37" t="s">
        <v>235</v>
      </c>
      <c r="C5972" s="37" t="n">
        <v>365</v>
      </c>
      <c r="D5972" s="38" t="n">
        <v>46096</v>
      </c>
      <c r="E5972" s="37" t="s">
        <v>232</v>
      </c>
      <c r="F5972" s="38"/>
      <c r="G5972" s="37"/>
    </row>
    <row r="5973" customFormat="false" ht="15" hidden="false" customHeight="false" outlineLevel="0" collapsed="false">
      <c r="A5973" s="37" t="s">
        <v>1724</v>
      </c>
      <c r="B5973" s="37" t="s">
        <v>236</v>
      </c>
      <c r="C5973" s="37" t="n">
        <v>365</v>
      </c>
      <c r="D5973" s="38" t="n">
        <v>46144</v>
      </c>
      <c r="E5973" s="37" t="s">
        <v>229</v>
      </c>
      <c r="F5973" s="38" t="n">
        <v>46127</v>
      </c>
      <c r="G5973" s="37" t="n">
        <v>64</v>
      </c>
    </row>
    <row r="5974" customFormat="false" ht="15" hidden="false" customHeight="false" outlineLevel="0" collapsed="false">
      <c r="A5974" s="37" t="s">
        <v>1724</v>
      </c>
      <c r="B5974" s="37" t="s">
        <v>237</v>
      </c>
      <c r="C5974" s="37" t="n">
        <v>365</v>
      </c>
      <c r="D5974" s="38" t="n">
        <v>46276</v>
      </c>
      <c r="E5974" s="37" t="s">
        <v>231</v>
      </c>
      <c r="F5974" s="38"/>
      <c r="G5974" s="37"/>
    </row>
    <row r="5975" customFormat="false" ht="15" hidden="false" customHeight="false" outlineLevel="0" collapsed="false">
      <c r="A5975" s="37" t="s">
        <v>1724</v>
      </c>
      <c r="B5975" s="37" t="s">
        <v>238</v>
      </c>
      <c r="C5975" s="37" t="n">
        <v>180</v>
      </c>
      <c r="D5975" s="38" t="n">
        <v>46202</v>
      </c>
      <c r="E5975" s="37" t="s">
        <v>229</v>
      </c>
      <c r="F5975" s="38" t="n">
        <v>46190</v>
      </c>
      <c r="G5975" s="37" t="n">
        <v>68</v>
      </c>
    </row>
    <row r="5976" customFormat="false" ht="15" hidden="false" customHeight="false" outlineLevel="0" collapsed="false">
      <c r="A5976" s="37" t="s">
        <v>1724</v>
      </c>
      <c r="B5976" s="37" t="s">
        <v>239</v>
      </c>
      <c r="C5976" s="37" t="n">
        <v>730</v>
      </c>
      <c r="D5976" s="38" t="n">
        <v>46352</v>
      </c>
      <c r="E5976" s="37" t="s">
        <v>229</v>
      </c>
      <c r="F5976" s="38" t="n">
        <v>46337</v>
      </c>
      <c r="G5976" s="37" t="n">
        <v>77</v>
      </c>
    </row>
    <row r="5977" customFormat="false" ht="15" hidden="false" customHeight="false" outlineLevel="0" collapsed="false">
      <c r="A5977" s="37" t="s">
        <v>1724</v>
      </c>
      <c r="B5977" s="37" t="s">
        <v>240</v>
      </c>
      <c r="C5977" s="37" t="n">
        <v>365</v>
      </c>
      <c r="D5977" s="38" t="n">
        <v>46275</v>
      </c>
      <c r="E5977" s="37" t="s">
        <v>229</v>
      </c>
      <c r="F5977" s="38" t="n">
        <v>46264</v>
      </c>
      <c r="G5977" s="37" t="n">
        <v>77</v>
      </c>
    </row>
    <row r="5978" customFormat="false" ht="15" hidden="false" customHeight="false" outlineLevel="0" collapsed="false">
      <c r="A5978" s="37" t="s">
        <v>833</v>
      </c>
      <c r="B5978" s="37" t="s">
        <v>235</v>
      </c>
      <c r="C5978" s="37" t="n">
        <v>365</v>
      </c>
      <c r="D5978" s="38" t="n">
        <v>46360</v>
      </c>
      <c r="E5978" s="37" t="s">
        <v>229</v>
      </c>
      <c r="F5978" s="38" t="n">
        <v>46329</v>
      </c>
      <c r="G5978" s="37" t="n">
        <v>67</v>
      </c>
    </row>
    <row r="5979" customFormat="false" ht="15" hidden="false" customHeight="false" outlineLevel="0" collapsed="false">
      <c r="A5979" s="37" t="s">
        <v>833</v>
      </c>
      <c r="B5979" s="37" t="s">
        <v>236</v>
      </c>
      <c r="C5979" s="37" t="n">
        <v>365</v>
      </c>
      <c r="D5979" s="38" t="n">
        <v>46297</v>
      </c>
      <c r="E5979" s="37" t="s">
        <v>229</v>
      </c>
      <c r="F5979" s="38" t="n">
        <v>46289</v>
      </c>
      <c r="G5979" s="37" t="n">
        <v>93</v>
      </c>
    </row>
    <row r="5980" customFormat="false" ht="15" hidden="false" customHeight="false" outlineLevel="0" collapsed="false">
      <c r="A5980" s="37" t="s">
        <v>833</v>
      </c>
      <c r="B5980" s="37" t="s">
        <v>237</v>
      </c>
      <c r="C5980" s="37" t="n">
        <v>365</v>
      </c>
      <c r="D5980" s="38" t="n">
        <v>46118</v>
      </c>
      <c r="E5980" s="37" t="s">
        <v>229</v>
      </c>
      <c r="F5980" s="38" t="n">
        <v>46109</v>
      </c>
      <c r="G5980" s="37" t="n">
        <v>87</v>
      </c>
    </row>
    <row r="5981" customFormat="false" ht="15" hidden="false" customHeight="false" outlineLevel="0" collapsed="false">
      <c r="A5981" s="37" t="s">
        <v>833</v>
      </c>
      <c r="B5981" s="37" t="s">
        <v>238</v>
      </c>
      <c r="C5981" s="37" t="n">
        <v>180</v>
      </c>
      <c r="D5981" s="38" t="n">
        <v>46325</v>
      </c>
      <c r="E5981" s="37" t="s">
        <v>229</v>
      </c>
      <c r="F5981" s="38" t="n">
        <v>46298</v>
      </c>
      <c r="G5981" s="37" t="n">
        <v>91</v>
      </c>
    </row>
    <row r="5982" customFormat="false" ht="15" hidden="false" customHeight="false" outlineLevel="0" collapsed="false">
      <c r="A5982" s="37" t="s">
        <v>833</v>
      </c>
      <c r="B5982" s="37" t="s">
        <v>239</v>
      </c>
      <c r="C5982" s="37" t="n">
        <v>730</v>
      </c>
      <c r="D5982" s="38" t="n">
        <v>46311</v>
      </c>
      <c r="E5982" s="37" t="s">
        <v>229</v>
      </c>
      <c r="F5982" s="38" t="n">
        <v>46301</v>
      </c>
      <c r="G5982" s="37" t="n">
        <v>85</v>
      </c>
    </row>
    <row r="5983" customFormat="false" ht="15" hidden="false" customHeight="false" outlineLevel="0" collapsed="false">
      <c r="A5983" s="37" t="s">
        <v>833</v>
      </c>
      <c r="B5983" s="37" t="s">
        <v>240</v>
      </c>
      <c r="C5983" s="37" t="n">
        <v>365</v>
      </c>
      <c r="D5983" s="38" t="n">
        <v>46102</v>
      </c>
      <c r="E5983" s="37" t="s">
        <v>229</v>
      </c>
      <c r="F5983" s="38" t="n">
        <v>46088</v>
      </c>
      <c r="G5983" s="37" t="n">
        <v>83</v>
      </c>
    </row>
    <row r="5984" customFormat="false" ht="15" hidden="false" customHeight="false" outlineLevel="0" collapsed="false">
      <c r="A5984" s="37" t="s">
        <v>1725</v>
      </c>
      <c r="B5984" s="37" t="s">
        <v>235</v>
      </c>
      <c r="C5984" s="37" t="n">
        <v>365</v>
      </c>
      <c r="D5984" s="38" t="n">
        <v>46283</v>
      </c>
      <c r="E5984" s="37" t="s">
        <v>229</v>
      </c>
      <c r="F5984" s="38" t="n">
        <v>46263</v>
      </c>
      <c r="G5984" s="37" t="n">
        <v>83</v>
      </c>
    </row>
    <row r="5985" customFormat="false" ht="15" hidden="false" customHeight="false" outlineLevel="0" collapsed="false">
      <c r="A5985" s="37" t="s">
        <v>1725</v>
      </c>
      <c r="B5985" s="37" t="s">
        <v>236</v>
      </c>
      <c r="C5985" s="37" t="n">
        <v>365</v>
      </c>
      <c r="D5985" s="38" t="n">
        <v>46260</v>
      </c>
      <c r="E5985" s="37" t="s">
        <v>232</v>
      </c>
      <c r="F5985" s="38"/>
      <c r="G5985" s="37"/>
    </row>
    <row r="5986" customFormat="false" ht="15" hidden="false" customHeight="false" outlineLevel="0" collapsed="false">
      <c r="A5986" s="37" t="s">
        <v>1725</v>
      </c>
      <c r="B5986" s="37" t="s">
        <v>237</v>
      </c>
      <c r="C5986" s="37" t="n">
        <v>365</v>
      </c>
      <c r="D5986" s="38" t="n">
        <v>46189</v>
      </c>
      <c r="E5986" s="37" t="s">
        <v>229</v>
      </c>
      <c r="F5986" s="38" t="n">
        <v>46151</v>
      </c>
      <c r="G5986" s="37" t="n">
        <v>83</v>
      </c>
    </row>
    <row r="5987" customFormat="false" ht="15" hidden="false" customHeight="false" outlineLevel="0" collapsed="false">
      <c r="A5987" s="37" t="s">
        <v>1725</v>
      </c>
      <c r="B5987" s="37" t="s">
        <v>238</v>
      </c>
      <c r="C5987" s="37" t="n">
        <v>180</v>
      </c>
      <c r="D5987" s="38" t="n">
        <v>46281</v>
      </c>
      <c r="E5987" s="37" t="s">
        <v>229</v>
      </c>
      <c r="F5987" s="38" t="n">
        <v>46280</v>
      </c>
      <c r="G5987" s="37" t="n">
        <v>86</v>
      </c>
    </row>
    <row r="5988" customFormat="false" ht="15" hidden="false" customHeight="false" outlineLevel="0" collapsed="false">
      <c r="A5988" s="37" t="s">
        <v>1725</v>
      </c>
      <c r="B5988" s="37" t="s">
        <v>239</v>
      </c>
      <c r="C5988" s="37" t="n">
        <v>730</v>
      </c>
      <c r="D5988" s="38" t="n">
        <v>46169</v>
      </c>
      <c r="E5988" s="37" t="s">
        <v>229</v>
      </c>
      <c r="F5988" s="38" t="n">
        <v>46139</v>
      </c>
      <c r="G5988" s="37" t="n">
        <v>87</v>
      </c>
    </row>
    <row r="5989" customFormat="false" ht="15" hidden="false" customHeight="false" outlineLevel="0" collapsed="false">
      <c r="A5989" s="37" t="s">
        <v>1725</v>
      </c>
      <c r="B5989" s="37" t="s">
        <v>240</v>
      </c>
      <c r="C5989" s="37" t="n">
        <v>365</v>
      </c>
      <c r="D5989" s="38" t="n">
        <v>46369</v>
      </c>
      <c r="E5989" s="37" t="s">
        <v>229</v>
      </c>
      <c r="F5989" s="38" t="n">
        <v>46330</v>
      </c>
      <c r="G5989" s="37" t="n">
        <v>60</v>
      </c>
    </row>
    <row r="5990" customFormat="false" ht="15" hidden="false" customHeight="false" outlineLevel="0" collapsed="false">
      <c r="A5990" s="37" t="s">
        <v>1726</v>
      </c>
      <c r="B5990" s="37" t="s">
        <v>235</v>
      </c>
      <c r="C5990" s="37" t="n">
        <v>365</v>
      </c>
      <c r="D5990" s="38" t="n">
        <v>46119</v>
      </c>
      <c r="E5990" s="37" t="s">
        <v>232</v>
      </c>
      <c r="F5990" s="38"/>
      <c r="G5990" s="37"/>
    </row>
    <row r="5991" customFormat="false" ht="15" hidden="false" customHeight="false" outlineLevel="0" collapsed="false">
      <c r="A5991" s="37" t="s">
        <v>1726</v>
      </c>
      <c r="B5991" s="37" t="s">
        <v>236</v>
      </c>
      <c r="C5991" s="37" t="n">
        <v>365</v>
      </c>
      <c r="D5991" s="38" t="n">
        <v>46175</v>
      </c>
      <c r="E5991" s="37" t="s">
        <v>229</v>
      </c>
      <c r="F5991" s="38" t="n">
        <v>46165</v>
      </c>
      <c r="G5991" s="37" t="n">
        <v>66</v>
      </c>
    </row>
    <row r="5992" customFormat="false" ht="15" hidden="false" customHeight="false" outlineLevel="0" collapsed="false">
      <c r="A5992" s="37" t="s">
        <v>1726</v>
      </c>
      <c r="B5992" s="37" t="s">
        <v>237</v>
      </c>
      <c r="C5992" s="37" t="n">
        <v>365</v>
      </c>
      <c r="D5992" s="38" t="n">
        <v>46368</v>
      </c>
      <c r="E5992" s="37" t="s">
        <v>229</v>
      </c>
      <c r="F5992" s="38" t="n">
        <v>46333</v>
      </c>
      <c r="G5992" s="37" t="n">
        <v>66</v>
      </c>
    </row>
    <row r="5993" customFormat="false" ht="15" hidden="false" customHeight="false" outlineLevel="0" collapsed="false">
      <c r="A5993" s="37" t="s">
        <v>1726</v>
      </c>
      <c r="B5993" s="37" t="s">
        <v>238</v>
      </c>
      <c r="C5993" s="37" t="n">
        <v>180</v>
      </c>
      <c r="D5993" s="38" t="n">
        <v>46315</v>
      </c>
      <c r="E5993" s="37" t="s">
        <v>229</v>
      </c>
      <c r="F5993" s="38" t="n">
        <v>46290</v>
      </c>
      <c r="G5993" s="37" t="n">
        <v>90</v>
      </c>
    </row>
    <row r="5994" customFormat="false" ht="15" hidden="false" customHeight="false" outlineLevel="0" collapsed="false">
      <c r="A5994" s="37" t="s">
        <v>1726</v>
      </c>
      <c r="B5994" s="37" t="s">
        <v>239</v>
      </c>
      <c r="C5994" s="37" t="n">
        <v>730</v>
      </c>
      <c r="D5994" s="38" t="n">
        <v>46142</v>
      </c>
      <c r="E5994" s="37" t="s">
        <v>229</v>
      </c>
      <c r="F5994" s="38" t="n">
        <v>46114</v>
      </c>
      <c r="G5994" s="37" t="n">
        <v>78</v>
      </c>
    </row>
    <row r="5995" customFormat="false" ht="15" hidden="false" customHeight="false" outlineLevel="0" collapsed="false">
      <c r="A5995" s="37" t="s">
        <v>1726</v>
      </c>
      <c r="B5995" s="37" t="s">
        <v>240</v>
      </c>
      <c r="C5995" s="37" t="n">
        <v>365</v>
      </c>
      <c r="D5995" s="38" t="n">
        <v>46099</v>
      </c>
      <c r="E5995" s="37" t="s">
        <v>229</v>
      </c>
      <c r="F5995" s="38" t="n">
        <v>46094</v>
      </c>
      <c r="G5995" s="37" t="n">
        <v>72</v>
      </c>
    </row>
    <row r="5996" customFormat="false" ht="15" hidden="false" customHeight="false" outlineLevel="0" collapsed="false">
      <c r="A5996" s="37" t="s">
        <v>1727</v>
      </c>
      <c r="B5996" s="37" t="s">
        <v>235</v>
      </c>
      <c r="C5996" s="37" t="n">
        <v>365</v>
      </c>
      <c r="D5996" s="38" t="n">
        <v>46189</v>
      </c>
      <c r="E5996" s="37" t="s">
        <v>229</v>
      </c>
      <c r="F5996" s="38" t="n">
        <v>46173</v>
      </c>
      <c r="G5996" s="37" t="n">
        <v>71</v>
      </c>
    </row>
    <row r="5997" customFormat="false" ht="15" hidden="false" customHeight="false" outlineLevel="0" collapsed="false">
      <c r="A5997" s="37" t="s">
        <v>1727</v>
      </c>
      <c r="B5997" s="37" t="s">
        <v>236</v>
      </c>
      <c r="C5997" s="37" t="n">
        <v>365</v>
      </c>
      <c r="D5997" s="38" t="n">
        <v>46310</v>
      </c>
      <c r="E5997" s="37" t="s">
        <v>229</v>
      </c>
      <c r="F5997" s="38" t="n">
        <v>46306</v>
      </c>
      <c r="G5997" s="37" t="n">
        <v>74</v>
      </c>
    </row>
    <row r="5998" customFormat="false" ht="15" hidden="false" customHeight="false" outlineLevel="0" collapsed="false">
      <c r="A5998" s="37" t="s">
        <v>1727</v>
      </c>
      <c r="B5998" s="37" t="s">
        <v>237</v>
      </c>
      <c r="C5998" s="37" t="n">
        <v>365</v>
      </c>
      <c r="D5998" s="38" t="n">
        <v>46337</v>
      </c>
      <c r="E5998" s="37" t="s">
        <v>229</v>
      </c>
      <c r="F5998" s="38" t="n">
        <v>46327</v>
      </c>
      <c r="G5998" s="37" t="n">
        <v>66</v>
      </c>
    </row>
    <row r="5999" customFormat="false" ht="15" hidden="false" customHeight="false" outlineLevel="0" collapsed="false">
      <c r="A5999" s="37" t="s">
        <v>1727</v>
      </c>
      <c r="B5999" s="37" t="s">
        <v>238</v>
      </c>
      <c r="C5999" s="37" t="n">
        <v>180</v>
      </c>
      <c r="D5999" s="38" t="n">
        <v>46240</v>
      </c>
      <c r="E5999" s="37" t="s">
        <v>229</v>
      </c>
      <c r="F5999" s="38" t="n">
        <v>46206</v>
      </c>
      <c r="G5999" s="37" t="n">
        <v>80</v>
      </c>
    </row>
    <row r="6000" customFormat="false" ht="15" hidden="false" customHeight="false" outlineLevel="0" collapsed="false">
      <c r="A6000" s="37" t="s">
        <v>1727</v>
      </c>
      <c r="B6000" s="37" t="s">
        <v>239</v>
      </c>
      <c r="C6000" s="37" t="n">
        <v>730</v>
      </c>
      <c r="D6000" s="38" t="n">
        <v>46369</v>
      </c>
      <c r="E6000" s="37" t="s">
        <v>229</v>
      </c>
      <c r="F6000" s="38" t="n">
        <v>46348</v>
      </c>
      <c r="G6000" s="37" t="n">
        <v>88</v>
      </c>
    </row>
    <row r="6001" customFormat="false" ht="15" hidden="false" customHeight="false" outlineLevel="0" collapsed="false">
      <c r="A6001" s="37" t="s">
        <v>1727</v>
      </c>
      <c r="B6001" s="37" t="s">
        <v>240</v>
      </c>
      <c r="C6001" s="37" t="n">
        <v>365</v>
      </c>
      <c r="D6001" s="38" t="n">
        <v>46318</v>
      </c>
      <c r="E6001" s="37" t="s">
        <v>232</v>
      </c>
      <c r="F6001" s="38"/>
      <c r="G6001" s="37"/>
    </row>
    <row r="6002" customFormat="false" ht="15" hidden="false" customHeight="false" outlineLevel="0" collapsed="false">
      <c r="A6002" s="37" t="s">
        <v>1038</v>
      </c>
      <c r="B6002" s="37" t="s">
        <v>235</v>
      </c>
      <c r="C6002" s="37" t="n">
        <v>365</v>
      </c>
      <c r="D6002" s="38" t="n">
        <v>46172</v>
      </c>
      <c r="E6002" s="37" t="s">
        <v>229</v>
      </c>
      <c r="F6002" s="38" t="n">
        <v>46146</v>
      </c>
      <c r="G6002" s="37" t="n">
        <v>69</v>
      </c>
    </row>
    <row r="6003" customFormat="false" ht="15" hidden="false" customHeight="false" outlineLevel="0" collapsed="false">
      <c r="A6003" s="37" t="s">
        <v>1038</v>
      </c>
      <c r="B6003" s="37" t="s">
        <v>236</v>
      </c>
      <c r="C6003" s="37" t="n">
        <v>365</v>
      </c>
      <c r="D6003" s="38" t="n">
        <v>46215</v>
      </c>
      <c r="E6003" s="37" t="s">
        <v>229</v>
      </c>
      <c r="F6003" s="38" t="n">
        <v>46179</v>
      </c>
      <c r="G6003" s="37" t="n">
        <v>62</v>
      </c>
    </row>
    <row r="6004" customFormat="false" ht="15" hidden="false" customHeight="false" outlineLevel="0" collapsed="false">
      <c r="A6004" s="37" t="s">
        <v>1038</v>
      </c>
      <c r="B6004" s="37" t="s">
        <v>237</v>
      </c>
      <c r="C6004" s="37" t="n">
        <v>365</v>
      </c>
      <c r="D6004" s="38" t="n">
        <v>46189</v>
      </c>
      <c r="E6004" s="37" t="s">
        <v>230</v>
      </c>
      <c r="F6004" s="38"/>
      <c r="G6004" s="37"/>
    </row>
    <row r="6005" customFormat="false" ht="15" hidden="false" customHeight="false" outlineLevel="0" collapsed="false">
      <c r="A6005" s="37" t="s">
        <v>1038</v>
      </c>
      <c r="B6005" s="37" t="s">
        <v>238</v>
      </c>
      <c r="C6005" s="37" t="n">
        <v>180</v>
      </c>
      <c r="D6005" s="38" t="n">
        <v>46288</v>
      </c>
      <c r="E6005" s="37" t="s">
        <v>229</v>
      </c>
      <c r="F6005" s="38" t="n">
        <v>46283</v>
      </c>
      <c r="G6005" s="37" t="n">
        <v>80</v>
      </c>
    </row>
    <row r="6006" customFormat="false" ht="15" hidden="false" customHeight="false" outlineLevel="0" collapsed="false">
      <c r="A6006" s="37" t="s">
        <v>1038</v>
      </c>
      <c r="B6006" s="37" t="s">
        <v>239</v>
      </c>
      <c r="C6006" s="37" t="n">
        <v>730</v>
      </c>
      <c r="D6006" s="38" t="n">
        <v>46330</v>
      </c>
      <c r="E6006" s="37" t="s">
        <v>229</v>
      </c>
      <c r="F6006" s="38" t="n">
        <v>46307</v>
      </c>
      <c r="G6006" s="37" t="n">
        <v>65</v>
      </c>
    </row>
    <row r="6007" customFormat="false" ht="15" hidden="false" customHeight="false" outlineLevel="0" collapsed="false">
      <c r="A6007" s="37" t="s">
        <v>1038</v>
      </c>
      <c r="B6007" s="37" t="s">
        <v>240</v>
      </c>
      <c r="C6007" s="37" t="n">
        <v>365</v>
      </c>
      <c r="D6007" s="38" t="n">
        <v>46185</v>
      </c>
      <c r="E6007" s="37" t="s">
        <v>230</v>
      </c>
      <c r="F6007" s="38"/>
      <c r="G6007" s="37"/>
    </row>
    <row r="6008" customFormat="false" ht="15" hidden="false" customHeight="false" outlineLevel="0" collapsed="false">
      <c r="A6008" s="37" t="s">
        <v>1728</v>
      </c>
      <c r="B6008" s="37" t="s">
        <v>235</v>
      </c>
      <c r="C6008" s="37" t="n">
        <v>365</v>
      </c>
      <c r="D6008" s="38" t="n">
        <v>46115</v>
      </c>
      <c r="E6008" s="37" t="s">
        <v>229</v>
      </c>
      <c r="F6008" s="38" t="n">
        <v>46082</v>
      </c>
      <c r="G6008" s="37" t="n">
        <v>89</v>
      </c>
    </row>
    <row r="6009" customFormat="false" ht="15" hidden="false" customHeight="false" outlineLevel="0" collapsed="false">
      <c r="A6009" s="37" t="s">
        <v>1728</v>
      </c>
      <c r="B6009" s="37" t="s">
        <v>236</v>
      </c>
      <c r="C6009" s="37" t="n">
        <v>365</v>
      </c>
      <c r="D6009" s="38" t="n">
        <v>46107</v>
      </c>
      <c r="E6009" s="37" t="s">
        <v>229</v>
      </c>
      <c r="F6009" s="38" t="n">
        <v>46084</v>
      </c>
      <c r="G6009" s="37" t="n">
        <v>81</v>
      </c>
    </row>
    <row r="6010" customFormat="false" ht="15" hidden="false" customHeight="false" outlineLevel="0" collapsed="false">
      <c r="A6010" s="37" t="s">
        <v>1728</v>
      </c>
      <c r="B6010" s="37" t="s">
        <v>237</v>
      </c>
      <c r="C6010" s="37" t="n">
        <v>365</v>
      </c>
      <c r="D6010" s="38" t="n">
        <v>46145</v>
      </c>
      <c r="E6010" s="37" t="s">
        <v>229</v>
      </c>
      <c r="F6010" s="38" t="n">
        <v>46124</v>
      </c>
      <c r="G6010" s="37" t="n">
        <v>78</v>
      </c>
    </row>
    <row r="6011" customFormat="false" ht="15" hidden="false" customHeight="false" outlineLevel="0" collapsed="false">
      <c r="A6011" s="37" t="s">
        <v>1728</v>
      </c>
      <c r="B6011" s="37" t="s">
        <v>238</v>
      </c>
      <c r="C6011" s="37" t="n">
        <v>180</v>
      </c>
      <c r="D6011" s="38" t="n">
        <v>46100</v>
      </c>
      <c r="E6011" s="37" t="s">
        <v>232</v>
      </c>
      <c r="F6011" s="38"/>
      <c r="G6011" s="37"/>
    </row>
    <row r="6012" customFormat="false" ht="15" hidden="false" customHeight="false" outlineLevel="0" collapsed="false">
      <c r="A6012" s="37" t="s">
        <v>1728</v>
      </c>
      <c r="B6012" s="37" t="s">
        <v>239</v>
      </c>
      <c r="C6012" s="37" t="n">
        <v>730</v>
      </c>
      <c r="D6012" s="38" t="n">
        <v>46108</v>
      </c>
      <c r="E6012" s="37" t="s">
        <v>229</v>
      </c>
      <c r="F6012" s="38" t="n">
        <v>46098</v>
      </c>
      <c r="G6012" s="37" t="n">
        <v>86</v>
      </c>
    </row>
    <row r="6013" customFormat="false" ht="15" hidden="false" customHeight="false" outlineLevel="0" collapsed="false">
      <c r="A6013" s="37" t="s">
        <v>1728</v>
      </c>
      <c r="B6013" s="37" t="s">
        <v>240</v>
      </c>
      <c r="C6013" s="37" t="n">
        <v>365</v>
      </c>
      <c r="D6013" s="38" t="n">
        <v>46143</v>
      </c>
      <c r="E6013" s="37" t="s">
        <v>229</v>
      </c>
      <c r="F6013" s="38" t="n">
        <v>46120</v>
      </c>
      <c r="G6013" s="37" t="n">
        <v>64</v>
      </c>
    </row>
    <row r="6014" customFormat="false" ht="15" hidden="false" customHeight="false" outlineLevel="0" collapsed="false">
      <c r="A6014" s="37" t="s">
        <v>1729</v>
      </c>
      <c r="B6014" s="37" t="s">
        <v>235</v>
      </c>
      <c r="C6014" s="37" t="n">
        <v>365</v>
      </c>
      <c r="D6014" s="38" t="n">
        <v>46342</v>
      </c>
      <c r="E6014" s="37" t="s">
        <v>229</v>
      </c>
      <c r="F6014" s="38" t="n">
        <v>46321</v>
      </c>
      <c r="G6014" s="37" t="n">
        <v>77</v>
      </c>
    </row>
    <row r="6015" customFormat="false" ht="15" hidden="false" customHeight="false" outlineLevel="0" collapsed="false">
      <c r="A6015" s="37" t="s">
        <v>1729</v>
      </c>
      <c r="B6015" s="37" t="s">
        <v>236</v>
      </c>
      <c r="C6015" s="37" t="n">
        <v>365</v>
      </c>
      <c r="D6015" s="38" t="n">
        <v>46374</v>
      </c>
      <c r="E6015" s="37" t="s">
        <v>232</v>
      </c>
      <c r="F6015" s="38"/>
      <c r="G6015" s="37"/>
    </row>
    <row r="6016" customFormat="false" ht="15" hidden="false" customHeight="false" outlineLevel="0" collapsed="false">
      <c r="A6016" s="37" t="s">
        <v>1729</v>
      </c>
      <c r="B6016" s="37" t="s">
        <v>237</v>
      </c>
      <c r="C6016" s="37" t="n">
        <v>365</v>
      </c>
      <c r="D6016" s="38" t="n">
        <v>46299</v>
      </c>
      <c r="E6016" s="37" t="s">
        <v>230</v>
      </c>
      <c r="F6016" s="38"/>
      <c r="G6016" s="37"/>
    </row>
    <row r="6017" customFormat="false" ht="15" hidden="false" customHeight="false" outlineLevel="0" collapsed="false">
      <c r="A6017" s="37" t="s">
        <v>1729</v>
      </c>
      <c r="B6017" s="37" t="s">
        <v>238</v>
      </c>
      <c r="C6017" s="37" t="n">
        <v>180</v>
      </c>
      <c r="D6017" s="38" t="n">
        <v>46316</v>
      </c>
      <c r="E6017" s="37" t="s">
        <v>229</v>
      </c>
      <c r="F6017" s="38" t="n">
        <v>46298</v>
      </c>
      <c r="G6017" s="37" t="n">
        <v>60</v>
      </c>
    </row>
    <row r="6018" customFormat="false" ht="15" hidden="false" customHeight="false" outlineLevel="0" collapsed="false">
      <c r="A6018" s="37" t="s">
        <v>1729</v>
      </c>
      <c r="B6018" s="37" t="s">
        <v>239</v>
      </c>
      <c r="C6018" s="37" t="n">
        <v>730</v>
      </c>
      <c r="D6018" s="38" t="n">
        <v>46209</v>
      </c>
      <c r="E6018" s="37" t="s">
        <v>229</v>
      </c>
      <c r="F6018" s="38" t="n">
        <v>46206</v>
      </c>
      <c r="G6018" s="37" t="n">
        <v>86</v>
      </c>
    </row>
    <row r="6019" customFormat="false" ht="15" hidden="false" customHeight="false" outlineLevel="0" collapsed="false">
      <c r="A6019" s="37" t="s">
        <v>1729</v>
      </c>
      <c r="B6019" s="37" t="s">
        <v>240</v>
      </c>
      <c r="C6019" s="37" t="n">
        <v>365</v>
      </c>
      <c r="D6019" s="38" t="n">
        <v>46241</v>
      </c>
      <c r="E6019" s="37" t="s">
        <v>230</v>
      </c>
      <c r="F6019" s="38"/>
      <c r="G6019" s="37"/>
    </row>
    <row r="6020" customFormat="false" ht="15" hidden="false" customHeight="false" outlineLevel="0" collapsed="false">
      <c r="A6020" s="37" t="s">
        <v>1730</v>
      </c>
      <c r="B6020" s="37" t="s">
        <v>235</v>
      </c>
      <c r="C6020" s="37" t="n">
        <v>365</v>
      </c>
      <c r="D6020" s="38" t="n">
        <v>46254</v>
      </c>
      <c r="E6020" s="37" t="s">
        <v>231</v>
      </c>
      <c r="F6020" s="38"/>
      <c r="G6020" s="37"/>
    </row>
    <row r="6021" customFormat="false" ht="15" hidden="false" customHeight="false" outlineLevel="0" collapsed="false">
      <c r="A6021" s="37" t="s">
        <v>1730</v>
      </c>
      <c r="B6021" s="37" t="s">
        <v>236</v>
      </c>
      <c r="C6021" s="37" t="n">
        <v>365</v>
      </c>
      <c r="D6021" s="38" t="n">
        <v>46379</v>
      </c>
      <c r="E6021" s="37" t="s">
        <v>230</v>
      </c>
      <c r="F6021" s="38"/>
      <c r="G6021" s="37"/>
    </row>
    <row r="6022" customFormat="false" ht="15" hidden="false" customHeight="false" outlineLevel="0" collapsed="false">
      <c r="A6022" s="37" t="s">
        <v>1730</v>
      </c>
      <c r="B6022" s="37" t="s">
        <v>237</v>
      </c>
      <c r="C6022" s="37" t="n">
        <v>365</v>
      </c>
      <c r="D6022" s="38" t="n">
        <v>46321</v>
      </c>
      <c r="E6022" s="37" t="s">
        <v>229</v>
      </c>
      <c r="F6022" s="38" t="n">
        <v>46302</v>
      </c>
      <c r="G6022" s="37" t="n">
        <v>86</v>
      </c>
    </row>
    <row r="6023" customFormat="false" ht="15" hidden="false" customHeight="false" outlineLevel="0" collapsed="false">
      <c r="A6023" s="37" t="s">
        <v>1730</v>
      </c>
      <c r="B6023" s="37" t="s">
        <v>238</v>
      </c>
      <c r="C6023" s="37" t="n">
        <v>180</v>
      </c>
      <c r="D6023" s="38" t="n">
        <v>46204</v>
      </c>
      <c r="E6023" s="37" t="s">
        <v>229</v>
      </c>
      <c r="F6023" s="38" t="n">
        <v>46180</v>
      </c>
      <c r="G6023" s="37" t="n">
        <v>78</v>
      </c>
    </row>
    <row r="6024" customFormat="false" ht="15" hidden="false" customHeight="false" outlineLevel="0" collapsed="false">
      <c r="A6024" s="37" t="s">
        <v>1730</v>
      </c>
      <c r="B6024" s="37" t="s">
        <v>239</v>
      </c>
      <c r="C6024" s="37" t="n">
        <v>730</v>
      </c>
      <c r="D6024" s="38" t="n">
        <v>46324</v>
      </c>
      <c r="E6024" s="37" t="s">
        <v>229</v>
      </c>
      <c r="F6024" s="38" t="n">
        <v>46298</v>
      </c>
      <c r="G6024" s="37" t="n">
        <v>83</v>
      </c>
    </row>
    <row r="6025" customFormat="false" ht="15" hidden="false" customHeight="false" outlineLevel="0" collapsed="false">
      <c r="A6025" s="37" t="s">
        <v>1730</v>
      </c>
      <c r="B6025" s="37" t="s">
        <v>240</v>
      </c>
      <c r="C6025" s="37" t="n">
        <v>365</v>
      </c>
      <c r="D6025" s="38" t="n">
        <v>46239</v>
      </c>
      <c r="E6025" s="37" t="s">
        <v>229</v>
      </c>
      <c r="F6025" s="38" t="n">
        <v>46219</v>
      </c>
      <c r="G6025" s="37" t="n">
        <v>64</v>
      </c>
    </row>
    <row r="6026" customFormat="false" ht="15" hidden="false" customHeight="false" outlineLevel="0" collapsed="false">
      <c r="A6026" s="37" t="s">
        <v>1731</v>
      </c>
      <c r="B6026" s="37" t="s">
        <v>235</v>
      </c>
      <c r="C6026" s="37" t="n">
        <v>365</v>
      </c>
      <c r="D6026" s="38" t="n">
        <v>46188</v>
      </c>
      <c r="E6026" s="37" t="s">
        <v>230</v>
      </c>
      <c r="F6026" s="38"/>
      <c r="G6026" s="37"/>
    </row>
    <row r="6027" customFormat="false" ht="15" hidden="false" customHeight="false" outlineLevel="0" collapsed="false">
      <c r="A6027" s="37" t="s">
        <v>1731</v>
      </c>
      <c r="B6027" s="37" t="s">
        <v>236</v>
      </c>
      <c r="C6027" s="37" t="n">
        <v>365</v>
      </c>
      <c r="D6027" s="38" t="n">
        <v>46351</v>
      </c>
      <c r="E6027" s="37" t="s">
        <v>232</v>
      </c>
      <c r="F6027" s="38"/>
      <c r="G6027" s="37"/>
    </row>
    <row r="6028" customFormat="false" ht="15" hidden="false" customHeight="false" outlineLevel="0" collapsed="false">
      <c r="A6028" s="37" t="s">
        <v>1731</v>
      </c>
      <c r="B6028" s="37" t="s">
        <v>237</v>
      </c>
      <c r="C6028" s="37" t="n">
        <v>365</v>
      </c>
      <c r="D6028" s="38" t="n">
        <v>46264</v>
      </c>
      <c r="E6028" s="37" t="s">
        <v>232</v>
      </c>
      <c r="F6028" s="38"/>
      <c r="G6028" s="37"/>
    </row>
    <row r="6029" customFormat="false" ht="15" hidden="false" customHeight="false" outlineLevel="0" collapsed="false">
      <c r="A6029" s="37" t="s">
        <v>1731</v>
      </c>
      <c r="B6029" s="37" t="s">
        <v>238</v>
      </c>
      <c r="C6029" s="37" t="n">
        <v>180</v>
      </c>
      <c r="D6029" s="38" t="n">
        <v>46239</v>
      </c>
      <c r="E6029" s="37" t="s">
        <v>229</v>
      </c>
      <c r="F6029" s="38" t="n">
        <v>46222</v>
      </c>
      <c r="G6029" s="37" t="n">
        <v>64</v>
      </c>
    </row>
    <row r="6030" customFormat="false" ht="15" hidden="false" customHeight="false" outlineLevel="0" collapsed="false">
      <c r="A6030" s="37" t="s">
        <v>1731</v>
      </c>
      <c r="B6030" s="37" t="s">
        <v>239</v>
      </c>
      <c r="C6030" s="37" t="n">
        <v>730</v>
      </c>
      <c r="D6030" s="38" t="n">
        <v>46379</v>
      </c>
      <c r="E6030" s="37" t="s">
        <v>229</v>
      </c>
      <c r="F6030" s="38" t="n">
        <v>46341</v>
      </c>
      <c r="G6030" s="37" t="n">
        <v>99</v>
      </c>
    </row>
    <row r="6031" customFormat="false" ht="15" hidden="false" customHeight="false" outlineLevel="0" collapsed="false">
      <c r="A6031" s="37" t="s">
        <v>1731</v>
      </c>
      <c r="B6031" s="37" t="s">
        <v>240</v>
      </c>
      <c r="C6031" s="37" t="n">
        <v>365</v>
      </c>
      <c r="D6031" s="38" t="n">
        <v>46373</v>
      </c>
      <c r="E6031" s="37" t="s">
        <v>229</v>
      </c>
      <c r="F6031" s="38" t="n">
        <v>46353</v>
      </c>
      <c r="G6031" s="37" t="n">
        <v>85</v>
      </c>
    </row>
    <row r="6032" customFormat="false" ht="15" hidden="false" customHeight="false" outlineLevel="0" collapsed="false">
      <c r="A6032" s="37" t="s">
        <v>1732</v>
      </c>
      <c r="B6032" s="37" t="s">
        <v>235</v>
      </c>
      <c r="C6032" s="37" t="n">
        <v>365</v>
      </c>
      <c r="D6032" s="38" t="n">
        <v>46335</v>
      </c>
      <c r="E6032" s="37" t="s">
        <v>229</v>
      </c>
      <c r="F6032" s="38" t="n">
        <v>46314</v>
      </c>
      <c r="G6032" s="37" t="n">
        <v>61</v>
      </c>
    </row>
    <row r="6033" customFormat="false" ht="15" hidden="false" customHeight="false" outlineLevel="0" collapsed="false">
      <c r="A6033" s="37" t="s">
        <v>1732</v>
      </c>
      <c r="B6033" s="37" t="s">
        <v>236</v>
      </c>
      <c r="C6033" s="37" t="n">
        <v>365</v>
      </c>
      <c r="D6033" s="38" t="n">
        <v>46231</v>
      </c>
      <c r="E6033" s="37" t="s">
        <v>230</v>
      </c>
      <c r="F6033" s="38"/>
      <c r="G6033" s="37"/>
    </row>
    <row r="6034" customFormat="false" ht="15" hidden="false" customHeight="false" outlineLevel="0" collapsed="false">
      <c r="A6034" s="37" t="s">
        <v>1732</v>
      </c>
      <c r="B6034" s="37" t="s">
        <v>237</v>
      </c>
      <c r="C6034" s="37" t="n">
        <v>365</v>
      </c>
      <c r="D6034" s="38" t="n">
        <v>46099</v>
      </c>
      <c r="E6034" s="37" t="s">
        <v>229</v>
      </c>
      <c r="F6034" s="38" t="n">
        <v>46084</v>
      </c>
      <c r="G6034" s="37" t="n">
        <v>90</v>
      </c>
    </row>
    <row r="6035" customFormat="false" ht="15" hidden="false" customHeight="false" outlineLevel="0" collapsed="false">
      <c r="A6035" s="37" t="s">
        <v>1732</v>
      </c>
      <c r="B6035" s="37" t="s">
        <v>238</v>
      </c>
      <c r="C6035" s="37" t="n">
        <v>180</v>
      </c>
      <c r="D6035" s="38" t="n">
        <v>46124</v>
      </c>
      <c r="E6035" s="37" t="s">
        <v>229</v>
      </c>
      <c r="F6035" s="38" t="n">
        <v>46091</v>
      </c>
      <c r="G6035" s="37" t="n">
        <v>77</v>
      </c>
    </row>
    <row r="6036" customFormat="false" ht="15" hidden="false" customHeight="false" outlineLevel="0" collapsed="false">
      <c r="A6036" s="37" t="s">
        <v>1732</v>
      </c>
      <c r="B6036" s="37" t="s">
        <v>239</v>
      </c>
      <c r="C6036" s="37" t="n">
        <v>730</v>
      </c>
      <c r="D6036" s="38" t="n">
        <v>46255</v>
      </c>
      <c r="E6036" s="37" t="s">
        <v>229</v>
      </c>
      <c r="F6036" s="38" t="n">
        <v>46238</v>
      </c>
      <c r="G6036" s="37" t="n">
        <v>70</v>
      </c>
    </row>
    <row r="6037" customFormat="false" ht="15" hidden="false" customHeight="false" outlineLevel="0" collapsed="false">
      <c r="A6037" s="37" t="s">
        <v>1732</v>
      </c>
      <c r="B6037" s="37" t="s">
        <v>240</v>
      </c>
      <c r="C6037" s="37" t="n">
        <v>365</v>
      </c>
      <c r="D6037" s="38" t="n">
        <v>46132</v>
      </c>
      <c r="E6037" s="37" t="s">
        <v>231</v>
      </c>
      <c r="F6037" s="38"/>
      <c r="G6037" s="37"/>
    </row>
    <row r="6038" customFormat="false" ht="15" hidden="false" customHeight="false" outlineLevel="0" collapsed="false">
      <c r="A6038" s="37" t="s">
        <v>665</v>
      </c>
      <c r="B6038" s="37" t="s">
        <v>235</v>
      </c>
      <c r="C6038" s="37" t="n">
        <v>365</v>
      </c>
      <c r="D6038" s="38" t="n">
        <v>46228</v>
      </c>
      <c r="E6038" s="37" t="s">
        <v>232</v>
      </c>
      <c r="F6038" s="38"/>
      <c r="G6038" s="37"/>
    </row>
    <row r="6039" customFormat="false" ht="15" hidden="false" customHeight="false" outlineLevel="0" collapsed="false">
      <c r="A6039" s="37" t="s">
        <v>665</v>
      </c>
      <c r="B6039" s="37" t="s">
        <v>236</v>
      </c>
      <c r="C6039" s="37" t="n">
        <v>365</v>
      </c>
      <c r="D6039" s="38" t="n">
        <v>46319</v>
      </c>
      <c r="E6039" s="37" t="s">
        <v>229</v>
      </c>
      <c r="F6039" s="38" t="n">
        <v>46306</v>
      </c>
      <c r="G6039" s="37" t="n">
        <v>66</v>
      </c>
    </row>
    <row r="6040" customFormat="false" ht="15" hidden="false" customHeight="false" outlineLevel="0" collapsed="false">
      <c r="A6040" s="37" t="s">
        <v>665</v>
      </c>
      <c r="B6040" s="37" t="s">
        <v>237</v>
      </c>
      <c r="C6040" s="37" t="n">
        <v>365</v>
      </c>
      <c r="D6040" s="38" t="n">
        <v>46244</v>
      </c>
      <c r="E6040" s="37" t="s">
        <v>229</v>
      </c>
      <c r="F6040" s="38" t="n">
        <v>46232</v>
      </c>
      <c r="G6040" s="37" t="n">
        <v>68</v>
      </c>
    </row>
    <row r="6041" customFormat="false" ht="15" hidden="false" customHeight="false" outlineLevel="0" collapsed="false">
      <c r="A6041" s="37" t="s">
        <v>665</v>
      </c>
      <c r="B6041" s="37" t="s">
        <v>238</v>
      </c>
      <c r="C6041" s="37" t="n">
        <v>180</v>
      </c>
      <c r="D6041" s="38" t="n">
        <v>46241</v>
      </c>
      <c r="E6041" s="37" t="s">
        <v>229</v>
      </c>
      <c r="F6041" s="38" t="n">
        <v>46214</v>
      </c>
      <c r="G6041" s="37" t="n">
        <v>64</v>
      </c>
    </row>
    <row r="6042" customFormat="false" ht="15" hidden="false" customHeight="false" outlineLevel="0" collapsed="false">
      <c r="A6042" s="37" t="s">
        <v>665</v>
      </c>
      <c r="B6042" s="37" t="s">
        <v>239</v>
      </c>
      <c r="C6042" s="37" t="n">
        <v>730</v>
      </c>
      <c r="D6042" s="38" t="n">
        <v>46258</v>
      </c>
      <c r="E6042" s="37" t="s">
        <v>229</v>
      </c>
      <c r="F6042" s="38" t="n">
        <v>46226</v>
      </c>
      <c r="G6042" s="37" t="n">
        <v>95</v>
      </c>
    </row>
    <row r="6043" customFormat="false" ht="15" hidden="false" customHeight="false" outlineLevel="0" collapsed="false">
      <c r="A6043" s="37" t="s">
        <v>665</v>
      </c>
      <c r="B6043" s="37" t="s">
        <v>240</v>
      </c>
      <c r="C6043" s="37" t="n">
        <v>365</v>
      </c>
      <c r="D6043" s="38" t="n">
        <v>46098</v>
      </c>
      <c r="E6043" s="37" t="s">
        <v>229</v>
      </c>
      <c r="F6043" s="38" t="n">
        <v>46064</v>
      </c>
      <c r="G6043" s="37" t="n">
        <v>78</v>
      </c>
    </row>
    <row r="6044" customFormat="false" ht="15" hidden="false" customHeight="false" outlineLevel="0" collapsed="false">
      <c r="A6044" s="37" t="s">
        <v>1733</v>
      </c>
      <c r="B6044" s="37" t="s">
        <v>235</v>
      </c>
      <c r="C6044" s="37" t="n">
        <v>365</v>
      </c>
      <c r="D6044" s="38" t="n">
        <v>46326</v>
      </c>
      <c r="E6044" s="37" t="s">
        <v>232</v>
      </c>
      <c r="F6044" s="38"/>
      <c r="G6044" s="37"/>
    </row>
    <row r="6045" customFormat="false" ht="15" hidden="false" customHeight="false" outlineLevel="0" collapsed="false">
      <c r="A6045" s="37" t="s">
        <v>1733</v>
      </c>
      <c r="B6045" s="37" t="s">
        <v>236</v>
      </c>
      <c r="C6045" s="37" t="n">
        <v>365</v>
      </c>
      <c r="D6045" s="38" t="n">
        <v>46371</v>
      </c>
      <c r="E6045" s="37" t="s">
        <v>229</v>
      </c>
      <c r="F6045" s="38" t="n">
        <v>46334</v>
      </c>
      <c r="G6045" s="37" t="n">
        <v>70</v>
      </c>
    </row>
    <row r="6046" customFormat="false" ht="15" hidden="false" customHeight="false" outlineLevel="0" collapsed="false">
      <c r="A6046" s="37" t="s">
        <v>1733</v>
      </c>
      <c r="B6046" s="37" t="s">
        <v>237</v>
      </c>
      <c r="C6046" s="37" t="n">
        <v>365</v>
      </c>
      <c r="D6046" s="38" t="n">
        <v>46311</v>
      </c>
      <c r="E6046" s="37" t="s">
        <v>229</v>
      </c>
      <c r="F6046" s="38" t="n">
        <v>46291</v>
      </c>
      <c r="G6046" s="37" t="n">
        <v>85</v>
      </c>
    </row>
    <row r="6047" customFormat="false" ht="15" hidden="false" customHeight="false" outlineLevel="0" collapsed="false">
      <c r="A6047" s="37" t="s">
        <v>1733</v>
      </c>
      <c r="B6047" s="37" t="s">
        <v>238</v>
      </c>
      <c r="C6047" s="37" t="n">
        <v>180</v>
      </c>
      <c r="D6047" s="38" t="n">
        <v>46237</v>
      </c>
      <c r="E6047" s="37" t="s">
        <v>229</v>
      </c>
      <c r="F6047" s="38" t="n">
        <v>46220</v>
      </c>
      <c r="G6047" s="37" t="n">
        <v>93</v>
      </c>
    </row>
    <row r="6048" customFormat="false" ht="15" hidden="false" customHeight="false" outlineLevel="0" collapsed="false">
      <c r="A6048" s="37" t="s">
        <v>1733</v>
      </c>
      <c r="B6048" s="37" t="s">
        <v>239</v>
      </c>
      <c r="C6048" s="37" t="n">
        <v>730</v>
      </c>
      <c r="D6048" s="38" t="n">
        <v>46112</v>
      </c>
      <c r="E6048" s="37" t="s">
        <v>229</v>
      </c>
      <c r="F6048" s="38" t="n">
        <v>46087</v>
      </c>
      <c r="G6048" s="37" t="n">
        <v>92</v>
      </c>
    </row>
    <row r="6049" customFormat="false" ht="15" hidden="false" customHeight="false" outlineLevel="0" collapsed="false">
      <c r="A6049" s="37" t="s">
        <v>1733</v>
      </c>
      <c r="B6049" s="37" t="s">
        <v>240</v>
      </c>
      <c r="C6049" s="37" t="n">
        <v>365</v>
      </c>
      <c r="D6049" s="38" t="n">
        <v>46202</v>
      </c>
      <c r="E6049" s="37" t="s">
        <v>230</v>
      </c>
      <c r="F6049" s="38"/>
      <c r="G6049" s="37"/>
    </row>
    <row r="6050" customFormat="false" ht="15" hidden="false" customHeight="false" outlineLevel="0" collapsed="false">
      <c r="A6050" s="37" t="s">
        <v>1542</v>
      </c>
      <c r="B6050" s="37" t="s">
        <v>235</v>
      </c>
      <c r="C6050" s="37" t="n">
        <v>365</v>
      </c>
      <c r="D6050" s="38" t="n">
        <v>46193</v>
      </c>
      <c r="E6050" s="37" t="s">
        <v>229</v>
      </c>
      <c r="F6050" s="38" t="n">
        <v>46169</v>
      </c>
      <c r="G6050" s="37" t="n">
        <v>82</v>
      </c>
    </row>
    <row r="6051" customFormat="false" ht="15" hidden="false" customHeight="false" outlineLevel="0" collapsed="false">
      <c r="A6051" s="37" t="s">
        <v>1542</v>
      </c>
      <c r="B6051" s="37" t="s">
        <v>236</v>
      </c>
      <c r="C6051" s="37" t="n">
        <v>365</v>
      </c>
      <c r="D6051" s="38" t="n">
        <v>46287</v>
      </c>
      <c r="E6051" s="37" t="s">
        <v>229</v>
      </c>
      <c r="F6051" s="38" t="n">
        <v>46254</v>
      </c>
      <c r="G6051" s="37" t="n">
        <v>91</v>
      </c>
    </row>
    <row r="6052" customFormat="false" ht="15" hidden="false" customHeight="false" outlineLevel="0" collapsed="false">
      <c r="A6052" s="37" t="s">
        <v>1542</v>
      </c>
      <c r="B6052" s="37" t="s">
        <v>237</v>
      </c>
      <c r="C6052" s="37" t="n">
        <v>365</v>
      </c>
      <c r="D6052" s="38" t="n">
        <v>46376</v>
      </c>
      <c r="E6052" s="37" t="s">
        <v>229</v>
      </c>
      <c r="F6052" s="38" t="n">
        <v>46350</v>
      </c>
      <c r="G6052" s="37" t="n">
        <v>74</v>
      </c>
    </row>
    <row r="6053" customFormat="false" ht="15" hidden="false" customHeight="false" outlineLevel="0" collapsed="false">
      <c r="A6053" s="37" t="s">
        <v>1542</v>
      </c>
      <c r="B6053" s="37" t="s">
        <v>238</v>
      </c>
      <c r="C6053" s="37" t="n">
        <v>180</v>
      </c>
      <c r="D6053" s="38" t="n">
        <v>46156</v>
      </c>
      <c r="E6053" s="37" t="s">
        <v>232</v>
      </c>
      <c r="F6053" s="38"/>
      <c r="G6053" s="37"/>
    </row>
    <row r="6054" customFormat="false" ht="15" hidden="false" customHeight="false" outlineLevel="0" collapsed="false">
      <c r="A6054" s="37" t="s">
        <v>1542</v>
      </c>
      <c r="B6054" s="37" t="s">
        <v>239</v>
      </c>
      <c r="C6054" s="37" t="n">
        <v>730</v>
      </c>
      <c r="D6054" s="38" t="n">
        <v>46136</v>
      </c>
      <c r="E6054" s="37" t="s">
        <v>229</v>
      </c>
      <c r="F6054" s="38" t="n">
        <v>46121</v>
      </c>
      <c r="G6054" s="37" t="n">
        <v>61</v>
      </c>
    </row>
    <row r="6055" customFormat="false" ht="15" hidden="false" customHeight="false" outlineLevel="0" collapsed="false">
      <c r="A6055" s="37" t="s">
        <v>1542</v>
      </c>
      <c r="B6055" s="37" t="s">
        <v>240</v>
      </c>
      <c r="C6055" s="37" t="n">
        <v>365</v>
      </c>
      <c r="D6055" s="38" t="n">
        <v>46174</v>
      </c>
      <c r="E6055" s="37" t="s">
        <v>229</v>
      </c>
      <c r="F6055" s="38" t="n">
        <v>46144</v>
      </c>
      <c r="G6055" s="37" t="n">
        <v>91</v>
      </c>
    </row>
    <row r="6056" customFormat="false" ht="15" hidden="false" customHeight="false" outlineLevel="0" collapsed="false">
      <c r="A6056" s="37" t="s">
        <v>1734</v>
      </c>
      <c r="B6056" s="37" t="s">
        <v>235</v>
      </c>
      <c r="C6056" s="37" t="n">
        <v>365</v>
      </c>
      <c r="D6056" s="38" t="n">
        <v>46365</v>
      </c>
      <c r="E6056" s="37" t="s">
        <v>231</v>
      </c>
      <c r="F6056" s="38"/>
      <c r="G6056" s="37"/>
    </row>
    <row r="6057" customFormat="false" ht="15" hidden="false" customHeight="false" outlineLevel="0" collapsed="false">
      <c r="A6057" s="37" t="s">
        <v>1734</v>
      </c>
      <c r="B6057" s="37" t="s">
        <v>236</v>
      </c>
      <c r="C6057" s="37" t="n">
        <v>365</v>
      </c>
      <c r="D6057" s="38" t="n">
        <v>46241</v>
      </c>
      <c r="E6057" s="37" t="s">
        <v>231</v>
      </c>
      <c r="F6057" s="38"/>
      <c r="G6057" s="37"/>
    </row>
    <row r="6058" customFormat="false" ht="15" hidden="false" customHeight="false" outlineLevel="0" collapsed="false">
      <c r="A6058" s="37" t="s">
        <v>1734</v>
      </c>
      <c r="B6058" s="37" t="s">
        <v>237</v>
      </c>
      <c r="C6058" s="37" t="n">
        <v>365</v>
      </c>
      <c r="D6058" s="38" t="n">
        <v>46345</v>
      </c>
      <c r="E6058" s="37" t="s">
        <v>229</v>
      </c>
      <c r="F6058" s="38" t="n">
        <v>46327</v>
      </c>
      <c r="G6058" s="37" t="n">
        <v>97</v>
      </c>
    </row>
    <row r="6059" customFormat="false" ht="15" hidden="false" customHeight="false" outlineLevel="0" collapsed="false">
      <c r="A6059" s="37" t="s">
        <v>1734</v>
      </c>
      <c r="B6059" s="37" t="s">
        <v>238</v>
      </c>
      <c r="C6059" s="37" t="n">
        <v>180</v>
      </c>
      <c r="D6059" s="38" t="n">
        <v>46354</v>
      </c>
      <c r="E6059" s="37" t="s">
        <v>229</v>
      </c>
      <c r="F6059" s="38" t="n">
        <v>46348</v>
      </c>
      <c r="G6059" s="37" t="n">
        <v>68</v>
      </c>
    </row>
    <row r="6060" customFormat="false" ht="15" hidden="false" customHeight="false" outlineLevel="0" collapsed="false">
      <c r="A6060" s="37" t="s">
        <v>1734</v>
      </c>
      <c r="B6060" s="37" t="s">
        <v>239</v>
      </c>
      <c r="C6060" s="37" t="n">
        <v>730</v>
      </c>
      <c r="D6060" s="38" t="n">
        <v>46209</v>
      </c>
      <c r="E6060" s="37" t="s">
        <v>229</v>
      </c>
      <c r="F6060" s="38" t="n">
        <v>46197</v>
      </c>
      <c r="G6060" s="37" t="n">
        <v>86</v>
      </c>
    </row>
    <row r="6061" customFormat="false" ht="15" hidden="false" customHeight="false" outlineLevel="0" collapsed="false">
      <c r="A6061" s="37" t="s">
        <v>1734</v>
      </c>
      <c r="B6061" s="37" t="s">
        <v>240</v>
      </c>
      <c r="C6061" s="37" t="n">
        <v>365</v>
      </c>
      <c r="D6061" s="38" t="n">
        <v>46151</v>
      </c>
      <c r="E6061" s="37" t="s">
        <v>229</v>
      </c>
      <c r="F6061" s="38" t="n">
        <v>46142</v>
      </c>
      <c r="G6061" s="37" t="n">
        <v>81</v>
      </c>
    </row>
    <row r="6062" customFormat="false" ht="15" hidden="false" customHeight="false" outlineLevel="0" collapsed="false">
      <c r="A6062" s="37" t="s">
        <v>1627</v>
      </c>
      <c r="B6062" s="37" t="s">
        <v>235</v>
      </c>
      <c r="C6062" s="37" t="n">
        <v>365</v>
      </c>
      <c r="D6062" s="38" t="n">
        <v>46122</v>
      </c>
      <c r="E6062" s="37" t="s">
        <v>229</v>
      </c>
      <c r="F6062" s="38" t="n">
        <v>46110</v>
      </c>
      <c r="G6062" s="37" t="n">
        <v>63</v>
      </c>
    </row>
    <row r="6063" customFormat="false" ht="15" hidden="false" customHeight="false" outlineLevel="0" collapsed="false">
      <c r="A6063" s="37" t="s">
        <v>1627</v>
      </c>
      <c r="B6063" s="37" t="s">
        <v>236</v>
      </c>
      <c r="C6063" s="37" t="n">
        <v>365</v>
      </c>
      <c r="D6063" s="38" t="n">
        <v>46324</v>
      </c>
      <c r="E6063" s="37" t="s">
        <v>229</v>
      </c>
      <c r="F6063" s="38" t="n">
        <v>46312</v>
      </c>
      <c r="G6063" s="37" t="n">
        <v>83</v>
      </c>
    </row>
    <row r="6064" customFormat="false" ht="15" hidden="false" customHeight="false" outlineLevel="0" collapsed="false">
      <c r="A6064" s="37" t="s">
        <v>1627</v>
      </c>
      <c r="B6064" s="37" t="s">
        <v>237</v>
      </c>
      <c r="C6064" s="37" t="n">
        <v>365</v>
      </c>
      <c r="D6064" s="38" t="n">
        <v>46297</v>
      </c>
      <c r="E6064" s="37" t="s">
        <v>229</v>
      </c>
      <c r="F6064" s="38" t="n">
        <v>46271</v>
      </c>
      <c r="G6064" s="37" t="n">
        <v>89</v>
      </c>
    </row>
    <row r="6065" customFormat="false" ht="15" hidden="false" customHeight="false" outlineLevel="0" collapsed="false">
      <c r="A6065" s="37" t="s">
        <v>1627</v>
      </c>
      <c r="B6065" s="37" t="s">
        <v>238</v>
      </c>
      <c r="C6065" s="37" t="n">
        <v>180</v>
      </c>
      <c r="D6065" s="38" t="n">
        <v>46119</v>
      </c>
      <c r="E6065" s="37" t="s">
        <v>229</v>
      </c>
      <c r="F6065" s="38" t="n">
        <v>46082</v>
      </c>
      <c r="G6065" s="37" t="n">
        <v>68</v>
      </c>
    </row>
    <row r="6066" customFormat="false" ht="15" hidden="false" customHeight="false" outlineLevel="0" collapsed="false">
      <c r="A6066" s="37" t="s">
        <v>1627</v>
      </c>
      <c r="B6066" s="37" t="s">
        <v>239</v>
      </c>
      <c r="C6066" s="37" t="n">
        <v>730</v>
      </c>
      <c r="D6066" s="38" t="n">
        <v>46232</v>
      </c>
      <c r="E6066" s="37" t="s">
        <v>229</v>
      </c>
      <c r="F6066" s="38" t="n">
        <v>46204</v>
      </c>
      <c r="G6066" s="37" t="n">
        <v>69</v>
      </c>
    </row>
    <row r="6067" customFormat="false" ht="15" hidden="false" customHeight="false" outlineLevel="0" collapsed="false">
      <c r="A6067" s="37" t="s">
        <v>1627</v>
      </c>
      <c r="B6067" s="37" t="s">
        <v>240</v>
      </c>
      <c r="C6067" s="37" t="n">
        <v>365</v>
      </c>
      <c r="D6067" s="38" t="n">
        <v>46347</v>
      </c>
      <c r="E6067" s="37" t="s">
        <v>229</v>
      </c>
      <c r="F6067" s="38" t="n">
        <v>46320</v>
      </c>
      <c r="G6067" s="37" t="n">
        <v>88</v>
      </c>
    </row>
    <row r="6068" customFormat="false" ht="15" hidden="false" customHeight="false" outlineLevel="0" collapsed="false">
      <c r="A6068" s="37" t="s">
        <v>1735</v>
      </c>
      <c r="B6068" s="37" t="s">
        <v>235</v>
      </c>
      <c r="C6068" s="37" t="n">
        <v>365</v>
      </c>
      <c r="D6068" s="38" t="n">
        <v>46190</v>
      </c>
      <c r="E6068" s="37" t="s">
        <v>229</v>
      </c>
      <c r="F6068" s="38" t="n">
        <v>46183</v>
      </c>
      <c r="G6068" s="37" t="n">
        <v>91</v>
      </c>
    </row>
    <row r="6069" customFormat="false" ht="15" hidden="false" customHeight="false" outlineLevel="0" collapsed="false">
      <c r="A6069" s="37" t="s">
        <v>1735</v>
      </c>
      <c r="B6069" s="37" t="s">
        <v>236</v>
      </c>
      <c r="C6069" s="37" t="n">
        <v>365</v>
      </c>
      <c r="D6069" s="38" t="n">
        <v>46223</v>
      </c>
      <c r="E6069" s="37" t="s">
        <v>229</v>
      </c>
      <c r="F6069" s="38" t="n">
        <v>46213</v>
      </c>
      <c r="G6069" s="37" t="n">
        <v>70</v>
      </c>
    </row>
    <row r="6070" customFormat="false" ht="15" hidden="false" customHeight="false" outlineLevel="0" collapsed="false">
      <c r="A6070" s="37" t="s">
        <v>1735</v>
      </c>
      <c r="B6070" s="37" t="s">
        <v>237</v>
      </c>
      <c r="C6070" s="37" t="n">
        <v>365</v>
      </c>
      <c r="D6070" s="38" t="n">
        <v>46346</v>
      </c>
      <c r="E6070" s="37" t="s">
        <v>229</v>
      </c>
      <c r="F6070" s="38" t="n">
        <v>46311</v>
      </c>
      <c r="G6070" s="37" t="n">
        <v>77</v>
      </c>
    </row>
    <row r="6071" customFormat="false" ht="15" hidden="false" customHeight="false" outlineLevel="0" collapsed="false">
      <c r="A6071" s="37" t="s">
        <v>1735</v>
      </c>
      <c r="B6071" s="37" t="s">
        <v>238</v>
      </c>
      <c r="C6071" s="37" t="n">
        <v>180</v>
      </c>
      <c r="D6071" s="38" t="n">
        <v>46265</v>
      </c>
      <c r="E6071" s="37" t="s">
        <v>232</v>
      </c>
      <c r="F6071" s="38"/>
      <c r="G6071" s="37"/>
    </row>
    <row r="6072" customFormat="false" ht="15" hidden="false" customHeight="false" outlineLevel="0" collapsed="false">
      <c r="A6072" s="37" t="s">
        <v>1735</v>
      </c>
      <c r="B6072" s="37" t="s">
        <v>239</v>
      </c>
      <c r="C6072" s="37" t="n">
        <v>730</v>
      </c>
      <c r="D6072" s="38" t="n">
        <v>46280</v>
      </c>
      <c r="E6072" s="37" t="s">
        <v>229</v>
      </c>
      <c r="F6072" s="38" t="n">
        <v>46271</v>
      </c>
      <c r="G6072" s="37" t="n">
        <v>63</v>
      </c>
    </row>
    <row r="6073" customFormat="false" ht="15" hidden="false" customHeight="false" outlineLevel="0" collapsed="false">
      <c r="A6073" s="37" t="s">
        <v>1735</v>
      </c>
      <c r="B6073" s="37" t="s">
        <v>240</v>
      </c>
      <c r="C6073" s="37" t="n">
        <v>365</v>
      </c>
      <c r="D6073" s="38" t="n">
        <v>46327</v>
      </c>
      <c r="E6073" s="37" t="s">
        <v>232</v>
      </c>
      <c r="F6073" s="38"/>
      <c r="G6073" s="37"/>
    </row>
    <row r="6074" customFormat="false" ht="15" hidden="false" customHeight="false" outlineLevel="0" collapsed="false">
      <c r="A6074" s="37" t="s">
        <v>658</v>
      </c>
      <c r="B6074" s="37" t="s">
        <v>235</v>
      </c>
      <c r="C6074" s="37" t="n">
        <v>365</v>
      </c>
      <c r="D6074" s="38" t="n">
        <v>46222</v>
      </c>
      <c r="E6074" s="37" t="s">
        <v>229</v>
      </c>
      <c r="F6074" s="38" t="n">
        <v>46207</v>
      </c>
      <c r="G6074" s="37" t="n">
        <v>79</v>
      </c>
    </row>
    <row r="6075" customFormat="false" ht="15" hidden="false" customHeight="false" outlineLevel="0" collapsed="false">
      <c r="A6075" s="37" t="s">
        <v>658</v>
      </c>
      <c r="B6075" s="37" t="s">
        <v>236</v>
      </c>
      <c r="C6075" s="37" t="n">
        <v>365</v>
      </c>
      <c r="D6075" s="38" t="n">
        <v>46194</v>
      </c>
      <c r="E6075" s="37" t="s">
        <v>229</v>
      </c>
      <c r="F6075" s="38" t="n">
        <v>46181</v>
      </c>
      <c r="G6075" s="37" t="n">
        <v>70</v>
      </c>
    </row>
    <row r="6076" customFormat="false" ht="15" hidden="false" customHeight="false" outlineLevel="0" collapsed="false">
      <c r="A6076" s="37" t="s">
        <v>658</v>
      </c>
      <c r="B6076" s="37" t="s">
        <v>237</v>
      </c>
      <c r="C6076" s="37" t="n">
        <v>365</v>
      </c>
      <c r="D6076" s="38" t="n">
        <v>46323</v>
      </c>
      <c r="E6076" s="37" t="s">
        <v>229</v>
      </c>
      <c r="F6076" s="38" t="n">
        <v>46320</v>
      </c>
      <c r="G6076" s="37" t="n">
        <v>66</v>
      </c>
    </row>
    <row r="6077" customFormat="false" ht="15" hidden="false" customHeight="false" outlineLevel="0" collapsed="false">
      <c r="A6077" s="37" t="s">
        <v>658</v>
      </c>
      <c r="B6077" s="37" t="s">
        <v>238</v>
      </c>
      <c r="C6077" s="37" t="n">
        <v>180</v>
      </c>
      <c r="D6077" s="38" t="n">
        <v>46214</v>
      </c>
      <c r="E6077" s="37" t="s">
        <v>232</v>
      </c>
      <c r="F6077" s="38"/>
      <c r="G6077" s="37"/>
    </row>
    <row r="6078" customFormat="false" ht="15" hidden="false" customHeight="false" outlineLevel="0" collapsed="false">
      <c r="A6078" s="37" t="s">
        <v>658</v>
      </c>
      <c r="B6078" s="37" t="s">
        <v>239</v>
      </c>
      <c r="C6078" s="37" t="n">
        <v>730</v>
      </c>
      <c r="D6078" s="38" t="n">
        <v>46308</v>
      </c>
      <c r="E6078" s="37" t="s">
        <v>229</v>
      </c>
      <c r="F6078" s="38" t="n">
        <v>46281</v>
      </c>
      <c r="G6078" s="37" t="n">
        <v>61</v>
      </c>
    </row>
    <row r="6079" customFormat="false" ht="15" hidden="false" customHeight="false" outlineLevel="0" collapsed="false">
      <c r="A6079" s="37" t="s">
        <v>658</v>
      </c>
      <c r="B6079" s="37" t="s">
        <v>240</v>
      </c>
      <c r="C6079" s="37" t="n">
        <v>365</v>
      </c>
      <c r="D6079" s="38" t="n">
        <v>46289</v>
      </c>
      <c r="E6079" s="37" t="s">
        <v>229</v>
      </c>
      <c r="F6079" s="38" t="n">
        <v>46259</v>
      </c>
      <c r="G6079" s="37" t="n">
        <v>90</v>
      </c>
    </row>
    <row r="6080" customFormat="false" ht="15" hidden="false" customHeight="false" outlineLevel="0" collapsed="false">
      <c r="A6080" s="37" t="s">
        <v>1737</v>
      </c>
      <c r="B6080" s="37" t="s">
        <v>235</v>
      </c>
      <c r="C6080" s="37" t="n">
        <v>365</v>
      </c>
      <c r="D6080" s="38" t="n">
        <v>46264</v>
      </c>
      <c r="E6080" s="37" t="s">
        <v>230</v>
      </c>
      <c r="F6080" s="38"/>
      <c r="G6080" s="37"/>
    </row>
    <row r="6081" customFormat="false" ht="15" hidden="false" customHeight="false" outlineLevel="0" collapsed="false">
      <c r="A6081" s="37" t="s">
        <v>1737</v>
      </c>
      <c r="B6081" s="37" t="s">
        <v>236</v>
      </c>
      <c r="C6081" s="37" t="n">
        <v>365</v>
      </c>
      <c r="D6081" s="38" t="n">
        <v>46275</v>
      </c>
      <c r="E6081" s="37" t="s">
        <v>229</v>
      </c>
      <c r="F6081" s="38" t="n">
        <v>46259</v>
      </c>
      <c r="G6081" s="37" t="n">
        <v>84</v>
      </c>
    </row>
    <row r="6082" customFormat="false" ht="15" hidden="false" customHeight="false" outlineLevel="0" collapsed="false">
      <c r="A6082" s="37" t="s">
        <v>1737</v>
      </c>
      <c r="B6082" s="37" t="s">
        <v>237</v>
      </c>
      <c r="C6082" s="37" t="n">
        <v>365</v>
      </c>
      <c r="D6082" s="38" t="n">
        <v>46269</v>
      </c>
      <c r="E6082" s="37" t="s">
        <v>231</v>
      </c>
      <c r="F6082" s="38"/>
      <c r="G6082" s="37"/>
    </row>
    <row r="6083" customFormat="false" ht="15" hidden="false" customHeight="false" outlineLevel="0" collapsed="false">
      <c r="A6083" s="37" t="s">
        <v>1737</v>
      </c>
      <c r="B6083" s="37" t="s">
        <v>238</v>
      </c>
      <c r="C6083" s="37" t="n">
        <v>180</v>
      </c>
      <c r="D6083" s="38" t="n">
        <v>46142</v>
      </c>
      <c r="E6083" s="37" t="s">
        <v>229</v>
      </c>
      <c r="F6083" s="38" t="n">
        <v>46141</v>
      </c>
      <c r="G6083" s="37" t="n">
        <v>81</v>
      </c>
    </row>
    <row r="6084" customFormat="false" ht="15" hidden="false" customHeight="false" outlineLevel="0" collapsed="false">
      <c r="A6084" s="37" t="s">
        <v>1737</v>
      </c>
      <c r="B6084" s="37" t="s">
        <v>239</v>
      </c>
      <c r="C6084" s="37" t="n">
        <v>730</v>
      </c>
      <c r="D6084" s="38" t="n">
        <v>46314</v>
      </c>
      <c r="E6084" s="37" t="s">
        <v>229</v>
      </c>
      <c r="F6084" s="38" t="n">
        <v>46296</v>
      </c>
      <c r="G6084" s="37" t="n">
        <v>92</v>
      </c>
    </row>
    <row r="6085" customFormat="false" ht="15" hidden="false" customHeight="false" outlineLevel="0" collapsed="false">
      <c r="A6085" s="37" t="s">
        <v>1737</v>
      </c>
      <c r="B6085" s="37" t="s">
        <v>240</v>
      </c>
      <c r="C6085" s="37" t="n">
        <v>365</v>
      </c>
      <c r="D6085" s="38" t="n">
        <v>46169</v>
      </c>
      <c r="E6085" s="37" t="s">
        <v>229</v>
      </c>
      <c r="F6085" s="38" t="n">
        <v>46140</v>
      </c>
      <c r="G6085" s="37" t="n">
        <v>72</v>
      </c>
    </row>
    <row r="6086" customFormat="false" ht="15" hidden="false" customHeight="false" outlineLevel="0" collapsed="false">
      <c r="A6086" s="37" t="s">
        <v>717</v>
      </c>
      <c r="B6086" s="37" t="s">
        <v>235</v>
      </c>
      <c r="C6086" s="37" t="n">
        <v>365</v>
      </c>
      <c r="D6086" s="38" t="n">
        <v>46243</v>
      </c>
      <c r="E6086" s="37" t="s">
        <v>229</v>
      </c>
      <c r="F6086" s="38" t="n">
        <v>46240</v>
      </c>
      <c r="G6086" s="37" t="n">
        <v>66</v>
      </c>
    </row>
    <row r="6087" customFormat="false" ht="15" hidden="false" customHeight="false" outlineLevel="0" collapsed="false">
      <c r="A6087" s="37" t="s">
        <v>717</v>
      </c>
      <c r="B6087" s="37" t="s">
        <v>236</v>
      </c>
      <c r="C6087" s="37" t="n">
        <v>365</v>
      </c>
      <c r="D6087" s="38" t="n">
        <v>46168</v>
      </c>
      <c r="E6087" s="37" t="s">
        <v>230</v>
      </c>
      <c r="F6087" s="38"/>
      <c r="G6087" s="37"/>
    </row>
    <row r="6088" customFormat="false" ht="15" hidden="false" customHeight="false" outlineLevel="0" collapsed="false">
      <c r="A6088" s="37" t="s">
        <v>717</v>
      </c>
      <c r="B6088" s="37" t="s">
        <v>237</v>
      </c>
      <c r="C6088" s="37" t="n">
        <v>365</v>
      </c>
      <c r="D6088" s="38" t="n">
        <v>46207</v>
      </c>
      <c r="E6088" s="37" t="s">
        <v>229</v>
      </c>
      <c r="F6088" s="38" t="n">
        <v>46182</v>
      </c>
      <c r="G6088" s="37" t="n">
        <v>71</v>
      </c>
    </row>
    <row r="6089" customFormat="false" ht="15" hidden="false" customHeight="false" outlineLevel="0" collapsed="false">
      <c r="A6089" s="37" t="s">
        <v>717</v>
      </c>
      <c r="B6089" s="37" t="s">
        <v>238</v>
      </c>
      <c r="C6089" s="37" t="n">
        <v>180</v>
      </c>
      <c r="D6089" s="38" t="n">
        <v>46131</v>
      </c>
      <c r="E6089" s="37" t="s">
        <v>229</v>
      </c>
      <c r="F6089" s="38" t="n">
        <v>46116</v>
      </c>
      <c r="G6089" s="37" t="n">
        <v>77</v>
      </c>
    </row>
    <row r="6090" customFormat="false" ht="15" hidden="false" customHeight="false" outlineLevel="0" collapsed="false">
      <c r="A6090" s="37" t="s">
        <v>717</v>
      </c>
      <c r="B6090" s="37" t="s">
        <v>239</v>
      </c>
      <c r="C6090" s="37" t="n">
        <v>730</v>
      </c>
      <c r="D6090" s="38" t="n">
        <v>46177</v>
      </c>
      <c r="E6090" s="37" t="s">
        <v>230</v>
      </c>
      <c r="F6090" s="38"/>
      <c r="G6090" s="37"/>
    </row>
    <row r="6091" customFormat="false" ht="15" hidden="false" customHeight="false" outlineLevel="0" collapsed="false">
      <c r="A6091" s="37" t="s">
        <v>717</v>
      </c>
      <c r="B6091" s="37" t="s">
        <v>240</v>
      </c>
      <c r="C6091" s="37" t="n">
        <v>365</v>
      </c>
      <c r="D6091" s="38" t="n">
        <v>46298</v>
      </c>
      <c r="E6091" s="37" t="s">
        <v>232</v>
      </c>
      <c r="F6091" s="38"/>
      <c r="G6091" s="37"/>
    </row>
    <row r="6092" customFormat="false" ht="15" hidden="false" customHeight="false" outlineLevel="0" collapsed="false">
      <c r="A6092" s="37" t="s">
        <v>1740</v>
      </c>
      <c r="B6092" s="37" t="s">
        <v>235</v>
      </c>
      <c r="C6092" s="37" t="n">
        <v>365</v>
      </c>
      <c r="D6092" s="38" t="n">
        <v>46186</v>
      </c>
      <c r="E6092" s="37" t="s">
        <v>229</v>
      </c>
      <c r="F6092" s="38" t="n">
        <v>46176</v>
      </c>
      <c r="G6092" s="37" t="n">
        <v>68</v>
      </c>
    </row>
    <row r="6093" customFormat="false" ht="15" hidden="false" customHeight="false" outlineLevel="0" collapsed="false">
      <c r="A6093" s="37" t="s">
        <v>1740</v>
      </c>
      <c r="B6093" s="37" t="s">
        <v>236</v>
      </c>
      <c r="C6093" s="37" t="n">
        <v>365</v>
      </c>
      <c r="D6093" s="38" t="n">
        <v>46334</v>
      </c>
      <c r="E6093" s="37" t="s">
        <v>229</v>
      </c>
      <c r="F6093" s="38" t="n">
        <v>46328</v>
      </c>
      <c r="G6093" s="37" t="n">
        <v>70</v>
      </c>
    </row>
    <row r="6094" customFormat="false" ht="15" hidden="false" customHeight="false" outlineLevel="0" collapsed="false">
      <c r="A6094" s="37" t="s">
        <v>1740</v>
      </c>
      <c r="B6094" s="37" t="s">
        <v>237</v>
      </c>
      <c r="C6094" s="37" t="n">
        <v>365</v>
      </c>
      <c r="D6094" s="38" t="n">
        <v>46281</v>
      </c>
      <c r="E6094" s="37" t="s">
        <v>229</v>
      </c>
      <c r="F6094" s="38" t="n">
        <v>46263</v>
      </c>
      <c r="G6094" s="37" t="n">
        <v>72</v>
      </c>
    </row>
    <row r="6095" customFormat="false" ht="15" hidden="false" customHeight="false" outlineLevel="0" collapsed="false">
      <c r="A6095" s="37" t="s">
        <v>1740</v>
      </c>
      <c r="B6095" s="37" t="s">
        <v>238</v>
      </c>
      <c r="C6095" s="37" t="n">
        <v>180</v>
      </c>
      <c r="D6095" s="38" t="n">
        <v>46351</v>
      </c>
      <c r="E6095" s="37" t="s">
        <v>229</v>
      </c>
      <c r="F6095" s="38" t="n">
        <v>46318</v>
      </c>
      <c r="G6095" s="37" t="n">
        <v>84</v>
      </c>
    </row>
    <row r="6096" customFormat="false" ht="15" hidden="false" customHeight="false" outlineLevel="0" collapsed="false">
      <c r="A6096" s="37" t="s">
        <v>1740</v>
      </c>
      <c r="B6096" s="37" t="s">
        <v>239</v>
      </c>
      <c r="C6096" s="37" t="n">
        <v>730</v>
      </c>
      <c r="D6096" s="38" t="n">
        <v>46221</v>
      </c>
      <c r="E6096" s="37" t="s">
        <v>229</v>
      </c>
      <c r="F6096" s="38" t="n">
        <v>46200</v>
      </c>
      <c r="G6096" s="37" t="n">
        <v>86</v>
      </c>
    </row>
    <row r="6097" customFormat="false" ht="15" hidden="false" customHeight="false" outlineLevel="0" collapsed="false">
      <c r="A6097" s="37" t="s">
        <v>1740</v>
      </c>
      <c r="B6097" s="37" t="s">
        <v>240</v>
      </c>
      <c r="C6097" s="37" t="n">
        <v>365</v>
      </c>
      <c r="D6097" s="38" t="n">
        <v>46300</v>
      </c>
      <c r="E6097" s="37" t="s">
        <v>231</v>
      </c>
      <c r="F6097" s="38"/>
      <c r="G6097" s="37"/>
    </row>
    <row r="6098" customFormat="false" ht="15" hidden="false" customHeight="false" outlineLevel="0" collapsed="false">
      <c r="A6098" s="37" t="s">
        <v>1741</v>
      </c>
      <c r="B6098" s="37" t="s">
        <v>235</v>
      </c>
      <c r="C6098" s="37" t="n">
        <v>365</v>
      </c>
      <c r="D6098" s="38" t="n">
        <v>46378</v>
      </c>
      <c r="E6098" s="37" t="s">
        <v>229</v>
      </c>
      <c r="F6098" s="38" t="n">
        <v>46339</v>
      </c>
      <c r="G6098" s="37" t="n">
        <v>92</v>
      </c>
    </row>
    <row r="6099" customFormat="false" ht="15" hidden="false" customHeight="false" outlineLevel="0" collapsed="false">
      <c r="A6099" s="37" t="s">
        <v>1741</v>
      </c>
      <c r="B6099" s="37" t="s">
        <v>236</v>
      </c>
      <c r="C6099" s="37" t="n">
        <v>365</v>
      </c>
      <c r="D6099" s="38" t="n">
        <v>46368</v>
      </c>
      <c r="E6099" s="37" t="s">
        <v>229</v>
      </c>
      <c r="F6099" s="38" t="n">
        <v>46341</v>
      </c>
      <c r="G6099" s="37" t="n">
        <v>82</v>
      </c>
    </row>
    <row r="6100" customFormat="false" ht="15" hidden="false" customHeight="false" outlineLevel="0" collapsed="false">
      <c r="A6100" s="37" t="s">
        <v>1741</v>
      </c>
      <c r="B6100" s="37" t="s">
        <v>237</v>
      </c>
      <c r="C6100" s="37" t="n">
        <v>365</v>
      </c>
      <c r="D6100" s="38" t="n">
        <v>46115</v>
      </c>
      <c r="E6100" s="37" t="s">
        <v>232</v>
      </c>
      <c r="F6100" s="38"/>
      <c r="G6100" s="37"/>
    </row>
    <row r="6101" customFormat="false" ht="15" hidden="false" customHeight="false" outlineLevel="0" collapsed="false">
      <c r="A6101" s="37" t="s">
        <v>1741</v>
      </c>
      <c r="B6101" s="37" t="s">
        <v>238</v>
      </c>
      <c r="C6101" s="37" t="n">
        <v>180</v>
      </c>
      <c r="D6101" s="38" t="n">
        <v>46194</v>
      </c>
      <c r="E6101" s="37" t="s">
        <v>229</v>
      </c>
      <c r="F6101" s="38" t="n">
        <v>46155</v>
      </c>
      <c r="G6101" s="37" t="n">
        <v>80</v>
      </c>
    </row>
    <row r="6102" customFormat="false" ht="15" hidden="false" customHeight="false" outlineLevel="0" collapsed="false">
      <c r="A6102" s="37" t="s">
        <v>1741</v>
      </c>
      <c r="B6102" s="37" t="s">
        <v>239</v>
      </c>
      <c r="C6102" s="37" t="n">
        <v>730</v>
      </c>
      <c r="D6102" s="38" t="n">
        <v>46383</v>
      </c>
      <c r="E6102" s="37" t="s">
        <v>229</v>
      </c>
      <c r="F6102" s="38" t="n">
        <v>46362</v>
      </c>
      <c r="G6102" s="37" t="n">
        <v>93</v>
      </c>
    </row>
    <row r="6103" customFormat="false" ht="15" hidden="false" customHeight="false" outlineLevel="0" collapsed="false">
      <c r="A6103" s="37" t="s">
        <v>1741</v>
      </c>
      <c r="B6103" s="37" t="s">
        <v>240</v>
      </c>
      <c r="C6103" s="37" t="n">
        <v>365</v>
      </c>
      <c r="D6103" s="38" t="n">
        <v>46255</v>
      </c>
      <c r="E6103" s="37" t="s">
        <v>229</v>
      </c>
      <c r="F6103" s="38" t="n">
        <v>46229</v>
      </c>
      <c r="G6103" s="37" t="n">
        <v>96</v>
      </c>
    </row>
    <row r="6104" customFormat="false" ht="15" hidden="false" customHeight="false" outlineLevel="0" collapsed="false">
      <c r="A6104" s="37" t="s">
        <v>1742</v>
      </c>
      <c r="B6104" s="37" t="s">
        <v>235</v>
      </c>
      <c r="C6104" s="37" t="n">
        <v>365</v>
      </c>
      <c r="D6104" s="38" t="n">
        <v>46358</v>
      </c>
      <c r="E6104" s="37" t="s">
        <v>229</v>
      </c>
      <c r="F6104" s="38" t="n">
        <v>46349</v>
      </c>
      <c r="G6104" s="37" t="n">
        <v>65</v>
      </c>
    </row>
    <row r="6105" customFormat="false" ht="15" hidden="false" customHeight="false" outlineLevel="0" collapsed="false">
      <c r="A6105" s="37" t="s">
        <v>1742</v>
      </c>
      <c r="B6105" s="37" t="s">
        <v>236</v>
      </c>
      <c r="C6105" s="37" t="n">
        <v>365</v>
      </c>
      <c r="D6105" s="38" t="n">
        <v>46222</v>
      </c>
      <c r="E6105" s="37" t="s">
        <v>229</v>
      </c>
      <c r="F6105" s="38" t="n">
        <v>46183</v>
      </c>
      <c r="G6105" s="37" t="n">
        <v>66</v>
      </c>
    </row>
    <row r="6106" customFormat="false" ht="15" hidden="false" customHeight="false" outlineLevel="0" collapsed="false">
      <c r="A6106" s="37" t="s">
        <v>1742</v>
      </c>
      <c r="B6106" s="37" t="s">
        <v>237</v>
      </c>
      <c r="C6106" s="37" t="n">
        <v>365</v>
      </c>
      <c r="D6106" s="38" t="n">
        <v>46370</v>
      </c>
      <c r="E6106" s="37" t="s">
        <v>229</v>
      </c>
      <c r="F6106" s="38" t="n">
        <v>46351</v>
      </c>
      <c r="G6106" s="37" t="n">
        <v>93</v>
      </c>
    </row>
    <row r="6107" customFormat="false" ht="15" hidden="false" customHeight="false" outlineLevel="0" collapsed="false">
      <c r="A6107" s="37" t="s">
        <v>1742</v>
      </c>
      <c r="B6107" s="37" t="s">
        <v>238</v>
      </c>
      <c r="C6107" s="37" t="n">
        <v>180</v>
      </c>
      <c r="D6107" s="38" t="n">
        <v>46207</v>
      </c>
      <c r="E6107" s="37" t="s">
        <v>231</v>
      </c>
      <c r="F6107" s="38"/>
      <c r="G6107" s="37"/>
    </row>
    <row r="6108" customFormat="false" ht="15" hidden="false" customHeight="false" outlineLevel="0" collapsed="false">
      <c r="A6108" s="37" t="s">
        <v>1742</v>
      </c>
      <c r="B6108" s="37" t="s">
        <v>239</v>
      </c>
      <c r="C6108" s="37" t="n">
        <v>730</v>
      </c>
      <c r="D6108" s="38" t="n">
        <v>46270</v>
      </c>
      <c r="E6108" s="37" t="s">
        <v>229</v>
      </c>
      <c r="F6108" s="38" t="n">
        <v>46234</v>
      </c>
      <c r="G6108" s="37" t="n">
        <v>82</v>
      </c>
    </row>
    <row r="6109" customFormat="false" ht="15" hidden="false" customHeight="false" outlineLevel="0" collapsed="false">
      <c r="A6109" s="37" t="s">
        <v>1742</v>
      </c>
      <c r="B6109" s="37" t="s">
        <v>240</v>
      </c>
      <c r="C6109" s="37" t="n">
        <v>365</v>
      </c>
      <c r="D6109" s="38" t="n">
        <v>46237</v>
      </c>
      <c r="E6109" s="37" t="s">
        <v>229</v>
      </c>
      <c r="F6109" s="38" t="n">
        <v>46229</v>
      </c>
      <c r="G6109" s="37" t="n">
        <v>74</v>
      </c>
    </row>
    <row r="6110" customFormat="false" ht="15" hidden="false" customHeight="false" outlineLevel="0" collapsed="false">
      <c r="A6110" s="37" t="s">
        <v>1743</v>
      </c>
      <c r="B6110" s="37" t="s">
        <v>235</v>
      </c>
      <c r="C6110" s="37" t="n">
        <v>365</v>
      </c>
      <c r="D6110" s="38" t="n">
        <v>46291</v>
      </c>
      <c r="E6110" s="37" t="s">
        <v>229</v>
      </c>
      <c r="F6110" s="38" t="n">
        <v>46280</v>
      </c>
      <c r="G6110" s="37" t="n">
        <v>80</v>
      </c>
    </row>
    <row r="6111" customFormat="false" ht="15" hidden="false" customHeight="false" outlineLevel="0" collapsed="false">
      <c r="A6111" s="37" t="s">
        <v>1743</v>
      </c>
      <c r="B6111" s="37" t="s">
        <v>236</v>
      </c>
      <c r="C6111" s="37" t="n">
        <v>365</v>
      </c>
      <c r="D6111" s="38" t="n">
        <v>46168</v>
      </c>
      <c r="E6111" s="37" t="s">
        <v>231</v>
      </c>
      <c r="F6111" s="38"/>
      <c r="G6111" s="37"/>
    </row>
    <row r="6112" customFormat="false" ht="15" hidden="false" customHeight="false" outlineLevel="0" collapsed="false">
      <c r="A6112" s="37" t="s">
        <v>1743</v>
      </c>
      <c r="B6112" s="37" t="s">
        <v>237</v>
      </c>
      <c r="C6112" s="37" t="n">
        <v>365</v>
      </c>
      <c r="D6112" s="38" t="n">
        <v>46350</v>
      </c>
      <c r="E6112" s="37" t="s">
        <v>230</v>
      </c>
      <c r="F6112" s="38"/>
      <c r="G6112" s="37"/>
    </row>
    <row r="6113" customFormat="false" ht="15" hidden="false" customHeight="false" outlineLevel="0" collapsed="false">
      <c r="A6113" s="37" t="s">
        <v>1743</v>
      </c>
      <c r="B6113" s="37" t="s">
        <v>238</v>
      </c>
      <c r="C6113" s="37" t="n">
        <v>180</v>
      </c>
      <c r="D6113" s="38" t="n">
        <v>46286</v>
      </c>
      <c r="E6113" s="37" t="s">
        <v>229</v>
      </c>
      <c r="F6113" s="38" t="n">
        <v>46281</v>
      </c>
      <c r="G6113" s="37" t="n">
        <v>65</v>
      </c>
    </row>
    <row r="6114" customFormat="false" ht="15" hidden="false" customHeight="false" outlineLevel="0" collapsed="false">
      <c r="A6114" s="37" t="s">
        <v>1743</v>
      </c>
      <c r="B6114" s="37" t="s">
        <v>239</v>
      </c>
      <c r="C6114" s="37" t="n">
        <v>730</v>
      </c>
      <c r="D6114" s="38" t="n">
        <v>46149</v>
      </c>
      <c r="E6114" s="37" t="s">
        <v>229</v>
      </c>
      <c r="F6114" s="38" t="n">
        <v>46139</v>
      </c>
      <c r="G6114" s="37" t="n">
        <v>96</v>
      </c>
    </row>
    <row r="6115" customFormat="false" ht="15" hidden="false" customHeight="false" outlineLevel="0" collapsed="false">
      <c r="A6115" s="37" t="s">
        <v>1743</v>
      </c>
      <c r="B6115" s="37" t="s">
        <v>240</v>
      </c>
      <c r="C6115" s="37" t="n">
        <v>365</v>
      </c>
      <c r="D6115" s="38" t="n">
        <v>46135</v>
      </c>
      <c r="E6115" s="37" t="s">
        <v>229</v>
      </c>
      <c r="F6115" s="38" t="n">
        <v>46127</v>
      </c>
      <c r="G6115" s="37" t="n">
        <v>74</v>
      </c>
    </row>
    <row r="6116" customFormat="false" ht="15" hidden="false" customHeight="false" outlineLevel="0" collapsed="false">
      <c r="A6116" s="37" t="s">
        <v>1744</v>
      </c>
      <c r="B6116" s="37" t="s">
        <v>235</v>
      </c>
      <c r="C6116" s="37" t="n">
        <v>365</v>
      </c>
      <c r="D6116" s="38" t="n">
        <v>46185</v>
      </c>
      <c r="E6116" s="37" t="s">
        <v>229</v>
      </c>
      <c r="F6116" s="38" t="n">
        <v>46166</v>
      </c>
      <c r="G6116" s="37" t="n">
        <v>97</v>
      </c>
    </row>
    <row r="6117" customFormat="false" ht="15" hidden="false" customHeight="false" outlineLevel="0" collapsed="false">
      <c r="A6117" s="37" t="s">
        <v>1744</v>
      </c>
      <c r="B6117" s="37" t="s">
        <v>236</v>
      </c>
      <c r="C6117" s="37" t="n">
        <v>365</v>
      </c>
      <c r="D6117" s="38" t="n">
        <v>46112</v>
      </c>
      <c r="E6117" s="37" t="s">
        <v>229</v>
      </c>
      <c r="F6117" s="38" t="n">
        <v>46076</v>
      </c>
      <c r="G6117" s="37" t="n">
        <v>75</v>
      </c>
    </row>
    <row r="6118" customFormat="false" ht="15" hidden="false" customHeight="false" outlineLevel="0" collapsed="false">
      <c r="A6118" s="37" t="s">
        <v>1744</v>
      </c>
      <c r="B6118" s="37" t="s">
        <v>237</v>
      </c>
      <c r="C6118" s="37" t="n">
        <v>365</v>
      </c>
      <c r="D6118" s="38" t="n">
        <v>46246</v>
      </c>
      <c r="E6118" s="37" t="s">
        <v>229</v>
      </c>
      <c r="F6118" s="38" t="n">
        <v>46236</v>
      </c>
      <c r="G6118" s="37" t="n">
        <v>87</v>
      </c>
    </row>
    <row r="6119" customFormat="false" ht="15" hidden="false" customHeight="false" outlineLevel="0" collapsed="false">
      <c r="A6119" s="37" t="s">
        <v>1744</v>
      </c>
      <c r="B6119" s="37" t="s">
        <v>238</v>
      </c>
      <c r="C6119" s="37" t="n">
        <v>180</v>
      </c>
      <c r="D6119" s="38" t="n">
        <v>46160</v>
      </c>
      <c r="E6119" s="37" t="s">
        <v>229</v>
      </c>
      <c r="F6119" s="38" t="n">
        <v>46135</v>
      </c>
      <c r="G6119" s="37" t="n">
        <v>72</v>
      </c>
    </row>
    <row r="6120" customFormat="false" ht="15" hidden="false" customHeight="false" outlineLevel="0" collapsed="false">
      <c r="A6120" s="37" t="s">
        <v>1744</v>
      </c>
      <c r="B6120" s="37" t="s">
        <v>239</v>
      </c>
      <c r="C6120" s="37" t="n">
        <v>730</v>
      </c>
      <c r="D6120" s="38" t="n">
        <v>46124</v>
      </c>
      <c r="E6120" s="37" t="s">
        <v>229</v>
      </c>
      <c r="F6120" s="38" t="n">
        <v>46090</v>
      </c>
      <c r="G6120" s="37" t="n">
        <v>90</v>
      </c>
    </row>
    <row r="6121" customFormat="false" ht="15" hidden="false" customHeight="false" outlineLevel="0" collapsed="false">
      <c r="A6121" s="37" t="s">
        <v>1744</v>
      </c>
      <c r="B6121" s="37" t="s">
        <v>240</v>
      </c>
      <c r="C6121" s="37" t="n">
        <v>365</v>
      </c>
      <c r="D6121" s="38" t="n">
        <v>46250</v>
      </c>
      <c r="E6121" s="37" t="s">
        <v>229</v>
      </c>
      <c r="F6121" s="38" t="n">
        <v>46244</v>
      </c>
      <c r="G6121" s="37" t="n">
        <v>74</v>
      </c>
    </row>
    <row r="6122" customFormat="false" ht="15" hidden="false" customHeight="false" outlineLevel="0" collapsed="false">
      <c r="A6122" s="37" t="s">
        <v>1745</v>
      </c>
      <c r="B6122" s="37" t="s">
        <v>235</v>
      </c>
      <c r="C6122" s="37" t="n">
        <v>365</v>
      </c>
      <c r="D6122" s="38" t="n">
        <v>46212</v>
      </c>
      <c r="E6122" s="37" t="s">
        <v>229</v>
      </c>
      <c r="F6122" s="38" t="n">
        <v>46179</v>
      </c>
      <c r="G6122" s="37" t="n">
        <v>75</v>
      </c>
    </row>
    <row r="6123" customFormat="false" ht="15" hidden="false" customHeight="false" outlineLevel="0" collapsed="false">
      <c r="A6123" s="37" t="s">
        <v>1745</v>
      </c>
      <c r="B6123" s="37" t="s">
        <v>236</v>
      </c>
      <c r="C6123" s="37" t="n">
        <v>365</v>
      </c>
      <c r="D6123" s="38" t="n">
        <v>46119</v>
      </c>
      <c r="E6123" s="37" t="s">
        <v>232</v>
      </c>
      <c r="F6123" s="38"/>
      <c r="G6123" s="37"/>
    </row>
    <row r="6124" customFormat="false" ht="15" hidden="false" customHeight="false" outlineLevel="0" collapsed="false">
      <c r="A6124" s="37" t="s">
        <v>1745</v>
      </c>
      <c r="B6124" s="37" t="s">
        <v>237</v>
      </c>
      <c r="C6124" s="37" t="n">
        <v>365</v>
      </c>
      <c r="D6124" s="38" t="n">
        <v>46306</v>
      </c>
      <c r="E6124" s="37" t="s">
        <v>229</v>
      </c>
      <c r="F6124" s="38" t="n">
        <v>46303</v>
      </c>
      <c r="G6124" s="37" t="n">
        <v>63</v>
      </c>
    </row>
    <row r="6125" customFormat="false" ht="15" hidden="false" customHeight="false" outlineLevel="0" collapsed="false">
      <c r="A6125" s="37" t="s">
        <v>1745</v>
      </c>
      <c r="B6125" s="37" t="s">
        <v>238</v>
      </c>
      <c r="C6125" s="37" t="n">
        <v>180</v>
      </c>
      <c r="D6125" s="38" t="n">
        <v>46300</v>
      </c>
      <c r="E6125" s="37" t="s">
        <v>229</v>
      </c>
      <c r="F6125" s="38" t="n">
        <v>46281</v>
      </c>
      <c r="G6125" s="37" t="n">
        <v>83</v>
      </c>
    </row>
    <row r="6126" customFormat="false" ht="15" hidden="false" customHeight="false" outlineLevel="0" collapsed="false">
      <c r="A6126" s="37" t="s">
        <v>1745</v>
      </c>
      <c r="B6126" s="37" t="s">
        <v>239</v>
      </c>
      <c r="C6126" s="37" t="n">
        <v>730</v>
      </c>
      <c r="D6126" s="38" t="n">
        <v>46158</v>
      </c>
      <c r="E6126" s="37" t="s">
        <v>230</v>
      </c>
      <c r="F6126" s="38"/>
      <c r="G6126" s="37"/>
    </row>
    <row r="6127" customFormat="false" ht="15" hidden="false" customHeight="false" outlineLevel="0" collapsed="false">
      <c r="A6127" s="37" t="s">
        <v>1745</v>
      </c>
      <c r="B6127" s="37" t="s">
        <v>240</v>
      </c>
      <c r="C6127" s="37" t="n">
        <v>365</v>
      </c>
      <c r="D6127" s="38" t="n">
        <v>46377</v>
      </c>
      <c r="E6127" s="37" t="s">
        <v>231</v>
      </c>
      <c r="F6127" s="38"/>
      <c r="G6127" s="37"/>
    </row>
    <row r="6128" customFormat="false" ht="15" hidden="false" customHeight="false" outlineLevel="0" collapsed="false">
      <c r="A6128" s="37" t="s">
        <v>598</v>
      </c>
      <c r="B6128" s="37" t="s">
        <v>235</v>
      </c>
      <c r="C6128" s="37" t="n">
        <v>365</v>
      </c>
      <c r="D6128" s="38" t="n">
        <v>46220</v>
      </c>
      <c r="E6128" s="37" t="s">
        <v>229</v>
      </c>
      <c r="F6128" s="38" t="n">
        <v>46211</v>
      </c>
      <c r="G6128" s="37" t="n">
        <v>79</v>
      </c>
    </row>
    <row r="6129" customFormat="false" ht="15" hidden="false" customHeight="false" outlineLevel="0" collapsed="false">
      <c r="A6129" s="37" t="s">
        <v>598</v>
      </c>
      <c r="B6129" s="37" t="s">
        <v>236</v>
      </c>
      <c r="C6129" s="37" t="n">
        <v>365</v>
      </c>
      <c r="D6129" s="38" t="n">
        <v>46286</v>
      </c>
      <c r="E6129" s="37" t="s">
        <v>229</v>
      </c>
      <c r="F6129" s="38" t="n">
        <v>46271</v>
      </c>
      <c r="G6129" s="37" t="n">
        <v>66</v>
      </c>
    </row>
    <row r="6130" customFormat="false" ht="15" hidden="false" customHeight="false" outlineLevel="0" collapsed="false">
      <c r="A6130" s="37" t="s">
        <v>598</v>
      </c>
      <c r="B6130" s="37" t="s">
        <v>237</v>
      </c>
      <c r="C6130" s="37" t="n">
        <v>365</v>
      </c>
      <c r="D6130" s="38" t="n">
        <v>46290</v>
      </c>
      <c r="E6130" s="37" t="s">
        <v>229</v>
      </c>
      <c r="F6130" s="38" t="n">
        <v>46279</v>
      </c>
      <c r="G6130" s="37" t="n">
        <v>89</v>
      </c>
    </row>
    <row r="6131" customFormat="false" ht="15" hidden="false" customHeight="false" outlineLevel="0" collapsed="false">
      <c r="A6131" s="37" t="s">
        <v>598</v>
      </c>
      <c r="B6131" s="37" t="s">
        <v>238</v>
      </c>
      <c r="C6131" s="37" t="n">
        <v>180</v>
      </c>
      <c r="D6131" s="38" t="n">
        <v>46251</v>
      </c>
      <c r="E6131" s="37" t="s">
        <v>231</v>
      </c>
      <c r="F6131" s="38"/>
      <c r="G6131" s="37"/>
    </row>
    <row r="6132" customFormat="false" ht="15" hidden="false" customHeight="false" outlineLevel="0" collapsed="false">
      <c r="A6132" s="37" t="s">
        <v>598</v>
      </c>
      <c r="B6132" s="37" t="s">
        <v>239</v>
      </c>
      <c r="C6132" s="37" t="n">
        <v>730</v>
      </c>
      <c r="D6132" s="38" t="n">
        <v>46281</v>
      </c>
      <c r="E6132" s="37" t="s">
        <v>231</v>
      </c>
      <c r="F6132" s="38"/>
      <c r="G6132" s="37"/>
    </row>
    <row r="6133" customFormat="false" ht="15" hidden="false" customHeight="false" outlineLevel="0" collapsed="false">
      <c r="A6133" s="37" t="s">
        <v>598</v>
      </c>
      <c r="B6133" s="37" t="s">
        <v>240</v>
      </c>
      <c r="C6133" s="37" t="n">
        <v>365</v>
      </c>
      <c r="D6133" s="38" t="n">
        <v>46370</v>
      </c>
      <c r="E6133" s="37" t="s">
        <v>229</v>
      </c>
      <c r="F6133" s="38" t="n">
        <v>46359</v>
      </c>
      <c r="G6133" s="37" t="n">
        <v>95</v>
      </c>
    </row>
    <row r="6134" customFormat="false" ht="15" hidden="false" customHeight="false" outlineLevel="0" collapsed="false">
      <c r="A6134" s="37" t="s">
        <v>1746</v>
      </c>
      <c r="B6134" s="37" t="s">
        <v>235</v>
      </c>
      <c r="C6134" s="37" t="n">
        <v>365</v>
      </c>
      <c r="D6134" s="38" t="n">
        <v>46173</v>
      </c>
      <c r="E6134" s="37" t="s">
        <v>229</v>
      </c>
      <c r="F6134" s="38" t="n">
        <v>46172</v>
      </c>
      <c r="G6134" s="37" t="n">
        <v>92</v>
      </c>
    </row>
    <row r="6135" customFormat="false" ht="15" hidden="false" customHeight="false" outlineLevel="0" collapsed="false">
      <c r="A6135" s="37" t="s">
        <v>1746</v>
      </c>
      <c r="B6135" s="37" t="s">
        <v>236</v>
      </c>
      <c r="C6135" s="37" t="n">
        <v>365</v>
      </c>
      <c r="D6135" s="38" t="n">
        <v>46138</v>
      </c>
      <c r="E6135" s="37" t="s">
        <v>229</v>
      </c>
      <c r="F6135" s="38" t="n">
        <v>46137</v>
      </c>
      <c r="G6135" s="37" t="n">
        <v>98</v>
      </c>
    </row>
    <row r="6136" customFormat="false" ht="15" hidden="false" customHeight="false" outlineLevel="0" collapsed="false">
      <c r="A6136" s="37" t="s">
        <v>1746</v>
      </c>
      <c r="B6136" s="37" t="s">
        <v>237</v>
      </c>
      <c r="C6136" s="37" t="n">
        <v>365</v>
      </c>
      <c r="D6136" s="38" t="n">
        <v>46278</v>
      </c>
      <c r="E6136" s="37" t="s">
        <v>229</v>
      </c>
      <c r="F6136" s="38" t="n">
        <v>46240</v>
      </c>
      <c r="G6136" s="37" t="n">
        <v>89</v>
      </c>
    </row>
    <row r="6137" customFormat="false" ht="15" hidden="false" customHeight="false" outlineLevel="0" collapsed="false">
      <c r="A6137" s="37" t="s">
        <v>1746</v>
      </c>
      <c r="B6137" s="37" t="s">
        <v>238</v>
      </c>
      <c r="C6137" s="37" t="n">
        <v>180</v>
      </c>
      <c r="D6137" s="38" t="n">
        <v>46336</v>
      </c>
      <c r="E6137" s="37" t="s">
        <v>229</v>
      </c>
      <c r="F6137" s="38" t="n">
        <v>46319</v>
      </c>
      <c r="G6137" s="37" t="n">
        <v>75</v>
      </c>
    </row>
    <row r="6138" customFormat="false" ht="15" hidden="false" customHeight="false" outlineLevel="0" collapsed="false">
      <c r="A6138" s="37" t="s">
        <v>1746</v>
      </c>
      <c r="B6138" s="37" t="s">
        <v>239</v>
      </c>
      <c r="C6138" s="37" t="n">
        <v>730</v>
      </c>
      <c r="D6138" s="38" t="n">
        <v>46190</v>
      </c>
      <c r="E6138" s="37" t="s">
        <v>229</v>
      </c>
      <c r="F6138" s="38" t="n">
        <v>46172</v>
      </c>
      <c r="G6138" s="37" t="n">
        <v>81</v>
      </c>
    </row>
    <row r="6139" customFormat="false" ht="15" hidden="false" customHeight="false" outlineLevel="0" collapsed="false">
      <c r="A6139" s="37" t="s">
        <v>1746</v>
      </c>
      <c r="B6139" s="37" t="s">
        <v>240</v>
      </c>
      <c r="C6139" s="37" t="n">
        <v>365</v>
      </c>
      <c r="D6139" s="38" t="n">
        <v>46205</v>
      </c>
      <c r="E6139" s="37" t="s">
        <v>229</v>
      </c>
      <c r="F6139" s="38" t="n">
        <v>46172</v>
      </c>
      <c r="G6139" s="37" t="n">
        <v>82</v>
      </c>
    </row>
    <row r="6140" customFormat="false" ht="15" hidden="false" customHeight="false" outlineLevel="0" collapsed="false">
      <c r="A6140" s="37" t="s">
        <v>1747</v>
      </c>
      <c r="B6140" s="37" t="s">
        <v>235</v>
      </c>
      <c r="C6140" s="37" t="n">
        <v>365</v>
      </c>
      <c r="D6140" s="38" t="n">
        <v>46108</v>
      </c>
      <c r="E6140" s="37" t="s">
        <v>229</v>
      </c>
      <c r="F6140" s="38" t="n">
        <v>46072</v>
      </c>
      <c r="G6140" s="37" t="n">
        <v>63</v>
      </c>
    </row>
    <row r="6141" customFormat="false" ht="15" hidden="false" customHeight="false" outlineLevel="0" collapsed="false">
      <c r="A6141" s="37" t="s">
        <v>1747</v>
      </c>
      <c r="B6141" s="37" t="s">
        <v>236</v>
      </c>
      <c r="C6141" s="37" t="n">
        <v>365</v>
      </c>
      <c r="D6141" s="38" t="n">
        <v>46104</v>
      </c>
      <c r="E6141" s="37" t="s">
        <v>232</v>
      </c>
      <c r="F6141" s="38"/>
      <c r="G6141" s="37"/>
    </row>
    <row r="6142" customFormat="false" ht="15" hidden="false" customHeight="false" outlineLevel="0" collapsed="false">
      <c r="A6142" s="37" t="s">
        <v>1747</v>
      </c>
      <c r="B6142" s="37" t="s">
        <v>237</v>
      </c>
      <c r="C6142" s="37" t="n">
        <v>365</v>
      </c>
      <c r="D6142" s="38" t="n">
        <v>46260</v>
      </c>
      <c r="E6142" s="37" t="s">
        <v>229</v>
      </c>
      <c r="F6142" s="38" t="n">
        <v>46228</v>
      </c>
      <c r="G6142" s="37" t="n">
        <v>76</v>
      </c>
    </row>
    <row r="6143" customFormat="false" ht="15" hidden="false" customHeight="false" outlineLevel="0" collapsed="false">
      <c r="A6143" s="37" t="s">
        <v>1747</v>
      </c>
      <c r="B6143" s="37" t="s">
        <v>238</v>
      </c>
      <c r="C6143" s="37" t="n">
        <v>180</v>
      </c>
      <c r="D6143" s="38" t="n">
        <v>46202</v>
      </c>
      <c r="E6143" s="37" t="s">
        <v>229</v>
      </c>
      <c r="F6143" s="38" t="n">
        <v>46193</v>
      </c>
      <c r="G6143" s="37" t="n">
        <v>63</v>
      </c>
    </row>
    <row r="6144" customFormat="false" ht="15" hidden="false" customHeight="false" outlineLevel="0" collapsed="false">
      <c r="A6144" s="37" t="s">
        <v>1747</v>
      </c>
      <c r="B6144" s="37" t="s">
        <v>239</v>
      </c>
      <c r="C6144" s="37" t="n">
        <v>730</v>
      </c>
      <c r="D6144" s="38" t="n">
        <v>46099</v>
      </c>
      <c r="E6144" s="37" t="s">
        <v>229</v>
      </c>
      <c r="F6144" s="38" t="n">
        <v>46081</v>
      </c>
      <c r="G6144" s="37" t="n">
        <v>82</v>
      </c>
    </row>
    <row r="6145" customFormat="false" ht="15" hidden="false" customHeight="false" outlineLevel="0" collapsed="false">
      <c r="A6145" s="37" t="s">
        <v>1747</v>
      </c>
      <c r="B6145" s="37" t="s">
        <v>240</v>
      </c>
      <c r="C6145" s="37" t="n">
        <v>365</v>
      </c>
      <c r="D6145" s="38" t="n">
        <v>46159</v>
      </c>
      <c r="E6145" s="37" t="s">
        <v>229</v>
      </c>
      <c r="F6145" s="38" t="n">
        <v>46129</v>
      </c>
      <c r="G6145" s="37" t="n">
        <v>65</v>
      </c>
    </row>
    <row r="6146" customFormat="false" ht="15" hidden="false" customHeight="false" outlineLevel="0" collapsed="false">
      <c r="A6146" s="37" t="s">
        <v>1748</v>
      </c>
      <c r="B6146" s="37" t="s">
        <v>235</v>
      </c>
      <c r="C6146" s="37" t="n">
        <v>365</v>
      </c>
      <c r="D6146" s="38" t="n">
        <v>46148</v>
      </c>
      <c r="E6146" s="37" t="s">
        <v>230</v>
      </c>
      <c r="F6146" s="38"/>
      <c r="G6146" s="37"/>
    </row>
    <row r="6147" customFormat="false" ht="15" hidden="false" customHeight="false" outlineLevel="0" collapsed="false">
      <c r="A6147" s="37" t="s">
        <v>1748</v>
      </c>
      <c r="B6147" s="37" t="s">
        <v>236</v>
      </c>
      <c r="C6147" s="37" t="n">
        <v>365</v>
      </c>
      <c r="D6147" s="38" t="n">
        <v>46124</v>
      </c>
      <c r="E6147" s="37" t="s">
        <v>229</v>
      </c>
      <c r="F6147" s="38" t="n">
        <v>46104</v>
      </c>
      <c r="G6147" s="37" t="n">
        <v>95</v>
      </c>
    </row>
    <row r="6148" customFormat="false" ht="15" hidden="false" customHeight="false" outlineLevel="0" collapsed="false">
      <c r="A6148" s="37" t="s">
        <v>1748</v>
      </c>
      <c r="B6148" s="37" t="s">
        <v>237</v>
      </c>
      <c r="C6148" s="37" t="n">
        <v>365</v>
      </c>
      <c r="D6148" s="38" t="n">
        <v>46156</v>
      </c>
      <c r="E6148" s="37" t="s">
        <v>230</v>
      </c>
      <c r="F6148" s="38"/>
      <c r="G6148" s="37"/>
    </row>
    <row r="6149" customFormat="false" ht="15" hidden="false" customHeight="false" outlineLevel="0" collapsed="false">
      <c r="A6149" s="37" t="s">
        <v>1748</v>
      </c>
      <c r="B6149" s="37" t="s">
        <v>238</v>
      </c>
      <c r="C6149" s="37" t="n">
        <v>180</v>
      </c>
      <c r="D6149" s="38" t="n">
        <v>46178</v>
      </c>
      <c r="E6149" s="37" t="s">
        <v>230</v>
      </c>
      <c r="F6149" s="38"/>
      <c r="G6149" s="37"/>
    </row>
    <row r="6150" customFormat="false" ht="15" hidden="false" customHeight="false" outlineLevel="0" collapsed="false">
      <c r="A6150" s="37" t="s">
        <v>1748</v>
      </c>
      <c r="B6150" s="37" t="s">
        <v>239</v>
      </c>
      <c r="C6150" s="37" t="n">
        <v>730</v>
      </c>
      <c r="D6150" s="38" t="n">
        <v>46367</v>
      </c>
      <c r="E6150" s="37" t="s">
        <v>229</v>
      </c>
      <c r="F6150" s="38" t="n">
        <v>46338</v>
      </c>
      <c r="G6150" s="37" t="n">
        <v>92</v>
      </c>
    </row>
    <row r="6151" customFormat="false" ht="15" hidden="false" customHeight="false" outlineLevel="0" collapsed="false">
      <c r="A6151" s="37" t="s">
        <v>1748</v>
      </c>
      <c r="B6151" s="37" t="s">
        <v>240</v>
      </c>
      <c r="C6151" s="37" t="n">
        <v>365</v>
      </c>
      <c r="D6151" s="38" t="n">
        <v>46331</v>
      </c>
      <c r="E6151" s="37" t="s">
        <v>232</v>
      </c>
      <c r="F6151" s="38"/>
      <c r="G6151" s="37"/>
    </row>
    <row r="6152" customFormat="false" ht="15" hidden="false" customHeight="false" outlineLevel="0" collapsed="false">
      <c r="A6152" s="37" t="s">
        <v>1269</v>
      </c>
      <c r="B6152" s="37" t="s">
        <v>235</v>
      </c>
      <c r="C6152" s="37" t="n">
        <v>365</v>
      </c>
      <c r="D6152" s="38" t="n">
        <v>46318</v>
      </c>
      <c r="E6152" s="37" t="s">
        <v>229</v>
      </c>
      <c r="F6152" s="38" t="n">
        <v>46297</v>
      </c>
      <c r="G6152" s="37" t="n">
        <v>90</v>
      </c>
    </row>
    <row r="6153" customFormat="false" ht="15" hidden="false" customHeight="false" outlineLevel="0" collapsed="false">
      <c r="A6153" s="37" t="s">
        <v>1269</v>
      </c>
      <c r="B6153" s="37" t="s">
        <v>236</v>
      </c>
      <c r="C6153" s="37" t="n">
        <v>365</v>
      </c>
      <c r="D6153" s="38" t="n">
        <v>46260</v>
      </c>
      <c r="E6153" s="37" t="s">
        <v>229</v>
      </c>
      <c r="F6153" s="38" t="n">
        <v>46227</v>
      </c>
      <c r="G6153" s="37" t="n">
        <v>97</v>
      </c>
    </row>
    <row r="6154" customFormat="false" ht="15" hidden="false" customHeight="false" outlineLevel="0" collapsed="false">
      <c r="A6154" s="37" t="s">
        <v>1269</v>
      </c>
      <c r="B6154" s="37" t="s">
        <v>237</v>
      </c>
      <c r="C6154" s="37" t="n">
        <v>365</v>
      </c>
      <c r="D6154" s="38" t="n">
        <v>46204</v>
      </c>
      <c r="E6154" s="37" t="s">
        <v>230</v>
      </c>
      <c r="F6154" s="38"/>
      <c r="G6154" s="37"/>
    </row>
    <row r="6155" customFormat="false" ht="15" hidden="false" customHeight="false" outlineLevel="0" collapsed="false">
      <c r="A6155" s="37" t="s">
        <v>1269</v>
      </c>
      <c r="B6155" s="37" t="s">
        <v>238</v>
      </c>
      <c r="C6155" s="37" t="n">
        <v>180</v>
      </c>
      <c r="D6155" s="38" t="n">
        <v>46378</v>
      </c>
      <c r="E6155" s="37" t="s">
        <v>229</v>
      </c>
      <c r="F6155" s="38" t="n">
        <v>46362</v>
      </c>
      <c r="G6155" s="37" t="n">
        <v>88</v>
      </c>
    </row>
    <row r="6156" customFormat="false" ht="15" hidden="false" customHeight="false" outlineLevel="0" collapsed="false">
      <c r="A6156" s="37" t="s">
        <v>1269</v>
      </c>
      <c r="B6156" s="37" t="s">
        <v>239</v>
      </c>
      <c r="C6156" s="37" t="n">
        <v>730</v>
      </c>
      <c r="D6156" s="38" t="n">
        <v>46290</v>
      </c>
      <c r="E6156" s="37" t="s">
        <v>229</v>
      </c>
      <c r="F6156" s="38" t="n">
        <v>46271</v>
      </c>
      <c r="G6156" s="37" t="n">
        <v>83</v>
      </c>
    </row>
    <row r="6157" customFormat="false" ht="15" hidden="false" customHeight="false" outlineLevel="0" collapsed="false">
      <c r="A6157" s="37" t="s">
        <v>1269</v>
      </c>
      <c r="B6157" s="37" t="s">
        <v>240</v>
      </c>
      <c r="C6157" s="37" t="n">
        <v>365</v>
      </c>
      <c r="D6157" s="38" t="n">
        <v>46189</v>
      </c>
      <c r="E6157" s="37" t="s">
        <v>232</v>
      </c>
      <c r="F6157" s="38"/>
      <c r="G6157" s="37"/>
    </row>
    <row r="6158" customFormat="false" ht="15" hidden="false" customHeight="false" outlineLevel="0" collapsed="false">
      <c r="A6158" s="37" t="s">
        <v>1749</v>
      </c>
      <c r="B6158" s="37" t="s">
        <v>235</v>
      </c>
      <c r="C6158" s="37" t="n">
        <v>365</v>
      </c>
      <c r="D6158" s="38" t="n">
        <v>46096</v>
      </c>
      <c r="E6158" s="37" t="s">
        <v>232</v>
      </c>
      <c r="F6158" s="38"/>
      <c r="G6158" s="37"/>
    </row>
    <row r="6159" customFormat="false" ht="15" hidden="false" customHeight="false" outlineLevel="0" collapsed="false">
      <c r="A6159" s="37" t="s">
        <v>1749</v>
      </c>
      <c r="B6159" s="37" t="s">
        <v>236</v>
      </c>
      <c r="C6159" s="37" t="n">
        <v>365</v>
      </c>
      <c r="D6159" s="38" t="n">
        <v>46296</v>
      </c>
      <c r="E6159" s="37" t="s">
        <v>231</v>
      </c>
      <c r="F6159" s="38"/>
      <c r="G6159" s="37"/>
    </row>
    <row r="6160" customFormat="false" ht="15" hidden="false" customHeight="false" outlineLevel="0" collapsed="false">
      <c r="A6160" s="37" t="s">
        <v>1749</v>
      </c>
      <c r="B6160" s="37" t="s">
        <v>237</v>
      </c>
      <c r="C6160" s="37" t="n">
        <v>365</v>
      </c>
      <c r="D6160" s="38" t="n">
        <v>46189</v>
      </c>
      <c r="E6160" s="37" t="s">
        <v>230</v>
      </c>
      <c r="F6160" s="38"/>
      <c r="G6160" s="37"/>
    </row>
    <row r="6161" customFormat="false" ht="15" hidden="false" customHeight="false" outlineLevel="0" collapsed="false">
      <c r="A6161" s="37" t="s">
        <v>1749</v>
      </c>
      <c r="B6161" s="37" t="s">
        <v>238</v>
      </c>
      <c r="C6161" s="37" t="n">
        <v>180</v>
      </c>
      <c r="D6161" s="38" t="n">
        <v>46265</v>
      </c>
      <c r="E6161" s="37" t="s">
        <v>229</v>
      </c>
      <c r="F6161" s="38" t="n">
        <v>46238</v>
      </c>
      <c r="G6161" s="37" t="n">
        <v>65</v>
      </c>
    </row>
    <row r="6162" customFormat="false" ht="15" hidden="false" customHeight="false" outlineLevel="0" collapsed="false">
      <c r="A6162" s="37" t="s">
        <v>1749</v>
      </c>
      <c r="B6162" s="37" t="s">
        <v>239</v>
      </c>
      <c r="C6162" s="37" t="n">
        <v>730</v>
      </c>
      <c r="D6162" s="38" t="n">
        <v>46133</v>
      </c>
      <c r="E6162" s="37" t="s">
        <v>229</v>
      </c>
      <c r="F6162" s="38" t="n">
        <v>46115</v>
      </c>
      <c r="G6162" s="37" t="n">
        <v>65</v>
      </c>
    </row>
    <row r="6163" customFormat="false" ht="15" hidden="false" customHeight="false" outlineLevel="0" collapsed="false">
      <c r="A6163" s="37" t="s">
        <v>1749</v>
      </c>
      <c r="B6163" s="37" t="s">
        <v>240</v>
      </c>
      <c r="C6163" s="37" t="n">
        <v>365</v>
      </c>
      <c r="D6163" s="38" t="n">
        <v>46303</v>
      </c>
      <c r="E6163" s="37" t="s">
        <v>229</v>
      </c>
      <c r="F6163" s="38" t="n">
        <v>46301</v>
      </c>
      <c r="G6163" s="37" t="n">
        <v>65</v>
      </c>
    </row>
    <row r="6164" customFormat="false" ht="15" hidden="false" customHeight="false" outlineLevel="0" collapsed="false">
      <c r="A6164" s="37" t="s">
        <v>870</v>
      </c>
      <c r="B6164" s="37" t="s">
        <v>235</v>
      </c>
      <c r="C6164" s="37" t="n">
        <v>365</v>
      </c>
      <c r="D6164" s="38" t="n">
        <v>46209</v>
      </c>
      <c r="E6164" s="37" t="s">
        <v>229</v>
      </c>
      <c r="F6164" s="38" t="n">
        <v>46190</v>
      </c>
      <c r="G6164" s="37" t="n">
        <v>83</v>
      </c>
    </row>
    <row r="6165" customFormat="false" ht="15" hidden="false" customHeight="false" outlineLevel="0" collapsed="false">
      <c r="A6165" s="37" t="s">
        <v>870</v>
      </c>
      <c r="B6165" s="37" t="s">
        <v>236</v>
      </c>
      <c r="C6165" s="37" t="n">
        <v>365</v>
      </c>
      <c r="D6165" s="38" t="n">
        <v>46313</v>
      </c>
      <c r="E6165" s="37" t="s">
        <v>231</v>
      </c>
      <c r="F6165" s="38"/>
      <c r="G6165" s="37"/>
    </row>
    <row r="6166" customFormat="false" ht="15" hidden="false" customHeight="false" outlineLevel="0" collapsed="false">
      <c r="A6166" s="37" t="s">
        <v>870</v>
      </c>
      <c r="B6166" s="37" t="s">
        <v>237</v>
      </c>
      <c r="C6166" s="37" t="n">
        <v>365</v>
      </c>
      <c r="D6166" s="38" t="n">
        <v>46253</v>
      </c>
      <c r="E6166" s="37" t="s">
        <v>232</v>
      </c>
      <c r="F6166" s="38"/>
      <c r="G6166" s="37"/>
    </row>
    <row r="6167" customFormat="false" ht="15" hidden="false" customHeight="false" outlineLevel="0" collapsed="false">
      <c r="A6167" s="37" t="s">
        <v>870</v>
      </c>
      <c r="B6167" s="37" t="s">
        <v>238</v>
      </c>
      <c r="C6167" s="37" t="n">
        <v>180</v>
      </c>
      <c r="D6167" s="38" t="n">
        <v>46320</v>
      </c>
      <c r="E6167" s="37" t="s">
        <v>229</v>
      </c>
      <c r="F6167" s="38" t="n">
        <v>46317</v>
      </c>
      <c r="G6167" s="37" t="n">
        <v>71</v>
      </c>
    </row>
    <row r="6168" customFormat="false" ht="15" hidden="false" customHeight="false" outlineLevel="0" collapsed="false">
      <c r="A6168" s="37" t="s">
        <v>870</v>
      </c>
      <c r="B6168" s="37" t="s">
        <v>239</v>
      </c>
      <c r="C6168" s="37" t="n">
        <v>730</v>
      </c>
      <c r="D6168" s="38" t="n">
        <v>46296</v>
      </c>
      <c r="E6168" s="37" t="s">
        <v>229</v>
      </c>
      <c r="F6168" s="38" t="n">
        <v>46282</v>
      </c>
      <c r="G6168" s="37" t="n">
        <v>64</v>
      </c>
    </row>
    <row r="6169" customFormat="false" ht="15" hidden="false" customHeight="false" outlineLevel="0" collapsed="false">
      <c r="A6169" s="37" t="s">
        <v>870</v>
      </c>
      <c r="B6169" s="37" t="s">
        <v>240</v>
      </c>
      <c r="C6169" s="37" t="n">
        <v>365</v>
      </c>
      <c r="D6169" s="38" t="n">
        <v>46128</v>
      </c>
      <c r="E6169" s="37" t="s">
        <v>229</v>
      </c>
      <c r="F6169" s="38" t="n">
        <v>46099</v>
      </c>
      <c r="G6169" s="37" t="n">
        <v>96</v>
      </c>
    </row>
    <row r="6170" customFormat="false" ht="15" hidden="false" customHeight="false" outlineLevel="0" collapsed="false">
      <c r="A6170" s="37" t="s">
        <v>1751</v>
      </c>
      <c r="B6170" s="37" t="s">
        <v>235</v>
      </c>
      <c r="C6170" s="37" t="n">
        <v>365</v>
      </c>
      <c r="D6170" s="38" t="n">
        <v>46114</v>
      </c>
      <c r="E6170" s="37" t="s">
        <v>229</v>
      </c>
      <c r="F6170" s="38" t="n">
        <v>46101</v>
      </c>
      <c r="G6170" s="37" t="n">
        <v>96</v>
      </c>
    </row>
    <row r="6171" customFormat="false" ht="15" hidden="false" customHeight="false" outlineLevel="0" collapsed="false">
      <c r="A6171" s="37" t="s">
        <v>1751</v>
      </c>
      <c r="B6171" s="37" t="s">
        <v>236</v>
      </c>
      <c r="C6171" s="37" t="n">
        <v>365</v>
      </c>
      <c r="D6171" s="38" t="n">
        <v>46104</v>
      </c>
      <c r="E6171" s="37" t="s">
        <v>232</v>
      </c>
      <c r="F6171" s="38"/>
      <c r="G6171" s="37"/>
    </row>
    <row r="6172" customFormat="false" ht="15" hidden="false" customHeight="false" outlineLevel="0" collapsed="false">
      <c r="A6172" s="37" t="s">
        <v>1751</v>
      </c>
      <c r="B6172" s="37" t="s">
        <v>237</v>
      </c>
      <c r="C6172" s="37" t="n">
        <v>365</v>
      </c>
      <c r="D6172" s="38" t="n">
        <v>46218</v>
      </c>
      <c r="E6172" s="37" t="s">
        <v>229</v>
      </c>
      <c r="F6172" s="38" t="n">
        <v>46193</v>
      </c>
      <c r="G6172" s="37" t="n">
        <v>69</v>
      </c>
    </row>
    <row r="6173" customFormat="false" ht="15" hidden="false" customHeight="false" outlineLevel="0" collapsed="false">
      <c r="A6173" s="37" t="s">
        <v>1751</v>
      </c>
      <c r="B6173" s="37" t="s">
        <v>238</v>
      </c>
      <c r="C6173" s="37" t="n">
        <v>180</v>
      </c>
      <c r="D6173" s="38" t="n">
        <v>46333</v>
      </c>
      <c r="E6173" s="37" t="s">
        <v>229</v>
      </c>
      <c r="F6173" s="38" t="n">
        <v>46317</v>
      </c>
      <c r="G6173" s="37" t="n">
        <v>80</v>
      </c>
    </row>
    <row r="6174" customFormat="false" ht="15" hidden="false" customHeight="false" outlineLevel="0" collapsed="false">
      <c r="A6174" s="37" t="s">
        <v>1751</v>
      </c>
      <c r="B6174" s="37" t="s">
        <v>239</v>
      </c>
      <c r="C6174" s="37" t="n">
        <v>730</v>
      </c>
      <c r="D6174" s="38" t="n">
        <v>46274</v>
      </c>
      <c r="E6174" s="37" t="s">
        <v>229</v>
      </c>
      <c r="F6174" s="38" t="n">
        <v>46255</v>
      </c>
      <c r="G6174" s="37" t="n">
        <v>72</v>
      </c>
    </row>
    <row r="6175" customFormat="false" ht="15" hidden="false" customHeight="false" outlineLevel="0" collapsed="false">
      <c r="A6175" s="37" t="s">
        <v>1751</v>
      </c>
      <c r="B6175" s="37" t="s">
        <v>240</v>
      </c>
      <c r="C6175" s="37" t="n">
        <v>365</v>
      </c>
      <c r="D6175" s="38" t="n">
        <v>46214</v>
      </c>
      <c r="E6175" s="37" t="s">
        <v>229</v>
      </c>
      <c r="F6175" s="38" t="n">
        <v>46198</v>
      </c>
      <c r="G6175" s="37" t="n">
        <v>94</v>
      </c>
    </row>
    <row r="6176" customFormat="false" ht="15" hidden="false" customHeight="false" outlineLevel="0" collapsed="false">
      <c r="A6176" s="37" t="s">
        <v>430</v>
      </c>
      <c r="B6176" s="37" t="s">
        <v>235</v>
      </c>
      <c r="C6176" s="37" t="n">
        <v>365</v>
      </c>
      <c r="D6176" s="38" t="n">
        <v>46171</v>
      </c>
      <c r="E6176" s="37" t="s">
        <v>232</v>
      </c>
      <c r="F6176" s="38"/>
      <c r="G6176" s="37"/>
    </row>
    <row r="6177" customFormat="false" ht="15" hidden="false" customHeight="false" outlineLevel="0" collapsed="false">
      <c r="A6177" s="37" t="s">
        <v>430</v>
      </c>
      <c r="B6177" s="37" t="s">
        <v>236</v>
      </c>
      <c r="C6177" s="37" t="n">
        <v>365</v>
      </c>
      <c r="D6177" s="38" t="n">
        <v>46202</v>
      </c>
      <c r="E6177" s="37" t="s">
        <v>230</v>
      </c>
      <c r="F6177" s="38"/>
      <c r="G6177" s="37"/>
    </row>
    <row r="6178" customFormat="false" ht="15" hidden="false" customHeight="false" outlineLevel="0" collapsed="false">
      <c r="A6178" s="37" t="s">
        <v>430</v>
      </c>
      <c r="B6178" s="37" t="s">
        <v>237</v>
      </c>
      <c r="C6178" s="37" t="n">
        <v>365</v>
      </c>
      <c r="D6178" s="38" t="n">
        <v>46202</v>
      </c>
      <c r="E6178" s="37" t="s">
        <v>229</v>
      </c>
      <c r="F6178" s="38" t="n">
        <v>46182</v>
      </c>
      <c r="G6178" s="37" t="n">
        <v>82</v>
      </c>
    </row>
    <row r="6179" customFormat="false" ht="15" hidden="false" customHeight="false" outlineLevel="0" collapsed="false">
      <c r="A6179" s="37" t="s">
        <v>430</v>
      </c>
      <c r="B6179" s="37" t="s">
        <v>238</v>
      </c>
      <c r="C6179" s="37" t="n">
        <v>180</v>
      </c>
      <c r="D6179" s="38" t="n">
        <v>46127</v>
      </c>
      <c r="E6179" s="37" t="s">
        <v>229</v>
      </c>
      <c r="F6179" s="38" t="n">
        <v>46117</v>
      </c>
      <c r="G6179" s="37" t="n">
        <v>78</v>
      </c>
    </row>
    <row r="6180" customFormat="false" ht="15" hidden="false" customHeight="false" outlineLevel="0" collapsed="false">
      <c r="A6180" s="37" t="s">
        <v>430</v>
      </c>
      <c r="B6180" s="37" t="s">
        <v>239</v>
      </c>
      <c r="C6180" s="37" t="n">
        <v>730</v>
      </c>
      <c r="D6180" s="38" t="n">
        <v>46263</v>
      </c>
      <c r="E6180" s="37" t="s">
        <v>229</v>
      </c>
      <c r="F6180" s="38" t="n">
        <v>46252</v>
      </c>
      <c r="G6180" s="37" t="n">
        <v>73</v>
      </c>
    </row>
    <row r="6181" customFormat="false" ht="15" hidden="false" customHeight="false" outlineLevel="0" collapsed="false">
      <c r="A6181" s="37" t="s">
        <v>430</v>
      </c>
      <c r="B6181" s="37" t="s">
        <v>240</v>
      </c>
      <c r="C6181" s="37" t="n">
        <v>365</v>
      </c>
      <c r="D6181" s="38" t="n">
        <v>46107</v>
      </c>
      <c r="E6181" s="37" t="s">
        <v>229</v>
      </c>
      <c r="F6181" s="38" t="n">
        <v>46073</v>
      </c>
      <c r="G6181" s="37" t="n">
        <v>98</v>
      </c>
    </row>
    <row r="6182" customFormat="false" ht="15" hidden="false" customHeight="false" outlineLevel="0" collapsed="false">
      <c r="A6182" s="37" t="s">
        <v>1220</v>
      </c>
      <c r="B6182" s="37" t="s">
        <v>235</v>
      </c>
      <c r="C6182" s="37" t="n">
        <v>365</v>
      </c>
      <c r="D6182" s="38" t="n">
        <v>46151</v>
      </c>
      <c r="E6182" s="37" t="s">
        <v>229</v>
      </c>
      <c r="F6182" s="38" t="n">
        <v>46143</v>
      </c>
      <c r="G6182" s="37" t="n">
        <v>92</v>
      </c>
    </row>
    <row r="6183" customFormat="false" ht="15" hidden="false" customHeight="false" outlineLevel="0" collapsed="false">
      <c r="A6183" s="37" t="s">
        <v>1220</v>
      </c>
      <c r="B6183" s="37" t="s">
        <v>236</v>
      </c>
      <c r="C6183" s="37" t="n">
        <v>365</v>
      </c>
      <c r="D6183" s="38" t="n">
        <v>46207</v>
      </c>
      <c r="E6183" s="37" t="s">
        <v>229</v>
      </c>
      <c r="F6183" s="38" t="n">
        <v>46175</v>
      </c>
      <c r="G6183" s="37" t="n">
        <v>83</v>
      </c>
    </row>
    <row r="6184" customFormat="false" ht="15" hidden="false" customHeight="false" outlineLevel="0" collapsed="false">
      <c r="A6184" s="37" t="s">
        <v>1220</v>
      </c>
      <c r="B6184" s="37" t="s">
        <v>237</v>
      </c>
      <c r="C6184" s="37" t="n">
        <v>365</v>
      </c>
      <c r="D6184" s="38" t="n">
        <v>46159</v>
      </c>
      <c r="E6184" s="37" t="s">
        <v>229</v>
      </c>
      <c r="F6184" s="38" t="n">
        <v>46135</v>
      </c>
      <c r="G6184" s="37" t="n">
        <v>74</v>
      </c>
    </row>
    <row r="6185" customFormat="false" ht="15" hidden="false" customHeight="false" outlineLevel="0" collapsed="false">
      <c r="A6185" s="37" t="s">
        <v>1220</v>
      </c>
      <c r="B6185" s="37" t="s">
        <v>238</v>
      </c>
      <c r="C6185" s="37" t="n">
        <v>180</v>
      </c>
      <c r="D6185" s="38" t="n">
        <v>46285</v>
      </c>
      <c r="E6185" s="37" t="s">
        <v>229</v>
      </c>
      <c r="F6185" s="38" t="n">
        <v>46270</v>
      </c>
      <c r="G6185" s="37" t="n">
        <v>76</v>
      </c>
    </row>
    <row r="6186" customFormat="false" ht="15" hidden="false" customHeight="false" outlineLevel="0" collapsed="false">
      <c r="A6186" s="37" t="s">
        <v>1220</v>
      </c>
      <c r="B6186" s="37" t="s">
        <v>239</v>
      </c>
      <c r="C6186" s="37" t="n">
        <v>730</v>
      </c>
      <c r="D6186" s="38" t="n">
        <v>46298</v>
      </c>
      <c r="E6186" s="37" t="s">
        <v>232</v>
      </c>
      <c r="F6186" s="38"/>
      <c r="G6186" s="37"/>
    </row>
    <row r="6187" customFormat="false" ht="15" hidden="false" customHeight="false" outlineLevel="0" collapsed="false">
      <c r="A6187" s="37" t="s">
        <v>1220</v>
      </c>
      <c r="B6187" s="37" t="s">
        <v>240</v>
      </c>
      <c r="C6187" s="37" t="n">
        <v>365</v>
      </c>
      <c r="D6187" s="38" t="n">
        <v>46145</v>
      </c>
      <c r="E6187" s="37" t="s">
        <v>229</v>
      </c>
      <c r="F6187" s="38" t="n">
        <v>46118</v>
      </c>
      <c r="G6187" s="37" t="n">
        <v>69</v>
      </c>
    </row>
    <row r="6188" customFormat="false" ht="15" hidden="false" customHeight="false" outlineLevel="0" collapsed="false">
      <c r="A6188" s="37" t="s">
        <v>1753</v>
      </c>
      <c r="B6188" s="37" t="s">
        <v>235</v>
      </c>
      <c r="C6188" s="37" t="n">
        <v>365</v>
      </c>
      <c r="D6188" s="38" t="n">
        <v>46314</v>
      </c>
      <c r="E6188" s="37" t="s">
        <v>229</v>
      </c>
      <c r="F6188" s="38" t="n">
        <v>46305</v>
      </c>
      <c r="G6188" s="37" t="n">
        <v>75</v>
      </c>
    </row>
    <row r="6189" customFormat="false" ht="15" hidden="false" customHeight="false" outlineLevel="0" collapsed="false">
      <c r="A6189" s="37" t="s">
        <v>1753</v>
      </c>
      <c r="B6189" s="37" t="s">
        <v>236</v>
      </c>
      <c r="C6189" s="37" t="n">
        <v>365</v>
      </c>
      <c r="D6189" s="38" t="n">
        <v>46300</v>
      </c>
      <c r="E6189" s="37" t="s">
        <v>229</v>
      </c>
      <c r="F6189" s="38" t="n">
        <v>46275</v>
      </c>
      <c r="G6189" s="37" t="n">
        <v>91</v>
      </c>
    </row>
    <row r="6190" customFormat="false" ht="15" hidden="false" customHeight="false" outlineLevel="0" collapsed="false">
      <c r="A6190" s="37" t="s">
        <v>1753</v>
      </c>
      <c r="B6190" s="37" t="s">
        <v>237</v>
      </c>
      <c r="C6190" s="37" t="n">
        <v>365</v>
      </c>
      <c r="D6190" s="38" t="n">
        <v>46260</v>
      </c>
      <c r="E6190" s="37" t="s">
        <v>229</v>
      </c>
      <c r="F6190" s="38" t="n">
        <v>46236</v>
      </c>
      <c r="G6190" s="37" t="n">
        <v>93</v>
      </c>
    </row>
    <row r="6191" customFormat="false" ht="15" hidden="false" customHeight="false" outlineLevel="0" collapsed="false">
      <c r="A6191" s="37" t="s">
        <v>1753</v>
      </c>
      <c r="B6191" s="37" t="s">
        <v>238</v>
      </c>
      <c r="C6191" s="37" t="n">
        <v>180</v>
      </c>
      <c r="D6191" s="38" t="n">
        <v>46208</v>
      </c>
      <c r="E6191" s="37" t="s">
        <v>232</v>
      </c>
      <c r="F6191" s="38"/>
      <c r="G6191" s="37"/>
    </row>
    <row r="6192" customFormat="false" ht="15" hidden="false" customHeight="false" outlineLevel="0" collapsed="false">
      <c r="A6192" s="37" t="s">
        <v>1753</v>
      </c>
      <c r="B6192" s="37" t="s">
        <v>239</v>
      </c>
      <c r="C6192" s="37" t="n">
        <v>730</v>
      </c>
      <c r="D6192" s="38" t="n">
        <v>46381</v>
      </c>
      <c r="E6192" s="37" t="s">
        <v>229</v>
      </c>
      <c r="F6192" s="38" t="n">
        <v>46355</v>
      </c>
      <c r="G6192" s="37" t="n">
        <v>75</v>
      </c>
    </row>
    <row r="6193" customFormat="false" ht="15" hidden="false" customHeight="false" outlineLevel="0" collapsed="false">
      <c r="A6193" s="37" t="s">
        <v>1753</v>
      </c>
      <c r="B6193" s="37" t="s">
        <v>240</v>
      </c>
      <c r="C6193" s="37" t="n">
        <v>365</v>
      </c>
      <c r="D6193" s="38" t="n">
        <v>46327</v>
      </c>
      <c r="E6193" s="37" t="s">
        <v>230</v>
      </c>
      <c r="F6193" s="38"/>
      <c r="G6193" s="37"/>
    </row>
    <row r="6194" customFormat="false" ht="15" hidden="false" customHeight="false" outlineLevel="0" collapsed="false">
      <c r="A6194" s="37" t="s">
        <v>1754</v>
      </c>
      <c r="B6194" s="37" t="s">
        <v>235</v>
      </c>
      <c r="C6194" s="37" t="n">
        <v>365</v>
      </c>
      <c r="D6194" s="38" t="n">
        <v>46268</v>
      </c>
      <c r="E6194" s="37" t="s">
        <v>232</v>
      </c>
      <c r="F6194" s="38"/>
      <c r="G6194" s="37"/>
    </row>
    <row r="6195" customFormat="false" ht="15" hidden="false" customHeight="false" outlineLevel="0" collapsed="false">
      <c r="A6195" s="37" t="s">
        <v>1754</v>
      </c>
      <c r="B6195" s="37" t="s">
        <v>236</v>
      </c>
      <c r="C6195" s="37" t="n">
        <v>365</v>
      </c>
      <c r="D6195" s="38" t="n">
        <v>46105</v>
      </c>
      <c r="E6195" s="37" t="s">
        <v>229</v>
      </c>
      <c r="F6195" s="38" t="n">
        <v>46068</v>
      </c>
      <c r="G6195" s="37" t="n">
        <v>88</v>
      </c>
    </row>
    <row r="6196" customFormat="false" ht="15" hidden="false" customHeight="false" outlineLevel="0" collapsed="false">
      <c r="A6196" s="37" t="s">
        <v>1754</v>
      </c>
      <c r="B6196" s="37" t="s">
        <v>237</v>
      </c>
      <c r="C6196" s="37" t="n">
        <v>365</v>
      </c>
      <c r="D6196" s="38" t="n">
        <v>46160</v>
      </c>
      <c r="E6196" s="37" t="s">
        <v>229</v>
      </c>
      <c r="F6196" s="38" t="n">
        <v>46153</v>
      </c>
      <c r="G6196" s="37" t="n">
        <v>78</v>
      </c>
    </row>
    <row r="6197" customFormat="false" ht="15" hidden="false" customHeight="false" outlineLevel="0" collapsed="false">
      <c r="A6197" s="37" t="s">
        <v>1754</v>
      </c>
      <c r="B6197" s="37" t="s">
        <v>238</v>
      </c>
      <c r="C6197" s="37" t="n">
        <v>180</v>
      </c>
      <c r="D6197" s="38" t="n">
        <v>46340</v>
      </c>
      <c r="E6197" s="37" t="s">
        <v>229</v>
      </c>
      <c r="F6197" s="38" t="n">
        <v>46304</v>
      </c>
      <c r="G6197" s="37" t="n">
        <v>98</v>
      </c>
    </row>
    <row r="6198" customFormat="false" ht="15" hidden="false" customHeight="false" outlineLevel="0" collapsed="false">
      <c r="A6198" s="37" t="s">
        <v>1754</v>
      </c>
      <c r="B6198" s="37" t="s">
        <v>239</v>
      </c>
      <c r="C6198" s="37" t="n">
        <v>730</v>
      </c>
      <c r="D6198" s="38" t="n">
        <v>46297</v>
      </c>
      <c r="E6198" s="37" t="s">
        <v>229</v>
      </c>
      <c r="F6198" s="38" t="n">
        <v>46289</v>
      </c>
      <c r="G6198" s="37" t="n">
        <v>73</v>
      </c>
    </row>
    <row r="6199" customFormat="false" ht="15" hidden="false" customHeight="false" outlineLevel="0" collapsed="false">
      <c r="A6199" s="37" t="s">
        <v>1754</v>
      </c>
      <c r="B6199" s="37" t="s">
        <v>240</v>
      </c>
      <c r="C6199" s="37" t="n">
        <v>365</v>
      </c>
      <c r="D6199" s="38" t="n">
        <v>46304</v>
      </c>
      <c r="E6199" s="37" t="s">
        <v>229</v>
      </c>
      <c r="F6199" s="38" t="n">
        <v>46293</v>
      </c>
      <c r="G6199" s="37" t="n">
        <v>60</v>
      </c>
    </row>
    <row r="6200" customFormat="false" ht="15" hidden="false" customHeight="false" outlineLevel="0" collapsed="false">
      <c r="A6200" s="37" t="s">
        <v>1756</v>
      </c>
      <c r="B6200" s="37" t="s">
        <v>235</v>
      </c>
      <c r="C6200" s="37" t="n">
        <v>365</v>
      </c>
      <c r="D6200" s="38" t="n">
        <v>46308</v>
      </c>
      <c r="E6200" s="37" t="s">
        <v>229</v>
      </c>
      <c r="F6200" s="38" t="n">
        <v>46306</v>
      </c>
      <c r="G6200" s="37" t="n">
        <v>78</v>
      </c>
    </row>
    <row r="6201" customFormat="false" ht="15" hidden="false" customHeight="false" outlineLevel="0" collapsed="false">
      <c r="A6201" s="37" t="s">
        <v>1756</v>
      </c>
      <c r="B6201" s="37" t="s">
        <v>236</v>
      </c>
      <c r="C6201" s="37" t="n">
        <v>365</v>
      </c>
      <c r="D6201" s="38" t="n">
        <v>46200</v>
      </c>
      <c r="E6201" s="37" t="s">
        <v>230</v>
      </c>
      <c r="F6201" s="38"/>
      <c r="G6201" s="37"/>
    </row>
    <row r="6202" customFormat="false" ht="15" hidden="false" customHeight="false" outlineLevel="0" collapsed="false">
      <c r="A6202" s="37" t="s">
        <v>1756</v>
      </c>
      <c r="B6202" s="37" t="s">
        <v>237</v>
      </c>
      <c r="C6202" s="37" t="n">
        <v>365</v>
      </c>
      <c r="D6202" s="38" t="n">
        <v>46325</v>
      </c>
      <c r="E6202" s="37" t="s">
        <v>229</v>
      </c>
      <c r="F6202" s="38" t="n">
        <v>46296</v>
      </c>
      <c r="G6202" s="37" t="n">
        <v>80</v>
      </c>
    </row>
    <row r="6203" customFormat="false" ht="15" hidden="false" customHeight="false" outlineLevel="0" collapsed="false">
      <c r="A6203" s="37" t="s">
        <v>1756</v>
      </c>
      <c r="B6203" s="37" t="s">
        <v>238</v>
      </c>
      <c r="C6203" s="37" t="n">
        <v>180</v>
      </c>
      <c r="D6203" s="38" t="n">
        <v>46120</v>
      </c>
      <c r="E6203" s="37" t="s">
        <v>229</v>
      </c>
      <c r="F6203" s="38" t="n">
        <v>46086</v>
      </c>
      <c r="G6203" s="37" t="n">
        <v>62</v>
      </c>
    </row>
    <row r="6204" customFormat="false" ht="15" hidden="false" customHeight="false" outlineLevel="0" collapsed="false">
      <c r="A6204" s="37" t="s">
        <v>1756</v>
      </c>
      <c r="B6204" s="37" t="s">
        <v>239</v>
      </c>
      <c r="C6204" s="37" t="n">
        <v>730</v>
      </c>
      <c r="D6204" s="38" t="n">
        <v>46097</v>
      </c>
      <c r="E6204" s="37" t="s">
        <v>229</v>
      </c>
      <c r="F6204" s="38" t="n">
        <v>46063</v>
      </c>
      <c r="G6204" s="37" t="n">
        <v>61</v>
      </c>
    </row>
    <row r="6205" customFormat="false" ht="15" hidden="false" customHeight="false" outlineLevel="0" collapsed="false">
      <c r="A6205" s="37" t="s">
        <v>1756</v>
      </c>
      <c r="B6205" s="37" t="s">
        <v>240</v>
      </c>
      <c r="C6205" s="37" t="n">
        <v>365</v>
      </c>
      <c r="D6205" s="38" t="n">
        <v>46330</v>
      </c>
      <c r="E6205" s="37" t="s">
        <v>229</v>
      </c>
      <c r="F6205" s="38" t="n">
        <v>46329</v>
      </c>
      <c r="G6205" s="37" t="n">
        <v>82</v>
      </c>
    </row>
    <row r="6206" customFormat="false" ht="15" hidden="false" customHeight="false" outlineLevel="0" collapsed="false">
      <c r="A6206" s="37" t="s">
        <v>1758</v>
      </c>
      <c r="B6206" s="37" t="s">
        <v>235</v>
      </c>
      <c r="C6206" s="37" t="n">
        <v>365</v>
      </c>
      <c r="D6206" s="38" t="n">
        <v>46306</v>
      </c>
      <c r="E6206" s="37" t="s">
        <v>229</v>
      </c>
      <c r="F6206" s="38" t="n">
        <v>46276</v>
      </c>
      <c r="G6206" s="37" t="n">
        <v>85</v>
      </c>
    </row>
    <row r="6207" customFormat="false" ht="15" hidden="false" customHeight="false" outlineLevel="0" collapsed="false">
      <c r="A6207" s="37" t="s">
        <v>1758</v>
      </c>
      <c r="B6207" s="37" t="s">
        <v>236</v>
      </c>
      <c r="C6207" s="37" t="n">
        <v>365</v>
      </c>
      <c r="D6207" s="38" t="n">
        <v>46169</v>
      </c>
      <c r="E6207" s="37" t="s">
        <v>229</v>
      </c>
      <c r="F6207" s="38" t="n">
        <v>46141</v>
      </c>
      <c r="G6207" s="37" t="n">
        <v>81</v>
      </c>
    </row>
    <row r="6208" customFormat="false" ht="15" hidden="false" customHeight="false" outlineLevel="0" collapsed="false">
      <c r="A6208" s="37" t="s">
        <v>1758</v>
      </c>
      <c r="B6208" s="37" t="s">
        <v>237</v>
      </c>
      <c r="C6208" s="37" t="n">
        <v>365</v>
      </c>
      <c r="D6208" s="38" t="n">
        <v>46238</v>
      </c>
      <c r="E6208" s="37" t="s">
        <v>229</v>
      </c>
      <c r="F6208" s="38" t="n">
        <v>46218</v>
      </c>
      <c r="G6208" s="37" t="n">
        <v>77</v>
      </c>
    </row>
    <row r="6209" customFormat="false" ht="15" hidden="false" customHeight="false" outlineLevel="0" collapsed="false">
      <c r="A6209" s="37" t="s">
        <v>1758</v>
      </c>
      <c r="B6209" s="37" t="s">
        <v>238</v>
      </c>
      <c r="C6209" s="37" t="n">
        <v>180</v>
      </c>
      <c r="D6209" s="38" t="n">
        <v>46294</v>
      </c>
      <c r="E6209" s="37" t="s">
        <v>229</v>
      </c>
      <c r="F6209" s="38" t="n">
        <v>46282</v>
      </c>
      <c r="G6209" s="37" t="n">
        <v>60</v>
      </c>
    </row>
    <row r="6210" customFormat="false" ht="15" hidden="false" customHeight="false" outlineLevel="0" collapsed="false">
      <c r="A6210" s="37" t="s">
        <v>1758</v>
      </c>
      <c r="B6210" s="37" t="s">
        <v>239</v>
      </c>
      <c r="C6210" s="37" t="n">
        <v>730</v>
      </c>
      <c r="D6210" s="38" t="n">
        <v>46366</v>
      </c>
      <c r="E6210" s="37" t="s">
        <v>230</v>
      </c>
      <c r="F6210" s="38"/>
      <c r="G6210" s="37"/>
    </row>
    <row r="6211" customFormat="false" ht="15" hidden="false" customHeight="false" outlineLevel="0" collapsed="false">
      <c r="A6211" s="37" t="s">
        <v>1758</v>
      </c>
      <c r="B6211" s="37" t="s">
        <v>240</v>
      </c>
      <c r="C6211" s="37" t="n">
        <v>365</v>
      </c>
      <c r="D6211" s="38" t="n">
        <v>46140</v>
      </c>
      <c r="E6211" s="37" t="s">
        <v>231</v>
      </c>
      <c r="F6211" s="38"/>
      <c r="G6211" s="37"/>
    </row>
    <row r="6212" customFormat="false" ht="15" hidden="false" customHeight="false" outlineLevel="0" collapsed="false">
      <c r="A6212" s="37" t="s">
        <v>1759</v>
      </c>
      <c r="B6212" s="37" t="s">
        <v>235</v>
      </c>
      <c r="C6212" s="37" t="n">
        <v>365</v>
      </c>
      <c r="D6212" s="38" t="n">
        <v>46256</v>
      </c>
      <c r="E6212" s="37" t="s">
        <v>229</v>
      </c>
      <c r="F6212" s="38" t="n">
        <v>46217</v>
      </c>
      <c r="G6212" s="37" t="n">
        <v>84</v>
      </c>
    </row>
    <row r="6213" customFormat="false" ht="15" hidden="false" customHeight="false" outlineLevel="0" collapsed="false">
      <c r="A6213" s="37" t="s">
        <v>1759</v>
      </c>
      <c r="B6213" s="37" t="s">
        <v>236</v>
      </c>
      <c r="C6213" s="37" t="n">
        <v>365</v>
      </c>
      <c r="D6213" s="38" t="n">
        <v>46122</v>
      </c>
      <c r="E6213" s="37" t="s">
        <v>229</v>
      </c>
      <c r="F6213" s="38" t="n">
        <v>46091</v>
      </c>
      <c r="G6213" s="37" t="n">
        <v>91</v>
      </c>
    </row>
    <row r="6214" customFormat="false" ht="15" hidden="false" customHeight="false" outlineLevel="0" collapsed="false">
      <c r="A6214" s="37" t="s">
        <v>1759</v>
      </c>
      <c r="B6214" s="37" t="s">
        <v>237</v>
      </c>
      <c r="C6214" s="37" t="n">
        <v>365</v>
      </c>
      <c r="D6214" s="38" t="n">
        <v>46195</v>
      </c>
      <c r="E6214" s="37" t="s">
        <v>229</v>
      </c>
      <c r="F6214" s="38" t="n">
        <v>46162</v>
      </c>
      <c r="G6214" s="37" t="n">
        <v>78</v>
      </c>
    </row>
    <row r="6215" customFormat="false" ht="15" hidden="false" customHeight="false" outlineLevel="0" collapsed="false">
      <c r="A6215" s="37" t="s">
        <v>1759</v>
      </c>
      <c r="B6215" s="37" t="s">
        <v>238</v>
      </c>
      <c r="C6215" s="37" t="n">
        <v>180</v>
      </c>
      <c r="D6215" s="38" t="n">
        <v>46167</v>
      </c>
      <c r="E6215" s="37" t="s">
        <v>229</v>
      </c>
      <c r="F6215" s="38" t="n">
        <v>46162</v>
      </c>
      <c r="G6215" s="37" t="n">
        <v>77</v>
      </c>
    </row>
    <row r="6216" customFormat="false" ht="15" hidden="false" customHeight="false" outlineLevel="0" collapsed="false">
      <c r="A6216" s="37" t="s">
        <v>1759</v>
      </c>
      <c r="B6216" s="37" t="s">
        <v>239</v>
      </c>
      <c r="C6216" s="37" t="n">
        <v>730</v>
      </c>
      <c r="D6216" s="38" t="n">
        <v>46276</v>
      </c>
      <c r="E6216" s="37" t="s">
        <v>230</v>
      </c>
      <c r="F6216" s="38"/>
      <c r="G6216" s="37"/>
    </row>
    <row r="6217" customFormat="false" ht="15" hidden="false" customHeight="false" outlineLevel="0" collapsed="false">
      <c r="A6217" s="37" t="s">
        <v>1759</v>
      </c>
      <c r="B6217" s="37" t="s">
        <v>240</v>
      </c>
      <c r="C6217" s="37" t="n">
        <v>365</v>
      </c>
      <c r="D6217" s="38" t="n">
        <v>46143</v>
      </c>
      <c r="E6217" s="37" t="s">
        <v>229</v>
      </c>
      <c r="F6217" s="38" t="n">
        <v>46119</v>
      </c>
      <c r="G6217" s="37" t="n">
        <v>77</v>
      </c>
    </row>
    <row r="6218" customFormat="false" ht="15" hidden="false" customHeight="false" outlineLevel="0" collapsed="false">
      <c r="A6218" s="37" t="s">
        <v>1163</v>
      </c>
      <c r="B6218" s="37" t="s">
        <v>235</v>
      </c>
      <c r="C6218" s="37" t="n">
        <v>365</v>
      </c>
      <c r="D6218" s="38" t="n">
        <v>46195</v>
      </c>
      <c r="E6218" s="37" t="s">
        <v>229</v>
      </c>
      <c r="F6218" s="38" t="n">
        <v>46179</v>
      </c>
      <c r="G6218" s="37" t="n">
        <v>91</v>
      </c>
    </row>
    <row r="6219" customFormat="false" ht="15" hidden="false" customHeight="false" outlineLevel="0" collapsed="false">
      <c r="A6219" s="37" t="s">
        <v>1163</v>
      </c>
      <c r="B6219" s="37" t="s">
        <v>236</v>
      </c>
      <c r="C6219" s="37" t="n">
        <v>365</v>
      </c>
      <c r="D6219" s="38" t="n">
        <v>46110</v>
      </c>
      <c r="E6219" s="37" t="s">
        <v>229</v>
      </c>
      <c r="F6219" s="38" t="n">
        <v>46109</v>
      </c>
      <c r="G6219" s="37" t="n">
        <v>80</v>
      </c>
    </row>
    <row r="6220" customFormat="false" ht="15" hidden="false" customHeight="false" outlineLevel="0" collapsed="false">
      <c r="A6220" s="37" t="s">
        <v>1163</v>
      </c>
      <c r="B6220" s="37" t="s">
        <v>237</v>
      </c>
      <c r="C6220" s="37" t="n">
        <v>365</v>
      </c>
      <c r="D6220" s="38" t="n">
        <v>46176</v>
      </c>
      <c r="E6220" s="37" t="s">
        <v>230</v>
      </c>
      <c r="F6220" s="38"/>
      <c r="G6220" s="37"/>
    </row>
    <row r="6221" customFormat="false" ht="15" hidden="false" customHeight="false" outlineLevel="0" collapsed="false">
      <c r="A6221" s="37" t="s">
        <v>1163</v>
      </c>
      <c r="B6221" s="37" t="s">
        <v>238</v>
      </c>
      <c r="C6221" s="37" t="n">
        <v>180</v>
      </c>
      <c r="D6221" s="38" t="n">
        <v>46300</v>
      </c>
      <c r="E6221" s="37" t="s">
        <v>229</v>
      </c>
      <c r="F6221" s="38" t="n">
        <v>46267</v>
      </c>
      <c r="G6221" s="37" t="n">
        <v>73</v>
      </c>
    </row>
    <row r="6222" customFormat="false" ht="15" hidden="false" customHeight="false" outlineLevel="0" collapsed="false">
      <c r="A6222" s="37" t="s">
        <v>1163</v>
      </c>
      <c r="B6222" s="37" t="s">
        <v>239</v>
      </c>
      <c r="C6222" s="37" t="n">
        <v>730</v>
      </c>
      <c r="D6222" s="38" t="n">
        <v>46365</v>
      </c>
      <c r="E6222" s="37" t="s">
        <v>232</v>
      </c>
      <c r="F6222" s="38"/>
      <c r="G6222" s="37"/>
    </row>
    <row r="6223" customFormat="false" ht="15" hidden="false" customHeight="false" outlineLevel="0" collapsed="false">
      <c r="A6223" s="37" t="s">
        <v>1163</v>
      </c>
      <c r="B6223" s="37" t="s">
        <v>240</v>
      </c>
      <c r="C6223" s="37" t="n">
        <v>365</v>
      </c>
      <c r="D6223" s="38" t="n">
        <v>46307</v>
      </c>
      <c r="E6223" s="37" t="s">
        <v>231</v>
      </c>
      <c r="F6223" s="38"/>
      <c r="G6223" s="37"/>
    </row>
    <row r="6224" customFormat="false" ht="15" hidden="false" customHeight="false" outlineLevel="0" collapsed="false">
      <c r="A6224" s="37" t="s">
        <v>1760</v>
      </c>
      <c r="B6224" s="37" t="s">
        <v>235</v>
      </c>
      <c r="C6224" s="37" t="n">
        <v>365</v>
      </c>
      <c r="D6224" s="38" t="n">
        <v>46311</v>
      </c>
      <c r="E6224" s="37" t="s">
        <v>229</v>
      </c>
      <c r="F6224" s="38" t="n">
        <v>46274</v>
      </c>
      <c r="G6224" s="37" t="n">
        <v>70</v>
      </c>
    </row>
    <row r="6225" customFormat="false" ht="15" hidden="false" customHeight="false" outlineLevel="0" collapsed="false">
      <c r="A6225" s="37" t="s">
        <v>1760</v>
      </c>
      <c r="B6225" s="37" t="s">
        <v>236</v>
      </c>
      <c r="C6225" s="37" t="n">
        <v>365</v>
      </c>
      <c r="D6225" s="38" t="n">
        <v>46262</v>
      </c>
      <c r="E6225" s="37" t="s">
        <v>229</v>
      </c>
      <c r="F6225" s="38" t="n">
        <v>46241</v>
      </c>
      <c r="G6225" s="37" t="n">
        <v>74</v>
      </c>
    </row>
    <row r="6226" customFormat="false" ht="15" hidden="false" customHeight="false" outlineLevel="0" collapsed="false">
      <c r="A6226" s="37" t="s">
        <v>1760</v>
      </c>
      <c r="B6226" s="37" t="s">
        <v>237</v>
      </c>
      <c r="C6226" s="37" t="n">
        <v>365</v>
      </c>
      <c r="D6226" s="38" t="n">
        <v>46231</v>
      </c>
      <c r="E6226" s="37" t="s">
        <v>229</v>
      </c>
      <c r="F6226" s="38" t="n">
        <v>46219</v>
      </c>
      <c r="G6226" s="37" t="n">
        <v>84</v>
      </c>
    </row>
    <row r="6227" customFormat="false" ht="15" hidden="false" customHeight="false" outlineLevel="0" collapsed="false">
      <c r="A6227" s="37" t="s">
        <v>1760</v>
      </c>
      <c r="B6227" s="37" t="s">
        <v>238</v>
      </c>
      <c r="C6227" s="37" t="n">
        <v>180</v>
      </c>
      <c r="D6227" s="38" t="n">
        <v>46324</v>
      </c>
      <c r="E6227" s="37" t="s">
        <v>229</v>
      </c>
      <c r="F6227" s="38" t="n">
        <v>46320</v>
      </c>
      <c r="G6227" s="37" t="n">
        <v>94</v>
      </c>
    </row>
    <row r="6228" customFormat="false" ht="15" hidden="false" customHeight="false" outlineLevel="0" collapsed="false">
      <c r="A6228" s="37" t="s">
        <v>1760</v>
      </c>
      <c r="B6228" s="37" t="s">
        <v>239</v>
      </c>
      <c r="C6228" s="37" t="n">
        <v>730</v>
      </c>
      <c r="D6228" s="38" t="n">
        <v>46261</v>
      </c>
      <c r="E6228" s="37" t="s">
        <v>229</v>
      </c>
      <c r="F6228" s="38" t="n">
        <v>46234</v>
      </c>
      <c r="G6228" s="37" t="n">
        <v>74</v>
      </c>
    </row>
    <row r="6229" customFormat="false" ht="15" hidden="false" customHeight="false" outlineLevel="0" collapsed="false">
      <c r="A6229" s="37" t="s">
        <v>1760</v>
      </c>
      <c r="B6229" s="37" t="s">
        <v>240</v>
      </c>
      <c r="C6229" s="37" t="n">
        <v>365</v>
      </c>
      <c r="D6229" s="38" t="n">
        <v>46242</v>
      </c>
      <c r="E6229" s="37" t="s">
        <v>229</v>
      </c>
      <c r="F6229" s="38" t="n">
        <v>46231</v>
      </c>
      <c r="G6229" s="37" t="n">
        <v>98</v>
      </c>
    </row>
    <row r="6230" customFormat="false" ht="15" hidden="false" customHeight="false" outlineLevel="0" collapsed="false">
      <c r="A6230" s="37" t="s">
        <v>1761</v>
      </c>
      <c r="B6230" s="37" t="s">
        <v>235</v>
      </c>
      <c r="C6230" s="37" t="n">
        <v>365</v>
      </c>
      <c r="D6230" s="38" t="n">
        <v>46382</v>
      </c>
      <c r="E6230" s="37" t="s">
        <v>229</v>
      </c>
      <c r="F6230" s="38" t="n">
        <v>46356</v>
      </c>
      <c r="G6230" s="37" t="n">
        <v>78</v>
      </c>
    </row>
    <row r="6231" customFormat="false" ht="15" hidden="false" customHeight="false" outlineLevel="0" collapsed="false">
      <c r="A6231" s="37" t="s">
        <v>1761</v>
      </c>
      <c r="B6231" s="37" t="s">
        <v>236</v>
      </c>
      <c r="C6231" s="37" t="n">
        <v>365</v>
      </c>
      <c r="D6231" s="38" t="n">
        <v>46242</v>
      </c>
      <c r="E6231" s="37" t="s">
        <v>229</v>
      </c>
      <c r="F6231" s="38" t="n">
        <v>46212</v>
      </c>
      <c r="G6231" s="37" t="n">
        <v>64</v>
      </c>
    </row>
    <row r="6232" customFormat="false" ht="15" hidden="false" customHeight="false" outlineLevel="0" collapsed="false">
      <c r="A6232" s="37" t="s">
        <v>1761</v>
      </c>
      <c r="B6232" s="37" t="s">
        <v>237</v>
      </c>
      <c r="C6232" s="37" t="n">
        <v>365</v>
      </c>
      <c r="D6232" s="38" t="n">
        <v>46367</v>
      </c>
      <c r="E6232" s="37" t="s">
        <v>229</v>
      </c>
      <c r="F6232" s="38" t="n">
        <v>46349</v>
      </c>
      <c r="G6232" s="37" t="n">
        <v>92</v>
      </c>
    </row>
    <row r="6233" customFormat="false" ht="15" hidden="false" customHeight="false" outlineLevel="0" collapsed="false">
      <c r="A6233" s="37" t="s">
        <v>1761</v>
      </c>
      <c r="B6233" s="37" t="s">
        <v>238</v>
      </c>
      <c r="C6233" s="37" t="n">
        <v>180</v>
      </c>
      <c r="D6233" s="38" t="n">
        <v>46381</v>
      </c>
      <c r="E6233" s="37" t="s">
        <v>229</v>
      </c>
      <c r="F6233" s="38" t="n">
        <v>46367</v>
      </c>
      <c r="G6233" s="37" t="n">
        <v>77</v>
      </c>
    </row>
    <row r="6234" customFormat="false" ht="15" hidden="false" customHeight="false" outlineLevel="0" collapsed="false">
      <c r="A6234" s="37" t="s">
        <v>1761</v>
      </c>
      <c r="B6234" s="37" t="s">
        <v>239</v>
      </c>
      <c r="C6234" s="37" t="n">
        <v>730</v>
      </c>
      <c r="D6234" s="38" t="n">
        <v>46221</v>
      </c>
      <c r="E6234" s="37" t="s">
        <v>229</v>
      </c>
      <c r="F6234" s="38" t="n">
        <v>46212</v>
      </c>
      <c r="G6234" s="37" t="n">
        <v>90</v>
      </c>
    </row>
    <row r="6235" customFormat="false" ht="15" hidden="false" customHeight="false" outlineLevel="0" collapsed="false">
      <c r="A6235" s="37" t="s">
        <v>1761</v>
      </c>
      <c r="B6235" s="37" t="s">
        <v>240</v>
      </c>
      <c r="C6235" s="37" t="n">
        <v>365</v>
      </c>
      <c r="D6235" s="38" t="n">
        <v>46144</v>
      </c>
      <c r="E6235" s="37" t="s">
        <v>229</v>
      </c>
      <c r="F6235" s="38" t="n">
        <v>46119</v>
      </c>
      <c r="G6235" s="37" t="n">
        <v>80</v>
      </c>
    </row>
    <row r="6236" customFormat="false" ht="15" hidden="false" customHeight="false" outlineLevel="0" collapsed="false">
      <c r="A6236" s="37" t="s">
        <v>1762</v>
      </c>
      <c r="B6236" s="37" t="s">
        <v>235</v>
      </c>
      <c r="C6236" s="37" t="n">
        <v>365</v>
      </c>
      <c r="D6236" s="38" t="n">
        <v>46213</v>
      </c>
      <c r="E6236" s="37" t="s">
        <v>230</v>
      </c>
      <c r="F6236" s="38"/>
      <c r="G6236" s="37"/>
    </row>
    <row r="6237" customFormat="false" ht="15" hidden="false" customHeight="false" outlineLevel="0" collapsed="false">
      <c r="A6237" s="37" t="s">
        <v>1762</v>
      </c>
      <c r="B6237" s="37" t="s">
        <v>236</v>
      </c>
      <c r="C6237" s="37" t="n">
        <v>365</v>
      </c>
      <c r="D6237" s="38" t="n">
        <v>46212</v>
      </c>
      <c r="E6237" s="37" t="s">
        <v>230</v>
      </c>
      <c r="F6237" s="38"/>
      <c r="G6237" s="37"/>
    </row>
    <row r="6238" customFormat="false" ht="15" hidden="false" customHeight="false" outlineLevel="0" collapsed="false">
      <c r="A6238" s="37" t="s">
        <v>1762</v>
      </c>
      <c r="B6238" s="37" t="s">
        <v>237</v>
      </c>
      <c r="C6238" s="37" t="n">
        <v>365</v>
      </c>
      <c r="D6238" s="38" t="n">
        <v>46249</v>
      </c>
      <c r="E6238" s="37" t="s">
        <v>229</v>
      </c>
      <c r="F6238" s="38" t="n">
        <v>46242</v>
      </c>
      <c r="G6238" s="37" t="n">
        <v>85</v>
      </c>
    </row>
    <row r="6239" customFormat="false" ht="15" hidden="false" customHeight="false" outlineLevel="0" collapsed="false">
      <c r="A6239" s="37" t="s">
        <v>1762</v>
      </c>
      <c r="B6239" s="37" t="s">
        <v>238</v>
      </c>
      <c r="C6239" s="37" t="n">
        <v>180</v>
      </c>
      <c r="D6239" s="38" t="n">
        <v>46276</v>
      </c>
      <c r="E6239" s="37" t="s">
        <v>229</v>
      </c>
      <c r="F6239" s="38" t="n">
        <v>46247</v>
      </c>
      <c r="G6239" s="37" t="n">
        <v>84</v>
      </c>
    </row>
    <row r="6240" customFormat="false" ht="15" hidden="false" customHeight="false" outlineLevel="0" collapsed="false">
      <c r="A6240" s="37" t="s">
        <v>1762</v>
      </c>
      <c r="B6240" s="37" t="s">
        <v>239</v>
      </c>
      <c r="C6240" s="37" t="n">
        <v>730</v>
      </c>
      <c r="D6240" s="38" t="n">
        <v>46173</v>
      </c>
      <c r="E6240" s="37" t="s">
        <v>229</v>
      </c>
      <c r="F6240" s="38" t="n">
        <v>46136</v>
      </c>
      <c r="G6240" s="37" t="n">
        <v>74</v>
      </c>
    </row>
    <row r="6241" customFormat="false" ht="15" hidden="false" customHeight="false" outlineLevel="0" collapsed="false">
      <c r="A6241" s="37" t="s">
        <v>1762</v>
      </c>
      <c r="B6241" s="37" t="s">
        <v>240</v>
      </c>
      <c r="C6241" s="37" t="n">
        <v>365</v>
      </c>
      <c r="D6241" s="38" t="n">
        <v>46179</v>
      </c>
      <c r="E6241" s="37" t="s">
        <v>229</v>
      </c>
      <c r="F6241" s="38" t="n">
        <v>46170</v>
      </c>
      <c r="G6241" s="37" t="n">
        <v>81</v>
      </c>
    </row>
    <row r="6242" customFormat="false" ht="15" hidden="false" customHeight="false" outlineLevel="0" collapsed="false">
      <c r="A6242" s="37" t="s">
        <v>1763</v>
      </c>
      <c r="B6242" s="37" t="s">
        <v>235</v>
      </c>
      <c r="C6242" s="37" t="n">
        <v>365</v>
      </c>
      <c r="D6242" s="38" t="n">
        <v>46359</v>
      </c>
      <c r="E6242" s="37" t="s">
        <v>229</v>
      </c>
      <c r="F6242" s="38" t="n">
        <v>46348</v>
      </c>
      <c r="G6242" s="37" t="n">
        <v>77</v>
      </c>
    </row>
    <row r="6243" customFormat="false" ht="15" hidden="false" customHeight="false" outlineLevel="0" collapsed="false">
      <c r="A6243" s="37" t="s">
        <v>1763</v>
      </c>
      <c r="B6243" s="37" t="s">
        <v>236</v>
      </c>
      <c r="C6243" s="37" t="n">
        <v>365</v>
      </c>
      <c r="D6243" s="38" t="n">
        <v>46313</v>
      </c>
      <c r="E6243" s="37" t="s">
        <v>231</v>
      </c>
      <c r="F6243" s="38"/>
      <c r="G6243" s="37"/>
    </row>
    <row r="6244" customFormat="false" ht="15" hidden="false" customHeight="false" outlineLevel="0" collapsed="false">
      <c r="A6244" s="37" t="s">
        <v>1763</v>
      </c>
      <c r="B6244" s="37" t="s">
        <v>237</v>
      </c>
      <c r="C6244" s="37" t="n">
        <v>365</v>
      </c>
      <c r="D6244" s="38" t="n">
        <v>46376</v>
      </c>
      <c r="E6244" s="37" t="s">
        <v>230</v>
      </c>
      <c r="F6244" s="38"/>
      <c r="G6244" s="37"/>
    </row>
    <row r="6245" customFormat="false" ht="15" hidden="false" customHeight="false" outlineLevel="0" collapsed="false">
      <c r="A6245" s="37" t="s">
        <v>1763</v>
      </c>
      <c r="B6245" s="37" t="s">
        <v>238</v>
      </c>
      <c r="C6245" s="37" t="n">
        <v>180</v>
      </c>
      <c r="D6245" s="38" t="n">
        <v>46263</v>
      </c>
      <c r="E6245" s="37" t="s">
        <v>232</v>
      </c>
      <c r="F6245" s="38"/>
      <c r="G6245" s="37"/>
    </row>
    <row r="6246" customFormat="false" ht="15" hidden="false" customHeight="false" outlineLevel="0" collapsed="false">
      <c r="A6246" s="37" t="s">
        <v>1763</v>
      </c>
      <c r="B6246" s="37" t="s">
        <v>239</v>
      </c>
      <c r="C6246" s="37" t="n">
        <v>730</v>
      </c>
      <c r="D6246" s="38" t="n">
        <v>46122</v>
      </c>
      <c r="E6246" s="37" t="s">
        <v>229</v>
      </c>
      <c r="F6246" s="38" t="n">
        <v>46102</v>
      </c>
      <c r="G6246" s="37" t="n">
        <v>85</v>
      </c>
    </row>
    <row r="6247" customFormat="false" ht="15" hidden="false" customHeight="false" outlineLevel="0" collapsed="false">
      <c r="A6247" s="37" t="s">
        <v>1763</v>
      </c>
      <c r="B6247" s="37" t="s">
        <v>240</v>
      </c>
      <c r="C6247" s="37" t="n">
        <v>365</v>
      </c>
      <c r="D6247" s="38" t="n">
        <v>46103</v>
      </c>
      <c r="E6247" s="37" t="s">
        <v>229</v>
      </c>
      <c r="F6247" s="38" t="n">
        <v>46080</v>
      </c>
      <c r="G6247" s="37" t="n">
        <v>79</v>
      </c>
    </row>
    <row r="6248" customFormat="false" ht="15" hidden="false" customHeight="false" outlineLevel="0" collapsed="false">
      <c r="A6248" s="37" t="s">
        <v>1286</v>
      </c>
      <c r="B6248" s="37" t="s">
        <v>235</v>
      </c>
      <c r="C6248" s="37" t="n">
        <v>365</v>
      </c>
      <c r="D6248" s="38" t="n">
        <v>46148</v>
      </c>
      <c r="E6248" s="37" t="s">
        <v>229</v>
      </c>
      <c r="F6248" s="38" t="n">
        <v>46122</v>
      </c>
      <c r="G6248" s="37" t="n">
        <v>72</v>
      </c>
    </row>
    <row r="6249" customFormat="false" ht="15" hidden="false" customHeight="false" outlineLevel="0" collapsed="false">
      <c r="A6249" s="37" t="s">
        <v>1286</v>
      </c>
      <c r="B6249" s="37" t="s">
        <v>236</v>
      </c>
      <c r="C6249" s="37" t="n">
        <v>365</v>
      </c>
      <c r="D6249" s="38" t="n">
        <v>46165</v>
      </c>
      <c r="E6249" s="37" t="s">
        <v>229</v>
      </c>
      <c r="F6249" s="38" t="n">
        <v>46132</v>
      </c>
      <c r="G6249" s="37" t="n">
        <v>60</v>
      </c>
    </row>
    <row r="6250" customFormat="false" ht="15" hidden="false" customHeight="false" outlineLevel="0" collapsed="false">
      <c r="A6250" s="37" t="s">
        <v>1286</v>
      </c>
      <c r="B6250" s="37" t="s">
        <v>237</v>
      </c>
      <c r="C6250" s="37" t="n">
        <v>365</v>
      </c>
      <c r="D6250" s="38" t="n">
        <v>46129</v>
      </c>
      <c r="E6250" s="37" t="s">
        <v>229</v>
      </c>
      <c r="F6250" s="38" t="n">
        <v>46092</v>
      </c>
      <c r="G6250" s="37" t="n">
        <v>60</v>
      </c>
    </row>
    <row r="6251" customFormat="false" ht="15" hidden="false" customHeight="false" outlineLevel="0" collapsed="false">
      <c r="A6251" s="37" t="s">
        <v>1286</v>
      </c>
      <c r="B6251" s="37" t="s">
        <v>238</v>
      </c>
      <c r="C6251" s="37" t="n">
        <v>180</v>
      </c>
      <c r="D6251" s="38" t="n">
        <v>46118</v>
      </c>
      <c r="E6251" s="37" t="s">
        <v>229</v>
      </c>
      <c r="F6251" s="38" t="n">
        <v>46115</v>
      </c>
      <c r="G6251" s="37" t="n">
        <v>99</v>
      </c>
    </row>
    <row r="6252" customFormat="false" ht="15" hidden="false" customHeight="false" outlineLevel="0" collapsed="false">
      <c r="A6252" s="37" t="s">
        <v>1286</v>
      </c>
      <c r="B6252" s="37" t="s">
        <v>239</v>
      </c>
      <c r="C6252" s="37" t="n">
        <v>730</v>
      </c>
      <c r="D6252" s="38" t="n">
        <v>46303</v>
      </c>
      <c r="E6252" s="37" t="s">
        <v>229</v>
      </c>
      <c r="F6252" s="38" t="n">
        <v>46300</v>
      </c>
      <c r="G6252" s="37" t="n">
        <v>80</v>
      </c>
    </row>
    <row r="6253" customFormat="false" ht="15" hidden="false" customHeight="false" outlineLevel="0" collapsed="false">
      <c r="A6253" s="37" t="s">
        <v>1286</v>
      </c>
      <c r="B6253" s="37" t="s">
        <v>240</v>
      </c>
      <c r="C6253" s="37" t="n">
        <v>365</v>
      </c>
      <c r="D6253" s="38" t="n">
        <v>46189</v>
      </c>
      <c r="E6253" s="37" t="s">
        <v>229</v>
      </c>
      <c r="F6253" s="38" t="n">
        <v>46161</v>
      </c>
      <c r="G6253" s="37" t="n">
        <v>93</v>
      </c>
    </row>
    <row r="6254" customFormat="false" ht="15" hidden="false" customHeight="false" outlineLevel="0" collapsed="false">
      <c r="A6254" s="37" t="s">
        <v>893</v>
      </c>
      <c r="B6254" s="37" t="s">
        <v>235</v>
      </c>
      <c r="C6254" s="37" t="n">
        <v>365</v>
      </c>
      <c r="D6254" s="38" t="n">
        <v>46254</v>
      </c>
      <c r="E6254" s="37" t="s">
        <v>231</v>
      </c>
      <c r="F6254" s="38"/>
      <c r="G6254" s="37"/>
    </row>
    <row r="6255" customFormat="false" ht="15" hidden="false" customHeight="false" outlineLevel="0" collapsed="false">
      <c r="A6255" s="37" t="s">
        <v>893</v>
      </c>
      <c r="B6255" s="37" t="s">
        <v>236</v>
      </c>
      <c r="C6255" s="37" t="n">
        <v>365</v>
      </c>
      <c r="D6255" s="38" t="n">
        <v>46354</v>
      </c>
      <c r="E6255" s="37" t="s">
        <v>229</v>
      </c>
      <c r="F6255" s="38" t="n">
        <v>46325</v>
      </c>
      <c r="G6255" s="37" t="n">
        <v>82</v>
      </c>
    </row>
    <row r="6256" customFormat="false" ht="15" hidden="false" customHeight="false" outlineLevel="0" collapsed="false">
      <c r="A6256" s="37" t="s">
        <v>893</v>
      </c>
      <c r="B6256" s="37" t="s">
        <v>237</v>
      </c>
      <c r="C6256" s="37" t="n">
        <v>365</v>
      </c>
      <c r="D6256" s="38" t="n">
        <v>46344</v>
      </c>
      <c r="E6256" s="37" t="s">
        <v>229</v>
      </c>
      <c r="F6256" s="38" t="n">
        <v>46337</v>
      </c>
      <c r="G6256" s="37" t="n">
        <v>63</v>
      </c>
    </row>
    <row r="6257" customFormat="false" ht="15" hidden="false" customHeight="false" outlineLevel="0" collapsed="false">
      <c r="A6257" s="37" t="s">
        <v>893</v>
      </c>
      <c r="B6257" s="37" t="s">
        <v>238</v>
      </c>
      <c r="C6257" s="37" t="n">
        <v>180</v>
      </c>
      <c r="D6257" s="38" t="n">
        <v>46229</v>
      </c>
      <c r="E6257" s="37" t="s">
        <v>229</v>
      </c>
      <c r="F6257" s="38" t="n">
        <v>46197</v>
      </c>
      <c r="G6257" s="37" t="n">
        <v>68</v>
      </c>
    </row>
    <row r="6258" customFormat="false" ht="15" hidden="false" customHeight="false" outlineLevel="0" collapsed="false">
      <c r="A6258" s="37" t="s">
        <v>893</v>
      </c>
      <c r="B6258" s="37" t="s">
        <v>239</v>
      </c>
      <c r="C6258" s="37" t="n">
        <v>730</v>
      </c>
      <c r="D6258" s="38" t="n">
        <v>46115</v>
      </c>
      <c r="E6258" s="37" t="s">
        <v>229</v>
      </c>
      <c r="F6258" s="38" t="n">
        <v>46089</v>
      </c>
      <c r="G6258" s="37" t="n">
        <v>66</v>
      </c>
    </row>
    <row r="6259" customFormat="false" ht="15" hidden="false" customHeight="false" outlineLevel="0" collapsed="false">
      <c r="A6259" s="37" t="s">
        <v>893</v>
      </c>
      <c r="B6259" s="37" t="s">
        <v>240</v>
      </c>
      <c r="C6259" s="37" t="n">
        <v>365</v>
      </c>
      <c r="D6259" s="38" t="n">
        <v>46153</v>
      </c>
      <c r="E6259" s="37" t="s">
        <v>229</v>
      </c>
      <c r="F6259" s="38" t="n">
        <v>46145</v>
      </c>
      <c r="G6259" s="37" t="n">
        <v>80</v>
      </c>
    </row>
    <row r="6260" customFormat="false" ht="15" hidden="false" customHeight="false" outlineLevel="0" collapsed="false">
      <c r="A6260" s="37" t="s">
        <v>1416</v>
      </c>
      <c r="B6260" s="37" t="s">
        <v>235</v>
      </c>
      <c r="C6260" s="37" t="n">
        <v>365</v>
      </c>
      <c r="D6260" s="38" t="n">
        <v>46274</v>
      </c>
      <c r="E6260" s="37" t="s">
        <v>231</v>
      </c>
      <c r="F6260" s="38"/>
      <c r="G6260" s="37"/>
    </row>
    <row r="6261" customFormat="false" ht="15" hidden="false" customHeight="false" outlineLevel="0" collapsed="false">
      <c r="A6261" s="37" t="s">
        <v>1416</v>
      </c>
      <c r="B6261" s="37" t="s">
        <v>236</v>
      </c>
      <c r="C6261" s="37" t="n">
        <v>365</v>
      </c>
      <c r="D6261" s="38" t="n">
        <v>46100</v>
      </c>
      <c r="E6261" s="37" t="s">
        <v>229</v>
      </c>
      <c r="F6261" s="38" t="n">
        <v>46084</v>
      </c>
      <c r="G6261" s="37" t="n">
        <v>79</v>
      </c>
    </row>
    <row r="6262" customFormat="false" ht="15" hidden="false" customHeight="false" outlineLevel="0" collapsed="false">
      <c r="A6262" s="37" t="s">
        <v>1416</v>
      </c>
      <c r="B6262" s="37" t="s">
        <v>237</v>
      </c>
      <c r="C6262" s="37" t="n">
        <v>365</v>
      </c>
      <c r="D6262" s="38" t="n">
        <v>46308</v>
      </c>
      <c r="E6262" s="37" t="s">
        <v>232</v>
      </c>
      <c r="F6262" s="38"/>
      <c r="G6262" s="37"/>
    </row>
    <row r="6263" customFormat="false" ht="15" hidden="false" customHeight="false" outlineLevel="0" collapsed="false">
      <c r="A6263" s="37" t="s">
        <v>1416</v>
      </c>
      <c r="B6263" s="37" t="s">
        <v>238</v>
      </c>
      <c r="C6263" s="37" t="n">
        <v>180</v>
      </c>
      <c r="D6263" s="38" t="n">
        <v>46240</v>
      </c>
      <c r="E6263" s="37" t="s">
        <v>229</v>
      </c>
      <c r="F6263" s="38" t="n">
        <v>46238</v>
      </c>
      <c r="G6263" s="37" t="n">
        <v>63</v>
      </c>
    </row>
    <row r="6264" customFormat="false" ht="15" hidden="false" customHeight="false" outlineLevel="0" collapsed="false">
      <c r="A6264" s="37" t="s">
        <v>1416</v>
      </c>
      <c r="B6264" s="37" t="s">
        <v>239</v>
      </c>
      <c r="C6264" s="37" t="n">
        <v>730</v>
      </c>
      <c r="D6264" s="38" t="n">
        <v>46322</v>
      </c>
      <c r="E6264" s="37" t="s">
        <v>229</v>
      </c>
      <c r="F6264" s="38" t="n">
        <v>46304</v>
      </c>
      <c r="G6264" s="37" t="n">
        <v>93</v>
      </c>
    </row>
    <row r="6265" customFormat="false" ht="15" hidden="false" customHeight="false" outlineLevel="0" collapsed="false">
      <c r="A6265" s="37" t="s">
        <v>1416</v>
      </c>
      <c r="B6265" s="37" t="s">
        <v>240</v>
      </c>
      <c r="C6265" s="37" t="n">
        <v>365</v>
      </c>
      <c r="D6265" s="38" t="n">
        <v>46159</v>
      </c>
      <c r="E6265" s="37" t="s">
        <v>229</v>
      </c>
      <c r="F6265" s="38" t="n">
        <v>46157</v>
      </c>
      <c r="G6265" s="37" t="n">
        <v>82</v>
      </c>
    </row>
    <row r="6266" customFormat="false" ht="15" hidden="false" customHeight="false" outlineLevel="0" collapsed="false">
      <c r="A6266" s="37" t="s">
        <v>1765</v>
      </c>
      <c r="B6266" s="37" t="s">
        <v>235</v>
      </c>
      <c r="C6266" s="37" t="n">
        <v>365</v>
      </c>
      <c r="D6266" s="38" t="n">
        <v>46100</v>
      </c>
      <c r="E6266" s="37" t="s">
        <v>229</v>
      </c>
      <c r="F6266" s="38" t="n">
        <v>46078</v>
      </c>
      <c r="G6266" s="37" t="n">
        <v>61</v>
      </c>
    </row>
    <row r="6267" customFormat="false" ht="15" hidden="false" customHeight="false" outlineLevel="0" collapsed="false">
      <c r="A6267" s="37" t="s">
        <v>1765</v>
      </c>
      <c r="B6267" s="37" t="s">
        <v>236</v>
      </c>
      <c r="C6267" s="37" t="n">
        <v>365</v>
      </c>
      <c r="D6267" s="38" t="n">
        <v>46308</v>
      </c>
      <c r="E6267" s="37" t="s">
        <v>229</v>
      </c>
      <c r="F6267" s="38" t="n">
        <v>46274</v>
      </c>
      <c r="G6267" s="37" t="n">
        <v>90</v>
      </c>
    </row>
    <row r="6268" customFormat="false" ht="15" hidden="false" customHeight="false" outlineLevel="0" collapsed="false">
      <c r="A6268" s="37" t="s">
        <v>1765</v>
      </c>
      <c r="B6268" s="37" t="s">
        <v>237</v>
      </c>
      <c r="C6268" s="37" t="n">
        <v>365</v>
      </c>
      <c r="D6268" s="38" t="n">
        <v>46143</v>
      </c>
      <c r="E6268" s="37" t="s">
        <v>232</v>
      </c>
      <c r="F6268" s="38"/>
      <c r="G6268" s="37"/>
    </row>
    <row r="6269" customFormat="false" ht="15" hidden="false" customHeight="false" outlineLevel="0" collapsed="false">
      <c r="A6269" s="37" t="s">
        <v>1765</v>
      </c>
      <c r="B6269" s="37" t="s">
        <v>238</v>
      </c>
      <c r="C6269" s="37" t="n">
        <v>180</v>
      </c>
      <c r="D6269" s="38" t="n">
        <v>46204</v>
      </c>
      <c r="E6269" s="37" t="s">
        <v>229</v>
      </c>
      <c r="F6269" s="38" t="n">
        <v>46190</v>
      </c>
      <c r="G6269" s="37" t="n">
        <v>92</v>
      </c>
    </row>
    <row r="6270" customFormat="false" ht="15" hidden="false" customHeight="false" outlineLevel="0" collapsed="false">
      <c r="A6270" s="37" t="s">
        <v>1765</v>
      </c>
      <c r="B6270" s="37" t="s">
        <v>239</v>
      </c>
      <c r="C6270" s="37" t="n">
        <v>730</v>
      </c>
      <c r="D6270" s="38" t="n">
        <v>46259</v>
      </c>
      <c r="E6270" s="37" t="s">
        <v>229</v>
      </c>
      <c r="F6270" s="38" t="n">
        <v>46220</v>
      </c>
      <c r="G6270" s="37" t="n">
        <v>71</v>
      </c>
    </row>
    <row r="6271" customFormat="false" ht="15" hidden="false" customHeight="false" outlineLevel="0" collapsed="false">
      <c r="A6271" s="37" t="s">
        <v>1765</v>
      </c>
      <c r="B6271" s="37" t="s">
        <v>240</v>
      </c>
      <c r="C6271" s="37" t="n">
        <v>365</v>
      </c>
      <c r="D6271" s="38" t="n">
        <v>46263</v>
      </c>
      <c r="E6271" s="37" t="s">
        <v>229</v>
      </c>
      <c r="F6271" s="38" t="n">
        <v>46249</v>
      </c>
      <c r="G6271" s="37" t="n">
        <v>95</v>
      </c>
    </row>
    <row r="6272" customFormat="false" ht="15" hidden="false" customHeight="false" outlineLevel="0" collapsed="false">
      <c r="A6272" s="37" t="s">
        <v>584</v>
      </c>
      <c r="B6272" s="37" t="s">
        <v>235</v>
      </c>
      <c r="C6272" s="37" t="n">
        <v>365</v>
      </c>
      <c r="D6272" s="38" t="n">
        <v>46306</v>
      </c>
      <c r="E6272" s="37" t="s">
        <v>232</v>
      </c>
      <c r="F6272" s="38"/>
      <c r="G6272" s="37"/>
    </row>
    <row r="6273" customFormat="false" ht="15" hidden="false" customHeight="false" outlineLevel="0" collapsed="false">
      <c r="A6273" s="37" t="s">
        <v>584</v>
      </c>
      <c r="B6273" s="37" t="s">
        <v>236</v>
      </c>
      <c r="C6273" s="37" t="n">
        <v>365</v>
      </c>
      <c r="D6273" s="38" t="n">
        <v>46230</v>
      </c>
      <c r="E6273" s="37" t="s">
        <v>229</v>
      </c>
      <c r="F6273" s="38" t="n">
        <v>46191</v>
      </c>
      <c r="G6273" s="37" t="n">
        <v>78</v>
      </c>
    </row>
    <row r="6274" customFormat="false" ht="15" hidden="false" customHeight="false" outlineLevel="0" collapsed="false">
      <c r="A6274" s="37" t="s">
        <v>584</v>
      </c>
      <c r="B6274" s="37" t="s">
        <v>237</v>
      </c>
      <c r="C6274" s="37" t="n">
        <v>365</v>
      </c>
      <c r="D6274" s="38" t="n">
        <v>46296</v>
      </c>
      <c r="E6274" s="37" t="s">
        <v>229</v>
      </c>
      <c r="F6274" s="38" t="n">
        <v>46276</v>
      </c>
      <c r="G6274" s="37" t="n">
        <v>78</v>
      </c>
    </row>
    <row r="6275" customFormat="false" ht="15" hidden="false" customHeight="false" outlineLevel="0" collapsed="false">
      <c r="A6275" s="37" t="s">
        <v>584</v>
      </c>
      <c r="B6275" s="37" t="s">
        <v>238</v>
      </c>
      <c r="C6275" s="37" t="n">
        <v>180</v>
      </c>
      <c r="D6275" s="38" t="n">
        <v>46127</v>
      </c>
      <c r="E6275" s="37" t="s">
        <v>229</v>
      </c>
      <c r="F6275" s="38" t="n">
        <v>46110</v>
      </c>
      <c r="G6275" s="37" t="n">
        <v>67</v>
      </c>
    </row>
    <row r="6276" customFormat="false" ht="15" hidden="false" customHeight="false" outlineLevel="0" collapsed="false">
      <c r="A6276" s="37" t="s">
        <v>584</v>
      </c>
      <c r="B6276" s="37" t="s">
        <v>239</v>
      </c>
      <c r="C6276" s="37" t="n">
        <v>730</v>
      </c>
      <c r="D6276" s="38" t="n">
        <v>46363</v>
      </c>
      <c r="E6276" s="37" t="s">
        <v>229</v>
      </c>
      <c r="F6276" s="38" t="n">
        <v>46324</v>
      </c>
      <c r="G6276" s="37" t="n">
        <v>64</v>
      </c>
    </row>
    <row r="6277" customFormat="false" ht="15" hidden="false" customHeight="false" outlineLevel="0" collapsed="false">
      <c r="A6277" s="37" t="s">
        <v>584</v>
      </c>
      <c r="B6277" s="37" t="s">
        <v>240</v>
      </c>
      <c r="C6277" s="37" t="n">
        <v>365</v>
      </c>
      <c r="D6277" s="38" t="n">
        <v>46096</v>
      </c>
      <c r="E6277" s="37" t="s">
        <v>229</v>
      </c>
      <c r="F6277" s="38" t="n">
        <v>46076</v>
      </c>
      <c r="G6277" s="37" t="n">
        <v>93</v>
      </c>
    </row>
    <row r="6278" customFormat="false" ht="15" hidden="false" customHeight="false" outlineLevel="0" collapsed="false">
      <c r="A6278" s="37" t="s">
        <v>1766</v>
      </c>
      <c r="B6278" s="37" t="s">
        <v>235</v>
      </c>
      <c r="C6278" s="37" t="n">
        <v>365</v>
      </c>
      <c r="D6278" s="38" t="n">
        <v>46297</v>
      </c>
      <c r="E6278" s="37" t="s">
        <v>229</v>
      </c>
      <c r="F6278" s="38" t="n">
        <v>46290</v>
      </c>
      <c r="G6278" s="37" t="n">
        <v>92</v>
      </c>
    </row>
    <row r="6279" customFormat="false" ht="15" hidden="false" customHeight="false" outlineLevel="0" collapsed="false">
      <c r="A6279" s="37" t="s">
        <v>1766</v>
      </c>
      <c r="B6279" s="37" t="s">
        <v>236</v>
      </c>
      <c r="C6279" s="37" t="n">
        <v>365</v>
      </c>
      <c r="D6279" s="38" t="n">
        <v>46217</v>
      </c>
      <c r="E6279" s="37" t="s">
        <v>229</v>
      </c>
      <c r="F6279" s="38" t="n">
        <v>46187</v>
      </c>
      <c r="G6279" s="37" t="n">
        <v>79</v>
      </c>
    </row>
    <row r="6280" customFormat="false" ht="15" hidden="false" customHeight="false" outlineLevel="0" collapsed="false">
      <c r="A6280" s="37" t="s">
        <v>1766</v>
      </c>
      <c r="B6280" s="37" t="s">
        <v>237</v>
      </c>
      <c r="C6280" s="37" t="n">
        <v>365</v>
      </c>
      <c r="D6280" s="38" t="n">
        <v>46249</v>
      </c>
      <c r="E6280" s="37" t="s">
        <v>230</v>
      </c>
      <c r="F6280" s="38"/>
      <c r="G6280" s="37"/>
    </row>
    <row r="6281" customFormat="false" ht="15" hidden="false" customHeight="false" outlineLevel="0" collapsed="false">
      <c r="A6281" s="37" t="s">
        <v>1766</v>
      </c>
      <c r="B6281" s="37" t="s">
        <v>238</v>
      </c>
      <c r="C6281" s="37" t="n">
        <v>180</v>
      </c>
      <c r="D6281" s="38" t="n">
        <v>46220</v>
      </c>
      <c r="E6281" s="37" t="s">
        <v>229</v>
      </c>
      <c r="F6281" s="38" t="n">
        <v>46195</v>
      </c>
      <c r="G6281" s="37" t="n">
        <v>71</v>
      </c>
    </row>
    <row r="6282" customFormat="false" ht="15" hidden="false" customHeight="false" outlineLevel="0" collapsed="false">
      <c r="A6282" s="37" t="s">
        <v>1766</v>
      </c>
      <c r="B6282" s="37" t="s">
        <v>239</v>
      </c>
      <c r="C6282" s="37" t="n">
        <v>730</v>
      </c>
      <c r="D6282" s="38" t="n">
        <v>46096</v>
      </c>
      <c r="E6282" s="37" t="s">
        <v>229</v>
      </c>
      <c r="F6282" s="38" t="n">
        <v>46083</v>
      </c>
      <c r="G6282" s="37" t="n">
        <v>73</v>
      </c>
    </row>
    <row r="6283" customFormat="false" ht="15" hidden="false" customHeight="false" outlineLevel="0" collapsed="false">
      <c r="A6283" s="37" t="s">
        <v>1766</v>
      </c>
      <c r="B6283" s="37" t="s">
        <v>240</v>
      </c>
      <c r="C6283" s="37" t="n">
        <v>365</v>
      </c>
      <c r="D6283" s="38" t="n">
        <v>46102</v>
      </c>
      <c r="E6283" s="37" t="s">
        <v>229</v>
      </c>
      <c r="F6283" s="38" t="n">
        <v>46087</v>
      </c>
      <c r="G6283" s="37" t="n">
        <v>72</v>
      </c>
    </row>
    <row r="6284" customFormat="false" ht="15" hidden="false" customHeight="false" outlineLevel="0" collapsed="false">
      <c r="A6284" s="37" t="s">
        <v>1767</v>
      </c>
      <c r="B6284" s="37" t="s">
        <v>235</v>
      </c>
      <c r="C6284" s="37" t="n">
        <v>365</v>
      </c>
      <c r="D6284" s="38" t="n">
        <v>46359</v>
      </c>
      <c r="E6284" s="37" t="s">
        <v>229</v>
      </c>
      <c r="F6284" s="38" t="n">
        <v>46352</v>
      </c>
      <c r="G6284" s="37" t="n">
        <v>78</v>
      </c>
    </row>
    <row r="6285" customFormat="false" ht="15" hidden="false" customHeight="false" outlineLevel="0" collapsed="false">
      <c r="A6285" s="37" t="s">
        <v>1767</v>
      </c>
      <c r="B6285" s="37" t="s">
        <v>236</v>
      </c>
      <c r="C6285" s="37" t="n">
        <v>365</v>
      </c>
      <c r="D6285" s="38" t="n">
        <v>46301</v>
      </c>
      <c r="E6285" s="37" t="s">
        <v>231</v>
      </c>
      <c r="F6285" s="38"/>
      <c r="G6285" s="37"/>
    </row>
    <row r="6286" customFormat="false" ht="15" hidden="false" customHeight="false" outlineLevel="0" collapsed="false">
      <c r="A6286" s="37" t="s">
        <v>1767</v>
      </c>
      <c r="B6286" s="37" t="s">
        <v>237</v>
      </c>
      <c r="C6286" s="37" t="n">
        <v>365</v>
      </c>
      <c r="D6286" s="38" t="n">
        <v>46304</v>
      </c>
      <c r="E6286" s="37" t="s">
        <v>232</v>
      </c>
      <c r="F6286" s="38"/>
      <c r="G6286" s="37"/>
    </row>
    <row r="6287" customFormat="false" ht="15" hidden="false" customHeight="false" outlineLevel="0" collapsed="false">
      <c r="A6287" s="37" t="s">
        <v>1767</v>
      </c>
      <c r="B6287" s="37" t="s">
        <v>238</v>
      </c>
      <c r="C6287" s="37" t="n">
        <v>180</v>
      </c>
      <c r="D6287" s="38" t="n">
        <v>46138</v>
      </c>
      <c r="E6287" s="37" t="s">
        <v>229</v>
      </c>
      <c r="F6287" s="38" t="n">
        <v>46129</v>
      </c>
      <c r="G6287" s="37" t="n">
        <v>88</v>
      </c>
    </row>
    <row r="6288" customFormat="false" ht="15" hidden="false" customHeight="false" outlineLevel="0" collapsed="false">
      <c r="A6288" s="37" t="s">
        <v>1767</v>
      </c>
      <c r="B6288" s="37" t="s">
        <v>239</v>
      </c>
      <c r="C6288" s="37" t="n">
        <v>730</v>
      </c>
      <c r="D6288" s="38" t="n">
        <v>46106</v>
      </c>
      <c r="E6288" s="37" t="s">
        <v>229</v>
      </c>
      <c r="F6288" s="38" t="n">
        <v>46091</v>
      </c>
      <c r="G6288" s="37" t="n">
        <v>61</v>
      </c>
    </row>
    <row r="6289" customFormat="false" ht="15" hidden="false" customHeight="false" outlineLevel="0" collapsed="false">
      <c r="A6289" s="37" t="s">
        <v>1767</v>
      </c>
      <c r="B6289" s="37" t="s">
        <v>240</v>
      </c>
      <c r="C6289" s="37" t="n">
        <v>365</v>
      </c>
      <c r="D6289" s="38" t="n">
        <v>46156</v>
      </c>
      <c r="E6289" s="37" t="s">
        <v>229</v>
      </c>
      <c r="F6289" s="38" t="n">
        <v>46148</v>
      </c>
      <c r="G6289" s="37" t="n">
        <v>68</v>
      </c>
    </row>
    <row r="6290" customFormat="false" ht="15" hidden="false" customHeight="false" outlineLevel="0" collapsed="false">
      <c r="A6290" s="37" t="s">
        <v>1768</v>
      </c>
      <c r="B6290" s="37" t="s">
        <v>235</v>
      </c>
      <c r="C6290" s="37" t="n">
        <v>365</v>
      </c>
      <c r="D6290" s="38" t="n">
        <v>46191</v>
      </c>
      <c r="E6290" s="37" t="s">
        <v>229</v>
      </c>
      <c r="F6290" s="38" t="n">
        <v>46159</v>
      </c>
      <c r="G6290" s="37" t="n">
        <v>63</v>
      </c>
    </row>
    <row r="6291" customFormat="false" ht="15" hidden="false" customHeight="false" outlineLevel="0" collapsed="false">
      <c r="A6291" s="37" t="s">
        <v>1768</v>
      </c>
      <c r="B6291" s="37" t="s">
        <v>236</v>
      </c>
      <c r="C6291" s="37" t="n">
        <v>365</v>
      </c>
      <c r="D6291" s="38" t="n">
        <v>46186</v>
      </c>
      <c r="E6291" s="37" t="s">
        <v>230</v>
      </c>
      <c r="F6291" s="38"/>
      <c r="G6291" s="37"/>
    </row>
    <row r="6292" customFormat="false" ht="15" hidden="false" customHeight="false" outlineLevel="0" collapsed="false">
      <c r="A6292" s="37" t="s">
        <v>1768</v>
      </c>
      <c r="B6292" s="37" t="s">
        <v>237</v>
      </c>
      <c r="C6292" s="37" t="n">
        <v>365</v>
      </c>
      <c r="D6292" s="38" t="n">
        <v>46138</v>
      </c>
      <c r="E6292" s="37" t="s">
        <v>229</v>
      </c>
      <c r="F6292" s="38" t="n">
        <v>46114</v>
      </c>
      <c r="G6292" s="37" t="n">
        <v>98</v>
      </c>
    </row>
    <row r="6293" customFormat="false" ht="15" hidden="false" customHeight="false" outlineLevel="0" collapsed="false">
      <c r="A6293" s="37" t="s">
        <v>1768</v>
      </c>
      <c r="B6293" s="37" t="s">
        <v>238</v>
      </c>
      <c r="C6293" s="37" t="n">
        <v>180</v>
      </c>
      <c r="D6293" s="38" t="n">
        <v>46154</v>
      </c>
      <c r="E6293" s="37" t="s">
        <v>230</v>
      </c>
      <c r="F6293" s="38"/>
      <c r="G6293" s="37"/>
    </row>
    <row r="6294" customFormat="false" ht="15" hidden="false" customHeight="false" outlineLevel="0" collapsed="false">
      <c r="A6294" s="37" t="s">
        <v>1768</v>
      </c>
      <c r="B6294" s="37" t="s">
        <v>239</v>
      </c>
      <c r="C6294" s="37" t="n">
        <v>730</v>
      </c>
      <c r="D6294" s="38" t="n">
        <v>46116</v>
      </c>
      <c r="E6294" s="37" t="s">
        <v>229</v>
      </c>
      <c r="F6294" s="38" t="n">
        <v>46108</v>
      </c>
      <c r="G6294" s="37" t="n">
        <v>91</v>
      </c>
    </row>
    <row r="6295" customFormat="false" ht="15" hidden="false" customHeight="false" outlineLevel="0" collapsed="false">
      <c r="A6295" s="37" t="s">
        <v>1768</v>
      </c>
      <c r="B6295" s="37" t="s">
        <v>240</v>
      </c>
      <c r="C6295" s="37" t="n">
        <v>365</v>
      </c>
      <c r="D6295" s="38" t="n">
        <v>46155</v>
      </c>
      <c r="E6295" s="37" t="s">
        <v>229</v>
      </c>
      <c r="F6295" s="38" t="n">
        <v>46121</v>
      </c>
      <c r="G6295" s="37" t="n">
        <v>72</v>
      </c>
    </row>
    <row r="6296" customFormat="false" ht="15" hidden="false" customHeight="false" outlineLevel="0" collapsed="false">
      <c r="A6296" s="37" t="s">
        <v>648</v>
      </c>
      <c r="B6296" s="37" t="s">
        <v>235</v>
      </c>
      <c r="C6296" s="37" t="n">
        <v>365</v>
      </c>
      <c r="D6296" s="38" t="n">
        <v>46117</v>
      </c>
      <c r="E6296" s="37" t="s">
        <v>229</v>
      </c>
      <c r="F6296" s="38" t="n">
        <v>46093</v>
      </c>
      <c r="G6296" s="37" t="n">
        <v>99</v>
      </c>
    </row>
    <row r="6297" customFormat="false" ht="15" hidden="false" customHeight="false" outlineLevel="0" collapsed="false">
      <c r="A6297" s="37" t="s">
        <v>648</v>
      </c>
      <c r="B6297" s="37" t="s">
        <v>236</v>
      </c>
      <c r="C6297" s="37" t="n">
        <v>365</v>
      </c>
      <c r="D6297" s="38" t="n">
        <v>46215</v>
      </c>
      <c r="E6297" s="37" t="s">
        <v>229</v>
      </c>
      <c r="F6297" s="38" t="n">
        <v>46211</v>
      </c>
      <c r="G6297" s="37" t="n">
        <v>82</v>
      </c>
    </row>
    <row r="6298" customFormat="false" ht="15" hidden="false" customHeight="false" outlineLevel="0" collapsed="false">
      <c r="A6298" s="37" t="s">
        <v>648</v>
      </c>
      <c r="B6298" s="37" t="s">
        <v>237</v>
      </c>
      <c r="C6298" s="37" t="n">
        <v>365</v>
      </c>
      <c r="D6298" s="38" t="n">
        <v>46175</v>
      </c>
      <c r="E6298" s="37" t="s">
        <v>232</v>
      </c>
      <c r="F6298" s="38"/>
      <c r="G6298" s="37"/>
    </row>
    <row r="6299" customFormat="false" ht="15" hidden="false" customHeight="false" outlineLevel="0" collapsed="false">
      <c r="A6299" s="37" t="s">
        <v>648</v>
      </c>
      <c r="B6299" s="37" t="s">
        <v>238</v>
      </c>
      <c r="C6299" s="37" t="n">
        <v>180</v>
      </c>
      <c r="D6299" s="38" t="n">
        <v>46217</v>
      </c>
      <c r="E6299" s="37" t="s">
        <v>229</v>
      </c>
      <c r="F6299" s="38" t="n">
        <v>46213</v>
      </c>
      <c r="G6299" s="37" t="n">
        <v>86</v>
      </c>
    </row>
    <row r="6300" customFormat="false" ht="15" hidden="false" customHeight="false" outlineLevel="0" collapsed="false">
      <c r="A6300" s="37" t="s">
        <v>648</v>
      </c>
      <c r="B6300" s="37" t="s">
        <v>239</v>
      </c>
      <c r="C6300" s="37" t="n">
        <v>730</v>
      </c>
      <c r="D6300" s="38" t="n">
        <v>46224</v>
      </c>
      <c r="E6300" s="37" t="s">
        <v>229</v>
      </c>
      <c r="F6300" s="38" t="n">
        <v>46186</v>
      </c>
      <c r="G6300" s="37" t="n">
        <v>82</v>
      </c>
    </row>
    <row r="6301" customFormat="false" ht="15" hidden="false" customHeight="false" outlineLevel="0" collapsed="false">
      <c r="A6301" s="37" t="s">
        <v>648</v>
      </c>
      <c r="B6301" s="37" t="s">
        <v>240</v>
      </c>
      <c r="C6301" s="37" t="n">
        <v>365</v>
      </c>
      <c r="D6301" s="38" t="n">
        <v>46159</v>
      </c>
      <c r="E6301" s="37" t="s">
        <v>229</v>
      </c>
      <c r="F6301" s="38" t="n">
        <v>46152</v>
      </c>
      <c r="G6301" s="37" t="n">
        <v>97</v>
      </c>
    </row>
    <row r="6302" customFormat="false" ht="15" hidden="false" customHeight="false" outlineLevel="0" collapsed="false">
      <c r="A6302" s="37" t="s">
        <v>1769</v>
      </c>
      <c r="B6302" s="37" t="s">
        <v>235</v>
      </c>
      <c r="C6302" s="37" t="n">
        <v>365</v>
      </c>
      <c r="D6302" s="38" t="n">
        <v>46219</v>
      </c>
      <c r="E6302" s="37" t="s">
        <v>229</v>
      </c>
      <c r="F6302" s="38" t="n">
        <v>46198</v>
      </c>
      <c r="G6302" s="37" t="n">
        <v>90</v>
      </c>
    </row>
    <row r="6303" customFormat="false" ht="15" hidden="false" customHeight="false" outlineLevel="0" collapsed="false">
      <c r="A6303" s="37" t="s">
        <v>1769</v>
      </c>
      <c r="B6303" s="37" t="s">
        <v>236</v>
      </c>
      <c r="C6303" s="37" t="n">
        <v>365</v>
      </c>
      <c r="D6303" s="38" t="n">
        <v>46112</v>
      </c>
      <c r="E6303" s="37" t="s">
        <v>229</v>
      </c>
      <c r="F6303" s="38" t="n">
        <v>46078</v>
      </c>
      <c r="G6303" s="37" t="n">
        <v>64</v>
      </c>
    </row>
    <row r="6304" customFormat="false" ht="15" hidden="false" customHeight="false" outlineLevel="0" collapsed="false">
      <c r="A6304" s="37" t="s">
        <v>1769</v>
      </c>
      <c r="B6304" s="37" t="s">
        <v>237</v>
      </c>
      <c r="C6304" s="37" t="n">
        <v>365</v>
      </c>
      <c r="D6304" s="38" t="n">
        <v>46262</v>
      </c>
      <c r="E6304" s="37" t="s">
        <v>230</v>
      </c>
      <c r="F6304" s="38"/>
      <c r="G6304" s="37"/>
    </row>
    <row r="6305" customFormat="false" ht="15" hidden="false" customHeight="false" outlineLevel="0" collapsed="false">
      <c r="A6305" s="37" t="s">
        <v>1769</v>
      </c>
      <c r="B6305" s="37" t="s">
        <v>238</v>
      </c>
      <c r="C6305" s="37" t="n">
        <v>180</v>
      </c>
      <c r="D6305" s="38" t="n">
        <v>46216</v>
      </c>
      <c r="E6305" s="37" t="s">
        <v>229</v>
      </c>
      <c r="F6305" s="38" t="n">
        <v>46201</v>
      </c>
      <c r="G6305" s="37" t="n">
        <v>88</v>
      </c>
    </row>
    <row r="6306" customFormat="false" ht="15" hidden="false" customHeight="false" outlineLevel="0" collapsed="false">
      <c r="A6306" s="37" t="s">
        <v>1769</v>
      </c>
      <c r="B6306" s="37" t="s">
        <v>239</v>
      </c>
      <c r="C6306" s="37" t="n">
        <v>730</v>
      </c>
      <c r="D6306" s="38" t="n">
        <v>46291</v>
      </c>
      <c r="E6306" s="37" t="s">
        <v>229</v>
      </c>
      <c r="F6306" s="38" t="n">
        <v>46259</v>
      </c>
      <c r="G6306" s="37" t="n">
        <v>69</v>
      </c>
    </row>
    <row r="6307" customFormat="false" ht="15" hidden="false" customHeight="false" outlineLevel="0" collapsed="false">
      <c r="A6307" s="37" t="s">
        <v>1769</v>
      </c>
      <c r="B6307" s="37" t="s">
        <v>240</v>
      </c>
      <c r="C6307" s="37" t="n">
        <v>365</v>
      </c>
      <c r="D6307" s="38" t="n">
        <v>46325</v>
      </c>
      <c r="E6307" s="37" t="s">
        <v>229</v>
      </c>
      <c r="F6307" s="38" t="n">
        <v>46297</v>
      </c>
      <c r="G6307" s="37" t="n">
        <v>60</v>
      </c>
    </row>
    <row r="6308" customFormat="false" ht="15" hidden="false" customHeight="false" outlineLevel="0" collapsed="false">
      <c r="A6308" s="37" t="s">
        <v>1770</v>
      </c>
      <c r="B6308" s="37" t="s">
        <v>235</v>
      </c>
      <c r="C6308" s="37" t="n">
        <v>365</v>
      </c>
      <c r="D6308" s="38" t="n">
        <v>46222</v>
      </c>
      <c r="E6308" s="37" t="s">
        <v>229</v>
      </c>
      <c r="F6308" s="38" t="n">
        <v>46186</v>
      </c>
      <c r="G6308" s="37" t="n">
        <v>89</v>
      </c>
    </row>
    <row r="6309" customFormat="false" ht="15" hidden="false" customHeight="false" outlineLevel="0" collapsed="false">
      <c r="A6309" s="37" t="s">
        <v>1770</v>
      </c>
      <c r="B6309" s="37" t="s">
        <v>236</v>
      </c>
      <c r="C6309" s="37" t="n">
        <v>365</v>
      </c>
      <c r="D6309" s="38" t="n">
        <v>46172</v>
      </c>
      <c r="E6309" s="37" t="s">
        <v>229</v>
      </c>
      <c r="F6309" s="38" t="n">
        <v>46164</v>
      </c>
      <c r="G6309" s="37" t="n">
        <v>64</v>
      </c>
    </row>
    <row r="6310" customFormat="false" ht="15" hidden="false" customHeight="false" outlineLevel="0" collapsed="false">
      <c r="A6310" s="37" t="s">
        <v>1770</v>
      </c>
      <c r="B6310" s="37" t="s">
        <v>237</v>
      </c>
      <c r="C6310" s="37" t="n">
        <v>365</v>
      </c>
      <c r="D6310" s="38" t="n">
        <v>46255</v>
      </c>
      <c r="E6310" s="37" t="s">
        <v>229</v>
      </c>
      <c r="F6310" s="38" t="n">
        <v>46216</v>
      </c>
      <c r="G6310" s="37" t="n">
        <v>71</v>
      </c>
    </row>
    <row r="6311" customFormat="false" ht="15" hidden="false" customHeight="false" outlineLevel="0" collapsed="false">
      <c r="A6311" s="37" t="s">
        <v>1770</v>
      </c>
      <c r="B6311" s="37" t="s">
        <v>238</v>
      </c>
      <c r="C6311" s="37" t="n">
        <v>180</v>
      </c>
      <c r="D6311" s="38" t="n">
        <v>46122</v>
      </c>
      <c r="E6311" s="37" t="s">
        <v>229</v>
      </c>
      <c r="F6311" s="38" t="n">
        <v>46110</v>
      </c>
      <c r="G6311" s="37" t="n">
        <v>76</v>
      </c>
    </row>
    <row r="6312" customFormat="false" ht="15" hidden="false" customHeight="false" outlineLevel="0" collapsed="false">
      <c r="A6312" s="37" t="s">
        <v>1770</v>
      </c>
      <c r="B6312" s="37" t="s">
        <v>239</v>
      </c>
      <c r="C6312" s="37" t="n">
        <v>730</v>
      </c>
      <c r="D6312" s="38" t="n">
        <v>46283</v>
      </c>
      <c r="E6312" s="37" t="s">
        <v>232</v>
      </c>
      <c r="F6312" s="38"/>
      <c r="G6312" s="37"/>
    </row>
    <row r="6313" customFormat="false" ht="15" hidden="false" customHeight="false" outlineLevel="0" collapsed="false">
      <c r="A6313" s="37" t="s">
        <v>1770</v>
      </c>
      <c r="B6313" s="37" t="s">
        <v>240</v>
      </c>
      <c r="C6313" s="37" t="n">
        <v>365</v>
      </c>
      <c r="D6313" s="38" t="n">
        <v>46259</v>
      </c>
      <c r="E6313" s="37" t="s">
        <v>232</v>
      </c>
      <c r="F6313" s="38"/>
      <c r="G6313" s="37"/>
    </row>
    <row r="6314" customFormat="false" ht="15" hidden="false" customHeight="false" outlineLevel="0" collapsed="false">
      <c r="A6314" s="37" t="s">
        <v>1771</v>
      </c>
      <c r="B6314" s="37" t="s">
        <v>235</v>
      </c>
      <c r="C6314" s="37" t="n">
        <v>365</v>
      </c>
      <c r="D6314" s="38" t="n">
        <v>46129</v>
      </c>
      <c r="E6314" s="37" t="s">
        <v>229</v>
      </c>
      <c r="F6314" s="38" t="n">
        <v>46114</v>
      </c>
      <c r="G6314" s="37" t="n">
        <v>60</v>
      </c>
    </row>
    <row r="6315" customFormat="false" ht="15" hidden="false" customHeight="false" outlineLevel="0" collapsed="false">
      <c r="A6315" s="37" t="s">
        <v>1771</v>
      </c>
      <c r="B6315" s="37" t="s">
        <v>236</v>
      </c>
      <c r="C6315" s="37" t="n">
        <v>365</v>
      </c>
      <c r="D6315" s="38" t="n">
        <v>46174</v>
      </c>
      <c r="E6315" s="37" t="s">
        <v>231</v>
      </c>
      <c r="F6315" s="38"/>
      <c r="G6315" s="37"/>
    </row>
    <row r="6316" customFormat="false" ht="15" hidden="false" customHeight="false" outlineLevel="0" collapsed="false">
      <c r="A6316" s="37" t="s">
        <v>1771</v>
      </c>
      <c r="B6316" s="37" t="s">
        <v>237</v>
      </c>
      <c r="C6316" s="37" t="n">
        <v>365</v>
      </c>
      <c r="D6316" s="38" t="n">
        <v>46315</v>
      </c>
      <c r="E6316" s="37" t="s">
        <v>231</v>
      </c>
      <c r="F6316" s="38"/>
      <c r="G6316" s="37"/>
    </row>
    <row r="6317" customFormat="false" ht="15" hidden="false" customHeight="false" outlineLevel="0" collapsed="false">
      <c r="A6317" s="37" t="s">
        <v>1771</v>
      </c>
      <c r="B6317" s="37" t="s">
        <v>238</v>
      </c>
      <c r="C6317" s="37" t="n">
        <v>180</v>
      </c>
      <c r="D6317" s="38" t="n">
        <v>46101</v>
      </c>
      <c r="E6317" s="37" t="s">
        <v>229</v>
      </c>
      <c r="F6317" s="38" t="n">
        <v>46076</v>
      </c>
      <c r="G6317" s="37" t="n">
        <v>93</v>
      </c>
    </row>
    <row r="6318" customFormat="false" ht="15" hidden="false" customHeight="false" outlineLevel="0" collapsed="false">
      <c r="A6318" s="37" t="s">
        <v>1771</v>
      </c>
      <c r="B6318" s="37" t="s">
        <v>239</v>
      </c>
      <c r="C6318" s="37" t="n">
        <v>730</v>
      </c>
      <c r="D6318" s="38" t="n">
        <v>46103</v>
      </c>
      <c r="E6318" s="37" t="s">
        <v>229</v>
      </c>
      <c r="F6318" s="38" t="n">
        <v>46102</v>
      </c>
      <c r="G6318" s="37" t="n">
        <v>90</v>
      </c>
    </row>
    <row r="6319" customFormat="false" ht="15" hidden="false" customHeight="false" outlineLevel="0" collapsed="false">
      <c r="A6319" s="37" t="s">
        <v>1771</v>
      </c>
      <c r="B6319" s="37" t="s">
        <v>240</v>
      </c>
      <c r="C6319" s="37" t="n">
        <v>365</v>
      </c>
      <c r="D6319" s="38" t="n">
        <v>46298</v>
      </c>
      <c r="E6319" s="37" t="s">
        <v>229</v>
      </c>
      <c r="F6319" s="38" t="n">
        <v>46273</v>
      </c>
      <c r="G6319" s="37" t="n">
        <v>74</v>
      </c>
    </row>
    <row r="6320" customFormat="false" ht="15" hidden="false" customHeight="false" outlineLevel="0" collapsed="false">
      <c r="A6320" s="37" t="s">
        <v>1772</v>
      </c>
      <c r="B6320" s="37" t="s">
        <v>235</v>
      </c>
      <c r="C6320" s="37" t="n">
        <v>365</v>
      </c>
      <c r="D6320" s="38" t="n">
        <v>46350</v>
      </c>
      <c r="E6320" s="37" t="s">
        <v>229</v>
      </c>
      <c r="F6320" s="38" t="n">
        <v>46331</v>
      </c>
      <c r="G6320" s="37" t="n">
        <v>99</v>
      </c>
    </row>
    <row r="6321" customFormat="false" ht="15" hidden="false" customHeight="false" outlineLevel="0" collapsed="false">
      <c r="A6321" s="37" t="s">
        <v>1772</v>
      </c>
      <c r="B6321" s="37" t="s">
        <v>236</v>
      </c>
      <c r="C6321" s="37" t="n">
        <v>365</v>
      </c>
      <c r="D6321" s="38" t="n">
        <v>46362</v>
      </c>
      <c r="E6321" s="37" t="s">
        <v>230</v>
      </c>
      <c r="F6321" s="38"/>
      <c r="G6321" s="37"/>
    </row>
    <row r="6322" customFormat="false" ht="15" hidden="false" customHeight="false" outlineLevel="0" collapsed="false">
      <c r="A6322" s="37" t="s">
        <v>1772</v>
      </c>
      <c r="B6322" s="37" t="s">
        <v>237</v>
      </c>
      <c r="C6322" s="37" t="n">
        <v>365</v>
      </c>
      <c r="D6322" s="38" t="n">
        <v>46242</v>
      </c>
      <c r="E6322" s="37" t="s">
        <v>229</v>
      </c>
      <c r="F6322" s="38" t="n">
        <v>46230</v>
      </c>
      <c r="G6322" s="37" t="n">
        <v>60</v>
      </c>
    </row>
    <row r="6323" customFormat="false" ht="15" hidden="false" customHeight="false" outlineLevel="0" collapsed="false">
      <c r="A6323" s="37" t="s">
        <v>1772</v>
      </c>
      <c r="B6323" s="37" t="s">
        <v>238</v>
      </c>
      <c r="C6323" s="37" t="n">
        <v>180</v>
      </c>
      <c r="D6323" s="38" t="n">
        <v>46228</v>
      </c>
      <c r="E6323" s="37" t="s">
        <v>230</v>
      </c>
      <c r="F6323" s="38"/>
      <c r="G6323" s="37"/>
    </row>
    <row r="6324" customFormat="false" ht="15" hidden="false" customHeight="false" outlineLevel="0" collapsed="false">
      <c r="A6324" s="37" t="s">
        <v>1772</v>
      </c>
      <c r="B6324" s="37" t="s">
        <v>239</v>
      </c>
      <c r="C6324" s="37" t="n">
        <v>730</v>
      </c>
      <c r="D6324" s="38" t="n">
        <v>46167</v>
      </c>
      <c r="E6324" s="37" t="s">
        <v>229</v>
      </c>
      <c r="F6324" s="38" t="n">
        <v>46153</v>
      </c>
      <c r="G6324" s="37" t="n">
        <v>71</v>
      </c>
    </row>
    <row r="6325" customFormat="false" ht="15" hidden="false" customHeight="false" outlineLevel="0" collapsed="false">
      <c r="A6325" s="37" t="s">
        <v>1772</v>
      </c>
      <c r="B6325" s="37" t="s">
        <v>240</v>
      </c>
      <c r="C6325" s="37" t="n">
        <v>365</v>
      </c>
      <c r="D6325" s="38" t="n">
        <v>46348</v>
      </c>
      <c r="E6325" s="37" t="s">
        <v>229</v>
      </c>
      <c r="F6325" s="38" t="n">
        <v>46320</v>
      </c>
      <c r="G6325" s="37" t="n">
        <v>83</v>
      </c>
    </row>
    <row r="6326" customFormat="false" ht="15" hidden="false" customHeight="false" outlineLevel="0" collapsed="false">
      <c r="A6326" s="37" t="s">
        <v>823</v>
      </c>
      <c r="B6326" s="37" t="s">
        <v>235</v>
      </c>
      <c r="C6326" s="37" t="n">
        <v>365</v>
      </c>
      <c r="D6326" s="38" t="n">
        <v>46301</v>
      </c>
      <c r="E6326" s="37" t="s">
        <v>229</v>
      </c>
      <c r="F6326" s="38" t="n">
        <v>46272</v>
      </c>
      <c r="G6326" s="37" t="n">
        <v>63</v>
      </c>
    </row>
    <row r="6327" customFormat="false" ht="15" hidden="false" customHeight="false" outlineLevel="0" collapsed="false">
      <c r="A6327" s="37" t="s">
        <v>823</v>
      </c>
      <c r="B6327" s="37" t="s">
        <v>236</v>
      </c>
      <c r="C6327" s="37" t="n">
        <v>365</v>
      </c>
      <c r="D6327" s="38" t="n">
        <v>46322</v>
      </c>
      <c r="E6327" s="37" t="s">
        <v>229</v>
      </c>
      <c r="F6327" s="38" t="n">
        <v>46287</v>
      </c>
      <c r="G6327" s="37" t="n">
        <v>92</v>
      </c>
    </row>
    <row r="6328" customFormat="false" ht="15" hidden="false" customHeight="false" outlineLevel="0" collapsed="false">
      <c r="A6328" s="37" t="s">
        <v>823</v>
      </c>
      <c r="B6328" s="37" t="s">
        <v>237</v>
      </c>
      <c r="C6328" s="37" t="n">
        <v>365</v>
      </c>
      <c r="D6328" s="38" t="n">
        <v>46361</v>
      </c>
      <c r="E6328" s="37" t="s">
        <v>229</v>
      </c>
      <c r="F6328" s="38" t="n">
        <v>46328</v>
      </c>
      <c r="G6328" s="37" t="n">
        <v>81</v>
      </c>
    </row>
    <row r="6329" customFormat="false" ht="15" hidden="false" customHeight="false" outlineLevel="0" collapsed="false">
      <c r="A6329" s="37" t="s">
        <v>823</v>
      </c>
      <c r="B6329" s="37" t="s">
        <v>238</v>
      </c>
      <c r="C6329" s="37" t="n">
        <v>180</v>
      </c>
      <c r="D6329" s="38" t="n">
        <v>46251</v>
      </c>
      <c r="E6329" s="37" t="s">
        <v>230</v>
      </c>
      <c r="F6329" s="38"/>
      <c r="G6329" s="37"/>
    </row>
    <row r="6330" customFormat="false" ht="15" hidden="false" customHeight="false" outlineLevel="0" collapsed="false">
      <c r="A6330" s="37" t="s">
        <v>823</v>
      </c>
      <c r="B6330" s="37" t="s">
        <v>239</v>
      </c>
      <c r="C6330" s="37" t="n">
        <v>730</v>
      </c>
      <c r="D6330" s="38" t="n">
        <v>46173</v>
      </c>
      <c r="E6330" s="37" t="s">
        <v>229</v>
      </c>
      <c r="F6330" s="38" t="n">
        <v>46166</v>
      </c>
      <c r="G6330" s="37" t="n">
        <v>67</v>
      </c>
    </row>
    <row r="6331" customFormat="false" ht="15" hidden="false" customHeight="false" outlineLevel="0" collapsed="false">
      <c r="A6331" s="37" t="s">
        <v>823</v>
      </c>
      <c r="B6331" s="37" t="s">
        <v>240</v>
      </c>
      <c r="C6331" s="37" t="n">
        <v>365</v>
      </c>
      <c r="D6331" s="38" t="n">
        <v>46316</v>
      </c>
      <c r="E6331" s="37" t="s">
        <v>229</v>
      </c>
      <c r="F6331" s="38" t="n">
        <v>46294</v>
      </c>
      <c r="G6331" s="37" t="n">
        <v>85</v>
      </c>
    </row>
    <row r="6332" customFormat="false" ht="15" hidden="false" customHeight="false" outlineLevel="0" collapsed="false">
      <c r="A6332" s="37" t="s">
        <v>1776</v>
      </c>
      <c r="B6332" s="37" t="s">
        <v>235</v>
      </c>
      <c r="C6332" s="37" t="n">
        <v>365</v>
      </c>
      <c r="D6332" s="38" t="n">
        <v>46327</v>
      </c>
      <c r="E6332" s="37" t="s">
        <v>229</v>
      </c>
      <c r="F6332" s="38" t="n">
        <v>46303</v>
      </c>
      <c r="G6332" s="37" t="n">
        <v>94</v>
      </c>
    </row>
    <row r="6333" customFormat="false" ht="15" hidden="false" customHeight="false" outlineLevel="0" collapsed="false">
      <c r="A6333" s="37" t="s">
        <v>1776</v>
      </c>
      <c r="B6333" s="37" t="s">
        <v>236</v>
      </c>
      <c r="C6333" s="37" t="n">
        <v>365</v>
      </c>
      <c r="D6333" s="38" t="n">
        <v>46305</v>
      </c>
      <c r="E6333" s="37" t="s">
        <v>229</v>
      </c>
      <c r="F6333" s="38" t="n">
        <v>46266</v>
      </c>
      <c r="G6333" s="37" t="n">
        <v>62</v>
      </c>
    </row>
    <row r="6334" customFormat="false" ht="15" hidden="false" customHeight="false" outlineLevel="0" collapsed="false">
      <c r="A6334" s="37" t="s">
        <v>1776</v>
      </c>
      <c r="B6334" s="37" t="s">
        <v>237</v>
      </c>
      <c r="C6334" s="37" t="n">
        <v>365</v>
      </c>
      <c r="D6334" s="38" t="n">
        <v>46244</v>
      </c>
      <c r="E6334" s="37" t="s">
        <v>230</v>
      </c>
      <c r="F6334" s="38"/>
      <c r="G6334" s="37"/>
    </row>
    <row r="6335" customFormat="false" ht="15" hidden="false" customHeight="false" outlineLevel="0" collapsed="false">
      <c r="A6335" s="37" t="s">
        <v>1776</v>
      </c>
      <c r="B6335" s="37" t="s">
        <v>238</v>
      </c>
      <c r="C6335" s="37" t="n">
        <v>180</v>
      </c>
      <c r="D6335" s="38" t="n">
        <v>46226</v>
      </c>
      <c r="E6335" s="37" t="s">
        <v>229</v>
      </c>
      <c r="F6335" s="38" t="n">
        <v>46215</v>
      </c>
      <c r="G6335" s="37" t="n">
        <v>89</v>
      </c>
    </row>
    <row r="6336" customFormat="false" ht="15" hidden="false" customHeight="false" outlineLevel="0" collapsed="false">
      <c r="A6336" s="37" t="s">
        <v>1776</v>
      </c>
      <c r="B6336" s="37" t="s">
        <v>239</v>
      </c>
      <c r="C6336" s="37" t="n">
        <v>730</v>
      </c>
      <c r="D6336" s="38" t="n">
        <v>46107</v>
      </c>
      <c r="E6336" s="37" t="s">
        <v>229</v>
      </c>
      <c r="F6336" s="38" t="n">
        <v>46073</v>
      </c>
      <c r="G6336" s="37" t="n">
        <v>61</v>
      </c>
    </row>
    <row r="6337" customFormat="false" ht="15" hidden="false" customHeight="false" outlineLevel="0" collapsed="false">
      <c r="A6337" s="37" t="s">
        <v>1776</v>
      </c>
      <c r="B6337" s="37" t="s">
        <v>240</v>
      </c>
      <c r="C6337" s="37" t="n">
        <v>365</v>
      </c>
      <c r="D6337" s="38" t="n">
        <v>46141</v>
      </c>
      <c r="E6337" s="37" t="s">
        <v>231</v>
      </c>
      <c r="F6337" s="38"/>
      <c r="G6337" s="37"/>
    </row>
    <row r="6338" customFormat="false" ht="15" hidden="false" customHeight="false" outlineLevel="0" collapsed="false">
      <c r="A6338" s="37" t="s">
        <v>1777</v>
      </c>
      <c r="B6338" s="37" t="s">
        <v>235</v>
      </c>
      <c r="C6338" s="37" t="n">
        <v>365</v>
      </c>
      <c r="D6338" s="38" t="n">
        <v>46139</v>
      </c>
      <c r="E6338" s="37" t="s">
        <v>229</v>
      </c>
      <c r="F6338" s="38" t="n">
        <v>46114</v>
      </c>
      <c r="G6338" s="37" t="n">
        <v>62</v>
      </c>
    </row>
    <row r="6339" customFormat="false" ht="15" hidden="false" customHeight="false" outlineLevel="0" collapsed="false">
      <c r="A6339" s="37" t="s">
        <v>1777</v>
      </c>
      <c r="B6339" s="37" t="s">
        <v>236</v>
      </c>
      <c r="C6339" s="37" t="n">
        <v>365</v>
      </c>
      <c r="D6339" s="38" t="n">
        <v>46365</v>
      </c>
      <c r="E6339" s="37" t="s">
        <v>229</v>
      </c>
      <c r="F6339" s="38" t="n">
        <v>46359</v>
      </c>
      <c r="G6339" s="37" t="n">
        <v>81</v>
      </c>
    </row>
    <row r="6340" customFormat="false" ht="15" hidden="false" customHeight="false" outlineLevel="0" collapsed="false">
      <c r="A6340" s="37" t="s">
        <v>1777</v>
      </c>
      <c r="B6340" s="37" t="s">
        <v>237</v>
      </c>
      <c r="C6340" s="37" t="n">
        <v>365</v>
      </c>
      <c r="D6340" s="38" t="n">
        <v>46169</v>
      </c>
      <c r="E6340" s="37" t="s">
        <v>229</v>
      </c>
      <c r="F6340" s="38" t="n">
        <v>46168</v>
      </c>
      <c r="G6340" s="37" t="n">
        <v>77</v>
      </c>
    </row>
    <row r="6341" customFormat="false" ht="15" hidden="false" customHeight="false" outlineLevel="0" collapsed="false">
      <c r="A6341" s="37" t="s">
        <v>1777</v>
      </c>
      <c r="B6341" s="37" t="s">
        <v>238</v>
      </c>
      <c r="C6341" s="37" t="n">
        <v>180</v>
      </c>
      <c r="D6341" s="38" t="n">
        <v>46262</v>
      </c>
      <c r="E6341" s="37" t="s">
        <v>229</v>
      </c>
      <c r="F6341" s="38" t="n">
        <v>46240</v>
      </c>
      <c r="G6341" s="37" t="n">
        <v>98</v>
      </c>
    </row>
    <row r="6342" customFormat="false" ht="15" hidden="false" customHeight="false" outlineLevel="0" collapsed="false">
      <c r="A6342" s="37" t="s">
        <v>1777</v>
      </c>
      <c r="B6342" s="37" t="s">
        <v>239</v>
      </c>
      <c r="C6342" s="37" t="n">
        <v>730</v>
      </c>
      <c r="D6342" s="38" t="n">
        <v>46303</v>
      </c>
      <c r="E6342" s="37" t="s">
        <v>229</v>
      </c>
      <c r="F6342" s="38" t="n">
        <v>46270</v>
      </c>
      <c r="G6342" s="37" t="n">
        <v>77</v>
      </c>
    </row>
    <row r="6343" customFormat="false" ht="15" hidden="false" customHeight="false" outlineLevel="0" collapsed="false">
      <c r="A6343" s="37" t="s">
        <v>1777</v>
      </c>
      <c r="B6343" s="37" t="s">
        <v>240</v>
      </c>
      <c r="C6343" s="37" t="n">
        <v>365</v>
      </c>
      <c r="D6343" s="38" t="n">
        <v>46380</v>
      </c>
      <c r="E6343" s="37" t="s">
        <v>229</v>
      </c>
      <c r="F6343" s="38" t="n">
        <v>46352</v>
      </c>
      <c r="G6343" s="37" t="n">
        <v>67</v>
      </c>
    </row>
    <row r="6344" customFormat="false" ht="15" hidden="false" customHeight="false" outlineLevel="0" collapsed="false">
      <c r="A6344" s="37" t="s">
        <v>560</v>
      </c>
      <c r="B6344" s="37" t="s">
        <v>235</v>
      </c>
      <c r="C6344" s="37" t="n">
        <v>365</v>
      </c>
      <c r="D6344" s="38" t="n">
        <v>46192</v>
      </c>
      <c r="E6344" s="37" t="s">
        <v>229</v>
      </c>
      <c r="F6344" s="38" t="n">
        <v>46165</v>
      </c>
      <c r="G6344" s="37" t="n">
        <v>80</v>
      </c>
    </row>
    <row r="6345" customFormat="false" ht="15" hidden="false" customHeight="false" outlineLevel="0" collapsed="false">
      <c r="A6345" s="37" t="s">
        <v>560</v>
      </c>
      <c r="B6345" s="37" t="s">
        <v>236</v>
      </c>
      <c r="C6345" s="37" t="n">
        <v>365</v>
      </c>
      <c r="D6345" s="38" t="n">
        <v>46182</v>
      </c>
      <c r="E6345" s="37" t="s">
        <v>229</v>
      </c>
      <c r="F6345" s="38" t="n">
        <v>46144</v>
      </c>
      <c r="G6345" s="37" t="n">
        <v>83</v>
      </c>
    </row>
    <row r="6346" customFormat="false" ht="15" hidden="false" customHeight="false" outlineLevel="0" collapsed="false">
      <c r="A6346" s="37" t="s">
        <v>560</v>
      </c>
      <c r="B6346" s="37" t="s">
        <v>237</v>
      </c>
      <c r="C6346" s="37" t="n">
        <v>365</v>
      </c>
      <c r="D6346" s="38" t="n">
        <v>46192</v>
      </c>
      <c r="E6346" s="37" t="s">
        <v>232</v>
      </c>
      <c r="F6346" s="38"/>
      <c r="G6346" s="37"/>
    </row>
    <row r="6347" customFormat="false" ht="15" hidden="false" customHeight="false" outlineLevel="0" collapsed="false">
      <c r="A6347" s="37" t="s">
        <v>560</v>
      </c>
      <c r="B6347" s="37" t="s">
        <v>238</v>
      </c>
      <c r="C6347" s="37" t="n">
        <v>180</v>
      </c>
      <c r="D6347" s="38" t="n">
        <v>46370</v>
      </c>
      <c r="E6347" s="37" t="s">
        <v>229</v>
      </c>
      <c r="F6347" s="38" t="n">
        <v>46363</v>
      </c>
      <c r="G6347" s="37" t="n">
        <v>66</v>
      </c>
    </row>
    <row r="6348" customFormat="false" ht="15" hidden="false" customHeight="false" outlineLevel="0" collapsed="false">
      <c r="A6348" s="37" t="s">
        <v>560</v>
      </c>
      <c r="B6348" s="37" t="s">
        <v>239</v>
      </c>
      <c r="C6348" s="37" t="n">
        <v>730</v>
      </c>
      <c r="D6348" s="38" t="n">
        <v>46359</v>
      </c>
      <c r="E6348" s="37" t="s">
        <v>230</v>
      </c>
      <c r="F6348" s="38"/>
      <c r="G6348" s="37"/>
    </row>
    <row r="6349" customFormat="false" ht="15" hidden="false" customHeight="false" outlineLevel="0" collapsed="false">
      <c r="A6349" s="37" t="s">
        <v>560</v>
      </c>
      <c r="B6349" s="37" t="s">
        <v>240</v>
      </c>
      <c r="C6349" s="37" t="n">
        <v>365</v>
      </c>
      <c r="D6349" s="38" t="n">
        <v>46284</v>
      </c>
      <c r="E6349" s="37" t="s">
        <v>229</v>
      </c>
      <c r="F6349" s="38" t="n">
        <v>46256</v>
      </c>
      <c r="G6349" s="37" t="n">
        <v>74</v>
      </c>
    </row>
    <row r="6350" customFormat="false" ht="15" hidden="false" customHeight="false" outlineLevel="0" collapsed="false">
      <c r="A6350" s="37" t="s">
        <v>1778</v>
      </c>
      <c r="B6350" s="37" t="s">
        <v>235</v>
      </c>
      <c r="C6350" s="37" t="n">
        <v>365</v>
      </c>
      <c r="D6350" s="38" t="n">
        <v>46325</v>
      </c>
      <c r="E6350" s="37" t="s">
        <v>230</v>
      </c>
      <c r="F6350" s="38"/>
      <c r="G6350" s="37"/>
    </row>
    <row r="6351" customFormat="false" ht="15" hidden="false" customHeight="false" outlineLevel="0" collapsed="false">
      <c r="A6351" s="37" t="s">
        <v>1778</v>
      </c>
      <c r="B6351" s="37" t="s">
        <v>236</v>
      </c>
      <c r="C6351" s="37" t="n">
        <v>365</v>
      </c>
      <c r="D6351" s="38" t="n">
        <v>46140</v>
      </c>
      <c r="E6351" s="37" t="s">
        <v>229</v>
      </c>
      <c r="F6351" s="38" t="n">
        <v>46120</v>
      </c>
      <c r="G6351" s="37" t="n">
        <v>64</v>
      </c>
    </row>
    <row r="6352" customFormat="false" ht="15" hidden="false" customHeight="false" outlineLevel="0" collapsed="false">
      <c r="A6352" s="37" t="s">
        <v>1778</v>
      </c>
      <c r="B6352" s="37" t="s">
        <v>237</v>
      </c>
      <c r="C6352" s="37" t="n">
        <v>365</v>
      </c>
      <c r="D6352" s="38" t="n">
        <v>46246</v>
      </c>
      <c r="E6352" s="37" t="s">
        <v>229</v>
      </c>
      <c r="F6352" s="38" t="n">
        <v>46226</v>
      </c>
      <c r="G6352" s="37" t="n">
        <v>76</v>
      </c>
    </row>
    <row r="6353" customFormat="false" ht="15" hidden="false" customHeight="false" outlineLevel="0" collapsed="false">
      <c r="A6353" s="37" t="s">
        <v>1778</v>
      </c>
      <c r="B6353" s="37" t="s">
        <v>238</v>
      </c>
      <c r="C6353" s="37" t="n">
        <v>180</v>
      </c>
      <c r="D6353" s="38" t="n">
        <v>46231</v>
      </c>
      <c r="E6353" s="37" t="s">
        <v>229</v>
      </c>
      <c r="F6353" s="38" t="n">
        <v>46227</v>
      </c>
      <c r="G6353" s="37" t="n">
        <v>68</v>
      </c>
    </row>
    <row r="6354" customFormat="false" ht="15" hidden="false" customHeight="false" outlineLevel="0" collapsed="false">
      <c r="A6354" s="37" t="s">
        <v>1778</v>
      </c>
      <c r="B6354" s="37" t="s">
        <v>239</v>
      </c>
      <c r="C6354" s="37" t="n">
        <v>730</v>
      </c>
      <c r="D6354" s="38" t="n">
        <v>46253</v>
      </c>
      <c r="E6354" s="37" t="s">
        <v>230</v>
      </c>
      <c r="F6354" s="38"/>
      <c r="G6354" s="37"/>
    </row>
    <row r="6355" customFormat="false" ht="15" hidden="false" customHeight="false" outlineLevel="0" collapsed="false">
      <c r="A6355" s="37" t="s">
        <v>1778</v>
      </c>
      <c r="B6355" s="37" t="s">
        <v>240</v>
      </c>
      <c r="C6355" s="37" t="n">
        <v>365</v>
      </c>
      <c r="D6355" s="38" t="n">
        <v>46113</v>
      </c>
      <c r="E6355" s="37" t="s">
        <v>229</v>
      </c>
      <c r="F6355" s="38" t="n">
        <v>46090</v>
      </c>
      <c r="G6355" s="37" t="n">
        <v>81</v>
      </c>
    </row>
    <row r="6356" customFormat="false" ht="15" hidden="false" customHeight="false" outlineLevel="0" collapsed="false">
      <c r="A6356" s="37" t="s">
        <v>1779</v>
      </c>
      <c r="B6356" s="37" t="s">
        <v>235</v>
      </c>
      <c r="C6356" s="37" t="n">
        <v>365</v>
      </c>
      <c r="D6356" s="38" t="n">
        <v>46300</v>
      </c>
      <c r="E6356" s="37" t="s">
        <v>229</v>
      </c>
      <c r="F6356" s="38" t="n">
        <v>46277</v>
      </c>
      <c r="G6356" s="37" t="n">
        <v>94</v>
      </c>
    </row>
    <row r="6357" customFormat="false" ht="15" hidden="false" customHeight="false" outlineLevel="0" collapsed="false">
      <c r="A6357" s="37" t="s">
        <v>1779</v>
      </c>
      <c r="B6357" s="37" t="s">
        <v>236</v>
      </c>
      <c r="C6357" s="37" t="n">
        <v>365</v>
      </c>
      <c r="D6357" s="38" t="n">
        <v>46286</v>
      </c>
      <c r="E6357" s="37" t="s">
        <v>229</v>
      </c>
      <c r="F6357" s="38" t="n">
        <v>46280</v>
      </c>
      <c r="G6357" s="37" t="n">
        <v>72</v>
      </c>
    </row>
    <row r="6358" customFormat="false" ht="15" hidden="false" customHeight="false" outlineLevel="0" collapsed="false">
      <c r="A6358" s="37" t="s">
        <v>1779</v>
      </c>
      <c r="B6358" s="37" t="s">
        <v>237</v>
      </c>
      <c r="C6358" s="37" t="n">
        <v>365</v>
      </c>
      <c r="D6358" s="38" t="n">
        <v>46239</v>
      </c>
      <c r="E6358" s="37" t="s">
        <v>231</v>
      </c>
      <c r="F6358" s="38"/>
      <c r="G6358" s="37"/>
    </row>
    <row r="6359" customFormat="false" ht="15" hidden="false" customHeight="false" outlineLevel="0" collapsed="false">
      <c r="A6359" s="37" t="s">
        <v>1779</v>
      </c>
      <c r="B6359" s="37" t="s">
        <v>238</v>
      </c>
      <c r="C6359" s="37" t="n">
        <v>180</v>
      </c>
      <c r="D6359" s="38" t="n">
        <v>46328</v>
      </c>
      <c r="E6359" s="37" t="s">
        <v>229</v>
      </c>
      <c r="F6359" s="38" t="n">
        <v>46317</v>
      </c>
      <c r="G6359" s="37" t="n">
        <v>84</v>
      </c>
    </row>
    <row r="6360" customFormat="false" ht="15" hidden="false" customHeight="false" outlineLevel="0" collapsed="false">
      <c r="A6360" s="37" t="s">
        <v>1779</v>
      </c>
      <c r="B6360" s="37" t="s">
        <v>239</v>
      </c>
      <c r="C6360" s="37" t="n">
        <v>730</v>
      </c>
      <c r="D6360" s="38" t="n">
        <v>46109</v>
      </c>
      <c r="E6360" s="37" t="s">
        <v>229</v>
      </c>
      <c r="F6360" s="38" t="n">
        <v>46078</v>
      </c>
      <c r="G6360" s="37" t="n">
        <v>84</v>
      </c>
    </row>
    <row r="6361" customFormat="false" ht="15" hidden="false" customHeight="false" outlineLevel="0" collapsed="false">
      <c r="A6361" s="37" t="s">
        <v>1779</v>
      </c>
      <c r="B6361" s="37" t="s">
        <v>240</v>
      </c>
      <c r="C6361" s="37" t="n">
        <v>365</v>
      </c>
      <c r="D6361" s="38" t="n">
        <v>46106</v>
      </c>
      <c r="E6361" s="37" t="s">
        <v>229</v>
      </c>
      <c r="F6361" s="38" t="n">
        <v>46079</v>
      </c>
      <c r="G6361" s="37" t="n">
        <v>99</v>
      </c>
    </row>
    <row r="6362" customFormat="false" ht="15" hidden="false" customHeight="false" outlineLevel="0" collapsed="false">
      <c r="A6362" s="37" t="s">
        <v>1780</v>
      </c>
      <c r="B6362" s="37" t="s">
        <v>235</v>
      </c>
      <c r="C6362" s="37" t="n">
        <v>365</v>
      </c>
      <c r="D6362" s="38" t="n">
        <v>46224</v>
      </c>
      <c r="E6362" s="37" t="s">
        <v>229</v>
      </c>
      <c r="F6362" s="38" t="n">
        <v>46186</v>
      </c>
      <c r="G6362" s="37" t="n">
        <v>82</v>
      </c>
    </row>
    <row r="6363" customFormat="false" ht="15" hidden="false" customHeight="false" outlineLevel="0" collapsed="false">
      <c r="A6363" s="37" t="s">
        <v>1780</v>
      </c>
      <c r="B6363" s="37" t="s">
        <v>236</v>
      </c>
      <c r="C6363" s="37" t="n">
        <v>365</v>
      </c>
      <c r="D6363" s="38" t="n">
        <v>46151</v>
      </c>
      <c r="E6363" s="37" t="s">
        <v>229</v>
      </c>
      <c r="F6363" s="38" t="n">
        <v>46113</v>
      </c>
      <c r="G6363" s="37" t="n">
        <v>91</v>
      </c>
    </row>
    <row r="6364" customFormat="false" ht="15" hidden="false" customHeight="false" outlineLevel="0" collapsed="false">
      <c r="A6364" s="37" t="s">
        <v>1780</v>
      </c>
      <c r="B6364" s="37" t="s">
        <v>237</v>
      </c>
      <c r="C6364" s="37" t="n">
        <v>365</v>
      </c>
      <c r="D6364" s="38" t="n">
        <v>46202</v>
      </c>
      <c r="E6364" s="37" t="s">
        <v>232</v>
      </c>
      <c r="F6364" s="38"/>
      <c r="G6364" s="37"/>
    </row>
    <row r="6365" customFormat="false" ht="15" hidden="false" customHeight="false" outlineLevel="0" collapsed="false">
      <c r="A6365" s="37" t="s">
        <v>1780</v>
      </c>
      <c r="B6365" s="37" t="s">
        <v>238</v>
      </c>
      <c r="C6365" s="37" t="n">
        <v>180</v>
      </c>
      <c r="D6365" s="38" t="n">
        <v>46148</v>
      </c>
      <c r="E6365" s="37" t="s">
        <v>230</v>
      </c>
      <c r="F6365" s="38"/>
      <c r="G6365" s="37"/>
    </row>
    <row r="6366" customFormat="false" ht="15" hidden="false" customHeight="false" outlineLevel="0" collapsed="false">
      <c r="A6366" s="37" t="s">
        <v>1780</v>
      </c>
      <c r="B6366" s="37" t="s">
        <v>239</v>
      </c>
      <c r="C6366" s="37" t="n">
        <v>730</v>
      </c>
      <c r="D6366" s="38" t="n">
        <v>46224</v>
      </c>
      <c r="E6366" s="37" t="s">
        <v>229</v>
      </c>
      <c r="F6366" s="38" t="n">
        <v>46186</v>
      </c>
      <c r="G6366" s="37" t="n">
        <v>82</v>
      </c>
    </row>
    <row r="6367" customFormat="false" ht="15" hidden="false" customHeight="false" outlineLevel="0" collapsed="false">
      <c r="A6367" s="37" t="s">
        <v>1780</v>
      </c>
      <c r="B6367" s="37" t="s">
        <v>240</v>
      </c>
      <c r="C6367" s="37" t="n">
        <v>365</v>
      </c>
      <c r="D6367" s="38" t="n">
        <v>46382</v>
      </c>
      <c r="E6367" s="37" t="s">
        <v>229</v>
      </c>
      <c r="F6367" s="38" t="n">
        <v>46351</v>
      </c>
      <c r="G6367" s="37" t="n">
        <v>61</v>
      </c>
    </row>
    <row r="6368" customFormat="false" ht="15" hidden="false" customHeight="false" outlineLevel="0" collapsed="false">
      <c r="A6368" s="37" t="s">
        <v>920</v>
      </c>
      <c r="B6368" s="37" t="s">
        <v>235</v>
      </c>
      <c r="C6368" s="37" t="n">
        <v>365</v>
      </c>
      <c r="D6368" s="38" t="n">
        <v>46188</v>
      </c>
      <c r="E6368" s="37" t="s">
        <v>230</v>
      </c>
      <c r="F6368" s="38"/>
      <c r="G6368" s="37"/>
    </row>
    <row r="6369" customFormat="false" ht="15" hidden="false" customHeight="false" outlineLevel="0" collapsed="false">
      <c r="A6369" s="37" t="s">
        <v>920</v>
      </c>
      <c r="B6369" s="37" t="s">
        <v>236</v>
      </c>
      <c r="C6369" s="37" t="n">
        <v>365</v>
      </c>
      <c r="D6369" s="38" t="n">
        <v>46223</v>
      </c>
      <c r="E6369" s="37" t="s">
        <v>229</v>
      </c>
      <c r="F6369" s="38" t="n">
        <v>46186</v>
      </c>
      <c r="G6369" s="37" t="n">
        <v>80</v>
      </c>
    </row>
    <row r="6370" customFormat="false" ht="15" hidden="false" customHeight="false" outlineLevel="0" collapsed="false">
      <c r="A6370" s="37" t="s">
        <v>920</v>
      </c>
      <c r="B6370" s="37" t="s">
        <v>237</v>
      </c>
      <c r="C6370" s="37" t="n">
        <v>365</v>
      </c>
      <c r="D6370" s="38" t="n">
        <v>46333</v>
      </c>
      <c r="E6370" s="37" t="s">
        <v>229</v>
      </c>
      <c r="F6370" s="38" t="n">
        <v>46303</v>
      </c>
      <c r="G6370" s="37" t="n">
        <v>83</v>
      </c>
    </row>
    <row r="6371" customFormat="false" ht="15" hidden="false" customHeight="false" outlineLevel="0" collapsed="false">
      <c r="A6371" s="37" t="s">
        <v>920</v>
      </c>
      <c r="B6371" s="37" t="s">
        <v>238</v>
      </c>
      <c r="C6371" s="37" t="n">
        <v>180</v>
      </c>
      <c r="D6371" s="38" t="n">
        <v>46223</v>
      </c>
      <c r="E6371" s="37" t="s">
        <v>229</v>
      </c>
      <c r="F6371" s="38" t="n">
        <v>46206</v>
      </c>
      <c r="G6371" s="37" t="n">
        <v>87</v>
      </c>
    </row>
    <row r="6372" customFormat="false" ht="15" hidden="false" customHeight="false" outlineLevel="0" collapsed="false">
      <c r="A6372" s="37" t="s">
        <v>920</v>
      </c>
      <c r="B6372" s="37" t="s">
        <v>239</v>
      </c>
      <c r="C6372" s="37" t="n">
        <v>730</v>
      </c>
      <c r="D6372" s="38" t="n">
        <v>46335</v>
      </c>
      <c r="E6372" s="37" t="s">
        <v>231</v>
      </c>
      <c r="F6372" s="38"/>
      <c r="G6372" s="37"/>
    </row>
    <row r="6373" customFormat="false" ht="15" hidden="false" customHeight="false" outlineLevel="0" collapsed="false">
      <c r="A6373" s="37" t="s">
        <v>920</v>
      </c>
      <c r="B6373" s="37" t="s">
        <v>240</v>
      </c>
      <c r="C6373" s="37" t="n">
        <v>365</v>
      </c>
      <c r="D6373" s="38" t="n">
        <v>46377</v>
      </c>
      <c r="E6373" s="37" t="s">
        <v>229</v>
      </c>
      <c r="F6373" s="38" t="n">
        <v>46375</v>
      </c>
      <c r="G6373" s="37" t="n">
        <v>70</v>
      </c>
    </row>
    <row r="6374" customFormat="false" ht="15" hidden="false" customHeight="false" outlineLevel="0" collapsed="false">
      <c r="A6374" s="37" t="s">
        <v>1781</v>
      </c>
      <c r="B6374" s="37" t="s">
        <v>235</v>
      </c>
      <c r="C6374" s="37" t="n">
        <v>365</v>
      </c>
      <c r="D6374" s="38" t="n">
        <v>46295</v>
      </c>
      <c r="E6374" s="37" t="s">
        <v>229</v>
      </c>
      <c r="F6374" s="38" t="n">
        <v>46261</v>
      </c>
      <c r="G6374" s="37" t="n">
        <v>72</v>
      </c>
    </row>
    <row r="6375" customFormat="false" ht="15" hidden="false" customHeight="false" outlineLevel="0" collapsed="false">
      <c r="A6375" s="37" t="s">
        <v>1781</v>
      </c>
      <c r="B6375" s="37" t="s">
        <v>236</v>
      </c>
      <c r="C6375" s="37" t="n">
        <v>365</v>
      </c>
      <c r="D6375" s="38" t="n">
        <v>46326</v>
      </c>
      <c r="E6375" s="37" t="s">
        <v>229</v>
      </c>
      <c r="F6375" s="38" t="n">
        <v>46322</v>
      </c>
      <c r="G6375" s="37" t="n">
        <v>65</v>
      </c>
    </row>
    <row r="6376" customFormat="false" ht="15" hidden="false" customHeight="false" outlineLevel="0" collapsed="false">
      <c r="A6376" s="37" t="s">
        <v>1781</v>
      </c>
      <c r="B6376" s="37" t="s">
        <v>237</v>
      </c>
      <c r="C6376" s="37" t="n">
        <v>365</v>
      </c>
      <c r="D6376" s="38" t="n">
        <v>46298</v>
      </c>
      <c r="E6376" s="37" t="s">
        <v>229</v>
      </c>
      <c r="F6376" s="38" t="n">
        <v>46294</v>
      </c>
      <c r="G6376" s="37" t="n">
        <v>98</v>
      </c>
    </row>
    <row r="6377" customFormat="false" ht="15" hidden="false" customHeight="false" outlineLevel="0" collapsed="false">
      <c r="A6377" s="37" t="s">
        <v>1781</v>
      </c>
      <c r="B6377" s="37" t="s">
        <v>238</v>
      </c>
      <c r="C6377" s="37" t="n">
        <v>180</v>
      </c>
      <c r="D6377" s="38" t="n">
        <v>46362</v>
      </c>
      <c r="E6377" s="37" t="s">
        <v>229</v>
      </c>
      <c r="F6377" s="38" t="n">
        <v>46351</v>
      </c>
      <c r="G6377" s="37" t="n">
        <v>82</v>
      </c>
    </row>
    <row r="6378" customFormat="false" ht="15" hidden="false" customHeight="false" outlineLevel="0" collapsed="false">
      <c r="A6378" s="37" t="s">
        <v>1781</v>
      </c>
      <c r="B6378" s="37" t="s">
        <v>239</v>
      </c>
      <c r="C6378" s="37" t="n">
        <v>730</v>
      </c>
      <c r="D6378" s="38" t="n">
        <v>46384</v>
      </c>
      <c r="E6378" s="37" t="s">
        <v>229</v>
      </c>
      <c r="F6378" s="38" t="n">
        <v>46370</v>
      </c>
      <c r="G6378" s="37" t="n">
        <v>88</v>
      </c>
    </row>
    <row r="6379" customFormat="false" ht="15" hidden="false" customHeight="false" outlineLevel="0" collapsed="false">
      <c r="A6379" s="37" t="s">
        <v>1781</v>
      </c>
      <c r="B6379" s="37" t="s">
        <v>240</v>
      </c>
      <c r="C6379" s="37" t="n">
        <v>365</v>
      </c>
      <c r="D6379" s="38" t="n">
        <v>46103</v>
      </c>
      <c r="E6379" s="37" t="s">
        <v>229</v>
      </c>
      <c r="F6379" s="38" t="n">
        <v>46076</v>
      </c>
      <c r="G6379" s="37" t="n">
        <v>82</v>
      </c>
    </row>
    <row r="6380" customFormat="false" ht="15" hidden="false" customHeight="false" outlineLevel="0" collapsed="false">
      <c r="A6380" s="37" t="s">
        <v>1782</v>
      </c>
      <c r="B6380" s="37" t="s">
        <v>235</v>
      </c>
      <c r="C6380" s="37" t="n">
        <v>365</v>
      </c>
      <c r="D6380" s="38" t="n">
        <v>46113</v>
      </c>
      <c r="E6380" s="37" t="s">
        <v>229</v>
      </c>
      <c r="F6380" s="38" t="n">
        <v>46102</v>
      </c>
      <c r="G6380" s="37" t="n">
        <v>88</v>
      </c>
    </row>
    <row r="6381" customFormat="false" ht="15" hidden="false" customHeight="false" outlineLevel="0" collapsed="false">
      <c r="A6381" s="37" t="s">
        <v>1782</v>
      </c>
      <c r="B6381" s="37" t="s">
        <v>236</v>
      </c>
      <c r="C6381" s="37" t="n">
        <v>365</v>
      </c>
      <c r="D6381" s="38" t="n">
        <v>46136</v>
      </c>
      <c r="E6381" s="37" t="s">
        <v>232</v>
      </c>
      <c r="F6381" s="38"/>
      <c r="G6381" s="37"/>
    </row>
    <row r="6382" customFormat="false" ht="15" hidden="false" customHeight="false" outlineLevel="0" collapsed="false">
      <c r="A6382" s="37" t="s">
        <v>1782</v>
      </c>
      <c r="B6382" s="37" t="s">
        <v>237</v>
      </c>
      <c r="C6382" s="37" t="n">
        <v>365</v>
      </c>
      <c r="D6382" s="38" t="n">
        <v>46153</v>
      </c>
      <c r="E6382" s="37" t="s">
        <v>229</v>
      </c>
      <c r="F6382" s="38" t="n">
        <v>46134</v>
      </c>
      <c r="G6382" s="37" t="n">
        <v>77</v>
      </c>
    </row>
    <row r="6383" customFormat="false" ht="15" hidden="false" customHeight="false" outlineLevel="0" collapsed="false">
      <c r="A6383" s="37" t="s">
        <v>1782</v>
      </c>
      <c r="B6383" s="37" t="s">
        <v>238</v>
      </c>
      <c r="C6383" s="37" t="n">
        <v>180</v>
      </c>
      <c r="D6383" s="38" t="n">
        <v>46100</v>
      </c>
      <c r="E6383" s="37" t="s">
        <v>229</v>
      </c>
      <c r="F6383" s="38" t="n">
        <v>46082</v>
      </c>
      <c r="G6383" s="37" t="n">
        <v>89</v>
      </c>
    </row>
    <row r="6384" customFormat="false" ht="15" hidden="false" customHeight="false" outlineLevel="0" collapsed="false">
      <c r="A6384" s="37" t="s">
        <v>1782</v>
      </c>
      <c r="B6384" s="37" t="s">
        <v>239</v>
      </c>
      <c r="C6384" s="37" t="n">
        <v>730</v>
      </c>
      <c r="D6384" s="38" t="n">
        <v>46366</v>
      </c>
      <c r="E6384" s="37" t="s">
        <v>230</v>
      </c>
      <c r="F6384" s="38"/>
      <c r="G6384" s="37"/>
    </row>
    <row r="6385" customFormat="false" ht="15" hidden="false" customHeight="false" outlineLevel="0" collapsed="false">
      <c r="A6385" s="37" t="s">
        <v>1782</v>
      </c>
      <c r="B6385" s="37" t="s">
        <v>240</v>
      </c>
      <c r="C6385" s="37" t="n">
        <v>365</v>
      </c>
      <c r="D6385" s="38" t="n">
        <v>46181</v>
      </c>
      <c r="E6385" s="37" t="s">
        <v>229</v>
      </c>
      <c r="F6385" s="38" t="n">
        <v>46154</v>
      </c>
      <c r="G6385" s="37" t="n">
        <v>85</v>
      </c>
    </row>
    <row r="6386" customFormat="false" ht="15" hidden="false" customHeight="false" outlineLevel="0" collapsed="false">
      <c r="A6386" s="37" t="s">
        <v>1783</v>
      </c>
      <c r="B6386" s="37" t="s">
        <v>235</v>
      </c>
      <c r="C6386" s="37" t="n">
        <v>365</v>
      </c>
      <c r="D6386" s="38" t="n">
        <v>46349</v>
      </c>
      <c r="E6386" s="37" t="s">
        <v>231</v>
      </c>
      <c r="F6386" s="38"/>
      <c r="G6386" s="37"/>
    </row>
    <row r="6387" customFormat="false" ht="15" hidden="false" customHeight="false" outlineLevel="0" collapsed="false">
      <c r="A6387" s="37" t="s">
        <v>1783</v>
      </c>
      <c r="B6387" s="37" t="s">
        <v>236</v>
      </c>
      <c r="C6387" s="37" t="n">
        <v>365</v>
      </c>
      <c r="D6387" s="38" t="n">
        <v>46238</v>
      </c>
      <c r="E6387" s="37" t="s">
        <v>229</v>
      </c>
      <c r="F6387" s="38" t="n">
        <v>46211</v>
      </c>
      <c r="G6387" s="37" t="n">
        <v>68</v>
      </c>
    </row>
    <row r="6388" customFormat="false" ht="15" hidden="false" customHeight="false" outlineLevel="0" collapsed="false">
      <c r="A6388" s="37" t="s">
        <v>1783</v>
      </c>
      <c r="B6388" s="37" t="s">
        <v>237</v>
      </c>
      <c r="C6388" s="37" t="n">
        <v>365</v>
      </c>
      <c r="D6388" s="38" t="n">
        <v>46213</v>
      </c>
      <c r="E6388" s="37" t="s">
        <v>229</v>
      </c>
      <c r="F6388" s="38" t="n">
        <v>46178</v>
      </c>
      <c r="G6388" s="37" t="n">
        <v>95</v>
      </c>
    </row>
    <row r="6389" customFormat="false" ht="15" hidden="false" customHeight="false" outlineLevel="0" collapsed="false">
      <c r="A6389" s="37" t="s">
        <v>1783</v>
      </c>
      <c r="B6389" s="37" t="s">
        <v>238</v>
      </c>
      <c r="C6389" s="37" t="n">
        <v>180</v>
      </c>
      <c r="D6389" s="38" t="n">
        <v>46166</v>
      </c>
      <c r="E6389" s="37" t="s">
        <v>229</v>
      </c>
      <c r="F6389" s="38" t="n">
        <v>46147</v>
      </c>
      <c r="G6389" s="37" t="n">
        <v>98</v>
      </c>
    </row>
    <row r="6390" customFormat="false" ht="15" hidden="false" customHeight="false" outlineLevel="0" collapsed="false">
      <c r="A6390" s="37" t="s">
        <v>1783</v>
      </c>
      <c r="B6390" s="37" t="s">
        <v>239</v>
      </c>
      <c r="C6390" s="37" t="n">
        <v>730</v>
      </c>
      <c r="D6390" s="38" t="n">
        <v>46281</v>
      </c>
      <c r="E6390" s="37" t="s">
        <v>229</v>
      </c>
      <c r="F6390" s="38" t="n">
        <v>46272</v>
      </c>
      <c r="G6390" s="37" t="n">
        <v>62</v>
      </c>
    </row>
    <row r="6391" customFormat="false" ht="15" hidden="false" customHeight="false" outlineLevel="0" collapsed="false">
      <c r="A6391" s="37" t="s">
        <v>1783</v>
      </c>
      <c r="B6391" s="37" t="s">
        <v>240</v>
      </c>
      <c r="C6391" s="37" t="n">
        <v>365</v>
      </c>
      <c r="D6391" s="38" t="n">
        <v>46362</v>
      </c>
      <c r="E6391" s="37" t="s">
        <v>229</v>
      </c>
      <c r="F6391" s="38" t="n">
        <v>46345</v>
      </c>
      <c r="G6391" s="37" t="n">
        <v>82</v>
      </c>
    </row>
    <row r="6392" customFormat="false" ht="15" hidden="false" customHeight="false" outlineLevel="0" collapsed="false">
      <c r="A6392" s="37" t="s">
        <v>1784</v>
      </c>
      <c r="B6392" s="37" t="s">
        <v>235</v>
      </c>
      <c r="C6392" s="37" t="n">
        <v>365</v>
      </c>
      <c r="D6392" s="38" t="n">
        <v>46232</v>
      </c>
      <c r="E6392" s="37" t="s">
        <v>229</v>
      </c>
      <c r="F6392" s="38" t="n">
        <v>46198</v>
      </c>
      <c r="G6392" s="37" t="n">
        <v>93</v>
      </c>
    </row>
    <row r="6393" customFormat="false" ht="15" hidden="false" customHeight="false" outlineLevel="0" collapsed="false">
      <c r="A6393" s="37" t="s">
        <v>1784</v>
      </c>
      <c r="B6393" s="37" t="s">
        <v>236</v>
      </c>
      <c r="C6393" s="37" t="n">
        <v>365</v>
      </c>
      <c r="D6393" s="38" t="n">
        <v>46272</v>
      </c>
      <c r="E6393" s="37" t="s">
        <v>229</v>
      </c>
      <c r="F6393" s="38" t="n">
        <v>46237</v>
      </c>
      <c r="G6393" s="37" t="n">
        <v>67</v>
      </c>
    </row>
    <row r="6394" customFormat="false" ht="15" hidden="false" customHeight="false" outlineLevel="0" collapsed="false">
      <c r="A6394" s="37" t="s">
        <v>1784</v>
      </c>
      <c r="B6394" s="37" t="s">
        <v>237</v>
      </c>
      <c r="C6394" s="37" t="n">
        <v>365</v>
      </c>
      <c r="D6394" s="38" t="n">
        <v>46283</v>
      </c>
      <c r="E6394" s="37" t="s">
        <v>229</v>
      </c>
      <c r="F6394" s="38" t="n">
        <v>46265</v>
      </c>
      <c r="G6394" s="37" t="n">
        <v>82</v>
      </c>
    </row>
    <row r="6395" customFormat="false" ht="15" hidden="false" customHeight="false" outlineLevel="0" collapsed="false">
      <c r="A6395" s="37" t="s">
        <v>1784</v>
      </c>
      <c r="B6395" s="37" t="s">
        <v>238</v>
      </c>
      <c r="C6395" s="37" t="n">
        <v>180</v>
      </c>
      <c r="D6395" s="38" t="n">
        <v>46373</v>
      </c>
      <c r="E6395" s="37" t="s">
        <v>229</v>
      </c>
      <c r="F6395" s="38" t="n">
        <v>46335</v>
      </c>
      <c r="G6395" s="37" t="n">
        <v>97</v>
      </c>
    </row>
    <row r="6396" customFormat="false" ht="15" hidden="false" customHeight="false" outlineLevel="0" collapsed="false">
      <c r="A6396" s="37" t="s">
        <v>1784</v>
      </c>
      <c r="B6396" s="37" t="s">
        <v>239</v>
      </c>
      <c r="C6396" s="37" t="n">
        <v>730</v>
      </c>
      <c r="D6396" s="38" t="n">
        <v>46184</v>
      </c>
      <c r="E6396" s="37" t="s">
        <v>231</v>
      </c>
      <c r="F6396" s="38"/>
      <c r="G6396" s="37"/>
    </row>
    <row r="6397" customFormat="false" ht="15" hidden="false" customHeight="false" outlineLevel="0" collapsed="false">
      <c r="A6397" s="37" t="s">
        <v>1784</v>
      </c>
      <c r="B6397" s="37" t="s">
        <v>240</v>
      </c>
      <c r="C6397" s="37" t="n">
        <v>365</v>
      </c>
      <c r="D6397" s="38" t="n">
        <v>46166</v>
      </c>
      <c r="E6397" s="37" t="s">
        <v>229</v>
      </c>
      <c r="F6397" s="38" t="n">
        <v>46139</v>
      </c>
      <c r="G6397" s="37" t="n">
        <v>99</v>
      </c>
    </row>
    <row r="6398" customFormat="false" ht="15" hidden="false" customHeight="false" outlineLevel="0" collapsed="false">
      <c r="A6398" s="37" t="s">
        <v>1785</v>
      </c>
      <c r="B6398" s="37" t="s">
        <v>235</v>
      </c>
      <c r="C6398" s="37" t="n">
        <v>365</v>
      </c>
      <c r="D6398" s="38" t="n">
        <v>46196</v>
      </c>
      <c r="E6398" s="37" t="s">
        <v>232</v>
      </c>
      <c r="F6398" s="38"/>
      <c r="G6398" s="37"/>
    </row>
    <row r="6399" customFormat="false" ht="15" hidden="false" customHeight="false" outlineLevel="0" collapsed="false">
      <c r="A6399" s="37" t="s">
        <v>1785</v>
      </c>
      <c r="B6399" s="37" t="s">
        <v>236</v>
      </c>
      <c r="C6399" s="37" t="n">
        <v>365</v>
      </c>
      <c r="D6399" s="38" t="n">
        <v>46184</v>
      </c>
      <c r="E6399" s="37" t="s">
        <v>229</v>
      </c>
      <c r="F6399" s="38" t="n">
        <v>46183</v>
      </c>
      <c r="G6399" s="37" t="n">
        <v>89</v>
      </c>
    </row>
    <row r="6400" customFormat="false" ht="15" hidden="false" customHeight="false" outlineLevel="0" collapsed="false">
      <c r="A6400" s="37" t="s">
        <v>1785</v>
      </c>
      <c r="B6400" s="37" t="s">
        <v>237</v>
      </c>
      <c r="C6400" s="37" t="n">
        <v>365</v>
      </c>
      <c r="D6400" s="38" t="n">
        <v>46296</v>
      </c>
      <c r="E6400" s="37" t="s">
        <v>229</v>
      </c>
      <c r="F6400" s="38" t="n">
        <v>46283</v>
      </c>
      <c r="G6400" s="37" t="n">
        <v>67</v>
      </c>
    </row>
    <row r="6401" customFormat="false" ht="15" hidden="false" customHeight="false" outlineLevel="0" collapsed="false">
      <c r="A6401" s="37" t="s">
        <v>1785</v>
      </c>
      <c r="B6401" s="37" t="s">
        <v>238</v>
      </c>
      <c r="C6401" s="37" t="n">
        <v>180</v>
      </c>
      <c r="D6401" s="38" t="n">
        <v>46296</v>
      </c>
      <c r="E6401" s="37" t="s">
        <v>229</v>
      </c>
      <c r="F6401" s="38" t="n">
        <v>46284</v>
      </c>
      <c r="G6401" s="37" t="n">
        <v>98</v>
      </c>
    </row>
    <row r="6402" customFormat="false" ht="15" hidden="false" customHeight="false" outlineLevel="0" collapsed="false">
      <c r="A6402" s="37" t="s">
        <v>1785</v>
      </c>
      <c r="B6402" s="37" t="s">
        <v>239</v>
      </c>
      <c r="C6402" s="37" t="n">
        <v>730</v>
      </c>
      <c r="D6402" s="38" t="n">
        <v>46112</v>
      </c>
      <c r="E6402" s="37" t="s">
        <v>229</v>
      </c>
      <c r="F6402" s="38" t="n">
        <v>46102</v>
      </c>
      <c r="G6402" s="37" t="n">
        <v>64</v>
      </c>
    </row>
    <row r="6403" customFormat="false" ht="15" hidden="false" customHeight="false" outlineLevel="0" collapsed="false">
      <c r="A6403" s="37" t="s">
        <v>1785</v>
      </c>
      <c r="B6403" s="37" t="s">
        <v>240</v>
      </c>
      <c r="C6403" s="37" t="n">
        <v>365</v>
      </c>
      <c r="D6403" s="38" t="n">
        <v>46214</v>
      </c>
      <c r="E6403" s="37" t="s">
        <v>229</v>
      </c>
      <c r="F6403" s="38" t="n">
        <v>46209</v>
      </c>
      <c r="G6403" s="37" t="n">
        <v>85</v>
      </c>
    </row>
    <row r="6404" customFormat="false" ht="15" hidden="false" customHeight="false" outlineLevel="0" collapsed="false">
      <c r="A6404" s="37" t="s">
        <v>1786</v>
      </c>
      <c r="B6404" s="37" t="s">
        <v>235</v>
      </c>
      <c r="C6404" s="37" t="n">
        <v>365</v>
      </c>
      <c r="D6404" s="38" t="n">
        <v>46283</v>
      </c>
      <c r="E6404" s="37" t="s">
        <v>229</v>
      </c>
      <c r="F6404" s="38" t="n">
        <v>46254</v>
      </c>
      <c r="G6404" s="37" t="n">
        <v>61</v>
      </c>
    </row>
    <row r="6405" customFormat="false" ht="15" hidden="false" customHeight="false" outlineLevel="0" collapsed="false">
      <c r="A6405" s="37" t="s">
        <v>1786</v>
      </c>
      <c r="B6405" s="37" t="s">
        <v>236</v>
      </c>
      <c r="C6405" s="37" t="n">
        <v>365</v>
      </c>
      <c r="D6405" s="38" t="n">
        <v>46128</v>
      </c>
      <c r="E6405" s="37" t="s">
        <v>229</v>
      </c>
      <c r="F6405" s="38" t="n">
        <v>46106</v>
      </c>
      <c r="G6405" s="37" t="n">
        <v>97</v>
      </c>
    </row>
    <row r="6406" customFormat="false" ht="15" hidden="false" customHeight="false" outlineLevel="0" collapsed="false">
      <c r="A6406" s="37" t="s">
        <v>1786</v>
      </c>
      <c r="B6406" s="37" t="s">
        <v>237</v>
      </c>
      <c r="C6406" s="37" t="n">
        <v>365</v>
      </c>
      <c r="D6406" s="38" t="n">
        <v>46109</v>
      </c>
      <c r="E6406" s="37" t="s">
        <v>229</v>
      </c>
      <c r="F6406" s="38" t="n">
        <v>46084</v>
      </c>
      <c r="G6406" s="37" t="n">
        <v>80</v>
      </c>
    </row>
    <row r="6407" customFormat="false" ht="15" hidden="false" customHeight="false" outlineLevel="0" collapsed="false">
      <c r="A6407" s="37" t="s">
        <v>1786</v>
      </c>
      <c r="B6407" s="37" t="s">
        <v>238</v>
      </c>
      <c r="C6407" s="37" t="n">
        <v>180</v>
      </c>
      <c r="D6407" s="38" t="n">
        <v>46338</v>
      </c>
      <c r="E6407" s="37" t="s">
        <v>229</v>
      </c>
      <c r="F6407" s="38" t="n">
        <v>46324</v>
      </c>
      <c r="G6407" s="37" t="n">
        <v>96</v>
      </c>
    </row>
    <row r="6408" customFormat="false" ht="15" hidden="false" customHeight="false" outlineLevel="0" collapsed="false">
      <c r="A6408" s="37" t="s">
        <v>1786</v>
      </c>
      <c r="B6408" s="37" t="s">
        <v>239</v>
      </c>
      <c r="C6408" s="37" t="n">
        <v>730</v>
      </c>
      <c r="D6408" s="38" t="n">
        <v>46380</v>
      </c>
      <c r="E6408" s="37" t="s">
        <v>229</v>
      </c>
      <c r="F6408" s="38" t="n">
        <v>46347</v>
      </c>
      <c r="G6408" s="37" t="n">
        <v>61</v>
      </c>
    </row>
    <row r="6409" customFormat="false" ht="15" hidden="false" customHeight="false" outlineLevel="0" collapsed="false">
      <c r="A6409" s="37" t="s">
        <v>1786</v>
      </c>
      <c r="B6409" s="37" t="s">
        <v>240</v>
      </c>
      <c r="C6409" s="37" t="n">
        <v>365</v>
      </c>
      <c r="D6409" s="38" t="n">
        <v>46218</v>
      </c>
      <c r="E6409" s="37" t="s">
        <v>229</v>
      </c>
      <c r="F6409" s="38" t="n">
        <v>46215</v>
      </c>
      <c r="G6409" s="37" t="n">
        <v>88</v>
      </c>
    </row>
    <row r="6410" customFormat="false" ht="15" hidden="false" customHeight="false" outlineLevel="0" collapsed="false">
      <c r="A6410" s="37" t="s">
        <v>1787</v>
      </c>
      <c r="B6410" s="37" t="s">
        <v>235</v>
      </c>
      <c r="C6410" s="37" t="n">
        <v>365</v>
      </c>
      <c r="D6410" s="38" t="n">
        <v>46265</v>
      </c>
      <c r="E6410" s="37" t="s">
        <v>229</v>
      </c>
      <c r="F6410" s="38" t="n">
        <v>46262</v>
      </c>
      <c r="G6410" s="37" t="n">
        <v>75</v>
      </c>
    </row>
    <row r="6411" customFormat="false" ht="15" hidden="false" customHeight="false" outlineLevel="0" collapsed="false">
      <c r="A6411" s="37" t="s">
        <v>1787</v>
      </c>
      <c r="B6411" s="37" t="s">
        <v>236</v>
      </c>
      <c r="C6411" s="37" t="n">
        <v>365</v>
      </c>
      <c r="D6411" s="38" t="n">
        <v>46355</v>
      </c>
      <c r="E6411" s="37" t="s">
        <v>229</v>
      </c>
      <c r="F6411" s="38" t="n">
        <v>46324</v>
      </c>
      <c r="G6411" s="37" t="n">
        <v>66</v>
      </c>
    </row>
    <row r="6412" customFormat="false" ht="15" hidden="false" customHeight="false" outlineLevel="0" collapsed="false">
      <c r="A6412" s="37" t="s">
        <v>1787</v>
      </c>
      <c r="B6412" s="37" t="s">
        <v>237</v>
      </c>
      <c r="C6412" s="37" t="n">
        <v>365</v>
      </c>
      <c r="D6412" s="38" t="n">
        <v>46351</v>
      </c>
      <c r="E6412" s="37" t="s">
        <v>231</v>
      </c>
      <c r="F6412" s="38"/>
      <c r="G6412" s="37"/>
    </row>
    <row r="6413" customFormat="false" ht="15" hidden="false" customHeight="false" outlineLevel="0" collapsed="false">
      <c r="A6413" s="37" t="s">
        <v>1787</v>
      </c>
      <c r="B6413" s="37" t="s">
        <v>238</v>
      </c>
      <c r="C6413" s="37" t="n">
        <v>180</v>
      </c>
      <c r="D6413" s="38" t="n">
        <v>46255</v>
      </c>
      <c r="E6413" s="37" t="s">
        <v>229</v>
      </c>
      <c r="F6413" s="38" t="n">
        <v>46246</v>
      </c>
      <c r="G6413" s="37" t="n">
        <v>66</v>
      </c>
    </row>
    <row r="6414" customFormat="false" ht="15" hidden="false" customHeight="false" outlineLevel="0" collapsed="false">
      <c r="A6414" s="37" t="s">
        <v>1787</v>
      </c>
      <c r="B6414" s="37" t="s">
        <v>239</v>
      </c>
      <c r="C6414" s="37" t="n">
        <v>730</v>
      </c>
      <c r="D6414" s="38" t="n">
        <v>46295</v>
      </c>
      <c r="E6414" s="37" t="s">
        <v>229</v>
      </c>
      <c r="F6414" s="38" t="n">
        <v>46274</v>
      </c>
      <c r="G6414" s="37" t="n">
        <v>93</v>
      </c>
    </row>
    <row r="6415" customFormat="false" ht="15" hidden="false" customHeight="false" outlineLevel="0" collapsed="false">
      <c r="A6415" s="37" t="s">
        <v>1787</v>
      </c>
      <c r="B6415" s="37" t="s">
        <v>240</v>
      </c>
      <c r="C6415" s="37" t="n">
        <v>365</v>
      </c>
      <c r="D6415" s="38" t="n">
        <v>46381</v>
      </c>
      <c r="E6415" s="37" t="s">
        <v>229</v>
      </c>
      <c r="F6415" s="38" t="n">
        <v>46364</v>
      </c>
      <c r="G6415" s="37" t="n">
        <v>66</v>
      </c>
    </row>
    <row r="6416" customFormat="false" ht="15" hidden="false" customHeight="false" outlineLevel="0" collapsed="false">
      <c r="A6416" s="37" t="s">
        <v>1788</v>
      </c>
      <c r="B6416" s="37" t="s">
        <v>235</v>
      </c>
      <c r="C6416" s="37" t="n">
        <v>365</v>
      </c>
      <c r="D6416" s="38" t="n">
        <v>46282</v>
      </c>
      <c r="E6416" s="37" t="s">
        <v>229</v>
      </c>
      <c r="F6416" s="38" t="n">
        <v>46266</v>
      </c>
      <c r="G6416" s="37" t="n">
        <v>96</v>
      </c>
    </row>
    <row r="6417" customFormat="false" ht="15" hidden="false" customHeight="false" outlineLevel="0" collapsed="false">
      <c r="A6417" s="37" t="s">
        <v>1788</v>
      </c>
      <c r="B6417" s="37" t="s">
        <v>236</v>
      </c>
      <c r="C6417" s="37" t="n">
        <v>365</v>
      </c>
      <c r="D6417" s="38" t="n">
        <v>46278</v>
      </c>
      <c r="E6417" s="37" t="s">
        <v>230</v>
      </c>
      <c r="F6417" s="38"/>
      <c r="G6417" s="37"/>
    </row>
    <row r="6418" customFormat="false" ht="15" hidden="false" customHeight="false" outlineLevel="0" collapsed="false">
      <c r="A6418" s="37" t="s">
        <v>1788</v>
      </c>
      <c r="B6418" s="37" t="s">
        <v>237</v>
      </c>
      <c r="C6418" s="37" t="n">
        <v>365</v>
      </c>
      <c r="D6418" s="38" t="n">
        <v>46216</v>
      </c>
      <c r="E6418" s="37" t="s">
        <v>232</v>
      </c>
      <c r="F6418" s="38"/>
      <c r="G6418" s="37"/>
    </row>
    <row r="6419" customFormat="false" ht="15" hidden="false" customHeight="false" outlineLevel="0" collapsed="false">
      <c r="A6419" s="37" t="s">
        <v>1788</v>
      </c>
      <c r="B6419" s="37" t="s">
        <v>238</v>
      </c>
      <c r="C6419" s="37" t="n">
        <v>180</v>
      </c>
      <c r="D6419" s="38" t="n">
        <v>46214</v>
      </c>
      <c r="E6419" s="37" t="s">
        <v>232</v>
      </c>
      <c r="F6419" s="38"/>
      <c r="G6419" s="37"/>
    </row>
    <row r="6420" customFormat="false" ht="15" hidden="false" customHeight="false" outlineLevel="0" collapsed="false">
      <c r="A6420" s="37" t="s">
        <v>1788</v>
      </c>
      <c r="B6420" s="37" t="s">
        <v>239</v>
      </c>
      <c r="C6420" s="37" t="n">
        <v>730</v>
      </c>
      <c r="D6420" s="38" t="n">
        <v>46322</v>
      </c>
      <c r="E6420" s="37" t="s">
        <v>229</v>
      </c>
      <c r="F6420" s="38" t="n">
        <v>46298</v>
      </c>
      <c r="G6420" s="37" t="n">
        <v>70</v>
      </c>
    </row>
    <row r="6421" customFormat="false" ht="15" hidden="false" customHeight="false" outlineLevel="0" collapsed="false">
      <c r="A6421" s="37" t="s">
        <v>1788</v>
      </c>
      <c r="B6421" s="37" t="s">
        <v>240</v>
      </c>
      <c r="C6421" s="37" t="n">
        <v>365</v>
      </c>
      <c r="D6421" s="38" t="n">
        <v>46250</v>
      </c>
      <c r="E6421" s="37" t="s">
        <v>229</v>
      </c>
      <c r="F6421" s="38" t="n">
        <v>46225</v>
      </c>
      <c r="G6421" s="37" t="n">
        <v>89</v>
      </c>
    </row>
    <row r="6422" customFormat="false" ht="15" hidden="false" customHeight="false" outlineLevel="0" collapsed="false">
      <c r="A6422" s="37" t="s">
        <v>1789</v>
      </c>
      <c r="B6422" s="37" t="s">
        <v>235</v>
      </c>
      <c r="C6422" s="37" t="n">
        <v>365</v>
      </c>
      <c r="D6422" s="38" t="n">
        <v>46239</v>
      </c>
      <c r="E6422" s="37" t="s">
        <v>229</v>
      </c>
      <c r="F6422" s="38" t="n">
        <v>46215</v>
      </c>
      <c r="G6422" s="37" t="n">
        <v>93</v>
      </c>
    </row>
    <row r="6423" customFormat="false" ht="15" hidden="false" customHeight="false" outlineLevel="0" collapsed="false">
      <c r="A6423" s="37" t="s">
        <v>1789</v>
      </c>
      <c r="B6423" s="37" t="s">
        <v>236</v>
      </c>
      <c r="C6423" s="37" t="n">
        <v>365</v>
      </c>
      <c r="D6423" s="38" t="n">
        <v>46297</v>
      </c>
      <c r="E6423" s="37" t="s">
        <v>229</v>
      </c>
      <c r="F6423" s="38" t="n">
        <v>46274</v>
      </c>
      <c r="G6423" s="37" t="n">
        <v>77</v>
      </c>
    </row>
    <row r="6424" customFormat="false" ht="15" hidden="false" customHeight="false" outlineLevel="0" collapsed="false">
      <c r="A6424" s="37" t="s">
        <v>1789</v>
      </c>
      <c r="B6424" s="37" t="s">
        <v>237</v>
      </c>
      <c r="C6424" s="37" t="n">
        <v>365</v>
      </c>
      <c r="D6424" s="38" t="n">
        <v>46228</v>
      </c>
      <c r="E6424" s="37" t="s">
        <v>229</v>
      </c>
      <c r="F6424" s="38" t="n">
        <v>46204</v>
      </c>
      <c r="G6424" s="37" t="n">
        <v>98</v>
      </c>
    </row>
    <row r="6425" customFormat="false" ht="15" hidden="false" customHeight="false" outlineLevel="0" collapsed="false">
      <c r="A6425" s="37" t="s">
        <v>1789</v>
      </c>
      <c r="B6425" s="37" t="s">
        <v>238</v>
      </c>
      <c r="C6425" s="37" t="n">
        <v>180</v>
      </c>
      <c r="D6425" s="38" t="n">
        <v>46322</v>
      </c>
      <c r="E6425" s="37" t="s">
        <v>229</v>
      </c>
      <c r="F6425" s="38" t="n">
        <v>46283</v>
      </c>
      <c r="G6425" s="37" t="n">
        <v>99</v>
      </c>
    </row>
    <row r="6426" customFormat="false" ht="15" hidden="false" customHeight="false" outlineLevel="0" collapsed="false">
      <c r="A6426" s="37" t="s">
        <v>1789</v>
      </c>
      <c r="B6426" s="37" t="s">
        <v>239</v>
      </c>
      <c r="C6426" s="37" t="n">
        <v>730</v>
      </c>
      <c r="D6426" s="38" t="n">
        <v>46252</v>
      </c>
      <c r="E6426" s="37" t="s">
        <v>229</v>
      </c>
      <c r="F6426" s="38" t="n">
        <v>46229</v>
      </c>
      <c r="G6426" s="37" t="n">
        <v>82</v>
      </c>
    </row>
    <row r="6427" customFormat="false" ht="15" hidden="false" customHeight="false" outlineLevel="0" collapsed="false">
      <c r="A6427" s="37" t="s">
        <v>1789</v>
      </c>
      <c r="B6427" s="37" t="s">
        <v>240</v>
      </c>
      <c r="C6427" s="37" t="n">
        <v>365</v>
      </c>
      <c r="D6427" s="38" t="n">
        <v>46175</v>
      </c>
      <c r="E6427" s="37" t="s">
        <v>229</v>
      </c>
      <c r="F6427" s="38" t="n">
        <v>46146</v>
      </c>
      <c r="G6427" s="37" t="n">
        <v>90</v>
      </c>
    </row>
    <row r="6428" customFormat="false" ht="15" hidden="false" customHeight="false" outlineLevel="0" collapsed="false">
      <c r="A6428" s="37" t="s">
        <v>1790</v>
      </c>
      <c r="B6428" s="37" t="s">
        <v>235</v>
      </c>
      <c r="C6428" s="37" t="n">
        <v>365</v>
      </c>
      <c r="D6428" s="38" t="n">
        <v>46286</v>
      </c>
      <c r="E6428" s="37" t="s">
        <v>229</v>
      </c>
      <c r="F6428" s="38" t="n">
        <v>46264</v>
      </c>
      <c r="G6428" s="37" t="n">
        <v>98</v>
      </c>
    </row>
    <row r="6429" customFormat="false" ht="15" hidden="false" customHeight="false" outlineLevel="0" collapsed="false">
      <c r="A6429" s="37" t="s">
        <v>1790</v>
      </c>
      <c r="B6429" s="37" t="s">
        <v>236</v>
      </c>
      <c r="C6429" s="37" t="n">
        <v>365</v>
      </c>
      <c r="D6429" s="38" t="n">
        <v>46228</v>
      </c>
      <c r="E6429" s="37" t="s">
        <v>232</v>
      </c>
      <c r="F6429" s="38"/>
      <c r="G6429" s="37"/>
    </row>
    <row r="6430" customFormat="false" ht="15" hidden="false" customHeight="false" outlineLevel="0" collapsed="false">
      <c r="A6430" s="37" t="s">
        <v>1790</v>
      </c>
      <c r="B6430" s="37" t="s">
        <v>237</v>
      </c>
      <c r="C6430" s="37" t="n">
        <v>365</v>
      </c>
      <c r="D6430" s="38" t="n">
        <v>46352</v>
      </c>
      <c r="E6430" s="37" t="s">
        <v>229</v>
      </c>
      <c r="F6430" s="38" t="n">
        <v>46347</v>
      </c>
      <c r="G6430" s="37" t="n">
        <v>86</v>
      </c>
    </row>
    <row r="6431" customFormat="false" ht="15" hidden="false" customHeight="false" outlineLevel="0" collapsed="false">
      <c r="A6431" s="37" t="s">
        <v>1790</v>
      </c>
      <c r="B6431" s="37" t="s">
        <v>238</v>
      </c>
      <c r="C6431" s="37" t="n">
        <v>180</v>
      </c>
      <c r="D6431" s="38" t="n">
        <v>46291</v>
      </c>
      <c r="E6431" s="37" t="s">
        <v>229</v>
      </c>
      <c r="F6431" s="38" t="n">
        <v>46274</v>
      </c>
      <c r="G6431" s="37" t="n">
        <v>92</v>
      </c>
    </row>
    <row r="6432" customFormat="false" ht="15" hidden="false" customHeight="false" outlineLevel="0" collapsed="false">
      <c r="A6432" s="37" t="s">
        <v>1790</v>
      </c>
      <c r="B6432" s="37" t="s">
        <v>239</v>
      </c>
      <c r="C6432" s="37" t="n">
        <v>730</v>
      </c>
      <c r="D6432" s="38" t="n">
        <v>46349</v>
      </c>
      <c r="E6432" s="37" t="s">
        <v>229</v>
      </c>
      <c r="F6432" s="38" t="n">
        <v>46332</v>
      </c>
      <c r="G6432" s="37" t="n">
        <v>74</v>
      </c>
    </row>
    <row r="6433" customFormat="false" ht="15" hidden="false" customHeight="false" outlineLevel="0" collapsed="false">
      <c r="A6433" s="37" t="s">
        <v>1790</v>
      </c>
      <c r="B6433" s="37" t="s">
        <v>240</v>
      </c>
      <c r="C6433" s="37" t="n">
        <v>365</v>
      </c>
      <c r="D6433" s="38" t="n">
        <v>46358</v>
      </c>
      <c r="E6433" s="37" t="s">
        <v>229</v>
      </c>
      <c r="F6433" s="38" t="n">
        <v>46335</v>
      </c>
      <c r="G6433" s="37" t="n">
        <v>89</v>
      </c>
    </row>
    <row r="6434" customFormat="false" ht="15" hidden="false" customHeight="false" outlineLevel="0" collapsed="false">
      <c r="A6434" s="37" t="s">
        <v>1477</v>
      </c>
      <c r="B6434" s="37" t="s">
        <v>235</v>
      </c>
      <c r="C6434" s="37" t="n">
        <v>365</v>
      </c>
      <c r="D6434" s="38" t="n">
        <v>46327</v>
      </c>
      <c r="E6434" s="37" t="s">
        <v>229</v>
      </c>
      <c r="F6434" s="38" t="n">
        <v>46309</v>
      </c>
      <c r="G6434" s="37" t="n">
        <v>93</v>
      </c>
    </row>
    <row r="6435" customFormat="false" ht="15" hidden="false" customHeight="false" outlineLevel="0" collapsed="false">
      <c r="A6435" s="37" t="s">
        <v>1477</v>
      </c>
      <c r="B6435" s="37" t="s">
        <v>236</v>
      </c>
      <c r="C6435" s="37" t="n">
        <v>365</v>
      </c>
      <c r="D6435" s="38" t="n">
        <v>46276</v>
      </c>
      <c r="E6435" s="37" t="s">
        <v>229</v>
      </c>
      <c r="F6435" s="38" t="n">
        <v>46241</v>
      </c>
      <c r="G6435" s="37" t="n">
        <v>67</v>
      </c>
    </row>
    <row r="6436" customFormat="false" ht="15" hidden="false" customHeight="false" outlineLevel="0" collapsed="false">
      <c r="A6436" s="37" t="s">
        <v>1477</v>
      </c>
      <c r="B6436" s="37" t="s">
        <v>237</v>
      </c>
      <c r="C6436" s="37" t="n">
        <v>365</v>
      </c>
      <c r="D6436" s="38" t="n">
        <v>46199</v>
      </c>
      <c r="E6436" s="37" t="s">
        <v>229</v>
      </c>
      <c r="F6436" s="38" t="n">
        <v>46167</v>
      </c>
      <c r="G6436" s="37" t="n">
        <v>74</v>
      </c>
    </row>
    <row r="6437" customFormat="false" ht="15" hidden="false" customHeight="false" outlineLevel="0" collapsed="false">
      <c r="A6437" s="37" t="s">
        <v>1477</v>
      </c>
      <c r="B6437" s="37" t="s">
        <v>238</v>
      </c>
      <c r="C6437" s="37" t="n">
        <v>180</v>
      </c>
      <c r="D6437" s="38" t="n">
        <v>46206</v>
      </c>
      <c r="E6437" s="37" t="s">
        <v>230</v>
      </c>
      <c r="F6437" s="38"/>
      <c r="G6437" s="37"/>
    </row>
    <row r="6438" customFormat="false" ht="15" hidden="false" customHeight="false" outlineLevel="0" collapsed="false">
      <c r="A6438" s="37" t="s">
        <v>1477</v>
      </c>
      <c r="B6438" s="37" t="s">
        <v>239</v>
      </c>
      <c r="C6438" s="37" t="n">
        <v>730</v>
      </c>
      <c r="D6438" s="38" t="n">
        <v>46312</v>
      </c>
      <c r="E6438" s="37" t="s">
        <v>229</v>
      </c>
      <c r="F6438" s="38" t="n">
        <v>46290</v>
      </c>
      <c r="G6438" s="37" t="n">
        <v>86</v>
      </c>
    </row>
    <row r="6439" customFormat="false" ht="15" hidden="false" customHeight="false" outlineLevel="0" collapsed="false">
      <c r="A6439" s="37" t="s">
        <v>1477</v>
      </c>
      <c r="B6439" s="37" t="s">
        <v>240</v>
      </c>
      <c r="C6439" s="37" t="n">
        <v>365</v>
      </c>
      <c r="D6439" s="38" t="n">
        <v>46355</v>
      </c>
      <c r="E6439" s="37" t="s">
        <v>229</v>
      </c>
      <c r="F6439" s="38" t="n">
        <v>46322</v>
      </c>
      <c r="G6439" s="37" t="n">
        <v>71</v>
      </c>
    </row>
    <row r="6440" customFormat="false" ht="15" hidden="false" customHeight="false" outlineLevel="0" collapsed="false">
      <c r="A6440" s="37" t="s">
        <v>1791</v>
      </c>
      <c r="B6440" s="37" t="s">
        <v>235</v>
      </c>
      <c r="C6440" s="37" t="n">
        <v>365</v>
      </c>
      <c r="D6440" s="38" t="n">
        <v>46188</v>
      </c>
      <c r="E6440" s="37" t="s">
        <v>229</v>
      </c>
      <c r="F6440" s="38" t="n">
        <v>46180</v>
      </c>
      <c r="G6440" s="37" t="n">
        <v>76</v>
      </c>
    </row>
    <row r="6441" customFormat="false" ht="15" hidden="false" customHeight="false" outlineLevel="0" collapsed="false">
      <c r="A6441" s="37" t="s">
        <v>1791</v>
      </c>
      <c r="B6441" s="37" t="s">
        <v>236</v>
      </c>
      <c r="C6441" s="37" t="n">
        <v>365</v>
      </c>
      <c r="D6441" s="38" t="n">
        <v>46351</v>
      </c>
      <c r="E6441" s="37" t="s">
        <v>229</v>
      </c>
      <c r="F6441" s="38" t="n">
        <v>46316</v>
      </c>
      <c r="G6441" s="37" t="n">
        <v>85</v>
      </c>
    </row>
    <row r="6442" customFormat="false" ht="15" hidden="false" customHeight="false" outlineLevel="0" collapsed="false">
      <c r="A6442" s="37" t="s">
        <v>1791</v>
      </c>
      <c r="B6442" s="37" t="s">
        <v>237</v>
      </c>
      <c r="C6442" s="37" t="n">
        <v>365</v>
      </c>
      <c r="D6442" s="38" t="n">
        <v>46291</v>
      </c>
      <c r="E6442" s="37" t="s">
        <v>229</v>
      </c>
      <c r="F6442" s="38" t="n">
        <v>46266</v>
      </c>
      <c r="G6442" s="37" t="n">
        <v>60</v>
      </c>
    </row>
    <row r="6443" customFormat="false" ht="15" hidden="false" customHeight="false" outlineLevel="0" collapsed="false">
      <c r="A6443" s="37" t="s">
        <v>1791</v>
      </c>
      <c r="B6443" s="37" t="s">
        <v>238</v>
      </c>
      <c r="C6443" s="37" t="n">
        <v>180</v>
      </c>
      <c r="D6443" s="38" t="n">
        <v>46286</v>
      </c>
      <c r="E6443" s="37" t="s">
        <v>229</v>
      </c>
      <c r="F6443" s="38" t="n">
        <v>46272</v>
      </c>
      <c r="G6443" s="37" t="n">
        <v>71</v>
      </c>
    </row>
    <row r="6444" customFormat="false" ht="15" hidden="false" customHeight="false" outlineLevel="0" collapsed="false">
      <c r="A6444" s="37" t="s">
        <v>1791</v>
      </c>
      <c r="B6444" s="37" t="s">
        <v>239</v>
      </c>
      <c r="C6444" s="37" t="n">
        <v>730</v>
      </c>
      <c r="D6444" s="38" t="n">
        <v>46250</v>
      </c>
      <c r="E6444" s="37" t="s">
        <v>229</v>
      </c>
      <c r="F6444" s="38" t="n">
        <v>46221</v>
      </c>
      <c r="G6444" s="37" t="n">
        <v>83</v>
      </c>
    </row>
    <row r="6445" customFormat="false" ht="15" hidden="false" customHeight="false" outlineLevel="0" collapsed="false">
      <c r="A6445" s="37" t="s">
        <v>1791</v>
      </c>
      <c r="B6445" s="37" t="s">
        <v>240</v>
      </c>
      <c r="C6445" s="37" t="n">
        <v>365</v>
      </c>
      <c r="D6445" s="38" t="n">
        <v>46163</v>
      </c>
      <c r="E6445" s="37" t="s">
        <v>229</v>
      </c>
      <c r="F6445" s="38" t="n">
        <v>46156</v>
      </c>
      <c r="G6445" s="37" t="n">
        <v>90</v>
      </c>
    </row>
    <row r="6446" customFormat="false" ht="15" hidden="false" customHeight="false" outlineLevel="0" collapsed="false">
      <c r="A6446" s="37" t="s">
        <v>1793</v>
      </c>
      <c r="B6446" s="37" t="s">
        <v>235</v>
      </c>
      <c r="C6446" s="37" t="n">
        <v>365</v>
      </c>
      <c r="D6446" s="38" t="n">
        <v>46305</v>
      </c>
      <c r="E6446" s="37" t="s">
        <v>229</v>
      </c>
      <c r="F6446" s="38" t="n">
        <v>46300</v>
      </c>
      <c r="G6446" s="37" t="n">
        <v>77</v>
      </c>
    </row>
    <row r="6447" customFormat="false" ht="15" hidden="false" customHeight="false" outlineLevel="0" collapsed="false">
      <c r="A6447" s="37" t="s">
        <v>1793</v>
      </c>
      <c r="B6447" s="37" t="s">
        <v>236</v>
      </c>
      <c r="C6447" s="37" t="n">
        <v>365</v>
      </c>
      <c r="D6447" s="38" t="n">
        <v>46228</v>
      </c>
      <c r="E6447" s="37" t="s">
        <v>229</v>
      </c>
      <c r="F6447" s="38" t="n">
        <v>46214</v>
      </c>
      <c r="G6447" s="37" t="n">
        <v>98</v>
      </c>
    </row>
    <row r="6448" customFormat="false" ht="15" hidden="false" customHeight="false" outlineLevel="0" collapsed="false">
      <c r="A6448" s="37" t="s">
        <v>1793</v>
      </c>
      <c r="B6448" s="37" t="s">
        <v>237</v>
      </c>
      <c r="C6448" s="37" t="n">
        <v>365</v>
      </c>
      <c r="D6448" s="38" t="n">
        <v>46310</v>
      </c>
      <c r="E6448" s="37" t="s">
        <v>229</v>
      </c>
      <c r="F6448" s="38" t="n">
        <v>46295</v>
      </c>
      <c r="G6448" s="37" t="n">
        <v>82</v>
      </c>
    </row>
    <row r="6449" customFormat="false" ht="15" hidden="false" customHeight="false" outlineLevel="0" collapsed="false">
      <c r="A6449" s="37" t="s">
        <v>1793</v>
      </c>
      <c r="B6449" s="37" t="s">
        <v>238</v>
      </c>
      <c r="C6449" s="37" t="n">
        <v>180</v>
      </c>
      <c r="D6449" s="38" t="n">
        <v>46146</v>
      </c>
      <c r="E6449" s="37" t="s">
        <v>230</v>
      </c>
      <c r="F6449" s="38"/>
      <c r="G6449" s="37"/>
    </row>
    <row r="6450" customFormat="false" ht="15" hidden="false" customHeight="false" outlineLevel="0" collapsed="false">
      <c r="A6450" s="37" t="s">
        <v>1793</v>
      </c>
      <c r="B6450" s="37" t="s">
        <v>239</v>
      </c>
      <c r="C6450" s="37" t="n">
        <v>730</v>
      </c>
      <c r="D6450" s="38" t="n">
        <v>46268</v>
      </c>
      <c r="E6450" s="37" t="s">
        <v>229</v>
      </c>
      <c r="F6450" s="38" t="n">
        <v>46245</v>
      </c>
      <c r="G6450" s="37" t="n">
        <v>95</v>
      </c>
    </row>
    <row r="6451" customFormat="false" ht="15" hidden="false" customHeight="false" outlineLevel="0" collapsed="false">
      <c r="A6451" s="37" t="s">
        <v>1793</v>
      </c>
      <c r="B6451" s="37" t="s">
        <v>240</v>
      </c>
      <c r="C6451" s="37" t="n">
        <v>365</v>
      </c>
      <c r="D6451" s="38" t="n">
        <v>46361</v>
      </c>
      <c r="E6451" s="37" t="s">
        <v>231</v>
      </c>
      <c r="F6451" s="38"/>
      <c r="G6451" s="37"/>
    </row>
    <row r="6452" customFormat="false" ht="15" hidden="false" customHeight="false" outlineLevel="0" collapsed="false">
      <c r="A6452" s="37" t="s">
        <v>1794</v>
      </c>
      <c r="B6452" s="37" t="s">
        <v>235</v>
      </c>
      <c r="C6452" s="37" t="n">
        <v>365</v>
      </c>
      <c r="D6452" s="38" t="n">
        <v>46163</v>
      </c>
      <c r="E6452" s="37" t="s">
        <v>229</v>
      </c>
      <c r="F6452" s="38" t="n">
        <v>46139</v>
      </c>
      <c r="G6452" s="37" t="n">
        <v>98</v>
      </c>
    </row>
    <row r="6453" customFormat="false" ht="15" hidden="false" customHeight="false" outlineLevel="0" collapsed="false">
      <c r="A6453" s="37" t="s">
        <v>1794</v>
      </c>
      <c r="B6453" s="37" t="s">
        <v>236</v>
      </c>
      <c r="C6453" s="37" t="n">
        <v>365</v>
      </c>
      <c r="D6453" s="38" t="n">
        <v>46326</v>
      </c>
      <c r="E6453" s="37" t="s">
        <v>231</v>
      </c>
      <c r="F6453" s="38"/>
      <c r="G6453" s="37"/>
    </row>
    <row r="6454" customFormat="false" ht="15" hidden="false" customHeight="false" outlineLevel="0" collapsed="false">
      <c r="A6454" s="37" t="s">
        <v>1794</v>
      </c>
      <c r="B6454" s="37" t="s">
        <v>237</v>
      </c>
      <c r="C6454" s="37" t="n">
        <v>365</v>
      </c>
      <c r="D6454" s="38" t="n">
        <v>46330</v>
      </c>
      <c r="E6454" s="37" t="s">
        <v>231</v>
      </c>
      <c r="F6454" s="38"/>
      <c r="G6454" s="37"/>
    </row>
    <row r="6455" customFormat="false" ht="15" hidden="false" customHeight="false" outlineLevel="0" collapsed="false">
      <c r="A6455" s="37" t="s">
        <v>1794</v>
      </c>
      <c r="B6455" s="37" t="s">
        <v>238</v>
      </c>
      <c r="C6455" s="37" t="n">
        <v>180</v>
      </c>
      <c r="D6455" s="38" t="n">
        <v>46380</v>
      </c>
      <c r="E6455" s="37" t="s">
        <v>229</v>
      </c>
      <c r="F6455" s="38" t="n">
        <v>46378</v>
      </c>
      <c r="G6455" s="37" t="n">
        <v>78</v>
      </c>
    </row>
    <row r="6456" customFormat="false" ht="15" hidden="false" customHeight="false" outlineLevel="0" collapsed="false">
      <c r="A6456" s="37" t="s">
        <v>1794</v>
      </c>
      <c r="B6456" s="37" t="s">
        <v>239</v>
      </c>
      <c r="C6456" s="37" t="n">
        <v>730</v>
      </c>
      <c r="D6456" s="38" t="n">
        <v>46383</v>
      </c>
      <c r="E6456" s="37" t="s">
        <v>229</v>
      </c>
      <c r="F6456" s="38" t="n">
        <v>46352</v>
      </c>
      <c r="G6456" s="37" t="n">
        <v>96</v>
      </c>
    </row>
    <row r="6457" customFormat="false" ht="15" hidden="false" customHeight="false" outlineLevel="0" collapsed="false">
      <c r="A6457" s="37" t="s">
        <v>1794</v>
      </c>
      <c r="B6457" s="37" t="s">
        <v>240</v>
      </c>
      <c r="C6457" s="37" t="n">
        <v>365</v>
      </c>
      <c r="D6457" s="38" t="n">
        <v>46179</v>
      </c>
      <c r="E6457" s="37" t="s">
        <v>232</v>
      </c>
      <c r="F6457" s="38"/>
      <c r="G6457" s="37"/>
    </row>
    <row r="6458" customFormat="false" ht="15" hidden="false" customHeight="false" outlineLevel="0" collapsed="false">
      <c r="A6458" s="37" t="s">
        <v>1191</v>
      </c>
      <c r="B6458" s="37" t="s">
        <v>235</v>
      </c>
      <c r="C6458" s="37" t="n">
        <v>365</v>
      </c>
      <c r="D6458" s="38" t="n">
        <v>46339</v>
      </c>
      <c r="E6458" s="37" t="s">
        <v>229</v>
      </c>
      <c r="F6458" s="38" t="n">
        <v>46319</v>
      </c>
      <c r="G6458" s="37" t="n">
        <v>94</v>
      </c>
    </row>
    <row r="6459" customFormat="false" ht="15" hidden="false" customHeight="false" outlineLevel="0" collapsed="false">
      <c r="A6459" s="37" t="s">
        <v>1191</v>
      </c>
      <c r="B6459" s="37" t="s">
        <v>236</v>
      </c>
      <c r="C6459" s="37" t="n">
        <v>365</v>
      </c>
      <c r="D6459" s="38" t="n">
        <v>46224</v>
      </c>
      <c r="E6459" s="37" t="s">
        <v>230</v>
      </c>
      <c r="F6459" s="38"/>
      <c r="G6459" s="37"/>
    </row>
    <row r="6460" customFormat="false" ht="15" hidden="false" customHeight="false" outlineLevel="0" collapsed="false">
      <c r="A6460" s="37" t="s">
        <v>1191</v>
      </c>
      <c r="B6460" s="37" t="s">
        <v>237</v>
      </c>
      <c r="C6460" s="37" t="n">
        <v>365</v>
      </c>
      <c r="D6460" s="38" t="n">
        <v>46122</v>
      </c>
      <c r="E6460" s="37" t="s">
        <v>229</v>
      </c>
      <c r="F6460" s="38" t="n">
        <v>46092</v>
      </c>
      <c r="G6460" s="37" t="n">
        <v>95</v>
      </c>
    </row>
    <row r="6461" customFormat="false" ht="15" hidden="false" customHeight="false" outlineLevel="0" collapsed="false">
      <c r="A6461" s="37" t="s">
        <v>1191</v>
      </c>
      <c r="B6461" s="37" t="s">
        <v>238</v>
      </c>
      <c r="C6461" s="37" t="n">
        <v>180</v>
      </c>
      <c r="D6461" s="38" t="n">
        <v>46279</v>
      </c>
      <c r="E6461" s="37" t="s">
        <v>232</v>
      </c>
      <c r="F6461" s="38"/>
      <c r="G6461" s="37"/>
    </row>
    <row r="6462" customFormat="false" ht="15" hidden="false" customHeight="false" outlineLevel="0" collapsed="false">
      <c r="A6462" s="37" t="s">
        <v>1191</v>
      </c>
      <c r="B6462" s="37" t="s">
        <v>239</v>
      </c>
      <c r="C6462" s="37" t="n">
        <v>730</v>
      </c>
      <c r="D6462" s="38" t="n">
        <v>46384</v>
      </c>
      <c r="E6462" s="37" t="s">
        <v>229</v>
      </c>
      <c r="F6462" s="38" t="n">
        <v>46359</v>
      </c>
      <c r="G6462" s="37" t="n">
        <v>74</v>
      </c>
    </row>
    <row r="6463" customFormat="false" ht="15" hidden="false" customHeight="false" outlineLevel="0" collapsed="false">
      <c r="A6463" s="37" t="s">
        <v>1191</v>
      </c>
      <c r="B6463" s="37" t="s">
        <v>240</v>
      </c>
      <c r="C6463" s="37" t="n">
        <v>365</v>
      </c>
      <c r="D6463" s="38" t="n">
        <v>46129</v>
      </c>
      <c r="E6463" s="37" t="s">
        <v>229</v>
      </c>
      <c r="F6463" s="38" t="n">
        <v>46108</v>
      </c>
      <c r="G6463" s="37" t="n">
        <v>94</v>
      </c>
    </row>
    <row r="6464" customFormat="false" ht="15" hidden="false" customHeight="false" outlineLevel="0" collapsed="false">
      <c r="A6464" s="37" t="s">
        <v>1551</v>
      </c>
      <c r="B6464" s="37" t="s">
        <v>235</v>
      </c>
      <c r="C6464" s="37" t="n">
        <v>365</v>
      </c>
      <c r="D6464" s="38" t="n">
        <v>46168</v>
      </c>
      <c r="E6464" s="37" t="s">
        <v>229</v>
      </c>
      <c r="F6464" s="38" t="n">
        <v>46136</v>
      </c>
      <c r="G6464" s="37" t="n">
        <v>80</v>
      </c>
    </row>
    <row r="6465" customFormat="false" ht="15" hidden="false" customHeight="false" outlineLevel="0" collapsed="false">
      <c r="A6465" s="37" t="s">
        <v>1551</v>
      </c>
      <c r="B6465" s="37" t="s">
        <v>236</v>
      </c>
      <c r="C6465" s="37" t="n">
        <v>365</v>
      </c>
      <c r="D6465" s="38" t="n">
        <v>46325</v>
      </c>
      <c r="E6465" s="37" t="s">
        <v>231</v>
      </c>
      <c r="F6465" s="38"/>
      <c r="G6465" s="37"/>
    </row>
    <row r="6466" customFormat="false" ht="15" hidden="false" customHeight="false" outlineLevel="0" collapsed="false">
      <c r="A6466" s="37" t="s">
        <v>1551</v>
      </c>
      <c r="B6466" s="37" t="s">
        <v>237</v>
      </c>
      <c r="C6466" s="37" t="n">
        <v>365</v>
      </c>
      <c r="D6466" s="38" t="n">
        <v>46269</v>
      </c>
      <c r="E6466" s="37" t="s">
        <v>229</v>
      </c>
      <c r="F6466" s="38" t="n">
        <v>46233</v>
      </c>
      <c r="G6466" s="37" t="n">
        <v>65</v>
      </c>
    </row>
    <row r="6467" customFormat="false" ht="15" hidden="false" customHeight="false" outlineLevel="0" collapsed="false">
      <c r="A6467" s="37" t="s">
        <v>1551</v>
      </c>
      <c r="B6467" s="37" t="s">
        <v>238</v>
      </c>
      <c r="C6467" s="37" t="n">
        <v>180</v>
      </c>
      <c r="D6467" s="38" t="n">
        <v>46253</v>
      </c>
      <c r="E6467" s="37" t="s">
        <v>229</v>
      </c>
      <c r="F6467" s="38" t="n">
        <v>46223</v>
      </c>
      <c r="G6467" s="37" t="n">
        <v>63</v>
      </c>
    </row>
    <row r="6468" customFormat="false" ht="15" hidden="false" customHeight="false" outlineLevel="0" collapsed="false">
      <c r="A6468" s="37" t="s">
        <v>1551</v>
      </c>
      <c r="B6468" s="37" t="s">
        <v>239</v>
      </c>
      <c r="C6468" s="37" t="n">
        <v>730</v>
      </c>
      <c r="D6468" s="38" t="n">
        <v>46168</v>
      </c>
      <c r="E6468" s="37" t="s">
        <v>229</v>
      </c>
      <c r="F6468" s="38" t="n">
        <v>46156</v>
      </c>
      <c r="G6468" s="37" t="n">
        <v>91</v>
      </c>
    </row>
    <row r="6469" customFormat="false" ht="15" hidden="false" customHeight="false" outlineLevel="0" collapsed="false">
      <c r="A6469" s="37" t="s">
        <v>1551</v>
      </c>
      <c r="B6469" s="37" t="s">
        <v>240</v>
      </c>
      <c r="C6469" s="37" t="n">
        <v>365</v>
      </c>
      <c r="D6469" s="38" t="n">
        <v>46332</v>
      </c>
      <c r="E6469" s="37" t="s">
        <v>231</v>
      </c>
      <c r="F6469" s="38"/>
      <c r="G6469" s="37"/>
    </row>
    <row r="6470" customFormat="false" ht="15" hidden="false" customHeight="false" outlineLevel="0" collapsed="false">
      <c r="A6470" s="37" t="s">
        <v>1795</v>
      </c>
      <c r="B6470" s="37" t="s">
        <v>235</v>
      </c>
      <c r="C6470" s="37" t="n">
        <v>365</v>
      </c>
      <c r="D6470" s="38" t="n">
        <v>46115</v>
      </c>
      <c r="E6470" s="37" t="s">
        <v>229</v>
      </c>
      <c r="F6470" s="38" t="n">
        <v>46101</v>
      </c>
      <c r="G6470" s="37" t="n">
        <v>76</v>
      </c>
    </row>
    <row r="6471" customFormat="false" ht="15" hidden="false" customHeight="false" outlineLevel="0" collapsed="false">
      <c r="A6471" s="37" t="s">
        <v>1795</v>
      </c>
      <c r="B6471" s="37" t="s">
        <v>236</v>
      </c>
      <c r="C6471" s="37" t="n">
        <v>365</v>
      </c>
      <c r="D6471" s="38" t="n">
        <v>46164</v>
      </c>
      <c r="E6471" s="37" t="s">
        <v>229</v>
      </c>
      <c r="F6471" s="38" t="n">
        <v>46151</v>
      </c>
      <c r="G6471" s="37" t="n">
        <v>77</v>
      </c>
    </row>
    <row r="6472" customFormat="false" ht="15" hidden="false" customHeight="false" outlineLevel="0" collapsed="false">
      <c r="A6472" s="37" t="s">
        <v>1795</v>
      </c>
      <c r="B6472" s="37" t="s">
        <v>237</v>
      </c>
      <c r="C6472" s="37" t="n">
        <v>365</v>
      </c>
      <c r="D6472" s="38" t="n">
        <v>46159</v>
      </c>
      <c r="E6472" s="37" t="s">
        <v>229</v>
      </c>
      <c r="F6472" s="38" t="n">
        <v>46154</v>
      </c>
      <c r="G6472" s="37" t="n">
        <v>96</v>
      </c>
    </row>
    <row r="6473" customFormat="false" ht="15" hidden="false" customHeight="false" outlineLevel="0" collapsed="false">
      <c r="A6473" s="37" t="s">
        <v>1795</v>
      </c>
      <c r="B6473" s="37" t="s">
        <v>238</v>
      </c>
      <c r="C6473" s="37" t="n">
        <v>180</v>
      </c>
      <c r="D6473" s="38" t="n">
        <v>46105</v>
      </c>
      <c r="E6473" s="37" t="s">
        <v>229</v>
      </c>
      <c r="F6473" s="38" t="n">
        <v>46077</v>
      </c>
      <c r="G6473" s="37" t="n">
        <v>67</v>
      </c>
    </row>
    <row r="6474" customFormat="false" ht="15" hidden="false" customHeight="false" outlineLevel="0" collapsed="false">
      <c r="A6474" s="37" t="s">
        <v>1795</v>
      </c>
      <c r="B6474" s="37" t="s">
        <v>239</v>
      </c>
      <c r="C6474" s="37" t="n">
        <v>730</v>
      </c>
      <c r="D6474" s="38" t="n">
        <v>46134</v>
      </c>
      <c r="E6474" s="37" t="s">
        <v>230</v>
      </c>
      <c r="F6474" s="38"/>
      <c r="G6474" s="37"/>
    </row>
    <row r="6475" customFormat="false" ht="15" hidden="false" customHeight="false" outlineLevel="0" collapsed="false">
      <c r="A6475" s="37" t="s">
        <v>1795</v>
      </c>
      <c r="B6475" s="37" t="s">
        <v>240</v>
      </c>
      <c r="C6475" s="37" t="n">
        <v>365</v>
      </c>
      <c r="D6475" s="38" t="n">
        <v>46340</v>
      </c>
      <c r="E6475" s="37" t="s">
        <v>229</v>
      </c>
      <c r="F6475" s="38" t="n">
        <v>46331</v>
      </c>
      <c r="G6475" s="37" t="n">
        <v>78</v>
      </c>
    </row>
    <row r="6476" customFormat="false" ht="15" hidden="false" customHeight="false" outlineLevel="0" collapsed="false">
      <c r="A6476" s="37" t="s">
        <v>1796</v>
      </c>
      <c r="B6476" s="37" t="s">
        <v>235</v>
      </c>
      <c r="C6476" s="37" t="n">
        <v>365</v>
      </c>
      <c r="D6476" s="38" t="n">
        <v>46290</v>
      </c>
      <c r="E6476" s="37" t="s">
        <v>230</v>
      </c>
      <c r="F6476" s="38"/>
      <c r="G6476" s="37"/>
    </row>
    <row r="6477" customFormat="false" ht="15" hidden="false" customHeight="false" outlineLevel="0" collapsed="false">
      <c r="A6477" s="37" t="s">
        <v>1796</v>
      </c>
      <c r="B6477" s="37" t="s">
        <v>236</v>
      </c>
      <c r="C6477" s="37" t="n">
        <v>365</v>
      </c>
      <c r="D6477" s="38" t="n">
        <v>46251</v>
      </c>
      <c r="E6477" s="37" t="s">
        <v>232</v>
      </c>
      <c r="F6477" s="38"/>
      <c r="G6477" s="37"/>
    </row>
    <row r="6478" customFormat="false" ht="15" hidden="false" customHeight="false" outlineLevel="0" collapsed="false">
      <c r="A6478" s="37" t="s">
        <v>1796</v>
      </c>
      <c r="B6478" s="37" t="s">
        <v>237</v>
      </c>
      <c r="C6478" s="37" t="n">
        <v>365</v>
      </c>
      <c r="D6478" s="38" t="n">
        <v>46209</v>
      </c>
      <c r="E6478" s="37" t="s">
        <v>229</v>
      </c>
      <c r="F6478" s="38" t="n">
        <v>46182</v>
      </c>
      <c r="G6478" s="37" t="n">
        <v>60</v>
      </c>
    </row>
    <row r="6479" customFormat="false" ht="15" hidden="false" customHeight="false" outlineLevel="0" collapsed="false">
      <c r="A6479" s="37" t="s">
        <v>1796</v>
      </c>
      <c r="B6479" s="37" t="s">
        <v>238</v>
      </c>
      <c r="C6479" s="37" t="n">
        <v>180</v>
      </c>
      <c r="D6479" s="38" t="n">
        <v>46228</v>
      </c>
      <c r="E6479" s="37" t="s">
        <v>229</v>
      </c>
      <c r="F6479" s="38" t="n">
        <v>46197</v>
      </c>
      <c r="G6479" s="37" t="n">
        <v>94</v>
      </c>
    </row>
    <row r="6480" customFormat="false" ht="15" hidden="false" customHeight="false" outlineLevel="0" collapsed="false">
      <c r="A6480" s="37" t="s">
        <v>1796</v>
      </c>
      <c r="B6480" s="37" t="s">
        <v>239</v>
      </c>
      <c r="C6480" s="37" t="n">
        <v>730</v>
      </c>
      <c r="D6480" s="38" t="n">
        <v>46169</v>
      </c>
      <c r="E6480" s="37" t="s">
        <v>231</v>
      </c>
      <c r="F6480" s="38"/>
      <c r="G6480" s="37"/>
    </row>
    <row r="6481" customFormat="false" ht="15" hidden="false" customHeight="false" outlineLevel="0" collapsed="false">
      <c r="A6481" s="37" t="s">
        <v>1796</v>
      </c>
      <c r="B6481" s="37" t="s">
        <v>240</v>
      </c>
      <c r="C6481" s="37" t="n">
        <v>365</v>
      </c>
      <c r="D6481" s="38" t="n">
        <v>46343</v>
      </c>
      <c r="E6481" s="37" t="s">
        <v>229</v>
      </c>
      <c r="F6481" s="38" t="n">
        <v>46315</v>
      </c>
      <c r="G6481" s="37" t="n">
        <v>65</v>
      </c>
    </row>
    <row r="6482" customFormat="false" ht="15" hidden="false" customHeight="false" outlineLevel="0" collapsed="false">
      <c r="A6482" s="37" t="s">
        <v>1651</v>
      </c>
      <c r="B6482" s="37" t="s">
        <v>235</v>
      </c>
      <c r="C6482" s="37" t="n">
        <v>365</v>
      </c>
      <c r="D6482" s="38" t="n">
        <v>46238</v>
      </c>
      <c r="E6482" s="37" t="s">
        <v>229</v>
      </c>
      <c r="F6482" s="38" t="n">
        <v>46229</v>
      </c>
      <c r="G6482" s="37" t="n">
        <v>76</v>
      </c>
    </row>
    <row r="6483" customFormat="false" ht="15" hidden="false" customHeight="false" outlineLevel="0" collapsed="false">
      <c r="A6483" s="37" t="s">
        <v>1651</v>
      </c>
      <c r="B6483" s="37" t="s">
        <v>236</v>
      </c>
      <c r="C6483" s="37" t="n">
        <v>365</v>
      </c>
      <c r="D6483" s="38" t="n">
        <v>46150</v>
      </c>
      <c r="E6483" s="37" t="s">
        <v>229</v>
      </c>
      <c r="F6483" s="38" t="n">
        <v>46123</v>
      </c>
      <c r="G6483" s="37" t="n">
        <v>98</v>
      </c>
    </row>
    <row r="6484" customFormat="false" ht="15" hidden="false" customHeight="false" outlineLevel="0" collapsed="false">
      <c r="A6484" s="37" t="s">
        <v>1651</v>
      </c>
      <c r="B6484" s="37" t="s">
        <v>237</v>
      </c>
      <c r="C6484" s="37" t="n">
        <v>365</v>
      </c>
      <c r="D6484" s="38" t="n">
        <v>46164</v>
      </c>
      <c r="E6484" s="37" t="s">
        <v>232</v>
      </c>
      <c r="F6484" s="38"/>
      <c r="G6484" s="37"/>
    </row>
    <row r="6485" customFormat="false" ht="15" hidden="false" customHeight="false" outlineLevel="0" collapsed="false">
      <c r="A6485" s="37" t="s">
        <v>1651</v>
      </c>
      <c r="B6485" s="37" t="s">
        <v>238</v>
      </c>
      <c r="C6485" s="37" t="n">
        <v>180</v>
      </c>
      <c r="D6485" s="38" t="n">
        <v>46294</v>
      </c>
      <c r="E6485" s="37" t="s">
        <v>229</v>
      </c>
      <c r="F6485" s="38" t="n">
        <v>46265</v>
      </c>
      <c r="G6485" s="37" t="n">
        <v>77</v>
      </c>
    </row>
    <row r="6486" customFormat="false" ht="15" hidden="false" customHeight="false" outlineLevel="0" collapsed="false">
      <c r="A6486" s="37" t="s">
        <v>1651</v>
      </c>
      <c r="B6486" s="37" t="s">
        <v>239</v>
      </c>
      <c r="C6486" s="37" t="n">
        <v>730</v>
      </c>
      <c r="D6486" s="38" t="n">
        <v>46184</v>
      </c>
      <c r="E6486" s="37" t="s">
        <v>229</v>
      </c>
      <c r="F6486" s="38" t="n">
        <v>46175</v>
      </c>
      <c r="G6486" s="37" t="n">
        <v>80</v>
      </c>
    </row>
    <row r="6487" customFormat="false" ht="15" hidden="false" customHeight="false" outlineLevel="0" collapsed="false">
      <c r="A6487" s="37" t="s">
        <v>1651</v>
      </c>
      <c r="B6487" s="37" t="s">
        <v>240</v>
      </c>
      <c r="C6487" s="37" t="n">
        <v>365</v>
      </c>
      <c r="D6487" s="38" t="n">
        <v>46351</v>
      </c>
      <c r="E6487" s="37" t="s">
        <v>229</v>
      </c>
      <c r="F6487" s="38" t="n">
        <v>46341</v>
      </c>
      <c r="G6487" s="37" t="n">
        <v>65</v>
      </c>
    </row>
    <row r="6488" customFormat="false" ht="15" hidden="false" customHeight="false" outlineLevel="0" collapsed="false">
      <c r="A6488" s="37" t="s">
        <v>1798</v>
      </c>
      <c r="B6488" s="37" t="s">
        <v>235</v>
      </c>
      <c r="C6488" s="37" t="n">
        <v>365</v>
      </c>
      <c r="D6488" s="38" t="n">
        <v>46246</v>
      </c>
      <c r="E6488" s="37" t="s">
        <v>229</v>
      </c>
      <c r="F6488" s="38" t="n">
        <v>46215</v>
      </c>
      <c r="G6488" s="37" t="n">
        <v>71</v>
      </c>
    </row>
    <row r="6489" customFormat="false" ht="15" hidden="false" customHeight="false" outlineLevel="0" collapsed="false">
      <c r="A6489" s="37" t="s">
        <v>1798</v>
      </c>
      <c r="B6489" s="37" t="s">
        <v>236</v>
      </c>
      <c r="C6489" s="37" t="n">
        <v>365</v>
      </c>
      <c r="D6489" s="38" t="n">
        <v>46219</v>
      </c>
      <c r="E6489" s="37" t="s">
        <v>229</v>
      </c>
      <c r="F6489" s="38" t="n">
        <v>46212</v>
      </c>
      <c r="G6489" s="37" t="n">
        <v>60</v>
      </c>
    </row>
    <row r="6490" customFormat="false" ht="15" hidden="false" customHeight="false" outlineLevel="0" collapsed="false">
      <c r="A6490" s="37" t="s">
        <v>1798</v>
      </c>
      <c r="B6490" s="37" t="s">
        <v>237</v>
      </c>
      <c r="C6490" s="37" t="n">
        <v>365</v>
      </c>
      <c r="D6490" s="38" t="n">
        <v>46210</v>
      </c>
      <c r="E6490" s="37" t="s">
        <v>229</v>
      </c>
      <c r="F6490" s="38" t="n">
        <v>46173</v>
      </c>
      <c r="G6490" s="37" t="n">
        <v>83</v>
      </c>
    </row>
    <row r="6491" customFormat="false" ht="15" hidden="false" customHeight="false" outlineLevel="0" collapsed="false">
      <c r="A6491" s="37" t="s">
        <v>1798</v>
      </c>
      <c r="B6491" s="37" t="s">
        <v>238</v>
      </c>
      <c r="C6491" s="37" t="n">
        <v>180</v>
      </c>
      <c r="D6491" s="38" t="n">
        <v>46326</v>
      </c>
      <c r="E6491" s="37" t="s">
        <v>229</v>
      </c>
      <c r="F6491" s="38" t="n">
        <v>46325</v>
      </c>
      <c r="G6491" s="37" t="n">
        <v>88</v>
      </c>
    </row>
    <row r="6492" customFormat="false" ht="15" hidden="false" customHeight="false" outlineLevel="0" collapsed="false">
      <c r="A6492" s="37" t="s">
        <v>1798</v>
      </c>
      <c r="B6492" s="37" t="s">
        <v>239</v>
      </c>
      <c r="C6492" s="37" t="n">
        <v>730</v>
      </c>
      <c r="D6492" s="38" t="n">
        <v>46150</v>
      </c>
      <c r="E6492" s="37" t="s">
        <v>229</v>
      </c>
      <c r="F6492" s="38" t="n">
        <v>46139</v>
      </c>
      <c r="G6492" s="37" t="n">
        <v>63</v>
      </c>
    </row>
    <row r="6493" customFormat="false" ht="15" hidden="false" customHeight="false" outlineLevel="0" collapsed="false">
      <c r="A6493" s="37" t="s">
        <v>1798</v>
      </c>
      <c r="B6493" s="37" t="s">
        <v>240</v>
      </c>
      <c r="C6493" s="37" t="n">
        <v>365</v>
      </c>
      <c r="D6493" s="38" t="n">
        <v>46327</v>
      </c>
      <c r="E6493" s="37" t="s">
        <v>229</v>
      </c>
      <c r="F6493" s="38" t="n">
        <v>46316</v>
      </c>
      <c r="G6493" s="37" t="n">
        <v>78</v>
      </c>
    </row>
    <row r="6494" customFormat="false" ht="15" hidden="false" customHeight="false" outlineLevel="0" collapsed="false">
      <c r="A6494" s="37" t="s">
        <v>1365</v>
      </c>
      <c r="B6494" s="37" t="s">
        <v>235</v>
      </c>
      <c r="C6494" s="37" t="n">
        <v>365</v>
      </c>
      <c r="D6494" s="38" t="n">
        <v>46111</v>
      </c>
      <c r="E6494" s="37" t="s">
        <v>229</v>
      </c>
      <c r="F6494" s="38" t="n">
        <v>46097</v>
      </c>
      <c r="G6494" s="37" t="n">
        <v>68</v>
      </c>
    </row>
    <row r="6495" customFormat="false" ht="15" hidden="false" customHeight="false" outlineLevel="0" collapsed="false">
      <c r="A6495" s="37" t="s">
        <v>1365</v>
      </c>
      <c r="B6495" s="37" t="s">
        <v>236</v>
      </c>
      <c r="C6495" s="37" t="n">
        <v>365</v>
      </c>
      <c r="D6495" s="38" t="n">
        <v>46167</v>
      </c>
      <c r="E6495" s="37" t="s">
        <v>231</v>
      </c>
      <c r="F6495" s="38"/>
      <c r="G6495" s="37"/>
    </row>
    <row r="6496" customFormat="false" ht="15" hidden="false" customHeight="false" outlineLevel="0" collapsed="false">
      <c r="A6496" s="37" t="s">
        <v>1365</v>
      </c>
      <c r="B6496" s="37" t="s">
        <v>237</v>
      </c>
      <c r="C6496" s="37" t="n">
        <v>365</v>
      </c>
      <c r="D6496" s="38" t="n">
        <v>46260</v>
      </c>
      <c r="E6496" s="37" t="s">
        <v>230</v>
      </c>
      <c r="F6496" s="38"/>
      <c r="G6496" s="37"/>
    </row>
    <row r="6497" customFormat="false" ht="15" hidden="false" customHeight="false" outlineLevel="0" collapsed="false">
      <c r="A6497" s="37" t="s">
        <v>1365</v>
      </c>
      <c r="B6497" s="37" t="s">
        <v>238</v>
      </c>
      <c r="C6497" s="37" t="n">
        <v>180</v>
      </c>
      <c r="D6497" s="38" t="n">
        <v>46137</v>
      </c>
      <c r="E6497" s="37" t="s">
        <v>229</v>
      </c>
      <c r="F6497" s="38" t="n">
        <v>46133</v>
      </c>
      <c r="G6497" s="37" t="n">
        <v>98</v>
      </c>
    </row>
    <row r="6498" customFormat="false" ht="15" hidden="false" customHeight="false" outlineLevel="0" collapsed="false">
      <c r="A6498" s="37" t="s">
        <v>1365</v>
      </c>
      <c r="B6498" s="37" t="s">
        <v>239</v>
      </c>
      <c r="C6498" s="37" t="n">
        <v>730</v>
      </c>
      <c r="D6498" s="38" t="n">
        <v>46151</v>
      </c>
      <c r="E6498" s="37" t="s">
        <v>229</v>
      </c>
      <c r="F6498" s="38" t="n">
        <v>46133</v>
      </c>
      <c r="G6498" s="37" t="n">
        <v>68</v>
      </c>
    </row>
    <row r="6499" customFormat="false" ht="15" hidden="false" customHeight="false" outlineLevel="0" collapsed="false">
      <c r="A6499" s="37" t="s">
        <v>1365</v>
      </c>
      <c r="B6499" s="37" t="s">
        <v>240</v>
      </c>
      <c r="C6499" s="37" t="n">
        <v>365</v>
      </c>
      <c r="D6499" s="38" t="n">
        <v>46288</v>
      </c>
      <c r="E6499" s="37" t="s">
        <v>229</v>
      </c>
      <c r="F6499" s="38" t="n">
        <v>46263</v>
      </c>
      <c r="G6499" s="37" t="n">
        <v>64</v>
      </c>
    </row>
    <row r="6500" customFormat="false" ht="15" hidden="false" customHeight="false" outlineLevel="0" collapsed="false">
      <c r="A6500" s="37" t="s">
        <v>1799</v>
      </c>
      <c r="B6500" s="37" t="s">
        <v>235</v>
      </c>
      <c r="C6500" s="37" t="n">
        <v>365</v>
      </c>
      <c r="D6500" s="38" t="n">
        <v>46178</v>
      </c>
      <c r="E6500" s="37" t="s">
        <v>229</v>
      </c>
      <c r="F6500" s="38" t="n">
        <v>46139</v>
      </c>
      <c r="G6500" s="37" t="n">
        <v>91</v>
      </c>
    </row>
    <row r="6501" customFormat="false" ht="15" hidden="false" customHeight="false" outlineLevel="0" collapsed="false">
      <c r="A6501" s="37" t="s">
        <v>1799</v>
      </c>
      <c r="B6501" s="37" t="s">
        <v>236</v>
      </c>
      <c r="C6501" s="37" t="n">
        <v>365</v>
      </c>
      <c r="D6501" s="38" t="n">
        <v>46098</v>
      </c>
      <c r="E6501" s="37" t="s">
        <v>229</v>
      </c>
      <c r="F6501" s="38" t="n">
        <v>46061</v>
      </c>
      <c r="G6501" s="37" t="n">
        <v>91</v>
      </c>
    </row>
    <row r="6502" customFormat="false" ht="15" hidden="false" customHeight="false" outlineLevel="0" collapsed="false">
      <c r="A6502" s="37" t="s">
        <v>1799</v>
      </c>
      <c r="B6502" s="37" t="s">
        <v>237</v>
      </c>
      <c r="C6502" s="37" t="n">
        <v>365</v>
      </c>
      <c r="D6502" s="38" t="n">
        <v>46221</v>
      </c>
      <c r="E6502" s="37" t="s">
        <v>229</v>
      </c>
      <c r="F6502" s="38" t="n">
        <v>46215</v>
      </c>
      <c r="G6502" s="37" t="n">
        <v>62</v>
      </c>
    </row>
    <row r="6503" customFormat="false" ht="15" hidden="false" customHeight="false" outlineLevel="0" collapsed="false">
      <c r="A6503" s="37" t="s">
        <v>1799</v>
      </c>
      <c r="B6503" s="37" t="s">
        <v>238</v>
      </c>
      <c r="C6503" s="37" t="n">
        <v>180</v>
      </c>
      <c r="D6503" s="38" t="n">
        <v>46281</v>
      </c>
      <c r="E6503" s="37" t="s">
        <v>229</v>
      </c>
      <c r="F6503" s="38" t="n">
        <v>46251</v>
      </c>
      <c r="G6503" s="37" t="n">
        <v>70</v>
      </c>
    </row>
    <row r="6504" customFormat="false" ht="15" hidden="false" customHeight="false" outlineLevel="0" collapsed="false">
      <c r="A6504" s="37" t="s">
        <v>1799</v>
      </c>
      <c r="B6504" s="37" t="s">
        <v>239</v>
      </c>
      <c r="C6504" s="37" t="n">
        <v>730</v>
      </c>
      <c r="D6504" s="38" t="n">
        <v>46304</v>
      </c>
      <c r="E6504" s="37" t="s">
        <v>229</v>
      </c>
      <c r="F6504" s="38" t="n">
        <v>46266</v>
      </c>
      <c r="G6504" s="37" t="n">
        <v>65</v>
      </c>
    </row>
    <row r="6505" customFormat="false" ht="15" hidden="false" customHeight="false" outlineLevel="0" collapsed="false">
      <c r="A6505" s="37" t="s">
        <v>1799</v>
      </c>
      <c r="B6505" s="37" t="s">
        <v>240</v>
      </c>
      <c r="C6505" s="37" t="n">
        <v>365</v>
      </c>
      <c r="D6505" s="38" t="n">
        <v>46233</v>
      </c>
      <c r="E6505" s="37" t="s">
        <v>229</v>
      </c>
      <c r="F6505" s="38" t="n">
        <v>46210</v>
      </c>
      <c r="G6505" s="37" t="n">
        <v>60</v>
      </c>
    </row>
    <row r="6506" customFormat="false" ht="15" hidden="false" customHeight="false" outlineLevel="0" collapsed="false">
      <c r="A6506" s="37" t="s">
        <v>1800</v>
      </c>
      <c r="B6506" s="37" t="s">
        <v>235</v>
      </c>
      <c r="C6506" s="37" t="n">
        <v>365</v>
      </c>
      <c r="D6506" s="38" t="n">
        <v>46136</v>
      </c>
      <c r="E6506" s="37" t="s">
        <v>229</v>
      </c>
      <c r="F6506" s="38" t="n">
        <v>46125</v>
      </c>
      <c r="G6506" s="37" t="n">
        <v>72</v>
      </c>
    </row>
    <row r="6507" customFormat="false" ht="15" hidden="false" customHeight="false" outlineLevel="0" collapsed="false">
      <c r="A6507" s="37" t="s">
        <v>1800</v>
      </c>
      <c r="B6507" s="37" t="s">
        <v>236</v>
      </c>
      <c r="C6507" s="37" t="n">
        <v>365</v>
      </c>
      <c r="D6507" s="38" t="n">
        <v>46105</v>
      </c>
      <c r="E6507" s="37" t="s">
        <v>229</v>
      </c>
      <c r="F6507" s="38" t="n">
        <v>46086</v>
      </c>
      <c r="G6507" s="37" t="n">
        <v>94</v>
      </c>
    </row>
    <row r="6508" customFormat="false" ht="15" hidden="false" customHeight="false" outlineLevel="0" collapsed="false">
      <c r="A6508" s="37" t="s">
        <v>1800</v>
      </c>
      <c r="B6508" s="37" t="s">
        <v>237</v>
      </c>
      <c r="C6508" s="37" t="n">
        <v>365</v>
      </c>
      <c r="D6508" s="38" t="n">
        <v>46097</v>
      </c>
      <c r="E6508" s="37" t="s">
        <v>231</v>
      </c>
      <c r="F6508" s="38"/>
      <c r="G6508" s="37"/>
    </row>
    <row r="6509" customFormat="false" ht="15" hidden="false" customHeight="false" outlineLevel="0" collapsed="false">
      <c r="A6509" s="37" t="s">
        <v>1800</v>
      </c>
      <c r="B6509" s="37" t="s">
        <v>238</v>
      </c>
      <c r="C6509" s="37" t="n">
        <v>180</v>
      </c>
      <c r="D6509" s="38" t="n">
        <v>46345</v>
      </c>
      <c r="E6509" s="37" t="s">
        <v>229</v>
      </c>
      <c r="F6509" s="38" t="n">
        <v>46321</v>
      </c>
      <c r="G6509" s="37" t="n">
        <v>91</v>
      </c>
    </row>
    <row r="6510" customFormat="false" ht="15" hidden="false" customHeight="false" outlineLevel="0" collapsed="false">
      <c r="A6510" s="37" t="s">
        <v>1800</v>
      </c>
      <c r="B6510" s="37" t="s">
        <v>239</v>
      </c>
      <c r="C6510" s="37" t="n">
        <v>730</v>
      </c>
      <c r="D6510" s="38" t="n">
        <v>46245</v>
      </c>
      <c r="E6510" s="37" t="s">
        <v>229</v>
      </c>
      <c r="F6510" s="38" t="n">
        <v>46230</v>
      </c>
      <c r="G6510" s="37" t="n">
        <v>89</v>
      </c>
    </row>
    <row r="6511" customFormat="false" ht="15" hidden="false" customHeight="false" outlineLevel="0" collapsed="false">
      <c r="A6511" s="37" t="s">
        <v>1800</v>
      </c>
      <c r="B6511" s="37" t="s">
        <v>240</v>
      </c>
      <c r="C6511" s="37" t="n">
        <v>365</v>
      </c>
      <c r="D6511" s="38" t="n">
        <v>46196</v>
      </c>
      <c r="E6511" s="37" t="s">
        <v>231</v>
      </c>
      <c r="F6511" s="38"/>
      <c r="G6511" s="37"/>
    </row>
    <row r="6512" customFormat="false" ht="15" hidden="false" customHeight="false" outlineLevel="0" collapsed="false">
      <c r="A6512" s="37" t="s">
        <v>1802</v>
      </c>
      <c r="B6512" s="37" t="s">
        <v>235</v>
      </c>
      <c r="C6512" s="37" t="n">
        <v>365</v>
      </c>
      <c r="D6512" s="38" t="n">
        <v>46215</v>
      </c>
      <c r="E6512" s="37" t="s">
        <v>230</v>
      </c>
      <c r="F6512" s="38"/>
      <c r="G6512" s="37"/>
    </row>
    <row r="6513" customFormat="false" ht="15" hidden="false" customHeight="false" outlineLevel="0" collapsed="false">
      <c r="A6513" s="37" t="s">
        <v>1802</v>
      </c>
      <c r="B6513" s="37" t="s">
        <v>236</v>
      </c>
      <c r="C6513" s="37" t="n">
        <v>365</v>
      </c>
      <c r="D6513" s="38" t="n">
        <v>46105</v>
      </c>
      <c r="E6513" s="37" t="s">
        <v>229</v>
      </c>
      <c r="F6513" s="38" t="n">
        <v>46103</v>
      </c>
      <c r="G6513" s="37" t="n">
        <v>99</v>
      </c>
    </row>
    <row r="6514" customFormat="false" ht="15" hidden="false" customHeight="false" outlineLevel="0" collapsed="false">
      <c r="A6514" s="37" t="s">
        <v>1802</v>
      </c>
      <c r="B6514" s="37" t="s">
        <v>237</v>
      </c>
      <c r="C6514" s="37" t="n">
        <v>365</v>
      </c>
      <c r="D6514" s="38" t="n">
        <v>46212</v>
      </c>
      <c r="E6514" s="37" t="s">
        <v>229</v>
      </c>
      <c r="F6514" s="38" t="n">
        <v>46194</v>
      </c>
      <c r="G6514" s="37" t="n">
        <v>77</v>
      </c>
    </row>
    <row r="6515" customFormat="false" ht="15" hidden="false" customHeight="false" outlineLevel="0" collapsed="false">
      <c r="A6515" s="37" t="s">
        <v>1802</v>
      </c>
      <c r="B6515" s="37" t="s">
        <v>238</v>
      </c>
      <c r="C6515" s="37" t="n">
        <v>180</v>
      </c>
      <c r="D6515" s="38" t="n">
        <v>46354</v>
      </c>
      <c r="E6515" s="37" t="s">
        <v>230</v>
      </c>
      <c r="F6515" s="38"/>
      <c r="G6515" s="37"/>
    </row>
    <row r="6516" customFormat="false" ht="15" hidden="false" customHeight="false" outlineLevel="0" collapsed="false">
      <c r="A6516" s="37" t="s">
        <v>1802</v>
      </c>
      <c r="B6516" s="37" t="s">
        <v>239</v>
      </c>
      <c r="C6516" s="37" t="n">
        <v>730</v>
      </c>
      <c r="D6516" s="38" t="n">
        <v>46292</v>
      </c>
      <c r="E6516" s="37" t="s">
        <v>229</v>
      </c>
      <c r="F6516" s="38" t="n">
        <v>46258</v>
      </c>
      <c r="G6516" s="37" t="n">
        <v>95</v>
      </c>
    </row>
    <row r="6517" customFormat="false" ht="15" hidden="false" customHeight="false" outlineLevel="0" collapsed="false">
      <c r="A6517" s="37" t="s">
        <v>1802</v>
      </c>
      <c r="B6517" s="37" t="s">
        <v>240</v>
      </c>
      <c r="C6517" s="37" t="n">
        <v>365</v>
      </c>
      <c r="D6517" s="38" t="n">
        <v>46330</v>
      </c>
      <c r="E6517" s="37" t="s">
        <v>229</v>
      </c>
      <c r="F6517" s="38" t="n">
        <v>46324</v>
      </c>
      <c r="G6517" s="37" t="n">
        <v>69</v>
      </c>
    </row>
    <row r="6518" customFormat="false" ht="15" hidden="false" customHeight="false" outlineLevel="0" collapsed="false">
      <c r="A6518" s="37" t="s">
        <v>1803</v>
      </c>
      <c r="B6518" s="37" t="s">
        <v>235</v>
      </c>
      <c r="C6518" s="37" t="n">
        <v>365</v>
      </c>
      <c r="D6518" s="38" t="n">
        <v>46293</v>
      </c>
      <c r="E6518" s="37" t="s">
        <v>229</v>
      </c>
      <c r="F6518" s="38" t="n">
        <v>46287</v>
      </c>
      <c r="G6518" s="37" t="n">
        <v>68</v>
      </c>
    </row>
    <row r="6519" customFormat="false" ht="15" hidden="false" customHeight="false" outlineLevel="0" collapsed="false">
      <c r="A6519" s="37" t="s">
        <v>1803</v>
      </c>
      <c r="B6519" s="37" t="s">
        <v>236</v>
      </c>
      <c r="C6519" s="37" t="n">
        <v>365</v>
      </c>
      <c r="D6519" s="38" t="n">
        <v>46276</v>
      </c>
      <c r="E6519" s="37" t="s">
        <v>229</v>
      </c>
      <c r="F6519" s="38" t="n">
        <v>46266</v>
      </c>
      <c r="G6519" s="37" t="n">
        <v>78</v>
      </c>
    </row>
    <row r="6520" customFormat="false" ht="15" hidden="false" customHeight="false" outlineLevel="0" collapsed="false">
      <c r="A6520" s="37" t="s">
        <v>1803</v>
      </c>
      <c r="B6520" s="37" t="s">
        <v>237</v>
      </c>
      <c r="C6520" s="37" t="n">
        <v>365</v>
      </c>
      <c r="D6520" s="38" t="n">
        <v>46224</v>
      </c>
      <c r="E6520" s="37" t="s">
        <v>229</v>
      </c>
      <c r="F6520" s="38" t="n">
        <v>46208</v>
      </c>
      <c r="G6520" s="37" t="n">
        <v>82</v>
      </c>
    </row>
    <row r="6521" customFormat="false" ht="15" hidden="false" customHeight="false" outlineLevel="0" collapsed="false">
      <c r="A6521" s="37" t="s">
        <v>1803</v>
      </c>
      <c r="B6521" s="37" t="s">
        <v>238</v>
      </c>
      <c r="C6521" s="37" t="n">
        <v>180</v>
      </c>
      <c r="D6521" s="38" t="n">
        <v>46136</v>
      </c>
      <c r="E6521" s="37" t="s">
        <v>229</v>
      </c>
      <c r="F6521" s="38" t="n">
        <v>46113</v>
      </c>
      <c r="G6521" s="37" t="n">
        <v>91</v>
      </c>
    </row>
    <row r="6522" customFormat="false" ht="15" hidden="false" customHeight="false" outlineLevel="0" collapsed="false">
      <c r="A6522" s="37" t="s">
        <v>1803</v>
      </c>
      <c r="B6522" s="37" t="s">
        <v>239</v>
      </c>
      <c r="C6522" s="37" t="n">
        <v>730</v>
      </c>
      <c r="D6522" s="38" t="n">
        <v>46299</v>
      </c>
      <c r="E6522" s="37" t="s">
        <v>231</v>
      </c>
      <c r="F6522" s="38"/>
      <c r="G6522" s="37"/>
    </row>
    <row r="6523" customFormat="false" ht="15" hidden="false" customHeight="false" outlineLevel="0" collapsed="false">
      <c r="A6523" s="37" t="s">
        <v>1803</v>
      </c>
      <c r="B6523" s="37" t="s">
        <v>240</v>
      </c>
      <c r="C6523" s="37" t="n">
        <v>365</v>
      </c>
      <c r="D6523" s="38" t="n">
        <v>46185</v>
      </c>
      <c r="E6523" s="37" t="s">
        <v>229</v>
      </c>
      <c r="F6523" s="38" t="n">
        <v>46154</v>
      </c>
      <c r="G6523" s="37" t="n">
        <v>60</v>
      </c>
    </row>
    <row r="6524" customFormat="false" ht="15" hidden="false" customHeight="false" outlineLevel="0" collapsed="false">
      <c r="A6524" s="37" t="s">
        <v>1805</v>
      </c>
      <c r="B6524" s="37" t="s">
        <v>235</v>
      </c>
      <c r="C6524" s="37" t="n">
        <v>365</v>
      </c>
      <c r="D6524" s="38" t="n">
        <v>46344</v>
      </c>
      <c r="E6524" s="37" t="s">
        <v>229</v>
      </c>
      <c r="F6524" s="38" t="n">
        <v>46320</v>
      </c>
      <c r="G6524" s="37" t="n">
        <v>95</v>
      </c>
    </row>
    <row r="6525" customFormat="false" ht="15" hidden="false" customHeight="false" outlineLevel="0" collapsed="false">
      <c r="A6525" s="37" t="s">
        <v>1805</v>
      </c>
      <c r="B6525" s="37" t="s">
        <v>236</v>
      </c>
      <c r="C6525" s="37" t="n">
        <v>365</v>
      </c>
      <c r="D6525" s="38" t="n">
        <v>46231</v>
      </c>
      <c r="E6525" s="37" t="s">
        <v>229</v>
      </c>
      <c r="F6525" s="38" t="n">
        <v>46211</v>
      </c>
      <c r="G6525" s="37" t="n">
        <v>72</v>
      </c>
    </row>
    <row r="6526" customFormat="false" ht="15" hidden="false" customHeight="false" outlineLevel="0" collapsed="false">
      <c r="A6526" s="37" t="s">
        <v>1805</v>
      </c>
      <c r="B6526" s="37" t="s">
        <v>237</v>
      </c>
      <c r="C6526" s="37" t="n">
        <v>365</v>
      </c>
      <c r="D6526" s="38" t="n">
        <v>46188</v>
      </c>
      <c r="E6526" s="37" t="s">
        <v>229</v>
      </c>
      <c r="F6526" s="38" t="n">
        <v>46180</v>
      </c>
      <c r="G6526" s="37" t="n">
        <v>74</v>
      </c>
    </row>
    <row r="6527" customFormat="false" ht="15" hidden="false" customHeight="false" outlineLevel="0" collapsed="false">
      <c r="A6527" s="37" t="s">
        <v>1805</v>
      </c>
      <c r="B6527" s="37" t="s">
        <v>238</v>
      </c>
      <c r="C6527" s="37" t="n">
        <v>180</v>
      </c>
      <c r="D6527" s="38" t="n">
        <v>46189</v>
      </c>
      <c r="E6527" s="37" t="s">
        <v>231</v>
      </c>
      <c r="F6527" s="38"/>
      <c r="G6527" s="37"/>
    </row>
    <row r="6528" customFormat="false" ht="15" hidden="false" customHeight="false" outlineLevel="0" collapsed="false">
      <c r="A6528" s="37" t="s">
        <v>1805</v>
      </c>
      <c r="B6528" s="37" t="s">
        <v>239</v>
      </c>
      <c r="C6528" s="37" t="n">
        <v>730</v>
      </c>
      <c r="D6528" s="38" t="n">
        <v>46271</v>
      </c>
      <c r="E6528" s="37" t="s">
        <v>229</v>
      </c>
      <c r="F6528" s="38" t="n">
        <v>46254</v>
      </c>
      <c r="G6528" s="37" t="n">
        <v>75</v>
      </c>
    </row>
    <row r="6529" customFormat="false" ht="15" hidden="false" customHeight="false" outlineLevel="0" collapsed="false">
      <c r="A6529" s="37" t="s">
        <v>1805</v>
      </c>
      <c r="B6529" s="37" t="s">
        <v>240</v>
      </c>
      <c r="C6529" s="37" t="n">
        <v>365</v>
      </c>
      <c r="D6529" s="38" t="n">
        <v>46202</v>
      </c>
      <c r="E6529" s="37" t="s">
        <v>231</v>
      </c>
      <c r="F6529" s="38"/>
      <c r="G6529" s="37"/>
    </row>
    <row r="6530" customFormat="false" ht="15" hidden="false" customHeight="false" outlineLevel="0" collapsed="false">
      <c r="A6530" s="37" t="s">
        <v>1806</v>
      </c>
      <c r="B6530" s="37" t="s">
        <v>235</v>
      </c>
      <c r="C6530" s="37" t="n">
        <v>365</v>
      </c>
      <c r="D6530" s="38" t="n">
        <v>46292</v>
      </c>
      <c r="E6530" s="37" t="s">
        <v>229</v>
      </c>
      <c r="F6530" s="38" t="n">
        <v>46289</v>
      </c>
      <c r="G6530" s="37" t="n">
        <v>85</v>
      </c>
    </row>
    <row r="6531" customFormat="false" ht="15" hidden="false" customHeight="false" outlineLevel="0" collapsed="false">
      <c r="A6531" s="37" t="s">
        <v>1806</v>
      </c>
      <c r="B6531" s="37" t="s">
        <v>236</v>
      </c>
      <c r="C6531" s="37" t="n">
        <v>365</v>
      </c>
      <c r="D6531" s="38" t="n">
        <v>46277</v>
      </c>
      <c r="E6531" s="37" t="s">
        <v>229</v>
      </c>
      <c r="F6531" s="38" t="n">
        <v>46252</v>
      </c>
      <c r="G6531" s="37" t="n">
        <v>87</v>
      </c>
    </row>
    <row r="6532" customFormat="false" ht="15" hidden="false" customHeight="false" outlineLevel="0" collapsed="false">
      <c r="A6532" s="37" t="s">
        <v>1806</v>
      </c>
      <c r="B6532" s="37" t="s">
        <v>237</v>
      </c>
      <c r="C6532" s="37" t="n">
        <v>365</v>
      </c>
      <c r="D6532" s="38" t="n">
        <v>46349</v>
      </c>
      <c r="E6532" s="37" t="s">
        <v>229</v>
      </c>
      <c r="F6532" s="38" t="n">
        <v>46316</v>
      </c>
      <c r="G6532" s="37" t="n">
        <v>81</v>
      </c>
    </row>
    <row r="6533" customFormat="false" ht="15" hidden="false" customHeight="false" outlineLevel="0" collapsed="false">
      <c r="A6533" s="37" t="s">
        <v>1806</v>
      </c>
      <c r="B6533" s="37" t="s">
        <v>238</v>
      </c>
      <c r="C6533" s="37" t="n">
        <v>180</v>
      </c>
      <c r="D6533" s="38" t="n">
        <v>46154</v>
      </c>
      <c r="E6533" s="37" t="s">
        <v>229</v>
      </c>
      <c r="F6533" s="38" t="n">
        <v>46144</v>
      </c>
      <c r="G6533" s="37" t="n">
        <v>66</v>
      </c>
    </row>
    <row r="6534" customFormat="false" ht="15" hidden="false" customHeight="false" outlineLevel="0" collapsed="false">
      <c r="A6534" s="37" t="s">
        <v>1806</v>
      </c>
      <c r="B6534" s="37" t="s">
        <v>239</v>
      </c>
      <c r="C6534" s="37" t="n">
        <v>730</v>
      </c>
      <c r="D6534" s="38" t="n">
        <v>46318</v>
      </c>
      <c r="E6534" s="37" t="s">
        <v>229</v>
      </c>
      <c r="F6534" s="38" t="n">
        <v>46306</v>
      </c>
      <c r="G6534" s="37" t="n">
        <v>81</v>
      </c>
    </row>
    <row r="6535" customFormat="false" ht="15" hidden="false" customHeight="false" outlineLevel="0" collapsed="false">
      <c r="A6535" s="37" t="s">
        <v>1806</v>
      </c>
      <c r="B6535" s="37" t="s">
        <v>240</v>
      </c>
      <c r="C6535" s="37" t="n">
        <v>365</v>
      </c>
      <c r="D6535" s="38" t="n">
        <v>46152</v>
      </c>
      <c r="E6535" s="37" t="s">
        <v>229</v>
      </c>
      <c r="F6535" s="38" t="n">
        <v>46147</v>
      </c>
      <c r="G6535" s="37" t="n">
        <v>89</v>
      </c>
    </row>
    <row r="6536" customFormat="false" ht="15" hidden="false" customHeight="false" outlineLevel="0" collapsed="false">
      <c r="A6536" s="37" t="s">
        <v>1807</v>
      </c>
      <c r="B6536" s="37" t="s">
        <v>235</v>
      </c>
      <c r="C6536" s="37" t="n">
        <v>365</v>
      </c>
      <c r="D6536" s="38" t="n">
        <v>46376</v>
      </c>
      <c r="E6536" s="37" t="s">
        <v>229</v>
      </c>
      <c r="F6536" s="38" t="n">
        <v>46359</v>
      </c>
      <c r="G6536" s="37" t="n">
        <v>98</v>
      </c>
    </row>
    <row r="6537" customFormat="false" ht="15" hidden="false" customHeight="false" outlineLevel="0" collapsed="false">
      <c r="A6537" s="37" t="s">
        <v>1807</v>
      </c>
      <c r="B6537" s="37" t="s">
        <v>236</v>
      </c>
      <c r="C6537" s="37" t="n">
        <v>365</v>
      </c>
      <c r="D6537" s="38" t="n">
        <v>46234</v>
      </c>
      <c r="E6537" s="37" t="s">
        <v>229</v>
      </c>
      <c r="F6537" s="38" t="n">
        <v>46211</v>
      </c>
      <c r="G6537" s="37" t="n">
        <v>75</v>
      </c>
    </row>
    <row r="6538" customFormat="false" ht="15" hidden="false" customHeight="false" outlineLevel="0" collapsed="false">
      <c r="A6538" s="37" t="s">
        <v>1807</v>
      </c>
      <c r="B6538" s="37" t="s">
        <v>237</v>
      </c>
      <c r="C6538" s="37" t="n">
        <v>365</v>
      </c>
      <c r="D6538" s="38" t="n">
        <v>46368</v>
      </c>
      <c r="E6538" s="37" t="s">
        <v>229</v>
      </c>
      <c r="F6538" s="38" t="n">
        <v>46343</v>
      </c>
      <c r="G6538" s="37" t="n">
        <v>98</v>
      </c>
    </row>
    <row r="6539" customFormat="false" ht="15" hidden="false" customHeight="false" outlineLevel="0" collapsed="false">
      <c r="A6539" s="37" t="s">
        <v>1807</v>
      </c>
      <c r="B6539" s="37" t="s">
        <v>238</v>
      </c>
      <c r="C6539" s="37" t="n">
        <v>180</v>
      </c>
      <c r="D6539" s="38" t="n">
        <v>46175</v>
      </c>
      <c r="E6539" s="37" t="s">
        <v>232</v>
      </c>
      <c r="F6539" s="38"/>
      <c r="G6539" s="37"/>
    </row>
    <row r="6540" customFormat="false" ht="15" hidden="false" customHeight="false" outlineLevel="0" collapsed="false">
      <c r="A6540" s="37" t="s">
        <v>1807</v>
      </c>
      <c r="B6540" s="37" t="s">
        <v>239</v>
      </c>
      <c r="C6540" s="37" t="n">
        <v>730</v>
      </c>
      <c r="D6540" s="38" t="n">
        <v>46121</v>
      </c>
      <c r="E6540" s="37" t="s">
        <v>229</v>
      </c>
      <c r="F6540" s="38" t="n">
        <v>46098</v>
      </c>
      <c r="G6540" s="37" t="n">
        <v>98</v>
      </c>
    </row>
    <row r="6541" customFormat="false" ht="15" hidden="false" customHeight="false" outlineLevel="0" collapsed="false">
      <c r="A6541" s="37" t="s">
        <v>1807</v>
      </c>
      <c r="B6541" s="37" t="s">
        <v>240</v>
      </c>
      <c r="C6541" s="37" t="n">
        <v>365</v>
      </c>
      <c r="D6541" s="38" t="n">
        <v>46225</v>
      </c>
      <c r="E6541" s="37" t="s">
        <v>229</v>
      </c>
      <c r="F6541" s="38" t="n">
        <v>46187</v>
      </c>
      <c r="G6541" s="37" t="n">
        <v>74</v>
      </c>
    </row>
    <row r="6542" customFormat="false" ht="15" hidden="false" customHeight="false" outlineLevel="0" collapsed="false">
      <c r="A6542" s="37" t="s">
        <v>1808</v>
      </c>
      <c r="B6542" s="37" t="s">
        <v>235</v>
      </c>
      <c r="C6542" s="37" t="n">
        <v>365</v>
      </c>
      <c r="D6542" s="38" t="n">
        <v>46311</v>
      </c>
      <c r="E6542" s="37" t="s">
        <v>229</v>
      </c>
      <c r="F6542" s="38" t="n">
        <v>46297</v>
      </c>
      <c r="G6542" s="37" t="n">
        <v>76</v>
      </c>
    </row>
    <row r="6543" customFormat="false" ht="15" hidden="false" customHeight="false" outlineLevel="0" collapsed="false">
      <c r="A6543" s="37" t="s">
        <v>1808</v>
      </c>
      <c r="B6543" s="37" t="s">
        <v>236</v>
      </c>
      <c r="C6543" s="37" t="n">
        <v>365</v>
      </c>
      <c r="D6543" s="38" t="n">
        <v>46322</v>
      </c>
      <c r="E6543" s="37" t="s">
        <v>229</v>
      </c>
      <c r="F6543" s="38" t="n">
        <v>46319</v>
      </c>
      <c r="G6543" s="37" t="n">
        <v>71</v>
      </c>
    </row>
    <row r="6544" customFormat="false" ht="15" hidden="false" customHeight="false" outlineLevel="0" collapsed="false">
      <c r="A6544" s="37" t="s">
        <v>1808</v>
      </c>
      <c r="B6544" s="37" t="s">
        <v>237</v>
      </c>
      <c r="C6544" s="37" t="n">
        <v>365</v>
      </c>
      <c r="D6544" s="38" t="n">
        <v>46263</v>
      </c>
      <c r="E6544" s="37" t="s">
        <v>232</v>
      </c>
      <c r="F6544" s="38"/>
      <c r="G6544" s="37"/>
    </row>
    <row r="6545" customFormat="false" ht="15" hidden="false" customHeight="false" outlineLevel="0" collapsed="false">
      <c r="A6545" s="37" t="s">
        <v>1808</v>
      </c>
      <c r="B6545" s="37" t="s">
        <v>238</v>
      </c>
      <c r="C6545" s="37" t="n">
        <v>180</v>
      </c>
      <c r="D6545" s="38" t="n">
        <v>46322</v>
      </c>
      <c r="E6545" s="37" t="s">
        <v>229</v>
      </c>
      <c r="F6545" s="38" t="n">
        <v>46285</v>
      </c>
      <c r="G6545" s="37" t="n">
        <v>76</v>
      </c>
    </row>
    <row r="6546" customFormat="false" ht="15" hidden="false" customHeight="false" outlineLevel="0" collapsed="false">
      <c r="A6546" s="37" t="s">
        <v>1808</v>
      </c>
      <c r="B6546" s="37" t="s">
        <v>239</v>
      </c>
      <c r="C6546" s="37" t="n">
        <v>730</v>
      </c>
      <c r="D6546" s="38" t="n">
        <v>46102</v>
      </c>
      <c r="E6546" s="37" t="s">
        <v>229</v>
      </c>
      <c r="F6546" s="38" t="n">
        <v>46064</v>
      </c>
      <c r="G6546" s="37" t="n">
        <v>71</v>
      </c>
    </row>
    <row r="6547" customFormat="false" ht="15" hidden="false" customHeight="false" outlineLevel="0" collapsed="false">
      <c r="A6547" s="37" t="s">
        <v>1808</v>
      </c>
      <c r="B6547" s="37" t="s">
        <v>240</v>
      </c>
      <c r="C6547" s="37" t="n">
        <v>365</v>
      </c>
      <c r="D6547" s="38" t="n">
        <v>46196</v>
      </c>
      <c r="E6547" s="37" t="s">
        <v>229</v>
      </c>
      <c r="F6547" s="38" t="n">
        <v>46160</v>
      </c>
      <c r="G6547" s="37" t="n">
        <v>73</v>
      </c>
    </row>
    <row r="6548" customFormat="false" ht="15" hidden="false" customHeight="false" outlineLevel="0" collapsed="false">
      <c r="A6548" s="37" t="s">
        <v>1809</v>
      </c>
      <c r="B6548" s="37" t="s">
        <v>235</v>
      </c>
      <c r="C6548" s="37" t="n">
        <v>365</v>
      </c>
      <c r="D6548" s="38" t="n">
        <v>46338</v>
      </c>
      <c r="E6548" s="37" t="s">
        <v>229</v>
      </c>
      <c r="F6548" s="38" t="n">
        <v>46331</v>
      </c>
      <c r="G6548" s="37" t="n">
        <v>71</v>
      </c>
    </row>
    <row r="6549" customFormat="false" ht="15" hidden="false" customHeight="false" outlineLevel="0" collapsed="false">
      <c r="A6549" s="37" t="s">
        <v>1809</v>
      </c>
      <c r="B6549" s="37" t="s">
        <v>236</v>
      </c>
      <c r="C6549" s="37" t="n">
        <v>365</v>
      </c>
      <c r="D6549" s="38" t="n">
        <v>46275</v>
      </c>
      <c r="E6549" s="37" t="s">
        <v>229</v>
      </c>
      <c r="F6549" s="38" t="n">
        <v>46273</v>
      </c>
      <c r="G6549" s="37" t="n">
        <v>74</v>
      </c>
    </row>
    <row r="6550" customFormat="false" ht="15" hidden="false" customHeight="false" outlineLevel="0" collapsed="false">
      <c r="A6550" s="37" t="s">
        <v>1809</v>
      </c>
      <c r="B6550" s="37" t="s">
        <v>237</v>
      </c>
      <c r="C6550" s="37" t="n">
        <v>365</v>
      </c>
      <c r="D6550" s="38" t="n">
        <v>46324</v>
      </c>
      <c r="E6550" s="37" t="s">
        <v>229</v>
      </c>
      <c r="F6550" s="38" t="n">
        <v>46323</v>
      </c>
      <c r="G6550" s="37" t="n">
        <v>85</v>
      </c>
    </row>
    <row r="6551" customFormat="false" ht="15" hidden="false" customHeight="false" outlineLevel="0" collapsed="false">
      <c r="A6551" s="37" t="s">
        <v>1809</v>
      </c>
      <c r="B6551" s="37" t="s">
        <v>238</v>
      </c>
      <c r="C6551" s="37" t="n">
        <v>180</v>
      </c>
      <c r="D6551" s="38" t="n">
        <v>46228</v>
      </c>
      <c r="E6551" s="37" t="s">
        <v>229</v>
      </c>
      <c r="F6551" s="38" t="n">
        <v>46208</v>
      </c>
      <c r="G6551" s="37" t="n">
        <v>81</v>
      </c>
    </row>
    <row r="6552" customFormat="false" ht="15" hidden="false" customHeight="false" outlineLevel="0" collapsed="false">
      <c r="A6552" s="37" t="s">
        <v>1809</v>
      </c>
      <c r="B6552" s="37" t="s">
        <v>239</v>
      </c>
      <c r="C6552" s="37" t="n">
        <v>730</v>
      </c>
      <c r="D6552" s="38" t="n">
        <v>46239</v>
      </c>
      <c r="E6552" s="37" t="s">
        <v>229</v>
      </c>
      <c r="F6552" s="38" t="n">
        <v>46225</v>
      </c>
      <c r="G6552" s="37" t="n">
        <v>74</v>
      </c>
    </row>
    <row r="6553" customFormat="false" ht="15" hidden="false" customHeight="false" outlineLevel="0" collapsed="false">
      <c r="A6553" s="37" t="s">
        <v>1809</v>
      </c>
      <c r="B6553" s="37" t="s">
        <v>240</v>
      </c>
      <c r="C6553" s="37" t="n">
        <v>365</v>
      </c>
      <c r="D6553" s="38" t="n">
        <v>46356</v>
      </c>
      <c r="E6553" s="37" t="s">
        <v>229</v>
      </c>
      <c r="F6553" s="38" t="n">
        <v>46336</v>
      </c>
      <c r="G6553" s="37" t="n">
        <v>90</v>
      </c>
    </row>
    <row r="6554" customFormat="false" ht="15" hidden="false" customHeight="false" outlineLevel="0" collapsed="false">
      <c r="A6554" s="37" t="s">
        <v>1811</v>
      </c>
      <c r="B6554" s="37" t="s">
        <v>235</v>
      </c>
      <c r="C6554" s="37" t="n">
        <v>365</v>
      </c>
      <c r="D6554" s="38" t="n">
        <v>46258</v>
      </c>
      <c r="E6554" s="37" t="s">
        <v>232</v>
      </c>
      <c r="F6554" s="38"/>
      <c r="G6554" s="37"/>
    </row>
    <row r="6555" customFormat="false" ht="15" hidden="false" customHeight="false" outlineLevel="0" collapsed="false">
      <c r="A6555" s="37" t="s">
        <v>1811</v>
      </c>
      <c r="B6555" s="37" t="s">
        <v>236</v>
      </c>
      <c r="C6555" s="37" t="n">
        <v>365</v>
      </c>
      <c r="D6555" s="38" t="n">
        <v>46160</v>
      </c>
      <c r="E6555" s="37" t="s">
        <v>229</v>
      </c>
      <c r="F6555" s="38" t="n">
        <v>46140</v>
      </c>
      <c r="G6555" s="37" t="n">
        <v>73</v>
      </c>
    </row>
    <row r="6556" customFormat="false" ht="15" hidden="false" customHeight="false" outlineLevel="0" collapsed="false">
      <c r="A6556" s="37" t="s">
        <v>1811</v>
      </c>
      <c r="B6556" s="37" t="s">
        <v>237</v>
      </c>
      <c r="C6556" s="37" t="n">
        <v>365</v>
      </c>
      <c r="D6556" s="38" t="n">
        <v>46363</v>
      </c>
      <c r="E6556" s="37" t="s">
        <v>230</v>
      </c>
      <c r="F6556" s="38"/>
      <c r="G6556" s="37"/>
    </row>
    <row r="6557" customFormat="false" ht="15" hidden="false" customHeight="false" outlineLevel="0" collapsed="false">
      <c r="A6557" s="37" t="s">
        <v>1811</v>
      </c>
      <c r="B6557" s="37" t="s">
        <v>238</v>
      </c>
      <c r="C6557" s="37" t="n">
        <v>180</v>
      </c>
      <c r="D6557" s="38" t="n">
        <v>46148</v>
      </c>
      <c r="E6557" s="37" t="s">
        <v>229</v>
      </c>
      <c r="F6557" s="38" t="n">
        <v>46122</v>
      </c>
      <c r="G6557" s="37" t="n">
        <v>93</v>
      </c>
    </row>
    <row r="6558" customFormat="false" ht="15" hidden="false" customHeight="false" outlineLevel="0" collapsed="false">
      <c r="A6558" s="37" t="s">
        <v>1811</v>
      </c>
      <c r="B6558" s="37" t="s">
        <v>239</v>
      </c>
      <c r="C6558" s="37" t="n">
        <v>730</v>
      </c>
      <c r="D6558" s="38" t="n">
        <v>46373</v>
      </c>
      <c r="E6558" s="37" t="s">
        <v>229</v>
      </c>
      <c r="F6558" s="38" t="n">
        <v>46363</v>
      </c>
      <c r="G6558" s="37" t="n">
        <v>79</v>
      </c>
    </row>
    <row r="6559" customFormat="false" ht="15" hidden="false" customHeight="false" outlineLevel="0" collapsed="false">
      <c r="A6559" s="37" t="s">
        <v>1811</v>
      </c>
      <c r="B6559" s="37" t="s">
        <v>240</v>
      </c>
      <c r="C6559" s="37" t="n">
        <v>365</v>
      </c>
      <c r="D6559" s="38" t="n">
        <v>46340</v>
      </c>
      <c r="E6559" s="37" t="s">
        <v>229</v>
      </c>
      <c r="F6559" s="38" t="n">
        <v>46339</v>
      </c>
      <c r="G6559" s="37" t="n">
        <v>97</v>
      </c>
    </row>
    <row r="6560" customFormat="false" ht="15" hidden="false" customHeight="false" outlineLevel="0" collapsed="false">
      <c r="A6560" s="37" t="s">
        <v>1812</v>
      </c>
      <c r="B6560" s="37" t="s">
        <v>235</v>
      </c>
      <c r="C6560" s="37" t="n">
        <v>365</v>
      </c>
      <c r="D6560" s="38" t="n">
        <v>46365</v>
      </c>
      <c r="E6560" s="37" t="s">
        <v>229</v>
      </c>
      <c r="F6560" s="38" t="n">
        <v>46340</v>
      </c>
      <c r="G6560" s="37" t="n">
        <v>85</v>
      </c>
    </row>
    <row r="6561" customFormat="false" ht="15" hidden="false" customHeight="false" outlineLevel="0" collapsed="false">
      <c r="A6561" s="37" t="s">
        <v>1812</v>
      </c>
      <c r="B6561" s="37" t="s">
        <v>236</v>
      </c>
      <c r="C6561" s="37" t="n">
        <v>365</v>
      </c>
      <c r="D6561" s="38" t="n">
        <v>46357</v>
      </c>
      <c r="E6561" s="37" t="s">
        <v>229</v>
      </c>
      <c r="F6561" s="38" t="n">
        <v>46339</v>
      </c>
      <c r="G6561" s="37" t="n">
        <v>68</v>
      </c>
    </row>
    <row r="6562" customFormat="false" ht="15" hidden="false" customHeight="false" outlineLevel="0" collapsed="false">
      <c r="A6562" s="37" t="s">
        <v>1812</v>
      </c>
      <c r="B6562" s="37" t="s">
        <v>237</v>
      </c>
      <c r="C6562" s="37" t="n">
        <v>365</v>
      </c>
      <c r="D6562" s="38" t="n">
        <v>46152</v>
      </c>
      <c r="E6562" s="37" t="s">
        <v>231</v>
      </c>
      <c r="F6562" s="38"/>
      <c r="G6562" s="37"/>
    </row>
    <row r="6563" customFormat="false" ht="15" hidden="false" customHeight="false" outlineLevel="0" collapsed="false">
      <c r="A6563" s="37" t="s">
        <v>1812</v>
      </c>
      <c r="B6563" s="37" t="s">
        <v>238</v>
      </c>
      <c r="C6563" s="37" t="n">
        <v>180</v>
      </c>
      <c r="D6563" s="38" t="n">
        <v>46299</v>
      </c>
      <c r="E6563" s="37" t="s">
        <v>229</v>
      </c>
      <c r="F6563" s="38" t="n">
        <v>46284</v>
      </c>
      <c r="G6563" s="37" t="n">
        <v>95</v>
      </c>
    </row>
    <row r="6564" customFormat="false" ht="15" hidden="false" customHeight="false" outlineLevel="0" collapsed="false">
      <c r="A6564" s="37" t="s">
        <v>1812</v>
      </c>
      <c r="B6564" s="37" t="s">
        <v>239</v>
      </c>
      <c r="C6564" s="37" t="n">
        <v>730</v>
      </c>
      <c r="D6564" s="38" t="n">
        <v>46163</v>
      </c>
      <c r="E6564" s="37" t="s">
        <v>232</v>
      </c>
      <c r="F6564" s="38"/>
      <c r="G6564" s="37"/>
    </row>
    <row r="6565" customFormat="false" ht="15" hidden="false" customHeight="false" outlineLevel="0" collapsed="false">
      <c r="A6565" s="37" t="s">
        <v>1812</v>
      </c>
      <c r="B6565" s="37" t="s">
        <v>240</v>
      </c>
      <c r="C6565" s="37" t="n">
        <v>365</v>
      </c>
      <c r="D6565" s="38" t="n">
        <v>46124</v>
      </c>
      <c r="E6565" s="37" t="s">
        <v>229</v>
      </c>
      <c r="F6565" s="38" t="n">
        <v>46090</v>
      </c>
      <c r="G6565" s="37" t="n">
        <v>96</v>
      </c>
    </row>
    <row r="6566" customFormat="false" ht="15" hidden="false" customHeight="false" outlineLevel="0" collapsed="false">
      <c r="A6566" s="37" t="s">
        <v>1815</v>
      </c>
      <c r="B6566" s="37" t="s">
        <v>235</v>
      </c>
      <c r="C6566" s="37" t="n">
        <v>365</v>
      </c>
      <c r="D6566" s="38" t="n">
        <v>46184</v>
      </c>
      <c r="E6566" s="37" t="s">
        <v>229</v>
      </c>
      <c r="F6566" s="38" t="n">
        <v>46148</v>
      </c>
      <c r="G6566" s="37" t="n">
        <v>61</v>
      </c>
    </row>
    <row r="6567" customFormat="false" ht="15" hidden="false" customHeight="false" outlineLevel="0" collapsed="false">
      <c r="A6567" s="37" t="s">
        <v>1815</v>
      </c>
      <c r="B6567" s="37" t="s">
        <v>236</v>
      </c>
      <c r="C6567" s="37" t="n">
        <v>365</v>
      </c>
      <c r="D6567" s="38" t="n">
        <v>46302</v>
      </c>
      <c r="E6567" s="37" t="s">
        <v>229</v>
      </c>
      <c r="F6567" s="38" t="n">
        <v>46287</v>
      </c>
      <c r="G6567" s="37" t="n">
        <v>89</v>
      </c>
    </row>
    <row r="6568" customFormat="false" ht="15" hidden="false" customHeight="false" outlineLevel="0" collapsed="false">
      <c r="A6568" s="37" t="s">
        <v>1815</v>
      </c>
      <c r="B6568" s="37" t="s">
        <v>237</v>
      </c>
      <c r="C6568" s="37" t="n">
        <v>365</v>
      </c>
      <c r="D6568" s="38" t="n">
        <v>46269</v>
      </c>
      <c r="E6568" s="37" t="s">
        <v>229</v>
      </c>
      <c r="F6568" s="38" t="n">
        <v>46252</v>
      </c>
      <c r="G6568" s="37" t="n">
        <v>61</v>
      </c>
    </row>
    <row r="6569" customFormat="false" ht="15" hidden="false" customHeight="false" outlineLevel="0" collapsed="false">
      <c r="A6569" s="37" t="s">
        <v>1815</v>
      </c>
      <c r="B6569" s="37" t="s">
        <v>238</v>
      </c>
      <c r="C6569" s="37" t="n">
        <v>180</v>
      </c>
      <c r="D6569" s="38" t="n">
        <v>46366</v>
      </c>
      <c r="E6569" s="37" t="s">
        <v>229</v>
      </c>
      <c r="F6569" s="38" t="n">
        <v>46334</v>
      </c>
      <c r="G6569" s="37" t="n">
        <v>63</v>
      </c>
    </row>
    <row r="6570" customFormat="false" ht="15" hidden="false" customHeight="false" outlineLevel="0" collapsed="false">
      <c r="A6570" s="37" t="s">
        <v>1815</v>
      </c>
      <c r="B6570" s="37" t="s">
        <v>239</v>
      </c>
      <c r="C6570" s="37" t="n">
        <v>730</v>
      </c>
      <c r="D6570" s="38" t="n">
        <v>46289</v>
      </c>
      <c r="E6570" s="37" t="s">
        <v>229</v>
      </c>
      <c r="F6570" s="38" t="n">
        <v>46268</v>
      </c>
      <c r="G6570" s="37" t="n">
        <v>84</v>
      </c>
    </row>
    <row r="6571" customFormat="false" ht="15" hidden="false" customHeight="false" outlineLevel="0" collapsed="false">
      <c r="A6571" s="37" t="s">
        <v>1815</v>
      </c>
      <c r="B6571" s="37" t="s">
        <v>240</v>
      </c>
      <c r="C6571" s="37" t="n">
        <v>365</v>
      </c>
      <c r="D6571" s="38" t="n">
        <v>46233</v>
      </c>
      <c r="E6571" s="37" t="s">
        <v>229</v>
      </c>
      <c r="F6571" s="38" t="n">
        <v>46206</v>
      </c>
      <c r="G6571" s="37" t="n">
        <v>71</v>
      </c>
    </row>
    <row r="6572" customFormat="false" ht="15" hidden="false" customHeight="false" outlineLevel="0" collapsed="false">
      <c r="A6572" s="37" t="s">
        <v>1817</v>
      </c>
      <c r="B6572" s="37" t="s">
        <v>235</v>
      </c>
      <c r="C6572" s="37" t="n">
        <v>365</v>
      </c>
      <c r="D6572" s="38" t="n">
        <v>46253</v>
      </c>
      <c r="E6572" s="37" t="s">
        <v>229</v>
      </c>
      <c r="F6572" s="38" t="n">
        <v>46239</v>
      </c>
      <c r="G6572" s="37" t="n">
        <v>99</v>
      </c>
    </row>
    <row r="6573" customFormat="false" ht="15" hidden="false" customHeight="false" outlineLevel="0" collapsed="false">
      <c r="A6573" s="37" t="s">
        <v>1817</v>
      </c>
      <c r="B6573" s="37" t="s">
        <v>236</v>
      </c>
      <c r="C6573" s="37" t="n">
        <v>365</v>
      </c>
      <c r="D6573" s="38" t="n">
        <v>46124</v>
      </c>
      <c r="E6573" s="37" t="s">
        <v>229</v>
      </c>
      <c r="F6573" s="38" t="n">
        <v>46095</v>
      </c>
      <c r="G6573" s="37" t="n">
        <v>94</v>
      </c>
    </row>
    <row r="6574" customFormat="false" ht="15" hidden="false" customHeight="false" outlineLevel="0" collapsed="false">
      <c r="A6574" s="37" t="s">
        <v>1817</v>
      </c>
      <c r="B6574" s="37" t="s">
        <v>237</v>
      </c>
      <c r="C6574" s="37" t="n">
        <v>365</v>
      </c>
      <c r="D6574" s="38" t="n">
        <v>46281</v>
      </c>
      <c r="E6574" s="37" t="s">
        <v>229</v>
      </c>
      <c r="F6574" s="38" t="n">
        <v>46267</v>
      </c>
      <c r="G6574" s="37" t="n">
        <v>95</v>
      </c>
    </row>
    <row r="6575" customFormat="false" ht="15" hidden="false" customHeight="false" outlineLevel="0" collapsed="false">
      <c r="A6575" s="37" t="s">
        <v>1817</v>
      </c>
      <c r="B6575" s="37" t="s">
        <v>238</v>
      </c>
      <c r="C6575" s="37" t="n">
        <v>180</v>
      </c>
      <c r="D6575" s="38" t="n">
        <v>46209</v>
      </c>
      <c r="E6575" s="37" t="s">
        <v>229</v>
      </c>
      <c r="F6575" s="38" t="n">
        <v>46191</v>
      </c>
      <c r="G6575" s="37" t="n">
        <v>82</v>
      </c>
    </row>
    <row r="6576" customFormat="false" ht="15" hidden="false" customHeight="false" outlineLevel="0" collapsed="false">
      <c r="A6576" s="37" t="s">
        <v>1817</v>
      </c>
      <c r="B6576" s="37" t="s">
        <v>239</v>
      </c>
      <c r="C6576" s="37" t="n">
        <v>730</v>
      </c>
      <c r="D6576" s="38" t="n">
        <v>46300</v>
      </c>
      <c r="E6576" s="37" t="s">
        <v>229</v>
      </c>
      <c r="F6576" s="38" t="n">
        <v>46291</v>
      </c>
      <c r="G6576" s="37" t="n">
        <v>69</v>
      </c>
    </row>
    <row r="6577" customFormat="false" ht="15" hidden="false" customHeight="false" outlineLevel="0" collapsed="false">
      <c r="A6577" s="37" t="s">
        <v>1817</v>
      </c>
      <c r="B6577" s="37" t="s">
        <v>240</v>
      </c>
      <c r="C6577" s="37" t="n">
        <v>365</v>
      </c>
      <c r="D6577" s="38" t="n">
        <v>46332</v>
      </c>
      <c r="E6577" s="37" t="s">
        <v>229</v>
      </c>
      <c r="F6577" s="38" t="n">
        <v>46313</v>
      </c>
      <c r="G6577" s="37" t="n">
        <v>62</v>
      </c>
    </row>
    <row r="6578" customFormat="false" ht="15" hidden="false" customHeight="false" outlineLevel="0" collapsed="false">
      <c r="A6578" s="37" t="s">
        <v>725</v>
      </c>
      <c r="B6578" s="37" t="s">
        <v>235</v>
      </c>
      <c r="C6578" s="37" t="n">
        <v>365</v>
      </c>
      <c r="D6578" s="38" t="n">
        <v>46289</v>
      </c>
      <c r="E6578" s="37" t="s">
        <v>229</v>
      </c>
      <c r="F6578" s="38" t="n">
        <v>46283</v>
      </c>
      <c r="G6578" s="37" t="n">
        <v>74</v>
      </c>
    </row>
    <row r="6579" customFormat="false" ht="15" hidden="false" customHeight="false" outlineLevel="0" collapsed="false">
      <c r="A6579" s="37" t="s">
        <v>725</v>
      </c>
      <c r="B6579" s="37" t="s">
        <v>236</v>
      </c>
      <c r="C6579" s="37" t="n">
        <v>365</v>
      </c>
      <c r="D6579" s="38" t="n">
        <v>46227</v>
      </c>
      <c r="E6579" s="37" t="s">
        <v>230</v>
      </c>
      <c r="F6579" s="38"/>
      <c r="G6579" s="37"/>
    </row>
    <row r="6580" customFormat="false" ht="15" hidden="false" customHeight="false" outlineLevel="0" collapsed="false">
      <c r="A6580" s="37" t="s">
        <v>725</v>
      </c>
      <c r="B6580" s="37" t="s">
        <v>237</v>
      </c>
      <c r="C6580" s="37" t="n">
        <v>365</v>
      </c>
      <c r="D6580" s="38" t="n">
        <v>46292</v>
      </c>
      <c r="E6580" s="37" t="s">
        <v>229</v>
      </c>
      <c r="F6580" s="38" t="n">
        <v>46265</v>
      </c>
      <c r="G6580" s="37" t="n">
        <v>98</v>
      </c>
    </row>
    <row r="6581" customFormat="false" ht="15" hidden="false" customHeight="false" outlineLevel="0" collapsed="false">
      <c r="A6581" s="37" t="s">
        <v>725</v>
      </c>
      <c r="B6581" s="37" t="s">
        <v>238</v>
      </c>
      <c r="C6581" s="37" t="n">
        <v>180</v>
      </c>
      <c r="D6581" s="38" t="n">
        <v>46099</v>
      </c>
      <c r="E6581" s="37" t="s">
        <v>229</v>
      </c>
      <c r="F6581" s="38" t="n">
        <v>46092</v>
      </c>
      <c r="G6581" s="37" t="n">
        <v>86</v>
      </c>
    </row>
    <row r="6582" customFormat="false" ht="15" hidden="false" customHeight="false" outlineLevel="0" collapsed="false">
      <c r="A6582" s="37" t="s">
        <v>725</v>
      </c>
      <c r="B6582" s="37" t="s">
        <v>239</v>
      </c>
      <c r="C6582" s="37" t="n">
        <v>730</v>
      </c>
      <c r="D6582" s="38" t="n">
        <v>46151</v>
      </c>
      <c r="E6582" s="37" t="s">
        <v>229</v>
      </c>
      <c r="F6582" s="38" t="n">
        <v>46137</v>
      </c>
      <c r="G6582" s="37" t="n">
        <v>73</v>
      </c>
    </row>
    <row r="6583" customFormat="false" ht="15" hidden="false" customHeight="false" outlineLevel="0" collapsed="false">
      <c r="A6583" s="37" t="s">
        <v>725</v>
      </c>
      <c r="B6583" s="37" t="s">
        <v>240</v>
      </c>
      <c r="C6583" s="37" t="n">
        <v>365</v>
      </c>
      <c r="D6583" s="38" t="n">
        <v>46257</v>
      </c>
      <c r="E6583" s="37" t="s">
        <v>229</v>
      </c>
      <c r="F6583" s="38" t="n">
        <v>46240</v>
      </c>
      <c r="G6583" s="37" t="n">
        <v>92</v>
      </c>
    </row>
    <row r="6584" customFormat="false" ht="15" hidden="false" customHeight="false" outlineLevel="0" collapsed="false">
      <c r="A6584" s="37" t="s">
        <v>1819</v>
      </c>
      <c r="B6584" s="37" t="s">
        <v>235</v>
      </c>
      <c r="C6584" s="37" t="n">
        <v>365</v>
      </c>
      <c r="D6584" s="38" t="n">
        <v>46224</v>
      </c>
      <c r="E6584" s="37" t="s">
        <v>229</v>
      </c>
      <c r="F6584" s="38" t="n">
        <v>46196</v>
      </c>
      <c r="G6584" s="37" t="n">
        <v>73</v>
      </c>
    </row>
    <row r="6585" customFormat="false" ht="15" hidden="false" customHeight="false" outlineLevel="0" collapsed="false">
      <c r="A6585" s="37" t="s">
        <v>1819</v>
      </c>
      <c r="B6585" s="37" t="s">
        <v>236</v>
      </c>
      <c r="C6585" s="37" t="n">
        <v>365</v>
      </c>
      <c r="D6585" s="38" t="n">
        <v>46330</v>
      </c>
      <c r="E6585" s="37" t="s">
        <v>229</v>
      </c>
      <c r="F6585" s="38" t="n">
        <v>46296</v>
      </c>
      <c r="G6585" s="37" t="n">
        <v>82</v>
      </c>
    </row>
    <row r="6586" customFormat="false" ht="15" hidden="false" customHeight="false" outlineLevel="0" collapsed="false">
      <c r="A6586" s="37" t="s">
        <v>1819</v>
      </c>
      <c r="B6586" s="37" t="s">
        <v>237</v>
      </c>
      <c r="C6586" s="37" t="n">
        <v>365</v>
      </c>
      <c r="D6586" s="38" t="n">
        <v>46376</v>
      </c>
      <c r="E6586" s="37" t="s">
        <v>229</v>
      </c>
      <c r="F6586" s="38" t="n">
        <v>46364</v>
      </c>
      <c r="G6586" s="37" t="n">
        <v>70</v>
      </c>
    </row>
    <row r="6587" customFormat="false" ht="15" hidden="false" customHeight="false" outlineLevel="0" collapsed="false">
      <c r="A6587" s="37" t="s">
        <v>1819</v>
      </c>
      <c r="B6587" s="37" t="s">
        <v>238</v>
      </c>
      <c r="C6587" s="37" t="n">
        <v>180</v>
      </c>
      <c r="D6587" s="38" t="n">
        <v>46118</v>
      </c>
      <c r="E6587" s="37" t="s">
        <v>231</v>
      </c>
      <c r="F6587" s="38"/>
      <c r="G6587" s="37"/>
    </row>
    <row r="6588" customFormat="false" ht="15" hidden="false" customHeight="false" outlineLevel="0" collapsed="false">
      <c r="A6588" s="37" t="s">
        <v>1819</v>
      </c>
      <c r="B6588" s="37" t="s">
        <v>239</v>
      </c>
      <c r="C6588" s="37" t="n">
        <v>730</v>
      </c>
      <c r="D6588" s="38" t="n">
        <v>46171</v>
      </c>
      <c r="E6588" s="37" t="s">
        <v>229</v>
      </c>
      <c r="F6588" s="38" t="n">
        <v>46167</v>
      </c>
      <c r="G6588" s="37" t="n">
        <v>62</v>
      </c>
    </row>
    <row r="6589" customFormat="false" ht="15" hidden="false" customHeight="false" outlineLevel="0" collapsed="false">
      <c r="A6589" s="37" t="s">
        <v>1819</v>
      </c>
      <c r="B6589" s="37" t="s">
        <v>240</v>
      </c>
      <c r="C6589" s="37" t="n">
        <v>365</v>
      </c>
      <c r="D6589" s="38" t="n">
        <v>46370</v>
      </c>
      <c r="E6589" s="37" t="s">
        <v>231</v>
      </c>
      <c r="F6589" s="38"/>
      <c r="G6589" s="37"/>
    </row>
    <row r="6590" customFormat="false" ht="15" hidden="false" customHeight="false" outlineLevel="0" collapsed="false">
      <c r="A6590" s="37" t="s">
        <v>1820</v>
      </c>
      <c r="B6590" s="37" t="s">
        <v>235</v>
      </c>
      <c r="C6590" s="37" t="n">
        <v>365</v>
      </c>
      <c r="D6590" s="38" t="n">
        <v>46334</v>
      </c>
      <c r="E6590" s="37" t="s">
        <v>229</v>
      </c>
      <c r="F6590" s="38" t="n">
        <v>46321</v>
      </c>
      <c r="G6590" s="37" t="n">
        <v>90</v>
      </c>
    </row>
    <row r="6591" customFormat="false" ht="15" hidden="false" customHeight="false" outlineLevel="0" collapsed="false">
      <c r="A6591" s="37" t="s">
        <v>1820</v>
      </c>
      <c r="B6591" s="37" t="s">
        <v>236</v>
      </c>
      <c r="C6591" s="37" t="n">
        <v>365</v>
      </c>
      <c r="D6591" s="38" t="n">
        <v>46149</v>
      </c>
      <c r="E6591" s="37" t="s">
        <v>229</v>
      </c>
      <c r="F6591" s="38" t="n">
        <v>46135</v>
      </c>
      <c r="G6591" s="37" t="n">
        <v>79</v>
      </c>
    </row>
    <row r="6592" customFormat="false" ht="15" hidden="false" customHeight="false" outlineLevel="0" collapsed="false">
      <c r="A6592" s="37" t="s">
        <v>1820</v>
      </c>
      <c r="B6592" s="37" t="s">
        <v>237</v>
      </c>
      <c r="C6592" s="37" t="n">
        <v>365</v>
      </c>
      <c r="D6592" s="38" t="n">
        <v>46369</v>
      </c>
      <c r="E6592" s="37" t="s">
        <v>229</v>
      </c>
      <c r="F6592" s="38" t="n">
        <v>46337</v>
      </c>
      <c r="G6592" s="37" t="n">
        <v>78</v>
      </c>
    </row>
    <row r="6593" customFormat="false" ht="15" hidden="false" customHeight="false" outlineLevel="0" collapsed="false">
      <c r="A6593" s="37" t="s">
        <v>1820</v>
      </c>
      <c r="B6593" s="37" t="s">
        <v>238</v>
      </c>
      <c r="C6593" s="37" t="n">
        <v>180</v>
      </c>
      <c r="D6593" s="38" t="n">
        <v>46241</v>
      </c>
      <c r="E6593" s="37" t="s">
        <v>229</v>
      </c>
      <c r="F6593" s="38" t="n">
        <v>46228</v>
      </c>
      <c r="G6593" s="37" t="n">
        <v>90</v>
      </c>
    </row>
    <row r="6594" customFormat="false" ht="15" hidden="false" customHeight="false" outlineLevel="0" collapsed="false">
      <c r="A6594" s="37" t="s">
        <v>1820</v>
      </c>
      <c r="B6594" s="37" t="s">
        <v>239</v>
      </c>
      <c r="C6594" s="37" t="n">
        <v>730</v>
      </c>
      <c r="D6594" s="38" t="n">
        <v>46378</v>
      </c>
      <c r="E6594" s="37" t="s">
        <v>229</v>
      </c>
      <c r="F6594" s="38" t="n">
        <v>46341</v>
      </c>
      <c r="G6594" s="37" t="n">
        <v>95</v>
      </c>
    </row>
    <row r="6595" customFormat="false" ht="15" hidden="false" customHeight="false" outlineLevel="0" collapsed="false">
      <c r="A6595" s="37" t="s">
        <v>1820</v>
      </c>
      <c r="B6595" s="37" t="s">
        <v>240</v>
      </c>
      <c r="C6595" s="37" t="n">
        <v>365</v>
      </c>
      <c r="D6595" s="38" t="n">
        <v>46362</v>
      </c>
      <c r="E6595" s="37" t="s">
        <v>229</v>
      </c>
      <c r="F6595" s="38" t="n">
        <v>46333</v>
      </c>
      <c r="G6595" s="37" t="n">
        <v>70</v>
      </c>
    </row>
    <row r="6596" customFormat="false" ht="15" hidden="false" customHeight="false" outlineLevel="0" collapsed="false">
      <c r="A6596" s="37" t="s">
        <v>1821</v>
      </c>
      <c r="B6596" s="37" t="s">
        <v>235</v>
      </c>
      <c r="C6596" s="37" t="n">
        <v>365</v>
      </c>
      <c r="D6596" s="38" t="n">
        <v>46380</v>
      </c>
      <c r="E6596" s="37" t="s">
        <v>229</v>
      </c>
      <c r="F6596" s="38" t="n">
        <v>46349</v>
      </c>
      <c r="G6596" s="37" t="n">
        <v>89</v>
      </c>
    </row>
    <row r="6597" customFormat="false" ht="15" hidden="false" customHeight="false" outlineLevel="0" collapsed="false">
      <c r="A6597" s="37" t="s">
        <v>1821</v>
      </c>
      <c r="B6597" s="37" t="s">
        <v>236</v>
      </c>
      <c r="C6597" s="37" t="n">
        <v>365</v>
      </c>
      <c r="D6597" s="38" t="n">
        <v>46335</v>
      </c>
      <c r="E6597" s="37" t="s">
        <v>229</v>
      </c>
      <c r="F6597" s="38" t="n">
        <v>46326</v>
      </c>
      <c r="G6597" s="37" t="n">
        <v>84</v>
      </c>
    </row>
    <row r="6598" customFormat="false" ht="15" hidden="false" customHeight="false" outlineLevel="0" collapsed="false">
      <c r="A6598" s="37" t="s">
        <v>1821</v>
      </c>
      <c r="B6598" s="37" t="s">
        <v>237</v>
      </c>
      <c r="C6598" s="37" t="n">
        <v>365</v>
      </c>
      <c r="D6598" s="38" t="n">
        <v>46246</v>
      </c>
      <c r="E6598" s="37" t="s">
        <v>229</v>
      </c>
      <c r="F6598" s="38" t="n">
        <v>46233</v>
      </c>
      <c r="G6598" s="37" t="n">
        <v>81</v>
      </c>
    </row>
    <row r="6599" customFormat="false" ht="15" hidden="false" customHeight="false" outlineLevel="0" collapsed="false">
      <c r="A6599" s="37" t="s">
        <v>1821</v>
      </c>
      <c r="B6599" s="37" t="s">
        <v>238</v>
      </c>
      <c r="C6599" s="37" t="n">
        <v>180</v>
      </c>
      <c r="D6599" s="38" t="n">
        <v>46236</v>
      </c>
      <c r="E6599" s="37" t="s">
        <v>229</v>
      </c>
      <c r="F6599" s="38" t="n">
        <v>46235</v>
      </c>
      <c r="G6599" s="37" t="n">
        <v>86</v>
      </c>
    </row>
    <row r="6600" customFormat="false" ht="15" hidden="false" customHeight="false" outlineLevel="0" collapsed="false">
      <c r="A6600" s="37" t="s">
        <v>1821</v>
      </c>
      <c r="B6600" s="37" t="s">
        <v>239</v>
      </c>
      <c r="C6600" s="37" t="n">
        <v>730</v>
      </c>
      <c r="D6600" s="38" t="n">
        <v>46314</v>
      </c>
      <c r="E6600" s="37" t="s">
        <v>229</v>
      </c>
      <c r="F6600" s="38" t="n">
        <v>46313</v>
      </c>
      <c r="G6600" s="37" t="n">
        <v>70</v>
      </c>
    </row>
    <row r="6601" customFormat="false" ht="15" hidden="false" customHeight="false" outlineLevel="0" collapsed="false">
      <c r="A6601" s="37" t="s">
        <v>1821</v>
      </c>
      <c r="B6601" s="37" t="s">
        <v>240</v>
      </c>
      <c r="C6601" s="37" t="n">
        <v>365</v>
      </c>
      <c r="D6601" s="38" t="n">
        <v>46373</v>
      </c>
      <c r="E6601" s="37" t="s">
        <v>229</v>
      </c>
      <c r="F6601" s="38" t="n">
        <v>46344</v>
      </c>
      <c r="G6601" s="37" t="n">
        <v>85</v>
      </c>
    </row>
    <row r="6602" customFormat="false" ht="15" hidden="false" customHeight="false" outlineLevel="0" collapsed="false">
      <c r="A6602" s="37" t="s">
        <v>1822</v>
      </c>
      <c r="B6602" s="37" t="s">
        <v>235</v>
      </c>
      <c r="C6602" s="37" t="n">
        <v>365</v>
      </c>
      <c r="D6602" s="38" t="n">
        <v>46337</v>
      </c>
      <c r="E6602" s="37" t="s">
        <v>229</v>
      </c>
      <c r="F6602" s="38" t="n">
        <v>46332</v>
      </c>
      <c r="G6602" s="37" t="n">
        <v>93</v>
      </c>
    </row>
    <row r="6603" customFormat="false" ht="15" hidden="false" customHeight="false" outlineLevel="0" collapsed="false">
      <c r="A6603" s="37" t="s">
        <v>1822</v>
      </c>
      <c r="B6603" s="37" t="s">
        <v>236</v>
      </c>
      <c r="C6603" s="37" t="n">
        <v>365</v>
      </c>
      <c r="D6603" s="38" t="n">
        <v>46302</v>
      </c>
      <c r="E6603" s="37" t="s">
        <v>231</v>
      </c>
      <c r="F6603" s="38"/>
      <c r="G6603" s="37"/>
    </row>
    <row r="6604" customFormat="false" ht="15" hidden="false" customHeight="false" outlineLevel="0" collapsed="false">
      <c r="A6604" s="37" t="s">
        <v>1822</v>
      </c>
      <c r="B6604" s="37" t="s">
        <v>237</v>
      </c>
      <c r="C6604" s="37" t="n">
        <v>365</v>
      </c>
      <c r="D6604" s="38" t="n">
        <v>46225</v>
      </c>
      <c r="E6604" s="37" t="s">
        <v>231</v>
      </c>
      <c r="F6604" s="38"/>
      <c r="G6604" s="37"/>
    </row>
    <row r="6605" customFormat="false" ht="15" hidden="false" customHeight="false" outlineLevel="0" collapsed="false">
      <c r="A6605" s="37" t="s">
        <v>1822</v>
      </c>
      <c r="B6605" s="37" t="s">
        <v>238</v>
      </c>
      <c r="C6605" s="37" t="n">
        <v>180</v>
      </c>
      <c r="D6605" s="38" t="n">
        <v>46315</v>
      </c>
      <c r="E6605" s="37" t="s">
        <v>231</v>
      </c>
      <c r="F6605" s="38"/>
      <c r="G6605" s="37"/>
    </row>
    <row r="6606" customFormat="false" ht="15" hidden="false" customHeight="false" outlineLevel="0" collapsed="false">
      <c r="A6606" s="37" t="s">
        <v>1822</v>
      </c>
      <c r="B6606" s="37" t="s">
        <v>239</v>
      </c>
      <c r="C6606" s="37" t="n">
        <v>730</v>
      </c>
      <c r="D6606" s="38" t="n">
        <v>46118</v>
      </c>
      <c r="E6606" s="37" t="s">
        <v>229</v>
      </c>
      <c r="F6606" s="38" t="n">
        <v>46079</v>
      </c>
      <c r="G6606" s="37" t="n">
        <v>74</v>
      </c>
    </row>
    <row r="6607" customFormat="false" ht="15" hidden="false" customHeight="false" outlineLevel="0" collapsed="false">
      <c r="A6607" s="37" t="s">
        <v>1822</v>
      </c>
      <c r="B6607" s="37" t="s">
        <v>240</v>
      </c>
      <c r="C6607" s="37" t="n">
        <v>365</v>
      </c>
      <c r="D6607" s="38" t="n">
        <v>46342</v>
      </c>
      <c r="E6607" s="37" t="s">
        <v>229</v>
      </c>
      <c r="F6607" s="38" t="n">
        <v>46338</v>
      </c>
      <c r="G6607" s="37" t="n">
        <v>83</v>
      </c>
    </row>
    <row r="6608" customFormat="false" ht="15" hidden="false" customHeight="false" outlineLevel="0" collapsed="false">
      <c r="A6608" s="37" t="s">
        <v>1823</v>
      </c>
      <c r="B6608" s="37" t="s">
        <v>235</v>
      </c>
      <c r="C6608" s="37" t="n">
        <v>365</v>
      </c>
      <c r="D6608" s="38" t="n">
        <v>46212</v>
      </c>
      <c r="E6608" s="37" t="s">
        <v>229</v>
      </c>
      <c r="F6608" s="38" t="n">
        <v>46199</v>
      </c>
      <c r="G6608" s="37" t="n">
        <v>61</v>
      </c>
    </row>
    <row r="6609" customFormat="false" ht="15" hidden="false" customHeight="false" outlineLevel="0" collapsed="false">
      <c r="A6609" s="37" t="s">
        <v>1823</v>
      </c>
      <c r="B6609" s="37" t="s">
        <v>236</v>
      </c>
      <c r="C6609" s="37" t="n">
        <v>365</v>
      </c>
      <c r="D6609" s="38" t="n">
        <v>46192</v>
      </c>
      <c r="E6609" s="37" t="s">
        <v>229</v>
      </c>
      <c r="F6609" s="38" t="n">
        <v>46173</v>
      </c>
      <c r="G6609" s="37" t="n">
        <v>80</v>
      </c>
    </row>
    <row r="6610" customFormat="false" ht="15" hidden="false" customHeight="false" outlineLevel="0" collapsed="false">
      <c r="A6610" s="37" t="s">
        <v>1823</v>
      </c>
      <c r="B6610" s="37" t="s">
        <v>237</v>
      </c>
      <c r="C6610" s="37" t="n">
        <v>365</v>
      </c>
      <c r="D6610" s="38" t="n">
        <v>46157</v>
      </c>
      <c r="E6610" s="37" t="s">
        <v>229</v>
      </c>
      <c r="F6610" s="38" t="n">
        <v>46119</v>
      </c>
      <c r="G6610" s="37" t="n">
        <v>85</v>
      </c>
    </row>
    <row r="6611" customFormat="false" ht="15" hidden="false" customHeight="false" outlineLevel="0" collapsed="false">
      <c r="A6611" s="37" t="s">
        <v>1823</v>
      </c>
      <c r="B6611" s="37" t="s">
        <v>238</v>
      </c>
      <c r="C6611" s="37" t="n">
        <v>180</v>
      </c>
      <c r="D6611" s="38" t="n">
        <v>46282</v>
      </c>
      <c r="E6611" s="37" t="s">
        <v>230</v>
      </c>
      <c r="F6611" s="38"/>
      <c r="G6611" s="37"/>
    </row>
    <row r="6612" customFormat="false" ht="15" hidden="false" customHeight="false" outlineLevel="0" collapsed="false">
      <c r="A6612" s="37" t="s">
        <v>1823</v>
      </c>
      <c r="B6612" s="37" t="s">
        <v>239</v>
      </c>
      <c r="C6612" s="37" t="n">
        <v>730</v>
      </c>
      <c r="D6612" s="38" t="n">
        <v>46236</v>
      </c>
      <c r="E6612" s="37" t="s">
        <v>229</v>
      </c>
      <c r="F6612" s="38" t="n">
        <v>46213</v>
      </c>
      <c r="G6612" s="37" t="n">
        <v>64</v>
      </c>
    </row>
    <row r="6613" customFormat="false" ht="15" hidden="false" customHeight="false" outlineLevel="0" collapsed="false">
      <c r="A6613" s="37" t="s">
        <v>1823</v>
      </c>
      <c r="B6613" s="37" t="s">
        <v>240</v>
      </c>
      <c r="C6613" s="37" t="n">
        <v>365</v>
      </c>
      <c r="D6613" s="38" t="n">
        <v>46285</v>
      </c>
      <c r="E6613" s="37" t="s">
        <v>229</v>
      </c>
      <c r="F6613" s="38" t="n">
        <v>46281</v>
      </c>
      <c r="G6613" s="37" t="n">
        <v>68</v>
      </c>
    </row>
    <row r="6614" customFormat="false" ht="15" hidden="false" customHeight="false" outlineLevel="0" collapsed="false">
      <c r="A6614" s="37" t="s">
        <v>1824</v>
      </c>
      <c r="B6614" s="37" t="s">
        <v>235</v>
      </c>
      <c r="C6614" s="37" t="n">
        <v>365</v>
      </c>
      <c r="D6614" s="38" t="n">
        <v>46205</v>
      </c>
      <c r="E6614" s="37" t="s">
        <v>229</v>
      </c>
      <c r="F6614" s="38" t="n">
        <v>46188</v>
      </c>
      <c r="G6614" s="37" t="n">
        <v>82</v>
      </c>
    </row>
    <row r="6615" customFormat="false" ht="15" hidden="false" customHeight="false" outlineLevel="0" collapsed="false">
      <c r="A6615" s="37" t="s">
        <v>1824</v>
      </c>
      <c r="B6615" s="37" t="s">
        <v>236</v>
      </c>
      <c r="C6615" s="37" t="n">
        <v>365</v>
      </c>
      <c r="D6615" s="38" t="n">
        <v>46328</v>
      </c>
      <c r="E6615" s="37" t="s">
        <v>229</v>
      </c>
      <c r="F6615" s="38" t="n">
        <v>46306</v>
      </c>
      <c r="G6615" s="37" t="n">
        <v>65</v>
      </c>
    </row>
    <row r="6616" customFormat="false" ht="15" hidden="false" customHeight="false" outlineLevel="0" collapsed="false">
      <c r="A6616" s="37" t="s">
        <v>1824</v>
      </c>
      <c r="B6616" s="37" t="s">
        <v>237</v>
      </c>
      <c r="C6616" s="37" t="n">
        <v>365</v>
      </c>
      <c r="D6616" s="38" t="n">
        <v>46225</v>
      </c>
      <c r="E6616" s="37" t="s">
        <v>229</v>
      </c>
      <c r="F6616" s="38" t="n">
        <v>46198</v>
      </c>
      <c r="G6616" s="37" t="n">
        <v>69</v>
      </c>
    </row>
    <row r="6617" customFormat="false" ht="15" hidden="false" customHeight="false" outlineLevel="0" collapsed="false">
      <c r="A6617" s="37" t="s">
        <v>1824</v>
      </c>
      <c r="B6617" s="37" t="s">
        <v>238</v>
      </c>
      <c r="C6617" s="37" t="n">
        <v>180</v>
      </c>
      <c r="D6617" s="38" t="n">
        <v>46370</v>
      </c>
      <c r="E6617" s="37" t="s">
        <v>229</v>
      </c>
      <c r="F6617" s="38" t="n">
        <v>46351</v>
      </c>
      <c r="G6617" s="37" t="n">
        <v>88</v>
      </c>
    </row>
    <row r="6618" customFormat="false" ht="15" hidden="false" customHeight="false" outlineLevel="0" collapsed="false">
      <c r="A6618" s="37" t="s">
        <v>1824</v>
      </c>
      <c r="B6618" s="37" t="s">
        <v>239</v>
      </c>
      <c r="C6618" s="37" t="n">
        <v>730</v>
      </c>
      <c r="D6618" s="38" t="n">
        <v>46278</v>
      </c>
      <c r="E6618" s="37" t="s">
        <v>229</v>
      </c>
      <c r="F6618" s="38" t="n">
        <v>46260</v>
      </c>
      <c r="G6618" s="37" t="n">
        <v>94</v>
      </c>
    </row>
    <row r="6619" customFormat="false" ht="15" hidden="false" customHeight="false" outlineLevel="0" collapsed="false">
      <c r="A6619" s="37" t="s">
        <v>1824</v>
      </c>
      <c r="B6619" s="37" t="s">
        <v>240</v>
      </c>
      <c r="C6619" s="37" t="n">
        <v>365</v>
      </c>
      <c r="D6619" s="38" t="n">
        <v>46153</v>
      </c>
      <c r="E6619" s="37" t="s">
        <v>230</v>
      </c>
      <c r="F6619" s="38"/>
      <c r="G6619" s="37"/>
    </row>
    <row r="6620" customFormat="false" ht="15" hidden="false" customHeight="false" outlineLevel="0" collapsed="false">
      <c r="A6620" s="37" t="s">
        <v>1825</v>
      </c>
      <c r="B6620" s="37" t="s">
        <v>235</v>
      </c>
      <c r="C6620" s="37" t="n">
        <v>365</v>
      </c>
      <c r="D6620" s="38" t="n">
        <v>46158</v>
      </c>
      <c r="E6620" s="37" t="s">
        <v>229</v>
      </c>
      <c r="F6620" s="38" t="n">
        <v>46135</v>
      </c>
      <c r="G6620" s="37" t="n">
        <v>82</v>
      </c>
    </row>
    <row r="6621" customFormat="false" ht="15" hidden="false" customHeight="false" outlineLevel="0" collapsed="false">
      <c r="A6621" s="37" t="s">
        <v>1825</v>
      </c>
      <c r="B6621" s="37" t="s">
        <v>236</v>
      </c>
      <c r="C6621" s="37" t="n">
        <v>365</v>
      </c>
      <c r="D6621" s="38" t="n">
        <v>46099</v>
      </c>
      <c r="E6621" s="37" t="s">
        <v>229</v>
      </c>
      <c r="F6621" s="38" t="n">
        <v>46078</v>
      </c>
      <c r="G6621" s="37" t="n">
        <v>85</v>
      </c>
    </row>
    <row r="6622" customFormat="false" ht="15" hidden="false" customHeight="false" outlineLevel="0" collapsed="false">
      <c r="A6622" s="37" t="s">
        <v>1825</v>
      </c>
      <c r="B6622" s="37" t="s">
        <v>237</v>
      </c>
      <c r="C6622" s="37" t="n">
        <v>365</v>
      </c>
      <c r="D6622" s="38" t="n">
        <v>46108</v>
      </c>
      <c r="E6622" s="37" t="s">
        <v>229</v>
      </c>
      <c r="F6622" s="38" t="n">
        <v>46071</v>
      </c>
      <c r="G6622" s="37" t="n">
        <v>74</v>
      </c>
    </row>
    <row r="6623" customFormat="false" ht="15" hidden="false" customHeight="false" outlineLevel="0" collapsed="false">
      <c r="A6623" s="37" t="s">
        <v>1825</v>
      </c>
      <c r="B6623" s="37" t="s">
        <v>238</v>
      </c>
      <c r="C6623" s="37" t="n">
        <v>180</v>
      </c>
      <c r="D6623" s="38" t="n">
        <v>46284</v>
      </c>
      <c r="E6623" s="37" t="s">
        <v>229</v>
      </c>
      <c r="F6623" s="38" t="n">
        <v>46270</v>
      </c>
      <c r="G6623" s="37" t="n">
        <v>80</v>
      </c>
    </row>
    <row r="6624" customFormat="false" ht="15" hidden="false" customHeight="false" outlineLevel="0" collapsed="false">
      <c r="A6624" s="37" t="s">
        <v>1825</v>
      </c>
      <c r="B6624" s="37" t="s">
        <v>239</v>
      </c>
      <c r="C6624" s="37" t="n">
        <v>730</v>
      </c>
      <c r="D6624" s="38" t="n">
        <v>46335</v>
      </c>
      <c r="E6624" s="37" t="s">
        <v>229</v>
      </c>
      <c r="F6624" s="38" t="n">
        <v>46323</v>
      </c>
      <c r="G6624" s="37" t="n">
        <v>60</v>
      </c>
    </row>
    <row r="6625" customFormat="false" ht="15" hidden="false" customHeight="false" outlineLevel="0" collapsed="false">
      <c r="A6625" s="37" t="s">
        <v>1825</v>
      </c>
      <c r="B6625" s="37" t="s">
        <v>240</v>
      </c>
      <c r="C6625" s="37" t="n">
        <v>365</v>
      </c>
      <c r="D6625" s="38" t="n">
        <v>46198</v>
      </c>
      <c r="E6625" s="37" t="s">
        <v>229</v>
      </c>
      <c r="F6625" s="38" t="n">
        <v>46163</v>
      </c>
      <c r="G6625" s="37" t="n">
        <v>75</v>
      </c>
    </row>
    <row r="6626" customFormat="false" ht="15" hidden="false" customHeight="false" outlineLevel="0" collapsed="false">
      <c r="A6626" s="37" t="s">
        <v>1350</v>
      </c>
      <c r="B6626" s="37" t="s">
        <v>235</v>
      </c>
      <c r="C6626" s="37" t="n">
        <v>365</v>
      </c>
      <c r="D6626" s="38" t="n">
        <v>46254</v>
      </c>
      <c r="E6626" s="37" t="s">
        <v>230</v>
      </c>
      <c r="F6626" s="38"/>
      <c r="G6626" s="37"/>
    </row>
    <row r="6627" customFormat="false" ht="15" hidden="false" customHeight="false" outlineLevel="0" collapsed="false">
      <c r="A6627" s="37" t="s">
        <v>1350</v>
      </c>
      <c r="B6627" s="37" t="s">
        <v>236</v>
      </c>
      <c r="C6627" s="37" t="n">
        <v>365</v>
      </c>
      <c r="D6627" s="38" t="n">
        <v>46377</v>
      </c>
      <c r="E6627" s="37" t="s">
        <v>229</v>
      </c>
      <c r="F6627" s="38" t="n">
        <v>46357</v>
      </c>
      <c r="G6627" s="37" t="n">
        <v>85</v>
      </c>
    </row>
    <row r="6628" customFormat="false" ht="15" hidden="false" customHeight="false" outlineLevel="0" collapsed="false">
      <c r="A6628" s="37" t="s">
        <v>1350</v>
      </c>
      <c r="B6628" s="37" t="s">
        <v>237</v>
      </c>
      <c r="C6628" s="37" t="n">
        <v>365</v>
      </c>
      <c r="D6628" s="38" t="n">
        <v>46104</v>
      </c>
      <c r="E6628" s="37" t="s">
        <v>229</v>
      </c>
      <c r="F6628" s="38" t="n">
        <v>46077</v>
      </c>
      <c r="G6628" s="37" t="n">
        <v>88</v>
      </c>
    </row>
    <row r="6629" customFormat="false" ht="15" hidden="false" customHeight="false" outlineLevel="0" collapsed="false">
      <c r="A6629" s="37" t="s">
        <v>1350</v>
      </c>
      <c r="B6629" s="37" t="s">
        <v>238</v>
      </c>
      <c r="C6629" s="37" t="n">
        <v>180</v>
      </c>
      <c r="D6629" s="38" t="n">
        <v>46254</v>
      </c>
      <c r="E6629" s="37" t="s">
        <v>229</v>
      </c>
      <c r="F6629" s="38" t="n">
        <v>46247</v>
      </c>
      <c r="G6629" s="37" t="n">
        <v>76</v>
      </c>
    </row>
    <row r="6630" customFormat="false" ht="15" hidden="false" customHeight="false" outlineLevel="0" collapsed="false">
      <c r="A6630" s="37" t="s">
        <v>1350</v>
      </c>
      <c r="B6630" s="37" t="s">
        <v>239</v>
      </c>
      <c r="C6630" s="37" t="n">
        <v>730</v>
      </c>
      <c r="D6630" s="38" t="n">
        <v>46190</v>
      </c>
      <c r="E6630" s="37" t="s">
        <v>229</v>
      </c>
      <c r="F6630" s="38" t="n">
        <v>46185</v>
      </c>
      <c r="G6630" s="37" t="n">
        <v>62</v>
      </c>
    </row>
    <row r="6631" customFormat="false" ht="15" hidden="false" customHeight="false" outlineLevel="0" collapsed="false">
      <c r="A6631" s="37" t="s">
        <v>1350</v>
      </c>
      <c r="B6631" s="37" t="s">
        <v>240</v>
      </c>
      <c r="C6631" s="37" t="n">
        <v>365</v>
      </c>
      <c r="D6631" s="38" t="n">
        <v>46278</v>
      </c>
      <c r="E6631" s="37" t="s">
        <v>229</v>
      </c>
      <c r="F6631" s="38" t="n">
        <v>46272</v>
      </c>
      <c r="G6631" s="37" t="n">
        <v>87</v>
      </c>
    </row>
    <row r="6632" customFormat="false" ht="15" hidden="false" customHeight="false" outlineLevel="0" collapsed="false">
      <c r="A6632" s="37" t="s">
        <v>389</v>
      </c>
      <c r="B6632" s="37" t="s">
        <v>235</v>
      </c>
      <c r="C6632" s="37" t="n">
        <v>365</v>
      </c>
      <c r="D6632" s="38" t="n">
        <v>46248</v>
      </c>
      <c r="E6632" s="37" t="s">
        <v>229</v>
      </c>
      <c r="F6632" s="38" t="n">
        <v>46234</v>
      </c>
      <c r="G6632" s="37" t="n">
        <v>63</v>
      </c>
    </row>
    <row r="6633" customFormat="false" ht="15" hidden="false" customHeight="false" outlineLevel="0" collapsed="false">
      <c r="A6633" s="37" t="s">
        <v>389</v>
      </c>
      <c r="B6633" s="37" t="s">
        <v>236</v>
      </c>
      <c r="C6633" s="37" t="n">
        <v>365</v>
      </c>
      <c r="D6633" s="38" t="n">
        <v>46366</v>
      </c>
      <c r="E6633" s="37" t="s">
        <v>229</v>
      </c>
      <c r="F6633" s="38" t="n">
        <v>46332</v>
      </c>
      <c r="G6633" s="37" t="n">
        <v>98</v>
      </c>
    </row>
    <row r="6634" customFormat="false" ht="15" hidden="false" customHeight="false" outlineLevel="0" collapsed="false">
      <c r="A6634" s="37" t="s">
        <v>389</v>
      </c>
      <c r="B6634" s="37" t="s">
        <v>237</v>
      </c>
      <c r="C6634" s="37" t="n">
        <v>365</v>
      </c>
      <c r="D6634" s="38" t="n">
        <v>46341</v>
      </c>
      <c r="E6634" s="37" t="s">
        <v>231</v>
      </c>
      <c r="F6634" s="38"/>
      <c r="G6634" s="37"/>
    </row>
    <row r="6635" customFormat="false" ht="15" hidden="false" customHeight="false" outlineLevel="0" collapsed="false">
      <c r="A6635" s="37" t="s">
        <v>389</v>
      </c>
      <c r="B6635" s="37" t="s">
        <v>238</v>
      </c>
      <c r="C6635" s="37" t="n">
        <v>180</v>
      </c>
      <c r="D6635" s="38" t="n">
        <v>46308</v>
      </c>
      <c r="E6635" s="37" t="s">
        <v>229</v>
      </c>
      <c r="F6635" s="38" t="n">
        <v>46293</v>
      </c>
      <c r="G6635" s="37" t="n">
        <v>84</v>
      </c>
    </row>
    <row r="6636" customFormat="false" ht="15" hidden="false" customHeight="false" outlineLevel="0" collapsed="false">
      <c r="A6636" s="37" t="s">
        <v>389</v>
      </c>
      <c r="B6636" s="37" t="s">
        <v>239</v>
      </c>
      <c r="C6636" s="37" t="n">
        <v>730</v>
      </c>
      <c r="D6636" s="38" t="n">
        <v>46141</v>
      </c>
      <c r="E6636" s="37" t="s">
        <v>230</v>
      </c>
      <c r="F6636" s="38"/>
      <c r="G6636" s="37"/>
    </row>
    <row r="6637" customFormat="false" ht="15" hidden="false" customHeight="false" outlineLevel="0" collapsed="false">
      <c r="A6637" s="37" t="s">
        <v>389</v>
      </c>
      <c r="B6637" s="37" t="s">
        <v>240</v>
      </c>
      <c r="C6637" s="37" t="n">
        <v>365</v>
      </c>
      <c r="D6637" s="38" t="n">
        <v>46133</v>
      </c>
      <c r="E6637" s="37" t="s">
        <v>229</v>
      </c>
      <c r="F6637" s="38" t="n">
        <v>46102</v>
      </c>
      <c r="G6637" s="37" t="n">
        <v>73</v>
      </c>
    </row>
    <row r="6638" customFormat="false" ht="15" hidden="false" customHeight="false" outlineLevel="0" collapsed="false">
      <c r="A6638" s="37" t="s">
        <v>1826</v>
      </c>
      <c r="B6638" s="37" t="s">
        <v>235</v>
      </c>
      <c r="C6638" s="37" t="n">
        <v>365</v>
      </c>
      <c r="D6638" s="38" t="n">
        <v>46332</v>
      </c>
      <c r="E6638" s="37" t="s">
        <v>229</v>
      </c>
      <c r="F6638" s="38" t="n">
        <v>46318</v>
      </c>
      <c r="G6638" s="37" t="n">
        <v>82</v>
      </c>
    </row>
    <row r="6639" customFormat="false" ht="15" hidden="false" customHeight="false" outlineLevel="0" collapsed="false">
      <c r="A6639" s="37" t="s">
        <v>1826</v>
      </c>
      <c r="B6639" s="37" t="s">
        <v>236</v>
      </c>
      <c r="C6639" s="37" t="n">
        <v>365</v>
      </c>
      <c r="D6639" s="38" t="n">
        <v>46206</v>
      </c>
      <c r="E6639" s="37" t="s">
        <v>229</v>
      </c>
      <c r="F6639" s="38" t="n">
        <v>46173</v>
      </c>
      <c r="G6639" s="37" t="n">
        <v>62</v>
      </c>
    </row>
    <row r="6640" customFormat="false" ht="15" hidden="false" customHeight="false" outlineLevel="0" collapsed="false">
      <c r="A6640" s="37" t="s">
        <v>1826</v>
      </c>
      <c r="B6640" s="37" t="s">
        <v>237</v>
      </c>
      <c r="C6640" s="37" t="n">
        <v>365</v>
      </c>
      <c r="D6640" s="38" t="n">
        <v>46134</v>
      </c>
      <c r="E6640" s="37" t="s">
        <v>229</v>
      </c>
      <c r="F6640" s="38" t="n">
        <v>46119</v>
      </c>
      <c r="G6640" s="37" t="n">
        <v>84</v>
      </c>
    </row>
    <row r="6641" customFormat="false" ht="15" hidden="false" customHeight="false" outlineLevel="0" collapsed="false">
      <c r="A6641" s="37" t="s">
        <v>1826</v>
      </c>
      <c r="B6641" s="37" t="s">
        <v>238</v>
      </c>
      <c r="C6641" s="37" t="n">
        <v>180</v>
      </c>
      <c r="D6641" s="38" t="n">
        <v>46261</v>
      </c>
      <c r="E6641" s="37" t="s">
        <v>229</v>
      </c>
      <c r="F6641" s="38" t="n">
        <v>46223</v>
      </c>
      <c r="G6641" s="37" t="n">
        <v>74</v>
      </c>
    </row>
    <row r="6642" customFormat="false" ht="15" hidden="false" customHeight="false" outlineLevel="0" collapsed="false">
      <c r="A6642" s="37" t="s">
        <v>1826</v>
      </c>
      <c r="B6642" s="37" t="s">
        <v>239</v>
      </c>
      <c r="C6642" s="37" t="n">
        <v>730</v>
      </c>
      <c r="D6642" s="38" t="n">
        <v>46141</v>
      </c>
      <c r="E6642" s="37" t="s">
        <v>232</v>
      </c>
      <c r="F6642" s="38"/>
      <c r="G6642" s="37"/>
    </row>
    <row r="6643" customFormat="false" ht="15" hidden="false" customHeight="false" outlineLevel="0" collapsed="false">
      <c r="A6643" s="37" t="s">
        <v>1826</v>
      </c>
      <c r="B6643" s="37" t="s">
        <v>240</v>
      </c>
      <c r="C6643" s="37" t="n">
        <v>365</v>
      </c>
      <c r="D6643" s="38" t="n">
        <v>46165</v>
      </c>
      <c r="E6643" s="37" t="s">
        <v>229</v>
      </c>
      <c r="F6643" s="38" t="n">
        <v>46132</v>
      </c>
      <c r="G6643" s="37" t="n">
        <v>79</v>
      </c>
    </row>
    <row r="6644" customFormat="false" ht="15" hidden="false" customHeight="false" outlineLevel="0" collapsed="false">
      <c r="A6644" s="37" t="s">
        <v>1827</v>
      </c>
      <c r="B6644" s="37" t="s">
        <v>235</v>
      </c>
      <c r="C6644" s="37" t="n">
        <v>365</v>
      </c>
      <c r="D6644" s="38" t="n">
        <v>46132</v>
      </c>
      <c r="E6644" s="37" t="s">
        <v>229</v>
      </c>
      <c r="F6644" s="38" t="n">
        <v>46106</v>
      </c>
      <c r="G6644" s="37" t="n">
        <v>72</v>
      </c>
    </row>
    <row r="6645" customFormat="false" ht="15" hidden="false" customHeight="false" outlineLevel="0" collapsed="false">
      <c r="A6645" s="37" t="s">
        <v>1827</v>
      </c>
      <c r="B6645" s="37" t="s">
        <v>236</v>
      </c>
      <c r="C6645" s="37" t="n">
        <v>365</v>
      </c>
      <c r="D6645" s="38" t="n">
        <v>46176</v>
      </c>
      <c r="E6645" s="37" t="s">
        <v>231</v>
      </c>
      <c r="F6645" s="38"/>
      <c r="G6645" s="37"/>
    </row>
    <row r="6646" customFormat="false" ht="15" hidden="false" customHeight="false" outlineLevel="0" collapsed="false">
      <c r="A6646" s="37" t="s">
        <v>1827</v>
      </c>
      <c r="B6646" s="37" t="s">
        <v>237</v>
      </c>
      <c r="C6646" s="37" t="n">
        <v>365</v>
      </c>
      <c r="D6646" s="38" t="n">
        <v>46293</v>
      </c>
      <c r="E6646" s="37" t="s">
        <v>229</v>
      </c>
      <c r="F6646" s="38" t="n">
        <v>46263</v>
      </c>
      <c r="G6646" s="37" t="n">
        <v>79</v>
      </c>
    </row>
    <row r="6647" customFormat="false" ht="15" hidden="false" customHeight="false" outlineLevel="0" collapsed="false">
      <c r="A6647" s="37" t="s">
        <v>1827</v>
      </c>
      <c r="B6647" s="37" t="s">
        <v>238</v>
      </c>
      <c r="C6647" s="37" t="n">
        <v>180</v>
      </c>
      <c r="D6647" s="38" t="n">
        <v>46303</v>
      </c>
      <c r="E6647" s="37" t="s">
        <v>231</v>
      </c>
      <c r="F6647" s="38"/>
      <c r="G6647" s="37"/>
    </row>
    <row r="6648" customFormat="false" ht="15" hidden="false" customHeight="false" outlineLevel="0" collapsed="false">
      <c r="A6648" s="37" t="s">
        <v>1827</v>
      </c>
      <c r="B6648" s="37" t="s">
        <v>239</v>
      </c>
      <c r="C6648" s="37" t="n">
        <v>730</v>
      </c>
      <c r="D6648" s="38" t="n">
        <v>46365</v>
      </c>
      <c r="E6648" s="37" t="s">
        <v>230</v>
      </c>
      <c r="F6648" s="38"/>
      <c r="G6648" s="37"/>
    </row>
    <row r="6649" customFormat="false" ht="15" hidden="false" customHeight="false" outlineLevel="0" collapsed="false">
      <c r="A6649" s="37" t="s">
        <v>1827</v>
      </c>
      <c r="B6649" s="37" t="s">
        <v>240</v>
      </c>
      <c r="C6649" s="37" t="n">
        <v>365</v>
      </c>
      <c r="D6649" s="38" t="n">
        <v>46369</v>
      </c>
      <c r="E6649" s="37" t="s">
        <v>229</v>
      </c>
      <c r="F6649" s="38" t="n">
        <v>46355</v>
      </c>
      <c r="G6649" s="37" t="n">
        <v>87</v>
      </c>
    </row>
    <row r="6650" customFormat="false" ht="15" hidden="false" customHeight="false" outlineLevel="0" collapsed="false">
      <c r="A6650" s="37" t="s">
        <v>755</v>
      </c>
      <c r="B6650" s="37" t="s">
        <v>235</v>
      </c>
      <c r="C6650" s="37" t="n">
        <v>365</v>
      </c>
      <c r="D6650" s="38" t="n">
        <v>46193</v>
      </c>
      <c r="E6650" s="37" t="s">
        <v>229</v>
      </c>
      <c r="F6650" s="38" t="n">
        <v>46179</v>
      </c>
      <c r="G6650" s="37" t="n">
        <v>89</v>
      </c>
    </row>
    <row r="6651" customFormat="false" ht="15" hidden="false" customHeight="false" outlineLevel="0" collapsed="false">
      <c r="A6651" s="37" t="s">
        <v>755</v>
      </c>
      <c r="B6651" s="37" t="s">
        <v>236</v>
      </c>
      <c r="C6651" s="37" t="n">
        <v>365</v>
      </c>
      <c r="D6651" s="38" t="n">
        <v>46381</v>
      </c>
      <c r="E6651" s="37" t="s">
        <v>229</v>
      </c>
      <c r="F6651" s="38" t="n">
        <v>46373</v>
      </c>
      <c r="G6651" s="37" t="n">
        <v>79</v>
      </c>
    </row>
    <row r="6652" customFormat="false" ht="15" hidden="false" customHeight="false" outlineLevel="0" collapsed="false">
      <c r="A6652" s="37" t="s">
        <v>755</v>
      </c>
      <c r="B6652" s="37" t="s">
        <v>237</v>
      </c>
      <c r="C6652" s="37" t="n">
        <v>365</v>
      </c>
      <c r="D6652" s="38" t="n">
        <v>46323</v>
      </c>
      <c r="E6652" s="37" t="s">
        <v>229</v>
      </c>
      <c r="F6652" s="38" t="n">
        <v>46292</v>
      </c>
      <c r="G6652" s="37" t="n">
        <v>71</v>
      </c>
    </row>
    <row r="6653" customFormat="false" ht="15" hidden="false" customHeight="false" outlineLevel="0" collapsed="false">
      <c r="A6653" s="37" t="s">
        <v>755</v>
      </c>
      <c r="B6653" s="37" t="s">
        <v>238</v>
      </c>
      <c r="C6653" s="37" t="n">
        <v>180</v>
      </c>
      <c r="D6653" s="38" t="n">
        <v>46223</v>
      </c>
      <c r="E6653" s="37" t="s">
        <v>229</v>
      </c>
      <c r="F6653" s="38" t="n">
        <v>46213</v>
      </c>
      <c r="G6653" s="37" t="n">
        <v>89</v>
      </c>
    </row>
    <row r="6654" customFormat="false" ht="15" hidden="false" customHeight="false" outlineLevel="0" collapsed="false">
      <c r="A6654" s="37" t="s">
        <v>755</v>
      </c>
      <c r="B6654" s="37" t="s">
        <v>239</v>
      </c>
      <c r="C6654" s="37" t="n">
        <v>730</v>
      </c>
      <c r="D6654" s="38" t="n">
        <v>46300</v>
      </c>
      <c r="E6654" s="37" t="s">
        <v>229</v>
      </c>
      <c r="F6654" s="38" t="n">
        <v>46266</v>
      </c>
      <c r="G6654" s="37" t="n">
        <v>86</v>
      </c>
    </row>
    <row r="6655" customFormat="false" ht="15" hidden="false" customHeight="false" outlineLevel="0" collapsed="false">
      <c r="A6655" s="37" t="s">
        <v>755</v>
      </c>
      <c r="B6655" s="37" t="s">
        <v>240</v>
      </c>
      <c r="C6655" s="37" t="n">
        <v>365</v>
      </c>
      <c r="D6655" s="38" t="n">
        <v>46273</v>
      </c>
      <c r="E6655" s="37" t="s">
        <v>229</v>
      </c>
      <c r="F6655" s="38" t="n">
        <v>46238</v>
      </c>
      <c r="G6655" s="37" t="n">
        <v>85</v>
      </c>
    </row>
    <row r="6656" customFormat="false" ht="15" hidden="false" customHeight="false" outlineLevel="0" collapsed="false">
      <c r="A6656" s="37" t="s">
        <v>1829</v>
      </c>
      <c r="B6656" s="37" t="s">
        <v>235</v>
      </c>
      <c r="C6656" s="37" t="n">
        <v>365</v>
      </c>
      <c r="D6656" s="38" t="n">
        <v>46226</v>
      </c>
      <c r="E6656" s="37" t="s">
        <v>229</v>
      </c>
      <c r="F6656" s="38" t="n">
        <v>46196</v>
      </c>
      <c r="G6656" s="37" t="n">
        <v>66</v>
      </c>
    </row>
    <row r="6657" customFormat="false" ht="15" hidden="false" customHeight="false" outlineLevel="0" collapsed="false">
      <c r="A6657" s="37" t="s">
        <v>1829</v>
      </c>
      <c r="B6657" s="37" t="s">
        <v>236</v>
      </c>
      <c r="C6657" s="37" t="n">
        <v>365</v>
      </c>
      <c r="D6657" s="38" t="n">
        <v>46178</v>
      </c>
      <c r="E6657" s="37" t="s">
        <v>229</v>
      </c>
      <c r="F6657" s="38" t="n">
        <v>46174</v>
      </c>
      <c r="G6657" s="37" t="n">
        <v>93</v>
      </c>
    </row>
    <row r="6658" customFormat="false" ht="15" hidden="false" customHeight="false" outlineLevel="0" collapsed="false">
      <c r="A6658" s="37" t="s">
        <v>1829</v>
      </c>
      <c r="B6658" s="37" t="s">
        <v>237</v>
      </c>
      <c r="C6658" s="37" t="n">
        <v>365</v>
      </c>
      <c r="D6658" s="38" t="n">
        <v>46218</v>
      </c>
      <c r="E6658" s="37" t="s">
        <v>229</v>
      </c>
      <c r="F6658" s="38" t="n">
        <v>46195</v>
      </c>
      <c r="G6658" s="37" t="n">
        <v>96</v>
      </c>
    </row>
    <row r="6659" customFormat="false" ht="15" hidden="false" customHeight="false" outlineLevel="0" collapsed="false">
      <c r="A6659" s="37" t="s">
        <v>1829</v>
      </c>
      <c r="B6659" s="37" t="s">
        <v>238</v>
      </c>
      <c r="C6659" s="37" t="n">
        <v>180</v>
      </c>
      <c r="D6659" s="38" t="n">
        <v>46227</v>
      </c>
      <c r="E6659" s="37" t="s">
        <v>232</v>
      </c>
      <c r="F6659" s="38"/>
      <c r="G6659" s="37"/>
    </row>
    <row r="6660" customFormat="false" ht="15" hidden="false" customHeight="false" outlineLevel="0" collapsed="false">
      <c r="A6660" s="37" t="s">
        <v>1829</v>
      </c>
      <c r="B6660" s="37" t="s">
        <v>239</v>
      </c>
      <c r="C6660" s="37" t="n">
        <v>730</v>
      </c>
      <c r="D6660" s="38" t="n">
        <v>46230</v>
      </c>
      <c r="E6660" s="37" t="s">
        <v>232</v>
      </c>
      <c r="F6660" s="38"/>
      <c r="G6660" s="37"/>
    </row>
    <row r="6661" customFormat="false" ht="15" hidden="false" customHeight="false" outlineLevel="0" collapsed="false">
      <c r="A6661" s="37" t="s">
        <v>1829</v>
      </c>
      <c r="B6661" s="37" t="s">
        <v>240</v>
      </c>
      <c r="C6661" s="37" t="n">
        <v>365</v>
      </c>
      <c r="D6661" s="38" t="n">
        <v>46158</v>
      </c>
      <c r="E6661" s="37" t="s">
        <v>231</v>
      </c>
      <c r="F6661" s="38"/>
      <c r="G6661" s="37"/>
    </row>
    <row r="6662" customFormat="false" ht="15" hidden="false" customHeight="false" outlineLevel="0" collapsed="false">
      <c r="A6662" s="37" t="s">
        <v>1830</v>
      </c>
      <c r="B6662" s="37" t="s">
        <v>235</v>
      </c>
      <c r="C6662" s="37" t="n">
        <v>365</v>
      </c>
      <c r="D6662" s="38" t="n">
        <v>46213</v>
      </c>
      <c r="E6662" s="37" t="s">
        <v>229</v>
      </c>
      <c r="F6662" s="38" t="n">
        <v>46177</v>
      </c>
      <c r="G6662" s="37" t="n">
        <v>86</v>
      </c>
    </row>
    <row r="6663" customFormat="false" ht="15" hidden="false" customHeight="false" outlineLevel="0" collapsed="false">
      <c r="A6663" s="37" t="s">
        <v>1830</v>
      </c>
      <c r="B6663" s="37" t="s">
        <v>236</v>
      </c>
      <c r="C6663" s="37" t="n">
        <v>365</v>
      </c>
      <c r="D6663" s="38" t="n">
        <v>46208</v>
      </c>
      <c r="E6663" s="37" t="s">
        <v>229</v>
      </c>
      <c r="F6663" s="38" t="n">
        <v>46188</v>
      </c>
      <c r="G6663" s="37" t="n">
        <v>88</v>
      </c>
    </row>
    <row r="6664" customFormat="false" ht="15" hidden="false" customHeight="false" outlineLevel="0" collapsed="false">
      <c r="A6664" s="37" t="s">
        <v>1830</v>
      </c>
      <c r="B6664" s="37" t="s">
        <v>237</v>
      </c>
      <c r="C6664" s="37" t="n">
        <v>365</v>
      </c>
      <c r="D6664" s="38" t="n">
        <v>46100</v>
      </c>
      <c r="E6664" s="37" t="s">
        <v>229</v>
      </c>
      <c r="F6664" s="38" t="n">
        <v>46070</v>
      </c>
      <c r="G6664" s="37" t="n">
        <v>88</v>
      </c>
    </row>
    <row r="6665" customFormat="false" ht="15" hidden="false" customHeight="false" outlineLevel="0" collapsed="false">
      <c r="A6665" s="37" t="s">
        <v>1830</v>
      </c>
      <c r="B6665" s="37" t="s">
        <v>238</v>
      </c>
      <c r="C6665" s="37" t="n">
        <v>180</v>
      </c>
      <c r="D6665" s="38" t="n">
        <v>46200</v>
      </c>
      <c r="E6665" s="37" t="s">
        <v>229</v>
      </c>
      <c r="F6665" s="38" t="n">
        <v>46161</v>
      </c>
      <c r="G6665" s="37" t="n">
        <v>86</v>
      </c>
    </row>
    <row r="6666" customFormat="false" ht="15" hidden="false" customHeight="false" outlineLevel="0" collapsed="false">
      <c r="A6666" s="37" t="s">
        <v>1830</v>
      </c>
      <c r="B6666" s="37" t="s">
        <v>239</v>
      </c>
      <c r="C6666" s="37" t="n">
        <v>730</v>
      </c>
      <c r="D6666" s="38" t="n">
        <v>46371</v>
      </c>
      <c r="E6666" s="37" t="s">
        <v>229</v>
      </c>
      <c r="F6666" s="38" t="n">
        <v>46360</v>
      </c>
      <c r="G6666" s="37" t="n">
        <v>87</v>
      </c>
    </row>
    <row r="6667" customFormat="false" ht="15" hidden="false" customHeight="false" outlineLevel="0" collapsed="false">
      <c r="A6667" s="37" t="s">
        <v>1830</v>
      </c>
      <c r="B6667" s="37" t="s">
        <v>240</v>
      </c>
      <c r="C6667" s="37" t="n">
        <v>365</v>
      </c>
      <c r="D6667" s="38" t="n">
        <v>46337</v>
      </c>
      <c r="E6667" s="37" t="s">
        <v>230</v>
      </c>
      <c r="F6667" s="38"/>
      <c r="G6667" s="37"/>
    </row>
    <row r="6668" customFormat="false" ht="15" hidden="false" customHeight="false" outlineLevel="0" collapsed="false">
      <c r="A6668" s="37" t="s">
        <v>1831</v>
      </c>
      <c r="B6668" s="37" t="s">
        <v>235</v>
      </c>
      <c r="C6668" s="37" t="n">
        <v>365</v>
      </c>
      <c r="D6668" s="38" t="n">
        <v>46336</v>
      </c>
      <c r="E6668" s="37" t="s">
        <v>232</v>
      </c>
      <c r="F6668" s="38"/>
      <c r="G6668" s="37"/>
    </row>
    <row r="6669" customFormat="false" ht="15" hidden="false" customHeight="false" outlineLevel="0" collapsed="false">
      <c r="A6669" s="37" t="s">
        <v>1831</v>
      </c>
      <c r="B6669" s="37" t="s">
        <v>236</v>
      </c>
      <c r="C6669" s="37" t="n">
        <v>365</v>
      </c>
      <c r="D6669" s="38" t="n">
        <v>46120</v>
      </c>
      <c r="E6669" s="37" t="s">
        <v>231</v>
      </c>
      <c r="F6669" s="38"/>
      <c r="G6669" s="37"/>
    </row>
    <row r="6670" customFormat="false" ht="15" hidden="false" customHeight="false" outlineLevel="0" collapsed="false">
      <c r="A6670" s="37" t="s">
        <v>1831</v>
      </c>
      <c r="B6670" s="37" t="s">
        <v>237</v>
      </c>
      <c r="C6670" s="37" t="n">
        <v>365</v>
      </c>
      <c r="D6670" s="38" t="n">
        <v>46380</v>
      </c>
      <c r="E6670" s="37" t="s">
        <v>229</v>
      </c>
      <c r="F6670" s="38" t="n">
        <v>46349</v>
      </c>
      <c r="G6670" s="37" t="n">
        <v>96</v>
      </c>
    </row>
    <row r="6671" customFormat="false" ht="15" hidden="false" customHeight="false" outlineLevel="0" collapsed="false">
      <c r="A6671" s="37" t="s">
        <v>1831</v>
      </c>
      <c r="B6671" s="37" t="s">
        <v>238</v>
      </c>
      <c r="C6671" s="37" t="n">
        <v>180</v>
      </c>
      <c r="D6671" s="38" t="n">
        <v>46236</v>
      </c>
      <c r="E6671" s="37" t="s">
        <v>229</v>
      </c>
      <c r="F6671" s="38" t="n">
        <v>46222</v>
      </c>
      <c r="G6671" s="37" t="n">
        <v>76</v>
      </c>
    </row>
    <row r="6672" customFormat="false" ht="15" hidden="false" customHeight="false" outlineLevel="0" collapsed="false">
      <c r="A6672" s="37" t="s">
        <v>1831</v>
      </c>
      <c r="B6672" s="37" t="s">
        <v>239</v>
      </c>
      <c r="C6672" s="37" t="n">
        <v>730</v>
      </c>
      <c r="D6672" s="38" t="n">
        <v>46156</v>
      </c>
      <c r="E6672" s="37" t="s">
        <v>231</v>
      </c>
      <c r="F6672" s="38"/>
      <c r="G6672" s="37"/>
    </row>
    <row r="6673" customFormat="false" ht="15" hidden="false" customHeight="false" outlineLevel="0" collapsed="false">
      <c r="A6673" s="37" t="s">
        <v>1831</v>
      </c>
      <c r="B6673" s="37" t="s">
        <v>240</v>
      </c>
      <c r="C6673" s="37" t="n">
        <v>365</v>
      </c>
      <c r="D6673" s="38" t="n">
        <v>46252</v>
      </c>
      <c r="E6673" s="37" t="s">
        <v>231</v>
      </c>
      <c r="F6673" s="38"/>
      <c r="G6673" s="37"/>
    </row>
    <row r="6674" customFormat="false" ht="15" hidden="false" customHeight="false" outlineLevel="0" collapsed="false">
      <c r="A6674" s="37" t="s">
        <v>1833</v>
      </c>
      <c r="B6674" s="37" t="s">
        <v>235</v>
      </c>
      <c r="C6674" s="37" t="n">
        <v>365</v>
      </c>
      <c r="D6674" s="38" t="n">
        <v>46185</v>
      </c>
      <c r="E6674" s="37" t="s">
        <v>229</v>
      </c>
      <c r="F6674" s="38" t="n">
        <v>46180</v>
      </c>
      <c r="G6674" s="37" t="n">
        <v>80</v>
      </c>
    </row>
    <row r="6675" customFormat="false" ht="15" hidden="false" customHeight="false" outlineLevel="0" collapsed="false">
      <c r="A6675" s="37" t="s">
        <v>1833</v>
      </c>
      <c r="B6675" s="37" t="s">
        <v>236</v>
      </c>
      <c r="C6675" s="37" t="n">
        <v>365</v>
      </c>
      <c r="D6675" s="38" t="n">
        <v>46272</v>
      </c>
      <c r="E6675" s="37" t="s">
        <v>229</v>
      </c>
      <c r="F6675" s="38" t="n">
        <v>46237</v>
      </c>
      <c r="G6675" s="37" t="n">
        <v>64</v>
      </c>
    </row>
    <row r="6676" customFormat="false" ht="15" hidden="false" customHeight="false" outlineLevel="0" collapsed="false">
      <c r="A6676" s="37" t="s">
        <v>1833</v>
      </c>
      <c r="B6676" s="37" t="s">
        <v>237</v>
      </c>
      <c r="C6676" s="37" t="n">
        <v>365</v>
      </c>
      <c r="D6676" s="38" t="n">
        <v>46114</v>
      </c>
      <c r="E6676" s="37" t="s">
        <v>229</v>
      </c>
      <c r="F6676" s="38" t="n">
        <v>46106</v>
      </c>
      <c r="G6676" s="37" t="n">
        <v>88</v>
      </c>
    </row>
    <row r="6677" customFormat="false" ht="15" hidden="false" customHeight="false" outlineLevel="0" collapsed="false">
      <c r="A6677" s="37" t="s">
        <v>1833</v>
      </c>
      <c r="B6677" s="37" t="s">
        <v>238</v>
      </c>
      <c r="C6677" s="37" t="n">
        <v>180</v>
      </c>
      <c r="D6677" s="38" t="n">
        <v>46109</v>
      </c>
      <c r="E6677" s="37" t="s">
        <v>229</v>
      </c>
      <c r="F6677" s="38" t="n">
        <v>46099</v>
      </c>
      <c r="G6677" s="37" t="n">
        <v>83</v>
      </c>
    </row>
    <row r="6678" customFormat="false" ht="15" hidden="false" customHeight="false" outlineLevel="0" collapsed="false">
      <c r="A6678" s="37" t="s">
        <v>1833</v>
      </c>
      <c r="B6678" s="37" t="s">
        <v>239</v>
      </c>
      <c r="C6678" s="37" t="n">
        <v>730</v>
      </c>
      <c r="D6678" s="38" t="n">
        <v>46112</v>
      </c>
      <c r="E6678" s="37" t="s">
        <v>229</v>
      </c>
      <c r="F6678" s="38" t="n">
        <v>46089</v>
      </c>
      <c r="G6678" s="37" t="n">
        <v>74</v>
      </c>
    </row>
    <row r="6679" customFormat="false" ht="15" hidden="false" customHeight="false" outlineLevel="0" collapsed="false">
      <c r="A6679" s="37" t="s">
        <v>1833</v>
      </c>
      <c r="B6679" s="37" t="s">
        <v>240</v>
      </c>
      <c r="C6679" s="37" t="n">
        <v>365</v>
      </c>
      <c r="D6679" s="38" t="n">
        <v>46348</v>
      </c>
      <c r="E6679" s="37" t="s">
        <v>229</v>
      </c>
      <c r="F6679" s="38" t="n">
        <v>46321</v>
      </c>
      <c r="G6679" s="37" t="n">
        <v>95</v>
      </c>
    </row>
    <row r="6680" customFormat="false" ht="15" hidden="false" customHeight="false" outlineLevel="0" collapsed="false">
      <c r="A6680" s="37" t="s">
        <v>1426</v>
      </c>
      <c r="B6680" s="37" t="s">
        <v>235</v>
      </c>
      <c r="C6680" s="37" t="n">
        <v>365</v>
      </c>
      <c r="D6680" s="38" t="n">
        <v>46337</v>
      </c>
      <c r="E6680" s="37" t="s">
        <v>229</v>
      </c>
      <c r="F6680" s="38" t="n">
        <v>46308</v>
      </c>
      <c r="G6680" s="37" t="n">
        <v>71</v>
      </c>
    </row>
    <row r="6681" customFormat="false" ht="15" hidden="false" customHeight="false" outlineLevel="0" collapsed="false">
      <c r="A6681" s="37" t="s">
        <v>1426</v>
      </c>
      <c r="B6681" s="37" t="s">
        <v>236</v>
      </c>
      <c r="C6681" s="37" t="n">
        <v>365</v>
      </c>
      <c r="D6681" s="38" t="n">
        <v>46274</v>
      </c>
      <c r="E6681" s="37" t="s">
        <v>230</v>
      </c>
      <c r="F6681" s="38"/>
      <c r="G6681" s="37"/>
    </row>
    <row r="6682" customFormat="false" ht="15" hidden="false" customHeight="false" outlineLevel="0" collapsed="false">
      <c r="A6682" s="37" t="s">
        <v>1426</v>
      </c>
      <c r="B6682" s="37" t="s">
        <v>237</v>
      </c>
      <c r="C6682" s="37" t="n">
        <v>365</v>
      </c>
      <c r="D6682" s="38" t="n">
        <v>46288</v>
      </c>
      <c r="E6682" s="37" t="s">
        <v>229</v>
      </c>
      <c r="F6682" s="38" t="n">
        <v>46284</v>
      </c>
      <c r="G6682" s="37" t="n">
        <v>84</v>
      </c>
    </row>
    <row r="6683" customFormat="false" ht="15" hidden="false" customHeight="false" outlineLevel="0" collapsed="false">
      <c r="A6683" s="37" t="s">
        <v>1426</v>
      </c>
      <c r="B6683" s="37" t="s">
        <v>238</v>
      </c>
      <c r="C6683" s="37" t="n">
        <v>180</v>
      </c>
      <c r="D6683" s="38" t="n">
        <v>46250</v>
      </c>
      <c r="E6683" s="37" t="s">
        <v>231</v>
      </c>
      <c r="F6683" s="38"/>
      <c r="G6683" s="37"/>
    </row>
    <row r="6684" customFormat="false" ht="15" hidden="false" customHeight="false" outlineLevel="0" collapsed="false">
      <c r="A6684" s="37" t="s">
        <v>1426</v>
      </c>
      <c r="B6684" s="37" t="s">
        <v>239</v>
      </c>
      <c r="C6684" s="37" t="n">
        <v>730</v>
      </c>
      <c r="D6684" s="38" t="n">
        <v>46214</v>
      </c>
      <c r="E6684" s="37" t="s">
        <v>229</v>
      </c>
      <c r="F6684" s="38" t="n">
        <v>46211</v>
      </c>
      <c r="G6684" s="37" t="n">
        <v>95</v>
      </c>
    </row>
    <row r="6685" customFormat="false" ht="15" hidden="false" customHeight="false" outlineLevel="0" collapsed="false">
      <c r="A6685" s="37" t="s">
        <v>1426</v>
      </c>
      <c r="B6685" s="37" t="s">
        <v>240</v>
      </c>
      <c r="C6685" s="37" t="n">
        <v>365</v>
      </c>
      <c r="D6685" s="38" t="n">
        <v>46169</v>
      </c>
      <c r="E6685" s="37" t="s">
        <v>229</v>
      </c>
      <c r="F6685" s="38" t="n">
        <v>46151</v>
      </c>
      <c r="G6685" s="37" t="n">
        <v>61</v>
      </c>
    </row>
    <row r="6686" customFormat="false" ht="15" hidden="false" customHeight="false" outlineLevel="0" collapsed="false">
      <c r="A6686" s="37" t="s">
        <v>1834</v>
      </c>
      <c r="B6686" s="37" t="s">
        <v>235</v>
      </c>
      <c r="C6686" s="37" t="n">
        <v>365</v>
      </c>
      <c r="D6686" s="38" t="n">
        <v>46218</v>
      </c>
      <c r="E6686" s="37" t="s">
        <v>229</v>
      </c>
      <c r="F6686" s="38" t="n">
        <v>46188</v>
      </c>
      <c r="G6686" s="37" t="n">
        <v>95</v>
      </c>
    </row>
    <row r="6687" customFormat="false" ht="15" hidden="false" customHeight="false" outlineLevel="0" collapsed="false">
      <c r="A6687" s="37" t="s">
        <v>1834</v>
      </c>
      <c r="B6687" s="37" t="s">
        <v>236</v>
      </c>
      <c r="C6687" s="37" t="n">
        <v>365</v>
      </c>
      <c r="D6687" s="38" t="n">
        <v>46117</v>
      </c>
      <c r="E6687" s="37" t="s">
        <v>229</v>
      </c>
      <c r="F6687" s="38" t="n">
        <v>46100</v>
      </c>
      <c r="G6687" s="37" t="n">
        <v>84</v>
      </c>
    </row>
    <row r="6688" customFormat="false" ht="15" hidden="false" customHeight="false" outlineLevel="0" collapsed="false">
      <c r="A6688" s="37" t="s">
        <v>1834</v>
      </c>
      <c r="B6688" s="37" t="s">
        <v>237</v>
      </c>
      <c r="C6688" s="37" t="n">
        <v>365</v>
      </c>
      <c r="D6688" s="38" t="n">
        <v>46255</v>
      </c>
      <c r="E6688" s="37" t="s">
        <v>229</v>
      </c>
      <c r="F6688" s="38" t="n">
        <v>46235</v>
      </c>
      <c r="G6688" s="37" t="n">
        <v>64</v>
      </c>
    </row>
    <row r="6689" customFormat="false" ht="15" hidden="false" customHeight="false" outlineLevel="0" collapsed="false">
      <c r="A6689" s="37" t="s">
        <v>1834</v>
      </c>
      <c r="B6689" s="37" t="s">
        <v>238</v>
      </c>
      <c r="C6689" s="37" t="n">
        <v>180</v>
      </c>
      <c r="D6689" s="38" t="n">
        <v>46340</v>
      </c>
      <c r="E6689" s="37" t="s">
        <v>229</v>
      </c>
      <c r="F6689" s="38" t="n">
        <v>46308</v>
      </c>
      <c r="G6689" s="37" t="n">
        <v>60</v>
      </c>
    </row>
    <row r="6690" customFormat="false" ht="15" hidden="false" customHeight="false" outlineLevel="0" collapsed="false">
      <c r="A6690" s="37" t="s">
        <v>1834</v>
      </c>
      <c r="B6690" s="37" t="s">
        <v>239</v>
      </c>
      <c r="C6690" s="37" t="n">
        <v>730</v>
      </c>
      <c r="D6690" s="38" t="n">
        <v>46286</v>
      </c>
      <c r="E6690" s="37" t="s">
        <v>229</v>
      </c>
      <c r="F6690" s="38" t="n">
        <v>46249</v>
      </c>
      <c r="G6690" s="37" t="n">
        <v>73</v>
      </c>
    </row>
    <row r="6691" customFormat="false" ht="15" hidden="false" customHeight="false" outlineLevel="0" collapsed="false">
      <c r="A6691" s="37" t="s">
        <v>1834</v>
      </c>
      <c r="B6691" s="37" t="s">
        <v>240</v>
      </c>
      <c r="C6691" s="37" t="n">
        <v>365</v>
      </c>
      <c r="D6691" s="38" t="n">
        <v>46255</v>
      </c>
      <c r="E6691" s="37" t="s">
        <v>229</v>
      </c>
      <c r="F6691" s="38" t="n">
        <v>46250</v>
      </c>
      <c r="G6691" s="37" t="n">
        <v>71</v>
      </c>
    </row>
    <row r="6692" customFormat="false" ht="15" hidden="false" customHeight="false" outlineLevel="0" collapsed="false">
      <c r="A6692" s="37" t="s">
        <v>1835</v>
      </c>
      <c r="B6692" s="37" t="s">
        <v>235</v>
      </c>
      <c r="C6692" s="37" t="n">
        <v>365</v>
      </c>
      <c r="D6692" s="38" t="n">
        <v>46125</v>
      </c>
      <c r="E6692" s="37" t="s">
        <v>229</v>
      </c>
      <c r="F6692" s="38" t="n">
        <v>46105</v>
      </c>
      <c r="G6692" s="37" t="n">
        <v>85</v>
      </c>
    </row>
    <row r="6693" customFormat="false" ht="15" hidden="false" customHeight="false" outlineLevel="0" collapsed="false">
      <c r="A6693" s="37" t="s">
        <v>1835</v>
      </c>
      <c r="B6693" s="37" t="s">
        <v>236</v>
      </c>
      <c r="C6693" s="37" t="n">
        <v>365</v>
      </c>
      <c r="D6693" s="38" t="n">
        <v>46201</v>
      </c>
      <c r="E6693" s="37" t="s">
        <v>229</v>
      </c>
      <c r="F6693" s="38" t="n">
        <v>46163</v>
      </c>
      <c r="G6693" s="37" t="n">
        <v>73</v>
      </c>
    </row>
    <row r="6694" customFormat="false" ht="15" hidden="false" customHeight="false" outlineLevel="0" collapsed="false">
      <c r="A6694" s="37" t="s">
        <v>1835</v>
      </c>
      <c r="B6694" s="37" t="s">
        <v>237</v>
      </c>
      <c r="C6694" s="37" t="n">
        <v>365</v>
      </c>
      <c r="D6694" s="38" t="n">
        <v>46265</v>
      </c>
      <c r="E6694" s="37" t="s">
        <v>229</v>
      </c>
      <c r="F6694" s="38" t="n">
        <v>46244</v>
      </c>
      <c r="G6694" s="37" t="n">
        <v>84</v>
      </c>
    </row>
    <row r="6695" customFormat="false" ht="15" hidden="false" customHeight="false" outlineLevel="0" collapsed="false">
      <c r="A6695" s="37" t="s">
        <v>1835</v>
      </c>
      <c r="B6695" s="37" t="s">
        <v>238</v>
      </c>
      <c r="C6695" s="37" t="n">
        <v>180</v>
      </c>
      <c r="D6695" s="38" t="n">
        <v>46240</v>
      </c>
      <c r="E6695" s="37" t="s">
        <v>232</v>
      </c>
      <c r="F6695" s="38"/>
      <c r="G6695" s="37"/>
    </row>
    <row r="6696" customFormat="false" ht="15" hidden="false" customHeight="false" outlineLevel="0" collapsed="false">
      <c r="A6696" s="37" t="s">
        <v>1835</v>
      </c>
      <c r="B6696" s="37" t="s">
        <v>239</v>
      </c>
      <c r="C6696" s="37" t="n">
        <v>730</v>
      </c>
      <c r="D6696" s="38" t="n">
        <v>46288</v>
      </c>
      <c r="E6696" s="37" t="s">
        <v>229</v>
      </c>
      <c r="F6696" s="38" t="n">
        <v>46279</v>
      </c>
      <c r="G6696" s="37" t="n">
        <v>97</v>
      </c>
    </row>
    <row r="6697" customFormat="false" ht="15" hidden="false" customHeight="false" outlineLevel="0" collapsed="false">
      <c r="A6697" s="37" t="s">
        <v>1835</v>
      </c>
      <c r="B6697" s="37" t="s">
        <v>240</v>
      </c>
      <c r="C6697" s="37" t="n">
        <v>365</v>
      </c>
      <c r="D6697" s="38" t="n">
        <v>46170</v>
      </c>
      <c r="E6697" s="37" t="s">
        <v>229</v>
      </c>
      <c r="F6697" s="38" t="n">
        <v>46166</v>
      </c>
      <c r="G6697" s="37" t="n">
        <v>66</v>
      </c>
    </row>
    <row r="6698" customFormat="false" ht="15" hidden="false" customHeight="false" outlineLevel="0" collapsed="false">
      <c r="A6698" s="37" t="s">
        <v>367</v>
      </c>
      <c r="B6698" s="37" t="s">
        <v>235</v>
      </c>
      <c r="C6698" s="37" t="n">
        <v>365</v>
      </c>
      <c r="D6698" s="38" t="n">
        <v>46341</v>
      </c>
      <c r="E6698" s="37" t="s">
        <v>229</v>
      </c>
      <c r="F6698" s="38" t="n">
        <v>46340</v>
      </c>
      <c r="G6698" s="37" t="n">
        <v>70</v>
      </c>
    </row>
    <row r="6699" customFormat="false" ht="15" hidden="false" customHeight="false" outlineLevel="0" collapsed="false">
      <c r="A6699" s="37" t="s">
        <v>367</v>
      </c>
      <c r="B6699" s="37" t="s">
        <v>236</v>
      </c>
      <c r="C6699" s="37" t="n">
        <v>365</v>
      </c>
      <c r="D6699" s="38" t="n">
        <v>46269</v>
      </c>
      <c r="E6699" s="37" t="s">
        <v>229</v>
      </c>
      <c r="F6699" s="38" t="n">
        <v>46259</v>
      </c>
      <c r="G6699" s="37" t="n">
        <v>91</v>
      </c>
    </row>
    <row r="6700" customFormat="false" ht="15" hidden="false" customHeight="false" outlineLevel="0" collapsed="false">
      <c r="A6700" s="37" t="s">
        <v>367</v>
      </c>
      <c r="B6700" s="37" t="s">
        <v>237</v>
      </c>
      <c r="C6700" s="37" t="n">
        <v>365</v>
      </c>
      <c r="D6700" s="38" t="n">
        <v>46138</v>
      </c>
      <c r="E6700" s="37" t="s">
        <v>229</v>
      </c>
      <c r="F6700" s="38" t="n">
        <v>46110</v>
      </c>
      <c r="G6700" s="37" t="n">
        <v>93</v>
      </c>
    </row>
    <row r="6701" customFormat="false" ht="15" hidden="false" customHeight="false" outlineLevel="0" collapsed="false">
      <c r="A6701" s="37" t="s">
        <v>367</v>
      </c>
      <c r="B6701" s="37" t="s">
        <v>238</v>
      </c>
      <c r="C6701" s="37" t="n">
        <v>180</v>
      </c>
      <c r="D6701" s="38" t="n">
        <v>46361</v>
      </c>
      <c r="E6701" s="37" t="s">
        <v>232</v>
      </c>
      <c r="F6701" s="38"/>
      <c r="G6701" s="37"/>
    </row>
    <row r="6702" customFormat="false" ht="15" hidden="false" customHeight="false" outlineLevel="0" collapsed="false">
      <c r="A6702" s="37" t="s">
        <v>367</v>
      </c>
      <c r="B6702" s="37" t="s">
        <v>239</v>
      </c>
      <c r="C6702" s="37" t="n">
        <v>730</v>
      </c>
      <c r="D6702" s="38" t="n">
        <v>46142</v>
      </c>
      <c r="E6702" s="37" t="s">
        <v>229</v>
      </c>
      <c r="F6702" s="38" t="n">
        <v>46126</v>
      </c>
      <c r="G6702" s="37" t="n">
        <v>80</v>
      </c>
    </row>
    <row r="6703" customFormat="false" ht="15" hidden="false" customHeight="false" outlineLevel="0" collapsed="false">
      <c r="A6703" s="37" t="s">
        <v>367</v>
      </c>
      <c r="B6703" s="37" t="s">
        <v>240</v>
      </c>
      <c r="C6703" s="37" t="n">
        <v>365</v>
      </c>
      <c r="D6703" s="38" t="n">
        <v>46340</v>
      </c>
      <c r="E6703" s="37" t="s">
        <v>232</v>
      </c>
      <c r="F6703" s="38"/>
      <c r="G6703" s="37"/>
    </row>
    <row r="6704" customFormat="false" ht="15" hidden="false" customHeight="false" outlineLevel="0" collapsed="false">
      <c r="A6704" s="37" t="s">
        <v>1836</v>
      </c>
      <c r="B6704" s="37" t="s">
        <v>235</v>
      </c>
      <c r="C6704" s="37" t="n">
        <v>365</v>
      </c>
      <c r="D6704" s="38" t="n">
        <v>46177</v>
      </c>
      <c r="E6704" s="37" t="s">
        <v>229</v>
      </c>
      <c r="F6704" s="38" t="n">
        <v>46144</v>
      </c>
      <c r="G6704" s="37" t="n">
        <v>63</v>
      </c>
    </row>
    <row r="6705" customFormat="false" ht="15" hidden="false" customHeight="false" outlineLevel="0" collapsed="false">
      <c r="A6705" s="37" t="s">
        <v>1836</v>
      </c>
      <c r="B6705" s="37" t="s">
        <v>236</v>
      </c>
      <c r="C6705" s="37" t="n">
        <v>365</v>
      </c>
      <c r="D6705" s="38" t="n">
        <v>46233</v>
      </c>
      <c r="E6705" s="37" t="s">
        <v>229</v>
      </c>
      <c r="F6705" s="38" t="n">
        <v>46209</v>
      </c>
      <c r="G6705" s="37" t="n">
        <v>60</v>
      </c>
    </row>
    <row r="6706" customFormat="false" ht="15" hidden="false" customHeight="false" outlineLevel="0" collapsed="false">
      <c r="A6706" s="37" t="s">
        <v>1836</v>
      </c>
      <c r="B6706" s="37" t="s">
        <v>237</v>
      </c>
      <c r="C6706" s="37" t="n">
        <v>365</v>
      </c>
      <c r="D6706" s="38" t="n">
        <v>46302</v>
      </c>
      <c r="E6706" s="37" t="s">
        <v>229</v>
      </c>
      <c r="F6706" s="38" t="n">
        <v>46284</v>
      </c>
      <c r="G6706" s="37" t="n">
        <v>96</v>
      </c>
    </row>
    <row r="6707" customFormat="false" ht="15" hidden="false" customHeight="false" outlineLevel="0" collapsed="false">
      <c r="A6707" s="37" t="s">
        <v>1836</v>
      </c>
      <c r="B6707" s="37" t="s">
        <v>238</v>
      </c>
      <c r="C6707" s="37" t="n">
        <v>180</v>
      </c>
      <c r="D6707" s="38" t="n">
        <v>46371</v>
      </c>
      <c r="E6707" s="37" t="s">
        <v>230</v>
      </c>
      <c r="F6707" s="38"/>
      <c r="G6707" s="37"/>
    </row>
    <row r="6708" customFormat="false" ht="15" hidden="false" customHeight="false" outlineLevel="0" collapsed="false">
      <c r="A6708" s="37" t="s">
        <v>1836</v>
      </c>
      <c r="B6708" s="37" t="s">
        <v>239</v>
      </c>
      <c r="C6708" s="37" t="n">
        <v>730</v>
      </c>
      <c r="D6708" s="38" t="n">
        <v>46183</v>
      </c>
      <c r="E6708" s="37" t="s">
        <v>230</v>
      </c>
      <c r="F6708" s="38"/>
      <c r="G6708" s="37"/>
    </row>
    <row r="6709" customFormat="false" ht="15" hidden="false" customHeight="false" outlineLevel="0" collapsed="false">
      <c r="A6709" s="37" t="s">
        <v>1836</v>
      </c>
      <c r="B6709" s="37" t="s">
        <v>240</v>
      </c>
      <c r="C6709" s="37" t="n">
        <v>365</v>
      </c>
      <c r="D6709" s="38" t="n">
        <v>46156</v>
      </c>
      <c r="E6709" s="37" t="s">
        <v>229</v>
      </c>
      <c r="F6709" s="38" t="n">
        <v>46138</v>
      </c>
      <c r="G6709" s="37" t="n">
        <v>60</v>
      </c>
    </row>
    <row r="6710" customFormat="false" ht="15" hidden="false" customHeight="false" outlineLevel="0" collapsed="false">
      <c r="A6710" s="37" t="s">
        <v>1837</v>
      </c>
      <c r="B6710" s="37" t="s">
        <v>235</v>
      </c>
      <c r="C6710" s="37" t="n">
        <v>365</v>
      </c>
      <c r="D6710" s="38" t="n">
        <v>46240</v>
      </c>
      <c r="E6710" s="37" t="s">
        <v>229</v>
      </c>
      <c r="F6710" s="38" t="n">
        <v>46210</v>
      </c>
      <c r="G6710" s="37" t="n">
        <v>82</v>
      </c>
    </row>
    <row r="6711" customFormat="false" ht="15" hidden="false" customHeight="false" outlineLevel="0" collapsed="false">
      <c r="A6711" s="37" t="s">
        <v>1837</v>
      </c>
      <c r="B6711" s="37" t="s">
        <v>236</v>
      </c>
      <c r="C6711" s="37" t="n">
        <v>365</v>
      </c>
      <c r="D6711" s="38" t="n">
        <v>46302</v>
      </c>
      <c r="E6711" s="37" t="s">
        <v>229</v>
      </c>
      <c r="F6711" s="38" t="n">
        <v>46271</v>
      </c>
      <c r="G6711" s="37" t="n">
        <v>80</v>
      </c>
    </row>
    <row r="6712" customFormat="false" ht="15" hidden="false" customHeight="false" outlineLevel="0" collapsed="false">
      <c r="A6712" s="37" t="s">
        <v>1837</v>
      </c>
      <c r="B6712" s="37" t="s">
        <v>237</v>
      </c>
      <c r="C6712" s="37" t="n">
        <v>365</v>
      </c>
      <c r="D6712" s="38" t="n">
        <v>46355</v>
      </c>
      <c r="E6712" s="37" t="s">
        <v>232</v>
      </c>
      <c r="F6712" s="38"/>
      <c r="G6712" s="37"/>
    </row>
    <row r="6713" customFormat="false" ht="15" hidden="false" customHeight="false" outlineLevel="0" collapsed="false">
      <c r="A6713" s="37" t="s">
        <v>1837</v>
      </c>
      <c r="B6713" s="37" t="s">
        <v>238</v>
      </c>
      <c r="C6713" s="37" t="n">
        <v>180</v>
      </c>
      <c r="D6713" s="38" t="n">
        <v>46271</v>
      </c>
      <c r="E6713" s="37" t="s">
        <v>229</v>
      </c>
      <c r="F6713" s="38" t="n">
        <v>46266</v>
      </c>
      <c r="G6713" s="37" t="n">
        <v>67</v>
      </c>
    </row>
    <row r="6714" customFormat="false" ht="15" hidden="false" customHeight="false" outlineLevel="0" collapsed="false">
      <c r="A6714" s="37" t="s">
        <v>1837</v>
      </c>
      <c r="B6714" s="37" t="s">
        <v>239</v>
      </c>
      <c r="C6714" s="37" t="n">
        <v>730</v>
      </c>
      <c r="D6714" s="38" t="n">
        <v>46369</v>
      </c>
      <c r="E6714" s="37" t="s">
        <v>229</v>
      </c>
      <c r="F6714" s="38" t="n">
        <v>46344</v>
      </c>
      <c r="G6714" s="37" t="n">
        <v>98</v>
      </c>
    </row>
    <row r="6715" customFormat="false" ht="15" hidden="false" customHeight="false" outlineLevel="0" collapsed="false">
      <c r="A6715" s="37" t="s">
        <v>1837</v>
      </c>
      <c r="B6715" s="37" t="s">
        <v>240</v>
      </c>
      <c r="C6715" s="37" t="n">
        <v>365</v>
      </c>
      <c r="D6715" s="38" t="n">
        <v>46336</v>
      </c>
      <c r="E6715" s="37" t="s">
        <v>229</v>
      </c>
      <c r="F6715" s="38" t="n">
        <v>46311</v>
      </c>
      <c r="G6715" s="37" t="n">
        <v>82</v>
      </c>
    </row>
    <row r="6716" customFormat="false" ht="15" hidden="false" customHeight="false" outlineLevel="0" collapsed="false">
      <c r="A6716" s="37" t="s">
        <v>377</v>
      </c>
      <c r="B6716" s="37" t="s">
        <v>235</v>
      </c>
      <c r="C6716" s="37" t="n">
        <v>365</v>
      </c>
      <c r="D6716" s="38" t="n">
        <v>46228</v>
      </c>
      <c r="E6716" s="37" t="s">
        <v>229</v>
      </c>
      <c r="F6716" s="38" t="n">
        <v>46227</v>
      </c>
      <c r="G6716" s="37" t="n">
        <v>88</v>
      </c>
    </row>
    <row r="6717" customFormat="false" ht="15" hidden="false" customHeight="false" outlineLevel="0" collapsed="false">
      <c r="A6717" s="37" t="s">
        <v>377</v>
      </c>
      <c r="B6717" s="37" t="s">
        <v>236</v>
      </c>
      <c r="C6717" s="37" t="n">
        <v>365</v>
      </c>
      <c r="D6717" s="38" t="n">
        <v>46180</v>
      </c>
      <c r="E6717" s="37" t="s">
        <v>229</v>
      </c>
      <c r="F6717" s="38" t="n">
        <v>46147</v>
      </c>
      <c r="G6717" s="37" t="n">
        <v>90</v>
      </c>
    </row>
    <row r="6718" customFormat="false" ht="15" hidden="false" customHeight="false" outlineLevel="0" collapsed="false">
      <c r="A6718" s="37" t="s">
        <v>377</v>
      </c>
      <c r="B6718" s="37" t="s">
        <v>237</v>
      </c>
      <c r="C6718" s="37" t="n">
        <v>365</v>
      </c>
      <c r="D6718" s="38" t="n">
        <v>46322</v>
      </c>
      <c r="E6718" s="37" t="s">
        <v>229</v>
      </c>
      <c r="F6718" s="38" t="n">
        <v>46311</v>
      </c>
      <c r="G6718" s="37" t="n">
        <v>93</v>
      </c>
    </row>
    <row r="6719" customFormat="false" ht="15" hidden="false" customHeight="false" outlineLevel="0" collapsed="false">
      <c r="A6719" s="37" t="s">
        <v>377</v>
      </c>
      <c r="B6719" s="37" t="s">
        <v>238</v>
      </c>
      <c r="C6719" s="37" t="n">
        <v>180</v>
      </c>
      <c r="D6719" s="38" t="n">
        <v>46334</v>
      </c>
      <c r="E6719" s="37" t="s">
        <v>232</v>
      </c>
      <c r="F6719" s="38"/>
      <c r="G6719" s="37"/>
    </row>
    <row r="6720" customFormat="false" ht="15" hidden="false" customHeight="false" outlineLevel="0" collapsed="false">
      <c r="A6720" s="37" t="s">
        <v>377</v>
      </c>
      <c r="B6720" s="37" t="s">
        <v>239</v>
      </c>
      <c r="C6720" s="37" t="n">
        <v>730</v>
      </c>
      <c r="D6720" s="38" t="n">
        <v>46195</v>
      </c>
      <c r="E6720" s="37" t="s">
        <v>229</v>
      </c>
      <c r="F6720" s="38" t="n">
        <v>46161</v>
      </c>
      <c r="G6720" s="37" t="n">
        <v>93</v>
      </c>
    </row>
    <row r="6721" customFormat="false" ht="15" hidden="false" customHeight="false" outlineLevel="0" collapsed="false">
      <c r="A6721" s="37" t="s">
        <v>377</v>
      </c>
      <c r="B6721" s="37" t="s">
        <v>240</v>
      </c>
      <c r="C6721" s="37" t="n">
        <v>365</v>
      </c>
      <c r="D6721" s="38" t="n">
        <v>46201</v>
      </c>
      <c r="E6721" s="37" t="s">
        <v>229</v>
      </c>
      <c r="F6721" s="38" t="n">
        <v>46176</v>
      </c>
      <c r="G6721" s="37" t="n">
        <v>86</v>
      </c>
    </row>
    <row r="6722" customFormat="false" ht="15" hidden="false" customHeight="false" outlineLevel="0" collapsed="false">
      <c r="A6722" s="37" t="s">
        <v>1838</v>
      </c>
      <c r="B6722" s="37" t="s">
        <v>235</v>
      </c>
      <c r="C6722" s="37" t="n">
        <v>365</v>
      </c>
      <c r="D6722" s="38" t="n">
        <v>46355</v>
      </c>
      <c r="E6722" s="37" t="s">
        <v>229</v>
      </c>
      <c r="F6722" s="38" t="n">
        <v>46318</v>
      </c>
      <c r="G6722" s="37" t="n">
        <v>90</v>
      </c>
    </row>
    <row r="6723" customFormat="false" ht="15" hidden="false" customHeight="false" outlineLevel="0" collapsed="false">
      <c r="A6723" s="37" t="s">
        <v>1838</v>
      </c>
      <c r="B6723" s="37" t="s">
        <v>236</v>
      </c>
      <c r="C6723" s="37" t="n">
        <v>365</v>
      </c>
      <c r="D6723" s="38" t="n">
        <v>46362</v>
      </c>
      <c r="E6723" s="37" t="s">
        <v>230</v>
      </c>
      <c r="F6723" s="38"/>
      <c r="G6723" s="37"/>
    </row>
    <row r="6724" customFormat="false" ht="15" hidden="false" customHeight="false" outlineLevel="0" collapsed="false">
      <c r="A6724" s="37" t="s">
        <v>1838</v>
      </c>
      <c r="B6724" s="37" t="s">
        <v>237</v>
      </c>
      <c r="C6724" s="37" t="n">
        <v>365</v>
      </c>
      <c r="D6724" s="38" t="n">
        <v>46366</v>
      </c>
      <c r="E6724" s="37" t="s">
        <v>229</v>
      </c>
      <c r="F6724" s="38" t="n">
        <v>46352</v>
      </c>
      <c r="G6724" s="37" t="n">
        <v>70</v>
      </c>
    </row>
    <row r="6725" customFormat="false" ht="15" hidden="false" customHeight="false" outlineLevel="0" collapsed="false">
      <c r="A6725" s="37" t="s">
        <v>1838</v>
      </c>
      <c r="B6725" s="37" t="s">
        <v>238</v>
      </c>
      <c r="C6725" s="37" t="n">
        <v>180</v>
      </c>
      <c r="D6725" s="38" t="n">
        <v>46246</v>
      </c>
      <c r="E6725" s="37" t="s">
        <v>229</v>
      </c>
      <c r="F6725" s="38" t="n">
        <v>46208</v>
      </c>
      <c r="G6725" s="37" t="n">
        <v>98</v>
      </c>
    </row>
    <row r="6726" customFormat="false" ht="15" hidden="false" customHeight="false" outlineLevel="0" collapsed="false">
      <c r="A6726" s="37" t="s">
        <v>1838</v>
      </c>
      <c r="B6726" s="37" t="s">
        <v>239</v>
      </c>
      <c r="C6726" s="37" t="n">
        <v>730</v>
      </c>
      <c r="D6726" s="38" t="n">
        <v>46335</v>
      </c>
      <c r="E6726" s="37" t="s">
        <v>231</v>
      </c>
      <c r="F6726" s="38"/>
      <c r="G6726" s="37"/>
    </row>
    <row r="6727" customFormat="false" ht="15" hidden="false" customHeight="false" outlineLevel="0" collapsed="false">
      <c r="A6727" s="37" t="s">
        <v>1838</v>
      </c>
      <c r="B6727" s="37" t="s">
        <v>240</v>
      </c>
      <c r="C6727" s="37" t="n">
        <v>365</v>
      </c>
      <c r="D6727" s="38" t="n">
        <v>46108</v>
      </c>
      <c r="E6727" s="37" t="s">
        <v>229</v>
      </c>
      <c r="F6727" s="38" t="n">
        <v>46107</v>
      </c>
      <c r="G6727" s="37" t="n">
        <v>78</v>
      </c>
    </row>
    <row r="6728" customFormat="false" ht="15" hidden="false" customHeight="false" outlineLevel="0" collapsed="false">
      <c r="A6728" s="37" t="s">
        <v>1839</v>
      </c>
      <c r="B6728" s="37" t="s">
        <v>235</v>
      </c>
      <c r="C6728" s="37" t="n">
        <v>365</v>
      </c>
      <c r="D6728" s="38" t="n">
        <v>46288</v>
      </c>
      <c r="E6728" s="37" t="s">
        <v>229</v>
      </c>
      <c r="F6728" s="38" t="n">
        <v>46267</v>
      </c>
      <c r="G6728" s="37" t="n">
        <v>90</v>
      </c>
    </row>
    <row r="6729" customFormat="false" ht="15" hidden="false" customHeight="false" outlineLevel="0" collapsed="false">
      <c r="A6729" s="37" t="s">
        <v>1839</v>
      </c>
      <c r="B6729" s="37" t="s">
        <v>236</v>
      </c>
      <c r="C6729" s="37" t="n">
        <v>365</v>
      </c>
      <c r="D6729" s="38" t="n">
        <v>46202</v>
      </c>
      <c r="E6729" s="37" t="s">
        <v>229</v>
      </c>
      <c r="F6729" s="38" t="n">
        <v>46182</v>
      </c>
      <c r="G6729" s="37" t="n">
        <v>97</v>
      </c>
    </row>
    <row r="6730" customFormat="false" ht="15" hidden="false" customHeight="false" outlineLevel="0" collapsed="false">
      <c r="A6730" s="37" t="s">
        <v>1839</v>
      </c>
      <c r="B6730" s="37" t="s">
        <v>237</v>
      </c>
      <c r="C6730" s="37" t="n">
        <v>365</v>
      </c>
      <c r="D6730" s="38" t="n">
        <v>46299</v>
      </c>
      <c r="E6730" s="37" t="s">
        <v>229</v>
      </c>
      <c r="F6730" s="38" t="n">
        <v>46286</v>
      </c>
      <c r="G6730" s="37" t="n">
        <v>91</v>
      </c>
    </row>
    <row r="6731" customFormat="false" ht="15" hidden="false" customHeight="false" outlineLevel="0" collapsed="false">
      <c r="A6731" s="37" t="s">
        <v>1839</v>
      </c>
      <c r="B6731" s="37" t="s">
        <v>238</v>
      </c>
      <c r="C6731" s="37" t="n">
        <v>180</v>
      </c>
      <c r="D6731" s="38" t="n">
        <v>46298</v>
      </c>
      <c r="E6731" s="37" t="s">
        <v>229</v>
      </c>
      <c r="F6731" s="38" t="n">
        <v>46283</v>
      </c>
      <c r="G6731" s="37" t="n">
        <v>75</v>
      </c>
    </row>
    <row r="6732" customFormat="false" ht="15" hidden="false" customHeight="false" outlineLevel="0" collapsed="false">
      <c r="A6732" s="37" t="s">
        <v>1839</v>
      </c>
      <c r="B6732" s="37" t="s">
        <v>239</v>
      </c>
      <c r="C6732" s="37" t="n">
        <v>730</v>
      </c>
      <c r="D6732" s="38" t="n">
        <v>46170</v>
      </c>
      <c r="E6732" s="37" t="s">
        <v>229</v>
      </c>
      <c r="F6732" s="38" t="n">
        <v>46145</v>
      </c>
      <c r="G6732" s="37" t="n">
        <v>82</v>
      </c>
    </row>
    <row r="6733" customFormat="false" ht="15" hidden="false" customHeight="false" outlineLevel="0" collapsed="false">
      <c r="A6733" s="37" t="s">
        <v>1839</v>
      </c>
      <c r="B6733" s="37" t="s">
        <v>240</v>
      </c>
      <c r="C6733" s="37" t="n">
        <v>365</v>
      </c>
      <c r="D6733" s="38" t="n">
        <v>46152</v>
      </c>
      <c r="E6733" s="37" t="s">
        <v>230</v>
      </c>
      <c r="F6733" s="38"/>
      <c r="G6733" s="37"/>
    </row>
    <row r="6734" customFormat="false" ht="15" hidden="false" customHeight="false" outlineLevel="0" collapsed="false">
      <c r="A6734" s="37" t="s">
        <v>517</v>
      </c>
      <c r="B6734" s="37" t="s">
        <v>235</v>
      </c>
      <c r="C6734" s="37" t="n">
        <v>365</v>
      </c>
      <c r="D6734" s="38" t="n">
        <v>46343</v>
      </c>
      <c r="E6734" s="37" t="s">
        <v>229</v>
      </c>
      <c r="F6734" s="38" t="n">
        <v>46337</v>
      </c>
      <c r="G6734" s="37" t="n">
        <v>99</v>
      </c>
    </row>
    <row r="6735" customFormat="false" ht="15" hidden="false" customHeight="false" outlineLevel="0" collapsed="false">
      <c r="A6735" s="37" t="s">
        <v>517</v>
      </c>
      <c r="B6735" s="37" t="s">
        <v>236</v>
      </c>
      <c r="C6735" s="37" t="n">
        <v>365</v>
      </c>
      <c r="D6735" s="38" t="n">
        <v>46209</v>
      </c>
      <c r="E6735" s="37" t="s">
        <v>231</v>
      </c>
      <c r="F6735" s="38"/>
      <c r="G6735" s="37"/>
    </row>
    <row r="6736" customFormat="false" ht="15" hidden="false" customHeight="false" outlineLevel="0" collapsed="false">
      <c r="A6736" s="37" t="s">
        <v>517</v>
      </c>
      <c r="B6736" s="37" t="s">
        <v>237</v>
      </c>
      <c r="C6736" s="37" t="n">
        <v>365</v>
      </c>
      <c r="D6736" s="38" t="n">
        <v>46106</v>
      </c>
      <c r="E6736" s="37" t="s">
        <v>230</v>
      </c>
      <c r="F6736" s="38"/>
      <c r="G6736" s="37"/>
    </row>
    <row r="6737" customFormat="false" ht="15" hidden="false" customHeight="false" outlineLevel="0" collapsed="false">
      <c r="A6737" s="37" t="s">
        <v>517</v>
      </c>
      <c r="B6737" s="37" t="s">
        <v>238</v>
      </c>
      <c r="C6737" s="37" t="n">
        <v>180</v>
      </c>
      <c r="D6737" s="38" t="n">
        <v>46307</v>
      </c>
      <c r="E6737" s="37" t="s">
        <v>229</v>
      </c>
      <c r="F6737" s="38" t="n">
        <v>46297</v>
      </c>
      <c r="G6737" s="37" t="n">
        <v>77</v>
      </c>
    </row>
    <row r="6738" customFormat="false" ht="15" hidden="false" customHeight="false" outlineLevel="0" collapsed="false">
      <c r="A6738" s="37" t="s">
        <v>517</v>
      </c>
      <c r="B6738" s="37" t="s">
        <v>239</v>
      </c>
      <c r="C6738" s="37" t="n">
        <v>730</v>
      </c>
      <c r="D6738" s="38" t="n">
        <v>46262</v>
      </c>
      <c r="E6738" s="37" t="s">
        <v>230</v>
      </c>
      <c r="F6738" s="38"/>
      <c r="G6738" s="37"/>
    </row>
    <row r="6739" customFormat="false" ht="15" hidden="false" customHeight="false" outlineLevel="0" collapsed="false">
      <c r="A6739" s="37" t="s">
        <v>517</v>
      </c>
      <c r="B6739" s="37" t="s">
        <v>240</v>
      </c>
      <c r="C6739" s="37" t="n">
        <v>365</v>
      </c>
      <c r="D6739" s="38" t="n">
        <v>46184</v>
      </c>
      <c r="E6739" s="37" t="s">
        <v>229</v>
      </c>
      <c r="F6739" s="38" t="n">
        <v>46155</v>
      </c>
      <c r="G6739" s="37" t="n">
        <v>81</v>
      </c>
    </row>
    <row r="6740" customFormat="false" ht="15" hidden="false" customHeight="false" outlineLevel="0" collapsed="false">
      <c r="A6740" s="37" t="s">
        <v>1841</v>
      </c>
      <c r="B6740" s="37" t="s">
        <v>235</v>
      </c>
      <c r="C6740" s="37" t="n">
        <v>365</v>
      </c>
      <c r="D6740" s="38" t="n">
        <v>46285</v>
      </c>
      <c r="E6740" s="37" t="s">
        <v>232</v>
      </c>
      <c r="F6740" s="38"/>
      <c r="G6740" s="37"/>
    </row>
    <row r="6741" customFormat="false" ht="15" hidden="false" customHeight="false" outlineLevel="0" collapsed="false">
      <c r="A6741" s="37" t="s">
        <v>1841</v>
      </c>
      <c r="B6741" s="37" t="s">
        <v>236</v>
      </c>
      <c r="C6741" s="37" t="n">
        <v>365</v>
      </c>
      <c r="D6741" s="38" t="n">
        <v>46285</v>
      </c>
      <c r="E6741" s="37" t="s">
        <v>229</v>
      </c>
      <c r="F6741" s="38" t="n">
        <v>46279</v>
      </c>
      <c r="G6741" s="37" t="n">
        <v>83</v>
      </c>
    </row>
    <row r="6742" customFormat="false" ht="15" hidden="false" customHeight="false" outlineLevel="0" collapsed="false">
      <c r="A6742" s="37" t="s">
        <v>1841</v>
      </c>
      <c r="B6742" s="37" t="s">
        <v>237</v>
      </c>
      <c r="C6742" s="37" t="n">
        <v>365</v>
      </c>
      <c r="D6742" s="38" t="n">
        <v>46249</v>
      </c>
      <c r="E6742" s="37" t="s">
        <v>230</v>
      </c>
      <c r="F6742" s="38"/>
      <c r="G6742" s="37"/>
    </row>
    <row r="6743" customFormat="false" ht="15" hidden="false" customHeight="false" outlineLevel="0" collapsed="false">
      <c r="A6743" s="37" t="s">
        <v>1841</v>
      </c>
      <c r="B6743" s="37" t="s">
        <v>238</v>
      </c>
      <c r="C6743" s="37" t="n">
        <v>180</v>
      </c>
      <c r="D6743" s="38" t="n">
        <v>46297</v>
      </c>
      <c r="E6743" s="37" t="s">
        <v>229</v>
      </c>
      <c r="F6743" s="38" t="n">
        <v>46292</v>
      </c>
      <c r="G6743" s="37" t="n">
        <v>79</v>
      </c>
    </row>
    <row r="6744" customFormat="false" ht="15" hidden="false" customHeight="false" outlineLevel="0" collapsed="false">
      <c r="A6744" s="37" t="s">
        <v>1841</v>
      </c>
      <c r="B6744" s="37" t="s">
        <v>239</v>
      </c>
      <c r="C6744" s="37" t="n">
        <v>730</v>
      </c>
      <c r="D6744" s="38" t="n">
        <v>46163</v>
      </c>
      <c r="E6744" s="37" t="s">
        <v>229</v>
      </c>
      <c r="F6744" s="38" t="n">
        <v>46159</v>
      </c>
      <c r="G6744" s="37" t="n">
        <v>72</v>
      </c>
    </row>
    <row r="6745" customFormat="false" ht="15" hidden="false" customHeight="false" outlineLevel="0" collapsed="false">
      <c r="A6745" s="37" t="s">
        <v>1841</v>
      </c>
      <c r="B6745" s="37" t="s">
        <v>240</v>
      </c>
      <c r="C6745" s="37" t="n">
        <v>365</v>
      </c>
      <c r="D6745" s="38" t="n">
        <v>46291</v>
      </c>
      <c r="E6745" s="37" t="s">
        <v>229</v>
      </c>
      <c r="F6745" s="38" t="n">
        <v>46260</v>
      </c>
      <c r="G6745" s="37" t="n">
        <v>99</v>
      </c>
    </row>
    <row r="6746" customFormat="false" ht="15" hidden="false" customHeight="false" outlineLevel="0" collapsed="false">
      <c r="A6746" s="37" t="s">
        <v>1842</v>
      </c>
      <c r="B6746" s="37" t="s">
        <v>235</v>
      </c>
      <c r="C6746" s="37" t="n">
        <v>365</v>
      </c>
      <c r="D6746" s="38" t="n">
        <v>46311</v>
      </c>
      <c r="E6746" s="37" t="s">
        <v>229</v>
      </c>
      <c r="F6746" s="38" t="n">
        <v>46294</v>
      </c>
      <c r="G6746" s="37" t="n">
        <v>87</v>
      </c>
    </row>
    <row r="6747" customFormat="false" ht="15" hidden="false" customHeight="false" outlineLevel="0" collapsed="false">
      <c r="A6747" s="37" t="s">
        <v>1842</v>
      </c>
      <c r="B6747" s="37" t="s">
        <v>236</v>
      </c>
      <c r="C6747" s="37" t="n">
        <v>365</v>
      </c>
      <c r="D6747" s="38" t="n">
        <v>46177</v>
      </c>
      <c r="E6747" s="37" t="s">
        <v>232</v>
      </c>
      <c r="F6747" s="38"/>
      <c r="G6747" s="37"/>
    </row>
    <row r="6748" customFormat="false" ht="15" hidden="false" customHeight="false" outlineLevel="0" collapsed="false">
      <c r="A6748" s="37" t="s">
        <v>1842</v>
      </c>
      <c r="B6748" s="37" t="s">
        <v>237</v>
      </c>
      <c r="C6748" s="37" t="n">
        <v>365</v>
      </c>
      <c r="D6748" s="38" t="n">
        <v>46295</v>
      </c>
      <c r="E6748" s="37" t="s">
        <v>232</v>
      </c>
      <c r="F6748" s="38"/>
      <c r="G6748" s="37"/>
    </row>
    <row r="6749" customFormat="false" ht="15" hidden="false" customHeight="false" outlineLevel="0" collapsed="false">
      <c r="A6749" s="37" t="s">
        <v>1842</v>
      </c>
      <c r="B6749" s="37" t="s">
        <v>238</v>
      </c>
      <c r="C6749" s="37" t="n">
        <v>180</v>
      </c>
      <c r="D6749" s="38" t="n">
        <v>46191</v>
      </c>
      <c r="E6749" s="37" t="s">
        <v>229</v>
      </c>
      <c r="F6749" s="38" t="n">
        <v>46153</v>
      </c>
      <c r="G6749" s="37" t="n">
        <v>70</v>
      </c>
    </row>
    <row r="6750" customFormat="false" ht="15" hidden="false" customHeight="false" outlineLevel="0" collapsed="false">
      <c r="A6750" s="37" t="s">
        <v>1842</v>
      </c>
      <c r="B6750" s="37" t="s">
        <v>239</v>
      </c>
      <c r="C6750" s="37" t="n">
        <v>730</v>
      </c>
      <c r="D6750" s="38" t="n">
        <v>46363</v>
      </c>
      <c r="E6750" s="37" t="s">
        <v>229</v>
      </c>
      <c r="F6750" s="38" t="n">
        <v>46342</v>
      </c>
      <c r="G6750" s="37" t="n">
        <v>78</v>
      </c>
    </row>
    <row r="6751" customFormat="false" ht="15" hidden="false" customHeight="false" outlineLevel="0" collapsed="false">
      <c r="A6751" s="37" t="s">
        <v>1842</v>
      </c>
      <c r="B6751" s="37" t="s">
        <v>240</v>
      </c>
      <c r="C6751" s="37" t="n">
        <v>365</v>
      </c>
      <c r="D6751" s="38" t="n">
        <v>46163</v>
      </c>
      <c r="E6751" s="37" t="s">
        <v>229</v>
      </c>
      <c r="F6751" s="38" t="n">
        <v>46131</v>
      </c>
      <c r="G6751" s="37" t="n">
        <v>79</v>
      </c>
    </row>
    <row r="6752" customFormat="false" ht="15" hidden="false" customHeight="false" outlineLevel="0" collapsed="false">
      <c r="A6752" s="37" t="s">
        <v>1843</v>
      </c>
      <c r="B6752" s="37" t="s">
        <v>235</v>
      </c>
      <c r="C6752" s="37" t="n">
        <v>365</v>
      </c>
      <c r="D6752" s="38" t="n">
        <v>46362</v>
      </c>
      <c r="E6752" s="37" t="s">
        <v>231</v>
      </c>
      <c r="F6752" s="38"/>
      <c r="G6752" s="37"/>
    </row>
    <row r="6753" customFormat="false" ht="15" hidden="false" customHeight="false" outlineLevel="0" collapsed="false">
      <c r="A6753" s="37" t="s">
        <v>1843</v>
      </c>
      <c r="B6753" s="37" t="s">
        <v>236</v>
      </c>
      <c r="C6753" s="37" t="n">
        <v>365</v>
      </c>
      <c r="D6753" s="38" t="n">
        <v>46126</v>
      </c>
      <c r="E6753" s="37" t="s">
        <v>229</v>
      </c>
      <c r="F6753" s="38" t="n">
        <v>46106</v>
      </c>
      <c r="G6753" s="37" t="n">
        <v>69</v>
      </c>
    </row>
    <row r="6754" customFormat="false" ht="15" hidden="false" customHeight="false" outlineLevel="0" collapsed="false">
      <c r="A6754" s="37" t="s">
        <v>1843</v>
      </c>
      <c r="B6754" s="37" t="s">
        <v>237</v>
      </c>
      <c r="C6754" s="37" t="n">
        <v>365</v>
      </c>
      <c r="D6754" s="38" t="n">
        <v>46238</v>
      </c>
      <c r="E6754" s="37" t="s">
        <v>229</v>
      </c>
      <c r="F6754" s="38" t="n">
        <v>46223</v>
      </c>
      <c r="G6754" s="37" t="n">
        <v>70</v>
      </c>
    </row>
    <row r="6755" customFormat="false" ht="15" hidden="false" customHeight="false" outlineLevel="0" collapsed="false">
      <c r="A6755" s="37" t="s">
        <v>1843</v>
      </c>
      <c r="B6755" s="37" t="s">
        <v>238</v>
      </c>
      <c r="C6755" s="37" t="n">
        <v>180</v>
      </c>
      <c r="D6755" s="38" t="n">
        <v>46256</v>
      </c>
      <c r="E6755" s="37" t="s">
        <v>229</v>
      </c>
      <c r="F6755" s="38" t="n">
        <v>46235</v>
      </c>
      <c r="G6755" s="37" t="n">
        <v>68</v>
      </c>
    </row>
    <row r="6756" customFormat="false" ht="15" hidden="false" customHeight="false" outlineLevel="0" collapsed="false">
      <c r="A6756" s="37" t="s">
        <v>1843</v>
      </c>
      <c r="B6756" s="37" t="s">
        <v>239</v>
      </c>
      <c r="C6756" s="37" t="n">
        <v>730</v>
      </c>
      <c r="D6756" s="38" t="n">
        <v>46336</v>
      </c>
      <c r="E6756" s="37" t="s">
        <v>229</v>
      </c>
      <c r="F6756" s="38" t="n">
        <v>46307</v>
      </c>
      <c r="G6756" s="37" t="n">
        <v>74</v>
      </c>
    </row>
    <row r="6757" customFormat="false" ht="15" hidden="false" customHeight="false" outlineLevel="0" collapsed="false">
      <c r="A6757" s="37" t="s">
        <v>1843</v>
      </c>
      <c r="B6757" s="37" t="s">
        <v>240</v>
      </c>
      <c r="C6757" s="37" t="n">
        <v>365</v>
      </c>
      <c r="D6757" s="38" t="n">
        <v>46167</v>
      </c>
      <c r="E6757" s="37" t="s">
        <v>231</v>
      </c>
      <c r="F6757" s="38"/>
      <c r="G6757" s="37"/>
    </row>
    <row r="6758" customFormat="false" ht="15" hidden="false" customHeight="false" outlineLevel="0" collapsed="false">
      <c r="A6758" s="37" t="s">
        <v>1844</v>
      </c>
      <c r="B6758" s="37" t="s">
        <v>235</v>
      </c>
      <c r="C6758" s="37" t="n">
        <v>365</v>
      </c>
      <c r="D6758" s="38" t="n">
        <v>46112</v>
      </c>
      <c r="E6758" s="37" t="s">
        <v>229</v>
      </c>
      <c r="F6758" s="38" t="n">
        <v>46075</v>
      </c>
      <c r="G6758" s="37" t="n">
        <v>94</v>
      </c>
    </row>
    <row r="6759" customFormat="false" ht="15" hidden="false" customHeight="false" outlineLevel="0" collapsed="false">
      <c r="A6759" s="37" t="s">
        <v>1844</v>
      </c>
      <c r="B6759" s="37" t="s">
        <v>236</v>
      </c>
      <c r="C6759" s="37" t="n">
        <v>365</v>
      </c>
      <c r="D6759" s="38" t="n">
        <v>46376</v>
      </c>
      <c r="E6759" s="37" t="s">
        <v>231</v>
      </c>
      <c r="F6759" s="38"/>
      <c r="G6759" s="37"/>
    </row>
    <row r="6760" customFormat="false" ht="15" hidden="false" customHeight="false" outlineLevel="0" collapsed="false">
      <c r="A6760" s="37" t="s">
        <v>1844</v>
      </c>
      <c r="B6760" s="37" t="s">
        <v>237</v>
      </c>
      <c r="C6760" s="37" t="n">
        <v>365</v>
      </c>
      <c r="D6760" s="38" t="n">
        <v>46108</v>
      </c>
      <c r="E6760" s="37" t="s">
        <v>229</v>
      </c>
      <c r="F6760" s="38" t="n">
        <v>46084</v>
      </c>
      <c r="G6760" s="37" t="n">
        <v>99</v>
      </c>
    </row>
    <row r="6761" customFormat="false" ht="15" hidden="false" customHeight="false" outlineLevel="0" collapsed="false">
      <c r="A6761" s="37" t="s">
        <v>1844</v>
      </c>
      <c r="B6761" s="37" t="s">
        <v>238</v>
      </c>
      <c r="C6761" s="37" t="n">
        <v>180</v>
      </c>
      <c r="D6761" s="38" t="n">
        <v>46328</v>
      </c>
      <c r="E6761" s="37" t="s">
        <v>232</v>
      </c>
      <c r="F6761" s="38"/>
      <c r="G6761" s="37"/>
    </row>
    <row r="6762" customFormat="false" ht="15" hidden="false" customHeight="false" outlineLevel="0" collapsed="false">
      <c r="A6762" s="37" t="s">
        <v>1844</v>
      </c>
      <c r="B6762" s="37" t="s">
        <v>239</v>
      </c>
      <c r="C6762" s="37" t="n">
        <v>730</v>
      </c>
      <c r="D6762" s="38" t="n">
        <v>46123</v>
      </c>
      <c r="E6762" s="37" t="s">
        <v>229</v>
      </c>
      <c r="F6762" s="38" t="n">
        <v>46111</v>
      </c>
      <c r="G6762" s="37" t="n">
        <v>77</v>
      </c>
    </row>
    <row r="6763" customFormat="false" ht="15" hidden="false" customHeight="false" outlineLevel="0" collapsed="false">
      <c r="A6763" s="37" t="s">
        <v>1844</v>
      </c>
      <c r="B6763" s="37" t="s">
        <v>240</v>
      </c>
      <c r="C6763" s="37" t="n">
        <v>365</v>
      </c>
      <c r="D6763" s="38" t="n">
        <v>46104</v>
      </c>
      <c r="E6763" s="37" t="s">
        <v>229</v>
      </c>
      <c r="F6763" s="38" t="n">
        <v>46082</v>
      </c>
      <c r="G6763" s="37" t="n">
        <v>64</v>
      </c>
    </row>
    <row r="6764" customFormat="false" ht="15" hidden="false" customHeight="false" outlineLevel="0" collapsed="false">
      <c r="A6764" s="37" t="s">
        <v>1845</v>
      </c>
      <c r="B6764" s="37" t="s">
        <v>235</v>
      </c>
      <c r="C6764" s="37" t="n">
        <v>365</v>
      </c>
      <c r="D6764" s="38" t="n">
        <v>46185</v>
      </c>
      <c r="E6764" s="37" t="s">
        <v>229</v>
      </c>
      <c r="F6764" s="38" t="n">
        <v>46146</v>
      </c>
      <c r="G6764" s="37" t="n">
        <v>80</v>
      </c>
    </row>
    <row r="6765" customFormat="false" ht="15" hidden="false" customHeight="false" outlineLevel="0" collapsed="false">
      <c r="A6765" s="37" t="s">
        <v>1845</v>
      </c>
      <c r="B6765" s="37" t="s">
        <v>236</v>
      </c>
      <c r="C6765" s="37" t="n">
        <v>365</v>
      </c>
      <c r="D6765" s="38" t="n">
        <v>46207</v>
      </c>
      <c r="E6765" s="37" t="s">
        <v>231</v>
      </c>
      <c r="F6765" s="38"/>
      <c r="G6765" s="37"/>
    </row>
    <row r="6766" customFormat="false" ht="15" hidden="false" customHeight="false" outlineLevel="0" collapsed="false">
      <c r="A6766" s="37" t="s">
        <v>1845</v>
      </c>
      <c r="B6766" s="37" t="s">
        <v>237</v>
      </c>
      <c r="C6766" s="37" t="n">
        <v>365</v>
      </c>
      <c r="D6766" s="38" t="n">
        <v>46167</v>
      </c>
      <c r="E6766" s="37" t="s">
        <v>229</v>
      </c>
      <c r="F6766" s="38" t="n">
        <v>46145</v>
      </c>
      <c r="G6766" s="37" t="n">
        <v>96</v>
      </c>
    </row>
    <row r="6767" customFormat="false" ht="15" hidden="false" customHeight="false" outlineLevel="0" collapsed="false">
      <c r="A6767" s="37" t="s">
        <v>1845</v>
      </c>
      <c r="B6767" s="37" t="s">
        <v>238</v>
      </c>
      <c r="C6767" s="37" t="n">
        <v>180</v>
      </c>
      <c r="D6767" s="38" t="n">
        <v>46114</v>
      </c>
      <c r="E6767" s="37" t="s">
        <v>229</v>
      </c>
      <c r="F6767" s="38" t="n">
        <v>46100</v>
      </c>
      <c r="G6767" s="37" t="n">
        <v>91</v>
      </c>
    </row>
    <row r="6768" customFormat="false" ht="15" hidden="false" customHeight="false" outlineLevel="0" collapsed="false">
      <c r="A6768" s="37" t="s">
        <v>1845</v>
      </c>
      <c r="B6768" s="37" t="s">
        <v>239</v>
      </c>
      <c r="C6768" s="37" t="n">
        <v>730</v>
      </c>
      <c r="D6768" s="38" t="n">
        <v>46338</v>
      </c>
      <c r="E6768" s="37" t="s">
        <v>229</v>
      </c>
      <c r="F6768" s="38" t="n">
        <v>46337</v>
      </c>
      <c r="G6768" s="37" t="n">
        <v>93</v>
      </c>
    </row>
    <row r="6769" customFormat="false" ht="15" hidden="false" customHeight="false" outlineLevel="0" collapsed="false">
      <c r="A6769" s="37" t="s">
        <v>1845</v>
      </c>
      <c r="B6769" s="37" t="s">
        <v>240</v>
      </c>
      <c r="C6769" s="37" t="n">
        <v>365</v>
      </c>
      <c r="D6769" s="38" t="n">
        <v>46370</v>
      </c>
      <c r="E6769" s="37" t="s">
        <v>229</v>
      </c>
      <c r="F6769" s="38" t="n">
        <v>46331</v>
      </c>
      <c r="G6769" s="37" t="n">
        <v>73</v>
      </c>
    </row>
    <row r="6770" customFormat="false" ht="15" hidden="false" customHeight="false" outlineLevel="0" collapsed="false">
      <c r="A6770" s="37" t="s">
        <v>501</v>
      </c>
      <c r="B6770" s="37" t="s">
        <v>235</v>
      </c>
      <c r="C6770" s="37" t="n">
        <v>365</v>
      </c>
      <c r="D6770" s="38" t="n">
        <v>46153</v>
      </c>
      <c r="E6770" s="37" t="s">
        <v>229</v>
      </c>
      <c r="F6770" s="38" t="n">
        <v>46147</v>
      </c>
      <c r="G6770" s="37" t="n">
        <v>69</v>
      </c>
    </row>
    <row r="6771" customFormat="false" ht="15" hidden="false" customHeight="false" outlineLevel="0" collapsed="false">
      <c r="A6771" s="37" t="s">
        <v>501</v>
      </c>
      <c r="B6771" s="37" t="s">
        <v>236</v>
      </c>
      <c r="C6771" s="37" t="n">
        <v>365</v>
      </c>
      <c r="D6771" s="38" t="n">
        <v>46153</v>
      </c>
      <c r="E6771" s="37" t="s">
        <v>229</v>
      </c>
      <c r="F6771" s="38" t="n">
        <v>46120</v>
      </c>
      <c r="G6771" s="37" t="n">
        <v>71</v>
      </c>
    </row>
    <row r="6772" customFormat="false" ht="15" hidden="false" customHeight="false" outlineLevel="0" collapsed="false">
      <c r="A6772" s="37" t="s">
        <v>501</v>
      </c>
      <c r="B6772" s="37" t="s">
        <v>237</v>
      </c>
      <c r="C6772" s="37" t="n">
        <v>365</v>
      </c>
      <c r="D6772" s="38" t="n">
        <v>46334</v>
      </c>
      <c r="E6772" s="37" t="s">
        <v>229</v>
      </c>
      <c r="F6772" s="38" t="n">
        <v>46332</v>
      </c>
      <c r="G6772" s="37" t="n">
        <v>79</v>
      </c>
    </row>
    <row r="6773" customFormat="false" ht="15" hidden="false" customHeight="false" outlineLevel="0" collapsed="false">
      <c r="A6773" s="37" t="s">
        <v>501</v>
      </c>
      <c r="B6773" s="37" t="s">
        <v>238</v>
      </c>
      <c r="C6773" s="37" t="n">
        <v>180</v>
      </c>
      <c r="D6773" s="38" t="n">
        <v>46107</v>
      </c>
      <c r="E6773" s="37" t="s">
        <v>229</v>
      </c>
      <c r="F6773" s="38" t="n">
        <v>46087</v>
      </c>
      <c r="G6773" s="37" t="n">
        <v>67</v>
      </c>
    </row>
    <row r="6774" customFormat="false" ht="15" hidden="false" customHeight="false" outlineLevel="0" collapsed="false">
      <c r="A6774" s="37" t="s">
        <v>501</v>
      </c>
      <c r="B6774" s="37" t="s">
        <v>239</v>
      </c>
      <c r="C6774" s="37" t="n">
        <v>730</v>
      </c>
      <c r="D6774" s="38" t="n">
        <v>46252</v>
      </c>
      <c r="E6774" s="37" t="s">
        <v>229</v>
      </c>
      <c r="F6774" s="38" t="n">
        <v>46232</v>
      </c>
      <c r="G6774" s="37" t="n">
        <v>81</v>
      </c>
    </row>
    <row r="6775" customFormat="false" ht="15" hidden="false" customHeight="false" outlineLevel="0" collapsed="false">
      <c r="A6775" s="37" t="s">
        <v>501</v>
      </c>
      <c r="B6775" s="37" t="s">
        <v>240</v>
      </c>
      <c r="C6775" s="37" t="n">
        <v>365</v>
      </c>
      <c r="D6775" s="38" t="n">
        <v>46105</v>
      </c>
      <c r="E6775" s="37" t="s">
        <v>229</v>
      </c>
      <c r="F6775" s="38" t="n">
        <v>46089</v>
      </c>
      <c r="G6775" s="37" t="n">
        <v>65</v>
      </c>
    </row>
    <row r="6776" customFormat="false" ht="15" hidden="false" customHeight="false" outlineLevel="0" collapsed="false">
      <c r="A6776" s="37" t="s">
        <v>1846</v>
      </c>
      <c r="B6776" s="37" t="s">
        <v>235</v>
      </c>
      <c r="C6776" s="37" t="n">
        <v>365</v>
      </c>
      <c r="D6776" s="38" t="n">
        <v>46266</v>
      </c>
      <c r="E6776" s="37" t="s">
        <v>229</v>
      </c>
      <c r="F6776" s="38" t="n">
        <v>46252</v>
      </c>
      <c r="G6776" s="37" t="n">
        <v>75</v>
      </c>
    </row>
    <row r="6777" customFormat="false" ht="15" hidden="false" customHeight="false" outlineLevel="0" collapsed="false">
      <c r="A6777" s="37" t="s">
        <v>1846</v>
      </c>
      <c r="B6777" s="37" t="s">
        <v>236</v>
      </c>
      <c r="C6777" s="37" t="n">
        <v>365</v>
      </c>
      <c r="D6777" s="38" t="n">
        <v>46175</v>
      </c>
      <c r="E6777" s="37" t="s">
        <v>230</v>
      </c>
      <c r="F6777" s="38"/>
      <c r="G6777" s="37"/>
    </row>
    <row r="6778" customFormat="false" ht="15" hidden="false" customHeight="false" outlineLevel="0" collapsed="false">
      <c r="A6778" s="37" t="s">
        <v>1846</v>
      </c>
      <c r="B6778" s="37" t="s">
        <v>237</v>
      </c>
      <c r="C6778" s="37" t="n">
        <v>365</v>
      </c>
      <c r="D6778" s="38" t="n">
        <v>46239</v>
      </c>
      <c r="E6778" s="37" t="s">
        <v>232</v>
      </c>
      <c r="F6778" s="38"/>
      <c r="G6778" s="37"/>
    </row>
    <row r="6779" customFormat="false" ht="15" hidden="false" customHeight="false" outlineLevel="0" collapsed="false">
      <c r="A6779" s="37" t="s">
        <v>1846</v>
      </c>
      <c r="B6779" s="37" t="s">
        <v>238</v>
      </c>
      <c r="C6779" s="37" t="n">
        <v>180</v>
      </c>
      <c r="D6779" s="38" t="n">
        <v>46268</v>
      </c>
      <c r="E6779" s="37" t="s">
        <v>229</v>
      </c>
      <c r="F6779" s="38" t="n">
        <v>46262</v>
      </c>
      <c r="G6779" s="37" t="n">
        <v>75</v>
      </c>
    </row>
    <row r="6780" customFormat="false" ht="15" hidden="false" customHeight="false" outlineLevel="0" collapsed="false">
      <c r="A6780" s="37" t="s">
        <v>1846</v>
      </c>
      <c r="B6780" s="37" t="s">
        <v>239</v>
      </c>
      <c r="C6780" s="37" t="n">
        <v>730</v>
      </c>
      <c r="D6780" s="38" t="n">
        <v>46166</v>
      </c>
      <c r="E6780" s="37" t="s">
        <v>229</v>
      </c>
      <c r="F6780" s="38" t="n">
        <v>46157</v>
      </c>
      <c r="G6780" s="37" t="n">
        <v>89</v>
      </c>
    </row>
    <row r="6781" customFormat="false" ht="15" hidden="false" customHeight="false" outlineLevel="0" collapsed="false">
      <c r="A6781" s="37" t="s">
        <v>1846</v>
      </c>
      <c r="B6781" s="37" t="s">
        <v>240</v>
      </c>
      <c r="C6781" s="37" t="n">
        <v>365</v>
      </c>
      <c r="D6781" s="38" t="n">
        <v>46359</v>
      </c>
      <c r="E6781" s="37" t="s">
        <v>229</v>
      </c>
      <c r="F6781" s="38" t="n">
        <v>46351</v>
      </c>
      <c r="G6781" s="37" t="n">
        <v>87</v>
      </c>
    </row>
    <row r="6782" customFormat="false" ht="15" hidden="false" customHeight="false" outlineLevel="0" collapsed="false">
      <c r="A6782" s="37" t="s">
        <v>1847</v>
      </c>
      <c r="B6782" s="37" t="s">
        <v>235</v>
      </c>
      <c r="C6782" s="37" t="n">
        <v>365</v>
      </c>
      <c r="D6782" s="38" t="n">
        <v>46302</v>
      </c>
      <c r="E6782" s="37" t="s">
        <v>230</v>
      </c>
      <c r="F6782" s="38"/>
      <c r="G6782" s="37"/>
    </row>
    <row r="6783" customFormat="false" ht="15" hidden="false" customHeight="false" outlineLevel="0" collapsed="false">
      <c r="A6783" s="37" t="s">
        <v>1847</v>
      </c>
      <c r="B6783" s="37" t="s">
        <v>236</v>
      </c>
      <c r="C6783" s="37" t="n">
        <v>365</v>
      </c>
      <c r="D6783" s="38" t="n">
        <v>46358</v>
      </c>
      <c r="E6783" s="37" t="s">
        <v>231</v>
      </c>
      <c r="F6783" s="38"/>
      <c r="G6783" s="37"/>
    </row>
    <row r="6784" customFormat="false" ht="15" hidden="false" customHeight="false" outlineLevel="0" collapsed="false">
      <c r="A6784" s="37" t="s">
        <v>1847</v>
      </c>
      <c r="B6784" s="37" t="s">
        <v>237</v>
      </c>
      <c r="C6784" s="37" t="n">
        <v>365</v>
      </c>
      <c r="D6784" s="38" t="n">
        <v>46383</v>
      </c>
      <c r="E6784" s="37" t="s">
        <v>230</v>
      </c>
      <c r="F6784" s="38"/>
      <c r="G6784" s="37"/>
    </row>
    <row r="6785" customFormat="false" ht="15" hidden="false" customHeight="false" outlineLevel="0" collapsed="false">
      <c r="A6785" s="37" t="s">
        <v>1847</v>
      </c>
      <c r="B6785" s="37" t="s">
        <v>238</v>
      </c>
      <c r="C6785" s="37" t="n">
        <v>180</v>
      </c>
      <c r="D6785" s="38" t="n">
        <v>46347</v>
      </c>
      <c r="E6785" s="37" t="s">
        <v>229</v>
      </c>
      <c r="F6785" s="38" t="n">
        <v>46336</v>
      </c>
      <c r="G6785" s="37" t="n">
        <v>73</v>
      </c>
    </row>
    <row r="6786" customFormat="false" ht="15" hidden="false" customHeight="false" outlineLevel="0" collapsed="false">
      <c r="A6786" s="37" t="s">
        <v>1847</v>
      </c>
      <c r="B6786" s="37" t="s">
        <v>239</v>
      </c>
      <c r="C6786" s="37" t="n">
        <v>730</v>
      </c>
      <c r="D6786" s="38" t="n">
        <v>46172</v>
      </c>
      <c r="E6786" s="37" t="s">
        <v>230</v>
      </c>
      <c r="F6786" s="38"/>
      <c r="G6786" s="37"/>
    </row>
    <row r="6787" customFormat="false" ht="15" hidden="false" customHeight="false" outlineLevel="0" collapsed="false">
      <c r="A6787" s="37" t="s">
        <v>1847</v>
      </c>
      <c r="B6787" s="37" t="s">
        <v>240</v>
      </c>
      <c r="C6787" s="37" t="n">
        <v>365</v>
      </c>
      <c r="D6787" s="38" t="n">
        <v>46274</v>
      </c>
      <c r="E6787" s="37" t="s">
        <v>229</v>
      </c>
      <c r="F6787" s="38" t="n">
        <v>46263</v>
      </c>
      <c r="G6787" s="37" t="n">
        <v>95</v>
      </c>
    </row>
    <row r="6788" customFormat="false" ht="15" hidden="false" customHeight="false" outlineLevel="0" collapsed="false">
      <c r="A6788" s="37" t="s">
        <v>1848</v>
      </c>
      <c r="B6788" s="37" t="s">
        <v>235</v>
      </c>
      <c r="C6788" s="37" t="n">
        <v>365</v>
      </c>
      <c r="D6788" s="38" t="n">
        <v>46369</v>
      </c>
      <c r="E6788" s="37" t="s">
        <v>229</v>
      </c>
      <c r="F6788" s="38" t="n">
        <v>46360</v>
      </c>
      <c r="G6788" s="37" t="n">
        <v>74</v>
      </c>
    </row>
    <row r="6789" customFormat="false" ht="15" hidden="false" customHeight="false" outlineLevel="0" collapsed="false">
      <c r="A6789" s="37" t="s">
        <v>1848</v>
      </c>
      <c r="B6789" s="37" t="s">
        <v>236</v>
      </c>
      <c r="C6789" s="37" t="n">
        <v>365</v>
      </c>
      <c r="D6789" s="38" t="n">
        <v>46309</v>
      </c>
      <c r="E6789" s="37" t="s">
        <v>232</v>
      </c>
      <c r="F6789" s="38"/>
      <c r="G6789" s="37"/>
    </row>
    <row r="6790" customFormat="false" ht="15" hidden="false" customHeight="false" outlineLevel="0" collapsed="false">
      <c r="A6790" s="37" t="s">
        <v>1848</v>
      </c>
      <c r="B6790" s="37" t="s">
        <v>237</v>
      </c>
      <c r="C6790" s="37" t="n">
        <v>365</v>
      </c>
      <c r="D6790" s="38" t="n">
        <v>46311</v>
      </c>
      <c r="E6790" s="37" t="s">
        <v>230</v>
      </c>
      <c r="F6790" s="38"/>
      <c r="G6790" s="37"/>
    </row>
    <row r="6791" customFormat="false" ht="15" hidden="false" customHeight="false" outlineLevel="0" collapsed="false">
      <c r="A6791" s="37" t="s">
        <v>1848</v>
      </c>
      <c r="B6791" s="37" t="s">
        <v>238</v>
      </c>
      <c r="C6791" s="37" t="n">
        <v>180</v>
      </c>
      <c r="D6791" s="38" t="n">
        <v>46181</v>
      </c>
      <c r="E6791" s="37" t="s">
        <v>229</v>
      </c>
      <c r="F6791" s="38" t="n">
        <v>46178</v>
      </c>
      <c r="G6791" s="37" t="n">
        <v>66</v>
      </c>
    </row>
    <row r="6792" customFormat="false" ht="15" hidden="false" customHeight="false" outlineLevel="0" collapsed="false">
      <c r="A6792" s="37" t="s">
        <v>1848</v>
      </c>
      <c r="B6792" s="37" t="s">
        <v>239</v>
      </c>
      <c r="C6792" s="37" t="n">
        <v>730</v>
      </c>
      <c r="D6792" s="38" t="n">
        <v>46234</v>
      </c>
      <c r="E6792" s="37" t="s">
        <v>232</v>
      </c>
      <c r="F6792" s="38"/>
      <c r="G6792" s="37"/>
    </row>
    <row r="6793" customFormat="false" ht="15" hidden="false" customHeight="false" outlineLevel="0" collapsed="false">
      <c r="A6793" s="37" t="s">
        <v>1848</v>
      </c>
      <c r="B6793" s="37" t="s">
        <v>240</v>
      </c>
      <c r="C6793" s="37" t="n">
        <v>365</v>
      </c>
      <c r="D6793" s="38" t="n">
        <v>46274</v>
      </c>
      <c r="E6793" s="37" t="s">
        <v>229</v>
      </c>
      <c r="F6793" s="38" t="n">
        <v>46238</v>
      </c>
      <c r="G6793" s="37" t="n">
        <v>77</v>
      </c>
    </row>
    <row r="6794" customFormat="false" ht="15" hidden="false" customHeight="false" outlineLevel="0" collapsed="false">
      <c r="A6794" s="37" t="s">
        <v>1849</v>
      </c>
      <c r="B6794" s="37" t="s">
        <v>235</v>
      </c>
      <c r="C6794" s="37" t="n">
        <v>365</v>
      </c>
      <c r="D6794" s="38" t="n">
        <v>46335</v>
      </c>
      <c r="E6794" s="37" t="s">
        <v>229</v>
      </c>
      <c r="F6794" s="38" t="n">
        <v>46301</v>
      </c>
      <c r="G6794" s="37" t="n">
        <v>79</v>
      </c>
    </row>
    <row r="6795" customFormat="false" ht="15" hidden="false" customHeight="false" outlineLevel="0" collapsed="false">
      <c r="A6795" s="37" t="s">
        <v>1849</v>
      </c>
      <c r="B6795" s="37" t="s">
        <v>236</v>
      </c>
      <c r="C6795" s="37" t="n">
        <v>365</v>
      </c>
      <c r="D6795" s="38" t="n">
        <v>46158</v>
      </c>
      <c r="E6795" s="37" t="s">
        <v>229</v>
      </c>
      <c r="F6795" s="38" t="n">
        <v>46149</v>
      </c>
      <c r="G6795" s="37" t="n">
        <v>69</v>
      </c>
    </row>
    <row r="6796" customFormat="false" ht="15" hidden="false" customHeight="false" outlineLevel="0" collapsed="false">
      <c r="A6796" s="37" t="s">
        <v>1849</v>
      </c>
      <c r="B6796" s="37" t="s">
        <v>237</v>
      </c>
      <c r="C6796" s="37" t="n">
        <v>365</v>
      </c>
      <c r="D6796" s="38" t="n">
        <v>46345</v>
      </c>
      <c r="E6796" s="37" t="s">
        <v>229</v>
      </c>
      <c r="F6796" s="38" t="n">
        <v>46321</v>
      </c>
      <c r="G6796" s="37" t="n">
        <v>91</v>
      </c>
    </row>
    <row r="6797" customFormat="false" ht="15" hidden="false" customHeight="false" outlineLevel="0" collapsed="false">
      <c r="A6797" s="37" t="s">
        <v>1849</v>
      </c>
      <c r="B6797" s="37" t="s">
        <v>238</v>
      </c>
      <c r="C6797" s="37" t="n">
        <v>180</v>
      </c>
      <c r="D6797" s="38" t="n">
        <v>46187</v>
      </c>
      <c r="E6797" s="37" t="s">
        <v>230</v>
      </c>
      <c r="F6797" s="38"/>
      <c r="G6797" s="37"/>
    </row>
    <row r="6798" customFormat="false" ht="15" hidden="false" customHeight="false" outlineLevel="0" collapsed="false">
      <c r="A6798" s="37" t="s">
        <v>1849</v>
      </c>
      <c r="B6798" s="37" t="s">
        <v>239</v>
      </c>
      <c r="C6798" s="37" t="n">
        <v>730</v>
      </c>
      <c r="D6798" s="38" t="n">
        <v>46123</v>
      </c>
      <c r="E6798" s="37" t="s">
        <v>231</v>
      </c>
      <c r="F6798" s="38"/>
      <c r="G6798" s="37"/>
    </row>
    <row r="6799" customFormat="false" ht="15" hidden="false" customHeight="false" outlineLevel="0" collapsed="false">
      <c r="A6799" s="37" t="s">
        <v>1849</v>
      </c>
      <c r="B6799" s="37" t="s">
        <v>240</v>
      </c>
      <c r="C6799" s="37" t="n">
        <v>365</v>
      </c>
      <c r="D6799" s="38" t="n">
        <v>46162</v>
      </c>
      <c r="E6799" s="37" t="s">
        <v>229</v>
      </c>
      <c r="F6799" s="38" t="n">
        <v>46148</v>
      </c>
      <c r="G6799" s="37" t="n">
        <v>63</v>
      </c>
    </row>
    <row r="6800" customFormat="false" ht="15" hidden="false" customHeight="false" outlineLevel="0" collapsed="false">
      <c r="A6800" s="37" t="s">
        <v>1850</v>
      </c>
      <c r="B6800" s="37" t="s">
        <v>235</v>
      </c>
      <c r="C6800" s="37" t="n">
        <v>365</v>
      </c>
      <c r="D6800" s="38" t="n">
        <v>46114</v>
      </c>
      <c r="E6800" s="37" t="s">
        <v>229</v>
      </c>
      <c r="F6800" s="38" t="n">
        <v>46107</v>
      </c>
      <c r="G6800" s="37" t="n">
        <v>63</v>
      </c>
    </row>
    <row r="6801" customFormat="false" ht="15" hidden="false" customHeight="false" outlineLevel="0" collapsed="false">
      <c r="A6801" s="37" t="s">
        <v>1850</v>
      </c>
      <c r="B6801" s="37" t="s">
        <v>236</v>
      </c>
      <c r="C6801" s="37" t="n">
        <v>365</v>
      </c>
      <c r="D6801" s="38" t="n">
        <v>46314</v>
      </c>
      <c r="E6801" s="37" t="s">
        <v>230</v>
      </c>
      <c r="F6801" s="38"/>
      <c r="G6801" s="37"/>
    </row>
    <row r="6802" customFormat="false" ht="15" hidden="false" customHeight="false" outlineLevel="0" collapsed="false">
      <c r="A6802" s="37" t="s">
        <v>1850</v>
      </c>
      <c r="B6802" s="37" t="s">
        <v>237</v>
      </c>
      <c r="C6802" s="37" t="n">
        <v>365</v>
      </c>
      <c r="D6802" s="38" t="n">
        <v>46110</v>
      </c>
      <c r="E6802" s="37" t="s">
        <v>229</v>
      </c>
      <c r="F6802" s="38" t="n">
        <v>46077</v>
      </c>
      <c r="G6802" s="37" t="n">
        <v>83</v>
      </c>
    </row>
    <row r="6803" customFormat="false" ht="15" hidden="false" customHeight="false" outlineLevel="0" collapsed="false">
      <c r="A6803" s="37" t="s">
        <v>1850</v>
      </c>
      <c r="B6803" s="37" t="s">
        <v>238</v>
      </c>
      <c r="C6803" s="37" t="n">
        <v>180</v>
      </c>
      <c r="D6803" s="38" t="n">
        <v>46301</v>
      </c>
      <c r="E6803" s="37" t="s">
        <v>229</v>
      </c>
      <c r="F6803" s="38" t="n">
        <v>46285</v>
      </c>
      <c r="G6803" s="37" t="n">
        <v>65</v>
      </c>
    </row>
    <row r="6804" customFormat="false" ht="15" hidden="false" customHeight="false" outlineLevel="0" collapsed="false">
      <c r="A6804" s="37" t="s">
        <v>1850</v>
      </c>
      <c r="B6804" s="37" t="s">
        <v>239</v>
      </c>
      <c r="C6804" s="37" t="n">
        <v>730</v>
      </c>
      <c r="D6804" s="38" t="n">
        <v>46197</v>
      </c>
      <c r="E6804" s="37" t="s">
        <v>229</v>
      </c>
      <c r="F6804" s="38" t="n">
        <v>46162</v>
      </c>
      <c r="G6804" s="37" t="n">
        <v>90</v>
      </c>
    </row>
    <row r="6805" customFormat="false" ht="15" hidden="false" customHeight="false" outlineLevel="0" collapsed="false">
      <c r="A6805" s="37" t="s">
        <v>1850</v>
      </c>
      <c r="B6805" s="37" t="s">
        <v>240</v>
      </c>
      <c r="C6805" s="37" t="n">
        <v>365</v>
      </c>
      <c r="D6805" s="38" t="n">
        <v>46286</v>
      </c>
      <c r="E6805" s="37" t="s">
        <v>229</v>
      </c>
      <c r="F6805" s="38" t="n">
        <v>46269</v>
      </c>
      <c r="G6805" s="37" t="n">
        <v>98</v>
      </c>
    </row>
    <row r="6806" customFormat="false" ht="15" hidden="false" customHeight="false" outlineLevel="0" collapsed="false">
      <c r="A6806" s="37" t="s">
        <v>1148</v>
      </c>
      <c r="B6806" s="37" t="s">
        <v>235</v>
      </c>
      <c r="C6806" s="37" t="n">
        <v>365</v>
      </c>
      <c r="D6806" s="38" t="n">
        <v>46243</v>
      </c>
      <c r="E6806" s="37" t="s">
        <v>231</v>
      </c>
      <c r="F6806" s="38"/>
      <c r="G6806" s="37"/>
    </row>
    <row r="6807" customFormat="false" ht="15" hidden="false" customHeight="false" outlineLevel="0" collapsed="false">
      <c r="A6807" s="37" t="s">
        <v>1148</v>
      </c>
      <c r="B6807" s="37" t="s">
        <v>236</v>
      </c>
      <c r="C6807" s="37" t="n">
        <v>365</v>
      </c>
      <c r="D6807" s="38" t="n">
        <v>46159</v>
      </c>
      <c r="E6807" s="37" t="s">
        <v>232</v>
      </c>
      <c r="F6807" s="38"/>
      <c r="G6807" s="37"/>
    </row>
    <row r="6808" customFormat="false" ht="15" hidden="false" customHeight="false" outlineLevel="0" collapsed="false">
      <c r="A6808" s="37" t="s">
        <v>1148</v>
      </c>
      <c r="B6808" s="37" t="s">
        <v>237</v>
      </c>
      <c r="C6808" s="37" t="n">
        <v>365</v>
      </c>
      <c r="D6808" s="38" t="n">
        <v>46180</v>
      </c>
      <c r="E6808" s="37" t="s">
        <v>229</v>
      </c>
      <c r="F6808" s="38" t="n">
        <v>46164</v>
      </c>
      <c r="G6808" s="37" t="n">
        <v>64</v>
      </c>
    </row>
    <row r="6809" customFormat="false" ht="15" hidden="false" customHeight="false" outlineLevel="0" collapsed="false">
      <c r="A6809" s="37" t="s">
        <v>1148</v>
      </c>
      <c r="B6809" s="37" t="s">
        <v>238</v>
      </c>
      <c r="C6809" s="37" t="n">
        <v>180</v>
      </c>
      <c r="D6809" s="38" t="n">
        <v>46239</v>
      </c>
      <c r="E6809" s="37" t="s">
        <v>232</v>
      </c>
      <c r="F6809" s="38"/>
      <c r="G6809" s="37"/>
    </row>
    <row r="6810" customFormat="false" ht="15" hidden="false" customHeight="false" outlineLevel="0" collapsed="false">
      <c r="A6810" s="37" t="s">
        <v>1148</v>
      </c>
      <c r="B6810" s="37" t="s">
        <v>239</v>
      </c>
      <c r="C6810" s="37" t="n">
        <v>730</v>
      </c>
      <c r="D6810" s="38" t="n">
        <v>46349</v>
      </c>
      <c r="E6810" s="37" t="s">
        <v>229</v>
      </c>
      <c r="F6810" s="38" t="n">
        <v>46339</v>
      </c>
      <c r="G6810" s="37" t="n">
        <v>78</v>
      </c>
    </row>
    <row r="6811" customFormat="false" ht="15" hidden="false" customHeight="false" outlineLevel="0" collapsed="false">
      <c r="A6811" s="37" t="s">
        <v>1148</v>
      </c>
      <c r="B6811" s="37" t="s">
        <v>240</v>
      </c>
      <c r="C6811" s="37" t="n">
        <v>365</v>
      </c>
      <c r="D6811" s="38" t="n">
        <v>46326</v>
      </c>
      <c r="E6811" s="37" t="s">
        <v>229</v>
      </c>
      <c r="F6811" s="38" t="n">
        <v>46300</v>
      </c>
      <c r="G6811" s="37" t="n">
        <v>77</v>
      </c>
    </row>
    <row r="6812" customFormat="false" ht="15" hidden="false" customHeight="false" outlineLevel="0" collapsed="false">
      <c r="A6812" s="37" t="s">
        <v>570</v>
      </c>
      <c r="B6812" s="37" t="s">
        <v>235</v>
      </c>
      <c r="C6812" s="37" t="n">
        <v>365</v>
      </c>
      <c r="D6812" s="38" t="n">
        <v>46312</v>
      </c>
      <c r="E6812" s="37" t="s">
        <v>229</v>
      </c>
      <c r="F6812" s="38" t="n">
        <v>46304</v>
      </c>
      <c r="G6812" s="37" t="n">
        <v>98</v>
      </c>
    </row>
    <row r="6813" customFormat="false" ht="15" hidden="false" customHeight="false" outlineLevel="0" collapsed="false">
      <c r="A6813" s="37" t="s">
        <v>570</v>
      </c>
      <c r="B6813" s="37" t="s">
        <v>236</v>
      </c>
      <c r="C6813" s="37" t="n">
        <v>365</v>
      </c>
      <c r="D6813" s="38" t="n">
        <v>46318</v>
      </c>
      <c r="E6813" s="37" t="s">
        <v>229</v>
      </c>
      <c r="F6813" s="38" t="n">
        <v>46298</v>
      </c>
      <c r="G6813" s="37" t="n">
        <v>86</v>
      </c>
    </row>
    <row r="6814" customFormat="false" ht="15" hidden="false" customHeight="false" outlineLevel="0" collapsed="false">
      <c r="A6814" s="37" t="s">
        <v>570</v>
      </c>
      <c r="B6814" s="37" t="s">
        <v>237</v>
      </c>
      <c r="C6814" s="37" t="n">
        <v>365</v>
      </c>
      <c r="D6814" s="38" t="n">
        <v>46168</v>
      </c>
      <c r="E6814" s="37" t="s">
        <v>229</v>
      </c>
      <c r="F6814" s="38" t="n">
        <v>46147</v>
      </c>
      <c r="G6814" s="37" t="n">
        <v>96</v>
      </c>
    </row>
    <row r="6815" customFormat="false" ht="15" hidden="false" customHeight="false" outlineLevel="0" collapsed="false">
      <c r="A6815" s="37" t="s">
        <v>570</v>
      </c>
      <c r="B6815" s="37" t="s">
        <v>238</v>
      </c>
      <c r="C6815" s="37" t="n">
        <v>180</v>
      </c>
      <c r="D6815" s="38" t="n">
        <v>46351</v>
      </c>
      <c r="E6815" s="37" t="s">
        <v>229</v>
      </c>
      <c r="F6815" s="38" t="n">
        <v>46343</v>
      </c>
      <c r="G6815" s="37" t="n">
        <v>61</v>
      </c>
    </row>
    <row r="6816" customFormat="false" ht="15" hidden="false" customHeight="false" outlineLevel="0" collapsed="false">
      <c r="A6816" s="37" t="s">
        <v>570</v>
      </c>
      <c r="B6816" s="37" t="s">
        <v>239</v>
      </c>
      <c r="C6816" s="37" t="n">
        <v>730</v>
      </c>
      <c r="D6816" s="38" t="n">
        <v>46340</v>
      </c>
      <c r="E6816" s="37" t="s">
        <v>229</v>
      </c>
      <c r="F6816" s="38" t="n">
        <v>46318</v>
      </c>
      <c r="G6816" s="37" t="n">
        <v>90</v>
      </c>
    </row>
    <row r="6817" customFormat="false" ht="15" hidden="false" customHeight="false" outlineLevel="0" collapsed="false">
      <c r="A6817" s="37" t="s">
        <v>570</v>
      </c>
      <c r="B6817" s="37" t="s">
        <v>240</v>
      </c>
      <c r="C6817" s="37" t="n">
        <v>365</v>
      </c>
      <c r="D6817" s="38" t="n">
        <v>46113</v>
      </c>
      <c r="E6817" s="37" t="s">
        <v>231</v>
      </c>
      <c r="F6817" s="38"/>
      <c r="G6817" s="37"/>
    </row>
    <row r="6818" customFormat="false" ht="15" hidden="false" customHeight="false" outlineLevel="0" collapsed="false">
      <c r="A6818" s="37" t="s">
        <v>712</v>
      </c>
      <c r="B6818" s="37" t="s">
        <v>235</v>
      </c>
      <c r="C6818" s="37" t="n">
        <v>365</v>
      </c>
      <c r="D6818" s="38" t="n">
        <v>46131</v>
      </c>
      <c r="E6818" s="37" t="s">
        <v>229</v>
      </c>
      <c r="F6818" s="38" t="n">
        <v>46114</v>
      </c>
      <c r="G6818" s="37" t="n">
        <v>78</v>
      </c>
    </row>
    <row r="6819" customFormat="false" ht="15" hidden="false" customHeight="false" outlineLevel="0" collapsed="false">
      <c r="A6819" s="37" t="s">
        <v>712</v>
      </c>
      <c r="B6819" s="37" t="s">
        <v>236</v>
      </c>
      <c r="C6819" s="37" t="n">
        <v>365</v>
      </c>
      <c r="D6819" s="38" t="n">
        <v>46106</v>
      </c>
      <c r="E6819" s="37" t="s">
        <v>229</v>
      </c>
      <c r="F6819" s="38" t="n">
        <v>46076</v>
      </c>
      <c r="G6819" s="37" t="n">
        <v>62</v>
      </c>
    </row>
    <row r="6820" customFormat="false" ht="15" hidden="false" customHeight="false" outlineLevel="0" collapsed="false">
      <c r="A6820" s="37" t="s">
        <v>712</v>
      </c>
      <c r="B6820" s="37" t="s">
        <v>237</v>
      </c>
      <c r="C6820" s="37" t="n">
        <v>365</v>
      </c>
      <c r="D6820" s="38" t="n">
        <v>46103</v>
      </c>
      <c r="E6820" s="37" t="s">
        <v>229</v>
      </c>
      <c r="F6820" s="38" t="n">
        <v>46079</v>
      </c>
      <c r="G6820" s="37" t="n">
        <v>92</v>
      </c>
    </row>
    <row r="6821" customFormat="false" ht="15" hidden="false" customHeight="false" outlineLevel="0" collapsed="false">
      <c r="A6821" s="37" t="s">
        <v>712</v>
      </c>
      <c r="B6821" s="37" t="s">
        <v>238</v>
      </c>
      <c r="C6821" s="37" t="n">
        <v>180</v>
      </c>
      <c r="D6821" s="38" t="n">
        <v>46360</v>
      </c>
      <c r="E6821" s="37" t="s">
        <v>229</v>
      </c>
      <c r="F6821" s="38" t="n">
        <v>46322</v>
      </c>
      <c r="G6821" s="37" t="n">
        <v>68</v>
      </c>
    </row>
    <row r="6822" customFormat="false" ht="15" hidden="false" customHeight="false" outlineLevel="0" collapsed="false">
      <c r="A6822" s="37" t="s">
        <v>712</v>
      </c>
      <c r="B6822" s="37" t="s">
        <v>239</v>
      </c>
      <c r="C6822" s="37" t="n">
        <v>730</v>
      </c>
      <c r="D6822" s="38" t="n">
        <v>46354</v>
      </c>
      <c r="E6822" s="37" t="s">
        <v>231</v>
      </c>
      <c r="F6822" s="38"/>
      <c r="G6822" s="37"/>
    </row>
    <row r="6823" customFormat="false" ht="15" hidden="false" customHeight="false" outlineLevel="0" collapsed="false">
      <c r="A6823" s="37" t="s">
        <v>712</v>
      </c>
      <c r="B6823" s="37" t="s">
        <v>240</v>
      </c>
      <c r="C6823" s="37" t="n">
        <v>365</v>
      </c>
      <c r="D6823" s="38" t="n">
        <v>46277</v>
      </c>
      <c r="E6823" s="37" t="s">
        <v>230</v>
      </c>
      <c r="F6823" s="38"/>
      <c r="G6823" s="37"/>
    </row>
    <row r="6824" customFormat="false" ht="15" hidden="false" customHeight="false" outlineLevel="0" collapsed="false">
      <c r="A6824" s="37" t="s">
        <v>1852</v>
      </c>
      <c r="B6824" s="37" t="s">
        <v>235</v>
      </c>
      <c r="C6824" s="37" t="n">
        <v>365</v>
      </c>
      <c r="D6824" s="38" t="n">
        <v>46115</v>
      </c>
      <c r="E6824" s="37" t="s">
        <v>229</v>
      </c>
      <c r="F6824" s="38" t="n">
        <v>46112</v>
      </c>
      <c r="G6824" s="37" t="n">
        <v>61</v>
      </c>
    </row>
    <row r="6825" customFormat="false" ht="15" hidden="false" customHeight="false" outlineLevel="0" collapsed="false">
      <c r="A6825" s="37" t="s">
        <v>1852</v>
      </c>
      <c r="B6825" s="37" t="s">
        <v>236</v>
      </c>
      <c r="C6825" s="37" t="n">
        <v>365</v>
      </c>
      <c r="D6825" s="38" t="n">
        <v>46304</v>
      </c>
      <c r="E6825" s="37" t="s">
        <v>229</v>
      </c>
      <c r="F6825" s="38" t="n">
        <v>46268</v>
      </c>
      <c r="G6825" s="37" t="n">
        <v>97</v>
      </c>
    </row>
    <row r="6826" customFormat="false" ht="15" hidden="false" customHeight="false" outlineLevel="0" collapsed="false">
      <c r="A6826" s="37" t="s">
        <v>1852</v>
      </c>
      <c r="B6826" s="37" t="s">
        <v>237</v>
      </c>
      <c r="C6826" s="37" t="n">
        <v>365</v>
      </c>
      <c r="D6826" s="38" t="n">
        <v>46257</v>
      </c>
      <c r="E6826" s="37" t="s">
        <v>229</v>
      </c>
      <c r="F6826" s="38" t="n">
        <v>46241</v>
      </c>
      <c r="G6826" s="37" t="n">
        <v>93</v>
      </c>
    </row>
    <row r="6827" customFormat="false" ht="15" hidden="false" customHeight="false" outlineLevel="0" collapsed="false">
      <c r="A6827" s="37" t="s">
        <v>1852</v>
      </c>
      <c r="B6827" s="37" t="s">
        <v>238</v>
      </c>
      <c r="C6827" s="37" t="n">
        <v>180</v>
      </c>
      <c r="D6827" s="38" t="n">
        <v>46343</v>
      </c>
      <c r="E6827" s="37" t="s">
        <v>229</v>
      </c>
      <c r="F6827" s="38" t="n">
        <v>46332</v>
      </c>
      <c r="G6827" s="37" t="n">
        <v>83</v>
      </c>
    </row>
    <row r="6828" customFormat="false" ht="15" hidden="false" customHeight="false" outlineLevel="0" collapsed="false">
      <c r="A6828" s="37" t="s">
        <v>1852</v>
      </c>
      <c r="B6828" s="37" t="s">
        <v>239</v>
      </c>
      <c r="C6828" s="37" t="n">
        <v>730</v>
      </c>
      <c r="D6828" s="38" t="n">
        <v>46179</v>
      </c>
      <c r="E6828" s="37" t="s">
        <v>231</v>
      </c>
      <c r="F6828" s="38"/>
      <c r="G6828" s="37"/>
    </row>
    <row r="6829" customFormat="false" ht="15" hidden="false" customHeight="false" outlineLevel="0" collapsed="false">
      <c r="A6829" s="37" t="s">
        <v>1852</v>
      </c>
      <c r="B6829" s="37" t="s">
        <v>240</v>
      </c>
      <c r="C6829" s="37" t="n">
        <v>365</v>
      </c>
      <c r="D6829" s="38" t="n">
        <v>46373</v>
      </c>
      <c r="E6829" s="37" t="s">
        <v>229</v>
      </c>
      <c r="F6829" s="38" t="n">
        <v>46360</v>
      </c>
      <c r="G6829" s="37" t="n">
        <v>61</v>
      </c>
    </row>
    <row r="6830" customFormat="false" ht="15" hidden="false" customHeight="false" outlineLevel="0" collapsed="false">
      <c r="A6830" s="37" t="s">
        <v>1249</v>
      </c>
      <c r="B6830" s="37" t="s">
        <v>235</v>
      </c>
      <c r="C6830" s="37" t="n">
        <v>365</v>
      </c>
      <c r="D6830" s="38" t="n">
        <v>46156</v>
      </c>
      <c r="E6830" s="37" t="s">
        <v>229</v>
      </c>
      <c r="F6830" s="38" t="n">
        <v>46132</v>
      </c>
      <c r="G6830" s="37" t="n">
        <v>78</v>
      </c>
    </row>
    <row r="6831" customFormat="false" ht="15" hidden="false" customHeight="false" outlineLevel="0" collapsed="false">
      <c r="A6831" s="37" t="s">
        <v>1249</v>
      </c>
      <c r="B6831" s="37" t="s">
        <v>236</v>
      </c>
      <c r="C6831" s="37" t="n">
        <v>365</v>
      </c>
      <c r="D6831" s="38" t="n">
        <v>46279</v>
      </c>
      <c r="E6831" s="37" t="s">
        <v>229</v>
      </c>
      <c r="F6831" s="38" t="n">
        <v>46244</v>
      </c>
      <c r="G6831" s="37" t="n">
        <v>64</v>
      </c>
    </row>
    <row r="6832" customFormat="false" ht="15" hidden="false" customHeight="false" outlineLevel="0" collapsed="false">
      <c r="A6832" s="37" t="s">
        <v>1249</v>
      </c>
      <c r="B6832" s="37" t="s">
        <v>237</v>
      </c>
      <c r="C6832" s="37" t="n">
        <v>365</v>
      </c>
      <c r="D6832" s="38" t="n">
        <v>46218</v>
      </c>
      <c r="E6832" s="37" t="s">
        <v>231</v>
      </c>
      <c r="F6832" s="38"/>
      <c r="G6832" s="37"/>
    </row>
    <row r="6833" customFormat="false" ht="15" hidden="false" customHeight="false" outlineLevel="0" collapsed="false">
      <c r="A6833" s="37" t="s">
        <v>1249</v>
      </c>
      <c r="B6833" s="37" t="s">
        <v>238</v>
      </c>
      <c r="C6833" s="37" t="n">
        <v>180</v>
      </c>
      <c r="D6833" s="38" t="n">
        <v>46301</v>
      </c>
      <c r="E6833" s="37" t="s">
        <v>229</v>
      </c>
      <c r="F6833" s="38" t="n">
        <v>46271</v>
      </c>
      <c r="G6833" s="37" t="n">
        <v>70</v>
      </c>
    </row>
    <row r="6834" customFormat="false" ht="15" hidden="false" customHeight="false" outlineLevel="0" collapsed="false">
      <c r="A6834" s="37" t="s">
        <v>1249</v>
      </c>
      <c r="B6834" s="37" t="s">
        <v>239</v>
      </c>
      <c r="C6834" s="37" t="n">
        <v>730</v>
      </c>
      <c r="D6834" s="38" t="n">
        <v>46319</v>
      </c>
      <c r="E6834" s="37" t="s">
        <v>229</v>
      </c>
      <c r="F6834" s="38" t="n">
        <v>46318</v>
      </c>
      <c r="G6834" s="37" t="n">
        <v>71</v>
      </c>
    </row>
    <row r="6835" customFormat="false" ht="15" hidden="false" customHeight="false" outlineLevel="0" collapsed="false">
      <c r="A6835" s="37" t="s">
        <v>1249</v>
      </c>
      <c r="B6835" s="37" t="s">
        <v>240</v>
      </c>
      <c r="C6835" s="37" t="n">
        <v>365</v>
      </c>
      <c r="D6835" s="38" t="n">
        <v>46189</v>
      </c>
      <c r="E6835" s="37" t="s">
        <v>229</v>
      </c>
      <c r="F6835" s="38" t="n">
        <v>46159</v>
      </c>
      <c r="G6835" s="37" t="n">
        <v>77</v>
      </c>
    </row>
    <row r="6836" customFormat="false" ht="15" hidden="false" customHeight="false" outlineLevel="0" collapsed="false">
      <c r="A6836" s="37" t="s">
        <v>1854</v>
      </c>
      <c r="B6836" s="37" t="s">
        <v>235</v>
      </c>
      <c r="C6836" s="37" t="n">
        <v>365</v>
      </c>
      <c r="D6836" s="38" t="n">
        <v>46225</v>
      </c>
      <c r="E6836" s="37" t="s">
        <v>229</v>
      </c>
      <c r="F6836" s="38" t="n">
        <v>46199</v>
      </c>
      <c r="G6836" s="37" t="n">
        <v>90</v>
      </c>
    </row>
    <row r="6837" customFormat="false" ht="15" hidden="false" customHeight="false" outlineLevel="0" collapsed="false">
      <c r="A6837" s="37" t="s">
        <v>1854</v>
      </c>
      <c r="B6837" s="37" t="s">
        <v>236</v>
      </c>
      <c r="C6837" s="37" t="n">
        <v>365</v>
      </c>
      <c r="D6837" s="38" t="n">
        <v>46360</v>
      </c>
      <c r="E6837" s="37" t="s">
        <v>230</v>
      </c>
      <c r="F6837" s="38"/>
      <c r="G6837" s="37"/>
    </row>
    <row r="6838" customFormat="false" ht="15" hidden="false" customHeight="false" outlineLevel="0" collapsed="false">
      <c r="A6838" s="37" t="s">
        <v>1854</v>
      </c>
      <c r="B6838" s="37" t="s">
        <v>237</v>
      </c>
      <c r="C6838" s="37" t="n">
        <v>365</v>
      </c>
      <c r="D6838" s="38" t="n">
        <v>46215</v>
      </c>
      <c r="E6838" s="37" t="s">
        <v>229</v>
      </c>
      <c r="F6838" s="38" t="n">
        <v>46194</v>
      </c>
      <c r="G6838" s="37" t="n">
        <v>63</v>
      </c>
    </row>
    <row r="6839" customFormat="false" ht="15" hidden="false" customHeight="false" outlineLevel="0" collapsed="false">
      <c r="A6839" s="37" t="s">
        <v>1854</v>
      </c>
      <c r="B6839" s="37" t="s">
        <v>238</v>
      </c>
      <c r="C6839" s="37" t="n">
        <v>180</v>
      </c>
      <c r="D6839" s="38" t="n">
        <v>46256</v>
      </c>
      <c r="E6839" s="37" t="s">
        <v>229</v>
      </c>
      <c r="F6839" s="38" t="n">
        <v>46236</v>
      </c>
      <c r="G6839" s="37" t="n">
        <v>96</v>
      </c>
    </row>
    <row r="6840" customFormat="false" ht="15" hidden="false" customHeight="false" outlineLevel="0" collapsed="false">
      <c r="A6840" s="37" t="s">
        <v>1854</v>
      </c>
      <c r="B6840" s="37" t="s">
        <v>239</v>
      </c>
      <c r="C6840" s="37" t="n">
        <v>730</v>
      </c>
      <c r="D6840" s="38" t="n">
        <v>46249</v>
      </c>
      <c r="E6840" s="37" t="s">
        <v>229</v>
      </c>
      <c r="F6840" s="38" t="n">
        <v>46229</v>
      </c>
      <c r="G6840" s="37" t="n">
        <v>73</v>
      </c>
    </row>
    <row r="6841" customFormat="false" ht="15" hidden="false" customHeight="false" outlineLevel="0" collapsed="false">
      <c r="A6841" s="37" t="s">
        <v>1854</v>
      </c>
      <c r="B6841" s="37" t="s">
        <v>240</v>
      </c>
      <c r="C6841" s="37" t="n">
        <v>365</v>
      </c>
      <c r="D6841" s="38" t="n">
        <v>46116</v>
      </c>
      <c r="E6841" s="37" t="s">
        <v>229</v>
      </c>
      <c r="F6841" s="38" t="n">
        <v>46084</v>
      </c>
      <c r="G6841" s="37" t="n">
        <v>79</v>
      </c>
    </row>
    <row r="6842" customFormat="false" ht="15" hidden="false" customHeight="false" outlineLevel="0" collapsed="false">
      <c r="A6842" s="37" t="s">
        <v>807</v>
      </c>
      <c r="B6842" s="37" t="s">
        <v>235</v>
      </c>
      <c r="C6842" s="37" t="n">
        <v>365</v>
      </c>
      <c r="D6842" s="38" t="n">
        <v>46316</v>
      </c>
      <c r="E6842" s="37" t="s">
        <v>229</v>
      </c>
      <c r="F6842" s="38" t="n">
        <v>46315</v>
      </c>
      <c r="G6842" s="37" t="n">
        <v>92</v>
      </c>
    </row>
    <row r="6843" customFormat="false" ht="15" hidden="false" customHeight="false" outlineLevel="0" collapsed="false">
      <c r="A6843" s="37" t="s">
        <v>807</v>
      </c>
      <c r="B6843" s="37" t="s">
        <v>236</v>
      </c>
      <c r="C6843" s="37" t="n">
        <v>365</v>
      </c>
      <c r="D6843" s="38" t="n">
        <v>46127</v>
      </c>
      <c r="E6843" s="37" t="s">
        <v>229</v>
      </c>
      <c r="F6843" s="38" t="n">
        <v>46117</v>
      </c>
      <c r="G6843" s="37" t="n">
        <v>66</v>
      </c>
    </row>
    <row r="6844" customFormat="false" ht="15" hidden="false" customHeight="false" outlineLevel="0" collapsed="false">
      <c r="A6844" s="37" t="s">
        <v>807</v>
      </c>
      <c r="B6844" s="37" t="s">
        <v>237</v>
      </c>
      <c r="C6844" s="37" t="n">
        <v>365</v>
      </c>
      <c r="D6844" s="38" t="n">
        <v>46176</v>
      </c>
      <c r="E6844" s="37" t="s">
        <v>229</v>
      </c>
      <c r="F6844" s="38" t="n">
        <v>46156</v>
      </c>
      <c r="G6844" s="37" t="n">
        <v>94</v>
      </c>
    </row>
    <row r="6845" customFormat="false" ht="15" hidden="false" customHeight="false" outlineLevel="0" collapsed="false">
      <c r="A6845" s="37" t="s">
        <v>807</v>
      </c>
      <c r="B6845" s="37" t="s">
        <v>238</v>
      </c>
      <c r="C6845" s="37" t="n">
        <v>180</v>
      </c>
      <c r="D6845" s="38" t="n">
        <v>46164</v>
      </c>
      <c r="E6845" s="37" t="s">
        <v>229</v>
      </c>
      <c r="F6845" s="38" t="n">
        <v>46136</v>
      </c>
      <c r="G6845" s="37" t="n">
        <v>60</v>
      </c>
    </row>
    <row r="6846" customFormat="false" ht="15" hidden="false" customHeight="false" outlineLevel="0" collapsed="false">
      <c r="A6846" s="37" t="s">
        <v>807</v>
      </c>
      <c r="B6846" s="37" t="s">
        <v>239</v>
      </c>
      <c r="C6846" s="37" t="n">
        <v>730</v>
      </c>
      <c r="D6846" s="38" t="n">
        <v>46292</v>
      </c>
      <c r="E6846" s="37" t="s">
        <v>229</v>
      </c>
      <c r="F6846" s="38" t="n">
        <v>46273</v>
      </c>
      <c r="G6846" s="37" t="n">
        <v>86</v>
      </c>
    </row>
    <row r="6847" customFormat="false" ht="15" hidden="false" customHeight="false" outlineLevel="0" collapsed="false">
      <c r="A6847" s="37" t="s">
        <v>807</v>
      </c>
      <c r="B6847" s="37" t="s">
        <v>240</v>
      </c>
      <c r="C6847" s="37" t="n">
        <v>365</v>
      </c>
      <c r="D6847" s="38" t="n">
        <v>46098</v>
      </c>
      <c r="E6847" s="37" t="s">
        <v>229</v>
      </c>
      <c r="F6847" s="38" t="n">
        <v>46071</v>
      </c>
      <c r="G6847" s="37" t="n">
        <v>67</v>
      </c>
    </row>
    <row r="6848" customFormat="false" ht="15" hidden="false" customHeight="false" outlineLevel="0" collapsed="false">
      <c r="A6848" s="37" t="s">
        <v>868</v>
      </c>
      <c r="B6848" s="37" t="s">
        <v>235</v>
      </c>
      <c r="C6848" s="37" t="n">
        <v>365</v>
      </c>
      <c r="D6848" s="38" t="n">
        <v>46289</v>
      </c>
      <c r="E6848" s="37" t="s">
        <v>232</v>
      </c>
      <c r="F6848" s="38"/>
      <c r="G6848" s="37"/>
    </row>
    <row r="6849" customFormat="false" ht="15" hidden="false" customHeight="false" outlineLevel="0" collapsed="false">
      <c r="A6849" s="37" t="s">
        <v>868</v>
      </c>
      <c r="B6849" s="37" t="s">
        <v>236</v>
      </c>
      <c r="C6849" s="37" t="n">
        <v>365</v>
      </c>
      <c r="D6849" s="38" t="n">
        <v>46364</v>
      </c>
      <c r="E6849" s="37" t="s">
        <v>229</v>
      </c>
      <c r="F6849" s="38" t="n">
        <v>46349</v>
      </c>
      <c r="G6849" s="37" t="n">
        <v>77</v>
      </c>
    </row>
    <row r="6850" customFormat="false" ht="15" hidden="false" customHeight="false" outlineLevel="0" collapsed="false">
      <c r="A6850" s="37" t="s">
        <v>868</v>
      </c>
      <c r="B6850" s="37" t="s">
        <v>237</v>
      </c>
      <c r="C6850" s="37" t="n">
        <v>365</v>
      </c>
      <c r="D6850" s="38" t="n">
        <v>46266</v>
      </c>
      <c r="E6850" s="37" t="s">
        <v>229</v>
      </c>
      <c r="F6850" s="38" t="n">
        <v>46237</v>
      </c>
      <c r="G6850" s="37" t="n">
        <v>85</v>
      </c>
    </row>
    <row r="6851" customFormat="false" ht="15" hidden="false" customHeight="false" outlineLevel="0" collapsed="false">
      <c r="A6851" s="37" t="s">
        <v>868</v>
      </c>
      <c r="B6851" s="37" t="s">
        <v>238</v>
      </c>
      <c r="C6851" s="37" t="n">
        <v>180</v>
      </c>
      <c r="D6851" s="38" t="n">
        <v>46171</v>
      </c>
      <c r="E6851" s="37" t="s">
        <v>229</v>
      </c>
      <c r="F6851" s="38" t="n">
        <v>46153</v>
      </c>
      <c r="G6851" s="37" t="n">
        <v>65</v>
      </c>
    </row>
    <row r="6852" customFormat="false" ht="15" hidden="false" customHeight="false" outlineLevel="0" collapsed="false">
      <c r="A6852" s="37" t="s">
        <v>868</v>
      </c>
      <c r="B6852" s="37" t="s">
        <v>239</v>
      </c>
      <c r="C6852" s="37" t="n">
        <v>730</v>
      </c>
      <c r="D6852" s="38" t="n">
        <v>46100</v>
      </c>
      <c r="E6852" s="37" t="s">
        <v>229</v>
      </c>
      <c r="F6852" s="38" t="n">
        <v>46091</v>
      </c>
      <c r="G6852" s="37" t="n">
        <v>87</v>
      </c>
    </row>
    <row r="6853" customFormat="false" ht="15" hidden="false" customHeight="false" outlineLevel="0" collapsed="false">
      <c r="A6853" s="37" t="s">
        <v>868</v>
      </c>
      <c r="B6853" s="37" t="s">
        <v>240</v>
      </c>
      <c r="C6853" s="37" t="n">
        <v>365</v>
      </c>
      <c r="D6853" s="38" t="n">
        <v>46230</v>
      </c>
      <c r="E6853" s="37" t="s">
        <v>229</v>
      </c>
      <c r="F6853" s="38" t="n">
        <v>46206</v>
      </c>
      <c r="G6853" s="37" t="n">
        <v>68</v>
      </c>
    </row>
    <row r="6854" customFormat="false" ht="15" hidden="false" customHeight="false" outlineLevel="0" collapsed="false">
      <c r="A6854" s="37" t="s">
        <v>1855</v>
      </c>
      <c r="B6854" s="37" t="s">
        <v>235</v>
      </c>
      <c r="C6854" s="37" t="n">
        <v>365</v>
      </c>
      <c r="D6854" s="38" t="n">
        <v>46104</v>
      </c>
      <c r="E6854" s="37" t="s">
        <v>229</v>
      </c>
      <c r="F6854" s="38" t="n">
        <v>46081</v>
      </c>
      <c r="G6854" s="37" t="n">
        <v>64</v>
      </c>
    </row>
    <row r="6855" customFormat="false" ht="15" hidden="false" customHeight="false" outlineLevel="0" collapsed="false">
      <c r="A6855" s="37" t="s">
        <v>1855</v>
      </c>
      <c r="B6855" s="37" t="s">
        <v>236</v>
      </c>
      <c r="C6855" s="37" t="n">
        <v>365</v>
      </c>
      <c r="D6855" s="38" t="n">
        <v>46130</v>
      </c>
      <c r="E6855" s="37" t="s">
        <v>229</v>
      </c>
      <c r="F6855" s="38" t="n">
        <v>46126</v>
      </c>
      <c r="G6855" s="37" t="n">
        <v>77</v>
      </c>
    </row>
    <row r="6856" customFormat="false" ht="15" hidden="false" customHeight="false" outlineLevel="0" collapsed="false">
      <c r="A6856" s="37" t="s">
        <v>1855</v>
      </c>
      <c r="B6856" s="37" t="s">
        <v>237</v>
      </c>
      <c r="C6856" s="37" t="n">
        <v>365</v>
      </c>
      <c r="D6856" s="38" t="n">
        <v>46309</v>
      </c>
      <c r="E6856" s="37" t="s">
        <v>229</v>
      </c>
      <c r="F6856" s="38" t="n">
        <v>46292</v>
      </c>
      <c r="G6856" s="37" t="n">
        <v>91</v>
      </c>
    </row>
    <row r="6857" customFormat="false" ht="15" hidden="false" customHeight="false" outlineLevel="0" collapsed="false">
      <c r="A6857" s="37" t="s">
        <v>1855</v>
      </c>
      <c r="B6857" s="37" t="s">
        <v>238</v>
      </c>
      <c r="C6857" s="37" t="n">
        <v>180</v>
      </c>
      <c r="D6857" s="38" t="n">
        <v>46221</v>
      </c>
      <c r="E6857" s="37" t="s">
        <v>229</v>
      </c>
      <c r="F6857" s="38" t="n">
        <v>46214</v>
      </c>
      <c r="G6857" s="37" t="n">
        <v>97</v>
      </c>
    </row>
    <row r="6858" customFormat="false" ht="15" hidden="false" customHeight="false" outlineLevel="0" collapsed="false">
      <c r="A6858" s="37" t="s">
        <v>1855</v>
      </c>
      <c r="B6858" s="37" t="s">
        <v>239</v>
      </c>
      <c r="C6858" s="37" t="n">
        <v>730</v>
      </c>
      <c r="D6858" s="38" t="n">
        <v>46297</v>
      </c>
      <c r="E6858" s="37" t="s">
        <v>229</v>
      </c>
      <c r="F6858" s="38" t="n">
        <v>46285</v>
      </c>
      <c r="G6858" s="37" t="n">
        <v>67</v>
      </c>
    </row>
    <row r="6859" customFormat="false" ht="15" hidden="false" customHeight="false" outlineLevel="0" collapsed="false">
      <c r="A6859" s="37" t="s">
        <v>1855</v>
      </c>
      <c r="B6859" s="37" t="s">
        <v>240</v>
      </c>
      <c r="C6859" s="37" t="n">
        <v>365</v>
      </c>
      <c r="D6859" s="38" t="n">
        <v>46279</v>
      </c>
      <c r="E6859" s="37" t="s">
        <v>232</v>
      </c>
      <c r="F6859" s="38"/>
      <c r="G6859" s="37"/>
    </row>
    <row r="6860" customFormat="false" ht="15" hidden="false" customHeight="false" outlineLevel="0" collapsed="false">
      <c r="A6860" s="37" t="s">
        <v>1856</v>
      </c>
      <c r="B6860" s="37" t="s">
        <v>235</v>
      </c>
      <c r="C6860" s="37" t="n">
        <v>365</v>
      </c>
      <c r="D6860" s="38" t="n">
        <v>46276</v>
      </c>
      <c r="E6860" s="37" t="s">
        <v>229</v>
      </c>
      <c r="F6860" s="38" t="n">
        <v>46244</v>
      </c>
      <c r="G6860" s="37" t="n">
        <v>80</v>
      </c>
    </row>
    <row r="6861" customFormat="false" ht="15" hidden="false" customHeight="false" outlineLevel="0" collapsed="false">
      <c r="A6861" s="37" t="s">
        <v>1856</v>
      </c>
      <c r="B6861" s="37" t="s">
        <v>236</v>
      </c>
      <c r="C6861" s="37" t="n">
        <v>365</v>
      </c>
      <c r="D6861" s="38" t="n">
        <v>46175</v>
      </c>
      <c r="E6861" s="37" t="s">
        <v>229</v>
      </c>
      <c r="F6861" s="38" t="n">
        <v>46161</v>
      </c>
      <c r="G6861" s="37" t="n">
        <v>80</v>
      </c>
    </row>
    <row r="6862" customFormat="false" ht="15" hidden="false" customHeight="false" outlineLevel="0" collapsed="false">
      <c r="A6862" s="37" t="s">
        <v>1856</v>
      </c>
      <c r="B6862" s="37" t="s">
        <v>237</v>
      </c>
      <c r="C6862" s="37" t="n">
        <v>365</v>
      </c>
      <c r="D6862" s="38" t="n">
        <v>46102</v>
      </c>
      <c r="E6862" s="37" t="s">
        <v>229</v>
      </c>
      <c r="F6862" s="38" t="n">
        <v>46067</v>
      </c>
      <c r="G6862" s="37" t="n">
        <v>85</v>
      </c>
    </row>
    <row r="6863" customFormat="false" ht="15" hidden="false" customHeight="false" outlineLevel="0" collapsed="false">
      <c r="A6863" s="37" t="s">
        <v>1856</v>
      </c>
      <c r="B6863" s="37" t="s">
        <v>238</v>
      </c>
      <c r="C6863" s="37" t="n">
        <v>180</v>
      </c>
      <c r="D6863" s="38" t="n">
        <v>46105</v>
      </c>
      <c r="E6863" s="37" t="s">
        <v>229</v>
      </c>
      <c r="F6863" s="38" t="n">
        <v>46090</v>
      </c>
      <c r="G6863" s="37" t="n">
        <v>64</v>
      </c>
    </row>
    <row r="6864" customFormat="false" ht="15" hidden="false" customHeight="false" outlineLevel="0" collapsed="false">
      <c r="A6864" s="37" t="s">
        <v>1856</v>
      </c>
      <c r="B6864" s="37" t="s">
        <v>239</v>
      </c>
      <c r="C6864" s="37" t="n">
        <v>730</v>
      </c>
      <c r="D6864" s="38" t="n">
        <v>46369</v>
      </c>
      <c r="E6864" s="37" t="s">
        <v>229</v>
      </c>
      <c r="F6864" s="38" t="n">
        <v>46365</v>
      </c>
      <c r="G6864" s="37" t="n">
        <v>84</v>
      </c>
    </row>
    <row r="6865" customFormat="false" ht="15" hidden="false" customHeight="false" outlineLevel="0" collapsed="false">
      <c r="A6865" s="37" t="s">
        <v>1856</v>
      </c>
      <c r="B6865" s="37" t="s">
        <v>240</v>
      </c>
      <c r="C6865" s="37" t="n">
        <v>365</v>
      </c>
      <c r="D6865" s="38" t="n">
        <v>46222</v>
      </c>
      <c r="E6865" s="37" t="s">
        <v>231</v>
      </c>
      <c r="F6865" s="38"/>
      <c r="G6865" s="37"/>
    </row>
    <row r="6866" customFormat="false" ht="15" hidden="false" customHeight="false" outlineLevel="0" collapsed="false">
      <c r="A6866" s="37" t="s">
        <v>1857</v>
      </c>
      <c r="B6866" s="37" t="s">
        <v>235</v>
      </c>
      <c r="C6866" s="37" t="n">
        <v>365</v>
      </c>
      <c r="D6866" s="38" t="n">
        <v>46121</v>
      </c>
      <c r="E6866" s="37" t="s">
        <v>229</v>
      </c>
      <c r="F6866" s="38" t="n">
        <v>46084</v>
      </c>
      <c r="G6866" s="37" t="n">
        <v>62</v>
      </c>
    </row>
    <row r="6867" customFormat="false" ht="15" hidden="false" customHeight="false" outlineLevel="0" collapsed="false">
      <c r="A6867" s="37" t="s">
        <v>1857</v>
      </c>
      <c r="B6867" s="37" t="s">
        <v>236</v>
      </c>
      <c r="C6867" s="37" t="n">
        <v>365</v>
      </c>
      <c r="D6867" s="38" t="n">
        <v>46173</v>
      </c>
      <c r="E6867" s="37" t="s">
        <v>229</v>
      </c>
      <c r="F6867" s="38" t="n">
        <v>46159</v>
      </c>
      <c r="G6867" s="37" t="n">
        <v>92</v>
      </c>
    </row>
    <row r="6868" customFormat="false" ht="15" hidden="false" customHeight="false" outlineLevel="0" collapsed="false">
      <c r="A6868" s="37" t="s">
        <v>1857</v>
      </c>
      <c r="B6868" s="37" t="s">
        <v>237</v>
      </c>
      <c r="C6868" s="37" t="n">
        <v>365</v>
      </c>
      <c r="D6868" s="38" t="n">
        <v>46283</v>
      </c>
      <c r="E6868" s="37" t="s">
        <v>229</v>
      </c>
      <c r="F6868" s="38" t="n">
        <v>46256</v>
      </c>
      <c r="G6868" s="37" t="n">
        <v>70</v>
      </c>
    </row>
    <row r="6869" customFormat="false" ht="15" hidden="false" customHeight="false" outlineLevel="0" collapsed="false">
      <c r="A6869" s="37" t="s">
        <v>1857</v>
      </c>
      <c r="B6869" s="37" t="s">
        <v>238</v>
      </c>
      <c r="C6869" s="37" t="n">
        <v>180</v>
      </c>
      <c r="D6869" s="38" t="n">
        <v>46351</v>
      </c>
      <c r="E6869" s="37" t="s">
        <v>229</v>
      </c>
      <c r="F6869" s="38" t="n">
        <v>46343</v>
      </c>
      <c r="G6869" s="37" t="n">
        <v>68</v>
      </c>
    </row>
    <row r="6870" customFormat="false" ht="15" hidden="false" customHeight="false" outlineLevel="0" collapsed="false">
      <c r="A6870" s="37" t="s">
        <v>1857</v>
      </c>
      <c r="B6870" s="37" t="s">
        <v>239</v>
      </c>
      <c r="C6870" s="37" t="n">
        <v>730</v>
      </c>
      <c r="D6870" s="38" t="n">
        <v>46327</v>
      </c>
      <c r="E6870" s="37" t="s">
        <v>229</v>
      </c>
      <c r="F6870" s="38" t="n">
        <v>46314</v>
      </c>
      <c r="G6870" s="37" t="n">
        <v>89</v>
      </c>
    </row>
    <row r="6871" customFormat="false" ht="15" hidden="false" customHeight="false" outlineLevel="0" collapsed="false">
      <c r="A6871" s="37" t="s">
        <v>1857</v>
      </c>
      <c r="B6871" s="37" t="s">
        <v>240</v>
      </c>
      <c r="C6871" s="37" t="n">
        <v>365</v>
      </c>
      <c r="D6871" s="38" t="n">
        <v>46221</v>
      </c>
      <c r="E6871" s="37" t="s">
        <v>229</v>
      </c>
      <c r="F6871" s="38" t="n">
        <v>46185</v>
      </c>
      <c r="G6871" s="37" t="n">
        <v>83</v>
      </c>
    </row>
    <row r="6872" customFormat="false" ht="15" hidden="false" customHeight="false" outlineLevel="0" collapsed="false">
      <c r="A6872" s="37" t="s">
        <v>1859</v>
      </c>
      <c r="B6872" s="37" t="s">
        <v>235</v>
      </c>
      <c r="C6872" s="37" t="n">
        <v>365</v>
      </c>
      <c r="D6872" s="38" t="n">
        <v>46316</v>
      </c>
      <c r="E6872" s="37" t="s">
        <v>231</v>
      </c>
      <c r="F6872" s="38"/>
      <c r="G6872" s="37"/>
    </row>
    <row r="6873" customFormat="false" ht="15" hidden="false" customHeight="false" outlineLevel="0" collapsed="false">
      <c r="A6873" s="37" t="s">
        <v>1859</v>
      </c>
      <c r="B6873" s="37" t="s">
        <v>236</v>
      </c>
      <c r="C6873" s="37" t="n">
        <v>365</v>
      </c>
      <c r="D6873" s="38" t="n">
        <v>46295</v>
      </c>
      <c r="E6873" s="37" t="s">
        <v>229</v>
      </c>
      <c r="F6873" s="38" t="n">
        <v>46280</v>
      </c>
      <c r="G6873" s="37" t="n">
        <v>89</v>
      </c>
    </row>
    <row r="6874" customFormat="false" ht="15" hidden="false" customHeight="false" outlineLevel="0" collapsed="false">
      <c r="A6874" s="37" t="s">
        <v>1859</v>
      </c>
      <c r="B6874" s="37" t="s">
        <v>237</v>
      </c>
      <c r="C6874" s="37" t="n">
        <v>365</v>
      </c>
      <c r="D6874" s="38" t="n">
        <v>46251</v>
      </c>
      <c r="E6874" s="37" t="s">
        <v>229</v>
      </c>
      <c r="F6874" s="38" t="n">
        <v>46225</v>
      </c>
      <c r="G6874" s="37" t="n">
        <v>79</v>
      </c>
    </row>
    <row r="6875" customFormat="false" ht="15" hidden="false" customHeight="false" outlineLevel="0" collapsed="false">
      <c r="A6875" s="37" t="s">
        <v>1859</v>
      </c>
      <c r="B6875" s="37" t="s">
        <v>238</v>
      </c>
      <c r="C6875" s="37" t="n">
        <v>180</v>
      </c>
      <c r="D6875" s="38" t="n">
        <v>46379</v>
      </c>
      <c r="E6875" s="37" t="s">
        <v>229</v>
      </c>
      <c r="F6875" s="38" t="n">
        <v>46372</v>
      </c>
      <c r="G6875" s="37" t="n">
        <v>98</v>
      </c>
    </row>
    <row r="6876" customFormat="false" ht="15" hidden="false" customHeight="false" outlineLevel="0" collapsed="false">
      <c r="A6876" s="37" t="s">
        <v>1859</v>
      </c>
      <c r="B6876" s="37" t="s">
        <v>239</v>
      </c>
      <c r="C6876" s="37" t="n">
        <v>730</v>
      </c>
      <c r="D6876" s="38" t="n">
        <v>46170</v>
      </c>
      <c r="E6876" s="37" t="s">
        <v>229</v>
      </c>
      <c r="F6876" s="38" t="n">
        <v>46167</v>
      </c>
      <c r="G6876" s="37" t="n">
        <v>73</v>
      </c>
    </row>
    <row r="6877" customFormat="false" ht="15" hidden="false" customHeight="false" outlineLevel="0" collapsed="false">
      <c r="A6877" s="37" t="s">
        <v>1859</v>
      </c>
      <c r="B6877" s="37" t="s">
        <v>240</v>
      </c>
      <c r="C6877" s="37" t="n">
        <v>365</v>
      </c>
      <c r="D6877" s="38" t="n">
        <v>46197</v>
      </c>
      <c r="E6877" s="37" t="s">
        <v>230</v>
      </c>
      <c r="F6877" s="38"/>
      <c r="G6877" s="37"/>
    </row>
    <row r="6878" customFormat="false" ht="15" hidden="false" customHeight="false" outlineLevel="0" collapsed="false">
      <c r="A6878" s="37" t="s">
        <v>1860</v>
      </c>
      <c r="B6878" s="37" t="s">
        <v>235</v>
      </c>
      <c r="C6878" s="37" t="n">
        <v>365</v>
      </c>
      <c r="D6878" s="38" t="n">
        <v>46169</v>
      </c>
      <c r="E6878" s="37" t="s">
        <v>232</v>
      </c>
      <c r="F6878" s="38"/>
      <c r="G6878" s="37"/>
    </row>
    <row r="6879" customFormat="false" ht="15" hidden="false" customHeight="false" outlineLevel="0" collapsed="false">
      <c r="A6879" s="37" t="s">
        <v>1860</v>
      </c>
      <c r="B6879" s="37" t="s">
        <v>236</v>
      </c>
      <c r="C6879" s="37" t="n">
        <v>365</v>
      </c>
      <c r="D6879" s="38" t="n">
        <v>46347</v>
      </c>
      <c r="E6879" s="37" t="s">
        <v>229</v>
      </c>
      <c r="F6879" s="38" t="n">
        <v>46316</v>
      </c>
      <c r="G6879" s="37" t="n">
        <v>75</v>
      </c>
    </row>
    <row r="6880" customFormat="false" ht="15" hidden="false" customHeight="false" outlineLevel="0" collapsed="false">
      <c r="A6880" s="37" t="s">
        <v>1860</v>
      </c>
      <c r="B6880" s="37" t="s">
        <v>237</v>
      </c>
      <c r="C6880" s="37" t="n">
        <v>365</v>
      </c>
      <c r="D6880" s="38" t="n">
        <v>46137</v>
      </c>
      <c r="E6880" s="37" t="s">
        <v>229</v>
      </c>
      <c r="F6880" s="38" t="n">
        <v>46112</v>
      </c>
      <c r="G6880" s="37" t="n">
        <v>80</v>
      </c>
    </row>
    <row r="6881" customFormat="false" ht="15" hidden="false" customHeight="false" outlineLevel="0" collapsed="false">
      <c r="A6881" s="37" t="s">
        <v>1860</v>
      </c>
      <c r="B6881" s="37" t="s">
        <v>238</v>
      </c>
      <c r="C6881" s="37" t="n">
        <v>180</v>
      </c>
      <c r="D6881" s="38" t="n">
        <v>46152</v>
      </c>
      <c r="E6881" s="37" t="s">
        <v>229</v>
      </c>
      <c r="F6881" s="38" t="n">
        <v>46144</v>
      </c>
      <c r="G6881" s="37" t="n">
        <v>79</v>
      </c>
    </row>
    <row r="6882" customFormat="false" ht="15" hidden="false" customHeight="false" outlineLevel="0" collapsed="false">
      <c r="A6882" s="37" t="s">
        <v>1860</v>
      </c>
      <c r="B6882" s="37" t="s">
        <v>239</v>
      </c>
      <c r="C6882" s="37" t="n">
        <v>730</v>
      </c>
      <c r="D6882" s="38" t="n">
        <v>46210</v>
      </c>
      <c r="E6882" s="37" t="s">
        <v>229</v>
      </c>
      <c r="F6882" s="38" t="n">
        <v>46174</v>
      </c>
      <c r="G6882" s="37" t="n">
        <v>93</v>
      </c>
    </row>
    <row r="6883" customFormat="false" ht="15" hidden="false" customHeight="false" outlineLevel="0" collapsed="false">
      <c r="A6883" s="37" t="s">
        <v>1860</v>
      </c>
      <c r="B6883" s="37" t="s">
        <v>240</v>
      </c>
      <c r="C6883" s="37" t="n">
        <v>365</v>
      </c>
      <c r="D6883" s="38" t="n">
        <v>46348</v>
      </c>
      <c r="E6883" s="37" t="s">
        <v>232</v>
      </c>
      <c r="F6883" s="38"/>
      <c r="G6883" s="37"/>
    </row>
    <row r="6884" customFormat="false" ht="15" hidden="false" customHeight="false" outlineLevel="0" collapsed="false">
      <c r="A6884" s="37" t="s">
        <v>1861</v>
      </c>
      <c r="B6884" s="37" t="s">
        <v>235</v>
      </c>
      <c r="C6884" s="37" t="n">
        <v>365</v>
      </c>
      <c r="D6884" s="38" t="n">
        <v>46120</v>
      </c>
      <c r="E6884" s="37" t="s">
        <v>229</v>
      </c>
      <c r="F6884" s="38" t="n">
        <v>46086</v>
      </c>
      <c r="G6884" s="37" t="n">
        <v>82</v>
      </c>
    </row>
    <row r="6885" customFormat="false" ht="15" hidden="false" customHeight="false" outlineLevel="0" collapsed="false">
      <c r="A6885" s="37" t="s">
        <v>1861</v>
      </c>
      <c r="B6885" s="37" t="s">
        <v>236</v>
      </c>
      <c r="C6885" s="37" t="n">
        <v>365</v>
      </c>
      <c r="D6885" s="38" t="n">
        <v>46153</v>
      </c>
      <c r="E6885" s="37" t="s">
        <v>229</v>
      </c>
      <c r="F6885" s="38" t="n">
        <v>46141</v>
      </c>
      <c r="G6885" s="37" t="n">
        <v>87</v>
      </c>
    </row>
    <row r="6886" customFormat="false" ht="15" hidden="false" customHeight="false" outlineLevel="0" collapsed="false">
      <c r="A6886" s="37" t="s">
        <v>1861</v>
      </c>
      <c r="B6886" s="37" t="s">
        <v>237</v>
      </c>
      <c r="C6886" s="37" t="n">
        <v>365</v>
      </c>
      <c r="D6886" s="38" t="n">
        <v>46183</v>
      </c>
      <c r="E6886" s="37" t="s">
        <v>229</v>
      </c>
      <c r="F6886" s="38" t="n">
        <v>46153</v>
      </c>
      <c r="G6886" s="37" t="n">
        <v>85</v>
      </c>
    </row>
    <row r="6887" customFormat="false" ht="15" hidden="false" customHeight="false" outlineLevel="0" collapsed="false">
      <c r="A6887" s="37" t="s">
        <v>1861</v>
      </c>
      <c r="B6887" s="37" t="s">
        <v>238</v>
      </c>
      <c r="C6887" s="37" t="n">
        <v>180</v>
      </c>
      <c r="D6887" s="38" t="n">
        <v>46260</v>
      </c>
      <c r="E6887" s="37" t="s">
        <v>229</v>
      </c>
      <c r="F6887" s="38" t="n">
        <v>46224</v>
      </c>
      <c r="G6887" s="37" t="n">
        <v>92</v>
      </c>
    </row>
    <row r="6888" customFormat="false" ht="15" hidden="false" customHeight="false" outlineLevel="0" collapsed="false">
      <c r="A6888" s="37" t="s">
        <v>1861</v>
      </c>
      <c r="B6888" s="37" t="s">
        <v>239</v>
      </c>
      <c r="C6888" s="37" t="n">
        <v>730</v>
      </c>
      <c r="D6888" s="38" t="n">
        <v>46143</v>
      </c>
      <c r="E6888" s="37" t="s">
        <v>229</v>
      </c>
      <c r="F6888" s="38" t="n">
        <v>46127</v>
      </c>
      <c r="G6888" s="37" t="n">
        <v>74</v>
      </c>
    </row>
    <row r="6889" customFormat="false" ht="15" hidden="false" customHeight="false" outlineLevel="0" collapsed="false">
      <c r="A6889" s="37" t="s">
        <v>1861</v>
      </c>
      <c r="B6889" s="37" t="s">
        <v>240</v>
      </c>
      <c r="C6889" s="37" t="n">
        <v>365</v>
      </c>
      <c r="D6889" s="38" t="n">
        <v>46132</v>
      </c>
      <c r="E6889" s="37" t="s">
        <v>229</v>
      </c>
      <c r="F6889" s="38" t="n">
        <v>46095</v>
      </c>
      <c r="G6889" s="37" t="n">
        <v>92</v>
      </c>
    </row>
    <row r="6890" customFormat="false" ht="15" hidden="false" customHeight="false" outlineLevel="0" collapsed="false">
      <c r="A6890" s="37" t="s">
        <v>1862</v>
      </c>
      <c r="B6890" s="37" t="s">
        <v>235</v>
      </c>
      <c r="C6890" s="37" t="n">
        <v>365</v>
      </c>
      <c r="D6890" s="38" t="n">
        <v>46134</v>
      </c>
      <c r="E6890" s="37" t="s">
        <v>229</v>
      </c>
      <c r="F6890" s="38" t="n">
        <v>46095</v>
      </c>
      <c r="G6890" s="37" t="n">
        <v>74</v>
      </c>
    </row>
    <row r="6891" customFormat="false" ht="15" hidden="false" customHeight="false" outlineLevel="0" collapsed="false">
      <c r="A6891" s="37" t="s">
        <v>1862</v>
      </c>
      <c r="B6891" s="37" t="s">
        <v>236</v>
      </c>
      <c r="C6891" s="37" t="n">
        <v>365</v>
      </c>
      <c r="D6891" s="38" t="n">
        <v>46361</v>
      </c>
      <c r="E6891" s="37" t="s">
        <v>229</v>
      </c>
      <c r="F6891" s="38" t="n">
        <v>46327</v>
      </c>
      <c r="G6891" s="37" t="n">
        <v>89</v>
      </c>
    </row>
    <row r="6892" customFormat="false" ht="15" hidden="false" customHeight="false" outlineLevel="0" collapsed="false">
      <c r="A6892" s="37" t="s">
        <v>1862</v>
      </c>
      <c r="B6892" s="37" t="s">
        <v>237</v>
      </c>
      <c r="C6892" s="37" t="n">
        <v>365</v>
      </c>
      <c r="D6892" s="38" t="n">
        <v>46181</v>
      </c>
      <c r="E6892" s="37" t="s">
        <v>231</v>
      </c>
      <c r="F6892" s="38"/>
      <c r="G6892" s="37"/>
    </row>
    <row r="6893" customFormat="false" ht="15" hidden="false" customHeight="false" outlineLevel="0" collapsed="false">
      <c r="A6893" s="37" t="s">
        <v>1862</v>
      </c>
      <c r="B6893" s="37" t="s">
        <v>238</v>
      </c>
      <c r="C6893" s="37" t="n">
        <v>180</v>
      </c>
      <c r="D6893" s="38" t="n">
        <v>46105</v>
      </c>
      <c r="E6893" s="37" t="s">
        <v>232</v>
      </c>
      <c r="F6893" s="38"/>
      <c r="G6893" s="37"/>
    </row>
    <row r="6894" customFormat="false" ht="15" hidden="false" customHeight="false" outlineLevel="0" collapsed="false">
      <c r="A6894" s="37" t="s">
        <v>1862</v>
      </c>
      <c r="B6894" s="37" t="s">
        <v>239</v>
      </c>
      <c r="C6894" s="37" t="n">
        <v>730</v>
      </c>
      <c r="D6894" s="38" t="n">
        <v>46158</v>
      </c>
      <c r="E6894" s="37" t="s">
        <v>229</v>
      </c>
      <c r="F6894" s="38" t="n">
        <v>46139</v>
      </c>
      <c r="G6894" s="37" t="n">
        <v>81</v>
      </c>
    </row>
    <row r="6895" customFormat="false" ht="15" hidden="false" customHeight="false" outlineLevel="0" collapsed="false">
      <c r="A6895" s="37" t="s">
        <v>1862</v>
      </c>
      <c r="B6895" s="37" t="s">
        <v>240</v>
      </c>
      <c r="C6895" s="37" t="n">
        <v>365</v>
      </c>
      <c r="D6895" s="38" t="n">
        <v>46247</v>
      </c>
      <c r="E6895" s="37" t="s">
        <v>232</v>
      </c>
      <c r="F6895" s="38"/>
      <c r="G6895" s="37"/>
    </row>
    <row r="6896" customFormat="false" ht="15" hidden="false" customHeight="false" outlineLevel="0" collapsed="false">
      <c r="A6896" s="37" t="s">
        <v>714</v>
      </c>
      <c r="B6896" s="37" t="s">
        <v>235</v>
      </c>
      <c r="C6896" s="37" t="n">
        <v>365</v>
      </c>
      <c r="D6896" s="38" t="n">
        <v>46097</v>
      </c>
      <c r="E6896" s="37" t="s">
        <v>229</v>
      </c>
      <c r="F6896" s="38" t="n">
        <v>46066</v>
      </c>
      <c r="G6896" s="37" t="n">
        <v>84</v>
      </c>
    </row>
    <row r="6897" customFormat="false" ht="15" hidden="false" customHeight="false" outlineLevel="0" collapsed="false">
      <c r="A6897" s="37" t="s">
        <v>714</v>
      </c>
      <c r="B6897" s="37" t="s">
        <v>236</v>
      </c>
      <c r="C6897" s="37" t="n">
        <v>365</v>
      </c>
      <c r="D6897" s="38" t="n">
        <v>46175</v>
      </c>
      <c r="E6897" s="37" t="s">
        <v>229</v>
      </c>
      <c r="F6897" s="38" t="n">
        <v>46147</v>
      </c>
      <c r="G6897" s="37" t="n">
        <v>85</v>
      </c>
    </row>
    <row r="6898" customFormat="false" ht="15" hidden="false" customHeight="false" outlineLevel="0" collapsed="false">
      <c r="A6898" s="37" t="s">
        <v>714</v>
      </c>
      <c r="B6898" s="37" t="s">
        <v>237</v>
      </c>
      <c r="C6898" s="37" t="n">
        <v>365</v>
      </c>
      <c r="D6898" s="38" t="n">
        <v>46195</v>
      </c>
      <c r="E6898" s="37" t="s">
        <v>231</v>
      </c>
      <c r="F6898" s="38"/>
      <c r="G6898" s="37"/>
    </row>
    <row r="6899" customFormat="false" ht="15" hidden="false" customHeight="false" outlineLevel="0" collapsed="false">
      <c r="A6899" s="37" t="s">
        <v>714</v>
      </c>
      <c r="B6899" s="37" t="s">
        <v>238</v>
      </c>
      <c r="C6899" s="37" t="n">
        <v>180</v>
      </c>
      <c r="D6899" s="38" t="n">
        <v>46371</v>
      </c>
      <c r="E6899" s="37" t="s">
        <v>229</v>
      </c>
      <c r="F6899" s="38" t="n">
        <v>46345</v>
      </c>
      <c r="G6899" s="37" t="n">
        <v>75</v>
      </c>
    </row>
    <row r="6900" customFormat="false" ht="15" hidden="false" customHeight="false" outlineLevel="0" collapsed="false">
      <c r="A6900" s="37" t="s">
        <v>714</v>
      </c>
      <c r="B6900" s="37" t="s">
        <v>239</v>
      </c>
      <c r="C6900" s="37" t="n">
        <v>730</v>
      </c>
      <c r="D6900" s="38" t="n">
        <v>46255</v>
      </c>
      <c r="E6900" s="37" t="s">
        <v>229</v>
      </c>
      <c r="F6900" s="38" t="n">
        <v>46224</v>
      </c>
      <c r="G6900" s="37" t="n">
        <v>62</v>
      </c>
    </row>
    <row r="6901" customFormat="false" ht="15" hidden="false" customHeight="false" outlineLevel="0" collapsed="false">
      <c r="A6901" s="37" t="s">
        <v>714</v>
      </c>
      <c r="B6901" s="37" t="s">
        <v>240</v>
      </c>
      <c r="C6901" s="37" t="n">
        <v>365</v>
      </c>
      <c r="D6901" s="38" t="n">
        <v>46255</v>
      </c>
      <c r="E6901" s="37" t="s">
        <v>229</v>
      </c>
      <c r="F6901" s="38" t="n">
        <v>46239</v>
      </c>
      <c r="G6901" s="37" t="n">
        <v>62</v>
      </c>
    </row>
    <row r="6902" customFormat="false" ht="15" hidden="false" customHeight="false" outlineLevel="0" collapsed="false">
      <c r="A6902" s="37" t="s">
        <v>1864</v>
      </c>
      <c r="B6902" s="37" t="s">
        <v>235</v>
      </c>
      <c r="C6902" s="37" t="n">
        <v>365</v>
      </c>
      <c r="D6902" s="38" t="n">
        <v>46110</v>
      </c>
      <c r="E6902" s="37" t="s">
        <v>229</v>
      </c>
      <c r="F6902" s="38" t="n">
        <v>46073</v>
      </c>
      <c r="G6902" s="37" t="n">
        <v>96</v>
      </c>
    </row>
    <row r="6903" customFormat="false" ht="15" hidden="false" customHeight="false" outlineLevel="0" collapsed="false">
      <c r="A6903" s="37" t="s">
        <v>1864</v>
      </c>
      <c r="B6903" s="37" t="s">
        <v>236</v>
      </c>
      <c r="C6903" s="37" t="n">
        <v>365</v>
      </c>
      <c r="D6903" s="38" t="n">
        <v>46345</v>
      </c>
      <c r="E6903" s="37" t="s">
        <v>229</v>
      </c>
      <c r="F6903" s="38" t="n">
        <v>46333</v>
      </c>
      <c r="G6903" s="37" t="n">
        <v>68</v>
      </c>
    </row>
    <row r="6904" customFormat="false" ht="15" hidden="false" customHeight="false" outlineLevel="0" collapsed="false">
      <c r="A6904" s="37" t="s">
        <v>1864</v>
      </c>
      <c r="B6904" s="37" t="s">
        <v>237</v>
      </c>
      <c r="C6904" s="37" t="n">
        <v>365</v>
      </c>
      <c r="D6904" s="38" t="n">
        <v>46223</v>
      </c>
      <c r="E6904" s="37" t="s">
        <v>229</v>
      </c>
      <c r="F6904" s="38" t="n">
        <v>46188</v>
      </c>
      <c r="G6904" s="37" t="n">
        <v>87</v>
      </c>
    </row>
    <row r="6905" customFormat="false" ht="15" hidden="false" customHeight="false" outlineLevel="0" collapsed="false">
      <c r="A6905" s="37" t="s">
        <v>1864</v>
      </c>
      <c r="B6905" s="37" t="s">
        <v>238</v>
      </c>
      <c r="C6905" s="37" t="n">
        <v>180</v>
      </c>
      <c r="D6905" s="38" t="n">
        <v>46173</v>
      </c>
      <c r="E6905" s="37" t="s">
        <v>232</v>
      </c>
      <c r="F6905" s="38"/>
      <c r="G6905" s="37"/>
    </row>
    <row r="6906" customFormat="false" ht="15" hidden="false" customHeight="false" outlineLevel="0" collapsed="false">
      <c r="A6906" s="37" t="s">
        <v>1864</v>
      </c>
      <c r="B6906" s="37" t="s">
        <v>239</v>
      </c>
      <c r="C6906" s="37" t="n">
        <v>730</v>
      </c>
      <c r="D6906" s="38" t="n">
        <v>46365</v>
      </c>
      <c r="E6906" s="37" t="s">
        <v>229</v>
      </c>
      <c r="F6906" s="38" t="n">
        <v>46341</v>
      </c>
      <c r="G6906" s="37" t="n">
        <v>91</v>
      </c>
    </row>
    <row r="6907" customFormat="false" ht="15" hidden="false" customHeight="false" outlineLevel="0" collapsed="false">
      <c r="A6907" s="37" t="s">
        <v>1864</v>
      </c>
      <c r="B6907" s="37" t="s">
        <v>240</v>
      </c>
      <c r="C6907" s="37" t="n">
        <v>365</v>
      </c>
      <c r="D6907" s="38" t="n">
        <v>46152</v>
      </c>
      <c r="E6907" s="37" t="s">
        <v>230</v>
      </c>
      <c r="F6907" s="38"/>
      <c r="G6907" s="37"/>
    </row>
    <row r="6908" customFormat="false" ht="15" hidden="false" customHeight="false" outlineLevel="0" collapsed="false">
      <c r="A6908" s="37" t="s">
        <v>1075</v>
      </c>
      <c r="B6908" s="37" t="s">
        <v>235</v>
      </c>
      <c r="C6908" s="37" t="n">
        <v>365</v>
      </c>
      <c r="D6908" s="38" t="n">
        <v>46190</v>
      </c>
      <c r="E6908" s="37" t="s">
        <v>229</v>
      </c>
      <c r="F6908" s="38" t="n">
        <v>46179</v>
      </c>
      <c r="G6908" s="37" t="n">
        <v>84</v>
      </c>
    </row>
    <row r="6909" customFormat="false" ht="15" hidden="false" customHeight="false" outlineLevel="0" collapsed="false">
      <c r="A6909" s="37" t="s">
        <v>1075</v>
      </c>
      <c r="B6909" s="37" t="s">
        <v>236</v>
      </c>
      <c r="C6909" s="37" t="n">
        <v>365</v>
      </c>
      <c r="D6909" s="38" t="n">
        <v>46202</v>
      </c>
      <c r="E6909" s="37" t="s">
        <v>229</v>
      </c>
      <c r="F6909" s="38" t="n">
        <v>46182</v>
      </c>
      <c r="G6909" s="37" t="n">
        <v>99</v>
      </c>
    </row>
    <row r="6910" customFormat="false" ht="15" hidden="false" customHeight="false" outlineLevel="0" collapsed="false">
      <c r="A6910" s="37" t="s">
        <v>1075</v>
      </c>
      <c r="B6910" s="37" t="s">
        <v>237</v>
      </c>
      <c r="C6910" s="37" t="n">
        <v>365</v>
      </c>
      <c r="D6910" s="38" t="n">
        <v>46367</v>
      </c>
      <c r="E6910" s="37" t="s">
        <v>229</v>
      </c>
      <c r="F6910" s="38" t="n">
        <v>46344</v>
      </c>
      <c r="G6910" s="37" t="n">
        <v>97</v>
      </c>
    </row>
    <row r="6911" customFormat="false" ht="15" hidden="false" customHeight="false" outlineLevel="0" collapsed="false">
      <c r="A6911" s="37" t="s">
        <v>1075</v>
      </c>
      <c r="B6911" s="37" t="s">
        <v>238</v>
      </c>
      <c r="C6911" s="37" t="n">
        <v>180</v>
      </c>
      <c r="D6911" s="38" t="n">
        <v>46363</v>
      </c>
      <c r="E6911" s="37" t="s">
        <v>232</v>
      </c>
      <c r="F6911" s="38"/>
      <c r="G6911" s="37"/>
    </row>
    <row r="6912" customFormat="false" ht="15" hidden="false" customHeight="false" outlineLevel="0" collapsed="false">
      <c r="A6912" s="37" t="s">
        <v>1075</v>
      </c>
      <c r="B6912" s="37" t="s">
        <v>239</v>
      </c>
      <c r="C6912" s="37" t="n">
        <v>730</v>
      </c>
      <c r="D6912" s="38" t="n">
        <v>46295</v>
      </c>
      <c r="E6912" s="37" t="s">
        <v>229</v>
      </c>
      <c r="F6912" s="38" t="n">
        <v>46284</v>
      </c>
      <c r="G6912" s="37" t="n">
        <v>95</v>
      </c>
    </row>
    <row r="6913" customFormat="false" ht="15" hidden="false" customHeight="false" outlineLevel="0" collapsed="false">
      <c r="A6913" s="37" t="s">
        <v>1075</v>
      </c>
      <c r="B6913" s="37" t="s">
        <v>240</v>
      </c>
      <c r="C6913" s="37" t="n">
        <v>365</v>
      </c>
      <c r="D6913" s="38" t="n">
        <v>46336</v>
      </c>
      <c r="E6913" s="37" t="s">
        <v>229</v>
      </c>
      <c r="F6913" s="38" t="n">
        <v>46304</v>
      </c>
      <c r="G6913" s="37" t="n">
        <v>94</v>
      </c>
    </row>
    <row r="6914" customFormat="false" ht="15" hidden="false" customHeight="false" outlineLevel="0" collapsed="false">
      <c r="A6914" s="37" t="s">
        <v>1865</v>
      </c>
      <c r="B6914" s="37" t="s">
        <v>235</v>
      </c>
      <c r="C6914" s="37" t="n">
        <v>365</v>
      </c>
      <c r="D6914" s="38" t="n">
        <v>46310</v>
      </c>
      <c r="E6914" s="37" t="s">
        <v>231</v>
      </c>
      <c r="F6914" s="38"/>
      <c r="G6914" s="37"/>
    </row>
    <row r="6915" customFormat="false" ht="15" hidden="false" customHeight="false" outlineLevel="0" collapsed="false">
      <c r="A6915" s="37" t="s">
        <v>1865</v>
      </c>
      <c r="B6915" s="37" t="s">
        <v>236</v>
      </c>
      <c r="C6915" s="37" t="n">
        <v>365</v>
      </c>
      <c r="D6915" s="38" t="n">
        <v>46115</v>
      </c>
      <c r="E6915" s="37" t="s">
        <v>229</v>
      </c>
      <c r="F6915" s="38" t="n">
        <v>46108</v>
      </c>
      <c r="G6915" s="37" t="n">
        <v>75</v>
      </c>
    </row>
    <row r="6916" customFormat="false" ht="15" hidden="false" customHeight="false" outlineLevel="0" collapsed="false">
      <c r="A6916" s="37" t="s">
        <v>1865</v>
      </c>
      <c r="B6916" s="37" t="s">
        <v>237</v>
      </c>
      <c r="C6916" s="37" t="n">
        <v>365</v>
      </c>
      <c r="D6916" s="38" t="n">
        <v>46191</v>
      </c>
      <c r="E6916" s="37" t="s">
        <v>229</v>
      </c>
      <c r="F6916" s="38" t="n">
        <v>46167</v>
      </c>
      <c r="G6916" s="37" t="n">
        <v>94</v>
      </c>
    </row>
    <row r="6917" customFormat="false" ht="15" hidden="false" customHeight="false" outlineLevel="0" collapsed="false">
      <c r="A6917" s="37" t="s">
        <v>1865</v>
      </c>
      <c r="B6917" s="37" t="s">
        <v>238</v>
      </c>
      <c r="C6917" s="37" t="n">
        <v>180</v>
      </c>
      <c r="D6917" s="38" t="n">
        <v>46247</v>
      </c>
      <c r="E6917" s="37" t="s">
        <v>229</v>
      </c>
      <c r="F6917" s="38" t="n">
        <v>46239</v>
      </c>
      <c r="G6917" s="37" t="n">
        <v>84</v>
      </c>
    </row>
    <row r="6918" customFormat="false" ht="15" hidden="false" customHeight="false" outlineLevel="0" collapsed="false">
      <c r="A6918" s="37" t="s">
        <v>1865</v>
      </c>
      <c r="B6918" s="37" t="s">
        <v>239</v>
      </c>
      <c r="C6918" s="37" t="n">
        <v>730</v>
      </c>
      <c r="D6918" s="38" t="n">
        <v>46207</v>
      </c>
      <c r="E6918" s="37" t="s">
        <v>229</v>
      </c>
      <c r="F6918" s="38" t="n">
        <v>46182</v>
      </c>
      <c r="G6918" s="37" t="n">
        <v>72</v>
      </c>
    </row>
    <row r="6919" customFormat="false" ht="15" hidden="false" customHeight="false" outlineLevel="0" collapsed="false">
      <c r="A6919" s="37" t="s">
        <v>1865</v>
      </c>
      <c r="B6919" s="37" t="s">
        <v>240</v>
      </c>
      <c r="C6919" s="37" t="n">
        <v>365</v>
      </c>
      <c r="D6919" s="38" t="n">
        <v>46355</v>
      </c>
      <c r="E6919" s="37" t="s">
        <v>229</v>
      </c>
      <c r="F6919" s="38" t="n">
        <v>46328</v>
      </c>
      <c r="G6919" s="37" t="n">
        <v>70</v>
      </c>
    </row>
    <row r="6920" customFormat="false" ht="15" hidden="false" customHeight="false" outlineLevel="0" collapsed="false">
      <c r="A6920" s="37" t="s">
        <v>1866</v>
      </c>
      <c r="B6920" s="37" t="s">
        <v>235</v>
      </c>
      <c r="C6920" s="37" t="n">
        <v>365</v>
      </c>
      <c r="D6920" s="38" t="n">
        <v>46160</v>
      </c>
      <c r="E6920" s="37" t="s">
        <v>229</v>
      </c>
      <c r="F6920" s="38" t="n">
        <v>46149</v>
      </c>
      <c r="G6920" s="37" t="n">
        <v>77</v>
      </c>
    </row>
    <row r="6921" customFormat="false" ht="15" hidden="false" customHeight="false" outlineLevel="0" collapsed="false">
      <c r="A6921" s="37" t="s">
        <v>1866</v>
      </c>
      <c r="B6921" s="37" t="s">
        <v>236</v>
      </c>
      <c r="C6921" s="37" t="n">
        <v>365</v>
      </c>
      <c r="D6921" s="38" t="n">
        <v>46245</v>
      </c>
      <c r="E6921" s="37" t="s">
        <v>229</v>
      </c>
      <c r="F6921" s="38" t="n">
        <v>46232</v>
      </c>
      <c r="G6921" s="37" t="n">
        <v>66</v>
      </c>
    </row>
    <row r="6922" customFormat="false" ht="15" hidden="false" customHeight="false" outlineLevel="0" collapsed="false">
      <c r="A6922" s="37" t="s">
        <v>1866</v>
      </c>
      <c r="B6922" s="37" t="s">
        <v>237</v>
      </c>
      <c r="C6922" s="37" t="n">
        <v>365</v>
      </c>
      <c r="D6922" s="38" t="n">
        <v>46105</v>
      </c>
      <c r="E6922" s="37" t="s">
        <v>229</v>
      </c>
      <c r="F6922" s="38" t="n">
        <v>46104</v>
      </c>
      <c r="G6922" s="37" t="n">
        <v>81</v>
      </c>
    </row>
    <row r="6923" customFormat="false" ht="15" hidden="false" customHeight="false" outlineLevel="0" collapsed="false">
      <c r="A6923" s="37" t="s">
        <v>1866</v>
      </c>
      <c r="B6923" s="37" t="s">
        <v>238</v>
      </c>
      <c r="C6923" s="37" t="n">
        <v>180</v>
      </c>
      <c r="D6923" s="38" t="n">
        <v>46340</v>
      </c>
      <c r="E6923" s="37" t="s">
        <v>229</v>
      </c>
      <c r="F6923" s="38" t="n">
        <v>46314</v>
      </c>
      <c r="G6923" s="37" t="n">
        <v>80</v>
      </c>
    </row>
    <row r="6924" customFormat="false" ht="15" hidden="false" customHeight="false" outlineLevel="0" collapsed="false">
      <c r="A6924" s="37" t="s">
        <v>1866</v>
      </c>
      <c r="B6924" s="37" t="s">
        <v>239</v>
      </c>
      <c r="C6924" s="37" t="n">
        <v>730</v>
      </c>
      <c r="D6924" s="38" t="n">
        <v>46288</v>
      </c>
      <c r="E6924" s="37" t="s">
        <v>229</v>
      </c>
      <c r="F6924" s="38" t="n">
        <v>46264</v>
      </c>
      <c r="G6924" s="37" t="n">
        <v>71</v>
      </c>
    </row>
    <row r="6925" customFormat="false" ht="15" hidden="false" customHeight="false" outlineLevel="0" collapsed="false">
      <c r="A6925" s="37" t="s">
        <v>1866</v>
      </c>
      <c r="B6925" s="37" t="s">
        <v>240</v>
      </c>
      <c r="C6925" s="37" t="n">
        <v>365</v>
      </c>
      <c r="D6925" s="38" t="n">
        <v>46351</v>
      </c>
      <c r="E6925" s="37" t="s">
        <v>229</v>
      </c>
      <c r="F6925" s="38" t="n">
        <v>46328</v>
      </c>
      <c r="G6925" s="37" t="n">
        <v>78</v>
      </c>
    </row>
    <row r="6926" customFormat="false" ht="15" hidden="false" customHeight="false" outlineLevel="0" collapsed="false">
      <c r="A6926" s="37" t="s">
        <v>1867</v>
      </c>
      <c r="B6926" s="37" t="s">
        <v>235</v>
      </c>
      <c r="C6926" s="37" t="n">
        <v>365</v>
      </c>
      <c r="D6926" s="38" t="n">
        <v>46189</v>
      </c>
      <c r="E6926" s="37" t="s">
        <v>229</v>
      </c>
      <c r="F6926" s="38" t="n">
        <v>46151</v>
      </c>
      <c r="G6926" s="37" t="n">
        <v>82</v>
      </c>
    </row>
    <row r="6927" customFormat="false" ht="15" hidden="false" customHeight="false" outlineLevel="0" collapsed="false">
      <c r="A6927" s="37" t="s">
        <v>1867</v>
      </c>
      <c r="B6927" s="37" t="s">
        <v>236</v>
      </c>
      <c r="C6927" s="37" t="n">
        <v>365</v>
      </c>
      <c r="D6927" s="38" t="n">
        <v>46323</v>
      </c>
      <c r="E6927" s="37" t="s">
        <v>229</v>
      </c>
      <c r="F6927" s="38" t="n">
        <v>46288</v>
      </c>
      <c r="G6927" s="37" t="n">
        <v>63</v>
      </c>
    </row>
    <row r="6928" customFormat="false" ht="15" hidden="false" customHeight="false" outlineLevel="0" collapsed="false">
      <c r="A6928" s="37" t="s">
        <v>1867</v>
      </c>
      <c r="B6928" s="37" t="s">
        <v>237</v>
      </c>
      <c r="C6928" s="37" t="n">
        <v>365</v>
      </c>
      <c r="D6928" s="38" t="n">
        <v>46353</v>
      </c>
      <c r="E6928" s="37" t="s">
        <v>232</v>
      </c>
      <c r="F6928" s="38"/>
      <c r="G6928" s="37"/>
    </row>
    <row r="6929" customFormat="false" ht="15" hidden="false" customHeight="false" outlineLevel="0" collapsed="false">
      <c r="A6929" s="37" t="s">
        <v>1867</v>
      </c>
      <c r="B6929" s="37" t="s">
        <v>238</v>
      </c>
      <c r="C6929" s="37" t="n">
        <v>180</v>
      </c>
      <c r="D6929" s="38" t="n">
        <v>46111</v>
      </c>
      <c r="E6929" s="37" t="s">
        <v>229</v>
      </c>
      <c r="F6929" s="38" t="n">
        <v>46107</v>
      </c>
      <c r="G6929" s="37" t="n">
        <v>87</v>
      </c>
    </row>
    <row r="6930" customFormat="false" ht="15" hidden="false" customHeight="false" outlineLevel="0" collapsed="false">
      <c r="A6930" s="37" t="s">
        <v>1867</v>
      </c>
      <c r="B6930" s="37" t="s">
        <v>239</v>
      </c>
      <c r="C6930" s="37" t="n">
        <v>730</v>
      </c>
      <c r="D6930" s="38" t="n">
        <v>46306</v>
      </c>
      <c r="E6930" s="37" t="s">
        <v>231</v>
      </c>
      <c r="F6930" s="38"/>
      <c r="G6930" s="37"/>
    </row>
    <row r="6931" customFormat="false" ht="15" hidden="false" customHeight="false" outlineLevel="0" collapsed="false">
      <c r="A6931" s="37" t="s">
        <v>1867</v>
      </c>
      <c r="B6931" s="37" t="s">
        <v>240</v>
      </c>
      <c r="C6931" s="37" t="n">
        <v>365</v>
      </c>
      <c r="D6931" s="38" t="n">
        <v>46124</v>
      </c>
      <c r="E6931" s="37" t="s">
        <v>230</v>
      </c>
      <c r="F6931" s="38"/>
      <c r="G6931" s="37"/>
    </row>
    <row r="6932" customFormat="false" ht="15" hidden="false" customHeight="false" outlineLevel="0" collapsed="false">
      <c r="A6932" s="37" t="s">
        <v>738</v>
      </c>
      <c r="B6932" s="37" t="s">
        <v>235</v>
      </c>
      <c r="C6932" s="37" t="n">
        <v>365</v>
      </c>
      <c r="D6932" s="38" t="n">
        <v>46384</v>
      </c>
      <c r="E6932" s="37" t="s">
        <v>231</v>
      </c>
      <c r="F6932" s="38"/>
      <c r="G6932" s="37"/>
    </row>
    <row r="6933" customFormat="false" ht="15" hidden="false" customHeight="false" outlineLevel="0" collapsed="false">
      <c r="A6933" s="37" t="s">
        <v>738</v>
      </c>
      <c r="B6933" s="37" t="s">
        <v>236</v>
      </c>
      <c r="C6933" s="37" t="n">
        <v>365</v>
      </c>
      <c r="D6933" s="38" t="n">
        <v>46187</v>
      </c>
      <c r="E6933" s="37" t="s">
        <v>229</v>
      </c>
      <c r="F6933" s="38" t="n">
        <v>46158</v>
      </c>
      <c r="G6933" s="37" t="n">
        <v>96</v>
      </c>
    </row>
    <row r="6934" customFormat="false" ht="15" hidden="false" customHeight="false" outlineLevel="0" collapsed="false">
      <c r="A6934" s="37" t="s">
        <v>738</v>
      </c>
      <c r="B6934" s="37" t="s">
        <v>237</v>
      </c>
      <c r="C6934" s="37" t="n">
        <v>365</v>
      </c>
      <c r="D6934" s="38" t="n">
        <v>46286</v>
      </c>
      <c r="E6934" s="37" t="s">
        <v>229</v>
      </c>
      <c r="F6934" s="38" t="n">
        <v>46273</v>
      </c>
      <c r="G6934" s="37" t="n">
        <v>86</v>
      </c>
    </row>
    <row r="6935" customFormat="false" ht="15" hidden="false" customHeight="false" outlineLevel="0" collapsed="false">
      <c r="A6935" s="37" t="s">
        <v>738</v>
      </c>
      <c r="B6935" s="37" t="s">
        <v>238</v>
      </c>
      <c r="C6935" s="37" t="n">
        <v>180</v>
      </c>
      <c r="D6935" s="38" t="n">
        <v>46233</v>
      </c>
      <c r="E6935" s="37" t="s">
        <v>229</v>
      </c>
      <c r="F6935" s="38" t="n">
        <v>46232</v>
      </c>
      <c r="G6935" s="37" t="n">
        <v>90</v>
      </c>
    </row>
    <row r="6936" customFormat="false" ht="15" hidden="false" customHeight="false" outlineLevel="0" collapsed="false">
      <c r="A6936" s="37" t="s">
        <v>738</v>
      </c>
      <c r="B6936" s="37" t="s">
        <v>239</v>
      </c>
      <c r="C6936" s="37" t="n">
        <v>730</v>
      </c>
      <c r="D6936" s="38" t="n">
        <v>46320</v>
      </c>
      <c r="E6936" s="37" t="s">
        <v>229</v>
      </c>
      <c r="F6936" s="38" t="n">
        <v>46285</v>
      </c>
      <c r="G6936" s="37" t="n">
        <v>93</v>
      </c>
    </row>
    <row r="6937" customFormat="false" ht="15" hidden="false" customHeight="false" outlineLevel="0" collapsed="false">
      <c r="A6937" s="37" t="s">
        <v>738</v>
      </c>
      <c r="B6937" s="37" t="s">
        <v>240</v>
      </c>
      <c r="C6937" s="37" t="n">
        <v>365</v>
      </c>
      <c r="D6937" s="38" t="n">
        <v>46201</v>
      </c>
      <c r="E6937" s="37" t="s">
        <v>229</v>
      </c>
      <c r="F6937" s="38" t="n">
        <v>46196</v>
      </c>
      <c r="G6937" s="37" t="n">
        <v>67</v>
      </c>
    </row>
    <row r="6938" customFormat="false" ht="15" hidden="false" customHeight="false" outlineLevel="0" collapsed="false">
      <c r="A6938" s="37" t="s">
        <v>1868</v>
      </c>
      <c r="B6938" s="37" t="s">
        <v>235</v>
      </c>
      <c r="C6938" s="37" t="n">
        <v>365</v>
      </c>
      <c r="D6938" s="38" t="n">
        <v>46110</v>
      </c>
      <c r="E6938" s="37" t="s">
        <v>229</v>
      </c>
      <c r="F6938" s="38" t="n">
        <v>46093</v>
      </c>
      <c r="G6938" s="37" t="n">
        <v>97</v>
      </c>
    </row>
    <row r="6939" customFormat="false" ht="15" hidden="false" customHeight="false" outlineLevel="0" collapsed="false">
      <c r="A6939" s="37" t="s">
        <v>1868</v>
      </c>
      <c r="B6939" s="37" t="s">
        <v>236</v>
      </c>
      <c r="C6939" s="37" t="n">
        <v>365</v>
      </c>
      <c r="D6939" s="38" t="n">
        <v>46231</v>
      </c>
      <c r="E6939" s="37" t="s">
        <v>229</v>
      </c>
      <c r="F6939" s="38" t="n">
        <v>46226</v>
      </c>
      <c r="G6939" s="37" t="n">
        <v>63</v>
      </c>
    </row>
    <row r="6940" customFormat="false" ht="15" hidden="false" customHeight="false" outlineLevel="0" collapsed="false">
      <c r="A6940" s="37" t="s">
        <v>1868</v>
      </c>
      <c r="B6940" s="37" t="s">
        <v>237</v>
      </c>
      <c r="C6940" s="37" t="n">
        <v>365</v>
      </c>
      <c r="D6940" s="38" t="n">
        <v>46191</v>
      </c>
      <c r="E6940" s="37" t="s">
        <v>229</v>
      </c>
      <c r="F6940" s="38" t="n">
        <v>46187</v>
      </c>
      <c r="G6940" s="37" t="n">
        <v>98</v>
      </c>
    </row>
    <row r="6941" customFormat="false" ht="15" hidden="false" customHeight="false" outlineLevel="0" collapsed="false">
      <c r="A6941" s="37" t="s">
        <v>1868</v>
      </c>
      <c r="B6941" s="37" t="s">
        <v>238</v>
      </c>
      <c r="C6941" s="37" t="n">
        <v>180</v>
      </c>
      <c r="D6941" s="38" t="n">
        <v>46213</v>
      </c>
      <c r="E6941" s="37" t="s">
        <v>230</v>
      </c>
      <c r="F6941" s="38"/>
      <c r="G6941" s="37"/>
    </row>
    <row r="6942" customFormat="false" ht="15" hidden="false" customHeight="false" outlineLevel="0" collapsed="false">
      <c r="A6942" s="37" t="s">
        <v>1868</v>
      </c>
      <c r="B6942" s="37" t="s">
        <v>239</v>
      </c>
      <c r="C6942" s="37" t="n">
        <v>730</v>
      </c>
      <c r="D6942" s="38" t="n">
        <v>46335</v>
      </c>
      <c r="E6942" s="37" t="s">
        <v>231</v>
      </c>
      <c r="F6942" s="38"/>
      <c r="G6942" s="37"/>
    </row>
    <row r="6943" customFormat="false" ht="15" hidden="false" customHeight="false" outlineLevel="0" collapsed="false">
      <c r="A6943" s="37" t="s">
        <v>1868</v>
      </c>
      <c r="B6943" s="37" t="s">
        <v>240</v>
      </c>
      <c r="C6943" s="37" t="n">
        <v>365</v>
      </c>
      <c r="D6943" s="38" t="n">
        <v>46180</v>
      </c>
      <c r="E6943" s="37" t="s">
        <v>229</v>
      </c>
      <c r="F6943" s="38" t="n">
        <v>46144</v>
      </c>
      <c r="G6943" s="37" t="n">
        <v>64</v>
      </c>
    </row>
    <row r="6944" customFormat="false" ht="15" hidden="false" customHeight="false" outlineLevel="0" collapsed="false">
      <c r="A6944" s="37" t="s">
        <v>1051</v>
      </c>
      <c r="B6944" s="37" t="s">
        <v>235</v>
      </c>
      <c r="C6944" s="37" t="n">
        <v>365</v>
      </c>
      <c r="D6944" s="38" t="n">
        <v>46126</v>
      </c>
      <c r="E6944" s="37" t="s">
        <v>229</v>
      </c>
      <c r="F6944" s="38" t="n">
        <v>46106</v>
      </c>
      <c r="G6944" s="37" t="n">
        <v>95</v>
      </c>
    </row>
    <row r="6945" customFormat="false" ht="15" hidden="false" customHeight="false" outlineLevel="0" collapsed="false">
      <c r="A6945" s="37" t="s">
        <v>1051</v>
      </c>
      <c r="B6945" s="37" t="s">
        <v>236</v>
      </c>
      <c r="C6945" s="37" t="n">
        <v>365</v>
      </c>
      <c r="D6945" s="38" t="n">
        <v>46381</v>
      </c>
      <c r="E6945" s="37" t="s">
        <v>229</v>
      </c>
      <c r="F6945" s="38" t="n">
        <v>46361</v>
      </c>
      <c r="G6945" s="37" t="n">
        <v>66</v>
      </c>
    </row>
    <row r="6946" customFormat="false" ht="15" hidden="false" customHeight="false" outlineLevel="0" collapsed="false">
      <c r="A6946" s="37" t="s">
        <v>1051</v>
      </c>
      <c r="B6946" s="37" t="s">
        <v>237</v>
      </c>
      <c r="C6946" s="37" t="n">
        <v>365</v>
      </c>
      <c r="D6946" s="38" t="n">
        <v>46309</v>
      </c>
      <c r="E6946" s="37" t="s">
        <v>229</v>
      </c>
      <c r="F6946" s="38" t="n">
        <v>46299</v>
      </c>
      <c r="G6946" s="37" t="n">
        <v>88</v>
      </c>
    </row>
    <row r="6947" customFormat="false" ht="15" hidden="false" customHeight="false" outlineLevel="0" collapsed="false">
      <c r="A6947" s="37" t="s">
        <v>1051</v>
      </c>
      <c r="B6947" s="37" t="s">
        <v>238</v>
      </c>
      <c r="C6947" s="37" t="n">
        <v>180</v>
      </c>
      <c r="D6947" s="38" t="n">
        <v>46106</v>
      </c>
      <c r="E6947" s="37" t="s">
        <v>229</v>
      </c>
      <c r="F6947" s="38" t="n">
        <v>46084</v>
      </c>
      <c r="G6947" s="37" t="n">
        <v>79</v>
      </c>
    </row>
    <row r="6948" customFormat="false" ht="15" hidden="false" customHeight="false" outlineLevel="0" collapsed="false">
      <c r="A6948" s="37" t="s">
        <v>1051</v>
      </c>
      <c r="B6948" s="37" t="s">
        <v>239</v>
      </c>
      <c r="C6948" s="37" t="n">
        <v>730</v>
      </c>
      <c r="D6948" s="38" t="n">
        <v>46344</v>
      </c>
      <c r="E6948" s="37" t="s">
        <v>232</v>
      </c>
      <c r="F6948" s="38"/>
      <c r="G6948" s="37"/>
    </row>
    <row r="6949" customFormat="false" ht="15" hidden="false" customHeight="false" outlineLevel="0" collapsed="false">
      <c r="A6949" s="37" t="s">
        <v>1051</v>
      </c>
      <c r="B6949" s="37" t="s">
        <v>240</v>
      </c>
      <c r="C6949" s="37" t="n">
        <v>365</v>
      </c>
      <c r="D6949" s="38" t="n">
        <v>46121</v>
      </c>
      <c r="E6949" s="37" t="s">
        <v>229</v>
      </c>
      <c r="F6949" s="38" t="n">
        <v>46116</v>
      </c>
      <c r="G6949" s="37" t="n">
        <v>87</v>
      </c>
    </row>
    <row r="6950" customFormat="false" ht="15" hidden="false" customHeight="false" outlineLevel="0" collapsed="false">
      <c r="A6950" s="37" t="s">
        <v>1869</v>
      </c>
      <c r="B6950" s="37" t="s">
        <v>235</v>
      </c>
      <c r="C6950" s="37" t="n">
        <v>365</v>
      </c>
      <c r="D6950" s="38" t="n">
        <v>46169</v>
      </c>
      <c r="E6950" s="37" t="s">
        <v>229</v>
      </c>
      <c r="F6950" s="38" t="n">
        <v>46159</v>
      </c>
      <c r="G6950" s="37" t="n">
        <v>73</v>
      </c>
    </row>
    <row r="6951" customFormat="false" ht="15" hidden="false" customHeight="false" outlineLevel="0" collapsed="false">
      <c r="A6951" s="37" t="s">
        <v>1869</v>
      </c>
      <c r="B6951" s="37" t="s">
        <v>236</v>
      </c>
      <c r="C6951" s="37" t="n">
        <v>365</v>
      </c>
      <c r="D6951" s="38" t="n">
        <v>46292</v>
      </c>
      <c r="E6951" s="37" t="s">
        <v>229</v>
      </c>
      <c r="F6951" s="38" t="n">
        <v>46269</v>
      </c>
      <c r="G6951" s="37" t="n">
        <v>94</v>
      </c>
    </row>
    <row r="6952" customFormat="false" ht="15" hidden="false" customHeight="false" outlineLevel="0" collapsed="false">
      <c r="A6952" s="37" t="s">
        <v>1869</v>
      </c>
      <c r="B6952" s="37" t="s">
        <v>237</v>
      </c>
      <c r="C6952" s="37" t="n">
        <v>365</v>
      </c>
      <c r="D6952" s="38" t="n">
        <v>46215</v>
      </c>
      <c r="E6952" s="37" t="s">
        <v>229</v>
      </c>
      <c r="F6952" s="38" t="n">
        <v>46209</v>
      </c>
      <c r="G6952" s="37" t="n">
        <v>98</v>
      </c>
    </row>
    <row r="6953" customFormat="false" ht="15" hidden="false" customHeight="false" outlineLevel="0" collapsed="false">
      <c r="A6953" s="37" t="s">
        <v>1869</v>
      </c>
      <c r="B6953" s="37" t="s">
        <v>238</v>
      </c>
      <c r="C6953" s="37" t="n">
        <v>180</v>
      </c>
      <c r="D6953" s="38" t="n">
        <v>46382</v>
      </c>
      <c r="E6953" s="37" t="s">
        <v>231</v>
      </c>
      <c r="F6953" s="38"/>
      <c r="G6953" s="37"/>
    </row>
    <row r="6954" customFormat="false" ht="15" hidden="false" customHeight="false" outlineLevel="0" collapsed="false">
      <c r="A6954" s="37" t="s">
        <v>1869</v>
      </c>
      <c r="B6954" s="37" t="s">
        <v>239</v>
      </c>
      <c r="C6954" s="37" t="n">
        <v>730</v>
      </c>
      <c r="D6954" s="38" t="n">
        <v>46251</v>
      </c>
      <c r="E6954" s="37" t="s">
        <v>229</v>
      </c>
      <c r="F6954" s="38" t="n">
        <v>46241</v>
      </c>
      <c r="G6954" s="37" t="n">
        <v>84</v>
      </c>
    </row>
    <row r="6955" customFormat="false" ht="15" hidden="false" customHeight="false" outlineLevel="0" collapsed="false">
      <c r="A6955" s="37" t="s">
        <v>1869</v>
      </c>
      <c r="B6955" s="37" t="s">
        <v>240</v>
      </c>
      <c r="C6955" s="37" t="n">
        <v>365</v>
      </c>
      <c r="D6955" s="38" t="n">
        <v>46324</v>
      </c>
      <c r="E6955" s="37" t="s">
        <v>230</v>
      </c>
      <c r="F6955" s="38"/>
      <c r="G6955" s="37"/>
    </row>
    <row r="6956" customFormat="false" ht="15" hidden="false" customHeight="false" outlineLevel="0" collapsed="false">
      <c r="A6956" s="37" t="s">
        <v>1870</v>
      </c>
      <c r="B6956" s="37" t="s">
        <v>235</v>
      </c>
      <c r="C6956" s="37" t="n">
        <v>365</v>
      </c>
      <c r="D6956" s="38" t="n">
        <v>46376</v>
      </c>
      <c r="E6956" s="37" t="s">
        <v>229</v>
      </c>
      <c r="F6956" s="38" t="n">
        <v>46362</v>
      </c>
      <c r="G6956" s="37" t="n">
        <v>88</v>
      </c>
    </row>
    <row r="6957" customFormat="false" ht="15" hidden="false" customHeight="false" outlineLevel="0" collapsed="false">
      <c r="A6957" s="37" t="s">
        <v>1870</v>
      </c>
      <c r="B6957" s="37" t="s">
        <v>236</v>
      </c>
      <c r="C6957" s="37" t="n">
        <v>365</v>
      </c>
      <c r="D6957" s="38" t="n">
        <v>46099</v>
      </c>
      <c r="E6957" s="37" t="s">
        <v>231</v>
      </c>
      <c r="F6957" s="38"/>
      <c r="G6957" s="37"/>
    </row>
    <row r="6958" customFormat="false" ht="15" hidden="false" customHeight="false" outlineLevel="0" collapsed="false">
      <c r="A6958" s="37" t="s">
        <v>1870</v>
      </c>
      <c r="B6958" s="37" t="s">
        <v>237</v>
      </c>
      <c r="C6958" s="37" t="n">
        <v>365</v>
      </c>
      <c r="D6958" s="38" t="n">
        <v>46264</v>
      </c>
      <c r="E6958" s="37" t="s">
        <v>229</v>
      </c>
      <c r="F6958" s="38" t="n">
        <v>46228</v>
      </c>
      <c r="G6958" s="37" t="n">
        <v>90</v>
      </c>
    </row>
    <row r="6959" customFormat="false" ht="15" hidden="false" customHeight="false" outlineLevel="0" collapsed="false">
      <c r="A6959" s="37" t="s">
        <v>1870</v>
      </c>
      <c r="B6959" s="37" t="s">
        <v>238</v>
      </c>
      <c r="C6959" s="37" t="n">
        <v>180</v>
      </c>
      <c r="D6959" s="38" t="n">
        <v>46341</v>
      </c>
      <c r="E6959" s="37" t="s">
        <v>230</v>
      </c>
      <c r="F6959" s="38"/>
      <c r="G6959" s="37"/>
    </row>
    <row r="6960" customFormat="false" ht="15" hidden="false" customHeight="false" outlineLevel="0" collapsed="false">
      <c r="A6960" s="37" t="s">
        <v>1870</v>
      </c>
      <c r="B6960" s="37" t="s">
        <v>239</v>
      </c>
      <c r="C6960" s="37" t="n">
        <v>730</v>
      </c>
      <c r="D6960" s="38" t="n">
        <v>46255</v>
      </c>
      <c r="E6960" s="37" t="s">
        <v>229</v>
      </c>
      <c r="F6960" s="38" t="n">
        <v>46252</v>
      </c>
      <c r="G6960" s="37" t="n">
        <v>94</v>
      </c>
    </row>
    <row r="6961" customFormat="false" ht="15" hidden="false" customHeight="false" outlineLevel="0" collapsed="false">
      <c r="A6961" s="37" t="s">
        <v>1870</v>
      </c>
      <c r="B6961" s="37" t="s">
        <v>240</v>
      </c>
      <c r="C6961" s="37" t="n">
        <v>365</v>
      </c>
      <c r="D6961" s="38" t="n">
        <v>46120</v>
      </c>
      <c r="E6961" s="37" t="s">
        <v>230</v>
      </c>
      <c r="F6961" s="38"/>
      <c r="G6961" s="37"/>
    </row>
    <row r="6962" customFormat="false" ht="15" hidden="false" customHeight="false" outlineLevel="0" collapsed="false">
      <c r="A6962" s="37" t="s">
        <v>1871</v>
      </c>
      <c r="B6962" s="37" t="s">
        <v>235</v>
      </c>
      <c r="C6962" s="37" t="n">
        <v>365</v>
      </c>
      <c r="D6962" s="38" t="n">
        <v>46328</v>
      </c>
      <c r="E6962" s="37" t="s">
        <v>229</v>
      </c>
      <c r="F6962" s="38" t="n">
        <v>46319</v>
      </c>
      <c r="G6962" s="37" t="n">
        <v>70</v>
      </c>
    </row>
    <row r="6963" customFormat="false" ht="15" hidden="false" customHeight="false" outlineLevel="0" collapsed="false">
      <c r="A6963" s="37" t="s">
        <v>1871</v>
      </c>
      <c r="B6963" s="37" t="s">
        <v>236</v>
      </c>
      <c r="C6963" s="37" t="n">
        <v>365</v>
      </c>
      <c r="D6963" s="38" t="n">
        <v>46288</v>
      </c>
      <c r="E6963" s="37" t="s">
        <v>229</v>
      </c>
      <c r="F6963" s="38" t="n">
        <v>46249</v>
      </c>
      <c r="G6963" s="37" t="n">
        <v>74</v>
      </c>
    </row>
    <row r="6964" customFormat="false" ht="15" hidden="false" customHeight="false" outlineLevel="0" collapsed="false">
      <c r="A6964" s="37" t="s">
        <v>1871</v>
      </c>
      <c r="B6964" s="37" t="s">
        <v>237</v>
      </c>
      <c r="C6964" s="37" t="n">
        <v>365</v>
      </c>
      <c r="D6964" s="38" t="n">
        <v>46320</v>
      </c>
      <c r="E6964" s="37" t="s">
        <v>229</v>
      </c>
      <c r="F6964" s="38" t="n">
        <v>46296</v>
      </c>
      <c r="G6964" s="37" t="n">
        <v>87</v>
      </c>
    </row>
    <row r="6965" customFormat="false" ht="15" hidden="false" customHeight="false" outlineLevel="0" collapsed="false">
      <c r="A6965" s="37" t="s">
        <v>1871</v>
      </c>
      <c r="B6965" s="37" t="s">
        <v>238</v>
      </c>
      <c r="C6965" s="37" t="n">
        <v>180</v>
      </c>
      <c r="D6965" s="38" t="n">
        <v>46252</v>
      </c>
      <c r="E6965" s="37" t="s">
        <v>232</v>
      </c>
      <c r="F6965" s="38"/>
      <c r="G6965" s="37"/>
    </row>
    <row r="6966" customFormat="false" ht="15" hidden="false" customHeight="false" outlineLevel="0" collapsed="false">
      <c r="A6966" s="37" t="s">
        <v>1871</v>
      </c>
      <c r="B6966" s="37" t="s">
        <v>239</v>
      </c>
      <c r="C6966" s="37" t="n">
        <v>730</v>
      </c>
      <c r="D6966" s="38" t="n">
        <v>46380</v>
      </c>
      <c r="E6966" s="37" t="s">
        <v>229</v>
      </c>
      <c r="F6966" s="38" t="n">
        <v>46356</v>
      </c>
      <c r="G6966" s="37" t="n">
        <v>95</v>
      </c>
    </row>
    <row r="6967" customFormat="false" ht="15" hidden="false" customHeight="false" outlineLevel="0" collapsed="false">
      <c r="A6967" s="37" t="s">
        <v>1871</v>
      </c>
      <c r="B6967" s="37" t="s">
        <v>240</v>
      </c>
      <c r="C6967" s="37" t="n">
        <v>365</v>
      </c>
      <c r="D6967" s="38" t="n">
        <v>46325</v>
      </c>
      <c r="E6967" s="37" t="s">
        <v>229</v>
      </c>
      <c r="F6967" s="38" t="n">
        <v>46305</v>
      </c>
      <c r="G6967" s="37" t="n">
        <v>80</v>
      </c>
    </row>
    <row r="6968" customFormat="false" ht="15" hidden="false" customHeight="false" outlineLevel="0" collapsed="false">
      <c r="A6968" s="37" t="s">
        <v>1872</v>
      </c>
      <c r="B6968" s="37" t="s">
        <v>235</v>
      </c>
      <c r="C6968" s="37" t="n">
        <v>365</v>
      </c>
      <c r="D6968" s="38" t="n">
        <v>46303</v>
      </c>
      <c r="E6968" s="37" t="s">
        <v>229</v>
      </c>
      <c r="F6968" s="38" t="n">
        <v>46296</v>
      </c>
      <c r="G6968" s="37" t="n">
        <v>74</v>
      </c>
    </row>
    <row r="6969" customFormat="false" ht="15" hidden="false" customHeight="false" outlineLevel="0" collapsed="false">
      <c r="A6969" s="37" t="s">
        <v>1872</v>
      </c>
      <c r="B6969" s="37" t="s">
        <v>236</v>
      </c>
      <c r="C6969" s="37" t="n">
        <v>365</v>
      </c>
      <c r="D6969" s="38" t="n">
        <v>46112</v>
      </c>
      <c r="E6969" s="37" t="s">
        <v>229</v>
      </c>
      <c r="F6969" s="38" t="n">
        <v>46106</v>
      </c>
      <c r="G6969" s="37" t="n">
        <v>61</v>
      </c>
    </row>
    <row r="6970" customFormat="false" ht="15" hidden="false" customHeight="false" outlineLevel="0" collapsed="false">
      <c r="A6970" s="37" t="s">
        <v>1872</v>
      </c>
      <c r="B6970" s="37" t="s">
        <v>237</v>
      </c>
      <c r="C6970" s="37" t="n">
        <v>365</v>
      </c>
      <c r="D6970" s="38" t="n">
        <v>46173</v>
      </c>
      <c r="E6970" s="37" t="s">
        <v>229</v>
      </c>
      <c r="F6970" s="38" t="n">
        <v>46165</v>
      </c>
      <c r="G6970" s="37" t="n">
        <v>76</v>
      </c>
    </row>
    <row r="6971" customFormat="false" ht="15" hidden="false" customHeight="false" outlineLevel="0" collapsed="false">
      <c r="A6971" s="37" t="s">
        <v>1872</v>
      </c>
      <c r="B6971" s="37" t="s">
        <v>238</v>
      </c>
      <c r="C6971" s="37" t="n">
        <v>180</v>
      </c>
      <c r="D6971" s="38" t="n">
        <v>46329</v>
      </c>
      <c r="E6971" s="37" t="s">
        <v>229</v>
      </c>
      <c r="F6971" s="38" t="n">
        <v>46323</v>
      </c>
      <c r="G6971" s="37" t="n">
        <v>90</v>
      </c>
    </row>
    <row r="6972" customFormat="false" ht="15" hidden="false" customHeight="false" outlineLevel="0" collapsed="false">
      <c r="A6972" s="37" t="s">
        <v>1872</v>
      </c>
      <c r="B6972" s="37" t="s">
        <v>239</v>
      </c>
      <c r="C6972" s="37" t="n">
        <v>730</v>
      </c>
      <c r="D6972" s="38" t="n">
        <v>46287</v>
      </c>
      <c r="E6972" s="37" t="s">
        <v>229</v>
      </c>
      <c r="F6972" s="38" t="n">
        <v>46255</v>
      </c>
      <c r="G6972" s="37" t="n">
        <v>81</v>
      </c>
    </row>
    <row r="6973" customFormat="false" ht="15" hidden="false" customHeight="false" outlineLevel="0" collapsed="false">
      <c r="A6973" s="37" t="s">
        <v>1872</v>
      </c>
      <c r="B6973" s="37" t="s">
        <v>240</v>
      </c>
      <c r="C6973" s="37" t="n">
        <v>365</v>
      </c>
      <c r="D6973" s="38" t="n">
        <v>46274</v>
      </c>
      <c r="E6973" s="37" t="s">
        <v>229</v>
      </c>
      <c r="F6973" s="38" t="n">
        <v>46253</v>
      </c>
      <c r="G6973" s="37" t="n">
        <v>66</v>
      </c>
    </row>
    <row r="6974" customFormat="false" ht="15" hidden="false" customHeight="false" outlineLevel="0" collapsed="false">
      <c r="A6974" s="37" t="s">
        <v>482</v>
      </c>
      <c r="B6974" s="37" t="s">
        <v>235</v>
      </c>
      <c r="C6974" s="37" t="n">
        <v>365</v>
      </c>
      <c r="D6974" s="38" t="n">
        <v>46304</v>
      </c>
      <c r="E6974" s="37" t="s">
        <v>229</v>
      </c>
      <c r="F6974" s="38" t="n">
        <v>46296</v>
      </c>
      <c r="G6974" s="37" t="n">
        <v>84</v>
      </c>
    </row>
    <row r="6975" customFormat="false" ht="15" hidden="false" customHeight="false" outlineLevel="0" collapsed="false">
      <c r="A6975" s="37" t="s">
        <v>482</v>
      </c>
      <c r="B6975" s="37" t="s">
        <v>236</v>
      </c>
      <c r="C6975" s="37" t="n">
        <v>365</v>
      </c>
      <c r="D6975" s="38" t="n">
        <v>46310</v>
      </c>
      <c r="E6975" s="37" t="s">
        <v>229</v>
      </c>
      <c r="F6975" s="38" t="n">
        <v>46305</v>
      </c>
      <c r="G6975" s="37" t="n">
        <v>80</v>
      </c>
    </row>
    <row r="6976" customFormat="false" ht="15" hidden="false" customHeight="false" outlineLevel="0" collapsed="false">
      <c r="A6976" s="37" t="s">
        <v>482</v>
      </c>
      <c r="B6976" s="37" t="s">
        <v>237</v>
      </c>
      <c r="C6976" s="37" t="n">
        <v>365</v>
      </c>
      <c r="D6976" s="38" t="n">
        <v>46168</v>
      </c>
      <c r="E6976" s="37" t="s">
        <v>229</v>
      </c>
      <c r="F6976" s="38" t="n">
        <v>46138</v>
      </c>
      <c r="G6976" s="37" t="n">
        <v>73</v>
      </c>
    </row>
    <row r="6977" customFormat="false" ht="15" hidden="false" customHeight="false" outlineLevel="0" collapsed="false">
      <c r="A6977" s="37" t="s">
        <v>482</v>
      </c>
      <c r="B6977" s="37" t="s">
        <v>238</v>
      </c>
      <c r="C6977" s="37" t="n">
        <v>180</v>
      </c>
      <c r="D6977" s="38" t="n">
        <v>46161</v>
      </c>
      <c r="E6977" s="37" t="s">
        <v>230</v>
      </c>
      <c r="F6977" s="38"/>
      <c r="G6977" s="37"/>
    </row>
    <row r="6978" customFormat="false" ht="15" hidden="false" customHeight="false" outlineLevel="0" collapsed="false">
      <c r="A6978" s="37" t="s">
        <v>482</v>
      </c>
      <c r="B6978" s="37" t="s">
        <v>239</v>
      </c>
      <c r="C6978" s="37" t="n">
        <v>730</v>
      </c>
      <c r="D6978" s="38" t="n">
        <v>46371</v>
      </c>
      <c r="E6978" s="37" t="s">
        <v>229</v>
      </c>
      <c r="F6978" s="38" t="n">
        <v>46333</v>
      </c>
      <c r="G6978" s="37" t="n">
        <v>63</v>
      </c>
    </row>
    <row r="6979" customFormat="false" ht="15" hidden="false" customHeight="false" outlineLevel="0" collapsed="false">
      <c r="A6979" s="37" t="s">
        <v>482</v>
      </c>
      <c r="B6979" s="37" t="s">
        <v>240</v>
      </c>
      <c r="C6979" s="37" t="n">
        <v>365</v>
      </c>
      <c r="D6979" s="38" t="n">
        <v>46347</v>
      </c>
      <c r="E6979" s="37" t="s">
        <v>229</v>
      </c>
      <c r="F6979" s="38" t="n">
        <v>46336</v>
      </c>
      <c r="G6979" s="37" t="n">
        <v>83</v>
      </c>
    </row>
    <row r="6980" customFormat="false" ht="15" hidden="false" customHeight="false" outlineLevel="0" collapsed="false">
      <c r="A6980" s="37" t="s">
        <v>1874</v>
      </c>
      <c r="B6980" s="37" t="s">
        <v>235</v>
      </c>
      <c r="C6980" s="37" t="n">
        <v>365</v>
      </c>
      <c r="D6980" s="38" t="n">
        <v>46310</v>
      </c>
      <c r="E6980" s="37" t="s">
        <v>231</v>
      </c>
      <c r="F6980" s="38"/>
      <c r="G6980" s="37"/>
    </row>
    <row r="6981" customFormat="false" ht="15" hidden="false" customHeight="false" outlineLevel="0" collapsed="false">
      <c r="A6981" s="37" t="s">
        <v>1874</v>
      </c>
      <c r="B6981" s="37" t="s">
        <v>236</v>
      </c>
      <c r="C6981" s="37" t="n">
        <v>365</v>
      </c>
      <c r="D6981" s="38" t="n">
        <v>46252</v>
      </c>
      <c r="E6981" s="37" t="s">
        <v>229</v>
      </c>
      <c r="F6981" s="38" t="n">
        <v>46243</v>
      </c>
      <c r="G6981" s="37" t="n">
        <v>85</v>
      </c>
    </row>
    <row r="6982" customFormat="false" ht="15" hidden="false" customHeight="false" outlineLevel="0" collapsed="false">
      <c r="A6982" s="37" t="s">
        <v>1874</v>
      </c>
      <c r="B6982" s="37" t="s">
        <v>237</v>
      </c>
      <c r="C6982" s="37" t="n">
        <v>365</v>
      </c>
      <c r="D6982" s="38" t="n">
        <v>46306</v>
      </c>
      <c r="E6982" s="37" t="s">
        <v>231</v>
      </c>
      <c r="F6982" s="38"/>
      <c r="G6982" s="37"/>
    </row>
    <row r="6983" customFormat="false" ht="15" hidden="false" customHeight="false" outlineLevel="0" collapsed="false">
      <c r="A6983" s="37" t="s">
        <v>1874</v>
      </c>
      <c r="B6983" s="37" t="s">
        <v>238</v>
      </c>
      <c r="C6983" s="37" t="n">
        <v>180</v>
      </c>
      <c r="D6983" s="38" t="n">
        <v>46147</v>
      </c>
      <c r="E6983" s="37" t="s">
        <v>229</v>
      </c>
      <c r="F6983" s="38" t="n">
        <v>46130</v>
      </c>
      <c r="G6983" s="37" t="n">
        <v>76</v>
      </c>
    </row>
    <row r="6984" customFormat="false" ht="15" hidden="false" customHeight="false" outlineLevel="0" collapsed="false">
      <c r="A6984" s="37" t="s">
        <v>1874</v>
      </c>
      <c r="B6984" s="37" t="s">
        <v>239</v>
      </c>
      <c r="C6984" s="37" t="n">
        <v>730</v>
      </c>
      <c r="D6984" s="38" t="n">
        <v>46227</v>
      </c>
      <c r="E6984" s="37" t="s">
        <v>232</v>
      </c>
      <c r="F6984" s="38"/>
      <c r="G6984" s="37"/>
    </row>
    <row r="6985" customFormat="false" ht="15" hidden="false" customHeight="false" outlineLevel="0" collapsed="false">
      <c r="A6985" s="37" t="s">
        <v>1874</v>
      </c>
      <c r="B6985" s="37" t="s">
        <v>240</v>
      </c>
      <c r="C6985" s="37" t="n">
        <v>365</v>
      </c>
      <c r="D6985" s="38" t="n">
        <v>46133</v>
      </c>
      <c r="E6985" s="37" t="s">
        <v>229</v>
      </c>
      <c r="F6985" s="38" t="n">
        <v>46105</v>
      </c>
      <c r="G6985" s="37" t="n">
        <v>71</v>
      </c>
    </row>
    <row r="6986" customFormat="false" ht="15" hidden="false" customHeight="false" outlineLevel="0" collapsed="false">
      <c r="A6986" s="37" t="s">
        <v>1875</v>
      </c>
      <c r="B6986" s="37" t="s">
        <v>235</v>
      </c>
      <c r="C6986" s="37" t="n">
        <v>365</v>
      </c>
      <c r="D6986" s="38" t="n">
        <v>46359</v>
      </c>
      <c r="E6986" s="37" t="s">
        <v>229</v>
      </c>
      <c r="F6986" s="38" t="n">
        <v>46358</v>
      </c>
      <c r="G6986" s="37" t="n">
        <v>89</v>
      </c>
    </row>
    <row r="6987" customFormat="false" ht="15" hidden="false" customHeight="false" outlineLevel="0" collapsed="false">
      <c r="A6987" s="37" t="s">
        <v>1875</v>
      </c>
      <c r="B6987" s="37" t="s">
        <v>236</v>
      </c>
      <c r="C6987" s="37" t="n">
        <v>365</v>
      </c>
      <c r="D6987" s="38" t="n">
        <v>46324</v>
      </c>
      <c r="E6987" s="37" t="s">
        <v>229</v>
      </c>
      <c r="F6987" s="38" t="n">
        <v>46320</v>
      </c>
      <c r="G6987" s="37" t="n">
        <v>92</v>
      </c>
    </row>
    <row r="6988" customFormat="false" ht="15" hidden="false" customHeight="false" outlineLevel="0" collapsed="false">
      <c r="A6988" s="37" t="s">
        <v>1875</v>
      </c>
      <c r="B6988" s="37" t="s">
        <v>237</v>
      </c>
      <c r="C6988" s="37" t="n">
        <v>365</v>
      </c>
      <c r="D6988" s="38" t="n">
        <v>46204</v>
      </c>
      <c r="E6988" s="37" t="s">
        <v>229</v>
      </c>
      <c r="F6988" s="38" t="n">
        <v>46171</v>
      </c>
      <c r="G6988" s="37" t="n">
        <v>87</v>
      </c>
    </row>
    <row r="6989" customFormat="false" ht="15" hidden="false" customHeight="false" outlineLevel="0" collapsed="false">
      <c r="A6989" s="37" t="s">
        <v>1875</v>
      </c>
      <c r="B6989" s="37" t="s">
        <v>238</v>
      </c>
      <c r="C6989" s="37" t="n">
        <v>180</v>
      </c>
      <c r="D6989" s="38" t="n">
        <v>46143</v>
      </c>
      <c r="E6989" s="37" t="s">
        <v>229</v>
      </c>
      <c r="F6989" s="38" t="n">
        <v>46141</v>
      </c>
      <c r="G6989" s="37" t="n">
        <v>82</v>
      </c>
    </row>
    <row r="6990" customFormat="false" ht="15" hidden="false" customHeight="false" outlineLevel="0" collapsed="false">
      <c r="A6990" s="37" t="s">
        <v>1875</v>
      </c>
      <c r="B6990" s="37" t="s">
        <v>239</v>
      </c>
      <c r="C6990" s="37" t="n">
        <v>730</v>
      </c>
      <c r="D6990" s="38" t="n">
        <v>46228</v>
      </c>
      <c r="E6990" s="37" t="s">
        <v>232</v>
      </c>
      <c r="F6990" s="38"/>
      <c r="G6990" s="37"/>
    </row>
    <row r="6991" customFormat="false" ht="15" hidden="false" customHeight="false" outlineLevel="0" collapsed="false">
      <c r="A6991" s="37" t="s">
        <v>1875</v>
      </c>
      <c r="B6991" s="37" t="s">
        <v>240</v>
      </c>
      <c r="C6991" s="37" t="n">
        <v>365</v>
      </c>
      <c r="D6991" s="38" t="n">
        <v>46333</v>
      </c>
      <c r="E6991" s="37" t="s">
        <v>229</v>
      </c>
      <c r="F6991" s="38" t="n">
        <v>46329</v>
      </c>
      <c r="G6991" s="37" t="n">
        <v>78</v>
      </c>
    </row>
    <row r="6992" customFormat="false" ht="15" hidden="false" customHeight="false" outlineLevel="0" collapsed="false">
      <c r="A6992" s="37" t="s">
        <v>1876</v>
      </c>
      <c r="B6992" s="37" t="s">
        <v>235</v>
      </c>
      <c r="C6992" s="37" t="n">
        <v>365</v>
      </c>
      <c r="D6992" s="38" t="n">
        <v>46383</v>
      </c>
      <c r="E6992" s="37" t="s">
        <v>229</v>
      </c>
      <c r="F6992" s="38" t="n">
        <v>46377</v>
      </c>
      <c r="G6992" s="37" t="n">
        <v>66</v>
      </c>
    </row>
    <row r="6993" customFormat="false" ht="15" hidden="false" customHeight="false" outlineLevel="0" collapsed="false">
      <c r="A6993" s="37" t="s">
        <v>1876</v>
      </c>
      <c r="B6993" s="37" t="s">
        <v>236</v>
      </c>
      <c r="C6993" s="37" t="n">
        <v>365</v>
      </c>
      <c r="D6993" s="38" t="n">
        <v>46356</v>
      </c>
      <c r="E6993" s="37" t="s">
        <v>229</v>
      </c>
      <c r="F6993" s="38" t="n">
        <v>46347</v>
      </c>
      <c r="G6993" s="37" t="n">
        <v>61</v>
      </c>
    </row>
    <row r="6994" customFormat="false" ht="15" hidden="false" customHeight="false" outlineLevel="0" collapsed="false">
      <c r="A6994" s="37" t="s">
        <v>1876</v>
      </c>
      <c r="B6994" s="37" t="s">
        <v>237</v>
      </c>
      <c r="C6994" s="37" t="n">
        <v>365</v>
      </c>
      <c r="D6994" s="38" t="n">
        <v>46320</v>
      </c>
      <c r="E6994" s="37" t="s">
        <v>229</v>
      </c>
      <c r="F6994" s="38" t="n">
        <v>46319</v>
      </c>
      <c r="G6994" s="37" t="n">
        <v>70</v>
      </c>
    </row>
    <row r="6995" customFormat="false" ht="15" hidden="false" customHeight="false" outlineLevel="0" collapsed="false">
      <c r="A6995" s="37" t="s">
        <v>1876</v>
      </c>
      <c r="B6995" s="37" t="s">
        <v>238</v>
      </c>
      <c r="C6995" s="37" t="n">
        <v>180</v>
      </c>
      <c r="D6995" s="38" t="n">
        <v>46319</v>
      </c>
      <c r="E6995" s="37" t="s">
        <v>229</v>
      </c>
      <c r="F6995" s="38" t="n">
        <v>46310</v>
      </c>
      <c r="G6995" s="37" t="n">
        <v>74</v>
      </c>
    </row>
    <row r="6996" customFormat="false" ht="15" hidden="false" customHeight="false" outlineLevel="0" collapsed="false">
      <c r="A6996" s="37" t="s">
        <v>1876</v>
      </c>
      <c r="B6996" s="37" t="s">
        <v>239</v>
      </c>
      <c r="C6996" s="37" t="n">
        <v>730</v>
      </c>
      <c r="D6996" s="38" t="n">
        <v>46163</v>
      </c>
      <c r="E6996" s="37" t="s">
        <v>229</v>
      </c>
      <c r="F6996" s="38" t="n">
        <v>46150</v>
      </c>
      <c r="G6996" s="37" t="n">
        <v>88</v>
      </c>
    </row>
    <row r="6997" customFormat="false" ht="15" hidden="false" customHeight="false" outlineLevel="0" collapsed="false">
      <c r="A6997" s="37" t="s">
        <v>1876</v>
      </c>
      <c r="B6997" s="37" t="s">
        <v>240</v>
      </c>
      <c r="C6997" s="37" t="n">
        <v>365</v>
      </c>
      <c r="D6997" s="38" t="n">
        <v>46289</v>
      </c>
      <c r="E6997" s="37" t="s">
        <v>229</v>
      </c>
      <c r="F6997" s="38" t="n">
        <v>46265</v>
      </c>
      <c r="G6997" s="37" t="n">
        <v>82</v>
      </c>
    </row>
    <row r="6998" customFormat="false" ht="15" hidden="false" customHeight="false" outlineLevel="0" collapsed="false">
      <c r="A6998" s="37" t="s">
        <v>1877</v>
      </c>
      <c r="B6998" s="37" t="s">
        <v>235</v>
      </c>
      <c r="C6998" s="37" t="n">
        <v>365</v>
      </c>
      <c r="D6998" s="38" t="n">
        <v>46276</v>
      </c>
      <c r="E6998" s="37" t="s">
        <v>229</v>
      </c>
      <c r="F6998" s="38" t="n">
        <v>46250</v>
      </c>
      <c r="G6998" s="37" t="n">
        <v>75</v>
      </c>
    </row>
    <row r="6999" customFormat="false" ht="15" hidden="false" customHeight="false" outlineLevel="0" collapsed="false">
      <c r="A6999" s="37" t="s">
        <v>1877</v>
      </c>
      <c r="B6999" s="37" t="s">
        <v>236</v>
      </c>
      <c r="C6999" s="37" t="n">
        <v>365</v>
      </c>
      <c r="D6999" s="38" t="n">
        <v>46217</v>
      </c>
      <c r="E6999" s="37" t="s">
        <v>229</v>
      </c>
      <c r="F6999" s="38" t="n">
        <v>46186</v>
      </c>
      <c r="G6999" s="37" t="n">
        <v>97</v>
      </c>
    </row>
    <row r="7000" customFormat="false" ht="15" hidden="false" customHeight="false" outlineLevel="0" collapsed="false">
      <c r="A7000" s="37" t="s">
        <v>1877</v>
      </c>
      <c r="B7000" s="37" t="s">
        <v>237</v>
      </c>
      <c r="C7000" s="37" t="n">
        <v>365</v>
      </c>
      <c r="D7000" s="38" t="n">
        <v>46112</v>
      </c>
      <c r="E7000" s="37" t="s">
        <v>229</v>
      </c>
      <c r="F7000" s="38" t="n">
        <v>46093</v>
      </c>
      <c r="G7000" s="37" t="n">
        <v>74</v>
      </c>
    </row>
    <row r="7001" customFormat="false" ht="15" hidden="false" customHeight="false" outlineLevel="0" collapsed="false">
      <c r="A7001" s="37" t="s">
        <v>1877</v>
      </c>
      <c r="B7001" s="37" t="s">
        <v>238</v>
      </c>
      <c r="C7001" s="37" t="n">
        <v>180</v>
      </c>
      <c r="D7001" s="38" t="n">
        <v>46358</v>
      </c>
      <c r="E7001" s="37" t="s">
        <v>232</v>
      </c>
      <c r="F7001" s="38"/>
      <c r="G7001" s="37"/>
    </row>
    <row r="7002" customFormat="false" ht="15" hidden="false" customHeight="false" outlineLevel="0" collapsed="false">
      <c r="A7002" s="37" t="s">
        <v>1877</v>
      </c>
      <c r="B7002" s="37" t="s">
        <v>239</v>
      </c>
      <c r="C7002" s="37" t="n">
        <v>730</v>
      </c>
      <c r="D7002" s="38" t="n">
        <v>46192</v>
      </c>
      <c r="E7002" s="37" t="s">
        <v>229</v>
      </c>
      <c r="F7002" s="38" t="n">
        <v>46156</v>
      </c>
      <c r="G7002" s="37" t="n">
        <v>85</v>
      </c>
    </row>
    <row r="7003" customFormat="false" ht="15" hidden="false" customHeight="false" outlineLevel="0" collapsed="false">
      <c r="A7003" s="37" t="s">
        <v>1877</v>
      </c>
      <c r="B7003" s="37" t="s">
        <v>240</v>
      </c>
      <c r="C7003" s="37" t="n">
        <v>365</v>
      </c>
      <c r="D7003" s="38" t="n">
        <v>46119</v>
      </c>
      <c r="E7003" s="37" t="s">
        <v>229</v>
      </c>
      <c r="F7003" s="38" t="n">
        <v>46115</v>
      </c>
      <c r="G7003" s="37" t="n">
        <v>60</v>
      </c>
    </row>
    <row r="7004" customFormat="false" ht="15" hidden="false" customHeight="false" outlineLevel="0" collapsed="false">
      <c r="A7004" s="37" t="s">
        <v>1878</v>
      </c>
      <c r="B7004" s="37" t="s">
        <v>235</v>
      </c>
      <c r="C7004" s="37" t="n">
        <v>365</v>
      </c>
      <c r="D7004" s="38" t="n">
        <v>46132</v>
      </c>
      <c r="E7004" s="37" t="s">
        <v>229</v>
      </c>
      <c r="F7004" s="38" t="n">
        <v>46119</v>
      </c>
      <c r="G7004" s="37" t="n">
        <v>84</v>
      </c>
    </row>
    <row r="7005" customFormat="false" ht="15" hidden="false" customHeight="false" outlineLevel="0" collapsed="false">
      <c r="A7005" s="37" t="s">
        <v>1878</v>
      </c>
      <c r="B7005" s="37" t="s">
        <v>236</v>
      </c>
      <c r="C7005" s="37" t="n">
        <v>365</v>
      </c>
      <c r="D7005" s="38" t="n">
        <v>46259</v>
      </c>
      <c r="E7005" s="37" t="s">
        <v>229</v>
      </c>
      <c r="F7005" s="38" t="n">
        <v>46245</v>
      </c>
      <c r="G7005" s="37" t="n">
        <v>84</v>
      </c>
    </row>
    <row r="7006" customFormat="false" ht="15" hidden="false" customHeight="false" outlineLevel="0" collapsed="false">
      <c r="A7006" s="37" t="s">
        <v>1878</v>
      </c>
      <c r="B7006" s="37" t="s">
        <v>237</v>
      </c>
      <c r="C7006" s="37" t="n">
        <v>365</v>
      </c>
      <c r="D7006" s="38" t="n">
        <v>46200</v>
      </c>
      <c r="E7006" s="37" t="s">
        <v>231</v>
      </c>
      <c r="F7006" s="38"/>
      <c r="G7006" s="37"/>
    </row>
    <row r="7007" customFormat="false" ht="15" hidden="false" customHeight="false" outlineLevel="0" collapsed="false">
      <c r="A7007" s="37" t="s">
        <v>1878</v>
      </c>
      <c r="B7007" s="37" t="s">
        <v>238</v>
      </c>
      <c r="C7007" s="37" t="n">
        <v>180</v>
      </c>
      <c r="D7007" s="38" t="n">
        <v>46155</v>
      </c>
      <c r="E7007" s="37" t="s">
        <v>229</v>
      </c>
      <c r="F7007" s="38" t="n">
        <v>46124</v>
      </c>
      <c r="G7007" s="37" t="n">
        <v>60</v>
      </c>
    </row>
    <row r="7008" customFormat="false" ht="15" hidden="false" customHeight="false" outlineLevel="0" collapsed="false">
      <c r="A7008" s="37" t="s">
        <v>1878</v>
      </c>
      <c r="B7008" s="37" t="s">
        <v>239</v>
      </c>
      <c r="C7008" s="37" t="n">
        <v>730</v>
      </c>
      <c r="D7008" s="38" t="n">
        <v>46101</v>
      </c>
      <c r="E7008" s="37" t="s">
        <v>231</v>
      </c>
      <c r="F7008" s="38"/>
      <c r="G7008" s="37"/>
    </row>
    <row r="7009" customFormat="false" ht="15" hidden="false" customHeight="false" outlineLevel="0" collapsed="false">
      <c r="A7009" s="37" t="s">
        <v>1878</v>
      </c>
      <c r="B7009" s="37" t="s">
        <v>240</v>
      </c>
      <c r="C7009" s="37" t="n">
        <v>365</v>
      </c>
      <c r="D7009" s="38" t="n">
        <v>46317</v>
      </c>
      <c r="E7009" s="37" t="s">
        <v>232</v>
      </c>
      <c r="F7009" s="38"/>
      <c r="G7009" s="37"/>
    </row>
    <row r="7010" customFormat="false" ht="15" hidden="false" customHeight="false" outlineLevel="0" collapsed="false">
      <c r="A7010" s="37" t="s">
        <v>1880</v>
      </c>
      <c r="B7010" s="37" t="s">
        <v>235</v>
      </c>
      <c r="C7010" s="37" t="n">
        <v>365</v>
      </c>
      <c r="D7010" s="38" t="n">
        <v>46276</v>
      </c>
      <c r="E7010" s="37" t="s">
        <v>229</v>
      </c>
      <c r="F7010" s="38" t="n">
        <v>46265</v>
      </c>
      <c r="G7010" s="37" t="n">
        <v>97</v>
      </c>
    </row>
    <row r="7011" customFormat="false" ht="15" hidden="false" customHeight="false" outlineLevel="0" collapsed="false">
      <c r="A7011" s="37" t="s">
        <v>1880</v>
      </c>
      <c r="B7011" s="37" t="s">
        <v>236</v>
      </c>
      <c r="C7011" s="37" t="n">
        <v>365</v>
      </c>
      <c r="D7011" s="38" t="n">
        <v>46126</v>
      </c>
      <c r="E7011" s="37" t="s">
        <v>232</v>
      </c>
      <c r="F7011" s="38"/>
      <c r="G7011" s="37"/>
    </row>
    <row r="7012" customFormat="false" ht="15" hidden="false" customHeight="false" outlineLevel="0" collapsed="false">
      <c r="A7012" s="37" t="s">
        <v>1880</v>
      </c>
      <c r="B7012" s="37" t="s">
        <v>237</v>
      </c>
      <c r="C7012" s="37" t="n">
        <v>365</v>
      </c>
      <c r="D7012" s="38" t="n">
        <v>46368</v>
      </c>
      <c r="E7012" s="37" t="s">
        <v>229</v>
      </c>
      <c r="F7012" s="38" t="n">
        <v>46347</v>
      </c>
      <c r="G7012" s="37" t="n">
        <v>95</v>
      </c>
    </row>
    <row r="7013" customFormat="false" ht="15" hidden="false" customHeight="false" outlineLevel="0" collapsed="false">
      <c r="A7013" s="37" t="s">
        <v>1880</v>
      </c>
      <c r="B7013" s="37" t="s">
        <v>238</v>
      </c>
      <c r="C7013" s="37" t="n">
        <v>180</v>
      </c>
      <c r="D7013" s="38" t="n">
        <v>46321</v>
      </c>
      <c r="E7013" s="37" t="s">
        <v>229</v>
      </c>
      <c r="F7013" s="38" t="n">
        <v>46303</v>
      </c>
      <c r="G7013" s="37" t="n">
        <v>97</v>
      </c>
    </row>
    <row r="7014" customFormat="false" ht="15" hidden="false" customHeight="false" outlineLevel="0" collapsed="false">
      <c r="A7014" s="37" t="s">
        <v>1880</v>
      </c>
      <c r="B7014" s="37" t="s">
        <v>239</v>
      </c>
      <c r="C7014" s="37" t="n">
        <v>730</v>
      </c>
      <c r="D7014" s="38" t="n">
        <v>46112</v>
      </c>
      <c r="E7014" s="37" t="s">
        <v>231</v>
      </c>
      <c r="F7014" s="38"/>
      <c r="G7014" s="37"/>
    </row>
    <row r="7015" customFormat="false" ht="15" hidden="false" customHeight="false" outlineLevel="0" collapsed="false">
      <c r="A7015" s="37" t="s">
        <v>1880</v>
      </c>
      <c r="B7015" s="37" t="s">
        <v>240</v>
      </c>
      <c r="C7015" s="37" t="n">
        <v>365</v>
      </c>
      <c r="D7015" s="38" t="n">
        <v>46238</v>
      </c>
      <c r="E7015" s="37" t="s">
        <v>231</v>
      </c>
      <c r="F7015" s="38"/>
      <c r="G7015" s="37"/>
    </row>
    <row r="7016" customFormat="false" ht="15" hidden="false" customHeight="false" outlineLevel="0" collapsed="false">
      <c r="A7016" s="37" t="s">
        <v>1881</v>
      </c>
      <c r="B7016" s="37" t="s">
        <v>235</v>
      </c>
      <c r="C7016" s="37" t="n">
        <v>365</v>
      </c>
      <c r="D7016" s="38" t="n">
        <v>46101</v>
      </c>
      <c r="E7016" s="37" t="s">
        <v>230</v>
      </c>
      <c r="F7016" s="38"/>
      <c r="G7016" s="37"/>
    </row>
    <row r="7017" customFormat="false" ht="15" hidden="false" customHeight="false" outlineLevel="0" collapsed="false">
      <c r="A7017" s="37" t="s">
        <v>1881</v>
      </c>
      <c r="B7017" s="37" t="s">
        <v>236</v>
      </c>
      <c r="C7017" s="37" t="n">
        <v>365</v>
      </c>
      <c r="D7017" s="38" t="n">
        <v>46259</v>
      </c>
      <c r="E7017" s="37" t="s">
        <v>229</v>
      </c>
      <c r="F7017" s="38" t="n">
        <v>46229</v>
      </c>
      <c r="G7017" s="37" t="n">
        <v>70</v>
      </c>
    </row>
    <row r="7018" customFormat="false" ht="15" hidden="false" customHeight="false" outlineLevel="0" collapsed="false">
      <c r="A7018" s="37" t="s">
        <v>1881</v>
      </c>
      <c r="B7018" s="37" t="s">
        <v>237</v>
      </c>
      <c r="C7018" s="37" t="n">
        <v>365</v>
      </c>
      <c r="D7018" s="38" t="n">
        <v>46283</v>
      </c>
      <c r="E7018" s="37" t="s">
        <v>229</v>
      </c>
      <c r="F7018" s="38" t="n">
        <v>46249</v>
      </c>
      <c r="G7018" s="37" t="n">
        <v>79</v>
      </c>
    </row>
    <row r="7019" customFormat="false" ht="15" hidden="false" customHeight="false" outlineLevel="0" collapsed="false">
      <c r="A7019" s="37" t="s">
        <v>1881</v>
      </c>
      <c r="B7019" s="37" t="s">
        <v>238</v>
      </c>
      <c r="C7019" s="37" t="n">
        <v>180</v>
      </c>
      <c r="D7019" s="38" t="n">
        <v>46362</v>
      </c>
      <c r="E7019" s="37" t="s">
        <v>229</v>
      </c>
      <c r="F7019" s="38" t="n">
        <v>46358</v>
      </c>
      <c r="G7019" s="37" t="n">
        <v>69</v>
      </c>
    </row>
    <row r="7020" customFormat="false" ht="15" hidden="false" customHeight="false" outlineLevel="0" collapsed="false">
      <c r="A7020" s="37" t="s">
        <v>1881</v>
      </c>
      <c r="B7020" s="37" t="s">
        <v>239</v>
      </c>
      <c r="C7020" s="37" t="n">
        <v>730</v>
      </c>
      <c r="D7020" s="38" t="n">
        <v>46352</v>
      </c>
      <c r="E7020" s="37" t="s">
        <v>229</v>
      </c>
      <c r="F7020" s="38" t="n">
        <v>46342</v>
      </c>
      <c r="G7020" s="37" t="n">
        <v>84</v>
      </c>
    </row>
    <row r="7021" customFormat="false" ht="15" hidden="false" customHeight="false" outlineLevel="0" collapsed="false">
      <c r="A7021" s="37" t="s">
        <v>1881</v>
      </c>
      <c r="B7021" s="37" t="s">
        <v>240</v>
      </c>
      <c r="C7021" s="37" t="n">
        <v>365</v>
      </c>
      <c r="D7021" s="38" t="n">
        <v>46194</v>
      </c>
      <c r="E7021" s="37" t="s">
        <v>229</v>
      </c>
      <c r="F7021" s="38" t="n">
        <v>46193</v>
      </c>
      <c r="G7021" s="37" t="n">
        <v>61</v>
      </c>
    </row>
    <row r="7022" customFormat="false" ht="15" hidden="false" customHeight="false" outlineLevel="0" collapsed="false">
      <c r="A7022" s="37" t="s">
        <v>1882</v>
      </c>
      <c r="B7022" s="37" t="s">
        <v>235</v>
      </c>
      <c r="C7022" s="37" t="n">
        <v>365</v>
      </c>
      <c r="D7022" s="38" t="n">
        <v>46246</v>
      </c>
      <c r="E7022" s="37" t="s">
        <v>229</v>
      </c>
      <c r="F7022" s="38" t="n">
        <v>46227</v>
      </c>
      <c r="G7022" s="37" t="n">
        <v>83</v>
      </c>
    </row>
    <row r="7023" customFormat="false" ht="15" hidden="false" customHeight="false" outlineLevel="0" collapsed="false">
      <c r="A7023" s="37" t="s">
        <v>1882</v>
      </c>
      <c r="B7023" s="37" t="s">
        <v>236</v>
      </c>
      <c r="C7023" s="37" t="n">
        <v>365</v>
      </c>
      <c r="D7023" s="38" t="n">
        <v>46250</v>
      </c>
      <c r="E7023" s="37" t="s">
        <v>229</v>
      </c>
      <c r="F7023" s="38" t="n">
        <v>46212</v>
      </c>
      <c r="G7023" s="37" t="n">
        <v>85</v>
      </c>
    </row>
    <row r="7024" customFormat="false" ht="15" hidden="false" customHeight="false" outlineLevel="0" collapsed="false">
      <c r="A7024" s="37" t="s">
        <v>1882</v>
      </c>
      <c r="B7024" s="37" t="s">
        <v>237</v>
      </c>
      <c r="C7024" s="37" t="n">
        <v>365</v>
      </c>
      <c r="D7024" s="38" t="n">
        <v>46327</v>
      </c>
      <c r="E7024" s="37" t="s">
        <v>229</v>
      </c>
      <c r="F7024" s="38" t="n">
        <v>46289</v>
      </c>
      <c r="G7024" s="37" t="n">
        <v>99</v>
      </c>
    </row>
    <row r="7025" customFormat="false" ht="15" hidden="false" customHeight="false" outlineLevel="0" collapsed="false">
      <c r="A7025" s="37" t="s">
        <v>1882</v>
      </c>
      <c r="B7025" s="37" t="s">
        <v>238</v>
      </c>
      <c r="C7025" s="37" t="n">
        <v>180</v>
      </c>
      <c r="D7025" s="38" t="n">
        <v>46253</v>
      </c>
      <c r="E7025" s="37" t="s">
        <v>230</v>
      </c>
      <c r="F7025" s="38"/>
      <c r="G7025" s="37"/>
    </row>
    <row r="7026" customFormat="false" ht="15" hidden="false" customHeight="false" outlineLevel="0" collapsed="false">
      <c r="A7026" s="37" t="s">
        <v>1882</v>
      </c>
      <c r="B7026" s="37" t="s">
        <v>239</v>
      </c>
      <c r="C7026" s="37" t="n">
        <v>730</v>
      </c>
      <c r="D7026" s="38" t="n">
        <v>46201</v>
      </c>
      <c r="E7026" s="37" t="s">
        <v>229</v>
      </c>
      <c r="F7026" s="38" t="n">
        <v>46170</v>
      </c>
      <c r="G7026" s="37" t="n">
        <v>74</v>
      </c>
    </row>
    <row r="7027" customFormat="false" ht="15" hidden="false" customHeight="false" outlineLevel="0" collapsed="false">
      <c r="A7027" s="37" t="s">
        <v>1882</v>
      </c>
      <c r="B7027" s="37" t="s">
        <v>240</v>
      </c>
      <c r="C7027" s="37" t="n">
        <v>365</v>
      </c>
      <c r="D7027" s="38" t="n">
        <v>46218</v>
      </c>
      <c r="E7027" s="37" t="s">
        <v>230</v>
      </c>
      <c r="F7027" s="38"/>
      <c r="G7027" s="37"/>
    </row>
    <row r="7028" customFormat="false" ht="15" hidden="false" customHeight="false" outlineLevel="0" collapsed="false">
      <c r="A7028" s="37" t="s">
        <v>1000</v>
      </c>
      <c r="B7028" s="37" t="s">
        <v>235</v>
      </c>
      <c r="C7028" s="37" t="n">
        <v>365</v>
      </c>
      <c r="D7028" s="38" t="n">
        <v>46233</v>
      </c>
      <c r="E7028" s="37" t="s">
        <v>229</v>
      </c>
      <c r="F7028" s="38" t="n">
        <v>46201</v>
      </c>
      <c r="G7028" s="37" t="n">
        <v>92</v>
      </c>
    </row>
    <row r="7029" customFormat="false" ht="15" hidden="false" customHeight="false" outlineLevel="0" collapsed="false">
      <c r="A7029" s="37" t="s">
        <v>1000</v>
      </c>
      <c r="B7029" s="37" t="s">
        <v>236</v>
      </c>
      <c r="C7029" s="37" t="n">
        <v>365</v>
      </c>
      <c r="D7029" s="38" t="n">
        <v>46203</v>
      </c>
      <c r="E7029" s="37" t="s">
        <v>229</v>
      </c>
      <c r="F7029" s="38" t="n">
        <v>46168</v>
      </c>
      <c r="G7029" s="37" t="n">
        <v>84</v>
      </c>
    </row>
    <row r="7030" customFormat="false" ht="15" hidden="false" customHeight="false" outlineLevel="0" collapsed="false">
      <c r="A7030" s="37" t="s">
        <v>1000</v>
      </c>
      <c r="B7030" s="37" t="s">
        <v>237</v>
      </c>
      <c r="C7030" s="37" t="n">
        <v>365</v>
      </c>
      <c r="D7030" s="38" t="n">
        <v>46228</v>
      </c>
      <c r="E7030" s="37" t="s">
        <v>232</v>
      </c>
      <c r="F7030" s="38"/>
      <c r="G7030" s="37"/>
    </row>
    <row r="7031" customFormat="false" ht="15" hidden="false" customHeight="false" outlineLevel="0" collapsed="false">
      <c r="A7031" s="37" t="s">
        <v>1000</v>
      </c>
      <c r="B7031" s="37" t="s">
        <v>238</v>
      </c>
      <c r="C7031" s="37" t="n">
        <v>180</v>
      </c>
      <c r="D7031" s="38" t="n">
        <v>46276</v>
      </c>
      <c r="E7031" s="37" t="s">
        <v>229</v>
      </c>
      <c r="F7031" s="38" t="n">
        <v>46265</v>
      </c>
      <c r="G7031" s="37" t="n">
        <v>96</v>
      </c>
    </row>
    <row r="7032" customFormat="false" ht="15" hidden="false" customHeight="false" outlineLevel="0" collapsed="false">
      <c r="A7032" s="37" t="s">
        <v>1000</v>
      </c>
      <c r="B7032" s="37" t="s">
        <v>239</v>
      </c>
      <c r="C7032" s="37" t="n">
        <v>730</v>
      </c>
      <c r="D7032" s="38" t="n">
        <v>46156</v>
      </c>
      <c r="E7032" s="37" t="s">
        <v>229</v>
      </c>
      <c r="F7032" s="38" t="n">
        <v>46123</v>
      </c>
      <c r="G7032" s="37" t="n">
        <v>94</v>
      </c>
    </row>
    <row r="7033" customFormat="false" ht="15" hidden="false" customHeight="false" outlineLevel="0" collapsed="false">
      <c r="A7033" s="37" t="s">
        <v>1000</v>
      </c>
      <c r="B7033" s="37" t="s">
        <v>240</v>
      </c>
      <c r="C7033" s="37" t="n">
        <v>365</v>
      </c>
      <c r="D7033" s="38" t="n">
        <v>46153</v>
      </c>
      <c r="E7033" s="37" t="s">
        <v>231</v>
      </c>
      <c r="F7033" s="38"/>
      <c r="G7033" s="37"/>
    </row>
    <row r="7034" customFormat="false" ht="15" hidden="false" customHeight="false" outlineLevel="0" collapsed="false">
      <c r="A7034" s="37" t="s">
        <v>1883</v>
      </c>
      <c r="B7034" s="37" t="s">
        <v>235</v>
      </c>
      <c r="C7034" s="37" t="n">
        <v>365</v>
      </c>
      <c r="D7034" s="38" t="n">
        <v>46107</v>
      </c>
      <c r="E7034" s="37" t="s">
        <v>229</v>
      </c>
      <c r="F7034" s="38" t="n">
        <v>46080</v>
      </c>
      <c r="G7034" s="37" t="n">
        <v>99</v>
      </c>
    </row>
    <row r="7035" customFormat="false" ht="15" hidden="false" customHeight="false" outlineLevel="0" collapsed="false">
      <c r="A7035" s="37" t="s">
        <v>1883</v>
      </c>
      <c r="B7035" s="37" t="s">
        <v>236</v>
      </c>
      <c r="C7035" s="37" t="n">
        <v>365</v>
      </c>
      <c r="D7035" s="38" t="n">
        <v>46122</v>
      </c>
      <c r="E7035" s="37" t="s">
        <v>229</v>
      </c>
      <c r="F7035" s="38" t="n">
        <v>46113</v>
      </c>
      <c r="G7035" s="37" t="n">
        <v>66</v>
      </c>
    </row>
    <row r="7036" customFormat="false" ht="15" hidden="false" customHeight="false" outlineLevel="0" collapsed="false">
      <c r="A7036" s="37" t="s">
        <v>1883</v>
      </c>
      <c r="B7036" s="37" t="s">
        <v>237</v>
      </c>
      <c r="C7036" s="37" t="n">
        <v>365</v>
      </c>
      <c r="D7036" s="38" t="n">
        <v>46344</v>
      </c>
      <c r="E7036" s="37" t="s">
        <v>229</v>
      </c>
      <c r="F7036" s="38" t="n">
        <v>46314</v>
      </c>
      <c r="G7036" s="37" t="n">
        <v>81</v>
      </c>
    </row>
    <row r="7037" customFormat="false" ht="15" hidden="false" customHeight="false" outlineLevel="0" collapsed="false">
      <c r="A7037" s="37" t="s">
        <v>1883</v>
      </c>
      <c r="B7037" s="37" t="s">
        <v>238</v>
      </c>
      <c r="C7037" s="37" t="n">
        <v>180</v>
      </c>
      <c r="D7037" s="38" t="n">
        <v>46254</v>
      </c>
      <c r="E7037" s="37" t="s">
        <v>229</v>
      </c>
      <c r="F7037" s="38" t="n">
        <v>46235</v>
      </c>
      <c r="G7037" s="37" t="n">
        <v>60</v>
      </c>
    </row>
    <row r="7038" customFormat="false" ht="15" hidden="false" customHeight="false" outlineLevel="0" collapsed="false">
      <c r="A7038" s="37" t="s">
        <v>1883</v>
      </c>
      <c r="B7038" s="37" t="s">
        <v>239</v>
      </c>
      <c r="C7038" s="37" t="n">
        <v>730</v>
      </c>
      <c r="D7038" s="38" t="n">
        <v>46185</v>
      </c>
      <c r="E7038" s="37" t="s">
        <v>231</v>
      </c>
      <c r="F7038" s="38"/>
      <c r="G7038" s="37"/>
    </row>
    <row r="7039" customFormat="false" ht="15" hidden="false" customHeight="false" outlineLevel="0" collapsed="false">
      <c r="A7039" s="37" t="s">
        <v>1883</v>
      </c>
      <c r="B7039" s="37" t="s">
        <v>240</v>
      </c>
      <c r="C7039" s="37" t="n">
        <v>365</v>
      </c>
      <c r="D7039" s="38" t="n">
        <v>46127</v>
      </c>
      <c r="E7039" s="37" t="s">
        <v>229</v>
      </c>
      <c r="F7039" s="38" t="n">
        <v>46102</v>
      </c>
      <c r="G7039" s="37" t="n">
        <v>70</v>
      </c>
    </row>
    <row r="7040" customFormat="false" ht="15" hidden="false" customHeight="false" outlineLevel="0" collapsed="false">
      <c r="A7040" s="37" t="s">
        <v>1884</v>
      </c>
      <c r="B7040" s="37" t="s">
        <v>235</v>
      </c>
      <c r="C7040" s="37" t="n">
        <v>365</v>
      </c>
      <c r="D7040" s="38" t="n">
        <v>46229</v>
      </c>
      <c r="E7040" s="37" t="s">
        <v>229</v>
      </c>
      <c r="F7040" s="38" t="n">
        <v>46218</v>
      </c>
      <c r="G7040" s="37" t="n">
        <v>81</v>
      </c>
    </row>
    <row r="7041" customFormat="false" ht="15" hidden="false" customHeight="false" outlineLevel="0" collapsed="false">
      <c r="A7041" s="37" t="s">
        <v>1884</v>
      </c>
      <c r="B7041" s="37" t="s">
        <v>236</v>
      </c>
      <c r="C7041" s="37" t="n">
        <v>365</v>
      </c>
      <c r="D7041" s="38" t="n">
        <v>46189</v>
      </c>
      <c r="E7041" s="37" t="s">
        <v>229</v>
      </c>
      <c r="F7041" s="38" t="n">
        <v>46181</v>
      </c>
      <c r="G7041" s="37" t="n">
        <v>60</v>
      </c>
    </row>
    <row r="7042" customFormat="false" ht="15" hidden="false" customHeight="false" outlineLevel="0" collapsed="false">
      <c r="A7042" s="37" t="s">
        <v>1884</v>
      </c>
      <c r="B7042" s="37" t="s">
        <v>237</v>
      </c>
      <c r="C7042" s="37" t="n">
        <v>365</v>
      </c>
      <c r="D7042" s="38" t="n">
        <v>46155</v>
      </c>
      <c r="E7042" s="37" t="s">
        <v>229</v>
      </c>
      <c r="F7042" s="38" t="n">
        <v>46137</v>
      </c>
      <c r="G7042" s="37" t="n">
        <v>85</v>
      </c>
    </row>
    <row r="7043" customFormat="false" ht="15" hidden="false" customHeight="false" outlineLevel="0" collapsed="false">
      <c r="A7043" s="37" t="s">
        <v>1884</v>
      </c>
      <c r="B7043" s="37" t="s">
        <v>238</v>
      </c>
      <c r="C7043" s="37" t="n">
        <v>180</v>
      </c>
      <c r="D7043" s="38" t="n">
        <v>46129</v>
      </c>
      <c r="E7043" s="37" t="s">
        <v>229</v>
      </c>
      <c r="F7043" s="38" t="n">
        <v>46111</v>
      </c>
      <c r="G7043" s="37" t="n">
        <v>80</v>
      </c>
    </row>
    <row r="7044" customFormat="false" ht="15" hidden="false" customHeight="false" outlineLevel="0" collapsed="false">
      <c r="A7044" s="37" t="s">
        <v>1884</v>
      </c>
      <c r="B7044" s="37" t="s">
        <v>239</v>
      </c>
      <c r="C7044" s="37" t="n">
        <v>730</v>
      </c>
      <c r="D7044" s="38" t="n">
        <v>46186</v>
      </c>
      <c r="E7044" s="37" t="s">
        <v>229</v>
      </c>
      <c r="F7044" s="38" t="n">
        <v>46158</v>
      </c>
      <c r="G7044" s="37" t="n">
        <v>70</v>
      </c>
    </row>
    <row r="7045" customFormat="false" ht="15" hidden="false" customHeight="false" outlineLevel="0" collapsed="false">
      <c r="A7045" s="37" t="s">
        <v>1884</v>
      </c>
      <c r="B7045" s="37" t="s">
        <v>240</v>
      </c>
      <c r="C7045" s="37" t="n">
        <v>365</v>
      </c>
      <c r="D7045" s="38" t="n">
        <v>46349</v>
      </c>
      <c r="E7045" s="37" t="s">
        <v>229</v>
      </c>
      <c r="F7045" s="38" t="n">
        <v>46345</v>
      </c>
      <c r="G7045" s="37" t="n">
        <v>60</v>
      </c>
    </row>
    <row r="7046" customFormat="false" ht="15" hidden="false" customHeight="false" outlineLevel="0" collapsed="false">
      <c r="A7046" s="37" t="s">
        <v>1885</v>
      </c>
      <c r="B7046" s="37" t="s">
        <v>235</v>
      </c>
      <c r="C7046" s="37" t="n">
        <v>365</v>
      </c>
      <c r="D7046" s="38" t="n">
        <v>46101</v>
      </c>
      <c r="E7046" s="37" t="s">
        <v>232</v>
      </c>
      <c r="F7046" s="38"/>
      <c r="G7046" s="37"/>
    </row>
    <row r="7047" customFormat="false" ht="15" hidden="false" customHeight="false" outlineLevel="0" collapsed="false">
      <c r="A7047" s="37" t="s">
        <v>1885</v>
      </c>
      <c r="B7047" s="37" t="s">
        <v>236</v>
      </c>
      <c r="C7047" s="37" t="n">
        <v>365</v>
      </c>
      <c r="D7047" s="38" t="n">
        <v>46230</v>
      </c>
      <c r="E7047" s="37" t="s">
        <v>229</v>
      </c>
      <c r="F7047" s="38" t="n">
        <v>46201</v>
      </c>
      <c r="G7047" s="37" t="n">
        <v>99</v>
      </c>
    </row>
    <row r="7048" customFormat="false" ht="15" hidden="false" customHeight="false" outlineLevel="0" collapsed="false">
      <c r="A7048" s="37" t="s">
        <v>1885</v>
      </c>
      <c r="B7048" s="37" t="s">
        <v>237</v>
      </c>
      <c r="C7048" s="37" t="n">
        <v>365</v>
      </c>
      <c r="D7048" s="38" t="n">
        <v>46281</v>
      </c>
      <c r="E7048" s="37" t="s">
        <v>229</v>
      </c>
      <c r="F7048" s="38" t="n">
        <v>46247</v>
      </c>
      <c r="G7048" s="37" t="n">
        <v>75</v>
      </c>
    </row>
    <row r="7049" customFormat="false" ht="15" hidden="false" customHeight="false" outlineLevel="0" collapsed="false">
      <c r="A7049" s="37" t="s">
        <v>1885</v>
      </c>
      <c r="B7049" s="37" t="s">
        <v>238</v>
      </c>
      <c r="C7049" s="37" t="n">
        <v>180</v>
      </c>
      <c r="D7049" s="38" t="n">
        <v>46131</v>
      </c>
      <c r="E7049" s="37" t="s">
        <v>229</v>
      </c>
      <c r="F7049" s="38" t="n">
        <v>46095</v>
      </c>
      <c r="G7049" s="37" t="n">
        <v>65</v>
      </c>
    </row>
    <row r="7050" customFormat="false" ht="15" hidden="false" customHeight="false" outlineLevel="0" collapsed="false">
      <c r="A7050" s="37" t="s">
        <v>1885</v>
      </c>
      <c r="B7050" s="37" t="s">
        <v>239</v>
      </c>
      <c r="C7050" s="37" t="n">
        <v>730</v>
      </c>
      <c r="D7050" s="38" t="n">
        <v>46172</v>
      </c>
      <c r="E7050" s="37" t="s">
        <v>229</v>
      </c>
      <c r="F7050" s="38" t="n">
        <v>46140</v>
      </c>
      <c r="G7050" s="37" t="n">
        <v>66</v>
      </c>
    </row>
    <row r="7051" customFormat="false" ht="15" hidden="false" customHeight="false" outlineLevel="0" collapsed="false">
      <c r="A7051" s="37" t="s">
        <v>1885</v>
      </c>
      <c r="B7051" s="37" t="s">
        <v>240</v>
      </c>
      <c r="C7051" s="37" t="n">
        <v>365</v>
      </c>
      <c r="D7051" s="38" t="n">
        <v>46201</v>
      </c>
      <c r="E7051" s="37" t="s">
        <v>229</v>
      </c>
      <c r="F7051" s="38" t="n">
        <v>46189</v>
      </c>
      <c r="G7051" s="37" t="n">
        <v>79</v>
      </c>
    </row>
    <row r="7052" customFormat="false" ht="15" hidden="false" customHeight="false" outlineLevel="0" collapsed="false">
      <c r="A7052" s="37" t="s">
        <v>1290</v>
      </c>
      <c r="B7052" s="37" t="s">
        <v>235</v>
      </c>
      <c r="C7052" s="37" t="n">
        <v>365</v>
      </c>
      <c r="D7052" s="38" t="n">
        <v>46107</v>
      </c>
      <c r="E7052" s="37" t="s">
        <v>232</v>
      </c>
      <c r="F7052" s="38"/>
      <c r="G7052" s="37"/>
    </row>
    <row r="7053" customFormat="false" ht="15" hidden="false" customHeight="false" outlineLevel="0" collapsed="false">
      <c r="A7053" s="37" t="s">
        <v>1290</v>
      </c>
      <c r="B7053" s="37" t="s">
        <v>236</v>
      </c>
      <c r="C7053" s="37" t="n">
        <v>365</v>
      </c>
      <c r="D7053" s="38" t="n">
        <v>46368</v>
      </c>
      <c r="E7053" s="37" t="s">
        <v>231</v>
      </c>
      <c r="F7053" s="38"/>
      <c r="G7053" s="37"/>
    </row>
    <row r="7054" customFormat="false" ht="15" hidden="false" customHeight="false" outlineLevel="0" collapsed="false">
      <c r="A7054" s="37" t="s">
        <v>1290</v>
      </c>
      <c r="B7054" s="37" t="s">
        <v>237</v>
      </c>
      <c r="C7054" s="37" t="n">
        <v>365</v>
      </c>
      <c r="D7054" s="38" t="n">
        <v>46177</v>
      </c>
      <c r="E7054" s="37" t="s">
        <v>229</v>
      </c>
      <c r="F7054" s="38" t="n">
        <v>46139</v>
      </c>
      <c r="G7054" s="37" t="n">
        <v>79</v>
      </c>
    </row>
    <row r="7055" customFormat="false" ht="15" hidden="false" customHeight="false" outlineLevel="0" collapsed="false">
      <c r="A7055" s="37" t="s">
        <v>1290</v>
      </c>
      <c r="B7055" s="37" t="s">
        <v>238</v>
      </c>
      <c r="C7055" s="37" t="n">
        <v>180</v>
      </c>
      <c r="D7055" s="38" t="n">
        <v>46228</v>
      </c>
      <c r="E7055" s="37" t="s">
        <v>229</v>
      </c>
      <c r="F7055" s="38" t="n">
        <v>46189</v>
      </c>
      <c r="G7055" s="37" t="n">
        <v>72</v>
      </c>
    </row>
    <row r="7056" customFormat="false" ht="15" hidden="false" customHeight="false" outlineLevel="0" collapsed="false">
      <c r="A7056" s="37" t="s">
        <v>1290</v>
      </c>
      <c r="B7056" s="37" t="s">
        <v>239</v>
      </c>
      <c r="C7056" s="37" t="n">
        <v>730</v>
      </c>
      <c r="D7056" s="38" t="n">
        <v>46199</v>
      </c>
      <c r="E7056" s="37" t="s">
        <v>229</v>
      </c>
      <c r="F7056" s="38" t="n">
        <v>46171</v>
      </c>
      <c r="G7056" s="37" t="n">
        <v>62</v>
      </c>
    </row>
    <row r="7057" customFormat="false" ht="15" hidden="false" customHeight="false" outlineLevel="0" collapsed="false">
      <c r="A7057" s="37" t="s">
        <v>1290</v>
      </c>
      <c r="B7057" s="37" t="s">
        <v>240</v>
      </c>
      <c r="C7057" s="37" t="n">
        <v>365</v>
      </c>
      <c r="D7057" s="38" t="n">
        <v>46241</v>
      </c>
      <c r="E7057" s="37" t="s">
        <v>229</v>
      </c>
      <c r="F7057" s="38" t="n">
        <v>46236</v>
      </c>
      <c r="G7057" s="37" t="n">
        <v>81</v>
      </c>
    </row>
    <row r="7058" customFormat="false" ht="15" hidden="false" customHeight="false" outlineLevel="0" collapsed="false">
      <c r="A7058" s="37" t="s">
        <v>1887</v>
      </c>
      <c r="B7058" s="37" t="s">
        <v>235</v>
      </c>
      <c r="C7058" s="37" t="n">
        <v>365</v>
      </c>
      <c r="D7058" s="38" t="n">
        <v>46254</v>
      </c>
      <c r="E7058" s="37" t="s">
        <v>229</v>
      </c>
      <c r="F7058" s="38" t="n">
        <v>46239</v>
      </c>
      <c r="G7058" s="37" t="n">
        <v>72</v>
      </c>
    </row>
    <row r="7059" customFormat="false" ht="15" hidden="false" customHeight="false" outlineLevel="0" collapsed="false">
      <c r="A7059" s="37" t="s">
        <v>1887</v>
      </c>
      <c r="B7059" s="37" t="s">
        <v>236</v>
      </c>
      <c r="C7059" s="37" t="n">
        <v>365</v>
      </c>
      <c r="D7059" s="38" t="n">
        <v>46376</v>
      </c>
      <c r="E7059" s="37" t="s">
        <v>229</v>
      </c>
      <c r="F7059" s="38" t="n">
        <v>46340</v>
      </c>
      <c r="G7059" s="37" t="n">
        <v>79</v>
      </c>
    </row>
    <row r="7060" customFormat="false" ht="15" hidden="false" customHeight="false" outlineLevel="0" collapsed="false">
      <c r="A7060" s="37" t="s">
        <v>1887</v>
      </c>
      <c r="B7060" s="37" t="s">
        <v>237</v>
      </c>
      <c r="C7060" s="37" t="n">
        <v>365</v>
      </c>
      <c r="D7060" s="38" t="n">
        <v>46299</v>
      </c>
      <c r="E7060" s="37" t="s">
        <v>229</v>
      </c>
      <c r="F7060" s="38" t="n">
        <v>46288</v>
      </c>
      <c r="G7060" s="37" t="n">
        <v>77</v>
      </c>
    </row>
    <row r="7061" customFormat="false" ht="15" hidden="false" customHeight="false" outlineLevel="0" collapsed="false">
      <c r="A7061" s="37" t="s">
        <v>1887</v>
      </c>
      <c r="B7061" s="37" t="s">
        <v>238</v>
      </c>
      <c r="C7061" s="37" t="n">
        <v>180</v>
      </c>
      <c r="D7061" s="38" t="n">
        <v>46369</v>
      </c>
      <c r="E7061" s="37" t="s">
        <v>229</v>
      </c>
      <c r="F7061" s="38" t="n">
        <v>46332</v>
      </c>
      <c r="G7061" s="37" t="n">
        <v>78</v>
      </c>
    </row>
    <row r="7062" customFormat="false" ht="15" hidden="false" customHeight="false" outlineLevel="0" collapsed="false">
      <c r="A7062" s="37" t="s">
        <v>1887</v>
      </c>
      <c r="B7062" s="37" t="s">
        <v>239</v>
      </c>
      <c r="C7062" s="37" t="n">
        <v>730</v>
      </c>
      <c r="D7062" s="38" t="n">
        <v>46371</v>
      </c>
      <c r="E7062" s="37" t="s">
        <v>229</v>
      </c>
      <c r="F7062" s="38" t="n">
        <v>46332</v>
      </c>
      <c r="G7062" s="37" t="n">
        <v>91</v>
      </c>
    </row>
    <row r="7063" customFormat="false" ht="15" hidden="false" customHeight="false" outlineLevel="0" collapsed="false">
      <c r="A7063" s="37" t="s">
        <v>1887</v>
      </c>
      <c r="B7063" s="37" t="s">
        <v>240</v>
      </c>
      <c r="C7063" s="37" t="n">
        <v>365</v>
      </c>
      <c r="D7063" s="38" t="n">
        <v>46308</v>
      </c>
      <c r="E7063" s="37" t="s">
        <v>229</v>
      </c>
      <c r="F7063" s="38" t="n">
        <v>46278</v>
      </c>
      <c r="G7063" s="37" t="n">
        <v>85</v>
      </c>
    </row>
    <row r="7064" customFormat="false" ht="15" hidden="false" customHeight="false" outlineLevel="0" collapsed="false">
      <c r="A7064" s="37" t="s">
        <v>1889</v>
      </c>
      <c r="B7064" s="37" t="s">
        <v>235</v>
      </c>
      <c r="C7064" s="37" t="n">
        <v>365</v>
      </c>
      <c r="D7064" s="38" t="n">
        <v>46194</v>
      </c>
      <c r="E7064" s="37" t="s">
        <v>229</v>
      </c>
      <c r="F7064" s="38" t="n">
        <v>46161</v>
      </c>
      <c r="G7064" s="37" t="n">
        <v>88</v>
      </c>
    </row>
    <row r="7065" customFormat="false" ht="15" hidden="false" customHeight="false" outlineLevel="0" collapsed="false">
      <c r="A7065" s="37" t="s">
        <v>1889</v>
      </c>
      <c r="B7065" s="37" t="s">
        <v>236</v>
      </c>
      <c r="C7065" s="37" t="n">
        <v>365</v>
      </c>
      <c r="D7065" s="38" t="n">
        <v>46175</v>
      </c>
      <c r="E7065" s="37" t="s">
        <v>229</v>
      </c>
      <c r="F7065" s="38" t="n">
        <v>46163</v>
      </c>
      <c r="G7065" s="37" t="n">
        <v>74</v>
      </c>
    </row>
    <row r="7066" customFormat="false" ht="15" hidden="false" customHeight="false" outlineLevel="0" collapsed="false">
      <c r="A7066" s="37" t="s">
        <v>1889</v>
      </c>
      <c r="B7066" s="37" t="s">
        <v>237</v>
      </c>
      <c r="C7066" s="37" t="n">
        <v>365</v>
      </c>
      <c r="D7066" s="38" t="n">
        <v>46296</v>
      </c>
      <c r="E7066" s="37" t="s">
        <v>229</v>
      </c>
      <c r="F7066" s="38" t="n">
        <v>46269</v>
      </c>
      <c r="G7066" s="37" t="n">
        <v>85</v>
      </c>
    </row>
    <row r="7067" customFormat="false" ht="15" hidden="false" customHeight="false" outlineLevel="0" collapsed="false">
      <c r="A7067" s="37" t="s">
        <v>1889</v>
      </c>
      <c r="B7067" s="37" t="s">
        <v>238</v>
      </c>
      <c r="C7067" s="37" t="n">
        <v>180</v>
      </c>
      <c r="D7067" s="38" t="n">
        <v>46226</v>
      </c>
      <c r="E7067" s="37" t="s">
        <v>229</v>
      </c>
      <c r="F7067" s="38" t="n">
        <v>46188</v>
      </c>
      <c r="G7067" s="37" t="n">
        <v>62</v>
      </c>
    </row>
    <row r="7068" customFormat="false" ht="15" hidden="false" customHeight="false" outlineLevel="0" collapsed="false">
      <c r="A7068" s="37" t="s">
        <v>1889</v>
      </c>
      <c r="B7068" s="37" t="s">
        <v>239</v>
      </c>
      <c r="C7068" s="37" t="n">
        <v>730</v>
      </c>
      <c r="D7068" s="38" t="n">
        <v>46190</v>
      </c>
      <c r="E7068" s="37" t="s">
        <v>232</v>
      </c>
      <c r="F7068" s="38"/>
      <c r="G7068" s="37"/>
    </row>
    <row r="7069" customFormat="false" ht="15" hidden="false" customHeight="false" outlineLevel="0" collapsed="false">
      <c r="A7069" s="37" t="s">
        <v>1889</v>
      </c>
      <c r="B7069" s="37" t="s">
        <v>240</v>
      </c>
      <c r="C7069" s="37" t="n">
        <v>365</v>
      </c>
      <c r="D7069" s="38" t="n">
        <v>46259</v>
      </c>
      <c r="E7069" s="37" t="s">
        <v>229</v>
      </c>
      <c r="F7069" s="38" t="n">
        <v>46237</v>
      </c>
      <c r="G7069" s="37" t="n">
        <v>90</v>
      </c>
    </row>
    <row r="7070" customFormat="false" ht="15" hidden="false" customHeight="false" outlineLevel="0" collapsed="false">
      <c r="A7070" s="37" t="s">
        <v>1890</v>
      </c>
      <c r="B7070" s="37" t="s">
        <v>235</v>
      </c>
      <c r="C7070" s="37" t="n">
        <v>365</v>
      </c>
      <c r="D7070" s="38" t="n">
        <v>46135</v>
      </c>
      <c r="E7070" s="37" t="s">
        <v>229</v>
      </c>
      <c r="F7070" s="38" t="n">
        <v>46109</v>
      </c>
      <c r="G7070" s="37" t="n">
        <v>95</v>
      </c>
    </row>
    <row r="7071" customFormat="false" ht="15" hidden="false" customHeight="false" outlineLevel="0" collapsed="false">
      <c r="A7071" s="37" t="s">
        <v>1890</v>
      </c>
      <c r="B7071" s="37" t="s">
        <v>236</v>
      </c>
      <c r="C7071" s="37" t="n">
        <v>365</v>
      </c>
      <c r="D7071" s="38" t="n">
        <v>46231</v>
      </c>
      <c r="E7071" s="37" t="s">
        <v>229</v>
      </c>
      <c r="F7071" s="38" t="n">
        <v>46223</v>
      </c>
      <c r="G7071" s="37" t="n">
        <v>65</v>
      </c>
    </row>
    <row r="7072" customFormat="false" ht="15" hidden="false" customHeight="false" outlineLevel="0" collapsed="false">
      <c r="A7072" s="37" t="s">
        <v>1890</v>
      </c>
      <c r="B7072" s="37" t="s">
        <v>237</v>
      </c>
      <c r="C7072" s="37" t="n">
        <v>365</v>
      </c>
      <c r="D7072" s="38" t="n">
        <v>46278</v>
      </c>
      <c r="E7072" s="37" t="s">
        <v>229</v>
      </c>
      <c r="F7072" s="38" t="n">
        <v>46253</v>
      </c>
      <c r="G7072" s="37" t="n">
        <v>95</v>
      </c>
    </row>
    <row r="7073" customFormat="false" ht="15" hidden="false" customHeight="false" outlineLevel="0" collapsed="false">
      <c r="A7073" s="37" t="s">
        <v>1890</v>
      </c>
      <c r="B7073" s="37" t="s">
        <v>238</v>
      </c>
      <c r="C7073" s="37" t="n">
        <v>180</v>
      </c>
      <c r="D7073" s="38" t="n">
        <v>46199</v>
      </c>
      <c r="E7073" s="37" t="s">
        <v>231</v>
      </c>
      <c r="F7073" s="38"/>
      <c r="G7073" s="37"/>
    </row>
    <row r="7074" customFormat="false" ht="15" hidden="false" customHeight="false" outlineLevel="0" collapsed="false">
      <c r="A7074" s="37" t="s">
        <v>1890</v>
      </c>
      <c r="B7074" s="37" t="s">
        <v>239</v>
      </c>
      <c r="C7074" s="37" t="n">
        <v>730</v>
      </c>
      <c r="D7074" s="38" t="n">
        <v>46117</v>
      </c>
      <c r="E7074" s="37" t="s">
        <v>229</v>
      </c>
      <c r="F7074" s="38" t="n">
        <v>46111</v>
      </c>
      <c r="G7074" s="37" t="n">
        <v>67</v>
      </c>
    </row>
    <row r="7075" customFormat="false" ht="15" hidden="false" customHeight="false" outlineLevel="0" collapsed="false">
      <c r="A7075" s="37" t="s">
        <v>1890</v>
      </c>
      <c r="B7075" s="37" t="s">
        <v>240</v>
      </c>
      <c r="C7075" s="37" t="n">
        <v>365</v>
      </c>
      <c r="D7075" s="38" t="n">
        <v>46282</v>
      </c>
      <c r="E7075" s="37" t="s">
        <v>229</v>
      </c>
      <c r="F7075" s="38" t="n">
        <v>46265</v>
      </c>
      <c r="G7075" s="37" t="n">
        <v>99</v>
      </c>
    </row>
    <row r="7076" customFormat="false" ht="15" hidden="false" customHeight="false" outlineLevel="0" collapsed="false">
      <c r="A7076" s="37" t="s">
        <v>1891</v>
      </c>
      <c r="B7076" s="37" t="s">
        <v>235</v>
      </c>
      <c r="C7076" s="37" t="n">
        <v>365</v>
      </c>
      <c r="D7076" s="38" t="n">
        <v>46096</v>
      </c>
      <c r="E7076" s="37" t="s">
        <v>232</v>
      </c>
      <c r="F7076" s="38"/>
      <c r="G7076" s="37"/>
    </row>
    <row r="7077" customFormat="false" ht="15" hidden="false" customHeight="false" outlineLevel="0" collapsed="false">
      <c r="A7077" s="37" t="s">
        <v>1891</v>
      </c>
      <c r="B7077" s="37" t="s">
        <v>236</v>
      </c>
      <c r="C7077" s="37" t="n">
        <v>365</v>
      </c>
      <c r="D7077" s="38" t="n">
        <v>46208</v>
      </c>
      <c r="E7077" s="37" t="s">
        <v>230</v>
      </c>
      <c r="F7077" s="38"/>
      <c r="G7077" s="37"/>
    </row>
    <row r="7078" customFormat="false" ht="15" hidden="false" customHeight="false" outlineLevel="0" collapsed="false">
      <c r="A7078" s="37" t="s">
        <v>1891</v>
      </c>
      <c r="B7078" s="37" t="s">
        <v>237</v>
      </c>
      <c r="C7078" s="37" t="n">
        <v>365</v>
      </c>
      <c r="D7078" s="38" t="n">
        <v>46106</v>
      </c>
      <c r="E7078" s="37" t="s">
        <v>232</v>
      </c>
      <c r="F7078" s="38"/>
      <c r="G7078" s="37"/>
    </row>
    <row r="7079" customFormat="false" ht="15" hidden="false" customHeight="false" outlineLevel="0" collapsed="false">
      <c r="A7079" s="37" t="s">
        <v>1891</v>
      </c>
      <c r="B7079" s="37" t="s">
        <v>238</v>
      </c>
      <c r="C7079" s="37" t="n">
        <v>180</v>
      </c>
      <c r="D7079" s="38" t="n">
        <v>46197</v>
      </c>
      <c r="E7079" s="37" t="s">
        <v>229</v>
      </c>
      <c r="F7079" s="38" t="n">
        <v>46182</v>
      </c>
      <c r="G7079" s="37" t="n">
        <v>77</v>
      </c>
    </row>
    <row r="7080" customFormat="false" ht="15" hidden="false" customHeight="false" outlineLevel="0" collapsed="false">
      <c r="A7080" s="37" t="s">
        <v>1891</v>
      </c>
      <c r="B7080" s="37" t="s">
        <v>239</v>
      </c>
      <c r="C7080" s="37" t="n">
        <v>730</v>
      </c>
      <c r="D7080" s="38" t="n">
        <v>46338</v>
      </c>
      <c r="E7080" s="37" t="s">
        <v>229</v>
      </c>
      <c r="F7080" s="38" t="n">
        <v>46308</v>
      </c>
      <c r="G7080" s="37" t="n">
        <v>85</v>
      </c>
    </row>
    <row r="7081" customFormat="false" ht="15" hidden="false" customHeight="false" outlineLevel="0" collapsed="false">
      <c r="A7081" s="37" t="s">
        <v>1891</v>
      </c>
      <c r="B7081" s="37" t="s">
        <v>240</v>
      </c>
      <c r="C7081" s="37" t="n">
        <v>365</v>
      </c>
      <c r="D7081" s="38" t="n">
        <v>46294</v>
      </c>
      <c r="E7081" s="37" t="s">
        <v>229</v>
      </c>
      <c r="F7081" s="38" t="n">
        <v>46279</v>
      </c>
      <c r="G7081" s="37" t="n">
        <v>69</v>
      </c>
    </row>
    <row r="7082" customFormat="false" ht="15" hidden="false" customHeight="false" outlineLevel="0" collapsed="false">
      <c r="A7082" s="37" t="s">
        <v>1121</v>
      </c>
      <c r="B7082" s="37" t="s">
        <v>235</v>
      </c>
      <c r="C7082" s="37" t="n">
        <v>365</v>
      </c>
      <c r="D7082" s="38" t="n">
        <v>46354</v>
      </c>
      <c r="E7082" s="37" t="s">
        <v>229</v>
      </c>
      <c r="F7082" s="38" t="n">
        <v>46329</v>
      </c>
      <c r="G7082" s="37" t="n">
        <v>60</v>
      </c>
    </row>
    <row r="7083" customFormat="false" ht="15" hidden="false" customHeight="false" outlineLevel="0" collapsed="false">
      <c r="A7083" s="37" t="s">
        <v>1121</v>
      </c>
      <c r="B7083" s="37" t="s">
        <v>236</v>
      </c>
      <c r="C7083" s="37" t="n">
        <v>365</v>
      </c>
      <c r="D7083" s="38" t="n">
        <v>46373</v>
      </c>
      <c r="E7083" s="37" t="s">
        <v>229</v>
      </c>
      <c r="F7083" s="38" t="n">
        <v>46343</v>
      </c>
      <c r="G7083" s="37" t="n">
        <v>89</v>
      </c>
    </row>
    <row r="7084" customFormat="false" ht="15" hidden="false" customHeight="false" outlineLevel="0" collapsed="false">
      <c r="A7084" s="37" t="s">
        <v>1121</v>
      </c>
      <c r="B7084" s="37" t="s">
        <v>237</v>
      </c>
      <c r="C7084" s="37" t="n">
        <v>365</v>
      </c>
      <c r="D7084" s="38" t="n">
        <v>46264</v>
      </c>
      <c r="E7084" s="37" t="s">
        <v>231</v>
      </c>
      <c r="F7084" s="38"/>
      <c r="G7084" s="37"/>
    </row>
    <row r="7085" customFormat="false" ht="15" hidden="false" customHeight="false" outlineLevel="0" collapsed="false">
      <c r="A7085" s="37" t="s">
        <v>1121</v>
      </c>
      <c r="B7085" s="37" t="s">
        <v>238</v>
      </c>
      <c r="C7085" s="37" t="n">
        <v>180</v>
      </c>
      <c r="D7085" s="38" t="n">
        <v>46239</v>
      </c>
      <c r="E7085" s="37" t="s">
        <v>229</v>
      </c>
      <c r="F7085" s="38" t="n">
        <v>46218</v>
      </c>
      <c r="G7085" s="37" t="n">
        <v>97</v>
      </c>
    </row>
    <row r="7086" customFormat="false" ht="15" hidden="false" customHeight="false" outlineLevel="0" collapsed="false">
      <c r="A7086" s="37" t="s">
        <v>1121</v>
      </c>
      <c r="B7086" s="37" t="s">
        <v>239</v>
      </c>
      <c r="C7086" s="37" t="n">
        <v>730</v>
      </c>
      <c r="D7086" s="38" t="n">
        <v>46347</v>
      </c>
      <c r="E7086" s="37" t="s">
        <v>229</v>
      </c>
      <c r="F7086" s="38" t="n">
        <v>46325</v>
      </c>
      <c r="G7086" s="37" t="n">
        <v>86</v>
      </c>
    </row>
    <row r="7087" customFormat="false" ht="15" hidden="false" customHeight="false" outlineLevel="0" collapsed="false">
      <c r="A7087" s="37" t="s">
        <v>1121</v>
      </c>
      <c r="B7087" s="37" t="s">
        <v>240</v>
      </c>
      <c r="C7087" s="37" t="n">
        <v>365</v>
      </c>
      <c r="D7087" s="38" t="n">
        <v>46142</v>
      </c>
      <c r="E7087" s="37" t="s">
        <v>229</v>
      </c>
      <c r="F7087" s="38" t="n">
        <v>46135</v>
      </c>
      <c r="G7087" s="37" t="n">
        <v>74</v>
      </c>
    </row>
    <row r="7088" customFormat="false" ht="15" hidden="false" customHeight="false" outlineLevel="0" collapsed="false">
      <c r="A7088" s="37" t="s">
        <v>1892</v>
      </c>
      <c r="B7088" s="37" t="s">
        <v>235</v>
      </c>
      <c r="C7088" s="37" t="n">
        <v>365</v>
      </c>
      <c r="D7088" s="38" t="n">
        <v>46159</v>
      </c>
      <c r="E7088" s="37" t="s">
        <v>229</v>
      </c>
      <c r="F7088" s="38" t="n">
        <v>46125</v>
      </c>
      <c r="G7088" s="37" t="n">
        <v>64</v>
      </c>
    </row>
    <row r="7089" customFormat="false" ht="15" hidden="false" customHeight="false" outlineLevel="0" collapsed="false">
      <c r="A7089" s="37" t="s">
        <v>1892</v>
      </c>
      <c r="B7089" s="37" t="s">
        <v>236</v>
      </c>
      <c r="C7089" s="37" t="n">
        <v>365</v>
      </c>
      <c r="D7089" s="38" t="n">
        <v>46262</v>
      </c>
      <c r="E7089" s="37" t="s">
        <v>229</v>
      </c>
      <c r="F7089" s="38" t="n">
        <v>46248</v>
      </c>
      <c r="G7089" s="37" t="n">
        <v>86</v>
      </c>
    </row>
    <row r="7090" customFormat="false" ht="15" hidden="false" customHeight="false" outlineLevel="0" collapsed="false">
      <c r="A7090" s="37" t="s">
        <v>1892</v>
      </c>
      <c r="B7090" s="37" t="s">
        <v>237</v>
      </c>
      <c r="C7090" s="37" t="n">
        <v>365</v>
      </c>
      <c r="D7090" s="38" t="n">
        <v>46100</v>
      </c>
      <c r="E7090" s="37" t="s">
        <v>229</v>
      </c>
      <c r="F7090" s="38" t="n">
        <v>46098</v>
      </c>
      <c r="G7090" s="37" t="n">
        <v>84</v>
      </c>
    </row>
    <row r="7091" customFormat="false" ht="15" hidden="false" customHeight="false" outlineLevel="0" collapsed="false">
      <c r="A7091" s="37" t="s">
        <v>1892</v>
      </c>
      <c r="B7091" s="37" t="s">
        <v>238</v>
      </c>
      <c r="C7091" s="37" t="n">
        <v>180</v>
      </c>
      <c r="D7091" s="38" t="n">
        <v>46109</v>
      </c>
      <c r="E7091" s="37" t="s">
        <v>229</v>
      </c>
      <c r="F7091" s="38" t="n">
        <v>46090</v>
      </c>
      <c r="G7091" s="37" t="n">
        <v>69</v>
      </c>
    </row>
    <row r="7092" customFormat="false" ht="15" hidden="false" customHeight="false" outlineLevel="0" collapsed="false">
      <c r="A7092" s="37" t="s">
        <v>1892</v>
      </c>
      <c r="B7092" s="37" t="s">
        <v>239</v>
      </c>
      <c r="C7092" s="37" t="n">
        <v>730</v>
      </c>
      <c r="D7092" s="38" t="n">
        <v>46280</v>
      </c>
      <c r="E7092" s="37" t="s">
        <v>229</v>
      </c>
      <c r="F7092" s="38" t="n">
        <v>46259</v>
      </c>
      <c r="G7092" s="37" t="n">
        <v>92</v>
      </c>
    </row>
    <row r="7093" customFormat="false" ht="15" hidden="false" customHeight="false" outlineLevel="0" collapsed="false">
      <c r="A7093" s="37" t="s">
        <v>1892</v>
      </c>
      <c r="B7093" s="37" t="s">
        <v>240</v>
      </c>
      <c r="C7093" s="37" t="n">
        <v>365</v>
      </c>
      <c r="D7093" s="38" t="n">
        <v>46159</v>
      </c>
      <c r="E7093" s="37" t="s">
        <v>229</v>
      </c>
      <c r="F7093" s="38" t="n">
        <v>46141</v>
      </c>
      <c r="G7093" s="37" t="n">
        <v>87</v>
      </c>
    </row>
    <row r="7094" customFormat="false" ht="15" hidden="false" customHeight="false" outlineLevel="0" collapsed="false">
      <c r="A7094" s="37" t="s">
        <v>985</v>
      </c>
      <c r="B7094" s="37" t="s">
        <v>235</v>
      </c>
      <c r="C7094" s="37" t="n">
        <v>365</v>
      </c>
      <c r="D7094" s="38" t="n">
        <v>46114</v>
      </c>
      <c r="E7094" s="37" t="s">
        <v>229</v>
      </c>
      <c r="F7094" s="38" t="n">
        <v>46094</v>
      </c>
      <c r="G7094" s="37" t="n">
        <v>96</v>
      </c>
    </row>
    <row r="7095" customFormat="false" ht="15" hidden="false" customHeight="false" outlineLevel="0" collapsed="false">
      <c r="A7095" s="37" t="s">
        <v>985</v>
      </c>
      <c r="B7095" s="37" t="s">
        <v>236</v>
      </c>
      <c r="C7095" s="37" t="n">
        <v>365</v>
      </c>
      <c r="D7095" s="38" t="n">
        <v>46099</v>
      </c>
      <c r="E7095" s="37" t="s">
        <v>229</v>
      </c>
      <c r="F7095" s="38" t="n">
        <v>46063</v>
      </c>
      <c r="G7095" s="37" t="n">
        <v>97</v>
      </c>
    </row>
    <row r="7096" customFormat="false" ht="15" hidden="false" customHeight="false" outlineLevel="0" collapsed="false">
      <c r="A7096" s="37" t="s">
        <v>985</v>
      </c>
      <c r="B7096" s="37" t="s">
        <v>237</v>
      </c>
      <c r="C7096" s="37" t="n">
        <v>365</v>
      </c>
      <c r="D7096" s="38" t="n">
        <v>46220</v>
      </c>
      <c r="E7096" s="37" t="s">
        <v>229</v>
      </c>
      <c r="F7096" s="38" t="n">
        <v>46191</v>
      </c>
      <c r="G7096" s="37" t="n">
        <v>66</v>
      </c>
    </row>
    <row r="7097" customFormat="false" ht="15" hidden="false" customHeight="false" outlineLevel="0" collapsed="false">
      <c r="A7097" s="37" t="s">
        <v>985</v>
      </c>
      <c r="B7097" s="37" t="s">
        <v>238</v>
      </c>
      <c r="C7097" s="37" t="n">
        <v>180</v>
      </c>
      <c r="D7097" s="38" t="n">
        <v>46289</v>
      </c>
      <c r="E7097" s="37" t="s">
        <v>229</v>
      </c>
      <c r="F7097" s="38" t="n">
        <v>46255</v>
      </c>
      <c r="G7097" s="37" t="n">
        <v>77</v>
      </c>
    </row>
    <row r="7098" customFormat="false" ht="15" hidden="false" customHeight="false" outlineLevel="0" collapsed="false">
      <c r="A7098" s="37" t="s">
        <v>985</v>
      </c>
      <c r="B7098" s="37" t="s">
        <v>239</v>
      </c>
      <c r="C7098" s="37" t="n">
        <v>730</v>
      </c>
      <c r="D7098" s="38" t="n">
        <v>46205</v>
      </c>
      <c r="E7098" s="37" t="s">
        <v>230</v>
      </c>
      <c r="F7098" s="38"/>
      <c r="G7098" s="37"/>
    </row>
    <row r="7099" customFormat="false" ht="15" hidden="false" customHeight="false" outlineLevel="0" collapsed="false">
      <c r="A7099" s="37" t="s">
        <v>985</v>
      </c>
      <c r="B7099" s="37" t="s">
        <v>240</v>
      </c>
      <c r="C7099" s="37" t="n">
        <v>365</v>
      </c>
      <c r="D7099" s="38" t="n">
        <v>46345</v>
      </c>
      <c r="E7099" s="37" t="s">
        <v>229</v>
      </c>
      <c r="F7099" s="38" t="n">
        <v>46318</v>
      </c>
      <c r="G7099" s="37" t="n">
        <v>82</v>
      </c>
    </row>
    <row r="7100" customFormat="false" ht="15" hidden="false" customHeight="false" outlineLevel="0" collapsed="false">
      <c r="A7100" s="37" t="s">
        <v>1893</v>
      </c>
      <c r="B7100" s="37" t="s">
        <v>235</v>
      </c>
      <c r="C7100" s="37" t="n">
        <v>365</v>
      </c>
      <c r="D7100" s="38" t="n">
        <v>46123</v>
      </c>
      <c r="E7100" s="37" t="s">
        <v>229</v>
      </c>
      <c r="F7100" s="38" t="n">
        <v>46116</v>
      </c>
      <c r="G7100" s="37" t="n">
        <v>86</v>
      </c>
    </row>
    <row r="7101" customFormat="false" ht="15" hidden="false" customHeight="false" outlineLevel="0" collapsed="false">
      <c r="A7101" s="37" t="s">
        <v>1893</v>
      </c>
      <c r="B7101" s="37" t="s">
        <v>236</v>
      </c>
      <c r="C7101" s="37" t="n">
        <v>365</v>
      </c>
      <c r="D7101" s="38" t="n">
        <v>46265</v>
      </c>
      <c r="E7101" s="37" t="s">
        <v>231</v>
      </c>
      <c r="F7101" s="38"/>
      <c r="G7101" s="37"/>
    </row>
    <row r="7102" customFormat="false" ht="15" hidden="false" customHeight="false" outlineLevel="0" collapsed="false">
      <c r="A7102" s="37" t="s">
        <v>1893</v>
      </c>
      <c r="B7102" s="37" t="s">
        <v>237</v>
      </c>
      <c r="C7102" s="37" t="n">
        <v>365</v>
      </c>
      <c r="D7102" s="38" t="n">
        <v>46150</v>
      </c>
      <c r="E7102" s="37" t="s">
        <v>229</v>
      </c>
      <c r="F7102" s="38" t="n">
        <v>46135</v>
      </c>
      <c r="G7102" s="37" t="n">
        <v>66</v>
      </c>
    </row>
    <row r="7103" customFormat="false" ht="15" hidden="false" customHeight="false" outlineLevel="0" collapsed="false">
      <c r="A7103" s="37" t="s">
        <v>1893</v>
      </c>
      <c r="B7103" s="37" t="s">
        <v>238</v>
      </c>
      <c r="C7103" s="37" t="n">
        <v>180</v>
      </c>
      <c r="D7103" s="38" t="n">
        <v>46123</v>
      </c>
      <c r="E7103" s="37" t="s">
        <v>229</v>
      </c>
      <c r="F7103" s="38" t="n">
        <v>46107</v>
      </c>
      <c r="G7103" s="37" t="n">
        <v>68</v>
      </c>
    </row>
    <row r="7104" customFormat="false" ht="15" hidden="false" customHeight="false" outlineLevel="0" collapsed="false">
      <c r="A7104" s="37" t="s">
        <v>1893</v>
      </c>
      <c r="B7104" s="37" t="s">
        <v>239</v>
      </c>
      <c r="C7104" s="37" t="n">
        <v>730</v>
      </c>
      <c r="D7104" s="38" t="n">
        <v>46254</v>
      </c>
      <c r="E7104" s="37" t="s">
        <v>232</v>
      </c>
      <c r="F7104" s="38"/>
      <c r="G7104" s="37"/>
    </row>
    <row r="7105" customFormat="false" ht="15" hidden="false" customHeight="false" outlineLevel="0" collapsed="false">
      <c r="A7105" s="37" t="s">
        <v>1893</v>
      </c>
      <c r="B7105" s="37" t="s">
        <v>240</v>
      </c>
      <c r="C7105" s="37" t="n">
        <v>365</v>
      </c>
      <c r="D7105" s="38" t="n">
        <v>46378</v>
      </c>
      <c r="E7105" s="37" t="s">
        <v>229</v>
      </c>
      <c r="F7105" s="38" t="n">
        <v>46345</v>
      </c>
      <c r="G7105" s="37" t="n">
        <v>71</v>
      </c>
    </row>
    <row r="7106" customFormat="false" ht="15" hidden="false" customHeight="false" outlineLevel="0" collapsed="false">
      <c r="A7106" s="37" t="s">
        <v>1894</v>
      </c>
      <c r="B7106" s="37" t="s">
        <v>235</v>
      </c>
      <c r="C7106" s="37" t="n">
        <v>365</v>
      </c>
      <c r="D7106" s="38" t="n">
        <v>46295</v>
      </c>
      <c r="E7106" s="37" t="s">
        <v>229</v>
      </c>
      <c r="F7106" s="38" t="n">
        <v>46268</v>
      </c>
      <c r="G7106" s="37" t="n">
        <v>95</v>
      </c>
    </row>
    <row r="7107" customFormat="false" ht="15" hidden="false" customHeight="false" outlineLevel="0" collapsed="false">
      <c r="A7107" s="37" t="s">
        <v>1894</v>
      </c>
      <c r="B7107" s="37" t="s">
        <v>236</v>
      </c>
      <c r="C7107" s="37" t="n">
        <v>365</v>
      </c>
      <c r="D7107" s="38" t="n">
        <v>46277</v>
      </c>
      <c r="E7107" s="37" t="s">
        <v>231</v>
      </c>
      <c r="F7107" s="38"/>
      <c r="G7107" s="37"/>
    </row>
    <row r="7108" customFormat="false" ht="15" hidden="false" customHeight="false" outlineLevel="0" collapsed="false">
      <c r="A7108" s="37" t="s">
        <v>1894</v>
      </c>
      <c r="B7108" s="37" t="s">
        <v>237</v>
      </c>
      <c r="C7108" s="37" t="n">
        <v>365</v>
      </c>
      <c r="D7108" s="38" t="n">
        <v>46340</v>
      </c>
      <c r="E7108" s="37" t="s">
        <v>230</v>
      </c>
      <c r="F7108" s="38"/>
      <c r="G7108" s="37"/>
    </row>
    <row r="7109" customFormat="false" ht="15" hidden="false" customHeight="false" outlineLevel="0" collapsed="false">
      <c r="A7109" s="37" t="s">
        <v>1894</v>
      </c>
      <c r="B7109" s="37" t="s">
        <v>238</v>
      </c>
      <c r="C7109" s="37" t="n">
        <v>180</v>
      </c>
      <c r="D7109" s="38" t="n">
        <v>46283</v>
      </c>
      <c r="E7109" s="37" t="s">
        <v>229</v>
      </c>
      <c r="F7109" s="38" t="n">
        <v>46256</v>
      </c>
      <c r="G7109" s="37" t="n">
        <v>70</v>
      </c>
    </row>
    <row r="7110" customFormat="false" ht="15" hidden="false" customHeight="false" outlineLevel="0" collapsed="false">
      <c r="A7110" s="37" t="s">
        <v>1894</v>
      </c>
      <c r="B7110" s="37" t="s">
        <v>239</v>
      </c>
      <c r="C7110" s="37" t="n">
        <v>730</v>
      </c>
      <c r="D7110" s="38" t="n">
        <v>46344</v>
      </c>
      <c r="E7110" s="37" t="s">
        <v>229</v>
      </c>
      <c r="F7110" s="38" t="n">
        <v>46337</v>
      </c>
      <c r="G7110" s="37" t="n">
        <v>80</v>
      </c>
    </row>
    <row r="7111" customFormat="false" ht="15" hidden="false" customHeight="false" outlineLevel="0" collapsed="false">
      <c r="A7111" s="37" t="s">
        <v>1894</v>
      </c>
      <c r="B7111" s="37" t="s">
        <v>240</v>
      </c>
      <c r="C7111" s="37" t="n">
        <v>365</v>
      </c>
      <c r="D7111" s="38" t="n">
        <v>46114</v>
      </c>
      <c r="E7111" s="37" t="s">
        <v>229</v>
      </c>
      <c r="F7111" s="38" t="n">
        <v>46099</v>
      </c>
      <c r="G7111" s="37" t="n">
        <v>84</v>
      </c>
    </row>
    <row r="7112" customFormat="false" ht="15" hidden="false" customHeight="false" outlineLevel="0" collapsed="false">
      <c r="A7112" s="37" t="s">
        <v>1895</v>
      </c>
      <c r="B7112" s="37" t="s">
        <v>235</v>
      </c>
      <c r="C7112" s="37" t="n">
        <v>365</v>
      </c>
      <c r="D7112" s="38" t="n">
        <v>46244</v>
      </c>
      <c r="E7112" s="37" t="s">
        <v>229</v>
      </c>
      <c r="F7112" s="38" t="n">
        <v>46243</v>
      </c>
      <c r="G7112" s="37" t="n">
        <v>81</v>
      </c>
    </row>
    <row r="7113" customFormat="false" ht="15" hidden="false" customHeight="false" outlineLevel="0" collapsed="false">
      <c r="A7113" s="37" t="s">
        <v>1895</v>
      </c>
      <c r="B7113" s="37" t="s">
        <v>236</v>
      </c>
      <c r="C7113" s="37" t="n">
        <v>365</v>
      </c>
      <c r="D7113" s="38" t="n">
        <v>46194</v>
      </c>
      <c r="E7113" s="37" t="s">
        <v>229</v>
      </c>
      <c r="F7113" s="38" t="n">
        <v>46192</v>
      </c>
      <c r="G7113" s="37" t="n">
        <v>64</v>
      </c>
    </row>
    <row r="7114" customFormat="false" ht="15" hidden="false" customHeight="false" outlineLevel="0" collapsed="false">
      <c r="A7114" s="37" t="s">
        <v>1895</v>
      </c>
      <c r="B7114" s="37" t="s">
        <v>237</v>
      </c>
      <c r="C7114" s="37" t="n">
        <v>365</v>
      </c>
      <c r="D7114" s="38" t="n">
        <v>46186</v>
      </c>
      <c r="E7114" s="37" t="s">
        <v>229</v>
      </c>
      <c r="F7114" s="38" t="n">
        <v>46173</v>
      </c>
      <c r="G7114" s="37" t="n">
        <v>77</v>
      </c>
    </row>
    <row r="7115" customFormat="false" ht="15" hidden="false" customHeight="false" outlineLevel="0" collapsed="false">
      <c r="A7115" s="37" t="s">
        <v>1895</v>
      </c>
      <c r="B7115" s="37" t="s">
        <v>238</v>
      </c>
      <c r="C7115" s="37" t="n">
        <v>180</v>
      </c>
      <c r="D7115" s="38" t="n">
        <v>46258</v>
      </c>
      <c r="E7115" s="37" t="s">
        <v>229</v>
      </c>
      <c r="F7115" s="38" t="n">
        <v>46240</v>
      </c>
      <c r="G7115" s="37" t="n">
        <v>76</v>
      </c>
    </row>
    <row r="7116" customFormat="false" ht="15" hidden="false" customHeight="false" outlineLevel="0" collapsed="false">
      <c r="A7116" s="37" t="s">
        <v>1895</v>
      </c>
      <c r="B7116" s="37" t="s">
        <v>239</v>
      </c>
      <c r="C7116" s="37" t="n">
        <v>730</v>
      </c>
      <c r="D7116" s="38" t="n">
        <v>46303</v>
      </c>
      <c r="E7116" s="37" t="s">
        <v>229</v>
      </c>
      <c r="F7116" s="38" t="n">
        <v>46274</v>
      </c>
      <c r="G7116" s="37" t="n">
        <v>99</v>
      </c>
    </row>
    <row r="7117" customFormat="false" ht="15" hidden="false" customHeight="false" outlineLevel="0" collapsed="false">
      <c r="A7117" s="37" t="s">
        <v>1895</v>
      </c>
      <c r="B7117" s="37" t="s">
        <v>240</v>
      </c>
      <c r="C7117" s="37" t="n">
        <v>365</v>
      </c>
      <c r="D7117" s="38" t="n">
        <v>46104</v>
      </c>
      <c r="E7117" s="37" t="s">
        <v>229</v>
      </c>
      <c r="F7117" s="38" t="n">
        <v>46094</v>
      </c>
      <c r="G7117" s="37" t="n">
        <v>93</v>
      </c>
    </row>
    <row r="7118" customFormat="false" ht="15" hidden="false" customHeight="false" outlineLevel="0" collapsed="false">
      <c r="A7118" s="37" t="s">
        <v>1896</v>
      </c>
      <c r="B7118" s="37" t="s">
        <v>235</v>
      </c>
      <c r="C7118" s="37" t="n">
        <v>365</v>
      </c>
      <c r="D7118" s="38" t="n">
        <v>46289</v>
      </c>
      <c r="E7118" s="37" t="s">
        <v>229</v>
      </c>
      <c r="F7118" s="38" t="n">
        <v>46276</v>
      </c>
      <c r="G7118" s="37" t="n">
        <v>62</v>
      </c>
    </row>
    <row r="7119" customFormat="false" ht="15" hidden="false" customHeight="false" outlineLevel="0" collapsed="false">
      <c r="A7119" s="37" t="s">
        <v>1896</v>
      </c>
      <c r="B7119" s="37" t="s">
        <v>236</v>
      </c>
      <c r="C7119" s="37" t="n">
        <v>365</v>
      </c>
      <c r="D7119" s="38" t="n">
        <v>46271</v>
      </c>
      <c r="E7119" s="37" t="s">
        <v>232</v>
      </c>
      <c r="F7119" s="38"/>
      <c r="G7119" s="37"/>
    </row>
    <row r="7120" customFormat="false" ht="15" hidden="false" customHeight="false" outlineLevel="0" collapsed="false">
      <c r="A7120" s="37" t="s">
        <v>1896</v>
      </c>
      <c r="B7120" s="37" t="s">
        <v>237</v>
      </c>
      <c r="C7120" s="37" t="n">
        <v>365</v>
      </c>
      <c r="D7120" s="38" t="n">
        <v>46382</v>
      </c>
      <c r="E7120" s="37" t="s">
        <v>229</v>
      </c>
      <c r="F7120" s="38" t="n">
        <v>46375</v>
      </c>
      <c r="G7120" s="37" t="n">
        <v>67</v>
      </c>
    </row>
    <row r="7121" customFormat="false" ht="15" hidden="false" customHeight="false" outlineLevel="0" collapsed="false">
      <c r="A7121" s="37" t="s">
        <v>1896</v>
      </c>
      <c r="B7121" s="37" t="s">
        <v>238</v>
      </c>
      <c r="C7121" s="37" t="n">
        <v>180</v>
      </c>
      <c r="D7121" s="38" t="n">
        <v>46199</v>
      </c>
      <c r="E7121" s="37" t="s">
        <v>229</v>
      </c>
      <c r="F7121" s="38" t="n">
        <v>46183</v>
      </c>
      <c r="G7121" s="37" t="n">
        <v>85</v>
      </c>
    </row>
    <row r="7122" customFormat="false" ht="15" hidden="false" customHeight="false" outlineLevel="0" collapsed="false">
      <c r="A7122" s="37" t="s">
        <v>1896</v>
      </c>
      <c r="B7122" s="37" t="s">
        <v>239</v>
      </c>
      <c r="C7122" s="37" t="n">
        <v>730</v>
      </c>
      <c r="D7122" s="38" t="n">
        <v>46314</v>
      </c>
      <c r="E7122" s="37" t="s">
        <v>229</v>
      </c>
      <c r="F7122" s="38" t="n">
        <v>46279</v>
      </c>
      <c r="G7122" s="37" t="n">
        <v>68</v>
      </c>
    </row>
    <row r="7123" customFormat="false" ht="15" hidden="false" customHeight="false" outlineLevel="0" collapsed="false">
      <c r="A7123" s="37" t="s">
        <v>1896</v>
      </c>
      <c r="B7123" s="37" t="s">
        <v>240</v>
      </c>
      <c r="C7123" s="37" t="n">
        <v>365</v>
      </c>
      <c r="D7123" s="38" t="n">
        <v>46127</v>
      </c>
      <c r="E7123" s="37" t="s">
        <v>231</v>
      </c>
      <c r="F7123" s="38"/>
      <c r="G7123" s="37"/>
    </row>
    <row r="7124" customFormat="false" ht="15" hidden="false" customHeight="false" outlineLevel="0" collapsed="false">
      <c r="A7124" s="37" t="s">
        <v>1897</v>
      </c>
      <c r="B7124" s="37" t="s">
        <v>235</v>
      </c>
      <c r="C7124" s="37" t="n">
        <v>365</v>
      </c>
      <c r="D7124" s="38" t="n">
        <v>46116</v>
      </c>
      <c r="E7124" s="37" t="s">
        <v>229</v>
      </c>
      <c r="F7124" s="38" t="n">
        <v>46087</v>
      </c>
      <c r="G7124" s="37" t="n">
        <v>69</v>
      </c>
    </row>
    <row r="7125" customFormat="false" ht="15" hidden="false" customHeight="false" outlineLevel="0" collapsed="false">
      <c r="A7125" s="37" t="s">
        <v>1897</v>
      </c>
      <c r="B7125" s="37" t="s">
        <v>236</v>
      </c>
      <c r="C7125" s="37" t="n">
        <v>365</v>
      </c>
      <c r="D7125" s="38" t="n">
        <v>46366</v>
      </c>
      <c r="E7125" s="37" t="s">
        <v>229</v>
      </c>
      <c r="F7125" s="38" t="n">
        <v>46362</v>
      </c>
      <c r="G7125" s="37" t="n">
        <v>91</v>
      </c>
    </row>
    <row r="7126" customFormat="false" ht="15" hidden="false" customHeight="false" outlineLevel="0" collapsed="false">
      <c r="A7126" s="37" t="s">
        <v>1897</v>
      </c>
      <c r="B7126" s="37" t="s">
        <v>237</v>
      </c>
      <c r="C7126" s="37" t="n">
        <v>365</v>
      </c>
      <c r="D7126" s="38" t="n">
        <v>46239</v>
      </c>
      <c r="E7126" s="37" t="s">
        <v>229</v>
      </c>
      <c r="F7126" s="38" t="n">
        <v>46210</v>
      </c>
      <c r="G7126" s="37" t="n">
        <v>79</v>
      </c>
    </row>
    <row r="7127" customFormat="false" ht="15" hidden="false" customHeight="false" outlineLevel="0" collapsed="false">
      <c r="A7127" s="37" t="s">
        <v>1897</v>
      </c>
      <c r="B7127" s="37" t="s">
        <v>238</v>
      </c>
      <c r="C7127" s="37" t="n">
        <v>180</v>
      </c>
      <c r="D7127" s="38" t="n">
        <v>46251</v>
      </c>
      <c r="E7127" s="37" t="s">
        <v>229</v>
      </c>
      <c r="F7127" s="38" t="n">
        <v>46220</v>
      </c>
      <c r="G7127" s="37" t="n">
        <v>65</v>
      </c>
    </row>
    <row r="7128" customFormat="false" ht="15" hidden="false" customHeight="false" outlineLevel="0" collapsed="false">
      <c r="A7128" s="37" t="s">
        <v>1897</v>
      </c>
      <c r="B7128" s="37" t="s">
        <v>239</v>
      </c>
      <c r="C7128" s="37" t="n">
        <v>730</v>
      </c>
      <c r="D7128" s="38" t="n">
        <v>46352</v>
      </c>
      <c r="E7128" s="37" t="s">
        <v>229</v>
      </c>
      <c r="F7128" s="38" t="n">
        <v>46340</v>
      </c>
      <c r="G7128" s="37" t="n">
        <v>90</v>
      </c>
    </row>
    <row r="7129" customFormat="false" ht="15" hidden="false" customHeight="false" outlineLevel="0" collapsed="false">
      <c r="A7129" s="37" t="s">
        <v>1897</v>
      </c>
      <c r="B7129" s="37" t="s">
        <v>240</v>
      </c>
      <c r="C7129" s="37" t="n">
        <v>365</v>
      </c>
      <c r="D7129" s="38" t="n">
        <v>46213</v>
      </c>
      <c r="E7129" s="37" t="s">
        <v>229</v>
      </c>
      <c r="F7129" s="38" t="n">
        <v>46180</v>
      </c>
      <c r="G7129" s="37" t="n">
        <v>61</v>
      </c>
    </row>
    <row r="7130" customFormat="false" ht="15" hidden="false" customHeight="false" outlineLevel="0" collapsed="false">
      <c r="A7130" s="37" t="s">
        <v>1898</v>
      </c>
      <c r="B7130" s="37" t="s">
        <v>235</v>
      </c>
      <c r="C7130" s="37" t="n">
        <v>365</v>
      </c>
      <c r="D7130" s="38" t="n">
        <v>46324</v>
      </c>
      <c r="E7130" s="37" t="s">
        <v>230</v>
      </c>
      <c r="F7130" s="38"/>
      <c r="G7130" s="37"/>
    </row>
    <row r="7131" customFormat="false" ht="15" hidden="false" customHeight="false" outlineLevel="0" collapsed="false">
      <c r="A7131" s="37" t="s">
        <v>1898</v>
      </c>
      <c r="B7131" s="37" t="s">
        <v>236</v>
      </c>
      <c r="C7131" s="37" t="n">
        <v>365</v>
      </c>
      <c r="D7131" s="38" t="n">
        <v>46284</v>
      </c>
      <c r="E7131" s="37" t="s">
        <v>229</v>
      </c>
      <c r="F7131" s="38" t="n">
        <v>46276</v>
      </c>
      <c r="G7131" s="37" t="n">
        <v>67</v>
      </c>
    </row>
    <row r="7132" customFormat="false" ht="15" hidden="false" customHeight="false" outlineLevel="0" collapsed="false">
      <c r="A7132" s="37" t="s">
        <v>1898</v>
      </c>
      <c r="B7132" s="37" t="s">
        <v>237</v>
      </c>
      <c r="C7132" s="37" t="n">
        <v>365</v>
      </c>
      <c r="D7132" s="38" t="n">
        <v>46376</v>
      </c>
      <c r="E7132" s="37" t="s">
        <v>232</v>
      </c>
      <c r="F7132" s="38"/>
      <c r="G7132" s="37"/>
    </row>
    <row r="7133" customFormat="false" ht="15" hidden="false" customHeight="false" outlineLevel="0" collapsed="false">
      <c r="A7133" s="37" t="s">
        <v>1898</v>
      </c>
      <c r="B7133" s="37" t="s">
        <v>238</v>
      </c>
      <c r="C7133" s="37" t="n">
        <v>180</v>
      </c>
      <c r="D7133" s="38" t="n">
        <v>46174</v>
      </c>
      <c r="E7133" s="37" t="s">
        <v>229</v>
      </c>
      <c r="F7133" s="38" t="n">
        <v>46144</v>
      </c>
      <c r="G7133" s="37" t="n">
        <v>71</v>
      </c>
    </row>
    <row r="7134" customFormat="false" ht="15" hidden="false" customHeight="false" outlineLevel="0" collapsed="false">
      <c r="A7134" s="37" t="s">
        <v>1898</v>
      </c>
      <c r="B7134" s="37" t="s">
        <v>239</v>
      </c>
      <c r="C7134" s="37" t="n">
        <v>730</v>
      </c>
      <c r="D7134" s="38" t="n">
        <v>46286</v>
      </c>
      <c r="E7134" s="37" t="s">
        <v>230</v>
      </c>
      <c r="F7134" s="38"/>
      <c r="G7134" s="37"/>
    </row>
    <row r="7135" customFormat="false" ht="15" hidden="false" customHeight="false" outlineLevel="0" collapsed="false">
      <c r="A7135" s="37" t="s">
        <v>1898</v>
      </c>
      <c r="B7135" s="37" t="s">
        <v>240</v>
      </c>
      <c r="C7135" s="37" t="n">
        <v>365</v>
      </c>
      <c r="D7135" s="38" t="n">
        <v>46319</v>
      </c>
      <c r="E7135" s="37" t="s">
        <v>230</v>
      </c>
      <c r="F7135" s="38"/>
      <c r="G7135" s="37"/>
    </row>
    <row r="7136" customFormat="false" ht="15" hidden="false" customHeight="false" outlineLevel="0" collapsed="false">
      <c r="A7136" s="37" t="s">
        <v>1899</v>
      </c>
      <c r="B7136" s="37" t="s">
        <v>235</v>
      </c>
      <c r="C7136" s="37" t="n">
        <v>365</v>
      </c>
      <c r="D7136" s="38" t="n">
        <v>46313</v>
      </c>
      <c r="E7136" s="37" t="s">
        <v>230</v>
      </c>
      <c r="F7136" s="38"/>
      <c r="G7136" s="37"/>
    </row>
    <row r="7137" customFormat="false" ht="15" hidden="false" customHeight="false" outlineLevel="0" collapsed="false">
      <c r="A7137" s="37" t="s">
        <v>1899</v>
      </c>
      <c r="B7137" s="37" t="s">
        <v>236</v>
      </c>
      <c r="C7137" s="37" t="n">
        <v>365</v>
      </c>
      <c r="D7137" s="38" t="n">
        <v>46318</v>
      </c>
      <c r="E7137" s="37" t="s">
        <v>229</v>
      </c>
      <c r="F7137" s="38" t="n">
        <v>46296</v>
      </c>
      <c r="G7137" s="37" t="n">
        <v>68</v>
      </c>
    </row>
    <row r="7138" customFormat="false" ht="15" hidden="false" customHeight="false" outlineLevel="0" collapsed="false">
      <c r="A7138" s="37" t="s">
        <v>1899</v>
      </c>
      <c r="B7138" s="37" t="s">
        <v>237</v>
      </c>
      <c r="C7138" s="37" t="n">
        <v>365</v>
      </c>
      <c r="D7138" s="38" t="n">
        <v>46377</v>
      </c>
      <c r="E7138" s="37" t="s">
        <v>229</v>
      </c>
      <c r="F7138" s="38" t="n">
        <v>46360</v>
      </c>
      <c r="G7138" s="37" t="n">
        <v>60</v>
      </c>
    </row>
    <row r="7139" customFormat="false" ht="15" hidden="false" customHeight="false" outlineLevel="0" collapsed="false">
      <c r="A7139" s="37" t="s">
        <v>1899</v>
      </c>
      <c r="B7139" s="37" t="s">
        <v>238</v>
      </c>
      <c r="C7139" s="37" t="n">
        <v>180</v>
      </c>
      <c r="D7139" s="38" t="n">
        <v>46158</v>
      </c>
      <c r="E7139" s="37" t="s">
        <v>229</v>
      </c>
      <c r="F7139" s="38" t="n">
        <v>46151</v>
      </c>
      <c r="G7139" s="37" t="n">
        <v>85</v>
      </c>
    </row>
    <row r="7140" customFormat="false" ht="15" hidden="false" customHeight="false" outlineLevel="0" collapsed="false">
      <c r="A7140" s="37" t="s">
        <v>1899</v>
      </c>
      <c r="B7140" s="37" t="s">
        <v>239</v>
      </c>
      <c r="C7140" s="37" t="n">
        <v>730</v>
      </c>
      <c r="D7140" s="38" t="n">
        <v>46131</v>
      </c>
      <c r="E7140" s="37" t="s">
        <v>229</v>
      </c>
      <c r="F7140" s="38" t="n">
        <v>46114</v>
      </c>
      <c r="G7140" s="37" t="n">
        <v>79</v>
      </c>
    </row>
    <row r="7141" customFormat="false" ht="15" hidden="false" customHeight="false" outlineLevel="0" collapsed="false">
      <c r="A7141" s="37" t="s">
        <v>1899</v>
      </c>
      <c r="B7141" s="37" t="s">
        <v>240</v>
      </c>
      <c r="C7141" s="37" t="n">
        <v>365</v>
      </c>
      <c r="D7141" s="38" t="n">
        <v>46339</v>
      </c>
      <c r="E7141" s="37" t="s">
        <v>229</v>
      </c>
      <c r="F7141" s="38" t="n">
        <v>46321</v>
      </c>
      <c r="G7141" s="37" t="n">
        <v>99</v>
      </c>
    </row>
    <row r="7142" customFormat="false" ht="15" hidden="false" customHeight="false" outlineLevel="0" collapsed="false">
      <c r="A7142" s="37" t="s">
        <v>1764</v>
      </c>
      <c r="B7142" s="37" t="s">
        <v>235</v>
      </c>
      <c r="C7142" s="37" t="n">
        <v>365</v>
      </c>
      <c r="D7142" s="38" t="n">
        <v>46272</v>
      </c>
      <c r="E7142" s="37" t="s">
        <v>229</v>
      </c>
      <c r="F7142" s="38" t="n">
        <v>46262</v>
      </c>
      <c r="G7142" s="37" t="n">
        <v>97</v>
      </c>
    </row>
    <row r="7143" customFormat="false" ht="15" hidden="false" customHeight="false" outlineLevel="0" collapsed="false">
      <c r="A7143" s="37" t="s">
        <v>1764</v>
      </c>
      <c r="B7143" s="37" t="s">
        <v>236</v>
      </c>
      <c r="C7143" s="37" t="n">
        <v>365</v>
      </c>
      <c r="D7143" s="38" t="n">
        <v>46142</v>
      </c>
      <c r="E7143" s="37" t="s">
        <v>229</v>
      </c>
      <c r="F7143" s="38" t="n">
        <v>46121</v>
      </c>
      <c r="G7143" s="37" t="n">
        <v>85</v>
      </c>
    </row>
    <row r="7144" customFormat="false" ht="15" hidden="false" customHeight="false" outlineLevel="0" collapsed="false">
      <c r="A7144" s="37" t="s">
        <v>1764</v>
      </c>
      <c r="B7144" s="37" t="s">
        <v>237</v>
      </c>
      <c r="C7144" s="37" t="n">
        <v>365</v>
      </c>
      <c r="D7144" s="38" t="n">
        <v>46106</v>
      </c>
      <c r="E7144" s="37" t="s">
        <v>229</v>
      </c>
      <c r="F7144" s="38" t="n">
        <v>46074</v>
      </c>
      <c r="G7144" s="37" t="n">
        <v>95</v>
      </c>
    </row>
    <row r="7145" customFormat="false" ht="15" hidden="false" customHeight="false" outlineLevel="0" collapsed="false">
      <c r="A7145" s="37" t="s">
        <v>1764</v>
      </c>
      <c r="B7145" s="37" t="s">
        <v>238</v>
      </c>
      <c r="C7145" s="37" t="n">
        <v>180</v>
      </c>
      <c r="D7145" s="38" t="n">
        <v>46324</v>
      </c>
      <c r="E7145" s="37" t="s">
        <v>229</v>
      </c>
      <c r="F7145" s="38" t="n">
        <v>46295</v>
      </c>
      <c r="G7145" s="37" t="n">
        <v>69</v>
      </c>
    </row>
    <row r="7146" customFormat="false" ht="15" hidden="false" customHeight="false" outlineLevel="0" collapsed="false">
      <c r="A7146" s="37" t="s">
        <v>1764</v>
      </c>
      <c r="B7146" s="37" t="s">
        <v>239</v>
      </c>
      <c r="C7146" s="37" t="n">
        <v>730</v>
      </c>
      <c r="D7146" s="38" t="n">
        <v>46293</v>
      </c>
      <c r="E7146" s="37" t="s">
        <v>229</v>
      </c>
      <c r="F7146" s="38" t="n">
        <v>46255</v>
      </c>
      <c r="G7146" s="37" t="n">
        <v>87</v>
      </c>
    </row>
    <row r="7147" customFormat="false" ht="15" hidden="false" customHeight="false" outlineLevel="0" collapsed="false">
      <c r="A7147" s="37" t="s">
        <v>1764</v>
      </c>
      <c r="B7147" s="37" t="s">
        <v>240</v>
      </c>
      <c r="C7147" s="37" t="n">
        <v>365</v>
      </c>
      <c r="D7147" s="38" t="n">
        <v>46234</v>
      </c>
      <c r="E7147" s="37" t="s">
        <v>229</v>
      </c>
      <c r="F7147" s="38" t="n">
        <v>46207</v>
      </c>
      <c r="G7147" s="37" t="n">
        <v>95</v>
      </c>
    </row>
    <row r="7148" customFormat="false" ht="15" hidden="false" customHeight="false" outlineLevel="0" collapsed="false">
      <c r="A7148" s="37" t="s">
        <v>1900</v>
      </c>
      <c r="B7148" s="37" t="s">
        <v>235</v>
      </c>
      <c r="C7148" s="37" t="n">
        <v>365</v>
      </c>
      <c r="D7148" s="38" t="n">
        <v>46318</v>
      </c>
      <c r="E7148" s="37" t="s">
        <v>229</v>
      </c>
      <c r="F7148" s="38" t="n">
        <v>46308</v>
      </c>
      <c r="G7148" s="37" t="n">
        <v>91</v>
      </c>
    </row>
    <row r="7149" customFormat="false" ht="15" hidden="false" customHeight="false" outlineLevel="0" collapsed="false">
      <c r="A7149" s="37" t="s">
        <v>1900</v>
      </c>
      <c r="B7149" s="37" t="s">
        <v>236</v>
      </c>
      <c r="C7149" s="37" t="n">
        <v>365</v>
      </c>
      <c r="D7149" s="38" t="n">
        <v>46171</v>
      </c>
      <c r="E7149" s="37" t="s">
        <v>229</v>
      </c>
      <c r="F7149" s="38" t="n">
        <v>46160</v>
      </c>
      <c r="G7149" s="37" t="n">
        <v>99</v>
      </c>
    </row>
    <row r="7150" customFormat="false" ht="15" hidden="false" customHeight="false" outlineLevel="0" collapsed="false">
      <c r="A7150" s="37" t="s">
        <v>1900</v>
      </c>
      <c r="B7150" s="37" t="s">
        <v>237</v>
      </c>
      <c r="C7150" s="37" t="n">
        <v>365</v>
      </c>
      <c r="D7150" s="38" t="n">
        <v>46289</v>
      </c>
      <c r="E7150" s="37" t="s">
        <v>230</v>
      </c>
      <c r="F7150" s="38"/>
      <c r="G7150" s="37"/>
    </row>
    <row r="7151" customFormat="false" ht="15" hidden="false" customHeight="false" outlineLevel="0" collapsed="false">
      <c r="A7151" s="37" t="s">
        <v>1900</v>
      </c>
      <c r="B7151" s="37" t="s">
        <v>238</v>
      </c>
      <c r="C7151" s="37" t="n">
        <v>180</v>
      </c>
      <c r="D7151" s="38" t="n">
        <v>46332</v>
      </c>
      <c r="E7151" s="37" t="s">
        <v>229</v>
      </c>
      <c r="F7151" s="38" t="n">
        <v>46331</v>
      </c>
      <c r="G7151" s="37" t="n">
        <v>64</v>
      </c>
    </row>
    <row r="7152" customFormat="false" ht="15" hidden="false" customHeight="false" outlineLevel="0" collapsed="false">
      <c r="A7152" s="37" t="s">
        <v>1900</v>
      </c>
      <c r="B7152" s="37" t="s">
        <v>239</v>
      </c>
      <c r="C7152" s="37" t="n">
        <v>730</v>
      </c>
      <c r="D7152" s="38" t="n">
        <v>46256</v>
      </c>
      <c r="E7152" s="37" t="s">
        <v>232</v>
      </c>
      <c r="F7152" s="38"/>
      <c r="G7152" s="37"/>
    </row>
    <row r="7153" customFormat="false" ht="15" hidden="false" customHeight="false" outlineLevel="0" collapsed="false">
      <c r="A7153" s="37" t="s">
        <v>1900</v>
      </c>
      <c r="B7153" s="37" t="s">
        <v>240</v>
      </c>
      <c r="C7153" s="37" t="n">
        <v>365</v>
      </c>
      <c r="D7153" s="38" t="n">
        <v>46192</v>
      </c>
      <c r="E7153" s="37" t="s">
        <v>229</v>
      </c>
      <c r="F7153" s="38" t="n">
        <v>46191</v>
      </c>
      <c r="G7153" s="37" t="n">
        <v>93</v>
      </c>
    </row>
    <row r="7154" customFormat="false" ht="15" hidden="false" customHeight="false" outlineLevel="0" collapsed="false">
      <c r="A7154" s="37" t="s">
        <v>1901</v>
      </c>
      <c r="B7154" s="37" t="s">
        <v>235</v>
      </c>
      <c r="C7154" s="37" t="n">
        <v>365</v>
      </c>
      <c r="D7154" s="38" t="n">
        <v>46291</v>
      </c>
      <c r="E7154" s="37" t="s">
        <v>229</v>
      </c>
      <c r="F7154" s="38" t="n">
        <v>46258</v>
      </c>
      <c r="G7154" s="37" t="n">
        <v>62</v>
      </c>
    </row>
    <row r="7155" customFormat="false" ht="15" hidden="false" customHeight="false" outlineLevel="0" collapsed="false">
      <c r="A7155" s="37" t="s">
        <v>1901</v>
      </c>
      <c r="B7155" s="37" t="s">
        <v>236</v>
      </c>
      <c r="C7155" s="37" t="n">
        <v>365</v>
      </c>
      <c r="D7155" s="38" t="n">
        <v>46294</v>
      </c>
      <c r="E7155" s="37" t="s">
        <v>231</v>
      </c>
      <c r="F7155" s="38"/>
      <c r="G7155" s="37"/>
    </row>
    <row r="7156" customFormat="false" ht="15" hidden="false" customHeight="false" outlineLevel="0" collapsed="false">
      <c r="A7156" s="37" t="s">
        <v>1901</v>
      </c>
      <c r="B7156" s="37" t="s">
        <v>237</v>
      </c>
      <c r="C7156" s="37" t="n">
        <v>365</v>
      </c>
      <c r="D7156" s="38" t="n">
        <v>46356</v>
      </c>
      <c r="E7156" s="37" t="s">
        <v>229</v>
      </c>
      <c r="F7156" s="38" t="n">
        <v>46320</v>
      </c>
      <c r="G7156" s="37" t="n">
        <v>64</v>
      </c>
    </row>
    <row r="7157" customFormat="false" ht="15" hidden="false" customHeight="false" outlineLevel="0" collapsed="false">
      <c r="A7157" s="37" t="s">
        <v>1901</v>
      </c>
      <c r="B7157" s="37" t="s">
        <v>238</v>
      </c>
      <c r="C7157" s="37" t="n">
        <v>180</v>
      </c>
      <c r="D7157" s="38" t="n">
        <v>46187</v>
      </c>
      <c r="E7157" s="37" t="s">
        <v>229</v>
      </c>
      <c r="F7157" s="38" t="n">
        <v>46177</v>
      </c>
      <c r="G7157" s="37" t="n">
        <v>65</v>
      </c>
    </row>
    <row r="7158" customFormat="false" ht="15" hidden="false" customHeight="false" outlineLevel="0" collapsed="false">
      <c r="A7158" s="37" t="s">
        <v>1901</v>
      </c>
      <c r="B7158" s="37" t="s">
        <v>239</v>
      </c>
      <c r="C7158" s="37" t="n">
        <v>730</v>
      </c>
      <c r="D7158" s="38" t="n">
        <v>46165</v>
      </c>
      <c r="E7158" s="37" t="s">
        <v>229</v>
      </c>
      <c r="F7158" s="38" t="n">
        <v>46134</v>
      </c>
      <c r="G7158" s="37" t="n">
        <v>96</v>
      </c>
    </row>
    <row r="7159" customFormat="false" ht="15" hidden="false" customHeight="false" outlineLevel="0" collapsed="false">
      <c r="A7159" s="37" t="s">
        <v>1901</v>
      </c>
      <c r="B7159" s="37" t="s">
        <v>240</v>
      </c>
      <c r="C7159" s="37" t="n">
        <v>365</v>
      </c>
      <c r="D7159" s="38" t="n">
        <v>46371</v>
      </c>
      <c r="E7159" s="37" t="s">
        <v>229</v>
      </c>
      <c r="F7159" s="38" t="n">
        <v>46342</v>
      </c>
      <c r="G7159" s="37" t="n">
        <v>82</v>
      </c>
    </row>
    <row r="7160" customFormat="false" ht="15" hidden="false" customHeight="false" outlineLevel="0" collapsed="false">
      <c r="A7160" s="37" t="s">
        <v>1903</v>
      </c>
      <c r="B7160" s="37" t="s">
        <v>235</v>
      </c>
      <c r="C7160" s="37" t="n">
        <v>365</v>
      </c>
      <c r="D7160" s="38" t="n">
        <v>46236</v>
      </c>
      <c r="E7160" s="37" t="s">
        <v>229</v>
      </c>
      <c r="F7160" s="38" t="n">
        <v>46198</v>
      </c>
      <c r="G7160" s="37" t="n">
        <v>91</v>
      </c>
    </row>
    <row r="7161" customFormat="false" ht="15" hidden="false" customHeight="false" outlineLevel="0" collapsed="false">
      <c r="A7161" s="37" t="s">
        <v>1903</v>
      </c>
      <c r="B7161" s="37" t="s">
        <v>236</v>
      </c>
      <c r="C7161" s="37" t="n">
        <v>365</v>
      </c>
      <c r="D7161" s="38" t="n">
        <v>46225</v>
      </c>
      <c r="E7161" s="37" t="s">
        <v>229</v>
      </c>
      <c r="F7161" s="38" t="n">
        <v>46224</v>
      </c>
      <c r="G7161" s="37" t="n">
        <v>87</v>
      </c>
    </row>
    <row r="7162" customFormat="false" ht="15" hidden="false" customHeight="false" outlineLevel="0" collapsed="false">
      <c r="A7162" s="37" t="s">
        <v>1903</v>
      </c>
      <c r="B7162" s="37" t="s">
        <v>237</v>
      </c>
      <c r="C7162" s="37" t="n">
        <v>365</v>
      </c>
      <c r="D7162" s="38" t="n">
        <v>46339</v>
      </c>
      <c r="E7162" s="37" t="s">
        <v>229</v>
      </c>
      <c r="F7162" s="38" t="n">
        <v>46334</v>
      </c>
      <c r="G7162" s="37" t="n">
        <v>95</v>
      </c>
    </row>
    <row r="7163" customFormat="false" ht="15" hidden="false" customHeight="false" outlineLevel="0" collapsed="false">
      <c r="A7163" s="37" t="s">
        <v>1903</v>
      </c>
      <c r="B7163" s="37" t="s">
        <v>238</v>
      </c>
      <c r="C7163" s="37" t="n">
        <v>180</v>
      </c>
      <c r="D7163" s="38" t="n">
        <v>46218</v>
      </c>
      <c r="E7163" s="37" t="s">
        <v>232</v>
      </c>
      <c r="F7163" s="38"/>
      <c r="G7163" s="37"/>
    </row>
    <row r="7164" customFormat="false" ht="15" hidden="false" customHeight="false" outlineLevel="0" collapsed="false">
      <c r="A7164" s="37" t="s">
        <v>1903</v>
      </c>
      <c r="B7164" s="37" t="s">
        <v>239</v>
      </c>
      <c r="C7164" s="37" t="n">
        <v>730</v>
      </c>
      <c r="D7164" s="38" t="n">
        <v>46380</v>
      </c>
      <c r="E7164" s="37" t="s">
        <v>229</v>
      </c>
      <c r="F7164" s="38" t="n">
        <v>46355</v>
      </c>
      <c r="G7164" s="37" t="n">
        <v>96</v>
      </c>
    </row>
    <row r="7165" customFormat="false" ht="15" hidden="false" customHeight="false" outlineLevel="0" collapsed="false">
      <c r="A7165" s="37" t="s">
        <v>1903</v>
      </c>
      <c r="B7165" s="37" t="s">
        <v>240</v>
      </c>
      <c r="C7165" s="37" t="n">
        <v>365</v>
      </c>
      <c r="D7165" s="38" t="n">
        <v>46212</v>
      </c>
      <c r="E7165" s="37" t="s">
        <v>229</v>
      </c>
      <c r="F7165" s="38" t="n">
        <v>46184</v>
      </c>
      <c r="G7165" s="37" t="n">
        <v>74</v>
      </c>
    </row>
    <row r="7166" customFormat="false" ht="15" hidden="false" customHeight="false" outlineLevel="0" collapsed="false">
      <c r="A7166" s="37" t="s">
        <v>1904</v>
      </c>
      <c r="B7166" s="37" t="s">
        <v>235</v>
      </c>
      <c r="C7166" s="37" t="n">
        <v>365</v>
      </c>
      <c r="D7166" s="38" t="n">
        <v>46314</v>
      </c>
      <c r="E7166" s="37" t="s">
        <v>232</v>
      </c>
      <c r="F7166" s="38"/>
      <c r="G7166" s="37"/>
    </row>
    <row r="7167" customFormat="false" ht="15" hidden="false" customHeight="false" outlineLevel="0" collapsed="false">
      <c r="A7167" s="37" t="s">
        <v>1904</v>
      </c>
      <c r="B7167" s="37" t="s">
        <v>236</v>
      </c>
      <c r="C7167" s="37" t="n">
        <v>365</v>
      </c>
      <c r="D7167" s="38" t="n">
        <v>46223</v>
      </c>
      <c r="E7167" s="37" t="s">
        <v>229</v>
      </c>
      <c r="F7167" s="38" t="n">
        <v>46190</v>
      </c>
      <c r="G7167" s="37" t="n">
        <v>97</v>
      </c>
    </row>
    <row r="7168" customFormat="false" ht="15" hidden="false" customHeight="false" outlineLevel="0" collapsed="false">
      <c r="A7168" s="37" t="s">
        <v>1904</v>
      </c>
      <c r="B7168" s="37" t="s">
        <v>237</v>
      </c>
      <c r="C7168" s="37" t="n">
        <v>365</v>
      </c>
      <c r="D7168" s="38" t="n">
        <v>46200</v>
      </c>
      <c r="E7168" s="37" t="s">
        <v>232</v>
      </c>
      <c r="F7168" s="38"/>
      <c r="G7168" s="37"/>
    </row>
    <row r="7169" customFormat="false" ht="15" hidden="false" customHeight="false" outlineLevel="0" collapsed="false">
      <c r="A7169" s="37" t="s">
        <v>1904</v>
      </c>
      <c r="B7169" s="37" t="s">
        <v>238</v>
      </c>
      <c r="C7169" s="37" t="n">
        <v>180</v>
      </c>
      <c r="D7169" s="38" t="n">
        <v>46263</v>
      </c>
      <c r="E7169" s="37" t="s">
        <v>230</v>
      </c>
      <c r="F7169" s="38"/>
      <c r="G7169" s="37"/>
    </row>
    <row r="7170" customFormat="false" ht="15" hidden="false" customHeight="false" outlineLevel="0" collapsed="false">
      <c r="A7170" s="37" t="s">
        <v>1904</v>
      </c>
      <c r="B7170" s="37" t="s">
        <v>239</v>
      </c>
      <c r="C7170" s="37" t="n">
        <v>730</v>
      </c>
      <c r="D7170" s="38" t="n">
        <v>46177</v>
      </c>
      <c r="E7170" s="37" t="s">
        <v>230</v>
      </c>
      <c r="F7170" s="38"/>
      <c r="G7170" s="37"/>
    </row>
    <row r="7171" customFormat="false" ht="15" hidden="false" customHeight="false" outlineLevel="0" collapsed="false">
      <c r="A7171" s="37" t="s">
        <v>1904</v>
      </c>
      <c r="B7171" s="37" t="s">
        <v>240</v>
      </c>
      <c r="C7171" s="37" t="n">
        <v>365</v>
      </c>
      <c r="D7171" s="38" t="n">
        <v>46135</v>
      </c>
      <c r="E7171" s="37" t="s">
        <v>229</v>
      </c>
      <c r="F7171" s="38" t="n">
        <v>46100</v>
      </c>
      <c r="G7171" s="37" t="n">
        <v>81</v>
      </c>
    </row>
    <row r="7172" customFormat="false" ht="15" hidden="false" customHeight="false" outlineLevel="0" collapsed="false">
      <c r="A7172" s="37" t="s">
        <v>489</v>
      </c>
      <c r="B7172" s="37" t="s">
        <v>235</v>
      </c>
      <c r="C7172" s="37" t="n">
        <v>365</v>
      </c>
      <c r="D7172" s="38" t="n">
        <v>46155</v>
      </c>
      <c r="E7172" s="37" t="s">
        <v>229</v>
      </c>
      <c r="F7172" s="38" t="n">
        <v>46118</v>
      </c>
      <c r="G7172" s="37" t="n">
        <v>88</v>
      </c>
    </row>
    <row r="7173" customFormat="false" ht="15" hidden="false" customHeight="false" outlineLevel="0" collapsed="false">
      <c r="A7173" s="37" t="s">
        <v>489</v>
      </c>
      <c r="B7173" s="37" t="s">
        <v>236</v>
      </c>
      <c r="C7173" s="37" t="n">
        <v>365</v>
      </c>
      <c r="D7173" s="38" t="n">
        <v>46177</v>
      </c>
      <c r="E7173" s="37" t="s">
        <v>231</v>
      </c>
      <c r="F7173" s="38"/>
      <c r="G7173" s="37"/>
    </row>
    <row r="7174" customFormat="false" ht="15" hidden="false" customHeight="false" outlineLevel="0" collapsed="false">
      <c r="A7174" s="37" t="s">
        <v>489</v>
      </c>
      <c r="B7174" s="37" t="s">
        <v>237</v>
      </c>
      <c r="C7174" s="37" t="n">
        <v>365</v>
      </c>
      <c r="D7174" s="38" t="n">
        <v>46133</v>
      </c>
      <c r="E7174" s="37" t="s">
        <v>229</v>
      </c>
      <c r="F7174" s="38" t="n">
        <v>46103</v>
      </c>
      <c r="G7174" s="37" t="n">
        <v>70</v>
      </c>
    </row>
    <row r="7175" customFormat="false" ht="15" hidden="false" customHeight="false" outlineLevel="0" collapsed="false">
      <c r="A7175" s="37" t="s">
        <v>489</v>
      </c>
      <c r="B7175" s="37" t="s">
        <v>238</v>
      </c>
      <c r="C7175" s="37" t="n">
        <v>180</v>
      </c>
      <c r="D7175" s="38" t="n">
        <v>46226</v>
      </c>
      <c r="E7175" s="37" t="s">
        <v>231</v>
      </c>
      <c r="F7175" s="38"/>
      <c r="G7175" s="37"/>
    </row>
    <row r="7176" customFormat="false" ht="15" hidden="false" customHeight="false" outlineLevel="0" collapsed="false">
      <c r="A7176" s="37" t="s">
        <v>489</v>
      </c>
      <c r="B7176" s="37" t="s">
        <v>239</v>
      </c>
      <c r="C7176" s="37" t="n">
        <v>730</v>
      </c>
      <c r="D7176" s="38" t="n">
        <v>46335</v>
      </c>
      <c r="E7176" s="37" t="s">
        <v>230</v>
      </c>
      <c r="F7176" s="38"/>
      <c r="G7176" s="37"/>
    </row>
    <row r="7177" customFormat="false" ht="15" hidden="false" customHeight="false" outlineLevel="0" collapsed="false">
      <c r="A7177" s="37" t="s">
        <v>489</v>
      </c>
      <c r="B7177" s="37" t="s">
        <v>240</v>
      </c>
      <c r="C7177" s="37" t="n">
        <v>365</v>
      </c>
      <c r="D7177" s="38" t="n">
        <v>46170</v>
      </c>
      <c r="E7177" s="37" t="s">
        <v>229</v>
      </c>
      <c r="F7177" s="38" t="n">
        <v>46133</v>
      </c>
      <c r="G7177" s="37" t="n">
        <v>77</v>
      </c>
    </row>
    <row r="7178" customFormat="false" ht="15" hidden="false" customHeight="false" outlineLevel="0" collapsed="false">
      <c r="A7178" s="37" t="s">
        <v>523</v>
      </c>
      <c r="B7178" s="37" t="s">
        <v>235</v>
      </c>
      <c r="C7178" s="37" t="n">
        <v>365</v>
      </c>
      <c r="D7178" s="38" t="n">
        <v>46249</v>
      </c>
      <c r="E7178" s="37" t="s">
        <v>229</v>
      </c>
      <c r="F7178" s="38" t="n">
        <v>46241</v>
      </c>
      <c r="G7178" s="37" t="n">
        <v>85</v>
      </c>
    </row>
    <row r="7179" customFormat="false" ht="15" hidden="false" customHeight="false" outlineLevel="0" collapsed="false">
      <c r="A7179" s="37" t="s">
        <v>523</v>
      </c>
      <c r="B7179" s="37" t="s">
        <v>236</v>
      </c>
      <c r="C7179" s="37" t="n">
        <v>365</v>
      </c>
      <c r="D7179" s="38" t="n">
        <v>46234</v>
      </c>
      <c r="E7179" s="37" t="s">
        <v>231</v>
      </c>
      <c r="F7179" s="38"/>
      <c r="G7179" s="37"/>
    </row>
    <row r="7180" customFormat="false" ht="15" hidden="false" customHeight="false" outlineLevel="0" collapsed="false">
      <c r="A7180" s="37" t="s">
        <v>523</v>
      </c>
      <c r="B7180" s="37" t="s">
        <v>237</v>
      </c>
      <c r="C7180" s="37" t="n">
        <v>365</v>
      </c>
      <c r="D7180" s="38" t="n">
        <v>46161</v>
      </c>
      <c r="E7180" s="37" t="s">
        <v>229</v>
      </c>
      <c r="F7180" s="38" t="n">
        <v>46126</v>
      </c>
      <c r="G7180" s="37" t="n">
        <v>96</v>
      </c>
    </row>
    <row r="7181" customFormat="false" ht="15" hidden="false" customHeight="false" outlineLevel="0" collapsed="false">
      <c r="A7181" s="37" t="s">
        <v>523</v>
      </c>
      <c r="B7181" s="37" t="s">
        <v>238</v>
      </c>
      <c r="C7181" s="37" t="n">
        <v>180</v>
      </c>
      <c r="D7181" s="38" t="n">
        <v>46219</v>
      </c>
      <c r="E7181" s="37" t="s">
        <v>231</v>
      </c>
      <c r="F7181" s="38"/>
      <c r="G7181" s="37"/>
    </row>
    <row r="7182" customFormat="false" ht="15" hidden="false" customHeight="false" outlineLevel="0" collapsed="false">
      <c r="A7182" s="37" t="s">
        <v>523</v>
      </c>
      <c r="B7182" s="37" t="s">
        <v>239</v>
      </c>
      <c r="C7182" s="37" t="n">
        <v>730</v>
      </c>
      <c r="D7182" s="38" t="n">
        <v>46235</v>
      </c>
      <c r="E7182" s="37" t="s">
        <v>229</v>
      </c>
      <c r="F7182" s="38" t="n">
        <v>46214</v>
      </c>
      <c r="G7182" s="37" t="n">
        <v>79</v>
      </c>
    </row>
    <row r="7183" customFormat="false" ht="15" hidden="false" customHeight="false" outlineLevel="0" collapsed="false">
      <c r="A7183" s="37" t="s">
        <v>523</v>
      </c>
      <c r="B7183" s="37" t="s">
        <v>240</v>
      </c>
      <c r="C7183" s="37" t="n">
        <v>365</v>
      </c>
      <c r="D7183" s="38" t="n">
        <v>46237</v>
      </c>
      <c r="E7183" s="37" t="s">
        <v>229</v>
      </c>
      <c r="F7183" s="38" t="n">
        <v>46229</v>
      </c>
      <c r="G7183" s="37" t="n">
        <v>75</v>
      </c>
    </row>
    <row r="7184" customFormat="false" ht="15" hidden="false" customHeight="false" outlineLevel="0" collapsed="false">
      <c r="A7184" s="37" t="s">
        <v>1905</v>
      </c>
      <c r="B7184" s="37" t="s">
        <v>235</v>
      </c>
      <c r="C7184" s="37" t="n">
        <v>365</v>
      </c>
      <c r="D7184" s="38" t="n">
        <v>46166</v>
      </c>
      <c r="E7184" s="37" t="s">
        <v>229</v>
      </c>
      <c r="F7184" s="38" t="n">
        <v>46162</v>
      </c>
      <c r="G7184" s="37" t="n">
        <v>70</v>
      </c>
    </row>
    <row r="7185" customFormat="false" ht="15" hidden="false" customHeight="false" outlineLevel="0" collapsed="false">
      <c r="A7185" s="37" t="s">
        <v>1905</v>
      </c>
      <c r="B7185" s="37" t="s">
        <v>236</v>
      </c>
      <c r="C7185" s="37" t="n">
        <v>365</v>
      </c>
      <c r="D7185" s="38" t="n">
        <v>46270</v>
      </c>
      <c r="E7185" s="37" t="s">
        <v>229</v>
      </c>
      <c r="F7185" s="38" t="n">
        <v>46254</v>
      </c>
      <c r="G7185" s="37" t="n">
        <v>83</v>
      </c>
    </row>
    <row r="7186" customFormat="false" ht="15" hidden="false" customHeight="false" outlineLevel="0" collapsed="false">
      <c r="A7186" s="37" t="s">
        <v>1905</v>
      </c>
      <c r="B7186" s="37" t="s">
        <v>237</v>
      </c>
      <c r="C7186" s="37" t="n">
        <v>365</v>
      </c>
      <c r="D7186" s="38" t="n">
        <v>46146</v>
      </c>
      <c r="E7186" s="37" t="s">
        <v>229</v>
      </c>
      <c r="F7186" s="38" t="n">
        <v>46117</v>
      </c>
      <c r="G7186" s="37" t="n">
        <v>87</v>
      </c>
    </row>
    <row r="7187" customFormat="false" ht="15" hidden="false" customHeight="false" outlineLevel="0" collapsed="false">
      <c r="A7187" s="37" t="s">
        <v>1905</v>
      </c>
      <c r="B7187" s="37" t="s">
        <v>238</v>
      </c>
      <c r="C7187" s="37" t="n">
        <v>180</v>
      </c>
      <c r="D7187" s="38" t="n">
        <v>46229</v>
      </c>
      <c r="E7187" s="37" t="s">
        <v>229</v>
      </c>
      <c r="F7187" s="38" t="n">
        <v>46217</v>
      </c>
      <c r="G7187" s="37" t="n">
        <v>65</v>
      </c>
    </row>
    <row r="7188" customFormat="false" ht="15" hidden="false" customHeight="false" outlineLevel="0" collapsed="false">
      <c r="A7188" s="37" t="s">
        <v>1905</v>
      </c>
      <c r="B7188" s="37" t="s">
        <v>239</v>
      </c>
      <c r="C7188" s="37" t="n">
        <v>730</v>
      </c>
      <c r="D7188" s="38" t="n">
        <v>46232</v>
      </c>
      <c r="E7188" s="37" t="s">
        <v>229</v>
      </c>
      <c r="F7188" s="38" t="n">
        <v>46217</v>
      </c>
      <c r="G7188" s="37" t="n">
        <v>89</v>
      </c>
    </row>
    <row r="7189" customFormat="false" ht="15" hidden="false" customHeight="false" outlineLevel="0" collapsed="false">
      <c r="A7189" s="37" t="s">
        <v>1905</v>
      </c>
      <c r="B7189" s="37" t="s">
        <v>240</v>
      </c>
      <c r="C7189" s="37" t="n">
        <v>365</v>
      </c>
      <c r="D7189" s="38" t="n">
        <v>46191</v>
      </c>
      <c r="E7189" s="37" t="s">
        <v>229</v>
      </c>
      <c r="F7189" s="38" t="n">
        <v>46185</v>
      </c>
      <c r="G7189" s="37" t="n">
        <v>94</v>
      </c>
    </row>
    <row r="7190" customFormat="false" ht="15" hidden="false" customHeight="false" outlineLevel="0" collapsed="false">
      <c r="A7190" s="37" t="s">
        <v>1907</v>
      </c>
      <c r="B7190" s="37" t="s">
        <v>235</v>
      </c>
      <c r="C7190" s="37" t="n">
        <v>365</v>
      </c>
      <c r="D7190" s="38" t="n">
        <v>46273</v>
      </c>
      <c r="E7190" s="37" t="s">
        <v>229</v>
      </c>
      <c r="F7190" s="38" t="n">
        <v>46249</v>
      </c>
      <c r="G7190" s="37" t="n">
        <v>98</v>
      </c>
    </row>
    <row r="7191" customFormat="false" ht="15" hidden="false" customHeight="false" outlineLevel="0" collapsed="false">
      <c r="A7191" s="37" t="s">
        <v>1907</v>
      </c>
      <c r="B7191" s="37" t="s">
        <v>236</v>
      </c>
      <c r="C7191" s="37" t="n">
        <v>365</v>
      </c>
      <c r="D7191" s="38" t="n">
        <v>46210</v>
      </c>
      <c r="E7191" s="37" t="s">
        <v>229</v>
      </c>
      <c r="F7191" s="38" t="n">
        <v>46175</v>
      </c>
      <c r="G7191" s="37" t="n">
        <v>67</v>
      </c>
    </row>
    <row r="7192" customFormat="false" ht="15" hidden="false" customHeight="false" outlineLevel="0" collapsed="false">
      <c r="A7192" s="37" t="s">
        <v>1907</v>
      </c>
      <c r="B7192" s="37" t="s">
        <v>237</v>
      </c>
      <c r="C7192" s="37" t="n">
        <v>365</v>
      </c>
      <c r="D7192" s="38" t="n">
        <v>46223</v>
      </c>
      <c r="E7192" s="37" t="s">
        <v>229</v>
      </c>
      <c r="F7192" s="38" t="n">
        <v>46196</v>
      </c>
      <c r="G7192" s="37" t="n">
        <v>82</v>
      </c>
    </row>
    <row r="7193" customFormat="false" ht="15" hidden="false" customHeight="false" outlineLevel="0" collapsed="false">
      <c r="A7193" s="37" t="s">
        <v>1907</v>
      </c>
      <c r="B7193" s="37" t="s">
        <v>238</v>
      </c>
      <c r="C7193" s="37" t="n">
        <v>180</v>
      </c>
      <c r="D7193" s="38" t="n">
        <v>46137</v>
      </c>
      <c r="E7193" s="37" t="s">
        <v>229</v>
      </c>
      <c r="F7193" s="38" t="n">
        <v>46113</v>
      </c>
      <c r="G7193" s="37" t="n">
        <v>79</v>
      </c>
    </row>
    <row r="7194" customFormat="false" ht="15" hidden="false" customHeight="false" outlineLevel="0" collapsed="false">
      <c r="A7194" s="37" t="s">
        <v>1907</v>
      </c>
      <c r="B7194" s="37" t="s">
        <v>239</v>
      </c>
      <c r="C7194" s="37" t="n">
        <v>730</v>
      </c>
      <c r="D7194" s="38" t="n">
        <v>46369</v>
      </c>
      <c r="E7194" s="37" t="s">
        <v>229</v>
      </c>
      <c r="F7194" s="38" t="n">
        <v>46367</v>
      </c>
      <c r="G7194" s="37" t="n">
        <v>84</v>
      </c>
    </row>
    <row r="7195" customFormat="false" ht="15" hidden="false" customHeight="false" outlineLevel="0" collapsed="false">
      <c r="A7195" s="37" t="s">
        <v>1907</v>
      </c>
      <c r="B7195" s="37" t="s">
        <v>240</v>
      </c>
      <c r="C7195" s="37" t="n">
        <v>365</v>
      </c>
      <c r="D7195" s="38" t="n">
        <v>46316</v>
      </c>
      <c r="E7195" s="37" t="s">
        <v>229</v>
      </c>
      <c r="F7195" s="38" t="n">
        <v>46286</v>
      </c>
      <c r="G7195" s="37" t="n">
        <v>73</v>
      </c>
    </row>
    <row r="7196" customFormat="false" ht="15" hidden="false" customHeight="false" outlineLevel="0" collapsed="false">
      <c r="A7196" s="37" t="s">
        <v>1403</v>
      </c>
      <c r="B7196" s="37" t="s">
        <v>235</v>
      </c>
      <c r="C7196" s="37" t="n">
        <v>365</v>
      </c>
      <c r="D7196" s="38" t="n">
        <v>46197</v>
      </c>
      <c r="E7196" s="37" t="s">
        <v>229</v>
      </c>
      <c r="F7196" s="38" t="n">
        <v>46177</v>
      </c>
      <c r="G7196" s="37" t="n">
        <v>60</v>
      </c>
    </row>
    <row r="7197" customFormat="false" ht="15" hidden="false" customHeight="false" outlineLevel="0" collapsed="false">
      <c r="A7197" s="37" t="s">
        <v>1403</v>
      </c>
      <c r="B7197" s="37" t="s">
        <v>236</v>
      </c>
      <c r="C7197" s="37" t="n">
        <v>365</v>
      </c>
      <c r="D7197" s="38" t="n">
        <v>46154</v>
      </c>
      <c r="E7197" s="37" t="s">
        <v>229</v>
      </c>
      <c r="F7197" s="38" t="n">
        <v>46144</v>
      </c>
      <c r="G7197" s="37" t="n">
        <v>89</v>
      </c>
    </row>
    <row r="7198" customFormat="false" ht="15" hidden="false" customHeight="false" outlineLevel="0" collapsed="false">
      <c r="A7198" s="37" t="s">
        <v>1403</v>
      </c>
      <c r="B7198" s="37" t="s">
        <v>237</v>
      </c>
      <c r="C7198" s="37" t="n">
        <v>365</v>
      </c>
      <c r="D7198" s="38" t="n">
        <v>46157</v>
      </c>
      <c r="E7198" s="37" t="s">
        <v>232</v>
      </c>
      <c r="F7198" s="38"/>
      <c r="G7198" s="37"/>
    </row>
    <row r="7199" customFormat="false" ht="15" hidden="false" customHeight="false" outlineLevel="0" collapsed="false">
      <c r="A7199" s="37" t="s">
        <v>1403</v>
      </c>
      <c r="B7199" s="37" t="s">
        <v>238</v>
      </c>
      <c r="C7199" s="37" t="n">
        <v>180</v>
      </c>
      <c r="D7199" s="38" t="n">
        <v>46162</v>
      </c>
      <c r="E7199" s="37" t="s">
        <v>229</v>
      </c>
      <c r="F7199" s="38" t="n">
        <v>46131</v>
      </c>
      <c r="G7199" s="37" t="n">
        <v>69</v>
      </c>
    </row>
    <row r="7200" customFormat="false" ht="15" hidden="false" customHeight="false" outlineLevel="0" collapsed="false">
      <c r="A7200" s="37" t="s">
        <v>1403</v>
      </c>
      <c r="B7200" s="37" t="s">
        <v>239</v>
      </c>
      <c r="C7200" s="37" t="n">
        <v>730</v>
      </c>
      <c r="D7200" s="38" t="n">
        <v>46296</v>
      </c>
      <c r="E7200" s="37" t="s">
        <v>229</v>
      </c>
      <c r="F7200" s="38" t="n">
        <v>46287</v>
      </c>
      <c r="G7200" s="37" t="n">
        <v>83</v>
      </c>
    </row>
    <row r="7201" customFormat="false" ht="15" hidden="false" customHeight="false" outlineLevel="0" collapsed="false">
      <c r="A7201" s="37" t="s">
        <v>1403</v>
      </c>
      <c r="B7201" s="37" t="s">
        <v>240</v>
      </c>
      <c r="C7201" s="37" t="n">
        <v>365</v>
      </c>
      <c r="D7201" s="38" t="n">
        <v>46206</v>
      </c>
      <c r="E7201" s="37" t="s">
        <v>229</v>
      </c>
      <c r="F7201" s="38" t="n">
        <v>46198</v>
      </c>
      <c r="G7201" s="37" t="n">
        <v>78</v>
      </c>
    </row>
    <row r="7202" customFormat="false" ht="15" hidden="false" customHeight="false" outlineLevel="0" collapsed="false">
      <c r="A7202" s="37" t="s">
        <v>1909</v>
      </c>
      <c r="B7202" s="37" t="s">
        <v>235</v>
      </c>
      <c r="C7202" s="37" t="n">
        <v>365</v>
      </c>
      <c r="D7202" s="38" t="n">
        <v>46213</v>
      </c>
      <c r="E7202" s="37" t="s">
        <v>229</v>
      </c>
      <c r="F7202" s="38" t="n">
        <v>46204</v>
      </c>
      <c r="G7202" s="37" t="n">
        <v>63</v>
      </c>
    </row>
    <row r="7203" customFormat="false" ht="15" hidden="false" customHeight="false" outlineLevel="0" collapsed="false">
      <c r="A7203" s="37" t="s">
        <v>1909</v>
      </c>
      <c r="B7203" s="37" t="s">
        <v>236</v>
      </c>
      <c r="C7203" s="37" t="n">
        <v>365</v>
      </c>
      <c r="D7203" s="38" t="n">
        <v>46304</v>
      </c>
      <c r="E7203" s="37" t="s">
        <v>229</v>
      </c>
      <c r="F7203" s="38" t="n">
        <v>46297</v>
      </c>
      <c r="G7203" s="37" t="n">
        <v>95</v>
      </c>
    </row>
    <row r="7204" customFormat="false" ht="15" hidden="false" customHeight="false" outlineLevel="0" collapsed="false">
      <c r="A7204" s="37" t="s">
        <v>1909</v>
      </c>
      <c r="B7204" s="37" t="s">
        <v>237</v>
      </c>
      <c r="C7204" s="37" t="n">
        <v>365</v>
      </c>
      <c r="D7204" s="38" t="n">
        <v>46180</v>
      </c>
      <c r="E7204" s="37" t="s">
        <v>229</v>
      </c>
      <c r="F7204" s="38" t="n">
        <v>46172</v>
      </c>
      <c r="G7204" s="37" t="n">
        <v>62</v>
      </c>
    </row>
    <row r="7205" customFormat="false" ht="15" hidden="false" customHeight="false" outlineLevel="0" collapsed="false">
      <c r="A7205" s="37" t="s">
        <v>1909</v>
      </c>
      <c r="B7205" s="37" t="s">
        <v>238</v>
      </c>
      <c r="C7205" s="37" t="n">
        <v>180</v>
      </c>
      <c r="D7205" s="38" t="n">
        <v>46137</v>
      </c>
      <c r="E7205" s="37" t="s">
        <v>229</v>
      </c>
      <c r="F7205" s="38" t="n">
        <v>46099</v>
      </c>
      <c r="G7205" s="37" t="n">
        <v>99</v>
      </c>
    </row>
    <row r="7206" customFormat="false" ht="15" hidden="false" customHeight="false" outlineLevel="0" collapsed="false">
      <c r="A7206" s="37" t="s">
        <v>1909</v>
      </c>
      <c r="B7206" s="37" t="s">
        <v>239</v>
      </c>
      <c r="C7206" s="37" t="n">
        <v>730</v>
      </c>
      <c r="D7206" s="38" t="n">
        <v>46314</v>
      </c>
      <c r="E7206" s="37" t="s">
        <v>230</v>
      </c>
      <c r="F7206" s="38"/>
      <c r="G7206" s="37"/>
    </row>
    <row r="7207" customFormat="false" ht="15" hidden="false" customHeight="false" outlineLevel="0" collapsed="false">
      <c r="A7207" s="37" t="s">
        <v>1909</v>
      </c>
      <c r="B7207" s="37" t="s">
        <v>240</v>
      </c>
      <c r="C7207" s="37" t="n">
        <v>365</v>
      </c>
      <c r="D7207" s="38" t="n">
        <v>46283</v>
      </c>
      <c r="E7207" s="37" t="s">
        <v>229</v>
      </c>
      <c r="F7207" s="38" t="n">
        <v>46247</v>
      </c>
      <c r="G7207" s="37" t="n">
        <v>83</v>
      </c>
    </row>
    <row r="7208" customFormat="false" ht="15" hidden="false" customHeight="false" outlineLevel="0" collapsed="false">
      <c r="A7208" s="37" t="s">
        <v>1910</v>
      </c>
      <c r="B7208" s="37" t="s">
        <v>235</v>
      </c>
      <c r="C7208" s="37" t="n">
        <v>365</v>
      </c>
      <c r="D7208" s="38" t="n">
        <v>46187</v>
      </c>
      <c r="E7208" s="37" t="s">
        <v>229</v>
      </c>
      <c r="F7208" s="38" t="n">
        <v>46166</v>
      </c>
      <c r="G7208" s="37" t="n">
        <v>90</v>
      </c>
    </row>
    <row r="7209" customFormat="false" ht="15" hidden="false" customHeight="false" outlineLevel="0" collapsed="false">
      <c r="A7209" s="37" t="s">
        <v>1910</v>
      </c>
      <c r="B7209" s="37" t="s">
        <v>236</v>
      </c>
      <c r="C7209" s="37" t="n">
        <v>365</v>
      </c>
      <c r="D7209" s="38" t="n">
        <v>46335</v>
      </c>
      <c r="E7209" s="37" t="s">
        <v>231</v>
      </c>
      <c r="F7209" s="38"/>
      <c r="G7209" s="37"/>
    </row>
    <row r="7210" customFormat="false" ht="15" hidden="false" customHeight="false" outlineLevel="0" collapsed="false">
      <c r="A7210" s="37" t="s">
        <v>1910</v>
      </c>
      <c r="B7210" s="37" t="s">
        <v>237</v>
      </c>
      <c r="C7210" s="37" t="n">
        <v>365</v>
      </c>
      <c r="D7210" s="38" t="n">
        <v>46153</v>
      </c>
      <c r="E7210" s="37" t="s">
        <v>229</v>
      </c>
      <c r="F7210" s="38" t="n">
        <v>46125</v>
      </c>
      <c r="G7210" s="37" t="n">
        <v>60</v>
      </c>
    </row>
    <row r="7211" customFormat="false" ht="15" hidden="false" customHeight="false" outlineLevel="0" collapsed="false">
      <c r="A7211" s="37" t="s">
        <v>1910</v>
      </c>
      <c r="B7211" s="37" t="s">
        <v>238</v>
      </c>
      <c r="C7211" s="37" t="n">
        <v>180</v>
      </c>
      <c r="D7211" s="38" t="n">
        <v>46168</v>
      </c>
      <c r="E7211" s="37" t="s">
        <v>232</v>
      </c>
      <c r="F7211" s="38"/>
      <c r="G7211" s="37"/>
    </row>
    <row r="7212" customFormat="false" ht="15" hidden="false" customHeight="false" outlineLevel="0" collapsed="false">
      <c r="A7212" s="37" t="s">
        <v>1910</v>
      </c>
      <c r="B7212" s="37" t="s">
        <v>239</v>
      </c>
      <c r="C7212" s="37" t="n">
        <v>730</v>
      </c>
      <c r="D7212" s="38" t="n">
        <v>46344</v>
      </c>
      <c r="E7212" s="37" t="s">
        <v>229</v>
      </c>
      <c r="F7212" s="38" t="n">
        <v>46318</v>
      </c>
      <c r="G7212" s="37" t="n">
        <v>88</v>
      </c>
    </row>
    <row r="7213" customFormat="false" ht="15" hidden="false" customHeight="false" outlineLevel="0" collapsed="false">
      <c r="A7213" s="37" t="s">
        <v>1910</v>
      </c>
      <c r="B7213" s="37" t="s">
        <v>240</v>
      </c>
      <c r="C7213" s="37" t="n">
        <v>365</v>
      </c>
      <c r="D7213" s="38" t="n">
        <v>46365</v>
      </c>
      <c r="E7213" s="37" t="s">
        <v>229</v>
      </c>
      <c r="F7213" s="38" t="n">
        <v>46346</v>
      </c>
      <c r="G7213" s="37" t="n">
        <v>87</v>
      </c>
    </row>
    <row r="7214" customFormat="false" ht="15" hidden="false" customHeight="false" outlineLevel="0" collapsed="false">
      <c r="A7214" s="37" t="s">
        <v>1911</v>
      </c>
      <c r="B7214" s="37" t="s">
        <v>235</v>
      </c>
      <c r="C7214" s="37" t="n">
        <v>365</v>
      </c>
      <c r="D7214" s="38" t="n">
        <v>46284</v>
      </c>
      <c r="E7214" s="37" t="s">
        <v>229</v>
      </c>
      <c r="F7214" s="38" t="n">
        <v>46275</v>
      </c>
      <c r="G7214" s="37" t="n">
        <v>96</v>
      </c>
    </row>
    <row r="7215" customFormat="false" ht="15" hidden="false" customHeight="false" outlineLevel="0" collapsed="false">
      <c r="A7215" s="37" t="s">
        <v>1911</v>
      </c>
      <c r="B7215" s="37" t="s">
        <v>236</v>
      </c>
      <c r="C7215" s="37" t="n">
        <v>365</v>
      </c>
      <c r="D7215" s="38" t="n">
        <v>46357</v>
      </c>
      <c r="E7215" s="37" t="s">
        <v>229</v>
      </c>
      <c r="F7215" s="38" t="n">
        <v>46351</v>
      </c>
      <c r="G7215" s="37" t="n">
        <v>61</v>
      </c>
    </row>
    <row r="7216" customFormat="false" ht="15" hidden="false" customHeight="false" outlineLevel="0" collapsed="false">
      <c r="A7216" s="37" t="s">
        <v>1911</v>
      </c>
      <c r="B7216" s="37" t="s">
        <v>237</v>
      </c>
      <c r="C7216" s="37" t="n">
        <v>365</v>
      </c>
      <c r="D7216" s="38" t="n">
        <v>46184</v>
      </c>
      <c r="E7216" s="37" t="s">
        <v>229</v>
      </c>
      <c r="F7216" s="38" t="n">
        <v>46161</v>
      </c>
      <c r="G7216" s="37" t="n">
        <v>84</v>
      </c>
    </row>
    <row r="7217" customFormat="false" ht="15" hidden="false" customHeight="false" outlineLevel="0" collapsed="false">
      <c r="A7217" s="37" t="s">
        <v>1911</v>
      </c>
      <c r="B7217" s="37" t="s">
        <v>238</v>
      </c>
      <c r="C7217" s="37" t="n">
        <v>180</v>
      </c>
      <c r="D7217" s="38" t="n">
        <v>46102</v>
      </c>
      <c r="E7217" s="37" t="s">
        <v>229</v>
      </c>
      <c r="F7217" s="38" t="n">
        <v>46099</v>
      </c>
      <c r="G7217" s="37" t="n">
        <v>78</v>
      </c>
    </row>
    <row r="7218" customFormat="false" ht="15" hidden="false" customHeight="false" outlineLevel="0" collapsed="false">
      <c r="A7218" s="37" t="s">
        <v>1911</v>
      </c>
      <c r="B7218" s="37" t="s">
        <v>239</v>
      </c>
      <c r="C7218" s="37" t="n">
        <v>730</v>
      </c>
      <c r="D7218" s="38" t="n">
        <v>46346</v>
      </c>
      <c r="E7218" s="37" t="s">
        <v>229</v>
      </c>
      <c r="F7218" s="38" t="n">
        <v>46327</v>
      </c>
      <c r="G7218" s="37" t="n">
        <v>78</v>
      </c>
    </row>
    <row r="7219" customFormat="false" ht="15" hidden="false" customHeight="false" outlineLevel="0" collapsed="false">
      <c r="A7219" s="37" t="s">
        <v>1911</v>
      </c>
      <c r="B7219" s="37" t="s">
        <v>240</v>
      </c>
      <c r="C7219" s="37" t="n">
        <v>365</v>
      </c>
      <c r="D7219" s="38" t="n">
        <v>46156</v>
      </c>
      <c r="E7219" s="37" t="s">
        <v>229</v>
      </c>
      <c r="F7219" s="38" t="n">
        <v>46126</v>
      </c>
      <c r="G7219" s="37" t="n">
        <v>91</v>
      </c>
    </row>
    <row r="7220" customFormat="false" ht="15" hidden="false" customHeight="false" outlineLevel="0" collapsed="false">
      <c r="A7220" s="37" t="s">
        <v>1912</v>
      </c>
      <c r="B7220" s="37" t="s">
        <v>235</v>
      </c>
      <c r="C7220" s="37" t="n">
        <v>365</v>
      </c>
      <c r="D7220" s="38" t="n">
        <v>46280</v>
      </c>
      <c r="E7220" s="37" t="s">
        <v>229</v>
      </c>
      <c r="F7220" s="38" t="n">
        <v>46279</v>
      </c>
      <c r="G7220" s="37" t="n">
        <v>91</v>
      </c>
    </row>
    <row r="7221" customFormat="false" ht="15" hidden="false" customHeight="false" outlineLevel="0" collapsed="false">
      <c r="A7221" s="37" t="s">
        <v>1912</v>
      </c>
      <c r="B7221" s="37" t="s">
        <v>236</v>
      </c>
      <c r="C7221" s="37" t="n">
        <v>365</v>
      </c>
      <c r="D7221" s="38" t="n">
        <v>46172</v>
      </c>
      <c r="E7221" s="37" t="s">
        <v>229</v>
      </c>
      <c r="F7221" s="38" t="n">
        <v>46165</v>
      </c>
      <c r="G7221" s="37" t="n">
        <v>90</v>
      </c>
    </row>
    <row r="7222" customFormat="false" ht="15" hidden="false" customHeight="false" outlineLevel="0" collapsed="false">
      <c r="A7222" s="37" t="s">
        <v>1912</v>
      </c>
      <c r="B7222" s="37" t="s">
        <v>237</v>
      </c>
      <c r="C7222" s="37" t="n">
        <v>365</v>
      </c>
      <c r="D7222" s="38" t="n">
        <v>46347</v>
      </c>
      <c r="E7222" s="37" t="s">
        <v>232</v>
      </c>
      <c r="F7222" s="38"/>
      <c r="G7222" s="37"/>
    </row>
    <row r="7223" customFormat="false" ht="15" hidden="false" customHeight="false" outlineLevel="0" collapsed="false">
      <c r="A7223" s="37" t="s">
        <v>1912</v>
      </c>
      <c r="B7223" s="37" t="s">
        <v>238</v>
      </c>
      <c r="C7223" s="37" t="n">
        <v>180</v>
      </c>
      <c r="D7223" s="38" t="n">
        <v>46320</v>
      </c>
      <c r="E7223" s="37" t="s">
        <v>229</v>
      </c>
      <c r="F7223" s="38" t="n">
        <v>46312</v>
      </c>
      <c r="G7223" s="37" t="n">
        <v>70</v>
      </c>
    </row>
    <row r="7224" customFormat="false" ht="15" hidden="false" customHeight="false" outlineLevel="0" collapsed="false">
      <c r="A7224" s="37" t="s">
        <v>1912</v>
      </c>
      <c r="B7224" s="37" t="s">
        <v>239</v>
      </c>
      <c r="C7224" s="37" t="n">
        <v>730</v>
      </c>
      <c r="D7224" s="38" t="n">
        <v>46218</v>
      </c>
      <c r="E7224" s="37" t="s">
        <v>230</v>
      </c>
      <c r="F7224" s="38"/>
      <c r="G7224" s="37"/>
    </row>
    <row r="7225" customFormat="false" ht="15" hidden="false" customHeight="false" outlineLevel="0" collapsed="false">
      <c r="A7225" s="37" t="s">
        <v>1912</v>
      </c>
      <c r="B7225" s="37" t="s">
        <v>240</v>
      </c>
      <c r="C7225" s="37" t="n">
        <v>365</v>
      </c>
      <c r="D7225" s="38" t="n">
        <v>46214</v>
      </c>
      <c r="E7225" s="37" t="s">
        <v>229</v>
      </c>
      <c r="F7225" s="38" t="n">
        <v>46192</v>
      </c>
      <c r="G7225" s="37" t="n">
        <v>67</v>
      </c>
    </row>
    <row r="7226" customFormat="false" ht="15" hidden="false" customHeight="false" outlineLevel="0" collapsed="false">
      <c r="A7226" s="37" t="s">
        <v>1913</v>
      </c>
      <c r="B7226" s="37" t="s">
        <v>235</v>
      </c>
      <c r="C7226" s="37" t="n">
        <v>365</v>
      </c>
      <c r="D7226" s="38" t="n">
        <v>46236</v>
      </c>
      <c r="E7226" s="37" t="s">
        <v>229</v>
      </c>
      <c r="F7226" s="38" t="n">
        <v>46205</v>
      </c>
      <c r="G7226" s="37" t="n">
        <v>94</v>
      </c>
    </row>
    <row r="7227" customFormat="false" ht="15" hidden="false" customHeight="false" outlineLevel="0" collapsed="false">
      <c r="A7227" s="37" t="s">
        <v>1913</v>
      </c>
      <c r="B7227" s="37" t="s">
        <v>236</v>
      </c>
      <c r="C7227" s="37" t="n">
        <v>365</v>
      </c>
      <c r="D7227" s="38" t="n">
        <v>46204</v>
      </c>
      <c r="E7227" s="37" t="s">
        <v>229</v>
      </c>
      <c r="F7227" s="38" t="n">
        <v>46171</v>
      </c>
      <c r="G7227" s="37" t="n">
        <v>74</v>
      </c>
    </row>
    <row r="7228" customFormat="false" ht="15" hidden="false" customHeight="false" outlineLevel="0" collapsed="false">
      <c r="A7228" s="37" t="s">
        <v>1913</v>
      </c>
      <c r="B7228" s="37" t="s">
        <v>237</v>
      </c>
      <c r="C7228" s="37" t="n">
        <v>365</v>
      </c>
      <c r="D7228" s="38" t="n">
        <v>46283</v>
      </c>
      <c r="E7228" s="37" t="s">
        <v>229</v>
      </c>
      <c r="F7228" s="38" t="n">
        <v>46249</v>
      </c>
      <c r="G7228" s="37" t="n">
        <v>65</v>
      </c>
    </row>
    <row r="7229" customFormat="false" ht="15" hidden="false" customHeight="false" outlineLevel="0" collapsed="false">
      <c r="A7229" s="37" t="s">
        <v>1913</v>
      </c>
      <c r="B7229" s="37" t="s">
        <v>238</v>
      </c>
      <c r="C7229" s="37" t="n">
        <v>180</v>
      </c>
      <c r="D7229" s="38" t="n">
        <v>46111</v>
      </c>
      <c r="E7229" s="37" t="s">
        <v>229</v>
      </c>
      <c r="F7229" s="38" t="n">
        <v>46078</v>
      </c>
      <c r="G7229" s="37" t="n">
        <v>79</v>
      </c>
    </row>
    <row r="7230" customFormat="false" ht="15" hidden="false" customHeight="false" outlineLevel="0" collapsed="false">
      <c r="A7230" s="37" t="s">
        <v>1913</v>
      </c>
      <c r="B7230" s="37" t="s">
        <v>239</v>
      </c>
      <c r="C7230" s="37" t="n">
        <v>730</v>
      </c>
      <c r="D7230" s="38" t="n">
        <v>46312</v>
      </c>
      <c r="E7230" s="37" t="s">
        <v>229</v>
      </c>
      <c r="F7230" s="38" t="n">
        <v>46280</v>
      </c>
      <c r="G7230" s="37" t="n">
        <v>78</v>
      </c>
    </row>
    <row r="7231" customFormat="false" ht="15" hidden="false" customHeight="false" outlineLevel="0" collapsed="false">
      <c r="A7231" s="37" t="s">
        <v>1913</v>
      </c>
      <c r="B7231" s="37" t="s">
        <v>240</v>
      </c>
      <c r="C7231" s="37" t="n">
        <v>365</v>
      </c>
      <c r="D7231" s="38" t="n">
        <v>46305</v>
      </c>
      <c r="E7231" s="37" t="s">
        <v>229</v>
      </c>
      <c r="F7231" s="38" t="n">
        <v>46303</v>
      </c>
      <c r="G7231" s="37" t="n">
        <v>89</v>
      </c>
    </row>
    <row r="7232" customFormat="false" ht="15" hidden="false" customHeight="false" outlineLevel="0" collapsed="false">
      <c r="A7232" s="37" t="s">
        <v>1179</v>
      </c>
      <c r="B7232" s="37" t="s">
        <v>235</v>
      </c>
      <c r="C7232" s="37" t="n">
        <v>365</v>
      </c>
      <c r="D7232" s="38" t="n">
        <v>46193</v>
      </c>
      <c r="E7232" s="37" t="s">
        <v>229</v>
      </c>
      <c r="F7232" s="38" t="n">
        <v>46184</v>
      </c>
      <c r="G7232" s="37" t="n">
        <v>90</v>
      </c>
    </row>
    <row r="7233" customFormat="false" ht="15" hidden="false" customHeight="false" outlineLevel="0" collapsed="false">
      <c r="A7233" s="37" t="s">
        <v>1179</v>
      </c>
      <c r="B7233" s="37" t="s">
        <v>236</v>
      </c>
      <c r="C7233" s="37" t="n">
        <v>365</v>
      </c>
      <c r="D7233" s="38" t="n">
        <v>46299</v>
      </c>
      <c r="E7233" s="37" t="s">
        <v>229</v>
      </c>
      <c r="F7233" s="38" t="n">
        <v>46277</v>
      </c>
      <c r="G7233" s="37" t="n">
        <v>84</v>
      </c>
    </row>
    <row r="7234" customFormat="false" ht="15" hidden="false" customHeight="false" outlineLevel="0" collapsed="false">
      <c r="A7234" s="37" t="s">
        <v>1179</v>
      </c>
      <c r="B7234" s="37" t="s">
        <v>237</v>
      </c>
      <c r="C7234" s="37" t="n">
        <v>365</v>
      </c>
      <c r="D7234" s="38" t="n">
        <v>46373</v>
      </c>
      <c r="E7234" s="37" t="s">
        <v>229</v>
      </c>
      <c r="F7234" s="38" t="n">
        <v>46342</v>
      </c>
      <c r="G7234" s="37" t="n">
        <v>89</v>
      </c>
    </row>
    <row r="7235" customFormat="false" ht="15" hidden="false" customHeight="false" outlineLevel="0" collapsed="false">
      <c r="A7235" s="37" t="s">
        <v>1179</v>
      </c>
      <c r="B7235" s="37" t="s">
        <v>238</v>
      </c>
      <c r="C7235" s="37" t="n">
        <v>180</v>
      </c>
      <c r="D7235" s="38" t="n">
        <v>46260</v>
      </c>
      <c r="E7235" s="37" t="s">
        <v>229</v>
      </c>
      <c r="F7235" s="38" t="n">
        <v>46239</v>
      </c>
      <c r="G7235" s="37" t="n">
        <v>84</v>
      </c>
    </row>
    <row r="7236" customFormat="false" ht="15" hidden="false" customHeight="false" outlineLevel="0" collapsed="false">
      <c r="A7236" s="37" t="s">
        <v>1179</v>
      </c>
      <c r="B7236" s="37" t="s">
        <v>239</v>
      </c>
      <c r="C7236" s="37" t="n">
        <v>730</v>
      </c>
      <c r="D7236" s="38" t="n">
        <v>46148</v>
      </c>
      <c r="E7236" s="37" t="s">
        <v>232</v>
      </c>
      <c r="F7236" s="38"/>
      <c r="G7236" s="37"/>
    </row>
    <row r="7237" customFormat="false" ht="15" hidden="false" customHeight="false" outlineLevel="0" collapsed="false">
      <c r="A7237" s="37" t="s">
        <v>1179</v>
      </c>
      <c r="B7237" s="37" t="s">
        <v>240</v>
      </c>
      <c r="C7237" s="37" t="n">
        <v>365</v>
      </c>
      <c r="D7237" s="38" t="n">
        <v>46278</v>
      </c>
      <c r="E7237" s="37" t="s">
        <v>229</v>
      </c>
      <c r="F7237" s="38" t="n">
        <v>46257</v>
      </c>
      <c r="G7237" s="37" t="n">
        <v>68</v>
      </c>
    </row>
    <row r="7238" customFormat="false" ht="15" hidden="false" customHeight="false" outlineLevel="0" collapsed="false">
      <c r="A7238" s="37" t="s">
        <v>1915</v>
      </c>
      <c r="B7238" s="37" t="s">
        <v>235</v>
      </c>
      <c r="C7238" s="37" t="n">
        <v>365</v>
      </c>
      <c r="D7238" s="38" t="n">
        <v>46308</v>
      </c>
      <c r="E7238" s="37" t="s">
        <v>229</v>
      </c>
      <c r="F7238" s="38" t="n">
        <v>46279</v>
      </c>
      <c r="G7238" s="37" t="n">
        <v>88</v>
      </c>
    </row>
    <row r="7239" customFormat="false" ht="15" hidden="false" customHeight="false" outlineLevel="0" collapsed="false">
      <c r="A7239" s="37" t="s">
        <v>1915</v>
      </c>
      <c r="B7239" s="37" t="s">
        <v>236</v>
      </c>
      <c r="C7239" s="37" t="n">
        <v>365</v>
      </c>
      <c r="D7239" s="38" t="n">
        <v>46287</v>
      </c>
      <c r="E7239" s="37" t="s">
        <v>229</v>
      </c>
      <c r="F7239" s="38" t="n">
        <v>46279</v>
      </c>
      <c r="G7239" s="37" t="n">
        <v>87</v>
      </c>
    </row>
    <row r="7240" customFormat="false" ht="15" hidden="false" customHeight="false" outlineLevel="0" collapsed="false">
      <c r="A7240" s="37" t="s">
        <v>1915</v>
      </c>
      <c r="B7240" s="37" t="s">
        <v>237</v>
      </c>
      <c r="C7240" s="37" t="n">
        <v>365</v>
      </c>
      <c r="D7240" s="38" t="n">
        <v>46282</v>
      </c>
      <c r="E7240" s="37" t="s">
        <v>229</v>
      </c>
      <c r="F7240" s="38" t="n">
        <v>46268</v>
      </c>
      <c r="G7240" s="37" t="n">
        <v>61</v>
      </c>
    </row>
    <row r="7241" customFormat="false" ht="15" hidden="false" customHeight="false" outlineLevel="0" collapsed="false">
      <c r="A7241" s="37" t="s">
        <v>1915</v>
      </c>
      <c r="B7241" s="37" t="s">
        <v>238</v>
      </c>
      <c r="C7241" s="37" t="n">
        <v>180</v>
      </c>
      <c r="D7241" s="38" t="n">
        <v>46258</v>
      </c>
      <c r="E7241" s="37" t="s">
        <v>229</v>
      </c>
      <c r="F7241" s="38" t="n">
        <v>46255</v>
      </c>
      <c r="G7241" s="37" t="n">
        <v>74</v>
      </c>
    </row>
    <row r="7242" customFormat="false" ht="15" hidden="false" customHeight="false" outlineLevel="0" collapsed="false">
      <c r="A7242" s="37" t="s">
        <v>1915</v>
      </c>
      <c r="B7242" s="37" t="s">
        <v>239</v>
      </c>
      <c r="C7242" s="37" t="n">
        <v>730</v>
      </c>
      <c r="D7242" s="38" t="n">
        <v>46099</v>
      </c>
      <c r="E7242" s="37" t="s">
        <v>229</v>
      </c>
      <c r="F7242" s="38" t="n">
        <v>46083</v>
      </c>
      <c r="G7242" s="37" t="n">
        <v>83</v>
      </c>
    </row>
    <row r="7243" customFormat="false" ht="15" hidden="false" customHeight="false" outlineLevel="0" collapsed="false">
      <c r="A7243" s="37" t="s">
        <v>1915</v>
      </c>
      <c r="B7243" s="37" t="s">
        <v>240</v>
      </c>
      <c r="C7243" s="37" t="n">
        <v>365</v>
      </c>
      <c r="D7243" s="38" t="n">
        <v>46279</v>
      </c>
      <c r="E7243" s="37" t="s">
        <v>229</v>
      </c>
      <c r="F7243" s="38" t="n">
        <v>46247</v>
      </c>
      <c r="G7243" s="37" t="n">
        <v>91</v>
      </c>
    </row>
    <row r="7244" customFormat="false" ht="15" hidden="false" customHeight="false" outlineLevel="0" collapsed="false">
      <c r="A7244" s="37" t="s">
        <v>804</v>
      </c>
      <c r="B7244" s="37" t="s">
        <v>235</v>
      </c>
      <c r="C7244" s="37" t="n">
        <v>365</v>
      </c>
      <c r="D7244" s="38" t="n">
        <v>46174</v>
      </c>
      <c r="E7244" s="37" t="s">
        <v>229</v>
      </c>
      <c r="F7244" s="38" t="n">
        <v>46152</v>
      </c>
      <c r="G7244" s="37" t="n">
        <v>78</v>
      </c>
    </row>
    <row r="7245" customFormat="false" ht="15" hidden="false" customHeight="false" outlineLevel="0" collapsed="false">
      <c r="A7245" s="37" t="s">
        <v>804</v>
      </c>
      <c r="B7245" s="37" t="s">
        <v>236</v>
      </c>
      <c r="C7245" s="37" t="n">
        <v>365</v>
      </c>
      <c r="D7245" s="38" t="n">
        <v>46188</v>
      </c>
      <c r="E7245" s="37" t="s">
        <v>229</v>
      </c>
      <c r="F7245" s="38" t="n">
        <v>46172</v>
      </c>
      <c r="G7245" s="37" t="n">
        <v>91</v>
      </c>
    </row>
    <row r="7246" customFormat="false" ht="15" hidden="false" customHeight="false" outlineLevel="0" collapsed="false">
      <c r="A7246" s="37" t="s">
        <v>804</v>
      </c>
      <c r="B7246" s="37" t="s">
        <v>237</v>
      </c>
      <c r="C7246" s="37" t="n">
        <v>365</v>
      </c>
      <c r="D7246" s="38" t="n">
        <v>46205</v>
      </c>
      <c r="E7246" s="37" t="s">
        <v>229</v>
      </c>
      <c r="F7246" s="38" t="n">
        <v>46177</v>
      </c>
      <c r="G7246" s="37" t="n">
        <v>90</v>
      </c>
    </row>
    <row r="7247" customFormat="false" ht="15" hidden="false" customHeight="false" outlineLevel="0" collapsed="false">
      <c r="A7247" s="37" t="s">
        <v>804</v>
      </c>
      <c r="B7247" s="37" t="s">
        <v>238</v>
      </c>
      <c r="C7247" s="37" t="n">
        <v>180</v>
      </c>
      <c r="D7247" s="38" t="n">
        <v>46220</v>
      </c>
      <c r="E7247" s="37" t="s">
        <v>229</v>
      </c>
      <c r="F7247" s="38" t="n">
        <v>46215</v>
      </c>
      <c r="G7247" s="37" t="n">
        <v>81</v>
      </c>
    </row>
    <row r="7248" customFormat="false" ht="15" hidden="false" customHeight="false" outlineLevel="0" collapsed="false">
      <c r="A7248" s="37" t="s">
        <v>804</v>
      </c>
      <c r="B7248" s="37" t="s">
        <v>239</v>
      </c>
      <c r="C7248" s="37" t="n">
        <v>730</v>
      </c>
      <c r="D7248" s="38" t="n">
        <v>46122</v>
      </c>
      <c r="E7248" s="37" t="s">
        <v>229</v>
      </c>
      <c r="F7248" s="38" t="n">
        <v>46106</v>
      </c>
      <c r="G7248" s="37" t="n">
        <v>83</v>
      </c>
    </row>
    <row r="7249" customFormat="false" ht="15" hidden="false" customHeight="false" outlineLevel="0" collapsed="false">
      <c r="A7249" s="37" t="s">
        <v>804</v>
      </c>
      <c r="B7249" s="37" t="s">
        <v>240</v>
      </c>
      <c r="C7249" s="37" t="n">
        <v>365</v>
      </c>
      <c r="D7249" s="38" t="n">
        <v>46298</v>
      </c>
      <c r="E7249" s="37" t="s">
        <v>229</v>
      </c>
      <c r="F7249" s="38" t="n">
        <v>46262</v>
      </c>
      <c r="G7249" s="37" t="n">
        <v>62</v>
      </c>
    </row>
    <row r="7250" customFormat="false" ht="15" hidden="false" customHeight="false" outlineLevel="0" collapsed="false">
      <c r="A7250" s="37" t="s">
        <v>1916</v>
      </c>
      <c r="B7250" s="37" t="s">
        <v>235</v>
      </c>
      <c r="C7250" s="37" t="n">
        <v>365</v>
      </c>
      <c r="D7250" s="38" t="n">
        <v>46314</v>
      </c>
      <c r="E7250" s="37" t="s">
        <v>229</v>
      </c>
      <c r="F7250" s="38" t="n">
        <v>46281</v>
      </c>
      <c r="G7250" s="37" t="n">
        <v>65</v>
      </c>
    </row>
    <row r="7251" customFormat="false" ht="15" hidden="false" customHeight="false" outlineLevel="0" collapsed="false">
      <c r="A7251" s="37" t="s">
        <v>1916</v>
      </c>
      <c r="B7251" s="37" t="s">
        <v>236</v>
      </c>
      <c r="C7251" s="37" t="n">
        <v>365</v>
      </c>
      <c r="D7251" s="38" t="n">
        <v>46295</v>
      </c>
      <c r="E7251" s="37" t="s">
        <v>232</v>
      </c>
      <c r="F7251" s="38"/>
      <c r="G7251" s="37"/>
    </row>
    <row r="7252" customFormat="false" ht="15" hidden="false" customHeight="false" outlineLevel="0" collapsed="false">
      <c r="A7252" s="37" t="s">
        <v>1916</v>
      </c>
      <c r="B7252" s="37" t="s">
        <v>237</v>
      </c>
      <c r="C7252" s="37" t="n">
        <v>365</v>
      </c>
      <c r="D7252" s="38" t="n">
        <v>46337</v>
      </c>
      <c r="E7252" s="37" t="s">
        <v>229</v>
      </c>
      <c r="F7252" s="38" t="n">
        <v>46335</v>
      </c>
      <c r="G7252" s="37" t="n">
        <v>95</v>
      </c>
    </row>
    <row r="7253" customFormat="false" ht="15" hidden="false" customHeight="false" outlineLevel="0" collapsed="false">
      <c r="A7253" s="37" t="s">
        <v>1916</v>
      </c>
      <c r="B7253" s="37" t="s">
        <v>238</v>
      </c>
      <c r="C7253" s="37" t="n">
        <v>180</v>
      </c>
      <c r="D7253" s="38" t="n">
        <v>46148</v>
      </c>
      <c r="E7253" s="37" t="s">
        <v>229</v>
      </c>
      <c r="F7253" s="38" t="n">
        <v>46112</v>
      </c>
      <c r="G7253" s="37" t="n">
        <v>63</v>
      </c>
    </row>
    <row r="7254" customFormat="false" ht="15" hidden="false" customHeight="false" outlineLevel="0" collapsed="false">
      <c r="A7254" s="37" t="s">
        <v>1916</v>
      </c>
      <c r="B7254" s="37" t="s">
        <v>239</v>
      </c>
      <c r="C7254" s="37" t="n">
        <v>730</v>
      </c>
      <c r="D7254" s="38" t="n">
        <v>46374</v>
      </c>
      <c r="E7254" s="37" t="s">
        <v>229</v>
      </c>
      <c r="F7254" s="38" t="n">
        <v>46343</v>
      </c>
      <c r="G7254" s="37" t="n">
        <v>62</v>
      </c>
    </row>
    <row r="7255" customFormat="false" ht="15" hidden="false" customHeight="false" outlineLevel="0" collapsed="false">
      <c r="A7255" s="37" t="s">
        <v>1916</v>
      </c>
      <c r="B7255" s="37" t="s">
        <v>240</v>
      </c>
      <c r="C7255" s="37" t="n">
        <v>365</v>
      </c>
      <c r="D7255" s="38" t="n">
        <v>46285</v>
      </c>
      <c r="E7255" s="37" t="s">
        <v>229</v>
      </c>
      <c r="F7255" s="38" t="n">
        <v>46256</v>
      </c>
      <c r="G7255" s="37" t="n">
        <v>70</v>
      </c>
    </row>
    <row r="7256" customFormat="false" ht="15" hidden="false" customHeight="false" outlineLevel="0" collapsed="false">
      <c r="A7256" s="37" t="s">
        <v>735</v>
      </c>
      <c r="B7256" s="37" t="s">
        <v>235</v>
      </c>
      <c r="C7256" s="37" t="n">
        <v>365</v>
      </c>
      <c r="D7256" s="38" t="n">
        <v>46227</v>
      </c>
      <c r="E7256" s="37" t="s">
        <v>229</v>
      </c>
      <c r="F7256" s="38" t="n">
        <v>46210</v>
      </c>
      <c r="G7256" s="37" t="n">
        <v>63</v>
      </c>
    </row>
    <row r="7257" customFormat="false" ht="15" hidden="false" customHeight="false" outlineLevel="0" collapsed="false">
      <c r="A7257" s="37" t="s">
        <v>735</v>
      </c>
      <c r="B7257" s="37" t="s">
        <v>236</v>
      </c>
      <c r="C7257" s="37" t="n">
        <v>365</v>
      </c>
      <c r="D7257" s="38" t="n">
        <v>46124</v>
      </c>
      <c r="E7257" s="37" t="s">
        <v>229</v>
      </c>
      <c r="F7257" s="38" t="n">
        <v>46102</v>
      </c>
      <c r="G7257" s="37" t="n">
        <v>73</v>
      </c>
    </row>
    <row r="7258" customFormat="false" ht="15" hidden="false" customHeight="false" outlineLevel="0" collapsed="false">
      <c r="A7258" s="37" t="s">
        <v>735</v>
      </c>
      <c r="B7258" s="37" t="s">
        <v>237</v>
      </c>
      <c r="C7258" s="37" t="n">
        <v>365</v>
      </c>
      <c r="D7258" s="38" t="n">
        <v>46377</v>
      </c>
      <c r="E7258" s="37" t="s">
        <v>229</v>
      </c>
      <c r="F7258" s="38" t="n">
        <v>46369</v>
      </c>
      <c r="G7258" s="37" t="n">
        <v>79</v>
      </c>
    </row>
    <row r="7259" customFormat="false" ht="15" hidden="false" customHeight="false" outlineLevel="0" collapsed="false">
      <c r="A7259" s="37" t="s">
        <v>735</v>
      </c>
      <c r="B7259" s="37" t="s">
        <v>238</v>
      </c>
      <c r="C7259" s="37" t="n">
        <v>180</v>
      </c>
      <c r="D7259" s="38" t="n">
        <v>46354</v>
      </c>
      <c r="E7259" s="37" t="s">
        <v>229</v>
      </c>
      <c r="F7259" s="38" t="n">
        <v>46321</v>
      </c>
      <c r="G7259" s="37" t="n">
        <v>76</v>
      </c>
    </row>
    <row r="7260" customFormat="false" ht="15" hidden="false" customHeight="false" outlineLevel="0" collapsed="false">
      <c r="A7260" s="37" t="s">
        <v>735</v>
      </c>
      <c r="B7260" s="37" t="s">
        <v>239</v>
      </c>
      <c r="C7260" s="37" t="n">
        <v>730</v>
      </c>
      <c r="D7260" s="38" t="n">
        <v>46370</v>
      </c>
      <c r="E7260" s="37" t="s">
        <v>229</v>
      </c>
      <c r="F7260" s="38" t="n">
        <v>46333</v>
      </c>
      <c r="G7260" s="37" t="n">
        <v>97</v>
      </c>
    </row>
    <row r="7261" customFormat="false" ht="15" hidden="false" customHeight="false" outlineLevel="0" collapsed="false">
      <c r="A7261" s="37" t="s">
        <v>735</v>
      </c>
      <c r="B7261" s="37" t="s">
        <v>240</v>
      </c>
      <c r="C7261" s="37" t="n">
        <v>365</v>
      </c>
      <c r="D7261" s="38" t="n">
        <v>46275</v>
      </c>
      <c r="E7261" s="37" t="s">
        <v>229</v>
      </c>
      <c r="F7261" s="38" t="n">
        <v>46263</v>
      </c>
      <c r="G7261" s="37" t="n">
        <v>96</v>
      </c>
    </row>
    <row r="7262" customFormat="false" ht="15" hidden="false" customHeight="false" outlineLevel="0" collapsed="false">
      <c r="A7262" s="37" t="s">
        <v>1917</v>
      </c>
      <c r="B7262" s="37" t="s">
        <v>235</v>
      </c>
      <c r="C7262" s="37" t="n">
        <v>365</v>
      </c>
      <c r="D7262" s="38" t="n">
        <v>46324</v>
      </c>
      <c r="E7262" s="37" t="s">
        <v>229</v>
      </c>
      <c r="F7262" s="38" t="n">
        <v>46304</v>
      </c>
      <c r="G7262" s="37" t="n">
        <v>63</v>
      </c>
    </row>
    <row r="7263" customFormat="false" ht="15" hidden="false" customHeight="false" outlineLevel="0" collapsed="false">
      <c r="A7263" s="37" t="s">
        <v>1917</v>
      </c>
      <c r="B7263" s="37" t="s">
        <v>236</v>
      </c>
      <c r="C7263" s="37" t="n">
        <v>365</v>
      </c>
      <c r="D7263" s="38" t="n">
        <v>46240</v>
      </c>
      <c r="E7263" s="37" t="s">
        <v>229</v>
      </c>
      <c r="F7263" s="38" t="n">
        <v>46229</v>
      </c>
      <c r="G7263" s="37" t="n">
        <v>66</v>
      </c>
    </row>
    <row r="7264" customFormat="false" ht="15" hidden="false" customHeight="false" outlineLevel="0" collapsed="false">
      <c r="A7264" s="37" t="s">
        <v>1917</v>
      </c>
      <c r="B7264" s="37" t="s">
        <v>237</v>
      </c>
      <c r="C7264" s="37" t="n">
        <v>365</v>
      </c>
      <c r="D7264" s="38" t="n">
        <v>46256</v>
      </c>
      <c r="E7264" s="37" t="s">
        <v>231</v>
      </c>
      <c r="F7264" s="38"/>
      <c r="G7264" s="37"/>
    </row>
    <row r="7265" customFormat="false" ht="15" hidden="false" customHeight="false" outlineLevel="0" collapsed="false">
      <c r="A7265" s="37" t="s">
        <v>1917</v>
      </c>
      <c r="B7265" s="37" t="s">
        <v>238</v>
      </c>
      <c r="C7265" s="37" t="n">
        <v>180</v>
      </c>
      <c r="D7265" s="38" t="n">
        <v>46108</v>
      </c>
      <c r="E7265" s="37" t="s">
        <v>229</v>
      </c>
      <c r="F7265" s="38" t="n">
        <v>46076</v>
      </c>
      <c r="G7265" s="37" t="n">
        <v>91</v>
      </c>
    </row>
    <row r="7266" customFormat="false" ht="15" hidden="false" customHeight="false" outlineLevel="0" collapsed="false">
      <c r="A7266" s="37" t="s">
        <v>1917</v>
      </c>
      <c r="B7266" s="37" t="s">
        <v>239</v>
      </c>
      <c r="C7266" s="37" t="n">
        <v>730</v>
      </c>
      <c r="D7266" s="38" t="n">
        <v>46113</v>
      </c>
      <c r="E7266" s="37" t="s">
        <v>229</v>
      </c>
      <c r="F7266" s="38" t="n">
        <v>46101</v>
      </c>
      <c r="G7266" s="37" t="n">
        <v>99</v>
      </c>
    </row>
    <row r="7267" customFormat="false" ht="15" hidden="false" customHeight="false" outlineLevel="0" collapsed="false">
      <c r="A7267" s="37" t="s">
        <v>1917</v>
      </c>
      <c r="B7267" s="37" t="s">
        <v>240</v>
      </c>
      <c r="C7267" s="37" t="n">
        <v>365</v>
      </c>
      <c r="D7267" s="38" t="n">
        <v>46286</v>
      </c>
      <c r="E7267" s="37" t="s">
        <v>229</v>
      </c>
      <c r="F7267" s="38" t="n">
        <v>46267</v>
      </c>
      <c r="G7267" s="37" t="n">
        <v>98</v>
      </c>
    </row>
    <row r="7268" customFormat="false" ht="15" hidden="false" customHeight="false" outlineLevel="0" collapsed="false">
      <c r="A7268" s="37" t="s">
        <v>926</v>
      </c>
      <c r="B7268" s="37" t="s">
        <v>235</v>
      </c>
      <c r="C7268" s="37" t="n">
        <v>365</v>
      </c>
      <c r="D7268" s="38" t="n">
        <v>46198</v>
      </c>
      <c r="E7268" s="37" t="s">
        <v>229</v>
      </c>
      <c r="F7268" s="38" t="n">
        <v>46185</v>
      </c>
      <c r="G7268" s="37" t="n">
        <v>89</v>
      </c>
    </row>
    <row r="7269" customFormat="false" ht="15" hidden="false" customHeight="false" outlineLevel="0" collapsed="false">
      <c r="A7269" s="37" t="s">
        <v>926</v>
      </c>
      <c r="B7269" s="37" t="s">
        <v>236</v>
      </c>
      <c r="C7269" s="37" t="n">
        <v>365</v>
      </c>
      <c r="D7269" s="38" t="n">
        <v>46332</v>
      </c>
      <c r="E7269" s="37" t="s">
        <v>229</v>
      </c>
      <c r="F7269" s="38" t="n">
        <v>46297</v>
      </c>
      <c r="G7269" s="37" t="n">
        <v>80</v>
      </c>
    </row>
    <row r="7270" customFormat="false" ht="15" hidden="false" customHeight="false" outlineLevel="0" collapsed="false">
      <c r="A7270" s="37" t="s">
        <v>926</v>
      </c>
      <c r="B7270" s="37" t="s">
        <v>237</v>
      </c>
      <c r="C7270" s="37" t="n">
        <v>365</v>
      </c>
      <c r="D7270" s="38" t="n">
        <v>46129</v>
      </c>
      <c r="E7270" s="37" t="s">
        <v>229</v>
      </c>
      <c r="F7270" s="38" t="n">
        <v>46101</v>
      </c>
      <c r="G7270" s="37" t="n">
        <v>65</v>
      </c>
    </row>
    <row r="7271" customFormat="false" ht="15" hidden="false" customHeight="false" outlineLevel="0" collapsed="false">
      <c r="A7271" s="37" t="s">
        <v>926</v>
      </c>
      <c r="B7271" s="37" t="s">
        <v>238</v>
      </c>
      <c r="C7271" s="37" t="n">
        <v>180</v>
      </c>
      <c r="D7271" s="38" t="n">
        <v>46341</v>
      </c>
      <c r="E7271" s="37" t="s">
        <v>229</v>
      </c>
      <c r="F7271" s="38" t="n">
        <v>46339</v>
      </c>
      <c r="G7271" s="37" t="n">
        <v>99</v>
      </c>
    </row>
    <row r="7272" customFormat="false" ht="15" hidden="false" customHeight="false" outlineLevel="0" collapsed="false">
      <c r="A7272" s="37" t="s">
        <v>926</v>
      </c>
      <c r="B7272" s="37" t="s">
        <v>239</v>
      </c>
      <c r="C7272" s="37" t="n">
        <v>730</v>
      </c>
      <c r="D7272" s="38" t="n">
        <v>46197</v>
      </c>
      <c r="E7272" s="37" t="s">
        <v>230</v>
      </c>
      <c r="F7272" s="38"/>
      <c r="G7272" s="37"/>
    </row>
    <row r="7273" customFormat="false" ht="15" hidden="false" customHeight="false" outlineLevel="0" collapsed="false">
      <c r="A7273" s="37" t="s">
        <v>926</v>
      </c>
      <c r="B7273" s="37" t="s">
        <v>240</v>
      </c>
      <c r="C7273" s="37" t="n">
        <v>365</v>
      </c>
      <c r="D7273" s="38" t="n">
        <v>46342</v>
      </c>
      <c r="E7273" s="37" t="s">
        <v>232</v>
      </c>
      <c r="F7273" s="38"/>
      <c r="G7273" s="37"/>
    </row>
    <row r="7274" customFormat="false" ht="15" hidden="false" customHeight="false" outlineLevel="0" collapsed="false">
      <c r="A7274" s="37" t="s">
        <v>1918</v>
      </c>
      <c r="B7274" s="37" t="s">
        <v>235</v>
      </c>
      <c r="C7274" s="37" t="n">
        <v>365</v>
      </c>
      <c r="D7274" s="38" t="n">
        <v>46358</v>
      </c>
      <c r="E7274" s="37" t="s">
        <v>229</v>
      </c>
      <c r="F7274" s="38" t="n">
        <v>46323</v>
      </c>
      <c r="G7274" s="37" t="n">
        <v>67</v>
      </c>
    </row>
    <row r="7275" customFormat="false" ht="15" hidden="false" customHeight="false" outlineLevel="0" collapsed="false">
      <c r="A7275" s="37" t="s">
        <v>1918</v>
      </c>
      <c r="B7275" s="37" t="s">
        <v>236</v>
      </c>
      <c r="C7275" s="37" t="n">
        <v>365</v>
      </c>
      <c r="D7275" s="38" t="n">
        <v>46152</v>
      </c>
      <c r="E7275" s="37" t="s">
        <v>230</v>
      </c>
      <c r="F7275" s="38"/>
      <c r="G7275" s="37"/>
    </row>
    <row r="7276" customFormat="false" ht="15" hidden="false" customHeight="false" outlineLevel="0" collapsed="false">
      <c r="A7276" s="37" t="s">
        <v>1918</v>
      </c>
      <c r="B7276" s="37" t="s">
        <v>237</v>
      </c>
      <c r="C7276" s="37" t="n">
        <v>365</v>
      </c>
      <c r="D7276" s="38" t="n">
        <v>46374</v>
      </c>
      <c r="E7276" s="37" t="s">
        <v>231</v>
      </c>
      <c r="F7276" s="38"/>
      <c r="G7276" s="37"/>
    </row>
    <row r="7277" customFormat="false" ht="15" hidden="false" customHeight="false" outlineLevel="0" collapsed="false">
      <c r="A7277" s="37" t="s">
        <v>1918</v>
      </c>
      <c r="B7277" s="37" t="s">
        <v>238</v>
      </c>
      <c r="C7277" s="37" t="n">
        <v>180</v>
      </c>
      <c r="D7277" s="38" t="n">
        <v>46226</v>
      </c>
      <c r="E7277" s="37" t="s">
        <v>229</v>
      </c>
      <c r="F7277" s="38" t="n">
        <v>46193</v>
      </c>
      <c r="G7277" s="37" t="n">
        <v>86</v>
      </c>
    </row>
    <row r="7278" customFormat="false" ht="15" hidden="false" customHeight="false" outlineLevel="0" collapsed="false">
      <c r="A7278" s="37" t="s">
        <v>1918</v>
      </c>
      <c r="B7278" s="37" t="s">
        <v>239</v>
      </c>
      <c r="C7278" s="37" t="n">
        <v>730</v>
      </c>
      <c r="D7278" s="38" t="n">
        <v>46106</v>
      </c>
      <c r="E7278" s="37" t="s">
        <v>230</v>
      </c>
      <c r="F7278" s="38"/>
      <c r="G7278" s="37"/>
    </row>
    <row r="7279" customFormat="false" ht="15" hidden="false" customHeight="false" outlineLevel="0" collapsed="false">
      <c r="A7279" s="37" t="s">
        <v>1918</v>
      </c>
      <c r="B7279" s="37" t="s">
        <v>240</v>
      </c>
      <c r="C7279" s="37" t="n">
        <v>365</v>
      </c>
      <c r="D7279" s="38" t="n">
        <v>46312</v>
      </c>
      <c r="E7279" s="37" t="s">
        <v>229</v>
      </c>
      <c r="F7279" s="38" t="n">
        <v>46296</v>
      </c>
      <c r="G7279" s="37" t="n">
        <v>64</v>
      </c>
    </row>
    <row r="7280" customFormat="false" ht="15" hidden="false" customHeight="false" outlineLevel="0" collapsed="false">
      <c r="A7280" s="37" t="s">
        <v>1919</v>
      </c>
      <c r="B7280" s="37" t="s">
        <v>235</v>
      </c>
      <c r="C7280" s="37" t="n">
        <v>365</v>
      </c>
      <c r="D7280" s="38" t="n">
        <v>46297</v>
      </c>
      <c r="E7280" s="37" t="s">
        <v>229</v>
      </c>
      <c r="F7280" s="38" t="n">
        <v>46276</v>
      </c>
      <c r="G7280" s="37" t="n">
        <v>60</v>
      </c>
    </row>
    <row r="7281" customFormat="false" ht="15" hidden="false" customHeight="false" outlineLevel="0" collapsed="false">
      <c r="A7281" s="37" t="s">
        <v>1919</v>
      </c>
      <c r="B7281" s="37" t="s">
        <v>236</v>
      </c>
      <c r="C7281" s="37" t="n">
        <v>365</v>
      </c>
      <c r="D7281" s="38" t="n">
        <v>46334</v>
      </c>
      <c r="E7281" s="37" t="s">
        <v>231</v>
      </c>
      <c r="F7281" s="38"/>
      <c r="G7281" s="37"/>
    </row>
    <row r="7282" customFormat="false" ht="15" hidden="false" customHeight="false" outlineLevel="0" collapsed="false">
      <c r="A7282" s="37" t="s">
        <v>1919</v>
      </c>
      <c r="B7282" s="37" t="s">
        <v>237</v>
      </c>
      <c r="C7282" s="37" t="n">
        <v>365</v>
      </c>
      <c r="D7282" s="38" t="n">
        <v>46113</v>
      </c>
      <c r="E7282" s="37" t="s">
        <v>229</v>
      </c>
      <c r="F7282" s="38" t="n">
        <v>46074</v>
      </c>
      <c r="G7282" s="37" t="n">
        <v>78</v>
      </c>
    </row>
    <row r="7283" customFormat="false" ht="15" hidden="false" customHeight="false" outlineLevel="0" collapsed="false">
      <c r="A7283" s="37" t="s">
        <v>1919</v>
      </c>
      <c r="B7283" s="37" t="s">
        <v>238</v>
      </c>
      <c r="C7283" s="37" t="n">
        <v>180</v>
      </c>
      <c r="D7283" s="38" t="n">
        <v>46245</v>
      </c>
      <c r="E7283" s="37" t="s">
        <v>229</v>
      </c>
      <c r="F7283" s="38" t="n">
        <v>46243</v>
      </c>
      <c r="G7283" s="37" t="n">
        <v>73</v>
      </c>
    </row>
    <row r="7284" customFormat="false" ht="15" hidden="false" customHeight="false" outlineLevel="0" collapsed="false">
      <c r="A7284" s="37" t="s">
        <v>1919</v>
      </c>
      <c r="B7284" s="37" t="s">
        <v>239</v>
      </c>
      <c r="C7284" s="37" t="n">
        <v>730</v>
      </c>
      <c r="D7284" s="38" t="n">
        <v>46233</v>
      </c>
      <c r="E7284" s="37" t="s">
        <v>229</v>
      </c>
      <c r="F7284" s="38" t="n">
        <v>46213</v>
      </c>
      <c r="G7284" s="37" t="n">
        <v>74</v>
      </c>
    </row>
    <row r="7285" customFormat="false" ht="15" hidden="false" customHeight="false" outlineLevel="0" collapsed="false">
      <c r="A7285" s="37" t="s">
        <v>1919</v>
      </c>
      <c r="B7285" s="37" t="s">
        <v>240</v>
      </c>
      <c r="C7285" s="37" t="n">
        <v>365</v>
      </c>
      <c r="D7285" s="38" t="n">
        <v>46178</v>
      </c>
      <c r="E7285" s="37" t="s">
        <v>231</v>
      </c>
      <c r="F7285" s="38"/>
      <c r="G7285" s="37"/>
    </row>
    <row r="7286" customFormat="false" ht="15" hidden="false" customHeight="false" outlineLevel="0" collapsed="false">
      <c r="A7286" s="37" t="s">
        <v>1914</v>
      </c>
      <c r="B7286" s="37" t="s">
        <v>235</v>
      </c>
      <c r="C7286" s="37" t="n">
        <v>365</v>
      </c>
      <c r="D7286" s="38" t="n">
        <v>46153</v>
      </c>
      <c r="E7286" s="37" t="s">
        <v>229</v>
      </c>
      <c r="F7286" s="38" t="n">
        <v>46141</v>
      </c>
      <c r="G7286" s="37" t="n">
        <v>95</v>
      </c>
    </row>
    <row r="7287" customFormat="false" ht="15" hidden="false" customHeight="false" outlineLevel="0" collapsed="false">
      <c r="A7287" s="37" t="s">
        <v>1914</v>
      </c>
      <c r="B7287" s="37" t="s">
        <v>236</v>
      </c>
      <c r="C7287" s="37" t="n">
        <v>365</v>
      </c>
      <c r="D7287" s="38" t="n">
        <v>46322</v>
      </c>
      <c r="E7287" s="37" t="s">
        <v>229</v>
      </c>
      <c r="F7287" s="38" t="n">
        <v>46311</v>
      </c>
      <c r="G7287" s="37" t="n">
        <v>81</v>
      </c>
    </row>
    <row r="7288" customFormat="false" ht="15" hidden="false" customHeight="false" outlineLevel="0" collapsed="false">
      <c r="A7288" s="37" t="s">
        <v>1914</v>
      </c>
      <c r="B7288" s="37" t="s">
        <v>237</v>
      </c>
      <c r="C7288" s="37" t="n">
        <v>365</v>
      </c>
      <c r="D7288" s="38" t="n">
        <v>46382</v>
      </c>
      <c r="E7288" s="37" t="s">
        <v>229</v>
      </c>
      <c r="F7288" s="38" t="n">
        <v>46372</v>
      </c>
      <c r="G7288" s="37" t="n">
        <v>82</v>
      </c>
    </row>
    <row r="7289" customFormat="false" ht="15" hidden="false" customHeight="false" outlineLevel="0" collapsed="false">
      <c r="A7289" s="37" t="s">
        <v>1914</v>
      </c>
      <c r="B7289" s="37" t="s">
        <v>238</v>
      </c>
      <c r="C7289" s="37" t="n">
        <v>180</v>
      </c>
      <c r="D7289" s="38" t="n">
        <v>46174</v>
      </c>
      <c r="E7289" s="37" t="s">
        <v>231</v>
      </c>
      <c r="F7289" s="38"/>
      <c r="G7289" s="37"/>
    </row>
    <row r="7290" customFormat="false" ht="15" hidden="false" customHeight="false" outlineLevel="0" collapsed="false">
      <c r="A7290" s="37" t="s">
        <v>1914</v>
      </c>
      <c r="B7290" s="37" t="s">
        <v>239</v>
      </c>
      <c r="C7290" s="37" t="n">
        <v>730</v>
      </c>
      <c r="D7290" s="38" t="n">
        <v>46327</v>
      </c>
      <c r="E7290" s="37" t="s">
        <v>229</v>
      </c>
      <c r="F7290" s="38" t="n">
        <v>46318</v>
      </c>
      <c r="G7290" s="37" t="n">
        <v>83</v>
      </c>
    </row>
    <row r="7291" customFormat="false" ht="15" hidden="false" customHeight="false" outlineLevel="0" collapsed="false">
      <c r="A7291" s="37" t="s">
        <v>1914</v>
      </c>
      <c r="B7291" s="37" t="s">
        <v>240</v>
      </c>
      <c r="C7291" s="37" t="n">
        <v>365</v>
      </c>
      <c r="D7291" s="38" t="n">
        <v>46310</v>
      </c>
      <c r="E7291" s="37" t="s">
        <v>229</v>
      </c>
      <c r="F7291" s="38" t="n">
        <v>46291</v>
      </c>
      <c r="G7291" s="37" t="n">
        <v>98</v>
      </c>
    </row>
    <row r="7292" customFormat="false" ht="15" hidden="false" customHeight="false" outlineLevel="0" collapsed="false">
      <c r="A7292" s="37" t="s">
        <v>773</v>
      </c>
      <c r="B7292" s="37" t="s">
        <v>235</v>
      </c>
      <c r="C7292" s="37" t="n">
        <v>365</v>
      </c>
      <c r="D7292" s="38" t="n">
        <v>46309</v>
      </c>
      <c r="E7292" s="37" t="s">
        <v>232</v>
      </c>
      <c r="F7292" s="38"/>
      <c r="G7292" s="37"/>
    </row>
    <row r="7293" customFormat="false" ht="15" hidden="false" customHeight="false" outlineLevel="0" collapsed="false">
      <c r="A7293" s="37" t="s">
        <v>773</v>
      </c>
      <c r="B7293" s="37" t="s">
        <v>236</v>
      </c>
      <c r="C7293" s="37" t="n">
        <v>365</v>
      </c>
      <c r="D7293" s="38" t="n">
        <v>46174</v>
      </c>
      <c r="E7293" s="37" t="s">
        <v>229</v>
      </c>
      <c r="F7293" s="38" t="n">
        <v>46146</v>
      </c>
      <c r="G7293" s="37" t="n">
        <v>74</v>
      </c>
    </row>
    <row r="7294" customFormat="false" ht="15" hidden="false" customHeight="false" outlineLevel="0" collapsed="false">
      <c r="A7294" s="37" t="s">
        <v>773</v>
      </c>
      <c r="B7294" s="37" t="s">
        <v>237</v>
      </c>
      <c r="C7294" s="37" t="n">
        <v>365</v>
      </c>
      <c r="D7294" s="38" t="n">
        <v>46203</v>
      </c>
      <c r="E7294" s="37" t="s">
        <v>229</v>
      </c>
      <c r="F7294" s="38" t="n">
        <v>46172</v>
      </c>
      <c r="G7294" s="37" t="n">
        <v>73</v>
      </c>
    </row>
    <row r="7295" customFormat="false" ht="15" hidden="false" customHeight="false" outlineLevel="0" collapsed="false">
      <c r="A7295" s="37" t="s">
        <v>773</v>
      </c>
      <c r="B7295" s="37" t="s">
        <v>238</v>
      </c>
      <c r="C7295" s="37" t="n">
        <v>180</v>
      </c>
      <c r="D7295" s="38" t="n">
        <v>46100</v>
      </c>
      <c r="E7295" s="37" t="s">
        <v>229</v>
      </c>
      <c r="F7295" s="38" t="n">
        <v>46063</v>
      </c>
      <c r="G7295" s="37" t="n">
        <v>70</v>
      </c>
    </row>
    <row r="7296" customFormat="false" ht="15" hidden="false" customHeight="false" outlineLevel="0" collapsed="false">
      <c r="A7296" s="37" t="s">
        <v>773</v>
      </c>
      <c r="B7296" s="37" t="s">
        <v>239</v>
      </c>
      <c r="C7296" s="37" t="n">
        <v>730</v>
      </c>
      <c r="D7296" s="38" t="n">
        <v>46300</v>
      </c>
      <c r="E7296" s="37" t="s">
        <v>232</v>
      </c>
      <c r="F7296" s="38"/>
      <c r="G7296" s="37"/>
    </row>
    <row r="7297" customFormat="false" ht="15" hidden="false" customHeight="false" outlineLevel="0" collapsed="false">
      <c r="A7297" s="37" t="s">
        <v>773</v>
      </c>
      <c r="B7297" s="37" t="s">
        <v>240</v>
      </c>
      <c r="C7297" s="37" t="n">
        <v>365</v>
      </c>
      <c r="D7297" s="38" t="n">
        <v>46130</v>
      </c>
      <c r="E7297" s="37" t="s">
        <v>229</v>
      </c>
      <c r="F7297" s="38" t="n">
        <v>46127</v>
      </c>
      <c r="G7297" s="37" t="n">
        <v>73</v>
      </c>
    </row>
    <row r="7298" customFormat="false" ht="15" hidden="false" customHeight="false" outlineLevel="0" collapsed="false">
      <c r="A7298" s="37" t="s">
        <v>1921</v>
      </c>
      <c r="B7298" s="37" t="s">
        <v>235</v>
      </c>
      <c r="C7298" s="37" t="n">
        <v>365</v>
      </c>
      <c r="D7298" s="38" t="n">
        <v>46152</v>
      </c>
      <c r="E7298" s="37" t="s">
        <v>229</v>
      </c>
      <c r="F7298" s="38" t="n">
        <v>46123</v>
      </c>
      <c r="G7298" s="37" t="n">
        <v>75</v>
      </c>
    </row>
    <row r="7299" customFormat="false" ht="15" hidden="false" customHeight="false" outlineLevel="0" collapsed="false">
      <c r="A7299" s="37" t="s">
        <v>1921</v>
      </c>
      <c r="B7299" s="37" t="s">
        <v>236</v>
      </c>
      <c r="C7299" s="37" t="n">
        <v>365</v>
      </c>
      <c r="D7299" s="38" t="n">
        <v>46375</v>
      </c>
      <c r="E7299" s="37" t="s">
        <v>229</v>
      </c>
      <c r="F7299" s="38" t="n">
        <v>46363</v>
      </c>
      <c r="G7299" s="37" t="n">
        <v>79</v>
      </c>
    </row>
    <row r="7300" customFormat="false" ht="15" hidden="false" customHeight="false" outlineLevel="0" collapsed="false">
      <c r="A7300" s="37" t="s">
        <v>1921</v>
      </c>
      <c r="B7300" s="37" t="s">
        <v>237</v>
      </c>
      <c r="C7300" s="37" t="n">
        <v>365</v>
      </c>
      <c r="D7300" s="38" t="n">
        <v>46121</v>
      </c>
      <c r="E7300" s="37" t="s">
        <v>229</v>
      </c>
      <c r="F7300" s="38" t="n">
        <v>46107</v>
      </c>
      <c r="G7300" s="37" t="n">
        <v>66</v>
      </c>
    </row>
    <row r="7301" customFormat="false" ht="15" hidden="false" customHeight="false" outlineLevel="0" collapsed="false">
      <c r="A7301" s="37" t="s">
        <v>1921</v>
      </c>
      <c r="B7301" s="37" t="s">
        <v>238</v>
      </c>
      <c r="C7301" s="37" t="n">
        <v>180</v>
      </c>
      <c r="D7301" s="38" t="n">
        <v>46374</v>
      </c>
      <c r="E7301" s="37" t="s">
        <v>229</v>
      </c>
      <c r="F7301" s="38" t="n">
        <v>46370</v>
      </c>
      <c r="G7301" s="37" t="n">
        <v>71</v>
      </c>
    </row>
    <row r="7302" customFormat="false" ht="15" hidden="false" customHeight="false" outlineLevel="0" collapsed="false">
      <c r="A7302" s="37" t="s">
        <v>1921</v>
      </c>
      <c r="B7302" s="37" t="s">
        <v>239</v>
      </c>
      <c r="C7302" s="37" t="n">
        <v>730</v>
      </c>
      <c r="D7302" s="38" t="n">
        <v>46139</v>
      </c>
      <c r="E7302" s="37" t="s">
        <v>229</v>
      </c>
      <c r="F7302" s="38" t="n">
        <v>46114</v>
      </c>
      <c r="G7302" s="37" t="n">
        <v>75</v>
      </c>
    </row>
    <row r="7303" customFormat="false" ht="15" hidden="false" customHeight="false" outlineLevel="0" collapsed="false">
      <c r="A7303" s="37" t="s">
        <v>1921</v>
      </c>
      <c r="B7303" s="37" t="s">
        <v>240</v>
      </c>
      <c r="C7303" s="37" t="n">
        <v>365</v>
      </c>
      <c r="D7303" s="38" t="n">
        <v>46272</v>
      </c>
      <c r="E7303" s="37" t="s">
        <v>229</v>
      </c>
      <c r="F7303" s="38" t="n">
        <v>46258</v>
      </c>
      <c r="G7303" s="37" t="n">
        <v>63</v>
      </c>
    </row>
    <row r="7304" customFormat="false" ht="15" hidden="false" customHeight="false" outlineLevel="0" collapsed="false">
      <c r="A7304" s="37" t="s">
        <v>1922</v>
      </c>
      <c r="B7304" s="37" t="s">
        <v>235</v>
      </c>
      <c r="C7304" s="37" t="n">
        <v>365</v>
      </c>
      <c r="D7304" s="38" t="n">
        <v>46129</v>
      </c>
      <c r="E7304" s="37" t="s">
        <v>229</v>
      </c>
      <c r="F7304" s="38" t="n">
        <v>46102</v>
      </c>
      <c r="G7304" s="37" t="n">
        <v>90</v>
      </c>
    </row>
    <row r="7305" customFormat="false" ht="15" hidden="false" customHeight="false" outlineLevel="0" collapsed="false">
      <c r="A7305" s="37" t="s">
        <v>1922</v>
      </c>
      <c r="B7305" s="37" t="s">
        <v>236</v>
      </c>
      <c r="C7305" s="37" t="n">
        <v>365</v>
      </c>
      <c r="D7305" s="38" t="n">
        <v>46325</v>
      </c>
      <c r="E7305" s="37" t="s">
        <v>229</v>
      </c>
      <c r="F7305" s="38" t="n">
        <v>46289</v>
      </c>
      <c r="G7305" s="37" t="n">
        <v>61</v>
      </c>
    </row>
    <row r="7306" customFormat="false" ht="15" hidden="false" customHeight="false" outlineLevel="0" collapsed="false">
      <c r="A7306" s="37" t="s">
        <v>1922</v>
      </c>
      <c r="B7306" s="37" t="s">
        <v>237</v>
      </c>
      <c r="C7306" s="37" t="n">
        <v>365</v>
      </c>
      <c r="D7306" s="38" t="n">
        <v>46259</v>
      </c>
      <c r="E7306" s="37" t="s">
        <v>229</v>
      </c>
      <c r="F7306" s="38" t="n">
        <v>46242</v>
      </c>
      <c r="G7306" s="37" t="n">
        <v>67</v>
      </c>
    </row>
    <row r="7307" customFormat="false" ht="15" hidden="false" customHeight="false" outlineLevel="0" collapsed="false">
      <c r="A7307" s="37" t="s">
        <v>1922</v>
      </c>
      <c r="B7307" s="37" t="s">
        <v>238</v>
      </c>
      <c r="C7307" s="37" t="n">
        <v>180</v>
      </c>
      <c r="D7307" s="38" t="n">
        <v>46119</v>
      </c>
      <c r="E7307" s="37" t="s">
        <v>229</v>
      </c>
      <c r="F7307" s="38" t="n">
        <v>46087</v>
      </c>
      <c r="G7307" s="37" t="n">
        <v>74</v>
      </c>
    </row>
    <row r="7308" customFormat="false" ht="15" hidden="false" customHeight="false" outlineLevel="0" collapsed="false">
      <c r="A7308" s="37" t="s">
        <v>1922</v>
      </c>
      <c r="B7308" s="37" t="s">
        <v>239</v>
      </c>
      <c r="C7308" s="37" t="n">
        <v>730</v>
      </c>
      <c r="D7308" s="38" t="n">
        <v>46232</v>
      </c>
      <c r="E7308" s="37" t="s">
        <v>229</v>
      </c>
      <c r="F7308" s="38" t="n">
        <v>46205</v>
      </c>
      <c r="G7308" s="37" t="n">
        <v>94</v>
      </c>
    </row>
    <row r="7309" customFormat="false" ht="15" hidden="false" customHeight="false" outlineLevel="0" collapsed="false">
      <c r="A7309" s="37" t="s">
        <v>1922</v>
      </c>
      <c r="B7309" s="37" t="s">
        <v>240</v>
      </c>
      <c r="C7309" s="37" t="n">
        <v>365</v>
      </c>
      <c r="D7309" s="38" t="n">
        <v>46293</v>
      </c>
      <c r="E7309" s="37" t="s">
        <v>229</v>
      </c>
      <c r="F7309" s="38" t="n">
        <v>46260</v>
      </c>
      <c r="G7309" s="37" t="n">
        <v>72</v>
      </c>
    </row>
    <row r="7310" customFormat="false" ht="15" hidden="false" customHeight="false" outlineLevel="0" collapsed="false">
      <c r="A7310" s="37" t="s">
        <v>1923</v>
      </c>
      <c r="B7310" s="37" t="s">
        <v>235</v>
      </c>
      <c r="C7310" s="37" t="n">
        <v>365</v>
      </c>
      <c r="D7310" s="38" t="n">
        <v>46324</v>
      </c>
      <c r="E7310" s="37" t="s">
        <v>229</v>
      </c>
      <c r="F7310" s="38" t="n">
        <v>46311</v>
      </c>
      <c r="G7310" s="37" t="n">
        <v>66</v>
      </c>
    </row>
    <row r="7311" customFormat="false" ht="15" hidden="false" customHeight="false" outlineLevel="0" collapsed="false">
      <c r="A7311" s="37" t="s">
        <v>1923</v>
      </c>
      <c r="B7311" s="37" t="s">
        <v>236</v>
      </c>
      <c r="C7311" s="37" t="n">
        <v>365</v>
      </c>
      <c r="D7311" s="38" t="n">
        <v>46332</v>
      </c>
      <c r="E7311" s="37" t="s">
        <v>229</v>
      </c>
      <c r="F7311" s="38" t="n">
        <v>46323</v>
      </c>
      <c r="G7311" s="37" t="n">
        <v>96</v>
      </c>
    </row>
    <row r="7312" customFormat="false" ht="15" hidden="false" customHeight="false" outlineLevel="0" collapsed="false">
      <c r="A7312" s="37" t="s">
        <v>1923</v>
      </c>
      <c r="B7312" s="37" t="s">
        <v>237</v>
      </c>
      <c r="C7312" s="37" t="n">
        <v>365</v>
      </c>
      <c r="D7312" s="38" t="n">
        <v>46208</v>
      </c>
      <c r="E7312" s="37" t="s">
        <v>229</v>
      </c>
      <c r="F7312" s="38" t="n">
        <v>46176</v>
      </c>
      <c r="G7312" s="37" t="n">
        <v>83</v>
      </c>
    </row>
    <row r="7313" customFormat="false" ht="15" hidden="false" customHeight="false" outlineLevel="0" collapsed="false">
      <c r="A7313" s="37" t="s">
        <v>1923</v>
      </c>
      <c r="B7313" s="37" t="s">
        <v>238</v>
      </c>
      <c r="C7313" s="37" t="n">
        <v>180</v>
      </c>
      <c r="D7313" s="38" t="n">
        <v>46330</v>
      </c>
      <c r="E7313" s="37" t="s">
        <v>229</v>
      </c>
      <c r="F7313" s="38" t="n">
        <v>46293</v>
      </c>
      <c r="G7313" s="37" t="n">
        <v>63</v>
      </c>
    </row>
    <row r="7314" customFormat="false" ht="15" hidden="false" customHeight="false" outlineLevel="0" collapsed="false">
      <c r="A7314" s="37" t="s">
        <v>1923</v>
      </c>
      <c r="B7314" s="37" t="s">
        <v>239</v>
      </c>
      <c r="C7314" s="37" t="n">
        <v>730</v>
      </c>
      <c r="D7314" s="38" t="n">
        <v>46098</v>
      </c>
      <c r="E7314" s="37" t="s">
        <v>229</v>
      </c>
      <c r="F7314" s="38" t="n">
        <v>46078</v>
      </c>
      <c r="G7314" s="37" t="n">
        <v>60</v>
      </c>
    </row>
    <row r="7315" customFormat="false" ht="15" hidden="false" customHeight="false" outlineLevel="0" collapsed="false">
      <c r="A7315" s="37" t="s">
        <v>1923</v>
      </c>
      <c r="B7315" s="37" t="s">
        <v>240</v>
      </c>
      <c r="C7315" s="37" t="n">
        <v>365</v>
      </c>
      <c r="D7315" s="38" t="n">
        <v>46308</v>
      </c>
      <c r="E7315" s="37" t="s">
        <v>229</v>
      </c>
      <c r="F7315" s="38" t="n">
        <v>46270</v>
      </c>
      <c r="G7315" s="37" t="n">
        <v>89</v>
      </c>
    </row>
    <row r="7316" customFormat="false" ht="15" hidden="false" customHeight="false" outlineLevel="0" collapsed="false">
      <c r="A7316" s="37" t="s">
        <v>1924</v>
      </c>
      <c r="B7316" s="37" t="s">
        <v>235</v>
      </c>
      <c r="C7316" s="37" t="n">
        <v>365</v>
      </c>
      <c r="D7316" s="38" t="n">
        <v>46113</v>
      </c>
      <c r="E7316" s="37" t="s">
        <v>229</v>
      </c>
      <c r="F7316" s="38" t="n">
        <v>46079</v>
      </c>
      <c r="G7316" s="37" t="n">
        <v>61</v>
      </c>
    </row>
    <row r="7317" customFormat="false" ht="15" hidden="false" customHeight="false" outlineLevel="0" collapsed="false">
      <c r="A7317" s="37" t="s">
        <v>1924</v>
      </c>
      <c r="B7317" s="37" t="s">
        <v>236</v>
      </c>
      <c r="C7317" s="37" t="n">
        <v>365</v>
      </c>
      <c r="D7317" s="38" t="n">
        <v>46135</v>
      </c>
      <c r="E7317" s="37" t="s">
        <v>232</v>
      </c>
      <c r="F7317" s="38"/>
      <c r="G7317" s="37"/>
    </row>
    <row r="7318" customFormat="false" ht="15" hidden="false" customHeight="false" outlineLevel="0" collapsed="false">
      <c r="A7318" s="37" t="s">
        <v>1924</v>
      </c>
      <c r="B7318" s="37" t="s">
        <v>237</v>
      </c>
      <c r="C7318" s="37" t="n">
        <v>365</v>
      </c>
      <c r="D7318" s="38" t="n">
        <v>46213</v>
      </c>
      <c r="E7318" s="37" t="s">
        <v>229</v>
      </c>
      <c r="F7318" s="38" t="n">
        <v>46182</v>
      </c>
      <c r="G7318" s="37" t="n">
        <v>62</v>
      </c>
    </row>
    <row r="7319" customFormat="false" ht="15" hidden="false" customHeight="false" outlineLevel="0" collapsed="false">
      <c r="A7319" s="37" t="s">
        <v>1924</v>
      </c>
      <c r="B7319" s="37" t="s">
        <v>238</v>
      </c>
      <c r="C7319" s="37" t="n">
        <v>180</v>
      </c>
      <c r="D7319" s="38" t="n">
        <v>46312</v>
      </c>
      <c r="E7319" s="37" t="s">
        <v>231</v>
      </c>
      <c r="F7319" s="38"/>
      <c r="G7319" s="37"/>
    </row>
    <row r="7320" customFormat="false" ht="15" hidden="false" customHeight="false" outlineLevel="0" collapsed="false">
      <c r="A7320" s="37" t="s">
        <v>1924</v>
      </c>
      <c r="B7320" s="37" t="s">
        <v>239</v>
      </c>
      <c r="C7320" s="37" t="n">
        <v>730</v>
      </c>
      <c r="D7320" s="38" t="n">
        <v>46297</v>
      </c>
      <c r="E7320" s="37" t="s">
        <v>229</v>
      </c>
      <c r="F7320" s="38" t="n">
        <v>46270</v>
      </c>
      <c r="G7320" s="37" t="n">
        <v>75</v>
      </c>
    </row>
    <row r="7321" customFormat="false" ht="15" hidden="false" customHeight="false" outlineLevel="0" collapsed="false">
      <c r="A7321" s="37" t="s">
        <v>1924</v>
      </c>
      <c r="B7321" s="37" t="s">
        <v>240</v>
      </c>
      <c r="C7321" s="37" t="n">
        <v>365</v>
      </c>
      <c r="D7321" s="38" t="n">
        <v>46146</v>
      </c>
      <c r="E7321" s="37" t="s">
        <v>229</v>
      </c>
      <c r="F7321" s="38" t="n">
        <v>46107</v>
      </c>
      <c r="G7321" s="37" t="n">
        <v>88</v>
      </c>
    </row>
    <row r="7322" customFormat="false" ht="15" hidden="false" customHeight="false" outlineLevel="0" collapsed="false">
      <c r="A7322" s="37" t="s">
        <v>1925</v>
      </c>
      <c r="B7322" s="37" t="s">
        <v>235</v>
      </c>
      <c r="C7322" s="37" t="n">
        <v>365</v>
      </c>
      <c r="D7322" s="38" t="n">
        <v>46197</v>
      </c>
      <c r="E7322" s="37" t="s">
        <v>229</v>
      </c>
      <c r="F7322" s="38" t="n">
        <v>46194</v>
      </c>
      <c r="G7322" s="37" t="n">
        <v>61</v>
      </c>
    </row>
    <row r="7323" customFormat="false" ht="15" hidden="false" customHeight="false" outlineLevel="0" collapsed="false">
      <c r="A7323" s="37" t="s">
        <v>1925</v>
      </c>
      <c r="B7323" s="37" t="s">
        <v>236</v>
      </c>
      <c r="C7323" s="37" t="n">
        <v>365</v>
      </c>
      <c r="D7323" s="38" t="n">
        <v>46168</v>
      </c>
      <c r="E7323" s="37" t="s">
        <v>232</v>
      </c>
      <c r="F7323" s="38"/>
      <c r="G7323" s="37"/>
    </row>
    <row r="7324" customFormat="false" ht="15" hidden="false" customHeight="false" outlineLevel="0" collapsed="false">
      <c r="A7324" s="37" t="s">
        <v>1925</v>
      </c>
      <c r="B7324" s="37" t="s">
        <v>237</v>
      </c>
      <c r="C7324" s="37" t="n">
        <v>365</v>
      </c>
      <c r="D7324" s="38" t="n">
        <v>46324</v>
      </c>
      <c r="E7324" s="37" t="s">
        <v>229</v>
      </c>
      <c r="F7324" s="38" t="n">
        <v>46311</v>
      </c>
      <c r="G7324" s="37" t="n">
        <v>89</v>
      </c>
    </row>
    <row r="7325" customFormat="false" ht="15" hidden="false" customHeight="false" outlineLevel="0" collapsed="false">
      <c r="A7325" s="37" t="s">
        <v>1925</v>
      </c>
      <c r="B7325" s="37" t="s">
        <v>238</v>
      </c>
      <c r="C7325" s="37" t="n">
        <v>180</v>
      </c>
      <c r="D7325" s="38" t="n">
        <v>46148</v>
      </c>
      <c r="E7325" s="37" t="s">
        <v>229</v>
      </c>
      <c r="F7325" s="38" t="n">
        <v>46121</v>
      </c>
      <c r="G7325" s="37" t="n">
        <v>74</v>
      </c>
    </row>
    <row r="7326" customFormat="false" ht="15" hidden="false" customHeight="false" outlineLevel="0" collapsed="false">
      <c r="A7326" s="37" t="s">
        <v>1925</v>
      </c>
      <c r="B7326" s="37" t="s">
        <v>239</v>
      </c>
      <c r="C7326" s="37" t="n">
        <v>730</v>
      </c>
      <c r="D7326" s="38" t="n">
        <v>46234</v>
      </c>
      <c r="E7326" s="37" t="s">
        <v>229</v>
      </c>
      <c r="F7326" s="38" t="n">
        <v>46229</v>
      </c>
      <c r="G7326" s="37" t="n">
        <v>60</v>
      </c>
    </row>
    <row r="7327" customFormat="false" ht="15" hidden="false" customHeight="false" outlineLevel="0" collapsed="false">
      <c r="A7327" s="37" t="s">
        <v>1925</v>
      </c>
      <c r="B7327" s="37" t="s">
        <v>240</v>
      </c>
      <c r="C7327" s="37" t="n">
        <v>365</v>
      </c>
      <c r="D7327" s="38" t="n">
        <v>46198</v>
      </c>
      <c r="E7327" s="37" t="s">
        <v>232</v>
      </c>
      <c r="F7327" s="38"/>
      <c r="G7327" s="37"/>
    </row>
    <row r="7328" customFormat="false" ht="15" hidden="false" customHeight="false" outlineLevel="0" collapsed="false">
      <c r="A7328" s="37" t="s">
        <v>1926</v>
      </c>
      <c r="B7328" s="37" t="s">
        <v>235</v>
      </c>
      <c r="C7328" s="37" t="n">
        <v>365</v>
      </c>
      <c r="D7328" s="38" t="n">
        <v>46203</v>
      </c>
      <c r="E7328" s="37" t="s">
        <v>229</v>
      </c>
      <c r="F7328" s="38" t="n">
        <v>46183</v>
      </c>
      <c r="G7328" s="37" t="n">
        <v>76</v>
      </c>
    </row>
    <row r="7329" customFormat="false" ht="15" hidden="false" customHeight="false" outlineLevel="0" collapsed="false">
      <c r="A7329" s="37" t="s">
        <v>1926</v>
      </c>
      <c r="B7329" s="37" t="s">
        <v>236</v>
      </c>
      <c r="C7329" s="37" t="n">
        <v>365</v>
      </c>
      <c r="D7329" s="38" t="n">
        <v>46112</v>
      </c>
      <c r="E7329" s="37" t="s">
        <v>229</v>
      </c>
      <c r="F7329" s="38" t="n">
        <v>46091</v>
      </c>
      <c r="G7329" s="37" t="n">
        <v>75</v>
      </c>
    </row>
    <row r="7330" customFormat="false" ht="15" hidden="false" customHeight="false" outlineLevel="0" collapsed="false">
      <c r="A7330" s="37" t="s">
        <v>1926</v>
      </c>
      <c r="B7330" s="37" t="s">
        <v>237</v>
      </c>
      <c r="C7330" s="37" t="n">
        <v>365</v>
      </c>
      <c r="D7330" s="38" t="n">
        <v>46287</v>
      </c>
      <c r="E7330" s="37" t="s">
        <v>229</v>
      </c>
      <c r="F7330" s="38" t="n">
        <v>46259</v>
      </c>
      <c r="G7330" s="37" t="n">
        <v>81</v>
      </c>
    </row>
    <row r="7331" customFormat="false" ht="15" hidden="false" customHeight="false" outlineLevel="0" collapsed="false">
      <c r="A7331" s="37" t="s">
        <v>1926</v>
      </c>
      <c r="B7331" s="37" t="s">
        <v>238</v>
      </c>
      <c r="C7331" s="37" t="n">
        <v>180</v>
      </c>
      <c r="D7331" s="38" t="n">
        <v>46362</v>
      </c>
      <c r="E7331" s="37" t="s">
        <v>229</v>
      </c>
      <c r="F7331" s="38" t="n">
        <v>46332</v>
      </c>
      <c r="G7331" s="37" t="n">
        <v>65</v>
      </c>
    </row>
    <row r="7332" customFormat="false" ht="15" hidden="false" customHeight="false" outlineLevel="0" collapsed="false">
      <c r="A7332" s="37" t="s">
        <v>1926</v>
      </c>
      <c r="B7332" s="37" t="s">
        <v>239</v>
      </c>
      <c r="C7332" s="37" t="n">
        <v>730</v>
      </c>
      <c r="D7332" s="38" t="n">
        <v>46160</v>
      </c>
      <c r="E7332" s="37" t="s">
        <v>229</v>
      </c>
      <c r="F7332" s="38" t="n">
        <v>46157</v>
      </c>
      <c r="G7332" s="37" t="n">
        <v>97</v>
      </c>
    </row>
    <row r="7333" customFormat="false" ht="15" hidden="false" customHeight="false" outlineLevel="0" collapsed="false">
      <c r="A7333" s="37" t="s">
        <v>1926</v>
      </c>
      <c r="B7333" s="37" t="s">
        <v>240</v>
      </c>
      <c r="C7333" s="37" t="n">
        <v>365</v>
      </c>
      <c r="D7333" s="38" t="n">
        <v>46331</v>
      </c>
      <c r="E7333" s="37" t="s">
        <v>229</v>
      </c>
      <c r="F7333" s="38" t="n">
        <v>46310</v>
      </c>
      <c r="G7333" s="37" t="n">
        <v>65</v>
      </c>
    </row>
    <row r="7334" customFormat="false" ht="15" hidden="false" customHeight="false" outlineLevel="0" collapsed="false">
      <c r="A7334" s="37" t="s">
        <v>1928</v>
      </c>
      <c r="B7334" s="37" t="s">
        <v>235</v>
      </c>
      <c r="C7334" s="37" t="n">
        <v>365</v>
      </c>
      <c r="D7334" s="38" t="n">
        <v>46370</v>
      </c>
      <c r="E7334" s="37" t="s">
        <v>229</v>
      </c>
      <c r="F7334" s="38" t="n">
        <v>46365</v>
      </c>
      <c r="G7334" s="37" t="n">
        <v>98</v>
      </c>
    </row>
    <row r="7335" customFormat="false" ht="15" hidden="false" customHeight="false" outlineLevel="0" collapsed="false">
      <c r="A7335" s="37" t="s">
        <v>1928</v>
      </c>
      <c r="B7335" s="37" t="s">
        <v>236</v>
      </c>
      <c r="C7335" s="37" t="n">
        <v>365</v>
      </c>
      <c r="D7335" s="38" t="n">
        <v>46150</v>
      </c>
      <c r="E7335" s="37" t="s">
        <v>230</v>
      </c>
      <c r="F7335" s="38"/>
      <c r="G7335" s="37"/>
    </row>
    <row r="7336" customFormat="false" ht="15" hidden="false" customHeight="false" outlineLevel="0" collapsed="false">
      <c r="A7336" s="37" t="s">
        <v>1928</v>
      </c>
      <c r="B7336" s="37" t="s">
        <v>237</v>
      </c>
      <c r="C7336" s="37" t="n">
        <v>365</v>
      </c>
      <c r="D7336" s="38" t="n">
        <v>46191</v>
      </c>
      <c r="E7336" s="37" t="s">
        <v>229</v>
      </c>
      <c r="F7336" s="38" t="n">
        <v>46164</v>
      </c>
      <c r="G7336" s="37" t="n">
        <v>83</v>
      </c>
    </row>
    <row r="7337" customFormat="false" ht="15" hidden="false" customHeight="false" outlineLevel="0" collapsed="false">
      <c r="A7337" s="37" t="s">
        <v>1928</v>
      </c>
      <c r="B7337" s="37" t="s">
        <v>238</v>
      </c>
      <c r="C7337" s="37" t="n">
        <v>180</v>
      </c>
      <c r="D7337" s="38" t="n">
        <v>46151</v>
      </c>
      <c r="E7337" s="37" t="s">
        <v>229</v>
      </c>
      <c r="F7337" s="38" t="n">
        <v>46145</v>
      </c>
      <c r="G7337" s="37" t="n">
        <v>87</v>
      </c>
    </row>
    <row r="7338" customFormat="false" ht="15" hidden="false" customHeight="false" outlineLevel="0" collapsed="false">
      <c r="A7338" s="37" t="s">
        <v>1928</v>
      </c>
      <c r="B7338" s="37" t="s">
        <v>239</v>
      </c>
      <c r="C7338" s="37" t="n">
        <v>730</v>
      </c>
      <c r="D7338" s="38" t="n">
        <v>46327</v>
      </c>
      <c r="E7338" s="37" t="s">
        <v>231</v>
      </c>
      <c r="F7338" s="38"/>
      <c r="G7338" s="37"/>
    </row>
    <row r="7339" customFormat="false" ht="15" hidden="false" customHeight="false" outlineLevel="0" collapsed="false">
      <c r="A7339" s="37" t="s">
        <v>1928</v>
      </c>
      <c r="B7339" s="37" t="s">
        <v>240</v>
      </c>
      <c r="C7339" s="37" t="n">
        <v>365</v>
      </c>
      <c r="D7339" s="38" t="n">
        <v>46341</v>
      </c>
      <c r="E7339" s="37" t="s">
        <v>229</v>
      </c>
      <c r="F7339" s="38" t="n">
        <v>46309</v>
      </c>
      <c r="G7339" s="37" t="n">
        <v>71</v>
      </c>
    </row>
    <row r="7340" customFormat="false" ht="15" hidden="false" customHeight="false" outlineLevel="0" collapsed="false">
      <c r="A7340" s="37" t="s">
        <v>1929</v>
      </c>
      <c r="B7340" s="37" t="s">
        <v>235</v>
      </c>
      <c r="C7340" s="37" t="n">
        <v>365</v>
      </c>
      <c r="D7340" s="38" t="n">
        <v>46191</v>
      </c>
      <c r="E7340" s="37" t="s">
        <v>231</v>
      </c>
      <c r="F7340" s="38"/>
      <c r="G7340" s="37"/>
    </row>
    <row r="7341" customFormat="false" ht="15" hidden="false" customHeight="false" outlineLevel="0" collapsed="false">
      <c r="A7341" s="37" t="s">
        <v>1929</v>
      </c>
      <c r="B7341" s="37" t="s">
        <v>236</v>
      </c>
      <c r="C7341" s="37" t="n">
        <v>365</v>
      </c>
      <c r="D7341" s="38" t="n">
        <v>46109</v>
      </c>
      <c r="E7341" s="37" t="s">
        <v>229</v>
      </c>
      <c r="F7341" s="38" t="n">
        <v>46104</v>
      </c>
      <c r="G7341" s="37" t="n">
        <v>72</v>
      </c>
    </row>
    <row r="7342" customFormat="false" ht="15" hidden="false" customHeight="false" outlineLevel="0" collapsed="false">
      <c r="A7342" s="37" t="s">
        <v>1929</v>
      </c>
      <c r="B7342" s="37" t="s">
        <v>237</v>
      </c>
      <c r="C7342" s="37" t="n">
        <v>365</v>
      </c>
      <c r="D7342" s="38" t="n">
        <v>46367</v>
      </c>
      <c r="E7342" s="37" t="s">
        <v>229</v>
      </c>
      <c r="F7342" s="38" t="n">
        <v>46352</v>
      </c>
      <c r="G7342" s="37" t="n">
        <v>60</v>
      </c>
    </row>
    <row r="7343" customFormat="false" ht="15" hidden="false" customHeight="false" outlineLevel="0" collapsed="false">
      <c r="A7343" s="37" t="s">
        <v>1929</v>
      </c>
      <c r="B7343" s="37" t="s">
        <v>238</v>
      </c>
      <c r="C7343" s="37" t="n">
        <v>180</v>
      </c>
      <c r="D7343" s="38" t="n">
        <v>46364</v>
      </c>
      <c r="E7343" s="37" t="s">
        <v>231</v>
      </c>
      <c r="F7343" s="38"/>
      <c r="G7343" s="37"/>
    </row>
    <row r="7344" customFormat="false" ht="15" hidden="false" customHeight="false" outlineLevel="0" collapsed="false">
      <c r="A7344" s="37" t="s">
        <v>1929</v>
      </c>
      <c r="B7344" s="37" t="s">
        <v>239</v>
      </c>
      <c r="C7344" s="37" t="n">
        <v>730</v>
      </c>
      <c r="D7344" s="38" t="n">
        <v>46177</v>
      </c>
      <c r="E7344" s="37" t="s">
        <v>229</v>
      </c>
      <c r="F7344" s="38" t="n">
        <v>46172</v>
      </c>
      <c r="G7344" s="37" t="n">
        <v>79</v>
      </c>
    </row>
    <row r="7345" customFormat="false" ht="15" hidden="false" customHeight="false" outlineLevel="0" collapsed="false">
      <c r="A7345" s="37" t="s">
        <v>1929</v>
      </c>
      <c r="B7345" s="37" t="s">
        <v>240</v>
      </c>
      <c r="C7345" s="37" t="n">
        <v>365</v>
      </c>
      <c r="D7345" s="38" t="n">
        <v>46212</v>
      </c>
      <c r="E7345" s="37" t="s">
        <v>229</v>
      </c>
      <c r="F7345" s="38" t="n">
        <v>46189</v>
      </c>
      <c r="G7345" s="37" t="n">
        <v>78</v>
      </c>
    </row>
    <row r="7346" customFormat="false" ht="15" hidden="false" customHeight="false" outlineLevel="0" collapsed="false">
      <c r="A7346" s="37" t="s">
        <v>1933</v>
      </c>
      <c r="B7346" s="37" t="s">
        <v>235</v>
      </c>
      <c r="C7346" s="37" t="n">
        <v>365</v>
      </c>
      <c r="D7346" s="38" t="n">
        <v>46201</v>
      </c>
      <c r="E7346" s="37" t="s">
        <v>229</v>
      </c>
      <c r="F7346" s="38" t="n">
        <v>46181</v>
      </c>
      <c r="G7346" s="37" t="n">
        <v>64</v>
      </c>
    </row>
    <row r="7347" customFormat="false" ht="15" hidden="false" customHeight="false" outlineLevel="0" collapsed="false">
      <c r="A7347" s="37" t="s">
        <v>1933</v>
      </c>
      <c r="B7347" s="37" t="s">
        <v>236</v>
      </c>
      <c r="C7347" s="37" t="n">
        <v>365</v>
      </c>
      <c r="D7347" s="38" t="n">
        <v>46323</v>
      </c>
      <c r="E7347" s="37" t="s">
        <v>229</v>
      </c>
      <c r="F7347" s="38" t="n">
        <v>46302</v>
      </c>
      <c r="G7347" s="37" t="n">
        <v>90</v>
      </c>
    </row>
    <row r="7348" customFormat="false" ht="15" hidden="false" customHeight="false" outlineLevel="0" collapsed="false">
      <c r="A7348" s="37" t="s">
        <v>1933</v>
      </c>
      <c r="B7348" s="37" t="s">
        <v>237</v>
      </c>
      <c r="C7348" s="37" t="n">
        <v>365</v>
      </c>
      <c r="D7348" s="38" t="n">
        <v>46332</v>
      </c>
      <c r="E7348" s="37" t="s">
        <v>229</v>
      </c>
      <c r="F7348" s="38" t="n">
        <v>46314</v>
      </c>
      <c r="G7348" s="37" t="n">
        <v>61</v>
      </c>
    </row>
    <row r="7349" customFormat="false" ht="15" hidden="false" customHeight="false" outlineLevel="0" collapsed="false">
      <c r="A7349" s="37" t="s">
        <v>1933</v>
      </c>
      <c r="B7349" s="37" t="s">
        <v>238</v>
      </c>
      <c r="C7349" s="37" t="n">
        <v>180</v>
      </c>
      <c r="D7349" s="38" t="n">
        <v>46370</v>
      </c>
      <c r="E7349" s="37" t="s">
        <v>229</v>
      </c>
      <c r="F7349" s="38" t="n">
        <v>46343</v>
      </c>
      <c r="G7349" s="37" t="n">
        <v>94</v>
      </c>
    </row>
    <row r="7350" customFormat="false" ht="15" hidden="false" customHeight="false" outlineLevel="0" collapsed="false">
      <c r="A7350" s="37" t="s">
        <v>1933</v>
      </c>
      <c r="B7350" s="37" t="s">
        <v>239</v>
      </c>
      <c r="C7350" s="37" t="n">
        <v>730</v>
      </c>
      <c r="D7350" s="38" t="n">
        <v>46317</v>
      </c>
      <c r="E7350" s="37" t="s">
        <v>232</v>
      </c>
      <c r="F7350" s="38"/>
      <c r="G7350" s="37"/>
    </row>
    <row r="7351" customFormat="false" ht="15" hidden="false" customHeight="false" outlineLevel="0" collapsed="false">
      <c r="A7351" s="37" t="s">
        <v>1933</v>
      </c>
      <c r="B7351" s="37" t="s">
        <v>240</v>
      </c>
      <c r="C7351" s="37" t="n">
        <v>365</v>
      </c>
      <c r="D7351" s="38" t="n">
        <v>46334</v>
      </c>
      <c r="E7351" s="37" t="s">
        <v>229</v>
      </c>
      <c r="F7351" s="38" t="n">
        <v>46327</v>
      </c>
      <c r="G7351" s="37" t="n">
        <v>85</v>
      </c>
    </row>
    <row r="7352" customFormat="false" ht="15" hidden="false" customHeight="false" outlineLevel="0" collapsed="false">
      <c r="A7352" s="37" t="s">
        <v>1935</v>
      </c>
      <c r="B7352" s="37" t="s">
        <v>235</v>
      </c>
      <c r="C7352" s="37" t="n">
        <v>365</v>
      </c>
      <c r="D7352" s="38" t="n">
        <v>46305</v>
      </c>
      <c r="E7352" s="37" t="s">
        <v>229</v>
      </c>
      <c r="F7352" s="38" t="n">
        <v>46279</v>
      </c>
      <c r="G7352" s="37" t="n">
        <v>81</v>
      </c>
    </row>
    <row r="7353" customFormat="false" ht="15" hidden="false" customHeight="false" outlineLevel="0" collapsed="false">
      <c r="A7353" s="37" t="s">
        <v>1935</v>
      </c>
      <c r="B7353" s="37" t="s">
        <v>236</v>
      </c>
      <c r="C7353" s="37" t="n">
        <v>365</v>
      </c>
      <c r="D7353" s="38" t="n">
        <v>46359</v>
      </c>
      <c r="E7353" s="37" t="s">
        <v>229</v>
      </c>
      <c r="F7353" s="38" t="n">
        <v>46337</v>
      </c>
      <c r="G7353" s="37" t="n">
        <v>89</v>
      </c>
    </row>
    <row r="7354" customFormat="false" ht="15" hidden="false" customHeight="false" outlineLevel="0" collapsed="false">
      <c r="A7354" s="37" t="s">
        <v>1935</v>
      </c>
      <c r="B7354" s="37" t="s">
        <v>237</v>
      </c>
      <c r="C7354" s="37" t="n">
        <v>365</v>
      </c>
      <c r="D7354" s="38" t="n">
        <v>46138</v>
      </c>
      <c r="E7354" s="37" t="s">
        <v>229</v>
      </c>
      <c r="F7354" s="38" t="n">
        <v>46111</v>
      </c>
      <c r="G7354" s="37" t="n">
        <v>74</v>
      </c>
    </row>
    <row r="7355" customFormat="false" ht="15" hidden="false" customHeight="false" outlineLevel="0" collapsed="false">
      <c r="A7355" s="37" t="s">
        <v>1935</v>
      </c>
      <c r="B7355" s="37" t="s">
        <v>238</v>
      </c>
      <c r="C7355" s="37" t="n">
        <v>180</v>
      </c>
      <c r="D7355" s="38" t="n">
        <v>46316</v>
      </c>
      <c r="E7355" s="37" t="s">
        <v>229</v>
      </c>
      <c r="F7355" s="38" t="n">
        <v>46295</v>
      </c>
      <c r="G7355" s="37" t="n">
        <v>95</v>
      </c>
    </row>
    <row r="7356" customFormat="false" ht="15" hidden="false" customHeight="false" outlineLevel="0" collapsed="false">
      <c r="A7356" s="37" t="s">
        <v>1935</v>
      </c>
      <c r="B7356" s="37" t="s">
        <v>239</v>
      </c>
      <c r="C7356" s="37" t="n">
        <v>730</v>
      </c>
      <c r="D7356" s="38" t="n">
        <v>46315</v>
      </c>
      <c r="E7356" s="37" t="s">
        <v>229</v>
      </c>
      <c r="F7356" s="38" t="n">
        <v>46295</v>
      </c>
      <c r="G7356" s="37" t="n">
        <v>91</v>
      </c>
    </row>
    <row r="7357" customFormat="false" ht="15" hidden="false" customHeight="false" outlineLevel="0" collapsed="false">
      <c r="A7357" s="37" t="s">
        <v>1935</v>
      </c>
      <c r="B7357" s="37" t="s">
        <v>240</v>
      </c>
      <c r="C7357" s="37" t="n">
        <v>365</v>
      </c>
      <c r="D7357" s="38" t="n">
        <v>46235</v>
      </c>
      <c r="E7357" s="37" t="s">
        <v>229</v>
      </c>
      <c r="F7357" s="38" t="n">
        <v>46209</v>
      </c>
      <c r="G7357" s="37" t="n">
        <v>81</v>
      </c>
    </row>
    <row r="7358" customFormat="false" ht="15" hidden="false" customHeight="false" outlineLevel="0" collapsed="false">
      <c r="A7358" s="37" t="s">
        <v>763</v>
      </c>
      <c r="B7358" s="37" t="s">
        <v>235</v>
      </c>
      <c r="C7358" s="37" t="n">
        <v>365</v>
      </c>
      <c r="D7358" s="38" t="n">
        <v>46201</v>
      </c>
      <c r="E7358" s="37" t="s">
        <v>232</v>
      </c>
      <c r="F7358" s="38"/>
      <c r="G7358" s="37"/>
    </row>
    <row r="7359" customFormat="false" ht="15" hidden="false" customHeight="false" outlineLevel="0" collapsed="false">
      <c r="A7359" s="37" t="s">
        <v>763</v>
      </c>
      <c r="B7359" s="37" t="s">
        <v>236</v>
      </c>
      <c r="C7359" s="37" t="n">
        <v>365</v>
      </c>
      <c r="D7359" s="38" t="n">
        <v>46101</v>
      </c>
      <c r="E7359" s="37" t="s">
        <v>229</v>
      </c>
      <c r="F7359" s="38" t="n">
        <v>46077</v>
      </c>
      <c r="G7359" s="37" t="n">
        <v>84</v>
      </c>
    </row>
    <row r="7360" customFormat="false" ht="15" hidden="false" customHeight="false" outlineLevel="0" collapsed="false">
      <c r="A7360" s="37" t="s">
        <v>763</v>
      </c>
      <c r="B7360" s="37" t="s">
        <v>237</v>
      </c>
      <c r="C7360" s="37" t="n">
        <v>365</v>
      </c>
      <c r="D7360" s="38" t="n">
        <v>46318</v>
      </c>
      <c r="E7360" s="37" t="s">
        <v>231</v>
      </c>
      <c r="F7360" s="38"/>
      <c r="G7360" s="37"/>
    </row>
    <row r="7361" customFormat="false" ht="15" hidden="false" customHeight="false" outlineLevel="0" collapsed="false">
      <c r="A7361" s="37" t="s">
        <v>763</v>
      </c>
      <c r="B7361" s="37" t="s">
        <v>238</v>
      </c>
      <c r="C7361" s="37" t="n">
        <v>180</v>
      </c>
      <c r="D7361" s="38" t="n">
        <v>46157</v>
      </c>
      <c r="E7361" s="37" t="s">
        <v>229</v>
      </c>
      <c r="F7361" s="38" t="n">
        <v>46118</v>
      </c>
      <c r="G7361" s="37" t="n">
        <v>69</v>
      </c>
    </row>
    <row r="7362" customFormat="false" ht="15" hidden="false" customHeight="false" outlineLevel="0" collapsed="false">
      <c r="A7362" s="37" t="s">
        <v>763</v>
      </c>
      <c r="B7362" s="37" t="s">
        <v>239</v>
      </c>
      <c r="C7362" s="37" t="n">
        <v>730</v>
      </c>
      <c r="D7362" s="38" t="n">
        <v>46311</v>
      </c>
      <c r="E7362" s="37" t="s">
        <v>229</v>
      </c>
      <c r="F7362" s="38" t="n">
        <v>46306</v>
      </c>
      <c r="G7362" s="37" t="n">
        <v>63</v>
      </c>
    </row>
    <row r="7363" customFormat="false" ht="15" hidden="false" customHeight="false" outlineLevel="0" collapsed="false">
      <c r="A7363" s="37" t="s">
        <v>763</v>
      </c>
      <c r="B7363" s="37" t="s">
        <v>240</v>
      </c>
      <c r="C7363" s="37" t="n">
        <v>365</v>
      </c>
      <c r="D7363" s="38" t="n">
        <v>46115</v>
      </c>
      <c r="E7363" s="37" t="s">
        <v>230</v>
      </c>
      <c r="F7363" s="38"/>
      <c r="G7363" s="37"/>
    </row>
    <row r="7364" customFormat="false" ht="15" hidden="false" customHeight="false" outlineLevel="0" collapsed="false">
      <c r="A7364" s="37" t="s">
        <v>1936</v>
      </c>
      <c r="B7364" s="37" t="s">
        <v>235</v>
      </c>
      <c r="C7364" s="37" t="n">
        <v>365</v>
      </c>
      <c r="D7364" s="38" t="n">
        <v>46188</v>
      </c>
      <c r="E7364" s="37" t="s">
        <v>229</v>
      </c>
      <c r="F7364" s="38" t="n">
        <v>46158</v>
      </c>
      <c r="G7364" s="37" t="n">
        <v>79</v>
      </c>
    </row>
    <row r="7365" customFormat="false" ht="15" hidden="false" customHeight="false" outlineLevel="0" collapsed="false">
      <c r="A7365" s="37" t="s">
        <v>1936</v>
      </c>
      <c r="B7365" s="37" t="s">
        <v>236</v>
      </c>
      <c r="C7365" s="37" t="n">
        <v>365</v>
      </c>
      <c r="D7365" s="38" t="n">
        <v>46107</v>
      </c>
      <c r="E7365" s="37" t="s">
        <v>229</v>
      </c>
      <c r="F7365" s="38" t="n">
        <v>46106</v>
      </c>
      <c r="G7365" s="37" t="n">
        <v>75</v>
      </c>
    </row>
    <row r="7366" customFormat="false" ht="15" hidden="false" customHeight="false" outlineLevel="0" collapsed="false">
      <c r="A7366" s="37" t="s">
        <v>1936</v>
      </c>
      <c r="B7366" s="37" t="s">
        <v>237</v>
      </c>
      <c r="C7366" s="37" t="n">
        <v>365</v>
      </c>
      <c r="D7366" s="38" t="n">
        <v>46142</v>
      </c>
      <c r="E7366" s="37" t="s">
        <v>229</v>
      </c>
      <c r="F7366" s="38" t="n">
        <v>46129</v>
      </c>
      <c r="G7366" s="37" t="n">
        <v>63</v>
      </c>
    </row>
    <row r="7367" customFormat="false" ht="15" hidden="false" customHeight="false" outlineLevel="0" collapsed="false">
      <c r="A7367" s="37" t="s">
        <v>1936</v>
      </c>
      <c r="B7367" s="37" t="s">
        <v>238</v>
      </c>
      <c r="C7367" s="37" t="n">
        <v>180</v>
      </c>
      <c r="D7367" s="38" t="n">
        <v>46222</v>
      </c>
      <c r="E7367" s="37" t="s">
        <v>229</v>
      </c>
      <c r="F7367" s="38" t="n">
        <v>46220</v>
      </c>
      <c r="G7367" s="37" t="n">
        <v>93</v>
      </c>
    </row>
    <row r="7368" customFormat="false" ht="15" hidden="false" customHeight="false" outlineLevel="0" collapsed="false">
      <c r="A7368" s="37" t="s">
        <v>1936</v>
      </c>
      <c r="B7368" s="37" t="s">
        <v>239</v>
      </c>
      <c r="C7368" s="37" t="n">
        <v>730</v>
      </c>
      <c r="D7368" s="38" t="n">
        <v>46166</v>
      </c>
      <c r="E7368" s="37" t="s">
        <v>229</v>
      </c>
      <c r="F7368" s="38" t="n">
        <v>46159</v>
      </c>
      <c r="G7368" s="37" t="n">
        <v>81</v>
      </c>
    </row>
    <row r="7369" customFormat="false" ht="15" hidden="false" customHeight="false" outlineLevel="0" collapsed="false">
      <c r="A7369" s="37" t="s">
        <v>1936</v>
      </c>
      <c r="B7369" s="37" t="s">
        <v>240</v>
      </c>
      <c r="C7369" s="37" t="n">
        <v>365</v>
      </c>
      <c r="D7369" s="38" t="n">
        <v>46203</v>
      </c>
      <c r="E7369" s="37" t="s">
        <v>230</v>
      </c>
      <c r="F7369" s="38"/>
      <c r="G7369" s="37"/>
    </row>
    <row r="7370" customFormat="false" ht="15" hidden="false" customHeight="false" outlineLevel="0" collapsed="false">
      <c r="A7370" s="37" t="s">
        <v>1937</v>
      </c>
      <c r="B7370" s="37" t="s">
        <v>235</v>
      </c>
      <c r="C7370" s="37" t="n">
        <v>365</v>
      </c>
      <c r="D7370" s="38" t="n">
        <v>46316</v>
      </c>
      <c r="E7370" s="37" t="s">
        <v>232</v>
      </c>
      <c r="F7370" s="38"/>
      <c r="G7370" s="37"/>
    </row>
    <row r="7371" customFormat="false" ht="15" hidden="false" customHeight="false" outlineLevel="0" collapsed="false">
      <c r="A7371" s="37" t="s">
        <v>1937</v>
      </c>
      <c r="B7371" s="37" t="s">
        <v>236</v>
      </c>
      <c r="C7371" s="37" t="n">
        <v>365</v>
      </c>
      <c r="D7371" s="38" t="n">
        <v>46239</v>
      </c>
      <c r="E7371" s="37" t="s">
        <v>229</v>
      </c>
      <c r="F7371" s="38" t="n">
        <v>46207</v>
      </c>
      <c r="G7371" s="37" t="n">
        <v>83</v>
      </c>
    </row>
    <row r="7372" customFormat="false" ht="15" hidden="false" customHeight="false" outlineLevel="0" collapsed="false">
      <c r="A7372" s="37" t="s">
        <v>1937</v>
      </c>
      <c r="B7372" s="37" t="s">
        <v>237</v>
      </c>
      <c r="C7372" s="37" t="n">
        <v>365</v>
      </c>
      <c r="D7372" s="38" t="n">
        <v>46370</v>
      </c>
      <c r="E7372" s="37" t="s">
        <v>229</v>
      </c>
      <c r="F7372" s="38" t="n">
        <v>46348</v>
      </c>
      <c r="G7372" s="37" t="n">
        <v>76</v>
      </c>
    </row>
    <row r="7373" customFormat="false" ht="15" hidden="false" customHeight="false" outlineLevel="0" collapsed="false">
      <c r="A7373" s="37" t="s">
        <v>1937</v>
      </c>
      <c r="B7373" s="37" t="s">
        <v>238</v>
      </c>
      <c r="C7373" s="37" t="n">
        <v>180</v>
      </c>
      <c r="D7373" s="38" t="n">
        <v>46358</v>
      </c>
      <c r="E7373" s="37" t="s">
        <v>230</v>
      </c>
      <c r="F7373" s="38"/>
      <c r="G7373" s="37"/>
    </row>
    <row r="7374" customFormat="false" ht="15" hidden="false" customHeight="false" outlineLevel="0" collapsed="false">
      <c r="A7374" s="37" t="s">
        <v>1937</v>
      </c>
      <c r="B7374" s="37" t="s">
        <v>239</v>
      </c>
      <c r="C7374" s="37" t="n">
        <v>730</v>
      </c>
      <c r="D7374" s="38" t="n">
        <v>46116</v>
      </c>
      <c r="E7374" s="37" t="s">
        <v>231</v>
      </c>
      <c r="F7374" s="38"/>
      <c r="G7374" s="37"/>
    </row>
    <row r="7375" customFormat="false" ht="15" hidden="false" customHeight="false" outlineLevel="0" collapsed="false">
      <c r="A7375" s="37" t="s">
        <v>1937</v>
      </c>
      <c r="B7375" s="37" t="s">
        <v>240</v>
      </c>
      <c r="C7375" s="37" t="n">
        <v>365</v>
      </c>
      <c r="D7375" s="38" t="n">
        <v>46202</v>
      </c>
      <c r="E7375" s="37" t="s">
        <v>229</v>
      </c>
      <c r="F7375" s="38" t="n">
        <v>46177</v>
      </c>
      <c r="G7375" s="37" t="n">
        <v>93</v>
      </c>
    </row>
    <row r="7376" customFormat="false" ht="15" hidden="false" customHeight="false" outlineLevel="0" collapsed="false">
      <c r="A7376" s="37" t="s">
        <v>1938</v>
      </c>
      <c r="B7376" s="37" t="s">
        <v>235</v>
      </c>
      <c r="C7376" s="37" t="n">
        <v>365</v>
      </c>
      <c r="D7376" s="38" t="n">
        <v>46097</v>
      </c>
      <c r="E7376" s="37" t="s">
        <v>229</v>
      </c>
      <c r="F7376" s="38" t="n">
        <v>46083</v>
      </c>
      <c r="G7376" s="37" t="n">
        <v>78</v>
      </c>
    </row>
    <row r="7377" customFormat="false" ht="15" hidden="false" customHeight="false" outlineLevel="0" collapsed="false">
      <c r="A7377" s="37" t="s">
        <v>1938</v>
      </c>
      <c r="B7377" s="37" t="s">
        <v>236</v>
      </c>
      <c r="C7377" s="37" t="n">
        <v>365</v>
      </c>
      <c r="D7377" s="38" t="n">
        <v>46219</v>
      </c>
      <c r="E7377" s="37" t="s">
        <v>232</v>
      </c>
      <c r="F7377" s="38"/>
      <c r="G7377" s="37"/>
    </row>
    <row r="7378" customFormat="false" ht="15" hidden="false" customHeight="false" outlineLevel="0" collapsed="false">
      <c r="A7378" s="37" t="s">
        <v>1938</v>
      </c>
      <c r="B7378" s="37" t="s">
        <v>237</v>
      </c>
      <c r="C7378" s="37" t="n">
        <v>365</v>
      </c>
      <c r="D7378" s="38" t="n">
        <v>46112</v>
      </c>
      <c r="E7378" s="37" t="s">
        <v>229</v>
      </c>
      <c r="F7378" s="38" t="n">
        <v>46102</v>
      </c>
      <c r="G7378" s="37" t="n">
        <v>93</v>
      </c>
    </row>
    <row r="7379" customFormat="false" ht="15" hidden="false" customHeight="false" outlineLevel="0" collapsed="false">
      <c r="A7379" s="37" t="s">
        <v>1938</v>
      </c>
      <c r="B7379" s="37" t="s">
        <v>238</v>
      </c>
      <c r="C7379" s="37" t="n">
        <v>180</v>
      </c>
      <c r="D7379" s="38" t="n">
        <v>46252</v>
      </c>
      <c r="E7379" s="37" t="s">
        <v>229</v>
      </c>
      <c r="F7379" s="38" t="n">
        <v>46247</v>
      </c>
      <c r="G7379" s="37" t="n">
        <v>67</v>
      </c>
    </row>
    <row r="7380" customFormat="false" ht="15" hidden="false" customHeight="false" outlineLevel="0" collapsed="false">
      <c r="A7380" s="37" t="s">
        <v>1938</v>
      </c>
      <c r="B7380" s="37" t="s">
        <v>239</v>
      </c>
      <c r="C7380" s="37" t="n">
        <v>730</v>
      </c>
      <c r="D7380" s="38" t="n">
        <v>46289</v>
      </c>
      <c r="E7380" s="37" t="s">
        <v>229</v>
      </c>
      <c r="F7380" s="38" t="n">
        <v>46251</v>
      </c>
      <c r="G7380" s="37" t="n">
        <v>81</v>
      </c>
    </row>
    <row r="7381" customFormat="false" ht="15" hidden="false" customHeight="false" outlineLevel="0" collapsed="false">
      <c r="A7381" s="37" t="s">
        <v>1938</v>
      </c>
      <c r="B7381" s="37" t="s">
        <v>240</v>
      </c>
      <c r="C7381" s="37" t="n">
        <v>365</v>
      </c>
      <c r="D7381" s="38" t="n">
        <v>46147</v>
      </c>
      <c r="E7381" s="37" t="s">
        <v>229</v>
      </c>
      <c r="F7381" s="38" t="n">
        <v>46109</v>
      </c>
      <c r="G7381" s="37" t="n">
        <v>76</v>
      </c>
    </row>
    <row r="7382" customFormat="false" ht="15" hidden="false" customHeight="false" outlineLevel="0" collapsed="false">
      <c r="A7382" s="37" t="s">
        <v>417</v>
      </c>
      <c r="B7382" s="37" t="s">
        <v>235</v>
      </c>
      <c r="C7382" s="37" t="n">
        <v>365</v>
      </c>
      <c r="D7382" s="38" t="n">
        <v>46270</v>
      </c>
      <c r="E7382" s="37" t="s">
        <v>229</v>
      </c>
      <c r="F7382" s="38" t="n">
        <v>46248</v>
      </c>
      <c r="G7382" s="37" t="n">
        <v>72</v>
      </c>
    </row>
    <row r="7383" customFormat="false" ht="15" hidden="false" customHeight="false" outlineLevel="0" collapsed="false">
      <c r="A7383" s="37" t="s">
        <v>417</v>
      </c>
      <c r="B7383" s="37" t="s">
        <v>236</v>
      </c>
      <c r="C7383" s="37" t="n">
        <v>365</v>
      </c>
      <c r="D7383" s="38" t="n">
        <v>46384</v>
      </c>
      <c r="E7383" s="37" t="s">
        <v>229</v>
      </c>
      <c r="F7383" s="38" t="n">
        <v>46373</v>
      </c>
      <c r="G7383" s="37" t="n">
        <v>64</v>
      </c>
    </row>
    <row r="7384" customFormat="false" ht="15" hidden="false" customHeight="false" outlineLevel="0" collapsed="false">
      <c r="A7384" s="37" t="s">
        <v>417</v>
      </c>
      <c r="B7384" s="37" t="s">
        <v>237</v>
      </c>
      <c r="C7384" s="37" t="n">
        <v>365</v>
      </c>
      <c r="D7384" s="38" t="n">
        <v>46236</v>
      </c>
      <c r="E7384" s="37" t="s">
        <v>229</v>
      </c>
      <c r="F7384" s="38" t="n">
        <v>46208</v>
      </c>
      <c r="G7384" s="37" t="n">
        <v>78</v>
      </c>
    </row>
    <row r="7385" customFormat="false" ht="15" hidden="false" customHeight="false" outlineLevel="0" collapsed="false">
      <c r="A7385" s="37" t="s">
        <v>417</v>
      </c>
      <c r="B7385" s="37" t="s">
        <v>238</v>
      </c>
      <c r="C7385" s="37" t="n">
        <v>180</v>
      </c>
      <c r="D7385" s="38" t="n">
        <v>46323</v>
      </c>
      <c r="E7385" s="37" t="s">
        <v>229</v>
      </c>
      <c r="F7385" s="38" t="n">
        <v>46294</v>
      </c>
      <c r="G7385" s="37" t="n">
        <v>80</v>
      </c>
    </row>
    <row r="7386" customFormat="false" ht="15" hidden="false" customHeight="false" outlineLevel="0" collapsed="false">
      <c r="A7386" s="37" t="s">
        <v>417</v>
      </c>
      <c r="B7386" s="37" t="s">
        <v>239</v>
      </c>
      <c r="C7386" s="37" t="n">
        <v>730</v>
      </c>
      <c r="D7386" s="38" t="n">
        <v>46262</v>
      </c>
      <c r="E7386" s="37" t="s">
        <v>229</v>
      </c>
      <c r="F7386" s="38" t="n">
        <v>46234</v>
      </c>
      <c r="G7386" s="37" t="n">
        <v>88</v>
      </c>
    </row>
    <row r="7387" customFormat="false" ht="15" hidden="false" customHeight="false" outlineLevel="0" collapsed="false">
      <c r="A7387" s="37" t="s">
        <v>417</v>
      </c>
      <c r="B7387" s="37" t="s">
        <v>240</v>
      </c>
      <c r="C7387" s="37" t="n">
        <v>365</v>
      </c>
      <c r="D7387" s="38" t="n">
        <v>46203</v>
      </c>
      <c r="E7387" s="37" t="s">
        <v>229</v>
      </c>
      <c r="F7387" s="38" t="n">
        <v>46189</v>
      </c>
      <c r="G7387" s="37" t="n">
        <v>89</v>
      </c>
    </row>
    <row r="7388" customFormat="false" ht="15" hidden="false" customHeight="false" outlineLevel="0" collapsed="false">
      <c r="A7388" s="37" t="s">
        <v>889</v>
      </c>
      <c r="B7388" s="37" t="s">
        <v>235</v>
      </c>
      <c r="C7388" s="37" t="n">
        <v>365</v>
      </c>
      <c r="D7388" s="38" t="n">
        <v>46131</v>
      </c>
      <c r="E7388" s="37" t="s">
        <v>229</v>
      </c>
      <c r="F7388" s="38" t="n">
        <v>46095</v>
      </c>
      <c r="G7388" s="37" t="n">
        <v>69</v>
      </c>
    </row>
    <row r="7389" customFormat="false" ht="15" hidden="false" customHeight="false" outlineLevel="0" collapsed="false">
      <c r="A7389" s="37" t="s">
        <v>889</v>
      </c>
      <c r="B7389" s="37" t="s">
        <v>236</v>
      </c>
      <c r="C7389" s="37" t="n">
        <v>365</v>
      </c>
      <c r="D7389" s="38" t="n">
        <v>46346</v>
      </c>
      <c r="E7389" s="37" t="s">
        <v>229</v>
      </c>
      <c r="F7389" s="38" t="n">
        <v>46328</v>
      </c>
      <c r="G7389" s="37" t="n">
        <v>99</v>
      </c>
    </row>
    <row r="7390" customFormat="false" ht="15" hidden="false" customHeight="false" outlineLevel="0" collapsed="false">
      <c r="A7390" s="37" t="s">
        <v>889</v>
      </c>
      <c r="B7390" s="37" t="s">
        <v>237</v>
      </c>
      <c r="C7390" s="37" t="n">
        <v>365</v>
      </c>
      <c r="D7390" s="38" t="n">
        <v>46265</v>
      </c>
      <c r="E7390" s="37" t="s">
        <v>229</v>
      </c>
      <c r="F7390" s="38" t="n">
        <v>46259</v>
      </c>
      <c r="G7390" s="37" t="n">
        <v>76</v>
      </c>
    </row>
    <row r="7391" customFormat="false" ht="15" hidden="false" customHeight="false" outlineLevel="0" collapsed="false">
      <c r="A7391" s="37" t="s">
        <v>889</v>
      </c>
      <c r="B7391" s="37" t="s">
        <v>238</v>
      </c>
      <c r="C7391" s="37" t="n">
        <v>180</v>
      </c>
      <c r="D7391" s="38" t="n">
        <v>46188</v>
      </c>
      <c r="E7391" s="37" t="s">
        <v>229</v>
      </c>
      <c r="F7391" s="38" t="n">
        <v>46165</v>
      </c>
      <c r="G7391" s="37" t="n">
        <v>98</v>
      </c>
    </row>
    <row r="7392" customFormat="false" ht="15" hidden="false" customHeight="false" outlineLevel="0" collapsed="false">
      <c r="A7392" s="37" t="s">
        <v>889</v>
      </c>
      <c r="B7392" s="37" t="s">
        <v>239</v>
      </c>
      <c r="C7392" s="37" t="n">
        <v>730</v>
      </c>
      <c r="D7392" s="38" t="n">
        <v>46298</v>
      </c>
      <c r="E7392" s="37" t="s">
        <v>229</v>
      </c>
      <c r="F7392" s="38" t="n">
        <v>46273</v>
      </c>
      <c r="G7392" s="37" t="n">
        <v>93</v>
      </c>
    </row>
    <row r="7393" customFormat="false" ht="15" hidden="false" customHeight="false" outlineLevel="0" collapsed="false">
      <c r="A7393" s="37" t="s">
        <v>889</v>
      </c>
      <c r="B7393" s="37" t="s">
        <v>240</v>
      </c>
      <c r="C7393" s="37" t="n">
        <v>365</v>
      </c>
      <c r="D7393" s="38" t="n">
        <v>46340</v>
      </c>
      <c r="E7393" s="37" t="s">
        <v>229</v>
      </c>
      <c r="F7393" s="38" t="n">
        <v>46318</v>
      </c>
      <c r="G7393" s="37" t="n">
        <v>81</v>
      </c>
    </row>
    <row r="7394" customFormat="false" ht="15" hidden="false" customHeight="false" outlineLevel="0" collapsed="false">
      <c r="A7394" s="37" t="s">
        <v>1939</v>
      </c>
      <c r="B7394" s="37" t="s">
        <v>235</v>
      </c>
      <c r="C7394" s="37" t="n">
        <v>365</v>
      </c>
      <c r="D7394" s="38" t="n">
        <v>46201</v>
      </c>
      <c r="E7394" s="37" t="s">
        <v>232</v>
      </c>
      <c r="F7394" s="38"/>
      <c r="G7394" s="37"/>
    </row>
    <row r="7395" customFormat="false" ht="15" hidden="false" customHeight="false" outlineLevel="0" collapsed="false">
      <c r="A7395" s="37" t="s">
        <v>1939</v>
      </c>
      <c r="B7395" s="37" t="s">
        <v>236</v>
      </c>
      <c r="C7395" s="37" t="n">
        <v>365</v>
      </c>
      <c r="D7395" s="38" t="n">
        <v>46177</v>
      </c>
      <c r="E7395" s="37" t="s">
        <v>229</v>
      </c>
      <c r="F7395" s="38" t="n">
        <v>46158</v>
      </c>
      <c r="G7395" s="37" t="n">
        <v>86</v>
      </c>
    </row>
    <row r="7396" customFormat="false" ht="15" hidden="false" customHeight="false" outlineLevel="0" collapsed="false">
      <c r="A7396" s="37" t="s">
        <v>1939</v>
      </c>
      <c r="B7396" s="37" t="s">
        <v>237</v>
      </c>
      <c r="C7396" s="37" t="n">
        <v>365</v>
      </c>
      <c r="D7396" s="38" t="n">
        <v>46382</v>
      </c>
      <c r="E7396" s="37" t="s">
        <v>229</v>
      </c>
      <c r="F7396" s="38" t="n">
        <v>46377</v>
      </c>
      <c r="G7396" s="37" t="n">
        <v>72</v>
      </c>
    </row>
    <row r="7397" customFormat="false" ht="15" hidden="false" customHeight="false" outlineLevel="0" collapsed="false">
      <c r="A7397" s="37" t="s">
        <v>1939</v>
      </c>
      <c r="B7397" s="37" t="s">
        <v>238</v>
      </c>
      <c r="C7397" s="37" t="n">
        <v>180</v>
      </c>
      <c r="D7397" s="38" t="n">
        <v>46165</v>
      </c>
      <c r="E7397" s="37" t="s">
        <v>232</v>
      </c>
      <c r="F7397" s="38"/>
      <c r="G7397" s="37"/>
    </row>
    <row r="7398" customFormat="false" ht="15" hidden="false" customHeight="false" outlineLevel="0" collapsed="false">
      <c r="A7398" s="37" t="s">
        <v>1939</v>
      </c>
      <c r="B7398" s="37" t="s">
        <v>239</v>
      </c>
      <c r="C7398" s="37" t="n">
        <v>730</v>
      </c>
      <c r="D7398" s="38" t="n">
        <v>46191</v>
      </c>
      <c r="E7398" s="37" t="s">
        <v>229</v>
      </c>
      <c r="F7398" s="38" t="n">
        <v>46162</v>
      </c>
      <c r="G7398" s="37" t="n">
        <v>89</v>
      </c>
    </row>
    <row r="7399" customFormat="false" ht="15" hidden="false" customHeight="false" outlineLevel="0" collapsed="false">
      <c r="A7399" s="37" t="s">
        <v>1939</v>
      </c>
      <c r="B7399" s="37" t="s">
        <v>240</v>
      </c>
      <c r="C7399" s="37" t="n">
        <v>365</v>
      </c>
      <c r="D7399" s="38" t="n">
        <v>46372</v>
      </c>
      <c r="E7399" s="37" t="s">
        <v>229</v>
      </c>
      <c r="F7399" s="38" t="n">
        <v>46352</v>
      </c>
      <c r="G7399" s="37" t="n">
        <v>85</v>
      </c>
    </row>
    <row r="7400" customFormat="false" ht="15" hidden="false" customHeight="false" outlineLevel="0" collapsed="false">
      <c r="A7400" s="37" t="s">
        <v>1940</v>
      </c>
      <c r="B7400" s="37" t="s">
        <v>235</v>
      </c>
      <c r="C7400" s="37" t="n">
        <v>365</v>
      </c>
      <c r="D7400" s="38" t="n">
        <v>46186</v>
      </c>
      <c r="E7400" s="37" t="s">
        <v>229</v>
      </c>
      <c r="F7400" s="38" t="n">
        <v>46176</v>
      </c>
      <c r="G7400" s="37" t="n">
        <v>93</v>
      </c>
    </row>
    <row r="7401" customFormat="false" ht="15" hidden="false" customHeight="false" outlineLevel="0" collapsed="false">
      <c r="A7401" s="37" t="s">
        <v>1940</v>
      </c>
      <c r="B7401" s="37" t="s">
        <v>236</v>
      </c>
      <c r="C7401" s="37" t="n">
        <v>365</v>
      </c>
      <c r="D7401" s="38" t="n">
        <v>46235</v>
      </c>
      <c r="E7401" s="37" t="s">
        <v>232</v>
      </c>
      <c r="F7401" s="38"/>
      <c r="G7401" s="37"/>
    </row>
    <row r="7402" customFormat="false" ht="15" hidden="false" customHeight="false" outlineLevel="0" collapsed="false">
      <c r="A7402" s="37" t="s">
        <v>1940</v>
      </c>
      <c r="B7402" s="37" t="s">
        <v>237</v>
      </c>
      <c r="C7402" s="37" t="n">
        <v>365</v>
      </c>
      <c r="D7402" s="38" t="n">
        <v>46310</v>
      </c>
      <c r="E7402" s="37" t="s">
        <v>231</v>
      </c>
      <c r="F7402" s="38"/>
      <c r="G7402" s="37"/>
    </row>
    <row r="7403" customFormat="false" ht="15" hidden="false" customHeight="false" outlineLevel="0" collapsed="false">
      <c r="A7403" s="37" t="s">
        <v>1940</v>
      </c>
      <c r="B7403" s="37" t="s">
        <v>238</v>
      </c>
      <c r="C7403" s="37" t="n">
        <v>180</v>
      </c>
      <c r="D7403" s="38" t="n">
        <v>46251</v>
      </c>
      <c r="E7403" s="37" t="s">
        <v>229</v>
      </c>
      <c r="F7403" s="38" t="n">
        <v>46239</v>
      </c>
      <c r="G7403" s="37" t="n">
        <v>91</v>
      </c>
    </row>
    <row r="7404" customFormat="false" ht="15" hidden="false" customHeight="false" outlineLevel="0" collapsed="false">
      <c r="A7404" s="37" t="s">
        <v>1940</v>
      </c>
      <c r="B7404" s="37" t="s">
        <v>239</v>
      </c>
      <c r="C7404" s="37" t="n">
        <v>730</v>
      </c>
      <c r="D7404" s="38" t="n">
        <v>46183</v>
      </c>
      <c r="E7404" s="37" t="s">
        <v>230</v>
      </c>
      <c r="F7404" s="38"/>
      <c r="G7404" s="37"/>
    </row>
    <row r="7405" customFormat="false" ht="15" hidden="false" customHeight="false" outlineLevel="0" collapsed="false">
      <c r="A7405" s="37" t="s">
        <v>1940</v>
      </c>
      <c r="B7405" s="37" t="s">
        <v>240</v>
      </c>
      <c r="C7405" s="37" t="n">
        <v>365</v>
      </c>
      <c r="D7405" s="38" t="n">
        <v>46263</v>
      </c>
      <c r="E7405" s="37" t="s">
        <v>232</v>
      </c>
      <c r="F7405" s="38"/>
      <c r="G7405" s="37"/>
    </row>
    <row r="7406" customFormat="false" ht="15" hidden="false" customHeight="false" outlineLevel="0" collapsed="false">
      <c r="A7406" s="37" t="s">
        <v>1487</v>
      </c>
      <c r="B7406" s="37" t="s">
        <v>235</v>
      </c>
      <c r="C7406" s="37" t="n">
        <v>365</v>
      </c>
      <c r="D7406" s="38" t="n">
        <v>46258</v>
      </c>
      <c r="E7406" s="37" t="s">
        <v>229</v>
      </c>
      <c r="F7406" s="38" t="n">
        <v>46219</v>
      </c>
      <c r="G7406" s="37" t="n">
        <v>70</v>
      </c>
    </row>
    <row r="7407" customFormat="false" ht="15" hidden="false" customHeight="false" outlineLevel="0" collapsed="false">
      <c r="A7407" s="37" t="s">
        <v>1487</v>
      </c>
      <c r="B7407" s="37" t="s">
        <v>236</v>
      </c>
      <c r="C7407" s="37" t="n">
        <v>365</v>
      </c>
      <c r="D7407" s="38" t="n">
        <v>46327</v>
      </c>
      <c r="E7407" s="37" t="s">
        <v>229</v>
      </c>
      <c r="F7407" s="38" t="n">
        <v>46297</v>
      </c>
      <c r="G7407" s="37" t="n">
        <v>65</v>
      </c>
    </row>
    <row r="7408" customFormat="false" ht="15" hidden="false" customHeight="false" outlineLevel="0" collapsed="false">
      <c r="A7408" s="37" t="s">
        <v>1487</v>
      </c>
      <c r="B7408" s="37" t="s">
        <v>237</v>
      </c>
      <c r="C7408" s="37" t="n">
        <v>365</v>
      </c>
      <c r="D7408" s="38" t="n">
        <v>46153</v>
      </c>
      <c r="E7408" s="37" t="s">
        <v>231</v>
      </c>
      <c r="F7408" s="38"/>
      <c r="G7408" s="37"/>
    </row>
    <row r="7409" customFormat="false" ht="15" hidden="false" customHeight="false" outlineLevel="0" collapsed="false">
      <c r="A7409" s="37" t="s">
        <v>1487</v>
      </c>
      <c r="B7409" s="37" t="s">
        <v>238</v>
      </c>
      <c r="C7409" s="37" t="n">
        <v>180</v>
      </c>
      <c r="D7409" s="38" t="n">
        <v>46237</v>
      </c>
      <c r="E7409" s="37" t="s">
        <v>231</v>
      </c>
      <c r="F7409" s="38"/>
      <c r="G7409" s="37"/>
    </row>
    <row r="7410" customFormat="false" ht="15" hidden="false" customHeight="false" outlineLevel="0" collapsed="false">
      <c r="A7410" s="37" t="s">
        <v>1487</v>
      </c>
      <c r="B7410" s="37" t="s">
        <v>239</v>
      </c>
      <c r="C7410" s="37" t="n">
        <v>730</v>
      </c>
      <c r="D7410" s="38" t="n">
        <v>46345</v>
      </c>
      <c r="E7410" s="37" t="s">
        <v>229</v>
      </c>
      <c r="F7410" s="38" t="n">
        <v>46310</v>
      </c>
      <c r="G7410" s="37" t="n">
        <v>78</v>
      </c>
    </row>
    <row r="7411" customFormat="false" ht="15" hidden="false" customHeight="false" outlineLevel="0" collapsed="false">
      <c r="A7411" s="37" t="s">
        <v>1487</v>
      </c>
      <c r="B7411" s="37" t="s">
        <v>240</v>
      </c>
      <c r="C7411" s="37" t="n">
        <v>365</v>
      </c>
      <c r="D7411" s="38" t="n">
        <v>46146</v>
      </c>
      <c r="E7411" s="37" t="s">
        <v>229</v>
      </c>
      <c r="F7411" s="38" t="n">
        <v>46135</v>
      </c>
      <c r="G7411" s="37" t="n">
        <v>96</v>
      </c>
    </row>
    <row r="7412" customFormat="false" ht="15" hidden="false" customHeight="false" outlineLevel="0" collapsed="false">
      <c r="A7412" s="37" t="s">
        <v>1942</v>
      </c>
      <c r="B7412" s="37" t="s">
        <v>235</v>
      </c>
      <c r="C7412" s="37" t="n">
        <v>365</v>
      </c>
      <c r="D7412" s="38" t="n">
        <v>46278</v>
      </c>
      <c r="E7412" s="37" t="s">
        <v>229</v>
      </c>
      <c r="F7412" s="38" t="n">
        <v>46268</v>
      </c>
      <c r="G7412" s="37" t="n">
        <v>91</v>
      </c>
    </row>
    <row r="7413" customFormat="false" ht="15" hidden="false" customHeight="false" outlineLevel="0" collapsed="false">
      <c r="A7413" s="37" t="s">
        <v>1942</v>
      </c>
      <c r="B7413" s="37" t="s">
        <v>236</v>
      </c>
      <c r="C7413" s="37" t="n">
        <v>365</v>
      </c>
      <c r="D7413" s="38" t="n">
        <v>46177</v>
      </c>
      <c r="E7413" s="37" t="s">
        <v>229</v>
      </c>
      <c r="F7413" s="38" t="n">
        <v>46173</v>
      </c>
      <c r="G7413" s="37" t="n">
        <v>90</v>
      </c>
    </row>
    <row r="7414" customFormat="false" ht="15" hidden="false" customHeight="false" outlineLevel="0" collapsed="false">
      <c r="A7414" s="37" t="s">
        <v>1942</v>
      </c>
      <c r="B7414" s="37" t="s">
        <v>237</v>
      </c>
      <c r="C7414" s="37" t="n">
        <v>365</v>
      </c>
      <c r="D7414" s="38" t="n">
        <v>46208</v>
      </c>
      <c r="E7414" s="37" t="s">
        <v>229</v>
      </c>
      <c r="F7414" s="38" t="n">
        <v>46190</v>
      </c>
      <c r="G7414" s="37" t="n">
        <v>72</v>
      </c>
    </row>
    <row r="7415" customFormat="false" ht="15" hidden="false" customHeight="false" outlineLevel="0" collapsed="false">
      <c r="A7415" s="37" t="s">
        <v>1942</v>
      </c>
      <c r="B7415" s="37" t="s">
        <v>238</v>
      </c>
      <c r="C7415" s="37" t="n">
        <v>180</v>
      </c>
      <c r="D7415" s="38" t="n">
        <v>46179</v>
      </c>
      <c r="E7415" s="37" t="s">
        <v>229</v>
      </c>
      <c r="F7415" s="38" t="n">
        <v>46152</v>
      </c>
      <c r="G7415" s="37" t="n">
        <v>96</v>
      </c>
    </row>
    <row r="7416" customFormat="false" ht="15" hidden="false" customHeight="false" outlineLevel="0" collapsed="false">
      <c r="A7416" s="37" t="s">
        <v>1942</v>
      </c>
      <c r="B7416" s="37" t="s">
        <v>239</v>
      </c>
      <c r="C7416" s="37" t="n">
        <v>730</v>
      </c>
      <c r="D7416" s="38" t="n">
        <v>46261</v>
      </c>
      <c r="E7416" s="37" t="s">
        <v>230</v>
      </c>
      <c r="F7416" s="38"/>
      <c r="G7416" s="37"/>
    </row>
    <row r="7417" customFormat="false" ht="15" hidden="false" customHeight="false" outlineLevel="0" collapsed="false">
      <c r="A7417" s="37" t="s">
        <v>1942</v>
      </c>
      <c r="B7417" s="37" t="s">
        <v>240</v>
      </c>
      <c r="C7417" s="37" t="n">
        <v>365</v>
      </c>
      <c r="D7417" s="38" t="n">
        <v>46284</v>
      </c>
      <c r="E7417" s="37" t="s">
        <v>229</v>
      </c>
      <c r="F7417" s="38" t="n">
        <v>46277</v>
      </c>
      <c r="G7417" s="37" t="n">
        <v>89</v>
      </c>
    </row>
    <row r="7418" customFormat="false" ht="15" hidden="false" customHeight="false" outlineLevel="0" collapsed="false">
      <c r="A7418" s="37" t="s">
        <v>1943</v>
      </c>
      <c r="B7418" s="37" t="s">
        <v>235</v>
      </c>
      <c r="C7418" s="37" t="n">
        <v>365</v>
      </c>
      <c r="D7418" s="38" t="n">
        <v>46170</v>
      </c>
      <c r="E7418" s="37" t="s">
        <v>229</v>
      </c>
      <c r="F7418" s="38" t="n">
        <v>46133</v>
      </c>
      <c r="G7418" s="37" t="n">
        <v>75</v>
      </c>
    </row>
    <row r="7419" customFormat="false" ht="15" hidden="false" customHeight="false" outlineLevel="0" collapsed="false">
      <c r="A7419" s="37" t="s">
        <v>1943</v>
      </c>
      <c r="B7419" s="37" t="s">
        <v>236</v>
      </c>
      <c r="C7419" s="37" t="n">
        <v>365</v>
      </c>
      <c r="D7419" s="38" t="n">
        <v>46197</v>
      </c>
      <c r="E7419" s="37" t="s">
        <v>230</v>
      </c>
      <c r="F7419" s="38"/>
      <c r="G7419" s="37"/>
    </row>
    <row r="7420" customFormat="false" ht="15" hidden="false" customHeight="false" outlineLevel="0" collapsed="false">
      <c r="A7420" s="37" t="s">
        <v>1943</v>
      </c>
      <c r="B7420" s="37" t="s">
        <v>237</v>
      </c>
      <c r="C7420" s="37" t="n">
        <v>365</v>
      </c>
      <c r="D7420" s="38" t="n">
        <v>46239</v>
      </c>
      <c r="E7420" s="37" t="s">
        <v>230</v>
      </c>
      <c r="F7420" s="38"/>
      <c r="G7420" s="37"/>
    </row>
    <row r="7421" customFormat="false" ht="15" hidden="false" customHeight="false" outlineLevel="0" collapsed="false">
      <c r="A7421" s="37" t="s">
        <v>1943</v>
      </c>
      <c r="B7421" s="37" t="s">
        <v>238</v>
      </c>
      <c r="C7421" s="37" t="n">
        <v>180</v>
      </c>
      <c r="D7421" s="38" t="n">
        <v>46165</v>
      </c>
      <c r="E7421" s="37" t="s">
        <v>229</v>
      </c>
      <c r="F7421" s="38" t="n">
        <v>46147</v>
      </c>
      <c r="G7421" s="37" t="n">
        <v>85</v>
      </c>
    </row>
    <row r="7422" customFormat="false" ht="15" hidden="false" customHeight="false" outlineLevel="0" collapsed="false">
      <c r="A7422" s="37" t="s">
        <v>1943</v>
      </c>
      <c r="B7422" s="37" t="s">
        <v>239</v>
      </c>
      <c r="C7422" s="37" t="n">
        <v>730</v>
      </c>
      <c r="D7422" s="38" t="n">
        <v>46131</v>
      </c>
      <c r="E7422" s="37" t="s">
        <v>231</v>
      </c>
      <c r="F7422" s="38"/>
      <c r="G7422" s="37"/>
    </row>
    <row r="7423" customFormat="false" ht="15" hidden="false" customHeight="false" outlineLevel="0" collapsed="false">
      <c r="A7423" s="37" t="s">
        <v>1943</v>
      </c>
      <c r="B7423" s="37" t="s">
        <v>240</v>
      </c>
      <c r="C7423" s="37" t="n">
        <v>365</v>
      </c>
      <c r="D7423" s="38" t="n">
        <v>46338</v>
      </c>
      <c r="E7423" s="37" t="s">
        <v>229</v>
      </c>
      <c r="F7423" s="38" t="n">
        <v>46302</v>
      </c>
      <c r="G7423" s="37" t="n">
        <v>70</v>
      </c>
    </row>
  </sheetData>
  <autoFilter ref="A1:G74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36" t="s">
        <v>327</v>
      </c>
      <c r="B1" s="36" t="s">
        <v>2302</v>
      </c>
      <c r="C1" s="36" t="s">
        <v>2303</v>
      </c>
      <c r="D1" s="36" t="s">
        <v>2304</v>
      </c>
      <c r="E1" s="36" t="s">
        <v>2305</v>
      </c>
      <c r="F1" s="36" t="s">
        <v>2306</v>
      </c>
      <c r="G1" s="36" t="s">
        <v>2307</v>
      </c>
      <c r="H1" s="36" t="s">
        <v>2308</v>
      </c>
      <c r="I1" s="36" t="s">
        <v>2309</v>
      </c>
    </row>
    <row r="2" customFormat="false" ht="15" hidden="false" customHeight="false" outlineLevel="0" collapsed="false">
      <c r="A2" s="37" t="s">
        <v>349</v>
      </c>
      <c r="B2" s="37" t="s">
        <v>2310</v>
      </c>
      <c r="C2" s="37" t="s">
        <v>185</v>
      </c>
      <c r="D2" s="37" t="s">
        <v>187</v>
      </c>
      <c r="E2" s="37" t="s">
        <v>185</v>
      </c>
      <c r="F2" s="37" t="s">
        <v>185</v>
      </c>
      <c r="G2" s="37" t="n">
        <v>0</v>
      </c>
      <c r="H2" s="37" t="n">
        <v>0</v>
      </c>
      <c r="I2" s="37" t="n">
        <v>1</v>
      </c>
    </row>
    <row r="3" customFormat="false" ht="15" hidden="false" customHeight="false" outlineLevel="0" collapsed="false">
      <c r="A3" s="37" t="s">
        <v>354</v>
      </c>
      <c r="B3" s="37" t="s">
        <v>2310</v>
      </c>
      <c r="C3" s="37" t="s">
        <v>185</v>
      </c>
      <c r="D3" s="37" t="s">
        <v>187</v>
      </c>
      <c r="E3" s="37" t="s">
        <v>185</v>
      </c>
      <c r="F3" s="37" t="s">
        <v>185</v>
      </c>
      <c r="G3" s="37" t="n">
        <v>0</v>
      </c>
      <c r="H3" s="37" t="n">
        <v>0</v>
      </c>
      <c r="I3" s="37" t="n">
        <v>0</v>
      </c>
    </row>
    <row r="4" customFormat="false" ht="15" hidden="false" customHeight="false" outlineLevel="0" collapsed="false">
      <c r="A4" s="37" t="s">
        <v>359</v>
      </c>
      <c r="B4" s="37" t="s">
        <v>2310</v>
      </c>
      <c r="C4" s="37" t="s">
        <v>185</v>
      </c>
      <c r="D4" s="37" t="s">
        <v>187</v>
      </c>
      <c r="E4" s="37" t="s">
        <v>185</v>
      </c>
      <c r="F4" s="37" t="s">
        <v>185</v>
      </c>
      <c r="G4" s="37" t="n">
        <v>0</v>
      </c>
      <c r="H4" s="37" t="n">
        <v>0</v>
      </c>
      <c r="I4" s="37" t="n">
        <v>0</v>
      </c>
    </row>
    <row r="5" customFormat="false" ht="15" hidden="false" customHeight="false" outlineLevel="0" collapsed="false">
      <c r="A5" s="37" t="s">
        <v>363</v>
      </c>
      <c r="B5" s="37" t="s">
        <v>2310</v>
      </c>
      <c r="C5" s="37" t="s">
        <v>185</v>
      </c>
      <c r="D5" s="37" t="s">
        <v>187</v>
      </c>
      <c r="E5" s="37" t="s">
        <v>185</v>
      </c>
      <c r="F5" s="37" t="s">
        <v>185</v>
      </c>
      <c r="G5" s="37" t="n">
        <v>0</v>
      </c>
      <c r="H5" s="37" t="n">
        <v>0</v>
      </c>
      <c r="I5" s="37" t="n">
        <v>0</v>
      </c>
    </row>
    <row r="6" customFormat="false" ht="15" hidden="false" customHeight="false" outlineLevel="0" collapsed="false">
      <c r="A6" s="37" t="s">
        <v>368</v>
      </c>
      <c r="B6" s="37" t="s">
        <v>2310</v>
      </c>
      <c r="C6" s="37" t="s">
        <v>185</v>
      </c>
      <c r="D6" s="37" t="s">
        <v>187</v>
      </c>
      <c r="E6" s="37" t="s">
        <v>185</v>
      </c>
      <c r="F6" s="37" t="s">
        <v>187</v>
      </c>
      <c r="G6" s="37" t="n">
        <v>1</v>
      </c>
      <c r="H6" s="37" t="n">
        <v>0</v>
      </c>
      <c r="I6" s="37" t="n">
        <v>0</v>
      </c>
    </row>
    <row r="7" customFormat="false" ht="15" hidden="false" customHeight="false" outlineLevel="0" collapsed="false">
      <c r="A7" s="37" t="s">
        <v>373</v>
      </c>
      <c r="B7" s="37" t="s">
        <v>2310</v>
      </c>
      <c r="C7" s="37" t="s">
        <v>185</v>
      </c>
      <c r="D7" s="37" t="s">
        <v>187</v>
      </c>
      <c r="E7" s="37" t="s">
        <v>185</v>
      </c>
      <c r="F7" s="37" t="s">
        <v>185</v>
      </c>
      <c r="G7" s="37" t="n">
        <v>0</v>
      </c>
      <c r="H7" s="37" t="n">
        <v>0</v>
      </c>
      <c r="I7" s="37" t="n">
        <v>0</v>
      </c>
    </row>
    <row r="8" customFormat="false" ht="15" hidden="false" customHeight="false" outlineLevel="0" collapsed="false">
      <c r="A8" s="37" t="s">
        <v>378</v>
      </c>
      <c r="B8" s="37" t="s">
        <v>2310</v>
      </c>
      <c r="C8" s="37" t="s">
        <v>185</v>
      </c>
      <c r="D8" s="37" t="s">
        <v>187</v>
      </c>
      <c r="E8" s="37" t="s">
        <v>185</v>
      </c>
      <c r="F8" s="37" t="s">
        <v>185</v>
      </c>
      <c r="G8" s="37" t="n">
        <v>0</v>
      </c>
      <c r="H8" s="37" t="n">
        <v>0</v>
      </c>
      <c r="I8" s="37" t="n">
        <v>0</v>
      </c>
    </row>
    <row r="9" customFormat="false" ht="15" hidden="false" customHeight="false" outlineLevel="0" collapsed="false">
      <c r="A9" s="37" t="s">
        <v>382</v>
      </c>
      <c r="B9" s="37" t="s">
        <v>2310</v>
      </c>
      <c r="C9" s="37" t="s">
        <v>185</v>
      </c>
      <c r="D9" s="37" t="s">
        <v>187</v>
      </c>
      <c r="E9" s="37" t="s">
        <v>185</v>
      </c>
      <c r="F9" s="37" t="s">
        <v>187</v>
      </c>
      <c r="G9" s="37" t="n">
        <v>0</v>
      </c>
      <c r="H9" s="37" t="n">
        <v>0</v>
      </c>
      <c r="I9" s="37" t="n">
        <v>0</v>
      </c>
    </row>
    <row r="10" customFormat="false" ht="15" hidden="false" customHeight="false" outlineLevel="0" collapsed="false">
      <c r="A10" s="37" t="s">
        <v>385</v>
      </c>
      <c r="B10" s="37" t="s">
        <v>2310</v>
      </c>
      <c r="C10" s="37" t="s">
        <v>185</v>
      </c>
      <c r="D10" s="37" t="s">
        <v>187</v>
      </c>
      <c r="E10" s="37" t="s">
        <v>185</v>
      </c>
      <c r="F10" s="37" t="s">
        <v>185</v>
      </c>
      <c r="G10" s="37" t="n">
        <v>0</v>
      </c>
      <c r="H10" s="37" t="n">
        <v>0</v>
      </c>
      <c r="I10" s="37" t="n">
        <v>0</v>
      </c>
    </row>
    <row r="11" customFormat="false" ht="15" hidden="false" customHeight="false" outlineLevel="0" collapsed="false">
      <c r="A11" s="37" t="s">
        <v>390</v>
      </c>
      <c r="B11" s="37" t="s">
        <v>2310</v>
      </c>
      <c r="C11" s="37" t="s">
        <v>185</v>
      </c>
      <c r="D11" s="37" t="s">
        <v>187</v>
      </c>
      <c r="E11" s="37" t="s">
        <v>185</v>
      </c>
      <c r="F11" s="37" t="s">
        <v>185</v>
      </c>
      <c r="G11" s="37" t="n">
        <v>1</v>
      </c>
      <c r="H11" s="37" t="n">
        <v>0</v>
      </c>
      <c r="I11" s="37" t="n">
        <v>0</v>
      </c>
    </row>
    <row r="12" customFormat="false" ht="15" hidden="false" customHeight="false" outlineLevel="0" collapsed="false">
      <c r="A12" s="37" t="s">
        <v>395</v>
      </c>
      <c r="B12" s="37" t="s">
        <v>2310</v>
      </c>
      <c r="C12" s="37" t="s">
        <v>185</v>
      </c>
      <c r="D12" s="37" t="s">
        <v>187</v>
      </c>
      <c r="E12" s="37" t="s">
        <v>185</v>
      </c>
      <c r="F12" s="37" t="s">
        <v>185</v>
      </c>
      <c r="G12" s="37" t="n">
        <v>0</v>
      </c>
      <c r="H12" s="37" t="n">
        <v>0</v>
      </c>
      <c r="I12" s="37" t="n">
        <v>0</v>
      </c>
    </row>
    <row r="13" customFormat="false" ht="15" hidden="false" customHeight="false" outlineLevel="0" collapsed="false">
      <c r="A13" s="37" t="s">
        <v>398</v>
      </c>
      <c r="B13" s="37" t="s">
        <v>2310</v>
      </c>
      <c r="C13" s="37" t="s">
        <v>185</v>
      </c>
      <c r="D13" s="37" t="s">
        <v>187</v>
      </c>
      <c r="E13" s="37" t="s">
        <v>185</v>
      </c>
      <c r="F13" s="37" t="s">
        <v>185</v>
      </c>
      <c r="G13" s="37" t="n">
        <v>0</v>
      </c>
      <c r="H13" s="37" t="n">
        <v>0</v>
      </c>
      <c r="I13" s="37" t="n">
        <v>0</v>
      </c>
    </row>
    <row r="14" customFormat="false" ht="15" hidden="false" customHeight="false" outlineLevel="0" collapsed="false">
      <c r="A14" s="37" t="s">
        <v>401</v>
      </c>
      <c r="B14" s="37" t="s">
        <v>2310</v>
      </c>
      <c r="C14" s="37" t="s">
        <v>185</v>
      </c>
      <c r="D14" s="37" t="s">
        <v>187</v>
      </c>
      <c r="E14" s="37" t="s">
        <v>185</v>
      </c>
      <c r="F14" s="37" t="s">
        <v>185</v>
      </c>
      <c r="G14" s="37" t="n">
        <v>0</v>
      </c>
      <c r="H14" s="37" t="n">
        <v>0</v>
      </c>
      <c r="I14" s="37" t="n">
        <v>0</v>
      </c>
    </row>
    <row r="15" customFormat="false" ht="15" hidden="false" customHeight="false" outlineLevel="0" collapsed="false">
      <c r="A15" s="37" t="s">
        <v>405</v>
      </c>
      <c r="B15" s="37" t="s">
        <v>2310</v>
      </c>
      <c r="C15" s="37" t="s">
        <v>185</v>
      </c>
      <c r="D15" s="37" t="s">
        <v>187</v>
      </c>
      <c r="E15" s="37" t="s">
        <v>185</v>
      </c>
      <c r="F15" s="37" t="s">
        <v>187</v>
      </c>
      <c r="G15" s="37" t="n">
        <v>1</v>
      </c>
      <c r="H15" s="37" t="n">
        <v>0</v>
      </c>
      <c r="I15" s="37" t="n">
        <v>0</v>
      </c>
    </row>
    <row r="16" customFormat="false" ht="15" hidden="false" customHeight="false" outlineLevel="0" collapsed="false">
      <c r="A16" s="37" t="s">
        <v>409</v>
      </c>
      <c r="B16" s="37" t="s">
        <v>2310</v>
      </c>
      <c r="C16" s="37" t="s">
        <v>185</v>
      </c>
      <c r="D16" s="37" t="s">
        <v>187</v>
      </c>
      <c r="E16" s="37" t="s">
        <v>185</v>
      </c>
      <c r="F16" s="37" t="s">
        <v>185</v>
      </c>
      <c r="G16" s="37" t="n">
        <v>0</v>
      </c>
      <c r="H16" s="37" t="n">
        <v>0</v>
      </c>
      <c r="I16" s="37" t="n">
        <v>0</v>
      </c>
    </row>
    <row r="17" customFormat="false" ht="15" hidden="false" customHeight="false" outlineLevel="0" collapsed="false">
      <c r="A17" s="37" t="s">
        <v>411</v>
      </c>
      <c r="B17" s="37" t="s">
        <v>2310</v>
      </c>
      <c r="C17" s="37" t="s">
        <v>185</v>
      </c>
      <c r="D17" s="37" t="s">
        <v>187</v>
      </c>
      <c r="E17" s="37" t="s">
        <v>185</v>
      </c>
      <c r="F17" s="37" t="s">
        <v>185</v>
      </c>
      <c r="G17" s="37" t="n">
        <v>0</v>
      </c>
      <c r="H17" s="37" t="n">
        <v>0</v>
      </c>
      <c r="I17" s="37" t="n">
        <v>0</v>
      </c>
    </row>
    <row r="18" customFormat="false" ht="15" hidden="false" customHeight="false" outlineLevel="0" collapsed="false">
      <c r="A18" s="37" t="s">
        <v>415</v>
      </c>
      <c r="B18" s="37" t="s">
        <v>2310</v>
      </c>
      <c r="C18" s="37" t="s">
        <v>185</v>
      </c>
      <c r="D18" s="37" t="s">
        <v>187</v>
      </c>
      <c r="E18" s="37" t="s">
        <v>185</v>
      </c>
      <c r="F18" s="37" t="s">
        <v>185</v>
      </c>
      <c r="G18" s="37" t="n">
        <v>0</v>
      </c>
      <c r="H18" s="37" t="n">
        <v>0</v>
      </c>
      <c r="I18" s="37" t="n">
        <v>0</v>
      </c>
    </row>
    <row r="19" customFormat="false" ht="15" hidden="false" customHeight="false" outlineLevel="0" collapsed="false">
      <c r="A19" s="37" t="s">
        <v>418</v>
      </c>
      <c r="B19" s="37" t="s">
        <v>2310</v>
      </c>
      <c r="C19" s="37" t="s">
        <v>185</v>
      </c>
      <c r="D19" s="37" t="s">
        <v>187</v>
      </c>
      <c r="E19" s="37" t="s">
        <v>185</v>
      </c>
      <c r="F19" s="37" t="s">
        <v>185</v>
      </c>
      <c r="G19" s="37" t="n">
        <v>0</v>
      </c>
      <c r="H19" s="37" t="n">
        <v>0</v>
      </c>
      <c r="I19" s="37" t="n">
        <v>0</v>
      </c>
    </row>
    <row r="20" customFormat="false" ht="15" hidden="false" customHeight="false" outlineLevel="0" collapsed="false">
      <c r="A20" s="37" t="s">
        <v>381</v>
      </c>
      <c r="B20" s="37" t="s">
        <v>2310</v>
      </c>
      <c r="C20" s="37" t="s">
        <v>187</v>
      </c>
      <c r="D20" s="37" t="s">
        <v>187</v>
      </c>
      <c r="E20" s="37" t="s">
        <v>185</v>
      </c>
      <c r="F20" s="37" t="s">
        <v>185</v>
      </c>
      <c r="G20" s="37" t="n">
        <v>0</v>
      </c>
      <c r="H20" s="37" t="n">
        <v>0</v>
      </c>
      <c r="I20" s="37" t="n">
        <v>0</v>
      </c>
    </row>
    <row r="21" customFormat="false" ht="15" hidden="false" customHeight="false" outlineLevel="0" collapsed="false">
      <c r="A21" s="37" t="s">
        <v>425</v>
      </c>
      <c r="B21" s="37" t="s">
        <v>2310</v>
      </c>
      <c r="C21" s="37" t="s">
        <v>185</v>
      </c>
      <c r="D21" s="37" t="s">
        <v>187</v>
      </c>
      <c r="E21" s="37" t="s">
        <v>187</v>
      </c>
      <c r="F21" s="37" t="s">
        <v>185</v>
      </c>
      <c r="G21" s="37" t="n">
        <v>0</v>
      </c>
      <c r="H21" s="37" t="n">
        <v>0</v>
      </c>
      <c r="I21" s="37" t="n">
        <v>0</v>
      </c>
    </row>
    <row r="22" customFormat="false" ht="15" hidden="false" customHeight="false" outlineLevel="0" collapsed="false">
      <c r="A22" s="37" t="s">
        <v>428</v>
      </c>
      <c r="B22" s="37" t="s">
        <v>2310</v>
      </c>
      <c r="C22" s="37" t="s">
        <v>185</v>
      </c>
      <c r="D22" s="37" t="s">
        <v>187</v>
      </c>
      <c r="E22" s="37" t="s">
        <v>185</v>
      </c>
      <c r="F22" s="37" t="s">
        <v>187</v>
      </c>
      <c r="G22" s="37" t="n">
        <v>0</v>
      </c>
      <c r="H22" s="37" t="n">
        <v>0</v>
      </c>
      <c r="I22" s="37" t="n">
        <v>0</v>
      </c>
    </row>
    <row r="23" customFormat="false" ht="15" hidden="false" customHeight="false" outlineLevel="0" collapsed="false">
      <c r="A23" s="37" t="s">
        <v>431</v>
      </c>
      <c r="B23" s="37" t="s">
        <v>2310</v>
      </c>
      <c r="C23" s="37" t="s">
        <v>185</v>
      </c>
      <c r="D23" s="37" t="s">
        <v>187</v>
      </c>
      <c r="E23" s="37" t="s">
        <v>187</v>
      </c>
      <c r="F23" s="37" t="s">
        <v>185</v>
      </c>
      <c r="G23" s="37" t="n">
        <v>1</v>
      </c>
      <c r="H23" s="37" t="n">
        <v>0</v>
      </c>
      <c r="I23" s="37" t="n">
        <v>0</v>
      </c>
    </row>
    <row r="24" customFormat="false" ht="15" hidden="false" customHeight="false" outlineLevel="0" collapsed="false">
      <c r="A24" s="37" t="s">
        <v>436</v>
      </c>
      <c r="B24" s="37" t="s">
        <v>2310</v>
      </c>
      <c r="C24" s="37" t="s">
        <v>185</v>
      </c>
      <c r="D24" s="37" t="s">
        <v>187</v>
      </c>
      <c r="E24" s="37" t="s">
        <v>185</v>
      </c>
      <c r="F24" s="37" t="s">
        <v>185</v>
      </c>
      <c r="G24" s="37" t="n">
        <v>0</v>
      </c>
      <c r="H24" s="37" t="n">
        <v>0</v>
      </c>
      <c r="I24" s="37" t="n">
        <v>0</v>
      </c>
    </row>
    <row r="25" customFormat="false" ht="15" hidden="false" customHeight="false" outlineLevel="0" collapsed="false">
      <c r="A25" s="37" t="s">
        <v>438</v>
      </c>
      <c r="B25" s="37" t="s">
        <v>2310</v>
      </c>
      <c r="C25" s="37" t="s">
        <v>185</v>
      </c>
      <c r="D25" s="37" t="s">
        <v>187</v>
      </c>
      <c r="E25" s="37" t="s">
        <v>185</v>
      </c>
      <c r="F25" s="37" t="s">
        <v>185</v>
      </c>
      <c r="G25" s="37" t="n">
        <v>0</v>
      </c>
      <c r="H25" s="37" t="n">
        <v>0</v>
      </c>
      <c r="I25" s="37" t="n">
        <v>0</v>
      </c>
    </row>
    <row r="26" customFormat="false" ht="15" hidden="false" customHeight="false" outlineLevel="0" collapsed="false">
      <c r="A26" s="37" t="s">
        <v>442</v>
      </c>
      <c r="B26" s="37" t="s">
        <v>2310</v>
      </c>
      <c r="C26" s="37" t="s">
        <v>185</v>
      </c>
      <c r="D26" s="37" t="s">
        <v>187</v>
      </c>
      <c r="E26" s="37" t="s">
        <v>185</v>
      </c>
      <c r="F26" s="37" t="s">
        <v>185</v>
      </c>
      <c r="G26" s="37" t="n">
        <v>0</v>
      </c>
      <c r="H26" s="37" t="n">
        <v>0</v>
      </c>
      <c r="I26" s="37" t="n">
        <v>0</v>
      </c>
    </row>
    <row r="27" customFormat="false" ht="15" hidden="false" customHeight="false" outlineLevel="0" collapsed="false">
      <c r="A27" s="37" t="s">
        <v>444</v>
      </c>
      <c r="B27" s="37" t="s">
        <v>2310</v>
      </c>
      <c r="C27" s="37" t="s">
        <v>185</v>
      </c>
      <c r="D27" s="37" t="s">
        <v>187</v>
      </c>
      <c r="E27" s="37" t="s">
        <v>185</v>
      </c>
      <c r="F27" s="37" t="s">
        <v>185</v>
      </c>
      <c r="G27" s="37" t="n">
        <v>0</v>
      </c>
      <c r="H27" s="37" t="n">
        <v>0</v>
      </c>
      <c r="I27" s="37" t="n">
        <v>0</v>
      </c>
    </row>
    <row r="28" customFormat="false" ht="15" hidden="false" customHeight="false" outlineLevel="0" collapsed="false">
      <c r="A28" s="37" t="s">
        <v>447</v>
      </c>
      <c r="B28" s="37" t="s">
        <v>2310</v>
      </c>
      <c r="C28" s="37" t="s">
        <v>185</v>
      </c>
      <c r="D28" s="37" t="s">
        <v>187</v>
      </c>
      <c r="E28" s="37" t="s">
        <v>185</v>
      </c>
      <c r="F28" s="37" t="s">
        <v>185</v>
      </c>
      <c r="G28" s="37" t="n">
        <v>0</v>
      </c>
      <c r="H28" s="37" t="n">
        <v>0</v>
      </c>
      <c r="I28" s="37" t="n">
        <v>0</v>
      </c>
    </row>
    <row r="29" customFormat="false" ht="15" hidden="false" customHeight="false" outlineLevel="0" collapsed="false">
      <c r="A29" s="37" t="s">
        <v>450</v>
      </c>
      <c r="B29" s="37" t="s">
        <v>2311</v>
      </c>
      <c r="C29" s="37" t="s">
        <v>185</v>
      </c>
      <c r="D29" s="37" t="s">
        <v>187</v>
      </c>
      <c r="E29" s="37" t="s">
        <v>185</v>
      </c>
      <c r="F29" s="37" t="s">
        <v>185</v>
      </c>
      <c r="G29" s="37" t="n">
        <v>0</v>
      </c>
      <c r="H29" s="37" t="n">
        <v>0</v>
      </c>
      <c r="I29" s="37" t="n">
        <v>0</v>
      </c>
    </row>
    <row r="30" customFormat="false" ht="15" hidden="false" customHeight="false" outlineLevel="0" collapsed="false">
      <c r="A30" s="37" t="s">
        <v>452</v>
      </c>
      <c r="B30" s="37" t="s">
        <v>2310</v>
      </c>
      <c r="C30" s="37" t="s">
        <v>185</v>
      </c>
      <c r="D30" s="37" t="s">
        <v>187</v>
      </c>
      <c r="E30" s="37" t="s">
        <v>185</v>
      </c>
      <c r="F30" s="37" t="s">
        <v>185</v>
      </c>
      <c r="G30" s="37" t="n">
        <v>0</v>
      </c>
      <c r="H30" s="37" t="n">
        <v>0</v>
      </c>
      <c r="I30" s="37" t="n">
        <v>0</v>
      </c>
    </row>
    <row r="31" customFormat="false" ht="15" hidden="false" customHeight="false" outlineLevel="0" collapsed="false">
      <c r="A31" s="37" t="s">
        <v>455</v>
      </c>
      <c r="B31" s="37" t="s">
        <v>2310</v>
      </c>
      <c r="C31" s="37" t="s">
        <v>187</v>
      </c>
      <c r="D31" s="37" t="s">
        <v>187</v>
      </c>
      <c r="E31" s="37" t="s">
        <v>185</v>
      </c>
      <c r="F31" s="37" t="s">
        <v>187</v>
      </c>
      <c r="G31" s="37" t="n">
        <v>0</v>
      </c>
      <c r="H31" s="37" t="n">
        <v>0</v>
      </c>
      <c r="I31" s="37" t="n">
        <v>0</v>
      </c>
    </row>
    <row r="32" customFormat="false" ht="15" hidden="false" customHeight="false" outlineLevel="0" collapsed="false">
      <c r="A32" s="37" t="s">
        <v>459</v>
      </c>
      <c r="B32" s="37" t="s">
        <v>2310</v>
      </c>
      <c r="C32" s="37" t="s">
        <v>185</v>
      </c>
      <c r="D32" s="37" t="s">
        <v>187</v>
      </c>
      <c r="E32" s="37" t="s">
        <v>185</v>
      </c>
      <c r="F32" s="37" t="s">
        <v>185</v>
      </c>
      <c r="G32" s="37" t="n">
        <v>0</v>
      </c>
      <c r="H32" s="37" t="n">
        <v>0</v>
      </c>
      <c r="I32" s="37" t="n">
        <v>0</v>
      </c>
    </row>
    <row r="33" customFormat="false" ht="15" hidden="false" customHeight="false" outlineLevel="0" collapsed="false">
      <c r="A33" s="37" t="s">
        <v>462</v>
      </c>
      <c r="B33" s="37" t="s">
        <v>2310</v>
      </c>
      <c r="C33" s="37" t="s">
        <v>185</v>
      </c>
      <c r="D33" s="37" t="s">
        <v>187</v>
      </c>
      <c r="E33" s="37" t="s">
        <v>185</v>
      </c>
      <c r="F33" s="37" t="s">
        <v>185</v>
      </c>
      <c r="G33" s="37" t="n">
        <v>0</v>
      </c>
      <c r="H33" s="37" t="n">
        <v>0</v>
      </c>
      <c r="I33" s="37" t="n">
        <v>0</v>
      </c>
    </row>
    <row r="34" customFormat="false" ht="15" hidden="false" customHeight="false" outlineLevel="0" collapsed="false">
      <c r="A34" s="37" t="s">
        <v>464</v>
      </c>
      <c r="B34" s="37" t="s">
        <v>2310</v>
      </c>
      <c r="C34" s="37" t="s">
        <v>185</v>
      </c>
      <c r="D34" s="37" t="s">
        <v>187</v>
      </c>
      <c r="E34" s="37" t="s">
        <v>185</v>
      </c>
      <c r="F34" s="37" t="s">
        <v>185</v>
      </c>
      <c r="G34" s="37" t="n">
        <v>0</v>
      </c>
      <c r="H34" s="37" t="n">
        <v>0</v>
      </c>
      <c r="I34" s="37" t="n">
        <v>0</v>
      </c>
    </row>
    <row r="35" customFormat="false" ht="15" hidden="false" customHeight="false" outlineLevel="0" collapsed="false">
      <c r="A35" s="37" t="s">
        <v>467</v>
      </c>
      <c r="B35" s="37" t="s">
        <v>2310</v>
      </c>
      <c r="C35" s="37" t="s">
        <v>185</v>
      </c>
      <c r="D35" s="37" t="s">
        <v>187</v>
      </c>
      <c r="E35" s="37" t="s">
        <v>187</v>
      </c>
      <c r="F35" s="37" t="s">
        <v>185</v>
      </c>
      <c r="G35" s="37" t="n">
        <v>0</v>
      </c>
      <c r="H35" s="37" t="n">
        <v>0</v>
      </c>
      <c r="I35" s="37" t="n">
        <v>0</v>
      </c>
    </row>
    <row r="36" customFormat="false" ht="15" hidden="false" customHeight="false" outlineLevel="0" collapsed="false">
      <c r="A36" s="37" t="s">
        <v>471</v>
      </c>
      <c r="B36" s="37" t="s">
        <v>2310</v>
      </c>
      <c r="C36" s="37" t="s">
        <v>185</v>
      </c>
      <c r="D36" s="37" t="s">
        <v>187</v>
      </c>
      <c r="E36" s="37" t="s">
        <v>185</v>
      </c>
      <c r="F36" s="37" t="s">
        <v>185</v>
      </c>
      <c r="G36" s="37" t="n">
        <v>0</v>
      </c>
      <c r="H36" s="37" t="n">
        <v>0</v>
      </c>
      <c r="I36" s="37" t="n">
        <v>0</v>
      </c>
    </row>
    <row r="37" customFormat="false" ht="15" hidden="false" customHeight="false" outlineLevel="0" collapsed="false">
      <c r="A37" s="37" t="s">
        <v>473</v>
      </c>
      <c r="B37" s="37" t="s">
        <v>2310</v>
      </c>
      <c r="C37" s="37" t="s">
        <v>185</v>
      </c>
      <c r="D37" s="37" t="s">
        <v>187</v>
      </c>
      <c r="E37" s="37" t="s">
        <v>185</v>
      </c>
      <c r="F37" s="37" t="s">
        <v>187</v>
      </c>
      <c r="G37" s="37" t="n">
        <v>0</v>
      </c>
      <c r="H37" s="37" t="n">
        <v>0</v>
      </c>
      <c r="I37" s="37" t="n">
        <v>0</v>
      </c>
    </row>
    <row r="38" customFormat="false" ht="15" hidden="false" customHeight="false" outlineLevel="0" collapsed="false">
      <c r="A38" s="37" t="s">
        <v>476</v>
      </c>
      <c r="B38" s="37" t="s">
        <v>2310</v>
      </c>
      <c r="C38" s="37" t="s">
        <v>185</v>
      </c>
      <c r="D38" s="37" t="s">
        <v>187</v>
      </c>
      <c r="E38" s="37" t="s">
        <v>185</v>
      </c>
      <c r="F38" s="37" t="s">
        <v>185</v>
      </c>
      <c r="G38" s="37" t="n">
        <v>1</v>
      </c>
      <c r="H38" s="37" t="n">
        <v>0</v>
      </c>
      <c r="I38" s="37" t="n">
        <v>0</v>
      </c>
    </row>
    <row r="39" customFormat="false" ht="15" hidden="false" customHeight="false" outlineLevel="0" collapsed="false">
      <c r="A39" s="37" t="s">
        <v>478</v>
      </c>
      <c r="B39" s="37" t="s">
        <v>2310</v>
      </c>
      <c r="C39" s="37" t="s">
        <v>185</v>
      </c>
      <c r="D39" s="37" t="s">
        <v>187</v>
      </c>
      <c r="E39" s="37" t="s">
        <v>185</v>
      </c>
      <c r="F39" s="37" t="s">
        <v>185</v>
      </c>
      <c r="G39" s="37" t="n">
        <v>0</v>
      </c>
      <c r="H39" s="37" t="n">
        <v>0</v>
      </c>
      <c r="I39" s="37" t="n">
        <v>0</v>
      </c>
    </row>
    <row r="40" customFormat="false" ht="15" hidden="false" customHeight="false" outlineLevel="0" collapsed="false">
      <c r="A40" s="37" t="s">
        <v>480</v>
      </c>
      <c r="B40" s="37" t="s">
        <v>2310</v>
      </c>
      <c r="C40" s="37" t="s">
        <v>185</v>
      </c>
      <c r="D40" s="37" t="s">
        <v>187</v>
      </c>
      <c r="E40" s="37" t="s">
        <v>185</v>
      </c>
      <c r="F40" s="37" t="s">
        <v>185</v>
      </c>
      <c r="G40" s="37" t="n">
        <v>0</v>
      </c>
      <c r="H40" s="37" t="n">
        <v>0</v>
      </c>
      <c r="I40" s="37" t="n">
        <v>0</v>
      </c>
    </row>
    <row r="41" customFormat="false" ht="15" hidden="false" customHeight="false" outlineLevel="0" collapsed="false">
      <c r="A41" s="37" t="s">
        <v>483</v>
      </c>
      <c r="B41" s="37" t="s">
        <v>2310</v>
      </c>
      <c r="C41" s="37" t="s">
        <v>185</v>
      </c>
      <c r="D41" s="37" t="s">
        <v>187</v>
      </c>
      <c r="E41" s="37" t="s">
        <v>185</v>
      </c>
      <c r="F41" s="37" t="s">
        <v>185</v>
      </c>
      <c r="G41" s="37" t="n">
        <v>0</v>
      </c>
      <c r="H41" s="37" t="n">
        <v>0</v>
      </c>
      <c r="I41" s="37" t="n">
        <v>0</v>
      </c>
    </row>
    <row r="42" customFormat="false" ht="15" hidden="false" customHeight="false" outlineLevel="0" collapsed="false">
      <c r="A42" s="37" t="s">
        <v>487</v>
      </c>
      <c r="B42" s="37" t="s">
        <v>2310</v>
      </c>
      <c r="C42" s="37" t="s">
        <v>185</v>
      </c>
      <c r="D42" s="37" t="s">
        <v>187</v>
      </c>
      <c r="E42" s="37" t="s">
        <v>185</v>
      </c>
      <c r="F42" s="37" t="s">
        <v>185</v>
      </c>
      <c r="G42" s="37" t="n">
        <v>0</v>
      </c>
      <c r="H42" s="37" t="n">
        <v>0</v>
      </c>
      <c r="I42" s="37" t="n">
        <v>0</v>
      </c>
    </row>
    <row r="43" customFormat="false" ht="15" hidden="false" customHeight="false" outlineLevel="0" collapsed="false">
      <c r="A43" s="37" t="s">
        <v>490</v>
      </c>
      <c r="B43" s="37" t="s">
        <v>2310</v>
      </c>
      <c r="C43" s="37" t="s">
        <v>185</v>
      </c>
      <c r="D43" s="37" t="s">
        <v>187</v>
      </c>
      <c r="E43" s="37" t="s">
        <v>185</v>
      </c>
      <c r="F43" s="37" t="s">
        <v>185</v>
      </c>
      <c r="G43" s="37" t="n">
        <v>0</v>
      </c>
      <c r="H43" s="37" t="n">
        <v>0</v>
      </c>
      <c r="I43" s="37" t="n">
        <v>0</v>
      </c>
    </row>
    <row r="44" customFormat="false" ht="15" hidden="false" customHeight="false" outlineLevel="0" collapsed="false">
      <c r="A44" s="37" t="s">
        <v>493</v>
      </c>
      <c r="B44" s="37" t="s">
        <v>2310</v>
      </c>
      <c r="C44" s="37" t="s">
        <v>185</v>
      </c>
      <c r="D44" s="37" t="s">
        <v>187</v>
      </c>
      <c r="E44" s="37" t="s">
        <v>185</v>
      </c>
      <c r="F44" s="37" t="s">
        <v>185</v>
      </c>
      <c r="G44" s="37" t="n">
        <v>0</v>
      </c>
      <c r="H44" s="37" t="n">
        <v>0</v>
      </c>
      <c r="I44" s="37" t="n">
        <v>0</v>
      </c>
    </row>
    <row r="45" customFormat="false" ht="15" hidden="false" customHeight="false" outlineLevel="0" collapsed="false">
      <c r="A45" s="37" t="s">
        <v>496</v>
      </c>
      <c r="B45" s="37" t="s">
        <v>2310</v>
      </c>
      <c r="C45" s="37" t="s">
        <v>185</v>
      </c>
      <c r="D45" s="37" t="s">
        <v>187</v>
      </c>
      <c r="E45" s="37" t="s">
        <v>185</v>
      </c>
      <c r="F45" s="37" t="s">
        <v>185</v>
      </c>
      <c r="G45" s="37" t="n">
        <v>0</v>
      </c>
      <c r="H45" s="37" t="n">
        <v>0</v>
      </c>
      <c r="I45" s="37" t="n">
        <v>0</v>
      </c>
    </row>
    <row r="46" customFormat="false" ht="15" hidden="false" customHeight="false" outlineLevel="0" collapsed="false">
      <c r="A46" s="37" t="s">
        <v>498</v>
      </c>
      <c r="B46" s="37" t="s">
        <v>2312</v>
      </c>
      <c r="C46" s="37" t="s">
        <v>185</v>
      </c>
      <c r="D46" s="37" t="s">
        <v>187</v>
      </c>
      <c r="E46" s="37" t="s">
        <v>185</v>
      </c>
      <c r="F46" s="37" t="s">
        <v>185</v>
      </c>
      <c r="G46" s="37" t="n">
        <v>0</v>
      </c>
      <c r="H46" s="37" t="n">
        <v>0</v>
      </c>
      <c r="I46" s="37" t="n">
        <v>0</v>
      </c>
    </row>
    <row r="47" customFormat="false" ht="15" hidden="false" customHeight="false" outlineLevel="0" collapsed="false">
      <c r="A47" s="37" t="s">
        <v>502</v>
      </c>
      <c r="B47" s="37" t="s">
        <v>2310</v>
      </c>
      <c r="C47" s="37" t="s">
        <v>185</v>
      </c>
      <c r="D47" s="37" t="s">
        <v>187</v>
      </c>
      <c r="E47" s="37" t="s">
        <v>185</v>
      </c>
      <c r="F47" s="37" t="s">
        <v>185</v>
      </c>
      <c r="G47" s="37" t="n">
        <v>0</v>
      </c>
      <c r="H47" s="37" t="n">
        <v>0</v>
      </c>
      <c r="I47" s="37" t="n">
        <v>0</v>
      </c>
    </row>
    <row r="48" customFormat="false" ht="15" hidden="false" customHeight="false" outlineLevel="0" collapsed="false">
      <c r="A48" s="37" t="s">
        <v>506</v>
      </c>
      <c r="B48" s="37" t="s">
        <v>2310</v>
      </c>
      <c r="C48" s="37" t="s">
        <v>185</v>
      </c>
      <c r="D48" s="37" t="s">
        <v>187</v>
      </c>
      <c r="E48" s="37" t="s">
        <v>185</v>
      </c>
      <c r="F48" s="37" t="s">
        <v>185</v>
      </c>
      <c r="G48" s="37" t="n">
        <v>0</v>
      </c>
      <c r="H48" s="37" t="n">
        <v>0</v>
      </c>
      <c r="I48" s="37" t="n">
        <v>0</v>
      </c>
    </row>
    <row r="49" customFormat="false" ht="15" hidden="false" customHeight="false" outlineLevel="0" collapsed="false">
      <c r="A49" s="37" t="s">
        <v>510</v>
      </c>
      <c r="B49" s="37" t="s">
        <v>2310</v>
      </c>
      <c r="C49" s="37" t="s">
        <v>185</v>
      </c>
      <c r="D49" s="37" t="s">
        <v>187</v>
      </c>
      <c r="E49" s="37" t="s">
        <v>185</v>
      </c>
      <c r="F49" s="37" t="s">
        <v>185</v>
      </c>
      <c r="G49" s="37" t="n">
        <v>0</v>
      </c>
      <c r="H49" s="37" t="n">
        <v>0</v>
      </c>
      <c r="I49" s="37" t="n">
        <v>0</v>
      </c>
    </row>
    <row r="50" customFormat="false" ht="15" hidden="false" customHeight="false" outlineLevel="0" collapsed="false">
      <c r="A50" s="37" t="s">
        <v>512</v>
      </c>
      <c r="B50" s="37" t="s">
        <v>2311</v>
      </c>
      <c r="C50" s="37" t="s">
        <v>185</v>
      </c>
      <c r="D50" s="37" t="s">
        <v>187</v>
      </c>
      <c r="E50" s="37" t="s">
        <v>185</v>
      </c>
      <c r="F50" s="37" t="s">
        <v>185</v>
      </c>
      <c r="G50" s="37" t="n">
        <v>0</v>
      </c>
      <c r="H50" s="37" t="n">
        <v>0</v>
      </c>
      <c r="I50" s="37" t="n">
        <v>0</v>
      </c>
    </row>
    <row r="51" customFormat="false" ht="15" hidden="false" customHeight="false" outlineLevel="0" collapsed="false">
      <c r="A51" s="37" t="s">
        <v>514</v>
      </c>
      <c r="B51" s="37" t="s">
        <v>2310</v>
      </c>
      <c r="C51" s="37" t="s">
        <v>185</v>
      </c>
      <c r="D51" s="37" t="s">
        <v>187</v>
      </c>
      <c r="E51" s="37" t="s">
        <v>185</v>
      </c>
      <c r="F51" s="37" t="s">
        <v>185</v>
      </c>
      <c r="G51" s="37" t="n">
        <v>1</v>
      </c>
      <c r="H51" s="37" t="n">
        <v>0</v>
      </c>
      <c r="I51" s="37" t="n">
        <v>0</v>
      </c>
    </row>
    <row r="52" customFormat="false" ht="15" hidden="false" customHeight="false" outlineLevel="0" collapsed="false">
      <c r="A52" s="37" t="s">
        <v>518</v>
      </c>
      <c r="B52" s="37" t="s">
        <v>2310</v>
      </c>
      <c r="C52" s="37" t="s">
        <v>185</v>
      </c>
      <c r="D52" s="37" t="s">
        <v>187</v>
      </c>
      <c r="E52" s="37" t="s">
        <v>185</v>
      </c>
      <c r="F52" s="37" t="s">
        <v>187</v>
      </c>
      <c r="G52" s="37" t="n">
        <v>0</v>
      </c>
      <c r="H52" s="37" t="n">
        <v>0</v>
      </c>
      <c r="I52" s="37" t="n">
        <v>1</v>
      </c>
    </row>
    <row r="53" customFormat="false" ht="15" hidden="false" customHeight="false" outlineLevel="0" collapsed="false">
      <c r="A53" s="37" t="s">
        <v>522</v>
      </c>
      <c r="B53" s="37" t="s">
        <v>2310</v>
      </c>
      <c r="C53" s="37" t="s">
        <v>185</v>
      </c>
      <c r="D53" s="37" t="s">
        <v>187</v>
      </c>
      <c r="E53" s="37" t="s">
        <v>187</v>
      </c>
      <c r="F53" s="37" t="s">
        <v>185</v>
      </c>
      <c r="G53" s="37" t="n">
        <v>0</v>
      </c>
      <c r="H53" s="37" t="n">
        <v>0</v>
      </c>
      <c r="I53" s="37" t="n">
        <v>0</v>
      </c>
    </row>
    <row r="54" customFormat="false" ht="15" hidden="false" customHeight="false" outlineLevel="0" collapsed="false">
      <c r="A54" s="37" t="s">
        <v>524</v>
      </c>
      <c r="B54" s="37" t="s">
        <v>2311</v>
      </c>
      <c r="C54" s="37" t="s">
        <v>185</v>
      </c>
      <c r="D54" s="37" t="s">
        <v>187</v>
      </c>
      <c r="E54" s="37" t="s">
        <v>185</v>
      </c>
      <c r="F54" s="37" t="s">
        <v>185</v>
      </c>
      <c r="G54" s="37" t="n">
        <v>0</v>
      </c>
      <c r="H54" s="37" t="n">
        <v>1</v>
      </c>
      <c r="I54" s="37" t="n">
        <v>0</v>
      </c>
    </row>
    <row r="55" customFormat="false" ht="15" hidden="false" customHeight="false" outlineLevel="0" collapsed="false">
      <c r="A55" s="37" t="s">
        <v>526</v>
      </c>
      <c r="B55" s="37" t="s">
        <v>2310</v>
      </c>
      <c r="C55" s="37" t="s">
        <v>185</v>
      </c>
      <c r="D55" s="37" t="s">
        <v>187</v>
      </c>
      <c r="E55" s="37" t="s">
        <v>187</v>
      </c>
      <c r="F55" s="37" t="s">
        <v>185</v>
      </c>
      <c r="G55" s="37" t="n">
        <v>0</v>
      </c>
      <c r="H55" s="37" t="n">
        <v>0</v>
      </c>
      <c r="I55" s="37" t="n">
        <v>0</v>
      </c>
    </row>
    <row r="56" customFormat="false" ht="15" hidden="false" customHeight="false" outlineLevel="0" collapsed="false">
      <c r="A56" s="37" t="s">
        <v>528</v>
      </c>
      <c r="B56" s="37" t="s">
        <v>2310</v>
      </c>
      <c r="C56" s="37" t="s">
        <v>185</v>
      </c>
      <c r="D56" s="37" t="s">
        <v>187</v>
      </c>
      <c r="E56" s="37" t="s">
        <v>185</v>
      </c>
      <c r="F56" s="37" t="s">
        <v>185</v>
      </c>
      <c r="G56" s="37" t="n">
        <v>0</v>
      </c>
      <c r="H56" s="37" t="n">
        <v>0</v>
      </c>
      <c r="I56" s="37" t="n">
        <v>0</v>
      </c>
    </row>
    <row r="57" customFormat="false" ht="15" hidden="false" customHeight="false" outlineLevel="0" collapsed="false">
      <c r="A57" s="37" t="s">
        <v>530</v>
      </c>
      <c r="B57" s="37" t="s">
        <v>2311</v>
      </c>
      <c r="C57" s="37" t="s">
        <v>185</v>
      </c>
      <c r="D57" s="37" t="s">
        <v>187</v>
      </c>
      <c r="E57" s="37" t="s">
        <v>185</v>
      </c>
      <c r="F57" s="37" t="s">
        <v>185</v>
      </c>
      <c r="G57" s="37" t="n">
        <v>0</v>
      </c>
      <c r="H57" s="37" t="n">
        <v>0</v>
      </c>
      <c r="I57" s="37" t="n">
        <v>0</v>
      </c>
    </row>
    <row r="58" customFormat="false" ht="15" hidden="false" customHeight="false" outlineLevel="0" collapsed="false">
      <c r="A58" s="37" t="s">
        <v>531</v>
      </c>
      <c r="B58" s="37" t="s">
        <v>2310</v>
      </c>
      <c r="C58" s="37" t="s">
        <v>185</v>
      </c>
      <c r="D58" s="37" t="s">
        <v>187</v>
      </c>
      <c r="E58" s="37" t="s">
        <v>185</v>
      </c>
      <c r="F58" s="37" t="s">
        <v>187</v>
      </c>
      <c r="G58" s="37" t="n">
        <v>0</v>
      </c>
      <c r="H58" s="37" t="n">
        <v>0</v>
      </c>
      <c r="I58" s="37" t="n">
        <v>0</v>
      </c>
    </row>
    <row r="59" customFormat="false" ht="15" hidden="false" customHeight="false" outlineLevel="0" collapsed="false">
      <c r="A59" s="37" t="s">
        <v>532</v>
      </c>
      <c r="B59" s="37" t="s">
        <v>2310</v>
      </c>
      <c r="C59" s="37" t="s">
        <v>185</v>
      </c>
      <c r="D59" s="37" t="s">
        <v>187</v>
      </c>
      <c r="E59" s="37" t="s">
        <v>185</v>
      </c>
      <c r="F59" s="37" t="s">
        <v>185</v>
      </c>
      <c r="G59" s="37" t="n">
        <v>0</v>
      </c>
      <c r="H59" s="37" t="n">
        <v>0</v>
      </c>
      <c r="I59" s="37" t="n">
        <v>0</v>
      </c>
    </row>
    <row r="60" customFormat="false" ht="15" hidden="false" customHeight="false" outlineLevel="0" collapsed="false">
      <c r="A60" s="37" t="s">
        <v>534</v>
      </c>
      <c r="B60" s="37" t="s">
        <v>2310</v>
      </c>
      <c r="C60" s="37" t="s">
        <v>185</v>
      </c>
      <c r="D60" s="37" t="s">
        <v>187</v>
      </c>
      <c r="E60" s="37" t="s">
        <v>185</v>
      </c>
      <c r="F60" s="37" t="s">
        <v>185</v>
      </c>
      <c r="G60" s="37" t="n">
        <v>2</v>
      </c>
      <c r="H60" s="37" t="n">
        <v>0</v>
      </c>
      <c r="I60" s="37" t="n">
        <v>0</v>
      </c>
    </row>
    <row r="61" customFormat="false" ht="15" hidden="false" customHeight="false" outlineLevel="0" collapsed="false">
      <c r="A61" s="37" t="s">
        <v>536</v>
      </c>
      <c r="B61" s="37" t="s">
        <v>2310</v>
      </c>
      <c r="C61" s="37" t="s">
        <v>185</v>
      </c>
      <c r="D61" s="37" t="s">
        <v>187</v>
      </c>
      <c r="E61" s="37" t="s">
        <v>185</v>
      </c>
      <c r="F61" s="37" t="s">
        <v>185</v>
      </c>
      <c r="G61" s="37" t="n">
        <v>0</v>
      </c>
      <c r="H61" s="37" t="n">
        <v>0</v>
      </c>
      <c r="I61" s="37" t="n">
        <v>0</v>
      </c>
    </row>
    <row r="62" customFormat="false" ht="15" hidden="false" customHeight="false" outlineLevel="0" collapsed="false">
      <c r="A62" s="37" t="s">
        <v>539</v>
      </c>
      <c r="B62" s="37" t="s">
        <v>2310</v>
      </c>
      <c r="C62" s="37" t="s">
        <v>185</v>
      </c>
      <c r="D62" s="37" t="s">
        <v>187</v>
      </c>
      <c r="E62" s="37" t="s">
        <v>185</v>
      </c>
      <c r="F62" s="37" t="s">
        <v>185</v>
      </c>
      <c r="G62" s="37" t="n">
        <v>0</v>
      </c>
      <c r="H62" s="37" t="n">
        <v>0</v>
      </c>
      <c r="I62" s="37" t="n">
        <v>0</v>
      </c>
    </row>
    <row r="63" customFormat="false" ht="15" hidden="false" customHeight="false" outlineLevel="0" collapsed="false">
      <c r="A63" s="37" t="s">
        <v>541</v>
      </c>
      <c r="B63" s="37" t="s">
        <v>2310</v>
      </c>
      <c r="C63" s="37" t="s">
        <v>185</v>
      </c>
      <c r="D63" s="37" t="s">
        <v>187</v>
      </c>
      <c r="E63" s="37" t="s">
        <v>185</v>
      </c>
      <c r="F63" s="37" t="s">
        <v>185</v>
      </c>
      <c r="G63" s="37" t="n">
        <v>0</v>
      </c>
      <c r="H63" s="37" t="n">
        <v>0</v>
      </c>
      <c r="I63" s="37" t="n">
        <v>0</v>
      </c>
    </row>
    <row r="64" customFormat="false" ht="15" hidden="false" customHeight="false" outlineLevel="0" collapsed="false">
      <c r="A64" s="37" t="s">
        <v>543</v>
      </c>
      <c r="B64" s="37" t="s">
        <v>2310</v>
      </c>
      <c r="C64" s="37" t="s">
        <v>185</v>
      </c>
      <c r="D64" s="37" t="s">
        <v>187</v>
      </c>
      <c r="E64" s="37" t="s">
        <v>185</v>
      </c>
      <c r="F64" s="37" t="s">
        <v>185</v>
      </c>
      <c r="G64" s="37" t="n">
        <v>2</v>
      </c>
      <c r="H64" s="37" t="n">
        <v>0</v>
      </c>
      <c r="I64" s="37" t="n">
        <v>1</v>
      </c>
    </row>
    <row r="65" customFormat="false" ht="15" hidden="false" customHeight="false" outlineLevel="0" collapsed="false">
      <c r="A65" s="37" t="s">
        <v>545</v>
      </c>
      <c r="B65" s="37" t="s">
        <v>2310</v>
      </c>
      <c r="C65" s="37" t="s">
        <v>185</v>
      </c>
      <c r="D65" s="37" t="s">
        <v>187</v>
      </c>
      <c r="E65" s="37" t="s">
        <v>185</v>
      </c>
      <c r="F65" s="37" t="s">
        <v>185</v>
      </c>
      <c r="G65" s="37" t="n">
        <v>0</v>
      </c>
      <c r="H65" s="37" t="n">
        <v>0</v>
      </c>
      <c r="I65" s="37" t="n">
        <v>0</v>
      </c>
    </row>
    <row r="66" customFormat="false" ht="15" hidden="false" customHeight="false" outlineLevel="0" collapsed="false">
      <c r="A66" s="37" t="s">
        <v>547</v>
      </c>
      <c r="B66" s="37" t="s">
        <v>2310</v>
      </c>
      <c r="C66" s="37" t="s">
        <v>185</v>
      </c>
      <c r="D66" s="37" t="s">
        <v>187</v>
      </c>
      <c r="E66" s="37" t="s">
        <v>185</v>
      </c>
      <c r="F66" s="37" t="s">
        <v>185</v>
      </c>
      <c r="G66" s="37" t="n">
        <v>0</v>
      </c>
      <c r="H66" s="37" t="n">
        <v>0</v>
      </c>
      <c r="I66" s="37" t="n">
        <v>0</v>
      </c>
    </row>
    <row r="67" customFormat="false" ht="15" hidden="false" customHeight="false" outlineLevel="0" collapsed="false">
      <c r="A67" s="37" t="s">
        <v>549</v>
      </c>
      <c r="B67" s="37" t="s">
        <v>2310</v>
      </c>
      <c r="C67" s="37" t="s">
        <v>185</v>
      </c>
      <c r="D67" s="37" t="s">
        <v>187</v>
      </c>
      <c r="E67" s="37" t="s">
        <v>185</v>
      </c>
      <c r="F67" s="37" t="s">
        <v>185</v>
      </c>
      <c r="G67" s="37" t="n">
        <v>2</v>
      </c>
      <c r="H67" s="37" t="n">
        <v>0</v>
      </c>
      <c r="I67" s="37" t="n">
        <v>0</v>
      </c>
    </row>
    <row r="68" customFormat="false" ht="15" hidden="false" customHeight="false" outlineLevel="0" collapsed="false">
      <c r="A68" s="37" t="s">
        <v>551</v>
      </c>
      <c r="B68" s="37" t="s">
        <v>2310</v>
      </c>
      <c r="C68" s="37" t="s">
        <v>185</v>
      </c>
      <c r="D68" s="37" t="s">
        <v>187</v>
      </c>
      <c r="E68" s="37" t="s">
        <v>185</v>
      </c>
      <c r="F68" s="37" t="s">
        <v>185</v>
      </c>
      <c r="G68" s="37" t="n">
        <v>0</v>
      </c>
      <c r="H68" s="37" t="n">
        <v>0</v>
      </c>
      <c r="I68" s="37" t="n">
        <v>0</v>
      </c>
    </row>
    <row r="69" customFormat="false" ht="15" hidden="false" customHeight="false" outlineLevel="0" collapsed="false">
      <c r="A69" s="37" t="s">
        <v>553</v>
      </c>
      <c r="B69" s="37" t="s">
        <v>2310</v>
      </c>
      <c r="C69" s="37" t="s">
        <v>185</v>
      </c>
      <c r="D69" s="37" t="s">
        <v>187</v>
      </c>
      <c r="E69" s="37" t="s">
        <v>185</v>
      </c>
      <c r="F69" s="37" t="s">
        <v>185</v>
      </c>
      <c r="G69" s="37" t="n">
        <v>0</v>
      </c>
      <c r="H69" s="37" t="n">
        <v>0</v>
      </c>
      <c r="I69" s="37" t="n">
        <v>0</v>
      </c>
    </row>
    <row r="70" customFormat="false" ht="15" hidden="false" customHeight="false" outlineLevel="0" collapsed="false">
      <c r="A70" s="37" t="s">
        <v>555</v>
      </c>
      <c r="B70" s="37" t="s">
        <v>2311</v>
      </c>
      <c r="C70" s="37" t="s">
        <v>185</v>
      </c>
      <c r="D70" s="37" t="s">
        <v>187</v>
      </c>
      <c r="E70" s="37" t="s">
        <v>185</v>
      </c>
      <c r="F70" s="37" t="s">
        <v>185</v>
      </c>
      <c r="G70" s="37" t="n">
        <v>0</v>
      </c>
      <c r="H70" s="37" t="n">
        <v>1</v>
      </c>
      <c r="I70" s="37" t="n">
        <v>0</v>
      </c>
    </row>
    <row r="71" customFormat="false" ht="15" hidden="false" customHeight="false" outlineLevel="0" collapsed="false">
      <c r="A71" s="37" t="s">
        <v>557</v>
      </c>
      <c r="B71" s="37" t="s">
        <v>2310</v>
      </c>
      <c r="C71" s="37" t="s">
        <v>185</v>
      </c>
      <c r="D71" s="37" t="s">
        <v>187</v>
      </c>
      <c r="E71" s="37" t="s">
        <v>185</v>
      </c>
      <c r="F71" s="37" t="s">
        <v>185</v>
      </c>
      <c r="G71" s="37" t="n">
        <v>0</v>
      </c>
      <c r="H71" s="37" t="n">
        <v>0</v>
      </c>
      <c r="I71" s="37" t="n">
        <v>0</v>
      </c>
    </row>
    <row r="72" customFormat="false" ht="15" hidden="false" customHeight="false" outlineLevel="0" collapsed="false">
      <c r="A72" s="37" t="s">
        <v>559</v>
      </c>
      <c r="B72" s="37" t="s">
        <v>2310</v>
      </c>
      <c r="C72" s="37" t="s">
        <v>185</v>
      </c>
      <c r="D72" s="37" t="s">
        <v>187</v>
      </c>
      <c r="E72" s="37" t="s">
        <v>185</v>
      </c>
      <c r="F72" s="37" t="s">
        <v>185</v>
      </c>
      <c r="G72" s="37" t="n">
        <v>0</v>
      </c>
      <c r="H72" s="37" t="n">
        <v>0</v>
      </c>
      <c r="I72" s="37" t="n">
        <v>0</v>
      </c>
    </row>
    <row r="73" customFormat="false" ht="15" hidden="false" customHeight="false" outlineLevel="0" collapsed="false">
      <c r="A73" s="37" t="s">
        <v>561</v>
      </c>
      <c r="B73" s="37" t="s">
        <v>2310</v>
      </c>
      <c r="C73" s="37" t="s">
        <v>185</v>
      </c>
      <c r="D73" s="37" t="s">
        <v>187</v>
      </c>
      <c r="E73" s="37" t="s">
        <v>185</v>
      </c>
      <c r="F73" s="37" t="s">
        <v>185</v>
      </c>
      <c r="G73" s="37" t="n">
        <v>0</v>
      </c>
      <c r="H73" s="37" t="n">
        <v>0</v>
      </c>
      <c r="I73" s="37" t="n">
        <v>0</v>
      </c>
    </row>
    <row r="74" customFormat="false" ht="15" hidden="false" customHeight="false" outlineLevel="0" collapsed="false">
      <c r="A74" s="37" t="s">
        <v>563</v>
      </c>
      <c r="B74" s="37" t="s">
        <v>2310</v>
      </c>
      <c r="C74" s="37" t="s">
        <v>185</v>
      </c>
      <c r="D74" s="37" t="s">
        <v>187</v>
      </c>
      <c r="E74" s="37" t="s">
        <v>185</v>
      </c>
      <c r="F74" s="37" t="s">
        <v>187</v>
      </c>
      <c r="G74" s="37" t="n">
        <v>0</v>
      </c>
      <c r="H74" s="37" t="n">
        <v>0</v>
      </c>
      <c r="I74" s="37" t="n">
        <v>0</v>
      </c>
    </row>
    <row r="75" customFormat="false" ht="15" hidden="false" customHeight="false" outlineLevel="0" collapsed="false">
      <c r="A75" s="37" t="s">
        <v>565</v>
      </c>
      <c r="B75" s="37" t="s">
        <v>2310</v>
      </c>
      <c r="C75" s="37" t="s">
        <v>185</v>
      </c>
      <c r="D75" s="37" t="s">
        <v>187</v>
      </c>
      <c r="E75" s="37" t="s">
        <v>185</v>
      </c>
      <c r="F75" s="37" t="s">
        <v>185</v>
      </c>
      <c r="G75" s="37" t="n">
        <v>1</v>
      </c>
      <c r="H75" s="37" t="n">
        <v>0</v>
      </c>
      <c r="I75" s="37" t="n">
        <v>0</v>
      </c>
    </row>
    <row r="76" customFormat="false" ht="15" hidden="false" customHeight="false" outlineLevel="0" collapsed="false">
      <c r="A76" s="37" t="s">
        <v>566</v>
      </c>
      <c r="B76" s="37" t="s">
        <v>2310</v>
      </c>
      <c r="C76" s="37" t="s">
        <v>185</v>
      </c>
      <c r="D76" s="37" t="s">
        <v>187</v>
      </c>
      <c r="E76" s="37" t="s">
        <v>185</v>
      </c>
      <c r="F76" s="37" t="s">
        <v>185</v>
      </c>
      <c r="G76" s="37" t="n">
        <v>0</v>
      </c>
      <c r="H76" s="37" t="n">
        <v>0</v>
      </c>
      <c r="I76" s="37" t="n">
        <v>0</v>
      </c>
    </row>
    <row r="77" customFormat="false" ht="15" hidden="false" customHeight="false" outlineLevel="0" collapsed="false">
      <c r="A77" s="37" t="s">
        <v>568</v>
      </c>
      <c r="B77" s="37" t="s">
        <v>2311</v>
      </c>
      <c r="C77" s="37" t="s">
        <v>185</v>
      </c>
      <c r="D77" s="37" t="s">
        <v>187</v>
      </c>
      <c r="E77" s="37" t="s">
        <v>185</v>
      </c>
      <c r="F77" s="37" t="s">
        <v>185</v>
      </c>
      <c r="G77" s="37" t="n">
        <v>0</v>
      </c>
      <c r="H77" s="37" t="n">
        <v>0</v>
      </c>
      <c r="I77" s="37" t="n">
        <v>0</v>
      </c>
    </row>
    <row r="78" customFormat="false" ht="15" hidden="false" customHeight="false" outlineLevel="0" collapsed="false">
      <c r="A78" s="37" t="s">
        <v>571</v>
      </c>
      <c r="B78" s="37" t="s">
        <v>2310</v>
      </c>
      <c r="C78" s="37" t="s">
        <v>185</v>
      </c>
      <c r="D78" s="37" t="s">
        <v>187</v>
      </c>
      <c r="E78" s="37" t="s">
        <v>185</v>
      </c>
      <c r="F78" s="37" t="s">
        <v>185</v>
      </c>
      <c r="G78" s="37" t="n">
        <v>0</v>
      </c>
      <c r="H78" s="37" t="n">
        <v>0</v>
      </c>
      <c r="I78" s="37" t="n">
        <v>0</v>
      </c>
    </row>
    <row r="79" customFormat="false" ht="15" hidden="false" customHeight="false" outlineLevel="0" collapsed="false">
      <c r="A79" s="37" t="s">
        <v>574</v>
      </c>
      <c r="B79" s="37" t="s">
        <v>2310</v>
      </c>
      <c r="C79" s="37" t="s">
        <v>185</v>
      </c>
      <c r="D79" s="37" t="s">
        <v>187</v>
      </c>
      <c r="E79" s="37" t="s">
        <v>185</v>
      </c>
      <c r="F79" s="37" t="s">
        <v>185</v>
      </c>
      <c r="G79" s="37" t="n">
        <v>0</v>
      </c>
      <c r="H79" s="37" t="n">
        <v>0</v>
      </c>
      <c r="I79" s="37" t="n">
        <v>0</v>
      </c>
    </row>
    <row r="80" customFormat="false" ht="15" hidden="false" customHeight="false" outlineLevel="0" collapsed="false">
      <c r="A80" s="37" t="s">
        <v>575</v>
      </c>
      <c r="B80" s="37" t="s">
        <v>2310</v>
      </c>
      <c r="C80" s="37" t="s">
        <v>185</v>
      </c>
      <c r="D80" s="37" t="s">
        <v>187</v>
      </c>
      <c r="E80" s="37" t="s">
        <v>185</v>
      </c>
      <c r="F80" s="37" t="s">
        <v>185</v>
      </c>
      <c r="G80" s="37" t="n">
        <v>0</v>
      </c>
      <c r="H80" s="37" t="n">
        <v>0</v>
      </c>
      <c r="I80" s="37" t="n">
        <v>0</v>
      </c>
    </row>
    <row r="81" customFormat="false" ht="15" hidden="false" customHeight="false" outlineLevel="0" collapsed="false">
      <c r="A81" s="37" t="s">
        <v>578</v>
      </c>
      <c r="B81" s="37" t="s">
        <v>2310</v>
      </c>
      <c r="C81" s="37" t="s">
        <v>185</v>
      </c>
      <c r="D81" s="37" t="s">
        <v>187</v>
      </c>
      <c r="E81" s="37" t="s">
        <v>185</v>
      </c>
      <c r="F81" s="37" t="s">
        <v>185</v>
      </c>
      <c r="G81" s="37" t="n">
        <v>0</v>
      </c>
      <c r="H81" s="37" t="n">
        <v>0</v>
      </c>
      <c r="I81" s="37" t="n">
        <v>0</v>
      </c>
    </row>
    <row r="82" customFormat="false" ht="15" hidden="false" customHeight="false" outlineLevel="0" collapsed="false">
      <c r="A82" s="37" t="s">
        <v>579</v>
      </c>
      <c r="B82" s="37" t="s">
        <v>2310</v>
      </c>
      <c r="C82" s="37" t="s">
        <v>185</v>
      </c>
      <c r="D82" s="37" t="s">
        <v>187</v>
      </c>
      <c r="E82" s="37" t="s">
        <v>185</v>
      </c>
      <c r="F82" s="37" t="s">
        <v>185</v>
      </c>
      <c r="G82" s="37" t="n">
        <v>0</v>
      </c>
      <c r="H82" s="37" t="n">
        <v>0</v>
      </c>
      <c r="I82" s="37" t="n">
        <v>0</v>
      </c>
    </row>
    <row r="83" customFormat="false" ht="15" hidden="false" customHeight="false" outlineLevel="0" collapsed="false">
      <c r="A83" s="37" t="s">
        <v>581</v>
      </c>
      <c r="B83" s="37" t="s">
        <v>2310</v>
      </c>
      <c r="C83" s="37" t="s">
        <v>185</v>
      </c>
      <c r="D83" s="37" t="s">
        <v>187</v>
      </c>
      <c r="E83" s="37" t="s">
        <v>185</v>
      </c>
      <c r="F83" s="37" t="s">
        <v>185</v>
      </c>
      <c r="G83" s="37" t="n">
        <v>0</v>
      </c>
      <c r="H83" s="37" t="n">
        <v>0</v>
      </c>
      <c r="I83" s="37" t="n">
        <v>0</v>
      </c>
    </row>
    <row r="84" customFormat="false" ht="15" hidden="false" customHeight="false" outlineLevel="0" collapsed="false">
      <c r="A84" s="37" t="s">
        <v>583</v>
      </c>
      <c r="B84" s="37" t="s">
        <v>2310</v>
      </c>
      <c r="C84" s="37" t="s">
        <v>185</v>
      </c>
      <c r="D84" s="37" t="s">
        <v>187</v>
      </c>
      <c r="E84" s="37" t="s">
        <v>185</v>
      </c>
      <c r="F84" s="37" t="s">
        <v>185</v>
      </c>
      <c r="G84" s="37" t="n">
        <v>0</v>
      </c>
      <c r="H84" s="37" t="n">
        <v>0</v>
      </c>
      <c r="I84" s="37" t="n">
        <v>0</v>
      </c>
    </row>
    <row r="85" customFormat="false" ht="15" hidden="false" customHeight="false" outlineLevel="0" collapsed="false">
      <c r="A85" s="37" t="s">
        <v>585</v>
      </c>
      <c r="B85" s="37" t="s">
        <v>2310</v>
      </c>
      <c r="C85" s="37" t="s">
        <v>185</v>
      </c>
      <c r="D85" s="37" t="s">
        <v>187</v>
      </c>
      <c r="E85" s="37" t="s">
        <v>185</v>
      </c>
      <c r="F85" s="37" t="s">
        <v>185</v>
      </c>
      <c r="G85" s="37" t="n">
        <v>0</v>
      </c>
      <c r="H85" s="37" t="n">
        <v>0</v>
      </c>
      <c r="I85" s="37" t="n">
        <v>0</v>
      </c>
    </row>
    <row r="86" customFormat="false" ht="15" hidden="false" customHeight="false" outlineLevel="0" collapsed="false">
      <c r="A86" s="37" t="s">
        <v>587</v>
      </c>
      <c r="B86" s="37" t="s">
        <v>2310</v>
      </c>
      <c r="C86" s="37" t="s">
        <v>185</v>
      </c>
      <c r="D86" s="37" t="s">
        <v>187</v>
      </c>
      <c r="E86" s="37" t="s">
        <v>185</v>
      </c>
      <c r="F86" s="37" t="s">
        <v>185</v>
      </c>
      <c r="G86" s="37" t="n">
        <v>1</v>
      </c>
      <c r="H86" s="37" t="n">
        <v>0</v>
      </c>
      <c r="I86" s="37" t="n">
        <v>0</v>
      </c>
    </row>
    <row r="87" customFormat="false" ht="15" hidden="false" customHeight="false" outlineLevel="0" collapsed="false">
      <c r="A87" s="37" t="s">
        <v>588</v>
      </c>
      <c r="B87" s="37" t="s">
        <v>2311</v>
      </c>
      <c r="C87" s="37" t="s">
        <v>185</v>
      </c>
      <c r="D87" s="37" t="s">
        <v>187</v>
      </c>
      <c r="E87" s="37" t="s">
        <v>185</v>
      </c>
      <c r="F87" s="37" t="s">
        <v>185</v>
      </c>
      <c r="G87" s="37" t="n">
        <v>0</v>
      </c>
      <c r="H87" s="37" t="n">
        <v>0</v>
      </c>
      <c r="I87" s="37" t="n">
        <v>0</v>
      </c>
    </row>
    <row r="88" customFormat="false" ht="15" hidden="false" customHeight="false" outlineLevel="0" collapsed="false">
      <c r="A88" s="37" t="s">
        <v>590</v>
      </c>
      <c r="B88" s="37" t="s">
        <v>2310</v>
      </c>
      <c r="C88" s="37" t="s">
        <v>185</v>
      </c>
      <c r="D88" s="37" t="s">
        <v>187</v>
      </c>
      <c r="E88" s="37" t="s">
        <v>185</v>
      </c>
      <c r="F88" s="37" t="s">
        <v>185</v>
      </c>
      <c r="G88" s="37" t="n">
        <v>0</v>
      </c>
      <c r="H88" s="37" t="n">
        <v>0</v>
      </c>
      <c r="I88" s="37" t="n">
        <v>0</v>
      </c>
    </row>
    <row r="89" customFormat="false" ht="15" hidden="false" customHeight="false" outlineLevel="0" collapsed="false">
      <c r="A89" s="37" t="s">
        <v>592</v>
      </c>
      <c r="B89" s="37" t="s">
        <v>2310</v>
      </c>
      <c r="C89" s="37" t="s">
        <v>185</v>
      </c>
      <c r="D89" s="37" t="s">
        <v>187</v>
      </c>
      <c r="E89" s="37" t="s">
        <v>185</v>
      </c>
      <c r="F89" s="37" t="s">
        <v>185</v>
      </c>
      <c r="G89" s="37" t="n">
        <v>0</v>
      </c>
      <c r="H89" s="37" t="n">
        <v>0</v>
      </c>
      <c r="I89" s="37" t="n">
        <v>0</v>
      </c>
    </row>
    <row r="90" customFormat="false" ht="15" hidden="false" customHeight="false" outlineLevel="0" collapsed="false">
      <c r="A90" s="37" t="s">
        <v>595</v>
      </c>
      <c r="B90" s="37" t="s">
        <v>2310</v>
      </c>
      <c r="C90" s="37" t="s">
        <v>185</v>
      </c>
      <c r="D90" s="37" t="s">
        <v>187</v>
      </c>
      <c r="E90" s="37" t="s">
        <v>185</v>
      </c>
      <c r="F90" s="37" t="s">
        <v>185</v>
      </c>
      <c r="G90" s="37" t="n">
        <v>0</v>
      </c>
      <c r="H90" s="37" t="n">
        <v>0</v>
      </c>
      <c r="I90" s="37" t="n">
        <v>0</v>
      </c>
    </row>
    <row r="91" customFormat="false" ht="15" hidden="false" customHeight="false" outlineLevel="0" collapsed="false">
      <c r="A91" s="37" t="s">
        <v>597</v>
      </c>
      <c r="B91" s="37" t="s">
        <v>2310</v>
      </c>
      <c r="C91" s="37" t="s">
        <v>185</v>
      </c>
      <c r="D91" s="37" t="s">
        <v>187</v>
      </c>
      <c r="E91" s="37" t="s">
        <v>185</v>
      </c>
      <c r="F91" s="37" t="s">
        <v>185</v>
      </c>
      <c r="G91" s="37" t="n">
        <v>1</v>
      </c>
      <c r="H91" s="37" t="n">
        <v>0</v>
      </c>
      <c r="I91" s="37" t="n">
        <v>0</v>
      </c>
    </row>
    <row r="92" customFormat="false" ht="15" hidden="false" customHeight="false" outlineLevel="0" collapsed="false">
      <c r="A92" s="37" t="s">
        <v>599</v>
      </c>
      <c r="B92" s="37" t="s">
        <v>2310</v>
      </c>
      <c r="C92" s="37" t="s">
        <v>185</v>
      </c>
      <c r="D92" s="37" t="s">
        <v>187</v>
      </c>
      <c r="E92" s="37" t="s">
        <v>185</v>
      </c>
      <c r="F92" s="37" t="s">
        <v>185</v>
      </c>
      <c r="G92" s="37" t="n">
        <v>0</v>
      </c>
      <c r="H92" s="37" t="n">
        <v>0</v>
      </c>
      <c r="I92" s="37" t="n">
        <v>0</v>
      </c>
    </row>
    <row r="93" customFormat="false" ht="15" hidden="false" customHeight="false" outlineLevel="0" collapsed="false">
      <c r="A93" s="37" t="s">
        <v>601</v>
      </c>
      <c r="B93" s="37" t="s">
        <v>2310</v>
      </c>
      <c r="C93" s="37" t="s">
        <v>185</v>
      </c>
      <c r="D93" s="37" t="s">
        <v>187</v>
      </c>
      <c r="E93" s="37" t="s">
        <v>185</v>
      </c>
      <c r="F93" s="37" t="s">
        <v>185</v>
      </c>
      <c r="G93" s="37" t="n">
        <v>0</v>
      </c>
      <c r="H93" s="37" t="n">
        <v>0</v>
      </c>
      <c r="I93" s="37" t="n">
        <v>0</v>
      </c>
    </row>
    <row r="94" customFormat="false" ht="15" hidden="false" customHeight="false" outlineLevel="0" collapsed="false">
      <c r="A94" s="37" t="s">
        <v>603</v>
      </c>
      <c r="B94" s="37" t="s">
        <v>2310</v>
      </c>
      <c r="C94" s="37" t="s">
        <v>185</v>
      </c>
      <c r="D94" s="37" t="s">
        <v>187</v>
      </c>
      <c r="E94" s="37" t="s">
        <v>185</v>
      </c>
      <c r="F94" s="37" t="s">
        <v>185</v>
      </c>
      <c r="G94" s="37" t="n">
        <v>1</v>
      </c>
      <c r="H94" s="37" t="n">
        <v>0</v>
      </c>
      <c r="I94" s="37" t="n">
        <v>0</v>
      </c>
    </row>
    <row r="95" customFormat="false" ht="15" hidden="false" customHeight="false" outlineLevel="0" collapsed="false">
      <c r="A95" s="37" t="s">
        <v>604</v>
      </c>
      <c r="B95" s="37" t="s">
        <v>2310</v>
      </c>
      <c r="C95" s="37" t="s">
        <v>185</v>
      </c>
      <c r="D95" s="37" t="s">
        <v>187</v>
      </c>
      <c r="E95" s="37" t="s">
        <v>185</v>
      </c>
      <c r="F95" s="37" t="s">
        <v>187</v>
      </c>
      <c r="G95" s="37" t="n">
        <v>0</v>
      </c>
      <c r="H95" s="37" t="n">
        <v>0</v>
      </c>
      <c r="I95" s="37" t="n">
        <v>0</v>
      </c>
    </row>
    <row r="96" customFormat="false" ht="15" hidden="false" customHeight="false" outlineLevel="0" collapsed="false">
      <c r="A96" s="37" t="s">
        <v>606</v>
      </c>
      <c r="B96" s="37" t="s">
        <v>2310</v>
      </c>
      <c r="C96" s="37" t="s">
        <v>185</v>
      </c>
      <c r="D96" s="37" t="s">
        <v>187</v>
      </c>
      <c r="E96" s="37" t="s">
        <v>185</v>
      </c>
      <c r="F96" s="37" t="s">
        <v>185</v>
      </c>
      <c r="G96" s="37" t="n">
        <v>0</v>
      </c>
      <c r="H96" s="37" t="n">
        <v>0</v>
      </c>
      <c r="I96" s="37" t="n">
        <v>0</v>
      </c>
    </row>
    <row r="97" customFormat="false" ht="15" hidden="false" customHeight="false" outlineLevel="0" collapsed="false">
      <c r="A97" s="37" t="s">
        <v>608</v>
      </c>
      <c r="B97" s="37" t="s">
        <v>2310</v>
      </c>
      <c r="C97" s="37" t="s">
        <v>185</v>
      </c>
      <c r="D97" s="37" t="s">
        <v>187</v>
      </c>
      <c r="E97" s="37" t="s">
        <v>185</v>
      </c>
      <c r="F97" s="37" t="s">
        <v>185</v>
      </c>
      <c r="G97" s="37" t="n">
        <v>1</v>
      </c>
      <c r="H97" s="37" t="n">
        <v>0</v>
      </c>
      <c r="I97" s="37" t="n">
        <v>0</v>
      </c>
    </row>
    <row r="98" customFormat="false" ht="15" hidden="false" customHeight="false" outlineLevel="0" collapsed="false">
      <c r="A98" s="37" t="s">
        <v>610</v>
      </c>
      <c r="B98" s="37" t="s">
        <v>2310</v>
      </c>
      <c r="C98" s="37" t="s">
        <v>185</v>
      </c>
      <c r="D98" s="37" t="s">
        <v>187</v>
      </c>
      <c r="E98" s="37" t="s">
        <v>185</v>
      </c>
      <c r="F98" s="37" t="s">
        <v>185</v>
      </c>
      <c r="G98" s="37" t="n">
        <v>0</v>
      </c>
      <c r="H98" s="37" t="n">
        <v>0</v>
      </c>
      <c r="I98" s="37" t="n">
        <v>0</v>
      </c>
    </row>
    <row r="99" customFormat="false" ht="15" hidden="false" customHeight="false" outlineLevel="0" collapsed="false">
      <c r="A99" s="37" t="s">
        <v>612</v>
      </c>
      <c r="B99" s="37" t="s">
        <v>2310</v>
      </c>
      <c r="C99" s="37" t="s">
        <v>185</v>
      </c>
      <c r="D99" s="37" t="s">
        <v>187</v>
      </c>
      <c r="E99" s="37" t="s">
        <v>185</v>
      </c>
      <c r="F99" s="37" t="s">
        <v>185</v>
      </c>
      <c r="G99" s="37" t="n">
        <v>0</v>
      </c>
      <c r="H99" s="37" t="n">
        <v>0</v>
      </c>
      <c r="I99" s="37" t="n">
        <v>0</v>
      </c>
    </row>
    <row r="100" customFormat="false" ht="15" hidden="false" customHeight="false" outlineLevel="0" collapsed="false">
      <c r="A100" s="37" t="s">
        <v>614</v>
      </c>
      <c r="B100" s="37" t="s">
        <v>2310</v>
      </c>
      <c r="C100" s="37" t="s">
        <v>185</v>
      </c>
      <c r="D100" s="37" t="s">
        <v>187</v>
      </c>
      <c r="E100" s="37" t="s">
        <v>185</v>
      </c>
      <c r="F100" s="37" t="s">
        <v>185</v>
      </c>
      <c r="G100" s="37" t="n">
        <v>1</v>
      </c>
      <c r="H100" s="37" t="n">
        <v>0</v>
      </c>
      <c r="I100" s="37" t="n">
        <v>0</v>
      </c>
    </row>
    <row r="101" customFormat="false" ht="15" hidden="false" customHeight="false" outlineLevel="0" collapsed="false">
      <c r="A101" s="37" t="s">
        <v>605</v>
      </c>
      <c r="B101" s="37" t="s">
        <v>2310</v>
      </c>
      <c r="C101" s="37" t="s">
        <v>185</v>
      </c>
      <c r="D101" s="37" t="s">
        <v>187</v>
      </c>
      <c r="E101" s="37" t="s">
        <v>185</v>
      </c>
      <c r="F101" s="37" t="s">
        <v>185</v>
      </c>
      <c r="G101" s="37" t="n">
        <v>0</v>
      </c>
      <c r="H101" s="37" t="n">
        <v>0</v>
      </c>
      <c r="I101" s="37" t="n">
        <v>0</v>
      </c>
    </row>
    <row r="102" customFormat="false" ht="15" hidden="false" customHeight="false" outlineLevel="0" collapsed="false">
      <c r="A102" s="37" t="s">
        <v>616</v>
      </c>
      <c r="B102" s="37" t="s">
        <v>2311</v>
      </c>
      <c r="C102" s="37" t="s">
        <v>185</v>
      </c>
      <c r="D102" s="37" t="s">
        <v>187</v>
      </c>
      <c r="E102" s="37" t="s">
        <v>185</v>
      </c>
      <c r="F102" s="37" t="s">
        <v>185</v>
      </c>
      <c r="G102" s="37" t="n">
        <v>0</v>
      </c>
      <c r="H102" s="37" t="n">
        <v>0</v>
      </c>
      <c r="I102" s="37" t="n">
        <v>0</v>
      </c>
    </row>
    <row r="103" customFormat="false" ht="15" hidden="false" customHeight="false" outlineLevel="0" collapsed="false">
      <c r="A103" s="37" t="s">
        <v>618</v>
      </c>
      <c r="B103" s="37" t="s">
        <v>2310</v>
      </c>
      <c r="C103" s="37" t="s">
        <v>185</v>
      </c>
      <c r="D103" s="37" t="s">
        <v>187</v>
      </c>
      <c r="E103" s="37" t="s">
        <v>185</v>
      </c>
      <c r="F103" s="37" t="s">
        <v>185</v>
      </c>
      <c r="G103" s="37" t="n">
        <v>0</v>
      </c>
      <c r="H103" s="37" t="n">
        <v>0</v>
      </c>
      <c r="I103" s="37" t="n">
        <v>0</v>
      </c>
    </row>
    <row r="104" customFormat="false" ht="15" hidden="false" customHeight="false" outlineLevel="0" collapsed="false">
      <c r="A104" s="37" t="s">
        <v>615</v>
      </c>
      <c r="B104" s="37" t="s">
        <v>2310</v>
      </c>
      <c r="C104" s="37" t="s">
        <v>185</v>
      </c>
      <c r="D104" s="37" t="s">
        <v>187</v>
      </c>
      <c r="E104" s="37" t="s">
        <v>185</v>
      </c>
      <c r="F104" s="37" t="s">
        <v>185</v>
      </c>
      <c r="G104" s="37" t="n">
        <v>0</v>
      </c>
      <c r="H104" s="37" t="n">
        <v>0</v>
      </c>
      <c r="I104" s="37" t="n">
        <v>0</v>
      </c>
    </row>
    <row r="105" customFormat="false" ht="15" hidden="false" customHeight="false" outlineLevel="0" collapsed="false">
      <c r="A105" s="37" t="s">
        <v>620</v>
      </c>
      <c r="B105" s="37" t="s">
        <v>2310</v>
      </c>
      <c r="C105" s="37" t="s">
        <v>185</v>
      </c>
      <c r="D105" s="37" t="s">
        <v>187</v>
      </c>
      <c r="E105" s="37" t="s">
        <v>185</v>
      </c>
      <c r="F105" s="37" t="s">
        <v>185</v>
      </c>
      <c r="G105" s="37" t="n">
        <v>0</v>
      </c>
      <c r="H105" s="37" t="n">
        <v>0</v>
      </c>
      <c r="I105" s="37" t="n">
        <v>0</v>
      </c>
    </row>
    <row r="106" customFormat="false" ht="15" hidden="false" customHeight="false" outlineLevel="0" collapsed="false">
      <c r="A106" s="37" t="s">
        <v>622</v>
      </c>
      <c r="B106" s="37" t="s">
        <v>2310</v>
      </c>
      <c r="C106" s="37" t="s">
        <v>185</v>
      </c>
      <c r="D106" s="37" t="s">
        <v>187</v>
      </c>
      <c r="E106" s="37" t="s">
        <v>185</v>
      </c>
      <c r="F106" s="37" t="s">
        <v>185</v>
      </c>
      <c r="G106" s="37" t="n">
        <v>0</v>
      </c>
      <c r="H106" s="37" t="n">
        <v>0</v>
      </c>
      <c r="I106" s="37" t="n">
        <v>0</v>
      </c>
    </row>
    <row r="107" customFormat="false" ht="15" hidden="false" customHeight="false" outlineLevel="0" collapsed="false">
      <c r="A107" s="37" t="s">
        <v>623</v>
      </c>
      <c r="B107" s="37" t="s">
        <v>2310</v>
      </c>
      <c r="C107" s="37" t="s">
        <v>185</v>
      </c>
      <c r="D107" s="37" t="s">
        <v>187</v>
      </c>
      <c r="E107" s="37" t="s">
        <v>185</v>
      </c>
      <c r="F107" s="37" t="s">
        <v>185</v>
      </c>
      <c r="G107" s="37" t="n">
        <v>0</v>
      </c>
      <c r="H107" s="37" t="n">
        <v>0</v>
      </c>
      <c r="I107" s="37" t="n">
        <v>0</v>
      </c>
    </row>
    <row r="108" customFormat="false" ht="15" hidden="false" customHeight="false" outlineLevel="0" collapsed="false">
      <c r="A108" s="37" t="s">
        <v>625</v>
      </c>
      <c r="B108" s="37" t="s">
        <v>2310</v>
      </c>
      <c r="C108" s="37" t="s">
        <v>185</v>
      </c>
      <c r="D108" s="37" t="s">
        <v>187</v>
      </c>
      <c r="E108" s="37" t="s">
        <v>185</v>
      </c>
      <c r="F108" s="37" t="s">
        <v>185</v>
      </c>
      <c r="G108" s="37" t="n">
        <v>0</v>
      </c>
      <c r="H108" s="37" t="n">
        <v>0</v>
      </c>
      <c r="I108" s="37" t="n">
        <v>0</v>
      </c>
    </row>
    <row r="109" customFormat="false" ht="15" hidden="false" customHeight="false" outlineLevel="0" collapsed="false">
      <c r="A109" s="37" t="s">
        <v>628</v>
      </c>
      <c r="B109" s="37" t="s">
        <v>2310</v>
      </c>
      <c r="C109" s="37" t="s">
        <v>185</v>
      </c>
      <c r="D109" s="37" t="s">
        <v>187</v>
      </c>
      <c r="E109" s="37" t="s">
        <v>185</v>
      </c>
      <c r="F109" s="37" t="s">
        <v>187</v>
      </c>
      <c r="G109" s="37" t="n">
        <v>0</v>
      </c>
      <c r="H109" s="37" t="n">
        <v>0</v>
      </c>
      <c r="I109" s="37" t="n">
        <v>0</v>
      </c>
    </row>
    <row r="110" customFormat="false" ht="15" hidden="false" customHeight="false" outlineLevel="0" collapsed="false">
      <c r="A110" s="37" t="s">
        <v>630</v>
      </c>
      <c r="B110" s="37" t="s">
        <v>2310</v>
      </c>
      <c r="C110" s="37" t="s">
        <v>185</v>
      </c>
      <c r="D110" s="37" t="s">
        <v>187</v>
      </c>
      <c r="E110" s="37" t="s">
        <v>185</v>
      </c>
      <c r="F110" s="37" t="s">
        <v>187</v>
      </c>
      <c r="G110" s="37" t="n">
        <v>0</v>
      </c>
      <c r="H110" s="37" t="n">
        <v>0</v>
      </c>
      <c r="I110" s="37" t="n">
        <v>0</v>
      </c>
    </row>
    <row r="111" customFormat="false" ht="15" hidden="false" customHeight="false" outlineLevel="0" collapsed="false">
      <c r="A111" s="37" t="s">
        <v>632</v>
      </c>
      <c r="B111" s="37" t="s">
        <v>2310</v>
      </c>
      <c r="C111" s="37" t="s">
        <v>185</v>
      </c>
      <c r="D111" s="37" t="s">
        <v>187</v>
      </c>
      <c r="E111" s="37" t="s">
        <v>185</v>
      </c>
      <c r="F111" s="37" t="s">
        <v>185</v>
      </c>
      <c r="G111" s="37" t="n">
        <v>0</v>
      </c>
      <c r="H111" s="37" t="n">
        <v>0</v>
      </c>
      <c r="I111" s="37" t="n">
        <v>0</v>
      </c>
    </row>
    <row r="112" customFormat="false" ht="15" hidden="false" customHeight="false" outlineLevel="0" collapsed="false">
      <c r="A112" s="37" t="s">
        <v>634</v>
      </c>
      <c r="B112" s="37" t="s">
        <v>2310</v>
      </c>
      <c r="C112" s="37" t="s">
        <v>185</v>
      </c>
      <c r="D112" s="37" t="s">
        <v>187</v>
      </c>
      <c r="E112" s="37" t="s">
        <v>187</v>
      </c>
      <c r="F112" s="37" t="s">
        <v>185</v>
      </c>
      <c r="G112" s="37" t="n">
        <v>0</v>
      </c>
      <c r="H112" s="37" t="n">
        <v>0</v>
      </c>
      <c r="I112" s="37" t="n">
        <v>0</v>
      </c>
    </row>
    <row r="113" customFormat="false" ht="15" hidden="false" customHeight="false" outlineLevel="0" collapsed="false">
      <c r="A113" s="37" t="s">
        <v>636</v>
      </c>
      <c r="B113" s="37" t="s">
        <v>2310</v>
      </c>
      <c r="C113" s="37" t="s">
        <v>185</v>
      </c>
      <c r="D113" s="37" t="s">
        <v>187</v>
      </c>
      <c r="E113" s="37" t="s">
        <v>185</v>
      </c>
      <c r="F113" s="37" t="s">
        <v>185</v>
      </c>
      <c r="G113" s="37" t="n">
        <v>0</v>
      </c>
      <c r="H113" s="37" t="n">
        <v>0</v>
      </c>
      <c r="I113" s="37" t="n">
        <v>0</v>
      </c>
    </row>
    <row r="114" customFormat="false" ht="15" hidden="false" customHeight="false" outlineLevel="0" collapsed="false">
      <c r="A114" s="37" t="s">
        <v>638</v>
      </c>
      <c r="B114" s="37" t="s">
        <v>2310</v>
      </c>
      <c r="C114" s="37" t="s">
        <v>185</v>
      </c>
      <c r="D114" s="37" t="s">
        <v>187</v>
      </c>
      <c r="E114" s="37" t="s">
        <v>185</v>
      </c>
      <c r="F114" s="37" t="s">
        <v>185</v>
      </c>
      <c r="G114" s="37" t="n">
        <v>0</v>
      </c>
      <c r="H114" s="37" t="n">
        <v>0</v>
      </c>
      <c r="I114" s="37" t="n">
        <v>0</v>
      </c>
    </row>
    <row r="115" customFormat="false" ht="15" hidden="false" customHeight="false" outlineLevel="0" collapsed="false">
      <c r="A115" s="37" t="s">
        <v>640</v>
      </c>
      <c r="B115" s="37" t="s">
        <v>2310</v>
      </c>
      <c r="C115" s="37" t="s">
        <v>185</v>
      </c>
      <c r="D115" s="37" t="s">
        <v>187</v>
      </c>
      <c r="E115" s="37" t="s">
        <v>185</v>
      </c>
      <c r="F115" s="37" t="s">
        <v>187</v>
      </c>
      <c r="G115" s="37" t="n">
        <v>1</v>
      </c>
      <c r="H115" s="37" t="n">
        <v>0</v>
      </c>
      <c r="I115" s="37" t="n">
        <v>0</v>
      </c>
    </row>
    <row r="116" customFormat="false" ht="15" hidden="false" customHeight="false" outlineLevel="0" collapsed="false">
      <c r="A116" s="37" t="s">
        <v>495</v>
      </c>
      <c r="B116" s="37" t="s">
        <v>2310</v>
      </c>
      <c r="C116" s="37" t="s">
        <v>185</v>
      </c>
      <c r="D116" s="37" t="s">
        <v>187</v>
      </c>
      <c r="E116" s="37" t="s">
        <v>185</v>
      </c>
      <c r="F116" s="37" t="s">
        <v>185</v>
      </c>
      <c r="G116" s="37" t="n">
        <v>0</v>
      </c>
      <c r="H116" s="37" t="n">
        <v>0</v>
      </c>
      <c r="I116" s="37" t="n">
        <v>0</v>
      </c>
    </row>
    <row r="117" customFormat="false" ht="15" hidden="false" customHeight="false" outlineLevel="0" collapsed="false">
      <c r="A117" s="37" t="s">
        <v>644</v>
      </c>
      <c r="B117" s="37" t="s">
        <v>2310</v>
      </c>
      <c r="C117" s="37" t="s">
        <v>185</v>
      </c>
      <c r="D117" s="37" t="s">
        <v>187</v>
      </c>
      <c r="E117" s="37" t="s">
        <v>185</v>
      </c>
      <c r="F117" s="37" t="s">
        <v>185</v>
      </c>
      <c r="G117" s="37" t="n">
        <v>2</v>
      </c>
      <c r="H117" s="37" t="n">
        <v>0</v>
      </c>
      <c r="I117" s="37" t="n">
        <v>0</v>
      </c>
    </row>
    <row r="118" customFormat="false" ht="15" hidden="false" customHeight="false" outlineLevel="0" collapsed="false">
      <c r="A118" s="37" t="s">
        <v>645</v>
      </c>
      <c r="B118" s="37" t="s">
        <v>2310</v>
      </c>
      <c r="C118" s="37" t="s">
        <v>185</v>
      </c>
      <c r="D118" s="37" t="s">
        <v>187</v>
      </c>
      <c r="E118" s="37" t="s">
        <v>185</v>
      </c>
      <c r="F118" s="37" t="s">
        <v>185</v>
      </c>
      <c r="G118" s="37" t="n">
        <v>0</v>
      </c>
      <c r="H118" s="37" t="n">
        <v>0</v>
      </c>
      <c r="I118" s="37" t="n">
        <v>0</v>
      </c>
    </row>
    <row r="119" customFormat="false" ht="15" hidden="false" customHeight="false" outlineLevel="0" collapsed="false">
      <c r="A119" s="37" t="s">
        <v>646</v>
      </c>
      <c r="B119" s="37" t="s">
        <v>2310</v>
      </c>
      <c r="C119" s="37" t="s">
        <v>185</v>
      </c>
      <c r="D119" s="37" t="s">
        <v>187</v>
      </c>
      <c r="E119" s="37" t="s">
        <v>185</v>
      </c>
      <c r="F119" s="37" t="s">
        <v>185</v>
      </c>
      <c r="G119" s="37" t="n">
        <v>0</v>
      </c>
      <c r="H119" s="37" t="n">
        <v>0</v>
      </c>
      <c r="I119" s="37" t="n">
        <v>0</v>
      </c>
    </row>
    <row r="120" customFormat="false" ht="15" hidden="false" customHeight="false" outlineLevel="0" collapsed="false">
      <c r="A120" s="37" t="s">
        <v>647</v>
      </c>
      <c r="B120" s="37" t="s">
        <v>2310</v>
      </c>
      <c r="C120" s="37" t="s">
        <v>185</v>
      </c>
      <c r="D120" s="37" t="s">
        <v>187</v>
      </c>
      <c r="E120" s="37" t="s">
        <v>185</v>
      </c>
      <c r="F120" s="37" t="s">
        <v>185</v>
      </c>
      <c r="G120" s="37" t="n">
        <v>0</v>
      </c>
      <c r="H120" s="37" t="n">
        <v>0</v>
      </c>
      <c r="I120" s="37" t="n">
        <v>0</v>
      </c>
    </row>
    <row r="121" customFormat="false" ht="15" hidden="false" customHeight="false" outlineLevel="0" collapsed="false">
      <c r="A121" s="37" t="s">
        <v>649</v>
      </c>
      <c r="B121" s="37" t="s">
        <v>2310</v>
      </c>
      <c r="C121" s="37" t="s">
        <v>185</v>
      </c>
      <c r="D121" s="37" t="s">
        <v>187</v>
      </c>
      <c r="E121" s="37" t="s">
        <v>185</v>
      </c>
      <c r="F121" s="37" t="s">
        <v>185</v>
      </c>
      <c r="G121" s="37" t="n">
        <v>0</v>
      </c>
      <c r="H121" s="37" t="n">
        <v>0</v>
      </c>
      <c r="I121" s="37" t="n">
        <v>0</v>
      </c>
    </row>
    <row r="122" customFormat="false" ht="15" hidden="false" customHeight="false" outlineLevel="0" collapsed="false">
      <c r="A122" s="37" t="s">
        <v>652</v>
      </c>
      <c r="B122" s="37" t="s">
        <v>2310</v>
      </c>
      <c r="C122" s="37" t="s">
        <v>185</v>
      </c>
      <c r="D122" s="37" t="s">
        <v>187</v>
      </c>
      <c r="E122" s="37" t="s">
        <v>185</v>
      </c>
      <c r="F122" s="37" t="s">
        <v>185</v>
      </c>
      <c r="G122" s="37" t="n">
        <v>0</v>
      </c>
      <c r="H122" s="37" t="n">
        <v>0</v>
      </c>
      <c r="I122" s="37" t="n">
        <v>0</v>
      </c>
    </row>
    <row r="123" customFormat="false" ht="15" hidden="false" customHeight="false" outlineLevel="0" collapsed="false">
      <c r="A123" s="37" t="s">
        <v>653</v>
      </c>
      <c r="B123" s="37" t="s">
        <v>2310</v>
      </c>
      <c r="C123" s="37" t="s">
        <v>185</v>
      </c>
      <c r="D123" s="37" t="s">
        <v>187</v>
      </c>
      <c r="E123" s="37" t="s">
        <v>185</v>
      </c>
      <c r="F123" s="37" t="s">
        <v>185</v>
      </c>
      <c r="G123" s="37" t="n">
        <v>0</v>
      </c>
      <c r="H123" s="37" t="n">
        <v>0</v>
      </c>
      <c r="I123" s="37" t="n">
        <v>0</v>
      </c>
    </row>
    <row r="124" customFormat="false" ht="15" hidden="false" customHeight="false" outlineLevel="0" collapsed="false">
      <c r="A124" s="37" t="s">
        <v>637</v>
      </c>
      <c r="B124" s="37" t="s">
        <v>2310</v>
      </c>
      <c r="C124" s="37" t="s">
        <v>185</v>
      </c>
      <c r="D124" s="37" t="s">
        <v>187</v>
      </c>
      <c r="E124" s="37" t="s">
        <v>185</v>
      </c>
      <c r="F124" s="37" t="s">
        <v>185</v>
      </c>
      <c r="G124" s="37" t="n">
        <v>0</v>
      </c>
      <c r="H124" s="37" t="n">
        <v>0</v>
      </c>
      <c r="I124" s="37" t="n">
        <v>0</v>
      </c>
    </row>
    <row r="125" customFormat="false" ht="15" hidden="false" customHeight="false" outlineLevel="0" collapsed="false">
      <c r="A125" s="37" t="s">
        <v>655</v>
      </c>
      <c r="B125" s="37" t="s">
        <v>2310</v>
      </c>
      <c r="C125" s="37" t="s">
        <v>185</v>
      </c>
      <c r="D125" s="37" t="s">
        <v>187</v>
      </c>
      <c r="E125" s="37" t="s">
        <v>185</v>
      </c>
      <c r="F125" s="37" t="s">
        <v>185</v>
      </c>
      <c r="G125" s="37" t="n">
        <v>0</v>
      </c>
      <c r="H125" s="37" t="n">
        <v>0</v>
      </c>
      <c r="I125" s="37" t="n">
        <v>0</v>
      </c>
    </row>
    <row r="126" customFormat="false" ht="15" hidden="false" customHeight="false" outlineLevel="0" collapsed="false">
      <c r="A126" s="37" t="s">
        <v>657</v>
      </c>
      <c r="B126" s="37" t="s">
        <v>2311</v>
      </c>
      <c r="C126" s="37" t="s">
        <v>187</v>
      </c>
      <c r="D126" s="37" t="s">
        <v>187</v>
      </c>
      <c r="E126" s="37" t="s">
        <v>187</v>
      </c>
      <c r="F126" s="37" t="s">
        <v>185</v>
      </c>
      <c r="G126" s="37" t="n">
        <v>0</v>
      </c>
      <c r="H126" s="37" t="n">
        <v>0</v>
      </c>
      <c r="I126" s="37" t="n">
        <v>0</v>
      </c>
    </row>
    <row r="127" customFormat="false" ht="15" hidden="false" customHeight="false" outlineLevel="0" collapsed="false">
      <c r="A127" s="37" t="s">
        <v>659</v>
      </c>
      <c r="B127" s="37" t="s">
        <v>2310</v>
      </c>
      <c r="C127" s="37" t="s">
        <v>185</v>
      </c>
      <c r="D127" s="37" t="s">
        <v>187</v>
      </c>
      <c r="E127" s="37" t="s">
        <v>185</v>
      </c>
      <c r="F127" s="37" t="s">
        <v>185</v>
      </c>
      <c r="G127" s="37" t="n">
        <v>0</v>
      </c>
      <c r="H127" s="37" t="n">
        <v>0</v>
      </c>
      <c r="I127" s="37" t="n">
        <v>1</v>
      </c>
    </row>
    <row r="128" customFormat="false" ht="15" hidden="false" customHeight="false" outlineLevel="0" collapsed="false">
      <c r="A128" s="37" t="s">
        <v>661</v>
      </c>
      <c r="B128" s="37" t="s">
        <v>2310</v>
      </c>
      <c r="C128" s="37" t="s">
        <v>185</v>
      </c>
      <c r="D128" s="37" t="s">
        <v>187</v>
      </c>
      <c r="E128" s="37" t="s">
        <v>185</v>
      </c>
      <c r="F128" s="37" t="s">
        <v>185</v>
      </c>
      <c r="G128" s="37" t="n">
        <v>0</v>
      </c>
      <c r="H128" s="37" t="n">
        <v>0</v>
      </c>
      <c r="I128" s="37" t="n">
        <v>0</v>
      </c>
    </row>
    <row r="129" customFormat="false" ht="15" hidden="false" customHeight="false" outlineLevel="0" collapsed="false">
      <c r="A129" s="37" t="s">
        <v>663</v>
      </c>
      <c r="B129" s="37" t="s">
        <v>2310</v>
      </c>
      <c r="C129" s="37" t="s">
        <v>187</v>
      </c>
      <c r="D129" s="37" t="s">
        <v>187</v>
      </c>
      <c r="E129" s="37" t="s">
        <v>185</v>
      </c>
      <c r="F129" s="37" t="s">
        <v>185</v>
      </c>
      <c r="G129" s="37" t="n">
        <v>0</v>
      </c>
      <c r="H129" s="37" t="n">
        <v>0</v>
      </c>
      <c r="I129" s="37" t="n">
        <v>0</v>
      </c>
    </row>
    <row r="130" customFormat="false" ht="15" hidden="false" customHeight="false" outlineLevel="0" collapsed="false">
      <c r="A130" s="37" t="s">
        <v>666</v>
      </c>
      <c r="B130" s="37" t="s">
        <v>2312</v>
      </c>
      <c r="C130" s="37" t="s">
        <v>185</v>
      </c>
      <c r="D130" s="37" t="s">
        <v>187</v>
      </c>
      <c r="E130" s="37" t="s">
        <v>185</v>
      </c>
      <c r="F130" s="37" t="s">
        <v>185</v>
      </c>
      <c r="G130" s="37" t="n">
        <v>0</v>
      </c>
      <c r="H130" s="37" t="n">
        <v>0</v>
      </c>
      <c r="I130" s="37" t="n">
        <v>0</v>
      </c>
    </row>
    <row r="131" customFormat="false" ht="15" hidden="false" customHeight="false" outlineLevel="0" collapsed="false">
      <c r="A131" s="37" t="s">
        <v>654</v>
      </c>
      <c r="B131" s="37" t="s">
        <v>2310</v>
      </c>
      <c r="C131" s="37" t="s">
        <v>185</v>
      </c>
      <c r="D131" s="37" t="s">
        <v>187</v>
      </c>
      <c r="E131" s="37" t="s">
        <v>185</v>
      </c>
      <c r="F131" s="37" t="s">
        <v>185</v>
      </c>
      <c r="G131" s="37" t="n">
        <v>0</v>
      </c>
      <c r="H131" s="37" t="n">
        <v>0</v>
      </c>
      <c r="I131" s="37" t="n">
        <v>0</v>
      </c>
    </row>
    <row r="132" customFormat="false" ht="15" hidden="false" customHeight="false" outlineLevel="0" collapsed="false">
      <c r="A132" s="37" t="s">
        <v>669</v>
      </c>
      <c r="B132" s="37" t="s">
        <v>2310</v>
      </c>
      <c r="C132" s="37" t="s">
        <v>185</v>
      </c>
      <c r="D132" s="37" t="s">
        <v>187</v>
      </c>
      <c r="E132" s="37" t="s">
        <v>185</v>
      </c>
      <c r="F132" s="37" t="s">
        <v>185</v>
      </c>
      <c r="G132" s="37" t="n">
        <v>0</v>
      </c>
      <c r="H132" s="37" t="n">
        <v>0</v>
      </c>
      <c r="I132" s="37" t="n">
        <v>1</v>
      </c>
    </row>
    <row r="133" customFormat="false" ht="15" hidden="false" customHeight="false" outlineLevel="0" collapsed="false">
      <c r="A133" s="37" t="s">
        <v>671</v>
      </c>
      <c r="B133" s="37" t="s">
        <v>2310</v>
      </c>
      <c r="C133" s="37" t="s">
        <v>185</v>
      </c>
      <c r="D133" s="37" t="s">
        <v>187</v>
      </c>
      <c r="E133" s="37" t="s">
        <v>185</v>
      </c>
      <c r="F133" s="37" t="s">
        <v>185</v>
      </c>
      <c r="G133" s="37" t="n">
        <v>0</v>
      </c>
      <c r="H133" s="37" t="n">
        <v>0</v>
      </c>
      <c r="I133" s="37" t="n">
        <v>0</v>
      </c>
    </row>
    <row r="134" customFormat="false" ht="15" hidden="false" customHeight="false" outlineLevel="0" collapsed="false">
      <c r="A134" s="37" t="s">
        <v>672</v>
      </c>
      <c r="B134" s="37" t="s">
        <v>2310</v>
      </c>
      <c r="C134" s="37" t="s">
        <v>185</v>
      </c>
      <c r="D134" s="37" t="s">
        <v>187</v>
      </c>
      <c r="E134" s="37" t="s">
        <v>185</v>
      </c>
      <c r="F134" s="37" t="s">
        <v>185</v>
      </c>
      <c r="G134" s="37" t="n">
        <v>0</v>
      </c>
      <c r="H134" s="37" t="n">
        <v>0</v>
      </c>
      <c r="I134" s="37" t="n">
        <v>0</v>
      </c>
    </row>
    <row r="135" customFormat="false" ht="15" hidden="false" customHeight="false" outlineLevel="0" collapsed="false">
      <c r="A135" s="37" t="s">
        <v>674</v>
      </c>
      <c r="B135" s="37" t="s">
        <v>2311</v>
      </c>
      <c r="C135" s="37" t="s">
        <v>185</v>
      </c>
      <c r="D135" s="37" t="s">
        <v>187</v>
      </c>
      <c r="E135" s="37" t="s">
        <v>185</v>
      </c>
      <c r="F135" s="37" t="s">
        <v>185</v>
      </c>
      <c r="G135" s="37" t="n">
        <v>0</v>
      </c>
      <c r="H135" s="37" t="n">
        <v>0</v>
      </c>
      <c r="I135" s="37" t="n">
        <v>0</v>
      </c>
    </row>
    <row r="136" customFormat="false" ht="15" hidden="false" customHeight="false" outlineLevel="0" collapsed="false">
      <c r="A136" s="37" t="s">
        <v>675</v>
      </c>
      <c r="B136" s="37" t="s">
        <v>2310</v>
      </c>
      <c r="C136" s="37" t="s">
        <v>187</v>
      </c>
      <c r="D136" s="37" t="s">
        <v>187</v>
      </c>
      <c r="E136" s="37" t="s">
        <v>185</v>
      </c>
      <c r="F136" s="37" t="s">
        <v>185</v>
      </c>
      <c r="G136" s="37" t="n">
        <v>0</v>
      </c>
      <c r="H136" s="37" t="n">
        <v>0</v>
      </c>
      <c r="I136" s="37" t="n">
        <v>0</v>
      </c>
    </row>
    <row r="137" customFormat="false" ht="15" hidden="false" customHeight="false" outlineLevel="0" collapsed="false">
      <c r="A137" s="37" t="s">
        <v>677</v>
      </c>
      <c r="B137" s="37" t="s">
        <v>2310</v>
      </c>
      <c r="C137" s="37" t="s">
        <v>185</v>
      </c>
      <c r="D137" s="37" t="s">
        <v>187</v>
      </c>
      <c r="E137" s="37" t="s">
        <v>185</v>
      </c>
      <c r="F137" s="37" t="s">
        <v>185</v>
      </c>
      <c r="G137" s="37" t="n">
        <v>0</v>
      </c>
      <c r="H137" s="37" t="n">
        <v>0</v>
      </c>
      <c r="I137" s="37" t="n">
        <v>0</v>
      </c>
    </row>
    <row r="138" customFormat="false" ht="15" hidden="false" customHeight="false" outlineLevel="0" collapsed="false">
      <c r="A138" s="37" t="s">
        <v>678</v>
      </c>
      <c r="B138" s="37" t="s">
        <v>2311</v>
      </c>
      <c r="C138" s="37" t="s">
        <v>185</v>
      </c>
      <c r="D138" s="37" t="s">
        <v>187</v>
      </c>
      <c r="E138" s="37" t="s">
        <v>185</v>
      </c>
      <c r="F138" s="37" t="s">
        <v>185</v>
      </c>
      <c r="G138" s="37" t="n">
        <v>1</v>
      </c>
      <c r="H138" s="37" t="n">
        <v>0</v>
      </c>
      <c r="I138" s="37" t="n">
        <v>0</v>
      </c>
    </row>
    <row r="139" customFormat="false" ht="15" hidden="false" customHeight="false" outlineLevel="0" collapsed="false">
      <c r="A139" s="37" t="s">
        <v>680</v>
      </c>
      <c r="B139" s="37" t="s">
        <v>2310</v>
      </c>
      <c r="C139" s="37" t="s">
        <v>185</v>
      </c>
      <c r="D139" s="37" t="s">
        <v>187</v>
      </c>
      <c r="E139" s="37" t="s">
        <v>185</v>
      </c>
      <c r="F139" s="37" t="s">
        <v>185</v>
      </c>
      <c r="G139" s="37" t="n">
        <v>1</v>
      </c>
      <c r="H139" s="37" t="n">
        <v>1</v>
      </c>
      <c r="I139" s="37" t="n">
        <v>0</v>
      </c>
    </row>
    <row r="140" customFormat="false" ht="15" hidden="false" customHeight="false" outlineLevel="0" collapsed="false">
      <c r="A140" s="37" t="s">
        <v>682</v>
      </c>
      <c r="B140" s="37" t="s">
        <v>2310</v>
      </c>
      <c r="C140" s="37" t="s">
        <v>185</v>
      </c>
      <c r="D140" s="37" t="s">
        <v>187</v>
      </c>
      <c r="E140" s="37" t="s">
        <v>185</v>
      </c>
      <c r="F140" s="37" t="s">
        <v>185</v>
      </c>
      <c r="G140" s="37" t="n">
        <v>0</v>
      </c>
      <c r="H140" s="37" t="n">
        <v>0</v>
      </c>
      <c r="I140" s="37" t="n">
        <v>0</v>
      </c>
    </row>
    <row r="141" customFormat="false" ht="15" hidden="false" customHeight="false" outlineLevel="0" collapsed="false">
      <c r="A141" s="37" t="s">
        <v>684</v>
      </c>
      <c r="B141" s="37" t="s">
        <v>2311</v>
      </c>
      <c r="C141" s="37" t="s">
        <v>185</v>
      </c>
      <c r="D141" s="37" t="s">
        <v>187</v>
      </c>
      <c r="E141" s="37" t="s">
        <v>185</v>
      </c>
      <c r="F141" s="37" t="s">
        <v>185</v>
      </c>
      <c r="G141" s="37" t="n">
        <v>0</v>
      </c>
      <c r="H141" s="37" t="n">
        <v>0</v>
      </c>
      <c r="I141" s="37" t="n">
        <v>0</v>
      </c>
    </row>
    <row r="142" customFormat="false" ht="15" hidden="false" customHeight="false" outlineLevel="0" collapsed="false">
      <c r="A142" s="37" t="s">
        <v>686</v>
      </c>
      <c r="B142" s="37" t="s">
        <v>2310</v>
      </c>
      <c r="C142" s="37" t="s">
        <v>185</v>
      </c>
      <c r="D142" s="37" t="s">
        <v>187</v>
      </c>
      <c r="E142" s="37" t="s">
        <v>185</v>
      </c>
      <c r="F142" s="37" t="s">
        <v>185</v>
      </c>
      <c r="G142" s="37" t="n">
        <v>0</v>
      </c>
      <c r="H142" s="37" t="n">
        <v>0</v>
      </c>
      <c r="I142" s="37" t="n">
        <v>0</v>
      </c>
    </row>
    <row r="143" customFormat="false" ht="15" hidden="false" customHeight="false" outlineLevel="0" collapsed="false">
      <c r="A143" s="37" t="s">
        <v>688</v>
      </c>
      <c r="B143" s="37" t="s">
        <v>2310</v>
      </c>
      <c r="C143" s="37" t="s">
        <v>185</v>
      </c>
      <c r="D143" s="37" t="s">
        <v>187</v>
      </c>
      <c r="E143" s="37" t="s">
        <v>185</v>
      </c>
      <c r="F143" s="37" t="s">
        <v>185</v>
      </c>
      <c r="G143" s="37" t="n">
        <v>0</v>
      </c>
      <c r="H143" s="37" t="n">
        <v>0</v>
      </c>
      <c r="I143" s="37" t="n">
        <v>0</v>
      </c>
    </row>
    <row r="144" customFormat="false" ht="15" hidden="false" customHeight="false" outlineLevel="0" collapsed="false">
      <c r="A144" s="37" t="s">
        <v>689</v>
      </c>
      <c r="B144" s="37" t="s">
        <v>2310</v>
      </c>
      <c r="C144" s="37" t="s">
        <v>185</v>
      </c>
      <c r="D144" s="37" t="s">
        <v>187</v>
      </c>
      <c r="E144" s="37" t="s">
        <v>185</v>
      </c>
      <c r="F144" s="37" t="s">
        <v>185</v>
      </c>
      <c r="G144" s="37" t="n">
        <v>0</v>
      </c>
      <c r="H144" s="37" t="n">
        <v>0</v>
      </c>
      <c r="I144" s="37" t="n">
        <v>0</v>
      </c>
    </row>
    <row r="145" customFormat="false" ht="15" hidden="false" customHeight="false" outlineLevel="0" collapsed="false">
      <c r="A145" s="37" t="s">
        <v>690</v>
      </c>
      <c r="B145" s="37" t="s">
        <v>2310</v>
      </c>
      <c r="C145" s="37" t="s">
        <v>185</v>
      </c>
      <c r="D145" s="37" t="s">
        <v>187</v>
      </c>
      <c r="E145" s="37" t="s">
        <v>185</v>
      </c>
      <c r="F145" s="37" t="s">
        <v>185</v>
      </c>
      <c r="G145" s="37" t="n">
        <v>1</v>
      </c>
      <c r="H145" s="37" t="n">
        <v>0</v>
      </c>
      <c r="I145" s="37" t="n">
        <v>0</v>
      </c>
    </row>
    <row r="146" customFormat="false" ht="15" hidden="false" customHeight="false" outlineLevel="0" collapsed="false">
      <c r="A146" s="37" t="s">
        <v>692</v>
      </c>
      <c r="B146" s="37" t="s">
        <v>2310</v>
      </c>
      <c r="C146" s="37" t="s">
        <v>185</v>
      </c>
      <c r="D146" s="37" t="s">
        <v>187</v>
      </c>
      <c r="E146" s="37" t="s">
        <v>185</v>
      </c>
      <c r="F146" s="37" t="s">
        <v>185</v>
      </c>
      <c r="G146" s="37" t="n">
        <v>0</v>
      </c>
      <c r="H146" s="37" t="n">
        <v>0</v>
      </c>
      <c r="I146" s="37" t="n">
        <v>0</v>
      </c>
    </row>
    <row r="147" customFormat="false" ht="15" hidden="false" customHeight="false" outlineLevel="0" collapsed="false">
      <c r="A147" s="37" t="s">
        <v>694</v>
      </c>
      <c r="B147" s="37" t="s">
        <v>2310</v>
      </c>
      <c r="C147" s="37" t="s">
        <v>187</v>
      </c>
      <c r="D147" s="37" t="s">
        <v>187</v>
      </c>
      <c r="E147" s="37" t="s">
        <v>185</v>
      </c>
      <c r="F147" s="37" t="s">
        <v>185</v>
      </c>
      <c r="G147" s="37" t="n">
        <v>0</v>
      </c>
      <c r="H147" s="37" t="n">
        <v>0</v>
      </c>
      <c r="I147" s="37" t="n">
        <v>0</v>
      </c>
    </row>
    <row r="148" customFormat="false" ht="15" hidden="false" customHeight="false" outlineLevel="0" collapsed="false">
      <c r="A148" s="37" t="s">
        <v>696</v>
      </c>
      <c r="B148" s="37" t="s">
        <v>2311</v>
      </c>
      <c r="C148" s="37" t="s">
        <v>185</v>
      </c>
      <c r="D148" s="37" t="s">
        <v>187</v>
      </c>
      <c r="E148" s="37" t="s">
        <v>185</v>
      </c>
      <c r="F148" s="37" t="s">
        <v>185</v>
      </c>
      <c r="G148" s="37" t="n">
        <v>0</v>
      </c>
      <c r="H148" s="37" t="n">
        <v>0</v>
      </c>
      <c r="I148" s="37" t="n">
        <v>0</v>
      </c>
    </row>
    <row r="149" customFormat="false" ht="15" hidden="false" customHeight="false" outlineLevel="0" collapsed="false">
      <c r="A149" s="37" t="s">
        <v>697</v>
      </c>
      <c r="B149" s="37" t="s">
        <v>2310</v>
      </c>
      <c r="C149" s="37" t="s">
        <v>185</v>
      </c>
      <c r="D149" s="37" t="s">
        <v>187</v>
      </c>
      <c r="E149" s="37" t="s">
        <v>185</v>
      </c>
      <c r="F149" s="37" t="s">
        <v>185</v>
      </c>
      <c r="G149" s="37" t="n">
        <v>0</v>
      </c>
      <c r="H149" s="37" t="n">
        <v>0</v>
      </c>
      <c r="I149" s="37" t="n">
        <v>0</v>
      </c>
    </row>
    <row r="150" customFormat="false" ht="15" hidden="false" customHeight="false" outlineLevel="0" collapsed="false">
      <c r="A150" s="37" t="s">
        <v>698</v>
      </c>
      <c r="B150" s="37" t="s">
        <v>2310</v>
      </c>
      <c r="C150" s="37" t="s">
        <v>185</v>
      </c>
      <c r="D150" s="37" t="s">
        <v>187</v>
      </c>
      <c r="E150" s="37" t="s">
        <v>185</v>
      </c>
      <c r="F150" s="37" t="s">
        <v>185</v>
      </c>
      <c r="G150" s="37" t="n">
        <v>0</v>
      </c>
      <c r="H150" s="37" t="n">
        <v>0</v>
      </c>
      <c r="I150" s="37" t="n">
        <v>0</v>
      </c>
    </row>
    <row r="151" customFormat="false" ht="15" hidden="false" customHeight="false" outlineLevel="0" collapsed="false">
      <c r="A151" s="37" t="s">
        <v>700</v>
      </c>
      <c r="B151" s="37" t="s">
        <v>2310</v>
      </c>
      <c r="C151" s="37" t="s">
        <v>185</v>
      </c>
      <c r="D151" s="37" t="s">
        <v>187</v>
      </c>
      <c r="E151" s="37" t="s">
        <v>185</v>
      </c>
      <c r="F151" s="37" t="s">
        <v>185</v>
      </c>
      <c r="G151" s="37" t="n">
        <v>0</v>
      </c>
      <c r="H151" s="37" t="n">
        <v>0</v>
      </c>
      <c r="I151" s="37" t="n">
        <v>0</v>
      </c>
    </row>
    <row r="152" customFormat="false" ht="15" hidden="false" customHeight="false" outlineLevel="0" collapsed="false">
      <c r="A152" s="37" t="s">
        <v>702</v>
      </c>
      <c r="B152" s="37" t="s">
        <v>2310</v>
      </c>
      <c r="C152" s="37" t="s">
        <v>185</v>
      </c>
      <c r="D152" s="37" t="s">
        <v>187</v>
      </c>
      <c r="E152" s="37" t="s">
        <v>185</v>
      </c>
      <c r="F152" s="37" t="s">
        <v>185</v>
      </c>
      <c r="G152" s="37" t="n">
        <v>0</v>
      </c>
      <c r="H152" s="37" t="n">
        <v>0</v>
      </c>
      <c r="I152" s="37" t="n">
        <v>0</v>
      </c>
    </row>
    <row r="153" customFormat="false" ht="15" hidden="false" customHeight="false" outlineLevel="0" collapsed="false">
      <c r="A153" s="37" t="s">
        <v>703</v>
      </c>
      <c r="B153" s="37" t="s">
        <v>2310</v>
      </c>
      <c r="C153" s="37" t="s">
        <v>185</v>
      </c>
      <c r="D153" s="37" t="s">
        <v>187</v>
      </c>
      <c r="E153" s="37" t="s">
        <v>185</v>
      </c>
      <c r="F153" s="37" t="s">
        <v>185</v>
      </c>
      <c r="G153" s="37" t="n">
        <v>0</v>
      </c>
      <c r="H153" s="37" t="n">
        <v>0</v>
      </c>
      <c r="I153" s="37" t="n">
        <v>0</v>
      </c>
    </row>
    <row r="154" customFormat="false" ht="15" hidden="false" customHeight="false" outlineLevel="0" collapsed="false">
      <c r="A154" s="37" t="s">
        <v>639</v>
      </c>
      <c r="B154" s="37" t="s">
        <v>2310</v>
      </c>
      <c r="C154" s="37" t="s">
        <v>185</v>
      </c>
      <c r="D154" s="37" t="s">
        <v>187</v>
      </c>
      <c r="E154" s="37" t="s">
        <v>185</v>
      </c>
      <c r="F154" s="37" t="s">
        <v>185</v>
      </c>
      <c r="G154" s="37" t="n">
        <v>0</v>
      </c>
      <c r="H154" s="37" t="n">
        <v>0</v>
      </c>
      <c r="I154" s="37" t="n">
        <v>0</v>
      </c>
    </row>
    <row r="155" customFormat="false" ht="15" hidden="false" customHeight="false" outlineLevel="0" collapsed="false">
      <c r="A155" s="37" t="s">
        <v>705</v>
      </c>
      <c r="B155" s="37" t="s">
        <v>2310</v>
      </c>
      <c r="C155" s="37" t="s">
        <v>185</v>
      </c>
      <c r="D155" s="37" t="s">
        <v>187</v>
      </c>
      <c r="E155" s="37" t="s">
        <v>185</v>
      </c>
      <c r="F155" s="37" t="s">
        <v>185</v>
      </c>
      <c r="G155" s="37" t="n">
        <v>0</v>
      </c>
      <c r="H155" s="37" t="n">
        <v>0</v>
      </c>
      <c r="I155" s="37" t="n">
        <v>0</v>
      </c>
    </row>
    <row r="156" customFormat="false" ht="15" hidden="false" customHeight="false" outlineLevel="0" collapsed="false">
      <c r="A156" s="37" t="s">
        <v>707</v>
      </c>
      <c r="B156" s="37" t="s">
        <v>2310</v>
      </c>
      <c r="C156" s="37" t="s">
        <v>185</v>
      </c>
      <c r="D156" s="37" t="s">
        <v>187</v>
      </c>
      <c r="E156" s="37" t="s">
        <v>185</v>
      </c>
      <c r="F156" s="37" t="s">
        <v>185</v>
      </c>
      <c r="G156" s="37" t="n">
        <v>0</v>
      </c>
      <c r="H156" s="37" t="n">
        <v>0</v>
      </c>
      <c r="I156" s="37" t="n">
        <v>0</v>
      </c>
    </row>
    <row r="157" customFormat="false" ht="15" hidden="false" customHeight="false" outlineLevel="0" collapsed="false">
      <c r="A157" s="37" t="s">
        <v>709</v>
      </c>
      <c r="B157" s="37" t="s">
        <v>2310</v>
      </c>
      <c r="C157" s="37" t="s">
        <v>185</v>
      </c>
      <c r="D157" s="37" t="s">
        <v>187</v>
      </c>
      <c r="E157" s="37" t="s">
        <v>185</v>
      </c>
      <c r="F157" s="37" t="s">
        <v>187</v>
      </c>
      <c r="G157" s="37" t="n">
        <v>0</v>
      </c>
      <c r="H157" s="37" t="n">
        <v>0</v>
      </c>
      <c r="I157" s="37" t="n">
        <v>0</v>
      </c>
    </row>
    <row r="158" customFormat="false" ht="15" hidden="false" customHeight="false" outlineLevel="0" collapsed="false">
      <c r="A158" s="37" t="s">
        <v>711</v>
      </c>
      <c r="B158" s="37" t="s">
        <v>2310</v>
      </c>
      <c r="C158" s="37" t="s">
        <v>185</v>
      </c>
      <c r="D158" s="37" t="s">
        <v>187</v>
      </c>
      <c r="E158" s="37" t="s">
        <v>185</v>
      </c>
      <c r="F158" s="37" t="s">
        <v>185</v>
      </c>
      <c r="G158" s="37" t="n">
        <v>0</v>
      </c>
      <c r="H158" s="37" t="n">
        <v>0</v>
      </c>
      <c r="I158" s="37" t="n">
        <v>0</v>
      </c>
    </row>
    <row r="159" customFormat="false" ht="15" hidden="false" customHeight="false" outlineLevel="0" collapsed="false">
      <c r="A159" s="37" t="s">
        <v>713</v>
      </c>
      <c r="B159" s="37" t="s">
        <v>2310</v>
      </c>
      <c r="C159" s="37" t="s">
        <v>187</v>
      </c>
      <c r="D159" s="37" t="s">
        <v>187</v>
      </c>
      <c r="E159" s="37" t="s">
        <v>185</v>
      </c>
      <c r="F159" s="37" t="s">
        <v>185</v>
      </c>
      <c r="G159" s="37" t="n">
        <v>0</v>
      </c>
      <c r="H159" s="37" t="n">
        <v>0</v>
      </c>
      <c r="I159" s="37" t="n">
        <v>0</v>
      </c>
    </row>
    <row r="160" customFormat="false" ht="15" hidden="false" customHeight="false" outlineLevel="0" collapsed="false">
      <c r="A160" s="37" t="s">
        <v>715</v>
      </c>
      <c r="B160" s="37" t="s">
        <v>2310</v>
      </c>
      <c r="C160" s="37" t="s">
        <v>185</v>
      </c>
      <c r="D160" s="37" t="s">
        <v>187</v>
      </c>
      <c r="E160" s="37" t="s">
        <v>185</v>
      </c>
      <c r="F160" s="37" t="s">
        <v>187</v>
      </c>
      <c r="G160" s="37" t="n">
        <v>0</v>
      </c>
      <c r="H160" s="37" t="n">
        <v>0</v>
      </c>
      <c r="I160" s="37" t="n">
        <v>0</v>
      </c>
    </row>
    <row r="161" customFormat="false" ht="15" hidden="false" customHeight="false" outlineLevel="0" collapsed="false">
      <c r="A161" s="37" t="s">
        <v>718</v>
      </c>
      <c r="B161" s="37" t="s">
        <v>2310</v>
      </c>
      <c r="C161" s="37" t="s">
        <v>185</v>
      </c>
      <c r="D161" s="37" t="s">
        <v>187</v>
      </c>
      <c r="E161" s="37" t="s">
        <v>185</v>
      </c>
      <c r="F161" s="37" t="s">
        <v>185</v>
      </c>
      <c r="G161" s="37" t="n">
        <v>1</v>
      </c>
      <c r="H161" s="37" t="n">
        <v>0</v>
      </c>
      <c r="I161" s="37" t="n">
        <v>0</v>
      </c>
    </row>
    <row r="162" customFormat="false" ht="15" hidden="false" customHeight="false" outlineLevel="0" collapsed="false">
      <c r="A162" s="37" t="s">
        <v>719</v>
      </c>
      <c r="B162" s="37" t="s">
        <v>2310</v>
      </c>
      <c r="C162" s="37" t="s">
        <v>185</v>
      </c>
      <c r="D162" s="37" t="s">
        <v>187</v>
      </c>
      <c r="E162" s="37" t="s">
        <v>185</v>
      </c>
      <c r="F162" s="37" t="s">
        <v>185</v>
      </c>
      <c r="G162" s="37" t="n">
        <v>0</v>
      </c>
      <c r="H162" s="37" t="n">
        <v>0</v>
      </c>
      <c r="I162" s="37" t="n">
        <v>0</v>
      </c>
    </row>
    <row r="163" customFormat="false" ht="15" hidden="false" customHeight="false" outlineLevel="0" collapsed="false">
      <c r="A163" s="37" t="s">
        <v>721</v>
      </c>
      <c r="B163" s="37" t="s">
        <v>2310</v>
      </c>
      <c r="C163" s="37" t="s">
        <v>185</v>
      </c>
      <c r="D163" s="37" t="s">
        <v>187</v>
      </c>
      <c r="E163" s="37" t="s">
        <v>185</v>
      </c>
      <c r="F163" s="37" t="s">
        <v>185</v>
      </c>
      <c r="G163" s="37" t="n">
        <v>0</v>
      </c>
      <c r="H163" s="37" t="n">
        <v>0</v>
      </c>
      <c r="I163" s="37" t="n">
        <v>1</v>
      </c>
    </row>
    <row r="164" customFormat="false" ht="15" hidden="false" customHeight="false" outlineLevel="0" collapsed="false">
      <c r="A164" s="37" t="s">
        <v>722</v>
      </c>
      <c r="B164" s="37" t="s">
        <v>2310</v>
      </c>
      <c r="C164" s="37" t="s">
        <v>185</v>
      </c>
      <c r="D164" s="37" t="s">
        <v>187</v>
      </c>
      <c r="E164" s="37" t="s">
        <v>185</v>
      </c>
      <c r="F164" s="37" t="s">
        <v>185</v>
      </c>
      <c r="G164" s="37" t="n">
        <v>0</v>
      </c>
      <c r="H164" s="37" t="n">
        <v>0</v>
      </c>
      <c r="I164" s="37" t="n">
        <v>0</v>
      </c>
    </row>
    <row r="165" customFormat="false" ht="15" hidden="false" customHeight="false" outlineLevel="0" collapsed="false">
      <c r="A165" s="37" t="s">
        <v>724</v>
      </c>
      <c r="B165" s="37" t="s">
        <v>2311</v>
      </c>
      <c r="C165" s="37" t="s">
        <v>185</v>
      </c>
      <c r="D165" s="37" t="s">
        <v>187</v>
      </c>
      <c r="E165" s="37" t="s">
        <v>185</v>
      </c>
      <c r="F165" s="37" t="s">
        <v>185</v>
      </c>
      <c r="G165" s="37" t="n">
        <v>0</v>
      </c>
      <c r="H165" s="37" t="n">
        <v>0</v>
      </c>
      <c r="I165" s="37" t="n">
        <v>0</v>
      </c>
    </row>
    <row r="166" customFormat="false" ht="15" hidden="false" customHeight="false" outlineLevel="0" collapsed="false">
      <c r="A166" s="37" t="s">
        <v>726</v>
      </c>
      <c r="B166" s="37" t="s">
        <v>2310</v>
      </c>
      <c r="C166" s="37" t="s">
        <v>185</v>
      </c>
      <c r="D166" s="37" t="s">
        <v>187</v>
      </c>
      <c r="E166" s="37" t="s">
        <v>185</v>
      </c>
      <c r="F166" s="37" t="s">
        <v>185</v>
      </c>
      <c r="G166" s="37" t="n">
        <v>0</v>
      </c>
      <c r="H166" s="37" t="n">
        <v>0</v>
      </c>
      <c r="I166" s="37" t="n">
        <v>0</v>
      </c>
    </row>
    <row r="167" customFormat="false" ht="15" hidden="false" customHeight="false" outlineLevel="0" collapsed="false">
      <c r="A167" s="37" t="s">
        <v>727</v>
      </c>
      <c r="B167" s="37" t="s">
        <v>2311</v>
      </c>
      <c r="C167" s="37" t="s">
        <v>185</v>
      </c>
      <c r="D167" s="37" t="s">
        <v>187</v>
      </c>
      <c r="E167" s="37" t="s">
        <v>185</v>
      </c>
      <c r="F167" s="37" t="s">
        <v>185</v>
      </c>
      <c r="G167" s="37" t="n">
        <v>0</v>
      </c>
      <c r="H167" s="37" t="n">
        <v>0</v>
      </c>
      <c r="I167" s="37" t="n">
        <v>0</v>
      </c>
    </row>
    <row r="168" customFormat="false" ht="15" hidden="false" customHeight="false" outlineLevel="0" collapsed="false">
      <c r="A168" s="37" t="s">
        <v>729</v>
      </c>
      <c r="B168" s="37" t="s">
        <v>2311</v>
      </c>
      <c r="C168" s="37" t="s">
        <v>185</v>
      </c>
      <c r="D168" s="37" t="s">
        <v>187</v>
      </c>
      <c r="E168" s="37" t="s">
        <v>185</v>
      </c>
      <c r="F168" s="37" t="s">
        <v>185</v>
      </c>
      <c r="G168" s="37" t="n">
        <v>0</v>
      </c>
      <c r="H168" s="37" t="n">
        <v>0</v>
      </c>
      <c r="I168" s="37" t="n">
        <v>0</v>
      </c>
    </row>
    <row r="169" customFormat="false" ht="15" hidden="false" customHeight="false" outlineLevel="0" collapsed="false">
      <c r="A169" s="37" t="s">
        <v>731</v>
      </c>
      <c r="B169" s="37" t="s">
        <v>2310</v>
      </c>
      <c r="C169" s="37" t="s">
        <v>185</v>
      </c>
      <c r="D169" s="37" t="s">
        <v>187</v>
      </c>
      <c r="E169" s="37" t="s">
        <v>185</v>
      </c>
      <c r="F169" s="37" t="s">
        <v>185</v>
      </c>
      <c r="G169" s="37" t="n">
        <v>0</v>
      </c>
      <c r="H169" s="37" t="n">
        <v>0</v>
      </c>
      <c r="I169" s="37" t="n">
        <v>0</v>
      </c>
    </row>
    <row r="170" customFormat="false" ht="15" hidden="false" customHeight="false" outlineLevel="0" collapsed="false">
      <c r="A170" s="37" t="s">
        <v>732</v>
      </c>
      <c r="B170" s="37" t="s">
        <v>2310</v>
      </c>
      <c r="C170" s="37" t="s">
        <v>185</v>
      </c>
      <c r="D170" s="37" t="s">
        <v>187</v>
      </c>
      <c r="E170" s="37" t="s">
        <v>185</v>
      </c>
      <c r="F170" s="37" t="s">
        <v>185</v>
      </c>
      <c r="G170" s="37" t="n">
        <v>0</v>
      </c>
      <c r="H170" s="37" t="n">
        <v>0</v>
      </c>
      <c r="I170" s="37" t="n">
        <v>0</v>
      </c>
    </row>
    <row r="171" customFormat="false" ht="15" hidden="false" customHeight="false" outlineLevel="0" collapsed="false">
      <c r="A171" s="37" t="s">
        <v>733</v>
      </c>
      <c r="B171" s="37" t="s">
        <v>2310</v>
      </c>
      <c r="C171" s="37" t="s">
        <v>185</v>
      </c>
      <c r="D171" s="37" t="s">
        <v>187</v>
      </c>
      <c r="E171" s="37" t="s">
        <v>185</v>
      </c>
      <c r="F171" s="37" t="s">
        <v>185</v>
      </c>
      <c r="G171" s="37" t="n">
        <v>1</v>
      </c>
      <c r="H171" s="37" t="n">
        <v>0</v>
      </c>
      <c r="I171" s="37" t="n">
        <v>0</v>
      </c>
    </row>
    <row r="172" customFormat="false" ht="15" hidden="false" customHeight="false" outlineLevel="0" collapsed="false">
      <c r="A172" s="37" t="s">
        <v>734</v>
      </c>
      <c r="B172" s="37" t="s">
        <v>2310</v>
      </c>
      <c r="C172" s="37" t="s">
        <v>185</v>
      </c>
      <c r="D172" s="37" t="s">
        <v>187</v>
      </c>
      <c r="E172" s="37" t="s">
        <v>185</v>
      </c>
      <c r="F172" s="37" t="s">
        <v>185</v>
      </c>
      <c r="G172" s="37" t="n">
        <v>0</v>
      </c>
      <c r="H172" s="37" t="n">
        <v>0</v>
      </c>
      <c r="I172" s="37" t="n">
        <v>0</v>
      </c>
    </row>
    <row r="173" customFormat="false" ht="15" hidden="false" customHeight="false" outlineLevel="0" collapsed="false">
      <c r="A173" s="37" t="s">
        <v>736</v>
      </c>
      <c r="B173" s="37" t="s">
        <v>2310</v>
      </c>
      <c r="C173" s="37" t="s">
        <v>185</v>
      </c>
      <c r="D173" s="37" t="s">
        <v>187</v>
      </c>
      <c r="E173" s="37" t="s">
        <v>185</v>
      </c>
      <c r="F173" s="37" t="s">
        <v>185</v>
      </c>
      <c r="G173" s="37" t="n">
        <v>0</v>
      </c>
      <c r="H173" s="37" t="n">
        <v>0</v>
      </c>
      <c r="I173" s="37" t="n">
        <v>0</v>
      </c>
    </row>
    <row r="174" customFormat="false" ht="15" hidden="false" customHeight="false" outlineLevel="0" collapsed="false">
      <c r="A174" s="37" t="s">
        <v>737</v>
      </c>
      <c r="B174" s="37" t="s">
        <v>2310</v>
      </c>
      <c r="C174" s="37" t="s">
        <v>185</v>
      </c>
      <c r="D174" s="37" t="s">
        <v>187</v>
      </c>
      <c r="E174" s="37" t="s">
        <v>185</v>
      </c>
      <c r="F174" s="37" t="s">
        <v>185</v>
      </c>
      <c r="G174" s="37" t="n">
        <v>0</v>
      </c>
      <c r="H174" s="37" t="n">
        <v>0</v>
      </c>
      <c r="I174" s="37" t="n">
        <v>1</v>
      </c>
    </row>
    <row r="175" customFormat="false" ht="15" hidden="false" customHeight="false" outlineLevel="0" collapsed="false">
      <c r="A175" s="37" t="s">
        <v>739</v>
      </c>
      <c r="B175" s="37" t="s">
        <v>2310</v>
      </c>
      <c r="C175" s="37" t="s">
        <v>185</v>
      </c>
      <c r="D175" s="37" t="s">
        <v>187</v>
      </c>
      <c r="E175" s="37" t="s">
        <v>185</v>
      </c>
      <c r="F175" s="37" t="s">
        <v>185</v>
      </c>
      <c r="G175" s="37" t="n">
        <v>0</v>
      </c>
      <c r="H175" s="37" t="n">
        <v>0</v>
      </c>
      <c r="I175" s="37" t="n">
        <v>0</v>
      </c>
    </row>
    <row r="176" customFormat="false" ht="15" hidden="false" customHeight="false" outlineLevel="0" collapsed="false">
      <c r="A176" s="37" t="s">
        <v>740</v>
      </c>
      <c r="B176" s="37" t="s">
        <v>2310</v>
      </c>
      <c r="C176" s="37" t="s">
        <v>185</v>
      </c>
      <c r="D176" s="37" t="s">
        <v>187</v>
      </c>
      <c r="E176" s="37" t="s">
        <v>185</v>
      </c>
      <c r="F176" s="37" t="s">
        <v>185</v>
      </c>
      <c r="G176" s="37" t="n">
        <v>0</v>
      </c>
      <c r="H176" s="37" t="n">
        <v>0</v>
      </c>
      <c r="I176" s="37" t="n">
        <v>0</v>
      </c>
    </row>
    <row r="177" customFormat="false" ht="15" hidden="false" customHeight="false" outlineLevel="0" collapsed="false">
      <c r="A177" s="37" t="s">
        <v>548</v>
      </c>
      <c r="B177" s="37" t="s">
        <v>2310</v>
      </c>
      <c r="C177" s="37" t="s">
        <v>185</v>
      </c>
      <c r="D177" s="37" t="s">
        <v>187</v>
      </c>
      <c r="E177" s="37" t="s">
        <v>185</v>
      </c>
      <c r="F177" s="37" t="s">
        <v>185</v>
      </c>
      <c r="G177" s="37" t="n">
        <v>1</v>
      </c>
      <c r="H177" s="37" t="n">
        <v>0</v>
      </c>
      <c r="I177" s="37" t="n">
        <v>0</v>
      </c>
    </row>
    <row r="178" customFormat="false" ht="15" hidden="false" customHeight="false" outlineLevel="0" collapsed="false">
      <c r="A178" s="37" t="s">
        <v>742</v>
      </c>
      <c r="B178" s="37" t="s">
        <v>2310</v>
      </c>
      <c r="C178" s="37" t="s">
        <v>185</v>
      </c>
      <c r="D178" s="37" t="s">
        <v>187</v>
      </c>
      <c r="E178" s="37" t="s">
        <v>185</v>
      </c>
      <c r="F178" s="37" t="s">
        <v>185</v>
      </c>
      <c r="G178" s="37" t="n">
        <v>0</v>
      </c>
      <c r="H178" s="37" t="n">
        <v>0</v>
      </c>
      <c r="I178" s="37" t="n">
        <v>0</v>
      </c>
    </row>
    <row r="179" customFormat="false" ht="15" hidden="false" customHeight="false" outlineLevel="0" collapsed="false">
      <c r="A179" s="37" t="s">
        <v>744</v>
      </c>
      <c r="B179" s="37" t="s">
        <v>2310</v>
      </c>
      <c r="C179" s="37" t="s">
        <v>185</v>
      </c>
      <c r="D179" s="37" t="s">
        <v>187</v>
      </c>
      <c r="E179" s="37" t="s">
        <v>185</v>
      </c>
      <c r="F179" s="37" t="s">
        <v>185</v>
      </c>
      <c r="G179" s="37" t="n">
        <v>0</v>
      </c>
      <c r="H179" s="37" t="n">
        <v>0</v>
      </c>
      <c r="I179" s="37" t="n">
        <v>0</v>
      </c>
    </row>
    <row r="180" customFormat="false" ht="15" hidden="false" customHeight="false" outlineLevel="0" collapsed="false">
      <c r="A180" s="37" t="s">
        <v>746</v>
      </c>
      <c r="B180" s="37" t="s">
        <v>2310</v>
      </c>
      <c r="C180" s="37" t="s">
        <v>185</v>
      </c>
      <c r="D180" s="37" t="s">
        <v>187</v>
      </c>
      <c r="E180" s="37" t="s">
        <v>185</v>
      </c>
      <c r="F180" s="37" t="s">
        <v>185</v>
      </c>
      <c r="G180" s="37" t="n">
        <v>0</v>
      </c>
      <c r="H180" s="37" t="n">
        <v>0</v>
      </c>
      <c r="I180" s="37" t="n">
        <v>0</v>
      </c>
    </row>
    <row r="181" customFormat="false" ht="15" hidden="false" customHeight="false" outlineLevel="0" collapsed="false">
      <c r="A181" s="37" t="s">
        <v>747</v>
      </c>
      <c r="B181" s="37" t="s">
        <v>2310</v>
      </c>
      <c r="C181" s="37" t="s">
        <v>185</v>
      </c>
      <c r="D181" s="37" t="s">
        <v>187</v>
      </c>
      <c r="E181" s="37" t="s">
        <v>185</v>
      </c>
      <c r="F181" s="37" t="s">
        <v>185</v>
      </c>
      <c r="G181" s="37" t="n">
        <v>1</v>
      </c>
      <c r="H181" s="37" t="n">
        <v>0</v>
      </c>
      <c r="I181" s="37" t="n">
        <v>0</v>
      </c>
    </row>
    <row r="182" customFormat="false" ht="15" hidden="false" customHeight="false" outlineLevel="0" collapsed="false">
      <c r="A182" s="37" t="s">
        <v>748</v>
      </c>
      <c r="B182" s="37" t="s">
        <v>2310</v>
      </c>
      <c r="C182" s="37" t="s">
        <v>185</v>
      </c>
      <c r="D182" s="37" t="s">
        <v>187</v>
      </c>
      <c r="E182" s="37" t="s">
        <v>185</v>
      </c>
      <c r="F182" s="37" t="s">
        <v>185</v>
      </c>
      <c r="G182" s="37" t="n">
        <v>0</v>
      </c>
      <c r="H182" s="37" t="n">
        <v>0</v>
      </c>
      <c r="I182" s="37" t="n">
        <v>0</v>
      </c>
    </row>
    <row r="183" customFormat="false" ht="15" hidden="false" customHeight="false" outlineLevel="0" collapsed="false">
      <c r="A183" s="37" t="s">
        <v>750</v>
      </c>
      <c r="B183" s="37" t="s">
        <v>2310</v>
      </c>
      <c r="C183" s="37" t="s">
        <v>185</v>
      </c>
      <c r="D183" s="37" t="s">
        <v>187</v>
      </c>
      <c r="E183" s="37" t="s">
        <v>185</v>
      </c>
      <c r="F183" s="37" t="s">
        <v>185</v>
      </c>
      <c r="G183" s="37" t="n">
        <v>1</v>
      </c>
      <c r="H183" s="37" t="n">
        <v>0</v>
      </c>
      <c r="I183" s="37" t="n">
        <v>0</v>
      </c>
    </row>
    <row r="184" customFormat="false" ht="15" hidden="false" customHeight="false" outlineLevel="0" collapsed="false">
      <c r="A184" s="37" t="s">
        <v>752</v>
      </c>
      <c r="B184" s="37" t="s">
        <v>2310</v>
      </c>
      <c r="C184" s="37" t="s">
        <v>185</v>
      </c>
      <c r="D184" s="37" t="s">
        <v>187</v>
      </c>
      <c r="E184" s="37" t="s">
        <v>185</v>
      </c>
      <c r="F184" s="37" t="s">
        <v>185</v>
      </c>
      <c r="G184" s="37" t="n">
        <v>0</v>
      </c>
      <c r="H184" s="37" t="n">
        <v>0</v>
      </c>
      <c r="I184" s="37" t="n">
        <v>0</v>
      </c>
    </row>
    <row r="185" customFormat="false" ht="15" hidden="false" customHeight="false" outlineLevel="0" collapsed="false">
      <c r="A185" s="37" t="s">
        <v>753</v>
      </c>
      <c r="B185" s="37" t="s">
        <v>2310</v>
      </c>
      <c r="C185" s="37" t="s">
        <v>185</v>
      </c>
      <c r="D185" s="37" t="s">
        <v>187</v>
      </c>
      <c r="E185" s="37" t="s">
        <v>185</v>
      </c>
      <c r="F185" s="37" t="s">
        <v>185</v>
      </c>
      <c r="G185" s="37" t="n">
        <v>0</v>
      </c>
      <c r="H185" s="37" t="n">
        <v>0</v>
      </c>
      <c r="I185" s="37" t="n">
        <v>1</v>
      </c>
    </row>
    <row r="186" customFormat="false" ht="15" hidden="false" customHeight="false" outlineLevel="0" collapsed="false">
      <c r="A186" s="37" t="s">
        <v>754</v>
      </c>
      <c r="B186" s="37" t="s">
        <v>2310</v>
      </c>
      <c r="C186" s="37" t="s">
        <v>185</v>
      </c>
      <c r="D186" s="37" t="s">
        <v>187</v>
      </c>
      <c r="E186" s="37" t="s">
        <v>185</v>
      </c>
      <c r="F186" s="37" t="s">
        <v>185</v>
      </c>
      <c r="G186" s="37" t="n">
        <v>0</v>
      </c>
      <c r="H186" s="37" t="n">
        <v>0</v>
      </c>
      <c r="I186" s="37" t="n">
        <v>0</v>
      </c>
    </row>
    <row r="187" customFormat="false" ht="15" hidden="false" customHeight="false" outlineLevel="0" collapsed="false">
      <c r="A187" s="37" t="s">
        <v>756</v>
      </c>
      <c r="B187" s="37" t="s">
        <v>2310</v>
      </c>
      <c r="C187" s="37" t="s">
        <v>185</v>
      </c>
      <c r="D187" s="37" t="s">
        <v>187</v>
      </c>
      <c r="E187" s="37" t="s">
        <v>185</v>
      </c>
      <c r="F187" s="37" t="s">
        <v>185</v>
      </c>
      <c r="G187" s="37" t="n">
        <v>0</v>
      </c>
      <c r="H187" s="37" t="n">
        <v>0</v>
      </c>
      <c r="I187" s="37" t="n">
        <v>0</v>
      </c>
    </row>
    <row r="188" customFormat="false" ht="15" hidden="false" customHeight="false" outlineLevel="0" collapsed="false">
      <c r="A188" s="37" t="s">
        <v>758</v>
      </c>
      <c r="B188" s="37" t="s">
        <v>2310</v>
      </c>
      <c r="C188" s="37" t="s">
        <v>185</v>
      </c>
      <c r="D188" s="37" t="s">
        <v>187</v>
      </c>
      <c r="E188" s="37" t="s">
        <v>185</v>
      </c>
      <c r="F188" s="37" t="s">
        <v>185</v>
      </c>
      <c r="G188" s="37" t="n">
        <v>0</v>
      </c>
      <c r="H188" s="37" t="n">
        <v>0</v>
      </c>
      <c r="I188" s="37" t="n">
        <v>0</v>
      </c>
    </row>
    <row r="189" customFormat="false" ht="15" hidden="false" customHeight="false" outlineLevel="0" collapsed="false">
      <c r="A189" s="37" t="s">
        <v>760</v>
      </c>
      <c r="B189" s="37" t="s">
        <v>2310</v>
      </c>
      <c r="C189" s="37" t="s">
        <v>185</v>
      </c>
      <c r="D189" s="37" t="s">
        <v>187</v>
      </c>
      <c r="E189" s="37" t="s">
        <v>185</v>
      </c>
      <c r="F189" s="37" t="s">
        <v>185</v>
      </c>
      <c r="G189" s="37" t="n">
        <v>0</v>
      </c>
      <c r="H189" s="37" t="n">
        <v>0</v>
      </c>
      <c r="I189" s="37" t="n">
        <v>0</v>
      </c>
    </row>
    <row r="190" customFormat="false" ht="15" hidden="false" customHeight="false" outlineLevel="0" collapsed="false">
      <c r="A190" s="37" t="s">
        <v>762</v>
      </c>
      <c r="B190" s="37" t="s">
        <v>2310</v>
      </c>
      <c r="C190" s="37" t="s">
        <v>185</v>
      </c>
      <c r="D190" s="37" t="s">
        <v>187</v>
      </c>
      <c r="E190" s="37" t="s">
        <v>185</v>
      </c>
      <c r="F190" s="37" t="s">
        <v>185</v>
      </c>
      <c r="G190" s="37" t="n">
        <v>0</v>
      </c>
      <c r="H190" s="37" t="n">
        <v>0</v>
      </c>
      <c r="I190" s="37" t="n">
        <v>0</v>
      </c>
    </row>
    <row r="191" customFormat="false" ht="15" hidden="false" customHeight="false" outlineLevel="0" collapsed="false">
      <c r="A191" s="37" t="s">
        <v>764</v>
      </c>
      <c r="B191" s="37" t="s">
        <v>2310</v>
      </c>
      <c r="C191" s="37" t="s">
        <v>185</v>
      </c>
      <c r="D191" s="37" t="s">
        <v>187</v>
      </c>
      <c r="E191" s="37" t="s">
        <v>185</v>
      </c>
      <c r="F191" s="37" t="s">
        <v>185</v>
      </c>
      <c r="G191" s="37" t="n">
        <v>1</v>
      </c>
      <c r="H191" s="37" t="n">
        <v>0</v>
      </c>
      <c r="I191" s="37" t="n">
        <v>0</v>
      </c>
    </row>
    <row r="192" customFormat="false" ht="15" hidden="false" customHeight="false" outlineLevel="0" collapsed="false">
      <c r="A192" s="37" t="s">
        <v>766</v>
      </c>
      <c r="B192" s="37" t="s">
        <v>2310</v>
      </c>
      <c r="C192" s="37" t="s">
        <v>185</v>
      </c>
      <c r="D192" s="37" t="s">
        <v>187</v>
      </c>
      <c r="E192" s="37" t="s">
        <v>185</v>
      </c>
      <c r="F192" s="37" t="s">
        <v>185</v>
      </c>
      <c r="G192" s="37" t="n">
        <v>0</v>
      </c>
      <c r="H192" s="37" t="n">
        <v>0</v>
      </c>
      <c r="I192" s="37" t="n">
        <v>0</v>
      </c>
    </row>
    <row r="193" customFormat="false" ht="15" hidden="false" customHeight="false" outlineLevel="0" collapsed="false">
      <c r="A193" s="37" t="s">
        <v>767</v>
      </c>
      <c r="B193" s="37" t="s">
        <v>2310</v>
      </c>
      <c r="C193" s="37" t="s">
        <v>187</v>
      </c>
      <c r="D193" s="37" t="s">
        <v>187</v>
      </c>
      <c r="E193" s="37" t="s">
        <v>185</v>
      </c>
      <c r="F193" s="37" t="s">
        <v>185</v>
      </c>
      <c r="G193" s="37" t="n">
        <v>0</v>
      </c>
      <c r="H193" s="37" t="n">
        <v>0</v>
      </c>
      <c r="I193" s="37" t="n">
        <v>0</v>
      </c>
    </row>
    <row r="194" customFormat="false" ht="15" hidden="false" customHeight="false" outlineLevel="0" collapsed="false">
      <c r="A194" s="37" t="s">
        <v>768</v>
      </c>
      <c r="B194" s="37" t="s">
        <v>2310</v>
      </c>
      <c r="C194" s="37" t="s">
        <v>185</v>
      </c>
      <c r="D194" s="37" t="s">
        <v>187</v>
      </c>
      <c r="E194" s="37" t="s">
        <v>185</v>
      </c>
      <c r="F194" s="37" t="s">
        <v>185</v>
      </c>
      <c r="G194" s="37" t="n">
        <v>0</v>
      </c>
      <c r="H194" s="37" t="n">
        <v>0</v>
      </c>
      <c r="I194" s="37" t="n">
        <v>0</v>
      </c>
    </row>
    <row r="195" customFormat="false" ht="15" hidden="false" customHeight="false" outlineLevel="0" collapsed="false">
      <c r="A195" s="37" t="s">
        <v>769</v>
      </c>
      <c r="B195" s="37" t="s">
        <v>2310</v>
      </c>
      <c r="C195" s="37" t="s">
        <v>185</v>
      </c>
      <c r="D195" s="37" t="s">
        <v>187</v>
      </c>
      <c r="E195" s="37" t="s">
        <v>185</v>
      </c>
      <c r="F195" s="37" t="s">
        <v>185</v>
      </c>
      <c r="G195" s="37" t="n">
        <v>0</v>
      </c>
      <c r="H195" s="37" t="n">
        <v>0</v>
      </c>
      <c r="I195" s="37" t="n">
        <v>0</v>
      </c>
    </row>
    <row r="196" customFormat="false" ht="15" hidden="false" customHeight="false" outlineLevel="0" collapsed="false">
      <c r="A196" s="37" t="s">
        <v>770</v>
      </c>
      <c r="B196" s="37" t="s">
        <v>2311</v>
      </c>
      <c r="C196" s="37" t="s">
        <v>185</v>
      </c>
      <c r="D196" s="37" t="s">
        <v>187</v>
      </c>
      <c r="E196" s="37" t="s">
        <v>187</v>
      </c>
      <c r="F196" s="37" t="s">
        <v>185</v>
      </c>
      <c r="G196" s="37" t="n">
        <v>0</v>
      </c>
      <c r="H196" s="37" t="n">
        <v>0</v>
      </c>
      <c r="I196" s="37" t="n">
        <v>0</v>
      </c>
    </row>
    <row r="197" customFormat="false" ht="15" hidden="false" customHeight="false" outlineLevel="0" collapsed="false">
      <c r="A197" s="37" t="s">
        <v>772</v>
      </c>
      <c r="B197" s="37" t="s">
        <v>2310</v>
      </c>
      <c r="C197" s="37" t="s">
        <v>185</v>
      </c>
      <c r="D197" s="37" t="s">
        <v>187</v>
      </c>
      <c r="E197" s="37" t="s">
        <v>185</v>
      </c>
      <c r="F197" s="37" t="s">
        <v>185</v>
      </c>
      <c r="G197" s="37" t="n">
        <v>0</v>
      </c>
      <c r="H197" s="37" t="n">
        <v>0</v>
      </c>
      <c r="I197" s="37" t="n">
        <v>0</v>
      </c>
    </row>
    <row r="198" customFormat="false" ht="15" hidden="false" customHeight="false" outlineLevel="0" collapsed="false">
      <c r="A198" s="37" t="s">
        <v>774</v>
      </c>
      <c r="B198" s="37" t="s">
        <v>2310</v>
      </c>
      <c r="C198" s="37" t="s">
        <v>185</v>
      </c>
      <c r="D198" s="37" t="s">
        <v>187</v>
      </c>
      <c r="E198" s="37" t="s">
        <v>185</v>
      </c>
      <c r="F198" s="37" t="s">
        <v>185</v>
      </c>
      <c r="G198" s="37" t="n">
        <v>0</v>
      </c>
      <c r="H198" s="37" t="n">
        <v>0</v>
      </c>
      <c r="I198" s="37" t="n">
        <v>0</v>
      </c>
    </row>
    <row r="199" customFormat="false" ht="15" hidden="false" customHeight="false" outlineLevel="0" collapsed="false">
      <c r="A199" s="37" t="s">
        <v>775</v>
      </c>
      <c r="B199" s="37" t="s">
        <v>2310</v>
      </c>
      <c r="C199" s="37" t="s">
        <v>185</v>
      </c>
      <c r="D199" s="37" t="s">
        <v>187</v>
      </c>
      <c r="E199" s="37" t="s">
        <v>185</v>
      </c>
      <c r="F199" s="37" t="s">
        <v>185</v>
      </c>
      <c r="G199" s="37" t="n">
        <v>0</v>
      </c>
      <c r="H199" s="37" t="n">
        <v>0</v>
      </c>
      <c r="I199" s="37" t="n">
        <v>0</v>
      </c>
    </row>
    <row r="200" customFormat="false" ht="15" hidden="false" customHeight="false" outlineLevel="0" collapsed="false">
      <c r="A200" s="37" t="s">
        <v>777</v>
      </c>
      <c r="B200" s="37" t="s">
        <v>2310</v>
      </c>
      <c r="C200" s="37" t="s">
        <v>185</v>
      </c>
      <c r="D200" s="37" t="s">
        <v>187</v>
      </c>
      <c r="E200" s="37" t="s">
        <v>185</v>
      </c>
      <c r="F200" s="37" t="s">
        <v>185</v>
      </c>
      <c r="G200" s="37" t="n">
        <v>0</v>
      </c>
      <c r="H200" s="37" t="n">
        <v>0</v>
      </c>
      <c r="I200" s="37" t="n">
        <v>0</v>
      </c>
    </row>
    <row r="201" customFormat="false" ht="15" hidden="false" customHeight="false" outlineLevel="0" collapsed="false">
      <c r="A201" s="37" t="s">
        <v>596</v>
      </c>
      <c r="B201" s="37" t="s">
        <v>2310</v>
      </c>
      <c r="C201" s="37" t="s">
        <v>185</v>
      </c>
      <c r="D201" s="37" t="s">
        <v>187</v>
      </c>
      <c r="E201" s="37" t="s">
        <v>185</v>
      </c>
      <c r="F201" s="37" t="s">
        <v>185</v>
      </c>
      <c r="G201" s="37" t="n">
        <v>0</v>
      </c>
      <c r="H201" s="37" t="n">
        <v>0</v>
      </c>
      <c r="I201" s="37" t="n">
        <v>0</v>
      </c>
    </row>
    <row r="202" customFormat="false" ht="15" hidden="false" customHeight="false" outlineLevel="0" collapsed="false">
      <c r="A202" s="37" t="s">
        <v>778</v>
      </c>
      <c r="B202" s="37" t="s">
        <v>2310</v>
      </c>
      <c r="C202" s="37" t="s">
        <v>185</v>
      </c>
      <c r="D202" s="37" t="s">
        <v>187</v>
      </c>
      <c r="E202" s="37" t="s">
        <v>185</v>
      </c>
      <c r="F202" s="37" t="s">
        <v>187</v>
      </c>
      <c r="G202" s="37" t="n">
        <v>0</v>
      </c>
      <c r="H202" s="37" t="n">
        <v>0</v>
      </c>
      <c r="I202" s="37" t="n">
        <v>0</v>
      </c>
    </row>
    <row r="203" customFormat="false" ht="15" hidden="false" customHeight="false" outlineLevel="0" collapsed="false">
      <c r="A203" s="37" t="s">
        <v>779</v>
      </c>
      <c r="B203" s="37" t="s">
        <v>2310</v>
      </c>
      <c r="C203" s="37" t="s">
        <v>185</v>
      </c>
      <c r="D203" s="37" t="s">
        <v>187</v>
      </c>
      <c r="E203" s="37" t="s">
        <v>185</v>
      </c>
      <c r="F203" s="37" t="s">
        <v>185</v>
      </c>
      <c r="G203" s="37" t="n">
        <v>0</v>
      </c>
      <c r="H203" s="37" t="n">
        <v>0</v>
      </c>
      <c r="I203" s="37" t="n">
        <v>0</v>
      </c>
    </row>
    <row r="204" customFormat="false" ht="15" hidden="false" customHeight="false" outlineLevel="0" collapsed="false">
      <c r="A204" s="37" t="s">
        <v>781</v>
      </c>
      <c r="B204" s="37" t="s">
        <v>2310</v>
      </c>
      <c r="C204" s="37" t="s">
        <v>185</v>
      </c>
      <c r="D204" s="37" t="s">
        <v>187</v>
      </c>
      <c r="E204" s="37" t="s">
        <v>185</v>
      </c>
      <c r="F204" s="37" t="s">
        <v>185</v>
      </c>
      <c r="G204" s="37" t="n">
        <v>0</v>
      </c>
      <c r="H204" s="37" t="n">
        <v>0</v>
      </c>
      <c r="I204" s="37" t="n">
        <v>0</v>
      </c>
    </row>
    <row r="205" customFormat="false" ht="15" hidden="false" customHeight="false" outlineLevel="0" collapsed="false">
      <c r="A205" s="37" t="s">
        <v>782</v>
      </c>
      <c r="B205" s="37" t="s">
        <v>2310</v>
      </c>
      <c r="C205" s="37" t="s">
        <v>187</v>
      </c>
      <c r="D205" s="37" t="s">
        <v>187</v>
      </c>
      <c r="E205" s="37" t="s">
        <v>185</v>
      </c>
      <c r="F205" s="37" t="s">
        <v>185</v>
      </c>
      <c r="G205" s="37" t="n">
        <v>0</v>
      </c>
      <c r="H205" s="37" t="n">
        <v>0</v>
      </c>
      <c r="I205" s="37" t="n">
        <v>0</v>
      </c>
    </row>
    <row r="206" customFormat="false" ht="15" hidden="false" customHeight="false" outlineLevel="0" collapsed="false">
      <c r="A206" s="37" t="s">
        <v>784</v>
      </c>
      <c r="B206" s="37" t="s">
        <v>2310</v>
      </c>
      <c r="C206" s="37" t="s">
        <v>185</v>
      </c>
      <c r="D206" s="37" t="s">
        <v>187</v>
      </c>
      <c r="E206" s="37" t="s">
        <v>185</v>
      </c>
      <c r="F206" s="37" t="s">
        <v>185</v>
      </c>
      <c r="G206" s="37" t="n">
        <v>0</v>
      </c>
      <c r="H206" s="37" t="n">
        <v>0</v>
      </c>
      <c r="I206" s="37" t="n">
        <v>0</v>
      </c>
    </row>
    <row r="207" customFormat="false" ht="15" hidden="false" customHeight="false" outlineLevel="0" collapsed="false">
      <c r="A207" s="37" t="s">
        <v>785</v>
      </c>
      <c r="B207" s="37" t="s">
        <v>2310</v>
      </c>
      <c r="C207" s="37" t="s">
        <v>185</v>
      </c>
      <c r="D207" s="37" t="s">
        <v>187</v>
      </c>
      <c r="E207" s="37" t="s">
        <v>185</v>
      </c>
      <c r="F207" s="37" t="s">
        <v>185</v>
      </c>
      <c r="G207" s="37" t="n">
        <v>0</v>
      </c>
      <c r="H207" s="37" t="n">
        <v>0</v>
      </c>
      <c r="I207" s="37" t="n">
        <v>0</v>
      </c>
    </row>
    <row r="208" customFormat="false" ht="15" hidden="false" customHeight="false" outlineLevel="0" collapsed="false">
      <c r="A208" s="37" t="s">
        <v>787</v>
      </c>
      <c r="B208" s="37" t="s">
        <v>2310</v>
      </c>
      <c r="C208" s="37" t="s">
        <v>185</v>
      </c>
      <c r="D208" s="37" t="s">
        <v>187</v>
      </c>
      <c r="E208" s="37" t="s">
        <v>185</v>
      </c>
      <c r="F208" s="37" t="s">
        <v>187</v>
      </c>
      <c r="G208" s="37" t="n">
        <v>1</v>
      </c>
      <c r="H208" s="37" t="n">
        <v>0</v>
      </c>
      <c r="I208" s="37" t="n">
        <v>0</v>
      </c>
    </row>
    <row r="209" customFormat="false" ht="15" hidden="false" customHeight="false" outlineLevel="0" collapsed="false">
      <c r="A209" s="37" t="s">
        <v>788</v>
      </c>
      <c r="B209" s="37" t="s">
        <v>2311</v>
      </c>
      <c r="C209" s="37" t="s">
        <v>185</v>
      </c>
      <c r="D209" s="37" t="s">
        <v>187</v>
      </c>
      <c r="E209" s="37" t="s">
        <v>185</v>
      </c>
      <c r="F209" s="37" t="s">
        <v>185</v>
      </c>
      <c r="G209" s="37" t="n">
        <v>0</v>
      </c>
      <c r="H209" s="37" t="n">
        <v>0</v>
      </c>
      <c r="I209" s="37" t="n">
        <v>0</v>
      </c>
    </row>
    <row r="210" customFormat="false" ht="15" hidden="false" customHeight="false" outlineLevel="0" collapsed="false">
      <c r="A210" s="37" t="s">
        <v>710</v>
      </c>
      <c r="B210" s="37" t="s">
        <v>2310</v>
      </c>
      <c r="C210" s="37" t="s">
        <v>185</v>
      </c>
      <c r="D210" s="37" t="s">
        <v>187</v>
      </c>
      <c r="E210" s="37" t="s">
        <v>187</v>
      </c>
      <c r="F210" s="37" t="s">
        <v>185</v>
      </c>
      <c r="G210" s="37" t="n">
        <v>0</v>
      </c>
      <c r="H210" s="37" t="n">
        <v>0</v>
      </c>
      <c r="I210" s="37" t="n">
        <v>0</v>
      </c>
    </row>
    <row r="211" customFormat="false" ht="15" hidden="false" customHeight="false" outlineLevel="0" collapsed="false">
      <c r="A211" s="37" t="s">
        <v>792</v>
      </c>
      <c r="B211" s="37" t="s">
        <v>2310</v>
      </c>
      <c r="C211" s="37" t="s">
        <v>185</v>
      </c>
      <c r="D211" s="37" t="s">
        <v>187</v>
      </c>
      <c r="E211" s="37" t="s">
        <v>185</v>
      </c>
      <c r="F211" s="37" t="s">
        <v>187</v>
      </c>
      <c r="G211" s="37" t="n">
        <v>1</v>
      </c>
      <c r="H211" s="37" t="n">
        <v>0</v>
      </c>
      <c r="I211" s="37" t="n">
        <v>0</v>
      </c>
    </row>
    <row r="212" customFormat="false" ht="15" hidden="false" customHeight="false" outlineLevel="0" collapsed="false">
      <c r="A212" s="37" t="s">
        <v>567</v>
      </c>
      <c r="B212" s="37" t="s">
        <v>2310</v>
      </c>
      <c r="C212" s="37" t="s">
        <v>185</v>
      </c>
      <c r="D212" s="37" t="s">
        <v>187</v>
      </c>
      <c r="E212" s="37" t="s">
        <v>185</v>
      </c>
      <c r="F212" s="37" t="s">
        <v>185</v>
      </c>
      <c r="G212" s="37" t="n">
        <v>0</v>
      </c>
      <c r="H212" s="37" t="n">
        <v>0</v>
      </c>
      <c r="I212" s="37" t="n">
        <v>0</v>
      </c>
    </row>
    <row r="213" customFormat="false" ht="15" hidden="false" customHeight="false" outlineLevel="0" collapsed="false">
      <c r="A213" s="37" t="s">
        <v>794</v>
      </c>
      <c r="B213" s="37" t="s">
        <v>2310</v>
      </c>
      <c r="C213" s="37" t="s">
        <v>185</v>
      </c>
      <c r="D213" s="37" t="s">
        <v>187</v>
      </c>
      <c r="E213" s="37" t="s">
        <v>185</v>
      </c>
      <c r="F213" s="37" t="s">
        <v>185</v>
      </c>
      <c r="G213" s="37" t="n">
        <v>0</v>
      </c>
      <c r="H213" s="37" t="n">
        <v>0</v>
      </c>
      <c r="I213" s="37" t="n">
        <v>1</v>
      </c>
    </row>
    <row r="214" customFormat="false" ht="15" hidden="false" customHeight="false" outlineLevel="0" collapsed="false">
      <c r="A214" s="37" t="s">
        <v>795</v>
      </c>
      <c r="B214" s="37" t="s">
        <v>2310</v>
      </c>
      <c r="C214" s="37" t="s">
        <v>185</v>
      </c>
      <c r="D214" s="37" t="s">
        <v>187</v>
      </c>
      <c r="E214" s="37" t="s">
        <v>185</v>
      </c>
      <c r="F214" s="37" t="s">
        <v>185</v>
      </c>
      <c r="G214" s="37" t="n">
        <v>1</v>
      </c>
      <c r="H214" s="37" t="n">
        <v>0</v>
      </c>
      <c r="I214" s="37" t="n">
        <v>0</v>
      </c>
    </row>
    <row r="215" customFormat="false" ht="15" hidden="false" customHeight="false" outlineLevel="0" collapsed="false">
      <c r="A215" s="37" t="s">
        <v>797</v>
      </c>
      <c r="B215" s="37" t="s">
        <v>2310</v>
      </c>
      <c r="C215" s="37" t="s">
        <v>185</v>
      </c>
      <c r="D215" s="37" t="s">
        <v>187</v>
      </c>
      <c r="E215" s="37" t="s">
        <v>185</v>
      </c>
      <c r="F215" s="37" t="s">
        <v>185</v>
      </c>
      <c r="G215" s="37" t="n">
        <v>0</v>
      </c>
      <c r="H215" s="37" t="n">
        <v>0</v>
      </c>
      <c r="I215" s="37" t="n">
        <v>0</v>
      </c>
    </row>
    <row r="216" customFormat="false" ht="15" hidden="false" customHeight="false" outlineLevel="0" collapsed="false">
      <c r="A216" s="37" t="s">
        <v>799</v>
      </c>
      <c r="B216" s="37" t="s">
        <v>2310</v>
      </c>
      <c r="C216" s="37" t="s">
        <v>185</v>
      </c>
      <c r="D216" s="37" t="s">
        <v>187</v>
      </c>
      <c r="E216" s="37" t="s">
        <v>185</v>
      </c>
      <c r="F216" s="37" t="s">
        <v>185</v>
      </c>
      <c r="G216" s="37" t="n">
        <v>0</v>
      </c>
      <c r="H216" s="37" t="n">
        <v>0</v>
      </c>
      <c r="I216" s="37" t="n">
        <v>0</v>
      </c>
    </row>
    <row r="217" customFormat="false" ht="15" hidden="false" customHeight="false" outlineLevel="0" collapsed="false">
      <c r="A217" s="37" t="s">
        <v>801</v>
      </c>
      <c r="B217" s="37" t="s">
        <v>2310</v>
      </c>
      <c r="C217" s="37" t="s">
        <v>187</v>
      </c>
      <c r="D217" s="37" t="s">
        <v>187</v>
      </c>
      <c r="E217" s="37" t="s">
        <v>185</v>
      </c>
      <c r="F217" s="37" t="s">
        <v>185</v>
      </c>
      <c r="G217" s="37" t="n">
        <v>0</v>
      </c>
      <c r="H217" s="37" t="n">
        <v>0</v>
      </c>
      <c r="I217" s="37" t="n">
        <v>0</v>
      </c>
    </row>
    <row r="218" customFormat="false" ht="15" hidden="false" customHeight="false" outlineLevel="0" collapsed="false">
      <c r="A218" s="37" t="s">
        <v>803</v>
      </c>
      <c r="B218" s="37" t="s">
        <v>2310</v>
      </c>
      <c r="C218" s="37" t="s">
        <v>185</v>
      </c>
      <c r="D218" s="37" t="s">
        <v>187</v>
      </c>
      <c r="E218" s="37" t="s">
        <v>185</v>
      </c>
      <c r="F218" s="37" t="s">
        <v>185</v>
      </c>
      <c r="G218" s="37" t="n">
        <v>0</v>
      </c>
      <c r="H218" s="37" t="n">
        <v>0</v>
      </c>
      <c r="I218" s="37" t="n">
        <v>0</v>
      </c>
    </row>
    <row r="219" customFormat="false" ht="15" hidden="false" customHeight="false" outlineLevel="0" collapsed="false">
      <c r="A219" s="37" t="s">
        <v>805</v>
      </c>
      <c r="B219" s="37" t="s">
        <v>2310</v>
      </c>
      <c r="C219" s="37" t="s">
        <v>185</v>
      </c>
      <c r="D219" s="37" t="s">
        <v>187</v>
      </c>
      <c r="E219" s="37" t="s">
        <v>185</v>
      </c>
      <c r="F219" s="37" t="s">
        <v>185</v>
      </c>
      <c r="G219" s="37" t="n">
        <v>0</v>
      </c>
      <c r="H219" s="37" t="n">
        <v>0</v>
      </c>
      <c r="I219" s="37" t="n">
        <v>0</v>
      </c>
    </row>
    <row r="220" customFormat="false" ht="15" hidden="false" customHeight="false" outlineLevel="0" collapsed="false">
      <c r="A220" s="37" t="s">
        <v>806</v>
      </c>
      <c r="B220" s="37" t="s">
        <v>2310</v>
      </c>
      <c r="C220" s="37" t="s">
        <v>185</v>
      </c>
      <c r="D220" s="37" t="s">
        <v>187</v>
      </c>
      <c r="E220" s="37" t="s">
        <v>185</v>
      </c>
      <c r="F220" s="37" t="s">
        <v>185</v>
      </c>
      <c r="G220" s="37" t="n">
        <v>0</v>
      </c>
      <c r="H220" s="37" t="n">
        <v>0</v>
      </c>
      <c r="I220" s="37" t="n">
        <v>0</v>
      </c>
    </row>
    <row r="221" customFormat="false" ht="15" hidden="false" customHeight="false" outlineLevel="0" collapsed="false">
      <c r="A221" s="37" t="s">
        <v>435</v>
      </c>
      <c r="B221" s="37" t="s">
        <v>2310</v>
      </c>
      <c r="C221" s="37" t="s">
        <v>185</v>
      </c>
      <c r="D221" s="37" t="s">
        <v>187</v>
      </c>
      <c r="E221" s="37" t="s">
        <v>185</v>
      </c>
      <c r="F221" s="37" t="s">
        <v>185</v>
      </c>
      <c r="G221" s="37" t="n">
        <v>0</v>
      </c>
      <c r="H221" s="37" t="n">
        <v>0</v>
      </c>
      <c r="I221" s="37" t="n">
        <v>0</v>
      </c>
    </row>
    <row r="222" customFormat="false" ht="15" hidden="false" customHeight="false" outlineLevel="0" collapsed="false">
      <c r="A222" s="37" t="s">
        <v>809</v>
      </c>
      <c r="B222" s="37" t="s">
        <v>2310</v>
      </c>
      <c r="C222" s="37" t="s">
        <v>185</v>
      </c>
      <c r="D222" s="37" t="s">
        <v>187</v>
      </c>
      <c r="E222" s="37" t="s">
        <v>185</v>
      </c>
      <c r="F222" s="37" t="s">
        <v>185</v>
      </c>
      <c r="G222" s="37" t="n">
        <v>0</v>
      </c>
      <c r="H222" s="37" t="n">
        <v>0</v>
      </c>
      <c r="I222" s="37" t="n">
        <v>0</v>
      </c>
    </row>
    <row r="223" customFormat="false" ht="15" hidden="false" customHeight="false" outlineLevel="0" collapsed="false">
      <c r="A223" s="37" t="s">
        <v>811</v>
      </c>
      <c r="B223" s="37" t="s">
        <v>2310</v>
      </c>
      <c r="C223" s="37" t="s">
        <v>185</v>
      </c>
      <c r="D223" s="37" t="s">
        <v>187</v>
      </c>
      <c r="E223" s="37" t="s">
        <v>185</v>
      </c>
      <c r="F223" s="37" t="s">
        <v>185</v>
      </c>
      <c r="G223" s="37" t="n">
        <v>0</v>
      </c>
      <c r="H223" s="37" t="n">
        <v>0</v>
      </c>
      <c r="I223" s="37" t="n">
        <v>0</v>
      </c>
    </row>
    <row r="224" customFormat="false" ht="15" hidden="false" customHeight="false" outlineLevel="0" collapsed="false">
      <c r="A224" s="37" t="s">
        <v>812</v>
      </c>
      <c r="B224" s="37" t="s">
        <v>2310</v>
      </c>
      <c r="C224" s="37" t="s">
        <v>185</v>
      </c>
      <c r="D224" s="37" t="s">
        <v>187</v>
      </c>
      <c r="E224" s="37" t="s">
        <v>185</v>
      </c>
      <c r="F224" s="37" t="s">
        <v>187</v>
      </c>
      <c r="G224" s="37" t="n">
        <v>0</v>
      </c>
      <c r="H224" s="37" t="n">
        <v>0</v>
      </c>
      <c r="I224" s="37" t="n">
        <v>0</v>
      </c>
    </row>
    <row r="225" customFormat="false" ht="15" hidden="false" customHeight="false" outlineLevel="0" collapsed="false">
      <c r="A225" s="37" t="s">
        <v>814</v>
      </c>
      <c r="B225" s="37" t="s">
        <v>2310</v>
      </c>
      <c r="C225" s="37" t="s">
        <v>185</v>
      </c>
      <c r="D225" s="37" t="s">
        <v>187</v>
      </c>
      <c r="E225" s="37" t="s">
        <v>187</v>
      </c>
      <c r="F225" s="37" t="s">
        <v>185</v>
      </c>
      <c r="G225" s="37" t="n">
        <v>0</v>
      </c>
      <c r="H225" s="37" t="n">
        <v>0</v>
      </c>
      <c r="I225" s="37" t="n">
        <v>0</v>
      </c>
    </row>
    <row r="226" customFormat="false" ht="15" hidden="false" customHeight="false" outlineLevel="0" collapsed="false">
      <c r="A226" s="37" t="s">
        <v>815</v>
      </c>
      <c r="B226" s="37" t="s">
        <v>2310</v>
      </c>
      <c r="C226" s="37" t="s">
        <v>185</v>
      </c>
      <c r="D226" s="37" t="s">
        <v>187</v>
      </c>
      <c r="E226" s="37" t="s">
        <v>185</v>
      </c>
      <c r="F226" s="37" t="s">
        <v>185</v>
      </c>
      <c r="G226" s="37" t="n">
        <v>0</v>
      </c>
      <c r="H226" s="37" t="n">
        <v>0</v>
      </c>
      <c r="I226" s="37" t="n">
        <v>0</v>
      </c>
    </row>
    <row r="227" customFormat="false" ht="15" hidden="false" customHeight="false" outlineLevel="0" collapsed="false">
      <c r="A227" s="37" t="s">
        <v>816</v>
      </c>
      <c r="B227" s="37" t="s">
        <v>2310</v>
      </c>
      <c r="C227" s="37" t="s">
        <v>185</v>
      </c>
      <c r="D227" s="37" t="s">
        <v>187</v>
      </c>
      <c r="E227" s="37" t="s">
        <v>187</v>
      </c>
      <c r="F227" s="37" t="s">
        <v>185</v>
      </c>
      <c r="G227" s="37" t="n">
        <v>0</v>
      </c>
      <c r="H227" s="37" t="n">
        <v>0</v>
      </c>
      <c r="I227" s="37" t="n">
        <v>0</v>
      </c>
    </row>
    <row r="228" customFormat="false" ht="15" hidden="false" customHeight="false" outlineLevel="0" collapsed="false">
      <c r="A228" s="37" t="s">
        <v>817</v>
      </c>
      <c r="B228" s="37" t="s">
        <v>2310</v>
      </c>
      <c r="C228" s="37" t="s">
        <v>185</v>
      </c>
      <c r="D228" s="37" t="s">
        <v>187</v>
      </c>
      <c r="E228" s="37" t="s">
        <v>185</v>
      </c>
      <c r="F228" s="37" t="s">
        <v>185</v>
      </c>
      <c r="G228" s="37" t="n">
        <v>0</v>
      </c>
      <c r="H228" s="37" t="n">
        <v>0</v>
      </c>
      <c r="I228" s="37" t="n">
        <v>0</v>
      </c>
    </row>
    <row r="229" customFormat="false" ht="15" hidden="false" customHeight="false" outlineLevel="0" collapsed="false">
      <c r="A229" s="37" t="s">
        <v>818</v>
      </c>
      <c r="B229" s="37" t="s">
        <v>2310</v>
      </c>
      <c r="C229" s="37" t="s">
        <v>185</v>
      </c>
      <c r="D229" s="37" t="s">
        <v>187</v>
      </c>
      <c r="E229" s="37" t="s">
        <v>185</v>
      </c>
      <c r="F229" s="37" t="s">
        <v>185</v>
      </c>
      <c r="G229" s="37" t="n">
        <v>0</v>
      </c>
      <c r="H229" s="37" t="n">
        <v>0</v>
      </c>
      <c r="I229" s="37" t="n">
        <v>0</v>
      </c>
    </row>
    <row r="230" customFormat="false" ht="15" hidden="false" customHeight="false" outlineLevel="0" collapsed="false">
      <c r="A230" s="37" t="s">
        <v>819</v>
      </c>
      <c r="B230" s="37" t="s">
        <v>2310</v>
      </c>
      <c r="C230" s="37" t="s">
        <v>185</v>
      </c>
      <c r="D230" s="37" t="s">
        <v>187</v>
      </c>
      <c r="E230" s="37" t="s">
        <v>185</v>
      </c>
      <c r="F230" s="37" t="s">
        <v>185</v>
      </c>
      <c r="G230" s="37" t="n">
        <v>0</v>
      </c>
      <c r="H230" s="37" t="n">
        <v>0</v>
      </c>
      <c r="I230" s="37" t="n">
        <v>0</v>
      </c>
    </row>
    <row r="231" customFormat="false" ht="15" hidden="false" customHeight="false" outlineLevel="0" collapsed="false">
      <c r="A231" s="37" t="s">
        <v>820</v>
      </c>
      <c r="B231" s="37" t="s">
        <v>2310</v>
      </c>
      <c r="C231" s="37" t="s">
        <v>185</v>
      </c>
      <c r="D231" s="37" t="s">
        <v>187</v>
      </c>
      <c r="E231" s="37" t="s">
        <v>185</v>
      </c>
      <c r="F231" s="37" t="s">
        <v>185</v>
      </c>
      <c r="G231" s="37" t="n">
        <v>1</v>
      </c>
      <c r="H231" s="37" t="n">
        <v>0</v>
      </c>
      <c r="I231" s="37" t="n">
        <v>0</v>
      </c>
    </row>
    <row r="232" customFormat="false" ht="15" hidden="false" customHeight="false" outlineLevel="0" collapsed="false">
      <c r="A232" s="37" t="s">
        <v>822</v>
      </c>
      <c r="B232" s="37" t="s">
        <v>2310</v>
      </c>
      <c r="C232" s="37" t="s">
        <v>185</v>
      </c>
      <c r="D232" s="37" t="s">
        <v>187</v>
      </c>
      <c r="E232" s="37" t="s">
        <v>185</v>
      </c>
      <c r="F232" s="37" t="s">
        <v>185</v>
      </c>
      <c r="G232" s="37" t="n">
        <v>0</v>
      </c>
      <c r="H232" s="37" t="n">
        <v>0</v>
      </c>
      <c r="I232" s="37" t="n">
        <v>1</v>
      </c>
    </row>
    <row r="233" customFormat="false" ht="15" hidden="false" customHeight="false" outlineLevel="0" collapsed="false">
      <c r="A233" s="37" t="s">
        <v>824</v>
      </c>
      <c r="B233" s="37" t="s">
        <v>2310</v>
      </c>
      <c r="C233" s="37" t="s">
        <v>187</v>
      </c>
      <c r="D233" s="37" t="s">
        <v>187</v>
      </c>
      <c r="E233" s="37" t="s">
        <v>185</v>
      </c>
      <c r="F233" s="37" t="s">
        <v>185</v>
      </c>
      <c r="G233" s="37" t="n">
        <v>0</v>
      </c>
      <c r="H233" s="37" t="n">
        <v>0</v>
      </c>
      <c r="I233" s="37" t="n">
        <v>0</v>
      </c>
    </row>
    <row r="234" customFormat="false" ht="15" hidden="false" customHeight="false" outlineLevel="0" collapsed="false">
      <c r="A234" s="37" t="s">
        <v>757</v>
      </c>
      <c r="B234" s="37" t="s">
        <v>2310</v>
      </c>
      <c r="C234" s="37" t="s">
        <v>185</v>
      </c>
      <c r="D234" s="37" t="s">
        <v>187</v>
      </c>
      <c r="E234" s="37" t="s">
        <v>185</v>
      </c>
      <c r="F234" s="37" t="s">
        <v>185</v>
      </c>
      <c r="G234" s="37" t="n">
        <v>0</v>
      </c>
      <c r="H234" s="37" t="n">
        <v>0</v>
      </c>
      <c r="I234" s="37" t="n">
        <v>0</v>
      </c>
    </row>
    <row r="235" customFormat="false" ht="15" hidden="false" customHeight="false" outlineLevel="0" collapsed="false">
      <c r="A235" s="37" t="s">
        <v>826</v>
      </c>
      <c r="B235" s="37" t="s">
        <v>2310</v>
      </c>
      <c r="C235" s="37" t="s">
        <v>185</v>
      </c>
      <c r="D235" s="37" t="s">
        <v>187</v>
      </c>
      <c r="E235" s="37" t="s">
        <v>185</v>
      </c>
      <c r="F235" s="37" t="s">
        <v>187</v>
      </c>
      <c r="G235" s="37" t="n">
        <v>0</v>
      </c>
      <c r="H235" s="37" t="n">
        <v>0</v>
      </c>
      <c r="I235" s="37" t="n">
        <v>0</v>
      </c>
    </row>
    <row r="236" customFormat="false" ht="15" hidden="false" customHeight="false" outlineLevel="0" collapsed="false">
      <c r="A236" s="37" t="s">
        <v>827</v>
      </c>
      <c r="B236" s="37" t="s">
        <v>2310</v>
      </c>
      <c r="C236" s="37" t="s">
        <v>185</v>
      </c>
      <c r="D236" s="37" t="s">
        <v>187</v>
      </c>
      <c r="E236" s="37" t="s">
        <v>185</v>
      </c>
      <c r="F236" s="37" t="s">
        <v>185</v>
      </c>
      <c r="G236" s="37" t="n">
        <v>0</v>
      </c>
      <c r="H236" s="37" t="n">
        <v>0</v>
      </c>
      <c r="I236" s="37" t="n">
        <v>0</v>
      </c>
    </row>
    <row r="237" customFormat="false" ht="15" hidden="false" customHeight="false" outlineLevel="0" collapsed="false">
      <c r="A237" s="37" t="s">
        <v>730</v>
      </c>
      <c r="B237" s="37" t="s">
        <v>2310</v>
      </c>
      <c r="C237" s="37" t="s">
        <v>185</v>
      </c>
      <c r="D237" s="37" t="s">
        <v>187</v>
      </c>
      <c r="E237" s="37" t="s">
        <v>185</v>
      </c>
      <c r="F237" s="37" t="s">
        <v>185</v>
      </c>
      <c r="G237" s="37" t="n">
        <v>0</v>
      </c>
      <c r="H237" s="37" t="n">
        <v>0</v>
      </c>
      <c r="I237" s="37" t="n">
        <v>0</v>
      </c>
    </row>
    <row r="238" customFormat="false" ht="15" hidden="false" customHeight="false" outlineLevel="0" collapsed="false">
      <c r="A238" s="37" t="s">
        <v>828</v>
      </c>
      <c r="B238" s="37" t="s">
        <v>2310</v>
      </c>
      <c r="C238" s="37" t="s">
        <v>185</v>
      </c>
      <c r="D238" s="37" t="s">
        <v>187</v>
      </c>
      <c r="E238" s="37" t="s">
        <v>185</v>
      </c>
      <c r="F238" s="37" t="s">
        <v>185</v>
      </c>
      <c r="G238" s="37" t="n">
        <v>0</v>
      </c>
      <c r="H238" s="37" t="n">
        <v>0</v>
      </c>
      <c r="I238" s="37" t="n">
        <v>0</v>
      </c>
    </row>
    <row r="239" customFormat="false" ht="15" hidden="false" customHeight="false" outlineLevel="0" collapsed="false">
      <c r="A239" s="37" t="s">
        <v>830</v>
      </c>
      <c r="B239" s="37" t="s">
        <v>2310</v>
      </c>
      <c r="C239" s="37" t="s">
        <v>185</v>
      </c>
      <c r="D239" s="37" t="s">
        <v>187</v>
      </c>
      <c r="E239" s="37" t="s">
        <v>185</v>
      </c>
      <c r="F239" s="37" t="s">
        <v>185</v>
      </c>
      <c r="G239" s="37" t="n">
        <v>0</v>
      </c>
      <c r="H239" s="37" t="n">
        <v>0</v>
      </c>
      <c r="I239" s="37" t="n">
        <v>0</v>
      </c>
    </row>
    <row r="240" customFormat="false" ht="15" hidden="false" customHeight="false" outlineLevel="0" collapsed="false">
      <c r="A240" s="37" t="s">
        <v>831</v>
      </c>
      <c r="B240" s="37" t="s">
        <v>2310</v>
      </c>
      <c r="C240" s="37" t="s">
        <v>185</v>
      </c>
      <c r="D240" s="37" t="s">
        <v>187</v>
      </c>
      <c r="E240" s="37" t="s">
        <v>185</v>
      </c>
      <c r="F240" s="37" t="s">
        <v>185</v>
      </c>
      <c r="G240" s="37" t="n">
        <v>0</v>
      </c>
      <c r="H240" s="37" t="n">
        <v>0</v>
      </c>
      <c r="I240" s="37" t="n">
        <v>0</v>
      </c>
    </row>
    <row r="241" customFormat="false" ht="15" hidden="false" customHeight="false" outlineLevel="0" collapsed="false">
      <c r="A241" s="37" t="s">
        <v>607</v>
      </c>
      <c r="B241" s="37" t="s">
        <v>2310</v>
      </c>
      <c r="C241" s="37" t="s">
        <v>185</v>
      </c>
      <c r="D241" s="37" t="s">
        <v>187</v>
      </c>
      <c r="E241" s="37" t="s">
        <v>185</v>
      </c>
      <c r="F241" s="37" t="s">
        <v>185</v>
      </c>
      <c r="G241" s="37" t="n">
        <v>0</v>
      </c>
      <c r="H241" s="37" t="n">
        <v>0</v>
      </c>
      <c r="I241" s="37" t="n">
        <v>0</v>
      </c>
    </row>
    <row r="242" customFormat="false" ht="15" hidden="false" customHeight="false" outlineLevel="0" collapsed="false">
      <c r="A242" s="37" t="s">
        <v>834</v>
      </c>
      <c r="B242" s="37" t="s">
        <v>2310</v>
      </c>
      <c r="C242" s="37" t="s">
        <v>185</v>
      </c>
      <c r="D242" s="37" t="s">
        <v>187</v>
      </c>
      <c r="E242" s="37" t="s">
        <v>185</v>
      </c>
      <c r="F242" s="37" t="s">
        <v>185</v>
      </c>
      <c r="G242" s="37" t="n">
        <v>0</v>
      </c>
      <c r="H242" s="37" t="n">
        <v>0</v>
      </c>
      <c r="I242" s="37" t="n">
        <v>0</v>
      </c>
    </row>
    <row r="243" customFormat="false" ht="15" hidden="false" customHeight="false" outlineLevel="0" collapsed="false">
      <c r="A243" s="37" t="s">
        <v>362</v>
      </c>
      <c r="B243" s="37" t="s">
        <v>2310</v>
      </c>
      <c r="C243" s="37" t="s">
        <v>185</v>
      </c>
      <c r="D243" s="37" t="s">
        <v>187</v>
      </c>
      <c r="E243" s="37" t="s">
        <v>185</v>
      </c>
      <c r="F243" s="37" t="s">
        <v>185</v>
      </c>
      <c r="G243" s="37" t="n">
        <v>0</v>
      </c>
      <c r="H243" s="37" t="n">
        <v>0</v>
      </c>
      <c r="I243" s="37" t="n">
        <v>0</v>
      </c>
    </row>
    <row r="244" customFormat="false" ht="15" hidden="false" customHeight="false" outlineLevel="0" collapsed="false">
      <c r="A244" s="37" t="s">
        <v>835</v>
      </c>
      <c r="B244" s="37" t="s">
        <v>2311</v>
      </c>
      <c r="C244" s="37" t="s">
        <v>185</v>
      </c>
      <c r="D244" s="37" t="s">
        <v>187</v>
      </c>
      <c r="E244" s="37" t="s">
        <v>185</v>
      </c>
      <c r="F244" s="37" t="s">
        <v>185</v>
      </c>
      <c r="G244" s="37" t="n">
        <v>0</v>
      </c>
      <c r="H244" s="37" t="n">
        <v>0</v>
      </c>
      <c r="I244" s="37" t="n">
        <v>0</v>
      </c>
    </row>
    <row r="245" customFormat="false" ht="15" hidden="false" customHeight="false" outlineLevel="0" collapsed="false">
      <c r="A245" s="37" t="s">
        <v>673</v>
      </c>
      <c r="B245" s="37" t="s">
        <v>2310</v>
      </c>
      <c r="C245" s="37" t="s">
        <v>185</v>
      </c>
      <c r="D245" s="37" t="s">
        <v>187</v>
      </c>
      <c r="E245" s="37" t="s">
        <v>185</v>
      </c>
      <c r="F245" s="37" t="s">
        <v>185</v>
      </c>
      <c r="G245" s="37" t="n">
        <v>0</v>
      </c>
      <c r="H245" s="37" t="n">
        <v>0</v>
      </c>
      <c r="I245" s="37" t="n">
        <v>0</v>
      </c>
    </row>
    <row r="246" customFormat="false" ht="15" hidden="false" customHeight="false" outlineLevel="0" collapsed="false">
      <c r="A246" s="37" t="s">
        <v>451</v>
      </c>
      <c r="B246" s="37" t="s">
        <v>2310</v>
      </c>
      <c r="C246" s="37" t="s">
        <v>185</v>
      </c>
      <c r="D246" s="37" t="s">
        <v>187</v>
      </c>
      <c r="E246" s="37" t="s">
        <v>187</v>
      </c>
      <c r="F246" s="37" t="s">
        <v>185</v>
      </c>
      <c r="G246" s="37" t="n">
        <v>0</v>
      </c>
      <c r="H246" s="37" t="n">
        <v>0</v>
      </c>
      <c r="I246" s="37" t="n">
        <v>0</v>
      </c>
    </row>
    <row r="247" customFormat="false" ht="15" hidden="false" customHeight="false" outlineLevel="0" collapsed="false">
      <c r="A247" s="37" t="s">
        <v>837</v>
      </c>
      <c r="B247" s="37" t="s">
        <v>2310</v>
      </c>
      <c r="C247" s="37" t="s">
        <v>185</v>
      </c>
      <c r="D247" s="37" t="s">
        <v>187</v>
      </c>
      <c r="E247" s="37" t="s">
        <v>185</v>
      </c>
      <c r="F247" s="37" t="s">
        <v>185</v>
      </c>
      <c r="G247" s="37" t="n">
        <v>0</v>
      </c>
      <c r="H247" s="37" t="n">
        <v>0</v>
      </c>
      <c r="I247" s="37" t="n">
        <v>0</v>
      </c>
    </row>
    <row r="248" customFormat="false" ht="15" hidden="false" customHeight="false" outlineLevel="0" collapsed="false">
      <c r="A248" s="37" t="s">
        <v>838</v>
      </c>
      <c r="B248" s="37" t="s">
        <v>2310</v>
      </c>
      <c r="C248" s="37" t="s">
        <v>185</v>
      </c>
      <c r="D248" s="37" t="s">
        <v>187</v>
      </c>
      <c r="E248" s="37" t="s">
        <v>185</v>
      </c>
      <c r="F248" s="37" t="s">
        <v>185</v>
      </c>
      <c r="G248" s="37" t="n">
        <v>0</v>
      </c>
      <c r="H248" s="37" t="n">
        <v>0</v>
      </c>
      <c r="I248" s="37" t="n">
        <v>0</v>
      </c>
    </row>
    <row r="249" customFormat="false" ht="15" hidden="false" customHeight="false" outlineLevel="0" collapsed="false">
      <c r="A249" s="37" t="s">
        <v>839</v>
      </c>
      <c r="B249" s="37" t="s">
        <v>2310</v>
      </c>
      <c r="C249" s="37" t="s">
        <v>185</v>
      </c>
      <c r="D249" s="37" t="s">
        <v>187</v>
      </c>
      <c r="E249" s="37" t="s">
        <v>185</v>
      </c>
      <c r="F249" s="37" t="s">
        <v>185</v>
      </c>
      <c r="G249" s="37" t="n">
        <v>0</v>
      </c>
      <c r="H249" s="37" t="n">
        <v>0</v>
      </c>
      <c r="I249" s="37" t="n">
        <v>0</v>
      </c>
    </row>
    <row r="250" customFormat="false" ht="15" hidden="false" customHeight="false" outlineLevel="0" collapsed="false">
      <c r="A250" s="37" t="s">
        <v>840</v>
      </c>
      <c r="B250" s="37" t="s">
        <v>2310</v>
      </c>
      <c r="C250" s="37" t="s">
        <v>185</v>
      </c>
      <c r="D250" s="37" t="s">
        <v>187</v>
      </c>
      <c r="E250" s="37" t="s">
        <v>185</v>
      </c>
      <c r="F250" s="37" t="s">
        <v>185</v>
      </c>
      <c r="G250" s="37" t="n">
        <v>0</v>
      </c>
      <c r="H250" s="37" t="n">
        <v>0</v>
      </c>
      <c r="I250" s="37" t="n">
        <v>0</v>
      </c>
    </row>
    <row r="251" customFormat="false" ht="15" hidden="false" customHeight="false" outlineLevel="0" collapsed="false">
      <c r="A251" s="37" t="s">
        <v>841</v>
      </c>
      <c r="B251" s="37" t="s">
        <v>2310</v>
      </c>
      <c r="C251" s="37" t="s">
        <v>185</v>
      </c>
      <c r="D251" s="37" t="s">
        <v>187</v>
      </c>
      <c r="E251" s="37" t="s">
        <v>185</v>
      </c>
      <c r="F251" s="37" t="s">
        <v>185</v>
      </c>
      <c r="G251" s="37" t="n">
        <v>0</v>
      </c>
      <c r="H251" s="37" t="n">
        <v>0</v>
      </c>
      <c r="I251" s="37" t="n">
        <v>0</v>
      </c>
    </row>
    <row r="252" customFormat="false" ht="15" hidden="false" customHeight="false" outlineLevel="0" collapsed="false">
      <c r="A252" s="37" t="s">
        <v>842</v>
      </c>
      <c r="B252" s="37" t="s">
        <v>2310</v>
      </c>
      <c r="C252" s="37" t="s">
        <v>185</v>
      </c>
      <c r="D252" s="37" t="s">
        <v>187</v>
      </c>
      <c r="E252" s="37" t="s">
        <v>185</v>
      </c>
      <c r="F252" s="37" t="s">
        <v>185</v>
      </c>
      <c r="G252" s="37" t="n">
        <v>1</v>
      </c>
      <c r="H252" s="37" t="n">
        <v>0</v>
      </c>
      <c r="I252" s="37" t="n">
        <v>0</v>
      </c>
    </row>
    <row r="253" customFormat="false" ht="15" hidden="false" customHeight="false" outlineLevel="0" collapsed="false">
      <c r="A253" s="37" t="s">
        <v>843</v>
      </c>
      <c r="B253" s="37" t="s">
        <v>2310</v>
      </c>
      <c r="C253" s="37" t="s">
        <v>185</v>
      </c>
      <c r="D253" s="37" t="s">
        <v>187</v>
      </c>
      <c r="E253" s="37" t="s">
        <v>185</v>
      </c>
      <c r="F253" s="37" t="s">
        <v>185</v>
      </c>
      <c r="G253" s="37" t="n">
        <v>0</v>
      </c>
      <c r="H253" s="37" t="n">
        <v>0</v>
      </c>
      <c r="I253" s="37" t="n">
        <v>0</v>
      </c>
    </row>
    <row r="254" customFormat="false" ht="15" hidden="false" customHeight="false" outlineLevel="0" collapsed="false">
      <c r="A254" s="37" t="s">
        <v>845</v>
      </c>
      <c r="B254" s="37" t="s">
        <v>2310</v>
      </c>
      <c r="C254" s="37" t="s">
        <v>185</v>
      </c>
      <c r="D254" s="37" t="s">
        <v>187</v>
      </c>
      <c r="E254" s="37" t="s">
        <v>185</v>
      </c>
      <c r="F254" s="37" t="s">
        <v>185</v>
      </c>
      <c r="G254" s="37" t="n">
        <v>0</v>
      </c>
      <c r="H254" s="37" t="n">
        <v>0</v>
      </c>
      <c r="I254" s="37" t="n">
        <v>0</v>
      </c>
    </row>
    <row r="255" customFormat="false" ht="15" hidden="false" customHeight="false" outlineLevel="0" collapsed="false">
      <c r="A255" s="37" t="s">
        <v>846</v>
      </c>
      <c r="B255" s="37" t="s">
        <v>2310</v>
      </c>
      <c r="C255" s="37" t="s">
        <v>185</v>
      </c>
      <c r="D255" s="37" t="s">
        <v>187</v>
      </c>
      <c r="E255" s="37" t="s">
        <v>185</v>
      </c>
      <c r="F255" s="37" t="s">
        <v>185</v>
      </c>
      <c r="G255" s="37" t="n">
        <v>0</v>
      </c>
      <c r="H255" s="37" t="n">
        <v>0</v>
      </c>
      <c r="I255" s="37" t="n">
        <v>0</v>
      </c>
    </row>
    <row r="256" customFormat="false" ht="15" hidden="false" customHeight="false" outlineLevel="0" collapsed="false">
      <c r="A256" s="37" t="s">
        <v>848</v>
      </c>
      <c r="B256" s="37" t="s">
        <v>2310</v>
      </c>
      <c r="C256" s="37" t="s">
        <v>185</v>
      </c>
      <c r="D256" s="37" t="s">
        <v>187</v>
      </c>
      <c r="E256" s="37" t="s">
        <v>185</v>
      </c>
      <c r="F256" s="37" t="s">
        <v>185</v>
      </c>
      <c r="G256" s="37" t="n">
        <v>0</v>
      </c>
      <c r="H256" s="37" t="n">
        <v>0</v>
      </c>
      <c r="I256" s="37" t="n">
        <v>0</v>
      </c>
    </row>
    <row r="257" customFormat="false" ht="15" hidden="false" customHeight="false" outlineLevel="0" collapsed="false">
      <c r="A257" s="37" t="s">
        <v>404</v>
      </c>
      <c r="B257" s="37" t="s">
        <v>2310</v>
      </c>
      <c r="C257" s="37" t="s">
        <v>185</v>
      </c>
      <c r="D257" s="37" t="s">
        <v>187</v>
      </c>
      <c r="E257" s="37" t="s">
        <v>185</v>
      </c>
      <c r="F257" s="37" t="s">
        <v>187</v>
      </c>
      <c r="G257" s="37" t="n">
        <v>0</v>
      </c>
      <c r="H257" s="37" t="n">
        <v>0</v>
      </c>
      <c r="I257" s="37" t="n">
        <v>0</v>
      </c>
    </row>
    <row r="258" customFormat="false" ht="15" hidden="false" customHeight="false" outlineLevel="0" collapsed="false">
      <c r="A258" s="37" t="s">
        <v>851</v>
      </c>
      <c r="B258" s="37" t="s">
        <v>2310</v>
      </c>
      <c r="C258" s="37" t="s">
        <v>185</v>
      </c>
      <c r="D258" s="37" t="s">
        <v>187</v>
      </c>
      <c r="E258" s="37" t="s">
        <v>185</v>
      </c>
      <c r="F258" s="37" t="s">
        <v>185</v>
      </c>
      <c r="G258" s="37" t="n">
        <v>1</v>
      </c>
      <c r="H258" s="37" t="n">
        <v>0</v>
      </c>
      <c r="I258" s="37" t="n">
        <v>0</v>
      </c>
    </row>
    <row r="259" customFormat="false" ht="15" hidden="false" customHeight="false" outlineLevel="0" collapsed="false">
      <c r="A259" s="37" t="s">
        <v>853</v>
      </c>
      <c r="B259" s="37" t="s">
        <v>2310</v>
      </c>
      <c r="C259" s="37" t="s">
        <v>185</v>
      </c>
      <c r="D259" s="37" t="s">
        <v>187</v>
      </c>
      <c r="E259" s="37" t="s">
        <v>185</v>
      </c>
      <c r="F259" s="37" t="s">
        <v>185</v>
      </c>
      <c r="G259" s="37" t="n">
        <v>0</v>
      </c>
      <c r="H259" s="37" t="n">
        <v>0</v>
      </c>
      <c r="I259" s="37" t="n">
        <v>0</v>
      </c>
    </row>
    <row r="260" customFormat="false" ht="15" hidden="false" customHeight="false" outlineLevel="0" collapsed="false">
      <c r="A260" s="37" t="s">
        <v>854</v>
      </c>
      <c r="B260" s="37" t="s">
        <v>2311</v>
      </c>
      <c r="C260" s="37" t="s">
        <v>185</v>
      </c>
      <c r="D260" s="37" t="s">
        <v>187</v>
      </c>
      <c r="E260" s="37" t="s">
        <v>185</v>
      </c>
      <c r="F260" s="37" t="s">
        <v>185</v>
      </c>
      <c r="G260" s="37" t="n">
        <v>0</v>
      </c>
      <c r="H260" s="37" t="n">
        <v>0</v>
      </c>
      <c r="I260" s="37" t="n">
        <v>0</v>
      </c>
    </row>
    <row r="261" customFormat="false" ht="15" hidden="false" customHeight="false" outlineLevel="0" collapsed="false">
      <c r="A261" s="37" t="s">
        <v>855</v>
      </c>
      <c r="B261" s="37" t="s">
        <v>2310</v>
      </c>
      <c r="C261" s="37" t="s">
        <v>185</v>
      </c>
      <c r="D261" s="37" t="s">
        <v>187</v>
      </c>
      <c r="E261" s="37" t="s">
        <v>187</v>
      </c>
      <c r="F261" s="37" t="s">
        <v>185</v>
      </c>
      <c r="G261" s="37" t="n">
        <v>0</v>
      </c>
      <c r="H261" s="37" t="n">
        <v>1</v>
      </c>
      <c r="I261" s="37" t="n">
        <v>0</v>
      </c>
    </row>
    <row r="262" customFormat="false" ht="15" hidden="false" customHeight="false" outlineLevel="0" collapsed="false">
      <c r="A262" s="37" t="s">
        <v>856</v>
      </c>
      <c r="B262" s="37" t="s">
        <v>2310</v>
      </c>
      <c r="C262" s="37" t="s">
        <v>185</v>
      </c>
      <c r="D262" s="37" t="s">
        <v>187</v>
      </c>
      <c r="E262" s="37" t="s">
        <v>185</v>
      </c>
      <c r="F262" s="37" t="s">
        <v>185</v>
      </c>
      <c r="G262" s="37" t="n">
        <v>0</v>
      </c>
      <c r="H262" s="37" t="n">
        <v>0</v>
      </c>
      <c r="I262" s="37" t="n">
        <v>0</v>
      </c>
    </row>
    <row r="263" customFormat="false" ht="15" hidden="false" customHeight="false" outlineLevel="0" collapsed="false">
      <c r="A263" s="37" t="s">
        <v>858</v>
      </c>
      <c r="B263" s="37" t="s">
        <v>2310</v>
      </c>
      <c r="C263" s="37" t="s">
        <v>185</v>
      </c>
      <c r="D263" s="37" t="s">
        <v>187</v>
      </c>
      <c r="E263" s="37" t="s">
        <v>185</v>
      </c>
      <c r="F263" s="37" t="s">
        <v>185</v>
      </c>
      <c r="G263" s="37" t="n">
        <v>0</v>
      </c>
      <c r="H263" s="37" t="n">
        <v>0</v>
      </c>
      <c r="I263" s="37" t="n">
        <v>0</v>
      </c>
    </row>
    <row r="264" customFormat="false" ht="15" hidden="false" customHeight="false" outlineLevel="0" collapsed="false">
      <c r="A264" s="37" t="s">
        <v>859</v>
      </c>
      <c r="B264" s="37" t="s">
        <v>2310</v>
      </c>
      <c r="C264" s="37" t="s">
        <v>185</v>
      </c>
      <c r="D264" s="37" t="s">
        <v>187</v>
      </c>
      <c r="E264" s="37" t="s">
        <v>185</v>
      </c>
      <c r="F264" s="37" t="s">
        <v>185</v>
      </c>
      <c r="G264" s="37" t="n">
        <v>0</v>
      </c>
      <c r="H264" s="37" t="n">
        <v>0</v>
      </c>
      <c r="I264" s="37" t="n">
        <v>1</v>
      </c>
    </row>
    <row r="265" customFormat="false" ht="15" hidden="false" customHeight="false" outlineLevel="0" collapsed="false">
      <c r="A265" s="37" t="s">
        <v>861</v>
      </c>
      <c r="B265" s="37" t="s">
        <v>2310</v>
      </c>
      <c r="C265" s="37" t="s">
        <v>185</v>
      </c>
      <c r="D265" s="37" t="s">
        <v>187</v>
      </c>
      <c r="E265" s="37" t="s">
        <v>185</v>
      </c>
      <c r="F265" s="37" t="s">
        <v>187</v>
      </c>
      <c r="G265" s="37" t="n">
        <v>0</v>
      </c>
      <c r="H265" s="37" t="n">
        <v>0</v>
      </c>
      <c r="I265" s="37" t="n">
        <v>0</v>
      </c>
    </row>
    <row r="266" customFormat="false" ht="15" hidden="false" customHeight="false" outlineLevel="0" collapsed="false">
      <c r="A266" s="37" t="s">
        <v>863</v>
      </c>
      <c r="B266" s="37" t="s">
        <v>2310</v>
      </c>
      <c r="C266" s="37" t="s">
        <v>185</v>
      </c>
      <c r="D266" s="37" t="s">
        <v>187</v>
      </c>
      <c r="E266" s="37" t="s">
        <v>185</v>
      </c>
      <c r="F266" s="37" t="s">
        <v>185</v>
      </c>
      <c r="G266" s="37" t="n">
        <v>0</v>
      </c>
      <c r="H266" s="37" t="n">
        <v>0</v>
      </c>
      <c r="I266" s="37" t="n">
        <v>0</v>
      </c>
    </row>
    <row r="267" customFormat="false" ht="15" hidden="false" customHeight="false" outlineLevel="0" collapsed="false">
      <c r="A267" s="37" t="s">
        <v>864</v>
      </c>
      <c r="B267" s="37" t="s">
        <v>2310</v>
      </c>
      <c r="C267" s="37" t="s">
        <v>185</v>
      </c>
      <c r="D267" s="37" t="s">
        <v>187</v>
      </c>
      <c r="E267" s="37" t="s">
        <v>185</v>
      </c>
      <c r="F267" s="37" t="s">
        <v>185</v>
      </c>
      <c r="G267" s="37" t="n">
        <v>0</v>
      </c>
      <c r="H267" s="37" t="n">
        <v>0</v>
      </c>
      <c r="I267" s="37" t="n">
        <v>0</v>
      </c>
    </row>
    <row r="268" customFormat="false" ht="15" hidden="false" customHeight="false" outlineLevel="0" collapsed="false">
      <c r="A268" s="37" t="s">
        <v>865</v>
      </c>
      <c r="B268" s="37" t="s">
        <v>2310</v>
      </c>
      <c r="C268" s="37" t="s">
        <v>185</v>
      </c>
      <c r="D268" s="37" t="s">
        <v>187</v>
      </c>
      <c r="E268" s="37" t="s">
        <v>185</v>
      </c>
      <c r="F268" s="37" t="s">
        <v>185</v>
      </c>
      <c r="G268" s="37" t="n">
        <v>0</v>
      </c>
      <c r="H268" s="37" t="n">
        <v>0</v>
      </c>
      <c r="I268" s="37" t="n">
        <v>0</v>
      </c>
    </row>
    <row r="269" customFormat="false" ht="15" hidden="false" customHeight="false" outlineLevel="0" collapsed="false">
      <c r="A269" s="37" t="s">
        <v>867</v>
      </c>
      <c r="B269" s="37" t="s">
        <v>2310</v>
      </c>
      <c r="C269" s="37" t="s">
        <v>185</v>
      </c>
      <c r="D269" s="37" t="s">
        <v>187</v>
      </c>
      <c r="E269" s="37" t="s">
        <v>185</v>
      </c>
      <c r="F269" s="37" t="s">
        <v>185</v>
      </c>
      <c r="G269" s="37" t="n">
        <v>0</v>
      </c>
      <c r="H269" s="37" t="n">
        <v>0</v>
      </c>
      <c r="I269" s="37" t="n">
        <v>0</v>
      </c>
    </row>
    <row r="270" customFormat="false" ht="15" hidden="false" customHeight="false" outlineLevel="0" collapsed="false">
      <c r="A270" s="37" t="s">
        <v>869</v>
      </c>
      <c r="B270" s="37" t="s">
        <v>2310</v>
      </c>
      <c r="C270" s="37" t="s">
        <v>185</v>
      </c>
      <c r="D270" s="37" t="s">
        <v>187</v>
      </c>
      <c r="E270" s="37" t="s">
        <v>185</v>
      </c>
      <c r="F270" s="37" t="s">
        <v>185</v>
      </c>
      <c r="G270" s="37" t="n">
        <v>0</v>
      </c>
      <c r="H270" s="37" t="n">
        <v>0</v>
      </c>
      <c r="I270" s="37" t="n">
        <v>0</v>
      </c>
    </row>
    <row r="271" customFormat="false" ht="15" hidden="false" customHeight="false" outlineLevel="0" collapsed="false">
      <c r="A271" s="37" t="s">
        <v>871</v>
      </c>
      <c r="B271" s="37" t="s">
        <v>2310</v>
      </c>
      <c r="C271" s="37" t="s">
        <v>185</v>
      </c>
      <c r="D271" s="37" t="s">
        <v>187</v>
      </c>
      <c r="E271" s="37" t="s">
        <v>185</v>
      </c>
      <c r="F271" s="37" t="s">
        <v>185</v>
      </c>
      <c r="G271" s="37" t="n">
        <v>1</v>
      </c>
      <c r="H271" s="37" t="n">
        <v>0</v>
      </c>
      <c r="I271" s="37" t="n">
        <v>0</v>
      </c>
    </row>
    <row r="272" customFormat="false" ht="15" hidden="false" customHeight="false" outlineLevel="0" collapsed="false">
      <c r="A272" s="37" t="s">
        <v>872</v>
      </c>
      <c r="B272" s="37" t="s">
        <v>2310</v>
      </c>
      <c r="C272" s="37" t="s">
        <v>185</v>
      </c>
      <c r="D272" s="37" t="s">
        <v>187</v>
      </c>
      <c r="E272" s="37" t="s">
        <v>185</v>
      </c>
      <c r="F272" s="37" t="s">
        <v>185</v>
      </c>
      <c r="G272" s="37" t="n">
        <v>0</v>
      </c>
      <c r="H272" s="37" t="n">
        <v>0</v>
      </c>
      <c r="I272" s="37" t="n">
        <v>0</v>
      </c>
    </row>
    <row r="273" customFormat="false" ht="15" hidden="false" customHeight="false" outlineLevel="0" collapsed="false">
      <c r="A273" s="37" t="s">
        <v>874</v>
      </c>
      <c r="B273" s="37" t="s">
        <v>2310</v>
      </c>
      <c r="C273" s="37" t="s">
        <v>185</v>
      </c>
      <c r="D273" s="37" t="s">
        <v>187</v>
      </c>
      <c r="E273" s="37" t="s">
        <v>185</v>
      </c>
      <c r="F273" s="37" t="s">
        <v>185</v>
      </c>
      <c r="G273" s="37" t="n">
        <v>0</v>
      </c>
      <c r="H273" s="37" t="n">
        <v>0</v>
      </c>
      <c r="I273" s="37" t="n">
        <v>0</v>
      </c>
    </row>
    <row r="274" customFormat="false" ht="15" hidden="false" customHeight="false" outlineLevel="0" collapsed="false">
      <c r="A274" s="37" t="s">
        <v>875</v>
      </c>
      <c r="B274" s="37" t="s">
        <v>2310</v>
      </c>
      <c r="C274" s="37" t="s">
        <v>185</v>
      </c>
      <c r="D274" s="37" t="s">
        <v>187</v>
      </c>
      <c r="E274" s="37" t="s">
        <v>185</v>
      </c>
      <c r="F274" s="37" t="s">
        <v>185</v>
      </c>
      <c r="G274" s="37" t="n">
        <v>1</v>
      </c>
      <c r="H274" s="37" t="n">
        <v>0</v>
      </c>
      <c r="I274" s="37" t="n">
        <v>0</v>
      </c>
    </row>
    <row r="275" customFormat="false" ht="15" hidden="false" customHeight="false" outlineLevel="0" collapsed="false">
      <c r="A275" s="37" t="s">
        <v>876</v>
      </c>
      <c r="B275" s="37" t="s">
        <v>2310</v>
      </c>
      <c r="C275" s="37" t="s">
        <v>185</v>
      </c>
      <c r="D275" s="37" t="s">
        <v>187</v>
      </c>
      <c r="E275" s="37" t="s">
        <v>185</v>
      </c>
      <c r="F275" s="37" t="s">
        <v>185</v>
      </c>
      <c r="G275" s="37" t="n">
        <v>0</v>
      </c>
      <c r="H275" s="37" t="n">
        <v>0</v>
      </c>
      <c r="I275" s="37" t="n">
        <v>0</v>
      </c>
    </row>
    <row r="276" customFormat="false" ht="15" hidden="false" customHeight="false" outlineLevel="0" collapsed="false">
      <c r="A276" s="37" t="s">
        <v>877</v>
      </c>
      <c r="B276" s="37" t="s">
        <v>2310</v>
      </c>
      <c r="C276" s="37" t="s">
        <v>185</v>
      </c>
      <c r="D276" s="37" t="s">
        <v>187</v>
      </c>
      <c r="E276" s="37" t="s">
        <v>185</v>
      </c>
      <c r="F276" s="37" t="s">
        <v>187</v>
      </c>
      <c r="G276" s="37" t="n">
        <v>0</v>
      </c>
      <c r="H276" s="37" t="n">
        <v>0</v>
      </c>
      <c r="I276" s="37" t="n">
        <v>0</v>
      </c>
    </row>
    <row r="277" customFormat="false" ht="15" hidden="false" customHeight="false" outlineLevel="0" collapsed="false">
      <c r="A277" s="37" t="s">
        <v>878</v>
      </c>
      <c r="B277" s="37" t="s">
        <v>2310</v>
      </c>
      <c r="C277" s="37" t="s">
        <v>185</v>
      </c>
      <c r="D277" s="37" t="s">
        <v>187</v>
      </c>
      <c r="E277" s="37" t="s">
        <v>185</v>
      </c>
      <c r="F277" s="37" t="s">
        <v>185</v>
      </c>
      <c r="G277" s="37" t="n">
        <v>0</v>
      </c>
      <c r="H277" s="37" t="n">
        <v>0</v>
      </c>
      <c r="I277" s="37" t="n">
        <v>0</v>
      </c>
    </row>
    <row r="278" customFormat="false" ht="15" hidden="false" customHeight="false" outlineLevel="0" collapsed="false">
      <c r="A278" s="37" t="s">
        <v>879</v>
      </c>
      <c r="B278" s="37" t="s">
        <v>2310</v>
      </c>
      <c r="C278" s="37" t="s">
        <v>185</v>
      </c>
      <c r="D278" s="37" t="s">
        <v>187</v>
      </c>
      <c r="E278" s="37" t="s">
        <v>185</v>
      </c>
      <c r="F278" s="37" t="s">
        <v>185</v>
      </c>
      <c r="G278" s="37" t="n">
        <v>0</v>
      </c>
      <c r="H278" s="37" t="n">
        <v>0</v>
      </c>
      <c r="I278" s="37" t="n">
        <v>0</v>
      </c>
    </row>
    <row r="279" customFormat="false" ht="15" hidden="false" customHeight="false" outlineLevel="0" collapsed="false">
      <c r="A279" s="37" t="s">
        <v>538</v>
      </c>
      <c r="B279" s="37" t="s">
        <v>2310</v>
      </c>
      <c r="C279" s="37" t="s">
        <v>185</v>
      </c>
      <c r="D279" s="37" t="s">
        <v>187</v>
      </c>
      <c r="E279" s="37" t="s">
        <v>185</v>
      </c>
      <c r="F279" s="37" t="s">
        <v>185</v>
      </c>
      <c r="G279" s="37" t="n">
        <v>0</v>
      </c>
      <c r="H279" s="37" t="n">
        <v>0</v>
      </c>
      <c r="I279" s="37" t="n">
        <v>0</v>
      </c>
    </row>
    <row r="280" customFormat="false" ht="15" hidden="false" customHeight="false" outlineLevel="0" collapsed="false">
      <c r="A280" s="37" t="s">
        <v>880</v>
      </c>
      <c r="B280" s="37" t="s">
        <v>2310</v>
      </c>
      <c r="C280" s="37" t="s">
        <v>185</v>
      </c>
      <c r="D280" s="37" t="s">
        <v>187</v>
      </c>
      <c r="E280" s="37" t="s">
        <v>185</v>
      </c>
      <c r="F280" s="37" t="s">
        <v>185</v>
      </c>
      <c r="G280" s="37" t="n">
        <v>0</v>
      </c>
      <c r="H280" s="37" t="n">
        <v>0</v>
      </c>
      <c r="I280" s="37" t="n">
        <v>0</v>
      </c>
    </row>
    <row r="281" customFormat="false" ht="15" hidden="false" customHeight="false" outlineLevel="0" collapsed="false">
      <c r="A281" s="37" t="s">
        <v>882</v>
      </c>
      <c r="B281" s="37" t="s">
        <v>2310</v>
      </c>
      <c r="C281" s="37" t="s">
        <v>185</v>
      </c>
      <c r="D281" s="37" t="s">
        <v>187</v>
      </c>
      <c r="E281" s="37" t="s">
        <v>185</v>
      </c>
      <c r="F281" s="37" t="s">
        <v>185</v>
      </c>
      <c r="G281" s="37" t="n">
        <v>0</v>
      </c>
      <c r="H281" s="37" t="n">
        <v>0</v>
      </c>
      <c r="I281" s="37" t="n">
        <v>0</v>
      </c>
    </row>
    <row r="282" customFormat="false" ht="15" hidden="false" customHeight="false" outlineLevel="0" collapsed="false">
      <c r="A282" s="37" t="s">
        <v>883</v>
      </c>
      <c r="B282" s="37" t="s">
        <v>2310</v>
      </c>
      <c r="C282" s="37" t="s">
        <v>185</v>
      </c>
      <c r="D282" s="37" t="s">
        <v>187</v>
      </c>
      <c r="E282" s="37" t="s">
        <v>185</v>
      </c>
      <c r="F282" s="37" t="s">
        <v>185</v>
      </c>
      <c r="G282" s="37" t="n">
        <v>0</v>
      </c>
      <c r="H282" s="37" t="n">
        <v>0</v>
      </c>
      <c r="I282" s="37" t="n">
        <v>0</v>
      </c>
    </row>
    <row r="283" customFormat="false" ht="15" hidden="false" customHeight="false" outlineLevel="0" collapsed="false">
      <c r="A283" s="37" t="s">
        <v>885</v>
      </c>
      <c r="B283" s="37" t="s">
        <v>2310</v>
      </c>
      <c r="C283" s="37" t="s">
        <v>185</v>
      </c>
      <c r="D283" s="37" t="s">
        <v>187</v>
      </c>
      <c r="E283" s="37" t="s">
        <v>187</v>
      </c>
      <c r="F283" s="37" t="s">
        <v>185</v>
      </c>
      <c r="G283" s="37" t="n">
        <v>0</v>
      </c>
      <c r="H283" s="37" t="n">
        <v>0</v>
      </c>
      <c r="I283" s="37" t="n">
        <v>1</v>
      </c>
    </row>
    <row r="284" customFormat="false" ht="15" hidden="false" customHeight="false" outlineLevel="0" collapsed="false">
      <c r="A284" s="37" t="s">
        <v>886</v>
      </c>
      <c r="B284" s="37" t="s">
        <v>2310</v>
      </c>
      <c r="C284" s="37" t="s">
        <v>185</v>
      </c>
      <c r="D284" s="37" t="s">
        <v>187</v>
      </c>
      <c r="E284" s="37" t="s">
        <v>185</v>
      </c>
      <c r="F284" s="37" t="s">
        <v>185</v>
      </c>
      <c r="G284" s="37" t="n">
        <v>0</v>
      </c>
      <c r="H284" s="37" t="n">
        <v>0</v>
      </c>
      <c r="I284" s="37" t="n">
        <v>0</v>
      </c>
    </row>
    <row r="285" customFormat="false" ht="15" hidden="false" customHeight="false" outlineLevel="0" collapsed="false">
      <c r="A285" s="37" t="s">
        <v>887</v>
      </c>
      <c r="B285" s="37" t="s">
        <v>2310</v>
      </c>
      <c r="C285" s="37" t="s">
        <v>185</v>
      </c>
      <c r="D285" s="37" t="s">
        <v>187</v>
      </c>
      <c r="E285" s="37" t="s">
        <v>185</v>
      </c>
      <c r="F285" s="37" t="s">
        <v>185</v>
      </c>
      <c r="G285" s="37" t="n">
        <v>0</v>
      </c>
      <c r="H285" s="37" t="n">
        <v>0</v>
      </c>
      <c r="I285" s="37" t="n">
        <v>0</v>
      </c>
    </row>
    <row r="286" customFormat="false" ht="15" hidden="false" customHeight="false" outlineLevel="0" collapsed="false">
      <c r="A286" s="37" t="s">
        <v>888</v>
      </c>
      <c r="B286" s="37" t="s">
        <v>2310</v>
      </c>
      <c r="C286" s="37" t="s">
        <v>185</v>
      </c>
      <c r="D286" s="37" t="s">
        <v>187</v>
      </c>
      <c r="E286" s="37" t="s">
        <v>185</v>
      </c>
      <c r="F286" s="37" t="s">
        <v>185</v>
      </c>
      <c r="G286" s="37" t="n">
        <v>0</v>
      </c>
      <c r="H286" s="37" t="n">
        <v>0</v>
      </c>
      <c r="I286" s="37" t="n">
        <v>0</v>
      </c>
    </row>
    <row r="287" customFormat="false" ht="15" hidden="false" customHeight="false" outlineLevel="0" collapsed="false">
      <c r="A287" s="37" t="s">
        <v>890</v>
      </c>
      <c r="B287" s="37" t="s">
        <v>2310</v>
      </c>
      <c r="C287" s="37" t="s">
        <v>185</v>
      </c>
      <c r="D287" s="37" t="s">
        <v>187</v>
      </c>
      <c r="E287" s="37" t="s">
        <v>185</v>
      </c>
      <c r="F287" s="37" t="s">
        <v>185</v>
      </c>
      <c r="G287" s="37" t="n">
        <v>0</v>
      </c>
      <c r="H287" s="37" t="n">
        <v>0</v>
      </c>
      <c r="I287" s="37" t="n">
        <v>0</v>
      </c>
    </row>
    <row r="288" customFormat="false" ht="15" hidden="false" customHeight="false" outlineLevel="0" collapsed="false">
      <c r="A288" s="37" t="s">
        <v>892</v>
      </c>
      <c r="B288" s="37" t="s">
        <v>2310</v>
      </c>
      <c r="C288" s="37" t="s">
        <v>185</v>
      </c>
      <c r="D288" s="37" t="s">
        <v>187</v>
      </c>
      <c r="E288" s="37" t="s">
        <v>185</v>
      </c>
      <c r="F288" s="37" t="s">
        <v>185</v>
      </c>
      <c r="G288" s="37" t="n">
        <v>0</v>
      </c>
      <c r="H288" s="37" t="n">
        <v>0</v>
      </c>
      <c r="I288" s="37" t="n">
        <v>0</v>
      </c>
    </row>
    <row r="289" customFormat="false" ht="15" hidden="false" customHeight="false" outlineLevel="0" collapsed="false">
      <c r="A289" s="37" t="s">
        <v>894</v>
      </c>
      <c r="B289" s="37" t="s">
        <v>2310</v>
      </c>
      <c r="C289" s="37" t="s">
        <v>185</v>
      </c>
      <c r="D289" s="37" t="s">
        <v>187</v>
      </c>
      <c r="E289" s="37" t="s">
        <v>185</v>
      </c>
      <c r="F289" s="37" t="s">
        <v>185</v>
      </c>
      <c r="G289" s="37" t="n">
        <v>0</v>
      </c>
      <c r="H289" s="37" t="n">
        <v>0</v>
      </c>
      <c r="I289" s="37" t="n">
        <v>0</v>
      </c>
    </row>
    <row r="290" customFormat="false" ht="15" hidden="false" customHeight="false" outlineLevel="0" collapsed="false">
      <c r="A290" s="37" t="s">
        <v>895</v>
      </c>
      <c r="B290" s="37" t="s">
        <v>2312</v>
      </c>
      <c r="C290" s="37" t="s">
        <v>185</v>
      </c>
      <c r="D290" s="37" t="s">
        <v>187</v>
      </c>
      <c r="E290" s="37" t="s">
        <v>185</v>
      </c>
      <c r="F290" s="37" t="s">
        <v>185</v>
      </c>
      <c r="G290" s="37" t="n">
        <v>0</v>
      </c>
      <c r="H290" s="37" t="n">
        <v>0</v>
      </c>
      <c r="I290" s="37" t="n">
        <v>0</v>
      </c>
    </row>
    <row r="291" customFormat="false" ht="15" hidden="false" customHeight="false" outlineLevel="0" collapsed="false">
      <c r="A291" s="37" t="s">
        <v>631</v>
      </c>
      <c r="B291" s="37" t="s">
        <v>2310</v>
      </c>
      <c r="C291" s="37" t="s">
        <v>185</v>
      </c>
      <c r="D291" s="37" t="s">
        <v>187</v>
      </c>
      <c r="E291" s="37" t="s">
        <v>185</v>
      </c>
      <c r="F291" s="37" t="s">
        <v>185</v>
      </c>
      <c r="G291" s="37" t="n">
        <v>0</v>
      </c>
      <c r="H291" s="37" t="n">
        <v>0</v>
      </c>
      <c r="I291" s="37" t="n">
        <v>0</v>
      </c>
    </row>
    <row r="292" customFormat="false" ht="15" hidden="false" customHeight="false" outlineLevel="0" collapsed="false">
      <c r="A292" s="37" t="s">
        <v>898</v>
      </c>
      <c r="B292" s="37" t="s">
        <v>2310</v>
      </c>
      <c r="C292" s="37" t="s">
        <v>185</v>
      </c>
      <c r="D292" s="37" t="s">
        <v>187</v>
      </c>
      <c r="E292" s="37" t="s">
        <v>185</v>
      </c>
      <c r="F292" s="37" t="s">
        <v>185</v>
      </c>
      <c r="G292" s="37" t="n">
        <v>0</v>
      </c>
      <c r="H292" s="37" t="n">
        <v>0</v>
      </c>
      <c r="I292" s="37" t="n">
        <v>0</v>
      </c>
    </row>
    <row r="293" customFormat="false" ht="15" hidden="false" customHeight="false" outlineLevel="0" collapsed="false">
      <c r="A293" s="37" t="s">
        <v>899</v>
      </c>
      <c r="B293" s="37" t="s">
        <v>2310</v>
      </c>
      <c r="C293" s="37" t="s">
        <v>185</v>
      </c>
      <c r="D293" s="37" t="s">
        <v>187</v>
      </c>
      <c r="E293" s="37" t="s">
        <v>185</v>
      </c>
      <c r="F293" s="37" t="s">
        <v>185</v>
      </c>
      <c r="G293" s="37" t="n">
        <v>0</v>
      </c>
      <c r="H293" s="37" t="n">
        <v>0</v>
      </c>
      <c r="I293" s="37" t="n">
        <v>0</v>
      </c>
    </row>
    <row r="294" customFormat="false" ht="15" hidden="false" customHeight="false" outlineLevel="0" collapsed="false">
      <c r="A294" s="37" t="s">
        <v>900</v>
      </c>
      <c r="B294" s="37" t="s">
        <v>2310</v>
      </c>
      <c r="C294" s="37" t="s">
        <v>185</v>
      </c>
      <c r="D294" s="37" t="s">
        <v>187</v>
      </c>
      <c r="E294" s="37" t="s">
        <v>185</v>
      </c>
      <c r="F294" s="37" t="s">
        <v>185</v>
      </c>
      <c r="G294" s="37" t="n">
        <v>0</v>
      </c>
      <c r="H294" s="37" t="n">
        <v>0</v>
      </c>
      <c r="I294" s="37" t="n">
        <v>0</v>
      </c>
    </row>
    <row r="295" customFormat="false" ht="15" hidden="false" customHeight="false" outlineLevel="0" collapsed="false">
      <c r="A295" s="37" t="s">
        <v>901</v>
      </c>
      <c r="B295" s="37" t="s">
        <v>2310</v>
      </c>
      <c r="C295" s="37" t="s">
        <v>185</v>
      </c>
      <c r="D295" s="37" t="s">
        <v>187</v>
      </c>
      <c r="E295" s="37" t="s">
        <v>185</v>
      </c>
      <c r="F295" s="37" t="s">
        <v>185</v>
      </c>
      <c r="G295" s="37" t="n">
        <v>0</v>
      </c>
      <c r="H295" s="37" t="n">
        <v>0</v>
      </c>
      <c r="I295" s="37" t="n">
        <v>0</v>
      </c>
    </row>
    <row r="296" customFormat="false" ht="15" hidden="false" customHeight="false" outlineLevel="0" collapsed="false">
      <c r="A296" s="37" t="s">
        <v>903</v>
      </c>
      <c r="B296" s="37" t="s">
        <v>2310</v>
      </c>
      <c r="C296" s="37" t="s">
        <v>185</v>
      </c>
      <c r="D296" s="37" t="s">
        <v>187</v>
      </c>
      <c r="E296" s="37" t="s">
        <v>185</v>
      </c>
      <c r="F296" s="37" t="s">
        <v>185</v>
      </c>
      <c r="G296" s="37" t="n">
        <v>0</v>
      </c>
      <c r="H296" s="37" t="n">
        <v>0</v>
      </c>
      <c r="I296" s="37" t="n">
        <v>0</v>
      </c>
    </row>
    <row r="297" customFormat="false" ht="15" hidden="false" customHeight="false" outlineLevel="0" collapsed="false">
      <c r="A297" s="37" t="s">
        <v>905</v>
      </c>
      <c r="B297" s="37" t="s">
        <v>2310</v>
      </c>
      <c r="C297" s="37" t="s">
        <v>185</v>
      </c>
      <c r="D297" s="37" t="s">
        <v>187</v>
      </c>
      <c r="E297" s="37" t="s">
        <v>185</v>
      </c>
      <c r="F297" s="37" t="s">
        <v>185</v>
      </c>
      <c r="G297" s="37" t="n">
        <v>1</v>
      </c>
      <c r="H297" s="37" t="n">
        <v>0</v>
      </c>
      <c r="I297" s="37" t="n">
        <v>0</v>
      </c>
    </row>
    <row r="298" customFormat="false" ht="15" hidden="false" customHeight="false" outlineLevel="0" collapsed="false">
      <c r="A298" s="37" t="s">
        <v>906</v>
      </c>
      <c r="B298" s="37" t="s">
        <v>2312</v>
      </c>
      <c r="C298" s="37" t="s">
        <v>185</v>
      </c>
      <c r="D298" s="37" t="s">
        <v>187</v>
      </c>
      <c r="E298" s="37" t="s">
        <v>185</v>
      </c>
      <c r="F298" s="37" t="s">
        <v>185</v>
      </c>
      <c r="G298" s="37" t="n">
        <v>0</v>
      </c>
      <c r="H298" s="37" t="n">
        <v>0</v>
      </c>
      <c r="I298" s="37" t="n">
        <v>0</v>
      </c>
    </row>
    <row r="299" customFormat="false" ht="15" hidden="false" customHeight="false" outlineLevel="0" collapsed="false">
      <c r="A299" s="37" t="s">
        <v>554</v>
      </c>
      <c r="B299" s="37" t="s">
        <v>2310</v>
      </c>
      <c r="C299" s="37" t="s">
        <v>185</v>
      </c>
      <c r="D299" s="37" t="s">
        <v>187</v>
      </c>
      <c r="E299" s="37" t="s">
        <v>185</v>
      </c>
      <c r="F299" s="37" t="s">
        <v>185</v>
      </c>
      <c r="G299" s="37" t="n">
        <v>1</v>
      </c>
      <c r="H299" s="37" t="n">
        <v>0</v>
      </c>
      <c r="I299" s="37" t="n">
        <v>0</v>
      </c>
    </row>
    <row r="300" customFormat="false" ht="15" hidden="false" customHeight="false" outlineLevel="0" collapsed="false">
      <c r="A300" s="37" t="s">
        <v>907</v>
      </c>
      <c r="B300" s="37" t="s">
        <v>2310</v>
      </c>
      <c r="C300" s="37" t="s">
        <v>185</v>
      </c>
      <c r="D300" s="37" t="s">
        <v>187</v>
      </c>
      <c r="E300" s="37" t="s">
        <v>185</v>
      </c>
      <c r="F300" s="37" t="s">
        <v>185</v>
      </c>
      <c r="G300" s="37" t="n">
        <v>1</v>
      </c>
      <c r="H300" s="37" t="n">
        <v>0</v>
      </c>
      <c r="I300" s="37" t="n">
        <v>0</v>
      </c>
    </row>
    <row r="301" customFormat="false" ht="15" hidden="false" customHeight="false" outlineLevel="0" collapsed="false">
      <c r="A301" s="37" t="s">
        <v>909</v>
      </c>
      <c r="B301" s="37" t="s">
        <v>2310</v>
      </c>
      <c r="C301" s="37" t="s">
        <v>185</v>
      </c>
      <c r="D301" s="37" t="s">
        <v>187</v>
      </c>
      <c r="E301" s="37" t="s">
        <v>185</v>
      </c>
      <c r="F301" s="37" t="s">
        <v>185</v>
      </c>
      <c r="G301" s="37" t="n">
        <v>0</v>
      </c>
      <c r="H301" s="37" t="n">
        <v>0</v>
      </c>
      <c r="I301" s="37" t="n">
        <v>0</v>
      </c>
    </row>
    <row r="302" customFormat="false" ht="15" hidden="false" customHeight="false" outlineLevel="0" collapsed="false">
      <c r="A302" s="37" t="s">
        <v>910</v>
      </c>
      <c r="B302" s="37" t="s">
        <v>2310</v>
      </c>
      <c r="C302" s="37" t="s">
        <v>185</v>
      </c>
      <c r="D302" s="37" t="s">
        <v>187</v>
      </c>
      <c r="E302" s="37" t="s">
        <v>185</v>
      </c>
      <c r="F302" s="37" t="s">
        <v>185</v>
      </c>
      <c r="G302" s="37" t="n">
        <v>0</v>
      </c>
      <c r="H302" s="37" t="n">
        <v>0</v>
      </c>
      <c r="I302" s="37" t="n">
        <v>0</v>
      </c>
    </row>
    <row r="303" customFormat="false" ht="15" hidden="false" customHeight="false" outlineLevel="0" collapsed="false">
      <c r="A303" s="37" t="s">
        <v>911</v>
      </c>
      <c r="B303" s="37" t="s">
        <v>2310</v>
      </c>
      <c r="C303" s="37" t="s">
        <v>185</v>
      </c>
      <c r="D303" s="37" t="s">
        <v>187</v>
      </c>
      <c r="E303" s="37" t="s">
        <v>187</v>
      </c>
      <c r="F303" s="37" t="s">
        <v>185</v>
      </c>
      <c r="G303" s="37" t="n">
        <v>0</v>
      </c>
      <c r="H303" s="37" t="n">
        <v>0</v>
      </c>
      <c r="I303" s="37" t="n">
        <v>0</v>
      </c>
    </row>
    <row r="304" customFormat="false" ht="15" hidden="false" customHeight="false" outlineLevel="0" collapsed="false">
      <c r="A304" s="37" t="s">
        <v>912</v>
      </c>
      <c r="B304" s="37" t="s">
        <v>2310</v>
      </c>
      <c r="C304" s="37" t="s">
        <v>185</v>
      </c>
      <c r="D304" s="37" t="s">
        <v>187</v>
      </c>
      <c r="E304" s="37" t="s">
        <v>185</v>
      </c>
      <c r="F304" s="37" t="s">
        <v>185</v>
      </c>
      <c r="G304" s="37" t="n">
        <v>0</v>
      </c>
      <c r="H304" s="37" t="n">
        <v>0</v>
      </c>
      <c r="I304" s="37" t="n">
        <v>1</v>
      </c>
    </row>
    <row r="305" customFormat="false" ht="15" hidden="false" customHeight="false" outlineLevel="0" collapsed="false">
      <c r="A305" s="37" t="s">
        <v>914</v>
      </c>
      <c r="B305" s="37" t="s">
        <v>2310</v>
      </c>
      <c r="C305" s="37" t="s">
        <v>185</v>
      </c>
      <c r="D305" s="37" t="s">
        <v>187</v>
      </c>
      <c r="E305" s="37" t="s">
        <v>185</v>
      </c>
      <c r="F305" s="37" t="s">
        <v>185</v>
      </c>
      <c r="G305" s="37" t="n">
        <v>0</v>
      </c>
      <c r="H305" s="37" t="n">
        <v>0</v>
      </c>
      <c r="I305" s="37" t="n">
        <v>0</v>
      </c>
    </row>
    <row r="306" customFormat="false" ht="15" hidden="false" customHeight="false" outlineLevel="0" collapsed="false">
      <c r="A306" s="37" t="s">
        <v>916</v>
      </c>
      <c r="B306" s="37" t="s">
        <v>2310</v>
      </c>
      <c r="C306" s="37" t="s">
        <v>185</v>
      </c>
      <c r="D306" s="37" t="s">
        <v>187</v>
      </c>
      <c r="E306" s="37" t="s">
        <v>185</v>
      </c>
      <c r="F306" s="37" t="s">
        <v>185</v>
      </c>
      <c r="G306" s="37" t="n">
        <v>0</v>
      </c>
      <c r="H306" s="37" t="n">
        <v>0</v>
      </c>
      <c r="I306" s="37" t="n">
        <v>0</v>
      </c>
    </row>
    <row r="307" customFormat="false" ht="15" hidden="false" customHeight="false" outlineLevel="0" collapsed="false">
      <c r="A307" s="37" t="s">
        <v>917</v>
      </c>
      <c r="B307" s="37" t="s">
        <v>2310</v>
      </c>
      <c r="C307" s="37" t="s">
        <v>185</v>
      </c>
      <c r="D307" s="37" t="s">
        <v>187</v>
      </c>
      <c r="E307" s="37" t="s">
        <v>185</v>
      </c>
      <c r="F307" s="37" t="s">
        <v>187</v>
      </c>
      <c r="G307" s="37" t="n">
        <v>0</v>
      </c>
      <c r="H307" s="37" t="n">
        <v>0</v>
      </c>
      <c r="I307" s="37" t="n">
        <v>0</v>
      </c>
    </row>
    <row r="308" customFormat="false" ht="15" hidden="false" customHeight="false" outlineLevel="0" collapsed="false">
      <c r="A308" s="37" t="s">
        <v>919</v>
      </c>
      <c r="B308" s="37" t="s">
        <v>2310</v>
      </c>
      <c r="C308" s="37" t="s">
        <v>185</v>
      </c>
      <c r="D308" s="37" t="s">
        <v>187</v>
      </c>
      <c r="E308" s="37" t="s">
        <v>185</v>
      </c>
      <c r="F308" s="37" t="s">
        <v>185</v>
      </c>
      <c r="G308" s="37" t="n">
        <v>0</v>
      </c>
      <c r="H308" s="37" t="n">
        <v>0</v>
      </c>
      <c r="I308" s="37" t="n">
        <v>0</v>
      </c>
    </row>
    <row r="309" customFormat="false" ht="15" hidden="false" customHeight="false" outlineLevel="0" collapsed="false">
      <c r="A309" s="37" t="s">
        <v>635</v>
      </c>
      <c r="B309" s="37" t="s">
        <v>2310</v>
      </c>
      <c r="C309" s="37" t="s">
        <v>187</v>
      </c>
      <c r="D309" s="37" t="s">
        <v>187</v>
      </c>
      <c r="E309" s="37" t="s">
        <v>185</v>
      </c>
      <c r="F309" s="37" t="s">
        <v>185</v>
      </c>
      <c r="G309" s="37" t="n">
        <v>0</v>
      </c>
      <c r="H309" s="37" t="n">
        <v>0</v>
      </c>
      <c r="I309" s="37" t="n">
        <v>0</v>
      </c>
    </row>
    <row r="310" customFormat="false" ht="15" hidden="false" customHeight="false" outlineLevel="0" collapsed="false">
      <c r="A310" s="37" t="s">
        <v>921</v>
      </c>
      <c r="B310" s="37" t="s">
        <v>2310</v>
      </c>
      <c r="C310" s="37" t="s">
        <v>185</v>
      </c>
      <c r="D310" s="37" t="s">
        <v>187</v>
      </c>
      <c r="E310" s="37" t="s">
        <v>185</v>
      </c>
      <c r="F310" s="37" t="s">
        <v>187</v>
      </c>
      <c r="G310" s="37" t="n">
        <v>1</v>
      </c>
      <c r="H310" s="37" t="n">
        <v>0</v>
      </c>
      <c r="I310" s="37" t="n">
        <v>0</v>
      </c>
    </row>
    <row r="311" customFormat="false" ht="15" hidden="false" customHeight="false" outlineLevel="0" collapsed="false">
      <c r="A311" s="37" t="s">
        <v>922</v>
      </c>
      <c r="B311" s="37" t="s">
        <v>2310</v>
      </c>
      <c r="C311" s="37" t="s">
        <v>185</v>
      </c>
      <c r="D311" s="37" t="s">
        <v>187</v>
      </c>
      <c r="E311" s="37" t="s">
        <v>185</v>
      </c>
      <c r="F311" s="37" t="s">
        <v>185</v>
      </c>
      <c r="G311" s="37" t="n">
        <v>0</v>
      </c>
      <c r="H311" s="37" t="n">
        <v>0</v>
      </c>
      <c r="I311" s="37" t="n">
        <v>0</v>
      </c>
    </row>
    <row r="312" customFormat="false" ht="15" hidden="false" customHeight="false" outlineLevel="0" collapsed="false">
      <c r="A312" s="37" t="s">
        <v>923</v>
      </c>
      <c r="B312" s="37" t="s">
        <v>2310</v>
      </c>
      <c r="C312" s="37" t="s">
        <v>185</v>
      </c>
      <c r="D312" s="37" t="s">
        <v>187</v>
      </c>
      <c r="E312" s="37" t="s">
        <v>185</v>
      </c>
      <c r="F312" s="37" t="s">
        <v>187</v>
      </c>
      <c r="G312" s="37" t="n">
        <v>0</v>
      </c>
      <c r="H312" s="37" t="n">
        <v>0</v>
      </c>
      <c r="I312" s="37" t="n">
        <v>0</v>
      </c>
    </row>
    <row r="313" customFormat="false" ht="15" hidden="false" customHeight="false" outlineLevel="0" collapsed="false">
      <c r="A313" s="37" t="s">
        <v>925</v>
      </c>
      <c r="B313" s="37" t="s">
        <v>2310</v>
      </c>
      <c r="C313" s="37" t="s">
        <v>185</v>
      </c>
      <c r="D313" s="37" t="s">
        <v>187</v>
      </c>
      <c r="E313" s="37" t="s">
        <v>185</v>
      </c>
      <c r="F313" s="37" t="s">
        <v>185</v>
      </c>
      <c r="G313" s="37" t="n">
        <v>0</v>
      </c>
      <c r="H313" s="37" t="n">
        <v>0</v>
      </c>
      <c r="I313" s="37" t="n">
        <v>0</v>
      </c>
    </row>
    <row r="314" customFormat="false" ht="15" hidden="false" customHeight="false" outlineLevel="0" collapsed="false">
      <c r="A314" s="37" t="s">
        <v>847</v>
      </c>
      <c r="B314" s="37" t="s">
        <v>2312</v>
      </c>
      <c r="C314" s="37" t="s">
        <v>185</v>
      </c>
      <c r="D314" s="37" t="s">
        <v>187</v>
      </c>
      <c r="E314" s="37" t="s">
        <v>185</v>
      </c>
      <c r="F314" s="37" t="s">
        <v>185</v>
      </c>
      <c r="G314" s="37" t="n">
        <v>0</v>
      </c>
      <c r="H314" s="37" t="n">
        <v>0</v>
      </c>
      <c r="I314" s="37" t="n">
        <v>0</v>
      </c>
    </row>
    <row r="315" customFormat="false" ht="15" hidden="false" customHeight="false" outlineLevel="0" collapsed="false">
      <c r="A315" s="37" t="s">
        <v>928</v>
      </c>
      <c r="B315" s="37" t="s">
        <v>2310</v>
      </c>
      <c r="C315" s="37" t="s">
        <v>185</v>
      </c>
      <c r="D315" s="37" t="s">
        <v>187</v>
      </c>
      <c r="E315" s="37" t="s">
        <v>185</v>
      </c>
      <c r="F315" s="37" t="s">
        <v>185</v>
      </c>
      <c r="G315" s="37" t="n">
        <v>0</v>
      </c>
      <c r="H315" s="37" t="n">
        <v>0</v>
      </c>
      <c r="I315" s="37" t="n">
        <v>0</v>
      </c>
    </row>
    <row r="316" customFormat="false" ht="15" hidden="false" customHeight="false" outlineLevel="0" collapsed="false">
      <c r="A316" s="37" t="s">
        <v>929</v>
      </c>
      <c r="B316" s="37" t="s">
        <v>2310</v>
      </c>
      <c r="C316" s="37" t="s">
        <v>185</v>
      </c>
      <c r="D316" s="37" t="s">
        <v>187</v>
      </c>
      <c r="E316" s="37" t="s">
        <v>185</v>
      </c>
      <c r="F316" s="37" t="s">
        <v>185</v>
      </c>
      <c r="G316" s="37" t="n">
        <v>0</v>
      </c>
      <c r="H316" s="37" t="n">
        <v>0</v>
      </c>
      <c r="I316" s="37" t="n">
        <v>0</v>
      </c>
    </row>
    <row r="317" customFormat="false" ht="15" hidden="false" customHeight="false" outlineLevel="0" collapsed="false">
      <c r="A317" s="37" t="s">
        <v>743</v>
      </c>
      <c r="B317" s="37" t="s">
        <v>2312</v>
      </c>
      <c r="C317" s="37" t="s">
        <v>185</v>
      </c>
      <c r="D317" s="37" t="s">
        <v>187</v>
      </c>
      <c r="E317" s="37" t="s">
        <v>185</v>
      </c>
      <c r="F317" s="37" t="s">
        <v>185</v>
      </c>
      <c r="G317" s="37" t="n">
        <v>1</v>
      </c>
      <c r="H317" s="37" t="n">
        <v>0</v>
      </c>
      <c r="I317" s="37" t="n">
        <v>0</v>
      </c>
    </row>
    <row r="318" customFormat="false" ht="15" hidden="false" customHeight="false" outlineLevel="0" collapsed="false">
      <c r="A318" s="37" t="s">
        <v>802</v>
      </c>
      <c r="B318" s="37" t="s">
        <v>2310</v>
      </c>
      <c r="C318" s="37" t="s">
        <v>185</v>
      </c>
      <c r="D318" s="37" t="s">
        <v>187</v>
      </c>
      <c r="E318" s="37" t="s">
        <v>185</v>
      </c>
      <c r="F318" s="37" t="s">
        <v>185</v>
      </c>
      <c r="G318" s="37" t="n">
        <v>0</v>
      </c>
      <c r="H318" s="37" t="n">
        <v>0</v>
      </c>
      <c r="I318" s="37" t="n">
        <v>0</v>
      </c>
    </row>
    <row r="319" customFormat="false" ht="15" hidden="false" customHeight="false" outlineLevel="0" collapsed="false">
      <c r="A319" s="37" t="s">
        <v>931</v>
      </c>
      <c r="B319" s="37" t="s">
        <v>2310</v>
      </c>
      <c r="C319" s="37" t="s">
        <v>185</v>
      </c>
      <c r="D319" s="37" t="s">
        <v>187</v>
      </c>
      <c r="E319" s="37" t="s">
        <v>185</v>
      </c>
      <c r="F319" s="37" t="s">
        <v>185</v>
      </c>
      <c r="G319" s="37" t="n">
        <v>0</v>
      </c>
      <c r="H319" s="37" t="n">
        <v>0</v>
      </c>
      <c r="I319" s="37" t="n">
        <v>0</v>
      </c>
    </row>
    <row r="320" customFormat="false" ht="15" hidden="false" customHeight="false" outlineLevel="0" collapsed="false">
      <c r="A320" s="37" t="s">
        <v>932</v>
      </c>
      <c r="B320" s="37" t="s">
        <v>2310</v>
      </c>
      <c r="C320" s="37" t="s">
        <v>185</v>
      </c>
      <c r="D320" s="37" t="s">
        <v>187</v>
      </c>
      <c r="E320" s="37" t="s">
        <v>185</v>
      </c>
      <c r="F320" s="37" t="s">
        <v>185</v>
      </c>
      <c r="G320" s="37" t="n">
        <v>0</v>
      </c>
      <c r="H320" s="37" t="n">
        <v>0</v>
      </c>
      <c r="I320" s="37" t="n">
        <v>0</v>
      </c>
    </row>
    <row r="321" customFormat="false" ht="15" hidden="false" customHeight="false" outlineLevel="0" collapsed="false">
      <c r="A321" s="37" t="s">
        <v>934</v>
      </c>
      <c r="B321" s="37" t="s">
        <v>2310</v>
      </c>
      <c r="C321" s="37" t="s">
        <v>185</v>
      </c>
      <c r="D321" s="37" t="s">
        <v>187</v>
      </c>
      <c r="E321" s="37" t="s">
        <v>185</v>
      </c>
      <c r="F321" s="37" t="s">
        <v>185</v>
      </c>
      <c r="G321" s="37" t="n">
        <v>0</v>
      </c>
      <c r="H321" s="37" t="n">
        <v>0</v>
      </c>
      <c r="I321" s="37" t="n">
        <v>0</v>
      </c>
    </row>
    <row r="322" customFormat="false" ht="15" hidden="false" customHeight="false" outlineLevel="0" collapsed="false">
      <c r="A322" s="37" t="s">
        <v>935</v>
      </c>
      <c r="B322" s="37" t="s">
        <v>2310</v>
      </c>
      <c r="C322" s="37" t="s">
        <v>185</v>
      </c>
      <c r="D322" s="37" t="s">
        <v>187</v>
      </c>
      <c r="E322" s="37" t="s">
        <v>185</v>
      </c>
      <c r="F322" s="37" t="s">
        <v>185</v>
      </c>
      <c r="G322" s="37" t="n">
        <v>0</v>
      </c>
      <c r="H322" s="37" t="n">
        <v>0</v>
      </c>
      <c r="I322" s="37" t="n">
        <v>0</v>
      </c>
    </row>
    <row r="323" customFormat="false" ht="15" hidden="false" customHeight="false" outlineLevel="0" collapsed="false">
      <c r="A323" s="37" t="s">
        <v>505</v>
      </c>
      <c r="B323" s="37" t="s">
        <v>2310</v>
      </c>
      <c r="C323" s="37" t="s">
        <v>185</v>
      </c>
      <c r="D323" s="37" t="s">
        <v>187</v>
      </c>
      <c r="E323" s="37" t="s">
        <v>185</v>
      </c>
      <c r="F323" s="37" t="s">
        <v>185</v>
      </c>
      <c r="G323" s="37" t="n">
        <v>0</v>
      </c>
      <c r="H323" s="37" t="n">
        <v>0</v>
      </c>
      <c r="I323" s="37" t="n">
        <v>0</v>
      </c>
    </row>
    <row r="324" customFormat="false" ht="15" hidden="false" customHeight="false" outlineLevel="0" collapsed="false">
      <c r="A324" s="37" t="s">
        <v>936</v>
      </c>
      <c r="B324" s="37" t="s">
        <v>2310</v>
      </c>
      <c r="C324" s="37" t="s">
        <v>187</v>
      </c>
      <c r="D324" s="37" t="s">
        <v>187</v>
      </c>
      <c r="E324" s="37" t="s">
        <v>185</v>
      </c>
      <c r="F324" s="37" t="s">
        <v>185</v>
      </c>
      <c r="G324" s="37" t="n">
        <v>0</v>
      </c>
      <c r="H324" s="37" t="n">
        <v>0</v>
      </c>
      <c r="I324" s="37" t="n">
        <v>0</v>
      </c>
    </row>
    <row r="325" customFormat="false" ht="15" hidden="false" customHeight="false" outlineLevel="0" collapsed="false">
      <c r="A325" s="37" t="s">
        <v>937</v>
      </c>
      <c r="B325" s="37" t="s">
        <v>2310</v>
      </c>
      <c r="C325" s="37" t="s">
        <v>185</v>
      </c>
      <c r="D325" s="37" t="s">
        <v>187</v>
      </c>
      <c r="E325" s="37" t="s">
        <v>185</v>
      </c>
      <c r="F325" s="37" t="s">
        <v>185</v>
      </c>
      <c r="G325" s="37" t="n">
        <v>0</v>
      </c>
      <c r="H325" s="37" t="n">
        <v>0</v>
      </c>
      <c r="I325" s="37" t="n">
        <v>0</v>
      </c>
    </row>
    <row r="326" customFormat="false" ht="15" hidden="false" customHeight="false" outlineLevel="0" collapsed="false">
      <c r="A326" s="37" t="s">
        <v>609</v>
      </c>
      <c r="B326" s="37" t="s">
        <v>2310</v>
      </c>
      <c r="C326" s="37" t="s">
        <v>185</v>
      </c>
      <c r="D326" s="37" t="s">
        <v>187</v>
      </c>
      <c r="E326" s="37" t="s">
        <v>185</v>
      </c>
      <c r="F326" s="37" t="s">
        <v>185</v>
      </c>
      <c r="G326" s="37" t="n">
        <v>0</v>
      </c>
      <c r="H326" s="37" t="n">
        <v>0</v>
      </c>
      <c r="I326" s="37" t="n">
        <v>0</v>
      </c>
    </row>
    <row r="327" customFormat="false" ht="15" hidden="false" customHeight="false" outlineLevel="0" collapsed="false">
      <c r="A327" s="37" t="s">
        <v>938</v>
      </c>
      <c r="B327" s="37" t="s">
        <v>2310</v>
      </c>
      <c r="C327" s="37" t="s">
        <v>185</v>
      </c>
      <c r="D327" s="37" t="s">
        <v>187</v>
      </c>
      <c r="E327" s="37" t="s">
        <v>185</v>
      </c>
      <c r="F327" s="37" t="s">
        <v>185</v>
      </c>
      <c r="G327" s="37" t="n">
        <v>0</v>
      </c>
      <c r="H327" s="37" t="n">
        <v>0</v>
      </c>
      <c r="I327" s="37" t="n">
        <v>0</v>
      </c>
    </row>
    <row r="328" customFormat="false" ht="15" hidden="false" customHeight="false" outlineLevel="0" collapsed="false">
      <c r="A328" s="37" t="s">
        <v>940</v>
      </c>
      <c r="B328" s="37" t="s">
        <v>2310</v>
      </c>
      <c r="C328" s="37" t="s">
        <v>185</v>
      </c>
      <c r="D328" s="37" t="s">
        <v>187</v>
      </c>
      <c r="E328" s="37" t="s">
        <v>185</v>
      </c>
      <c r="F328" s="37" t="s">
        <v>185</v>
      </c>
      <c r="G328" s="37" t="n">
        <v>0</v>
      </c>
      <c r="H328" s="37" t="n">
        <v>0</v>
      </c>
      <c r="I328" s="37" t="n">
        <v>0</v>
      </c>
    </row>
    <row r="329" customFormat="false" ht="15" hidden="false" customHeight="false" outlineLevel="0" collapsed="false">
      <c r="A329" s="37" t="s">
        <v>941</v>
      </c>
      <c r="B329" s="37" t="s">
        <v>2310</v>
      </c>
      <c r="C329" s="37" t="s">
        <v>187</v>
      </c>
      <c r="D329" s="37" t="s">
        <v>187</v>
      </c>
      <c r="E329" s="37" t="s">
        <v>185</v>
      </c>
      <c r="F329" s="37" t="s">
        <v>185</v>
      </c>
      <c r="G329" s="37" t="n">
        <v>0</v>
      </c>
      <c r="H329" s="37" t="n">
        <v>0</v>
      </c>
      <c r="I329" s="37" t="n">
        <v>0</v>
      </c>
    </row>
    <row r="330" customFormat="false" ht="15" hidden="false" customHeight="false" outlineLevel="0" collapsed="false">
      <c r="A330" s="37" t="s">
        <v>942</v>
      </c>
      <c r="B330" s="37" t="s">
        <v>2310</v>
      </c>
      <c r="C330" s="37" t="s">
        <v>185</v>
      </c>
      <c r="D330" s="37" t="s">
        <v>187</v>
      </c>
      <c r="E330" s="37" t="s">
        <v>185</v>
      </c>
      <c r="F330" s="37" t="s">
        <v>185</v>
      </c>
      <c r="G330" s="37" t="n">
        <v>0</v>
      </c>
      <c r="H330" s="37" t="n">
        <v>0</v>
      </c>
      <c r="I330" s="37" t="n">
        <v>0</v>
      </c>
    </row>
    <row r="331" customFormat="false" ht="15" hidden="false" customHeight="false" outlineLevel="0" collapsed="false">
      <c r="A331" s="37" t="s">
        <v>943</v>
      </c>
      <c r="B331" s="37" t="s">
        <v>2311</v>
      </c>
      <c r="C331" s="37" t="s">
        <v>185</v>
      </c>
      <c r="D331" s="37" t="s">
        <v>187</v>
      </c>
      <c r="E331" s="37" t="s">
        <v>185</v>
      </c>
      <c r="F331" s="37" t="s">
        <v>185</v>
      </c>
      <c r="G331" s="37" t="n">
        <v>0</v>
      </c>
      <c r="H331" s="37" t="n">
        <v>0</v>
      </c>
      <c r="I331" s="37" t="n">
        <v>0</v>
      </c>
    </row>
    <row r="332" customFormat="false" ht="15" hidden="false" customHeight="false" outlineLevel="0" collapsed="false">
      <c r="A332" s="37" t="s">
        <v>668</v>
      </c>
      <c r="B332" s="37" t="s">
        <v>2310</v>
      </c>
      <c r="C332" s="37" t="s">
        <v>185</v>
      </c>
      <c r="D332" s="37" t="s">
        <v>187</v>
      </c>
      <c r="E332" s="37" t="s">
        <v>187</v>
      </c>
      <c r="F332" s="37" t="s">
        <v>185</v>
      </c>
      <c r="G332" s="37" t="n">
        <v>0</v>
      </c>
      <c r="H332" s="37" t="n">
        <v>0</v>
      </c>
      <c r="I332" s="37" t="n">
        <v>0</v>
      </c>
    </row>
    <row r="333" customFormat="false" ht="15" hidden="false" customHeight="false" outlineLevel="0" collapsed="false">
      <c r="A333" s="37" t="s">
        <v>472</v>
      </c>
      <c r="B333" s="37" t="s">
        <v>2310</v>
      </c>
      <c r="C333" s="37" t="s">
        <v>185</v>
      </c>
      <c r="D333" s="37" t="s">
        <v>187</v>
      </c>
      <c r="E333" s="37" t="s">
        <v>185</v>
      </c>
      <c r="F333" s="37" t="s">
        <v>185</v>
      </c>
      <c r="G333" s="37" t="n">
        <v>1</v>
      </c>
      <c r="H333" s="37" t="n">
        <v>0</v>
      </c>
      <c r="I333" s="37" t="n">
        <v>0</v>
      </c>
    </row>
    <row r="334" customFormat="false" ht="15" hidden="false" customHeight="false" outlineLevel="0" collapsed="false">
      <c r="A334" s="37" t="s">
        <v>945</v>
      </c>
      <c r="B334" s="37" t="s">
        <v>2310</v>
      </c>
      <c r="C334" s="37" t="s">
        <v>185</v>
      </c>
      <c r="D334" s="37" t="s">
        <v>187</v>
      </c>
      <c r="E334" s="37" t="s">
        <v>185</v>
      </c>
      <c r="F334" s="37" t="s">
        <v>185</v>
      </c>
      <c r="G334" s="37" t="n">
        <v>0</v>
      </c>
      <c r="H334" s="37" t="n">
        <v>0</v>
      </c>
      <c r="I334" s="37" t="n">
        <v>0</v>
      </c>
    </row>
    <row r="335" customFormat="false" ht="15" hidden="false" customHeight="false" outlineLevel="0" collapsed="false">
      <c r="A335" s="37" t="s">
        <v>947</v>
      </c>
      <c r="B335" s="37" t="s">
        <v>2310</v>
      </c>
      <c r="C335" s="37" t="s">
        <v>185</v>
      </c>
      <c r="D335" s="37" t="s">
        <v>187</v>
      </c>
      <c r="E335" s="37" t="s">
        <v>185</v>
      </c>
      <c r="F335" s="37" t="s">
        <v>185</v>
      </c>
      <c r="G335" s="37" t="n">
        <v>0</v>
      </c>
      <c r="H335" s="37" t="n">
        <v>0</v>
      </c>
      <c r="I335" s="37" t="n">
        <v>0</v>
      </c>
    </row>
    <row r="336" customFormat="false" ht="15" hidden="false" customHeight="false" outlineLevel="0" collapsed="false">
      <c r="A336" s="37" t="s">
        <v>948</v>
      </c>
      <c r="B336" s="37" t="s">
        <v>2310</v>
      </c>
      <c r="C336" s="37" t="s">
        <v>185</v>
      </c>
      <c r="D336" s="37" t="s">
        <v>187</v>
      </c>
      <c r="E336" s="37" t="s">
        <v>185</v>
      </c>
      <c r="F336" s="37" t="s">
        <v>185</v>
      </c>
      <c r="G336" s="37" t="n">
        <v>0</v>
      </c>
      <c r="H336" s="37" t="n">
        <v>0</v>
      </c>
      <c r="I336" s="37" t="n">
        <v>0</v>
      </c>
    </row>
    <row r="337" customFormat="false" ht="15" hidden="false" customHeight="false" outlineLevel="0" collapsed="false">
      <c r="A337" s="37" t="s">
        <v>949</v>
      </c>
      <c r="B337" s="37" t="s">
        <v>2310</v>
      </c>
      <c r="C337" s="37" t="s">
        <v>185</v>
      </c>
      <c r="D337" s="37" t="s">
        <v>187</v>
      </c>
      <c r="E337" s="37" t="s">
        <v>185</v>
      </c>
      <c r="F337" s="37" t="s">
        <v>185</v>
      </c>
      <c r="G337" s="37" t="n">
        <v>0</v>
      </c>
      <c r="H337" s="37" t="n">
        <v>0</v>
      </c>
      <c r="I337" s="37" t="n">
        <v>0</v>
      </c>
    </row>
    <row r="338" customFormat="false" ht="15" hidden="false" customHeight="false" outlineLevel="0" collapsed="false">
      <c r="A338" s="37" t="s">
        <v>950</v>
      </c>
      <c r="B338" s="37" t="s">
        <v>2310</v>
      </c>
      <c r="C338" s="37" t="s">
        <v>185</v>
      </c>
      <c r="D338" s="37" t="s">
        <v>187</v>
      </c>
      <c r="E338" s="37" t="s">
        <v>185</v>
      </c>
      <c r="F338" s="37" t="s">
        <v>185</v>
      </c>
      <c r="G338" s="37" t="n">
        <v>0</v>
      </c>
      <c r="H338" s="37" t="n">
        <v>0</v>
      </c>
      <c r="I338" s="37" t="n">
        <v>0</v>
      </c>
    </row>
    <row r="339" customFormat="false" ht="15" hidden="false" customHeight="false" outlineLevel="0" collapsed="false">
      <c r="A339" s="37" t="s">
        <v>791</v>
      </c>
      <c r="B339" s="37" t="s">
        <v>2310</v>
      </c>
      <c r="C339" s="37" t="s">
        <v>185</v>
      </c>
      <c r="D339" s="37" t="s">
        <v>187</v>
      </c>
      <c r="E339" s="37" t="s">
        <v>185</v>
      </c>
      <c r="F339" s="37" t="s">
        <v>187</v>
      </c>
      <c r="G339" s="37" t="n">
        <v>0</v>
      </c>
      <c r="H339" s="37" t="n">
        <v>0</v>
      </c>
      <c r="I339" s="37" t="n">
        <v>0</v>
      </c>
    </row>
    <row r="340" customFormat="false" ht="15" hidden="false" customHeight="false" outlineLevel="0" collapsed="false">
      <c r="A340" s="37" t="s">
        <v>952</v>
      </c>
      <c r="B340" s="37" t="s">
        <v>2310</v>
      </c>
      <c r="C340" s="37" t="s">
        <v>185</v>
      </c>
      <c r="D340" s="37" t="s">
        <v>187</v>
      </c>
      <c r="E340" s="37" t="s">
        <v>185</v>
      </c>
      <c r="F340" s="37" t="s">
        <v>187</v>
      </c>
      <c r="G340" s="37" t="n">
        <v>0</v>
      </c>
      <c r="H340" s="37" t="n">
        <v>0</v>
      </c>
      <c r="I340" s="37" t="n">
        <v>0</v>
      </c>
    </row>
    <row r="341" customFormat="false" ht="15" hidden="false" customHeight="false" outlineLevel="0" collapsed="false">
      <c r="A341" s="37" t="s">
        <v>954</v>
      </c>
      <c r="B341" s="37" t="s">
        <v>2310</v>
      </c>
      <c r="C341" s="37" t="s">
        <v>185</v>
      </c>
      <c r="D341" s="37" t="s">
        <v>187</v>
      </c>
      <c r="E341" s="37" t="s">
        <v>185</v>
      </c>
      <c r="F341" s="37" t="s">
        <v>185</v>
      </c>
      <c r="G341" s="37" t="n">
        <v>1</v>
      </c>
      <c r="H341" s="37" t="n">
        <v>0</v>
      </c>
      <c r="I341" s="37" t="n">
        <v>0</v>
      </c>
    </row>
    <row r="342" customFormat="false" ht="15" hidden="false" customHeight="false" outlineLevel="0" collapsed="false">
      <c r="A342" s="37" t="s">
        <v>955</v>
      </c>
      <c r="B342" s="37" t="s">
        <v>2310</v>
      </c>
      <c r="C342" s="37" t="s">
        <v>185</v>
      </c>
      <c r="D342" s="37" t="s">
        <v>187</v>
      </c>
      <c r="E342" s="37" t="s">
        <v>185</v>
      </c>
      <c r="F342" s="37" t="s">
        <v>185</v>
      </c>
      <c r="G342" s="37" t="n">
        <v>1</v>
      </c>
      <c r="H342" s="37" t="n">
        <v>0</v>
      </c>
      <c r="I342" s="37" t="n">
        <v>0</v>
      </c>
    </row>
    <row r="343" customFormat="false" ht="15" hidden="false" customHeight="false" outlineLevel="0" collapsed="false">
      <c r="A343" s="37" t="s">
        <v>957</v>
      </c>
      <c r="B343" s="37" t="s">
        <v>2310</v>
      </c>
      <c r="C343" s="37" t="s">
        <v>185</v>
      </c>
      <c r="D343" s="37" t="s">
        <v>187</v>
      </c>
      <c r="E343" s="37" t="s">
        <v>185</v>
      </c>
      <c r="F343" s="37" t="s">
        <v>185</v>
      </c>
      <c r="G343" s="37" t="n">
        <v>0</v>
      </c>
      <c r="H343" s="37" t="n">
        <v>0</v>
      </c>
      <c r="I343" s="37" t="n">
        <v>0</v>
      </c>
    </row>
    <row r="344" customFormat="false" ht="15" hidden="false" customHeight="false" outlineLevel="0" collapsed="false">
      <c r="A344" s="37" t="s">
        <v>958</v>
      </c>
      <c r="B344" s="37" t="s">
        <v>2310</v>
      </c>
      <c r="C344" s="37" t="s">
        <v>185</v>
      </c>
      <c r="D344" s="37" t="s">
        <v>187</v>
      </c>
      <c r="E344" s="37" t="s">
        <v>185</v>
      </c>
      <c r="F344" s="37" t="s">
        <v>185</v>
      </c>
      <c r="G344" s="37" t="n">
        <v>1</v>
      </c>
      <c r="H344" s="37" t="n">
        <v>1</v>
      </c>
      <c r="I344" s="37" t="n">
        <v>0</v>
      </c>
    </row>
    <row r="345" customFormat="false" ht="15" hidden="false" customHeight="false" outlineLevel="0" collapsed="false">
      <c r="A345" s="37" t="s">
        <v>960</v>
      </c>
      <c r="B345" s="37" t="s">
        <v>2311</v>
      </c>
      <c r="C345" s="37" t="s">
        <v>185</v>
      </c>
      <c r="D345" s="37" t="s">
        <v>187</v>
      </c>
      <c r="E345" s="37" t="s">
        <v>185</v>
      </c>
      <c r="F345" s="37" t="s">
        <v>185</v>
      </c>
      <c r="G345" s="37" t="n">
        <v>0</v>
      </c>
      <c r="H345" s="37" t="n">
        <v>0</v>
      </c>
      <c r="I345" s="37" t="n">
        <v>0</v>
      </c>
    </row>
    <row r="346" customFormat="false" ht="15" hidden="false" customHeight="false" outlineLevel="0" collapsed="false">
      <c r="A346" s="37" t="s">
        <v>962</v>
      </c>
      <c r="B346" s="37" t="s">
        <v>2310</v>
      </c>
      <c r="C346" s="37" t="s">
        <v>187</v>
      </c>
      <c r="D346" s="37" t="s">
        <v>187</v>
      </c>
      <c r="E346" s="37" t="s">
        <v>185</v>
      </c>
      <c r="F346" s="37" t="s">
        <v>187</v>
      </c>
      <c r="G346" s="37" t="n">
        <v>0</v>
      </c>
      <c r="H346" s="37" t="n">
        <v>0</v>
      </c>
      <c r="I346" s="37" t="n">
        <v>0</v>
      </c>
    </row>
    <row r="347" customFormat="false" ht="15" hidden="false" customHeight="false" outlineLevel="0" collapsed="false">
      <c r="A347" s="37" t="s">
        <v>963</v>
      </c>
      <c r="B347" s="37" t="s">
        <v>2310</v>
      </c>
      <c r="C347" s="37" t="s">
        <v>187</v>
      </c>
      <c r="D347" s="37" t="s">
        <v>187</v>
      </c>
      <c r="E347" s="37" t="s">
        <v>185</v>
      </c>
      <c r="F347" s="37" t="s">
        <v>185</v>
      </c>
      <c r="G347" s="37" t="n">
        <v>0</v>
      </c>
      <c r="H347" s="37" t="n">
        <v>0</v>
      </c>
      <c r="I347" s="37" t="n">
        <v>0</v>
      </c>
    </row>
    <row r="348" customFormat="false" ht="15" hidden="false" customHeight="false" outlineLevel="0" collapsed="false">
      <c r="A348" s="37" t="s">
        <v>964</v>
      </c>
      <c r="B348" s="37" t="s">
        <v>2310</v>
      </c>
      <c r="C348" s="37" t="s">
        <v>185</v>
      </c>
      <c r="D348" s="37" t="s">
        <v>187</v>
      </c>
      <c r="E348" s="37" t="s">
        <v>185</v>
      </c>
      <c r="F348" s="37" t="s">
        <v>187</v>
      </c>
      <c r="G348" s="37" t="n">
        <v>0</v>
      </c>
      <c r="H348" s="37" t="n">
        <v>0</v>
      </c>
      <c r="I348" s="37" t="n">
        <v>0</v>
      </c>
    </row>
    <row r="349" customFormat="false" ht="15" hidden="false" customHeight="false" outlineLevel="0" collapsed="false">
      <c r="A349" s="37" t="s">
        <v>966</v>
      </c>
      <c r="B349" s="37" t="s">
        <v>2310</v>
      </c>
      <c r="C349" s="37" t="s">
        <v>187</v>
      </c>
      <c r="D349" s="37" t="s">
        <v>187</v>
      </c>
      <c r="E349" s="37" t="s">
        <v>185</v>
      </c>
      <c r="F349" s="37" t="s">
        <v>185</v>
      </c>
      <c r="G349" s="37" t="n">
        <v>0</v>
      </c>
      <c r="H349" s="37" t="n">
        <v>0</v>
      </c>
      <c r="I349" s="37" t="n">
        <v>0</v>
      </c>
    </row>
    <row r="350" customFormat="false" ht="15" hidden="false" customHeight="false" outlineLevel="0" collapsed="false">
      <c r="A350" s="37" t="s">
        <v>968</v>
      </c>
      <c r="B350" s="37" t="s">
        <v>2311</v>
      </c>
      <c r="C350" s="37" t="s">
        <v>185</v>
      </c>
      <c r="D350" s="37" t="s">
        <v>187</v>
      </c>
      <c r="E350" s="37" t="s">
        <v>185</v>
      </c>
      <c r="F350" s="37" t="s">
        <v>185</v>
      </c>
      <c r="G350" s="37" t="n">
        <v>0</v>
      </c>
      <c r="H350" s="37" t="n">
        <v>0</v>
      </c>
      <c r="I350" s="37" t="n">
        <v>0</v>
      </c>
    </row>
    <row r="351" customFormat="false" ht="15" hidden="false" customHeight="false" outlineLevel="0" collapsed="false">
      <c r="A351" s="37" t="s">
        <v>969</v>
      </c>
      <c r="B351" s="37" t="s">
        <v>2310</v>
      </c>
      <c r="C351" s="37" t="s">
        <v>185</v>
      </c>
      <c r="D351" s="37" t="s">
        <v>187</v>
      </c>
      <c r="E351" s="37" t="s">
        <v>185</v>
      </c>
      <c r="F351" s="37" t="s">
        <v>187</v>
      </c>
      <c r="G351" s="37" t="n">
        <v>0</v>
      </c>
      <c r="H351" s="37" t="n">
        <v>0</v>
      </c>
      <c r="I351" s="37" t="n">
        <v>0</v>
      </c>
    </row>
    <row r="352" customFormat="false" ht="15" hidden="false" customHeight="false" outlineLevel="0" collapsed="false">
      <c r="A352" s="37" t="s">
        <v>970</v>
      </c>
      <c r="B352" s="37" t="s">
        <v>2310</v>
      </c>
      <c r="C352" s="37" t="s">
        <v>185</v>
      </c>
      <c r="D352" s="37" t="s">
        <v>187</v>
      </c>
      <c r="E352" s="37" t="s">
        <v>185</v>
      </c>
      <c r="F352" s="37" t="s">
        <v>185</v>
      </c>
      <c r="G352" s="37" t="n">
        <v>1</v>
      </c>
      <c r="H352" s="37" t="n">
        <v>0</v>
      </c>
      <c r="I352" s="37" t="n">
        <v>0</v>
      </c>
    </row>
    <row r="353" customFormat="false" ht="15" hidden="false" customHeight="false" outlineLevel="0" collapsed="false">
      <c r="A353" s="37" t="s">
        <v>971</v>
      </c>
      <c r="B353" s="37" t="s">
        <v>2310</v>
      </c>
      <c r="C353" s="37" t="s">
        <v>185</v>
      </c>
      <c r="D353" s="37" t="s">
        <v>187</v>
      </c>
      <c r="E353" s="37" t="s">
        <v>185</v>
      </c>
      <c r="F353" s="37" t="s">
        <v>185</v>
      </c>
      <c r="G353" s="37" t="n">
        <v>0</v>
      </c>
      <c r="H353" s="37" t="n">
        <v>0</v>
      </c>
      <c r="I353" s="37" t="n">
        <v>0</v>
      </c>
    </row>
    <row r="354" customFormat="false" ht="15" hidden="false" customHeight="false" outlineLevel="0" collapsed="false">
      <c r="A354" s="37" t="s">
        <v>857</v>
      </c>
      <c r="B354" s="37" t="s">
        <v>2310</v>
      </c>
      <c r="C354" s="37" t="s">
        <v>185</v>
      </c>
      <c r="D354" s="37" t="s">
        <v>187</v>
      </c>
      <c r="E354" s="37" t="s">
        <v>185</v>
      </c>
      <c r="F354" s="37" t="s">
        <v>185</v>
      </c>
      <c r="G354" s="37" t="n">
        <v>0</v>
      </c>
      <c r="H354" s="37" t="n">
        <v>0</v>
      </c>
      <c r="I354" s="37" t="n">
        <v>0</v>
      </c>
    </row>
    <row r="355" customFormat="false" ht="15" hidden="false" customHeight="false" outlineLevel="0" collapsed="false">
      <c r="A355" s="37" t="s">
        <v>973</v>
      </c>
      <c r="B355" s="37" t="s">
        <v>2310</v>
      </c>
      <c r="C355" s="37" t="s">
        <v>185</v>
      </c>
      <c r="D355" s="37" t="s">
        <v>187</v>
      </c>
      <c r="E355" s="37" t="s">
        <v>185</v>
      </c>
      <c r="F355" s="37" t="s">
        <v>185</v>
      </c>
      <c r="G355" s="37" t="n">
        <v>1</v>
      </c>
      <c r="H355" s="37" t="n">
        <v>0</v>
      </c>
      <c r="I355" s="37" t="n">
        <v>0</v>
      </c>
    </row>
    <row r="356" customFormat="false" ht="15" hidden="false" customHeight="false" outlineLevel="0" collapsed="false">
      <c r="A356" s="37" t="s">
        <v>974</v>
      </c>
      <c r="B356" s="37" t="s">
        <v>2310</v>
      </c>
      <c r="C356" s="37" t="s">
        <v>185</v>
      </c>
      <c r="D356" s="37" t="s">
        <v>187</v>
      </c>
      <c r="E356" s="37" t="s">
        <v>185</v>
      </c>
      <c r="F356" s="37" t="s">
        <v>185</v>
      </c>
      <c r="G356" s="37" t="n">
        <v>0</v>
      </c>
      <c r="H356" s="37" t="n">
        <v>0</v>
      </c>
      <c r="I356" s="37" t="n">
        <v>0</v>
      </c>
    </row>
    <row r="357" customFormat="false" ht="15" hidden="false" customHeight="false" outlineLevel="0" collapsed="false">
      <c r="A357" s="37" t="s">
        <v>975</v>
      </c>
      <c r="B357" s="37" t="s">
        <v>2310</v>
      </c>
      <c r="C357" s="37" t="s">
        <v>185</v>
      </c>
      <c r="D357" s="37" t="s">
        <v>187</v>
      </c>
      <c r="E357" s="37" t="s">
        <v>185</v>
      </c>
      <c r="F357" s="37" t="s">
        <v>187</v>
      </c>
      <c r="G357" s="37" t="n">
        <v>0</v>
      </c>
      <c r="H357" s="37" t="n">
        <v>1</v>
      </c>
      <c r="I357" s="37" t="n">
        <v>0</v>
      </c>
    </row>
    <row r="358" customFormat="false" ht="15" hidden="false" customHeight="false" outlineLevel="0" collapsed="false">
      <c r="A358" s="37" t="s">
        <v>976</v>
      </c>
      <c r="B358" s="37" t="s">
        <v>2312</v>
      </c>
      <c r="C358" s="37" t="s">
        <v>185</v>
      </c>
      <c r="D358" s="37" t="s">
        <v>187</v>
      </c>
      <c r="E358" s="37" t="s">
        <v>185</v>
      </c>
      <c r="F358" s="37" t="s">
        <v>185</v>
      </c>
      <c r="G358" s="37" t="n">
        <v>0</v>
      </c>
      <c r="H358" s="37" t="n">
        <v>0</v>
      </c>
      <c r="I358" s="37" t="n">
        <v>0</v>
      </c>
    </row>
    <row r="359" customFormat="false" ht="15" hidden="false" customHeight="false" outlineLevel="0" collapsed="false">
      <c r="A359" s="37" t="s">
        <v>977</v>
      </c>
      <c r="B359" s="37" t="s">
        <v>2310</v>
      </c>
      <c r="C359" s="37" t="s">
        <v>185</v>
      </c>
      <c r="D359" s="37" t="s">
        <v>187</v>
      </c>
      <c r="E359" s="37" t="s">
        <v>185</v>
      </c>
      <c r="F359" s="37" t="s">
        <v>185</v>
      </c>
      <c r="G359" s="37" t="n">
        <v>2</v>
      </c>
      <c r="H359" s="37" t="n">
        <v>0</v>
      </c>
      <c r="I359" s="37" t="n">
        <v>0</v>
      </c>
    </row>
    <row r="360" customFormat="false" ht="15" hidden="false" customHeight="false" outlineLevel="0" collapsed="false">
      <c r="A360" s="37" t="s">
        <v>978</v>
      </c>
      <c r="B360" s="37" t="s">
        <v>2310</v>
      </c>
      <c r="C360" s="37" t="s">
        <v>185</v>
      </c>
      <c r="D360" s="37" t="s">
        <v>187</v>
      </c>
      <c r="E360" s="37" t="s">
        <v>185</v>
      </c>
      <c r="F360" s="37" t="s">
        <v>185</v>
      </c>
      <c r="G360" s="37" t="n">
        <v>0</v>
      </c>
      <c r="H360" s="37" t="n">
        <v>0</v>
      </c>
      <c r="I360" s="37" t="n">
        <v>0</v>
      </c>
    </row>
    <row r="361" customFormat="false" ht="15" hidden="false" customHeight="false" outlineLevel="0" collapsed="false">
      <c r="A361" s="37" t="s">
        <v>979</v>
      </c>
      <c r="B361" s="37" t="s">
        <v>2310</v>
      </c>
      <c r="C361" s="37" t="s">
        <v>185</v>
      </c>
      <c r="D361" s="37" t="s">
        <v>187</v>
      </c>
      <c r="E361" s="37" t="s">
        <v>185</v>
      </c>
      <c r="F361" s="37" t="s">
        <v>185</v>
      </c>
      <c r="G361" s="37" t="n">
        <v>1</v>
      </c>
      <c r="H361" s="37" t="n">
        <v>0</v>
      </c>
      <c r="I361" s="37" t="n">
        <v>0</v>
      </c>
    </row>
    <row r="362" customFormat="false" ht="15" hidden="false" customHeight="false" outlineLevel="0" collapsed="false">
      <c r="A362" s="37" t="s">
        <v>798</v>
      </c>
      <c r="B362" s="37" t="s">
        <v>2310</v>
      </c>
      <c r="C362" s="37" t="s">
        <v>185</v>
      </c>
      <c r="D362" s="37" t="s">
        <v>187</v>
      </c>
      <c r="E362" s="37" t="s">
        <v>185</v>
      </c>
      <c r="F362" s="37" t="s">
        <v>185</v>
      </c>
      <c r="G362" s="37" t="n">
        <v>0</v>
      </c>
      <c r="H362" s="37" t="n">
        <v>0</v>
      </c>
      <c r="I362" s="37" t="n">
        <v>0</v>
      </c>
    </row>
    <row r="363" customFormat="false" ht="15" hidden="false" customHeight="false" outlineLevel="0" collapsed="false">
      <c r="A363" s="37" t="s">
        <v>582</v>
      </c>
      <c r="B363" s="37" t="s">
        <v>2310</v>
      </c>
      <c r="C363" s="37" t="s">
        <v>185</v>
      </c>
      <c r="D363" s="37" t="s">
        <v>187</v>
      </c>
      <c r="E363" s="37" t="s">
        <v>185</v>
      </c>
      <c r="F363" s="37" t="s">
        <v>187</v>
      </c>
      <c r="G363" s="37" t="n">
        <v>0</v>
      </c>
      <c r="H363" s="37" t="n">
        <v>0</v>
      </c>
      <c r="I363" s="37" t="n">
        <v>0</v>
      </c>
    </row>
    <row r="364" customFormat="false" ht="15" hidden="false" customHeight="false" outlineLevel="0" collapsed="false">
      <c r="A364" s="37" t="s">
        <v>981</v>
      </c>
      <c r="B364" s="37" t="s">
        <v>2310</v>
      </c>
      <c r="C364" s="37" t="s">
        <v>185</v>
      </c>
      <c r="D364" s="37" t="s">
        <v>187</v>
      </c>
      <c r="E364" s="37" t="s">
        <v>185</v>
      </c>
      <c r="F364" s="37" t="s">
        <v>185</v>
      </c>
      <c r="G364" s="37" t="n">
        <v>1</v>
      </c>
      <c r="H364" s="37" t="n">
        <v>0</v>
      </c>
      <c r="I364" s="37" t="n">
        <v>0</v>
      </c>
    </row>
    <row r="365" customFormat="false" ht="15" hidden="false" customHeight="false" outlineLevel="0" collapsed="false">
      <c r="A365" s="37" t="s">
        <v>982</v>
      </c>
      <c r="B365" s="37" t="s">
        <v>2310</v>
      </c>
      <c r="C365" s="37" t="s">
        <v>185</v>
      </c>
      <c r="D365" s="37" t="s">
        <v>187</v>
      </c>
      <c r="E365" s="37" t="s">
        <v>185</v>
      </c>
      <c r="F365" s="37" t="s">
        <v>185</v>
      </c>
      <c r="G365" s="37" t="n">
        <v>0</v>
      </c>
      <c r="H365" s="37" t="n">
        <v>0</v>
      </c>
      <c r="I365" s="37" t="n">
        <v>0</v>
      </c>
    </row>
    <row r="366" customFormat="false" ht="15" hidden="false" customHeight="false" outlineLevel="0" collapsed="false">
      <c r="A366" s="37" t="s">
        <v>984</v>
      </c>
      <c r="B366" s="37" t="s">
        <v>2310</v>
      </c>
      <c r="C366" s="37" t="s">
        <v>185</v>
      </c>
      <c r="D366" s="37" t="s">
        <v>187</v>
      </c>
      <c r="E366" s="37" t="s">
        <v>187</v>
      </c>
      <c r="F366" s="37" t="s">
        <v>185</v>
      </c>
      <c r="G366" s="37" t="n">
        <v>0</v>
      </c>
      <c r="H366" s="37" t="n">
        <v>0</v>
      </c>
      <c r="I366" s="37" t="n">
        <v>0</v>
      </c>
    </row>
    <row r="367" customFormat="false" ht="15" hidden="false" customHeight="false" outlineLevel="0" collapsed="false">
      <c r="A367" s="37" t="s">
        <v>424</v>
      </c>
      <c r="B367" s="37" t="s">
        <v>2310</v>
      </c>
      <c r="C367" s="37" t="s">
        <v>185</v>
      </c>
      <c r="D367" s="37" t="s">
        <v>187</v>
      </c>
      <c r="E367" s="37" t="s">
        <v>185</v>
      </c>
      <c r="F367" s="37" t="s">
        <v>185</v>
      </c>
      <c r="G367" s="37" t="n">
        <v>0</v>
      </c>
      <c r="H367" s="37" t="n">
        <v>0</v>
      </c>
      <c r="I367" s="37" t="n">
        <v>0</v>
      </c>
    </row>
    <row r="368" customFormat="false" ht="15" hidden="false" customHeight="false" outlineLevel="0" collapsed="false">
      <c r="A368" s="37" t="s">
        <v>986</v>
      </c>
      <c r="B368" s="37" t="s">
        <v>2310</v>
      </c>
      <c r="C368" s="37" t="s">
        <v>185</v>
      </c>
      <c r="D368" s="37" t="s">
        <v>187</v>
      </c>
      <c r="E368" s="37" t="s">
        <v>185</v>
      </c>
      <c r="F368" s="37" t="s">
        <v>185</v>
      </c>
      <c r="G368" s="37" t="n">
        <v>0</v>
      </c>
      <c r="H368" s="37" t="n">
        <v>0</v>
      </c>
      <c r="I368" s="37" t="n">
        <v>0</v>
      </c>
    </row>
    <row r="369" customFormat="false" ht="15" hidden="false" customHeight="false" outlineLevel="0" collapsed="false">
      <c r="A369" s="37" t="s">
        <v>988</v>
      </c>
      <c r="B369" s="37" t="s">
        <v>2310</v>
      </c>
      <c r="C369" s="37" t="s">
        <v>185</v>
      </c>
      <c r="D369" s="37" t="s">
        <v>187</v>
      </c>
      <c r="E369" s="37" t="s">
        <v>185</v>
      </c>
      <c r="F369" s="37" t="s">
        <v>185</v>
      </c>
      <c r="G369" s="37" t="n">
        <v>0</v>
      </c>
      <c r="H369" s="37" t="n">
        <v>0</v>
      </c>
      <c r="I369" s="37" t="n">
        <v>0</v>
      </c>
    </row>
    <row r="370" customFormat="false" ht="15" hidden="false" customHeight="false" outlineLevel="0" collapsed="false">
      <c r="A370" s="37" t="s">
        <v>989</v>
      </c>
      <c r="B370" s="37" t="s">
        <v>2310</v>
      </c>
      <c r="C370" s="37" t="s">
        <v>185</v>
      </c>
      <c r="D370" s="37" t="s">
        <v>187</v>
      </c>
      <c r="E370" s="37" t="s">
        <v>185</v>
      </c>
      <c r="F370" s="37" t="s">
        <v>185</v>
      </c>
      <c r="G370" s="37" t="n">
        <v>0</v>
      </c>
      <c r="H370" s="37" t="n">
        <v>0</v>
      </c>
      <c r="I370" s="37" t="n">
        <v>1</v>
      </c>
    </row>
    <row r="371" customFormat="false" ht="15" hidden="false" customHeight="false" outlineLevel="0" collapsed="false">
      <c r="A371" s="37" t="s">
        <v>990</v>
      </c>
      <c r="B371" s="37" t="s">
        <v>2310</v>
      </c>
      <c r="C371" s="37" t="s">
        <v>185</v>
      </c>
      <c r="D371" s="37" t="s">
        <v>187</v>
      </c>
      <c r="E371" s="37" t="s">
        <v>185</v>
      </c>
      <c r="F371" s="37" t="s">
        <v>185</v>
      </c>
      <c r="G371" s="37" t="n">
        <v>0</v>
      </c>
      <c r="H371" s="37" t="n">
        <v>0</v>
      </c>
      <c r="I371" s="37" t="n">
        <v>0</v>
      </c>
    </row>
    <row r="372" customFormat="false" ht="15" hidden="false" customHeight="false" outlineLevel="0" collapsed="false">
      <c r="A372" s="37" t="s">
        <v>991</v>
      </c>
      <c r="B372" s="37" t="s">
        <v>2310</v>
      </c>
      <c r="C372" s="37" t="s">
        <v>185</v>
      </c>
      <c r="D372" s="37" t="s">
        <v>187</v>
      </c>
      <c r="E372" s="37" t="s">
        <v>185</v>
      </c>
      <c r="F372" s="37" t="s">
        <v>185</v>
      </c>
      <c r="G372" s="37" t="n">
        <v>0</v>
      </c>
      <c r="H372" s="37" t="n">
        <v>0</v>
      </c>
      <c r="I372" s="37" t="n">
        <v>0</v>
      </c>
    </row>
    <row r="373" customFormat="false" ht="15" hidden="false" customHeight="false" outlineLevel="0" collapsed="false">
      <c r="A373" s="37" t="s">
        <v>993</v>
      </c>
      <c r="B373" s="37" t="s">
        <v>2311</v>
      </c>
      <c r="C373" s="37" t="s">
        <v>187</v>
      </c>
      <c r="D373" s="37" t="s">
        <v>187</v>
      </c>
      <c r="E373" s="37" t="s">
        <v>185</v>
      </c>
      <c r="F373" s="37" t="s">
        <v>185</v>
      </c>
      <c r="G373" s="37" t="n">
        <v>0</v>
      </c>
      <c r="H373" s="37" t="n">
        <v>0</v>
      </c>
      <c r="I373" s="37" t="n">
        <v>0</v>
      </c>
    </row>
    <row r="374" customFormat="false" ht="15" hidden="false" customHeight="false" outlineLevel="0" collapsed="false">
      <c r="A374" s="37" t="s">
        <v>994</v>
      </c>
      <c r="B374" s="37" t="s">
        <v>2310</v>
      </c>
      <c r="C374" s="37" t="s">
        <v>185</v>
      </c>
      <c r="D374" s="37" t="s">
        <v>187</v>
      </c>
      <c r="E374" s="37" t="s">
        <v>185</v>
      </c>
      <c r="F374" s="37" t="s">
        <v>185</v>
      </c>
      <c r="G374" s="37" t="n">
        <v>0</v>
      </c>
      <c r="H374" s="37" t="n">
        <v>0</v>
      </c>
      <c r="I374" s="37" t="n">
        <v>0</v>
      </c>
    </row>
    <row r="375" customFormat="false" ht="15" hidden="false" customHeight="false" outlineLevel="0" collapsed="false">
      <c r="A375" s="37" t="s">
        <v>995</v>
      </c>
      <c r="B375" s="37" t="s">
        <v>2310</v>
      </c>
      <c r="C375" s="37" t="s">
        <v>185</v>
      </c>
      <c r="D375" s="37" t="s">
        <v>187</v>
      </c>
      <c r="E375" s="37" t="s">
        <v>185</v>
      </c>
      <c r="F375" s="37" t="s">
        <v>187</v>
      </c>
      <c r="G375" s="37" t="n">
        <v>0</v>
      </c>
      <c r="H375" s="37" t="n">
        <v>0</v>
      </c>
      <c r="I375" s="37" t="n">
        <v>0</v>
      </c>
    </row>
    <row r="376" customFormat="false" ht="15" hidden="false" customHeight="false" outlineLevel="0" collapsed="false">
      <c r="A376" s="37" t="s">
        <v>996</v>
      </c>
      <c r="B376" s="37" t="s">
        <v>2310</v>
      </c>
      <c r="C376" s="37" t="s">
        <v>185</v>
      </c>
      <c r="D376" s="37" t="s">
        <v>187</v>
      </c>
      <c r="E376" s="37" t="s">
        <v>185</v>
      </c>
      <c r="F376" s="37" t="s">
        <v>185</v>
      </c>
      <c r="G376" s="37" t="n">
        <v>0</v>
      </c>
      <c r="H376" s="37" t="n">
        <v>0</v>
      </c>
      <c r="I376" s="37" t="n">
        <v>0</v>
      </c>
    </row>
    <row r="377" customFormat="false" ht="15" hidden="false" customHeight="false" outlineLevel="0" collapsed="false">
      <c r="A377" s="37" t="s">
        <v>997</v>
      </c>
      <c r="B377" s="37" t="s">
        <v>2310</v>
      </c>
      <c r="C377" s="37" t="s">
        <v>185</v>
      </c>
      <c r="D377" s="37" t="s">
        <v>187</v>
      </c>
      <c r="E377" s="37" t="s">
        <v>187</v>
      </c>
      <c r="F377" s="37" t="s">
        <v>185</v>
      </c>
      <c r="G377" s="37" t="n">
        <v>1</v>
      </c>
      <c r="H377" s="37" t="n">
        <v>0</v>
      </c>
      <c r="I377" s="37" t="n">
        <v>0</v>
      </c>
    </row>
    <row r="378" customFormat="false" ht="15" hidden="false" customHeight="false" outlineLevel="0" collapsed="false">
      <c r="A378" s="37" t="s">
        <v>999</v>
      </c>
      <c r="B378" s="37" t="s">
        <v>2311</v>
      </c>
      <c r="C378" s="37" t="s">
        <v>185</v>
      </c>
      <c r="D378" s="37" t="s">
        <v>187</v>
      </c>
      <c r="E378" s="37" t="s">
        <v>185</v>
      </c>
      <c r="F378" s="37" t="s">
        <v>185</v>
      </c>
      <c r="G378" s="37" t="n">
        <v>0</v>
      </c>
      <c r="H378" s="37" t="n">
        <v>0</v>
      </c>
      <c r="I378" s="37" t="n">
        <v>0</v>
      </c>
    </row>
    <row r="379" customFormat="false" ht="15" hidden="false" customHeight="false" outlineLevel="0" collapsed="false">
      <c r="A379" s="37" t="s">
        <v>1001</v>
      </c>
      <c r="B379" s="37" t="s">
        <v>2310</v>
      </c>
      <c r="C379" s="37" t="s">
        <v>185</v>
      </c>
      <c r="D379" s="37" t="s">
        <v>187</v>
      </c>
      <c r="E379" s="37" t="s">
        <v>185</v>
      </c>
      <c r="F379" s="37" t="s">
        <v>185</v>
      </c>
      <c r="G379" s="37" t="n">
        <v>0</v>
      </c>
      <c r="H379" s="37" t="n">
        <v>0</v>
      </c>
      <c r="I379" s="37" t="n">
        <v>0</v>
      </c>
    </row>
    <row r="380" customFormat="false" ht="15" hidden="false" customHeight="false" outlineLevel="0" collapsed="false">
      <c r="A380" s="37" t="s">
        <v>1002</v>
      </c>
      <c r="B380" s="37" t="s">
        <v>2310</v>
      </c>
      <c r="C380" s="37" t="s">
        <v>185</v>
      </c>
      <c r="D380" s="37" t="s">
        <v>187</v>
      </c>
      <c r="E380" s="37" t="s">
        <v>185</v>
      </c>
      <c r="F380" s="37" t="s">
        <v>185</v>
      </c>
      <c r="G380" s="37" t="n">
        <v>0</v>
      </c>
      <c r="H380" s="37" t="n">
        <v>0</v>
      </c>
      <c r="I380" s="37" t="n">
        <v>0</v>
      </c>
    </row>
    <row r="381" customFormat="false" ht="15" hidden="false" customHeight="false" outlineLevel="0" collapsed="false">
      <c r="A381" s="37" t="s">
        <v>1003</v>
      </c>
      <c r="B381" s="37" t="s">
        <v>2310</v>
      </c>
      <c r="C381" s="37" t="s">
        <v>185</v>
      </c>
      <c r="D381" s="37" t="s">
        <v>187</v>
      </c>
      <c r="E381" s="37" t="s">
        <v>185</v>
      </c>
      <c r="F381" s="37" t="s">
        <v>185</v>
      </c>
      <c r="G381" s="37" t="n">
        <v>0</v>
      </c>
      <c r="H381" s="37" t="n">
        <v>0</v>
      </c>
      <c r="I381" s="37" t="n">
        <v>0</v>
      </c>
    </row>
    <row r="382" customFormat="false" ht="15" hidden="false" customHeight="false" outlineLevel="0" collapsed="false">
      <c r="A382" s="37" t="s">
        <v>1004</v>
      </c>
      <c r="B382" s="37" t="s">
        <v>2312</v>
      </c>
      <c r="C382" s="37" t="s">
        <v>185</v>
      </c>
      <c r="D382" s="37" t="s">
        <v>187</v>
      </c>
      <c r="E382" s="37" t="s">
        <v>185</v>
      </c>
      <c r="F382" s="37" t="s">
        <v>185</v>
      </c>
      <c r="G382" s="37" t="n">
        <v>0</v>
      </c>
      <c r="H382" s="37" t="n">
        <v>0</v>
      </c>
      <c r="I382" s="37" t="n">
        <v>0</v>
      </c>
    </row>
    <row r="383" customFormat="false" ht="15" hidden="false" customHeight="false" outlineLevel="0" collapsed="false">
      <c r="A383" s="37" t="s">
        <v>1005</v>
      </c>
      <c r="B383" s="37" t="s">
        <v>2310</v>
      </c>
      <c r="C383" s="37" t="s">
        <v>185</v>
      </c>
      <c r="D383" s="37" t="s">
        <v>187</v>
      </c>
      <c r="E383" s="37" t="s">
        <v>185</v>
      </c>
      <c r="F383" s="37" t="s">
        <v>185</v>
      </c>
      <c r="G383" s="37" t="n">
        <v>1</v>
      </c>
      <c r="H383" s="37" t="n">
        <v>0</v>
      </c>
      <c r="I383" s="37" t="n">
        <v>0</v>
      </c>
    </row>
    <row r="384" customFormat="false" ht="15" hidden="false" customHeight="false" outlineLevel="0" collapsed="false">
      <c r="A384" s="37" t="s">
        <v>1007</v>
      </c>
      <c r="B384" s="37" t="s">
        <v>2310</v>
      </c>
      <c r="C384" s="37" t="s">
        <v>185</v>
      </c>
      <c r="D384" s="37" t="s">
        <v>187</v>
      </c>
      <c r="E384" s="37" t="s">
        <v>187</v>
      </c>
      <c r="F384" s="37" t="s">
        <v>185</v>
      </c>
      <c r="G384" s="37" t="n">
        <v>0</v>
      </c>
      <c r="H384" s="37" t="n">
        <v>0</v>
      </c>
      <c r="I384" s="37" t="n">
        <v>0</v>
      </c>
    </row>
    <row r="385" customFormat="false" ht="15" hidden="false" customHeight="false" outlineLevel="0" collapsed="false">
      <c r="A385" s="37" t="s">
        <v>972</v>
      </c>
      <c r="B385" s="37" t="s">
        <v>2310</v>
      </c>
      <c r="C385" s="37" t="s">
        <v>185</v>
      </c>
      <c r="D385" s="37" t="s">
        <v>187</v>
      </c>
      <c r="E385" s="37" t="s">
        <v>185</v>
      </c>
      <c r="F385" s="37" t="s">
        <v>185</v>
      </c>
      <c r="G385" s="37" t="n">
        <v>0</v>
      </c>
      <c r="H385" s="37" t="n">
        <v>0</v>
      </c>
      <c r="I385" s="37" t="n">
        <v>0</v>
      </c>
    </row>
    <row r="386" customFormat="false" ht="15" hidden="false" customHeight="false" outlineLevel="0" collapsed="false">
      <c r="A386" s="37" t="s">
        <v>1008</v>
      </c>
      <c r="B386" s="37" t="s">
        <v>2310</v>
      </c>
      <c r="C386" s="37" t="s">
        <v>187</v>
      </c>
      <c r="D386" s="37" t="s">
        <v>187</v>
      </c>
      <c r="E386" s="37" t="s">
        <v>185</v>
      </c>
      <c r="F386" s="37" t="s">
        <v>185</v>
      </c>
      <c r="G386" s="37" t="n">
        <v>1</v>
      </c>
      <c r="H386" s="37" t="n">
        <v>0</v>
      </c>
      <c r="I386" s="37" t="n">
        <v>0</v>
      </c>
    </row>
    <row r="387" customFormat="false" ht="15" hidden="false" customHeight="false" outlineLevel="0" collapsed="false">
      <c r="A387" s="37" t="s">
        <v>1010</v>
      </c>
      <c r="B387" s="37" t="s">
        <v>2310</v>
      </c>
      <c r="C387" s="37" t="s">
        <v>185</v>
      </c>
      <c r="D387" s="37" t="s">
        <v>187</v>
      </c>
      <c r="E387" s="37" t="s">
        <v>185</v>
      </c>
      <c r="F387" s="37" t="s">
        <v>185</v>
      </c>
      <c r="G387" s="37" t="n">
        <v>0</v>
      </c>
      <c r="H387" s="37" t="n">
        <v>0</v>
      </c>
      <c r="I387" s="37" t="n">
        <v>0</v>
      </c>
    </row>
    <row r="388" customFormat="false" ht="15" hidden="false" customHeight="false" outlineLevel="0" collapsed="false">
      <c r="A388" s="37" t="s">
        <v>1011</v>
      </c>
      <c r="B388" s="37" t="s">
        <v>2310</v>
      </c>
      <c r="C388" s="37" t="s">
        <v>185</v>
      </c>
      <c r="D388" s="37" t="s">
        <v>187</v>
      </c>
      <c r="E388" s="37" t="s">
        <v>185</v>
      </c>
      <c r="F388" s="37" t="s">
        <v>185</v>
      </c>
      <c r="G388" s="37" t="n">
        <v>0</v>
      </c>
      <c r="H388" s="37" t="n">
        <v>0</v>
      </c>
      <c r="I388" s="37" t="n">
        <v>0</v>
      </c>
    </row>
    <row r="389" customFormat="false" ht="15" hidden="false" customHeight="false" outlineLevel="0" collapsed="false">
      <c r="A389" s="37" t="s">
        <v>1013</v>
      </c>
      <c r="B389" s="37" t="s">
        <v>2310</v>
      </c>
      <c r="C389" s="37" t="s">
        <v>185</v>
      </c>
      <c r="D389" s="37" t="s">
        <v>187</v>
      </c>
      <c r="E389" s="37" t="s">
        <v>185</v>
      </c>
      <c r="F389" s="37" t="s">
        <v>185</v>
      </c>
      <c r="G389" s="37" t="n">
        <v>1</v>
      </c>
      <c r="H389" s="37" t="n">
        <v>0</v>
      </c>
      <c r="I389" s="37" t="n">
        <v>0</v>
      </c>
    </row>
    <row r="390" customFormat="false" ht="15" hidden="false" customHeight="false" outlineLevel="0" collapsed="false">
      <c r="A390" s="37" t="s">
        <v>1014</v>
      </c>
      <c r="B390" s="37" t="s">
        <v>2310</v>
      </c>
      <c r="C390" s="37" t="s">
        <v>185</v>
      </c>
      <c r="D390" s="37" t="s">
        <v>187</v>
      </c>
      <c r="E390" s="37" t="s">
        <v>185</v>
      </c>
      <c r="F390" s="37" t="s">
        <v>185</v>
      </c>
      <c r="G390" s="37" t="n">
        <v>0</v>
      </c>
      <c r="H390" s="37" t="n">
        <v>0</v>
      </c>
      <c r="I390" s="37" t="n">
        <v>1</v>
      </c>
    </row>
    <row r="391" customFormat="false" ht="15" hidden="false" customHeight="false" outlineLevel="0" collapsed="false">
      <c r="A391" s="37" t="s">
        <v>1015</v>
      </c>
      <c r="B391" s="37" t="s">
        <v>2310</v>
      </c>
      <c r="C391" s="37" t="s">
        <v>185</v>
      </c>
      <c r="D391" s="37" t="s">
        <v>187</v>
      </c>
      <c r="E391" s="37" t="s">
        <v>185</v>
      </c>
      <c r="F391" s="37" t="s">
        <v>185</v>
      </c>
      <c r="G391" s="37" t="n">
        <v>0</v>
      </c>
      <c r="H391" s="37" t="n">
        <v>0</v>
      </c>
      <c r="I391" s="37" t="n">
        <v>0</v>
      </c>
    </row>
    <row r="392" customFormat="false" ht="15" hidden="false" customHeight="false" outlineLevel="0" collapsed="false">
      <c r="A392" s="37" t="s">
        <v>1016</v>
      </c>
      <c r="B392" s="37" t="s">
        <v>2310</v>
      </c>
      <c r="C392" s="37" t="s">
        <v>185</v>
      </c>
      <c r="D392" s="37" t="s">
        <v>187</v>
      </c>
      <c r="E392" s="37" t="s">
        <v>187</v>
      </c>
      <c r="F392" s="37" t="s">
        <v>185</v>
      </c>
      <c r="G392" s="37" t="n">
        <v>0</v>
      </c>
      <c r="H392" s="37" t="n">
        <v>0</v>
      </c>
      <c r="I392" s="37" t="n">
        <v>0</v>
      </c>
    </row>
    <row r="393" customFormat="false" ht="15" hidden="false" customHeight="false" outlineLevel="0" collapsed="false">
      <c r="A393" s="37" t="s">
        <v>1017</v>
      </c>
      <c r="B393" s="37" t="s">
        <v>2310</v>
      </c>
      <c r="C393" s="37" t="s">
        <v>185</v>
      </c>
      <c r="D393" s="37" t="s">
        <v>187</v>
      </c>
      <c r="E393" s="37" t="s">
        <v>185</v>
      </c>
      <c r="F393" s="37" t="s">
        <v>185</v>
      </c>
      <c r="G393" s="37" t="n">
        <v>0</v>
      </c>
      <c r="H393" s="37" t="n">
        <v>0</v>
      </c>
      <c r="I393" s="37" t="n">
        <v>0</v>
      </c>
    </row>
    <row r="394" customFormat="false" ht="15" hidden="false" customHeight="false" outlineLevel="0" collapsed="false">
      <c r="A394" s="37" t="s">
        <v>1019</v>
      </c>
      <c r="B394" s="37" t="s">
        <v>2310</v>
      </c>
      <c r="C394" s="37" t="s">
        <v>185</v>
      </c>
      <c r="D394" s="37" t="s">
        <v>187</v>
      </c>
      <c r="E394" s="37" t="s">
        <v>185</v>
      </c>
      <c r="F394" s="37" t="s">
        <v>185</v>
      </c>
      <c r="G394" s="37" t="n">
        <v>0</v>
      </c>
      <c r="H394" s="37" t="n">
        <v>0</v>
      </c>
      <c r="I394" s="37" t="n">
        <v>0</v>
      </c>
    </row>
    <row r="395" customFormat="false" ht="15" hidden="false" customHeight="false" outlineLevel="0" collapsed="false">
      <c r="A395" s="37" t="s">
        <v>1020</v>
      </c>
      <c r="B395" s="37" t="s">
        <v>2310</v>
      </c>
      <c r="C395" s="37" t="s">
        <v>185</v>
      </c>
      <c r="D395" s="37" t="s">
        <v>187</v>
      </c>
      <c r="E395" s="37" t="s">
        <v>185</v>
      </c>
      <c r="F395" s="37" t="s">
        <v>185</v>
      </c>
      <c r="G395" s="37" t="n">
        <v>0</v>
      </c>
      <c r="H395" s="37" t="n">
        <v>0</v>
      </c>
      <c r="I395" s="37" t="n">
        <v>0</v>
      </c>
    </row>
    <row r="396" customFormat="false" ht="15" hidden="false" customHeight="false" outlineLevel="0" collapsed="false">
      <c r="A396" s="37" t="s">
        <v>1021</v>
      </c>
      <c r="B396" s="37" t="s">
        <v>2311</v>
      </c>
      <c r="C396" s="37" t="s">
        <v>185</v>
      </c>
      <c r="D396" s="37" t="s">
        <v>187</v>
      </c>
      <c r="E396" s="37" t="s">
        <v>185</v>
      </c>
      <c r="F396" s="37" t="s">
        <v>185</v>
      </c>
      <c r="G396" s="37" t="n">
        <v>0</v>
      </c>
      <c r="H396" s="37" t="n">
        <v>0</v>
      </c>
      <c r="I396" s="37" t="n">
        <v>0</v>
      </c>
    </row>
    <row r="397" customFormat="false" ht="15" hidden="false" customHeight="false" outlineLevel="0" collapsed="false">
      <c r="A397" s="37" t="s">
        <v>1022</v>
      </c>
      <c r="B397" s="37" t="s">
        <v>2310</v>
      </c>
      <c r="C397" s="37" t="s">
        <v>185</v>
      </c>
      <c r="D397" s="37" t="s">
        <v>187</v>
      </c>
      <c r="E397" s="37" t="s">
        <v>185</v>
      </c>
      <c r="F397" s="37" t="s">
        <v>185</v>
      </c>
      <c r="G397" s="37" t="n">
        <v>1</v>
      </c>
      <c r="H397" s="37" t="n">
        <v>0</v>
      </c>
      <c r="I397" s="37" t="n">
        <v>1</v>
      </c>
    </row>
    <row r="398" customFormat="false" ht="15" hidden="false" customHeight="false" outlineLevel="0" collapsed="false">
      <c r="A398" s="37" t="s">
        <v>1023</v>
      </c>
      <c r="B398" s="37" t="s">
        <v>2311</v>
      </c>
      <c r="C398" s="37" t="s">
        <v>185</v>
      </c>
      <c r="D398" s="37" t="s">
        <v>187</v>
      </c>
      <c r="E398" s="37" t="s">
        <v>185</v>
      </c>
      <c r="F398" s="37" t="s">
        <v>185</v>
      </c>
      <c r="G398" s="37" t="n">
        <v>0</v>
      </c>
      <c r="H398" s="37" t="n">
        <v>0</v>
      </c>
      <c r="I398" s="37" t="n">
        <v>0</v>
      </c>
    </row>
    <row r="399" customFormat="false" ht="15" hidden="false" customHeight="false" outlineLevel="0" collapsed="false">
      <c r="A399" s="37" t="s">
        <v>1024</v>
      </c>
      <c r="B399" s="37" t="s">
        <v>2310</v>
      </c>
      <c r="C399" s="37" t="s">
        <v>185</v>
      </c>
      <c r="D399" s="37" t="s">
        <v>187</v>
      </c>
      <c r="E399" s="37" t="s">
        <v>185</v>
      </c>
      <c r="F399" s="37" t="s">
        <v>185</v>
      </c>
      <c r="G399" s="37" t="n">
        <v>0</v>
      </c>
      <c r="H399" s="37" t="n">
        <v>0</v>
      </c>
      <c r="I399" s="37" t="n">
        <v>0</v>
      </c>
    </row>
    <row r="400" customFormat="false" ht="15" hidden="false" customHeight="false" outlineLevel="0" collapsed="false">
      <c r="A400" s="37" t="s">
        <v>1025</v>
      </c>
      <c r="B400" s="37" t="s">
        <v>2310</v>
      </c>
      <c r="C400" s="37" t="s">
        <v>185</v>
      </c>
      <c r="D400" s="37" t="s">
        <v>187</v>
      </c>
      <c r="E400" s="37" t="s">
        <v>185</v>
      </c>
      <c r="F400" s="37" t="s">
        <v>185</v>
      </c>
      <c r="G400" s="37" t="n">
        <v>0</v>
      </c>
      <c r="H400" s="37" t="n">
        <v>0</v>
      </c>
      <c r="I400" s="37" t="n">
        <v>0</v>
      </c>
    </row>
    <row r="401" customFormat="false" ht="15" hidden="false" customHeight="false" outlineLevel="0" collapsed="false">
      <c r="A401" s="37" t="s">
        <v>1026</v>
      </c>
      <c r="B401" s="37" t="s">
        <v>2310</v>
      </c>
      <c r="C401" s="37" t="s">
        <v>185</v>
      </c>
      <c r="D401" s="37" t="s">
        <v>187</v>
      </c>
      <c r="E401" s="37" t="s">
        <v>185</v>
      </c>
      <c r="F401" s="37" t="s">
        <v>185</v>
      </c>
      <c r="G401" s="37" t="n">
        <v>0</v>
      </c>
      <c r="H401" s="37" t="n">
        <v>0</v>
      </c>
      <c r="I401" s="37" t="n">
        <v>1</v>
      </c>
    </row>
    <row r="402" customFormat="false" ht="15" hidden="false" customHeight="false" outlineLevel="0" collapsed="false">
      <c r="A402" s="37" t="s">
        <v>1027</v>
      </c>
      <c r="B402" s="37" t="s">
        <v>2310</v>
      </c>
      <c r="C402" s="37" t="s">
        <v>185</v>
      </c>
      <c r="D402" s="37" t="s">
        <v>187</v>
      </c>
      <c r="E402" s="37" t="s">
        <v>185</v>
      </c>
      <c r="F402" s="37" t="s">
        <v>185</v>
      </c>
      <c r="G402" s="37" t="n">
        <v>0</v>
      </c>
      <c r="H402" s="37" t="n">
        <v>0</v>
      </c>
      <c r="I402" s="37" t="n">
        <v>0</v>
      </c>
    </row>
    <row r="403" customFormat="false" ht="15" hidden="false" customHeight="false" outlineLevel="0" collapsed="false">
      <c r="A403" s="37" t="s">
        <v>1028</v>
      </c>
      <c r="B403" s="37" t="s">
        <v>2310</v>
      </c>
      <c r="C403" s="37" t="s">
        <v>185</v>
      </c>
      <c r="D403" s="37" t="s">
        <v>187</v>
      </c>
      <c r="E403" s="37" t="s">
        <v>185</v>
      </c>
      <c r="F403" s="37" t="s">
        <v>185</v>
      </c>
      <c r="G403" s="37" t="n">
        <v>0</v>
      </c>
      <c r="H403" s="37" t="n">
        <v>0</v>
      </c>
      <c r="I403" s="37" t="n">
        <v>0</v>
      </c>
    </row>
    <row r="404" customFormat="false" ht="15" hidden="false" customHeight="false" outlineLevel="0" collapsed="false">
      <c r="A404" s="37" t="s">
        <v>1030</v>
      </c>
      <c r="B404" s="37" t="s">
        <v>2310</v>
      </c>
      <c r="C404" s="37" t="s">
        <v>185</v>
      </c>
      <c r="D404" s="37" t="s">
        <v>187</v>
      </c>
      <c r="E404" s="37" t="s">
        <v>185</v>
      </c>
      <c r="F404" s="37" t="s">
        <v>185</v>
      </c>
      <c r="G404" s="37" t="n">
        <v>0</v>
      </c>
      <c r="H404" s="37" t="n">
        <v>0</v>
      </c>
      <c r="I404" s="37" t="n">
        <v>0</v>
      </c>
    </row>
    <row r="405" customFormat="false" ht="15" hidden="false" customHeight="false" outlineLevel="0" collapsed="false">
      <c r="A405" s="37" t="s">
        <v>1031</v>
      </c>
      <c r="B405" s="37" t="s">
        <v>2310</v>
      </c>
      <c r="C405" s="37" t="s">
        <v>185</v>
      </c>
      <c r="D405" s="37" t="s">
        <v>187</v>
      </c>
      <c r="E405" s="37" t="s">
        <v>185</v>
      </c>
      <c r="F405" s="37" t="s">
        <v>187</v>
      </c>
      <c r="G405" s="37" t="n">
        <v>0</v>
      </c>
      <c r="H405" s="37" t="n">
        <v>0</v>
      </c>
      <c r="I405" s="37" t="n">
        <v>0</v>
      </c>
    </row>
    <row r="406" customFormat="false" ht="15" hidden="false" customHeight="false" outlineLevel="0" collapsed="false">
      <c r="A406" s="37" t="s">
        <v>1032</v>
      </c>
      <c r="B406" s="37" t="s">
        <v>2310</v>
      </c>
      <c r="C406" s="37" t="s">
        <v>185</v>
      </c>
      <c r="D406" s="37" t="s">
        <v>187</v>
      </c>
      <c r="E406" s="37" t="s">
        <v>185</v>
      </c>
      <c r="F406" s="37" t="s">
        <v>187</v>
      </c>
      <c r="G406" s="37" t="n">
        <v>0</v>
      </c>
      <c r="H406" s="37" t="n">
        <v>0</v>
      </c>
      <c r="I406" s="37" t="n">
        <v>0</v>
      </c>
    </row>
    <row r="407" customFormat="false" ht="15" hidden="false" customHeight="false" outlineLevel="0" collapsed="false">
      <c r="A407" s="37" t="s">
        <v>1033</v>
      </c>
      <c r="B407" s="37" t="s">
        <v>2310</v>
      </c>
      <c r="C407" s="37" t="s">
        <v>185</v>
      </c>
      <c r="D407" s="37" t="s">
        <v>187</v>
      </c>
      <c r="E407" s="37" t="s">
        <v>185</v>
      </c>
      <c r="F407" s="37" t="s">
        <v>185</v>
      </c>
      <c r="G407" s="37" t="n">
        <v>0</v>
      </c>
      <c r="H407" s="37" t="n">
        <v>0</v>
      </c>
      <c r="I407" s="37" t="n">
        <v>0</v>
      </c>
    </row>
    <row r="408" customFormat="false" ht="15" hidden="false" customHeight="false" outlineLevel="0" collapsed="false">
      <c r="A408" s="37" t="s">
        <v>1034</v>
      </c>
      <c r="B408" s="37" t="s">
        <v>2311</v>
      </c>
      <c r="C408" s="37" t="s">
        <v>185</v>
      </c>
      <c r="D408" s="37" t="s">
        <v>187</v>
      </c>
      <c r="E408" s="37" t="s">
        <v>185</v>
      </c>
      <c r="F408" s="37" t="s">
        <v>185</v>
      </c>
      <c r="G408" s="37" t="n">
        <v>0</v>
      </c>
      <c r="H408" s="37" t="n">
        <v>0</v>
      </c>
      <c r="I408" s="37" t="n">
        <v>0</v>
      </c>
    </row>
    <row r="409" customFormat="false" ht="15" hidden="false" customHeight="false" outlineLevel="0" collapsed="false">
      <c r="A409" s="37" t="s">
        <v>884</v>
      </c>
      <c r="B409" s="37" t="s">
        <v>2310</v>
      </c>
      <c r="C409" s="37" t="s">
        <v>185</v>
      </c>
      <c r="D409" s="37" t="s">
        <v>187</v>
      </c>
      <c r="E409" s="37" t="s">
        <v>185</v>
      </c>
      <c r="F409" s="37" t="s">
        <v>185</v>
      </c>
      <c r="G409" s="37" t="n">
        <v>0</v>
      </c>
      <c r="H409" s="37" t="n">
        <v>0</v>
      </c>
      <c r="I409" s="37" t="n">
        <v>0</v>
      </c>
    </row>
    <row r="410" customFormat="false" ht="15" hidden="false" customHeight="false" outlineLevel="0" collapsed="false">
      <c r="A410" s="37" t="s">
        <v>670</v>
      </c>
      <c r="B410" s="37" t="s">
        <v>2310</v>
      </c>
      <c r="C410" s="37" t="s">
        <v>185</v>
      </c>
      <c r="D410" s="37" t="s">
        <v>187</v>
      </c>
      <c r="E410" s="37" t="s">
        <v>185</v>
      </c>
      <c r="F410" s="37" t="s">
        <v>185</v>
      </c>
      <c r="G410" s="37" t="n">
        <v>1</v>
      </c>
      <c r="H410" s="37" t="n">
        <v>0</v>
      </c>
      <c r="I410" s="37" t="n">
        <v>0</v>
      </c>
    </row>
    <row r="411" customFormat="false" ht="15" hidden="false" customHeight="false" outlineLevel="0" collapsed="false">
      <c r="A411" s="37" t="s">
        <v>1036</v>
      </c>
      <c r="B411" s="37" t="s">
        <v>2310</v>
      </c>
      <c r="C411" s="37" t="s">
        <v>185</v>
      </c>
      <c r="D411" s="37" t="s">
        <v>187</v>
      </c>
      <c r="E411" s="37" t="s">
        <v>185</v>
      </c>
      <c r="F411" s="37" t="s">
        <v>185</v>
      </c>
      <c r="G411" s="37" t="n">
        <v>0</v>
      </c>
      <c r="H411" s="37" t="n">
        <v>0</v>
      </c>
      <c r="I411" s="37" t="n">
        <v>0</v>
      </c>
    </row>
    <row r="412" customFormat="false" ht="15" hidden="false" customHeight="false" outlineLevel="0" collapsed="false">
      <c r="A412" s="37" t="s">
        <v>1037</v>
      </c>
      <c r="B412" s="37" t="s">
        <v>2310</v>
      </c>
      <c r="C412" s="37" t="s">
        <v>185</v>
      </c>
      <c r="D412" s="37" t="s">
        <v>187</v>
      </c>
      <c r="E412" s="37" t="s">
        <v>185</v>
      </c>
      <c r="F412" s="37" t="s">
        <v>185</v>
      </c>
      <c r="G412" s="37" t="n">
        <v>0</v>
      </c>
      <c r="H412" s="37" t="n">
        <v>0</v>
      </c>
      <c r="I412" s="37" t="n">
        <v>0</v>
      </c>
    </row>
    <row r="413" customFormat="false" ht="15" hidden="false" customHeight="false" outlineLevel="0" collapsed="false">
      <c r="A413" s="37" t="s">
        <v>1018</v>
      </c>
      <c r="B413" s="37" t="s">
        <v>2311</v>
      </c>
      <c r="C413" s="37" t="s">
        <v>185</v>
      </c>
      <c r="D413" s="37" t="s">
        <v>187</v>
      </c>
      <c r="E413" s="37" t="s">
        <v>185</v>
      </c>
      <c r="F413" s="37" t="s">
        <v>185</v>
      </c>
      <c r="G413" s="37" t="n">
        <v>0</v>
      </c>
      <c r="H413" s="37" t="n">
        <v>0</v>
      </c>
      <c r="I413" s="37" t="n">
        <v>0</v>
      </c>
    </row>
    <row r="414" customFormat="false" ht="15" hidden="false" customHeight="false" outlineLevel="0" collapsed="false">
      <c r="A414" s="37" t="s">
        <v>1039</v>
      </c>
      <c r="B414" s="37" t="s">
        <v>2310</v>
      </c>
      <c r="C414" s="37" t="s">
        <v>185</v>
      </c>
      <c r="D414" s="37" t="s">
        <v>187</v>
      </c>
      <c r="E414" s="37" t="s">
        <v>185</v>
      </c>
      <c r="F414" s="37" t="s">
        <v>187</v>
      </c>
      <c r="G414" s="37" t="n">
        <v>0</v>
      </c>
      <c r="H414" s="37" t="n">
        <v>0</v>
      </c>
      <c r="I414" s="37" t="n">
        <v>0</v>
      </c>
    </row>
    <row r="415" customFormat="false" ht="15" hidden="false" customHeight="false" outlineLevel="0" collapsed="false">
      <c r="A415" s="37" t="s">
        <v>1040</v>
      </c>
      <c r="B415" s="37" t="s">
        <v>2310</v>
      </c>
      <c r="C415" s="37" t="s">
        <v>185</v>
      </c>
      <c r="D415" s="37" t="s">
        <v>187</v>
      </c>
      <c r="E415" s="37" t="s">
        <v>185</v>
      </c>
      <c r="F415" s="37" t="s">
        <v>185</v>
      </c>
      <c r="G415" s="37" t="n">
        <v>0</v>
      </c>
      <c r="H415" s="37" t="n">
        <v>0</v>
      </c>
      <c r="I415" s="37" t="n">
        <v>0</v>
      </c>
    </row>
    <row r="416" customFormat="false" ht="15" hidden="false" customHeight="false" outlineLevel="0" collapsed="false">
      <c r="A416" s="37" t="s">
        <v>776</v>
      </c>
      <c r="B416" s="37" t="s">
        <v>2310</v>
      </c>
      <c r="C416" s="37" t="s">
        <v>185</v>
      </c>
      <c r="D416" s="37" t="s">
        <v>187</v>
      </c>
      <c r="E416" s="37" t="s">
        <v>185</v>
      </c>
      <c r="F416" s="37" t="s">
        <v>185</v>
      </c>
      <c r="G416" s="37" t="n">
        <v>0</v>
      </c>
      <c r="H416" s="37" t="n">
        <v>0</v>
      </c>
      <c r="I416" s="37" t="n">
        <v>0</v>
      </c>
    </row>
    <row r="417" customFormat="false" ht="15" hidden="false" customHeight="false" outlineLevel="0" collapsed="false">
      <c r="A417" s="37" t="s">
        <v>1041</v>
      </c>
      <c r="B417" s="37" t="s">
        <v>2310</v>
      </c>
      <c r="C417" s="37" t="s">
        <v>185</v>
      </c>
      <c r="D417" s="37" t="s">
        <v>187</v>
      </c>
      <c r="E417" s="37" t="s">
        <v>185</v>
      </c>
      <c r="F417" s="37" t="s">
        <v>185</v>
      </c>
      <c r="G417" s="37" t="n">
        <v>0</v>
      </c>
      <c r="H417" s="37" t="n">
        <v>0</v>
      </c>
      <c r="I417" s="37" t="n">
        <v>0</v>
      </c>
    </row>
    <row r="418" customFormat="false" ht="15" hidden="false" customHeight="false" outlineLevel="0" collapsed="false">
      <c r="A418" s="37" t="s">
        <v>1042</v>
      </c>
      <c r="B418" s="37" t="s">
        <v>2310</v>
      </c>
      <c r="C418" s="37" t="s">
        <v>185</v>
      </c>
      <c r="D418" s="37" t="s">
        <v>187</v>
      </c>
      <c r="E418" s="37" t="s">
        <v>185</v>
      </c>
      <c r="F418" s="37" t="s">
        <v>185</v>
      </c>
      <c r="G418" s="37" t="n">
        <v>0</v>
      </c>
      <c r="H418" s="37" t="n">
        <v>0</v>
      </c>
      <c r="I418" s="37" t="n">
        <v>0</v>
      </c>
    </row>
    <row r="419" customFormat="false" ht="15" hidden="false" customHeight="false" outlineLevel="0" collapsed="false">
      <c r="A419" s="37" t="s">
        <v>1043</v>
      </c>
      <c r="B419" s="37" t="s">
        <v>2310</v>
      </c>
      <c r="C419" s="37" t="s">
        <v>187</v>
      </c>
      <c r="D419" s="37" t="s">
        <v>187</v>
      </c>
      <c r="E419" s="37" t="s">
        <v>185</v>
      </c>
      <c r="F419" s="37" t="s">
        <v>185</v>
      </c>
      <c r="G419" s="37" t="n">
        <v>0</v>
      </c>
      <c r="H419" s="37" t="n">
        <v>0</v>
      </c>
      <c r="I419" s="37" t="n">
        <v>0</v>
      </c>
    </row>
    <row r="420" customFormat="false" ht="15" hidden="false" customHeight="false" outlineLevel="0" collapsed="false">
      <c r="A420" s="37" t="s">
        <v>1045</v>
      </c>
      <c r="B420" s="37" t="s">
        <v>2312</v>
      </c>
      <c r="C420" s="37" t="s">
        <v>185</v>
      </c>
      <c r="D420" s="37" t="s">
        <v>187</v>
      </c>
      <c r="E420" s="37" t="s">
        <v>185</v>
      </c>
      <c r="F420" s="37" t="s">
        <v>185</v>
      </c>
      <c r="G420" s="37" t="n">
        <v>0</v>
      </c>
      <c r="H420" s="37" t="n">
        <v>0</v>
      </c>
      <c r="I420" s="37" t="n">
        <v>0</v>
      </c>
    </row>
    <row r="421" customFormat="false" ht="15" hidden="false" customHeight="false" outlineLevel="0" collapsed="false">
      <c r="A421" s="37" t="s">
        <v>1046</v>
      </c>
      <c r="B421" s="37" t="s">
        <v>2310</v>
      </c>
      <c r="C421" s="37" t="s">
        <v>185</v>
      </c>
      <c r="D421" s="37" t="s">
        <v>187</v>
      </c>
      <c r="E421" s="37" t="s">
        <v>185</v>
      </c>
      <c r="F421" s="37" t="s">
        <v>185</v>
      </c>
      <c r="G421" s="37" t="n">
        <v>1</v>
      </c>
      <c r="H421" s="37" t="n">
        <v>0</v>
      </c>
      <c r="I421" s="37" t="n">
        <v>0</v>
      </c>
    </row>
    <row r="422" customFormat="false" ht="15" hidden="false" customHeight="false" outlineLevel="0" collapsed="false">
      <c r="A422" s="37" t="s">
        <v>1047</v>
      </c>
      <c r="B422" s="37" t="s">
        <v>2311</v>
      </c>
      <c r="C422" s="37" t="s">
        <v>185</v>
      </c>
      <c r="D422" s="37" t="s">
        <v>187</v>
      </c>
      <c r="E422" s="37" t="s">
        <v>187</v>
      </c>
      <c r="F422" s="37" t="s">
        <v>185</v>
      </c>
      <c r="G422" s="37" t="n">
        <v>0</v>
      </c>
      <c r="H422" s="37" t="n">
        <v>0</v>
      </c>
      <c r="I422" s="37" t="n">
        <v>0</v>
      </c>
    </row>
    <row r="423" customFormat="false" ht="15" hidden="false" customHeight="false" outlineLevel="0" collapsed="false">
      <c r="A423" s="37" t="s">
        <v>1048</v>
      </c>
      <c r="B423" s="37" t="s">
        <v>2310</v>
      </c>
      <c r="C423" s="37" t="s">
        <v>185</v>
      </c>
      <c r="D423" s="37" t="s">
        <v>187</v>
      </c>
      <c r="E423" s="37" t="s">
        <v>185</v>
      </c>
      <c r="F423" s="37" t="s">
        <v>185</v>
      </c>
      <c r="G423" s="37" t="n">
        <v>0</v>
      </c>
      <c r="H423" s="37" t="n">
        <v>0</v>
      </c>
      <c r="I423" s="37" t="n">
        <v>0</v>
      </c>
    </row>
    <row r="424" customFormat="false" ht="15" hidden="false" customHeight="false" outlineLevel="0" collapsed="false">
      <c r="A424" s="37" t="s">
        <v>1009</v>
      </c>
      <c r="B424" s="37" t="s">
        <v>2310</v>
      </c>
      <c r="C424" s="37" t="s">
        <v>185</v>
      </c>
      <c r="D424" s="37" t="s">
        <v>187</v>
      </c>
      <c r="E424" s="37" t="s">
        <v>185</v>
      </c>
      <c r="F424" s="37" t="s">
        <v>185</v>
      </c>
      <c r="G424" s="37" t="n">
        <v>0</v>
      </c>
      <c r="H424" s="37" t="n">
        <v>0</v>
      </c>
      <c r="I424" s="37" t="n">
        <v>0</v>
      </c>
    </row>
    <row r="425" customFormat="false" ht="15" hidden="false" customHeight="false" outlineLevel="0" collapsed="false">
      <c r="A425" s="37" t="s">
        <v>1049</v>
      </c>
      <c r="B425" s="37" t="s">
        <v>2310</v>
      </c>
      <c r="C425" s="37" t="s">
        <v>185</v>
      </c>
      <c r="D425" s="37" t="s">
        <v>187</v>
      </c>
      <c r="E425" s="37" t="s">
        <v>185</v>
      </c>
      <c r="F425" s="37" t="s">
        <v>185</v>
      </c>
      <c r="G425" s="37" t="n">
        <v>0</v>
      </c>
      <c r="H425" s="37" t="n">
        <v>0</v>
      </c>
      <c r="I425" s="37" t="n">
        <v>0</v>
      </c>
    </row>
    <row r="426" customFormat="false" ht="15" hidden="false" customHeight="false" outlineLevel="0" collapsed="false">
      <c r="A426" s="37" t="s">
        <v>1050</v>
      </c>
      <c r="B426" s="37" t="s">
        <v>2310</v>
      </c>
      <c r="C426" s="37" t="s">
        <v>185</v>
      </c>
      <c r="D426" s="37" t="s">
        <v>187</v>
      </c>
      <c r="E426" s="37" t="s">
        <v>185</v>
      </c>
      <c r="F426" s="37" t="s">
        <v>185</v>
      </c>
      <c r="G426" s="37" t="n">
        <v>0</v>
      </c>
      <c r="H426" s="37" t="n">
        <v>0</v>
      </c>
      <c r="I426" s="37" t="n">
        <v>0</v>
      </c>
    </row>
    <row r="427" customFormat="false" ht="15" hidden="false" customHeight="false" outlineLevel="0" collapsed="false">
      <c r="A427" s="37" t="s">
        <v>1052</v>
      </c>
      <c r="B427" s="37" t="s">
        <v>2310</v>
      </c>
      <c r="C427" s="37" t="s">
        <v>185</v>
      </c>
      <c r="D427" s="37" t="s">
        <v>187</v>
      </c>
      <c r="E427" s="37" t="s">
        <v>185</v>
      </c>
      <c r="F427" s="37" t="s">
        <v>185</v>
      </c>
      <c r="G427" s="37" t="n">
        <v>0</v>
      </c>
      <c r="H427" s="37" t="n">
        <v>0</v>
      </c>
      <c r="I427" s="37" t="n">
        <v>0</v>
      </c>
    </row>
    <row r="428" customFormat="false" ht="15" hidden="false" customHeight="false" outlineLevel="0" collapsed="false">
      <c r="A428" s="37" t="s">
        <v>1053</v>
      </c>
      <c r="B428" s="37" t="s">
        <v>2310</v>
      </c>
      <c r="C428" s="37" t="s">
        <v>185</v>
      </c>
      <c r="D428" s="37" t="s">
        <v>187</v>
      </c>
      <c r="E428" s="37" t="s">
        <v>185</v>
      </c>
      <c r="F428" s="37" t="s">
        <v>185</v>
      </c>
      <c r="G428" s="37" t="n">
        <v>0</v>
      </c>
      <c r="H428" s="37" t="n">
        <v>0</v>
      </c>
      <c r="I428" s="37" t="n">
        <v>0</v>
      </c>
    </row>
    <row r="429" customFormat="false" ht="15" hidden="false" customHeight="false" outlineLevel="0" collapsed="false">
      <c r="A429" s="37" t="s">
        <v>1054</v>
      </c>
      <c r="B429" s="37" t="s">
        <v>2310</v>
      </c>
      <c r="C429" s="37" t="s">
        <v>185</v>
      </c>
      <c r="D429" s="37" t="s">
        <v>187</v>
      </c>
      <c r="E429" s="37" t="s">
        <v>185</v>
      </c>
      <c r="F429" s="37" t="s">
        <v>185</v>
      </c>
      <c r="G429" s="37" t="n">
        <v>0</v>
      </c>
      <c r="H429" s="37" t="n">
        <v>0</v>
      </c>
      <c r="I429" s="37" t="n">
        <v>0</v>
      </c>
    </row>
    <row r="430" customFormat="false" ht="15" hidden="false" customHeight="false" outlineLevel="0" collapsed="false">
      <c r="A430" s="37" t="s">
        <v>1055</v>
      </c>
      <c r="B430" s="37" t="s">
        <v>2310</v>
      </c>
      <c r="C430" s="37" t="s">
        <v>185</v>
      </c>
      <c r="D430" s="37" t="s">
        <v>187</v>
      </c>
      <c r="E430" s="37" t="s">
        <v>185</v>
      </c>
      <c r="F430" s="37" t="s">
        <v>185</v>
      </c>
      <c r="G430" s="37" t="n">
        <v>0</v>
      </c>
      <c r="H430" s="37" t="n">
        <v>0</v>
      </c>
      <c r="I430" s="37" t="n">
        <v>0</v>
      </c>
    </row>
    <row r="431" customFormat="false" ht="15" hidden="false" customHeight="false" outlineLevel="0" collapsed="false">
      <c r="A431" s="37" t="s">
        <v>1056</v>
      </c>
      <c r="B431" s="37" t="s">
        <v>2310</v>
      </c>
      <c r="C431" s="37" t="s">
        <v>185</v>
      </c>
      <c r="D431" s="37" t="s">
        <v>187</v>
      </c>
      <c r="E431" s="37" t="s">
        <v>185</v>
      </c>
      <c r="F431" s="37" t="s">
        <v>185</v>
      </c>
      <c r="G431" s="37" t="n">
        <v>0</v>
      </c>
      <c r="H431" s="37" t="n">
        <v>0</v>
      </c>
      <c r="I431" s="37" t="n">
        <v>0</v>
      </c>
    </row>
    <row r="432" customFormat="false" ht="15" hidden="false" customHeight="false" outlineLevel="0" collapsed="false">
      <c r="A432" s="37" t="s">
        <v>1057</v>
      </c>
      <c r="B432" s="37" t="s">
        <v>2310</v>
      </c>
      <c r="C432" s="37" t="s">
        <v>185</v>
      </c>
      <c r="D432" s="37" t="s">
        <v>187</v>
      </c>
      <c r="E432" s="37" t="s">
        <v>185</v>
      </c>
      <c r="F432" s="37" t="s">
        <v>185</v>
      </c>
      <c r="G432" s="37" t="n">
        <v>0</v>
      </c>
      <c r="H432" s="37" t="n">
        <v>0</v>
      </c>
      <c r="I432" s="37" t="n">
        <v>0</v>
      </c>
    </row>
    <row r="433" customFormat="false" ht="15" hidden="false" customHeight="false" outlineLevel="0" collapsed="false">
      <c r="A433" s="37" t="s">
        <v>408</v>
      </c>
      <c r="B433" s="37" t="s">
        <v>2310</v>
      </c>
      <c r="C433" s="37" t="s">
        <v>185</v>
      </c>
      <c r="D433" s="37" t="s">
        <v>187</v>
      </c>
      <c r="E433" s="37" t="s">
        <v>185</v>
      </c>
      <c r="F433" s="37" t="s">
        <v>185</v>
      </c>
      <c r="G433" s="37" t="n">
        <v>1</v>
      </c>
      <c r="H433" s="37" t="n">
        <v>0</v>
      </c>
      <c r="I433" s="37" t="n">
        <v>0</v>
      </c>
    </row>
    <row r="434" customFormat="false" ht="15" hidden="false" customHeight="false" outlineLevel="0" collapsed="false">
      <c r="A434" s="37" t="s">
        <v>1058</v>
      </c>
      <c r="B434" s="37" t="s">
        <v>2310</v>
      </c>
      <c r="C434" s="37" t="s">
        <v>185</v>
      </c>
      <c r="D434" s="37" t="s">
        <v>187</v>
      </c>
      <c r="E434" s="37" t="s">
        <v>187</v>
      </c>
      <c r="F434" s="37" t="s">
        <v>185</v>
      </c>
      <c r="G434" s="37" t="n">
        <v>1</v>
      </c>
      <c r="H434" s="37" t="n">
        <v>0</v>
      </c>
      <c r="I434" s="37" t="n">
        <v>0</v>
      </c>
    </row>
    <row r="435" customFormat="false" ht="15" hidden="false" customHeight="false" outlineLevel="0" collapsed="false">
      <c r="A435" s="37" t="s">
        <v>1059</v>
      </c>
      <c r="B435" s="37" t="s">
        <v>2310</v>
      </c>
      <c r="C435" s="37" t="s">
        <v>185</v>
      </c>
      <c r="D435" s="37" t="s">
        <v>187</v>
      </c>
      <c r="E435" s="37" t="s">
        <v>187</v>
      </c>
      <c r="F435" s="37" t="s">
        <v>185</v>
      </c>
      <c r="G435" s="37" t="n">
        <v>1</v>
      </c>
      <c r="H435" s="37" t="n">
        <v>0</v>
      </c>
      <c r="I435" s="37" t="n">
        <v>0</v>
      </c>
    </row>
    <row r="436" customFormat="false" ht="15" hidden="false" customHeight="false" outlineLevel="0" collapsed="false">
      <c r="A436" s="37" t="s">
        <v>1060</v>
      </c>
      <c r="B436" s="37" t="s">
        <v>2310</v>
      </c>
      <c r="C436" s="37" t="s">
        <v>187</v>
      </c>
      <c r="D436" s="37" t="s">
        <v>187</v>
      </c>
      <c r="E436" s="37" t="s">
        <v>185</v>
      </c>
      <c r="F436" s="37" t="s">
        <v>185</v>
      </c>
      <c r="G436" s="37" t="n">
        <v>0</v>
      </c>
      <c r="H436" s="37" t="n">
        <v>0</v>
      </c>
      <c r="I436" s="37" t="n">
        <v>1</v>
      </c>
    </row>
    <row r="437" customFormat="false" ht="15" hidden="false" customHeight="false" outlineLevel="0" collapsed="false">
      <c r="A437" s="37" t="s">
        <v>1061</v>
      </c>
      <c r="B437" s="37" t="s">
        <v>2310</v>
      </c>
      <c r="C437" s="37" t="s">
        <v>185</v>
      </c>
      <c r="D437" s="37" t="s">
        <v>187</v>
      </c>
      <c r="E437" s="37" t="s">
        <v>185</v>
      </c>
      <c r="F437" s="37" t="s">
        <v>185</v>
      </c>
      <c r="G437" s="37" t="n">
        <v>0</v>
      </c>
      <c r="H437" s="37" t="n">
        <v>0</v>
      </c>
      <c r="I437" s="37" t="n">
        <v>0</v>
      </c>
    </row>
    <row r="438" customFormat="false" ht="15" hidden="false" customHeight="false" outlineLevel="0" collapsed="false">
      <c r="A438" s="37" t="s">
        <v>556</v>
      </c>
      <c r="B438" s="37" t="s">
        <v>2310</v>
      </c>
      <c r="C438" s="37" t="s">
        <v>185</v>
      </c>
      <c r="D438" s="37" t="s">
        <v>187</v>
      </c>
      <c r="E438" s="37" t="s">
        <v>185</v>
      </c>
      <c r="F438" s="37" t="s">
        <v>185</v>
      </c>
      <c r="G438" s="37" t="n">
        <v>0</v>
      </c>
      <c r="H438" s="37" t="n">
        <v>0</v>
      </c>
      <c r="I438" s="37" t="n">
        <v>0</v>
      </c>
    </row>
    <row r="439" customFormat="false" ht="15" hidden="false" customHeight="false" outlineLevel="0" collapsed="false">
      <c r="A439" s="37" t="s">
        <v>953</v>
      </c>
      <c r="B439" s="37" t="s">
        <v>2310</v>
      </c>
      <c r="C439" s="37" t="s">
        <v>185</v>
      </c>
      <c r="D439" s="37" t="s">
        <v>187</v>
      </c>
      <c r="E439" s="37" t="s">
        <v>187</v>
      </c>
      <c r="F439" s="37" t="s">
        <v>187</v>
      </c>
      <c r="G439" s="37" t="n">
        <v>0</v>
      </c>
      <c r="H439" s="37" t="n">
        <v>0</v>
      </c>
      <c r="I439" s="37" t="n">
        <v>0</v>
      </c>
    </row>
    <row r="440" customFormat="false" ht="15" hidden="false" customHeight="false" outlineLevel="0" collapsed="false">
      <c r="A440" s="37" t="s">
        <v>1063</v>
      </c>
      <c r="B440" s="37" t="s">
        <v>2310</v>
      </c>
      <c r="C440" s="37" t="s">
        <v>185</v>
      </c>
      <c r="D440" s="37" t="s">
        <v>187</v>
      </c>
      <c r="E440" s="37" t="s">
        <v>185</v>
      </c>
      <c r="F440" s="37" t="s">
        <v>187</v>
      </c>
      <c r="G440" s="37" t="n">
        <v>0</v>
      </c>
      <c r="H440" s="37" t="n">
        <v>0</v>
      </c>
      <c r="I440" s="37" t="n">
        <v>0</v>
      </c>
    </row>
    <row r="441" customFormat="false" ht="15" hidden="false" customHeight="false" outlineLevel="0" collapsed="false">
      <c r="A441" s="37" t="s">
        <v>1065</v>
      </c>
      <c r="B441" s="37" t="s">
        <v>2311</v>
      </c>
      <c r="C441" s="37" t="s">
        <v>185</v>
      </c>
      <c r="D441" s="37" t="s">
        <v>187</v>
      </c>
      <c r="E441" s="37" t="s">
        <v>185</v>
      </c>
      <c r="F441" s="37" t="s">
        <v>185</v>
      </c>
      <c r="G441" s="37" t="n">
        <v>2</v>
      </c>
      <c r="H441" s="37" t="n">
        <v>0</v>
      </c>
      <c r="I441" s="37" t="n">
        <v>0</v>
      </c>
    </row>
    <row r="442" customFormat="false" ht="15" hidden="false" customHeight="false" outlineLevel="0" collapsed="false">
      <c r="A442" s="37" t="s">
        <v>944</v>
      </c>
      <c r="B442" s="37" t="s">
        <v>2310</v>
      </c>
      <c r="C442" s="37" t="s">
        <v>185</v>
      </c>
      <c r="D442" s="37" t="s">
        <v>187</v>
      </c>
      <c r="E442" s="37" t="s">
        <v>185</v>
      </c>
      <c r="F442" s="37" t="s">
        <v>185</v>
      </c>
      <c r="G442" s="37" t="n">
        <v>0</v>
      </c>
      <c r="H442" s="37" t="n">
        <v>0</v>
      </c>
      <c r="I442" s="37" t="n">
        <v>0</v>
      </c>
    </row>
    <row r="443" customFormat="false" ht="15" hidden="false" customHeight="false" outlineLevel="0" collapsed="false">
      <c r="A443" s="37" t="s">
        <v>987</v>
      </c>
      <c r="B443" s="37" t="s">
        <v>2310</v>
      </c>
      <c r="C443" s="37" t="s">
        <v>185</v>
      </c>
      <c r="D443" s="37" t="s">
        <v>187</v>
      </c>
      <c r="E443" s="37" t="s">
        <v>185</v>
      </c>
      <c r="F443" s="37" t="s">
        <v>185</v>
      </c>
      <c r="G443" s="37" t="n">
        <v>0</v>
      </c>
      <c r="H443" s="37" t="n">
        <v>0</v>
      </c>
      <c r="I443" s="37" t="n">
        <v>0</v>
      </c>
    </row>
    <row r="444" customFormat="false" ht="15" hidden="false" customHeight="false" outlineLevel="0" collapsed="false">
      <c r="A444" s="37" t="s">
        <v>656</v>
      </c>
      <c r="B444" s="37" t="s">
        <v>2310</v>
      </c>
      <c r="C444" s="37" t="s">
        <v>185</v>
      </c>
      <c r="D444" s="37" t="s">
        <v>187</v>
      </c>
      <c r="E444" s="37" t="s">
        <v>185</v>
      </c>
      <c r="F444" s="37" t="s">
        <v>185</v>
      </c>
      <c r="G444" s="37" t="n">
        <v>1</v>
      </c>
      <c r="H444" s="37" t="n">
        <v>0</v>
      </c>
      <c r="I444" s="37" t="n">
        <v>0</v>
      </c>
    </row>
    <row r="445" customFormat="false" ht="15" hidden="false" customHeight="false" outlineLevel="0" collapsed="false">
      <c r="A445" s="37" t="s">
        <v>1068</v>
      </c>
      <c r="B445" s="37" t="s">
        <v>2310</v>
      </c>
      <c r="C445" s="37" t="s">
        <v>185</v>
      </c>
      <c r="D445" s="37" t="s">
        <v>187</v>
      </c>
      <c r="E445" s="37" t="s">
        <v>185</v>
      </c>
      <c r="F445" s="37" t="s">
        <v>185</v>
      </c>
      <c r="G445" s="37" t="n">
        <v>0</v>
      </c>
      <c r="H445" s="37" t="n">
        <v>0</v>
      </c>
      <c r="I445" s="37" t="n">
        <v>1</v>
      </c>
    </row>
    <row r="446" customFormat="false" ht="15" hidden="false" customHeight="false" outlineLevel="0" collapsed="false">
      <c r="A446" s="37" t="s">
        <v>1069</v>
      </c>
      <c r="B446" s="37" t="s">
        <v>2310</v>
      </c>
      <c r="C446" s="37" t="s">
        <v>185</v>
      </c>
      <c r="D446" s="37" t="s">
        <v>187</v>
      </c>
      <c r="E446" s="37" t="s">
        <v>187</v>
      </c>
      <c r="F446" s="37" t="s">
        <v>185</v>
      </c>
      <c r="G446" s="37" t="n">
        <v>1</v>
      </c>
      <c r="H446" s="37" t="n">
        <v>0</v>
      </c>
      <c r="I446" s="37" t="n">
        <v>0</v>
      </c>
    </row>
    <row r="447" customFormat="false" ht="15" hidden="false" customHeight="false" outlineLevel="0" collapsed="false">
      <c r="A447" s="37" t="s">
        <v>1012</v>
      </c>
      <c r="B447" s="37" t="s">
        <v>2310</v>
      </c>
      <c r="C447" s="37" t="s">
        <v>185</v>
      </c>
      <c r="D447" s="37" t="s">
        <v>187</v>
      </c>
      <c r="E447" s="37" t="s">
        <v>185</v>
      </c>
      <c r="F447" s="37" t="s">
        <v>185</v>
      </c>
      <c r="G447" s="37" t="n">
        <v>0</v>
      </c>
      <c r="H447" s="37" t="n">
        <v>0</v>
      </c>
      <c r="I447" s="37" t="n">
        <v>0</v>
      </c>
    </row>
    <row r="448" customFormat="false" ht="15" hidden="false" customHeight="false" outlineLevel="0" collapsed="false">
      <c r="A448" s="37" t="s">
        <v>1070</v>
      </c>
      <c r="B448" s="37" t="s">
        <v>2310</v>
      </c>
      <c r="C448" s="37" t="s">
        <v>185</v>
      </c>
      <c r="D448" s="37" t="s">
        <v>187</v>
      </c>
      <c r="E448" s="37" t="s">
        <v>185</v>
      </c>
      <c r="F448" s="37" t="s">
        <v>185</v>
      </c>
      <c r="G448" s="37" t="n">
        <v>0</v>
      </c>
      <c r="H448" s="37" t="n">
        <v>0</v>
      </c>
      <c r="I448" s="37" t="n">
        <v>0</v>
      </c>
    </row>
    <row r="449" customFormat="false" ht="15" hidden="false" customHeight="false" outlineLevel="0" collapsed="false">
      <c r="A449" s="37" t="s">
        <v>699</v>
      </c>
      <c r="B449" s="37" t="s">
        <v>2310</v>
      </c>
      <c r="C449" s="37" t="s">
        <v>185</v>
      </c>
      <c r="D449" s="37" t="s">
        <v>187</v>
      </c>
      <c r="E449" s="37" t="s">
        <v>185</v>
      </c>
      <c r="F449" s="37" t="s">
        <v>185</v>
      </c>
      <c r="G449" s="37" t="n">
        <v>0</v>
      </c>
      <c r="H449" s="37" t="n">
        <v>0</v>
      </c>
      <c r="I449" s="37" t="n">
        <v>0</v>
      </c>
    </row>
    <row r="450" customFormat="false" ht="15" hidden="false" customHeight="false" outlineLevel="0" collapsed="false">
      <c r="A450" s="37" t="s">
        <v>1071</v>
      </c>
      <c r="B450" s="37" t="s">
        <v>2310</v>
      </c>
      <c r="C450" s="37" t="s">
        <v>185</v>
      </c>
      <c r="D450" s="37" t="s">
        <v>187</v>
      </c>
      <c r="E450" s="37" t="s">
        <v>185</v>
      </c>
      <c r="F450" s="37" t="s">
        <v>185</v>
      </c>
      <c r="G450" s="37" t="n">
        <v>0</v>
      </c>
      <c r="H450" s="37" t="n">
        <v>0</v>
      </c>
      <c r="I450" s="37" t="n">
        <v>0</v>
      </c>
    </row>
    <row r="451" customFormat="false" ht="15" hidden="false" customHeight="false" outlineLevel="0" collapsed="false">
      <c r="A451" s="37" t="s">
        <v>1073</v>
      </c>
      <c r="B451" s="37" t="s">
        <v>2310</v>
      </c>
      <c r="C451" s="37" t="s">
        <v>187</v>
      </c>
      <c r="D451" s="37" t="s">
        <v>187</v>
      </c>
      <c r="E451" s="37" t="s">
        <v>185</v>
      </c>
      <c r="F451" s="37" t="s">
        <v>185</v>
      </c>
      <c r="G451" s="37" t="n">
        <v>0</v>
      </c>
      <c r="H451" s="37" t="n">
        <v>0</v>
      </c>
      <c r="I451" s="37" t="n">
        <v>0</v>
      </c>
    </row>
    <row r="452" customFormat="false" ht="15" hidden="false" customHeight="false" outlineLevel="0" collapsed="false">
      <c r="A452" s="37" t="s">
        <v>1074</v>
      </c>
      <c r="B452" s="37" t="s">
        <v>2310</v>
      </c>
      <c r="C452" s="37" t="s">
        <v>185</v>
      </c>
      <c r="D452" s="37" t="s">
        <v>187</v>
      </c>
      <c r="E452" s="37" t="s">
        <v>185</v>
      </c>
      <c r="F452" s="37" t="s">
        <v>185</v>
      </c>
      <c r="G452" s="37" t="n">
        <v>0</v>
      </c>
      <c r="H452" s="37" t="n">
        <v>0</v>
      </c>
      <c r="I452" s="37" t="n">
        <v>0</v>
      </c>
    </row>
    <row r="453" customFormat="false" ht="15" hidden="false" customHeight="false" outlineLevel="0" collapsed="false">
      <c r="A453" s="37" t="s">
        <v>706</v>
      </c>
      <c r="B453" s="37" t="s">
        <v>2310</v>
      </c>
      <c r="C453" s="37" t="s">
        <v>185</v>
      </c>
      <c r="D453" s="37" t="s">
        <v>187</v>
      </c>
      <c r="E453" s="37" t="s">
        <v>185</v>
      </c>
      <c r="F453" s="37" t="s">
        <v>185</v>
      </c>
      <c r="G453" s="37" t="n">
        <v>0</v>
      </c>
      <c r="H453" s="37" t="n">
        <v>0</v>
      </c>
      <c r="I453" s="37" t="n">
        <v>0</v>
      </c>
    </row>
    <row r="454" customFormat="false" ht="15" hidden="false" customHeight="false" outlineLevel="0" collapsed="false">
      <c r="A454" s="37" t="s">
        <v>1076</v>
      </c>
      <c r="B454" s="37" t="s">
        <v>2311</v>
      </c>
      <c r="C454" s="37" t="s">
        <v>185</v>
      </c>
      <c r="D454" s="37" t="s">
        <v>187</v>
      </c>
      <c r="E454" s="37" t="s">
        <v>185</v>
      </c>
      <c r="F454" s="37" t="s">
        <v>185</v>
      </c>
      <c r="G454" s="37" t="n">
        <v>0</v>
      </c>
      <c r="H454" s="37" t="n">
        <v>0</v>
      </c>
      <c r="I454" s="37" t="n">
        <v>0</v>
      </c>
    </row>
    <row r="455" customFormat="false" ht="15" hidden="false" customHeight="false" outlineLevel="0" collapsed="false">
      <c r="A455" s="37" t="s">
        <v>1077</v>
      </c>
      <c r="B455" s="37" t="s">
        <v>2310</v>
      </c>
      <c r="C455" s="37" t="s">
        <v>185</v>
      </c>
      <c r="D455" s="37" t="s">
        <v>187</v>
      </c>
      <c r="E455" s="37" t="s">
        <v>185</v>
      </c>
      <c r="F455" s="37" t="s">
        <v>185</v>
      </c>
      <c r="G455" s="37" t="n">
        <v>0</v>
      </c>
      <c r="H455" s="37" t="n">
        <v>0</v>
      </c>
      <c r="I455" s="37" t="n">
        <v>0</v>
      </c>
    </row>
    <row r="456" customFormat="false" ht="15" hidden="false" customHeight="false" outlineLevel="0" collapsed="false">
      <c r="A456" s="37" t="s">
        <v>1078</v>
      </c>
      <c r="B456" s="37" t="s">
        <v>2310</v>
      </c>
      <c r="C456" s="37" t="s">
        <v>185</v>
      </c>
      <c r="D456" s="37" t="s">
        <v>187</v>
      </c>
      <c r="E456" s="37" t="s">
        <v>187</v>
      </c>
      <c r="F456" s="37" t="s">
        <v>185</v>
      </c>
      <c r="G456" s="37" t="n">
        <v>0</v>
      </c>
      <c r="H456" s="37" t="n">
        <v>0</v>
      </c>
      <c r="I456" s="37" t="n">
        <v>0</v>
      </c>
    </row>
    <row r="457" customFormat="false" ht="15" hidden="false" customHeight="false" outlineLevel="0" collapsed="false">
      <c r="A457" s="37" t="s">
        <v>1079</v>
      </c>
      <c r="B457" s="37" t="s">
        <v>2310</v>
      </c>
      <c r="C457" s="37" t="s">
        <v>185</v>
      </c>
      <c r="D457" s="37" t="s">
        <v>187</v>
      </c>
      <c r="E457" s="37" t="s">
        <v>185</v>
      </c>
      <c r="F457" s="37" t="s">
        <v>185</v>
      </c>
      <c r="G457" s="37" t="n">
        <v>1</v>
      </c>
      <c r="H457" s="37" t="n">
        <v>0</v>
      </c>
      <c r="I457" s="37" t="n">
        <v>0</v>
      </c>
    </row>
    <row r="458" customFormat="false" ht="15" hidden="false" customHeight="false" outlineLevel="0" collapsed="false">
      <c r="A458" s="37" t="s">
        <v>1080</v>
      </c>
      <c r="B458" s="37" t="s">
        <v>2310</v>
      </c>
      <c r="C458" s="37" t="s">
        <v>185</v>
      </c>
      <c r="D458" s="37" t="s">
        <v>187</v>
      </c>
      <c r="E458" s="37" t="s">
        <v>185</v>
      </c>
      <c r="F458" s="37" t="s">
        <v>185</v>
      </c>
      <c r="G458" s="37" t="n">
        <v>0</v>
      </c>
      <c r="H458" s="37" t="n">
        <v>0</v>
      </c>
      <c r="I458" s="37" t="n">
        <v>0</v>
      </c>
    </row>
    <row r="459" customFormat="false" ht="15" hidden="false" customHeight="false" outlineLevel="0" collapsed="false">
      <c r="A459" s="37" t="s">
        <v>796</v>
      </c>
      <c r="B459" s="37" t="s">
        <v>2310</v>
      </c>
      <c r="C459" s="37" t="s">
        <v>185</v>
      </c>
      <c r="D459" s="37" t="s">
        <v>187</v>
      </c>
      <c r="E459" s="37" t="s">
        <v>185</v>
      </c>
      <c r="F459" s="37" t="s">
        <v>185</v>
      </c>
      <c r="G459" s="37" t="n">
        <v>0</v>
      </c>
      <c r="H459" s="37" t="n">
        <v>0</v>
      </c>
      <c r="I459" s="37" t="n">
        <v>0</v>
      </c>
    </row>
    <row r="460" customFormat="false" ht="15" hidden="false" customHeight="false" outlineLevel="0" collapsed="false">
      <c r="A460" s="37" t="s">
        <v>1081</v>
      </c>
      <c r="B460" s="37" t="s">
        <v>2310</v>
      </c>
      <c r="C460" s="37" t="s">
        <v>185</v>
      </c>
      <c r="D460" s="37" t="s">
        <v>187</v>
      </c>
      <c r="E460" s="37" t="s">
        <v>185</v>
      </c>
      <c r="F460" s="37" t="s">
        <v>185</v>
      </c>
      <c r="G460" s="37" t="n">
        <v>0</v>
      </c>
      <c r="H460" s="37" t="n">
        <v>0</v>
      </c>
      <c r="I460" s="37" t="n">
        <v>0</v>
      </c>
    </row>
    <row r="461" customFormat="false" ht="15" hidden="false" customHeight="false" outlineLevel="0" collapsed="false">
      <c r="A461" s="37" t="s">
        <v>1082</v>
      </c>
      <c r="B461" s="37" t="s">
        <v>2310</v>
      </c>
      <c r="C461" s="37" t="s">
        <v>185</v>
      </c>
      <c r="D461" s="37" t="s">
        <v>187</v>
      </c>
      <c r="E461" s="37" t="s">
        <v>185</v>
      </c>
      <c r="F461" s="37" t="s">
        <v>185</v>
      </c>
      <c r="G461" s="37" t="n">
        <v>0</v>
      </c>
      <c r="H461" s="37" t="n">
        <v>0</v>
      </c>
      <c r="I461" s="37" t="n">
        <v>0</v>
      </c>
    </row>
    <row r="462" customFormat="false" ht="15" hidden="false" customHeight="false" outlineLevel="0" collapsed="false">
      <c r="A462" s="37" t="s">
        <v>1083</v>
      </c>
      <c r="B462" s="37" t="s">
        <v>2310</v>
      </c>
      <c r="C462" s="37" t="s">
        <v>185</v>
      </c>
      <c r="D462" s="37" t="s">
        <v>187</v>
      </c>
      <c r="E462" s="37" t="s">
        <v>185</v>
      </c>
      <c r="F462" s="37" t="s">
        <v>185</v>
      </c>
      <c r="G462" s="37" t="n">
        <v>0</v>
      </c>
      <c r="H462" s="37" t="n">
        <v>0</v>
      </c>
      <c r="I462" s="37" t="n">
        <v>0</v>
      </c>
    </row>
    <row r="463" customFormat="false" ht="15" hidden="false" customHeight="false" outlineLevel="0" collapsed="false">
      <c r="A463" s="37" t="s">
        <v>1085</v>
      </c>
      <c r="B463" s="37" t="s">
        <v>2310</v>
      </c>
      <c r="C463" s="37" t="s">
        <v>185</v>
      </c>
      <c r="D463" s="37" t="s">
        <v>187</v>
      </c>
      <c r="E463" s="37" t="s">
        <v>185</v>
      </c>
      <c r="F463" s="37" t="s">
        <v>185</v>
      </c>
      <c r="G463" s="37" t="n">
        <v>1</v>
      </c>
      <c r="H463" s="37" t="n">
        <v>0</v>
      </c>
      <c r="I463" s="37" t="n">
        <v>0</v>
      </c>
    </row>
    <row r="464" customFormat="false" ht="15" hidden="false" customHeight="false" outlineLevel="0" collapsed="false">
      <c r="A464" s="37" t="s">
        <v>1086</v>
      </c>
      <c r="B464" s="37" t="s">
        <v>2310</v>
      </c>
      <c r="C464" s="37" t="s">
        <v>187</v>
      </c>
      <c r="D464" s="37" t="s">
        <v>187</v>
      </c>
      <c r="E464" s="37" t="s">
        <v>185</v>
      </c>
      <c r="F464" s="37" t="s">
        <v>185</v>
      </c>
      <c r="G464" s="37" t="n">
        <v>0</v>
      </c>
      <c r="H464" s="37" t="n">
        <v>0</v>
      </c>
      <c r="I464" s="37" t="n">
        <v>0</v>
      </c>
    </row>
    <row r="465" customFormat="false" ht="15" hidden="false" customHeight="false" outlineLevel="0" collapsed="false">
      <c r="A465" s="37" t="s">
        <v>1087</v>
      </c>
      <c r="B465" s="37" t="s">
        <v>2310</v>
      </c>
      <c r="C465" s="37" t="s">
        <v>185</v>
      </c>
      <c r="D465" s="37" t="s">
        <v>187</v>
      </c>
      <c r="E465" s="37" t="s">
        <v>185</v>
      </c>
      <c r="F465" s="37" t="s">
        <v>187</v>
      </c>
      <c r="G465" s="37" t="n">
        <v>0</v>
      </c>
      <c r="H465" s="37" t="n">
        <v>0</v>
      </c>
      <c r="I465" s="37" t="n">
        <v>0</v>
      </c>
    </row>
    <row r="466" customFormat="false" ht="15" hidden="false" customHeight="false" outlineLevel="0" collapsed="false">
      <c r="A466" s="37" t="s">
        <v>1089</v>
      </c>
      <c r="B466" s="37" t="s">
        <v>2310</v>
      </c>
      <c r="C466" s="37" t="s">
        <v>185</v>
      </c>
      <c r="D466" s="37" t="s">
        <v>187</v>
      </c>
      <c r="E466" s="37" t="s">
        <v>185</v>
      </c>
      <c r="F466" s="37" t="s">
        <v>185</v>
      </c>
      <c r="G466" s="37" t="n">
        <v>0</v>
      </c>
      <c r="H466" s="37" t="n">
        <v>0</v>
      </c>
      <c r="I466" s="37" t="n">
        <v>0</v>
      </c>
    </row>
    <row r="467" customFormat="false" ht="15" hidden="false" customHeight="false" outlineLevel="0" collapsed="false">
      <c r="A467" s="37" t="s">
        <v>1091</v>
      </c>
      <c r="B467" s="37" t="s">
        <v>2310</v>
      </c>
      <c r="C467" s="37" t="s">
        <v>185</v>
      </c>
      <c r="D467" s="37" t="s">
        <v>187</v>
      </c>
      <c r="E467" s="37" t="s">
        <v>185</v>
      </c>
      <c r="F467" s="37" t="s">
        <v>185</v>
      </c>
      <c r="G467" s="37" t="n">
        <v>1</v>
      </c>
      <c r="H467" s="37" t="n">
        <v>0</v>
      </c>
      <c r="I467" s="37" t="n">
        <v>0</v>
      </c>
    </row>
    <row r="468" customFormat="false" ht="15" hidden="false" customHeight="false" outlineLevel="0" collapsed="false">
      <c r="A468" s="37" t="s">
        <v>685</v>
      </c>
      <c r="B468" s="37" t="s">
        <v>2310</v>
      </c>
      <c r="C468" s="37" t="s">
        <v>185</v>
      </c>
      <c r="D468" s="37" t="s">
        <v>187</v>
      </c>
      <c r="E468" s="37" t="s">
        <v>185</v>
      </c>
      <c r="F468" s="37" t="s">
        <v>185</v>
      </c>
      <c r="G468" s="37" t="n">
        <v>0</v>
      </c>
      <c r="H468" s="37" t="n">
        <v>0</v>
      </c>
      <c r="I468" s="37" t="n">
        <v>0</v>
      </c>
    </row>
    <row r="469" customFormat="false" ht="15" hidden="false" customHeight="false" outlineLevel="0" collapsed="false">
      <c r="A469" s="37" t="s">
        <v>1092</v>
      </c>
      <c r="B469" s="37" t="s">
        <v>2310</v>
      </c>
      <c r="C469" s="37" t="s">
        <v>187</v>
      </c>
      <c r="D469" s="37" t="s">
        <v>187</v>
      </c>
      <c r="E469" s="37" t="s">
        <v>185</v>
      </c>
      <c r="F469" s="37" t="s">
        <v>185</v>
      </c>
      <c r="G469" s="37" t="n">
        <v>0</v>
      </c>
      <c r="H469" s="37" t="n">
        <v>0</v>
      </c>
      <c r="I469" s="37" t="n">
        <v>0</v>
      </c>
    </row>
    <row r="470" customFormat="false" ht="15" hidden="false" customHeight="false" outlineLevel="0" collapsed="false">
      <c r="A470" s="37" t="s">
        <v>1093</v>
      </c>
      <c r="B470" s="37" t="s">
        <v>2310</v>
      </c>
      <c r="C470" s="37" t="s">
        <v>185</v>
      </c>
      <c r="D470" s="37" t="s">
        <v>187</v>
      </c>
      <c r="E470" s="37" t="s">
        <v>185</v>
      </c>
      <c r="F470" s="37" t="s">
        <v>185</v>
      </c>
      <c r="G470" s="37" t="n">
        <v>0</v>
      </c>
      <c r="H470" s="37" t="n">
        <v>0</v>
      </c>
      <c r="I470" s="37" t="n">
        <v>0</v>
      </c>
    </row>
    <row r="471" customFormat="false" ht="15" hidden="false" customHeight="false" outlineLevel="0" collapsed="false">
      <c r="A471" s="37" t="s">
        <v>1094</v>
      </c>
      <c r="B471" s="37" t="s">
        <v>2310</v>
      </c>
      <c r="C471" s="37" t="s">
        <v>185</v>
      </c>
      <c r="D471" s="37" t="s">
        <v>187</v>
      </c>
      <c r="E471" s="37" t="s">
        <v>185</v>
      </c>
      <c r="F471" s="37" t="s">
        <v>185</v>
      </c>
      <c r="G471" s="37" t="n">
        <v>0</v>
      </c>
      <c r="H471" s="37" t="n">
        <v>0</v>
      </c>
      <c r="I471" s="37" t="n">
        <v>0</v>
      </c>
    </row>
    <row r="472" customFormat="false" ht="15" hidden="false" customHeight="false" outlineLevel="0" collapsed="false">
      <c r="A472" s="37" t="s">
        <v>1095</v>
      </c>
      <c r="B472" s="37" t="s">
        <v>2310</v>
      </c>
      <c r="C472" s="37" t="s">
        <v>185</v>
      </c>
      <c r="D472" s="37" t="s">
        <v>187</v>
      </c>
      <c r="E472" s="37" t="s">
        <v>185</v>
      </c>
      <c r="F472" s="37" t="s">
        <v>185</v>
      </c>
      <c r="G472" s="37" t="n">
        <v>0</v>
      </c>
      <c r="H472" s="37" t="n">
        <v>0</v>
      </c>
      <c r="I472" s="37" t="n">
        <v>0</v>
      </c>
    </row>
    <row r="473" customFormat="false" ht="15" hidden="false" customHeight="false" outlineLevel="0" collapsed="false">
      <c r="A473" s="37" t="s">
        <v>1096</v>
      </c>
      <c r="B473" s="37" t="s">
        <v>2310</v>
      </c>
      <c r="C473" s="37" t="s">
        <v>185</v>
      </c>
      <c r="D473" s="37" t="s">
        <v>187</v>
      </c>
      <c r="E473" s="37" t="s">
        <v>185</v>
      </c>
      <c r="F473" s="37" t="s">
        <v>185</v>
      </c>
      <c r="G473" s="37" t="n">
        <v>0</v>
      </c>
      <c r="H473" s="37" t="n">
        <v>0</v>
      </c>
      <c r="I473" s="37" t="n">
        <v>0</v>
      </c>
    </row>
    <row r="474" customFormat="false" ht="15" hidden="false" customHeight="false" outlineLevel="0" collapsed="false">
      <c r="A474" s="37" t="s">
        <v>1097</v>
      </c>
      <c r="B474" s="37" t="s">
        <v>2310</v>
      </c>
      <c r="C474" s="37" t="s">
        <v>187</v>
      </c>
      <c r="D474" s="37" t="s">
        <v>187</v>
      </c>
      <c r="E474" s="37" t="s">
        <v>185</v>
      </c>
      <c r="F474" s="37" t="s">
        <v>185</v>
      </c>
      <c r="G474" s="37" t="n">
        <v>0</v>
      </c>
      <c r="H474" s="37" t="n">
        <v>0</v>
      </c>
      <c r="I474" s="37" t="n">
        <v>0</v>
      </c>
    </row>
    <row r="475" customFormat="false" ht="15" hidden="false" customHeight="false" outlineLevel="0" collapsed="false">
      <c r="A475" s="37" t="s">
        <v>1098</v>
      </c>
      <c r="B475" s="37" t="s">
        <v>2310</v>
      </c>
      <c r="C475" s="37" t="s">
        <v>185</v>
      </c>
      <c r="D475" s="37" t="s">
        <v>187</v>
      </c>
      <c r="E475" s="37" t="s">
        <v>185</v>
      </c>
      <c r="F475" s="37" t="s">
        <v>185</v>
      </c>
      <c r="G475" s="37" t="n">
        <v>0</v>
      </c>
      <c r="H475" s="37" t="n">
        <v>0</v>
      </c>
      <c r="I475" s="37" t="n">
        <v>0</v>
      </c>
    </row>
    <row r="476" customFormat="false" ht="15" hidden="false" customHeight="false" outlineLevel="0" collapsed="false">
      <c r="A476" s="37" t="s">
        <v>1099</v>
      </c>
      <c r="B476" s="37" t="s">
        <v>2310</v>
      </c>
      <c r="C476" s="37" t="s">
        <v>185</v>
      </c>
      <c r="D476" s="37" t="s">
        <v>187</v>
      </c>
      <c r="E476" s="37" t="s">
        <v>185</v>
      </c>
      <c r="F476" s="37" t="s">
        <v>185</v>
      </c>
      <c r="G476" s="37" t="n">
        <v>0</v>
      </c>
      <c r="H476" s="37" t="n">
        <v>0</v>
      </c>
      <c r="I476" s="37" t="n">
        <v>0</v>
      </c>
    </row>
    <row r="477" customFormat="false" ht="15" hidden="false" customHeight="false" outlineLevel="0" collapsed="false">
      <c r="A477" s="37" t="s">
        <v>1100</v>
      </c>
      <c r="B477" s="37" t="s">
        <v>2310</v>
      </c>
      <c r="C477" s="37" t="s">
        <v>185</v>
      </c>
      <c r="D477" s="37" t="s">
        <v>187</v>
      </c>
      <c r="E477" s="37" t="s">
        <v>185</v>
      </c>
      <c r="F477" s="37" t="s">
        <v>185</v>
      </c>
      <c r="G477" s="37" t="n">
        <v>0</v>
      </c>
      <c r="H477" s="37" t="n">
        <v>0</v>
      </c>
      <c r="I477" s="37" t="n">
        <v>0</v>
      </c>
    </row>
    <row r="478" customFormat="false" ht="15" hidden="false" customHeight="false" outlineLevel="0" collapsed="false">
      <c r="A478" s="37" t="s">
        <v>1102</v>
      </c>
      <c r="B478" s="37" t="s">
        <v>2310</v>
      </c>
      <c r="C478" s="37" t="s">
        <v>185</v>
      </c>
      <c r="D478" s="37" t="s">
        <v>187</v>
      </c>
      <c r="E478" s="37" t="s">
        <v>185</v>
      </c>
      <c r="F478" s="37" t="s">
        <v>185</v>
      </c>
      <c r="G478" s="37" t="n">
        <v>0</v>
      </c>
      <c r="H478" s="37" t="n">
        <v>0</v>
      </c>
      <c r="I478" s="37" t="n">
        <v>0</v>
      </c>
    </row>
    <row r="479" customFormat="false" ht="15" hidden="false" customHeight="false" outlineLevel="0" collapsed="false">
      <c r="A479" s="37" t="s">
        <v>1103</v>
      </c>
      <c r="B479" s="37" t="s">
        <v>2310</v>
      </c>
      <c r="C479" s="37" t="s">
        <v>185</v>
      </c>
      <c r="D479" s="37" t="s">
        <v>187</v>
      </c>
      <c r="E479" s="37" t="s">
        <v>185</v>
      </c>
      <c r="F479" s="37" t="s">
        <v>185</v>
      </c>
      <c r="G479" s="37" t="n">
        <v>0</v>
      </c>
      <c r="H479" s="37" t="n">
        <v>0</v>
      </c>
      <c r="I479" s="37" t="n">
        <v>0</v>
      </c>
    </row>
    <row r="480" customFormat="false" ht="15" hidden="false" customHeight="false" outlineLevel="0" collapsed="false">
      <c r="A480" s="37" t="s">
        <v>1104</v>
      </c>
      <c r="B480" s="37" t="s">
        <v>2310</v>
      </c>
      <c r="C480" s="37" t="s">
        <v>185</v>
      </c>
      <c r="D480" s="37" t="s">
        <v>187</v>
      </c>
      <c r="E480" s="37" t="s">
        <v>185</v>
      </c>
      <c r="F480" s="37" t="s">
        <v>185</v>
      </c>
      <c r="G480" s="37" t="n">
        <v>0</v>
      </c>
      <c r="H480" s="37" t="n">
        <v>0</v>
      </c>
      <c r="I480" s="37" t="n">
        <v>0</v>
      </c>
    </row>
    <row r="481" customFormat="false" ht="15" hidden="false" customHeight="false" outlineLevel="0" collapsed="false">
      <c r="A481" s="37" t="s">
        <v>1105</v>
      </c>
      <c r="B481" s="37" t="s">
        <v>2310</v>
      </c>
      <c r="C481" s="37" t="s">
        <v>185</v>
      </c>
      <c r="D481" s="37" t="s">
        <v>187</v>
      </c>
      <c r="E481" s="37" t="s">
        <v>185</v>
      </c>
      <c r="F481" s="37" t="s">
        <v>185</v>
      </c>
      <c r="G481" s="37" t="n">
        <v>0</v>
      </c>
      <c r="H481" s="37" t="n">
        <v>0</v>
      </c>
      <c r="I481" s="37" t="n">
        <v>0</v>
      </c>
    </row>
    <row r="482" customFormat="false" ht="15" hidden="false" customHeight="false" outlineLevel="0" collapsed="false">
      <c r="A482" s="37" t="s">
        <v>1106</v>
      </c>
      <c r="B482" s="37" t="s">
        <v>2310</v>
      </c>
      <c r="C482" s="37" t="s">
        <v>185</v>
      </c>
      <c r="D482" s="37" t="s">
        <v>187</v>
      </c>
      <c r="E482" s="37" t="s">
        <v>185</v>
      </c>
      <c r="F482" s="37" t="s">
        <v>185</v>
      </c>
      <c r="G482" s="37" t="n">
        <v>0</v>
      </c>
      <c r="H482" s="37" t="n">
        <v>0</v>
      </c>
      <c r="I482" s="37" t="n">
        <v>0</v>
      </c>
    </row>
    <row r="483" customFormat="false" ht="15" hidden="false" customHeight="false" outlineLevel="0" collapsed="false">
      <c r="A483" s="37" t="s">
        <v>1108</v>
      </c>
      <c r="B483" s="37" t="s">
        <v>2310</v>
      </c>
      <c r="C483" s="37" t="s">
        <v>185</v>
      </c>
      <c r="D483" s="37" t="s">
        <v>187</v>
      </c>
      <c r="E483" s="37" t="s">
        <v>185</v>
      </c>
      <c r="F483" s="37" t="s">
        <v>185</v>
      </c>
      <c r="G483" s="37" t="n">
        <v>0</v>
      </c>
      <c r="H483" s="37" t="n">
        <v>0</v>
      </c>
      <c r="I483" s="37" t="n">
        <v>0</v>
      </c>
    </row>
    <row r="484" customFormat="false" ht="15" hidden="false" customHeight="false" outlineLevel="0" collapsed="false">
      <c r="A484" s="37" t="s">
        <v>681</v>
      </c>
      <c r="B484" s="37" t="s">
        <v>2310</v>
      </c>
      <c r="C484" s="37" t="s">
        <v>185</v>
      </c>
      <c r="D484" s="37" t="s">
        <v>187</v>
      </c>
      <c r="E484" s="37" t="s">
        <v>185</v>
      </c>
      <c r="F484" s="37" t="s">
        <v>185</v>
      </c>
      <c r="G484" s="37" t="n">
        <v>0</v>
      </c>
      <c r="H484" s="37" t="n">
        <v>0</v>
      </c>
      <c r="I484" s="37" t="n">
        <v>1</v>
      </c>
    </row>
    <row r="485" customFormat="false" ht="15" hidden="false" customHeight="false" outlineLevel="0" collapsed="false">
      <c r="A485" s="37" t="s">
        <v>1109</v>
      </c>
      <c r="B485" s="37" t="s">
        <v>2310</v>
      </c>
      <c r="C485" s="37" t="s">
        <v>185</v>
      </c>
      <c r="D485" s="37" t="s">
        <v>187</v>
      </c>
      <c r="E485" s="37" t="s">
        <v>185</v>
      </c>
      <c r="F485" s="37" t="s">
        <v>187</v>
      </c>
      <c r="G485" s="37" t="n">
        <v>0</v>
      </c>
      <c r="H485" s="37" t="n">
        <v>0</v>
      </c>
      <c r="I485" s="37" t="n">
        <v>0</v>
      </c>
    </row>
    <row r="486" customFormat="false" ht="15" hidden="false" customHeight="false" outlineLevel="0" collapsed="false">
      <c r="A486" s="37" t="s">
        <v>1110</v>
      </c>
      <c r="B486" s="37" t="s">
        <v>2310</v>
      </c>
      <c r="C486" s="37" t="s">
        <v>185</v>
      </c>
      <c r="D486" s="37" t="s">
        <v>187</v>
      </c>
      <c r="E486" s="37" t="s">
        <v>185</v>
      </c>
      <c r="F486" s="37" t="s">
        <v>185</v>
      </c>
      <c r="G486" s="37" t="n">
        <v>0</v>
      </c>
      <c r="H486" s="37" t="n">
        <v>0</v>
      </c>
      <c r="I486" s="37" t="n">
        <v>0</v>
      </c>
    </row>
    <row r="487" customFormat="false" ht="15" hidden="false" customHeight="false" outlineLevel="0" collapsed="false">
      <c r="A487" s="37" t="s">
        <v>1111</v>
      </c>
      <c r="B487" s="37" t="s">
        <v>2310</v>
      </c>
      <c r="C487" s="37" t="s">
        <v>185</v>
      </c>
      <c r="D487" s="37" t="s">
        <v>187</v>
      </c>
      <c r="E487" s="37" t="s">
        <v>185</v>
      </c>
      <c r="F487" s="37" t="s">
        <v>185</v>
      </c>
      <c r="G487" s="37" t="n">
        <v>0</v>
      </c>
      <c r="H487" s="37" t="n">
        <v>0</v>
      </c>
      <c r="I487" s="37" t="n">
        <v>0</v>
      </c>
    </row>
    <row r="488" customFormat="false" ht="15" hidden="false" customHeight="false" outlineLevel="0" collapsed="false">
      <c r="A488" s="37" t="s">
        <v>589</v>
      </c>
      <c r="B488" s="37" t="s">
        <v>2310</v>
      </c>
      <c r="C488" s="37" t="s">
        <v>185</v>
      </c>
      <c r="D488" s="37" t="s">
        <v>187</v>
      </c>
      <c r="E488" s="37" t="s">
        <v>185</v>
      </c>
      <c r="F488" s="37" t="s">
        <v>185</v>
      </c>
      <c r="G488" s="37" t="n">
        <v>0</v>
      </c>
      <c r="H488" s="37" t="n">
        <v>0</v>
      </c>
      <c r="I488" s="37" t="n">
        <v>0</v>
      </c>
    </row>
    <row r="489" customFormat="false" ht="15" hidden="false" customHeight="false" outlineLevel="0" collapsed="false">
      <c r="A489" s="37" t="s">
        <v>1112</v>
      </c>
      <c r="B489" s="37" t="s">
        <v>2310</v>
      </c>
      <c r="C489" s="37" t="s">
        <v>185</v>
      </c>
      <c r="D489" s="37" t="s">
        <v>187</v>
      </c>
      <c r="E489" s="37" t="s">
        <v>185</v>
      </c>
      <c r="F489" s="37" t="s">
        <v>185</v>
      </c>
      <c r="G489" s="37" t="n">
        <v>0</v>
      </c>
      <c r="H489" s="37" t="n">
        <v>0</v>
      </c>
      <c r="I489" s="37" t="n">
        <v>0</v>
      </c>
    </row>
    <row r="490" customFormat="false" ht="15" hidden="false" customHeight="false" outlineLevel="0" collapsed="false">
      <c r="A490" s="37" t="s">
        <v>1113</v>
      </c>
      <c r="B490" s="37" t="s">
        <v>2310</v>
      </c>
      <c r="C490" s="37" t="s">
        <v>185</v>
      </c>
      <c r="D490" s="37" t="s">
        <v>187</v>
      </c>
      <c r="E490" s="37" t="s">
        <v>185</v>
      </c>
      <c r="F490" s="37" t="s">
        <v>185</v>
      </c>
      <c r="G490" s="37" t="n">
        <v>0</v>
      </c>
      <c r="H490" s="37" t="n">
        <v>0</v>
      </c>
      <c r="I490" s="37" t="n">
        <v>0</v>
      </c>
    </row>
    <row r="491" customFormat="false" ht="15" hidden="false" customHeight="false" outlineLevel="0" collapsed="false">
      <c r="A491" s="37" t="s">
        <v>1114</v>
      </c>
      <c r="B491" s="37" t="s">
        <v>2310</v>
      </c>
      <c r="C491" s="37" t="s">
        <v>187</v>
      </c>
      <c r="D491" s="37" t="s">
        <v>187</v>
      </c>
      <c r="E491" s="37" t="s">
        <v>185</v>
      </c>
      <c r="F491" s="37" t="s">
        <v>185</v>
      </c>
      <c r="G491" s="37" t="n">
        <v>0</v>
      </c>
      <c r="H491" s="37" t="n">
        <v>0</v>
      </c>
      <c r="I491" s="37" t="n">
        <v>0</v>
      </c>
    </row>
    <row r="492" customFormat="false" ht="15" hidden="false" customHeight="false" outlineLevel="0" collapsed="false">
      <c r="A492" s="37" t="s">
        <v>1115</v>
      </c>
      <c r="B492" s="37" t="s">
        <v>2310</v>
      </c>
      <c r="C492" s="37" t="s">
        <v>185</v>
      </c>
      <c r="D492" s="37" t="s">
        <v>187</v>
      </c>
      <c r="E492" s="37" t="s">
        <v>185</v>
      </c>
      <c r="F492" s="37" t="s">
        <v>185</v>
      </c>
      <c r="G492" s="37" t="n">
        <v>0</v>
      </c>
      <c r="H492" s="37" t="n">
        <v>0</v>
      </c>
      <c r="I492" s="37" t="n">
        <v>0</v>
      </c>
    </row>
    <row r="493" customFormat="false" ht="15" hidden="false" customHeight="false" outlineLevel="0" collapsed="false">
      <c r="A493" s="37" t="s">
        <v>1117</v>
      </c>
      <c r="B493" s="37" t="s">
        <v>2310</v>
      </c>
      <c r="C493" s="37" t="s">
        <v>185</v>
      </c>
      <c r="D493" s="37" t="s">
        <v>187</v>
      </c>
      <c r="E493" s="37" t="s">
        <v>185</v>
      </c>
      <c r="F493" s="37" t="s">
        <v>185</v>
      </c>
      <c r="G493" s="37" t="n">
        <v>0</v>
      </c>
      <c r="H493" s="37" t="n">
        <v>0</v>
      </c>
      <c r="I493" s="37" t="n">
        <v>0</v>
      </c>
    </row>
    <row r="494" customFormat="false" ht="15" hidden="false" customHeight="false" outlineLevel="0" collapsed="false">
      <c r="A494" s="37" t="s">
        <v>759</v>
      </c>
      <c r="B494" s="37" t="s">
        <v>2310</v>
      </c>
      <c r="C494" s="37" t="s">
        <v>185</v>
      </c>
      <c r="D494" s="37" t="s">
        <v>187</v>
      </c>
      <c r="E494" s="37" t="s">
        <v>185</v>
      </c>
      <c r="F494" s="37" t="s">
        <v>185</v>
      </c>
      <c r="G494" s="37" t="n">
        <v>0</v>
      </c>
      <c r="H494" s="37" t="n">
        <v>0</v>
      </c>
      <c r="I494" s="37" t="n">
        <v>0</v>
      </c>
    </row>
    <row r="495" customFormat="false" ht="15" hidden="false" customHeight="false" outlineLevel="0" collapsed="false">
      <c r="A495" s="37" t="s">
        <v>967</v>
      </c>
      <c r="B495" s="37" t="s">
        <v>2310</v>
      </c>
      <c r="C495" s="37" t="s">
        <v>185</v>
      </c>
      <c r="D495" s="37" t="s">
        <v>187</v>
      </c>
      <c r="E495" s="37" t="s">
        <v>185</v>
      </c>
      <c r="F495" s="37" t="s">
        <v>185</v>
      </c>
      <c r="G495" s="37" t="n">
        <v>0</v>
      </c>
      <c r="H495" s="37" t="n">
        <v>0</v>
      </c>
      <c r="I495" s="37" t="n">
        <v>0</v>
      </c>
    </row>
    <row r="496" customFormat="false" ht="15" hidden="false" customHeight="false" outlineLevel="0" collapsed="false">
      <c r="A496" s="37" t="s">
        <v>1119</v>
      </c>
      <c r="B496" s="37" t="s">
        <v>2312</v>
      </c>
      <c r="C496" s="37" t="s">
        <v>185</v>
      </c>
      <c r="D496" s="37" t="s">
        <v>187</v>
      </c>
      <c r="E496" s="37" t="s">
        <v>185</v>
      </c>
      <c r="F496" s="37" t="s">
        <v>185</v>
      </c>
      <c r="G496" s="37" t="n">
        <v>0</v>
      </c>
      <c r="H496" s="37" t="n">
        <v>0</v>
      </c>
      <c r="I496" s="37" t="n">
        <v>0</v>
      </c>
    </row>
    <row r="497" customFormat="false" ht="15" hidden="false" customHeight="false" outlineLevel="0" collapsed="false">
      <c r="A497" s="37" t="s">
        <v>1120</v>
      </c>
      <c r="B497" s="37" t="s">
        <v>2310</v>
      </c>
      <c r="C497" s="37" t="s">
        <v>185</v>
      </c>
      <c r="D497" s="37" t="s">
        <v>187</v>
      </c>
      <c r="E497" s="37" t="s">
        <v>185</v>
      </c>
      <c r="F497" s="37" t="s">
        <v>185</v>
      </c>
      <c r="G497" s="37" t="n">
        <v>0</v>
      </c>
      <c r="H497" s="37" t="n">
        <v>0</v>
      </c>
      <c r="I497" s="37" t="n">
        <v>0</v>
      </c>
    </row>
    <row r="498" customFormat="false" ht="15" hidden="false" customHeight="false" outlineLevel="0" collapsed="false">
      <c r="A498" s="37" t="s">
        <v>860</v>
      </c>
      <c r="B498" s="37" t="s">
        <v>2310</v>
      </c>
      <c r="C498" s="37" t="s">
        <v>187</v>
      </c>
      <c r="D498" s="37" t="s">
        <v>187</v>
      </c>
      <c r="E498" s="37" t="s">
        <v>185</v>
      </c>
      <c r="F498" s="37" t="s">
        <v>185</v>
      </c>
      <c r="G498" s="37" t="n">
        <v>0</v>
      </c>
      <c r="H498" s="37" t="n">
        <v>0</v>
      </c>
      <c r="I498" s="37" t="n">
        <v>0</v>
      </c>
    </row>
    <row r="499" customFormat="false" ht="15" hidden="false" customHeight="false" outlineLevel="0" collapsed="false">
      <c r="A499" s="37" t="s">
        <v>1122</v>
      </c>
      <c r="B499" s="37" t="s">
        <v>2310</v>
      </c>
      <c r="C499" s="37" t="s">
        <v>185</v>
      </c>
      <c r="D499" s="37" t="s">
        <v>187</v>
      </c>
      <c r="E499" s="37" t="s">
        <v>185</v>
      </c>
      <c r="F499" s="37" t="s">
        <v>185</v>
      </c>
      <c r="G499" s="37" t="n">
        <v>1</v>
      </c>
      <c r="H499" s="37" t="n">
        <v>0</v>
      </c>
      <c r="I499" s="37" t="n">
        <v>0</v>
      </c>
    </row>
    <row r="500" customFormat="false" ht="15" hidden="false" customHeight="false" outlineLevel="0" collapsed="false">
      <c r="A500" s="37" t="s">
        <v>1123</v>
      </c>
      <c r="B500" s="37" t="s">
        <v>2310</v>
      </c>
      <c r="C500" s="37" t="s">
        <v>185</v>
      </c>
      <c r="D500" s="37" t="s">
        <v>187</v>
      </c>
      <c r="E500" s="37" t="s">
        <v>185</v>
      </c>
      <c r="F500" s="37" t="s">
        <v>185</v>
      </c>
      <c r="G500" s="37" t="n">
        <v>0</v>
      </c>
      <c r="H500" s="37" t="n">
        <v>0</v>
      </c>
      <c r="I500" s="37" t="n">
        <v>0</v>
      </c>
    </row>
    <row r="501" customFormat="false" ht="15" hidden="false" customHeight="false" outlineLevel="0" collapsed="false">
      <c r="A501" s="37" t="s">
        <v>1124</v>
      </c>
      <c r="B501" s="37" t="s">
        <v>2310</v>
      </c>
      <c r="C501" s="37" t="s">
        <v>185</v>
      </c>
      <c r="D501" s="37" t="s">
        <v>187</v>
      </c>
      <c r="E501" s="37" t="s">
        <v>185</v>
      </c>
      <c r="F501" s="37" t="s">
        <v>187</v>
      </c>
      <c r="G501" s="37" t="n">
        <v>0</v>
      </c>
      <c r="H501" s="37" t="n">
        <v>0</v>
      </c>
      <c r="I501" s="37" t="n">
        <v>0</v>
      </c>
    </row>
    <row r="502" customFormat="false" ht="15" hidden="false" customHeight="false" outlineLevel="0" collapsed="false">
      <c r="A502" s="37" t="s">
        <v>783</v>
      </c>
      <c r="B502" s="37" t="s">
        <v>2310</v>
      </c>
      <c r="C502" s="37" t="s">
        <v>185</v>
      </c>
      <c r="D502" s="37" t="s">
        <v>187</v>
      </c>
      <c r="E502" s="37" t="s">
        <v>185</v>
      </c>
      <c r="F502" s="37" t="s">
        <v>187</v>
      </c>
      <c r="G502" s="37" t="n">
        <v>0</v>
      </c>
      <c r="H502" s="37" t="n">
        <v>0</v>
      </c>
      <c r="I502" s="37" t="n">
        <v>0</v>
      </c>
    </row>
    <row r="503" customFormat="false" ht="15" hidden="false" customHeight="false" outlineLevel="0" collapsed="false">
      <c r="A503" s="37" t="s">
        <v>1125</v>
      </c>
      <c r="B503" s="37" t="s">
        <v>2310</v>
      </c>
      <c r="C503" s="37" t="s">
        <v>185</v>
      </c>
      <c r="D503" s="37" t="s">
        <v>187</v>
      </c>
      <c r="E503" s="37" t="s">
        <v>185</v>
      </c>
      <c r="F503" s="37" t="s">
        <v>185</v>
      </c>
      <c r="G503" s="37" t="n">
        <v>0</v>
      </c>
      <c r="H503" s="37" t="n">
        <v>0</v>
      </c>
      <c r="I503" s="37" t="n">
        <v>0</v>
      </c>
    </row>
    <row r="504" customFormat="false" ht="15" hidden="false" customHeight="false" outlineLevel="0" collapsed="false">
      <c r="A504" s="37" t="s">
        <v>850</v>
      </c>
      <c r="B504" s="37" t="s">
        <v>2310</v>
      </c>
      <c r="C504" s="37" t="s">
        <v>185</v>
      </c>
      <c r="D504" s="37" t="s">
        <v>187</v>
      </c>
      <c r="E504" s="37" t="s">
        <v>185</v>
      </c>
      <c r="F504" s="37" t="s">
        <v>185</v>
      </c>
      <c r="G504" s="37" t="n">
        <v>0</v>
      </c>
      <c r="H504" s="37" t="n">
        <v>0</v>
      </c>
      <c r="I504" s="37" t="n">
        <v>0</v>
      </c>
    </row>
    <row r="505" customFormat="false" ht="15" hidden="false" customHeight="false" outlineLevel="0" collapsed="false">
      <c r="A505" s="37" t="s">
        <v>1127</v>
      </c>
      <c r="B505" s="37" t="s">
        <v>2311</v>
      </c>
      <c r="C505" s="37" t="s">
        <v>185</v>
      </c>
      <c r="D505" s="37" t="s">
        <v>187</v>
      </c>
      <c r="E505" s="37" t="s">
        <v>185</v>
      </c>
      <c r="F505" s="37" t="s">
        <v>185</v>
      </c>
      <c r="G505" s="37" t="n">
        <v>0</v>
      </c>
      <c r="H505" s="37" t="n">
        <v>0</v>
      </c>
      <c r="I505" s="37" t="n">
        <v>0</v>
      </c>
    </row>
    <row r="506" customFormat="false" ht="15" hidden="false" customHeight="false" outlineLevel="0" collapsed="false">
      <c r="A506" s="37" t="s">
        <v>1128</v>
      </c>
      <c r="B506" s="37" t="s">
        <v>2310</v>
      </c>
      <c r="C506" s="37" t="s">
        <v>185</v>
      </c>
      <c r="D506" s="37" t="s">
        <v>187</v>
      </c>
      <c r="E506" s="37" t="s">
        <v>185</v>
      </c>
      <c r="F506" s="37" t="s">
        <v>185</v>
      </c>
      <c r="G506" s="37" t="n">
        <v>0</v>
      </c>
      <c r="H506" s="37" t="n">
        <v>0</v>
      </c>
      <c r="I506" s="37" t="n">
        <v>0</v>
      </c>
    </row>
    <row r="507" customFormat="false" ht="15" hidden="false" customHeight="false" outlineLevel="0" collapsed="false">
      <c r="A507" s="37" t="s">
        <v>1129</v>
      </c>
      <c r="B507" s="37" t="s">
        <v>2310</v>
      </c>
      <c r="C507" s="37" t="s">
        <v>185</v>
      </c>
      <c r="D507" s="37" t="s">
        <v>187</v>
      </c>
      <c r="E507" s="37" t="s">
        <v>185</v>
      </c>
      <c r="F507" s="37" t="s">
        <v>185</v>
      </c>
      <c r="G507" s="37" t="n">
        <v>1</v>
      </c>
      <c r="H507" s="37" t="n">
        <v>0</v>
      </c>
      <c r="I507" s="37" t="n">
        <v>0</v>
      </c>
    </row>
    <row r="508" customFormat="false" ht="15" hidden="false" customHeight="false" outlineLevel="0" collapsed="false">
      <c r="A508" s="37" t="s">
        <v>1131</v>
      </c>
      <c r="B508" s="37" t="s">
        <v>2310</v>
      </c>
      <c r="C508" s="37" t="s">
        <v>185</v>
      </c>
      <c r="D508" s="37" t="s">
        <v>187</v>
      </c>
      <c r="E508" s="37" t="s">
        <v>185</v>
      </c>
      <c r="F508" s="37" t="s">
        <v>185</v>
      </c>
      <c r="G508" s="37" t="n">
        <v>0</v>
      </c>
      <c r="H508" s="37" t="n">
        <v>0</v>
      </c>
      <c r="I508" s="37" t="n">
        <v>0</v>
      </c>
    </row>
    <row r="509" customFormat="false" ht="15" hidden="false" customHeight="false" outlineLevel="0" collapsed="false">
      <c r="A509" s="37" t="s">
        <v>1133</v>
      </c>
      <c r="B509" s="37" t="s">
        <v>2310</v>
      </c>
      <c r="C509" s="37" t="s">
        <v>185</v>
      </c>
      <c r="D509" s="37" t="s">
        <v>187</v>
      </c>
      <c r="E509" s="37" t="s">
        <v>185</v>
      </c>
      <c r="F509" s="37" t="s">
        <v>185</v>
      </c>
      <c r="G509" s="37" t="n">
        <v>0</v>
      </c>
      <c r="H509" s="37" t="n">
        <v>0</v>
      </c>
      <c r="I509" s="37" t="n">
        <v>0</v>
      </c>
    </row>
    <row r="510" customFormat="false" ht="15" hidden="false" customHeight="false" outlineLevel="0" collapsed="false">
      <c r="A510" s="37" t="s">
        <v>1134</v>
      </c>
      <c r="B510" s="37" t="s">
        <v>2310</v>
      </c>
      <c r="C510" s="37" t="s">
        <v>185</v>
      </c>
      <c r="D510" s="37" t="s">
        <v>187</v>
      </c>
      <c r="E510" s="37" t="s">
        <v>185</v>
      </c>
      <c r="F510" s="37" t="s">
        <v>185</v>
      </c>
      <c r="G510" s="37" t="n">
        <v>0</v>
      </c>
      <c r="H510" s="37" t="n">
        <v>0</v>
      </c>
      <c r="I510" s="37" t="n">
        <v>0</v>
      </c>
    </row>
    <row r="511" customFormat="false" ht="15" hidden="false" customHeight="false" outlineLevel="0" collapsed="false">
      <c r="A511" s="37" t="s">
        <v>1136</v>
      </c>
      <c r="B511" s="37" t="s">
        <v>2310</v>
      </c>
      <c r="C511" s="37" t="s">
        <v>185</v>
      </c>
      <c r="D511" s="37" t="s">
        <v>187</v>
      </c>
      <c r="E511" s="37" t="s">
        <v>185</v>
      </c>
      <c r="F511" s="37" t="s">
        <v>185</v>
      </c>
      <c r="G511" s="37" t="n">
        <v>1</v>
      </c>
      <c r="H511" s="37" t="n">
        <v>0</v>
      </c>
      <c r="I511" s="37" t="n">
        <v>0</v>
      </c>
    </row>
    <row r="512" customFormat="false" ht="15" hidden="false" customHeight="false" outlineLevel="0" collapsed="false">
      <c r="A512" s="37" t="s">
        <v>1137</v>
      </c>
      <c r="B512" s="37" t="s">
        <v>2310</v>
      </c>
      <c r="C512" s="37" t="s">
        <v>185</v>
      </c>
      <c r="D512" s="37" t="s">
        <v>187</v>
      </c>
      <c r="E512" s="37" t="s">
        <v>185</v>
      </c>
      <c r="F512" s="37" t="s">
        <v>185</v>
      </c>
      <c r="G512" s="37" t="n">
        <v>0</v>
      </c>
      <c r="H512" s="37" t="n">
        <v>0</v>
      </c>
      <c r="I512" s="37" t="n">
        <v>0</v>
      </c>
    </row>
    <row r="513" customFormat="false" ht="15" hidden="false" customHeight="false" outlineLevel="0" collapsed="false">
      <c r="A513" s="37" t="s">
        <v>1138</v>
      </c>
      <c r="B513" s="37" t="s">
        <v>2310</v>
      </c>
      <c r="C513" s="37" t="s">
        <v>185</v>
      </c>
      <c r="D513" s="37" t="s">
        <v>187</v>
      </c>
      <c r="E513" s="37" t="s">
        <v>185</v>
      </c>
      <c r="F513" s="37" t="s">
        <v>185</v>
      </c>
      <c r="G513" s="37" t="n">
        <v>0</v>
      </c>
      <c r="H513" s="37" t="n">
        <v>0</v>
      </c>
      <c r="I513" s="37" t="n">
        <v>0</v>
      </c>
    </row>
    <row r="514" customFormat="false" ht="15" hidden="false" customHeight="false" outlineLevel="0" collapsed="false">
      <c r="A514" s="37" t="s">
        <v>1140</v>
      </c>
      <c r="B514" s="37" t="s">
        <v>2310</v>
      </c>
      <c r="C514" s="37" t="s">
        <v>185</v>
      </c>
      <c r="D514" s="37" t="s">
        <v>187</v>
      </c>
      <c r="E514" s="37" t="s">
        <v>185</v>
      </c>
      <c r="F514" s="37" t="s">
        <v>185</v>
      </c>
      <c r="G514" s="37" t="n">
        <v>0</v>
      </c>
      <c r="H514" s="37" t="n">
        <v>0</v>
      </c>
      <c r="I514" s="37" t="n">
        <v>0</v>
      </c>
    </row>
    <row r="515" customFormat="false" ht="15" hidden="false" customHeight="false" outlineLevel="0" collapsed="false">
      <c r="A515" s="37" t="s">
        <v>1142</v>
      </c>
      <c r="B515" s="37" t="s">
        <v>2312</v>
      </c>
      <c r="C515" s="37" t="s">
        <v>185</v>
      </c>
      <c r="D515" s="37" t="s">
        <v>187</v>
      </c>
      <c r="E515" s="37" t="s">
        <v>185</v>
      </c>
      <c r="F515" s="37" t="s">
        <v>187</v>
      </c>
      <c r="G515" s="37" t="n">
        <v>1</v>
      </c>
      <c r="H515" s="37" t="n">
        <v>0</v>
      </c>
      <c r="I515" s="37" t="n">
        <v>0</v>
      </c>
    </row>
    <row r="516" customFormat="false" ht="15" hidden="false" customHeight="false" outlineLevel="0" collapsed="false">
      <c r="A516" s="37" t="s">
        <v>790</v>
      </c>
      <c r="B516" s="37" t="s">
        <v>2310</v>
      </c>
      <c r="C516" s="37" t="s">
        <v>185</v>
      </c>
      <c r="D516" s="37" t="s">
        <v>187</v>
      </c>
      <c r="E516" s="37" t="s">
        <v>185</v>
      </c>
      <c r="F516" s="37" t="s">
        <v>185</v>
      </c>
      <c r="G516" s="37" t="n">
        <v>0</v>
      </c>
      <c r="H516" s="37" t="n">
        <v>0</v>
      </c>
      <c r="I516" s="37" t="n">
        <v>0</v>
      </c>
    </row>
    <row r="517" customFormat="false" ht="15" hidden="false" customHeight="false" outlineLevel="0" collapsed="false">
      <c r="A517" s="37" t="s">
        <v>633</v>
      </c>
      <c r="B517" s="37" t="s">
        <v>2310</v>
      </c>
      <c r="C517" s="37" t="s">
        <v>185</v>
      </c>
      <c r="D517" s="37" t="s">
        <v>187</v>
      </c>
      <c r="E517" s="37" t="s">
        <v>185</v>
      </c>
      <c r="F517" s="37" t="s">
        <v>185</v>
      </c>
      <c r="G517" s="37" t="n">
        <v>0</v>
      </c>
      <c r="H517" s="37" t="n">
        <v>0</v>
      </c>
      <c r="I517" s="37" t="n">
        <v>0</v>
      </c>
    </row>
    <row r="518" customFormat="false" ht="15" hidden="false" customHeight="false" outlineLevel="0" collapsed="false">
      <c r="A518" s="37" t="s">
        <v>1143</v>
      </c>
      <c r="B518" s="37" t="s">
        <v>2310</v>
      </c>
      <c r="C518" s="37" t="s">
        <v>185</v>
      </c>
      <c r="D518" s="37" t="s">
        <v>187</v>
      </c>
      <c r="E518" s="37" t="s">
        <v>185</v>
      </c>
      <c r="F518" s="37" t="s">
        <v>185</v>
      </c>
      <c r="G518" s="37" t="n">
        <v>0</v>
      </c>
      <c r="H518" s="37" t="n">
        <v>0</v>
      </c>
      <c r="I518" s="37" t="n">
        <v>0</v>
      </c>
    </row>
    <row r="519" customFormat="false" ht="15" hidden="false" customHeight="false" outlineLevel="0" collapsed="false">
      <c r="A519" s="37" t="s">
        <v>1144</v>
      </c>
      <c r="B519" s="37" t="s">
        <v>2310</v>
      </c>
      <c r="C519" s="37" t="s">
        <v>185</v>
      </c>
      <c r="D519" s="37" t="s">
        <v>187</v>
      </c>
      <c r="E519" s="37" t="s">
        <v>185</v>
      </c>
      <c r="F519" s="37" t="s">
        <v>185</v>
      </c>
      <c r="G519" s="37" t="n">
        <v>2</v>
      </c>
      <c r="H519" s="37" t="n">
        <v>0</v>
      </c>
      <c r="I519" s="37" t="n">
        <v>1</v>
      </c>
    </row>
    <row r="520" customFormat="false" ht="15" hidden="false" customHeight="false" outlineLevel="0" collapsed="false">
      <c r="A520" s="37" t="s">
        <v>965</v>
      </c>
      <c r="B520" s="37" t="s">
        <v>2310</v>
      </c>
      <c r="C520" s="37" t="s">
        <v>185</v>
      </c>
      <c r="D520" s="37" t="s">
        <v>187</v>
      </c>
      <c r="E520" s="37" t="s">
        <v>185</v>
      </c>
      <c r="F520" s="37" t="s">
        <v>185</v>
      </c>
      <c r="G520" s="37" t="n">
        <v>0</v>
      </c>
      <c r="H520" s="37" t="n">
        <v>0</v>
      </c>
      <c r="I520" s="37" t="n">
        <v>0</v>
      </c>
    </row>
    <row r="521" customFormat="false" ht="15" hidden="false" customHeight="false" outlineLevel="0" collapsed="false">
      <c r="A521" s="37" t="s">
        <v>1145</v>
      </c>
      <c r="B521" s="37" t="s">
        <v>2310</v>
      </c>
      <c r="C521" s="37" t="s">
        <v>185</v>
      </c>
      <c r="D521" s="37" t="s">
        <v>187</v>
      </c>
      <c r="E521" s="37" t="s">
        <v>185</v>
      </c>
      <c r="F521" s="37" t="s">
        <v>185</v>
      </c>
      <c r="G521" s="37" t="n">
        <v>0</v>
      </c>
      <c r="H521" s="37" t="n">
        <v>0</v>
      </c>
      <c r="I521" s="37" t="n">
        <v>0</v>
      </c>
    </row>
    <row r="522" customFormat="false" ht="15" hidden="false" customHeight="false" outlineLevel="0" collapsed="false">
      <c r="A522" s="37" t="s">
        <v>825</v>
      </c>
      <c r="B522" s="37" t="s">
        <v>2310</v>
      </c>
      <c r="C522" s="37" t="s">
        <v>185</v>
      </c>
      <c r="D522" s="37" t="s">
        <v>187</v>
      </c>
      <c r="E522" s="37" t="s">
        <v>185</v>
      </c>
      <c r="F522" s="37" t="s">
        <v>187</v>
      </c>
      <c r="G522" s="37" t="n">
        <v>0</v>
      </c>
      <c r="H522" s="37" t="n">
        <v>0</v>
      </c>
      <c r="I522" s="37" t="n">
        <v>0</v>
      </c>
    </row>
    <row r="523" customFormat="false" ht="15" hidden="false" customHeight="false" outlineLevel="0" collapsed="false">
      <c r="A523" s="37" t="s">
        <v>446</v>
      </c>
      <c r="B523" s="37" t="s">
        <v>2311</v>
      </c>
      <c r="C523" s="37" t="s">
        <v>185</v>
      </c>
      <c r="D523" s="37" t="s">
        <v>187</v>
      </c>
      <c r="E523" s="37" t="s">
        <v>185</v>
      </c>
      <c r="F523" s="37" t="s">
        <v>185</v>
      </c>
      <c r="G523" s="37" t="n">
        <v>0</v>
      </c>
      <c r="H523" s="37" t="n">
        <v>0</v>
      </c>
      <c r="I523" s="37" t="n">
        <v>0</v>
      </c>
    </row>
    <row r="524" customFormat="false" ht="15" hidden="false" customHeight="false" outlineLevel="0" collapsed="false">
      <c r="A524" s="37" t="s">
        <v>1146</v>
      </c>
      <c r="B524" s="37" t="s">
        <v>2310</v>
      </c>
      <c r="C524" s="37" t="s">
        <v>185</v>
      </c>
      <c r="D524" s="37" t="s">
        <v>187</v>
      </c>
      <c r="E524" s="37" t="s">
        <v>185</v>
      </c>
      <c r="F524" s="37" t="s">
        <v>185</v>
      </c>
      <c r="G524" s="37" t="n">
        <v>0</v>
      </c>
      <c r="H524" s="37" t="n">
        <v>0</v>
      </c>
      <c r="I524" s="37" t="n">
        <v>0</v>
      </c>
    </row>
    <row r="525" customFormat="false" ht="15" hidden="false" customHeight="false" outlineLevel="0" collapsed="false">
      <c r="A525" s="37" t="s">
        <v>1147</v>
      </c>
      <c r="B525" s="37" t="s">
        <v>2310</v>
      </c>
      <c r="C525" s="37" t="s">
        <v>185</v>
      </c>
      <c r="D525" s="37" t="s">
        <v>187</v>
      </c>
      <c r="E525" s="37" t="s">
        <v>185</v>
      </c>
      <c r="F525" s="37" t="s">
        <v>185</v>
      </c>
      <c r="G525" s="37" t="n">
        <v>1</v>
      </c>
      <c r="H525" s="37" t="n">
        <v>0</v>
      </c>
      <c r="I525" s="37" t="n">
        <v>0</v>
      </c>
    </row>
    <row r="526" customFormat="false" ht="15" hidden="false" customHeight="false" outlineLevel="0" collapsed="false">
      <c r="A526" s="37" t="s">
        <v>1149</v>
      </c>
      <c r="B526" s="37" t="s">
        <v>2310</v>
      </c>
      <c r="C526" s="37" t="s">
        <v>185</v>
      </c>
      <c r="D526" s="37" t="s">
        <v>187</v>
      </c>
      <c r="E526" s="37" t="s">
        <v>185</v>
      </c>
      <c r="F526" s="37" t="s">
        <v>185</v>
      </c>
      <c r="G526" s="37" t="n">
        <v>1</v>
      </c>
      <c r="H526" s="37" t="n">
        <v>0</v>
      </c>
      <c r="I526" s="37" t="n">
        <v>0</v>
      </c>
    </row>
    <row r="527" customFormat="false" ht="15" hidden="false" customHeight="false" outlineLevel="0" collapsed="false">
      <c r="A527" s="37" t="s">
        <v>1150</v>
      </c>
      <c r="B527" s="37" t="s">
        <v>2310</v>
      </c>
      <c r="C527" s="37" t="s">
        <v>185</v>
      </c>
      <c r="D527" s="37" t="s">
        <v>187</v>
      </c>
      <c r="E527" s="37" t="s">
        <v>187</v>
      </c>
      <c r="F527" s="37" t="s">
        <v>185</v>
      </c>
      <c r="G527" s="37" t="n">
        <v>0</v>
      </c>
      <c r="H527" s="37" t="n">
        <v>0</v>
      </c>
      <c r="I527" s="37" t="n">
        <v>0</v>
      </c>
    </row>
    <row r="528" customFormat="false" ht="15" hidden="false" customHeight="false" outlineLevel="0" collapsed="false">
      <c r="A528" s="37" t="s">
        <v>1151</v>
      </c>
      <c r="B528" s="37" t="s">
        <v>2310</v>
      </c>
      <c r="C528" s="37" t="s">
        <v>185</v>
      </c>
      <c r="D528" s="37" t="s">
        <v>187</v>
      </c>
      <c r="E528" s="37" t="s">
        <v>185</v>
      </c>
      <c r="F528" s="37" t="s">
        <v>185</v>
      </c>
      <c r="G528" s="37" t="n">
        <v>0</v>
      </c>
      <c r="H528" s="37" t="n">
        <v>0</v>
      </c>
      <c r="I528" s="37" t="n">
        <v>0</v>
      </c>
    </row>
    <row r="529" customFormat="false" ht="15" hidden="false" customHeight="false" outlineLevel="0" collapsed="false">
      <c r="A529" s="37" t="s">
        <v>1152</v>
      </c>
      <c r="B529" s="37" t="s">
        <v>2310</v>
      </c>
      <c r="C529" s="37" t="s">
        <v>185</v>
      </c>
      <c r="D529" s="37" t="s">
        <v>187</v>
      </c>
      <c r="E529" s="37" t="s">
        <v>185</v>
      </c>
      <c r="F529" s="37" t="s">
        <v>185</v>
      </c>
      <c r="G529" s="37" t="n">
        <v>0</v>
      </c>
      <c r="H529" s="37" t="n">
        <v>0</v>
      </c>
      <c r="I529" s="37" t="n">
        <v>0</v>
      </c>
    </row>
    <row r="530" customFormat="false" ht="15" hidden="false" customHeight="false" outlineLevel="0" collapsed="false">
      <c r="A530" s="37" t="s">
        <v>1153</v>
      </c>
      <c r="B530" s="37" t="s">
        <v>2310</v>
      </c>
      <c r="C530" s="37" t="s">
        <v>185</v>
      </c>
      <c r="D530" s="37" t="s">
        <v>187</v>
      </c>
      <c r="E530" s="37" t="s">
        <v>185</v>
      </c>
      <c r="F530" s="37" t="s">
        <v>185</v>
      </c>
      <c r="G530" s="37" t="n">
        <v>0</v>
      </c>
      <c r="H530" s="37" t="n">
        <v>0</v>
      </c>
      <c r="I530" s="37" t="n">
        <v>0</v>
      </c>
    </row>
    <row r="531" customFormat="false" ht="15" hidden="false" customHeight="false" outlineLevel="0" collapsed="false">
      <c r="A531" s="37" t="s">
        <v>613</v>
      </c>
      <c r="B531" s="37" t="s">
        <v>2310</v>
      </c>
      <c r="C531" s="37" t="s">
        <v>185</v>
      </c>
      <c r="D531" s="37" t="s">
        <v>187</v>
      </c>
      <c r="E531" s="37" t="s">
        <v>185</v>
      </c>
      <c r="F531" s="37" t="s">
        <v>185</v>
      </c>
      <c r="G531" s="37" t="n">
        <v>0</v>
      </c>
      <c r="H531" s="37" t="n">
        <v>0</v>
      </c>
      <c r="I531" s="37" t="n">
        <v>0</v>
      </c>
    </row>
    <row r="532" customFormat="false" ht="15" hidden="false" customHeight="false" outlineLevel="0" collapsed="false">
      <c r="A532" s="37" t="s">
        <v>1155</v>
      </c>
      <c r="B532" s="37" t="s">
        <v>2310</v>
      </c>
      <c r="C532" s="37" t="s">
        <v>185</v>
      </c>
      <c r="D532" s="37" t="s">
        <v>187</v>
      </c>
      <c r="E532" s="37" t="s">
        <v>185</v>
      </c>
      <c r="F532" s="37" t="s">
        <v>185</v>
      </c>
      <c r="G532" s="37" t="n">
        <v>0</v>
      </c>
      <c r="H532" s="37" t="n">
        <v>0</v>
      </c>
      <c r="I532" s="37" t="n">
        <v>0</v>
      </c>
    </row>
    <row r="533" customFormat="false" ht="15" hidden="false" customHeight="false" outlineLevel="0" collapsed="false">
      <c r="A533" s="37" t="s">
        <v>1156</v>
      </c>
      <c r="B533" s="37" t="s">
        <v>2310</v>
      </c>
      <c r="C533" s="37" t="s">
        <v>185</v>
      </c>
      <c r="D533" s="37" t="s">
        <v>187</v>
      </c>
      <c r="E533" s="37" t="s">
        <v>185</v>
      </c>
      <c r="F533" s="37" t="s">
        <v>185</v>
      </c>
      <c r="G533" s="37" t="n">
        <v>0</v>
      </c>
      <c r="H533" s="37" t="n">
        <v>0</v>
      </c>
      <c r="I533" s="37" t="n">
        <v>0</v>
      </c>
    </row>
    <row r="534" customFormat="false" ht="15" hidden="false" customHeight="false" outlineLevel="0" collapsed="false">
      <c r="A534" s="37" t="s">
        <v>1157</v>
      </c>
      <c r="B534" s="37" t="s">
        <v>2311</v>
      </c>
      <c r="C534" s="37" t="s">
        <v>187</v>
      </c>
      <c r="D534" s="37" t="s">
        <v>187</v>
      </c>
      <c r="E534" s="37" t="s">
        <v>185</v>
      </c>
      <c r="F534" s="37" t="s">
        <v>185</v>
      </c>
      <c r="G534" s="37" t="n">
        <v>1</v>
      </c>
      <c r="H534" s="37" t="n">
        <v>0</v>
      </c>
      <c r="I534" s="37" t="n">
        <v>0</v>
      </c>
    </row>
    <row r="535" customFormat="false" ht="15" hidden="false" customHeight="false" outlineLevel="0" collapsed="false">
      <c r="A535" s="37" t="s">
        <v>1158</v>
      </c>
      <c r="B535" s="37" t="s">
        <v>2310</v>
      </c>
      <c r="C535" s="37" t="s">
        <v>185</v>
      </c>
      <c r="D535" s="37" t="s">
        <v>187</v>
      </c>
      <c r="E535" s="37" t="s">
        <v>185</v>
      </c>
      <c r="F535" s="37" t="s">
        <v>185</v>
      </c>
      <c r="G535" s="37" t="n">
        <v>0</v>
      </c>
      <c r="H535" s="37" t="n">
        <v>0</v>
      </c>
      <c r="I535" s="37" t="n">
        <v>0</v>
      </c>
    </row>
    <row r="536" customFormat="false" ht="15" hidden="false" customHeight="false" outlineLevel="0" collapsed="false">
      <c r="A536" s="37" t="s">
        <v>1159</v>
      </c>
      <c r="B536" s="37" t="s">
        <v>2310</v>
      </c>
      <c r="C536" s="37" t="s">
        <v>185</v>
      </c>
      <c r="D536" s="37" t="s">
        <v>187</v>
      </c>
      <c r="E536" s="37" t="s">
        <v>185</v>
      </c>
      <c r="F536" s="37" t="s">
        <v>185</v>
      </c>
      <c r="G536" s="37" t="n">
        <v>0</v>
      </c>
      <c r="H536" s="37" t="n">
        <v>0</v>
      </c>
      <c r="I536" s="37" t="n">
        <v>0</v>
      </c>
    </row>
    <row r="537" customFormat="false" ht="15" hidden="false" customHeight="false" outlineLevel="0" collapsed="false">
      <c r="A537" s="37" t="s">
        <v>594</v>
      </c>
      <c r="B537" s="37" t="s">
        <v>2310</v>
      </c>
      <c r="C537" s="37" t="s">
        <v>185</v>
      </c>
      <c r="D537" s="37" t="s">
        <v>187</v>
      </c>
      <c r="E537" s="37" t="s">
        <v>185</v>
      </c>
      <c r="F537" s="37" t="s">
        <v>185</v>
      </c>
      <c r="G537" s="37" t="n">
        <v>0</v>
      </c>
      <c r="H537" s="37" t="n">
        <v>0</v>
      </c>
      <c r="I537" s="37" t="n">
        <v>0</v>
      </c>
    </row>
    <row r="538" customFormat="false" ht="15" hidden="false" customHeight="false" outlineLevel="0" collapsed="false">
      <c r="A538" s="37" t="s">
        <v>1160</v>
      </c>
      <c r="B538" s="37" t="s">
        <v>2310</v>
      </c>
      <c r="C538" s="37" t="s">
        <v>187</v>
      </c>
      <c r="D538" s="37" t="s">
        <v>187</v>
      </c>
      <c r="E538" s="37" t="s">
        <v>185</v>
      </c>
      <c r="F538" s="37" t="s">
        <v>185</v>
      </c>
      <c r="G538" s="37" t="n">
        <v>0</v>
      </c>
      <c r="H538" s="37" t="n">
        <v>0</v>
      </c>
      <c r="I538" s="37" t="n">
        <v>0</v>
      </c>
    </row>
    <row r="539" customFormat="false" ht="15" hidden="false" customHeight="false" outlineLevel="0" collapsed="false">
      <c r="A539" s="37" t="s">
        <v>1161</v>
      </c>
      <c r="B539" s="37" t="s">
        <v>2310</v>
      </c>
      <c r="C539" s="37" t="s">
        <v>185</v>
      </c>
      <c r="D539" s="37" t="s">
        <v>187</v>
      </c>
      <c r="E539" s="37" t="s">
        <v>185</v>
      </c>
      <c r="F539" s="37" t="s">
        <v>185</v>
      </c>
      <c r="G539" s="37" t="n">
        <v>0</v>
      </c>
      <c r="H539" s="37" t="n">
        <v>0</v>
      </c>
      <c r="I539" s="37" t="n">
        <v>0</v>
      </c>
    </row>
    <row r="540" customFormat="false" ht="15" hidden="false" customHeight="false" outlineLevel="0" collapsed="false">
      <c r="A540" s="37" t="s">
        <v>509</v>
      </c>
      <c r="B540" s="37" t="s">
        <v>2310</v>
      </c>
      <c r="C540" s="37" t="s">
        <v>185</v>
      </c>
      <c r="D540" s="37" t="s">
        <v>187</v>
      </c>
      <c r="E540" s="37" t="s">
        <v>185</v>
      </c>
      <c r="F540" s="37" t="s">
        <v>185</v>
      </c>
      <c r="G540" s="37" t="n">
        <v>0</v>
      </c>
      <c r="H540" s="37" t="n">
        <v>0</v>
      </c>
      <c r="I540" s="37" t="n">
        <v>0</v>
      </c>
    </row>
    <row r="541" customFormat="false" ht="15" hidden="false" customHeight="false" outlineLevel="0" collapsed="false">
      <c r="A541" s="37" t="s">
        <v>1162</v>
      </c>
      <c r="B541" s="37" t="s">
        <v>2310</v>
      </c>
      <c r="C541" s="37" t="s">
        <v>185</v>
      </c>
      <c r="D541" s="37" t="s">
        <v>187</v>
      </c>
      <c r="E541" s="37" t="s">
        <v>185</v>
      </c>
      <c r="F541" s="37" t="s">
        <v>185</v>
      </c>
      <c r="G541" s="37" t="n">
        <v>0</v>
      </c>
      <c r="H541" s="37" t="n">
        <v>0</v>
      </c>
      <c r="I541" s="37" t="n">
        <v>0</v>
      </c>
    </row>
    <row r="542" customFormat="false" ht="15" hidden="false" customHeight="false" outlineLevel="0" collapsed="false">
      <c r="A542" s="37" t="s">
        <v>1164</v>
      </c>
      <c r="B542" s="37" t="s">
        <v>2310</v>
      </c>
      <c r="C542" s="37" t="s">
        <v>185</v>
      </c>
      <c r="D542" s="37" t="s">
        <v>187</v>
      </c>
      <c r="E542" s="37" t="s">
        <v>185</v>
      </c>
      <c r="F542" s="37" t="s">
        <v>185</v>
      </c>
      <c r="G542" s="37" t="n">
        <v>0</v>
      </c>
      <c r="H542" s="37" t="n">
        <v>0</v>
      </c>
      <c r="I542" s="37" t="n">
        <v>0</v>
      </c>
    </row>
    <row r="543" customFormat="false" ht="15" hidden="false" customHeight="false" outlineLevel="0" collapsed="false">
      <c r="A543" s="37" t="s">
        <v>1165</v>
      </c>
      <c r="B543" s="37" t="s">
        <v>2312</v>
      </c>
      <c r="C543" s="37" t="s">
        <v>185</v>
      </c>
      <c r="D543" s="37" t="s">
        <v>187</v>
      </c>
      <c r="E543" s="37" t="s">
        <v>185</v>
      </c>
      <c r="F543" s="37" t="s">
        <v>185</v>
      </c>
      <c r="G543" s="37" t="n">
        <v>0</v>
      </c>
      <c r="H543" s="37" t="n">
        <v>0</v>
      </c>
      <c r="I543" s="37" t="n">
        <v>0</v>
      </c>
    </row>
    <row r="544" customFormat="false" ht="15" hidden="false" customHeight="false" outlineLevel="0" collapsed="false">
      <c r="A544" s="37" t="s">
        <v>1166</v>
      </c>
      <c r="B544" s="37" t="s">
        <v>2310</v>
      </c>
      <c r="C544" s="37" t="s">
        <v>187</v>
      </c>
      <c r="D544" s="37" t="s">
        <v>187</v>
      </c>
      <c r="E544" s="37" t="s">
        <v>185</v>
      </c>
      <c r="F544" s="37" t="s">
        <v>185</v>
      </c>
      <c r="G544" s="37" t="n">
        <v>1</v>
      </c>
      <c r="H544" s="37" t="n">
        <v>0</v>
      </c>
      <c r="I544" s="37" t="n">
        <v>0</v>
      </c>
    </row>
    <row r="545" customFormat="false" ht="15" hidden="false" customHeight="false" outlineLevel="0" collapsed="false">
      <c r="A545" s="37" t="s">
        <v>1167</v>
      </c>
      <c r="B545" s="37" t="s">
        <v>2310</v>
      </c>
      <c r="C545" s="37" t="s">
        <v>185</v>
      </c>
      <c r="D545" s="37" t="s">
        <v>187</v>
      </c>
      <c r="E545" s="37" t="s">
        <v>185</v>
      </c>
      <c r="F545" s="37" t="s">
        <v>187</v>
      </c>
      <c r="G545" s="37" t="n">
        <v>0</v>
      </c>
      <c r="H545" s="37" t="n">
        <v>0</v>
      </c>
      <c r="I545" s="37" t="n">
        <v>0</v>
      </c>
    </row>
    <row r="546" customFormat="false" ht="15" hidden="false" customHeight="false" outlineLevel="0" collapsed="false">
      <c r="A546" s="37" t="s">
        <v>1168</v>
      </c>
      <c r="B546" s="37" t="s">
        <v>2310</v>
      </c>
      <c r="C546" s="37" t="s">
        <v>185</v>
      </c>
      <c r="D546" s="37" t="s">
        <v>187</v>
      </c>
      <c r="E546" s="37" t="s">
        <v>185</v>
      </c>
      <c r="F546" s="37" t="s">
        <v>185</v>
      </c>
      <c r="G546" s="37" t="n">
        <v>0</v>
      </c>
      <c r="H546" s="37" t="n">
        <v>0</v>
      </c>
      <c r="I546" s="37" t="n">
        <v>0</v>
      </c>
    </row>
    <row r="547" customFormat="false" ht="15" hidden="false" customHeight="false" outlineLevel="0" collapsed="false">
      <c r="A547" s="37" t="s">
        <v>1169</v>
      </c>
      <c r="B547" s="37" t="s">
        <v>2312</v>
      </c>
      <c r="C547" s="37" t="s">
        <v>185</v>
      </c>
      <c r="D547" s="37" t="s">
        <v>187</v>
      </c>
      <c r="E547" s="37" t="s">
        <v>185</v>
      </c>
      <c r="F547" s="37" t="s">
        <v>187</v>
      </c>
      <c r="G547" s="37" t="n">
        <v>0</v>
      </c>
      <c r="H547" s="37" t="n">
        <v>0</v>
      </c>
      <c r="I547" s="37" t="n">
        <v>0</v>
      </c>
    </row>
    <row r="548" customFormat="false" ht="15" hidden="false" customHeight="false" outlineLevel="0" collapsed="false">
      <c r="A548" s="37" t="s">
        <v>1170</v>
      </c>
      <c r="B548" s="37" t="s">
        <v>2310</v>
      </c>
      <c r="C548" s="37" t="s">
        <v>185</v>
      </c>
      <c r="D548" s="37" t="s">
        <v>187</v>
      </c>
      <c r="E548" s="37" t="s">
        <v>185</v>
      </c>
      <c r="F548" s="37" t="s">
        <v>185</v>
      </c>
      <c r="G548" s="37" t="n">
        <v>0</v>
      </c>
      <c r="H548" s="37" t="n">
        <v>0</v>
      </c>
      <c r="I548" s="37" t="n">
        <v>0</v>
      </c>
    </row>
    <row r="549" customFormat="false" ht="15" hidden="false" customHeight="false" outlineLevel="0" collapsed="false">
      <c r="A549" s="37" t="s">
        <v>1171</v>
      </c>
      <c r="B549" s="37" t="s">
        <v>2310</v>
      </c>
      <c r="C549" s="37" t="s">
        <v>185</v>
      </c>
      <c r="D549" s="37" t="s">
        <v>187</v>
      </c>
      <c r="E549" s="37" t="s">
        <v>185</v>
      </c>
      <c r="F549" s="37" t="s">
        <v>185</v>
      </c>
      <c r="G549" s="37" t="n">
        <v>0</v>
      </c>
      <c r="H549" s="37" t="n">
        <v>0</v>
      </c>
      <c r="I549" s="37" t="n">
        <v>0</v>
      </c>
    </row>
    <row r="550" customFormat="false" ht="15" hidden="false" customHeight="false" outlineLevel="0" collapsed="false">
      <c r="A550" s="37" t="s">
        <v>1172</v>
      </c>
      <c r="B550" s="37" t="s">
        <v>2310</v>
      </c>
      <c r="C550" s="37" t="s">
        <v>185</v>
      </c>
      <c r="D550" s="37" t="s">
        <v>187</v>
      </c>
      <c r="E550" s="37" t="s">
        <v>185</v>
      </c>
      <c r="F550" s="37" t="s">
        <v>185</v>
      </c>
      <c r="G550" s="37" t="n">
        <v>1</v>
      </c>
      <c r="H550" s="37" t="n">
        <v>0</v>
      </c>
      <c r="I550" s="37" t="n">
        <v>0</v>
      </c>
    </row>
    <row r="551" customFormat="false" ht="15" hidden="false" customHeight="false" outlineLevel="0" collapsed="false">
      <c r="A551" s="37" t="s">
        <v>1173</v>
      </c>
      <c r="B551" s="37" t="s">
        <v>2310</v>
      </c>
      <c r="C551" s="37" t="s">
        <v>185</v>
      </c>
      <c r="D551" s="37" t="s">
        <v>187</v>
      </c>
      <c r="E551" s="37" t="s">
        <v>185</v>
      </c>
      <c r="F551" s="37" t="s">
        <v>185</v>
      </c>
      <c r="G551" s="37" t="n">
        <v>0</v>
      </c>
      <c r="H551" s="37" t="n">
        <v>0</v>
      </c>
      <c r="I551" s="37" t="n">
        <v>0</v>
      </c>
    </row>
    <row r="552" customFormat="false" ht="15" hidden="false" customHeight="false" outlineLevel="0" collapsed="false">
      <c r="A552" s="37" t="s">
        <v>1174</v>
      </c>
      <c r="B552" s="37" t="s">
        <v>2310</v>
      </c>
      <c r="C552" s="37" t="s">
        <v>185</v>
      </c>
      <c r="D552" s="37" t="s">
        <v>187</v>
      </c>
      <c r="E552" s="37" t="s">
        <v>185</v>
      </c>
      <c r="F552" s="37" t="s">
        <v>185</v>
      </c>
      <c r="G552" s="37" t="n">
        <v>0</v>
      </c>
      <c r="H552" s="37" t="n">
        <v>0</v>
      </c>
      <c r="I552" s="37" t="n">
        <v>0</v>
      </c>
    </row>
    <row r="553" customFormat="false" ht="15" hidden="false" customHeight="false" outlineLevel="0" collapsed="false">
      <c r="A553" s="37" t="s">
        <v>927</v>
      </c>
      <c r="B553" s="37" t="s">
        <v>2311</v>
      </c>
      <c r="C553" s="37" t="s">
        <v>185</v>
      </c>
      <c r="D553" s="37" t="s">
        <v>187</v>
      </c>
      <c r="E553" s="37" t="s">
        <v>185</v>
      </c>
      <c r="F553" s="37" t="s">
        <v>185</v>
      </c>
      <c r="G553" s="37" t="n">
        <v>1</v>
      </c>
      <c r="H553" s="37" t="n">
        <v>0</v>
      </c>
      <c r="I553" s="37" t="n">
        <v>0</v>
      </c>
    </row>
    <row r="554" customFormat="false" ht="15" hidden="false" customHeight="false" outlineLevel="0" collapsed="false">
      <c r="A554" s="37" t="s">
        <v>1175</v>
      </c>
      <c r="B554" s="37" t="s">
        <v>2311</v>
      </c>
      <c r="C554" s="37" t="s">
        <v>185</v>
      </c>
      <c r="D554" s="37" t="s">
        <v>187</v>
      </c>
      <c r="E554" s="37" t="s">
        <v>185</v>
      </c>
      <c r="F554" s="37" t="s">
        <v>185</v>
      </c>
      <c r="G554" s="37" t="n">
        <v>0</v>
      </c>
      <c r="H554" s="37" t="n">
        <v>0</v>
      </c>
      <c r="I554" s="37" t="n">
        <v>0</v>
      </c>
    </row>
    <row r="555" customFormat="false" ht="15" hidden="false" customHeight="false" outlineLevel="0" collapsed="false">
      <c r="A555" s="37" t="s">
        <v>1176</v>
      </c>
      <c r="B555" s="37" t="s">
        <v>2310</v>
      </c>
      <c r="C555" s="37" t="s">
        <v>185</v>
      </c>
      <c r="D555" s="37" t="s">
        <v>187</v>
      </c>
      <c r="E555" s="37" t="s">
        <v>185</v>
      </c>
      <c r="F555" s="37" t="s">
        <v>185</v>
      </c>
      <c r="G555" s="37" t="n">
        <v>0</v>
      </c>
      <c r="H555" s="37" t="n">
        <v>0</v>
      </c>
      <c r="I555" s="37" t="n">
        <v>0</v>
      </c>
    </row>
    <row r="556" customFormat="false" ht="15" hidden="false" customHeight="false" outlineLevel="0" collapsed="false">
      <c r="A556" s="37" t="s">
        <v>1178</v>
      </c>
      <c r="B556" s="37" t="s">
        <v>2310</v>
      </c>
      <c r="C556" s="37" t="s">
        <v>185</v>
      </c>
      <c r="D556" s="37" t="s">
        <v>187</v>
      </c>
      <c r="E556" s="37" t="s">
        <v>185</v>
      </c>
      <c r="F556" s="37" t="s">
        <v>185</v>
      </c>
      <c r="G556" s="37" t="n">
        <v>0</v>
      </c>
      <c r="H556" s="37" t="n">
        <v>0</v>
      </c>
      <c r="I556" s="37" t="n">
        <v>0</v>
      </c>
    </row>
    <row r="557" customFormat="false" ht="15" hidden="false" customHeight="false" outlineLevel="0" collapsed="false">
      <c r="A557" s="37" t="s">
        <v>821</v>
      </c>
      <c r="B557" s="37" t="s">
        <v>2310</v>
      </c>
      <c r="C557" s="37" t="s">
        <v>185</v>
      </c>
      <c r="D557" s="37" t="s">
        <v>187</v>
      </c>
      <c r="E557" s="37" t="s">
        <v>185</v>
      </c>
      <c r="F557" s="37" t="s">
        <v>185</v>
      </c>
      <c r="G557" s="37" t="n">
        <v>0</v>
      </c>
      <c r="H557" s="37" t="n">
        <v>0</v>
      </c>
      <c r="I557" s="37" t="n">
        <v>0</v>
      </c>
    </row>
    <row r="558" customFormat="false" ht="15" hidden="false" customHeight="false" outlineLevel="0" collapsed="false">
      <c r="A558" s="37" t="s">
        <v>427</v>
      </c>
      <c r="B558" s="37" t="s">
        <v>2310</v>
      </c>
      <c r="C558" s="37" t="s">
        <v>185</v>
      </c>
      <c r="D558" s="37" t="s">
        <v>187</v>
      </c>
      <c r="E558" s="37" t="s">
        <v>185</v>
      </c>
      <c r="F558" s="37" t="s">
        <v>185</v>
      </c>
      <c r="G558" s="37" t="n">
        <v>0</v>
      </c>
      <c r="H558" s="37" t="n">
        <v>0</v>
      </c>
      <c r="I558" s="37" t="n">
        <v>0</v>
      </c>
    </row>
    <row r="559" customFormat="false" ht="15" hidden="false" customHeight="false" outlineLevel="0" collapsed="false">
      <c r="A559" s="37" t="s">
        <v>679</v>
      </c>
      <c r="B559" s="37" t="s">
        <v>2310</v>
      </c>
      <c r="C559" s="37" t="s">
        <v>185</v>
      </c>
      <c r="D559" s="37" t="s">
        <v>187</v>
      </c>
      <c r="E559" s="37" t="s">
        <v>185</v>
      </c>
      <c r="F559" s="37" t="s">
        <v>185</v>
      </c>
      <c r="G559" s="37" t="n">
        <v>0</v>
      </c>
      <c r="H559" s="37" t="n">
        <v>0</v>
      </c>
      <c r="I559" s="37" t="n">
        <v>0</v>
      </c>
    </row>
    <row r="560" customFormat="false" ht="15" hidden="false" customHeight="false" outlineLevel="0" collapsed="false">
      <c r="A560" s="37" t="s">
        <v>1180</v>
      </c>
      <c r="B560" s="37" t="s">
        <v>2310</v>
      </c>
      <c r="C560" s="37" t="s">
        <v>185</v>
      </c>
      <c r="D560" s="37" t="s">
        <v>187</v>
      </c>
      <c r="E560" s="37" t="s">
        <v>185</v>
      </c>
      <c r="F560" s="37" t="s">
        <v>185</v>
      </c>
      <c r="G560" s="37" t="n">
        <v>0</v>
      </c>
      <c r="H560" s="37" t="n">
        <v>0</v>
      </c>
      <c r="I560" s="37" t="n">
        <v>0</v>
      </c>
    </row>
    <row r="561" customFormat="false" ht="15" hidden="false" customHeight="false" outlineLevel="0" collapsed="false">
      <c r="A561" s="37" t="s">
        <v>751</v>
      </c>
      <c r="B561" s="37" t="s">
        <v>2310</v>
      </c>
      <c r="C561" s="37" t="s">
        <v>185</v>
      </c>
      <c r="D561" s="37" t="s">
        <v>187</v>
      </c>
      <c r="E561" s="37" t="s">
        <v>185</v>
      </c>
      <c r="F561" s="37" t="s">
        <v>185</v>
      </c>
      <c r="G561" s="37" t="n">
        <v>0</v>
      </c>
      <c r="H561" s="37" t="n">
        <v>0</v>
      </c>
      <c r="I561" s="37" t="n">
        <v>0</v>
      </c>
    </row>
    <row r="562" customFormat="false" ht="15" hidden="false" customHeight="false" outlineLevel="0" collapsed="false">
      <c r="A562" s="37" t="s">
        <v>1182</v>
      </c>
      <c r="B562" s="37" t="s">
        <v>2310</v>
      </c>
      <c r="C562" s="37" t="s">
        <v>185</v>
      </c>
      <c r="D562" s="37" t="s">
        <v>187</v>
      </c>
      <c r="E562" s="37" t="s">
        <v>185</v>
      </c>
      <c r="F562" s="37" t="s">
        <v>185</v>
      </c>
      <c r="G562" s="37" t="n">
        <v>0</v>
      </c>
      <c r="H562" s="37" t="n">
        <v>0</v>
      </c>
      <c r="I562" s="37" t="n">
        <v>1</v>
      </c>
    </row>
    <row r="563" customFormat="false" ht="15" hidden="false" customHeight="false" outlineLevel="0" collapsed="false">
      <c r="A563" s="37" t="s">
        <v>1183</v>
      </c>
      <c r="B563" s="37" t="s">
        <v>2312</v>
      </c>
      <c r="C563" s="37" t="s">
        <v>185</v>
      </c>
      <c r="D563" s="37" t="s">
        <v>187</v>
      </c>
      <c r="E563" s="37" t="s">
        <v>185</v>
      </c>
      <c r="F563" s="37" t="s">
        <v>185</v>
      </c>
      <c r="G563" s="37" t="n">
        <v>0</v>
      </c>
      <c r="H563" s="37" t="n">
        <v>0</v>
      </c>
      <c r="I563" s="37" t="n">
        <v>1</v>
      </c>
    </row>
    <row r="564" customFormat="false" ht="15" hidden="false" customHeight="false" outlineLevel="0" collapsed="false">
      <c r="A564" s="37" t="s">
        <v>1184</v>
      </c>
      <c r="B564" s="37" t="s">
        <v>2310</v>
      </c>
      <c r="C564" s="37" t="s">
        <v>185</v>
      </c>
      <c r="D564" s="37" t="s">
        <v>187</v>
      </c>
      <c r="E564" s="37" t="s">
        <v>185</v>
      </c>
      <c r="F564" s="37" t="s">
        <v>187</v>
      </c>
      <c r="G564" s="37" t="n">
        <v>0</v>
      </c>
      <c r="H564" s="37" t="n">
        <v>0</v>
      </c>
      <c r="I564" s="37" t="n">
        <v>0</v>
      </c>
    </row>
    <row r="565" customFormat="false" ht="15" hidden="false" customHeight="false" outlineLevel="0" collapsed="false">
      <c r="A565" s="37" t="s">
        <v>1185</v>
      </c>
      <c r="B565" s="37" t="s">
        <v>2310</v>
      </c>
      <c r="C565" s="37" t="s">
        <v>185</v>
      </c>
      <c r="D565" s="37" t="s">
        <v>187</v>
      </c>
      <c r="E565" s="37" t="s">
        <v>185</v>
      </c>
      <c r="F565" s="37" t="s">
        <v>185</v>
      </c>
      <c r="G565" s="37" t="n">
        <v>0</v>
      </c>
      <c r="H565" s="37" t="n">
        <v>0</v>
      </c>
      <c r="I565" s="37" t="n">
        <v>0</v>
      </c>
    </row>
    <row r="566" customFormat="false" ht="15" hidden="false" customHeight="false" outlineLevel="0" collapsed="false">
      <c r="A566" s="37" t="s">
        <v>1186</v>
      </c>
      <c r="B566" s="37" t="s">
        <v>2310</v>
      </c>
      <c r="C566" s="37" t="s">
        <v>187</v>
      </c>
      <c r="D566" s="37" t="s">
        <v>187</v>
      </c>
      <c r="E566" s="37" t="s">
        <v>185</v>
      </c>
      <c r="F566" s="37" t="s">
        <v>185</v>
      </c>
      <c r="G566" s="37" t="n">
        <v>0</v>
      </c>
      <c r="H566" s="37" t="n">
        <v>0</v>
      </c>
      <c r="I566" s="37" t="n">
        <v>0</v>
      </c>
    </row>
    <row r="567" customFormat="false" ht="15" hidden="false" customHeight="false" outlineLevel="0" collapsed="false">
      <c r="A567" s="37" t="s">
        <v>1187</v>
      </c>
      <c r="B567" s="37" t="s">
        <v>2310</v>
      </c>
      <c r="C567" s="37" t="s">
        <v>185</v>
      </c>
      <c r="D567" s="37" t="s">
        <v>187</v>
      </c>
      <c r="E567" s="37" t="s">
        <v>185</v>
      </c>
      <c r="F567" s="37" t="s">
        <v>185</v>
      </c>
      <c r="G567" s="37" t="n">
        <v>0</v>
      </c>
      <c r="H567" s="37" t="n">
        <v>1</v>
      </c>
      <c r="I567" s="37" t="n">
        <v>0</v>
      </c>
    </row>
    <row r="568" customFormat="false" ht="15" hidden="false" customHeight="false" outlineLevel="0" collapsed="false">
      <c r="A568" s="37" t="s">
        <v>1188</v>
      </c>
      <c r="B568" s="37" t="s">
        <v>2310</v>
      </c>
      <c r="C568" s="37" t="s">
        <v>185</v>
      </c>
      <c r="D568" s="37" t="s">
        <v>187</v>
      </c>
      <c r="E568" s="37" t="s">
        <v>185</v>
      </c>
      <c r="F568" s="37" t="s">
        <v>185</v>
      </c>
      <c r="G568" s="37" t="n">
        <v>0</v>
      </c>
      <c r="H568" s="37" t="n">
        <v>0</v>
      </c>
      <c r="I568" s="37" t="n">
        <v>0</v>
      </c>
    </row>
    <row r="569" customFormat="false" ht="15" hidden="false" customHeight="false" outlineLevel="0" collapsed="false">
      <c r="A569" s="37" t="s">
        <v>1189</v>
      </c>
      <c r="B569" s="37" t="s">
        <v>2310</v>
      </c>
      <c r="C569" s="37" t="s">
        <v>185</v>
      </c>
      <c r="D569" s="37" t="s">
        <v>187</v>
      </c>
      <c r="E569" s="37" t="s">
        <v>185</v>
      </c>
      <c r="F569" s="37" t="s">
        <v>185</v>
      </c>
      <c r="G569" s="37" t="n">
        <v>0</v>
      </c>
      <c r="H569" s="37" t="n">
        <v>0</v>
      </c>
      <c r="I569" s="37" t="n">
        <v>0</v>
      </c>
    </row>
    <row r="570" customFormat="false" ht="15" hidden="false" customHeight="false" outlineLevel="0" collapsed="false">
      <c r="A570" s="37" t="s">
        <v>1190</v>
      </c>
      <c r="B570" s="37" t="s">
        <v>2310</v>
      </c>
      <c r="C570" s="37" t="s">
        <v>185</v>
      </c>
      <c r="D570" s="37" t="s">
        <v>187</v>
      </c>
      <c r="E570" s="37" t="s">
        <v>185</v>
      </c>
      <c r="F570" s="37" t="s">
        <v>185</v>
      </c>
      <c r="G570" s="37" t="n">
        <v>0</v>
      </c>
      <c r="H570" s="37" t="n">
        <v>0</v>
      </c>
      <c r="I570" s="37" t="n">
        <v>0</v>
      </c>
    </row>
    <row r="571" customFormat="false" ht="15" hidden="false" customHeight="false" outlineLevel="0" collapsed="false">
      <c r="A571" s="37" t="s">
        <v>1116</v>
      </c>
      <c r="B571" s="37" t="s">
        <v>2310</v>
      </c>
      <c r="C571" s="37" t="s">
        <v>185</v>
      </c>
      <c r="D571" s="37" t="s">
        <v>187</v>
      </c>
      <c r="E571" s="37" t="s">
        <v>185</v>
      </c>
      <c r="F571" s="37" t="s">
        <v>185</v>
      </c>
      <c r="G571" s="37" t="n">
        <v>0</v>
      </c>
      <c r="H571" s="37" t="n">
        <v>0</v>
      </c>
      <c r="I571" s="37" t="n">
        <v>0</v>
      </c>
    </row>
    <row r="572" customFormat="false" ht="15" hidden="false" customHeight="false" outlineLevel="0" collapsed="false">
      <c r="A572" s="37" t="s">
        <v>1192</v>
      </c>
      <c r="B572" s="37" t="s">
        <v>2310</v>
      </c>
      <c r="C572" s="37" t="s">
        <v>185</v>
      </c>
      <c r="D572" s="37" t="s">
        <v>187</v>
      </c>
      <c r="E572" s="37" t="s">
        <v>185</v>
      </c>
      <c r="F572" s="37" t="s">
        <v>187</v>
      </c>
      <c r="G572" s="37" t="n">
        <v>0</v>
      </c>
      <c r="H572" s="37" t="n">
        <v>0</v>
      </c>
      <c r="I572" s="37" t="n">
        <v>0</v>
      </c>
    </row>
    <row r="573" customFormat="false" ht="15" hidden="false" customHeight="false" outlineLevel="0" collapsed="false">
      <c r="A573" s="37" t="s">
        <v>1193</v>
      </c>
      <c r="B573" s="37" t="s">
        <v>2311</v>
      </c>
      <c r="C573" s="37" t="s">
        <v>185</v>
      </c>
      <c r="D573" s="37" t="s">
        <v>187</v>
      </c>
      <c r="E573" s="37" t="s">
        <v>185</v>
      </c>
      <c r="F573" s="37" t="s">
        <v>185</v>
      </c>
      <c r="G573" s="37" t="n">
        <v>0</v>
      </c>
      <c r="H573" s="37" t="n">
        <v>0</v>
      </c>
      <c r="I573" s="37" t="n">
        <v>0</v>
      </c>
    </row>
    <row r="574" customFormat="false" ht="15" hidden="false" customHeight="false" outlineLevel="0" collapsed="false">
      <c r="A574" s="37" t="s">
        <v>1194</v>
      </c>
      <c r="B574" s="37" t="s">
        <v>2312</v>
      </c>
      <c r="C574" s="37" t="s">
        <v>185</v>
      </c>
      <c r="D574" s="37" t="s">
        <v>187</v>
      </c>
      <c r="E574" s="37" t="s">
        <v>185</v>
      </c>
      <c r="F574" s="37" t="s">
        <v>185</v>
      </c>
      <c r="G574" s="37" t="n">
        <v>0</v>
      </c>
      <c r="H574" s="37" t="n">
        <v>0</v>
      </c>
      <c r="I574" s="37" t="n">
        <v>0</v>
      </c>
    </row>
    <row r="575" customFormat="false" ht="15" hidden="false" customHeight="false" outlineLevel="0" collapsed="false">
      <c r="A575" s="37" t="s">
        <v>1195</v>
      </c>
      <c r="B575" s="37" t="s">
        <v>2310</v>
      </c>
      <c r="C575" s="37" t="s">
        <v>185</v>
      </c>
      <c r="D575" s="37" t="s">
        <v>187</v>
      </c>
      <c r="E575" s="37" t="s">
        <v>185</v>
      </c>
      <c r="F575" s="37" t="s">
        <v>185</v>
      </c>
      <c r="G575" s="37" t="n">
        <v>0</v>
      </c>
      <c r="H575" s="37" t="n">
        <v>0</v>
      </c>
      <c r="I575" s="37" t="n">
        <v>0</v>
      </c>
    </row>
    <row r="576" customFormat="false" ht="15" hidden="false" customHeight="false" outlineLevel="0" collapsed="false">
      <c r="A576" s="37" t="s">
        <v>1196</v>
      </c>
      <c r="B576" s="37" t="s">
        <v>2310</v>
      </c>
      <c r="C576" s="37" t="s">
        <v>185</v>
      </c>
      <c r="D576" s="37" t="s">
        <v>187</v>
      </c>
      <c r="E576" s="37" t="s">
        <v>185</v>
      </c>
      <c r="F576" s="37" t="s">
        <v>185</v>
      </c>
      <c r="G576" s="37" t="n">
        <v>0</v>
      </c>
      <c r="H576" s="37" t="n">
        <v>0</v>
      </c>
      <c r="I576" s="37" t="n">
        <v>0</v>
      </c>
    </row>
    <row r="577" customFormat="false" ht="15" hidden="false" customHeight="false" outlineLevel="0" collapsed="false">
      <c r="A577" s="37" t="s">
        <v>1197</v>
      </c>
      <c r="B577" s="37" t="s">
        <v>2310</v>
      </c>
      <c r="C577" s="37" t="s">
        <v>185</v>
      </c>
      <c r="D577" s="37" t="s">
        <v>187</v>
      </c>
      <c r="E577" s="37" t="s">
        <v>185</v>
      </c>
      <c r="F577" s="37" t="s">
        <v>187</v>
      </c>
      <c r="G577" s="37" t="n">
        <v>0</v>
      </c>
      <c r="H577" s="37" t="n">
        <v>0</v>
      </c>
      <c r="I577" s="37" t="n">
        <v>0</v>
      </c>
    </row>
    <row r="578" customFormat="false" ht="15" hidden="false" customHeight="false" outlineLevel="0" collapsed="false">
      <c r="A578" s="37" t="s">
        <v>1198</v>
      </c>
      <c r="B578" s="37" t="s">
        <v>2310</v>
      </c>
      <c r="C578" s="37" t="s">
        <v>185</v>
      </c>
      <c r="D578" s="37" t="s">
        <v>187</v>
      </c>
      <c r="E578" s="37" t="s">
        <v>185</v>
      </c>
      <c r="F578" s="37" t="s">
        <v>185</v>
      </c>
      <c r="G578" s="37" t="n">
        <v>0</v>
      </c>
      <c r="H578" s="37" t="n">
        <v>0</v>
      </c>
      <c r="I578" s="37" t="n">
        <v>0</v>
      </c>
    </row>
    <row r="579" customFormat="false" ht="15" hidden="false" customHeight="false" outlineLevel="0" collapsed="false">
      <c r="A579" s="37" t="s">
        <v>1199</v>
      </c>
      <c r="B579" s="37" t="s">
        <v>2310</v>
      </c>
      <c r="C579" s="37" t="s">
        <v>185</v>
      </c>
      <c r="D579" s="37" t="s">
        <v>187</v>
      </c>
      <c r="E579" s="37" t="s">
        <v>185</v>
      </c>
      <c r="F579" s="37" t="s">
        <v>185</v>
      </c>
      <c r="G579" s="37" t="n">
        <v>0</v>
      </c>
      <c r="H579" s="37" t="n">
        <v>0</v>
      </c>
      <c r="I579" s="37" t="n">
        <v>0</v>
      </c>
    </row>
    <row r="580" customFormat="false" ht="15" hidden="false" customHeight="false" outlineLevel="0" collapsed="false">
      <c r="A580" s="37" t="s">
        <v>1200</v>
      </c>
      <c r="B580" s="37" t="s">
        <v>2310</v>
      </c>
      <c r="C580" s="37" t="s">
        <v>185</v>
      </c>
      <c r="D580" s="37" t="s">
        <v>187</v>
      </c>
      <c r="E580" s="37" t="s">
        <v>187</v>
      </c>
      <c r="F580" s="37" t="s">
        <v>185</v>
      </c>
      <c r="G580" s="37" t="n">
        <v>0</v>
      </c>
      <c r="H580" s="37" t="n">
        <v>0</v>
      </c>
      <c r="I580" s="37" t="n">
        <v>0</v>
      </c>
    </row>
    <row r="581" customFormat="false" ht="15" hidden="false" customHeight="false" outlineLevel="0" collapsed="false">
      <c r="A581" s="37" t="s">
        <v>951</v>
      </c>
      <c r="B581" s="37" t="s">
        <v>2310</v>
      </c>
      <c r="C581" s="37" t="s">
        <v>185</v>
      </c>
      <c r="D581" s="37" t="s">
        <v>187</v>
      </c>
      <c r="E581" s="37" t="s">
        <v>185</v>
      </c>
      <c r="F581" s="37" t="s">
        <v>185</v>
      </c>
      <c r="G581" s="37" t="n">
        <v>0</v>
      </c>
      <c r="H581" s="37" t="n">
        <v>0</v>
      </c>
      <c r="I581" s="37" t="n">
        <v>0</v>
      </c>
    </row>
    <row r="582" customFormat="false" ht="15" hidden="false" customHeight="false" outlineLevel="0" collapsed="false">
      <c r="A582" s="37" t="s">
        <v>1202</v>
      </c>
      <c r="B582" s="37" t="s">
        <v>2310</v>
      </c>
      <c r="C582" s="37" t="s">
        <v>185</v>
      </c>
      <c r="D582" s="37" t="s">
        <v>187</v>
      </c>
      <c r="E582" s="37" t="s">
        <v>185</v>
      </c>
      <c r="F582" s="37" t="s">
        <v>185</v>
      </c>
      <c r="G582" s="37" t="n">
        <v>0</v>
      </c>
      <c r="H582" s="37" t="n">
        <v>0</v>
      </c>
      <c r="I582" s="37" t="n">
        <v>0</v>
      </c>
    </row>
    <row r="583" customFormat="false" ht="15" hidden="false" customHeight="false" outlineLevel="0" collapsed="false">
      <c r="A583" s="37" t="s">
        <v>1203</v>
      </c>
      <c r="B583" s="37" t="s">
        <v>2310</v>
      </c>
      <c r="C583" s="37" t="s">
        <v>185</v>
      </c>
      <c r="D583" s="37" t="s">
        <v>187</v>
      </c>
      <c r="E583" s="37" t="s">
        <v>185</v>
      </c>
      <c r="F583" s="37" t="s">
        <v>187</v>
      </c>
      <c r="G583" s="37" t="n">
        <v>0</v>
      </c>
      <c r="H583" s="37" t="n">
        <v>0</v>
      </c>
      <c r="I583" s="37" t="n">
        <v>0</v>
      </c>
    </row>
    <row r="584" customFormat="false" ht="15" hidden="false" customHeight="false" outlineLevel="0" collapsed="false">
      <c r="A584" s="37" t="s">
        <v>577</v>
      </c>
      <c r="B584" s="37" t="s">
        <v>2310</v>
      </c>
      <c r="C584" s="37" t="s">
        <v>185</v>
      </c>
      <c r="D584" s="37" t="s">
        <v>187</v>
      </c>
      <c r="E584" s="37" t="s">
        <v>185</v>
      </c>
      <c r="F584" s="37" t="s">
        <v>185</v>
      </c>
      <c r="G584" s="37" t="n">
        <v>0</v>
      </c>
      <c r="H584" s="37" t="n">
        <v>0</v>
      </c>
      <c r="I584" s="37" t="n">
        <v>0</v>
      </c>
    </row>
    <row r="585" customFormat="false" ht="15" hidden="false" customHeight="false" outlineLevel="0" collapsed="false">
      <c r="A585" s="37" t="s">
        <v>1205</v>
      </c>
      <c r="B585" s="37" t="s">
        <v>2310</v>
      </c>
      <c r="C585" s="37" t="s">
        <v>185</v>
      </c>
      <c r="D585" s="37" t="s">
        <v>187</v>
      </c>
      <c r="E585" s="37" t="s">
        <v>185</v>
      </c>
      <c r="F585" s="37" t="s">
        <v>185</v>
      </c>
      <c r="G585" s="37" t="n">
        <v>0</v>
      </c>
      <c r="H585" s="37" t="n">
        <v>0</v>
      </c>
      <c r="I585" s="37" t="n">
        <v>0</v>
      </c>
    </row>
    <row r="586" customFormat="false" ht="15" hidden="false" customHeight="false" outlineLevel="0" collapsed="false">
      <c r="A586" s="37" t="s">
        <v>741</v>
      </c>
      <c r="B586" s="37" t="s">
        <v>2310</v>
      </c>
      <c r="C586" s="37" t="s">
        <v>185</v>
      </c>
      <c r="D586" s="37" t="s">
        <v>187</v>
      </c>
      <c r="E586" s="37" t="s">
        <v>185</v>
      </c>
      <c r="F586" s="37" t="s">
        <v>185</v>
      </c>
      <c r="G586" s="37" t="n">
        <v>0</v>
      </c>
      <c r="H586" s="37" t="n">
        <v>0</v>
      </c>
      <c r="I586" s="37" t="n">
        <v>0</v>
      </c>
    </row>
    <row r="587" customFormat="false" ht="15" hidden="false" customHeight="false" outlineLevel="0" collapsed="false">
      <c r="A587" s="37" t="s">
        <v>1206</v>
      </c>
      <c r="B587" s="37" t="s">
        <v>2310</v>
      </c>
      <c r="C587" s="37" t="s">
        <v>185</v>
      </c>
      <c r="D587" s="37" t="s">
        <v>187</v>
      </c>
      <c r="E587" s="37" t="s">
        <v>187</v>
      </c>
      <c r="F587" s="37" t="s">
        <v>185</v>
      </c>
      <c r="G587" s="37" t="n">
        <v>0</v>
      </c>
      <c r="H587" s="37" t="n">
        <v>0</v>
      </c>
      <c r="I587" s="37" t="n">
        <v>0</v>
      </c>
    </row>
    <row r="588" customFormat="false" ht="15" hidden="false" customHeight="false" outlineLevel="0" collapsed="false">
      <c r="A588" s="37" t="s">
        <v>1207</v>
      </c>
      <c r="B588" s="37" t="s">
        <v>2310</v>
      </c>
      <c r="C588" s="37" t="s">
        <v>185</v>
      </c>
      <c r="D588" s="37" t="s">
        <v>187</v>
      </c>
      <c r="E588" s="37" t="s">
        <v>185</v>
      </c>
      <c r="F588" s="37" t="s">
        <v>185</v>
      </c>
      <c r="G588" s="37" t="n">
        <v>1</v>
      </c>
      <c r="H588" s="37" t="n">
        <v>0</v>
      </c>
      <c r="I588" s="37" t="n">
        <v>0</v>
      </c>
    </row>
    <row r="589" customFormat="false" ht="15" hidden="false" customHeight="false" outlineLevel="0" collapsed="false">
      <c r="A589" s="37" t="s">
        <v>497</v>
      </c>
      <c r="B589" s="37" t="s">
        <v>2310</v>
      </c>
      <c r="C589" s="37" t="s">
        <v>185</v>
      </c>
      <c r="D589" s="37" t="s">
        <v>187</v>
      </c>
      <c r="E589" s="37" t="s">
        <v>185</v>
      </c>
      <c r="F589" s="37" t="s">
        <v>185</v>
      </c>
      <c r="G589" s="37" t="n">
        <v>0</v>
      </c>
      <c r="H589" s="37" t="n">
        <v>0</v>
      </c>
      <c r="I589" s="37" t="n">
        <v>0</v>
      </c>
    </row>
    <row r="590" customFormat="false" ht="15" hidden="false" customHeight="false" outlineLevel="0" collapsed="false">
      <c r="A590" s="37" t="s">
        <v>527</v>
      </c>
      <c r="B590" s="37" t="s">
        <v>2311</v>
      </c>
      <c r="C590" s="37" t="s">
        <v>185</v>
      </c>
      <c r="D590" s="37" t="s">
        <v>187</v>
      </c>
      <c r="E590" s="37" t="s">
        <v>185</v>
      </c>
      <c r="F590" s="37" t="s">
        <v>185</v>
      </c>
      <c r="G590" s="37" t="n">
        <v>0</v>
      </c>
      <c r="H590" s="37" t="n">
        <v>0</v>
      </c>
      <c r="I590" s="37" t="n">
        <v>0</v>
      </c>
    </row>
    <row r="591" customFormat="false" ht="15" hidden="false" customHeight="false" outlineLevel="0" collapsed="false">
      <c r="A591" s="37" t="s">
        <v>1208</v>
      </c>
      <c r="B591" s="37" t="s">
        <v>2310</v>
      </c>
      <c r="C591" s="37" t="s">
        <v>185</v>
      </c>
      <c r="D591" s="37" t="s">
        <v>187</v>
      </c>
      <c r="E591" s="37" t="s">
        <v>185</v>
      </c>
      <c r="F591" s="37" t="s">
        <v>185</v>
      </c>
      <c r="G591" s="37" t="n">
        <v>0</v>
      </c>
      <c r="H591" s="37" t="n">
        <v>0</v>
      </c>
      <c r="I591" s="37" t="n">
        <v>0</v>
      </c>
    </row>
    <row r="592" customFormat="false" ht="15" hidden="false" customHeight="false" outlineLevel="0" collapsed="false">
      <c r="A592" s="37" t="s">
        <v>1084</v>
      </c>
      <c r="B592" s="37" t="s">
        <v>2310</v>
      </c>
      <c r="C592" s="37" t="s">
        <v>185</v>
      </c>
      <c r="D592" s="37" t="s">
        <v>187</v>
      </c>
      <c r="E592" s="37" t="s">
        <v>185</v>
      </c>
      <c r="F592" s="37" t="s">
        <v>185</v>
      </c>
      <c r="G592" s="37" t="n">
        <v>1</v>
      </c>
      <c r="H592" s="37" t="n">
        <v>0</v>
      </c>
      <c r="I592" s="37" t="n">
        <v>0</v>
      </c>
    </row>
    <row r="593" customFormat="false" ht="15" hidden="false" customHeight="false" outlineLevel="0" collapsed="false">
      <c r="A593" s="37" t="s">
        <v>933</v>
      </c>
      <c r="B593" s="37" t="s">
        <v>2310</v>
      </c>
      <c r="C593" s="37" t="s">
        <v>185</v>
      </c>
      <c r="D593" s="37" t="s">
        <v>187</v>
      </c>
      <c r="E593" s="37" t="s">
        <v>185</v>
      </c>
      <c r="F593" s="37" t="s">
        <v>185</v>
      </c>
      <c r="G593" s="37" t="n">
        <v>0</v>
      </c>
      <c r="H593" s="37" t="n">
        <v>0</v>
      </c>
      <c r="I593" s="37" t="n">
        <v>0</v>
      </c>
    </row>
    <row r="594" customFormat="false" ht="15" hidden="false" customHeight="false" outlineLevel="0" collapsed="false">
      <c r="A594" s="37" t="s">
        <v>1210</v>
      </c>
      <c r="B594" s="37" t="s">
        <v>2310</v>
      </c>
      <c r="C594" s="37" t="s">
        <v>185</v>
      </c>
      <c r="D594" s="37" t="s">
        <v>187</v>
      </c>
      <c r="E594" s="37" t="s">
        <v>185</v>
      </c>
      <c r="F594" s="37" t="s">
        <v>187</v>
      </c>
      <c r="G594" s="37" t="n">
        <v>0</v>
      </c>
      <c r="H594" s="37" t="n">
        <v>0</v>
      </c>
      <c r="I594" s="37" t="n">
        <v>0</v>
      </c>
    </row>
    <row r="595" customFormat="false" ht="15" hidden="false" customHeight="false" outlineLevel="0" collapsed="false">
      <c r="A595" s="37" t="s">
        <v>1211</v>
      </c>
      <c r="B595" s="37" t="s">
        <v>2310</v>
      </c>
      <c r="C595" s="37" t="s">
        <v>185</v>
      </c>
      <c r="D595" s="37" t="s">
        <v>187</v>
      </c>
      <c r="E595" s="37" t="s">
        <v>185</v>
      </c>
      <c r="F595" s="37" t="s">
        <v>185</v>
      </c>
      <c r="G595" s="37" t="n">
        <v>2</v>
      </c>
      <c r="H595" s="37" t="n">
        <v>0</v>
      </c>
      <c r="I595" s="37" t="n">
        <v>0</v>
      </c>
    </row>
    <row r="596" customFormat="false" ht="15" hidden="false" customHeight="false" outlineLevel="0" collapsed="false">
      <c r="A596" s="37" t="s">
        <v>1213</v>
      </c>
      <c r="B596" s="37" t="s">
        <v>2310</v>
      </c>
      <c r="C596" s="37" t="s">
        <v>185</v>
      </c>
      <c r="D596" s="37" t="s">
        <v>187</v>
      </c>
      <c r="E596" s="37" t="s">
        <v>185</v>
      </c>
      <c r="F596" s="37" t="s">
        <v>185</v>
      </c>
      <c r="G596" s="37" t="n">
        <v>0</v>
      </c>
      <c r="H596" s="37" t="n">
        <v>1</v>
      </c>
      <c r="I596" s="37" t="n">
        <v>0</v>
      </c>
    </row>
    <row r="597" customFormat="false" ht="15" hidden="false" customHeight="false" outlineLevel="0" collapsed="false">
      <c r="A597" s="37" t="s">
        <v>1214</v>
      </c>
      <c r="B597" s="37" t="s">
        <v>2310</v>
      </c>
      <c r="C597" s="37" t="s">
        <v>185</v>
      </c>
      <c r="D597" s="37" t="s">
        <v>187</v>
      </c>
      <c r="E597" s="37" t="s">
        <v>185</v>
      </c>
      <c r="F597" s="37" t="s">
        <v>185</v>
      </c>
      <c r="G597" s="37" t="n">
        <v>0</v>
      </c>
      <c r="H597" s="37" t="n">
        <v>0</v>
      </c>
      <c r="I597" s="37" t="n">
        <v>0</v>
      </c>
    </row>
    <row r="598" customFormat="false" ht="15" hidden="false" customHeight="false" outlineLevel="0" collapsed="false">
      <c r="A598" s="37" t="s">
        <v>558</v>
      </c>
      <c r="B598" s="37" t="s">
        <v>2310</v>
      </c>
      <c r="C598" s="37" t="s">
        <v>185</v>
      </c>
      <c r="D598" s="37" t="s">
        <v>187</v>
      </c>
      <c r="E598" s="37" t="s">
        <v>185</v>
      </c>
      <c r="F598" s="37" t="s">
        <v>185</v>
      </c>
      <c r="G598" s="37" t="n">
        <v>0</v>
      </c>
      <c r="H598" s="37" t="n">
        <v>0</v>
      </c>
      <c r="I598" s="37" t="n">
        <v>0</v>
      </c>
    </row>
    <row r="599" customFormat="false" ht="15" hidden="false" customHeight="false" outlineLevel="0" collapsed="false">
      <c r="A599" s="37" t="s">
        <v>844</v>
      </c>
      <c r="B599" s="37" t="s">
        <v>2310</v>
      </c>
      <c r="C599" s="37" t="s">
        <v>185</v>
      </c>
      <c r="D599" s="37" t="s">
        <v>187</v>
      </c>
      <c r="E599" s="37" t="s">
        <v>185</v>
      </c>
      <c r="F599" s="37" t="s">
        <v>185</v>
      </c>
      <c r="G599" s="37" t="n">
        <v>0</v>
      </c>
      <c r="H599" s="37" t="n">
        <v>0</v>
      </c>
      <c r="I599" s="37" t="n">
        <v>0</v>
      </c>
    </row>
    <row r="600" customFormat="false" ht="15" hidden="false" customHeight="false" outlineLevel="0" collapsed="false">
      <c r="A600" s="37" t="s">
        <v>1216</v>
      </c>
      <c r="B600" s="37" t="s">
        <v>2310</v>
      </c>
      <c r="C600" s="37" t="s">
        <v>185</v>
      </c>
      <c r="D600" s="37" t="s">
        <v>187</v>
      </c>
      <c r="E600" s="37" t="s">
        <v>185</v>
      </c>
      <c r="F600" s="37" t="s">
        <v>185</v>
      </c>
      <c r="G600" s="37" t="n">
        <v>0</v>
      </c>
      <c r="H600" s="37" t="n">
        <v>0</v>
      </c>
      <c r="I600" s="37" t="n">
        <v>0</v>
      </c>
    </row>
    <row r="601" customFormat="false" ht="15" hidden="false" customHeight="false" outlineLevel="0" collapsed="false">
      <c r="A601" s="37" t="s">
        <v>1217</v>
      </c>
      <c r="B601" s="37" t="s">
        <v>2310</v>
      </c>
      <c r="C601" s="37" t="s">
        <v>185</v>
      </c>
      <c r="D601" s="37" t="s">
        <v>187</v>
      </c>
      <c r="E601" s="37" t="s">
        <v>185</v>
      </c>
      <c r="F601" s="37" t="s">
        <v>185</v>
      </c>
      <c r="G601" s="37" t="n">
        <v>0</v>
      </c>
      <c r="H601" s="37" t="n">
        <v>0</v>
      </c>
      <c r="I601" s="37" t="n">
        <v>0</v>
      </c>
    </row>
    <row r="602" customFormat="false" ht="15" hidden="false" customHeight="false" outlineLevel="0" collapsed="false">
      <c r="A602" s="37" t="s">
        <v>1218</v>
      </c>
      <c r="B602" s="37" t="s">
        <v>2310</v>
      </c>
      <c r="C602" s="37" t="s">
        <v>185</v>
      </c>
      <c r="D602" s="37" t="s">
        <v>187</v>
      </c>
      <c r="E602" s="37" t="s">
        <v>185</v>
      </c>
      <c r="F602" s="37" t="s">
        <v>187</v>
      </c>
      <c r="G602" s="37" t="n">
        <v>0</v>
      </c>
      <c r="H602" s="37" t="n">
        <v>0</v>
      </c>
      <c r="I602" s="37" t="n">
        <v>1</v>
      </c>
    </row>
    <row r="603" customFormat="false" ht="15" hidden="false" customHeight="false" outlineLevel="0" collapsed="false">
      <c r="A603" s="37" t="s">
        <v>1219</v>
      </c>
      <c r="B603" s="37" t="s">
        <v>2310</v>
      </c>
      <c r="C603" s="37" t="s">
        <v>185</v>
      </c>
      <c r="D603" s="37" t="s">
        <v>187</v>
      </c>
      <c r="E603" s="37" t="s">
        <v>185</v>
      </c>
      <c r="F603" s="37" t="s">
        <v>187</v>
      </c>
      <c r="G603" s="37" t="n">
        <v>0</v>
      </c>
      <c r="H603" s="37" t="n">
        <v>0</v>
      </c>
      <c r="I603" s="37" t="n">
        <v>0</v>
      </c>
    </row>
    <row r="604" customFormat="false" ht="15" hidden="false" customHeight="false" outlineLevel="0" collapsed="false">
      <c r="A604" s="37" t="s">
        <v>443</v>
      </c>
      <c r="B604" s="37" t="s">
        <v>2310</v>
      </c>
      <c r="C604" s="37" t="s">
        <v>185</v>
      </c>
      <c r="D604" s="37" t="s">
        <v>187</v>
      </c>
      <c r="E604" s="37" t="s">
        <v>185</v>
      </c>
      <c r="F604" s="37" t="s">
        <v>185</v>
      </c>
      <c r="G604" s="37" t="n">
        <v>0</v>
      </c>
      <c r="H604" s="37" t="n">
        <v>0</v>
      </c>
      <c r="I604" s="37" t="n">
        <v>0</v>
      </c>
    </row>
    <row r="605" customFormat="false" ht="15" hidden="false" customHeight="false" outlineLevel="0" collapsed="false">
      <c r="A605" s="37" t="s">
        <v>1221</v>
      </c>
      <c r="B605" s="37" t="s">
        <v>2310</v>
      </c>
      <c r="C605" s="37" t="s">
        <v>185</v>
      </c>
      <c r="D605" s="37" t="s">
        <v>187</v>
      </c>
      <c r="E605" s="37" t="s">
        <v>187</v>
      </c>
      <c r="F605" s="37" t="s">
        <v>187</v>
      </c>
      <c r="G605" s="37" t="n">
        <v>0</v>
      </c>
      <c r="H605" s="37" t="n">
        <v>1</v>
      </c>
      <c r="I605" s="37" t="n">
        <v>0</v>
      </c>
    </row>
    <row r="606" customFormat="false" ht="15" hidden="false" customHeight="false" outlineLevel="0" collapsed="false">
      <c r="A606" s="37" t="s">
        <v>1222</v>
      </c>
      <c r="B606" s="37" t="s">
        <v>2311</v>
      </c>
      <c r="C606" s="37" t="s">
        <v>185</v>
      </c>
      <c r="D606" s="37" t="s">
        <v>187</v>
      </c>
      <c r="E606" s="37" t="s">
        <v>185</v>
      </c>
      <c r="F606" s="37" t="s">
        <v>185</v>
      </c>
      <c r="G606" s="37" t="n">
        <v>0</v>
      </c>
      <c r="H606" s="37" t="n">
        <v>0</v>
      </c>
      <c r="I606" s="37" t="n">
        <v>0</v>
      </c>
    </row>
    <row r="607" customFormat="false" ht="15" hidden="false" customHeight="false" outlineLevel="0" collapsed="false">
      <c r="A607" s="37" t="s">
        <v>1223</v>
      </c>
      <c r="B607" s="37" t="s">
        <v>2310</v>
      </c>
      <c r="C607" s="37" t="s">
        <v>185</v>
      </c>
      <c r="D607" s="37" t="s">
        <v>187</v>
      </c>
      <c r="E607" s="37" t="s">
        <v>185</v>
      </c>
      <c r="F607" s="37" t="s">
        <v>185</v>
      </c>
      <c r="G607" s="37" t="n">
        <v>0</v>
      </c>
      <c r="H607" s="37" t="n">
        <v>0</v>
      </c>
      <c r="I607" s="37" t="n">
        <v>0</v>
      </c>
    </row>
    <row r="608" customFormat="false" ht="15" hidden="false" customHeight="false" outlineLevel="0" collapsed="false">
      <c r="A608" s="37" t="s">
        <v>1224</v>
      </c>
      <c r="B608" s="37" t="s">
        <v>2310</v>
      </c>
      <c r="C608" s="37" t="s">
        <v>185</v>
      </c>
      <c r="D608" s="37" t="s">
        <v>187</v>
      </c>
      <c r="E608" s="37" t="s">
        <v>185</v>
      </c>
      <c r="F608" s="37" t="s">
        <v>185</v>
      </c>
      <c r="G608" s="37" t="n">
        <v>0</v>
      </c>
      <c r="H608" s="37" t="n">
        <v>0</v>
      </c>
      <c r="I608" s="37" t="n">
        <v>0</v>
      </c>
    </row>
    <row r="609" customFormat="false" ht="15" hidden="false" customHeight="false" outlineLevel="0" collapsed="false">
      <c r="A609" s="37" t="s">
        <v>1225</v>
      </c>
      <c r="B609" s="37" t="s">
        <v>2310</v>
      </c>
      <c r="C609" s="37" t="s">
        <v>185</v>
      </c>
      <c r="D609" s="37" t="s">
        <v>187</v>
      </c>
      <c r="E609" s="37" t="s">
        <v>185</v>
      </c>
      <c r="F609" s="37" t="s">
        <v>185</v>
      </c>
      <c r="G609" s="37" t="n">
        <v>0</v>
      </c>
      <c r="H609" s="37" t="n">
        <v>0</v>
      </c>
      <c r="I609" s="37" t="n">
        <v>0</v>
      </c>
    </row>
    <row r="610" customFormat="false" ht="15" hidden="false" customHeight="false" outlineLevel="0" collapsed="false">
      <c r="A610" s="37" t="s">
        <v>1226</v>
      </c>
      <c r="B610" s="37" t="s">
        <v>2310</v>
      </c>
      <c r="C610" s="37" t="s">
        <v>185</v>
      </c>
      <c r="D610" s="37" t="s">
        <v>187</v>
      </c>
      <c r="E610" s="37" t="s">
        <v>185</v>
      </c>
      <c r="F610" s="37" t="s">
        <v>185</v>
      </c>
      <c r="G610" s="37" t="n">
        <v>1</v>
      </c>
      <c r="H610" s="37" t="n">
        <v>0</v>
      </c>
      <c r="I610" s="37" t="n">
        <v>0</v>
      </c>
    </row>
    <row r="611" customFormat="false" ht="15" hidden="false" customHeight="false" outlineLevel="0" collapsed="false">
      <c r="A611" s="37" t="s">
        <v>1228</v>
      </c>
      <c r="B611" s="37" t="s">
        <v>2311</v>
      </c>
      <c r="C611" s="37" t="s">
        <v>185</v>
      </c>
      <c r="D611" s="37" t="s">
        <v>187</v>
      </c>
      <c r="E611" s="37" t="s">
        <v>185</v>
      </c>
      <c r="F611" s="37" t="s">
        <v>187</v>
      </c>
      <c r="G611" s="37" t="n">
        <v>0</v>
      </c>
      <c r="H611" s="37" t="n">
        <v>0</v>
      </c>
      <c r="I611" s="37" t="n">
        <v>0</v>
      </c>
    </row>
    <row r="612" customFormat="false" ht="15" hidden="false" customHeight="false" outlineLevel="0" collapsed="false">
      <c r="A612" s="37" t="s">
        <v>667</v>
      </c>
      <c r="B612" s="37" t="s">
        <v>2310</v>
      </c>
      <c r="C612" s="37" t="s">
        <v>187</v>
      </c>
      <c r="D612" s="37" t="s">
        <v>187</v>
      </c>
      <c r="E612" s="37" t="s">
        <v>185</v>
      </c>
      <c r="F612" s="37" t="s">
        <v>185</v>
      </c>
      <c r="G612" s="37" t="n">
        <v>0</v>
      </c>
      <c r="H612" s="37" t="n">
        <v>0</v>
      </c>
      <c r="I612" s="37" t="n">
        <v>0</v>
      </c>
    </row>
    <row r="613" customFormat="false" ht="15" hidden="false" customHeight="false" outlineLevel="0" collapsed="false">
      <c r="A613" s="37" t="s">
        <v>1230</v>
      </c>
      <c r="B613" s="37" t="s">
        <v>2310</v>
      </c>
      <c r="C613" s="37" t="s">
        <v>185</v>
      </c>
      <c r="D613" s="37" t="s">
        <v>187</v>
      </c>
      <c r="E613" s="37" t="s">
        <v>185</v>
      </c>
      <c r="F613" s="37" t="s">
        <v>185</v>
      </c>
      <c r="G613" s="37" t="n">
        <v>0</v>
      </c>
      <c r="H613" s="37" t="n">
        <v>0</v>
      </c>
      <c r="I613" s="37" t="n">
        <v>0</v>
      </c>
    </row>
    <row r="614" customFormat="false" ht="15" hidden="false" customHeight="false" outlineLevel="0" collapsed="false">
      <c r="A614" s="37" t="s">
        <v>1231</v>
      </c>
      <c r="B614" s="37" t="s">
        <v>2310</v>
      </c>
      <c r="C614" s="37" t="s">
        <v>187</v>
      </c>
      <c r="D614" s="37" t="s">
        <v>187</v>
      </c>
      <c r="E614" s="37" t="s">
        <v>185</v>
      </c>
      <c r="F614" s="37" t="s">
        <v>185</v>
      </c>
      <c r="G614" s="37" t="n">
        <v>0</v>
      </c>
      <c r="H614" s="37" t="n">
        <v>0</v>
      </c>
      <c r="I614" s="37" t="n">
        <v>0</v>
      </c>
    </row>
    <row r="615" customFormat="false" ht="15" hidden="false" customHeight="false" outlineLevel="0" collapsed="false">
      <c r="A615" s="37" t="s">
        <v>1232</v>
      </c>
      <c r="B615" s="37" t="s">
        <v>2310</v>
      </c>
      <c r="C615" s="37" t="s">
        <v>185</v>
      </c>
      <c r="D615" s="37" t="s">
        <v>187</v>
      </c>
      <c r="E615" s="37" t="s">
        <v>185</v>
      </c>
      <c r="F615" s="37" t="s">
        <v>185</v>
      </c>
      <c r="G615" s="37" t="n">
        <v>0</v>
      </c>
      <c r="H615" s="37" t="n">
        <v>0</v>
      </c>
      <c r="I615" s="37" t="n">
        <v>0</v>
      </c>
    </row>
    <row r="616" customFormat="false" ht="15" hidden="false" customHeight="false" outlineLevel="0" collapsed="false">
      <c r="A616" s="37" t="s">
        <v>1233</v>
      </c>
      <c r="B616" s="37" t="s">
        <v>2310</v>
      </c>
      <c r="C616" s="37" t="s">
        <v>185</v>
      </c>
      <c r="D616" s="37" t="s">
        <v>187</v>
      </c>
      <c r="E616" s="37" t="s">
        <v>185</v>
      </c>
      <c r="F616" s="37" t="s">
        <v>185</v>
      </c>
      <c r="G616" s="37" t="n">
        <v>0</v>
      </c>
      <c r="H616" s="37" t="n">
        <v>0</v>
      </c>
      <c r="I616" s="37" t="n">
        <v>0</v>
      </c>
    </row>
    <row r="617" customFormat="false" ht="15" hidden="false" customHeight="false" outlineLevel="0" collapsed="false">
      <c r="A617" s="37" t="s">
        <v>1234</v>
      </c>
      <c r="B617" s="37" t="s">
        <v>2311</v>
      </c>
      <c r="C617" s="37" t="s">
        <v>185</v>
      </c>
      <c r="D617" s="37" t="s">
        <v>187</v>
      </c>
      <c r="E617" s="37" t="s">
        <v>185</v>
      </c>
      <c r="F617" s="37" t="s">
        <v>185</v>
      </c>
      <c r="G617" s="37" t="n">
        <v>0</v>
      </c>
      <c r="H617" s="37" t="n">
        <v>0</v>
      </c>
      <c r="I617" s="37" t="n">
        <v>0</v>
      </c>
    </row>
    <row r="618" customFormat="false" ht="15" hidden="false" customHeight="false" outlineLevel="0" collapsed="false">
      <c r="A618" s="37" t="s">
        <v>1235</v>
      </c>
      <c r="B618" s="37" t="s">
        <v>2310</v>
      </c>
      <c r="C618" s="37" t="s">
        <v>185</v>
      </c>
      <c r="D618" s="37" t="s">
        <v>187</v>
      </c>
      <c r="E618" s="37" t="s">
        <v>187</v>
      </c>
      <c r="F618" s="37" t="s">
        <v>185</v>
      </c>
      <c r="G618" s="37" t="n">
        <v>0</v>
      </c>
      <c r="H618" s="37" t="n">
        <v>0</v>
      </c>
      <c r="I618" s="37" t="n">
        <v>0</v>
      </c>
    </row>
    <row r="619" customFormat="false" ht="15" hidden="false" customHeight="false" outlineLevel="0" collapsed="false">
      <c r="A619" s="37" t="s">
        <v>1236</v>
      </c>
      <c r="B619" s="37" t="s">
        <v>2310</v>
      </c>
      <c r="C619" s="37" t="s">
        <v>185</v>
      </c>
      <c r="D619" s="37" t="s">
        <v>187</v>
      </c>
      <c r="E619" s="37" t="s">
        <v>185</v>
      </c>
      <c r="F619" s="37" t="s">
        <v>185</v>
      </c>
      <c r="G619" s="37" t="n">
        <v>0</v>
      </c>
      <c r="H619" s="37" t="n">
        <v>0</v>
      </c>
      <c r="I619" s="37" t="n">
        <v>0</v>
      </c>
    </row>
    <row r="620" customFormat="false" ht="15" hidden="false" customHeight="false" outlineLevel="0" collapsed="false">
      <c r="A620" s="37" t="s">
        <v>1237</v>
      </c>
      <c r="B620" s="37" t="s">
        <v>2310</v>
      </c>
      <c r="C620" s="37" t="s">
        <v>185</v>
      </c>
      <c r="D620" s="37" t="s">
        <v>187</v>
      </c>
      <c r="E620" s="37" t="s">
        <v>185</v>
      </c>
      <c r="F620" s="37" t="s">
        <v>185</v>
      </c>
      <c r="G620" s="37" t="n">
        <v>1</v>
      </c>
      <c r="H620" s="37" t="n">
        <v>0</v>
      </c>
      <c r="I620" s="37" t="n">
        <v>0</v>
      </c>
    </row>
    <row r="621" customFormat="false" ht="15" hidden="false" customHeight="false" outlineLevel="0" collapsed="false">
      <c r="A621" s="37" t="s">
        <v>1238</v>
      </c>
      <c r="B621" s="37" t="s">
        <v>2310</v>
      </c>
      <c r="C621" s="37" t="s">
        <v>185</v>
      </c>
      <c r="D621" s="37" t="s">
        <v>187</v>
      </c>
      <c r="E621" s="37" t="s">
        <v>185</v>
      </c>
      <c r="F621" s="37" t="s">
        <v>185</v>
      </c>
      <c r="G621" s="37" t="n">
        <v>0</v>
      </c>
      <c r="H621" s="37" t="n">
        <v>0</v>
      </c>
      <c r="I621" s="37" t="n">
        <v>0</v>
      </c>
    </row>
    <row r="622" customFormat="false" ht="15" hidden="false" customHeight="false" outlineLevel="0" collapsed="false">
      <c r="A622" s="37" t="s">
        <v>1090</v>
      </c>
      <c r="B622" s="37" t="s">
        <v>2310</v>
      </c>
      <c r="C622" s="37" t="s">
        <v>185</v>
      </c>
      <c r="D622" s="37" t="s">
        <v>187</v>
      </c>
      <c r="E622" s="37" t="s">
        <v>185</v>
      </c>
      <c r="F622" s="37" t="s">
        <v>185</v>
      </c>
      <c r="G622" s="37" t="n">
        <v>1</v>
      </c>
      <c r="H622" s="37" t="n">
        <v>0</v>
      </c>
      <c r="I622" s="37" t="n">
        <v>0</v>
      </c>
    </row>
    <row r="623" customFormat="false" ht="15" hidden="false" customHeight="false" outlineLevel="0" collapsed="false">
      <c r="A623" s="37" t="s">
        <v>1154</v>
      </c>
      <c r="B623" s="37" t="s">
        <v>2310</v>
      </c>
      <c r="C623" s="37" t="s">
        <v>185</v>
      </c>
      <c r="D623" s="37" t="s">
        <v>187</v>
      </c>
      <c r="E623" s="37" t="s">
        <v>185</v>
      </c>
      <c r="F623" s="37" t="s">
        <v>185</v>
      </c>
      <c r="G623" s="37" t="n">
        <v>0</v>
      </c>
      <c r="H623" s="37" t="n">
        <v>0</v>
      </c>
      <c r="I623" s="37" t="n">
        <v>0</v>
      </c>
    </row>
    <row r="624" customFormat="false" ht="15" hidden="false" customHeight="false" outlineLevel="0" collapsed="false">
      <c r="A624" s="37" t="s">
        <v>1241</v>
      </c>
      <c r="B624" s="37" t="s">
        <v>2310</v>
      </c>
      <c r="C624" s="37" t="s">
        <v>185</v>
      </c>
      <c r="D624" s="37" t="s">
        <v>187</v>
      </c>
      <c r="E624" s="37" t="s">
        <v>185</v>
      </c>
      <c r="F624" s="37" t="s">
        <v>185</v>
      </c>
      <c r="G624" s="37" t="n">
        <v>0</v>
      </c>
      <c r="H624" s="37" t="n">
        <v>0</v>
      </c>
      <c r="I624" s="37" t="n">
        <v>0</v>
      </c>
    </row>
    <row r="625" customFormat="false" ht="15" hidden="false" customHeight="false" outlineLevel="0" collapsed="false">
      <c r="A625" s="37" t="s">
        <v>1242</v>
      </c>
      <c r="B625" s="37" t="s">
        <v>2310</v>
      </c>
      <c r="C625" s="37" t="s">
        <v>185</v>
      </c>
      <c r="D625" s="37" t="s">
        <v>187</v>
      </c>
      <c r="E625" s="37" t="s">
        <v>185</v>
      </c>
      <c r="F625" s="37" t="s">
        <v>185</v>
      </c>
      <c r="G625" s="37" t="n">
        <v>1</v>
      </c>
      <c r="H625" s="37" t="n">
        <v>0</v>
      </c>
      <c r="I625" s="37" t="n">
        <v>0</v>
      </c>
    </row>
    <row r="626" customFormat="false" ht="15" hidden="false" customHeight="false" outlineLevel="0" collapsed="false">
      <c r="A626" s="37" t="s">
        <v>1243</v>
      </c>
      <c r="B626" s="37" t="s">
        <v>2310</v>
      </c>
      <c r="C626" s="37" t="s">
        <v>185</v>
      </c>
      <c r="D626" s="37" t="s">
        <v>187</v>
      </c>
      <c r="E626" s="37" t="s">
        <v>185</v>
      </c>
      <c r="F626" s="37" t="s">
        <v>185</v>
      </c>
      <c r="G626" s="37" t="n">
        <v>0</v>
      </c>
      <c r="H626" s="37" t="n">
        <v>0</v>
      </c>
      <c r="I626" s="37" t="n">
        <v>0</v>
      </c>
    </row>
    <row r="627" customFormat="false" ht="15" hidden="false" customHeight="false" outlineLevel="0" collapsed="false">
      <c r="A627" s="37" t="s">
        <v>1244</v>
      </c>
      <c r="B627" s="37" t="s">
        <v>2310</v>
      </c>
      <c r="C627" s="37" t="s">
        <v>185</v>
      </c>
      <c r="D627" s="37" t="s">
        <v>187</v>
      </c>
      <c r="E627" s="37" t="s">
        <v>185</v>
      </c>
      <c r="F627" s="37" t="s">
        <v>185</v>
      </c>
      <c r="G627" s="37" t="n">
        <v>0</v>
      </c>
      <c r="H627" s="37" t="n">
        <v>0</v>
      </c>
      <c r="I627" s="37" t="n">
        <v>0</v>
      </c>
    </row>
    <row r="628" customFormat="false" ht="15" hidden="false" customHeight="false" outlineLevel="0" collapsed="false">
      <c r="A628" s="37" t="s">
        <v>643</v>
      </c>
      <c r="B628" s="37" t="s">
        <v>2312</v>
      </c>
      <c r="C628" s="37" t="s">
        <v>185</v>
      </c>
      <c r="D628" s="37" t="s">
        <v>187</v>
      </c>
      <c r="E628" s="37" t="s">
        <v>185</v>
      </c>
      <c r="F628" s="37" t="s">
        <v>187</v>
      </c>
      <c r="G628" s="37" t="n">
        <v>0</v>
      </c>
      <c r="H628" s="37" t="n">
        <v>0</v>
      </c>
      <c r="I628" s="37" t="n">
        <v>1</v>
      </c>
    </row>
    <row r="629" customFormat="false" ht="15" hidden="false" customHeight="false" outlineLevel="0" collapsed="false">
      <c r="A629" s="37" t="s">
        <v>1246</v>
      </c>
      <c r="B629" s="37" t="s">
        <v>2310</v>
      </c>
      <c r="C629" s="37" t="s">
        <v>185</v>
      </c>
      <c r="D629" s="37" t="s">
        <v>187</v>
      </c>
      <c r="E629" s="37" t="s">
        <v>185</v>
      </c>
      <c r="F629" s="37" t="s">
        <v>185</v>
      </c>
      <c r="G629" s="37" t="n">
        <v>1</v>
      </c>
      <c r="H629" s="37" t="n">
        <v>0</v>
      </c>
      <c r="I629" s="37" t="n">
        <v>0</v>
      </c>
    </row>
    <row r="630" customFormat="false" ht="15" hidden="false" customHeight="false" outlineLevel="0" collapsed="false">
      <c r="A630" s="37" t="s">
        <v>1247</v>
      </c>
      <c r="B630" s="37" t="s">
        <v>2310</v>
      </c>
      <c r="C630" s="37" t="s">
        <v>185</v>
      </c>
      <c r="D630" s="37" t="s">
        <v>187</v>
      </c>
      <c r="E630" s="37" t="s">
        <v>185</v>
      </c>
      <c r="F630" s="37" t="s">
        <v>185</v>
      </c>
      <c r="G630" s="37" t="n">
        <v>0</v>
      </c>
      <c r="H630" s="37" t="n">
        <v>0</v>
      </c>
      <c r="I630" s="37" t="n">
        <v>0</v>
      </c>
    </row>
    <row r="631" customFormat="false" ht="15" hidden="false" customHeight="false" outlineLevel="0" collapsed="false">
      <c r="A631" s="37" t="s">
        <v>1248</v>
      </c>
      <c r="B631" s="37" t="s">
        <v>2310</v>
      </c>
      <c r="C631" s="37" t="s">
        <v>185</v>
      </c>
      <c r="D631" s="37" t="s">
        <v>187</v>
      </c>
      <c r="E631" s="37" t="s">
        <v>185</v>
      </c>
      <c r="F631" s="37" t="s">
        <v>185</v>
      </c>
      <c r="G631" s="37" t="n">
        <v>0</v>
      </c>
      <c r="H631" s="37" t="n">
        <v>1</v>
      </c>
      <c r="I631" s="37" t="n">
        <v>0</v>
      </c>
    </row>
    <row r="632" customFormat="false" ht="15" hidden="false" customHeight="false" outlineLevel="0" collapsed="false">
      <c r="A632" s="37" t="s">
        <v>1250</v>
      </c>
      <c r="B632" s="37" t="s">
        <v>2310</v>
      </c>
      <c r="C632" s="37" t="s">
        <v>185</v>
      </c>
      <c r="D632" s="37" t="s">
        <v>187</v>
      </c>
      <c r="E632" s="37" t="s">
        <v>185</v>
      </c>
      <c r="F632" s="37" t="s">
        <v>185</v>
      </c>
      <c r="G632" s="37" t="n">
        <v>1</v>
      </c>
      <c r="H632" s="37" t="n">
        <v>0</v>
      </c>
      <c r="I632" s="37" t="n">
        <v>0</v>
      </c>
    </row>
    <row r="633" customFormat="false" ht="15" hidden="false" customHeight="false" outlineLevel="0" collapsed="false">
      <c r="A633" s="37" t="s">
        <v>1251</v>
      </c>
      <c r="B633" s="37" t="s">
        <v>2312</v>
      </c>
      <c r="C633" s="37" t="s">
        <v>185</v>
      </c>
      <c r="D633" s="37" t="s">
        <v>187</v>
      </c>
      <c r="E633" s="37" t="s">
        <v>185</v>
      </c>
      <c r="F633" s="37" t="s">
        <v>185</v>
      </c>
      <c r="G633" s="37" t="n">
        <v>0</v>
      </c>
      <c r="H633" s="37" t="n">
        <v>0</v>
      </c>
      <c r="I633" s="37" t="n">
        <v>0</v>
      </c>
    </row>
    <row r="634" customFormat="false" ht="15" hidden="false" customHeight="false" outlineLevel="0" collapsed="false">
      <c r="A634" s="37" t="s">
        <v>908</v>
      </c>
      <c r="B634" s="37" t="s">
        <v>2310</v>
      </c>
      <c r="C634" s="37" t="s">
        <v>185</v>
      </c>
      <c r="D634" s="37" t="s">
        <v>187</v>
      </c>
      <c r="E634" s="37" t="s">
        <v>185</v>
      </c>
      <c r="F634" s="37" t="s">
        <v>185</v>
      </c>
      <c r="G634" s="37" t="n">
        <v>1</v>
      </c>
      <c r="H634" s="37" t="n">
        <v>0</v>
      </c>
      <c r="I634" s="37" t="n">
        <v>0</v>
      </c>
    </row>
    <row r="635" customFormat="false" ht="15" hidden="false" customHeight="false" outlineLevel="0" collapsed="false">
      <c r="A635" s="37" t="s">
        <v>1252</v>
      </c>
      <c r="B635" s="37" t="s">
        <v>2310</v>
      </c>
      <c r="C635" s="37" t="s">
        <v>185</v>
      </c>
      <c r="D635" s="37" t="s">
        <v>187</v>
      </c>
      <c r="E635" s="37" t="s">
        <v>185</v>
      </c>
      <c r="F635" s="37" t="s">
        <v>185</v>
      </c>
      <c r="G635" s="37" t="n">
        <v>0</v>
      </c>
      <c r="H635" s="37" t="n">
        <v>0</v>
      </c>
      <c r="I635" s="37" t="n">
        <v>0</v>
      </c>
    </row>
    <row r="636" customFormat="false" ht="15" hidden="false" customHeight="false" outlineLevel="0" collapsed="false">
      <c r="A636" s="37" t="s">
        <v>1035</v>
      </c>
      <c r="B636" s="37" t="s">
        <v>2310</v>
      </c>
      <c r="C636" s="37" t="s">
        <v>185</v>
      </c>
      <c r="D636" s="37" t="s">
        <v>187</v>
      </c>
      <c r="E636" s="37" t="s">
        <v>185</v>
      </c>
      <c r="F636" s="37" t="s">
        <v>185</v>
      </c>
      <c r="G636" s="37" t="n">
        <v>0</v>
      </c>
      <c r="H636" s="37" t="n">
        <v>0</v>
      </c>
      <c r="I636" s="37" t="n">
        <v>0</v>
      </c>
    </row>
    <row r="637" customFormat="false" ht="15" hidden="false" customHeight="false" outlineLevel="0" collapsed="false">
      <c r="A637" s="37" t="s">
        <v>1253</v>
      </c>
      <c r="B637" s="37" t="s">
        <v>2310</v>
      </c>
      <c r="C637" s="37" t="s">
        <v>185</v>
      </c>
      <c r="D637" s="37" t="s">
        <v>187</v>
      </c>
      <c r="E637" s="37" t="s">
        <v>185</v>
      </c>
      <c r="F637" s="37" t="s">
        <v>185</v>
      </c>
      <c r="G637" s="37" t="n">
        <v>0</v>
      </c>
      <c r="H637" s="37" t="n">
        <v>0</v>
      </c>
      <c r="I637" s="37" t="n">
        <v>0</v>
      </c>
    </row>
    <row r="638" customFormat="false" ht="15" hidden="false" customHeight="false" outlineLevel="0" collapsed="false">
      <c r="A638" s="37" t="s">
        <v>1254</v>
      </c>
      <c r="B638" s="37" t="s">
        <v>2312</v>
      </c>
      <c r="C638" s="37" t="s">
        <v>185</v>
      </c>
      <c r="D638" s="37" t="s">
        <v>187</v>
      </c>
      <c r="E638" s="37" t="s">
        <v>185</v>
      </c>
      <c r="F638" s="37" t="s">
        <v>185</v>
      </c>
      <c r="G638" s="37" t="n">
        <v>0</v>
      </c>
      <c r="H638" s="37" t="n">
        <v>0</v>
      </c>
      <c r="I638" s="37" t="n">
        <v>0</v>
      </c>
    </row>
    <row r="639" customFormat="false" ht="15" hidden="false" customHeight="false" outlineLevel="0" collapsed="false">
      <c r="A639" s="37" t="s">
        <v>1255</v>
      </c>
      <c r="B639" s="37" t="s">
        <v>2310</v>
      </c>
      <c r="C639" s="37" t="s">
        <v>185</v>
      </c>
      <c r="D639" s="37" t="s">
        <v>187</v>
      </c>
      <c r="E639" s="37" t="s">
        <v>185</v>
      </c>
      <c r="F639" s="37" t="s">
        <v>185</v>
      </c>
      <c r="G639" s="37" t="n">
        <v>0</v>
      </c>
      <c r="H639" s="37" t="n">
        <v>0</v>
      </c>
      <c r="I639" s="37" t="n">
        <v>0</v>
      </c>
    </row>
    <row r="640" customFormat="false" ht="15" hidden="false" customHeight="false" outlineLevel="0" collapsed="false">
      <c r="A640" s="37" t="s">
        <v>1256</v>
      </c>
      <c r="B640" s="37" t="s">
        <v>2310</v>
      </c>
      <c r="C640" s="37" t="s">
        <v>185</v>
      </c>
      <c r="D640" s="37" t="s">
        <v>187</v>
      </c>
      <c r="E640" s="37" t="s">
        <v>185</v>
      </c>
      <c r="F640" s="37" t="s">
        <v>185</v>
      </c>
      <c r="G640" s="37" t="n">
        <v>0</v>
      </c>
      <c r="H640" s="37" t="n">
        <v>0</v>
      </c>
      <c r="I640" s="37" t="n">
        <v>0</v>
      </c>
    </row>
    <row r="641" customFormat="false" ht="15" hidden="false" customHeight="false" outlineLevel="0" collapsed="false">
      <c r="A641" s="37" t="s">
        <v>701</v>
      </c>
      <c r="B641" s="37" t="s">
        <v>2310</v>
      </c>
      <c r="C641" s="37" t="s">
        <v>185</v>
      </c>
      <c r="D641" s="37" t="s">
        <v>187</v>
      </c>
      <c r="E641" s="37" t="s">
        <v>185</v>
      </c>
      <c r="F641" s="37" t="s">
        <v>185</v>
      </c>
      <c r="G641" s="37" t="n">
        <v>0</v>
      </c>
      <c r="H641" s="37" t="n">
        <v>0</v>
      </c>
      <c r="I641" s="37" t="n">
        <v>0</v>
      </c>
    </row>
    <row r="642" customFormat="false" ht="15" hidden="false" customHeight="false" outlineLevel="0" collapsed="false">
      <c r="A642" s="37" t="s">
        <v>1258</v>
      </c>
      <c r="B642" s="37" t="s">
        <v>2310</v>
      </c>
      <c r="C642" s="37" t="s">
        <v>187</v>
      </c>
      <c r="D642" s="37" t="s">
        <v>187</v>
      </c>
      <c r="E642" s="37" t="s">
        <v>185</v>
      </c>
      <c r="F642" s="37" t="s">
        <v>187</v>
      </c>
      <c r="G642" s="37" t="n">
        <v>0</v>
      </c>
      <c r="H642" s="37" t="n">
        <v>0</v>
      </c>
      <c r="I642" s="37" t="n">
        <v>0</v>
      </c>
    </row>
    <row r="643" customFormat="false" ht="15" hidden="false" customHeight="false" outlineLevel="0" collapsed="false">
      <c r="A643" s="37" t="s">
        <v>1259</v>
      </c>
      <c r="B643" s="37" t="s">
        <v>2310</v>
      </c>
      <c r="C643" s="37" t="s">
        <v>185</v>
      </c>
      <c r="D643" s="37" t="s">
        <v>187</v>
      </c>
      <c r="E643" s="37" t="s">
        <v>185</v>
      </c>
      <c r="F643" s="37" t="s">
        <v>185</v>
      </c>
      <c r="G643" s="37" t="n">
        <v>1</v>
      </c>
      <c r="H643" s="37" t="n">
        <v>0</v>
      </c>
      <c r="I643" s="37" t="n">
        <v>0</v>
      </c>
    </row>
    <row r="644" customFormat="false" ht="15" hidden="false" customHeight="false" outlineLevel="0" collapsed="false">
      <c r="A644" s="37" t="s">
        <v>1067</v>
      </c>
      <c r="B644" s="37" t="s">
        <v>2311</v>
      </c>
      <c r="C644" s="37" t="s">
        <v>185</v>
      </c>
      <c r="D644" s="37" t="s">
        <v>187</v>
      </c>
      <c r="E644" s="37" t="s">
        <v>185</v>
      </c>
      <c r="F644" s="37" t="s">
        <v>185</v>
      </c>
      <c r="G644" s="37" t="n">
        <v>0</v>
      </c>
      <c r="H644" s="37" t="n">
        <v>0</v>
      </c>
      <c r="I644" s="37" t="n">
        <v>0</v>
      </c>
    </row>
    <row r="645" customFormat="false" ht="15" hidden="false" customHeight="false" outlineLevel="0" collapsed="false">
      <c r="A645" s="37" t="s">
        <v>1260</v>
      </c>
      <c r="B645" s="37" t="s">
        <v>2310</v>
      </c>
      <c r="C645" s="37" t="s">
        <v>185</v>
      </c>
      <c r="D645" s="37" t="s">
        <v>187</v>
      </c>
      <c r="E645" s="37" t="s">
        <v>185</v>
      </c>
      <c r="F645" s="37" t="s">
        <v>185</v>
      </c>
      <c r="G645" s="37" t="n">
        <v>0</v>
      </c>
      <c r="H645" s="37" t="n">
        <v>0</v>
      </c>
      <c r="I645" s="37" t="n">
        <v>0</v>
      </c>
    </row>
    <row r="646" customFormat="false" ht="15" hidden="false" customHeight="false" outlineLevel="0" collapsed="false">
      <c r="A646" s="37" t="s">
        <v>1261</v>
      </c>
      <c r="B646" s="37" t="s">
        <v>2310</v>
      </c>
      <c r="C646" s="37" t="s">
        <v>185</v>
      </c>
      <c r="D646" s="37" t="s">
        <v>187</v>
      </c>
      <c r="E646" s="37" t="s">
        <v>185</v>
      </c>
      <c r="F646" s="37" t="s">
        <v>185</v>
      </c>
      <c r="G646" s="37" t="n">
        <v>0</v>
      </c>
      <c r="H646" s="37" t="n">
        <v>0</v>
      </c>
      <c r="I646" s="37" t="n">
        <v>0</v>
      </c>
    </row>
    <row r="647" customFormat="false" ht="15" hidden="false" customHeight="false" outlineLevel="0" collapsed="false">
      <c r="A647" s="37" t="s">
        <v>1262</v>
      </c>
      <c r="B647" s="37" t="s">
        <v>2310</v>
      </c>
      <c r="C647" s="37" t="s">
        <v>185</v>
      </c>
      <c r="D647" s="37" t="s">
        <v>187</v>
      </c>
      <c r="E647" s="37" t="s">
        <v>185</v>
      </c>
      <c r="F647" s="37" t="s">
        <v>185</v>
      </c>
      <c r="G647" s="37" t="n">
        <v>0</v>
      </c>
      <c r="H647" s="37" t="n">
        <v>0</v>
      </c>
      <c r="I647" s="37" t="n">
        <v>0</v>
      </c>
    </row>
    <row r="648" customFormat="false" ht="15" hidden="false" customHeight="false" outlineLevel="0" collapsed="false">
      <c r="A648" s="37" t="s">
        <v>1257</v>
      </c>
      <c r="B648" s="37" t="s">
        <v>2311</v>
      </c>
      <c r="C648" s="37" t="s">
        <v>185</v>
      </c>
      <c r="D648" s="37" t="s">
        <v>187</v>
      </c>
      <c r="E648" s="37" t="s">
        <v>185</v>
      </c>
      <c r="F648" s="37" t="s">
        <v>185</v>
      </c>
      <c r="G648" s="37" t="n">
        <v>0</v>
      </c>
      <c r="H648" s="37" t="n">
        <v>0</v>
      </c>
      <c r="I648" s="37" t="n">
        <v>0</v>
      </c>
    </row>
    <row r="649" customFormat="false" ht="15" hidden="false" customHeight="false" outlineLevel="0" collapsed="false">
      <c r="A649" s="37" t="s">
        <v>1264</v>
      </c>
      <c r="B649" s="37" t="s">
        <v>2310</v>
      </c>
      <c r="C649" s="37" t="s">
        <v>185</v>
      </c>
      <c r="D649" s="37" t="s">
        <v>187</v>
      </c>
      <c r="E649" s="37" t="s">
        <v>185</v>
      </c>
      <c r="F649" s="37" t="s">
        <v>185</v>
      </c>
      <c r="G649" s="37" t="n">
        <v>0</v>
      </c>
      <c r="H649" s="37" t="n">
        <v>0</v>
      </c>
      <c r="I649" s="37" t="n">
        <v>0</v>
      </c>
    </row>
    <row r="650" customFormat="false" ht="15" hidden="false" customHeight="false" outlineLevel="0" collapsed="false">
      <c r="A650" s="37" t="s">
        <v>1265</v>
      </c>
      <c r="B650" s="37" t="s">
        <v>2310</v>
      </c>
      <c r="C650" s="37" t="s">
        <v>185</v>
      </c>
      <c r="D650" s="37" t="s">
        <v>187</v>
      </c>
      <c r="E650" s="37" t="s">
        <v>185</v>
      </c>
      <c r="F650" s="37" t="s">
        <v>185</v>
      </c>
      <c r="G650" s="37" t="n">
        <v>1</v>
      </c>
      <c r="H650" s="37" t="n">
        <v>0</v>
      </c>
      <c r="I650" s="37" t="n">
        <v>0</v>
      </c>
    </row>
    <row r="651" customFormat="false" ht="15" hidden="false" customHeight="false" outlineLevel="0" collapsed="false">
      <c r="A651" s="37" t="s">
        <v>918</v>
      </c>
      <c r="B651" s="37" t="s">
        <v>2310</v>
      </c>
      <c r="C651" s="37" t="s">
        <v>185</v>
      </c>
      <c r="D651" s="37" t="s">
        <v>187</v>
      </c>
      <c r="E651" s="37" t="s">
        <v>185</v>
      </c>
      <c r="F651" s="37" t="s">
        <v>185</v>
      </c>
      <c r="G651" s="37" t="n">
        <v>0</v>
      </c>
      <c r="H651" s="37" t="n">
        <v>0</v>
      </c>
      <c r="I651" s="37" t="n">
        <v>0</v>
      </c>
    </row>
    <row r="652" customFormat="false" ht="15" hidden="false" customHeight="false" outlineLevel="0" collapsed="false">
      <c r="A652" s="37" t="s">
        <v>1268</v>
      </c>
      <c r="B652" s="37" t="s">
        <v>2310</v>
      </c>
      <c r="C652" s="37" t="s">
        <v>185</v>
      </c>
      <c r="D652" s="37" t="s">
        <v>187</v>
      </c>
      <c r="E652" s="37" t="s">
        <v>185</v>
      </c>
      <c r="F652" s="37" t="s">
        <v>185</v>
      </c>
      <c r="G652" s="37" t="n">
        <v>1</v>
      </c>
      <c r="H652" s="37" t="n">
        <v>0</v>
      </c>
      <c r="I652" s="37" t="n">
        <v>0</v>
      </c>
    </row>
    <row r="653" customFormat="false" ht="15" hidden="false" customHeight="false" outlineLevel="0" collapsed="false">
      <c r="A653" s="37" t="s">
        <v>1270</v>
      </c>
      <c r="B653" s="37" t="s">
        <v>2310</v>
      </c>
      <c r="C653" s="37" t="s">
        <v>185</v>
      </c>
      <c r="D653" s="37" t="s">
        <v>187</v>
      </c>
      <c r="E653" s="37" t="s">
        <v>185</v>
      </c>
      <c r="F653" s="37" t="s">
        <v>185</v>
      </c>
      <c r="G653" s="37" t="n">
        <v>0</v>
      </c>
      <c r="H653" s="37" t="n">
        <v>0</v>
      </c>
      <c r="I653" s="37" t="n">
        <v>0</v>
      </c>
    </row>
    <row r="654" customFormat="false" ht="15" hidden="false" customHeight="false" outlineLevel="0" collapsed="false">
      <c r="A654" s="37" t="s">
        <v>1271</v>
      </c>
      <c r="B654" s="37" t="s">
        <v>2310</v>
      </c>
      <c r="C654" s="37" t="s">
        <v>185</v>
      </c>
      <c r="D654" s="37" t="s">
        <v>187</v>
      </c>
      <c r="E654" s="37" t="s">
        <v>185</v>
      </c>
      <c r="F654" s="37" t="s">
        <v>185</v>
      </c>
      <c r="G654" s="37" t="n">
        <v>0</v>
      </c>
      <c r="H654" s="37" t="n">
        <v>0</v>
      </c>
      <c r="I654" s="37" t="n">
        <v>0</v>
      </c>
    </row>
    <row r="655" customFormat="false" ht="15" hidden="false" customHeight="false" outlineLevel="0" collapsed="false">
      <c r="A655" s="37" t="s">
        <v>720</v>
      </c>
      <c r="B655" s="37" t="s">
        <v>2310</v>
      </c>
      <c r="C655" s="37" t="s">
        <v>185</v>
      </c>
      <c r="D655" s="37" t="s">
        <v>187</v>
      </c>
      <c r="E655" s="37" t="s">
        <v>185</v>
      </c>
      <c r="F655" s="37" t="s">
        <v>185</v>
      </c>
      <c r="G655" s="37" t="n">
        <v>0</v>
      </c>
      <c r="H655" s="37" t="n">
        <v>0</v>
      </c>
      <c r="I655" s="37" t="n">
        <v>0</v>
      </c>
    </row>
    <row r="656" customFormat="false" ht="15" hidden="false" customHeight="false" outlineLevel="0" collapsed="false">
      <c r="A656" s="37" t="s">
        <v>1272</v>
      </c>
      <c r="B656" s="37" t="s">
        <v>2310</v>
      </c>
      <c r="C656" s="37" t="s">
        <v>185</v>
      </c>
      <c r="D656" s="37" t="s">
        <v>187</v>
      </c>
      <c r="E656" s="37" t="s">
        <v>185</v>
      </c>
      <c r="F656" s="37" t="s">
        <v>185</v>
      </c>
      <c r="G656" s="37" t="n">
        <v>0</v>
      </c>
      <c r="H656" s="37" t="n">
        <v>0</v>
      </c>
      <c r="I656" s="37" t="n">
        <v>0</v>
      </c>
    </row>
    <row r="657" customFormat="false" ht="15" hidden="false" customHeight="false" outlineLevel="0" collapsed="false">
      <c r="A657" s="37" t="s">
        <v>1273</v>
      </c>
      <c r="B657" s="37" t="s">
        <v>2310</v>
      </c>
      <c r="C657" s="37" t="s">
        <v>185</v>
      </c>
      <c r="D657" s="37" t="s">
        <v>187</v>
      </c>
      <c r="E657" s="37" t="s">
        <v>185</v>
      </c>
      <c r="F657" s="37" t="s">
        <v>185</v>
      </c>
      <c r="G657" s="37" t="n">
        <v>0</v>
      </c>
      <c r="H657" s="37" t="n">
        <v>0</v>
      </c>
      <c r="I657" s="37" t="n">
        <v>0</v>
      </c>
    </row>
    <row r="658" customFormat="false" ht="15" hidden="false" customHeight="false" outlineLevel="0" collapsed="false">
      <c r="A658" s="37" t="s">
        <v>1274</v>
      </c>
      <c r="B658" s="37" t="s">
        <v>2310</v>
      </c>
      <c r="C658" s="37" t="s">
        <v>185</v>
      </c>
      <c r="D658" s="37" t="s">
        <v>187</v>
      </c>
      <c r="E658" s="37" t="s">
        <v>185</v>
      </c>
      <c r="F658" s="37" t="s">
        <v>185</v>
      </c>
      <c r="G658" s="37" t="n">
        <v>0</v>
      </c>
      <c r="H658" s="37" t="n">
        <v>0</v>
      </c>
      <c r="I658" s="37" t="n">
        <v>0</v>
      </c>
    </row>
    <row r="659" customFormat="false" ht="15" hidden="false" customHeight="false" outlineLevel="0" collapsed="false">
      <c r="A659" s="37" t="s">
        <v>849</v>
      </c>
      <c r="B659" s="37" t="s">
        <v>2310</v>
      </c>
      <c r="C659" s="37" t="s">
        <v>185</v>
      </c>
      <c r="D659" s="37" t="s">
        <v>187</v>
      </c>
      <c r="E659" s="37" t="s">
        <v>185</v>
      </c>
      <c r="F659" s="37" t="s">
        <v>185</v>
      </c>
      <c r="G659" s="37" t="n">
        <v>0</v>
      </c>
      <c r="H659" s="37" t="n">
        <v>0</v>
      </c>
      <c r="I659" s="37" t="n">
        <v>0</v>
      </c>
    </row>
    <row r="660" customFormat="false" ht="15" hidden="false" customHeight="false" outlineLevel="0" collapsed="false">
      <c r="A660" s="37" t="s">
        <v>1275</v>
      </c>
      <c r="B660" s="37" t="s">
        <v>2310</v>
      </c>
      <c r="C660" s="37" t="s">
        <v>185</v>
      </c>
      <c r="D660" s="37" t="s">
        <v>187</v>
      </c>
      <c r="E660" s="37" t="s">
        <v>185</v>
      </c>
      <c r="F660" s="37" t="s">
        <v>185</v>
      </c>
      <c r="G660" s="37" t="n">
        <v>0</v>
      </c>
      <c r="H660" s="37" t="n">
        <v>0</v>
      </c>
      <c r="I660" s="37" t="n">
        <v>0</v>
      </c>
    </row>
    <row r="661" customFormat="false" ht="15" hidden="false" customHeight="false" outlineLevel="0" collapsed="false">
      <c r="A661" s="37" t="s">
        <v>1276</v>
      </c>
      <c r="B661" s="37" t="s">
        <v>2310</v>
      </c>
      <c r="C661" s="37" t="s">
        <v>185</v>
      </c>
      <c r="D661" s="37" t="s">
        <v>187</v>
      </c>
      <c r="E661" s="37" t="s">
        <v>185</v>
      </c>
      <c r="F661" s="37" t="s">
        <v>185</v>
      </c>
      <c r="G661" s="37" t="n">
        <v>0</v>
      </c>
      <c r="H661" s="37" t="n">
        <v>0</v>
      </c>
      <c r="I661" s="37" t="n">
        <v>0</v>
      </c>
    </row>
    <row r="662" customFormat="false" ht="15" hidden="false" customHeight="false" outlineLevel="0" collapsed="false">
      <c r="A662" s="37" t="s">
        <v>1277</v>
      </c>
      <c r="B662" s="37" t="s">
        <v>2310</v>
      </c>
      <c r="C662" s="37" t="s">
        <v>185</v>
      </c>
      <c r="D662" s="37" t="s">
        <v>187</v>
      </c>
      <c r="E662" s="37" t="s">
        <v>185</v>
      </c>
      <c r="F662" s="37" t="s">
        <v>185</v>
      </c>
      <c r="G662" s="37" t="n">
        <v>1</v>
      </c>
      <c r="H662" s="37" t="n">
        <v>0</v>
      </c>
      <c r="I662" s="37" t="n">
        <v>0</v>
      </c>
    </row>
    <row r="663" customFormat="false" ht="15" hidden="false" customHeight="false" outlineLevel="0" collapsed="false">
      <c r="A663" s="37" t="s">
        <v>1278</v>
      </c>
      <c r="B663" s="37" t="s">
        <v>2310</v>
      </c>
      <c r="C663" s="37" t="s">
        <v>185</v>
      </c>
      <c r="D663" s="37" t="s">
        <v>187</v>
      </c>
      <c r="E663" s="37" t="s">
        <v>185</v>
      </c>
      <c r="F663" s="37" t="s">
        <v>185</v>
      </c>
      <c r="G663" s="37" t="n">
        <v>0</v>
      </c>
      <c r="H663" s="37" t="n">
        <v>0</v>
      </c>
      <c r="I663" s="37" t="n">
        <v>0</v>
      </c>
    </row>
    <row r="664" customFormat="false" ht="15" hidden="false" customHeight="false" outlineLevel="0" collapsed="false">
      <c r="A664" s="37" t="s">
        <v>1279</v>
      </c>
      <c r="B664" s="37" t="s">
        <v>2310</v>
      </c>
      <c r="C664" s="37" t="s">
        <v>185</v>
      </c>
      <c r="D664" s="37" t="s">
        <v>187</v>
      </c>
      <c r="E664" s="37" t="s">
        <v>185</v>
      </c>
      <c r="F664" s="37" t="s">
        <v>185</v>
      </c>
      <c r="G664" s="37" t="n">
        <v>0</v>
      </c>
      <c r="H664" s="37" t="n">
        <v>0</v>
      </c>
      <c r="I664" s="37" t="n">
        <v>0</v>
      </c>
    </row>
    <row r="665" customFormat="false" ht="15" hidden="false" customHeight="false" outlineLevel="0" collapsed="false">
      <c r="A665" s="37" t="s">
        <v>1280</v>
      </c>
      <c r="B665" s="37" t="s">
        <v>2311</v>
      </c>
      <c r="C665" s="37" t="s">
        <v>185</v>
      </c>
      <c r="D665" s="37" t="s">
        <v>187</v>
      </c>
      <c r="E665" s="37" t="s">
        <v>185</v>
      </c>
      <c r="F665" s="37" t="s">
        <v>185</v>
      </c>
      <c r="G665" s="37" t="n">
        <v>0</v>
      </c>
      <c r="H665" s="37" t="n">
        <v>0</v>
      </c>
      <c r="I665" s="37" t="n">
        <v>0</v>
      </c>
    </row>
    <row r="666" customFormat="false" ht="15" hidden="false" customHeight="false" outlineLevel="0" collapsed="false">
      <c r="A666" s="37" t="s">
        <v>810</v>
      </c>
      <c r="B666" s="37" t="s">
        <v>2310</v>
      </c>
      <c r="C666" s="37" t="s">
        <v>185</v>
      </c>
      <c r="D666" s="37" t="s">
        <v>187</v>
      </c>
      <c r="E666" s="37" t="s">
        <v>185</v>
      </c>
      <c r="F666" s="37" t="s">
        <v>185</v>
      </c>
      <c r="G666" s="37" t="n">
        <v>0</v>
      </c>
      <c r="H666" s="37" t="n">
        <v>0</v>
      </c>
      <c r="I666" s="37" t="n">
        <v>0</v>
      </c>
    </row>
    <row r="667" customFormat="false" ht="15" hidden="false" customHeight="false" outlineLevel="0" collapsed="false">
      <c r="A667" s="37" t="s">
        <v>441</v>
      </c>
      <c r="B667" s="37" t="s">
        <v>2310</v>
      </c>
      <c r="C667" s="37" t="s">
        <v>185</v>
      </c>
      <c r="D667" s="37" t="s">
        <v>187</v>
      </c>
      <c r="E667" s="37" t="s">
        <v>185</v>
      </c>
      <c r="F667" s="37" t="s">
        <v>185</v>
      </c>
      <c r="G667" s="37" t="n">
        <v>0</v>
      </c>
      <c r="H667" s="37" t="n">
        <v>0</v>
      </c>
      <c r="I667" s="37" t="n">
        <v>0</v>
      </c>
    </row>
    <row r="668" customFormat="false" ht="15" hidden="false" customHeight="false" outlineLevel="0" collapsed="false">
      <c r="A668" s="37" t="s">
        <v>1281</v>
      </c>
      <c r="B668" s="37" t="s">
        <v>2310</v>
      </c>
      <c r="C668" s="37" t="s">
        <v>185</v>
      </c>
      <c r="D668" s="37" t="s">
        <v>187</v>
      </c>
      <c r="E668" s="37" t="s">
        <v>185</v>
      </c>
      <c r="F668" s="37" t="s">
        <v>187</v>
      </c>
      <c r="G668" s="37" t="n">
        <v>0</v>
      </c>
      <c r="H668" s="37" t="n">
        <v>0</v>
      </c>
      <c r="I668" s="37" t="n">
        <v>0</v>
      </c>
    </row>
    <row r="669" customFormat="false" ht="15" hidden="false" customHeight="false" outlineLevel="0" collapsed="false">
      <c r="A669" s="37" t="s">
        <v>1282</v>
      </c>
      <c r="B669" s="37" t="s">
        <v>2310</v>
      </c>
      <c r="C669" s="37" t="s">
        <v>185</v>
      </c>
      <c r="D669" s="37" t="s">
        <v>187</v>
      </c>
      <c r="E669" s="37" t="s">
        <v>185</v>
      </c>
      <c r="F669" s="37" t="s">
        <v>185</v>
      </c>
      <c r="G669" s="37" t="n">
        <v>0</v>
      </c>
      <c r="H669" s="37" t="n">
        <v>0</v>
      </c>
      <c r="I669" s="37" t="n">
        <v>0</v>
      </c>
    </row>
    <row r="670" customFormat="false" ht="15" hidden="false" customHeight="false" outlineLevel="0" collapsed="false">
      <c r="A670" s="37" t="s">
        <v>1283</v>
      </c>
      <c r="B670" s="37" t="s">
        <v>2310</v>
      </c>
      <c r="C670" s="37" t="s">
        <v>187</v>
      </c>
      <c r="D670" s="37" t="s">
        <v>187</v>
      </c>
      <c r="E670" s="37" t="s">
        <v>185</v>
      </c>
      <c r="F670" s="37" t="s">
        <v>185</v>
      </c>
      <c r="G670" s="37" t="n">
        <v>0</v>
      </c>
      <c r="H670" s="37" t="n">
        <v>0</v>
      </c>
      <c r="I670" s="37" t="n">
        <v>0</v>
      </c>
    </row>
    <row r="671" customFormat="false" ht="15" hidden="false" customHeight="false" outlineLevel="0" collapsed="false">
      <c r="A671" s="37" t="s">
        <v>617</v>
      </c>
      <c r="B671" s="37" t="s">
        <v>2310</v>
      </c>
      <c r="C671" s="37" t="s">
        <v>185</v>
      </c>
      <c r="D671" s="37" t="s">
        <v>187</v>
      </c>
      <c r="E671" s="37" t="s">
        <v>185</v>
      </c>
      <c r="F671" s="37" t="s">
        <v>185</v>
      </c>
      <c r="G671" s="37" t="n">
        <v>0</v>
      </c>
      <c r="H671" s="37" t="n">
        <v>0</v>
      </c>
      <c r="I671" s="37" t="n">
        <v>0</v>
      </c>
    </row>
    <row r="672" customFormat="false" ht="15" hidden="false" customHeight="false" outlineLevel="0" collapsed="false">
      <c r="A672" s="37" t="s">
        <v>1284</v>
      </c>
      <c r="B672" s="37" t="s">
        <v>2310</v>
      </c>
      <c r="C672" s="37" t="s">
        <v>185</v>
      </c>
      <c r="D672" s="37" t="s">
        <v>187</v>
      </c>
      <c r="E672" s="37" t="s">
        <v>185</v>
      </c>
      <c r="F672" s="37" t="s">
        <v>185</v>
      </c>
      <c r="G672" s="37" t="n">
        <v>0</v>
      </c>
      <c r="H672" s="37" t="n">
        <v>0</v>
      </c>
      <c r="I672" s="37" t="n">
        <v>0</v>
      </c>
    </row>
    <row r="673" customFormat="false" ht="15" hidden="false" customHeight="false" outlineLevel="0" collapsed="false">
      <c r="A673" s="37" t="s">
        <v>946</v>
      </c>
      <c r="B673" s="37" t="s">
        <v>2310</v>
      </c>
      <c r="C673" s="37" t="s">
        <v>185</v>
      </c>
      <c r="D673" s="37" t="s">
        <v>187</v>
      </c>
      <c r="E673" s="37" t="s">
        <v>185</v>
      </c>
      <c r="F673" s="37" t="s">
        <v>185</v>
      </c>
      <c r="G673" s="37" t="n">
        <v>0</v>
      </c>
      <c r="H673" s="37" t="n">
        <v>0</v>
      </c>
      <c r="I673" s="37" t="n">
        <v>0</v>
      </c>
    </row>
    <row r="674" customFormat="false" ht="15" hidden="false" customHeight="false" outlineLevel="0" collapsed="false">
      <c r="A674" s="37" t="s">
        <v>591</v>
      </c>
      <c r="B674" s="37" t="s">
        <v>2310</v>
      </c>
      <c r="C674" s="37" t="s">
        <v>185</v>
      </c>
      <c r="D674" s="37" t="s">
        <v>187</v>
      </c>
      <c r="E674" s="37" t="s">
        <v>185</v>
      </c>
      <c r="F674" s="37" t="s">
        <v>185</v>
      </c>
      <c r="G674" s="37" t="n">
        <v>0</v>
      </c>
      <c r="H674" s="37" t="n">
        <v>0</v>
      </c>
      <c r="I674" s="37" t="n">
        <v>0</v>
      </c>
    </row>
    <row r="675" customFormat="false" ht="15" hidden="false" customHeight="false" outlineLevel="0" collapsed="false">
      <c r="A675" s="37" t="s">
        <v>1285</v>
      </c>
      <c r="B675" s="37" t="s">
        <v>2310</v>
      </c>
      <c r="C675" s="37" t="s">
        <v>185</v>
      </c>
      <c r="D675" s="37" t="s">
        <v>187</v>
      </c>
      <c r="E675" s="37" t="s">
        <v>185</v>
      </c>
      <c r="F675" s="37" t="s">
        <v>185</v>
      </c>
      <c r="G675" s="37" t="n">
        <v>0</v>
      </c>
      <c r="H675" s="37" t="n">
        <v>0</v>
      </c>
      <c r="I675" s="37" t="n">
        <v>0</v>
      </c>
    </row>
    <row r="676" customFormat="false" ht="15" hidden="false" customHeight="false" outlineLevel="0" collapsed="false">
      <c r="A676" s="37" t="s">
        <v>1287</v>
      </c>
      <c r="B676" s="37" t="s">
        <v>2310</v>
      </c>
      <c r="C676" s="37" t="s">
        <v>185</v>
      </c>
      <c r="D676" s="37" t="s">
        <v>187</v>
      </c>
      <c r="E676" s="37" t="s">
        <v>185</v>
      </c>
      <c r="F676" s="37" t="s">
        <v>187</v>
      </c>
      <c r="G676" s="37" t="n">
        <v>1</v>
      </c>
      <c r="H676" s="37" t="n">
        <v>0</v>
      </c>
      <c r="I676" s="37" t="n">
        <v>0</v>
      </c>
    </row>
    <row r="677" customFormat="false" ht="15" hidden="false" customHeight="false" outlineLevel="0" collapsed="false">
      <c r="A677" s="37" t="s">
        <v>562</v>
      </c>
      <c r="B677" s="37" t="s">
        <v>2310</v>
      </c>
      <c r="C677" s="37" t="s">
        <v>187</v>
      </c>
      <c r="D677" s="37" t="s">
        <v>187</v>
      </c>
      <c r="E677" s="37" t="s">
        <v>185</v>
      </c>
      <c r="F677" s="37" t="s">
        <v>185</v>
      </c>
      <c r="G677" s="37" t="n">
        <v>1</v>
      </c>
      <c r="H677" s="37" t="n">
        <v>0</v>
      </c>
      <c r="I677" s="37" t="n">
        <v>0</v>
      </c>
    </row>
    <row r="678" customFormat="false" ht="15" hidden="false" customHeight="false" outlineLevel="0" collapsed="false">
      <c r="A678" s="37" t="s">
        <v>1288</v>
      </c>
      <c r="B678" s="37" t="s">
        <v>2310</v>
      </c>
      <c r="C678" s="37" t="s">
        <v>185</v>
      </c>
      <c r="D678" s="37" t="s">
        <v>187</v>
      </c>
      <c r="E678" s="37" t="s">
        <v>185</v>
      </c>
      <c r="F678" s="37" t="s">
        <v>185</v>
      </c>
      <c r="G678" s="37" t="n">
        <v>0</v>
      </c>
      <c r="H678" s="37" t="n">
        <v>0</v>
      </c>
      <c r="I678" s="37" t="n">
        <v>0</v>
      </c>
    </row>
    <row r="679" customFormat="false" ht="15" hidden="false" customHeight="false" outlineLevel="0" collapsed="false">
      <c r="A679" s="37" t="s">
        <v>1289</v>
      </c>
      <c r="B679" s="37" t="s">
        <v>2310</v>
      </c>
      <c r="C679" s="37" t="s">
        <v>185</v>
      </c>
      <c r="D679" s="37" t="s">
        <v>187</v>
      </c>
      <c r="E679" s="37" t="s">
        <v>185</v>
      </c>
      <c r="F679" s="37" t="s">
        <v>187</v>
      </c>
      <c r="G679" s="37" t="n">
        <v>0</v>
      </c>
      <c r="H679" s="37" t="n">
        <v>0</v>
      </c>
      <c r="I679" s="37" t="n">
        <v>0</v>
      </c>
    </row>
    <row r="680" customFormat="false" ht="15" hidden="false" customHeight="false" outlineLevel="0" collapsed="false">
      <c r="A680" s="37" t="s">
        <v>1291</v>
      </c>
      <c r="B680" s="37" t="s">
        <v>2311</v>
      </c>
      <c r="C680" s="37" t="s">
        <v>185</v>
      </c>
      <c r="D680" s="37" t="s">
        <v>187</v>
      </c>
      <c r="E680" s="37" t="s">
        <v>185</v>
      </c>
      <c r="F680" s="37" t="s">
        <v>185</v>
      </c>
      <c r="G680" s="37" t="n">
        <v>0</v>
      </c>
      <c r="H680" s="37" t="n">
        <v>0</v>
      </c>
      <c r="I680" s="37" t="n">
        <v>0</v>
      </c>
    </row>
    <row r="681" customFormat="false" ht="15" hidden="false" customHeight="false" outlineLevel="0" collapsed="false">
      <c r="A681" s="37" t="s">
        <v>1292</v>
      </c>
      <c r="B681" s="37" t="s">
        <v>2310</v>
      </c>
      <c r="C681" s="37" t="s">
        <v>185</v>
      </c>
      <c r="D681" s="37" t="s">
        <v>187</v>
      </c>
      <c r="E681" s="37" t="s">
        <v>185</v>
      </c>
      <c r="F681" s="37" t="s">
        <v>185</v>
      </c>
      <c r="G681" s="37" t="n">
        <v>0</v>
      </c>
      <c r="H681" s="37" t="n">
        <v>0</v>
      </c>
      <c r="I681" s="37" t="n">
        <v>0</v>
      </c>
    </row>
    <row r="682" customFormat="false" ht="15" hidden="false" customHeight="false" outlineLevel="0" collapsed="false">
      <c r="A682" s="37" t="s">
        <v>1294</v>
      </c>
      <c r="B682" s="37" t="s">
        <v>2310</v>
      </c>
      <c r="C682" s="37" t="s">
        <v>187</v>
      </c>
      <c r="D682" s="37" t="s">
        <v>187</v>
      </c>
      <c r="E682" s="37" t="s">
        <v>185</v>
      </c>
      <c r="F682" s="37" t="s">
        <v>185</v>
      </c>
      <c r="G682" s="37" t="n">
        <v>0</v>
      </c>
      <c r="H682" s="37" t="n">
        <v>0</v>
      </c>
      <c r="I682" s="37" t="n">
        <v>0</v>
      </c>
    </row>
    <row r="683" customFormat="false" ht="15" hidden="false" customHeight="false" outlineLevel="0" collapsed="false">
      <c r="A683" s="37" t="s">
        <v>492</v>
      </c>
      <c r="B683" s="37" t="s">
        <v>2310</v>
      </c>
      <c r="C683" s="37" t="s">
        <v>187</v>
      </c>
      <c r="D683" s="37" t="s">
        <v>187</v>
      </c>
      <c r="E683" s="37" t="s">
        <v>185</v>
      </c>
      <c r="F683" s="37" t="s">
        <v>185</v>
      </c>
      <c r="G683" s="37" t="n">
        <v>1</v>
      </c>
      <c r="H683" s="37" t="n">
        <v>0</v>
      </c>
      <c r="I683" s="37" t="n">
        <v>0</v>
      </c>
    </row>
    <row r="684" customFormat="false" ht="15" hidden="false" customHeight="false" outlineLevel="0" collapsed="false">
      <c r="A684" s="37" t="s">
        <v>1295</v>
      </c>
      <c r="B684" s="37" t="s">
        <v>2310</v>
      </c>
      <c r="C684" s="37" t="s">
        <v>185</v>
      </c>
      <c r="D684" s="37" t="s">
        <v>187</v>
      </c>
      <c r="E684" s="37" t="s">
        <v>185</v>
      </c>
      <c r="F684" s="37" t="s">
        <v>187</v>
      </c>
      <c r="G684" s="37" t="n">
        <v>0</v>
      </c>
      <c r="H684" s="37" t="n">
        <v>0</v>
      </c>
      <c r="I684" s="37" t="n">
        <v>0</v>
      </c>
    </row>
    <row r="685" customFormat="false" ht="15" hidden="false" customHeight="false" outlineLevel="0" collapsed="false">
      <c r="A685" s="37" t="s">
        <v>1296</v>
      </c>
      <c r="B685" s="37" t="s">
        <v>2310</v>
      </c>
      <c r="C685" s="37" t="s">
        <v>185</v>
      </c>
      <c r="D685" s="37" t="s">
        <v>187</v>
      </c>
      <c r="E685" s="37" t="s">
        <v>185</v>
      </c>
      <c r="F685" s="37" t="s">
        <v>185</v>
      </c>
      <c r="G685" s="37" t="n">
        <v>1</v>
      </c>
      <c r="H685" s="37" t="n">
        <v>0</v>
      </c>
      <c r="I685" s="37" t="n">
        <v>0</v>
      </c>
    </row>
    <row r="686" customFormat="false" ht="15" hidden="false" customHeight="false" outlineLevel="0" collapsed="false">
      <c r="A686" s="37" t="s">
        <v>1297</v>
      </c>
      <c r="B686" s="37" t="s">
        <v>2310</v>
      </c>
      <c r="C686" s="37" t="s">
        <v>185</v>
      </c>
      <c r="D686" s="37" t="s">
        <v>187</v>
      </c>
      <c r="E686" s="37" t="s">
        <v>185</v>
      </c>
      <c r="F686" s="37" t="s">
        <v>185</v>
      </c>
      <c r="G686" s="37" t="n">
        <v>1</v>
      </c>
      <c r="H686" s="37" t="n">
        <v>0</v>
      </c>
      <c r="I686" s="37" t="n">
        <v>0</v>
      </c>
    </row>
    <row r="687" customFormat="false" ht="15" hidden="false" customHeight="false" outlineLevel="0" collapsed="false">
      <c r="A687" s="37" t="s">
        <v>1298</v>
      </c>
      <c r="B687" s="37" t="s">
        <v>2311</v>
      </c>
      <c r="C687" s="37" t="s">
        <v>185</v>
      </c>
      <c r="D687" s="37" t="s">
        <v>187</v>
      </c>
      <c r="E687" s="37" t="s">
        <v>185</v>
      </c>
      <c r="F687" s="37" t="s">
        <v>185</v>
      </c>
      <c r="G687" s="37" t="n">
        <v>0</v>
      </c>
      <c r="H687" s="37" t="n">
        <v>0</v>
      </c>
      <c r="I687" s="37" t="n">
        <v>0</v>
      </c>
    </row>
    <row r="688" customFormat="false" ht="15" hidden="false" customHeight="false" outlineLevel="0" collapsed="false">
      <c r="A688" s="37" t="s">
        <v>998</v>
      </c>
      <c r="B688" s="37" t="s">
        <v>2310</v>
      </c>
      <c r="C688" s="37" t="s">
        <v>185</v>
      </c>
      <c r="D688" s="37" t="s">
        <v>187</v>
      </c>
      <c r="E688" s="37" t="s">
        <v>185</v>
      </c>
      <c r="F688" s="37" t="s">
        <v>185</v>
      </c>
      <c r="G688" s="37" t="n">
        <v>0</v>
      </c>
      <c r="H688" s="37" t="n">
        <v>0</v>
      </c>
      <c r="I688" s="37" t="n">
        <v>1</v>
      </c>
    </row>
    <row r="689" customFormat="false" ht="15" hidden="false" customHeight="false" outlineLevel="0" collapsed="false">
      <c r="A689" s="37" t="s">
        <v>1300</v>
      </c>
      <c r="B689" s="37" t="s">
        <v>2310</v>
      </c>
      <c r="C689" s="37" t="s">
        <v>185</v>
      </c>
      <c r="D689" s="37" t="s">
        <v>187</v>
      </c>
      <c r="E689" s="37" t="s">
        <v>185</v>
      </c>
      <c r="F689" s="37" t="s">
        <v>185</v>
      </c>
      <c r="G689" s="37" t="n">
        <v>0</v>
      </c>
      <c r="H689" s="37" t="n">
        <v>0</v>
      </c>
      <c r="I689" s="37" t="n">
        <v>0</v>
      </c>
    </row>
    <row r="690" customFormat="false" ht="15" hidden="false" customHeight="false" outlineLevel="0" collapsed="false">
      <c r="A690" s="37" t="s">
        <v>1301</v>
      </c>
      <c r="B690" s="37" t="s">
        <v>2310</v>
      </c>
      <c r="C690" s="37" t="s">
        <v>185</v>
      </c>
      <c r="D690" s="37" t="s">
        <v>187</v>
      </c>
      <c r="E690" s="37" t="s">
        <v>187</v>
      </c>
      <c r="F690" s="37" t="s">
        <v>185</v>
      </c>
      <c r="G690" s="37" t="n">
        <v>0</v>
      </c>
      <c r="H690" s="37" t="n">
        <v>0</v>
      </c>
      <c r="I690" s="37" t="n">
        <v>0</v>
      </c>
    </row>
    <row r="691" customFormat="false" ht="15" hidden="false" customHeight="false" outlineLevel="0" collapsed="false">
      <c r="A691" s="37" t="s">
        <v>1130</v>
      </c>
      <c r="B691" s="37" t="s">
        <v>2310</v>
      </c>
      <c r="C691" s="37" t="s">
        <v>187</v>
      </c>
      <c r="D691" s="37" t="s">
        <v>187</v>
      </c>
      <c r="E691" s="37" t="s">
        <v>185</v>
      </c>
      <c r="F691" s="37" t="s">
        <v>185</v>
      </c>
      <c r="G691" s="37" t="n">
        <v>1</v>
      </c>
      <c r="H691" s="37" t="n">
        <v>0</v>
      </c>
      <c r="I691" s="37" t="n">
        <v>0</v>
      </c>
    </row>
    <row r="692" customFormat="false" ht="15" hidden="false" customHeight="false" outlineLevel="0" collapsed="false">
      <c r="A692" s="37" t="s">
        <v>1302</v>
      </c>
      <c r="B692" s="37" t="s">
        <v>2310</v>
      </c>
      <c r="C692" s="37" t="s">
        <v>185</v>
      </c>
      <c r="D692" s="37" t="s">
        <v>187</v>
      </c>
      <c r="E692" s="37" t="s">
        <v>185</v>
      </c>
      <c r="F692" s="37" t="s">
        <v>185</v>
      </c>
      <c r="G692" s="37" t="n">
        <v>0</v>
      </c>
      <c r="H692" s="37" t="n">
        <v>0</v>
      </c>
      <c r="I692" s="37" t="n">
        <v>0</v>
      </c>
    </row>
    <row r="693" customFormat="false" ht="15" hidden="false" customHeight="false" outlineLevel="0" collapsed="false">
      <c r="A693" s="37" t="s">
        <v>1303</v>
      </c>
      <c r="B693" s="37" t="s">
        <v>2310</v>
      </c>
      <c r="C693" s="37" t="s">
        <v>185</v>
      </c>
      <c r="D693" s="37" t="s">
        <v>187</v>
      </c>
      <c r="E693" s="37" t="s">
        <v>185</v>
      </c>
      <c r="F693" s="37" t="s">
        <v>187</v>
      </c>
      <c r="G693" s="37" t="n">
        <v>0</v>
      </c>
      <c r="H693" s="37" t="n">
        <v>0</v>
      </c>
      <c r="I693" s="37" t="n">
        <v>0</v>
      </c>
    </row>
    <row r="694" customFormat="false" ht="15" hidden="false" customHeight="false" outlineLevel="0" collapsed="false">
      <c r="A694" s="37" t="s">
        <v>1101</v>
      </c>
      <c r="B694" s="37" t="s">
        <v>2310</v>
      </c>
      <c r="C694" s="37" t="s">
        <v>185</v>
      </c>
      <c r="D694" s="37" t="s">
        <v>187</v>
      </c>
      <c r="E694" s="37" t="s">
        <v>185</v>
      </c>
      <c r="F694" s="37" t="s">
        <v>185</v>
      </c>
      <c r="G694" s="37" t="n">
        <v>0</v>
      </c>
      <c r="H694" s="37" t="n">
        <v>0</v>
      </c>
      <c r="I694" s="37" t="n">
        <v>0</v>
      </c>
    </row>
    <row r="695" customFormat="false" ht="15" hidden="false" customHeight="false" outlineLevel="0" collapsed="false">
      <c r="A695" s="37" t="s">
        <v>1304</v>
      </c>
      <c r="B695" s="37" t="s">
        <v>2310</v>
      </c>
      <c r="C695" s="37" t="s">
        <v>185</v>
      </c>
      <c r="D695" s="37" t="s">
        <v>187</v>
      </c>
      <c r="E695" s="37" t="s">
        <v>185</v>
      </c>
      <c r="F695" s="37" t="s">
        <v>185</v>
      </c>
      <c r="G695" s="37" t="n">
        <v>0</v>
      </c>
      <c r="H695" s="37" t="n">
        <v>0</v>
      </c>
      <c r="I695" s="37" t="n">
        <v>0</v>
      </c>
    </row>
    <row r="696" customFormat="false" ht="15" hidden="false" customHeight="false" outlineLevel="0" collapsed="false">
      <c r="A696" s="37" t="s">
        <v>1305</v>
      </c>
      <c r="B696" s="37" t="s">
        <v>2310</v>
      </c>
      <c r="C696" s="37" t="s">
        <v>185</v>
      </c>
      <c r="D696" s="37" t="s">
        <v>187</v>
      </c>
      <c r="E696" s="37" t="s">
        <v>187</v>
      </c>
      <c r="F696" s="37" t="s">
        <v>185</v>
      </c>
      <c r="G696" s="37" t="n">
        <v>0</v>
      </c>
      <c r="H696" s="37" t="n">
        <v>0</v>
      </c>
      <c r="I696" s="37" t="n">
        <v>0</v>
      </c>
    </row>
    <row r="697" customFormat="false" ht="15" hidden="false" customHeight="false" outlineLevel="0" collapsed="false">
      <c r="A697" s="37" t="s">
        <v>1306</v>
      </c>
      <c r="B697" s="37" t="s">
        <v>2310</v>
      </c>
      <c r="C697" s="37" t="s">
        <v>185</v>
      </c>
      <c r="D697" s="37" t="s">
        <v>187</v>
      </c>
      <c r="E697" s="37" t="s">
        <v>185</v>
      </c>
      <c r="F697" s="37" t="s">
        <v>185</v>
      </c>
      <c r="G697" s="37" t="n">
        <v>0</v>
      </c>
      <c r="H697" s="37" t="n">
        <v>0</v>
      </c>
      <c r="I697" s="37" t="n">
        <v>1</v>
      </c>
    </row>
    <row r="698" customFormat="false" ht="15" hidden="false" customHeight="false" outlineLevel="0" collapsed="false">
      <c r="A698" s="37" t="s">
        <v>1307</v>
      </c>
      <c r="B698" s="37" t="s">
        <v>2311</v>
      </c>
      <c r="C698" s="37" t="s">
        <v>185</v>
      </c>
      <c r="D698" s="37" t="s">
        <v>187</v>
      </c>
      <c r="E698" s="37" t="s">
        <v>185</v>
      </c>
      <c r="F698" s="37" t="s">
        <v>185</v>
      </c>
      <c r="G698" s="37" t="n">
        <v>0</v>
      </c>
      <c r="H698" s="37" t="n">
        <v>0</v>
      </c>
      <c r="I698" s="37" t="n">
        <v>1</v>
      </c>
    </row>
    <row r="699" customFormat="false" ht="15" hidden="false" customHeight="false" outlineLevel="0" collapsed="false">
      <c r="A699" s="37" t="s">
        <v>1308</v>
      </c>
      <c r="B699" s="37" t="s">
        <v>2310</v>
      </c>
      <c r="C699" s="37" t="s">
        <v>185</v>
      </c>
      <c r="D699" s="37" t="s">
        <v>187</v>
      </c>
      <c r="E699" s="37" t="s">
        <v>185</v>
      </c>
      <c r="F699" s="37" t="s">
        <v>185</v>
      </c>
      <c r="G699" s="37" t="n">
        <v>1</v>
      </c>
      <c r="H699" s="37" t="n">
        <v>0</v>
      </c>
      <c r="I699" s="37" t="n">
        <v>0</v>
      </c>
    </row>
    <row r="700" customFormat="false" ht="15" hidden="false" customHeight="false" outlineLevel="0" collapsed="false">
      <c r="A700" s="37" t="s">
        <v>1309</v>
      </c>
      <c r="B700" s="37" t="s">
        <v>2310</v>
      </c>
      <c r="C700" s="37" t="s">
        <v>185</v>
      </c>
      <c r="D700" s="37" t="s">
        <v>187</v>
      </c>
      <c r="E700" s="37" t="s">
        <v>185</v>
      </c>
      <c r="F700" s="37" t="s">
        <v>185</v>
      </c>
      <c r="G700" s="37" t="n">
        <v>0</v>
      </c>
      <c r="H700" s="37" t="n">
        <v>0</v>
      </c>
      <c r="I700" s="37" t="n">
        <v>0</v>
      </c>
    </row>
    <row r="701" customFormat="false" ht="15" hidden="false" customHeight="false" outlineLevel="0" collapsed="false">
      <c r="A701" s="37" t="s">
        <v>1310</v>
      </c>
      <c r="B701" s="37" t="s">
        <v>2310</v>
      </c>
      <c r="C701" s="37" t="s">
        <v>185</v>
      </c>
      <c r="D701" s="37" t="s">
        <v>187</v>
      </c>
      <c r="E701" s="37" t="s">
        <v>185</v>
      </c>
      <c r="F701" s="37" t="s">
        <v>185</v>
      </c>
      <c r="G701" s="37" t="n">
        <v>0</v>
      </c>
      <c r="H701" s="37" t="n">
        <v>0</v>
      </c>
      <c r="I701" s="37" t="n">
        <v>0</v>
      </c>
    </row>
    <row r="702" customFormat="false" ht="15" hidden="false" customHeight="false" outlineLevel="0" collapsed="false">
      <c r="A702" s="37" t="s">
        <v>1311</v>
      </c>
      <c r="B702" s="37" t="s">
        <v>2310</v>
      </c>
      <c r="C702" s="37" t="s">
        <v>185</v>
      </c>
      <c r="D702" s="37" t="s">
        <v>187</v>
      </c>
      <c r="E702" s="37" t="s">
        <v>185</v>
      </c>
      <c r="F702" s="37" t="s">
        <v>185</v>
      </c>
      <c r="G702" s="37" t="n">
        <v>0</v>
      </c>
      <c r="H702" s="37" t="n">
        <v>0</v>
      </c>
      <c r="I702" s="37" t="n">
        <v>0</v>
      </c>
    </row>
    <row r="703" customFormat="false" ht="15" hidden="false" customHeight="false" outlineLevel="0" collapsed="false">
      <c r="A703" s="37" t="s">
        <v>1312</v>
      </c>
      <c r="B703" s="37" t="s">
        <v>2311</v>
      </c>
      <c r="C703" s="37" t="s">
        <v>185</v>
      </c>
      <c r="D703" s="37" t="s">
        <v>187</v>
      </c>
      <c r="E703" s="37" t="s">
        <v>185</v>
      </c>
      <c r="F703" s="37" t="s">
        <v>185</v>
      </c>
      <c r="G703" s="37" t="n">
        <v>0</v>
      </c>
      <c r="H703" s="37" t="n">
        <v>0</v>
      </c>
      <c r="I703" s="37" t="n">
        <v>0</v>
      </c>
    </row>
    <row r="704" customFormat="false" ht="15" hidden="false" customHeight="false" outlineLevel="0" collapsed="false">
      <c r="A704" s="37" t="s">
        <v>1313</v>
      </c>
      <c r="B704" s="37" t="s">
        <v>2310</v>
      </c>
      <c r="C704" s="37" t="s">
        <v>187</v>
      </c>
      <c r="D704" s="37" t="s">
        <v>187</v>
      </c>
      <c r="E704" s="37" t="s">
        <v>185</v>
      </c>
      <c r="F704" s="37" t="s">
        <v>185</v>
      </c>
      <c r="G704" s="37" t="n">
        <v>0</v>
      </c>
      <c r="H704" s="37" t="n">
        <v>0</v>
      </c>
      <c r="I704" s="37" t="n">
        <v>0</v>
      </c>
    </row>
    <row r="705" customFormat="false" ht="15" hidden="false" customHeight="false" outlineLevel="0" collapsed="false">
      <c r="A705" s="37" t="s">
        <v>466</v>
      </c>
      <c r="B705" s="37" t="s">
        <v>2310</v>
      </c>
      <c r="C705" s="37" t="s">
        <v>185</v>
      </c>
      <c r="D705" s="37" t="s">
        <v>187</v>
      </c>
      <c r="E705" s="37" t="s">
        <v>185</v>
      </c>
      <c r="F705" s="37" t="s">
        <v>185</v>
      </c>
      <c r="G705" s="37" t="n">
        <v>0</v>
      </c>
      <c r="H705" s="37" t="n">
        <v>0</v>
      </c>
      <c r="I705" s="37" t="n">
        <v>0</v>
      </c>
    </row>
    <row r="706" customFormat="false" ht="15" hidden="false" customHeight="false" outlineLevel="0" collapsed="false">
      <c r="A706" s="37" t="s">
        <v>1314</v>
      </c>
      <c r="B706" s="37" t="s">
        <v>2310</v>
      </c>
      <c r="C706" s="37" t="s">
        <v>185</v>
      </c>
      <c r="D706" s="37" t="s">
        <v>187</v>
      </c>
      <c r="E706" s="37" t="s">
        <v>185</v>
      </c>
      <c r="F706" s="37" t="s">
        <v>185</v>
      </c>
      <c r="G706" s="37" t="n">
        <v>0</v>
      </c>
      <c r="H706" s="37" t="n">
        <v>0</v>
      </c>
      <c r="I706" s="37" t="n">
        <v>0</v>
      </c>
    </row>
    <row r="707" customFormat="false" ht="15" hidden="false" customHeight="false" outlineLevel="0" collapsed="false">
      <c r="A707" s="37" t="s">
        <v>1315</v>
      </c>
      <c r="B707" s="37" t="s">
        <v>2310</v>
      </c>
      <c r="C707" s="37" t="s">
        <v>185</v>
      </c>
      <c r="D707" s="37" t="s">
        <v>187</v>
      </c>
      <c r="E707" s="37" t="s">
        <v>187</v>
      </c>
      <c r="F707" s="37" t="s">
        <v>185</v>
      </c>
      <c r="G707" s="37" t="n">
        <v>0</v>
      </c>
      <c r="H707" s="37" t="n">
        <v>0</v>
      </c>
      <c r="I707" s="37" t="n">
        <v>0</v>
      </c>
    </row>
    <row r="708" customFormat="false" ht="15" hidden="false" customHeight="false" outlineLevel="0" collapsed="false">
      <c r="A708" s="37" t="s">
        <v>1316</v>
      </c>
      <c r="B708" s="37" t="s">
        <v>2310</v>
      </c>
      <c r="C708" s="37" t="s">
        <v>185</v>
      </c>
      <c r="D708" s="37" t="s">
        <v>187</v>
      </c>
      <c r="E708" s="37" t="s">
        <v>185</v>
      </c>
      <c r="F708" s="37" t="s">
        <v>185</v>
      </c>
      <c r="G708" s="37" t="n">
        <v>0</v>
      </c>
      <c r="H708" s="37" t="n">
        <v>0</v>
      </c>
      <c r="I708" s="37" t="n">
        <v>0</v>
      </c>
    </row>
    <row r="709" customFormat="false" ht="15" hidden="false" customHeight="false" outlineLevel="0" collapsed="false">
      <c r="A709" s="37" t="s">
        <v>1317</v>
      </c>
      <c r="B709" s="37" t="s">
        <v>2310</v>
      </c>
      <c r="C709" s="37" t="s">
        <v>185</v>
      </c>
      <c r="D709" s="37" t="s">
        <v>187</v>
      </c>
      <c r="E709" s="37" t="s">
        <v>185</v>
      </c>
      <c r="F709" s="37" t="s">
        <v>185</v>
      </c>
      <c r="G709" s="37" t="n">
        <v>0</v>
      </c>
      <c r="H709" s="37" t="n">
        <v>0</v>
      </c>
      <c r="I709" s="37" t="n">
        <v>0</v>
      </c>
    </row>
    <row r="710" customFormat="false" ht="15" hidden="false" customHeight="false" outlineLevel="0" collapsed="false">
      <c r="A710" s="37" t="s">
        <v>1245</v>
      </c>
      <c r="B710" s="37" t="s">
        <v>2310</v>
      </c>
      <c r="C710" s="37" t="s">
        <v>185</v>
      </c>
      <c r="D710" s="37" t="s">
        <v>187</v>
      </c>
      <c r="E710" s="37" t="s">
        <v>185</v>
      </c>
      <c r="F710" s="37" t="s">
        <v>185</v>
      </c>
      <c r="G710" s="37" t="n">
        <v>0</v>
      </c>
      <c r="H710" s="37" t="n">
        <v>0</v>
      </c>
      <c r="I710" s="37" t="n">
        <v>0</v>
      </c>
    </row>
    <row r="711" customFormat="false" ht="15" hidden="false" customHeight="false" outlineLevel="0" collapsed="false">
      <c r="A711" s="37" t="s">
        <v>1319</v>
      </c>
      <c r="B711" s="37" t="s">
        <v>2310</v>
      </c>
      <c r="C711" s="37" t="s">
        <v>185</v>
      </c>
      <c r="D711" s="37" t="s">
        <v>187</v>
      </c>
      <c r="E711" s="37" t="s">
        <v>185</v>
      </c>
      <c r="F711" s="37" t="s">
        <v>185</v>
      </c>
      <c r="G711" s="37" t="n">
        <v>0</v>
      </c>
      <c r="H711" s="37" t="n">
        <v>0</v>
      </c>
      <c r="I711" s="37" t="n">
        <v>0</v>
      </c>
    </row>
    <row r="712" customFormat="false" ht="15" hidden="false" customHeight="false" outlineLevel="0" collapsed="false">
      <c r="A712" s="37" t="s">
        <v>1320</v>
      </c>
      <c r="B712" s="37" t="s">
        <v>2310</v>
      </c>
      <c r="C712" s="37" t="s">
        <v>185</v>
      </c>
      <c r="D712" s="37" t="s">
        <v>187</v>
      </c>
      <c r="E712" s="37" t="s">
        <v>185</v>
      </c>
      <c r="F712" s="37" t="s">
        <v>185</v>
      </c>
      <c r="G712" s="37" t="n">
        <v>0</v>
      </c>
      <c r="H712" s="37" t="n">
        <v>0</v>
      </c>
      <c r="I712" s="37" t="n">
        <v>0</v>
      </c>
    </row>
    <row r="713" customFormat="false" ht="15" hidden="false" customHeight="false" outlineLevel="0" collapsed="false">
      <c r="A713" s="37" t="s">
        <v>454</v>
      </c>
      <c r="B713" s="37" t="s">
        <v>2310</v>
      </c>
      <c r="C713" s="37" t="s">
        <v>185</v>
      </c>
      <c r="D713" s="37" t="s">
        <v>187</v>
      </c>
      <c r="E713" s="37" t="s">
        <v>185</v>
      </c>
      <c r="F713" s="37" t="s">
        <v>187</v>
      </c>
      <c r="G713" s="37" t="n">
        <v>0</v>
      </c>
      <c r="H713" s="37" t="n">
        <v>0</v>
      </c>
      <c r="I713" s="37" t="n">
        <v>0</v>
      </c>
    </row>
    <row r="714" customFormat="false" ht="15" hidden="false" customHeight="false" outlineLevel="0" collapsed="false">
      <c r="A714" s="37" t="s">
        <v>1322</v>
      </c>
      <c r="B714" s="37" t="s">
        <v>2310</v>
      </c>
      <c r="C714" s="37" t="s">
        <v>185</v>
      </c>
      <c r="D714" s="37" t="s">
        <v>187</v>
      </c>
      <c r="E714" s="37" t="s">
        <v>185</v>
      </c>
      <c r="F714" s="37" t="s">
        <v>185</v>
      </c>
      <c r="G714" s="37" t="n">
        <v>0</v>
      </c>
      <c r="H714" s="37" t="n">
        <v>0</v>
      </c>
      <c r="I714" s="37" t="n">
        <v>0</v>
      </c>
    </row>
    <row r="715" customFormat="false" ht="15" hidden="false" customHeight="false" outlineLevel="0" collapsed="false">
      <c r="A715" s="37" t="s">
        <v>1323</v>
      </c>
      <c r="B715" s="37" t="s">
        <v>2310</v>
      </c>
      <c r="C715" s="37" t="s">
        <v>185</v>
      </c>
      <c r="D715" s="37" t="s">
        <v>187</v>
      </c>
      <c r="E715" s="37" t="s">
        <v>185</v>
      </c>
      <c r="F715" s="37" t="s">
        <v>185</v>
      </c>
      <c r="G715" s="37" t="n">
        <v>0</v>
      </c>
      <c r="H715" s="37" t="n">
        <v>0</v>
      </c>
      <c r="I715" s="37" t="n">
        <v>0</v>
      </c>
    </row>
    <row r="716" customFormat="false" ht="15" hidden="false" customHeight="false" outlineLevel="0" collapsed="false">
      <c r="A716" s="37" t="s">
        <v>1324</v>
      </c>
      <c r="B716" s="37" t="s">
        <v>2310</v>
      </c>
      <c r="C716" s="37" t="s">
        <v>185</v>
      </c>
      <c r="D716" s="37" t="s">
        <v>187</v>
      </c>
      <c r="E716" s="37" t="s">
        <v>185</v>
      </c>
      <c r="F716" s="37" t="s">
        <v>185</v>
      </c>
      <c r="G716" s="37" t="n">
        <v>0</v>
      </c>
      <c r="H716" s="37" t="n">
        <v>0</v>
      </c>
      <c r="I716" s="37" t="n">
        <v>0</v>
      </c>
    </row>
    <row r="717" customFormat="false" ht="15" hidden="false" customHeight="false" outlineLevel="0" collapsed="false">
      <c r="A717" s="37" t="s">
        <v>463</v>
      </c>
      <c r="B717" s="37" t="s">
        <v>2310</v>
      </c>
      <c r="C717" s="37" t="s">
        <v>185</v>
      </c>
      <c r="D717" s="37" t="s">
        <v>187</v>
      </c>
      <c r="E717" s="37" t="s">
        <v>185</v>
      </c>
      <c r="F717" s="37" t="s">
        <v>185</v>
      </c>
      <c r="G717" s="37" t="n">
        <v>0</v>
      </c>
      <c r="H717" s="37" t="n">
        <v>0</v>
      </c>
      <c r="I717" s="37" t="n">
        <v>0</v>
      </c>
    </row>
    <row r="718" customFormat="false" ht="15" hidden="false" customHeight="false" outlineLevel="0" collapsed="false">
      <c r="A718" s="37" t="s">
        <v>1325</v>
      </c>
      <c r="B718" s="37" t="s">
        <v>2310</v>
      </c>
      <c r="C718" s="37" t="s">
        <v>185</v>
      </c>
      <c r="D718" s="37" t="s">
        <v>187</v>
      </c>
      <c r="E718" s="37" t="s">
        <v>185</v>
      </c>
      <c r="F718" s="37" t="s">
        <v>185</v>
      </c>
      <c r="G718" s="37" t="n">
        <v>0</v>
      </c>
      <c r="H718" s="37" t="n">
        <v>0</v>
      </c>
      <c r="I718" s="37" t="n">
        <v>0</v>
      </c>
    </row>
    <row r="719" customFormat="false" ht="15" hidden="false" customHeight="false" outlineLevel="0" collapsed="false">
      <c r="A719" s="37" t="s">
        <v>580</v>
      </c>
      <c r="B719" s="37" t="s">
        <v>2312</v>
      </c>
      <c r="C719" s="37" t="s">
        <v>185</v>
      </c>
      <c r="D719" s="37" t="s">
        <v>187</v>
      </c>
      <c r="E719" s="37" t="s">
        <v>185</v>
      </c>
      <c r="F719" s="37" t="s">
        <v>185</v>
      </c>
      <c r="G719" s="37" t="n">
        <v>0</v>
      </c>
      <c r="H719" s="37" t="n">
        <v>0</v>
      </c>
      <c r="I719" s="37" t="n">
        <v>0</v>
      </c>
    </row>
    <row r="720" customFormat="false" ht="15" hidden="false" customHeight="false" outlineLevel="0" collapsed="false">
      <c r="A720" s="37" t="s">
        <v>1326</v>
      </c>
      <c r="B720" s="37" t="s">
        <v>2310</v>
      </c>
      <c r="C720" s="37" t="s">
        <v>185</v>
      </c>
      <c r="D720" s="37" t="s">
        <v>187</v>
      </c>
      <c r="E720" s="37" t="s">
        <v>185</v>
      </c>
      <c r="F720" s="37" t="s">
        <v>185</v>
      </c>
      <c r="G720" s="37" t="n">
        <v>0</v>
      </c>
      <c r="H720" s="37" t="n">
        <v>0</v>
      </c>
      <c r="I720" s="37" t="n">
        <v>0</v>
      </c>
    </row>
    <row r="721" customFormat="false" ht="15" hidden="false" customHeight="false" outlineLevel="0" collapsed="false">
      <c r="A721" s="37" t="s">
        <v>1327</v>
      </c>
      <c r="B721" s="37" t="s">
        <v>2310</v>
      </c>
      <c r="C721" s="37" t="s">
        <v>185</v>
      </c>
      <c r="D721" s="37" t="s">
        <v>187</v>
      </c>
      <c r="E721" s="37" t="s">
        <v>185</v>
      </c>
      <c r="F721" s="37" t="s">
        <v>185</v>
      </c>
      <c r="G721" s="37" t="n">
        <v>1</v>
      </c>
      <c r="H721" s="37" t="n">
        <v>0</v>
      </c>
      <c r="I721" s="37" t="n">
        <v>1</v>
      </c>
    </row>
    <row r="722" customFormat="false" ht="15" hidden="false" customHeight="false" outlineLevel="0" collapsed="false">
      <c r="A722" s="37" t="s">
        <v>704</v>
      </c>
      <c r="B722" s="37" t="s">
        <v>2310</v>
      </c>
      <c r="C722" s="37" t="s">
        <v>185</v>
      </c>
      <c r="D722" s="37" t="s">
        <v>187</v>
      </c>
      <c r="E722" s="37" t="s">
        <v>185</v>
      </c>
      <c r="F722" s="37" t="s">
        <v>185</v>
      </c>
      <c r="G722" s="37" t="n">
        <v>0</v>
      </c>
      <c r="H722" s="37" t="n">
        <v>0</v>
      </c>
      <c r="I722" s="37" t="n">
        <v>0</v>
      </c>
    </row>
    <row r="723" customFormat="false" ht="15" hidden="false" customHeight="false" outlineLevel="0" collapsed="false">
      <c r="A723" s="37" t="s">
        <v>1328</v>
      </c>
      <c r="B723" s="37" t="s">
        <v>2310</v>
      </c>
      <c r="C723" s="37" t="s">
        <v>185</v>
      </c>
      <c r="D723" s="37" t="s">
        <v>187</v>
      </c>
      <c r="E723" s="37" t="s">
        <v>185</v>
      </c>
      <c r="F723" s="37" t="s">
        <v>185</v>
      </c>
      <c r="G723" s="37" t="n">
        <v>0</v>
      </c>
      <c r="H723" s="37" t="n">
        <v>0</v>
      </c>
      <c r="I723" s="37" t="n">
        <v>0</v>
      </c>
    </row>
    <row r="724" customFormat="false" ht="15" hidden="false" customHeight="false" outlineLevel="0" collapsed="false">
      <c r="A724" s="37" t="s">
        <v>1329</v>
      </c>
      <c r="B724" s="37" t="s">
        <v>2310</v>
      </c>
      <c r="C724" s="37" t="s">
        <v>185</v>
      </c>
      <c r="D724" s="37" t="s">
        <v>187</v>
      </c>
      <c r="E724" s="37" t="s">
        <v>185</v>
      </c>
      <c r="F724" s="37" t="s">
        <v>185</v>
      </c>
      <c r="G724" s="37" t="n">
        <v>1</v>
      </c>
      <c r="H724" s="37" t="n">
        <v>0</v>
      </c>
      <c r="I724" s="37" t="n">
        <v>0</v>
      </c>
    </row>
    <row r="725" customFormat="false" ht="15" hidden="false" customHeight="false" outlineLevel="0" collapsed="false">
      <c r="A725" s="37" t="s">
        <v>1330</v>
      </c>
      <c r="B725" s="37" t="s">
        <v>2310</v>
      </c>
      <c r="C725" s="37" t="s">
        <v>185</v>
      </c>
      <c r="D725" s="37" t="s">
        <v>187</v>
      </c>
      <c r="E725" s="37" t="s">
        <v>185</v>
      </c>
      <c r="F725" s="37" t="s">
        <v>185</v>
      </c>
      <c r="G725" s="37" t="n">
        <v>1</v>
      </c>
      <c r="H725" s="37" t="n">
        <v>0</v>
      </c>
      <c r="I725" s="37" t="n">
        <v>1</v>
      </c>
    </row>
    <row r="726" customFormat="false" ht="15" hidden="false" customHeight="false" outlineLevel="0" collapsed="false">
      <c r="A726" s="37" t="s">
        <v>1331</v>
      </c>
      <c r="B726" s="37" t="s">
        <v>2310</v>
      </c>
      <c r="C726" s="37" t="s">
        <v>185</v>
      </c>
      <c r="D726" s="37" t="s">
        <v>187</v>
      </c>
      <c r="E726" s="37" t="s">
        <v>185</v>
      </c>
      <c r="F726" s="37" t="s">
        <v>185</v>
      </c>
      <c r="G726" s="37" t="n">
        <v>0</v>
      </c>
      <c r="H726" s="37" t="n">
        <v>0</v>
      </c>
      <c r="I726" s="37" t="n">
        <v>1</v>
      </c>
    </row>
    <row r="727" customFormat="false" ht="15" hidden="false" customHeight="false" outlineLevel="0" collapsed="false">
      <c r="A727" s="37" t="s">
        <v>1332</v>
      </c>
      <c r="B727" s="37" t="s">
        <v>2310</v>
      </c>
      <c r="C727" s="37" t="s">
        <v>185</v>
      </c>
      <c r="D727" s="37" t="s">
        <v>187</v>
      </c>
      <c r="E727" s="37" t="s">
        <v>185</v>
      </c>
      <c r="F727" s="37" t="s">
        <v>187</v>
      </c>
      <c r="G727" s="37" t="n">
        <v>0</v>
      </c>
      <c r="H727" s="37" t="n">
        <v>0</v>
      </c>
      <c r="I727" s="37" t="n">
        <v>0</v>
      </c>
    </row>
    <row r="728" customFormat="false" ht="15" hidden="false" customHeight="false" outlineLevel="0" collapsed="false">
      <c r="A728" s="37" t="s">
        <v>1333</v>
      </c>
      <c r="B728" s="37" t="s">
        <v>2310</v>
      </c>
      <c r="C728" s="37" t="s">
        <v>185</v>
      </c>
      <c r="D728" s="37" t="s">
        <v>187</v>
      </c>
      <c r="E728" s="37" t="s">
        <v>185</v>
      </c>
      <c r="F728" s="37" t="s">
        <v>185</v>
      </c>
      <c r="G728" s="37" t="n">
        <v>0</v>
      </c>
      <c r="H728" s="37" t="n">
        <v>0</v>
      </c>
      <c r="I728" s="37" t="n">
        <v>0</v>
      </c>
    </row>
    <row r="729" customFormat="false" ht="15" hidden="false" customHeight="false" outlineLevel="0" collapsed="false">
      <c r="A729" s="37" t="s">
        <v>1334</v>
      </c>
      <c r="B729" s="37" t="s">
        <v>2310</v>
      </c>
      <c r="C729" s="37" t="s">
        <v>185</v>
      </c>
      <c r="D729" s="37" t="s">
        <v>187</v>
      </c>
      <c r="E729" s="37" t="s">
        <v>185</v>
      </c>
      <c r="F729" s="37" t="s">
        <v>185</v>
      </c>
      <c r="G729" s="37" t="n">
        <v>0</v>
      </c>
      <c r="H729" s="37" t="n">
        <v>0</v>
      </c>
      <c r="I729" s="37" t="n">
        <v>0</v>
      </c>
    </row>
    <row r="730" customFormat="false" ht="15" hidden="false" customHeight="false" outlineLevel="0" collapsed="false">
      <c r="A730" s="37" t="s">
        <v>1335</v>
      </c>
      <c r="B730" s="37" t="s">
        <v>2310</v>
      </c>
      <c r="C730" s="37" t="s">
        <v>185</v>
      </c>
      <c r="D730" s="37" t="s">
        <v>187</v>
      </c>
      <c r="E730" s="37" t="s">
        <v>185</v>
      </c>
      <c r="F730" s="37" t="s">
        <v>185</v>
      </c>
      <c r="G730" s="37" t="n">
        <v>0</v>
      </c>
      <c r="H730" s="37" t="n">
        <v>0</v>
      </c>
      <c r="I730" s="37" t="n">
        <v>0</v>
      </c>
    </row>
    <row r="731" customFormat="false" ht="15" hidden="false" customHeight="false" outlineLevel="0" collapsed="false">
      <c r="A731" s="37" t="s">
        <v>1088</v>
      </c>
      <c r="B731" s="37" t="s">
        <v>2310</v>
      </c>
      <c r="C731" s="37" t="s">
        <v>185</v>
      </c>
      <c r="D731" s="37" t="s">
        <v>187</v>
      </c>
      <c r="E731" s="37" t="s">
        <v>185</v>
      </c>
      <c r="F731" s="37" t="s">
        <v>185</v>
      </c>
      <c r="G731" s="37" t="n">
        <v>1</v>
      </c>
      <c r="H731" s="37" t="n">
        <v>0</v>
      </c>
      <c r="I731" s="37" t="n">
        <v>0</v>
      </c>
    </row>
    <row r="732" customFormat="false" ht="15" hidden="false" customHeight="false" outlineLevel="0" collapsed="false">
      <c r="A732" s="37" t="s">
        <v>1336</v>
      </c>
      <c r="B732" s="37" t="s">
        <v>2310</v>
      </c>
      <c r="C732" s="37" t="s">
        <v>185</v>
      </c>
      <c r="D732" s="37" t="s">
        <v>187</v>
      </c>
      <c r="E732" s="37" t="s">
        <v>185</v>
      </c>
      <c r="F732" s="37" t="s">
        <v>185</v>
      </c>
      <c r="G732" s="37" t="n">
        <v>0</v>
      </c>
      <c r="H732" s="37" t="n">
        <v>0</v>
      </c>
      <c r="I732" s="37" t="n">
        <v>0</v>
      </c>
    </row>
    <row r="733" customFormat="false" ht="15" hidden="false" customHeight="false" outlineLevel="0" collapsed="false">
      <c r="A733" s="37" t="s">
        <v>786</v>
      </c>
      <c r="B733" s="37" t="s">
        <v>2310</v>
      </c>
      <c r="C733" s="37" t="s">
        <v>185</v>
      </c>
      <c r="D733" s="37" t="s">
        <v>187</v>
      </c>
      <c r="E733" s="37" t="s">
        <v>185</v>
      </c>
      <c r="F733" s="37" t="s">
        <v>185</v>
      </c>
      <c r="G733" s="37" t="n">
        <v>0</v>
      </c>
      <c r="H733" s="37" t="n">
        <v>0</v>
      </c>
      <c r="I733" s="37" t="n">
        <v>0</v>
      </c>
    </row>
    <row r="734" customFormat="false" ht="15" hidden="false" customHeight="false" outlineLevel="0" collapsed="false">
      <c r="A734" s="37" t="s">
        <v>992</v>
      </c>
      <c r="B734" s="37" t="s">
        <v>2310</v>
      </c>
      <c r="C734" s="37" t="s">
        <v>187</v>
      </c>
      <c r="D734" s="37" t="s">
        <v>187</v>
      </c>
      <c r="E734" s="37" t="s">
        <v>185</v>
      </c>
      <c r="F734" s="37" t="s">
        <v>185</v>
      </c>
      <c r="G734" s="37" t="n">
        <v>0</v>
      </c>
      <c r="H734" s="37" t="n">
        <v>0</v>
      </c>
      <c r="I734" s="37" t="n">
        <v>0</v>
      </c>
    </row>
    <row r="735" customFormat="false" ht="15" hidden="false" customHeight="false" outlineLevel="0" collapsed="false">
      <c r="A735" s="37" t="s">
        <v>1338</v>
      </c>
      <c r="B735" s="37" t="s">
        <v>2310</v>
      </c>
      <c r="C735" s="37" t="s">
        <v>187</v>
      </c>
      <c r="D735" s="37" t="s">
        <v>187</v>
      </c>
      <c r="E735" s="37" t="s">
        <v>185</v>
      </c>
      <c r="F735" s="37" t="s">
        <v>185</v>
      </c>
      <c r="G735" s="37" t="n">
        <v>0</v>
      </c>
      <c r="H735" s="37" t="n">
        <v>0</v>
      </c>
      <c r="I735" s="37" t="n">
        <v>0</v>
      </c>
    </row>
    <row r="736" customFormat="false" ht="15" hidden="false" customHeight="false" outlineLevel="0" collapsed="false">
      <c r="A736" s="37" t="s">
        <v>533</v>
      </c>
      <c r="B736" s="37" t="s">
        <v>2310</v>
      </c>
      <c r="C736" s="37" t="s">
        <v>185</v>
      </c>
      <c r="D736" s="37" t="s">
        <v>187</v>
      </c>
      <c r="E736" s="37" t="s">
        <v>185</v>
      </c>
      <c r="F736" s="37" t="s">
        <v>185</v>
      </c>
      <c r="G736" s="37" t="n">
        <v>0</v>
      </c>
      <c r="H736" s="37" t="n">
        <v>0</v>
      </c>
      <c r="I736" s="37" t="n">
        <v>0</v>
      </c>
    </row>
    <row r="737" customFormat="false" ht="15" hidden="false" customHeight="false" outlineLevel="0" collapsed="false">
      <c r="A737" s="37" t="s">
        <v>1339</v>
      </c>
      <c r="B737" s="37" t="s">
        <v>2310</v>
      </c>
      <c r="C737" s="37" t="s">
        <v>185</v>
      </c>
      <c r="D737" s="37" t="s">
        <v>187</v>
      </c>
      <c r="E737" s="37" t="s">
        <v>185</v>
      </c>
      <c r="F737" s="37" t="s">
        <v>185</v>
      </c>
      <c r="G737" s="37" t="n">
        <v>0</v>
      </c>
      <c r="H737" s="37" t="n">
        <v>0</v>
      </c>
      <c r="I737" s="37" t="n">
        <v>1</v>
      </c>
    </row>
    <row r="738" customFormat="false" ht="15" hidden="false" customHeight="false" outlineLevel="0" collapsed="false">
      <c r="A738" s="37" t="s">
        <v>1267</v>
      </c>
      <c r="B738" s="37" t="s">
        <v>2311</v>
      </c>
      <c r="C738" s="37" t="s">
        <v>185</v>
      </c>
      <c r="D738" s="37" t="s">
        <v>187</v>
      </c>
      <c r="E738" s="37" t="s">
        <v>185</v>
      </c>
      <c r="F738" s="37" t="s">
        <v>185</v>
      </c>
      <c r="G738" s="37" t="n">
        <v>0</v>
      </c>
      <c r="H738" s="37" t="n">
        <v>0</v>
      </c>
      <c r="I738" s="37" t="n">
        <v>0</v>
      </c>
    </row>
    <row r="739" customFormat="false" ht="15" hidden="false" customHeight="false" outlineLevel="0" collapsed="false">
      <c r="A739" s="37" t="s">
        <v>1340</v>
      </c>
      <c r="B739" s="37" t="s">
        <v>2310</v>
      </c>
      <c r="C739" s="37" t="s">
        <v>185</v>
      </c>
      <c r="D739" s="37" t="s">
        <v>187</v>
      </c>
      <c r="E739" s="37" t="s">
        <v>185</v>
      </c>
      <c r="F739" s="37" t="s">
        <v>187</v>
      </c>
      <c r="G739" s="37" t="n">
        <v>0</v>
      </c>
      <c r="H739" s="37" t="n">
        <v>0</v>
      </c>
      <c r="I739" s="37" t="n">
        <v>0</v>
      </c>
    </row>
    <row r="740" customFormat="false" ht="15" hidden="false" customHeight="false" outlineLevel="0" collapsed="false">
      <c r="A740" s="37" t="s">
        <v>1201</v>
      </c>
      <c r="B740" s="37" t="s">
        <v>2310</v>
      </c>
      <c r="C740" s="37" t="s">
        <v>185</v>
      </c>
      <c r="D740" s="37" t="s">
        <v>187</v>
      </c>
      <c r="E740" s="37" t="s">
        <v>187</v>
      </c>
      <c r="F740" s="37" t="s">
        <v>185</v>
      </c>
      <c r="G740" s="37" t="n">
        <v>0</v>
      </c>
      <c r="H740" s="37" t="n">
        <v>0</v>
      </c>
      <c r="I740" s="37" t="n">
        <v>0</v>
      </c>
    </row>
    <row r="741" customFormat="false" ht="15" hidden="false" customHeight="false" outlineLevel="0" collapsed="false">
      <c r="A741" s="37" t="s">
        <v>1342</v>
      </c>
      <c r="B741" s="37" t="s">
        <v>2310</v>
      </c>
      <c r="C741" s="37" t="s">
        <v>185</v>
      </c>
      <c r="D741" s="37" t="s">
        <v>187</v>
      </c>
      <c r="E741" s="37" t="s">
        <v>185</v>
      </c>
      <c r="F741" s="37" t="s">
        <v>187</v>
      </c>
      <c r="G741" s="37" t="n">
        <v>0</v>
      </c>
      <c r="H741" s="37" t="n">
        <v>0</v>
      </c>
      <c r="I741" s="37" t="n">
        <v>0</v>
      </c>
    </row>
    <row r="742" customFormat="false" ht="15" hidden="false" customHeight="false" outlineLevel="0" collapsed="false">
      <c r="A742" s="37" t="s">
        <v>1343</v>
      </c>
      <c r="B742" s="37" t="s">
        <v>2310</v>
      </c>
      <c r="C742" s="37" t="s">
        <v>185</v>
      </c>
      <c r="D742" s="37" t="s">
        <v>187</v>
      </c>
      <c r="E742" s="37" t="s">
        <v>185</v>
      </c>
      <c r="F742" s="37" t="s">
        <v>185</v>
      </c>
      <c r="G742" s="37" t="n">
        <v>1</v>
      </c>
      <c r="H742" s="37" t="n">
        <v>0</v>
      </c>
      <c r="I742" s="37" t="n">
        <v>0</v>
      </c>
    </row>
    <row r="743" customFormat="false" ht="15" hidden="false" customHeight="false" outlineLevel="0" collapsed="false">
      <c r="A743" s="37" t="s">
        <v>1344</v>
      </c>
      <c r="B743" s="37" t="s">
        <v>2310</v>
      </c>
      <c r="C743" s="37" t="s">
        <v>185</v>
      </c>
      <c r="D743" s="37" t="s">
        <v>187</v>
      </c>
      <c r="E743" s="37" t="s">
        <v>185</v>
      </c>
      <c r="F743" s="37" t="s">
        <v>187</v>
      </c>
      <c r="G743" s="37" t="n">
        <v>0</v>
      </c>
      <c r="H743" s="37" t="n">
        <v>0</v>
      </c>
      <c r="I743" s="37" t="n">
        <v>0</v>
      </c>
    </row>
    <row r="744" customFormat="false" ht="15" hidden="false" customHeight="false" outlineLevel="0" collapsed="false">
      <c r="A744" s="37" t="s">
        <v>414</v>
      </c>
      <c r="B744" s="37" t="s">
        <v>2310</v>
      </c>
      <c r="C744" s="37" t="s">
        <v>185</v>
      </c>
      <c r="D744" s="37" t="s">
        <v>187</v>
      </c>
      <c r="E744" s="37" t="s">
        <v>185</v>
      </c>
      <c r="F744" s="37" t="s">
        <v>185</v>
      </c>
      <c r="G744" s="37" t="n">
        <v>0</v>
      </c>
      <c r="H744" s="37" t="n">
        <v>0</v>
      </c>
      <c r="I744" s="37" t="n">
        <v>0</v>
      </c>
    </row>
    <row r="745" customFormat="false" ht="15" hidden="false" customHeight="false" outlineLevel="0" collapsed="false">
      <c r="A745" s="37" t="s">
        <v>1345</v>
      </c>
      <c r="B745" s="37" t="s">
        <v>2311</v>
      </c>
      <c r="C745" s="37" t="s">
        <v>185</v>
      </c>
      <c r="D745" s="37" t="s">
        <v>187</v>
      </c>
      <c r="E745" s="37" t="s">
        <v>185</v>
      </c>
      <c r="F745" s="37" t="s">
        <v>185</v>
      </c>
      <c r="G745" s="37" t="n">
        <v>0</v>
      </c>
      <c r="H745" s="37" t="n">
        <v>0</v>
      </c>
      <c r="I745" s="37" t="n">
        <v>0</v>
      </c>
    </row>
    <row r="746" customFormat="false" ht="15" hidden="false" customHeight="false" outlineLevel="0" collapsed="false">
      <c r="A746" s="37" t="s">
        <v>691</v>
      </c>
      <c r="B746" s="37" t="s">
        <v>2310</v>
      </c>
      <c r="C746" s="37" t="s">
        <v>185</v>
      </c>
      <c r="D746" s="37" t="s">
        <v>187</v>
      </c>
      <c r="E746" s="37" t="s">
        <v>185</v>
      </c>
      <c r="F746" s="37" t="s">
        <v>185</v>
      </c>
      <c r="G746" s="37" t="n">
        <v>0</v>
      </c>
      <c r="H746" s="37" t="n">
        <v>0</v>
      </c>
      <c r="I746" s="37" t="n">
        <v>0</v>
      </c>
    </row>
    <row r="747" customFormat="false" ht="15" hidden="false" customHeight="false" outlineLevel="0" collapsed="false">
      <c r="A747" s="37" t="s">
        <v>1346</v>
      </c>
      <c r="B747" s="37" t="s">
        <v>2310</v>
      </c>
      <c r="C747" s="37" t="s">
        <v>185</v>
      </c>
      <c r="D747" s="37" t="s">
        <v>187</v>
      </c>
      <c r="E747" s="37" t="s">
        <v>185</v>
      </c>
      <c r="F747" s="37" t="s">
        <v>185</v>
      </c>
      <c r="G747" s="37" t="n">
        <v>0</v>
      </c>
      <c r="H747" s="37" t="n">
        <v>0</v>
      </c>
      <c r="I747" s="37" t="n">
        <v>0</v>
      </c>
    </row>
    <row r="748" customFormat="false" ht="15" hidden="false" customHeight="false" outlineLevel="0" collapsed="false">
      <c r="A748" s="37" t="s">
        <v>1347</v>
      </c>
      <c r="B748" s="37" t="s">
        <v>2310</v>
      </c>
      <c r="C748" s="37" t="s">
        <v>185</v>
      </c>
      <c r="D748" s="37" t="s">
        <v>187</v>
      </c>
      <c r="E748" s="37" t="s">
        <v>185</v>
      </c>
      <c r="F748" s="37" t="s">
        <v>185</v>
      </c>
      <c r="G748" s="37" t="n">
        <v>0</v>
      </c>
      <c r="H748" s="37" t="n">
        <v>0</v>
      </c>
      <c r="I748" s="37" t="n">
        <v>0</v>
      </c>
    </row>
    <row r="749" customFormat="false" ht="15" hidden="false" customHeight="false" outlineLevel="0" collapsed="false">
      <c r="A749" s="37" t="s">
        <v>1348</v>
      </c>
      <c r="B749" s="37" t="s">
        <v>2310</v>
      </c>
      <c r="C749" s="37" t="s">
        <v>185</v>
      </c>
      <c r="D749" s="37" t="s">
        <v>187</v>
      </c>
      <c r="E749" s="37" t="s">
        <v>185</v>
      </c>
      <c r="F749" s="37" t="s">
        <v>185</v>
      </c>
      <c r="G749" s="37" t="n">
        <v>0</v>
      </c>
      <c r="H749" s="37" t="n">
        <v>0</v>
      </c>
      <c r="I749" s="37" t="n">
        <v>0</v>
      </c>
    </row>
    <row r="750" customFormat="false" ht="15" hidden="false" customHeight="false" outlineLevel="0" collapsed="false">
      <c r="A750" s="37" t="s">
        <v>1349</v>
      </c>
      <c r="B750" s="37" t="s">
        <v>2310</v>
      </c>
      <c r="C750" s="37" t="s">
        <v>185</v>
      </c>
      <c r="D750" s="37" t="s">
        <v>187</v>
      </c>
      <c r="E750" s="37" t="s">
        <v>185</v>
      </c>
      <c r="F750" s="37" t="s">
        <v>185</v>
      </c>
      <c r="G750" s="37" t="n">
        <v>0</v>
      </c>
      <c r="H750" s="37" t="n">
        <v>0</v>
      </c>
      <c r="I750" s="37" t="n">
        <v>0</v>
      </c>
    </row>
    <row r="751" customFormat="false" ht="15" hidden="false" customHeight="false" outlineLevel="0" collapsed="false">
      <c r="A751" s="37" t="s">
        <v>1351</v>
      </c>
      <c r="B751" s="37" t="s">
        <v>2310</v>
      </c>
      <c r="C751" s="37" t="s">
        <v>185</v>
      </c>
      <c r="D751" s="37" t="s">
        <v>187</v>
      </c>
      <c r="E751" s="37" t="s">
        <v>185</v>
      </c>
      <c r="F751" s="37" t="s">
        <v>185</v>
      </c>
      <c r="G751" s="37" t="n">
        <v>0</v>
      </c>
      <c r="H751" s="37" t="n">
        <v>0</v>
      </c>
      <c r="I751" s="37" t="n">
        <v>1</v>
      </c>
    </row>
    <row r="752" customFormat="false" ht="15" hidden="false" customHeight="false" outlineLevel="0" collapsed="false">
      <c r="A752" s="37" t="s">
        <v>1352</v>
      </c>
      <c r="B752" s="37" t="s">
        <v>2310</v>
      </c>
      <c r="C752" s="37" t="s">
        <v>185</v>
      </c>
      <c r="D752" s="37" t="s">
        <v>187</v>
      </c>
      <c r="E752" s="37" t="s">
        <v>185</v>
      </c>
      <c r="F752" s="37" t="s">
        <v>185</v>
      </c>
      <c r="G752" s="37" t="n">
        <v>0</v>
      </c>
      <c r="H752" s="37" t="n">
        <v>0</v>
      </c>
      <c r="I752" s="37" t="n">
        <v>0</v>
      </c>
    </row>
    <row r="753" customFormat="false" ht="15" hidden="false" customHeight="false" outlineLevel="0" collapsed="false">
      <c r="A753" s="37" t="s">
        <v>1353</v>
      </c>
      <c r="B753" s="37" t="s">
        <v>2310</v>
      </c>
      <c r="C753" s="37" t="s">
        <v>187</v>
      </c>
      <c r="D753" s="37" t="s">
        <v>187</v>
      </c>
      <c r="E753" s="37" t="s">
        <v>185</v>
      </c>
      <c r="F753" s="37" t="s">
        <v>185</v>
      </c>
      <c r="G753" s="37" t="n">
        <v>0</v>
      </c>
      <c r="H753" s="37" t="n">
        <v>0</v>
      </c>
      <c r="I753" s="37" t="n">
        <v>0</v>
      </c>
    </row>
    <row r="754" customFormat="false" ht="15" hidden="false" customHeight="false" outlineLevel="0" collapsed="false">
      <c r="A754" s="37" t="s">
        <v>1354</v>
      </c>
      <c r="B754" s="37" t="s">
        <v>2312</v>
      </c>
      <c r="C754" s="37" t="s">
        <v>185</v>
      </c>
      <c r="D754" s="37" t="s">
        <v>187</v>
      </c>
      <c r="E754" s="37" t="s">
        <v>185</v>
      </c>
      <c r="F754" s="37" t="s">
        <v>185</v>
      </c>
      <c r="G754" s="37" t="n">
        <v>0</v>
      </c>
      <c r="H754" s="37" t="n">
        <v>0</v>
      </c>
      <c r="I754" s="37" t="n">
        <v>0</v>
      </c>
    </row>
    <row r="755" customFormat="false" ht="15" hidden="false" customHeight="false" outlineLevel="0" collapsed="false">
      <c r="A755" s="37" t="s">
        <v>1355</v>
      </c>
      <c r="B755" s="37" t="s">
        <v>2310</v>
      </c>
      <c r="C755" s="37" t="s">
        <v>185</v>
      </c>
      <c r="D755" s="37" t="s">
        <v>187</v>
      </c>
      <c r="E755" s="37" t="s">
        <v>185</v>
      </c>
      <c r="F755" s="37" t="s">
        <v>185</v>
      </c>
      <c r="G755" s="37" t="n">
        <v>0</v>
      </c>
      <c r="H755" s="37" t="n">
        <v>0</v>
      </c>
      <c r="I755" s="37" t="n">
        <v>0</v>
      </c>
    </row>
    <row r="756" customFormat="false" ht="15" hidden="false" customHeight="false" outlineLevel="0" collapsed="false">
      <c r="A756" s="37" t="s">
        <v>546</v>
      </c>
      <c r="B756" s="37" t="s">
        <v>2310</v>
      </c>
      <c r="C756" s="37" t="s">
        <v>185</v>
      </c>
      <c r="D756" s="37" t="s">
        <v>187</v>
      </c>
      <c r="E756" s="37" t="s">
        <v>185</v>
      </c>
      <c r="F756" s="37" t="s">
        <v>185</v>
      </c>
      <c r="G756" s="37" t="n">
        <v>1</v>
      </c>
      <c r="H756" s="37" t="n">
        <v>0</v>
      </c>
      <c r="I756" s="37" t="n">
        <v>0</v>
      </c>
    </row>
    <row r="757" customFormat="false" ht="15" hidden="false" customHeight="false" outlineLevel="0" collapsed="false">
      <c r="A757" s="37" t="s">
        <v>1356</v>
      </c>
      <c r="B757" s="37" t="s">
        <v>2310</v>
      </c>
      <c r="C757" s="37" t="s">
        <v>185</v>
      </c>
      <c r="D757" s="37" t="s">
        <v>187</v>
      </c>
      <c r="E757" s="37" t="s">
        <v>185</v>
      </c>
      <c r="F757" s="37" t="s">
        <v>185</v>
      </c>
      <c r="G757" s="37" t="n">
        <v>0</v>
      </c>
      <c r="H757" s="37" t="n">
        <v>0</v>
      </c>
      <c r="I757" s="37" t="n">
        <v>0</v>
      </c>
    </row>
    <row r="758" customFormat="false" ht="15" hidden="false" customHeight="false" outlineLevel="0" collapsed="false">
      <c r="A758" s="37" t="s">
        <v>1204</v>
      </c>
      <c r="B758" s="37" t="s">
        <v>2310</v>
      </c>
      <c r="C758" s="37" t="s">
        <v>185</v>
      </c>
      <c r="D758" s="37" t="s">
        <v>187</v>
      </c>
      <c r="E758" s="37" t="s">
        <v>185</v>
      </c>
      <c r="F758" s="37" t="s">
        <v>185</v>
      </c>
      <c r="G758" s="37" t="n">
        <v>0</v>
      </c>
      <c r="H758" s="37" t="n">
        <v>0</v>
      </c>
      <c r="I758" s="37" t="n">
        <v>0</v>
      </c>
    </row>
    <row r="759" customFormat="false" ht="15" hidden="false" customHeight="false" outlineLevel="0" collapsed="false">
      <c r="A759" s="37" t="s">
        <v>1357</v>
      </c>
      <c r="B759" s="37" t="s">
        <v>2310</v>
      </c>
      <c r="C759" s="37" t="s">
        <v>185</v>
      </c>
      <c r="D759" s="37" t="s">
        <v>187</v>
      </c>
      <c r="E759" s="37" t="s">
        <v>185</v>
      </c>
      <c r="F759" s="37" t="s">
        <v>185</v>
      </c>
      <c r="G759" s="37" t="n">
        <v>0</v>
      </c>
      <c r="H759" s="37" t="n">
        <v>0</v>
      </c>
      <c r="I759" s="37" t="n">
        <v>0</v>
      </c>
    </row>
    <row r="760" customFormat="false" ht="15" hidden="false" customHeight="false" outlineLevel="0" collapsed="false">
      <c r="A760" s="37" t="s">
        <v>1358</v>
      </c>
      <c r="B760" s="37" t="s">
        <v>2310</v>
      </c>
      <c r="C760" s="37" t="s">
        <v>185</v>
      </c>
      <c r="D760" s="37" t="s">
        <v>187</v>
      </c>
      <c r="E760" s="37" t="s">
        <v>185</v>
      </c>
      <c r="F760" s="37" t="s">
        <v>185</v>
      </c>
      <c r="G760" s="37" t="n">
        <v>0</v>
      </c>
      <c r="H760" s="37" t="n">
        <v>0</v>
      </c>
      <c r="I760" s="37" t="n">
        <v>0</v>
      </c>
    </row>
    <row r="761" customFormat="false" ht="15" hidden="false" customHeight="false" outlineLevel="0" collapsed="false">
      <c r="A761" s="37" t="s">
        <v>866</v>
      </c>
      <c r="B761" s="37" t="s">
        <v>2310</v>
      </c>
      <c r="C761" s="37" t="s">
        <v>185</v>
      </c>
      <c r="D761" s="37" t="s">
        <v>187</v>
      </c>
      <c r="E761" s="37" t="s">
        <v>185</v>
      </c>
      <c r="F761" s="37" t="s">
        <v>185</v>
      </c>
      <c r="G761" s="37" t="n">
        <v>1</v>
      </c>
      <c r="H761" s="37" t="n">
        <v>0</v>
      </c>
      <c r="I761" s="37" t="n">
        <v>0</v>
      </c>
    </row>
    <row r="762" customFormat="false" ht="15" hidden="false" customHeight="false" outlineLevel="0" collapsed="false">
      <c r="A762" s="37" t="s">
        <v>1359</v>
      </c>
      <c r="B762" s="37" t="s">
        <v>2310</v>
      </c>
      <c r="C762" s="37" t="s">
        <v>185</v>
      </c>
      <c r="D762" s="37" t="s">
        <v>187</v>
      </c>
      <c r="E762" s="37" t="s">
        <v>185</v>
      </c>
      <c r="F762" s="37" t="s">
        <v>185</v>
      </c>
      <c r="G762" s="37" t="n">
        <v>0</v>
      </c>
      <c r="H762" s="37" t="n">
        <v>0</v>
      </c>
      <c r="I762" s="37" t="n">
        <v>0</v>
      </c>
    </row>
    <row r="763" customFormat="false" ht="15" hidden="false" customHeight="false" outlineLevel="0" collapsed="false">
      <c r="A763" s="37" t="s">
        <v>1337</v>
      </c>
      <c r="B763" s="37" t="s">
        <v>2310</v>
      </c>
      <c r="C763" s="37" t="s">
        <v>185</v>
      </c>
      <c r="D763" s="37" t="s">
        <v>187</v>
      </c>
      <c r="E763" s="37" t="s">
        <v>185</v>
      </c>
      <c r="F763" s="37" t="s">
        <v>185</v>
      </c>
      <c r="G763" s="37" t="n">
        <v>0</v>
      </c>
      <c r="H763" s="37" t="n">
        <v>0</v>
      </c>
      <c r="I763" s="37" t="n">
        <v>0</v>
      </c>
    </row>
    <row r="764" customFormat="false" ht="15" hidden="false" customHeight="false" outlineLevel="0" collapsed="false">
      <c r="A764" s="37" t="s">
        <v>1360</v>
      </c>
      <c r="B764" s="37" t="s">
        <v>2311</v>
      </c>
      <c r="C764" s="37" t="s">
        <v>185</v>
      </c>
      <c r="D764" s="37" t="s">
        <v>187</v>
      </c>
      <c r="E764" s="37" t="s">
        <v>185</v>
      </c>
      <c r="F764" s="37" t="s">
        <v>185</v>
      </c>
      <c r="G764" s="37" t="n">
        <v>1</v>
      </c>
      <c r="H764" s="37" t="n">
        <v>0</v>
      </c>
      <c r="I764" s="37" t="n">
        <v>0</v>
      </c>
    </row>
    <row r="765" customFormat="false" ht="15" hidden="false" customHeight="false" outlineLevel="0" collapsed="false">
      <c r="A765" s="37" t="s">
        <v>1361</v>
      </c>
      <c r="B765" s="37" t="s">
        <v>2310</v>
      </c>
      <c r="C765" s="37" t="s">
        <v>185</v>
      </c>
      <c r="D765" s="37" t="s">
        <v>187</v>
      </c>
      <c r="E765" s="37" t="s">
        <v>185</v>
      </c>
      <c r="F765" s="37" t="s">
        <v>187</v>
      </c>
      <c r="G765" s="37" t="n">
        <v>0</v>
      </c>
      <c r="H765" s="37" t="n">
        <v>0</v>
      </c>
      <c r="I765" s="37" t="n">
        <v>0</v>
      </c>
    </row>
    <row r="766" customFormat="false" ht="15" hidden="false" customHeight="false" outlineLevel="0" collapsed="false">
      <c r="A766" s="37" t="s">
        <v>1363</v>
      </c>
      <c r="B766" s="37" t="s">
        <v>2310</v>
      </c>
      <c r="C766" s="37" t="s">
        <v>185</v>
      </c>
      <c r="D766" s="37" t="s">
        <v>187</v>
      </c>
      <c r="E766" s="37" t="s">
        <v>185</v>
      </c>
      <c r="F766" s="37" t="s">
        <v>185</v>
      </c>
      <c r="G766" s="37" t="n">
        <v>0</v>
      </c>
      <c r="H766" s="37" t="n">
        <v>0</v>
      </c>
      <c r="I766" s="37" t="n">
        <v>0</v>
      </c>
    </row>
    <row r="767" customFormat="false" ht="15" hidden="false" customHeight="false" outlineLevel="0" collapsed="false">
      <c r="A767" s="37" t="s">
        <v>1364</v>
      </c>
      <c r="B767" s="37" t="s">
        <v>2310</v>
      </c>
      <c r="C767" s="37" t="s">
        <v>185</v>
      </c>
      <c r="D767" s="37" t="s">
        <v>187</v>
      </c>
      <c r="E767" s="37" t="s">
        <v>185</v>
      </c>
      <c r="F767" s="37" t="s">
        <v>185</v>
      </c>
      <c r="G767" s="37" t="n">
        <v>0</v>
      </c>
      <c r="H767" s="37" t="n">
        <v>0</v>
      </c>
      <c r="I767" s="37" t="n">
        <v>0</v>
      </c>
    </row>
    <row r="768" customFormat="false" ht="15" hidden="false" customHeight="false" outlineLevel="0" collapsed="false">
      <c r="A768" s="37" t="s">
        <v>1366</v>
      </c>
      <c r="B768" s="37" t="s">
        <v>2310</v>
      </c>
      <c r="C768" s="37" t="s">
        <v>185</v>
      </c>
      <c r="D768" s="37" t="s">
        <v>187</v>
      </c>
      <c r="E768" s="37" t="s">
        <v>185</v>
      </c>
      <c r="F768" s="37" t="s">
        <v>185</v>
      </c>
      <c r="G768" s="37" t="n">
        <v>0</v>
      </c>
      <c r="H768" s="37" t="n">
        <v>0</v>
      </c>
      <c r="I768" s="37" t="n">
        <v>0</v>
      </c>
    </row>
    <row r="769" customFormat="false" ht="15" hidden="false" customHeight="false" outlineLevel="0" collapsed="false">
      <c r="A769" s="37" t="s">
        <v>1367</v>
      </c>
      <c r="B769" s="37" t="s">
        <v>2310</v>
      </c>
      <c r="C769" s="37" t="s">
        <v>185</v>
      </c>
      <c r="D769" s="37" t="s">
        <v>187</v>
      </c>
      <c r="E769" s="37" t="s">
        <v>185</v>
      </c>
      <c r="F769" s="37" t="s">
        <v>185</v>
      </c>
      <c r="G769" s="37" t="n">
        <v>0</v>
      </c>
      <c r="H769" s="37" t="n">
        <v>0</v>
      </c>
      <c r="I769" s="37" t="n">
        <v>0</v>
      </c>
    </row>
    <row r="770" customFormat="false" ht="15" hidden="false" customHeight="false" outlineLevel="0" collapsed="false">
      <c r="A770" s="37" t="s">
        <v>1368</v>
      </c>
      <c r="B770" s="37" t="s">
        <v>2310</v>
      </c>
      <c r="C770" s="37" t="s">
        <v>185</v>
      </c>
      <c r="D770" s="37" t="s">
        <v>187</v>
      </c>
      <c r="E770" s="37" t="s">
        <v>185</v>
      </c>
      <c r="F770" s="37" t="s">
        <v>185</v>
      </c>
      <c r="G770" s="37" t="n">
        <v>1</v>
      </c>
      <c r="H770" s="37" t="n">
        <v>0</v>
      </c>
      <c r="I770" s="37" t="n">
        <v>0</v>
      </c>
    </row>
    <row r="771" customFormat="false" ht="15" hidden="false" customHeight="false" outlineLevel="0" collapsed="false">
      <c r="A771" s="37" t="s">
        <v>832</v>
      </c>
      <c r="B771" s="37" t="s">
        <v>2310</v>
      </c>
      <c r="C771" s="37" t="s">
        <v>185</v>
      </c>
      <c r="D771" s="37" t="s">
        <v>187</v>
      </c>
      <c r="E771" s="37" t="s">
        <v>185</v>
      </c>
      <c r="F771" s="37" t="s">
        <v>185</v>
      </c>
      <c r="G771" s="37" t="n">
        <v>0</v>
      </c>
      <c r="H771" s="37" t="n">
        <v>0</v>
      </c>
      <c r="I771" s="37" t="n">
        <v>0</v>
      </c>
    </row>
    <row r="772" customFormat="false" ht="15" hidden="false" customHeight="false" outlineLevel="0" collapsed="false">
      <c r="A772" s="37" t="s">
        <v>1263</v>
      </c>
      <c r="B772" s="37" t="s">
        <v>2310</v>
      </c>
      <c r="C772" s="37" t="s">
        <v>185</v>
      </c>
      <c r="D772" s="37" t="s">
        <v>187</v>
      </c>
      <c r="E772" s="37" t="s">
        <v>185</v>
      </c>
      <c r="F772" s="37" t="s">
        <v>185</v>
      </c>
      <c r="G772" s="37" t="n">
        <v>0</v>
      </c>
      <c r="H772" s="37" t="n">
        <v>0</v>
      </c>
      <c r="I772" s="37" t="n">
        <v>0</v>
      </c>
    </row>
    <row r="773" customFormat="false" ht="15" hidden="false" customHeight="false" outlineLevel="0" collapsed="false">
      <c r="A773" s="37" t="s">
        <v>1370</v>
      </c>
      <c r="B773" s="37" t="s">
        <v>2310</v>
      </c>
      <c r="C773" s="37" t="s">
        <v>185</v>
      </c>
      <c r="D773" s="37" t="s">
        <v>187</v>
      </c>
      <c r="E773" s="37" t="s">
        <v>185</v>
      </c>
      <c r="F773" s="37" t="s">
        <v>187</v>
      </c>
      <c r="G773" s="37" t="n">
        <v>0</v>
      </c>
      <c r="H773" s="37" t="n">
        <v>0</v>
      </c>
      <c r="I773" s="37" t="n">
        <v>0</v>
      </c>
    </row>
    <row r="774" customFormat="false" ht="15" hidden="false" customHeight="false" outlineLevel="0" collapsed="false">
      <c r="A774" s="37" t="s">
        <v>1371</v>
      </c>
      <c r="B774" s="37" t="s">
        <v>2312</v>
      </c>
      <c r="C774" s="37" t="s">
        <v>185</v>
      </c>
      <c r="D774" s="37" t="s">
        <v>187</v>
      </c>
      <c r="E774" s="37" t="s">
        <v>185</v>
      </c>
      <c r="F774" s="37" t="s">
        <v>185</v>
      </c>
      <c r="G774" s="37" t="n">
        <v>0</v>
      </c>
      <c r="H774" s="37" t="n">
        <v>0</v>
      </c>
      <c r="I774" s="37" t="n">
        <v>0</v>
      </c>
    </row>
    <row r="775" customFormat="false" ht="15" hidden="false" customHeight="false" outlineLevel="0" collapsed="false">
      <c r="A775" s="37" t="s">
        <v>1372</v>
      </c>
      <c r="B775" s="37" t="s">
        <v>2310</v>
      </c>
      <c r="C775" s="37" t="s">
        <v>185</v>
      </c>
      <c r="D775" s="37" t="s">
        <v>187</v>
      </c>
      <c r="E775" s="37" t="s">
        <v>185</v>
      </c>
      <c r="F775" s="37" t="s">
        <v>185</v>
      </c>
      <c r="G775" s="37" t="n">
        <v>0</v>
      </c>
      <c r="H775" s="37" t="n">
        <v>0</v>
      </c>
      <c r="I775" s="37" t="n">
        <v>1</v>
      </c>
    </row>
    <row r="776" customFormat="false" ht="15" hidden="false" customHeight="false" outlineLevel="0" collapsed="false">
      <c r="A776" s="37" t="s">
        <v>1373</v>
      </c>
      <c r="B776" s="37" t="s">
        <v>2310</v>
      </c>
      <c r="C776" s="37" t="s">
        <v>185</v>
      </c>
      <c r="D776" s="37" t="s">
        <v>187</v>
      </c>
      <c r="E776" s="37" t="s">
        <v>185</v>
      </c>
      <c r="F776" s="37" t="s">
        <v>185</v>
      </c>
      <c r="G776" s="37" t="n">
        <v>0</v>
      </c>
      <c r="H776" s="37" t="n">
        <v>0</v>
      </c>
      <c r="I776" s="37" t="n">
        <v>0</v>
      </c>
    </row>
    <row r="777" customFormat="false" ht="15" hidden="false" customHeight="false" outlineLevel="0" collapsed="false">
      <c r="A777" s="37" t="s">
        <v>353</v>
      </c>
      <c r="B777" s="37" t="s">
        <v>2310</v>
      </c>
      <c r="C777" s="37" t="s">
        <v>185</v>
      </c>
      <c r="D777" s="37" t="s">
        <v>187</v>
      </c>
      <c r="E777" s="37" t="s">
        <v>185</v>
      </c>
      <c r="F777" s="37" t="s">
        <v>185</v>
      </c>
      <c r="G777" s="37" t="n">
        <v>0</v>
      </c>
      <c r="H777" s="37" t="n">
        <v>0</v>
      </c>
      <c r="I777" s="37" t="n">
        <v>0</v>
      </c>
    </row>
    <row r="778" customFormat="false" ht="15" hidden="false" customHeight="false" outlineLevel="0" collapsed="false">
      <c r="A778" s="37" t="s">
        <v>1374</v>
      </c>
      <c r="B778" s="37" t="s">
        <v>2310</v>
      </c>
      <c r="C778" s="37" t="s">
        <v>185</v>
      </c>
      <c r="D778" s="37" t="s">
        <v>187</v>
      </c>
      <c r="E778" s="37" t="s">
        <v>185</v>
      </c>
      <c r="F778" s="37" t="s">
        <v>185</v>
      </c>
      <c r="G778" s="37" t="n">
        <v>0</v>
      </c>
      <c r="H778" s="37" t="n">
        <v>0</v>
      </c>
      <c r="I778" s="37" t="n">
        <v>0</v>
      </c>
    </row>
    <row r="779" customFormat="false" ht="15" hidden="false" customHeight="false" outlineLevel="0" collapsed="false">
      <c r="A779" s="37" t="s">
        <v>1375</v>
      </c>
      <c r="B779" s="37" t="s">
        <v>2311</v>
      </c>
      <c r="C779" s="37" t="s">
        <v>185</v>
      </c>
      <c r="D779" s="37" t="s">
        <v>187</v>
      </c>
      <c r="E779" s="37" t="s">
        <v>185</v>
      </c>
      <c r="F779" s="37" t="s">
        <v>187</v>
      </c>
      <c r="G779" s="37" t="n">
        <v>0</v>
      </c>
      <c r="H779" s="37" t="n">
        <v>0</v>
      </c>
      <c r="I779" s="37" t="n">
        <v>0</v>
      </c>
    </row>
    <row r="780" customFormat="false" ht="15" hidden="false" customHeight="false" outlineLevel="0" collapsed="false">
      <c r="A780" s="37" t="s">
        <v>1376</v>
      </c>
      <c r="B780" s="37" t="s">
        <v>2310</v>
      </c>
      <c r="C780" s="37" t="s">
        <v>185</v>
      </c>
      <c r="D780" s="37" t="s">
        <v>187</v>
      </c>
      <c r="E780" s="37" t="s">
        <v>185</v>
      </c>
      <c r="F780" s="37" t="s">
        <v>185</v>
      </c>
      <c r="G780" s="37" t="n">
        <v>0</v>
      </c>
      <c r="H780" s="37" t="n">
        <v>0</v>
      </c>
      <c r="I780" s="37" t="n">
        <v>0</v>
      </c>
    </row>
    <row r="781" customFormat="false" ht="15" hidden="false" customHeight="false" outlineLevel="0" collapsed="false">
      <c r="A781" s="37" t="s">
        <v>1132</v>
      </c>
      <c r="B781" s="37" t="s">
        <v>2310</v>
      </c>
      <c r="C781" s="37" t="s">
        <v>185</v>
      </c>
      <c r="D781" s="37" t="s">
        <v>187</v>
      </c>
      <c r="E781" s="37" t="s">
        <v>185</v>
      </c>
      <c r="F781" s="37" t="s">
        <v>185</v>
      </c>
      <c r="G781" s="37" t="n">
        <v>0</v>
      </c>
      <c r="H781" s="37" t="n">
        <v>0</v>
      </c>
      <c r="I781" s="37" t="n">
        <v>0</v>
      </c>
    </row>
    <row r="782" customFormat="false" ht="15" hidden="false" customHeight="false" outlineLevel="0" collapsed="false">
      <c r="A782" s="37" t="s">
        <v>372</v>
      </c>
      <c r="B782" s="37" t="s">
        <v>2310</v>
      </c>
      <c r="C782" s="37" t="s">
        <v>185</v>
      </c>
      <c r="D782" s="37" t="s">
        <v>187</v>
      </c>
      <c r="E782" s="37" t="s">
        <v>185</v>
      </c>
      <c r="F782" s="37" t="s">
        <v>185</v>
      </c>
      <c r="G782" s="37" t="n">
        <v>0</v>
      </c>
      <c r="H782" s="37" t="n">
        <v>0</v>
      </c>
      <c r="I782" s="37" t="n">
        <v>0</v>
      </c>
    </row>
    <row r="783" customFormat="false" ht="15" hidden="false" customHeight="false" outlineLevel="0" collapsed="false">
      <c r="A783" s="37" t="s">
        <v>1378</v>
      </c>
      <c r="B783" s="37" t="s">
        <v>2310</v>
      </c>
      <c r="C783" s="37" t="s">
        <v>185</v>
      </c>
      <c r="D783" s="37" t="s">
        <v>187</v>
      </c>
      <c r="E783" s="37" t="s">
        <v>185</v>
      </c>
      <c r="F783" s="37" t="s">
        <v>185</v>
      </c>
      <c r="G783" s="37" t="n">
        <v>0</v>
      </c>
      <c r="H783" s="37" t="n">
        <v>0</v>
      </c>
      <c r="I783" s="37" t="n">
        <v>0</v>
      </c>
    </row>
    <row r="784" customFormat="false" ht="15" hidden="false" customHeight="false" outlineLevel="0" collapsed="false">
      <c r="A784" s="37" t="s">
        <v>1379</v>
      </c>
      <c r="B784" s="37" t="s">
        <v>2310</v>
      </c>
      <c r="C784" s="37" t="s">
        <v>185</v>
      </c>
      <c r="D784" s="37" t="s">
        <v>187</v>
      </c>
      <c r="E784" s="37" t="s">
        <v>185</v>
      </c>
      <c r="F784" s="37" t="s">
        <v>185</v>
      </c>
      <c r="G784" s="37" t="n">
        <v>1</v>
      </c>
      <c r="H784" s="37" t="n">
        <v>0</v>
      </c>
      <c r="I784" s="37" t="n">
        <v>0</v>
      </c>
    </row>
    <row r="785" customFormat="false" ht="15" hidden="false" customHeight="false" outlineLevel="0" collapsed="false">
      <c r="A785" s="37" t="s">
        <v>1380</v>
      </c>
      <c r="B785" s="37" t="s">
        <v>2310</v>
      </c>
      <c r="C785" s="37" t="s">
        <v>185</v>
      </c>
      <c r="D785" s="37" t="s">
        <v>187</v>
      </c>
      <c r="E785" s="37" t="s">
        <v>185</v>
      </c>
      <c r="F785" s="37" t="s">
        <v>185</v>
      </c>
      <c r="G785" s="37" t="n">
        <v>0</v>
      </c>
      <c r="H785" s="37" t="n">
        <v>0</v>
      </c>
      <c r="I785" s="37" t="n">
        <v>0</v>
      </c>
    </row>
    <row r="786" customFormat="false" ht="15" hidden="false" customHeight="false" outlineLevel="0" collapsed="false">
      <c r="A786" s="37" t="s">
        <v>1381</v>
      </c>
      <c r="B786" s="37" t="s">
        <v>2310</v>
      </c>
      <c r="C786" s="37" t="s">
        <v>185</v>
      </c>
      <c r="D786" s="37" t="s">
        <v>187</v>
      </c>
      <c r="E786" s="37" t="s">
        <v>185</v>
      </c>
      <c r="F786" s="37" t="s">
        <v>185</v>
      </c>
      <c r="G786" s="37" t="n">
        <v>0</v>
      </c>
      <c r="H786" s="37" t="n">
        <v>0</v>
      </c>
      <c r="I786" s="37" t="n">
        <v>0</v>
      </c>
    </row>
    <row r="787" customFormat="false" ht="15" hidden="false" customHeight="false" outlineLevel="0" collapsed="false">
      <c r="A787" s="37" t="s">
        <v>397</v>
      </c>
      <c r="B787" s="37" t="s">
        <v>2310</v>
      </c>
      <c r="C787" s="37" t="s">
        <v>185</v>
      </c>
      <c r="D787" s="37" t="s">
        <v>187</v>
      </c>
      <c r="E787" s="37" t="s">
        <v>185</v>
      </c>
      <c r="F787" s="37" t="s">
        <v>185</v>
      </c>
      <c r="G787" s="37" t="n">
        <v>0</v>
      </c>
      <c r="H787" s="37" t="n">
        <v>0</v>
      </c>
      <c r="I787" s="37" t="n">
        <v>0</v>
      </c>
    </row>
    <row r="788" customFormat="false" ht="15" hidden="false" customHeight="false" outlineLevel="0" collapsed="false">
      <c r="A788" s="37" t="s">
        <v>1382</v>
      </c>
      <c r="B788" s="37" t="s">
        <v>2310</v>
      </c>
      <c r="C788" s="37" t="s">
        <v>185</v>
      </c>
      <c r="D788" s="37" t="s">
        <v>187</v>
      </c>
      <c r="E788" s="37" t="s">
        <v>185</v>
      </c>
      <c r="F788" s="37" t="s">
        <v>185</v>
      </c>
      <c r="G788" s="37" t="n">
        <v>0</v>
      </c>
      <c r="H788" s="37" t="n">
        <v>0</v>
      </c>
      <c r="I788" s="37" t="n">
        <v>0</v>
      </c>
    </row>
    <row r="789" customFormat="false" ht="15" hidden="false" customHeight="false" outlineLevel="0" collapsed="false">
      <c r="A789" s="37" t="s">
        <v>1383</v>
      </c>
      <c r="B789" s="37" t="s">
        <v>2310</v>
      </c>
      <c r="C789" s="37" t="s">
        <v>185</v>
      </c>
      <c r="D789" s="37" t="s">
        <v>187</v>
      </c>
      <c r="E789" s="37" t="s">
        <v>185</v>
      </c>
      <c r="F789" s="37" t="s">
        <v>185</v>
      </c>
      <c r="G789" s="37" t="n">
        <v>0</v>
      </c>
      <c r="H789" s="37" t="n">
        <v>0</v>
      </c>
      <c r="I789" s="37" t="n">
        <v>0</v>
      </c>
    </row>
    <row r="790" customFormat="false" ht="15" hidden="false" customHeight="false" outlineLevel="0" collapsed="false">
      <c r="A790" s="37" t="s">
        <v>1384</v>
      </c>
      <c r="B790" s="37" t="s">
        <v>2310</v>
      </c>
      <c r="C790" s="37" t="s">
        <v>185</v>
      </c>
      <c r="D790" s="37" t="s">
        <v>187</v>
      </c>
      <c r="E790" s="37" t="s">
        <v>185</v>
      </c>
      <c r="F790" s="37" t="s">
        <v>185</v>
      </c>
      <c r="G790" s="37" t="n">
        <v>0</v>
      </c>
      <c r="H790" s="37" t="n">
        <v>1</v>
      </c>
      <c r="I790" s="37" t="n">
        <v>0</v>
      </c>
    </row>
    <row r="791" customFormat="false" ht="15" hidden="false" customHeight="false" outlineLevel="0" collapsed="false">
      <c r="A791" s="37" t="s">
        <v>1385</v>
      </c>
      <c r="B791" s="37" t="s">
        <v>2310</v>
      </c>
      <c r="C791" s="37" t="s">
        <v>185</v>
      </c>
      <c r="D791" s="37" t="s">
        <v>187</v>
      </c>
      <c r="E791" s="37" t="s">
        <v>185</v>
      </c>
      <c r="F791" s="37" t="s">
        <v>185</v>
      </c>
      <c r="G791" s="37" t="n">
        <v>0</v>
      </c>
      <c r="H791" s="37" t="n">
        <v>0</v>
      </c>
      <c r="I791" s="37" t="n">
        <v>0</v>
      </c>
    </row>
    <row r="792" customFormat="false" ht="15" hidden="false" customHeight="false" outlineLevel="0" collapsed="false">
      <c r="A792" s="37" t="s">
        <v>1386</v>
      </c>
      <c r="B792" s="37" t="s">
        <v>2310</v>
      </c>
      <c r="C792" s="37" t="s">
        <v>185</v>
      </c>
      <c r="D792" s="37" t="s">
        <v>187</v>
      </c>
      <c r="E792" s="37" t="s">
        <v>185</v>
      </c>
      <c r="F792" s="37" t="s">
        <v>185</v>
      </c>
      <c r="G792" s="37" t="n">
        <v>0</v>
      </c>
      <c r="H792" s="37" t="n">
        <v>0</v>
      </c>
      <c r="I792" s="37" t="n">
        <v>0</v>
      </c>
    </row>
    <row r="793" customFormat="false" ht="15" hidden="false" customHeight="false" outlineLevel="0" collapsed="false">
      <c r="A793" s="37" t="s">
        <v>904</v>
      </c>
      <c r="B793" s="37" t="s">
        <v>2310</v>
      </c>
      <c r="C793" s="37" t="s">
        <v>185</v>
      </c>
      <c r="D793" s="37" t="s">
        <v>187</v>
      </c>
      <c r="E793" s="37" t="s">
        <v>185</v>
      </c>
      <c r="F793" s="37" t="s">
        <v>185</v>
      </c>
      <c r="G793" s="37" t="n">
        <v>0</v>
      </c>
      <c r="H793" s="37" t="n">
        <v>0</v>
      </c>
      <c r="I793" s="37" t="n">
        <v>0</v>
      </c>
    </row>
    <row r="794" customFormat="false" ht="15" hidden="false" customHeight="false" outlineLevel="0" collapsed="false">
      <c r="A794" s="37" t="s">
        <v>1387</v>
      </c>
      <c r="B794" s="37" t="s">
        <v>2310</v>
      </c>
      <c r="C794" s="37" t="s">
        <v>185</v>
      </c>
      <c r="D794" s="37" t="s">
        <v>187</v>
      </c>
      <c r="E794" s="37" t="s">
        <v>185</v>
      </c>
      <c r="F794" s="37" t="s">
        <v>185</v>
      </c>
      <c r="G794" s="37" t="n">
        <v>0</v>
      </c>
      <c r="H794" s="37" t="n">
        <v>0</v>
      </c>
      <c r="I794" s="37" t="n">
        <v>0</v>
      </c>
    </row>
    <row r="795" customFormat="false" ht="15" hidden="false" customHeight="false" outlineLevel="0" collapsed="false">
      <c r="A795" s="37" t="s">
        <v>780</v>
      </c>
      <c r="B795" s="37" t="s">
        <v>2310</v>
      </c>
      <c r="C795" s="37" t="s">
        <v>185</v>
      </c>
      <c r="D795" s="37" t="s">
        <v>187</v>
      </c>
      <c r="E795" s="37" t="s">
        <v>185</v>
      </c>
      <c r="F795" s="37" t="s">
        <v>185</v>
      </c>
      <c r="G795" s="37" t="n">
        <v>0</v>
      </c>
      <c r="H795" s="37" t="n">
        <v>0</v>
      </c>
      <c r="I795" s="37" t="n">
        <v>0</v>
      </c>
    </row>
    <row r="796" customFormat="false" ht="15" hidden="false" customHeight="false" outlineLevel="0" collapsed="false">
      <c r="A796" s="37" t="s">
        <v>1388</v>
      </c>
      <c r="B796" s="37" t="s">
        <v>2310</v>
      </c>
      <c r="C796" s="37" t="s">
        <v>187</v>
      </c>
      <c r="D796" s="37" t="s">
        <v>187</v>
      </c>
      <c r="E796" s="37" t="s">
        <v>185</v>
      </c>
      <c r="F796" s="37" t="s">
        <v>185</v>
      </c>
      <c r="G796" s="37" t="n">
        <v>0</v>
      </c>
      <c r="H796" s="37" t="n">
        <v>0</v>
      </c>
      <c r="I796" s="37" t="n">
        <v>0</v>
      </c>
    </row>
    <row r="797" customFormat="false" ht="15" hidden="false" customHeight="false" outlineLevel="0" collapsed="false">
      <c r="A797" s="37" t="s">
        <v>1389</v>
      </c>
      <c r="B797" s="37" t="s">
        <v>2310</v>
      </c>
      <c r="C797" s="37" t="s">
        <v>185</v>
      </c>
      <c r="D797" s="37" t="s">
        <v>187</v>
      </c>
      <c r="E797" s="37" t="s">
        <v>185</v>
      </c>
      <c r="F797" s="37" t="s">
        <v>187</v>
      </c>
      <c r="G797" s="37" t="n">
        <v>0</v>
      </c>
      <c r="H797" s="37" t="n">
        <v>0</v>
      </c>
      <c r="I797" s="37" t="n">
        <v>0</v>
      </c>
    </row>
    <row r="798" customFormat="false" ht="15" hidden="false" customHeight="false" outlineLevel="0" collapsed="false">
      <c r="A798" s="37" t="s">
        <v>1390</v>
      </c>
      <c r="B798" s="37" t="s">
        <v>2310</v>
      </c>
      <c r="C798" s="37" t="s">
        <v>185</v>
      </c>
      <c r="D798" s="37" t="s">
        <v>187</v>
      </c>
      <c r="E798" s="37" t="s">
        <v>185</v>
      </c>
      <c r="F798" s="37" t="s">
        <v>185</v>
      </c>
      <c r="G798" s="37" t="n">
        <v>1</v>
      </c>
      <c r="H798" s="37" t="n">
        <v>0</v>
      </c>
      <c r="I798" s="37" t="n">
        <v>0</v>
      </c>
    </row>
    <row r="799" customFormat="false" ht="15" hidden="false" customHeight="false" outlineLevel="0" collapsed="false">
      <c r="A799" s="37" t="s">
        <v>1391</v>
      </c>
      <c r="B799" s="37" t="s">
        <v>2310</v>
      </c>
      <c r="C799" s="37" t="s">
        <v>185</v>
      </c>
      <c r="D799" s="37" t="s">
        <v>187</v>
      </c>
      <c r="E799" s="37" t="s">
        <v>185</v>
      </c>
      <c r="F799" s="37" t="s">
        <v>185</v>
      </c>
      <c r="G799" s="37" t="n">
        <v>0</v>
      </c>
      <c r="H799" s="37" t="n">
        <v>0</v>
      </c>
      <c r="I799" s="37" t="n">
        <v>0</v>
      </c>
    </row>
    <row r="800" customFormat="false" ht="15" hidden="false" customHeight="false" outlineLevel="0" collapsed="false">
      <c r="A800" s="37" t="s">
        <v>651</v>
      </c>
      <c r="B800" s="37" t="s">
        <v>2310</v>
      </c>
      <c r="C800" s="37" t="s">
        <v>185</v>
      </c>
      <c r="D800" s="37" t="s">
        <v>187</v>
      </c>
      <c r="E800" s="37" t="s">
        <v>185</v>
      </c>
      <c r="F800" s="37" t="s">
        <v>185</v>
      </c>
      <c r="G800" s="37" t="n">
        <v>0</v>
      </c>
      <c r="H800" s="37" t="n">
        <v>0</v>
      </c>
      <c r="I800" s="37" t="n">
        <v>1</v>
      </c>
    </row>
    <row r="801" customFormat="false" ht="15" hidden="false" customHeight="false" outlineLevel="0" collapsed="false">
      <c r="A801" s="37" t="s">
        <v>1392</v>
      </c>
      <c r="B801" s="37" t="s">
        <v>2310</v>
      </c>
      <c r="C801" s="37" t="s">
        <v>185</v>
      </c>
      <c r="D801" s="37" t="s">
        <v>187</v>
      </c>
      <c r="E801" s="37" t="s">
        <v>185</v>
      </c>
      <c r="F801" s="37" t="s">
        <v>185</v>
      </c>
      <c r="G801" s="37" t="n">
        <v>0</v>
      </c>
      <c r="H801" s="37" t="n">
        <v>0</v>
      </c>
      <c r="I801" s="37" t="n">
        <v>0</v>
      </c>
    </row>
    <row r="802" customFormat="false" ht="15" hidden="false" customHeight="false" outlineLevel="0" collapsed="false">
      <c r="A802" s="37" t="s">
        <v>1393</v>
      </c>
      <c r="B802" s="37" t="s">
        <v>2310</v>
      </c>
      <c r="C802" s="37" t="s">
        <v>185</v>
      </c>
      <c r="D802" s="37" t="s">
        <v>187</v>
      </c>
      <c r="E802" s="37" t="s">
        <v>185</v>
      </c>
      <c r="F802" s="37" t="s">
        <v>185</v>
      </c>
      <c r="G802" s="37" t="n">
        <v>0</v>
      </c>
      <c r="H802" s="37" t="n">
        <v>0</v>
      </c>
      <c r="I802" s="37" t="n">
        <v>0</v>
      </c>
    </row>
    <row r="803" customFormat="false" ht="15" hidden="false" customHeight="false" outlineLevel="0" collapsed="false">
      <c r="A803" s="37" t="s">
        <v>1394</v>
      </c>
      <c r="B803" s="37" t="s">
        <v>2310</v>
      </c>
      <c r="C803" s="37" t="s">
        <v>185</v>
      </c>
      <c r="D803" s="37" t="s">
        <v>187</v>
      </c>
      <c r="E803" s="37" t="s">
        <v>185</v>
      </c>
      <c r="F803" s="37" t="s">
        <v>185</v>
      </c>
      <c r="G803" s="37" t="n">
        <v>0</v>
      </c>
      <c r="H803" s="37" t="n">
        <v>0</v>
      </c>
      <c r="I803" s="37" t="n">
        <v>0</v>
      </c>
    </row>
    <row r="804" customFormat="false" ht="15" hidden="false" customHeight="false" outlineLevel="0" collapsed="false">
      <c r="A804" s="37" t="s">
        <v>1395</v>
      </c>
      <c r="B804" s="37" t="s">
        <v>2310</v>
      </c>
      <c r="C804" s="37" t="s">
        <v>185</v>
      </c>
      <c r="D804" s="37" t="s">
        <v>187</v>
      </c>
      <c r="E804" s="37" t="s">
        <v>185</v>
      </c>
      <c r="F804" s="37" t="s">
        <v>185</v>
      </c>
      <c r="G804" s="37" t="n">
        <v>0</v>
      </c>
      <c r="H804" s="37" t="n">
        <v>1</v>
      </c>
      <c r="I804" s="37" t="n">
        <v>0</v>
      </c>
    </row>
    <row r="805" customFormat="false" ht="15" hidden="false" customHeight="false" outlineLevel="0" collapsed="false">
      <c r="A805" s="37" t="s">
        <v>1397</v>
      </c>
      <c r="B805" s="37" t="s">
        <v>2310</v>
      </c>
      <c r="C805" s="37" t="s">
        <v>185</v>
      </c>
      <c r="D805" s="37" t="s">
        <v>187</v>
      </c>
      <c r="E805" s="37" t="s">
        <v>185</v>
      </c>
      <c r="F805" s="37" t="s">
        <v>185</v>
      </c>
      <c r="G805" s="37" t="n">
        <v>0</v>
      </c>
      <c r="H805" s="37" t="n">
        <v>0</v>
      </c>
      <c r="I805" s="37" t="n">
        <v>1</v>
      </c>
    </row>
    <row r="806" customFormat="false" ht="15" hidden="false" customHeight="false" outlineLevel="0" collapsed="false">
      <c r="A806" s="37" t="s">
        <v>1398</v>
      </c>
      <c r="B806" s="37" t="s">
        <v>2310</v>
      </c>
      <c r="C806" s="37" t="s">
        <v>185</v>
      </c>
      <c r="D806" s="37" t="s">
        <v>187</v>
      </c>
      <c r="E806" s="37" t="s">
        <v>185</v>
      </c>
      <c r="F806" s="37" t="s">
        <v>185</v>
      </c>
      <c r="G806" s="37" t="n">
        <v>0</v>
      </c>
      <c r="H806" s="37" t="n">
        <v>0</v>
      </c>
      <c r="I806" s="37" t="n">
        <v>0</v>
      </c>
    </row>
    <row r="807" customFormat="false" ht="15" hidden="false" customHeight="false" outlineLevel="0" collapsed="false">
      <c r="A807" s="37" t="s">
        <v>1399</v>
      </c>
      <c r="B807" s="37" t="s">
        <v>2310</v>
      </c>
      <c r="C807" s="37" t="s">
        <v>185</v>
      </c>
      <c r="D807" s="37" t="s">
        <v>187</v>
      </c>
      <c r="E807" s="37" t="s">
        <v>185</v>
      </c>
      <c r="F807" s="37" t="s">
        <v>185</v>
      </c>
      <c r="G807" s="37" t="n">
        <v>0</v>
      </c>
      <c r="H807" s="37" t="n">
        <v>0</v>
      </c>
      <c r="I807" s="37" t="n">
        <v>1</v>
      </c>
    </row>
    <row r="808" customFormat="false" ht="15" hidden="false" customHeight="false" outlineLevel="0" collapsed="false">
      <c r="A808" s="37" t="s">
        <v>1400</v>
      </c>
      <c r="B808" s="37" t="s">
        <v>2310</v>
      </c>
      <c r="C808" s="37" t="s">
        <v>187</v>
      </c>
      <c r="D808" s="37" t="s">
        <v>187</v>
      </c>
      <c r="E808" s="37" t="s">
        <v>185</v>
      </c>
      <c r="F808" s="37" t="s">
        <v>185</v>
      </c>
      <c r="G808" s="37" t="n">
        <v>0</v>
      </c>
      <c r="H808" s="37" t="n">
        <v>0</v>
      </c>
      <c r="I808" s="37" t="n">
        <v>0</v>
      </c>
    </row>
    <row r="809" customFormat="false" ht="15" hidden="false" customHeight="false" outlineLevel="0" collapsed="false">
      <c r="A809" s="37" t="s">
        <v>1401</v>
      </c>
      <c r="B809" s="37" t="s">
        <v>2310</v>
      </c>
      <c r="C809" s="37" t="s">
        <v>187</v>
      </c>
      <c r="D809" s="37" t="s">
        <v>187</v>
      </c>
      <c r="E809" s="37" t="s">
        <v>185</v>
      </c>
      <c r="F809" s="37" t="s">
        <v>185</v>
      </c>
      <c r="G809" s="37" t="n">
        <v>0</v>
      </c>
      <c r="H809" s="37" t="n">
        <v>0</v>
      </c>
      <c r="I809" s="37" t="n">
        <v>0</v>
      </c>
    </row>
    <row r="810" customFormat="false" ht="15" hidden="false" customHeight="false" outlineLevel="0" collapsed="false">
      <c r="A810" s="37" t="s">
        <v>1402</v>
      </c>
      <c r="B810" s="37" t="s">
        <v>2310</v>
      </c>
      <c r="C810" s="37" t="s">
        <v>185</v>
      </c>
      <c r="D810" s="37" t="s">
        <v>187</v>
      </c>
      <c r="E810" s="37" t="s">
        <v>185</v>
      </c>
      <c r="F810" s="37" t="s">
        <v>185</v>
      </c>
      <c r="G810" s="37" t="n">
        <v>0</v>
      </c>
      <c r="H810" s="37" t="n">
        <v>0</v>
      </c>
      <c r="I810" s="37" t="n">
        <v>0</v>
      </c>
    </row>
    <row r="811" customFormat="false" ht="15" hidden="false" customHeight="false" outlineLevel="0" collapsed="false">
      <c r="A811" s="37" t="s">
        <v>1404</v>
      </c>
      <c r="B811" s="37" t="s">
        <v>2312</v>
      </c>
      <c r="C811" s="37" t="s">
        <v>185</v>
      </c>
      <c r="D811" s="37" t="s">
        <v>187</v>
      </c>
      <c r="E811" s="37" t="s">
        <v>185</v>
      </c>
      <c r="F811" s="37" t="s">
        <v>185</v>
      </c>
      <c r="G811" s="37" t="n">
        <v>0</v>
      </c>
      <c r="H811" s="37" t="n">
        <v>0</v>
      </c>
      <c r="I811" s="37" t="n">
        <v>0</v>
      </c>
    </row>
    <row r="812" customFormat="false" ht="15" hidden="false" customHeight="false" outlineLevel="0" collapsed="false">
      <c r="A812" s="37" t="s">
        <v>1405</v>
      </c>
      <c r="B812" s="37" t="s">
        <v>2312</v>
      </c>
      <c r="C812" s="37" t="s">
        <v>185</v>
      </c>
      <c r="D812" s="37" t="s">
        <v>187</v>
      </c>
      <c r="E812" s="37" t="s">
        <v>185</v>
      </c>
      <c r="F812" s="37" t="s">
        <v>185</v>
      </c>
      <c r="G812" s="37" t="n">
        <v>1</v>
      </c>
      <c r="H812" s="37" t="n">
        <v>0</v>
      </c>
      <c r="I812" s="37" t="n">
        <v>0</v>
      </c>
    </row>
    <row r="813" customFormat="false" ht="15" hidden="false" customHeight="false" outlineLevel="0" collapsed="false">
      <c r="A813" s="37" t="s">
        <v>1406</v>
      </c>
      <c r="B813" s="37" t="s">
        <v>2310</v>
      </c>
      <c r="C813" s="37" t="s">
        <v>185</v>
      </c>
      <c r="D813" s="37" t="s">
        <v>187</v>
      </c>
      <c r="E813" s="37" t="s">
        <v>185</v>
      </c>
      <c r="F813" s="37" t="s">
        <v>185</v>
      </c>
      <c r="G813" s="37" t="n">
        <v>0</v>
      </c>
      <c r="H813" s="37" t="n">
        <v>0</v>
      </c>
      <c r="I813" s="37" t="n">
        <v>1</v>
      </c>
    </row>
    <row r="814" customFormat="false" ht="15" hidden="false" customHeight="false" outlineLevel="0" collapsed="false">
      <c r="A814" s="37" t="s">
        <v>1407</v>
      </c>
      <c r="B814" s="37" t="s">
        <v>2310</v>
      </c>
      <c r="C814" s="37" t="s">
        <v>185</v>
      </c>
      <c r="D814" s="37" t="s">
        <v>187</v>
      </c>
      <c r="E814" s="37" t="s">
        <v>185</v>
      </c>
      <c r="F814" s="37" t="s">
        <v>185</v>
      </c>
      <c r="G814" s="37" t="n">
        <v>1</v>
      </c>
      <c r="H814" s="37" t="n">
        <v>0</v>
      </c>
      <c r="I814" s="37" t="n">
        <v>0</v>
      </c>
    </row>
    <row r="815" customFormat="false" ht="15" hidden="false" customHeight="false" outlineLevel="0" collapsed="false">
      <c r="A815" s="37" t="s">
        <v>1408</v>
      </c>
      <c r="B815" s="37" t="s">
        <v>2310</v>
      </c>
      <c r="C815" s="37" t="s">
        <v>185</v>
      </c>
      <c r="D815" s="37" t="s">
        <v>187</v>
      </c>
      <c r="E815" s="37" t="s">
        <v>185</v>
      </c>
      <c r="F815" s="37" t="s">
        <v>185</v>
      </c>
      <c r="G815" s="37" t="n">
        <v>0</v>
      </c>
      <c r="H815" s="37" t="n">
        <v>0</v>
      </c>
      <c r="I815" s="37" t="n">
        <v>0</v>
      </c>
    </row>
    <row r="816" customFormat="false" ht="15" hidden="false" customHeight="false" outlineLevel="0" collapsed="false">
      <c r="A816" s="37" t="s">
        <v>1409</v>
      </c>
      <c r="B816" s="37" t="s">
        <v>2310</v>
      </c>
      <c r="C816" s="37" t="s">
        <v>185</v>
      </c>
      <c r="D816" s="37" t="s">
        <v>187</v>
      </c>
      <c r="E816" s="37" t="s">
        <v>185</v>
      </c>
      <c r="F816" s="37" t="s">
        <v>187</v>
      </c>
      <c r="G816" s="37" t="n">
        <v>0</v>
      </c>
      <c r="H816" s="37" t="n">
        <v>0</v>
      </c>
      <c r="I816" s="37" t="n">
        <v>0</v>
      </c>
    </row>
    <row r="817" customFormat="false" ht="15" hidden="false" customHeight="false" outlineLevel="0" collapsed="false">
      <c r="A817" s="37" t="s">
        <v>1410</v>
      </c>
      <c r="B817" s="37" t="s">
        <v>2310</v>
      </c>
      <c r="C817" s="37" t="s">
        <v>185</v>
      </c>
      <c r="D817" s="37" t="s">
        <v>187</v>
      </c>
      <c r="E817" s="37" t="s">
        <v>185</v>
      </c>
      <c r="F817" s="37" t="s">
        <v>185</v>
      </c>
      <c r="G817" s="37" t="n">
        <v>0</v>
      </c>
      <c r="H817" s="37" t="n">
        <v>0</v>
      </c>
      <c r="I817" s="37" t="n">
        <v>0</v>
      </c>
    </row>
    <row r="818" customFormat="false" ht="15" hidden="false" customHeight="false" outlineLevel="0" collapsed="false">
      <c r="A818" s="37" t="s">
        <v>1377</v>
      </c>
      <c r="B818" s="37" t="s">
        <v>2311</v>
      </c>
      <c r="C818" s="37" t="s">
        <v>185</v>
      </c>
      <c r="D818" s="37" t="s">
        <v>187</v>
      </c>
      <c r="E818" s="37" t="s">
        <v>185</v>
      </c>
      <c r="F818" s="37" t="s">
        <v>185</v>
      </c>
      <c r="G818" s="37" t="n">
        <v>0</v>
      </c>
      <c r="H818" s="37" t="n">
        <v>0</v>
      </c>
      <c r="I818" s="37" t="n">
        <v>0</v>
      </c>
    </row>
    <row r="819" customFormat="false" ht="15" hidden="false" customHeight="false" outlineLevel="0" collapsed="false">
      <c r="A819" s="37" t="s">
        <v>1411</v>
      </c>
      <c r="B819" s="37" t="s">
        <v>2310</v>
      </c>
      <c r="C819" s="37" t="s">
        <v>185</v>
      </c>
      <c r="D819" s="37" t="s">
        <v>187</v>
      </c>
      <c r="E819" s="37" t="s">
        <v>185</v>
      </c>
      <c r="F819" s="37" t="s">
        <v>185</v>
      </c>
      <c r="G819" s="37" t="n">
        <v>0</v>
      </c>
      <c r="H819" s="37" t="n">
        <v>0</v>
      </c>
      <c r="I819" s="37" t="n">
        <v>0</v>
      </c>
    </row>
    <row r="820" customFormat="false" ht="15" hidden="false" customHeight="false" outlineLevel="0" collapsed="false">
      <c r="A820" s="37" t="s">
        <v>1266</v>
      </c>
      <c r="B820" s="37" t="s">
        <v>2310</v>
      </c>
      <c r="C820" s="37" t="s">
        <v>185</v>
      </c>
      <c r="D820" s="37" t="s">
        <v>187</v>
      </c>
      <c r="E820" s="37" t="s">
        <v>185</v>
      </c>
      <c r="F820" s="37" t="s">
        <v>185</v>
      </c>
      <c r="G820" s="37" t="n">
        <v>1</v>
      </c>
      <c r="H820" s="37" t="n">
        <v>0</v>
      </c>
      <c r="I820" s="37" t="n">
        <v>0</v>
      </c>
    </row>
    <row r="821" customFormat="false" ht="15" hidden="false" customHeight="false" outlineLevel="0" collapsed="false">
      <c r="A821" s="37" t="s">
        <v>1412</v>
      </c>
      <c r="B821" s="37" t="s">
        <v>2310</v>
      </c>
      <c r="C821" s="37" t="s">
        <v>185</v>
      </c>
      <c r="D821" s="37" t="s">
        <v>187</v>
      </c>
      <c r="E821" s="37" t="s">
        <v>185</v>
      </c>
      <c r="F821" s="37" t="s">
        <v>185</v>
      </c>
      <c r="G821" s="37" t="n">
        <v>0</v>
      </c>
      <c r="H821" s="37" t="n">
        <v>0</v>
      </c>
      <c r="I821" s="37" t="n">
        <v>0</v>
      </c>
    </row>
    <row r="822" customFormat="false" ht="15" hidden="false" customHeight="false" outlineLevel="0" collapsed="false">
      <c r="A822" s="37" t="s">
        <v>421</v>
      </c>
      <c r="B822" s="37" t="s">
        <v>2310</v>
      </c>
      <c r="C822" s="37" t="s">
        <v>185</v>
      </c>
      <c r="D822" s="37" t="s">
        <v>187</v>
      </c>
      <c r="E822" s="37" t="s">
        <v>185</v>
      </c>
      <c r="F822" s="37" t="s">
        <v>185</v>
      </c>
      <c r="G822" s="37" t="n">
        <v>0</v>
      </c>
      <c r="H822" s="37" t="n">
        <v>0</v>
      </c>
      <c r="I822" s="37" t="n">
        <v>0</v>
      </c>
    </row>
    <row r="823" customFormat="false" ht="15" hidden="false" customHeight="false" outlineLevel="0" collapsed="false">
      <c r="A823" s="37" t="s">
        <v>1413</v>
      </c>
      <c r="B823" s="37" t="s">
        <v>2310</v>
      </c>
      <c r="C823" s="37" t="s">
        <v>185</v>
      </c>
      <c r="D823" s="37" t="s">
        <v>187</v>
      </c>
      <c r="E823" s="37" t="s">
        <v>185</v>
      </c>
      <c r="F823" s="37" t="s">
        <v>185</v>
      </c>
      <c r="G823" s="37" t="n">
        <v>0</v>
      </c>
      <c r="H823" s="37" t="n">
        <v>0</v>
      </c>
      <c r="I823" s="37" t="n">
        <v>0</v>
      </c>
    </row>
    <row r="824" customFormat="false" ht="15" hidden="false" customHeight="false" outlineLevel="0" collapsed="false">
      <c r="A824" s="37" t="s">
        <v>1414</v>
      </c>
      <c r="B824" s="37" t="s">
        <v>2310</v>
      </c>
      <c r="C824" s="37" t="s">
        <v>185</v>
      </c>
      <c r="D824" s="37" t="s">
        <v>187</v>
      </c>
      <c r="E824" s="37" t="s">
        <v>185</v>
      </c>
      <c r="F824" s="37" t="s">
        <v>185</v>
      </c>
      <c r="G824" s="37" t="n">
        <v>0</v>
      </c>
      <c r="H824" s="37" t="n">
        <v>0</v>
      </c>
      <c r="I824" s="37" t="n">
        <v>0</v>
      </c>
    </row>
    <row r="825" customFormat="false" ht="15" hidden="false" customHeight="false" outlineLevel="0" collapsed="false">
      <c r="A825" s="37" t="s">
        <v>1415</v>
      </c>
      <c r="B825" s="37" t="s">
        <v>2310</v>
      </c>
      <c r="C825" s="37" t="s">
        <v>187</v>
      </c>
      <c r="D825" s="37" t="s">
        <v>187</v>
      </c>
      <c r="E825" s="37" t="s">
        <v>185</v>
      </c>
      <c r="F825" s="37" t="s">
        <v>185</v>
      </c>
      <c r="G825" s="37" t="n">
        <v>0</v>
      </c>
      <c r="H825" s="37" t="n">
        <v>0</v>
      </c>
      <c r="I825" s="37" t="n">
        <v>0</v>
      </c>
    </row>
    <row r="826" customFormat="false" ht="15" hidden="false" customHeight="false" outlineLevel="0" collapsed="false">
      <c r="A826" s="37" t="s">
        <v>1417</v>
      </c>
      <c r="B826" s="37" t="s">
        <v>2310</v>
      </c>
      <c r="C826" s="37" t="s">
        <v>185</v>
      </c>
      <c r="D826" s="37" t="s">
        <v>187</v>
      </c>
      <c r="E826" s="37" t="s">
        <v>185</v>
      </c>
      <c r="F826" s="37" t="s">
        <v>185</v>
      </c>
      <c r="G826" s="37" t="n">
        <v>0</v>
      </c>
      <c r="H826" s="37" t="n">
        <v>0</v>
      </c>
      <c r="I826" s="37" t="n">
        <v>0</v>
      </c>
    </row>
    <row r="827" customFormat="false" ht="15" hidden="false" customHeight="false" outlineLevel="0" collapsed="false">
      <c r="A827" s="37" t="s">
        <v>1419</v>
      </c>
      <c r="B827" s="37" t="s">
        <v>2310</v>
      </c>
      <c r="C827" s="37" t="s">
        <v>185</v>
      </c>
      <c r="D827" s="37" t="s">
        <v>187</v>
      </c>
      <c r="E827" s="37" t="s">
        <v>185</v>
      </c>
      <c r="F827" s="37" t="s">
        <v>185</v>
      </c>
      <c r="G827" s="37" t="n">
        <v>0</v>
      </c>
      <c r="H827" s="37" t="n">
        <v>0</v>
      </c>
      <c r="I827" s="37" t="n">
        <v>0</v>
      </c>
    </row>
    <row r="828" customFormat="false" ht="15" hidden="false" customHeight="false" outlineLevel="0" collapsed="false">
      <c r="A828" s="37" t="s">
        <v>1420</v>
      </c>
      <c r="B828" s="37" t="s">
        <v>2310</v>
      </c>
      <c r="C828" s="37" t="s">
        <v>185</v>
      </c>
      <c r="D828" s="37" t="s">
        <v>187</v>
      </c>
      <c r="E828" s="37" t="s">
        <v>185</v>
      </c>
      <c r="F828" s="37" t="s">
        <v>185</v>
      </c>
      <c r="G828" s="37" t="n">
        <v>0</v>
      </c>
      <c r="H828" s="37" t="n">
        <v>0</v>
      </c>
      <c r="I828" s="37" t="n">
        <v>0</v>
      </c>
    </row>
    <row r="829" customFormat="false" ht="15" hidden="false" customHeight="false" outlineLevel="0" collapsed="false">
      <c r="A829" s="37" t="s">
        <v>1421</v>
      </c>
      <c r="B829" s="37" t="s">
        <v>2310</v>
      </c>
      <c r="C829" s="37" t="s">
        <v>185</v>
      </c>
      <c r="D829" s="37" t="s">
        <v>187</v>
      </c>
      <c r="E829" s="37" t="s">
        <v>185</v>
      </c>
      <c r="F829" s="37" t="s">
        <v>185</v>
      </c>
      <c r="G829" s="37" t="n">
        <v>0</v>
      </c>
      <c r="H829" s="37" t="n">
        <v>0</v>
      </c>
      <c r="I829" s="37" t="n">
        <v>0</v>
      </c>
    </row>
    <row r="830" customFormat="false" ht="15" hidden="false" customHeight="false" outlineLevel="0" collapsed="false">
      <c r="A830" s="37" t="s">
        <v>1422</v>
      </c>
      <c r="B830" s="37" t="s">
        <v>2310</v>
      </c>
      <c r="C830" s="37" t="s">
        <v>185</v>
      </c>
      <c r="D830" s="37" t="s">
        <v>187</v>
      </c>
      <c r="E830" s="37" t="s">
        <v>185</v>
      </c>
      <c r="F830" s="37" t="s">
        <v>185</v>
      </c>
      <c r="G830" s="37" t="n">
        <v>0</v>
      </c>
      <c r="H830" s="37" t="n">
        <v>0</v>
      </c>
      <c r="I830" s="37" t="n">
        <v>0</v>
      </c>
    </row>
    <row r="831" customFormat="false" ht="15" hidden="false" customHeight="false" outlineLevel="0" collapsed="false">
      <c r="A831" s="37" t="s">
        <v>1423</v>
      </c>
      <c r="B831" s="37" t="s">
        <v>2310</v>
      </c>
      <c r="C831" s="37" t="s">
        <v>185</v>
      </c>
      <c r="D831" s="37" t="s">
        <v>187</v>
      </c>
      <c r="E831" s="37" t="s">
        <v>187</v>
      </c>
      <c r="F831" s="37" t="s">
        <v>185</v>
      </c>
      <c r="G831" s="37" t="n">
        <v>1</v>
      </c>
      <c r="H831" s="37" t="n">
        <v>0</v>
      </c>
      <c r="I831" s="37" t="n">
        <v>0</v>
      </c>
    </row>
    <row r="832" customFormat="false" ht="15" hidden="false" customHeight="false" outlineLevel="0" collapsed="false">
      <c r="A832" s="37" t="s">
        <v>1424</v>
      </c>
      <c r="B832" s="37" t="s">
        <v>2310</v>
      </c>
      <c r="C832" s="37" t="s">
        <v>185</v>
      </c>
      <c r="D832" s="37" t="s">
        <v>187</v>
      </c>
      <c r="E832" s="37" t="s">
        <v>185</v>
      </c>
      <c r="F832" s="37" t="s">
        <v>185</v>
      </c>
      <c r="G832" s="37" t="n">
        <v>0</v>
      </c>
      <c r="H832" s="37" t="n">
        <v>0</v>
      </c>
      <c r="I832" s="37" t="n">
        <v>0</v>
      </c>
    </row>
    <row r="833" customFormat="false" ht="15" hidden="false" customHeight="false" outlineLevel="0" collapsed="false">
      <c r="A833" s="37" t="s">
        <v>1425</v>
      </c>
      <c r="B833" s="37" t="s">
        <v>2310</v>
      </c>
      <c r="C833" s="37" t="s">
        <v>185</v>
      </c>
      <c r="D833" s="37" t="s">
        <v>187</v>
      </c>
      <c r="E833" s="37" t="s">
        <v>185</v>
      </c>
      <c r="F833" s="37" t="s">
        <v>185</v>
      </c>
      <c r="G833" s="37" t="n">
        <v>0</v>
      </c>
      <c r="H833" s="37" t="n">
        <v>1</v>
      </c>
      <c r="I833" s="37" t="n">
        <v>0</v>
      </c>
    </row>
    <row r="834" customFormat="false" ht="15" hidden="false" customHeight="false" outlineLevel="0" collapsed="false">
      <c r="A834" s="37" t="s">
        <v>1427</v>
      </c>
      <c r="B834" s="37" t="s">
        <v>2310</v>
      </c>
      <c r="C834" s="37" t="s">
        <v>185</v>
      </c>
      <c r="D834" s="37" t="s">
        <v>187</v>
      </c>
      <c r="E834" s="37" t="s">
        <v>185</v>
      </c>
      <c r="F834" s="37" t="s">
        <v>185</v>
      </c>
      <c r="G834" s="37" t="n">
        <v>0</v>
      </c>
      <c r="H834" s="37" t="n">
        <v>0</v>
      </c>
      <c r="I834" s="37" t="n">
        <v>0</v>
      </c>
    </row>
    <row r="835" customFormat="false" ht="15" hidden="false" customHeight="false" outlineLevel="0" collapsed="false">
      <c r="A835" s="37" t="s">
        <v>1428</v>
      </c>
      <c r="B835" s="37" t="s">
        <v>2310</v>
      </c>
      <c r="C835" s="37" t="s">
        <v>185</v>
      </c>
      <c r="D835" s="37" t="s">
        <v>187</v>
      </c>
      <c r="E835" s="37" t="s">
        <v>185</v>
      </c>
      <c r="F835" s="37" t="s">
        <v>185</v>
      </c>
      <c r="G835" s="37" t="n">
        <v>0</v>
      </c>
      <c r="H835" s="37" t="n">
        <v>0</v>
      </c>
      <c r="I835" s="37" t="n">
        <v>0</v>
      </c>
    </row>
    <row r="836" customFormat="false" ht="15" hidden="false" customHeight="false" outlineLevel="0" collapsed="false">
      <c r="A836" s="37" t="s">
        <v>477</v>
      </c>
      <c r="B836" s="37" t="s">
        <v>2310</v>
      </c>
      <c r="C836" s="37" t="s">
        <v>185</v>
      </c>
      <c r="D836" s="37" t="s">
        <v>187</v>
      </c>
      <c r="E836" s="37" t="s">
        <v>185</v>
      </c>
      <c r="F836" s="37" t="s">
        <v>185</v>
      </c>
      <c r="G836" s="37" t="n">
        <v>1</v>
      </c>
      <c r="H836" s="37" t="n">
        <v>0</v>
      </c>
      <c r="I836" s="37" t="n">
        <v>0</v>
      </c>
    </row>
    <row r="837" customFormat="false" ht="15" hidden="false" customHeight="false" outlineLevel="0" collapsed="false">
      <c r="A837" s="37" t="s">
        <v>1429</v>
      </c>
      <c r="B837" s="37" t="s">
        <v>2311</v>
      </c>
      <c r="C837" s="37" t="s">
        <v>185</v>
      </c>
      <c r="D837" s="37" t="s">
        <v>187</v>
      </c>
      <c r="E837" s="37" t="s">
        <v>185</v>
      </c>
      <c r="F837" s="37" t="s">
        <v>185</v>
      </c>
      <c r="G837" s="37" t="n">
        <v>0</v>
      </c>
      <c r="H837" s="37" t="n">
        <v>0</v>
      </c>
      <c r="I837" s="37" t="n">
        <v>0</v>
      </c>
    </row>
    <row r="838" customFormat="false" ht="15" hidden="false" customHeight="false" outlineLevel="0" collapsed="false">
      <c r="A838" s="37" t="s">
        <v>693</v>
      </c>
      <c r="B838" s="37" t="s">
        <v>2310</v>
      </c>
      <c r="C838" s="37" t="s">
        <v>185</v>
      </c>
      <c r="D838" s="37" t="s">
        <v>187</v>
      </c>
      <c r="E838" s="37" t="s">
        <v>185</v>
      </c>
      <c r="F838" s="37" t="s">
        <v>185</v>
      </c>
      <c r="G838" s="37" t="n">
        <v>1</v>
      </c>
      <c r="H838" s="37" t="n">
        <v>0</v>
      </c>
      <c r="I838" s="37" t="n">
        <v>0</v>
      </c>
    </row>
    <row r="839" customFormat="false" ht="15" hidden="false" customHeight="false" outlineLevel="0" collapsed="false">
      <c r="A839" s="37" t="s">
        <v>1430</v>
      </c>
      <c r="B839" s="37" t="s">
        <v>2310</v>
      </c>
      <c r="C839" s="37" t="s">
        <v>185</v>
      </c>
      <c r="D839" s="37" t="s">
        <v>187</v>
      </c>
      <c r="E839" s="37" t="s">
        <v>185</v>
      </c>
      <c r="F839" s="37" t="s">
        <v>185</v>
      </c>
      <c r="G839" s="37" t="n">
        <v>0</v>
      </c>
      <c r="H839" s="37" t="n">
        <v>0</v>
      </c>
      <c r="I839" s="37" t="n">
        <v>0</v>
      </c>
    </row>
    <row r="840" customFormat="false" ht="15" hidden="false" customHeight="false" outlineLevel="0" collapsed="false">
      <c r="A840" s="37" t="s">
        <v>745</v>
      </c>
      <c r="B840" s="37" t="s">
        <v>2310</v>
      </c>
      <c r="C840" s="37" t="s">
        <v>185</v>
      </c>
      <c r="D840" s="37" t="s">
        <v>187</v>
      </c>
      <c r="E840" s="37" t="s">
        <v>185</v>
      </c>
      <c r="F840" s="37" t="s">
        <v>185</v>
      </c>
      <c r="G840" s="37" t="n">
        <v>0</v>
      </c>
      <c r="H840" s="37" t="n">
        <v>0</v>
      </c>
      <c r="I840" s="37" t="n">
        <v>0</v>
      </c>
    </row>
    <row r="841" customFormat="false" ht="15" hidden="false" customHeight="false" outlineLevel="0" collapsed="false">
      <c r="A841" s="37" t="s">
        <v>1431</v>
      </c>
      <c r="B841" s="37" t="s">
        <v>2310</v>
      </c>
      <c r="C841" s="37" t="s">
        <v>185</v>
      </c>
      <c r="D841" s="37" t="s">
        <v>187</v>
      </c>
      <c r="E841" s="37" t="s">
        <v>185</v>
      </c>
      <c r="F841" s="37" t="s">
        <v>185</v>
      </c>
      <c r="G841" s="37" t="n">
        <v>0</v>
      </c>
      <c r="H841" s="37" t="n">
        <v>0</v>
      </c>
      <c r="I841" s="37" t="n">
        <v>1</v>
      </c>
    </row>
    <row r="842" customFormat="false" ht="15" hidden="false" customHeight="false" outlineLevel="0" collapsed="false">
      <c r="A842" s="37" t="s">
        <v>1432</v>
      </c>
      <c r="B842" s="37" t="s">
        <v>2310</v>
      </c>
      <c r="C842" s="37" t="s">
        <v>185</v>
      </c>
      <c r="D842" s="37" t="s">
        <v>187</v>
      </c>
      <c r="E842" s="37" t="s">
        <v>185</v>
      </c>
      <c r="F842" s="37" t="s">
        <v>185</v>
      </c>
      <c r="G842" s="37" t="n">
        <v>0</v>
      </c>
      <c r="H842" s="37" t="n">
        <v>0</v>
      </c>
      <c r="I842" s="37" t="n">
        <v>0</v>
      </c>
    </row>
    <row r="843" customFormat="false" ht="15" hidden="false" customHeight="false" outlineLevel="0" collapsed="false">
      <c r="A843" s="37" t="s">
        <v>1433</v>
      </c>
      <c r="B843" s="37" t="s">
        <v>2310</v>
      </c>
      <c r="C843" s="37" t="s">
        <v>185</v>
      </c>
      <c r="D843" s="37" t="s">
        <v>187</v>
      </c>
      <c r="E843" s="37" t="s">
        <v>185</v>
      </c>
      <c r="F843" s="37" t="s">
        <v>185</v>
      </c>
      <c r="G843" s="37" t="n">
        <v>0</v>
      </c>
      <c r="H843" s="37" t="n">
        <v>0</v>
      </c>
      <c r="I843" s="37" t="n">
        <v>0</v>
      </c>
    </row>
    <row r="844" customFormat="false" ht="15" hidden="false" customHeight="false" outlineLevel="0" collapsed="false">
      <c r="A844" s="37" t="s">
        <v>1434</v>
      </c>
      <c r="B844" s="37" t="s">
        <v>2310</v>
      </c>
      <c r="C844" s="37" t="s">
        <v>185</v>
      </c>
      <c r="D844" s="37" t="s">
        <v>187</v>
      </c>
      <c r="E844" s="37" t="s">
        <v>185</v>
      </c>
      <c r="F844" s="37" t="s">
        <v>185</v>
      </c>
      <c r="G844" s="37" t="n">
        <v>0</v>
      </c>
      <c r="H844" s="37" t="n">
        <v>0</v>
      </c>
      <c r="I844" s="37" t="n">
        <v>1</v>
      </c>
    </row>
    <row r="845" customFormat="false" ht="15" hidden="false" customHeight="false" outlineLevel="0" collapsed="false">
      <c r="A845" s="37" t="s">
        <v>1435</v>
      </c>
      <c r="B845" s="37" t="s">
        <v>2310</v>
      </c>
      <c r="C845" s="37" t="s">
        <v>185</v>
      </c>
      <c r="D845" s="37" t="s">
        <v>187</v>
      </c>
      <c r="E845" s="37" t="s">
        <v>185</v>
      </c>
      <c r="F845" s="37" t="s">
        <v>185</v>
      </c>
      <c r="G845" s="37" t="n">
        <v>0</v>
      </c>
      <c r="H845" s="37" t="n">
        <v>0</v>
      </c>
      <c r="I845" s="37" t="n">
        <v>1</v>
      </c>
    </row>
    <row r="846" customFormat="false" ht="15" hidden="false" customHeight="false" outlineLevel="0" collapsed="false">
      <c r="A846" s="37" t="s">
        <v>1436</v>
      </c>
      <c r="B846" s="37" t="s">
        <v>2310</v>
      </c>
      <c r="C846" s="37" t="s">
        <v>185</v>
      </c>
      <c r="D846" s="37" t="s">
        <v>187</v>
      </c>
      <c r="E846" s="37" t="s">
        <v>185</v>
      </c>
      <c r="F846" s="37" t="s">
        <v>187</v>
      </c>
      <c r="G846" s="37" t="n">
        <v>0</v>
      </c>
      <c r="H846" s="37" t="n">
        <v>0</v>
      </c>
      <c r="I846" s="37" t="n">
        <v>0</v>
      </c>
    </row>
    <row r="847" customFormat="false" ht="15" hidden="false" customHeight="false" outlineLevel="0" collapsed="false">
      <c r="A847" s="37" t="s">
        <v>1437</v>
      </c>
      <c r="B847" s="37" t="s">
        <v>2310</v>
      </c>
      <c r="C847" s="37" t="s">
        <v>185</v>
      </c>
      <c r="D847" s="37" t="s">
        <v>187</v>
      </c>
      <c r="E847" s="37" t="s">
        <v>185</v>
      </c>
      <c r="F847" s="37" t="s">
        <v>185</v>
      </c>
      <c r="G847" s="37" t="n">
        <v>1</v>
      </c>
      <c r="H847" s="37" t="n">
        <v>0</v>
      </c>
      <c r="I847" s="37" t="n">
        <v>0</v>
      </c>
    </row>
    <row r="848" customFormat="false" ht="15" hidden="false" customHeight="false" outlineLevel="0" collapsed="false">
      <c r="A848" s="37" t="s">
        <v>1439</v>
      </c>
      <c r="B848" s="37" t="s">
        <v>2310</v>
      </c>
      <c r="C848" s="37" t="s">
        <v>185</v>
      </c>
      <c r="D848" s="37" t="s">
        <v>187</v>
      </c>
      <c r="E848" s="37" t="s">
        <v>185</v>
      </c>
      <c r="F848" s="37" t="s">
        <v>185</v>
      </c>
      <c r="G848" s="37" t="n">
        <v>0</v>
      </c>
      <c r="H848" s="37" t="n">
        <v>0</v>
      </c>
      <c r="I848" s="37" t="n">
        <v>0</v>
      </c>
    </row>
    <row r="849" customFormat="false" ht="15" hidden="false" customHeight="false" outlineLevel="0" collapsed="false">
      <c r="A849" s="37" t="s">
        <v>1440</v>
      </c>
      <c r="B849" s="37" t="s">
        <v>2310</v>
      </c>
      <c r="C849" s="37" t="s">
        <v>185</v>
      </c>
      <c r="D849" s="37" t="s">
        <v>187</v>
      </c>
      <c r="E849" s="37" t="s">
        <v>185</v>
      </c>
      <c r="F849" s="37" t="s">
        <v>185</v>
      </c>
      <c r="G849" s="37" t="n">
        <v>0</v>
      </c>
      <c r="H849" s="37" t="n">
        <v>0</v>
      </c>
      <c r="I849" s="37" t="n">
        <v>1</v>
      </c>
    </row>
    <row r="850" customFormat="false" ht="15" hidden="false" customHeight="false" outlineLevel="0" collapsed="false">
      <c r="A850" s="37" t="s">
        <v>1441</v>
      </c>
      <c r="B850" s="37" t="s">
        <v>2310</v>
      </c>
      <c r="C850" s="37" t="s">
        <v>185</v>
      </c>
      <c r="D850" s="37" t="s">
        <v>187</v>
      </c>
      <c r="E850" s="37" t="s">
        <v>185</v>
      </c>
      <c r="F850" s="37" t="s">
        <v>185</v>
      </c>
      <c r="G850" s="37" t="n">
        <v>0</v>
      </c>
      <c r="H850" s="37" t="n">
        <v>0</v>
      </c>
      <c r="I850" s="37" t="n">
        <v>0</v>
      </c>
    </row>
    <row r="851" customFormat="false" ht="15" hidden="false" customHeight="false" outlineLevel="0" collapsed="false">
      <c r="A851" s="37" t="s">
        <v>1442</v>
      </c>
      <c r="B851" s="37" t="s">
        <v>2311</v>
      </c>
      <c r="C851" s="37" t="s">
        <v>185</v>
      </c>
      <c r="D851" s="37" t="s">
        <v>187</v>
      </c>
      <c r="E851" s="37" t="s">
        <v>185</v>
      </c>
      <c r="F851" s="37" t="s">
        <v>185</v>
      </c>
      <c r="G851" s="37" t="n">
        <v>0</v>
      </c>
      <c r="H851" s="37" t="n">
        <v>0</v>
      </c>
      <c r="I851" s="37" t="n">
        <v>0</v>
      </c>
    </row>
    <row r="852" customFormat="false" ht="15" hidden="false" customHeight="false" outlineLevel="0" collapsed="false">
      <c r="A852" s="37" t="s">
        <v>1443</v>
      </c>
      <c r="B852" s="37" t="s">
        <v>2310</v>
      </c>
      <c r="C852" s="37" t="s">
        <v>185</v>
      </c>
      <c r="D852" s="37" t="s">
        <v>187</v>
      </c>
      <c r="E852" s="37" t="s">
        <v>185</v>
      </c>
      <c r="F852" s="37" t="s">
        <v>185</v>
      </c>
      <c r="G852" s="37" t="n">
        <v>0</v>
      </c>
      <c r="H852" s="37" t="n">
        <v>0</v>
      </c>
      <c r="I852" s="37" t="n">
        <v>0</v>
      </c>
    </row>
    <row r="853" customFormat="false" ht="15" hidden="false" customHeight="false" outlineLevel="0" collapsed="false">
      <c r="A853" s="37" t="s">
        <v>1444</v>
      </c>
      <c r="B853" s="37" t="s">
        <v>2310</v>
      </c>
      <c r="C853" s="37" t="s">
        <v>185</v>
      </c>
      <c r="D853" s="37" t="s">
        <v>187</v>
      </c>
      <c r="E853" s="37" t="s">
        <v>185</v>
      </c>
      <c r="F853" s="37" t="s">
        <v>185</v>
      </c>
      <c r="G853" s="37" t="n">
        <v>0</v>
      </c>
      <c r="H853" s="37" t="n">
        <v>0</v>
      </c>
      <c r="I853" s="37" t="n">
        <v>0</v>
      </c>
    </row>
    <row r="854" customFormat="false" ht="15" hidden="false" customHeight="false" outlineLevel="0" collapsed="false">
      <c r="A854" s="37" t="s">
        <v>1445</v>
      </c>
      <c r="B854" s="37" t="s">
        <v>2310</v>
      </c>
      <c r="C854" s="37" t="s">
        <v>185</v>
      </c>
      <c r="D854" s="37" t="s">
        <v>187</v>
      </c>
      <c r="E854" s="37" t="s">
        <v>185</v>
      </c>
      <c r="F854" s="37" t="s">
        <v>187</v>
      </c>
      <c r="G854" s="37" t="n">
        <v>0</v>
      </c>
      <c r="H854" s="37" t="n">
        <v>0</v>
      </c>
      <c r="I854" s="37" t="n">
        <v>0</v>
      </c>
    </row>
    <row r="855" customFormat="false" ht="15" hidden="false" customHeight="false" outlineLevel="0" collapsed="false">
      <c r="A855" s="37" t="s">
        <v>1396</v>
      </c>
      <c r="B855" s="37" t="s">
        <v>2310</v>
      </c>
      <c r="C855" s="37" t="s">
        <v>185</v>
      </c>
      <c r="D855" s="37" t="s">
        <v>187</v>
      </c>
      <c r="E855" s="37" t="s">
        <v>185</v>
      </c>
      <c r="F855" s="37" t="s">
        <v>185</v>
      </c>
      <c r="G855" s="37" t="n">
        <v>0</v>
      </c>
      <c r="H855" s="37" t="n">
        <v>0</v>
      </c>
      <c r="I855" s="37" t="n">
        <v>0</v>
      </c>
    </row>
    <row r="856" customFormat="false" ht="15" hidden="false" customHeight="false" outlineLevel="0" collapsed="false">
      <c r="A856" s="37" t="s">
        <v>1446</v>
      </c>
      <c r="B856" s="37" t="s">
        <v>2310</v>
      </c>
      <c r="C856" s="37" t="s">
        <v>185</v>
      </c>
      <c r="D856" s="37" t="s">
        <v>187</v>
      </c>
      <c r="E856" s="37" t="s">
        <v>185</v>
      </c>
      <c r="F856" s="37" t="s">
        <v>185</v>
      </c>
      <c r="G856" s="37" t="n">
        <v>0</v>
      </c>
      <c r="H856" s="37" t="n">
        <v>0</v>
      </c>
      <c r="I856" s="37" t="n">
        <v>0</v>
      </c>
    </row>
    <row r="857" customFormat="false" ht="15" hidden="false" customHeight="false" outlineLevel="0" collapsed="false">
      <c r="A857" s="37" t="s">
        <v>1447</v>
      </c>
      <c r="B857" s="37" t="s">
        <v>2310</v>
      </c>
      <c r="C857" s="37" t="s">
        <v>187</v>
      </c>
      <c r="D857" s="37" t="s">
        <v>187</v>
      </c>
      <c r="E857" s="37" t="s">
        <v>185</v>
      </c>
      <c r="F857" s="37" t="s">
        <v>185</v>
      </c>
      <c r="G857" s="37" t="n">
        <v>0</v>
      </c>
      <c r="H857" s="37" t="n">
        <v>0</v>
      </c>
      <c r="I857" s="37" t="n">
        <v>0</v>
      </c>
    </row>
    <row r="858" customFormat="false" ht="15" hidden="false" customHeight="false" outlineLevel="0" collapsed="false">
      <c r="A858" s="37" t="s">
        <v>1006</v>
      </c>
      <c r="B858" s="37" t="s">
        <v>2310</v>
      </c>
      <c r="C858" s="37" t="s">
        <v>185</v>
      </c>
      <c r="D858" s="37" t="s">
        <v>187</v>
      </c>
      <c r="E858" s="37" t="s">
        <v>185</v>
      </c>
      <c r="F858" s="37" t="s">
        <v>185</v>
      </c>
      <c r="G858" s="37" t="n">
        <v>0</v>
      </c>
      <c r="H858" s="37" t="n">
        <v>0</v>
      </c>
      <c r="I858" s="37" t="n">
        <v>0</v>
      </c>
    </row>
    <row r="859" customFormat="false" ht="15" hidden="false" customHeight="false" outlineLevel="0" collapsed="false">
      <c r="A859" s="37" t="s">
        <v>660</v>
      </c>
      <c r="B859" s="37" t="s">
        <v>2310</v>
      </c>
      <c r="C859" s="37" t="s">
        <v>185</v>
      </c>
      <c r="D859" s="37" t="s">
        <v>187</v>
      </c>
      <c r="E859" s="37" t="s">
        <v>185</v>
      </c>
      <c r="F859" s="37" t="s">
        <v>185</v>
      </c>
      <c r="G859" s="37" t="n">
        <v>0</v>
      </c>
      <c r="H859" s="37" t="n">
        <v>0</v>
      </c>
      <c r="I859" s="37" t="n">
        <v>0</v>
      </c>
    </row>
    <row r="860" customFormat="false" ht="15" hidden="false" customHeight="false" outlineLevel="0" collapsed="false">
      <c r="A860" s="37" t="s">
        <v>1126</v>
      </c>
      <c r="B860" s="37" t="s">
        <v>2310</v>
      </c>
      <c r="C860" s="37" t="s">
        <v>185</v>
      </c>
      <c r="D860" s="37" t="s">
        <v>187</v>
      </c>
      <c r="E860" s="37" t="s">
        <v>185</v>
      </c>
      <c r="F860" s="37" t="s">
        <v>185</v>
      </c>
      <c r="G860" s="37" t="n">
        <v>0</v>
      </c>
      <c r="H860" s="37" t="n">
        <v>0</v>
      </c>
      <c r="I860" s="37" t="n">
        <v>0</v>
      </c>
    </row>
    <row r="861" customFormat="false" ht="15" hidden="false" customHeight="false" outlineLevel="0" collapsed="false">
      <c r="A861" s="37" t="s">
        <v>1448</v>
      </c>
      <c r="B861" s="37" t="s">
        <v>2310</v>
      </c>
      <c r="C861" s="37" t="s">
        <v>185</v>
      </c>
      <c r="D861" s="37" t="s">
        <v>187</v>
      </c>
      <c r="E861" s="37" t="s">
        <v>185</v>
      </c>
      <c r="F861" s="37" t="s">
        <v>185</v>
      </c>
      <c r="G861" s="37" t="n">
        <v>0</v>
      </c>
      <c r="H861" s="37" t="n">
        <v>0</v>
      </c>
      <c r="I861" s="37" t="n">
        <v>0</v>
      </c>
    </row>
    <row r="862" customFormat="false" ht="15" hidden="false" customHeight="false" outlineLevel="0" collapsed="false">
      <c r="A862" s="37" t="s">
        <v>1449</v>
      </c>
      <c r="B862" s="37" t="s">
        <v>2310</v>
      </c>
      <c r="C862" s="37" t="s">
        <v>185</v>
      </c>
      <c r="D862" s="37" t="s">
        <v>187</v>
      </c>
      <c r="E862" s="37" t="s">
        <v>185</v>
      </c>
      <c r="F862" s="37" t="s">
        <v>185</v>
      </c>
      <c r="G862" s="37" t="n">
        <v>0</v>
      </c>
      <c r="H862" s="37" t="n">
        <v>0</v>
      </c>
      <c r="I862" s="37" t="n">
        <v>1</v>
      </c>
    </row>
    <row r="863" customFormat="false" ht="15" hidden="false" customHeight="false" outlineLevel="0" collapsed="false">
      <c r="A863" s="37" t="s">
        <v>1450</v>
      </c>
      <c r="B863" s="37" t="s">
        <v>2310</v>
      </c>
      <c r="C863" s="37" t="s">
        <v>185</v>
      </c>
      <c r="D863" s="37" t="s">
        <v>187</v>
      </c>
      <c r="E863" s="37" t="s">
        <v>185</v>
      </c>
      <c r="F863" s="37" t="s">
        <v>185</v>
      </c>
      <c r="G863" s="37" t="n">
        <v>0</v>
      </c>
      <c r="H863" s="37" t="n">
        <v>0</v>
      </c>
      <c r="I863" s="37" t="n">
        <v>0</v>
      </c>
    </row>
    <row r="864" customFormat="false" ht="15" hidden="false" customHeight="false" outlineLevel="0" collapsed="false">
      <c r="A864" s="37" t="s">
        <v>458</v>
      </c>
      <c r="B864" s="37" t="s">
        <v>2310</v>
      </c>
      <c r="C864" s="37" t="s">
        <v>185</v>
      </c>
      <c r="D864" s="37" t="s">
        <v>187</v>
      </c>
      <c r="E864" s="37" t="s">
        <v>185</v>
      </c>
      <c r="F864" s="37" t="s">
        <v>187</v>
      </c>
      <c r="G864" s="37" t="n">
        <v>1</v>
      </c>
      <c r="H864" s="37" t="n">
        <v>0</v>
      </c>
      <c r="I864" s="37" t="n">
        <v>0</v>
      </c>
    </row>
    <row r="865" customFormat="false" ht="15" hidden="false" customHeight="false" outlineLevel="0" collapsed="false">
      <c r="A865" s="37" t="s">
        <v>1451</v>
      </c>
      <c r="B865" s="37" t="s">
        <v>2310</v>
      </c>
      <c r="C865" s="37" t="s">
        <v>185</v>
      </c>
      <c r="D865" s="37" t="s">
        <v>187</v>
      </c>
      <c r="E865" s="37" t="s">
        <v>185</v>
      </c>
      <c r="F865" s="37" t="s">
        <v>185</v>
      </c>
      <c r="G865" s="37" t="n">
        <v>0</v>
      </c>
      <c r="H865" s="37" t="n">
        <v>0</v>
      </c>
      <c r="I865" s="37" t="n">
        <v>0</v>
      </c>
    </row>
    <row r="866" customFormat="false" ht="15" hidden="false" customHeight="false" outlineLevel="0" collapsed="false">
      <c r="A866" s="37" t="s">
        <v>1452</v>
      </c>
      <c r="B866" s="37" t="s">
        <v>2310</v>
      </c>
      <c r="C866" s="37" t="s">
        <v>185</v>
      </c>
      <c r="D866" s="37" t="s">
        <v>187</v>
      </c>
      <c r="E866" s="37" t="s">
        <v>185</v>
      </c>
      <c r="F866" s="37" t="s">
        <v>185</v>
      </c>
      <c r="G866" s="37" t="n">
        <v>0</v>
      </c>
      <c r="H866" s="37" t="n">
        <v>0</v>
      </c>
      <c r="I866" s="37" t="n">
        <v>0</v>
      </c>
    </row>
    <row r="867" customFormat="false" ht="15" hidden="false" customHeight="false" outlineLevel="0" collapsed="false">
      <c r="A867" s="37" t="s">
        <v>961</v>
      </c>
      <c r="B867" s="37" t="s">
        <v>2310</v>
      </c>
      <c r="C867" s="37" t="s">
        <v>185</v>
      </c>
      <c r="D867" s="37" t="s">
        <v>187</v>
      </c>
      <c r="E867" s="37" t="s">
        <v>185</v>
      </c>
      <c r="F867" s="37" t="s">
        <v>185</v>
      </c>
      <c r="G867" s="37" t="n">
        <v>0</v>
      </c>
      <c r="H867" s="37" t="n">
        <v>0</v>
      </c>
      <c r="I867" s="37" t="n">
        <v>0</v>
      </c>
    </row>
    <row r="868" customFormat="false" ht="15" hidden="false" customHeight="false" outlineLevel="0" collapsed="false">
      <c r="A868" s="37" t="s">
        <v>1453</v>
      </c>
      <c r="B868" s="37" t="s">
        <v>2310</v>
      </c>
      <c r="C868" s="37" t="s">
        <v>185</v>
      </c>
      <c r="D868" s="37" t="s">
        <v>187</v>
      </c>
      <c r="E868" s="37" t="s">
        <v>187</v>
      </c>
      <c r="F868" s="37" t="s">
        <v>185</v>
      </c>
      <c r="G868" s="37" t="n">
        <v>1</v>
      </c>
      <c r="H868" s="37" t="n">
        <v>0</v>
      </c>
      <c r="I868" s="37" t="n">
        <v>0</v>
      </c>
    </row>
    <row r="869" customFormat="false" ht="15" hidden="false" customHeight="false" outlineLevel="0" collapsed="false">
      <c r="A869" s="37" t="s">
        <v>1455</v>
      </c>
      <c r="B869" s="37" t="s">
        <v>2310</v>
      </c>
      <c r="C869" s="37" t="s">
        <v>185</v>
      </c>
      <c r="D869" s="37" t="s">
        <v>187</v>
      </c>
      <c r="E869" s="37" t="s">
        <v>185</v>
      </c>
      <c r="F869" s="37" t="s">
        <v>185</v>
      </c>
      <c r="G869" s="37" t="n">
        <v>0</v>
      </c>
      <c r="H869" s="37" t="n">
        <v>0</v>
      </c>
      <c r="I869" s="37" t="n">
        <v>0</v>
      </c>
    </row>
    <row r="870" customFormat="false" ht="15" hidden="false" customHeight="false" outlineLevel="0" collapsed="false">
      <c r="A870" s="37" t="s">
        <v>1454</v>
      </c>
      <c r="B870" s="37" t="s">
        <v>2310</v>
      </c>
      <c r="C870" s="37" t="s">
        <v>185</v>
      </c>
      <c r="D870" s="37" t="s">
        <v>187</v>
      </c>
      <c r="E870" s="37" t="s">
        <v>185</v>
      </c>
      <c r="F870" s="37" t="s">
        <v>185</v>
      </c>
      <c r="G870" s="37" t="n">
        <v>1</v>
      </c>
      <c r="H870" s="37" t="n">
        <v>0</v>
      </c>
      <c r="I870" s="37" t="n">
        <v>0</v>
      </c>
    </row>
    <row r="871" customFormat="false" ht="15" hidden="false" customHeight="false" outlineLevel="0" collapsed="false">
      <c r="A871" s="37" t="s">
        <v>1456</v>
      </c>
      <c r="B871" s="37" t="s">
        <v>2310</v>
      </c>
      <c r="C871" s="37" t="s">
        <v>185</v>
      </c>
      <c r="D871" s="37" t="s">
        <v>187</v>
      </c>
      <c r="E871" s="37" t="s">
        <v>185</v>
      </c>
      <c r="F871" s="37" t="s">
        <v>185</v>
      </c>
      <c r="G871" s="37" t="n">
        <v>0</v>
      </c>
      <c r="H871" s="37" t="n">
        <v>0</v>
      </c>
      <c r="I871" s="37" t="n">
        <v>0</v>
      </c>
    </row>
    <row r="872" customFormat="false" ht="15" hidden="false" customHeight="false" outlineLevel="0" collapsed="false">
      <c r="A872" s="37" t="s">
        <v>1457</v>
      </c>
      <c r="B872" s="37" t="s">
        <v>2310</v>
      </c>
      <c r="C872" s="37" t="s">
        <v>185</v>
      </c>
      <c r="D872" s="37" t="s">
        <v>187</v>
      </c>
      <c r="E872" s="37" t="s">
        <v>185</v>
      </c>
      <c r="F872" s="37" t="s">
        <v>185</v>
      </c>
      <c r="G872" s="37" t="n">
        <v>0</v>
      </c>
      <c r="H872" s="37" t="n">
        <v>0</v>
      </c>
      <c r="I872" s="37" t="n">
        <v>0</v>
      </c>
    </row>
    <row r="873" customFormat="false" ht="15" hidden="false" customHeight="false" outlineLevel="0" collapsed="false">
      <c r="A873" s="37" t="s">
        <v>1458</v>
      </c>
      <c r="B873" s="37" t="s">
        <v>2310</v>
      </c>
      <c r="C873" s="37" t="s">
        <v>185</v>
      </c>
      <c r="D873" s="37" t="s">
        <v>187</v>
      </c>
      <c r="E873" s="37" t="s">
        <v>185</v>
      </c>
      <c r="F873" s="37" t="s">
        <v>185</v>
      </c>
      <c r="G873" s="37" t="n">
        <v>0</v>
      </c>
      <c r="H873" s="37" t="n">
        <v>0</v>
      </c>
      <c r="I873" s="37" t="n">
        <v>0</v>
      </c>
    </row>
    <row r="874" customFormat="false" ht="15" hidden="false" customHeight="false" outlineLevel="0" collapsed="false">
      <c r="A874" s="37" t="s">
        <v>896</v>
      </c>
      <c r="B874" s="37" t="s">
        <v>2310</v>
      </c>
      <c r="C874" s="37" t="s">
        <v>185</v>
      </c>
      <c r="D874" s="37" t="s">
        <v>187</v>
      </c>
      <c r="E874" s="37" t="s">
        <v>185</v>
      </c>
      <c r="F874" s="37" t="s">
        <v>187</v>
      </c>
      <c r="G874" s="37" t="n">
        <v>0</v>
      </c>
      <c r="H874" s="37" t="n">
        <v>0</v>
      </c>
      <c r="I874" s="37" t="n">
        <v>0</v>
      </c>
    </row>
    <row r="875" customFormat="false" ht="15" hidden="false" customHeight="false" outlineLevel="0" collapsed="false">
      <c r="A875" s="37" t="s">
        <v>1459</v>
      </c>
      <c r="B875" s="37" t="s">
        <v>2311</v>
      </c>
      <c r="C875" s="37" t="s">
        <v>185</v>
      </c>
      <c r="D875" s="37" t="s">
        <v>187</v>
      </c>
      <c r="E875" s="37" t="s">
        <v>185</v>
      </c>
      <c r="F875" s="37" t="s">
        <v>185</v>
      </c>
      <c r="G875" s="37" t="n">
        <v>0</v>
      </c>
      <c r="H875" s="37" t="n">
        <v>0</v>
      </c>
      <c r="I875" s="37" t="n">
        <v>0</v>
      </c>
    </row>
    <row r="876" customFormat="false" ht="15" hidden="false" customHeight="false" outlineLevel="0" collapsed="false">
      <c r="A876" s="37" t="s">
        <v>1460</v>
      </c>
      <c r="B876" s="37" t="s">
        <v>2312</v>
      </c>
      <c r="C876" s="37" t="s">
        <v>185</v>
      </c>
      <c r="D876" s="37" t="s">
        <v>187</v>
      </c>
      <c r="E876" s="37" t="s">
        <v>185</v>
      </c>
      <c r="F876" s="37" t="s">
        <v>185</v>
      </c>
      <c r="G876" s="37" t="n">
        <v>0</v>
      </c>
      <c r="H876" s="37" t="n">
        <v>0</v>
      </c>
      <c r="I876" s="37" t="n">
        <v>0</v>
      </c>
    </row>
    <row r="877" customFormat="false" ht="15" hidden="false" customHeight="false" outlineLevel="0" collapsed="false">
      <c r="A877" s="37" t="s">
        <v>1461</v>
      </c>
      <c r="B877" s="37" t="s">
        <v>2310</v>
      </c>
      <c r="C877" s="37" t="s">
        <v>185</v>
      </c>
      <c r="D877" s="37" t="s">
        <v>187</v>
      </c>
      <c r="E877" s="37" t="s">
        <v>185</v>
      </c>
      <c r="F877" s="37" t="s">
        <v>185</v>
      </c>
      <c r="G877" s="37" t="n">
        <v>0</v>
      </c>
      <c r="H877" s="37" t="n">
        <v>0</v>
      </c>
      <c r="I877" s="37" t="n">
        <v>0</v>
      </c>
    </row>
    <row r="878" customFormat="false" ht="15" hidden="false" customHeight="false" outlineLevel="0" collapsed="false">
      <c r="A878" s="37" t="s">
        <v>1462</v>
      </c>
      <c r="B878" s="37" t="s">
        <v>2310</v>
      </c>
      <c r="C878" s="37" t="s">
        <v>185</v>
      </c>
      <c r="D878" s="37" t="s">
        <v>187</v>
      </c>
      <c r="E878" s="37" t="s">
        <v>185</v>
      </c>
      <c r="F878" s="37" t="s">
        <v>185</v>
      </c>
      <c r="G878" s="37" t="n">
        <v>0</v>
      </c>
      <c r="H878" s="37" t="n">
        <v>0</v>
      </c>
      <c r="I878" s="37" t="n">
        <v>0</v>
      </c>
    </row>
    <row r="879" customFormat="false" ht="15" hidden="false" customHeight="false" outlineLevel="0" collapsed="false">
      <c r="A879" s="37" t="s">
        <v>1463</v>
      </c>
      <c r="B879" s="37" t="s">
        <v>2310</v>
      </c>
      <c r="C879" s="37" t="s">
        <v>185</v>
      </c>
      <c r="D879" s="37" t="s">
        <v>187</v>
      </c>
      <c r="E879" s="37" t="s">
        <v>185</v>
      </c>
      <c r="F879" s="37" t="s">
        <v>185</v>
      </c>
      <c r="G879" s="37" t="n">
        <v>0</v>
      </c>
      <c r="H879" s="37" t="n">
        <v>0</v>
      </c>
      <c r="I879" s="37" t="n">
        <v>0</v>
      </c>
    </row>
    <row r="880" customFormat="false" ht="15" hidden="false" customHeight="false" outlineLevel="0" collapsed="false">
      <c r="A880" s="37" t="s">
        <v>1464</v>
      </c>
      <c r="B880" s="37" t="s">
        <v>2310</v>
      </c>
      <c r="C880" s="37" t="s">
        <v>185</v>
      </c>
      <c r="D880" s="37" t="s">
        <v>187</v>
      </c>
      <c r="E880" s="37" t="s">
        <v>185</v>
      </c>
      <c r="F880" s="37" t="s">
        <v>185</v>
      </c>
      <c r="G880" s="37" t="n">
        <v>0</v>
      </c>
      <c r="H880" s="37" t="n">
        <v>0</v>
      </c>
      <c r="I880" s="37" t="n">
        <v>0</v>
      </c>
    </row>
    <row r="881" customFormat="false" ht="15" hidden="false" customHeight="false" outlineLevel="0" collapsed="false">
      <c r="A881" s="37" t="s">
        <v>1465</v>
      </c>
      <c r="B881" s="37" t="s">
        <v>2310</v>
      </c>
      <c r="C881" s="37" t="s">
        <v>185</v>
      </c>
      <c r="D881" s="37" t="s">
        <v>187</v>
      </c>
      <c r="E881" s="37" t="s">
        <v>185</v>
      </c>
      <c r="F881" s="37" t="s">
        <v>185</v>
      </c>
      <c r="G881" s="37" t="n">
        <v>0</v>
      </c>
      <c r="H881" s="37" t="n">
        <v>0</v>
      </c>
      <c r="I881" s="37" t="n">
        <v>0</v>
      </c>
    </row>
    <row r="882" customFormat="false" ht="15" hidden="false" customHeight="false" outlineLevel="0" collapsed="false">
      <c r="A882" s="37" t="s">
        <v>1466</v>
      </c>
      <c r="B882" s="37" t="s">
        <v>2310</v>
      </c>
      <c r="C882" s="37" t="s">
        <v>185</v>
      </c>
      <c r="D882" s="37" t="s">
        <v>187</v>
      </c>
      <c r="E882" s="37" t="s">
        <v>185</v>
      </c>
      <c r="F882" s="37" t="s">
        <v>185</v>
      </c>
      <c r="G882" s="37" t="n">
        <v>0</v>
      </c>
      <c r="H882" s="37" t="n">
        <v>0</v>
      </c>
      <c r="I882" s="37" t="n">
        <v>0</v>
      </c>
    </row>
    <row r="883" customFormat="false" ht="15" hidden="false" customHeight="false" outlineLevel="0" collapsed="false">
      <c r="A883" s="37" t="s">
        <v>1467</v>
      </c>
      <c r="B883" s="37" t="s">
        <v>2310</v>
      </c>
      <c r="C883" s="37" t="s">
        <v>185</v>
      </c>
      <c r="D883" s="37" t="s">
        <v>187</v>
      </c>
      <c r="E883" s="37" t="s">
        <v>185</v>
      </c>
      <c r="F883" s="37" t="s">
        <v>185</v>
      </c>
      <c r="G883" s="37" t="n">
        <v>0</v>
      </c>
      <c r="H883" s="37" t="n">
        <v>0</v>
      </c>
      <c r="I883" s="37" t="n">
        <v>0</v>
      </c>
    </row>
    <row r="884" customFormat="false" ht="15" hidden="false" customHeight="false" outlineLevel="0" collapsed="false">
      <c r="A884" s="37" t="s">
        <v>1468</v>
      </c>
      <c r="B884" s="37" t="s">
        <v>2311</v>
      </c>
      <c r="C884" s="37" t="s">
        <v>185</v>
      </c>
      <c r="D884" s="37" t="s">
        <v>187</v>
      </c>
      <c r="E884" s="37" t="s">
        <v>185</v>
      </c>
      <c r="F884" s="37" t="s">
        <v>185</v>
      </c>
      <c r="G884" s="37" t="n">
        <v>0</v>
      </c>
      <c r="H884" s="37" t="n">
        <v>0</v>
      </c>
      <c r="I884" s="37" t="n">
        <v>0</v>
      </c>
    </row>
    <row r="885" customFormat="false" ht="15" hidden="false" customHeight="false" outlineLevel="0" collapsed="false">
      <c r="A885" s="37" t="s">
        <v>602</v>
      </c>
      <c r="B885" s="37" t="s">
        <v>2310</v>
      </c>
      <c r="C885" s="37" t="s">
        <v>185</v>
      </c>
      <c r="D885" s="37" t="s">
        <v>187</v>
      </c>
      <c r="E885" s="37" t="s">
        <v>185</v>
      </c>
      <c r="F885" s="37" t="s">
        <v>185</v>
      </c>
      <c r="G885" s="37" t="n">
        <v>0</v>
      </c>
      <c r="H885" s="37" t="n">
        <v>0</v>
      </c>
      <c r="I885" s="37" t="n">
        <v>0</v>
      </c>
    </row>
    <row r="886" customFormat="false" ht="15" hidden="false" customHeight="false" outlineLevel="0" collapsed="false">
      <c r="A886" s="37" t="s">
        <v>1469</v>
      </c>
      <c r="B886" s="37" t="s">
        <v>2310</v>
      </c>
      <c r="C886" s="37" t="s">
        <v>185</v>
      </c>
      <c r="D886" s="37" t="s">
        <v>187</v>
      </c>
      <c r="E886" s="37" t="s">
        <v>185</v>
      </c>
      <c r="F886" s="37" t="s">
        <v>185</v>
      </c>
      <c r="G886" s="37" t="n">
        <v>0</v>
      </c>
      <c r="H886" s="37" t="n">
        <v>0</v>
      </c>
      <c r="I886" s="37" t="n">
        <v>0</v>
      </c>
    </row>
    <row r="887" customFormat="false" ht="15" hidden="false" customHeight="false" outlineLevel="0" collapsed="false">
      <c r="A887" s="37" t="s">
        <v>1470</v>
      </c>
      <c r="B887" s="37" t="s">
        <v>2310</v>
      </c>
      <c r="C887" s="37" t="s">
        <v>185</v>
      </c>
      <c r="D887" s="37" t="s">
        <v>187</v>
      </c>
      <c r="E887" s="37" t="s">
        <v>185</v>
      </c>
      <c r="F887" s="37" t="s">
        <v>185</v>
      </c>
      <c r="G887" s="37" t="n">
        <v>0</v>
      </c>
      <c r="H887" s="37" t="n">
        <v>0</v>
      </c>
      <c r="I887" s="37" t="n">
        <v>0</v>
      </c>
    </row>
    <row r="888" customFormat="false" ht="15" hidden="false" customHeight="false" outlineLevel="0" collapsed="false">
      <c r="A888" s="37" t="s">
        <v>1471</v>
      </c>
      <c r="B888" s="37" t="s">
        <v>2310</v>
      </c>
      <c r="C888" s="37" t="s">
        <v>185</v>
      </c>
      <c r="D888" s="37" t="s">
        <v>187</v>
      </c>
      <c r="E888" s="37" t="s">
        <v>185</v>
      </c>
      <c r="F888" s="37" t="s">
        <v>185</v>
      </c>
      <c r="G888" s="37" t="n">
        <v>0</v>
      </c>
      <c r="H888" s="37" t="n">
        <v>0</v>
      </c>
      <c r="I888" s="37" t="n">
        <v>0</v>
      </c>
    </row>
    <row r="889" customFormat="false" ht="15" hidden="false" customHeight="false" outlineLevel="0" collapsed="false">
      <c r="A889" s="37" t="s">
        <v>1472</v>
      </c>
      <c r="B889" s="37" t="s">
        <v>2310</v>
      </c>
      <c r="C889" s="37" t="s">
        <v>185</v>
      </c>
      <c r="D889" s="37" t="s">
        <v>187</v>
      </c>
      <c r="E889" s="37" t="s">
        <v>185</v>
      </c>
      <c r="F889" s="37" t="s">
        <v>185</v>
      </c>
      <c r="G889" s="37" t="n">
        <v>0</v>
      </c>
      <c r="H889" s="37" t="n">
        <v>0</v>
      </c>
      <c r="I889" s="37" t="n">
        <v>1</v>
      </c>
    </row>
    <row r="890" customFormat="false" ht="15" hidden="false" customHeight="false" outlineLevel="0" collapsed="false">
      <c r="A890" s="37" t="s">
        <v>1473</v>
      </c>
      <c r="B890" s="37" t="s">
        <v>2310</v>
      </c>
      <c r="C890" s="37" t="s">
        <v>185</v>
      </c>
      <c r="D890" s="37" t="s">
        <v>187</v>
      </c>
      <c r="E890" s="37" t="s">
        <v>185</v>
      </c>
      <c r="F890" s="37" t="s">
        <v>185</v>
      </c>
      <c r="G890" s="37" t="n">
        <v>0</v>
      </c>
      <c r="H890" s="37" t="n">
        <v>0</v>
      </c>
      <c r="I890" s="37" t="n">
        <v>0</v>
      </c>
    </row>
    <row r="891" customFormat="false" ht="15" hidden="false" customHeight="false" outlineLevel="0" collapsed="false">
      <c r="A891" s="37" t="s">
        <v>1475</v>
      </c>
      <c r="B891" s="37" t="s">
        <v>2310</v>
      </c>
      <c r="C891" s="37" t="s">
        <v>185</v>
      </c>
      <c r="D891" s="37" t="s">
        <v>187</v>
      </c>
      <c r="E891" s="37" t="s">
        <v>185</v>
      </c>
      <c r="F891" s="37" t="s">
        <v>185</v>
      </c>
      <c r="G891" s="37" t="n">
        <v>0</v>
      </c>
      <c r="H891" s="37" t="n">
        <v>0</v>
      </c>
      <c r="I891" s="37" t="n">
        <v>0</v>
      </c>
    </row>
    <row r="892" customFormat="false" ht="15" hidden="false" customHeight="false" outlineLevel="0" collapsed="false">
      <c r="A892" s="37" t="s">
        <v>1476</v>
      </c>
      <c r="B892" s="37" t="s">
        <v>2310</v>
      </c>
      <c r="C892" s="37" t="s">
        <v>185</v>
      </c>
      <c r="D892" s="37" t="s">
        <v>187</v>
      </c>
      <c r="E892" s="37" t="s">
        <v>185</v>
      </c>
      <c r="F892" s="37" t="s">
        <v>187</v>
      </c>
      <c r="G892" s="37" t="n">
        <v>0</v>
      </c>
      <c r="H892" s="37" t="n">
        <v>0</v>
      </c>
      <c r="I892" s="37" t="n">
        <v>0</v>
      </c>
    </row>
    <row r="893" customFormat="false" ht="15" hidden="false" customHeight="false" outlineLevel="0" collapsed="false">
      <c r="A893" s="37" t="s">
        <v>1478</v>
      </c>
      <c r="B893" s="37" t="s">
        <v>2310</v>
      </c>
      <c r="C893" s="37" t="s">
        <v>185</v>
      </c>
      <c r="D893" s="37" t="s">
        <v>187</v>
      </c>
      <c r="E893" s="37" t="s">
        <v>185</v>
      </c>
      <c r="F893" s="37" t="s">
        <v>185</v>
      </c>
      <c r="G893" s="37" t="n">
        <v>0</v>
      </c>
      <c r="H893" s="37" t="n">
        <v>0</v>
      </c>
      <c r="I893" s="37" t="n">
        <v>0</v>
      </c>
    </row>
    <row r="894" customFormat="false" ht="15" hidden="false" customHeight="false" outlineLevel="0" collapsed="false">
      <c r="A894" s="37" t="s">
        <v>1479</v>
      </c>
      <c r="B894" s="37" t="s">
        <v>2310</v>
      </c>
      <c r="C894" s="37" t="s">
        <v>185</v>
      </c>
      <c r="D894" s="37" t="s">
        <v>187</v>
      </c>
      <c r="E894" s="37" t="s">
        <v>185</v>
      </c>
      <c r="F894" s="37" t="s">
        <v>185</v>
      </c>
      <c r="G894" s="37" t="n">
        <v>0</v>
      </c>
      <c r="H894" s="37" t="n">
        <v>0</v>
      </c>
      <c r="I894" s="37" t="n">
        <v>0</v>
      </c>
    </row>
    <row r="895" customFormat="false" ht="15" hidden="false" customHeight="false" outlineLevel="0" collapsed="false">
      <c r="A895" s="37" t="s">
        <v>913</v>
      </c>
      <c r="B895" s="37" t="s">
        <v>2312</v>
      </c>
      <c r="C895" s="37" t="s">
        <v>185</v>
      </c>
      <c r="D895" s="37" t="s">
        <v>187</v>
      </c>
      <c r="E895" s="37" t="s">
        <v>185</v>
      </c>
      <c r="F895" s="37" t="s">
        <v>185</v>
      </c>
      <c r="G895" s="37" t="n">
        <v>0</v>
      </c>
      <c r="H895" s="37" t="n">
        <v>0</v>
      </c>
      <c r="I895" s="37" t="n">
        <v>1</v>
      </c>
    </row>
    <row r="896" customFormat="false" ht="15" hidden="false" customHeight="false" outlineLevel="0" collapsed="false">
      <c r="A896" s="37" t="s">
        <v>1480</v>
      </c>
      <c r="B896" s="37" t="s">
        <v>2310</v>
      </c>
      <c r="C896" s="37" t="s">
        <v>185</v>
      </c>
      <c r="D896" s="37" t="s">
        <v>187</v>
      </c>
      <c r="E896" s="37" t="s">
        <v>185</v>
      </c>
      <c r="F896" s="37" t="s">
        <v>185</v>
      </c>
      <c r="G896" s="37" t="n">
        <v>1</v>
      </c>
      <c r="H896" s="37" t="n">
        <v>0</v>
      </c>
      <c r="I896" s="37" t="n">
        <v>0</v>
      </c>
    </row>
    <row r="897" customFormat="false" ht="15" hidden="false" customHeight="false" outlineLevel="0" collapsed="false">
      <c r="A897" s="37" t="s">
        <v>1482</v>
      </c>
      <c r="B897" s="37" t="s">
        <v>2310</v>
      </c>
      <c r="C897" s="37" t="s">
        <v>185</v>
      </c>
      <c r="D897" s="37" t="s">
        <v>187</v>
      </c>
      <c r="E897" s="37" t="s">
        <v>185</v>
      </c>
      <c r="F897" s="37" t="s">
        <v>185</v>
      </c>
      <c r="G897" s="37" t="n">
        <v>0</v>
      </c>
      <c r="H897" s="37" t="n">
        <v>0</v>
      </c>
      <c r="I897" s="37" t="n">
        <v>0</v>
      </c>
    </row>
    <row r="898" customFormat="false" ht="15" hidden="false" customHeight="false" outlineLevel="0" collapsed="false">
      <c r="A898" s="37" t="s">
        <v>1483</v>
      </c>
      <c r="B898" s="37" t="s">
        <v>2310</v>
      </c>
      <c r="C898" s="37" t="s">
        <v>185</v>
      </c>
      <c r="D898" s="37" t="s">
        <v>187</v>
      </c>
      <c r="E898" s="37" t="s">
        <v>185</v>
      </c>
      <c r="F898" s="37" t="s">
        <v>185</v>
      </c>
      <c r="G898" s="37" t="n">
        <v>0</v>
      </c>
      <c r="H898" s="37" t="n">
        <v>0</v>
      </c>
      <c r="I898" s="37" t="n">
        <v>0</v>
      </c>
    </row>
    <row r="899" customFormat="false" ht="15" hidden="false" customHeight="false" outlineLevel="0" collapsed="false">
      <c r="A899" s="37" t="s">
        <v>542</v>
      </c>
      <c r="B899" s="37" t="s">
        <v>2310</v>
      </c>
      <c r="C899" s="37" t="s">
        <v>185</v>
      </c>
      <c r="D899" s="37" t="s">
        <v>187</v>
      </c>
      <c r="E899" s="37" t="s">
        <v>185</v>
      </c>
      <c r="F899" s="37" t="s">
        <v>185</v>
      </c>
      <c r="G899" s="37" t="n">
        <v>0</v>
      </c>
      <c r="H899" s="37" t="n">
        <v>0</v>
      </c>
      <c r="I899" s="37" t="n">
        <v>0</v>
      </c>
    </row>
    <row r="900" customFormat="false" ht="15" hidden="false" customHeight="false" outlineLevel="0" collapsed="false">
      <c r="A900" s="37" t="s">
        <v>1484</v>
      </c>
      <c r="B900" s="37" t="s">
        <v>2310</v>
      </c>
      <c r="C900" s="37" t="s">
        <v>185</v>
      </c>
      <c r="D900" s="37" t="s">
        <v>187</v>
      </c>
      <c r="E900" s="37" t="s">
        <v>185</v>
      </c>
      <c r="F900" s="37" t="s">
        <v>185</v>
      </c>
      <c r="G900" s="37" t="n">
        <v>0</v>
      </c>
      <c r="H900" s="37" t="n">
        <v>0</v>
      </c>
      <c r="I900" s="37" t="n">
        <v>0</v>
      </c>
    </row>
    <row r="901" customFormat="false" ht="15" hidden="false" customHeight="false" outlineLevel="0" collapsed="false">
      <c r="A901" s="37" t="s">
        <v>1485</v>
      </c>
      <c r="B901" s="37" t="s">
        <v>2310</v>
      </c>
      <c r="C901" s="37" t="s">
        <v>185</v>
      </c>
      <c r="D901" s="37" t="s">
        <v>187</v>
      </c>
      <c r="E901" s="37" t="s">
        <v>185</v>
      </c>
      <c r="F901" s="37" t="s">
        <v>187</v>
      </c>
      <c r="G901" s="37" t="n">
        <v>0</v>
      </c>
      <c r="H901" s="37" t="n">
        <v>0</v>
      </c>
      <c r="I901" s="37" t="n">
        <v>0</v>
      </c>
    </row>
    <row r="902" customFormat="false" ht="15" hidden="false" customHeight="false" outlineLevel="0" collapsed="false">
      <c r="A902" s="37" t="s">
        <v>1486</v>
      </c>
      <c r="B902" s="37" t="s">
        <v>2310</v>
      </c>
      <c r="C902" s="37" t="s">
        <v>185</v>
      </c>
      <c r="D902" s="37" t="s">
        <v>187</v>
      </c>
      <c r="E902" s="37" t="s">
        <v>185</v>
      </c>
      <c r="F902" s="37" t="s">
        <v>185</v>
      </c>
      <c r="G902" s="37" t="n">
        <v>0</v>
      </c>
      <c r="H902" s="37" t="n">
        <v>0</v>
      </c>
      <c r="I902" s="37" t="n">
        <v>0</v>
      </c>
    </row>
    <row r="903" customFormat="false" ht="15" hidden="false" customHeight="false" outlineLevel="0" collapsed="false">
      <c r="A903" s="37" t="s">
        <v>1488</v>
      </c>
      <c r="B903" s="37" t="s">
        <v>2311</v>
      </c>
      <c r="C903" s="37" t="s">
        <v>185</v>
      </c>
      <c r="D903" s="37" t="s">
        <v>187</v>
      </c>
      <c r="E903" s="37" t="s">
        <v>185</v>
      </c>
      <c r="F903" s="37" t="s">
        <v>185</v>
      </c>
      <c r="G903" s="37" t="n">
        <v>0</v>
      </c>
      <c r="H903" s="37" t="n">
        <v>0</v>
      </c>
      <c r="I903" s="37" t="n">
        <v>0</v>
      </c>
    </row>
    <row r="904" customFormat="false" ht="15" hidden="false" customHeight="false" outlineLevel="0" collapsed="false">
      <c r="A904" s="37" t="s">
        <v>1489</v>
      </c>
      <c r="B904" s="37" t="s">
        <v>2310</v>
      </c>
      <c r="C904" s="37" t="s">
        <v>185</v>
      </c>
      <c r="D904" s="37" t="s">
        <v>187</v>
      </c>
      <c r="E904" s="37" t="s">
        <v>185</v>
      </c>
      <c r="F904" s="37" t="s">
        <v>185</v>
      </c>
      <c r="G904" s="37" t="n">
        <v>0</v>
      </c>
      <c r="H904" s="37" t="n">
        <v>0</v>
      </c>
      <c r="I904" s="37" t="n">
        <v>0</v>
      </c>
    </row>
    <row r="905" customFormat="false" ht="15" hidden="false" customHeight="false" outlineLevel="0" collapsed="false">
      <c r="A905" s="37" t="s">
        <v>1062</v>
      </c>
      <c r="B905" s="37" t="s">
        <v>2310</v>
      </c>
      <c r="C905" s="37" t="s">
        <v>185</v>
      </c>
      <c r="D905" s="37" t="s">
        <v>187</v>
      </c>
      <c r="E905" s="37" t="s">
        <v>185</v>
      </c>
      <c r="F905" s="37" t="s">
        <v>185</v>
      </c>
      <c r="G905" s="37" t="n">
        <v>0</v>
      </c>
      <c r="H905" s="37" t="n">
        <v>0</v>
      </c>
      <c r="I905" s="37" t="n">
        <v>0</v>
      </c>
    </row>
    <row r="906" customFormat="false" ht="15" hidden="false" customHeight="false" outlineLevel="0" collapsed="false">
      <c r="A906" s="37" t="s">
        <v>1490</v>
      </c>
      <c r="B906" s="37" t="s">
        <v>2310</v>
      </c>
      <c r="C906" s="37" t="s">
        <v>185</v>
      </c>
      <c r="D906" s="37" t="s">
        <v>187</v>
      </c>
      <c r="E906" s="37" t="s">
        <v>185</v>
      </c>
      <c r="F906" s="37" t="s">
        <v>185</v>
      </c>
      <c r="G906" s="37" t="n">
        <v>0</v>
      </c>
      <c r="H906" s="37" t="n">
        <v>0</v>
      </c>
      <c r="I906" s="37" t="n">
        <v>0</v>
      </c>
    </row>
    <row r="907" customFormat="false" ht="15" hidden="false" customHeight="false" outlineLevel="0" collapsed="false">
      <c r="A907" s="37" t="s">
        <v>1491</v>
      </c>
      <c r="B907" s="37" t="s">
        <v>2310</v>
      </c>
      <c r="C907" s="37" t="s">
        <v>185</v>
      </c>
      <c r="D907" s="37" t="s">
        <v>187</v>
      </c>
      <c r="E907" s="37" t="s">
        <v>185</v>
      </c>
      <c r="F907" s="37" t="s">
        <v>185</v>
      </c>
      <c r="G907" s="37" t="n">
        <v>0</v>
      </c>
      <c r="H907" s="37" t="n">
        <v>0</v>
      </c>
      <c r="I907" s="37" t="n">
        <v>0</v>
      </c>
    </row>
    <row r="908" customFormat="false" ht="15" hidden="false" customHeight="false" outlineLevel="0" collapsed="false">
      <c r="A908" s="37" t="s">
        <v>1492</v>
      </c>
      <c r="B908" s="37" t="s">
        <v>2310</v>
      </c>
      <c r="C908" s="37" t="s">
        <v>185</v>
      </c>
      <c r="D908" s="37" t="s">
        <v>187</v>
      </c>
      <c r="E908" s="37" t="s">
        <v>185</v>
      </c>
      <c r="F908" s="37" t="s">
        <v>185</v>
      </c>
      <c r="G908" s="37" t="n">
        <v>0</v>
      </c>
      <c r="H908" s="37" t="n">
        <v>0</v>
      </c>
      <c r="I908" s="37" t="n">
        <v>0</v>
      </c>
    </row>
    <row r="909" customFormat="false" ht="15" hidden="false" customHeight="false" outlineLevel="0" collapsed="false">
      <c r="A909" s="37" t="s">
        <v>1493</v>
      </c>
      <c r="B909" s="37" t="s">
        <v>2310</v>
      </c>
      <c r="C909" s="37" t="s">
        <v>185</v>
      </c>
      <c r="D909" s="37" t="s">
        <v>187</v>
      </c>
      <c r="E909" s="37" t="s">
        <v>185</v>
      </c>
      <c r="F909" s="37" t="s">
        <v>185</v>
      </c>
      <c r="G909" s="37" t="n">
        <v>1</v>
      </c>
      <c r="H909" s="37" t="n">
        <v>0</v>
      </c>
      <c r="I909" s="37" t="n">
        <v>0</v>
      </c>
    </row>
    <row r="910" customFormat="false" ht="15" hidden="false" customHeight="false" outlineLevel="0" collapsed="false">
      <c r="A910" s="37" t="s">
        <v>1495</v>
      </c>
      <c r="B910" s="37" t="s">
        <v>2310</v>
      </c>
      <c r="C910" s="37" t="s">
        <v>185</v>
      </c>
      <c r="D910" s="37" t="s">
        <v>187</v>
      </c>
      <c r="E910" s="37" t="s">
        <v>185</v>
      </c>
      <c r="F910" s="37" t="s">
        <v>185</v>
      </c>
      <c r="G910" s="37" t="n">
        <v>0</v>
      </c>
      <c r="H910" s="37" t="n">
        <v>0</v>
      </c>
      <c r="I910" s="37" t="n">
        <v>0</v>
      </c>
    </row>
    <row r="911" customFormat="false" ht="15" hidden="false" customHeight="false" outlineLevel="0" collapsed="false">
      <c r="A911" s="37" t="s">
        <v>1496</v>
      </c>
      <c r="B911" s="37" t="s">
        <v>2310</v>
      </c>
      <c r="C911" s="37" t="s">
        <v>187</v>
      </c>
      <c r="D911" s="37" t="s">
        <v>187</v>
      </c>
      <c r="E911" s="37" t="s">
        <v>185</v>
      </c>
      <c r="F911" s="37" t="s">
        <v>185</v>
      </c>
      <c r="G911" s="37" t="n">
        <v>0</v>
      </c>
      <c r="H911" s="37" t="n">
        <v>0</v>
      </c>
      <c r="I911" s="37" t="n">
        <v>0</v>
      </c>
    </row>
    <row r="912" customFormat="false" ht="15" hidden="false" customHeight="false" outlineLevel="0" collapsed="false">
      <c r="A912" s="37" t="s">
        <v>1498</v>
      </c>
      <c r="B912" s="37" t="s">
        <v>2310</v>
      </c>
      <c r="C912" s="37" t="s">
        <v>187</v>
      </c>
      <c r="D912" s="37" t="s">
        <v>187</v>
      </c>
      <c r="E912" s="37" t="s">
        <v>185</v>
      </c>
      <c r="F912" s="37" t="s">
        <v>185</v>
      </c>
      <c r="G912" s="37" t="n">
        <v>0</v>
      </c>
      <c r="H912" s="37" t="n">
        <v>0</v>
      </c>
      <c r="I912" s="37" t="n">
        <v>0</v>
      </c>
    </row>
    <row r="913" customFormat="false" ht="15" hidden="false" customHeight="false" outlineLevel="0" collapsed="false">
      <c r="A913" s="37" t="s">
        <v>1499</v>
      </c>
      <c r="B913" s="37" t="s">
        <v>2310</v>
      </c>
      <c r="C913" s="37" t="s">
        <v>185</v>
      </c>
      <c r="D913" s="37" t="s">
        <v>187</v>
      </c>
      <c r="E913" s="37" t="s">
        <v>185</v>
      </c>
      <c r="F913" s="37" t="s">
        <v>185</v>
      </c>
      <c r="G913" s="37" t="n">
        <v>0</v>
      </c>
      <c r="H913" s="37" t="n">
        <v>1</v>
      </c>
      <c r="I913" s="37" t="n">
        <v>0</v>
      </c>
    </row>
    <row r="914" customFormat="false" ht="15" hidden="false" customHeight="false" outlineLevel="0" collapsed="false">
      <c r="A914" s="37" t="s">
        <v>1500</v>
      </c>
      <c r="B914" s="37" t="s">
        <v>2310</v>
      </c>
      <c r="C914" s="37" t="s">
        <v>185</v>
      </c>
      <c r="D914" s="37" t="s">
        <v>187</v>
      </c>
      <c r="E914" s="37" t="s">
        <v>185</v>
      </c>
      <c r="F914" s="37" t="s">
        <v>185</v>
      </c>
      <c r="G914" s="37" t="n">
        <v>0</v>
      </c>
      <c r="H914" s="37" t="n">
        <v>0</v>
      </c>
      <c r="I914" s="37" t="n">
        <v>0</v>
      </c>
    </row>
    <row r="915" customFormat="false" ht="15" hidden="false" customHeight="false" outlineLevel="0" collapsed="false">
      <c r="A915" s="37" t="s">
        <v>1501</v>
      </c>
      <c r="B915" s="37" t="s">
        <v>2310</v>
      </c>
      <c r="C915" s="37" t="s">
        <v>185</v>
      </c>
      <c r="D915" s="37" t="s">
        <v>187</v>
      </c>
      <c r="E915" s="37" t="s">
        <v>185</v>
      </c>
      <c r="F915" s="37" t="s">
        <v>185</v>
      </c>
      <c r="G915" s="37" t="n">
        <v>0</v>
      </c>
      <c r="H915" s="37" t="n">
        <v>0</v>
      </c>
      <c r="I915" s="37" t="n">
        <v>0</v>
      </c>
    </row>
    <row r="916" customFormat="false" ht="15" hidden="false" customHeight="false" outlineLevel="0" collapsed="false">
      <c r="A916" s="37" t="s">
        <v>1474</v>
      </c>
      <c r="B916" s="37" t="s">
        <v>2310</v>
      </c>
      <c r="C916" s="37" t="s">
        <v>185</v>
      </c>
      <c r="D916" s="37" t="s">
        <v>187</v>
      </c>
      <c r="E916" s="37" t="s">
        <v>185</v>
      </c>
      <c r="F916" s="37" t="s">
        <v>185</v>
      </c>
      <c r="G916" s="37" t="n">
        <v>0</v>
      </c>
      <c r="H916" s="37" t="n">
        <v>0</v>
      </c>
      <c r="I916" s="37" t="n">
        <v>0</v>
      </c>
    </row>
    <row r="917" customFormat="false" ht="15" hidden="false" customHeight="false" outlineLevel="0" collapsed="false">
      <c r="A917" s="37" t="s">
        <v>394</v>
      </c>
      <c r="B917" s="37" t="s">
        <v>2310</v>
      </c>
      <c r="C917" s="37" t="s">
        <v>185</v>
      </c>
      <c r="D917" s="37" t="s">
        <v>187</v>
      </c>
      <c r="E917" s="37" t="s">
        <v>185</v>
      </c>
      <c r="F917" s="37" t="s">
        <v>187</v>
      </c>
      <c r="G917" s="37" t="n">
        <v>0</v>
      </c>
      <c r="H917" s="37" t="n">
        <v>0</v>
      </c>
      <c r="I917" s="37" t="n">
        <v>0</v>
      </c>
    </row>
    <row r="918" customFormat="false" ht="15" hidden="false" customHeight="false" outlineLevel="0" collapsed="false">
      <c r="A918" s="37" t="s">
        <v>621</v>
      </c>
      <c r="B918" s="37" t="s">
        <v>2310</v>
      </c>
      <c r="C918" s="37" t="s">
        <v>185</v>
      </c>
      <c r="D918" s="37" t="s">
        <v>187</v>
      </c>
      <c r="E918" s="37" t="s">
        <v>185</v>
      </c>
      <c r="F918" s="37" t="s">
        <v>185</v>
      </c>
      <c r="G918" s="37" t="n">
        <v>0</v>
      </c>
      <c r="H918" s="37" t="n">
        <v>0</v>
      </c>
      <c r="I918" s="37" t="n">
        <v>0</v>
      </c>
    </row>
    <row r="919" customFormat="false" ht="15" hidden="false" customHeight="false" outlineLevel="0" collapsed="false">
      <c r="A919" s="37" t="s">
        <v>1502</v>
      </c>
      <c r="B919" s="37" t="s">
        <v>2310</v>
      </c>
      <c r="C919" s="37" t="s">
        <v>185</v>
      </c>
      <c r="D919" s="37" t="s">
        <v>187</v>
      </c>
      <c r="E919" s="37" t="s">
        <v>185</v>
      </c>
      <c r="F919" s="37" t="s">
        <v>185</v>
      </c>
      <c r="G919" s="37" t="n">
        <v>0</v>
      </c>
      <c r="H919" s="37" t="n">
        <v>0</v>
      </c>
      <c r="I919" s="37" t="n">
        <v>0</v>
      </c>
    </row>
    <row r="920" customFormat="false" ht="15" hidden="false" customHeight="false" outlineLevel="0" collapsed="false">
      <c r="A920" s="37" t="s">
        <v>1503</v>
      </c>
      <c r="B920" s="37" t="s">
        <v>2310</v>
      </c>
      <c r="C920" s="37" t="s">
        <v>185</v>
      </c>
      <c r="D920" s="37" t="s">
        <v>187</v>
      </c>
      <c r="E920" s="37" t="s">
        <v>185</v>
      </c>
      <c r="F920" s="37" t="s">
        <v>185</v>
      </c>
      <c r="G920" s="37" t="n">
        <v>0</v>
      </c>
      <c r="H920" s="37" t="n">
        <v>0</v>
      </c>
      <c r="I920" s="37" t="n">
        <v>0</v>
      </c>
    </row>
    <row r="921" customFormat="false" ht="15" hidden="false" customHeight="false" outlineLevel="0" collapsed="false">
      <c r="A921" s="37" t="s">
        <v>1504</v>
      </c>
      <c r="B921" s="37" t="s">
        <v>2310</v>
      </c>
      <c r="C921" s="37" t="s">
        <v>185</v>
      </c>
      <c r="D921" s="37" t="s">
        <v>187</v>
      </c>
      <c r="E921" s="37" t="s">
        <v>185</v>
      </c>
      <c r="F921" s="37" t="s">
        <v>185</v>
      </c>
      <c r="G921" s="37" t="n">
        <v>0</v>
      </c>
      <c r="H921" s="37" t="n">
        <v>0</v>
      </c>
      <c r="I921" s="37" t="n">
        <v>0</v>
      </c>
    </row>
    <row r="922" customFormat="false" ht="15" hidden="false" customHeight="false" outlineLevel="0" collapsed="false">
      <c r="A922" s="37" t="s">
        <v>1505</v>
      </c>
      <c r="B922" s="37" t="s">
        <v>2310</v>
      </c>
      <c r="C922" s="37" t="s">
        <v>185</v>
      </c>
      <c r="D922" s="37" t="s">
        <v>187</v>
      </c>
      <c r="E922" s="37" t="s">
        <v>185</v>
      </c>
      <c r="F922" s="37" t="s">
        <v>185</v>
      </c>
      <c r="G922" s="37" t="n">
        <v>0</v>
      </c>
      <c r="H922" s="37" t="n">
        <v>0</v>
      </c>
      <c r="I922" s="37" t="n">
        <v>0</v>
      </c>
    </row>
    <row r="923" customFormat="false" ht="15" hidden="false" customHeight="false" outlineLevel="0" collapsed="false">
      <c r="A923" s="37" t="s">
        <v>1506</v>
      </c>
      <c r="B923" s="37" t="s">
        <v>2310</v>
      </c>
      <c r="C923" s="37" t="s">
        <v>185</v>
      </c>
      <c r="D923" s="37" t="s">
        <v>187</v>
      </c>
      <c r="E923" s="37" t="s">
        <v>185</v>
      </c>
      <c r="F923" s="37" t="s">
        <v>185</v>
      </c>
      <c r="G923" s="37" t="n">
        <v>0</v>
      </c>
      <c r="H923" s="37" t="n">
        <v>0</v>
      </c>
      <c r="I923" s="37" t="n">
        <v>0</v>
      </c>
    </row>
    <row r="924" customFormat="false" ht="15" hidden="false" customHeight="false" outlineLevel="0" collapsed="false">
      <c r="A924" s="37" t="s">
        <v>1507</v>
      </c>
      <c r="B924" s="37" t="s">
        <v>2310</v>
      </c>
      <c r="C924" s="37" t="s">
        <v>185</v>
      </c>
      <c r="D924" s="37" t="s">
        <v>187</v>
      </c>
      <c r="E924" s="37" t="s">
        <v>185</v>
      </c>
      <c r="F924" s="37" t="s">
        <v>185</v>
      </c>
      <c r="G924" s="37" t="n">
        <v>1</v>
      </c>
      <c r="H924" s="37" t="n">
        <v>0</v>
      </c>
      <c r="I924" s="37" t="n">
        <v>0</v>
      </c>
    </row>
    <row r="925" customFormat="false" ht="15" hidden="false" customHeight="false" outlineLevel="0" collapsed="false">
      <c r="A925" s="37" t="s">
        <v>1118</v>
      </c>
      <c r="B925" s="37" t="s">
        <v>2310</v>
      </c>
      <c r="C925" s="37" t="s">
        <v>185</v>
      </c>
      <c r="D925" s="37" t="s">
        <v>187</v>
      </c>
      <c r="E925" s="37" t="s">
        <v>185</v>
      </c>
      <c r="F925" s="37" t="s">
        <v>185</v>
      </c>
      <c r="G925" s="37" t="n">
        <v>1</v>
      </c>
      <c r="H925" s="37" t="n">
        <v>0</v>
      </c>
      <c r="I925" s="37" t="n">
        <v>0</v>
      </c>
    </row>
    <row r="926" customFormat="false" ht="15" hidden="false" customHeight="false" outlineLevel="0" collapsed="false">
      <c r="A926" s="37" t="s">
        <v>1508</v>
      </c>
      <c r="B926" s="37" t="s">
        <v>2310</v>
      </c>
      <c r="C926" s="37" t="s">
        <v>185</v>
      </c>
      <c r="D926" s="37" t="s">
        <v>187</v>
      </c>
      <c r="E926" s="37" t="s">
        <v>185</v>
      </c>
      <c r="F926" s="37" t="s">
        <v>185</v>
      </c>
      <c r="G926" s="37" t="n">
        <v>0</v>
      </c>
      <c r="H926" s="37" t="n">
        <v>0</v>
      </c>
      <c r="I926" s="37" t="n">
        <v>0</v>
      </c>
    </row>
    <row r="927" customFormat="false" ht="15" hidden="false" customHeight="false" outlineLevel="0" collapsed="false">
      <c r="A927" s="37" t="s">
        <v>1509</v>
      </c>
      <c r="B927" s="37" t="s">
        <v>2312</v>
      </c>
      <c r="C927" s="37" t="s">
        <v>185</v>
      </c>
      <c r="D927" s="37" t="s">
        <v>187</v>
      </c>
      <c r="E927" s="37" t="s">
        <v>185</v>
      </c>
      <c r="F927" s="37" t="s">
        <v>185</v>
      </c>
      <c r="G927" s="37" t="n">
        <v>0</v>
      </c>
      <c r="H927" s="37" t="n">
        <v>0</v>
      </c>
      <c r="I927" s="37" t="n">
        <v>0</v>
      </c>
    </row>
    <row r="928" customFormat="false" ht="15" hidden="false" customHeight="false" outlineLevel="0" collapsed="false">
      <c r="A928" s="37" t="s">
        <v>829</v>
      </c>
      <c r="B928" s="37" t="s">
        <v>2310</v>
      </c>
      <c r="C928" s="37" t="s">
        <v>185</v>
      </c>
      <c r="D928" s="37" t="s">
        <v>187</v>
      </c>
      <c r="E928" s="37" t="s">
        <v>185</v>
      </c>
      <c r="F928" s="37" t="s">
        <v>185</v>
      </c>
      <c r="G928" s="37" t="n">
        <v>0</v>
      </c>
      <c r="H928" s="37" t="n">
        <v>0</v>
      </c>
      <c r="I928" s="37" t="n">
        <v>0</v>
      </c>
    </row>
    <row r="929" customFormat="false" ht="15" hidden="false" customHeight="false" outlineLevel="0" collapsed="false">
      <c r="A929" s="37" t="s">
        <v>1510</v>
      </c>
      <c r="B929" s="37" t="s">
        <v>2312</v>
      </c>
      <c r="C929" s="37" t="s">
        <v>185</v>
      </c>
      <c r="D929" s="37" t="s">
        <v>187</v>
      </c>
      <c r="E929" s="37" t="s">
        <v>185</v>
      </c>
      <c r="F929" s="37" t="s">
        <v>187</v>
      </c>
      <c r="G929" s="37" t="n">
        <v>0</v>
      </c>
      <c r="H929" s="37" t="n">
        <v>0</v>
      </c>
      <c r="I929" s="37" t="n">
        <v>0</v>
      </c>
    </row>
    <row r="930" customFormat="false" ht="15" hidden="false" customHeight="false" outlineLevel="0" collapsed="false">
      <c r="A930" s="37" t="s">
        <v>1511</v>
      </c>
      <c r="B930" s="37" t="s">
        <v>2310</v>
      </c>
      <c r="C930" s="37" t="s">
        <v>185</v>
      </c>
      <c r="D930" s="37" t="s">
        <v>187</v>
      </c>
      <c r="E930" s="37" t="s">
        <v>185</v>
      </c>
      <c r="F930" s="37" t="s">
        <v>185</v>
      </c>
      <c r="G930" s="37" t="n">
        <v>0</v>
      </c>
      <c r="H930" s="37" t="n">
        <v>0</v>
      </c>
      <c r="I930" s="37" t="n">
        <v>0</v>
      </c>
    </row>
    <row r="931" customFormat="false" ht="15" hidden="false" customHeight="false" outlineLevel="0" collapsed="false">
      <c r="A931" s="37" t="s">
        <v>1512</v>
      </c>
      <c r="B931" s="37" t="s">
        <v>2310</v>
      </c>
      <c r="C931" s="37" t="s">
        <v>185</v>
      </c>
      <c r="D931" s="37" t="s">
        <v>187</v>
      </c>
      <c r="E931" s="37" t="s">
        <v>185</v>
      </c>
      <c r="F931" s="37" t="s">
        <v>185</v>
      </c>
      <c r="G931" s="37" t="n">
        <v>1</v>
      </c>
      <c r="H931" s="37" t="n">
        <v>0</v>
      </c>
      <c r="I931" s="37" t="n">
        <v>0</v>
      </c>
    </row>
    <row r="932" customFormat="false" ht="15" hidden="false" customHeight="false" outlineLevel="0" collapsed="false">
      <c r="A932" s="37" t="s">
        <v>1513</v>
      </c>
      <c r="B932" s="37" t="s">
        <v>2310</v>
      </c>
      <c r="C932" s="37" t="s">
        <v>185</v>
      </c>
      <c r="D932" s="37" t="s">
        <v>187</v>
      </c>
      <c r="E932" s="37" t="s">
        <v>185</v>
      </c>
      <c r="F932" s="37" t="s">
        <v>185</v>
      </c>
      <c r="G932" s="37" t="n">
        <v>0</v>
      </c>
      <c r="H932" s="37" t="n">
        <v>0</v>
      </c>
      <c r="I932" s="37" t="n">
        <v>0</v>
      </c>
    </row>
    <row r="933" customFormat="false" ht="15" hidden="false" customHeight="false" outlineLevel="0" collapsed="false">
      <c r="A933" s="37" t="s">
        <v>1514</v>
      </c>
      <c r="B933" s="37" t="s">
        <v>2310</v>
      </c>
      <c r="C933" s="37" t="s">
        <v>185</v>
      </c>
      <c r="D933" s="37" t="s">
        <v>187</v>
      </c>
      <c r="E933" s="37" t="s">
        <v>185</v>
      </c>
      <c r="F933" s="37" t="s">
        <v>185</v>
      </c>
      <c r="G933" s="37" t="n">
        <v>0</v>
      </c>
      <c r="H933" s="37" t="n">
        <v>0</v>
      </c>
      <c r="I933" s="37" t="n">
        <v>0</v>
      </c>
    </row>
    <row r="934" customFormat="false" ht="15" hidden="false" customHeight="false" outlineLevel="0" collapsed="false">
      <c r="A934" s="37" t="s">
        <v>1515</v>
      </c>
      <c r="B934" s="37" t="s">
        <v>2310</v>
      </c>
      <c r="C934" s="37" t="s">
        <v>185</v>
      </c>
      <c r="D934" s="37" t="s">
        <v>187</v>
      </c>
      <c r="E934" s="37" t="s">
        <v>185</v>
      </c>
      <c r="F934" s="37" t="s">
        <v>185</v>
      </c>
      <c r="G934" s="37" t="n">
        <v>1</v>
      </c>
      <c r="H934" s="37" t="n">
        <v>0</v>
      </c>
      <c r="I934" s="37" t="n">
        <v>0</v>
      </c>
    </row>
    <row r="935" customFormat="false" ht="15" hidden="false" customHeight="false" outlineLevel="0" collapsed="false">
      <c r="A935" s="37" t="s">
        <v>800</v>
      </c>
      <c r="B935" s="37" t="s">
        <v>2310</v>
      </c>
      <c r="C935" s="37" t="s">
        <v>185</v>
      </c>
      <c r="D935" s="37" t="s">
        <v>187</v>
      </c>
      <c r="E935" s="37" t="s">
        <v>185</v>
      </c>
      <c r="F935" s="37" t="s">
        <v>185</v>
      </c>
      <c r="G935" s="37" t="n">
        <v>0</v>
      </c>
      <c r="H935" s="37" t="n">
        <v>0</v>
      </c>
      <c r="I935" s="37" t="n">
        <v>0</v>
      </c>
    </row>
    <row r="936" customFormat="false" ht="15" hidden="false" customHeight="false" outlineLevel="0" collapsed="false">
      <c r="A936" s="37" t="s">
        <v>1516</v>
      </c>
      <c r="B936" s="37" t="s">
        <v>2310</v>
      </c>
      <c r="C936" s="37" t="s">
        <v>185</v>
      </c>
      <c r="D936" s="37" t="s">
        <v>187</v>
      </c>
      <c r="E936" s="37" t="s">
        <v>185</v>
      </c>
      <c r="F936" s="37" t="s">
        <v>185</v>
      </c>
      <c r="G936" s="37" t="n">
        <v>0</v>
      </c>
      <c r="H936" s="37" t="n">
        <v>0</v>
      </c>
      <c r="I936" s="37" t="n">
        <v>0</v>
      </c>
    </row>
    <row r="937" customFormat="false" ht="15" hidden="false" customHeight="false" outlineLevel="0" collapsed="false">
      <c r="A937" s="37" t="s">
        <v>1517</v>
      </c>
      <c r="B937" s="37" t="s">
        <v>2310</v>
      </c>
      <c r="C937" s="37" t="s">
        <v>187</v>
      </c>
      <c r="D937" s="37" t="s">
        <v>187</v>
      </c>
      <c r="E937" s="37" t="s">
        <v>185</v>
      </c>
      <c r="F937" s="37" t="s">
        <v>185</v>
      </c>
      <c r="G937" s="37" t="n">
        <v>0</v>
      </c>
      <c r="H937" s="37" t="n">
        <v>0</v>
      </c>
      <c r="I937" s="37" t="n">
        <v>0</v>
      </c>
    </row>
    <row r="938" customFormat="false" ht="15" hidden="false" customHeight="false" outlineLevel="0" collapsed="false">
      <c r="A938" s="37" t="s">
        <v>1518</v>
      </c>
      <c r="B938" s="37" t="s">
        <v>2310</v>
      </c>
      <c r="C938" s="37" t="s">
        <v>185</v>
      </c>
      <c r="D938" s="37" t="s">
        <v>187</v>
      </c>
      <c r="E938" s="37" t="s">
        <v>185</v>
      </c>
      <c r="F938" s="37" t="s">
        <v>185</v>
      </c>
      <c r="G938" s="37" t="n">
        <v>0</v>
      </c>
      <c r="H938" s="37" t="n">
        <v>0</v>
      </c>
      <c r="I938" s="37" t="n">
        <v>0</v>
      </c>
    </row>
    <row r="939" customFormat="false" ht="15" hidden="false" customHeight="false" outlineLevel="0" collapsed="false">
      <c r="A939" s="37" t="s">
        <v>1519</v>
      </c>
      <c r="B939" s="37" t="s">
        <v>2310</v>
      </c>
      <c r="C939" s="37" t="s">
        <v>185</v>
      </c>
      <c r="D939" s="37" t="s">
        <v>187</v>
      </c>
      <c r="E939" s="37" t="s">
        <v>185</v>
      </c>
      <c r="F939" s="37" t="s">
        <v>187</v>
      </c>
      <c r="G939" s="37" t="n">
        <v>0</v>
      </c>
      <c r="H939" s="37" t="n">
        <v>0</v>
      </c>
      <c r="I939" s="37" t="n">
        <v>0</v>
      </c>
    </row>
    <row r="940" customFormat="false" ht="15" hidden="false" customHeight="false" outlineLevel="0" collapsed="false">
      <c r="A940" s="37" t="s">
        <v>1520</v>
      </c>
      <c r="B940" s="37" t="s">
        <v>2310</v>
      </c>
      <c r="C940" s="37" t="s">
        <v>185</v>
      </c>
      <c r="D940" s="37" t="s">
        <v>187</v>
      </c>
      <c r="E940" s="37" t="s">
        <v>185</v>
      </c>
      <c r="F940" s="37" t="s">
        <v>185</v>
      </c>
      <c r="G940" s="37" t="n">
        <v>1</v>
      </c>
      <c r="H940" s="37" t="n">
        <v>0</v>
      </c>
      <c r="I940" s="37" t="n">
        <v>0</v>
      </c>
    </row>
    <row r="941" customFormat="false" ht="15" hidden="false" customHeight="false" outlineLevel="0" collapsed="false">
      <c r="A941" s="37" t="s">
        <v>1521</v>
      </c>
      <c r="B941" s="37" t="s">
        <v>2310</v>
      </c>
      <c r="C941" s="37" t="s">
        <v>185</v>
      </c>
      <c r="D941" s="37" t="s">
        <v>187</v>
      </c>
      <c r="E941" s="37" t="s">
        <v>185</v>
      </c>
      <c r="F941" s="37" t="s">
        <v>187</v>
      </c>
      <c r="G941" s="37" t="n">
        <v>0</v>
      </c>
      <c r="H941" s="37" t="n">
        <v>0</v>
      </c>
      <c r="I941" s="37" t="n">
        <v>0</v>
      </c>
    </row>
    <row r="942" customFormat="false" ht="15" hidden="false" customHeight="false" outlineLevel="0" collapsed="false">
      <c r="A942" s="37" t="s">
        <v>1522</v>
      </c>
      <c r="B942" s="37" t="s">
        <v>2310</v>
      </c>
      <c r="C942" s="37" t="s">
        <v>185</v>
      </c>
      <c r="D942" s="37" t="s">
        <v>187</v>
      </c>
      <c r="E942" s="37" t="s">
        <v>185</v>
      </c>
      <c r="F942" s="37" t="s">
        <v>185</v>
      </c>
      <c r="G942" s="37" t="n">
        <v>0</v>
      </c>
      <c r="H942" s="37" t="n">
        <v>0</v>
      </c>
      <c r="I942" s="37" t="n">
        <v>0</v>
      </c>
    </row>
    <row r="943" customFormat="false" ht="15" hidden="false" customHeight="false" outlineLevel="0" collapsed="false">
      <c r="A943" s="37" t="s">
        <v>1523</v>
      </c>
      <c r="B943" s="37" t="s">
        <v>2310</v>
      </c>
      <c r="C943" s="37" t="s">
        <v>185</v>
      </c>
      <c r="D943" s="37" t="s">
        <v>187</v>
      </c>
      <c r="E943" s="37" t="s">
        <v>185</v>
      </c>
      <c r="F943" s="37" t="s">
        <v>185</v>
      </c>
      <c r="G943" s="37" t="n">
        <v>0</v>
      </c>
      <c r="H943" s="37" t="n">
        <v>0</v>
      </c>
      <c r="I943" s="37" t="n">
        <v>0</v>
      </c>
    </row>
    <row r="944" customFormat="false" ht="15" hidden="false" customHeight="false" outlineLevel="0" collapsed="false">
      <c r="A944" s="37" t="s">
        <v>1524</v>
      </c>
      <c r="B944" s="37" t="s">
        <v>2310</v>
      </c>
      <c r="C944" s="37" t="s">
        <v>185</v>
      </c>
      <c r="D944" s="37" t="s">
        <v>187</v>
      </c>
      <c r="E944" s="37" t="s">
        <v>185</v>
      </c>
      <c r="F944" s="37" t="s">
        <v>185</v>
      </c>
      <c r="G944" s="37" t="n">
        <v>1</v>
      </c>
      <c r="H944" s="37" t="n">
        <v>0</v>
      </c>
      <c r="I944" s="37" t="n">
        <v>0</v>
      </c>
    </row>
    <row r="945" customFormat="false" ht="15" hidden="false" customHeight="false" outlineLevel="0" collapsed="false">
      <c r="A945" s="37" t="s">
        <v>1525</v>
      </c>
      <c r="B945" s="37" t="s">
        <v>2310</v>
      </c>
      <c r="C945" s="37" t="s">
        <v>185</v>
      </c>
      <c r="D945" s="37" t="s">
        <v>187</v>
      </c>
      <c r="E945" s="37" t="s">
        <v>185</v>
      </c>
      <c r="F945" s="37" t="s">
        <v>185</v>
      </c>
      <c r="G945" s="37" t="n">
        <v>1</v>
      </c>
      <c r="H945" s="37" t="n">
        <v>0</v>
      </c>
      <c r="I945" s="37" t="n">
        <v>0</v>
      </c>
    </row>
    <row r="946" customFormat="false" ht="15" hidden="false" customHeight="false" outlineLevel="0" collapsed="false">
      <c r="A946" s="37" t="s">
        <v>1293</v>
      </c>
      <c r="B946" s="37" t="s">
        <v>2310</v>
      </c>
      <c r="C946" s="37" t="s">
        <v>185</v>
      </c>
      <c r="D946" s="37" t="s">
        <v>187</v>
      </c>
      <c r="E946" s="37" t="s">
        <v>185</v>
      </c>
      <c r="F946" s="37" t="s">
        <v>185</v>
      </c>
      <c r="G946" s="37" t="n">
        <v>0</v>
      </c>
      <c r="H946" s="37" t="n">
        <v>0</v>
      </c>
      <c r="I946" s="37" t="n">
        <v>0</v>
      </c>
    </row>
    <row r="947" customFormat="false" ht="15" hidden="false" customHeight="false" outlineLevel="0" collapsed="false">
      <c r="A947" s="37" t="s">
        <v>1526</v>
      </c>
      <c r="B947" s="37" t="s">
        <v>2310</v>
      </c>
      <c r="C947" s="37" t="s">
        <v>185</v>
      </c>
      <c r="D947" s="37" t="s">
        <v>187</v>
      </c>
      <c r="E947" s="37" t="s">
        <v>185</v>
      </c>
      <c r="F947" s="37" t="s">
        <v>185</v>
      </c>
      <c r="G947" s="37" t="n">
        <v>0</v>
      </c>
      <c r="H947" s="37" t="n">
        <v>0</v>
      </c>
      <c r="I947" s="37" t="n">
        <v>0</v>
      </c>
    </row>
    <row r="948" customFormat="false" ht="15" hidden="false" customHeight="false" outlineLevel="0" collapsed="false">
      <c r="A948" s="37" t="s">
        <v>1527</v>
      </c>
      <c r="B948" s="37" t="s">
        <v>2310</v>
      </c>
      <c r="C948" s="37" t="s">
        <v>185</v>
      </c>
      <c r="D948" s="37" t="s">
        <v>187</v>
      </c>
      <c r="E948" s="37" t="s">
        <v>185</v>
      </c>
      <c r="F948" s="37" t="s">
        <v>185</v>
      </c>
      <c r="G948" s="37" t="n">
        <v>0</v>
      </c>
      <c r="H948" s="37" t="n">
        <v>0</v>
      </c>
      <c r="I948" s="37" t="n">
        <v>0</v>
      </c>
    </row>
    <row r="949" customFormat="false" ht="15" hidden="false" customHeight="false" outlineLevel="0" collapsed="false">
      <c r="A949" s="37" t="s">
        <v>1528</v>
      </c>
      <c r="B949" s="37" t="s">
        <v>2310</v>
      </c>
      <c r="C949" s="37" t="s">
        <v>185</v>
      </c>
      <c r="D949" s="37" t="s">
        <v>187</v>
      </c>
      <c r="E949" s="37" t="s">
        <v>185</v>
      </c>
      <c r="F949" s="37" t="s">
        <v>185</v>
      </c>
      <c r="G949" s="37" t="n">
        <v>0</v>
      </c>
      <c r="H949" s="37" t="n">
        <v>0</v>
      </c>
      <c r="I949" s="37" t="n">
        <v>0</v>
      </c>
    </row>
    <row r="950" customFormat="false" ht="15" hidden="false" customHeight="false" outlineLevel="0" collapsed="false">
      <c r="A950" s="37" t="s">
        <v>1529</v>
      </c>
      <c r="B950" s="37" t="s">
        <v>2310</v>
      </c>
      <c r="C950" s="37" t="s">
        <v>185</v>
      </c>
      <c r="D950" s="37" t="s">
        <v>187</v>
      </c>
      <c r="E950" s="37" t="s">
        <v>185</v>
      </c>
      <c r="F950" s="37" t="s">
        <v>185</v>
      </c>
      <c r="G950" s="37" t="n">
        <v>0</v>
      </c>
      <c r="H950" s="37" t="n">
        <v>0</v>
      </c>
      <c r="I950" s="37" t="n">
        <v>0</v>
      </c>
    </row>
    <row r="951" customFormat="false" ht="15" hidden="false" customHeight="false" outlineLevel="0" collapsed="false">
      <c r="A951" s="37" t="s">
        <v>1530</v>
      </c>
      <c r="B951" s="37" t="s">
        <v>2310</v>
      </c>
      <c r="C951" s="37" t="s">
        <v>185</v>
      </c>
      <c r="D951" s="37" t="s">
        <v>187</v>
      </c>
      <c r="E951" s="37" t="s">
        <v>185</v>
      </c>
      <c r="F951" s="37" t="s">
        <v>185</v>
      </c>
      <c r="G951" s="37" t="n">
        <v>0</v>
      </c>
      <c r="H951" s="37" t="n">
        <v>0</v>
      </c>
      <c r="I951" s="37" t="n">
        <v>0</v>
      </c>
    </row>
    <row r="952" customFormat="false" ht="15" hidden="false" customHeight="false" outlineLevel="0" collapsed="false">
      <c r="A952" s="37" t="s">
        <v>1369</v>
      </c>
      <c r="B952" s="37" t="s">
        <v>2310</v>
      </c>
      <c r="C952" s="37" t="s">
        <v>185</v>
      </c>
      <c r="D952" s="37" t="s">
        <v>187</v>
      </c>
      <c r="E952" s="37" t="s">
        <v>185</v>
      </c>
      <c r="F952" s="37" t="s">
        <v>185</v>
      </c>
      <c r="G952" s="37" t="n">
        <v>0</v>
      </c>
      <c r="H952" s="37" t="n">
        <v>0</v>
      </c>
      <c r="I952" s="37" t="n">
        <v>0</v>
      </c>
    </row>
    <row r="953" customFormat="false" ht="15" hidden="false" customHeight="false" outlineLevel="0" collapsed="false">
      <c r="A953" s="37" t="s">
        <v>1531</v>
      </c>
      <c r="B953" s="37" t="s">
        <v>2310</v>
      </c>
      <c r="C953" s="37" t="s">
        <v>185</v>
      </c>
      <c r="D953" s="37" t="s">
        <v>187</v>
      </c>
      <c r="E953" s="37" t="s">
        <v>185</v>
      </c>
      <c r="F953" s="37" t="s">
        <v>185</v>
      </c>
      <c r="G953" s="37" t="n">
        <v>0</v>
      </c>
      <c r="H953" s="37" t="n">
        <v>0</v>
      </c>
      <c r="I953" s="37" t="n">
        <v>0</v>
      </c>
    </row>
    <row r="954" customFormat="false" ht="15" hidden="false" customHeight="false" outlineLevel="0" collapsed="false">
      <c r="A954" s="37" t="s">
        <v>862</v>
      </c>
      <c r="B954" s="37" t="s">
        <v>2310</v>
      </c>
      <c r="C954" s="37" t="s">
        <v>185</v>
      </c>
      <c r="D954" s="37" t="s">
        <v>187</v>
      </c>
      <c r="E954" s="37" t="s">
        <v>185</v>
      </c>
      <c r="F954" s="37" t="s">
        <v>185</v>
      </c>
      <c r="G954" s="37" t="n">
        <v>0</v>
      </c>
      <c r="H954" s="37" t="n">
        <v>0</v>
      </c>
      <c r="I954" s="37" t="n">
        <v>0</v>
      </c>
    </row>
    <row r="955" customFormat="false" ht="15" hidden="false" customHeight="false" outlineLevel="0" collapsed="false">
      <c r="A955" s="37" t="s">
        <v>1532</v>
      </c>
      <c r="B955" s="37" t="s">
        <v>2310</v>
      </c>
      <c r="C955" s="37" t="s">
        <v>185</v>
      </c>
      <c r="D955" s="37" t="s">
        <v>187</v>
      </c>
      <c r="E955" s="37" t="s">
        <v>185</v>
      </c>
      <c r="F955" s="37" t="s">
        <v>185</v>
      </c>
      <c r="G955" s="37" t="n">
        <v>0</v>
      </c>
      <c r="H955" s="37" t="n">
        <v>0</v>
      </c>
      <c r="I955" s="37" t="n">
        <v>0</v>
      </c>
    </row>
    <row r="956" customFormat="false" ht="15" hidden="false" customHeight="false" outlineLevel="0" collapsed="false">
      <c r="A956" s="37" t="s">
        <v>1533</v>
      </c>
      <c r="B956" s="37" t="s">
        <v>2310</v>
      </c>
      <c r="C956" s="37" t="s">
        <v>185</v>
      </c>
      <c r="D956" s="37" t="s">
        <v>187</v>
      </c>
      <c r="E956" s="37" t="s">
        <v>185</v>
      </c>
      <c r="F956" s="37" t="s">
        <v>185</v>
      </c>
      <c r="G956" s="37" t="n">
        <v>0</v>
      </c>
      <c r="H956" s="37" t="n">
        <v>0</v>
      </c>
      <c r="I956" s="37" t="n">
        <v>0</v>
      </c>
    </row>
    <row r="957" customFormat="false" ht="15" hidden="false" customHeight="false" outlineLevel="0" collapsed="false">
      <c r="A957" s="37" t="s">
        <v>1534</v>
      </c>
      <c r="B957" s="37" t="s">
        <v>2310</v>
      </c>
      <c r="C957" s="37" t="s">
        <v>185</v>
      </c>
      <c r="D957" s="37" t="s">
        <v>187</v>
      </c>
      <c r="E957" s="37" t="s">
        <v>185</v>
      </c>
      <c r="F957" s="37" t="s">
        <v>185</v>
      </c>
      <c r="G957" s="37" t="n">
        <v>0</v>
      </c>
      <c r="H957" s="37" t="n">
        <v>0</v>
      </c>
      <c r="I957" s="37" t="n">
        <v>0</v>
      </c>
    </row>
    <row r="958" customFormat="false" ht="15" hidden="false" customHeight="false" outlineLevel="0" collapsed="false">
      <c r="A958" s="37" t="s">
        <v>1536</v>
      </c>
      <c r="B958" s="37" t="s">
        <v>2310</v>
      </c>
      <c r="C958" s="37" t="s">
        <v>185</v>
      </c>
      <c r="D958" s="37" t="s">
        <v>187</v>
      </c>
      <c r="E958" s="37" t="s">
        <v>185</v>
      </c>
      <c r="F958" s="37" t="s">
        <v>185</v>
      </c>
      <c r="G958" s="37" t="n">
        <v>0</v>
      </c>
      <c r="H958" s="37" t="n">
        <v>0</v>
      </c>
      <c r="I958" s="37" t="n">
        <v>0</v>
      </c>
    </row>
    <row r="959" customFormat="false" ht="15" hidden="false" customHeight="false" outlineLevel="0" collapsed="false">
      <c r="A959" s="37" t="s">
        <v>1537</v>
      </c>
      <c r="B959" s="37" t="s">
        <v>2310</v>
      </c>
      <c r="C959" s="37" t="s">
        <v>185</v>
      </c>
      <c r="D959" s="37" t="s">
        <v>187</v>
      </c>
      <c r="E959" s="37" t="s">
        <v>185</v>
      </c>
      <c r="F959" s="37" t="s">
        <v>185</v>
      </c>
      <c r="G959" s="37" t="n">
        <v>0</v>
      </c>
      <c r="H959" s="37" t="n">
        <v>0</v>
      </c>
      <c r="I959" s="37" t="n">
        <v>0</v>
      </c>
    </row>
    <row r="960" customFormat="false" ht="15" hidden="false" customHeight="false" outlineLevel="0" collapsed="false">
      <c r="A960" s="37" t="s">
        <v>1538</v>
      </c>
      <c r="B960" s="37" t="s">
        <v>2310</v>
      </c>
      <c r="C960" s="37" t="s">
        <v>185</v>
      </c>
      <c r="D960" s="37" t="s">
        <v>187</v>
      </c>
      <c r="E960" s="37" t="s">
        <v>185</v>
      </c>
      <c r="F960" s="37" t="s">
        <v>185</v>
      </c>
      <c r="G960" s="37" t="n">
        <v>0</v>
      </c>
      <c r="H960" s="37" t="n">
        <v>0</v>
      </c>
      <c r="I960" s="37" t="n">
        <v>0</v>
      </c>
    </row>
    <row r="961" customFormat="false" ht="15" hidden="false" customHeight="false" outlineLevel="0" collapsed="false">
      <c r="A961" s="37" t="s">
        <v>1539</v>
      </c>
      <c r="B961" s="37" t="s">
        <v>2310</v>
      </c>
      <c r="C961" s="37" t="s">
        <v>185</v>
      </c>
      <c r="D961" s="37" t="s">
        <v>187</v>
      </c>
      <c r="E961" s="37" t="s">
        <v>185</v>
      </c>
      <c r="F961" s="37" t="s">
        <v>185</v>
      </c>
      <c r="G961" s="37" t="n">
        <v>0</v>
      </c>
      <c r="H961" s="37" t="n">
        <v>0</v>
      </c>
      <c r="I961" s="37" t="n">
        <v>0</v>
      </c>
    </row>
    <row r="962" customFormat="false" ht="15" hidden="false" customHeight="false" outlineLevel="0" collapsed="false">
      <c r="A962" s="37" t="s">
        <v>1540</v>
      </c>
      <c r="B962" s="37" t="s">
        <v>2310</v>
      </c>
      <c r="C962" s="37" t="s">
        <v>185</v>
      </c>
      <c r="D962" s="37" t="s">
        <v>187</v>
      </c>
      <c r="E962" s="37" t="s">
        <v>185</v>
      </c>
      <c r="F962" s="37" t="s">
        <v>185</v>
      </c>
      <c r="G962" s="37" t="n">
        <v>0</v>
      </c>
      <c r="H962" s="37" t="n">
        <v>0</v>
      </c>
      <c r="I962" s="37" t="n">
        <v>0</v>
      </c>
    </row>
    <row r="963" customFormat="false" ht="15" hidden="false" customHeight="false" outlineLevel="0" collapsed="false">
      <c r="A963" s="37" t="s">
        <v>939</v>
      </c>
      <c r="B963" s="37" t="s">
        <v>2310</v>
      </c>
      <c r="C963" s="37" t="s">
        <v>185</v>
      </c>
      <c r="D963" s="37" t="s">
        <v>187</v>
      </c>
      <c r="E963" s="37" t="s">
        <v>185</v>
      </c>
      <c r="F963" s="37" t="s">
        <v>185</v>
      </c>
      <c r="G963" s="37" t="n">
        <v>0</v>
      </c>
      <c r="H963" s="37" t="n">
        <v>0</v>
      </c>
      <c r="I963" s="37" t="n">
        <v>0</v>
      </c>
    </row>
    <row r="964" customFormat="false" ht="15" hidden="false" customHeight="false" outlineLevel="0" collapsed="false">
      <c r="A964" s="37" t="s">
        <v>1541</v>
      </c>
      <c r="B964" s="37" t="s">
        <v>2310</v>
      </c>
      <c r="C964" s="37" t="s">
        <v>185</v>
      </c>
      <c r="D964" s="37" t="s">
        <v>187</v>
      </c>
      <c r="E964" s="37" t="s">
        <v>185</v>
      </c>
      <c r="F964" s="37" t="s">
        <v>187</v>
      </c>
      <c r="G964" s="37" t="n">
        <v>0</v>
      </c>
      <c r="H964" s="37" t="n">
        <v>0</v>
      </c>
      <c r="I964" s="37" t="n">
        <v>0</v>
      </c>
    </row>
    <row r="965" customFormat="false" ht="15" hidden="false" customHeight="false" outlineLevel="0" collapsed="false">
      <c r="A965" s="37" t="s">
        <v>1321</v>
      </c>
      <c r="B965" s="37" t="s">
        <v>2310</v>
      </c>
      <c r="C965" s="37" t="s">
        <v>185</v>
      </c>
      <c r="D965" s="37" t="s">
        <v>187</v>
      </c>
      <c r="E965" s="37" t="s">
        <v>185</v>
      </c>
      <c r="F965" s="37" t="s">
        <v>185</v>
      </c>
      <c r="G965" s="37" t="n">
        <v>0</v>
      </c>
      <c r="H965" s="37" t="n">
        <v>0</v>
      </c>
      <c r="I965" s="37" t="n">
        <v>0</v>
      </c>
    </row>
    <row r="966" customFormat="false" ht="15" hidden="false" customHeight="false" outlineLevel="0" collapsed="false">
      <c r="A966" s="37" t="s">
        <v>1543</v>
      </c>
      <c r="B966" s="37" t="s">
        <v>2310</v>
      </c>
      <c r="C966" s="37" t="s">
        <v>185</v>
      </c>
      <c r="D966" s="37" t="s">
        <v>187</v>
      </c>
      <c r="E966" s="37" t="s">
        <v>185</v>
      </c>
      <c r="F966" s="37" t="s">
        <v>185</v>
      </c>
      <c r="G966" s="37" t="n">
        <v>0</v>
      </c>
      <c r="H966" s="37" t="n">
        <v>0</v>
      </c>
      <c r="I966" s="37" t="n">
        <v>0</v>
      </c>
    </row>
    <row r="967" customFormat="false" ht="15" hidden="false" customHeight="false" outlineLevel="0" collapsed="false">
      <c r="A967" s="37" t="s">
        <v>1229</v>
      </c>
      <c r="B967" s="37" t="s">
        <v>2310</v>
      </c>
      <c r="C967" s="37" t="s">
        <v>185</v>
      </c>
      <c r="D967" s="37" t="s">
        <v>187</v>
      </c>
      <c r="E967" s="37" t="s">
        <v>185</v>
      </c>
      <c r="F967" s="37" t="s">
        <v>187</v>
      </c>
      <c r="G967" s="37" t="n">
        <v>0</v>
      </c>
      <c r="H967" s="37" t="n">
        <v>0</v>
      </c>
      <c r="I967" s="37" t="n">
        <v>0</v>
      </c>
    </row>
    <row r="968" customFormat="false" ht="15" hidden="false" customHeight="false" outlineLevel="0" collapsed="false">
      <c r="A968" s="37" t="s">
        <v>1544</v>
      </c>
      <c r="B968" s="37" t="s">
        <v>2311</v>
      </c>
      <c r="C968" s="37" t="s">
        <v>185</v>
      </c>
      <c r="D968" s="37" t="s">
        <v>187</v>
      </c>
      <c r="E968" s="37" t="s">
        <v>185</v>
      </c>
      <c r="F968" s="37" t="s">
        <v>185</v>
      </c>
      <c r="G968" s="37" t="n">
        <v>0</v>
      </c>
      <c r="H968" s="37" t="n">
        <v>0</v>
      </c>
      <c r="I968" s="37" t="n">
        <v>0</v>
      </c>
    </row>
    <row r="969" customFormat="false" ht="15" hidden="false" customHeight="false" outlineLevel="0" collapsed="false">
      <c r="A969" s="37" t="s">
        <v>1141</v>
      </c>
      <c r="B969" s="37" t="s">
        <v>2310</v>
      </c>
      <c r="C969" s="37" t="s">
        <v>185</v>
      </c>
      <c r="D969" s="37" t="s">
        <v>187</v>
      </c>
      <c r="E969" s="37" t="s">
        <v>185</v>
      </c>
      <c r="F969" s="37" t="s">
        <v>185</v>
      </c>
      <c r="G969" s="37" t="n">
        <v>0</v>
      </c>
      <c r="H969" s="37" t="n">
        <v>0</v>
      </c>
      <c r="I969" s="37" t="n">
        <v>0</v>
      </c>
    </row>
    <row r="970" customFormat="false" ht="15" hidden="false" customHeight="false" outlineLevel="0" collapsed="false">
      <c r="A970" s="37" t="s">
        <v>1545</v>
      </c>
      <c r="B970" s="37" t="s">
        <v>2310</v>
      </c>
      <c r="C970" s="37" t="s">
        <v>185</v>
      </c>
      <c r="D970" s="37" t="s">
        <v>187</v>
      </c>
      <c r="E970" s="37" t="s">
        <v>185</v>
      </c>
      <c r="F970" s="37" t="s">
        <v>185</v>
      </c>
      <c r="G970" s="37" t="n">
        <v>0</v>
      </c>
      <c r="H970" s="37" t="n">
        <v>0</v>
      </c>
      <c r="I970" s="37" t="n">
        <v>0</v>
      </c>
    </row>
    <row r="971" customFormat="false" ht="15" hidden="false" customHeight="false" outlineLevel="0" collapsed="false">
      <c r="A971" s="37" t="s">
        <v>1546</v>
      </c>
      <c r="B971" s="37" t="s">
        <v>2311</v>
      </c>
      <c r="C971" s="37" t="s">
        <v>185</v>
      </c>
      <c r="D971" s="37" t="s">
        <v>187</v>
      </c>
      <c r="E971" s="37" t="s">
        <v>185</v>
      </c>
      <c r="F971" s="37" t="s">
        <v>185</v>
      </c>
      <c r="G971" s="37" t="n">
        <v>0</v>
      </c>
      <c r="H971" s="37" t="n">
        <v>0</v>
      </c>
      <c r="I971" s="37" t="n">
        <v>0</v>
      </c>
    </row>
    <row r="972" customFormat="false" ht="15" hidden="false" customHeight="false" outlineLevel="0" collapsed="false">
      <c r="A972" s="37" t="s">
        <v>1547</v>
      </c>
      <c r="B972" s="37" t="s">
        <v>2310</v>
      </c>
      <c r="C972" s="37" t="s">
        <v>185</v>
      </c>
      <c r="D972" s="37" t="s">
        <v>187</v>
      </c>
      <c r="E972" s="37" t="s">
        <v>185</v>
      </c>
      <c r="F972" s="37" t="s">
        <v>185</v>
      </c>
      <c r="G972" s="37" t="n">
        <v>1</v>
      </c>
      <c r="H972" s="37" t="n">
        <v>0</v>
      </c>
      <c r="I972" s="37" t="n">
        <v>0</v>
      </c>
    </row>
    <row r="973" customFormat="false" ht="15" hidden="false" customHeight="false" outlineLevel="0" collapsed="false">
      <c r="A973" s="37" t="s">
        <v>1548</v>
      </c>
      <c r="B973" s="37" t="s">
        <v>2310</v>
      </c>
      <c r="C973" s="37" t="s">
        <v>185</v>
      </c>
      <c r="D973" s="37" t="s">
        <v>187</v>
      </c>
      <c r="E973" s="37" t="s">
        <v>185</v>
      </c>
      <c r="F973" s="37" t="s">
        <v>185</v>
      </c>
      <c r="G973" s="37" t="n">
        <v>1</v>
      </c>
      <c r="H973" s="37" t="n">
        <v>0</v>
      </c>
      <c r="I973" s="37" t="n">
        <v>0</v>
      </c>
    </row>
    <row r="974" customFormat="false" ht="15" hidden="false" customHeight="false" outlineLevel="0" collapsed="false">
      <c r="A974" s="37" t="s">
        <v>1549</v>
      </c>
      <c r="B974" s="37" t="s">
        <v>2310</v>
      </c>
      <c r="C974" s="37" t="s">
        <v>185</v>
      </c>
      <c r="D974" s="37" t="s">
        <v>187</v>
      </c>
      <c r="E974" s="37" t="s">
        <v>185</v>
      </c>
      <c r="F974" s="37" t="s">
        <v>185</v>
      </c>
      <c r="G974" s="37" t="n">
        <v>0</v>
      </c>
      <c r="H974" s="37" t="n">
        <v>0</v>
      </c>
      <c r="I974" s="37" t="n">
        <v>0</v>
      </c>
    </row>
    <row r="975" customFormat="false" ht="15" hidden="false" customHeight="false" outlineLevel="0" collapsed="false">
      <c r="A975" s="37" t="s">
        <v>881</v>
      </c>
      <c r="B975" s="37" t="s">
        <v>2310</v>
      </c>
      <c r="C975" s="37" t="s">
        <v>185</v>
      </c>
      <c r="D975" s="37" t="s">
        <v>187</v>
      </c>
      <c r="E975" s="37" t="s">
        <v>187</v>
      </c>
      <c r="F975" s="37" t="s">
        <v>185</v>
      </c>
      <c r="G975" s="37" t="n">
        <v>0</v>
      </c>
      <c r="H975" s="37" t="n">
        <v>0</v>
      </c>
      <c r="I975" s="37" t="n">
        <v>0</v>
      </c>
    </row>
    <row r="976" customFormat="false" ht="15" hidden="false" customHeight="false" outlineLevel="0" collapsed="false">
      <c r="A976" s="37" t="s">
        <v>808</v>
      </c>
      <c r="B976" s="37" t="s">
        <v>2311</v>
      </c>
      <c r="C976" s="37" t="s">
        <v>185</v>
      </c>
      <c r="D976" s="37" t="s">
        <v>187</v>
      </c>
      <c r="E976" s="37" t="s">
        <v>185</v>
      </c>
      <c r="F976" s="37" t="s">
        <v>187</v>
      </c>
      <c r="G976" s="37" t="n">
        <v>0</v>
      </c>
      <c r="H976" s="37" t="n">
        <v>0</v>
      </c>
      <c r="I976" s="37" t="n">
        <v>0</v>
      </c>
    </row>
    <row r="977" customFormat="false" ht="15" hidden="false" customHeight="false" outlineLevel="0" collapsed="false">
      <c r="A977" s="37" t="s">
        <v>1550</v>
      </c>
      <c r="B977" s="37" t="s">
        <v>2310</v>
      </c>
      <c r="C977" s="37" t="s">
        <v>185</v>
      </c>
      <c r="D977" s="37" t="s">
        <v>187</v>
      </c>
      <c r="E977" s="37" t="s">
        <v>185</v>
      </c>
      <c r="F977" s="37" t="s">
        <v>185</v>
      </c>
      <c r="G977" s="37" t="n">
        <v>0</v>
      </c>
      <c r="H977" s="37" t="n">
        <v>0</v>
      </c>
      <c r="I977" s="37" t="n">
        <v>0</v>
      </c>
    </row>
    <row r="978" customFormat="false" ht="15" hidden="false" customHeight="false" outlineLevel="0" collapsed="false">
      <c r="A978" s="37" t="s">
        <v>1552</v>
      </c>
      <c r="B978" s="37" t="s">
        <v>2310</v>
      </c>
      <c r="C978" s="37" t="s">
        <v>185</v>
      </c>
      <c r="D978" s="37" t="s">
        <v>187</v>
      </c>
      <c r="E978" s="37" t="s">
        <v>185</v>
      </c>
      <c r="F978" s="37" t="s">
        <v>185</v>
      </c>
      <c r="G978" s="37" t="n">
        <v>0</v>
      </c>
      <c r="H978" s="37" t="n">
        <v>0</v>
      </c>
      <c r="I978" s="37" t="n">
        <v>0</v>
      </c>
    </row>
    <row r="979" customFormat="false" ht="15" hidden="false" customHeight="false" outlineLevel="0" collapsed="false">
      <c r="A979" s="37" t="s">
        <v>836</v>
      </c>
      <c r="B979" s="37" t="s">
        <v>2310</v>
      </c>
      <c r="C979" s="37" t="s">
        <v>185</v>
      </c>
      <c r="D979" s="37" t="s">
        <v>187</v>
      </c>
      <c r="E979" s="37" t="s">
        <v>185</v>
      </c>
      <c r="F979" s="37" t="s">
        <v>185</v>
      </c>
      <c r="G979" s="37" t="n">
        <v>0</v>
      </c>
      <c r="H979" s="37" t="n">
        <v>0</v>
      </c>
      <c r="I979" s="37" t="n">
        <v>0</v>
      </c>
    </row>
    <row r="980" customFormat="false" ht="15" hidden="false" customHeight="false" outlineLevel="0" collapsed="false">
      <c r="A980" s="37" t="s">
        <v>1553</v>
      </c>
      <c r="B980" s="37" t="s">
        <v>2310</v>
      </c>
      <c r="C980" s="37" t="s">
        <v>185</v>
      </c>
      <c r="D980" s="37" t="s">
        <v>187</v>
      </c>
      <c r="E980" s="37" t="s">
        <v>185</v>
      </c>
      <c r="F980" s="37" t="s">
        <v>187</v>
      </c>
      <c r="G980" s="37" t="n">
        <v>1</v>
      </c>
      <c r="H980" s="37" t="n">
        <v>0</v>
      </c>
      <c r="I980" s="37" t="n">
        <v>0</v>
      </c>
    </row>
    <row r="981" customFormat="false" ht="15" hidden="false" customHeight="false" outlineLevel="0" collapsed="false">
      <c r="A981" s="37" t="s">
        <v>1554</v>
      </c>
      <c r="B981" s="37" t="s">
        <v>2310</v>
      </c>
      <c r="C981" s="37" t="s">
        <v>185</v>
      </c>
      <c r="D981" s="37" t="s">
        <v>187</v>
      </c>
      <c r="E981" s="37" t="s">
        <v>185</v>
      </c>
      <c r="F981" s="37" t="s">
        <v>185</v>
      </c>
      <c r="G981" s="37" t="n">
        <v>0</v>
      </c>
      <c r="H981" s="37" t="n">
        <v>0</v>
      </c>
      <c r="I981" s="37" t="n">
        <v>0</v>
      </c>
    </row>
    <row r="982" customFormat="false" ht="15" hidden="false" customHeight="false" outlineLevel="0" collapsed="false">
      <c r="A982" s="37" t="s">
        <v>852</v>
      </c>
      <c r="B982" s="37" t="s">
        <v>2310</v>
      </c>
      <c r="C982" s="37" t="s">
        <v>185</v>
      </c>
      <c r="D982" s="37" t="s">
        <v>187</v>
      </c>
      <c r="E982" s="37" t="s">
        <v>185</v>
      </c>
      <c r="F982" s="37" t="s">
        <v>185</v>
      </c>
      <c r="G982" s="37" t="n">
        <v>0</v>
      </c>
      <c r="H982" s="37" t="n">
        <v>0</v>
      </c>
      <c r="I982" s="37" t="n">
        <v>0</v>
      </c>
    </row>
    <row r="983" customFormat="false" ht="15" hidden="false" customHeight="false" outlineLevel="0" collapsed="false">
      <c r="A983" s="37" t="s">
        <v>1555</v>
      </c>
      <c r="B983" s="37" t="s">
        <v>2310</v>
      </c>
      <c r="C983" s="37" t="s">
        <v>185</v>
      </c>
      <c r="D983" s="37" t="s">
        <v>187</v>
      </c>
      <c r="E983" s="37" t="s">
        <v>185</v>
      </c>
      <c r="F983" s="37" t="s">
        <v>185</v>
      </c>
      <c r="G983" s="37" t="n">
        <v>0</v>
      </c>
      <c r="H983" s="37" t="n">
        <v>0</v>
      </c>
      <c r="I983" s="37" t="n">
        <v>0</v>
      </c>
    </row>
    <row r="984" customFormat="false" ht="15" hidden="false" customHeight="false" outlineLevel="0" collapsed="false">
      <c r="A984" s="37" t="s">
        <v>1556</v>
      </c>
      <c r="B984" s="37" t="s">
        <v>2310</v>
      </c>
      <c r="C984" s="37" t="s">
        <v>185</v>
      </c>
      <c r="D984" s="37" t="s">
        <v>187</v>
      </c>
      <c r="E984" s="37" t="s">
        <v>185</v>
      </c>
      <c r="F984" s="37" t="s">
        <v>185</v>
      </c>
      <c r="G984" s="37" t="n">
        <v>0</v>
      </c>
      <c r="H984" s="37" t="n">
        <v>0</v>
      </c>
      <c r="I984" s="37" t="n">
        <v>0</v>
      </c>
    </row>
    <row r="985" customFormat="false" ht="15" hidden="false" customHeight="false" outlineLevel="0" collapsed="false">
      <c r="A985" s="37" t="s">
        <v>1557</v>
      </c>
      <c r="B985" s="37" t="s">
        <v>2310</v>
      </c>
      <c r="C985" s="37" t="s">
        <v>185</v>
      </c>
      <c r="D985" s="37" t="s">
        <v>187</v>
      </c>
      <c r="E985" s="37" t="s">
        <v>185</v>
      </c>
      <c r="F985" s="37" t="s">
        <v>185</v>
      </c>
      <c r="G985" s="37" t="n">
        <v>1</v>
      </c>
      <c r="H985" s="37" t="n">
        <v>0</v>
      </c>
      <c r="I985" s="37" t="n">
        <v>0</v>
      </c>
    </row>
    <row r="986" customFormat="false" ht="15" hidden="false" customHeight="false" outlineLevel="0" collapsed="false">
      <c r="A986" s="37" t="s">
        <v>1558</v>
      </c>
      <c r="B986" s="37" t="s">
        <v>2310</v>
      </c>
      <c r="C986" s="37" t="s">
        <v>185</v>
      </c>
      <c r="D986" s="37" t="s">
        <v>187</v>
      </c>
      <c r="E986" s="37" t="s">
        <v>185</v>
      </c>
      <c r="F986" s="37" t="s">
        <v>187</v>
      </c>
      <c r="G986" s="37" t="n">
        <v>0</v>
      </c>
      <c r="H986" s="37" t="n">
        <v>0</v>
      </c>
      <c r="I986" s="37" t="n">
        <v>0</v>
      </c>
    </row>
    <row r="987" customFormat="false" ht="15" hidden="false" customHeight="false" outlineLevel="0" collapsed="false">
      <c r="A987" s="37" t="s">
        <v>1559</v>
      </c>
      <c r="B987" s="37" t="s">
        <v>2310</v>
      </c>
      <c r="C987" s="37" t="s">
        <v>185</v>
      </c>
      <c r="D987" s="37" t="s">
        <v>187</v>
      </c>
      <c r="E987" s="37" t="s">
        <v>185</v>
      </c>
      <c r="F987" s="37" t="s">
        <v>185</v>
      </c>
      <c r="G987" s="37" t="n">
        <v>0</v>
      </c>
      <c r="H987" s="37" t="n">
        <v>0</v>
      </c>
      <c r="I987" s="37" t="n">
        <v>0</v>
      </c>
    </row>
    <row r="988" customFormat="false" ht="15" hidden="false" customHeight="false" outlineLevel="0" collapsed="false">
      <c r="A988" s="37" t="s">
        <v>544</v>
      </c>
      <c r="B988" s="37" t="s">
        <v>2311</v>
      </c>
      <c r="C988" s="37" t="s">
        <v>185</v>
      </c>
      <c r="D988" s="37" t="s">
        <v>187</v>
      </c>
      <c r="E988" s="37" t="s">
        <v>185</v>
      </c>
      <c r="F988" s="37" t="s">
        <v>185</v>
      </c>
      <c r="G988" s="37" t="n">
        <v>0</v>
      </c>
      <c r="H988" s="37" t="n">
        <v>0</v>
      </c>
      <c r="I988" s="37" t="n">
        <v>0</v>
      </c>
    </row>
    <row r="989" customFormat="false" ht="15" hidden="false" customHeight="false" outlineLevel="0" collapsed="false">
      <c r="A989" s="37" t="s">
        <v>1560</v>
      </c>
      <c r="B989" s="37" t="s">
        <v>2310</v>
      </c>
      <c r="C989" s="37" t="s">
        <v>185</v>
      </c>
      <c r="D989" s="37" t="s">
        <v>187</v>
      </c>
      <c r="E989" s="37" t="s">
        <v>187</v>
      </c>
      <c r="F989" s="37" t="s">
        <v>185</v>
      </c>
      <c r="G989" s="37" t="n">
        <v>0</v>
      </c>
      <c r="H989" s="37" t="n">
        <v>0</v>
      </c>
      <c r="I989" s="37" t="n">
        <v>0</v>
      </c>
    </row>
    <row r="990" customFormat="false" ht="15" hidden="false" customHeight="false" outlineLevel="0" collapsed="false">
      <c r="A990" s="37" t="s">
        <v>564</v>
      </c>
      <c r="B990" s="37" t="s">
        <v>2310</v>
      </c>
      <c r="C990" s="37" t="s">
        <v>185</v>
      </c>
      <c r="D990" s="37" t="s">
        <v>187</v>
      </c>
      <c r="E990" s="37" t="s">
        <v>185</v>
      </c>
      <c r="F990" s="37" t="s">
        <v>185</v>
      </c>
      <c r="G990" s="37" t="n">
        <v>0</v>
      </c>
      <c r="H990" s="37" t="n">
        <v>0</v>
      </c>
      <c r="I990" s="37" t="n">
        <v>0</v>
      </c>
    </row>
    <row r="991" customFormat="false" ht="15" hidden="false" customHeight="false" outlineLevel="0" collapsed="false">
      <c r="A991" s="37" t="s">
        <v>1066</v>
      </c>
      <c r="B991" s="37" t="s">
        <v>2312</v>
      </c>
      <c r="C991" s="37" t="s">
        <v>185</v>
      </c>
      <c r="D991" s="37" t="s">
        <v>187</v>
      </c>
      <c r="E991" s="37" t="s">
        <v>185</v>
      </c>
      <c r="F991" s="37" t="s">
        <v>185</v>
      </c>
      <c r="G991" s="37" t="n">
        <v>0</v>
      </c>
      <c r="H991" s="37" t="n">
        <v>0</v>
      </c>
      <c r="I991" s="37" t="n">
        <v>0</v>
      </c>
    </row>
    <row r="992" customFormat="false" ht="15" hidden="false" customHeight="false" outlineLevel="0" collapsed="false">
      <c r="A992" s="37" t="s">
        <v>1562</v>
      </c>
      <c r="B992" s="37" t="s">
        <v>2310</v>
      </c>
      <c r="C992" s="37" t="s">
        <v>185</v>
      </c>
      <c r="D992" s="37" t="s">
        <v>187</v>
      </c>
      <c r="E992" s="37" t="s">
        <v>185</v>
      </c>
      <c r="F992" s="37" t="s">
        <v>185</v>
      </c>
      <c r="G992" s="37" t="n">
        <v>0</v>
      </c>
      <c r="H992" s="37" t="n">
        <v>0</v>
      </c>
      <c r="I992" s="37" t="n">
        <v>0</v>
      </c>
    </row>
    <row r="993" customFormat="false" ht="15" hidden="false" customHeight="false" outlineLevel="0" collapsed="false">
      <c r="A993" s="37" t="s">
        <v>1563</v>
      </c>
      <c r="B993" s="37" t="s">
        <v>2310</v>
      </c>
      <c r="C993" s="37" t="s">
        <v>185</v>
      </c>
      <c r="D993" s="37" t="s">
        <v>187</v>
      </c>
      <c r="E993" s="37" t="s">
        <v>185</v>
      </c>
      <c r="F993" s="37" t="s">
        <v>185</v>
      </c>
      <c r="G993" s="37" t="n">
        <v>0</v>
      </c>
      <c r="H993" s="37" t="n">
        <v>0</v>
      </c>
      <c r="I993" s="37" t="n">
        <v>0</v>
      </c>
    </row>
    <row r="994" customFormat="false" ht="15" hidden="false" customHeight="false" outlineLevel="0" collapsed="false">
      <c r="A994" s="37" t="s">
        <v>1564</v>
      </c>
      <c r="B994" s="37" t="s">
        <v>2310</v>
      </c>
      <c r="C994" s="37" t="s">
        <v>185</v>
      </c>
      <c r="D994" s="37" t="s">
        <v>187</v>
      </c>
      <c r="E994" s="37" t="s">
        <v>185</v>
      </c>
      <c r="F994" s="37" t="s">
        <v>185</v>
      </c>
      <c r="G994" s="37" t="n">
        <v>0</v>
      </c>
      <c r="H994" s="37" t="n">
        <v>0</v>
      </c>
      <c r="I994" s="37" t="n">
        <v>0</v>
      </c>
    </row>
    <row r="995" customFormat="false" ht="15" hidden="false" customHeight="false" outlineLevel="0" collapsed="false">
      <c r="A995" s="37" t="s">
        <v>1565</v>
      </c>
      <c r="B995" s="37" t="s">
        <v>2310</v>
      </c>
      <c r="C995" s="37" t="s">
        <v>185</v>
      </c>
      <c r="D995" s="37" t="s">
        <v>187</v>
      </c>
      <c r="E995" s="37" t="s">
        <v>185</v>
      </c>
      <c r="F995" s="37" t="s">
        <v>187</v>
      </c>
      <c r="G995" s="37" t="n">
        <v>1</v>
      </c>
      <c r="H995" s="37" t="n">
        <v>1</v>
      </c>
      <c r="I995" s="37" t="n">
        <v>0</v>
      </c>
    </row>
    <row r="996" customFormat="false" ht="15" hidden="false" customHeight="false" outlineLevel="0" collapsed="false">
      <c r="A996" s="37" t="s">
        <v>1566</v>
      </c>
      <c r="B996" s="37" t="s">
        <v>2310</v>
      </c>
      <c r="C996" s="37" t="s">
        <v>185</v>
      </c>
      <c r="D996" s="37" t="s">
        <v>187</v>
      </c>
      <c r="E996" s="37" t="s">
        <v>185</v>
      </c>
      <c r="F996" s="37" t="s">
        <v>185</v>
      </c>
      <c r="G996" s="37" t="n">
        <v>1</v>
      </c>
      <c r="H996" s="37" t="n">
        <v>0</v>
      </c>
      <c r="I996" s="37" t="n">
        <v>0</v>
      </c>
    </row>
    <row r="997" customFormat="false" ht="15" hidden="false" customHeight="false" outlineLevel="0" collapsed="false">
      <c r="A997" s="37" t="s">
        <v>1567</v>
      </c>
      <c r="B997" s="37" t="s">
        <v>2310</v>
      </c>
      <c r="C997" s="37" t="s">
        <v>185</v>
      </c>
      <c r="D997" s="37" t="s">
        <v>187</v>
      </c>
      <c r="E997" s="37" t="s">
        <v>185</v>
      </c>
      <c r="F997" s="37" t="s">
        <v>185</v>
      </c>
      <c r="G997" s="37" t="n">
        <v>1</v>
      </c>
      <c r="H997" s="37" t="n">
        <v>0</v>
      </c>
      <c r="I997" s="37" t="n">
        <v>0</v>
      </c>
    </row>
    <row r="998" customFormat="false" ht="15" hidden="false" customHeight="false" outlineLevel="0" collapsed="false">
      <c r="A998" s="37" t="s">
        <v>1568</v>
      </c>
      <c r="B998" s="37" t="s">
        <v>2311</v>
      </c>
      <c r="C998" s="37" t="s">
        <v>185</v>
      </c>
      <c r="D998" s="37" t="s">
        <v>187</v>
      </c>
      <c r="E998" s="37" t="s">
        <v>185</v>
      </c>
      <c r="F998" s="37" t="s">
        <v>185</v>
      </c>
      <c r="G998" s="37" t="n">
        <v>0</v>
      </c>
      <c r="H998" s="37" t="n">
        <v>0</v>
      </c>
      <c r="I998" s="37" t="n">
        <v>0</v>
      </c>
    </row>
    <row r="999" customFormat="false" ht="15" hidden="false" customHeight="false" outlineLevel="0" collapsed="false">
      <c r="A999" s="37" t="s">
        <v>1481</v>
      </c>
      <c r="B999" s="37" t="s">
        <v>2310</v>
      </c>
      <c r="C999" s="37" t="s">
        <v>185</v>
      </c>
      <c r="D999" s="37" t="s">
        <v>187</v>
      </c>
      <c r="E999" s="37" t="s">
        <v>185</v>
      </c>
      <c r="F999" s="37" t="s">
        <v>185</v>
      </c>
      <c r="G999" s="37" t="n">
        <v>0</v>
      </c>
      <c r="H999" s="37" t="n">
        <v>0</v>
      </c>
      <c r="I999" s="37" t="n">
        <v>0</v>
      </c>
    </row>
    <row r="1000" customFormat="false" ht="15" hidden="false" customHeight="false" outlineLevel="0" collapsed="false">
      <c r="A1000" s="37" t="s">
        <v>1569</v>
      </c>
      <c r="B1000" s="37" t="s">
        <v>2310</v>
      </c>
      <c r="C1000" s="37" t="s">
        <v>185</v>
      </c>
      <c r="D1000" s="37" t="s">
        <v>187</v>
      </c>
      <c r="E1000" s="37" t="s">
        <v>185</v>
      </c>
      <c r="F1000" s="37" t="s">
        <v>185</v>
      </c>
      <c r="G1000" s="37" t="n">
        <v>0</v>
      </c>
      <c r="H1000" s="37" t="n">
        <v>0</v>
      </c>
      <c r="I1000" s="37" t="n">
        <v>0</v>
      </c>
    </row>
    <row r="1001" customFormat="false" ht="15" hidden="false" customHeight="false" outlineLevel="0" collapsed="false">
      <c r="A1001" s="37" t="s">
        <v>1570</v>
      </c>
      <c r="B1001" s="37" t="s">
        <v>2310</v>
      </c>
      <c r="C1001" s="37" t="s">
        <v>185</v>
      </c>
      <c r="D1001" s="37" t="s">
        <v>187</v>
      </c>
      <c r="E1001" s="37" t="s">
        <v>185</v>
      </c>
      <c r="F1001" s="37" t="s">
        <v>185</v>
      </c>
      <c r="G1001" s="37" t="n">
        <v>0</v>
      </c>
      <c r="H1001" s="37" t="n">
        <v>0</v>
      </c>
      <c r="I1001" s="37" t="n">
        <v>0</v>
      </c>
    </row>
    <row r="1002" customFormat="false" ht="15" hidden="false" customHeight="false" outlineLevel="0" collapsed="false">
      <c r="A1002" s="37" t="s">
        <v>1571</v>
      </c>
      <c r="B1002" s="37" t="s">
        <v>2310</v>
      </c>
      <c r="C1002" s="37" t="s">
        <v>185</v>
      </c>
      <c r="D1002" s="37" t="s">
        <v>187</v>
      </c>
      <c r="E1002" s="37" t="s">
        <v>185</v>
      </c>
      <c r="F1002" s="37" t="s">
        <v>185</v>
      </c>
      <c r="G1002" s="37" t="n">
        <v>0</v>
      </c>
      <c r="H1002" s="37" t="n">
        <v>0</v>
      </c>
      <c r="I1002" s="37" t="n">
        <v>0</v>
      </c>
    </row>
    <row r="1003" customFormat="false" ht="15" hidden="false" customHeight="false" outlineLevel="0" collapsed="false">
      <c r="A1003" s="37" t="s">
        <v>1572</v>
      </c>
      <c r="B1003" s="37" t="s">
        <v>2310</v>
      </c>
      <c r="C1003" s="37" t="s">
        <v>185</v>
      </c>
      <c r="D1003" s="37" t="s">
        <v>187</v>
      </c>
      <c r="E1003" s="37" t="s">
        <v>185</v>
      </c>
      <c r="F1003" s="37" t="s">
        <v>185</v>
      </c>
      <c r="G1003" s="37" t="n">
        <v>0</v>
      </c>
      <c r="H1003" s="37" t="n">
        <v>0</v>
      </c>
      <c r="I1003" s="37" t="n">
        <v>0</v>
      </c>
    </row>
    <row r="1004" customFormat="false" ht="15" hidden="false" customHeight="false" outlineLevel="0" collapsed="false">
      <c r="A1004" s="37" t="s">
        <v>1573</v>
      </c>
      <c r="B1004" s="37" t="s">
        <v>2310</v>
      </c>
      <c r="C1004" s="37" t="s">
        <v>185</v>
      </c>
      <c r="D1004" s="37" t="s">
        <v>187</v>
      </c>
      <c r="E1004" s="37" t="s">
        <v>185</v>
      </c>
      <c r="F1004" s="37" t="s">
        <v>185</v>
      </c>
      <c r="G1004" s="37" t="n">
        <v>0</v>
      </c>
      <c r="H1004" s="37" t="n">
        <v>0</v>
      </c>
      <c r="I1004" s="37" t="n">
        <v>0</v>
      </c>
    </row>
    <row r="1005" customFormat="false" ht="15" hidden="false" customHeight="false" outlineLevel="0" collapsed="false">
      <c r="A1005" s="37" t="s">
        <v>1574</v>
      </c>
      <c r="B1005" s="37" t="s">
        <v>2310</v>
      </c>
      <c r="C1005" s="37" t="s">
        <v>185</v>
      </c>
      <c r="D1005" s="37" t="s">
        <v>187</v>
      </c>
      <c r="E1005" s="37" t="s">
        <v>185</v>
      </c>
      <c r="F1005" s="37" t="s">
        <v>185</v>
      </c>
      <c r="G1005" s="37" t="n">
        <v>0</v>
      </c>
      <c r="H1005" s="37" t="n">
        <v>0</v>
      </c>
      <c r="I1005" s="37" t="n">
        <v>0</v>
      </c>
    </row>
    <row r="1006" customFormat="false" ht="15" hidden="false" customHeight="false" outlineLevel="0" collapsed="false">
      <c r="A1006" s="37" t="s">
        <v>1575</v>
      </c>
      <c r="B1006" s="37" t="s">
        <v>2310</v>
      </c>
      <c r="C1006" s="37" t="s">
        <v>185</v>
      </c>
      <c r="D1006" s="37" t="s">
        <v>187</v>
      </c>
      <c r="E1006" s="37" t="s">
        <v>185</v>
      </c>
      <c r="F1006" s="37" t="s">
        <v>185</v>
      </c>
      <c r="G1006" s="37" t="n">
        <v>0</v>
      </c>
      <c r="H1006" s="37" t="n">
        <v>0</v>
      </c>
      <c r="I1006" s="37" t="n">
        <v>0</v>
      </c>
    </row>
    <row r="1007" customFormat="false" ht="15" hidden="false" customHeight="false" outlineLevel="0" collapsed="false">
      <c r="A1007" s="37" t="s">
        <v>1576</v>
      </c>
      <c r="B1007" s="37" t="s">
        <v>2310</v>
      </c>
      <c r="C1007" s="37" t="s">
        <v>185</v>
      </c>
      <c r="D1007" s="37" t="s">
        <v>187</v>
      </c>
      <c r="E1007" s="37" t="s">
        <v>185</v>
      </c>
      <c r="F1007" s="37" t="s">
        <v>185</v>
      </c>
      <c r="G1007" s="37" t="n">
        <v>0</v>
      </c>
      <c r="H1007" s="37" t="n">
        <v>0</v>
      </c>
      <c r="I1007" s="37" t="n">
        <v>0</v>
      </c>
    </row>
    <row r="1008" customFormat="false" ht="15" hidden="false" customHeight="false" outlineLevel="0" collapsed="false">
      <c r="A1008" s="37" t="s">
        <v>897</v>
      </c>
      <c r="B1008" s="37" t="s">
        <v>2310</v>
      </c>
      <c r="C1008" s="37" t="s">
        <v>185</v>
      </c>
      <c r="D1008" s="37" t="s">
        <v>187</v>
      </c>
      <c r="E1008" s="37" t="s">
        <v>185</v>
      </c>
      <c r="F1008" s="37" t="s">
        <v>185</v>
      </c>
      <c r="G1008" s="37" t="n">
        <v>0</v>
      </c>
      <c r="H1008" s="37" t="n">
        <v>0</v>
      </c>
      <c r="I1008" s="37" t="n">
        <v>0</v>
      </c>
    </row>
    <row r="1009" customFormat="false" ht="15" hidden="false" customHeight="false" outlineLevel="0" collapsed="false">
      <c r="A1009" s="37" t="s">
        <v>1577</v>
      </c>
      <c r="B1009" s="37" t="s">
        <v>2310</v>
      </c>
      <c r="C1009" s="37" t="s">
        <v>187</v>
      </c>
      <c r="D1009" s="37" t="s">
        <v>187</v>
      </c>
      <c r="E1009" s="37" t="s">
        <v>185</v>
      </c>
      <c r="F1009" s="37" t="s">
        <v>185</v>
      </c>
      <c r="G1009" s="37" t="n">
        <v>0</v>
      </c>
      <c r="H1009" s="37" t="n">
        <v>0</v>
      </c>
      <c r="I1009" s="37" t="n">
        <v>0</v>
      </c>
    </row>
    <row r="1010" customFormat="false" ht="15" hidden="false" customHeight="false" outlineLevel="0" collapsed="false">
      <c r="A1010" s="37" t="s">
        <v>771</v>
      </c>
      <c r="B1010" s="37" t="s">
        <v>2310</v>
      </c>
      <c r="C1010" s="37" t="s">
        <v>185</v>
      </c>
      <c r="D1010" s="37" t="s">
        <v>187</v>
      </c>
      <c r="E1010" s="37" t="s">
        <v>185</v>
      </c>
      <c r="F1010" s="37" t="s">
        <v>185</v>
      </c>
      <c r="G1010" s="37" t="n">
        <v>0</v>
      </c>
      <c r="H1010" s="37" t="n">
        <v>0</v>
      </c>
      <c r="I1010" s="37" t="n">
        <v>0</v>
      </c>
    </row>
    <row r="1011" customFormat="false" ht="15" hidden="false" customHeight="false" outlineLevel="0" collapsed="false">
      <c r="A1011" s="37" t="s">
        <v>1578</v>
      </c>
      <c r="B1011" s="37" t="s">
        <v>2310</v>
      </c>
      <c r="C1011" s="37" t="s">
        <v>185</v>
      </c>
      <c r="D1011" s="37" t="s">
        <v>187</v>
      </c>
      <c r="E1011" s="37" t="s">
        <v>185</v>
      </c>
      <c r="F1011" s="37" t="s">
        <v>185</v>
      </c>
      <c r="G1011" s="37" t="n">
        <v>0</v>
      </c>
      <c r="H1011" s="37" t="n">
        <v>0</v>
      </c>
      <c r="I1011" s="37" t="n">
        <v>0</v>
      </c>
    </row>
    <row r="1012" customFormat="false" ht="15" hidden="false" customHeight="false" outlineLevel="0" collapsed="false">
      <c r="A1012" s="37" t="s">
        <v>1579</v>
      </c>
      <c r="B1012" s="37" t="s">
        <v>2310</v>
      </c>
      <c r="C1012" s="37" t="s">
        <v>185</v>
      </c>
      <c r="D1012" s="37" t="s">
        <v>187</v>
      </c>
      <c r="E1012" s="37" t="s">
        <v>185</v>
      </c>
      <c r="F1012" s="37" t="s">
        <v>185</v>
      </c>
      <c r="G1012" s="37" t="n">
        <v>0</v>
      </c>
      <c r="H1012" s="37" t="n">
        <v>0</v>
      </c>
      <c r="I1012" s="37" t="n">
        <v>1</v>
      </c>
    </row>
    <row r="1013" customFormat="false" ht="15" hidden="false" customHeight="false" outlineLevel="0" collapsed="false">
      <c r="A1013" s="37" t="s">
        <v>1580</v>
      </c>
      <c r="B1013" s="37" t="s">
        <v>2310</v>
      </c>
      <c r="C1013" s="37" t="s">
        <v>185</v>
      </c>
      <c r="D1013" s="37" t="s">
        <v>187</v>
      </c>
      <c r="E1013" s="37" t="s">
        <v>185</v>
      </c>
      <c r="F1013" s="37" t="s">
        <v>185</v>
      </c>
      <c r="G1013" s="37" t="n">
        <v>0</v>
      </c>
      <c r="H1013" s="37" t="n">
        <v>0</v>
      </c>
      <c r="I1013" s="37" t="n">
        <v>0</v>
      </c>
    </row>
    <row r="1014" customFormat="false" ht="15" hidden="false" customHeight="false" outlineLevel="0" collapsed="false">
      <c r="A1014" s="37" t="s">
        <v>1581</v>
      </c>
      <c r="B1014" s="37" t="s">
        <v>2310</v>
      </c>
      <c r="C1014" s="37" t="s">
        <v>185</v>
      </c>
      <c r="D1014" s="37" t="s">
        <v>187</v>
      </c>
      <c r="E1014" s="37" t="s">
        <v>185</v>
      </c>
      <c r="F1014" s="37" t="s">
        <v>185</v>
      </c>
      <c r="G1014" s="37" t="n">
        <v>0</v>
      </c>
      <c r="H1014" s="37" t="n">
        <v>0</v>
      </c>
      <c r="I1014" s="37" t="n">
        <v>0</v>
      </c>
    </row>
    <row r="1015" customFormat="false" ht="15" hidden="false" customHeight="false" outlineLevel="0" collapsed="false">
      <c r="A1015" s="37" t="s">
        <v>1582</v>
      </c>
      <c r="B1015" s="37" t="s">
        <v>2310</v>
      </c>
      <c r="C1015" s="37" t="s">
        <v>185</v>
      </c>
      <c r="D1015" s="37" t="s">
        <v>187</v>
      </c>
      <c r="E1015" s="37" t="s">
        <v>185</v>
      </c>
      <c r="F1015" s="37" t="s">
        <v>185</v>
      </c>
      <c r="G1015" s="37" t="n">
        <v>1</v>
      </c>
      <c r="H1015" s="37" t="n">
        <v>0</v>
      </c>
      <c r="I1015" s="37" t="n">
        <v>0</v>
      </c>
    </row>
    <row r="1016" customFormat="false" ht="15" hidden="false" customHeight="false" outlineLevel="0" collapsed="false">
      <c r="A1016" s="37" t="s">
        <v>1583</v>
      </c>
      <c r="B1016" s="37" t="s">
        <v>2310</v>
      </c>
      <c r="C1016" s="37" t="s">
        <v>185</v>
      </c>
      <c r="D1016" s="37" t="s">
        <v>187</v>
      </c>
      <c r="E1016" s="37" t="s">
        <v>185</v>
      </c>
      <c r="F1016" s="37" t="s">
        <v>185</v>
      </c>
      <c r="G1016" s="37" t="n">
        <v>1</v>
      </c>
      <c r="H1016" s="37" t="n">
        <v>0</v>
      </c>
      <c r="I1016" s="37" t="n">
        <v>0</v>
      </c>
    </row>
    <row r="1017" customFormat="false" ht="15" hidden="false" customHeight="false" outlineLevel="0" collapsed="false">
      <c r="A1017" s="37" t="s">
        <v>1584</v>
      </c>
      <c r="B1017" s="37" t="s">
        <v>2310</v>
      </c>
      <c r="C1017" s="37" t="s">
        <v>185</v>
      </c>
      <c r="D1017" s="37" t="s">
        <v>187</v>
      </c>
      <c r="E1017" s="37" t="s">
        <v>185</v>
      </c>
      <c r="F1017" s="37" t="s">
        <v>185</v>
      </c>
      <c r="G1017" s="37" t="n">
        <v>0</v>
      </c>
      <c r="H1017" s="37" t="n">
        <v>0</v>
      </c>
      <c r="I1017" s="37" t="n">
        <v>0</v>
      </c>
    </row>
    <row r="1018" customFormat="false" ht="15" hidden="false" customHeight="false" outlineLevel="0" collapsed="false">
      <c r="A1018" s="37" t="s">
        <v>1239</v>
      </c>
      <c r="B1018" s="37" t="s">
        <v>2310</v>
      </c>
      <c r="C1018" s="37" t="s">
        <v>185</v>
      </c>
      <c r="D1018" s="37" t="s">
        <v>187</v>
      </c>
      <c r="E1018" s="37" t="s">
        <v>185</v>
      </c>
      <c r="F1018" s="37" t="s">
        <v>185</v>
      </c>
      <c r="G1018" s="37" t="n">
        <v>1</v>
      </c>
      <c r="H1018" s="37" t="n">
        <v>0</v>
      </c>
      <c r="I1018" s="37" t="n">
        <v>0</v>
      </c>
    </row>
    <row r="1019" customFormat="false" ht="15" hidden="false" customHeight="false" outlineLevel="0" collapsed="false">
      <c r="A1019" s="37" t="s">
        <v>683</v>
      </c>
      <c r="B1019" s="37" t="s">
        <v>2310</v>
      </c>
      <c r="C1019" s="37" t="s">
        <v>185</v>
      </c>
      <c r="D1019" s="37" t="s">
        <v>187</v>
      </c>
      <c r="E1019" s="37" t="s">
        <v>185</v>
      </c>
      <c r="F1019" s="37" t="s">
        <v>185</v>
      </c>
      <c r="G1019" s="37" t="n">
        <v>0</v>
      </c>
      <c r="H1019" s="37" t="n">
        <v>0</v>
      </c>
      <c r="I1019" s="37" t="n">
        <v>0</v>
      </c>
    </row>
    <row r="1020" customFormat="false" ht="15" hidden="false" customHeight="false" outlineLevel="0" collapsed="false">
      <c r="A1020" s="37" t="s">
        <v>1585</v>
      </c>
      <c r="B1020" s="37" t="s">
        <v>2310</v>
      </c>
      <c r="C1020" s="37" t="s">
        <v>185</v>
      </c>
      <c r="D1020" s="37" t="s">
        <v>187</v>
      </c>
      <c r="E1020" s="37" t="s">
        <v>185</v>
      </c>
      <c r="F1020" s="37" t="s">
        <v>185</v>
      </c>
      <c r="G1020" s="37" t="n">
        <v>0</v>
      </c>
      <c r="H1020" s="37" t="n">
        <v>0</v>
      </c>
      <c r="I1020" s="37" t="n">
        <v>0</v>
      </c>
    </row>
    <row r="1021" customFormat="false" ht="15" hidden="false" customHeight="false" outlineLevel="0" collapsed="false">
      <c r="A1021" s="37" t="s">
        <v>1586</v>
      </c>
      <c r="B1021" s="37" t="s">
        <v>2310</v>
      </c>
      <c r="C1021" s="37" t="s">
        <v>185</v>
      </c>
      <c r="D1021" s="37" t="s">
        <v>187</v>
      </c>
      <c r="E1021" s="37" t="s">
        <v>185</v>
      </c>
      <c r="F1021" s="37" t="s">
        <v>185</v>
      </c>
      <c r="G1021" s="37" t="n">
        <v>0</v>
      </c>
      <c r="H1021" s="37" t="n">
        <v>0</v>
      </c>
      <c r="I1021" s="37" t="n">
        <v>0</v>
      </c>
    </row>
    <row r="1022" customFormat="false" ht="15" hidden="false" customHeight="false" outlineLevel="0" collapsed="false">
      <c r="A1022" s="37" t="s">
        <v>1587</v>
      </c>
      <c r="B1022" s="37" t="s">
        <v>2310</v>
      </c>
      <c r="C1022" s="37" t="s">
        <v>185</v>
      </c>
      <c r="D1022" s="37" t="s">
        <v>187</v>
      </c>
      <c r="E1022" s="37" t="s">
        <v>185</v>
      </c>
      <c r="F1022" s="37" t="s">
        <v>185</v>
      </c>
      <c r="G1022" s="37" t="n">
        <v>0</v>
      </c>
      <c r="H1022" s="37" t="n">
        <v>0</v>
      </c>
      <c r="I1022" s="37" t="n">
        <v>0</v>
      </c>
    </row>
    <row r="1023" customFormat="false" ht="15" hidden="false" customHeight="false" outlineLevel="0" collapsed="false">
      <c r="A1023" s="37" t="s">
        <v>959</v>
      </c>
      <c r="B1023" s="37" t="s">
        <v>2310</v>
      </c>
      <c r="C1023" s="37" t="s">
        <v>185</v>
      </c>
      <c r="D1023" s="37" t="s">
        <v>187</v>
      </c>
      <c r="E1023" s="37" t="s">
        <v>185</v>
      </c>
      <c r="F1023" s="37" t="s">
        <v>185</v>
      </c>
      <c r="G1023" s="37" t="n">
        <v>0</v>
      </c>
      <c r="H1023" s="37" t="n">
        <v>0</v>
      </c>
      <c r="I1023" s="37" t="n">
        <v>0</v>
      </c>
    </row>
    <row r="1024" customFormat="false" ht="15" hidden="false" customHeight="false" outlineLevel="0" collapsed="false">
      <c r="A1024" s="37" t="s">
        <v>1588</v>
      </c>
      <c r="B1024" s="37" t="s">
        <v>2310</v>
      </c>
      <c r="C1024" s="37" t="s">
        <v>185</v>
      </c>
      <c r="D1024" s="37" t="s">
        <v>187</v>
      </c>
      <c r="E1024" s="37" t="s">
        <v>185</v>
      </c>
      <c r="F1024" s="37" t="s">
        <v>185</v>
      </c>
      <c r="G1024" s="37" t="n">
        <v>0</v>
      </c>
      <c r="H1024" s="37" t="n">
        <v>0</v>
      </c>
      <c r="I1024" s="37" t="n">
        <v>0</v>
      </c>
    </row>
    <row r="1025" customFormat="false" ht="15" hidden="false" customHeight="false" outlineLevel="0" collapsed="false">
      <c r="A1025" s="37" t="s">
        <v>1589</v>
      </c>
      <c r="B1025" s="37" t="s">
        <v>2310</v>
      </c>
      <c r="C1025" s="37" t="s">
        <v>185</v>
      </c>
      <c r="D1025" s="37" t="s">
        <v>187</v>
      </c>
      <c r="E1025" s="37" t="s">
        <v>185</v>
      </c>
      <c r="F1025" s="37" t="s">
        <v>185</v>
      </c>
      <c r="G1025" s="37" t="n">
        <v>0</v>
      </c>
      <c r="H1025" s="37" t="n">
        <v>0</v>
      </c>
      <c r="I1025" s="37" t="n">
        <v>0</v>
      </c>
    </row>
    <row r="1026" customFormat="false" ht="15" hidden="false" customHeight="false" outlineLevel="0" collapsed="false">
      <c r="A1026" s="37" t="s">
        <v>1590</v>
      </c>
      <c r="B1026" s="37" t="s">
        <v>2310</v>
      </c>
      <c r="C1026" s="37" t="s">
        <v>185</v>
      </c>
      <c r="D1026" s="37" t="s">
        <v>187</v>
      </c>
      <c r="E1026" s="37" t="s">
        <v>185</v>
      </c>
      <c r="F1026" s="37" t="s">
        <v>185</v>
      </c>
      <c r="G1026" s="37" t="n">
        <v>0</v>
      </c>
      <c r="H1026" s="37" t="n">
        <v>0</v>
      </c>
      <c r="I1026" s="37" t="n">
        <v>0</v>
      </c>
    </row>
    <row r="1027" customFormat="false" ht="15" hidden="false" customHeight="false" outlineLevel="0" collapsed="false">
      <c r="A1027" s="37" t="s">
        <v>1591</v>
      </c>
      <c r="B1027" s="37" t="s">
        <v>2310</v>
      </c>
      <c r="C1027" s="37" t="s">
        <v>185</v>
      </c>
      <c r="D1027" s="37" t="s">
        <v>187</v>
      </c>
      <c r="E1027" s="37" t="s">
        <v>185</v>
      </c>
      <c r="F1027" s="37" t="s">
        <v>185</v>
      </c>
      <c r="G1027" s="37" t="n">
        <v>0</v>
      </c>
      <c r="H1027" s="37" t="n">
        <v>0</v>
      </c>
      <c r="I1027" s="37" t="n">
        <v>0</v>
      </c>
    </row>
    <row r="1028" customFormat="false" ht="15" hidden="false" customHeight="false" outlineLevel="0" collapsed="false">
      <c r="A1028" s="37" t="s">
        <v>1592</v>
      </c>
      <c r="B1028" s="37" t="s">
        <v>2310</v>
      </c>
      <c r="C1028" s="37" t="s">
        <v>185</v>
      </c>
      <c r="D1028" s="37" t="s">
        <v>187</v>
      </c>
      <c r="E1028" s="37" t="s">
        <v>185</v>
      </c>
      <c r="F1028" s="37" t="s">
        <v>185</v>
      </c>
      <c r="G1028" s="37" t="n">
        <v>0</v>
      </c>
      <c r="H1028" s="37" t="n">
        <v>0</v>
      </c>
      <c r="I1028" s="37" t="n">
        <v>0</v>
      </c>
    </row>
    <row r="1029" customFormat="false" ht="15" hidden="false" customHeight="false" outlineLevel="0" collapsed="false">
      <c r="A1029" s="37" t="s">
        <v>1593</v>
      </c>
      <c r="B1029" s="37" t="s">
        <v>2310</v>
      </c>
      <c r="C1029" s="37" t="s">
        <v>185</v>
      </c>
      <c r="D1029" s="37" t="s">
        <v>187</v>
      </c>
      <c r="E1029" s="37" t="s">
        <v>185</v>
      </c>
      <c r="F1029" s="37" t="s">
        <v>185</v>
      </c>
      <c r="G1029" s="37" t="n">
        <v>0</v>
      </c>
      <c r="H1029" s="37" t="n">
        <v>0</v>
      </c>
      <c r="I1029" s="37" t="n">
        <v>0</v>
      </c>
    </row>
    <row r="1030" customFormat="false" ht="15" hidden="false" customHeight="false" outlineLevel="0" collapsed="false">
      <c r="A1030" s="37" t="s">
        <v>749</v>
      </c>
      <c r="B1030" s="37" t="s">
        <v>2310</v>
      </c>
      <c r="C1030" s="37" t="s">
        <v>185</v>
      </c>
      <c r="D1030" s="37" t="s">
        <v>187</v>
      </c>
      <c r="E1030" s="37" t="s">
        <v>187</v>
      </c>
      <c r="F1030" s="37" t="s">
        <v>185</v>
      </c>
      <c r="G1030" s="37" t="n">
        <v>0</v>
      </c>
      <c r="H1030" s="37" t="n">
        <v>0</v>
      </c>
      <c r="I1030" s="37" t="n">
        <v>0</v>
      </c>
    </row>
    <row r="1031" customFormat="false" ht="15" hidden="false" customHeight="false" outlineLevel="0" collapsed="false">
      <c r="A1031" s="37" t="s">
        <v>1594</v>
      </c>
      <c r="B1031" s="37" t="s">
        <v>2310</v>
      </c>
      <c r="C1031" s="37" t="s">
        <v>185</v>
      </c>
      <c r="D1031" s="37" t="s">
        <v>187</v>
      </c>
      <c r="E1031" s="37" t="s">
        <v>185</v>
      </c>
      <c r="F1031" s="37" t="s">
        <v>187</v>
      </c>
      <c r="G1031" s="37" t="n">
        <v>0</v>
      </c>
      <c r="H1031" s="37" t="n">
        <v>0</v>
      </c>
      <c r="I1031" s="37" t="n">
        <v>0</v>
      </c>
    </row>
    <row r="1032" customFormat="false" ht="15" hidden="false" customHeight="false" outlineLevel="0" collapsed="false">
      <c r="A1032" s="37" t="s">
        <v>1595</v>
      </c>
      <c r="B1032" s="37" t="s">
        <v>2310</v>
      </c>
      <c r="C1032" s="37" t="s">
        <v>185</v>
      </c>
      <c r="D1032" s="37" t="s">
        <v>187</v>
      </c>
      <c r="E1032" s="37" t="s">
        <v>185</v>
      </c>
      <c r="F1032" s="37" t="s">
        <v>185</v>
      </c>
      <c r="G1032" s="37" t="n">
        <v>0</v>
      </c>
      <c r="H1032" s="37" t="n">
        <v>0</v>
      </c>
      <c r="I1032" s="37" t="n">
        <v>0</v>
      </c>
    </row>
    <row r="1033" customFormat="false" ht="15" hidden="false" customHeight="false" outlineLevel="0" collapsed="false">
      <c r="A1033" s="37" t="s">
        <v>1596</v>
      </c>
      <c r="B1033" s="37" t="s">
        <v>2310</v>
      </c>
      <c r="C1033" s="37" t="s">
        <v>185</v>
      </c>
      <c r="D1033" s="37" t="s">
        <v>187</v>
      </c>
      <c r="E1033" s="37" t="s">
        <v>185</v>
      </c>
      <c r="F1033" s="37" t="s">
        <v>185</v>
      </c>
      <c r="G1033" s="37" t="n">
        <v>1</v>
      </c>
      <c r="H1033" s="37" t="n">
        <v>0</v>
      </c>
      <c r="I1033" s="37" t="n">
        <v>0</v>
      </c>
    </row>
    <row r="1034" customFormat="false" ht="15" hidden="false" customHeight="false" outlineLevel="0" collapsed="false">
      <c r="A1034" s="37" t="s">
        <v>1240</v>
      </c>
      <c r="B1034" s="37" t="s">
        <v>2310</v>
      </c>
      <c r="C1034" s="37" t="s">
        <v>185</v>
      </c>
      <c r="D1034" s="37" t="s">
        <v>187</v>
      </c>
      <c r="E1034" s="37" t="s">
        <v>185</v>
      </c>
      <c r="F1034" s="37" t="s">
        <v>187</v>
      </c>
      <c r="G1034" s="37" t="n">
        <v>0</v>
      </c>
      <c r="H1034" s="37" t="n">
        <v>0</v>
      </c>
      <c r="I1034" s="37" t="n">
        <v>0</v>
      </c>
    </row>
    <row r="1035" customFormat="false" ht="15" hidden="false" customHeight="false" outlineLevel="0" collapsed="false">
      <c r="A1035" s="37" t="s">
        <v>902</v>
      </c>
      <c r="B1035" s="37" t="s">
        <v>2311</v>
      </c>
      <c r="C1035" s="37" t="s">
        <v>185</v>
      </c>
      <c r="D1035" s="37" t="s">
        <v>187</v>
      </c>
      <c r="E1035" s="37" t="s">
        <v>185</v>
      </c>
      <c r="F1035" s="37" t="s">
        <v>185</v>
      </c>
      <c r="G1035" s="37" t="n">
        <v>0</v>
      </c>
      <c r="H1035" s="37" t="n">
        <v>0</v>
      </c>
      <c r="I1035" s="37" t="n">
        <v>0</v>
      </c>
    </row>
    <row r="1036" customFormat="false" ht="15" hidden="false" customHeight="false" outlineLevel="0" collapsed="false">
      <c r="A1036" s="37" t="s">
        <v>1597</v>
      </c>
      <c r="B1036" s="37" t="s">
        <v>2310</v>
      </c>
      <c r="C1036" s="37" t="s">
        <v>185</v>
      </c>
      <c r="D1036" s="37" t="s">
        <v>187</v>
      </c>
      <c r="E1036" s="37" t="s">
        <v>185</v>
      </c>
      <c r="F1036" s="37" t="s">
        <v>185</v>
      </c>
      <c r="G1036" s="37" t="n">
        <v>0</v>
      </c>
      <c r="H1036" s="37" t="n">
        <v>0</v>
      </c>
      <c r="I1036" s="37" t="n">
        <v>0</v>
      </c>
    </row>
    <row r="1037" customFormat="false" ht="15" hidden="false" customHeight="false" outlineLevel="0" collapsed="false">
      <c r="A1037" s="37" t="s">
        <v>1598</v>
      </c>
      <c r="B1037" s="37" t="s">
        <v>2310</v>
      </c>
      <c r="C1037" s="37" t="s">
        <v>185</v>
      </c>
      <c r="D1037" s="37" t="s">
        <v>187</v>
      </c>
      <c r="E1037" s="37" t="s">
        <v>185</v>
      </c>
      <c r="F1037" s="37" t="s">
        <v>185</v>
      </c>
      <c r="G1037" s="37" t="n">
        <v>0</v>
      </c>
      <c r="H1037" s="37" t="n">
        <v>0</v>
      </c>
      <c r="I1037" s="37" t="n">
        <v>0</v>
      </c>
    </row>
    <row r="1038" customFormat="false" ht="15" hidden="false" customHeight="false" outlineLevel="0" collapsed="false">
      <c r="A1038" s="37" t="s">
        <v>1599</v>
      </c>
      <c r="B1038" s="37" t="s">
        <v>2310</v>
      </c>
      <c r="C1038" s="37" t="s">
        <v>185</v>
      </c>
      <c r="D1038" s="37" t="s">
        <v>187</v>
      </c>
      <c r="E1038" s="37" t="s">
        <v>185</v>
      </c>
      <c r="F1038" s="37" t="s">
        <v>185</v>
      </c>
      <c r="G1038" s="37" t="n">
        <v>0</v>
      </c>
      <c r="H1038" s="37" t="n">
        <v>0</v>
      </c>
      <c r="I1038" s="37" t="n">
        <v>0</v>
      </c>
    </row>
    <row r="1039" customFormat="false" ht="15" hidden="false" customHeight="false" outlineLevel="0" collapsed="false">
      <c r="A1039" s="37" t="s">
        <v>1600</v>
      </c>
      <c r="B1039" s="37" t="s">
        <v>2310</v>
      </c>
      <c r="C1039" s="37" t="s">
        <v>185</v>
      </c>
      <c r="D1039" s="37" t="s">
        <v>187</v>
      </c>
      <c r="E1039" s="37" t="s">
        <v>185</v>
      </c>
      <c r="F1039" s="37" t="s">
        <v>185</v>
      </c>
      <c r="G1039" s="37" t="n">
        <v>0</v>
      </c>
      <c r="H1039" s="37" t="n">
        <v>0</v>
      </c>
      <c r="I1039" s="37" t="n">
        <v>0</v>
      </c>
    </row>
    <row r="1040" customFormat="false" ht="15" hidden="false" customHeight="false" outlineLevel="0" collapsed="false">
      <c r="A1040" s="37" t="s">
        <v>513</v>
      </c>
      <c r="B1040" s="37" t="s">
        <v>2310</v>
      </c>
      <c r="C1040" s="37" t="s">
        <v>185</v>
      </c>
      <c r="D1040" s="37" t="s">
        <v>187</v>
      </c>
      <c r="E1040" s="37" t="s">
        <v>185</v>
      </c>
      <c r="F1040" s="37" t="s">
        <v>185</v>
      </c>
      <c r="G1040" s="37" t="n">
        <v>0</v>
      </c>
      <c r="H1040" s="37" t="n">
        <v>0</v>
      </c>
      <c r="I1040" s="37" t="n">
        <v>0</v>
      </c>
    </row>
    <row r="1041" customFormat="false" ht="15" hidden="false" customHeight="false" outlineLevel="0" collapsed="false">
      <c r="A1041" s="37" t="s">
        <v>586</v>
      </c>
      <c r="B1041" s="37" t="s">
        <v>2310</v>
      </c>
      <c r="C1041" s="37" t="s">
        <v>185</v>
      </c>
      <c r="D1041" s="37" t="s">
        <v>187</v>
      </c>
      <c r="E1041" s="37" t="s">
        <v>185</v>
      </c>
      <c r="F1041" s="37" t="s">
        <v>185</v>
      </c>
      <c r="G1041" s="37" t="n">
        <v>0</v>
      </c>
      <c r="H1041" s="37" t="n">
        <v>0</v>
      </c>
      <c r="I1041" s="37" t="n">
        <v>0</v>
      </c>
    </row>
    <row r="1042" customFormat="false" ht="15" hidden="false" customHeight="false" outlineLevel="0" collapsed="false">
      <c r="A1042" s="37" t="s">
        <v>1601</v>
      </c>
      <c r="B1042" s="37" t="s">
        <v>2311</v>
      </c>
      <c r="C1042" s="37" t="s">
        <v>185</v>
      </c>
      <c r="D1042" s="37" t="s">
        <v>187</v>
      </c>
      <c r="E1042" s="37" t="s">
        <v>185</v>
      </c>
      <c r="F1042" s="37" t="s">
        <v>185</v>
      </c>
      <c r="G1042" s="37" t="n">
        <v>0</v>
      </c>
      <c r="H1042" s="37" t="n">
        <v>0</v>
      </c>
      <c r="I1042" s="37" t="n">
        <v>0</v>
      </c>
    </row>
    <row r="1043" customFormat="false" ht="15" hidden="false" customHeight="false" outlineLevel="0" collapsed="false">
      <c r="A1043" s="37" t="s">
        <v>1602</v>
      </c>
      <c r="B1043" s="37" t="s">
        <v>2310</v>
      </c>
      <c r="C1043" s="37" t="s">
        <v>185</v>
      </c>
      <c r="D1043" s="37" t="s">
        <v>187</v>
      </c>
      <c r="E1043" s="37" t="s">
        <v>185</v>
      </c>
      <c r="F1043" s="37" t="s">
        <v>185</v>
      </c>
      <c r="G1043" s="37" t="n">
        <v>1</v>
      </c>
      <c r="H1043" s="37" t="n">
        <v>0</v>
      </c>
      <c r="I1043" s="37" t="n">
        <v>1</v>
      </c>
    </row>
    <row r="1044" customFormat="false" ht="15" hidden="false" customHeight="false" outlineLevel="0" collapsed="false">
      <c r="A1044" s="37" t="s">
        <v>1603</v>
      </c>
      <c r="B1044" s="37" t="s">
        <v>2310</v>
      </c>
      <c r="C1044" s="37" t="s">
        <v>185</v>
      </c>
      <c r="D1044" s="37" t="s">
        <v>187</v>
      </c>
      <c r="E1044" s="37" t="s">
        <v>185</v>
      </c>
      <c r="F1044" s="37" t="s">
        <v>185</v>
      </c>
      <c r="G1044" s="37" t="n">
        <v>0</v>
      </c>
      <c r="H1044" s="37" t="n">
        <v>0</v>
      </c>
      <c r="I1044" s="37" t="n">
        <v>0</v>
      </c>
    </row>
    <row r="1045" customFormat="false" ht="15" hidden="false" customHeight="false" outlineLevel="0" collapsed="false">
      <c r="A1045" s="37" t="s">
        <v>629</v>
      </c>
      <c r="B1045" s="37" t="s">
        <v>2311</v>
      </c>
      <c r="C1045" s="37" t="s">
        <v>185</v>
      </c>
      <c r="D1045" s="37" t="s">
        <v>187</v>
      </c>
      <c r="E1045" s="37" t="s">
        <v>185</v>
      </c>
      <c r="F1045" s="37" t="s">
        <v>185</v>
      </c>
      <c r="G1045" s="37" t="n">
        <v>1</v>
      </c>
      <c r="H1045" s="37" t="n">
        <v>0</v>
      </c>
      <c r="I1045" s="37" t="n">
        <v>0</v>
      </c>
    </row>
    <row r="1046" customFormat="false" ht="15" hidden="false" customHeight="false" outlineLevel="0" collapsed="false">
      <c r="A1046" s="37" t="s">
        <v>1604</v>
      </c>
      <c r="B1046" s="37" t="s">
        <v>2310</v>
      </c>
      <c r="C1046" s="37" t="s">
        <v>185</v>
      </c>
      <c r="D1046" s="37" t="s">
        <v>187</v>
      </c>
      <c r="E1046" s="37" t="s">
        <v>185</v>
      </c>
      <c r="F1046" s="37" t="s">
        <v>185</v>
      </c>
      <c r="G1046" s="37" t="n">
        <v>0</v>
      </c>
      <c r="H1046" s="37" t="n">
        <v>0</v>
      </c>
      <c r="I1046" s="37" t="n">
        <v>0</v>
      </c>
    </row>
    <row r="1047" customFormat="false" ht="15" hidden="false" customHeight="false" outlineLevel="0" collapsed="false">
      <c r="A1047" s="37" t="s">
        <v>1362</v>
      </c>
      <c r="B1047" s="37" t="s">
        <v>2310</v>
      </c>
      <c r="C1047" s="37" t="s">
        <v>185</v>
      </c>
      <c r="D1047" s="37" t="s">
        <v>187</v>
      </c>
      <c r="E1047" s="37" t="s">
        <v>185</v>
      </c>
      <c r="F1047" s="37" t="s">
        <v>185</v>
      </c>
      <c r="G1047" s="37" t="n">
        <v>0</v>
      </c>
      <c r="H1047" s="37" t="n">
        <v>0</v>
      </c>
      <c r="I1047" s="37" t="n">
        <v>0</v>
      </c>
    </row>
    <row r="1048" customFormat="false" ht="15" hidden="false" customHeight="false" outlineLevel="0" collapsed="false">
      <c r="A1048" s="37" t="s">
        <v>1605</v>
      </c>
      <c r="B1048" s="37" t="s">
        <v>2310</v>
      </c>
      <c r="C1048" s="37" t="s">
        <v>185</v>
      </c>
      <c r="D1048" s="37" t="s">
        <v>187</v>
      </c>
      <c r="E1048" s="37" t="s">
        <v>185</v>
      </c>
      <c r="F1048" s="37" t="s">
        <v>185</v>
      </c>
      <c r="G1048" s="37" t="n">
        <v>0</v>
      </c>
      <c r="H1048" s="37" t="n">
        <v>0</v>
      </c>
      <c r="I1048" s="37" t="n">
        <v>0</v>
      </c>
    </row>
    <row r="1049" customFormat="false" ht="15" hidden="false" customHeight="false" outlineLevel="0" collapsed="false">
      <c r="A1049" s="37" t="s">
        <v>1606</v>
      </c>
      <c r="B1049" s="37" t="s">
        <v>2310</v>
      </c>
      <c r="C1049" s="37" t="s">
        <v>185</v>
      </c>
      <c r="D1049" s="37" t="s">
        <v>187</v>
      </c>
      <c r="E1049" s="37" t="s">
        <v>187</v>
      </c>
      <c r="F1049" s="37" t="s">
        <v>185</v>
      </c>
      <c r="G1049" s="37" t="n">
        <v>0</v>
      </c>
      <c r="H1049" s="37" t="n">
        <v>0</v>
      </c>
      <c r="I1049" s="37" t="n">
        <v>0</v>
      </c>
    </row>
    <row r="1050" customFormat="false" ht="15" hidden="false" customHeight="false" outlineLevel="0" collapsed="false">
      <c r="A1050" s="37" t="s">
        <v>1607</v>
      </c>
      <c r="B1050" s="37" t="s">
        <v>2311</v>
      </c>
      <c r="C1050" s="37" t="s">
        <v>185</v>
      </c>
      <c r="D1050" s="37" t="s">
        <v>187</v>
      </c>
      <c r="E1050" s="37" t="s">
        <v>185</v>
      </c>
      <c r="F1050" s="37" t="s">
        <v>185</v>
      </c>
      <c r="G1050" s="37" t="n">
        <v>0</v>
      </c>
      <c r="H1050" s="37" t="n">
        <v>0</v>
      </c>
      <c r="I1050" s="37" t="n">
        <v>0</v>
      </c>
    </row>
    <row r="1051" customFormat="false" ht="15" hidden="false" customHeight="false" outlineLevel="0" collapsed="false">
      <c r="A1051" s="37" t="s">
        <v>1608</v>
      </c>
      <c r="B1051" s="37" t="s">
        <v>2310</v>
      </c>
      <c r="C1051" s="37" t="s">
        <v>185</v>
      </c>
      <c r="D1051" s="37" t="s">
        <v>187</v>
      </c>
      <c r="E1051" s="37" t="s">
        <v>185</v>
      </c>
      <c r="F1051" s="37" t="s">
        <v>185</v>
      </c>
      <c r="G1051" s="37" t="n">
        <v>0</v>
      </c>
      <c r="H1051" s="37" t="n">
        <v>0</v>
      </c>
      <c r="I1051" s="37" t="n">
        <v>0</v>
      </c>
    </row>
    <row r="1052" customFormat="false" ht="15" hidden="false" customHeight="false" outlineLevel="0" collapsed="false">
      <c r="A1052" s="37" t="s">
        <v>1609</v>
      </c>
      <c r="B1052" s="37" t="s">
        <v>2310</v>
      </c>
      <c r="C1052" s="37" t="s">
        <v>187</v>
      </c>
      <c r="D1052" s="37" t="s">
        <v>187</v>
      </c>
      <c r="E1052" s="37" t="s">
        <v>187</v>
      </c>
      <c r="F1052" s="37" t="s">
        <v>185</v>
      </c>
      <c r="G1052" s="37" t="n">
        <v>0</v>
      </c>
      <c r="H1052" s="37" t="n">
        <v>0</v>
      </c>
      <c r="I1052" s="37" t="n">
        <v>0</v>
      </c>
    </row>
    <row r="1053" customFormat="false" ht="15" hidden="false" customHeight="false" outlineLevel="0" collapsed="false">
      <c r="A1053" s="37" t="s">
        <v>1610</v>
      </c>
      <c r="B1053" s="37" t="s">
        <v>2310</v>
      </c>
      <c r="C1053" s="37" t="s">
        <v>185</v>
      </c>
      <c r="D1053" s="37" t="s">
        <v>187</v>
      </c>
      <c r="E1053" s="37" t="s">
        <v>185</v>
      </c>
      <c r="F1053" s="37" t="s">
        <v>185</v>
      </c>
      <c r="G1053" s="37" t="n">
        <v>1</v>
      </c>
      <c r="H1053" s="37" t="n">
        <v>0</v>
      </c>
      <c r="I1053" s="37" t="n">
        <v>0</v>
      </c>
    </row>
    <row r="1054" customFormat="false" ht="15" hidden="false" customHeight="false" outlineLevel="0" collapsed="false">
      <c r="A1054" s="37" t="s">
        <v>624</v>
      </c>
      <c r="B1054" s="37" t="s">
        <v>2310</v>
      </c>
      <c r="C1054" s="37" t="s">
        <v>185</v>
      </c>
      <c r="D1054" s="37" t="s">
        <v>187</v>
      </c>
      <c r="E1054" s="37" t="s">
        <v>185</v>
      </c>
      <c r="F1054" s="37" t="s">
        <v>185</v>
      </c>
      <c r="G1054" s="37" t="n">
        <v>0</v>
      </c>
      <c r="H1054" s="37" t="n">
        <v>0</v>
      </c>
      <c r="I1054" s="37" t="n">
        <v>0</v>
      </c>
    </row>
    <row r="1055" customFormat="false" ht="15" hidden="false" customHeight="false" outlineLevel="0" collapsed="false">
      <c r="A1055" s="37" t="s">
        <v>1611</v>
      </c>
      <c r="B1055" s="37" t="s">
        <v>2312</v>
      </c>
      <c r="C1055" s="37" t="s">
        <v>185</v>
      </c>
      <c r="D1055" s="37" t="s">
        <v>187</v>
      </c>
      <c r="E1055" s="37" t="s">
        <v>185</v>
      </c>
      <c r="F1055" s="37" t="s">
        <v>185</v>
      </c>
      <c r="G1055" s="37" t="n">
        <v>0</v>
      </c>
      <c r="H1055" s="37" t="n">
        <v>0</v>
      </c>
      <c r="I1055" s="37" t="n">
        <v>0</v>
      </c>
    </row>
    <row r="1056" customFormat="false" ht="15" hidden="false" customHeight="false" outlineLevel="0" collapsed="false">
      <c r="A1056" s="37" t="s">
        <v>1612</v>
      </c>
      <c r="B1056" s="37" t="s">
        <v>2310</v>
      </c>
      <c r="C1056" s="37" t="s">
        <v>187</v>
      </c>
      <c r="D1056" s="37" t="s">
        <v>187</v>
      </c>
      <c r="E1056" s="37" t="s">
        <v>185</v>
      </c>
      <c r="F1056" s="37" t="s">
        <v>185</v>
      </c>
      <c r="G1056" s="37" t="n">
        <v>0</v>
      </c>
      <c r="H1056" s="37" t="n">
        <v>0</v>
      </c>
      <c r="I1056" s="37" t="n">
        <v>0</v>
      </c>
    </row>
    <row r="1057" customFormat="false" ht="15" hidden="false" customHeight="false" outlineLevel="0" collapsed="false">
      <c r="A1057" s="37" t="s">
        <v>1107</v>
      </c>
      <c r="B1057" s="37" t="s">
        <v>2311</v>
      </c>
      <c r="C1057" s="37" t="s">
        <v>185</v>
      </c>
      <c r="D1057" s="37" t="s">
        <v>187</v>
      </c>
      <c r="E1057" s="37" t="s">
        <v>185</v>
      </c>
      <c r="F1057" s="37" t="s">
        <v>187</v>
      </c>
      <c r="G1057" s="37" t="n">
        <v>0</v>
      </c>
      <c r="H1057" s="37" t="n">
        <v>0</v>
      </c>
      <c r="I1057" s="37" t="n">
        <v>0</v>
      </c>
    </row>
    <row r="1058" customFormat="false" ht="15" hidden="false" customHeight="false" outlineLevel="0" collapsed="false">
      <c r="A1058" s="37" t="s">
        <v>358</v>
      </c>
      <c r="B1058" s="37" t="s">
        <v>2310</v>
      </c>
      <c r="C1058" s="37" t="s">
        <v>185</v>
      </c>
      <c r="D1058" s="37" t="s">
        <v>187</v>
      </c>
      <c r="E1058" s="37" t="s">
        <v>185</v>
      </c>
      <c r="F1058" s="37" t="s">
        <v>185</v>
      </c>
      <c r="G1058" s="37" t="n">
        <v>0</v>
      </c>
      <c r="H1058" s="37" t="n">
        <v>0</v>
      </c>
      <c r="I1058" s="37" t="n">
        <v>0</v>
      </c>
    </row>
    <row r="1059" customFormat="false" ht="15" hidden="false" customHeight="false" outlineLevel="0" collapsed="false">
      <c r="A1059" s="37" t="s">
        <v>1139</v>
      </c>
      <c r="B1059" s="37" t="s">
        <v>2310</v>
      </c>
      <c r="C1059" s="37" t="s">
        <v>185</v>
      </c>
      <c r="D1059" s="37" t="s">
        <v>187</v>
      </c>
      <c r="E1059" s="37" t="s">
        <v>185</v>
      </c>
      <c r="F1059" s="37" t="s">
        <v>185</v>
      </c>
      <c r="G1059" s="37" t="n">
        <v>0</v>
      </c>
      <c r="H1059" s="37" t="n">
        <v>0</v>
      </c>
      <c r="I1059" s="37" t="n">
        <v>0</v>
      </c>
    </row>
    <row r="1060" customFormat="false" ht="15" hidden="false" customHeight="false" outlineLevel="0" collapsed="false">
      <c r="A1060" s="37" t="s">
        <v>1613</v>
      </c>
      <c r="B1060" s="37" t="s">
        <v>2310</v>
      </c>
      <c r="C1060" s="37" t="s">
        <v>185</v>
      </c>
      <c r="D1060" s="37" t="s">
        <v>187</v>
      </c>
      <c r="E1060" s="37" t="s">
        <v>185</v>
      </c>
      <c r="F1060" s="37" t="s">
        <v>185</v>
      </c>
      <c r="G1060" s="37" t="n">
        <v>0</v>
      </c>
      <c r="H1060" s="37" t="n">
        <v>0</v>
      </c>
      <c r="I1060" s="37" t="n">
        <v>0</v>
      </c>
    </row>
    <row r="1061" customFormat="false" ht="15" hidden="false" customHeight="false" outlineLevel="0" collapsed="false">
      <c r="A1061" s="37" t="s">
        <v>1614</v>
      </c>
      <c r="B1061" s="37" t="s">
        <v>2310</v>
      </c>
      <c r="C1061" s="37" t="s">
        <v>185</v>
      </c>
      <c r="D1061" s="37" t="s">
        <v>187</v>
      </c>
      <c r="E1061" s="37" t="s">
        <v>185</v>
      </c>
      <c r="F1061" s="37" t="s">
        <v>185</v>
      </c>
      <c r="G1061" s="37" t="n">
        <v>0</v>
      </c>
      <c r="H1061" s="37" t="n">
        <v>0</v>
      </c>
      <c r="I1061" s="37" t="n">
        <v>0</v>
      </c>
    </row>
    <row r="1062" customFormat="false" ht="15" hidden="false" customHeight="false" outlineLevel="0" collapsed="false">
      <c r="A1062" s="37" t="s">
        <v>1615</v>
      </c>
      <c r="B1062" s="37" t="s">
        <v>2310</v>
      </c>
      <c r="C1062" s="37" t="s">
        <v>185</v>
      </c>
      <c r="D1062" s="37" t="s">
        <v>187</v>
      </c>
      <c r="E1062" s="37" t="s">
        <v>185</v>
      </c>
      <c r="F1062" s="37" t="s">
        <v>185</v>
      </c>
      <c r="G1062" s="37" t="n">
        <v>0</v>
      </c>
      <c r="H1062" s="37" t="n">
        <v>0</v>
      </c>
      <c r="I1062" s="37" t="n">
        <v>0</v>
      </c>
    </row>
    <row r="1063" customFormat="false" ht="15" hidden="false" customHeight="false" outlineLevel="0" collapsed="false">
      <c r="A1063" s="37" t="s">
        <v>1616</v>
      </c>
      <c r="B1063" s="37" t="s">
        <v>2311</v>
      </c>
      <c r="C1063" s="37" t="s">
        <v>185</v>
      </c>
      <c r="D1063" s="37" t="s">
        <v>187</v>
      </c>
      <c r="E1063" s="37" t="s">
        <v>185</v>
      </c>
      <c r="F1063" s="37" t="s">
        <v>185</v>
      </c>
      <c r="G1063" s="37" t="n">
        <v>0</v>
      </c>
      <c r="H1063" s="37" t="n">
        <v>0</v>
      </c>
      <c r="I1063" s="37" t="n">
        <v>0</v>
      </c>
    </row>
    <row r="1064" customFormat="false" ht="15" hidden="false" customHeight="false" outlineLevel="0" collapsed="false">
      <c r="A1064" s="37" t="s">
        <v>1617</v>
      </c>
      <c r="B1064" s="37" t="s">
        <v>2310</v>
      </c>
      <c r="C1064" s="37" t="s">
        <v>185</v>
      </c>
      <c r="D1064" s="37" t="s">
        <v>187</v>
      </c>
      <c r="E1064" s="37" t="s">
        <v>185</v>
      </c>
      <c r="F1064" s="37" t="s">
        <v>185</v>
      </c>
      <c r="G1064" s="37" t="n">
        <v>0</v>
      </c>
      <c r="H1064" s="37" t="n">
        <v>0</v>
      </c>
      <c r="I1064" s="37" t="n">
        <v>0</v>
      </c>
    </row>
    <row r="1065" customFormat="false" ht="15" hidden="false" customHeight="false" outlineLevel="0" collapsed="false">
      <c r="A1065" s="37" t="s">
        <v>1618</v>
      </c>
      <c r="B1065" s="37" t="s">
        <v>2310</v>
      </c>
      <c r="C1065" s="37" t="s">
        <v>185</v>
      </c>
      <c r="D1065" s="37" t="s">
        <v>187</v>
      </c>
      <c r="E1065" s="37" t="s">
        <v>185</v>
      </c>
      <c r="F1065" s="37" t="s">
        <v>185</v>
      </c>
      <c r="G1065" s="37" t="n">
        <v>1</v>
      </c>
      <c r="H1065" s="37" t="n">
        <v>0</v>
      </c>
      <c r="I1065" s="37" t="n">
        <v>0</v>
      </c>
    </row>
    <row r="1066" customFormat="false" ht="15" hidden="false" customHeight="false" outlineLevel="0" collapsed="false">
      <c r="A1066" s="37" t="s">
        <v>1619</v>
      </c>
      <c r="B1066" s="37" t="s">
        <v>2310</v>
      </c>
      <c r="C1066" s="37" t="s">
        <v>185</v>
      </c>
      <c r="D1066" s="37" t="s">
        <v>187</v>
      </c>
      <c r="E1066" s="37" t="s">
        <v>185</v>
      </c>
      <c r="F1066" s="37" t="s">
        <v>185</v>
      </c>
      <c r="G1066" s="37" t="n">
        <v>0</v>
      </c>
      <c r="H1066" s="37" t="n">
        <v>0</v>
      </c>
      <c r="I1066" s="37" t="n">
        <v>0</v>
      </c>
    </row>
    <row r="1067" customFormat="false" ht="15" hidden="false" customHeight="false" outlineLevel="0" collapsed="false">
      <c r="A1067" s="37" t="s">
        <v>1620</v>
      </c>
      <c r="B1067" s="37" t="s">
        <v>2310</v>
      </c>
      <c r="C1067" s="37" t="s">
        <v>187</v>
      </c>
      <c r="D1067" s="37" t="s">
        <v>187</v>
      </c>
      <c r="E1067" s="37" t="s">
        <v>187</v>
      </c>
      <c r="F1067" s="37" t="s">
        <v>185</v>
      </c>
      <c r="G1067" s="37" t="n">
        <v>0</v>
      </c>
      <c r="H1067" s="37" t="n">
        <v>0</v>
      </c>
      <c r="I1067" s="37" t="n">
        <v>1</v>
      </c>
    </row>
    <row r="1068" customFormat="false" ht="15" hidden="false" customHeight="false" outlineLevel="0" collapsed="false">
      <c r="A1068" s="37" t="s">
        <v>1621</v>
      </c>
      <c r="B1068" s="37" t="s">
        <v>2310</v>
      </c>
      <c r="C1068" s="37" t="s">
        <v>185</v>
      </c>
      <c r="D1068" s="37" t="s">
        <v>187</v>
      </c>
      <c r="E1068" s="37" t="s">
        <v>185</v>
      </c>
      <c r="F1068" s="37" t="s">
        <v>185</v>
      </c>
      <c r="G1068" s="37" t="n">
        <v>0</v>
      </c>
      <c r="H1068" s="37" t="n">
        <v>0</v>
      </c>
      <c r="I1068" s="37" t="n">
        <v>0</v>
      </c>
    </row>
    <row r="1069" customFormat="false" ht="15" hidden="false" customHeight="false" outlineLevel="0" collapsed="false">
      <c r="A1069" s="37" t="s">
        <v>1622</v>
      </c>
      <c r="B1069" s="37" t="s">
        <v>2310</v>
      </c>
      <c r="C1069" s="37" t="s">
        <v>185</v>
      </c>
      <c r="D1069" s="37" t="s">
        <v>187</v>
      </c>
      <c r="E1069" s="37" t="s">
        <v>185</v>
      </c>
      <c r="F1069" s="37" t="s">
        <v>185</v>
      </c>
      <c r="G1069" s="37" t="n">
        <v>0</v>
      </c>
      <c r="H1069" s="37" t="n">
        <v>0</v>
      </c>
      <c r="I1069" s="37" t="n">
        <v>0</v>
      </c>
    </row>
    <row r="1070" customFormat="false" ht="15" hidden="false" customHeight="false" outlineLevel="0" collapsed="false">
      <c r="A1070" s="37" t="s">
        <v>1623</v>
      </c>
      <c r="B1070" s="37" t="s">
        <v>2310</v>
      </c>
      <c r="C1070" s="37" t="s">
        <v>185</v>
      </c>
      <c r="D1070" s="37" t="s">
        <v>187</v>
      </c>
      <c r="E1070" s="37" t="s">
        <v>185</v>
      </c>
      <c r="F1070" s="37" t="s">
        <v>185</v>
      </c>
      <c r="G1070" s="37" t="n">
        <v>0</v>
      </c>
      <c r="H1070" s="37" t="n">
        <v>0</v>
      </c>
      <c r="I1070" s="37" t="n">
        <v>1</v>
      </c>
    </row>
    <row r="1071" customFormat="false" ht="15" hidden="false" customHeight="false" outlineLevel="0" collapsed="false">
      <c r="A1071" s="37" t="s">
        <v>1624</v>
      </c>
      <c r="B1071" s="37" t="s">
        <v>2310</v>
      </c>
      <c r="C1071" s="37" t="s">
        <v>185</v>
      </c>
      <c r="D1071" s="37" t="s">
        <v>187</v>
      </c>
      <c r="E1071" s="37" t="s">
        <v>185</v>
      </c>
      <c r="F1071" s="37" t="s">
        <v>185</v>
      </c>
      <c r="G1071" s="37" t="n">
        <v>0</v>
      </c>
      <c r="H1071" s="37" t="n">
        <v>0</v>
      </c>
      <c r="I1071" s="37" t="n">
        <v>0</v>
      </c>
    </row>
    <row r="1072" customFormat="false" ht="15" hidden="false" customHeight="false" outlineLevel="0" collapsed="false">
      <c r="A1072" s="37" t="s">
        <v>930</v>
      </c>
      <c r="B1072" s="37" t="s">
        <v>2310</v>
      </c>
      <c r="C1072" s="37" t="s">
        <v>185</v>
      </c>
      <c r="D1072" s="37" t="s">
        <v>187</v>
      </c>
      <c r="E1072" s="37" t="s">
        <v>185</v>
      </c>
      <c r="F1072" s="37" t="s">
        <v>187</v>
      </c>
      <c r="G1072" s="37" t="n">
        <v>0</v>
      </c>
      <c r="H1072" s="37" t="n">
        <v>0</v>
      </c>
      <c r="I1072" s="37" t="n">
        <v>0</v>
      </c>
    </row>
    <row r="1073" customFormat="false" ht="15" hidden="false" customHeight="false" outlineLevel="0" collapsed="false">
      <c r="A1073" s="37" t="s">
        <v>761</v>
      </c>
      <c r="B1073" s="37" t="s">
        <v>2310</v>
      </c>
      <c r="C1073" s="37" t="s">
        <v>185</v>
      </c>
      <c r="D1073" s="37" t="s">
        <v>187</v>
      </c>
      <c r="E1073" s="37" t="s">
        <v>185</v>
      </c>
      <c r="F1073" s="37" t="s">
        <v>185</v>
      </c>
      <c r="G1073" s="37" t="n">
        <v>0</v>
      </c>
      <c r="H1073" s="37" t="n">
        <v>0</v>
      </c>
      <c r="I1073" s="37" t="n">
        <v>0</v>
      </c>
    </row>
    <row r="1074" customFormat="false" ht="15" hidden="false" customHeight="false" outlineLevel="0" collapsed="false">
      <c r="A1074" s="37" t="s">
        <v>1625</v>
      </c>
      <c r="B1074" s="37" t="s">
        <v>2310</v>
      </c>
      <c r="C1074" s="37" t="s">
        <v>185</v>
      </c>
      <c r="D1074" s="37" t="s">
        <v>187</v>
      </c>
      <c r="E1074" s="37" t="s">
        <v>185</v>
      </c>
      <c r="F1074" s="37" t="s">
        <v>185</v>
      </c>
      <c r="G1074" s="37" t="n">
        <v>0</v>
      </c>
      <c r="H1074" s="37" t="n">
        <v>0</v>
      </c>
      <c r="I1074" s="37" t="n">
        <v>0</v>
      </c>
    </row>
    <row r="1075" customFormat="false" ht="15" hidden="false" customHeight="false" outlineLevel="0" collapsed="false">
      <c r="A1075" s="37" t="s">
        <v>1626</v>
      </c>
      <c r="B1075" s="37" t="s">
        <v>2310</v>
      </c>
      <c r="C1075" s="37" t="s">
        <v>185</v>
      </c>
      <c r="D1075" s="37" t="s">
        <v>187</v>
      </c>
      <c r="E1075" s="37" t="s">
        <v>185</v>
      </c>
      <c r="F1075" s="37" t="s">
        <v>185</v>
      </c>
      <c r="G1075" s="37" t="n">
        <v>0</v>
      </c>
      <c r="H1075" s="37" t="n">
        <v>0</v>
      </c>
      <c r="I1075" s="37" t="n">
        <v>1</v>
      </c>
    </row>
    <row r="1076" customFormat="false" ht="15" hidden="false" customHeight="false" outlineLevel="0" collapsed="false">
      <c r="A1076" s="37" t="s">
        <v>1628</v>
      </c>
      <c r="B1076" s="37" t="s">
        <v>2310</v>
      </c>
      <c r="C1076" s="37" t="s">
        <v>185</v>
      </c>
      <c r="D1076" s="37" t="s">
        <v>187</v>
      </c>
      <c r="E1076" s="37" t="s">
        <v>185</v>
      </c>
      <c r="F1076" s="37" t="s">
        <v>185</v>
      </c>
      <c r="G1076" s="37" t="n">
        <v>0</v>
      </c>
      <c r="H1076" s="37" t="n">
        <v>0</v>
      </c>
      <c r="I1076" s="37" t="n">
        <v>0</v>
      </c>
    </row>
    <row r="1077" customFormat="false" ht="15" hidden="false" customHeight="false" outlineLevel="0" collapsed="false">
      <c r="A1077" s="37" t="s">
        <v>1629</v>
      </c>
      <c r="B1077" s="37" t="s">
        <v>2310</v>
      </c>
      <c r="C1077" s="37" t="s">
        <v>185</v>
      </c>
      <c r="D1077" s="37" t="s">
        <v>187</v>
      </c>
      <c r="E1077" s="37" t="s">
        <v>185</v>
      </c>
      <c r="F1077" s="37" t="s">
        <v>185</v>
      </c>
      <c r="G1077" s="37" t="n">
        <v>0</v>
      </c>
      <c r="H1077" s="37" t="n">
        <v>0</v>
      </c>
      <c r="I1077" s="37" t="n">
        <v>0</v>
      </c>
    </row>
    <row r="1078" customFormat="false" ht="15" hidden="false" customHeight="false" outlineLevel="0" collapsed="false">
      <c r="A1078" s="37" t="s">
        <v>1630</v>
      </c>
      <c r="B1078" s="37" t="s">
        <v>2310</v>
      </c>
      <c r="C1078" s="37" t="s">
        <v>185</v>
      </c>
      <c r="D1078" s="37" t="s">
        <v>187</v>
      </c>
      <c r="E1078" s="37" t="s">
        <v>185</v>
      </c>
      <c r="F1078" s="37" t="s">
        <v>185</v>
      </c>
      <c r="G1078" s="37" t="n">
        <v>0</v>
      </c>
      <c r="H1078" s="37" t="n">
        <v>0</v>
      </c>
      <c r="I1078" s="37" t="n">
        <v>0</v>
      </c>
    </row>
    <row r="1079" customFormat="false" ht="15" hidden="false" customHeight="false" outlineLevel="0" collapsed="false">
      <c r="A1079" s="37" t="s">
        <v>1212</v>
      </c>
      <c r="B1079" s="37" t="s">
        <v>2310</v>
      </c>
      <c r="C1079" s="37" t="s">
        <v>185</v>
      </c>
      <c r="D1079" s="37" t="s">
        <v>187</v>
      </c>
      <c r="E1079" s="37" t="s">
        <v>185</v>
      </c>
      <c r="F1079" s="37" t="s">
        <v>187</v>
      </c>
      <c r="G1079" s="37" t="n">
        <v>0</v>
      </c>
      <c r="H1079" s="37" t="n">
        <v>0</v>
      </c>
      <c r="I1079" s="37" t="n">
        <v>0</v>
      </c>
    </row>
    <row r="1080" customFormat="false" ht="15" hidden="false" customHeight="false" outlineLevel="0" collapsed="false">
      <c r="A1080" s="37" t="s">
        <v>1631</v>
      </c>
      <c r="B1080" s="37" t="s">
        <v>2310</v>
      </c>
      <c r="C1080" s="37" t="s">
        <v>185</v>
      </c>
      <c r="D1080" s="37" t="s">
        <v>187</v>
      </c>
      <c r="E1080" s="37" t="s">
        <v>185</v>
      </c>
      <c r="F1080" s="37" t="s">
        <v>187</v>
      </c>
      <c r="G1080" s="37" t="n">
        <v>0</v>
      </c>
      <c r="H1080" s="37" t="n">
        <v>0</v>
      </c>
      <c r="I1080" s="37" t="n">
        <v>0</v>
      </c>
    </row>
    <row r="1081" customFormat="false" ht="15" hidden="false" customHeight="false" outlineLevel="0" collapsed="false">
      <c r="A1081" s="37" t="s">
        <v>1438</v>
      </c>
      <c r="B1081" s="37" t="s">
        <v>2310</v>
      </c>
      <c r="C1081" s="37" t="s">
        <v>185</v>
      </c>
      <c r="D1081" s="37" t="s">
        <v>187</v>
      </c>
      <c r="E1081" s="37" t="s">
        <v>185</v>
      </c>
      <c r="F1081" s="37" t="s">
        <v>185</v>
      </c>
      <c r="G1081" s="37" t="n">
        <v>0</v>
      </c>
      <c r="H1081" s="37" t="n">
        <v>0</v>
      </c>
      <c r="I1081" s="37" t="n">
        <v>0</v>
      </c>
    </row>
    <row r="1082" customFormat="false" ht="15" hidden="false" customHeight="false" outlineLevel="0" collapsed="false">
      <c r="A1082" s="37" t="s">
        <v>1632</v>
      </c>
      <c r="B1082" s="37" t="s">
        <v>2311</v>
      </c>
      <c r="C1082" s="37" t="s">
        <v>185</v>
      </c>
      <c r="D1082" s="37" t="s">
        <v>187</v>
      </c>
      <c r="E1082" s="37" t="s">
        <v>185</v>
      </c>
      <c r="F1082" s="37" t="s">
        <v>185</v>
      </c>
      <c r="G1082" s="37" t="n">
        <v>0</v>
      </c>
      <c r="H1082" s="37" t="n">
        <v>0</v>
      </c>
      <c r="I1082" s="37" t="n">
        <v>0</v>
      </c>
    </row>
    <row r="1083" customFormat="false" ht="15" hidden="false" customHeight="false" outlineLevel="0" collapsed="false">
      <c r="A1083" s="37" t="s">
        <v>1044</v>
      </c>
      <c r="B1083" s="37" t="s">
        <v>2310</v>
      </c>
      <c r="C1083" s="37" t="s">
        <v>185</v>
      </c>
      <c r="D1083" s="37" t="s">
        <v>187</v>
      </c>
      <c r="E1083" s="37" t="s">
        <v>185</v>
      </c>
      <c r="F1083" s="37" t="s">
        <v>185</v>
      </c>
      <c r="G1083" s="37" t="n">
        <v>0</v>
      </c>
      <c r="H1083" s="37" t="n">
        <v>0</v>
      </c>
      <c r="I1083" s="37" t="n">
        <v>0</v>
      </c>
    </row>
    <row r="1084" customFormat="false" ht="15" hidden="false" customHeight="false" outlineLevel="0" collapsed="false">
      <c r="A1084" s="37" t="s">
        <v>1633</v>
      </c>
      <c r="B1084" s="37" t="s">
        <v>2310</v>
      </c>
      <c r="C1084" s="37" t="s">
        <v>185</v>
      </c>
      <c r="D1084" s="37" t="s">
        <v>187</v>
      </c>
      <c r="E1084" s="37" t="s">
        <v>185</v>
      </c>
      <c r="F1084" s="37" t="s">
        <v>185</v>
      </c>
      <c r="G1084" s="37" t="n">
        <v>1</v>
      </c>
      <c r="H1084" s="37" t="n">
        <v>0</v>
      </c>
      <c r="I1084" s="37" t="n">
        <v>0</v>
      </c>
    </row>
    <row r="1085" customFormat="false" ht="15" hidden="false" customHeight="false" outlineLevel="0" collapsed="false">
      <c r="A1085" s="37" t="s">
        <v>1634</v>
      </c>
      <c r="B1085" s="37" t="s">
        <v>2310</v>
      </c>
      <c r="C1085" s="37" t="s">
        <v>185</v>
      </c>
      <c r="D1085" s="37" t="s">
        <v>187</v>
      </c>
      <c r="E1085" s="37" t="s">
        <v>185</v>
      </c>
      <c r="F1085" s="37" t="s">
        <v>185</v>
      </c>
      <c r="G1085" s="37" t="n">
        <v>0</v>
      </c>
      <c r="H1085" s="37" t="n">
        <v>0</v>
      </c>
      <c r="I1085" s="37" t="n">
        <v>0</v>
      </c>
    </row>
    <row r="1086" customFormat="false" ht="15" hidden="false" customHeight="false" outlineLevel="0" collapsed="false">
      <c r="A1086" s="37" t="s">
        <v>765</v>
      </c>
      <c r="B1086" s="37" t="s">
        <v>2311</v>
      </c>
      <c r="C1086" s="37" t="s">
        <v>185</v>
      </c>
      <c r="D1086" s="37" t="s">
        <v>187</v>
      </c>
      <c r="E1086" s="37" t="s">
        <v>185</v>
      </c>
      <c r="F1086" s="37" t="s">
        <v>185</v>
      </c>
      <c r="G1086" s="37" t="n">
        <v>0</v>
      </c>
      <c r="H1086" s="37" t="n">
        <v>0</v>
      </c>
      <c r="I1086" s="37" t="n">
        <v>0</v>
      </c>
    </row>
    <row r="1087" customFormat="false" ht="15" hidden="false" customHeight="false" outlineLevel="0" collapsed="false">
      <c r="A1087" s="37" t="s">
        <v>1635</v>
      </c>
      <c r="B1087" s="37" t="s">
        <v>2310</v>
      </c>
      <c r="C1087" s="37" t="s">
        <v>187</v>
      </c>
      <c r="D1087" s="37" t="s">
        <v>187</v>
      </c>
      <c r="E1087" s="37" t="s">
        <v>185</v>
      </c>
      <c r="F1087" s="37" t="s">
        <v>185</v>
      </c>
      <c r="G1087" s="37" t="n">
        <v>0</v>
      </c>
      <c r="H1087" s="37" t="n">
        <v>0</v>
      </c>
      <c r="I1087" s="37" t="n">
        <v>0</v>
      </c>
    </row>
    <row r="1088" customFormat="false" ht="15" hidden="false" customHeight="false" outlineLevel="0" collapsed="false">
      <c r="A1088" s="37" t="s">
        <v>1636</v>
      </c>
      <c r="B1088" s="37" t="s">
        <v>2310</v>
      </c>
      <c r="C1088" s="37" t="s">
        <v>185</v>
      </c>
      <c r="D1088" s="37" t="s">
        <v>187</v>
      </c>
      <c r="E1088" s="37" t="s">
        <v>185</v>
      </c>
      <c r="F1088" s="37" t="s">
        <v>185</v>
      </c>
      <c r="G1088" s="37" t="n">
        <v>0</v>
      </c>
      <c r="H1088" s="37" t="n">
        <v>0</v>
      </c>
      <c r="I1088" s="37" t="n">
        <v>0</v>
      </c>
    </row>
    <row r="1089" customFormat="false" ht="15" hidden="false" customHeight="false" outlineLevel="0" collapsed="false">
      <c r="A1089" s="37" t="s">
        <v>1637</v>
      </c>
      <c r="B1089" s="37" t="s">
        <v>2310</v>
      </c>
      <c r="C1089" s="37" t="s">
        <v>185</v>
      </c>
      <c r="D1089" s="37" t="s">
        <v>187</v>
      </c>
      <c r="E1089" s="37" t="s">
        <v>185</v>
      </c>
      <c r="F1089" s="37" t="s">
        <v>185</v>
      </c>
      <c r="G1089" s="37" t="n">
        <v>2</v>
      </c>
      <c r="H1089" s="37" t="n">
        <v>0</v>
      </c>
      <c r="I1089" s="37" t="n">
        <v>0</v>
      </c>
    </row>
    <row r="1090" customFormat="false" ht="15" hidden="false" customHeight="false" outlineLevel="0" collapsed="false">
      <c r="A1090" s="37" t="s">
        <v>1638</v>
      </c>
      <c r="B1090" s="37" t="s">
        <v>2310</v>
      </c>
      <c r="C1090" s="37" t="s">
        <v>185</v>
      </c>
      <c r="D1090" s="37" t="s">
        <v>187</v>
      </c>
      <c r="E1090" s="37" t="s">
        <v>185</v>
      </c>
      <c r="F1090" s="37" t="s">
        <v>185</v>
      </c>
      <c r="G1090" s="37" t="n">
        <v>0</v>
      </c>
      <c r="H1090" s="37" t="n">
        <v>0</v>
      </c>
      <c r="I1090" s="37" t="n">
        <v>0</v>
      </c>
    </row>
    <row r="1091" customFormat="false" ht="15" hidden="false" customHeight="false" outlineLevel="0" collapsed="false">
      <c r="A1091" s="37" t="s">
        <v>1135</v>
      </c>
      <c r="B1091" s="37" t="s">
        <v>2311</v>
      </c>
      <c r="C1091" s="37" t="s">
        <v>185</v>
      </c>
      <c r="D1091" s="37" t="s">
        <v>187</v>
      </c>
      <c r="E1091" s="37" t="s">
        <v>187</v>
      </c>
      <c r="F1091" s="37" t="s">
        <v>185</v>
      </c>
      <c r="G1091" s="37" t="n">
        <v>0</v>
      </c>
      <c r="H1091" s="37" t="n">
        <v>0</v>
      </c>
      <c r="I1091" s="37" t="n">
        <v>0</v>
      </c>
    </row>
    <row r="1092" customFormat="false" ht="15" hidden="false" customHeight="false" outlineLevel="0" collapsed="false">
      <c r="A1092" s="37" t="s">
        <v>1639</v>
      </c>
      <c r="B1092" s="37" t="s">
        <v>2310</v>
      </c>
      <c r="C1092" s="37" t="s">
        <v>185</v>
      </c>
      <c r="D1092" s="37" t="s">
        <v>187</v>
      </c>
      <c r="E1092" s="37" t="s">
        <v>185</v>
      </c>
      <c r="F1092" s="37" t="s">
        <v>185</v>
      </c>
      <c r="G1092" s="37" t="n">
        <v>0</v>
      </c>
      <c r="H1092" s="37" t="n">
        <v>0</v>
      </c>
      <c r="I1092" s="37" t="n">
        <v>0</v>
      </c>
    </row>
    <row r="1093" customFormat="false" ht="15" hidden="false" customHeight="false" outlineLevel="0" collapsed="false">
      <c r="A1093" s="37" t="s">
        <v>1640</v>
      </c>
      <c r="B1093" s="37" t="s">
        <v>2311</v>
      </c>
      <c r="C1093" s="37" t="s">
        <v>185</v>
      </c>
      <c r="D1093" s="37" t="s">
        <v>187</v>
      </c>
      <c r="E1093" s="37" t="s">
        <v>185</v>
      </c>
      <c r="F1093" s="37" t="s">
        <v>185</v>
      </c>
      <c r="G1093" s="37" t="n">
        <v>0</v>
      </c>
      <c r="H1093" s="37" t="n">
        <v>0</v>
      </c>
      <c r="I1093" s="37" t="n">
        <v>0</v>
      </c>
    </row>
    <row r="1094" customFormat="false" ht="15" hidden="false" customHeight="false" outlineLevel="0" collapsed="false">
      <c r="A1094" s="37" t="s">
        <v>1029</v>
      </c>
      <c r="B1094" s="37" t="s">
        <v>2311</v>
      </c>
      <c r="C1094" s="37" t="s">
        <v>185</v>
      </c>
      <c r="D1094" s="37" t="s">
        <v>187</v>
      </c>
      <c r="E1094" s="37" t="s">
        <v>185</v>
      </c>
      <c r="F1094" s="37" t="s">
        <v>185</v>
      </c>
      <c r="G1094" s="37" t="n">
        <v>0</v>
      </c>
      <c r="H1094" s="37" t="n">
        <v>0</v>
      </c>
      <c r="I1094" s="37" t="n">
        <v>0</v>
      </c>
    </row>
    <row r="1095" customFormat="false" ht="15" hidden="false" customHeight="false" outlineLevel="0" collapsed="false">
      <c r="A1095" s="37" t="s">
        <v>1641</v>
      </c>
      <c r="B1095" s="37" t="s">
        <v>2310</v>
      </c>
      <c r="C1095" s="37" t="s">
        <v>185</v>
      </c>
      <c r="D1095" s="37" t="s">
        <v>187</v>
      </c>
      <c r="E1095" s="37" t="s">
        <v>185</v>
      </c>
      <c r="F1095" s="37" t="s">
        <v>185</v>
      </c>
      <c r="G1095" s="37" t="n">
        <v>0</v>
      </c>
      <c r="H1095" s="37" t="n">
        <v>0</v>
      </c>
      <c r="I1095" s="37" t="n">
        <v>0</v>
      </c>
    </row>
    <row r="1096" customFormat="false" ht="15" hidden="false" customHeight="false" outlineLevel="0" collapsed="false">
      <c r="A1096" s="37" t="s">
        <v>708</v>
      </c>
      <c r="B1096" s="37" t="s">
        <v>2310</v>
      </c>
      <c r="C1096" s="37" t="s">
        <v>185</v>
      </c>
      <c r="D1096" s="37" t="s">
        <v>187</v>
      </c>
      <c r="E1096" s="37" t="s">
        <v>185</v>
      </c>
      <c r="F1096" s="37" t="s">
        <v>185</v>
      </c>
      <c r="G1096" s="37" t="n">
        <v>0</v>
      </c>
      <c r="H1096" s="37" t="n">
        <v>0</v>
      </c>
      <c r="I1096" s="37" t="n">
        <v>0</v>
      </c>
    </row>
    <row r="1097" customFormat="false" ht="15" hidden="false" customHeight="false" outlineLevel="0" collapsed="false">
      <c r="A1097" s="37" t="s">
        <v>1642</v>
      </c>
      <c r="B1097" s="37" t="s">
        <v>2310</v>
      </c>
      <c r="C1097" s="37" t="s">
        <v>185</v>
      </c>
      <c r="D1097" s="37" t="s">
        <v>187</v>
      </c>
      <c r="E1097" s="37" t="s">
        <v>185</v>
      </c>
      <c r="F1097" s="37" t="s">
        <v>185</v>
      </c>
      <c r="G1097" s="37" t="n">
        <v>0</v>
      </c>
      <c r="H1097" s="37" t="n">
        <v>0</v>
      </c>
      <c r="I1097" s="37" t="n">
        <v>0</v>
      </c>
    </row>
    <row r="1098" customFormat="false" ht="15" hidden="false" customHeight="false" outlineLevel="0" collapsed="false">
      <c r="A1098" s="37" t="s">
        <v>728</v>
      </c>
      <c r="B1098" s="37" t="s">
        <v>2312</v>
      </c>
      <c r="C1098" s="37" t="s">
        <v>185</v>
      </c>
      <c r="D1098" s="37" t="s">
        <v>187</v>
      </c>
      <c r="E1098" s="37" t="s">
        <v>185</v>
      </c>
      <c r="F1098" s="37" t="s">
        <v>185</v>
      </c>
      <c r="G1098" s="37" t="n">
        <v>1</v>
      </c>
      <c r="H1098" s="37" t="n">
        <v>0</v>
      </c>
      <c r="I1098" s="37" t="n">
        <v>0</v>
      </c>
    </row>
    <row r="1099" customFormat="false" ht="15" hidden="false" customHeight="false" outlineLevel="0" collapsed="false">
      <c r="A1099" s="37" t="s">
        <v>1418</v>
      </c>
      <c r="B1099" s="37" t="s">
        <v>2310</v>
      </c>
      <c r="C1099" s="37" t="s">
        <v>185</v>
      </c>
      <c r="D1099" s="37" t="s">
        <v>187</v>
      </c>
      <c r="E1099" s="37" t="s">
        <v>185</v>
      </c>
      <c r="F1099" s="37" t="s">
        <v>185</v>
      </c>
      <c r="G1099" s="37" t="n">
        <v>0</v>
      </c>
      <c r="H1099" s="37" t="n">
        <v>0</v>
      </c>
      <c r="I1099" s="37" t="n">
        <v>0</v>
      </c>
    </row>
    <row r="1100" customFormat="false" ht="15" hidden="false" customHeight="false" outlineLevel="0" collapsed="false">
      <c r="A1100" s="37" t="s">
        <v>1643</v>
      </c>
      <c r="B1100" s="37" t="s">
        <v>2310</v>
      </c>
      <c r="C1100" s="37" t="s">
        <v>187</v>
      </c>
      <c r="D1100" s="37" t="s">
        <v>187</v>
      </c>
      <c r="E1100" s="37" t="s">
        <v>185</v>
      </c>
      <c r="F1100" s="37" t="s">
        <v>185</v>
      </c>
      <c r="G1100" s="37" t="n">
        <v>1</v>
      </c>
      <c r="H1100" s="37" t="n">
        <v>0</v>
      </c>
      <c r="I1100" s="37" t="n">
        <v>0</v>
      </c>
    </row>
    <row r="1101" customFormat="false" ht="15" hidden="false" customHeight="false" outlineLevel="0" collapsed="false">
      <c r="A1101" s="37" t="s">
        <v>1644</v>
      </c>
      <c r="B1101" s="37" t="s">
        <v>2310</v>
      </c>
      <c r="C1101" s="37" t="s">
        <v>185</v>
      </c>
      <c r="D1101" s="37" t="s">
        <v>187</v>
      </c>
      <c r="E1101" s="37" t="s">
        <v>185</v>
      </c>
      <c r="F1101" s="37" t="s">
        <v>185</v>
      </c>
      <c r="G1101" s="37" t="n">
        <v>0</v>
      </c>
      <c r="H1101" s="37" t="n">
        <v>0</v>
      </c>
      <c r="I1101" s="37" t="n">
        <v>0</v>
      </c>
    </row>
    <row r="1102" customFormat="false" ht="15" hidden="false" customHeight="false" outlineLevel="0" collapsed="false">
      <c r="A1102" s="37" t="s">
        <v>1645</v>
      </c>
      <c r="B1102" s="37" t="s">
        <v>2310</v>
      </c>
      <c r="C1102" s="37" t="s">
        <v>185</v>
      </c>
      <c r="D1102" s="37" t="s">
        <v>187</v>
      </c>
      <c r="E1102" s="37" t="s">
        <v>185</v>
      </c>
      <c r="F1102" s="37" t="s">
        <v>185</v>
      </c>
      <c r="G1102" s="37" t="n">
        <v>0</v>
      </c>
      <c r="H1102" s="37" t="n">
        <v>0</v>
      </c>
      <c r="I1102" s="37" t="n">
        <v>0</v>
      </c>
    </row>
    <row r="1103" customFormat="false" ht="15" hidden="false" customHeight="false" outlineLevel="0" collapsed="false">
      <c r="A1103" s="37" t="s">
        <v>1646</v>
      </c>
      <c r="B1103" s="37" t="s">
        <v>2310</v>
      </c>
      <c r="C1103" s="37" t="s">
        <v>185</v>
      </c>
      <c r="D1103" s="37" t="s">
        <v>187</v>
      </c>
      <c r="E1103" s="37" t="s">
        <v>185</v>
      </c>
      <c r="F1103" s="37" t="s">
        <v>185</v>
      </c>
      <c r="G1103" s="37" t="n">
        <v>0</v>
      </c>
      <c r="H1103" s="37" t="n">
        <v>0</v>
      </c>
      <c r="I1103" s="37" t="n">
        <v>0</v>
      </c>
    </row>
    <row r="1104" customFormat="false" ht="15" hidden="false" customHeight="false" outlineLevel="0" collapsed="false">
      <c r="A1104" s="37" t="s">
        <v>400</v>
      </c>
      <c r="B1104" s="37" t="s">
        <v>2310</v>
      </c>
      <c r="C1104" s="37" t="s">
        <v>185</v>
      </c>
      <c r="D1104" s="37" t="s">
        <v>187</v>
      </c>
      <c r="E1104" s="37" t="s">
        <v>185</v>
      </c>
      <c r="F1104" s="37" t="s">
        <v>185</v>
      </c>
      <c r="G1104" s="37" t="n">
        <v>0</v>
      </c>
      <c r="H1104" s="37" t="n">
        <v>0</v>
      </c>
      <c r="I1104" s="37" t="n">
        <v>1</v>
      </c>
    </row>
    <row r="1105" customFormat="false" ht="15" hidden="false" customHeight="false" outlineLevel="0" collapsed="false">
      <c r="A1105" s="37" t="s">
        <v>1647</v>
      </c>
      <c r="B1105" s="37" t="s">
        <v>2310</v>
      </c>
      <c r="C1105" s="37" t="s">
        <v>185</v>
      </c>
      <c r="D1105" s="37" t="s">
        <v>187</v>
      </c>
      <c r="E1105" s="37" t="s">
        <v>185</v>
      </c>
      <c r="F1105" s="37" t="s">
        <v>185</v>
      </c>
      <c r="G1105" s="37" t="n">
        <v>1</v>
      </c>
      <c r="H1105" s="37" t="n">
        <v>0</v>
      </c>
      <c r="I1105" s="37" t="n">
        <v>0</v>
      </c>
    </row>
    <row r="1106" customFormat="false" ht="15" hidden="false" customHeight="false" outlineLevel="0" collapsed="false">
      <c r="A1106" s="37" t="s">
        <v>1648</v>
      </c>
      <c r="B1106" s="37" t="s">
        <v>2311</v>
      </c>
      <c r="C1106" s="37" t="s">
        <v>185</v>
      </c>
      <c r="D1106" s="37" t="s">
        <v>187</v>
      </c>
      <c r="E1106" s="37" t="s">
        <v>185</v>
      </c>
      <c r="F1106" s="37" t="s">
        <v>185</v>
      </c>
      <c r="G1106" s="37" t="n">
        <v>0</v>
      </c>
      <c r="H1106" s="37" t="n">
        <v>0</v>
      </c>
      <c r="I1106" s="37" t="n">
        <v>0</v>
      </c>
    </row>
    <row r="1107" customFormat="false" ht="15" hidden="false" customHeight="false" outlineLevel="0" collapsed="false">
      <c r="A1107" s="37" t="s">
        <v>1649</v>
      </c>
      <c r="B1107" s="37" t="s">
        <v>2310</v>
      </c>
      <c r="C1107" s="37" t="s">
        <v>185</v>
      </c>
      <c r="D1107" s="37" t="s">
        <v>187</v>
      </c>
      <c r="E1107" s="37" t="s">
        <v>185</v>
      </c>
      <c r="F1107" s="37" t="s">
        <v>185</v>
      </c>
      <c r="G1107" s="37" t="n">
        <v>0</v>
      </c>
      <c r="H1107" s="37" t="n">
        <v>0</v>
      </c>
      <c r="I1107" s="37" t="n">
        <v>0</v>
      </c>
    </row>
    <row r="1108" customFormat="false" ht="15" hidden="false" customHeight="false" outlineLevel="0" collapsed="false">
      <c r="A1108" s="37" t="s">
        <v>1650</v>
      </c>
      <c r="B1108" s="37" t="s">
        <v>2310</v>
      </c>
      <c r="C1108" s="37" t="s">
        <v>185</v>
      </c>
      <c r="D1108" s="37" t="s">
        <v>187</v>
      </c>
      <c r="E1108" s="37" t="s">
        <v>185</v>
      </c>
      <c r="F1108" s="37" t="s">
        <v>185</v>
      </c>
      <c r="G1108" s="37" t="n">
        <v>0</v>
      </c>
      <c r="H1108" s="37" t="n">
        <v>0</v>
      </c>
      <c r="I1108" s="37" t="n">
        <v>0</v>
      </c>
    </row>
    <row r="1109" customFormat="false" ht="15" hidden="false" customHeight="false" outlineLevel="0" collapsed="false">
      <c r="A1109" s="37" t="s">
        <v>813</v>
      </c>
      <c r="B1109" s="37" t="s">
        <v>2310</v>
      </c>
      <c r="C1109" s="37" t="s">
        <v>185</v>
      </c>
      <c r="D1109" s="37" t="s">
        <v>187</v>
      </c>
      <c r="E1109" s="37" t="s">
        <v>185</v>
      </c>
      <c r="F1109" s="37" t="s">
        <v>185</v>
      </c>
      <c r="G1109" s="37" t="n">
        <v>0</v>
      </c>
      <c r="H1109" s="37" t="n">
        <v>0</v>
      </c>
      <c r="I1109" s="37" t="n">
        <v>0</v>
      </c>
    </row>
    <row r="1110" customFormat="false" ht="15" hidden="false" customHeight="false" outlineLevel="0" collapsed="false">
      <c r="A1110" s="37" t="s">
        <v>695</v>
      </c>
      <c r="B1110" s="37" t="s">
        <v>2310</v>
      </c>
      <c r="C1110" s="37" t="s">
        <v>185</v>
      </c>
      <c r="D1110" s="37" t="s">
        <v>187</v>
      </c>
      <c r="E1110" s="37" t="s">
        <v>185</v>
      </c>
      <c r="F1110" s="37" t="s">
        <v>185</v>
      </c>
      <c r="G1110" s="37" t="n">
        <v>0</v>
      </c>
      <c r="H1110" s="37" t="n">
        <v>0</v>
      </c>
      <c r="I1110" s="37" t="n">
        <v>0</v>
      </c>
    </row>
    <row r="1111" customFormat="false" ht="15" hidden="false" customHeight="false" outlineLevel="0" collapsed="false">
      <c r="A1111" s="37" t="s">
        <v>627</v>
      </c>
      <c r="B1111" s="37" t="s">
        <v>2311</v>
      </c>
      <c r="C1111" s="37" t="s">
        <v>185</v>
      </c>
      <c r="D1111" s="37" t="s">
        <v>187</v>
      </c>
      <c r="E1111" s="37" t="s">
        <v>185</v>
      </c>
      <c r="F1111" s="37" t="s">
        <v>185</v>
      </c>
      <c r="G1111" s="37" t="n">
        <v>0</v>
      </c>
      <c r="H1111" s="37" t="n">
        <v>0</v>
      </c>
      <c r="I1111" s="37" t="n">
        <v>0</v>
      </c>
    </row>
    <row r="1112" customFormat="false" ht="15" hidden="false" customHeight="false" outlineLevel="0" collapsed="false">
      <c r="A1112" s="37" t="s">
        <v>1652</v>
      </c>
      <c r="B1112" s="37" t="s">
        <v>2310</v>
      </c>
      <c r="C1112" s="37" t="s">
        <v>185</v>
      </c>
      <c r="D1112" s="37" t="s">
        <v>187</v>
      </c>
      <c r="E1112" s="37" t="s">
        <v>185</v>
      </c>
      <c r="F1112" s="37" t="s">
        <v>185</v>
      </c>
      <c r="G1112" s="37" t="n">
        <v>0</v>
      </c>
      <c r="H1112" s="37" t="n">
        <v>0</v>
      </c>
      <c r="I1112" s="37" t="n">
        <v>0</v>
      </c>
    </row>
    <row r="1113" customFormat="false" ht="15" hidden="false" customHeight="false" outlineLevel="0" collapsed="false">
      <c r="A1113" s="37" t="s">
        <v>1653</v>
      </c>
      <c r="B1113" s="37" t="s">
        <v>2310</v>
      </c>
      <c r="C1113" s="37" t="s">
        <v>185</v>
      </c>
      <c r="D1113" s="37" t="s">
        <v>187</v>
      </c>
      <c r="E1113" s="37" t="s">
        <v>185</v>
      </c>
      <c r="F1113" s="37" t="s">
        <v>185</v>
      </c>
      <c r="G1113" s="37" t="n">
        <v>0</v>
      </c>
      <c r="H1113" s="37" t="n">
        <v>0</v>
      </c>
      <c r="I1113" s="37" t="n">
        <v>0</v>
      </c>
    </row>
    <row r="1114" customFormat="false" ht="15" hidden="false" customHeight="false" outlineLevel="0" collapsed="false">
      <c r="A1114" s="37" t="s">
        <v>1654</v>
      </c>
      <c r="B1114" s="37" t="s">
        <v>2312</v>
      </c>
      <c r="C1114" s="37" t="s">
        <v>185</v>
      </c>
      <c r="D1114" s="37" t="s">
        <v>187</v>
      </c>
      <c r="E1114" s="37" t="s">
        <v>185</v>
      </c>
      <c r="F1114" s="37" t="s">
        <v>185</v>
      </c>
      <c r="G1114" s="37" t="n">
        <v>0</v>
      </c>
      <c r="H1114" s="37" t="n">
        <v>0</v>
      </c>
      <c r="I1114" s="37" t="n">
        <v>0</v>
      </c>
    </row>
    <row r="1115" customFormat="false" ht="15" hidden="false" customHeight="false" outlineLevel="0" collapsed="false">
      <c r="A1115" s="37" t="s">
        <v>1655</v>
      </c>
      <c r="B1115" s="37" t="s">
        <v>2310</v>
      </c>
      <c r="C1115" s="37" t="s">
        <v>185</v>
      </c>
      <c r="D1115" s="37" t="s">
        <v>187</v>
      </c>
      <c r="E1115" s="37" t="s">
        <v>185</v>
      </c>
      <c r="F1115" s="37" t="s">
        <v>187</v>
      </c>
      <c r="G1115" s="37" t="n">
        <v>0</v>
      </c>
      <c r="H1115" s="37" t="n">
        <v>0</v>
      </c>
      <c r="I1115" s="37" t="n">
        <v>0</v>
      </c>
    </row>
    <row r="1116" customFormat="false" ht="15" hidden="false" customHeight="false" outlineLevel="0" collapsed="false">
      <c r="A1116" s="37" t="s">
        <v>1227</v>
      </c>
      <c r="B1116" s="37" t="s">
        <v>2310</v>
      </c>
      <c r="C1116" s="37" t="s">
        <v>185</v>
      </c>
      <c r="D1116" s="37" t="s">
        <v>187</v>
      </c>
      <c r="E1116" s="37" t="s">
        <v>185</v>
      </c>
      <c r="F1116" s="37" t="s">
        <v>185</v>
      </c>
      <c r="G1116" s="37" t="n">
        <v>0</v>
      </c>
      <c r="H1116" s="37" t="n">
        <v>0</v>
      </c>
      <c r="I1116" s="37" t="n">
        <v>0</v>
      </c>
    </row>
    <row r="1117" customFormat="false" ht="15" hidden="false" customHeight="false" outlineLevel="0" collapsed="false">
      <c r="A1117" s="37" t="s">
        <v>1494</v>
      </c>
      <c r="B1117" s="37" t="s">
        <v>2310</v>
      </c>
      <c r="C1117" s="37" t="s">
        <v>185</v>
      </c>
      <c r="D1117" s="37" t="s">
        <v>187</v>
      </c>
      <c r="E1117" s="37" t="s">
        <v>185</v>
      </c>
      <c r="F1117" s="37" t="s">
        <v>185</v>
      </c>
      <c r="G1117" s="37" t="n">
        <v>1</v>
      </c>
      <c r="H1117" s="37" t="n">
        <v>0</v>
      </c>
      <c r="I1117" s="37" t="n">
        <v>0</v>
      </c>
    </row>
    <row r="1118" customFormat="false" ht="15" hidden="false" customHeight="false" outlineLevel="0" collapsed="false">
      <c r="A1118" s="37" t="s">
        <v>873</v>
      </c>
      <c r="B1118" s="37" t="s">
        <v>2310</v>
      </c>
      <c r="C1118" s="37" t="s">
        <v>185</v>
      </c>
      <c r="D1118" s="37" t="s">
        <v>187</v>
      </c>
      <c r="E1118" s="37" t="s">
        <v>185</v>
      </c>
      <c r="F1118" s="37" t="s">
        <v>185</v>
      </c>
      <c r="G1118" s="37" t="n">
        <v>0</v>
      </c>
      <c r="H1118" s="37" t="n">
        <v>0</v>
      </c>
      <c r="I1118" s="37" t="n">
        <v>0</v>
      </c>
    </row>
    <row r="1119" customFormat="false" ht="15" hidden="false" customHeight="false" outlineLevel="0" collapsed="false">
      <c r="A1119" s="37" t="s">
        <v>1656</v>
      </c>
      <c r="B1119" s="37" t="s">
        <v>2312</v>
      </c>
      <c r="C1119" s="37" t="s">
        <v>185</v>
      </c>
      <c r="D1119" s="37" t="s">
        <v>187</v>
      </c>
      <c r="E1119" s="37" t="s">
        <v>185</v>
      </c>
      <c r="F1119" s="37" t="s">
        <v>185</v>
      </c>
      <c r="G1119" s="37" t="n">
        <v>0</v>
      </c>
      <c r="H1119" s="37" t="n">
        <v>0</v>
      </c>
      <c r="I1119" s="37" t="n">
        <v>0</v>
      </c>
    </row>
    <row r="1120" customFormat="false" ht="15" hidden="false" customHeight="false" outlineLevel="0" collapsed="false">
      <c r="A1120" s="37" t="s">
        <v>956</v>
      </c>
      <c r="B1120" s="37" t="s">
        <v>2310</v>
      </c>
      <c r="C1120" s="37" t="s">
        <v>185</v>
      </c>
      <c r="D1120" s="37" t="s">
        <v>187</v>
      </c>
      <c r="E1120" s="37" t="s">
        <v>185</v>
      </c>
      <c r="F1120" s="37" t="s">
        <v>185</v>
      </c>
      <c r="G1120" s="37" t="n">
        <v>0</v>
      </c>
      <c r="H1120" s="37" t="n">
        <v>0</v>
      </c>
      <c r="I1120" s="37" t="n">
        <v>0</v>
      </c>
    </row>
    <row r="1121" customFormat="false" ht="15" hidden="false" customHeight="false" outlineLevel="0" collapsed="false">
      <c r="A1121" s="37" t="s">
        <v>1657</v>
      </c>
      <c r="B1121" s="37" t="s">
        <v>2310</v>
      </c>
      <c r="C1121" s="37" t="s">
        <v>185</v>
      </c>
      <c r="D1121" s="37" t="s">
        <v>187</v>
      </c>
      <c r="E1121" s="37" t="s">
        <v>185</v>
      </c>
      <c r="F1121" s="37" t="s">
        <v>185</v>
      </c>
      <c r="G1121" s="37" t="n">
        <v>0</v>
      </c>
      <c r="H1121" s="37" t="n">
        <v>0</v>
      </c>
      <c r="I1121" s="37" t="n">
        <v>0</v>
      </c>
    </row>
    <row r="1122" customFormat="false" ht="15" hidden="false" customHeight="false" outlineLevel="0" collapsed="false">
      <c r="A1122" s="37" t="s">
        <v>793</v>
      </c>
      <c r="B1122" s="37" t="s">
        <v>2310</v>
      </c>
      <c r="C1122" s="37" t="s">
        <v>185</v>
      </c>
      <c r="D1122" s="37" t="s">
        <v>187</v>
      </c>
      <c r="E1122" s="37" t="s">
        <v>185</v>
      </c>
      <c r="F1122" s="37" t="s">
        <v>185</v>
      </c>
      <c r="G1122" s="37" t="n">
        <v>0</v>
      </c>
      <c r="H1122" s="37" t="n">
        <v>0</v>
      </c>
      <c r="I1122" s="37" t="n">
        <v>0</v>
      </c>
    </row>
    <row r="1123" customFormat="false" ht="15" hidden="false" customHeight="false" outlineLevel="0" collapsed="false">
      <c r="A1123" s="37" t="s">
        <v>511</v>
      </c>
      <c r="B1123" s="37" t="s">
        <v>2310</v>
      </c>
      <c r="C1123" s="37" t="s">
        <v>185</v>
      </c>
      <c r="D1123" s="37" t="s">
        <v>187</v>
      </c>
      <c r="E1123" s="37" t="s">
        <v>185</v>
      </c>
      <c r="F1123" s="37" t="s">
        <v>185</v>
      </c>
      <c r="G1123" s="37" t="n">
        <v>0</v>
      </c>
      <c r="H1123" s="37" t="n">
        <v>0</v>
      </c>
      <c r="I1123" s="37" t="n">
        <v>0</v>
      </c>
    </row>
    <row r="1124" customFormat="false" ht="15" hidden="false" customHeight="false" outlineLevel="0" collapsed="false">
      <c r="A1124" s="37" t="s">
        <v>449</v>
      </c>
      <c r="B1124" s="37" t="s">
        <v>2310</v>
      </c>
      <c r="C1124" s="37" t="s">
        <v>185</v>
      </c>
      <c r="D1124" s="37" t="s">
        <v>187</v>
      </c>
      <c r="E1124" s="37" t="s">
        <v>185</v>
      </c>
      <c r="F1124" s="37" t="s">
        <v>185</v>
      </c>
      <c r="G1124" s="37" t="n">
        <v>0</v>
      </c>
      <c r="H1124" s="37" t="n">
        <v>0</v>
      </c>
      <c r="I1124" s="37" t="n">
        <v>1</v>
      </c>
    </row>
    <row r="1125" customFormat="false" ht="15" hidden="false" customHeight="false" outlineLevel="0" collapsed="false">
      <c r="A1125" s="37" t="s">
        <v>1658</v>
      </c>
      <c r="B1125" s="37" t="s">
        <v>2310</v>
      </c>
      <c r="C1125" s="37" t="s">
        <v>185</v>
      </c>
      <c r="D1125" s="37" t="s">
        <v>187</v>
      </c>
      <c r="E1125" s="37" t="s">
        <v>185</v>
      </c>
      <c r="F1125" s="37" t="s">
        <v>185</v>
      </c>
      <c r="G1125" s="37" t="n">
        <v>0</v>
      </c>
      <c r="H1125" s="37" t="n">
        <v>0</v>
      </c>
      <c r="I1125" s="37" t="n">
        <v>1</v>
      </c>
    </row>
    <row r="1126" customFormat="false" ht="15" hidden="false" customHeight="false" outlineLevel="0" collapsed="false">
      <c r="A1126" s="37" t="s">
        <v>486</v>
      </c>
      <c r="B1126" s="37" t="s">
        <v>2311</v>
      </c>
      <c r="C1126" s="37" t="s">
        <v>185</v>
      </c>
      <c r="D1126" s="37" t="s">
        <v>187</v>
      </c>
      <c r="E1126" s="37" t="s">
        <v>185</v>
      </c>
      <c r="F1126" s="37" t="s">
        <v>185</v>
      </c>
      <c r="G1126" s="37" t="n">
        <v>0</v>
      </c>
      <c r="H1126" s="37" t="n">
        <v>0</v>
      </c>
      <c r="I1126" s="37" t="n">
        <v>1</v>
      </c>
    </row>
    <row r="1127" customFormat="false" ht="15" hidden="false" customHeight="false" outlineLevel="0" collapsed="false">
      <c r="A1127" s="37" t="s">
        <v>1659</v>
      </c>
      <c r="B1127" s="37" t="s">
        <v>2310</v>
      </c>
      <c r="C1127" s="37" t="s">
        <v>185</v>
      </c>
      <c r="D1127" s="37" t="s">
        <v>187</v>
      </c>
      <c r="E1127" s="37" t="s">
        <v>185</v>
      </c>
      <c r="F1127" s="37" t="s">
        <v>185</v>
      </c>
      <c r="G1127" s="37" t="n">
        <v>0</v>
      </c>
      <c r="H1127" s="37" t="n">
        <v>0</v>
      </c>
      <c r="I1127" s="37" t="n">
        <v>1</v>
      </c>
    </row>
    <row r="1128" customFormat="false" ht="15" hidden="false" customHeight="false" outlineLevel="0" collapsed="false">
      <c r="A1128" s="37" t="s">
        <v>1660</v>
      </c>
      <c r="B1128" s="37" t="s">
        <v>2310</v>
      </c>
      <c r="C1128" s="37" t="s">
        <v>185</v>
      </c>
      <c r="D1128" s="37" t="s">
        <v>187</v>
      </c>
      <c r="E1128" s="37" t="s">
        <v>185</v>
      </c>
      <c r="F1128" s="37" t="s">
        <v>185</v>
      </c>
      <c r="G1128" s="37" t="n">
        <v>0</v>
      </c>
      <c r="H1128" s="37" t="n">
        <v>0</v>
      </c>
      <c r="I1128" s="37" t="n">
        <v>0</v>
      </c>
    </row>
    <row r="1129" customFormat="false" ht="15" hidden="false" customHeight="false" outlineLevel="0" collapsed="false">
      <c r="A1129" s="37" t="s">
        <v>1661</v>
      </c>
      <c r="B1129" s="37" t="s">
        <v>2310</v>
      </c>
      <c r="C1129" s="37" t="s">
        <v>185</v>
      </c>
      <c r="D1129" s="37" t="s">
        <v>187</v>
      </c>
      <c r="E1129" s="37" t="s">
        <v>185</v>
      </c>
      <c r="F1129" s="37" t="s">
        <v>185</v>
      </c>
      <c r="G1129" s="37" t="n">
        <v>1</v>
      </c>
      <c r="H1129" s="37" t="n">
        <v>0</v>
      </c>
      <c r="I1129" s="37" t="n">
        <v>0</v>
      </c>
    </row>
    <row r="1130" customFormat="false" ht="15" hidden="false" customHeight="false" outlineLevel="0" collapsed="false">
      <c r="A1130" s="37" t="s">
        <v>1662</v>
      </c>
      <c r="B1130" s="37" t="s">
        <v>2311</v>
      </c>
      <c r="C1130" s="37" t="s">
        <v>185</v>
      </c>
      <c r="D1130" s="37" t="s">
        <v>187</v>
      </c>
      <c r="E1130" s="37" t="s">
        <v>185</v>
      </c>
      <c r="F1130" s="37" t="s">
        <v>185</v>
      </c>
      <c r="G1130" s="37" t="n">
        <v>0</v>
      </c>
      <c r="H1130" s="37" t="n">
        <v>0</v>
      </c>
      <c r="I1130" s="37" t="n">
        <v>0</v>
      </c>
    </row>
    <row r="1131" customFormat="false" ht="15" hidden="false" customHeight="false" outlineLevel="0" collapsed="false">
      <c r="A1131" s="37" t="s">
        <v>1663</v>
      </c>
      <c r="B1131" s="37" t="s">
        <v>2310</v>
      </c>
      <c r="C1131" s="37" t="s">
        <v>185</v>
      </c>
      <c r="D1131" s="37" t="s">
        <v>187</v>
      </c>
      <c r="E1131" s="37" t="s">
        <v>185</v>
      </c>
      <c r="F1131" s="37" t="s">
        <v>185</v>
      </c>
      <c r="G1131" s="37" t="n">
        <v>0</v>
      </c>
      <c r="H1131" s="37" t="n">
        <v>0</v>
      </c>
      <c r="I1131" s="37" t="n">
        <v>0</v>
      </c>
    </row>
    <row r="1132" customFormat="false" ht="15" hidden="false" customHeight="false" outlineLevel="0" collapsed="false">
      <c r="A1132" s="37" t="s">
        <v>1664</v>
      </c>
      <c r="B1132" s="37" t="s">
        <v>2310</v>
      </c>
      <c r="C1132" s="37" t="s">
        <v>185</v>
      </c>
      <c r="D1132" s="37" t="s">
        <v>187</v>
      </c>
      <c r="E1132" s="37" t="s">
        <v>185</v>
      </c>
      <c r="F1132" s="37" t="s">
        <v>185</v>
      </c>
      <c r="G1132" s="37" t="n">
        <v>0</v>
      </c>
      <c r="H1132" s="37" t="n">
        <v>0</v>
      </c>
      <c r="I1132" s="37" t="n">
        <v>0</v>
      </c>
    </row>
    <row r="1133" customFormat="false" ht="15" hidden="false" customHeight="false" outlineLevel="0" collapsed="false">
      <c r="A1133" s="37" t="s">
        <v>1665</v>
      </c>
      <c r="B1133" s="37" t="s">
        <v>2310</v>
      </c>
      <c r="C1133" s="37" t="s">
        <v>185</v>
      </c>
      <c r="D1133" s="37" t="s">
        <v>187</v>
      </c>
      <c r="E1133" s="37" t="s">
        <v>185</v>
      </c>
      <c r="F1133" s="37" t="s">
        <v>185</v>
      </c>
      <c r="G1133" s="37" t="n">
        <v>0</v>
      </c>
      <c r="H1133" s="37" t="n">
        <v>0</v>
      </c>
      <c r="I1133" s="37" t="n">
        <v>0</v>
      </c>
    </row>
    <row r="1134" customFormat="false" ht="15" hidden="false" customHeight="false" outlineLevel="0" collapsed="false">
      <c r="A1134" s="37" t="s">
        <v>1561</v>
      </c>
      <c r="B1134" s="37" t="s">
        <v>2310</v>
      </c>
      <c r="C1134" s="37" t="s">
        <v>185</v>
      </c>
      <c r="D1134" s="37" t="s">
        <v>187</v>
      </c>
      <c r="E1134" s="37" t="s">
        <v>185</v>
      </c>
      <c r="F1134" s="37" t="s">
        <v>185</v>
      </c>
      <c r="G1134" s="37" t="n">
        <v>0</v>
      </c>
      <c r="H1134" s="37" t="n">
        <v>0</v>
      </c>
      <c r="I1134" s="37" t="n">
        <v>0</v>
      </c>
    </row>
    <row r="1135" customFormat="false" ht="15" hidden="false" customHeight="false" outlineLevel="0" collapsed="false">
      <c r="A1135" s="37" t="s">
        <v>1666</v>
      </c>
      <c r="B1135" s="37" t="s">
        <v>2310</v>
      </c>
      <c r="C1135" s="37" t="s">
        <v>185</v>
      </c>
      <c r="D1135" s="37" t="s">
        <v>187</v>
      </c>
      <c r="E1135" s="37" t="s">
        <v>185</v>
      </c>
      <c r="F1135" s="37" t="s">
        <v>187</v>
      </c>
      <c r="G1135" s="37" t="n">
        <v>1</v>
      </c>
      <c r="H1135" s="37" t="n">
        <v>0</v>
      </c>
      <c r="I1135" s="37" t="n">
        <v>0</v>
      </c>
    </row>
    <row r="1136" customFormat="false" ht="15" hidden="false" customHeight="false" outlineLevel="0" collapsed="false">
      <c r="A1136" s="37" t="s">
        <v>1667</v>
      </c>
      <c r="B1136" s="37" t="s">
        <v>2310</v>
      </c>
      <c r="C1136" s="37" t="s">
        <v>185</v>
      </c>
      <c r="D1136" s="37" t="s">
        <v>187</v>
      </c>
      <c r="E1136" s="37" t="s">
        <v>185</v>
      </c>
      <c r="F1136" s="37" t="s">
        <v>185</v>
      </c>
      <c r="G1136" s="37" t="n">
        <v>0</v>
      </c>
      <c r="H1136" s="37" t="n">
        <v>0</v>
      </c>
      <c r="I1136" s="37" t="n">
        <v>0</v>
      </c>
    </row>
    <row r="1137" customFormat="false" ht="15" hidden="false" customHeight="false" outlineLevel="0" collapsed="false">
      <c r="A1137" s="37" t="s">
        <v>1064</v>
      </c>
      <c r="B1137" s="37" t="s">
        <v>2310</v>
      </c>
      <c r="C1137" s="37" t="s">
        <v>185</v>
      </c>
      <c r="D1137" s="37" t="s">
        <v>187</v>
      </c>
      <c r="E1137" s="37" t="s">
        <v>185</v>
      </c>
      <c r="F1137" s="37" t="s">
        <v>185</v>
      </c>
      <c r="G1137" s="37" t="n">
        <v>0</v>
      </c>
      <c r="H1137" s="37" t="n">
        <v>0</v>
      </c>
      <c r="I1137" s="37" t="n">
        <v>0</v>
      </c>
    </row>
    <row r="1138" customFormat="false" ht="15" hidden="false" customHeight="false" outlineLevel="0" collapsed="false">
      <c r="A1138" s="37" t="s">
        <v>1668</v>
      </c>
      <c r="B1138" s="37" t="s">
        <v>2310</v>
      </c>
      <c r="C1138" s="37" t="s">
        <v>185</v>
      </c>
      <c r="D1138" s="37" t="s">
        <v>187</v>
      </c>
      <c r="E1138" s="37" t="s">
        <v>185</v>
      </c>
      <c r="F1138" s="37" t="s">
        <v>185</v>
      </c>
      <c r="G1138" s="37" t="n">
        <v>0</v>
      </c>
      <c r="H1138" s="37" t="n">
        <v>0</v>
      </c>
      <c r="I1138" s="37" t="n">
        <v>0</v>
      </c>
    </row>
    <row r="1139" customFormat="false" ht="15" hidden="false" customHeight="false" outlineLevel="0" collapsed="false">
      <c r="A1139" s="37" t="s">
        <v>1669</v>
      </c>
      <c r="B1139" s="37" t="s">
        <v>2310</v>
      </c>
      <c r="C1139" s="37" t="s">
        <v>185</v>
      </c>
      <c r="D1139" s="37" t="s">
        <v>187</v>
      </c>
      <c r="E1139" s="37" t="s">
        <v>185</v>
      </c>
      <c r="F1139" s="37" t="s">
        <v>185</v>
      </c>
      <c r="G1139" s="37" t="n">
        <v>0</v>
      </c>
      <c r="H1139" s="37" t="n">
        <v>0</v>
      </c>
      <c r="I1139" s="37" t="n">
        <v>0</v>
      </c>
    </row>
    <row r="1140" customFormat="false" ht="15" hidden="false" customHeight="false" outlineLevel="0" collapsed="false">
      <c r="A1140" s="37" t="s">
        <v>1209</v>
      </c>
      <c r="B1140" s="37" t="s">
        <v>2310</v>
      </c>
      <c r="C1140" s="37" t="s">
        <v>185</v>
      </c>
      <c r="D1140" s="37" t="s">
        <v>187</v>
      </c>
      <c r="E1140" s="37" t="s">
        <v>185</v>
      </c>
      <c r="F1140" s="37" t="s">
        <v>185</v>
      </c>
      <c r="G1140" s="37" t="n">
        <v>0</v>
      </c>
      <c r="H1140" s="37" t="n">
        <v>0</v>
      </c>
      <c r="I1140" s="37" t="n">
        <v>0</v>
      </c>
    </row>
    <row r="1141" customFormat="false" ht="15" hidden="false" customHeight="false" outlineLevel="0" collapsed="false">
      <c r="A1141" s="37" t="s">
        <v>1670</v>
      </c>
      <c r="B1141" s="37" t="s">
        <v>2310</v>
      </c>
      <c r="C1141" s="37" t="s">
        <v>187</v>
      </c>
      <c r="D1141" s="37" t="s">
        <v>187</v>
      </c>
      <c r="E1141" s="37" t="s">
        <v>185</v>
      </c>
      <c r="F1141" s="37" t="s">
        <v>185</v>
      </c>
      <c r="G1141" s="37" t="n">
        <v>0</v>
      </c>
      <c r="H1141" s="37" t="n">
        <v>0</v>
      </c>
      <c r="I1141" s="37" t="n">
        <v>0</v>
      </c>
    </row>
    <row r="1142" customFormat="false" ht="15" hidden="false" customHeight="false" outlineLevel="0" collapsed="false">
      <c r="A1142" s="37" t="s">
        <v>1671</v>
      </c>
      <c r="B1142" s="37" t="s">
        <v>2311</v>
      </c>
      <c r="C1142" s="37" t="s">
        <v>185</v>
      </c>
      <c r="D1142" s="37" t="s">
        <v>187</v>
      </c>
      <c r="E1142" s="37" t="s">
        <v>185</v>
      </c>
      <c r="F1142" s="37" t="s">
        <v>185</v>
      </c>
      <c r="G1142" s="37" t="n">
        <v>0</v>
      </c>
      <c r="H1142" s="37" t="n">
        <v>0</v>
      </c>
      <c r="I1142" s="37" t="n">
        <v>0</v>
      </c>
    </row>
    <row r="1143" customFormat="false" ht="15" hidden="false" customHeight="false" outlineLevel="0" collapsed="false">
      <c r="A1143" s="37" t="s">
        <v>1672</v>
      </c>
      <c r="B1143" s="37" t="s">
        <v>2310</v>
      </c>
      <c r="C1143" s="37" t="s">
        <v>185</v>
      </c>
      <c r="D1143" s="37" t="s">
        <v>187</v>
      </c>
      <c r="E1143" s="37" t="s">
        <v>185</v>
      </c>
      <c r="F1143" s="37" t="s">
        <v>185</v>
      </c>
      <c r="G1143" s="37" t="n">
        <v>0</v>
      </c>
      <c r="H1143" s="37" t="n">
        <v>0</v>
      </c>
      <c r="I1143" s="37" t="n">
        <v>0</v>
      </c>
    </row>
    <row r="1144" customFormat="false" ht="15" hidden="false" customHeight="false" outlineLevel="0" collapsed="false">
      <c r="A1144" s="37" t="s">
        <v>980</v>
      </c>
      <c r="B1144" s="37" t="s">
        <v>2310</v>
      </c>
      <c r="C1144" s="37" t="s">
        <v>185</v>
      </c>
      <c r="D1144" s="37" t="s">
        <v>187</v>
      </c>
      <c r="E1144" s="37" t="s">
        <v>185</v>
      </c>
      <c r="F1144" s="37" t="s">
        <v>185</v>
      </c>
      <c r="G1144" s="37" t="n">
        <v>0</v>
      </c>
      <c r="H1144" s="37" t="n">
        <v>0</v>
      </c>
      <c r="I1144" s="37" t="n">
        <v>0</v>
      </c>
    </row>
    <row r="1145" customFormat="false" ht="15" hidden="false" customHeight="false" outlineLevel="0" collapsed="false">
      <c r="A1145" s="37" t="s">
        <v>1177</v>
      </c>
      <c r="B1145" s="37" t="s">
        <v>2310</v>
      </c>
      <c r="C1145" s="37" t="s">
        <v>185</v>
      </c>
      <c r="D1145" s="37" t="s">
        <v>187</v>
      </c>
      <c r="E1145" s="37" t="s">
        <v>185</v>
      </c>
      <c r="F1145" s="37" t="s">
        <v>185</v>
      </c>
      <c r="G1145" s="37" t="n">
        <v>0</v>
      </c>
      <c r="H1145" s="37" t="n">
        <v>0</v>
      </c>
      <c r="I1145" s="37" t="n">
        <v>0</v>
      </c>
    </row>
    <row r="1146" customFormat="false" ht="15" hidden="false" customHeight="false" outlineLevel="0" collapsed="false">
      <c r="A1146" s="37" t="s">
        <v>983</v>
      </c>
      <c r="B1146" s="37" t="s">
        <v>2310</v>
      </c>
      <c r="C1146" s="37" t="s">
        <v>185</v>
      </c>
      <c r="D1146" s="37" t="s">
        <v>187</v>
      </c>
      <c r="E1146" s="37" t="s">
        <v>185</v>
      </c>
      <c r="F1146" s="37" t="s">
        <v>185</v>
      </c>
      <c r="G1146" s="37" t="n">
        <v>0</v>
      </c>
      <c r="H1146" s="37" t="n">
        <v>0</v>
      </c>
      <c r="I1146" s="37" t="n">
        <v>0</v>
      </c>
    </row>
    <row r="1147" customFormat="false" ht="15" hidden="false" customHeight="false" outlineLevel="0" collapsed="false">
      <c r="A1147" s="37" t="s">
        <v>1673</v>
      </c>
      <c r="B1147" s="37" t="s">
        <v>2310</v>
      </c>
      <c r="C1147" s="37" t="s">
        <v>185</v>
      </c>
      <c r="D1147" s="37" t="s">
        <v>187</v>
      </c>
      <c r="E1147" s="37" t="s">
        <v>185</v>
      </c>
      <c r="F1147" s="37" t="s">
        <v>185</v>
      </c>
      <c r="G1147" s="37" t="n">
        <v>1</v>
      </c>
      <c r="H1147" s="37" t="n">
        <v>0</v>
      </c>
      <c r="I1147" s="37" t="n">
        <v>0</v>
      </c>
    </row>
    <row r="1148" customFormat="false" ht="15" hidden="false" customHeight="false" outlineLevel="0" collapsed="false">
      <c r="A1148" s="37" t="s">
        <v>535</v>
      </c>
      <c r="B1148" s="37" t="s">
        <v>2310</v>
      </c>
      <c r="C1148" s="37" t="s">
        <v>185</v>
      </c>
      <c r="D1148" s="37" t="s">
        <v>187</v>
      </c>
      <c r="E1148" s="37" t="s">
        <v>185</v>
      </c>
      <c r="F1148" s="37" t="s">
        <v>185</v>
      </c>
      <c r="G1148" s="37" t="n">
        <v>0</v>
      </c>
      <c r="H1148" s="37" t="n">
        <v>0</v>
      </c>
      <c r="I1148" s="37" t="n">
        <v>0</v>
      </c>
    </row>
    <row r="1149" customFormat="false" ht="15" hidden="false" customHeight="false" outlineLevel="0" collapsed="false">
      <c r="A1149" s="37" t="s">
        <v>1674</v>
      </c>
      <c r="B1149" s="37" t="s">
        <v>2310</v>
      </c>
      <c r="C1149" s="37" t="s">
        <v>185</v>
      </c>
      <c r="D1149" s="37" t="s">
        <v>187</v>
      </c>
      <c r="E1149" s="37" t="s">
        <v>185</v>
      </c>
      <c r="F1149" s="37" t="s">
        <v>185</v>
      </c>
      <c r="G1149" s="37" t="n">
        <v>0</v>
      </c>
      <c r="H1149" s="37" t="n">
        <v>0</v>
      </c>
      <c r="I1149" s="37" t="n">
        <v>0</v>
      </c>
    </row>
    <row r="1150" customFormat="false" ht="15" hidden="false" customHeight="false" outlineLevel="0" collapsed="false">
      <c r="A1150" s="37" t="s">
        <v>1675</v>
      </c>
      <c r="B1150" s="37" t="s">
        <v>2311</v>
      </c>
      <c r="C1150" s="37" t="s">
        <v>185</v>
      </c>
      <c r="D1150" s="37" t="s">
        <v>187</v>
      </c>
      <c r="E1150" s="37" t="s">
        <v>187</v>
      </c>
      <c r="F1150" s="37" t="s">
        <v>185</v>
      </c>
      <c r="G1150" s="37" t="n">
        <v>0</v>
      </c>
      <c r="H1150" s="37" t="n">
        <v>0</v>
      </c>
      <c r="I1150" s="37" t="n">
        <v>0</v>
      </c>
    </row>
    <row r="1151" customFormat="false" ht="15" hidden="false" customHeight="false" outlineLevel="0" collapsed="false">
      <c r="A1151" s="37" t="s">
        <v>1299</v>
      </c>
      <c r="B1151" s="37" t="s">
        <v>2310</v>
      </c>
      <c r="C1151" s="37" t="s">
        <v>185</v>
      </c>
      <c r="D1151" s="37" t="s">
        <v>187</v>
      </c>
      <c r="E1151" s="37" t="s">
        <v>185</v>
      </c>
      <c r="F1151" s="37" t="s">
        <v>185</v>
      </c>
      <c r="G1151" s="37" t="n">
        <v>0</v>
      </c>
      <c r="H1151" s="37" t="n">
        <v>0</v>
      </c>
      <c r="I1151" s="37" t="n">
        <v>0</v>
      </c>
    </row>
    <row r="1152" customFormat="false" ht="15" hidden="false" customHeight="false" outlineLevel="0" collapsed="false">
      <c r="A1152" s="37" t="s">
        <v>1676</v>
      </c>
      <c r="B1152" s="37" t="s">
        <v>2310</v>
      </c>
      <c r="C1152" s="37" t="s">
        <v>185</v>
      </c>
      <c r="D1152" s="37" t="s">
        <v>187</v>
      </c>
      <c r="E1152" s="37" t="s">
        <v>185</v>
      </c>
      <c r="F1152" s="37" t="s">
        <v>185</v>
      </c>
      <c r="G1152" s="37" t="n">
        <v>0</v>
      </c>
      <c r="H1152" s="37" t="n">
        <v>0</v>
      </c>
      <c r="I1152" s="37" t="n">
        <v>0</v>
      </c>
    </row>
    <row r="1153" customFormat="false" ht="15" hidden="false" customHeight="false" outlineLevel="0" collapsed="false">
      <c r="A1153" s="37" t="s">
        <v>891</v>
      </c>
      <c r="B1153" s="37" t="s">
        <v>2310</v>
      </c>
      <c r="C1153" s="37" t="s">
        <v>185</v>
      </c>
      <c r="D1153" s="37" t="s">
        <v>187</v>
      </c>
      <c r="E1153" s="37" t="s">
        <v>185</v>
      </c>
      <c r="F1153" s="37" t="s">
        <v>185</v>
      </c>
      <c r="G1153" s="37" t="n">
        <v>0</v>
      </c>
      <c r="H1153" s="37" t="n">
        <v>0</v>
      </c>
      <c r="I1153" s="37" t="n">
        <v>0</v>
      </c>
    </row>
    <row r="1154" customFormat="false" ht="15" hidden="false" customHeight="false" outlineLevel="0" collapsed="false">
      <c r="A1154" s="37" t="s">
        <v>1677</v>
      </c>
      <c r="B1154" s="37" t="s">
        <v>2310</v>
      </c>
      <c r="C1154" s="37" t="s">
        <v>185</v>
      </c>
      <c r="D1154" s="37" t="s">
        <v>187</v>
      </c>
      <c r="E1154" s="37" t="s">
        <v>185</v>
      </c>
      <c r="F1154" s="37" t="s">
        <v>185</v>
      </c>
      <c r="G1154" s="37" t="n">
        <v>0</v>
      </c>
      <c r="H1154" s="37" t="n">
        <v>0</v>
      </c>
      <c r="I1154" s="37" t="n">
        <v>0</v>
      </c>
    </row>
    <row r="1155" customFormat="false" ht="15" hidden="false" customHeight="false" outlineLevel="0" collapsed="false">
      <c r="A1155" s="37" t="s">
        <v>1678</v>
      </c>
      <c r="B1155" s="37" t="s">
        <v>2310</v>
      </c>
      <c r="C1155" s="37" t="s">
        <v>185</v>
      </c>
      <c r="D1155" s="37" t="s">
        <v>187</v>
      </c>
      <c r="E1155" s="37" t="s">
        <v>185</v>
      </c>
      <c r="F1155" s="37" t="s">
        <v>185</v>
      </c>
      <c r="G1155" s="37" t="n">
        <v>0</v>
      </c>
      <c r="H1155" s="37" t="n">
        <v>0</v>
      </c>
      <c r="I1155" s="37" t="n">
        <v>0</v>
      </c>
    </row>
    <row r="1156" customFormat="false" ht="15" hidden="false" customHeight="false" outlineLevel="0" collapsed="false">
      <c r="A1156" s="37" t="s">
        <v>1679</v>
      </c>
      <c r="B1156" s="37" t="s">
        <v>2310</v>
      </c>
      <c r="C1156" s="37" t="s">
        <v>187</v>
      </c>
      <c r="D1156" s="37" t="s">
        <v>187</v>
      </c>
      <c r="E1156" s="37" t="s">
        <v>185</v>
      </c>
      <c r="F1156" s="37" t="s">
        <v>185</v>
      </c>
      <c r="G1156" s="37" t="n">
        <v>1</v>
      </c>
      <c r="H1156" s="37" t="n">
        <v>0</v>
      </c>
      <c r="I1156" s="37" t="n">
        <v>0</v>
      </c>
    </row>
    <row r="1157" customFormat="false" ht="15" hidden="false" customHeight="false" outlineLevel="0" collapsed="false">
      <c r="A1157" s="37" t="s">
        <v>1680</v>
      </c>
      <c r="B1157" s="37" t="s">
        <v>2310</v>
      </c>
      <c r="C1157" s="37" t="s">
        <v>185</v>
      </c>
      <c r="D1157" s="37" t="s">
        <v>187</v>
      </c>
      <c r="E1157" s="37" t="s">
        <v>185</v>
      </c>
      <c r="F1157" s="37" t="s">
        <v>185</v>
      </c>
      <c r="G1157" s="37" t="n">
        <v>0</v>
      </c>
      <c r="H1157" s="37" t="n">
        <v>0</v>
      </c>
      <c r="I1157" s="37" t="n">
        <v>0</v>
      </c>
    </row>
    <row r="1158" customFormat="false" ht="15" hidden="false" customHeight="false" outlineLevel="0" collapsed="false">
      <c r="A1158" s="37" t="s">
        <v>1681</v>
      </c>
      <c r="B1158" s="37" t="s">
        <v>2310</v>
      </c>
      <c r="C1158" s="37" t="s">
        <v>185</v>
      </c>
      <c r="D1158" s="37" t="s">
        <v>187</v>
      </c>
      <c r="E1158" s="37" t="s">
        <v>185</v>
      </c>
      <c r="F1158" s="37" t="s">
        <v>185</v>
      </c>
      <c r="G1158" s="37" t="n">
        <v>0</v>
      </c>
      <c r="H1158" s="37" t="n">
        <v>0</v>
      </c>
      <c r="I1158" s="37" t="n">
        <v>0</v>
      </c>
    </row>
    <row r="1159" customFormat="false" ht="15" hidden="false" customHeight="false" outlineLevel="0" collapsed="false">
      <c r="A1159" s="37" t="s">
        <v>1072</v>
      </c>
      <c r="B1159" s="37" t="s">
        <v>2310</v>
      </c>
      <c r="C1159" s="37" t="s">
        <v>185</v>
      </c>
      <c r="D1159" s="37" t="s">
        <v>187</v>
      </c>
      <c r="E1159" s="37" t="s">
        <v>185</v>
      </c>
      <c r="F1159" s="37" t="s">
        <v>185</v>
      </c>
      <c r="G1159" s="37" t="n">
        <v>0</v>
      </c>
      <c r="H1159" s="37" t="n">
        <v>0</v>
      </c>
      <c r="I1159" s="37" t="n">
        <v>0</v>
      </c>
    </row>
    <row r="1160" customFormat="false" ht="15" hidden="false" customHeight="false" outlineLevel="0" collapsed="false">
      <c r="A1160" s="37" t="s">
        <v>1682</v>
      </c>
      <c r="B1160" s="37" t="s">
        <v>2310</v>
      </c>
      <c r="C1160" s="37" t="s">
        <v>187</v>
      </c>
      <c r="D1160" s="37" t="s">
        <v>187</v>
      </c>
      <c r="E1160" s="37" t="s">
        <v>185</v>
      </c>
      <c r="F1160" s="37" t="s">
        <v>187</v>
      </c>
      <c r="G1160" s="37" t="n">
        <v>1</v>
      </c>
      <c r="H1160" s="37" t="n">
        <v>0</v>
      </c>
      <c r="I1160" s="37" t="n">
        <v>0</v>
      </c>
    </row>
    <row r="1161" customFormat="false" ht="15" hidden="false" customHeight="false" outlineLevel="0" collapsed="false">
      <c r="A1161" s="37" t="s">
        <v>1683</v>
      </c>
      <c r="B1161" s="37" t="s">
        <v>2310</v>
      </c>
      <c r="C1161" s="37" t="s">
        <v>185</v>
      </c>
      <c r="D1161" s="37" t="s">
        <v>187</v>
      </c>
      <c r="E1161" s="37" t="s">
        <v>185</v>
      </c>
      <c r="F1161" s="37" t="s">
        <v>187</v>
      </c>
      <c r="G1161" s="37" t="n">
        <v>0</v>
      </c>
      <c r="H1161" s="37" t="n">
        <v>0</v>
      </c>
      <c r="I1161" s="37" t="n">
        <v>0</v>
      </c>
    </row>
    <row r="1162" customFormat="false" ht="15" hidden="false" customHeight="false" outlineLevel="0" collapsed="false">
      <c r="A1162" s="37" t="s">
        <v>1684</v>
      </c>
      <c r="B1162" s="37" t="s">
        <v>2310</v>
      </c>
      <c r="C1162" s="37" t="s">
        <v>185</v>
      </c>
      <c r="D1162" s="37" t="s">
        <v>187</v>
      </c>
      <c r="E1162" s="37" t="s">
        <v>185</v>
      </c>
      <c r="F1162" s="37" t="s">
        <v>185</v>
      </c>
      <c r="G1162" s="37" t="n">
        <v>0</v>
      </c>
      <c r="H1162" s="37" t="n">
        <v>0</v>
      </c>
      <c r="I1162" s="37" t="n">
        <v>0</v>
      </c>
    </row>
    <row r="1163" customFormat="false" ht="15" hidden="false" customHeight="false" outlineLevel="0" collapsed="false">
      <c r="A1163" s="37" t="s">
        <v>1685</v>
      </c>
      <c r="B1163" s="37" t="s">
        <v>2310</v>
      </c>
      <c r="C1163" s="37" t="s">
        <v>185</v>
      </c>
      <c r="D1163" s="37" t="s">
        <v>187</v>
      </c>
      <c r="E1163" s="37" t="s">
        <v>185</v>
      </c>
      <c r="F1163" s="37" t="s">
        <v>185</v>
      </c>
      <c r="G1163" s="37" t="n">
        <v>0</v>
      </c>
      <c r="H1163" s="37" t="n">
        <v>0</v>
      </c>
      <c r="I1163" s="37" t="n">
        <v>0</v>
      </c>
    </row>
    <row r="1164" customFormat="false" ht="15" hidden="false" customHeight="false" outlineLevel="0" collapsed="false">
      <c r="A1164" s="37" t="s">
        <v>1686</v>
      </c>
      <c r="B1164" s="37" t="s">
        <v>2310</v>
      </c>
      <c r="C1164" s="37" t="s">
        <v>185</v>
      </c>
      <c r="D1164" s="37" t="s">
        <v>187</v>
      </c>
      <c r="E1164" s="37" t="s">
        <v>187</v>
      </c>
      <c r="F1164" s="37" t="s">
        <v>185</v>
      </c>
      <c r="G1164" s="37" t="n">
        <v>0</v>
      </c>
      <c r="H1164" s="37" t="n">
        <v>0</v>
      </c>
      <c r="I1164" s="37" t="n">
        <v>0</v>
      </c>
    </row>
    <row r="1165" customFormat="false" ht="15" hidden="false" customHeight="false" outlineLevel="0" collapsed="false">
      <c r="A1165" s="37" t="s">
        <v>1687</v>
      </c>
      <c r="B1165" s="37" t="s">
        <v>2310</v>
      </c>
      <c r="C1165" s="37" t="s">
        <v>187</v>
      </c>
      <c r="D1165" s="37" t="s">
        <v>187</v>
      </c>
      <c r="E1165" s="37" t="s">
        <v>185</v>
      </c>
      <c r="F1165" s="37" t="s">
        <v>185</v>
      </c>
      <c r="G1165" s="37" t="n">
        <v>0</v>
      </c>
      <c r="H1165" s="37" t="n">
        <v>0</v>
      </c>
      <c r="I1165" s="37" t="n">
        <v>0</v>
      </c>
    </row>
    <row r="1166" customFormat="false" ht="15" hidden="false" customHeight="false" outlineLevel="0" collapsed="false">
      <c r="A1166" s="37" t="s">
        <v>1688</v>
      </c>
      <c r="B1166" s="37" t="s">
        <v>2310</v>
      </c>
      <c r="C1166" s="37" t="s">
        <v>185</v>
      </c>
      <c r="D1166" s="37" t="s">
        <v>187</v>
      </c>
      <c r="E1166" s="37" t="s">
        <v>185</v>
      </c>
      <c r="F1166" s="37" t="s">
        <v>185</v>
      </c>
      <c r="G1166" s="37" t="n">
        <v>1</v>
      </c>
      <c r="H1166" s="37" t="n">
        <v>0</v>
      </c>
      <c r="I1166" s="37" t="n">
        <v>0</v>
      </c>
    </row>
    <row r="1167" customFormat="false" ht="15" hidden="false" customHeight="false" outlineLevel="0" collapsed="false">
      <c r="A1167" s="37" t="s">
        <v>525</v>
      </c>
      <c r="B1167" s="37" t="s">
        <v>2310</v>
      </c>
      <c r="C1167" s="37" t="s">
        <v>185</v>
      </c>
      <c r="D1167" s="37" t="s">
        <v>187</v>
      </c>
      <c r="E1167" s="37" t="s">
        <v>185</v>
      </c>
      <c r="F1167" s="37" t="s">
        <v>185</v>
      </c>
      <c r="G1167" s="37" t="n">
        <v>0</v>
      </c>
      <c r="H1167" s="37" t="n">
        <v>0</v>
      </c>
      <c r="I1167" s="37" t="n">
        <v>0</v>
      </c>
    </row>
    <row r="1168" customFormat="false" ht="15" hidden="false" customHeight="false" outlineLevel="0" collapsed="false">
      <c r="A1168" s="37" t="s">
        <v>1689</v>
      </c>
      <c r="B1168" s="37" t="s">
        <v>2310</v>
      </c>
      <c r="C1168" s="37" t="s">
        <v>185</v>
      </c>
      <c r="D1168" s="37" t="s">
        <v>187</v>
      </c>
      <c r="E1168" s="37" t="s">
        <v>185</v>
      </c>
      <c r="F1168" s="37" t="s">
        <v>185</v>
      </c>
      <c r="G1168" s="37" t="n">
        <v>1</v>
      </c>
      <c r="H1168" s="37" t="n">
        <v>0</v>
      </c>
      <c r="I1168" s="37" t="n">
        <v>0</v>
      </c>
    </row>
    <row r="1169" customFormat="false" ht="15" hidden="false" customHeight="false" outlineLevel="0" collapsed="false">
      <c r="A1169" s="37" t="s">
        <v>1690</v>
      </c>
      <c r="B1169" s="37" t="s">
        <v>2310</v>
      </c>
      <c r="C1169" s="37" t="s">
        <v>185</v>
      </c>
      <c r="D1169" s="37" t="s">
        <v>187</v>
      </c>
      <c r="E1169" s="37" t="s">
        <v>185</v>
      </c>
      <c r="F1169" s="37" t="s">
        <v>185</v>
      </c>
      <c r="G1169" s="37" t="n">
        <v>0</v>
      </c>
      <c r="H1169" s="37" t="n">
        <v>0</v>
      </c>
      <c r="I1169" s="37" t="n">
        <v>0</v>
      </c>
    </row>
    <row r="1170" customFormat="false" ht="15" hidden="false" customHeight="false" outlineLevel="0" collapsed="false">
      <c r="A1170" s="37" t="s">
        <v>1691</v>
      </c>
      <c r="B1170" s="37" t="s">
        <v>2310</v>
      </c>
      <c r="C1170" s="37" t="s">
        <v>185</v>
      </c>
      <c r="D1170" s="37" t="s">
        <v>187</v>
      </c>
      <c r="E1170" s="37" t="s">
        <v>185</v>
      </c>
      <c r="F1170" s="37" t="s">
        <v>185</v>
      </c>
      <c r="G1170" s="37" t="n">
        <v>0</v>
      </c>
      <c r="H1170" s="37" t="n">
        <v>0</v>
      </c>
      <c r="I1170" s="37" t="n">
        <v>0</v>
      </c>
    </row>
    <row r="1171" customFormat="false" ht="15" hidden="false" customHeight="false" outlineLevel="0" collapsed="false">
      <c r="A1171" s="37" t="s">
        <v>1692</v>
      </c>
      <c r="B1171" s="37" t="s">
        <v>2310</v>
      </c>
      <c r="C1171" s="37" t="s">
        <v>185</v>
      </c>
      <c r="D1171" s="37" t="s">
        <v>187</v>
      </c>
      <c r="E1171" s="37" t="s">
        <v>185</v>
      </c>
      <c r="F1171" s="37" t="s">
        <v>185</v>
      </c>
      <c r="G1171" s="37" t="n">
        <v>0</v>
      </c>
      <c r="H1171" s="37" t="n">
        <v>0</v>
      </c>
      <c r="I1171" s="37" t="n">
        <v>0</v>
      </c>
    </row>
    <row r="1172" customFormat="false" ht="15" hidden="false" customHeight="false" outlineLevel="0" collapsed="false">
      <c r="A1172" s="37" t="s">
        <v>1693</v>
      </c>
      <c r="B1172" s="37" t="s">
        <v>2310</v>
      </c>
      <c r="C1172" s="37" t="s">
        <v>185</v>
      </c>
      <c r="D1172" s="37" t="s">
        <v>187</v>
      </c>
      <c r="E1172" s="37" t="s">
        <v>185</v>
      </c>
      <c r="F1172" s="37" t="s">
        <v>185</v>
      </c>
      <c r="G1172" s="37" t="n">
        <v>0</v>
      </c>
      <c r="H1172" s="37" t="n">
        <v>0</v>
      </c>
      <c r="I1172" s="37" t="n">
        <v>0</v>
      </c>
    </row>
    <row r="1173" customFormat="false" ht="15" hidden="false" customHeight="false" outlineLevel="0" collapsed="false">
      <c r="A1173" s="37" t="s">
        <v>1694</v>
      </c>
      <c r="B1173" s="37" t="s">
        <v>2310</v>
      </c>
      <c r="C1173" s="37" t="s">
        <v>185</v>
      </c>
      <c r="D1173" s="37" t="s">
        <v>187</v>
      </c>
      <c r="E1173" s="37" t="s">
        <v>185</v>
      </c>
      <c r="F1173" s="37" t="s">
        <v>185</v>
      </c>
      <c r="G1173" s="37" t="n">
        <v>0</v>
      </c>
      <c r="H1173" s="37" t="n">
        <v>0</v>
      </c>
      <c r="I1173" s="37" t="n">
        <v>0</v>
      </c>
    </row>
    <row r="1174" customFormat="false" ht="15" hidden="false" customHeight="false" outlineLevel="0" collapsed="false">
      <c r="A1174" s="37" t="s">
        <v>1695</v>
      </c>
      <c r="B1174" s="37" t="s">
        <v>2310</v>
      </c>
      <c r="C1174" s="37" t="s">
        <v>187</v>
      </c>
      <c r="D1174" s="37" t="s">
        <v>187</v>
      </c>
      <c r="E1174" s="37" t="s">
        <v>185</v>
      </c>
      <c r="F1174" s="37" t="s">
        <v>185</v>
      </c>
      <c r="G1174" s="37" t="n">
        <v>0</v>
      </c>
      <c r="H1174" s="37" t="n">
        <v>0</v>
      </c>
      <c r="I1174" s="37" t="n">
        <v>0</v>
      </c>
    </row>
    <row r="1175" customFormat="false" ht="15" hidden="false" customHeight="false" outlineLevel="0" collapsed="false">
      <c r="A1175" s="37" t="s">
        <v>662</v>
      </c>
      <c r="B1175" s="37" t="s">
        <v>2310</v>
      </c>
      <c r="C1175" s="37" t="s">
        <v>185</v>
      </c>
      <c r="D1175" s="37" t="s">
        <v>187</v>
      </c>
      <c r="E1175" s="37" t="s">
        <v>185</v>
      </c>
      <c r="F1175" s="37" t="s">
        <v>185</v>
      </c>
      <c r="G1175" s="37" t="n">
        <v>0</v>
      </c>
      <c r="H1175" s="37" t="n">
        <v>0</v>
      </c>
      <c r="I1175" s="37" t="n">
        <v>0</v>
      </c>
    </row>
    <row r="1176" customFormat="false" ht="15" hidden="false" customHeight="false" outlineLevel="0" collapsed="false">
      <c r="A1176" s="37" t="s">
        <v>1696</v>
      </c>
      <c r="B1176" s="37" t="s">
        <v>2310</v>
      </c>
      <c r="C1176" s="37" t="s">
        <v>185</v>
      </c>
      <c r="D1176" s="37" t="s">
        <v>187</v>
      </c>
      <c r="E1176" s="37" t="s">
        <v>185</v>
      </c>
      <c r="F1176" s="37" t="s">
        <v>185</v>
      </c>
      <c r="G1176" s="37" t="n">
        <v>0</v>
      </c>
      <c r="H1176" s="37" t="n">
        <v>0</v>
      </c>
      <c r="I1176" s="37" t="n">
        <v>0</v>
      </c>
    </row>
    <row r="1177" customFormat="false" ht="15" hidden="false" customHeight="false" outlineLevel="0" collapsed="false">
      <c r="A1177" s="37" t="s">
        <v>1697</v>
      </c>
      <c r="B1177" s="37" t="s">
        <v>2310</v>
      </c>
      <c r="C1177" s="37" t="s">
        <v>185</v>
      </c>
      <c r="D1177" s="37" t="s">
        <v>187</v>
      </c>
      <c r="E1177" s="37" t="s">
        <v>185</v>
      </c>
      <c r="F1177" s="37" t="s">
        <v>185</v>
      </c>
      <c r="G1177" s="37" t="n">
        <v>0</v>
      </c>
      <c r="H1177" s="37" t="n">
        <v>0</v>
      </c>
      <c r="I1177" s="37" t="n">
        <v>0</v>
      </c>
    </row>
    <row r="1178" customFormat="false" ht="15" hidden="false" customHeight="false" outlineLevel="0" collapsed="false">
      <c r="A1178" s="37" t="s">
        <v>521</v>
      </c>
      <c r="B1178" s="37" t="s">
        <v>2310</v>
      </c>
      <c r="C1178" s="37" t="s">
        <v>185</v>
      </c>
      <c r="D1178" s="37" t="s">
        <v>187</v>
      </c>
      <c r="E1178" s="37" t="s">
        <v>185</v>
      </c>
      <c r="F1178" s="37" t="s">
        <v>185</v>
      </c>
      <c r="G1178" s="37" t="n">
        <v>1</v>
      </c>
      <c r="H1178" s="37" t="n">
        <v>0</v>
      </c>
      <c r="I1178" s="37" t="n">
        <v>0</v>
      </c>
    </row>
    <row r="1179" customFormat="false" ht="15" hidden="false" customHeight="false" outlineLevel="0" collapsed="false">
      <c r="A1179" s="37" t="s">
        <v>1698</v>
      </c>
      <c r="B1179" s="37" t="s">
        <v>2310</v>
      </c>
      <c r="C1179" s="37" t="s">
        <v>185</v>
      </c>
      <c r="D1179" s="37" t="s">
        <v>187</v>
      </c>
      <c r="E1179" s="37" t="s">
        <v>185</v>
      </c>
      <c r="F1179" s="37" t="s">
        <v>185</v>
      </c>
      <c r="G1179" s="37" t="n">
        <v>0</v>
      </c>
      <c r="H1179" s="37" t="n">
        <v>0</v>
      </c>
      <c r="I1179" s="37" t="n">
        <v>0</v>
      </c>
    </row>
    <row r="1180" customFormat="false" ht="15" hidden="false" customHeight="false" outlineLevel="0" collapsed="false">
      <c r="A1180" s="37" t="s">
        <v>1699</v>
      </c>
      <c r="B1180" s="37" t="s">
        <v>2310</v>
      </c>
      <c r="C1180" s="37" t="s">
        <v>185</v>
      </c>
      <c r="D1180" s="37" t="s">
        <v>187</v>
      </c>
      <c r="E1180" s="37" t="s">
        <v>185</v>
      </c>
      <c r="F1180" s="37" t="s">
        <v>185</v>
      </c>
      <c r="G1180" s="37" t="n">
        <v>0</v>
      </c>
      <c r="H1180" s="37" t="n">
        <v>0</v>
      </c>
      <c r="I1180" s="37" t="n">
        <v>0</v>
      </c>
    </row>
    <row r="1181" customFormat="false" ht="15" hidden="false" customHeight="false" outlineLevel="0" collapsed="false">
      <c r="A1181" s="37" t="s">
        <v>1700</v>
      </c>
      <c r="B1181" s="37" t="s">
        <v>2310</v>
      </c>
      <c r="C1181" s="37" t="s">
        <v>185</v>
      </c>
      <c r="D1181" s="37" t="s">
        <v>187</v>
      </c>
      <c r="E1181" s="37" t="s">
        <v>185</v>
      </c>
      <c r="F1181" s="37" t="s">
        <v>185</v>
      </c>
      <c r="G1181" s="37" t="n">
        <v>1</v>
      </c>
      <c r="H1181" s="37" t="n">
        <v>0</v>
      </c>
      <c r="I1181" s="37" t="n">
        <v>0</v>
      </c>
    </row>
    <row r="1182" customFormat="false" ht="15" hidden="false" customHeight="false" outlineLevel="0" collapsed="false">
      <c r="A1182" s="37" t="s">
        <v>1701</v>
      </c>
      <c r="B1182" s="37" t="s">
        <v>2310</v>
      </c>
      <c r="C1182" s="37" t="s">
        <v>185</v>
      </c>
      <c r="D1182" s="37" t="s">
        <v>187</v>
      </c>
      <c r="E1182" s="37" t="s">
        <v>185</v>
      </c>
      <c r="F1182" s="37" t="s">
        <v>185</v>
      </c>
      <c r="G1182" s="37" t="n">
        <v>0</v>
      </c>
      <c r="H1182" s="37" t="n">
        <v>0</v>
      </c>
      <c r="I1182" s="37" t="n">
        <v>0</v>
      </c>
    </row>
    <row r="1183" customFormat="false" ht="15" hidden="false" customHeight="false" outlineLevel="0" collapsed="false">
      <c r="A1183" s="37" t="s">
        <v>1702</v>
      </c>
      <c r="B1183" s="37" t="s">
        <v>2310</v>
      </c>
      <c r="C1183" s="37" t="s">
        <v>185</v>
      </c>
      <c r="D1183" s="37" t="s">
        <v>187</v>
      </c>
      <c r="E1183" s="37" t="s">
        <v>185</v>
      </c>
      <c r="F1183" s="37" t="s">
        <v>185</v>
      </c>
      <c r="G1183" s="37" t="n">
        <v>0</v>
      </c>
      <c r="H1183" s="37" t="n">
        <v>0</v>
      </c>
      <c r="I1183" s="37" t="n">
        <v>0</v>
      </c>
    </row>
    <row r="1184" customFormat="false" ht="15" hidden="false" customHeight="false" outlineLevel="0" collapsed="false">
      <c r="A1184" s="37" t="s">
        <v>1703</v>
      </c>
      <c r="B1184" s="37" t="s">
        <v>2310</v>
      </c>
      <c r="C1184" s="37" t="s">
        <v>185</v>
      </c>
      <c r="D1184" s="37" t="s">
        <v>187</v>
      </c>
      <c r="E1184" s="37" t="s">
        <v>185</v>
      </c>
      <c r="F1184" s="37" t="s">
        <v>185</v>
      </c>
      <c r="G1184" s="37" t="n">
        <v>0</v>
      </c>
      <c r="H1184" s="37" t="n">
        <v>0</v>
      </c>
      <c r="I1184" s="37" t="n">
        <v>0</v>
      </c>
    </row>
    <row r="1185" customFormat="false" ht="15" hidden="false" customHeight="false" outlineLevel="0" collapsed="false">
      <c r="A1185" s="37" t="s">
        <v>1704</v>
      </c>
      <c r="B1185" s="37" t="s">
        <v>2311</v>
      </c>
      <c r="C1185" s="37" t="s">
        <v>185</v>
      </c>
      <c r="D1185" s="37" t="s">
        <v>187</v>
      </c>
      <c r="E1185" s="37" t="s">
        <v>185</v>
      </c>
      <c r="F1185" s="37" t="s">
        <v>185</v>
      </c>
      <c r="G1185" s="37" t="n">
        <v>0</v>
      </c>
      <c r="H1185" s="37" t="n">
        <v>0</v>
      </c>
      <c r="I1185" s="37" t="n">
        <v>0</v>
      </c>
    </row>
    <row r="1186" customFormat="false" ht="15" hidden="false" customHeight="false" outlineLevel="0" collapsed="false">
      <c r="A1186" s="37" t="s">
        <v>1705</v>
      </c>
      <c r="B1186" s="37" t="s">
        <v>2310</v>
      </c>
      <c r="C1186" s="37" t="s">
        <v>185</v>
      </c>
      <c r="D1186" s="37" t="s">
        <v>187</v>
      </c>
      <c r="E1186" s="37" t="s">
        <v>185</v>
      </c>
      <c r="F1186" s="37" t="s">
        <v>185</v>
      </c>
      <c r="G1186" s="37" t="n">
        <v>0</v>
      </c>
      <c r="H1186" s="37" t="n">
        <v>0</v>
      </c>
      <c r="I1186" s="37" t="n">
        <v>0</v>
      </c>
    </row>
    <row r="1187" customFormat="false" ht="15" hidden="false" customHeight="false" outlineLevel="0" collapsed="false">
      <c r="A1187" s="37" t="s">
        <v>1706</v>
      </c>
      <c r="B1187" s="37" t="s">
        <v>2310</v>
      </c>
      <c r="C1187" s="37" t="s">
        <v>185</v>
      </c>
      <c r="D1187" s="37" t="s">
        <v>187</v>
      </c>
      <c r="E1187" s="37" t="s">
        <v>185</v>
      </c>
      <c r="F1187" s="37" t="s">
        <v>187</v>
      </c>
      <c r="G1187" s="37" t="n">
        <v>0</v>
      </c>
      <c r="H1187" s="37" t="n">
        <v>0</v>
      </c>
      <c r="I1187" s="37" t="n">
        <v>0</v>
      </c>
    </row>
    <row r="1188" customFormat="false" ht="15" hidden="false" customHeight="false" outlineLevel="0" collapsed="false">
      <c r="A1188" s="37" t="s">
        <v>1707</v>
      </c>
      <c r="B1188" s="37" t="s">
        <v>2310</v>
      </c>
      <c r="C1188" s="37" t="s">
        <v>187</v>
      </c>
      <c r="D1188" s="37" t="s">
        <v>187</v>
      </c>
      <c r="E1188" s="37" t="s">
        <v>185</v>
      </c>
      <c r="F1188" s="37" t="s">
        <v>185</v>
      </c>
      <c r="G1188" s="37" t="n">
        <v>0</v>
      </c>
      <c r="H1188" s="37" t="n">
        <v>0</v>
      </c>
      <c r="I1188" s="37" t="n">
        <v>0</v>
      </c>
    </row>
    <row r="1189" customFormat="false" ht="15" hidden="false" customHeight="false" outlineLevel="0" collapsed="false">
      <c r="A1189" s="37" t="s">
        <v>1708</v>
      </c>
      <c r="B1189" s="37" t="s">
        <v>2310</v>
      </c>
      <c r="C1189" s="37" t="s">
        <v>185</v>
      </c>
      <c r="D1189" s="37" t="s">
        <v>187</v>
      </c>
      <c r="E1189" s="37" t="s">
        <v>185</v>
      </c>
      <c r="F1189" s="37" t="s">
        <v>185</v>
      </c>
      <c r="G1189" s="37" t="n">
        <v>0</v>
      </c>
      <c r="H1189" s="37" t="n">
        <v>0</v>
      </c>
      <c r="I1189" s="37" t="n">
        <v>0</v>
      </c>
    </row>
    <row r="1190" customFormat="false" ht="15" hidden="false" customHeight="false" outlineLevel="0" collapsed="false">
      <c r="A1190" s="37" t="s">
        <v>1709</v>
      </c>
      <c r="B1190" s="37" t="s">
        <v>2310</v>
      </c>
      <c r="C1190" s="37" t="s">
        <v>185</v>
      </c>
      <c r="D1190" s="37" t="s">
        <v>187</v>
      </c>
      <c r="E1190" s="37" t="s">
        <v>185</v>
      </c>
      <c r="F1190" s="37" t="s">
        <v>187</v>
      </c>
      <c r="G1190" s="37" t="n">
        <v>0</v>
      </c>
      <c r="H1190" s="37" t="n">
        <v>0</v>
      </c>
      <c r="I1190" s="37" t="n">
        <v>0</v>
      </c>
    </row>
    <row r="1191" customFormat="false" ht="15" hidden="false" customHeight="false" outlineLevel="0" collapsed="false">
      <c r="A1191" s="37" t="s">
        <v>1710</v>
      </c>
      <c r="B1191" s="37" t="s">
        <v>2310</v>
      </c>
      <c r="C1191" s="37" t="s">
        <v>185</v>
      </c>
      <c r="D1191" s="37" t="s">
        <v>187</v>
      </c>
      <c r="E1191" s="37" t="s">
        <v>185</v>
      </c>
      <c r="F1191" s="37" t="s">
        <v>187</v>
      </c>
      <c r="G1191" s="37" t="n">
        <v>0</v>
      </c>
      <c r="H1191" s="37" t="n">
        <v>0</v>
      </c>
      <c r="I1191" s="37" t="n">
        <v>0</v>
      </c>
    </row>
    <row r="1192" customFormat="false" ht="15" hidden="false" customHeight="false" outlineLevel="0" collapsed="false">
      <c r="A1192" s="37" t="s">
        <v>1711</v>
      </c>
      <c r="B1192" s="37" t="s">
        <v>2310</v>
      </c>
      <c r="C1192" s="37" t="s">
        <v>185</v>
      </c>
      <c r="D1192" s="37" t="s">
        <v>187</v>
      </c>
      <c r="E1192" s="37" t="s">
        <v>187</v>
      </c>
      <c r="F1192" s="37" t="s">
        <v>185</v>
      </c>
      <c r="G1192" s="37" t="n">
        <v>1</v>
      </c>
      <c r="H1192" s="37" t="n">
        <v>0</v>
      </c>
      <c r="I1192" s="37" t="n">
        <v>0</v>
      </c>
    </row>
    <row r="1193" customFormat="false" ht="15" hidden="false" customHeight="false" outlineLevel="0" collapsed="false">
      <c r="A1193" s="37" t="s">
        <v>1712</v>
      </c>
      <c r="B1193" s="37" t="s">
        <v>2310</v>
      </c>
      <c r="C1193" s="37" t="s">
        <v>185</v>
      </c>
      <c r="D1193" s="37" t="s">
        <v>187</v>
      </c>
      <c r="E1193" s="37" t="s">
        <v>185</v>
      </c>
      <c r="F1193" s="37" t="s">
        <v>185</v>
      </c>
      <c r="G1193" s="37" t="n">
        <v>0</v>
      </c>
      <c r="H1193" s="37" t="n">
        <v>0</v>
      </c>
      <c r="I1193" s="37" t="n">
        <v>0</v>
      </c>
    </row>
    <row r="1194" customFormat="false" ht="15" hidden="false" customHeight="false" outlineLevel="0" collapsed="false">
      <c r="A1194" s="37" t="s">
        <v>550</v>
      </c>
      <c r="B1194" s="37" t="s">
        <v>2310</v>
      </c>
      <c r="C1194" s="37" t="s">
        <v>185</v>
      </c>
      <c r="D1194" s="37" t="s">
        <v>187</v>
      </c>
      <c r="E1194" s="37" t="s">
        <v>185</v>
      </c>
      <c r="F1194" s="37" t="s">
        <v>185</v>
      </c>
      <c r="G1194" s="37" t="n">
        <v>0</v>
      </c>
      <c r="H1194" s="37" t="n">
        <v>0</v>
      </c>
      <c r="I1194" s="37" t="n">
        <v>0</v>
      </c>
    </row>
    <row r="1195" customFormat="false" ht="15" hidden="false" customHeight="false" outlineLevel="0" collapsed="false">
      <c r="A1195" s="37" t="s">
        <v>1713</v>
      </c>
      <c r="B1195" s="37" t="s">
        <v>2310</v>
      </c>
      <c r="C1195" s="37" t="s">
        <v>185</v>
      </c>
      <c r="D1195" s="37" t="s">
        <v>187</v>
      </c>
      <c r="E1195" s="37" t="s">
        <v>185</v>
      </c>
      <c r="F1195" s="37" t="s">
        <v>187</v>
      </c>
      <c r="G1195" s="37" t="n">
        <v>2</v>
      </c>
      <c r="H1195" s="37" t="n">
        <v>0</v>
      </c>
      <c r="I1195" s="37" t="n">
        <v>0</v>
      </c>
    </row>
    <row r="1196" customFormat="false" ht="15" hidden="false" customHeight="false" outlineLevel="0" collapsed="false">
      <c r="A1196" s="37" t="s">
        <v>1497</v>
      </c>
      <c r="B1196" s="37" t="s">
        <v>2311</v>
      </c>
      <c r="C1196" s="37" t="s">
        <v>185</v>
      </c>
      <c r="D1196" s="37" t="s">
        <v>187</v>
      </c>
      <c r="E1196" s="37" t="s">
        <v>185</v>
      </c>
      <c r="F1196" s="37" t="s">
        <v>185</v>
      </c>
      <c r="G1196" s="37" t="n">
        <v>0</v>
      </c>
      <c r="H1196" s="37" t="n">
        <v>0</v>
      </c>
      <c r="I1196" s="37" t="n">
        <v>0</v>
      </c>
    </row>
    <row r="1197" customFormat="false" ht="15" hidden="false" customHeight="false" outlineLevel="0" collapsed="false">
      <c r="A1197" s="37" t="s">
        <v>1714</v>
      </c>
      <c r="B1197" s="37" t="s">
        <v>2310</v>
      </c>
      <c r="C1197" s="37" t="s">
        <v>187</v>
      </c>
      <c r="D1197" s="37" t="s">
        <v>187</v>
      </c>
      <c r="E1197" s="37" t="s">
        <v>185</v>
      </c>
      <c r="F1197" s="37" t="s">
        <v>185</v>
      </c>
      <c r="G1197" s="37" t="n">
        <v>1</v>
      </c>
      <c r="H1197" s="37" t="n">
        <v>0</v>
      </c>
      <c r="I1197" s="37" t="n">
        <v>0</v>
      </c>
    </row>
    <row r="1198" customFormat="false" ht="15" hidden="false" customHeight="false" outlineLevel="0" collapsed="false">
      <c r="A1198" s="37" t="s">
        <v>611</v>
      </c>
      <c r="B1198" s="37" t="s">
        <v>2310</v>
      </c>
      <c r="C1198" s="37" t="s">
        <v>185</v>
      </c>
      <c r="D1198" s="37" t="s">
        <v>187</v>
      </c>
      <c r="E1198" s="37" t="s">
        <v>185</v>
      </c>
      <c r="F1198" s="37" t="s">
        <v>185</v>
      </c>
      <c r="G1198" s="37" t="n">
        <v>0</v>
      </c>
      <c r="H1198" s="37" t="n">
        <v>0</v>
      </c>
      <c r="I1198" s="37" t="n">
        <v>1</v>
      </c>
    </row>
    <row r="1199" customFormat="false" ht="15" hidden="false" customHeight="false" outlineLevel="0" collapsed="false">
      <c r="A1199" s="37" t="s">
        <v>1715</v>
      </c>
      <c r="B1199" s="37" t="s">
        <v>2310</v>
      </c>
      <c r="C1199" s="37" t="s">
        <v>185</v>
      </c>
      <c r="D1199" s="37" t="s">
        <v>187</v>
      </c>
      <c r="E1199" s="37" t="s">
        <v>185</v>
      </c>
      <c r="F1199" s="37" t="s">
        <v>187</v>
      </c>
      <c r="G1199" s="37" t="n">
        <v>1</v>
      </c>
      <c r="H1199" s="37" t="n">
        <v>0</v>
      </c>
      <c r="I1199" s="37" t="n">
        <v>0</v>
      </c>
    </row>
    <row r="1200" customFormat="false" ht="15" hidden="false" customHeight="false" outlineLevel="0" collapsed="false">
      <c r="A1200" s="37" t="s">
        <v>1716</v>
      </c>
      <c r="B1200" s="37" t="s">
        <v>2311</v>
      </c>
      <c r="C1200" s="37" t="s">
        <v>185</v>
      </c>
      <c r="D1200" s="37" t="s">
        <v>187</v>
      </c>
      <c r="E1200" s="37" t="s">
        <v>185</v>
      </c>
      <c r="F1200" s="37" t="s">
        <v>185</v>
      </c>
      <c r="G1200" s="37" t="n">
        <v>0</v>
      </c>
      <c r="H1200" s="37" t="n">
        <v>0</v>
      </c>
      <c r="I1200" s="37" t="n">
        <v>0</v>
      </c>
    </row>
    <row r="1201" customFormat="false" ht="15" hidden="false" customHeight="false" outlineLevel="0" collapsed="false">
      <c r="A1201" s="37" t="s">
        <v>723</v>
      </c>
      <c r="B1201" s="37" t="s">
        <v>2310</v>
      </c>
      <c r="C1201" s="37" t="s">
        <v>185</v>
      </c>
      <c r="D1201" s="37" t="s">
        <v>187</v>
      </c>
      <c r="E1201" s="37" t="s">
        <v>185</v>
      </c>
      <c r="F1201" s="37" t="s">
        <v>185</v>
      </c>
      <c r="G1201" s="37" t="n">
        <v>0</v>
      </c>
      <c r="H1201" s="37" t="n">
        <v>0</v>
      </c>
      <c r="I1201" s="37" t="n">
        <v>0</v>
      </c>
    </row>
    <row r="1202" customFormat="false" ht="15" hidden="false" customHeight="false" outlineLevel="0" collapsed="false">
      <c r="A1202" s="37" t="s">
        <v>1318</v>
      </c>
      <c r="B1202" s="37" t="s">
        <v>2310</v>
      </c>
      <c r="C1202" s="37" t="s">
        <v>185</v>
      </c>
      <c r="D1202" s="37" t="s">
        <v>187</v>
      </c>
      <c r="E1202" s="37" t="s">
        <v>185</v>
      </c>
      <c r="F1202" s="37" t="s">
        <v>185</v>
      </c>
      <c r="G1202" s="37" t="n">
        <v>0</v>
      </c>
      <c r="H1202" s="37" t="n">
        <v>0</v>
      </c>
      <c r="I1202" s="37" t="n">
        <v>0</v>
      </c>
    </row>
    <row r="1203" customFormat="false" ht="15" hidden="false" customHeight="false" outlineLevel="0" collapsed="false">
      <c r="A1203" s="37" t="s">
        <v>1717</v>
      </c>
      <c r="B1203" s="37" t="s">
        <v>2310</v>
      </c>
      <c r="C1203" s="37" t="s">
        <v>185</v>
      </c>
      <c r="D1203" s="37" t="s">
        <v>187</v>
      </c>
      <c r="E1203" s="37" t="s">
        <v>185</v>
      </c>
      <c r="F1203" s="37" t="s">
        <v>185</v>
      </c>
      <c r="G1203" s="37" t="n">
        <v>0</v>
      </c>
      <c r="H1203" s="37" t="n">
        <v>0</v>
      </c>
      <c r="I1203" s="37" t="n">
        <v>0</v>
      </c>
    </row>
    <row r="1204" customFormat="false" ht="15" hidden="false" customHeight="false" outlineLevel="0" collapsed="false">
      <c r="A1204" s="37" t="s">
        <v>1718</v>
      </c>
      <c r="B1204" s="37" t="s">
        <v>2310</v>
      </c>
      <c r="C1204" s="37" t="s">
        <v>185</v>
      </c>
      <c r="D1204" s="37" t="s">
        <v>187</v>
      </c>
      <c r="E1204" s="37" t="s">
        <v>185</v>
      </c>
      <c r="F1204" s="37" t="s">
        <v>185</v>
      </c>
      <c r="G1204" s="37" t="n">
        <v>0</v>
      </c>
      <c r="H1204" s="37" t="n">
        <v>0</v>
      </c>
      <c r="I1204" s="37" t="n">
        <v>0</v>
      </c>
    </row>
    <row r="1205" customFormat="false" ht="15" hidden="false" customHeight="false" outlineLevel="0" collapsed="false">
      <c r="A1205" s="37" t="s">
        <v>1719</v>
      </c>
      <c r="B1205" s="37" t="s">
        <v>2310</v>
      </c>
      <c r="C1205" s="37" t="s">
        <v>187</v>
      </c>
      <c r="D1205" s="37" t="s">
        <v>187</v>
      </c>
      <c r="E1205" s="37" t="s">
        <v>185</v>
      </c>
      <c r="F1205" s="37" t="s">
        <v>185</v>
      </c>
      <c r="G1205" s="37" t="n">
        <v>1</v>
      </c>
      <c r="H1205" s="37" t="n">
        <v>0</v>
      </c>
      <c r="I1205" s="37" t="n">
        <v>0</v>
      </c>
    </row>
    <row r="1206" customFormat="false" ht="15" hidden="false" customHeight="false" outlineLevel="0" collapsed="false">
      <c r="A1206" s="37" t="s">
        <v>1720</v>
      </c>
      <c r="B1206" s="37" t="s">
        <v>2310</v>
      </c>
      <c r="C1206" s="37" t="s">
        <v>185</v>
      </c>
      <c r="D1206" s="37" t="s">
        <v>187</v>
      </c>
      <c r="E1206" s="37" t="s">
        <v>185</v>
      </c>
      <c r="F1206" s="37" t="s">
        <v>185</v>
      </c>
      <c r="G1206" s="37" t="n">
        <v>0</v>
      </c>
      <c r="H1206" s="37" t="n">
        <v>0</v>
      </c>
      <c r="I1206" s="37" t="n">
        <v>1</v>
      </c>
    </row>
    <row r="1207" customFormat="false" ht="15" hidden="false" customHeight="false" outlineLevel="0" collapsed="false">
      <c r="A1207" s="37" t="s">
        <v>1721</v>
      </c>
      <c r="B1207" s="37" t="s">
        <v>2310</v>
      </c>
      <c r="C1207" s="37" t="s">
        <v>185</v>
      </c>
      <c r="D1207" s="37" t="s">
        <v>187</v>
      </c>
      <c r="E1207" s="37" t="s">
        <v>185</v>
      </c>
      <c r="F1207" s="37" t="s">
        <v>185</v>
      </c>
      <c r="G1207" s="37" t="n">
        <v>0</v>
      </c>
      <c r="H1207" s="37" t="n">
        <v>0</v>
      </c>
      <c r="I1207" s="37" t="n">
        <v>0</v>
      </c>
    </row>
    <row r="1208" customFormat="false" ht="15" hidden="false" customHeight="false" outlineLevel="0" collapsed="false">
      <c r="A1208" s="37" t="s">
        <v>1722</v>
      </c>
      <c r="B1208" s="37" t="s">
        <v>2310</v>
      </c>
      <c r="C1208" s="37" t="s">
        <v>185</v>
      </c>
      <c r="D1208" s="37" t="s">
        <v>187</v>
      </c>
      <c r="E1208" s="37" t="s">
        <v>185</v>
      </c>
      <c r="F1208" s="37" t="s">
        <v>185</v>
      </c>
      <c r="G1208" s="37" t="n">
        <v>0</v>
      </c>
      <c r="H1208" s="37" t="n">
        <v>0</v>
      </c>
      <c r="I1208" s="37" t="n">
        <v>0</v>
      </c>
    </row>
    <row r="1209" customFormat="false" ht="15" hidden="false" customHeight="false" outlineLevel="0" collapsed="false">
      <c r="A1209" s="37" t="s">
        <v>1723</v>
      </c>
      <c r="B1209" s="37" t="s">
        <v>2310</v>
      </c>
      <c r="C1209" s="37" t="s">
        <v>185</v>
      </c>
      <c r="D1209" s="37" t="s">
        <v>187</v>
      </c>
      <c r="E1209" s="37" t="s">
        <v>185</v>
      </c>
      <c r="F1209" s="37" t="s">
        <v>185</v>
      </c>
      <c r="G1209" s="37" t="n">
        <v>0</v>
      </c>
      <c r="H1209" s="37" t="n">
        <v>0</v>
      </c>
      <c r="I1209" s="37" t="n">
        <v>0</v>
      </c>
    </row>
    <row r="1210" customFormat="false" ht="15" hidden="false" customHeight="false" outlineLevel="0" collapsed="false">
      <c r="A1210" s="37" t="s">
        <v>1215</v>
      </c>
      <c r="B1210" s="37" t="s">
        <v>2310</v>
      </c>
      <c r="C1210" s="37" t="s">
        <v>185</v>
      </c>
      <c r="D1210" s="37" t="s">
        <v>187</v>
      </c>
      <c r="E1210" s="37" t="s">
        <v>185</v>
      </c>
      <c r="F1210" s="37" t="s">
        <v>185</v>
      </c>
      <c r="G1210" s="37" t="n">
        <v>0</v>
      </c>
      <c r="H1210" s="37" t="n">
        <v>0</v>
      </c>
      <c r="I1210" s="37" t="n">
        <v>0</v>
      </c>
    </row>
    <row r="1211" customFormat="false" ht="15" hidden="false" customHeight="false" outlineLevel="0" collapsed="false">
      <c r="A1211" s="37" t="s">
        <v>1181</v>
      </c>
      <c r="B1211" s="37" t="s">
        <v>2311</v>
      </c>
      <c r="C1211" s="37" t="s">
        <v>185</v>
      </c>
      <c r="D1211" s="37" t="s">
        <v>187</v>
      </c>
      <c r="E1211" s="37" t="s">
        <v>185</v>
      </c>
      <c r="F1211" s="37" t="s">
        <v>185</v>
      </c>
      <c r="G1211" s="37" t="n">
        <v>0</v>
      </c>
      <c r="H1211" s="37" t="n">
        <v>0</v>
      </c>
      <c r="I1211" s="37" t="n">
        <v>0</v>
      </c>
    </row>
    <row r="1212" customFormat="false" ht="15" hidden="false" customHeight="false" outlineLevel="0" collapsed="false">
      <c r="A1212" s="37" t="s">
        <v>1341</v>
      </c>
      <c r="B1212" s="37" t="s">
        <v>2310</v>
      </c>
      <c r="C1212" s="37" t="s">
        <v>185</v>
      </c>
      <c r="D1212" s="37" t="s">
        <v>187</v>
      </c>
      <c r="E1212" s="37" t="s">
        <v>185</v>
      </c>
      <c r="F1212" s="37" t="s">
        <v>185</v>
      </c>
      <c r="G1212" s="37" t="n">
        <v>0</v>
      </c>
      <c r="H1212" s="37" t="n">
        <v>0</v>
      </c>
      <c r="I1212" s="37" t="n">
        <v>0</v>
      </c>
    </row>
    <row r="1213" customFormat="false" ht="15" hidden="false" customHeight="false" outlineLevel="0" collapsed="false">
      <c r="A1213" s="37" t="s">
        <v>1724</v>
      </c>
      <c r="B1213" s="37" t="s">
        <v>2310</v>
      </c>
      <c r="C1213" s="37" t="s">
        <v>185</v>
      </c>
      <c r="D1213" s="37" t="s">
        <v>187</v>
      </c>
      <c r="E1213" s="37" t="s">
        <v>185</v>
      </c>
      <c r="F1213" s="37" t="s">
        <v>185</v>
      </c>
      <c r="G1213" s="37" t="n">
        <v>0</v>
      </c>
      <c r="H1213" s="37" t="n">
        <v>0</v>
      </c>
      <c r="I1213" s="37" t="n">
        <v>0</v>
      </c>
    </row>
    <row r="1214" customFormat="false" ht="15" hidden="false" customHeight="false" outlineLevel="0" collapsed="false">
      <c r="A1214" s="37" t="s">
        <v>833</v>
      </c>
      <c r="B1214" s="37" t="s">
        <v>2310</v>
      </c>
      <c r="C1214" s="37" t="s">
        <v>185</v>
      </c>
      <c r="D1214" s="37" t="s">
        <v>187</v>
      </c>
      <c r="E1214" s="37" t="s">
        <v>185</v>
      </c>
      <c r="F1214" s="37" t="s">
        <v>185</v>
      </c>
      <c r="G1214" s="37" t="n">
        <v>0</v>
      </c>
      <c r="H1214" s="37" t="n">
        <v>0</v>
      </c>
      <c r="I1214" s="37" t="n">
        <v>0</v>
      </c>
    </row>
    <row r="1215" customFormat="false" ht="15" hidden="false" customHeight="false" outlineLevel="0" collapsed="false">
      <c r="A1215" s="37" t="s">
        <v>1725</v>
      </c>
      <c r="B1215" s="37" t="s">
        <v>2310</v>
      </c>
      <c r="C1215" s="37" t="s">
        <v>185</v>
      </c>
      <c r="D1215" s="37" t="s">
        <v>187</v>
      </c>
      <c r="E1215" s="37" t="s">
        <v>185</v>
      </c>
      <c r="F1215" s="37" t="s">
        <v>185</v>
      </c>
      <c r="G1215" s="37" t="n">
        <v>0</v>
      </c>
      <c r="H1215" s="37" t="n">
        <v>0</v>
      </c>
      <c r="I1215" s="37" t="n">
        <v>0</v>
      </c>
    </row>
    <row r="1216" customFormat="false" ht="15" hidden="false" customHeight="false" outlineLevel="0" collapsed="false">
      <c r="A1216" s="37" t="s">
        <v>1726</v>
      </c>
      <c r="B1216" s="37" t="s">
        <v>2310</v>
      </c>
      <c r="C1216" s="37" t="s">
        <v>185</v>
      </c>
      <c r="D1216" s="37" t="s">
        <v>187</v>
      </c>
      <c r="E1216" s="37" t="s">
        <v>185</v>
      </c>
      <c r="F1216" s="37" t="s">
        <v>185</v>
      </c>
      <c r="G1216" s="37" t="n">
        <v>0</v>
      </c>
      <c r="H1216" s="37" t="n">
        <v>0</v>
      </c>
      <c r="I1216" s="37" t="n">
        <v>0</v>
      </c>
    </row>
    <row r="1217" customFormat="false" ht="15" hidden="false" customHeight="false" outlineLevel="0" collapsed="false">
      <c r="A1217" s="37" t="s">
        <v>1727</v>
      </c>
      <c r="B1217" s="37" t="s">
        <v>2310</v>
      </c>
      <c r="C1217" s="37" t="s">
        <v>185</v>
      </c>
      <c r="D1217" s="37" t="s">
        <v>187</v>
      </c>
      <c r="E1217" s="37" t="s">
        <v>185</v>
      </c>
      <c r="F1217" s="37" t="s">
        <v>185</v>
      </c>
      <c r="G1217" s="37" t="n">
        <v>0</v>
      </c>
      <c r="H1217" s="37" t="n">
        <v>0</v>
      </c>
      <c r="I1217" s="37" t="n">
        <v>0</v>
      </c>
    </row>
    <row r="1218" customFormat="false" ht="15" hidden="false" customHeight="false" outlineLevel="0" collapsed="false">
      <c r="A1218" s="37" t="s">
        <v>1038</v>
      </c>
      <c r="B1218" s="37" t="s">
        <v>2310</v>
      </c>
      <c r="C1218" s="37" t="s">
        <v>185</v>
      </c>
      <c r="D1218" s="37" t="s">
        <v>187</v>
      </c>
      <c r="E1218" s="37" t="s">
        <v>185</v>
      </c>
      <c r="F1218" s="37" t="s">
        <v>185</v>
      </c>
      <c r="G1218" s="37" t="n">
        <v>0</v>
      </c>
      <c r="H1218" s="37" t="n">
        <v>0</v>
      </c>
      <c r="I1218" s="37" t="n">
        <v>0</v>
      </c>
    </row>
    <row r="1219" customFormat="false" ht="15" hidden="false" customHeight="false" outlineLevel="0" collapsed="false">
      <c r="A1219" s="37" t="s">
        <v>1728</v>
      </c>
      <c r="B1219" s="37" t="s">
        <v>2310</v>
      </c>
      <c r="C1219" s="37" t="s">
        <v>185</v>
      </c>
      <c r="D1219" s="37" t="s">
        <v>187</v>
      </c>
      <c r="E1219" s="37" t="s">
        <v>185</v>
      </c>
      <c r="F1219" s="37" t="s">
        <v>185</v>
      </c>
      <c r="G1219" s="37" t="n">
        <v>0</v>
      </c>
      <c r="H1219" s="37" t="n">
        <v>0</v>
      </c>
      <c r="I1219" s="37" t="n">
        <v>0</v>
      </c>
    </row>
    <row r="1220" customFormat="false" ht="15" hidden="false" customHeight="false" outlineLevel="0" collapsed="false">
      <c r="A1220" s="37" t="s">
        <v>1729</v>
      </c>
      <c r="B1220" s="37" t="s">
        <v>2310</v>
      </c>
      <c r="C1220" s="37" t="s">
        <v>185</v>
      </c>
      <c r="D1220" s="37" t="s">
        <v>187</v>
      </c>
      <c r="E1220" s="37" t="s">
        <v>185</v>
      </c>
      <c r="F1220" s="37" t="s">
        <v>185</v>
      </c>
      <c r="G1220" s="37" t="n">
        <v>0</v>
      </c>
      <c r="H1220" s="37" t="n">
        <v>0</v>
      </c>
      <c r="I1220" s="37" t="n">
        <v>0</v>
      </c>
    </row>
    <row r="1221" customFormat="false" ht="15" hidden="false" customHeight="false" outlineLevel="0" collapsed="false">
      <c r="A1221" s="37" t="s">
        <v>1730</v>
      </c>
      <c r="B1221" s="37" t="s">
        <v>2310</v>
      </c>
      <c r="C1221" s="37" t="s">
        <v>185</v>
      </c>
      <c r="D1221" s="37" t="s">
        <v>187</v>
      </c>
      <c r="E1221" s="37" t="s">
        <v>185</v>
      </c>
      <c r="F1221" s="37" t="s">
        <v>185</v>
      </c>
      <c r="G1221" s="37" t="n">
        <v>0</v>
      </c>
      <c r="H1221" s="37" t="n">
        <v>0</v>
      </c>
      <c r="I1221" s="37" t="n">
        <v>0</v>
      </c>
    </row>
    <row r="1222" customFormat="false" ht="15" hidden="false" customHeight="false" outlineLevel="0" collapsed="false">
      <c r="A1222" s="37" t="s">
        <v>1731</v>
      </c>
      <c r="B1222" s="37" t="s">
        <v>2312</v>
      </c>
      <c r="C1222" s="37" t="s">
        <v>185</v>
      </c>
      <c r="D1222" s="37" t="s">
        <v>187</v>
      </c>
      <c r="E1222" s="37" t="s">
        <v>185</v>
      </c>
      <c r="F1222" s="37" t="s">
        <v>185</v>
      </c>
      <c r="G1222" s="37" t="n">
        <v>2</v>
      </c>
      <c r="H1222" s="37" t="n">
        <v>0</v>
      </c>
      <c r="I1222" s="37" t="n">
        <v>0</v>
      </c>
    </row>
    <row r="1223" customFormat="false" ht="15" hidden="false" customHeight="false" outlineLevel="0" collapsed="false">
      <c r="A1223" s="37" t="s">
        <v>1732</v>
      </c>
      <c r="B1223" s="37" t="s">
        <v>2310</v>
      </c>
      <c r="C1223" s="37" t="s">
        <v>185</v>
      </c>
      <c r="D1223" s="37" t="s">
        <v>187</v>
      </c>
      <c r="E1223" s="37" t="s">
        <v>185</v>
      </c>
      <c r="F1223" s="37" t="s">
        <v>185</v>
      </c>
      <c r="G1223" s="37" t="n">
        <v>0</v>
      </c>
      <c r="H1223" s="37" t="n">
        <v>0</v>
      </c>
      <c r="I1223" s="37" t="n">
        <v>0</v>
      </c>
    </row>
    <row r="1224" customFormat="false" ht="15" hidden="false" customHeight="false" outlineLevel="0" collapsed="false">
      <c r="A1224" s="37" t="s">
        <v>665</v>
      </c>
      <c r="B1224" s="37" t="s">
        <v>2310</v>
      </c>
      <c r="C1224" s="37" t="s">
        <v>185</v>
      </c>
      <c r="D1224" s="37" t="s">
        <v>187</v>
      </c>
      <c r="E1224" s="37" t="s">
        <v>185</v>
      </c>
      <c r="F1224" s="37" t="s">
        <v>185</v>
      </c>
      <c r="G1224" s="37" t="n">
        <v>0</v>
      </c>
      <c r="H1224" s="37" t="n">
        <v>0</v>
      </c>
      <c r="I1224" s="37" t="n">
        <v>0</v>
      </c>
    </row>
    <row r="1225" customFormat="false" ht="15" hidden="false" customHeight="false" outlineLevel="0" collapsed="false">
      <c r="A1225" s="37" t="s">
        <v>1733</v>
      </c>
      <c r="B1225" s="37" t="s">
        <v>2310</v>
      </c>
      <c r="C1225" s="37" t="s">
        <v>185</v>
      </c>
      <c r="D1225" s="37" t="s">
        <v>187</v>
      </c>
      <c r="E1225" s="37" t="s">
        <v>185</v>
      </c>
      <c r="F1225" s="37" t="s">
        <v>185</v>
      </c>
      <c r="G1225" s="37" t="n">
        <v>0</v>
      </c>
      <c r="H1225" s="37" t="n">
        <v>0</v>
      </c>
      <c r="I1225" s="37" t="n">
        <v>0</v>
      </c>
    </row>
    <row r="1226" customFormat="false" ht="15" hidden="false" customHeight="false" outlineLevel="0" collapsed="false">
      <c r="A1226" s="37" t="s">
        <v>1542</v>
      </c>
      <c r="B1226" s="37" t="s">
        <v>2310</v>
      </c>
      <c r="C1226" s="37" t="s">
        <v>185</v>
      </c>
      <c r="D1226" s="37" t="s">
        <v>187</v>
      </c>
      <c r="E1226" s="37" t="s">
        <v>185</v>
      </c>
      <c r="F1226" s="37" t="s">
        <v>185</v>
      </c>
      <c r="G1226" s="37" t="n">
        <v>1</v>
      </c>
      <c r="H1226" s="37" t="n">
        <v>0</v>
      </c>
      <c r="I1226" s="37" t="n">
        <v>0</v>
      </c>
    </row>
    <row r="1227" customFormat="false" ht="15" hidden="false" customHeight="false" outlineLevel="0" collapsed="false">
      <c r="A1227" s="37" t="s">
        <v>1734</v>
      </c>
      <c r="B1227" s="37" t="s">
        <v>2310</v>
      </c>
      <c r="C1227" s="37" t="s">
        <v>185</v>
      </c>
      <c r="D1227" s="37" t="s">
        <v>187</v>
      </c>
      <c r="E1227" s="37" t="s">
        <v>185</v>
      </c>
      <c r="F1227" s="37" t="s">
        <v>185</v>
      </c>
      <c r="G1227" s="37" t="n">
        <v>0</v>
      </c>
      <c r="H1227" s="37" t="n">
        <v>0</v>
      </c>
      <c r="I1227" s="37" t="n">
        <v>0</v>
      </c>
    </row>
    <row r="1228" customFormat="false" ht="15" hidden="false" customHeight="false" outlineLevel="0" collapsed="false">
      <c r="A1228" s="37" t="s">
        <v>1627</v>
      </c>
      <c r="B1228" s="37" t="s">
        <v>2310</v>
      </c>
      <c r="C1228" s="37" t="s">
        <v>185</v>
      </c>
      <c r="D1228" s="37" t="s">
        <v>187</v>
      </c>
      <c r="E1228" s="37" t="s">
        <v>185</v>
      </c>
      <c r="F1228" s="37" t="s">
        <v>185</v>
      </c>
      <c r="G1228" s="37" t="n">
        <v>0</v>
      </c>
      <c r="H1228" s="37" t="n">
        <v>0</v>
      </c>
      <c r="I1228" s="37" t="n">
        <v>0</v>
      </c>
    </row>
    <row r="1229" customFormat="false" ht="15" hidden="false" customHeight="false" outlineLevel="0" collapsed="false">
      <c r="A1229" s="37" t="s">
        <v>1735</v>
      </c>
      <c r="B1229" s="37" t="s">
        <v>2310</v>
      </c>
      <c r="C1229" s="37" t="s">
        <v>185</v>
      </c>
      <c r="D1229" s="37" t="s">
        <v>187</v>
      </c>
      <c r="E1229" s="37" t="s">
        <v>185</v>
      </c>
      <c r="F1229" s="37" t="s">
        <v>185</v>
      </c>
      <c r="G1229" s="37" t="n">
        <v>2</v>
      </c>
      <c r="H1229" s="37" t="n">
        <v>0</v>
      </c>
      <c r="I1229" s="37" t="n">
        <v>0</v>
      </c>
    </row>
    <row r="1230" customFormat="false" ht="15" hidden="false" customHeight="false" outlineLevel="0" collapsed="false">
      <c r="A1230" s="37" t="s">
        <v>1736</v>
      </c>
      <c r="B1230" s="37" t="s">
        <v>2310</v>
      </c>
      <c r="C1230" s="37" t="s">
        <v>185</v>
      </c>
      <c r="D1230" s="37" t="s">
        <v>187</v>
      </c>
      <c r="E1230" s="37" t="s">
        <v>185</v>
      </c>
      <c r="F1230" s="37" t="s">
        <v>185</v>
      </c>
      <c r="G1230" s="37" t="n">
        <v>0</v>
      </c>
      <c r="H1230" s="37" t="n">
        <v>0</v>
      </c>
      <c r="I1230" s="37" t="n">
        <v>0</v>
      </c>
    </row>
    <row r="1231" customFormat="false" ht="15" hidden="false" customHeight="false" outlineLevel="0" collapsed="false">
      <c r="A1231" s="37" t="s">
        <v>658</v>
      </c>
      <c r="B1231" s="37" t="s">
        <v>2310</v>
      </c>
      <c r="C1231" s="37" t="s">
        <v>185</v>
      </c>
      <c r="D1231" s="37" t="s">
        <v>187</v>
      </c>
      <c r="E1231" s="37" t="s">
        <v>185</v>
      </c>
      <c r="F1231" s="37" t="s">
        <v>185</v>
      </c>
      <c r="G1231" s="37" t="n">
        <v>1</v>
      </c>
      <c r="H1231" s="37" t="n">
        <v>0</v>
      </c>
      <c r="I1231" s="37" t="n">
        <v>0</v>
      </c>
    </row>
    <row r="1232" customFormat="false" ht="15" hidden="false" customHeight="false" outlineLevel="0" collapsed="false">
      <c r="A1232" s="37" t="s">
        <v>1737</v>
      </c>
      <c r="B1232" s="37" t="s">
        <v>2311</v>
      </c>
      <c r="C1232" s="37" t="s">
        <v>187</v>
      </c>
      <c r="D1232" s="37" t="s">
        <v>187</v>
      </c>
      <c r="E1232" s="37" t="s">
        <v>185</v>
      </c>
      <c r="F1232" s="37" t="s">
        <v>185</v>
      </c>
      <c r="G1232" s="37" t="n">
        <v>0</v>
      </c>
      <c r="H1232" s="37" t="n">
        <v>0</v>
      </c>
      <c r="I1232" s="37" t="n">
        <v>0</v>
      </c>
    </row>
    <row r="1233" customFormat="false" ht="15" hidden="false" customHeight="false" outlineLevel="0" collapsed="false">
      <c r="A1233" s="37" t="s">
        <v>1738</v>
      </c>
      <c r="B1233" s="37" t="s">
        <v>2310</v>
      </c>
      <c r="C1233" s="37" t="s">
        <v>185</v>
      </c>
      <c r="D1233" s="37" t="s">
        <v>187</v>
      </c>
      <c r="E1233" s="37" t="s">
        <v>185</v>
      </c>
      <c r="F1233" s="37" t="s">
        <v>185</v>
      </c>
      <c r="G1233" s="37" t="n">
        <v>0</v>
      </c>
      <c r="H1233" s="37" t="n">
        <v>0</v>
      </c>
      <c r="I1233" s="37" t="n">
        <v>0</v>
      </c>
    </row>
    <row r="1234" customFormat="false" ht="15" hidden="false" customHeight="false" outlineLevel="0" collapsed="false">
      <c r="A1234" s="37" t="s">
        <v>1739</v>
      </c>
      <c r="B1234" s="37" t="s">
        <v>2310</v>
      </c>
      <c r="C1234" s="37" t="s">
        <v>185</v>
      </c>
      <c r="D1234" s="37" t="s">
        <v>187</v>
      </c>
      <c r="E1234" s="37" t="s">
        <v>185</v>
      </c>
      <c r="F1234" s="37" t="s">
        <v>185</v>
      </c>
      <c r="G1234" s="37" t="n">
        <v>1</v>
      </c>
      <c r="H1234" s="37" t="n">
        <v>0</v>
      </c>
      <c r="I1234" s="37" t="n">
        <v>0</v>
      </c>
    </row>
    <row r="1235" customFormat="false" ht="15" hidden="false" customHeight="false" outlineLevel="0" collapsed="false">
      <c r="A1235" s="37" t="s">
        <v>717</v>
      </c>
      <c r="B1235" s="37" t="s">
        <v>2310</v>
      </c>
      <c r="C1235" s="37" t="s">
        <v>185</v>
      </c>
      <c r="D1235" s="37" t="s">
        <v>187</v>
      </c>
      <c r="E1235" s="37" t="s">
        <v>185</v>
      </c>
      <c r="F1235" s="37" t="s">
        <v>187</v>
      </c>
      <c r="G1235" s="37" t="n">
        <v>0</v>
      </c>
      <c r="H1235" s="37" t="n">
        <v>0</v>
      </c>
      <c r="I1235" s="37" t="n">
        <v>0</v>
      </c>
    </row>
    <row r="1236" customFormat="false" ht="15" hidden="false" customHeight="false" outlineLevel="0" collapsed="false">
      <c r="A1236" s="37" t="s">
        <v>1740</v>
      </c>
      <c r="B1236" s="37" t="s">
        <v>2310</v>
      </c>
      <c r="C1236" s="37" t="s">
        <v>185</v>
      </c>
      <c r="D1236" s="37" t="s">
        <v>187</v>
      </c>
      <c r="E1236" s="37" t="s">
        <v>185</v>
      </c>
      <c r="F1236" s="37" t="s">
        <v>185</v>
      </c>
      <c r="G1236" s="37" t="n">
        <v>0</v>
      </c>
      <c r="H1236" s="37" t="n">
        <v>0</v>
      </c>
      <c r="I1236" s="37" t="n">
        <v>1</v>
      </c>
    </row>
    <row r="1237" customFormat="false" ht="15" hidden="false" customHeight="false" outlineLevel="0" collapsed="false">
      <c r="A1237" s="37" t="s">
        <v>1741</v>
      </c>
      <c r="B1237" s="37" t="s">
        <v>2310</v>
      </c>
      <c r="C1237" s="37" t="s">
        <v>185</v>
      </c>
      <c r="D1237" s="37" t="s">
        <v>187</v>
      </c>
      <c r="E1237" s="37" t="s">
        <v>185</v>
      </c>
      <c r="F1237" s="37" t="s">
        <v>185</v>
      </c>
      <c r="G1237" s="37" t="n">
        <v>0</v>
      </c>
      <c r="H1237" s="37" t="n">
        <v>0</v>
      </c>
      <c r="I1237" s="37" t="n">
        <v>0</v>
      </c>
    </row>
    <row r="1238" customFormat="false" ht="15" hidden="false" customHeight="false" outlineLevel="0" collapsed="false">
      <c r="A1238" s="37" t="s">
        <v>1742</v>
      </c>
      <c r="B1238" s="37" t="s">
        <v>2310</v>
      </c>
      <c r="C1238" s="37" t="s">
        <v>185</v>
      </c>
      <c r="D1238" s="37" t="s">
        <v>187</v>
      </c>
      <c r="E1238" s="37" t="s">
        <v>185</v>
      </c>
      <c r="F1238" s="37" t="s">
        <v>185</v>
      </c>
      <c r="G1238" s="37" t="n">
        <v>1</v>
      </c>
      <c r="H1238" s="37" t="n">
        <v>0</v>
      </c>
      <c r="I1238" s="37" t="n">
        <v>0</v>
      </c>
    </row>
    <row r="1239" customFormat="false" ht="15" hidden="false" customHeight="false" outlineLevel="0" collapsed="false">
      <c r="A1239" s="37" t="s">
        <v>1743</v>
      </c>
      <c r="B1239" s="37" t="s">
        <v>2312</v>
      </c>
      <c r="C1239" s="37" t="s">
        <v>185</v>
      </c>
      <c r="D1239" s="37" t="s">
        <v>187</v>
      </c>
      <c r="E1239" s="37" t="s">
        <v>185</v>
      </c>
      <c r="F1239" s="37" t="s">
        <v>185</v>
      </c>
      <c r="G1239" s="37" t="n">
        <v>0</v>
      </c>
      <c r="H1239" s="37" t="n">
        <v>0</v>
      </c>
      <c r="I1239" s="37" t="n">
        <v>0</v>
      </c>
    </row>
    <row r="1240" customFormat="false" ht="15" hidden="false" customHeight="false" outlineLevel="0" collapsed="false">
      <c r="A1240" s="37" t="s">
        <v>1744</v>
      </c>
      <c r="B1240" s="37" t="s">
        <v>2310</v>
      </c>
      <c r="C1240" s="37" t="s">
        <v>185</v>
      </c>
      <c r="D1240" s="37" t="s">
        <v>187</v>
      </c>
      <c r="E1240" s="37" t="s">
        <v>185</v>
      </c>
      <c r="F1240" s="37" t="s">
        <v>185</v>
      </c>
      <c r="G1240" s="37" t="n">
        <v>0</v>
      </c>
      <c r="H1240" s="37" t="n">
        <v>0</v>
      </c>
      <c r="I1240" s="37" t="n">
        <v>0</v>
      </c>
    </row>
    <row r="1241" customFormat="false" ht="15" hidden="false" customHeight="false" outlineLevel="0" collapsed="false">
      <c r="A1241" s="37" t="s">
        <v>1745</v>
      </c>
      <c r="B1241" s="37" t="s">
        <v>2310</v>
      </c>
      <c r="C1241" s="37" t="s">
        <v>185</v>
      </c>
      <c r="D1241" s="37" t="s">
        <v>187</v>
      </c>
      <c r="E1241" s="37" t="s">
        <v>185</v>
      </c>
      <c r="F1241" s="37" t="s">
        <v>185</v>
      </c>
      <c r="G1241" s="37" t="n">
        <v>0</v>
      </c>
      <c r="H1241" s="37" t="n">
        <v>0</v>
      </c>
      <c r="I1241" s="37" t="n">
        <v>0</v>
      </c>
    </row>
    <row r="1242" customFormat="false" ht="15" hidden="false" customHeight="false" outlineLevel="0" collapsed="false">
      <c r="A1242" s="37" t="s">
        <v>598</v>
      </c>
      <c r="B1242" s="37" t="s">
        <v>2310</v>
      </c>
      <c r="C1242" s="37" t="s">
        <v>185</v>
      </c>
      <c r="D1242" s="37" t="s">
        <v>187</v>
      </c>
      <c r="E1242" s="37" t="s">
        <v>185</v>
      </c>
      <c r="F1242" s="37" t="s">
        <v>185</v>
      </c>
      <c r="G1242" s="37" t="n">
        <v>0</v>
      </c>
      <c r="H1242" s="37" t="n">
        <v>0</v>
      </c>
      <c r="I1242" s="37" t="n">
        <v>0</v>
      </c>
    </row>
    <row r="1243" customFormat="false" ht="15" hidden="false" customHeight="false" outlineLevel="0" collapsed="false">
      <c r="A1243" s="37" t="s">
        <v>1746</v>
      </c>
      <c r="B1243" s="37" t="s">
        <v>2310</v>
      </c>
      <c r="C1243" s="37" t="s">
        <v>185</v>
      </c>
      <c r="D1243" s="37" t="s">
        <v>187</v>
      </c>
      <c r="E1243" s="37" t="s">
        <v>185</v>
      </c>
      <c r="F1243" s="37" t="s">
        <v>187</v>
      </c>
      <c r="G1243" s="37" t="n">
        <v>0</v>
      </c>
      <c r="H1243" s="37" t="n">
        <v>0</v>
      </c>
      <c r="I1243" s="37" t="n">
        <v>0</v>
      </c>
    </row>
    <row r="1244" customFormat="false" ht="15" hidden="false" customHeight="false" outlineLevel="0" collapsed="false">
      <c r="A1244" s="37" t="s">
        <v>1747</v>
      </c>
      <c r="B1244" s="37" t="s">
        <v>2310</v>
      </c>
      <c r="C1244" s="37" t="s">
        <v>185</v>
      </c>
      <c r="D1244" s="37" t="s">
        <v>187</v>
      </c>
      <c r="E1244" s="37" t="s">
        <v>185</v>
      </c>
      <c r="F1244" s="37" t="s">
        <v>185</v>
      </c>
      <c r="G1244" s="37" t="n">
        <v>0</v>
      </c>
      <c r="H1244" s="37" t="n">
        <v>0</v>
      </c>
      <c r="I1244" s="37" t="n">
        <v>0</v>
      </c>
    </row>
    <row r="1245" customFormat="false" ht="15" hidden="false" customHeight="false" outlineLevel="0" collapsed="false">
      <c r="A1245" s="37" t="s">
        <v>1748</v>
      </c>
      <c r="B1245" s="37" t="s">
        <v>2310</v>
      </c>
      <c r="C1245" s="37" t="s">
        <v>185</v>
      </c>
      <c r="D1245" s="37" t="s">
        <v>187</v>
      </c>
      <c r="E1245" s="37" t="s">
        <v>185</v>
      </c>
      <c r="F1245" s="37" t="s">
        <v>185</v>
      </c>
      <c r="G1245" s="37" t="n">
        <v>0</v>
      </c>
      <c r="H1245" s="37" t="n">
        <v>0</v>
      </c>
      <c r="I1245" s="37" t="n">
        <v>0</v>
      </c>
    </row>
    <row r="1246" customFormat="false" ht="15" hidden="false" customHeight="false" outlineLevel="0" collapsed="false">
      <c r="A1246" s="37" t="s">
        <v>1269</v>
      </c>
      <c r="B1246" s="37" t="s">
        <v>2310</v>
      </c>
      <c r="C1246" s="37" t="s">
        <v>185</v>
      </c>
      <c r="D1246" s="37" t="s">
        <v>187</v>
      </c>
      <c r="E1246" s="37" t="s">
        <v>185</v>
      </c>
      <c r="F1246" s="37" t="s">
        <v>185</v>
      </c>
      <c r="G1246" s="37" t="n">
        <v>0</v>
      </c>
      <c r="H1246" s="37" t="n">
        <v>0</v>
      </c>
      <c r="I1246" s="37" t="n">
        <v>0</v>
      </c>
    </row>
    <row r="1247" customFormat="false" ht="15" hidden="false" customHeight="false" outlineLevel="0" collapsed="false">
      <c r="A1247" s="37" t="s">
        <v>1749</v>
      </c>
      <c r="B1247" s="37" t="s">
        <v>2310</v>
      </c>
      <c r="C1247" s="37" t="s">
        <v>187</v>
      </c>
      <c r="D1247" s="37" t="s">
        <v>187</v>
      </c>
      <c r="E1247" s="37" t="s">
        <v>185</v>
      </c>
      <c r="F1247" s="37" t="s">
        <v>185</v>
      </c>
      <c r="G1247" s="37" t="n">
        <v>0</v>
      </c>
      <c r="H1247" s="37" t="n">
        <v>0</v>
      </c>
      <c r="I1247" s="37" t="n">
        <v>0</v>
      </c>
    </row>
    <row r="1248" customFormat="false" ht="15" hidden="false" customHeight="false" outlineLevel="0" collapsed="false">
      <c r="A1248" s="37" t="s">
        <v>1750</v>
      </c>
      <c r="B1248" s="37" t="s">
        <v>2310</v>
      </c>
      <c r="C1248" s="37" t="s">
        <v>185</v>
      </c>
      <c r="D1248" s="37" t="s">
        <v>187</v>
      </c>
      <c r="E1248" s="37" t="s">
        <v>185</v>
      </c>
      <c r="F1248" s="37" t="s">
        <v>185</v>
      </c>
      <c r="G1248" s="37" t="n">
        <v>0</v>
      </c>
      <c r="H1248" s="37" t="n">
        <v>0</v>
      </c>
      <c r="I1248" s="37" t="n">
        <v>0</v>
      </c>
    </row>
    <row r="1249" customFormat="false" ht="15" hidden="false" customHeight="false" outlineLevel="0" collapsed="false">
      <c r="A1249" s="37" t="s">
        <v>870</v>
      </c>
      <c r="B1249" s="37" t="s">
        <v>2311</v>
      </c>
      <c r="C1249" s="37" t="s">
        <v>185</v>
      </c>
      <c r="D1249" s="37" t="s">
        <v>187</v>
      </c>
      <c r="E1249" s="37" t="s">
        <v>185</v>
      </c>
      <c r="F1249" s="37" t="s">
        <v>185</v>
      </c>
      <c r="G1249" s="37" t="n">
        <v>0</v>
      </c>
      <c r="H1249" s="37" t="n">
        <v>0</v>
      </c>
      <c r="I1249" s="37" t="n">
        <v>0</v>
      </c>
    </row>
    <row r="1250" customFormat="false" ht="15" hidden="false" customHeight="false" outlineLevel="0" collapsed="false">
      <c r="A1250" s="37" t="s">
        <v>1751</v>
      </c>
      <c r="B1250" s="37" t="s">
        <v>2310</v>
      </c>
      <c r="C1250" s="37" t="s">
        <v>185</v>
      </c>
      <c r="D1250" s="37" t="s">
        <v>187</v>
      </c>
      <c r="E1250" s="37" t="s">
        <v>185</v>
      </c>
      <c r="F1250" s="37" t="s">
        <v>185</v>
      </c>
      <c r="G1250" s="37" t="n">
        <v>0</v>
      </c>
      <c r="H1250" s="37" t="n">
        <v>0</v>
      </c>
      <c r="I1250" s="37" t="n">
        <v>0</v>
      </c>
    </row>
    <row r="1251" customFormat="false" ht="15" hidden="false" customHeight="false" outlineLevel="0" collapsed="false">
      <c r="A1251" s="37" t="s">
        <v>1752</v>
      </c>
      <c r="B1251" s="37" t="s">
        <v>2310</v>
      </c>
      <c r="C1251" s="37" t="s">
        <v>185</v>
      </c>
      <c r="D1251" s="37" t="s">
        <v>187</v>
      </c>
      <c r="E1251" s="37" t="s">
        <v>185</v>
      </c>
      <c r="F1251" s="37" t="s">
        <v>185</v>
      </c>
      <c r="G1251" s="37" t="n">
        <v>0</v>
      </c>
      <c r="H1251" s="37" t="n">
        <v>0</v>
      </c>
      <c r="I1251" s="37" t="n">
        <v>0</v>
      </c>
    </row>
    <row r="1252" customFormat="false" ht="15" hidden="false" customHeight="false" outlineLevel="0" collapsed="false">
      <c r="A1252" s="37" t="s">
        <v>430</v>
      </c>
      <c r="B1252" s="37" t="s">
        <v>2310</v>
      </c>
      <c r="C1252" s="37" t="s">
        <v>185</v>
      </c>
      <c r="D1252" s="37" t="s">
        <v>187</v>
      </c>
      <c r="E1252" s="37" t="s">
        <v>185</v>
      </c>
      <c r="F1252" s="37" t="s">
        <v>185</v>
      </c>
      <c r="G1252" s="37" t="n">
        <v>0</v>
      </c>
      <c r="H1252" s="37" t="n">
        <v>0</v>
      </c>
      <c r="I1252" s="37" t="n">
        <v>0</v>
      </c>
    </row>
    <row r="1253" customFormat="false" ht="15" hidden="false" customHeight="false" outlineLevel="0" collapsed="false">
      <c r="A1253" s="37" t="s">
        <v>1220</v>
      </c>
      <c r="B1253" s="37" t="s">
        <v>2310</v>
      </c>
      <c r="C1253" s="37" t="s">
        <v>185</v>
      </c>
      <c r="D1253" s="37" t="s">
        <v>187</v>
      </c>
      <c r="E1253" s="37" t="s">
        <v>185</v>
      </c>
      <c r="F1253" s="37" t="s">
        <v>185</v>
      </c>
      <c r="G1253" s="37" t="n">
        <v>0</v>
      </c>
      <c r="H1253" s="37" t="n">
        <v>0</v>
      </c>
      <c r="I1253" s="37" t="n">
        <v>0</v>
      </c>
    </row>
    <row r="1254" customFormat="false" ht="15" hidden="false" customHeight="false" outlineLevel="0" collapsed="false">
      <c r="A1254" s="37" t="s">
        <v>1753</v>
      </c>
      <c r="B1254" s="37" t="s">
        <v>2310</v>
      </c>
      <c r="C1254" s="37" t="s">
        <v>185</v>
      </c>
      <c r="D1254" s="37" t="s">
        <v>187</v>
      </c>
      <c r="E1254" s="37" t="s">
        <v>185</v>
      </c>
      <c r="F1254" s="37" t="s">
        <v>185</v>
      </c>
      <c r="G1254" s="37" t="n">
        <v>0</v>
      </c>
      <c r="H1254" s="37" t="n">
        <v>0</v>
      </c>
      <c r="I1254" s="37" t="n">
        <v>1</v>
      </c>
    </row>
    <row r="1255" customFormat="false" ht="15" hidden="false" customHeight="false" outlineLevel="0" collapsed="false">
      <c r="A1255" s="37" t="s">
        <v>1754</v>
      </c>
      <c r="B1255" s="37" t="s">
        <v>2310</v>
      </c>
      <c r="C1255" s="37" t="s">
        <v>187</v>
      </c>
      <c r="D1255" s="37" t="s">
        <v>187</v>
      </c>
      <c r="E1255" s="37" t="s">
        <v>185</v>
      </c>
      <c r="F1255" s="37" t="s">
        <v>185</v>
      </c>
      <c r="G1255" s="37" t="n">
        <v>0</v>
      </c>
      <c r="H1255" s="37" t="n">
        <v>0</v>
      </c>
      <c r="I1255" s="37" t="n">
        <v>0</v>
      </c>
    </row>
    <row r="1256" customFormat="false" ht="15" hidden="false" customHeight="false" outlineLevel="0" collapsed="false">
      <c r="A1256" s="37" t="s">
        <v>1755</v>
      </c>
      <c r="B1256" s="37" t="s">
        <v>2310</v>
      </c>
      <c r="C1256" s="37" t="s">
        <v>185</v>
      </c>
      <c r="D1256" s="37" t="s">
        <v>187</v>
      </c>
      <c r="E1256" s="37" t="s">
        <v>185</v>
      </c>
      <c r="F1256" s="37" t="s">
        <v>185</v>
      </c>
      <c r="G1256" s="37" t="n">
        <v>0</v>
      </c>
      <c r="H1256" s="37" t="n">
        <v>0</v>
      </c>
      <c r="I1256" s="37" t="n">
        <v>0</v>
      </c>
    </row>
    <row r="1257" customFormat="false" ht="15" hidden="false" customHeight="false" outlineLevel="0" collapsed="false">
      <c r="A1257" s="37" t="s">
        <v>1756</v>
      </c>
      <c r="B1257" s="37" t="s">
        <v>2310</v>
      </c>
      <c r="C1257" s="37" t="s">
        <v>185</v>
      </c>
      <c r="D1257" s="37" t="s">
        <v>187</v>
      </c>
      <c r="E1257" s="37" t="s">
        <v>185</v>
      </c>
      <c r="F1257" s="37" t="s">
        <v>185</v>
      </c>
      <c r="G1257" s="37" t="n">
        <v>0</v>
      </c>
      <c r="H1257" s="37" t="n">
        <v>0</v>
      </c>
      <c r="I1257" s="37" t="n">
        <v>0</v>
      </c>
    </row>
    <row r="1258" customFormat="false" ht="15" hidden="false" customHeight="false" outlineLevel="0" collapsed="false">
      <c r="A1258" s="37" t="s">
        <v>1757</v>
      </c>
      <c r="B1258" s="37" t="s">
        <v>2310</v>
      </c>
      <c r="C1258" s="37" t="s">
        <v>185</v>
      </c>
      <c r="D1258" s="37" t="s">
        <v>187</v>
      </c>
      <c r="E1258" s="37" t="s">
        <v>185</v>
      </c>
      <c r="F1258" s="37" t="s">
        <v>185</v>
      </c>
      <c r="G1258" s="37" t="n">
        <v>0</v>
      </c>
      <c r="H1258" s="37" t="n">
        <v>0</v>
      </c>
      <c r="I1258" s="37" t="n">
        <v>0</v>
      </c>
    </row>
    <row r="1259" customFormat="false" ht="15" hidden="false" customHeight="false" outlineLevel="0" collapsed="false">
      <c r="A1259" s="37" t="s">
        <v>1758</v>
      </c>
      <c r="B1259" s="37" t="s">
        <v>2310</v>
      </c>
      <c r="C1259" s="37" t="s">
        <v>185</v>
      </c>
      <c r="D1259" s="37" t="s">
        <v>187</v>
      </c>
      <c r="E1259" s="37" t="s">
        <v>185</v>
      </c>
      <c r="F1259" s="37" t="s">
        <v>185</v>
      </c>
      <c r="G1259" s="37" t="n">
        <v>0</v>
      </c>
      <c r="H1259" s="37" t="n">
        <v>0</v>
      </c>
      <c r="I1259" s="37" t="n">
        <v>0</v>
      </c>
    </row>
    <row r="1260" customFormat="false" ht="15" hidden="false" customHeight="false" outlineLevel="0" collapsed="false">
      <c r="A1260" s="37" t="s">
        <v>1759</v>
      </c>
      <c r="B1260" s="37" t="s">
        <v>2310</v>
      </c>
      <c r="C1260" s="37" t="s">
        <v>185</v>
      </c>
      <c r="D1260" s="37" t="s">
        <v>187</v>
      </c>
      <c r="E1260" s="37" t="s">
        <v>185</v>
      </c>
      <c r="F1260" s="37" t="s">
        <v>185</v>
      </c>
      <c r="G1260" s="37" t="n">
        <v>0</v>
      </c>
      <c r="H1260" s="37" t="n">
        <v>0</v>
      </c>
      <c r="I1260" s="37" t="n">
        <v>0</v>
      </c>
    </row>
    <row r="1261" customFormat="false" ht="15" hidden="false" customHeight="false" outlineLevel="0" collapsed="false">
      <c r="A1261" s="37" t="s">
        <v>1163</v>
      </c>
      <c r="B1261" s="37" t="s">
        <v>2310</v>
      </c>
      <c r="C1261" s="37" t="s">
        <v>185</v>
      </c>
      <c r="D1261" s="37" t="s">
        <v>187</v>
      </c>
      <c r="E1261" s="37" t="s">
        <v>185</v>
      </c>
      <c r="F1261" s="37" t="s">
        <v>185</v>
      </c>
      <c r="G1261" s="37" t="n">
        <v>0</v>
      </c>
      <c r="H1261" s="37" t="n">
        <v>0</v>
      </c>
      <c r="I1261" s="37" t="n">
        <v>0</v>
      </c>
    </row>
    <row r="1262" customFormat="false" ht="15" hidden="false" customHeight="false" outlineLevel="0" collapsed="false">
      <c r="A1262" s="37" t="s">
        <v>1760</v>
      </c>
      <c r="B1262" s="37" t="s">
        <v>2310</v>
      </c>
      <c r="C1262" s="37" t="s">
        <v>185</v>
      </c>
      <c r="D1262" s="37" t="s">
        <v>187</v>
      </c>
      <c r="E1262" s="37" t="s">
        <v>185</v>
      </c>
      <c r="F1262" s="37" t="s">
        <v>185</v>
      </c>
      <c r="G1262" s="37" t="n">
        <v>0</v>
      </c>
      <c r="H1262" s="37" t="n">
        <v>0</v>
      </c>
      <c r="I1262" s="37" t="n">
        <v>0</v>
      </c>
    </row>
    <row r="1263" customFormat="false" ht="15" hidden="false" customHeight="false" outlineLevel="0" collapsed="false">
      <c r="A1263" s="37" t="s">
        <v>1761</v>
      </c>
      <c r="B1263" s="37" t="s">
        <v>2310</v>
      </c>
      <c r="C1263" s="37" t="s">
        <v>185</v>
      </c>
      <c r="D1263" s="37" t="s">
        <v>187</v>
      </c>
      <c r="E1263" s="37" t="s">
        <v>185</v>
      </c>
      <c r="F1263" s="37" t="s">
        <v>185</v>
      </c>
      <c r="G1263" s="37" t="n">
        <v>0</v>
      </c>
      <c r="H1263" s="37" t="n">
        <v>0</v>
      </c>
      <c r="I1263" s="37" t="n">
        <v>0</v>
      </c>
    </row>
    <row r="1264" customFormat="false" ht="15" hidden="false" customHeight="false" outlineLevel="0" collapsed="false">
      <c r="A1264" s="37" t="s">
        <v>1762</v>
      </c>
      <c r="B1264" s="37" t="s">
        <v>2310</v>
      </c>
      <c r="C1264" s="37" t="s">
        <v>185</v>
      </c>
      <c r="D1264" s="37" t="s">
        <v>187</v>
      </c>
      <c r="E1264" s="37" t="s">
        <v>185</v>
      </c>
      <c r="F1264" s="37" t="s">
        <v>185</v>
      </c>
      <c r="G1264" s="37" t="n">
        <v>0</v>
      </c>
      <c r="H1264" s="37" t="n">
        <v>0</v>
      </c>
      <c r="I1264" s="37" t="n">
        <v>0</v>
      </c>
    </row>
    <row r="1265" customFormat="false" ht="15" hidden="false" customHeight="false" outlineLevel="0" collapsed="false">
      <c r="A1265" s="37" t="s">
        <v>1763</v>
      </c>
      <c r="B1265" s="37" t="s">
        <v>2310</v>
      </c>
      <c r="C1265" s="37" t="s">
        <v>185</v>
      </c>
      <c r="D1265" s="37" t="s">
        <v>187</v>
      </c>
      <c r="E1265" s="37" t="s">
        <v>185</v>
      </c>
      <c r="F1265" s="37" t="s">
        <v>185</v>
      </c>
      <c r="G1265" s="37" t="n">
        <v>0</v>
      </c>
      <c r="H1265" s="37" t="n">
        <v>0</v>
      </c>
      <c r="I1265" s="37" t="n">
        <v>0</v>
      </c>
    </row>
    <row r="1266" customFormat="false" ht="15" hidden="false" customHeight="false" outlineLevel="0" collapsed="false">
      <c r="A1266" s="37" t="s">
        <v>1286</v>
      </c>
      <c r="B1266" s="37" t="s">
        <v>2311</v>
      </c>
      <c r="C1266" s="37" t="s">
        <v>185</v>
      </c>
      <c r="D1266" s="37" t="s">
        <v>187</v>
      </c>
      <c r="E1266" s="37" t="s">
        <v>185</v>
      </c>
      <c r="F1266" s="37" t="s">
        <v>187</v>
      </c>
      <c r="G1266" s="37" t="n">
        <v>0</v>
      </c>
      <c r="H1266" s="37" t="n">
        <v>0</v>
      </c>
      <c r="I1266" s="37" t="n">
        <v>0</v>
      </c>
    </row>
    <row r="1267" customFormat="false" ht="15" hidden="false" customHeight="false" outlineLevel="0" collapsed="false">
      <c r="A1267" s="37" t="s">
        <v>893</v>
      </c>
      <c r="B1267" s="37" t="s">
        <v>2310</v>
      </c>
      <c r="C1267" s="37" t="s">
        <v>185</v>
      </c>
      <c r="D1267" s="37" t="s">
        <v>187</v>
      </c>
      <c r="E1267" s="37" t="s">
        <v>185</v>
      </c>
      <c r="F1267" s="37" t="s">
        <v>185</v>
      </c>
      <c r="G1267" s="37" t="n">
        <v>0</v>
      </c>
      <c r="H1267" s="37" t="n">
        <v>0</v>
      </c>
      <c r="I1267" s="37" t="n">
        <v>0</v>
      </c>
    </row>
    <row r="1268" customFormat="false" ht="15" hidden="false" customHeight="false" outlineLevel="0" collapsed="false">
      <c r="A1268" s="37" t="s">
        <v>1416</v>
      </c>
      <c r="B1268" s="37" t="s">
        <v>2310</v>
      </c>
      <c r="C1268" s="37" t="s">
        <v>185</v>
      </c>
      <c r="D1268" s="37" t="s">
        <v>187</v>
      </c>
      <c r="E1268" s="37" t="s">
        <v>185</v>
      </c>
      <c r="F1268" s="37" t="s">
        <v>185</v>
      </c>
      <c r="G1268" s="37" t="n">
        <v>0</v>
      </c>
      <c r="H1268" s="37" t="n">
        <v>0</v>
      </c>
      <c r="I1268" s="37" t="n">
        <v>0</v>
      </c>
    </row>
    <row r="1269" customFormat="false" ht="15" hidden="false" customHeight="false" outlineLevel="0" collapsed="false">
      <c r="A1269" s="37" t="s">
        <v>1765</v>
      </c>
      <c r="B1269" s="37" t="s">
        <v>2310</v>
      </c>
      <c r="C1269" s="37" t="s">
        <v>185</v>
      </c>
      <c r="D1269" s="37" t="s">
        <v>187</v>
      </c>
      <c r="E1269" s="37" t="s">
        <v>185</v>
      </c>
      <c r="F1269" s="37" t="s">
        <v>187</v>
      </c>
      <c r="G1269" s="37" t="n">
        <v>1</v>
      </c>
      <c r="H1269" s="37" t="n">
        <v>0</v>
      </c>
      <c r="I1269" s="37" t="n">
        <v>1</v>
      </c>
    </row>
    <row r="1270" customFormat="false" ht="15" hidden="false" customHeight="false" outlineLevel="0" collapsed="false">
      <c r="A1270" s="37" t="s">
        <v>584</v>
      </c>
      <c r="B1270" s="37" t="s">
        <v>2310</v>
      </c>
      <c r="C1270" s="37" t="s">
        <v>185</v>
      </c>
      <c r="D1270" s="37" t="s">
        <v>187</v>
      </c>
      <c r="E1270" s="37" t="s">
        <v>185</v>
      </c>
      <c r="F1270" s="37" t="s">
        <v>185</v>
      </c>
      <c r="G1270" s="37" t="n">
        <v>0</v>
      </c>
      <c r="H1270" s="37" t="n">
        <v>0</v>
      </c>
      <c r="I1270" s="37" t="n">
        <v>0</v>
      </c>
    </row>
    <row r="1271" customFormat="false" ht="15" hidden="false" customHeight="false" outlineLevel="0" collapsed="false">
      <c r="A1271" s="37" t="s">
        <v>1766</v>
      </c>
      <c r="B1271" s="37" t="s">
        <v>2310</v>
      </c>
      <c r="C1271" s="37" t="s">
        <v>185</v>
      </c>
      <c r="D1271" s="37" t="s">
        <v>187</v>
      </c>
      <c r="E1271" s="37" t="s">
        <v>185</v>
      </c>
      <c r="F1271" s="37" t="s">
        <v>185</v>
      </c>
      <c r="G1271" s="37" t="n">
        <v>0</v>
      </c>
      <c r="H1271" s="37" t="n">
        <v>0</v>
      </c>
      <c r="I1271" s="37" t="n">
        <v>0</v>
      </c>
    </row>
    <row r="1272" customFormat="false" ht="15" hidden="false" customHeight="false" outlineLevel="0" collapsed="false">
      <c r="A1272" s="37" t="s">
        <v>1767</v>
      </c>
      <c r="B1272" s="37" t="s">
        <v>2310</v>
      </c>
      <c r="C1272" s="37" t="s">
        <v>185</v>
      </c>
      <c r="D1272" s="37" t="s">
        <v>187</v>
      </c>
      <c r="E1272" s="37" t="s">
        <v>185</v>
      </c>
      <c r="F1272" s="37" t="s">
        <v>185</v>
      </c>
      <c r="G1272" s="37" t="n">
        <v>0</v>
      </c>
      <c r="H1272" s="37" t="n">
        <v>0</v>
      </c>
      <c r="I1272" s="37" t="n">
        <v>0</v>
      </c>
    </row>
    <row r="1273" customFormat="false" ht="15" hidden="false" customHeight="false" outlineLevel="0" collapsed="false">
      <c r="A1273" s="37" t="s">
        <v>1768</v>
      </c>
      <c r="B1273" s="37" t="s">
        <v>2310</v>
      </c>
      <c r="C1273" s="37" t="s">
        <v>185</v>
      </c>
      <c r="D1273" s="37" t="s">
        <v>187</v>
      </c>
      <c r="E1273" s="37" t="s">
        <v>185</v>
      </c>
      <c r="F1273" s="37" t="s">
        <v>185</v>
      </c>
      <c r="G1273" s="37" t="n">
        <v>0</v>
      </c>
      <c r="H1273" s="37" t="n">
        <v>0</v>
      </c>
      <c r="I1273" s="37" t="n">
        <v>0</v>
      </c>
    </row>
    <row r="1274" customFormat="false" ht="15" hidden="false" customHeight="false" outlineLevel="0" collapsed="false">
      <c r="A1274" s="37" t="s">
        <v>648</v>
      </c>
      <c r="B1274" s="37" t="s">
        <v>2310</v>
      </c>
      <c r="C1274" s="37" t="s">
        <v>185</v>
      </c>
      <c r="D1274" s="37" t="s">
        <v>187</v>
      </c>
      <c r="E1274" s="37" t="s">
        <v>185</v>
      </c>
      <c r="F1274" s="37" t="s">
        <v>185</v>
      </c>
      <c r="G1274" s="37" t="n">
        <v>1</v>
      </c>
      <c r="H1274" s="37" t="n">
        <v>0</v>
      </c>
      <c r="I1274" s="37" t="n">
        <v>0</v>
      </c>
    </row>
    <row r="1275" customFormat="false" ht="15" hidden="false" customHeight="false" outlineLevel="0" collapsed="false">
      <c r="A1275" s="37" t="s">
        <v>1769</v>
      </c>
      <c r="B1275" s="37" t="s">
        <v>2310</v>
      </c>
      <c r="C1275" s="37" t="s">
        <v>185</v>
      </c>
      <c r="D1275" s="37" t="s">
        <v>187</v>
      </c>
      <c r="E1275" s="37" t="s">
        <v>185</v>
      </c>
      <c r="F1275" s="37" t="s">
        <v>185</v>
      </c>
      <c r="G1275" s="37" t="n">
        <v>0</v>
      </c>
      <c r="H1275" s="37" t="n">
        <v>0</v>
      </c>
      <c r="I1275" s="37" t="n">
        <v>0</v>
      </c>
    </row>
    <row r="1276" customFormat="false" ht="15" hidden="false" customHeight="false" outlineLevel="0" collapsed="false">
      <c r="A1276" s="37" t="s">
        <v>1770</v>
      </c>
      <c r="B1276" s="37" t="s">
        <v>2311</v>
      </c>
      <c r="C1276" s="37" t="s">
        <v>185</v>
      </c>
      <c r="D1276" s="37" t="s">
        <v>187</v>
      </c>
      <c r="E1276" s="37" t="s">
        <v>185</v>
      </c>
      <c r="F1276" s="37" t="s">
        <v>185</v>
      </c>
      <c r="G1276" s="37" t="n">
        <v>0</v>
      </c>
      <c r="H1276" s="37" t="n">
        <v>0</v>
      </c>
      <c r="I1276" s="37" t="n">
        <v>0</v>
      </c>
    </row>
    <row r="1277" customFormat="false" ht="15" hidden="false" customHeight="false" outlineLevel="0" collapsed="false">
      <c r="A1277" s="37" t="s">
        <v>1771</v>
      </c>
      <c r="B1277" s="37" t="s">
        <v>2310</v>
      </c>
      <c r="C1277" s="37" t="s">
        <v>185</v>
      </c>
      <c r="D1277" s="37" t="s">
        <v>187</v>
      </c>
      <c r="E1277" s="37" t="s">
        <v>185</v>
      </c>
      <c r="F1277" s="37" t="s">
        <v>185</v>
      </c>
      <c r="G1277" s="37" t="n">
        <v>0</v>
      </c>
      <c r="H1277" s="37" t="n">
        <v>0</v>
      </c>
      <c r="I1277" s="37" t="n">
        <v>1</v>
      </c>
    </row>
    <row r="1278" customFormat="false" ht="15" hidden="false" customHeight="false" outlineLevel="0" collapsed="false">
      <c r="A1278" s="37" t="s">
        <v>1772</v>
      </c>
      <c r="B1278" s="37" t="s">
        <v>2310</v>
      </c>
      <c r="C1278" s="37" t="s">
        <v>185</v>
      </c>
      <c r="D1278" s="37" t="s">
        <v>187</v>
      </c>
      <c r="E1278" s="37" t="s">
        <v>185</v>
      </c>
      <c r="F1278" s="37" t="s">
        <v>185</v>
      </c>
      <c r="G1278" s="37" t="n">
        <v>0</v>
      </c>
      <c r="H1278" s="37" t="n">
        <v>0</v>
      </c>
      <c r="I1278" s="37" t="n">
        <v>0</v>
      </c>
    </row>
    <row r="1279" customFormat="false" ht="15" hidden="false" customHeight="false" outlineLevel="0" collapsed="false">
      <c r="A1279" s="37" t="s">
        <v>823</v>
      </c>
      <c r="B1279" s="37" t="s">
        <v>2310</v>
      </c>
      <c r="C1279" s="37" t="s">
        <v>185</v>
      </c>
      <c r="D1279" s="37" t="s">
        <v>187</v>
      </c>
      <c r="E1279" s="37" t="s">
        <v>185</v>
      </c>
      <c r="F1279" s="37" t="s">
        <v>185</v>
      </c>
      <c r="G1279" s="37" t="n">
        <v>0</v>
      </c>
      <c r="H1279" s="37" t="n">
        <v>0</v>
      </c>
      <c r="I1279" s="37" t="n">
        <v>0</v>
      </c>
    </row>
    <row r="1280" customFormat="false" ht="15" hidden="false" customHeight="false" outlineLevel="0" collapsed="false">
      <c r="A1280" s="37" t="s">
        <v>1773</v>
      </c>
      <c r="B1280" s="37" t="s">
        <v>2310</v>
      </c>
      <c r="C1280" s="37" t="s">
        <v>185</v>
      </c>
      <c r="D1280" s="37" t="s">
        <v>187</v>
      </c>
      <c r="E1280" s="37" t="s">
        <v>185</v>
      </c>
      <c r="F1280" s="37" t="s">
        <v>185</v>
      </c>
      <c r="G1280" s="37" t="n">
        <v>0</v>
      </c>
      <c r="H1280" s="37" t="n">
        <v>0</v>
      </c>
      <c r="I1280" s="37" t="n">
        <v>0</v>
      </c>
    </row>
    <row r="1281" customFormat="false" ht="15" hidden="false" customHeight="false" outlineLevel="0" collapsed="false">
      <c r="A1281" s="37" t="s">
        <v>1774</v>
      </c>
      <c r="B1281" s="37" t="s">
        <v>2310</v>
      </c>
      <c r="C1281" s="37" t="s">
        <v>185</v>
      </c>
      <c r="D1281" s="37" t="s">
        <v>187</v>
      </c>
      <c r="E1281" s="37" t="s">
        <v>185</v>
      </c>
      <c r="F1281" s="37" t="s">
        <v>185</v>
      </c>
      <c r="G1281" s="37" t="n">
        <v>0</v>
      </c>
      <c r="H1281" s="37" t="n">
        <v>0</v>
      </c>
      <c r="I1281" s="37" t="n">
        <v>0</v>
      </c>
    </row>
    <row r="1282" customFormat="false" ht="15" hidden="false" customHeight="false" outlineLevel="0" collapsed="false">
      <c r="A1282" s="37" t="s">
        <v>1775</v>
      </c>
      <c r="B1282" s="37" t="s">
        <v>2310</v>
      </c>
      <c r="C1282" s="37" t="s">
        <v>185</v>
      </c>
      <c r="D1282" s="37" t="s">
        <v>187</v>
      </c>
      <c r="E1282" s="37" t="s">
        <v>185</v>
      </c>
      <c r="F1282" s="37" t="s">
        <v>185</v>
      </c>
      <c r="G1282" s="37" t="n">
        <v>0</v>
      </c>
      <c r="H1282" s="37" t="n">
        <v>0</v>
      </c>
      <c r="I1282" s="37" t="n">
        <v>0</v>
      </c>
    </row>
    <row r="1283" customFormat="false" ht="15" hidden="false" customHeight="false" outlineLevel="0" collapsed="false">
      <c r="A1283" s="37" t="s">
        <v>1776</v>
      </c>
      <c r="B1283" s="37" t="s">
        <v>2310</v>
      </c>
      <c r="C1283" s="37" t="s">
        <v>187</v>
      </c>
      <c r="D1283" s="37" t="s">
        <v>187</v>
      </c>
      <c r="E1283" s="37" t="s">
        <v>185</v>
      </c>
      <c r="F1283" s="37" t="s">
        <v>185</v>
      </c>
      <c r="G1283" s="37" t="n">
        <v>0</v>
      </c>
      <c r="H1283" s="37" t="n">
        <v>0</v>
      </c>
      <c r="I1283" s="37" t="n">
        <v>0</v>
      </c>
    </row>
    <row r="1284" customFormat="false" ht="15" hidden="false" customHeight="false" outlineLevel="0" collapsed="false">
      <c r="A1284" s="37" t="s">
        <v>1777</v>
      </c>
      <c r="B1284" s="37" t="s">
        <v>2310</v>
      </c>
      <c r="C1284" s="37" t="s">
        <v>185</v>
      </c>
      <c r="D1284" s="37" t="s">
        <v>187</v>
      </c>
      <c r="E1284" s="37" t="s">
        <v>185</v>
      </c>
      <c r="F1284" s="37" t="s">
        <v>185</v>
      </c>
      <c r="G1284" s="37" t="n">
        <v>0</v>
      </c>
      <c r="H1284" s="37" t="n">
        <v>0</v>
      </c>
      <c r="I1284" s="37" t="n">
        <v>0</v>
      </c>
    </row>
    <row r="1285" customFormat="false" ht="15" hidden="false" customHeight="false" outlineLevel="0" collapsed="false">
      <c r="A1285" s="37" t="s">
        <v>560</v>
      </c>
      <c r="B1285" s="37" t="s">
        <v>2310</v>
      </c>
      <c r="C1285" s="37" t="s">
        <v>185</v>
      </c>
      <c r="D1285" s="37" t="s">
        <v>187</v>
      </c>
      <c r="E1285" s="37" t="s">
        <v>185</v>
      </c>
      <c r="F1285" s="37" t="s">
        <v>187</v>
      </c>
      <c r="G1285" s="37" t="n">
        <v>0</v>
      </c>
      <c r="H1285" s="37" t="n">
        <v>0</v>
      </c>
      <c r="I1285" s="37" t="n">
        <v>0</v>
      </c>
    </row>
    <row r="1286" customFormat="false" ht="15" hidden="false" customHeight="false" outlineLevel="0" collapsed="false">
      <c r="A1286" s="37" t="s">
        <v>1778</v>
      </c>
      <c r="B1286" s="37" t="s">
        <v>2310</v>
      </c>
      <c r="C1286" s="37" t="s">
        <v>187</v>
      </c>
      <c r="D1286" s="37" t="s">
        <v>187</v>
      </c>
      <c r="E1286" s="37" t="s">
        <v>185</v>
      </c>
      <c r="F1286" s="37" t="s">
        <v>185</v>
      </c>
      <c r="G1286" s="37" t="n">
        <v>0</v>
      </c>
      <c r="H1286" s="37" t="n">
        <v>0</v>
      </c>
      <c r="I1286" s="37" t="n">
        <v>0</v>
      </c>
    </row>
    <row r="1287" customFormat="false" ht="15" hidden="false" customHeight="false" outlineLevel="0" collapsed="false">
      <c r="A1287" s="37" t="s">
        <v>1779</v>
      </c>
      <c r="B1287" s="37" t="s">
        <v>2310</v>
      </c>
      <c r="C1287" s="37" t="s">
        <v>185</v>
      </c>
      <c r="D1287" s="37" t="s">
        <v>187</v>
      </c>
      <c r="E1287" s="37" t="s">
        <v>185</v>
      </c>
      <c r="F1287" s="37" t="s">
        <v>185</v>
      </c>
      <c r="G1287" s="37" t="n">
        <v>1</v>
      </c>
      <c r="H1287" s="37" t="n">
        <v>0</v>
      </c>
      <c r="I1287" s="37" t="n">
        <v>0</v>
      </c>
    </row>
    <row r="1288" customFormat="false" ht="15" hidden="false" customHeight="false" outlineLevel="0" collapsed="false">
      <c r="A1288" s="37" t="s">
        <v>1780</v>
      </c>
      <c r="B1288" s="37" t="s">
        <v>2310</v>
      </c>
      <c r="C1288" s="37" t="s">
        <v>185</v>
      </c>
      <c r="D1288" s="37" t="s">
        <v>187</v>
      </c>
      <c r="E1288" s="37" t="s">
        <v>185</v>
      </c>
      <c r="F1288" s="37" t="s">
        <v>185</v>
      </c>
      <c r="G1288" s="37" t="n">
        <v>0</v>
      </c>
      <c r="H1288" s="37" t="n">
        <v>1</v>
      </c>
      <c r="I1288" s="37" t="n">
        <v>0</v>
      </c>
    </row>
    <row r="1289" customFormat="false" ht="15" hidden="false" customHeight="false" outlineLevel="0" collapsed="false">
      <c r="A1289" s="37" t="s">
        <v>920</v>
      </c>
      <c r="B1289" s="37" t="s">
        <v>2310</v>
      </c>
      <c r="C1289" s="37" t="s">
        <v>185</v>
      </c>
      <c r="D1289" s="37" t="s">
        <v>187</v>
      </c>
      <c r="E1289" s="37" t="s">
        <v>185</v>
      </c>
      <c r="F1289" s="37" t="s">
        <v>185</v>
      </c>
      <c r="G1289" s="37" t="n">
        <v>0</v>
      </c>
      <c r="H1289" s="37" t="n">
        <v>0</v>
      </c>
      <c r="I1289" s="37" t="n">
        <v>0</v>
      </c>
    </row>
    <row r="1290" customFormat="false" ht="15" hidden="false" customHeight="false" outlineLevel="0" collapsed="false">
      <c r="A1290" s="37" t="s">
        <v>1781</v>
      </c>
      <c r="B1290" s="37" t="s">
        <v>2310</v>
      </c>
      <c r="C1290" s="37" t="s">
        <v>185</v>
      </c>
      <c r="D1290" s="37" t="s">
        <v>187</v>
      </c>
      <c r="E1290" s="37" t="s">
        <v>185</v>
      </c>
      <c r="F1290" s="37" t="s">
        <v>185</v>
      </c>
      <c r="G1290" s="37" t="n">
        <v>1</v>
      </c>
      <c r="H1290" s="37" t="n">
        <v>0</v>
      </c>
      <c r="I1290" s="37" t="n">
        <v>0</v>
      </c>
    </row>
    <row r="1291" customFormat="false" ht="15" hidden="false" customHeight="false" outlineLevel="0" collapsed="false">
      <c r="A1291" s="37" t="s">
        <v>1782</v>
      </c>
      <c r="B1291" s="37" t="s">
        <v>2310</v>
      </c>
      <c r="C1291" s="37" t="s">
        <v>185</v>
      </c>
      <c r="D1291" s="37" t="s">
        <v>187</v>
      </c>
      <c r="E1291" s="37" t="s">
        <v>185</v>
      </c>
      <c r="F1291" s="37" t="s">
        <v>185</v>
      </c>
      <c r="G1291" s="37" t="n">
        <v>1</v>
      </c>
      <c r="H1291" s="37" t="n">
        <v>0</v>
      </c>
      <c r="I1291" s="37" t="n">
        <v>0</v>
      </c>
    </row>
    <row r="1292" customFormat="false" ht="15" hidden="false" customHeight="false" outlineLevel="0" collapsed="false">
      <c r="A1292" s="37" t="s">
        <v>1783</v>
      </c>
      <c r="B1292" s="37" t="s">
        <v>2311</v>
      </c>
      <c r="C1292" s="37" t="s">
        <v>185</v>
      </c>
      <c r="D1292" s="37" t="s">
        <v>187</v>
      </c>
      <c r="E1292" s="37" t="s">
        <v>185</v>
      </c>
      <c r="F1292" s="37" t="s">
        <v>185</v>
      </c>
      <c r="G1292" s="37" t="n">
        <v>1</v>
      </c>
      <c r="H1292" s="37" t="n">
        <v>0</v>
      </c>
      <c r="I1292" s="37" t="n">
        <v>0</v>
      </c>
    </row>
    <row r="1293" customFormat="false" ht="15" hidden="false" customHeight="false" outlineLevel="0" collapsed="false">
      <c r="A1293" s="37" t="s">
        <v>1784</v>
      </c>
      <c r="B1293" s="37" t="s">
        <v>2311</v>
      </c>
      <c r="C1293" s="37" t="s">
        <v>185</v>
      </c>
      <c r="D1293" s="37" t="s">
        <v>187</v>
      </c>
      <c r="E1293" s="37" t="s">
        <v>185</v>
      </c>
      <c r="F1293" s="37" t="s">
        <v>185</v>
      </c>
      <c r="G1293" s="37" t="n">
        <v>0</v>
      </c>
      <c r="H1293" s="37" t="n">
        <v>0</v>
      </c>
      <c r="I1293" s="37" t="n">
        <v>0</v>
      </c>
    </row>
    <row r="1294" customFormat="false" ht="15" hidden="false" customHeight="false" outlineLevel="0" collapsed="false">
      <c r="A1294" s="37" t="s">
        <v>1785</v>
      </c>
      <c r="B1294" s="37" t="s">
        <v>2310</v>
      </c>
      <c r="C1294" s="37" t="s">
        <v>185</v>
      </c>
      <c r="D1294" s="37" t="s">
        <v>187</v>
      </c>
      <c r="E1294" s="37" t="s">
        <v>185</v>
      </c>
      <c r="F1294" s="37" t="s">
        <v>185</v>
      </c>
      <c r="G1294" s="37" t="n">
        <v>0</v>
      </c>
      <c r="H1294" s="37" t="n">
        <v>0</v>
      </c>
      <c r="I1294" s="37" t="n">
        <v>0</v>
      </c>
    </row>
    <row r="1295" customFormat="false" ht="15" hidden="false" customHeight="false" outlineLevel="0" collapsed="false">
      <c r="A1295" s="37" t="s">
        <v>1786</v>
      </c>
      <c r="B1295" s="37" t="s">
        <v>2310</v>
      </c>
      <c r="C1295" s="37" t="s">
        <v>185</v>
      </c>
      <c r="D1295" s="37" t="s">
        <v>187</v>
      </c>
      <c r="E1295" s="37" t="s">
        <v>185</v>
      </c>
      <c r="F1295" s="37" t="s">
        <v>185</v>
      </c>
      <c r="G1295" s="37" t="n">
        <v>0</v>
      </c>
      <c r="H1295" s="37" t="n">
        <v>0</v>
      </c>
      <c r="I1295" s="37" t="n">
        <v>0</v>
      </c>
    </row>
    <row r="1296" customFormat="false" ht="15" hidden="false" customHeight="false" outlineLevel="0" collapsed="false">
      <c r="A1296" s="37" t="s">
        <v>1787</v>
      </c>
      <c r="B1296" s="37" t="s">
        <v>2310</v>
      </c>
      <c r="C1296" s="37" t="s">
        <v>185</v>
      </c>
      <c r="D1296" s="37" t="s">
        <v>187</v>
      </c>
      <c r="E1296" s="37" t="s">
        <v>185</v>
      </c>
      <c r="F1296" s="37" t="s">
        <v>185</v>
      </c>
      <c r="G1296" s="37" t="n">
        <v>0</v>
      </c>
      <c r="H1296" s="37" t="n">
        <v>0</v>
      </c>
      <c r="I1296" s="37" t="n">
        <v>0</v>
      </c>
    </row>
    <row r="1297" customFormat="false" ht="15" hidden="false" customHeight="false" outlineLevel="0" collapsed="false">
      <c r="A1297" s="37" t="s">
        <v>1788</v>
      </c>
      <c r="B1297" s="37" t="s">
        <v>2310</v>
      </c>
      <c r="C1297" s="37" t="s">
        <v>187</v>
      </c>
      <c r="D1297" s="37" t="s">
        <v>187</v>
      </c>
      <c r="E1297" s="37" t="s">
        <v>185</v>
      </c>
      <c r="F1297" s="37" t="s">
        <v>185</v>
      </c>
      <c r="G1297" s="37" t="n">
        <v>0</v>
      </c>
      <c r="H1297" s="37" t="n">
        <v>0</v>
      </c>
      <c r="I1297" s="37" t="n">
        <v>0</v>
      </c>
    </row>
    <row r="1298" customFormat="false" ht="15" hidden="false" customHeight="false" outlineLevel="0" collapsed="false">
      <c r="A1298" s="37" t="s">
        <v>1789</v>
      </c>
      <c r="B1298" s="37" t="s">
        <v>2310</v>
      </c>
      <c r="C1298" s="37" t="s">
        <v>185</v>
      </c>
      <c r="D1298" s="37" t="s">
        <v>187</v>
      </c>
      <c r="E1298" s="37" t="s">
        <v>185</v>
      </c>
      <c r="F1298" s="37" t="s">
        <v>185</v>
      </c>
      <c r="G1298" s="37" t="n">
        <v>0</v>
      </c>
      <c r="H1298" s="37" t="n">
        <v>0</v>
      </c>
      <c r="I1298" s="37" t="n">
        <v>0</v>
      </c>
    </row>
    <row r="1299" customFormat="false" ht="15" hidden="false" customHeight="false" outlineLevel="0" collapsed="false">
      <c r="A1299" s="37" t="s">
        <v>1790</v>
      </c>
      <c r="B1299" s="37" t="s">
        <v>2310</v>
      </c>
      <c r="C1299" s="37" t="s">
        <v>185</v>
      </c>
      <c r="D1299" s="37" t="s">
        <v>187</v>
      </c>
      <c r="E1299" s="37" t="s">
        <v>185</v>
      </c>
      <c r="F1299" s="37" t="s">
        <v>185</v>
      </c>
      <c r="G1299" s="37" t="n">
        <v>0</v>
      </c>
      <c r="H1299" s="37" t="n">
        <v>0</v>
      </c>
      <c r="I1299" s="37" t="n">
        <v>1</v>
      </c>
    </row>
    <row r="1300" customFormat="false" ht="15" hidden="false" customHeight="false" outlineLevel="0" collapsed="false">
      <c r="A1300" s="37" t="s">
        <v>1477</v>
      </c>
      <c r="B1300" s="37" t="s">
        <v>2310</v>
      </c>
      <c r="C1300" s="37" t="s">
        <v>185</v>
      </c>
      <c r="D1300" s="37" t="s">
        <v>187</v>
      </c>
      <c r="E1300" s="37" t="s">
        <v>185</v>
      </c>
      <c r="F1300" s="37" t="s">
        <v>185</v>
      </c>
      <c r="G1300" s="37" t="n">
        <v>1</v>
      </c>
      <c r="H1300" s="37" t="n">
        <v>0</v>
      </c>
      <c r="I1300" s="37" t="n">
        <v>0</v>
      </c>
    </row>
    <row r="1301" customFormat="false" ht="15" hidden="false" customHeight="false" outlineLevel="0" collapsed="false">
      <c r="A1301" s="37" t="s">
        <v>552</v>
      </c>
      <c r="B1301" s="37" t="s">
        <v>2310</v>
      </c>
      <c r="C1301" s="37" t="s">
        <v>185</v>
      </c>
      <c r="D1301" s="37" t="s">
        <v>187</v>
      </c>
      <c r="E1301" s="37" t="s">
        <v>185</v>
      </c>
      <c r="F1301" s="37" t="s">
        <v>185</v>
      </c>
      <c r="G1301" s="37" t="n">
        <v>1</v>
      </c>
      <c r="H1301" s="37" t="n">
        <v>0</v>
      </c>
      <c r="I1301" s="37" t="n">
        <v>1</v>
      </c>
    </row>
    <row r="1302" customFormat="false" ht="15" hidden="false" customHeight="false" outlineLevel="0" collapsed="false">
      <c r="A1302" s="37" t="s">
        <v>1791</v>
      </c>
      <c r="B1302" s="37" t="s">
        <v>2310</v>
      </c>
      <c r="C1302" s="37" t="s">
        <v>185</v>
      </c>
      <c r="D1302" s="37" t="s">
        <v>187</v>
      </c>
      <c r="E1302" s="37" t="s">
        <v>185</v>
      </c>
      <c r="F1302" s="37" t="s">
        <v>185</v>
      </c>
      <c r="G1302" s="37" t="n">
        <v>0</v>
      </c>
      <c r="H1302" s="37" t="n">
        <v>0</v>
      </c>
      <c r="I1302" s="37" t="n">
        <v>0</v>
      </c>
    </row>
    <row r="1303" customFormat="false" ht="15" hidden="false" customHeight="false" outlineLevel="0" collapsed="false">
      <c r="A1303" s="37" t="s">
        <v>1792</v>
      </c>
      <c r="B1303" s="37" t="s">
        <v>2310</v>
      </c>
      <c r="C1303" s="37" t="s">
        <v>185</v>
      </c>
      <c r="D1303" s="37" t="s">
        <v>187</v>
      </c>
      <c r="E1303" s="37" t="s">
        <v>185</v>
      </c>
      <c r="F1303" s="37" t="s">
        <v>185</v>
      </c>
      <c r="G1303" s="37" t="n">
        <v>0</v>
      </c>
      <c r="H1303" s="37" t="n">
        <v>0</v>
      </c>
      <c r="I1303" s="37" t="n">
        <v>0</v>
      </c>
    </row>
    <row r="1304" customFormat="false" ht="15" hidden="false" customHeight="false" outlineLevel="0" collapsed="false">
      <c r="A1304" s="37" t="s">
        <v>1793</v>
      </c>
      <c r="B1304" s="37" t="s">
        <v>2310</v>
      </c>
      <c r="C1304" s="37" t="s">
        <v>185</v>
      </c>
      <c r="D1304" s="37" t="s">
        <v>187</v>
      </c>
      <c r="E1304" s="37" t="s">
        <v>185</v>
      </c>
      <c r="F1304" s="37" t="s">
        <v>185</v>
      </c>
      <c r="G1304" s="37" t="n">
        <v>0</v>
      </c>
      <c r="H1304" s="37" t="n">
        <v>0</v>
      </c>
      <c r="I1304" s="37" t="n">
        <v>0</v>
      </c>
    </row>
    <row r="1305" customFormat="false" ht="15" hidden="false" customHeight="false" outlineLevel="0" collapsed="false">
      <c r="A1305" s="37" t="s">
        <v>1794</v>
      </c>
      <c r="B1305" s="37" t="s">
        <v>2310</v>
      </c>
      <c r="C1305" s="37" t="s">
        <v>185</v>
      </c>
      <c r="D1305" s="37" t="s">
        <v>187</v>
      </c>
      <c r="E1305" s="37" t="s">
        <v>187</v>
      </c>
      <c r="F1305" s="37" t="s">
        <v>185</v>
      </c>
      <c r="G1305" s="37" t="n">
        <v>1</v>
      </c>
      <c r="H1305" s="37" t="n">
        <v>0</v>
      </c>
      <c r="I1305" s="37" t="n">
        <v>0</v>
      </c>
    </row>
    <row r="1306" customFormat="false" ht="15" hidden="false" customHeight="false" outlineLevel="0" collapsed="false">
      <c r="A1306" s="37" t="s">
        <v>1191</v>
      </c>
      <c r="B1306" s="37" t="s">
        <v>2310</v>
      </c>
      <c r="C1306" s="37" t="s">
        <v>185</v>
      </c>
      <c r="D1306" s="37" t="s">
        <v>187</v>
      </c>
      <c r="E1306" s="37" t="s">
        <v>185</v>
      </c>
      <c r="F1306" s="37" t="s">
        <v>185</v>
      </c>
      <c r="G1306" s="37" t="n">
        <v>0</v>
      </c>
      <c r="H1306" s="37" t="n">
        <v>0</v>
      </c>
      <c r="I1306" s="37" t="n">
        <v>0</v>
      </c>
    </row>
    <row r="1307" customFormat="false" ht="15" hidden="false" customHeight="false" outlineLevel="0" collapsed="false">
      <c r="A1307" s="37" t="s">
        <v>1551</v>
      </c>
      <c r="B1307" s="37" t="s">
        <v>2310</v>
      </c>
      <c r="C1307" s="37" t="s">
        <v>185</v>
      </c>
      <c r="D1307" s="37" t="s">
        <v>187</v>
      </c>
      <c r="E1307" s="37" t="s">
        <v>187</v>
      </c>
      <c r="F1307" s="37" t="s">
        <v>185</v>
      </c>
      <c r="G1307" s="37" t="n">
        <v>0</v>
      </c>
      <c r="H1307" s="37" t="n">
        <v>0</v>
      </c>
      <c r="I1307" s="37" t="n">
        <v>0</v>
      </c>
    </row>
    <row r="1308" customFormat="false" ht="15" hidden="false" customHeight="false" outlineLevel="0" collapsed="false">
      <c r="A1308" s="37" t="s">
        <v>1795</v>
      </c>
      <c r="B1308" s="37" t="s">
        <v>2310</v>
      </c>
      <c r="C1308" s="37" t="s">
        <v>185</v>
      </c>
      <c r="D1308" s="37" t="s">
        <v>187</v>
      </c>
      <c r="E1308" s="37" t="s">
        <v>185</v>
      </c>
      <c r="F1308" s="37" t="s">
        <v>185</v>
      </c>
      <c r="G1308" s="37" t="n">
        <v>0</v>
      </c>
      <c r="H1308" s="37" t="n">
        <v>0</v>
      </c>
      <c r="I1308" s="37" t="n">
        <v>0</v>
      </c>
    </row>
    <row r="1309" customFormat="false" ht="15" hidden="false" customHeight="false" outlineLevel="0" collapsed="false">
      <c r="A1309" s="37" t="s">
        <v>1796</v>
      </c>
      <c r="B1309" s="37" t="s">
        <v>2310</v>
      </c>
      <c r="C1309" s="37" t="s">
        <v>187</v>
      </c>
      <c r="D1309" s="37" t="s">
        <v>187</v>
      </c>
      <c r="E1309" s="37" t="s">
        <v>185</v>
      </c>
      <c r="F1309" s="37" t="s">
        <v>187</v>
      </c>
      <c r="G1309" s="37" t="n">
        <v>1</v>
      </c>
      <c r="H1309" s="37" t="n">
        <v>0</v>
      </c>
      <c r="I1309" s="37" t="n">
        <v>0</v>
      </c>
    </row>
    <row r="1310" customFormat="false" ht="15" hidden="false" customHeight="false" outlineLevel="0" collapsed="false">
      <c r="A1310" s="37" t="s">
        <v>1651</v>
      </c>
      <c r="B1310" s="37" t="s">
        <v>2310</v>
      </c>
      <c r="C1310" s="37" t="s">
        <v>185</v>
      </c>
      <c r="D1310" s="37" t="s">
        <v>187</v>
      </c>
      <c r="E1310" s="37" t="s">
        <v>185</v>
      </c>
      <c r="F1310" s="37" t="s">
        <v>185</v>
      </c>
      <c r="G1310" s="37" t="n">
        <v>1</v>
      </c>
      <c r="H1310" s="37" t="n">
        <v>0</v>
      </c>
      <c r="I1310" s="37" t="n">
        <v>0</v>
      </c>
    </row>
    <row r="1311" customFormat="false" ht="15" hidden="false" customHeight="false" outlineLevel="0" collapsed="false">
      <c r="A1311" s="37" t="s">
        <v>1797</v>
      </c>
      <c r="B1311" s="37" t="s">
        <v>2310</v>
      </c>
      <c r="C1311" s="37" t="s">
        <v>185</v>
      </c>
      <c r="D1311" s="37" t="s">
        <v>187</v>
      </c>
      <c r="E1311" s="37" t="s">
        <v>185</v>
      </c>
      <c r="F1311" s="37" t="s">
        <v>185</v>
      </c>
      <c r="G1311" s="37" t="n">
        <v>1</v>
      </c>
      <c r="H1311" s="37" t="n">
        <v>0</v>
      </c>
      <c r="I1311" s="37" t="n">
        <v>0</v>
      </c>
    </row>
    <row r="1312" customFormat="false" ht="15" hidden="false" customHeight="false" outlineLevel="0" collapsed="false">
      <c r="A1312" s="37" t="s">
        <v>1798</v>
      </c>
      <c r="B1312" s="37" t="s">
        <v>2310</v>
      </c>
      <c r="C1312" s="37" t="s">
        <v>185</v>
      </c>
      <c r="D1312" s="37" t="s">
        <v>187</v>
      </c>
      <c r="E1312" s="37" t="s">
        <v>185</v>
      </c>
      <c r="F1312" s="37" t="s">
        <v>185</v>
      </c>
      <c r="G1312" s="37" t="n">
        <v>0</v>
      </c>
      <c r="H1312" s="37" t="n">
        <v>0</v>
      </c>
      <c r="I1312" s="37" t="n">
        <v>0</v>
      </c>
    </row>
    <row r="1313" customFormat="false" ht="15" hidden="false" customHeight="false" outlineLevel="0" collapsed="false">
      <c r="A1313" s="37" t="s">
        <v>1365</v>
      </c>
      <c r="B1313" s="37" t="s">
        <v>2310</v>
      </c>
      <c r="C1313" s="37" t="s">
        <v>185</v>
      </c>
      <c r="D1313" s="37" t="s">
        <v>187</v>
      </c>
      <c r="E1313" s="37" t="s">
        <v>185</v>
      </c>
      <c r="F1313" s="37" t="s">
        <v>185</v>
      </c>
      <c r="G1313" s="37" t="n">
        <v>0</v>
      </c>
      <c r="H1313" s="37" t="n">
        <v>0</v>
      </c>
      <c r="I1313" s="37" t="n">
        <v>0</v>
      </c>
    </row>
    <row r="1314" customFormat="false" ht="15" hidden="false" customHeight="false" outlineLevel="0" collapsed="false">
      <c r="A1314" s="37" t="s">
        <v>1799</v>
      </c>
      <c r="B1314" s="37" t="s">
        <v>2310</v>
      </c>
      <c r="C1314" s="37" t="s">
        <v>185</v>
      </c>
      <c r="D1314" s="37" t="s">
        <v>187</v>
      </c>
      <c r="E1314" s="37" t="s">
        <v>185</v>
      </c>
      <c r="F1314" s="37" t="s">
        <v>185</v>
      </c>
      <c r="G1314" s="37" t="n">
        <v>0</v>
      </c>
      <c r="H1314" s="37" t="n">
        <v>0</v>
      </c>
      <c r="I1314" s="37" t="n">
        <v>0</v>
      </c>
    </row>
    <row r="1315" customFormat="false" ht="15" hidden="false" customHeight="false" outlineLevel="0" collapsed="false">
      <c r="A1315" s="37" t="s">
        <v>1535</v>
      </c>
      <c r="B1315" s="37" t="s">
        <v>2310</v>
      </c>
      <c r="C1315" s="37" t="s">
        <v>185</v>
      </c>
      <c r="D1315" s="37" t="s">
        <v>187</v>
      </c>
      <c r="E1315" s="37" t="s">
        <v>185</v>
      </c>
      <c r="F1315" s="37" t="s">
        <v>185</v>
      </c>
      <c r="G1315" s="37" t="n">
        <v>1</v>
      </c>
      <c r="H1315" s="37" t="n">
        <v>0</v>
      </c>
      <c r="I1315" s="37" t="n">
        <v>0</v>
      </c>
    </row>
    <row r="1316" customFormat="false" ht="15" hidden="false" customHeight="false" outlineLevel="0" collapsed="false">
      <c r="A1316" s="37" t="s">
        <v>1800</v>
      </c>
      <c r="B1316" s="37" t="s">
        <v>2310</v>
      </c>
      <c r="C1316" s="37" t="s">
        <v>185</v>
      </c>
      <c r="D1316" s="37" t="s">
        <v>187</v>
      </c>
      <c r="E1316" s="37" t="s">
        <v>185</v>
      </c>
      <c r="F1316" s="37" t="s">
        <v>185</v>
      </c>
      <c r="G1316" s="37" t="n">
        <v>0</v>
      </c>
      <c r="H1316" s="37" t="n">
        <v>0</v>
      </c>
      <c r="I1316" s="37" t="n">
        <v>0</v>
      </c>
    </row>
    <row r="1317" customFormat="false" ht="15" hidden="false" customHeight="false" outlineLevel="0" collapsed="false">
      <c r="A1317" s="37" t="s">
        <v>1801</v>
      </c>
      <c r="B1317" s="37" t="s">
        <v>2310</v>
      </c>
      <c r="C1317" s="37" t="s">
        <v>185</v>
      </c>
      <c r="D1317" s="37" t="s">
        <v>187</v>
      </c>
      <c r="E1317" s="37" t="s">
        <v>185</v>
      </c>
      <c r="F1317" s="37" t="s">
        <v>185</v>
      </c>
      <c r="G1317" s="37" t="n">
        <v>0</v>
      </c>
      <c r="H1317" s="37" t="n">
        <v>0</v>
      </c>
      <c r="I1317" s="37" t="n">
        <v>0</v>
      </c>
    </row>
    <row r="1318" customFormat="false" ht="15" hidden="false" customHeight="false" outlineLevel="0" collapsed="false">
      <c r="A1318" s="37" t="s">
        <v>1802</v>
      </c>
      <c r="B1318" s="37" t="s">
        <v>2311</v>
      </c>
      <c r="C1318" s="37" t="s">
        <v>185</v>
      </c>
      <c r="D1318" s="37" t="s">
        <v>187</v>
      </c>
      <c r="E1318" s="37" t="s">
        <v>185</v>
      </c>
      <c r="F1318" s="37" t="s">
        <v>185</v>
      </c>
      <c r="G1318" s="37" t="n">
        <v>0</v>
      </c>
      <c r="H1318" s="37" t="n">
        <v>0</v>
      </c>
      <c r="I1318" s="37" t="n">
        <v>0</v>
      </c>
    </row>
    <row r="1319" customFormat="false" ht="15" hidden="false" customHeight="false" outlineLevel="0" collapsed="false">
      <c r="A1319" s="37" t="s">
        <v>676</v>
      </c>
      <c r="B1319" s="37" t="s">
        <v>2310</v>
      </c>
      <c r="C1319" s="37" t="s">
        <v>185</v>
      </c>
      <c r="D1319" s="37" t="s">
        <v>187</v>
      </c>
      <c r="E1319" s="37" t="s">
        <v>185</v>
      </c>
      <c r="F1319" s="37" t="s">
        <v>185</v>
      </c>
      <c r="G1319" s="37" t="n">
        <v>0</v>
      </c>
      <c r="H1319" s="37" t="n">
        <v>0</v>
      </c>
      <c r="I1319" s="37" t="n">
        <v>0</v>
      </c>
    </row>
    <row r="1320" customFormat="false" ht="15" hidden="false" customHeight="false" outlineLevel="0" collapsed="false">
      <c r="A1320" s="37" t="s">
        <v>1803</v>
      </c>
      <c r="B1320" s="37" t="s">
        <v>2310</v>
      </c>
      <c r="C1320" s="37" t="s">
        <v>185</v>
      </c>
      <c r="D1320" s="37" t="s">
        <v>187</v>
      </c>
      <c r="E1320" s="37" t="s">
        <v>185</v>
      </c>
      <c r="F1320" s="37" t="s">
        <v>185</v>
      </c>
      <c r="G1320" s="37" t="n">
        <v>0</v>
      </c>
      <c r="H1320" s="37" t="n">
        <v>0</v>
      </c>
      <c r="I1320" s="37" t="n">
        <v>0</v>
      </c>
    </row>
    <row r="1321" customFormat="false" ht="15" hidden="false" customHeight="false" outlineLevel="0" collapsed="false">
      <c r="A1321" s="37" t="s">
        <v>1804</v>
      </c>
      <c r="B1321" s="37" t="s">
        <v>2310</v>
      </c>
      <c r="C1321" s="37" t="s">
        <v>185</v>
      </c>
      <c r="D1321" s="37" t="s">
        <v>187</v>
      </c>
      <c r="E1321" s="37" t="s">
        <v>185</v>
      </c>
      <c r="F1321" s="37" t="s">
        <v>185</v>
      </c>
      <c r="G1321" s="37" t="n">
        <v>0</v>
      </c>
      <c r="H1321" s="37" t="n">
        <v>0</v>
      </c>
      <c r="I1321" s="37" t="n">
        <v>0</v>
      </c>
    </row>
    <row r="1322" customFormat="false" ht="15" hidden="false" customHeight="false" outlineLevel="0" collapsed="false">
      <c r="A1322" s="37" t="s">
        <v>1805</v>
      </c>
      <c r="B1322" s="37" t="s">
        <v>2310</v>
      </c>
      <c r="C1322" s="37" t="s">
        <v>185</v>
      </c>
      <c r="D1322" s="37" t="s">
        <v>187</v>
      </c>
      <c r="E1322" s="37" t="s">
        <v>185</v>
      </c>
      <c r="F1322" s="37" t="s">
        <v>185</v>
      </c>
      <c r="G1322" s="37" t="n">
        <v>0</v>
      </c>
      <c r="H1322" s="37" t="n">
        <v>0</v>
      </c>
      <c r="I1322" s="37" t="n">
        <v>0</v>
      </c>
    </row>
    <row r="1323" customFormat="false" ht="15" hidden="false" customHeight="false" outlineLevel="0" collapsed="false">
      <c r="A1323" s="37" t="s">
        <v>1806</v>
      </c>
      <c r="B1323" s="37" t="s">
        <v>2310</v>
      </c>
      <c r="C1323" s="37" t="s">
        <v>185</v>
      </c>
      <c r="D1323" s="37" t="s">
        <v>187</v>
      </c>
      <c r="E1323" s="37" t="s">
        <v>185</v>
      </c>
      <c r="F1323" s="37" t="s">
        <v>185</v>
      </c>
      <c r="G1323" s="37" t="n">
        <v>0</v>
      </c>
      <c r="H1323" s="37" t="n">
        <v>0</v>
      </c>
      <c r="I1323" s="37" t="n">
        <v>0</v>
      </c>
    </row>
    <row r="1324" customFormat="false" ht="15" hidden="false" customHeight="false" outlineLevel="0" collapsed="false">
      <c r="A1324" s="37" t="s">
        <v>1807</v>
      </c>
      <c r="B1324" s="37" t="s">
        <v>2310</v>
      </c>
      <c r="C1324" s="37" t="s">
        <v>185</v>
      </c>
      <c r="D1324" s="37" t="s">
        <v>187</v>
      </c>
      <c r="E1324" s="37" t="s">
        <v>185</v>
      </c>
      <c r="F1324" s="37" t="s">
        <v>185</v>
      </c>
      <c r="G1324" s="37" t="n">
        <v>0</v>
      </c>
      <c r="H1324" s="37" t="n">
        <v>0</v>
      </c>
      <c r="I1324" s="37" t="n">
        <v>0</v>
      </c>
    </row>
    <row r="1325" customFormat="false" ht="15" hidden="false" customHeight="false" outlineLevel="0" collapsed="false">
      <c r="A1325" s="37" t="s">
        <v>1808</v>
      </c>
      <c r="B1325" s="37" t="s">
        <v>2310</v>
      </c>
      <c r="C1325" s="37" t="s">
        <v>185</v>
      </c>
      <c r="D1325" s="37" t="s">
        <v>187</v>
      </c>
      <c r="E1325" s="37" t="s">
        <v>185</v>
      </c>
      <c r="F1325" s="37" t="s">
        <v>185</v>
      </c>
      <c r="G1325" s="37" t="n">
        <v>0</v>
      </c>
      <c r="H1325" s="37" t="n">
        <v>0</v>
      </c>
      <c r="I1325" s="37" t="n">
        <v>0</v>
      </c>
    </row>
    <row r="1326" customFormat="false" ht="15" hidden="false" customHeight="false" outlineLevel="0" collapsed="false">
      <c r="A1326" s="37" t="s">
        <v>1809</v>
      </c>
      <c r="B1326" s="37" t="s">
        <v>2311</v>
      </c>
      <c r="C1326" s="37" t="s">
        <v>185</v>
      </c>
      <c r="D1326" s="37" t="s">
        <v>187</v>
      </c>
      <c r="E1326" s="37" t="s">
        <v>185</v>
      </c>
      <c r="F1326" s="37" t="s">
        <v>185</v>
      </c>
      <c r="G1326" s="37" t="n">
        <v>0</v>
      </c>
      <c r="H1326" s="37" t="n">
        <v>0</v>
      </c>
      <c r="I1326" s="37" t="n">
        <v>0</v>
      </c>
    </row>
    <row r="1327" customFormat="false" ht="15" hidden="false" customHeight="false" outlineLevel="0" collapsed="false">
      <c r="A1327" s="37" t="s">
        <v>1810</v>
      </c>
      <c r="B1327" s="37" t="s">
        <v>2310</v>
      </c>
      <c r="C1327" s="37" t="s">
        <v>185</v>
      </c>
      <c r="D1327" s="37" t="s">
        <v>187</v>
      </c>
      <c r="E1327" s="37" t="s">
        <v>185</v>
      </c>
      <c r="F1327" s="37" t="s">
        <v>185</v>
      </c>
      <c r="G1327" s="37" t="n">
        <v>0</v>
      </c>
      <c r="H1327" s="37" t="n">
        <v>0</v>
      </c>
      <c r="I1327" s="37" t="n">
        <v>0</v>
      </c>
    </row>
    <row r="1328" customFormat="false" ht="15" hidden="false" customHeight="false" outlineLevel="0" collapsed="false">
      <c r="A1328" s="37" t="s">
        <v>1811</v>
      </c>
      <c r="B1328" s="37" t="s">
        <v>2310</v>
      </c>
      <c r="C1328" s="37" t="s">
        <v>185</v>
      </c>
      <c r="D1328" s="37" t="s">
        <v>187</v>
      </c>
      <c r="E1328" s="37" t="s">
        <v>185</v>
      </c>
      <c r="F1328" s="37" t="s">
        <v>185</v>
      </c>
      <c r="G1328" s="37" t="n">
        <v>0</v>
      </c>
      <c r="H1328" s="37" t="n">
        <v>0</v>
      </c>
      <c r="I1328" s="37" t="n">
        <v>0</v>
      </c>
    </row>
    <row r="1329" customFormat="false" ht="15" hidden="false" customHeight="false" outlineLevel="0" collapsed="false">
      <c r="A1329" s="37" t="s">
        <v>1812</v>
      </c>
      <c r="B1329" s="37" t="s">
        <v>2312</v>
      </c>
      <c r="C1329" s="37" t="s">
        <v>185</v>
      </c>
      <c r="D1329" s="37" t="s">
        <v>187</v>
      </c>
      <c r="E1329" s="37" t="s">
        <v>185</v>
      </c>
      <c r="F1329" s="37" t="s">
        <v>185</v>
      </c>
      <c r="G1329" s="37" t="n">
        <v>0</v>
      </c>
      <c r="H1329" s="37" t="n">
        <v>0</v>
      </c>
      <c r="I1329" s="37" t="n">
        <v>0</v>
      </c>
    </row>
    <row r="1330" customFormat="false" ht="15" hidden="false" customHeight="false" outlineLevel="0" collapsed="false">
      <c r="A1330" s="37" t="s">
        <v>1813</v>
      </c>
      <c r="B1330" s="37" t="s">
        <v>2310</v>
      </c>
      <c r="C1330" s="37" t="s">
        <v>185</v>
      </c>
      <c r="D1330" s="37" t="s">
        <v>187</v>
      </c>
      <c r="E1330" s="37" t="s">
        <v>185</v>
      </c>
      <c r="F1330" s="37" t="s">
        <v>185</v>
      </c>
      <c r="G1330" s="37" t="n">
        <v>0</v>
      </c>
      <c r="H1330" s="37" t="n">
        <v>0</v>
      </c>
      <c r="I1330" s="37" t="n">
        <v>0</v>
      </c>
    </row>
    <row r="1331" customFormat="false" ht="15" hidden="false" customHeight="false" outlineLevel="0" collapsed="false">
      <c r="A1331" s="37" t="s">
        <v>1814</v>
      </c>
      <c r="B1331" s="37" t="s">
        <v>2310</v>
      </c>
      <c r="C1331" s="37" t="s">
        <v>185</v>
      </c>
      <c r="D1331" s="37" t="s">
        <v>187</v>
      </c>
      <c r="E1331" s="37" t="s">
        <v>185</v>
      </c>
      <c r="F1331" s="37" t="s">
        <v>185</v>
      </c>
      <c r="G1331" s="37" t="n">
        <v>0</v>
      </c>
      <c r="H1331" s="37" t="n">
        <v>0</v>
      </c>
      <c r="I1331" s="37" t="n">
        <v>0</v>
      </c>
    </row>
    <row r="1332" customFormat="false" ht="15" hidden="false" customHeight="false" outlineLevel="0" collapsed="false">
      <c r="A1332" s="37" t="s">
        <v>1815</v>
      </c>
      <c r="B1332" s="37" t="s">
        <v>2310</v>
      </c>
      <c r="C1332" s="37" t="s">
        <v>185</v>
      </c>
      <c r="D1332" s="37" t="s">
        <v>187</v>
      </c>
      <c r="E1332" s="37" t="s">
        <v>185</v>
      </c>
      <c r="F1332" s="37" t="s">
        <v>185</v>
      </c>
      <c r="G1332" s="37" t="n">
        <v>0</v>
      </c>
      <c r="H1332" s="37" t="n">
        <v>0</v>
      </c>
      <c r="I1332" s="37" t="n">
        <v>0</v>
      </c>
    </row>
    <row r="1333" customFormat="false" ht="15" hidden="false" customHeight="false" outlineLevel="0" collapsed="false">
      <c r="A1333" s="37" t="s">
        <v>1816</v>
      </c>
      <c r="B1333" s="37" t="s">
        <v>2311</v>
      </c>
      <c r="C1333" s="37" t="s">
        <v>185</v>
      </c>
      <c r="D1333" s="37" t="s">
        <v>187</v>
      </c>
      <c r="E1333" s="37" t="s">
        <v>185</v>
      </c>
      <c r="F1333" s="37" t="s">
        <v>185</v>
      </c>
      <c r="G1333" s="37" t="n">
        <v>0</v>
      </c>
      <c r="H1333" s="37" t="n">
        <v>0</v>
      </c>
      <c r="I1333" s="37" t="n">
        <v>0</v>
      </c>
    </row>
    <row r="1334" customFormat="false" ht="15" hidden="false" customHeight="false" outlineLevel="0" collapsed="false">
      <c r="A1334" s="37" t="s">
        <v>1817</v>
      </c>
      <c r="B1334" s="37" t="s">
        <v>2310</v>
      </c>
      <c r="C1334" s="37" t="s">
        <v>185</v>
      </c>
      <c r="D1334" s="37" t="s">
        <v>187</v>
      </c>
      <c r="E1334" s="37" t="s">
        <v>185</v>
      </c>
      <c r="F1334" s="37" t="s">
        <v>185</v>
      </c>
      <c r="G1334" s="37" t="n">
        <v>0</v>
      </c>
      <c r="H1334" s="37" t="n">
        <v>0</v>
      </c>
      <c r="I1334" s="37" t="n">
        <v>0</v>
      </c>
    </row>
    <row r="1335" customFormat="false" ht="15" hidden="false" customHeight="false" outlineLevel="0" collapsed="false">
      <c r="A1335" s="37" t="s">
        <v>725</v>
      </c>
      <c r="B1335" s="37" t="s">
        <v>2310</v>
      </c>
      <c r="C1335" s="37" t="s">
        <v>185</v>
      </c>
      <c r="D1335" s="37" t="s">
        <v>187</v>
      </c>
      <c r="E1335" s="37" t="s">
        <v>185</v>
      </c>
      <c r="F1335" s="37" t="s">
        <v>187</v>
      </c>
      <c r="G1335" s="37" t="n">
        <v>0</v>
      </c>
      <c r="H1335" s="37" t="n">
        <v>0</v>
      </c>
      <c r="I1335" s="37" t="n">
        <v>0</v>
      </c>
    </row>
    <row r="1336" customFormat="false" ht="15" hidden="false" customHeight="false" outlineLevel="0" collapsed="false">
      <c r="A1336" s="37" t="s">
        <v>1818</v>
      </c>
      <c r="B1336" s="37" t="s">
        <v>2310</v>
      </c>
      <c r="C1336" s="37" t="s">
        <v>185</v>
      </c>
      <c r="D1336" s="37" t="s">
        <v>187</v>
      </c>
      <c r="E1336" s="37" t="s">
        <v>185</v>
      </c>
      <c r="F1336" s="37" t="s">
        <v>185</v>
      </c>
      <c r="G1336" s="37" t="n">
        <v>0</v>
      </c>
      <c r="H1336" s="37" t="n">
        <v>0</v>
      </c>
      <c r="I1336" s="37" t="n">
        <v>0</v>
      </c>
    </row>
    <row r="1337" customFormat="false" ht="15" hidden="false" customHeight="false" outlineLevel="0" collapsed="false">
      <c r="A1337" s="37" t="s">
        <v>1819</v>
      </c>
      <c r="B1337" s="37" t="s">
        <v>2310</v>
      </c>
      <c r="C1337" s="37" t="s">
        <v>185</v>
      </c>
      <c r="D1337" s="37" t="s">
        <v>187</v>
      </c>
      <c r="E1337" s="37" t="s">
        <v>185</v>
      </c>
      <c r="F1337" s="37" t="s">
        <v>185</v>
      </c>
      <c r="G1337" s="37" t="n">
        <v>0</v>
      </c>
      <c r="H1337" s="37" t="n">
        <v>0</v>
      </c>
      <c r="I1337" s="37" t="n">
        <v>0</v>
      </c>
    </row>
    <row r="1338" customFormat="false" ht="15" hidden="false" customHeight="false" outlineLevel="0" collapsed="false">
      <c r="A1338" s="37" t="s">
        <v>1820</v>
      </c>
      <c r="B1338" s="37" t="s">
        <v>2310</v>
      </c>
      <c r="C1338" s="37" t="s">
        <v>185</v>
      </c>
      <c r="D1338" s="37" t="s">
        <v>187</v>
      </c>
      <c r="E1338" s="37" t="s">
        <v>187</v>
      </c>
      <c r="F1338" s="37" t="s">
        <v>185</v>
      </c>
      <c r="G1338" s="37" t="n">
        <v>0</v>
      </c>
      <c r="H1338" s="37" t="n">
        <v>0</v>
      </c>
      <c r="I1338" s="37" t="n">
        <v>0</v>
      </c>
    </row>
    <row r="1339" customFormat="false" ht="15" hidden="false" customHeight="false" outlineLevel="0" collapsed="false">
      <c r="A1339" s="37" t="s">
        <v>1821</v>
      </c>
      <c r="B1339" s="37" t="s">
        <v>2310</v>
      </c>
      <c r="C1339" s="37" t="s">
        <v>185</v>
      </c>
      <c r="D1339" s="37" t="s">
        <v>187</v>
      </c>
      <c r="E1339" s="37" t="s">
        <v>185</v>
      </c>
      <c r="F1339" s="37" t="s">
        <v>185</v>
      </c>
      <c r="G1339" s="37" t="n">
        <v>1</v>
      </c>
      <c r="H1339" s="37" t="n">
        <v>0</v>
      </c>
      <c r="I1339" s="37" t="n">
        <v>0</v>
      </c>
    </row>
    <row r="1340" customFormat="false" ht="15" hidden="false" customHeight="false" outlineLevel="0" collapsed="false">
      <c r="A1340" s="37" t="s">
        <v>1822</v>
      </c>
      <c r="B1340" s="37" t="s">
        <v>2310</v>
      </c>
      <c r="C1340" s="37" t="s">
        <v>185</v>
      </c>
      <c r="D1340" s="37" t="s">
        <v>187</v>
      </c>
      <c r="E1340" s="37" t="s">
        <v>185</v>
      </c>
      <c r="F1340" s="37" t="s">
        <v>185</v>
      </c>
      <c r="G1340" s="37" t="n">
        <v>0</v>
      </c>
      <c r="H1340" s="37" t="n">
        <v>0</v>
      </c>
      <c r="I1340" s="37" t="n">
        <v>0</v>
      </c>
    </row>
    <row r="1341" customFormat="false" ht="15" hidden="false" customHeight="false" outlineLevel="0" collapsed="false">
      <c r="A1341" s="37" t="s">
        <v>1823</v>
      </c>
      <c r="B1341" s="37" t="s">
        <v>2311</v>
      </c>
      <c r="C1341" s="37" t="s">
        <v>185</v>
      </c>
      <c r="D1341" s="37" t="s">
        <v>187</v>
      </c>
      <c r="E1341" s="37" t="s">
        <v>185</v>
      </c>
      <c r="F1341" s="37" t="s">
        <v>185</v>
      </c>
      <c r="G1341" s="37" t="n">
        <v>1</v>
      </c>
      <c r="H1341" s="37" t="n">
        <v>0</v>
      </c>
      <c r="I1341" s="37" t="n">
        <v>0</v>
      </c>
    </row>
    <row r="1342" customFormat="false" ht="15" hidden="false" customHeight="false" outlineLevel="0" collapsed="false">
      <c r="A1342" s="37" t="s">
        <v>1824</v>
      </c>
      <c r="B1342" s="37" t="s">
        <v>2310</v>
      </c>
      <c r="C1342" s="37" t="s">
        <v>185</v>
      </c>
      <c r="D1342" s="37" t="s">
        <v>187</v>
      </c>
      <c r="E1342" s="37" t="s">
        <v>185</v>
      </c>
      <c r="F1342" s="37" t="s">
        <v>185</v>
      </c>
      <c r="G1342" s="37" t="n">
        <v>0</v>
      </c>
      <c r="H1342" s="37" t="n">
        <v>0</v>
      </c>
      <c r="I1342" s="37" t="n">
        <v>0</v>
      </c>
    </row>
    <row r="1343" customFormat="false" ht="15" hidden="false" customHeight="false" outlineLevel="0" collapsed="false">
      <c r="A1343" s="37" t="s">
        <v>1825</v>
      </c>
      <c r="B1343" s="37" t="s">
        <v>2310</v>
      </c>
      <c r="C1343" s="37" t="s">
        <v>185</v>
      </c>
      <c r="D1343" s="37" t="s">
        <v>187</v>
      </c>
      <c r="E1343" s="37" t="s">
        <v>185</v>
      </c>
      <c r="F1343" s="37" t="s">
        <v>185</v>
      </c>
      <c r="G1343" s="37" t="n">
        <v>0</v>
      </c>
      <c r="H1343" s="37" t="n">
        <v>0</v>
      </c>
      <c r="I1343" s="37" t="n">
        <v>0</v>
      </c>
    </row>
    <row r="1344" customFormat="false" ht="15" hidden="false" customHeight="false" outlineLevel="0" collapsed="false">
      <c r="A1344" s="37" t="s">
        <v>1350</v>
      </c>
      <c r="B1344" s="37" t="s">
        <v>2310</v>
      </c>
      <c r="C1344" s="37" t="s">
        <v>185</v>
      </c>
      <c r="D1344" s="37" t="s">
        <v>187</v>
      </c>
      <c r="E1344" s="37" t="s">
        <v>185</v>
      </c>
      <c r="F1344" s="37" t="s">
        <v>185</v>
      </c>
      <c r="G1344" s="37" t="n">
        <v>0</v>
      </c>
      <c r="H1344" s="37" t="n">
        <v>0</v>
      </c>
      <c r="I1344" s="37" t="n">
        <v>0</v>
      </c>
    </row>
    <row r="1345" customFormat="false" ht="15" hidden="false" customHeight="false" outlineLevel="0" collapsed="false">
      <c r="A1345" s="37" t="s">
        <v>389</v>
      </c>
      <c r="B1345" s="37" t="s">
        <v>2310</v>
      </c>
      <c r="C1345" s="37" t="s">
        <v>185</v>
      </c>
      <c r="D1345" s="37" t="s">
        <v>187</v>
      </c>
      <c r="E1345" s="37" t="s">
        <v>185</v>
      </c>
      <c r="F1345" s="37" t="s">
        <v>185</v>
      </c>
      <c r="G1345" s="37" t="n">
        <v>0</v>
      </c>
      <c r="H1345" s="37" t="n">
        <v>0</v>
      </c>
      <c r="I1345" s="37" t="n">
        <v>0</v>
      </c>
    </row>
    <row r="1346" customFormat="false" ht="15" hidden="false" customHeight="false" outlineLevel="0" collapsed="false">
      <c r="A1346" s="37" t="s">
        <v>1826</v>
      </c>
      <c r="B1346" s="37" t="s">
        <v>2310</v>
      </c>
      <c r="C1346" s="37" t="s">
        <v>185</v>
      </c>
      <c r="D1346" s="37" t="s">
        <v>187</v>
      </c>
      <c r="E1346" s="37" t="s">
        <v>185</v>
      </c>
      <c r="F1346" s="37" t="s">
        <v>185</v>
      </c>
      <c r="G1346" s="37" t="n">
        <v>0</v>
      </c>
      <c r="H1346" s="37" t="n">
        <v>0</v>
      </c>
      <c r="I1346" s="37" t="n">
        <v>0</v>
      </c>
    </row>
    <row r="1347" customFormat="false" ht="15" hidden="false" customHeight="false" outlineLevel="0" collapsed="false">
      <c r="A1347" s="37" t="s">
        <v>1827</v>
      </c>
      <c r="B1347" s="37" t="s">
        <v>2310</v>
      </c>
      <c r="C1347" s="37" t="s">
        <v>185</v>
      </c>
      <c r="D1347" s="37" t="s">
        <v>187</v>
      </c>
      <c r="E1347" s="37" t="s">
        <v>185</v>
      </c>
      <c r="F1347" s="37" t="s">
        <v>185</v>
      </c>
      <c r="G1347" s="37" t="n">
        <v>1</v>
      </c>
      <c r="H1347" s="37" t="n">
        <v>0</v>
      </c>
      <c r="I1347" s="37" t="n">
        <v>0</v>
      </c>
    </row>
    <row r="1348" customFormat="false" ht="15" hidden="false" customHeight="false" outlineLevel="0" collapsed="false">
      <c r="A1348" s="37" t="s">
        <v>1828</v>
      </c>
      <c r="B1348" s="37" t="s">
        <v>2310</v>
      </c>
      <c r="C1348" s="37" t="s">
        <v>185</v>
      </c>
      <c r="D1348" s="37" t="s">
        <v>187</v>
      </c>
      <c r="E1348" s="37" t="s">
        <v>185</v>
      </c>
      <c r="F1348" s="37" t="s">
        <v>187</v>
      </c>
      <c r="G1348" s="37" t="n">
        <v>0</v>
      </c>
      <c r="H1348" s="37" t="n">
        <v>0</v>
      </c>
      <c r="I1348" s="37" t="n">
        <v>0</v>
      </c>
    </row>
    <row r="1349" customFormat="false" ht="15" hidden="false" customHeight="false" outlineLevel="0" collapsed="false">
      <c r="A1349" s="37" t="s">
        <v>924</v>
      </c>
      <c r="B1349" s="37" t="s">
        <v>2310</v>
      </c>
      <c r="C1349" s="37" t="s">
        <v>185</v>
      </c>
      <c r="D1349" s="37" t="s">
        <v>187</v>
      </c>
      <c r="E1349" s="37" t="s">
        <v>185</v>
      </c>
      <c r="F1349" s="37" t="s">
        <v>187</v>
      </c>
      <c r="G1349" s="37" t="n">
        <v>1</v>
      </c>
      <c r="H1349" s="37" t="n">
        <v>1</v>
      </c>
      <c r="I1349" s="37" t="n">
        <v>0</v>
      </c>
    </row>
    <row r="1350" customFormat="false" ht="15" hidden="false" customHeight="false" outlineLevel="0" collapsed="false">
      <c r="A1350" s="37" t="s">
        <v>755</v>
      </c>
      <c r="B1350" s="37" t="s">
        <v>2310</v>
      </c>
      <c r="C1350" s="37" t="s">
        <v>185</v>
      </c>
      <c r="D1350" s="37" t="s">
        <v>187</v>
      </c>
      <c r="E1350" s="37" t="s">
        <v>185</v>
      </c>
      <c r="F1350" s="37" t="s">
        <v>185</v>
      </c>
      <c r="G1350" s="37" t="n">
        <v>0</v>
      </c>
      <c r="H1350" s="37" t="n">
        <v>0</v>
      </c>
      <c r="I1350" s="37" t="n">
        <v>0</v>
      </c>
    </row>
    <row r="1351" customFormat="false" ht="15" hidden="false" customHeight="false" outlineLevel="0" collapsed="false">
      <c r="A1351" s="37" t="s">
        <v>1829</v>
      </c>
      <c r="B1351" s="37" t="s">
        <v>2312</v>
      </c>
      <c r="C1351" s="37" t="s">
        <v>187</v>
      </c>
      <c r="D1351" s="37" t="s">
        <v>187</v>
      </c>
      <c r="E1351" s="37" t="s">
        <v>185</v>
      </c>
      <c r="F1351" s="37" t="s">
        <v>185</v>
      </c>
      <c r="G1351" s="37" t="n">
        <v>0</v>
      </c>
      <c r="H1351" s="37" t="n">
        <v>0</v>
      </c>
      <c r="I1351" s="37" t="n">
        <v>0</v>
      </c>
    </row>
    <row r="1352" customFormat="false" ht="15" hidden="false" customHeight="false" outlineLevel="0" collapsed="false">
      <c r="A1352" s="37" t="s">
        <v>1830</v>
      </c>
      <c r="B1352" s="37" t="s">
        <v>2310</v>
      </c>
      <c r="C1352" s="37" t="s">
        <v>185</v>
      </c>
      <c r="D1352" s="37" t="s">
        <v>187</v>
      </c>
      <c r="E1352" s="37" t="s">
        <v>185</v>
      </c>
      <c r="F1352" s="37" t="s">
        <v>185</v>
      </c>
      <c r="G1352" s="37" t="n">
        <v>1</v>
      </c>
      <c r="H1352" s="37" t="n">
        <v>0</v>
      </c>
      <c r="I1352" s="37" t="n">
        <v>0</v>
      </c>
    </row>
    <row r="1353" customFormat="false" ht="15" hidden="false" customHeight="false" outlineLevel="0" collapsed="false">
      <c r="A1353" s="37" t="s">
        <v>1831</v>
      </c>
      <c r="B1353" s="37" t="s">
        <v>2310</v>
      </c>
      <c r="C1353" s="37" t="s">
        <v>187</v>
      </c>
      <c r="D1353" s="37" t="s">
        <v>187</v>
      </c>
      <c r="E1353" s="37" t="s">
        <v>185</v>
      </c>
      <c r="F1353" s="37" t="s">
        <v>187</v>
      </c>
      <c r="G1353" s="37" t="n">
        <v>0</v>
      </c>
      <c r="H1353" s="37" t="n">
        <v>0</v>
      </c>
      <c r="I1353" s="37" t="n">
        <v>0</v>
      </c>
    </row>
    <row r="1354" customFormat="false" ht="15" hidden="false" customHeight="false" outlineLevel="0" collapsed="false">
      <c r="A1354" s="37" t="s">
        <v>1832</v>
      </c>
      <c r="B1354" s="37" t="s">
        <v>2310</v>
      </c>
      <c r="C1354" s="37" t="s">
        <v>187</v>
      </c>
      <c r="D1354" s="37" t="s">
        <v>187</v>
      </c>
      <c r="E1354" s="37" t="s">
        <v>185</v>
      </c>
      <c r="F1354" s="37" t="s">
        <v>185</v>
      </c>
      <c r="G1354" s="37" t="n">
        <v>0</v>
      </c>
      <c r="H1354" s="37" t="n">
        <v>0</v>
      </c>
      <c r="I1354" s="37" t="n">
        <v>0</v>
      </c>
    </row>
    <row r="1355" customFormat="false" ht="15" hidden="false" customHeight="false" outlineLevel="0" collapsed="false">
      <c r="A1355" s="37" t="s">
        <v>1833</v>
      </c>
      <c r="B1355" s="37" t="s">
        <v>2310</v>
      </c>
      <c r="C1355" s="37" t="s">
        <v>185</v>
      </c>
      <c r="D1355" s="37" t="s">
        <v>187</v>
      </c>
      <c r="E1355" s="37" t="s">
        <v>185</v>
      </c>
      <c r="F1355" s="37" t="s">
        <v>187</v>
      </c>
      <c r="G1355" s="37" t="n">
        <v>0</v>
      </c>
      <c r="H1355" s="37" t="n">
        <v>0</v>
      </c>
      <c r="I1355" s="37" t="n">
        <v>0</v>
      </c>
    </row>
    <row r="1356" customFormat="false" ht="15" hidden="false" customHeight="false" outlineLevel="0" collapsed="false">
      <c r="A1356" s="37" t="s">
        <v>1426</v>
      </c>
      <c r="B1356" s="37" t="s">
        <v>2310</v>
      </c>
      <c r="C1356" s="37" t="s">
        <v>185</v>
      </c>
      <c r="D1356" s="37" t="s">
        <v>187</v>
      </c>
      <c r="E1356" s="37" t="s">
        <v>185</v>
      </c>
      <c r="F1356" s="37" t="s">
        <v>185</v>
      </c>
      <c r="G1356" s="37" t="n">
        <v>0</v>
      </c>
      <c r="H1356" s="37" t="n">
        <v>0</v>
      </c>
      <c r="I1356" s="37" t="n">
        <v>0</v>
      </c>
    </row>
    <row r="1357" customFormat="false" ht="15" hidden="false" customHeight="false" outlineLevel="0" collapsed="false">
      <c r="A1357" s="37" t="s">
        <v>1834</v>
      </c>
      <c r="B1357" s="37" t="s">
        <v>2310</v>
      </c>
      <c r="C1357" s="37" t="s">
        <v>185</v>
      </c>
      <c r="D1357" s="37" t="s">
        <v>187</v>
      </c>
      <c r="E1357" s="37" t="s">
        <v>185</v>
      </c>
      <c r="F1357" s="37" t="s">
        <v>185</v>
      </c>
      <c r="G1357" s="37" t="n">
        <v>1</v>
      </c>
      <c r="H1357" s="37" t="n">
        <v>0</v>
      </c>
      <c r="I1357" s="37" t="n">
        <v>0</v>
      </c>
    </row>
    <row r="1358" customFormat="false" ht="15" hidden="false" customHeight="false" outlineLevel="0" collapsed="false">
      <c r="A1358" s="37" t="s">
        <v>1835</v>
      </c>
      <c r="B1358" s="37" t="s">
        <v>2310</v>
      </c>
      <c r="C1358" s="37" t="s">
        <v>185</v>
      </c>
      <c r="D1358" s="37" t="s">
        <v>187</v>
      </c>
      <c r="E1358" s="37" t="s">
        <v>185</v>
      </c>
      <c r="F1358" s="37" t="s">
        <v>185</v>
      </c>
      <c r="G1358" s="37" t="n">
        <v>0</v>
      </c>
      <c r="H1358" s="37" t="n">
        <v>0</v>
      </c>
      <c r="I1358" s="37" t="n">
        <v>0</v>
      </c>
    </row>
    <row r="1359" customFormat="false" ht="15" hidden="false" customHeight="false" outlineLevel="0" collapsed="false">
      <c r="A1359" s="37" t="s">
        <v>367</v>
      </c>
      <c r="B1359" s="37" t="s">
        <v>2310</v>
      </c>
      <c r="C1359" s="37" t="s">
        <v>185</v>
      </c>
      <c r="D1359" s="37" t="s">
        <v>187</v>
      </c>
      <c r="E1359" s="37" t="s">
        <v>185</v>
      </c>
      <c r="F1359" s="37" t="s">
        <v>185</v>
      </c>
      <c r="G1359" s="37" t="n">
        <v>0</v>
      </c>
      <c r="H1359" s="37" t="n">
        <v>0</v>
      </c>
      <c r="I1359" s="37" t="n">
        <v>0</v>
      </c>
    </row>
    <row r="1360" customFormat="false" ht="15" hidden="false" customHeight="false" outlineLevel="0" collapsed="false">
      <c r="A1360" s="37" t="s">
        <v>1836</v>
      </c>
      <c r="B1360" s="37" t="s">
        <v>2310</v>
      </c>
      <c r="C1360" s="37" t="s">
        <v>185</v>
      </c>
      <c r="D1360" s="37" t="s">
        <v>187</v>
      </c>
      <c r="E1360" s="37" t="s">
        <v>185</v>
      </c>
      <c r="F1360" s="37" t="s">
        <v>185</v>
      </c>
      <c r="G1360" s="37" t="n">
        <v>0</v>
      </c>
      <c r="H1360" s="37" t="n">
        <v>0</v>
      </c>
      <c r="I1360" s="37" t="n">
        <v>0</v>
      </c>
    </row>
    <row r="1361" customFormat="false" ht="15" hidden="false" customHeight="false" outlineLevel="0" collapsed="false">
      <c r="A1361" s="37" t="s">
        <v>1837</v>
      </c>
      <c r="B1361" s="37" t="s">
        <v>2310</v>
      </c>
      <c r="C1361" s="37" t="s">
        <v>185</v>
      </c>
      <c r="D1361" s="37" t="s">
        <v>187</v>
      </c>
      <c r="E1361" s="37" t="s">
        <v>185</v>
      </c>
      <c r="F1361" s="37" t="s">
        <v>185</v>
      </c>
      <c r="G1361" s="37" t="n">
        <v>0</v>
      </c>
      <c r="H1361" s="37" t="n">
        <v>0</v>
      </c>
      <c r="I1361" s="37" t="n">
        <v>0</v>
      </c>
    </row>
    <row r="1362" customFormat="false" ht="15" hidden="false" customHeight="false" outlineLevel="0" collapsed="false">
      <c r="A1362" s="37" t="s">
        <v>377</v>
      </c>
      <c r="B1362" s="37" t="s">
        <v>2310</v>
      </c>
      <c r="C1362" s="37" t="s">
        <v>185</v>
      </c>
      <c r="D1362" s="37" t="s">
        <v>187</v>
      </c>
      <c r="E1362" s="37" t="s">
        <v>185</v>
      </c>
      <c r="F1362" s="37" t="s">
        <v>185</v>
      </c>
      <c r="G1362" s="37" t="n">
        <v>0</v>
      </c>
      <c r="H1362" s="37" t="n">
        <v>0</v>
      </c>
      <c r="I1362" s="37" t="n">
        <v>0</v>
      </c>
    </row>
    <row r="1363" customFormat="false" ht="15" hidden="false" customHeight="false" outlineLevel="0" collapsed="false">
      <c r="A1363" s="37" t="s">
        <v>1838</v>
      </c>
      <c r="B1363" s="37" t="s">
        <v>2310</v>
      </c>
      <c r="C1363" s="37" t="s">
        <v>185</v>
      </c>
      <c r="D1363" s="37" t="s">
        <v>187</v>
      </c>
      <c r="E1363" s="37" t="s">
        <v>185</v>
      </c>
      <c r="F1363" s="37" t="s">
        <v>185</v>
      </c>
      <c r="G1363" s="37" t="n">
        <v>1</v>
      </c>
      <c r="H1363" s="37" t="n">
        <v>0</v>
      </c>
      <c r="I1363" s="37" t="n">
        <v>0</v>
      </c>
    </row>
    <row r="1364" customFormat="false" ht="15" hidden="false" customHeight="false" outlineLevel="0" collapsed="false">
      <c r="A1364" s="37" t="s">
        <v>1839</v>
      </c>
      <c r="B1364" s="37" t="s">
        <v>2310</v>
      </c>
      <c r="C1364" s="37" t="s">
        <v>185</v>
      </c>
      <c r="D1364" s="37" t="s">
        <v>187</v>
      </c>
      <c r="E1364" s="37" t="s">
        <v>185</v>
      </c>
      <c r="F1364" s="37" t="s">
        <v>185</v>
      </c>
      <c r="G1364" s="37" t="n">
        <v>0</v>
      </c>
      <c r="H1364" s="37" t="n">
        <v>0</v>
      </c>
      <c r="I1364" s="37" t="n">
        <v>0</v>
      </c>
    </row>
    <row r="1365" customFormat="false" ht="15" hidden="false" customHeight="false" outlineLevel="0" collapsed="false">
      <c r="A1365" s="37" t="s">
        <v>1840</v>
      </c>
      <c r="B1365" s="37" t="s">
        <v>2310</v>
      </c>
      <c r="C1365" s="37" t="s">
        <v>185</v>
      </c>
      <c r="D1365" s="37" t="s">
        <v>187</v>
      </c>
      <c r="E1365" s="37" t="s">
        <v>185</v>
      </c>
      <c r="F1365" s="37" t="s">
        <v>185</v>
      </c>
      <c r="G1365" s="37" t="n">
        <v>0</v>
      </c>
      <c r="H1365" s="37" t="n">
        <v>0</v>
      </c>
      <c r="I1365" s="37" t="n">
        <v>0</v>
      </c>
    </row>
    <row r="1366" customFormat="false" ht="15" hidden="false" customHeight="false" outlineLevel="0" collapsed="false">
      <c r="A1366" s="37" t="s">
        <v>517</v>
      </c>
      <c r="B1366" s="37" t="s">
        <v>2311</v>
      </c>
      <c r="C1366" s="37" t="s">
        <v>185</v>
      </c>
      <c r="D1366" s="37" t="s">
        <v>187</v>
      </c>
      <c r="E1366" s="37" t="s">
        <v>185</v>
      </c>
      <c r="F1366" s="37" t="s">
        <v>185</v>
      </c>
      <c r="G1366" s="37" t="n">
        <v>0</v>
      </c>
      <c r="H1366" s="37" t="n">
        <v>0</v>
      </c>
      <c r="I1366" s="37" t="n">
        <v>0</v>
      </c>
    </row>
    <row r="1367" customFormat="false" ht="15" hidden="false" customHeight="false" outlineLevel="0" collapsed="false">
      <c r="A1367" s="37" t="s">
        <v>1841</v>
      </c>
      <c r="B1367" s="37" t="s">
        <v>2310</v>
      </c>
      <c r="C1367" s="37" t="s">
        <v>185</v>
      </c>
      <c r="D1367" s="37" t="s">
        <v>187</v>
      </c>
      <c r="E1367" s="37" t="s">
        <v>185</v>
      </c>
      <c r="F1367" s="37" t="s">
        <v>185</v>
      </c>
      <c r="G1367" s="37" t="n">
        <v>0</v>
      </c>
      <c r="H1367" s="37" t="n">
        <v>0</v>
      </c>
      <c r="I1367" s="37" t="n">
        <v>0</v>
      </c>
    </row>
    <row r="1368" customFormat="false" ht="15" hidden="false" customHeight="false" outlineLevel="0" collapsed="false">
      <c r="A1368" s="37" t="s">
        <v>1842</v>
      </c>
      <c r="B1368" s="37" t="s">
        <v>2310</v>
      </c>
      <c r="C1368" s="37" t="s">
        <v>185</v>
      </c>
      <c r="D1368" s="37" t="s">
        <v>187</v>
      </c>
      <c r="E1368" s="37" t="s">
        <v>185</v>
      </c>
      <c r="F1368" s="37" t="s">
        <v>187</v>
      </c>
      <c r="G1368" s="37" t="n">
        <v>0</v>
      </c>
      <c r="H1368" s="37" t="n">
        <v>0</v>
      </c>
      <c r="I1368" s="37" t="n">
        <v>0</v>
      </c>
    </row>
    <row r="1369" customFormat="false" ht="15" hidden="false" customHeight="false" outlineLevel="0" collapsed="false">
      <c r="A1369" s="37" t="s">
        <v>1843</v>
      </c>
      <c r="B1369" s="37" t="s">
        <v>2310</v>
      </c>
      <c r="C1369" s="37" t="s">
        <v>185</v>
      </c>
      <c r="D1369" s="37" t="s">
        <v>187</v>
      </c>
      <c r="E1369" s="37" t="s">
        <v>185</v>
      </c>
      <c r="F1369" s="37" t="s">
        <v>185</v>
      </c>
      <c r="G1369" s="37" t="n">
        <v>0</v>
      </c>
      <c r="H1369" s="37" t="n">
        <v>1</v>
      </c>
      <c r="I1369" s="37" t="n">
        <v>0</v>
      </c>
    </row>
    <row r="1370" customFormat="false" ht="15" hidden="false" customHeight="false" outlineLevel="0" collapsed="false">
      <c r="A1370" s="37" t="s">
        <v>1844</v>
      </c>
      <c r="B1370" s="37" t="s">
        <v>2310</v>
      </c>
      <c r="C1370" s="37" t="s">
        <v>185</v>
      </c>
      <c r="D1370" s="37" t="s">
        <v>187</v>
      </c>
      <c r="E1370" s="37" t="s">
        <v>185</v>
      </c>
      <c r="F1370" s="37" t="s">
        <v>185</v>
      </c>
      <c r="G1370" s="37" t="n">
        <v>0</v>
      </c>
      <c r="H1370" s="37" t="n">
        <v>0</v>
      </c>
      <c r="I1370" s="37" t="n">
        <v>0</v>
      </c>
    </row>
    <row r="1371" customFormat="false" ht="15" hidden="false" customHeight="false" outlineLevel="0" collapsed="false">
      <c r="A1371" s="37" t="s">
        <v>1845</v>
      </c>
      <c r="B1371" s="37" t="s">
        <v>2310</v>
      </c>
      <c r="C1371" s="37" t="s">
        <v>185</v>
      </c>
      <c r="D1371" s="37" t="s">
        <v>187</v>
      </c>
      <c r="E1371" s="37" t="s">
        <v>185</v>
      </c>
      <c r="F1371" s="37" t="s">
        <v>187</v>
      </c>
      <c r="G1371" s="37" t="n">
        <v>0</v>
      </c>
      <c r="H1371" s="37" t="n">
        <v>0</v>
      </c>
      <c r="I1371" s="37" t="n">
        <v>0</v>
      </c>
    </row>
    <row r="1372" customFormat="false" ht="15" hidden="false" customHeight="false" outlineLevel="0" collapsed="false">
      <c r="A1372" s="37" t="s">
        <v>501</v>
      </c>
      <c r="B1372" s="37" t="s">
        <v>2311</v>
      </c>
      <c r="C1372" s="37" t="s">
        <v>185</v>
      </c>
      <c r="D1372" s="37" t="s">
        <v>187</v>
      </c>
      <c r="E1372" s="37" t="s">
        <v>185</v>
      </c>
      <c r="F1372" s="37" t="s">
        <v>185</v>
      </c>
      <c r="G1372" s="37" t="n">
        <v>0</v>
      </c>
      <c r="H1372" s="37" t="n">
        <v>0</v>
      </c>
      <c r="I1372" s="37" t="n">
        <v>0</v>
      </c>
    </row>
    <row r="1373" customFormat="false" ht="15" hidden="false" customHeight="false" outlineLevel="0" collapsed="false">
      <c r="A1373" s="37" t="s">
        <v>1846</v>
      </c>
      <c r="B1373" s="37" t="s">
        <v>2310</v>
      </c>
      <c r="C1373" s="37" t="s">
        <v>185</v>
      </c>
      <c r="D1373" s="37" t="s">
        <v>187</v>
      </c>
      <c r="E1373" s="37" t="s">
        <v>185</v>
      </c>
      <c r="F1373" s="37" t="s">
        <v>185</v>
      </c>
      <c r="G1373" s="37" t="n">
        <v>1</v>
      </c>
      <c r="H1373" s="37" t="n">
        <v>0</v>
      </c>
      <c r="I1373" s="37" t="n">
        <v>0</v>
      </c>
    </row>
    <row r="1374" customFormat="false" ht="15" hidden="false" customHeight="false" outlineLevel="0" collapsed="false">
      <c r="A1374" s="37" t="s">
        <v>1847</v>
      </c>
      <c r="B1374" s="37" t="s">
        <v>2310</v>
      </c>
      <c r="C1374" s="37" t="s">
        <v>185</v>
      </c>
      <c r="D1374" s="37" t="s">
        <v>187</v>
      </c>
      <c r="E1374" s="37" t="s">
        <v>185</v>
      </c>
      <c r="F1374" s="37" t="s">
        <v>185</v>
      </c>
      <c r="G1374" s="37" t="n">
        <v>1</v>
      </c>
      <c r="H1374" s="37" t="n">
        <v>0</v>
      </c>
      <c r="I1374" s="37" t="n">
        <v>0</v>
      </c>
    </row>
    <row r="1375" customFormat="false" ht="15" hidden="false" customHeight="false" outlineLevel="0" collapsed="false">
      <c r="A1375" s="37" t="s">
        <v>1848</v>
      </c>
      <c r="B1375" s="37" t="s">
        <v>2310</v>
      </c>
      <c r="C1375" s="37" t="s">
        <v>185</v>
      </c>
      <c r="D1375" s="37" t="s">
        <v>187</v>
      </c>
      <c r="E1375" s="37" t="s">
        <v>185</v>
      </c>
      <c r="F1375" s="37" t="s">
        <v>185</v>
      </c>
      <c r="G1375" s="37" t="n">
        <v>1</v>
      </c>
      <c r="H1375" s="37" t="n">
        <v>0</v>
      </c>
      <c r="I1375" s="37" t="n">
        <v>0</v>
      </c>
    </row>
    <row r="1376" customFormat="false" ht="15" hidden="false" customHeight="false" outlineLevel="0" collapsed="false">
      <c r="A1376" s="37" t="s">
        <v>1849</v>
      </c>
      <c r="B1376" s="37" t="s">
        <v>2310</v>
      </c>
      <c r="C1376" s="37" t="s">
        <v>185</v>
      </c>
      <c r="D1376" s="37" t="s">
        <v>187</v>
      </c>
      <c r="E1376" s="37" t="s">
        <v>187</v>
      </c>
      <c r="F1376" s="37" t="s">
        <v>187</v>
      </c>
      <c r="G1376" s="37" t="n">
        <v>0</v>
      </c>
      <c r="H1376" s="37" t="n">
        <v>0</v>
      </c>
      <c r="I1376" s="37" t="n">
        <v>0</v>
      </c>
    </row>
    <row r="1377" customFormat="false" ht="15" hidden="false" customHeight="false" outlineLevel="0" collapsed="false">
      <c r="A1377" s="37" t="s">
        <v>1850</v>
      </c>
      <c r="B1377" s="37" t="s">
        <v>2310</v>
      </c>
      <c r="C1377" s="37" t="s">
        <v>185</v>
      </c>
      <c r="D1377" s="37" t="s">
        <v>187</v>
      </c>
      <c r="E1377" s="37" t="s">
        <v>187</v>
      </c>
      <c r="F1377" s="37" t="s">
        <v>187</v>
      </c>
      <c r="G1377" s="37" t="n">
        <v>0</v>
      </c>
      <c r="H1377" s="37" t="n">
        <v>0</v>
      </c>
      <c r="I1377" s="37" t="n">
        <v>0</v>
      </c>
    </row>
    <row r="1378" customFormat="false" ht="15" hidden="false" customHeight="false" outlineLevel="0" collapsed="false">
      <c r="A1378" s="37" t="s">
        <v>1851</v>
      </c>
      <c r="B1378" s="37" t="s">
        <v>2310</v>
      </c>
      <c r="C1378" s="37" t="s">
        <v>185</v>
      </c>
      <c r="D1378" s="37" t="s">
        <v>187</v>
      </c>
      <c r="E1378" s="37" t="s">
        <v>185</v>
      </c>
      <c r="F1378" s="37" t="s">
        <v>185</v>
      </c>
      <c r="G1378" s="37" t="n">
        <v>0</v>
      </c>
      <c r="H1378" s="37" t="n">
        <v>0</v>
      </c>
      <c r="I1378" s="37" t="n">
        <v>1</v>
      </c>
    </row>
    <row r="1379" customFormat="false" ht="15" hidden="false" customHeight="false" outlineLevel="0" collapsed="false">
      <c r="A1379" s="37" t="s">
        <v>1148</v>
      </c>
      <c r="B1379" s="37" t="s">
        <v>2310</v>
      </c>
      <c r="C1379" s="37" t="s">
        <v>185</v>
      </c>
      <c r="D1379" s="37" t="s">
        <v>187</v>
      </c>
      <c r="E1379" s="37" t="s">
        <v>185</v>
      </c>
      <c r="F1379" s="37" t="s">
        <v>185</v>
      </c>
      <c r="G1379" s="37" t="n">
        <v>0</v>
      </c>
      <c r="H1379" s="37" t="n">
        <v>0</v>
      </c>
      <c r="I1379" s="37" t="n">
        <v>0</v>
      </c>
    </row>
    <row r="1380" customFormat="false" ht="15" hidden="false" customHeight="false" outlineLevel="0" collapsed="false">
      <c r="A1380" s="37" t="s">
        <v>570</v>
      </c>
      <c r="B1380" s="37" t="s">
        <v>2310</v>
      </c>
      <c r="C1380" s="37" t="s">
        <v>185</v>
      </c>
      <c r="D1380" s="37" t="s">
        <v>187</v>
      </c>
      <c r="E1380" s="37" t="s">
        <v>185</v>
      </c>
      <c r="F1380" s="37" t="s">
        <v>185</v>
      </c>
      <c r="G1380" s="37" t="n">
        <v>0</v>
      </c>
      <c r="H1380" s="37" t="n">
        <v>0</v>
      </c>
      <c r="I1380" s="37" t="n">
        <v>0</v>
      </c>
    </row>
    <row r="1381" customFormat="false" ht="15" hidden="false" customHeight="false" outlineLevel="0" collapsed="false">
      <c r="A1381" s="37" t="s">
        <v>712</v>
      </c>
      <c r="B1381" s="37" t="s">
        <v>2310</v>
      </c>
      <c r="C1381" s="37" t="s">
        <v>185</v>
      </c>
      <c r="D1381" s="37" t="s">
        <v>187</v>
      </c>
      <c r="E1381" s="37" t="s">
        <v>185</v>
      </c>
      <c r="F1381" s="37" t="s">
        <v>185</v>
      </c>
      <c r="G1381" s="37" t="n">
        <v>0</v>
      </c>
      <c r="H1381" s="37" t="n">
        <v>0</v>
      </c>
      <c r="I1381" s="37" t="n">
        <v>0</v>
      </c>
    </row>
    <row r="1382" customFormat="false" ht="15" hidden="false" customHeight="false" outlineLevel="0" collapsed="false">
      <c r="A1382" s="37" t="s">
        <v>1852</v>
      </c>
      <c r="B1382" s="37" t="s">
        <v>2311</v>
      </c>
      <c r="C1382" s="37" t="s">
        <v>185</v>
      </c>
      <c r="D1382" s="37" t="s">
        <v>187</v>
      </c>
      <c r="E1382" s="37" t="s">
        <v>185</v>
      </c>
      <c r="F1382" s="37" t="s">
        <v>185</v>
      </c>
      <c r="G1382" s="37" t="n">
        <v>0</v>
      </c>
      <c r="H1382" s="37" t="n">
        <v>0</v>
      </c>
      <c r="I1382" s="37" t="n">
        <v>1</v>
      </c>
    </row>
    <row r="1383" customFormat="false" ht="15" hidden="false" customHeight="false" outlineLevel="0" collapsed="false">
      <c r="A1383" s="37" t="s">
        <v>1853</v>
      </c>
      <c r="B1383" s="37" t="s">
        <v>2310</v>
      </c>
      <c r="C1383" s="37" t="s">
        <v>185</v>
      </c>
      <c r="D1383" s="37" t="s">
        <v>187</v>
      </c>
      <c r="E1383" s="37" t="s">
        <v>185</v>
      </c>
      <c r="F1383" s="37" t="s">
        <v>185</v>
      </c>
      <c r="G1383" s="37" t="n">
        <v>0</v>
      </c>
      <c r="H1383" s="37" t="n">
        <v>0</v>
      </c>
      <c r="I1383" s="37" t="n">
        <v>0</v>
      </c>
    </row>
    <row r="1384" customFormat="false" ht="15" hidden="false" customHeight="false" outlineLevel="0" collapsed="false">
      <c r="A1384" s="37" t="s">
        <v>1249</v>
      </c>
      <c r="B1384" s="37" t="s">
        <v>2310</v>
      </c>
      <c r="C1384" s="37" t="s">
        <v>187</v>
      </c>
      <c r="D1384" s="37" t="s">
        <v>187</v>
      </c>
      <c r="E1384" s="37" t="s">
        <v>185</v>
      </c>
      <c r="F1384" s="37" t="s">
        <v>185</v>
      </c>
      <c r="G1384" s="37" t="n">
        <v>0</v>
      </c>
      <c r="H1384" s="37" t="n">
        <v>0</v>
      </c>
      <c r="I1384" s="37" t="n">
        <v>0</v>
      </c>
    </row>
    <row r="1385" customFormat="false" ht="15" hidden="false" customHeight="false" outlineLevel="0" collapsed="false">
      <c r="A1385" s="37" t="s">
        <v>1854</v>
      </c>
      <c r="B1385" s="37" t="s">
        <v>2310</v>
      </c>
      <c r="C1385" s="37" t="s">
        <v>185</v>
      </c>
      <c r="D1385" s="37" t="s">
        <v>187</v>
      </c>
      <c r="E1385" s="37" t="s">
        <v>185</v>
      </c>
      <c r="F1385" s="37" t="s">
        <v>185</v>
      </c>
      <c r="G1385" s="37" t="n">
        <v>1</v>
      </c>
      <c r="H1385" s="37" t="n">
        <v>0</v>
      </c>
      <c r="I1385" s="37" t="n">
        <v>0</v>
      </c>
    </row>
    <row r="1386" customFormat="false" ht="15" hidden="false" customHeight="false" outlineLevel="0" collapsed="false">
      <c r="A1386" s="37" t="s">
        <v>807</v>
      </c>
      <c r="B1386" s="37" t="s">
        <v>2312</v>
      </c>
      <c r="C1386" s="37" t="s">
        <v>185</v>
      </c>
      <c r="D1386" s="37" t="s">
        <v>187</v>
      </c>
      <c r="E1386" s="37" t="s">
        <v>185</v>
      </c>
      <c r="F1386" s="37" t="s">
        <v>185</v>
      </c>
      <c r="G1386" s="37" t="n">
        <v>0</v>
      </c>
      <c r="H1386" s="37" t="n">
        <v>0</v>
      </c>
      <c r="I1386" s="37" t="n">
        <v>0</v>
      </c>
    </row>
    <row r="1387" customFormat="false" ht="15" hidden="false" customHeight="false" outlineLevel="0" collapsed="false">
      <c r="A1387" s="37" t="s">
        <v>868</v>
      </c>
      <c r="B1387" s="37" t="s">
        <v>2311</v>
      </c>
      <c r="C1387" s="37" t="s">
        <v>185</v>
      </c>
      <c r="D1387" s="37" t="s">
        <v>187</v>
      </c>
      <c r="E1387" s="37" t="s">
        <v>185</v>
      </c>
      <c r="F1387" s="37" t="s">
        <v>185</v>
      </c>
      <c r="G1387" s="37" t="n">
        <v>0</v>
      </c>
      <c r="H1387" s="37" t="n">
        <v>0</v>
      </c>
      <c r="I1387" s="37" t="n">
        <v>0</v>
      </c>
    </row>
    <row r="1388" customFormat="false" ht="15" hidden="false" customHeight="false" outlineLevel="0" collapsed="false">
      <c r="A1388" s="37" t="s">
        <v>1855</v>
      </c>
      <c r="B1388" s="37" t="s">
        <v>2310</v>
      </c>
      <c r="C1388" s="37" t="s">
        <v>185</v>
      </c>
      <c r="D1388" s="37" t="s">
        <v>187</v>
      </c>
      <c r="E1388" s="37" t="s">
        <v>185</v>
      </c>
      <c r="F1388" s="37" t="s">
        <v>185</v>
      </c>
      <c r="G1388" s="37" t="n">
        <v>0</v>
      </c>
      <c r="H1388" s="37" t="n">
        <v>0</v>
      </c>
      <c r="I1388" s="37" t="n">
        <v>0</v>
      </c>
    </row>
    <row r="1389" customFormat="false" ht="15" hidden="false" customHeight="false" outlineLevel="0" collapsed="false">
      <c r="A1389" s="37" t="s">
        <v>1856</v>
      </c>
      <c r="B1389" s="37" t="s">
        <v>2310</v>
      </c>
      <c r="C1389" s="37" t="s">
        <v>185</v>
      </c>
      <c r="D1389" s="37" t="s">
        <v>187</v>
      </c>
      <c r="E1389" s="37" t="s">
        <v>185</v>
      </c>
      <c r="F1389" s="37" t="s">
        <v>185</v>
      </c>
      <c r="G1389" s="37" t="n">
        <v>0</v>
      </c>
      <c r="H1389" s="37" t="n">
        <v>0</v>
      </c>
      <c r="I1389" s="37" t="n">
        <v>0</v>
      </c>
    </row>
    <row r="1390" customFormat="false" ht="15" hidden="false" customHeight="false" outlineLevel="0" collapsed="false">
      <c r="A1390" s="37" t="s">
        <v>1857</v>
      </c>
      <c r="B1390" s="37" t="s">
        <v>2312</v>
      </c>
      <c r="C1390" s="37" t="s">
        <v>185</v>
      </c>
      <c r="D1390" s="37" t="s">
        <v>187</v>
      </c>
      <c r="E1390" s="37" t="s">
        <v>185</v>
      </c>
      <c r="F1390" s="37" t="s">
        <v>185</v>
      </c>
      <c r="G1390" s="37" t="n">
        <v>1</v>
      </c>
      <c r="H1390" s="37" t="n">
        <v>0</v>
      </c>
      <c r="I1390" s="37" t="n">
        <v>0</v>
      </c>
    </row>
    <row r="1391" customFormat="false" ht="15" hidden="false" customHeight="false" outlineLevel="0" collapsed="false">
      <c r="A1391" s="37" t="s">
        <v>1858</v>
      </c>
      <c r="B1391" s="37" t="s">
        <v>2310</v>
      </c>
      <c r="C1391" s="37" t="s">
        <v>185</v>
      </c>
      <c r="D1391" s="37" t="s">
        <v>187</v>
      </c>
      <c r="E1391" s="37" t="s">
        <v>185</v>
      </c>
      <c r="F1391" s="37" t="s">
        <v>185</v>
      </c>
      <c r="G1391" s="37" t="n">
        <v>0</v>
      </c>
      <c r="H1391" s="37" t="n">
        <v>0</v>
      </c>
      <c r="I1391" s="37" t="n">
        <v>0</v>
      </c>
    </row>
    <row r="1392" customFormat="false" ht="15" hidden="false" customHeight="false" outlineLevel="0" collapsed="false">
      <c r="A1392" s="37" t="s">
        <v>1859</v>
      </c>
      <c r="B1392" s="37" t="s">
        <v>2310</v>
      </c>
      <c r="C1392" s="37" t="s">
        <v>185</v>
      </c>
      <c r="D1392" s="37" t="s">
        <v>187</v>
      </c>
      <c r="E1392" s="37" t="s">
        <v>185</v>
      </c>
      <c r="F1392" s="37" t="s">
        <v>187</v>
      </c>
      <c r="G1392" s="37" t="n">
        <v>0</v>
      </c>
      <c r="H1392" s="37" t="n">
        <v>0</v>
      </c>
      <c r="I1392" s="37" t="n">
        <v>0</v>
      </c>
    </row>
    <row r="1393" customFormat="false" ht="15" hidden="false" customHeight="false" outlineLevel="0" collapsed="false">
      <c r="A1393" s="37" t="s">
        <v>1860</v>
      </c>
      <c r="B1393" s="37" t="s">
        <v>2310</v>
      </c>
      <c r="C1393" s="37" t="s">
        <v>185</v>
      </c>
      <c r="D1393" s="37" t="s">
        <v>187</v>
      </c>
      <c r="E1393" s="37" t="s">
        <v>185</v>
      </c>
      <c r="F1393" s="37" t="s">
        <v>185</v>
      </c>
      <c r="G1393" s="37" t="n">
        <v>0</v>
      </c>
      <c r="H1393" s="37" t="n">
        <v>0</v>
      </c>
      <c r="I1393" s="37" t="n">
        <v>0</v>
      </c>
    </row>
    <row r="1394" customFormat="false" ht="15" hidden="false" customHeight="false" outlineLevel="0" collapsed="false">
      <c r="A1394" s="37" t="s">
        <v>1861</v>
      </c>
      <c r="B1394" s="37" t="s">
        <v>2310</v>
      </c>
      <c r="C1394" s="37" t="s">
        <v>185</v>
      </c>
      <c r="D1394" s="37" t="s">
        <v>187</v>
      </c>
      <c r="E1394" s="37" t="s">
        <v>185</v>
      </c>
      <c r="F1394" s="37" t="s">
        <v>185</v>
      </c>
      <c r="G1394" s="37" t="n">
        <v>1</v>
      </c>
      <c r="H1394" s="37" t="n">
        <v>0</v>
      </c>
      <c r="I1394" s="37" t="n">
        <v>0</v>
      </c>
    </row>
    <row r="1395" customFormat="false" ht="15" hidden="false" customHeight="false" outlineLevel="0" collapsed="false">
      <c r="A1395" s="37" t="s">
        <v>1862</v>
      </c>
      <c r="B1395" s="37" t="s">
        <v>2310</v>
      </c>
      <c r="C1395" s="37" t="s">
        <v>185</v>
      </c>
      <c r="D1395" s="37" t="s">
        <v>187</v>
      </c>
      <c r="E1395" s="37" t="s">
        <v>185</v>
      </c>
      <c r="F1395" s="37" t="s">
        <v>185</v>
      </c>
      <c r="G1395" s="37" t="n">
        <v>0</v>
      </c>
      <c r="H1395" s="37" t="n">
        <v>0</v>
      </c>
      <c r="I1395" s="37" t="n">
        <v>0</v>
      </c>
    </row>
    <row r="1396" customFormat="false" ht="15" hidden="false" customHeight="false" outlineLevel="0" collapsed="false">
      <c r="A1396" s="37" t="s">
        <v>1863</v>
      </c>
      <c r="B1396" s="37" t="s">
        <v>2310</v>
      </c>
      <c r="C1396" s="37" t="s">
        <v>185</v>
      </c>
      <c r="D1396" s="37" t="s">
        <v>187</v>
      </c>
      <c r="E1396" s="37" t="s">
        <v>185</v>
      </c>
      <c r="F1396" s="37" t="s">
        <v>185</v>
      </c>
      <c r="G1396" s="37" t="n">
        <v>0</v>
      </c>
      <c r="H1396" s="37" t="n">
        <v>0</v>
      </c>
      <c r="I1396" s="37" t="n">
        <v>0</v>
      </c>
    </row>
    <row r="1397" customFormat="false" ht="15" hidden="false" customHeight="false" outlineLevel="0" collapsed="false">
      <c r="A1397" s="37" t="s">
        <v>714</v>
      </c>
      <c r="B1397" s="37" t="s">
        <v>2310</v>
      </c>
      <c r="C1397" s="37" t="s">
        <v>185</v>
      </c>
      <c r="D1397" s="37" t="s">
        <v>187</v>
      </c>
      <c r="E1397" s="37" t="s">
        <v>185</v>
      </c>
      <c r="F1397" s="37" t="s">
        <v>185</v>
      </c>
      <c r="G1397" s="37" t="n">
        <v>0</v>
      </c>
      <c r="H1397" s="37" t="n">
        <v>0</v>
      </c>
      <c r="I1397" s="37" t="n">
        <v>0</v>
      </c>
    </row>
    <row r="1398" customFormat="false" ht="15" hidden="false" customHeight="false" outlineLevel="0" collapsed="false">
      <c r="A1398" s="37" t="s">
        <v>1864</v>
      </c>
      <c r="B1398" s="37" t="s">
        <v>2310</v>
      </c>
      <c r="C1398" s="37" t="s">
        <v>185</v>
      </c>
      <c r="D1398" s="37" t="s">
        <v>187</v>
      </c>
      <c r="E1398" s="37" t="s">
        <v>185</v>
      </c>
      <c r="F1398" s="37" t="s">
        <v>185</v>
      </c>
      <c r="G1398" s="37" t="n">
        <v>0</v>
      </c>
      <c r="H1398" s="37" t="n">
        <v>0</v>
      </c>
      <c r="I1398" s="37" t="n">
        <v>0</v>
      </c>
    </row>
    <row r="1399" customFormat="false" ht="15" hidden="false" customHeight="false" outlineLevel="0" collapsed="false">
      <c r="A1399" s="37" t="s">
        <v>1075</v>
      </c>
      <c r="B1399" s="37" t="s">
        <v>2310</v>
      </c>
      <c r="C1399" s="37" t="s">
        <v>187</v>
      </c>
      <c r="D1399" s="37" t="s">
        <v>187</v>
      </c>
      <c r="E1399" s="37" t="s">
        <v>185</v>
      </c>
      <c r="F1399" s="37" t="s">
        <v>185</v>
      </c>
      <c r="G1399" s="37" t="n">
        <v>0</v>
      </c>
      <c r="H1399" s="37" t="n">
        <v>0</v>
      </c>
      <c r="I1399" s="37" t="n">
        <v>0</v>
      </c>
    </row>
    <row r="1400" customFormat="false" ht="15" hidden="false" customHeight="false" outlineLevel="0" collapsed="false">
      <c r="A1400" s="37" t="s">
        <v>1865</v>
      </c>
      <c r="B1400" s="37" t="s">
        <v>2310</v>
      </c>
      <c r="C1400" s="37" t="s">
        <v>185</v>
      </c>
      <c r="D1400" s="37" t="s">
        <v>187</v>
      </c>
      <c r="E1400" s="37" t="s">
        <v>185</v>
      </c>
      <c r="F1400" s="37" t="s">
        <v>185</v>
      </c>
      <c r="G1400" s="37" t="n">
        <v>0</v>
      </c>
      <c r="H1400" s="37" t="n">
        <v>0</v>
      </c>
      <c r="I1400" s="37" t="n">
        <v>0</v>
      </c>
    </row>
    <row r="1401" customFormat="false" ht="15" hidden="false" customHeight="false" outlineLevel="0" collapsed="false">
      <c r="A1401" s="37" t="s">
        <v>1866</v>
      </c>
      <c r="B1401" s="37" t="s">
        <v>2312</v>
      </c>
      <c r="C1401" s="37" t="s">
        <v>185</v>
      </c>
      <c r="D1401" s="37" t="s">
        <v>187</v>
      </c>
      <c r="E1401" s="37" t="s">
        <v>185</v>
      </c>
      <c r="F1401" s="37" t="s">
        <v>185</v>
      </c>
      <c r="G1401" s="37" t="n">
        <v>0</v>
      </c>
      <c r="H1401" s="37" t="n">
        <v>0</v>
      </c>
      <c r="I1401" s="37" t="n">
        <v>0</v>
      </c>
    </row>
    <row r="1402" customFormat="false" ht="15" hidden="false" customHeight="false" outlineLevel="0" collapsed="false">
      <c r="A1402" s="37" t="s">
        <v>1867</v>
      </c>
      <c r="B1402" s="37" t="s">
        <v>2310</v>
      </c>
      <c r="C1402" s="37" t="s">
        <v>185</v>
      </c>
      <c r="D1402" s="37" t="s">
        <v>187</v>
      </c>
      <c r="E1402" s="37" t="s">
        <v>185</v>
      </c>
      <c r="F1402" s="37" t="s">
        <v>185</v>
      </c>
      <c r="G1402" s="37" t="n">
        <v>1</v>
      </c>
      <c r="H1402" s="37" t="n">
        <v>0</v>
      </c>
      <c r="I1402" s="37" t="n">
        <v>0</v>
      </c>
    </row>
    <row r="1403" customFormat="false" ht="15" hidden="false" customHeight="false" outlineLevel="0" collapsed="false">
      <c r="A1403" s="37" t="s">
        <v>738</v>
      </c>
      <c r="B1403" s="37" t="s">
        <v>2310</v>
      </c>
      <c r="C1403" s="37" t="s">
        <v>185</v>
      </c>
      <c r="D1403" s="37" t="s">
        <v>187</v>
      </c>
      <c r="E1403" s="37" t="s">
        <v>185</v>
      </c>
      <c r="F1403" s="37" t="s">
        <v>185</v>
      </c>
      <c r="G1403" s="37" t="n">
        <v>0</v>
      </c>
      <c r="H1403" s="37" t="n">
        <v>0</v>
      </c>
      <c r="I1403" s="37" t="n">
        <v>0</v>
      </c>
    </row>
    <row r="1404" customFormat="false" ht="15" hidden="false" customHeight="false" outlineLevel="0" collapsed="false">
      <c r="A1404" s="37" t="s">
        <v>1868</v>
      </c>
      <c r="B1404" s="37" t="s">
        <v>2310</v>
      </c>
      <c r="C1404" s="37" t="s">
        <v>185</v>
      </c>
      <c r="D1404" s="37" t="s">
        <v>187</v>
      </c>
      <c r="E1404" s="37" t="s">
        <v>185</v>
      </c>
      <c r="F1404" s="37" t="s">
        <v>185</v>
      </c>
      <c r="G1404" s="37" t="n">
        <v>0</v>
      </c>
      <c r="H1404" s="37" t="n">
        <v>0</v>
      </c>
      <c r="I1404" s="37" t="n">
        <v>0</v>
      </c>
    </row>
    <row r="1405" customFormat="false" ht="15" hidden="false" customHeight="false" outlineLevel="0" collapsed="false">
      <c r="A1405" s="37" t="s">
        <v>1051</v>
      </c>
      <c r="B1405" s="37" t="s">
        <v>2310</v>
      </c>
      <c r="C1405" s="37" t="s">
        <v>185</v>
      </c>
      <c r="D1405" s="37" t="s">
        <v>187</v>
      </c>
      <c r="E1405" s="37" t="s">
        <v>185</v>
      </c>
      <c r="F1405" s="37" t="s">
        <v>185</v>
      </c>
      <c r="G1405" s="37" t="n">
        <v>1</v>
      </c>
      <c r="H1405" s="37" t="n">
        <v>0</v>
      </c>
      <c r="I1405" s="37" t="n">
        <v>0</v>
      </c>
    </row>
    <row r="1406" customFormat="false" ht="15" hidden="false" customHeight="false" outlineLevel="0" collapsed="false">
      <c r="A1406" s="37" t="s">
        <v>1869</v>
      </c>
      <c r="B1406" s="37" t="s">
        <v>2310</v>
      </c>
      <c r="C1406" s="37" t="s">
        <v>185</v>
      </c>
      <c r="D1406" s="37" t="s">
        <v>187</v>
      </c>
      <c r="E1406" s="37" t="s">
        <v>187</v>
      </c>
      <c r="F1406" s="37" t="s">
        <v>185</v>
      </c>
      <c r="G1406" s="37" t="n">
        <v>0</v>
      </c>
      <c r="H1406" s="37" t="n">
        <v>0</v>
      </c>
      <c r="I1406" s="37" t="n">
        <v>0</v>
      </c>
    </row>
    <row r="1407" customFormat="false" ht="15" hidden="false" customHeight="false" outlineLevel="0" collapsed="false">
      <c r="A1407" s="37" t="s">
        <v>1870</v>
      </c>
      <c r="B1407" s="37" t="s">
        <v>2310</v>
      </c>
      <c r="C1407" s="37" t="s">
        <v>185</v>
      </c>
      <c r="D1407" s="37" t="s">
        <v>187</v>
      </c>
      <c r="E1407" s="37" t="s">
        <v>185</v>
      </c>
      <c r="F1407" s="37" t="s">
        <v>185</v>
      </c>
      <c r="G1407" s="37" t="n">
        <v>0</v>
      </c>
      <c r="H1407" s="37" t="n">
        <v>0</v>
      </c>
      <c r="I1407" s="37" t="n">
        <v>0</v>
      </c>
    </row>
    <row r="1408" customFormat="false" ht="15" hidden="false" customHeight="false" outlineLevel="0" collapsed="false">
      <c r="A1408" s="37" t="s">
        <v>1871</v>
      </c>
      <c r="B1408" s="37" t="s">
        <v>2312</v>
      </c>
      <c r="C1408" s="37" t="s">
        <v>185</v>
      </c>
      <c r="D1408" s="37" t="s">
        <v>187</v>
      </c>
      <c r="E1408" s="37" t="s">
        <v>185</v>
      </c>
      <c r="F1408" s="37" t="s">
        <v>185</v>
      </c>
      <c r="G1408" s="37" t="n">
        <v>1</v>
      </c>
      <c r="H1408" s="37" t="n">
        <v>0</v>
      </c>
      <c r="I1408" s="37" t="n">
        <v>1</v>
      </c>
    </row>
    <row r="1409" customFormat="false" ht="15" hidden="false" customHeight="false" outlineLevel="0" collapsed="false">
      <c r="A1409" s="37" t="s">
        <v>1872</v>
      </c>
      <c r="B1409" s="37" t="s">
        <v>2310</v>
      </c>
      <c r="C1409" s="37" t="s">
        <v>187</v>
      </c>
      <c r="D1409" s="37" t="s">
        <v>187</v>
      </c>
      <c r="E1409" s="37" t="s">
        <v>185</v>
      </c>
      <c r="F1409" s="37" t="s">
        <v>185</v>
      </c>
      <c r="G1409" s="37" t="n">
        <v>0</v>
      </c>
      <c r="H1409" s="37" t="n">
        <v>0</v>
      </c>
      <c r="I1409" s="37" t="n">
        <v>0</v>
      </c>
    </row>
    <row r="1410" customFormat="false" ht="15" hidden="false" customHeight="false" outlineLevel="0" collapsed="false">
      <c r="A1410" s="37" t="s">
        <v>1873</v>
      </c>
      <c r="B1410" s="37" t="s">
        <v>2310</v>
      </c>
      <c r="C1410" s="37" t="s">
        <v>185</v>
      </c>
      <c r="D1410" s="37" t="s">
        <v>187</v>
      </c>
      <c r="E1410" s="37" t="s">
        <v>185</v>
      </c>
      <c r="F1410" s="37" t="s">
        <v>187</v>
      </c>
      <c r="G1410" s="37" t="n">
        <v>0</v>
      </c>
      <c r="H1410" s="37" t="n">
        <v>0</v>
      </c>
      <c r="I1410" s="37" t="n">
        <v>0</v>
      </c>
    </row>
    <row r="1411" customFormat="false" ht="15" hidden="false" customHeight="false" outlineLevel="0" collapsed="false">
      <c r="A1411" s="37" t="s">
        <v>482</v>
      </c>
      <c r="B1411" s="37" t="s">
        <v>2310</v>
      </c>
      <c r="C1411" s="37" t="s">
        <v>185</v>
      </c>
      <c r="D1411" s="37" t="s">
        <v>187</v>
      </c>
      <c r="E1411" s="37" t="s">
        <v>185</v>
      </c>
      <c r="F1411" s="37" t="s">
        <v>185</v>
      </c>
      <c r="G1411" s="37" t="n">
        <v>0</v>
      </c>
      <c r="H1411" s="37" t="n">
        <v>0</v>
      </c>
      <c r="I1411" s="37" t="n">
        <v>0</v>
      </c>
    </row>
    <row r="1412" customFormat="false" ht="15" hidden="false" customHeight="false" outlineLevel="0" collapsed="false">
      <c r="A1412" s="37" t="s">
        <v>1874</v>
      </c>
      <c r="B1412" s="37" t="s">
        <v>2310</v>
      </c>
      <c r="C1412" s="37" t="s">
        <v>185</v>
      </c>
      <c r="D1412" s="37" t="s">
        <v>187</v>
      </c>
      <c r="E1412" s="37" t="s">
        <v>185</v>
      </c>
      <c r="F1412" s="37" t="s">
        <v>187</v>
      </c>
      <c r="G1412" s="37" t="n">
        <v>0</v>
      </c>
      <c r="H1412" s="37" t="n">
        <v>0</v>
      </c>
      <c r="I1412" s="37" t="n">
        <v>0</v>
      </c>
    </row>
    <row r="1413" customFormat="false" ht="15" hidden="false" customHeight="false" outlineLevel="0" collapsed="false">
      <c r="A1413" s="37" t="s">
        <v>1875</v>
      </c>
      <c r="B1413" s="37" t="s">
        <v>2310</v>
      </c>
      <c r="C1413" s="37" t="s">
        <v>185</v>
      </c>
      <c r="D1413" s="37" t="s">
        <v>187</v>
      </c>
      <c r="E1413" s="37" t="s">
        <v>185</v>
      </c>
      <c r="F1413" s="37" t="s">
        <v>185</v>
      </c>
      <c r="G1413" s="37" t="n">
        <v>0</v>
      </c>
      <c r="H1413" s="37" t="n">
        <v>0</v>
      </c>
      <c r="I1413" s="37" t="n">
        <v>0</v>
      </c>
    </row>
    <row r="1414" customFormat="false" ht="15" hidden="false" customHeight="false" outlineLevel="0" collapsed="false">
      <c r="A1414" s="37" t="s">
        <v>1876</v>
      </c>
      <c r="B1414" s="37" t="s">
        <v>2310</v>
      </c>
      <c r="C1414" s="37" t="s">
        <v>185</v>
      </c>
      <c r="D1414" s="37" t="s">
        <v>187</v>
      </c>
      <c r="E1414" s="37" t="s">
        <v>185</v>
      </c>
      <c r="F1414" s="37" t="s">
        <v>187</v>
      </c>
      <c r="G1414" s="37" t="n">
        <v>0</v>
      </c>
      <c r="H1414" s="37" t="n">
        <v>0</v>
      </c>
      <c r="I1414" s="37" t="n">
        <v>0</v>
      </c>
    </row>
    <row r="1415" customFormat="false" ht="15" hidden="false" customHeight="false" outlineLevel="0" collapsed="false">
      <c r="A1415" s="37" t="s">
        <v>1877</v>
      </c>
      <c r="B1415" s="37" t="s">
        <v>2310</v>
      </c>
      <c r="C1415" s="37" t="s">
        <v>185</v>
      </c>
      <c r="D1415" s="37" t="s">
        <v>187</v>
      </c>
      <c r="E1415" s="37" t="s">
        <v>185</v>
      </c>
      <c r="F1415" s="37" t="s">
        <v>185</v>
      </c>
      <c r="G1415" s="37" t="n">
        <v>0</v>
      </c>
      <c r="H1415" s="37" t="n">
        <v>0</v>
      </c>
      <c r="I1415" s="37" t="n">
        <v>0</v>
      </c>
    </row>
    <row r="1416" customFormat="false" ht="15" hidden="false" customHeight="false" outlineLevel="0" collapsed="false">
      <c r="A1416" s="37" t="s">
        <v>1878</v>
      </c>
      <c r="B1416" s="37" t="s">
        <v>2310</v>
      </c>
      <c r="C1416" s="37" t="s">
        <v>185</v>
      </c>
      <c r="D1416" s="37" t="s">
        <v>187</v>
      </c>
      <c r="E1416" s="37" t="s">
        <v>185</v>
      </c>
      <c r="F1416" s="37" t="s">
        <v>185</v>
      </c>
      <c r="G1416" s="37" t="n">
        <v>0</v>
      </c>
      <c r="H1416" s="37" t="n">
        <v>0</v>
      </c>
      <c r="I1416" s="37" t="n">
        <v>0</v>
      </c>
    </row>
    <row r="1417" customFormat="false" ht="15" hidden="false" customHeight="false" outlineLevel="0" collapsed="false">
      <c r="A1417" s="37" t="s">
        <v>1879</v>
      </c>
      <c r="B1417" s="37" t="s">
        <v>2310</v>
      </c>
      <c r="C1417" s="37" t="s">
        <v>185</v>
      </c>
      <c r="D1417" s="37" t="s">
        <v>187</v>
      </c>
      <c r="E1417" s="37" t="s">
        <v>185</v>
      </c>
      <c r="F1417" s="37" t="s">
        <v>185</v>
      </c>
      <c r="G1417" s="37" t="n">
        <v>0</v>
      </c>
      <c r="H1417" s="37" t="n">
        <v>0</v>
      </c>
      <c r="I1417" s="37" t="n">
        <v>0</v>
      </c>
    </row>
    <row r="1418" customFormat="false" ht="15" hidden="false" customHeight="false" outlineLevel="0" collapsed="false">
      <c r="A1418" s="37" t="s">
        <v>1880</v>
      </c>
      <c r="B1418" s="37" t="s">
        <v>2310</v>
      </c>
      <c r="C1418" s="37" t="s">
        <v>185</v>
      </c>
      <c r="D1418" s="37" t="s">
        <v>187</v>
      </c>
      <c r="E1418" s="37" t="s">
        <v>185</v>
      </c>
      <c r="F1418" s="37" t="s">
        <v>185</v>
      </c>
      <c r="G1418" s="37" t="n">
        <v>0</v>
      </c>
      <c r="H1418" s="37" t="n">
        <v>0</v>
      </c>
      <c r="I1418" s="37" t="n">
        <v>0</v>
      </c>
    </row>
    <row r="1419" customFormat="false" ht="15" hidden="false" customHeight="false" outlineLevel="0" collapsed="false">
      <c r="A1419" s="37" t="s">
        <v>1881</v>
      </c>
      <c r="B1419" s="37" t="s">
        <v>2310</v>
      </c>
      <c r="C1419" s="37" t="s">
        <v>185</v>
      </c>
      <c r="D1419" s="37" t="s">
        <v>187</v>
      </c>
      <c r="E1419" s="37" t="s">
        <v>185</v>
      </c>
      <c r="F1419" s="37" t="s">
        <v>185</v>
      </c>
      <c r="G1419" s="37" t="n">
        <v>0</v>
      </c>
      <c r="H1419" s="37" t="n">
        <v>0</v>
      </c>
      <c r="I1419" s="37" t="n">
        <v>0</v>
      </c>
    </row>
    <row r="1420" customFormat="false" ht="15" hidden="false" customHeight="false" outlineLevel="0" collapsed="false">
      <c r="A1420" s="37" t="s">
        <v>1882</v>
      </c>
      <c r="B1420" s="37" t="s">
        <v>2310</v>
      </c>
      <c r="C1420" s="37" t="s">
        <v>185</v>
      </c>
      <c r="D1420" s="37" t="s">
        <v>187</v>
      </c>
      <c r="E1420" s="37" t="s">
        <v>185</v>
      </c>
      <c r="F1420" s="37" t="s">
        <v>185</v>
      </c>
      <c r="G1420" s="37" t="n">
        <v>0</v>
      </c>
      <c r="H1420" s="37" t="n">
        <v>0</v>
      </c>
      <c r="I1420" s="37" t="n">
        <v>0</v>
      </c>
    </row>
    <row r="1421" customFormat="false" ht="15" hidden="false" customHeight="false" outlineLevel="0" collapsed="false">
      <c r="A1421" s="37" t="s">
        <v>1000</v>
      </c>
      <c r="B1421" s="37" t="s">
        <v>2310</v>
      </c>
      <c r="C1421" s="37" t="s">
        <v>185</v>
      </c>
      <c r="D1421" s="37" t="s">
        <v>187</v>
      </c>
      <c r="E1421" s="37" t="s">
        <v>185</v>
      </c>
      <c r="F1421" s="37" t="s">
        <v>185</v>
      </c>
      <c r="G1421" s="37" t="n">
        <v>1</v>
      </c>
      <c r="H1421" s="37" t="n">
        <v>0</v>
      </c>
      <c r="I1421" s="37" t="n">
        <v>0</v>
      </c>
    </row>
    <row r="1422" customFormat="false" ht="15" hidden="false" customHeight="false" outlineLevel="0" collapsed="false">
      <c r="A1422" s="37" t="s">
        <v>1883</v>
      </c>
      <c r="B1422" s="37" t="s">
        <v>2310</v>
      </c>
      <c r="C1422" s="37" t="s">
        <v>185</v>
      </c>
      <c r="D1422" s="37" t="s">
        <v>187</v>
      </c>
      <c r="E1422" s="37" t="s">
        <v>185</v>
      </c>
      <c r="F1422" s="37" t="s">
        <v>185</v>
      </c>
      <c r="G1422" s="37" t="n">
        <v>1</v>
      </c>
      <c r="H1422" s="37" t="n">
        <v>0</v>
      </c>
      <c r="I1422" s="37" t="n">
        <v>0</v>
      </c>
    </row>
    <row r="1423" customFormat="false" ht="15" hidden="false" customHeight="false" outlineLevel="0" collapsed="false">
      <c r="A1423" s="37" t="s">
        <v>1884</v>
      </c>
      <c r="B1423" s="37" t="s">
        <v>2310</v>
      </c>
      <c r="C1423" s="37" t="s">
        <v>185</v>
      </c>
      <c r="D1423" s="37" t="s">
        <v>187</v>
      </c>
      <c r="E1423" s="37" t="s">
        <v>187</v>
      </c>
      <c r="F1423" s="37" t="s">
        <v>185</v>
      </c>
      <c r="G1423" s="37" t="n">
        <v>0</v>
      </c>
      <c r="H1423" s="37" t="n">
        <v>0</v>
      </c>
      <c r="I1423" s="37" t="n">
        <v>0</v>
      </c>
    </row>
    <row r="1424" customFormat="false" ht="15" hidden="false" customHeight="false" outlineLevel="0" collapsed="false">
      <c r="A1424" s="37" t="s">
        <v>1885</v>
      </c>
      <c r="B1424" s="37" t="s">
        <v>2310</v>
      </c>
      <c r="C1424" s="37" t="s">
        <v>185</v>
      </c>
      <c r="D1424" s="37" t="s">
        <v>187</v>
      </c>
      <c r="E1424" s="37" t="s">
        <v>185</v>
      </c>
      <c r="F1424" s="37" t="s">
        <v>185</v>
      </c>
      <c r="G1424" s="37" t="n">
        <v>0</v>
      </c>
      <c r="H1424" s="37" t="n">
        <v>0</v>
      </c>
      <c r="I1424" s="37" t="n">
        <v>0</v>
      </c>
    </row>
    <row r="1425" customFormat="false" ht="15" hidden="false" customHeight="false" outlineLevel="0" collapsed="false">
      <c r="A1425" s="37" t="s">
        <v>1290</v>
      </c>
      <c r="B1425" s="37" t="s">
        <v>2310</v>
      </c>
      <c r="C1425" s="37" t="s">
        <v>185</v>
      </c>
      <c r="D1425" s="37" t="s">
        <v>187</v>
      </c>
      <c r="E1425" s="37" t="s">
        <v>185</v>
      </c>
      <c r="F1425" s="37" t="s">
        <v>185</v>
      </c>
      <c r="G1425" s="37" t="n">
        <v>0</v>
      </c>
      <c r="H1425" s="37" t="n">
        <v>0</v>
      </c>
      <c r="I1425" s="37" t="n">
        <v>1</v>
      </c>
    </row>
    <row r="1426" customFormat="false" ht="15" hidden="false" customHeight="false" outlineLevel="0" collapsed="false">
      <c r="A1426" s="37" t="s">
        <v>1886</v>
      </c>
      <c r="B1426" s="37" t="s">
        <v>2310</v>
      </c>
      <c r="C1426" s="37" t="s">
        <v>185</v>
      </c>
      <c r="D1426" s="37" t="s">
        <v>187</v>
      </c>
      <c r="E1426" s="37" t="s">
        <v>185</v>
      </c>
      <c r="F1426" s="37" t="s">
        <v>185</v>
      </c>
      <c r="G1426" s="37" t="n">
        <v>0</v>
      </c>
      <c r="H1426" s="37" t="n">
        <v>0</v>
      </c>
      <c r="I1426" s="37" t="n">
        <v>0</v>
      </c>
    </row>
    <row r="1427" customFormat="false" ht="15" hidden="false" customHeight="false" outlineLevel="0" collapsed="false">
      <c r="A1427" s="37" t="s">
        <v>1887</v>
      </c>
      <c r="B1427" s="37" t="s">
        <v>2310</v>
      </c>
      <c r="C1427" s="37" t="s">
        <v>185</v>
      </c>
      <c r="D1427" s="37" t="s">
        <v>187</v>
      </c>
      <c r="E1427" s="37" t="s">
        <v>185</v>
      </c>
      <c r="F1427" s="37" t="s">
        <v>185</v>
      </c>
      <c r="G1427" s="37" t="n">
        <v>0</v>
      </c>
      <c r="H1427" s="37" t="n">
        <v>0</v>
      </c>
      <c r="I1427" s="37" t="n">
        <v>0</v>
      </c>
    </row>
    <row r="1428" customFormat="false" ht="15" hidden="false" customHeight="false" outlineLevel="0" collapsed="false">
      <c r="A1428" s="37" t="s">
        <v>1888</v>
      </c>
      <c r="B1428" s="37" t="s">
        <v>2310</v>
      </c>
      <c r="C1428" s="37" t="s">
        <v>185</v>
      </c>
      <c r="D1428" s="37" t="s">
        <v>187</v>
      </c>
      <c r="E1428" s="37" t="s">
        <v>185</v>
      </c>
      <c r="F1428" s="37" t="s">
        <v>185</v>
      </c>
      <c r="G1428" s="37" t="n">
        <v>0</v>
      </c>
      <c r="H1428" s="37" t="n">
        <v>0</v>
      </c>
      <c r="I1428" s="37" t="n">
        <v>0</v>
      </c>
    </row>
    <row r="1429" customFormat="false" ht="15" hidden="false" customHeight="false" outlineLevel="0" collapsed="false">
      <c r="A1429" s="37" t="s">
        <v>1889</v>
      </c>
      <c r="B1429" s="37" t="s">
        <v>2310</v>
      </c>
      <c r="C1429" s="37" t="s">
        <v>185</v>
      </c>
      <c r="D1429" s="37" t="s">
        <v>187</v>
      </c>
      <c r="E1429" s="37" t="s">
        <v>185</v>
      </c>
      <c r="F1429" s="37" t="s">
        <v>185</v>
      </c>
      <c r="G1429" s="37" t="n">
        <v>0</v>
      </c>
      <c r="H1429" s="37" t="n">
        <v>0</v>
      </c>
      <c r="I1429" s="37" t="n">
        <v>0</v>
      </c>
    </row>
    <row r="1430" customFormat="false" ht="15" hidden="false" customHeight="false" outlineLevel="0" collapsed="false">
      <c r="A1430" s="37" t="s">
        <v>1890</v>
      </c>
      <c r="B1430" s="37" t="s">
        <v>2310</v>
      </c>
      <c r="C1430" s="37" t="s">
        <v>185</v>
      </c>
      <c r="D1430" s="37" t="s">
        <v>187</v>
      </c>
      <c r="E1430" s="37" t="s">
        <v>185</v>
      </c>
      <c r="F1430" s="37" t="s">
        <v>185</v>
      </c>
      <c r="G1430" s="37" t="n">
        <v>0</v>
      </c>
      <c r="H1430" s="37" t="n">
        <v>0</v>
      </c>
      <c r="I1430" s="37" t="n">
        <v>0</v>
      </c>
    </row>
    <row r="1431" customFormat="false" ht="15" hidden="false" customHeight="false" outlineLevel="0" collapsed="false">
      <c r="A1431" s="37" t="s">
        <v>1891</v>
      </c>
      <c r="B1431" s="37" t="s">
        <v>2310</v>
      </c>
      <c r="C1431" s="37" t="s">
        <v>185</v>
      </c>
      <c r="D1431" s="37" t="s">
        <v>187</v>
      </c>
      <c r="E1431" s="37" t="s">
        <v>185</v>
      </c>
      <c r="F1431" s="37" t="s">
        <v>185</v>
      </c>
      <c r="G1431" s="37" t="n">
        <v>1</v>
      </c>
      <c r="H1431" s="37" t="n">
        <v>0</v>
      </c>
      <c r="I1431" s="37" t="n">
        <v>0</v>
      </c>
    </row>
    <row r="1432" customFormat="false" ht="15" hidden="false" customHeight="false" outlineLevel="0" collapsed="false">
      <c r="A1432" s="37" t="s">
        <v>1121</v>
      </c>
      <c r="B1432" s="37" t="s">
        <v>2310</v>
      </c>
      <c r="C1432" s="37" t="s">
        <v>185</v>
      </c>
      <c r="D1432" s="37" t="s">
        <v>187</v>
      </c>
      <c r="E1432" s="37" t="s">
        <v>187</v>
      </c>
      <c r="F1432" s="37" t="s">
        <v>185</v>
      </c>
      <c r="G1432" s="37" t="n">
        <v>1</v>
      </c>
      <c r="H1432" s="37" t="n">
        <v>0</v>
      </c>
      <c r="I1432" s="37" t="n">
        <v>0</v>
      </c>
    </row>
    <row r="1433" customFormat="false" ht="15" hidden="false" customHeight="false" outlineLevel="0" collapsed="false">
      <c r="A1433" s="37" t="s">
        <v>1892</v>
      </c>
      <c r="B1433" s="37" t="s">
        <v>2310</v>
      </c>
      <c r="C1433" s="37" t="s">
        <v>185</v>
      </c>
      <c r="D1433" s="37" t="s">
        <v>187</v>
      </c>
      <c r="E1433" s="37" t="s">
        <v>185</v>
      </c>
      <c r="F1433" s="37" t="s">
        <v>185</v>
      </c>
      <c r="G1433" s="37" t="n">
        <v>0</v>
      </c>
      <c r="H1433" s="37" t="n">
        <v>0</v>
      </c>
      <c r="I1433" s="37" t="n">
        <v>0</v>
      </c>
    </row>
    <row r="1434" customFormat="false" ht="15" hidden="false" customHeight="false" outlineLevel="0" collapsed="false">
      <c r="A1434" s="37" t="s">
        <v>985</v>
      </c>
      <c r="B1434" s="37" t="s">
        <v>2310</v>
      </c>
      <c r="C1434" s="37" t="s">
        <v>185</v>
      </c>
      <c r="D1434" s="37" t="s">
        <v>187</v>
      </c>
      <c r="E1434" s="37" t="s">
        <v>185</v>
      </c>
      <c r="F1434" s="37" t="s">
        <v>185</v>
      </c>
      <c r="G1434" s="37" t="n">
        <v>0</v>
      </c>
      <c r="H1434" s="37" t="n">
        <v>0</v>
      </c>
      <c r="I1434" s="37" t="n">
        <v>0</v>
      </c>
    </row>
    <row r="1435" customFormat="false" ht="15" hidden="false" customHeight="false" outlineLevel="0" collapsed="false">
      <c r="A1435" s="37" t="s">
        <v>1893</v>
      </c>
      <c r="B1435" s="37" t="s">
        <v>2310</v>
      </c>
      <c r="C1435" s="37" t="s">
        <v>185</v>
      </c>
      <c r="D1435" s="37" t="s">
        <v>187</v>
      </c>
      <c r="E1435" s="37" t="s">
        <v>185</v>
      </c>
      <c r="F1435" s="37" t="s">
        <v>185</v>
      </c>
      <c r="G1435" s="37" t="n">
        <v>0</v>
      </c>
      <c r="H1435" s="37" t="n">
        <v>0</v>
      </c>
      <c r="I1435" s="37" t="n">
        <v>0</v>
      </c>
    </row>
    <row r="1436" customFormat="false" ht="15" hidden="false" customHeight="false" outlineLevel="0" collapsed="false">
      <c r="A1436" s="37" t="s">
        <v>1894</v>
      </c>
      <c r="B1436" s="37" t="s">
        <v>2311</v>
      </c>
      <c r="C1436" s="37" t="s">
        <v>185</v>
      </c>
      <c r="D1436" s="37" t="s">
        <v>187</v>
      </c>
      <c r="E1436" s="37" t="s">
        <v>185</v>
      </c>
      <c r="F1436" s="37" t="s">
        <v>185</v>
      </c>
      <c r="G1436" s="37" t="n">
        <v>0</v>
      </c>
      <c r="H1436" s="37" t="n">
        <v>0</v>
      </c>
      <c r="I1436" s="37" t="n">
        <v>0</v>
      </c>
    </row>
    <row r="1437" customFormat="false" ht="15" hidden="false" customHeight="false" outlineLevel="0" collapsed="false">
      <c r="A1437" s="37" t="s">
        <v>1895</v>
      </c>
      <c r="B1437" s="37" t="s">
        <v>2310</v>
      </c>
      <c r="C1437" s="37" t="s">
        <v>185</v>
      </c>
      <c r="D1437" s="37" t="s">
        <v>187</v>
      </c>
      <c r="E1437" s="37" t="s">
        <v>185</v>
      </c>
      <c r="F1437" s="37" t="s">
        <v>185</v>
      </c>
      <c r="G1437" s="37" t="n">
        <v>0</v>
      </c>
      <c r="H1437" s="37" t="n">
        <v>0</v>
      </c>
      <c r="I1437" s="37" t="n">
        <v>1</v>
      </c>
    </row>
    <row r="1438" customFormat="false" ht="15" hidden="false" customHeight="false" outlineLevel="0" collapsed="false">
      <c r="A1438" s="37" t="s">
        <v>1896</v>
      </c>
      <c r="B1438" s="37" t="s">
        <v>2310</v>
      </c>
      <c r="C1438" s="37" t="s">
        <v>185</v>
      </c>
      <c r="D1438" s="37" t="s">
        <v>187</v>
      </c>
      <c r="E1438" s="37" t="s">
        <v>185</v>
      </c>
      <c r="F1438" s="37" t="s">
        <v>185</v>
      </c>
      <c r="G1438" s="37" t="n">
        <v>0</v>
      </c>
      <c r="H1438" s="37" t="n">
        <v>0</v>
      </c>
      <c r="I1438" s="37" t="n">
        <v>0</v>
      </c>
    </row>
    <row r="1439" customFormat="false" ht="15" hidden="false" customHeight="false" outlineLevel="0" collapsed="false">
      <c r="A1439" s="37" t="s">
        <v>1897</v>
      </c>
      <c r="B1439" s="37" t="s">
        <v>2310</v>
      </c>
      <c r="C1439" s="37" t="s">
        <v>185</v>
      </c>
      <c r="D1439" s="37" t="s">
        <v>187</v>
      </c>
      <c r="E1439" s="37" t="s">
        <v>187</v>
      </c>
      <c r="F1439" s="37" t="s">
        <v>185</v>
      </c>
      <c r="G1439" s="37" t="n">
        <v>0</v>
      </c>
      <c r="H1439" s="37" t="n">
        <v>0</v>
      </c>
      <c r="I1439" s="37" t="n">
        <v>0</v>
      </c>
    </row>
    <row r="1440" customFormat="false" ht="15" hidden="false" customHeight="false" outlineLevel="0" collapsed="false">
      <c r="A1440" s="37" t="s">
        <v>1898</v>
      </c>
      <c r="B1440" s="37" t="s">
        <v>2310</v>
      </c>
      <c r="C1440" s="37" t="s">
        <v>185</v>
      </c>
      <c r="D1440" s="37" t="s">
        <v>187</v>
      </c>
      <c r="E1440" s="37" t="s">
        <v>185</v>
      </c>
      <c r="F1440" s="37" t="s">
        <v>185</v>
      </c>
      <c r="G1440" s="37" t="n">
        <v>0</v>
      </c>
      <c r="H1440" s="37" t="n">
        <v>0</v>
      </c>
      <c r="I1440" s="37" t="n">
        <v>1</v>
      </c>
    </row>
    <row r="1441" customFormat="false" ht="15" hidden="false" customHeight="false" outlineLevel="0" collapsed="false">
      <c r="A1441" s="37" t="s">
        <v>540</v>
      </c>
      <c r="B1441" s="37" t="s">
        <v>2310</v>
      </c>
      <c r="C1441" s="37" t="s">
        <v>185</v>
      </c>
      <c r="D1441" s="37" t="s">
        <v>187</v>
      </c>
      <c r="E1441" s="37" t="s">
        <v>185</v>
      </c>
      <c r="F1441" s="37" t="s">
        <v>185</v>
      </c>
      <c r="G1441" s="37" t="n">
        <v>0</v>
      </c>
      <c r="H1441" s="37" t="n">
        <v>0</v>
      </c>
      <c r="I1441" s="37" t="n">
        <v>0</v>
      </c>
    </row>
    <row r="1442" customFormat="false" ht="15" hidden="false" customHeight="false" outlineLevel="0" collapsed="false">
      <c r="A1442" s="37" t="s">
        <v>1899</v>
      </c>
      <c r="B1442" s="37" t="s">
        <v>2310</v>
      </c>
      <c r="C1442" s="37" t="s">
        <v>185</v>
      </c>
      <c r="D1442" s="37" t="s">
        <v>187</v>
      </c>
      <c r="E1442" s="37" t="s">
        <v>185</v>
      </c>
      <c r="F1442" s="37" t="s">
        <v>187</v>
      </c>
      <c r="G1442" s="37" t="n">
        <v>0</v>
      </c>
      <c r="H1442" s="37" t="n">
        <v>0</v>
      </c>
      <c r="I1442" s="37" t="n">
        <v>0</v>
      </c>
    </row>
    <row r="1443" customFormat="false" ht="15" hidden="false" customHeight="false" outlineLevel="0" collapsed="false">
      <c r="A1443" s="37" t="s">
        <v>619</v>
      </c>
      <c r="B1443" s="37" t="s">
        <v>2310</v>
      </c>
      <c r="C1443" s="37" t="s">
        <v>185</v>
      </c>
      <c r="D1443" s="37" t="s">
        <v>187</v>
      </c>
      <c r="E1443" s="37" t="s">
        <v>185</v>
      </c>
      <c r="F1443" s="37" t="s">
        <v>185</v>
      </c>
      <c r="G1443" s="37" t="n">
        <v>0</v>
      </c>
      <c r="H1443" s="37" t="n">
        <v>0</v>
      </c>
      <c r="I1443" s="37" t="n">
        <v>0</v>
      </c>
    </row>
    <row r="1444" customFormat="false" ht="15" hidden="false" customHeight="false" outlineLevel="0" collapsed="false">
      <c r="A1444" s="37" t="s">
        <v>1764</v>
      </c>
      <c r="B1444" s="37" t="s">
        <v>2310</v>
      </c>
      <c r="C1444" s="37" t="s">
        <v>185</v>
      </c>
      <c r="D1444" s="37" t="s">
        <v>187</v>
      </c>
      <c r="E1444" s="37" t="s">
        <v>185</v>
      </c>
      <c r="F1444" s="37" t="s">
        <v>185</v>
      </c>
      <c r="G1444" s="37" t="n">
        <v>0</v>
      </c>
      <c r="H1444" s="37" t="n">
        <v>0</v>
      </c>
      <c r="I1444" s="37" t="n">
        <v>0</v>
      </c>
    </row>
    <row r="1445" customFormat="false" ht="15" hidden="false" customHeight="false" outlineLevel="0" collapsed="false">
      <c r="A1445" s="37" t="s">
        <v>1900</v>
      </c>
      <c r="B1445" s="37" t="s">
        <v>2310</v>
      </c>
      <c r="C1445" s="37" t="s">
        <v>185</v>
      </c>
      <c r="D1445" s="37" t="s">
        <v>187</v>
      </c>
      <c r="E1445" s="37" t="s">
        <v>185</v>
      </c>
      <c r="F1445" s="37" t="s">
        <v>185</v>
      </c>
      <c r="G1445" s="37" t="n">
        <v>0</v>
      </c>
      <c r="H1445" s="37" t="n">
        <v>0</v>
      </c>
      <c r="I1445" s="37" t="n">
        <v>0</v>
      </c>
    </row>
    <row r="1446" customFormat="false" ht="15" hidden="false" customHeight="false" outlineLevel="0" collapsed="false">
      <c r="A1446" s="37" t="s">
        <v>1901</v>
      </c>
      <c r="B1446" s="37" t="s">
        <v>2310</v>
      </c>
      <c r="C1446" s="37" t="s">
        <v>185</v>
      </c>
      <c r="D1446" s="37" t="s">
        <v>187</v>
      </c>
      <c r="E1446" s="37" t="s">
        <v>185</v>
      </c>
      <c r="F1446" s="37" t="s">
        <v>185</v>
      </c>
      <c r="G1446" s="37" t="n">
        <v>0</v>
      </c>
      <c r="H1446" s="37" t="n">
        <v>0</v>
      </c>
      <c r="I1446" s="37" t="n">
        <v>0</v>
      </c>
    </row>
    <row r="1447" customFormat="false" ht="15" hidden="false" customHeight="false" outlineLevel="0" collapsed="false">
      <c r="A1447" s="37" t="s">
        <v>1902</v>
      </c>
      <c r="B1447" s="37" t="s">
        <v>2310</v>
      </c>
      <c r="C1447" s="37" t="s">
        <v>185</v>
      </c>
      <c r="D1447" s="37" t="s">
        <v>187</v>
      </c>
      <c r="E1447" s="37" t="s">
        <v>185</v>
      </c>
      <c r="F1447" s="37" t="s">
        <v>185</v>
      </c>
      <c r="G1447" s="37" t="n">
        <v>0</v>
      </c>
      <c r="H1447" s="37" t="n">
        <v>0</v>
      </c>
      <c r="I1447" s="37" t="n">
        <v>0</v>
      </c>
    </row>
    <row r="1448" customFormat="false" ht="15" hidden="false" customHeight="false" outlineLevel="0" collapsed="false">
      <c r="A1448" s="37" t="s">
        <v>1903</v>
      </c>
      <c r="B1448" s="37" t="s">
        <v>2310</v>
      </c>
      <c r="C1448" s="37" t="s">
        <v>185</v>
      </c>
      <c r="D1448" s="37" t="s">
        <v>187</v>
      </c>
      <c r="E1448" s="37" t="s">
        <v>185</v>
      </c>
      <c r="F1448" s="37" t="s">
        <v>185</v>
      </c>
      <c r="G1448" s="37" t="n">
        <v>1</v>
      </c>
      <c r="H1448" s="37" t="n">
        <v>0</v>
      </c>
      <c r="I1448" s="37" t="n">
        <v>0</v>
      </c>
    </row>
    <row r="1449" customFormat="false" ht="15" hidden="false" customHeight="false" outlineLevel="0" collapsed="false">
      <c r="A1449" s="37" t="s">
        <v>1904</v>
      </c>
      <c r="B1449" s="37" t="s">
        <v>2310</v>
      </c>
      <c r="C1449" s="37" t="s">
        <v>187</v>
      </c>
      <c r="D1449" s="37" t="s">
        <v>187</v>
      </c>
      <c r="E1449" s="37" t="s">
        <v>185</v>
      </c>
      <c r="F1449" s="37" t="s">
        <v>185</v>
      </c>
      <c r="G1449" s="37" t="n">
        <v>0</v>
      </c>
      <c r="H1449" s="37" t="n">
        <v>0</v>
      </c>
      <c r="I1449" s="37" t="n">
        <v>0</v>
      </c>
    </row>
    <row r="1450" customFormat="false" ht="15" hidden="false" customHeight="false" outlineLevel="0" collapsed="false">
      <c r="A1450" s="37" t="s">
        <v>489</v>
      </c>
      <c r="B1450" s="37" t="s">
        <v>2310</v>
      </c>
      <c r="C1450" s="37" t="s">
        <v>185</v>
      </c>
      <c r="D1450" s="37" t="s">
        <v>187</v>
      </c>
      <c r="E1450" s="37" t="s">
        <v>185</v>
      </c>
      <c r="F1450" s="37" t="s">
        <v>185</v>
      </c>
      <c r="G1450" s="37" t="n">
        <v>0</v>
      </c>
      <c r="H1450" s="37" t="n">
        <v>0</v>
      </c>
      <c r="I1450" s="37" t="n">
        <v>0</v>
      </c>
    </row>
    <row r="1451" customFormat="false" ht="15" hidden="false" customHeight="false" outlineLevel="0" collapsed="false">
      <c r="A1451" s="37" t="s">
        <v>523</v>
      </c>
      <c r="B1451" s="37" t="s">
        <v>2310</v>
      </c>
      <c r="C1451" s="37" t="s">
        <v>185</v>
      </c>
      <c r="D1451" s="37" t="s">
        <v>187</v>
      </c>
      <c r="E1451" s="37" t="s">
        <v>185</v>
      </c>
      <c r="F1451" s="37" t="s">
        <v>185</v>
      </c>
      <c r="G1451" s="37" t="n">
        <v>1</v>
      </c>
      <c r="H1451" s="37" t="n">
        <v>0</v>
      </c>
      <c r="I1451" s="37" t="n">
        <v>0</v>
      </c>
    </row>
    <row r="1452" customFormat="false" ht="15" hidden="false" customHeight="false" outlineLevel="0" collapsed="false">
      <c r="A1452" s="37" t="s">
        <v>1905</v>
      </c>
      <c r="B1452" s="37" t="s">
        <v>2310</v>
      </c>
      <c r="C1452" s="37" t="s">
        <v>185</v>
      </c>
      <c r="D1452" s="37" t="s">
        <v>187</v>
      </c>
      <c r="E1452" s="37" t="s">
        <v>185</v>
      </c>
      <c r="F1452" s="37" t="s">
        <v>185</v>
      </c>
      <c r="G1452" s="37" t="n">
        <v>0</v>
      </c>
      <c r="H1452" s="37" t="n">
        <v>0</v>
      </c>
      <c r="I1452" s="37" t="n">
        <v>0</v>
      </c>
    </row>
    <row r="1453" customFormat="false" ht="15" hidden="false" customHeight="false" outlineLevel="0" collapsed="false">
      <c r="A1453" s="37" t="s">
        <v>1906</v>
      </c>
      <c r="B1453" s="37" t="s">
        <v>2310</v>
      </c>
      <c r="C1453" s="37" t="s">
        <v>185</v>
      </c>
      <c r="D1453" s="37" t="s">
        <v>187</v>
      </c>
      <c r="E1453" s="37" t="s">
        <v>185</v>
      </c>
      <c r="F1453" s="37" t="s">
        <v>185</v>
      </c>
      <c r="G1453" s="37" t="n">
        <v>0</v>
      </c>
      <c r="H1453" s="37" t="n">
        <v>0</v>
      </c>
      <c r="I1453" s="37" t="n">
        <v>1</v>
      </c>
    </row>
    <row r="1454" customFormat="false" ht="15" hidden="false" customHeight="false" outlineLevel="0" collapsed="false">
      <c r="A1454" s="37" t="s">
        <v>1907</v>
      </c>
      <c r="B1454" s="37" t="s">
        <v>2310</v>
      </c>
      <c r="C1454" s="37" t="s">
        <v>185</v>
      </c>
      <c r="D1454" s="37" t="s">
        <v>187</v>
      </c>
      <c r="E1454" s="37" t="s">
        <v>185</v>
      </c>
      <c r="F1454" s="37" t="s">
        <v>185</v>
      </c>
      <c r="G1454" s="37" t="n">
        <v>0</v>
      </c>
      <c r="H1454" s="37" t="n">
        <v>0</v>
      </c>
      <c r="I1454" s="37" t="n">
        <v>0</v>
      </c>
    </row>
    <row r="1455" customFormat="false" ht="15" hidden="false" customHeight="false" outlineLevel="0" collapsed="false">
      <c r="A1455" s="37" t="s">
        <v>1908</v>
      </c>
      <c r="B1455" s="37" t="s">
        <v>2310</v>
      </c>
      <c r="C1455" s="37" t="s">
        <v>185</v>
      </c>
      <c r="D1455" s="37" t="s">
        <v>187</v>
      </c>
      <c r="E1455" s="37" t="s">
        <v>185</v>
      </c>
      <c r="F1455" s="37" t="s">
        <v>185</v>
      </c>
      <c r="G1455" s="37" t="n">
        <v>0</v>
      </c>
      <c r="H1455" s="37" t="n">
        <v>0</v>
      </c>
      <c r="I1455" s="37" t="n">
        <v>0</v>
      </c>
    </row>
    <row r="1456" customFormat="false" ht="15" hidden="false" customHeight="false" outlineLevel="0" collapsed="false">
      <c r="A1456" s="37" t="s">
        <v>1403</v>
      </c>
      <c r="B1456" s="37" t="s">
        <v>2310</v>
      </c>
      <c r="C1456" s="37" t="s">
        <v>185</v>
      </c>
      <c r="D1456" s="37" t="s">
        <v>187</v>
      </c>
      <c r="E1456" s="37" t="s">
        <v>185</v>
      </c>
      <c r="F1456" s="37" t="s">
        <v>185</v>
      </c>
      <c r="G1456" s="37" t="n">
        <v>1</v>
      </c>
      <c r="H1456" s="37" t="n">
        <v>0</v>
      </c>
      <c r="I1456" s="37" t="n">
        <v>0</v>
      </c>
    </row>
    <row r="1457" customFormat="false" ht="15" hidden="false" customHeight="false" outlineLevel="0" collapsed="false">
      <c r="A1457" s="37" t="s">
        <v>1909</v>
      </c>
      <c r="B1457" s="37" t="s">
        <v>2310</v>
      </c>
      <c r="C1457" s="37" t="s">
        <v>185</v>
      </c>
      <c r="D1457" s="37" t="s">
        <v>187</v>
      </c>
      <c r="E1457" s="37" t="s">
        <v>185</v>
      </c>
      <c r="F1457" s="37" t="s">
        <v>185</v>
      </c>
      <c r="G1457" s="37" t="n">
        <v>0</v>
      </c>
      <c r="H1457" s="37" t="n">
        <v>0</v>
      </c>
      <c r="I1457" s="37" t="n">
        <v>0</v>
      </c>
    </row>
    <row r="1458" customFormat="false" ht="15" hidden="false" customHeight="false" outlineLevel="0" collapsed="false">
      <c r="A1458" s="37" t="s">
        <v>1910</v>
      </c>
      <c r="B1458" s="37" t="s">
        <v>2310</v>
      </c>
      <c r="C1458" s="37" t="s">
        <v>185</v>
      </c>
      <c r="D1458" s="37" t="s">
        <v>187</v>
      </c>
      <c r="E1458" s="37" t="s">
        <v>185</v>
      </c>
      <c r="F1458" s="37" t="s">
        <v>185</v>
      </c>
      <c r="G1458" s="37" t="n">
        <v>0</v>
      </c>
      <c r="H1458" s="37" t="n">
        <v>0</v>
      </c>
      <c r="I1458" s="37" t="n">
        <v>0</v>
      </c>
    </row>
    <row r="1459" customFormat="false" ht="15" hidden="false" customHeight="false" outlineLevel="0" collapsed="false">
      <c r="A1459" s="37" t="s">
        <v>915</v>
      </c>
      <c r="B1459" s="37" t="s">
        <v>2311</v>
      </c>
      <c r="C1459" s="37" t="s">
        <v>185</v>
      </c>
      <c r="D1459" s="37" t="s">
        <v>187</v>
      </c>
      <c r="E1459" s="37" t="s">
        <v>185</v>
      </c>
      <c r="F1459" s="37" t="s">
        <v>185</v>
      </c>
      <c r="G1459" s="37" t="n">
        <v>0</v>
      </c>
      <c r="H1459" s="37" t="n">
        <v>0</v>
      </c>
      <c r="I1459" s="37" t="n">
        <v>1</v>
      </c>
    </row>
    <row r="1460" customFormat="false" ht="15" hidden="false" customHeight="false" outlineLevel="0" collapsed="false">
      <c r="A1460" s="37" t="s">
        <v>1911</v>
      </c>
      <c r="B1460" s="37" t="s">
        <v>2310</v>
      </c>
      <c r="C1460" s="37" t="s">
        <v>185</v>
      </c>
      <c r="D1460" s="37" t="s">
        <v>187</v>
      </c>
      <c r="E1460" s="37" t="s">
        <v>185</v>
      </c>
      <c r="F1460" s="37" t="s">
        <v>185</v>
      </c>
      <c r="G1460" s="37" t="n">
        <v>0</v>
      </c>
      <c r="H1460" s="37" t="n">
        <v>0</v>
      </c>
      <c r="I1460" s="37" t="n">
        <v>0</v>
      </c>
    </row>
    <row r="1461" customFormat="false" ht="15" hidden="false" customHeight="false" outlineLevel="0" collapsed="false">
      <c r="A1461" s="37" t="s">
        <v>1912</v>
      </c>
      <c r="B1461" s="37" t="s">
        <v>2310</v>
      </c>
      <c r="C1461" s="37" t="s">
        <v>185</v>
      </c>
      <c r="D1461" s="37" t="s">
        <v>187</v>
      </c>
      <c r="E1461" s="37" t="s">
        <v>185</v>
      </c>
      <c r="F1461" s="37" t="s">
        <v>185</v>
      </c>
      <c r="G1461" s="37" t="n">
        <v>0</v>
      </c>
      <c r="H1461" s="37" t="n">
        <v>0</v>
      </c>
      <c r="I1461" s="37" t="n">
        <v>0</v>
      </c>
    </row>
    <row r="1462" customFormat="false" ht="15" hidden="false" customHeight="false" outlineLevel="0" collapsed="false">
      <c r="A1462" s="37" t="s">
        <v>1913</v>
      </c>
      <c r="B1462" s="37" t="s">
        <v>2310</v>
      </c>
      <c r="C1462" s="37" t="s">
        <v>185</v>
      </c>
      <c r="D1462" s="37" t="s">
        <v>187</v>
      </c>
      <c r="E1462" s="37" t="s">
        <v>185</v>
      </c>
      <c r="F1462" s="37" t="s">
        <v>185</v>
      </c>
      <c r="G1462" s="37" t="n">
        <v>1</v>
      </c>
      <c r="H1462" s="37" t="n">
        <v>0</v>
      </c>
      <c r="I1462" s="37" t="n">
        <v>0</v>
      </c>
    </row>
    <row r="1463" customFormat="false" ht="15" hidden="false" customHeight="false" outlineLevel="0" collapsed="false">
      <c r="A1463" s="37" t="s">
        <v>1179</v>
      </c>
      <c r="B1463" s="37" t="s">
        <v>2310</v>
      </c>
      <c r="C1463" s="37" t="s">
        <v>185</v>
      </c>
      <c r="D1463" s="37" t="s">
        <v>187</v>
      </c>
      <c r="E1463" s="37" t="s">
        <v>185</v>
      </c>
      <c r="F1463" s="37" t="s">
        <v>185</v>
      </c>
      <c r="G1463" s="37" t="n">
        <v>0</v>
      </c>
      <c r="H1463" s="37" t="n">
        <v>0</v>
      </c>
      <c r="I1463" s="37" t="n">
        <v>0</v>
      </c>
    </row>
    <row r="1464" customFormat="false" ht="15" hidden="false" customHeight="false" outlineLevel="0" collapsed="false">
      <c r="A1464" s="37" t="s">
        <v>1915</v>
      </c>
      <c r="B1464" s="37" t="s">
        <v>2310</v>
      </c>
      <c r="C1464" s="37" t="s">
        <v>185</v>
      </c>
      <c r="D1464" s="37" t="s">
        <v>187</v>
      </c>
      <c r="E1464" s="37" t="s">
        <v>185</v>
      </c>
      <c r="F1464" s="37" t="s">
        <v>187</v>
      </c>
      <c r="G1464" s="37" t="n">
        <v>0</v>
      </c>
      <c r="H1464" s="37" t="n">
        <v>0</v>
      </c>
      <c r="I1464" s="37" t="n">
        <v>0</v>
      </c>
    </row>
    <row r="1465" customFormat="false" ht="15" hidden="false" customHeight="false" outlineLevel="0" collapsed="false">
      <c r="A1465" s="37" t="s">
        <v>804</v>
      </c>
      <c r="B1465" s="37" t="s">
        <v>2310</v>
      </c>
      <c r="C1465" s="37" t="s">
        <v>185</v>
      </c>
      <c r="D1465" s="37" t="s">
        <v>187</v>
      </c>
      <c r="E1465" s="37" t="s">
        <v>185</v>
      </c>
      <c r="F1465" s="37" t="s">
        <v>185</v>
      </c>
      <c r="G1465" s="37" t="n">
        <v>0</v>
      </c>
      <c r="H1465" s="37" t="n">
        <v>0</v>
      </c>
      <c r="I1465" s="37" t="n">
        <v>0</v>
      </c>
    </row>
    <row r="1466" customFormat="false" ht="15" hidden="false" customHeight="false" outlineLevel="0" collapsed="false">
      <c r="A1466" s="37" t="s">
        <v>1916</v>
      </c>
      <c r="B1466" s="37" t="s">
        <v>2310</v>
      </c>
      <c r="C1466" s="37" t="s">
        <v>185</v>
      </c>
      <c r="D1466" s="37" t="s">
        <v>187</v>
      </c>
      <c r="E1466" s="37" t="s">
        <v>185</v>
      </c>
      <c r="F1466" s="37" t="s">
        <v>185</v>
      </c>
      <c r="G1466" s="37" t="n">
        <v>0</v>
      </c>
      <c r="H1466" s="37" t="n">
        <v>0</v>
      </c>
      <c r="I1466" s="37" t="n">
        <v>0</v>
      </c>
    </row>
    <row r="1467" customFormat="false" ht="15" hidden="false" customHeight="false" outlineLevel="0" collapsed="false">
      <c r="A1467" s="37" t="s">
        <v>735</v>
      </c>
      <c r="B1467" s="37" t="s">
        <v>2310</v>
      </c>
      <c r="C1467" s="37" t="s">
        <v>185</v>
      </c>
      <c r="D1467" s="37" t="s">
        <v>187</v>
      </c>
      <c r="E1467" s="37" t="s">
        <v>185</v>
      </c>
      <c r="F1467" s="37" t="s">
        <v>185</v>
      </c>
      <c r="G1467" s="37" t="n">
        <v>0</v>
      </c>
      <c r="H1467" s="37" t="n">
        <v>0</v>
      </c>
      <c r="I1467" s="37" t="n">
        <v>0</v>
      </c>
    </row>
    <row r="1468" customFormat="false" ht="15" hidden="false" customHeight="false" outlineLevel="0" collapsed="false">
      <c r="A1468" s="37" t="s">
        <v>1917</v>
      </c>
      <c r="B1468" s="37" t="s">
        <v>2311</v>
      </c>
      <c r="C1468" s="37" t="s">
        <v>185</v>
      </c>
      <c r="D1468" s="37" t="s">
        <v>187</v>
      </c>
      <c r="E1468" s="37" t="s">
        <v>185</v>
      </c>
      <c r="F1468" s="37" t="s">
        <v>185</v>
      </c>
      <c r="G1468" s="37" t="n">
        <v>0</v>
      </c>
      <c r="H1468" s="37" t="n">
        <v>0</v>
      </c>
      <c r="I1468" s="37" t="n">
        <v>0</v>
      </c>
    </row>
    <row r="1469" customFormat="false" ht="15" hidden="false" customHeight="false" outlineLevel="0" collapsed="false">
      <c r="A1469" s="37" t="s">
        <v>926</v>
      </c>
      <c r="B1469" s="37" t="s">
        <v>2310</v>
      </c>
      <c r="C1469" s="37" t="s">
        <v>185</v>
      </c>
      <c r="D1469" s="37" t="s">
        <v>187</v>
      </c>
      <c r="E1469" s="37" t="s">
        <v>187</v>
      </c>
      <c r="F1469" s="37" t="s">
        <v>185</v>
      </c>
      <c r="G1469" s="37" t="n">
        <v>1</v>
      </c>
      <c r="H1469" s="37" t="n">
        <v>0</v>
      </c>
      <c r="I1469" s="37" t="n">
        <v>0</v>
      </c>
    </row>
    <row r="1470" customFormat="false" ht="15" hidden="false" customHeight="false" outlineLevel="0" collapsed="false">
      <c r="A1470" s="37" t="s">
        <v>1918</v>
      </c>
      <c r="B1470" s="37" t="s">
        <v>2310</v>
      </c>
      <c r="C1470" s="37" t="s">
        <v>185</v>
      </c>
      <c r="D1470" s="37" t="s">
        <v>187</v>
      </c>
      <c r="E1470" s="37" t="s">
        <v>185</v>
      </c>
      <c r="F1470" s="37" t="s">
        <v>185</v>
      </c>
      <c r="G1470" s="37" t="n">
        <v>0</v>
      </c>
      <c r="H1470" s="37" t="n">
        <v>0</v>
      </c>
      <c r="I1470" s="37" t="n">
        <v>0</v>
      </c>
    </row>
    <row r="1471" customFormat="false" ht="15" hidden="false" customHeight="false" outlineLevel="0" collapsed="false">
      <c r="A1471" s="37" t="s">
        <v>1919</v>
      </c>
      <c r="B1471" s="37" t="s">
        <v>2310</v>
      </c>
      <c r="C1471" s="37" t="s">
        <v>185</v>
      </c>
      <c r="D1471" s="37" t="s">
        <v>187</v>
      </c>
      <c r="E1471" s="37" t="s">
        <v>185</v>
      </c>
      <c r="F1471" s="37" t="s">
        <v>185</v>
      </c>
      <c r="G1471" s="37" t="n">
        <v>0</v>
      </c>
      <c r="H1471" s="37" t="n">
        <v>0</v>
      </c>
      <c r="I1471" s="37" t="n">
        <v>0</v>
      </c>
    </row>
    <row r="1472" customFormat="false" ht="15" hidden="false" customHeight="false" outlineLevel="0" collapsed="false">
      <c r="A1472" s="37" t="s">
        <v>1914</v>
      </c>
      <c r="B1472" s="37" t="s">
        <v>2310</v>
      </c>
      <c r="C1472" s="37" t="s">
        <v>185</v>
      </c>
      <c r="D1472" s="37" t="s">
        <v>187</v>
      </c>
      <c r="E1472" s="37" t="s">
        <v>185</v>
      </c>
      <c r="F1472" s="37" t="s">
        <v>185</v>
      </c>
      <c r="G1472" s="37" t="n">
        <v>0</v>
      </c>
      <c r="H1472" s="37" t="n">
        <v>0</v>
      </c>
      <c r="I1472" s="37" t="n">
        <v>0</v>
      </c>
    </row>
    <row r="1473" customFormat="false" ht="15" hidden="false" customHeight="false" outlineLevel="0" collapsed="false">
      <c r="A1473" s="37" t="s">
        <v>773</v>
      </c>
      <c r="B1473" s="37" t="s">
        <v>2310</v>
      </c>
      <c r="C1473" s="37" t="s">
        <v>185</v>
      </c>
      <c r="D1473" s="37" t="s">
        <v>187</v>
      </c>
      <c r="E1473" s="37" t="s">
        <v>185</v>
      </c>
      <c r="F1473" s="37" t="s">
        <v>185</v>
      </c>
      <c r="G1473" s="37" t="n">
        <v>0</v>
      </c>
      <c r="H1473" s="37" t="n">
        <v>0</v>
      </c>
      <c r="I1473" s="37" t="n">
        <v>0</v>
      </c>
    </row>
    <row r="1474" customFormat="false" ht="15" hidden="false" customHeight="false" outlineLevel="0" collapsed="false">
      <c r="A1474" s="37" t="s">
        <v>1920</v>
      </c>
      <c r="B1474" s="37" t="s">
        <v>2310</v>
      </c>
      <c r="C1474" s="37" t="s">
        <v>185</v>
      </c>
      <c r="D1474" s="37" t="s">
        <v>187</v>
      </c>
      <c r="E1474" s="37" t="s">
        <v>185</v>
      </c>
      <c r="F1474" s="37" t="s">
        <v>185</v>
      </c>
      <c r="G1474" s="37" t="n">
        <v>1</v>
      </c>
      <c r="H1474" s="37" t="n">
        <v>0</v>
      </c>
      <c r="I1474" s="37" t="n">
        <v>0</v>
      </c>
    </row>
    <row r="1475" customFormat="false" ht="15" hidden="false" customHeight="false" outlineLevel="0" collapsed="false">
      <c r="A1475" s="37" t="s">
        <v>1921</v>
      </c>
      <c r="B1475" s="37" t="s">
        <v>2310</v>
      </c>
      <c r="C1475" s="37" t="s">
        <v>185</v>
      </c>
      <c r="D1475" s="37" t="s">
        <v>187</v>
      </c>
      <c r="E1475" s="37" t="s">
        <v>185</v>
      </c>
      <c r="F1475" s="37" t="s">
        <v>185</v>
      </c>
      <c r="G1475" s="37" t="n">
        <v>0</v>
      </c>
      <c r="H1475" s="37" t="n">
        <v>0</v>
      </c>
      <c r="I1475" s="37" t="n">
        <v>0</v>
      </c>
    </row>
    <row r="1476" customFormat="false" ht="15" hidden="false" customHeight="false" outlineLevel="0" collapsed="false">
      <c r="A1476" s="37" t="s">
        <v>1922</v>
      </c>
      <c r="B1476" s="37" t="s">
        <v>2310</v>
      </c>
      <c r="C1476" s="37" t="s">
        <v>185</v>
      </c>
      <c r="D1476" s="37" t="s">
        <v>187</v>
      </c>
      <c r="E1476" s="37" t="s">
        <v>185</v>
      </c>
      <c r="F1476" s="37" t="s">
        <v>185</v>
      </c>
      <c r="G1476" s="37" t="n">
        <v>0</v>
      </c>
      <c r="H1476" s="37" t="n">
        <v>0</v>
      </c>
      <c r="I1476" s="37" t="n">
        <v>0</v>
      </c>
    </row>
    <row r="1477" customFormat="false" ht="15" hidden="false" customHeight="false" outlineLevel="0" collapsed="false">
      <c r="A1477" s="37" t="s">
        <v>1923</v>
      </c>
      <c r="B1477" s="37" t="s">
        <v>2310</v>
      </c>
      <c r="C1477" s="37" t="s">
        <v>185</v>
      </c>
      <c r="D1477" s="37" t="s">
        <v>187</v>
      </c>
      <c r="E1477" s="37" t="s">
        <v>185</v>
      </c>
      <c r="F1477" s="37" t="s">
        <v>185</v>
      </c>
      <c r="G1477" s="37" t="n">
        <v>0</v>
      </c>
      <c r="H1477" s="37" t="n">
        <v>0</v>
      </c>
      <c r="I1477" s="37" t="n">
        <v>0</v>
      </c>
    </row>
    <row r="1478" customFormat="false" ht="15" hidden="false" customHeight="false" outlineLevel="0" collapsed="false">
      <c r="A1478" s="37" t="s">
        <v>1924</v>
      </c>
      <c r="B1478" s="37" t="s">
        <v>2310</v>
      </c>
      <c r="C1478" s="37" t="s">
        <v>185</v>
      </c>
      <c r="D1478" s="37" t="s">
        <v>187</v>
      </c>
      <c r="E1478" s="37" t="s">
        <v>185</v>
      </c>
      <c r="F1478" s="37" t="s">
        <v>185</v>
      </c>
      <c r="G1478" s="37" t="n">
        <v>0</v>
      </c>
      <c r="H1478" s="37" t="n">
        <v>0</v>
      </c>
      <c r="I1478" s="37" t="n">
        <v>0</v>
      </c>
    </row>
    <row r="1479" customFormat="false" ht="15" hidden="false" customHeight="false" outlineLevel="0" collapsed="false">
      <c r="A1479" s="37" t="s">
        <v>1925</v>
      </c>
      <c r="B1479" s="37" t="s">
        <v>2310</v>
      </c>
      <c r="C1479" s="37" t="s">
        <v>185</v>
      </c>
      <c r="D1479" s="37" t="s">
        <v>187</v>
      </c>
      <c r="E1479" s="37" t="s">
        <v>185</v>
      </c>
      <c r="F1479" s="37" t="s">
        <v>185</v>
      </c>
      <c r="G1479" s="37" t="n">
        <v>0</v>
      </c>
      <c r="H1479" s="37" t="n">
        <v>0</v>
      </c>
      <c r="I1479" s="37" t="n">
        <v>0</v>
      </c>
    </row>
    <row r="1480" customFormat="false" ht="15" hidden="false" customHeight="false" outlineLevel="0" collapsed="false">
      <c r="A1480" s="37" t="s">
        <v>1926</v>
      </c>
      <c r="B1480" s="37" t="s">
        <v>2310</v>
      </c>
      <c r="C1480" s="37" t="s">
        <v>185</v>
      </c>
      <c r="D1480" s="37" t="s">
        <v>187</v>
      </c>
      <c r="E1480" s="37" t="s">
        <v>185</v>
      </c>
      <c r="F1480" s="37" t="s">
        <v>185</v>
      </c>
      <c r="G1480" s="37" t="n">
        <v>0</v>
      </c>
      <c r="H1480" s="37" t="n">
        <v>0</v>
      </c>
      <c r="I1480" s="37" t="n">
        <v>0</v>
      </c>
    </row>
    <row r="1481" customFormat="false" ht="15" hidden="false" customHeight="false" outlineLevel="0" collapsed="false">
      <c r="A1481" s="37" t="s">
        <v>1927</v>
      </c>
      <c r="B1481" s="37" t="s">
        <v>2310</v>
      </c>
      <c r="C1481" s="37" t="s">
        <v>185</v>
      </c>
      <c r="D1481" s="37" t="s">
        <v>187</v>
      </c>
      <c r="E1481" s="37" t="s">
        <v>185</v>
      </c>
      <c r="F1481" s="37" t="s">
        <v>185</v>
      </c>
      <c r="G1481" s="37" t="n">
        <v>1</v>
      </c>
      <c r="H1481" s="37" t="n">
        <v>0</v>
      </c>
      <c r="I1481" s="37" t="n">
        <v>0</v>
      </c>
    </row>
    <row r="1482" customFormat="false" ht="15" hidden="false" customHeight="false" outlineLevel="0" collapsed="false">
      <c r="A1482" s="37" t="s">
        <v>1928</v>
      </c>
      <c r="B1482" s="37" t="s">
        <v>2312</v>
      </c>
      <c r="C1482" s="37" t="s">
        <v>185</v>
      </c>
      <c r="D1482" s="37" t="s">
        <v>187</v>
      </c>
      <c r="E1482" s="37" t="s">
        <v>185</v>
      </c>
      <c r="F1482" s="37" t="s">
        <v>185</v>
      </c>
      <c r="G1482" s="37" t="n">
        <v>0</v>
      </c>
      <c r="H1482" s="37" t="n">
        <v>0</v>
      </c>
      <c r="I1482" s="37" t="n">
        <v>0</v>
      </c>
    </row>
    <row r="1483" customFormat="false" ht="15" hidden="false" customHeight="false" outlineLevel="0" collapsed="false">
      <c r="A1483" s="37" t="s">
        <v>1929</v>
      </c>
      <c r="B1483" s="37" t="s">
        <v>2310</v>
      </c>
      <c r="C1483" s="37" t="s">
        <v>185</v>
      </c>
      <c r="D1483" s="37" t="s">
        <v>187</v>
      </c>
      <c r="E1483" s="37" t="s">
        <v>185</v>
      </c>
      <c r="F1483" s="37" t="s">
        <v>185</v>
      </c>
      <c r="G1483" s="37" t="n">
        <v>0</v>
      </c>
      <c r="H1483" s="37" t="n">
        <v>0</v>
      </c>
      <c r="I1483" s="37" t="n">
        <v>0</v>
      </c>
    </row>
    <row r="1484" customFormat="false" ht="15" hidden="false" customHeight="false" outlineLevel="0" collapsed="false">
      <c r="A1484" s="37" t="s">
        <v>1930</v>
      </c>
      <c r="B1484" s="37" t="s">
        <v>2310</v>
      </c>
      <c r="C1484" s="37" t="s">
        <v>185</v>
      </c>
      <c r="D1484" s="37" t="s">
        <v>187</v>
      </c>
      <c r="E1484" s="37" t="s">
        <v>185</v>
      </c>
      <c r="F1484" s="37" t="s">
        <v>185</v>
      </c>
      <c r="G1484" s="37" t="n">
        <v>0</v>
      </c>
      <c r="H1484" s="37" t="n">
        <v>0</v>
      </c>
      <c r="I1484" s="37" t="n">
        <v>0</v>
      </c>
    </row>
    <row r="1485" customFormat="false" ht="15" hidden="false" customHeight="false" outlineLevel="0" collapsed="false">
      <c r="A1485" s="37" t="s">
        <v>1931</v>
      </c>
      <c r="B1485" s="37" t="s">
        <v>2310</v>
      </c>
      <c r="C1485" s="37" t="s">
        <v>185</v>
      </c>
      <c r="D1485" s="37" t="s">
        <v>187</v>
      </c>
      <c r="E1485" s="37" t="s">
        <v>185</v>
      </c>
      <c r="F1485" s="37" t="s">
        <v>185</v>
      </c>
      <c r="G1485" s="37" t="n">
        <v>0</v>
      </c>
      <c r="H1485" s="37" t="n">
        <v>0</v>
      </c>
      <c r="I1485" s="37" t="n">
        <v>0</v>
      </c>
    </row>
    <row r="1486" customFormat="false" ht="15" hidden="false" customHeight="false" outlineLevel="0" collapsed="false">
      <c r="A1486" s="37" t="s">
        <v>1932</v>
      </c>
      <c r="B1486" s="37" t="s">
        <v>2310</v>
      </c>
      <c r="C1486" s="37" t="s">
        <v>185</v>
      </c>
      <c r="D1486" s="37" t="s">
        <v>187</v>
      </c>
      <c r="E1486" s="37" t="s">
        <v>185</v>
      </c>
      <c r="F1486" s="37" t="s">
        <v>185</v>
      </c>
      <c r="G1486" s="37" t="n">
        <v>0</v>
      </c>
      <c r="H1486" s="37" t="n">
        <v>0</v>
      </c>
      <c r="I1486" s="37" t="n">
        <v>0</v>
      </c>
    </row>
    <row r="1487" customFormat="false" ht="15" hidden="false" customHeight="false" outlineLevel="0" collapsed="false">
      <c r="A1487" s="37" t="s">
        <v>1933</v>
      </c>
      <c r="B1487" s="37" t="s">
        <v>2310</v>
      </c>
      <c r="C1487" s="37" t="s">
        <v>185</v>
      </c>
      <c r="D1487" s="37" t="s">
        <v>187</v>
      </c>
      <c r="E1487" s="37" t="s">
        <v>185</v>
      </c>
      <c r="F1487" s="37" t="s">
        <v>185</v>
      </c>
      <c r="G1487" s="37" t="n">
        <v>0</v>
      </c>
      <c r="H1487" s="37" t="n">
        <v>0</v>
      </c>
      <c r="I1487" s="37" t="n">
        <v>0</v>
      </c>
    </row>
    <row r="1488" customFormat="false" ht="15" hidden="false" customHeight="false" outlineLevel="0" collapsed="false">
      <c r="A1488" s="37" t="s">
        <v>1934</v>
      </c>
      <c r="B1488" s="37" t="s">
        <v>2310</v>
      </c>
      <c r="C1488" s="37" t="s">
        <v>185</v>
      </c>
      <c r="D1488" s="37" t="s">
        <v>187</v>
      </c>
      <c r="E1488" s="37" t="s">
        <v>185</v>
      </c>
      <c r="F1488" s="37" t="s">
        <v>185</v>
      </c>
      <c r="G1488" s="37" t="n">
        <v>0</v>
      </c>
      <c r="H1488" s="37" t="n">
        <v>0</v>
      </c>
      <c r="I1488" s="37" t="n">
        <v>0</v>
      </c>
    </row>
    <row r="1489" customFormat="false" ht="15" hidden="false" customHeight="false" outlineLevel="0" collapsed="false">
      <c r="A1489" s="37" t="s">
        <v>1935</v>
      </c>
      <c r="B1489" s="37" t="s">
        <v>2310</v>
      </c>
      <c r="C1489" s="37" t="s">
        <v>185</v>
      </c>
      <c r="D1489" s="37" t="s">
        <v>187</v>
      </c>
      <c r="E1489" s="37" t="s">
        <v>185</v>
      </c>
      <c r="F1489" s="37" t="s">
        <v>185</v>
      </c>
      <c r="G1489" s="37" t="n">
        <v>0</v>
      </c>
      <c r="H1489" s="37" t="n">
        <v>0</v>
      </c>
      <c r="I1489" s="37" t="n">
        <v>0</v>
      </c>
    </row>
    <row r="1490" customFormat="false" ht="15" hidden="false" customHeight="false" outlineLevel="0" collapsed="false">
      <c r="A1490" s="37" t="s">
        <v>763</v>
      </c>
      <c r="B1490" s="37" t="s">
        <v>2311</v>
      </c>
      <c r="C1490" s="37" t="s">
        <v>185</v>
      </c>
      <c r="D1490" s="37" t="s">
        <v>187</v>
      </c>
      <c r="E1490" s="37" t="s">
        <v>185</v>
      </c>
      <c r="F1490" s="37" t="s">
        <v>185</v>
      </c>
      <c r="G1490" s="37" t="n">
        <v>0</v>
      </c>
      <c r="H1490" s="37" t="n">
        <v>0</v>
      </c>
      <c r="I1490" s="37" t="n">
        <v>0</v>
      </c>
    </row>
    <row r="1491" customFormat="false" ht="15" hidden="false" customHeight="false" outlineLevel="0" collapsed="false">
      <c r="A1491" s="37" t="s">
        <v>1936</v>
      </c>
      <c r="B1491" s="37" t="s">
        <v>2310</v>
      </c>
      <c r="C1491" s="37" t="s">
        <v>185</v>
      </c>
      <c r="D1491" s="37" t="s">
        <v>187</v>
      </c>
      <c r="E1491" s="37" t="s">
        <v>185</v>
      </c>
      <c r="F1491" s="37" t="s">
        <v>185</v>
      </c>
      <c r="G1491" s="37" t="n">
        <v>0</v>
      </c>
      <c r="H1491" s="37" t="n">
        <v>0</v>
      </c>
      <c r="I1491" s="37" t="n">
        <v>0</v>
      </c>
    </row>
    <row r="1492" customFormat="false" ht="15" hidden="false" customHeight="false" outlineLevel="0" collapsed="false">
      <c r="A1492" s="37" t="s">
        <v>1937</v>
      </c>
      <c r="B1492" s="37" t="s">
        <v>2310</v>
      </c>
      <c r="C1492" s="37" t="s">
        <v>185</v>
      </c>
      <c r="D1492" s="37" t="s">
        <v>187</v>
      </c>
      <c r="E1492" s="37" t="s">
        <v>185</v>
      </c>
      <c r="F1492" s="37" t="s">
        <v>185</v>
      </c>
      <c r="G1492" s="37" t="n">
        <v>0</v>
      </c>
      <c r="H1492" s="37" t="n">
        <v>0</v>
      </c>
      <c r="I1492" s="37" t="n">
        <v>0</v>
      </c>
    </row>
    <row r="1493" customFormat="false" ht="15" hidden="false" customHeight="false" outlineLevel="0" collapsed="false">
      <c r="A1493" s="37" t="s">
        <v>1938</v>
      </c>
      <c r="B1493" s="37" t="s">
        <v>2310</v>
      </c>
      <c r="C1493" s="37" t="s">
        <v>185</v>
      </c>
      <c r="D1493" s="37" t="s">
        <v>187</v>
      </c>
      <c r="E1493" s="37" t="s">
        <v>185</v>
      </c>
      <c r="F1493" s="37" t="s">
        <v>185</v>
      </c>
      <c r="G1493" s="37" t="n">
        <v>0</v>
      </c>
      <c r="H1493" s="37" t="n">
        <v>0</v>
      </c>
      <c r="I1493" s="37" t="n">
        <v>0</v>
      </c>
    </row>
    <row r="1494" customFormat="false" ht="15" hidden="false" customHeight="false" outlineLevel="0" collapsed="false">
      <c r="A1494" s="37" t="s">
        <v>417</v>
      </c>
      <c r="B1494" s="37" t="s">
        <v>2310</v>
      </c>
      <c r="C1494" s="37" t="s">
        <v>185</v>
      </c>
      <c r="D1494" s="37" t="s">
        <v>187</v>
      </c>
      <c r="E1494" s="37" t="s">
        <v>185</v>
      </c>
      <c r="F1494" s="37" t="s">
        <v>187</v>
      </c>
      <c r="G1494" s="37" t="n">
        <v>0</v>
      </c>
      <c r="H1494" s="37" t="n">
        <v>0</v>
      </c>
      <c r="I1494" s="37" t="n">
        <v>0</v>
      </c>
    </row>
    <row r="1495" customFormat="false" ht="15" hidden="false" customHeight="false" outlineLevel="0" collapsed="false">
      <c r="A1495" s="37" t="s">
        <v>889</v>
      </c>
      <c r="B1495" s="37" t="s">
        <v>2310</v>
      </c>
      <c r="C1495" s="37" t="s">
        <v>187</v>
      </c>
      <c r="D1495" s="37" t="s">
        <v>187</v>
      </c>
      <c r="E1495" s="37" t="s">
        <v>185</v>
      </c>
      <c r="F1495" s="37" t="s">
        <v>185</v>
      </c>
      <c r="G1495" s="37" t="n">
        <v>0</v>
      </c>
      <c r="H1495" s="37" t="n">
        <v>0</v>
      </c>
      <c r="I1495" s="37" t="n">
        <v>0</v>
      </c>
    </row>
    <row r="1496" customFormat="false" ht="15" hidden="false" customHeight="false" outlineLevel="0" collapsed="false">
      <c r="A1496" s="37" t="s">
        <v>1939</v>
      </c>
      <c r="B1496" s="37" t="s">
        <v>2310</v>
      </c>
      <c r="C1496" s="37" t="s">
        <v>185</v>
      </c>
      <c r="D1496" s="37" t="s">
        <v>187</v>
      </c>
      <c r="E1496" s="37" t="s">
        <v>185</v>
      </c>
      <c r="F1496" s="37" t="s">
        <v>185</v>
      </c>
      <c r="G1496" s="37" t="n">
        <v>0</v>
      </c>
      <c r="H1496" s="37" t="n">
        <v>0</v>
      </c>
      <c r="I1496" s="37" t="n">
        <v>1</v>
      </c>
    </row>
    <row r="1497" customFormat="false" ht="15" hidden="false" customHeight="false" outlineLevel="0" collapsed="false">
      <c r="A1497" s="37" t="s">
        <v>1940</v>
      </c>
      <c r="B1497" s="37" t="s">
        <v>2310</v>
      </c>
      <c r="C1497" s="37" t="s">
        <v>185</v>
      </c>
      <c r="D1497" s="37" t="s">
        <v>187</v>
      </c>
      <c r="E1497" s="37" t="s">
        <v>185</v>
      </c>
      <c r="F1497" s="37" t="s">
        <v>185</v>
      </c>
      <c r="G1497" s="37" t="n">
        <v>1</v>
      </c>
      <c r="H1497" s="37" t="n">
        <v>0</v>
      </c>
      <c r="I1497" s="37" t="n">
        <v>0</v>
      </c>
    </row>
    <row r="1498" customFormat="false" ht="15" hidden="false" customHeight="false" outlineLevel="0" collapsed="false">
      <c r="A1498" s="37" t="s">
        <v>1941</v>
      </c>
      <c r="B1498" s="37" t="s">
        <v>2310</v>
      </c>
      <c r="C1498" s="37" t="s">
        <v>185</v>
      </c>
      <c r="D1498" s="37" t="s">
        <v>187</v>
      </c>
      <c r="E1498" s="37" t="s">
        <v>185</v>
      </c>
      <c r="F1498" s="37" t="s">
        <v>185</v>
      </c>
      <c r="G1498" s="37" t="n">
        <v>0</v>
      </c>
      <c r="H1498" s="37" t="n">
        <v>0</v>
      </c>
      <c r="I1498" s="37" t="n">
        <v>0</v>
      </c>
    </row>
    <row r="1499" customFormat="false" ht="15" hidden="false" customHeight="false" outlineLevel="0" collapsed="false">
      <c r="A1499" s="37" t="s">
        <v>1487</v>
      </c>
      <c r="B1499" s="37" t="s">
        <v>2310</v>
      </c>
      <c r="C1499" s="37" t="s">
        <v>185</v>
      </c>
      <c r="D1499" s="37" t="s">
        <v>187</v>
      </c>
      <c r="E1499" s="37" t="s">
        <v>185</v>
      </c>
      <c r="F1499" s="37" t="s">
        <v>185</v>
      </c>
      <c r="G1499" s="37" t="n">
        <v>0</v>
      </c>
      <c r="H1499" s="37" t="n">
        <v>0</v>
      </c>
      <c r="I1499" s="37" t="n">
        <v>0</v>
      </c>
    </row>
    <row r="1500" customFormat="false" ht="15" hidden="false" customHeight="false" outlineLevel="0" collapsed="false">
      <c r="A1500" s="37" t="s">
        <v>1942</v>
      </c>
      <c r="B1500" s="37" t="s">
        <v>2310</v>
      </c>
      <c r="C1500" s="37" t="s">
        <v>185</v>
      </c>
      <c r="D1500" s="37" t="s">
        <v>187</v>
      </c>
      <c r="E1500" s="37" t="s">
        <v>185</v>
      </c>
      <c r="F1500" s="37" t="s">
        <v>185</v>
      </c>
      <c r="G1500" s="37" t="n">
        <v>0</v>
      </c>
      <c r="H1500" s="37" t="n">
        <v>0</v>
      </c>
      <c r="I1500" s="37" t="n">
        <v>0</v>
      </c>
    </row>
    <row r="1501" customFormat="false" ht="15" hidden="false" customHeight="false" outlineLevel="0" collapsed="false">
      <c r="A1501" s="37" t="s">
        <v>1943</v>
      </c>
      <c r="B1501" s="37" t="s">
        <v>2310</v>
      </c>
      <c r="C1501" s="37" t="s">
        <v>185</v>
      </c>
      <c r="D1501" s="37" t="s">
        <v>187</v>
      </c>
      <c r="E1501" s="37" t="s">
        <v>185</v>
      </c>
      <c r="F1501" s="37" t="s">
        <v>185</v>
      </c>
      <c r="G1501" s="37" t="n">
        <v>0</v>
      </c>
      <c r="H1501" s="37" t="n">
        <v>0</v>
      </c>
      <c r="I1501" s="37" t="n">
        <v>0</v>
      </c>
    </row>
  </sheetData>
  <autoFilter ref="A1:I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3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9" min="3" style="0" width="14"/>
  </cols>
  <sheetData>
    <row r="1" customFormat="false" ht="15" hidden="false" customHeight="false" outlineLevel="0" collapsed="false">
      <c r="A1" s="36" t="s">
        <v>327</v>
      </c>
      <c r="B1" s="36" t="s">
        <v>2313</v>
      </c>
      <c r="C1" s="36" t="s">
        <v>2314</v>
      </c>
      <c r="D1" s="36" t="s">
        <v>2315</v>
      </c>
      <c r="E1" s="36" t="s">
        <v>2316</v>
      </c>
      <c r="F1" s="36" t="s">
        <v>2317</v>
      </c>
      <c r="G1" s="36" t="s">
        <v>2318</v>
      </c>
      <c r="H1" s="36" t="s">
        <v>2319</v>
      </c>
      <c r="I1" s="36" t="s">
        <v>2320</v>
      </c>
      <c r="J1" s="36" t="s">
        <v>2321</v>
      </c>
    </row>
    <row r="2" customFormat="false" ht="15" hidden="false" customHeight="false" outlineLevel="0" collapsed="false">
      <c r="A2" s="37" t="s">
        <v>349</v>
      </c>
      <c r="B2" s="37" t="s">
        <v>270</v>
      </c>
      <c r="C2" s="37" t="n">
        <v>22</v>
      </c>
      <c r="D2" s="37" t="n">
        <v>21</v>
      </c>
      <c r="E2" s="37" t="n">
        <v>1</v>
      </c>
      <c r="F2" s="37" t="n">
        <v>2</v>
      </c>
      <c r="G2" s="37" t="n">
        <v>1</v>
      </c>
      <c r="H2" s="37" t="n">
        <v>1</v>
      </c>
      <c r="I2" s="37" t="n">
        <v>1</v>
      </c>
      <c r="J2" s="40" t="n">
        <f aca="false">IF(C2=0,"",D2/C2)</f>
        <v>0.954545454545455</v>
      </c>
    </row>
    <row r="3" customFormat="false" ht="15" hidden="false" customHeight="false" outlineLevel="0" collapsed="false">
      <c r="A3" s="37" t="s">
        <v>349</v>
      </c>
      <c r="B3" s="37" t="s">
        <v>271</v>
      </c>
      <c r="C3" s="37" t="n">
        <v>22</v>
      </c>
      <c r="D3" s="37" t="n">
        <v>19</v>
      </c>
      <c r="E3" s="37" t="n">
        <v>0</v>
      </c>
      <c r="F3" s="37" t="n">
        <v>2</v>
      </c>
      <c r="G3" s="37" t="n">
        <v>0</v>
      </c>
      <c r="H3" s="37" t="n">
        <v>3</v>
      </c>
      <c r="I3" s="37" t="n">
        <v>1</v>
      </c>
      <c r="J3" s="40" t="n">
        <f aca="false">IF(C3=0,"",D3/C3)</f>
        <v>0.863636363636364</v>
      </c>
    </row>
    <row r="4" customFormat="false" ht="15" hidden="false" customHeight="false" outlineLevel="0" collapsed="false">
      <c r="A4" s="37" t="s">
        <v>349</v>
      </c>
      <c r="B4" s="37" t="s">
        <v>272</v>
      </c>
      <c r="C4" s="37" t="n">
        <v>22</v>
      </c>
      <c r="D4" s="37" t="n">
        <v>18</v>
      </c>
      <c r="E4" s="37" t="n">
        <v>1</v>
      </c>
      <c r="F4" s="37" t="n">
        <v>0</v>
      </c>
      <c r="G4" s="37" t="n">
        <v>0</v>
      </c>
      <c r="H4" s="37" t="n">
        <v>0</v>
      </c>
      <c r="I4" s="37" t="n">
        <v>1</v>
      </c>
      <c r="J4" s="40" t="n">
        <f aca="false">IF(C4=0,"",D4/C4)</f>
        <v>0.818181818181818</v>
      </c>
    </row>
    <row r="5" customFormat="false" ht="15" hidden="false" customHeight="false" outlineLevel="0" collapsed="false">
      <c r="A5" s="37" t="s">
        <v>349</v>
      </c>
      <c r="B5" s="37" t="s">
        <v>273</v>
      </c>
      <c r="C5" s="37" t="n">
        <v>22</v>
      </c>
      <c r="D5" s="37" t="n">
        <v>19</v>
      </c>
      <c r="E5" s="37" t="n">
        <v>0</v>
      </c>
      <c r="F5" s="37" t="n">
        <v>0</v>
      </c>
      <c r="G5" s="37" t="n">
        <v>0</v>
      </c>
      <c r="H5" s="37" t="n">
        <v>2</v>
      </c>
      <c r="I5" s="37" t="n">
        <v>3</v>
      </c>
      <c r="J5" s="40" t="n">
        <f aca="false">IF(C5=0,"",D5/C5)</f>
        <v>0.863636363636364</v>
      </c>
    </row>
    <row r="6" customFormat="false" ht="15" hidden="false" customHeight="false" outlineLevel="0" collapsed="false">
      <c r="A6" s="37" t="s">
        <v>349</v>
      </c>
      <c r="B6" s="37" t="s">
        <v>274</v>
      </c>
      <c r="C6" s="37" t="n">
        <v>22</v>
      </c>
      <c r="D6" s="37" t="n">
        <v>19</v>
      </c>
      <c r="E6" s="37" t="n">
        <v>2</v>
      </c>
      <c r="F6" s="37" t="n">
        <v>0</v>
      </c>
      <c r="G6" s="37" t="n">
        <v>0</v>
      </c>
      <c r="H6" s="37" t="n">
        <v>1</v>
      </c>
      <c r="I6" s="37" t="n">
        <v>1</v>
      </c>
      <c r="J6" s="40" t="n">
        <f aca="false">IF(C6=0,"",D6/C6)</f>
        <v>0.863636363636364</v>
      </c>
    </row>
    <row r="7" customFormat="false" ht="15" hidden="false" customHeight="false" outlineLevel="0" collapsed="false">
      <c r="A7" s="37" t="s">
        <v>349</v>
      </c>
      <c r="B7" s="37" t="s">
        <v>275</v>
      </c>
      <c r="C7" s="37" t="n">
        <v>22</v>
      </c>
      <c r="D7" s="37" t="n">
        <v>20</v>
      </c>
      <c r="E7" s="37" t="n">
        <v>0</v>
      </c>
      <c r="F7" s="37" t="n">
        <v>0</v>
      </c>
      <c r="G7" s="37" t="n">
        <v>0</v>
      </c>
      <c r="H7" s="37" t="n">
        <v>0</v>
      </c>
      <c r="I7" s="37" t="n">
        <v>0</v>
      </c>
      <c r="J7" s="40" t="n">
        <f aca="false">IF(C7=0,"",D7/C7)</f>
        <v>0.909090909090909</v>
      </c>
    </row>
    <row r="8" customFormat="false" ht="15" hidden="false" customHeight="false" outlineLevel="0" collapsed="false">
      <c r="A8" s="37" t="s">
        <v>349</v>
      </c>
      <c r="B8" s="37" t="s">
        <v>276</v>
      </c>
      <c r="C8" s="37" t="n">
        <v>22</v>
      </c>
      <c r="D8" s="37" t="n">
        <v>19</v>
      </c>
      <c r="E8" s="37" t="n">
        <v>4</v>
      </c>
      <c r="F8" s="37" t="n">
        <v>0</v>
      </c>
      <c r="G8" s="37" t="n">
        <v>0</v>
      </c>
      <c r="H8" s="37" t="n">
        <v>1</v>
      </c>
      <c r="I8" s="37" t="n">
        <v>1</v>
      </c>
      <c r="J8" s="40" t="n">
        <f aca="false">IF(C8=0,"",D8/C8)</f>
        <v>0.863636363636364</v>
      </c>
    </row>
    <row r="9" customFormat="false" ht="15" hidden="false" customHeight="false" outlineLevel="0" collapsed="false">
      <c r="A9" s="37" t="s">
        <v>349</v>
      </c>
      <c r="B9" s="37" t="s">
        <v>277</v>
      </c>
      <c r="C9" s="37" t="n">
        <v>22</v>
      </c>
      <c r="D9" s="37" t="n">
        <v>19</v>
      </c>
      <c r="E9" s="37" t="n">
        <v>2</v>
      </c>
      <c r="F9" s="37" t="n">
        <v>0</v>
      </c>
      <c r="G9" s="37" t="n">
        <v>0</v>
      </c>
      <c r="H9" s="37" t="n">
        <v>0</v>
      </c>
      <c r="I9" s="37" t="n">
        <v>2</v>
      </c>
      <c r="J9" s="40" t="n">
        <f aca="false">IF(C9=0,"",D9/C9)</f>
        <v>0.863636363636364</v>
      </c>
    </row>
    <row r="10" customFormat="false" ht="15" hidden="false" customHeight="false" outlineLevel="0" collapsed="false">
      <c r="A10" s="37" t="s">
        <v>349</v>
      </c>
      <c r="B10" s="37" t="s">
        <v>278</v>
      </c>
      <c r="C10" s="37" t="n">
        <v>22</v>
      </c>
      <c r="D10" s="37" t="n">
        <v>20</v>
      </c>
      <c r="E10" s="37" t="n">
        <v>0</v>
      </c>
      <c r="F10" s="37" t="n">
        <v>0</v>
      </c>
      <c r="G10" s="37" t="n">
        <v>0</v>
      </c>
      <c r="H10" s="37" t="n">
        <v>3</v>
      </c>
      <c r="I10" s="37" t="n">
        <v>0</v>
      </c>
      <c r="J10" s="40" t="n">
        <f aca="false">IF(C10=0,"",D10/C10)</f>
        <v>0.909090909090909</v>
      </c>
    </row>
    <row r="11" customFormat="false" ht="15" hidden="false" customHeight="false" outlineLevel="0" collapsed="false">
      <c r="A11" s="37" t="s">
        <v>349</v>
      </c>
      <c r="B11" s="37" t="s">
        <v>279</v>
      </c>
      <c r="C11" s="37" t="n">
        <v>22</v>
      </c>
      <c r="D11" s="37" t="n">
        <v>22</v>
      </c>
      <c r="E11" s="37" t="n">
        <v>1</v>
      </c>
      <c r="F11" s="37" t="n">
        <v>1</v>
      </c>
      <c r="G11" s="37" t="n">
        <v>0</v>
      </c>
      <c r="H11" s="37" t="n">
        <v>1</v>
      </c>
      <c r="I11" s="37" t="n">
        <v>0</v>
      </c>
      <c r="J11" s="40" t="n">
        <f aca="false">IF(C11=0,"",D11/C11)</f>
        <v>1</v>
      </c>
    </row>
    <row r="12" customFormat="false" ht="15" hidden="false" customHeight="false" outlineLevel="0" collapsed="false">
      <c r="A12" s="37" t="s">
        <v>349</v>
      </c>
      <c r="B12" s="37" t="s">
        <v>280</v>
      </c>
      <c r="C12" s="37" t="n">
        <v>22</v>
      </c>
      <c r="D12" s="37" t="n">
        <v>22</v>
      </c>
      <c r="E12" s="37" t="n">
        <v>0</v>
      </c>
      <c r="F12" s="37" t="n">
        <v>0</v>
      </c>
      <c r="G12" s="37" t="n">
        <v>0</v>
      </c>
      <c r="H12" s="37" t="n">
        <v>1</v>
      </c>
      <c r="I12" s="37" t="n">
        <v>0</v>
      </c>
      <c r="J12" s="40" t="n">
        <f aca="false">IF(C12=0,"",D12/C12)</f>
        <v>1</v>
      </c>
    </row>
    <row r="13" customFormat="false" ht="15" hidden="false" customHeight="false" outlineLevel="0" collapsed="false">
      <c r="A13" s="37" t="s">
        <v>349</v>
      </c>
      <c r="B13" s="37" t="s">
        <v>281</v>
      </c>
      <c r="C13" s="37" t="n">
        <v>22</v>
      </c>
      <c r="D13" s="37" t="n">
        <v>18</v>
      </c>
      <c r="E13" s="37" t="n">
        <v>0</v>
      </c>
      <c r="F13" s="37" t="n">
        <v>0</v>
      </c>
      <c r="G13" s="37" t="n">
        <v>0</v>
      </c>
      <c r="H13" s="37" t="n">
        <v>3</v>
      </c>
      <c r="I13" s="37" t="n">
        <v>0</v>
      </c>
      <c r="J13" s="40" t="n">
        <f aca="false">IF(C13=0,"",D13/C13)</f>
        <v>0.818181818181818</v>
      </c>
    </row>
    <row r="14" customFormat="false" ht="15" hidden="false" customHeight="false" outlineLevel="0" collapsed="false">
      <c r="A14" s="37" t="s">
        <v>354</v>
      </c>
      <c r="B14" s="37" t="s">
        <v>277</v>
      </c>
      <c r="C14" s="37" t="n">
        <v>22</v>
      </c>
      <c r="D14" s="37" t="n">
        <v>21</v>
      </c>
      <c r="E14" s="37" t="n">
        <v>0</v>
      </c>
      <c r="F14" s="37" t="n">
        <v>0</v>
      </c>
      <c r="G14" s="37" t="n">
        <v>0</v>
      </c>
      <c r="H14" s="37" t="n">
        <v>0</v>
      </c>
      <c r="I14" s="37" t="n">
        <v>26</v>
      </c>
      <c r="J14" s="40" t="n">
        <f aca="false">IF(C14=0,"",D14/C14)</f>
        <v>0.954545454545455</v>
      </c>
    </row>
    <row r="15" customFormat="false" ht="15" hidden="false" customHeight="false" outlineLevel="0" collapsed="false">
      <c r="A15" s="37" t="s">
        <v>354</v>
      </c>
      <c r="B15" s="37" t="s">
        <v>278</v>
      </c>
      <c r="C15" s="37" t="n">
        <v>22</v>
      </c>
      <c r="D15" s="37" t="n">
        <v>20</v>
      </c>
      <c r="E15" s="37" t="n">
        <v>0</v>
      </c>
      <c r="F15" s="37" t="n">
        <v>1</v>
      </c>
      <c r="G15" s="37" t="n">
        <v>1</v>
      </c>
      <c r="H15" s="37" t="n">
        <v>1</v>
      </c>
      <c r="I15" s="37" t="n">
        <v>22</v>
      </c>
      <c r="J15" s="40" t="n">
        <f aca="false">IF(C15=0,"",D15/C15)</f>
        <v>0.909090909090909</v>
      </c>
    </row>
    <row r="16" customFormat="false" ht="15" hidden="false" customHeight="false" outlineLevel="0" collapsed="false">
      <c r="A16" s="37" t="s">
        <v>354</v>
      </c>
      <c r="B16" s="37" t="s">
        <v>279</v>
      </c>
      <c r="C16" s="37" t="n">
        <v>22</v>
      </c>
      <c r="D16" s="37" t="n">
        <v>22</v>
      </c>
      <c r="E16" s="37" t="n">
        <v>1</v>
      </c>
      <c r="F16" s="37" t="n">
        <v>0</v>
      </c>
      <c r="G16" s="37" t="n">
        <v>0</v>
      </c>
      <c r="H16" s="37" t="n">
        <v>1</v>
      </c>
      <c r="I16" s="37" t="n">
        <v>29</v>
      </c>
      <c r="J16" s="40" t="n">
        <f aca="false">IF(C16=0,"",D16/C16)</f>
        <v>1</v>
      </c>
    </row>
    <row r="17" customFormat="false" ht="15" hidden="false" customHeight="false" outlineLevel="0" collapsed="false">
      <c r="A17" s="37" t="s">
        <v>354</v>
      </c>
      <c r="B17" s="37" t="s">
        <v>280</v>
      </c>
      <c r="C17" s="37" t="n">
        <v>22</v>
      </c>
      <c r="D17" s="37" t="n">
        <v>21</v>
      </c>
      <c r="E17" s="37" t="n">
        <v>3</v>
      </c>
      <c r="F17" s="37" t="n">
        <v>0</v>
      </c>
      <c r="G17" s="37" t="n">
        <v>0</v>
      </c>
      <c r="H17" s="37" t="n">
        <v>2</v>
      </c>
      <c r="I17" s="37" t="n">
        <v>15</v>
      </c>
      <c r="J17" s="40" t="n">
        <f aca="false">IF(C17=0,"",D17/C17)</f>
        <v>0.954545454545455</v>
      </c>
    </row>
    <row r="18" customFormat="false" ht="15" hidden="false" customHeight="false" outlineLevel="0" collapsed="false">
      <c r="A18" s="37" t="s">
        <v>354</v>
      </c>
      <c r="B18" s="37" t="s">
        <v>281</v>
      </c>
      <c r="C18" s="37" t="n">
        <v>22</v>
      </c>
      <c r="D18" s="37" t="n">
        <v>20</v>
      </c>
      <c r="E18" s="37" t="n">
        <v>0</v>
      </c>
      <c r="F18" s="37" t="n">
        <v>0</v>
      </c>
      <c r="G18" s="37" t="n">
        <v>0</v>
      </c>
      <c r="H18" s="37" t="n">
        <v>3</v>
      </c>
      <c r="I18" s="37" t="n">
        <v>34</v>
      </c>
      <c r="J18" s="40" t="n">
        <f aca="false">IF(C18=0,"",D18/C18)</f>
        <v>0.909090909090909</v>
      </c>
    </row>
    <row r="19" customFormat="false" ht="15" hidden="false" customHeight="false" outlineLevel="0" collapsed="false">
      <c r="A19" s="37" t="s">
        <v>359</v>
      </c>
      <c r="B19" s="37" t="s">
        <v>281</v>
      </c>
      <c r="C19" s="37" t="n">
        <v>22</v>
      </c>
      <c r="D19" s="37" t="n">
        <v>21</v>
      </c>
      <c r="E19" s="37" t="n">
        <v>0</v>
      </c>
      <c r="F19" s="37" t="n">
        <v>2</v>
      </c>
      <c r="G19" s="37" t="n">
        <v>0</v>
      </c>
      <c r="H19" s="37" t="n">
        <v>2</v>
      </c>
      <c r="I19" s="37" t="n">
        <v>1</v>
      </c>
      <c r="J19" s="40" t="n">
        <f aca="false">IF(C19=0,"",D19/C19)</f>
        <v>0.954545454545455</v>
      </c>
    </row>
    <row r="20" customFormat="false" ht="15" hidden="false" customHeight="false" outlineLevel="0" collapsed="false">
      <c r="A20" s="37" t="s">
        <v>363</v>
      </c>
      <c r="B20" s="37" t="s">
        <v>270</v>
      </c>
      <c r="C20" s="37" t="n">
        <v>22</v>
      </c>
      <c r="D20" s="37" t="n">
        <v>21</v>
      </c>
      <c r="E20" s="37" t="n">
        <v>0</v>
      </c>
      <c r="F20" s="37" t="n">
        <v>1</v>
      </c>
      <c r="G20" s="37" t="n">
        <v>1</v>
      </c>
      <c r="H20" s="37" t="n">
        <v>4</v>
      </c>
      <c r="I20" s="37" t="n">
        <v>1</v>
      </c>
      <c r="J20" s="40" t="n">
        <f aca="false">IF(C20=0,"",D20/C20)</f>
        <v>0.954545454545455</v>
      </c>
    </row>
    <row r="21" customFormat="false" ht="15" hidden="false" customHeight="false" outlineLevel="0" collapsed="false">
      <c r="A21" s="37" t="s">
        <v>363</v>
      </c>
      <c r="B21" s="37" t="s">
        <v>271</v>
      </c>
      <c r="C21" s="37" t="n">
        <v>22</v>
      </c>
      <c r="D21" s="37" t="n">
        <v>21</v>
      </c>
      <c r="E21" s="37" t="n">
        <v>2</v>
      </c>
      <c r="F21" s="37" t="n">
        <v>0</v>
      </c>
      <c r="G21" s="37" t="n">
        <v>1</v>
      </c>
      <c r="H21" s="37" t="n">
        <v>1</v>
      </c>
      <c r="I21" s="37" t="n">
        <v>0</v>
      </c>
      <c r="J21" s="40" t="n">
        <f aca="false">IF(C21=0,"",D21/C21)</f>
        <v>0.954545454545455</v>
      </c>
    </row>
    <row r="22" customFormat="false" ht="15" hidden="false" customHeight="false" outlineLevel="0" collapsed="false">
      <c r="A22" s="37" t="s">
        <v>363</v>
      </c>
      <c r="B22" s="37" t="s">
        <v>272</v>
      </c>
      <c r="C22" s="37" t="n">
        <v>22</v>
      </c>
      <c r="D22" s="37" t="n">
        <v>16</v>
      </c>
      <c r="E22" s="37" t="n">
        <v>0</v>
      </c>
      <c r="F22" s="37" t="n">
        <v>0</v>
      </c>
      <c r="G22" s="37" t="n">
        <v>0</v>
      </c>
      <c r="H22" s="37" t="n">
        <v>0</v>
      </c>
      <c r="I22" s="37" t="n">
        <v>0</v>
      </c>
      <c r="J22" s="40" t="n">
        <f aca="false">IF(C22=0,"",D22/C22)</f>
        <v>0.727272727272727</v>
      </c>
    </row>
    <row r="23" customFormat="false" ht="15" hidden="false" customHeight="false" outlineLevel="0" collapsed="false">
      <c r="A23" s="37" t="s">
        <v>363</v>
      </c>
      <c r="B23" s="37" t="s">
        <v>273</v>
      </c>
      <c r="C23" s="37" t="n">
        <v>22</v>
      </c>
      <c r="D23" s="37" t="n">
        <v>21</v>
      </c>
      <c r="E23" s="37" t="n">
        <v>2</v>
      </c>
      <c r="F23" s="37" t="n">
        <v>2</v>
      </c>
      <c r="G23" s="37" t="n">
        <v>2</v>
      </c>
      <c r="H23" s="37" t="n">
        <v>3</v>
      </c>
      <c r="I23" s="37" t="n">
        <v>1</v>
      </c>
      <c r="J23" s="40" t="n">
        <f aca="false">IF(C23=0,"",D23/C23)</f>
        <v>0.954545454545455</v>
      </c>
    </row>
    <row r="24" customFormat="false" ht="15" hidden="false" customHeight="false" outlineLevel="0" collapsed="false">
      <c r="A24" s="37" t="s">
        <v>363</v>
      </c>
      <c r="B24" s="37" t="s">
        <v>274</v>
      </c>
      <c r="C24" s="37" t="n">
        <v>22</v>
      </c>
      <c r="D24" s="37" t="n">
        <v>20</v>
      </c>
      <c r="E24" s="37" t="n">
        <v>0</v>
      </c>
      <c r="F24" s="37" t="n">
        <v>1</v>
      </c>
      <c r="G24" s="37" t="n">
        <v>0</v>
      </c>
      <c r="H24" s="37" t="n">
        <v>2</v>
      </c>
      <c r="I24" s="37" t="n">
        <v>2</v>
      </c>
      <c r="J24" s="40" t="n">
        <f aca="false">IF(C24=0,"",D24/C24)</f>
        <v>0.909090909090909</v>
      </c>
    </row>
    <row r="25" customFormat="false" ht="15" hidden="false" customHeight="false" outlineLevel="0" collapsed="false">
      <c r="A25" s="37" t="s">
        <v>363</v>
      </c>
      <c r="B25" s="37" t="s">
        <v>275</v>
      </c>
      <c r="C25" s="37" t="n">
        <v>22</v>
      </c>
      <c r="D25" s="37" t="n">
        <v>21</v>
      </c>
      <c r="E25" s="37" t="n">
        <v>2</v>
      </c>
      <c r="F25" s="37" t="n">
        <v>3</v>
      </c>
      <c r="G25" s="37" t="n">
        <v>0</v>
      </c>
      <c r="H25" s="37" t="n">
        <v>2</v>
      </c>
      <c r="I25" s="37" t="n">
        <v>2</v>
      </c>
      <c r="J25" s="40" t="n">
        <f aca="false">IF(C25=0,"",D25/C25)</f>
        <v>0.954545454545455</v>
      </c>
    </row>
    <row r="26" customFormat="false" ht="15" hidden="false" customHeight="false" outlineLevel="0" collapsed="false">
      <c r="A26" s="37" t="s">
        <v>363</v>
      </c>
      <c r="B26" s="37" t="s">
        <v>276</v>
      </c>
      <c r="C26" s="37" t="n">
        <v>22</v>
      </c>
      <c r="D26" s="37" t="n">
        <v>20</v>
      </c>
      <c r="E26" s="37" t="n">
        <v>1</v>
      </c>
      <c r="F26" s="37" t="n">
        <v>0</v>
      </c>
      <c r="G26" s="37" t="n">
        <v>1</v>
      </c>
      <c r="H26" s="37" t="n">
        <v>1</v>
      </c>
      <c r="I26" s="37" t="n">
        <v>3</v>
      </c>
      <c r="J26" s="40" t="n">
        <f aca="false">IF(C26=0,"",D26/C26)</f>
        <v>0.909090909090909</v>
      </c>
    </row>
    <row r="27" customFormat="false" ht="15" hidden="false" customHeight="false" outlineLevel="0" collapsed="false">
      <c r="A27" s="37" t="s">
        <v>363</v>
      </c>
      <c r="B27" s="37" t="s">
        <v>277</v>
      </c>
      <c r="C27" s="37" t="n">
        <v>22</v>
      </c>
      <c r="D27" s="37" t="n">
        <v>21</v>
      </c>
      <c r="E27" s="37" t="n">
        <v>0</v>
      </c>
      <c r="F27" s="37" t="n">
        <v>3</v>
      </c>
      <c r="G27" s="37" t="n">
        <v>0</v>
      </c>
      <c r="H27" s="37" t="n">
        <v>0</v>
      </c>
      <c r="I27" s="37" t="n">
        <v>3</v>
      </c>
      <c r="J27" s="40" t="n">
        <f aca="false">IF(C27=0,"",D27/C27)</f>
        <v>0.954545454545455</v>
      </c>
    </row>
    <row r="28" customFormat="false" ht="15" hidden="false" customHeight="false" outlineLevel="0" collapsed="false">
      <c r="A28" s="37" t="s">
        <v>363</v>
      </c>
      <c r="B28" s="37" t="s">
        <v>278</v>
      </c>
      <c r="C28" s="37" t="n">
        <v>22</v>
      </c>
      <c r="D28" s="37" t="n">
        <v>20</v>
      </c>
      <c r="E28" s="37" t="n">
        <v>0</v>
      </c>
      <c r="F28" s="37" t="n">
        <v>2</v>
      </c>
      <c r="G28" s="37" t="n">
        <v>0</v>
      </c>
      <c r="H28" s="37" t="n">
        <v>3</v>
      </c>
      <c r="I28" s="37" t="n">
        <v>2</v>
      </c>
      <c r="J28" s="40" t="n">
        <f aca="false">IF(C28=0,"",D28/C28)</f>
        <v>0.909090909090909</v>
      </c>
    </row>
    <row r="29" customFormat="false" ht="15" hidden="false" customHeight="false" outlineLevel="0" collapsed="false">
      <c r="A29" s="37" t="s">
        <v>363</v>
      </c>
      <c r="B29" s="37" t="s">
        <v>279</v>
      </c>
      <c r="C29" s="37" t="n">
        <v>22</v>
      </c>
      <c r="D29" s="37" t="n">
        <v>22</v>
      </c>
      <c r="E29" s="37" t="n">
        <v>1</v>
      </c>
      <c r="F29" s="37" t="n">
        <v>2</v>
      </c>
      <c r="G29" s="37" t="n">
        <v>1</v>
      </c>
      <c r="H29" s="37" t="n">
        <v>1</v>
      </c>
      <c r="I29" s="37" t="n">
        <v>0</v>
      </c>
      <c r="J29" s="40" t="n">
        <f aca="false">IF(C29=0,"",D29/C29)</f>
        <v>1</v>
      </c>
    </row>
    <row r="30" customFormat="false" ht="15" hidden="false" customHeight="false" outlineLevel="0" collapsed="false">
      <c r="A30" s="37" t="s">
        <v>363</v>
      </c>
      <c r="B30" s="37" t="s">
        <v>280</v>
      </c>
      <c r="C30" s="37" t="n">
        <v>22</v>
      </c>
      <c r="D30" s="37" t="n">
        <v>21</v>
      </c>
      <c r="E30" s="37" t="n">
        <v>2</v>
      </c>
      <c r="F30" s="37" t="n">
        <v>1</v>
      </c>
      <c r="G30" s="37" t="n">
        <v>1</v>
      </c>
      <c r="H30" s="37" t="n">
        <v>1</v>
      </c>
      <c r="I30" s="37" t="n">
        <v>2</v>
      </c>
      <c r="J30" s="40" t="n">
        <f aca="false">IF(C30=0,"",D30/C30)</f>
        <v>0.954545454545455</v>
      </c>
    </row>
    <row r="31" customFormat="false" ht="15" hidden="false" customHeight="false" outlineLevel="0" collapsed="false">
      <c r="A31" s="37" t="s">
        <v>363</v>
      </c>
      <c r="B31" s="37" t="s">
        <v>281</v>
      </c>
      <c r="C31" s="37" t="n">
        <v>22</v>
      </c>
      <c r="D31" s="37" t="n">
        <v>19</v>
      </c>
      <c r="E31" s="37" t="n">
        <v>0</v>
      </c>
      <c r="F31" s="37" t="n">
        <v>1</v>
      </c>
      <c r="G31" s="37" t="n">
        <v>0</v>
      </c>
      <c r="H31" s="37" t="n">
        <v>2</v>
      </c>
      <c r="I31" s="37" t="n">
        <v>1</v>
      </c>
      <c r="J31" s="40" t="n">
        <f aca="false">IF(C31=0,"",D31/C31)</f>
        <v>0.863636363636364</v>
      </c>
    </row>
    <row r="32" customFormat="false" ht="15" hidden="false" customHeight="false" outlineLevel="0" collapsed="false">
      <c r="A32" s="37" t="s">
        <v>368</v>
      </c>
      <c r="B32" s="37" t="s">
        <v>270</v>
      </c>
      <c r="C32" s="37" t="n">
        <v>22</v>
      </c>
      <c r="D32" s="37" t="n">
        <v>21</v>
      </c>
      <c r="E32" s="37" t="n">
        <v>0</v>
      </c>
      <c r="F32" s="37" t="n">
        <v>0</v>
      </c>
      <c r="G32" s="37" t="n">
        <v>1</v>
      </c>
      <c r="H32" s="37" t="n">
        <v>4</v>
      </c>
      <c r="I32" s="37" t="n">
        <v>1</v>
      </c>
      <c r="J32" s="40" t="n">
        <f aca="false">IF(C32=0,"",D32/C32)</f>
        <v>0.954545454545455</v>
      </c>
    </row>
    <row r="33" customFormat="false" ht="15" hidden="false" customHeight="false" outlineLevel="0" collapsed="false">
      <c r="A33" s="37" t="s">
        <v>368</v>
      </c>
      <c r="B33" s="37" t="s">
        <v>271</v>
      </c>
      <c r="C33" s="37" t="n">
        <v>22</v>
      </c>
      <c r="D33" s="37" t="n">
        <v>21</v>
      </c>
      <c r="E33" s="37" t="n">
        <v>0</v>
      </c>
      <c r="F33" s="37" t="n">
        <v>1</v>
      </c>
      <c r="G33" s="37" t="n">
        <v>0</v>
      </c>
      <c r="H33" s="37" t="n">
        <v>2</v>
      </c>
      <c r="I33" s="37" t="n">
        <v>0</v>
      </c>
      <c r="J33" s="40" t="n">
        <f aca="false">IF(C33=0,"",D33/C33)</f>
        <v>0.954545454545455</v>
      </c>
    </row>
    <row r="34" customFormat="false" ht="15" hidden="false" customHeight="false" outlineLevel="0" collapsed="false">
      <c r="A34" s="37" t="s">
        <v>368</v>
      </c>
      <c r="B34" s="37" t="s">
        <v>272</v>
      </c>
      <c r="C34" s="37" t="n">
        <v>22</v>
      </c>
      <c r="D34" s="37" t="n">
        <v>21</v>
      </c>
      <c r="E34" s="37" t="n">
        <v>1</v>
      </c>
      <c r="F34" s="37" t="n">
        <v>2</v>
      </c>
      <c r="G34" s="37" t="n">
        <v>0</v>
      </c>
      <c r="H34" s="37" t="n">
        <v>3</v>
      </c>
      <c r="I34" s="37" t="n">
        <v>0</v>
      </c>
      <c r="J34" s="40" t="n">
        <f aca="false">IF(C34=0,"",D34/C34)</f>
        <v>0.954545454545455</v>
      </c>
    </row>
    <row r="35" customFormat="false" ht="15" hidden="false" customHeight="false" outlineLevel="0" collapsed="false">
      <c r="A35" s="37" t="s">
        <v>368</v>
      </c>
      <c r="B35" s="37" t="s">
        <v>273</v>
      </c>
      <c r="C35" s="37" t="n">
        <v>22</v>
      </c>
      <c r="D35" s="37" t="n">
        <v>21</v>
      </c>
      <c r="E35" s="37" t="n">
        <v>1</v>
      </c>
      <c r="F35" s="37" t="n">
        <v>1</v>
      </c>
      <c r="G35" s="37" t="n">
        <v>0</v>
      </c>
      <c r="H35" s="37" t="n">
        <v>1</v>
      </c>
      <c r="I35" s="37" t="n">
        <v>1</v>
      </c>
      <c r="J35" s="40" t="n">
        <f aca="false">IF(C35=0,"",D35/C35)</f>
        <v>0.954545454545455</v>
      </c>
    </row>
    <row r="36" customFormat="false" ht="15" hidden="false" customHeight="false" outlineLevel="0" collapsed="false">
      <c r="A36" s="37" t="s">
        <v>368</v>
      </c>
      <c r="B36" s="37" t="s">
        <v>274</v>
      </c>
      <c r="C36" s="37" t="n">
        <v>22</v>
      </c>
      <c r="D36" s="37" t="n">
        <v>20</v>
      </c>
      <c r="E36" s="37" t="n">
        <v>0</v>
      </c>
      <c r="F36" s="37" t="n">
        <v>3</v>
      </c>
      <c r="G36" s="37" t="n">
        <v>0</v>
      </c>
      <c r="H36" s="37" t="n">
        <v>1</v>
      </c>
      <c r="I36" s="37" t="n">
        <v>0</v>
      </c>
      <c r="J36" s="40" t="n">
        <f aca="false">IF(C36=0,"",D36/C36)</f>
        <v>0.909090909090909</v>
      </c>
    </row>
    <row r="37" customFormat="false" ht="15" hidden="false" customHeight="false" outlineLevel="0" collapsed="false">
      <c r="A37" s="37" t="s">
        <v>368</v>
      </c>
      <c r="B37" s="37" t="s">
        <v>275</v>
      </c>
      <c r="C37" s="37" t="n">
        <v>22</v>
      </c>
      <c r="D37" s="37" t="n">
        <v>21</v>
      </c>
      <c r="E37" s="37" t="n">
        <v>0</v>
      </c>
      <c r="F37" s="37" t="n">
        <v>1</v>
      </c>
      <c r="G37" s="37" t="n">
        <v>0</v>
      </c>
      <c r="H37" s="37" t="n">
        <v>4</v>
      </c>
      <c r="I37" s="37" t="n">
        <v>0</v>
      </c>
      <c r="J37" s="40" t="n">
        <f aca="false">IF(C37=0,"",D37/C37)</f>
        <v>0.954545454545455</v>
      </c>
    </row>
    <row r="38" customFormat="false" ht="15" hidden="false" customHeight="false" outlineLevel="0" collapsed="false">
      <c r="A38" s="37" t="s">
        <v>368</v>
      </c>
      <c r="B38" s="37" t="s">
        <v>276</v>
      </c>
      <c r="C38" s="37" t="n">
        <v>22</v>
      </c>
      <c r="D38" s="37" t="n">
        <v>21</v>
      </c>
      <c r="E38" s="37" t="n">
        <v>1</v>
      </c>
      <c r="F38" s="37" t="n">
        <v>2</v>
      </c>
      <c r="G38" s="37" t="n">
        <v>1</v>
      </c>
      <c r="H38" s="37" t="n">
        <v>1</v>
      </c>
      <c r="I38" s="37" t="n">
        <v>2</v>
      </c>
      <c r="J38" s="40" t="n">
        <f aca="false">IF(C38=0,"",D38/C38)</f>
        <v>0.954545454545455</v>
      </c>
    </row>
    <row r="39" customFormat="false" ht="15" hidden="false" customHeight="false" outlineLevel="0" collapsed="false">
      <c r="A39" s="37" t="s">
        <v>368</v>
      </c>
      <c r="B39" s="37" t="s">
        <v>277</v>
      </c>
      <c r="C39" s="37" t="n">
        <v>22</v>
      </c>
      <c r="D39" s="37" t="n">
        <v>20</v>
      </c>
      <c r="E39" s="37" t="n">
        <v>1</v>
      </c>
      <c r="F39" s="37" t="n">
        <v>2</v>
      </c>
      <c r="G39" s="37" t="n">
        <v>0</v>
      </c>
      <c r="H39" s="37" t="n">
        <v>1</v>
      </c>
      <c r="I39" s="37" t="n">
        <v>0</v>
      </c>
      <c r="J39" s="40" t="n">
        <f aca="false">IF(C39=0,"",D39/C39)</f>
        <v>0.909090909090909</v>
      </c>
    </row>
    <row r="40" customFormat="false" ht="15" hidden="false" customHeight="false" outlineLevel="0" collapsed="false">
      <c r="A40" s="37" t="s">
        <v>368</v>
      </c>
      <c r="B40" s="37" t="s">
        <v>278</v>
      </c>
      <c r="C40" s="37" t="n">
        <v>22</v>
      </c>
      <c r="D40" s="37" t="n">
        <v>20</v>
      </c>
      <c r="E40" s="37" t="n">
        <v>1</v>
      </c>
      <c r="F40" s="37" t="n">
        <v>1</v>
      </c>
      <c r="G40" s="37" t="n">
        <v>0</v>
      </c>
      <c r="H40" s="37" t="n">
        <v>0</v>
      </c>
      <c r="I40" s="37" t="n">
        <v>5</v>
      </c>
      <c r="J40" s="40" t="n">
        <f aca="false">IF(C40=0,"",D40/C40)</f>
        <v>0.909090909090909</v>
      </c>
    </row>
    <row r="41" customFormat="false" ht="15" hidden="false" customHeight="false" outlineLevel="0" collapsed="false">
      <c r="A41" s="37" t="s">
        <v>368</v>
      </c>
      <c r="B41" s="37" t="s">
        <v>279</v>
      </c>
      <c r="C41" s="37" t="n">
        <v>22</v>
      </c>
      <c r="D41" s="37" t="n">
        <v>20</v>
      </c>
      <c r="E41" s="37" t="n">
        <v>1</v>
      </c>
      <c r="F41" s="37" t="n">
        <v>1</v>
      </c>
      <c r="G41" s="37" t="n">
        <v>0</v>
      </c>
      <c r="H41" s="37" t="n">
        <v>1</v>
      </c>
      <c r="I41" s="37" t="n">
        <v>2</v>
      </c>
      <c r="J41" s="40" t="n">
        <f aca="false">IF(C41=0,"",D41/C41)</f>
        <v>0.909090909090909</v>
      </c>
    </row>
    <row r="42" customFormat="false" ht="15" hidden="false" customHeight="false" outlineLevel="0" collapsed="false">
      <c r="A42" s="37" t="s">
        <v>368</v>
      </c>
      <c r="B42" s="37" t="s">
        <v>280</v>
      </c>
      <c r="C42" s="37" t="n">
        <v>22</v>
      </c>
      <c r="D42" s="37" t="n">
        <v>21</v>
      </c>
      <c r="E42" s="37" t="n">
        <v>1</v>
      </c>
      <c r="F42" s="37" t="n">
        <v>3</v>
      </c>
      <c r="G42" s="37" t="n">
        <v>0</v>
      </c>
      <c r="H42" s="37" t="n">
        <v>1</v>
      </c>
      <c r="I42" s="37" t="n">
        <v>2</v>
      </c>
      <c r="J42" s="40" t="n">
        <f aca="false">IF(C42=0,"",D42/C42)</f>
        <v>0.954545454545455</v>
      </c>
    </row>
    <row r="43" customFormat="false" ht="15" hidden="false" customHeight="false" outlineLevel="0" collapsed="false">
      <c r="A43" s="37" t="s">
        <v>368</v>
      </c>
      <c r="B43" s="37" t="s">
        <v>281</v>
      </c>
      <c r="C43" s="37" t="n">
        <v>22</v>
      </c>
      <c r="D43" s="37" t="n">
        <v>21</v>
      </c>
      <c r="E43" s="37" t="n">
        <v>0</v>
      </c>
      <c r="F43" s="37" t="n">
        <v>0</v>
      </c>
      <c r="G43" s="37" t="n">
        <v>2</v>
      </c>
      <c r="H43" s="37" t="n">
        <v>0</v>
      </c>
      <c r="I43" s="37" t="n">
        <v>1</v>
      </c>
      <c r="J43" s="40" t="n">
        <f aca="false">IF(C43=0,"",D43/C43)</f>
        <v>0.954545454545455</v>
      </c>
    </row>
    <row r="44" customFormat="false" ht="15" hidden="false" customHeight="false" outlineLevel="0" collapsed="false">
      <c r="A44" s="37" t="s">
        <v>373</v>
      </c>
      <c r="B44" s="37" t="s">
        <v>270</v>
      </c>
      <c r="C44" s="37" t="n">
        <v>22</v>
      </c>
      <c r="D44" s="37" t="n">
        <v>21</v>
      </c>
      <c r="E44" s="37" t="n">
        <v>0</v>
      </c>
      <c r="F44" s="37" t="n">
        <v>2</v>
      </c>
      <c r="G44" s="37" t="n">
        <v>0</v>
      </c>
      <c r="H44" s="37" t="n">
        <v>2</v>
      </c>
      <c r="I44" s="37" t="n">
        <v>3</v>
      </c>
      <c r="J44" s="40" t="n">
        <f aca="false">IF(C44=0,"",D44/C44)</f>
        <v>0.954545454545455</v>
      </c>
    </row>
    <row r="45" customFormat="false" ht="15" hidden="false" customHeight="false" outlineLevel="0" collapsed="false">
      <c r="A45" s="37" t="s">
        <v>373</v>
      </c>
      <c r="B45" s="37" t="s">
        <v>271</v>
      </c>
      <c r="C45" s="37" t="n">
        <v>22</v>
      </c>
      <c r="D45" s="37" t="n">
        <v>22</v>
      </c>
      <c r="E45" s="37" t="n">
        <v>1</v>
      </c>
      <c r="F45" s="37" t="n">
        <v>2</v>
      </c>
      <c r="G45" s="37" t="n">
        <v>0</v>
      </c>
      <c r="H45" s="37" t="n">
        <v>2</v>
      </c>
      <c r="I45" s="37" t="n">
        <v>3</v>
      </c>
      <c r="J45" s="40" t="n">
        <f aca="false">IF(C45=0,"",D45/C45)</f>
        <v>1</v>
      </c>
    </row>
    <row r="46" customFormat="false" ht="15" hidden="false" customHeight="false" outlineLevel="0" collapsed="false">
      <c r="A46" s="37" t="s">
        <v>373</v>
      </c>
      <c r="B46" s="37" t="s">
        <v>272</v>
      </c>
      <c r="C46" s="37" t="n">
        <v>22</v>
      </c>
      <c r="D46" s="37" t="n">
        <v>22</v>
      </c>
      <c r="E46" s="37" t="n">
        <v>0</v>
      </c>
      <c r="F46" s="37" t="n">
        <v>0</v>
      </c>
      <c r="G46" s="37" t="n">
        <v>0</v>
      </c>
      <c r="H46" s="37" t="n">
        <v>1</v>
      </c>
      <c r="I46" s="37" t="n">
        <v>3</v>
      </c>
      <c r="J46" s="40" t="n">
        <f aca="false">IF(C46=0,"",D46/C46)</f>
        <v>1</v>
      </c>
    </row>
    <row r="47" customFormat="false" ht="15" hidden="false" customHeight="false" outlineLevel="0" collapsed="false">
      <c r="A47" s="37" t="s">
        <v>373</v>
      </c>
      <c r="B47" s="37" t="s">
        <v>273</v>
      </c>
      <c r="C47" s="37" t="n">
        <v>22</v>
      </c>
      <c r="D47" s="37" t="n">
        <v>21</v>
      </c>
      <c r="E47" s="37" t="n">
        <v>0</v>
      </c>
      <c r="F47" s="37" t="n">
        <v>0</v>
      </c>
      <c r="G47" s="37" t="n">
        <v>0</v>
      </c>
      <c r="H47" s="37" t="n">
        <v>2</v>
      </c>
      <c r="I47" s="37" t="n">
        <v>0</v>
      </c>
      <c r="J47" s="40" t="n">
        <f aca="false">IF(C47=0,"",D47/C47)</f>
        <v>0.954545454545455</v>
      </c>
    </row>
    <row r="48" customFormat="false" ht="15" hidden="false" customHeight="false" outlineLevel="0" collapsed="false">
      <c r="A48" s="37" t="s">
        <v>373</v>
      </c>
      <c r="B48" s="37" t="s">
        <v>274</v>
      </c>
      <c r="C48" s="37" t="n">
        <v>22</v>
      </c>
      <c r="D48" s="37" t="n">
        <v>19</v>
      </c>
      <c r="E48" s="37" t="n">
        <v>0</v>
      </c>
      <c r="F48" s="37" t="n">
        <v>2</v>
      </c>
      <c r="G48" s="37" t="n">
        <v>1</v>
      </c>
      <c r="H48" s="37" t="n">
        <v>2</v>
      </c>
      <c r="I48" s="37" t="n">
        <v>0</v>
      </c>
      <c r="J48" s="40" t="n">
        <f aca="false">IF(C48=0,"",D48/C48)</f>
        <v>0.863636363636364</v>
      </c>
    </row>
    <row r="49" customFormat="false" ht="15" hidden="false" customHeight="false" outlineLevel="0" collapsed="false">
      <c r="A49" s="37" t="s">
        <v>373</v>
      </c>
      <c r="B49" s="37" t="s">
        <v>275</v>
      </c>
      <c r="C49" s="37" t="n">
        <v>22</v>
      </c>
      <c r="D49" s="37" t="n">
        <v>20</v>
      </c>
      <c r="E49" s="37" t="n">
        <v>1</v>
      </c>
      <c r="F49" s="37" t="n">
        <v>1</v>
      </c>
      <c r="G49" s="37" t="n">
        <v>0</v>
      </c>
      <c r="H49" s="37" t="n">
        <v>2</v>
      </c>
      <c r="I49" s="37" t="n">
        <v>0</v>
      </c>
      <c r="J49" s="40" t="n">
        <f aca="false">IF(C49=0,"",D49/C49)</f>
        <v>0.909090909090909</v>
      </c>
    </row>
    <row r="50" customFormat="false" ht="15" hidden="false" customHeight="false" outlineLevel="0" collapsed="false">
      <c r="A50" s="37" t="s">
        <v>373</v>
      </c>
      <c r="B50" s="37" t="s">
        <v>276</v>
      </c>
      <c r="C50" s="37" t="n">
        <v>22</v>
      </c>
      <c r="D50" s="37" t="n">
        <v>20</v>
      </c>
      <c r="E50" s="37" t="n">
        <v>1</v>
      </c>
      <c r="F50" s="37" t="n">
        <v>0</v>
      </c>
      <c r="G50" s="37" t="n">
        <v>0</v>
      </c>
      <c r="H50" s="37" t="n">
        <v>1</v>
      </c>
      <c r="I50" s="37" t="n">
        <v>0</v>
      </c>
      <c r="J50" s="40" t="n">
        <f aca="false">IF(C50=0,"",D50/C50)</f>
        <v>0.909090909090909</v>
      </c>
    </row>
    <row r="51" customFormat="false" ht="15" hidden="false" customHeight="false" outlineLevel="0" collapsed="false">
      <c r="A51" s="37" t="s">
        <v>373</v>
      </c>
      <c r="B51" s="37" t="s">
        <v>277</v>
      </c>
      <c r="C51" s="37" t="n">
        <v>22</v>
      </c>
      <c r="D51" s="37" t="n">
        <v>19</v>
      </c>
      <c r="E51" s="37" t="n">
        <v>0</v>
      </c>
      <c r="F51" s="37" t="n">
        <v>0</v>
      </c>
      <c r="G51" s="37" t="n">
        <v>1</v>
      </c>
      <c r="H51" s="37" t="n">
        <v>2</v>
      </c>
      <c r="I51" s="37" t="n">
        <v>1</v>
      </c>
      <c r="J51" s="40" t="n">
        <f aca="false">IF(C51=0,"",D51/C51)</f>
        <v>0.863636363636364</v>
      </c>
    </row>
    <row r="52" customFormat="false" ht="15" hidden="false" customHeight="false" outlineLevel="0" collapsed="false">
      <c r="A52" s="37" t="s">
        <v>373</v>
      </c>
      <c r="B52" s="37" t="s">
        <v>278</v>
      </c>
      <c r="C52" s="37" t="n">
        <v>22</v>
      </c>
      <c r="D52" s="37" t="n">
        <v>21</v>
      </c>
      <c r="E52" s="37" t="n">
        <v>1</v>
      </c>
      <c r="F52" s="37" t="n">
        <v>1</v>
      </c>
      <c r="G52" s="37" t="n">
        <v>0</v>
      </c>
      <c r="H52" s="37" t="n">
        <v>3</v>
      </c>
      <c r="I52" s="37" t="n">
        <v>0</v>
      </c>
      <c r="J52" s="40" t="n">
        <f aca="false">IF(C52=0,"",D52/C52)</f>
        <v>0.954545454545455</v>
      </c>
    </row>
    <row r="53" customFormat="false" ht="15" hidden="false" customHeight="false" outlineLevel="0" collapsed="false">
      <c r="A53" s="37" t="s">
        <v>373</v>
      </c>
      <c r="B53" s="37" t="s">
        <v>279</v>
      </c>
      <c r="C53" s="37" t="n">
        <v>22</v>
      </c>
      <c r="D53" s="37" t="n">
        <v>20</v>
      </c>
      <c r="E53" s="37" t="n">
        <v>0</v>
      </c>
      <c r="F53" s="37" t="n">
        <v>0</v>
      </c>
      <c r="G53" s="37" t="n">
        <v>0</v>
      </c>
      <c r="H53" s="37" t="n">
        <v>2</v>
      </c>
      <c r="I53" s="37" t="n">
        <v>2</v>
      </c>
      <c r="J53" s="40" t="n">
        <f aca="false">IF(C53=0,"",D53/C53)</f>
        <v>0.909090909090909</v>
      </c>
    </row>
    <row r="54" customFormat="false" ht="15" hidden="false" customHeight="false" outlineLevel="0" collapsed="false">
      <c r="A54" s="37" t="s">
        <v>373</v>
      </c>
      <c r="B54" s="37" t="s">
        <v>280</v>
      </c>
      <c r="C54" s="37" t="n">
        <v>22</v>
      </c>
      <c r="D54" s="37" t="n">
        <v>18</v>
      </c>
      <c r="E54" s="37" t="n">
        <v>1</v>
      </c>
      <c r="F54" s="37" t="n">
        <v>0</v>
      </c>
      <c r="G54" s="37" t="n">
        <v>0</v>
      </c>
      <c r="H54" s="37" t="n">
        <v>3</v>
      </c>
      <c r="I54" s="37" t="n">
        <v>1</v>
      </c>
      <c r="J54" s="40" t="n">
        <f aca="false">IF(C54=0,"",D54/C54)</f>
        <v>0.818181818181818</v>
      </c>
    </row>
    <row r="55" customFormat="false" ht="15" hidden="false" customHeight="false" outlineLevel="0" collapsed="false">
      <c r="A55" s="37" t="s">
        <v>373</v>
      </c>
      <c r="B55" s="37" t="s">
        <v>281</v>
      </c>
      <c r="C55" s="37" t="n">
        <v>22</v>
      </c>
      <c r="D55" s="37" t="n">
        <v>22</v>
      </c>
      <c r="E55" s="37" t="n">
        <v>0</v>
      </c>
      <c r="F55" s="37" t="n">
        <v>2</v>
      </c>
      <c r="G55" s="37" t="n">
        <v>0</v>
      </c>
      <c r="H55" s="37" t="n">
        <v>0</v>
      </c>
      <c r="I55" s="37" t="n">
        <v>0</v>
      </c>
      <c r="J55" s="40" t="n">
        <f aca="false">IF(C55=0,"",D55/C55)</f>
        <v>1</v>
      </c>
    </row>
    <row r="56" customFormat="false" ht="15" hidden="false" customHeight="false" outlineLevel="0" collapsed="false">
      <c r="A56" s="37" t="s">
        <v>378</v>
      </c>
      <c r="B56" s="37" t="s">
        <v>270</v>
      </c>
      <c r="C56" s="37" t="n">
        <v>22</v>
      </c>
      <c r="D56" s="37" t="n">
        <v>16</v>
      </c>
      <c r="E56" s="37" t="n">
        <v>2</v>
      </c>
      <c r="F56" s="37" t="n">
        <v>0</v>
      </c>
      <c r="G56" s="37" t="n">
        <v>0</v>
      </c>
      <c r="H56" s="37" t="n">
        <v>2</v>
      </c>
      <c r="I56" s="37" t="n">
        <v>1</v>
      </c>
      <c r="J56" s="40" t="n">
        <f aca="false">IF(C56=0,"",D56/C56)</f>
        <v>0.727272727272727</v>
      </c>
    </row>
    <row r="57" customFormat="false" ht="15" hidden="false" customHeight="false" outlineLevel="0" collapsed="false">
      <c r="A57" s="37" t="s">
        <v>378</v>
      </c>
      <c r="B57" s="37" t="s">
        <v>271</v>
      </c>
      <c r="C57" s="37" t="n">
        <v>22</v>
      </c>
      <c r="D57" s="37" t="n">
        <v>20</v>
      </c>
      <c r="E57" s="37" t="n">
        <v>0</v>
      </c>
      <c r="F57" s="37" t="n">
        <v>1</v>
      </c>
      <c r="G57" s="37" t="n">
        <v>0</v>
      </c>
      <c r="H57" s="37" t="n">
        <v>1</v>
      </c>
      <c r="I57" s="37" t="n">
        <v>0</v>
      </c>
      <c r="J57" s="40" t="n">
        <f aca="false">IF(C57=0,"",D57/C57)</f>
        <v>0.909090909090909</v>
      </c>
    </row>
    <row r="58" customFormat="false" ht="15" hidden="false" customHeight="false" outlineLevel="0" collapsed="false">
      <c r="A58" s="37" t="s">
        <v>378</v>
      </c>
      <c r="B58" s="37" t="s">
        <v>272</v>
      </c>
      <c r="C58" s="37" t="n">
        <v>22</v>
      </c>
      <c r="D58" s="37" t="n">
        <v>22</v>
      </c>
      <c r="E58" s="37" t="n">
        <v>3</v>
      </c>
      <c r="F58" s="37" t="n">
        <v>1</v>
      </c>
      <c r="G58" s="37" t="n">
        <v>2</v>
      </c>
      <c r="H58" s="37" t="n">
        <v>3</v>
      </c>
      <c r="I58" s="37" t="n">
        <v>4</v>
      </c>
      <c r="J58" s="40" t="n">
        <f aca="false">IF(C58=0,"",D58/C58)</f>
        <v>1</v>
      </c>
    </row>
    <row r="59" customFormat="false" ht="15" hidden="false" customHeight="false" outlineLevel="0" collapsed="false">
      <c r="A59" s="37" t="s">
        <v>378</v>
      </c>
      <c r="B59" s="37" t="s">
        <v>273</v>
      </c>
      <c r="C59" s="37" t="n">
        <v>22</v>
      </c>
      <c r="D59" s="37" t="n">
        <v>20</v>
      </c>
      <c r="E59" s="37" t="n">
        <v>1</v>
      </c>
      <c r="F59" s="37" t="n">
        <v>0</v>
      </c>
      <c r="G59" s="37" t="n">
        <v>0</v>
      </c>
      <c r="H59" s="37" t="n">
        <v>2</v>
      </c>
      <c r="I59" s="37" t="n">
        <v>1</v>
      </c>
      <c r="J59" s="40" t="n">
        <f aca="false">IF(C59=0,"",D59/C59)</f>
        <v>0.909090909090909</v>
      </c>
    </row>
    <row r="60" customFormat="false" ht="15" hidden="false" customHeight="false" outlineLevel="0" collapsed="false">
      <c r="A60" s="37" t="s">
        <v>385</v>
      </c>
      <c r="B60" s="37" t="s">
        <v>270</v>
      </c>
      <c r="C60" s="37" t="n">
        <v>22</v>
      </c>
      <c r="D60" s="37" t="n">
        <v>17</v>
      </c>
      <c r="E60" s="37" t="n">
        <v>0</v>
      </c>
      <c r="F60" s="37" t="n">
        <v>0</v>
      </c>
      <c r="G60" s="37" t="n">
        <v>0</v>
      </c>
      <c r="H60" s="37" t="n">
        <v>2</v>
      </c>
      <c r="I60" s="37" t="n">
        <v>2</v>
      </c>
      <c r="J60" s="40" t="n">
        <f aca="false">IF(C60=0,"",D60/C60)</f>
        <v>0.772727272727273</v>
      </c>
    </row>
    <row r="61" customFormat="false" ht="15" hidden="false" customHeight="false" outlineLevel="0" collapsed="false">
      <c r="A61" s="37" t="s">
        <v>385</v>
      </c>
      <c r="B61" s="37" t="s">
        <v>271</v>
      </c>
      <c r="C61" s="37" t="n">
        <v>22</v>
      </c>
      <c r="D61" s="37" t="n">
        <v>19</v>
      </c>
      <c r="E61" s="37" t="n">
        <v>0</v>
      </c>
      <c r="F61" s="37" t="n">
        <v>0</v>
      </c>
      <c r="G61" s="37" t="n">
        <v>0</v>
      </c>
      <c r="H61" s="37" t="n">
        <v>2</v>
      </c>
      <c r="I61" s="37" t="n">
        <v>1</v>
      </c>
      <c r="J61" s="40" t="n">
        <f aca="false">IF(C61=0,"",D61/C61)</f>
        <v>0.863636363636364</v>
      </c>
    </row>
    <row r="62" customFormat="false" ht="15" hidden="false" customHeight="false" outlineLevel="0" collapsed="false">
      <c r="A62" s="37" t="s">
        <v>385</v>
      </c>
      <c r="B62" s="37" t="s">
        <v>272</v>
      </c>
      <c r="C62" s="37" t="n">
        <v>22</v>
      </c>
      <c r="D62" s="37" t="n">
        <v>22</v>
      </c>
      <c r="E62" s="37" t="n">
        <v>1</v>
      </c>
      <c r="F62" s="37" t="n">
        <v>1</v>
      </c>
      <c r="G62" s="37" t="n">
        <v>0</v>
      </c>
      <c r="H62" s="37" t="n">
        <v>2</v>
      </c>
      <c r="I62" s="37" t="n">
        <v>1</v>
      </c>
      <c r="J62" s="40" t="n">
        <f aca="false">IF(C62=0,"",D62/C62)</f>
        <v>1</v>
      </c>
    </row>
    <row r="63" customFormat="false" ht="15" hidden="false" customHeight="false" outlineLevel="0" collapsed="false">
      <c r="A63" s="37" t="s">
        <v>385</v>
      </c>
      <c r="B63" s="37" t="s">
        <v>273</v>
      </c>
      <c r="C63" s="37" t="n">
        <v>22</v>
      </c>
      <c r="D63" s="37" t="n">
        <v>19</v>
      </c>
      <c r="E63" s="37" t="n">
        <v>0</v>
      </c>
      <c r="F63" s="37" t="n">
        <v>0</v>
      </c>
      <c r="G63" s="37" t="n">
        <v>1</v>
      </c>
      <c r="H63" s="37" t="n">
        <v>1</v>
      </c>
      <c r="I63" s="37" t="n">
        <v>0</v>
      </c>
      <c r="J63" s="40" t="n">
        <f aca="false">IF(C63=0,"",D63/C63)</f>
        <v>0.863636363636364</v>
      </c>
    </row>
    <row r="64" customFormat="false" ht="15" hidden="false" customHeight="false" outlineLevel="0" collapsed="false">
      <c r="A64" s="37" t="s">
        <v>385</v>
      </c>
      <c r="B64" s="37" t="s">
        <v>274</v>
      </c>
      <c r="C64" s="37" t="n">
        <v>22</v>
      </c>
      <c r="D64" s="37" t="n">
        <v>21</v>
      </c>
      <c r="E64" s="37" t="n">
        <v>2</v>
      </c>
      <c r="F64" s="37" t="n">
        <v>0</v>
      </c>
      <c r="G64" s="37" t="n">
        <v>1</v>
      </c>
      <c r="H64" s="37" t="n">
        <v>0</v>
      </c>
      <c r="I64" s="37" t="n">
        <v>4</v>
      </c>
      <c r="J64" s="40" t="n">
        <f aca="false">IF(C64=0,"",D64/C64)</f>
        <v>0.954545454545455</v>
      </c>
    </row>
    <row r="65" customFormat="false" ht="15" hidden="false" customHeight="false" outlineLevel="0" collapsed="false">
      <c r="A65" s="37" t="s">
        <v>385</v>
      </c>
      <c r="B65" s="37" t="s">
        <v>275</v>
      </c>
      <c r="C65" s="37" t="n">
        <v>22</v>
      </c>
      <c r="D65" s="37" t="n">
        <v>20</v>
      </c>
      <c r="E65" s="37" t="n">
        <v>0</v>
      </c>
      <c r="F65" s="37" t="n">
        <v>1</v>
      </c>
      <c r="G65" s="37" t="n">
        <v>0</v>
      </c>
      <c r="H65" s="37" t="n">
        <v>3</v>
      </c>
      <c r="I65" s="37" t="n">
        <v>0</v>
      </c>
      <c r="J65" s="40" t="n">
        <f aca="false">IF(C65=0,"",D65/C65)</f>
        <v>0.909090909090909</v>
      </c>
    </row>
    <row r="66" customFormat="false" ht="15" hidden="false" customHeight="false" outlineLevel="0" collapsed="false">
      <c r="A66" s="37" t="s">
        <v>385</v>
      </c>
      <c r="B66" s="37" t="s">
        <v>276</v>
      </c>
      <c r="C66" s="37" t="n">
        <v>22</v>
      </c>
      <c r="D66" s="37" t="n">
        <v>22</v>
      </c>
      <c r="E66" s="37" t="n">
        <v>2</v>
      </c>
      <c r="F66" s="37" t="n">
        <v>0</v>
      </c>
      <c r="G66" s="37" t="n">
        <v>0</v>
      </c>
      <c r="H66" s="37" t="n">
        <v>1</v>
      </c>
      <c r="I66" s="37" t="n">
        <v>1</v>
      </c>
      <c r="J66" s="40" t="n">
        <f aca="false">IF(C66=0,"",D66/C66)</f>
        <v>1</v>
      </c>
    </row>
    <row r="67" customFormat="false" ht="15" hidden="false" customHeight="false" outlineLevel="0" collapsed="false">
      <c r="A67" s="37" t="s">
        <v>385</v>
      </c>
      <c r="B67" s="37" t="s">
        <v>277</v>
      </c>
      <c r="C67" s="37" t="n">
        <v>22</v>
      </c>
      <c r="D67" s="37" t="n">
        <v>21</v>
      </c>
      <c r="E67" s="37" t="n">
        <v>0</v>
      </c>
      <c r="F67" s="37" t="n">
        <v>0</v>
      </c>
      <c r="G67" s="37" t="n">
        <v>0</v>
      </c>
      <c r="H67" s="37" t="n">
        <v>1</v>
      </c>
      <c r="I67" s="37" t="n">
        <v>1</v>
      </c>
      <c r="J67" s="40" t="n">
        <f aca="false">IF(C67=0,"",D67/C67)</f>
        <v>0.954545454545455</v>
      </c>
    </row>
    <row r="68" customFormat="false" ht="15" hidden="false" customHeight="false" outlineLevel="0" collapsed="false">
      <c r="A68" s="37" t="s">
        <v>385</v>
      </c>
      <c r="B68" s="37" t="s">
        <v>278</v>
      </c>
      <c r="C68" s="37" t="n">
        <v>22</v>
      </c>
      <c r="D68" s="37" t="n">
        <v>22</v>
      </c>
      <c r="E68" s="37" t="n">
        <v>1</v>
      </c>
      <c r="F68" s="37" t="n">
        <v>0</v>
      </c>
      <c r="G68" s="37" t="n">
        <v>0</v>
      </c>
      <c r="H68" s="37" t="n">
        <v>1</v>
      </c>
      <c r="I68" s="37" t="n">
        <v>0</v>
      </c>
      <c r="J68" s="40" t="n">
        <f aca="false">IF(C68=0,"",D68/C68)</f>
        <v>1</v>
      </c>
    </row>
    <row r="69" customFormat="false" ht="15" hidden="false" customHeight="false" outlineLevel="0" collapsed="false">
      <c r="A69" s="37" t="s">
        <v>385</v>
      </c>
      <c r="B69" s="37" t="s">
        <v>279</v>
      </c>
      <c r="C69" s="37" t="n">
        <v>22</v>
      </c>
      <c r="D69" s="37" t="n">
        <v>21</v>
      </c>
      <c r="E69" s="37" t="n">
        <v>2</v>
      </c>
      <c r="F69" s="37" t="n">
        <v>1</v>
      </c>
      <c r="G69" s="37" t="n">
        <v>0</v>
      </c>
      <c r="H69" s="37" t="n">
        <v>1</v>
      </c>
      <c r="I69" s="37" t="n">
        <v>0</v>
      </c>
      <c r="J69" s="40" t="n">
        <f aca="false">IF(C69=0,"",D69/C69)</f>
        <v>0.954545454545455</v>
      </c>
    </row>
    <row r="70" customFormat="false" ht="15" hidden="false" customHeight="false" outlineLevel="0" collapsed="false">
      <c r="A70" s="37" t="s">
        <v>385</v>
      </c>
      <c r="B70" s="37" t="s">
        <v>280</v>
      </c>
      <c r="C70" s="37" t="n">
        <v>22</v>
      </c>
      <c r="D70" s="37" t="n">
        <v>19</v>
      </c>
      <c r="E70" s="37" t="n">
        <v>0</v>
      </c>
      <c r="F70" s="37" t="n">
        <v>0</v>
      </c>
      <c r="G70" s="37" t="n">
        <v>0</v>
      </c>
      <c r="H70" s="37" t="n">
        <v>3</v>
      </c>
      <c r="I70" s="37" t="n">
        <v>1</v>
      </c>
      <c r="J70" s="40" t="n">
        <f aca="false">IF(C70=0,"",D70/C70)</f>
        <v>0.863636363636364</v>
      </c>
    </row>
    <row r="71" customFormat="false" ht="15" hidden="false" customHeight="false" outlineLevel="0" collapsed="false">
      <c r="A71" s="37" t="s">
        <v>385</v>
      </c>
      <c r="B71" s="37" t="s">
        <v>281</v>
      </c>
      <c r="C71" s="37" t="n">
        <v>22</v>
      </c>
      <c r="D71" s="37" t="n">
        <v>20</v>
      </c>
      <c r="E71" s="37" t="n">
        <v>1</v>
      </c>
      <c r="F71" s="37" t="n">
        <v>0</v>
      </c>
      <c r="G71" s="37" t="n">
        <v>2</v>
      </c>
      <c r="H71" s="37" t="n">
        <v>2</v>
      </c>
      <c r="I71" s="37" t="n">
        <v>2</v>
      </c>
      <c r="J71" s="40" t="n">
        <f aca="false">IF(C71=0,"",D71/C71)</f>
        <v>0.909090909090909</v>
      </c>
    </row>
    <row r="72" customFormat="false" ht="15" hidden="false" customHeight="false" outlineLevel="0" collapsed="false">
      <c r="A72" s="37" t="s">
        <v>390</v>
      </c>
      <c r="B72" s="37" t="s">
        <v>270</v>
      </c>
      <c r="C72" s="37" t="n">
        <v>22</v>
      </c>
      <c r="D72" s="37" t="n">
        <v>17</v>
      </c>
      <c r="E72" s="37" t="n">
        <v>0</v>
      </c>
      <c r="F72" s="37" t="n">
        <v>1</v>
      </c>
      <c r="G72" s="37" t="n">
        <v>0</v>
      </c>
      <c r="H72" s="37" t="n">
        <v>2</v>
      </c>
      <c r="I72" s="37" t="n">
        <v>4</v>
      </c>
      <c r="J72" s="40" t="n">
        <f aca="false">IF(C72=0,"",D72/C72)</f>
        <v>0.772727272727273</v>
      </c>
    </row>
    <row r="73" customFormat="false" ht="15" hidden="false" customHeight="false" outlineLevel="0" collapsed="false">
      <c r="A73" s="37" t="s">
        <v>390</v>
      </c>
      <c r="B73" s="37" t="s">
        <v>271</v>
      </c>
      <c r="C73" s="37" t="n">
        <v>22</v>
      </c>
      <c r="D73" s="37" t="n">
        <v>21</v>
      </c>
      <c r="E73" s="37" t="n">
        <v>1</v>
      </c>
      <c r="F73" s="37" t="n">
        <v>1</v>
      </c>
      <c r="G73" s="37" t="n">
        <v>0</v>
      </c>
      <c r="H73" s="37" t="n">
        <v>3</v>
      </c>
      <c r="I73" s="37" t="n">
        <v>2</v>
      </c>
      <c r="J73" s="40" t="n">
        <f aca="false">IF(C73=0,"",D73/C73)</f>
        <v>0.954545454545455</v>
      </c>
    </row>
    <row r="74" customFormat="false" ht="15" hidden="false" customHeight="false" outlineLevel="0" collapsed="false">
      <c r="A74" s="37" t="s">
        <v>390</v>
      </c>
      <c r="B74" s="37" t="s">
        <v>272</v>
      </c>
      <c r="C74" s="37" t="n">
        <v>22</v>
      </c>
      <c r="D74" s="37" t="n">
        <v>21</v>
      </c>
      <c r="E74" s="37" t="n">
        <v>1</v>
      </c>
      <c r="F74" s="37" t="n">
        <v>2</v>
      </c>
      <c r="G74" s="37" t="n">
        <v>0</v>
      </c>
      <c r="H74" s="37" t="n">
        <v>3</v>
      </c>
      <c r="I74" s="37" t="n">
        <v>3</v>
      </c>
      <c r="J74" s="40" t="n">
        <f aca="false">IF(C74=0,"",D74/C74)</f>
        <v>0.954545454545455</v>
      </c>
    </row>
    <row r="75" customFormat="false" ht="15" hidden="false" customHeight="false" outlineLevel="0" collapsed="false">
      <c r="A75" s="37" t="s">
        <v>390</v>
      </c>
      <c r="B75" s="37" t="s">
        <v>273</v>
      </c>
      <c r="C75" s="37" t="n">
        <v>22</v>
      </c>
      <c r="D75" s="37" t="n">
        <v>21</v>
      </c>
      <c r="E75" s="37" t="n">
        <v>0</v>
      </c>
      <c r="F75" s="37" t="n">
        <v>0</v>
      </c>
      <c r="G75" s="37" t="n">
        <v>0</v>
      </c>
      <c r="H75" s="37" t="n">
        <v>3</v>
      </c>
      <c r="I75" s="37" t="n">
        <v>1</v>
      </c>
      <c r="J75" s="40" t="n">
        <f aca="false">IF(C75=0,"",D75/C75)</f>
        <v>0.954545454545455</v>
      </c>
    </row>
    <row r="76" customFormat="false" ht="15" hidden="false" customHeight="false" outlineLevel="0" collapsed="false">
      <c r="A76" s="37" t="s">
        <v>390</v>
      </c>
      <c r="B76" s="37" t="s">
        <v>274</v>
      </c>
      <c r="C76" s="37" t="n">
        <v>22</v>
      </c>
      <c r="D76" s="37" t="n">
        <v>22</v>
      </c>
      <c r="E76" s="37" t="n">
        <v>1</v>
      </c>
      <c r="F76" s="37" t="n">
        <v>1</v>
      </c>
      <c r="G76" s="37" t="n">
        <v>0</v>
      </c>
      <c r="H76" s="37" t="n">
        <v>0</v>
      </c>
      <c r="I76" s="37" t="n">
        <v>8</v>
      </c>
      <c r="J76" s="40" t="n">
        <f aca="false">IF(C76=0,"",D76/C76)</f>
        <v>1</v>
      </c>
    </row>
    <row r="77" customFormat="false" ht="15" hidden="false" customHeight="false" outlineLevel="0" collapsed="false">
      <c r="A77" s="37" t="s">
        <v>390</v>
      </c>
      <c r="B77" s="37" t="s">
        <v>275</v>
      </c>
      <c r="C77" s="37" t="n">
        <v>22</v>
      </c>
      <c r="D77" s="37" t="n">
        <v>22</v>
      </c>
      <c r="E77" s="37" t="n">
        <v>0</v>
      </c>
      <c r="F77" s="37" t="n">
        <v>0</v>
      </c>
      <c r="G77" s="37" t="n">
        <v>0</v>
      </c>
      <c r="H77" s="37" t="n">
        <v>2</v>
      </c>
      <c r="I77" s="37" t="n">
        <v>5</v>
      </c>
      <c r="J77" s="40" t="n">
        <f aca="false">IF(C77=0,"",D77/C77)</f>
        <v>1</v>
      </c>
    </row>
    <row r="78" customFormat="false" ht="15" hidden="false" customHeight="false" outlineLevel="0" collapsed="false">
      <c r="A78" s="37" t="s">
        <v>390</v>
      </c>
      <c r="B78" s="37" t="s">
        <v>276</v>
      </c>
      <c r="C78" s="37" t="n">
        <v>22</v>
      </c>
      <c r="D78" s="37" t="n">
        <v>20</v>
      </c>
      <c r="E78" s="37" t="n">
        <v>0</v>
      </c>
      <c r="F78" s="37" t="n">
        <v>0</v>
      </c>
      <c r="G78" s="37" t="n">
        <v>0</v>
      </c>
      <c r="H78" s="37" t="n">
        <v>0</v>
      </c>
      <c r="I78" s="37" t="n">
        <v>0</v>
      </c>
      <c r="J78" s="40" t="n">
        <f aca="false">IF(C78=0,"",D78/C78)</f>
        <v>0.909090909090909</v>
      </c>
    </row>
    <row r="79" customFormat="false" ht="15" hidden="false" customHeight="false" outlineLevel="0" collapsed="false">
      <c r="A79" s="37" t="s">
        <v>390</v>
      </c>
      <c r="B79" s="37" t="s">
        <v>277</v>
      </c>
      <c r="C79" s="37" t="n">
        <v>22</v>
      </c>
      <c r="D79" s="37" t="n">
        <v>19</v>
      </c>
      <c r="E79" s="37" t="n">
        <v>0</v>
      </c>
      <c r="F79" s="37" t="n">
        <v>2</v>
      </c>
      <c r="G79" s="37" t="n">
        <v>0</v>
      </c>
      <c r="H79" s="37" t="n">
        <v>0</v>
      </c>
      <c r="I79" s="37" t="n">
        <v>2</v>
      </c>
      <c r="J79" s="40" t="n">
        <f aca="false">IF(C79=0,"",D79/C79)</f>
        <v>0.863636363636364</v>
      </c>
    </row>
    <row r="80" customFormat="false" ht="15" hidden="false" customHeight="false" outlineLevel="0" collapsed="false">
      <c r="A80" s="37" t="s">
        <v>390</v>
      </c>
      <c r="B80" s="37" t="s">
        <v>278</v>
      </c>
      <c r="C80" s="37" t="n">
        <v>22</v>
      </c>
      <c r="D80" s="37" t="n">
        <v>19</v>
      </c>
      <c r="E80" s="37" t="n">
        <v>2</v>
      </c>
      <c r="F80" s="37" t="n">
        <v>0</v>
      </c>
      <c r="G80" s="37" t="n">
        <v>0</v>
      </c>
      <c r="H80" s="37" t="n">
        <v>1</v>
      </c>
      <c r="I80" s="37" t="n">
        <v>2</v>
      </c>
      <c r="J80" s="40" t="n">
        <f aca="false">IF(C80=0,"",D80/C80)</f>
        <v>0.863636363636364</v>
      </c>
    </row>
    <row r="81" customFormat="false" ht="15" hidden="false" customHeight="false" outlineLevel="0" collapsed="false">
      <c r="A81" s="37" t="s">
        <v>390</v>
      </c>
      <c r="B81" s="37" t="s">
        <v>279</v>
      </c>
      <c r="C81" s="37" t="n">
        <v>22</v>
      </c>
      <c r="D81" s="37" t="n">
        <v>21</v>
      </c>
      <c r="E81" s="37" t="n">
        <v>0</v>
      </c>
      <c r="F81" s="37" t="n">
        <v>1</v>
      </c>
      <c r="G81" s="37" t="n">
        <v>0</v>
      </c>
      <c r="H81" s="37" t="n">
        <v>0</v>
      </c>
      <c r="I81" s="37" t="n">
        <v>1</v>
      </c>
      <c r="J81" s="40" t="n">
        <f aca="false">IF(C81=0,"",D81/C81)</f>
        <v>0.954545454545455</v>
      </c>
    </row>
    <row r="82" customFormat="false" ht="15" hidden="false" customHeight="false" outlineLevel="0" collapsed="false">
      <c r="A82" s="37" t="s">
        <v>390</v>
      </c>
      <c r="B82" s="37" t="s">
        <v>280</v>
      </c>
      <c r="C82" s="37" t="n">
        <v>22</v>
      </c>
      <c r="D82" s="37" t="n">
        <v>20</v>
      </c>
      <c r="E82" s="37" t="n">
        <v>0</v>
      </c>
      <c r="F82" s="37" t="n">
        <v>0</v>
      </c>
      <c r="G82" s="37" t="n">
        <v>1</v>
      </c>
      <c r="H82" s="37" t="n">
        <v>1</v>
      </c>
      <c r="I82" s="37" t="n">
        <v>0</v>
      </c>
      <c r="J82" s="40" t="n">
        <f aca="false">IF(C82=0,"",D82/C82)</f>
        <v>0.909090909090909</v>
      </c>
    </row>
    <row r="83" customFormat="false" ht="15" hidden="false" customHeight="false" outlineLevel="0" collapsed="false">
      <c r="A83" s="37" t="s">
        <v>390</v>
      </c>
      <c r="B83" s="37" t="s">
        <v>281</v>
      </c>
      <c r="C83" s="37" t="n">
        <v>22</v>
      </c>
      <c r="D83" s="37" t="n">
        <v>18</v>
      </c>
      <c r="E83" s="37" t="n">
        <v>0</v>
      </c>
      <c r="F83" s="37" t="n">
        <v>0</v>
      </c>
      <c r="G83" s="37" t="n">
        <v>0</v>
      </c>
      <c r="H83" s="37" t="n">
        <v>2</v>
      </c>
      <c r="I83" s="37" t="n">
        <v>0</v>
      </c>
      <c r="J83" s="40" t="n">
        <f aca="false">IF(C83=0,"",D83/C83)</f>
        <v>0.818181818181818</v>
      </c>
    </row>
    <row r="84" customFormat="false" ht="15" hidden="false" customHeight="false" outlineLevel="0" collapsed="false">
      <c r="A84" s="37" t="s">
        <v>398</v>
      </c>
      <c r="B84" s="37" t="s">
        <v>270</v>
      </c>
      <c r="C84" s="37" t="n">
        <v>22</v>
      </c>
      <c r="D84" s="37" t="n">
        <v>20</v>
      </c>
      <c r="E84" s="37" t="n">
        <v>0</v>
      </c>
      <c r="F84" s="37" t="n">
        <v>1</v>
      </c>
      <c r="G84" s="37" t="n">
        <v>0</v>
      </c>
      <c r="H84" s="37" t="n">
        <v>0</v>
      </c>
      <c r="I84" s="37" t="n">
        <v>3</v>
      </c>
      <c r="J84" s="40" t="n">
        <f aca="false">IF(C84=0,"",D84/C84)</f>
        <v>0.909090909090909</v>
      </c>
    </row>
    <row r="85" customFormat="false" ht="15" hidden="false" customHeight="false" outlineLevel="0" collapsed="false">
      <c r="A85" s="37" t="s">
        <v>398</v>
      </c>
      <c r="B85" s="37" t="s">
        <v>271</v>
      </c>
      <c r="C85" s="37" t="n">
        <v>22</v>
      </c>
      <c r="D85" s="37" t="n">
        <v>21</v>
      </c>
      <c r="E85" s="37" t="n">
        <v>0</v>
      </c>
      <c r="F85" s="37" t="n">
        <v>0</v>
      </c>
      <c r="G85" s="37" t="n">
        <v>0</v>
      </c>
      <c r="H85" s="37" t="n">
        <v>2</v>
      </c>
      <c r="I85" s="37" t="n">
        <v>7</v>
      </c>
      <c r="J85" s="40" t="n">
        <f aca="false">IF(C85=0,"",D85/C85)</f>
        <v>0.954545454545455</v>
      </c>
    </row>
    <row r="86" customFormat="false" ht="15" hidden="false" customHeight="false" outlineLevel="0" collapsed="false">
      <c r="A86" s="37" t="s">
        <v>398</v>
      </c>
      <c r="B86" s="37" t="s">
        <v>272</v>
      </c>
      <c r="C86" s="37" t="n">
        <v>22</v>
      </c>
      <c r="D86" s="37" t="n">
        <v>20</v>
      </c>
      <c r="E86" s="37" t="n">
        <v>0</v>
      </c>
      <c r="F86" s="37" t="n">
        <v>2</v>
      </c>
      <c r="G86" s="37" t="n">
        <v>0</v>
      </c>
      <c r="H86" s="37" t="n">
        <v>2</v>
      </c>
      <c r="I86" s="37" t="n">
        <v>1</v>
      </c>
      <c r="J86" s="40" t="n">
        <f aca="false">IF(C86=0,"",D86/C86)</f>
        <v>0.909090909090909</v>
      </c>
    </row>
    <row r="87" customFormat="false" ht="15" hidden="false" customHeight="false" outlineLevel="0" collapsed="false">
      <c r="A87" s="37" t="s">
        <v>398</v>
      </c>
      <c r="B87" s="37" t="s">
        <v>273</v>
      </c>
      <c r="C87" s="37" t="n">
        <v>22</v>
      </c>
      <c r="D87" s="37" t="n">
        <v>20</v>
      </c>
      <c r="E87" s="37" t="n">
        <v>0</v>
      </c>
      <c r="F87" s="37" t="n">
        <v>1</v>
      </c>
      <c r="G87" s="37" t="n">
        <v>1</v>
      </c>
      <c r="H87" s="37" t="n">
        <v>3</v>
      </c>
      <c r="I87" s="37" t="n">
        <v>8</v>
      </c>
      <c r="J87" s="40" t="n">
        <f aca="false">IF(C87=0,"",D87/C87)</f>
        <v>0.909090909090909</v>
      </c>
    </row>
    <row r="88" customFormat="false" ht="15" hidden="false" customHeight="false" outlineLevel="0" collapsed="false">
      <c r="A88" s="37" t="s">
        <v>398</v>
      </c>
      <c r="B88" s="37" t="s">
        <v>274</v>
      </c>
      <c r="C88" s="37" t="n">
        <v>22</v>
      </c>
      <c r="D88" s="37" t="n">
        <v>18</v>
      </c>
      <c r="E88" s="37" t="n">
        <v>1</v>
      </c>
      <c r="F88" s="37" t="n">
        <v>0</v>
      </c>
      <c r="G88" s="37" t="n">
        <v>0</v>
      </c>
      <c r="H88" s="37" t="n">
        <v>1</v>
      </c>
      <c r="I88" s="37" t="n">
        <v>11</v>
      </c>
      <c r="J88" s="40" t="n">
        <f aca="false">IF(C88=0,"",D88/C88)</f>
        <v>0.818181818181818</v>
      </c>
    </row>
    <row r="89" customFormat="false" ht="15" hidden="false" customHeight="false" outlineLevel="0" collapsed="false">
      <c r="A89" s="37" t="s">
        <v>398</v>
      </c>
      <c r="B89" s="37" t="s">
        <v>275</v>
      </c>
      <c r="C89" s="37" t="n">
        <v>22</v>
      </c>
      <c r="D89" s="37" t="n">
        <v>21</v>
      </c>
      <c r="E89" s="37" t="n">
        <v>0</v>
      </c>
      <c r="F89" s="37" t="n">
        <v>1</v>
      </c>
      <c r="G89" s="37" t="n">
        <v>0</v>
      </c>
      <c r="H89" s="37" t="n">
        <v>1</v>
      </c>
      <c r="I89" s="37" t="n">
        <v>16</v>
      </c>
      <c r="J89" s="40" t="n">
        <f aca="false">IF(C89=0,"",D89/C89)</f>
        <v>0.954545454545455</v>
      </c>
    </row>
    <row r="90" customFormat="false" ht="15" hidden="false" customHeight="false" outlineLevel="0" collapsed="false">
      <c r="A90" s="37" t="s">
        <v>398</v>
      </c>
      <c r="B90" s="37" t="s">
        <v>276</v>
      </c>
      <c r="C90" s="37" t="n">
        <v>22</v>
      </c>
      <c r="D90" s="37" t="n">
        <v>20</v>
      </c>
      <c r="E90" s="37" t="n">
        <v>0</v>
      </c>
      <c r="F90" s="37" t="n">
        <v>0</v>
      </c>
      <c r="G90" s="37" t="n">
        <v>0</v>
      </c>
      <c r="H90" s="37" t="n">
        <v>1</v>
      </c>
      <c r="I90" s="37" t="n">
        <v>6</v>
      </c>
      <c r="J90" s="40" t="n">
        <f aca="false">IF(C90=0,"",D90/C90)</f>
        <v>0.909090909090909</v>
      </c>
    </row>
    <row r="91" customFormat="false" ht="15" hidden="false" customHeight="false" outlineLevel="0" collapsed="false">
      <c r="A91" s="37" t="s">
        <v>398</v>
      </c>
      <c r="B91" s="37" t="s">
        <v>277</v>
      </c>
      <c r="C91" s="37" t="n">
        <v>22</v>
      </c>
      <c r="D91" s="37" t="n">
        <v>19</v>
      </c>
      <c r="E91" s="37" t="n">
        <v>0</v>
      </c>
      <c r="F91" s="37" t="n">
        <v>1</v>
      </c>
      <c r="G91" s="37" t="n">
        <v>0</v>
      </c>
      <c r="H91" s="37" t="n">
        <v>0</v>
      </c>
      <c r="I91" s="37" t="n">
        <v>3</v>
      </c>
      <c r="J91" s="40" t="n">
        <f aca="false">IF(C91=0,"",D91/C91)</f>
        <v>0.863636363636364</v>
      </c>
    </row>
    <row r="92" customFormat="false" ht="15" hidden="false" customHeight="false" outlineLevel="0" collapsed="false">
      <c r="A92" s="37" t="s">
        <v>398</v>
      </c>
      <c r="B92" s="37" t="s">
        <v>278</v>
      </c>
      <c r="C92" s="37" t="n">
        <v>22</v>
      </c>
      <c r="D92" s="37" t="n">
        <v>19</v>
      </c>
      <c r="E92" s="37" t="n">
        <v>1</v>
      </c>
      <c r="F92" s="37" t="n">
        <v>1</v>
      </c>
      <c r="G92" s="37" t="n">
        <v>0</v>
      </c>
      <c r="H92" s="37" t="n">
        <v>2</v>
      </c>
      <c r="I92" s="37" t="n">
        <v>8</v>
      </c>
      <c r="J92" s="40" t="n">
        <f aca="false">IF(C92=0,"",D92/C92)</f>
        <v>0.863636363636364</v>
      </c>
    </row>
    <row r="93" customFormat="false" ht="15" hidden="false" customHeight="false" outlineLevel="0" collapsed="false">
      <c r="A93" s="37" t="s">
        <v>398</v>
      </c>
      <c r="B93" s="37" t="s">
        <v>279</v>
      </c>
      <c r="C93" s="37" t="n">
        <v>22</v>
      </c>
      <c r="D93" s="37" t="n">
        <v>19</v>
      </c>
      <c r="E93" s="37" t="n">
        <v>1</v>
      </c>
      <c r="F93" s="37" t="n">
        <v>1</v>
      </c>
      <c r="G93" s="37" t="n">
        <v>0</v>
      </c>
      <c r="H93" s="37" t="n">
        <v>2</v>
      </c>
      <c r="I93" s="37" t="n">
        <v>9</v>
      </c>
      <c r="J93" s="40" t="n">
        <f aca="false">IF(C93=0,"",D93/C93)</f>
        <v>0.863636363636364</v>
      </c>
    </row>
    <row r="94" customFormat="false" ht="15" hidden="false" customHeight="false" outlineLevel="0" collapsed="false">
      <c r="A94" s="37" t="s">
        <v>398</v>
      </c>
      <c r="B94" s="37" t="s">
        <v>280</v>
      </c>
      <c r="C94" s="37" t="n">
        <v>22</v>
      </c>
      <c r="D94" s="37" t="n">
        <v>20</v>
      </c>
      <c r="E94" s="37" t="n">
        <v>0</v>
      </c>
      <c r="F94" s="37" t="n">
        <v>1</v>
      </c>
      <c r="G94" s="37" t="n">
        <v>1</v>
      </c>
      <c r="H94" s="37" t="n">
        <v>0</v>
      </c>
      <c r="I94" s="37" t="n">
        <v>28</v>
      </c>
      <c r="J94" s="40" t="n">
        <f aca="false">IF(C94=0,"",D94/C94)</f>
        <v>0.909090909090909</v>
      </c>
    </row>
    <row r="95" customFormat="false" ht="15" hidden="false" customHeight="false" outlineLevel="0" collapsed="false">
      <c r="A95" s="37" t="s">
        <v>398</v>
      </c>
      <c r="B95" s="37" t="s">
        <v>281</v>
      </c>
      <c r="C95" s="37" t="n">
        <v>22</v>
      </c>
      <c r="D95" s="37" t="n">
        <v>20</v>
      </c>
      <c r="E95" s="37" t="n">
        <v>1</v>
      </c>
      <c r="F95" s="37" t="n">
        <v>1</v>
      </c>
      <c r="G95" s="37" t="n">
        <v>0</v>
      </c>
      <c r="H95" s="37" t="n">
        <v>0</v>
      </c>
      <c r="I95" s="37" t="n">
        <v>6</v>
      </c>
      <c r="J95" s="40" t="n">
        <f aca="false">IF(C95=0,"",D95/C95)</f>
        <v>0.909090909090909</v>
      </c>
    </row>
    <row r="96" customFormat="false" ht="15" hidden="false" customHeight="false" outlineLevel="0" collapsed="false">
      <c r="A96" s="37" t="s">
        <v>401</v>
      </c>
      <c r="B96" s="37" t="s">
        <v>270</v>
      </c>
      <c r="C96" s="37" t="n">
        <v>22</v>
      </c>
      <c r="D96" s="37" t="n">
        <v>19</v>
      </c>
      <c r="E96" s="37" t="n">
        <v>0</v>
      </c>
      <c r="F96" s="37" t="n">
        <v>1</v>
      </c>
      <c r="G96" s="37" t="n">
        <v>0</v>
      </c>
      <c r="H96" s="37" t="n">
        <v>4</v>
      </c>
      <c r="I96" s="37" t="n">
        <v>8</v>
      </c>
      <c r="J96" s="40" t="n">
        <f aca="false">IF(C96=0,"",D96/C96)</f>
        <v>0.863636363636364</v>
      </c>
    </row>
    <row r="97" customFormat="false" ht="15" hidden="false" customHeight="false" outlineLevel="0" collapsed="false">
      <c r="A97" s="37" t="s">
        <v>401</v>
      </c>
      <c r="B97" s="37" t="s">
        <v>271</v>
      </c>
      <c r="C97" s="37" t="n">
        <v>22</v>
      </c>
      <c r="D97" s="37" t="n">
        <v>20</v>
      </c>
      <c r="E97" s="37" t="n">
        <v>1</v>
      </c>
      <c r="F97" s="37" t="n">
        <v>0</v>
      </c>
      <c r="G97" s="37" t="n">
        <v>0</v>
      </c>
      <c r="H97" s="37" t="n">
        <v>2</v>
      </c>
      <c r="I97" s="37" t="n">
        <v>16</v>
      </c>
      <c r="J97" s="40" t="n">
        <f aca="false">IF(C97=0,"",D97/C97)</f>
        <v>0.909090909090909</v>
      </c>
    </row>
    <row r="98" customFormat="false" ht="15" hidden="false" customHeight="false" outlineLevel="0" collapsed="false">
      <c r="A98" s="37" t="s">
        <v>401</v>
      </c>
      <c r="B98" s="37" t="s">
        <v>272</v>
      </c>
      <c r="C98" s="37" t="n">
        <v>22</v>
      </c>
      <c r="D98" s="37" t="n">
        <v>21</v>
      </c>
      <c r="E98" s="37" t="n">
        <v>1</v>
      </c>
      <c r="F98" s="37" t="n">
        <v>0</v>
      </c>
      <c r="G98" s="37" t="n">
        <v>1</v>
      </c>
      <c r="H98" s="37" t="n">
        <v>5</v>
      </c>
      <c r="I98" s="37" t="n">
        <v>7</v>
      </c>
      <c r="J98" s="40" t="n">
        <f aca="false">IF(C98=0,"",D98/C98)</f>
        <v>0.954545454545455</v>
      </c>
    </row>
    <row r="99" customFormat="false" ht="15" hidden="false" customHeight="false" outlineLevel="0" collapsed="false">
      <c r="A99" s="37" t="s">
        <v>401</v>
      </c>
      <c r="B99" s="37" t="s">
        <v>273</v>
      </c>
      <c r="C99" s="37" t="n">
        <v>22</v>
      </c>
      <c r="D99" s="37" t="n">
        <v>22</v>
      </c>
      <c r="E99" s="37" t="n">
        <v>1</v>
      </c>
      <c r="F99" s="37" t="n">
        <v>2</v>
      </c>
      <c r="G99" s="37" t="n">
        <v>0</v>
      </c>
      <c r="H99" s="37" t="n">
        <v>0</v>
      </c>
      <c r="I99" s="37" t="n">
        <v>13</v>
      </c>
      <c r="J99" s="40" t="n">
        <f aca="false">IF(C99=0,"",D99/C99)</f>
        <v>1</v>
      </c>
    </row>
    <row r="100" customFormat="false" ht="15" hidden="false" customHeight="false" outlineLevel="0" collapsed="false">
      <c r="A100" s="37" t="s">
        <v>401</v>
      </c>
      <c r="B100" s="37" t="s">
        <v>274</v>
      </c>
      <c r="C100" s="37" t="n">
        <v>22</v>
      </c>
      <c r="D100" s="37" t="n">
        <v>22</v>
      </c>
      <c r="E100" s="37" t="n">
        <v>0</v>
      </c>
      <c r="F100" s="37" t="n">
        <v>0</v>
      </c>
      <c r="G100" s="37" t="n">
        <v>0</v>
      </c>
      <c r="H100" s="37" t="n">
        <v>0</v>
      </c>
      <c r="I100" s="37" t="n">
        <v>3</v>
      </c>
      <c r="J100" s="40" t="n">
        <f aca="false">IF(C100=0,"",D100/C100)</f>
        <v>1</v>
      </c>
    </row>
    <row r="101" customFormat="false" ht="15" hidden="false" customHeight="false" outlineLevel="0" collapsed="false">
      <c r="A101" s="37" t="s">
        <v>401</v>
      </c>
      <c r="B101" s="37" t="s">
        <v>275</v>
      </c>
      <c r="C101" s="37" t="n">
        <v>22</v>
      </c>
      <c r="D101" s="37" t="n">
        <v>22</v>
      </c>
      <c r="E101" s="37" t="n">
        <v>1</v>
      </c>
      <c r="F101" s="37" t="n">
        <v>1</v>
      </c>
      <c r="G101" s="37" t="n">
        <v>0</v>
      </c>
      <c r="H101" s="37" t="n">
        <v>1</v>
      </c>
      <c r="I101" s="37" t="n">
        <v>18</v>
      </c>
      <c r="J101" s="40" t="n">
        <f aca="false">IF(C101=0,"",D101/C101)</f>
        <v>1</v>
      </c>
    </row>
    <row r="102" customFormat="false" ht="15" hidden="false" customHeight="false" outlineLevel="0" collapsed="false">
      <c r="A102" s="37" t="s">
        <v>401</v>
      </c>
      <c r="B102" s="37" t="s">
        <v>276</v>
      </c>
      <c r="C102" s="37" t="n">
        <v>22</v>
      </c>
      <c r="D102" s="37" t="n">
        <v>19</v>
      </c>
      <c r="E102" s="37" t="n">
        <v>1</v>
      </c>
      <c r="F102" s="37" t="n">
        <v>1</v>
      </c>
      <c r="G102" s="37" t="n">
        <v>0</v>
      </c>
      <c r="H102" s="37" t="n">
        <v>1</v>
      </c>
      <c r="I102" s="37" t="n">
        <v>22</v>
      </c>
      <c r="J102" s="40" t="n">
        <f aca="false">IF(C102=0,"",D102/C102)</f>
        <v>0.863636363636364</v>
      </c>
    </row>
    <row r="103" customFormat="false" ht="15" hidden="false" customHeight="false" outlineLevel="0" collapsed="false">
      <c r="A103" s="37" t="s">
        <v>401</v>
      </c>
      <c r="B103" s="37" t="s">
        <v>277</v>
      </c>
      <c r="C103" s="37" t="n">
        <v>22</v>
      </c>
      <c r="D103" s="37" t="n">
        <v>20</v>
      </c>
      <c r="E103" s="37" t="n">
        <v>0</v>
      </c>
      <c r="F103" s="37" t="n">
        <v>0</v>
      </c>
      <c r="G103" s="37" t="n">
        <v>0</v>
      </c>
      <c r="H103" s="37" t="n">
        <v>0</v>
      </c>
      <c r="I103" s="37" t="n">
        <v>35</v>
      </c>
      <c r="J103" s="40" t="n">
        <f aca="false">IF(C103=0,"",D103/C103)</f>
        <v>0.909090909090909</v>
      </c>
    </row>
    <row r="104" customFormat="false" ht="15" hidden="false" customHeight="false" outlineLevel="0" collapsed="false">
      <c r="A104" s="37" t="s">
        <v>401</v>
      </c>
      <c r="B104" s="37" t="s">
        <v>278</v>
      </c>
      <c r="C104" s="37" t="n">
        <v>22</v>
      </c>
      <c r="D104" s="37" t="n">
        <v>22</v>
      </c>
      <c r="E104" s="37" t="n">
        <v>0</v>
      </c>
      <c r="F104" s="37" t="n">
        <v>0</v>
      </c>
      <c r="G104" s="37" t="n">
        <v>1</v>
      </c>
      <c r="H104" s="37" t="n">
        <v>3</v>
      </c>
      <c r="I104" s="37" t="n">
        <v>3</v>
      </c>
      <c r="J104" s="40" t="n">
        <f aca="false">IF(C104=0,"",D104/C104)</f>
        <v>1</v>
      </c>
    </row>
    <row r="105" customFormat="false" ht="15" hidden="false" customHeight="false" outlineLevel="0" collapsed="false">
      <c r="A105" s="37" t="s">
        <v>401</v>
      </c>
      <c r="B105" s="37" t="s">
        <v>279</v>
      </c>
      <c r="C105" s="37" t="n">
        <v>22</v>
      </c>
      <c r="D105" s="37" t="n">
        <v>20</v>
      </c>
      <c r="E105" s="37" t="n">
        <v>0</v>
      </c>
      <c r="F105" s="37" t="n">
        <v>1</v>
      </c>
      <c r="G105" s="37" t="n">
        <v>0</v>
      </c>
      <c r="H105" s="37" t="n">
        <v>2</v>
      </c>
      <c r="I105" s="37" t="n">
        <v>4</v>
      </c>
      <c r="J105" s="40" t="n">
        <f aca="false">IF(C105=0,"",D105/C105)</f>
        <v>0.909090909090909</v>
      </c>
    </row>
    <row r="106" customFormat="false" ht="15" hidden="false" customHeight="false" outlineLevel="0" collapsed="false">
      <c r="A106" s="37" t="s">
        <v>401</v>
      </c>
      <c r="B106" s="37" t="s">
        <v>280</v>
      </c>
      <c r="C106" s="37" t="n">
        <v>22</v>
      </c>
      <c r="D106" s="37" t="n">
        <v>18</v>
      </c>
      <c r="E106" s="37" t="n">
        <v>0</v>
      </c>
      <c r="F106" s="37" t="n">
        <v>1</v>
      </c>
      <c r="G106" s="37" t="n">
        <v>0</v>
      </c>
      <c r="H106" s="37" t="n">
        <v>0</v>
      </c>
      <c r="I106" s="37" t="n">
        <v>10</v>
      </c>
      <c r="J106" s="40" t="n">
        <f aca="false">IF(C106=0,"",D106/C106)</f>
        <v>0.818181818181818</v>
      </c>
    </row>
    <row r="107" customFormat="false" ht="15" hidden="false" customHeight="false" outlineLevel="0" collapsed="false">
      <c r="A107" s="37" t="s">
        <v>401</v>
      </c>
      <c r="B107" s="37" t="s">
        <v>281</v>
      </c>
      <c r="C107" s="37" t="n">
        <v>22</v>
      </c>
      <c r="D107" s="37" t="n">
        <v>22</v>
      </c>
      <c r="E107" s="37" t="n">
        <v>0</v>
      </c>
      <c r="F107" s="37" t="n">
        <v>0</v>
      </c>
      <c r="G107" s="37" t="n">
        <v>1</v>
      </c>
      <c r="H107" s="37" t="n">
        <v>3</v>
      </c>
      <c r="I107" s="37" t="n">
        <v>1</v>
      </c>
      <c r="J107" s="40" t="n">
        <f aca="false">IF(C107=0,"",D107/C107)</f>
        <v>1</v>
      </c>
    </row>
    <row r="108" customFormat="false" ht="15" hidden="false" customHeight="false" outlineLevel="0" collapsed="false">
      <c r="A108" s="37" t="s">
        <v>405</v>
      </c>
      <c r="B108" s="37" t="s">
        <v>270</v>
      </c>
      <c r="C108" s="37" t="n">
        <v>22</v>
      </c>
      <c r="D108" s="37" t="n">
        <v>20</v>
      </c>
      <c r="E108" s="37" t="n">
        <v>1</v>
      </c>
      <c r="F108" s="37" t="n">
        <v>1</v>
      </c>
      <c r="G108" s="37" t="n">
        <v>0</v>
      </c>
      <c r="H108" s="37" t="n">
        <v>1</v>
      </c>
      <c r="I108" s="37" t="n">
        <v>1</v>
      </c>
      <c r="J108" s="40" t="n">
        <f aca="false">IF(C108=0,"",D108/C108)</f>
        <v>0.909090909090909</v>
      </c>
    </row>
    <row r="109" customFormat="false" ht="15" hidden="false" customHeight="false" outlineLevel="0" collapsed="false">
      <c r="A109" s="37" t="s">
        <v>405</v>
      </c>
      <c r="B109" s="37" t="s">
        <v>271</v>
      </c>
      <c r="C109" s="37" t="n">
        <v>22</v>
      </c>
      <c r="D109" s="37" t="n">
        <v>22</v>
      </c>
      <c r="E109" s="37" t="n">
        <v>1</v>
      </c>
      <c r="F109" s="37" t="n">
        <v>0</v>
      </c>
      <c r="G109" s="37" t="n">
        <v>1</v>
      </c>
      <c r="H109" s="37" t="n">
        <v>1</v>
      </c>
      <c r="I109" s="37" t="n">
        <v>10</v>
      </c>
      <c r="J109" s="40" t="n">
        <f aca="false">IF(C109=0,"",D109/C109)</f>
        <v>1</v>
      </c>
    </row>
    <row r="110" customFormat="false" ht="15" hidden="false" customHeight="false" outlineLevel="0" collapsed="false">
      <c r="A110" s="37" t="s">
        <v>405</v>
      </c>
      <c r="B110" s="37" t="s">
        <v>272</v>
      </c>
      <c r="C110" s="37" t="n">
        <v>22</v>
      </c>
      <c r="D110" s="37" t="n">
        <v>21</v>
      </c>
      <c r="E110" s="37" t="n">
        <v>0</v>
      </c>
      <c r="F110" s="37" t="n">
        <v>2</v>
      </c>
      <c r="G110" s="37" t="n">
        <v>0</v>
      </c>
      <c r="H110" s="37" t="n">
        <v>1</v>
      </c>
      <c r="I110" s="37" t="n">
        <v>4</v>
      </c>
      <c r="J110" s="40" t="n">
        <f aca="false">IF(C110=0,"",D110/C110)</f>
        <v>0.954545454545455</v>
      </c>
    </row>
    <row r="111" customFormat="false" ht="15" hidden="false" customHeight="false" outlineLevel="0" collapsed="false">
      <c r="A111" s="37" t="s">
        <v>405</v>
      </c>
      <c r="B111" s="37" t="s">
        <v>273</v>
      </c>
      <c r="C111" s="37" t="n">
        <v>22</v>
      </c>
      <c r="D111" s="37" t="n">
        <v>20</v>
      </c>
      <c r="E111" s="37" t="n">
        <v>0</v>
      </c>
      <c r="F111" s="37" t="n">
        <v>0</v>
      </c>
      <c r="G111" s="37" t="n">
        <v>0</v>
      </c>
      <c r="H111" s="37" t="n">
        <v>0</v>
      </c>
      <c r="I111" s="37" t="n">
        <v>9</v>
      </c>
      <c r="J111" s="40" t="n">
        <f aca="false">IF(C111=0,"",D111/C111)</f>
        <v>0.909090909090909</v>
      </c>
    </row>
    <row r="112" customFormat="false" ht="15" hidden="false" customHeight="false" outlineLevel="0" collapsed="false">
      <c r="A112" s="37" t="s">
        <v>405</v>
      </c>
      <c r="B112" s="37" t="s">
        <v>274</v>
      </c>
      <c r="C112" s="37" t="n">
        <v>22</v>
      </c>
      <c r="D112" s="37" t="n">
        <v>20</v>
      </c>
      <c r="E112" s="37" t="n">
        <v>2</v>
      </c>
      <c r="F112" s="37" t="n">
        <v>1</v>
      </c>
      <c r="G112" s="37" t="n">
        <v>0</v>
      </c>
      <c r="H112" s="37" t="n">
        <v>2</v>
      </c>
      <c r="I112" s="37" t="n">
        <v>8</v>
      </c>
      <c r="J112" s="40" t="n">
        <f aca="false">IF(C112=0,"",D112/C112)</f>
        <v>0.909090909090909</v>
      </c>
    </row>
    <row r="113" customFormat="false" ht="15" hidden="false" customHeight="false" outlineLevel="0" collapsed="false">
      <c r="A113" s="37" t="s">
        <v>405</v>
      </c>
      <c r="B113" s="37" t="s">
        <v>275</v>
      </c>
      <c r="C113" s="37" t="n">
        <v>22</v>
      </c>
      <c r="D113" s="37" t="n">
        <v>20</v>
      </c>
      <c r="E113" s="37" t="n">
        <v>0</v>
      </c>
      <c r="F113" s="37" t="n">
        <v>1</v>
      </c>
      <c r="G113" s="37" t="n">
        <v>0</v>
      </c>
      <c r="H113" s="37" t="n">
        <v>2</v>
      </c>
      <c r="I113" s="37" t="n">
        <v>37</v>
      </c>
      <c r="J113" s="40" t="n">
        <f aca="false">IF(C113=0,"",D113/C113)</f>
        <v>0.909090909090909</v>
      </c>
    </row>
    <row r="114" customFormat="false" ht="15" hidden="false" customHeight="false" outlineLevel="0" collapsed="false">
      <c r="A114" s="37" t="s">
        <v>405</v>
      </c>
      <c r="B114" s="37" t="s">
        <v>276</v>
      </c>
      <c r="C114" s="37" t="n">
        <v>22</v>
      </c>
      <c r="D114" s="37" t="n">
        <v>21</v>
      </c>
      <c r="E114" s="37" t="n">
        <v>1</v>
      </c>
      <c r="F114" s="37" t="n">
        <v>0</v>
      </c>
      <c r="G114" s="37" t="n">
        <v>1</v>
      </c>
      <c r="H114" s="37" t="n">
        <v>1</v>
      </c>
      <c r="I114" s="37" t="n">
        <v>18</v>
      </c>
      <c r="J114" s="40" t="n">
        <f aca="false">IF(C114=0,"",D114/C114)</f>
        <v>0.954545454545455</v>
      </c>
    </row>
    <row r="115" customFormat="false" ht="15" hidden="false" customHeight="false" outlineLevel="0" collapsed="false">
      <c r="A115" s="37" t="s">
        <v>405</v>
      </c>
      <c r="B115" s="37" t="s">
        <v>277</v>
      </c>
      <c r="C115" s="37" t="n">
        <v>22</v>
      </c>
      <c r="D115" s="37" t="n">
        <v>18</v>
      </c>
      <c r="E115" s="37" t="n">
        <v>0</v>
      </c>
      <c r="F115" s="37" t="n">
        <v>3</v>
      </c>
      <c r="G115" s="37" t="n">
        <v>1</v>
      </c>
      <c r="H115" s="37" t="n">
        <v>2</v>
      </c>
      <c r="I115" s="37" t="n">
        <v>18</v>
      </c>
      <c r="J115" s="40" t="n">
        <f aca="false">IF(C115=0,"",D115/C115)</f>
        <v>0.818181818181818</v>
      </c>
    </row>
    <row r="116" customFormat="false" ht="15" hidden="false" customHeight="false" outlineLevel="0" collapsed="false">
      <c r="A116" s="37" t="s">
        <v>405</v>
      </c>
      <c r="B116" s="37" t="s">
        <v>278</v>
      </c>
      <c r="C116" s="37" t="n">
        <v>22</v>
      </c>
      <c r="D116" s="37" t="n">
        <v>19</v>
      </c>
      <c r="E116" s="37" t="n">
        <v>0</v>
      </c>
      <c r="F116" s="37" t="n">
        <v>1</v>
      </c>
      <c r="G116" s="37" t="n">
        <v>0</v>
      </c>
      <c r="H116" s="37" t="n">
        <v>0</v>
      </c>
      <c r="I116" s="37" t="n">
        <v>20</v>
      </c>
      <c r="J116" s="40" t="n">
        <f aca="false">IF(C116=0,"",D116/C116)</f>
        <v>0.863636363636364</v>
      </c>
    </row>
    <row r="117" customFormat="false" ht="15" hidden="false" customHeight="false" outlineLevel="0" collapsed="false">
      <c r="A117" s="37" t="s">
        <v>405</v>
      </c>
      <c r="B117" s="37" t="s">
        <v>279</v>
      </c>
      <c r="C117" s="37" t="n">
        <v>22</v>
      </c>
      <c r="D117" s="37" t="n">
        <v>22</v>
      </c>
      <c r="E117" s="37" t="n">
        <v>0</v>
      </c>
      <c r="F117" s="37" t="n">
        <v>1</v>
      </c>
      <c r="G117" s="37" t="n">
        <v>1</v>
      </c>
      <c r="H117" s="37" t="n">
        <v>3</v>
      </c>
      <c r="I117" s="37" t="n">
        <v>11</v>
      </c>
      <c r="J117" s="40" t="n">
        <f aca="false">IF(C117=0,"",D117/C117)</f>
        <v>1</v>
      </c>
    </row>
    <row r="118" customFormat="false" ht="15" hidden="false" customHeight="false" outlineLevel="0" collapsed="false">
      <c r="A118" s="37" t="s">
        <v>405</v>
      </c>
      <c r="B118" s="37" t="s">
        <v>280</v>
      </c>
      <c r="C118" s="37" t="n">
        <v>22</v>
      </c>
      <c r="D118" s="37" t="n">
        <v>16</v>
      </c>
      <c r="E118" s="37" t="n">
        <v>0</v>
      </c>
      <c r="F118" s="37" t="n">
        <v>1</v>
      </c>
      <c r="G118" s="37" t="n">
        <v>0</v>
      </c>
      <c r="H118" s="37" t="n">
        <v>2</v>
      </c>
      <c r="I118" s="37" t="n">
        <v>15</v>
      </c>
      <c r="J118" s="40" t="n">
        <f aca="false">IF(C118=0,"",D118/C118)</f>
        <v>0.727272727272727</v>
      </c>
    </row>
    <row r="119" customFormat="false" ht="15" hidden="false" customHeight="false" outlineLevel="0" collapsed="false">
      <c r="A119" s="37" t="s">
        <v>405</v>
      </c>
      <c r="B119" s="37" t="s">
        <v>281</v>
      </c>
      <c r="C119" s="37" t="n">
        <v>22</v>
      </c>
      <c r="D119" s="37" t="n">
        <v>22</v>
      </c>
      <c r="E119" s="37" t="n">
        <v>1</v>
      </c>
      <c r="F119" s="37" t="n">
        <v>0</v>
      </c>
      <c r="G119" s="37" t="n">
        <v>0</v>
      </c>
      <c r="H119" s="37" t="n">
        <v>2</v>
      </c>
      <c r="I119" s="37" t="n">
        <v>10</v>
      </c>
      <c r="J119" s="40" t="n">
        <f aca="false">IF(C119=0,"",D119/C119)</f>
        <v>1</v>
      </c>
    </row>
    <row r="120" customFormat="false" ht="15" hidden="false" customHeight="false" outlineLevel="0" collapsed="false">
      <c r="A120" s="37" t="s">
        <v>409</v>
      </c>
      <c r="B120" s="37" t="s">
        <v>270</v>
      </c>
      <c r="C120" s="37" t="n">
        <v>22</v>
      </c>
      <c r="D120" s="37" t="n">
        <v>18</v>
      </c>
      <c r="E120" s="37" t="n">
        <v>0</v>
      </c>
      <c r="F120" s="37" t="n">
        <v>0</v>
      </c>
      <c r="G120" s="37" t="n">
        <v>0</v>
      </c>
      <c r="H120" s="37" t="n">
        <v>2</v>
      </c>
      <c r="I120" s="37" t="n">
        <v>3</v>
      </c>
      <c r="J120" s="40" t="n">
        <f aca="false">IF(C120=0,"",D120/C120)</f>
        <v>0.818181818181818</v>
      </c>
    </row>
    <row r="121" customFormat="false" ht="15" hidden="false" customHeight="false" outlineLevel="0" collapsed="false">
      <c r="A121" s="37" t="s">
        <v>409</v>
      </c>
      <c r="B121" s="37" t="s">
        <v>271</v>
      </c>
      <c r="C121" s="37" t="n">
        <v>22</v>
      </c>
      <c r="D121" s="37" t="n">
        <v>21</v>
      </c>
      <c r="E121" s="37" t="n">
        <v>0</v>
      </c>
      <c r="F121" s="37" t="n">
        <v>1</v>
      </c>
      <c r="G121" s="37" t="n">
        <v>0</v>
      </c>
      <c r="H121" s="37" t="n">
        <v>3</v>
      </c>
      <c r="I121" s="37" t="n">
        <v>36</v>
      </c>
      <c r="J121" s="40" t="n">
        <f aca="false">IF(C121=0,"",D121/C121)</f>
        <v>0.954545454545455</v>
      </c>
    </row>
    <row r="122" customFormat="false" ht="15" hidden="false" customHeight="false" outlineLevel="0" collapsed="false">
      <c r="A122" s="37" t="s">
        <v>409</v>
      </c>
      <c r="B122" s="37" t="s">
        <v>272</v>
      </c>
      <c r="C122" s="37" t="n">
        <v>22</v>
      </c>
      <c r="D122" s="37" t="n">
        <v>22</v>
      </c>
      <c r="E122" s="37" t="n">
        <v>1</v>
      </c>
      <c r="F122" s="37" t="n">
        <v>0</v>
      </c>
      <c r="G122" s="37" t="n">
        <v>0</v>
      </c>
      <c r="H122" s="37" t="n">
        <v>1</v>
      </c>
      <c r="I122" s="37" t="n">
        <v>4</v>
      </c>
      <c r="J122" s="40" t="n">
        <f aca="false">IF(C122=0,"",D122/C122)</f>
        <v>1</v>
      </c>
    </row>
    <row r="123" customFormat="false" ht="15" hidden="false" customHeight="false" outlineLevel="0" collapsed="false">
      <c r="A123" s="37" t="s">
        <v>409</v>
      </c>
      <c r="B123" s="37" t="s">
        <v>273</v>
      </c>
      <c r="C123" s="37" t="n">
        <v>22</v>
      </c>
      <c r="D123" s="37" t="n">
        <v>20</v>
      </c>
      <c r="E123" s="37" t="n">
        <v>0</v>
      </c>
      <c r="F123" s="37" t="n">
        <v>0</v>
      </c>
      <c r="G123" s="37" t="n">
        <v>1</v>
      </c>
      <c r="H123" s="37" t="n">
        <v>3</v>
      </c>
      <c r="I123" s="37" t="n">
        <v>4</v>
      </c>
      <c r="J123" s="40" t="n">
        <f aca="false">IF(C123=0,"",D123/C123)</f>
        <v>0.909090909090909</v>
      </c>
    </row>
    <row r="124" customFormat="false" ht="15" hidden="false" customHeight="false" outlineLevel="0" collapsed="false">
      <c r="A124" s="37" t="s">
        <v>409</v>
      </c>
      <c r="B124" s="37" t="s">
        <v>274</v>
      </c>
      <c r="C124" s="37" t="n">
        <v>22</v>
      </c>
      <c r="D124" s="37" t="n">
        <v>18</v>
      </c>
      <c r="E124" s="37" t="n">
        <v>0</v>
      </c>
      <c r="F124" s="37" t="n">
        <v>2</v>
      </c>
      <c r="G124" s="37" t="n">
        <v>0</v>
      </c>
      <c r="H124" s="37" t="n">
        <v>1</v>
      </c>
      <c r="I124" s="37" t="n">
        <v>8</v>
      </c>
      <c r="J124" s="40" t="n">
        <f aca="false">IF(C124=0,"",D124/C124)</f>
        <v>0.818181818181818</v>
      </c>
    </row>
    <row r="125" customFormat="false" ht="15" hidden="false" customHeight="false" outlineLevel="0" collapsed="false">
      <c r="A125" s="37" t="s">
        <v>409</v>
      </c>
      <c r="B125" s="37" t="s">
        <v>275</v>
      </c>
      <c r="C125" s="37" t="n">
        <v>22</v>
      </c>
      <c r="D125" s="37" t="n">
        <v>19</v>
      </c>
      <c r="E125" s="37" t="n">
        <v>1</v>
      </c>
      <c r="F125" s="37" t="n">
        <v>0</v>
      </c>
      <c r="G125" s="37" t="n">
        <v>0</v>
      </c>
      <c r="H125" s="37" t="n">
        <v>0</v>
      </c>
      <c r="I125" s="37" t="n">
        <v>15</v>
      </c>
      <c r="J125" s="40" t="n">
        <f aca="false">IF(C125=0,"",D125/C125)</f>
        <v>0.863636363636364</v>
      </c>
    </row>
    <row r="126" customFormat="false" ht="15" hidden="false" customHeight="false" outlineLevel="0" collapsed="false">
      <c r="A126" s="37" t="s">
        <v>409</v>
      </c>
      <c r="B126" s="37" t="s">
        <v>276</v>
      </c>
      <c r="C126" s="37" t="n">
        <v>22</v>
      </c>
      <c r="D126" s="37" t="n">
        <v>19</v>
      </c>
      <c r="E126" s="37" t="n">
        <v>0</v>
      </c>
      <c r="F126" s="37" t="n">
        <v>1</v>
      </c>
      <c r="G126" s="37" t="n">
        <v>0</v>
      </c>
      <c r="H126" s="37" t="n">
        <v>4</v>
      </c>
      <c r="I126" s="37" t="n">
        <v>6</v>
      </c>
      <c r="J126" s="40" t="n">
        <f aca="false">IF(C126=0,"",D126/C126)</f>
        <v>0.863636363636364</v>
      </c>
    </row>
    <row r="127" customFormat="false" ht="15" hidden="false" customHeight="false" outlineLevel="0" collapsed="false">
      <c r="A127" s="37" t="s">
        <v>409</v>
      </c>
      <c r="B127" s="37" t="s">
        <v>277</v>
      </c>
      <c r="C127" s="37" t="n">
        <v>22</v>
      </c>
      <c r="D127" s="37" t="n">
        <v>21</v>
      </c>
      <c r="E127" s="37" t="n">
        <v>1</v>
      </c>
      <c r="F127" s="37" t="n">
        <v>1</v>
      </c>
      <c r="G127" s="37" t="n">
        <v>0</v>
      </c>
      <c r="H127" s="37" t="n">
        <v>1</v>
      </c>
      <c r="I127" s="37" t="n">
        <v>2</v>
      </c>
      <c r="J127" s="40" t="n">
        <f aca="false">IF(C127=0,"",D127/C127)</f>
        <v>0.954545454545455</v>
      </c>
    </row>
    <row r="128" customFormat="false" ht="15" hidden="false" customHeight="false" outlineLevel="0" collapsed="false">
      <c r="A128" s="37" t="s">
        <v>409</v>
      </c>
      <c r="B128" s="37" t="s">
        <v>278</v>
      </c>
      <c r="C128" s="37" t="n">
        <v>22</v>
      </c>
      <c r="D128" s="37" t="n">
        <v>21</v>
      </c>
      <c r="E128" s="37" t="n">
        <v>0</v>
      </c>
      <c r="F128" s="37" t="n">
        <v>1</v>
      </c>
      <c r="G128" s="37" t="n">
        <v>0</v>
      </c>
      <c r="H128" s="37" t="n">
        <v>1</v>
      </c>
      <c r="I128" s="37" t="n">
        <v>13</v>
      </c>
      <c r="J128" s="40" t="n">
        <f aca="false">IF(C128=0,"",D128/C128)</f>
        <v>0.954545454545455</v>
      </c>
    </row>
    <row r="129" customFormat="false" ht="15" hidden="false" customHeight="false" outlineLevel="0" collapsed="false">
      <c r="A129" s="37" t="s">
        <v>409</v>
      </c>
      <c r="B129" s="37" t="s">
        <v>279</v>
      </c>
      <c r="C129" s="37" t="n">
        <v>22</v>
      </c>
      <c r="D129" s="37" t="n">
        <v>20</v>
      </c>
      <c r="E129" s="37" t="n">
        <v>0</v>
      </c>
      <c r="F129" s="37" t="n">
        <v>0</v>
      </c>
      <c r="G129" s="37" t="n">
        <v>0</v>
      </c>
      <c r="H129" s="37" t="n">
        <v>0</v>
      </c>
      <c r="I129" s="37" t="n">
        <v>10</v>
      </c>
      <c r="J129" s="40" t="n">
        <f aca="false">IF(C129=0,"",D129/C129)</f>
        <v>0.909090909090909</v>
      </c>
    </row>
    <row r="130" customFormat="false" ht="15" hidden="false" customHeight="false" outlineLevel="0" collapsed="false">
      <c r="A130" s="37" t="s">
        <v>409</v>
      </c>
      <c r="B130" s="37" t="s">
        <v>280</v>
      </c>
      <c r="C130" s="37" t="n">
        <v>22</v>
      </c>
      <c r="D130" s="37" t="n">
        <v>21</v>
      </c>
      <c r="E130" s="37" t="n">
        <v>0</v>
      </c>
      <c r="F130" s="37" t="n">
        <v>0</v>
      </c>
      <c r="G130" s="37" t="n">
        <v>0</v>
      </c>
      <c r="H130" s="37" t="n">
        <v>0</v>
      </c>
      <c r="I130" s="37" t="n">
        <v>2</v>
      </c>
      <c r="J130" s="40" t="n">
        <f aca="false">IF(C130=0,"",D130/C130)</f>
        <v>0.954545454545455</v>
      </c>
    </row>
    <row r="131" customFormat="false" ht="15" hidden="false" customHeight="false" outlineLevel="0" collapsed="false">
      <c r="A131" s="37" t="s">
        <v>409</v>
      </c>
      <c r="B131" s="37" t="s">
        <v>281</v>
      </c>
      <c r="C131" s="37" t="n">
        <v>22</v>
      </c>
      <c r="D131" s="37" t="n">
        <v>20</v>
      </c>
      <c r="E131" s="37" t="n">
        <v>1</v>
      </c>
      <c r="F131" s="37" t="n">
        <v>0</v>
      </c>
      <c r="G131" s="37" t="n">
        <v>1</v>
      </c>
      <c r="H131" s="37" t="n">
        <v>3</v>
      </c>
      <c r="I131" s="37" t="n">
        <v>17</v>
      </c>
      <c r="J131" s="40" t="n">
        <f aca="false">IF(C131=0,"",D131/C131)</f>
        <v>0.909090909090909</v>
      </c>
    </row>
    <row r="132" customFormat="false" ht="15" hidden="false" customHeight="false" outlineLevel="0" collapsed="false">
      <c r="A132" s="37" t="s">
        <v>411</v>
      </c>
      <c r="B132" s="37" t="s">
        <v>270</v>
      </c>
      <c r="C132" s="37" t="n">
        <v>22</v>
      </c>
      <c r="D132" s="37" t="n">
        <v>19</v>
      </c>
      <c r="E132" s="37" t="n">
        <v>1</v>
      </c>
      <c r="F132" s="37" t="n">
        <v>0</v>
      </c>
      <c r="G132" s="37" t="n">
        <v>0</v>
      </c>
      <c r="H132" s="37" t="n">
        <v>1</v>
      </c>
      <c r="I132" s="37" t="n">
        <v>0</v>
      </c>
      <c r="J132" s="40" t="n">
        <f aca="false">IF(C132=0,"",D132/C132)</f>
        <v>0.863636363636364</v>
      </c>
    </row>
    <row r="133" customFormat="false" ht="15" hidden="false" customHeight="false" outlineLevel="0" collapsed="false">
      <c r="A133" s="37" t="s">
        <v>411</v>
      </c>
      <c r="B133" s="37" t="s">
        <v>271</v>
      </c>
      <c r="C133" s="37" t="n">
        <v>22</v>
      </c>
      <c r="D133" s="37" t="n">
        <v>20</v>
      </c>
      <c r="E133" s="37" t="n">
        <v>1</v>
      </c>
      <c r="F133" s="37" t="n">
        <v>0</v>
      </c>
      <c r="G133" s="37" t="n">
        <v>0</v>
      </c>
      <c r="H133" s="37" t="n">
        <v>4</v>
      </c>
      <c r="I133" s="37" t="n">
        <v>0</v>
      </c>
      <c r="J133" s="40" t="n">
        <f aca="false">IF(C133=0,"",D133/C133)</f>
        <v>0.909090909090909</v>
      </c>
    </row>
    <row r="134" customFormat="false" ht="15" hidden="false" customHeight="false" outlineLevel="0" collapsed="false">
      <c r="A134" s="37" t="s">
        <v>411</v>
      </c>
      <c r="B134" s="37" t="s">
        <v>272</v>
      </c>
      <c r="C134" s="37" t="n">
        <v>22</v>
      </c>
      <c r="D134" s="37" t="n">
        <v>21</v>
      </c>
      <c r="E134" s="37" t="n">
        <v>0</v>
      </c>
      <c r="F134" s="37" t="n">
        <v>0</v>
      </c>
      <c r="G134" s="37" t="n">
        <v>1</v>
      </c>
      <c r="H134" s="37" t="n">
        <v>2</v>
      </c>
      <c r="I134" s="37" t="n">
        <v>0</v>
      </c>
      <c r="J134" s="40" t="n">
        <f aca="false">IF(C134=0,"",D134/C134)</f>
        <v>0.954545454545455</v>
      </c>
    </row>
    <row r="135" customFormat="false" ht="15" hidden="false" customHeight="false" outlineLevel="0" collapsed="false">
      <c r="A135" s="37" t="s">
        <v>411</v>
      </c>
      <c r="B135" s="37" t="s">
        <v>273</v>
      </c>
      <c r="C135" s="37" t="n">
        <v>22</v>
      </c>
      <c r="D135" s="37" t="n">
        <v>19</v>
      </c>
      <c r="E135" s="37" t="n">
        <v>0</v>
      </c>
      <c r="F135" s="37" t="n">
        <v>1</v>
      </c>
      <c r="G135" s="37" t="n">
        <v>1</v>
      </c>
      <c r="H135" s="37" t="n">
        <v>2</v>
      </c>
      <c r="I135" s="37" t="n">
        <v>0</v>
      </c>
      <c r="J135" s="40" t="n">
        <f aca="false">IF(C135=0,"",D135/C135)</f>
        <v>0.863636363636364</v>
      </c>
    </row>
    <row r="136" customFormat="false" ht="15" hidden="false" customHeight="false" outlineLevel="0" collapsed="false">
      <c r="A136" s="37" t="s">
        <v>411</v>
      </c>
      <c r="B136" s="37" t="s">
        <v>274</v>
      </c>
      <c r="C136" s="37" t="n">
        <v>22</v>
      </c>
      <c r="D136" s="37" t="n">
        <v>20</v>
      </c>
      <c r="E136" s="37" t="n">
        <v>2</v>
      </c>
      <c r="F136" s="37" t="n">
        <v>2</v>
      </c>
      <c r="G136" s="37" t="n">
        <v>0</v>
      </c>
      <c r="H136" s="37" t="n">
        <v>3</v>
      </c>
      <c r="I136" s="37" t="n">
        <v>2</v>
      </c>
      <c r="J136" s="40" t="n">
        <f aca="false">IF(C136=0,"",D136/C136)</f>
        <v>0.909090909090909</v>
      </c>
    </row>
    <row r="137" customFormat="false" ht="15" hidden="false" customHeight="false" outlineLevel="0" collapsed="false">
      <c r="A137" s="37" t="s">
        <v>411</v>
      </c>
      <c r="B137" s="37" t="s">
        <v>275</v>
      </c>
      <c r="C137" s="37" t="n">
        <v>22</v>
      </c>
      <c r="D137" s="37" t="n">
        <v>20</v>
      </c>
      <c r="E137" s="37" t="n">
        <v>0</v>
      </c>
      <c r="F137" s="37" t="n">
        <v>2</v>
      </c>
      <c r="G137" s="37" t="n">
        <v>1</v>
      </c>
      <c r="H137" s="37" t="n">
        <v>1</v>
      </c>
      <c r="I137" s="37" t="n">
        <v>2</v>
      </c>
      <c r="J137" s="40" t="n">
        <f aca="false">IF(C137=0,"",D137/C137)</f>
        <v>0.909090909090909</v>
      </c>
    </row>
    <row r="138" customFormat="false" ht="15" hidden="false" customHeight="false" outlineLevel="0" collapsed="false">
      <c r="A138" s="37" t="s">
        <v>411</v>
      </c>
      <c r="B138" s="37" t="s">
        <v>276</v>
      </c>
      <c r="C138" s="37" t="n">
        <v>22</v>
      </c>
      <c r="D138" s="37" t="n">
        <v>19</v>
      </c>
      <c r="E138" s="37" t="n">
        <v>0</v>
      </c>
      <c r="F138" s="37" t="n">
        <v>2</v>
      </c>
      <c r="G138" s="37" t="n">
        <v>0</v>
      </c>
      <c r="H138" s="37" t="n">
        <v>3</v>
      </c>
      <c r="I138" s="37" t="n">
        <v>0</v>
      </c>
      <c r="J138" s="40" t="n">
        <f aca="false">IF(C138=0,"",D138/C138)</f>
        <v>0.863636363636364</v>
      </c>
    </row>
    <row r="139" customFormat="false" ht="15" hidden="false" customHeight="false" outlineLevel="0" collapsed="false">
      <c r="A139" s="37" t="s">
        <v>411</v>
      </c>
      <c r="B139" s="37" t="s">
        <v>277</v>
      </c>
      <c r="C139" s="37" t="n">
        <v>22</v>
      </c>
      <c r="D139" s="37" t="n">
        <v>20</v>
      </c>
      <c r="E139" s="37" t="n">
        <v>2</v>
      </c>
      <c r="F139" s="37" t="n">
        <v>2</v>
      </c>
      <c r="G139" s="37" t="n">
        <v>0</v>
      </c>
      <c r="H139" s="37" t="n">
        <v>3</v>
      </c>
      <c r="I139" s="37" t="n">
        <v>4</v>
      </c>
      <c r="J139" s="40" t="n">
        <f aca="false">IF(C139=0,"",D139/C139)</f>
        <v>0.909090909090909</v>
      </c>
    </row>
    <row r="140" customFormat="false" ht="15" hidden="false" customHeight="false" outlineLevel="0" collapsed="false">
      <c r="A140" s="37" t="s">
        <v>411</v>
      </c>
      <c r="B140" s="37" t="s">
        <v>278</v>
      </c>
      <c r="C140" s="37" t="n">
        <v>22</v>
      </c>
      <c r="D140" s="37" t="n">
        <v>20</v>
      </c>
      <c r="E140" s="37" t="n">
        <v>2</v>
      </c>
      <c r="F140" s="37" t="n">
        <v>0</v>
      </c>
      <c r="G140" s="37" t="n">
        <v>0</v>
      </c>
      <c r="H140" s="37" t="n">
        <v>0</v>
      </c>
      <c r="I140" s="37" t="n">
        <v>0</v>
      </c>
      <c r="J140" s="40" t="n">
        <f aca="false">IF(C140=0,"",D140/C140)</f>
        <v>0.909090909090909</v>
      </c>
    </row>
    <row r="141" customFormat="false" ht="15" hidden="false" customHeight="false" outlineLevel="0" collapsed="false">
      <c r="A141" s="37" t="s">
        <v>411</v>
      </c>
      <c r="B141" s="37" t="s">
        <v>279</v>
      </c>
      <c r="C141" s="37" t="n">
        <v>22</v>
      </c>
      <c r="D141" s="37" t="n">
        <v>21</v>
      </c>
      <c r="E141" s="37" t="n">
        <v>1</v>
      </c>
      <c r="F141" s="37" t="n">
        <v>1</v>
      </c>
      <c r="G141" s="37" t="n">
        <v>0</v>
      </c>
      <c r="H141" s="37" t="n">
        <v>2</v>
      </c>
      <c r="I141" s="37" t="n">
        <v>1</v>
      </c>
      <c r="J141" s="40" t="n">
        <f aca="false">IF(C141=0,"",D141/C141)</f>
        <v>0.954545454545455</v>
      </c>
    </row>
    <row r="142" customFormat="false" ht="15" hidden="false" customHeight="false" outlineLevel="0" collapsed="false">
      <c r="A142" s="37" t="s">
        <v>411</v>
      </c>
      <c r="B142" s="37" t="s">
        <v>280</v>
      </c>
      <c r="C142" s="37" t="n">
        <v>22</v>
      </c>
      <c r="D142" s="37" t="n">
        <v>22</v>
      </c>
      <c r="E142" s="37" t="n">
        <v>1</v>
      </c>
      <c r="F142" s="37" t="n">
        <v>0</v>
      </c>
      <c r="G142" s="37" t="n">
        <v>1</v>
      </c>
      <c r="H142" s="37" t="n">
        <v>2</v>
      </c>
      <c r="I142" s="37" t="n">
        <v>1</v>
      </c>
      <c r="J142" s="40" t="n">
        <f aca="false">IF(C142=0,"",D142/C142)</f>
        <v>1</v>
      </c>
    </row>
    <row r="143" customFormat="false" ht="15" hidden="false" customHeight="false" outlineLevel="0" collapsed="false">
      <c r="A143" s="37" t="s">
        <v>411</v>
      </c>
      <c r="B143" s="37" t="s">
        <v>281</v>
      </c>
      <c r="C143" s="37" t="n">
        <v>22</v>
      </c>
      <c r="D143" s="37" t="n">
        <v>22</v>
      </c>
      <c r="E143" s="37" t="n">
        <v>0</v>
      </c>
      <c r="F143" s="37" t="n">
        <v>0</v>
      </c>
      <c r="G143" s="37" t="n">
        <v>0</v>
      </c>
      <c r="H143" s="37" t="n">
        <v>2</v>
      </c>
      <c r="I143" s="37" t="n">
        <v>1</v>
      </c>
      <c r="J143" s="40" t="n">
        <f aca="false">IF(C143=0,"",D143/C143)</f>
        <v>1</v>
      </c>
    </row>
    <row r="144" customFormat="false" ht="15" hidden="false" customHeight="false" outlineLevel="0" collapsed="false">
      <c r="A144" s="37" t="s">
        <v>415</v>
      </c>
      <c r="B144" s="37" t="s">
        <v>281</v>
      </c>
      <c r="C144" s="37" t="n">
        <v>22</v>
      </c>
      <c r="D144" s="37" t="n">
        <v>20</v>
      </c>
      <c r="E144" s="37" t="n">
        <v>0</v>
      </c>
      <c r="F144" s="37" t="n">
        <v>1</v>
      </c>
      <c r="G144" s="37" t="n">
        <v>0</v>
      </c>
      <c r="H144" s="37" t="n">
        <v>0</v>
      </c>
      <c r="I144" s="37" t="n">
        <v>5</v>
      </c>
      <c r="J144" s="40" t="n">
        <f aca="false">IF(C144=0,"",D144/C144)</f>
        <v>0.909090909090909</v>
      </c>
    </row>
    <row r="145" customFormat="false" ht="15" hidden="false" customHeight="false" outlineLevel="0" collapsed="false">
      <c r="A145" s="37" t="s">
        <v>381</v>
      </c>
      <c r="B145" s="37" t="s">
        <v>270</v>
      </c>
      <c r="C145" s="37" t="n">
        <v>22</v>
      </c>
      <c r="D145" s="37" t="n">
        <v>22</v>
      </c>
      <c r="E145" s="37" t="n">
        <v>1</v>
      </c>
      <c r="F145" s="37" t="n">
        <v>1</v>
      </c>
      <c r="G145" s="37" t="n">
        <v>1</v>
      </c>
      <c r="H145" s="37" t="n">
        <v>0</v>
      </c>
      <c r="I145" s="37" t="n">
        <v>0</v>
      </c>
      <c r="J145" s="40" t="n">
        <f aca="false">IF(C145=0,"",D145/C145)</f>
        <v>1</v>
      </c>
    </row>
    <row r="146" customFormat="false" ht="15" hidden="false" customHeight="false" outlineLevel="0" collapsed="false">
      <c r="A146" s="37" t="s">
        <v>381</v>
      </c>
      <c r="B146" s="37" t="s">
        <v>271</v>
      </c>
      <c r="C146" s="37" t="n">
        <v>22</v>
      </c>
      <c r="D146" s="37" t="n">
        <v>19</v>
      </c>
      <c r="E146" s="37" t="n">
        <v>0</v>
      </c>
      <c r="F146" s="37" t="n">
        <v>2</v>
      </c>
      <c r="G146" s="37" t="n">
        <v>0</v>
      </c>
      <c r="H146" s="37" t="n">
        <v>2</v>
      </c>
      <c r="I146" s="37" t="n">
        <v>0</v>
      </c>
      <c r="J146" s="40" t="n">
        <f aca="false">IF(C146=0,"",D146/C146)</f>
        <v>0.863636363636364</v>
      </c>
    </row>
    <row r="147" customFormat="false" ht="15" hidden="false" customHeight="false" outlineLevel="0" collapsed="false">
      <c r="A147" s="37" t="s">
        <v>381</v>
      </c>
      <c r="B147" s="37" t="s">
        <v>272</v>
      </c>
      <c r="C147" s="37" t="n">
        <v>22</v>
      </c>
      <c r="D147" s="37" t="n">
        <v>21</v>
      </c>
      <c r="E147" s="37" t="n">
        <v>1</v>
      </c>
      <c r="F147" s="37" t="n">
        <v>0</v>
      </c>
      <c r="G147" s="37" t="n">
        <v>2</v>
      </c>
      <c r="H147" s="37" t="n">
        <v>0</v>
      </c>
      <c r="I147" s="37" t="n">
        <v>4</v>
      </c>
      <c r="J147" s="40" t="n">
        <f aca="false">IF(C147=0,"",D147/C147)</f>
        <v>0.954545454545455</v>
      </c>
    </row>
    <row r="148" customFormat="false" ht="15" hidden="false" customHeight="false" outlineLevel="0" collapsed="false">
      <c r="A148" s="37" t="s">
        <v>381</v>
      </c>
      <c r="B148" s="37" t="s">
        <v>273</v>
      </c>
      <c r="C148" s="37" t="n">
        <v>22</v>
      </c>
      <c r="D148" s="37" t="n">
        <v>21</v>
      </c>
      <c r="E148" s="37" t="n">
        <v>0</v>
      </c>
      <c r="F148" s="37" t="n">
        <v>0</v>
      </c>
      <c r="G148" s="37" t="n">
        <v>0</v>
      </c>
      <c r="H148" s="37" t="n">
        <v>1</v>
      </c>
      <c r="I148" s="37" t="n">
        <v>10</v>
      </c>
      <c r="J148" s="40" t="n">
        <f aca="false">IF(C148=0,"",D148/C148)</f>
        <v>0.954545454545455</v>
      </c>
    </row>
    <row r="149" customFormat="false" ht="15" hidden="false" customHeight="false" outlineLevel="0" collapsed="false">
      <c r="A149" s="37" t="s">
        <v>381</v>
      </c>
      <c r="B149" s="37" t="s">
        <v>274</v>
      </c>
      <c r="C149" s="37" t="n">
        <v>22</v>
      </c>
      <c r="D149" s="37" t="n">
        <v>21</v>
      </c>
      <c r="E149" s="37" t="n">
        <v>1</v>
      </c>
      <c r="F149" s="37" t="n">
        <v>1</v>
      </c>
      <c r="G149" s="37" t="n">
        <v>0</v>
      </c>
      <c r="H149" s="37" t="n">
        <v>1</v>
      </c>
      <c r="I149" s="37" t="n">
        <v>0</v>
      </c>
      <c r="J149" s="40" t="n">
        <f aca="false">IF(C149=0,"",D149/C149)</f>
        <v>0.954545454545455</v>
      </c>
    </row>
    <row r="150" customFormat="false" ht="15" hidden="false" customHeight="false" outlineLevel="0" collapsed="false">
      <c r="A150" s="37" t="s">
        <v>381</v>
      </c>
      <c r="B150" s="37" t="s">
        <v>275</v>
      </c>
      <c r="C150" s="37" t="n">
        <v>22</v>
      </c>
      <c r="D150" s="37" t="n">
        <v>21</v>
      </c>
      <c r="E150" s="37" t="n">
        <v>3</v>
      </c>
      <c r="F150" s="37" t="n">
        <v>0</v>
      </c>
      <c r="G150" s="37" t="n">
        <v>0</v>
      </c>
      <c r="H150" s="37" t="n">
        <v>1</v>
      </c>
      <c r="I150" s="37" t="n">
        <v>0</v>
      </c>
      <c r="J150" s="40" t="n">
        <f aca="false">IF(C150=0,"",D150/C150)</f>
        <v>0.954545454545455</v>
      </c>
    </row>
    <row r="151" customFormat="false" ht="15" hidden="false" customHeight="false" outlineLevel="0" collapsed="false">
      <c r="A151" s="37" t="s">
        <v>381</v>
      </c>
      <c r="B151" s="37" t="s">
        <v>276</v>
      </c>
      <c r="C151" s="37" t="n">
        <v>22</v>
      </c>
      <c r="D151" s="37" t="n">
        <v>21</v>
      </c>
      <c r="E151" s="37" t="n">
        <v>1</v>
      </c>
      <c r="F151" s="37" t="n">
        <v>0</v>
      </c>
      <c r="G151" s="37" t="n">
        <v>1</v>
      </c>
      <c r="H151" s="37" t="n">
        <v>4</v>
      </c>
      <c r="I151" s="37" t="n">
        <v>2</v>
      </c>
      <c r="J151" s="40" t="n">
        <f aca="false">IF(C151=0,"",D151/C151)</f>
        <v>0.954545454545455</v>
      </c>
    </row>
    <row r="152" customFormat="false" ht="15" hidden="false" customHeight="false" outlineLevel="0" collapsed="false">
      <c r="A152" s="37" t="s">
        <v>381</v>
      </c>
      <c r="B152" s="37" t="s">
        <v>277</v>
      </c>
      <c r="C152" s="37" t="n">
        <v>22</v>
      </c>
      <c r="D152" s="37" t="n">
        <v>21</v>
      </c>
      <c r="E152" s="37" t="n">
        <v>0</v>
      </c>
      <c r="F152" s="37" t="n">
        <v>0</v>
      </c>
      <c r="G152" s="37" t="n">
        <v>0</v>
      </c>
      <c r="H152" s="37" t="n">
        <v>0</v>
      </c>
      <c r="I152" s="37" t="n">
        <v>6</v>
      </c>
      <c r="J152" s="40" t="n">
        <f aca="false">IF(C152=0,"",D152/C152)</f>
        <v>0.954545454545455</v>
      </c>
    </row>
    <row r="153" customFormat="false" ht="15" hidden="false" customHeight="false" outlineLevel="0" collapsed="false">
      <c r="A153" s="37" t="s">
        <v>381</v>
      </c>
      <c r="B153" s="37" t="s">
        <v>278</v>
      </c>
      <c r="C153" s="37" t="n">
        <v>22</v>
      </c>
      <c r="D153" s="37" t="n">
        <v>20</v>
      </c>
      <c r="E153" s="37" t="n">
        <v>0</v>
      </c>
      <c r="F153" s="37" t="n">
        <v>0</v>
      </c>
      <c r="G153" s="37" t="n">
        <v>0</v>
      </c>
      <c r="H153" s="37" t="n">
        <v>1</v>
      </c>
      <c r="I153" s="37" t="n">
        <v>0</v>
      </c>
      <c r="J153" s="40" t="n">
        <f aca="false">IF(C153=0,"",D153/C153)</f>
        <v>0.909090909090909</v>
      </c>
    </row>
    <row r="154" customFormat="false" ht="15" hidden="false" customHeight="false" outlineLevel="0" collapsed="false">
      <c r="A154" s="37" t="s">
        <v>381</v>
      </c>
      <c r="B154" s="37" t="s">
        <v>279</v>
      </c>
      <c r="C154" s="37" t="n">
        <v>22</v>
      </c>
      <c r="D154" s="37" t="n">
        <v>19</v>
      </c>
      <c r="E154" s="37" t="n">
        <v>0</v>
      </c>
      <c r="F154" s="37" t="n">
        <v>0</v>
      </c>
      <c r="G154" s="37" t="n">
        <v>0</v>
      </c>
      <c r="H154" s="37" t="n">
        <v>1</v>
      </c>
      <c r="I154" s="37" t="n">
        <v>0</v>
      </c>
      <c r="J154" s="40" t="n">
        <f aca="false">IF(C154=0,"",D154/C154)</f>
        <v>0.863636363636364</v>
      </c>
    </row>
    <row r="155" customFormat="false" ht="15" hidden="false" customHeight="false" outlineLevel="0" collapsed="false">
      <c r="A155" s="37" t="s">
        <v>381</v>
      </c>
      <c r="B155" s="37" t="s">
        <v>280</v>
      </c>
      <c r="C155" s="37" t="n">
        <v>22</v>
      </c>
      <c r="D155" s="37" t="n">
        <v>21</v>
      </c>
      <c r="E155" s="37" t="n">
        <v>2</v>
      </c>
      <c r="F155" s="37" t="n">
        <v>1</v>
      </c>
      <c r="G155" s="37" t="n">
        <v>0</v>
      </c>
      <c r="H155" s="37" t="n">
        <v>1</v>
      </c>
      <c r="I155" s="37" t="n">
        <v>0</v>
      </c>
      <c r="J155" s="40" t="n">
        <f aca="false">IF(C155=0,"",D155/C155)</f>
        <v>0.954545454545455</v>
      </c>
    </row>
    <row r="156" customFormat="false" ht="15" hidden="false" customHeight="false" outlineLevel="0" collapsed="false">
      <c r="A156" s="37" t="s">
        <v>381</v>
      </c>
      <c r="B156" s="37" t="s">
        <v>281</v>
      </c>
      <c r="C156" s="37" t="n">
        <v>22</v>
      </c>
      <c r="D156" s="37" t="n">
        <v>22</v>
      </c>
      <c r="E156" s="37" t="n">
        <v>2</v>
      </c>
      <c r="F156" s="37" t="n">
        <v>1</v>
      </c>
      <c r="G156" s="37" t="n">
        <v>0</v>
      </c>
      <c r="H156" s="37" t="n">
        <v>1</v>
      </c>
      <c r="I156" s="37" t="n">
        <v>0</v>
      </c>
      <c r="J156" s="40" t="n">
        <f aca="false">IF(C156=0,"",D156/C156)</f>
        <v>1</v>
      </c>
    </row>
    <row r="157" customFormat="false" ht="15" hidden="false" customHeight="false" outlineLevel="0" collapsed="false">
      <c r="A157" s="37" t="s">
        <v>425</v>
      </c>
      <c r="B157" s="37" t="s">
        <v>270</v>
      </c>
      <c r="C157" s="37" t="n">
        <v>22</v>
      </c>
      <c r="D157" s="37" t="n">
        <v>21</v>
      </c>
      <c r="E157" s="37" t="n">
        <v>0</v>
      </c>
      <c r="F157" s="37" t="n">
        <v>0</v>
      </c>
      <c r="G157" s="37" t="n">
        <v>2</v>
      </c>
      <c r="H157" s="37" t="n">
        <v>0</v>
      </c>
      <c r="I157" s="37" t="n">
        <v>2</v>
      </c>
      <c r="J157" s="40" t="n">
        <f aca="false">IF(C157=0,"",D157/C157)</f>
        <v>0.954545454545455</v>
      </c>
    </row>
    <row r="158" customFormat="false" ht="15" hidden="false" customHeight="false" outlineLevel="0" collapsed="false">
      <c r="A158" s="37" t="s">
        <v>425</v>
      </c>
      <c r="B158" s="37" t="s">
        <v>271</v>
      </c>
      <c r="C158" s="37" t="n">
        <v>22</v>
      </c>
      <c r="D158" s="37" t="n">
        <v>22</v>
      </c>
      <c r="E158" s="37" t="n">
        <v>0</v>
      </c>
      <c r="F158" s="37" t="n">
        <v>1</v>
      </c>
      <c r="G158" s="37" t="n">
        <v>1</v>
      </c>
      <c r="H158" s="37" t="n">
        <v>0</v>
      </c>
      <c r="I158" s="37" t="n">
        <v>1</v>
      </c>
      <c r="J158" s="40" t="n">
        <f aca="false">IF(C158=0,"",D158/C158)</f>
        <v>1</v>
      </c>
    </row>
    <row r="159" customFormat="false" ht="15" hidden="false" customHeight="false" outlineLevel="0" collapsed="false">
      <c r="A159" s="37" t="s">
        <v>425</v>
      </c>
      <c r="B159" s="37" t="s">
        <v>272</v>
      </c>
      <c r="C159" s="37" t="n">
        <v>22</v>
      </c>
      <c r="D159" s="37" t="n">
        <v>21</v>
      </c>
      <c r="E159" s="37" t="n">
        <v>0</v>
      </c>
      <c r="F159" s="37" t="n">
        <v>0</v>
      </c>
      <c r="G159" s="37" t="n">
        <v>0</v>
      </c>
      <c r="H159" s="37" t="n">
        <v>3</v>
      </c>
      <c r="I159" s="37" t="n">
        <v>0</v>
      </c>
      <c r="J159" s="40" t="n">
        <f aca="false">IF(C159=0,"",D159/C159)</f>
        <v>0.954545454545455</v>
      </c>
    </row>
    <row r="160" customFormat="false" ht="15" hidden="false" customHeight="false" outlineLevel="0" collapsed="false">
      <c r="A160" s="37" t="s">
        <v>425</v>
      </c>
      <c r="B160" s="37" t="s">
        <v>273</v>
      </c>
      <c r="C160" s="37" t="n">
        <v>22</v>
      </c>
      <c r="D160" s="37" t="n">
        <v>22</v>
      </c>
      <c r="E160" s="37" t="n">
        <v>2</v>
      </c>
      <c r="F160" s="37" t="n">
        <v>2</v>
      </c>
      <c r="G160" s="37" t="n">
        <v>0</v>
      </c>
      <c r="H160" s="37" t="n">
        <v>1</v>
      </c>
      <c r="I160" s="37" t="n">
        <v>0</v>
      </c>
      <c r="J160" s="40" t="n">
        <f aca="false">IF(C160=0,"",D160/C160)</f>
        <v>1</v>
      </c>
    </row>
    <row r="161" customFormat="false" ht="15" hidden="false" customHeight="false" outlineLevel="0" collapsed="false">
      <c r="A161" s="37" t="s">
        <v>425</v>
      </c>
      <c r="B161" s="37" t="s">
        <v>274</v>
      </c>
      <c r="C161" s="37" t="n">
        <v>22</v>
      </c>
      <c r="D161" s="37" t="n">
        <v>20</v>
      </c>
      <c r="E161" s="37" t="n">
        <v>0</v>
      </c>
      <c r="F161" s="37" t="n">
        <v>0</v>
      </c>
      <c r="G161" s="37" t="n">
        <v>0</v>
      </c>
      <c r="H161" s="37" t="n">
        <v>1</v>
      </c>
      <c r="I161" s="37" t="n">
        <v>8</v>
      </c>
      <c r="J161" s="40" t="n">
        <f aca="false">IF(C161=0,"",D161/C161)</f>
        <v>0.909090909090909</v>
      </c>
    </row>
    <row r="162" customFormat="false" ht="15" hidden="false" customHeight="false" outlineLevel="0" collapsed="false">
      <c r="A162" s="37" t="s">
        <v>425</v>
      </c>
      <c r="B162" s="37" t="s">
        <v>275</v>
      </c>
      <c r="C162" s="37" t="n">
        <v>22</v>
      </c>
      <c r="D162" s="37" t="n">
        <v>21</v>
      </c>
      <c r="E162" s="37" t="n">
        <v>0</v>
      </c>
      <c r="F162" s="37" t="n">
        <v>1</v>
      </c>
      <c r="G162" s="37" t="n">
        <v>0</v>
      </c>
      <c r="H162" s="37" t="n">
        <v>2</v>
      </c>
      <c r="I162" s="37" t="n">
        <v>0</v>
      </c>
      <c r="J162" s="40" t="n">
        <f aca="false">IF(C162=0,"",D162/C162)</f>
        <v>0.954545454545455</v>
      </c>
    </row>
    <row r="163" customFormat="false" ht="15" hidden="false" customHeight="false" outlineLevel="0" collapsed="false">
      <c r="A163" s="37" t="s">
        <v>425</v>
      </c>
      <c r="B163" s="37" t="s">
        <v>276</v>
      </c>
      <c r="C163" s="37" t="n">
        <v>22</v>
      </c>
      <c r="D163" s="37" t="n">
        <v>20</v>
      </c>
      <c r="E163" s="37" t="n">
        <v>1</v>
      </c>
      <c r="F163" s="37" t="n">
        <v>0</v>
      </c>
      <c r="G163" s="37" t="n">
        <v>0</v>
      </c>
      <c r="H163" s="37" t="n">
        <v>0</v>
      </c>
      <c r="I163" s="37" t="n">
        <v>0</v>
      </c>
      <c r="J163" s="40" t="n">
        <f aca="false">IF(C163=0,"",D163/C163)</f>
        <v>0.909090909090909</v>
      </c>
    </row>
    <row r="164" customFormat="false" ht="15" hidden="false" customHeight="false" outlineLevel="0" collapsed="false">
      <c r="A164" s="37" t="s">
        <v>425</v>
      </c>
      <c r="B164" s="37" t="s">
        <v>277</v>
      </c>
      <c r="C164" s="37" t="n">
        <v>22</v>
      </c>
      <c r="D164" s="37" t="n">
        <v>22</v>
      </c>
      <c r="E164" s="37" t="n">
        <v>1</v>
      </c>
      <c r="F164" s="37" t="n">
        <v>2</v>
      </c>
      <c r="G164" s="37" t="n">
        <v>0</v>
      </c>
      <c r="H164" s="37" t="n">
        <v>0</v>
      </c>
      <c r="I164" s="37" t="n">
        <v>1</v>
      </c>
      <c r="J164" s="40" t="n">
        <f aca="false">IF(C164=0,"",D164/C164)</f>
        <v>1</v>
      </c>
    </row>
    <row r="165" customFormat="false" ht="15" hidden="false" customHeight="false" outlineLevel="0" collapsed="false">
      <c r="A165" s="37" t="s">
        <v>425</v>
      </c>
      <c r="B165" s="37" t="s">
        <v>278</v>
      </c>
      <c r="C165" s="37" t="n">
        <v>22</v>
      </c>
      <c r="D165" s="37" t="n">
        <v>20</v>
      </c>
      <c r="E165" s="37" t="n">
        <v>0</v>
      </c>
      <c r="F165" s="37" t="n">
        <v>2</v>
      </c>
      <c r="G165" s="37" t="n">
        <v>0</v>
      </c>
      <c r="H165" s="37" t="n">
        <v>1</v>
      </c>
      <c r="I165" s="37" t="n">
        <v>0</v>
      </c>
      <c r="J165" s="40" t="n">
        <f aca="false">IF(C165=0,"",D165/C165)</f>
        <v>0.909090909090909</v>
      </c>
    </row>
    <row r="166" customFormat="false" ht="15" hidden="false" customHeight="false" outlineLevel="0" collapsed="false">
      <c r="A166" s="37" t="s">
        <v>425</v>
      </c>
      <c r="B166" s="37" t="s">
        <v>279</v>
      </c>
      <c r="C166" s="37" t="n">
        <v>22</v>
      </c>
      <c r="D166" s="37" t="n">
        <v>19</v>
      </c>
      <c r="E166" s="37" t="n">
        <v>0</v>
      </c>
      <c r="F166" s="37" t="n">
        <v>1</v>
      </c>
      <c r="G166" s="37" t="n">
        <v>1</v>
      </c>
      <c r="H166" s="37" t="n">
        <v>3</v>
      </c>
      <c r="I166" s="37" t="n">
        <v>2</v>
      </c>
      <c r="J166" s="40" t="n">
        <f aca="false">IF(C166=0,"",D166/C166)</f>
        <v>0.863636363636364</v>
      </c>
    </row>
    <row r="167" customFormat="false" ht="15" hidden="false" customHeight="false" outlineLevel="0" collapsed="false">
      <c r="A167" s="37" t="s">
        <v>425</v>
      </c>
      <c r="B167" s="37" t="s">
        <v>280</v>
      </c>
      <c r="C167" s="37" t="n">
        <v>22</v>
      </c>
      <c r="D167" s="37" t="n">
        <v>22</v>
      </c>
      <c r="E167" s="37" t="n">
        <v>0</v>
      </c>
      <c r="F167" s="37" t="n">
        <v>0</v>
      </c>
      <c r="G167" s="37" t="n">
        <v>0</v>
      </c>
      <c r="H167" s="37" t="n">
        <v>5</v>
      </c>
      <c r="I167" s="37" t="n">
        <v>0</v>
      </c>
      <c r="J167" s="40" t="n">
        <f aca="false">IF(C167=0,"",D167/C167)</f>
        <v>1</v>
      </c>
    </row>
    <row r="168" customFormat="false" ht="15" hidden="false" customHeight="false" outlineLevel="0" collapsed="false">
      <c r="A168" s="37" t="s">
        <v>425</v>
      </c>
      <c r="B168" s="37" t="s">
        <v>281</v>
      </c>
      <c r="C168" s="37" t="n">
        <v>22</v>
      </c>
      <c r="D168" s="37" t="n">
        <v>21</v>
      </c>
      <c r="E168" s="37" t="n">
        <v>0</v>
      </c>
      <c r="F168" s="37" t="n">
        <v>2</v>
      </c>
      <c r="G168" s="37" t="n">
        <v>0</v>
      </c>
      <c r="H168" s="37" t="n">
        <v>2</v>
      </c>
      <c r="I168" s="37" t="n">
        <v>0</v>
      </c>
      <c r="J168" s="40" t="n">
        <f aca="false">IF(C168=0,"",D168/C168)</f>
        <v>0.954545454545455</v>
      </c>
    </row>
    <row r="169" customFormat="false" ht="15" hidden="false" customHeight="false" outlineLevel="0" collapsed="false">
      <c r="A169" s="37" t="s">
        <v>428</v>
      </c>
      <c r="B169" s="37" t="s">
        <v>270</v>
      </c>
      <c r="C169" s="37" t="n">
        <v>22</v>
      </c>
      <c r="D169" s="37" t="n">
        <v>21</v>
      </c>
      <c r="E169" s="37" t="n">
        <v>1</v>
      </c>
      <c r="F169" s="37" t="n">
        <v>1</v>
      </c>
      <c r="G169" s="37" t="n">
        <v>0</v>
      </c>
      <c r="H169" s="37" t="n">
        <v>0</v>
      </c>
      <c r="I169" s="37" t="n">
        <v>4</v>
      </c>
      <c r="J169" s="40" t="n">
        <f aca="false">IF(C169=0,"",D169/C169)</f>
        <v>0.954545454545455</v>
      </c>
    </row>
    <row r="170" customFormat="false" ht="15" hidden="false" customHeight="false" outlineLevel="0" collapsed="false">
      <c r="A170" s="37" t="s">
        <v>428</v>
      </c>
      <c r="B170" s="37" t="s">
        <v>271</v>
      </c>
      <c r="C170" s="37" t="n">
        <v>22</v>
      </c>
      <c r="D170" s="37" t="n">
        <v>21</v>
      </c>
      <c r="E170" s="37" t="n">
        <v>1</v>
      </c>
      <c r="F170" s="37" t="n">
        <v>2</v>
      </c>
      <c r="G170" s="37" t="n">
        <v>0</v>
      </c>
      <c r="H170" s="37" t="n">
        <v>1</v>
      </c>
      <c r="I170" s="37" t="n">
        <v>0</v>
      </c>
      <c r="J170" s="40" t="n">
        <f aca="false">IF(C170=0,"",D170/C170)</f>
        <v>0.954545454545455</v>
      </c>
    </row>
    <row r="171" customFormat="false" ht="15" hidden="false" customHeight="false" outlineLevel="0" collapsed="false">
      <c r="A171" s="37" t="s">
        <v>428</v>
      </c>
      <c r="B171" s="37" t="s">
        <v>272</v>
      </c>
      <c r="C171" s="37" t="n">
        <v>22</v>
      </c>
      <c r="D171" s="37" t="n">
        <v>22</v>
      </c>
      <c r="E171" s="37" t="n">
        <v>0</v>
      </c>
      <c r="F171" s="37" t="n">
        <v>0</v>
      </c>
      <c r="G171" s="37" t="n">
        <v>0</v>
      </c>
      <c r="H171" s="37" t="n">
        <v>1</v>
      </c>
      <c r="I171" s="37" t="n">
        <v>1</v>
      </c>
      <c r="J171" s="40" t="n">
        <f aca="false">IF(C171=0,"",D171/C171)</f>
        <v>1</v>
      </c>
    </row>
    <row r="172" customFormat="false" ht="15" hidden="false" customHeight="false" outlineLevel="0" collapsed="false">
      <c r="A172" s="37" t="s">
        <v>428</v>
      </c>
      <c r="B172" s="37" t="s">
        <v>273</v>
      </c>
      <c r="C172" s="37" t="n">
        <v>22</v>
      </c>
      <c r="D172" s="37" t="n">
        <v>19</v>
      </c>
      <c r="E172" s="37" t="n">
        <v>1</v>
      </c>
      <c r="F172" s="37" t="n">
        <v>0</v>
      </c>
      <c r="G172" s="37" t="n">
        <v>0</v>
      </c>
      <c r="H172" s="37" t="n">
        <v>1</v>
      </c>
      <c r="I172" s="37" t="n">
        <v>0</v>
      </c>
      <c r="J172" s="40" t="n">
        <f aca="false">IF(C172=0,"",D172/C172)</f>
        <v>0.863636363636364</v>
      </c>
    </row>
    <row r="173" customFormat="false" ht="15" hidden="false" customHeight="false" outlineLevel="0" collapsed="false">
      <c r="A173" s="37" t="s">
        <v>428</v>
      </c>
      <c r="B173" s="37" t="s">
        <v>274</v>
      </c>
      <c r="C173" s="37" t="n">
        <v>22</v>
      </c>
      <c r="D173" s="37" t="n">
        <v>18</v>
      </c>
      <c r="E173" s="37" t="n">
        <v>1</v>
      </c>
      <c r="F173" s="37" t="n">
        <v>0</v>
      </c>
      <c r="G173" s="37" t="n">
        <v>0</v>
      </c>
      <c r="H173" s="37" t="n">
        <v>0</v>
      </c>
      <c r="I173" s="37" t="n">
        <v>0</v>
      </c>
      <c r="J173" s="40" t="n">
        <f aca="false">IF(C173=0,"",D173/C173)</f>
        <v>0.818181818181818</v>
      </c>
    </row>
    <row r="174" customFormat="false" ht="15" hidden="false" customHeight="false" outlineLevel="0" collapsed="false">
      <c r="A174" s="37" t="s">
        <v>428</v>
      </c>
      <c r="B174" s="37" t="s">
        <v>275</v>
      </c>
      <c r="C174" s="37" t="n">
        <v>22</v>
      </c>
      <c r="D174" s="37" t="n">
        <v>21</v>
      </c>
      <c r="E174" s="37" t="n">
        <v>1</v>
      </c>
      <c r="F174" s="37" t="n">
        <v>0</v>
      </c>
      <c r="G174" s="37" t="n">
        <v>0</v>
      </c>
      <c r="H174" s="37" t="n">
        <v>2</v>
      </c>
      <c r="I174" s="37" t="n">
        <v>2</v>
      </c>
      <c r="J174" s="40" t="n">
        <f aca="false">IF(C174=0,"",D174/C174)</f>
        <v>0.954545454545455</v>
      </c>
    </row>
    <row r="175" customFormat="false" ht="15" hidden="false" customHeight="false" outlineLevel="0" collapsed="false">
      <c r="A175" s="37" t="s">
        <v>428</v>
      </c>
      <c r="B175" s="37" t="s">
        <v>276</v>
      </c>
      <c r="C175" s="37" t="n">
        <v>22</v>
      </c>
      <c r="D175" s="37" t="n">
        <v>21</v>
      </c>
      <c r="E175" s="37" t="n">
        <v>0</v>
      </c>
      <c r="F175" s="37" t="n">
        <v>0</v>
      </c>
      <c r="G175" s="37" t="n">
        <v>1</v>
      </c>
      <c r="H175" s="37" t="n">
        <v>3</v>
      </c>
      <c r="I175" s="37" t="n">
        <v>2</v>
      </c>
      <c r="J175" s="40" t="n">
        <f aca="false">IF(C175=0,"",D175/C175)</f>
        <v>0.954545454545455</v>
      </c>
    </row>
    <row r="176" customFormat="false" ht="15" hidden="false" customHeight="false" outlineLevel="0" collapsed="false">
      <c r="A176" s="37" t="s">
        <v>428</v>
      </c>
      <c r="B176" s="37" t="s">
        <v>277</v>
      </c>
      <c r="C176" s="37" t="n">
        <v>22</v>
      </c>
      <c r="D176" s="37" t="n">
        <v>20</v>
      </c>
      <c r="E176" s="37" t="n">
        <v>0</v>
      </c>
      <c r="F176" s="37" t="n">
        <v>0</v>
      </c>
      <c r="G176" s="37" t="n">
        <v>0</v>
      </c>
      <c r="H176" s="37" t="n">
        <v>1</v>
      </c>
      <c r="I176" s="37" t="n">
        <v>4</v>
      </c>
      <c r="J176" s="40" t="n">
        <f aca="false">IF(C176=0,"",D176/C176)</f>
        <v>0.909090909090909</v>
      </c>
    </row>
    <row r="177" customFormat="false" ht="15" hidden="false" customHeight="false" outlineLevel="0" collapsed="false">
      <c r="A177" s="37" t="s">
        <v>428</v>
      </c>
      <c r="B177" s="37" t="s">
        <v>278</v>
      </c>
      <c r="C177" s="37" t="n">
        <v>22</v>
      </c>
      <c r="D177" s="37" t="n">
        <v>20</v>
      </c>
      <c r="E177" s="37" t="n">
        <v>0</v>
      </c>
      <c r="F177" s="37" t="n">
        <v>2</v>
      </c>
      <c r="G177" s="37" t="n">
        <v>0</v>
      </c>
      <c r="H177" s="37" t="n">
        <v>0</v>
      </c>
      <c r="I177" s="37" t="n">
        <v>1</v>
      </c>
      <c r="J177" s="40" t="n">
        <f aca="false">IF(C177=0,"",D177/C177)</f>
        <v>0.909090909090909</v>
      </c>
    </row>
    <row r="178" customFormat="false" ht="15" hidden="false" customHeight="false" outlineLevel="0" collapsed="false">
      <c r="A178" s="37" t="s">
        <v>428</v>
      </c>
      <c r="B178" s="37" t="s">
        <v>279</v>
      </c>
      <c r="C178" s="37" t="n">
        <v>22</v>
      </c>
      <c r="D178" s="37" t="n">
        <v>21</v>
      </c>
      <c r="E178" s="37" t="n">
        <v>1</v>
      </c>
      <c r="F178" s="37" t="n">
        <v>1</v>
      </c>
      <c r="G178" s="37" t="n">
        <v>0</v>
      </c>
      <c r="H178" s="37" t="n">
        <v>1</v>
      </c>
      <c r="I178" s="37" t="n">
        <v>0</v>
      </c>
      <c r="J178" s="40" t="n">
        <f aca="false">IF(C178=0,"",D178/C178)</f>
        <v>0.954545454545455</v>
      </c>
    </row>
    <row r="179" customFormat="false" ht="15" hidden="false" customHeight="false" outlineLevel="0" collapsed="false">
      <c r="A179" s="37" t="s">
        <v>428</v>
      </c>
      <c r="B179" s="37" t="s">
        <v>280</v>
      </c>
      <c r="C179" s="37" t="n">
        <v>22</v>
      </c>
      <c r="D179" s="37" t="n">
        <v>21</v>
      </c>
      <c r="E179" s="37" t="n">
        <v>0</v>
      </c>
      <c r="F179" s="37" t="n">
        <v>0</v>
      </c>
      <c r="G179" s="37" t="n">
        <v>0</v>
      </c>
      <c r="H179" s="37" t="n">
        <v>2</v>
      </c>
      <c r="I179" s="37" t="n">
        <v>3</v>
      </c>
      <c r="J179" s="40" t="n">
        <f aca="false">IF(C179=0,"",D179/C179)</f>
        <v>0.954545454545455</v>
      </c>
    </row>
    <row r="180" customFormat="false" ht="15" hidden="false" customHeight="false" outlineLevel="0" collapsed="false">
      <c r="A180" s="37" t="s">
        <v>428</v>
      </c>
      <c r="B180" s="37" t="s">
        <v>281</v>
      </c>
      <c r="C180" s="37" t="n">
        <v>22</v>
      </c>
      <c r="D180" s="37" t="n">
        <v>22</v>
      </c>
      <c r="E180" s="37" t="n">
        <v>0</v>
      </c>
      <c r="F180" s="37" t="n">
        <v>0</v>
      </c>
      <c r="G180" s="37" t="n">
        <v>0</v>
      </c>
      <c r="H180" s="37" t="n">
        <v>5</v>
      </c>
      <c r="I180" s="37" t="n">
        <v>1</v>
      </c>
      <c r="J180" s="40" t="n">
        <f aca="false">IF(C180=0,"",D180/C180)</f>
        <v>1</v>
      </c>
    </row>
    <row r="181" customFormat="false" ht="15" hidden="false" customHeight="false" outlineLevel="0" collapsed="false">
      <c r="A181" s="37" t="s">
        <v>431</v>
      </c>
      <c r="B181" s="37" t="s">
        <v>270</v>
      </c>
      <c r="C181" s="37" t="n">
        <v>22</v>
      </c>
      <c r="D181" s="37" t="n">
        <v>22</v>
      </c>
      <c r="E181" s="37" t="n">
        <v>0</v>
      </c>
      <c r="F181" s="37" t="n">
        <v>2</v>
      </c>
      <c r="G181" s="37" t="n">
        <v>0</v>
      </c>
      <c r="H181" s="37" t="n">
        <v>2</v>
      </c>
      <c r="I181" s="37" t="n">
        <v>5</v>
      </c>
      <c r="J181" s="40" t="n">
        <f aca="false">IF(C181=0,"",D181/C181)</f>
        <v>1</v>
      </c>
    </row>
    <row r="182" customFormat="false" ht="15" hidden="false" customHeight="false" outlineLevel="0" collapsed="false">
      <c r="A182" s="37" t="s">
        <v>431</v>
      </c>
      <c r="B182" s="37" t="s">
        <v>271</v>
      </c>
      <c r="C182" s="37" t="n">
        <v>22</v>
      </c>
      <c r="D182" s="37" t="n">
        <v>22</v>
      </c>
      <c r="E182" s="37" t="n">
        <v>0</v>
      </c>
      <c r="F182" s="37" t="n">
        <v>2</v>
      </c>
      <c r="G182" s="37" t="n">
        <v>0</v>
      </c>
      <c r="H182" s="37" t="n">
        <v>0</v>
      </c>
      <c r="I182" s="37" t="n">
        <v>2</v>
      </c>
      <c r="J182" s="40" t="n">
        <f aca="false">IF(C182=0,"",D182/C182)</f>
        <v>1</v>
      </c>
    </row>
    <row r="183" customFormat="false" ht="15" hidden="false" customHeight="false" outlineLevel="0" collapsed="false">
      <c r="A183" s="37" t="s">
        <v>431</v>
      </c>
      <c r="B183" s="37" t="s">
        <v>272</v>
      </c>
      <c r="C183" s="37" t="n">
        <v>22</v>
      </c>
      <c r="D183" s="37" t="n">
        <v>22</v>
      </c>
      <c r="E183" s="37" t="n">
        <v>1</v>
      </c>
      <c r="F183" s="37" t="n">
        <v>1</v>
      </c>
      <c r="G183" s="37" t="n">
        <v>0</v>
      </c>
      <c r="H183" s="37" t="n">
        <v>3</v>
      </c>
      <c r="I183" s="37" t="n">
        <v>3</v>
      </c>
      <c r="J183" s="40" t="n">
        <f aca="false">IF(C183=0,"",D183/C183)</f>
        <v>1</v>
      </c>
    </row>
    <row r="184" customFormat="false" ht="15" hidden="false" customHeight="false" outlineLevel="0" collapsed="false">
      <c r="A184" s="37" t="s">
        <v>431</v>
      </c>
      <c r="B184" s="37" t="s">
        <v>273</v>
      </c>
      <c r="C184" s="37" t="n">
        <v>22</v>
      </c>
      <c r="D184" s="37" t="n">
        <v>20</v>
      </c>
      <c r="E184" s="37" t="n">
        <v>0</v>
      </c>
      <c r="F184" s="37" t="n">
        <v>0</v>
      </c>
      <c r="G184" s="37" t="n">
        <v>0</v>
      </c>
      <c r="H184" s="37" t="n">
        <v>2</v>
      </c>
      <c r="I184" s="37" t="n">
        <v>0</v>
      </c>
      <c r="J184" s="40" t="n">
        <f aca="false">IF(C184=0,"",D184/C184)</f>
        <v>0.909090909090909</v>
      </c>
    </row>
    <row r="185" customFormat="false" ht="15" hidden="false" customHeight="false" outlineLevel="0" collapsed="false">
      <c r="A185" s="37" t="s">
        <v>431</v>
      </c>
      <c r="B185" s="37" t="s">
        <v>274</v>
      </c>
      <c r="C185" s="37" t="n">
        <v>22</v>
      </c>
      <c r="D185" s="37" t="n">
        <v>20</v>
      </c>
      <c r="E185" s="37" t="n">
        <v>0</v>
      </c>
      <c r="F185" s="37" t="n">
        <v>0</v>
      </c>
      <c r="G185" s="37" t="n">
        <v>0</v>
      </c>
      <c r="H185" s="37" t="n">
        <v>4</v>
      </c>
      <c r="I185" s="37" t="n">
        <v>1</v>
      </c>
      <c r="J185" s="40" t="n">
        <f aca="false">IF(C185=0,"",D185/C185)</f>
        <v>0.909090909090909</v>
      </c>
    </row>
    <row r="186" customFormat="false" ht="15" hidden="false" customHeight="false" outlineLevel="0" collapsed="false">
      <c r="A186" s="37" t="s">
        <v>431</v>
      </c>
      <c r="B186" s="37" t="s">
        <v>275</v>
      </c>
      <c r="C186" s="37" t="n">
        <v>22</v>
      </c>
      <c r="D186" s="37" t="n">
        <v>20</v>
      </c>
      <c r="E186" s="37" t="n">
        <v>0</v>
      </c>
      <c r="F186" s="37" t="n">
        <v>1</v>
      </c>
      <c r="G186" s="37" t="n">
        <v>0</v>
      </c>
      <c r="H186" s="37" t="n">
        <v>2</v>
      </c>
      <c r="I186" s="37" t="n">
        <v>0</v>
      </c>
      <c r="J186" s="40" t="n">
        <f aca="false">IF(C186=0,"",D186/C186)</f>
        <v>0.909090909090909</v>
      </c>
    </row>
    <row r="187" customFormat="false" ht="15" hidden="false" customHeight="false" outlineLevel="0" collapsed="false">
      <c r="A187" s="37" t="s">
        <v>431</v>
      </c>
      <c r="B187" s="37" t="s">
        <v>276</v>
      </c>
      <c r="C187" s="37" t="n">
        <v>22</v>
      </c>
      <c r="D187" s="37" t="n">
        <v>19</v>
      </c>
      <c r="E187" s="37" t="n">
        <v>0</v>
      </c>
      <c r="F187" s="37" t="n">
        <v>0</v>
      </c>
      <c r="G187" s="37" t="n">
        <v>0</v>
      </c>
      <c r="H187" s="37" t="n">
        <v>1</v>
      </c>
      <c r="I187" s="37" t="n">
        <v>0</v>
      </c>
      <c r="J187" s="40" t="n">
        <f aca="false">IF(C187=0,"",D187/C187)</f>
        <v>0.863636363636364</v>
      </c>
    </row>
    <row r="188" customFormat="false" ht="15" hidden="false" customHeight="false" outlineLevel="0" collapsed="false">
      <c r="A188" s="37" t="s">
        <v>431</v>
      </c>
      <c r="B188" s="37" t="s">
        <v>277</v>
      </c>
      <c r="C188" s="37" t="n">
        <v>22</v>
      </c>
      <c r="D188" s="37" t="n">
        <v>21</v>
      </c>
      <c r="E188" s="37" t="n">
        <v>1</v>
      </c>
      <c r="F188" s="37" t="n">
        <v>1</v>
      </c>
      <c r="G188" s="37" t="n">
        <v>0</v>
      </c>
      <c r="H188" s="37" t="n">
        <v>2</v>
      </c>
      <c r="I188" s="37" t="n">
        <v>2</v>
      </c>
      <c r="J188" s="40" t="n">
        <f aca="false">IF(C188=0,"",D188/C188)</f>
        <v>0.954545454545455</v>
      </c>
    </row>
    <row r="189" customFormat="false" ht="15" hidden="false" customHeight="false" outlineLevel="0" collapsed="false">
      <c r="A189" s="37" t="s">
        <v>431</v>
      </c>
      <c r="B189" s="37" t="s">
        <v>278</v>
      </c>
      <c r="C189" s="37" t="n">
        <v>22</v>
      </c>
      <c r="D189" s="37" t="n">
        <v>19</v>
      </c>
      <c r="E189" s="37" t="n">
        <v>1</v>
      </c>
      <c r="F189" s="37" t="n">
        <v>1</v>
      </c>
      <c r="G189" s="37" t="n">
        <v>1</v>
      </c>
      <c r="H189" s="37" t="n">
        <v>1</v>
      </c>
      <c r="I189" s="37" t="n">
        <v>0</v>
      </c>
      <c r="J189" s="40" t="n">
        <f aca="false">IF(C189=0,"",D189/C189)</f>
        <v>0.863636363636364</v>
      </c>
    </row>
    <row r="190" customFormat="false" ht="15" hidden="false" customHeight="false" outlineLevel="0" collapsed="false">
      <c r="A190" s="37" t="s">
        <v>431</v>
      </c>
      <c r="B190" s="37" t="s">
        <v>279</v>
      </c>
      <c r="C190" s="37" t="n">
        <v>22</v>
      </c>
      <c r="D190" s="37" t="n">
        <v>21</v>
      </c>
      <c r="E190" s="37" t="n">
        <v>1</v>
      </c>
      <c r="F190" s="37" t="n">
        <v>0</v>
      </c>
      <c r="G190" s="37" t="n">
        <v>0</v>
      </c>
      <c r="H190" s="37" t="n">
        <v>1</v>
      </c>
      <c r="I190" s="37" t="n">
        <v>1</v>
      </c>
      <c r="J190" s="40" t="n">
        <f aca="false">IF(C190=0,"",D190/C190)</f>
        <v>0.954545454545455</v>
      </c>
    </row>
    <row r="191" customFormat="false" ht="15" hidden="false" customHeight="false" outlineLevel="0" collapsed="false">
      <c r="A191" s="37" t="s">
        <v>431</v>
      </c>
      <c r="B191" s="37" t="s">
        <v>280</v>
      </c>
      <c r="C191" s="37" t="n">
        <v>22</v>
      </c>
      <c r="D191" s="37" t="n">
        <v>21</v>
      </c>
      <c r="E191" s="37" t="n">
        <v>0</v>
      </c>
      <c r="F191" s="37" t="n">
        <v>0</v>
      </c>
      <c r="G191" s="37" t="n">
        <v>0</v>
      </c>
      <c r="H191" s="37" t="n">
        <v>2</v>
      </c>
      <c r="I191" s="37" t="n">
        <v>0</v>
      </c>
      <c r="J191" s="40" t="n">
        <f aca="false">IF(C191=0,"",D191/C191)</f>
        <v>0.954545454545455</v>
      </c>
    </row>
    <row r="192" customFormat="false" ht="15" hidden="false" customHeight="false" outlineLevel="0" collapsed="false">
      <c r="A192" s="37" t="s">
        <v>431</v>
      </c>
      <c r="B192" s="37" t="s">
        <v>281</v>
      </c>
      <c r="C192" s="37" t="n">
        <v>22</v>
      </c>
      <c r="D192" s="37" t="n">
        <v>19</v>
      </c>
      <c r="E192" s="37" t="n">
        <v>0</v>
      </c>
      <c r="F192" s="37" t="n">
        <v>1</v>
      </c>
      <c r="G192" s="37" t="n">
        <v>0</v>
      </c>
      <c r="H192" s="37" t="n">
        <v>1</v>
      </c>
      <c r="I192" s="37" t="n">
        <v>1</v>
      </c>
      <c r="J192" s="40" t="n">
        <f aca="false">IF(C192=0,"",D192/C192)</f>
        <v>0.863636363636364</v>
      </c>
    </row>
    <row r="193" customFormat="false" ht="15" hidden="false" customHeight="false" outlineLevel="0" collapsed="false">
      <c r="A193" s="37" t="s">
        <v>436</v>
      </c>
      <c r="B193" s="37" t="s">
        <v>270</v>
      </c>
      <c r="C193" s="37" t="n">
        <v>22</v>
      </c>
      <c r="D193" s="37" t="n">
        <v>21</v>
      </c>
      <c r="E193" s="37" t="n">
        <v>0</v>
      </c>
      <c r="F193" s="37" t="n">
        <v>0</v>
      </c>
      <c r="G193" s="37" t="n">
        <v>0</v>
      </c>
      <c r="H193" s="37" t="n">
        <v>2</v>
      </c>
      <c r="I193" s="37" t="n">
        <v>0</v>
      </c>
      <c r="J193" s="40" t="n">
        <f aca="false">IF(C193=0,"",D193/C193)</f>
        <v>0.954545454545455</v>
      </c>
    </row>
    <row r="194" customFormat="false" ht="15" hidden="false" customHeight="false" outlineLevel="0" collapsed="false">
      <c r="A194" s="37" t="s">
        <v>436</v>
      </c>
      <c r="B194" s="37" t="s">
        <v>271</v>
      </c>
      <c r="C194" s="37" t="n">
        <v>22</v>
      </c>
      <c r="D194" s="37" t="n">
        <v>21</v>
      </c>
      <c r="E194" s="37" t="n">
        <v>0</v>
      </c>
      <c r="F194" s="37" t="n">
        <v>0</v>
      </c>
      <c r="G194" s="37" t="n">
        <v>0</v>
      </c>
      <c r="H194" s="37" t="n">
        <v>2</v>
      </c>
      <c r="I194" s="37" t="n">
        <v>0</v>
      </c>
      <c r="J194" s="40" t="n">
        <f aca="false">IF(C194=0,"",D194/C194)</f>
        <v>0.954545454545455</v>
      </c>
    </row>
    <row r="195" customFormat="false" ht="15" hidden="false" customHeight="false" outlineLevel="0" collapsed="false">
      <c r="A195" s="37" t="s">
        <v>436</v>
      </c>
      <c r="B195" s="37" t="s">
        <v>272</v>
      </c>
      <c r="C195" s="37" t="n">
        <v>22</v>
      </c>
      <c r="D195" s="37" t="n">
        <v>20</v>
      </c>
      <c r="E195" s="37" t="n">
        <v>4</v>
      </c>
      <c r="F195" s="37" t="n">
        <v>1</v>
      </c>
      <c r="G195" s="37" t="n">
        <v>0</v>
      </c>
      <c r="H195" s="37" t="n">
        <v>2</v>
      </c>
      <c r="I195" s="37" t="n">
        <v>1</v>
      </c>
      <c r="J195" s="40" t="n">
        <f aca="false">IF(C195=0,"",D195/C195)</f>
        <v>0.909090909090909</v>
      </c>
    </row>
    <row r="196" customFormat="false" ht="15" hidden="false" customHeight="false" outlineLevel="0" collapsed="false">
      <c r="A196" s="37" t="s">
        <v>436</v>
      </c>
      <c r="B196" s="37" t="s">
        <v>273</v>
      </c>
      <c r="C196" s="37" t="n">
        <v>22</v>
      </c>
      <c r="D196" s="37" t="n">
        <v>19</v>
      </c>
      <c r="E196" s="37" t="n">
        <v>2</v>
      </c>
      <c r="F196" s="37" t="n">
        <v>0</v>
      </c>
      <c r="G196" s="37" t="n">
        <v>1</v>
      </c>
      <c r="H196" s="37" t="n">
        <v>2</v>
      </c>
      <c r="I196" s="37" t="n">
        <v>1</v>
      </c>
      <c r="J196" s="40" t="n">
        <f aca="false">IF(C196=0,"",D196/C196)</f>
        <v>0.863636363636364</v>
      </c>
    </row>
    <row r="197" customFormat="false" ht="15" hidden="false" customHeight="false" outlineLevel="0" collapsed="false">
      <c r="A197" s="37" t="s">
        <v>436</v>
      </c>
      <c r="B197" s="37" t="s">
        <v>274</v>
      </c>
      <c r="C197" s="37" t="n">
        <v>22</v>
      </c>
      <c r="D197" s="37" t="n">
        <v>20</v>
      </c>
      <c r="E197" s="37" t="n">
        <v>1</v>
      </c>
      <c r="F197" s="37" t="n">
        <v>1</v>
      </c>
      <c r="G197" s="37" t="n">
        <v>0</v>
      </c>
      <c r="H197" s="37" t="n">
        <v>1</v>
      </c>
      <c r="I197" s="37" t="n">
        <v>0</v>
      </c>
      <c r="J197" s="40" t="n">
        <f aca="false">IF(C197=0,"",D197/C197)</f>
        <v>0.909090909090909</v>
      </c>
    </row>
    <row r="198" customFormat="false" ht="15" hidden="false" customHeight="false" outlineLevel="0" collapsed="false">
      <c r="A198" s="37" t="s">
        <v>436</v>
      </c>
      <c r="B198" s="37" t="s">
        <v>275</v>
      </c>
      <c r="C198" s="37" t="n">
        <v>22</v>
      </c>
      <c r="D198" s="37" t="n">
        <v>20</v>
      </c>
      <c r="E198" s="37" t="n">
        <v>0</v>
      </c>
      <c r="F198" s="37" t="n">
        <v>0</v>
      </c>
      <c r="G198" s="37" t="n">
        <v>0</v>
      </c>
      <c r="H198" s="37" t="n">
        <v>1</v>
      </c>
      <c r="I198" s="37" t="n">
        <v>2</v>
      </c>
      <c r="J198" s="40" t="n">
        <f aca="false">IF(C198=0,"",D198/C198)</f>
        <v>0.909090909090909</v>
      </c>
    </row>
    <row r="199" customFormat="false" ht="15" hidden="false" customHeight="false" outlineLevel="0" collapsed="false">
      <c r="A199" s="37" t="s">
        <v>436</v>
      </c>
      <c r="B199" s="37" t="s">
        <v>276</v>
      </c>
      <c r="C199" s="37" t="n">
        <v>22</v>
      </c>
      <c r="D199" s="37" t="n">
        <v>21</v>
      </c>
      <c r="E199" s="37" t="n">
        <v>1</v>
      </c>
      <c r="F199" s="37" t="n">
        <v>0</v>
      </c>
      <c r="G199" s="37" t="n">
        <v>0</v>
      </c>
      <c r="H199" s="37" t="n">
        <v>1</v>
      </c>
      <c r="I199" s="37" t="n">
        <v>1</v>
      </c>
      <c r="J199" s="40" t="n">
        <f aca="false">IF(C199=0,"",D199/C199)</f>
        <v>0.954545454545455</v>
      </c>
    </row>
    <row r="200" customFormat="false" ht="15" hidden="false" customHeight="false" outlineLevel="0" collapsed="false">
      <c r="A200" s="37" t="s">
        <v>436</v>
      </c>
      <c r="B200" s="37" t="s">
        <v>277</v>
      </c>
      <c r="C200" s="37" t="n">
        <v>22</v>
      </c>
      <c r="D200" s="37" t="n">
        <v>17</v>
      </c>
      <c r="E200" s="37" t="n">
        <v>1</v>
      </c>
      <c r="F200" s="37" t="n">
        <v>0</v>
      </c>
      <c r="G200" s="37" t="n">
        <v>0</v>
      </c>
      <c r="H200" s="37" t="n">
        <v>1</v>
      </c>
      <c r="I200" s="37" t="n">
        <v>3</v>
      </c>
      <c r="J200" s="40" t="n">
        <f aca="false">IF(C200=0,"",D200/C200)</f>
        <v>0.772727272727273</v>
      </c>
    </row>
    <row r="201" customFormat="false" ht="15" hidden="false" customHeight="false" outlineLevel="0" collapsed="false">
      <c r="A201" s="37" t="s">
        <v>436</v>
      </c>
      <c r="B201" s="37" t="s">
        <v>278</v>
      </c>
      <c r="C201" s="37" t="n">
        <v>22</v>
      </c>
      <c r="D201" s="37" t="n">
        <v>20</v>
      </c>
      <c r="E201" s="37" t="n">
        <v>0</v>
      </c>
      <c r="F201" s="37" t="n">
        <v>0</v>
      </c>
      <c r="G201" s="37" t="n">
        <v>1</v>
      </c>
      <c r="H201" s="37" t="n">
        <v>4</v>
      </c>
      <c r="I201" s="37" t="n">
        <v>0</v>
      </c>
      <c r="J201" s="40" t="n">
        <f aca="false">IF(C201=0,"",D201/C201)</f>
        <v>0.909090909090909</v>
      </c>
    </row>
    <row r="202" customFormat="false" ht="15" hidden="false" customHeight="false" outlineLevel="0" collapsed="false">
      <c r="A202" s="37" t="s">
        <v>436</v>
      </c>
      <c r="B202" s="37" t="s">
        <v>279</v>
      </c>
      <c r="C202" s="37" t="n">
        <v>22</v>
      </c>
      <c r="D202" s="37" t="n">
        <v>21</v>
      </c>
      <c r="E202" s="37" t="n">
        <v>0</v>
      </c>
      <c r="F202" s="37" t="n">
        <v>1</v>
      </c>
      <c r="G202" s="37" t="n">
        <v>1</v>
      </c>
      <c r="H202" s="37" t="n">
        <v>3</v>
      </c>
      <c r="I202" s="37" t="n">
        <v>0</v>
      </c>
      <c r="J202" s="40" t="n">
        <f aca="false">IF(C202=0,"",D202/C202)</f>
        <v>0.954545454545455</v>
      </c>
    </row>
    <row r="203" customFormat="false" ht="15" hidden="false" customHeight="false" outlineLevel="0" collapsed="false">
      <c r="A203" s="37" t="s">
        <v>436</v>
      </c>
      <c r="B203" s="37" t="s">
        <v>280</v>
      </c>
      <c r="C203" s="37" t="n">
        <v>22</v>
      </c>
      <c r="D203" s="37" t="n">
        <v>18</v>
      </c>
      <c r="E203" s="37" t="n">
        <v>1</v>
      </c>
      <c r="F203" s="37" t="n">
        <v>0</v>
      </c>
      <c r="G203" s="37" t="n">
        <v>1</v>
      </c>
      <c r="H203" s="37" t="n">
        <v>2</v>
      </c>
      <c r="I203" s="37" t="n">
        <v>2</v>
      </c>
      <c r="J203" s="40" t="n">
        <f aca="false">IF(C203=0,"",D203/C203)</f>
        <v>0.818181818181818</v>
      </c>
    </row>
    <row r="204" customFormat="false" ht="15" hidden="false" customHeight="false" outlineLevel="0" collapsed="false">
      <c r="A204" s="37" t="s">
        <v>436</v>
      </c>
      <c r="B204" s="37" t="s">
        <v>281</v>
      </c>
      <c r="C204" s="37" t="n">
        <v>22</v>
      </c>
      <c r="D204" s="37" t="n">
        <v>21</v>
      </c>
      <c r="E204" s="37" t="n">
        <v>0</v>
      </c>
      <c r="F204" s="37" t="n">
        <v>0</v>
      </c>
      <c r="G204" s="37" t="n">
        <v>0</v>
      </c>
      <c r="H204" s="37" t="n">
        <v>1</v>
      </c>
      <c r="I204" s="37" t="n">
        <v>0</v>
      </c>
      <c r="J204" s="40" t="n">
        <f aca="false">IF(C204=0,"",D204/C204)</f>
        <v>0.954545454545455</v>
      </c>
    </row>
    <row r="205" customFormat="false" ht="15" hidden="false" customHeight="false" outlineLevel="0" collapsed="false">
      <c r="A205" s="37" t="s">
        <v>438</v>
      </c>
      <c r="B205" s="37" t="s">
        <v>270</v>
      </c>
      <c r="C205" s="37" t="n">
        <v>22</v>
      </c>
      <c r="D205" s="37" t="n">
        <v>20</v>
      </c>
      <c r="E205" s="37" t="n">
        <v>0</v>
      </c>
      <c r="F205" s="37" t="n">
        <v>0</v>
      </c>
      <c r="G205" s="37" t="n">
        <v>0</v>
      </c>
      <c r="H205" s="37" t="n">
        <v>2</v>
      </c>
      <c r="I205" s="37" t="n">
        <v>4</v>
      </c>
      <c r="J205" s="40" t="n">
        <f aca="false">IF(C205=0,"",D205/C205)</f>
        <v>0.909090909090909</v>
      </c>
    </row>
    <row r="206" customFormat="false" ht="15" hidden="false" customHeight="false" outlineLevel="0" collapsed="false">
      <c r="A206" s="37" t="s">
        <v>438</v>
      </c>
      <c r="B206" s="37" t="s">
        <v>271</v>
      </c>
      <c r="C206" s="37" t="n">
        <v>22</v>
      </c>
      <c r="D206" s="37" t="n">
        <v>20</v>
      </c>
      <c r="E206" s="37" t="n">
        <v>0</v>
      </c>
      <c r="F206" s="37" t="n">
        <v>0</v>
      </c>
      <c r="G206" s="37" t="n">
        <v>0</v>
      </c>
      <c r="H206" s="37" t="n">
        <v>1</v>
      </c>
      <c r="I206" s="37" t="n">
        <v>5</v>
      </c>
      <c r="J206" s="40" t="n">
        <f aca="false">IF(C206=0,"",D206/C206)</f>
        <v>0.909090909090909</v>
      </c>
    </row>
    <row r="207" customFormat="false" ht="15" hidden="false" customHeight="false" outlineLevel="0" collapsed="false">
      <c r="A207" s="37" t="s">
        <v>438</v>
      </c>
      <c r="B207" s="37" t="s">
        <v>272</v>
      </c>
      <c r="C207" s="37" t="n">
        <v>22</v>
      </c>
      <c r="D207" s="37" t="n">
        <v>22</v>
      </c>
      <c r="E207" s="37" t="n">
        <v>1</v>
      </c>
      <c r="F207" s="37" t="n">
        <v>0</v>
      </c>
      <c r="G207" s="37" t="n">
        <v>0</v>
      </c>
      <c r="H207" s="37" t="n">
        <v>1</v>
      </c>
      <c r="I207" s="37" t="n">
        <v>0</v>
      </c>
      <c r="J207" s="40" t="n">
        <f aca="false">IF(C207=0,"",D207/C207)</f>
        <v>1</v>
      </c>
    </row>
    <row r="208" customFormat="false" ht="15" hidden="false" customHeight="false" outlineLevel="0" collapsed="false">
      <c r="A208" s="37" t="s">
        <v>438</v>
      </c>
      <c r="B208" s="37" t="s">
        <v>273</v>
      </c>
      <c r="C208" s="37" t="n">
        <v>22</v>
      </c>
      <c r="D208" s="37" t="n">
        <v>22</v>
      </c>
      <c r="E208" s="37" t="n">
        <v>0</v>
      </c>
      <c r="F208" s="37" t="n">
        <v>0</v>
      </c>
      <c r="G208" s="37" t="n">
        <v>0</v>
      </c>
      <c r="H208" s="37" t="n">
        <v>3</v>
      </c>
      <c r="I208" s="37" t="n">
        <v>0</v>
      </c>
      <c r="J208" s="40" t="n">
        <f aca="false">IF(C208=0,"",D208/C208)</f>
        <v>1</v>
      </c>
    </row>
    <row r="209" customFormat="false" ht="15" hidden="false" customHeight="false" outlineLevel="0" collapsed="false">
      <c r="A209" s="37" t="s">
        <v>438</v>
      </c>
      <c r="B209" s="37" t="s">
        <v>274</v>
      </c>
      <c r="C209" s="37" t="n">
        <v>22</v>
      </c>
      <c r="D209" s="37" t="n">
        <v>18</v>
      </c>
      <c r="E209" s="37" t="n">
        <v>3</v>
      </c>
      <c r="F209" s="37" t="n">
        <v>1</v>
      </c>
      <c r="G209" s="37" t="n">
        <v>0</v>
      </c>
      <c r="H209" s="37" t="n">
        <v>2</v>
      </c>
      <c r="I209" s="37" t="n">
        <v>1</v>
      </c>
      <c r="J209" s="40" t="n">
        <f aca="false">IF(C209=0,"",D209/C209)</f>
        <v>0.818181818181818</v>
      </c>
    </row>
    <row r="210" customFormat="false" ht="15" hidden="false" customHeight="false" outlineLevel="0" collapsed="false">
      <c r="A210" s="37" t="s">
        <v>438</v>
      </c>
      <c r="B210" s="37" t="s">
        <v>275</v>
      </c>
      <c r="C210" s="37" t="n">
        <v>22</v>
      </c>
      <c r="D210" s="37" t="n">
        <v>21</v>
      </c>
      <c r="E210" s="37" t="n">
        <v>1</v>
      </c>
      <c r="F210" s="37" t="n">
        <v>0</v>
      </c>
      <c r="G210" s="37" t="n">
        <v>1</v>
      </c>
      <c r="H210" s="37" t="n">
        <v>0</v>
      </c>
      <c r="I210" s="37" t="n">
        <v>0</v>
      </c>
      <c r="J210" s="40" t="n">
        <f aca="false">IF(C210=0,"",D210/C210)</f>
        <v>0.954545454545455</v>
      </c>
    </row>
    <row r="211" customFormat="false" ht="15" hidden="false" customHeight="false" outlineLevel="0" collapsed="false">
      <c r="A211" s="37" t="s">
        <v>438</v>
      </c>
      <c r="B211" s="37" t="s">
        <v>276</v>
      </c>
      <c r="C211" s="37" t="n">
        <v>22</v>
      </c>
      <c r="D211" s="37" t="n">
        <v>21</v>
      </c>
      <c r="E211" s="37" t="n">
        <v>0</v>
      </c>
      <c r="F211" s="37" t="n">
        <v>1</v>
      </c>
      <c r="G211" s="37" t="n">
        <v>0</v>
      </c>
      <c r="H211" s="37" t="n">
        <v>0</v>
      </c>
      <c r="I211" s="37" t="n">
        <v>0</v>
      </c>
      <c r="J211" s="40" t="n">
        <f aca="false">IF(C211=0,"",D211/C211)</f>
        <v>0.954545454545455</v>
      </c>
    </row>
    <row r="212" customFormat="false" ht="15" hidden="false" customHeight="false" outlineLevel="0" collapsed="false">
      <c r="A212" s="37" t="s">
        <v>438</v>
      </c>
      <c r="B212" s="37" t="s">
        <v>277</v>
      </c>
      <c r="C212" s="37" t="n">
        <v>22</v>
      </c>
      <c r="D212" s="37" t="n">
        <v>21</v>
      </c>
      <c r="E212" s="37" t="n">
        <v>1</v>
      </c>
      <c r="F212" s="37" t="n">
        <v>0</v>
      </c>
      <c r="G212" s="37" t="n">
        <v>1</v>
      </c>
      <c r="H212" s="37" t="n">
        <v>1</v>
      </c>
      <c r="I212" s="37" t="n">
        <v>0</v>
      </c>
      <c r="J212" s="40" t="n">
        <f aca="false">IF(C212=0,"",D212/C212)</f>
        <v>0.954545454545455</v>
      </c>
    </row>
    <row r="213" customFormat="false" ht="15" hidden="false" customHeight="false" outlineLevel="0" collapsed="false">
      <c r="A213" s="37" t="s">
        <v>438</v>
      </c>
      <c r="B213" s="37" t="s">
        <v>278</v>
      </c>
      <c r="C213" s="37" t="n">
        <v>22</v>
      </c>
      <c r="D213" s="37" t="n">
        <v>21</v>
      </c>
      <c r="E213" s="37" t="n">
        <v>0</v>
      </c>
      <c r="F213" s="37" t="n">
        <v>0</v>
      </c>
      <c r="G213" s="37" t="n">
        <v>0</v>
      </c>
      <c r="H213" s="37" t="n">
        <v>1</v>
      </c>
      <c r="I213" s="37" t="n">
        <v>2</v>
      </c>
      <c r="J213" s="40" t="n">
        <f aca="false">IF(C213=0,"",D213/C213)</f>
        <v>0.954545454545455</v>
      </c>
    </row>
    <row r="214" customFormat="false" ht="15" hidden="false" customHeight="false" outlineLevel="0" collapsed="false">
      <c r="A214" s="37" t="s">
        <v>438</v>
      </c>
      <c r="B214" s="37" t="s">
        <v>279</v>
      </c>
      <c r="C214" s="37" t="n">
        <v>22</v>
      </c>
      <c r="D214" s="37" t="n">
        <v>20</v>
      </c>
      <c r="E214" s="37" t="n">
        <v>0</v>
      </c>
      <c r="F214" s="37" t="n">
        <v>0</v>
      </c>
      <c r="G214" s="37" t="n">
        <v>0</v>
      </c>
      <c r="H214" s="37" t="n">
        <v>2</v>
      </c>
      <c r="I214" s="37" t="n">
        <v>0</v>
      </c>
      <c r="J214" s="40" t="n">
        <f aca="false">IF(C214=0,"",D214/C214)</f>
        <v>0.909090909090909</v>
      </c>
    </row>
    <row r="215" customFormat="false" ht="15" hidden="false" customHeight="false" outlineLevel="0" collapsed="false">
      <c r="A215" s="37" t="s">
        <v>438</v>
      </c>
      <c r="B215" s="37" t="s">
        <v>280</v>
      </c>
      <c r="C215" s="37" t="n">
        <v>22</v>
      </c>
      <c r="D215" s="37" t="n">
        <v>20</v>
      </c>
      <c r="E215" s="37" t="n">
        <v>1</v>
      </c>
      <c r="F215" s="37" t="n">
        <v>2</v>
      </c>
      <c r="G215" s="37" t="n">
        <v>0</v>
      </c>
      <c r="H215" s="37" t="n">
        <v>0</v>
      </c>
      <c r="I215" s="37" t="n">
        <v>1</v>
      </c>
      <c r="J215" s="40" t="n">
        <f aca="false">IF(C215=0,"",D215/C215)</f>
        <v>0.909090909090909</v>
      </c>
    </row>
    <row r="216" customFormat="false" ht="15" hidden="false" customHeight="false" outlineLevel="0" collapsed="false">
      <c r="A216" s="37" t="s">
        <v>438</v>
      </c>
      <c r="B216" s="37" t="s">
        <v>281</v>
      </c>
      <c r="C216" s="37" t="n">
        <v>22</v>
      </c>
      <c r="D216" s="37" t="n">
        <v>21</v>
      </c>
      <c r="E216" s="37" t="n">
        <v>2</v>
      </c>
      <c r="F216" s="37" t="n">
        <v>2</v>
      </c>
      <c r="G216" s="37" t="n">
        <v>0</v>
      </c>
      <c r="H216" s="37" t="n">
        <v>0</v>
      </c>
      <c r="I216" s="37" t="n">
        <v>3</v>
      </c>
      <c r="J216" s="40" t="n">
        <f aca="false">IF(C216=0,"",D216/C216)</f>
        <v>0.954545454545455</v>
      </c>
    </row>
    <row r="217" customFormat="false" ht="15" hidden="false" customHeight="false" outlineLevel="0" collapsed="false">
      <c r="A217" s="37" t="s">
        <v>442</v>
      </c>
      <c r="B217" s="37" t="s">
        <v>278</v>
      </c>
      <c r="C217" s="37" t="n">
        <v>22</v>
      </c>
      <c r="D217" s="37" t="n">
        <v>20</v>
      </c>
      <c r="E217" s="37" t="n">
        <v>0</v>
      </c>
      <c r="F217" s="37" t="n">
        <v>0</v>
      </c>
      <c r="G217" s="37" t="n">
        <v>0</v>
      </c>
      <c r="H217" s="37" t="n">
        <v>0</v>
      </c>
      <c r="I217" s="37" t="n">
        <v>1</v>
      </c>
      <c r="J217" s="40" t="n">
        <f aca="false">IF(C217=0,"",D217/C217)</f>
        <v>0.909090909090909</v>
      </c>
    </row>
    <row r="218" customFormat="false" ht="15" hidden="false" customHeight="false" outlineLevel="0" collapsed="false">
      <c r="A218" s="37" t="s">
        <v>442</v>
      </c>
      <c r="B218" s="37" t="s">
        <v>279</v>
      </c>
      <c r="C218" s="37" t="n">
        <v>22</v>
      </c>
      <c r="D218" s="37" t="n">
        <v>16</v>
      </c>
      <c r="E218" s="37" t="n">
        <v>6</v>
      </c>
      <c r="F218" s="37" t="n">
        <v>0</v>
      </c>
      <c r="G218" s="37" t="n">
        <v>1</v>
      </c>
      <c r="H218" s="37" t="n">
        <v>0</v>
      </c>
      <c r="I218" s="37" t="n">
        <v>1</v>
      </c>
      <c r="J218" s="40" t="n">
        <f aca="false">IF(C218=0,"",D218/C218)</f>
        <v>0.727272727272727</v>
      </c>
    </row>
    <row r="219" customFormat="false" ht="15" hidden="false" customHeight="false" outlineLevel="0" collapsed="false">
      <c r="A219" s="37" t="s">
        <v>442</v>
      </c>
      <c r="B219" s="37" t="s">
        <v>280</v>
      </c>
      <c r="C219" s="37" t="n">
        <v>22</v>
      </c>
      <c r="D219" s="37" t="n">
        <v>22</v>
      </c>
      <c r="E219" s="37" t="n">
        <v>0</v>
      </c>
      <c r="F219" s="37" t="n">
        <v>0</v>
      </c>
      <c r="G219" s="37" t="n">
        <v>0</v>
      </c>
      <c r="H219" s="37" t="n">
        <v>0</v>
      </c>
      <c r="I219" s="37" t="n">
        <v>0</v>
      </c>
      <c r="J219" s="40" t="n">
        <f aca="false">IF(C219=0,"",D219/C219)</f>
        <v>1</v>
      </c>
    </row>
    <row r="220" customFormat="false" ht="15" hidden="false" customHeight="false" outlineLevel="0" collapsed="false">
      <c r="A220" s="37" t="s">
        <v>444</v>
      </c>
      <c r="B220" s="37" t="s">
        <v>281</v>
      </c>
      <c r="C220" s="37" t="n">
        <v>22</v>
      </c>
      <c r="D220" s="37" t="n">
        <v>21</v>
      </c>
      <c r="E220" s="37" t="n">
        <v>0</v>
      </c>
      <c r="F220" s="37" t="n">
        <v>0</v>
      </c>
      <c r="G220" s="37" t="n">
        <v>1</v>
      </c>
      <c r="H220" s="37" t="n">
        <v>2</v>
      </c>
      <c r="I220" s="37" t="n">
        <v>0</v>
      </c>
      <c r="J220" s="40" t="n">
        <f aca="false">IF(C220=0,"",D220/C220)</f>
        <v>0.954545454545455</v>
      </c>
    </row>
    <row r="221" customFormat="false" ht="15" hidden="false" customHeight="false" outlineLevel="0" collapsed="false">
      <c r="A221" s="37" t="s">
        <v>447</v>
      </c>
      <c r="B221" s="37" t="s">
        <v>270</v>
      </c>
      <c r="C221" s="37" t="n">
        <v>22</v>
      </c>
      <c r="D221" s="37" t="n">
        <v>21</v>
      </c>
      <c r="E221" s="37" t="n">
        <v>1</v>
      </c>
      <c r="F221" s="37" t="n">
        <v>0</v>
      </c>
      <c r="G221" s="37" t="n">
        <v>0</v>
      </c>
      <c r="H221" s="37" t="n">
        <v>0</v>
      </c>
      <c r="I221" s="37" t="n">
        <v>0</v>
      </c>
      <c r="J221" s="40" t="n">
        <f aca="false">IF(C221=0,"",D221/C221)</f>
        <v>0.954545454545455</v>
      </c>
    </row>
    <row r="222" customFormat="false" ht="15" hidden="false" customHeight="false" outlineLevel="0" collapsed="false">
      <c r="A222" s="37" t="s">
        <v>447</v>
      </c>
      <c r="B222" s="37" t="s">
        <v>271</v>
      </c>
      <c r="C222" s="37" t="n">
        <v>22</v>
      </c>
      <c r="D222" s="37" t="n">
        <v>21</v>
      </c>
      <c r="E222" s="37" t="n">
        <v>3</v>
      </c>
      <c r="F222" s="37" t="n">
        <v>2</v>
      </c>
      <c r="G222" s="37" t="n">
        <v>0</v>
      </c>
      <c r="H222" s="37" t="n">
        <v>0</v>
      </c>
      <c r="I222" s="37" t="n">
        <v>2</v>
      </c>
      <c r="J222" s="40" t="n">
        <f aca="false">IF(C222=0,"",D222/C222)</f>
        <v>0.954545454545455</v>
      </c>
    </row>
    <row r="223" customFormat="false" ht="15" hidden="false" customHeight="false" outlineLevel="0" collapsed="false">
      <c r="A223" s="37" t="s">
        <v>447</v>
      </c>
      <c r="B223" s="37" t="s">
        <v>272</v>
      </c>
      <c r="C223" s="37" t="n">
        <v>22</v>
      </c>
      <c r="D223" s="37" t="n">
        <v>18</v>
      </c>
      <c r="E223" s="37" t="n">
        <v>0</v>
      </c>
      <c r="F223" s="37" t="n">
        <v>0</v>
      </c>
      <c r="G223" s="37" t="n">
        <v>0</v>
      </c>
      <c r="H223" s="37" t="n">
        <v>1</v>
      </c>
      <c r="I223" s="37" t="n">
        <v>3</v>
      </c>
      <c r="J223" s="40" t="n">
        <f aca="false">IF(C223=0,"",D223/C223)</f>
        <v>0.818181818181818</v>
      </c>
    </row>
    <row r="224" customFormat="false" ht="15" hidden="false" customHeight="false" outlineLevel="0" collapsed="false">
      <c r="A224" s="37" t="s">
        <v>447</v>
      </c>
      <c r="B224" s="37" t="s">
        <v>273</v>
      </c>
      <c r="C224" s="37" t="n">
        <v>22</v>
      </c>
      <c r="D224" s="37" t="n">
        <v>21</v>
      </c>
      <c r="E224" s="37" t="n">
        <v>1</v>
      </c>
      <c r="F224" s="37" t="n">
        <v>3</v>
      </c>
      <c r="G224" s="37" t="n">
        <v>0</v>
      </c>
      <c r="H224" s="37" t="n">
        <v>3</v>
      </c>
      <c r="I224" s="37" t="n">
        <v>7</v>
      </c>
      <c r="J224" s="40" t="n">
        <f aca="false">IF(C224=0,"",D224/C224)</f>
        <v>0.954545454545455</v>
      </c>
    </row>
    <row r="225" customFormat="false" ht="15" hidden="false" customHeight="false" outlineLevel="0" collapsed="false">
      <c r="A225" s="37" t="s">
        <v>447</v>
      </c>
      <c r="B225" s="37" t="s">
        <v>274</v>
      </c>
      <c r="C225" s="37" t="n">
        <v>22</v>
      </c>
      <c r="D225" s="37" t="n">
        <v>21</v>
      </c>
      <c r="E225" s="37" t="n">
        <v>1</v>
      </c>
      <c r="F225" s="37" t="n">
        <v>0</v>
      </c>
      <c r="G225" s="37" t="n">
        <v>1</v>
      </c>
      <c r="H225" s="37" t="n">
        <v>1</v>
      </c>
      <c r="I225" s="37" t="n">
        <v>0</v>
      </c>
      <c r="J225" s="40" t="n">
        <f aca="false">IF(C225=0,"",D225/C225)</f>
        <v>0.954545454545455</v>
      </c>
    </row>
    <row r="226" customFormat="false" ht="15" hidden="false" customHeight="false" outlineLevel="0" collapsed="false">
      <c r="A226" s="37" t="s">
        <v>447</v>
      </c>
      <c r="B226" s="37" t="s">
        <v>275</v>
      </c>
      <c r="C226" s="37" t="n">
        <v>22</v>
      </c>
      <c r="D226" s="37" t="n">
        <v>21</v>
      </c>
      <c r="E226" s="37" t="n">
        <v>0</v>
      </c>
      <c r="F226" s="37" t="n">
        <v>2</v>
      </c>
      <c r="G226" s="37" t="n">
        <v>2</v>
      </c>
      <c r="H226" s="37" t="n">
        <v>2</v>
      </c>
      <c r="I226" s="37" t="n">
        <v>0</v>
      </c>
      <c r="J226" s="40" t="n">
        <f aca="false">IF(C226=0,"",D226/C226)</f>
        <v>0.954545454545455</v>
      </c>
    </row>
    <row r="227" customFormat="false" ht="15" hidden="false" customHeight="false" outlineLevel="0" collapsed="false">
      <c r="A227" s="37" t="s">
        <v>447</v>
      </c>
      <c r="B227" s="37" t="s">
        <v>276</v>
      </c>
      <c r="C227" s="37" t="n">
        <v>22</v>
      </c>
      <c r="D227" s="37" t="n">
        <v>21</v>
      </c>
      <c r="E227" s="37" t="n">
        <v>0</v>
      </c>
      <c r="F227" s="37" t="n">
        <v>2</v>
      </c>
      <c r="G227" s="37" t="n">
        <v>0</v>
      </c>
      <c r="H227" s="37" t="n">
        <v>2</v>
      </c>
      <c r="I227" s="37" t="n">
        <v>2</v>
      </c>
      <c r="J227" s="40" t="n">
        <f aca="false">IF(C227=0,"",D227/C227)</f>
        <v>0.954545454545455</v>
      </c>
    </row>
    <row r="228" customFormat="false" ht="15" hidden="false" customHeight="false" outlineLevel="0" collapsed="false">
      <c r="A228" s="37" t="s">
        <v>447</v>
      </c>
      <c r="B228" s="37" t="s">
        <v>277</v>
      </c>
      <c r="C228" s="37" t="n">
        <v>22</v>
      </c>
      <c r="D228" s="37" t="n">
        <v>22</v>
      </c>
      <c r="E228" s="37" t="n">
        <v>1</v>
      </c>
      <c r="F228" s="37" t="n">
        <v>0</v>
      </c>
      <c r="G228" s="37" t="n">
        <v>0</v>
      </c>
      <c r="H228" s="37" t="n">
        <v>1</v>
      </c>
      <c r="I228" s="37" t="n">
        <v>2</v>
      </c>
      <c r="J228" s="40" t="n">
        <f aca="false">IF(C228=0,"",D228/C228)</f>
        <v>1</v>
      </c>
    </row>
    <row r="229" customFormat="false" ht="15" hidden="false" customHeight="false" outlineLevel="0" collapsed="false">
      <c r="A229" s="37" t="s">
        <v>447</v>
      </c>
      <c r="B229" s="37" t="s">
        <v>278</v>
      </c>
      <c r="C229" s="37" t="n">
        <v>22</v>
      </c>
      <c r="D229" s="37" t="n">
        <v>21</v>
      </c>
      <c r="E229" s="37" t="n">
        <v>1</v>
      </c>
      <c r="F229" s="37" t="n">
        <v>0</v>
      </c>
      <c r="G229" s="37" t="n">
        <v>0</v>
      </c>
      <c r="H229" s="37" t="n">
        <v>3</v>
      </c>
      <c r="I229" s="37" t="n">
        <v>1</v>
      </c>
      <c r="J229" s="40" t="n">
        <f aca="false">IF(C229=0,"",D229/C229)</f>
        <v>0.954545454545455</v>
      </c>
    </row>
    <row r="230" customFormat="false" ht="15" hidden="false" customHeight="false" outlineLevel="0" collapsed="false">
      <c r="A230" s="37" t="s">
        <v>447</v>
      </c>
      <c r="B230" s="37" t="s">
        <v>279</v>
      </c>
      <c r="C230" s="37" t="n">
        <v>22</v>
      </c>
      <c r="D230" s="37" t="n">
        <v>21</v>
      </c>
      <c r="E230" s="37" t="n">
        <v>0</v>
      </c>
      <c r="F230" s="37" t="n">
        <v>1</v>
      </c>
      <c r="G230" s="37" t="n">
        <v>0</v>
      </c>
      <c r="H230" s="37" t="n">
        <v>2</v>
      </c>
      <c r="I230" s="37" t="n">
        <v>3</v>
      </c>
      <c r="J230" s="40" t="n">
        <f aca="false">IF(C230=0,"",D230/C230)</f>
        <v>0.954545454545455</v>
      </c>
    </row>
    <row r="231" customFormat="false" ht="15" hidden="false" customHeight="false" outlineLevel="0" collapsed="false">
      <c r="A231" s="37" t="s">
        <v>447</v>
      </c>
      <c r="B231" s="37" t="s">
        <v>280</v>
      </c>
      <c r="C231" s="37" t="n">
        <v>22</v>
      </c>
      <c r="D231" s="37" t="n">
        <v>19</v>
      </c>
      <c r="E231" s="37" t="n">
        <v>0</v>
      </c>
      <c r="F231" s="37" t="n">
        <v>0</v>
      </c>
      <c r="G231" s="37" t="n">
        <v>0</v>
      </c>
      <c r="H231" s="37" t="n">
        <v>2</v>
      </c>
      <c r="I231" s="37" t="n">
        <v>0</v>
      </c>
      <c r="J231" s="40" t="n">
        <f aca="false">IF(C231=0,"",D231/C231)</f>
        <v>0.863636363636364</v>
      </c>
    </row>
    <row r="232" customFormat="false" ht="15" hidden="false" customHeight="false" outlineLevel="0" collapsed="false">
      <c r="A232" s="37" t="s">
        <v>447</v>
      </c>
      <c r="B232" s="37" t="s">
        <v>281</v>
      </c>
      <c r="C232" s="37" t="n">
        <v>22</v>
      </c>
      <c r="D232" s="37" t="n">
        <v>22</v>
      </c>
      <c r="E232" s="37" t="n">
        <v>1</v>
      </c>
      <c r="F232" s="37" t="n">
        <v>0</v>
      </c>
      <c r="G232" s="37" t="n">
        <v>0</v>
      </c>
      <c r="H232" s="37" t="n">
        <v>1</v>
      </c>
      <c r="I232" s="37" t="n">
        <v>1</v>
      </c>
      <c r="J232" s="40" t="n">
        <f aca="false">IF(C232=0,"",D232/C232)</f>
        <v>1</v>
      </c>
    </row>
    <row r="233" customFormat="false" ht="15" hidden="false" customHeight="false" outlineLevel="0" collapsed="false">
      <c r="A233" s="37" t="s">
        <v>450</v>
      </c>
      <c r="B233" s="37" t="s">
        <v>270</v>
      </c>
      <c r="C233" s="37" t="n">
        <v>22</v>
      </c>
      <c r="D233" s="37" t="n">
        <v>21</v>
      </c>
      <c r="E233" s="37" t="n">
        <v>1</v>
      </c>
      <c r="F233" s="37" t="n">
        <v>0</v>
      </c>
      <c r="G233" s="37" t="n">
        <v>0</v>
      </c>
      <c r="H233" s="37" t="n">
        <v>2</v>
      </c>
      <c r="I233" s="37" t="n">
        <v>0</v>
      </c>
      <c r="J233" s="40" t="n">
        <f aca="false">IF(C233=0,"",D233/C233)</f>
        <v>0.954545454545455</v>
      </c>
    </row>
    <row r="234" customFormat="false" ht="15" hidden="false" customHeight="false" outlineLevel="0" collapsed="false">
      <c r="A234" s="37" t="s">
        <v>450</v>
      </c>
      <c r="B234" s="37" t="s">
        <v>271</v>
      </c>
      <c r="C234" s="37" t="n">
        <v>22</v>
      </c>
      <c r="D234" s="37" t="n">
        <v>20</v>
      </c>
      <c r="E234" s="37" t="n">
        <v>0</v>
      </c>
      <c r="F234" s="37" t="n">
        <v>0</v>
      </c>
      <c r="G234" s="37" t="n">
        <v>0</v>
      </c>
      <c r="H234" s="37" t="n">
        <v>1</v>
      </c>
      <c r="I234" s="37" t="n">
        <v>3</v>
      </c>
      <c r="J234" s="40" t="n">
        <f aca="false">IF(C234=0,"",D234/C234)</f>
        <v>0.909090909090909</v>
      </c>
    </row>
    <row r="235" customFormat="false" ht="15" hidden="false" customHeight="false" outlineLevel="0" collapsed="false">
      <c r="A235" s="37" t="s">
        <v>450</v>
      </c>
      <c r="B235" s="37" t="s">
        <v>272</v>
      </c>
      <c r="C235" s="37" t="n">
        <v>22</v>
      </c>
      <c r="D235" s="37" t="n">
        <v>19</v>
      </c>
      <c r="E235" s="37" t="n">
        <v>2</v>
      </c>
      <c r="F235" s="37" t="n">
        <v>1</v>
      </c>
      <c r="G235" s="37" t="n">
        <v>0</v>
      </c>
      <c r="H235" s="37" t="n">
        <v>1</v>
      </c>
      <c r="I235" s="37" t="n">
        <v>1</v>
      </c>
      <c r="J235" s="40" t="n">
        <f aca="false">IF(C235=0,"",D235/C235)</f>
        <v>0.863636363636364</v>
      </c>
    </row>
    <row r="236" customFormat="false" ht="15" hidden="false" customHeight="false" outlineLevel="0" collapsed="false">
      <c r="A236" s="37" t="s">
        <v>450</v>
      </c>
      <c r="B236" s="37" t="s">
        <v>273</v>
      </c>
      <c r="C236" s="37" t="n">
        <v>22</v>
      </c>
      <c r="D236" s="37" t="n">
        <v>20</v>
      </c>
      <c r="E236" s="37" t="n">
        <v>0</v>
      </c>
      <c r="F236" s="37" t="n">
        <v>0</v>
      </c>
      <c r="G236" s="37" t="n">
        <v>0</v>
      </c>
      <c r="H236" s="37" t="n">
        <v>1</v>
      </c>
      <c r="I236" s="37" t="n">
        <v>0</v>
      </c>
      <c r="J236" s="40" t="n">
        <f aca="false">IF(C236=0,"",D236/C236)</f>
        <v>0.909090909090909</v>
      </c>
    </row>
    <row r="237" customFormat="false" ht="15" hidden="false" customHeight="false" outlineLevel="0" collapsed="false">
      <c r="A237" s="37" t="s">
        <v>450</v>
      </c>
      <c r="B237" s="37" t="s">
        <v>274</v>
      </c>
      <c r="C237" s="37" t="n">
        <v>22</v>
      </c>
      <c r="D237" s="37" t="n">
        <v>22</v>
      </c>
      <c r="E237" s="37" t="n">
        <v>2</v>
      </c>
      <c r="F237" s="37" t="n">
        <v>2</v>
      </c>
      <c r="G237" s="37" t="n">
        <v>0</v>
      </c>
      <c r="H237" s="37" t="n">
        <v>3</v>
      </c>
      <c r="I237" s="37" t="n">
        <v>3</v>
      </c>
      <c r="J237" s="40" t="n">
        <f aca="false">IF(C237=0,"",D237/C237)</f>
        <v>1</v>
      </c>
    </row>
    <row r="238" customFormat="false" ht="15" hidden="false" customHeight="false" outlineLevel="0" collapsed="false">
      <c r="A238" s="37" t="s">
        <v>450</v>
      </c>
      <c r="B238" s="37" t="s">
        <v>275</v>
      </c>
      <c r="C238" s="37" t="n">
        <v>22</v>
      </c>
      <c r="D238" s="37" t="n">
        <v>22</v>
      </c>
      <c r="E238" s="37" t="n">
        <v>0</v>
      </c>
      <c r="F238" s="37" t="n">
        <v>3</v>
      </c>
      <c r="G238" s="37" t="n">
        <v>1</v>
      </c>
      <c r="H238" s="37" t="n">
        <v>0</v>
      </c>
      <c r="I238" s="37" t="n">
        <v>1</v>
      </c>
      <c r="J238" s="40" t="n">
        <f aca="false">IF(C238=0,"",D238/C238)</f>
        <v>1</v>
      </c>
    </row>
    <row r="239" customFormat="false" ht="15" hidden="false" customHeight="false" outlineLevel="0" collapsed="false">
      <c r="A239" s="37" t="s">
        <v>450</v>
      </c>
      <c r="B239" s="37" t="s">
        <v>276</v>
      </c>
      <c r="C239" s="37" t="n">
        <v>22</v>
      </c>
      <c r="D239" s="37" t="n">
        <v>21</v>
      </c>
      <c r="E239" s="37" t="n">
        <v>0</v>
      </c>
      <c r="F239" s="37" t="n">
        <v>0</v>
      </c>
      <c r="G239" s="37" t="n">
        <v>0</v>
      </c>
      <c r="H239" s="37" t="n">
        <v>0</v>
      </c>
      <c r="I239" s="37" t="n">
        <v>0</v>
      </c>
      <c r="J239" s="40" t="n">
        <f aca="false">IF(C239=0,"",D239/C239)</f>
        <v>0.954545454545455</v>
      </c>
    </row>
    <row r="240" customFormat="false" ht="15" hidden="false" customHeight="false" outlineLevel="0" collapsed="false">
      <c r="A240" s="37" t="s">
        <v>450</v>
      </c>
      <c r="B240" s="37" t="s">
        <v>277</v>
      </c>
      <c r="C240" s="37" t="n">
        <v>22</v>
      </c>
      <c r="D240" s="37" t="n">
        <v>21</v>
      </c>
      <c r="E240" s="37" t="n">
        <v>0</v>
      </c>
      <c r="F240" s="37" t="n">
        <v>0</v>
      </c>
      <c r="G240" s="37" t="n">
        <v>0</v>
      </c>
      <c r="H240" s="37" t="n">
        <v>1</v>
      </c>
      <c r="I240" s="37" t="n">
        <v>2</v>
      </c>
      <c r="J240" s="40" t="n">
        <f aca="false">IF(C240=0,"",D240/C240)</f>
        <v>0.954545454545455</v>
      </c>
    </row>
    <row r="241" customFormat="false" ht="15" hidden="false" customHeight="false" outlineLevel="0" collapsed="false">
      <c r="A241" s="37" t="s">
        <v>450</v>
      </c>
      <c r="B241" s="37" t="s">
        <v>278</v>
      </c>
      <c r="C241" s="37" t="n">
        <v>22</v>
      </c>
      <c r="D241" s="37" t="n">
        <v>21</v>
      </c>
      <c r="E241" s="37" t="n">
        <v>0</v>
      </c>
      <c r="F241" s="37" t="n">
        <v>2</v>
      </c>
      <c r="G241" s="37" t="n">
        <v>0</v>
      </c>
      <c r="H241" s="37" t="n">
        <v>1</v>
      </c>
      <c r="I241" s="37" t="n">
        <v>0</v>
      </c>
      <c r="J241" s="40" t="n">
        <f aca="false">IF(C241=0,"",D241/C241)</f>
        <v>0.954545454545455</v>
      </c>
    </row>
    <row r="242" customFormat="false" ht="15" hidden="false" customHeight="false" outlineLevel="0" collapsed="false">
      <c r="A242" s="37" t="s">
        <v>450</v>
      </c>
      <c r="B242" s="37" t="s">
        <v>279</v>
      </c>
      <c r="C242" s="37" t="n">
        <v>22</v>
      </c>
      <c r="D242" s="37" t="n">
        <v>20</v>
      </c>
      <c r="E242" s="37" t="n">
        <v>1</v>
      </c>
      <c r="F242" s="37" t="n">
        <v>2</v>
      </c>
      <c r="G242" s="37" t="n">
        <v>1</v>
      </c>
      <c r="H242" s="37" t="n">
        <v>2</v>
      </c>
      <c r="I242" s="37" t="n">
        <v>1</v>
      </c>
      <c r="J242" s="40" t="n">
        <f aca="false">IF(C242=0,"",D242/C242)</f>
        <v>0.909090909090909</v>
      </c>
    </row>
    <row r="243" customFormat="false" ht="15" hidden="false" customHeight="false" outlineLevel="0" collapsed="false">
      <c r="A243" s="37" t="s">
        <v>450</v>
      </c>
      <c r="B243" s="37" t="s">
        <v>280</v>
      </c>
      <c r="C243" s="37" t="n">
        <v>22</v>
      </c>
      <c r="D243" s="37" t="n">
        <v>20</v>
      </c>
      <c r="E243" s="37" t="n">
        <v>1</v>
      </c>
      <c r="F243" s="37" t="n">
        <v>0</v>
      </c>
      <c r="G243" s="37" t="n">
        <v>0</v>
      </c>
      <c r="H243" s="37" t="n">
        <v>0</v>
      </c>
      <c r="I243" s="37" t="n">
        <v>1</v>
      </c>
      <c r="J243" s="40" t="n">
        <f aca="false">IF(C243=0,"",D243/C243)</f>
        <v>0.909090909090909</v>
      </c>
    </row>
    <row r="244" customFormat="false" ht="15" hidden="false" customHeight="false" outlineLevel="0" collapsed="false">
      <c r="A244" s="37" t="s">
        <v>450</v>
      </c>
      <c r="B244" s="37" t="s">
        <v>281</v>
      </c>
      <c r="C244" s="37" t="n">
        <v>22</v>
      </c>
      <c r="D244" s="37" t="n">
        <v>21</v>
      </c>
      <c r="E244" s="37" t="n">
        <v>1</v>
      </c>
      <c r="F244" s="37" t="n">
        <v>0</v>
      </c>
      <c r="G244" s="37" t="n">
        <v>0</v>
      </c>
      <c r="H244" s="37" t="n">
        <v>2</v>
      </c>
      <c r="I244" s="37" t="n">
        <v>2</v>
      </c>
      <c r="J244" s="40" t="n">
        <f aca="false">IF(C244=0,"",D244/C244)</f>
        <v>0.954545454545455</v>
      </c>
    </row>
    <row r="245" customFormat="false" ht="15" hidden="false" customHeight="false" outlineLevel="0" collapsed="false">
      <c r="A245" s="37" t="s">
        <v>452</v>
      </c>
      <c r="B245" s="37" t="s">
        <v>281</v>
      </c>
      <c r="C245" s="37" t="n">
        <v>22</v>
      </c>
      <c r="D245" s="37" t="n">
        <v>20</v>
      </c>
      <c r="E245" s="37" t="n">
        <v>0</v>
      </c>
      <c r="F245" s="37" t="n">
        <v>0</v>
      </c>
      <c r="G245" s="37" t="n">
        <v>0</v>
      </c>
      <c r="H245" s="37" t="n">
        <v>2</v>
      </c>
      <c r="I245" s="37" t="n">
        <v>3</v>
      </c>
      <c r="J245" s="40" t="n">
        <f aca="false">IF(C245=0,"",D245/C245)</f>
        <v>0.909090909090909</v>
      </c>
    </row>
    <row r="246" customFormat="false" ht="15" hidden="false" customHeight="false" outlineLevel="0" collapsed="false">
      <c r="A246" s="37" t="s">
        <v>455</v>
      </c>
      <c r="B246" s="37" t="s">
        <v>270</v>
      </c>
      <c r="C246" s="37" t="n">
        <v>22</v>
      </c>
      <c r="D246" s="37" t="n">
        <v>19</v>
      </c>
      <c r="E246" s="37" t="n">
        <v>0</v>
      </c>
      <c r="F246" s="37" t="n">
        <v>0</v>
      </c>
      <c r="G246" s="37" t="n">
        <v>0</v>
      </c>
      <c r="H246" s="37" t="n">
        <v>2</v>
      </c>
      <c r="I246" s="37" t="n">
        <v>2</v>
      </c>
      <c r="J246" s="40" t="n">
        <f aca="false">IF(C246=0,"",D246/C246)</f>
        <v>0.863636363636364</v>
      </c>
    </row>
    <row r="247" customFormat="false" ht="15" hidden="false" customHeight="false" outlineLevel="0" collapsed="false">
      <c r="A247" s="37" t="s">
        <v>455</v>
      </c>
      <c r="B247" s="37" t="s">
        <v>271</v>
      </c>
      <c r="C247" s="37" t="n">
        <v>22</v>
      </c>
      <c r="D247" s="37" t="n">
        <v>19</v>
      </c>
      <c r="E247" s="37" t="n">
        <v>0</v>
      </c>
      <c r="F247" s="37" t="n">
        <v>0</v>
      </c>
      <c r="G247" s="37" t="n">
        <v>0</v>
      </c>
      <c r="H247" s="37" t="n">
        <v>2</v>
      </c>
      <c r="I247" s="37" t="n">
        <v>1</v>
      </c>
      <c r="J247" s="40" t="n">
        <f aca="false">IF(C247=0,"",D247/C247)</f>
        <v>0.863636363636364</v>
      </c>
    </row>
    <row r="248" customFormat="false" ht="15" hidden="false" customHeight="false" outlineLevel="0" collapsed="false">
      <c r="A248" s="37" t="s">
        <v>455</v>
      </c>
      <c r="B248" s="37" t="s">
        <v>272</v>
      </c>
      <c r="C248" s="37" t="n">
        <v>22</v>
      </c>
      <c r="D248" s="37" t="n">
        <v>20</v>
      </c>
      <c r="E248" s="37" t="n">
        <v>1</v>
      </c>
      <c r="F248" s="37" t="n">
        <v>0</v>
      </c>
      <c r="G248" s="37" t="n">
        <v>0</v>
      </c>
      <c r="H248" s="37" t="n">
        <v>3</v>
      </c>
      <c r="I248" s="37" t="n">
        <v>1</v>
      </c>
      <c r="J248" s="40" t="n">
        <f aca="false">IF(C248=0,"",D248/C248)</f>
        <v>0.909090909090909</v>
      </c>
    </row>
    <row r="249" customFormat="false" ht="15" hidden="false" customHeight="false" outlineLevel="0" collapsed="false">
      <c r="A249" s="37" t="s">
        <v>455</v>
      </c>
      <c r="B249" s="37" t="s">
        <v>273</v>
      </c>
      <c r="C249" s="37" t="n">
        <v>22</v>
      </c>
      <c r="D249" s="37" t="n">
        <v>20</v>
      </c>
      <c r="E249" s="37" t="n">
        <v>0</v>
      </c>
      <c r="F249" s="37" t="n">
        <v>0</v>
      </c>
      <c r="G249" s="37" t="n">
        <v>0</v>
      </c>
      <c r="H249" s="37" t="n">
        <v>2</v>
      </c>
      <c r="I249" s="37" t="n">
        <v>0</v>
      </c>
      <c r="J249" s="40" t="n">
        <f aca="false">IF(C249=0,"",D249/C249)</f>
        <v>0.909090909090909</v>
      </c>
    </row>
    <row r="250" customFormat="false" ht="15" hidden="false" customHeight="false" outlineLevel="0" collapsed="false">
      <c r="A250" s="37" t="s">
        <v>455</v>
      </c>
      <c r="B250" s="37" t="s">
        <v>274</v>
      </c>
      <c r="C250" s="37" t="n">
        <v>22</v>
      </c>
      <c r="D250" s="37" t="n">
        <v>19</v>
      </c>
      <c r="E250" s="37" t="n">
        <v>1</v>
      </c>
      <c r="F250" s="37" t="n">
        <v>0</v>
      </c>
      <c r="G250" s="37" t="n">
        <v>0</v>
      </c>
      <c r="H250" s="37" t="n">
        <v>3</v>
      </c>
      <c r="I250" s="37" t="n">
        <v>2</v>
      </c>
      <c r="J250" s="40" t="n">
        <f aca="false">IF(C250=0,"",D250/C250)</f>
        <v>0.863636363636364</v>
      </c>
    </row>
    <row r="251" customFormat="false" ht="15" hidden="false" customHeight="false" outlineLevel="0" collapsed="false">
      <c r="A251" s="37" t="s">
        <v>455</v>
      </c>
      <c r="B251" s="37" t="s">
        <v>275</v>
      </c>
      <c r="C251" s="37" t="n">
        <v>22</v>
      </c>
      <c r="D251" s="37" t="n">
        <v>20</v>
      </c>
      <c r="E251" s="37" t="n">
        <v>1</v>
      </c>
      <c r="F251" s="37" t="n">
        <v>0</v>
      </c>
      <c r="G251" s="37" t="n">
        <v>1</v>
      </c>
      <c r="H251" s="37" t="n">
        <v>5</v>
      </c>
      <c r="I251" s="37" t="n">
        <v>0</v>
      </c>
      <c r="J251" s="40" t="n">
        <f aca="false">IF(C251=0,"",D251/C251)</f>
        <v>0.909090909090909</v>
      </c>
    </row>
    <row r="252" customFormat="false" ht="15" hidden="false" customHeight="false" outlineLevel="0" collapsed="false">
      <c r="A252" s="37" t="s">
        <v>455</v>
      </c>
      <c r="B252" s="37" t="s">
        <v>276</v>
      </c>
      <c r="C252" s="37" t="n">
        <v>22</v>
      </c>
      <c r="D252" s="37" t="n">
        <v>18</v>
      </c>
      <c r="E252" s="37" t="n">
        <v>0</v>
      </c>
      <c r="F252" s="37" t="n">
        <v>1</v>
      </c>
      <c r="G252" s="37" t="n">
        <v>0</v>
      </c>
      <c r="H252" s="37" t="n">
        <v>3</v>
      </c>
      <c r="I252" s="37" t="n">
        <v>1</v>
      </c>
      <c r="J252" s="40" t="n">
        <f aca="false">IF(C252=0,"",D252/C252)</f>
        <v>0.818181818181818</v>
      </c>
    </row>
    <row r="253" customFormat="false" ht="15" hidden="false" customHeight="false" outlineLevel="0" collapsed="false">
      <c r="A253" s="37" t="s">
        <v>455</v>
      </c>
      <c r="B253" s="37" t="s">
        <v>277</v>
      </c>
      <c r="C253" s="37" t="n">
        <v>22</v>
      </c>
      <c r="D253" s="37" t="n">
        <v>19</v>
      </c>
      <c r="E253" s="37" t="n">
        <v>1</v>
      </c>
      <c r="F253" s="37" t="n">
        <v>0</v>
      </c>
      <c r="G253" s="37" t="n">
        <v>1</v>
      </c>
      <c r="H253" s="37" t="n">
        <v>0</v>
      </c>
      <c r="I253" s="37" t="n">
        <v>0</v>
      </c>
      <c r="J253" s="40" t="n">
        <f aca="false">IF(C253=0,"",D253/C253)</f>
        <v>0.863636363636364</v>
      </c>
    </row>
    <row r="254" customFormat="false" ht="15" hidden="false" customHeight="false" outlineLevel="0" collapsed="false">
      <c r="A254" s="37" t="s">
        <v>455</v>
      </c>
      <c r="B254" s="37" t="s">
        <v>278</v>
      </c>
      <c r="C254" s="37" t="n">
        <v>22</v>
      </c>
      <c r="D254" s="37" t="n">
        <v>20</v>
      </c>
      <c r="E254" s="37" t="n">
        <v>1</v>
      </c>
      <c r="F254" s="37" t="n">
        <v>1</v>
      </c>
      <c r="G254" s="37" t="n">
        <v>0</v>
      </c>
      <c r="H254" s="37" t="n">
        <v>0</v>
      </c>
      <c r="I254" s="37" t="n">
        <v>4</v>
      </c>
      <c r="J254" s="40" t="n">
        <f aca="false">IF(C254=0,"",D254/C254)</f>
        <v>0.909090909090909</v>
      </c>
    </row>
    <row r="255" customFormat="false" ht="15" hidden="false" customHeight="false" outlineLevel="0" collapsed="false">
      <c r="A255" s="37" t="s">
        <v>455</v>
      </c>
      <c r="B255" s="37" t="s">
        <v>279</v>
      </c>
      <c r="C255" s="37" t="n">
        <v>22</v>
      </c>
      <c r="D255" s="37" t="n">
        <v>20</v>
      </c>
      <c r="E255" s="37" t="n">
        <v>0</v>
      </c>
      <c r="F255" s="37" t="n">
        <v>0</v>
      </c>
      <c r="G255" s="37" t="n">
        <v>1</v>
      </c>
      <c r="H255" s="37" t="n">
        <v>1</v>
      </c>
      <c r="I255" s="37" t="n">
        <v>8</v>
      </c>
      <c r="J255" s="40" t="n">
        <f aca="false">IF(C255=0,"",D255/C255)</f>
        <v>0.909090909090909</v>
      </c>
    </row>
    <row r="256" customFormat="false" ht="15" hidden="false" customHeight="false" outlineLevel="0" collapsed="false">
      <c r="A256" s="37" t="s">
        <v>455</v>
      </c>
      <c r="B256" s="37" t="s">
        <v>280</v>
      </c>
      <c r="C256" s="37" t="n">
        <v>22</v>
      </c>
      <c r="D256" s="37" t="n">
        <v>18</v>
      </c>
      <c r="E256" s="37" t="n">
        <v>3</v>
      </c>
      <c r="F256" s="37" t="n">
        <v>0</v>
      </c>
      <c r="G256" s="37" t="n">
        <v>0</v>
      </c>
      <c r="H256" s="37" t="n">
        <v>1</v>
      </c>
      <c r="I256" s="37" t="n">
        <v>4</v>
      </c>
      <c r="J256" s="40" t="n">
        <f aca="false">IF(C256=0,"",D256/C256)</f>
        <v>0.818181818181818</v>
      </c>
    </row>
    <row r="257" customFormat="false" ht="15" hidden="false" customHeight="false" outlineLevel="0" collapsed="false">
      <c r="A257" s="37" t="s">
        <v>455</v>
      </c>
      <c r="B257" s="37" t="s">
        <v>281</v>
      </c>
      <c r="C257" s="37" t="n">
        <v>22</v>
      </c>
      <c r="D257" s="37" t="n">
        <v>21</v>
      </c>
      <c r="E257" s="37" t="n">
        <v>0</v>
      </c>
      <c r="F257" s="37" t="n">
        <v>1</v>
      </c>
      <c r="G257" s="37" t="n">
        <v>0</v>
      </c>
      <c r="H257" s="37" t="n">
        <v>4</v>
      </c>
      <c r="I257" s="37" t="n">
        <v>4</v>
      </c>
      <c r="J257" s="40" t="n">
        <f aca="false">IF(C257=0,"",D257/C257)</f>
        <v>0.954545454545455</v>
      </c>
    </row>
    <row r="258" customFormat="false" ht="15" hidden="false" customHeight="false" outlineLevel="0" collapsed="false">
      <c r="A258" s="37" t="s">
        <v>459</v>
      </c>
      <c r="B258" s="37" t="s">
        <v>270</v>
      </c>
      <c r="C258" s="37" t="n">
        <v>22</v>
      </c>
      <c r="D258" s="37" t="n">
        <v>20</v>
      </c>
      <c r="E258" s="37" t="n">
        <v>2</v>
      </c>
      <c r="F258" s="37" t="n">
        <v>3</v>
      </c>
      <c r="G258" s="37" t="n">
        <v>0</v>
      </c>
      <c r="H258" s="37" t="n">
        <v>1</v>
      </c>
      <c r="I258" s="37" t="n">
        <v>19</v>
      </c>
      <c r="J258" s="40" t="n">
        <f aca="false">IF(C258=0,"",D258/C258)</f>
        <v>0.909090909090909</v>
      </c>
    </row>
    <row r="259" customFormat="false" ht="15" hidden="false" customHeight="false" outlineLevel="0" collapsed="false">
      <c r="A259" s="37" t="s">
        <v>459</v>
      </c>
      <c r="B259" s="37" t="s">
        <v>271</v>
      </c>
      <c r="C259" s="37" t="n">
        <v>22</v>
      </c>
      <c r="D259" s="37" t="n">
        <v>20</v>
      </c>
      <c r="E259" s="37" t="n">
        <v>0</v>
      </c>
      <c r="F259" s="37" t="n">
        <v>0</v>
      </c>
      <c r="G259" s="37" t="n">
        <v>1</v>
      </c>
      <c r="H259" s="37" t="n">
        <v>4</v>
      </c>
      <c r="I259" s="37" t="n">
        <v>17</v>
      </c>
      <c r="J259" s="40" t="n">
        <f aca="false">IF(C259=0,"",D259/C259)</f>
        <v>0.909090909090909</v>
      </c>
    </row>
    <row r="260" customFormat="false" ht="15" hidden="false" customHeight="false" outlineLevel="0" collapsed="false">
      <c r="A260" s="37" t="s">
        <v>459</v>
      </c>
      <c r="B260" s="37" t="s">
        <v>272</v>
      </c>
      <c r="C260" s="37" t="n">
        <v>22</v>
      </c>
      <c r="D260" s="37" t="n">
        <v>16</v>
      </c>
      <c r="E260" s="37" t="n">
        <v>1</v>
      </c>
      <c r="F260" s="37" t="n">
        <v>2</v>
      </c>
      <c r="G260" s="37" t="n">
        <v>3</v>
      </c>
      <c r="H260" s="37" t="n">
        <v>0</v>
      </c>
      <c r="I260" s="37" t="n">
        <v>17</v>
      </c>
      <c r="J260" s="40" t="n">
        <f aca="false">IF(C260=0,"",D260/C260)</f>
        <v>0.727272727272727</v>
      </c>
    </row>
    <row r="261" customFormat="false" ht="15" hidden="false" customHeight="false" outlineLevel="0" collapsed="false">
      <c r="A261" s="37" t="s">
        <v>459</v>
      </c>
      <c r="B261" s="37" t="s">
        <v>273</v>
      </c>
      <c r="C261" s="37" t="n">
        <v>22</v>
      </c>
      <c r="D261" s="37" t="n">
        <v>21</v>
      </c>
      <c r="E261" s="37" t="n">
        <v>0</v>
      </c>
      <c r="F261" s="37" t="n">
        <v>0</v>
      </c>
      <c r="G261" s="37" t="n">
        <v>0</v>
      </c>
      <c r="H261" s="37" t="n">
        <v>1</v>
      </c>
      <c r="I261" s="37" t="n">
        <v>20</v>
      </c>
      <c r="J261" s="40" t="n">
        <f aca="false">IF(C261=0,"",D261/C261)</f>
        <v>0.954545454545455</v>
      </c>
    </row>
    <row r="262" customFormat="false" ht="15" hidden="false" customHeight="false" outlineLevel="0" collapsed="false">
      <c r="A262" s="37" t="s">
        <v>459</v>
      </c>
      <c r="B262" s="37" t="s">
        <v>274</v>
      </c>
      <c r="C262" s="37" t="n">
        <v>22</v>
      </c>
      <c r="D262" s="37" t="n">
        <v>22</v>
      </c>
      <c r="E262" s="37" t="n">
        <v>0</v>
      </c>
      <c r="F262" s="37" t="n">
        <v>0</v>
      </c>
      <c r="G262" s="37" t="n">
        <v>0</v>
      </c>
      <c r="H262" s="37" t="n">
        <v>2</v>
      </c>
      <c r="I262" s="37" t="n">
        <v>4</v>
      </c>
      <c r="J262" s="40" t="n">
        <f aca="false">IF(C262=0,"",D262/C262)</f>
        <v>1</v>
      </c>
    </row>
    <row r="263" customFormat="false" ht="15" hidden="false" customHeight="false" outlineLevel="0" collapsed="false">
      <c r="A263" s="37" t="s">
        <v>459</v>
      </c>
      <c r="B263" s="37" t="s">
        <v>275</v>
      </c>
      <c r="C263" s="37" t="n">
        <v>22</v>
      </c>
      <c r="D263" s="37" t="n">
        <v>21</v>
      </c>
      <c r="E263" s="37" t="n">
        <v>0</v>
      </c>
      <c r="F263" s="37" t="n">
        <v>1</v>
      </c>
      <c r="G263" s="37" t="n">
        <v>0</v>
      </c>
      <c r="H263" s="37" t="n">
        <v>1</v>
      </c>
      <c r="I263" s="37" t="n">
        <v>8</v>
      </c>
      <c r="J263" s="40" t="n">
        <f aca="false">IF(C263=0,"",D263/C263)</f>
        <v>0.954545454545455</v>
      </c>
    </row>
    <row r="264" customFormat="false" ht="15" hidden="false" customHeight="false" outlineLevel="0" collapsed="false">
      <c r="A264" s="37" t="s">
        <v>459</v>
      </c>
      <c r="B264" s="37" t="s">
        <v>276</v>
      </c>
      <c r="C264" s="37" t="n">
        <v>22</v>
      </c>
      <c r="D264" s="37" t="n">
        <v>19</v>
      </c>
      <c r="E264" s="37" t="n">
        <v>1</v>
      </c>
      <c r="F264" s="37" t="n">
        <v>3</v>
      </c>
      <c r="G264" s="37" t="n">
        <v>0</v>
      </c>
      <c r="H264" s="37" t="n">
        <v>3</v>
      </c>
      <c r="I264" s="37" t="n">
        <v>13</v>
      </c>
      <c r="J264" s="40" t="n">
        <f aca="false">IF(C264=0,"",D264/C264)</f>
        <v>0.863636363636364</v>
      </c>
    </row>
    <row r="265" customFormat="false" ht="15" hidden="false" customHeight="false" outlineLevel="0" collapsed="false">
      <c r="A265" s="37" t="s">
        <v>459</v>
      </c>
      <c r="B265" s="37" t="s">
        <v>277</v>
      </c>
      <c r="C265" s="37" t="n">
        <v>22</v>
      </c>
      <c r="D265" s="37" t="n">
        <v>20</v>
      </c>
      <c r="E265" s="37" t="n">
        <v>1</v>
      </c>
      <c r="F265" s="37" t="n">
        <v>0</v>
      </c>
      <c r="G265" s="37" t="n">
        <v>0</v>
      </c>
      <c r="H265" s="37" t="n">
        <v>4</v>
      </c>
      <c r="I265" s="37" t="n">
        <v>5</v>
      </c>
      <c r="J265" s="40" t="n">
        <f aca="false">IF(C265=0,"",D265/C265)</f>
        <v>0.909090909090909</v>
      </c>
    </row>
    <row r="266" customFormat="false" ht="15" hidden="false" customHeight="false" outlineLevel="0" collapsed="false">
      <c r="A266" s="37" t="s">
        <v>459</v>
      </c>
      <c r="B266" s="37" t="s">
        <v>278</v>
      </c>
      <c r="C266" s="37" t="n">
        <v>22</v>
      </c>
      <c r="D266" s="37" t="n">
        <v>20</v>
      </c>
      <c r="E266" s="37" t="n">
        <v>0</v>
      </c>
      <c r="F266" s="37" t="n">
        <v>0</v>
      </c>
      <c r="G266" s="37" t="n">
        <v>1</v>
      </c>
      <c r="H266" s="37" t="n">
        <v>2</v>
      </c>
      <c r="I266" s="37" t="n">
        <v>8</v>
      </c>
      <c r="J266" s="40" t="n">
        <f aca="false">IF(C266=0,"",D266/C266)</f>
        <v>0.909090909090909</v>
      </c>
    </row>
    <row r="267" customFormat="false" ht="15" hidden="false" customHeight="false" outlineLevel="0" collapsed="false">
      <c r="A267" s="37" t="s">
        <v>459</v>
      </c>
      <c r="B267" s="37" t="s">
        <v>279</v>
      </c>
      <c r="C267" s="37" t="n">
        <v>22</v>
      </c>
      <c r="D267" s="37" t="n">
        <v>22</v>
      </c>
      <c r="E267" s="37" t="n">
        <v>0</v>
      </c>
      <c r="F267" s="37" t="n">
        <v>0</v>
      </c>
      <c r="G267" s="37" t="n">
        <v>1</v>
      </c>
      <c r="H267" s="37" t="n">
        <v>1</v>
      </c>
      <c r="I267" s="37" t="n">
        <v>5</v>
      </c>
      <c r="J267" s="40" t="n">
        <f aca="false">IF(C267=0,"",D267/C267)</f>
        <v>1</v>
      </c>
    </row>
    <row r="268" customFormat="false" ht="15" hidden="false" customHeight="false" outlineLevel="0" collapsed="false">
      <c r="A268" s="37" t="s">
        <v>459</v>
      </c>
      <c r="B268" s="37" t="s">
        <v>280</v>
      </c>
      <c r="C268" s="37" t="n">
        <v>22</v>
      </c>
      <c r="D268" s="37" t="n">
        <v>17</v>
      </c>
      <c r="E268" s="37" t="n">
        <v>0</v>
      </c>
      <c r="F268" s="37" t="n">
        <v>1</v>
      </c>
      <c r="G268" s="37" t="n">
        <v>0</v>
      </c>
      <c r="H268" s="37" t="n">
        <v>2</v>
      </c>
      <c r="I268" s="37" t="n">
        <v>7</v>
      </c>
      <c r="J268" s="40" t="n">
        <f aca="false">IF(C268=0,"",D268/C268)</f>
        <v>0.772727272727273</v>
      </c>
    </row>
    <row r="269" customFormat="false" ht="15" hidden="false" customHeight="false" outlineLevel="0" collapsed="false">
      <c r="A269" s="37" t="s">
        <v>459</v>
      </c>
      <c r="B269" s="37" t="s">
        <v>281</v>
      </c>
      <c r="C269" s="37" t="n">
        <v>22</v>
      </c>
      <c r="D269" s="37" t="n">
        <v>19</v>
      </c>
      <c r="E269" s="37" t="n">
        <v>1</v>
      </c>
      <c r="F269" s="37" t="n">
        <v>0</v>
      </c>
      <c r="G269" s="37" t="n">
        <v>0</v>
      </c>
      <c r="H269" s="37" t="n">
        <v>1</v>
      </c>
      <c r="I269" s="37" t="n">
        <v>25</v>
      </c>
      <c r="J269" s="40" t="n">
        <f aca="false">IF(C269=0,"",D269/C269)</f>
        <v>0.863636363636364</v>
      </c>
    </row>
    <row r="270" customFormat="false" ht="15" hidden="false" customHeight="false" outlineLevel="0" collapsed="false">
      <c r="A270" s="37" t="s">
        <v>462</v>
      </c>
      <c r="B270" s="37" t="s">
        <v>270</v>
      </c>
      <c r="C270" s="37" t="n">
        <v>22</v>
      </c>
      <c r="D270" s="37" t="n">
        <v>20</v>
      </c>
      <c r="E270" s="37" t="n">
        <v>2</v>
      </c>
      <c r="F270" s="37" t="n">
        <v>0</v>
      </c>
      <c r="G270" s="37" t="n">
        <v>0</v>
      </c>
      <c r="H270" s="37" t="n">
        <v>2</v>
      </c>
      <c r="I270" s="37" t="n">
        <v>3</v>
      </c>
      <c r="J270" s="40" t="n">
        <f aca="false">IF(C270=0,"",D270/C270)</f>
        <v>0.909090909090909</v>
      </c>
    </row>
    <row r="271" customFormat="false" ht="15" hidden="false" customHeight="false" outlineLevel="0" collapsed="false">
      <c r="A271" s="37" t="s">
        <v>462</v>
      </c>
      <c r="B271" s="37" t="s">
        <v>271</v>
      </c>
      <c r="C271" s="37" t="n">
        <v>22</v>
      </c>
      <c r="D271" s="37" t="n">
        <v>21</v>
      </c>
      <c r="E271" s="37" t="n">
        <v>0</v>
      </c>
      <c r="F271" s="37" t="n">
        <v>0</v>
      </c>
      <c r="G271" s="37" t="n">
        <v>0</v>
      </c>
      <c r="H271" s="37" t="n">
        <v>1</v>
      </c>
      <c r="I271" s="37" t="n">
        <v>0</v>
      </c>
      <c r="J271" s="40" t="n">
        <f aca="false">IF(C271=0,"",D271/C271)</f>
        <v>0.954545454545455</v>
      </c>
    </row>
    <row r="272" customFormat="false" ht="15" hidden="false" customHeight="false" outlineLevel="0" collapsed="false">
      <c r="A272" s="37" t="s">
        <v>462</v>
      </c>
      <c r="B272" s="37" t="s">
        <v>272</v>
      </c>
      <c r="C272" s="37" t="n">
        <v>22</v>
      </c>
      <c r="D272" s="37" t="n">
        <v>22</v>
      </c>
      <c r="E272" s="37" t="n">
        <v>1</v>
      </c>
      <c r="F272" s="37" t="n">
        <v>4</v>
      </c>
      <c r="G272" s="37" t="n">
        <v>1</v>
      </c>
      <c r="H272" s="37" t="n">
        <v>2</v>
      </c>
      <c r="I272" s="37" t="n">
        <v>0</v>
      </c>
      <c r="J272" s="40" t="n">
        <f aca="false">IF(C272=0,"",D272/C272)</f>
        <v>1</v>
      </c>
    </row>
    <row r="273" customFormat="false" ht="15" hidden="false" customHeight="false" outlineLevel="0" collapsed="false">
      <c r="A273" s="37" t="s">
        <v>462</v>
      </c>
      <c r="B273" s="37" t="s">
        <v>273</v>
      </c>
      <c r="C273" s="37" t="n">
        <v>22</v>
      </c>
      <c r="D273" s="37" t="n">
        <v>21</v>
      </c>
      <c r="E273" s="37" t="n">
        <v>2</v>
      </c>
      <c r="F273" s="37" t="n">
        <v>1</v>
      </c>
      <c r="G273" s="37" t="n">
        <v>0</v>
      </c>
      <c r="H273" s="37" t="n">
        <v>3</v>
      </c>
      <c r="I273" s="37" t="n">
        <v>4</v>
      </c>
      <c r="J273" s="40" t="n">
        <f aca="false">IF(C273=0,"",D273/C273)</f>
        <v>0.954545454545455</v>
      </c>
    </row>
    <row r="274" customFormat="false" ht="15" hidden="false" customHeight="false" outlineLevel="0" collapsed="false">
      <c r="A274" s="37" t="s">
        <v>462</v>
      </c>
      <c r="B274" s="37" t="s">
        <v>274</v>
      </c>
      <c r="C274" s="37" t="n">
        <v>22</v>
      </c>
      <c r="D274" s="37" t="n">
        <v>22</v>
      </c>
      <c r="E274" s="37" t="n">
        <v>0</v>
      </c>
      <c r="F274" s="37" t="n">
        <v>1</v>
      </c>
      <c r="G274" s="37" t="n">
        <v>0</v>
      </c>
      <c r="H274" s="37" t="n">
        <v>1</v>
      </c>
      <c r="I274" s="37" t="n">
        <v>3</v>
      </c>
      <c r="J274" s="40" t="n">
        <f aca="false">IF(C274=0,"",D274/C274)</f>
        <v>1</v>
      </c>
    </row>
    <row r="275" customFormat="false" ht="15" hidden="false" customHeight="false" outlineLevel="0" collapsed="false">
      <c r="A275" s="37" t="s">
        <v>462</v>
      </c>
      <c r="B275" s="37" t="s">
        <v>275</v>
      </c>
      <c r="C275" s="37" t="n">
        <v>22</v>
      </c>
      <c r="D275" s="37" t="n">
        <v>22</v>
      </c>
      <c r="E275" s="37" t="n">
        <v>1</v>
      </c>
      <c r="F275" s="37" t="n">
        <v>2</v>
      </c>
      <c r="G275" s="37" t="n">
        <v>0</v>
      </c>
      <c r="H275" s="37" t="n">
        <v>3</v>
      </c>
      <c r="I275" s="37" t="n">
        <v>0</v>
      </c>
      <c r="J275" s="40" t="n">
        <f aca="false">IF(C275=0,"",D275/C275)</f>
        <v>1</v>
      </c>
    </row>
    <row r="276" customFormat="false" ht="15" hidden="false" customHeight="false" outlineLevel="0" collapsed="false">
      <c r="A276" s="37" t="s">
        <v>462</v>
      </c>
      <c r="B276" s="37" t="s">
        <v>276</v>
      </c>
      <c r="C276" s="37" t="n">
        <v>22</v>
      </c>
      <c r="D276" s="37" t="n">
        <v>19</v>
      </c>
      <c r="E276" s="37" t="n">
        <v>0</v>
      </c>
      <c r="F276" s="37" t="n">
        <v>3</v>
      </c>
      <c r="G276" s="37" t="n">
        <v>0</v>
      </c>
      <c r="H276" s="37" t="n">
        <v>0</v>
      </c>
      <c r="I276" s="37" t="n">
        <v>0</v>
      </c>
      <c r="J276" s="40" t="n">
        <f aca="false">IF(C276=0,"",D276/C276)</f>
        <v>0.863636363636364</v>
      </c>
    </row>
    <row r="277" customFormat="false" ht="15" hidden="false" customHeight="false" outlineLevel="0" collapsed="false">
      <c r="A277" s="37" t="s">
        <v>462</v>
      </c>
      <c r="B277" s="37" t="s">
        <v>277</v>
      </c>
      <c r="C277" s="37" t="n">
        <v>22</v>
      </c>
      <c r="D277" s="37" t="n">
        <v>22</v>
      </c>
      <c r="E277" s="37" t="n">
        <v>0</v>
      </c>
      <c r="F277" s="37" t="n">
        <v>1</v>
      </c>
      <c r="G277" s="37" t="n">
        <v>0</v>
      </c>
      <c r="H277" s="37" t="n">
        <v>2</v>
      </c>
      <c r="I277" s="37" t="n">
        <v>1</v>
      </c>
      <c r="J277" s="40" t="n">
        <f aca="false">IF(C277=0,"",D277/C277)</f>
        <v>1</v>
      </c>
    </row>
    <row r="278" customFormat="false" ht="15" hidden="false" customHeight="false" outlineLevel="0" collapsed="false">
      <c r="A278" s="37" t="s">
        <v>462</v>
      </c>
      <c r="B278" s="37" t="s">
        <v>278</v>
      </c>
      <c r="C278" s="37" t="n">
        <v>22</v>
      </c>
      <c r="D278" s="37" t="n">
        <v>19</v>
      </c>
      <c r="E278" s="37" t="n">
        <v>1</v>
      </c>
      <c r="F278" s="37" t="n">
        <v>1</v>
      </c>
      <c r="G278" s="37" t="n">
        <v>2</v>
      </c>
      <c r="H278" s="37" t="n">
        <v>1</v>
      </c>
      <c r="I278" s="37" t="n">
        <v>0</v>
      </c>
      <c r="J278" s="40" t="n">
        <f aca="false">IF(C278=0,"",D278/C278)</f>
        <v>0.863636363636364</v>
      </c>
    </row>
    <row r="279" customFormat="false" ht="15" hidden="false" customHeight="false" outlineLevel="0" collapsed="false">
      <c r="A279" s="37" t="s">
        <v>462</v>
      </c>
      <c r="B279" s="37" t="s">
        <v>279</v>
      </c>
      <c r="C279" s="37" t="n">
        <v>22</v>
      </c>
      <c r="D279" s="37" t="n">
        <v>22</v>
      </c>
      <c r="E279" s="37" t="n">
        <v>0</v>
      </c>
      <c r="F279" s="37" t="n">
        <v>0</v>
      </c>
      <c r="G279" s="37" t="n">
        <v>1</v>
      </c>
      <c r="H279" s="37" t="n">
        <v>1</v>
      </c>
      <c r="I279" s="37" t="n">
        <v>2</v>
      </c>
      <c r="J279" s="40" t="n">
        <f aca="false">IF(C279=0,"",D279/C279)</f>
        <v>1</v>
      </c>
    </row>
    <row r="280" customFormat="false" ht="15" hidden="false" customHeight="false" outlineLevel="0" collapsed="false">
      <c r="A280" s="37" t="s">
        <v>462</v>
      </c>
      <c r="B280" s="37" t="s">
        <v>280</v>
      </c>
      <c r="C280" s="37" t="n">
        <v>22</v>
      </c>
      <c r="D280" s="37" t="n">
        <v>21</v>
      </c>
      <c r="E280" s="37" t="n">
        <v>1</v>
      </c>
      <c r="F280" s="37" t="n">
        <v>0</v>
      </c>
      <c r="G280" s="37" t="n">
        <v>0</v>
      </c>
      <c r="H280" s="37" t="n">
        <v>1</v>
      </c>
      <c r="I280" s="37" t="n">
        <v>0</v>
      </c>
      <c r="J280" s="40" t="n">
        <f aca="false">IF(C280=0,"",D280/C280)</f>
        <v>0.954545454545455</v>
      </c>
    </row>
    <row r="281" customFormat="false" ht="15" hidden="false" customHeight="false" outlineLevel="0" collapsed="false">
      <c r="A281" s="37" t="s">
        <v>462</v>
      </c>
      <c r="B281" s="37" t="s">
        <v>281</v>
      </c>
      <c r="C281" s="37" t="n">
        <v>22</v>
      </c>
      <c r="D281" s="37" t="n">
        <v>21</v>
      </c>
      <c r="E281" s="37" t="n">
        <v>0</v>
      </c>
      <c r="F281" s="37" t="n">
        <v>0</v>
      </c>
      <c r="G281" s="37" t="n">
        <v>2</v>
      </c>
      <c r="H281" s="37" t="n">
        <v>1</v>
      </c>
      <c r="I281" s="37" t="n">
        <v>0</v>
      </c>
      <c r="J281" s="40" t="n">
        <f aca="false">IF(C281=0,"",D281/C281)</f>
        <v>0.954545454545455</v>
      </c>
    </row>
    <row r="282" customFormat="false" ht="15" hidden="false" customHeight="false" outlineLevel="0" collapsed="false">
      <c r="A282" s="37" t="s">
        <v>464</v>
      </c>
      <c r="B282" s="37" t="s">
        <v>270</v>
      </c>
      <c r="C282" s="37" t="n">
        <v>22</v>
      </c>
      <c r="D282" s="37" t="n">
        <v>21</v>
      </c>
      <c r="E282" s="37" t="n">
        <v>0</v>
      </c>
      <c r="F282" s="37" t="n">
        <v>1</v>
      </c>
      <c r="G282" s="37" t="n">
        <v>0</v>
      </c>
      <c r="H282" s="37" t="n">
        <v>0</v>
      </c>
      <c r="I282" s="37" t="n">
        <v>0</v>
      </c>
      <c r="J282" s="40" t="n">
        <f aca="false">IF(C282=0,"",D282/C282)</f>
        <v>0.954545454545455</v>
      </c>
    </row>
    <row r="283" customFormat="false" ht="15" hidden="false" customHeight="false" outlineLevel="0" collapsed="false">
      <c r="A283" s="37" t="s">
        <v>464</v>
      </c>
      <c r="B283" s="37" t="s">
        <v>271</v>
      </c>
      <c r="C283" s="37" t="n">
        <v>22</v>
      </c>
      <c r="D283" s="37" t="n">
        <v>22</v>
      </c>
      <c r="E283" s="37" t="n">
        <v>0</v>
      </c>
      <c r="F283" s="37" t="n">
        <v>0</v>
      </c>
      <c r="G283" s="37" t="n">
        <v>0</v>
      </c>
      <c r="H283" s="37" t="n">
        <v>0</v>
      </c>
      <c r="I283" s="37" t="n">
        <v>5</v>
      </c>
      <c r="J283" s="40" t="n">
        <f aca="false">IF(C283=0,"",D283/C283)</f>
        <v>1</v>
      </c>
    </row>
    <row r="284" customFormat="false" ht="15" hidden="false" customHeight="false" outlineLevel="0" collapsed="false">
      <c r="A284" s="37" t="s">
        <v>464</v>
      </c>
      <c r="B284" s="37" t="s">
        <v>272</v>
      </c>
      <c r="C284" s="37" t="n">
        <v>22</v>
      </c>
      <c r="D284" s="37" t="n">
        <v>20</v>
      </c>
      <c r="E284" s="37" t="n">
        <v>1</v>
      </c>
      <c r="F284" s="37" t="n">
        <v>0</v>
      </c>
      <c r="G284" s="37" t="n">
        <v>0</v>
      </c>
      <c r="H284" s="37" t="n">
        <v>2</v>
      </c>
      <c r="I284" s="37" t="n">
        <v>0</v>
      </c>
      <c r="J284" s="40" t="n">
        <f aca="false">IF(C284=0,"",D284/C284)</f>
        <v>0.909090909090909</v>
      </c>
    </row>
    <row r="285" customFormat="false" ht="15" hidden="false" customHeight="false" outlineLevel="0" collapsed="false">
      <c r="A285" s="37" t="s">
        <v>464</v>
      </c>
      <c r="B285" s="37" t="s">
        <v>273</v>
      </c>
      <c r="C285" s="37" t="n">
        <v>22</v>
      </c>
      <c r="D285" s="37" t="n">
        <v>21</v>
      </c>
      <c r="E285" s="37" t="n">
        <v>1</v>
      </c>
      <c r="F285" s="37" t="n">
        <v>1</v>
      </c>
      <c r="G285" s="37" t="n">
        <v>0</v>
      </c>
      <c r="H285" s="37" t="n">
        <v>0</v>
      </c>
      <c r="I285" s="37" t="n">
        <v>2</v>
      </c>
      <c r="J285" s="40" t="n">
        <f aca="false">IF(C285=0,"",D285/C285)</f>
        <v>0.954545454545455</v>
      </c>
    </row>
    <row r="286" customFormat="false" ht="15" hidden="false" customHeight="false" outlineLevel="0" collapsed="false">
      <c r="A286" s="37" t="s">
        <v>464</v>
      </c>
      <c r="B286" s="37" t="s">
        <v>274</v>
      </c>
      <c r="C286" s="37" t="n">
        <v>22</v>
      </c>
      <c r="D286" s="37" t="n">
        <v>19</v>
      </c>
      <c r="E286" s="37" t="n">
        <v>0</v>
      </c>
      <c r="F286" s="37" t="n">
        <v>1</v>
      </c>
      <c r="G286" s="37" t="n">
        <v>0</v>
      </c>
      <c r="H286" s="37" t="n">
        <v>2</v>
      </c>
      <c r="I286" s="37" t="n">
        <v>0</v>
      </c>
      <c r="J286" s="40" t="n">
        <f aca="false">IF(C286=0,"",D286/C286)</f>
        <v>0.863636363636364</v>
      </c>
    </row>
    <row r="287" customFormat="false" ht="15" hidden="false" customHeight="false" outlineLevel="0" collapsed="false">
      <c r="A287" s="37" t="s">
        <v>464</v>
      </c>
      <c r="B287" s="37" t="s">
        <v>275</v>
      </c>
      <c r="C287" s="37" t="n">
        <v>22</v>
      </c>
      <c r="D287" s="37" t="n">
        <v>21</v>
      </c>
      <c r="E287" s="37" t="n">
        <v>1</v>
      </c>
      <c r="F287" s="37" t="n">
        <v>0</v>
      </c>
      <c r="G287" s="37" t="n">
        <v>0</v>
      </c>
      <c r="H287" s="37" t="n">
        <v>2</v>
      </c>
      <c r="I287" s="37" t="n">
        <v>0</v>
      </c>
      <c r="J287" s="40" t="n">
        <f aca="false">IF(C287=0,"",D287/C287)</f>
        <v>0.954545454545455</v>
      </c>
    </row>
    <row r="288" customFormat="false" ht="15" hidden="false" customHeight="false" outlineLevel="0" collapsed="false">
      <c r="A288" s="37" t="s">
        <v>464</v>
      </c>
      <c r="B288" s="37" t="s">
        <v>276</v>
      </c>
      <c r="C288" s="37" t="n">
        <v>22</v>
      </c>
      <c r="D288" s="37" t="n">
        <v>19</v>
      </c>
      <c r="E288" s="37" t="n">
        <v>2</v>
      </c>
      <c r="F288" s="37" t="n">
        <v>2</v>
      </c>
      <c r="G288" s="37" t="n">
        <v>0</v>
      </c>
      <c r="H288" s="37" t="n">
        <v>0</v>
      </c>
      <c r="I288" s="37" t="n">
        <v>0</v>
      </c>
      <c r="J288" s="40" t="n">
        <f aca="false">IF(C288=0,"",D288/C288)</f>
        <v>0.863636363636364</v>
      </c>
    </row>
    <row r="289" customFormat="false" ht="15" hidden="false" customHeight="false" outlineLevel="0" collapsed="false">
      <c r="A289" s="37" t="s">
        <v>464</v>
      </c>
      <c r="B289" s="37" t="s">
        <v>277</v>
      </c>
      <c r="C289" s="37" t="n">
        <v>22</v>
      </c>
      <c r="D289" s="37" t="n">
        <v>21</v>
      </c>
      <c r="E289" s="37" t="n">
        <v>1</v>
      </c>
      <c r="F289" s="37" t="n">
        <v>2</v>
      </c>
      <c r="G289" s="37" t="n">
        <v>0</v>
      </c>
      <c r="H289" s="37" t="n">
        <v>1</v>
      </c>
      <c r="I289" s="37" t="n">
        <v>1</v>
      </c>
      <c r="J289" s="40" t="n">
        <f aca="false">IF(C289=0,"",D289/C289)</f>
        <v>0.954545454545455</v>
      </c>
    </row>
    <row r="290" customFormat="false" ht="15" hidden="false" customHeight="false" outlineLevel="0" collapsed="false">
      <c r="A290" s="37" t="s">
        <v>464</v>
      </c>
      <c r="B290" s="37" t="s">
        <v>278</v>
      </c>
      <c r="C290" s="37" t="n">
        <v>22</v>
      </c>
      <c r="D290" s="37" t="n">
        <v>21</v>
      </c>
      <c r="E290" s="37" t="n">
        <v>1</v>
      </c>
      <c r="F290" s="37" t="n">
        <v>0</v>
      </c>
      <c r="G290" s="37" t="n">
        <v>0</v>
      </c>
      <c r="H290" s="37" t="n">
        <v>2</v>
      </c>
      <c r="I290" s="37" t="n">
        <v>0</v>
      </c>
      <c r="J290" s="40" t="n">
        <f aca="false">IF(C290=0,"",D290/C290)</f>
        <v>0.954545454545455</v>
      </c>
    </row>
    <row r="291" customFormat="false" ht="15" hidden="false" customHeight="false" outlineLevel="0" collapsed="false">
      <c r="A291" s="37" t="s">
        <v>464</v>
      </c>
      <c r="B291" s="37" t="s">
        <v>279</v>
      </c>
      <c r="C291" s="37" t="n">
        <v>22</v>
      </c>
      <c r="D291" s="37" t="n">
        <v>21</v>
      </c>
      <c r="E291" s="37" t="n">
        <v>1</v>
      </c>
      <c r="F291" s="37" t="n">
        <v>0</v>
      </c>
      <c r="G291" s="37" t="n">
        <v>1</v>
      </c>
      <c r="H291" s="37" t="n">
        <v>2</v>
      </c>
      <c r="I291" s="37" t="n">
        <v>8</v>
      </c>
      <c r="J291" s="40" t="n">
        <f aca="false">IF(C291=0,"",D291/C291)</f>
        <v>0.954545454545455</v>
      </c>
    </row>
    <row r="292" customFormat="false" ht="15" hidden="false" customHeight="false" outlineLevel="0" collapsed="false">
      <c r="A292" s="37" t="s">
        <v>464</v>
      </c>
      <c r="B292" s="37" t="s">
        <v>280</v>
      </c>
      <c r="C292" s="37" t="n">
        <v>22</v>
      </c>
      <c r="D292" s="37" t="n">
        <v>20</v>
      </c>
      <c r="E292" s="37" t="n">
        <v>1</v>
      </c>
      <c r="F292" s="37" t="n">
        <v>1</v>
      </c>
      <c r="G292" s="37" t="n">
        <v>1</v>
      </c>
      <c r="H292" s="37" t="n">
        <v>1</v>
      </c>
      <c r="I292" s="37" t="n">
        <v>0</v>
      </c>
      <c r="J292" s="40" t="n">
        <f aca="false">IF(C292=0,"",D292/C292)</f>
        <v>0.909090909090909</v>
      </c>
    </row>
    <row r="293" customFormat="false" ht="15" hidden="false" customHeight="false" outlineLevel="0" collapsed="false">
      <c r="A293" s="37" t="s">
        <v>464</v>
      </c>
      <c r="B293" s="37" t="s">
        <v>281</v>
      </c>
      <c r="C293" s="37" t="n">
        <v>22</v>
      </c>
      <c r="D293" s="37" t="n">
        <v>21</v>
      </c>
      <c r="E293" s="37" t="n">
        <v>2</v>
      </c>
      <c r="F293" s="37" t="n">
        <v>2</v>
      </c>
      <c r="G293" s="37" t="n">
        <v>1</v>
      </c>
      <c r="H293" s="37" t="n">
        <v>2</v>
      </c>
      <c r="I293" s="37" t="n">
        <v>5</v>
      </c>
      <c r="J293" s="40" t="n">
        <f aca="false">IF(C293=0,"",D293/C293)</f>
        <v>0.954545454545455</v>
      </c>
    </row>
    <row r="294" customFormat="false" ht="15" hidden="false" customHeight="false" outlineLevel="0" collapsed="false">
      <c r="A294" s="37" t="s">
        <v>467</v>
      </c>
      <c r="B294" s="37" t="s">
        <v>270</v>
      </c>
      <c r="C294" s="37" t="n">
        <v>22</v>
      </c>
      <c r="D294" s="37" t="n">
        <v>21</v>
      </c>
      <c r="E294" s="37" t="n">
        <v>3</v>
      </c>
      <c r="F294" s="37" t="n">
        <v>0</v>
      </c>
      <c r="G294" s="37" t="n">
        <v>0</v>
      </c>
      <c r="H294" s="37" t="n">
        <v>3</v>
      </c>
      <c r="I294" s="37" t="n">
        <v>3</v>
      </c>
      <c r="J294" s="40" t="n">
        <f aca="false">IF(C294=0,"",D294/C294)</f>
        <v>0.954545454545455</v>
      </c>
    </row>
    <row r="295" customFormat="false" ht="15" hidden="false" customHeight="false" outlineLevel="0" collapsed="false">
      <c r="A295" s="37" t="s">
        <v>467</v>
      </c>
      <c r="B295" s="37" t="s">
        <v>271</v>
      </c>
      <c r="C295" s="37" t="n">
        <v>22</v>
      </c>
      <c r="D295" s="37" t="n">
        <v>20</v>
      </c>
      <c r="E295" s="37" t="n">
        <v>0</v>
      </c>
      <c r="F295" s="37" t="n">
        <v>0</v>
      </c>
      <c r="G295" s="37" t="n">
        <v>0</v>
      </c>
      <c r="H295" s="37" t="n">
        <v>0</v>
      </c>
      <c r="I295" s="37" t="n">
        <v>3</v>
      </c>
      <c r="J295" s="40" t="n">
        <f aca="false">IF(C295=0,"",D295/C295)</f>
        <v>0.909090909090909</v>
      </c>
    </row>
    <row r="296" customFormat="false" ht="15" hidden="false" customHeight="false" outlineLevel="0" collapsed="false">
      <c r="A296" s="37" t="s">
        <v>467</v>
      </c>
      <c r="B296" s="37" t="s">
        <v>272</v>
      </c>
      <c r="C296" s="37" t="n">
        <v>22</v>
      </c>
      <c r="D296" s="37" t="n">
        <v>21</v>
      </c>
      <c r="E296" s="37" t="n">
        <v>0</v>
      </c>
      <c r="F296" s="37" t="n">
        <v>0</v>
      </c>
      <c r="G296" s="37" t="n">
        <v>1</v>
      </c>
      <c r="H296" s="37" t="n">
        <v>0</v>
      </c>
      <c r="I296" s="37" t="n">
        <v>0</v>
      </c>
      <c r="J296" s="40" t="n">
        <f aca="false">IF(C296=0,"",D296/C296)</f>
        <v>0.954545454545455</v>
      </c>
    </row>
    <row r="297" customFormat="false" ht="15" hidden="false" customHeight="false" outlineLevel="0" collapsed="false">
      <c r="A297" s="37" t="s">
        <v>467</v>
      </c>
      <c r="B297" s="37" t="s">
        <v>273</v>
      </c>
      <c r="C297" s="37" t="n">
        <v>22</v>
      </c>
      <c r="D297" s="37" t="n">
        <v>19</v>
      </c>
      <c r="E297" s="37" t="n">
        <v>0</v>
      </c>
      <c r="F297" s="37" t="n">
        <v>0</v>
      </c>
      <c r="G297" s="37" t="n">
        <v>1</v>
      </c>
      <c r="H297" s="37" t="n">
        <v>2</v>
      </c>
      <c r="I297" s="37" t="n">
        <v>1</v>
      </c>
      <c r="J297" s="40" t="n">
        <f aca="false">IF(C297=0,"",D297/C297)</f>
        <v>0.863636363636364</v>
      </c>
    </row>
    <row r="298" customFormat="false" ht="15" hidden="false" customHeight="false" outlineLevel="0" collapsed="false">
      <c r="A298" s="37" t="s">
        <v>467</v>
      </c>
      <c r="B298" s="37" t="s">
        <v>274</v>
      </c>
      <c r="C298" s="37" t="n">
        <v>22</v>
      </c>
      <c r="D298" s="37" t="n">
        <v>19</v>
      </c>
      <c r="E298" s="37" t="n">
        <v>0</v>
      </c>
      <c r="F298" s="37" t="n">
        <v>0</v>
      </c>
      <c r="G298" s="37" t="n">
        <v>0</v>
      </c>
      <c r="H298" s="37" t="n">
        <v>2</v>
      </c>
      <c r="I298" s="37" t="n">
        <v>9</v>
      </c>
      <c r="J298" s="40" t="n">
        <f aca="false">IF(C298=0,"",D298/C298)</f>
        <v>0.863636363636364</v>
      </c>
    </row>
    <row r="299" customFormat="false" ht="15" hidden="false" customHeight="false" outlineLevel="0" collapsed="false">
      <c r="A299" s="37" t="s">
        <v>467</v>
      </c>
      <c r="B299" s="37" t="s">
        <v>275</v>
      </c>
      <c r="C299" s="37" t="n">
        <v>22</v>
      </c>
      <c r="D299" s="37" t="n">
        <v>18</v>
      </c>
      <c r="E299" s="37" t="n">
        <v>0</v>
      </c>
      <c r="F299" s="37" t="n">
        <v>1</v>
      </c>
      <c r="G299" s="37" t="n">
        <v>0</v>
      </c>
      <c r="H299" s="37" t="n">
        <v>0</v>
      </c>
      <c r="I299" s="37" t="n">
        <v>3</v>
      </c>
      <c r="J299" s="40" t="n">
        <f aca="false">IF(C299=0,"",D299/C299)</f>
        <v>0.818181818181818</v>
      </c>
    </row>
    <row r="300" customFormat="false" ht="15" hidden="false" customHeight="false" outlineLevel="0" collapsed="false">
      <c r="A300" s="37" t="s">
        <v>467</v>
      </c>
      <c r="B300" s="37" t="s">
        <v>276</v>
      </c>
      <c r="C300" s="37" t="n">
        <v>22</v>
      </c>
      <c r="D300" s="37" t="n">
        <v>17</v>
      </c>
      <c r="E300" s="37" t="n">
        <v>0</v>
      </c>
      <c r="F300" s="37" t="n">
        <v>1</v>
      </c>
      <c r="G300" s="37" t="n">
        <v>0</v>
      </c>
      <c r="H300" s="37" t="n">
        <v>1</v>
      </c>
      <c r="I300" s="37" t="n">
        <v>2</v>
      </c>
      <c r="J300" s="40" t="n">
        <f aca="false">IF(C300=0,"",D300/C300)</f>
        <v>0.772727272727273</v>
      </c>
    </row>
    <row r="301" customFormat="false" ht="15" hidden="false" customHeight="false" outlineLevel="0" collapsed="false">
      <c r="A301" s="37" t="s">
        <v>467</v>
      </c>
      <c r="B301" s="37" t="s">
        <v>277</v>
      </c>
      <c r="C301" s="37" t="n">
        <v>22</v>
      </c>
      <c r="D301" s="37" t="n">
        <v>19</v>
      </c>
      <c r="E301" s="37" t="n">
        <v>0</v>
      </c>
      <c r="F301" s="37" t="n">
        <v>0</v>
      </c>
      <c r="G301" s="37" t="n">
        <v>0</v>
      </c>
      <c r="H301" s="37" t="n">
        <v>1</v>
      </c>
      <c r="I301" s="37" t="n">
        <v>1</v>
      </c>
      <c r="J301" s="40" t="n">
        <f aca="false">IF(C301=0,"",D301/C301)</f>
        <v>0.863636363636364</v>
      </c>
    </row>
    <row r="302" customFormat="false" ht="15" hidden="false" customHeight="false" outlineLevel="0" collapsed="false">
      <c r="A302" s="37" t="s">
        <v>467</v>
      </c>
      <c r="B302" s="37" t="s">
        <v>278</v>
      </c>
      <c r="C302" s="37" t="n">
        <v>22</v>
      </c>
      <c r="D302" s="37" t="n">
        <v>21</v>
      </c>
      <c r="E302" s="37" t="n">
        <v>0</v>
      </c>
      <c r="F302" s="37" t="n">
        <v>0</v>
      </c>
      <c r="G302" s="37" t="n">
        <v>0</v>
      </c>
      <c r="H302" s="37" t="n">
        <v>2</v>
      </c>
      <c r="I302" s="37" t="n">
        <v>2</v>
      </c>
      <c r="J302" s="40" t="n">
        <f aca="false">IF(C302=0,"",D302/C302)</f>
        <v>0.954545454545455</v>
      </c>
    </row>
    <row r="303" customFormat="false" ht="15" hidden="false" customHeight="false" outlineLevel="0" collapsed="false">
      <c r="A303" s="37" t="s">
        <v>467</v>
      </c>
      <c r="B303" s="37" t="s">
        <v>279</v>
      </c>
      <c r="C303" s="37" t="n">
        <v>22</v>
      </c>
      <c r="D303" s="37" t="n">
        <v>16</v>
      </c>
      <c r="E303" s="37" t="n">
        <v>2</v>
      </c>
      <c r="F303" s="37" t="n">
        <v>0</v>
      </c>
      <c r="G303" s="37" t="n">
        <v>3</v>
      </c>
      <c r="H303" s="37" t="n">
        <v>2</v>
      </c>
      <c r="I303" s="37" t="n">
        <v>0</v>
      </c>
      <c r="J303" s="40" t="n">
        <f aca="false">IF(C303=0,"",D303/C303)</f>
        <v>0.727272727272727</v>
      </c>
    </row>
    <row r="304" customFormat="false" ht="15" hidden="false" customHeight="false" outlineLevel="0" collapsed="false">
      <c r="A304" s="37" t="s">
        <v>467</v>
      </c>
      <c r="B304" s="37" t="s">
        <v>280</v>
      </c>
      <c r="C304" s="37" t="n">
        <v>22</v>
      </c>
      <c r="D304" s="37" t="n">
        <v>22</v>
      </c>
      <c r="E304" s="37" t="n">
        <v>0</v>
      </c>
      <c r="F304" s="37" t="n">
        <v>1</v>
      </c>
      <c r="G304" s="37" t="n">
        <v>0</v>
      </c>
      <c r="H304" s="37" t="n">
        <v>2</v>
      </c>
      <c r="I304" s="37" t="n">
        <v>3</v>
      </c>
      <c r="J304" s="40" t="n">
        <f aca="false">IF(C304=0,"",D304/C304)</f>
        <v>1</v>
      </c>
    </row>
    <row r="305" customFormat="false" ht="15" hidden="false" customHeight="false" outlineLevel="0" collapsed="false">
      <c r="A305" s="37" t="s">
        <v>467</v>
      </c>
      <c r="B305" s="37" t="s">
        <v>281</v>
      </c>
      <c r="C305" s="37" t="n">
        <v>22</v>
      </c>
      <c r="D305" s="37" t="n">
        <v>21</v>
      </c>
      <c r="E305" s="37" t="n">
        <v>0</v>
      </c>
      <c r="F305" s="37" t="n">
        <v>0</v>
      </c>
      <c r="G305" s="37" t="n">
        <v>0</v>
      </c>
      <c r="H305" s="37" t="n">
        <v>2</v>
      </c>
      <c r="I305" s="37" t="n">
        <v>2</v>
      </c>
      <c r="J305" s="40" t="n">
        <f aca="false">IF(C305=0,"",D305/C305)</f>
        <v>0.954545454545455</v>
      </c>
    </row>
    <row r="306" customFormat="false" ht="15" hidden="false" customHeight="false" outlineLevel="0" collapsed="false">
      <c r="A306" s="37" t="s">
        <v>471</v>
      </c>
      <c r="B306" s="37" t="s">
        <v>270</v>
      </c>
      <c r="C306" s="37" t="n">
        <v>22</v>
      </c>
      <c r="D306" s="37" t="n">
        <v>21</v>
      </c>
      <c r="E306" s="37" t="n">
        <v>1</v>
      </c>
      <c r="F306" s="37" t="n">
        <v>0</v>
      </c>
      <c r="G306" s="37" t="n">
        <v>0</v>
      </c>
      <c r="H306" s="37" t="n">
        <v>3</v>
      </c>
      <c r="I306" s="37" t="n">
        <v>1</v>
      </c>
      <c r="J306" s="40" t="n">
        <f aca="false">IF(C306=0,"",D306/C306)</f>
        <v>0.954545454545455</v>
      </c>
    </row>
    <row r="307" customFormat="false" ht="15" hidden="false" customHeight="false" outlineLevel="0" collapsed="false">
      <c r="A307" s="37" t="s">
        <v>471</v>
      </c>
      <c r="B307" s="37" t="s">
        <v>271</v>
      </c>
      <c r="C307" s="37" t="n">
        <v>22</v>
      </c>
      <c r="D307" s="37" t="n">
        <v>21</v>
      </c>
      <c r="E307" s="37" t="n">
        <v>0</v>
      </c>
      <c r="F307" s="37" t="n">
        <v>0</v>
      </c>
      <c r="G307" s="37" t="n">
        <v>0</v>
      </c>
      <c r="H307" s="37" t="n">
        <v>4</v>
      </c>
      <c r="I307" s="37" t="n">
        <v>0</v>
      </c>
      <c r="J307" s="40" t="n">
        <f aca="false">IF(C307=0,"",D307/C307)</f>
        <v>0.954545454545455</v>
      </c>
    </row>
    <row r="308" customFormat="false" ht="15" hidden="false" customHeight="false" outlineLevel="0" collapsed="false">
      <c r="A308" s="37" t="s">
        <v>471</v>
      </c>
      <c r="B308" s="37" t="s">
        <v>272</v>
      </c>
      <c r="C308" s="37" t="n">
        <v>22</v>
      </c>
      <c r="D308" s="37" t="n">
        <v>21</v>
      </c>
      <c r="E308" s="37" t="n">
        <v>0</v>
      </c>
      <c r="F308" s="37" t="n">
        <v>1</v>
      </c>
      <c r="G308" s="37" t="n">
        <v>2</v>
      </c>
      <c r="H308" s="37" t="n">
        <v>3</v>
      </c>
      <c r="I308" s="37" t="n">
        <v>0</v>
      </c>
      <c r="J308" s="40" t="n">
        <f aca="false">IF(C308=0,"",D308/C308)</f>
        <v>0.954545454545455</v>
      </c>
    </row>
    <row r="309" customFormat="false" ht="15" hidden="false" customHeight="false" outlineLevel="0" collapsed="false">
      <c r="A309" s="37" t="s">
        <v>471</v>
      </c>
      <c r="B309" s="37" t="s">
        <v>273</v>
      </c>
      <c r="C309" s="37" t="n">
        <v>22</v>
      </c>
      <c r="D309" s="37" t="n">
        <v>22</v>
      </c>
      <c r="E309" s="37" t="n">
        <v>0</v>
      </c>
      <c r="F309" s="37" t="n">
        <v>1</v>
      </c>
      <c r="G309" s="37" t="n">
        <v>1</v>
      </c>
      <c r="H309" s="37" t="n">
        <v>2</v>
      </c>
      <c r="I309" s="37" t="n">
        <v>1</v>
      </c>
      <c r="J309" s="40" t="n">
        <f aca="false">IF(C309=0,"",D309/C309)</f>
        <v>1</v>
      </c>
    </row>
    <row r="310" customFormat="false" ht="15" hidden="false" customHeight="false" outlineLevel="0" collapsed="false">
      <c r="A310" s="37" t="s">
        <v>471</v>
      </c>
      <c r="B310" s="37" t="s">
        <v>274</v>
      </c>
      <c r="C310" s="37" t="n">
        <v>22</v>
      </c>
      <c r="D310" s="37" t="n">
        <v>22</v>
      </c>
      <c r="E310" s="37" t="n">
        <v>0</v>
      </c>
      <c r="F310" s="37" t="n">
        <v>1</v>
      </c>
      <c r="G310" s="37" t="n">
        <v>0</v>
      </c>
      <c r="H310" s="37" t="n">
        <v>3</v>
      </c>
      <c r="I310" s="37" t="n">
        <v>1</v>
      </c>
      <c r="J310" s="40" t="n">
        <f aca="false">IF(C310=0,"",D310/C310)</f>
        <v>1</v>
      </c>
    </row>
    <row r="311" customFormat="false" ht="15" hidden="false" customHeight="false" outlineLevel="0" collapsed="false">
      <c r="A311" s="37" t="s">
        <v>471</v>
      </c>
      <c r="B311" s="37" t="s">
        <v>275</v>
      </c>
      <c r="C311" s="37" t="n">
        <v>22</v>
      </c>
      <c r="D311" s="37" t="n">
        <v>21</v>
      </c>
      <c r="E311" s="37" t="n">
        <v>1</v>
      </c>
      <c r="F311" s="37" t="n">
        <v>0</v>
      </c>
      <c r="G311" s="37" t="n">
        <v>2</v>
      </c>
      <c r="H311" s="37" t="n">
        <v>3</v>
      </c>
      <c r="I311" s="37" t="n">
        <v>1</v>
      </c>
      <c r="J311" s="40" t="n">
        <f aca="false">IF(C311=0,"",D311/C311)</f>
        <v>0.954545454545455</v>
      </c>
    </row>
    <row r="312" customFormat="false" ht="15" hidden="false" customHeight="false" outlineLevel="0" collapsed="false">
      <c r="A312" s="37" t="s">
        <v>471</v>
      </c>
      <c r="B312" s="37" t="s">
        <v>276</v>
      </c>
      <c r="C312" s="37" t="n">
        <v>22</v>
      </c>
      <c r="D312" s="37" t="n">
        <v>20</v>
      </c>
      <c r="E312" s="37" t="n">
        <v>0</v>
      </c>
      <c r="F312" s="37" t="n">
        <v>2</v>
      </c>
      <c r="G312" s="37" t="n">
        <v>0</v>
      </c>
      <c r="H312" s="37" t="n">
        <v>0</v>
      </c>
      <c r="I312" s="37" t="n">
        <v>1</v>
      </c>
      <c r="J312" s="40" t="n">
        <f aca="false">IF(C312=0,"",D312/C312)</f>
        <v>0.909090909090909</v>
      </c>
    </row>
    <row r="313" customFormat="false" ht="15" hidden="false" customHeight="false" outlineLevel="0" collapsed="false">
      <c r="A313" s="37" t="s">
        <v>471</v>
      </c>
      <c r="B313" s="37" t="s">
        <v>277</v>
      </c>
      <c r="C313" s="37" t="n">
        <v>22</v>
      </c>
      <c r="D313" s="37" t="n">
        <v>20</v>
      </c>
      <c r="E313" s="37" t="n">
        <v>3</v>
      </c>
      <c r="F313" s="37" t="n">
        <v>0</v>
      </c>
      <c r="G313" s="37" t="n">
        <v>0</v>
      </c>
      <c r="H313" s="37" t="n">
        <v>3</v>
      </c>
      <c r="I313" s="37" t="n">
        <v>3</v>
      </c>
      <c r="J313" s="40" t="n">
        <f aca="false">IF(C313=0,"",D313/C313)</f>
        <v>0.909090909090909</v>
      </c>
    </row>
    <row r="314" customFormat="false" ht="15" hidden="false" customHeight="false" outlineLevel="0" collapsed="false">
      <c r="A314" s="37" t="s">
        <v>471</v>
      </c>
      <c r="B314" s="37" t="s">
        <v>278</v>
      </c>
      <c r="C314" s="37" t="n">
        <v>22</v>
      </c>
      <c r="D314" s="37" t="n">
        <v>21</v>
      </c>
      <c r="E314" s="37" t="n">
        <v>1</v>
      </c>
      <c r="F314" s="37" t="n">
        <v>0</v>
      </c>
      <c r="G314" s="37" t="n">
        <v>0</v>
      </c>
      <c r="H314" s="37" t="n">
        <v>3</v>
      </c>
      <c r="I314" s="37" t="n">
        <v>2</v>
      </c>
      <c r="J314" s="40" t="n">
        <f aca="false">IF(C314=0,"",D314/C314)</f>
        <v>0.954545454545455</v>
      </c>
    </row>
    <row r="315" customFormat="false" ht="15" hidden="false" customHeight="false" outlineLevel="0" collapsed="false">
      <c r="A315" s="37" t="s">
        <v>471</v>
      </c>
      <c r="B315" s="37" t="s">
        <v>279</v>
      </c>
      <c r="C315" s="37" t="n">
        <v>22</v>
      </c>
      <c r="D315" s="37" t="n">
        <v>22</v>
      </c>
      <c r="E315" s="37" t="n">
        <v>0</v>
      </c>
      <c r="F315" s="37" t="n">
        <v>2</v>
      </c>
      <c r="G315" s="37" t="n">
        <v>0</v>
      </c>
      <c r="H315" s="37" t="n">
        <v>0</v>
      </c>
      <c r="I315" s="37" t="n">
        <v>1</v>
      </c>
      <c r="J315" s="40" t="n">
        <f aca="false">IF(C315=0,"",D315/C315)</f>
        <v>1</v>
      </c>
    </row>
    <row r="316" customFormat="false" ht="15" hidden="false" customHeight="false" outlineLevel="0" collapsed="false">
      <c r="A316" s="37" t="s">
        <v>471</v>
      </c>
      <c r="B316" s="37" t="s">
        <v>280</v>
      </c>
      <c r="C316" s="37" t="n">
        <v>22</v>
      </c>
      <c r="D316" s="37" t="n">
        <v>18</v>
      </c>
      <c r="E316" s="37" t="n">
        <v>0</v>
      </c>
      <c r="F316" s="37" t="n">
        <v>0</v>
      </c>
      <c r="G316" s="37" t="n">
        <v>0</v>
      </c>
      <c r="H316" s="37" t="n">
        <v>0</v>
      </c>
      <c r="I316" s="37" t="n">
        <v>1</v>
      </c>
      <c r="J316" s="40" t="n">
        <f aca="false">IF(C316=0,"",D316/C316)</f>
        <v>0.818181818181818</v>
      </c>
    </row>
    <row r="317" customFormat="false" ht="15" hidden="false" customHeight="false" outlineLevel="0" collapsed="false">
      <c r="A317" s="37" t="s">
        <v>471</v>
      </c>
      <c r="B317" s="37" t="s">
        <v>281</v>
      </c>
      <c r="C317" s="37" t="n">
        <v>22</v>
      </c>
      <c r="D317" s="37" t="n">
        <v>20</v>
      </c>
      <c r="E317" s="37" t="n">
        <v>1</v>
      </c>
      <c r="F317" s="37" t="n">
        <v>3</v>
      </c>
      <c r="G317" s="37" t="n">
        <v>0</v>
      </c>
      <c r="H317" s="37" t="n">
        <v>1</v>
      </c>
      <c r="I317" s="37" t="n">
        <v>1</v>
      </c>
      <c r="J317" s="40" t="n">
        <f aca="false">IF(C317=0,"",D317/C317)</f>
        <v>0.909090909090909</v>
      </c>
    </row>
    <row r="318" customFormat="false" ht="15" hidden="false" customHeight="false" outlineLevel="0" collapsed="false">
      <c r="A318" s="37" t="s">
        <v>476</v>
      </c>
      <c r="B318" s="37" t="s">
        <v>270</v>
      </c>
      <c r="C318" s="37" t="n">
        <v>22</v>
      </c>
      <c r="D318" s="37" t="n">
        <v>20</v>
      </c>
      <c r="E318" s="37" t="n">
        <v>3</v>
      </c>
      <c r="F318" s="37" t="n">
        <v>1</v>
      </c>
      <c r="G318" s="37" t="n">
        <v>1</v>
      </c>
      <c r="H318" s="37" t="n">
        <v>0</v>
      </c>
      <c r="I318" s="37" t="n">
        <v>3</v>
      </c>
      <c r="J318" s="40" t="n">
        <f aca="false">IF(C318=0,"",D318/C318)</f>
        <v>0.909090909090909</v>
      </c>
    </row>
    <row r="319" customFormat="false" ht="15" hidden="false" customHeight="false" outlineLevel="0" collapsed="false">
      <c r="A319" s="37" t="s">
        <v>476</v>
      </c>
      <c r="B319" s="37" t="s">
        <v>271</v>
      </c>
      <c r="C319" s="37" t="n">
        <v>22</v>
      </c>
      <c r="D319" s="37" t="n">
        <v>22</v>
      </c>
      <c r="E319" s="37" t="n">
        <v>3</v>
      </c>
      <c r="F319" s="37" t="n">
        <v>1</v>
      </c>
      <c r="G319" s="37" t="n">
        <v>1</v>
      </c>
      <c r="H319" s="37" t="n">
        <v>1</v>
      </c>
      <c r="I319" s="37" t="n">
        <v>0</v>
      </c>
      <c r="J319" s="40" t="n">
        <f aca="false">IF(C319=0,"",D319/C319)</f>
        <v>1</v>
      </c>
    </row>
    <row r="320" customFormat="false" ht="15" hidden="false" customHeight="false" outlineLevel="0" collapsed="false">
      <c r="A320" s="37" t="s">
        <v>476</v>
      </c>
      <c r="B320" s="37" t="s">
        <v>272</v>
      </c>
      <c r="C320" s="37" t="n">
        <v>22</v>
      </c>
      <c r="D320" s="37" t="n">
        <v>22</v>
      </c>
      <c r="E320" s="37" t="n">
        <v>0</v>
      </c>
      <c r="F320" s="37" t="n">
        <v>0</v>
      </c>
      <c r="G320" s="37" t="n">
        <v>0</v>
      </c>
      <c r="H320" s="37" t="n">
        <v>0</v>
      </c>
      <c r="I320" s="37" t="n">
        <v>0</v>
      </c>
      <c r="J320" s="40" t="n">
        <f aca="false">IF(C320=0,"",D320/C320)</f>
        <v>1</v>
      </c>
    </row>
    <row r="321" customFormat="false" ht="15" hidden="false" customHeight="false" outlineLevel="0" collapsed="false">
      <c r="A321" s="37" t="s">
        <v>476</v>
      </c>
      <c r="B321" s="37" t="s">
        <v>273</v>
      </c>
      <c r="C321" s="37" t="n">
        <v>22</v>
      </c>
      <c r="D321" s="37" t="n">
        <v>22</v>
      </c>
      <c r="E321" s="37" t="n">
        <v>0</v>
      </c>
      <c r="F321" s="37" t="n">
        <v>1</v>
      </c>
      <c r="G321" s="37" t="n">
        <v>1</v>
      </c>
      <c r="H321" s="37" t="n">
        <v>1</v>
      </c>
      <c r="I321" s="37" t="n">
        <v>0</v>
      </c>
      <c r="J321" s="40" t="n">
        <f aca="false">IF(C321=0,"",D321/C321)</f>
        <v>1</v>
      </c>
    </row>
    <row r="322" customFormat="false" ht="15" hidden="false" customHeight="false" outlineLevel="0" collapsed="false">
      <c r="A322" s="37" t="s">
        <v>476</v>
      </c>
      <c r="B322" s="37" t="s">
        <v>274</v>
      </c>
      <c r="C322" s="37" t="n">
        <v>22</v>
      </c>
      <c r="D322" s="37" t="n">
        <v>22</v>
      </c>
      <c r="E322" s="37" t="n">
        <v>1</v>
      </c>
      <c r="F322" s="37" t="n">
        <v>2</v>
      </c>
      <c r="G322" s="37" t="n">
        <v>1</v>
      </c>
      <c r="H322" s="37" t="n">
        <v>4</v>
      </c>
      <c r="I322" s="37" t="n">
        <v>0</v>
      </c>
      <c r="J322" s="40" t="n">
        <f aca="false">IF(C322=0,"",D322/C322)</f>
        <v>1</v>
      </c>
    </row>
    <row r="323" customFormat="false" ht="15" hidden="false" customHeight="false" outlineLevel="0" collapsed="false">
      <c r="A323" s="37" t="s">
        <v>476</v>
      </c>
      <c r="B323" s="37" t="s">
        <v>275</v>
      </c>
      <c r="C323" s="37" t="n">
        <v>22</v>
      </c>
      <c r="D323" s="37" t="n">
        <v>20</v>
      </c>
      <c r="E323" s="37" t="n">
        <v>1</v>
      </c>
      <c r="F323" s="37" t="n">
        <v>1</v>
      </c>
      <c r="G323" s="37" t="n">
        <v>0</v>
      </c>
      <c r="H323" s="37" t="n">
        <v>0</v>
      </c>
      <c r="I323" s="37" t="n">
        <v>1</v>
      </c>
      <c r="J323" s="40" t="n">
        <f aca="false">IF(C323=0,"",D323/C323)</f>
        <v>0.909090909090909</v>
      </c>
    </row>
    <row r="324" customFormat="false" ht="15" hidden="false" customHeight="false" outlineLevel="0" collapsed="false">
      <c r="A324" s="37" t="s">
        <v>476</v>
      </c>
      <c r="B324" s="37" t="s">
        <v>276</v>
      </c>
      <c r="C324" s="37" t="n">
        <v>22</v>
      </c>
      <c r="D324" s="37" t="n">
        <v>18</v>
      </c>
      <c r="E324" s="37" t="n">
        <v>1</v>
      </c>
      <c r="F324" s="37" t="n">
        <v>1</v>
      </c>
      <c r="G324" s="37" t="n">
        <v>1</v>
      </c>
      <c r="H324" s="37" t="n">
        <v>1</v>
      </c>
      <c r="I324" s="37" t="n">
        <v>1</v>
      </c>
      <c r="J324" s="40" t="n">
        <f aca="false">IF(C324=0,"",D324/C324)</f>
        <v>0.818181818181818</v>
      </c>
    </row>
    <row r="325" customFormat="false" ht="15" hidden="false" customHeight="false" outlineLevel="0" collapsed="false">
      <c r="A325" s="37" t="s">
        <v>476</v>
      </c>
      <c r="B325" s="37" t="s">
        <v>277</v>
      </c>
      <c r="C325" s="37" t="n">
        <v>22</v>
      </c>
      <c r="D325" s="37" t="n">
        <v>18</v>
      </c>
      <c r="E325" s="37" t="n">
        <v>1</v>
      </c>
      <c r="F325" s="37" t="n">
        <v>1</v>
      </c>
      <c r="G325" s="37" t="n">
        <v>0</v>
      </c>
      <c r="H325" s="37" t="n">
        <v>2</v>
      </c>
      <c r="I325" s="37" t="n">
        <v>2</v>
      </c>
      <c r="J325" s="40" t="n">
        <f aca="false">IF(C325=0,"",D325/C325)</f>
        <v>0.818181818181818</v>
      </c>
    </row>
    <row r="326" customFormat="false" ht="15" hidden="false" customHeight="false" outlineLevel="0" collapsed="false">
      <c r="A326" s="37" t="s">
        <v>476</v>
      </c>
      <c r="B326" s="37" t="s">
        <v>278</v>
      </c>
      <c r="C326" s="37" t="n">
        <v>22</v>
      </c>
      <c r="D326" s="37" t="n">
        <v>20</v>
      </c>
      <c r="E326" s="37" t="n">
        <v>0</v>
      </c>
      <c r="F326" s="37" t="n">
        <v>2</v>
      </c>
      <c r="G326" s="37" t="n">
        <v>0</v>
      </c>
      <c r="H326" s="37" t="n">
        <v>1</v>
      </c>
      <c r="I326" s="37" t="n">
        <v>1</v>
      </c>
      <c r="J326" s="40" t="n">
        <f aca="false">IF(C326=0,"",D326/C326)</f>
        <v>0.909090909090909</v>
      </c>
    </row>
    <row r="327" customFormat="false" ht="15" hidden="false" customHeight="false" outlineLevel="0" collapsed="false">
      <c r="A327" s="37" t="s">
        <v>476</v>
      </c>
      <c r="B327" s="37" t="s">
        <v>279</v>
      </c>
      <c r="C327" s="37" t="n">
        <v>22</v>
      </c>
      <c r="D327" s="37" t="n">
        <v>20</v>
      </c>
      <c r="E327" s="37" t="n">
        <v>0</v>
      </c>
      <c r="F327" s="37" t="n">
        <v>2</v>
      </c>
      <c r="G327" s="37" t="n">
        <v>1</v>
      </c>
      <c r="H327" s="37" t="n">
        <v>4</v>
      </c>
      <c r="I327" s="37" t="n">
        <v>0</v>
      </c>
      <c r="J327" s="40" t="n">
        <f aca="false">IF(C327=0,"",D327/C327)</f>
        <v>0.909090909090909</v>
      </c>
    </row>
    <row r="328" customFormat="false" ht="15" hidden="false" customHeight="false" outlineLevel="0" collapsed="false">
      <c r="A328" s="37" t="s">
        <v>476</v>
      </c>
      <c r="B328" s="37" t="s">
        <v>280</v>
      </c>
      <c r="C328" s="37" t="n">
        <v>22</v>
      </c>
      <c r="D328" s="37" t="n">
        <v>22</v>
      </c>
      <c r="E328" s="37" t="n">
        <v>0</v>
      </c>
      <c r="F328" s="37" t="n">
        <v>0</v>
      </c>
      <c r="G328" s="37" t="n">
        <v>1</v>
      </c>
      <c r="H328" s="37" t="n">
        <v>3</v>
      </c>
      <c r="I328" s="37" t="n">
        <v>1</v>
      </c>
      <c r="J328" s="40" t="n">
        <f aca="false">IF(C328=0,"",D328/C328)</f>
        <v>1</v>
      </c>
    </row>
    <row r="329" customFormat="false" ht="15" hidden="false" customHeight="false" outlineLevel="0" collapsed="false">
      <c r="A329" s="37" t="s">
        <v>476</v>
      </c>
      <c r="B329" s="37" t="s">
        <v>281</v>
      </c>
      <c r="C329" s="37" t="n">
        <v>22</v>
      </c>
      <c r="D329" s="37" t="n">
        <v>20</v>
      </c>
      <c r="E329" s="37" t="n">
        <v>1</v>
      </c>
      <c r="F329" s="37" t="n">
        <v>1</v>
      </c>
      <c r="G329" s="37" t="n">
        <v>0</v>
      </c>
      <c r="H329" s="37" t="n">
        <v>0</v>
      </c>
      <c r="I329" s="37" t="n">
        <v>4</v>
      </c>
      <c r="J329" s="40" t="n">
        <f aca="false">IF(C329=0,"",D329/C329)</f>
        <v>0.909090909090909</v>
      </c>
    </row>
    <row r="330" customFormat="false" ht="15" hidden="false" customHeight="false" outlineLevel="0" collapsed="false">
      <c r="A330" s="37" t="s">
        <v>480</v>
      </c>
      <c r="B330" s="37" t="s">
        <v>270</v>
      </c>
      <c r="C330" s="37" t="n">
        <v>22</v>
      </c>
      <c r="D330" s="37" t="n">
        <v>19</v>
      </c>
      <c r="E330" s="37" t="n">
        <v>0</v>
      </c>
      <c r="F330" s="37" t="n">
        <v>3</v>
      </c>
      <c r="G330" s="37" t="n">
        <v>1</v>
      </c>
      <c r="H330" s="37" t="n">
        <v>2</v>
      </c>
      <c r="I330" s="37" t="n">
        <v>2</v>
      </c>
      <c r="J330" s="40" t="n">
        <f aca="false">IF(C330=0,"",D330/C330)</f>
        <v>0.863636363636364</v>
      </c>
    </row>
    <row r="331" customFormat="false" ht="15" hidden="false" customHeight="false" outlineLevel="0" collapsed="false">
      <c r="A331" s="37" t="s">
        <v>480</v>
      </c>
      <c r="B331" s="37" t="s">
        <v>271</v>
      </c>
      <c r="C331" s="37" t="n">
        <v>22</v>
      </c>
      <c r="D331" s="37" t="n">
        <v>20</v>
      </c>
      <c r="E331" s="37" t="n">
        <v>1</v>
      </c>
      <c r="F331" s="37" t="n">
        <v>2</v>
      </c>
      <c r="G331" s="37" t="n">
        <v>0</v>
      </c>
      <c r="H331" s="37" t="n">
        <v>1</v>
      </c>
      <c r="I331" s="37" t="n">
        <v>4</v>
      </c>
      <c r="J331" s="40" t="n">
        <f aca="false">IF(C331=0,"",D331/C331)</f>
        <v>0.909090909090909</v>
      </c>
    </row>
    <row r="332" customFormat="false" ht="15" hidden="false" customHeight="false" outlineLevel="0" collapsed="false">
      <c r="A332" s="37" t="s">
        <v>480</v>
      </c>
      <c r="B332" s="37" t="s">
        <v>272</v>
      </c>
      <c r="C332" s="37" t="n">
        <v>22</v>
      </c>
      <c r="D332" s="37" t="n">
        <v>21</v>
      </c>
      <c r="E332" s="37" t="n">
        <v>1</v>
      </c>
      <c r="F332" s="37" t="n">
        <v>0</v>
      </c>
      <c r="G332" s="37" t="n">
        <v>0</v>
      </c>
      <c r="H332" s="37" t="n">
        <v>0</v>
      </c>
      <c r="I332" s="37" t="n">
        <v>4</v>
      </c>
      <c r="J332" s="40" t="n">
        <f aca="false">IF(C332=0,"",D332/C332)</f>
        <v>0.954545454545455</v>
      </c>
    </row>
    <row r="333" customFormat="false" ht="15" hidden="false" customHeight="false" outlineLevel="0" collapsed="false">
      <c r="A333" s="37" t="s">
        <v>480</v>
      </c>
      <c r="B333" s="37" t="s">
        <v>273</v>
      </c>
      <c r="C333" s="37" t="n">
        <v>22</v>
      </c>
      <c r="D333" s="37" t="n">
        <v>22</v>
      </c>
      <c r="E333" s="37" t="n">
        <v>1</v>
      </c>
      <c r="F333" s="37" t="n">
        <v>1</v>
      </c>
      <c r="G333" s="37" t="n">
        <v>0</v>
      </c>
      <c r="H333" s="37" t="n">
        <v>1</v>
      </c>
      <c r="I333" s="37" t="n">
        <v>5</v>
      </c>
      <c r="J333" s="40" t="n">
        <f aca="false">IF(C333=0,"",D333/C333)</f>
        <v>1</v>
      </c>
    </row>
    <row r="334" customFormat="false" ht="15" hidden="false" customHeight="false" outlineLevel="0" collapsed="false">
      <c r="A334" s="37" t="s">
        <v>480</v>
      </c>
      <c r="B334" s="37" t="s">
        <v>274</v>
      </c>
      <c r="C334" s="37" t="n">
        <v>22</v>
      </c>
      <c r="D334" s="37" t="n">
        <v>19</v>
      </c>
      <c r="E334" s="37" t="n">
        <v>2</v>
      </c>
      <c r="F334" s="37" t="n">
        <v>0</v>
      </c>
      <c r="G334" s="37" t="n">
        <v>0</v>
      </c>
      <c r="H334" s="37" t="n">
        <v>0</v>
      </c>
      <c r="I334" s="37" t="n">
        <v>0</v>
      </c>
      <c r="J334" s="40" t="n">
        <f aca="false">IF(C334=0,"",D334/C334)</f>
        <v>0.863636363636364</v>
      </c>
    </row>
    <row r="335" customFormat="false" ht="15" hidden="false" customHeight="false" outlineLevel="0" collapsed="false">
      <c r="A335" s="37" t="s">
        <v>480</v>
      </c>
      <c r="B335" s="37" t="s">
        <v>275</v>
      </c>
      <c r="C335" s="37" t="n">
        <v>22</v>
      </c>
      <c r="D335" s="37" t="n">
        <v>20</v>
      </c>
      <c r="E335" s="37" t="n">
        <v>0</v>
      </c>
      <c r="F335" s="37" t="n">
        <v>1</v>
      </c>
      <c r="G335" s="37" t="n">
        <v>0</v>
      </c>
      <c r="H335" s="37" t="n">
        <v>1</v>
      </c>
      <c r="I335" s="37" t="n">
        <v>0</v>
      </c>
      <c r="J335" s="40" t="n">
        <f aca="false">IF(C335=0,"",D335/C335)</f>
        <v>0.909090909090909</v>
      </c>
    </row>
    <row r="336" customFormat="false" ht="15" hidden="false" customHeight="false" outlineLevel="0" collapsed="false">
      <c r="A336" s="37" t="s">
        <v>480</v>
      </c>
      <c r="B336" s="37" t="s">
        <v>276</v>
      </c>
      <c r="C336" s="37" t="n">
        <v>22</v>
      </c>
      <c r="D336" s="37" t="n">
        <v>21</v>
      </c>
      <c r="E336" s="37" t="n">
        <v>1</v>
      </c>
      <c r="F336" s="37" t="n">
        <v>2</v>
      </c>
      <c r="G336" s="37" t="n">
        <v>0</v>
      </c>
      <c r="H336" s="37" t="n">
        <v>2</v>
      </c>
      <c r="I336" s="37" t="n">
        <v>5</v>
      </c>
      <c r="J336" s="40" t="n">
        <f aca="false">IF(C336=0,"",D336/C336)</f>
        <v>0.954545454545455</v>
      </c>
    </row>
    <row r="337" customFormat="false" ht="15" hidden="false" customHeight="false" outlineLevel="0" collapsed="false">
      <c r="A337" s="37" t="s">
        <v>480</v>
      </c>
      <c r="B337" s="37" t="s">
        <v>277</v>
      </c>
      <c r="C337" s="37" t="n">
        <v>22</v>
      </c>
      <c r="D337" s="37" t="n">
        <v>19</v>
      </c>
      <c r="E337" s="37" t="n">
        <v>0</v>
      </c>
      <c r="F337" s="37" t="n">
        <v>1</v>
      </c>
      <c r="G337" s="37" t="n">
        <v>0</v>
      </c>
      <c r="H337" s="37" t="n">
        <v>1</v>
      </c>
      <c r="I337" s="37" t="n">
        <v>0</v>
      </c>
      <c r="J337" s="40" t="n">
        <f aca="false">IF(C337=0,"",D337/C337)</f>
        <v>0.863636363636364</v>
      </c>
    </row>
    <row r="338" customFormat="false" ht="15" hidden="false" customHeight="false" outlineLevel="0" collapsed="false">
      <c r="A338" s="37" t="s">
        <v>480</v>
      </c>
      <c r="B338" s="37" t="s">
        <v>278</v>
      </c>
      <c r="C338" s="37" t="n">
        <v>22</v>
      </c>
      <c r="D338" s="37" t="n">
        <v>22</v>
      </c>
      <c r="E338" s="37" t="n">
        <v>1</v>
      </c>
      <c r="F338" s="37" t="n">
        <v>2</v>
      </c>
      <c r="G338" s="37" t="n">
        <v>0</v>
      </c>
      <c r="H338" s="37" t="n">
        <v>4</v>
      </c>
      <c r="I338" s="37" t="n">
        <v>0</v>
      </c>
      <c r="J338" s="40" t="n">
        <f aca="false">IF(C338=0,"",D338/C338)</f>
        <v>1</v>
      </c>
    </row>
    <row r="339" customFormat="false" ht="15" hidden="false" customHeight="false" outlineLevel="0" collapsed="false">
      <c r="A339" s="37" t="s">
        <v>480</v>
      </c>
      <c r="B339" s="37" t="s">
        <v>279</v>
      </c>
      <c r="C339" s="37" t="n">
        <v>22</v>
      </c>
      <c r="D339" s="37" t="n">
        <v>20</v>
      </c>
      <c r="E339" s="37" t="n">
        <v>1</v>
      </c>
      <c r="F339" s="37" t="n">
        <v>4</v>
      </c>
      <c r="G339" s="37" t="n">
        <v>0</v>
      </c>
      <c r="H339" s="37" t="n">
        <v>2</v>
      </c>
      <c r="I339" s="37" t="n">
        <v>0</v>
      </c>
      <c r="J339" s="40" t="n">
        <f aca="false">IF(C339=0,"",D339/C339)</f>
        <v>0.909090909090909</v>
      </c>
    </row>
    <row r="340" customFormat="false" ht="15" hidden="false" customHeight="false" outlineLevel="0" collapsed="false">
      <c r="A340" s="37" t="s">
        <v>480</v>
      </c>
      <c r="B340" s="37" t="s">
        <v>280</v>
      </c>
      <c r="C340" s="37" t="n">
        <v>22</v>
      </c>
      <c r="D340" s="37" t="n">
        <v>19</v>
      </c>
      <c r="E340" s="37" t="n">
        <v>1</v>
      </c>
      <c r="F340" s="37" t="n">
        <v>0</v>
      </c>
      <c r="G340" s="37" t="n">
        <v>0</v>
      </c>
      <c r="H340" s="37" t="n">
        <v>1</v>
      </c>
      <c r="I340" s="37" t="n">
        <v>0</v>
      </c>
      <c r="J340" s="40" t="n">
        <f aca="false">IF(C340=0,"",D340/C340)</f>
        <v>0.863636363636364</v>
      </c>
    </row>
    <row r="341" customFormat="false" ht="15" hidden="false" customHeight="false" outlineLevel="0" collapsed="false">
      <c r="A341" s="37" t="s">
        <v>480</v>
      </c>
      <c r="B341" s="37" t="s">
        <v>281</v>
      </c>
      <c r="C341" s="37" t="n">
        <v>22</v>
      </c>
      <c r="D341" s="37" t="n">
        <v>20</v>
      </c>
      <c r="E341" s="37" t="n">
        <v>3</v>
      </c>
      <c r="F341" s="37" t="n">
        <v>0</v>
      </c>
      <c r="G341" s="37" t="n">
        <v>0</v>
      </c>
      <c r="H341" s="37" t="n">
        <v>2</v>
      </c>
      <c r="I341" s="37" t="n">
        <v>1</v>
      </c>
      <c r="J341" s="40" t="n">
        <f aca="false">IF(C341=0,"",D341/C341)</f>
        <v>0.909090909090909</v>
      </c>
    </row>
    <row r="342" customFormat="false" ht="15" hidden="false" customHeight="false" outlineLevel="0" collapsed="false">
      <c r="A342" s="37" t="s">
        <v>487</v>
      </c>
      <c r="B342" s="37" t="s">
        <v>270</v>
      </c>
      <c r="C342" s="37" t="n">
        <v>22</v>
      </c>
      <c r="D342" s="37" t="n">
        <v>21</v>
      </c>
      <c r="E342" s="37" t="n">
        <v>1</v>
      </c>
      <c r="F342" s="37" t="n">
        <v>1</v>
      </c>
      <c r="G342" s="37" t="n">
        <v>0</v>
      </c>
      <c r="H342" s="37" t="n">
        <v>0</v>
      </c>
      <c r="I342" s="37" t="n">
        <v>1</v>
      </c>
      <c r="J342" s="40" t="n">
        <f aca="false">IF(C342=0,"",D342/C342)</f>
        <v>0.954545454545455</v>
      </c>
    </row>
    <row r="343" customFormat="false" ht="15" hidden="false" customHeight="false" outlineLevel="0" collapsed="false">
      <c r="A343" s="37" t="s">
        <v>487</v>
      </c>
      <c r="B343" s="37" t="s">
        <v>271</v>
      </c>
      <c r="C343" s="37" t="n">
        <v>22</v>
      </c>
      <c r="D343" s="37" t="n">
        <v>20</v>
      </c>
      <c r="E343" s="37" t="n">
        <v>0</v>
      </c>
      <c r="F343" s="37" t="n">
        <v>3</v>
      </c>
      <c r="G343" s="37" t="n">
        <v>0</v>
      </c>
      <c r="H343" s="37" t="n">
        <v>0</v>
      </c>
      <c r="I343" s="37" t="n">
        <v>2</v>
      </c>
      <c r="J343" s="40" t="n">
        <f aca="false">IF(C343=0,"",D343/C343)</f>
        <v>0.909090909090909</v>
      </c>
    </row>
    <row r="344" customFormat="false" ht="15" hidden="false" customHeight="false" outlineLevel="0" collapsed="false">
      <c r="A344" s="37" t="s">
        <v>487</v>
      </c>
      <c r="B344" s="37" t="s">
        <v>272</v>
      </c>
      <c r="C344" s="37" t="n">
        <v>22</v>
      </c>
      <c r="D344" s="37" t="n">
        <v>21</v>
      </c>
      <c r="E344" s="37" t="n">
        <v>0</v>
      </c>
      <c r="F344" s="37" t="n">
        <v>1</v>
      </c>
      <c r="G344" s="37" t="n">
        <v>0</v>
      </c>
      <c r="H344" s="37" t="n">
        <v>2</v>
      </c>
      <c r="I344" s="37" t="n">
        <v>2</v>
      </c>
      <c r="J344" s="40" t="n">
        <f aca="false">IF(C344=0,"",D344/C344)</f>
        <v>0.954545454545455</v>
      </c>
    </row>
    <row r="345" customFormat="false" ht="15" hidden="false" customHeight="false" outlineLevel="0" collapsed="false">
      <c r="A345" s="37" t="s">
        <v>487</v>
      </c>
      <c r="B345" s="37" t="s">
        <v>273</v>
      </c>
      <c r="C345" s="37" t="n">
        <v>22</v>
      </c>
      <c r="D345" s="37" t="n">
        <v>21</v>
      </c>
      <c r="E345" s="37" t="n">
        <v>1</v>
      </c>
      <c r="F345" s="37" t="n">
        <v>0</v>
      </c>
      <c r="G345" s="37" t="n">
        <v>0</v>
      </c>
      <c r="H345" s="37" t="n">
        <v>3</v>
      </c>
      <c r="I345" s="37" t="n">
        <v>0</v>
      </c>
      <c r="J345" s="40" t="n">
        <f aca="false">IF(C345=0,"",D345/C345)</f>
        <v>0.954545454545455</v>
      </c>
    </row>
    <row r="346" customFormat="false" ht="15" hidden="false" customHeight="false" outlineLevel="0" collapsed="false">
      <c r="A346" s="37" t="s">
        <v>487</v>
      </c>
      <c r="B346" s="37" t="s">
        <v>274</v>
      </c>
      <c r="C346" s="37" t="n">
        <v>22</v>
      </c>
      <c r="D346" s="37" t="n">
        <v>18</v>
      </c>
      <c r="E346" s="37" t="n">
        <v>1</v>
      </c>
      <c r="F346" s="37" t="n">
        <v>1</v>
      </c>
      <c r="G346" s="37" t="n">
        <v>0</v>
      </c>
      <c r="H346" s="37" t="n">
        <v>2</v>
      </c>
      <c r="I346" s="37" t="n">
        <v>0</v>
      </c>
      <c r="J346" s="40" t="n">
        <f aca="false">IF(C346=0,"",D346/C346)</f>
        <v>0.818181818181818</v>
      </c>
    </row>
    <row r="347" customFormat="false" ht="15" hidden="false" customHeight="false" outlineLevel="0" collapsed="false">
      <c r="A347" s="37" t="s">
        <v>487</v>
      </c>
      <c r="B347" s="37" t="s">
        <v>275</v>
      </c>
      <c r="C347" s="37" t="n">
        <v>22</v>
      </c>
      <c r="D347" s="37" t="n">
        <v>22</v>
      </c>
      <c r="E347" s="37" t="n">
        <v>0</v>
      </c>
      <c r="F347" s="37" t="n">
        <v>1</v>
      </c>
      <c r="G347" s="37" t="n">
        <v>0</v>
      </c>
      <c r="H347" s="37" t="n">
        <v>0</v>
      </c>
      <c r="I347" s="37" t="n">
        <v>4</v>
      </c>
      <c r="J347" s="40" t="n">
        <f aca="false">IF(C347=0,"",D347/C347)</f>
        <v>1</v>
      </c>
    </row>
    <row r="348" customFormat="false" ht="15" hidden="false" customHeight="false" outlineLevel="0" collapsed="false">
      <c r="A348" s="37" t="s">
        <v>487</v>
      </c>
      <c r="B348" s="37" t="s">
        <v>276</v>
      </c>
      <c r="C348" s="37" t="n">
        <v>22</v>
      </c>
      <c r="D348" s="37" t="n">
        <v>19</v>
      </c>
      <c r="E348" s="37" t="n">
        <v>3</v>
      </c>
      <c r="F348" s="37" t="n">
        <v>0</v>
      </c>
      <c r="G348" s="37" t="n">
        <v>0</v>
      </c>
      <c r="H348" s="37" t="n">
        <v>1</v>
      </c>
      <c r="I348" s="37" t="n">
        <v>0</v>
      </c>
      <c r="J348" s="40" t="n">
        <f aca="false">IF(C348=0,"",D348/C348)</f>
        <v>0.863636363636364</v>
      </c>
    </row>
    <row r="349" customFormat="false" ht="15" hidden="false" customHeight="false" outlineLevel="0" collapsed="false">
      <c r="A349" s="37" t="s">
        <v>487</v>
      </c>
      <c r="B349" s="37" t="s">
        <v>277</v>
      </c>
      <c r="C349" s="37" t="n">
        <v>22</v>
      </c>
      <c r="D349" s="37" t="n">
        <v>22</v>
      </c>
      <c r="E349" s="37" t="n">
        <v>1</v>
      </c>
      <c r="F349" s="37" t="n">
        <v>1</v>
      </c>
      <c r="G349" s="37" t="n">
        <v>0</v>
      </c>
      <c r="H349" s="37" t="n">
        <v>1</v>
      </c>
      <c r="I349" s="37" t="n">
        <v>4</v>
      </c>
      <c r="J349" s="40" t="n">
        <f aca="false">IF(C349=0,"",D349/C349)</f>
        <v>1</v>
      </c>
    </row>
    <row r="350" customFormat="false" ht="15" hidden="false" customHeight="false" outlineLevel="0" collapsed="false">
      <c r="A350" s="37" t="s">
        <v>487</v>
      </c>
      <c r="B350" s="37" t="s">
        <v>278</v>
      </c>
      <c r="C350" s="37" t="n">
        <v>22</v>
      </c>
      <c r="D350" s="37" t="n">
        <v>20</v>
      </c>
      <c r="E350" s="37" t="n">
        <v>3</v>
      </c>
      <c r="F350" s="37" t="n">
        <v>0</v>
      </c>
      <c r="G350" s="37" t="n">
        <v>0</v>
      </c>
      <c r="H350" s="37" t="n">
        <v>1</v>
      </c>
      <c r="I350" s="37" t="n">
        <v>1</v>
      </c>
      <c r="J350" s="40" t="n">
        <f aca="false">IF(C350=0,"",D350/C350)</f>
        <v>0.909090909090909</v>
      </c>
    </row>
    <row r="351" customFormat="false" ht="15" hidden="false" customHeight="false" outlineLevel="0" collapsed="false">
      <c r="A351" s="37" t="s">
        <v>487</v>
      </c>
      <c r="B351" s="37" t="s">
        <v>279</v>
      </c>
      <c r="C351" s="37" t="n">
        <v>22</v>
      </c>
      <c r="D351" s="37" t="n">
        <v>20</v>
      </c>
      <c r="E351" s="37" t="n">
        <v>2</v>
      </c>
      <c r="F351" s="37" t="n">
        <v>1</v>
      </c>
      <c r="G351" s="37" t="n">
        <v>1</v>
      </c>
      <c r="H351" s="37" t="n">
        <v>1</v>
      </c>
      <c r="I351" s="37" t="n">
        <v>2</v>
      </c>
      <c r="J351" s="40" t="n">
        <f aca="false">IF(C351=0,"",D351/C351)</f>
        <v>0.909090909090909</v>
      </c>
    </row>
    <row r="352" customFormat="false" ht="15" hidden="false" customHeight="false" outlineLevel="0" collapsed="false">
      <c r="A352" s="37" t="s">
        <v>487</v>
      </c>
      <c r="B352" s="37" t="s">
        <v>280</v>
      </c>
      <c r="C352" s="37" t="n">
        <v>22</v>
      </c>
      <c r="D352" s="37" t="n">
        <v>16</v>
      </c>
      <c r="E352" s="37" t="n">
        <v>1</v>
      </c>
      <c r="F352" s="37" t="n">
        <v>0</v>
      </c>
      <c r="G352" s="37" t="n">
        <v>0</v>
      </c>
      <c r="H352" s="37" t="n">
        <v>1</v>
      </c>
      <c r="I352" s="37" t="n">
        <v>0</v>
      </c>
      <c r="J352" s="40" t="n">
        <f aca="false">IF(C352=0,"",D352/C352)</f>
        <v>0.727272727272727</v>
      </c>
    </row>
    <row r="353" customFormat="false" ht="15" hidden="false" customHeight="false" outlineLevel="0" collapsed="false">
      <c r="A353" s="37" t="s">
        <v>487</v>
      </c>
      <c r="B353" s="37" t="s">
        <v>281</v>
      </c>
      <c r="C353" s="37" t="n">
        <v>22</v>
      </c>
      <c r="D353" s="37" t="n">
        <v>22</v>
      </c>
      <c r="E353" s="37" t="n">
        <v>0</v>
      </c>
      <c r="F353" s="37" t="n">
        <v>0</v>
      </c>
      <c r="G353" s="37" t="n">
        <v>1</v>
      </c>
      <c r="H353" s="37" t="n">
        <v>2</v>
      </c>
      <c r="I353" s="37" t="n">
        <v>5</v>
      </c>
      <c r="J353" s="40" t="n">
        <f aca="false">IF(C353=0,"",D353/C353)</f>
        <v>1</v>
      </c>
    </row>
    <row r="354" customFormat="false" ht="15" hidden="false" customHeight="false" outlineLevel="0" collapsed="false">
      <c r="A354" s="37" t="s">
        <v>490</v>
      </c>
      <c r="B354" s="37" t="s">
        <v>279</v>
      </c>
      <c r="C354" s="37" t="n">
        <v>22</v>
      </c>
      <c r="D354" s="37" t="n">
        <v>20</v>
      </c>
      <c r="E354" s="37" t="n">
        <v>1</v>
      </c>
      <c r="F354" s="37" t="n">
        <v>2</v>
      </c>
      <c r="G354" s="37" t="n">
        <v>0</v>
      </c>
      <c r="H354" s="37" t="n">
        <v>2</v>
      </c>
      <c r="I354" s="37" t="n">
        <v>0</v>
      </c>
      <c r="J354" s="40" t="n">
        <f aca="false">IF(C354=0,"",D354/C354)</f>
        <v>0.909090909090909</v>
      </c>
    </row>
    <row r="355" customFormat="false" ht="15" hidden="false" customHeight="false" outlineLevel="0" collapsed="false">
      <c r="A355" s="37" t="s">
        <v>490</v>
      </c>
      <c r="B355" s="37" t="s">
        <v>280</v>
      </c>
      <c r="C355" s="37" t="n">
        <v>22</v>
      </c>
      <c r="D355" s="37" t="n">
        <v>22</v>
      </c>
      <c r="E355" s="37" t="n">
        <v>0</v>
      </c>
      <c r="F355" s="37" t="n">
        <v>0</v>
      </c>
      <c r="G355" s="37" t="n">
        <v>0</v>
      </c>
      <c r="H355" s="37" t="n">
        <v>2</v>
      </c>
      <c r="I355" s="37" t="n">
        <v>2</v>
      </c>
      <c r="J355" s="40" t="n">
        <f aca="false">IF(C355=0,"",D355/C355)</f>
        <v>1</v>
      </c>
    </row>
    <row r="356" customFormat="false" ht="15" hidden="false" customHeight="false" outlineLevel="0" collapsed="false">
      <c r="A356" s="37" t="s">
        <v>490</v>
      </c>
      <c r="B356" s="37" t="s">
        <v>281</v>
      </c>
      <c r="C356" s="37" t="n">
        <v>22</v>
      </c>
      <c r="D356" s="37" t="n">
        <v>21</v>
      </c>
      <c r="E356" s="37" t="n">
        <v>0</v>
      </c>
      <c r="F356" s="37" t="n">
        <v>2</v>
      </c>
      <c r="G356" s="37" t="n">
        <v>1</v>
      </c>
      <c r="H356" s="37" t="n">
        <v>1</v>
      </c>
      <c r="I356" s="37" t="n">
        <v>0</v>
      </c>
      <c r="J356" s="40" t="n">
        <f aca="false">IF(C356=0,"",D356/C356)</f>
        <v>0.954545454545455</v>
      </c>
    </row>
    <row r="357" customFormat="false" ht="15" hidden="false" customHeight="false" outlineLevel="0" collapsed="false">
      <c r="A357" s="37" t="s">
        <v>496</v>
      </c>
      <c r="B357" s="37" t="s">
        <v>281</v>
      </c>
      <c r="C357" s="37" t="n">
        <v>22</v>
      </c>
      <c r="D357" s="37" t="n">
        <v>19</v>
      </c>
      <c r="E357" s="37" t="n">
        <v>1</v>
      </c>
      <c r="F357" s="37" t="n">
        <v>0</v>
      </c>
      <c r="G357" s="37" t="n">
        <v>0</v>
      </c>
      <c r="H357" s="37" t="n">
        <v>1</v>
      </c>
      <c r="I357" s="37" t="n">
        <v>1</v>
      </c>
      <c r="J357" s="40" t="n">
        <f aca="false">IF(C357=0,"",D357/C357)</f>
        <v>0.863636363636364</v>
      </c>
    </row>
    <row r="358" customFormat="false" ht="15" hidden="false" customHeight="false" outlineLevel="0" collapsed="false">
      <c r="A358" s="37" t="s">
        <v>502</v>
      </c>
      <c r="B358" s="37" t="s">
        <v>270</v>
      </c>
      <c r="C358" s="37" t="n">
        <v>22</v>
      </c>
      <c r="D358" s="37" t="n">
        <v>21</v>
      </c>
      <c r="E358" s="37" t="n">
        <v>0</v>
      </c>
      <c r="F358" s="37" t="n">
        <v>0</v>
      </c>
      <c r="G358" s="37" t="n">
        <v>0</v>
      </c>
      <c r="H358" s="37" t="n">
        <v>2</v>
      </c>
      <c r="I358" s="37" t="n">
        <v>5</v>
      </c>
      <c r="J358" s="40" t="n">
        <f aca="false">IF(C358=0,"",D358/C358)</f>
        <v>0.954545454545455</v>
      </c>
    </row>
    <row r="359" customFormat="false" ht="15" hidden="false" customHeight="false" outlineLevel="0" collapsed="false">
      <c r="A359" s="37" t="s">
        <v>502</v>
      </c>
      <c r="B359" s="37" t="s">
        <v>271</v>
      </c>
      <c r="C359" s="37" t="n">
        <v>22</v>
      </c>
      <c r="D359" s="37" t="n">
        <v>20</v>
      </c>
      <c r="E359" s="37" t="n">
        <v>0</v>
      </c>
      <c r="F359" s="37" t="n">
        <v>1</v>
      </c>
      <c r="G359" s="37" t="n">
        <v>0</v>
      </c>
      <c r="H359" s="37" t="n">
        <v>2</v>
      </c>
      <c r="I359" s="37" t="n">
        <v>23</v>
      </c>
      <c r="J359" s="40" t="n">
        <f aca="false">IF(C359=0,"",D359/C359)</f>
        <v>0.909090909090909</v>
      </c>
    </row>
    <row r="360" customFormat="false" ht="15" hidden="false" customHeight="false" outlineLevel="0" collapsed="false">
      <c r="A360" s="37" t="s">
        <v>502</v>
      </c>
      <c r="B360" s="37" t="s">
        <v>272</v>
      </c>
      <c r="C360" s="37" t="n">
        <v>22</v>
      </c>
      <c r="D360" s="37" t="n">
        <v>19</v>
      </c>
      <c r="E360" s="37" t="n">
        <v>0</v>
      </c>
      <c r="F360" s="37" t="n">
        <v>0</v>
      </c>
      <c r="G360" s="37" t="n">
        <v>1</v>
      </c>
      <c r="H360" s="37" t="n">
        <v>3</v>
      </c>
      <c r="I360" s="37" t="n">
        <v>8</v>
      </c>
      <c r="J360" s="40" t="n">
        <f aca="false">IF(C360=0,"",D360/C360)</f>
        <v>0.863636363636364</v>
      </c>
    </row>
    <row r="361" customFormat="false" ht="15" hidden="false" customHeight="false" outlineLevel="0" collapsed="false">
      <c r="A361" s="37" t="s">
        <v>502</v>
      </c>
      <c r="B361" s="37" t="s">
        <v>273</v>
      </c>
      <c r="C361" s="37" t="n">
        <v>22</v>
      </c>
      <c r="D361" s="37" t="n">
        <v>20</v>
      </c>
      <c r="E361" s="37" t="n">
        <v>3</v>
      </c>
      <c r="F361" s="37" t="n">
        <v>0</v>
      </c>
      <c r="G361" s="37" t="n">
        <v>0</v>
      </c>
      <c r="H361" s="37" t="n">
        <v>1</v>
      </c>
      <c r="I361" s="37" t="n">
        <v>2</v>
      </c>
      <c r="J361" s="40" t="n">
        <f aca="false">IF(C361=0,"",D361/C361)</f>
        <v>0.909090909090909</v>
      </c>
    </row>
    <row r="362" customFormat="false" ht="15" hidden="false" customHeight="false" outlineLevel="0" collapsed="false">
      <c r="A362" s="37" t="s">
        <v>502</v>
      </c>
      <c r="B362" s="37" t="s">
        <v>274</v>
      </c>
      <c r="C362" s="37" t="n">
        <v>22</v>
      </c>
      <c r="D362" s="37" t="n">
        <v>20</v>
      </c>
      <c r="E362" s="37" t="n">
        <v>1</v>
      </c>
      <c r="F362" s="37" t="n">
        <v>1</v>
      </c>
      <c r="G362" s="37" t="n">
        <v>0</v>
      </c>
      <c r="H362" s="37" t="n">
        <v>1</v>
      </c>
      <c r="I362" s="37" t="n">
        <v>1</v>
      </c>
      <c r="J362" s="40" t="n">
        <f aca="false">IF(C362=0,"",D362/C362)</f>
        <v>0.909090909090909</v>
      </c>
    </row>
    <row r="363" customFormat="false" ht="15" hidden="false" customHeight="false" outlineLevel="0" collapsed="false">
      <c r="A363" s="37" t="s">
        <v>502</v>
      </c>
      <c r="B363" s="37" t="s">
        <v>275</v>
      </c>
      <c r="C363" s="37" t="n">
        <v>22</v>
      </c>
      <c r="D363" s="37" t="n">
        <v>22</v>
      </c>
      <c r="E363" s="37" t="n">
        <v>0</v>
      </c>
      <c r="F363" s="37" t="n">
        <v>0</v>
      </c>
      <c r="G363" s="37" t="n">
        <v>0</v>
      </c>
      <c r="H363" s="37" t="n">
        <v>3</v>
      </c>
      <c r="I363" s="37" t="n">
        <v>7</v>
      </c>
      <c r="J363" s="40" t="n">
        <f aca="false">IF(C363=0,"",D363/C363)</f>
        <v>1</v>
      </c>
    </row>
    <row r="364" customFormat="false" ht="15" hidden="false" customHeight="false" outlineLevel="0" collapsed="false">
      <c r="A364" s="37" t="s">
        <v>502</v>
      </c>
      <c r="B364" s="37" t="s">
        <v>276</v>
      </c>
      <c r="C364" s="37" t="n">
        <v>22</v>
      </c>
      <c r="D364" s="37" t="n">
        <v>21</v>
      </c>
      <c r="E364" s="37" t="n">
        <v>0</v>
      </c>
      <c r="F364" s="37" t="n">
        <v>0</v>
      </c>
      <c r="G364" s="37" t="n">
        <v>0</v>
      </c>
      <c r="H364" s="37" t="n">
        <v>1</v>
      </c>
      <c r="I364" s="37" t="n">
        <v>4</v>
      </c>
      <c r="J364" s="40" t="n">
        <f aca="false">IF(C364=0,"",D364/C364)</f>
        <v>0.954545454545455</v>
      </c>
    </row>
    <row r="365" customFormat="false" ht="15" hidden="false" customHeight="false" outlineLevel="0" collapsed="false">
      <c r="A365" s="37" t="s">
        <v>502</v>
      </c>
      <c r="B365" s="37" t="s">
        <v>277</v>
      </c>
      <c r="C365" s="37" t="n">
        <v>22</v>
      </c>
      <c r="D365" s="37" t="n">
        <v>21</v>
      </c>
      <c r="E365" s="37" t="n">
        <v>2</v>
      </c>
      <c r="F365" s="37" t="n">
        <v>0</v>
      </c>
      <c r="G365" s="37" t="n">
        <v>0</v>
      </c>
      <c r="H365" s="37" t="n">
        <v>2</v>
      </c>
      <c r="I365" s="37" t="n">
        <v>22</v>
      </c>
      <c r="J365" s="40" t="n">
        <f aca="false">IF(C365=0,"",D365/C365)</f>
        <v>0.954545454545455</v>
      </c>
    </row>
    <row r="366" customFormat="false" ht="15" hidden="false" customHeight="false" outlineLevel="0" collapsed="false">
      <c r="A366" s="37" t="s">
        <v>502</v>
      </c>
      <c r="B366" s="37" t="s">
        <v>278</v>
      </c>
      <c r="C366" s="37" t="n">
        <v>22</v>
      </c>
      <c r="D366" s="37" t="n">
        <v>21</v>
      </c>
      <c r="E366" s="37" t="n">
        <v>1</v>
      </c>
      <c r="F366" s="37" t="n">
        <v>0</v>
      </c>
      <c r="G366" s="37" t="n">
        <v>0</v>
      </c>
      <c r="H366" s="37" t="n">
        <v>2</v>
      </c>
      <c r="I366" s="37" t="n">
        <v>17</v>
      </c>
      <c r="J366" s="40" t="n">
        <f aca="false">IF(C366=0,"",D366/C366)</f>
        <v>0.954545454545455</v>
      </c>
    </row>
    <row r="367" customFormat="false" ht="15" hidden="false" customHeight="false" outlineLevel="0" collapsed="false">
      <c r="A367" s="37" t="s">
        <v>502</v>
      </c>
      <c r="B367" s="37" t="s">
        <v>279</v>
      </c>
      <c r="C367" s="37" t="n">
        <v>22</v>
      </c>
      <c r="D367" s="37" t="n">
        <v>20</v>
      </c>
      <c r="E367" s="37" t="n">
        <v>0</v>
      </c>
      <c r="F367" s="37" t="n">
        <v>1</v>
      </c>
      <c r="G367" s="37" t="n">
        <v>2</v>
      </c>
      <c r="H367" s="37" t="n">
        <v>1</v>
      </c>
      <c r="I367" s="37" t="n">
        <v>3</v>
      </c>
      <c r="J367" s="40" t="n">
        <f aca="false">IF(C367=0,"",D367/C367)</f>
        <v>0.909090909090909</v>
      </c>
    </row>
    <row r="368" customFormat="false" ht="15" hidden="false" customHeight="false" outlineLevel="0" collapsed="false">
      <c r="A368" s="37" t="s">
        <v>502</v>
      </c>
      <c r="B368" s="37" t="s">
        <v>280</v>
      </c>
      <c r="C368" s="37" t="n">
        <v>22</v>
      </c>
      <c r="D368" s="37" t="n">
        <v>21</v>
      </c>
      <c r="E368" s="37" t="n">
        <v>1</v>
      </c>
      <c r="F368" s="37" t="n">
        <v>0</v>
      </c>
      <c r="G368" s="37" t="n">
        <v>1</v>
      </c>
      <c r="H368" s="37" t="n">
        <v>4</v>
      </c>
      <c r="I368" s="37" t="n">
        <v>11</v>
      </c>
      <c r="J368" s="40" t="n">
        <f aca="false">IF(C368=0,"",D368/C368)</f>
        <v>0.954545454545455</v>
      </c>
    </row>
    <row r="369" customFormat="false" ht="15" hidden="false" customHeight="false" outlineLevel="0" collapsed="false">
      <c r="A369" s="37" t="s">
        <v>502</v>
      </c>
      <c r="B369" s="37" t="s">
        <v>281</v>
      </c>
      <c r="C369" s="37" t="n">
        <v>22</v>
      </c>
      <c r="D369" s="37" t="n">
        <v>21</v>
      </c>
      <c r="E369" s="37" t="n">
        <v>1</v>
      </c>
      <c r="F369" s="37" t="n">
        <v>0</v>
      </c>
      <c r="G369" s="37" t="n">
        <v>0</v>
      </c>
      <c r="H369" s="37" t="n">
        <v>1</v>
      </c>
      <c r="I369" s="37" t="n">
        <v>24</v>
      </c>
      <c r="J369" s="40" t="n">
        <f aca="false">IF(C369=0,"",D369/C369)</f>
        <v>0.954545454545455</v>
      </c>
    </row>
    <row r="370" customFormat="false" ht="15" hidden="false" customHeight="false" outlineLevel="0" collapsed="false">
      <c r="A370" s="37" t="s">
        <v>506</v>
      </c>
      <c r="B370" s="37" t="s">
        <v>270</v>
      </c>
      <c r="C370" s="37" t="n">
        <v>22</v>
      </c>
      <c r="D370" s="37" t="n">
        <v>21</v>
      </c>
      <c r="E370" s="37" t="n">
        <v>0</v>
      </c>
      <c r="F370" s="37" t="n">
        <v>1</v>
      </c>
      <c r="G370" s="37" t="n">
        <v>0</v>
      </c>
      <c r="H370" s="37" t="n">
        <v>3</v>
      </c>
      <c r="I370" s="37" t="n">
        <v>1</v>
      </c>
      <c r="J370" s="40" t="n">
        <f aca="false">IF(C370=0,"",D370/C370)</f>
        <v>0.954545454545455</v>
      </c>
    </row>
    <row r="371" customFormat="false" ht="15" hidden="false" customHeight="false" outlineLevel="0" collapsed="false">
      <c r="A371" s="37" t="s">
        <v>506</v>
      </c>
      <c r="B371" s="37" t="s">
        <v>271</v>
      </c>
      <c r="C371" s="37" t="n">
        <v>22</v>
      </c>
      <c r="D371" s="37" t="n">
        <v>19</v>
      </c>
      <c r="E371" s="37" t="n">
        <v>0</v>
      </c>
      <c r="F371" s="37" t="n">
        <v>2</v>
      </c>
      <c r="G371" s="37" t="n">
        <v>0</v>
      </c>
      <c r="H371" s="37" t="n">
        <v>0</v>
      </c>
      <c r="I371" s="37" t="n">
        <v>3</v>
      </c>
      <c r="J371" s="40" t="n">
        <f aca="false">IF(C371=0,"",D371/C371)</f>
        <v>0.863636363636364</v>
      </c>
    </row>
    <row r="372" customFormat="false" ht="15" hidden="false" customHeight="false" outlineLevel="0" collapsed="false">
      <c r="A372" s="37" t="s">
        <v>506</v>
      </c>
      <c r="B372" s="37" t="s">
        <v>272</v>
      </c>
      <c r="C372" s="37" t="n">
        <v>22</v>
      </c>
      <c r="D372" s="37" t="n">
        <v>20</v>
      </c>
      <c r="E372" s="37" t="n">
        <v>0</v>
      </c>
      <c r="F372" s="37" t="n">
        <v>1</v>
      </c>
      <c r="G372" s="37" t="n">
        <v>0</v>
      </c>
      <c r="H372" s="37" t="n">
        <v>4</v>
      </c>
      <c r="I372" s="37" t="n">
        <v>0</v>
      </c>
      <c r="J372" s="40" t="n">
        <f aca="false">IF(C372=0,"",D372/C372)</f>
        <v>0.909090909090909</v>
      </c>
    </row>
    <row r="373" customFormat="false" ht="15" hidden="false" customHeight="false" outlineLevel="0" collapsed="false">
      <c r="A373" s="37" t="s">
        <v>506</v>
      </c>
      <c r="B373" s="37" t="s">
        <v>273</v>
      </c>
      <c r="C373" s="37" t="n">
        <v>22</v>
      </c>
      <c r="D373" s="37" t="n">
        <v>20</v>
      </c>
      <c r="E373" s="37" t="n">
        <v>0</v>
      </c>
      <c r="F373" s="37" t="n">
        <v>3</v>
      </c>
      <c r="G373" s="37" t="n">
        <v>0</v>
      </c>
      <c r="H373" s="37" t="n">
        <v>3</v>
      </c>
      <c r="I373" s="37" t="n">
        <v>4</v>
      </c>
      <c r="J373" s="40" t="n">
        <f aca="false">IF(C373=0,"",D373/C373)</f>
        <v>0.909090909090909</v>
      </c>
    </row>
    <row r="374" customFormat="false" ht="15" hidden="false" customHeight="false" outlineLevel="0" collapsed="false">
      <c r="A374" s="37" t="s">
        <v>506</v>
      </c>
      <c r="B374" s="37" t="s">
        <v>274</v>
      </c>
      <c r="C374" s="37" t="n">
        <v>22</v>
      </c>
      <c r="D374" s="37" t="n">
        <v>20</v>
      </c>
      <c r="E374" s="37" t="n">
        <v>0</v>
      </c>
      <c r="F374" s="37" t="n">
        <v>1</v>
      </c>
      <c r="G374" s="37" t="n">
        <v>0</v>
      </c>
      <c r="H374" s="37" t="n">
        <v>1</v>
      </c>
      <c r="I374" s="37" t="n">
        <v>1</v>
      </c>
      <c r="J374" s="40" t="n">
        <f aca="false">IF(C374=0,"",D374/C374)</f>
        <v>0.909090909090909</v>
      </c>
    </row>
    <row r="375" customFormat="false" ht="15" hidden="false" customHeight="false" outlineLevel="0" collapsed="false">
      <c r="A375" s="37" t="s">
        <v>506</v>
      </c>
      <c r="B375" s="37" t="s">
        <v>275</v>
      </c>
      <c r="C375" s="37" t="n">
        <v>22</v>
      </c>
      <c r="D375" s="37" t="n">
        <v>21</v>
      </c>
      <c r="E375" s="37" t="n">
        <v>0</v>
      </c>
      <c r="F375" s="37" t="n">
        <v>1</v>
      </c>
      <c r="G375" s="37" t="n">
        <v>1</v>
      </c>
      <c r="H375" s="37" t="n">
        <v>0</v>
      </c>
      <c r="I375" s="37" t="n">
        <v>0</v>
      </c>
      <c r="J375" s="40" t="n">
        <f aca="false">IF(C375=0,"",D375/C375)</f>
        <v>0.954545454545455</v>
      </c>
    </row>
    <row r="376" customFormat="false" ht="15" hidden="false" customHeight="false" outlineLevel="0" collapsed="false">
      <c r="A376" s="37" t="s">
        <v>506</v>
      </c>
      <c r="B376" s="37" t="s">
        <v>276</v>
      </c>
      <c r="C376" s="37" t="n">
        <v>22</v>
      </c>
      <c r="D376" s="37" t="n">
        <v>21</v>
      </c>
      <c r="E376" s="37" t="n">
        <v>0</v>
      </c>
      <c r="F376" s="37" t="n">
        <v>1</v>
      </c>
      <c r="G376" s="37" t="n">
        <v>0</v>
      </c>
      <c r="H376" s="37" t="n">
        <v>1</v>
      </c>
      <c r="I376" s="37" t="n">
        <v>3</v>
      </c>
      <c r="J376" s="40" t="n">
        <f aca="false">IF(C376=0,"",D376/C376)</f>
        <v>0.954545454545455</v>
      </c>
    </row>
    <row r="377" customFormat="false" ht="15" hidden="false" customHeight="false" outlineLevel="0" collapsed="false">
      <c r="A377" s="37" t="s">
        <v>506</v>
      </c>
      <c r="B377" s="37" t="s">
        <v>277</v>
      </c>
      <c r="C377" s="37" t="n">
        <v>22</v>
      </c>
      <c r="D377" s="37" t="n">
        <v>21</v>
      </c>
      <c r="E377" s="37" t="n">
        <v>0</v>
      </c>
      <c r="F377" s="37" t="n">
        <v>2</v>
      </c>
      <c r="G377" s="37" t="n">
        <v>0</v>
      </c>
      <c r="H377" s="37" t="n">
        <v>1</v>
      </c>
      <c r="I377" s="37" t="n">
        <v>2</v>
      </c>
      <c r="J377" s="40" t="n">
        <f aca="false">IF(C377=0,"",D377/C377)</f>
        <v>0.954545454545455</v>
      </c>
    </row>
    <row r="378" customFormat="false" ht="15" hidden="false" customHeight="false" outlineLevel="0" collapsed="false">
      <c r="A378" s="37" t="s">
        <v>506</v>
      </c>
      <c r="B378" s="37" t="s">
        <v>278</v>
      </c>
      <c r="C378" s="37" t="n">
        <v>22</v>
      </c>
      <c r="D378" s="37" t="n">
        <v>21</v>
      </c>
      <c r="E378" s="37" t="n">
        <v>0</v>
      </c>
      <c r="F378" s="37" t="n">
        <v>3</v>
      </c>
      <c r="G378" s="37" t="n">
        <v>0</v>
      </c>
      <c r="H378" s="37" t="n">
        <v>1</v>
      </c>
      <c r="I378" s="37" t="n">
        <v>0</v>
      </c>
      <c r="J378" s="40" t="n">
        <f aca="false">IF(C378=0,"",D378/C378)</f>
        <v>0.954545454545455</v>
      </c>
    </row>
    <row r="379" customFormat="false" ht="15" hidden="false" customHeight="false" outlineLevel="0" collapsed="false">
      <c r="A379" s="37" t="s">
        <v>506</v>
      </c>
      <c r="B379" s="37" t="s">
        <v>279</v>
      </c>
      <c r="C379" s="37" t="n">
        <v>22</v>
      </c>
      <c r="D379" s="37" t="n">
        <v>21</v>
      </c>
      <c r="E379" s="37" t="n">
        <v>0</v>
      </c>
      <c r="F379" s="37" t="n">
        <v>2</v>
      </c>
      <c r="G379" s="37" t="n">
        <v>0</v>
      </c>
      <c r="H379" s="37" t="n">
        <v>2</v>
      </c>
      <c r="I379" s="37" t="n">
        <v>1</v>
      </c>
      <c r="J379" s="40" t="n">
        <f aca="false">IF(C379=0,"",D379/C379)</f>
        <v>0.954545454545455</v>
      </c>
    </row>
    <row r="380" customFormat="false" ht="15" hidden="false" customHeight="false" outlineLevel="0" collapsed="false">
      <c r="A380" s="37" t="s">
        <v>506</v>
      </c>
      <c r="B380" s="37" t="s">
        <v>280</v>
      </c>
      <c r="C380" s="37" t="n">
        <v>22</v>
      </c>
      <c r="D380" s="37" t="n">
        <v>17</v>
      </c>
      <c r="E380" s="37" t="n">
        <v>2</v>
      </c>
      <c r="F380" s="37" t="n">
        <v>1</v>
      </c>
      <c r="G380" s="37" t="n">
        <v>0</v>
      </c>
      <c r="H380" s="37" t="n">
        <v>2</v>
      </c>
      <c r="I380" s="37" t="n">
        <v>0</v>
      </c>
      <c r="J380" s="40" t="n">
        <f aca="false">IF(C380=0,"",D380/C380)</f>
        <v>0.772727272727273</v>
      </c>
    </row>
    <row r="381" customFormat="false" ht="15" hidden="false" customHeight="false" outlineLevel="0" collapsed="false">
      <c r="A381" s="37" t="s">
        <v>506</v>
      </c>
      <c r="B381" s="37" t="s">
        <v>281</v>
      </c>
      <c r="C381" s="37" t="n">
        <v>22</v>
      </c>
      <c r="D381" s="37" t="n">
        <v>20</v>
      </c>
      <c r="E381" s="37" t="n">
        <v>2</v>
      </c>
      <c r="F381" s="37" t="n">
        <v>1</v>
      </c>
      <c r="G381" s="37" t="n">
        <v>0</v>
      </c>
      <c r="H381" s="37" t="n">
        <v>3</v>
      </c>
      <c r="I381" s="37" t="n">
        <v>0</v>
      </c>
      <c r="J381" s="40" t="n">
        <f aca="false">IF(C381=0,"",D381/C381)</f>
        <v>0.909090909090909</v>
      </c>
    </row>
    <row r="382" customFormat="false" ht="15" hidden="false" customHeight="false" outlineLevel="0" collapsed="false">
      <c r="A382" s="37" t="s">
        <v>510</v>
      </c>
      <c r="B382" s="37" t="s">
        <v>277</v>
      </c>
      <c r="C382" s="37" t="n">
        <v>22</v>
      </c>
      <c r="D382" s="37" t="n">
        <v>20</v>
      </c>
      <c r="E382" s="37" t="n">
        <v>2</v>
      </c>
      <c r="F382" s="37" t="n">
        <v>1</v>
      </c>
      <c r="G382" s="37" t="n">
        <v>0</v>
      </c>
      <c r="H382" s="37" t="n">
        <v>1</v>
      </c>
      <c r="I382" s="37" t="n">
        <v>9</v>
      </c>
      <c r="J382" s="40" t="n">
        <f aca="false">IF(C382=0,"",D382/C382)</f>
        <v>0.909090909090909</v>
      </c>
    </row>
    <row r="383" customFormat="false" ht="15" hidden="false" customHeight="false" outlineLevel="0" collapsed="false">
      <c r="A383" s="37" t="s">
        <v>510</v>
      </c>
      <c r="B383" s="37" t="s">
        <v>278</v>
      </c>
      <c r="C383" s="37" t="n">
        <v>22</v>
      </c>
      <c r="D383" s="37" t="n">
        <v>20</v>
      </c>
      <c r="E383" s="37" t="n">
        <v>0</v>
      </c>
      <c r="F383" s="37" t="n">
        <v>0</v>
      </c>
      <c r="G383" s="37" t="n">
        <v>1</v>
      </c>
      <c r="H383" s="37" t="n">
        <v>3</v>
      </c>
      <c r="I383" s="37" t="n">
        <v>1</v>
      </c>
      <c r="J383" s="40" t="n">
        <f aca="false">IF(C383=0,"",D383/C383)</f>
        <v>0.909090909090909</v>
      </c>
    </row>
    <row r="384" customFormat="false" ht="15" hidden="false" customHeight="false" outlineLevel="0" collapsed="false">
      <c r="A384" s="37" t="s">
        <v>510</v>
      </c>
      <c r="B384" s="37" t="s">
        <v>279</v>
      </c>
      <c r="C384" s="37" t="n">
        <v>22</v>
      </c>
      <c r="D384" s="37" t="n">
        <v>20</v>
      </c>
      <c r="E384" s="37" t="n">
        <v>1</v>
      </c>
      <c r="F384" s="37" t="n">
        <v>0</v>
      </c>
      <c r="G384" s="37" t="n">
        <v>0</v>
      </c>
      <c r="H384" s="37" t="n">
        <v>0</v>
      </c>
      <c r="I384" s="37" t="n">
        <v>4</v>
      </c>
      <c r="J384" s="40" t="n">
        <f aca="false">IF(C384=0,"",D384/C384)</f>
        <v>0.909090909090909</v>
      </c>
    </row>
    <row r="385" customFormat="false" ht="15" hidden="false" customHeight="false" outlineLevel="0" collapsed="false">
      <c r="A385" s="37" t="s">
        <v>510</v>
      </c>
      <c r="B385" s="37" t="s">
        <v>280</v>
      </c>
      <c r="C385" s="37" t="n">
        <v>22</v>
      </c>
      <c r="D385" s="37" t="n">
        <v>20</v>
      </c>
      <c r="E385" s="37" t="n">
        <v>1</v>
      </c>
      <c r="F385" s="37" t="n">
        <v>0</v>
      </c>
      <c r="G385" s="37" t="n">
        <v>0</v>
      </c>
      <c r="H385" s="37" t="n">
        <v>2</v>
      </c>
      <c r="I385" s="37" t="n">
        <v>4</v>
      </c>
      <c r="J385" s="40" t="n">
        <f aca="false">IF(C385=0,"",D385/C385)</f>
        <v>0.909090909090909</v>
      </c>
    </row>
    <row r="386" customFormat="false" ht="15" hidden="false" customHeight="false" outlineLevel="0" collapsed="false">
      <c r="A386" s="37" t="s">
        <v>510</v>
      </c>
      <c r="B386" s="37" t="s">
        <v>281</v>
      </c>
      <c r="C386" s="37" t="n">
        <v>22</v>
      </c>
      <c r="D386" s="37" t="n">
        <v>22</v>
      </c>
      <c r="E386" s="37" t="n">
        <v>0</v>
      </c>
      <c r="F386" s="37" t="n">
        <v>0</v>
      </c>
      <c r="G386" s="37" t="n">
        <v>0</v>
      </c>
      <c r="H386" s="37" t="n">
        <v>2</v>
      </c>
      <c r="I386" s="37" t="n">
        <v>1</v>
      </c>
      <c r="J386" s="40" t="n">
        <f aca="false">IF(C386=0,"",D386/C386)</f>
        <v>1</v>
      </c>
    </row>
    <row r="387" customFormat="false" ht="15" hidden="false" customHeight="false" outlineLevel="0" collapsed="false">
      <c r="A387" s="37" t="s">
        <v>512</v>
      </c>
      <c r="B387" s="37" t="s">
        <v>270</v>
      </c>
      <c r="C387" s="37" t="n">
        <v>22</v>
      </c>
      <c r="D387" s="37" t="n">
        <v>20</v>
      </c>
      <c r="E387" s="37" t="n">
        <v>0</v>
      </c>
      <c r="F387" s="37" t="n">
        <v>0</v>
      </c>
      <c r="G387" s="37" t="n">
        <v>0</v>
      </c>
      <c r="H387" s="37" t="n">
        <v>3</v>
      </c>
      <c r="I387" s="37" t="n">
        <v>3</v>
      </c>
      <c r="J387" s="40" t="n">
        <f aca="false">IF(C387=0,"",D387/C387)</f>
        <v>0.909090909090909</v>
      </c>
    </row>
    <row r="388" customFormat="false" ht="15" hidden="false" customHeight="false" outlineLevel="0" collapsed="false">
      <c r="A388" s="37" t="s">
        <v>512</v>
      </c>
      <c r="B388" s="37" t="s">
        <v>271</v>
      </c>
      <c r="C388" s="37" t="n">
        <v>22</v>
      </c>
      <c r="D388" s="37" t="n">
        <v>21</v>
      </c>
      <c r="E388" s="37" t="n">
        <v>1</v>
      </c>
      <c r="F388" s="37" t="n">
        <v>2</v>
      </c>
      <c r="G388" s="37" t="n">
        <v>0</v>
      </c>
      <c r="H388" s="37" t="n">
        <v>3</v>
      </c>
      <c r="I388" s="37" t="n">
        <v>11</v>
      </c>
      <c r="J388" s="40" t="n">
        <f aca="false">IF(C388=0,"",D388/C388)</f>
        <v>0.954545454545455</v>
      </c>
    </row>
    <row r="389" customFormat="false" ht="15" hidden="false" customHeight="false" outlineLevel="0" collapsed="false">
      <c r="A389" s="37" t="s">
        <v>512</v>
      </c>
      <c r="B389" s="37" t="s">
        <v>272</v>
      </c>
      <c r="C389" s="37" t="n">
        <v>22</v>
      </c>
      <c r="D389" s="37" t="n">
        <v>20</v>
      </c>
      <c r="E389" s="37" t="n">
        <v>2</v>
      </c>
      <c r="F389" s="37" t="n">
        <v>3</v>
      </c>
      <c r="G389" s="37" t="n">
        <v>0</v>
      </c>
      <c r="H389" s="37" t="n">
        <v>0</v>
      </c>
      <c r="I389" s="37" t="n">
        <v>7</v>
      </c>
      <c r="J389" s="40" t="n">
        <f aca="false">IF(C389=0,"",D389/C389)</f>
        <v>0.909090909090909</v>
      </c>
    </row>
    <row r="390" customFormat="false" ht="15" hidden="false" customHeight="false" outlineLevel="0" collapsed="false">
      <c r="A390" s="37" t="s">
        <v>512</v>
      </c>
      <c r="B390" s="37" t="s">
        <v>273</v>
      </c>
      <c r="C390" s="37" t="n">
        <v>22</v>
      </c>
      <c r="D390" s="37" t="n">
        <v>19</v>
      </c>
      <c r="E390" s="37" t="n">
        <v>1</v>
      </c>
      <c r="F390" s="37" t="n">
        <v>1</v>
      </c>
      <c r="G390" s="37" t="n">
        <v>0</v>
      </c>
      <c r="H390" s="37" t="n">
        <v>0</v>
      </c>
      <c r="I390" s="37" t="n">
        <v>11</v>
      </c>
      <c r="J390" s="40" t="n">
        <f aca="false">IF(C390=0,"",D390/C390)</f>
        <v>0.863636363636364</v>
      </c>
    </row>
    <row r="391" customFormat="false" ht="15" hidden="false" customHeight="false" outlineLevel="0" collapsed="false">
      <c r="A391" s="37" t="s">
        <v>512</v>
      </c>
      <c r="B391" s="37" t="s">
        <v>274</v>
      </c>
      <c r="C391" s="37" t="n">
        <v>22</v>
      </c>
      <c r="D391" s="37" t="n">
        <v>18</v>
      </c>
      <c r="E391" s="37" t="n">
        <v>0</v>
      </c>
      <c r="F391" s="37" t="n">
        <v>1</v>
      </c>
      <c r="G391" s="37" t="n">
        <v>0</v>
      </c>
      <c r="H391" s="37" t="n">
        <v>1</v>
      </c>
      <c r="I391" s="37" t="n">
        <v>16</v>
      </c>
      <c r="J391" s="40" t="n">
        <f aca="false">IF(C391=0,"",D391/C391)</f>
        <v>0.818181818181818</v>
      </c>
    </row>
    <row r="392" customFormat="false" ht="15" hidden="false" customHeight="false" outlineLevel="0" collapsed="false">
      <c r="A392" s="37" t="s">
        <v>512</v>
      </c>
      <c r="B392" s="37" t="s">
        <v>275</v>
      </c>
      <c r="C392" s="37" t="n">
        <v>22</v>
      </c>
      <c r="D392" s="37" t="n">
        <v>21</v>
      </c>
      <c r="E392" s="37" t="n">
        <v>1</v>
      </c>
      <c r="F392" s="37" t="n">
        <v>0</v>
      </c>
      <c r="G392" s="37" t="n">
        <v>0</v>
      </c>
      <c r="H392" s="37" t="n">
        <v>3</v>
      </c>
      <c r="I392" s="37" t="n">
        <v>8</v>
      </c>
      <c r="J392" s="40" t="n">
        <f aca="false">IF(C392=0,"",D392/C392)</f>
        <v>0.954545454545455</v>
      </c>
    </row>
    <row r="393" customFormat="false" ht="15" hidden="false" customHeight="false" outlineLevel="0" collapsed="false">
      <c r="A393" s="37" t="s">
        <v>512</v>
      </c>
      <c r="B393" s="37" t="s">
        <v>276</v>
      </c>
      <c r="C393" s="37" t="n">
        <v>22</v>
      </c>
      <c r="D393" s="37" t="n">
        <v>21</v>
      </c>
      <c r="E393" s="37" t="n">
        <v>1</v>
      </c>
      <c r="F393" s="37" t="n">
        <v>1</v>
      </c>
      <c r="G393" s="37" t="n">
        <v>0</v>
      </c>
      <c r="H393" s="37" t="n">
        <v>1</v>
      </c>
      <c r="I393" s="37" t="n">
        <v>24</v>
      </c>
      <c r="J393" s="40" t="n">
        <f aca="false">IF(C393=0,"",D393/C393)</f>
        <v>0.954545454545455</v>
      </c>
    </row>
    <row r="394" customFormat="false" ht="15" hidden="false" customHeight="false" outlineLevel="0" collapsed="false">
      <c r="A394" s="37" t="s">
        <v>512</v>
      </c>
      <c r="B394" s="37" t="s">
        <v>277</v>
      </c>
      <c r="C394" s="37" t="n">
        <v>22</v>
      </c>
      <c r="D394" s="37" t="n">
        <v>22</v>
      </c>
      <c r="E394" s="37" t="n">
        <v>0</v>
      </c>
      <c r="F394" s="37" t="n">
        <v>2</v>
      </c>
      <c r="G394" s="37" t="n">
        <v>1</v>
      </c>
      <c r="H394" s="37" t="n">
        <v>1</v>
      </c>
      <c r="I394" s="37" t="n">
        <v>4</v>
      </c>
      <c r="J394" s="40" t="n">
        <f aca="false">IF(C394=0,"",D394/C394)</f>
        <v>1</v>
      </c>
    </row>
    <row r="395" customFormat="false" ht="15" hidden="false" customHeight="false" outlineLevel="0" collapsed="false">
      <c r="A395" s="37" t="s">
        <v>512</v>
      </c>
      <c r="B395" s="37" t="s">
        <v>278</v>
      </c>
      <c r="C395" s="37" t="n">
        <v>22</v>
      </c>
      <c r="D395" s="37" t="n">
        <v>21</v>
      </c>
      <c r="E395" s="37" t="n">
        <v>0</v>
      </c>
      <c r="F395" s="37" t="n">
        <v>1</v>
      </c>
      <c r="G395" s="37" t="n">
        <v>0</v>
      </c>
      <c r="H395" s="37" t="n">
        <v>3</v>
      </c>
      <c r="I395" s="37" t="n">
        <v>11</v>
      </c>
      <c r="J395" s="40" t="n">
        <f aca="false">IF(C395=0,"",D395/C395)</f>
        <v>0.954545454545455</v>
      </c>
    </row>
    <row r="396" customFormat="false" ht="15" hidden="false" customHeight="false" outlineLevel="0" collapsed="false">
      <c r="A396" s="37" t="s">
        <v>512</v>
      </c>
      <c r="B396" s="37" t="s">
        <v>279</v>
      </c>
      <c r="C396" s="37" t="n">
        <v>22</v>
      </c>
      <c r="D396" s="37" t="n">
        <v>22</v>
      </c>
      <c r="E396" s="37" t="n">
        <v>1</v>
      </c>
      <c r="F396" s="37" t="n">
        <v>0</v>
      </c>
      <c r="G396" s="37" t="n">
        <v>0</v>
      </c>
      <c r="H396" s="37" t="n">
        <v>1</v>
      </c>
      <c r="I396" s="37" t="n">
        <v>21</v>
      </c>
      <c r="J396" s="40" t="n">
        <f aca="false">IF(C396=0,"",D396/C396)</f>
        <v>1</v>
      </c>
    </row>
    <row r="397" customFormat="false" ht="15" hidden="false" customHeight="false" outlineLevel="0" collapsed="false">
      <c r="A397" s="37" t="s">
        <v>512</v>
      </c>
      <c r="B397" s="37" t="s">
        <v>280</v>
      </c>
      <c r="C397" s="37" t="n">
        <v>22</v>
      </c>
      <c r="D397" s="37" t="n">
        <v>20</v>
      </c>
      <c r="E397" s="37" t="n">
        <v>0</v>
      </c>
      <c r="F397" s="37" t="n">
        <v>2</v>
      </c>
      <c r="G397" s="37" t="n">
        <v>0</v>
      </c>
      <c r="H397" s="37" t="n">
        <v>1</v>
      </c>
      <c r="I397" s="37" t="n">
        <v>12</v>
      </c>
      <c r="J397" s="40" t="n">
        <f aca="false">IF(C397=0,"",D397/C397)</f>
        <v>0.909090909090909</v>
      </c>
    </row>
    <row r="398" customFormat="false" ht="15" hidden="false" customHeight="false" outlineLevel="0" collapsed="false">
      <c r="A398" s="37" t="s">
        <v>512</v>
      </c>
      <c r="B398" s="37" t="s">
        <v>281</v>
      </c>
      <c r="C398" s="37" t="n">
        <v>22</v>
      </c>
      <c r="D398" s="37" t="n">
        <v>18</v>
      </c>
      <c r="E398" s="37" t="n">
        <v>0</v>
      </c>
      <c r="F398" s="37" t="n">
        <v>0</v>
      </c>
      <c r="G398" s="37" t="n">
        <v>0</v>
      </c>
      <c r="H398" s="37" t="n">
        <v>2</v>
      </c>
      <c r="I398" s="37" t="n">
        <v>5</v>
      </c>
      <c r="J398" s="40" t="n">
        <f aca="false">IF(C398=0,"",D398/C398)</f>
        <v>0.818181818181818</v>
      </c>
    </row>
    <row r="399" customFormat="false" ht="15" hidden="false" customHeight="false" outlineLevel="0" collapsed="false">
      <c r="A399" s="37" t="s">
        <v>514</v>
      </c>
      <c r="B399" s="37" t="s">
        <v>270</v>
      </c>
      <c r="C399" s="37" t="n">
        <v>22</v>
      </c>
      <c r="D399" s="37" t="n">
        <v>21</v>
      </c>
      <c r="E399" s="37" t="n">
        <v>0</v>
      </c>
      <c r="F399" s="37" t="n">
        <v>0</v>
      </c>
      <c r="G399" s="37" t="n">
        <v>0</v>
      </c>
      <c r="H399" s="37" t="n">
        <v>3</v>
      </c>
      <c r="I399" s="37" t="n">
        <v>0</v>
      </c>
      <c r="J399" s="40" t="n">
        <f aca="false">IF(C399=0,"",D399/C399)</f>
        <v>0.954545454545455</v>
      </c>
    </row>
    <row r="400" customFormat="false" ht="15" hidden="false" customHeight="false" outlineLevel="0" collapsed="false">
      <c r="A400" s="37" t="s">
        <v>514</v>
      </c>
      <c r="B400" s="37" t="s">
        <v>271</v>
      </c>
      <c r="C400" s="37" t="n">
        <v>22</v>
      </c>
      <c r="D400" s="37" t="n">
        <v>20</v>
      </c>
      <c r="E400" s="37" t="n">
        <v>0</v>
      </c>
      <c r="F400" s="37" t="n">
        <v>2</v>
      </c>
      <c r="G400" s="37" t="n">
        <v>0</v>
      </c>
      <c r="H400" s="37" t="n">
        <v>1</v>
      </c>
      <c r="I400" s="37" t="n">
        <v>1</v>
      </c>
      <c r="J400" s="40" t="n">
        <f aca="false">IF(C400=0,"",D400/C400)</f>
        <v>0.909090909090909</v>
      </c>
    </row>
    <row r="401" customFormat="false" ht="15" hidden="false" customHeight="false" outlineLevel="0" collapsed="false">
      <c r="A401" s="37" t="s">
        <v>514</v>
      </c>
      <c r="B401" s="37" t="s">
        <v>272</v>
      </c>
      <c r="C401" s="37" t="n">
        <v>22</v>
      </c>
      <c r="D401" s="37" t="n">
        <v>20</v>
      </c>
      <c r="E401" s="37" t="n">
        <v>1</v>
      </c>
      <c r="F401" s="37" t="n">
        <v>0</v>
      </c>
      <c r="G401" s="37" t="n">
        <v>0</v>
      </c>
      <c r="H401" s="37" t="n">
        <v>1</v>
      </c>
      <c r="I401" s="37" t="n">
        <v>0</v>
      </c>
      <c r="J401" s="40" t="n">
        <f aca="false">IF(C401=0,"",D401/C401)</f>
        <v>0.909090909090909</v>
      </c>
    </row>
    <row r="402" customFormat="false" ht="15" hidden="false" customHeight="false" outlineLevel="0" collapsed="false">
      <c r="A402" s="37" t="s">
        <v>514</v>
      </c>
      <c r="B402" s="37" t="s">
        <v>273</v>
      </c>
      <c r="C402" s="37" t="n">
        <v>22</v>
      </c>
      <c r="D402" s="37" t="n">
        <v>22</v>
      </c>
      <c r="E402" s="37" t="n">
        <v>1</v>
      </c>
      <c r="F402" s="37" t="n">
        <v>1</v>
      </c>
      <c r="G402" s="37" t="n">
        <v>0</v>
      </c>
      <c r="H402" s="37" t="n">
        <v>2</v>
      </c>
      <c r="I402" s="37" t="n">
        <v>1</v>
      </c>
      <c r="J402" s="40" t="n">
        <f aca="false">IF(C402=0,"",D402/C402)</f>
        <v>1</v>
      </c>
    </row>
    <row r="403" customFormat="false" ht="15" hidden="false" customHeight="false" outlineLevel="0" collapsed="false">
      <c r="A403" s="37" t="s">
        <v>514</v>
      </c>
      <c r="B403" s="37" t="s">
        <v>274</v>
      </c>
      <c r="C403" s="37" t="n">
        <v>22</v>
      </c>
      <c r="D403" s="37" t="n">
        <v>22</v>
      </c>
      <c r="E403" s="37" t="n">
        <v>0</v>
      </c>
      <c r="F403" s="37" t="n">
        <v>0</v>
      </c>
      <c r="G403" s="37" t="n">
        <v>1</v>
      </c>
      <c r="H403" s="37" t="n">
        <v>1</v>
      </c>
      <c r="I403" s="37" t="n">
        <v>3</v>
      </c>
      <c r="J403" s="40" t="n">
        <f aca="false">IF(C403=0,"",D403/C403)</f>
        <v>1</v>
      </c>
    </row>
    <row r="404" customFormat="false" ht="15" hidden="false" customHeight="false" outlineLevel="0" collapsed="false">
      <c r="A404" s="37" t="s">
        <v>514</v>
      </c>
      <c r="B404" s="37" t="s">
        <v>275</v>
      </c>
      <c r="C404" s="37" t="n">
        <v>22</v>
      </c>
      <c r="D404" s="37" t="n">
        <v>20</v>
      </c>
      <c r="E404" s="37" t="n">
        <v>0</v>
      </c>
      <c r="F404" s="37" t="n">
        <v>1</v>
      </c>
      <c r="G404" s="37" t="n">
        <v>0</v>
      </c>
      <c r="H404" s="37" t="n">
        <v>5</v>
      </c>
      <c r="I404" s="37" t="n">
        <v>0</v>
      </c>
      <c r="J404" s="40" t="n">
        <f aca="false">IF(C404=0,"",D404/C404)</f>
        <v>0.909090909090909</v>
      </c>
    </row>
    <row r="405" customFormat="false" ht="15" hidden="false" customHeight="false" outlineLevel="0" collapsed="false">
      <c r="A405" s="37" t="s">
        <v>514</v>
      </c>
      <c r="B405" s="37" t="s">
        <v>276</v>
      </c>
      <c r="C405" s="37" t="n">
        <v>22</v>
      </c>
      <c r="D405" s="37" t="n">
        <v>16</v>
      </c>
      <c r="E405" s="37" t="n">
        <v>1</v>
      </c>
      <c r="F405" s="37" t="n">
        <v>0</v>
      </c>
      <c r="G405" s="37" t="n">
        <v>0</v>
      </c>
      <c r="H405" s="37" t="n">
        <v>0</v>
      </c>
      <c r="I405" s="37" t="n">
        <v>0</v>
      </c>
      <c r="J405" s="40" t="n">
        <f aca="false">IF(C405=0,"",D405/C405)</f>
        <v>0.727272727272727</v>
      </c>
    </row>
    <row r="406" customFormat="false" ht="15" hidden="false" customHeight="false" outlineLevel="0" collapsed="false">
      <c r="A406" s="37" t="s">
        <v>514</v>
      </c>
      <c r="B406" s="37" t="s">
        <v>277</v>
      </c>
      <c r="C406" s="37" t="n">
        <v>22</v>
      </c>
      <c r="D406" s="37" t="n">
        <v>21</v>
      </c>
      <c r="E406" s="37" t="n">
        <v>0</v>
      </c>
      <c r="F406" s="37" t="n">
        <v>1</v>
      </c>
      <c r="G406" s="37" t="n">
        <v>0</v>
      </c>
      <c r="H406" s="37" t="n">
        <v>2</v>
      </c>
      <c r="I406" s="37" t="n">
        <v>1</v>
      </c>
      <c r="J406" s="40" t="n">
        <f aca="false">IF(C406=0,"",D406/C406)</f>
        <v>0.954545454545455</v>
      </c>
    </row>
    <row r="407" customFormat="false" ht="15" hidden="false" customHeight="false" outlineLevel="0" collapsed="false">
      <c r="A407" s="37" t="s">
        <v>514</v>
      </c>
      <c r="B407" s="37" t="s">
        <v>278</v>
      </c>
      <c r="C407" s="37" t="n">
        <v>22</v>
      </c>
      <c r="D407" s="37" t="n">
        <v>19</v>
      </c>
      <c r="E407" s="37" t="n">
        <v>0</v>
      </c>
      <c r="F407" s="37" t="n">
        <v>1</v>
      </c>
      <c r="G407" s="37" t="n">
        <v>1</v>
      </c>
      <c r="H407" s="37" t="n">
        <v>1</v>
      </c>
      <c r="I407" s="37" t="n">
        <v>1</v>
      </c>
      <c r="J407" s="40" t="n">
        <f aca="false">IF(C407=0,"",D407/C407)</f>
        <v>0.863636363636364</v>
      </c>
    </row>
    <row r="408" customFormat="false" ht="15" hidden="false" customHeight="false" outlineLevel="0" collapsed="false">
      <c r="A408" s="37" t="s">
        <v>514</v>
      </c>
      <c r="B408" s="37" t="s">
        <v>279</v>
      </c>
      <c r="C408" s="37" t="n">
        <v>22</v>
      </c>
      <c r="D408" s="37" t="n">
        <v>19</v>
      </c>
      <c r="E408" s="37" t="n">
        <v>0</v>
      </c>
      <c r="F408" s="37" t="n">
        <v>0</v>
      </c>
      <c r="G408" s="37" t="n">
        <v>0</v>
      </c>
      <c r="H408" s="37" t="n">
        <v>0</v>
      </c>
      <c r="I408" s="37" t="n">
        <v>0</v>
      </c>
      <c r="J408" s="40" t="n">
        <f aca="false">IF(C408=0,"",D408/C408)</f>
        <v>0.863636363636364</v>
      </c>
    </row>
    <row r="409" customFormat="false" ht="15" hidden="false" customHeight="false" outlineLevel="0" collapsed="false">
      <c r="A409" s="37" t="s">
        <v>514</v>
      </c>
      <c r="B409" s="37" t="s">
        <v>280</v>
      </c>
      <c r="C409" s="37" t="n">
        <v>22</v>
      </c>
      <c r="D409" s="37" t="n">
        <v>19</v>
      </c>
      <c r="E409" s="37" t="n">
        <v>0</v>
      </c>
      <c r="F409" s="37" t="n">
        <v>0</v>
      </c>
      <c r="G409" s="37" t="n">
        <v>0</v>
      </c>
      <c r="H409" s="37" t="n">
        <v>2</v>
      </c>
      <c r="I409" s="37" t="n">
        <v>1</v>
      </c>
      <c r="J409" s="40" t="n">
        <f aca="false">IF(C409=0,"",D409/C409)</f>
        <v>0.863636363636364</v>
      </c>
    </row>
    <row r="410" customFormat="false" ht="15" hidden="false" customHeight="false" outlineLevel="0" collapsed="false">
      <c r="A410" s="37" t="s">
        <v>514</v>
      </c>
      <c r="B410" s="37" t="s">
        <v>281</v>
      </c>
      <c r="C410" s="37" t="n">
        <v>22</v>
      </c>
      <c r="D410" s="37" t="n">
        <v>22</v>
      </c>
      <c r="E410" s="37" t="n">
        <v>0</v>
      </c>
      <c r="F410" s="37" t="n">
        <v>1</v>
      </c>
      <c r="G410" s="37" t="n">
        <v>1</v>
      </c>
      <c r="H410" s="37" t="n">
        <v>1</v>
      </c>
      <c r="I410" s="37" t="n">
        <v>0</v>
      </c>
      <c r="J410" s="40" t="n">
        <f aca="false">IF(C410=0,"",D410/C410)</f>
        <v>1</v>
      </c>
    </row>
    <row r="411" customFormat="false" ht="15" hidden="false" customHeight="false" outlineLevel="0" collapsed="false">
      <c r="A411" s="37" t="s">
        <v>518</v>
      </c>
      <c r="B411" s="37" t="s">
        <v>270</v>
      </c>
      <c r="C411" s="37" t="n">
        <v>22</v>
      </c>
      <c r="D411" s="37" t="n">
        <v>21</v>
      </c>
      <c r="E411" s="37" t="n">
        <v>3</v>
      </c>
      <c r="F411" s="37" t="n">
        <v>1</v>
      </c>
      <c r="G411" s="37" t="n">
        <v>0</v>
      </c>
      <c r="H411" s="37" t="n">
        <v>1</v>
      </c>
      <c r="I411" s="37" t="n">
        <v>6</v>
      </c>
      <c r="J411" s="40" t="n">
        <f aca="false">IF(C411=0,"",D411/C411)</f>
        <v>0.954545454545455</v>
      </c>
    </row>
    <row r="412" customFormat="false" ht="15" hidden="false" customHeight="false" outlineLevel="0" collapsed="false">
      <c r="A412" s="37" t="s">
        <v>518</v>
      </c>
      <c r="B412" s="37" t="s">
        <v>271</v>
      </c>
      <c r="C412" s="37" t="n">
        <v>22</v>
      </c>
      <c r="D412" s="37" t="n">
        <v>21</v>
      </c>
      <c r="E412" s="37" t="n">
        <v>0</v>
      </c>
      <c r="F412" s="37" t="n">
        <v>1</v>
      </c>
      <c r="G412" s="37" t="n">
        <v>1</v>
      </c>
      <c r="H412" s="37" t="n">
        <v>2</v>
      </c>
      <c r="I412" s="37" t="n">
        <v>4</v>
      </c>
      <c r="J412" s="40" t="n">
        <f aca="false">IF(C412=0,"",D412/C412)</f>
        <v>0.954545454545455</v>
      </c>
    </row>
    <row r="413" customFormat="false" ht="15" hidden="false" customHeight="false" outlineLevel="0" collapsed="false">
      <c r="A413" s="37" t="s">
        <v>518</v>
      </c>
      <c r="B413" s="37" t="s">
        <v>272</v>
      </c>
      <c r="C413" s="37" t="n">
        <v>22</v>
      </c>
      <c r="D413" s="37" t="n">
        <v>21</v>
      </c>
      <c r="E413" s="37" t="n">
        <v>0</v>
      </c>
      <c r="F413" s="37" t="n">
        <v>1</v>
      </c>
      <c r="G413" s="37" t="n">
        <v>0</v>
      </c>
      <c r="H413" s="37" t="n">
        <v>2</v>
      </c>
      <c r="I413" s="37" t="n">
        <v>6</v>
      </c>
      <c r="J413" s="40" t="n">
        <f aca="false">IF(C413=0,"",D413/C413)</f>
        <v>0.954545454545455</v>
      </c>
    </row>
    <row r="414" customFormat="false" ht="15" hidden="false" customHeight="false" outlineLevel="0" collapsed="false">
      <c r="A414" s="37" t="s">
        <v>518</v>
      </c>
      <c r="B414" s="37" t="s">
        <v>273</v>
      </c>
      <c r="C414" s="37" t="n">
        <v>22</v>
      </c>
      <c r="D414" s="37" t="n">
        <v>22</v>
      </c>
      <c r="E414" s="37" t="n">
        <v>1</v>
      </c>
      <c r="F414" s="37" t="n">
        <v>0</v>
      </c>
      <c r="G414" s="37" t="n">
        <v>0</v>
      </c>
      <c r="H414" s="37" t="n">
        <v>2</v>
      </c>
      <c r="I414" s="37" t="n">
        <v>5</v>
      </c>
      <c r="J414" s="40" t="n">
        <f aca="false">IF(C414=0,"",D414/C414)</f>
        <v>1</v>
      </c>
    </row>
    <row r="415" customFormat="false" ht="15" hidden="false" customHeight="false" outlineLevel="0" collapsed="false">
      <c r="A415" s="37" t="s">
        <v>518</v>
      </c>
      <c r="B415" s="37" t="s">
        <v>274</v>
      </c>
      <c r="C415" s="37" t="n">
        <v>22</v>
      </c>
      <c r="D415" s="37" t="n">
        <v>22</v>
      </c>
      <c r="E415" s="37" t="n">
        <v>0</v>
      </c>
      <c r="F415" s="37" t="n">
        <v>2</v>
      </c>
      <c r="G415" s="37" t="n">
        <v>2</v>
      </c>
      <c r="H415" s="37" t="n">
        <v>0</v>
      </c>
      <c r="I415" s="37" t="n">
        <v>8</v>
      </c>
      <c r="J415" s="40" t="n">
        <f aca="false">IF(C415=0,"",D415/C415)</f>
        <v>1</v>
      </c>
    </row>
    <row r="416" customFormat="false" ht="15" hidden="false" customHeight="false" outlineLevel="0" collapsed="false">
      <c r="A416" s="37" t="s">
        <v>518</v>
      </c>
      <c r="B416" s="37" t="s">
        <v>275</v>
      </c>
      <c r="C416" s="37" t="n">
        <v>22</v>
      </c>
      <c r="D416" s="37" t="n">
        <v>20</v>
      </c>
      <c r="E416" s="37" t="n">
        <v>0</v>
      </c>
      <c r="F416" s="37" t="n">
        <v>0</v>
      </c>
      <c r="G416" s="37" t="n">
        <v>0</v>
      </c>
      <c r="H416" s="37" t="n">
        <v>2</v>
      </c>
      <c r="I416" s="37" t="n">
        <v>11</v>
      </c>
      <c r="J416" s="40" t="n">
        <f aca="false">IF(C416=0,"",D416/C416)</f>
        <v>0.909090909090909</v>
      </c>
    </row>
    <row r="417" customFormat="false" ht="15" hidden="false" customHeight="false" outlineLevel="0" collapsed="false">
      <c r="A417" s="37" t="s">
        <v>518</v>
      </c>
      <c r="B417" s="37" t="s">
        <v>276</v>
      </c>
      <c r="C417" s="37" t="n">
        <v>22</v>
      </c>
      <c r="D417" s="37" t="n">
        <v>21</v>
      </c>
      <c r="E417" s="37" t="n">
        <v>0</v>
      </c>
      <c r="F417" s="37" t="n">
        <v>1</v>
      </c>
      <c r="G417" s="37" t="n">
        <v>0</v>
      </c>
      <c r="H417" s="37" t="n">
        <v>3</v>
      </c>
      <c r="I417" s="37" t="n">
        <v>8</v>
      </c>
      <c r="J417" s="40" t="n">
        <f aca="false">IF(C417=0,"",D417/C417)</f>
        <v>0.954545454545455</v>
      </c>
    </row>
    <row r="418" customFormat="false" ht="15" hidden="false" customHeight="false" outlineLevel="0" collapsed="false">
      <c r="A418" s="37" t="s">
        <v>518</v>
      </c>
      <c r="B418" s="37" t="s">
        <v>277</v>
      </c>
      <c r="C418" s="37" t="n">
        <v>22</v>
      </c>
      <c r="D418" s="37" t="n">
        <v>20</v>
      </c>
      <c r="E418" s="37" t="n">
        <v>1</v>
      </c>
      <c r="F418" s="37" t="n">
        <v>1</v>
      </c>
      <c r="G418" s="37" t="n">
        <v>0</v>
      </c>
      <c r="H418" s="37" t="n">
        <v>1</v>
      </c>
      <c r="I418" s="37" t="n">
        <v>10</v>
      </c>
      <c r="J418" s="40" t="n">
        <f aca="false">IF(C418=0,"",D418/C418)</f>
        <v>0.909090909090909</v>
      </c>
    </row>
    <row r="419" customFormat="false" ht="15" hidden="false" customHeight="false" outlineLevel="0" collapsed="false">
      <c r="A419" s="37" t="s">
        <v>518</v>
      </c>
      <c r="B419" s="37" t="s">
        <v>278</v>
      </c>
      <c r="C419" s="37" t="n">
        <v>22</v>
      </c>
      <c r="D419" s="37" t="n">
        <v>21</v>
      </c>
      <c r="E419" s="37" t="n">
        <v>0</v>
      </c>
      <c r="F419" s="37" t="n">
        <v>0</v>
      </c>
      <c r="G419" s="37" t="n">
        <v>0</v>
      </c>
      <c r="H419" s="37" t="n">
        <v>0</v>
      </c>
      <c r="I419" s="37" t="n">
        <v>12</v>
      </c>
      <c r="J419" s="40" t="n">
        <f aca="false">IF(C419=0,"",D419/C419)</f>
        <v>0.954545454545455</v>
      </c>
    </row>
    <row r="420" customFormat="false" ht="15" hidden="false" customHeight="false" outlineLevel="0" collapsed="false">
      <c r="A420" s="37" t="s">
        <v>518</v>
      </c>
      <c r="B420" s="37" t="s">
        <v>279</v>
      </c>
      <c r="C420" s="37" t="n">
        <v>22</v>
      </c>
      <c r="D420" s="37" t="n">
        <v>17</v>
      </c>
      <c r="E420" s="37" t="n">
        <v>1</v>
      </c>
      <c r="F420" s="37" t="n">
        <v>1</v>
      </c>
      <c r="G420" s="37" t="n">
        <v>1</v>
      </c>
      <c r="H420" s="37" t="n">
        <v>0</v>
      </c>
      <c r="I420" s="37" t="n">
        <v>4</v>
      </c>
      <c r="J420" s="40" t="n">
        <f aca="false">IF(C420=0,"",D420/C420)</f>
        <v>0.772727272727273</v>
      </c>
    </row>
    <row r="421" customFormat="false" ht="15" hidden="false" customHeight="false" outlineLevel="0" collapsed="false">
      <c r="A421" s="37" t="s">
        <v>518</v>
      </c>
      <c r="B421" s="37" t="s">
        <v>280</v>
      </c>
      <c r="C421" s="37" t="n">
        <v>22</v>
      </c>
      <c r="D421" s="37" t="n">
        <v>19</v>
      </c>
      <c r="E421" s="37" t="n">
        <v>1</v>
      </c>
      <c r="F421" s="37" t="n">
        <v>1</v>
      </c>
      <c r="G421" s="37" t="n">
        <v>0</v>
      </c>
      <c r="H421" s="37" t="n">
        <v>2</v>
      </c>
      <c r="I421" s="37" t="n">
        <v>8</v>
      </c>
      <c r="J421" s="40" t="n">
        <f aca="false">IF(C421=0,"",D421/C421)</f>
        <v>0.863636363636364</v>
      </c>
    </row>
    <row r="422" customFormat="false" ht="15" hidden="false" customHeight="false" outlineLevel="0" collapsed="false">
      <c r="A422" s="37" t="s">
        <v>518</v>
      </c>
      <c r="B422" s="37" t="s">
        <v>281</v>
      </c>
      <c r="C422" s="37" t="n">
        <v>22</v>
      </c>
      <c r="D422" s="37" t="n">
        <v>20</v>
      </c>
      <c r="E422" s="37" t="n">
        <v>0</v>
      </c>
      <c r="F422" s="37" t="n">
        <v>0</v>
      </c>
      <c r="G422" s="37" t="n">
        <v>1</v>
      </c>
      <c r="H422" s="37" t="n">
        <v>1</v>
      </c>
      <c r="I422" s="37" t="n">
        <v>10</v>
      </c>
      <c r="J422" s="40" t="n">
        <f aca="false">IF(C422=0,"",D422/C422)</f>
        <v>0.909090909090909</v>
      </c>
    </row>
    <row r="423" customFormat="false" ht="15" hidden="false" customHeight="false" outlineLevel="0" collapsed="false">
      <c r="A423" s="37" t="s">
        <v>522</v>
      </c>
      <c r="B423" s="37" t="s">
        <v>274</v>
      </c>
      <c r="C423" s="37" t="n">
        <v>22</v>
      </c>
      <c r="D423" s="37" t="n">
        <v>18</v>
      </c>
      <c r="E423" s="37" t="n">
        <v>1</v>
      </c>
      <c r="F423" s="37" t="n">
        <v>1</v>
      </c>
      <c r="G423" s="37" t="n">
        <v>0</v>
      </c>
      <c r="H423" s="37" t="n">
        <v>0</v>
      </c>
      <c r="I423" s="37" t="n">
        <v>14</v>
      </c>
      <c r="J423" s="40" t="n">
        <f aca="false">IF(C423=0,"",D423/C423)</f>
        <v>0.818181818181818</v>
      </c>
    </row>
    <row r="424" customFormat="false" ht="15" hidden="false" customHeight="false" outlineLevel="0" collapsed="false">
      <c r="A424" s="37" t="s">
        <v>522</v>
      </c>
      <c r="B424" s="37" t="s">
        <v>275</v>
      </c>
      <c r="C424" s="37" t="n">
        <v>22</v>
      </c>
      <c r="D424" s="37" t="n">
        <v>22</v>
      </c>
      <c r="E424" s="37" t="n">
        <v>0</v>
      </c>
      <c r="F424" s="37" t="n">
        <v>0</v>
      </c>
      <c r="G424" s="37" t="n">
        <v>1</v>
      </c>
      <c r="H424" s="37" t="n">
        <v>1</v>
      </c>
      <c r="I424" s="37" t="n">
        <v>21</v>
      </c>
      <c r="J424" s="40" t="n">
        <f aca="false">IF(C424=0,"",D424/C424)</f>
        <v>1</v>
      </c>
    </row>
    <row r="425" customFormat="false" ht="15" hidden="false" customHeight="false" outlineLevel="0" collapsed="false">
      <c r="A425" s="37" t="s">
        <v>522</v>
      </c>
      <c r="B425" s="37" t="s">
        <v>276</v>
      </c>
      <c r="C425" s="37" t="n">
        <v>22</v>
      </c>
      <c r="D425" s="37" t="n">
        <v>22</v>
      </c>
      <c r="E425" s="37" t="n">
        <v>0</v>
      </c>
      <c r="F425" s="37" t="n">
        <v>0</v>
      </c>
      <c r="G425" s="37" t="n">
        <v>2</v>
      </c>
      <c r="H425" s="37" t="n">
        <v>1</v>
      </c>
      <c r="I425" s="37" t="n">
        <v>3</v>
      </c>
      <c r="J425" s="40" t="n">
        <f aca="false">IF(C425=0,"",D425/C425)</f>
        <v>1</v>
      </c>
    </row>
    <row r="426" customFormat="false" ht="15" hidden="false" customHeight="false" outlineLevel="0" collapsed="false">
      <c r="A426" s="37" t="s">
        <v>522</v>
      </c>
      <c r="B426" s="37" t="s">
        <v>277</v>
      </c>
      <c r="C426" s="37" t="n">
        <v>22</v>
      </c>
      <c r="D426" s="37" t="n">
        <v>21</v>
      </c>
      <c r="E426" s="37" t="n">
        <v>1</v>
      </c>
      <c r="F426" s="37" t="n">
        <v>0</v>
      </c>
      <c r="G426" s="37" t="n">
        <v>0</v>
      </c>
      <c r="H426" s="37" t="n">
        <v>0</v>
      </c>
      <c r="I426" s="37" t="n">
        <v>10</v>
      </c>
      <c r="J426" s="40" t="n">
        <f aca="false">IF(C426=0,"",D426/C426)</f>
        <v>0.954545454545455</v>
      </c>
    </row>
    <row r="427" customFormat="false" ht="15" hidden="false" customHeight="false" outlineLevel="0" collapsed="false">
      <c r="A427" s="37" t="s">
        <v>522</v>
      </c>
      <c r="B427" s="37" t="s">
        <v>278</v>
      </c>
      <c r="C427" s="37" t="n">
        <v>22</v>
      </c>
      <c r="D427" s="37" t="n">
        <v>21</v>
      </c>
      <c r="E427" s="37" t="n">
        <v>2</v>
      </c>
      <c r="F427" s="37" t="n">
        <v>0</v>
      </c>
      <c r="G427" s="37" t="n">
        <v>0</v>
      </c>
      <c r="H427" s="37" t="n">
        <v>2</v>
      </c>
      <c r="I427" s="37" t="n">
        <v>1</v>
      </c>
      <c r="J427" s="40" t="n">
        <f aca="false">IF(C427=0,"",D427/C427)</f>
        <v>0.954545454545455</v>
      </c>
    </row>
    <row r="428" customFormat="false" ht="15" hidden="false" customHeight="false" outlineLevel="0" collapsed="false">
      <c r="A428" s="37" t="s">
        <v>522</v>
      </c>
      <c r="B428" s="37" t="s">
        <v>279</v>
      </c>
      <c r="C428" s="37" t="n">
        <v>22</v>
      </c>
      <c r="D428" s="37" t="n">
        <v>19</v>
      </c>
      <c r="E428" s="37" t="n">
        <v>1</v>
      </c>
      <c r="F428" s="37" t="n">
        <v>2</v>
      </c>
      <c r="G428" s="37" t="n">
        <v>1</v>
      </c>
      <c r="H428" s="37" t="n">
        <v>3</v>
      </c>
      <c r="I428" s="37" t="n">
        <v>16</v>
      </c>
      <c r="J428" s="40" t="n">
        <f aca="false">IF(C428=0,"",D428/C428)</f>
        <v>0.863636363636364</v>
      </c>
    </row>
    <row r="429" customFormat="false" ht="15" hidden="false" customHeight="false" outlineLevel="0" collapsed="false">
      <c r="A429" s="37" t="s">
        <v>522</v>
      </c>
      <c r="B429" s="37" t="s">
        <v>280</v>
      </c>
      <c r="C429" s="37" t="n">
        <v>22</v>
      </c>
      <c r="D429" s="37" t="n">
        <v>21</v>
      </c>
      <c r="E429" s="37" t="n">
        <v>2</v>
      </c>
      <c r="F429" s="37" t="n">
        <v>1</v>
      </c>
      <c r="G429" s="37" t="n">
        <v>0</v>
      </c>
      <c r="H429" s="37" t="n">
        <v>0</v>
      </c>
      <c r="I429" s="37" t="n">
        <v>2</v>
      </c>
      <c r="J429" s="40" t="n">
        <f aca="false">IF(C429=0,"",D429/C429)</f>
        <v>0.954545454545455</v>
      </c>
    </row>
    <row r="430" customFormat="false" ht="15" hidden="false" customHeight="false" outlineLevel="0" collapsed="false">
      <c r="A430" s="37" t="s">
        <v>522</v>
      </c>
      <c r="B430" s="37" t="s">
        <v>281</v>
      </c>
      <c r="C430" s="37" t="n">
        <v>22</v>
      </c>
      <c r="D430" s="37" t="n">
        <v>21</v>
      </c>
      <c r="E430" s="37" t="n">
        <v>0</v>
      </c>
      <c r="F430" s="37" t="n">
        <v>0</v>
      </c>
      <c r="G430" s="37" t="n">
        <v>0</v>
      </c>
      <c r="H430" s="37" t="n">
        <v>4</v>
      </c>
      <c r="I430" s="37" t="n">
        <v>7</v>
      </c>
      <c r="J430" s="40" t="n">
        <f aca="false">IF(C430=0,"",D430/C430)</f>
        <v>0.954545454545455</v>
      </c>
    </row>
    <row r="431" customFormat="false" ht="15" hidden="false" customHeight="false" outlineLevel="0" collapsed="false">
      <c r="A431" s="37" t="s">
        <v>524</v>
      </c>
      <c r="B431" s="37" t="s">
        <v>270</v>
      </c>
      <c r="C431" s="37" t="n">
        <v>22</v>
      </c>
      <c r="D431" s="37" t="n">
        <v>21</v>
      </c>
      <c r="E431" s="37" t="n">
        <v>0</v>
      </c>
      <c r="F431" s="37" t="n">
        <v>0</v>
      </c>
      <c r="G431" s="37" t="n">
        <v>0</v>
      </c>
      <c r="H431" s="37" t="n">
        <v>2</v>
      </c>
      <c r="I431" s="37" t="n">
        <v>6</v>
      </c>
      <c r="J431" s="40" t="n">
        <f aca="false">IF(C431=0,"",D431/C431)</f>
        <v>0.954545454545455</v>
      </c>
    </row>
    <row r="432" customFormat="false" ht="15" hidden="false" customHeight="false" outlineLevel="0" collapsed="false">
      <c r="A432" s="37" t="s">
        <v>524</v>
      </c>
      <c r="B432" s="37" t="s">
        <v>271</v>
      </c>
      <c r="C432" s="37" t="n">
        <v>22</v>
      </c>
      <c r="D432" s="37" t="n">
        <v>22</v>
      </c>
      <c r="E432" s="37" t="n">
        <v>0</v>
      </c>
      <c r="F432" s="37" t="n">
        <v>0</v>
      </c>
      <c r="G432" s="37" t="n">
        <v>0</v>
      </c>
      <c r="H432" s="37" t="n">
        <v>0</v>
      </c>
      <c r="I432" s="37" t="n">
        <v>25</v>
      </c>
      <c r="J432" s="40" t="n">
        <f aca="false">IF(C432=0,"",D432/C432)</f>
        <v>1</v>
      </c>
    </row>
    <row r="433" customFormat="false" ht="15" hidden="false" customHeight="false" outlineLevel="0" collapsed="false">
      <c r="A433" s="37" t="s">
        <v>524</v>
      </c>
      <c r="B433" s="37" t="s">
        <v>272</v>
      </c>
      <c r="C433" s="37" t="n">
        <v>22</v>
      </c>
      <c r="D433" s="37" t="n">
        <v>21</v>
      </c>
      <c r="E433" s="37" t="n">
        <v>1</v>
      </c>
      <c r="F433" s="37" t="n">
        <v>0</v>
      </c>
      <c r="G433" s="37" t="n">
        <v>0</v>
      </c>
      <c r="H433" s="37" t="n">
        <v>2</v>
      </c>
      <c r="I433" s="37" t="n">
        <v>2</v>
      </c>
      <c r="J433" s="40" t="n">
        <f aca="false">IF(C433=0,"",D433/C433)</f>
        <v>0.954545454545455</v>
      </c>
    </row>
    <row r="434" customFormat="false" ht="15" hidden="false" customHeight="false" outlineLevel="0" collapsed="false">
      <c r="A434" s="37" t="s">
        <v>524</v>
      </c>
      <c r="B434" s="37" t="s">
        <v>273</v>
      </c>
      <c r="C434" s="37" t="n">
        <v>22</v>
      </c>
      <c r="D434" s="37" t="n">
        <v>21</v>
      </c>
      <c r="E434" s="37" t="n">
        <v>0</v>
      </c>
      <c r="F434" s="37" t="n">
        <v>0</v>
      </c>
      <c r="G434" s="37" t="n">
        <v>0</v>
      </c>
      <c r="H434" s="37" t="n">
        <v>1</v>
      </c>
      <c r="I434" s="37" t="n">
        <v>19</v>
      </c>
      <c r="J434" s="40" t="n">
        <f aca="false">IF(C434=0,"",D434/C434)</f>
        <v>0.954545454545455</v>
      </c>
    </row>
    <row r="435" customFormat="false" ht="15" hidden="false" customHeight="false" outlineLevel="0" collapsed="false">
      <c r="A435" s="37" t="s">
        <v>524</v>
      </c>
      <c r="B435" s="37" t="s">
        <v>274</v>
      </c>
      <c r="C435" s="37" t="n">
        <v>22</v>
      </c>
      <c r="D435" s="37" t="n">
        <v>21</v>
      </c>
      <c r="E435" s="37" t="n">
        <v>0</v>
      </c>
      <c r="F435" s="37" t="n">
        <v>0</v>
      </c>
      <c r="G435" s="37" t="n">
        <v>0</v>
      </c>
      <c r="H435" s="37" t="n">
        <v>0</v>
      </c>
      <c r="I435" s="37" t="n">
        <v>35</v>
      </c>
      <c r="J435" s="40" t="n">
        <f aca="false">IF(C435=0,"",D435/C435)</f>
        <v>0.954545454545455</v>
      </c>
    </row>
    <row r="436" customFormat="false" ht="15" hidden="false" customHeight="false" outlineLevel="0" collapsed="false">
      <c r="A436" s="37" t="s">
        <v>524</v>
      </c>
      <c r="B436" s="37" t="s">
        <v>275</v>
      </c>
      <c r="C436" s="37" t="n">
        <v>22</v>
      </c>
      <c r="D436" s="37" t="n">
        <v>21</v>
      </c>
      <c r="E436" s="37" t="n">
        <v>0</v>
      </c>
      <c r="F436" s="37" t="n">
        <v>2</v>
      </c>
      <c r="G436" s="37" t="n">
        <v>0</v>
      </c>
      <c r="H436" s="37" t="n">
        <v>1</v>
      </c>
      <c r="I436" s="37" t="n">
        <v>27</v>
      </c>
      <c r="J436" s="40" t="n">
        <f aca="false">IF(C436=0,"",D436/C436)</f>
        <v>0.954545454545455</v>
      </c>
    </row>
    <row r="437" customFormat="false" ht="15" hidden="false" customHeight="false" outlineLevel="0" collapsed="false">
      <c r="A437" s="37" t="s">
        <v>524</v>
      </c>
      <c r="B437" s="37" t="s">
        <v>276</v>
      </c>
      <c r="C437" s="37" t="n">
        <v>22</v>
      </c>
      <c r="D437" s="37" t="n">
        <v>20</v>
      </c>
      <c r="E437" s="37" t="n">
        <v>1</v>
      </c>
      <c r="F437" s="37" t="n">
        <v>2</v>
      </c>
      <c r="G437" s="37" t="n">
        <v>0</v>
      </c>
      <c r="H437" s="37" t="n">
        <v>4</v>
      </c>
      <c r="I437" s="37" t="n">
        <v>9</v>
      </c>
      <c r="J437" s="40" t="n">
        <f aca="false">IF(C437=0,"",D437/C437)</f>
        <v>0.909090909090909</v>
      </c>
    </row>
    <row r="438" customFormat="false" ht="15" hidden="false" customHeight="false" outlineLevel="0" collapsed="false">
      <c r="A438" s="37" t="s">
        <v>524</v>
      </c>
      <c r="B438" s="37" t="s">
        <v>277</v>
      </c>
      <c r="C438" s="37" t="n">
        <v>22</v>
      </c>
      <c r="D438" s="37" t="n">
        <v>22</v>
      </c>
      <c r="E438" s="37" t="n">
        <v>1</v>
      </c>
      <c r="F438" s="37" t="n">
        <v>1</v>
      </c>
      <c r="G438" s="37" t="n">
        <v>1</v>
      </c>
      <c r="H438" s="37" t="n">
        <v>0</v>
      </c>
      <c r="I438" s="37" t="n">
        <v>1</v>
      </c>
      <c r="J438" s="40" t="n">
        <f aca="false">IF(C438=0,"",D438/C438)</f>
        <v>1</v>
      </c>
    </row>
    <row r="439" customFormat="false" ht="15" hidden="false" customHeight="false" outlineLevel="0" collapsed="false">
      <c r="A439" s="37" t="s">
        <v>524</v>
      </c>
      <c r="B439" s="37" t="s">
        <v>278</v>
      </c>
      <c r="C439" s="37" t="n">
        <v>22</v>
      </c>
      <c r="D439" s="37" t="n">
        <v>21</v>
      </c>
      <c r="E439" s="37" t="n">
        <v>1</v>
      </c>
      <c r="F439" s="37" t="n">
        <v>1</v>
      </c>
      <c r="G439" s="37" t="n">
        <v>1</v>
      </c>
      <c r="H439" s="37" t="n">
        <v>1</v>
      </c>
      <c r="I439" s="37" t="n">
        <v>2</v>
      </c>
      <c r="J439" s="40" t="n">
        <f aca="false">IF(C439=0,"",D439/C439)</f>
        <v>0.954545454545455</v>
      </c>
    </row>
    <row r="440" customFormat="false" ht="15" hidden="false" customHeight="false" outlineLevel="0" collapsed="false">
      <c r="A440" s="37" t="s">
        <v>524</v>
      </c>
      <c r="B440" s="37" t="s">
        <v>279</v>
      </c>
      <c r="C440" s="37" t="n">
        <v>22</v>
      </c>
      <c r="D440" s="37" t="n">
        <v>22</v>
      </c>
      <c r="E440" s="37" t="n">
        <v>0</v>
      </c>
      <c r="F440" s="37" t="n">
        <v>0</v>
      </c>
      <c r="G440" s="37" t="n">
        <v>0</v>
      </c>
      <c r="H440" s="37" t="n">
        <v>1</v>
      </c>
      <c r="I440" s="37" t="n">
        <v>9</v>
      </c>
      <c r="J440" s="40" t="n">
        <f aca="false">IF(C440=0,"",D440/C440)</f>
        <v>1</v>
      </c>
    </row>
    <row r="441" customFormat="false" ht="15" hidden="false" customHeight="false" outlineLevel="0" collapsed="false">
      <c r="A441" s="37" t="s">
        <v>524</v>
      </c>
      <c r="B441" s="37" t="s">
        <v>280</v>
      </c>
      <c r="C441" s="37" t="n">
        <v>22</v>
      </c>
      <c r="D441" s="37" t="n">
        <v>22</v>
      </c>
      <c r="E441" s="37" t="n">
        <v>0</v>
      </c>
      <c r="F441" s="37" t="n">
        <v>0</v>
      </c>
      <c r="G441" s="37" t="n">
        <v>0</v>
      </c>
      <c r="H441" s="37" t="n">
        <v>1</v>
      </c>
      <c r="I441" s="37" t="n">
        <v>12</v>
      </c>
      <c r="J441" s="40" t="n">
        <f aca="false">IF(C441=0,"",D441/C441)</f>
        <v>1</v>
      </c>
    </row>
    <row r="442" customFormat="false" ht="15" hidden="false" customHeight="false" outlineLevel="0" collapsed="false">
      <c r="A442" s="37" t="s">
        <v>524</v>
      </c>
      <c r="B442" s="37" t="s">
        <v>281</v>
      </c>
      <c r="C442" s="37" t="n">
        <v>22</v>
      </c>
      <c r="D442" s="37" t="n">
        <v>21</v>
      </c>
      <c r="E442" s="37" t="n">
        <v>1</v>
      </c>
      <c r="F442" s="37" t="n">
        <v>2</v>
      </c>
      <c r="G442" s="37" t="n">
        <v>0</v>
      </c>
      <c r="H442" s="37" t="n">
        <v>2</v>
      </c>
      <c r="I442" s="37" t="n">
        <v>29</v>
      </c>
      <c r="J442" s="40" t="n">
        <f aca="false">IF(C442=0,"",D442/C442)</f>
        <v>0.954545454545455</v>
      </c>
    </row>
    <row r="443" customFormat="false" ht="15" hidden="false" customHeight="false" outlineLevel="0" collapsed="false">
      <c r="A443" s="37" t="s">
        <v>526</v>
      </c>
      <c r="B443" s="37" t="s">
        <v>281</v>
      </c>
      <c r="C443" s="37" t="n">
        <v>22</v>
      </c>
      <c r="D443" s="37" t="n">
        <v>22</v>
      </c>
      <c r="E443" s="37" t="n">
        <v>0</v>
      </c>
      <c r="F443" s="37" t="n">
        <v>1</v>
      </c>
      <c r="G443" s="37" t="n">
        <v>0</v>
      </c>
      <c r="H443" s="37" t="n">
        <v>1</v>
      </c>
      <c r="I443" s="37" t="n">
        <v>0</v>
      </c>
      <c r="J443" s="40" t="n">
        <f aca="false">IF(C443=0,"",D443/C443)</f>
        <v>1</v>
      </c>
    </row>
    <row r="444" customFormat="false" ht="15" hidden="false" customHeight="false" outlineLevel="0" collapsed="false">
      <c r="A444" s="37" t="s">
        <v>528</v>
      </c>
      <c r="B444" s="37" t="s">
        <v>270</v>
      </c>
      <c r="C444" s="37" t="n">
        <v>22</v>
      </c>
      <c r="D444" s="37" t="n">
        <v>19</v>
      </c>
      <c r="E444" s="37" t="n">
        <v>0</v>
      </c>
      <c r="F444" s="37" t="n">
        <v>0</v>
      </c>
      <c r="G444" s="37" t="n">
        <v>0</v>
      </c>
      <c r="H444" s="37" t="n">
        <v>2</v>
      </c>
      <c r="I444" s="37" t="n">
        <v>0</v>
      </c>
      <c r="J444" s="40" t="n">
        <f aca="false">IF(C444=0,"",D444/C444)</f>
        <v>0.863636363636364</v>
      </c>
    </row>
    <row r="445" customFormat="false" ht="15" hidden="false" customHeight="false" outlineLevel="0" collapsed="false">
      <c r="A445" s="37" t="s">
        <v>528</v>
      </c>
      <c r="B445" s="37" t="s">
        <v>271</v>
      </c>
      <c r="C445" s="37" t="n">
        <v>22</v>
      </c>
      <c r="D445" s="37" t="n">
        <v>19</v>
      </c>
      <c r="E445" s="37" t="n">
        <v>0</v>
      </c>
      <c r="F445" s="37" t="n">
        <v>0</v>
      </c>
      <c r="G445" s="37" t="n">
        <v>0</v>
      </c>
      <c r="H445" s="37" t="n">
        <v>0</v>
      </c>
      <c r="I445" s="37" t="n">
        <v>2</v>
      </c>
      <c r="J445" s="40" t="n">
        <f aca="false">IF(C445=0,"",D445/C445)</f>
        <v>0.863636363636364</v>
      </c>
    </row>
    <row r="446" customFormat="false" ht="15" hidden="false" customHeight="false" outlineLevel="0" collapsed="false">
      <c r="A446" s="37" t="s">
        <v>528</v>
      </c>
      <c r="B446" s="37" t="s">
        <v>272</v>
      </c>
      <c r="C446" s="37" t="n">
        <v>22</v>
      </c>
      <c r="D446" s="37" t="n">
        <v>21</v>
      </c>
      <c r="E446" s="37" t="n">
        <v>2</v>
      </c>
      <c r="F446" s="37" t="n">
        <v>0</v>
      </c>
      <c r="G446" s="37" t="n">
        <v>0</v>
      </c>
      <c r="H446" s="37" t="n">
        <v>1</v>
      </c>
      <c r="I446" s="37" t="n">
        <v>1</v>
      </c>
      <c r="J446" s="40" t="n">
        <f aca="false">IF(C446=0,"",D446/C446)</f>
        <v>0.954545454545455</v>
      </c>
    </row>
    <row r="447" customFormat="false" ht="15" hidden="false" customHeight="false" outlineLevel="0" collapsed="false">
      <c r="A447" s="37" t="s">
        <v>528</v>
      </c>
      <c r="B447" s="37" t="s">
        <v>273</v>
      </c>
      <c r="C447" s="37" t="n">
        <v>22</v>
      </c>
      <c r="D447" s="37" t="n">
        <v>18</v>
      </c>
      <c r="E447" s="37" t="n">
        <v>1</v>
      </c>
      <c r="F447" s="37" t="n">
        <v>2</v>
      </c>
      <c r="G447" s="37" t="n">
        <v>0</v>
      </c>
      <c r="H447" s="37" t="n">
        <v>1</v>
      </c>
      <c r="I447" s="37" t="n">
        <v>5</v>
      </c>
      <c r="J447" s="40" t="n">
        <f aca="false">IF(C447=0,"",D447/C447)</f>
        <v>0.818181818181818</v>
      </c>
    </row>
    <row r="448" customFormat="false" ht="15" hidden="false" customHeight="false" outlineLevel="0" collapsed="false">
      <c r="A448" s="37" t="s">
        <v>528</v>
      </c>
      <c r="B448" s="37" t="s">
        <v>274</v>
      </c>
      <c r="C448" s="37" t="n">
        <v>22</v>
      </c>
      <c r="D448" s="37" t="n">
        <v>21</v>
      </c>
      <c r="E448" s="37" t="n">
        <v>0</v>
      </c>
      <c r="F448" s="37" t="n">
        <v>1</v>
      </c>
      <c r="G448" s="37" t="n">
        <v>0</v>
      </c>
      <c r="H448" s="37" t="n">
        <v>4</v>
      </c>
      <c r="I448" s="37" t="n">
        <v>0</v>
      </c>
      <c r="J448" s="40" t="n">
        <f aca="false">IF(C448=0,"",D448/C448)</f>
        <v>0.954545454545455</v>
      </c>
    </row>
    <row r="449" customFormat="false" ht="15" hidden="false" customHeight="false" outlineLevel="0" collapsed="false">
      <c r="A449" s="37" t="s">
        <v>528</v>
      </c>
      <c r="B449" s="37" t="s">
        <v>275</v>
      </c>
      <c r="C449" s="37" t="n">
        <v>22</v>
      </c>
      <c r="D449" s="37" t="n">
        <v>16</v>
      </c>
      <c r="E449" s="37" t="n">
        <v>1</v>
      </c>
      <c r="F449" s="37" t="n">
        <v>3</v>
      </c>
      <c r="G449" s="37" t="n">
        <v>0</v>
      </c>
      <c r="H449" s="37" t="n">
        <v>0</v>
      </c>
      <c r="I449" s="37" t="n">
        <v>1</v>
      </c>
      <c r="J449" s="40" t="n">
        <f aca="false">IF(C449=0,"",D449/C449)</f>
        <v>0.727272727272727</v>
      </c>
    </row>
    <row r="450" customFormat="false" ht="15" hidden="false" customHeight="false" outlineLevel="0" collapsed="false">
      <c r="A450" s="37" t="s">
        <v>528</v>
      </c>
      <c r="B450" s="37" t="s">
        <v>276</v>
      </c>
      <c r="C450" s="37" t="n">
        <v>22</v>
      </c>
      <c r="D450" s="37" t="n">
        <v>21</v>
      </c>
      <c r="E450" s="37" t="n">
        <v>0</v>
      </c>
      <c r="F450" s="37" t="n">
        <v>0</v>
      </c>
      <c r="G450" s="37" t="n">
        <v>0</v>
      </c>
      <c r="H450" s="37" t="n">
        <v>1</v>
      </c>
      <c r="I450" s="37" t="n">
        <v>2</v>
      </c>
      <c r="J450" s="40" t="n">
        <f aca="false">IF(C450=0,"",D450/C450)</f>
        <v>0.954545454545455</v>
      </c>
    </row>
    <row r="451" customFormat="false" ht="15" hidden="false" customHeight="false" outlineLevel="0" collapsed="false">
      <c r="A451" s="37" t="s">
        <v>528</v>
      </c>
      <c r="B451" s="37" t="s">
        <v>277</v>
      </c>
      <c r="C451" s="37" t="n">
        <v>22</v>
      </c>
      <c r="D451" s="37" t="n">
        <v>20</v>
      </c>
      <c r="E451" s="37" t="n">
        <v>0</v>
      </c>
      <c r="F451" s="37" t="n">
        <v>0</v>
      </c>
      <c r="G451" s="37" t="n">
        <v>0</v>
      </c>
      <c r="H451" s="37" t="n">
        <v>1</v>
      </c>
      <c r="I451" s="37" t="n">
        <v>0</v>
      </c>
      <c r="J451" s="40" t="n">
        <f aca="false">IF(C451=0,"",D451/C451)</f>
        <v>0.909090909090909</v>
      </c>
    </row>
    <row r="452" customFormat="false" ht="15" hidden="false" customHeight="false" outlineLevel="0" collapsed="false">
      <c r="A452" s="37" t="s">
        <v>528</v>
      </c>
      <c r="B452" s="37" t="s">
        <v>278</v>
      </c>
      <c r="C452" s="37" t="n">
        <v>22</v>
      </c>
      <c r="D452" s="37" t="n">
        <v>19</v>
      </c>
      <c r="E452" s="37" t="n">
        <v>2</v>
      </c>
      <c r="F452" s="37" t="n">
        <v>2</v>
      </c>
      <c r="G452" s="37" t="n">
        <v>0</v>
      </c>
      <c r="H452" s="37" t="n">
        <v>4</v>
      </c>
      <c r="I452" s="37" t="n">
        <v>0</v>
      </c>
      <c r="J452" s="40" t="n">
        <f aca="false">IF(C452=0,"",D452/C452)</f>
        <v>0.863636363636364</v>
      </c>
    </row>
    <row r="453" customFormat="false" ht="15" hidden="false" customHeight="false" outlineLevel="0" collapsed="false">
      <c r="A453" s="37" t="s">
        <v>528</v>
      </c>
      <c r="B453" s="37" t="s">
        <v>279</v>
      </c>
      <c r="C453" s="37" t="n">
        <v>22</v>
      </c>
      <c r="D453" s="37" t="n">
        <v>22</v>
      </c>
      <c r="E453" s="37" t="n">
        <v>1</v>
      </c>
      <c r="F453" s="37" t="n">
        <v>0</v>
      </c>
      <c r="G453" s="37" t="n">
        <v>0</v>
      </c>
      <c r="H453" s="37" t="n">
        <v>2</v>
      </c>
      <c r="I453" s="37" t="n">
        <v>2</v>
      </c>
      <c r="J453" s="40" t="n">
        <f aca="false">IF(C453=0,"",D453/C453)</f>
        <v>1</v>
      </c>
    </row>
    <row r="454" customFormat="false" ht="15" hidden="false" customHeight="false" outlineLevel="0" collapsed="false">
      <c r="A454" s="37" t="s">
        <v>528</v>
      </c>
      <c r="B454" s="37" t="s">
        <v>280</v>
      </c>
      <c r="C454" s="37" t="n">
        <v>22</v>
      </c>
      <c r="D454" s="37" t="n">
        <v>22</v>
      </c>
      <c r="E454" s="37" t="n">
        <v>0</v>
      </c>
      <c r="F454" s="37" t="n">
        <v>3</v>
      </c>
      <c r="G454" s="37" t="n">
        <v>1</v>
      </c>
      <c r="H454" s="37" t="n">
        <v>1</v>
      </c>
      <c r="I454" s="37" t="n">
        <v>2</v>
      </c>
      <c r="J454" s="40" t="n">
        <f aca="false">IF(C454=0,"",D454/C454)</f>
        <v>1</v>
      </c>
    </row>
    <row r="455" customFormat="false" ht="15" hidden="false" customHeight="false" outlineLevel="0" collapsed="false">
      <c r="A455" s="37" t="s">
        <v>528</v>
      </c>
      <c r="B455" s="37" t="s">
        <v>281</v>
      </c>
      <c r="C455" s="37" t="n">
        <v>22</v>
      </c>
      <c r="D455" s="37" t="n">
        <v>20</v>
      </c>
      <c r="E455" s="37" t="n">
        <v>1</v>
      </c>
      <c r="F455" s="37" t="n">
        <v>0</v>
      </c>
      <c r="G455" s="37" t="n">
        <v>1</v>
      </c>
      <c r="H455" s="37" t="n">
        <v>1</v>
      </c>
      <c r="I455" s="37" t="n">
        <v>2</v>
      </c>
      <c r="J455" s="40" t="n">
        <f aca="false">IF(C455=0,"",D455/C455)</f>
        <v>0.909090909090909</v>
      </c>
    </row>
    <row r="456" customFormat="false" ht="15" hidden="false" customHeight="false" outlineLevel="0" collapsed="false">
      <c r="A456" s="37" t="s">
        <v>531</v>
      </c>
      <c r="B456" s="37" t="s">
        <v>270</v>
      </c>
      <c r="C456" s="37" t="n">
        <v>22</v>
      </c>
      <c r="D456" s="37" t="n">
        <v>22</v>
      </c>
      <c r="E456" s="37" t="n">
        <v>1</v>
      </c>
      <c r="F456" s="37" t="n">
        <v>1</v>
      </c>
      <c r="G456" s="37" t="n">
        <v>0</v>
      </c>
      <c r="H456" s="37" t="n">
        <v>0</v>
      </c>
      <c r="I456" s="37" t="n">
        <v>23</v>
      </c>
      <c r="J456" s="40" t="n">
        <f aca="false">IF(C456=0,"",D456/C456)</f>
        <v>1</v>
      </c>
    </row>
    <row r="457" customFormat="false" ht="15" hidden="false" customHeight="false" outlineLevel="0" collapsed="false">
      <c r="A457" s="37" t="s">
        <v>531</v>
      </c>
      <c r="B457" s="37" t="s">
        <v>271</v>
      </c>
      <c r="C457" s="37" t="n">
        <v>22</v>
      </c>
      <c r="D457" s="37" t="n">
        <v>22</v>
      </c>
      <c r="E457" s="37" t="n">
        <v>1</v>
      </c>
      <c r="F457" s="37" t="n">
        <v>0</v>
      </c>
      <c r="G457" s="37" t="n">
        <v>0</v>
      </c>
      <c r="H457" s="37" t="n">
        <v>1</v>
      </c>
      <c r="I457" s="37" t="n">
        <v>23</v>
      </c>
      <c r="J457" s="40" t="n">
        <f aca="false">IF(C457=0,"",D457/C457)</f>
        <v>1</v>
      </c>
    </row>
    <row r="458" customFormat="false" ht="15" hidden="false" customHeight="false" outlineLevel="0" collapsed="false">
      <c r="A458" s="37" t="s">
        <v>531</v>
      </c>
      <c r="B458" s="37" t="s">
        <v>272</v>
      </c>
      <c r="C458" s="37" t="n">
        <v>22</v>
      </c>
      <c r="D458" s="37" t="n">
        <v>18</v>
      </c>
      <c r="E458" s="37" t="n">
        <v>0</v>
      </c>
      <c r="F458" s="37" t="n">
        <v>0</v>
      </c>
      <c r="G458" s="37" t="n">
        <v>0</v>
      </c>
      <c r="H458" s="37" t="n">
        <v>1</v>
      </c>
      <c r="I458" s="37" t="n">
        <v>7</v>
      </c>
      <c r="J458" s="40" t="n">
        <f aca="false">IF(C458=0,"",D458/C458)</f>
        <v>0.818181818181818</v>
      </c>
    </row>
    <row r="459" customFormat="false" ht="15" hidden="false" customHeight="false" outlineLevel="0" collapsed="false">
      <c r="A459" s="37" t="s">
        <v>531</v>
      </c>
      <c r="B459" s="37" t="s">
        <v>273</v>
      </c>
      <c r="C459" s="37" t="n">
        <v>22</v>
      </c>
      <c r="D459" s="37" t="n">
        <v>22</v>
      </c>
      <c r="E459" s="37" t="n">
        <v>2</v>
      </c>
      <c r="F459" s="37" t="n">
        <v>0</v>
      </c>
      <c r="G459" s="37" t="n">
        <v>0</v>
      </c>
      <c r="H459" s="37" t="n">
        <v>3</v>
      </c>
      <c r="I459" s="37" t="n">
        <v>12</v>
      </c>
      <c r="J459" s="40" t="n">
        <f aca="false">IF(C459=0,"",D459/C459)</f>
        <v>1</v>
      </c>
    </row>
    <row r="460" customFormat="false" ht="15" hidden="false" customHeight="false" outlineLevel="0" collapsed="false">
      <c r="A460" s="37" t="s">
        <v>531</v>
      </c>
      <c r="B460" s="37" t="s">
        <v>274</v>
      </c>
      <c r="C460" s="37" t="n">
        <v>22</v>
      </c>
      <c r="D460" s="37" t="n">
        <v>22</v>
      </c>
      <c r="E460" s="37" t="n">
        <v>0</v>
      </c>
      <c r="F460" s="37" t="n">
        <v>1</v>
      </c>
      <c r="G460" s="37" t="n">
        <v>0</v>
      </c>
      <c r="H460" s="37" t="n">
        <v>0</v>
      </c>
      <c r="I460" s="37" t="n">
        <v>7</v>
      </c>
      <c r="J460" s="40" t="n">
        <f aca="false">IF(C460=0,"",D460/C460)</f>
        <v>1</v>
      </c>
    </row>
    <row r="461" customFormat="false" ht="15" hidden="false" customHeight="false" outlineLevel="0" collapsed="false">
      <c r="A461" s="37" t="s">
        <v>531</v>
      </c>
      <c r="B461" s="37" t="s">
        <v>275</v>
      </c>
      <c r="C461" s="37" t="n">
        <v>22</v>
      </c>
      <c r="D461" s="37" t="n">
        <v>20</v>
      </c>
      <c r="E461" s="37" t="n">
        <v>1</v>
      </c>
      <c r="F461" s="37" t="n">
        <v>1</v>
      </c>
      <c r="G461" s="37" t="n">
        <v>0</v>
      </c>
      <c r="H461" s="37" t="n">
        <v>3</v>
      </c>
      <c r="I461" s="37" t="n">
        <v>6</v>
      </c>
      <c r="J461" s="40" t="n">
        <f aca="false">IF(C461=0,"",D461/C461)</f>
        <v>0.909090909090909</v>
      </c>
    </row>
    <row r="462" customFormat="false" ht="15" hidden="false" customHeight="false" outlineLevel="0" collapsed="false">
      <c r="A462" s="37" t="s">
        <v>531</v>
      </c>
      <c r="B462" s="37" t="s">
        <v>276</v>
      </c>
      <c r="C462" s="37" t="n">
        <v>22</v>
      </c>
      <c r="D462" s="37" t="n">
        <v>20</v>
      </c>
      <c r="E462" s="37" t="n">
        <v>0</v>
      </c>
      <c r="F462" s="37" t="n">
        <v>1</v>
      </c>
      <c r="G462" s="37" t="n">
        <v>2</v>
      </c>
      <c r="H462" s="37" t="n">
        <v>2</v>
      </c>
      <c r="I462" s="37" t="n">
        <v>11</v>
      </c>
      <c r="J462" s="40" t="n">
        <f aca="false">IF(C462=0,"",D462/C462)</f>
        <v>0.909090909090909</v>
      </c>
    </row>
    <row r="463" customFormat="false" ht="15" hidden="false" customHeight="false" outlineLevel="0" collapsed="false">
      <c r="A463" s="37" t="s">
        <v>531</v>
      </c>
      <c r="B463" s="37" t="s">
        <v>277</v>
      </c>
      <c r="C463" s="37" t="n">
        <v>22</v>
      </c>
      <c r="D463" s="37" t="n">
        <v>21</v>
      </c>
      <c r="E463" s="37" t="n">
        <v>0</v>
      </c>
      <c r="F463" s="37" t="n">
        <v>0</v>
      </c>
      <c r="G463" s="37" t="n">
        <v>0</v>
      </c>
      <c r="H463" s="37" t="n">
        <v>2</v>
      </c>
      <c r="I463" s="37" t="n">
        <v>4</v>
      </c>
      <c r="J463" s="40" t="n">
        <f aca="false">IF(C463=0,"",D463/C463)</f>
        <v>0.954545454545455</v>
      </c>
    </row>
    <row r="464" customFormat="false" ht="15" hidden="false" customHeight="false" outlineLevel="0" collapsed="false">
      <c r="A464" s="37" t="s">
        <v>531</v>
      </c>
      <c r="B464" s="37" t="s">
        <v>278</v>
      </c>
      <c r="C464" s="37" t="n">
        <v>22</v>
      </c>
      <c r="D464" s="37" t="n">
        <v>21</v>
      </c>
      <c r="E464" s="37" t="n">
        <v>1</v>
      </c>
      <c r="F464" s="37" t="n">
        <v>0</v>
      </c>
      <c r="G464" s="37" t="n">
        <v>0</v>
      </c>
      <c r="H464" s="37" t="n">
        <v>0</v>
      </c>
      <c r="I464" s="37" t="n">
        <v>17</v>
      </c>
      <c r="J464" s="40" t="n">
        <f aca="false">IF(C464=0,"",D464/C464)</f>
        <v>0.954545454545455</v>
      </c>
    </row>
    <row r="465" customFormat="false" ht="15" hidden="false" customHeight="false" outlineLevel="0" collapsed="false">
      <c r="A465" s="37" t="s">
        <v>531</v>
      </c>
      <c r="B465" s="37" t="s">
        <v>279</v>
      </c>
      <c r="C465" s="37" t="n">
        <v>22</v>
      </c>
      <c r="D465" s="37" t="n">
        <v>20</v>
      </c>
      <c r="E465" s="37" t="n">
        <v>0</v>
      </c>
      <c r="F465" s="37" t="n">
        <v>0</v>
      </c>
      <c r="G465" s="37" t="n">
        <v>0</v>
      </c>
      <c r="H465" s="37" t="n">
        <v>1</v>
      </c>
      <c r="I465" s="37" t="n">
        <v>2</v>
      </c>
      <c r="J465" s="40" t="n">
        <f aca="false">IF(C465=0,"",D465/C465)</f>
        <v>0.909090909090909</v>
      </c>
    </row>
    <row r="466" customFormat="false" ht="15" hidden="false" customHeight="false" outlineLevel="0" collapsed="false">
      <c r="A466" s="37" t="s">
        <v>531</v>
      </c>
      <c r="B466" s="37" t="s">
        <v>280</v>
      </c>
      <c r="C466" s="37" t="n">
        <v>22</v>
      </c>
      <c r="D466" s="37" t="n">
        <v>16</v>
      </c>
      <c r="E466" s="37" t="n">
        <v>0</v>
      </c>
      <c r="F466" s="37" t="n">
        <v>1</v>
      </c>
      <c r="G466" s="37" t="n">
        <v>0</v>
      </c>
      <c r="H466" s="37" t="n">
        <v>0</v>
      </c>
      <c r="I466" s="37" t="n">
        <v>28</v>
      </c>
      <c r="J466" s="40" t="n">
        <f aca="false">IF(C466=0,"",D466/C466)</f>
        <v>0.727272727272727</v>
      </c>
    </row>
    <row r="467" customFormat="false" ht="15" hidden="false" customHeight="false" outlineLevel="0" collapsed="false">
      <c r="A467" s="37" t="s">
        <v>531</v>
      </c>
      <c r="B467" s="37" t="s">
        <v>281</v>
      </c>
      <c r="C467" s="37" t="n">
        <v>22</v>
      </c>
      <c r="D467" s="37" t="n">
        <v>21</v>
      </c>
      <c r="E467" s="37" t="n">
        <v>0</v>
      </c>
      <c r="F467" s="37" t="n">
        <v>1</v>
      </c>
      <c r="G467" s="37" t="n">
        <v>0</v>
      </c>
      <c r="H467" s="37" t="n">
        <v>1</v>
      </c>
      <c r="I467" s="37" t="n">
        <v>9</v>
      </c>
      <c r="J467" s="40" t="n">
        <f aca="false">IF(C467=0,"",D467/C467)</f>
        <v>0.954545454545455</v>
      </c>
    </row>
    <row r="468" customFormat="false" ht="15" hidden="false" customHeight="false" outlineLevel="0" collapsed="false">
      <c r="A468" s="37" t="s">
        <v>532</v>
      </c>
      <c r="B468" s="37" t="s">
        <v>270</v>
      </c>
      <c r="C468" s="37" t="n">
        <v>22</v>
      </c>
      <c r="D468" s="37" t="n">
        <v>20</v>
      </c>
      <c r="E468" s="37" t="n">
        <v>0</v>
      </c>
      <c r="F468" s="37" t="n">
        <v>2</v>
      </c>
      <c r="G468" s="37" t="n">
        <v>5</v>
      </c>
      <c r="H468" s="37" t="n">
        <v>0</v>
      </c>
      <c r="I468" s="37" t="n">
        <v>8</v>
      </c>
      <c r="J468" s="40" t="n">
        <f aca="false">IF(C468=0,"",D468/C468)</f>
        <v>0.909090909090909</v>
      </c>
    </row>
    <row r="469" customFormat="false" ht="15" hidden="false" customHeight="false" outlineLevel="0" collapsed="false">
      <c r="A469" s="37" t="s">
        <v>532</v>
      </c>
      <c r="B469" s="37" t="s">
        <v>271</v>
      </c>
      <c r="C469" s="37" t="n">
        <v>22</v>
      </c>
      <c r="D469" s="37" t="n">
        <v>20</v>
      </c>
      <c r="E469" s="37" t="n">
        <v>1</v>
      </c>
      <c r="F469" s="37" t="n">
        <v>3</v>
      </c>
      <c r="G469" s="37" t="n">
        <v>1</v>
      </c>
      <c r="H469" s="37" t="n">
        <v>1</v>
      </c>
      <c r="I469" s="37" t="n">
        <v>6</v>
      </c>
      <c r="J469" s="40" t="n">
        <f aca="false">IF(C469=0,"",D469/C469)</f>
        <v>0.909090909090909</v>
      </c>
    </row>
    <row r="470" customFormat="false" ht="15" hidden="false" customHeight="false" outlineLevel="0" collapsed="false">
      <c r="A470" s="37" t="s">
        <v>532</v>
      </c>
      <c r="B470" s="37" t="s">
        <v>272</v>
      </c>
      <c r="C470" s="37" t="n">
        <v>22</v>
      </c>
      <c r="D470" s="37" t="n">
        <v>18</v>
      </c>
      <c r="E470" s="37" t="n">
        <v>2</v>
      </c>
      <c r="F470" s="37" t="n">
        <v>1</v>
      </c>
      <c r="G470" s="37" t="n">
        <v>0</v>
      </c>
      <c r="H470" s="37" t="n">
        <v>2</v>
      </c>
      <c r="I470" s="37" t="n">
        <v>3</v>
      </c>
      <c r="J470" s="40" t="n">
        <f aca="false">IF(C470=0,"",D470/C470)</f>
        <v>0.818181818181818</v>
      </c>
    </row>
    <row r="471" customFormat="false" ht="15" hidden="false" customHeight="false" outlineLevel="0" collapsed="false">
      <c r="A471" s="37" t="s">
        <v>532</v>
      </c>
      <c r="B471" s="37" t="s">
        <v>273</v>
      </c>
      <c r="C471" s="37" t="n">
        <v>22</v>
      </c>
      <c r="D471" s="37" t="n">
        <v>21</v>
      </c>
      <c r="E471" s="37" t="n">
        <v>1</v>
      </c>
      <c r="F471" s="37" t="n">
        <v>1</v>
      </c>
      <c r="G471" s="37" t="n">
        <v>1</v>
      </c>
      <c r="H471" s="37" t="n">
        <v>2</v>
      </c>
      <c r="I471" s="37" t="n">
        <v>6</v>
      </c>
      <c r="J471" s="40" t="n">
        <f aca="false">IF(C471=0,"",D471/C471)</f>
        <v>0.954545454545455</v>
      </c>
    </row>
    <row r="472" customFormat="false" ht="15" hidden="false" customHeight="false" outlineLevel="0" collapsed="false">
      <c r="A472" s="37" t="s">
        <v>532</v>
      </c>
      <c r="B472" s="37" t="s">
        <v>274</v>
      </c>
      <c r="C472" s="37" t="n">
        <v>22</v>
      </c>
      <c r="D472" s="37" t="n">
        <v>20</v>
      </c>
      <c r="E472" s="37" t="n">
        <v>1</v>
      </c>
      <c r="F472" s="37" t="n">
        <v>0</v>
      </c>
      <c r="G472" s="37" t="n">
        <v>2</v>
      </c>
      <c r="H472" s="37" t="n">
        <v>2</v>
      </c>
      <c r="I472" s="37" t="n">
        <v>10</v>
      </c>
      <c r="J472" s="40" t="n">
        <f aca="false">IF(C472=0,"",D472/C472)</f>
        <v>0.909090909090909</v>
      </c>
    </row>
    <row r="473" customFormat="false" ht="15" hidden="false" customHeight="false" outlineLevel="0" collapsed="false">
      <c r="A473" s="37" t="s">
        <v>532</v>
      </c>
      <c r="B473" s="37" t="s">
        <v>275</v>
      </c>
      <c r="C473" s="37" t="n">
        <v>22</v>
      </c>
      <c r="D473" s="37" t="n">
        <v>20</v>
      </c>
      <c r="E473" s="37" t="n">
        <v>3</v>
      </c>
      <c r="F473" s="37" t="n">
        <v>0</v>
      </c>
      <c r="G473" s="37" t="n">
        <v>0</v>
      </c>
      <c r="H473" s="37" t="n">
        <v>1</v>
      </c>
      <c r="I473" s="37" t="n">
        <v>4</v>
      </c>
      <c r="J473" s="40" t="n">
        <f aca="false">IF(C473=0,"",D473/C473)</f>
        <v>0.909090909090909</v>
      </c>
    </row>
    <row r="474" customFormat="false" ht="15" hidden="false" customHeight="false" outlineLevel="0" collapsed="false">
      <c r="A474" s="37" t="s">
        <v>532</v>
      </c>
      <c r="B474" s="37" t="s">
        <v>276</v>
      </c>
      <c r="C474" s="37" t="n">
        <v>22</v>
      </c>
      <c r="D474" s="37" t="n">
        <v>21</v>
      </c>
      <c r="E474" s="37" t="n">
        <v>0</v>
      </c>
      <c r="F474" s="37" t="n">
        <v>0</v>
      </c>
      <c r="G474" s="37" t="n">
        <v>0</v>
      </c>
      <c r="H474" s="37" t="n">
        <v>0</v>
      </c>
      <c r="I474" s="37" t="n">
        <v>8</v>
      </c>
      <c r="J474" s="40" t="n">
        <f aca="false">IF(C474=0,"",D474/C474)</f>
        <v>0.954545454545455</v>
      </c>
    </row>
    <row r="475" customFormat="false" ht="15" hidden="false" customHeight="false" outlineLevel="0" collapsed="false">
      <c r="A475" s="37" t="s">
        <v>532</v>
      </c>
      <c r="B475" s="37" t="s">
        <v>277</v>
      </c>
      <c r="C475" s="37" t="n">
        <v>22</v>
      </c>
      <c r="D475" s="37" t="n">
        <v>19</v>
      </c>
      <c r="E475" s="37" t="n">
        <v>1</v>
      </c>
      <c r="F475" s="37" t="n">
        <v>1</v>
      </c>
      <c r="G475" s="37" t="n">
        <v>3</v>
      </c>
      <c r="H475" s="37" t="n">
        <v>1</v>
      </c>
      <c r="I475" s="37" t="n">
        <v>14</v>
      </c>
      <c r="J475" s="40" t="n">
        <f aca="false">IF(C475=0,"",D475/C475)</f>
        <v>0.863636363636364</v>
      </c>
    </row>
    <row r="476" customFormat="false" ht="15" hidden="false" customHeight="false" outlineLevel="0" collapsed="false">
      <c r="A476" s="37" t="s">
        <v>532</v>
      </c>
      <c r="B476" s="37" t="s">
        <v>278</v>
      </c>
      <c r="C476" s="37" t="n">
        <v>22</v>
      </c>
      <c r="D476" s="37" t="n">
        <v>15</v>
      </c>
      <c r="E476" s="37" t="n">
        <v>1</v>
      </c>
      <c r="F476" s="37" t="n">
        <v>0</v>
      </c>
      <c r="G476" s="37" t="n">
        <v>0</v>
      </c>
      <c r="H476" s="37" t="n">
        <v>2</v>
      </c>
      <c r="I476" s="37" t="n">
        <v>5</v>
      </c>
      <c r="J476" s="40" t="n">
        <f aca="false">IF(C476=0,"",D476/C476)</f>
        <v>0.681818181818182</v>
      </c>
    </row>
    <row r="477" customFormat="false" ht="15" hidden="false" customHeight="false" outlineLevel="0" collapsed="false">
      <c r="A477" s="37" t="s">
        <v>534</v>
      </c>
      <c r="B477" s="37" t="s">
        <v>270</v>
      </c>
      <c r="C477" s="37" t="n">
        <v>22</v>
      </c>
      <c r="D477" s="37" t="n">
        <v>22</v>
      </c>
      <c r="E477" s="37" t="n">
        <v>0</v>
      </c>
      <c r="F477" s="37" t="n">
        <v>0</v>
      </c>
      <c r="G477" s="37" t="n">
        <v>1</v>
      </c>
      <c r="H477" s="37" t="n">
        <v>1</v>
      </c>
      <c r="I477" s="37" t="n">
        <v>3</v>
      </c>
      <c r="J477" s="40" t="n">
        <f aca="false">IF(C477=0,"",D477/C477)</f>
        <v>1</v>
      </c>
    </row>
    <row r="478" customFormat="false" ht="15" hidden="false" customHeight="false" outlineLevel="0" collapsed="false">
      <c r="A478" s="37" t="s">
        <v>534</v>
      </c>
      <c r="B478" s="37" t="s">
        <v>271</v>
      </c>
      <c r="C478" s="37" t="n">
        <v>22</v>
      </c>
      <c r="D478" s="37" t="n">
        <v>20</v>
      </c>
      <c r="E478" s="37" t="n">
        <v>0</v>
      </c>
      <c r="F478" s="37" t="n">
        <v>0</v>
      </c>
      <c r="G478" s="37" t="n">
        <v>0</v>
      </c>
      <c r="H478" s="37" t="n">
        <v>3</v>
      </c>
      <c r="I478" s="37" t="n">
        <v>1</v>
      </c>
      <c r="J478" s="40" t="n">
        <f aca="false">IF(C478=0,"",D478/C478)</f>
        <v>0.909090909090909</v>
      </c>
    </row>
    <row r="479" customFormat="false" ht="15" hidden="false" customHeight="false" outlineLevel="0" collapsed="false">
      <c r="A479" s="37" t="s">
        <v>534</v>
      </c>
      <c r="B479" s="37" t="s">
        <v>272</v>
      </c>
      <c r="C479" s="37" t="n">
        <v>22</v>
      </c>
      <c r="D479" s="37" t="n">
        <v>20</v>
      </c>
      <c r="E479" s="37" t="n">
        <v>2</v>
      </c>
      <c r="F479" s="37" t="n">
        <v>0</v>
      </c>
      <c r="G479" s="37" t="n">
        <v>0</v>
      </c>
      <c r="H479" s="37" t="n">
        <v>2</v>
      </c>
      <c r="I479" s="37" t="n">
        <v>2</v>
      </c>
      <c r="J479" s="40" t="n">
        <f aca="false">IF(C479=0,"",D479/C479)</f>
        <v>0.909090909090909</v>
      </c>
    </row>
    <row r="480" customFormat="false" ht="15" hidden="false" customHeight="false" outlineLevel="0" collapsed="false">
      <c r="A480" s="37" t="s">
        <v>534</v>
      </c>
      <c r="B480" s="37" t="s">
        <v>273</v>
      </c>
      <c r="C480" s="37" t="n">
        <v>22</v>
      </c>
      <c r="D480" s="37" t="n">
        <v>20</v>
      </c>
      <c r="E480" s="37" t="n">
        <v>1</v>
      </c>
      <c r="F480" s="37" t="n">
        <v>0</v>
      </c>
      <c r="G480" s="37" t="n">
        <v>0</v>
      </c>
      <c r="H480" s="37" t="n">
        <v>1</v>
      </c>
      <c r="I480" s="37" t="n">
        <v>0</v>
      </c>
      <c r="J480" s="40" t="n">
        <f aca="false">IF(C480=0,"",D480/C480)</f>
        <v>0.909090909090909</v>
      </c>
    </row>
    <row r="481" customFormat="false" ht="15" hidden="false" customHeight="false" outlineLevel="0" collapsed="false">
      <c r="A481" s="37" t="s">
        <v>534</v>
      </c>
      <c r="B481" s="37" t="s">
        <v>274</v>
      </c>
      <c r="C481" s="37" t="n">
        <v>22</v>
      </c>
      <c r="D481" s="37" t="n">
        <v>20</v>
      </c>
      <c r="E481" s="37" t="n">
        <v>1</v>
      </c>
      <c r="F481" s="37" t="n">
        <v>1</v>
      </c>
      <c r="G481" s="37" t="n">
        <v>0</v>
      </c>
      <c r="H481" s="37" t="n">
        <v>1</v>
      </c>
      <c r="I481" s="37" t="n">
        <v>0</v>
      </c>
      <c r="J481" s="40" t="n">
        <f aca="false">IF(C481=0,"",D481/C481)</f>
        <v>0.909090909090909</v>
      </c>
    </row>
    <row r="482" customFormat="false" ht="15" hidden="false" customHeight="false" outlineLevel="0" collapsed="false">
      <c r="A482" s="37" t="s">
        <v>534</v>
      </c>
      <c r="B482" s="37" t="s">
        <v>275</v>
      </c>
      <c r="C482" s="37" t="n">
        <v>22</v>
      </c>
      <c r="D482" s="37" t="n">
        <v>22</v>
      </c>
      <c r="E482" s="37" t="n">
        <v>1</v>
      </c>
      <c r="F482" s="37" t="n">
        <v>1</v>
      </c>
      <c r="G482" s="37" t="n">
        <v>0</v>
      </c>
      <c r="H482" s="37" t="n">
        <v>0</v>
      </c>
      <c r="I482" s="37" t="n">
        <v>1</v>
      </c>
      <c r="J482" s="40" t="n">
        <f aca="false">IF(C482=0,"",D482/C482)</f>
        <v>1</v>
      </c>
    </row>
    <row r="483" customFormat="false" ht="15" hidden="false" customHeight="false" outlineLevel="0" collapsed="false">
      <c r="A483" s="37" t="s">
        <v>534</v>
      </c>
      <c r="B483" s="37" t="s">
        <v>276</v>
      </c>
      <c r="C483" s="37" t="n">
        <v>22</v>
      </c>
      <c r="D483" s="37" t="n">
        <v>18</v>
      </c>
      <c r="E483" s="37" t="n">
        <v>0</v>
      </c>
      <c r="F483" s="37" t="n">
        <v>0</v>
      </c>
      <c r="G483" s="37" t="n">
        <v>3</v>
      </c>
      <c r="H483" s="37" t="n">
        <v>3</v>
      </c>
      <c r="I483" s="37" t="n">
        <v>0</v>
      </c>
      <c r="J483" s="40" t="n">
        <f aca="false">IF(C483=0,"",D483/C483)</f>
        <v>0.818181818181818</v>
      </c>
    </row>
    <row r="484" customFormat="false" ht="15" hidden="false" customHeight="false" outlineLevel="0" collapsed="false">
      <c r="A484" s="37" t="s">
        <v>534</v>
      </c>
      <c r="B484" s="37" t="s">
        <v>277</v>
      </c>
      <c r="C484" s="37" t="n">
        <v>22</v>
      </c>
      <c r="D484" s="37" t="n">
        <v>17</v>
      </c>
      <c r="E484" s="37" t="n">
        <v>1</v>
      </c>
      <c r="F484" s="37" t="n">
        <v>1</v>
      </c>
      <c r="G484" s="37" t="n">
        <v>0</v>
      </c>
      <c r="H484" s="37" t="n">
        <v>0</v>
      </c>
      <c r="I484" s="37" t="n">
        <v>1</v>
      </c>
      <c r="J484" s="40" t="n">
        <f aca="false">IF(C484=0,"",D484/C484)</f>
        <v>0.772727272727273</v>
      </c>
    </row>
    <row r="485" customFormat="false" ht="15" hidden="false" customHeight="false" outlineLevel="0" collapsed="false">
      <c r="A485" s="37" t="s">
        <v>534</v>
      </c>
      <c r="B485" s="37" t="s">
        <v>278</v>
      </c>
      <c r="C485" s="37" t="n">
        <v>22</v>
      </c>
      <c r="D485" s="37" t="n">
        <v>21</v>
      </c>
      <c r="E485" s="37" t="n">
        <v>0</v>
      </c>
      <c r="F485" s="37" t="n">
        <v>1</v>
      </c>
      <c r="G485" s="37" t="n">
        <v>0</v>
      </c>
      <c r="H485" s="37" t="n">
        <v>4</v>
      </c>
      <c r="I485" s="37" t="n">
        <v>2</v>
      </c>
      <c r="J485" s="40" t="n">
        <f aca="false">IF(C485=0,"",D485/C485)</f>
        <v>0.954545454545455</v>
      </c>
    </row>
    <row r="486" customFormat="false" ht="15" hidden="false" customHeight="false" outlineLevel="0" collapsed="false">
      <c r="A486" s="37" t="s">
        <v>534</v>
      </c>
      <c r="B486" s="37" t="s">
        <v>279</v>
      </c>
      <c r="C486" s="37" t="n">
        <v>22</v>
      </c>
      <c r="D486" s="37" t="n">
        <v>21</v>
      </c>
      <c r="E486" s="37" t="n">
        <v>0</v>
      </c>
      <c r="F486" s="37" t="n">
        <v>0</v>
      </c>
      <c r="G486" s="37" t="n">
        <v>0</v>
      </c>
      <c r="H486" s="37" t="n">
        <v>1</v>
      </c>
      <c r="I486" s="37" t="n">
        <v>0</v>
      </c>
      <c r="J486" s="40" t="n">
        <f aca="false">IF(C486=0,"",D486/C486)</f>
        <v>0.954545454545455</v>
      </c>
    </row>
    <row r="487" customFormat="false" ht="15" hidden="false" customHeight="false" outlineLevel="0" collapsed="false">
      <c r="A487" s="37" t="s">
        <v>534</v>
      </c>
      <c r="B487" s="37" t="s">
        <v>280</v>
      </c>
      <c r="C487" s="37" t="n">
        <v>22</v>
      </c>
      <c r="D487" s="37" t="n">
        <v>18</v>
      </c>
      <c r="E487" s="37" t="n">
        <v>1</v>
      </c>
      <c r="F487" s="37" t="n">
        <v>1</v>
      </c>
      <c r="G487" s="37" t="n">
        <v>1</v>
      </c>
      <c r="H487" s="37" t="n">
        <v>1</v>
      </c>
      <c r="I487" s="37" t="n">
        <v>2</v>
      </c>
      <c r="J487" s="40" t="n">
        <f aca="false">IF(C487=0,"",D487/C487)</f>
        <v>0.818181818181818</v>
      </c>
    </row>
    <row r="488" customFormat="false" ht="15" hidden="false" customHeight="false" outlineLevel="0" collapsed="false">
      <c r="A488" s="37" t="s">
        <v>534</v>
      </c>
      <c r="B488" s="37" t="s">
        <v>281</v>
      </c>
      <c r="C488" s="37" t="n">
        <v>22</v>
      </c>
      <c r="D488" s="37" t="n">
        <v>15</v>
      </c>
      <c r="E488" s="37" t="n">
        <v>0</v>
      </c>
      <c r="F488" s="37" t="n">
        <v>1</v>
      </c>
      <c r="G488" s="37" t="n">
        <v>0</v>
      </c>
      <c r="H488" s="37" t="n">
        <v>3</v>
      </c>
      <c r="I488" s="37" t="n">
        <v>0</v>
      </c>
      <c r="J488" s="40" t="n">
        <f aca="false">IF(C488=0,"",D488/C488)</f>
        <v>0.681818181818182</v>
      </c>
    </row>
    <row r="489" customFormat="false" ht="15" hidden="false" customHeight="false" outlineLevel="0" collapsed="false">
      <c r="A489" s="37" t="s">
        <v>536</v>
      </c>
      <c r="B489" s="37" t="s">
        <v>270</v>
      </c>
      <c r="C489" s="37" t="n">
        <v>22</v>
      </c>
      <c r="D489" s="37" t="n">
        <v>20</v>
      </c>
      <c r="E489" s="37" t="n">
        <v>0</v>
      </c>
      <c r="F489" s="37" t="n">
        <v>2</v>
      </c>
      <c r="G489" s="37" t="n">
        <v>0</v>
      </c>
      <c r="H489" s="37" t="n">
        <v>1</v>
      </c>
      <c r="I489" s="37" t="n">
        <v>0</v>
      </c>
      <c r="J489" s="40" t="n">
        <f aca="false">IF(C489=0,"",D489/C489)</f>
        <v>0.909090909090909</v>
      </c>
    </row>
    <row r="490" customFormat="false" ht="15" hidden="false" customHeight="false" outlineLevel="0" collapsed="false">
      <c r="A490" s="37" t="s">
        <v>536</v>
      </c>
      <c r="B490" s="37" t="s">
        <v>271</v>
      </c>
      <c r="C490" s="37" t="n">
        <v>22</v>
      </c>
      <c r="D490" s="37" t="n">
        <v>22</v>
      </c>
      <c r="E490" s="37" t="n">
        <v>0</v>
      </c>
      <c r="F490" s="37" t="n">
        <v>0</v>
      </c>
      <c r="G490" s="37" t="n">
        <v>0</v>
      </c>
      <c r="H490" s="37" t="n">
        <v>3</v>
      </c>
      <c r="I490" s="37" t="n">
        <v>1</v>
      </c>
      <c r="J490" s="40" t="n">
        <f aca="false">IF(C490=0,"",D490/C490)</f>
        <v>1</v>
      </c>
    </row>
    <row r="491" customFormat="false" ht="15" hidden="false" customHeight="false" outlineLevel="0" collapsed="false">
      <c r="A491" s="37" t="s">
        <v>536</v>
      </c>
      <c r="B491" s="37" t="s">
        <v>272</v>
      </c>
      <c r="C491" s="37" t="n">
        <v>22</v>
      </c>
      <c r="D491" s="37" t="n">
        <v>22</v>
      </c>
      <c r="E491" s="37" t="n">
        <v>1</v>
      </c>
      <c r="F491" s="37" t="n">
        <v>1</v>
      </c>
      <c r="G491" s="37" t="n">
        <v>0</v>
      </c>
      <c r="H491" s="37" t="n">
        <v>2</v>
      </c>
      <c r="I491" s="37" t="n">
        <v>0</v>
      </c>
      <c r="J491" s="40" t="n">
        <f aca="false">IF(C491=0,"",D491/C491)</f>
        <v>1</v>
      </c>
    </row>
    <row r="492" customFormat="false" ht="15" hidden="false" customHeight="false" outlineLevel="0" collapsed="false">
      <c r="A492" s="37" t="s">
        <v>536</v>
      </c>
      <c r="B492" s="37" t="s">
        <v>273</v>
      </c>
      <c r="C492" s="37" t="n">
        <v>22</v>
      </c>
      <c r="D492" s="37" t="n">
        <v>21</v>
      </c>
      <c r="E492" s="37" t="n">
        <v>1</v>
      </c>
      <c r="F492" s="37" t="n">
        <v>0</v>
      </c>
      <c r="G492" s="37" t="n">
        <v>0</v>
      </c>
      <c r="H492" s="37" t="n">
        <v>1</v>
      </c>
      <c r="I492" s="37" t="n">
        <v>1</v>
      </c>
      <c r="J492" s="40" t="n">
        <f aca="false">IF(C492=0,"",D492/C492)</f>
        <v>0.954545454545455</v>
      </c>
    </row>
    <row r="493" customFormat="false" ht="15" hidden="false" customHeight="false" outlineLevel="0" collapsed="false">
      <c r="A493" s="37" t="s">
        <v>536</v>
      </c>
      <c r="B493" s="37" t="s">
        <v>274</v>
      </c>
      <c r="C493" s="37" t="n">
        <v>22</v>
      </c>
      <c r="D493" s="37" t="n">
        <v>19</v>
      </c>
      <c r="E493" s="37" t="n">
        <v>0</v>
      </c>
      <c r="F493" s="37" t="n">
        <v>0</v>
      </c>
      <c r="G493" s="37" t="n">
        <v>0</v>
      </c>
      <c r="H493" s="37" t="n">
        <v>2</v>
      </c>
      <c r="I493" s="37" t="n">
        <v>0</v>
      </c>
      <c r="J493" s="40" t="n">
        <f aca="false">IF(C493=0,"",D493/C493)</f>
        <v>0.863636363636364</v>
      </c>
    </row>
    <row r="494" customFormat="false" ht="15" hidden="false" customHeight="false" outlineLevel="0" collapsed="false">
      <c r="A494" s="37" t="s">
        <v>536</v>
      </c>
      <c r="B494" s="37" t="s">
        <v>275</v>
      </c>
      <c r="C494" s="37" t="n">
        <v>22</v>
      </c>
      <c r="D494" s="37" t="n">
        <v>21</v>
      </c>
      <c r="E494" s="37" t="n">
        <v>0</v>
      </c>
      <c r="F494" s="37" t="n">
        <v>0</v>
      </c>
      <c r="G494" s="37" t="n">
        <v>0</v>
      </c>
      <c r="H494" s="37" t="n">
        <v>1</v>
      </c>
      <c r="I494" s="37" t="n">
        <v>0</v>
      </c>
      <c r="J494" s="40" t="n">
        <f aca="false">IF(C494=0,"",D494/C494)</f>
        <v>0.954545454545455</v>
      </c>
    </row>
    <row r="495" customFormat="false" ht="15" hidden="false" customHeight="false" outlineLevel="0" collapsed="false">
      <c r="A495" s="37" t="s">
        <v>536</v>
      </c>
      <c r="B495" s="37" t="s">
        <v>276</v>
      </c>
      <c r="C495" s="37" t="n">
        <v>22</v>
      </c>
      <c r="D495" s="37" t="n">
        <v>21</v>
      </c>
      <c r="E495" s="37" t="n">
        <v>1</v>
      </c>
      <c r="F495" s="37" t="n">
        <v>0</v>
      </c>
      <c r="G495" s="37" t="n">
        <v>1</v>
      </c>
      <c r="H495" s="37" t="n">
        <v>2</v>
      </c>
      <c r="I495" s="37" t="n">
        <v>3</v>
      </c>
      <c r="J495" s="40" t="n">
        <f aca="false">IF(C495=0,"",D495/C495)</f>
        <v>0.954545454545455</v>
      </c>
    </row>
    <row r="496" customFormat="false" ht="15" hidden="false" customHeight="false" outlineLevel="0" collapsed="false">
      <c r="A496" s="37" t="s">
        <v>536</v>
      </c>
      <c r="B496" s="37" t="s">
        <v>277</v>
      </c>
      <c r="C496" s="37" t="n">
        <v>22</v>
      </c>
      <c r="D496" s="37" t="n">
        <v>20</v>
      </c>
      <c r="E496" s="37" t="n">
        <v>0</v>
      </c>
      <c r="F496" s="37" t="n">
        <v>3</v>
      </c>
      <c r="G496" s="37" t="n">
        <v>1</v>
      </c>
      <c r="H496" s="37" t="n">
        <v>2</v>
      </c>
      <c r="I496" s="37" t="n">
        <v>2</v>
      </c>
      <c r="J496" s="40" t="n">
        <f aca="false">IF(C496=0,"",D496/C496)</f>
        <v>0.909090909090909</v>
      </c>
    </row>
    <row r="497" customFormat="false" ht="15" hidden="false" customHeight="false" outlineLevel="0" collapsed="false">
      <c r="A497" s="37" t="s">
        <v>536</v>
      </c>
      <c r="B497" s="37" t="s">
        <v>278</v>
      </c>
      <c r="C497" s="37" t="n">
        <v>22</v>
      </c>
      <c r="D497" s="37" t="n">
        <v>20</v>
      </c>
      <c r="E497" s="37" t="n">
        <v>1</v>
      </c>
      <c r="F497" s="37" t="n">
        <v>1</v>
      </c>
      <c r="G497" s="37" t="n">
        <v>0</v>
      </c>
      <c r="H497" s="37" t="n">
        <v>2</v>
      </c>
      <c r="I497" s="37" t="n">
        <v>1</v>
      </c>
      <c r="J497" s="40" t="n">
        <f aca="false">IF(C497=0,"",D497/C497)</f>
        <v>0.909090909090909</v>
      </c>
    </row>
    <row r="498" customFormat="false" ht="15" hidden="false" customHeight="false" outlineLevel="0" collapsed="false">
      <c r="A498" s="37" t="s">
        <v>536</v>
      </c>
      <c r="B498" s="37" t="s">
        <v>279</v>
      </c>
      <c r="C498" s="37" t="n">
        <v>22</v>
      </c>
      <c r="D498" s="37" t="n">
        <v>20</v>
      </c>
      <c r="E498" s="37" t="n">
        <v>0</v>
      </c>
      <c r="F498" s="37" t="n">
        <v>1</v>
      </c>
      <c r="G498" s="37" t="n">
        <v>0</v>
      </c>
      <c r="H498" s="37" t="n">
        <v>0</v>
      </c>
      <c r="I498" s="37" t="n">
        <v>0</v>
      </c>
      <c r="J498" s="40" t="n">
        <f aca="false">IF(C498=0,"",D498/C498)</f>
        <v>0.909090909090909</v>
      </c>
    </row>
    <row r="499" customFormat="false" ht="15" hidden="false" customHeight="false" outlineLevel="0" collapsed="false">
      <c r="A499" s="37" t="s">
        <v>536</v>
      </c>
      <c r="B499" s="37" t="s">
        <v>280</v>
      </c>
      <c r="C499" s="37" t="n">
        <v>22</v>
      </c>
      <c r="D499" s="37" t="n">
        <v>21</v>
      </c>
      <c r="E499" s="37" t="n">
        <v>0</v>
      </c>
      <c r="F499" s="37" t="n">
        <v>1</v>
      </c>
      <c r="G499" s="37" t="n">
        <v>1</v>
      </c>
      <c r="H499" s="37" t="n">
        <v>1</v>
      </c>
      <c r="I499" s="37" t="n">
        <v>1</v>
      </c>
      <c r="J499" s="40" t="n">
        <f aca="false">IF(C499=0,"",D499/C499)</f>
        <v>0.954545454545455</v>
      </c>
    </row>
    <row r="500" customFormat="false" ht="15" hidden="false" customHeight="false" outlineLevel="0" collapsed="false">
      <c r="A500" s="37" t="s">
        <v>536</v>
      </c>
      <c r="B500" s="37" t="s">
        <v>281</v>
      </c>
      <c r="C500" s="37" t="n">
        <v>22</v>
      </c>
      <c r="D500" s="37" t="n">
        <v>21</v>
      </c>
      <c r="E500" s="37" t="n">
        <v>2</v>
      </c>
      <c r="F500" s="37" t="n">
        <v>0</v>
      </c>
      <c r="G500" s="37" t="n">
        <v>1</v>
      </c>
      <c r="H500" s="37" t="n">
        <v>1</v>
      </c>
      <c r="I500" s="37" t="n">
        <v>6</v>
      </c>
      <c r="J500" s="40" t="n">
        <f aca="false">IF(C500=0,"",D500/C500)</f>
        <v>0.954545454545455</v>
      </c>
    </row>
    <row r="501" customFormat="false" ht="15" hidden="false" customHeight="false" outlineLevel="0" collapsed="false">
      <c r="A501" s="37" t="s">
        <v>539</v>
      </c>
      <c r="B501" s="37" t="s">
        <v>270</v>
      </c>
      <c r="C501" s="37" t="n">
        <v>22</v>
      </c>
      <c r="D501" s="37" t="n">
        <v>20</v>
      </c>
      <c r="E501" s="37" t="n">
        <v>0</v>
      </c>
      <c r="F501" s="37" t="n">
        <v>2</v>
      </c>
      <c r="G501" s="37" t="n">
        <v>0</v>
      </c>
      <c r="H501" s="37" t="n">
        <v>2</v>
      </c>
      <c r="I501" s="37" t="n">
        <v>9</v>
      </c>
      <c r="J501" s="40" t="n">
        <f aca="false">IF(C501=0,"",D501/C501)</f>
        <v>0.909090909090909</v>
      </c>
    </row>
    <row r="502" customFormat="false" ht="15" hidden="false" customHeight="false" outlineLevel="0" collapsed="false">
      <c r="A502" s="37" t="s">
        <v>539</v>
      </c>
      <c r="B502" s="37" t="s">
        <v>271</v>
      </c>
      <c r="C502" s="37" t="n">
        <v>22</v>
      </c>
      <c r="D502" s="37" t="n">
        <v>19</v>
      </c>
      <c r="E502" s="37" t="n">
        <v>2</v>
      </c>
      <c r="F502" s="37" t="n">
        <v>1</v>
      </c>
      <c r="G502" s="37" t="n">
        <v>0</v>
      </c>
      <c r="H502" s="37" t="n">
        <v>1</v>
      </c>
      <c r="I502" s="37" t="n">
        <v>2</v>
      </c>
      <c r="J502" s="40" t="n">
        <f aca="false">IF(C502=0,"",D502/C502)</f>
        <v>0.863636363636364</v>
      </c>
    </row>
    <row r="503" customFormat="false" ht="15" hidden="false" customHeight="false" outlineLevel="0" collapsed="false">
      <c r="A503" s="37" t="s">
        <v>539</v>
      </c>
      <c r="B503" s="37" t="s">
        <v>272</v>
      </c>
      <c r="C503" s="37" t="n">
        <v>22</v>
      </c>
      <c r="D503" s="37" t="n">
        <v>20</v>
      </c>
      <c r="E503" s="37" t="n">
        <v>1</v>
      </c>
      <c r="F503" s="37" t="n">
        <v>1</v>
      </c>
      <c r="G503" s="37" t="n">
        <v>1</v>
      </c>
      <c r="H503" s="37" t="n">
        <v>2</v>
      </c>
      <c r="I503" s="37" t="n">
        <v>0</v>
      </c>
      <c r="J503" s="40" t="n">
        <f aca="false">IF(C503=0,"",D503/C503)</f>
        <v>0.909090909090909</v>
      </c>
    </row>
    <row r="504" customFormat="false" ht="15" hidden="false" customHeight="false" outlineLevel="0" collapsed="false">
      <c r="A504" s="37" t="s">
        <v>539</v>
      </c>
      <c r="B504" s="37" t="s">
        <v>273</v>
      </c>
      <c r="C504" s="37" t="n">
        <v>22</v>
      </c>
      <c r="D504" s="37" t="n">
        <v>21</v>
      </c>
      <c r="E504" s="37" t="n">
        <v>2</v>
      </c>
      <c r="F504" s="37" t="n">
        <v>2</v>
      </c>
      <c r="G504" s="37" t="n">
        <v>0</v>
      </c>
      <c r="H504" s="37" t="n">
        <v>0</v>
      </c>
      <c r="I504" s="37" t="n">
        <v>9</v>
      </c>
      <c r="J504" s="40" t="n">
        <f aca="false">IF(C504=0,"",D504/C504)</f>
        <v>0.954545454545455</v>
      </c>
    </row>
    <row r="505" customFormat="false" ht="15" hidden="false" customHeight="false" outlineLevel="0" collapsed="false">
      <c r="A505" s="37" t="s">
        <v>539</v>
      </c>
      <c r="B505" s="37" t="s">
        <v>274</v>
      </c>
      <c r="C505" s="37" t="n">
        <v>22</v>
      </c>
      <c r="D505" s="37" t="n">
        <v>21</v>
      </c>
      <c r="E505" s="37" t="n">
        <v>0</v>
      </c>
      <c r="F505" s="37" t="n">
        <v>0</v>
      </c>
      <c r="G505" s="37" t="n">
        <v>2</v>
      </c>
      <c r="H505" s="37" t="n">
        <v>1</v>
      </c>
      <c r="I505" s="37" t="n">
        <v>2</v>
      </c>
      <c r="J505" s="40" t="n">
        <f aca="false">IF(C505=0,"",D505/C505)</f>
        <v>0.954545454545455</v>
      </c>
    </row>
    <row r="506" customFormat="false" ht="15" hidden="false" customHeight="false" outlineLevel="0" collapsed="false">
      <c r="A506" s="37" t="s">
        <v>539</v>
      </c>
      <c r="B506" s="37" t="s">
        <v>275</v>
      </c>
      <c r="C506" s="37" t="n">
        <v>22</v>
      </c>
      <c r="D506" s="37" t="n">
        <v>20</v>
      </c>
      <c r="E506" s="37" t="n">
        <v>1</v>
      </c>
      <c r="F506" s="37" t="n">
        <v>3</v>
      </c>
      <c r="G506" s="37" t="n">
        <v>0</v>
      </c>
      <c r="H506" s="37" t="n">
        <v>2</v>
      </c>
      <c r="I506" s="37" t="n">
        <v>3</v>
      </c>
      <c r="J506" s="40" t="n">
        <f aca="false">IF(C506=0,"",D506/C506)</f>
        <v>0.909090909090909</v>
      </c>
    </row>
    <row r="507" customFormat="false" ht="15" hidden="false" customHeight="false" outlineLevel="0" collapsed="false">
      <c r="A507" s="37" t="s">
        <v>539</v>
      </c>
      <c r="B507" s="37" t="s">
        <v>276</v>
      </c>
      <c r="C507" s="37" t="n">
        <v>22</v>
      </c>
      <c r="D507" s="37" t="n">
        <v>18</v>
      </c>
      <c r="E507" s="37" t="n">
        <v>0</v>
      </c>
      <c r="F507" s="37" t="n">
        <v>1</v>
      </c>
      <c r="G507" s="37" t="n">
        <v>0</v>
      </c>
      <c r="H507" s="37" t="n">
        <v>0</v>
      </c>
      <c r="I507" s="37" t="n">
        <v>4</v>
      </c>
      <c r="J507" s="40" t="n">
        <f aca="false">IF(C507=0,"",D507/C507)</f>
        <v>0.818181818181818</v>
      </c>
    </row>
    <row r="508" customFormat="false" ht="15" hidden="false" customHeight="false" outlineLevel="0" collapsed="false">
      <c r="A508" s="37" t="s">
        <v>539</v>
      </c>
      <c r="B508" s="37" t="s">
        <v>277</v>
      </c>
      <c r="C508" s="37" t="n">
        <v>22</v>
      </c>
      <c r="D508" s="37" t="n">
        <v>20</v>
      </c>
      <c r="E508" s="37" t="n">
        <v>0</v>
      </c>
      <c r="F508" s="37" t="n">
        <v>0</v>
      </c>
      <c r="G508" s="37" t="n">
        <v>0</v>
      </c>
      <c r="H508" s="37" t="n">
        <v>1</v>
      </c>
      <c r="I508" s="37" t="n">
        <v>1</v>
      </c>
      <c r="J508" s="40" t="n">
        <f aca="false">IF(C508=0,"",D508/C508)</f>
        <v>0.909090909090909</v>
      </c>
    </row>
    <row r="509" customFormat="false" ht="15" hidden="false" customHeight="false" outlineLevel="0" collapsed="false">
      <c r="A509" s="37" t="s">
        <v>539</v>
      </c>
      <c r="B509" s="37" t="s">
        <v>278</v>
      </c>
      <c r="C509" s="37" t="n">
        <v>22</v>
      </c>
      <c r="D509" s="37" t="n">
        <v>22</v>
      </c>
      <c r="E509" s="37" t="n">
        <v>3</v>
      </c>
      <c r="F509" s="37" t="n">
        <v>0</v>
      </c>
      <c r="G509" s="37" t="n">
        <v>0</v>
      </c>
      <c r="H509" s="37" t="n">
        <v>0</v>
      </c>
      <c r="I509" s="37" t="n">
        <v>3</v>
      </c>
      <c r="J509" s="40" t="n">
        <f aca="false">IF(C509=0,"",D509/C509)</f>
        <v>1</v>
      </c>
    </row>
    <row r="510" customFormat="false" ht="15" hidden="false" customHeight="false" outlineLevel="0" collapsed="false">
      <c r="A510" s="37" t="s">
        <v>539</v>
      </c>
      <c r="B510" s="37" t="s">
        <v>279</v>
      </c>
      <c r="C510" s="37" t="n">
        <v>22</v>
      </c>
      <c r="D510" s="37" t="n">
        <v>21</v>
      </c>
      <c r="E510" s="37" t="n">
        <v>1</v>
      </c>
      <c r="F510" s="37" t="n">
        <v>1</v>
      </c>
      <c r="G510" s="37" t="n">
        <v>0</v>
      </c>
      <c r="H510" s="37" t="n">
        <v>2</v>
      </c>
      <c r="I510" s="37" t="n">
        <v>1</v>
      </c>
      <c r="J510" s="40" t="n">
        <f aca="false">IF(C510=0,"",D510/C510)</f>
        <v>0.954545454545455</v>
      </c>
    </row>
    <row r="511" customFormat="false" ht="15" hidden="false" customHeight="false" outlineLevel="0" collapsed="false">
      <c r="A511" s="37" t="s">
        <v>539</v>
      </c>
      <c r="B511" s="37" t="s">
        <v>280</v>
      </c>
      <c r="C511" s="37" t="n">
        <v>22</v>
      </c>
      <c r="D511" s="37" t="n">
        <v>21</v>
      </c>
      <c r="E511" s="37" t="n">
        <v>0</v>
      </c>
      <c r="F511" s="37" t="n">
        <v>0</v>
      </c>
      <c r="G511" s="37" t="n">
        <v>2</v>
      </c>
      <c r="H511" s="37" t="n">
        <v>2</v>
      </c>
      <c r="I511" s="37" t="n">
        <v>3</v>
      </c>
      <c r="J511" s="40" t="n">
        <f aca="false">IF(C511=0,"",D511/C511)</f>
        <v>0.954545454545455</v>
      </c>
    </row>
    <row r="512" customFormat="false" ht="15" hidden="false" customHeight="false" outlineLevel="0" collapsed="false">
      <c r="A512" s="37" t="s">
        <v>539</v>
      </c>
      <c r="B512" s="37" t="s">
        <v>281</v>
      </c>
      <c r="C512" s="37" t="n">
        <v>22</v>
      </c>
      <c r="D512" s="37" t="n">
        <v>21</v>
      </c>
      <c r="E512" s="37" t="n">
        <v>0</v>
      </c>
      <c r="F512" s="37" t="n">
        <v>0</v>
      </c>
      <c r="G512" s="37" t="n">
        <v>0</v>
      </c>
      <c r="H512" s="37" t="n">
        <v>1</v>
      </c>
      <c r="I512" s="37" t="n">
        <v>0</v>
      </c>
      <c r="J512" s="40" t="n">
        <f aca="false">IF(C512=0,"",D512/C512)</f>
        <v>0.954545454545455</v>
      </c>
    </row>
    <row r="513" customFormat="false" ht="15" hidden="false" customHeight="false" outlineLevel="0" collapsed="false">
      <c r="A513" s="37" t="s">
        <v>541</v>
      </c>
      <c r="B513" s="37" t="s">
        <v>278</v>
      </c>
      <c r="C513" s="37" t="n">
        <v>22</v>
      </c>
      <c r="D513" s="37" t="n">
        <v>19</v>
      </c>
      <c r="E513" s="37" t="n">
        <v>3</v>
      </c>
      <c r="F513" s="37" t="n">
        <v>0</v>
      </c>
      <c r="G513" s="37" t="n">
        <v>1</v>
      </c>
      <c r="H513" s="37" t="n">
        <v>0</v>
      </c>
      <c r="I513" s="37" t="n">
        <v>0</v>
      </c>
      <c r="J513" s="40" t="n">
        <f aca="false">IF(C513=0,"",D513/C513)</f>
        <v>0.863636363636364</v>
      </c>
    </row>
    <row r="514" customFormat="false" ht="15" hidden="false" customHeight="false" outlineLevel="0" collapsed="false">
      <c r="A514" s="37" t="s">
        <v>541</v>
      </c>
      <c r="B514" s="37" t="s">
        <v>279</v>
      </c>
      <c r="C514" s="37" t="n">
        <v>22</v>
      </c>
      <c r="D514" s="37" t="n">
        <v>16</v>
      </c>
      <c r="E514" s="37" t="n">
        <v>2</v>
      </c>
      <c r="F514" s="37" t="n">
        <v>2</v>
      </c>
      <c r="G514" s="37" t="n">
        <v>0</v>
      </c>
      <c r="H514" s="37" t="n">
        <v>4</v>
      </c>
      <c r="I514" s="37" t="n">
        <v>2</v>
      </c>
      <c r="J514" s="40" t="n">
        <f aca="false">IF(C514=0,"",D514/C514)</f>
        <v>0.727272727272727</v>
      </c>
    </row>
    <row r="515" customFormat="false" ht="15" hidden="false" customHeight="false" outlineLevel="0" collapsed="false">
      <c r="A515" s="37" t="s">
        <v>545</v>
      </c>
      <c r="B515" s="37" t="s">
        <v>270</v>
      </c>
      <c r="C515" s="37" t="n">
        <v>22</v>
      </c>
      <c r="D515" s="37" t="n">
        <v>19</v>
      </c>
      <c r="E515" s="37" t="n">
        <v>1</v>
      </c>
      <c r="F515" s="37" t="n">
        <v>1</v>
      </c>
      <c r="G515" s="37" t="n">
        <v>0</v>
      </c>
      <c r="H515" s="37" t="n">
        <v>6</v>
      </c>
      <c r="I515" s="37" t="n">
        <v>1</v>
      </c>
      <c r="J515" s="40" t="n">
        <f aca="false">IF(C515=0,"",D515/C515)</f>
        <v>0.863636363636364</v>
      </c>
    </row>
    <row r="516" customFormat="false" ht="15" hidden="false" customHeight="false" outlineLevel="0" collapsed="false">
      <c r="A516" s="37" t="s">
        <v>545</v>
      </c>
      <c r="B516" s="37" t="s">
        <v>271</v>
      </c>
      <c r="C516" s="37" t="n">
        <v>22</v>
      </c>
      <c r="D516" s="37" t="n">
        <v>22</v>
      </c>
      <c r="E516" s="37" t="n">
        <v>2</v>
      </c>
      <c r="F516" s="37" t="n">
        <v>0</v>
      </c>
      <c r="G516" s="37" t="n">
        <v>0</v>
      </c>
      <c r="H516" s="37" t="n">
        <v>0</v>
      </c>
      <c r="I516" s="37" t="n">
        <v>3</v>
      </c>
      <c r="J516" s="40" t="n">
        <f aca="false">IF(C516=0,"",D516/C516)</f>
        <v>1</v>
      </c>
    </row>
    <row r="517" customFormat="false" ht="15" hidden="false" customHeight="false" outlineLevel="0" collapsed="false">
      <c r="A517" s="37" t="s">
        <v>545</v>
      </c>
      <c r="B517" s="37" t="s">
        <v>272</v>
      </c>
      <c r="C517" s="37" t="n">
        <v>22</v>
      </c>
      <c r="D517" s="37" t="n">
        <v>22</v>
      </c>
      <c r="E517" s="37" t="n">
        <v>0</v>
      </c>
      <c r="F517" s="37" t="n">
        <v>2</v>
      </c>
      <c r="G517" s="37" t="n">
        <v>1</v>
      </c>
      <c r="H517" s="37" t="n">
        <v>1</v>
      </c>
      <c r="I517" s="37" t="n">
        <v>12</v>
      </c>
      <c r="J517" s="40" t="n">
        <f aca="false">IF(C517=0,"",D517/C517)</f>
        <v>1</v>
      </c>
    </row>
    <row r="518" customFormat="false" ht="15" hidden="false" customHeight="false" outlineLevel="0" collapsed="false">
      <c r="A518" s="37" t="s">
        <v>545</v>
      </c>
      <c r="B518" s="37" t="s">
        <v>273</v>
      </c>
      <c r="C518" s="37" t="n">
        <v>22</v>
      </c>
      <c r="D518" s="37" t="n">
        <v>19</v>
      </c>
      <c r="E518" s="37" t="n">
        <v>0</v>
      </c>
      <c r="F518" s="37" t="n">
        <v>1</v>
      </c>
      <c r="G518" s="37" t="n">
        <v>1</v>
      </c>
      <c r="H518" s="37" t="n">
        <v>0</v>
      </c>
      <c r="I518" s="37" t="n">
        <v>3</v>
      </c>
      <c r="J518" s="40" t="n">
        <f aca="false">IF(C518=0,"",D518/C518)</f>
        <v>0.863636363636364</v>
      </c>
    </row>
    <row r="519" customFormat="false" ht="15" hidden="false" customHeight="false" outlineLevel="0" collapsed="false">
      <c r="A519" s="37" t="s">
        <v>545</v>
      </c>
      <c r="B519" s="37" t="s">
        <v>274</v>
      </c>
      <c r="C519" s="37" t="n">
        <v>22</v>
      </c>
      <c r="D519" s="37" t="n">
        <v>21</v>
      </c>
      <c r="E519" s="37" t="n">
        <v>2</v>
      </c>
      <c r="F519" s="37" t="n">
        <v>0</v>
      </c>
      <c r="G519" s="37" t="n">
        <v>0</v>
      </c>
      <c r="H519" s="37" t="n">
        <v>3</v>
      </c>
      <c r="I519" s="37" t="n">
        <v>17</v>
      </c>
      <c r="J519" s="40" t="n">
        <f aca="false">IF(C519=0,"",D519/C519)</f>
        <v>0.954545454545455</v>
      </c>
    </row>
    <row r="520" customFormat="false" ht="15" hidden="false" customHeight="false" outlineLevel="0" collapsed="false">
      <c r="A520" s="37" t="s">
        <v>545</v>
      </c>
      <c r="B520" s="37" t="s">
        <v>275</v>
      </c>
      <c r="C520" s="37" t="n">
        <v>22</v>
      </c>
      <c r="D520" s="37" t="n">
        <v>22</v>
      </c>
      <c r="E520" s="37" t="n">
        <v>0</v>
      </c>
      <c r="F520" s="37" t="n">
        <v>1</v>
      </c>
      <c r="G520" s="37" t="n">
        <v>0</v>
      </c>
      <c r="H520" s="37" t="n">
        <v>0</v>
      </c>
      <c r="I520" s="37" t="n">
        <v>13</v>
      </c>
      <c r="J520" s="40" t="n">
        <f aca="false">IF(C520=0,"",D520/C520)</f>
        <v>1</v>
      </c>
    </row>
    <row r="521" customFormat="false" ht="15" hidden="false" customHeight="false" outlineLevel="0" collapsed="false">
      <c r="A521" s="37" t="s">
        <v>545</v>
      </c>
      <c r="B521" s="37" t="s">
        <v>276</v>
      </c>
      <c r="C521" s="37" t="n">
        <v>22</v>
      </c>
      <c r="D521" s="37" t="n">
        <v>20</v>
      </c>
      <c r="E521" s="37" t="n">
        <v>4</v>
      </c>
      <c r="F521" s="37" t="n">
        <v>0</v>
      </c>
      <c r="G521" s="37" t="n">
        <v>0</v>
      </c>
      <c r="H521" s="37" t="n">
        <v>0</v>
      </c>
      <c r="I521" s="37" t="n">
        <v>18</v>
      </c>
      <c r="J521" s="40" t="n">
        <f aca="false">IF(C521=0,"",D521/C521)</f>
        <v>0.909090909090909</v>
      </c>
    </row>
    <row r="522" customFormat="false" ht="15" hidden="false" customHeight="false" outlineLevel="0" collapsed="false">
      <c r="A522" s="37" t="s">
        <v>545</v>
      </c>
      <c r="B522" s="37" t="s">
        <v>277</v>
      </c>
      <c r="C522" s="37" t="n">
        <v>22</v>
      </c>
      <c r="D522" s="37" t="n">
        <v>21</v>
      </c>
      <c r="E522" s="37" t="n">
        <v>0</v>
      </c>
      <c r="F522" s="37" t="n">
        <v>3</v>
      </c>
      <c r="G522" s="37" t="n">
        <v>0</v>
      </c>
      <c r="H522" s="37" t="n">
        <v>5</v>
      </c>
      <c r="I522" s="37" t="n">
        <v>21</v>
      </c>
      <c r="J522" s="40" t="n">
        <f aca="false">IF(C522=0,"",D522/C522)</f>
        <v>0.954545454545455</v>
      </c>
    </row>
    <row r="523" customFormat="false" ht="15" hidden="false" customHeight="false" outlineLevel="0" collapsed="false">
      <c r="A523" s="37" t="s">
        <v>545</v>
      </c>
      <c r="B523" s="37" t="s">
        <v>278</v>
      </c>
      <c r="C523" s="37" t="n">
        <v>22</v>
      </c>
      <c r="D523" s="37" t="n">
        <v>19</v>
      </c>
      <c r="E523" s="37" t="n">
        <v>2</v>
      </c>
      <c r="F523" s="37" t="n">
        <v>1</v>
      </c>
      <c r="G523" s="37" t="n">
        <v>0</v>
      </c>
      <c r="H523" s="37" t="n">
        <v>0</v>
      </c>
      <c r="I523" s="37" t="n">
        <v>8</v>
      </c>
      <c r="J523" s="40" t="n">
        <f aca="false">IF(C523=0,"",D523/C523)</f>
        <v>0.863636363636364</v>
      </c>
    </row>
    <row r="524" customFormat="false" ht="15" hidden="false" customHeight="false" outlineLevel="0" collapsed="false">
      <c r="A524" s="37" t="s">
        <v>545</v>
      </c>
      <c r="B524" s="37" t="s">
        <v>279</v>
      </c>
      <c r="C524" s="37" t="n">
        <v>22</v>
      </c>
      <c r="D524" s="37" t="n">
        <v>19</v>
      </c>
      <c r="E524" s="37" t="n">
        <v>0</v>
      </c>
      <c r="F524" s="37" t="n">
        <v>0</v>
      </c>
      <c r="G524" s="37" t="n">
        <v>1</v>
      </c>
      <c r="H524" s="37" t="n">
        <v>1</v>
      </c>
      <c r="I524" s="37" t="n">
        <v>12</v>
      </c>
      <c r="J524" s="40" t="n">
        <f aca="false">IF(C524=0,"",D524/C524)</f>
        <v>0.863636363636364</v>
      </c>
    </row>
    <row r="525" customFormat="false" ht="15" hidden="false" customHeight="false" outlineLevel="0" collapsed="false">
      <c r="A525" s="37" t="s">
        <v>545</v>
      </c>
      <c r="B525" s="37" t="s">
        <v>280</v>
      </c>
      <c r="C525" s="37" t="n">
        <v>22</v>
      </c>
      <c r="D525" s="37" t="n">
        <v>15</v>
      </c>
      <c r="E525" s="37" t="n">
        <v>1</v>
      </c>
      <c r="F525" s="37" t="n">
        <v>0</v>
      </c>
      <c r="G525" s="37" t="n">
        <v>0</v>
      </c>
      <c r="H525" s="37" t="n">
        <v>2</v>
      </c>
      <c r="I525" s="37" t="n">
        <v>22</v>
      </c>
      <c r="J525" s="40" t="n">
        <f aca="false">IF(C525=0,"",D525/C525)</f>
        <v>0.681818181818182</v>
      </c>
    </row>
    <row r="526" customFormat="false" ht="15" hidden="false" customHeight="false" outlineLevel="0" collapsed="false">
      <c r="A526" s="37" t="s">
        <v>545</v>
      </c>
      <c r="B526" s="37" t="s">
        <v>281</v>
      </c>
      <c r="C526" s="37" t="n">
        <v>22</v>
      </c>
      <c r="D526" s="37" t="n">
        <v>21</v>
      </c>
      <c r="E526" s="37" t="n">
        <v>0</v>
      </c>
      <c r="F526" s="37" t="n">
        <v>0</v>
      </c>
      <c r="G526" s="37" t="n">
        <v>0</v>
      </c>
      <c r="H526" s="37" t="n">
        <v>1</v>
      </c>
      <c r="I526" s="37" t="n">
        <v>8</v>
      </c>
      <c r="J526" s="40" t="n">
        <f aca="false">IF(C526=0,"",D526/C526)</f>
        <v>0.954545454545455</v>
      </c>
    </row>
    <row r="527" customFormat="false" ht="15" hidden="false" customHeight="false" outlineLevel="0" collapsed="false">
      <c r="A527" s="37" t="s">
        <v>547</v>
      </c>
      <c r="B527" s="37" t="s">
        <v>270</v>
      </c>
      <c r="C527" s="37" t="n">
        <v>22</v>
      </c>
      <c r="D527" s="37" t="n">
        <v>21</v>
      </c>
      <c r="E527" s="37" t="n">
        <v>1</v>
      </c>
      <c r="F527" s="37" t="n">
        <v>1</v>
      </c>
      <c r="G527" s="37" t="n">
        <v>1</v>
      </c>
      <c r="H527" s="37" t="n">
        <v>0</v>
      </c>
      <c r="I527" s="37" t="n">
        <v>0</v>
      </c>
      <c r="J527" s="40" t="n">
        <f aca="false">IF(C527=0,"",D527/C527)</f>
        <v>0.954545454545455</v>
      </c>
    </row>
    <row r="528" customFormat="false" ht="15" hidden="false" customHeight="false" outlineLevel="0" collapsed="false">
      <c r="A528" s="37" t="s">
        <v>547</v>
      </c>
      <c r="B528" s="37" t="s">
        <v>271</v>
      </c>
      <c r="C528" s="37" t="n">
        <v>22</v>
      </c>
      <c r="D528" s="37" t="n">
        <v>22</v>
      </c>
      <c r="E528" s="37" t="n">
        <v>0</v>
      </c>
      <c r="F528" s="37" t="n">
        <v>0</v>
      </c>
      <c r="G528" s="37" t="n">
        <v>0</v>
      </c>
      <c r="H528" s="37" t="n">
        <v>2</v>
      </c>
      <c r="I528" s="37" t="n">
        <v>0</v>
      </c>
      <c r="J528" s="40" t="n">
        <f aca="false">IF(C528=0,"",D528/C528)</f>
        <v>1</v>
      </c>
    </row>
    <row r="529" customFormat="false" ht="15" hidden="false" customHeight="false" outlineLevel="0" collapsed="false">
      <c r="A529" s="37" t="s">
        <v>547</v>
      </c>
      <c r="B529" s="37" t="s">
        <v>272</v>
      </c>
      <c r="C529" s="37" t="n">
        <v>22</v>
      </c>
      <c r="D529" s="37" t="n">
        <v>21</v>
      </c>
      <c r="E529" s="37" t="n">
        <v>2</v>
      </c>
      <c r="F529" s="37" t="n">
        <v>1</v>
      </c>
      <c r="G529" s="37" t="n">
        <v>0</v>
      </c>
      <c r="H529" s="37" t="n">
        <v>1</v>
      </c>
      <c r="I529" s="37" t="n">
        <v>4</v>
      </c>
      <c r="J529" s="40" t="n">
        <f aca="false">IF(C529=0,"",D529/C529)</f>
        <v>0.954545454545455</v>
      </c>
    </row>
    <row r="530" customFormat="false" ht="15" hidden="false" customHeight="false" outlineLevel="0" collapsed="false">
      <c r="A530" s="37" t="s">
        <v>547</v>
      </c>
      <c r="B530" s="37" t="s">
        <v>273</v>
      </c>
      <c r="C530" s="37" t="n">
        <v>22</v>
      </c>
      <c r="D530" s="37" t="n">
        <v>20</v>
      </c>
      <c r="E530" s="37" t="n">
        <v>1</v>
      </c>
      <c r="F530" s="37" t="n">
        <v>1</v>
      </c>
      <c r="G530" s="37" t="n">
        <v>1</v>
      </c>
      <c r="H530" s="37" t="n">
        <v>1</v>
      </c>
      <c r="I530" s="37" t="n">
        <v>0</v>
      </c>
      <c r="J530" s="40" t="n">
        <f aca="false">IF(C530=0,"",D530/C530)</f>
        <v>0.909090909090909</v>
      </c>
    </row>
    <row r="531" customFormat="false" ht="15" hidden="false" customHeight="false" outlineLevel="0" collapsed="false">
      <c r="A531" s="37" t="s">
        <v>547</v>
      </c>
      <c r="B531" s="37" t="s">
        <v>274</v>
      </c>
      <c r="C531" s="37" t="n">
        <v>22</v>
      </c>
      <c r="D531" s="37" t="n">
        <v>20</v>
      </c>
      <c r="E531" s="37" t="n">
        <v>0</v>
      </c>
      <c r="F531" s="37" t="n">
        <v>1</v>
      </c>
      <c r="G531" s="37" t="n">
        <v>0</v>
      </c>
      <c r="H531" s="37" t="n">
        <v>1</v>
      </c>
      <c r="I531" s="37" t="n">
        <v>2</v>
      </c>
      <c r="J531" s="40" t="n">
        <f aca="false">IF(C531=0,"",D531/C531)</f>
        <v>0.909090909090909</v>
      </c>
    </row>
    <row r="532" customFormat="false" ht="15" hidden="false" customHeight="false" outlineLevel="0" collapsed="false">
      <c r="A532" s="37" t="s">
        <v>547</v>
      </c>
      <c r="B532" s="37" t="s">
        <v>275</v>
      </c>
      <c r="C532" s="37" t="n">
        <v>22</v>
      </c>
      <c r="D532" s="37" t="n">
        <v>20</v>
      </c>
      <c r="E532" s="37" t="n">
        <v>2</v>
      </c>
      <c r="F532" s="37" t="n">
        <v>0</v>
      </c>
      <c r="G532" s="37" t="n">
        <v>0</v>
      </c>
      <c r="H532" s="37" t="n">
        <v>4</v>
      </c>
      <c r="I532" s="37" t="n">
        <v>8</v>
      </c>
      <c r="J532" s="40" t="n">
        <f aca="false">IF(C532=0,"",D532/C532)</f>
        <v>0.909090909090909</v>
      </c>
    </row>
    <row r="533" customFormat="false" ht="15" hidden="false" customHeight="false" outlineLevel="0" collapsed="false">
      <c r="A533" s="37" t="s">
        <v>547</v>
      </c>
      <c r="B533" s="37" t="s">
        <v>276</v>
      </c>
      <c r="C533" s="37" t="n">
        <v>22</v>
      </c>
      <c r="D533" s="37" t="n">
        <v>22</v>
      </c>
      <c r="E533" s="37" t="n">
        <v>0</v>
      </c>
      <c r="F533" s="37" t="n">
        <v>0</v>
      </c>
      <c r="G533" s="37" t="n">
        <v>1</v>
      </c>
      <c r="H533" s="37" t="n">
        <v>0</v>
      </c>
      <c r="I533" s="37" t="n">
        <v>0</v>
      </c>
      <c r="J533" s="40" t="n">
        <f aca="false">IF(C533=0,"",D533/C533)</f>
        <v>1</v>
      </c>
    </row>
    <row r="534" customFormat="false" ht="15" hidden="false" customHeight="false" outlineLevel="0" collapsed="false">
      <c r="A534" s="37" t="s">
        <v>547</v>
      </c>
      <c r="B534" s="37" t="s">
        <v>277</v>
      </c>
      <c r="C534" s="37" t="n">
        <v>22</v>
      </c>
      <c r="D534" s="37" t="n">
        <v>18</v>
      </c>
      <c r="E534" s="37" t="n">
        <v>0</v>
      </c>
      <c r="F534" s="37" t="n">
        <v>1</v>
      </c>
      <c r="G534" s="37" t="n">
        <v>0</v>
      </c>
      <c r="H534" s="37" t="n">
        <v>1</v>
      </c>
      <c r="I534" s="37" t="n">
        <v>0</v>
      </c>
      <c r="J534" s="40" t="n">
        <f aca="false">IF(C534=0,"",D534/C534)</f>
        <v>0.818181818181818</v>
      </c>
    </row>
    <row r="535" customFormat="false" ht="15" hidden="false" customHeight="false" outlineLevel="0" collapsed="false">
      <c r="A535" s="37" t="s">
        <v>547</v>
      </c>
      <c r="B535" s="37" t="s">
        <v>278</v>
      </c>
      <c r="C535" s="37" t="n">
        <v>22</v>
      </c>
      <c r="D535" s="37" t="n">
        <v>21</v>
      </c>
      <c r="E535" s="37" t="n">
        <v>0</v>
      </c>
      <c r="F535" s="37" t="n">
        <v>2</v>
      </c>
      <c r="G535" s="37" t="n">
        <v>0</v>
      </c>
      <c r="H535" s="37" t="n">
        <v>2</v>
      </c>
      <c r="I535" s="37" t="n">
        <v>3</v>
      </c>
      <c r="J535" s="40" t="n">
        <f aca="false">IF(C535=0,"",D535/C535)</f>
        <v>0.954545454545455</v>
      </c>
    </row>
    <row r="536" customFormat="false" ht="15" hidden="false" customHeight="false" outlineLevel="0" collapsed="false">
      <c r="A536" s="37" t="s">
        <v>547</v>
      </c>
      <c r="B536" s="37" t="s">
        <v>279</v>
      </c>
      <c r="C536" s="37" t="n">
        <v>22</v>
      </c>
      <c r="D536" s="37" t="n">
        <v>22</v>
      </c>
      <c r="E536" s="37" t="n">
        <v>0</v>
      </c>
      <c r="F536" s="37" t="n">
        <v>0</v>
      </c>
      <c r="G536" s="37" t="n">
        <v>0</v>
      </c>
      <c r="H536" s="37" t="n">
        <v>4</v>
      </c>
      <c r="I536" s="37" t="n">
        <v>0</v>
      </c>
      <c r="J536" s="40" t="n">
        <f aca="false">IF(C536=0,"",D536/C536)</f>
        <v>1</v>
      </c>
    </row>
    <row r="537" customFormat="false" ht="15" hidden="false" customHeight="false" outlineLevel="0" collapsed="false">
      <c r="A537" s="37" t="s">
        <v>547</v>
      </c>
      <c r="B537" s="37" t="s">
        <v>280</v>
      </c>
      <c r="C537" s="37" t="n">
        <v>22</v>
      </c>
      <c r="D537" s="37" t="n">
        <v>20</v>
      </c>
      <c r="E537" s="37" t="n">
        <v>0</v>
      </c>
      <c r="F537" s="37" t="n">
        <v>0</v>
      </c>
      <c r="G537" s="37" t="n">
        <v>0</v>
      </c>
      <c r="H537" s="37" t="n">
        <v>1</v>
      </c>
      <c r="I537" s="37" t="n">
        <v>0</v>
      </c>
      <c r="J537" s="40" t="n">
        <f aca="false">IF(C537=0,"",D537/C537)</f>
        <v>0.909090909090909</v>
      </c>
    </row>
    <row r="538" customFormat="false" ht="15" hidden="false" customHeight="false" outlineLevel="0" collapsed="false">
      <c r="A538" s="37" t="s">
        <v>547</v>
      </c>
      <c r="B538" s="37" t="s">
        <v>281</v>
      </c>
      <c r="C538" s="37" t="n">
        <v>22</v>
      </c>
      <c r="D538" s="37" t="n">
        <v>20</v>
      </c>
      <c r="E538" s="37" t="n">
        <v>1</v>
      </c>
      <c r="F538" s="37" t="n">
        <v>1</v>
      </c>
      <c r="G538" s="37" t="n">
        <v>1</v>
      </c>
      <c r="H538" s="37" t="n">
        <v>2</v>
      </c>
      <c r="I538" s="37" t="n">
        <v>0</v>
      </c>
      <c r="J538" s="40" t="n">
        <f aca="false">IF(C538=0,"",D538/C538)</f>
        <v>0.909090909090909</v>
      </c>
    </row>
    <row r="539" customFormat="false" ht="15" hidden="false" customHeight="false" outlineLevel="0" collapsed="false">
      <c r="A539" s="37" t="s">
        <v>549</v>
      </c>
      <c r="B539" s="37" t="s">
        <v>270</v>
      </c>
      <c r="C539" s="37" t="n">
        <v>22</v>
      </c>
      <c r="D539" s="37" t="n">
        <v>21</v>
      </c>
      <c r="E539" s="37" t="n">
        <v>2</v>
      </c>
      <c r="F539" s="37" t="n">
        <v>1</v>
      </c>
      <c r="G539" s="37" t="n">
        <v>0</v>
      </c>
      <c r="H539" s="37" t="n">
        <v>1</v>
      </c>
      <c r="I539" s="37" t="n">
        <v>6</v>
      </c>
      <c r="J539" s="40" t="n">
        <f aca="false">IF(C539=0,"",D539/C539)</f>
        <v>0.954545454545455</v>
      </c>
    </row>
    <row r="540" customFormat="false" ht="15" hidden="false" customHeight="false" outlineLevel="0" collapsed="false">
      <c r="A540" s="37" t="s">
        <v>549</v>
      </c>
      <c r="B540" s="37" t="s">
        <v>271</v>
      </c>
      <c r="C540" s="37" t="n">
        <v>22</v>
      </c>
      <c r="D540" s="37" t="n">
        <v>21</v>
      </c>
      <c r="E540" s="37" t="n">
        <v>0</v>
      </c>
      <c r="F540" s="37" t="n">
        <v>1</v>
      </c>
      <c r="G540" s="37" t="n">
        <v>0</v>
      </c>
      <c r="H540" s="37" t="n">
        <v>6</v>
      </c>
      <c r="I540" s="37" t="n">
        <v>25</v>
      </c>
      <c r="J540" s="40" t="n">
        <f aca="false">IF(C540=0,"",D540/C540)</f>
        <v>0.954545454545455</v>
      </c>
    </row>
    <row r="541" customFormat="false" ht="15" hidden="false" customHeight="false" outlineLevel="0" collapsed="false">
      <c r="A541" s="37" t="s">
        <v>549</v>
      </c>
      <c r="B541" s="37" t="s">
        <v>272</v>
      </c>
      <c r="C541" s="37" t="n">
        <v>22</v>
      </c>
      <c r="D541" s="37" t="n">
        <v>19</v>
      </c>
      <c r="E541" s="37" t="n">
        <v>0</v>
      </c>
      <c r="F541" s="37" t="n">
        <v>0</v>
      </c>
      <c r="G541" s="37" t="n">
        <v>0</v>
      </c>
      <c r="H541" s="37" t="n">
        <v>1</v>
      </c>
      <c r="I541" s="37" t="n">
        <v>7</v>
      </c>
      <c r="J541" s="40" t="n">
        <f aca="false">IF(C541=0,"",D541/C541)</f>
        <v>0.863636363636364</v>
      </c>
    </row>
    <row r="542" customFormat="false" ht="15" hidden="false" customHeight="false" outlineLevel="0" collapsed="false">
      <c r="A542" s="37" t="s">
        <v>549</v>
      </c>
      <c r="B542" s="37" t="s">
        <v>273</v>
      </c>
      <c r="C542" s="37" t="n">
        <v>22</v>
      </c>
      <c r="D542" s="37" t="n">
        <v>20</v>
      </c>
      <c r="E542" s="37" t="n">
        <v>0</v>
      </c>
      <c r="F542" s="37" t="n">
        <v>1</v>
      </c>
      <c r="G542" s="37" t="n">
        <v>0</v>
      </c>
      <c r="H542" s="37" t="n">
        <v>0</v>
      </c>
      <c r="I542" s="37" t="n">
        <v>17</v>
      </c>
      <c r="J542" s="40" t="n">
        <f aca="false">IF(C542=0,"",D542/C542)</f>
        <v>0.909090909090909</v>
      </c>
    </row>
    <row r="543" customFormat="false" ht="15" hidden="false" customHeight="false" outlineLevel="0" collapsed="false">
      <c r="A543" s="37" t="s">
        <v>549</v>
      </c>
      <c r="B543" s="37" t="s">
        <v>274</v>
      </c>
      <c r="C543" s="37" t="n">
        <v>22</v>
      </c>
      <c r="D543" s="37" t="n">
        <v>19</v>
      </c>
      <c r="E543" s="37" t="n">
        <v>1</v>
      </c>
      <c r="F543" s="37" t="n">
        <v>1</v>
      </c>
      <c r="G543" s="37" t="n">
        <v>0</v>
      </c>
      <c r="H543" s="37" t="n">
        <v>2</v>
      </c>
      <c r="I543" s="37" t="n">
        <v>6</v>
      </c>
      <c r="J543" s="40" t="n">
        <f aca="false">IF(C543=0,"",D543/C543)</f>
        <v>0.863636363636364</v>
      </c>
    </row>
    <row r="544" customFormat="false" ht="15" hidden="false" customHeight="false" outlineLevel="0" collapsed="false">
      <c r="A544" s="37" t="s">
        <v>549</v>
      </c>
      <c r="B544" s="37" t="s">
        <v>275</v>
      </c>
      <c r="C544" s="37" t="n">
        <v>22</v>
      </c>
      <c r="D544" s="37" t="n">
        <v>21</v>
      </c>
      <c r="E544" s="37" t="n">
        <v>0</v>
      </c>
      <c r="F544" s="37" t="n">
        <v>0</v>
      </c>
      <c r="G544" s="37" t="n">
        <v>0</v>
      </c>
      <c r="H544" s="37" t="n">
        <v>0</v>
      </c>
      <c r="I544" s="37" t="n">
        <v>22</v>
      </c>
      <c r="J544" s="40" t="n">
        <f aca="false">IF(C544=0,"",D544/C544)</f>
        <v>0.954545454545455</v>
      </c>
    </row>
    <row r="545" customFormat="false" ht="15" hidden="false" customHeight="false" outlineLevel="0" collapsed="false">
      <c r="A545" s="37" t="s">
        <v>549</v>
      </c>
      <c r="B545" s="37" t="s">
        <v>276</v>
      </c>
      <c r="C545" s="37" t="n">
        <v>22</v>
      </c>
      <c r="D545" s="37" t="n">
        <v>22</v>
      </c>
      <c r="E545" s="37" t="n">
        <v>1</v>
      </c>
      <c r="F545" s="37" t="n">
        <v>1</v>
      </c>
      <c r="G545" s="37" t="n">
        <v>1</v>
      </c>
      <c r="H545" s="37" t="n">
        <v>3</v>
      </c>
      <c r="I545" s="37" t="n">
        <v>10</v>
      </c>
      <c r="J545" s="40" t="n">
        <f aca="false">IF(C545=0,"",D545/C545)</f>
        <v>1</v>
      </c>
    </row>
    <row r="546" customFormat="false" ht="15" hidden="false" customHeight="false" outlineLevel="0" collapsed="false">
      <c r="A546" s="37" t="s">
        <v>549</v>
      </c>
      <c r="B546" s="37" t="s">
        <v>277</v>
      </c>
      <c r="C546" s="37" t="n">
        <v>22</v>
      </c>
      <c r="D546" s="37" t="n">
        <v>19</v>
      </c>
      <c r="E546" s="37" t="n">
        <v>4</v>
      </c>
      <c r="F546" s="37" t="n">
        <v>1</v>
      </c>
      <c r="G546" s="37" t="n">
        <v>0</v>
      </c>
      <c r="H546" s="37" t="n">
        <v>2</v>
      </c>
      <c r="I546" s="37" t="n">
        <v>18</v>
      </c>
      <c r="J546" s="40" t="n">
        <f aca="false">IF(C546=0,"",D546/C546)</f>
        <v>0.863636363636364</v>
      </c>
    </row>
    <row r="547" customFormat="false" ht="15" hidden="false" customHeight="false" outlineLevel="0" collapsed="false">
      <c r="A547" s="37" t="s">
        <v>549</v>
      </c>
      <c r="B547" s="37" t="s">
        <v>278</v>
      </c>
      <c r="C547" s="37" t="n">
        <v>22</v>
      </c>
      <c r="D547" s="37" t="n">
        <v>20</v>
      </c>
      <c r="E547" s="37" t="n">
        <v>1</v>
      </c>
      <c r="F547" s="37" t="n">
        <v>1</v>
      </c>
      <c r="G547" s="37" t="n">
        <v>0</v>
      </c>
      <c r="H547" s="37" t="n">
        <v>2</v>
      </c>
      <c r="I547" s="37" t="n">
        <v>8</v>
      </c>
      <c r="J547" s="40" t="n">
        <f aca="false">IF(C547=0,"",D547/C547)</f>
        <v>0.909090909090909</v>
      </c>
    </row>
    <row r="548" customFormat="false" ht="15" hidden="false" customHeight="false" outlineLevel="0" collapsed="false">
      <c r="A548" s="37" t="s">
        <v>549</v>
      </c>
      <c r="B548" s="37" t="s">
        <v>279</v>
      </c>
      <c r="C548" s="37" t="n">
        <v>22</v>
      </c>
      <c r="D548" s="37" t="n">
        <v>20</v>
      </c>
      <c r="E548" s="37" t="n">
        <v>2</v>
      </c>
      <c r="F548" s="37" t="n">
        <v>1</v>
      </c>
      <c r="G548" s="37" t="n">
        <v>0</v>
      </c>
      <c r="H548" s="37" t="n">
        <v>3</v>
      </c>
      <c r="I548" s="37" t="n">
        <v>2</v>
      </c>
      <c r="J548" s="40" t="n">
        <f aca="false">IF(C548=0,"",D548/C548)</f>
        <v>0.909090909090909</v>
      </c>
    </row>
    <row r="549" customFormat="false" ht="15" hidden="false" customHeight="false" outlineLevel="0" collapsed="false">
      <c r="A549" s="37" t="s">
        <v>549</v>
      </c>
      <c r="B549" s="37" t="s">
        <v>280</v>
      </c>
      <c r="C549" s="37" t="n">
        <v>22</v>
      </c>
      <c r="D549" s="37" t="n">
        <v>21</v>
      </c>
      <c r="E549" s="37" t="n">
        <v>1</v>
      </c>
      <c r="F549" s="37" t="n">
        <v>1</v>
      </c>
      <c r="G549" s="37" t="n">
        <v>1</v>
      </c>
      <c r="H549" s="37" t="n">
        <v>1</v>
      </c>
      <c r="I549" s="37" t="n">
        <v>7</v>
      </c>
      <c r="J549" s="40" t="n">
        <f aca="false">IF(C549=0,"",D549/C549)</f>
        <v>0.954545454545455</v>
      </c>
    </row>
    <row r="550" customFormat="false" ht="15" hidden="false" customHeight="false" outlineLevel="0" collapsed="false">
      <c r="A550" s="37" t="s">
        <v>549</v>
      </c>
      <c r="B550" s="37" t="s">
        <v>281</v>
      </c>
      <c r="C550" s="37" t="n">
        <v>22</v>
      </c>
      <c r="D550" s="37" t="n">
        <v>22</v>
      </c>
      <c r="E550" s="37" t="n">
        <v>0</v>
      </c>
      <c r="F550" s="37" t="n">
        <v>0</v>
      </c>
      <c r="G550" s="37" t="n">
        <v>0</v>
      </c>
      <c r="H550" s="37" t="n">
        <v>0</v>
      </c>
      <c r="I550" s="37" t="n">
        <v>5</v>
      </c>
      <c r="J550" s="40" t="n">
        <f aca="false">IF(C550=0,"",D550/C550)</f>
        <v>1</v>
      </c>
    </row>
    <row r="551" customFormat="false" ht="15" hidden="false" customHeight="false" outlineLevel="0" collapsed="false">
      <c r="A551" s="37" t="s">
        <v>551</v>
      </c>
      <c r="B551" s="37" t="s">
        <v>270</v>
      </c>
      <c r="C551" s="37" t="n">
        <v>22</v>
      </c>
      <c r="D551" s="37" t="n">
        <v>21</v>
      </c>
      <c r="E551" s="37" t="n">
        <v>1</v>
      </c>
      <c r="F551" s="37" t="n">
        <v>1</v>
      </c>
      <c r="G551" s="37" t="n">
        <v>2</v>
      </c>
      <c r="H551" s="37" t="n">
        <v>2</v>
      </c>
      <c r="I551" s="37" t="n">
        <v>3</v>
      </c>
      <c r="J551" s="40" t="n">
        <f aca="false">IF(C551=0,"",D551/C551)</f>
        <v>0.954545454545455</v>
      </c>
    </row>
    <row r="552" customFormat="false" ht="15" hidden="false" customHeight="false" outlineLevel="0" collapsed="false">
      <c r="A552" s="37" t="s">
        <v>551</v>
      </c>
      <c r="B552" s="37" t="s">
        <v>271</v>
      </c>
      <c r="C552" s="37" t="n">
        <v>22</v>
      </c>
      <c r="D552" s="37" t="n">
        <v>20</v>
      </c>
      <c r="E552" s="37" t="n">
        <v>3</v>
      </c>
      <c r="F552" s="37" t="n">
        <v>1</v>
      </c>
      <c r="G552" s="37" t="n">
        <v>0</v>
      </c>
      <c r="H552" s="37" t="n">
        <v>1</v>
      </c>
      <c r="I552" s="37" t="n">
        <v>16</v>
      </c>
      <c r="J552" s="40" t="n">
        <f aca="false">IF(C552=0,"",D552/C552)</f>
        <v>0.909090909090909</v>
      </c>
    </row>
    <row r="553" customFormat="false" ht="15" hidden="false" customHeight="false" outlineLevel="0" collapsed="false">
      <c r="A553" s="37" t="s">
        <v>551</v>
      </c>
      <c r="B553" s="37" t="s">
        <v>272</v>
      </c>
      <c r="C553" s="37" t="n">
        <v>22</v>
      </c>
      <c r="D553" s="37" t="n">
        <v>20</v>
      </c>
      <c r="E553" s="37" t="n">
        <v>0</v>
      </c>
      <c r="F553" s="37" t="n">
        <v>2</v>
      </c>
      <c r="G553" s="37" t="n">
        <v>0</v>
      </c>
      <c r="H553" s="37" t="n">
        <v>1</v>
      </c>
      <c r="I553" s="37" t="n">
        <v>20</v>
      </c>
      <c r="J553" s="40" t="n">
        <f aca="false">IF(C553=0,"",D553/C553)</f>
        <v>0.909090909090909</v>
      </c>
    </row>
    <row r="554" customFormat="false" ht="15" hidden="false" customHeight="false" outlineLevel="0" collapsed="false">
      <c r="A554" s="37" t="s">
        <v>551</v>
      </c>
      <c r="B554" s="37" t="s">
        <v>273</v>
      </c>
      <c r="C554" s="37" t="n">
        <v>22</v>
      </c>
      <c r="D554" s="37" t="n">
        <v>22</v>
      </c>
      <c r="E554" s="37" t="n">
        <v>1</v>
      </c>
      <c r="F554" s="37" t="n">
        <v>0</v>
      </c>
      <c r="G554" s="37" t="n">
        <v>1</v>
      </c>
      <c r="H554" s="37" t="n">
        <v>1</v>
      </c>
      <c r="I554" s="37" t="n">
        <v>5</v>
      </c>
      <c r="J554" s="40" t="n">
        <f aca="false">IF(C554=0,"",D554/C554)</f>
        <v>1</v>
      </c>
    </row>
    <row r="555" customFormat="false" ht="15" hidden="false" customHeight="false" outlineLevel="0" collapsed="false">
      <c r="A555" s="37" t="s">
        <v>551</v>
      </c>
      <c r="B555" s="37" t="s">
        <v>274</v>
      </c>
      <c r="C555" s="37" t="n">
        <v>22</v>
      </c>
      <c r="D555" s="37" t="n">
        <v>18</v>
      </c>
      <c r="E555" s="37" t="n">
        <v>0</v>
      </c>
      <c r="F555" s="37" t="n">
        <v>3</v>
      </c>
      <c r="G555" s="37" t="n">
        <v>0</v>
      </c>
      <c r="H555" s="37" t="n">
        <v>3</v>
      </c>
      <c r="I555" s="37" t="n">
        <v>5</v>
      </c>
      <c r="J555" s="40" t="n">
        <f aca="false">IF(C555=0,"",D555/C555)</f>
        <v>0.818181818181818</v>
      </c>
    </row>
    <row r="556" customFormat="false" ht="15" hidden="false" customHeight="false" outlineLevel="0" collapsed="false">
      <c r="A556" s="37" t="s">
        <v>551</v>
      </c>
      <c r="B556" s="37" t="s">
        <v>275</v>
      </c>
      <c r="C556" s="37" t="n">
        <v>22</v>
      </c>
      <c r="D556" s="37" t="n">
        <v>17</v>
      </c>
      <c r="E556" s="37" t="n">
        <v>2</v>
      </c>
      <c r="F556" s="37" t="n">
        <v>0</v>
      </c>
      <c r="G556" s="37" t="n">
        <v>0</v>
      </c>
      <c r="H556" s="37" t="n">
        <v>2</v>
      </c>
      <c r="I556" s="37" t="n">
        <v>8</v>
      </c>
      <c r="J556" s="40" t="n">
        <f aca="false">IF(C556=0,"",D556/C556)</f>
        <v>0.772727272727273</v>
      </c>
    </row>
    <row r="557" customFormat="false" ht="15" hidden="false" customHeight="false" outlineLevel="0" collapsed="false">
      <c r="A557" s="37" t="s">
        <v>551</v>
      </c>
      <c r="B557" s="37" t="s">
        <v>276</v>
      </c>
      <c r="C557" s="37" t="n">
        <v>22</v>
      </c>
      <c r="D557" s="37" t="n">
        <v>22</v>
      </c>
      <c r="E557" s="37" t="n">
        <v>1</v>
      </c>
      <c r="F557" s="37" t="n">
        <v>1</v>
      </c>
      <c r="G557" s="37" t="n">
        <v>1</v>
      </c>
      <c r="H557" s="37" t="n">
        <v>2</v>
      </c>
      <c r="I557" s="37" t="n">
        <v>7</v>
      </c>
      <c r="J557" s="40" t="n">
        <f aca="false">IF(C557=0,"",D557/C557)</f>
        <v>1</v>
      </c>
    </row>
    <row r="558" customFormat="false" ht="15" hidden="false" customHeight="false" outlineLevel="0" collapsed="false">
      <c r="A558" s="37" t="s">
        <v>551</v>
      </c>
      <c r="B558" s="37" t="s">
        <v>277</v>
      </c>
      <c r="C558" s="37" t="n">
        <v>22</v>
      </c>
      <c r="D558" s="37" t="n">
        <v>19</v>
      </c>
      <c r="E558" s="37" t="n">
        <v>0</v>
      </c>
      <c r="F558" s="37" t="n">
        <v>0</v>
      </c>
      <c r="G558" s="37" t="n">
        <v>2</v>
      </c>
      <c r="H558" s="37" t="n">
        <v>3</v>
      </c>
      <c r="I558" s="37" t="n">
        <v>9</v>
      </c>
      <c r="J558" s="40" t="n">
        <f aca="false">IF(C558=0,"",D558/C558)</f>
        <v>0.863636363636364</v>
      </c>
    </row>
    <row r="559" customFormat="false" ht="15" hidden="false" customHeight="false" outlineLevel="0" collapsed="false">
      <c r="A559" s="37" t="s">
        <v>551</v>
      </c>
      <c r="B559" s="37" t="s">
        <v>278</v>
      </c>
      <c r="C559" s="37" t="n">
        <v>22</v>
      </c>
      <c r="D559" s="37" t="n">
        <v>21</v>
      </c>
      <c r="E559" s="37" t="n">
        <v>0</v>
      </c>
      <c r="F559" s="37" t="n">
        <v>0</v>
      </c>
      <c r="G559" s="37" t="n">
        <v>0</v>
      </c>
      <c r="H559" s="37" t="n">
        <v>1</v>
      </c>
      <c r="I559" s="37" t="n">
        <v>8</v>
      </c>
      <c r="J559" s="40" t="n">
        <f aca="false">IF(C559=0,"",D559/C559)</f>
        <v>0.954545454545455</v>
      </c>
    </row>
    <row r="560" customFormat="false" ht="15" hidden="false" customHeight="false" outlineLevel="0" collapsed="false">
      <c r="A560" s="37" t="s">
        <v>551</v>
      </c>
      <c r="B560" s="37" t="s">
        <v>279</v>
      </c>
      <c r="C560" s="37" t="n">
        <v>22</v>
      </c>
      <c r="D560" s="37" t="n">
        <v>21</v>
      </c>
      <c r="E560" s="37" t="n">
        <v>0</v>
      </c>
      <c r="F560" s="37" t="n">
        <v>1</v>
      </c>
      <c r="G560" s="37" t="n">
        <v>0</v>
      </c>
      <c r="H560" s="37" t="n">
        <v>3</v>
      </c>
      <c r="I560" s="37" t="n">
        <v>3</v>
      </c>
      <c r="J560" s="40" t="n">
        <f aca="false">IF(C560=0,"",D560/C560)</f>
        <v>0.954545454545455</v>
      </c>
    </row>
    <row r="561" customFormat="false" ht="15" hidden="false" customHeight="false" outlineLevel="0" collapsed="false">
      <c r="A561" s="37" t="s">
        <v>551</v>
      </c>
      <c r="B561" s="37" t="s">
        <v>280</v>
      </c>
      <c r="C561" s="37" t="n">
        <v>22</v>
      </c>
      <c r="D561" s="37" t="n">
        <v>21</v>
      </c>
      <c r="E561" s="37" t="n">
        <v>0</v>
      </c>
      <c r="F561" s="37" t="n">
        <v>2</v>
      </c>
      <c r="G561" s="37" t="n">
        <v>0</v>
      </c>
      <c r="H561" s="37" t="n">
        <v>1</v>
      </c>
      <c r="I561" s="37" t="n">
        <v>20</v>
      </c>
      <c r="J561" s="40" t="n">
        <f aca="false">IF(C561=0,"",D561/C561)</f>
        <v>0.954545454545455</v>
      </c>
    </row>
    <row r="562" customFormat="false" ht="15" hidden="false" customHeight="false" outlineLevel="0" collapsed="false">
      <c r="A562" s="37" t="s">
        <v>551</v>
      </c>
      <c r="B562" s="37" t="s">
        <v>281</v>
      </c>
      <c r="C562" s="37" t="n">
        <v>22</v>
      </c>
      <c r="D562" s="37" t="n">
        <v>22</v>
      </c>
      <c r="E562" s="37" t="n">
        <v>0</v>
      </c>
      <c r="F562" s="37" t="n">
        <v>2</v>
      </c>
      <c r="G562" s="37" t="n">
        <v>1</v>
      </c>
      <c r="H562" s="37" t="n">
        <v>0</v>
      </c>
      <c r="I562" s="37" t="n">
        <v>4</v>
      </c>
      <c r="J562" s="40" t="n">
        <f aca="false">IF(C562=0,"",D562/C562)</f>
        <v>1</v>
      </c>
    </row>
    <row r="563" customFormat="false" ht="15" hidden="false" customHeight="false" outlineLevel="0" collapsed="false">
      <c r="A563" s="37" t="s">
        <v>553</v>
      </c>
      <c r="B563" s="37" t="s">
        <v>270</v>
      </c>
      <c r="C563" s="37" t="n">
        <v>22</v>
      </c>
      <c r="D563" s="37" t="n">
        <v>18</v>
      </c>
      <c r="E563" s="37" t="n">
        <v>0</v>
      </c>
      <c r="F563" s="37" t="n">
        <v>1</v>
      </c>
      <c r="G563" s="37" t="n">
        <v>0</v>
      </c>
      <c r="H563" s="37" t="n">
        <v>3</v>
      </c>
      <c r="I563" s="37" t="n">
        <v>0</v>
      </c>
      <c r="J563" s="40" t="n">
        <f aca="false">IF(C563=0,"",D563/C563)</f>
        <v>0.818181818181818</v>
      </c>
    </row>
    <row r="564" customFormat="false" ht="15" hidden="false" customHeight="false" outlineLevel="0" collapsed="false">
      <c r="A564" s="37" t="s">
        <v>553</v>
      </c>
      <c r="B564" s="37" t="s">
        <v>271</v>
      </c>
      <c r="C564" s="37" t="n">
        <v>22</v>
      </c>
      <c r="D564" s="37" t="n">
        <v>19</v>
      </c>
      <c r="E564" s="37" t="n">
        <v>2</v>
      </c>
      <c r="F564" s="37" t="n">
        <v>2</v>
      </c>
      <c r="G564" s="37" t="n">
        <v>0</v>
      </c>
      <c r="H564" s="37" t="n">
        <v>4</v>
      </c>
      <c r="I564" s="37" t="n">
        <v>6</v>
      </c>
      <c r="J564" s="40" t="n">
        <f aca="false">IF(C564=0,"",D564/C564)</f>
        <v>0.863636363636364</v>
      </c>
    </row>
    <row r="565" customFormat="false" ht="15" hidden="false" customHeight="false" outlineLevel="0" collapsed="false">
      <c r="A565" s="37" t="s">
        <v>553</v>
      </c>
      <c r="B565" s="37" t="s">
        <v>272</v>
      </c>
      <c r="C565" s="37" t="n">
        <v>22</v>
      </c>
      <c r="D565" s="37" t="n">
        <v>21</v>
      </c>
      <c r="E565" s="37" t="n">
        <v>0</v>
      </c>
      <c r="F565" s="37" t="n">
        <v>0</v>
      </c>
      <c r="G565" s="37" t="n">
        <v>1</v>
      </c>
      <c r="H565" s="37" t="n">
        <v>2</v>
      </c>
      <c r="I565" s="37" t="n">
        <v>1</v>
      </c>
      <c r="J565" s="40" t="n">
        <f aca="false">IF(C565=0,"",D565/C565)</f>
        <v>0.954545454545455</v>
      </c>
    </row>
    <row r="566" customFormat="false" ht="15" hidden="false" customHeight="false" outlineLevel="0" collapsed="false">
      <c r="A566" s="37" t="s">
        <v>553</v>
      </c>
      <c r="B566" s="37" t="s">
        <v>273</v>
      </c>
      <c r="C566" s="37" t="n">
        <v>22</v>
      </c>
      <c r="D566" s="37" t="n">
        <v>21</v>
      </c>
      <c r="E566" s="37" t="n">
        <v>1</v>
      </c>
      <c r="F566" s="37" t="n">
        <v>0</v>
      </c>
      <c r="G566" s="37" t="n">
        <v>0</v>
      </c>
      <c r="H566" s="37" t="n">
        <v>2</v>
      </c>
      <c r="I566" s="37" t="n">
        <v>0</v>
      </c>
      <c r="J566" s="40" t="n">
        <f aca="false">IF(C566=0,"",D566/C566)</f>
        <v>0.954545454545455</v>
      </c>
    </row>
    <row r="567" customFormat="false" ht="15" hidden="false" customHeight="false" outlineLevel="0" collapsed="false">
      <c r="A567" s="37" t="s">
        <v>553</v>
      </c>
      <c r="B567" s="37" t="s">
        <v>274</v>
      </c>
      <c r="C567" s="37" t="n">
        <v>22</v>
      </c>
      <c r="D567" s="37" t="n">
        <v>21</v>
      </c>
      <c r="E567" s="37" t="n">
        <v>0</v>
      </c>
      <c r="F567" s="37" t="n">
        <v>0</v>
      </c>
      <c r="G567" s="37" t="n">
        <v>2</v>
      </c>
      <c r="H567" s="37" t="n">
        <v>0</v>
      </c>
      <c r="I567" s="37" t="n">
        <v>2</v>
      </c>
      <c r="J567" s="40" t="n">
        <f aca="false">IF(C567=0,"",D567/C567)</f>
        <v>0.954545454545455</v>
      </c>
    </row>
    <row r="568" customFormat="false" ht="15" hidden="false" customHeight="false" outlineLevel="0" collapsed="false">
      <c r="A568" s="37" t="s">
        <v>553</v>
      </c>
      <c r="B568" s="37" t="s">
        <v>275</v>
      </c>
      <c r="C568" s="37" t="n">
        <v>22</v>
      </c>
      <c r="D568" s="37" t="n">
        <v>19</v>
      </c>
      <c r="E568" s="37" t="n">
        <v>0</v>
      </c>
      <c r="F568" s="37" t="n">
        <v>0</v>
      </c>
      <c r="G568" s="37" t="n">
        <v>0</v>
      </c>
      <c r="H568" s="37" t="n">
        <v>1</v>
      </c>
      <c r="I568" s="37" t="n">
        <v>0</v>
      </c>
      <c r="J568" s="40" t="n">
        <f aca="false">IF(C568=0,"",D568/C568)</f>
        <v>0.863636363636364</v>
      </c>
    </row>
    <row r="569" customFormat="false" ht="15" hidden="false" customHeight="false" outlineLevel="0" collapsed="false">
      <c r="A569" s="37" t="s">
        <v>553</v>
      </c>
      <c r="B569" s="37" t="s">
        <v>276</v>
      </c>
      <c r="C569" s="37" t="n">
        <v>22</v>
      </c>
      <c r="D569" s="37" t="n">
        <v>20</v>
      </c>
      <c r="E569" s="37" t="n">
        <v>0</v>
      </c>
      <c r="F569" s="37" t="n">
        <v>0</v>
      </c>
      <c r="G569" s="37" t="n">
        <v>0</v>
      </c>
      <c r="H569" s="37" t="n">
        <v>1</v>
      </c>
      <c r="I569" s="37" t="n">
        <v>0</v>
      </c>
      <c r="J569" s="40" t="n">
        <f aca="false">IF(C569=0,"",D569/C569)</f>
        <v>0.909090909090909</v>
      </c>
    </row>
    <row r="570" customFormat="false" ht="15" hidden="false" customHeight="false" outlineLevel="0" collapsed="false">
      <c r="A570" s="37" t="s">
        <v>553</v>
      </c>
      <c r="B570" s="37" t="s">
        <v>277</v>
      </c>
      <c r="C570" s="37" t="n">
        <v>22</v>
      </c>
      <c r="D570" s="37" t="n">
        <v>20</v>
      </c>
      <c r="E570" s="37" t="n">
        <v>1</v>
      </c>
      <c r="F570" s="37" t="n">
        <v>1</v>
      </c>
      <c r="G570" s="37" t="n">
        <v>0</v>
      </c>
      <c r="H570" s="37" t="n">
        <v>3</v>
      </c>
      <c r="I570" s="37" t="n">
        <v>0</v>
      </c>
      <c r="J570" s="40" t="n">
        <f aca="false">IF(C570=0,"",D570/C570)</f>
        <v>0.909090909090909</v>
      </c>
    </row>
    <row r="571" customFormat="false" ht="15" hidden="false" customHeight="false" outlineLevel="0" collapsed="false">
      <c r="A571" s="37" t="s">
        <v>553</v>
      </c>
      <c r="B571" s="37" t="s">
        <v>278</v>
      </c>
      <c r="C571" s="37" t="n">
        <v>22</v>
      </c>
      <c r="D571" s="37" t="n">
        <v>22</v>
      </c>
      <c r="E571" s="37" t="n">
        <v>1</v>
      </c>
      <c r="F571" s="37" t="n">
        <v>1</v>
      </c>
      <c r="G571" s="37" t="n">
        <v>0</v>
      </c>
      <c r="H571" s="37" t="n">
        <v>0</v>
      </c>
      <c r="I571" s="37" t="n">
        <v>1</v>
      </c>
      <c r="J571" s="40" t="n">
        <f aca="false">IF(C571=0,"",D571/C571)</f>
        <v>1</v>
      </c>
    </row>
    <row r="572" customFormat="false" ht="15" hidden="false" customHeight="false" outlineLevel="0" collapsed="false">
      <c r="A572" s="37" t="s">
        <v>553</v>
      </c>
      <c r="B572" s="37" t="s">
        <v>279</v>
      </c>
      <c r="C572" s="37" t="n">
        <v>22</v>
      </c>
      <c r="D572" s="37" t="n">
        <v>22</v>
      </c>
      <c r="E572" s="37" t="n">
        <v>1</v>
      </c>
      <c r="F572" s="37" t="n">
        <v>1</v>
      </c>
      <c r="G572" s="37" t="n">
        <v>0</v>
      </c>
      <c r="H572" s="37" t="n">
        <v>2</v>
      </c>
      <c r="I572" s="37" t="n">
        <v>0</v>
      </c>
      <c r="J572" s="40" t="n">
        <f aca="false">IF(C572=0,"",D572/C572)</f>
        <v>1</v>
      </c>
    </row>
    <row r="573" customFormat="false" ht="15" hidden="false" customHeight="false" outlineLevel="0" collapsed="false">
      <c r="A573" s="37" t="s">
        <v>553</v>
      </c>
      <c r="B573" s="37" t="s">
        <v>280</v>
      </c>
      <c r="C573" s="37" t="n">
        <v>22</v>
      </c>
      <c r="D573" s="37" t="n">
        <v>21</v>
      </c>
      <c r="E573" s="37" t="n">
        <v>1</v>
      </c>
      <c r="F573" s="37" t="n">
        <v>2</v>
      </c>
      <c r="G573" s="37" t="n">
        <v>1</v>
      </c>
      <c r="H573" s="37" t="n">
        <v>1</v>
      </c>
      <c r="I573" s="37" t="n">
        <v>1</v>
      </c>
      <c r="J573" s="40" t="n">
        <f aca="false">IF(C573=0,"",D573/C573)</f>
        <v>0.954545454545455</v>
      </c>
    </row>
    <row r="574" customFormat="false" ht="15" hidden="false" customHeight="false" outlineLevel="0" collapsed="false">
      <c r="A574" s="37" t="s">
        <v>553</v>
      </c>
      <c r="B574" s="37" t="s">
        <v>281</v>
      </c>
      <c r="C574" s="37" t="n">
        <v>22</v>
      </c>
      <c r="D574" s="37" t="n">
        <v>22</v>
      </c>
      <c r="E574" s="37" t="n">
        <v>0</v>
      </c>
      <c r="F574" s="37" t="n">
        <v>1</v>
      </c>
      <c r="G574" s="37" t="n">
        <v>0</v>
      </c>
      <c r="H574" s="37" t="n">
        <v>1</v>
      </c>
      <c r="I574" s="37" t="n">
        <v>8</v>
      </c>
      <c r="J574" s="40" t="n">
        <f aca="false">IF(C574=0,"",D574/C574)</f>
        <v>1</v>
      </c>
    </row>
    <row r="575" customFormat="false" ht="15" hidden="false" customHeight="false" outlineLevel="0" collapsed="false">
      <c r="A575" s="37" t="s">
        <v>555</v>
      </c>
      <c r="B575" s="37" t="s">
        <v>270</v>
      </c>
      <c r="C575" s="37" t="n">
        <v>22</v>
      </c>
      <c r="D575" s="37" t="n">
        <v>21</v>
      </c>
      <c r="E575" s="37" t="n">
        <v>0</v>
      </c>
      <c r="F575" s="37" t="n">
        <v>0</v>
      </c>
      <c r="G575" s="37" t="n">
        <v>0</v>
      </c>
      <c r="H575" s="37" t="n">
        <v>1</v>
      </c>
      <c r="I575" s="37" t="n">
        <v>22</v>
      </c>
      <c r="J575" s="40" t="n">
        <f aca="false">IF(C575=0,"",D575/C575)</f>
        <v>0.954545454545455</v>
      </c>
    </row>
    <row r="576" customFormat="false" ht="15" hidden="false" customHeight="false" outlineLevel="0" collapsed="false">
      <c r="A576" s="37" t="s">
        <v>555</v>
      </c>
      <c r="B576" s="37" t="s">
        <v>271</v>
      </c>
      <c r="C576" s="37" t="n">
        <v>22</v>
      </c>
      <c r="D576" s="37" t="n">
        <v>21</v>
      </c>
      <c r="E576" s="37" t="n">
        <v>0</v>
      </c>
      <c r="F576" s="37" t="n">
        <v>2</v>
      </c>
      <c r="G576" s="37" t="n">
        <v>1</v>
      </c>
      <c r="H576" s="37" t="n">
        <v>2</v>
      </c>
      <c r="I576" s="37" t="n">
        <v>14</v>
      </c>
      <c r="J576" s="40" t="n">
        <f aca="false">IF(C576=0,"",D576/C576)</f>
        <v>0.954545454545455</v>
      </c>
    </row>
    <row r="577" customFormat="false" ht="15" hidden="false" customHeight="false" outlineLevel="0" collapsed="false">
      <c r="A577" s="37" t="s">
        <v>555</v>
      </c>
      <c r="B577" s="37" t="s">
        <v>272</v>
      </c>
      <c r="C577" s="37" t="n">
        <v>22</v>
      </c>
      <c r="D577" s="37" t="n">
        <v>21</v>
      </c>
      <c r="E577" s="37" t="n">
        <v>1</v>
      </c>
      <c r="F577" s="37" t="n">
        <v>1</v>
      </c>
      <c r="G577" s="37" t="n">
        <v>0</v>
      </c>
      <c r="H577" s="37" t="n">
        <v>3</v>
      </c>
      <c r="I577" s="37" t="n">
        <v>12</v>
      </c>
      <c r="J577" s="40" t="n">
        <f aca="false">IF(C577=0,"",D577/C577)</f>
        <v>0.954545454545455</v>
      </c>
    </row>
    <row r="578" customFormat="false" ht="15" hidden="false" customHeight="false" outlineLevel="0" collapsed="false">
      <c r="A578" s="37" t="s">
        <v>555</v>
      </c>
      <c r="B578" s="37" t="s">
        <v>273</v>
      </c>
      <c r="C578" s="37" t="n">
        <v>22</v>
      </c>
      <c r="D578" s="37" t="n">
        <v>21</v>
      </c>
      <c r="E578" s="37" t="n">
        <v>1</v>
      </c>
      <c r="F578" s="37" t="n">
        <v>2</v>
      </c>
      <c r="G578" s="37" t="n">
        <v>1</v>
      </c>
      <c r="H578" s="37" t="n">
        <v>2</v>
      </c>
      <c r="I578" s="37" t="n">
        <v>5</v>
      </c>
      <c r="J578" s="40" t="n">
        <f aca="false">IF(C578=0,"",D578/C578)</f>
        <v>0.954545454545455</v>
      </c>
    </row>
    <row r="579" customFormat="false" ht="15" hidden="false" customHeight="false" outlineLevel="0" collapsed="false">
      <c r="A579" s="37" t="s">
        <v>555</v>
      </c>
      <c r="B579" s="37" t="s">
        <v>274</v>
      </c>
      <c r="C579" s="37" t="n">
        <v>22</v>
      </c>
      <c r="D579" s="37" t="n">
        <v>19</v>
      </c>
      <c r="E579" s="37" t="n">
        <v>3</v>
      </c>
      <c r="F579" s="37" t="n">
        <v>2</v>
      </c>
      <c r="G579" s="37" t="n">
        <v>0</v>
      </c>
      <c r="H579" s="37" t="n">
        <v>2</v>
      </c>
      <c r="I579" s="37" t="n">
        <v>6</v>
      </c>
      <c r="J579" s="40" t="n">
        <f aca="false">IF(C579=0,"",D579/C579)</f>
        <v>0.863636363636364</v>
      </c>
    </row>
    <row r="580" customFormat="false" ht="15" hidden="false" customHeight="false" outlineLevel="0" collapsed="false">
      <c r="A580" s="37" t="s">
        <v>555</v>
      </c>
      <c r="B580" s="37" t="s">
        <v>275</v>
      </c>
      <c r="C580" s="37" t="n">
        <v>22</v>
      </c>
      <c r="D580" s="37" t="n">
        <v>22</v>
      </c>
      <c r="E580" s="37" t="n">
        <v>0</v>
      </c>
      <c r="F580" s="37" t="n">
        <v>1</v>
      </c>
      <c r="G580" s="37" t="n">
        <v>0</v>
      </c>
      <c r="H580" s="37" t="n">
        <v>2</v>
      </c>
      <c r="I580" s="37" t="n">
        <v>11</v>
      </c>
      <c r="J580" s="40" t="n">
        <f aca="false">IF(C580=0,"",D580/C580)</f>
        <v>1</v>
      </c>
    </row>
    <row r="581" customFormat="false" ht="15" hidden="false" customHeight="false" outlineLevel="0" collapsed="false">
      <c r="A581" s="37" t="s">
        <v>555</v>
      </c>
      <c r="B581" s="37" t="s">
        <v>276</v>
      </c>
      <c r="C581" s="37" t="n">
        <v>22</v>
      </c>
      <c r="D581" s="37" t="n">
        <v>19</v>
      </c>
      <c r="E581" s="37" t="n">
        <v>0</v>
      </c>
      <c r="F581" s="37" t="n">
        <v>0</v>
      </c>
      <c r="G581" s="37" t="n">
        <v>1</v>
      </c>
      <c r="H581" s="37" t="n">
        <v>3</v>
      </c>
      <c r="I581" s="37" t="n">
        <v>41</v>
      </c>
      <c r="J581" s="40" t="n">
        <f aca="false">IF(C581=0,"",D581/C581)</f>
        <v>0.863636363636364</v>
      </c>
    </row>
    <row r="582" customFormat="false" ht="15" hidden="false" customHeight="false" outlineLevel="0" collapsed="false">
      <c r="A582" s="37" t="s">
        <v>555</v>
      </c>
      <c r="B582" s="37" t="s">
        <v>277</v>
      </c>
      <c r="C582" s="37" t="n">
        <v>22</v>
      </c>
      <c r="D582" s="37" t="n">
        <v>21</v>
      </c>
      <c r="E582" s="37" t="n">
        <v>0</v>
      </c>
      <c r="F582" s="37" t="n">
        <v>1</v>
      </c>
      <c r="G582" s="37" t="n">
        <v>1</v>
      </c>
      <c r="H582" s="37" t="n">
        <v>4</v>
      </c>
      <c r="I582" s="37" t="n">
        <v>34</v>
      </c>
      <c r="J582" s="40" t="n">
        <f aca="false">IF(C582=0,"",D582/C582)</f>
        <v>0.954545454545455</v>
      </c>
    </row>
    <row r="583" customFormat="false" ht="15" hidden="false" customHeight="false" outlineLevel="0" collapsed="false">
      <c r="A583" s="37" t="s">
        <v>555</v>
      </c>
      <c r="B583" s="37" t="s">
        <v>278</v>
      </c>
      <c r="C583" s="37" t="n">
        <v>22</v>
      </c>
      <c r="D583" s="37" t="n">
        <v>22</v>
      </c>
      <c r="E583" s="37" t="n">
        <v>1</v>
      </c>
      <c r="F583" s="37" t="n">
        <v>0</v>
      </c>
      <c r="G583" s="37" t="n">
        <v>0</v>
      </c>
      <c r="H583" s="37" t="n">
        <v>0</v>
      </c>
      <c r="I583" s="37" t="n">
        <v>0</v>
      </c>
      <c r="J583" s="40" t="n">
        <f aca="false">IF(C583=0,"",D583/C583)</f>
        <v>1</v>
      </c>
    </row>
    <row r="584" customFormat="false" ht="15" hidden="false" customHeight="false" outlineLevel="0" collapsed="false">
      <c r="A584" s="37" t="s">
        <v>555</v>
      </c>
      <c r="B584" s="37" t="s">
        <v>279</v>
      </c>
      <c r="C584" s="37" t="n">
        <v>22</v>
      </c>
      <c r="D584" s="37" t="n">
        <v>21</v>
      </c>
      <c r="E584" s="37" t="n">
        <v>0</v>
      </c>
      <c r="F584" s="37" t="n">
        <v>1</v>
      </c>
      <c r="G584" s="37" t="n">
        <v>0</v>
      </c>
      <c r="H584" s="37" t="n">
        <v>2</v>
      </c>
      <c r="I584" s="37" t="n">
        <v>5</v>
      </c>
      <c r="J584" s="40" t="n">
        <f aca="false">IF(C584=0,"",D584/C584)</f>
        <v>0.954545454545455</v>
      </c>
    </row>
    <row r="585" customFormat="false" ht="15" hidden="false" customHeight="false" outlineLevel="0" collapsed="false">
      <c r="A585" s="37" t="s">
        <v>555</v>
      </c>
      <c r="B585" s="37" t="s">
        <v>280</v>
      </c>
      <c r="C585" s="37" t="n">
        <v>22</v>
      </c>
      <c r="D585" s="37" t="n">
        <v>21</v>
      </c>
      <c r="E585" s="37" t="n">
        <v>0</v>
      </c>
      <c r="F585" s="37" t="n">
        <v>0</v>
      </c>
      <c r="G585" s="37" t="n">
        <v>1</v>
      </c>
      <c r="H585" s="37" t="n">
        <v>1</v>
      </c>
      <c r="I585" s="37" t="n">
        <v>38</v>
      </c>
      <c r="J585" s="40" t="n">
        <f aca="false">IF(C585=0,"",D585/C585)</f>
        <v>0.954545454545455</v>
      </c>
    </row>
    <row r="586" customFormat="false" ht="15" hidden="false" customHeight="false" outlineLevel="0" collapsed="false">
      <c r="A586" s="37" t="s">
        <v>555</v>
      </c>
      <c r="B586" s="37" t="s">
        <v>281</v>
      </c>
      <c r="C586" s="37" t="n">
        <v>22</v>
      </c>
      <c r="D586" s="37" t="n">
        <v>22</v>
      </c>
      <c r="E586" s="37" t="n">
        <v>0</v>
      </c>
      <c r="F586" s="37" t="n">
        <v>0</v>
      </c>
      <c r="G586" s="37" t="n">
        <v>0</v>
      </c>
      <c r="H586" s="37" t="n">
        <v>1</v>
      </c>
      <c r="I586" s="37" t="n">
        <v>5</v>
      </c>
      <c r="J586" s="40" t="n">
        <f aca="false">IF(C586=0,"",D586/C586)</f>
        <v>1</v>
      </c>
    </row>
    <row r="587" customFormat="false" ht="15" hidden="false" customHeight="false" outlineLevel="0" collapsed="false">
      <c r="A587" s="37" t="s">
        <v>557</v>
      </c>
      <c r="B587" s="37" t="s">
        <v>281</v>
      </c>
      <c r="C587" s="37" t="n">
        <v>22</v>
      </c>
      <c r="D587" s="37" t="n">
        <v>21</v>
      </c>
      <c r="E587" s="37" t="n">
        <v>0</v>
      </c>
      <c r="F587" s="37" t="n">
        <v>0</v>
      </c>
      <c r="G587" s="37" t="n">
        <v>0</v>
      </c>
      <c r="H587" s="37" t="n">
        <v>1</v>
      </c>
      <c r="I587" s="37" t="n">
        <v>20</v>
      </c>
      <c r="J587" s="40" t="n">
        <f aca="false">IF(C587=0,"",D587/C587)</f>
        <v>0.954545454545455</v>
      </c>
    </row>
    <row r="588" customFormat="false" ht="15" hidden="false" customHeight="false" outlineLevel="0" collapsed="false">
      <c r="A588" s="37" t="s">
        <v>559</v>
      </c>
      <c r="B588" s="37" t="s">
        <v>281</v>
      </c>
      <c r="C588" s="37" t="n">
        <v>22</v>
      </c>
      <c r="D588" s="37" t="n">
        <v>20</v>
      </c>
      <c r="E588" s="37" t="n">
        <v>2</v>
      </c>
      <c r="F588" s="37" t="n">
        <v>2</v>
      </c>
      <c r="G588" s="37" t="n">
        <v>0</v>
      </c>
      <c r="H588" s="37" t="n">
        <v>2</v>
      </c>
      <c r="I588" s="37" t="n">
        <v>0</v>
      </c>
      <c r="J588" s="40" t="n">
        <f aca="false">IF(C588=0,"",D588/C588)</f>
        <v>0.909090909090909</v>
      </c>
    </row>
    <row r="589" customFormat="false" ht="15" hidden="false" customHeight="false" outlineLevel="0" collapsed="false">
      <c r="A589" s="37" t="s">
        <v>561</v>
      </c>
      <c r="B589" s="37" t="s">
        <v>270</v>
      </c>
      <c r="C589" s="37" t="n">
        <v>22</v>
      </c>
      <c r="D589" s="37" t="n">
        <v>22</v>
      </c>
      <c r="E589" s="37" t="n">
        <v>1</v>
      </c>
      <c r="F589" s="37" t="n">
        <v>3</v>
      </c>
      <c r="G589" s="37" t="n">
        <v>0</v>
      </c>
      <c r="H589" s="37" t="n">
        <v>0</v>
      </c>
      <c r="I589" s="37" t="n">
        <v>1</v>
      </c>
      <c r="J589" s="40" t="n">
        <f aca="false">IF(C589=0,"",D589/C589)</f>
        <v>1</v>
      </c>
    </row>
    <row r="590" customFormat="false" ht="15" hidden="false" customHeight="false" outlineLevel="0" collapsed="false">
      <c r="A590" s="37" t="s">
        <v>561</v>
      </c>
      <c r="B590" s="37" t="s">
        <v>271</v>
      </c>
      <c r="C590" s="37" t="n">
        <v>22</v>
      </c>
      <c r="D590" s="37" t="n">
        <v>20</v>
      </c>
      <c r="E590" s="37" t="n">
        <v>1</v>
      </c>
      <c r="F590" s="37" t="n">
        <v>0</v>
      </c>
      <c r="G590" s="37" t="n">
        <v>0</v>
      </c>
      <c r="H590" s="37" t="n">
        <v>0</v>
      </c>
      <c r="I590" s="37" t="n">
        <v>0</v>
      </c>
      <c r="J590" s="40" t="n">
        <f aca="false">IF(C590=0,"",D590/C590)</f>
        <v>0.909090909090909</v>
      </c>
    </row>
    <row r="591" customFormat="false" ht="15" hidden="false" customHeight="false" outlineLevel="0" collapsed="false">
      <c r="A591" s="37" t="s">
        <v>561</v>
      </c>
      <c r="B591" s="37" t="s">
        <v>272</v>
      </c>
      <c r="C591" s="37" t="n">
        <v>22</v>
      </c>
      <c r="D591" s="37" t="n">
        <v>19</v>
      </c>
      <c r="E591" s="37" t="n">
        <v>0</v>
      </c>
      <c r="F591" s="37" t="n">
        <v>0</v>
      </c>
      <c r="G591" s="37" t="n">
        <v>0</v>
      </c>
      <c r="H591" s="37" t="n">
        <v>4</v>
      </c>
      <c r="I591" s="37" t="n">
        <v>0</v>
      </c>
      <c r="J591" s="40" t="n">
        <f aca="false">IF(C591=0,"",D591/C591)</f>
        <v>0.863636363636364</v>
      </c>
    </row>
    <row r="592" customFormat="false" ht="15" hidden="false" customHeight="false" outlineLevel="0" collapsed="false">
      <c r="A592" s="37" t="s">
        <v>561</v>
      </c>
      <c r="B592" s="37" t="s">
        <v>273</v>
      </c>
      <c r="C592" s="37" t="n">
        <v>22</v>
      </c>
      <c r="D592" s="37" t="n">
        <v>17</v>
      </c>
      <c r="E592" s="37" t="n">
        <v>1</v>
      </c>
      <c r="F592" s="37" t="n">
        <v>0</v>
      </c>
      <c r="G592" s="37" t="n">
        <v>0</v>
      </c>
      <c r="H592" s="37" t="n">
        <v>0</v>
      </c>
      <c r="I592" s="37" t="n">
        <v>5</v>
      </c>
      <c r="J592" s="40" t="n">
        <f aca="false">IF(C592=0,"",D592/C592)</f>
        <v>0.772727272727273</v>
      </c>
    </row>
    <row r="593" customFormat="false" ht="15" hidden="false" customHeight="false" outlineLevel="0" collapsed="false">
      <c r="A593" s="37" t="s">
        <v>561</v>
      </c>
      <c r="B593" s="37" t="s">
        <v>274</v>
      </c>
      <c r="C593" s="37" t="n">
        <v>22</v>
      </c>
      <c r="D593" s="37" t="n">
        <v>19</v>
      </c>
      <c r="E593" s="37" t="n">
        <v>1</v>
      </c>
      <c r="F593" s="37" t="n">
        <v>1</v>
      </c>
      <c r="G593" s="37" t="n">
        <v>0</v>
      </c>
      <c r="H593" s="37" t="n">
        <v>2</v>
      </c>
      <c r="I593" s="37" t="n">
        <v>0</v>
      </c>
      <c r="J593" s="40" t="n">
        <f aca="false">IF(C593=0,"",D593/C593)</f>
        <v>0.863636363636364</v>
      </c>
    </row>
    <row r="594" customFormat="false" ht="15" hidden="false" customHeight="false" outlineLevel="0" collapsed="false">
      <c r="A594" s="37" t="s">
        <v>561</v>
      </c>
      <c r="B594" s="37" t="s">
        <v>275</v>
      </c>
      <c r="C594" s="37" t="n">
        <v>22</v>
      </c>
      <c r="D594" s="37" t="n">
        <v>20</v>
      </c>
      <c r="E594" s="37" t="n">
        <v>1</v>
      </c>
      <c r="F594" s="37" t="n">
        <v>2</v>
      </c>
      <c r="G594" s="37" t="n">
        <v>0</v>
      </c>
      <c r="H594" s="37" t="n">
        <v>1</v>
      </c>
      <c r="I594" s="37" t="n">
        <v>0</v>
      </c>
      <c r="J594" s="40" t="n">
        <f aca="false">IF(C594=0,"",D594/C594)</f>
        <v>0.909090909090909</v>
      </c>
    </row>
    <row r="595" customFormat="false" ht="15" hidden="false" customHeight="false" outlineLevel="0" collapsed="false">
      <c r="A595" s="37" t="s">
        <v>561</v>
      </c>
      <c r="B595" s="37" t="s">
        <v>276</v>
      </c>
      <c r="C595" s="37" t="n">
        <v>22</v>
      </c>
      <c r="D595" s="37" t="n">
        <v>19</v>
      </c>
      <c r="E595" s="37" t="n">
        <v>0</v>
      </c>
      <c r="F595" s="37" t="n">
        <v>3</v>
      </c>
      <c r="G595" s="37" t="n">
        <v>0</v>
      </c>
      <c r="H595" s="37" t="n">
        <v>0</v>
      </c>
      <c r="I595" s="37" t="n">
        <v>0</v>
      </c>
      <c r="J595" s="40" t="n">
        <f aca="false">IF(C595=0,"",D595/C595)</f>
        <v>0.863636363636364</v>
      </c>
    </row>
    <row r="596" customFormat="false" ht="15" hidden="false" customHeight="false" outlineLevel="0" collapsed="false">
      <c r="A596" s="37" t="s">
        <v>561</v>
      </c>
      <c r="B596" s="37" t="s">
        <v>277</v>
      </c>
      <c r="C596" s="37" t="n">
        <v>22</v>
      </c>
      <c r="D596" s="37" t="n">
        <v>20</v>
      </c>
      <c r="E596" s="37" t="n">
        <v>1</v>
      </c>
      <c r="F596" s="37" t="n">
        <v>1</v>
      </c>
      <c r="G596" s="37" t="n">
        <v>0</v>
      </c>
      <c r="H596" s="37" t="n">
        <v>1</v>
      </c>
      <c r="I596" s="37" t="n">
        <v>1</v>
      </c>
      <c r="J596" s="40" t="n">
        <f aca="false">IF(C596=0,"",D596/C596)</f>
        <v>0.909090909090909</v>
      </c>
    </row>
    <row r="597" customFormat="false" ht="15" hidden="false" customHeight="false" outlineLevel="0" collapsed="false">
      <c r="A597" s="37" t="s">
        <v>561</v>
      </c>
      <c r="B597" s="37" t="s">
        <v>278</v>
      </c>
      <c r="C597" s="37" t="n">
        <v>22</v>
      </c>
      <c r="D597" s="37" t="n">
        <v>22</v>
      </c>
      <c r="E597" s="37" t="n">
        <v>0</v>
      </c>
      <c r="F597" s="37" t="n">
        <v>0</v>
      </c>
      <c r="G597" s="37" t="n">
        <v>0</v>
      </c>
      <c r="H597" s="37" t="n">
        <v>2</v>
      </c>
      <c r="I597" s="37" t="n">
        <v>1</v>
      </c>
      <c r="J597" s="40" t="n">
        <f aca="false">IF(C597=0,"",D597/C597)</f>
        <v>1</v>
      </c>
    </row>
    <row r="598" customFormat="false" ht="15" hidden="false" customHeight="false" outlineLevel="0" collapsed="false">
      <c r="A598" s="37" t="s">
        <v>561</v>
      </c>
      <c r="B598" s="37" t="s">
        <v>279</v>
      </c>
      <c r="C598" s="37" t="n">
        <v>22</v>
      </c>
      <c r="D598" s="37" t="n">
        <v>19</v>
      </c>
      <c r="E598" s="37" t="n">
        <v>2</v>
      </c>
      <c r="F598" s="37" t="n">
        <v>0</v>
      </c>
      <c r="G598" s="37" t="n">
        <v>0</v>
      </c>
      <c r="H598" s="37" t="n">
        <v>2</v>
      </c>
      <c r="I598" s="37" t="n">
        <v>0</v>
      </c>
      <c r="J598" s="40" t="n">
        <f aca="false">IF(C598=0,"",D598/C598)</f>
        <v>0.863636363636364</v>
      </c>
    </row>
    <row r="599" customFormat="false" ht="15" hidden="false" customHeight="false" outlineLevel="0" collapsed="false">
      <c r="A599" s="37" t="s">
        <v>561</v>
      </c>
      <c r="B599" s="37" t="s">
        <v>280</v>
      </c>
      <c r="C599" s="37" t="n">
        <v>22</v>
      </c>
      <c r="D599" s="37" t="n">
        <v>21</v>
      </c>
      <c r="E599" s="37" t="n">
        <v>0</v>
      </c>
      <c r="F599" s="37" t="n">
        <v>1</v>
      </c>
      <c r="G599" s="37" t="n">
        <v>0</v>
      </c>
      <c r="H599" s="37" t="n">
        <v>2</v>
      </c>
      <c r="I599" s="37" t="n">
        <v>1</v>
      </c>
      <c r="J599" s="40" t="n">
        <f aca="false">IF(C599=0,"",D599/C599)</f>
        <v>0.954545454545455</v>
      </c>
    </row>
    <row r="600" customFormat="false" ht="15" hidden="false" customHeight="false" outlineLevel="0" collapsed="false">
      <c r="A600" s="37" t="s">
        <v>561</v>
      </c>
      <c r="B600" s="37" t="s">
        <v>281</v>
      </c>
      <c r="C600" s="37" t="n">
        <v>22</v>
      </c>
      <c r="D600" s="37" t="n">
        <v>22</v>
      </c>
      <c r="E600" s="37" t="n">
        <v>1</v>
      </c>
      <c r="F600" s="37" t="n">
        <v>0</v>
      </c>
      <c r="G600" s="37" t="n">
        <v>0</v>
      </c>
      <c r="H600" s="37" t="n">
        <v>4</v>
      </c>
      <c r="I600" s="37" t="n">
        <v>1</v>
      </c>
      <c r="J600" s="40" t="n">
        <f aca="false">IF(C600=0,"",D600/C600)</f>
        <v>1</v>
      </c>
    </row>
    <row r="601" customFormat="false" ht="15" hidden="false" customHeight="false" outlineLevel="0" collapsed="false">
      <c r="A601" s="37" t="s">
        <v>563</v>
      </c>
      <c r="B601" s="37" t="s">
        <v>270</v>
      </c>
      <c r="C601" s="37" t="n">
        <v>22</v>
      </c>
      <c r="D601" s="37" t="n">
        <v>19</v>
      </c>
      <c r="E601" s="37" t="n">
        <v>2</v>
      </c>
      <c r="F601" s="37" t="n">
        <v>1</v>
      </c>
      <c r="G601" s="37" t="n">
        <v>0</v>
      </c>
      <c r="H601" s="37" t="n">
        <v>1</v>
      </c>
      <c r="I601" s="37" t="n">
        <v>0</v>
      </c>
      <c r="J601" s="40" t="n">
        <f aca="false">IF(C601=0,"",D601/C601)</f>
        <v>0.863636363636364</v>
      </c>
    </row>
    <row r="602" customFormat="false" ht="15" hidden="false" customHeight="false" outlineLevel="0" collapsed="false">
      <c r="A602" s="37" t="s">
        <v>563</v>
      </c>
      <c r="B602" s="37" t="s">
        <v>271</v>
      </c>
      <c r="C602" s="37" t="n">
        <v>22</v>
      </c>
      <c r="D602" s="37" t="n">
        <v>21</v>
      </c>
      <c r="E602" s="37" t="n">
        <v>1</v>
      </c>
      <c r="F602" s="37" t="n">
        <v>2</v>
      </c>
      <c r="G602" s="37" t="n">
        <v>1</v>
      </c>
      <c r="H602" s="37" t="n">
        <v>1</v>
      </c>
      <c r="I602" s="37" t="n">
        <v>3</v>
      </c>
      <c r="J602" s="40" t="n">
        <f aca="false">IF(C602=0,"",D602/C602)</f>
        <v>0.954545454545455</v>
      </c>
    </row>
    <row r="603" customFormat="false" ht="15" hidden="false" customHeight="false" outlineLevel="0" collapsed="false">
      <c r="A603" s="37" t="s">
        <v>563</v>
      </c>
      <c r="B603" s="37" t="s">
        <v>272</v>
      </c>
      <c r="C603" s="37" t="n">
        <v>22</v>
      </c>
      <c r="D603" s="37" t="n">
        <v>21</v>
      </c>
      <c r="E603" s="37" t="n">
        <v>0</v>
      </c>
      <c r="F603" s="37" t="n">
        <v>1</v>
      </c>
      <c r="G603" s="37" t="n">
        <v>0</v>
      </c>
      <c r="H603" s="37" t="n">
        <v>1</v>
      </c>
      <c r="I603" s="37" t="n">
        <v>2</v>
      </c>
      <c r="J603" s="40" t="n">
        <f aca="false">IF(C603=0,"",D603/C603)</f>
        <v>0.954545454545455</v>
      </c>
    </row>
    <row r="604" customFormat="false" ht="15" hidden="false" customHeight="false" outlineLevel="0" collapsed="false">
      <c r="A604" s="37" t="s">
        <v>563</v>
      </c>
      <c r="B604" s="37" t="s">
        <v>273</v>
      </c>
      <c r="C604" s="37" t="n">
        <v>22</v>
      </c>
      <c r="D604" s="37" t="n">
        <v>19</v>
      </c>
      <c r="E604" s="37" t="n">
        <v>0</v>
      </c>
      <c r="F604" s="37" t="n">
        <v>1</v>
      </c>
      <c r="G604" s="37" t="n">
        <v>1</v>
      </c>
      <c r="H604" s="37" t="n">
        <v>1</v>
      </c>
      <c r="I604" s="37" t="n">
        <v>0</v>
      </c>
      <c r="J604" s="40" t="n">
        <f aca="false">IF(C604=0,"",D604/C604)</f>
        <v>0.863636363636364</v>
      </c>
    </row>
    <row r="605" customFormat="false" ht="15" hidden="false" customHeight="false" outlineLevel="0" collapsed="false">
      <c r="A605" s="37" t="s">
        <v>563</v>
      </c>
      <c r="B605" s="37" t="s">
        <v>274</v>
      </c>
      <c r="C605" s="37" t="n">
        <v>22</v>
      </c>
      <c r="D605" s="37" t="n">
        <v>21</v>
      </c>
      <c r="E605" s="37" t="n">
        <v>2</v>
      </c>
      <c r="F605" s="37" t="n">
        <v>0</v>
      </c>
      <c r="G605" s="37" t="n">
        <v>0</v>
      </c>
      <c r="H605" s="37" t="n">
        <v>0</v>
      </c>
      <c r="I605" s="37" t="n">
        <v>0</v>
      </c>
      <c r="J605" s="40" t="n">
        <f aca="false">IF(C605=0,"",D605/C605)</f>
        <v>0.954545454545455</v>
      </c>
    </row>
    <row r="606" customFormat="false" ht="15" hidden="false" customHeight="false" outlineLevel="0" collapsed="false">
      <c r="A606" s="37" t="s">
        <v>563</v>
      </c>
      <c r="B606" s="37" t="s">
        <v>275</v>
      </c>
      <c r="C606" s="37" t="n">
        <v>22</v>
      </c>
      <c r="D606" s="37" t="n">
        <v>21</v>
      </c>
      <c r="E606" s="37" t="n">
        <v>0</v>
      </c>
      <c r="F606" s="37" t="n">
        <v>2</v>
      </c>
      <c r="G606" s="37" t="n">
        <v>0</v>
      </c>
      <c r="H606" s="37" t="n">
        <v>0</v>
      </c>
      <c r="I606" s="37" t="n">
        <v>0</v>
      </c>
      <c r="J606" s="40" t="n">
        <f aca="false">IF(C606=0,"",D606/C606)</f>
        <v>0.954545454545455</v>
      </c>
    </row>
    <row r="607" customFormat="false" ht="15" hidden="false" customHeight="false" outlineLevel="0" collapsed="false">
      <c r="A607" s="37" t="s">
        <v>563</v>
      </c>
      <c r="B607" s="37" t="s">
        <v>276</v>
      </c>
      <c r="C607" s="37" t="n">
        <v>22</v>
      </c>
      <c r="D607" s="37" t="n">
        <v>21</v>
      </c>
      <c r="E607" s="37" t="n">
        <v>0</v>
      </c>
      <c r="F607" s="37" t="n">
        <v>0</v>
      </c>
      <c r="G607" s="37" t="n">
        <v>1</v>
      </c>
      <c r="H607" s="37" t="n">
        <v>2</v>
      </c>
      <c r="I607" s="37" t="n">
        <v>3</v>
      </c>
      <c r="J607" s="40" t="n">
        <f aca="false">IF(C607=0,"",D607/C607)</f>
        <v>0.954545454545455</v>
      </c>
    </row>
    <row r="608" customFormat="false" ht="15" hidden="false" customHeight="false" outlineLevel="0" collapsed="false">
      <c r="A608" s="37" t="s">
        <v>563</v>
      </c>
      <c r="B608" s="37" t="s">
        <v>277</v>
      </c>
      <c r="C608" s="37" t="n">
        <v>22</v>
      </c>
      <c r="D608" s="37" t="n">
        <v>20</v>
      </c>
      <c r="E608" s="37" t="n">
        <v>0</v>
      </c>
      <c r="F608" s="37" t="n">
        <v>1</v>
      </c>
      <c r="G608" s="37" t="n">
        <v>0</v>
      </c>
      <c r="H608" s="37" t="n">
        <v>2</v>
      </c>
      <c r="I608" s="37" t="n">
        <v>2</v>
      </c>
      <c r="J608" s="40" t="n">
        <f aca="false">IF(C608=0,"",D608/C608)</f>
        <v>0.909090909090909</v>
      </c>
    </row>
    <row r="609" customFormat="false" ht="15" hidden="false" customHeight="false" outlineLevel="0" collapsed="false">
      <c r="A609" s="37" t="s">
        <v>563</v>
      </c>
      <c r="B609" s="37" t="s">
        <v>278</v>
      </c>
      <c r="C609" s="37" t="n">
        <v>22</v>
      </c>
      <c r="D609" s="37" t="n">
        <v>20</v>
      </c>
      <c r="E609" s="37" t="n">
        <v>1</v>
      </c>
      <c r="F609" s="37" t="n">
        <v>2</v>
      </c>
      <c r="G609" s="37" t="n">
        <v>1</v>
      </c>
      <c r="H609" s="37" t="n">
        <v>0</v>
      </c>
      <c r="I609" s="37" t="n">
        <v>1</v>
      </c>
      <c r="J609" s="40" t="n">
        <f aca="false">IF(C609=0,"",D609/C609)</f>
        <v>0.909090909090909</v>
      </c>
    </row>
    <row r="610" customFormat="false" ht="15" hidden="false" customHeight="false" outlineLevel="0" collapsed="false">
      <c r="A610" s="37" t="s">
        <v>563</v>
      </c>
      <c r="B610" s="37" t="s">
        <v>279</v>
      </c>
      <c r="C610" s="37" t="n">
        <v>22</v>
      </c>
      <c r="D610" s="37" t="n">
        <v>22</v>
      </c>
      <c r="E610" s="37" t="n">
        <v>0</v>
      </c>
      <c r="F610" s="37" t="n">
        <v>0</v>
      </c>
      <c r="G610" s="37" t="n">
        <v>0</v>
      </c>
      <c r="H610" s="37" t="n">
        <v>1</v>
      </c>
      <c r="I610" s="37" t="n">
        <v>8</v>
      </c>
      <c r="J610" s="40" t="n">
        <f aca="false">IF(C610=0,"",D610/C610)</f>
        <v>1</v>
      </c>
    </row>
    <row r="611" customFormat="false" ht="15" hidden="false" customHeight="false" outlineLevel="0" collapsed="false">
      <c r="A611" s="37" t="s">
        <v>563</v>
      </c>
      <c r="B611" s="37" t="s">
        <v>280</v>
      </c>
      <c r="C611" s="37" t="n">
        <v>22</v>
      </c>
      <c r="D611" s="37" t="n">
        <v>20</v>
      </c>
      <c r="E611" s="37" t="n">
        <v>0</v>
      </c>
      <c r="F611" s="37" t="n">
        <v>1</v>
      </c>
      <c r="G611" s="37" t="n">
        <v>1</v>
      </c>
      <c r="H611" s="37" t="n">
        <v>1</v>
      </c>
      <c r="I611" s="37" t="n">
        <v>1</v>
      </c>
      <c r="J611" s="40" t="n">
        <f aca="false">IF(C611=0,"",D611/C611)</f>
        <v>0.909090909090909</v>
      </c>
    </row>
    <row r="612" customFormat="false" ht="15" hidden="false" customHeight="false" outlineLevel="0" collapsed="false">
      <c r="A612" s="37" t="s">
        <v>563</v>
      </c>
      <c r="B612" s="37" t="s">
        <v>281</v>
      </c>
      <c r="C612" s="37" t="n">
        <v>22</v>
      </c>
      <c r="D612" s="37" t="n">
        <v>22</v>
      </c>
      <c r="E612" s="37" t="n">
        <v>0</v>
      </c>
      <c r="F612" s="37" t="n">
        <v>1</v>
      </c>
      <c r="G612" s="37" t="n">
        <v>1</v>
      </c>
      <c r="H612" s="37" t="n">
        <v>2</v>
      </c>
      <c r="I612" s="37" t="n">
        <v>1</v>
      </c>
      <c r="J612" s="40" t="n">
        <f aca="false">IF(C612=0,"",D612/C612)</f>
        <v>1</v>
      </c>
    </row>
    <row r="613" customFormat="false" ht="15" hidden="false" customHeight="false" outlineLevel="0" collapsed="false">
      <c r="A613" s="37" t="s">
        <v>568</v>
      </c>
      <c r="B613" s="37" t="s">
        <v>270</v>
      </c>
      <c r="C613" s="37" t="n">
        <v>22</v>
      </c>
      <c r="D613" s="37" t="n">
        <v>21</v>
      </c>
      <c r="E613" s="37" t="n">
        <v>2</v>
      </c>
      <c r="F613" s="37" t="n">
        <v>3</v>
      </c>
      <c r="G613" s="37" t="n">
        <v>0</v>
      </c>
      <c r="H613" s="37" t="n">
        <v>0</v>
      </c>
      <c r="I613" s="37" t="n">
        <v>0</v>
      </c>
      <c r="J613" s="40" t="n">
        <f aca="false">IF(C613=0,"",D613/C613)</f>
        <v>0.954545454545455</v>
      </c>
    </row>
    <row r="614" customFormat="false" ht="15" hidden="false" customHeight="false" outlineLevel="0" collapsed="false">
      <c r="A614" s="37" t="s">
        <v>568</v>
      </c>
      <c r="B614" s="37" t="s">
        <v>271</v>
      </c>
      <c r="C614" s="37" t="n">
        <v>22</v>
      </c>
      <c r="D614" s="37" t="n">
        <v>21</v>
      </c>
      <c r="E614" s="37" t="n">
        <v>1</v>
      </c>
      <c r="F614" s="37" t="n">
        <v>2</v>
      </c>
      <c r="G614" s="37" t="n">
        <v>1</v>
      </c>
      <c r="H614" s="37" t="n">
        <v>2</v>
      </c>
      <c r="I614" s="37" t="n">
        <v>2</v>
      </c>
      <c r="J614" s="40" t="n">
        <f aca="false">IF(C614=0,"",D614/C614)</f>
        <v>0.954545454545455</v>
      </c>
    </row>
    <row r="615" customFormat="false" ht="15" hidden="false" customHeight="false" outlineLevel="0" collapsed="false">
      <c r="A615" s="37" t="s">
        <v>568</v>
      </c>
      <c r="B615" s="37" t="s">
        <v>272</v>
      </c>
      <c r="C615" s="37" t="n">
        <v>22</v>
      </c>
      <c r="D615" s="37" t="n">
        <v>19</v>
      </c>
      <c r="E615" s="37" t="n">
        <v>1</v>
      </c>
      <c r="F615" s="37" t="n">
        <v>2</v>
      </c>
      <c r="G615" s="37" t="n">
        <v>1</v>
      </c>
      <c r="H615" s="37" t="n">
        <v>0</v>
      </c>
      <c r="I615" s="37" t="n">
        <v>2</v>
      </c>
      <c r="J615" s="40" t="n">
        <f aca="false">IF(C615=0,"",D615/C615)</f>
        <v>0.863636363636364</v>
      </c>
    </row>
    <row r="616" customFormat="false" ht="15" hidden="false" customHeight="false" outlineLevel="0" collapsed="false">
      <c r="A616" s="37" t="s">
        <v>568</v>
      </c>
      <c r="B616" s="37" t="s">
        <v>273</v>
      </c>
      <c r="C616" s="37" t="n">
        <v>22</v>
      </c>
      <c r="D616" s="37" t="n">
        <v>22</v>
      </c>
      <c r="E616" s="37" t="n">
        <v>0</v>
      </c>
      <c r="F616" s="37" t="n">
        <v>0</v>
      </c>
      <c r="G616" s="37" t="n">
        <v>0</v>
      </c>
      <c r="H616" s="37" t="n">
        <v>2</v>
      </c>
      <c r="I616" s="37" t="n">
        <v>2</v>
      </c>
      <c r="J616" s="40" t="n">
        <f aca="false">IF(C616=0,"",D616/C616)</f>
        <v>1</v>
      </c>
    </row>
    <row r="617" customFormat="false" ht="15" hidden="false" customHeight="false" outlineLevel="0" collapsed="false">
      <c r="A617" s="37" t="s">
        <v>568</v>
      </c>
      <c r="B617" s="37" t="s">
        <v>274</v>
      </c>
      <c r="C617" s="37" t="n">
        <v>22</v>
      </c>
      <c r="D617" s="37" t="n">
        <v>19</v>
      </c>
      <c r="E617" s="37" t="n">
        <v>0</v>
      </c>
      <c r="F617" s="37" t="n">
        <v>0</v>
      </c>
      <c r="G617" s="37" t="n">
        <v>0</v>
      </c>
      <c r="H617" s="37" t="n">
        <v>1</v>
      </c>
      <c r="I617" s="37" t="n">
        <v>0</v>
      </c>
      <c r="J617" s="40" t="n">
        <f aca="false">IF(C617=0,"",D617/C617)</f>
        <v>0.863636363636364</v>
      </c>
    </row>
    <row r="618" customFormat="false" ht="15" hidden="false" customHeight="false" outlineLevel="0" collapsed="false">
      <c r="A618" s="37" t="s">
        <v>568</v>
      </c>
      <c r="B618" s="37" t="s">
        <v>275</v>
      </c>
      <c r="C618" s="37" t="n">
        <v>22</v>
      </c>
      <c r="D618" s="37" t="n">
        <v>20</v>
      </c>
      <c r="E618" s="37" t="n">
        <v>1</v>
      </c>
      <c r="F618" s="37" t="n">
        <v>0</v>
      </c>
      <c r="G618" s="37" t="n">
        <v>1</v>
      </c>
      <c r="H618" s="37" t="n">
        <v>1</v>
      </c>
      <c r="I618" s="37" t="n">
        <v>1</v>
      </c>
      <c r="J618" s="40" t="n">
        <f aca="false">IF(C618=0,"",D618/C618)</f>
        <v>0.909090909090909</v>
      </c>
    </row>
    <row r="619" customFormat="false" ht="15" hidden="false" customHeight="false" outlineLevel="0" collapsed="false">
      <c r="A619" s="37" t="s">
        <v>568</v>
      </c>
      <c r="B619" s="37" t="s">
        <v>276</v>
      </c>
      <c r="C619" s="37" t="n">
        <v>22</v>
      </c>
      <c r="D619" s="37" t="n">
        <v>21</v>
      </c>
      <c r="E619" s="37" t="n">
        <v>0</v>
      </c>
      <c r="F619" s="37" t="n">
        <v>0</v>
      </c>
      <c r="G619" s="37" t="n">
        <v>0</v>
      </c>
      <c r="H619" s="37" t="n">
        <v>1</v>
      </c>
      <c r="I619" s="37" t="n">
        <v>1</v>
      </c>
      <c r="J619" s="40" t="n">
        <f aca="false">IF(C619=0,"",D619/C619)</f>
        <v>0.954545454545455</v>
      </c>
    </row>
    <row r="620" customFormat="false" ht="15" hidden="false" customHeight="false" outlineLevel="0" collapsed="false">
      <c r="A620" s="37" t="s">
        <v>568</v>
      </c>
      <c r="B620" s="37" t="s">
        <v>277</v>
      </c>
      <c r="C620" s="37" t="n">
        <v>22</v>
      </c>
      <c r="D620" s="37" t="n">
        <v>21</v>
      </c>
      <c r="E620" s="37" t="n">
        <v>0</v>
      </c>
      <c r="F620" s="37" t="n">
        <v>0</v>
      </c>
      <c r="G620" s="37" t="n">
        <v>0</v>
      </c>
      <c r="H620" s="37" t="n">
        <v>2</v>
      </c>
      <c r="I620" s="37" t="n">
        <v>3</v>
      </c>
      <c r="J620" s="40" t="n">
        <f aca="false">IF(C620=0,"",D620/C620)</f>
        <v>0.954545454545455</v>
      </c>
    </row>
    <row r="621" customFormat="false" ht="15" hidden="false" customHeight="false" outlineLevel="0" collapsed="false">
      <c r="A621" s="37" t="s">
        <v>568</v>
      </c>
      <c r="B621" s="37" t="s">
        <v>278</v>
      </c>
      <c r="C621" s="37" t="n">
        <v>22</v>
      </c>
      <c r="D621" s="37" t="n">
        <v>20</v>
      </c>
      <c r="E621" s="37" t="n">
        <v>0</v>
      </c>
      <c r="F621" s="37" t="n">
        <v>2</v>
      </c>
      <c r="G621" s="37" t="n">
        <v>0</v>
      </c>
      <c r="H621" s="37" t="n">
        <v>4</v>
      </c>
      <c r="I621" s="37" t="n">
        <v>1</v>
      </c>
      <c r="J621" s="40" t="n">
        <f aca="false">IF(C621=0,"",D621/C621)</f>
        <v>0.909090909090909</v>
      </c>
    </row>
    <row r="622" customFormat="false" ht="15" hidden="false" customHeight="false" outlineLevel="0" collapsed="false">
      <c r="A622" s="37" t="s">
        <v>568</v>
      </c>
      <c r="B622" s="37" t="s">
        <v>279</v>
      </c>
      <c r="C622" s="37" t="n">
        <v>22</v>
      </c>
      <c r="D622" s="37" t="n">
        <v>21</v>
      </c>
      <c r="E622" s="37" t="n">
        <v>1</v>
      </c>
      <c r="F622" s="37" t="n">
        <v>1</v>
      </c>
      <c r="G622" s="37" t="n">
        <v>0</v>
      </c>
      <c r="H622" s="37" t="n">
        <v>2</v>
      </c>
      <c r="I622" s="37" t="n">
        <v>2</v>
      </c>
      <c r="J622" s="40" t="n">
        <f aca="false">IF(C622=0,"",D622/C622)</f>
        <v>0.954545454545455</v>
      </c>
    </row>
    <row r="623" customFormat="false" ht="15" hidden="false" customHeight="false" outlineLevel="0" collapsed="false">
      <c r="A623" s="37" t="s">
        <v>568</v>
      </c>
      <c r="B623" s="37" t="s">
        <v>280</v>
      </c>
      <c r="C623" s="37" t="n">
        <v>22</v>
      </c>
      <c r="D623" s="37" t="n">
        <v>17</v>
      </c>
      <c r="E623" s="37" t="n">
        <v>1</v>
      </c>
      <c r="F623" s="37" t="n">
        <v>0</v>
      </c>
      <c r="G623" s="37" t="n">
        <v>0</v>
      </c>
      <c r="H623" s="37" t="n">
        <v>2</v>
      </c>
      <c r="I623" s="37" t="n">
        <v>3</v>
      </c>
      <c r="J623" s="40" t="n">
        <f aca="false">IF(C623=0,"",D623/C623)</f>
        <v>0.772727272727273</v>
      </c>
    </row>
    <row r="624" customFormat="false" ht="15" hidden="false" customHeight="false" outlineLevel="0" collapsed="false">
      <c r="A624" s="37" t="s">
        <v>568</v>
      </c>
      <c r="B624" s="37" t="s">
        <v>281</v>
      </c>
      <c r="C624" s="37" t="n">
        <v>22</v>
      </c>
      <c r="D624" s="37" t="n">
        <v>17</v>
      </c>
      <c r="E624" s="37" t="n">
        <v>0</v>
      </c>
      <c r="F624" s="37" t="n">
        <v>0</v>
      </c>
      <c r="G624" s="37" t="n">
        <v>0</v>
      </c>
      <c r="H624" s="37" t="n">
        <v>0</v>
      </c>
      <c r="I624" s="37" t="n">
        <v>2</v>
      </c>
      <c r="J624" s="40" t="n">
        <f aca="false">IF(C624=0,"",D624/C624)</f>
        <v>0.772727272727273</v>
      </c>
    </row>
    <row r="625" customFormat="false" ht="15" hidden="false" customHeight="false" outlineLevel="0" collapsed="false">
      <c r="A625" s="37" t="s">
        <v>571</v>
      </c>
      <c r="B625" s="37" t="s">
        <v>270</v>
      </c>
      <c r="C625" s="37" t="n">
        <v>22</v>
      </c>
      <c r="D625" s="37" t="n">
        <v>21</v>
      </c>
      <c r="E625" s="37" t="n">
        <v>2</v>
      </c>
      <c r="F625" s="37" t="n">
        <v>1</v>
      </c>
      <c r="G625" s="37" t="n">
        <v>0</v>
      </c>
      <c r="H625" s="37" t="n">
        <v>0</v>
      </c>
      <c r="I625" s="37" t="n">
        <v>3</v>
      </c>
      <c r="J625" s="40" t="n">
        <f aca="false">IF(C625=0,"",D625/C625)</f>
        <v>0.954545454545455</v>
      </c>
    </row>
    <row r="626" customFormat="false" ht="15" hidden="false" customHeight="false" outlineLevel="0" collapsed="false">
      <c r="A626" s="37" t="s">
        <v>571</v>
      </c>
      <c r="B626" s="37" t="s">
        <v>271</v>
      </c>
      <c r="C626" s="37" t="n">
        <v>22</v>
      </c>
      <c r="D626" s="37" t="n">
        <v>21</v>
      </c>
      <c r="E626" s="37" t="n">
        <v>0</v>
      </c>
      <c r="F626" s="37" t="n">
        <v>0</v>
      </c>
      <c r="G626" s="37" t="n">
        <v>2</v>
      </c>
      <c r="H626" s="37" t="n">
        <v>1</v>
      </c>
      <c r="I626" s="37" t="n">
        <v>0</v>
      </c>
      <c r="J626" s="40" t="n">
        <f aca="false">IF(C626=0,"",D626/C626)</f>
        <v>0.954545454545455</v>
      </c>
    </row>
    <row r="627" customFormat="false" ht="15" hidden="false" customHeight="false" outlineLevel="0" collapsed="false">
      <c r="A627" s="37" t="s">
        <v>571</v>
      </c>
      <c r="B627" s="37" t="s">
        <v>272</v>
      </c>
      <c r="C627" s="37" t="n">
        <v>22</v>
      </c>
      <c r="D627" s="37" t="n">
        <v>20</v>
      </c>
      <c r="E627" s="37" t="n">
        <v>0</v>
      </c>
      <c r="F627" s="37" t="n">
        <v>0</v>
      </c>
      <c r="G627" s="37" t="n">
        <v>1</v>
      </c>
      <c r="H627" s="37" t="n">
        <v>0</v>
      </c>
      <c r="I627" s="37" t="n">
        <v>0</v>
      </c>
      <c r="J627" s="40" t="n">
        <f aca="false">IF(C627=0,"",D627/C627)</f>
        <v>0.909090909090909</v>
      </c>
    </row>
    <row r="628" customFormat="false" ht="15" hidden="false" customHeight="false" outlineLevel="0" collapsed="false">
      <c r="A628" s="37" t="s">
        <v>571</v>
      </c>
      <c r="B628" s="37" t="s">
        <v>273</v>
      </c>
      <c r="C628" s="37" t="n">
        <v>22</v>
      </c>
      <c r="D628" s="37" t="n">
        <v>22</v>
      </c>
      <c r="E628" s="37" t="n">
        <v>0</v>
      </c>
      <c r="F628" s="37" t="n">
        <v>0</v>
      </c>
      <c r="G628" s="37" t="n">
        <v>0</v>
      </c>
      <c r="H628" s="37" t="n">
        <v>0</v>
      </c>
      <c r="I628" s="37" t="n">
        <v>0</v>
      </c>
      <c r="J628" s="40" t="n">
        <f aca="false">IF(C628=0,"",D628/C628)</f>
        <v>1</v>
      </c>
    </row>
    <row r="629" customFormat="false" ht="15" hidden="false" customHeight="false" outlineLevel="0" collapsed="false">
      <c r="A629" s="37" t="s">
        <v>571</v>
      </c>
      <c r="B629" s="37" t="s">
        <v>274</v>
      </c>
      <c r="C629" s="37" t="n">
        <v>22</v>
      </c>
      <c r="D629" s="37" t="n">
        <v>22</v>
      </c>
      <c r="E629" s="37" t="n">
        <v>0</v>
      </c>
      <c r="F629" s="37" t="n">
        <v>2</v>
      </c>
      <c r="G629" s="37" t="n">
        <v>0</v>
      </c>
      <c r="H629" s="37" t="n">
        <v>1</v>
      </c>
      <c r="I629" s="37" t="n">
        <v>5</v>
      </c>
      <c r="J629" s="40" t="n">
        <f aca="false">IF(C629=0,"",D629/C629)</f>
        <v>1</v>
      </c>
    </row>
    <row r="630" customFormat="false" ht="15" hidden="false" customHeight="false" outlineLevel="0" collapsed="false">
      <c r="A630" s="37" t="s">
        <v>571</v>
      </c>
      <c r="B630" s="37" t="s">
        <v>275</v>
      </c>
      <c r="C630" s="37" t="n">
        <v>22</v>
      </c>
      <c r="D630" s="37" t="n">
        <v>19</v>
      </c>
      <c r="E630" s="37" t="n">
        <v>0</v>
      </c>
      <c r="F630" s="37" t="n">
        <v>2</v>
      </c>
      <c r="G630" s="37" t="n">
        <v>2</v>
      </c>
      <c r="H630" s="37" t="n">
        <v>2</v>
      </c>
      <c r="I630" s="37" t="n">
        <v>2</v>
      </c>
      <c r="J630" s="40" t="n">
        <f aca="false">IF(C630=0,"",D630/C630)</f>
        <v>0.863636363636364</v>
      </c>
    </row>
    <row r="631" customFormat="false" ht="15" hidden="false" customHeight="false" outlineLevel="0" collapsed="false">
      <c r="A631" s="37" t="s">
        <v>571</v>
      </c>
      <c r="B631" s="37" t="s">
        <v>276</v>
      </c>
      <c r="C631" s="37" t="n">
        <v>22</v>
      </c>
      <c r="D631" s="37" t="n">
        <v>22</v>
      </c>
      <c r="E631" s="37" t="n">
        <v>0</v>
      </c>
      <c r="F631" s="37" t="n">
        <v>1</v>
      </c>
      <c r="G631" s="37" t="n">
        <v>0</v>
      </c>
      <c r="H631" s="37" t="n">
        <v>1</v>
      </c>
      <c r="I631" s="37" t="n">
        <v>1</v>
      </c>
      <c r="J631" s="40" t="n">
        <f aca="false">IF(C631=0,"",D631/C631)</f>
        <v>1</v>
      </c>
    </row>
    <row r="632" customFormat="false" ht="15" hidden="false" customHeight="false" outlineLevel="0" collapsed="false">
      <c r="A632" s="37" t="s">
        <v>571</v>
      </c>
      <c r="B632" s="37" t="s">
        <v>277</v>
      </c>
      <c r="C632" s="37" t="n">
        <v>22</v>
      </c>
      <c r="D632" s="37" t="n">
        <v>21</v>
      </c>
      <c r="E632" s="37" t="n">
        <v>0</v>
      </c>
      <c r="F632" s="37" t="n">
        <v>0</v>
      </c>
      <c r="G632" s="37" t="n">
        <v>0</v>
      </c>
      <c r="H632" s="37" t="n">
        <v>0</v>
      </c>
      <c r="I632" s="37" t="n">
        <v>2</v>
      </c>
      <c r="J632" s="40" t="n">
        <f aca="false">IF(C632=0,"",D632/C632)</f>
        <v>0.954545454545455</v>
      </c>
    </row>
    <row r="633" customFormat="false" ht="15" hidden="false" customHeight="false" outlineLevel="0" collapsed="false">
      <c r="A633" s="37" t="s">
        <v>571</v>
      </c>
      <c r="B633" s="37" t="s">
        <v>278</v>
      </c>
      <c r="C633" s="37" t="n">
        <v>22</v>
      </c>
      <c r="D633" s="37" t="n">
        <v>20</v>
      </c>
      <c r="E633" s="37" t="n">
        <v>1</v>
      </c>
      <c r="F633" s="37" t="n">
        <v>0</v>
      </c>
      <c r="G633" s="37" t="n">
        <v>0</v>
      </c>
      <c r="H633" s="37" t="n">
        <v>1</v>
      </c>
      <c r="I633" s="37" t="n">
        <v>0</v>
      </c>
      <c r="J633" s="40" t="n">
        <f aca="false">IF(C633=0,"",D633/C633)</f>
        <v>0.909090909090909</v>
      </c>
    </row>
    <row r="634" customFormat="false" ht="15" hidden="false" customHeight="false" outlineLevel="0" collapsed="false">
      <c r="A634" s="37" t="s">
        <v>571</v>
      </c>
      <c r="B634" s="37" t="s">
        <v>279</v>
      </c>
      <c r="C634" s="37" t="n">
        <v>22</v>
      </c>
      <c r="D634" s="37" t="n">
        <v>19</v>
      </c>
      <c r="E634" s="37" t="n">
        <v>0</v>
      </c>
      <c r="F634" s="37" t="n">
        <v>2</v>
      </c>
      <c r="G634" s="37" t="n">
        <v>1</v>
      </c>
      <c r="H634" s="37" t="n">
        <v>0</v>
      </c>
      <c r="I634" s="37" t="n">
        <v>10</v>
      </c>
      <c r="J634" s="40" t="n">
        <f aca="false">IF(C634=0,"",D634/C634)</f>
        <v>0.863636363636364</v>
      </c>
    </row>
    <row r="635" customFormat="false" ht="15" hidden="false" customHeight="false" outlineLevel="0" collapsed="false">
      <c r="A635" s="37" t="s">
        <v>571</v>
      </c>
      <c r="B635" s="37" t="s">
        <v>280</v>
      </c>
      <c r="C635" s="37" t="n">
        <v>22</v>
      </c>
      <c r="D635" s="37" t="n">
        <v>20</v>
      </c>
      <c r="E635" s="37" t="n">
        <v>0</v>
      </c>
      <c r="F635" s="37" t="n">
        <v>1</v>
      </c>
      <c r="G635" s="37" t="n">
        <v>1</v>
      </c>
      <c r="H635" s="37" t="n">
        <v>2</v>
      </c>
      <c r="I635" s="37" t="n">
        <v>3</v>
      </c>
      <c r="J635" s="40" t="n">
        <f aca="false">IF(C635=0,"",D635/C635)</f>
        <v>0.909090909090909</v>
      </c>
    </row>
    <row r="636" customFormat="false" ht="15" hidden="false" customHeight="false" outlineLevel="0" collapsed="false">
      <c r="A636" s="37" t="s">
        <v>571</v>
      </c>
      <c r="B636" s="37" t="s">
        <v>281</v>
      </c>
      <c r="C636" s="37" t="n">
        <v>22</v>
      </c>
      <c r="D636" s="37" t="n">
        <v>21</v>
      </c>
      <c r="E636" s="37" t="n">
        <v>0</v>
      </c>
      <c r="F636" s="37" t="n">
        <v>0</v>
      </c>
      <c r="G636" s="37" t="n">
        <v>1</v>
      </c>
      <c r="H636" s="37" t="n">
        <v>1</v>
      </c>
      <c r="I636" s="37" t="n">
        <v>0</v>
      </c>
      <c r="J636" s="40" t="n">
        <f aca="false">IF(C636=0,"",D636/C636)</f>
        <v>0.954545454545455</v>
      </c>
    </row>
    <row r="637" customFormat="false" ht="15" hidden="false" customHeight="false" outlineLevel="0" collapsed="false">
      <c r="A637" s="37" t="s">
        <v>574</v>
      </c>
      <c r="B637" s="37" t="s">
        <v>270</v>
      </c>
      <c r="C637" s="37" t="n">
        <v>22</v>
      </c>
      <c r="D637" s="37" t="n">
        <v>22</v>
      </c>
      <c r="E637" s="37" t="n">
        <v>1</v>
      </c>
      <c r="F637" s="37" t="n">
        <v>1</v>
      </c>
      <c r="G637" s="37" t="n">
        <v>0</v>
      </c>
      <c r="H637" s="37" t="n">
        <v>1</v>
      </c>
      <c r="I637" s="37" t="n">
        <v>1</v>
      </c>
      <c r="J637" s="40" t="n">
        <f aca="false">IF(C637=0,"",D637/C637)</f>
        <v>1</v>
      </c>
    </row>
    <row r="638" customFormat="false" ht="15" hidden="false" customHeight="false" outlineLevel="0" collapsed="false">
      <c r="A638" s="37" t="s">
        <v>574</v>
      </c>
      <c r="B638" s="37" t="s">
        <v>271</v>
      </c>
      <c r="C638" s="37" t="n">
        <v>22</v>
      </c>
      <c r="D638" s="37" t="n">
        <v>21</v>
      </c>
      <c r="E638" s="37" t="n">
        <v>0</v>
      </c>
      <c r="F638" s="37" t="n">
        <v>0</v>
      </c>
      <c r="G638" s="37" t="n">
        <v>0</v>
      </c>
      <c r="H638" s="37" t="n">
        <v>2</v>
      </c>
      <c r="I638" s="37" t="n">
        <v>0</v>
      </c>
      <c r="J638" s="40" t="n">
        <f aca="false">IF(C638=0,"",D638/C638)</f>
        <v>0.954545454545455</v>
      </c>
    </row>
    <row r="639" customFormat="false" ht="15" hidden="false" customHeight="false" outlineLevel="0" collapsed="false">
      <c r="A639" s="37" t="s">
        <v>574</v>
      </c>
      <c r="B639" s="37" t="s">
        <v>272</v>
      </c>
      <c r="C639" s="37" t="n">
        <v>22</v>
      </c>
      <c r="D639" s="37" t="n">
        <v>21</v>
      </c>
      <c r="E639" s="37" t="n">
        <v>0</v>
      </c>
      <c r="F639" s="37" t="n">
        <v>0</v>
      </c>
      <c r="G639" s="37" t="n">
        <v>1</v>
      </c>
      <c r="H639" s="37" t="n">
        <v>1</v>
      </c>
      <c r="I639" s="37" t="n">
        <v>1</v>
      </c>
      <c r="J639" s="40" t="n">
        <f aca="false">IF(C639=0,"",D639/C639)</f>
        <v>0.954545454545455</v>
      </c>
    </row>
    <row r="640" customFormat="false" ht="15" hidden="false" customHeight="false" outlineLevel="0" collapsed="false">
      <c r="A640" s="37" t="s">
        <v>574</v>
      </c>
      <c r="B640" s="37" t="s">
        <v>273</v>
      </c>
      <c r="C640" s="37" t="n">
        <v>22</v>
      </c>
      <c r="D640" s="37" t="n">
        <v>19</v>
      </c>
      <c r="E640" s="37" t="n">
        <v>0</v>
      </c>
      <c r="F640" s="37" t="n">
        <v>1</v>
      </c>
      <c r="G640" s="37" t="n">
        <v>0</v>
      </c>
      <c r="H640" s="37" t="n">
        <v>0</v>
      </c>
      <c r="I640" s="37" t="n">
        <v>0</v>
      </c>
      <c r="J640" s="40" t="n">
        <f aca="false">IF(C640=0,"",D640/C640)</f>
        <v>0.863636363636364</v>
      </c>
    </row>
    <row r="641" customFormat="false" ht="15" hidden="false" customHeight="false" outlineLevel="0" collapsed="false">
      <c r="A641" s="37" t="s">
        <v>574</v>
      </c>
      <c r="B641" s="37" t="s">
        <v>274</v>
      </c>
      <c r="C641" s="37" t="n">
        <v>22</v>
      </c>
      <c r="D641" s="37" t="n">
        <v>20</v>
      </c>
      <c r="E641" s="37" t="n">
        <v>0</v>
      </c>
      <c r="F641" s="37" t="n">
        <v>0</v>
      </c>
      <c r="G641" s="37" t="n">
        <v>1</v>
      </c>
      <c r="H641" s="37" t="n">
        <v>1</v>
      </c>
      <c r="I641" s="37" t="n">
        <v>6</v>
      </c>
      <c r="J641" s="40" t="n">
        <f aca="false">IF(C641=0,"",D641/C641)</f>
        <v>0.909090909090909</v>
      </c>
    </row>
    <row r="642" customFormat="false" ht="15" hidden="false" customHeight="false" outlineLevel="0" collapsed="false">
      <c r="A642" s="37" t="s">
        <v>574</v>
      </c>
      <c r="B642" s="37" t="s">
        <v>275</v>
      </c>
      <c r="C642" s="37" t="n">
        <v>22</v>
      </c>
      <c r="D642" s="37" t="n">
        <v>22</v>
      </c>
      <c r="E642" s="37" t="n">
        <v>1</v>
      </c>
      <c r="F642" s="37" t="n">
        <v>0</v>
      </c>
      <c r="G642" s="37" t="n">
        <v>0</v>
      </c>
      <c r="H642" s="37" t="n">
        <v>1</v>
      </c>
      <c r="I642" s="37" t="n">
        <v>1</v>
      </c>
      <c r="J642" s="40" t="n">
        <f aca="false">IF(C642=0,"",D642/C642)</f>
        <v>1</v>
      </c>
    </row>
    <row r="643" customFormat="false" ht="15" hidden="false" customHeight="false" outlineLevel="0" collapsed="false">
      <c r="A643" s="37" t="s">
        <v>574</v>
      </c>
      <c r="B643" s="37" t="s">
        <v>276</v>
      </c>
      <c r="C643" s="37" t="n">
        <v>22</v>
      </c>
      <c r="D643" s="37" t="n">
        <v>18</v>
      </c>
      <c r="E643" s="37" t="n">
        <v>1</v>
      </c>
      <c r="F643" s="37" t="n">
        <v>1</v>
      </c>
      <c r="G643" s="37" t="n">
        <v>0</v>
      </c>
      <c r="H643" s="37" t="n">
        <v>1</v>
      </c>
      <c r="I643" s="37" t="n">
        <v>0</v>
      </c>
      <c r="J643" s="40" t="n">
        <f aca="false">IF(C643=0,"",D643/C643)</f>
        <v>0.818181818181818</v>
      </c>
    </row>
    <row r="644" customFormat="false" ht="15" hidden="false" customHeight="false" outlineLevel="0" collapsed="false">
      <c r="A644" s="37" t="s">
        <v>574</v>
      </c>
      <c r="B644" s="37" t="s">
        <v>277</v>
      </c>
      <c r="C644" s="37" t="n">
        <v>22</v>
      </c>
      <c r="D644" s="37" t="n">
        <v>21</v>
      </c>
      <c r="E644" s="37" t="n">
        <v>3</v>
      </c>
      <c r="F644" s="37" t="n">
        <v>0</v>
      </c>
      <c r="G644" s="37" t="n">
        <v>0</v>
      </c>
      <c r="H644" s="37" t="n">
        <v>0</v>
      </c>
      <c r="I644" s="37" t="n">
        <v>0</v>
      </c>
      <c r="J644" s="40" t="n">
        <f aca="false">IF(C644=0,"",D644/C644)</f>
        <v>0.954545454545455</v>
      </c>
    </row>
    <row r="645" customFormat="false" ht="15" hidden="false" customHeight="false" outlineLevel="0" collapsed="false">
      <c r="A645" s="37" t="s">
        <v>574</v>
      </c>
      <c r="B645" s="37" t="s">
        <v>278</v>
      </c>
      <c r="C645" s="37" t="n">
        <v>22</v>
      </c>
      <c r="D645" s="37" t="n">
        <v>19</v>
      </c>
      <c r="E645" s="37" t="n">
        <v>0</v>
      </c>
      <c r="F645" s="37" t="n">
        <v>2</v>
      </c>
      <c r="G645" s="37" t="n">
        <v>0</v>
      </c>
      <c r="H645" s="37" t="n">
        <v>3</v>
      </c>
      <c r="I645" s="37" t="n">
        <v>1</v>
      </c>
      <c r="J645" s="40" t="n">
        <f aca="false">IF(C645=0,"",D645/C645)</f>
        <v>0.863636363636364</v>
      </c>
    </row>
    <row r="646" customFormat="false" ht="15" hidden="false" customHeight="false" outlineLevel="0" collapsed="false">
      <c r="A646" s="37" t="s">
        <v>574</v>
      </c>
      <c r="B646" s="37" t="s">
        <v>279</v>
      </c>
      <c r="C646" s="37" t="n">
        <v>22</v>
      </c>
      <c r="D646" s="37" t="n">
        <v>20</v>
      </c>
      <c r="E646" s="37" t="n">
        <v>2</v>
      </c>
      <c r="F646" s="37" t="n">
        <v>1</v>
      </c>
      <c r="G646" s="37" t="n">
        <v>0</v>
      </c>
      <c r="H646" s="37" t="n">
        <v>1</v>
      </c>
      <c r="I646" s="37" t="n">
        <v>0</v>
      </c>
      <c r="J646" s="40" t="n">
        <f aca="false">IF(C646=0,"",D646/C646)</f>
        <v>0.909090909090909</v>
      </c>
    </row>
    <row r="647" customFormat="false" ht="15" hidden="false" customHeight="false" outlineLevel="0" collapsed="false">
      <c r="A647" s="37" t="s">
        <v>574</v>
      </c>
      <c r="B647" s="37" t="s">
        <v>280</v>
      </c>
      <c r="C647" s="37" t="n">
        <v>22</v>
      </c>
      <c r="D647" s="37" t="n">
        <v>20</v>
      </c>
      <c r="E647" s="37" t="n">
        <v>0</v>
      </c>
      <c r="F647" s="37" t="n">
        <v>2</v>
      </c>
      <c r="G647" s="37" t="n">
        <v>0</v>
      </c>
      <c r="H647" s="37" t="n">
        <v>1</v>
      </c>
      <c r="I647" s="37" t="n">
        <v>0</v>
      </c>
      <c r="J647" s="40" t="n">
        <f aca="false">IF(C647=0,"",D647/C647)</f>
        <v>0.909090909090909</v>
      </c>
    </row>
    <row r="648" customFormat="false" ht="15" hidden="false" customHeight="false" outlineLevel="0" collapsed="false">
      <c r="A648" s="37" t="s">
        <v>574</v>
      </c>
      <c r="B648" s="37" t="s">
        <v>281</v>
      </c>
      <c r="C648" s="37" t="n">
        <v>22</v>
      </c>
      <c r="D648" s="37" t="n">
        <v>21</v>
      </c>
      <c r="E648" s="37" t="n">
        <v>0</v>
      </c>
      <c r="F648" s="37" t="n">
        <v>0</v>
      </c>
      <c r="G648" s="37" t="n">
        <v>0</v>
      </c>
      <c r="H648" s="37" t="n">
        <v>0</v>
      </c>
      <c r="I648" s="37" t="n">
        <v>1</v>
      </c>
      <c r="J648" s="40" t="n">
        <f aca="false">IF(C648=0,"",D648/C648)</f>
        <v>0.954545454545455</v>
      </c>
    </row>
    <row r="649" customFormat="false" ht="15" hidden="false" customHeight="false" outlineLevel="0" collapsed="false">
      <c r="A649" s="37" t="s">
        <v>575</v>
      </c>
      <c r="B649" s="37" t="s">
        <v>279</v>
      </c>
      <c r="C649" s="37" t="n">
        <v>22</v>
      </c>
      <c r="D649" s="37" t="n">
        <v>21</v>
      </c>
      <c r="E649" s="37" t="n">
        <v>1</v>
      </c>
      <c r="F649" s="37" t="n">
        <v>2</v>
      </c>
      <c r="G649" s="37" t="n">
        <v>0</v>
      </c>
      <c r="H649" s="37" t="n">
        <v>1</v>
      </c>
      <c r="I649" s="37" t="n">
        <v>0</v>
      </c>
      <c r="J649" s="40" t="n">
        <f aca="false">IF(C649=0,"",D649/C649)</f>
        <v>0.954545454545455</v>
      </c>
    </row>
    <row r="650" customFormat="false" ht="15" hidden="false" customHeight="false" outlineLevel="0" collapsed="false">
      <c r="A650" s="37" t="s">
        <v>575</v>
      </c>
      <c r="B650" s="37" t="s">
        <v>280</v>
      </c>
      <c r="C650" s="37" t="n">
        <v>22</v>
      </c>
      <c r="D650" s="37" t="n">
        <v>18</v>
      </c>
      <c r="E650" s="37" t="n">
        <v>0</v>
      </c>
      <c r="F650" s="37" t="n">
        <v>1</v>
      </c>
      <c r="G650" s="37" t="n">
        <v>0</v>
      </c>
      <c r="H650" s="37" t="n">
        <v>1</v>
      </c>
      <c r="I650" s="37" t="n">
        <v>4</v>
      </c>
      <c r="J650" s="40" t="n">
        <f aca="false">IF(C650=0,"",D650/C650)</f>
        <v>0.818181818181818</v>
      </c>
    </row>
    <row r="651" customFormat="false" ht="15" hidden="false" customHeight="false" outlineLevel="0" collapsed="false">
      <c r="A651" s="37" t="s">
        <v>575</v>
      </c>
      <c r="B651" s="37" t="s">
        <v>281</v>
      </c>
      <c r="C651" s="37" t="n">
        <v>22</v>
      </c>
      <c r="D651" s="37" t="n">
        <v>21</v>
      </c>
      <c r="E651" s="37" t="n">
        <v>0</v>
      </c>
      <c r="F651" s="37" t="n">
        <v>0</v>
      </c>
      <c r="G651" s="37" t="n">
        <v>0</v>
      </c>
      <c r="H651" s="37" t="n">
        <v>5</v>
      </c>
      <c r="I651" s="37" t="n">
        <v>0</v>
      </c>
      <c r="J651" s="40" t="n">
        <f aca="false">IF(C651=0,"",D651/C651)</f>
        <v>0.954545454545455</v>
      </c>
    </row>
    <row r="652" customFormat="false" ht="15" hidden="false" customHeight="false" outlineLevel="0" collapsed="false">
      <c r="A652" s="37" t="s">
        <v>578</v>
      </c>
      <c r="B652" s="37" t="s">
        <v>280</v>
      </c>
      <c r="C652" s="37" t="n">
        <v>22</v>
      </c>
      <c r="D652" s="37" t="n">
        <v>21</v>
      </c>
      <c r="E652" s="37" t="n">
        <v>1</v>
      </c>
      <c r="F652" s="37" t="n">
        <v>0</v>
      </c>
      <c r="G652" s="37" t="n">
        <v>1</v>
      </c>
      <c r="H652" s="37" t="n">
        <v>2</v>
      </c>
      <c r="I652" s="37" t="n">
        <v>1</v>
      </c>
      <c r="J652" s="40" t="n">
        <f aca="false">IF(C652=0,"",D652/C652)</f>
        <v>0.954545454545455</v>
      </c>
    </row>
    <row r="653" customFormat="false" ht="15" hidden="false" customHeight="false" outlineLevel="0" collapsed="false">
      <c r="A653" s="37" t="s">
        <v>578</v>
      </c>
      <c r="B653" s="37" t="s">
        <v>281</v>
      </c>
      <c r="C653" s="37" t="n">
        <v>22</v>
      </c>
      <c r="D653" s="37" t="n">
        <v>19</v>
      </c>
      <c r="E653" s="37" t="n">
        <v>0</v>
      </c>
      <c r="F653" s="37" t="n">
        <v>0</v>
      </c>
      <c r="G653" s="37" t="n">
        <v>1</v>
      </c>
      <c r="H653" s="37" t="n">
        <v>0</v>
      </c>
      <c r="I653" s="37" t="n">
        <v>3</v>
      </c>
      <c r="J653" s="40" t="n">
        <f aca="false">IF(C653=0,"",D653/C653)</f>
        <v>0.863636363636364</v>
      </c>
    </row>
    <row r="654" customFormat="false" ht="15" hidden="false" customHeight="false" outlineLevel="0" collapsed="false">
      <c r="A654" s="37" t="s">
        <v>579</v>
      </c>
      <c r="B654" s="37" t="s">
        <v>270</v>
      </c>
      <c r="C654" s="37" t="n">
        <v>22</v>
      </c>
      <c r="D654" s="37" t="n">
        <v>20</v>
      </c>
      <c r="E654" s="37" t="n">
        <v>0</v>
      </c>
      <c r="F654" s="37" t="n">
        <v>0</v>
      </c>
      <c r="G654" s="37" t="n">
        <v>0</v>
      </c>
      <c r="H654" s="37" t="n">
        <v>0</v>
      </c>
      <c r="I654" s="37" t="n">
        <v>0</v>
      </c>
      <c r="J654" s="40" t="n">
        <f aca="false">IF(C654=0,"",D654/C654)</f>
        <v>0.909090909090909</v>
      </c>
    </row>
    <row r="655" customFormat="false" ht="15" hidden="false" customHeight="false" outlineLevel="0" collapsed="false">
      <c r="A655" s="37" t="s">
        <v>579</v>
      </c>
      <c r="B655" s="37" t="s">
        <v>271</v>
      </c>
      <c r="C655" s="37" t="n">
        <v>22</v>
      </c>
      <c r="D655" s="37" t="n">
        <v>22</v>
      </c>
      <c r="E655" s="37" t="n">
        <v>0</v>
      </c>
      <c r="F655" s="37" t="n">
        <v>0</v>
      </c>
      <c r="G655" s="37" t="n">
        <v>1</v>
      </c>
      <c r="H655" s="37" t="n">
        <v>1</v>
      </c>
      <c r="I655" s="37" t="n">
        <v>5</v>
      </c>
      <c r="J655" s="40" t="n">
        <f aca="false">IF(C655=0,"",D655/C655)</f>
        <v>1</v>
      </c>
    </row>
    <row r="656" customFormat="false" ht="15" hidden="false" customHeight="false" outlineLevel="0" collapsed="false">
      <c r="A656" s="37" t="s">
        <v>579</v>
      </c>
      <c r="B656" s="37" t="s">
        <v>272</v>
      </c>
      <c r="C656" s="37" t="n">
        <v>22</v>
      </c>
      <c r="D656" s="37" t="n">
        <v>19</v>
      </c>
      <c r="E656" s="37" t="n">
        <v>1</v>
      </c>
      <c r="F656" s="37" t="n">
        <v>2</v>
      </c>
      <c r="G656" s="37" t="n">
        <v>0</v>
      </c>
      <c r="H656" s="37" t="n">
        <v>0</v>
      </c>
      <c r="I656" s="37" t="n">
        <v>3</v>
      </c>
      <c r="J656" s="40" t="n">
        <f aca="false">IF(C656=0,"",D656/C656)</f>
        <v>0.863636363636364</v>
      </c>
    </row>
    <row r="657" customFormat="false" ht="15" hidden="false" customHeight="false" outlineLevel="0" collapsed="false">
      <c r="A657" s="37" t="s">
        <v>579</v>
      </c>
      <c r="B657" s="37" t="s">
        <v>273</v>
      </c>
      <c r="C657" s="37" t="n">
        <v>22</v>
      </c>
      <c r="D657" s="37" t="n">
        <v>21</v>
      </c>
      <c r="E657" s="37" t="n">
        <v>0</v>
      </c>
      <c r="F657" s="37" t="n">
        <v>1</v>
      </c>
      <c r="G657" s="37" t="n">
        <v>0</v>
      </c>
      <c r="H657" s="37" t="n">
        <v>1</v>
      </c>
      <c r="I657" s="37" t="n">
        <v>1</v>
      </c>
      <c r="J657" s="40" t="n">
        <f aca="false">IF(C657=0,"",D657/C657)</f>
        <v>0.954545454545455</v>
      </c>
    </row>
    <row r="658" customFormat="false" ht="15" hidden="false" customHeight="false" outlineLevel="0" collapsed="false">
      <c r="A658" s="37" t="s">
        <v>579</v>
      </c>
      <c r="B658" s="37" t="s">
        <v>274</v>
      </c>
      <c r="C658" s="37" t="n">
        <v>22</v>
      </c>
      <c r="D658" s="37" t="n">
        <v>22</v>
      </c>
      <c r="E658" s="37" t="n">
        <v>0</v>
      </c>
      <c r="F658" s="37" t="n">
        <v>1</v>
      </c>
      <c r="G658" s="37" t="n">
        <v>0</v>
      </c>
      <c r="H658" s="37" t="n">
        <v>2</v>
      </c>
      <c r="I658" s="37" t="n">
        <v>0</v>
      </c>
      <c r="J658" s="40" t="n">
        <f aca="false">IF(C658=0,"",D658/C658)</f>
        <v>1</v>
      </c>
    </row>
    <row r="659" customFormat="false" ht="15" hidden="false" customHeight="false" outlineLevel="0" collapsed="false">
      <c r="A659" s="37" t="s">
        <v>579</v>
      </c>
      <c r="B659" s="37" t="s">
        <v>275</v>
      </c>
      <c r="C659" s="37" t="n">
        <v>22</v>
      </c>
      <c r="D659" s="37" t="n">
        <v>19</v>
      </c>
      <c r="E659" s="37" t="n">
        <v>0</v>
      </c>
      <c r="F659" s="37" t="n">
        <v>0</v>
      </c>
      <c r="G659" s="37" t="n">
        <v>0</v>
      </c>
      <c r="H659" s="37" t="n">
        <v>2</v>
      </c>
      <c r="I659" s="37" t="n">
        <v>0</v>
      </c>
      <c r="J659" s="40" t="n">
        <f aca="false">IF(C659=0,"",D659/C659)</f>
        <v>0.863636363636364</v>
      </c>
    </row>
    <row r="660" customFormat="false" ht="15" hidden="false" customHeight="false" outlineLevel="0" collapsed="false">
      <c r="A660" s="37" t="s">
        <v>579</v>
      </c>
      <c r="B660" s="37" t="s">
        <v>276</v>
      </c>
      <c r="C660" s="37" t="n">
        <v>22</v>
      </c>
      <c r="D660" s="37" t="n">
        <v>20</v>
      </c>
      <c r="E660" s="37" t="n">
        <v>1</v>
      </c>
      <c r="F660" s="37" t="n">
        <v>0</v>
      </c>
      <c r="G660" s="37" t="n">
        <v>2</v>
      </c>
      <c r="H660" s="37" t="n">
        <v>1</v>
      </c>
      <c r="I660" s="37" t="n">
        <v>1</v>
      </c>
      <c r="J660" s="40" t="n">
        <f aca="false">IF(C660=0,"",D660/C660)</f>
        <v>0.909090909090909</v>
      </c>
    </row>
    <row r="661" customFormat="false" ht="15" hidden="false" customHeight="false" outlineLevel="0" collapsed="false">
      <c r="A661" s="37" t="s">
        <v>579</v>
      </c>
      <c r="B661" s="37" t="s">
        <v>277</v>
      </c>
      <c r="C661" s="37" t="n">
        <v>22</v>
      </c>
      <c r="D661" s="37" t="n">
        <v>21</v>
      </c>
      <c r="E661" s="37" t="n">
        <v>0</v>
      </c>
      <c r="F661" s="37" t="n">
        <v>1</v>
      </c>
      <c r="G661" s="37" t="n">
        <v>0</v>
      </c>
      <c r="H661" s="37" t="n">
        <v>2</v>
      </c>
      <c r="I661" s="37" t="n">
        <v>1</v>
      </c>
      <c r="J661" s="40" t="n">
        <f aca="false">IF(C661=0,"",D661/C661)</f>
        <v>0.954545454545455</v>
      </c>
    </row>
    <row r="662" customFormat="false" ht="15" hidden="false" customHeight="false" outlineLevel="0" collapsed="false">
      <c r="A662" s="37" t="s">
        <v>579</v>
      </c>
      <c r="B662" s="37" t="s">
        <v>278</v>
      </c>
      <c r="C662" s="37" t="n">
        <v>22</v>
      </c>
      <c r="D662" s="37" t="n">
        <v>22</v>
      </c>
      <c r="E662" s="37" t="n">
        <v>0</v>
      </c>
      <c r="F662" s="37" t="n">
        <v>0</v>
      </c>
      <c r="G662" s="37" t="n">
        <v>0</v>
      </c>
      <c r="H662" s="37" t="n">
        <v>3</v>
      </c>
      <c r="I662" s="37" t="n">
        <v>4</v>
      </c>
      <c r="J662" s="40" t="n">
        <f aca="false">IF(C662=0,"",D662/C662)</f>
        <v>1</v>
      </c>
    </row>
    <row r="663" customFormat="false" ht="15" hidden="false" customHeight="false" outlineLevel="0" collapsed="false">
      <c r="A663" s="37" t="s">
        <v>579</v>
      </c>
      <c r="B663" s="37" t="s">
        <v>279</v>
      </c>
      <c r="C663" s="37" t="n">
        <v>22</v>
      </c>
      <c r="D663" s="37" t="n">
        <v>20</v>
      </c>
      <c r="E663" s="37" t="n">
        <v>0</v>
      </c>
      <c r="F663" s="37" t="n">
        <v>2</v>
      </c>
      <c r="G663" s="37" t="n">
        <v>0</v>
      </c>
      <c r="H663" s="37" t="n">
        <v>2</v>
      </c>
      <c r="I663" s="37" t="n">
        <v>3</v>
      </c>
      <c r="J663" s="40" t="n">
        <f aca="false">IF(C663=0,"",D663/C663)</f>
        <v>0.909090909090909</v>
      </c>
    </row>
    <row r="664" customFormat="false" ht="15" hidden="false" customHeight="false" outlineLevel="0" collapsed="false">
      <c r="A664" s="37" t="s">
        <v>579</v>
      </c>
      <c r="B664" s="37" t="s">
        <v>280</v>
      </c>
      <c r="C664" s="37" t="n">
        <v>22</v>
      </c>
      <c r="D664" s="37" t="n">
        <v>22</v>
      </c>
      <c r="E664" s="37" t="n">
        <v>0</v>
      </c>
      <c r="F664" s="37" t="n">
        <v>0</v>
      </c>
      <c r="G664" s="37" t="n">
        <v>1</v>
      </c>
      <c r="H664" s="37" t="n">
        <v>1</v>
      </c>
      <c r="I664" s="37" t="n">
        <v>1</v>
      </c>
      <c r="J664" s="40" t="n">
        <f aca="false">IF(C664=0,"",D664/C664)</f>
        <v>1</v>
      </c>
    </row>
    <row r="665" customFormat="false" ht="15" hidden="false" customHeight="false" outlineLevel="0" collapsed="false">
      <c r="A665" s="37" t="s">
        <v>579</v>
      </c>
      <c r="B665" s="37" t="s">
        <v>281</v>
      </c>
      <c r="C665" s="37" t="n">
        <v>22</v>
      </c>
      <c r="D665" s="37" t="n">
        <v>22</v>
      </c>
      <c r="E665" s="37" t="n">
        <v>0</v>
      </c>
      <c r="F665" s="37" t="n">
        <v>0</v>
      </c>
      <c r="G665" s="37" t="n">
        <v>0</v>
      </c>
      <c r="H665" s="37" t="n">
        <v>1</v>
      </c>
      <c r="I665" s="37" t="n">
        <v>1</v>
      </c>
      <c r="J665" s="40" t="n">
        <f aca="false">IF(C665=0,"",D665/C665)</f>
        <v>1</v>
      </c>
    </row>
    <row r="666" customFormat="false" ht="15" hidden="false" customHeight="false" outlineLevel="0" collapsed="false">
      <c r="A666" s="37" t="s">
        <v>583</v>
      </c>
      <c r="B666" s="37" t="s">
        <v>270</v>
      </c>
      <c r="C666" s="37" t="n">
        <v>22</v>
      </c>
      <c r="D666" s="37" t="n">
        <v>22</v>
      </c>
      <c r="E666" s="37" t="n">
        <v>1</v>
      </c>
      <c r="F666" s="37" t="n">
        <v>0</v>
      </c>
      <c r="G666" s="37" t="n">
        <v>1</v>
      </c>
      <c r="H666" s="37" t="n">
        <v>4</v>
      </c>
      <c r="I666" s="37" t="n">
        <v>0</v>
      </c>
      <c r="J666" s="40" t="n">
        <f aca="false">IF(C666=0,"",D666/C666)</f>
        <v>1</v>
      </c>
    </row>
    <row r="667" customFormat="false" ht="15" hidden="false" customHeight="false" outlineLevel="0" collapsed="false">
      <c r="A667" s="37" t="s">
        <v>583</v>
      </c>
      <c r="B667" s="37" t="s">
        <v>271</v>
      </c>
      <c r="C667" s="37" t="n">
        <v>22</v>
      </c>
      <c r="D667" s="37" t="n">
        <v>22</v>
      </c>
      <c r="E667" s="37" t="n">
        <v>0</v>
      </c>
      <c r="F667" s="37" t="n">
        <v>1</v>
      </c>
      <c r="G667" s="37" t="n">
        <v>0</v>
      </c>
      <c r="H667" s="37" t="n">
        <v>0</v>
      </c>
      <c r="I667" s="37" t="n">
        <v>6</v>
      </c>
      <c r="J667" s="40" t="n">
        <f aca="false">IF(C667=0,"",D667/C667)</f>
        <v>1</v>
      </c>
    </row>
    <row r="668" customFormat="false" ht="15" hidden="false" customHeight="false" outlineLevel="0" collapsed="false">
      <c r="A668" s="37" t="s">
        <v>583</v>
      </c>
      <c r="B668" s="37" t="s">
        <v>272</v>
      </c>
      <c r="C668" s="37" t="n">
        <v>22</v>
      </c>
      <c r="D668" s="37" t="n">
        <v>21</v>
      </c>
      <c r="E668" s="37" t="n">
        <v>0</v>
      </c>
      <c r="F668" s="37" t="n">
        <v>0</v>
      </c>
      <c r="G668" s="37" t="n">
        <v>0</v>
      </c>
      <c r="H668" s="37" t="n">
        <v>3</v>
      </c>
      <c r="I668" s="37" t="n">
        <v>2</v>
      </c>
      <c r="J668" s="40" t="n">
        <f aca="false">IF(C668=0,"",D668/C668)</f>
        <v>0.954545454545455</v>
      </c>
    </row>
    <row r="669" customFormat="false" ht="15" hidden="false" customHeight="false" outlineLevel="0" collapsed="false">
      <c r="A669" s="37" t="s">
        <v>583</v>
      </c>
      <c r="B669" s="37" t="s">
        <v>273</v>
      </c>
      <c r="C669" s="37" t="n">
        <v>22</v>
      </c>
      <c r="D669" s="37" t="n">
        <v>22</v>
      </c>
      <c r="E669" s="37" t="n">
        <v>0</v>
      </c>
      <c r="F669" s="37" t="n">
        <v>1</v>
      </c>
      <c r="G669" s="37" t="n">
        <v>0</v>
      </c>
      <c r="H669" s="37" t="n">
        <v>3</v>
      </c>
      <c r="I669" s="37" t="n">
        <v>1</v>
      </c>
      <c r="J669" s="40" t="n">
        <f aca="false">IF(C669=0,"",D669/C669)</f>
        <v>1</v>
      </c>
    </row>
    <row r="670" customFormat="false" ht="15" hidden="false" customHeight="false" outlineLevel="0" collapsed="false">
      <c r="A670" s="37" t="s">
        <v>583</v>
      </c>
      <c r="B670" s="37" t="s">
        <v>274</v>
      </c>
      <c r="C670" s="37" t="n">
        <v>22</v>
      </c>
      <c r="D670" s="37" t="n">
        <v>20</v>
      </c>
      <c r="E670" s="37" t="n">
        <v>1</v>
      </c>
      <c r="F670" s="37" t="n">
        <v>0</v>
      </c>
      <c r="G670" s="37" t="n">
        <v>0</v>
      </c>
      <c r="H670" s="37" t="n">
        <v>1</v>
      </c>
      <c r="I670" s="37" t="n">
        <v>2</v>
      </c>
      <c r="J670" s="40" t="n">
        <f aca="false">IF(C670=0,"",D670/C670)</f>
        <v>0.909090909090909</v>
      </c>
    </row>
    <row r="671" customFormat="false" ht="15" hidden="false" customHeight="false" outlineLevel="0" collapsed="false">
      <c r="A671" s="37" t="s">
        <v>583</v>
      </c>
      <c r="B671" s="37" t="s">
        <v>275</v>
      </c>
      <c r="C671" s="37" t="n">
        <v>22</v>
      </c>
      <c r="D671" s="37" t="n">
        <v>19</v>
      </c>
      <c r="E671" s="37" t="n">
        <v>2</v>
      </c>
      <c r="F671" s="37" t="n">
        <v>0</v>
      </c>
      <c r="G671" s="37" t="n">
        <v>0</v>
      </c>
      <c r="H671" s="37" t="n">
        <v>1</v>
      </c>
      <c r="I671" s="37" t="n">
        <v>0</v>
      </c>
      <c r="J671" s="40" t="n">
        <f aca="false">IF(C671=0,"",D671/C671)</f>
        <v>0.863636363636364</v>
      </c>
    </row>
    <row r="672" customFormat="false" ht="15" hidden="false" customHeight="false" outlineLevel="0" collapsed="false">
      <c r="A672" s="37" t="s">
        <v>583</v>
      </c>
      <c r="B672" s="37" t="s">
        <v>276</v>
      </c>
      <c r="C672" s="37" t="n">
        <v>22</v>
      </c>
      <c r="D672" s="37" t="n">
        <v>20</v>
      </c>
      <c r="E672" s="37" t="n">
        <v>0</v>
      </c>
      <c r="F672" s="37" t="n">
        <v>1</v>
      </c>
      <c r="G672" s="37" t="n">
        <v>0</v>
      </c>
      <c r="H672" s="37" t="n">
        <v>1</v>
      </c>
      <c r="I672" s="37" t="n">
        <v>0</v>
      </c>
      <c r="J672" s="40" t="n">
        <f aca="false">IF(C672=0,"",D672/C672)</f>
        <v>0.909090909090909</v>
      </c>
    </row>
    <row r="673" customFormat="false" ht="15" hidden="false" customHeight="false" outlineLevel="0" collapsed="false">
      <c r="A673" s="37" t="s">
        <v>583</v>
      </c>
      <c r="B673" s="37" t="s">
        <v>277</v>
      </c>
      <c r="C673" s="37" t="n">
        <v>22</v>
      </c>
      <c r="D673" s="37" t="n">
        <v>17</v>
      </c>
      <c r="E673" s="37" t="n">
        <v>1</v>
      </c>
      <c r="F673" s="37" t="n">
        <v>0</v>
      </c>
      <c r="G673" s="37" t="n">
        <v>0</v>
      </c>
      <c r="H673" s="37" t="n">
        <v>1</v>
      </c>
      <c r="I673" s="37" t="n">
        <v>2</v>
      </c>
      <c r="J673" s="40" t="n">
        <f aca="false">IF(C673=0,"",D673/C673)</f>
        <v>0.772727272727273</v>
      </c>
    </row>
    <row r="674" customFormat="false" ht="15" hidden="false" customHeight="false" outlineLevel="0" collapsed="false">
      <c r="A674" s="37" t="s">
        <v>583</v>
      </c>
      <c r="B674" s="37" t="s">
        <v>278</v>
      </c>
      <c r="C674" s="37" t="n">
        <v>22</v>
      </c>
      <c r="D674" s="37" t="n">
        <v>20</v>
      </c>
      <c r="E674" s="37" t="n">
        <v>0</v>
      </c>
      <c r="F674" s="37" t="n">
        <v>1</v>
      </c>
      <c r="G674" s="37" t="n">
        <v>0</v>
      </c>
      <c r="H674" s="37" t="n">
        <v>0</v>
      </c>
      <c r="I674" s="37" t="n">
        <v>0</v>
      </c>
      <c r="J674" s="40" t="n">
        <f aca="false">IF(C674=0,"",D674/C674)</f>
        <v>0.909090909090909</v>
      </c>
    </row>
    <row r="675" customFormat="false" ht="15" hidden="false" customHeight="false" outlineLevel="0" collapsed="false">
      <c r="A675" s="37" t="s">
        <v>583</v>
      </c>
      <c r="B675" s="37" t="s">
        <v>279</v>
      </c>
      <c r="C675" s="37" t="n">
        <v>22</v>
      </c>
      <c r="D675" s="37" t="n">
        <v>21</v>
      </c>
      <c r="E675" s="37" t="n">
        <v>1</v>
      </c>
      <c r="F675" s="37" t="n">
        <v>2</v>
      </c>
      <c r="G675" s="37" t="n">
        <v>0</v>
      </c>
      <c r="H675" s="37" t="n">
        <v>0</v>
      </c>
      <c r="I675" s="37" t="n">
        <v>0</v>
      </c>
      <c r="J675" s="40" t="n">
        <f aca="false">IF(C675=0,"",D675/C675)</f>
        <v>0.954545454545455</v>
      </c>
    </row>
    <row r="676" customFormat="false" ht="15" hidden="false" customHeight="false" outlineLevel="0" collapsed="false">
      <c r="A676" s="37" t="s">
        <v>583</v>
      </c>
      <c r="B676" s="37" t="s">
        <v>280</v>
      </c>
      <c r="C676" s="37" t="n">
        <v>22</v>
      </c>
      <c r="D676" s="37" t="n">
        <v>22</v>
      </c>
      <c r="E676" s="37" t="n">
        <v>1</v>
      </c>
      <c r="F676" s="37" t="n">
        <v>0</v>
      </c>
      <c r="G676" s="37" t="n">
        <v>0</v>
      </c>
      <c r="H676" s="37" t="n">
        <v>2</v>
      </c>
      <c r="I676" s="37" t="n">
        <v>3</v>
      </c>
      <c r="J676" s="40" t="n">
        <f aca="false">IF(C676=0,"",D676/C676)</f>
        <v>1</v>
      </c>
    </row>
    <row r="677" customFormat="false" ht="15" hidden="false" customHeight="false" outlineLevel="0" collapsed="false">
      <c r="A677" s="37" t="s">
        <v>583</v>
      </c>
      <c r="B677" s="37" t="s">
        <v>281</v>
      </c>
      <c r="C677" s="37" t="n">
        <v>22</v>
      </c>
      <c r="D677" s="37" t="n">
        <v>20</v>
      </c>
      <c r="E677" s="37" t="n">
        <v>0</v>
      </c>
      <c r="F677" s="37" t="n">
        <v>3</v>
      </c>
      <c r="G677" s="37" t="n">
        <v>0</v>
      </c>
      <c r="H677" s="37" t="n">
        <v>0</v>
      </c>
      <c r="I677" s="37" t="n">
        <v>0</v>
      </c>
      <c r="J677" s="40" t="n">
        <f aca="false">IF(C677=0,"",D677/C677)</f>
        <v>0.909090909090909</v>
      </c>
    </row>
    <row r="678" customFormat="false" ht="15" hidden="false" customHeight="false" outlineLevel="0" collapsed="false">
      <c r="A678" s="37" t="s">
        <v>585</v>
      </c>
      <c r="B678" s="37" t="s">
        <v>281</v>
      </c>
      <c r="C678" s="37" t="n">
        <v>22</v>
      </c>
      <c r="D678" s="37" t="n">
        <v>22</v>
      </c>
      <c r="E678" s="37" t="n">
        <v>1</v>
      </c>
      <c r="F678" s="37" t="n">
        <v>1</v>
      </c>
      <c r="G678" s="37" t="n">
        <v>0</v>
      </c>
      <c r="H678" s="37" t="n">
        <v>1</v>
      </c>
      <c r="I678" s="37" t="n">
        <v>4</v>
      </c>
      <c r="J678" s="40" t="n">
        <f aca="false">IF(C678=0,"",D678/C678)</f>
        <v>1</v>
      </c>
    </row>
    <row r="679" customFormat="false" ht="15" hidden="false" customHeight="false" outlineLevel="0" collapsed="false">
      <c r="A679" s="37" t="s">
        <v>587</v>
      </c>
      <c r="B679" s="37" t="s">
        <v>270</v>
      </c>
      <c r="C679" s="37" t="n">
        <v>22</v>
      </c>
      <c r="D679" s="37" t="n">
        <v>21</v>
      </c>
      <c r="E679" s="37" t="n">
        <v>0</v>
      </c>
      <c r="F679" s="37" t="n">
        <v>0</v>
      </c>
      <c r="G679" s="37" t="n">
        <v>0</v>
      </c>
      <c r="H679" s="37" t="n">
        <v>1</v>
      </c>
      <c r="I679" s="37" t="n">
        <v>1</v>
      </c>
      <c r="J679" s="40" t="n">
        <f aca="false">IF(C679=0,"",D679/C679)</f>
        <v>0.954545454545455</v>
      </c>
    </row>
    <row r="680" customFormat="false" ht="15" hidden="false" customHeight="false" outlineLevel="0" collapsed="false">
      <c r="A680" s="37" t="s">
        <v>587</v>
      </c>
      <c r="B680" s="37" t="s">
        <v>271</v>
      </c>
      <c r="C680" s="37" t="n">
        <v>22</v>
      </c>
      <c r="D680" s="37" t="n">
        <v>20</v>
      </c>
      <c r="E680" s="37" t="n">
        <v>0</v>
      </c>
      <c r="F680" s="37" t="n">
        <v>1</v>
      </c>
      <c r="G680" s="37" t="n">
        <v>0</v>
      </c>
      <c r="H680" s="37" t="n">
        <v>3</v>
      </c>
      <c r="I680" s="37" t="n">
        <v>2</v>
      </c>
      <c r="J680" s="40" t="n">
        <f aca="false">IF(C680=0,"",D680/C680)</f>
        <v>0.909090909090909</v>
      </c>
    </row>
    <row r="681" customFormat="false" ht="15" hidden="false" customHeight="false" outlineLevel="0" collapsed="false">
      <c r="A681" s="37" t="s">
        <v>587</v>
      </c>
      <c r="B681" s="37" t="s">
        <v>272</v>
      </c>
      <c r="C681" s="37" t="n">
        <v>22</v>
      </c>
      <c r="D681" s="37" t="n">
        <v>22</v>
      </c>
      <c r="E681" s="37" t="n">
        <v>1</v>
      </c>
      <c r="F681" s="37" t="n">
        <v>0</v>
      </c>
      <c r="G681" s="37" t="n">
        <v>0</v>
      </c>
      <c r="H681" s="37" t="n">
        <v>1</v>
      </c>
      <c r="I681" s="37" t="n">
        <v>1</v>
      </c>
      <c r="J681" s="40" t="n">
        <f aca="false">IF(C681=0,"",D681/C681)</f>
        <v>1</v>
      </c>
    </row>
    <row r="682" customFormat="false" ht="15" hidden="false" customHeight="false" outlineLevel="0" collapsed="false">
      <c r="A682" s="37" t="s">
        <v>587</v>
      </c>
      <c r="B682" s="37" t="s">
        <v>273</v>
      </c>
      <c r="C682" s="37" t="n">
        <v>22</v>
      </c>
      <c r="D682" s="37" t="n">
        <v>20</v>
      </c>
      <c r="E682" s="37" t="n">
        <v>0</v>
      </c>
      <c r="F682" s="37" t="n">
        <v>1</v>
      </c>
      <c r="G682" s="37" t="n">
        <v>1</v>
      </c>
      <c r="H682" s="37" t="n">
        <v>2</v>
      </c>
      <c r="I682" s="37" t="n">
        <v>0</v>
      </c>
      <c r="J682" s="40" t="n">
        <f aca="false">IF(C682=0,"",D682/C682)</f>
        <v>0.909090909090909</v>
      </c>
    </row>
    <row r="683" customFormat="false" ht="15" hidden="false" customHeight="false" outlineLevel="0" collapsed="false">
      <c r="A683" s="37" t="s">
        <v>587</v>
      </c>
      <c r="B683" s="37" t="s">
        <v>274</v>
      </c>
      <c r="C683" s="37" t="n">
        <v>22</v>
      </c>
      <c r="D683" s="37" t="n">
        <v>21</v>
      </c>
      <c r="E683" s="37" t="n">
        <v>1</v>
      </c>
      <c r="F683" s="37" t="n">
        <v>4</v>
      </c>
      <c r="G683" s="37" t="n">
        <v>0</v>
      </c>
      <c r="H683" s="37" t="n">
        <v>1</v>
      </c>
      <c r="I683" s="37" t="n">
        <v>6</v>
      </c>
      <c r="J683" s="40" t="n">
        <f aca="false">IF(C683=0,"",D683/C683)</f>
        <v>0.954545454545455</v>
      </c>
    </row>
    <row r="684" customFormat="false" ht="15" hidden="false" customHeight="false" outlineLevel="0" collapsed="false">
      <c r="A684" s="37" t="s">
        <v>587</v>
      </c>
      <c r="B684" s="37" t="s">
        <v>275</v>
      </c>
      <c r="C684" s="37" t="n">
        <v>22</v>
      </c>
      <c r="D684" s="37" t="n">
        <v>17</v>
      </c>
      <c r="E684" s="37" t="n">
        <v>1</v>
      </c>
      <c r="F684" s="37" t="n">
        <v>3</v>
      </c>
      <c r="G684" s="37" t="n">
        <v>0</v>
      </c>
      <c r="H684" s="37" t="n">
        <v>2</v>
      </c>
      <c r="I684" s="37" t="n">
        <v>0</v>
      </c>
      <c r="J684" s="40" t="n">
        <f aca="false">IF(C684=0,"",D684/C684)</f>
        <v>0.772727272727273</v>
      </c>
    </row>
    <row r="685" customFormat="false" ht="15" hidden="false" customHeight="false" outlineLevel="0" collapsed="false">
      <c r="A685" s="37" t="s">
        <v>587</v>
      </c>
      <c r="B685" s="37" t="s">
        <v>276</v>
      </c>
      <c r="C685" s="37" t="n">
        <v>22</v>
      </c>
      <c r="D685" s="37" t="n">
        <v>20</v>
      </c>
      <c r="E685" s="37" t="n">
        <v>1</v>
      </c>
      <c r="F685" s="37" t="n">
        <v>0</v>
      </c>
      <c r="G685" s="37" t="n">
        <v>3</v>
      </c>
      <c r="H685" s="37" t="n">
        <v>1</v>
      </c>
      <c r="I685" s="37" t="n">
        <v>6</v>
      </c>
      <c r="J685" s="40" t="n">
        <f aca="false">IF(C685=0,"",D685/C685)</f>
        <v>0.909090909090909</v>
      </c>
    </row>
    <row r="686" customFormat="false" ht="15" hidden="false" customHeight="false" outlineLevel="0" collapsed="false">
      <c r="A686" s="37" t="s">
        <v>587</v>
      </c>
      <c r="B686" s="37" t="s">
        <v>277</v>
      </c>
      <c r="C686" s="37" t="n">
        <v>22</v>
      </c>
      <c r="D686" s="37" t="n">
        <v>22</v>
      </c>
      <c r="E686" s="37" t="n">
        <v>1</v>
      </c>
      <c r="F686" s="37" t="n">
        <v>2</v>
      </c>
      <c r="G686" s="37" t="n">
        <v>0</v>
      </c>
      <c r="H686" s="37" t="n">
        <v>0</v>
      </c>
      <c r="I686" s="37" t="n">
        <v>4</v>
      </c>
      <c r="J686" s="40" t="n">
        <f aca="false">IF(C686=0,"",D686/C686)</f>
        <v>1</v>
      </c>
    </row>
    <row r="687" customFormat="false" ht="15" hidden="false" customHeight="false" outlineLevel="0" collapsed="false">
      <c r="A687" s="37" t="s">
        <v>587</v>
      </c>
      <c r="B687" s="37" t="s">
        <v>278</v>
      </c>
      <c r="C687" s="37" t="n">
        <v>22</v>
      </c>
      <c r="D687" s="37" t="n">
        <v>21</v>
      </c>
      <c r="E687" s="37" t="n">
        <v>1</v>
      </c>
      <c r="F687" s="37" t="n">
        <v>1</v>
      </c>
      <c r="G687" s="37" t="n">
        <v>0</v>
      </c>
      <c r="H687" s="37" t="n">
        <v>4</v>
      </c>
      <c r="I687" s="37" t="n">
        <v>1</v>
      </c>
      <c r="J687" s="40" t="n">
        <f aca="false">IF(C687=0,"",D687/C687)</f>
        <v>0.954545454545455</v>
      </c>
    </row>
    <row r="688" customFormat="false" ht="15" hidden="false" customHeight="false" outlineLevel="0" collapsed="false">
      <c r="A688" s="37" t="s">
        <v>587</v>
      </c>
      <c r="B688" s="37" t="s">
        <v>279</v>
      </c>
      <c r="C688" s="37" t="n">
        <v>22</v>
      </c>
      <c r="D688" s="37" t="n">
        <v>21</v>
      </c>
      <c r="E688" s="37" t="n">
        <v>0</v>
      </c>
      <c r="F688" s="37" t="n">
        <v>1</v>
      </c>
      <c r="G688" s="37" t="n">
        <v>0</v>
      </c>
      <c r="H688" s="37" t="n">
        <v>1</v>
      </c>
      <c r="I688" s="37" t="n">
        <v>2</v>
      </c>
      <c r="J688" s="40" t="n">
        <f aca="false">IF(C688=0,"",D688/C688)</f>
        <v>0.954545454545455</v>
      </c>
    </row>
    <row r="689" customFormat="false" ht="15" hidden="false" customHeight="false" outlineLevel="0" collapsed="false">
      <c r="A689" s="37" t="s">
        <v>587</v>
      </c>
      <c r="B689" s="37" t="s">
        <v>280</v>
      </c>
      <c r="C689" s="37" t="n">
        <v>22</v>
      </c>
      <c r="D689" s="37" t="n">
        <v>21</v>
      </c>
      <c r="E689" s="37" t="n">
        <v>1</v>
      </c>
      <c r="F689" s="37" t="n">
        <v>0</v>
      </c>
      <c r="G689" s="37" t="n">
        <v>0</v>
      </c>
      <c r="H689" s="37" t="n">
        <v>2</v>
      </c>
      <c r="I689" s="37" t="n">
        <v>0</v>
      </c>
      <c r="J689" s="40" t="n">
        <f aca="false">IF(C689=0,"",D689/C689)</f>
        <v>0.954545454545455</v>
      </c>
    </row>
    <row r="690" customFormat="false" ht="15" hidden="false" customHeight="false" outlineLevel="0" collapsed="false">
      <c r="A690" s="37" t="s">
        <v>587</v>
      </c>
      <c r="B690" s="37" t="s">
        <v>281</v>
      </c>
      <c r="C690" s="37" t="n">
        <v>22</v>
      </c>
      <c r="D690" s="37" t="n">
        <v>21</v>
      </c>
      <c r="E690" s="37" t="n">
        <v>0</v>
      </c>
      <c r="F690" s="37" t="n">
        <v>2</v>
      </c>
      <c r="G690" s="37" t="n">
        <v>0</v>
      </c>
      <c r="H690" s="37" t="n">
        <v>1</v>
      </c>
      <c r="I690" s="37" t="n">
        <v>0</v>
      </c>
      <c r="J690" s="40" t="n">
        <f aca="false">IF(C690=0,"",D690/C690)</f>
        <v>0.954545454545455</v>
      </c>
    </row>
    <row r="691" customFormat="false" ht="15" hidden="false" customHeight="false" outlineLevel="0" collapsed="false">
      <c r="A691" s="37" t="s">
        <v>588</v>
      </c>
      <c r="B691" s="37" t="s">
        <v>270</v>
      </c>
      <c r="C691" s="37" t="n">
        <v>22</v>
      </c>
      <c r="D691" s="37" t="n">
        <v>21</v>
      </c>
      <c r="E691" s="37" t="n">
        <v>1</v>
      </c>
      <c r="F691" s="37" t="n">
        <v>2</v>
      </c>
      <c r="G691" s="37" t="n">
        <v>0</v>
      </c>
      <c r="H691" s="37" t="n">
        <v>2</v>
      </c>
      <c r="I691" s="37" t="n">
        <v>0</v>
      </c>
      <c r="J691" s="40" t="n">
        <f aca="false">IF(C691=0,"",D691/C691)</f>
        <v>0.954545454545455</v>
      </c>
    </row>
    <row r="692" customFormat="false" ht="15" hidden="false" customHeight="false" outlineLevel="0" collapsed="false">
      <c r="A692" s="37" t="s">
        <v>588</v>
      </c>
      <c r="B692" s="37" t="s">
        <v>271</v>
      </c>
      <c r="C692" s="37" t="n">
        <v>22</v>
      </c>
      <c r="D692" s="37" t="n">
        <v>21</v>
      </c>
      <c r="E692" s="37" t="n">
        <v>1</v>
      </c>
      <c r="F692" s="37" t="n">
        <v>0</v>
      </c>
      <c r="G692" s="37" t="n">
        <v>0</v>
      </c>
      <c r="H692" s="37" t="n">
        <v>2</v>
      </c>
      <c r="I692" s="37" t="n">
        <v>2</v>
      </c>
      <c r="J692" s="40" t="n">
        <f aca="false">IF(C692=0,"",D692/C692)</f>
        <v>0.954545454545455</v>
      </c>
    </row>
    <row r="693" customFormat="false" ht="15" hidden="false" customHeight="false" outlineLevel="0" collapsed="false">
      <c r="A693" s="37" t="s">
        <v>588</v>
      </c>
      <c r="B693" s="37" t="s">
        <v>272</v>
      </c>
      <c r="C693" s="37" t="n">
        <v>22</v>
      </c>
      <c r="D693" s="37" t="n">
        <v>21</v>
      </c>
      <c r="E693" s="37" t="n">
        <v>0</v>
      </c>
      <c r="F693" s="37" t="n">
        <v>0</v>
      </c>
      <c r="G693" s="37" t="n">
        <v>0</v>
      </c>
      <c r="H693" s="37" t="n">
        <v>1</v>
      </c>
      <c r="I693" s="37" t="n">
        <v>2</v>
      </c>
      <c r="J693" s="40" t="n">
        <f aca="false">IF(C693=0,"",D693/C693)</f>
        <v>0.954545454545455</v>
      </c>
    </row>
    <row r="694" customFormat="false" ht="15" hidden="false" customHeight="false" outlineLevel="0" collapsed="false">
      <c r="A694" s="37" t="s">
        <v>588</v>
      </c>
      <c r="B694" s="37" t="s">
        <v>273</v>
      </c>
      <c r="C694" s="37" t="n">
        <v>22</v>
      </c>
      <c r="D694" s="37" t="n">
        <v>19</v>
      </c>
      <c r="E694" s="37" t="n">
        <v>0</v>
      </c>
      <c r="F694" s="37" t="n">
        <v>2</v>
      </c>
      <c r="G694" s="37" t="n">
        <v>0</v>
      </c>
      <c r="H694" s="37" t="n">
        <v>2</v>
      </c>
      <c r="I694" s="37" t="n">
        <v>1</v>
      </c>
      <c r="J694" s="40" t="n">
        <f aca="false">IF(C694=0,"",D694/C694)</f>
        <v>0.863636363636364</v>
      </c>
    </row>
    <row r="695" customFormat="false" ht="15" hidden="false" customHeight="false" outlineLevel="0" collapsed="false">
      <c r="A695" s="37" t="s">
        <v>588</v>
      </c>
      <c r="B695" s="37" t="s">
        <v>274</v>
      </c>
      <c r="C695" s="37" t="n">
        <v>22</v>
      </c>
      <c r="D695" s="37" t="n">
        <v>21</v>
      </c>
      <c r="E695" s="37" t="n">
        <v>0</v>
      </c>
      <c r="F695" s="37" t="n">
        <v>2</v>
      </c>
      <c r="G695" s="37" t="n">
        <v>0</v>
      </c>
      <c r="H695" s="37" t="n">
        <v>1</v>
      </c>
      <c r="I695" s="37" t="n">
        <v>0</v>
      </c>
      <c r="J695" s="40" t="n">
        <f aca="false">IF(C695=0,"",D695/C695)</f>
        <v>0.954545454545455</v>
      </c>
    </row>
    <row r="696" customFormat="false" ht="15" hidden="false" customHeight="false" outlineLevel="0" collapsed="false">
      <c r="A696" s="37" t="s">
        <v>588</v>
      </c>
      <c r="B696" s="37" t="s">
        <v>275</v>
      </c>
      <c r="C696" s="37" t="n">
        <v>22</v>
      </c>
      <c r="D696" s="37" t="n">
        <v>20</v>
      </c>
      <c r="E696" s="37" t="n">
        <v>0</v>
      </c>
      <c r="F696" s="37" t="n">
        <v>1</v>
      </c>
      <c r="G696" s="37" t="n">
        <v>0</v>
      </c>
      <c r="H696" s="37" t="n">
        <v>1</v>
      </c>
      <c r="I696" s="37" t="n">
        <v>0</v>
      </c>
      <c r="J696" s="40" t="n">
        <f aca="false">IF(C696=0,"",D696/C696)</f>
        <v>0.909090909090909</v>
      </c>
    </row>
    <row r="697" customFormat="false" ht="15" hidden="false" customHeight="false" outlineLevel="0" collapsed="false">
      <c r="A697" s="37" t="s">
        <v>588</v>
      </c>
      <c r="B697" s="37" t="s">
        <v>276</v>
      </c>
      <c r="C697" s="37" t="n">
        <v>22</v>
      </c>
      <c r="D697" s="37" t="n">
        <v>22</v>
      </c>
      <c r="E697" s="37" t="n">
        <v>2</v>
      </c>
      <c r="F697" s="37" t="n">
        <v>0</v>
      </c>
      <c r="G697" s="37" t="n">
        <v>0</v>
      </c>
      <c r="H697" s="37" t="n">
        <v>4</v>
      </c>
      <c r="I697" s="37" t="n">
        <v>2</v>
      </c>
      <c r="J697" s="40" t="n">
        <f aca="false">IF(C697=0,"",D697/C697)</f>
        <v>1</v>
      </c>
    </row>
    <row r="698" customFormat="false" ht="15" hidden="false" customHeight="false" outlineLevel="0" collapsed="false">
      <c r="A698" s="37" t="s">
        <v>588</v>
      </c>
      <c r="B698" s="37" t="s">
        <v>277</v>
      </c>
      <c r="C698" s="37" t="n">
        <v>22</v>
      </c>
      <c r="D698" s="37" t="n">
        <v>22</v>
      </c>
      <c r="E698" s="37" t="n">
        <v>0</v>
      </c>
      <c r="F698" s="37" t="n">
        <v>0</v>
      </c>
      <c r="G698" s="37" t="n">
        <v>1</v>
      </c>
      <c r="H698" s="37" t="n">
        <v>2</v>
      </c>
      <c r="I698" s="37" t="n">
        <v>0</v>
      </c>
      <c r="J698" s="40" t="n">
        <f aca="false">IF(C698=0,"",D698/C698)</f>
        <v>1</v>
      </c>
    </row>
    <row r="699" customFormat="false" ht="15" hidden="false" customHeight="false" outlineLevel="0" collapsed="false">
      <c r="A699" s="37" t="s">
        <v>588</v>
      </c>
      <c r="B699" s="37" t="s">
        <v>278</v>
      </c>
      <c r="C699" s="37" t="n">
        <v>22</v>
      </c>
      <c r="D699" s="37" t="n">
        <v>19</v>
      </c>
      <c r="E699" s="37" t="n">
        <v>1</v>
      </c>
      <c r="F699" s="37" t="n">
        <v>1</v>
      </c>
      <c r="G699" s="37" t="n">
        <v>1</v>
      </c>
      <c r="H699" s="37" t="n">
        <v>1</v>
      </c>
      <c r="I699" s="37" t="n">
        <v>3</v>
      </c>
      <c r="J699" s="40" t="n">
        <f aca="false">IF(C699=0,"",D699/C699)</f>
        <v>0.863636363636364</v>
      </c>
    </row>
    <row r="700" customFormat="false" ht="15" hidden="false" customHeight="false" outlineLevel="0" collapsed="false">
      <c r="A700" s="37" t="s">
        <v>588</v>
      </c>
      <c r="B700" s="37" t="s">
        <v>279</v>
      </c>
      <c r="C700" s="37" t="n">
        <v>22</v>
      </c>
      <c r="D700" s="37" t="n">
        <v>19</v>
      </c>
      <c r="E700" s="37" t="n">
        <v>2</v>
      </c>
      <c r="F700" s="37" t="n">
        <v>0</v>
      </c>
      <c r="G700" s="37" t="n">
        <v>0</v>
      </c>
      <c r="H700" s="37" t="n">
        <v>2</v>
      </c>
      <c r="I700" s="37" t="n">
        <v>1</v>
      </c>
      <c r="J700" s="40" t="n">
        <f aca="false">IF(C700=0,"",D700/C700)</f>
        <v>0.863636363636364</v>
      </c>
    </row>
    <row r="701" customFormat="false" ht="15" hidden="false" customHeight="false" outlineLevel="0" collapsed="false">
      <c r="A701" s="37" t="s">
        <v>588</v>
      </c>
      <c r="B701" s="37" t="s">
        <v>280</v>
      </c>
      <c r="C701" s="37" t="n">
        <v>22</v>
      </c>
      <c r="D701" s="37" t="n">
        <v>21</v>
      </c>
      <c r="E701" s="37" t="n">
        <v>1</v>
      </c>
      <c r="F701" s="37" t="n">
        <v>1</v>
      </c>
      <c r="G701" s="37" t="n">
        <v>0</v>
      </c>
      <c r="H701" s="37" t="n">
        <v>2</v>
      </c>
      <c r="I701" s="37" t="n">
        <v>0</v>
      </c>
      <c r="J701" s="40" t="n">
        <f aca="false">IF(C701=0,"",D701/C701)</f>
        <v>0.954545454545455</v>
      </c>
    </row>
    <row r="702" customFormat="false" ht="15" hidden="false" customHeight="false" outlineLevel="0" collapsed="false">
      <c r="A702" s="37" t="s">
        <v>588</v>
      </c>
      <c r="B702" s="37" t="s">
        <v>281</v>
      </c>
      <c r="C702" s="37" t="n">
        <v>22</v>
      </c>
      <c r="D702" s="37" t="n">
        <v>18</v>
      </c>
      <c r="E702" s="37" t="n">
        <v>0</v>
      </c>
      <c r="F702" s="37" t="n">
        <v>1</v>
      </c>
      <c r="G702" s="37" t="n">
        <v>0</v>
      </c>
      <c r="H702" s="37" t="n">
        <v>1</v>
      </c>
      <c r="I702" s="37" t="n">
        <v>6</v>
      </c>
      <c r="J702" s="40" t="n">
        <f aca="false">IF(C702=0,"",D702/C702)</f>
        <v>0.818181818181818</v>
      </c>
    </row>
    <row r="703" customFormat="false" ht="15" hidden="false" customHeight="false" outlineLevel="0" collapsed="false">
      <c r="A703" s="37" t="s">
        <v>590</v>
      </c>
      <c r="B703" s="37" t="s">
        <v>270</v>
      </c>
      <c r="C703" s="37" t="n">
        <v>22</v>
      </c>
      <c r="D703" s="37" t="n">
        <v>21</v>
      </c>
      <c r="E703" s="37" t="n">
        <v>1</v>
      </c>
      <c r="F703" s="37" t="n">
        <v>2</v>
      </c>
      <c r="G703" s="37" t="n">
        <v>0</v>
      </c>
      <c r="H703" s="37" t="n">
        <v>2</v>
      </c>
      <c r="I703" s="37" t="n">
        <v>1</v>
      </c>
      <c r="J703" s="40" t="n">
        <f aca="false">IF(C703=0,"",D703/C703)</f>
        <v>0.954545454545455</v>
      </c>
    </row>
    <row r="704" customFormat="false" ht="15" hidden="false" customHeight="false" outlineLevel="0" collapsed="false">
      <c r="A704" s="37" t="s">
        <v>590</v>
      </c>
      <c r="B704" s="37" t="s">
        <v>271</v>
      </c>
      <c r="C704" s="37" t="n">
        <v>22</v>
      </c>
      <c r="D704" s="37" t="n">
        <v>20</v>
      </c>
      <c r="E704" s="37" t="n">
        <v>0</v>
      </c>
      <c r="F704" s="37" t="n">
        <v>1</v>
      </c>
      <c r="G704" s="37" t="n">
        <v>2</v>
      </c>
      <c r="H704" s="37" t="n">
        <v>3</v>
      </c>
      <c r="I704" s="37" t="n">
        <v>0</v>
      </c>
      <c r="J704" s="40" t="n">
        <f aca="false">IF(C704=0,"",D704/C704)</f>
        <v>0.909090909090909</v>
      </c>
    </row>
    <row r="705" customFormat="false" ht="15" hidden="false" customHeight="false" outlineLevel="0" collapsed="false">
      <c r="A705" s="37" t="s">
        <v>590</v>
      </c>
      <c r="B705" s="37" t="s">
        <v>272</v>
      </c>
      <c r="C705" s="37" t="n">
        <v>22</v>
      </c>
      <c r="D705" s="37" t="n">
        <v>21</v>
      </c>
      <c r="E705" s="37" t="n">
        <v>1</v>
      </c>
      <c r="F705" s="37" t="n">
        <v>0</v>
      </c>
      <c r="G705" s="37" t="n">
        <v>3</v>
      </c>
      <c r="H705" s="37" t="n">
        <v>0</v>
      </c>
      <c r="I705" s="37" t="n">
        <v>1</v>
      </c>
      <c r="J705" s="40" t="n">
        <f aca="false">IF(C705=0,"",D705/C705)</f>
        <v>0.954545454545455</v>
      </c>
    </row>
    <row r="706" customFormat="false" ht="15" hidden="false" customHeight="false" outlineLevel="0" collapsed="false">
      <c r="A706" s="37" t="s">
        <v>590</v>
      </c>
      <c r="B706" s="37" t="s">
        <v>273</v>
      </c>
      <c r="C706" s="37" t="n">
        <v>22</v>
      </c>
      <c r="D706" s="37" t="n">
        <v>22</v>
      </c>
      <c r="E706" s="37" t="n">
        <v>0</v>
      </c>
      <c r="F706" s="37" t="n">
        <v>1</v>
      </c>
      <c r="G706" s="37" t="n">
        <v>0</v>
      </c>
      <c r="H706" s="37" t="n">
        <v>4</v>
      </c>
      <c r="I706" s="37" t="n">
        <v>1</v>
      </c>
      <c r="J706" s="40" t="n">
        <f aca="false">IF(C706=0,"",D706/C706)</f>
        <v>1</v>
      </c>
    </row>
    <row r="707" customFormat="false" ht="15" hidden="false" customHeight="false" outlineLevel="0" collapsed="false">
      <c r="A707" s="37" t="s">
        <v>590</v>
      </c>
      <c r="B707" s="37" t="s">
        <v>274</v>
      </c>
      <c r="C707" s="37" t="n">
        <v>22</v>
      </c>
      <c r="D707" s="37" t="n">
        <v>19</v>
      </c>
      <c r="E707" s="37" t="n">
        <v>1</v>
      </c>
      <c r="F707" s="37" t="n">
        <v>2</v>
      </c>
      <c r="G707" s="37" t="n">
        <v>2</v>
      </c>
      <c r="H707" s="37" t="n">
        <v>0</v>
      </c>
      <c r="I707" s="37" t="n">
        <v>3</v>
      </c>
      <c r="J707" s="40" t="n">
        <f aca="false">IF(C707=0,"",D707/C707)</f>
        <v>0.863636363636364</v>
      </c>
    </row>
    <row r="708" customFormat="false" ht="15" hidden="false" customHeight="false" outlineLevel="0" collapsed="false">
      <c r="A708" s="37" t="s">
        <v>590</v>
      </c>
      <c r="B708" s="37" t="s">
        <v>275</v>
      </c>
      <c r="C708" s="37" t="n">
        <v>22</v>
      </c>
      <c r="D708" s="37" t="n">
        <v>18</v>
      </c>
      <c r="E708" s="37" t="n">
        <v>2</v>
      </c>
      <c r="F708" s="37" t="n">
        <v>0</v>
      </c>
      <c r="G708" s="37" t="n">
        <v>0</v>
      </c>
      <c r="H708" s="37" t="n">
        <v>2</v>
      </c>
      <c r="I708" s="37" t="n">
        <v>0</v>
      </c>
      <c r="J708" s="40" t="n">
        <f aca="false">IF(C708=0,"",D708/C708)</f>
        <v>0.818181818181818</v>
      </c>
    </row>
    <row r="709" customFormat="false" ht="15" hidden="false" customHeight="false" outlineLevel="0" collapsed="false">
      <c r="A709" s="37" t="s">
        <v>590</v>
      </c>
      <c r="B709" s="37" t="s">
        <v>276</v>
      </c>
      <c r="C709" s="37" t="n">
        <v>22</v>
      </c>
      <c r="D709" s="37" t="n">
        <v>19</v>
      </c>
      <c r="E709" s="37" t="n">
        <v>1</v>
      </c>
      <c r="F709" s="37" t="n">
        <v>1</v>
      </c>
      <c r="G709" s="37" t="n">
        <v>4</v>
      </c>
      <c r="H709" s="37" t="n">
        <v>1</v>
      </c>
      <c r="I709" s="37" t="n">
        <v>0</v>
      </c>
      <c r="J709" s="40" t="n">
        <f aca="false">IF(C709=0,"",D709/C709)</f>
        <v>0.863636363636364</v>
      </c>
    </row>
    <row r="710" customFormat="false" ht="15" hidden="false" customHeight="false" outlineLevel="0" collapsed="false">
      <c r="A710" s="37" t="s">
        <v>590</v>
      </c>
      <c r="B710" s="37" t="s">
        <v>277</v>
      </c>
      <c r="C710" s="37" t="n">
        <v>22</v>
      </c>
      <c r="D710" s="37" t="n">
        <v>15</v>
      </c>
      <c r="E710" s="37" t="n">
        <v>1</v>
      </c>
      <c r="F710" s="37" t="n">
        <v>0</v>
      </c>
      <c r="G710" s="37" t="n">
        <v>2</v>
      </c>
      <c r="H710" s="37" t="n">
        <v>3</v>
      </c>
      <c r="I710" s="37" t="n">
        <v>0</v>
      </c>
      <c r="J710" s="40" t="n">
        <f aca="false">IF(C710=0,"",D710/C710)</f>
        <v>0.681818181818182</v>
      </c>
    </row>
    <row r="711" customFormat="false" ht="15" hidden="false" customHeight="false" outlineLevel="0" collapsed="false">
      <c r="A711" s="37" t="s">
        <v>590</v>
      </c>
      <c r="B711" s="37" t="s">
        <v>278</v>
      </c>
      <c r="C711" s="37" t="n">
        <v>22</v>
      </c>
      <c r="D711" s="37" t="n">
        <v>20</v>
      </c>
      <c r="E711" s="37" t="n">
        <v>1</v>
      </c>
      <c r="F711" s="37" t="n">
        <v>0</v>
      </c>
      <c r="G711" s="37" t="n">
        <v>0</v>
      </c>
      <c r="H711" s="37" t="n">
        <v>4</v>
      </c>
      <c r="I711" s="37" t="n">
        <v>0</v>
      </c>
      <c r="J711" s="40" t="n">
        <f aca="false">IF(C711=0,"",D711/C711)</f>
        <v>0.909090909090909</v>
      </c>
    </row>
    <row r="712" customFormat="false" ht="15" hidden="false" customHeight="false" outlineLevel="0" collapsed="false">
      <c r="A712" s="37" t="s">
        <v>590</v>
      </c>
      <c r="B712" s="37" t="s">
        <v>279</v>
      </c>
      <c r="C712" s="37" t="n">
        <v>22</v>
      </c>
      <c r="D712" s="37" t="n">
        <v>18</v>
      </c>
      <c r="E712" s="37" t="n">
        <v>1</v>
      </c>
      <c r="F712" s="37" t="n">
        <v>0</v>
      </c>
      <c r="G712" s="37" t="n">
        <v>1</v>
      </c>
      <c r="H712" s="37" t="n">
        <v>0</v>
      </c>
      <c r="I712" s="37" t="n">
        <v>0</v>
      </c>
      <c r="J712" s="40" t="n">
        <f aca="false">IF(C712=0,"",D712/C712)</f>
        <v>0.818181818181818</v>
      </c>
    </row>
    <row r="713" customFormat="false" ht="15" hidden="false" customHeight="false" outlineLevel="0" collapsed="false">
      <c r="A713" s="37" t="s">
        <v>592</v>
      </c>
      <c r="B713" s="37" t="s">
        <v>270</v>
      </c>
      <c r="C713" s="37" t="n">
        <v>22</v>
      </c>
      <c r="D713" s="37" t="n">
        <v>21</v>
      </c>
      <c r="E713" s="37" t="n">
        <v>0</v>
      </c>
      <c r="F713" s="37" t="n">
        <v>0</v>
      </c>
      <c r="G713" s="37" t="n">
        <v>1</v>
      </c>
      <c r="H713" s="37" t="n">
        <v>1</v>
      </c>
      <c r="I713" s="37" t="n">
        <v>7</v>
      </c>
      <c r="J713" s="40" t="n">
        <f aca="false">IF(C713=0,"",D713/C713)</f>
        <v>0.954545454545455</v>
      </c>
    </row>
    <row r="714" customFormat="false" ht="15" hidden="false" customHeight="false" outlineLevel="0" collapsed="false">
      <c r="A714" s="37" t="s">
        <v>592</v>
      </c>
      <c r="B714" s="37" t="s">
        <v>271</v>
      </c>
      <c r="C714" s="37" t="n">
        <v>22</v>
      </c>
      <c r="D714" s="37" t="n">
        <v>21</v>
      </c>
      <c r="E714" s="37" t="n">
        <v>2</v>
      </c>
      <c r="F714" s="37" t="n">
        <v>2</v>
      </c>
      <c r="G714" s="37" t="n">
        <v>1</v>
      </c>
      <c r="H714" s="37" t="n">
        <v>1</v>
      </c>
      <c r="I714" s="37" t="n">
        <v>16</v>
      </c>
      <c r="J714" s="40" t="n">
        <f aca="false">IF(C714=0,"",D714/C714)</f>
        <v>0.954545454545455</v>
      </c>
    </row>
    <row r="715" customFormat="false" ht="15" hidden="false" customHeight="false" outlineLevel="0" collapsed="false">
      <c r="A715" s="37" t="s">
        <v>592</v>
      </c>
      <c r="B715" s="37" t="s">
        <v>272</v>
      </c>
      <c r="C715" s="37" t="n">
        <v>22</v>
      </c>
      <c r="D715" s="37" t="n">
        <v>19</v>
      </c>
      <c r="E715" s="37" t="n">
        <v>0</v>
      </c>
      <c r="F715" s="37" t="n">
        <v>0</v>
      </c>
      <c r="G715" s="37" t="n">
        <v>0</v>
      </c>
      <c r="H715" s="37" t="n">
        <v>1</v>
      </c>
      <c r="I715" s="37" t="n">
        <v>12</v>
      </c>
      <c r="J715" s="40" t="n">
        <f aca="false">IF(C715=0,"",D715/C715)</f>
        <v>0.863636363636364</v>
      </c>
    </row>
    <row r="716" customFormat="false" ht="15" hidden="false" customHeight="false" outlineLevel="0" collapsed="false">
      <c r="A716" s="37" t="s">
        <v>592</v>
      </c>
      <c r="B716" s="37" t="s">
        <v>273</v>
      </c>
      <c r="C716" s="37" t="n">
        <v>22</v>
      </c>
      <c r="D716" s="37" t="n">
        <v>21</v>
      </c>
      <c r="E716" s="37" t="n">
        <v>1</v>
      </c>
      <c r="F716" s="37" t="n">
        <v>0</v>
      </c>
      <c r="G716" s="37" t="n">
        <v>0</v>
      </c>
      <c r="H716" s="37" t="n">
        <v>0</v>
      </c>
      <c r="I716" s="37" t="n">
        <v>4</v>
      </c>
      <c r="J716" s="40" t="n">
        <f aca="false">IF(C716=0,"",D716/C716)</f>
        <v>0.954545454545455</v>
      </c>
    </row>
    <row r="717" customFormat="false" ht="15" hidden="false" customHeight="false" outlineLevel="0" collapsed="false">
      <c r="A717" s="37" t="s">
        <v>592</v>
      </c>
      <c r="B717" s="37" t="s">
        <v>274</v>
      </c>
      <c r="C717" s="37" t="n">
        <v>22</v>
      </c>
      <c r="D717" s="37" t="n">
        <v>21</v>
      </c>
      <c r="E717" s="37" t="n">
        <v>1</v>
      </c>
      <c r="F717" s="37" t="n">
        <v>2</v>
      </c>
      <c r="G717" s="37" t="n">
        <v>1</v>
      </c>
      <c r="H717" s="37" t="n">
        <v>2</v>
      </c>
      <c r="I717" s="37" t="n">
        <v>11</v>
      </c>
      <c r="J717" s="40" t="n">
        <f aca="false">IF(C717=0,"",D717/C717)</f>
        <v>0.954545454545455</v>
      </c>
    </row>
    <row r="718" customFormat="false" ht="15" hidden="false" customHeight="false" outlineLevel="0" collapsed="false">
      <c r="A718" s="37" t="s">
        <v>592</v>
      </c>
      <c r="B718" s="37" t="s">
        <v>275</v>
      </c>
      <c r="C718" s="37" t="n">
        <v>22</v>
      </c>
      <c r="D718" s="37" t="n">
        <v>21</v>
      </c>
      <c r="E718" s="37" t="n">
        <v>0</v>
      </c>
      <c r="F718" s="37" t="n">
        <v>1</v>
      </c>
      <c r="G718" s="37" t="n">
        <v>0</v>
      </c>
      <c r="H718" s="37" t="n">
        <v>1</v>
      </c>
      <c r="I718" s="37" t="n">
        <v>15</v>
      </c>
      <c r="J718" s="40" t="n">
        <f aca="false">IF(C718=0,"",D718/C718)</f>
        <v>0.954545454545455</v>
      </c>
    </row>
    <row r="719" customFormat="false" ht="15" hidden="false" customHeight="false" outlineLevel="0" collapsed="false">
      <c r="A719" s="37" t="s">
        <v>592</v>
      </c>
      <c r="B719" s="37" t="s">
        <v>276</v>
      </c>
      <c r="C719" s="37" t="n">
        <v>22</v>
      </c>
      <c r="D719" s="37" t="n">
        <v>20</v>
      </c>
      <c r="E719" s="37" t="n">
        <v>0</v>
      </c>
      <c r="F719" s="37" t="n">
        <v>0</v>
      </c>
      <c r="G719" s="37" t="n">
        <v>0</v>
      </c>
      <c r="H719" s="37" t="n">
        <v>1</v>
      </c>
      <c r="I719" s="37" t="n">
        <v>28</v>
      </c>
      <c r="J719" s="40" t="n">
        <f aca="false">IF(C719=0,"",D719/C719)</f>
        <v>0.909090909090909</v>
      </c>
    </row>
    <row r="720" customFormat="false" ht="15" hidden="false" customHeight="false" outlineLevel="0" collapsed="false">
      <c r="A720" s="37" t="s">
        <v>592</v>
      </c>
      <c r="B720" s="37" t="s">
        <v>277</v>
      </c>
      <c r="C720" s="37" t="n">
        <v>22</v>
      </c>
      <c r="D720" s="37" t="n">
        <v>19</v>
      </c>
      <c r="E720" s="37" t="n">
        <v>1</v>
      </c>
      <c r="F720" s="37" t="n">
        <v>2</v>
      </c>
      <c r="G720" s="37" t="n">
        <v>0</v>
      </c>
      <c r="H720" s="37" t="n">
        <v>1</v>
      </c>
      <c r="I720" s="37" t="n">
        <v>3</v>
      </c>
      <c r="J720" s="40" t="n">
        <f aca="false">IF(C720=0,"",D720/C720)</f>
        <v>0.863636363636364</v>
      </c>
    </row>
    <row r="721" customFormat="false" ht="15" hidden="false" customHeight="false" outlineLevel="0" collapsed="false">
      <c r="A721" s="37" t="s">
        <v>592</v>
      </c>
      <c r="B721" s="37" t="s">
        <v>278</v>
      </c>
      <c r="C721" s="37" t="n">
        <v>22</v>
      </c>
      <c r="D721" s="37" t="n">
        <v>21</v>
      </c>
      <c r="E721" s="37" t="n">
        <v>0</v>
      </c>
      <c r="F721" s="37" t="n">
        <v>0</v>
      </c>
      <c r="G721" s="37" t="n">
        <v>1</v>
      </c>
      <c r="H721" s="37" t="n">
        <v>0</v>
      </c>
      <c r="I721" s="37" t="n">
        <v>5</v>
      </c>
      <c r="J721" s="40" t="n">
        <f aca="false">IF(C721=0,"",D721/C721)</f>
        <v>0.954545454545455</v>
      </c>
    </row>
    <row r="722" customFormat="false" ht="15" hidden="false" customHeight="false" outlineLevel="0" collapsed="false">
      <c r="A722" s="37" t="s">
        <v>592</v>
      </c>
      <c r="B722" s="37" t="s">
        <v>279</v>
      </c>
      <c r="C722" s="37" t="n">
        <v>22</v>
      </c>
      <c r="D722" s="37" t="n">
        <v>17</v>
      </c>
      <c r="E722" s="37" t="n">
        <v>0</v>
      </c>
      <c r="F722" s="37" t="n">
        <v>1</v>
      </c>
      <c r="G722" s="37" t="n">
        <v>0</v>
      </c>
      <c r="H722" s="37" t="n">
        <v>4</v>
      </c>
      <c r="I722" s="37" t="n">
        <v>15</v>
      </c>
      <c r="J722" s="40" t="n">
        <f aca="false">IF(C722=0,"",D722/C722)</f>
        <v>0.772727272727273</v>
      </c>
    </row>
    <row r="723" customFormat="false" ht="15" hidden="false" customHeight="false" outlineLevel="0" collapsed="false">
      <c r="A723" s="37" t="s">
        <v>592</v>
      </c>
      <c r="B723" s="37" t="s">
        <v>280</v>
      </c>
      <c r="C723" s="37" t="n">
        <v>22</v>
      </c>
      <c r="D723" s="37" t="n">
        <v>21</v>
      </c>
      <c r="E723" s="37" t="n">
        <v>1</v>
      </c>
      <c r="F723" s="37" t="n">
        <v>1</v>
      </c>
      <c r="G723" s="37" t="n">
        <v>0</v>
      </c>
      <c r="H723" s="37" t="n">
        <v>2</v>
      </c>
      <c r="I723" s="37" t="n">
        <v>4</v>
      </c>
      <c r="J723" s="40" t="n">
        <f aca="false">IF(C723=0,"",D723/C723)</f>
        <v>0.954545454545455</v>
      </c>
    </row>
    <row r="724" customFormat="false" ht="15" hidden="false" customHeight="false" outlineLevel="0" collapsed="false">
      <c r="A724" s="37" t="s">
        <v>592</v>
      </c>
      <c r="B724" s="37" t="s">
        <v>281</v>
      </c>
      <c r="C724" s="37" t="n">
        <v>22</v>
      </c>
      <c r="D724" s="37" t="n">
        <v>21</v>
      </c>
      <c r="E724" s="37" t="n">
        <v>0</v>
      </c>
      <c r="F724" s="37" t="n">
        <v>1</v>
      </c>
      <c r="G724" s="37" t="n">
        <v>0</v>
      </c>
      <c r="H724" s="37" t="n">
        <v>1</v>
      </c>
      <c r="I724" s="37" t="n">
        <v>8</v>
      </c>
      <c r="J724" s="40" t="n">
        <f aca="false">IF(C724=0,"",D724/C724)</f>
        <v>0.954545454545455</v>
      </c>
    </row>
    <row r="725" customFormat="false" ht="15" hidden="false" customHeight="false" outlineLevel="0" collapsed="false">
      <c r="A725" s="37" t="s">
        <v>595</v>
      </c>
      <c r="B725" s="37" t="s">
        <v>270</v>
      </c>
      <c r="C725" s="37" t="n">
        <v>22</v>
      </c>
      <c r="D725" s="37" t="n">
        <v>20</v>
      </c>
      <c r="E725" s="37" t="n">
        <v>0</v>
      </c>
      <c r="F725" s="37" t="n">
        <v>1</v>
      </c>
      <c r="G725" s="37" t="n">
        <v>0</v>
      </c>
      <c r="H725" s="37" t="n">
        <v>2</v>
      </c>
      <c r="I725" s="37" t="n">
        <v>0</v>
      </c>
      <c r="J725" s="40" t="n">
        <f aca="false">IF(C725=0,"",D725/C725)</f>
        <v>0.909090909090909</v>
      </c>
    </row>
    <row r="726" customFormat="false" ht="15" hidden="false" customHeight="false" outlineLevel="0" collapsed="false">
      <c r="A726" s="37" t="s">
        <v>595</v>
      </c>
      <c r="B726" s="37" t="s">
        <v>271</v>
      </c>
      <c r="C726" s="37" t="n">
        <v>22</v>
      </c>
      <c r="D726" s="37" t="n">
        <v>21</v>
      </c>
      <c r="E726" s="37" t="n">
        <v>2</v>
      </c>
      <c r="F726" s="37" t="n">
        <v>2</v>
      </c>
      <c r="G726" s="37" t="n">
        <v>0</v>
      </c>
      <c r="H726" s="37" t="n">
        <v>2</v>
      </c>
      <c r="I726" s="37" t="n">
        <v>0</v>
      </c>
      <c r="J726" s="40" t="n">
        <f aca="false">IF(C726=0,"",D726/C726)</f>
        <v>0.954545454545455</v>
      </c>
    </row>
    <row r="727" customFormat="false" ht="15" hidden="false" customHeight="false" outlineLevel="0" collapsed="false">
      <c r="A727" s="37" t="s">
        <v>595</v>
      </c>
      <c r="B727" s="37" t="s">
        <v>272</v>
      </c>
      <c r="C727" s="37" t="n">
        <v>22</v>
      </c>
      <c r="D727" s="37" t="n">
        <v>20</v>
      </c>
      <c r="E727" s="37" t="n">
        <v>0</v>
      </c>
      <c r="F727" s="37" t="n">
        <v>1</v>
      </c>
      <c r="G727" s="37" t="n">
        <v>0</v>
      </c>
      <c r="H727" s="37" t="n">
        <v>3</v>
      </c>
      <c r="I727" s="37" t="n">
        <v>0</v>
      </c>
      <c r="J727" s="40" t="n">
        <f aca="false">IF(C727=0,"",D727/C727)</f>
        <v>0.909090909090909</v>
      </c>
    </row>
    <row r="728" customFormat="false" ht="15" hidden="false" customHeight="false" outlineLevel="0" collapsed="false">
      <c r="A728" s="37" t="s">
        <v>595</v>
      </c>
      <c r="B728" s="37" t="s">
        <v>273</v>
      </c>
      <c r="C728" s="37" t="n">
        <v>22</v>
      </c>
      <c r="D728" s="37" t="n">
        <v>19</v>
      </c>
      <c r="E728" s="37" t="n">
        <v>0</v>
      </c>
      <c r="F728" s="37" t="n">
        <v>0</v>
      </c>
      <c r="G728" s="37" t="n">
        <v>0</v>
      </c>
      <c r="H728" s="37" t="n">
        <v>1</v>
      </c>
      <c r="I728" s="37" t="n">
        <v>2</v>
      </c>
      <c r="J728" s="40" t="n">
        <f aca="false">IF(C728=0,"",D728/C728)</f>
        <v>0.863636363636364</v>
      </c>
    </row>
    <row r="729" customFormat="false" ht="15" hidden="false" customHeight="false" outlineLevel="0" collapsed="false">
      <c r="A729" s="37" t="s">
        <v>595</v>
      </c>
      <c r="B729" s="37" t="s">
        <v>274</v>
      </c>
      <c r="C729" s="37" t="n">
        <v>22</v>
      </c>
      <c r="D729" s="37" t="n">
        <v>18</v>
      </c>
      <c r="E729" s="37" t="n">
        <v>2</v>
      </c>
      <c r="F729" s="37" t="n">
        <v>1</v>
      </c>
      <c r="G729" s="37" t="n">
        <v>0</v>
      </c>
      <c r="H729" s="37" t="n">
        <v>2</v>
      </c>
      <c r="I729" s="37" t="n">
        <v>1</v>
      </c>
      <c r="J729" s="40" t="n">
        <f aca="false">IF(C729=0,"",D729/C729)</f>
        <v>0.818181818181818</v>
      </c>
    </row>
    <row r="730" customFormat="false" ht="15" hidden="false" customHeight="false" outlineLevel="0" collapsed="false">
      <c r="A730" s="37" t="s">
        <v>595</v>
      </c>
      <c r="B730" s="37" t="s">
        <v>275</v>
      </c>
      <c r="C730" s="37" t="n">
        <v>22</v>
      </c>
      <c r="D730" s="37" t="n">
        <v>20</v>
      </c>
      <c r="E730" s="37" t="n">
        <v>0</v>
      </c>
      <c r="F730" s="37" t="n">
        <v>1</v>
      </c>
      <c r="G730" s="37" t="n">
        <v>0</v>
      </c>
      <c r="H730" s="37" t="n">
        <v>1</v>
      </c>
      <c r="I730" s="37" t="n">
        <v>0</v>
      </c>
      <c r="J730" s="40" t="n">
        <f aca="false">IF(C730=0,"",D730/C730)</f>
        <v>0.909090909090909</v>
      </c>
    </row>
    <row r="731" customFormat="false" ht="15" hidden="false" customHeight="false" outlineLevel="0" collapsed="false">
      <c r="A731" s="37" t="s">
        <v>595</v>
      </c>
      <c r="B731" s="37" t="s">
        <v>276</v>
      </c>
      <c r="C731" s="37" t="n">
        <v>22</v>
      </c>
      <c r="D731" s="37" t="n">
        <v>20</v>
      </c>
      <c r="E731" s="37" t="n">
        <v>1</v>
      </c>
      <c r="F731" s="37" t="n">
        <v>0</v>
      </c>
      <c r="G731" s="37" t="n">
        <v>1</v>
      </c>
      <c r="H731" s="37" t="n">
        <v>1</v>
      </c>
      <c r="I731" s="37" t="n">
        <v>2</v>
      </c>
      <c r="J731" s="40" t="n">
        <f aca="false">IF(C731=0,"",D731/C731)</f>
        <v>0.909090909090909</v>
      </c>
    </row>
    <row r="732" customFormat="false" ht="15" hidden="false" customHeight="false" outlineLevel="0" collapsed="false">
      <c r="A732" s="37" t="s">
        <v>595</v>
      </c>
      <c r="B732" s="37" t="s">
        <v>277</v>
      </c>
      <c r="C732" s="37" t="n">
        <v>22</v>
      </c>
      <c r="D732" s="37" t="n">
        <v>20</v>
      </c>
      <c r="E732" s="37" t="n">
        <v>0</v>
      </c>
      <c r="F732" s="37" t="n">
        <v>0</v>
      </c>
      <c r="G732" s="37" t="n">
        <v>0</v>
      </c>
      <c r="H732" s="37" t="n">
        <v>0</v>
      </c>
      <c r="I732" s="37" t="n">
        <v>2</v>
      </c>
      <c r="J732" s="40" t="n">
        <f aca="false">IF(C732=0,"",D732/C732)</f>
        <v>0.909090909090909</v>
      </c>
    </row>
    <row r="733" customFormat="false" ht="15" hidden="false" customHeight="false" outlineLevel="0" collapsed="false">
      <c r="A733" s="37" t="s">
        <v>595</v>
      </c>
      <c r="B733" s="37" t="s">
        <v>278</v>
      </c>
      <c r="C733" s="37" t="n">
        <v>22</v>
      </c>
      <c r="D733" s="37" t="n">
        <v>21</v>
      </c>
      <c r="E733" s="37" t="n">
        <v>1</v>
      </c>
      <c r="F733" s="37" t="n">
        <v>1</v>
      </c>
      <c r="G733" s="37" t="n">
        <v>0</v>
      </c>
      <c r="H733" s="37" t="n">
        <v>1</v>
      </c>
      <c r="I733" s="37" t="n">
        <v>4</v>
      </c>
      <c r="J733" s="40" t="n">
        <f aca="false">IF(C733=0,"",D733/C733)</f>
        <v>0.954545454545455</v>
      </c>
    </row>
    <row r="734" customFormat="false" ht="15" hidden="false" customHeight="false" outlineLevel="0" collapsed="false">
      <c r="A734" s="37" t="s">
        <v>595</v>
      </c>
      <c r="B734" s="37" t="s">
        <v>279</v>
      </c>
      <c r="C734" s="37" t="n">
        <v>22</v>
      </c>
      <c r="D734" s="37" t="n">
        <v>22</v>
      </c>
      <c r="E734" s="37" t="n">
        <v>2</v>
      </c>
      <c r="F734" s="37" t="n">
        <v>0</v>
      </c>
      <c r="G734" s="37" t="n">
        <v>0</v>
      </c>
      <c r="H734" s="37" t="n">
        <v>3</v>
      </c>
      <c r="I734" s="37" t="n">
        <v>3</v>
      </c>
      <c r="J734" s="40" t="n">
        <f aca="false">IF(C734=0,"",D734/C734)</f>
        <v>1</v>
      </c>
    </row>
    <row r="735" customFormat="false" ht="15" hidden="false" customHeight="false" outlineLevel="0" collapsed="false">
      <c r="A735" s="37" t="s">
        <v>595</v>
      </c>
      <c r="B735" s="37" t="s">
        <v>280</v>
      </c>
      <c r="C735" s="37" t="n">
        <v>22</v>
      </c>
      <c r="D735" s="37" t="n">
        <v>21</v>
      </c>
      <c r="E735" s="37" t="n">
        <v>1</v>
      </c>
      <c r="F735" s="37" t="n">
        <v>0</v>
      </c>
      <c r="G735" s="37" t="n">
        <v>2</v>
      </c>
      <c r="H735" s="37" t="n">
        <v>1</v>
      </c>
      <c r="I735" s="37" t="n">
        <v>1</v>
      </c>
      <c r="J735" s="40" t="n">
        <f aca="false">IF(C735=0,"",D735/C735)</f>
        <v>0.954545454545455</v>
      </c>
    </row>
    <row r="736" customFormat="false" ht="15" hidden="false" customHeight="false" outlineLevel="0" collapsed="false">
      <c r="A736" s="37" t="s">
        <v>595</v>
      </c>
      <c r="B736" s="37" t="s">
        <v>281</v>
      </c>
      <c r="C736" s="37" t="n">
        <v>22</v>
      </c>
      <c r="D736" s="37" t="n">
        <v>20</v>
      </c>
      <c r="E736" s="37" t="n">
        <v>0</v>
      </c>
      <c r="F736" s="37" t="n">
        <v>0</v>
      </c>
      <c r="G736" s="37" t="n">
        <v>0</v>
      </c>
      <c r="H736" s="37" t="n">
        <v>1</v>
      </c>
      <c r="I736" s="37" t="n">
        <v>1</v>
      </c>
      <c r="J736" s="40" t="n">
        <f aca="false">IF(C736=0,"",D736/C736)</f>
        <v>0.909090909090909</v>
      </c>
    </row>
    <row r="737" customFormat="false" ht="15" hidden="false" customHeight="false" outlineLevel="0" collapsed="false">
      <c r="A737" s="37" t="s">
        <v>599</v>
      </c>
      <c r="B737" s="37" t="s">
        <v>270</v>
      </c>
      <c r="C737" s="37" t="n">
        <v>22</v>
      </c>
      <c r="D737" s="37" t="n">
        <v>19</v>
      </c>
      <c r="E737" s="37" t="n">
        <v>0</v>
      </c>
      <c r="F737" s="37" t="n">
        <v>0</v>
      </c>
      <c r="G737" s="37" t="n">
        <v>0</v>
      </c>
      <c r="H737" s="37" t="n">
        <v>0</v>
      </c>
      <c r="I737" s="37" t="n">
        <v>2</v>
      </c>
      <c r="J737" s="40" t="n">
        <f aca="false">IF(C737=0,"",D737/C737)</f>
        <v>0.863636363636364</v>
      </c>
    </row>
    <row r="738" customFormat="false" ht="15" hidden="false" customHeight="false" outlineLevel="0" collapsed="false">
      <c r="A738" s="37" t="s">
        <v>599</v>
      </c>
      <c r="B738" s="37" t="s">
        <v>271</v>
      </c>
      <c r="C738" s="37" t="n">
        <v>22</v>
      </c>
      <c r="D738" s="37" t="n">
        <v>20</v>
      </c>
      <c r="E738" s="37" t="n">
        <v>1</v>
      </c>
      <c r="F738" s="37" t="n">
        <v>0</v>
      </c>
      <c r="G738" s="37" t="n">
        <v>0</v>
      </c>
      <c r="H738" s="37" t="n">
        <v>2</v>
      </c>
      <c r="I738" s="37" t="n">
        <v>4</v>
      </c>
      <c r="J738" s="40" t="n">
        <f aca="false">IF(C738=0,"",D738/C738)</f>
        <v>0.909090909090909</v>
      </c>
    </row>
    <row r="739" customFormat="false" ht="15" hidden="false" customHeight="false" outlineLevel="0" collapsed="false">
      <c r="A739" s="37" t="s">
        <v>599</v>
      </c>
      <c r="B739" s="37" t="s">
        <v>272</v>
      </c>
      <c r="C739" s="37" t="n">
        <v>22</v>
      </c>
      <c r="D739" s="37" t="n">
        <v>21</v>
      </c>
      <c r="E739" s="37" t="n">
        <v>0</v>
      </c>
      <c r="F739" s="37" t="n">
        <v>1</v>
      </c>
      <c r="G739" s="37" t="n">
        <v>0</v>
      </c>
      <c r="H739" s="37" t="n">
        <v>0</v>
      </c>
      <c r="I739" s="37" t="n">
        <v>1</v>
      </c>
      <c r="J739" s="40" t="n">
        <f aca="false">IF(C739=0,"",D739/C739)</f>
        <v>0.954545454545455</v>
      </c>
    </row>
    <row r="740" customFormat="false" ht="15" hidden="false" customHeight="false" outlineLevel="0" collapsed="false">
      <c r="A740" s="37" t="s">
        <v>599</v>
      </c>
      <c r="B740" s="37" t="s">
        <v>273</v>
      </c>
      <c r="C740" s="37" t="n">
        <v>22</v>
      </c>
      <c r="D740" s="37" t="n">
        <v>20</v>
      </c>
      <c r="E740" s="37" t="n">
        <v>2</v>
      </c>
      <c r="F740" s="37" t="n">
        <v>1</v>
      </c>
      <c r="G740" s="37" t="n">
        <v>1</v>
      </c>
      <c r="H740" s="37" t="n">
        <v>5</v>
      </c>
      <c r="I740" s="37" t="n">
        <v>8</v>
      </c>
      <c r="J740" s="40" t="n">
        <f aca="false">IF(C740=0,"",D740/C740)</f>
        <v>0.909090909090909</v>
      </c>
    </row>
    <row r="741" customFormat="false" ht="15" hidden="false" customHeight="false" outlineLevel="0" collapsed="false">
      <c r="A741" s="37" t="s">
        <v>599</v>
      </c>
      <c r="B741" s="37" t="s">
        <v>274</v>
      </c>
      <c r="C741" s="37" t="n">
        <v>22</v>
      </c>
      <c r="D741" s="37" t="n">
        <v>21</v>
      </c>
      <c r="E741" s="37" t="n">
        <v>0</v>
      </c>
      <c r="F741" s="37" t="n">
        <v>1</v>
      </c>
      <c r="G741" s="37" t="n">
        <v>1</v>
      </c>
      <c r="H741" s="37" t="n">
        <v>0</v>
      </c>
      <c r="I741" s="37" t="n">
        <v>1</v>
      </c>
      <c r="J741" s="40" t="n">
        <f aca="false">IF(C741=0,"",D741/C741)</f>
        <v>0.954545454545455</v>
      </c>
    </row>
    <row r="742" customFormat="false" ht="15" hidden="false" customHeight="false" outlineLevel="0" collapsed="false">
      <c r="A742" s="37" t="s">
        <v>599</v>
      </c>
      <c r="B742" s="37" t="s">
        <v>275</v>
      </c>
      <c r="C742" s="37" t="n">
        <v>22</v>
      </c>
      <c r="D742" s="37" t="n">
        <v>20</v>
      </c>
      <c r="E742" s="37" t="n">
        <v>0</v>
      </c>
      <c r="F742" s="37" t="n">
        <v>0</v>
      </c>
      <c r="G742" s="37" t="n">
        <v>0</v>
      </c>
      <c r="H742" s="37" t="n">
        <v>2</v>
      </c>
      <c r="I742" s="37" t="n">
        <v>2</v>
      </c>
      <c r="J742" s="40" t="n">
        <f aca="false">IF(C742=0,"",D742/C742)</f>
        <v>0.909090909090909</v>
      </c>
    </row>
    <row r="743" customFormat="false" ht="15" hidden="false" customHeight="false" outlineLevel="0" collapsed="false">
      <c r="A743" s="37" t="s">
        <v>599</v>
      </c>
      <c r="B743" s="37" t="s">
        <v>276</v>
      </c>
      <c r="C743" s="37" t="n">
        <v>22</v>
      </c>
      <c r="D743" s="37" t="n">
        <v>19</v>
      </c>
      <c r="E743" s="37" t="n">
        <v>3</v>
      </c>
      <c r="F743" s="37" t="n">
        <v>1</v>
      </c>
      <c r="G743" s="37" t="n">
        <v>0</v>
      </c>
      <c r="H743" s="37" t="n">
        <v>3</v>
      </c>
      <c r="I743" s="37" t="n">
        <v>5</v>
      </c>
      <c r="J743" s="40" t="n">
        <f aca="false">IF(C743=0,"",D743/C743)</f>
        <v>0.863636363636364</v>
      </c>
    </row>
    <row r="744" customFormat="false" ht="15" hidden="false" customHeight="false" outlineLevel="0" collapsed="false">
      <c r="A744" s="37" t="s">
        <v>599</v>
      </c>
      <c r="B744" s="37" t="s">
        <v>277</v>
      </c>
      <c r="C744" s="37" t="n">
        <v>22</v>
      </c>
      <c r="D744" s="37" t="n">
        <v>21</v>
      </c>
      <c r="E744" s="37" t="n">
        <v>1</v>
      </c>
      <c r="F744" s="37" t="n">
        <v>0</v>
      </c>
      <c r="G744" s="37" t="n">
        <v>0</v>
      </c>
      <c r="H744" s="37" t="n">
        <v>1</v>
      </c>
      <c r="I744" s="37" t="n">
        <v>2</v>
      </c>
      <c r="J744" s="40" t="n">
        <f aca="false">IF(C744=0,"",D744/C744)</f>
        <v>0.954545454545455</v>
      </c>
    </row>
    <row r="745" customFormat="false" ht="15" hidden="false" customHeight="false" outlineLevel="0" collapsed="false">
      <c r="A745" s="37" t="s">
        <v>599</v>
      </c>
      <c r="B745" s="37" t="s">
        <v>278</v>
      </c>
      <c r="C745" s="37" t="n">
        <v>22</v>
      </c>
      <c r="D745" s="37" t="n">
        <v>22</v>
      </c>
      <c r="E745" s="37" t="n">
        <v>0</v>
      </c>
      <c r="F745" s="37" t="n">
        <v>1</v>
      </c>
      <c r="G745" s="37" t="n">
        <v>0</v>
      </c>
      <c r="H745" s="37" t="n">
        <v>3</v>
      </c>
      <c r="I745" s="37" t="n">
        <v>0</v>
      </c>
      <c r="J745" s="40" t="n">
        <f aca="false">IF(C745=0,"",D745/C745)</f>
        <v>1</v>
      </c>
    </row>
    <row r="746" customFormat="false" ht="15" hidden="false" customHeight="false" outlineLevel="0" collapsed="false">
      <c r="A746" s="37" t="s">
        <v>599</v>
      </c>
      <c r="B746" s="37" t="s">
        <v>279</v>
      </c>
      <c r="C746" s="37" t="n">
        <v>22</v>
      </c>
      <c r="D746" s="37" t="n">
        <v>22</v>
      </c>
      <c r="E746" s="37" t="n">
        <v>1</v>
      </c>
      <c r="F746" s="37" t="n">
        <v>0</v>
      </c>
      <c r="G746" s="37" t="n">
        <v>0</v>
      </c>
      <c r="H746" s="37" t="n">
        <v>1</v>
      </c>
      <c r="I746" s="37" t="n">
        <v>2</v>
      </c>
      <c r="J746" s="40" t="n">
        <f aca="false">IF(C746=0,"",D746/C746)</f>
        <v>1</v>
      </c>
    </row>
    <row r="747" customFormat="false" ht="15" hidden="false" customHeight="false" outlineLevel="0" collapsed="false">
      <c r="A747" s="37" t="s">
        <v>599</v>
      </c>
      <c r="B747" s="37" t="s">
        <v>280</v>
      </c>
      <c r="C747" s="37" t="n">
        <v>22</v>
      </c>
      <c r="D747" s="37" t="n">
        <v>19</v>
      </c>
      <c r="E747" s="37" t="n">
        <v>1</v>
      </c>
      <c r="F747" s="37" t="n">
        <v>0</v>
      </c>
      <c r="G747" s="37" t="n">
        <v>1</v>
      </c>
      <c r="H747" s="37" t="n">
        <v>1</v>
      </c>
      <c r="I747" s="37" t="n">
        <v>0</v>
      </c>
      <c r="J747" s="40" t="n">
        <f aca="false">IF(C747=0,"",D747/C747)</f>
        <v>0.863636363636364</v>
      </c>
    </row>
    <row r="748" customFormat="false" ht="15" hidden="false" customHeight="false" outlineLevel="0" collapsed="false">
      <c r="A748" s="37" t="s">
        <v>599</v>
      </c>
      <c r="B748" s="37" t="s">
        <v>281</v>
      </c>
      <c r="C748" s="37" t="n">
        <v>22</v>
      </c>
      <c r="D748" s="37" t="n">
        <v>20</v>
      </c>
      <c r="E748" s="37" t="n">
        <v>0</v>
      </c>
      <c r="F748" s="37" t="n">
        <v>2</v>
      </c>
      <c r="G748" s="37" t="n">
        <v>0</v>
      </c>
      <c r="H748" s="37" t="n">
        <v>0</v>
      </c>
      <c r="I748" s="37" t="n">
        <v>2</v>
      </c>
      <c r="J748" s="40" t="n">
        <f aca="false">IF(C748=0,"",D748/C748)</f>
        <v>0.909090909090909</v>
      </c>
    </row>
    <row r="749" customFormat="false" ht="15" hidden="false" customHeight="false" outlineLevel="0" collapsed="false">
      <c r="A749" s="37" t="s">
        <v>603</v>
      </c>
      <c r="B749" s="37" t="s">
        <v>270</v>
      </c>
      <c r="C749" s="37" t="n">
        <v>22</v>
      </c>
      <c r="D749" s="37" t="n">
        <v>21</v>
      </c>
      <c r="E749" s="37" t="n">
        <v>0</v>
      </c>
      <c r="F749" s="37" t="n">
        <v>1</v>
      </c>
      <c r="G749" s="37" t="n">
        <v>1</v>
      </c>
      <c r="H749" s="37" t="n">
        <v>0</v>
      </c>
      <c r="I749" s="37" t="n">
        <v>0</v>
      </c>
      <c r="J749" s="40" t="n">
        <f aca="false">IF(C749=0,"",D749/C749)</f>
        <v>0.954545454545455</v>
      </c>
    </row>
    <row r="750" customFormat="false" ht="15" hidden="false" customHeight="false" outlineLevel="0" collapsed="false">
      <c r="A750" s="37" t="s">
        <v>603</v>
      </c>
      <c r="B750" s="37" t="s">
        <v>271</v>
      </c>
      <c r="C750" s="37" t="n">
        <v>22</v>
      </c>
      <c r="D750" s="37" t="n">
        <v>21</v>
      </c>
      <c r="E750" s="37" t="n">
        <v>2</v>
      </c>
      <c r="F750" s="37" t="n">
        <v>1</v>
      </c>
      <c r="G750" s="37" t="n">
        <v>0</v>
      </c>
      <c r="H750" s="37" t="n">
        <v>1</v>
      </c>
      <c r="I750" s="37" t="n">
        <v>1</v>
      </c>
      <c r="J750" s="40" t="n">
        <f aca="false">IF(C750=0,"",D750/C750)</f>
        <v>0.954545454545455</v>
      </c>
    </row>
    <row r="751" customFormat="false" ht="15" hidden="false" customHeight="false" outlineLevel="0" collapsed="false">
      <c r="A751" s="37" t="s">
        <v>603</v>
      </c>
      <c r="B751" s="37" t="s">
        <v>272</v>
      </c>
      <c r="C751" s="37" t="n">
        <v>22</v>
      </c>
      <c r="D751" s="37" t="n">
        <v>21</v>
      </c>
      <c r="E751" s="37" t="n">
        <v>0</v>
      </c>
      <c r="F751" s="37" t="n">
        <v>1</v>
      </c>
      <c r="G751" s="37" t="n">
        <v>0</v>
      </c>
      <c r="H751" s="37" t="n">
        <v>4</v>
      </c>
      <c r="I751" s="37" t="n">
        <v>1</v>
      </c>
      <c r="J751" s="40" t="n">
        <f aca="false">IF(C751=0,"",D751/C751)</f>
        <v>0.954545454545455</v>
      </c>
    </row>
    <row r="752" customFormat="false" ht="15" hidden="false" customHeight="false" outlineLevel="0" collapsed="false">
      <c r="A752" s="37" t="s">
        <v>603</v>
      </c>
      <c r="B752" s="37" t="s">
        <v>273</v>
      </c>
      <c r="C752" s="37" t="n">
        <v>22</v>
      </c>
      <c r="D752" s="37" t="n">
        <v>22</v>
      </c>
      <c r="E752" s="37" t="n">
        <v>1</v>
      </c>
      <c r="F752" s="37" t="n">
        <v>1</v>
      </c>
      <c r="G752" s="37" t="n">
        <v>0</v>
      </c>
      <c r="H752" s="37" t="n">
        <v>0</v>
      </c>
      <c r="I752" s="37" t="n">
        <v>4</v>
      </c>
      <c r="J752" s="40" t="n">
        <f aca="false">IF(C752=0,"",D752/C752)</f>
        <v>1</v>
      </c>
    </row>
    <row r="753" customFormat="false" ht="15" hidden="false" customHeight="false" outlineLevel="0" collapsed="false">
      <c r="A753" s="37" t="s">
        <v>603</v>
      </c>
      <c r="B753" s="37" t="s">
        <v>274</v>
      </c>
      <c r="C753" s="37" t="n">
        <v>22</v>
      </c>
      <c r="D753" s="37" t="n">
        <v>20</v>
      </c>
      <c r="E753" s="37" t="n">
        <v>2</v>
      </c>
      <c r="F753" s="37" t="n">
        <v>1</v>
      </c>
      <c r="G753" s="37" t="n">
        <v>1</v>
      </c>
      <c r="H753" s="37" t="n">
        <v>0</v>
      </c>
      <c r="I753" s="37" t="n">
        <v>0</v>
      </c>
      <c r="J753" s="40" t="n">
        <f aca="false">IF(C753=0,"",D753/C753)</f>
        <v>0.909090909090909</v>
      </c>
    </row>
    <row r="754" customFormat="false" ht="15" hidden="false" customHeight="false" outlineLevel="0" collapsed="false">
      <c r="A754" s="37" t="s">
        <v>603</v>
      </c>
      <c r="B754" s="37" t="s">
        <v>275</v>
      </c>
      <c r="C754" s="37" t="n">
        <v>22</v>
      </c>
      <c r="D754" s="37" t="n">
        <v>20</v>
      </c>
      <c r="E754" s="37" t="n">
        <v>0</v>
      </c>
      <c r="F754" s="37" t="n">
        <v>1</v>
      </c>
      <c r="G754" s="37" t="n">
        <v>1</v>
      </c>
      <c r="H754" s="37" t="n">
        <v>3</v>
      </c>
      <c r="I754" s="37" t="n">
        <v>0</v>
      </c>
      <c r="J754" s="40" t="n">
        <f aca="false">IF(C754=0,"",D754/C754)</f>
        <v>0.909090909090909</v>
      </c>
    </row>
    <row r="755" customFormat="false" ht="15" hidden="false" customHeight="false" outlineLevel="0" collapsed="false">
      <c r="A755" s="37" t="s">
        <v>603</v>
      </c>
      <c r="B755" s="37" t="s">
        <v>276</v>
      </c>
      <c r="C755" s="37" t="n">
        <v>22</v>
      </c>
      <c r="D755" s="37" t="n">
        <v>21</v>
      </c>
      <c r="E755" s="37" t="n">
        <v>0</v>
      </c>
      <c r="F755" s="37" t="n">
        <v>0</v>
      </c>
      <c r="G755" s="37" t="n">
        <v>0</v>
      </c>
      <c r="H755" s="37" t="n">
        <v>2</v>
      </c>
      <c r="I755" s="37" t="n">
        <v>4</v>
      </c>
      <c r="J755" s="40" t="n">
        <f aca="false">IF(C755=0,"",D755/C755)</f>
        <v>0.954545454545455</v>
      </c>
    </row>
    <row r="756" customFormat="false" ht="15" hidden="false" customHeight="false" outlineLevel="0" collapsed="false">
      <c r="A756" s="37" t="s">
        <v>603</v>
      </c>
      <c r="B756" s="37" t="s">
        <v>277</v>
      </c>
      <c r="C756" s="37" t="n">
        <v>22</v>
      </c>
      <c r="D756" s="37" t="n">
        <v>21</v>
      </c>
      <c r="E756" s="37" t="n">
        <v>0</v>
      </c>
      <c r="F756" s="37" t="n">
        <v>0</v>
      </c>
      <c r="G756" s="37" t="n">
        <v>0</v>
      </c>
      <c r="H756" s="37" t="n">
        <v>3</v>
      </c>
      <c r="I756" s="37" t="n">
        <v>0</v>
      </c>
      <c r="J756" s="40" t="n">
        <f aca="false">IF(C756=0,"",D756/C756)</f>
        <v>0.954545454545455</v>
      </c>
    </row>
    <row r="757" customFormat="false" ht="15" hidden="false" customHeight="false" outlineLevel="0" collapsed="false">
      <c r="A757" s="37" t="s">
        <v>603</v>
      </c>
      <c r="B757" s="37" t="s">
        <v>278</v>
      </c>
      <c r="C757" s="37" t="n">
        <v>22</v>
      </c>
      <c r="D757" s="37" t="n">
        <v>22</v>
      </c>
      <c r="E757" s="37" t="n">
        <v>2</v>
      </c>
      <c r="F757" s="37" t="n">
        <v>1</v>
      </c>
      <c r="G757" s="37" t="n">
        <v>0</v>
      </c>
      <c r="H757" s="37" t="n">
        <v>1</v>
      </c>
      <c r="I757" s="37" t="n">
        <v>4</v>
      </c>
      <c r="J757" s="40" t="n">
        <f aca="false">IF(C757=0,"",D757/C757)</f>
        <v>1</v>
      </c>
    </row>
    <row r="758" customFormat="false" ht="15" hidden="false" customHeight="false" outlineLevel="0" collapsed="false">
      <c r="A758" s="37" t="s">
        <v>603</v>
      </c>
      <c r="B758" s="37" t="s">
        <v>279</v>
      </c>
      <c r="C758" s="37" t="n">
        <v>22</v>
      </c>
      <c r="D758" s="37" t="n">
        <v>22</v>
      </c>
      <c r="E758" s="37" t="n">
        <v>0</v>
      </c>
      <c r="F758" s="37" t="n">
        <v>0</v>
      </c>
      <c r="G758" s="37" t="n">
        <v>0</v>
      </c>
      <c r="H758" s="37" t="n">
        <v>0</v>
      </c>
      <c r="I758" s="37" t="n">
        <v>0</v>
      </c>
      <c r="J758" s="40" t="n">
        <f aca="false">IF(C758=0,"",D758/C758)</f>
        <v>1</v>
      </c>
    </row>
    <row r="759" customFormat="false" ht="15" hidden="false" customHeight="false" outlineLevel="0" collapsed="false">
      <c r="A759" s="37" t="s">
        <v>603</v>
      </c>
      <c r="B759" s="37" t="s">
        <v>280</v>
      </c>
      <c r="C759" s="37" t="n">
        <v>22</v>
      </c>
      <c r="D759" s="37" t="n">
        <v>21</v>
      </c>
      <c r="E759" s="37" t="n">
        <v>1</v>
      </c>
      <c r="F759" s="37" t="n">
        <v>2</v>
      </c>
      <c r="G759" s="37" t="n">
        <v>0</v>
      </c>
      <c r="H759" s="37" t="n">
        <v>0</v>
      </c>
      <c r="I759" s="37" t="n">
        <v>0</v>
      </c>
      <c r="J759" s="40" t="n">
        <f aca="false">IF(C759=0,"",D759/C759)</f>
        <v>0.954545454545455</v>
      </c>
    </row>
    <row r="760" customFormat="false" ht="15" hidden="false" customHeight="false" outlineLevel="0" collapsed="false">
      <c r="A760" s="37" t="s">
        <v>603</v>
      </c>
      <c r="B760" s="37" t="s">
        <v>281</v>
      </c>
      <c r="C760" s="37" t="n">
        <v>22</v>
      </c>
      <c r="D760" s="37" t="n">
        <v>22</v>
      </c>
      <c r="E760" s="37" t="n">
        <v>1</v>
      </c>
      <c r="F760" s="37" t="n">
        <v>1</v>
      </c>
      <c r="G760" s="37" t="n">
        <v>1</v>
      </c>
      <c r="H760" s="37" t="n">
        <v>2</v>
      </c>
      <c r="I760" s="37" t="n">
        <v>0</v>
      </c>
      <c r="J760" s="40" t="n">
        <f aca="false">IF(C760=0,"",D760/C760)</f>
        <v>1</v>
      </c>
    </row>
    <row r="761" customFormat="false" ht="15" hidden="false" customHeight="false" outlineLevel="0" collapsed="false">
      <c r="A761" s="37" t="s">
        <v>604</v>
      </c>
      <c r="B761" s="37" t="s">
        <v>270</v>
      </c>
      <c r="C761" s="37" t="n">
        <v>22</v>
      </c>
      <c r="D761" s="37" t="n">
        <v>20</v>
      </c>
      <c r="E761" s="37" t="n">
        <v>0</v>
      </c>
      <c r="F761" s="37" t="n">
        <v>0</v>
      </c>
      <c r="G761" s="37" t="n">
        <v>1</v>
      </c>
      <c r="H761" s="37" t="n">
        <v>2</v>
      </c>
      <c r="I761" s="37" t="n">
        <v>3</v>
      </c>
      <c r="J761" s="40" t="n">
        <f aca="false">IF(C761=0,"",D761/C761)</f>
        <v>0.909090909090909</v>
      </c>
    </row>
    <row r="762" customFormat="false" ht="15" hidden="false" customHeight="false" outlineLevel="0" collapsed="false">
      <c r="A762" s="37" t="s">
        <v>604</v>
      </c>
      <c r="B762" s="37" t="s">
        <v>271</v>
      </c>
      <c r="C762" s="37" t="n">
        <v>22</v>
      </c>
      <c r="D762" s="37" t="n">
        <v>20</v>
      </c>
      <c r="E762" s="37" t="n">
        <v>0</v>
      </c>
      <c r="F762" s="37" t="n">
        <v>0</v>
      </c>
      <c r="G762" s="37" t="n">
        <v>0</v>
      </c>
      <c r="H762" s="37" t="n">
        <v>2</v>
      </c>
      <c r="I762" s="37" t="n">
        <v>3</v>
      </c>
      <c r="J762" s="40" t="n">
        <f aca="false">IF(C762=0,"",D762/C762)</f>
        <v>0.909090909090909</v>
      </c>
    </row>
    <row r="763" customFormat="false" ht="15" hidden="false" customHeight="false" outlineLevel="0" collapsed="false">
      <c r="A763" s="37" t="s">
        <v>604</v>
      </c>
      <c r="B763" s="37" t="s">
        <v>272</v>
      </c>
      <c r="C763" s="37" t="n">
        <v>22</v>
      </c>
      <c r="D763" s="37" t="n">
        <v>20</v>
      </c>
      <c r="E763" s="37" t="n">
        <v>0</v>
      </c>
      <c r="F763" s="37" t="n">
        <v>1</v>
      </c>
      <c r="G763" s="37" t="n">
        <v>0</v>
      </c>
      <c r="H763" s="37" t="n">
        <v>0</v>
      </c>
      <c r="I763" s="37" t="n">
        <v>16</v>
      </c>
      <c r="J763" s="40" t="n">
        <f aca="false">IF(C763=0,"",D763/C763)</f>
        <v>0.909090909090909</v>
      </c>
    </row>
    <row r="764" customFormat="false" ht="15" hidden="false" customHeight="false" outlineLevel="0" collapsed="false">
      <c r="A764" s="37" t="s">
        <v>604</v>
      </c>
      <c r="B764" s="37" t="s">
        <v>273</v>
      </c>
      <c r="C764" s="37" t="n">
        <v>22</v>
      </c>
      <c r="D764" s="37" t="n">
        <v>22</v>
      </c>
      <c r="E764" s="37" t="n">
        <v>2</v>
      </c>
      <c r="F764" s="37" t="n">
        <v>0</v>
      </c>
      <c r="G764" s="37" t="n">
        <v>0</v>
      </c>
      <c r="H764" s="37" t="n">
        <v>0</v>
      </c>
      <c r="I764" s="37" t="n">
        <v>8</v>
      </c>
      <c r="J764" s="40" t="n">
        <f aca="false">IF(C764=0,"",D764/C764)</f>
        <v>1</v>
      </c>
    </row>
    <row r="765" customFormat="false" ht="15" hidden="false" customHeight="false" outlineLevel="0" collapsed="false">
      <c r="A765" s="37" t="s">
        <v>604</v>
      </c>
      <c r="B765" s="37" t="s">
        <v>274</v>
      </c>
      <c r="C765" s="37" t="n">
        <v>22</v>
      </c>
      <c r="D765" s="37" t="n">
        <v>22</v>
      </c>
      <c r="E765" s="37" t="n">
        <v>1</v>
      </c>
      <c r="F765" s="37" t="n">
        <v>0</v>
      </c>
      <c r="G765" s="37" t="n">
        <v>0</v>
      </c>
      <c r="H765" s="37" t="n">
        <v>1</v>
      </c>
      <c r="I765" s="37" t="n">
        <v>11</v>
      </c>
      <c r="J765" s="40" t="n">
        <f aca="false">IF(C765=0,"",D765/C765)</f>
        <v>1</v>
      </c>
    </row>
    <row r="766" customFormat="false" ht="15" hidden="false" customHeight="false" outlineLevel="0" collapsed="false">
      <c r="A766" s="37" t="s">
        <v>604</v>
      </c>
      <c r="B766" s="37" t="s">
        <v>275</v>
      </c>
      <c r="C766" s="37" t="n">
        <v>22</v>
      </c>
      <c r="D766" s="37" t="n">
        <v>22</v>
      </c>
      <c r="E766" s="37" t="n">
        <v>0</v>
      </c>
      <c r="F766" s="37" t="n">
        <v>0</v>
      </c>
      <c r="G766" s="37" t="n">
        <v>0</v>
      </c>
      <c r="H766" s="37" t="n">
        <v>0</v>
      </c>
      <c r="I766" s="37" t="n">
        <v>8</v>
      </c>
      <c r="J766" s="40" t="n">
        <f aca="false">IF(C766=0,"",D766/C766)</f>
        <v>1</v>
      </c>
    </row>
    <row r="767" customFormat="false" ht="15" hidden="false" customHeight="false" outlineLevel="0" collapsed="false">
      <c r="A767" s="37" t="s">
        <v>604</v>
      </c>
      <c r="B767" s="37" t="s">
        <v>276</v>
      </c>
      <c r="C767" s="37" t="n">
        <v>22</v>
      </c>
      <c r="D767" s="37" t="n">
        <v>22</v>
      </c>
      <c r="E767" s="37" t="n">
        <v>0</v>
      </c>
      <c r="F767" s="37" t="n">
        <v>1</v>
      </c>
      <c r="G767" s="37" t="n">
        <v>0</v>
      </c>
      <c r="H767" s="37" t="n">
        <v>1</v>
      </c>
      <c r="I767" s="37" t="n">
        <v>6</v>
      </c>
      <c r="J767" s="40" t="n">
        <f aca="false">IF(C767=0,"",D767/C767)</f>
        <v>1</v>
      </c>
    </row>
    <row r="768" customFormat="false" ht="15" hidden="false" customHeight="false" outlineLevel="0" collapsed="false">
      <c r="A768" s="37" t="s">
        <v>604</v>
      </c>
      <c r="B768" s="37" t="s">
        <v>277</v>
      </c>
      <c r="C768" s="37" t="n">
        <v>22</v>
      </c>
      <c r="D768" s="37" t="n">
        <v>21</v>
      </c>
      <c r="E768" s="37" t="n">
        <v>1</v>
      </c>
      <c r="F768" s="37" t="n">
        <v>0</v>
      </c>
      <c r="G768" s="37" t="n">
        <v>0</v>
      </c>
      <c r="H768" s="37" t="n">
        <v>1</v>
      </c>
      <c r="I768" s="37" t="n">
        <v>8</v>
      </c>
      <c r="J768" s="40" t="n">
        <f aca="false">IF(C768=0,"",D768/C768)</f>
        <v>0.954545454545455</v>
      </c>
    </row>
    <row r="769" customFormat="false" ht="15" hidden="false" customHeight="false" outlineLevel="0" collapsed="false">
      <c r="A769" s="37" t="s">
        <v>604</v>
      </c>
      <c r="B769" s="37" t="s">
        <v>278</v>
      </c>
      <c r="C769" s="37" t="n">
        <v>22</v>
      </c>
      <c r="D769" s="37" t="n">
        <v>21</v>
      </c>
      <c r="E769" s="37" t="n">
        <v>1</v>
      </c>
      <c r="F769" s="37" t="n">
        <v>0</v>
      </c>
      <c r="G769" s="37" t="n">
        <v>0</v>
      </c>
      <c r="H769" s="37" t="n">
        <v>2</v>
      </c>
      <c r="I769" s="37" t="n">
        <v>31</v>
      </c>
      <c r="J769" s="40" t="n">
        <f aca="false">IF(C769=0,"",D769/C769)</f>
        <v>0.954545454545455</v>
      </c>
    </row>
    <row r="770" customFormat="false" ht="15" hidden="false" customHeight="false" outlineLevel="0" collapsed="false">
      <c r="A770" s="37" t="s">
        <v>604</v>
      </c>
      <c r="B770" s="37" t="s">
        <v>279</v>
      </c>
      <c r="C770" s="37" t="n">
        <v>22</v>
      </c>
      <c r="D770" s="37" t="n">
        <v>21</v>
      </c>
      <c r="E770" s="37" t="n">
        <v>1</v>
      </c>
      <c r="F770" s="37" t="n">
        <v>1</v>
      </c>
      <c r="G770" s="37" t="n">
        <v>0</v>
      </c>
      <c r="H770" s="37" t="n">
        <v>0</v>
      </c>
      <c r="I770" s="37" t="n">
        <v>13</v>
      </c>
      <c r="J770" s="40" t="n">
        <f aca="false">IF(C770=0,"",D770/C770)</f>
        <v>0.954545454545455</v>
      </c>
    </row>
    <row r="771" customFormat="false" ht="15" hidden="false" customHeight="false" outlineLevel="0" collapsed="false">
      <c r="A771" s="37" t="s">
        <v>604</v>
      </c>
      <c r="B771" s="37" t="s">
        <v>280</v>
      </c>
      <c r="C771" s="37" t="n">
        <v>22</v>
      </c>
      <c r="D771" s="37" t="n">
        <v>21</v>
      </c>
      <c r="E771" s="37" t="n">
        <v>1</v>
      </c>
      <c r="F771" s="37" t="n">
        <v>0</v>
      </c>
      <c r="G771" s="37" t="n">
        <v>0</v>
      </c>
      <c r="H771" s="37" t="n">
        <v>1</v>
      </c>
      <c r="I771" s="37" t="n">
        <v>12</v>
      </c>
      <c r="J771" s="40" t="n">
        <f aca="false">IF(C771=0,"",D771/C771)</f>
        <v>0.954545454545455</v>
      </c>
    </row>
    <row r="772" customFormat="false" ht="15" hidden="false" customHeight="false" outlineLevel="0" collapsed="false">
      <c r="A772" s="37" t="s">
        <v>604</v>
      </c>
      <c r="B772" s="37" t="s">
        <v>281</v>
      </c>
      <c r="C772" s="37" t="n">
        <v>22</v>
      </c>
      <c r="D772" s="37" t="n">
        <v>19</v>
      </c>
      <c r="E772" s="37" t="n">
        <v>1</v>
      </c>
      <c r="F772" s="37" t="n">
        <v>2</v>
      </c>
      <c r="G772" s="37" t="n">
        <v>1</v>
      </c>
      <c r="H772" s="37" t="n">
        <v>0</v>
      </c>
      <c r="I772" s="37" t="n">
        <v>6</v>
      </c>
      <c r="J772" s="40" t="n">
        <f aca="false">IF(C772=0,"",D772/C772)</f>
        <v>0.863636363636364</v>
      </c>
    </row>
    <row r="773" customFormat="false" ht="15" hidden="false" customHeight="false" outlineLevel="0" collapsed="false">
      <c r="A773" s="37" t="s">
        <v>606</v>
      </c>
      <c r="B773" s="37" t="s">
        <v>270</v>
      </c>
      <c r="C773" s="37" t="n">
        <v>22</v>
      </c>
      <c r="D773" s="37" t="n">
        <v>21</v>
      </c>
      <c r="E773" s="37" t="n">
        <v>0</v>
      </c>
      <c r="F773" s="37" t="n">
        <v>0</v>
      </c>
      <c r="G773" s="37" t="n">
        <v>0</v>
      </c>
      <c r="H773" s="37" t="n">
        <v>1</v>
      </c>
      <c r="I773" s="37" t="n">
        <v>0</v>
      </c>
      <c r="J773" s="40" t="n">
        <f aca="false">IF(C773=0,"",D773/C773)</f>
        <v>0.954545454545455</v>
      </c>
    </row>
    <row r="774" customFormat="false" ht="15" hidden="false" customHeight="false" outlineLevel="0" collapsed="false">
      <c r="A774" s="37" t="s">
        <v>606</v>
      </c>
      <c r="B774" s="37" t="s">
        <v>271</v>
      </c>
      <c r="C774" s="37" t="n">
        <v>22</v>
      </c>
      <c r="D774" s="37" t="n">
        <v>21</v>
      </c>
      <c r="E774" s="37" t="n">
        <v>1</v>
      </c>
      <c r="F774" s="37" t="n">
        <v>1</v>
      </c>
      <c r="G774" s="37" t="n">
        <v>1</v>
      </c>
      <c r="H774" s="37" t="n">
        <v>4</v>
      </c>
      <c r="I774" s="37" t="n">
        <v>8</v>
      </c>
      <c r="J774" s="40" t="n">
        <f aca="false">IF(C774=0,"",D774/C774)</f>
        <v>0.954545454545455</v>
      </c>
    </row>
    <row r="775" customFormat="false" ht="15" hidden="false" customHeight="false" outlineLevel="0" collapsed="false">
      <c r="A775" s="37" t="s">
        <v>606</v>
      </c>
      <c r="B775" s="37" t="s">
        <v>272</v>
      </c>
      <c r="C775" s="37" t="n">
        <v>22</v>
      </c>
      <c r="D775" s="37" t="n">
        <v>22</v>
      </c>
      <c r="E775" s="37" t="n">
        <v>0</v>
      </c>
      <c r="F775" s="37" t="n">
        <v>0</v>
      </c>
      <c r="G775" s="37" t="n">
        <v>0</v>
      </c>
      <c r="H775" s="37" t="n">
        <v>1</v>
      </c>
      <c r="I775" s="37" t="n">
        <v>2</v>
      </c>
      <c r="J775" s="40" t="n">
        <f aca="false">IF(C775=0,"",D775/C775)</f>
        <v>1</v>
      </c>
    </row>
    <row r="776" customFormat="false" ht="15" hidden="false" customHeight="false" outlineLevel="0" collapsed="false">
      <c r="A776" s="37" t="s">
        <v>606</v>
      </c>
      <c r="B776" s="37" t="s">
        <v>273</v>
      </c>
      <c r="C776" s="37" t="n">
        <v>22</v>
      </c>
      <c r="D776" s="37" t="n">
        <v>22</v>
      </c>
      <c r="E776" s="37" t="n">
        <v>0</v>
      </c>
      <c r="F776" s="37" t="n">
        <v>1</v>
      </c>
      <c r="G776" s="37" t="n">
        <v>0</v>
      </c>
      <c r="H776" s="37" t="n">
        <v>3</v>
      </c>
      <c r="I776" s="37" t="n">
        <v>0</v>
      </c>
      <c r="J776" s="40" t="n">
        <f aca="false">IF(C776=0,"",D776/C776)</f>
        <v>1</v>
      </c>
    </row>
    <row r="777" customFormat="false" ht="15" hidden="false" customHeight="false" outlineLevel="0" collapsed="false">
      <c r="A777" s="37" t="s">
        <v>606</v>
      </c>
      <c r="B777" s="37" t="s">
        <v>274</v>
      </c>
      <c r="C777" s="37" t="n">
        <v>22</v>
      </c>
      <c r="D777" s="37" t="n">
        <v>21</v>
      </c>
      <c r="E777" s="37" t="n">
        <v>0</v>
      </c>
      <c r="F777" s="37" t="n">
        <v>0</v>
      </c>
      <c r="G777" s="37" t="n">
        <v>0</v>
      </c>
      <c r="H777" s="37" t="n">
        <v>1</v>
      </c>
      <c r="I777" s="37" t="n">
        <v>0</v>
      </c>
      <c r="J777" s="40" t="n">
        <f aca="false">IF(C777=0,"",D777/C777)</f>
        <v>0.954545454545455</v>
      </c>
    </row>
    <row r="778" customFormat="false" ht="15" hidden="false" customHeight="false" outlineLevel="0" collapsed="false">
      <c r="A778" s="37" t="s">
        <v>606</v>
      </c>
      <c r="B778" s="37" t="s">
        <v>275</v>
      </c>
      <c r="C778" s="37" t="n">
        <v>22</v>
      </c>
      <c r="D778" s="37" t="n">
        <v>17</v>
      </c>
      <c r="E778" s="37" t="n">
        <v>1</v>
      </c>
      <c r="F778" s="37" t="n">
        <v>1</v>
      </c>
      <c r="G778" s="37" t="n">
        <v>0</v>
      </c>
      <c r="H778" s="37" t="n">
        <v>0</v>
      </c>
      <c r="I778" s="37" t="n">
        <v>4</v>
      </c>
      <c r="J778" s="40" t="n">
        <f aca="false">IF(C778=0,"",D778/C778)</f>
        <v>0.772727272727273</v>
      </c>
    </row>
    <row r="779" customFormat="false" ht="15" hidden="false" customHeight="false" outlineLevel="0" collapsed="false">
      <c r="A779" s="37" t="s">
        <v>606</v>
      </c>
      <c r="B779" s="37" t="s">
        <v>276</v>
      </c>
      <c r="C779" s="37" t="n">
        <v>22</v>
      </c>
      <c r="D779" s="37" t="n">
        <v>20</v>
      </c>
      <c r="E779" s="37" t="n">
        <v>0</v>
      </c>
      <c r="F779" s="37" t="n">
        <v>0</v>
      </c>
      <c r="G779" s="37" t="n">
        <v>1</v>
      </c>
      <c r="H779" s="37" t="n">
        <v>0</v>
      </c>
      <c r="I779" s="37" t="n">
        <v>2</v>
      </c>
      <c r="J779" s="40" t="n">
        <f aca="false">IF(C779=0,"",D779/C779)</f>
        <v>0.909090909090909</v>
      </c>
    </row>
    <row r="780" customFormat="false" ht="15" hidden="false" customHeight="false" outlineLevel="0" collapsed="false">
      <c r="A780" s="37" t="s">
        <v>606</v>
      </c>
      <c r="B780" s="37" t="s">
        <v>277</v>
      </c>
      <c r="C780" s="37" t="n">
        <v>22</v>
      </c>
      <c r="D780" s="37" t="n">
        <v>20</v>
      </c>
      <c r="E780" s="37" t="n">
        <v>1</v>
      </c>
      <c r="F780" s="37" t="n">
        <v>1</v>
      </c>
      <c r="G780" s="37" t="n">
        <v>0</v>
      </c>
      <c r="H780" s="37" t="n">
        <v>1</v>
      </c>
      <c r="I780" s="37" t="n">
        <v>10</v>
      </c>
      <c r="J780" s="40" t="n">
        <f aca="false">IF(C780=0,"",D780/C780)</f>
        <v>0.909090909090909</v>
      </c>
    </row>
    <row r="781" customFormat="false" ht="15" hidden="false" customHeight="false" outlineLevel="0" collapsed="false">
      <c r="A781" s="37" t="s">
        <v>606</v>
      </c>
      <c r="B781" s="37" t="s">
        <v>278</v>
      </c>
      <c r="C781" s="37" t="n">
        <v>22</v>
      </c>
      <c r="D781" s="37" t="n">
        <v>19</v>
      </c>
      <c r="E781" s="37" t="n">
        <v>2</v>
      </c>
      <c r="F781" s="37" t="n">
        <v>1</v>
      </c>
      <c r="G781" s="37" t="n">
        <v>0</v>
      </c>
      <c r="H781" s="37" t="n">
        <v>1</v>
      </c>
      <c r="I781" s="37" t="n">
        <v>0</v>
      </c>
      <c r="J781" s="40" t="n">
        <f aca="false">IF(C781=0,"",D781/C781)</f>
        <v>0.863636363636364</v>
      </c>
    </row>
    <row r="782" customFormat="false" ht="15" hidden="false" customHeight="false" outlineLevel="0" collapsed="false">
      <c r="A782" s="37" t="s">
        <v>606</v>
      </c>
      <c r="B782" s="37" t="s">
        <v>279</v>
      </c>
      <c r="C782" s="37" t="n">
        <v>22</v>
      </c>
      <c r="D782" s="37" t="n">
        <v>18</v>
      </c>
      <c r="E782" s="37" t="n">
        <v>1</v>
      </c>
      <c r="F782" s="37" t="n">
        <v>0</v>
      </c>
      <c r="G782" s="37" t="n">
        <v>1</v>
      </c>
      <c r="H782" s="37" t="n">
        <v>2</v>
      </c>
      <c r="I782" s="37" t="n">
        <v>0</v>
      </c>
      <c r="J782" s="40" t="n">
        <f aca="false">IF(C782=0,"",D782/C782)</f>
        <v>0.818181818181818</v>
      </c>
    </row>
    <row r="783" customFormat="false" ht="15" hidden="false" customHeight="false" outlineLevel="0" collapsed="false">
      <c r="A783" s="37" t="s">
        <v>606</v>
      </c>
      <c r="B783" s="37" t="s">
        <v>280</v>
      </c>
      <c r="C783" s="37" t="n">
        <v>22</v>
      </c>
      <c r="D783" s="37" t="n">
        <v>22</v>
      </c>
      <c r="E783" s="37" t="n">
        <v>1</v>
      </c>
      <c r="F783" s="37" t="n">
        <v>1</v>
      </c>
      <c r="G783" s="37" t="n">
        <v>0</v>
      </c>
      <c r="H783" s="37" t="n">
        <v>1</v>
      </c>
      <c r="I783" s="37" t="n">
        <v>0</v>
      </c>
      <c r="J783" s="40" t="n">
        <f aca="false">IF(C783=0,"",D783/C783)</f>
        <v>1</v>
      </c>
    </row>
    <row r="784" customFormat="false" ht="15" hidden="false" customHeight="false" outlineLevel="0" collapsed="false">
      <c r="A784" s="37" t="s">
        <v>606</v>
      </c>
      <c r="B784" s="37" t="s">
        <v>281</v>
      </c>
      <c r="C784" s="37" t="n">
        <v>22</v>
      </c>
      <c r="D784" s="37" t="n">
        <v>19</v>
      </c>
      <c r="E784" s="37" t="n">
        <v>0</v>
      </c>
      <c r="F784" s="37" t="n">
        <v>0</v>
      </c>
      <c r="G784" s="37" t="n">
        <v>3</v>
      </c>
      <c r="H784" s="37" t="n">
        <v>0</v>
      </c>
      <c r="I784" s="37" t="n">
        <v>2</v>
      </c>
      <c r="J784" s="40" t="n">
        <f aca="false">IF(C784=0,"",D784/C784)</f>
        <v>0.863636363636364</v>
      </c>
    </row>
    <row r="785" customFormat="false" ht="15" hidden="false" customHeight="false" outlineLevel="0" collapsed="false">
      <c r="A785" s="37" t="s">
        <v>608</v>
      </c>
      <c r="B785" s="37" t="s">
        <v>270</v>
      </c>
      <c r="C785" s="37" t="n">
        <v>22</v>
      </c>
      <c r="D785" s="37" t="n">
        <v>20</v>
      </c>
      <c r="E785" s="37" t="n">
        <v>0</v>
      </c>
      <c r="F785" s="37" t="n">
        <v>0</v>
      </c>
      <c r="G785" s="37" t="n">
        <v>0</v>
      </c>
      <c r="H785" s="37" t="n">
        <v>2</v>
      </c>
      <c r="I785" s="37" t="n">
        <v>5</v>
      </c>
      <c r="J785" s="40" t="n">
        <f aca="false">IF(C785=0,"",D785/C785)</f>
        <v>0.909090909090909</v>
      </c>
    </row>
    <row r="786" customFormat="false" ht="15" hidden="false" customHeight="false" outlineLevel="0" collapsed="false">
      <c r="A786" s="37" t="s">
        <v>608</v>
      </c>
      <c r="B786" s="37" t="s">
        <v>271</v>
      </c>
      <c r="C786" s="37" t="n">
        <v>22</v>
      </c>
      <c r="D786" s="37" t="n">
        <v>21</v>
      </c>
      <c r="E786" s="37" t="n">
        <v>0</v>
      </c>
      <c r="F786" s="37" t="n">
        <v>0</v>
      </c>
      <c r="G786" s="37" t="n">
        <v>0</v>
      </c>
      <c r="H786" s="37" t="n">
        <v>1</v>
      </c>
      <c r="I786" s="37" t="n">
        <v>0</v>
      </c>
      <c r="J786" s="40" t="n">
        <f aca="false">IF(C786=0,"",D786/C786)</f>
        <v>0.954545454545455</v>
      </c>
    </row>
    <row r="787" customFormat="false" ht="15" hidden="false" customHeight="false" outlineLevel="0" collapsed="false">
      <c r="A787" s="37" t="s">
        <v>608</v>
      </c>
      <c r="B787" s="37" t="s">
        <v>272</v>
      </c>
      <c r="C787" s="37" t="n">
        <v>22</v>
      </c>
      <c r="D787" s="37" t="n">
        <v>21</v>
      </c>
      <c r="E787" s="37" t="n">
        <v>0</v>
      </c>
      <c r="F787" s="37" t="n">
        <v>0</v>
      </c>
      <c r="G787" s="37" t="n">
        <v>0</v>
      </c>
      <c r="H787" s="37" t="n">
        <v>2</v>
      </c>
      <c r="I787" s="37" t="n">
        <v>1</v>
      </c>
      <c r="J787" s="40" t="n">
        <f aca="false">IF(C787=0,"",D787/C787)</f>
        <v>0.954545454545455</v>
      </c>
    </row>
    <row r="788" customFormat="false" ht="15" hidden="false" customHeight="false" outlineLevel="0" collapsed="false">
      <c r="A788" s="37" t="s">
        <v>608</v>
      </c>
      <c r="B788" s="37" t="s">
        <v>273</v>
      </c>
      <c r="C788" s="37" t="n">
        <v>22</v>
      </c>
      <c r="D788" s="37" t="n">
        <v>21</v>
      </c>
      <c r="E788" s="37" t="n">
        <v>2</v>
      </c>
      <c r="F788" s="37" t="n">
        <v>0</v>
      </c>
      <c r="G788" s="37" t="n">
        <v>0</v>
      </c>
      <c r="H788" s="37" t="n">
        <v>5</v>
      </c>
      <c r="I788" s="37" t="n">
        <v>0</v>
      </c>
      <c r="J788" s="40" t="n">
        <f aca="false">IF(C788=0,"",D788/C788)</f>
        <v>0.954545454545455</v>
      </c>
    </row>
    <row r="789" customFormat="false" ht="15" hidden="false" customHeight="false" outlineLevel="0" collapsed="false">
      <c r="A789" s="37" t="s">
        <v>608</v>
      </c>
      <c r="B789" s="37" t="s">
        <v>274</v>
      </c>
      <c r="C789" s="37" t="n">
        <v>22</v>
      </c>
      <c r="D789" s="37" t="n">
        <v>20</v>
      </c>
      <c r="E789" s="37" t="n">
        <v>2</v>
      </c>
      <c r="F789" s="37" t="n">
        <v>1</v>
      </c>
      <c r="G789" s="37" t="n">
        <v>0</v>
      </c>
      <c r="H789" s="37" t="n">
        <v>2</v>
      </c>
      <c r="I789" s="37" t="n">
        <v>0</v>
      </c>
      <c r="J789" s="40" t="n">
        <f aca="false">IF(C789=0,"",D789/C789)</f>
        <v>0.909090909090909</v>
      </c>
    </row>
    <row r="790" customFormat="false" ht="15" hidden="false" customHeight="false" outlineLevel="0" collapsed="false">
      <c r="A790" s="37" t="s">
        <v>608</v>
      </c>
      <c r="B790" s="37" t="s">
        <v>275</v>
      </c>
      <c r="C790" s="37" t="n">
        <v>22</v>
      </c>
      <c r="D790" s="37" t="n">
        <v>20</v>
      </c>
      <c r="E790" s="37" t="n">
        <v>2</v>
      </c>
      <c r="F790" s="37" t="n">
        <v>0</v>
      </c>
      <c r="G790" s="37" t="n">
        <v>0</v>
      </c>
      <c r="H790" s="37" t="n">
        <v>2</v>
      </c>
      <c r="I790" s="37" t="n">
        <v>0</v>
      </c>
      <c r="J790" s="40" t="n">
        <f aca="false">IF(C790=0,"",D790/C790)</f>
        <v>0.909090909090909</v>
      </c>
    </row>
    <row r="791" customFormat="false" ht="15" hidden="false" customHeight="false" outlineLevel="0" collapsed="false">
      <c r="A791" s="37" t="s">
        <v>608</v>
      </c>
      <c r="B791" s="37" t="s">
        <v>276</v>
      </c>
      <c r="C791" s="37" t="n">
        <v>22</v>
      </c>
      <c r="D791" s="37" t="n">
        <v>22</v>
      </c>
      <c r="E791" s="37" t="n">
        <v>0</v>
      </c>
      <c r="F791" s="37" t="n">
        <v>0</v>
      </c>
      <c r="G791" s="37" t="n">
        <v>0</v>
      </c>
      <c r="H791" s="37" t="n">
        <v>0</v>
      </c>
      <c r="I791" s="37" t="n">
        <v>1</v>
      </c>
      <c r="J791" s="40" t="n">
        <f aca="false">IF(C791=0,"",D791/C791)</f>
        <v>1</v>
      </c>
    </row>
    <row r="792" customFormat="false" ht="15" hidden="false" customHeight="false" outlineLevel="0" collapsed="false">
      <c r="A792" s="37" t="s">
        <v>608</v>
      </c>
      <c r="B792" s="37" t="s">
        <v>277</v>
      </c>
      <c r="C792" s="37" t="n">
        <v>22</v>
      </c>
      <c r="D792" s="37" t="n">
        <v>21</v>
      </c>
      <c r="E792" s="37" t="n">
        <v>0</v>
      </c>
      <c r="F792" s="37" t="n">
        <v>1</v>
      </c>
      <c r="G792" s="37" t="n">
        <v>1</v>
      </c>
      <c r="H792" s="37" t="n">
        <v>3</v>
      </c>
      <c r="I792" s="37" t="n">
        <v>1</v>
      </c>
      <c r="J792" s="40" t="n">
        <f aca="false">IF(C792=0,"",D792/C792)</f>
        <v>0.954545454545455</v>
      </c>
    </row>
    <row r="793" customFormat="false" ht="15" hidden="false" customHeight="false" outlineLevel="0" collapsed="false">
      <c r="A793" s="37" t="s">
        <v>608</v>
      </c>
      <c r="B793" s="37" t="s">
        <v>278</v>
      </c>
      <c r="C793" s="37" t="n">
        <v>22</v>
      </c>
      <c r="D793" s="37" t="n">
        <v>19</v>
      </c>
      <c r="E793" s="37" t="n">
        <v>0</v>
      </c>
      <c r="F793" s="37" t="n">
        <v>0</v>
      </c>
      <c r="G793" s="37" t="n">
        <v>1</v>
      </c>
      <c r="H793" s="37" t="n">
        <v>3</v>
      </c>
      <c r="I793" s="37" t="n">
        <v>2</v>
      </c>
      <c r="J793" s="40" t="n">
        <f aca="false">IF(C793=0,"",D793/C793)</f>
        <v>0.863636363636364</v>
      </c>
    </row>
    <row r="794" customFormat="false" ht="15" hidden="false" customHeight="false" outlineLevel="0" collapsed="false">
      <c r="A794" s="37" t="s">
        <v>608</v>
      </c>
      <c r="B794" s="37" t="s">
        <v>279</v>
      </c>
      <c r="C794" s="37" t="n">
        <v>22</v>
      </c>
      <c r="D794" s="37" t="n">
        <v>21</v>
      </c>
      <c r="E794" s="37" t="n">
        <v>1</v>
      </c>
      <c r="F794" s="37" t="n">
        <v>0</v>
      </c>
      <c r="G794" s="37" t="n">
        <v>0</v>
      </c>
      <c r="H794" s="37" t="n">
        <v>2</v>
      </c>
      <c r="I794" s="37" t="n">
        <v>1</v>
      </c>
      <c r="J794" s="40" t="n">
        <f aca="false">IF(C794=0,"",D794/C794)</f>
        <v>0.954545454545455</v>
      </c>
    </row>
    <row r="795" customFormat="false" ht="15" hidden="false" customHeight="false" outlineLevel="0" collapsed="false">
      <c r="A795" s="37" t="s">
        <v>608</v>
      </c>
      <c r="B795" s="37" t="s">
        <v>280</v>
      </c>
      <c r="C795" s="37" t="n">
        <v>22</v>
      </c>
      <c r="D795" s="37" t="n">
        <v>18</v>
      </c>
      <c r="E795" s="37" t="n">
        <v>0</v>
      </c>
      <c r="F795" s="37" t="n">
        <v>1</v>
      </c>
      <c r="G795" s="37" t="n">
        <v>0</v>
      </c>
      <c r="H795" s="37" t="n">
        <v>3</v>
      </c>
      <c r="I795" s="37" t="n">
        <v>1</v>
      </c>
      <c r="J795" s="40" t="n">
        <f aca="false">IF(C795=0,"",D795/C795)</f>
        <v>0.818181818181818</v>
      </c>
    </row>
    <row r="796" customFormat="false" ht="15" hidden="false" customHeight="false" outlineLevel="0" collapsed="false">
      <c r="A796" s="37" t="s">
        <v>608</v>
      </c>
      <c r="B796" s="37" t="s">
        <v>281</v>
      </c>
      <c r="C796" s="37" t="n">
        <v>22</v>
      </c>
      <c r="D796" s="37" t="n">
        <v>20</v>
      </c>
      <c r="E796" s="37" t="n">
        <v>1</v>
      </c>
      <c r="F796" s="37" t="n">
        <v>0</v>
      </c>
      <c r="G796" s="37" t="n">
        <v>0</v>
      </c>
      <c r="H796" s="37" t="n">
        <v>3</v>
      </c>
      <c r="I796" s="37" t="n">
        <v>0</v>
      </c>
      <c r="J796" s="40" t="n">
        <f aca="false">IF(C796=0,"",D796/C796)</f>
        <v>0.909090909090909</v>
      </c>
    </row>
    <row r="797" customFormat="false" ht="15" hidden="false" customHeight="false" outlineLevel="0" collapsed="false">
      <c r="A797" s="37" t="s">
        <v>610</v>
      </c>
      <c r="B797" s="37" t="s">
        <v>270</v>
      </c>
      <c r="C797" s="37" t="n">
        <v>22</v>
      </c>
      <c r="D797" s="37" t="n">
        <v>21</v>
      </c>
      <c r="E797" s="37" t="n">
        <v>0</v>
      </c>
      <c r="F797" s="37" t="n">
        <v>1</v>
      </c>
      <c r="G797" s="37" t="n">
        <v>0</v>
      </c>
      <c r="H797" s="37" t="n">
        <v>1</v>
      </c>
      <c r="I797" s="37" t="n">
        <v>1</v>
      </c>
      <c r="J797" s="40" t="n">
        <f aca="false">IF(C797=0,"",D797/C797)</f>
        <v>0.954545454545455</v>
      </c>
    </row>
    <row r="798" customFormat="false" ht="15" hidden="false" customHeight="false" outlineLevel="0" collapsed="false">
      <c r="A798" s="37" t="s">
        <v>610</v>
      </c>
      <c r="B798" s="37" t="s">
        <v>271</v>
      </c>
      <c r="C798" s="37" t="n">
        <v>22</v>
      </c>
      <c r="D798" s="37" t="n">
        <v>21</v>
      </c>
      <c r="E798" s="37" t="n">
        <v>2</v>
      </c>
      <c r="F798" s="37" t="n">
        <v>1</v>
      </c>
      <c r="G798" s="37" t="n">
        <v>0</v>
      </c>
      <c r="H798" s="37" t="n">
        <v>1</v>
      </c>
      <c r="I798" s="37" t="n">
        <v>2</v>
      </c>
      <c r="J798" s="40" t="n">
        <f aca="false">IF(C798=0,"",D798/C798)</f>
        <v>0.954545454545455</v>
      </c>
    </row>
    <row r="799" customFormat="false" ht="15" hidden="false" customHeight="false" outlineLevel="0" collapsed="false">
      <c r="A799" s="37" t="s">
        <v>610</v>
      </c>
      <c r="B799" s="37" t="s">
        <v>272</v>
      </c>
      <c r="C799" s="37" t="n">
        <v>22</v>
      </c>
      <c r="D799" s="37" t="n">
        <v>21</v>
      </c>
      <c r="E799" s="37" t="n">
        <v>0</v>
      </c>
      <c r="F799" s="37" t="n">
        <v>0</v>
      </c>
      <c r="G799" s="37" t="n">
        <v>0</v>
      </c>
      <c r="H799" s="37" t="n">
        <v>2</v>
      </c>
      <c r="I799" s="37" t="n">
        <v>6</v>
      </c>
      <c r="J799" s="40" t="n">
        <f aca="false">IF(C799=0,"",D799/C799)</f>
        <v>0.954545454545455</v>
      </c>
    </row>
    <row r="800" customFormat="false" ht="15" hidden="false" customHeight="false" outlineLevel="0" collapsed="false">
      <c r="A800" s="37" t="s">
        <v>610</v>
      </c>
      <c r="B800" s="37" t="s">
        <v>273</v>
      </c>
      <c r="C800" s="37" t="n">
        <v>22</v>
      </c>
      <c r="D800" s="37" t="n">
        <v>20</v>
      </c>
      <c r="E800" s="37" t="n">
        <v>1</v>
      </c>
      <c r="F800" s="37" t="n">
        <v>1</v>
      </c>
      <c r="G800" s="37" t="n">
        <v>0</v>
      </c>
      <c r="H800" s="37" t="n">
        <v>1</v>
      </c>
      <c r="I800" s="37" t="n">
        <v>0</v>
      </c>
      <c r="J800" s="40" t="n">
        <f aca="false">IF(C800=0,"",D800/C800)</f>
        <v>0.909090909090909</v>
      </c>
    </row>
    <row r="801" customFormat="false" ht="15" hidden="false" customHeight="false" outlineLevel="0" collapsed="false">
      <c r="A801" s="37" t="s">
        <v>610</v>
      </c>
      <c r="B801" s="37" t="s">
        <v>274</v>
      </c>
      <c r="C801" s="37" t="n">
        <v>22</v>
      </c>
      <c r="D801" s="37" t="n">
        <v>19</v>
      </c>
      <c r="E801" s="37" t="n">
        <v>0</v>
      </c>
      <c r="F801" s="37" t="n">
        <v>0</v>
      </c>
      <c r="G801" s="37" t="n">
        <v>0</v>
      </c>
      <c r="H801" s="37" t="n">
        <v>0</v>
      </c>
      <c r="I801" s="37" t="n">
        <v>4</v>
      </c>
      <c r="J801" s="40" t="n">
        <f aca="false">IF(C801=0,"",D801/C801)</f>
        <v>0.863636363636364</v>
      </c>
    </row>
    <row r="802" customFormat="false" ht="15" hidden="false" customHeight="false" outlineLevel="0" collapsed="false">
      <c r="A802" s="37" t="s">
        <v>610</v>
      </c>
      <c r="B802" s="37" t="s">
        <v>275</v>
      </c>
      <c r="C802" s="37" t="n">
        <v>22</v>
      </c>
      <c r="D802" s="37" t="n">
        <v>22</v>
      </c>
      <c r="E802" s="37" t="n">
        <v>0</v>
      </c>
      <c r="F802" s="37" t="n">
        <v>3</v>
      </c>
      <c r="G802" s="37" t="n">
        <v>0</v>
      </c>
      <c r="H802" s="37" t="n">
        <v>0</v>
      </c>
      <c r="I802" s="37" t="n">
        <v>2</v>
      </c>
      <c r="J802" s="40" t="n">
        <f aca="false">IF(C802=0,"",D802/C802)</f>
        <v>1</v>
      </c>
    </row>
    <row r="803" customFormat="false" ht="15" hidden="false" customHeight="false" outlineLevel="0" collapsed="false">
      <c r="A803" s="37" t="s">
        <v>610</v>
      </c>
      <c r="B803" s="37" t="s">
        <v>276</v>
      </c>
      <c r="C803" s="37" t="n">
        <v>22</v>
      </c>
      <c r="D803" s="37" t="n">
        <v>20</v>
      </c>
      <c r="E803" s="37" t="n">
        <v>0</v>
      </c>
      <c r="F803" s="37" t="n">
        <v>1</v>
      </c>
      <c r="G803" s="37" t="n">
        <v>1</v>
      </c>
      <c r="H803" s="37" t="n">
        <v>5</v>
      </c>
      <c r="I803" s="37" t="n">
        <v>0</v>
      </c>
      <c r="J803" s="40" t="n">
        <f aca="false">IF(C803=0,"",D803/C803)</f>
        <v>0.909090909090909</v>
      </c>
    </row>
    <row r="804" customFormat="false" ht="15" hidden="false" customHeight="false" outlineLevel="0" collapsed="false">
      <c r="A804" s="37" t="s">
        <v>610</v>
      </c>
      <c r="B804" s="37" t="s">
        <v>277</v>
      </c>
      <c r="C804" s="37" t="n">
        <v>22</v>
      </c>
      <c r="D804" s="37" t="n">
        <v>22</v>
      </c>
      <c r="E804" s="37" t="n">
        <v>0</v>
      </c>
      <c r="F804" s="37" t="n">
        <v>1</v>
      </c>
      <c r="G804" s="37" t="n">
        <v>0</v>
      </c>
      <c r="H804" s="37" t="n">
        <v>2</v>
      </c>
      <c r="I804" s="37" t="n">
        <v>5</v>
      </c>
      <c r="J804" s="40" t="n">
        <f aca="false">IF(C804=0,"",D804/C804)</f>
        <v>1</v>
      </c>
    </row>
    <row r="805" customFormat="false" ht="15" hidden="false" customHeight="false" outlineLevel="0" collapsed="false">
      <c r="A805" s="37" t="s">
        <v>610</v>
      </c>
      <c r="B805" s="37" t="s">
        <v>278</v>
      </c>
      <c r="C805" s="37" t="n">
        <v>22</v>
      </c>
      <c r="D805" s="37" t="n">
        <v>21</v>
      </c>
      <c r="E805" s="37" t="n">
        <v>0</v>
      </c>
      <c r="F805" s="37" t="n">
        <v>2</v>
      </c>
      <c r="G805" s="37" t="n">
        <v>1</v>
      </c>
      <c r="H805" s="37" t="n">
        <v>2</v>
      </c>
      <c r="I805" s="37" t="n">
        <v>0</v>
      </c>
      <c r="J805" s="40" t="n">
        <f aca="false">IF(C805=0,"",D805/C805)</f>
        <v>0.954545454545455</v>
      </c>
    </row>
    <row r="806" customFormat="false" ht="15" hidden="false" customHeight="false" outlineLevel="0" collapsed="false">
      <c r="A806" s="37" t="s">
        <v>610</v>
      </c>
      <c r="B806" s="37" t="s">
        <v>279</v>
      </c>
      <c r="C806" s="37" t="n">
        <v>22</v>
      </c>
      <c r="D806" s="37" t="n">
        <v>21</v>
      </c>
      <c r="E806" s="37" t="n">
        <v>1</v>
      </c>
      <c r="F806" s="37" t="n">
        <v>0</v>
      </c>
      <c r="G806" s="37" t="n">
        <v>1</v>
      </c>
      <c r="H806" s="37" t="n">
        <v>3</v>
      </c>
      <c r="I806" s="37" t="n">
        <v>0</v>
      </c>
      <c r="J806" s="40" t="n">
        <f aca="false">IF(C806=0,"",D806/C806)</f>
        <v>0.954545454545455</v>
      </c>
    </row>
    <row r="807" customFormat="false" ht="15" hidden="false" customHeight="false" outlineLevel="0" collapsed="false">
      <c r="A807" s="37" t="s">
        <v>610</v>
      </c>
      <c r="B807" s="37" t="s">
        <v>280</v>
      </c>
      <c r="C807" s="37" t="n">
        <v>22</v>
      </c>
      <c r="D807" s="37" t="n">
        <v>21</v>
      </c>
      <c r="E807" s="37" t="n">
        <v>0</v>
      </c>
      <c r="F807" s="37" t="n">
        <v>0</v>
      </c>
      <c r="G807" s="37" t="n">
        <v>0</v>
      </c>
      <c r="H807" s="37" t="n">
        <v>0</v>
      </c>
      <c r="I807" s="37" t="n">
        <v>0</v>
      </c>
      <c r="J807" s="40" t="n">
        <f aca="false">IF(C807=0,"",D807/C807)</f>
        <v>0.954545454545455</v>
      </c>
    </row>
    <row r="808" customFormat="false" ht="15" hidden="false" customHeight="false" outlineLevel="0" collapsed="false">
      <c r="A808" s="37" t="s">
        <v>610</v>
      </c>
      <c r="B808" s="37" t="s">
        <v>281</v>
      </c>
      <c r="C808" s="37" t="n">
        <v>22</v>
      </c>
      <c r="D808" s="37" t="n">
        <v>19</v>
      </c>
      <c r="E808" s="37" t="n">
        <v>1</v>
      </c>
      <c r="F808" s="37" t="n">
        <v>0</v>
      </c>
      <c r="G808" s="37" t="n">
        <v>0</v>
      </c>
      <c r="H808" s="37" t="n">
        <v>3</v>
      </c>
      <c r="I808" s="37" t="n">
        <v>0</v>
      </c>
      <c r="J808" s="40" t="n">
        <f aca="false">IF(C808=0,"",D808/C808)</f>
        <v>0.863636363636364</v>
      </c>
    </row>
    <row r="809" customFormat="false" ht="15" hidden="false" customHeight="false" outlineLevel="0" collapsed="false">
      <c r="A809" s="37" t="s">
        <v>612</v>
      </c>
      <c r="B809" s="37" t="s">
        <v>270</v>
      </c>
      <c r="C809" s="37" t="n">
        <v>22</v>
      </c>
      <c r="D809" s="37" t="n">
        <v>22</v>
      </c>
      <c r="E809" s="37" t="n">
        <v>0</v>
      </c>
      <c r="F809" s="37" t="n">
        <v>1</v>
      </c>
      <c r="G809" s="37" t="n">
        <v>0</v>
      </c>
      <c r="H809" s="37" t="n">
        <v>1</v>
      </c>
      <c r="I809" s="37" t="n">
        <v>18</v>
      </c>
      <c r="J809" s="40" t="n">
        <f aca="false">IF(C809=0,"",D809/C809)</f>
        <v>1</v>
      </c>
    </row>
    <row r="810" customFormat="false" ht="15" hidden="false" customHeight="false" outlineLevel="0" collapsed="false">
      <c r="A810" s="37" t="s">
        <v>612</v>
      </c>
      <c r="B810" s="37" t="s">
        <v>271</v>
      </c>
      <c r="C810" s="37" t="n">
        <v>22</v>
      </c>
      <c r="D810" s="37" t="n">
        <v>21</v>
      </c>
      <c r="E810" s="37" t="n">
        <v>1</v>
      </c>
      <c r="F810" s="37" t="n">
        <v>0</v>
      </c>
      <c r="G810" s="37" t="n">
        <v>0</v>
      </c>
      <c r="H810" s="37" t="n">
        <v>5</v>
      </c>
      <c r="I810" s="37" t="n">
        <v>17</v>
      </c>
      <c r="J810" s="40" t="n">
        <f aca="false">IF(C810=0,"",D810/C810)</f>
        <v>0.954545454545455</v>
      </c>
    </row>
    <row r="811" customFormat="false" ht="15" hidden="false" customHeight="false" outlineLevel="0" collapsed="false">
      <c r="A811" s="37" t="s">
        <v>612</v>
      </c>
      <c r="B811" s="37" t="s">
        <v>272</v>
      </c>
      <c r="C811" s="37" t="n">
        <v>22</v>
      </c>
      <c r="D811" s="37" t="n">
        <v>18</v>
      </c>
      <c r="E811" s="37" t="n">
        <v>1</v>
      </c>
      <c r="F811" s="37" t="n">
        <v>0</v>
      </c>
      <c r="G811" s="37" t="n">
        <v>1</v>
      </c>
      <c r="H811" s="37" t="n">
        <v>1</v>
      </c>
      <c r="I811" s="37" t="n">
        <v>13</v>
      </c>
      <c r="J811" s="40" t="n">
        <f aca="false">IF(C811=0,"",D811/C811)</f>
        <v>0.818181818181818</v>
      </c>
    </row>
    <row r="812" customFormat="false" ht="15" hidden="false" customHeight="false" outlineLevel="0" collapsed="false">
      <c r="A812" s="37" t="s">
        <v>612</v>
      </c>
      <c r="B812" s="37" t="s">
        <v>273</v>
      </c>
      <c r="C812" s="37" t="n">
        <v>22</v>
      </c>
      <c r="D812" s="37" t="n">
        <v>22</v>
      </c>
      <c r="E812" s="37" t="n">
        <v>1</v>
      </c>
      <c r="F812" s="37" t="n">
        <v>2</v>
      </c>
      <c r="G812" s="37" t="n">
        <v>0</v>
      </c>
      <c r="H812" s="37" t="n">
        <v>3</v>
      </c>
      <c r="I812" s="37" t="n">
        <v>6</v>
      </c>
      <c r="J812" s="40" t="n">
        <f aca="false">IF(C812=0,"",D812/C812)</f>
        <v>1</v>
      </c>
    </row>
    <row r="813" customFormat="false" ht="15" hidden="false" customHeight="false" outlineLevel="0" collapsed="false">
      <c r="A813" s="37" t="s">
        <v>612</v>
      </c>
      <c r="B813" s="37" t="s">
        <v>274</v>
      </c>
      <c r="C813" s="37" t="n">
        <v>22</v>
      </c>
      <c r="D813" s="37" t="n">
        <v>22</v>
      </c>
      <c r="E813" s="37" t="n">
        <v>0</v>
      </c>
      <c r="F813" s="37" t="n">
        <v>1</v>
      </c>
      <c r="G813" s="37" t="n">
        <v>0</v>
      </c>
      <c r="H813" s="37" t="n">
        <v>2</v>
      </c>
      <c r="I813" s="37" t="n">
        <v>5</v>
      </c>
      <c r="J813" s="40" t="n">
        <f aca="false">IF(C813=0,"",D813/C813)</f>
        <v>1</v>
      </c>
    </row>
    <row r="814" customFormat="false" ht="15" hidden="false" customHeight="false" outlineLevel="0" collapsed="false">
      <c r="A814" s="37" t="s">
        <v>612</v>
      </c>
      <c r="B814" s="37" t="s">
        <v>275</v>
      </c>
      <c r="C814" s="37" t="n">
        <v>22</v>
      </c>
      <c r="D814" s="37" t="n">
        <v>21</v>
      </c>
      <c r="E814" s="37" t="n">
        <v>0</v>
      </c>
      <c r="F814" s="37" t="n">
        <v>1</v>
      </c>
      <c r="G814" s="37" t="n">
        <v>0</v>
      </c>
      <c r="H814" s="37" t="n">
        <v>1</v>
      </c>
      <c r="I814" s="37" t="n">
        <v>66</v>
      </c>
      <c r="J814" s="40" t="n">
        <f aca="false">IF(C814=0,"",D814/C814)</f>
        <v>0.954545454545455</v>
      </c>
    </row>
    <row r="815" customFormat="false" ht="15" hidden="false" customHeight="false" outlineLevel="0" collapsed="false">
      <c r="A815" s="37" t="s">
        <v>612</v>
      </c>
      <c r="B815" s="37" t="s">
        <v>276</v>
      </c>
      <c r="C815" s="37" t="n">
        <v>22</v>
      </c>
      <c r="D815" s="37" t="n">
        <v>20</v>
      </c>
      <c r="E815" s="37" t="n">
        <v>0</v>
      </c>
      <c r="F815" s="37" t="n">
        <v>0</v>
      </c>
      <c r="G815" s="37" t="n">
        <v>1</v>
      </c>
      <c r="H815" s="37" t="n">
        <v>2</v>
      </c>
      <c r="I815" s="37" t="n">
        <v>28</v>
      </c>
      <c r="J815" s="40" t="n">
        <f aca="false">IF(C815=0,"",D815/C815)</f>
        <v>0.909090909090909</v>
      </c>
    </row>
    <row r="816" customFormat="false" ht="15" hidden="false" customHeight="false" outlineLevel="0" collapsed="false">
      <c r="A816" s="37" t="s">
        <v>612</v>
      </c>
      <c r="B816" s="37" t="s">
        <v>277</v>
      </c>
      <c r="C816" s="37" t="n">
        <v>22</v>
      </c>
      <c r="D816" s="37" t="n">
        <v>17</v>
      </c>
      <c r="E816" s="37" t="n">
        <v>1</v>
      </c>
      <c r="F816" s="37" t="n">
        <v>1</v>
      </c>
      <c r="G816" s="37" t="n">
        <v>0</v>
      </c>
      <c r="H816" s="37" t="n">
        <v>2</v>
      </c>
      <c r="I816" s="37" t="n">
        <v>5</v>
      </c>
      <c r="J816" s="40" t="n">
        <f aca="false">IF(C816=0,"",D816/C816)</f>
        <v>0.772727272727273</v>
      </c>
    </row>
    <row r="817" customFormat="false" ht="15" hidden="false" customHeight="false" outlineLevel="0" collapsed="false">
      <c r="A817" s="37" t="s">
        <v>612</v>
      </c>
      <c r="B817" s="37" t="s">
        <v>278</v>
      </c>
      <c r="C817" s="37" t="n">
        <v>22</v>
      </c>
      <c r="D817" s="37" t="n">
        <v>22</v>
      </c>
      <c r="E817" s="37" t="n">
        <v>0</v>
      </c>
      <c r="F817" s="37" t="n">
        <v>1</v>
      </c>
      <c r="G817" s="37" t="n">
        <v>0</v>
      </c>
      <c r="H817" s="37" t="n">
        <v>2</v>
      </c>
      <c r="I817" s="37" t="n">
        <v>8</v>
      </c>
      <c r="J817" s="40" t="n">
        <f aca="false">IF(C817=0,"",D817/C817)</f>
        <v>1</v>
      </c>
    </row>
    <row r="818" customFormat="false" ht="15" hidden="false" customHeight="false" outlineLevel="0" collapsed="false">
      <c r="A818" s="37" t="s">
        <v>612</v>
      </c>
      <c r="B818" s="37" t="s">
        <v>279</v>
      </c>
      <c r="C818" s="37" t="n">
        <v>22</v>
      </c>
      <c r="D818" s="37" t="n">
        <v>22</v>
      </c>
      <c r="E818" s="37" t="n">
        <v>0</v>
      </c>
      <c r="F818" s="37" t="n">
        <v>0</v>
      </c>
      <c r="G818" s="37" t="n">
        <v>0</v>
      </c>
      <c r="H818" s="37" t="n">
        <v>2</v>
      </c>
      <c r="I818" s="37" t="n">
        <v>30</v>
      </c>
      <c r="J818" s="40" t="n">
        <f aca="false">IF(C818=0,"",D818/C818)</f>
        <v>1</v>
      </c>
    </row>
    <row r="819" customFormat="false" ht="15" hidden="false" customHeight="false" outlineLevel="0" collapsed="false">
      <c r="A819" s="37" t="s">
        <v>612</v>
      </c>
      <c r="B819" s="37" t="s">
        <v>280</v>
      </c>
      <c r="C819" s="37" t="n">
        <v>22</v>
      </c>
      <c r="D819" s="37" t="n">
        <v>20</v>
      </c>
      <c r="E819" s="37" t="n">
        <v>0</v>
      </c>
      <c r="F819" s="37" t="n">
        <v>0</v>
      </c>
      <c r="G819" s="37" t="n">
        <v>0</v>
      </c>
      <c r="H819" s="37" t="n">
        <v>2</v>
      </c>
      <c r="I819" s="37" t="n">
        <v>6</v>
      </c>
      <c r="J819" s="40" t="n">
        <f aca="false">IF(C819=0,"",D819/C819)</f>
        <v>0.909090909090909</v>
      </c>
    </row>
    <row r="820" customFormat="false" ht="15" hidden="false" customHeight="false" outlineLevel="0" collapsed="false">
      <c r="A820" s="37" t="s">
        <v>612</v>
      </c>
      <c r="B820" s="37" t="s">
        <v>281</v>
      </c>
      <c r="C820" s="37" t="n">
        <v>22</v>
      </c>
      <c r="D820" s="37" t="n">
        <v>20</v>
      </c>
      <c r="E820" s="37" t="n">
        <v>2</v>
      </c>
      <c r="F820" s="37" t="n">
        <v>1</v>
      </c>
      <c r="G820" s="37" t="n">
        <v>1</v>
      </c>
      <c r="H820" s="37" t="n">
        <v>2</v>
      </c>
      <c r="I820" s="37" t="n">
        <v>17</v>
      </c>
      <c r="J820" s="40" t="n">
        <f aca="false">IF(C820=0,"",D820/C820)</f>
        <v>0.909090909090909</v>
      </c>
    </row>
    <row r="821" customFormat="false" ht="15" hidden="false" customHeight="false" outlineLevel="0" collapsed="false">
      <c r="A821" s="37" t="s">
        <v>614</v>
      </c>
      <c r="B821" s="37" t="s">
        <v>275</v>
      </c>
      <c r="C821" s="37" t="n">
        <v>22</v>
      </c>
      <c r="D821" s="37" t="n">
        <v>19</v>
      </c>
      <c r="E821" s="37" t="n">
        <v>0</v>
      </c>
      <c r="F821" s="37" t="n">
        <v>1</v>
      </c>
      <c r="G821" s="37" t="n">
        <v>0</v>
      </c>
      <c r="H821" s="37" t="n">
        <v>1</v>
      </c>
      <c r="I821" s="37" t="n">
        <v>0</v>
      </c>
      <c r="J821" s="40" t="n">
        <f aca="false">IF(C821=0,"",D821/C821)</f>
        <v>0.863636363636364</v>
      </c>
    </row>
    <row r="822" customFormat="false" ht="15" hidden="false" customHeight="false" outlineLevel="0" collapsed="false">
      <c r="A822" s="37" t="s">
        <v>614</v>
      </c>
      <c r="B822" s="37" t="s">
        <v>276</v>
      </c>
      <c r="C822" s="37" t="n">
        <v>22</v>
      </c>
      <c r="D822" s="37" t="n">
        <v>18</v>
      </c>
      <c r="E822" s="37" t="n">
        <v>1</v>
      </c>
      <c r="F822" s="37" t="n">
        <v>3</v>
      </c>
      <c r="G822" s="37" t="n">
        <v>0</v>
      </c>
      <c r="H822" s="37" t="n">
        <v>3</v>
      </c>
      <c r="I822" s="37" t="n">
        <v>0</v>
      </c>
      <c r="J822" s="40" t="n">
        <f aca="false">IF(C822=0,"",D822/C822)</f>
        <v>0.818181818181818</v>
      </c>
    </row>
    <row r="823" customFormat="false" ht="15" hidden="false" customHeight="false" outlineLevel="0" collapsed="false">
      <c r="A823" s="37" t="s">
        <v>614</v>
      </c>
      <c r="B823" s="37" t="s">
        <v>277</v>
      </c>
      <c r="C823" s="37" t="n">
        <v>22</v>
      </c>
      <c r="D823" s="37" t="n">
        <v>21</v>
      </c>
      <c r="E823" s="37" t="n">
        <v>0</v>
      </c>
      <c r="F823" s="37" t="n">
        <v>0</v>
      </c>
      <c r="G823" s="37" t="n">
        <v>1</v>
      </c>
      <c r="H823" s="37" t="n">
        <v>1</v>
      </c>
      <c r="I823" s="37" t="n">
        <v>0</v>
      </c>
      <c r="J823" s="40" t="n">
        <f aca="false">IF(C823=0,"",D823/C823)</f>
        <v>0.954545454545455</v>
      </c>
    </row>
    <row r="824" customFormat="false" ht="15" hidden="false" customHeight="false" outlineLevel="0" collapsed="false">
      <c r="A824" s="37" t="s">
        <v>614</v>
      </c>
      <c r="B824" s="37" t="s">
        <v>278</v>
      </c>
      <c r="C824" s="37" t="n">
        <v>22</v>
      </c>
      <c r="D824" s="37" t="n">
        <v>20</v>
      </c>
      <c r="E824" s="37" t="n">
        <v>0</v>
      </c>
      <c r="F824" s="37" t="n">
        <v>1</v>
      </c>
      <c r="G824" s="37" t="n">
        <v>0</v>
      </c>
      <c r="H824" s="37" t="n">
        <v>1</v>
      </c>
      <c r="I824" s="37" t="n">
        <v>4</v>
      </c>
      <c r="J824" s="40" t="n">
        <f aca="false">IF(C824=0,"",D824/C824)</f>
        <v>0.909090909090909</v>
      </c>
    </row>
    <row r="825" customFormat="false" ht="15" hidden="false" customHeight="false" outlineLevel="0" collapsed="false">
      <c r="A825" s="37" t="s">
        <v>614</v>
      </c>
      <c r="B825" s="37" t="s">
        <v>279</v>
      </c>
      <c r="C825" s="37" t="n">
        <v>22</v>
      </c>
      <c r="D825" s="37" t="n">
        <v>19</v>
      </c>
      <c r="E825" s="37" t="n">
        <v>0</v>
      </c>
      <c r="F825" s="37" t="n">
        <v>1</v>
      </c>
      <c r="G825" s="37" t="n">
        <v>1</v>
      </c>
      <c r="H825" s="37" t="n">
        <v>3</v>
      </c>
      <c r="I825" s="37" t="n">
        <v>4</v>
      </c>
      <c r="J825" s="40" t="n">
        <f aca="false">IF(C825=0,"",D825/C825)</f>
        <v>0.863636363636364</v>
      </c>
    </row>
    <row r="826" customFormat="false" ht="15" hidden="false" customHeight="false" outlineLevel="0" collapsed="false">
      <c r="A826" s="37" t="s">
        <v>614</v>
      </c>
      <c r="B826" s="37" t="s">
        <v>280</v>
      </c>
      <c r="C826" s="37" t="n">
        <v>22</v>
      </c>
      <c r="D826" s="37" t="n">
        <v>21</v>
      </c>
      <c r="E826" s="37" t="n">
        <v>0</v>
      </c>
      <c r="F826" s="37" t="n">
        <v>0</v>
      </c>
      <c r="G826" s="37" t="n">
        <v>1</v>
      </c>
      <c r="H826" s="37" t="n">
        <v>1</v>
      </c>
      <c r="I826" s="37" t="n">
        <v>2</v>
      </c>
      <c r="J826" s="40" t="n">
        <f aca="false">IF(C826=0,"",D826/C826)</f>
        <v>0.954545454545455</v>
      </c>
    </row>
    <row r="827" customFormat="false" ht="15" hidden="false" customHeight="false" outlineLevel="0" collapsed="false">
      <c r="A827" s="37" t="s">
        <v>614</v>
      </c>
      <c r="B827" s="37" t="s">
        <v>281</v>
      </c>
      <c r="C827" s="37" t="n">
        <v>22</v>
      </c>
      <c r="D827" s="37" t="n">
        <v>19</v>
      </c>
      <c r="E827" s="37" t="n">
        <v>0</v>
      </c>
      <c r="F827" s="37" t="n">
        <v>2</v>
      </c>
      <c r="G827" s="37" t="n">
        <v>0</v>
      </c>
      <c r="H827" s="37" t="n">
        <v>4</v>
      </c>
      <c r="I827" s="37" t="n">
        <v>0</v>
      </c>
      <c r="J827" s="40" t="n">
        <f aca="false">IF(C827=0,"",D827/C827)</f>
        <v>0.863636363636364</v>
      </c>
    </row>
    <row r="828" customFormat="false" ht="15" hidden="false" customHeight="false" outlineLevel="0" collapsed="false">
      <c r="A828" s="37" t="s">
        <v>605</v>
      </c>
      <c r="B828" s="37" t="s">
        <v>270</v>
      </c>
      <c r="C828" s="37" t="n">
        <v>22</v>
      </c>
      <c r="D828" s="37" t="n">
        <v>22</v>
      </c>
      <c r="E828" s="37" t="n">
        <v>2</v>
      </c>
      <c r="F828" s="37" t="n">
        <v>1</v>
      </c>
      <c r="G828" s="37" t="n">
        <v>0</v>
      </c>
      <c r="H828" s="37" t="n">
        <v>1</v>
      </c>
      <c r="I828" s="37" t="n">
        <v>2</v>
      </c>
      <c r="J828" s="40" t="n">
        <f aca="false">IF(C828=0,"",D828/C828)</f>
        <v>1</v>
      </c>
    </row>
    <row r="829" customFormat="false" ht="15" hidden="false" customHeight="false" outlineLevel="0" collapsed="false">
      <c r="A829" s="37" t="s">
        <v>605</v>
      </c>
      <c r="B829" s="37" t="s">
        <v>271</v>
      </c>
      <c r="C829" s="37" t="n">
        <v>22</v>
      </c>
      <c r="D829" s="37" t="n">
        <v>20</v>
      </c>
      <c r="E829" s="37" t="n">
        <v>0</v>
      </c>
      <c r="F829" s="37" t="n">
        <v>0</v>
      </c>
      <c r="G829" s="37" t="n">
        <v>0</v>
      </c>
      <c r="H829" s="37" t="n">
        <v>3</v>
      </c>
      <c r="I829" s="37" t="n">
        <v>0</v>
      </c>
      <c r="J829" s="40" t="n">
        <f aca="false">IF(C829=0,"",D829/C829)</f>
        <v>0.909090909090909</v>
      </c>
    </row>
    <row r="830" customFormat="false" ht="15" hidden="false" customHeight="false" outlineLevel="0" collapsed="false">
      <c r="A830" s="37" t="s">
        <v>605</v>
      </c>
      <c r="B830" s="37" t="s">
        <v>272</v>
      </c>
      <c r="C830" s="37" t="n">
        <v>22</v>
      </c>
      <c r="D830" s="37" t="n">
        <v>20</v>
      </c>
      <c r="E830" s="37" t="n">
        <v>1</v>
      </c>
      <c r="F830" s="37" t="n">
        <v>0</v>
      </c>
      <c r="G830" s="37" t="n">
        <v>0</v>
      </c>
      <c r="H830" s="37" t="n">
        <v>4</v>
      </c>
      <c r="I830" s="37" t="n">
        <v>1</v>
      </c>
      <c r="J830" s="40" t="n">
        <f aca="false">IF(C830=0,"",D830/C830)</f>
        <v>0.909090909090909</v>
      </c>
    </row>
    <row r="831" customFormat="false" ht="15" hidden="false" customHeight="false" outlineLevel="0" collapsed="false">
      <c r="A831" s="37" t="s">
        <v>605</v>
      </c>
      <c r="B831" s="37" t="s">
        <v>273</v>
      </c>
      <c r="C831" s="37" t="n">
        <v>22</v>
      </c>
      <c r="D831" s="37" t="n">
        <v>22</v>
      </c>
      <c r="E831" s="37" t="n">
        <v>0</v>
      </c>
      <c r="F831" s="37" t="n">
        <v>0</v>
      </c>
      <c r="G831" s="37" t="n">
        <v>0</v>
      </c>
      <c r="H831" s="37" t="n">
        <v>1</v>
      </c>
      <c r="I831" s="37" t="n">
        <v>7</v>
      </c>
      <c r="J831" s="40" t="n">
        <f aca="false">IF(C831=0,"",D831/C831)</f>
        <v>1</v>
      </c>
    </row>
    <row r="832" customFormat="false" ht="15" hidden="false" customHeight="false" outlineLevel="0" collapsed="false">
      <c r="A832" s="37" t="s">
        <v>605</v>
      </c>
      <c r="B832" s="37" t="s">
        <v>274</v>
      </c>
      <c r="C832" s="37" t="n">
        <v>22</v>
      </c>
      <c r="D832" s="37" t="n">
        <v>22</v>
      </c>
      <c r="E832" s="37" t="n">
        <v>1</v>
      </c>
      <c r="F832" s="37" t="n">
        <v>0</v>
      </c>
      <c r="G832" s="37" t="n">
        <v>0</v>
      </c>
      <c r="H832" s="37" t="n">
        <v>0</v>
      </c>
      <c r="I832" s="37" t="n">
        <v>2</v>
      </c>
      <c r="J832" s="40" t="n">
        <f aca="false">IF(C832=0,"",D832/C832)</f>
        <v>1</v>
      </c>
    </row>
    <row r="833" customFormat="false" ht="15" hidden="false" customHeight="false" outlineLevel="0" collapsed="false">
      <c r="A833" s="37" t="s">
        <v>605</v>
      </c>
      <c r="B833" s="37" t="s">
        <v>275</v>
      </c>
      <c r="C833" s="37" t="n">
        <v>22</v>
      </c>
      <c r="D833" s="37" t="n">
        <v>19</v>
      </c>
      <c r="E833" s="37" t="n">
        <v>1</v>
      </c>
      <c r="F833" s="37" t="n">
        <v>0</v>
      </c>
      <c r="G833" s="37" t="n">
        <v>1</v>
      </c>
      <c r="H833" s="37" t="n">
        <v>0</v>
      </c>
      <c r="I833" s="37" t="n">
        <v>5</v>
      </c>
      <c r="J833" s="40" t="n">
        <f aca="false">IF(C833=0,"",D833/C833)</f>
        <v>0.863636363636364</v>
      </c>
    </row>
    <row r="834" customFormat="false" ht="15" hidden="false" customHeight="false" outlineLevel="0" collapsed="false">
      <c r="A834" s="37" t="s">
        <v>605</v>
      </c>
      <c r="B834" s="37" t="s">
        <v>276</v>
      </c>
      <c r="C834" s="37" t="n">
        <v>22</v>
      </c>
      <c r="D834" s="37" t="n">
        <v>20</v>
      </c>
      <c r="E834" s="37" t="n">
        <v>0</v>
      </c>
      <c r="F834" s="37" t="n">
        <v>2</v>
      </c>
      <c r="G834" s="37" t="n">
        <v>0</v>
      </c>
      <c r="H834" s="37" t="n">
        <v>2</v>
      </c>
      <c r="I834" s="37" t="n">
        <v>6</v>
      </c>
      <c r="J834" s="40" t="n">
        <f aca="false">IF(C834=0,"",D834/C834)</f>
        <v>0.909090909090909</v>
      </c>
    </row>
    <row r="835" customFormat="false" ht="15" hidden="false" customHeight="false" outlineLevel="0" collapsed="false">
      <c r="A835" s="37" t="s">
        <v>605</v>
      </c>
      <c r="B835" s="37" t="s">
        <v>277</v>
      </c>
      <c r="C835" s="37" t="n">
        <v>22</v>
      </c>
      <c r="D835" s="37" t="n">
        <v>21</v>
      </c>
      <c r="E835" s="37" t="n">
        <v>1</v>
      </c>
      <c r="F835" s="37" t="n">
        <v>2</v>
      </c>
      <c r="G835" s="37" t="n">
        <v>1</v>
      </c>
      <c r="H835" s="37" t="n">
        <v>3</v>
      </c>
      <c r="I835" s="37" t="n">
        <v>1</v>
      </c>
      <c r="J835" s="40" t="n">
        <f aca="false">IF(C835=0,"",D835/C835)</f>
        <v>0.954545454545455</v>
      </c>
    </row>
    <row r="836" customFormat="false" ht="15" hidden="false" customHeight="false" outlineLevel="0" collapsed="false">
      <c r="A836" s="37" t="s">
        <v>605</v>
      </c>
      <c r="B836" s="37" t="s">
        <v>278</v>
      </c>
      <c r="C836" s="37" t="n">
        <v>22</v>
      </c>
      <c r="D836" s="37" t="n">
        <v>19</v>
      </c>
      <c r="E836" s="37" t="n">
        <v>0</v>
      </c>
      <c r="F836" s="37" t="n">
        <v>1</v>
      </c>
      <c r="G836" s="37" t="n">
        <v>0</v>
      </c>
      <c r="H836" s="37" t="n">
        <v>2</v>
      </c>
      <c r="I836" s="37" t="n">
        <v>7</v>
      </c>
      <c r="J836" s="40" t="n">
        <f aca="false">IF(C836=0,"",D836/C836)</f>
        <v>0.863636363636364</v>
      </c>
    </row>
    <row r="837" customFormat="false" ht="15" hidden="false" customHeight="false" outlineLevel="0" collapsed="false">
      <c r="A837" s="37" t="s">
        <v>605</v>
      </c>
      <c r="B837" s="37" t="s">
        <v>279</v>
      </c>
      <c r="C837" s="37" t="n">
        <v>22</v>
      </c>
      <c r="D837" s="37" t="n">
        <v>20</v>
      </c>
      <c r="E837" s="37" t="n">
        <v>1</v>
      </c>
      <c r="F837" s="37" t="n">
        <v>1</v>
      </c>
      <c r="G837" s="37" t="n">
        <v>1</v>
      </c>
      <c r="H837" s="37" t="n">
        <v>3</v>
      </c>
      <c r="I837" s="37" t="n">
        <v>1</v>
      </c>
      <c r="J837" s="40" t="n">
        <f aca="false">IF(C837=0,"",D837/C837)</f>
        <v>0.909090909090909</v>
      </c>
    </row>
    <row r="838" customFormat="false" ht="15" hidden="false" customHeight="false" outlineLevel="0" collapsed="false">
      <c r="A838" s="37" t="s">
        <v>605</v>
      </c>
      <c r="B838" s="37" t="s">
        <v>280</v>
      </c>
      <c r="C838" s="37" t="n">
        <v>22</v>
      </c>
      <c r="D838" s="37" t="n">
        <v>21</v>
      </c>
      <c r="E838" s="37" t="n">
        <v>1</v>
      </c>
      <c r="F838" s="37" t="n">
        <v>0</v>
      </c>
      <c r="G838" s="37" t="n">
        <v>0</v>
      </c>
      <c r="H838" s="37" t="n">
        <v>1</v>
      </c>
      <c r="I838" s="37" t="n">
        <v>8</v>
      </c>
      <c r="J838" s="40" t="n">
        <f aca="false">IF(C838=0,"",D838/C838)</f>
        <v>0.954545454545455</v>
      </c>
    </row>
    <row r="839" customFormat="false" ht="15" hidden="false" customHeight="false" outlineLevel="0" collapsed="false">
      <c r="A839" s="37" t="s">
        <v>605</v>
      </c>
      <c r="B839" s="37" t="s">
        <v>281</v>
      </c>
      <c r="C839" s="37" t="n">
        <v>22</v>
      </c>
      <c r="D839" s="37" t="n">
        <v>20</v>
      </c>
      <c r="E839" s="37" t="n">
        <v>2</v>
      </c>
      <c r="F839" s="37" t="n">
        <v>0</v>
      </c>
      <c r="G839" s="37" t="n">
        <v>0</v>
      </c>
      <c r="H839" s="37" t="n">
        <v>1</v>
      </c>
      <c r="I839" s="37" t="n">
        <v>0</v>
      </c>
      <c r="J839" s="40" t="n">
        <f aca="false">IF(C839=0,"",D839/C839)</f>
        <v>0.909090909090909</v>
      </c>
    </row>
    <row r="840" customFormat="false" ht="15" hidden="false" customHeight="false" outlineLevel="0" collapsed="false">
      <c r="A840" s="37" t="s">
        <v>616</v>
      </c>
      <c r="B840" s="37" t="s">
        <v>270</v>
      </c>
      <c r="C840" s="37" t="n">
        <v>22</v>
      </c>
      <c r="D840" s="37" t="n">
        <v>21</v>
      </c>
      <c r="E840" s="37" t="n">
        <v>0</v>
      </c>
      <c r="F840" s="37" t="n">
        <v>1</v>
      </c>
      <c r="G840" s="37" t="n">
        <v>0</v>
      </c>
      <c r="H840" s="37" t="n">
        <v>1</v>
      </c>
      <c r="I840" s="37" t="n">
        <v>14</v>
      </c>
      <c r="J840" s="40" t="n">
        <f aca="false">IF(C840=0,"",D840/C840)</f>
        <v>0.954545454545455</v>
      </c>
    </row>
    <row r="841" customFormat="false" ht="15" hidden="false" customHeight="false" outlineLevel="0" collapsed="false">
      <c r="A841" s="37" t="s">
        <v>616</v>
      </c>
      <c r="B841" s="37" t="s">
        <v>271</v>
      </c>
      <c r="C841" s="37" t="n">
        <v>22</v>
      </c>
      <c r="D841" s="37" t="n">
        <v>19</v>
      </c>
      <c r="E841" s="37" t="n">
        <v>0</v>
      </c>
      <c r="F841" s="37" t="n">
        <v>0</v>
      </c>
      <c r="G841" s="37" t="n">
        <v>0</v>
      </c>
      <c r="H841" s="37" t="n">
        <v>3</v>
      </c>
      <c r="I841" s="37" t="n">
        <v>19</v>
      </c>
      <c r="J841" s="40" t="n">
        <f aca="false">IF(C841=0,"",D841/C841)</f>
        <v>0.863636363636364</v>
      </c>
    </row>
    <row r="842" customFormat="false" ht="15" hidden="false" customHeight="false" outlineLevel="0" collapsed="false">
      <c r="A842" s="37" t="s">
        <v>616</v>
      </c>
      <c r="B842" s="37" t="s">
        <v>272</v>
      </c>
      <c r="C842" s="37" t="n">
        <v>22</v>
      </c>
      <c r="D842" s="37" t="n">
        <v>21</v>
      </c>
      <c r="E842" s="37" t="n">
        <v>0</v>
      </c>
      <c r="F842" s="37" t="n">
        <v>0</v>
      </c>
      <c r="G842" s="37" t="n">
        <v>1</v>
      </c>
      <c r="H842" s="37" t="n">
        <v>0</v>
      </c>
      <c r="I842" s="37" t="n">
        <v>5</v>
      </c>
      <c r="J842" s="40" t="n">
        <f aca="false">IF(C842=0,"",D842/C842)</f>
        <v>0.954545454545455</v>
      </c>
    </row>
    <row r="843" customFormat="false" ht="15" hidden="false" customHeight="false" outlineLevel="0" collapsed="false">
      <c r="A843" s="37" t="s">
        <v>616</v>
      </c>
      <c r="B843" s="37" t="s">
        <v>273</v>
      </c>
      <c r="C843" s="37" t="n">
        <v>22</v>
      </c>
      <c r="D843" s="37" t="n">
        <v>20</v>
      </c>
      <c r="E843" s="37" t="n">
        <v>0</v>
      </c>
      <c r="F843" s="37" t="n">
        <v>0</v>
      </c>
      <c r="G843" s="37" t="n">
        <v>1</v>
      </c>
      <c r="H843" s="37" t="n">
        <v>0</v>
      </c>
      <c r="I843" s="37" t="n">
        <v>28</v>
      </c>
      <c r="J843" s="40" t="n">
        <f aca="false">IF(C843=0,"",D843/C843)</f>
        <v>0.909090909090909</v>
      </c>
    </row>
    <row r="844" customFormat="false" ht="15" hidden="false" customHeight="false" outlineLevel="0" collapsed="false">
      <c r="A844" s="37" t="s">
        <v>616</v>
      </c>
      <c r="B844" s="37" t="s">
        <v>274</v>
      </c>
      <c r="C844" s="37" t="n">
        <v>22</v>
      </c>
      <c r="D844" s="37" t="n">
        <v>21</v>
      </c>
      <c r="E844" s="37" t="n">
        <v>1</v>
      </c>
      <c r="F844" s="37" t="n">
        <v>0</v>
      </c>
      <c r="G844" s="37" t="n">
        <v>1</v>
      </c>
      <c r="H844" s="37" t="n">
        <v>0</v>
      </c>
      <c r="I844" s="37" t="n">
        <v>31</v>
      </c>
      <c r="J844" s="40" t="n">
        <f aca="false">IF(C844=0,"",D844/C844)</f>
        <v>0.954545454545455</v>
      </c>
    </row>
    <row r="845" customFormat="false" ht="15" hidden="false" customHeight="false" outlineLevel="0" collapsed="false">
      <c r="A845" s="37" t="s">
        <v>616</v>
      </c>
      <c r="B845" s="37" t="s">
        <v>275</v>
      </c>
      <c r="C845" s="37" t="n">
        <v>22</v>
      </c>
      <c r="D845" s="37" t="n">
        <v>22</v>
      </c>
      <c r="E845" s="37" t="n">
        <v>0</v>
      </c>
      <c r="F845" s="37" t="n">
        <v>0</v>
      </c>
      <c r="G845" s="37" t="n">
        <v>1</v>
      </c>
      <c r="H845" s="37" t="n">
        <v>1</v>
      </c>
      <c r="I845" s="37" t="n">
        <v>16</v>
      </c>
      <c r="J845" s="40" t="n">
        <f aca="false">IF(C845=0,"",D845/C845)</f>
        <v>1</v>
      </c>
    </row>
    <row r="846" customFormat="false" ht="15" hidden="false" customHeight="false" outlineLevel="0" collapsed="false">
      <c r="A846" s="37" t="s">
        <v>616</v>
      </c>
      <c r="B846" s="37" t="s">
        <v>276</v>
      </c>
      <c r="C846" s="37" t="n">
        <v>22</v>
      </c>
      <c r="D846" s="37" t="n">
        <v>21</v>
      </c>
      <c r="E846" s="37" t="n">
        <v>0</v>
      </c>
      <c r="F846" s="37" t="n">
        <v>0</v>
      </c>
      <c r="G846" s="37" t="n">
        <v>0</v>
      </c>
      <c r="H846" s="37" t="n">
        <v>0</v>
      </c>
      <c r="I846" s="37" t="n">
        <v>21</v>
      </c>
      <c r="J846" s="40" t="n">
        <f aca="false">IF(C846=0,"",D846/C846)</f>
        <v>0.954545454545455</v>
      </c>
    </row>
    <row r="847" customFormat="false" ht="15" hidden="false" customHeight="false" outlineLevel="0" collapsed="false">
      <c r="A847" s="37" t="s">
        <v>616</v>
      </c>
      <c r="B847" s="37" t="s">
        <v>277</v>
      </c>
      <c r="C847" s="37" t="n">
        <v>22</v>
      </c>
      <c r="D847" s="37" t="n">
        <v>20</v>
      </c>
      <c r="E847" s="37" t="n">
        <v>1</v>
      </c>
      <c r="F847" s="37" t="n">
        <v>0</v>
      </c>
      <c r="G847" s="37" t="n">
        <v>0</v>
      </c>
      <c r="H847" s="37" t="n">
        <v>1</v>
      </c>
      <c r="I847" s="37" t="n">
        <v>13</v>
      </c>
      <c r="J847" s="40" t="n">
        <f aca="false">IF(C847=0,"",D847/C847)</f>
        <v>0.909090909090909</v>
      </c>
    </row>
    <row r="848" customFormat="false" ht="15" hidden="false" customHeight="false" outlineLevel="0" collapsed="false">
      <c r="A848" s="37" t="s">
        <v>616</v>
      </c>
      <c r="B848" s="37" t="s">
        <v>278</v>
      </c>
      <c r="C848" s="37" t="n">
        <v>22</v>
      </c>
      <c r="D848" s="37" t="n">
        <v>20</v>
      </c>
      <c r="E848" s="37" t="n">
        <v>1</v>
      </c>
      <c r="F848" s="37" t="n">
        <v>0</v>
      </c>
      <c r="G848" s="37" t="n">
        <v>0</v>
      </c>
      <c r="H848" s="37" t="n">
        <v>0</v>
      </c>
      <c r="I848" s="37" t="n">
        <v>6</v>
      </c>
      <c r="J848" s="40" t="n">
        <f aca="false">IF(C848=0,"",D848/C848)</f>
        <v>0.909090909090909</v>
      </c>
    </row>
    <row r="849" customFormat="false" ht="15" hidden="false" customHeight="false" outlineLevel="0" collapsed="false">
      <c r="A849" s="37" t="s">
        <v>616</v>
      </c>
      <c r="B849" s="37" t="s">
        <v>279</v>
      </c>
      <c r="C849" s="37" t="n">
        <v>22</v>
      </c>
      <c r="D849" s="37" t="n">
        <v>20</v>
      </c>
      <c r="E849" s="37" t="n">
        <v>0</v>
      </c>
      <c r="F849" s="37" t="n">
        <v>1</v>
      </c>
      <c r="G849" s="37" t="n">
        <v>0</v>
      </c>
      <c r="H849" s="37" t="n">
        <v>0</v>
      </c>
      <c r="I849" s="37" t="n">
        <v>6</v>
      </c>
      <c r="J849" s="40" t="n">
        <f aca="false">IF(C849=0,"",D849/C849)</f>
        <v>0.909090909090909</v>
      </c>
    </row>
    <row r="850" customFormat="false" ht="15" hidden="false" customHeight="false" outlineLevel="0" collapsed="false">
      <c r="A850" s="37" t="s">
        <v>616</v>
      </c>
      <c r="B850" s="37" t="s">
        <v>280</v>
      </c>
      <c r="C850" s="37" t="n">
        <v>22</v>
      </c>
      <c r="D850" s="37" t="n">
        <v>20</v>
      </c>
      <c r="E850" s="37" t="n">
        <v>1</v>
      </c>
      <c r="F850" s="37" t="n">
        <v>1</v>
      </c>
      <c r="G850" s="37" t="n">
        <v>0</v>
      </c>
      <c r="H850" s="37" t="n">
        <v>2</v>
      </c>
      <c r="I850" s="37" t="n">
        <v>7</v>
      </c>
      <c r="J850" s="40" t="n">
        <f aca="false">IF(C850=0,"",D850/C850)</f>
        <v>0.909090909090909</v>
      </c>
    </row>
    <row r="851" customFormat="false" ht="15" hidden="false" customHeight="false" outlineLevel="0" collapsed="false">
      <c r="A851" s="37" t="s">
        <v>616</v>
      </c>
      <c r="B851" s="37" t="s">
        <v>281</v>
      </c>
      <c r="C851" s="37" t="n">
        <v>22</v>
      </c>
      <c r="D851" s="37" t="n">
        <v>21</v>
      </c>
      <c r="E851" s="37" t="n">
        <v>1</v>
      </c>
      <c r="F851" s="37" t="n">
        <v>1</v>
      </c>
      <c r="G851" s="37" t="n">
        <v>0</v>
      </c>
      <c r="H851" s="37" t="n">
        <v>1</v>
      </c>
      <c r="I851" s="37" t="n">
        <v>12</v>
      </c>
      <c r="J851" s="40" t="n">
        <f aca="false">IF(C851=0,"",D851/C851)</f>
        <v>0.954545454545455</v>
      </c>
    </row>
    <row r="852" customFormat="false" ht="15" hidden="false" customHeight="false" outlineLevel="0" collapsed="false">
      <c r="A852" s="37" t="s">
        <v>618</v>
      </c>
      <c r="B852" s="37" t="s">
        <v>275</v>
      </c>
      <c r="C852" s="37" t="n">
        <v>22</v>
      </c>
      <c r="D852" s="37" t="n">
        <v>21</v>
      </c>
      <c r="E852" s="37" t="n">
        <v>0</v>
      </c>
      <c r="F852" s="37" t="n">
        <v>0</v>
      </c>
      <c r="G852" s="37" t="n">
        <v>0</v>
      </c>
      <c r="H852" s="37" t="n">
        <v>1</v>
      </c>
      <c r="I852" s="37" t="n">
        <v>22</v>
      </c>
      <c r="J852" s="40" t="n">
        <f aca="false">IF(C852=0,"",D852/C852)</f>
        <v>0.954545454545455</v>
      </c>
    </row>
    <row r="853" customFormat="false" ht="15" hidden="false" customHeight="false" outlineLevel="0" collapsed="false">
      <c r="A853" s="37" t="s">
        <v>618</v>
      </c>
      <c r="B853" s="37" t="s">
        <v>276</v>
      </c>
      <c r="C853" s="37" t="n">
        <v>22</v>
      </c>
      <c r="D853" s="37" t="n">
        <v>20</v>
      </c>
      <c r="E853" s="37" t="n">
        <v>2</v>
      </c>
      <c r="F853" s="37" t="n">
        <v>0</v>
      </c>
      <c r="G853" s="37" t="n">
        <v>0</v>
      </c>
      <c r="H853" s="37" t="n">
        <v>2</v>
      </c>
      <c r="I853" s="37" t="n">
        <v>11</v>
      </c>
      <c r="J853" s="40" t="n">
        <f aca="false">IF(C853=0,"",D853/C853)</f>
        <v>0.909090909090909</v>
      </c>
    </row>
    <row r="854" customFormat="false" ht="15" hidden="false" customHeight="false" outlineLevel="0" collapsed="false">
      <c r="A854" s="37" t="s">
        <v>618</v>
      </c>
      <c r="B854" s="37" t="s">
        <v>277</v>
      </c>
      <c r="C854" s="37" t="n">
        <v>22</v>
      </c>
      <c r="D854" s="37" t="n">
        <v>21</v>
      </c>
      <c r="E854" s="37" t="n">
        <v>2</v>
      </c>
      <c r="F854" s="37" t="n">
        <v>1</v>
      </c>
      <c r="G854" s="37" t="n">
        <v>1</v>
      </c>
      <c r="H854" s="37" t="n">
        <v>2</v>
      </c>
      <c r="I854" s="37" t="n">
        <v>28</v>
      </c>
      <c r="J854" s="40" t="n">
        <f aca="false">IF(C854=0,"",D854/C854)</f>
        <v>0.954545454545455</v>
      </c>
    </row>
    <row r="855" customFormat="false" ht="15" hidden="false" customHeight="false" outlineLevel="0" collapsed="false">
      <c r="A855" s="37" t="s">
        <v>618</v>
      </c>
      <c r="B855" s="37" t="s">
        <v>278</v>
      </c>
      <c r="C855" s="37" t="n">
        <v>22</v>
      </c>
      <c r="D855" s="37" t="n">
        <v>17</v>
      </c>
      <c r="E855" s="37" t="n">
        <v>0</v>
      </c>
      <c r="F855" s="37" t="n">
        <v>0</v>
      </c>
      <c r="G855" s="37" t="n">
        <v>1</v>
      </c>
      <c r="H855" s="37" t="n">
        <v>1</v>
      </c>
      <c r="I855" s="37" t="n">
        <v>12</v>
      </c>
      <c r="J855" s="40" t="n">
        <f aca="false">IF(C855=0,"",D855/C855)</f>
        <v>0.772727272727273</v>
      </c>
    </row>
    <row r="856" customFormat="false" ht="15" hidden="false" customHeight="false" outlineLevel="0" collapsed="false">
      <c r="A856" s="37" t="s">
        <v>618</v>
      </c>
      <c r="B856" s="37" t="s">
        <v>279</v>
      </c>
      <c r="C856" s="37" t="n">
        <v>22</v>
      </c>
      <c r="D856" s="37" t="n">
        <v>18</v>
      </c>
      <c r="E856" s="37" t="n">
        <v>3</v>
      </c>
      <c r="F856" s="37" t="n">
        <v>1</v>
      </c>
      <c r="G856" s="37" t="n">
        <v>0</v>
      </c>
      <c r="H856" s="37" t="n">
        <v>1</v>
      </c>
      <c r="I856" s="37" t="n">
        <v>15</v>
      </c>
      <c r="J856" s="40" t="n">
        <f aca="false">IF(C856=0,"",D856/C856)</f>
        <v>0.818181818181818</v>
      </c>
    </row>
    <row r="857" customFormat="false" ht="15" hidden="false" customHeight="false" outlineLevel="0" collapsed="false">
      <c r="A857" s="37" t="s">
        <v>618</v>
      </c>
      <c r="B857" s="37" t="s">
        <v>280</v>
      </c>
      <c r="C857" s="37" t="n">
        <v>22</v>
      </c>
      <c r="D857" s="37" t="n">
        <v>19</v>
      </c>
      <c r="E857" s="37" t="n">
        <v>2</v>
      </c>
      <c r="F857" s="37" t="n">
        <v>0</v>
      </c>
      <c r="G857" s="37" t="n">
        <v>1</v>
      </c>
      <c r="H857" s="37" t="n">
        <v>1</v>
      </c>
      <c r="I857" s="37" t="n">
        <v>9</v>
      </c>
      <c r="J857" s="40" t="n">
        <f aca="false">IF(C857=0,"",D857/C857)</f>
        <v>0.863636363636364</v>
      </c>
    </row>
    <row r="858" customFormat="false" ht="15" hidden="false" customHeight="false" outlineLevel="0" collapsed="false">
      <c r="A858" s="37" t="s">
        <v>618</v>
      </c>
      <c r="B858" s="37" t="s">
        <v>281</v>
      </c>
      <c r="C858" s="37" t="n">
        <v>22</v>
      </c>
      <c r="D858" s="37" t="n">
        <v>20</v>
      </c>
      <c r="E858" s="37" t="n">
        <v>3</v>
      </c>
      <c r="F858" s="37" t="n">
        <v>1</v>
      </c>
      <c r="G858" s="37" t="n">
        <v>0</v>
      </c>
      <c r="H858" s="37" t="n">
        <v>4</v>
      </c>
      <c r="I858" s="37" t="n">
        <v>30</v>
      </c>
      <c r="J858" s="40" t="n">
        <f aca="false">IF(C858=0,"",D858/C858)</f>
        <v>0.909090909090909</v>
      </c>
    </row>
    <row r="859" customFormat="false" ht="15" hidden="false" customHeight="false" outlineLevel="0" collapsed="false">
      <c r="A859" s="37" t="s">
        <v>615</v>
      </c>
      <c r="B859" s="37" t="s">
        <v>270</v>
      </c>
      <c r="C859" s="37" t="n">
        <v>22</v>
      </c>
      <c r="D859" s="37" t="n">
        <v>21</v>
      </c>
      <c r="E859" s="37" t="n">
        <v>0</v>
      </c>
      <c r="F859" s="37" t="n">
        <v>0</v>
      </c>
      <c r="G859" s="37" t="n">
        <v>0</v>
      </c>
      <c r="H859" s="37" t="n">
        <v>0</v>
      </c>
      <c r="I859" s="37" t="n">
        <v>19</v>
      </c>
      <c r="J859" s="40" t="n">
        <f aca="false">IF(C859=0,"",D859/C859)</f>
        <v>0.954545454545455</v>
      </c>
    </row>
    <row r="860" customFormat="false" ht="15" hidden="false" customHeight="false" outlineLevel="0" collapsed="false">
      <c r="A860" s="37" t="s">
        <v>615</v>
      </c>
      <c r="B860" s="37" t="s">
        <v>271</v>
      </c>
      <c r="C860" s="37" t="n">
        <v>22</v>
      </c>
      <c r="D860" s="37" t="n">
        <v>21</v>
      </c>
      <c r="E860" s="37" t="n">
        <v>3</v>
      </c>
      <c r="F860" s="37" t="n">
        <v>1</v>
      </c>
      <c r="G860" s="37" t="n">
        <v>0</v>
      </c>
      <c r="H860" s="37" t="n">
        <v>0</v>
      </c>
      <c r="I860" s="37" t="n">
        <v>7</v>
      </c>
      <c r="J860" s="40" t="n">
        <f aca="false">IF(C860=0,"",D860/C860)</f>
        <v>0.954545454545455</v>
      </c>
    </row>
    <row r="861" customFormat="false" ht="15" hidden="false" customHeight="false" outlineLevel="0" collapsed="false">
      <c r="A861" s="37" t="s">
        <v>615</v>
      </c>
      <c r="B861" s="37" t="s">
        <v>272</v>
      </c>
      <c r="C861" s="37" t="n">
        <v>22</v>
      </c>
      <c r="D861" s="37" t="n">
        <v>21</v>
      </c>
      <c r="E861" s="37" t="n">
        <v>0</v>
      </c>
      <c r="F861" s="37" t="n">
        <v>2</v>
      </c>
      <c r="G861" s="37" t="n">
        <v>0</v>
      </c>
      <c r="H861" s="37" t="n">
        <v>0</v>
      </c>
      <c r="I861" s="37" t="n">
        <v>13</v>
      </c>
      <c r="J861" s="40" t="n">
        <f aca="false">IF(C861=0,"",D861/C861)</f>
        <v>0.954545454545455</v>
      </c>
    </row>
    <row r="862" customFormat="false" ht="15" hidden="false" customHeight="false" outlineLevel="0" collapsed="false">
      <c r="A862" s="37" t="s">
        <v>615</v>
      </c>
      <c r="B862" s="37" t="s">
        <v>273</v>
      </c>
      <c r="C862" s="37" t="n">
        <v>22</v>
      </c>
      <c r="D862" s="37" t="n">
        <v>22</v>
      </c>
      <c r="E862" s="37" t="n">
        <v>0</v>
      </c>
      <c r="F862" s="37" t="n">
        <v>0</v>
      </c>
      <c r="G862" s="37" t="n">
        <v>1</v>
      </c>
      <c r="H862" s="37" t="n">
        <v>0</v>
      </c>
      <c r="I862" s="37" t="n">
        <v>5</v>
      </c>
      <c r="J862" s="40" t="n">
        <f aca="false">IF(C862=0,"",D862/C862)</f>
        <v>1</v>
      </c>
    </row>
    <row r="863" customFormat="false" ht="15" hidden="false" customHeight="false" outlineLevel="0" collapsed="false">
      <c r="A863" s="37" t="s">
        <v>615</v>
      </c>
      <c r="B863" s="37" t="s">
        <v>274</v>
      </c>
      <c r="C863" s="37" t="n">
        <v>22</v>
      </c>
      <c r="D863" s="37" t="n">
        <v>21</v>
      </c>
      <c r="E863" s="37" t="n">
        <v>1</v>
      </c>
      <c r="F863" s="37" t="n">
        <v>1</v>
      </c>
      <c r="G863" s="37" t="n">
        <v>0</v>
      </c>
      <c r="H863" s="37" t="n">
        <v>0</v>
      </c>
      <c r="I863" s="37" t="n">
        <v>2</v>
      </c>
      <c r="J863" s="40" t="n">
        <f aca="false">IF(C863=0,"",D863/C863)</f>
        <v>0.954545454545455</v>
      </c>
    </row>
    <row r="864" customFormat="false" ht="15" hidden="false" customHeight="false" outlineLevel="0" collapsed="false">
      <c r="A864" s="37" t="s">
        <v>615</v>
      </c>
      <c r="B864" s="37" t="s">
        <v>275</v>
      </c>
      <c r="C864" s="37" t="n">
        <v>22</v>
      </c>
      <c r="D864" s="37" t="n">
        <v>22</v>
      </c>
      <c r="E864" s="37" t="n">
        <v>1</v>
      </c>
      <c r="F864" s="37" t="n">
        <v>0</v>
      </c>
      <c r="G864" s="37" t="n">
        <v>0</v>
      </c>
      <c r="H864" s="37" t="n">
        <v>2</v>
      </c>
      <c r="I864" s="37" t="n">
        <v>8</v>
      </c>
      <c r="J864" s="40" t="n">
        <f aca="false">IF(C864=0,"",D864/C864)</f>
        <v>1</v>
      </c>
    </row>
    <row r="865" customFormat="false" ht="15" hidden="false" customHeight="false" outlineLevel="0" collapsed="false">
      <c r="A865" s="37" t="s">
        <v>615</v>
      </c>
      <c r="B865" s="37" t="s">
        <v>276</v>
      </c>
      <c r="C865" s="37" t="n">
        <v>22</v>
      </c>
      <c r="D865" s="37" t="n">
        <v>21</v>
      </c>
      <c r="E865" s="37" t="n">
        <v>0</v>
      </c>
      <c r="F865" s="37" t="n">
        <v>2</v>
      </c>
      <c r="G865" s="37" t="n">
        <v>1</v>
      </c>
      <c r="H865" s="37" t="n">
        <v>1</v>
      </c>
      <c r="I865" s="37" t="n">
        <v>20</v>
      </c>
      <c r="J865" s="40" t="n">
        <f aca="false">IF(C865=0,"",D865/C865)</f>
        <v>0.954545454545455</v>
      </c>
    </row>
    <row r="866" customFormat="false" ht="15" hidden="false" customHeight="false" outlineLevel="0" collapsed="false">
      <c r="A866" s="37" t="s">
        <v>615</v>
      </c>
      <c r="B866" s="37" t="s">
        <v>277</v>
      </c>
      <c r="C866" s="37" t="n">
        <v>22</v>
      </c>
      <c r="D866" s="37" t="n">
        <v>21</v>
      </c>
      <c r="E866" s="37" t="n">
        <v>2</v>
      </c>
      <c r="F866" s="37" t="n">
        <v>0</v>
      </c>
      <c r="G866" s="37" t="n">
        <v>0</v>
      </c>
      <c r="H866" s="37" t="n">
        <v>3</v>
      </c>
      <c r="I866" s="37" t="n">
        <v>13</v>
      </c>
      <c r="J866" s="40" t="n">
        <f aca="false">IF(C866=0,"",D866/C866)</f>
        <v>0.954545454545455</v>
      </c>
    </row>
    <row r="867" customFormat="false" ht="15" hidden="false" customHeight="false" outlineLevel="0" collapsed="false">
      <c r="A867" s="37" t="s">
        <v>615</v>
      </c>
      <c r="B867" s="37" t="s">
        <v>278</v>
      </c>
      <c r="C867" s="37" t="n">
        <v>22</v>
      </c>
      <c r="D867" s="37" t="n">
        <v>22</v>
      </c>
      <c r="E867" s="37" t="n">
        <v>0</v>
      </c>
      <c r="F867" s="37" t="n">
        <v>0</v>
      </c>
      <c r="G867" s="37" t="n">
        <v>0</v>
      </c>
      <c r="H867" s="37" t="n">
        <v>5</v>
      </c>
      <c r="I867" s="37" t="n">
        <v>30</v>
      </c>
      <c r="J867" s="40" t="n">
        <f aca="false">IF(C867=0,"",D867/C867)</f>
        <v>1</v>
      </c>
    </row>
    <row r="868" customFormat="false" ht="15" hidden="false" customHeight="false" outlineLevel="0" collapsed="false">
      <c r="A868" s="37" t="s">
        <v>615</v>
      </c>
      <c r="B868" s="37" t="s">
        <v>279</v>
      </c>
      <c r="C868" s="37" t="n">
        <v>22</v>
      </c>
      <c r="D868" s="37" t="n">
        <v>22</v>
      </c>
      <c r="E868" s="37" t="n">
        <v>0</v>
      </c>
      <c r="F868" s="37" t="n">
        <v>0</v>
      </c>
      <c r="G868" s="37" t="n">
        <v>0</v>
      </c>
      <c r="H868" s="37" t="n">
        <v>0</v>
      </c>
      <c r="I868" s="37" t="n">
        <v>3</v>
      </c>
      <c r="J868" s="40" t="n">
        <f aca="false">IF(C868=0,"",D868/C868)</f>
        <v>1</v>
      </c>
    </row>
    <row r="869" customFormat="false" ht="15" hidden="false" customHeight="false" outlineLevel="0" collapsed="false">
      <c r="A869" s="37" t="s">
        <v>615</v>
      </c>
      <c r="B869" s="37" t="s">
        <v>280</v>
      </c>
      <c r="C869" s="37" t="n">
        <v>22</v>
      </c>
      <c r="D869" s="37" t="n">
        <v>21</v>
      </c>
      <c r="E869" s="37" t="n">
        <v>0</v>
      </c>
      <c r="F869" s="37" t="n">
        <v>0</v>
      </c>
      <c r="G869" s="37" t="n">
        <v>0</v>
      </c>
      <c r="H869" s="37" t="n">
        <v>2</v>
      </c>
      <c r="I869" s="37" t="n">
        <v>19</v>
      </c>
      <c r="J869" s="40" t="n">
        <f aca="false">IF(C869=0,"",D869/C869)</f>
        <v>0.954545454545455</v>
      </c>
    </row>
    <row r="870" customFormat="false" ht="15" hidden="false" customHeight="false" outlineLevel="0" collapsed="false">
      <c r="A870" s="37" t="s">
        <v>615</v>
      </c>
      <c r="B870" s="37" t="s">
        <v>281</v>
      </c>
      <c r="C870" s="37" t="n">
        <v>22</v>
      </c>
      <c r="D870" s="37" t="n">
        <v>22</v>
      </c>
      <c r="E870" s="37" t="n">
        <v>2</v>
      </c>
      <c r="F870" s="37" t="n">
        <v>0</v>
      </c>
      <c r="G870" s="37" t="n">
        <v>0</v>
      </c>
      <c r="H870" s="37" t="n">
        <v>2</v>
      </c>
      <c r="I870" s="37" t="n">
        <v>12</v>
      </c>
      <c r="J870" s="40" t="n">
        <f aca="false">IF(C870=0,"",D870/C870)</f>
        <v>1</v>
      </c>
    </row>
    <row r="871" customFormat="false" ht="15" hidden="false" customHeight="false" outlineLevel="0" collapsed="false">
      <c r="A871" s="37" t="s">
        <v>622</v>
      </c>
      <c r="B871" s="37" t="s">
        <v>270</v>
      </c>
      <c r="C871" s="37" t="n">
        <v>22</v>
      </c>
      <c r="D871" s="37" t="n">
        <v>22</v>
      </c>
      <c r="E871" s="37" t="n">
        <v>0</v>
      </c>
      <c r="F871" s="37" t="n">
        <v>3</v>
      </c>
      <c r="G871" s="37" t="n">
        <v>1</v>
      </c>
      <c r="H871" s="37" t="n">
        <v>0</v>
      </c>
      <c r="I871" s="37" t="n">
        <v>19</v>
      </c>
      <c r="J871" s="40" t="n">
        <f aca="false">IF(C871=0,"",D871/C871)</f>
        <v>1</v>
      </c>
    </row>
    <row r="872" customFormat="false" ht="15" hidden="false" customHeight="false" outlineLevel="0" collapsed="false">
      <c r="A872" s="37" t="s">
        <v>622</v>
      </c>
      <c r="B872" s="37" t="s">
        <v>271</v>
      </c>
      <c r="C872" s="37" t="n">
        <v>22</v>
      </c>
      <c r="D872" s="37" t="n">
        <v>22</v>
      </c>
      <c r="E872" s="37" t="n">
        <v>0</v>
      </c>
      <c r="F872" s="37" t="n">
        <v>1</v>
      </c>
      <c r="G872" s="37" t="n">
        <v>0</v>
      </c>
      <c r="H872" s="37" t="n">
        <v>3</v>
      </c>
      <c r="I872" s="37" t="n">
        <v>9</v>
      </c>
      <c r="J872" s="40" t="n">
        <f aca="false">IF(C872=0,"",D872/C872)</f>
        <v>1</v>
      </c>
    </row>
    <row r="873" customFormat="false" ht="15" hidden="false" customHeight="false" outlineLevel="0" collapsed="false">
      <c r="A873" s="37" t="s">
        <v>622</v>
      </c>
      <c r="B873" s="37" t="s">
        <v>272</v>
      </c>
      <c r="C873" s="37" t="n">
        <v>22</v>
      </c>
      <c r="D873" s="37" t="n">
        <v>21</v>
      </c>
      <c r="E873" s="37" t="n">
        <v>0</v>
      </c>
      <c r="F873" s="37" t="n">
        <v>1</v>
      </c>
      <c r="G873" s="37" t="n">
        <v>0</v>
      </c>
      <c r="H873" s="37" t="n">
        <v>2</v>
      </c>
      <c r="I873" s="37" t="n">
        <v>14</v>
      </c>
      <c r="J873" s="40" t="n">
        <f aca="false">IF(C873=0,"",D873/C873)</f>
        <v>0.954545454545455</v>
      </c>
    </row>
    <row r="874" customFormat="false" ht="15" hidden="false" customHeight="false" outlineLevel="0" collapsed="false">
      <c r="A874" s="37" t="s">
        <v>622</v>
      </c>
      <c r="B874" s="37" t="s">
        <v>273</v>
      </c>
      <c r="C874" s="37" t="n">
        <v>22</v>
      </c>
      <c r="D874" s="37" t="n">
        <v>21</v>
      </c>
      <c r="E874" s="37" t="n">
        <v>1</v>
      </c>
      <c r="F874" s="37" t="n">
        <v>1</v>
      </c>
      <c r="G874" s="37" t="n">
        <v>0</v>
      </c>
      <c r="H874" s="37" t="n">
        <v>3</v>
      </c>
      <c r="I874" s="37" t="n">
        <v>3</v>
      </c>
      <c r="J874" s="40" t="n">
        <f aca="false">IF(C874=0,"",D874/C874)</f>
        <v>0.954545454545455</v>
      </c>
    </row>
    <row r="875" customFormat="false" ht="15" hidden="false" customHeight="false" outlineLevel="0" collapsed="false">
      <c r="A875" s="37" t="s">
        <v>622</v>
      </c>
      <c r="B875" s="37" t="s">
        <v>274</v>
      </c>
      <c r="C875" s="37" t="n">
        <v>22</v>
      </c>
      <c r="D875" s="37" t="n">
        <v>22</v>
      </c>
      <c r="E875" s="37" t="n">
        <v>2</v>
      </c>
      <c r="F875" s="37" t="n">
        <v>1</v>
      </c>
      <c r="G875" s="37" t="n">
        <v>0</v>
      </c>
      <c r="H875" s="37" t="n">
        <v>0</v>
      </c>
      <c r="I875" s="37" t="n">
        <v>6</v>
      </c>
      <c r="J875" s="40" t="n">
        <f aca="false">IF(C875=0,"",D875/C875)</f>
        <v>1</v>
      </c>
    </row>
    <row r="876" customFormat="false" ht="15" hidden="false" customHeight="false" outlineLevel="0" collapsed="false">
      <c r="A876" s="37" t="s">
        <v>622</v>
      </c>
      <c r="B876" s="37" t="s">
        <v>275</v>
      </c>
      <c r="C876" s="37" t="n">
        <v>22</v>
      </c>
      <c r="D876" s="37" t="n">
        <v>19</v>
      </c>
      <c r="E876" s="37" t="n">
        <v>0</v>
      </c>
      <c r="F876" s="37" t="n">
        <v>0</v>
      </c>
      <c r="G876" s="37" t="n">
        <v>0</v>
      </c>
      <c r="H876" s="37" t="n">
        <v>3</v>
      </c>
      <c r="I876" s="37" t="n">
        <v>6</v>
      </c>
      <c r="J876" s="40" t="n">
        <f aca="false">IF(C876=0,"",D876/C876)</f>
        <v>0.863636363636364</v>
      </c>
    </row>
    <row r="877" customFormat="false" ht="15" hidden="false" customHeight="false" outlineLevel="0" collapsed="false">
      <c r="A877" s="37" t="s">
        <v>622</v>
      </c>
      <c r="B877" s="37" t="s">
        <v>276</v>
      </c>
      <c r="C877" s="37" t="n">
        <v>22</v>
      </c>
      <c r="D877" s="37" t="n">
        <v>21</v>
      </c>
      <c r="E877" s="37" t="n">
        <v>1</v>
      </c>
      <c r="F877" s="37" t="n">
        <v>1</v>
      </c>
      <c r="G877" s="37" t="n">
        <v>0</v>
      </c>
      <c r="H877" s="37" t="n">
        <v>3</v>
      </c>
      <c r="I877" s="37" t="n">
        <v>6</v>
      </c>
      <c r="J877" s="40" t="n">
        <f aca="false">IF(C877=0,"",D877/C877)</f>
        <v>0.954545454545455</v>
      </c>
    </row>
    <row r="878" customFormat="false" ht="15" hidden="false" customHeight="false" outlineLevel="0" collapsed="false">
      <c r="A878" s="37" t="s">
        <v>622</v>
      </c>
      <c r="B878" s="37" t="s">
        <v>277</v>
      </c>
      <c r="C878" s="37" t="n">
        <v>22</v>
      </c>
      <c r="D878" s="37" t="n">
        <v>22</v>
      </c>
      <c r="E878" s="37" t="n">
        <v>0</v>
      </c>
      <c r="F878" s="37" t="n">
        <v>0</v>
      </c>
      <c r="G878" s="37" t="n">
        <v>0</v>
      </c>
      <c r="H878" s="37" t="n">
        <v>1</v>
      </c>
      <c r="I878" s="37" t="n">
        <v>45</v>
      </c>
      <c r="J878" s="40" t="n">
        <f aca="false">IF(C878=0,"",D878/C878)</f>
        <v>1</v>
      </c>
    </row>
    <row r="879" customFormat="false" ht="15" hidden="false" customHeight="false" outlineLevel="0" collapsed="false">
      <c r="A879" s="37" t="s">
        <v>622</v>
      </c>
      <c r="B879" s="37" t="s">
        <v>278</v>
      </c>
      <c r="C879" s="37" t="n">
        <v>22</v>
      </c>
      <c r="D879" s="37" t="n">
        <v>22</v>
      </c>
      <c r="E879" s="37" t="n">
        <v>1</v>
      </c>
      <c r="F879" s="37" t="n">
        <v>3</v>
      </c>
      <c r="G879" s="37" t="n">
        <v>1</v>
      </c>
      <c r="H879" s="37" t="n">
        <v>0</v>
      </c>
      <c r="I879" s="37" t="n">
        <v>28</v>
      </c>
      <c r="J879" s="40" t="n">
        <f aca="false">IF(C879=0,"",D879/C879)</f>
        <v>1</v>
      </c>
    </row>
    <row r="880" customFormat="false" ht="15" hidden="false" customHeight="false" outlineLevel="0" collapsed="false">
      <c r="A880" s="37" t="s">
        <v>622</v>
      </c>
      <c r="B880" s="37" t="s">
        <v>279</v>
      </c>
      <c r="C880" s="37" t="n">
        <v>22</v>
      </c>
      <c r="D880" s="37" t="n">
        <v>22</v>
      </c>
      <c r="E880" s="37" t="n">
        <v>1</v>
      </c>
      <c r="F880" s="37" t="n">
        <v>0</v>
      </c>
      <c r="G880" s="37" t="n">
        <v>1</v>
      </c>
      <c r="H880" s="37" t="n">
        <v>0</v>
      </c>
      <c r="I880" s="37" t="n">
        <v>6</v>
      </c>
      <c r="J880" s="40" t="n">
        <f aca="false">IF(C880=0,"",D880/C880)</f>
        <v>1</v>
      </c>
    </row>
    <row r="881" customFormat="false" ht="15" hidden="false" customHeight="false" outlineLevel="0" collapsed="false">
      <c r="A881" s="37" t="s">
        <v>622</v>
      </c>
      <c r="B881" s="37" t="s">
        <v>280</v>
      </c>
      <c r="C881" s="37" t="n">
        <v>22</v>
      </c>
      <c r="D881" s="37" t="n">
        <v>21</v>
      </c>
      <c r="E881" s="37" t="n">
        <v>0</v>
      </c>
      <c r="F881" s="37" t="n">
        <v>1</v>
      </c>
      <c r="G881" s="37" t="n">
        <v>0</v>
      </c>
      <c r="H881" s="37" t="n">
        <v>1</v>
      </c>
      <c r="I881" s="37" t="n">
        <v>15</v>
      </c>
      <c r="J881" s="40" t="n">
        <f aca="false">IF(C881=0,"",D881/C881)</f>
        <v>0.954545454545455</v>
      </c>
    </row>
    <row r="882" customFormat="false" ht="15" hidden="false" customHeight="false" outlineLevel="0" collapsed="false">
      <c r="A882" s="37" t="s">
        <v>622</v>
      </c>
      <c r="B882" s="37" t="s">
        <v>281</v>
      </c>
      <c r="C882" s="37" t="n">
        <v>22</v>
      </c>
      <c r="D882" s="37" t="n">
        <v>21</v>
      </c>
      <c r="E882" s="37" t="n">
        <v>0</v>
      </c>
      <c r="F882" s="37" t="n">
        <v>1</v>
      </c>
      <c r="G882" s="37" t="n">
        <v>0</v>
      </c>
      <c r="H882" s="37" t="n">
        <v>2</v>
      </c>
      <c r="I882" s="37" t="n">
        <v>11</v>
      </c>
      <c r="J882" s="40" t="n">
        <f aca="false">IF(C882=0,"",D882/C882)</f>
        <v>0.954545454545455</v>
      </c>
    </row>
    <row r="883" customFormat="false" ht="15" hidden="false" customHeight="false" outlineLevel="0" collapsed="false">
      <c r="A883" s="37" t="s">
        <v>623</v>
      </c>
      <c r="B883" s="37" t="s">
        <v>270</v>
      </c>
      <c r="C883" s="37" t="n">
        <v>22</v>
      </c>
      <c r="D883" s="37" t="n">
        <v>20</v>
      </c>
      <c r="E883" s="37" t="n">
        <v>1</v>
      </c>
      <c r="F883" s="37" t="n">
        <v>0</v>
      </c>
      <c r="G883" s="37" t="n">
        <v>0</v>
      </c>
      <c r="H883" s="37" t="n">
        <v>1</v>
      </c>
      <c r="I883" s="37" t="n">
        <v>0</v>
      </c>
      <c r="J883" s="40" t="n">
        <f aca="false">IF(C883=0,"",D883/C883)</f>
        <v>0.909090909090909</v>
      </c>
    </row>
    <row r="884" customFormat="false" ht="15" hidden="false" customHeight="false" outlineLevel="0" collapsed="false">
      <c r="A884" s="37" t="s">
        <v>623</v>
      </c>
      <c r="B884" s="37" t="s">
        <v>271</v>
      </c>
      <c r="C884" s="37" t="n">
        <v>22</v>
      </c>
      <c r="D884" s="37" t="n">
        <v>21</v>
      </c>
      <c r="E884" s="37" t="n">
        <v>1</v>
      </c>
      <c r="F884" s="37" t="n">
        <v>1</v>
      </c>
      <c r="G884" s="37" t="n">
        <v>0</v>
      </c>
      <c r="H884" s="37" t="n">
        <v>1</v>
      </c>
      <c r="I884" s="37" t="n">
        <v>0</v>
      </c>
      <c r="J884" s="40" t="n">
        <f aca="false">IF(C884=0,"",D884/C884)</f>
        <v>0.954545454545455</v>
      </c>
    </row>
    <row r="885" customFormat="false" ht="15" hidden="false" customHeight="false" outlineLevel="0" collapsed="false">
      <c r="A885" s="37" t="s">
        <v>623</v>
      </c>
      <c r="B885" s="37" t="s">
        <v>272</v>
      </c>
      <c r="C885" s="37" t="n">
        <v>22</v>
      </c>
      <c r="D885" s="37" t="n">
        <v>21</v>
      </c>
      <c r="E885" s="37" t="n">
        <v>1</v>
      </c>
      <c r="F885" s="37" t="n">
        <v>0</v>
      </c>
      <c r="G885" s="37" t="n">
        <v>0</v>
      </c>
      <c r="H885" s="37" t="n">
        <v>3</v>
      </c>
      <c r="I885" s="37" t="n">
        <v>0</v>
      </c>
      <c r="J885" s="40" t="n">
        <f aca="false">IF(C885=0,"",D885/C885)</f>
        <v>0.954545454545455</v>
      </c>
    </row>
    <row r="886" customFormat="false" ht="15" hidden="false" customHeight="false" outlineLevel="0" collapsed="false">
      <c r="A886" s="37" t="s">
        <v>623</v>
      </c>
      <c r="B886" s="37" t="s">
        <v>273</v>
      </c>
      <c r="C886" s="37" t="n">
        <v>22</v>
      </c>
      <c r="D886" s="37" t="n">
        <v>20</v>
      </c>
      <c r="E886" s="37" t="n">
        <v>2</v>
      </c>
      <c r="F886" s="37" t="n">
        <v>0</v>
      </c>
      <c r="G886" s="37" t="n">
        <v>0</v>
      </c>
      <c r="H886" s="37" t="n">
        <v>1</v>
      </c>
      <c r="I886" s="37" t="n">
        <v>2</v>
      </c>
      <c r="J886" s="40" t="n">
        <f aca="false">IF(C886=0,"",D886/C886)</f>
        <v>0.909090909090909</v>
      </c>
    </row>
    <row r="887" customFormat="false" ht="15" hidden="false" customHeight="false" outlineLevel="0" collapsed="false">
      <c r="A887" s="37" t="s">
        <v>623</v>
      </c>
      <c r="B887" s="37" t="s">
        <v>274</v>
      </c>
      <c r="C887" s="37" t="n">
        <v>22</v>
      </c>
      <c r="D887" s="37" t="n">
        <v>22</v>
      </c>
      <c r="E887" s="37" t="n">
        <v>0</v>
      </c>
      <c r="F887" s="37" t="n">
        <v>1</v>
      </c>
      <c r="G887" s="37" t="n">
        <v>1</v>
      </c>
      <c r="H887" s="37" t="n">
        <v>0</v>
      </c>
      <c r="I887" s="37" t="n">
        <v>5</v>
      </c>
      <c r="J887" s="40" t="n">
        <f aca="false">IF(C887=0,"",D887/C887)</f>
        <v>1</v>
      </c>
    </row>
    <row r="888" customFormat="false" ht="15" hidden="false" customHeight="false" outlineLevel="0" collapsed="false">
      <c r="A888" s="37" t="s">
        <v>623</v>
      </c>
      <c r="B888" s="37" t="s">
        <v>275</v>
      </c>
      <c r="C888" s="37" t="n">
        <v>22</v>
      </c>
      <c r="D888" s="37" t="n">
        <v>20</v>
      </c>
      <c r="E888" s="37" t="n">
        <v>1</v>
      </c>
      <c r="F888" s="37" t="n">
        <v>2</v>
      </c>
      <c r="G888" s="37" t="n">
        <v>0</v>
      </c>
      <c r="H888" s="37" t="n">
        <v>0</v>
      </c>
      <c r="I888" s="37" t="n">
        <v>2</v>
      </c>
      <c r="J888" s="40" t="n">
        <f aca="false">IF(C888=0,"",D888/C888)</f>
        <v>0.909090909090909</v>
      </c>
    </row>
    <row r="889" customFormat="false" ht="15" hidden="false" customHeight="false" outlineLevel="0" collapsed="false">
      <c r="A889" s="37" t="s">
        <v>623</v>
      </c>
      <c r="B889" s="37" t="s">
        <v>276</v>
      </c>
      <c r="C889" s="37" t="n">
        <v>22</v>
      </c>
      <c r="D889" s="37" t="n">
        <v>20</v>
      </c>
      <c r="E889" s="37" t="n">
        <v>0</v>
      </c>
      <c r="F889" s="37" t="n">
        <v>0</v>
      </c>
      <c r="G889" s="37" t="n">
        <v>0</v>
      </c>
      <c r="H889" s="37" t="n">
        <v>1</v>
      </c>
      <c r="I889" s="37" t="n">
        <v>0</v>
      </c>
      <c r="J889" s="40" t="n">
        <f aca="false">IF(C889=0,"",D889/C889)</f>
        <v>0.909090909090909</v>
      </c>
    </row>
    <row r="890" customFormat="false" ht="15" hidden="false" customHeight="false" outlineLevel="0" collapsed="false">
      <c r="A890" s="37" t="s">
        <v>623</v>
      </c>
      <c r="B890" s="37" t="s">
        <v>277</v>
      </c>
      <c r="C890" s="37" t="n">
        <v>22</v>
      </c>
      <c r="D890" s="37" t="n">
        <v>21</v>
      </c>
      <c r="E890" s="37" t="n">
        <v>1</v>
      </c>
      <c r="F890" s="37" t="n">
        <v>1</v>
      </c>
      <c r="G890" s="37" t="n">
        <v>1</v>
      </c>
      <c r="H890" s="37" t="n">
        <v>2</v>
      </c>
      <c r="I890" s="37" t="n">
        <v>3</v>
      </c>
      <c r="J890" s="40" t="n">
        <f aca="false">IF(C890=0,"",D890/C890)</f>
        <v>0.954545454545455</v>
      </c>
    </row>
    <row r="891" customFormat="false" ht="15" hidden="false" customHeight="false" outlineLevel="0" collapsed="false">
      <c r="A891" s="37" t="s">
        <v>623</v>
      </c>
      <c r="B891" s="37" t="s">
        <v>278</v>
      </c>
      <c r="C891" s="37" t="n">
        <v>22</v>
      </c>
      <c r="D891" s="37" t="n">
        <v>22</v>
      </c>
      <c r="E891" s="37" t="n">
        <v>1</v>
      </c>
      <c r="F891" s="37" t="n">
        <v>0</v>
      </c>
      <c r="G891" s="37" t="n">
        <v>0</v>
      </c>
      <c r="H891" s="37" t="n">
        <v>2</v>
      </c>
      <c r="I891" s="37" t="n">
        <v>2</v>
      </c>
      <c r="J891" s="40" t="n">
        <f aca="false">IF(C891=0,"",D891/C891)</f>
        <v>1</v>
      </c>
    </row>
    <row r="892" customFormat="false" ht="15" hidden="false" customHeight="false" outlineLevel="0" collapsed="false">
      <c r="A892" s="37" t="s">
        <v>623</v>
      </c>
      <c r="B892" s="37" t="s">
        <v>279</v>
      </c>
      <c r="C892" s="37" t="n">
        <v>22</v>
      </c>
      <c r="D892" s="37" t="n">
        <v>21</v>
      </c>
      <c r="E892" s="37" t="n">
        <v>1</v>
      </c>
      <c r="F892" s="37" t="n">
        <v>3</v>
      </c>
      <c r="G892" s="37" t="n">
        <v>0</v>
      </c>
      <c r="H892" s="37" t="n">
        <v>3</v>
      </c>
      <c r="I892" s="37" t="n">
        <v>1</v>
      </c>
      <c r="J892" s="40" t="n">
        <f aca="false">IF(C892=0,"",D892/C892)</f>
        <v>0.954545454545455</v>
      </c>
    </row>
    <row r="893" customFormat="false" ht="15" hidden="false" customHeight="false" outlineLevel="0" collapsed="false">
      <c r="A893" s="37" t="s">
        <v>623</v>
      </c>
      <c r="B893" s="37" t="s">
        <v>280</v>
      </c>
      <c r="C893" s="37" t="n">
        <v>22</v>
      </c>
      <c r="D893" s="37" t="n">
        <v>22</v>
      </c>
      <c r="E893" s="37" t="n">
        <v>0</v>
      </c>
      <c r="F893" s="37" t="n">
        <v>0</v>
      </c>
      <c r="G893" s="37" t="n">
        <v>1</v>
      </c>
      <c r="H893" s="37" t="n">
        <v>3</v>
      </c>
      <c r="I893" s="37" t="n">
        <v>0</v>
      </c>
      <c r="J893" s="40" t="n">
        <f aca="false">IF(C893=0,"",D893/C893)</f>
        <v>1</v>
      </c>
    </row>
    <row r="894" customFormat="false" ht="15" hidden="false" customHeight="false" outlineLevel="0" collapsed="false">
      <c r="A894" s="37" t="s">
        <v>623</v>
      </c>
      <c r="B894" s="37" t="s">
        <v>281</v>
      </c>
      <c r="C894" s="37" t="n">
        <v>22</v>
      </c>
      <c r="D894" s="37" t="n">
        <v>21</v>
      </c>
      <c r="E894" s="37" t="n">
        <v>0</v>
      </c>
      <c r="F894" s="37" t="n">
        <v>2</v>
      </c>
      <c r="G894" s="37" t="n">
        <v>1</v>
      </c>
      <c r="H894" s="37" t="n">
        <v>0</v>
      </c>
      <c r="I894" s="37" t="n">
        <v>2</v>
      </c>
      <c r="J894" s="40" t="n">
        <f aca="false">IF(C894=0,"",D894/C894)</f>
        <v>0.954545454545455</v>
      </c>
    </row>
    <row r="895" customFormat="false" ht="15" hidden="false" customHeight="false" outlineLevel="0" collapsed="false">
      <c r="A895" s="37" t="s">
        <v>625</v>
      </c>
      <c r="B895" s="37" t="s">
        <v>270</v>
      </c>
      <c r="C895" s="37" t="n">
        <v>22</v>
      </c>
      <c r="D895" s="37" t="n">
        <v>20</v>
      </c>
      <c r="E895" s="37" t="n">
        <v>0</v>
      </c>
      <c r="F895" s="37" t="n">
        <v>0</v>
      </c>
      <c r="G895" s="37" t="n">
        <v>1</v>
      </c>
      <c r="H895" s="37" t="n">
        <v>5</v>
      </c>
      <c r="I895" s="37" t="n">
        <v>17</v>
      </c>
      <c r="J895" s="40" t="n">
        <f aca="false">IF(C895=0,"",D895/C895)</f>
        <v>0.909090909090909</v>
      </c>
    </row>
    <row r="896" customFormat="false" ht="15" hidden="false" customHeight="false" outlineLevel="0" collapsed="false">
      <c r="A896" s="37" t="s">
        <v>625</v>
      </c>
      <c r="B896" s="37" t="s">
        <v>271</v>
      </c>
      <c r="C896" s="37" t="n">
        <v>22</v>
      </c>
      <c r="D896" s="37" t="n">
        <v>19</v>
      </c>
      <c r="E896" s="37" t="n">
        <v>0</v>
      </c>
      <c r="F896" s="37" t="n">
        <v>1</v>
      </c>
      <c r="G896" s="37" t="n">
        <v>0</v>
      </c>
      <c r="H896" s="37" t="n">
        <v>1</v>
      </c>
      <c r="I896" s="37" t="n">
        <v>12</v>
      </c>
      <c r="J896" s="40" t="n">
        <f aca="false">IF(C896=0,"",D896/C896)</f>
        <v>0.863636363636364</v>
      </c>
    </row>
    <row r="897" customFormat="false" ht="15" hidden="false" customHeight="false" outlineLevel="0" collapsed="false">
      <c r="A897" s="37" t="s">
        <v>625</v>
      </c>
      <c r="B897" s="37" t="s">
        <v>272</v>
      </c>
      <c r="C897" s="37" t="n">
        <v>22</v>
      </c>
      <c r="D897" s="37" t="n">
        <v>20</v>
      </c>
      <c r="E897" s="37" t="n">
        <v>2</v>
      </c>
      <c r="F897" s="37" t="n">
        <v>0</v>
      </c>
      <c r="G897" s="37" t="n">
        <v>0</v>
      </c>
      <c r="H897" s="37" t="n">
        <v>4</v>
      </c>
      <c r="I897" s="37" t="n">
        <v>27</v>
      </c>
      <c r="J897" s="40" t="n">
        <f aca="false">IF(C897=0,"",D897/C897)</f>
        <v>0.909090909090909</v>
      </c>
    </row>
    <row r="898" customFormat="false" ht="15" hidden="false" customHeight="false" outlineLevel="0" collapsed="false">
      <c r="A898" s="37" t="s">
        <v>625</v>
      </c>
      <c r="B898" s="37" t="s">
        <v>273</v>
      </c>
      <c r="C898" s="37" t="n">
        <v>22</v>
      </c>
      <c r="D898" s="37" t="n">
        <v>21</v>
      </c>
      <c r="E898" s="37" t="n">
        <v>0</v>
      </c>
      <c r="F898" s="37" t="n">
        <v>1</v>
      </c>
      <c r="G898" s="37" t="n">
        <v>0</v>
      </c>
      <c r="H898" s="37" t="n">
        <v>0</v>
      </c>
      <c r="I898" s="37" t="n">
        <v>1</v>
      </c>
      <c r="J898" s="40" t="n">
        <f aca="false">IF(C898=0,"",D898/C898)</f>
        <v>0.954545454545455</v>
      </c>
    </row>
    <row r="899" customFormat="false" ht="15" hidden="false" customHeight="false" outlineLevel="0" collapsed="false">
      <c r="A899" s="37" t="s">
        <v>625</v>
      </c>
      <c r="B899" s="37" t="s">
        <v>274</v>
      </c>
      <c r="C899" s="37" t="n">
        <v>22</v>
      </c>
      <c r="D899" s="37" t="n">
        <v>20</v>
      </c>
      <c r="E899" s="37" t="n">
        <v>0</v>
      </c>
      <c r="F899" s="37" t="n">
        <v>0</v>
      </c>
      <c r="G899" s="37" t="n">
        <v>0</v>
      </c>
      <c r="H899" s="37" t="n">
        <v>3</v>
      </c>
      <c r="I899" s="37" t="n">
        <v>20</v>
      </c>
      <c r="J899" s="40" t="n">
        <f aca="false">IF(C899=0,"",D899/C899)</f>
        <v>0.909090909090909</v>
      </c>
    </row>
    <row r="900" customFormat="false" ht="15" hidden="false" customHeight="false" outlineLevel="0" collapsed="false">
      <c r="A900" s="37" t="s">
        <v>625</v>
      </c>
      <c r="B900" s="37" t="s">
        <v>275</v>
      </c>
      <c r="C900" s="37" t="n">
        <v>22</v>
      </c>
      <c r="D900" s="37" t="n">
        <v>21</v>
      </c>
      <c r="E900" s="37" t="n">
        <v>0</v>
      </c>
      <c r="F900" s="37" t="n">
        <v>1</v>
      </c>
      <c r="G900" s="37" t="n">
        <v>0</v>
      </c>
      <c r="H900" s="37" t="n">
        <v>1</v>
      </c>
      <c r="I900" s="37" t="n">
        <v>7</v>
      </c>
      <c r="J900" s="40" t="n">
        <f aca="false">IF(C900=0,"",D900/C900)</f>
        <v>0.954545454545455</v>
      </c>
    </row>
    <row r="901" customFormat="false" ht="15" hidden="false" customHeight="false" outlineLevel="0" collapsed="false">
      <c r="A901" s="37" t="s">
        <v>625</v>
      </c>
      <c r="B901" s="37" t="s">
        <v>276</v>
      </c>
      <c r="C901" s="37" t="n">
        <v>22</v>
      </c>
      <c r="D901" s="37" t="n">
        <v>21</v>
      </c>
      <c r="E901" s="37" t="n">
        <v>2</v>
      </c>
      <c r="F901" s="37" t="n">
        <v>1</v>
      </c>
      <c r="G901" s="37" t="n">
        <v>0</v>
      </c>
      <c r="H901" s="37" t="n">
        <v>0</v>
      </c>
      <c r="I901" s="37" t="n">
        <v>2</v>
      </c>
      <c r="J901" s="40" t="n">
        <f aca="false">IF(C901=0,"",D901/C901)</f>
        <v>0.954545454545455</v>
      </c>
    </row>
    <row r="902" customFormat="false" ht="15" hidden="false" customHeight="false" outlineLevel="0" collapsed="false">
      <c r="A902" s="37" t="s">
        <v>625</v>
      </c>
      <c r="B902" s="37" t="s">
        <v>277</v>
      </c>
      <c r="C902" s="37" t="n">
        <v>22</v>
      </c>
      <c r="D902" s="37" t="n">
        <v>20</v>
      </c>
      <c r="E902" s="37" t="n">
        <v>0</v>
      </c>
      <c r="F902" s="37" t="n">
        <v>0</v>
      </c>
      <c r="G902" s="37" t="n">
        <v>3</v>
      </c>
      <c r="H902" s="37" t="n">
        <v>1</v>
      </c>
      <c r="I902" s="37" t="n">
        <v>6</v>
      </c>
      <c r="J902" s="40" t="n">
        <f aca="false">IF(C902=0,"",D902/C902)</f>
        <v>0.909090909090909</v>
      </c>
    </row>
    <row r="903" customFormat="false" ht="15" hidden="false" customHeight="false" outlineLevel="0" collapsed="false">
      <c r="A903" s="37" t="s">
        <v>625</v>
      </c>
      <c r="B903" s="37" t="s">
        <v>278</v>
      </c>
      <c r="C903" s="37" t="n">
        <v>22</v>
      </c>
      <c r="D903" s="37" t="n">
        <v>19</v>
      </c>
      <c r="E903" s="37" t="n">
        <v>1</v>
      </c>
      <c r="F903" s="37" t="n">
        <v>1</v>
      </c>
      <c r="G903" s="37" t="n">
        <v>0</v>
      </c>
      <c r="H903" s="37" t="n">
        <v>0</v>
      </c>
      <c r="I903" s="37" t="n">
        <v>13</v>
      </c>
      <c r="J903" s="40" t="n">
        <f aca="false">IF(C903=0,"",D903/C903)</f>
        <v>0.863636363636364</v>
      </c>
    </row>
    <row r="904" customFormat="false" ht="15" hidden="false" customHeight="false" outlineLevel="0" collapsed="false">
      <c r="A904" s="37" t="s">
        <v>625</v>
      </c>
      <c r="B904" s="37" t="s">
        <v>279</v>
      </c>
      <c r="C904" s="37" t="n">
        <v>22</v>
      </c>
      <c r="D904" s="37" t="n">
        <v>22</v>
      </c>
      <c r="E904" s="37" t="n">
        <v>0</v>
      </c>
      <c r="F904" s="37" t="n">
        <v>0</v>
      </c>
      <c r="G904" s="37" t="n">
        <v>0</v>
      </c>
      <c r="H904" s="37" t="n">
        <v>1</v>
      </c>
      <c r="I904" s="37" t="n">
        <v>18</v>
      </c>
      <c r="J904" s="40" t="n">
        <f aca="false">IF(C904=0,"",D904/C904)</f>
        <v>1</v>
      </c>
    </row>
    <row r="905" customFormat="false" ht="15" hidden="false" customHeight="false" outlineLevel="0" collapsed="false">
      <c r="A905" s="37" t="s">
        <v>625</v>
      </c>
      <c r="B905" s="37" t="s">
        <v>280</v>
      </c>
      <c r="C905" s="37" t="n">
        <v>22</v>
      </c>
      <c r="D905" s="37" t="n">
        <v>21</v>
      </c>
      <c r="E905" s="37" t="n">
        <v>1</v>
      </c>
      <c r="F905" s="37" t="n">
        <v>0</v>
      </c>
      <c r="G905" s="37" t="n">
        <v>0</v>
      </c>
      <c r="H905" s="37" t="n">
        <v>4</v>
      </c>
      <c r="I905" s="37" t="n">
        <v>3</v>
      </c>
      <c r="J905" s="40" t="n">
        <f aca="false">IF(C905=0,"",D905/C905)</f>
        <v>0.954545454545455</v>
      </c>
    </row>
    <row r="906" customFormat="false" ht="15" hidden="false" customHeight="false" outlineLevel="0" collapsed="false">
      <c r="A906" s="37" t="s">
        <v>625</v>
      </c>
      <c r="B906" s="37" t="s">
        <v>281</v>
      </c>
      <c r="C906" s="37" t="n">
        <v>22</v>
      </c>
      <c r="D906" s="37" t="n">
        <v>22</v>
      </c>
      <c r="E906" s="37" t="n">
        <v>0</v>
      </c>
      <c r="F906" s="37" t="n">
        <v>1</v>
      </c>
      <c r="G906" s="37" t="n">
        <v>1</v>
      </c>
      <c r="H906" s="37" t="n">
        <v>1</v>
      </c>
      <c r="I906" s="37" t="n">
        <v>13</v>
      </c>
      <c r="J906" s="40" t="n">
        <f aca="false">IF(C906=0,"",D906/C906)</f>
        <v>1</v>
      </c>
    </row>
    <row r="907" customFormat="false" ht="15" hidden="false" customHeight="false" outlineLevel="0" collapsed="false">
      <c r="A907" s="37" t="s">
        <v>628</v>
      </c>
      <c r="B907" s="37" t="s">
        <v>272</v>
      </c>
      <c r="C907" s="37" t="n">
        <v>22</v>
      </c>
      <c r="D907" s="37" t="n">
        <v>19</v>
      </c>
      <c r="E907" s="37" t="n">
        <v>1</v>
      </c>
      <c r="F907" s="37" t="n">
        <v>2</v>
      </c>
      <c r="G907" s="37" t="n">
        <v>0</v>
      </c>
      <c r="H907" s="37" t="n">
        <v>0</v>
      </c>
      <c r="I907" s="37" t="n">
        <v>27</v>
      </c>
      <c r="J907" s="40" t="n">
        <f aca="false">IF(C907=0,"",D907/C907)</f>
        <v>0.863636363636364</v>
      </c>
    </row>
    <row r="908" customFormat="false" ht="15" hidden="false" customHeight="false" outlineLevel="0" collapsed="false">
      <c r="A908" s="37" t="s">
        <v>628</v>
      </c>
      <c r="B908" s="37" t="s">
        <v>273</v>
      </c>
      <c r="C908" s="37" t="n">
        <v>22</v>
      </c>
      <c r="D908" s="37" t="n">
        <v>19</v>
      </c>
      <c r="E908" s="37" t="n">
        <v>0</v>
      </c>
      <c r="F908" s="37" t="n">
        <v>0</v>
      </c>
      <c r="G908" s="37" t="n">
        <v>0</v>
      </c>
      <c r="H908" s="37" t="n">
        <v>1</v>
      </c>
      <c r="I908" s="37" t="n">
        <v>13</v>
      </c>
      <c r="J908" s="40" t="n">
        <f aca="false">IF(C908=0,"",D908/C908)</f>
        <v>0.863636363636364</v>
      </c>
    </row>
    <row r="909" customFormat="false" ht="15" hidden="false" customHeight="false" outlineLevel="0" collapsed="false">
      <c r="A909" s="37" t="s">
        <v>628</v>
      </c>
      <c r="B909" s="37" t="s">
        <v>274</v>
      </c>
      <c r="C909" s="37" t="n">
        <v>22</v>
      </c>
      <c r="D909" s="37" t="n">
        <v>22</v>
      </c>
      <c r="E909" s="37" t="n">
        <v>1</v>
      </c>
      <c r="F909" s="37" t="n">
        <v>1</v>
      </c>
      <c r="G909" s="37" t="n">
        <v>0</v>
      </c>
      <c r="H909" s="37" t="n">
        <v>2</v>
      </c>
      <c r="I909" s="37" t="n">
        <v>27</v>
      </c>
      <c r="J909" s="40" t="n">
        <f aca="false">IF(C909=0,"",D909/C909)</f>
        <v>1</v>
      </c>
    </row>
    <row r="910" customFormat="false" ht="15" hidden="false" customHeight="false" outlineLevel="0" collapsed="false">
      <c r="A910" s="37" t="s">
        <v>628</v>
      </c>
      <c r="B910" s="37" t="s">
        <v>275</v>
      </c>
      <c r="C910" s="37" t="n">
        <v>22</v>
      </c>
      <c r="D910" s="37" t="n">
        <v>19</v>
      </c>
      <c r="E910" s="37" t="n">
        <v>0</v>
      </c>
      <c r="F910" s="37" t="n">
        <v>1</v>
      </c>
      <c r="G910" s="37" t="n">
        <v>0</v>
      </c>
      <c r="H910" s="37" t="n">
        <v>3</v>
      </c>
      <c r="I910" s="37" t="n">
        <v>17</v>
      </c>
      <c r="J910" s="40" t="n">
        <f aca="false">IF(C910=0,"",D910/C910)</f>
        <v>0.863636363636364</v>
      </c>
    </row>
    <row r="911" customFormat="false" ht="15" hidden="false" customHeight="false" outlineLevel="0" collapsed="false">
      <c r="A911" s="37" t="s">
        <v>628</v>
      </c>
      <c r="B911" s="37" t="s">
        <v>276</v>
      </c>
      <c r="C911" s="37" t="n">
        <v>22</v>
      </c>
      <c r="D911" s="37" t="n">
        <v>22</v>
      </c>
      <c r="E911" s="37" t="n">
        <v>0</v>
      </c>
      <c r="F911" s="37" t="n">
        <v>1</v>
      </c>
      <c r="G911" s="37" t="n">
        <v>0</v>
      </c>
      <c r="H911" s="37" t="n">
        <v>2</v>
      </c>
      <c r="I911" s="37" t="n">
        <v>7</v>
      </c>
      <c r="J911" s="40" t="n">
        <f aca="false">IF(C911=0,"",D911/C911)</f>
        <v>1</v>
      </c>
    </row>
    <row r="912" customFormat="false" ht="15" hidden="false" customHeight="false" outlineLevel="0" collapsed="false">
      <c r="A912" s="37" t="s">
        <v>628</v>
      </c>
      <c r="B912" s="37" t="s">
        <v>277</v>
      </c>
      <c r="C912" s="37" t="n">
        <v>22</v>
      </c>
      <c r="D912" s="37" t="n">
        <v>20</v>
      </c>
      <c r="E912" s="37" t="n">
        <v>2</v>
      </c>
      <c r="F912" s="37" t="n">
        <v>1</v>
      </c>
      <c r="G912" s="37" t="n">
        <v>0</v>
      </c>
      <c r="H912" s="37" t="n">
        <v>2</v>
      </c>
      <c r="I912" s="37" t="n">
        <v>29</v>
      </c>
      <c r="J912" s="40" t="n">
        <f aca="false">IF(C912=0,"",D912/C912)</f>
        <v>0.909090909090909</v>
      </c>
    </row>
    <row r="913" customFormat="false" ht="15" hidden="false" customHeight="false" outlineLevel="0" collapsed="false">
      <c r="A913" s="37" t="s">
        <v>628</v>
      </c>
      <c r="B913" s="37" t="s">
        <v>278</v>
      </c>
      <c r="C913" s="37" t="n">
        <v>22</v>
      </c>
      <c r="D913" s="37" t="n">
        <v>21</v>
      </c>
      <c r="E913" s="37" t="n">
        <v>2</v>
      </c>
      <c r="F913" s="37" t="n">
        <v>3</v>
      </c>
      <c r="G913" s="37" t="n">
        <v>0</v>
      </c>
      <c r="H913" s="37" t="n">
        <v>1</v>
      </c>
      <c r="I913" s="37" t="n">
        <v>13</v>
      </c>
      <c r="J913" s="40" t="n">
        <f aca="false">IF(C913=0,"",D913/C913)</f>
        <v>0.954545454545455</v>
      </c>
    </row>
    <row r="914" customFormat="false" ht="15" hidden="false" customHeight="false" outlineLevel="0" collapsed="false">
      <c r="A914" s="37" t="s">
        <v>628</v>
      </c>
      <c r="B914" s="37" t="s">
        <v>279</v>
      </c>
      <c r="C914" s="37" t="n">
        <v>22</v>
      </c>
      <c r="D914" s="37" t="n">
        <v>16</v>
      </c>
      <c r="E914" s="37" t="n">
        <v>0</v>
      </c>
      <c r="F914" s="37" t="n">
        <v>1</v>
      </c>
      <c r="G914" s="37" t="n">
        <v>1</v>
      </c>
      <c r="H914" s="37" t="n">
        <v>0</v>
      </c>
      <c r="I914" s="37" t="n">
        <v>7</v>
      </c>
      <c r="J914" s="40" t="n">
        <f aca="false">IF(C914=0,"",D914/C914)</f>
        <v>0.727272727272727</v>
      </c>
    </row>
    <row r="915" customFormat="false" ht="15" hidden="false" customHeight="false" outlineLevel="0" collapsed="false">
      <c r="A915" s="37" t="s">
        <v>628</v>
      </c>
      <c r="B915" s="37" t="s">
        <v>280</v>
      </c>
      <c r="C915" s="37" t="n">
        <v>22</v>
      </c>
      <c r="D915" s="37" t="n">
        <v>21</v>
      </c>
      <c r="E915" s="37" t="n">
        <v>1</v>
      </c>
      <c r="F915" s="37" t="n">
        <v>2</v>
      </c>
      <c r="G915" s="37" t="n">
        <v>0</v>
      </c>
      <c r="H915" s="37" t="n">
        <v>0</v>
      </c>
      <c r="I915" s="37" t="n">
        <v>18</v>
      </c>
      <c r="J915" s="40" t="n">
        <f aca="false">IF(C915=0,"",D915/C915)</f>
        <v>0.954545454545455</v>
      </c>
    </row>
    <row r="916" customFormat="false" ht="15" hidden="false" customHeight="false" outlineLevel="0" collapsed="false">
      <c r="A916" s="37" t="s">
        <v>628</v>
      </c>
      <c r="B916" s="37" t="s">
        <v>281</v>
      </c>
      <c r="C916" s="37" t="n">
        <v>22</v>
      </c>
      <c r="D916" s="37" t="n">
        <v>22</v>
      </c>
      <c r="E916" s="37" t="n">
        <v>0</v>
      </c>
      <c r="F916" s="37" t="n">
        <v>1</v>
      </c>
      <c r="G916" s="37" t="n">
        <v>0</v>
      </c>
      <c r="H916" s="37" t="n">
        <v>2</v>
      </c>
      <c r="I916" s="37" t="n">
        <v>0</v>
      </c>
      <c r="J916" s="40" t="n">
        <f aca="false">IF(C916=0,"",D916/C916)</f>
        <v>1</v>
      </c>
    </row>
    <row r="917" customFormat="false" ht="15" hidden="false" customHeight="false" outlineLevel="0" collapsed="false">
      <c r="A917" s="37" t="s">
        <v>630</v>
      </c>
      <c r="B917" s="37" t="s">
        <v>270</v>
      </c>
      <c r="C917" s="37" t="n">
        <v>22</v>
      </c>
      <c r="D917" s="37" t="n">
        <v>20</v>
      </c>
      <c r="E917" s="37" t="n">
        <v>0</v>
      </c>
      <c r="F917" s="37" t="n">
        <v>1</v>
      </c>
      <c r="G917" s="37" t="n">
        <v>0</v>
      </c>
      <c r="H917" s="37" t="n">
        <v>2</v>
      </c>
      <c r="I917" s="37" t="n">
        <v>0</v>
      </c>
      <c r="J917" s="40" t="n">
        <f aca="false">IF(C917=0,"",D917/C917)</f>
        <v>0.909090909090909</v>
      </c>
    </row>
    <row r="918" customFormat="false" ht="15" hidden="false" customHeight="false" outlineLevel="0" collapsed="false">
      <c r="A918" s="37" t="s">
        <v>630</v>
      </c>
      <c r="B918" s="37" t="s">
        <v>271</v>
      </c>
      <c r="C918" s="37" t="n">
        <v>22</v>
      </c>
      <c r="D918" s="37" t="n">
        <v>22</v>
      </c>
      <c r="E918" s="37" t="n">
        <v>0</v>
      </c>
      <c r="F918" s="37" t="n">
        <v>0</v>
      </c>
      <c r="G918" s="37" t="n">
        <v>0</v>
      </c>
      <c r="H918" s="37" t="n">
        <v>1</v>
      </c>
      <c r="I918" s="37" t="n">
        <v>0</v>
      </c>
      <c r="J918" s="40" t="n">
        <f aca="false">IF(C918=0,"",D918/C918)</f>
        <v>1</v>
      </c>
    </row>
    <row r="919" customFormat="false" ht="15" hidden="false" customHeight="false" outlineLevel="0" collapsed="false">
      <c r="A919" s="37" t="s">
        <v>630</v>
      </c>
      <c r="B919" s="37" t="s">
        <v>272</v>
      </c>
      <c r="C919" s="37" t="n">
        <v>22</v>
      </c>
      <c r="D919" s="37" t="n">
        <v>21</v>
      </c>
      <c r="E919" s="37" t="n">
        <v>0</v>
      </c>
      <c r="F919" s="37" t="n">
        <v>1</v>
      </c>
      <c r="G919" s="37" t="n">
        <v>0</v>
      </c>
      <c r="H919" s="37" t="n">
        <v>2</v>
      </c>
      <c r="I919" s="37" t="n">
        <v>2</v>
      </c>
      <c r="J919" s="40" t="n">
        <f aca="false">IF(C919=0,"",D919/C919)</f>
        <v>0.954545454545455</v>
      </c>
    </row>
    <row r="920" customFormat="false" ht="15" hidden="false" customHeight="false" outlineLevel="0" collapsed="false">
      <c r="A920" s="37" t="s">
        <v>630</v>
      </c>
      <c r="B920" s="37" t="s">
        <v>273</v>
      </c>
      <c r="C920" s="37" t="n">
        <v>22</v>
      </c>
      <c r="D920" s="37" t="n">
        <v>21</v>
      </c>
      <c r="E920" s="37" t="n">
        <v>0</v>
      </c>
      <c r="F920" s="37" t="n">
        <v>1</v>
      </c>
      <c r="G920" s="37" t="n">
        <v>0</v>
      </c>
      <c r="H920" s="37" t="n">
        <v>1</v>
      </c>
      <c r="I920" s="37" t="n">
        <v>5</v>
      </c>
      <c r="J920" s="40" t="n">
        <f aca="false">IF(C920=0,"",D920/C920)</f>
        <v>0.954545454545455</v>
      </c>
    </row>
    <row r="921" customFormat="false" ht="15" hidden="false" customHeight="false" outlineLevel="0" collapsed="false">
      <c r="A921" s="37" t="s">
        <v>630</v>
      </c>
      <c r="B921" s="37" t="s">
        <v>274</v>
      </c>
      <c r="C921" s="37" t="n">
        <v>22</v>
      </c>
      <c r="D921" s="37" t="n">
        <v>19</v>
      </c>
      <c r="E921" s="37" t="n">
        <v>1</v>
      </c>
      <c r="F921" s="37" t="n">
        <v>0</v>
      </c>
      <c r="G921" s="37" t="n">
        <v>0</v>
      </c>
      <c r="H921" s="37" t="n">
        <v>1</v>
      </c>
      <c r="I921" s="37" t="n">
        <v>1</v>
      </c>
      <c r="J921" s="40" t="n">
        <f aca="false">IF(C921=0,"",D921/C921)</f>
        <v>0.863636363636364</v>
      </c>
    </row>
    <row r="922" customFormat="false" ht="15" hidden="false" customHeight="false" outlineLevel="0" collapsed="false">
      <c r="A922" s="37" t="s">
        <v>630</v>
      </c>
      <c r="B922" s="37" t="s">
        <v>275</v>
      </c>
      <c r="C922" s="37" t="n">
        <v>22</v>
      </c>
      <c r="D922" s="37" t="n">
        <v>22</v>
      </c>
      <c r="E922" s="37" t="n">
        <v>0</v>
      </c>
      <c r="F922" s="37" t="n">
        <v>1</v>
      </c>
      <c r="G922" s="37" t="n">
        <v>0</v>
      </c>
      <c r="H922" s="37" t="n">
        <v>0</v>
      </c>
      <c r="I922" s="37" t="n">
        <v>0</v>
      </c>
      <c r="J922" s="40" t="n">
        <f aca="false">IF(C922=0,"",D922/C922)</f>
        <v>1</v>
      </c>
    </row>
    <row r="923" customFormat="false" ht="15" hidden="false" customHeight="false" outlineLevel="0" collapsed="false">
      <c r="A923" s="37" t="s">
        <v>630</v>
      </c>
      <c r="B923" s="37" t="s">
        <v>276</v>
      </c>
      <c r="C923" s="37" t="n">
        <v>22</v>
      </c>
      <c r="D923" s="37" t="n">
        <v>22</v>
      </c>
      <c r="E923" s="37" t="n">
        <v>1</v>
      </c>
      <c r="F923" s="37" t="n">
        <v>0</v>
      </c>
      <c r="G923" s="37" t="n">
        <v>0</v>
      </c>
      <c r="H923" s="37" t="n">
        <v>2</v>
      </c>
      <c r="I923" s="37" t="n">
        <v>0</v>
      </c>
      <c r="J923" s="40" t="n">
        <f aca="false">IF(C923=0,"",D923/C923)</f>
        <v>1</v>
      </c>
    </row>
    <row r="924" customFormat="false" ht="15" hidden="false" customHeight="false" outlineLevel="0" collapsed="false">
      <c r="A924" s="37" t="s">
        <v>630</v>
      </c>
      <c r="B924" s="37" t="s">
        <v>277</v>
      </c>
      <c r="C924" s="37" t="n">
        <v>22</v>
      </c>
      <c r="D924" s="37" t="n">
        <v>21</v>
      </c>
      <c r="E924" s="37" t="n">
        <v>0</v>
      </c>
      <c r="F924" s="37" t="n">
        <v>1</v>
      </c>
      <c r="G924" s="37" t="n">
        <v>1</v>
      </c>
      <c r="H924" s="37" t="n">
        <v>3</v>
      </c>
      <c r="I924" s="37" t="n">
        <v>2</v>
      </c>
      <c r="J924" s="40" t="n">
        <f aca="false">IF(C924=0,"",D924/C924)</f>
        <v>0.954545454545455</v>
      </c>
    </row>
    <row r="925" customFormat="false" ht="15" hidden="false" customHeight="false" outlineLevel="0" collapsed="false">
      <c r="A925" s="37" t="s">
        <v>630</v>
      </c>
      <c r="B925" s="37" t="s">
        <v>278</v>
      </c>
      <c r="C925" s="37" t="n">
        <v>22</v>
      </c>
      <c r="D925" s="37" t="n">
        <v>22</v>
      </c>
      <c r="E925" s="37" t="n">
        <v>0</v>
      </c>
      <c r="F925" s="37" t="n">
        <v>0</v>
      </c>
      <c r="G925" s="37" t="n">
        <v>1</v>
      </c>
      <c r="H925" s="37" t="n">
        <v>1</v>
      </c>
      <c r="I925" s="37" t="n">
        <v>0</v>
      </c>
      <c r="J925" s="40" t="n">
        <f aca="false">IF(C925=0,"",D925/C925)</f>
        <v>1</v>
      </c>
    </row>
    <row r="926" customFormat="false" ht="15" hidden="false" customHeight="false" outlineLevel="0" collapsed="false">
      <c r="A926" s="37" t="s">
        <v>630</v>
      </c>
      <c r="B926" s="37" t="s">
        <v>279</v>
      </c>
      <c r="C926" s="37" t="n">
        <v>22</v>
      </c>
      <c r="D926" s="37" t="n">
        <v>21</v>
      </c>
      <c r="E926" s="37" t="n">
        <v>0</v>
      </c>
      <c r="F926" s="37" t="n">
        <v>1</v>
      </c>
      <c r="G926" s="37" t="n">
        <v>2</v>
      </c>
      <c r="H926" s="37" t="n">
        <v>1</v>
      </c>
      <c r="I926" s="37" t="n">
        <v>3</v>
      </c>
      <c r="J926" s="40" t="n">
        <f aca="false">IF(C926=0,"",D926/C926)</f>
        <v>0.954545454545455</v>
      </c>
    </row>
    <row r="927" customFormat="false" ht="15" hidden="false" customHeight="false" outlineLevel="0" collapsed="false">
      <c r="A927" s="37" t="s">
        <v>630</v>
      </c>
      <c r="B927" s="37" t="s">
        <v>280</v>
      </c>
      <c r="C927" s="37" t="n">
        <v>22</v>
      </c>
      <c r="D927" s="37" t="n">
        <v>18</v>
      </c>
      <c r="E927" s="37" t="n">
        <v>1</v>
      </c>
      <c r="F927" s="37" t="n">
        <v>1</v>
      </c>
      <c r="G927" s="37" t="n">
        <v>0</v>
      </c>
      <c r="H927" s="37" t="n">
        <v>2</v>
      </c>
      <c r="I927" s="37" t="n">
        <v>0</v>
      </c>
      <c r="J927" s="40" t="n">
        <f aca="false">IF(C927=0,"",D927/C927)</f>
        <v>0.818181818181818</v>
      </c>
    </row>
    <row r="928" customFormat="false" ht="15" hidden="false" customHeight="false" outlineLevel="0" collapsed="false">
      <c r="A928" s="37" t="s">
        <v>630</v>
      </c>
      <c r="B928" s="37" t="s">
        <v>281</v>
      </c>
      <c r="C928" s="37" t="n">
        <v>22</v>
      </c>
      <c r="D928" s="37" t="n">
        <v>21</v>
      </c>
      <c r="E928" s="37" t="n">
        <v>2</v>
      </c>
      <c r="F928" s="37" t="n">
        <v>1</v>
      </c>
      <c r="G928" s="37" t="n">
        <v>0</v>
      </c>
      <c r="H928" s="37" t="n">
        <v>0</v>
      </c>
      <c r="I928" s="37" t="n">
        <v>0</v>
      </c>
      <c r="J928" s="40" t="n">
        <f aca="false">IF(C928=0,"",D928/C928)</f>
        <v>0.954545454545455</v>
      </c>
    </row>
    <row r="929" customFormat="false" ht="15" hidden="false" customHeight="false" outlineLevel="0" collapsed="false">
      <c r="A929" s="37" t="s">
        <v>632</v>
      </c>
      <c r="B929" s="37" t="s">
        <v>270</v>
      </c>
      <c r="C929" s="37" t="n">
        <v>22</v>
      </c>
      <c r="D929" s="37" t="n">
        <v>18</v>
      </c>
      <c r="E929" s="37" t="n">
        <v>1</v>
      </c>
      <c r="F929" s="37" t="n">
        <v>0</v>
      </c>
      <c r="G929" s="37" t="n">
        <v>0</v>
      </c>
      <c r="H929" s="37" t="n">
        <v>3</v>
      </c>
      <c r="I929" s="37" t="n">
        <v>3</v>
      </c>
      <c r="J929" s="40" t="n">
        <f aca="false">IF(C929=0,"",D929/C929)</f>
        <v>0.818181818181818</v>
      </c>
    </row>
    <row r="930" customFormat="false" ht="15" hidden="false" customHeight="false" outlineLevel="0" collapsed="false">
      <c r="A930" s="37" t="s">
        <v>632</v>
      </c>
      <c r="B930" s="37" t="s">
        <v>271</v>
      </c>
      <c r="C930" s="37" t="n">
        <v>22</v>
      </c>
      <c r="D930" s="37" t="n">
        <v>18</v>
      </c>
      <c r="E930" s="37" t="n">
        <v>0</v>
      </c>
      <c r="F930" s="37" t="n">
        <v>0</v>
      </c>
      <c r="G930" s="37" t="n">
        <v>0</v>
      </c>
      <c r="H930" s="37" t="n">
        <v>2</v>
      </c>
      <c r="I930" s="37" t="n">
        <v>2</v>
      </c>
      <c r="J930" s="40" t="n">
        <f aca="false">IF(C930=0,"",D930/C930)</f>
        <v>0.818181818181818</v>
      </c>
    </row>
    <row r="931" customFormat="false" ht="15" hidden="false" customHeight="false" outlineLevel="0" collapsed="false">
      <c r="A931" s="37" t="s">
        <v>632</v>
      </c>
      <c r="B931" s="37" t="s">
        <v>272</v>
      </c>
      <c r="C931" s="37" t="n">
        <v>22</v>
      </c>
      <c r="D931" s="37" t="n">
        <v>21</v>
      </c>
      <c r="E931" s="37" t="n">
        <v>2</v>
      </c>
      <c r="F931" s="37" t="n">
        <v>0</v>
      </c>
      <c r="G931" s="37" t="n">
        <v>0</v>
      </c>
      <c r="H931" s="37" t="n">
        <v>3</v>
      </c>
      <c r="I931" s="37" t="n">
        <v>5</v>
      </c>
      <c r="J931" s="40" t="n">
        <f aca="false">IF(C931=0,"",D931/C931)</f>
        <v>0.954545454545455</v>
      </c>
    </row>
    <row r="932" customFormat="false" ht="15" hidden="false" customHeight="false" outlineLevel="0" collapsed="false">
      <c r="A932" s="37" t="s">
        <v>632</v>
      </c>
      <c r="B932" s="37" t="s">
        <v>273</v>
      </c>
      <c r="C932" s="37" t="n">
        <v>22</v>
      </c>
      <c r="D932" s="37" t="n">
        <v>22</v>
      </c>
      <c r="E932" s="37" t="n">
        <v>1</v>
      </c>
      <c r="F932" s="37" t="n">
        <v>1</v>
      </c>
      <c r="G932" s="37" t="n">
        <v>1</v>
      </c>
      <c r="H932" s="37" t="n">
        <v>0</v>
      </c>
      <c r="I932" s="37" t="n">
        <v>3</v>
      </c>
      <c r="J932" s="40" t="n">
        <f aca="false">IF(C932=0,"",D932/C932)</f>
        <v>1</v>
      </c>
    </row>
    <row r="933" customFormat="false" ht="15" hidden="false" customHeight="false" outlineLevel="0" collapsed="false">
      <c r="A933" s="37" t="s">
        <v>632</v>
      </c>
      <c r="B933" s="37" t="s">
        <v>274</v>
      </c>
      <c r="C933" s="37" t="n">
        <v>22</v>
      </c>
      <c r="D933" s="37" t="n">
        <v>21</v>
      </c>
      <c r="E933" s="37" t="n">
        <v>0</v>
      </c>
      <c r="F933" s="37" t="n">
        <v>0</v>
      </c>
      <c r="G933" s="37" t="n">
        <v>1</v>
      </c>
      <c r="H933" s="37" t="n">
        <v>2</v>
      </c>
      <c r="I933" s="37" t="n">
        <v>0</v>
      </c>
      <c r="J933" s="40" t="n">
        <f aca="false">IF(C933=0,"",D933/C933)</f>
        <v>0.954545454545455</v>
      </c>
    </row>
    <row r="934" customFormat="false" ht="15" hidden="false" customHeight="false" outlineLevel="0" collapsed="false">
      <c r="A934" s="37" t="s">
        <v>632</v>
      </c>
      <c r="B934" s="37" t="s">
        <v>275</v>
      </c>
      <c r="C934" s="37" t="n">
        <v>22</v>
      </c>
      <c r="D934" s="37" t="n">
        <v>19</v>
      </c>
      <c r="E934" s="37" t="n">
        <v>0</v>
      </c>
      <c r="F934" s="37" t="n">
        <v>0</v>
      </c>
      <c r="G934" s="37" t="n">
        <v>0</v>
      </c>
      <c r="H934" s="37" t="n">
        <v>0</v>
      </c>
      <c r="I934" s="37" t="n">
        <v>2</v>
      </c>
      <c r="J934" s="40" t="n">
        <f aca="false">IF(C934=0,"",D934/C934)</f>
        <v>0.863636363636364</v>
      </c>
    </row>
    <row r="935" customFormat="false" ht="15" hidden="false" customHeight="false" outlineLevel="0" collapsed="false">
      <c r="A935" s="37" t="s">
        <v>632</v>
      </c>
      <c r="B935" s="37" t="s">
        <v>276</v>
      </c>
      <c r="C935" s="37" t="n">
        <v>22</v>
      </c>
      <c r="D935" s="37" t="n">
        <v>22</v>
      </c>
      <c r="E935" s="37" t="n">
        <v>1</v>
      </c>
      <c r="F935" s="37" t="n">
        <v>1</v>
      </c>
      <c r="G935" s="37" t="n">
        <v>0</v>
      </c>
      <c r="H935" s="37" t="n">
        <v>1</v>
      </c>
      <c r="I935" s="37" t="n">
        <v>0</v>
      </c>
      <c r="J935" s="40" t="n">
        <f aca="false">IF(C935=0,"",D935/C935)</f>
        <v>1</v>
      </c>
    </row>
    <row r="936" customFormat="false" ht="15" hidden="false" customHeight="false" outlineLevel="0" collapsed="false">
      <c r="A936" s="37" t="s">
        <v>632</v>
      </c>
      <c r="B936" s="37" t="s">
        <v>277</v>
      </c>
      <c r="C936" s="37" t="n">
        <v>22</v>
      </c>
      <c r="D936" s="37" t="n">
        <v>21</v>
      </c>
      <c r="E936" s="37" t="n">
        <v>1</v>
      </c>
      <c r="F936" s="37" t="n">
        <v>2</v>
      </c>
      <c r="G936" s="37" t="n">
        <v>1</v>
      </c>
      <c r="H936" s="37" t="n">
        <v>2</v>
      </c>
      <c r="I936" s="37" t="n">
        <v>4</v>
      </c>
      <c r="J936" s="40" t="n">
        <f aca="false">IF(C936=0,"",D936/C936)</f>
        <v>0.954545454545455</v>
      </c>
    </row>
    <row r="937" customFormat="false" ht="15" hidden="false" customHeight="false" outlineLevel="0" collapsed="false">
      <c r="A937" s="37" t="s">
        <v>632</v>
      </c>
      <c r="B937" s="37" t="s">
        <v>278</v>
      </c>
      <c r="C937" s="37" t="n">
        <v>22</v>
      </c>
      <c r="D937" s="37" t="n">
        <v>20</v>
      </c>
      <c r="E937" s="37" t="n">
        <v>2</v>
      </c>
      <c r="F937" s="37" t="n">
        <v>0</v>
      </c>
      <c r="G937" s="37" t="n">
        <v>0</v>
      </c>
      <c r="H937" s="37" t="n">
        <v>1</v>
      </c>
      <c r="I937" s="37" t="n">
        <v>0</v>
      </c>
      <c r="J937" s="40" t="n">
        <f aca="false">IF(C937=0,"",D937/C937)</f>
        <v>0.909090909090909</v>
      </c>
    </row>
    <row r="938" customFormat="false" ht="15" hidden="false" customHeight="false" outlineLevel="0" collapsed="false">
      <c r="A938" s="37" t="s">
        <v>632</v>
      </c>
      <c r="B938" s="37" t="s">
        <v>279</v>
      </c>
      <c r="C938" s="37" t="n">
        <v>22</v>
      </c>
      <c r="D938" s="37" t="n">
        <v>20</v>
      </c>
      <c r="E938" s="37" t="n">
        <v>1</v>
      </c>
      <c r="F938" s="37" t="n">
        <v>2</v>
      </c>
      <c r="G938" s="37" t="n">
        <v>1</v>
      </c>
      <c r="H938" s="37" t="n">
        <v>3</v>
      </c>
      <c r="I938" s="37" t="n">
        <v>4</v>
      </c>
      <c r="J938" s="40" t="n">
        <f aca="false">IF(C938=0,"",D938/C938)</f>
        <v>0.909090909090909</v>
      </c>
    </row>
    <row r="939" customFormat="false" ht="15" hidden="false" customHeight="false" outlineLevel="0" collapsed="false">
      <c r="A939" s="37" t="s">
        <v>632</v>
      </c>
      <c r="B939" s="37" t="s">
        <v>280</v>
      </c>
      <c r="C939" s="37" t="n">
        <v>22</v>
      </c>
      <c r="D939" s="37" t="n">
        <v>21</v>
      </c>
      <c r="E939" s="37" t="n">
        <v>0</v>
      </c>
      <c r="F939" s="37" t="n">
        <v>0</v>
      </c>
      <c r="G939" s="37" t="n">
        <v>0</v>
      </c>
      <c r="H939" s="37" t="n">
        <v>0</v>
      </c>
      <c r="I939" s="37" t="n">
        <v>0</v>
      </c>
      <c r="J939" s="40" t="n">
        <f aca="false">IF(C939=0,"",D939/C939)</f>
        <v>0.954545454545455</v>
      </c>
    </row>
    <row r="940" customFormat="false" ht="15" hidden="false" customHeight="false" outlineLevel="0" collapsed="false">
      <c r="A940" s="37" t="s">
        <v>632</v>
      </c>
      <c r="B940" s="37" t="s">
        <v>281</v>
      </c>
      <c r="C940" s="37" t="n">
        <v>22</v>
      </c>
      <c r="D940" s="37" t="n">
        <v>22</v>
      </c>
      <c r="E940" s="37" t="n">
        <v>0</v>
      </c>
      <c r="F940" s="37" t="n">
        <v>1</v>
      </c>
      <c r="G940" s="37" t="n">
        <v>0</v>
      </c>
      <c r="H940" s="37" t="n">
        <v>2</v>
      </c>
      <c r="I940" s="37" t="n">
        <v>0</v>
      </c>
      <c r="J940" s="40" t="n">
        <f aca="false">IF(C940=0,"",D940/C940)</f>
        <v>1</v>
      </c>
    </row>
    <row r="941" customFormat="false" ht="15" hidden="false" customHeight="false" outlineLevel="0" collapsed="false">
      <c r="A941" s="37" t="s">
        <v>634</v>
      </c>
      <c r="B941" s="37" t="s">
        <v>276</v>
      </c>
      <c r="C941" s="37" t="n">
        <v>22</v>
      </c>
      <c r="D941" s="37" t="n">
        <v>20</v>
      </c>
      <c r="E941" s="37" t="n">
        <v>4</v>
      </c>
      <c r="F941" s="37" t="n">
        <v>0</v>
      </c>
      <c r="G941" s="37" t="n">
        <v>0</v>
      </c>
      <c r="H941" s="37" t="n">
        <v>2</v>
      </c>
      <c r="I941" s="37" t="n">
        <v>1</v>
      </c>
      <c r="J941" s="40" t="n">
        <f aca="false">IF(C941=0,"",D941/C941)</f>
        <v>0.909090909090909</v>
      </c>
    </row>
    <row r="942" customFormat="false" ht="15" hidden="false" customHeight="false" outlineLevel="0" collapsed="false">
      <c r="A942" s="37" t="s">
        <v>634</v>
      </c>
      <c r="B942" s="37" t="s">
        <v>277</v>
      </c>
      <c r="C942" s="37" t="n">
        <v>22</v>
      </c>
      <c r="D942" s="37" t="n">
        <v>20</v>
      </c>
      <c r="E942" s="37" t="n">
        <v>1</v>
      </c>
      <c r="F942" s="37" t="n">
        <v>0</v>
      </c>
      <c r="G942" s="37" t="n">
        <v>0</v>
      </c>
      <c r="H942" s="37" t="n">
        <v>0</v>
      </c>
      <c r="I942" s="37" t="n">
        <v>6</v>
      </c>
      <c r="J942" s="40" t="n">
        <f aca="false">IF(C942=0,"",D942/C942)</f>
        <v>0.909090909090909</v>
      </c>
    </row>
    <row r="943" customFormat="false" ht="15" hidden="false" customHeight="false" outlineLevel="0" collapsed="false">
      <c r="A943" s="37" t="s">
        <v>634</v>
      </c>
      <c r="B943" s="37" t="s">
        <v>278</v>
      </c>
      <c r="C943" s="37" t="n">
        <v>22</v>
      </c>
      <c r="D943" s="37" t="n">
        <v>22</v>
      </c>
      <c r="E943" s="37" t="n">
        <v>0</v>
      </c>
      <c r="F943" s="37" t="n">
        <v>0</v>
      </c>
      <c r="G943" s="37" t="n">
        <v>0</v>
      </c>
      <c r="H943" s="37" t="n">
        <v>0</v>
      </c>
      <c r="I943" s="37" t="n">
        <v>22</v>
      </c>
      <c r="J943" s="40" t="n">
        <f aca="false">IF(C943=0,"",D943/C943)</f>
        <v>1</v>
      </c>
    </row>
    <row r="944" customFormat="false" ht="15" hidden="false" customHeight="false" outlineLevel="0" collapsed="false">
      <c r="A944" s="37" t="s">
        <v>634</v>
      </c>
      <c r="B944" s="37" t="s">
        <v>279</v>
      </c>
      <c r="C944" s="37" t="n">
        <v>22</v>
      </c>
      <c r="D944" s="37" t="n">
        <v>22</v>
      </c>
      <c r="E944" s="37" t="n">
        <v>0</v>
      </c>
      <c r="F944" s="37" t="n">
        <v>1</v>
      </c>
      <c r="G944" s="37" t="n">
        <v>1</v>
      </c>
      <c r="H944" s="37" t="n">
        <v>0</v>
      </c>
      <c r="I944" s="37" t="n">
        <v>10</v>
      </c>
      <c r="J944" s="40" t="n">
        <f aca="false">IF(C944=0,"",D944/C944)</f>
        <v>1</v>
      </c>
    </row>
    <row r="945" customFormat="false" ht="15" hidden="false" customHeight="false" outlineLevel="0" collapsed="false">
      <c r="A945" s="37" t="s">
        <v>634</v>
      </c>
      <c r="B945" s="37" t="s">
        <v>280</v>
      </c>
      <c r="C945" s="37" t="n">
        <v>22</v>
      </c>
      <c r="D945" s="37" t="n">
        <v>21</v>
      </c>
      <c r="E945" s="37" t="n">
        <v>1</v>
      </c>
      <c r="F945" s="37" t="n">
        <v>0</v>
      </c>
      <c r="G945" s="37" t="n">
        <v>1</v>
      </c>
      <c r="H945" s="37" t="n">
        <v>0</v>
      </c>
      <c r="I945" s="37" t="n">
        <v>14</v>
      </c>
      <c r="J945" s="40" t="n">
        <f aca="false">IF(C945=0,"",D945/C945)</f>
        <v>0.954545454545455</v>
      </c>
    </row>
    <row r="946" customFormat="false" ht="15" hidden="false" customHeight="false" outlineLevel="0" collapsed="false">
      <c r="A946" s="37" t="s">
        <v>634</v>
      </c>
      <c r="B946" s="37" t="s">
        <v>281</v>
      </c>
      <c r="C946" s="37" t="n">
        <v>22</v>
      </c>
      <c r="D946" s="37" t="n">
        <v>20</v>
      </c>
      <c r="E946" s="37" t="n">
        <v>1</v>
      </c>
      <c r="F946" s="37" t="n">
        <v>0</v>
      </c>
      <c r="G946" s="37" t="n">
        <v>1</v>
      </c>
      <c r="H946" s="37" t="n">
        <v>0</v>
      </c>
      <c r="I946" s="37" t="n">
        <v>1</v>
      </c>
      <c r="J946" s="40" t="n">
        <f aca="false">IF(C946=0,"",D946/C946)</f>
        <v>0.909090909090909</v>
      </c>
    </row>
    <row r="947" customFormat="false" ht="15" hidden="false" customHeight="false" outlineLevel="0" collapsed="false">
      <c r="A947" s="37" t="s">
        <v>636</v>
      </c>
      <c r="B947" s="37" t="s">
        <v>270</v>
      </c>
      <c r="C947" s="37" t="n">
        <v>22</v>
      </c>
      <c r="D947" s="37" t="n">
        <v>21</v>
      </c>
      <c r="E947" s="37" t="n">
        <v>0</v>
      </c>
      <c r="F947" s="37" t="n">
        <v>1</v>
      </c>
      <c r="G947" s="37" t="n">
        <v>0</v>
      </c>
      <c r="H947" s="37" t="n">
        <v>3</v>
      </c>
      <c r="I947" s="37" t="n">
        <v>4</v>
      </c>
      <c r="J947" s="40" t="n">
        <f aca="false">IF(C947=0,"",D947/C947)</f>
        <v>0.954545454545455</v>
      </c>
    </row>
    <row r="948" customFormat="false" ht="15" hidden="false" customHeight="false" outlineLevel="0" collapsed="false">
      <c r="A948" s="37" t="s">
        <v>636</v>
      </c>
      <c r="B948" s="37" t="s">
        <v>271</v>
      </c>
      <c r="C948" s="37" t="n">
        <v>22</v>
      </c>
      <c r="D948" s="37" t="n">
        <v>17</v>
      </c>
      <c r="E948" s="37" t="n">
        <v>0</v>
      </c>
      <c r="F948" s="37" t="n">
        <v>1</v>
      </c>
      <c r="G948" s="37" t="n">
        <v>0</v>
      </c>
      <c r="H948" s="37" t="n">
        <v>3</v>
      </c>
      <c r="I948" s="37" t="n">
        <v>1</v>
      </c>
      <c r="J948" s="40" t="n">
        <f aca="false">IF(C948=0,"",D948/C948)</f>
        <v>0.772727272727273</v>
      </c>
    </row>
    <row r="949" customFormat="false" ht="15" hidden="false" customHeight="false" outlineLevel="0" collapsed="false">
      <c r="A949" s="37" t="s">
        <v>636</v>
      </c>
      <c r="B949" s="37" t="s">
        <v>272</v>
      </c>
      <c r="C949" s="37" t="n">
        <v>22</v>
      </c>
      <c r="D949" s="37" t="n">
        <v>21</v>
      </c>
      <c r="E949" s="37" t="n">
        <v>0</v>
      </c>
      <c r="F949" s="37" t="n">
        <v>0</v>
      </c>
      <c r="G949" s="37" t="n">
        <v>0</v>
      </c>
      <c r="H949" s="37" t="n">
        <v>2</v>
      </c>
      <c r="I949" s="37" t="n">
        <v>0</v>
      </c>
      <c r="J949" s="40" t="n">
        <f aca="false">IF(C949=0,"",D949/C949)</f>
        <v>0.954545454545455</v>
      </c>
    </row>
    <row r="950" customFormat="false" ht="15" hidden="false" customHeight="false" outlineLevel="0" collapsed="false">
      <c r="A950" s="37" t="s">
        <v>636</v>
      </c>
      <c r="B950" s="37" t="s">
        <v>273</v>
      </c>
      <c r="C950" s="37" t="n">
        <v>22</v>
      </c>
      <c r="D950" s="37" t="n">
        <v>21</v>
      </c>
      <c r="E950" s="37" t="n">
        <v>2</v>
      </c>
      <c r="F950" s="37" t="n">
        <v>0</v>
      </c>
      <c r="G950" s="37" t="n">
        <v>1</v>
      </c>
      <c r="H950" s="37" t="n">
        <v>2</v>
      </c>
      <c r="I950" s="37" t="n">
        <v>1</v>
      </c>
      <c r="J950" s="40" t="n">
        <f aca="false">IF(C950=0,"",D950/C950)</f>
        <v>0.954545454545455</v>
      </c>
    </row>
    <row r="951" customFormat="false" ht="15" hidden="false" customHeight="false" outlineLevel="0" collapsed="false">
      <c r="A951" s="37" t="s">
        <v>636</v>
      </c>
      <c r="B951" s="37" t="s">
        <v>274</v>
      </c>
      <c r="C951" s="37" t="n">
        <v>22</v>
      </c>
      <c r="D951" s="37" t="n">
        <v>22</v>
      </c>
      <c r="E951" s="37" t="n">
        <v>0</v>
      </c>
      <c r="F951" s="37" t="n">
        <v>1</v>
      </c>
      <c r="G951" s="37" t="n">
        <v>0</v>
      </c>
      <c r="H951" s="37" t="n">
        <v>3</v>
      </c>
      <c r="I951" s="37" t="n">
        <v>2</v>
      </c>
      <c r="J951" s="40" t="n">
        <f aca="false">IF(C951=0,"",D951/C951)</f>
        <v>1</v>
      </c>
    </row>
    <row r="952" customFormat="false" ht="15" hidden="false" customHeight="false" outlineLevel="0" collapsed="false">
      <c r="A952" s="37" t="s">
        <v>636</v>
      </c>
      <c r="B952" s="37" t="s">
        <v>275</v>
      </c>
      <c r="C952" s="37" t="n">
        <v>22</v>
      </c>
      <c r="D952" s="37" t="n">
        <v>20</v>
      </c>
      <c r="E952" s="37" t="n">
        <v>1</v>
      </c>
      <c r="F952" s="37" t="n">
        <v>0</v>
      </c>
      <c r="G952" s="37" t="n">
        <v>0</v>
      </c>
      <c r="H952" s="37" t="n">
        <v>0</v>
      </c>
      <c r="I952" s="37" t="n">
        <v>0</v>
      </c>
      <c r="J952" s="40" t="n">
        <f aca="false">IF(C952=0,"",D952/C952)</f>
        <v>0.909090909090909</v>
      </c>
    </row>
    <row r="953" customFormat="false" ht="15" hidden="false" customHeight="false" outlineLevel="0" collapsed="false">
      <c r="A953" s="37" t="s">
        <v>636</v>
      </c>
      <c r="B953" s="37" t="s">
        <v>276</v>
      </c>
      <c r="C953" s="37" t="n">
        <v>22</v>
      </c>
      <c r="D953" s="37" t="n">
        <v>21</v>
      </c>
      <c r="E953" s="37" t="n">
        <v>1</v>
      </c>
      <c r="F953" s="37" t="n">
        <v>3</v>
      </c>
      <c r="G953" s="37" t="n">
        <v>0</v>
      </c>
      <c r="H953" s="37" t="n">
        <v>1</v>
      </c>
      <c r="I953" s="37" t="n">
        <v>1</v>
      </c>
      <c r="J953" s="40" t="n">
        <f aca="false">IF(C953=0,"",D953/C953)</f>
        <v>0.954545454545455</v>
      </c>
    </row>
    <row r="954" customFormat="false" ht="15" hidden="false" customHeight="false" outlineLevel="0" collapsed="false">
      <c r="A954" s="37" t="s">
        <v>636</v>
      </c>
      <c r="B954" s="37" t="s">
        <v>277</v>
      </c>
      <c r="C954" s="37" t="n">
        <v>22</v>
      </c>
      <c r="D954" s="37" t="n">
        <v>20</v>
      </c>
      <c r="E954" s="37" t="n">
        <v>0</v>
      </c>
      <c r="F954" s="37" t="n">
        <v>4</v>
      </c>
      <c r="G954" s="37" t="n">
        <v>0</v>
      </c>
      <c r="H954" s="37" t="n">
        <v>3</v>
      </c>
      <c r="I954" s="37" t="n">
        <v>1</v>
      </c>
      <c r="J954" s="40" t="n">
        <f aca="false">IF(C954=0,"",D954/C954)</f>
        <v>0.909090909090909</v>
      </c>
    </row>
    <row r="955" customFormat="false" ht="15" hidden="false" customHeight="false" outlineLevel="0" collapsed="false">
      <c r="A955" s="37" t="s">
        <v>636</v>
      </c>
      <c r="B955" s="37" t="s">
        <v>278</v>
      </c>
      <c r="C955" s="37" t="n">
        <v>22</v>
      </c>
      <c r="D955" s="37" t="n">
        <v>21</v>
      </c>
      <c r="E955" s="37" t="n">
        <v>2</v>
      </c>
      <c r="F955" s="37" t="n">
        <v>0</v>
      </c>
      <c r="G955" s="37" t="n">
        <v>1</v>
      </c>
      <c r="H955" s="37" t="n">
        <v>0</v>
      </c>
      <c r="I955" s="37" t="n">
        <v>2</v>
      </c>
      <c r="J955" s="40" t="n">
        <f aca="false">IF(C955=0,"",D955/C955)</f>
        <v>0.954545454545455</v>
      </c>
    </row>
    <row r="956" customFormat="false" ht="15" hidden="false" customHeight="false" outlineLevel="0" collapsed="false">
      <c r="A956" s="37" t="s">
        <v>636</v>
      </c>
      <c r="B956" s="37" t="s">
        <v>279</v>
      </c>
      <c r="C956" s="37" t="n">
        <v>22</v>
      </c>
      <c r="D956" s="37" t="n">
        <v>21</v>
      </c>
      <c r="E956" s="37" t="n">
        <v>0</v>
      </c>
      <c r="F956" s="37" t="n">
        <v>3</v>
      </c>
      <c r="G956" s="37" t="n">
        <v>1</v>
      </c>
      <c r="H956" s="37" t="n">
        <v>1</v>
      </c>
      <c r="I956" s="37" t="n">
        <v>2</v>
      </c>
      <c r="J956" s="40" t="n">
        <f aca="false">IF(C956=0,"",D956/C956)</f>
        <v>0.954545454545455</v>
      </c>
    </row>
    <row r="957" customFormat="false" ht="15" hidden="false" customHeight="false" outlineLevel="0" collapsed="false">
      <c r="A957" s="37" t="s">
        <v>636</v>
      </c>
      <c r="B957" s="37" t="s">
        <v>280</v>
      </c>
      <c r="C957" s="37" t="n">
        <v>22</v>
      </c>
      <c r="D957" s="37" t="n">
        <v>20</v>
      </c>
      <c r="E957" s="37" t="n">
        <v>1</v>
      </c>
      <c r="F957" s="37" t="n">
        <v>2</v>
      </c>
      <c r="G957" s="37" t="n">
        <v>2</v>
      </c>
      <c r="H957" s="37" t="n">
        <v>3</v>
      </c>
      <c r="I957" s="37" t="n">
        <v>2</v>
      </c>
      <c r="J957" s="40" t="n">
        <f aca="false">IF(C957=0,"",D957/C957)</f>
        <v>0.909090909090909</v>
      </c>
    </row>
    <row r="958" customFormat="false" ht="15" hidden="false" customHeight="false" outlineLevel="0" collapsed="false">
      <c r="A958" s="37" t="s">
        <v>636</v>
      </c>
      <c r="B958" s="37" t="s">
        <v>281</v>
      </c>
      <c r="C958" s="37" t="n">
        <v>22</v>
      </c>
      <c r="D958" s="37" t="n">
        <v>21</v>
      </c>
      <c r="E958" s="37" t="n">
        <v>1</v>
      </c>
      <c r="F958" s="37" t="n">
        <v>2</v>
      </c>
      <c r="G958" s="37" t="n">
        <v>1</v>
      </c>
      <c r="H958" s="37" t="n">
        <v>3</v>
      </c>
      <c r="I958" s="37" t="n">
        <v>9</v>
      </c>
      <c r="J958" s="40" t="n">
        <f aca="false">IF(C958=0,"",D958/C958)</f>
        <v>0.954545454545455</v>
      </c>
    </row>
    <row r="959" customFormat="false" ht="15" hidden="false" customHeight="false" outlineLevel="0" collapsed="false">
      <c r="A959" s="37" t="s">
        <v>638</v>
      </c>
      <c r="B959" s="37" t="s">
        <v>270</v>
      </c>
      <c r="C959" s="37" t="n">
        <v>22</v>
      </c>
      <c r="D959" s="37" t="n">
        <v>21</v>
      </c>
      <c r="E959" s="37" t="n">
        <v>0</v>
      </c>
      <c r="F959" s="37" t="n">
        <v>0</v>
      </c>
      <c r="G959" s="37" t="n">
        <v>0</v>
      </c>
      <c r="H959" s="37" t="n">
        <v>1</v>
      </c>
      <c r="I959" s="37" t="n">
        <v>1</v>
      </c>
      <c r="J959" s="40" t="n">
        <f aca="false">IF(C959=0,"",D959/C959)</f>
        <v>0.954545454545455</v>
      </c>
    </row>
    <row r="960" customFormat="false" ht="15" hidden="false" customHeight="false" outlineLevel="0" collapsed="false">
      <c r="A960" s="37" t="s">
        <v>638</v>
      </c>
      <c r="B960" s="37" t="s">
        <v>271</v>
      </c>
      <c r="C960" s="37" t="n">
        <v>22</v>
      </c>
      <c r="D960" s="37" t="n">
        <v>18</v>
      </c>
      <c r="E960" s="37" t="n">
        <v>1</v>
      </c>
      <c r="F960" s="37" t="n">
        <v>0</v>
      </c>
      <c r="G960" s="37" t="n">
        <v>0</v>
      </c>
      <c r="H960" s="37" t="n">
        <v>0</v>
      </c>
      <c r="I960" s="37" t="n">
        <v>1</v>
      </c>
      <c r="J960" s="40" t="n">
        <f aca="false">IF(C960=0,"",D960/C960)</f>
        <v>0.818181818181818</v>
      </c>
    </row>
    <row r="961" customFormat="false" ht="15" hidden="false" customHeight="false" outlineLevel="0" collapsed="false">
      <c r="A961" s="37" t="s">
        <v>638</v>
      </c>
      <c r="B961" s="37" t="s">
        <v>272</v>
      </c>
      <c r="C961" s="37" t="n">
        <v>22</v>
      </c>
      <c r="D961" s="37" t="n">
        <v>19</v>
      </c>
      <c r="E961" s="37" t="n">
        <v>0</v>
      </c>
      <c r="F961" s="37" t="n">
        <v>3</v>
      </c>
      <c r="G961" s="37" t="n">
        <v>0</v>
      </c>
      <c r="H961" s="37" t="n">
        <v>2</v>
      </c>
      <c r="I961" s="37" t="n">
        <v>0</v>
      </c>
      <c r="J961" s="40" t="n">
        <f aca="false">IF(C961=0,"",D961/C961)</f>
        <v>0.863636363636364</v>
      </c>
    </row>
    <row r="962" customFormat="false" ht="15" hidden="false" customHeight="false" outlineLevel="0" collapsed="false">
      <c r="A962" s="37" t="s">
        <v>638</v>
      </c>
      <c r="B962" s="37" t="s">
        <v>273</v>
      </c>
      <c r="C962" s="37" t="n">
        <v>22</v>
      </c>
      <c r="D962" s="37" t="n">
        <v>22</v>
      </c>
      <c r="E962" s="37" t="n">
        <v>1</v>
      </c>
      <c r="F962" s="37" t="n">
        <v>0</v>
      </c>
      <c r="G962" s="37" t="n">
        <v>0</v>
      </c>
      <c r="H962" s="37" t="n">
        <v>1</v>
      </c>
      <c r="I962" s="37" t="n">
        <v>7</v>
      </c>
      <c r="J962" s="40" t="n">
        <f aca="false">IF(C962=0,"",D962/C962)</f>
        <v>1</v>
      </c>
    </row>
    <row r="963" customFormat="false" ht="15" hidden="false" customHeight="false" outlineLevel="0" collapsed="false">
      <c r="A963" s="37" t="s">
        <v>638</v>
      </c>
      <c r="B963" s="37" t="s">
        <v>274</v>
      </c>
      <c r="C963" s="37" t="n">
        <v>22</v>
      </c>
      <c r="D963" s="37" t="n">
        <v>21</v>
      </c>
      <c r="E963" s="37" t="n">
        <v>1</v>
      </c>
      <c r="F963" s="37" t="n">
        <v>1</v>
      </c>
      <c r="G963" s="37" t="n">
        <v>0</v>
      </c>
      <c r="H963" s="37" t="n">
        <v>2</v>
      </c>
      <c r="I963" s="37" t="n">
        <v>5</v>
      </c>
      <c r="J963" s="40" t="n">
        <f aca="false">IF(C963=0,"",D963/C963)</f>
        <v>0.954545454545455</v>
      </c>
    </row>
    <row r="964" customFormat="false" ht="15" hidden="false" customHeight="false" outlineLevel="0" collapsed="false">
      <c r="A964" s="37" t="s">
        <v>638</v>
      </c>
      <c r="B964" s="37" t="s">
        <v>275</v>
      </c>
      <c r="C964" s="37" t="n">
        <v>22</v>
      </c>
      <c r="D964" s="37" t="n">
        <v>22</v>
      </c>
      <c r="E964" s="37" t="n">
        <v>0</v>
      </c>
      <c r="F964" s="37" t="n">
        <v>1</v>
      </c>
      <c r="G964" s="37" t="n">
        <v>1</v>
      </c>
      <c r="H964" s="37" t="n">
        <v>1</v>
      </c>
      <c r="I964" s="37" t="n">
        <v>0</v>
      </c>
      <c r="J964" s="40" t="n">
        <f aca="false">IF(C964=0,"",D964/C964)</f>
        <v>1</v>
      </c>
    </row>
    <row r="965" customFormat="false" ht="15" hidden="false" customHeight="false" outlineLevel="0" collapsed="false">
      <c r="A965" s="37" t="s">
        <v>638</v>
      </c>
      <c r="B965" s="37" t="s">
        <v>276</v>
      </c>
      <c r="C965" s="37" t="n">
        <v>22</v>
      </c>
      <c r="D965" s="37" t="n">
        <v>22</v>
      </c>
      <c r="E965" s="37" t="n">
        <v>1</v>
      </c>
      <c r="F965" s="37" t="n">
        <v>1</v>
      </c>
      <c r="G965" s="37" t="n">
        <v>0</v>
      </c>
      <c r="H965" s="37" t="n">
        <v>0</v>
      </c>
      <c r="I965" s="37" t="n">
        <v>5</v>
      </c>
      <c r="J965" s="40" t="n">
        <f aca="false">IF(C965=0,"",D965/C965)</f>
        <v>1</v>
      </c>
    </row>
    <row r="966" customFormat="false" ht="15" hidden="false" customHeight="false" outlineLevel="0" collapsed="false">
      <c r="A966" s="37" t="s">
        <v>638</v>
      </c>
      <c r="B966" s="37" t="s">
        <v>277</v>
      </c>
      <c r="C966" s="37" t="n">
        <v>22</v>
      </c>
      <c r="D966" s="37" t="n">
        <v>21</v>
      </c>
      <c r="E966" s="37" t="n">
        <v>0</v>
      </c>
      <c r="F966" s="37" t="n">
        <v>1</v>
      </c>
      <c r="G966" s="37" t="n">
        <v>0</v>
      </c>
      <c r="H966" s="37" t="n">
        <v>1</v>
      </c>
      <c r="I966" s="37" t="n">
        <v>1</v>
      </c>
      <c r="J966" s="40" t="n">
        <f aca="false">IF(C966=0,"",D966/C966)</f>
        <v>0.954545454545455</v>
      </c>
    </row>
    <row r="967" customFormat="false" ht="15" hidden="false" customHeight="false" outlineLevel="0" collapsed="false">
      <c r="A967" s="37" t="s">
        <v>638</v>
      </c>
      <c r="B967" s="37" t="s">
        <v>278</v>
      </c>
      <c r="C967" s="37" t="n">
        <v>22</v>
      </c>
      <c r="D967" s="37" t="n">
        <v>20</v>
      </c>
      <c r="E967" s="37" t="n">
        <v>0</v>
      </c>
      <c r="F967" s="37" t="n">
        <v>2</v>
      </c>
      <c r="G967" s="37" t="n">
        <v>1</v>
      </c>
      <c r="H967" s="37" t="n">
        <v>0</v>
      </c>
      <c r="I967" s="37" t="n">
        <v>4</v>
      </c>
      <c r="J967" s="40" t="n">
        <f aca="false">IF(C967=0,"",D967/C967)</f>
        <v>0.909090909090909</v>
      </c>
    </row>
    <row r="968" customFormat="false" ht="15" hidden="false" customHeight="false" outlineLevel="0" collapsed="false">
      <c r="A968" s="37" t="s">
        <v>638</v>
      </c>
      <c r="B968" s="37" t="s">
        <v>279</v>
      </c>
      <c r="C968" s="37" t="n">
        <v>22</v>
      </c>
      <c r="D968" s="37" t="n">
        <v>19</v>
      </c>
      <c r="E968" s="37" t="n">
        <v>0</v>
      </c>
      <c r="F968" s="37" t="n">
        <v>2</v>
      </c>
      <c r="G968" s="37" t="n">
        <v>0</v>
      </c>
      <c r="H968" s="37" t="n">
        <v>2</v>
      </c>
      <c r="I968" s="37" t="n">
        <v>0</v>
      </c>
      <c r="J968" s="40" t="n">
        <f aca="false">IF(C968=0,"",D968/C968)</f>
        <v>0.863636363636364</v>
      </c>
    </row>
    <row r="969" customFormat="false" ht="15" hidden="false" customHeight="false" outlineLevel="0" collapsed="false">
      <c r="A969" s="37" t="s">
        <v>638</v>
      </c>
      <c r="B969" s="37" t="s">
        <v>280</v>
      </c>
      <c r="C969" s="37" t="n">
        <v>22</v>
      </c>
      <c r="D969" s="37" t="n">
        <v>19</v>
      </c>
      <c r="E969" s="37" t="n">
        <v>1</v>
      </c>
      <c r="F969" s="37" t="n">
        <v>0</v>
      </c>
      <c r="G969" s="37" t="n">
        <v>1</v>
      </c>
      <c r="H969" s="37" t="n">
        <v>4</v>
      </c>
      <c r="I969" s="37" t="n">
        <v>0</v>
      </c>
      <c r="J969" s="40" t="n">
        <f aca="false">IF(C969=0,"",D969/C969)</f>
        <v>0.863636363636364</v>
      </c>
    </row>
    <row r="970" customFormat="false" ht="15" hidden="false" customHeight="false" outlineLevel="0" collapsed="false">
      <c r="A970" s="37" t="s">
        <v>638</v>
      </c>
      <c r="B970" s="37" t="s">
        <v>281</v>
      </c>
      <c r="C970" s="37" t="n">
        <v>22</v>
      </c>
      <c r="D970" s="37" t="n">
        <v>21</v>
      </c>
      <c r="E970" s="37" t="n">
        <v>0</v>
      </c>
      <c r="F970" s="37" t="n">
        <v>0</v>
      </c>
      <c r="G970" s="37" t="n">
        <v>2</v>
      </c>
      <c r="H970" s="37" t="n">
        <v>0</v>
      </c>
      <c r="I970" s="37" t="n">
        <v>1</v>
      </c>
      <c r="J970" s="40" t="n">
        <f aca="false">IF(C970=0,"",D970/C970)</f>
        <v>0.954545454545455</v>
      </c>
    </row>
    <row r="971" customFormat="false" ht="15" hidden="false" customHeight="false" outlineLevel="0" collapsed="false">
      <c r="A971" s="37" t="s">
        <v>640</v>
      </c>
      <c r="B971" s="37" t="s">
        <v>270</v>
      </c>
      <c r="C971" s="37" t="n">
        <v>22</v>
      </c>
      <c r="D971" s="37" t="n">
        <v>21</v>
      </c>
      <c r="E971" s="37" t="n">
        <v>2</v>
      </c>
      <c r="F971" s="37" t="n">
        <v>1</v>
      </c>
      <c r="G971" s="37" t="n">
        <v>0</v>
      </c>
      <c r="H971" s="37" t="n">
        <v>0</v>
      </c>
      <c r="I971" s="37" t="n">
        <v>1</v>
      </c>
      <c r="J971" s="40" t="n">
        <f aca="false">IF(C971=0,"",D971/C971)</f>
        <v>0.954545454545455</v>
      </c>
    </row>
    <row r="972" customFormat="false" ht="15" hidden="false" customHeight="false" outlineLevel="0" collapsed="false">
      <c r="A972" s="37" t="s">
        <v>640</v>
      </c>
      <c r="B972" s="37" t="s">
        <v>271</v>
      </c>
      <c r="C972" s="37" t="n">
        <v>22</v>
      </c>
      <c r="D972" s="37" t="n">
        <v>21</v>
      </c>
      <c r="E972" s="37" t="n">
        <v>1</v>
      </c>
      <c r="F972" s="37" t="n">
        <v>1</v>
      </c>
      <c r="G972" s="37" t="n">
        <v>0</v>
      </c>
      <c r="H972" s="37" t="n">
        <v>1</v>
      </c>
      <c r="I972" s="37" t="n">
        <v>0</v>
      </c>
      <c r="J972" s="40" t="n">
        <f aca="false">IF(C972=0,"",D972/C972)</f>
        <v>0.954545454545455</v>
      </c>
    </row>
    <row r="973" customFormat="false" ht="15" hidden="false" customHeight="false" outlineLevel="0" collapsed="false">
      <c r="A973" s="37" t="s">
        <v>640</v>
      </c>
      <c r="B973" s="37" t="s">
        <v>272</v>
      </c>
      <c r="C973" s="37" t="n">
        <v>22</v>
      </c>
      <c r="D973" s="37" t="n">
        <v>19</v>
      </c>
      <c r="E973" s="37" t="n">
        <v>0</v>
      </c>
      <c r="F973" s="37" t="n">
        <v>0</v>
      </c>
      <c r="G973" s="37" t="n">
        <v>0</v>
      </c>
      <c r="H973" s="37" t="n">
        <v>0</v>
      </c>
      <c r="I973" s="37" t="n">
        <v>0</v>
      </c>
      <c r="J973" s="40" t="n">
        <f aca="false">IF(C973=0,"",D973/C973)</f>
        <v>0.863636363636364</v>
      </c>
    </row>
    <row r="974" customFormat="false" ht="15" hidden="false" customHeight="false" outlineLevel="0" collapsed="false">
      <c r="A974" s="37" t="s">
        <v>640</v>
      </c>
      <c r="B974" s="37" t="s">
        <v>273</v>
      </c>
      <c r="C974" s="37" t="n">
        <v>22</v>
      </c>
      <c r="D974" s="37" t="n">
        <v>21</v>
      </c>
      <c r="E974" s="37" t="n">
        <v>0</v>
      </c>
      <c r="F974" s="37" t="n">
        <v>0</v>
      </c>
      <c r="G974" s="37" t="n">
        <v>0</v>
      </c>
      <c r="H974" s="37" t="n">
        <v>0</v>
      </c>
      <c r="I974" s="37" t="n">
        <v>2</v>
      </c>
      <c r="J974" s="40" t="n">
        <f aca="false">IF(C974=0,"",D974/C974)</f>
        <v>0.954545454545455</v>
      </c>
    </row>
    <row r="975" customFormat="false" ht="15" hidden="false" customHeight="false" outlineLevel="0" collapsed="false">
      <c r="A975" s="37" t="s">
        <v>640</v>
      </c>
      <c r="B975" s="37" t="s">
        <v>274</v>
      </c>
      <c r="C975" s="37" t="n">
        <v>22</v>
      </c>
      <c r="D975" s="37" t="n">
        <v>22</v>
      </c>
      <c r="E975" s="37" t="n">
        <v>0</v>
      </c>
      <c r="F975" s="37" t="n">
        <v>0</v>
      </c>
      <c r="G975" s="37" t="n">
        <v>0</v>
      </c>
      <c r="H975" s="37" t="n">
        <v>0</v>
      </c>
      <c r="I975" s="37" t="n">
        <v>0</v>
      </c>
      <c r="J975" s="40" t="n">
        <f aca="false">IF(C975=0,"",D975/C975)</f>
        <v>1</v>
      </c>
    </row>
    <row r="976" customFormat="false" ht="15" hidden="false" customHeight="false" outlineLevel="0" collapsed="false">
      <c r="A976" s="37" t="s">
        <v>640</v>
      </c>
      <c r="B976" s="37" t="s">
        <v>275</v>
      </c>
      <c r="C976" s="37" t="n">
        <v>22</v>
      </c>
      <c r="D976" s="37" t="n">
        <v>20</v>
      </c>
      <c r="E976" s="37" t="n">
        <v>1</v>
      </c>
      <c r="F976" s="37" t="n">
        <v>1</v>
      </c>
      <c r="G976" s="37" t="n">
        <v>0</v>
      </c>
      <c r="H976" s="37" t="n">
        <v>3</v>
      </c>
      <c r="I976" s="37" t="n">
        <v>5</v>
      </c>
      <c r="J976" s="40" t="n">
        <f aca="false">IF(C976=0,"",D976/C976)</f>
        <v>0.909090909090909</v>
      </c>
    </row>
    <row r="977" customFormat="false" ht="15" hidden="false" customHeight="false" outlineLevel="0" collapsed="false">
      <c r="A977" s="37" t="s">
        <v>640</v>
      </c>
      <c r="B977" s="37" t="s">
        <v>276</v>
      </c>
      <c r="C977" s="37" t="n">
        <v>22</v>
      </c>
      <c r="D977" s="37" t="n">
        <v>21</v>
      </c>
      <c r="E977" s="37" t="n">
        <v>0</v>
      </c>
      <c r="F977" s="37" t="n">
        <v>3</v>
      </c>
      <c r="G977" s="37" t="n">
        <v>0</v>
      </c>
      <c r="H977" s="37" t="n">
        <v>2</v>
      </c>
      <c r="I977" s="37" t="n">
        <v>0</v>
      </c>
      <c r="J977" s="40" t="n">
        <f aca="false">IF(C977=0,"",D977/C977)</f>
        <v>0.954545454545455</v>
      </c>
    </row>
    <row r="978" customFormat="false" ht="15" hidden="false" customHeight="false" outlineLevel="0" collapsed="false">
      <c r="A978" s="37" t="s">
        <v>640</v>
      </c>
      <c r="B978" s="37" t="s">
        <v>277</v>
      </c>
      <c r="C978" s="37" t="n">
        <v>22</v>
      </c>
      <c r="D978" s="37" t="n">
        <v>22</v>
      </c>
      <c r="E978" s="37" t="n">
        <v>1</v>
      </c>
      <c r="F978" s="37" t="n">
        <v>0</v>
      </c>
      <c r="G978" s="37" t="n">
        <v>0</v>
      </c>
      <c r="H978" s="37" t="n">
        <v>0</v>
      </c>
      <c r="I978" s="37" t="n">
        <v>1</v>
      </c>
      <c r="J978" s="40" t="n">
        <f aca="false">IF(C978=0,"",D978/C978)</f>
        <v>1</v>
      </c>
    </row>
    <row r="979" customFormat="false" ht="15" hidden="false" customHeight="false" outlineLevel="0" collapsed="false">
      <c r="A979" s="37" t="s">
        <v>640</v>
      </c>
      <c r="B979" s="37" t="s">
        <v>278</v>
      </c>
      <c r="C979" s="37" t="n">
        <v>22</v>
      </c>
      <c r="D979" s="37" t="n">
        <v>20</v>
      </c>
      <c r="E979" s="37" t="n">
        <v>0</v>
      </c>
      <c r="F979" s="37" t="n">
        <v>0</v>
      </c>
      <c r="G979" s="37" t="n">
        <v>0</v>
      </c>
      <c r="H979" s="37" t="n">
        <v>1</v>
      </c>
      <c r="I979" s="37" t="n">
        <v>0</v>
      </c>
      <c r="J979" s="40" t="n">
        <f aca="false">IF(C979=0,"",D979/C979)</f>
        <v>0.909090909090909</v>
      </c>
    </row>
    <row r="980" customFormat="false" ht="15" hidden="false" customHeight="false" outlineLevel="0" collapsed="false">
      <c r="A980" s="37" t="s">
        <v>640</v>
      </c>
      <c r="B980" s="37" t="s">
        <v>279</v>
      </c>
      <c r="C980" s="37" t="n">
        <v>22</v>
      </c>
      <c r="D980" s="37" t="n">
        <v>21</v>
      </c>
      <c r="E980" s="37" t="n">
        <v>0</v>
      </c>
      <c r="F980" s="37" t="n">
        <v>0</v>
      </c>
      <c r="G980" s="37" t="n">
        <v>1</v>
      </c>
      <c r="H980" s="37" t="n">
        <v>1</v>
      </c>
      <c r="I980" s="37" t="n">
        <v>0</v>
      </c>
      <c r="J980" s="40" t="n">
        <f aca="false">IF(C980=0,"",D980/C980)</f>
        <v>0.954545454545455</v>
      </c>
    </row>
    <row r="981" customFormat="false" ht="15" hidden="false" customHeight="false" outlineLevel="0" collapsed="false">
      <c r="A981" s="37" t="s">
        <v>640</v>
      </c>
      <c r="B981" s="37" t="s">
        <v>280</v>
      </c>
      <c r="C981" s="37" t="n">
        <v>22</v>
      </c>
      <c r="D981" s="37" t="n">
        <v>20</v>
      </c>
      <c r="E981" s="37" t="n">
        <v>0</v>
      </c>
      <c r="F981" s="37" t="n">
        <v>0</v>
      </c>
      <c r="G981" s="37" t="n">
        <v>0</v>
      </c>
      <c r="H981" s="37" t="n">
        <v>1</v>
      </c>
      <c r="I981" s="37" t="n">
        <v>2</v>
      </c>
      <c r="J981" s="40" t="n">
        <f aca="false">IF(C981=0,"",D981/C981)</f>
        <v>0.909090909090909</v>
      </c>
    </row>
    <row r="982" customFormat="false" ht="15" hidden="false" customHeight="false" outlineLevel="0" collapsed="false">
      <c r="A982" s="37" t="s">
        <v>640</v>
      </c>
      <c r="B982" s="37" t="s">
        <v>281</v>
      </c>
      <c r="C982" s="37" t="n">
        <v>22</v>
      </c>
      <c r="D982" s="37" t="n">
        <v>19</v>
      </c>
      <c r="E982" s="37" t="n">
        <v>0</v>
      </c>
      <c r="F982" s="37" t="n">
        <v>0</v>
      </c>
      <c r="G982" s="37" t="n">
        <v>0</v>
      </c>
      <c r="H982" s="37" t="n">
        <v>1</v>
      </c>
      <c r="I982" s="37" t="n">
        <v>2</v>
      </c>
      <c r="J982" s="40" t="n">
        <f aca="false">IF(C982=0,"",D982/C982)</f>
        <v>0.863636363636364</v>
      </c>
    </row>
    <row r="983" customFormat="false" ht="15" hidden="false" customHeight="false" outlineLevel="0" collapsed="false">
      <c r="A983" s="37" t="s">
        <v>495</v>
      </c>
      <c r="B983" s="37" t="s">
        <v>270</v>
      </c>
      <c r="C983" s="37" t="n">
        <v>22</v>
      </c>
      <c r="D983" s="37" t="n">
        <v>21</v>
      </c>
      <c r="E983" s="37" t="n">
        <v>1</v>
      </c>
      <c r="F983" s="37" t="n">
        <v>1</v>
      </c>
      <c r="G983" s="37" t="n">
        <v>0</v>
      </c>
      <c r="H983" s="37" t="n">
        <v>0</v>
      </c>
      <c r="I983" s="37" t="n">
        <v>32</v>
      </c>
      <c r="J983" s="40" t="n">
        <f aca="false">IF(C983=0,"",D983/C983)</f>
        <v>0.954545454545455</v>
      </c>
    </row>
    <row r="984" customFormat="false" ht="15" hidden="false" customHeight="false" outlineLevel="0" collapsed="false">
      <c r="A984" s="37" t="s">
        <v>495</v>
      </c>
      <c r="B984" s="37" t="s">
        <v>271</v>
      </c>
      <c r="C984" s="37" t="n">
        <v>22</v>
      </c>
      <c r="D984" s="37" t="n">
        <v>21</v>
      </c>
      <c r="E984" s="37" t="n">
        <v>0</v>
      </c>
      <c r="F984" s="37" t="n">
        <v>3</v>
      </c>
      <c r="G984" s="37" t="n">
        <v>0</v>
      </c>
      <c r="H984" s="37" t="n">
        <v>3</v>
      </c>
      <c r="I984" s="37" t="n">
        <v>18</v>
      </c>
      <c r="J984" s="40" t="n">
        <f aca="false">IF(C984=0,"",D984/C984)</f>
        <v>0.954545454545455</v>
      </c>
    </row>
    <row r="985" customFormat="false" ht="15" hidden="false" customHeight="false" outlineLevel="0" collapsed="false">
      <c r="A985" s="37" t="s">
        <v>495</v>
      </c>
      <c r="B985" s="37" t="s">
        <v>272</v>
      </c>
      <c r="C985" s="37" t="n">
        <v>22</v>
      </c>
      <c r="D985" s="37" t="n">
        <v>18</v>
      </c>
      <c r="E985" s="37" t="n">
        <v>1</v>
      </c>
      <c r="F985" s="37" t="n">
        <v>0</v>
      </c>
      <c r="G985" s="37" t="n">
        <v>1</v>
      </c>
      <c r="H985" s="37" t="n">
        <v>3</v>
      </c>
      <c r="I985" s="37" t="n">
        <v>5</v>
      </c>
      <c r="J985" s="40" t="n">
        <f aca="false">IF(C985=0,"",D985/C985)</f>
        <v>0.818181818181818</v>
      </c>
    </row>
    <row r="986" customFormat="false" ht="15" hidden="false" customHeight="false" outlineLevel="0" collapsed="false">
      <c r="A986" s="37" t="s">
        <v>495</v>
      </c>
      <c r="B986" s="37" t="s">
        <v>273</v>
      </c>
      <c r="C986" s="37" t="n">
        <v>22</v>
      </c>
      <c r="D986" s="37" t="n">
        <v>21</v>
      </c>
      <c r="E986" s="37" t="n">
        <v>1</v>
      </c>
      <c r="F986" s="37" t="n">
        <v>0</v>
      </c>
      <c r="G986" s="37" t="n">
        <v>0</v>
      </c>
      <c r="H986" s="37" t="n">
        <v>2</v>
      </c>
      <c r="I986" s="37" t="n">
        <v>8</v>
      </c>
      <c r="J986" s="40" t="n">
        <f aca="false">IF(C986=0,"",D986/C986)</f>
        <v>0.954545454545455</v>
      </c>
    </row>
    <row r="987" customFormat="false" ht="15" hidden="false" customHeight="false" outlineLevel="0" collapsed="false">
      <c r="A987" s="37" t="s">
        <v>495</v>
      </c>
      <c r="B987" s="37" t="s">
        <v>274</v>
      </c>
      <c r="C987" s="37" t="n">
        <v>22</v>
      </c>
      <c r="D987" s="37" t="n">
        <v>22</v>
      </c>
      <c r="E987" s="37" t="n">
        <v>1</v>
      </c>
      <c r="F987" s="37" t="n">
        <v>1</v>
      </c>
      <c r="G987" s="37" t="n">
        <v>1</v>
      </c>
      <c r="H987" s="37" t="n">
        <v>2</v>
      </c>
      <c r="I987" s="37" t="n">
        <v>14</v>
      </c>
      <c r="J987" s="40" t="n">
        <f aca="false">IF(C987=0,"",D987/C987)</f>
        <v>1</v>
      </c>
    </row>
    <row r="988" customFormat="false" ht="15" hidden="false" customHeight="false" outlineLevel="0" collapsed="false">
      <c r="A988" s="37" t="s">
        <v>495</v>
      </c>
      <c r="B988" s="37" t="s">
        <v>275</v>
      </c>
      <c r="C988" s="37" t="n">
        <v>22</v>
      </c>
      <c r="D988" s="37" t="n">
        <v>20</v>
      </c>
      <c r="E988" s="37" t="n">
        <v>0</v>
      </c>
      <c r="F988" s="37" t="n">
        <v>1</v>
      </c>
      <c r="G988" s="37" t="n">
        <v>0</v>
      </c>
      <c r="H988" s="37" t="n">
        <v>2</v>
      </c>
      <c r="I988" s="37" t="n">
        <v>7</v>
      </c>
      <c r="J988" s="40" t="n">
        <f aca="false">IF(C988=0,"",D988/C988)</f>
        <v>0.909090909090909</v>
      </c>
    </row>
    <row r="989" customFormat="false" ht="15" hidden="false" customHeight="false" outlineLevel="0" collapsed="false">
      <c r="A989" s="37" t="s">
        <v>495</v>
      </c>
      <c r="B989" s="37" t="s">
        <v>276</v>
      </c>
      <c r="C989" s="37" t="n">
        <v>22</v>
      </c>
      <c r="D989" s="37" t="n">
        <v>22</v>
      </c>
      <c r="E989" s="37" t="n">
        <v>0</v>
      </c>
      <c r="F989" s="37" t="n">
        <v>2</v>
      </c>
      <c r="G989" s="37" t="n">
        <v>1</v>
      </c>
      <c r="H989" s="37" t="n">
        <v>1</v>
      </c>
      <c r="I989" s="37" t="n">
        <v>1</v>
      </c>
      <c r="J989" s="40" t="n">
        <f aca="false">IF(C989=0,"",D989/C989)</f>
        <v>1</v>
      </c>
    </row>
    <row r="990" customFormat="false" ht="15" hidden="false" customHeight="false" outlineLevel="0" collapsed="false">
      <c r="A990" s="37" t="s">
        <v>495</v>
      </c>
      <c r="B990" s="37" t="s">
        <v>277</v>
      </c>
      <c r="C990" s="37" t="n">
        <v>22</v>
      </c>
      <c r="D990" s="37" t="n">
        <v>21</v>
      </c>
      <c r="E990" s="37" t="n">
        <v>0</v>
      </c>
      <c r="F990" s="37" t="n">
        <v>0</v>
      </c>
      <c r="G990" s="37" t="n">
        <v>0</v>
      </c>
      <c r="H990" s="37" t="n">
        <v>1</v>
      </c>
      <c r="I990" s="37" t="n">
        <v>4</v>
      </c>
      <c r="J990" s="40" t="n">
        <f aca="false">IF(C990=0,"",D990/C990)</f>
        <v>0.954545454545455</v>
      </c>
    </row>
    <row r="991" customFormat="false" ht="15" hidden="false" customHeight="false" outlineLevel="0" collapsed="false">
      <c r="A991" s="37" t="s">
        <v>495</v>
      </c>
      <c r="B991" s="37" t="s">
        <v>278</v>
      </c>
      <c r="C991" s="37" t="n">
        <v>22</v>
      </c>
      <c r="D991" s="37" t="n">
        <v>21</v>
      </c>
      <c r="E991" s="37" t="n">
        <v>2</v>
      </c>
      <c r="F991" s="37" t="n">
        <v>1</v>
      </c>
      <c r="G991" s="37" t="n">
        <v>0</v>
      </c>
      <c r="H991" s="37" t="n">
        <v>1</v>
      </c>
      <c r="I991" s="37" t="n">
        <v>2</v>
      </c>
      <c r="J991" s="40" t="n">
        <f aca="false">IF(C991=0,"",D991/C991)</f>
        <v>0.954545454545455</v>
      </c>
    </row>
    <row r="992" customFormat="false" ht="15" hidden="false" customHeight="false" outlineLevel="0" collapsed="false">
      <c r="A992" s="37" t="s">
        <v>495</v>
      </c>
      <c r="B992" s="37" t="s">
        <v>279</v>
      </c>
      <c r="C992" s="37" t="n">
        <v>22</v>
      </c>
      <c r="D992" s="37" t="n">
        <v>20</v>
      </c>
      <c r="E992" s="37" t="n">
        <v>2</v>
      </c>
      <c r="F992" s="37" t="n">
        <v>0</v>
      </c>
      <c r="G992" s="37" t="n">
        <v>0</v>
      </c>
      <c r="H992" s="37" t="n">
        <v>2</v>
      </c>
      <c r="I992" s="37" t="n">
        <v>14</v>
      </c>
      <c r="J992" s="40" t="n">
        <f aca="false">IF(C992=0,"",D992/C992)</f>
        <v>0.909090909090909</v>
      </c>
    </row>
    <row r="993" customFormat="false" ht="15" hidden="false" customHeight="false" outlineLevel="0" collapsed="false">
      <c r="A993" s="37" t="s">
        <v>495</v>
      </c>
      <c r="B993" s="37" t="s">
        <v>280</v>
      </c>
      <c r="C993" s="37" t="n">
        <v>22</v>
      </c>
      <c r="D993" s="37" t="n">
        <v>19</v>
      </c>
      <c r="E993" s="37" t="n">
        <v>1</v>
      </c>
      <c r="F993" s="37" t="n">
        <v>0</v>
      </c>
      <c r="G993" s="37" t="n">
        <v>0</v>
      </c>
      <c r="H993" s="37" t="n">
        <v>1</v>
      </c>
      <c r="I993" s="37" t="n">
        <v>3</v>
      </c>
      <c r="J993" s="40" t="n">
        <f aca="false">IF(C993=0,"",D993/C993)</f>
        <v>0.863636363636364</v>
      </c>
    </row>
    <row r="994" customFormat="false" ht="15" hidden="false" customHeight="false" outlineLevel="0" collapsed="false">
      <c r="A994" s="37" t="s">
        <v>495</v>
      </c>
      <c r="B994" s="37" t="s">
        <v>281</v>
      </c>
      <c r="C994" s="37" t="n">
        <v>22</v>
      </c>
      <c r="D994" s="37" t="n">
        <v>19</v>
      </c>
      <c r="E994" s="37" t="n">
        <v>0</v>
      </c>
      <c r="F994" s="37" t="n">
        <v>2</v>
      </c>
      <c r="G994" s="37" t="n">
        <v>0</v>
      </c>
      <c r="H994" s="37" t="n">
        <v>1</v>
      </c>
      <c r="I994" s="37" t="n">
        <v>7</v>
      </c>
      <c r="J994" s="40" t="n">
        <f aca="false">IF(C994=0,"",D994/C994)</f>
        <v>0.863636363636364</v>
      </c>
    </row>
    <row r="995" customFormat="false" ht="15" hidden="false" customHeight="false" outlineLevel="0" collapsed="false">
      <c r="A995" s="37" t="s">
        <v>644</v>
      </c>
      <c r="B995" s="37" t="s">
        <v>270</v>
      </c>
      <c r="C995" s="37" t="n">
        <v>22</v>
      </c>
      <c r="D995" s="37" t="n">
        <v>22</v>
      </c>
      <c r="E995" s="37" t="n">
        <v>0</v>
      </c>
      <c r="F995" s="37" t="n">
        <v>0</v>
      </c>
      <c r="G995" s="37" t="n">
        <v>0</v>
      </c>
      <c r="H995" s="37" t="n">
        <v>2</v>
      </c>
      <c r="I995" s="37" t="n">
        <v>2</v>
      </c>
      <c r="J995" s="40" t="n">
        <f aca="false">IF(C995=0,"",D995/C995)</f>
        <v>1</v>
      </c>
    </row>
    <row r="996" customFormat="false" ht="15" hidden="false" customHeight="false" outlineLevel="0" collapsed="false">
      <c r="A996" s="37" t="s">
        <v>644</v>
      </c>
      <c r="B996" s="37" t="s">
        <v>271</v>
      </c>
      <c r="C996" s="37" t="n">
        <v>22</v>
      </c>
      <c r="D996" s="37" t="n">
        <v>22</v>
      </c>
      <c r="E996" s="37" t="n">
        <v>0</v>
      </c>
      <c r="F996" s="37" t="n">
        <v>0</v>
      </c>
      <c r="G996" s="37" t="n">
        <v>1</v>
      </c>
      <c r="H996" s="37" t="n">
        <v>1</v>
      </c>
      <c r="I996" s="37" t="n">
        <v>1</v>
      </c>
      <c r="J996" s="40" t="n">
        <f aca="false">IF(C996=0,"",D996/C996)</f>
        <v>1</v>
      </c>
    </row>
    <row r="997" customFormat="false" ht="15" hidden="false" customHeight="false" outlineLevel="0" collapsed="false">
      <c r="A997" s="37" t="s">
        <v>644</v>
      </c>
      <c r="B997" s="37" t="s">
        <v>272</v>
      </c>
      <c r="C997" s="37" t="n">
        <v>22</v>
      </c>
      <c r="D997" s="37" t="n">
        <v>22</v>
      </c>
      <c r="E997" s="37" t="n">
        <v>1</v>
      </c>
      <c r="F997" s="37" t="n">
        <v>0</v>
      </c>
      <c r="G997" s="37" t="n">
        <v>1</v>
      </c>
      <c r="H997" s="37" t="n">
        <v>1</v>
      </c>
      <c r="I997" s="37" t="n">
        <v>0</v>
      </c>
      <c r="J997" s="40" t="n">
        <f aca="false">IF(C997=0,"",D997/C997)</f>
        <v>1</v>
      </c>
    </row>
    <row r="998" customFormat="false" ht="15" hidden="false" customHeight="false" outlineLevel="0" collapsed="false">
      <c r="A998" s="37" t="s">
        <v>644</v>
      </c>
      <c r="B998" s="37" t="s">
        <v>273</v>
      </c>
      <c r="C998" s="37" t="n">
        <v>22</v>
      </c>
      <c r="D998" s="37" t="n">
        <v>19</v>
      </c>
      <c r="E998" s="37" t="n">
        <v>2</v>
      </c>
      <c r="F998" s="37" t="n">
        <v>1</v>
      </c>
      <c r="G998" s="37" t="n">
        <v>0</v>
      </c>
      <c r="H998" s="37" t="n">
        <v>1</v>
      </c>
      <c r="I998" s="37" t="n">
        <v>0</v>
      </c>
      <c r="J998" s="40" t="n">
        <f aca="false">IF(C998=0,"",D998/C998)</f>
        <v>0.863636363636364</v>
      </c>
    </row>
    <row r="999" customFormat="false" ht="15" hidden="false" customHeight="false" outlineLevel="0" collapsed="false">
      <c r="A999" s="37" t="s">
        <v>644</v>
      </c>
      <c r="B999" s="37" t="s">
        <v>274</v>
      </c>
      <c r="C999" s="37" t="n">
        <v>22</v>
      </c>
      <c r="D999" s="37" t="n">
        <v>20</v>
      </c>
      <c r="E999" s="37" t="n">
        <v>0</v>
      </c>
      <c r="F999" s="37" t="n">
        <v>0</v>
      </c>
      <c r="G999" s="37" t="n">
        <v>0</v>
      </c>
      <c r="H999" s="37" t="n">
        <v>2</v>
      </c>
      <c r="I999" s="37" t="n">
        <v>4</v>
      </c>
      <c r="J999" s="40" t="n">
        <f aca="false">IF(C999=0,"",D999/C999)</f>
        <v>0.909090909090909</v>
      </c>
    </row>
    <row r="1000" customFormat="false" ht="15" hidden="false" customHeight="false" outlineLevel="0" collapsed="false">
      <c r="A1000" s="37" t="s">
        <v>644</v>
      </c>
      <c r="B1000" s="37" t="s">
        <v>275</v>
      </c>
      <c r="C1000" s="37" t="n">
        <v>22</v>
      </c>
      <c r="D1000" s="37" t="n">
        <v>22</v>
      </c>
      <c r="E1000" s="37" t="n">
        <v>1</v>
      </c>
      <c r="F1000" s="37" t="n">
        <v>1</v>
      </c>
      <c r="G1000" s="37" t="n">
        <v>1</v>
      </c>
      <c r="H1000" s="37" t="n">
        <v>1</v>
      </c>
      <c r="I1000" s="37" t="n">
        <v>0</v>
      </c>
      <c r="J1000" s="40" t="n">
        <f aca="false">IF(C1000=0,"",D1000/C1000)</f>
        <v>1</v>
      </c>
    </row>
    <row r="1001" customFormat="false" ht="15" hidden="false" customHeight="false" outlineLevel="0" collapsed="false">
      <c r="A1001" s="37" t="s">
        <v>644</v>
      </c>
      <c r="B1001" s="37" t="s">
        <v>276</v>
      </c>
      <c r="C1001" s="37" t="n">
        <v>22</v>
      </c>
      <c r="D1001" s="37" t="n">
        <v>21</v>
      </c>
      <c r="E1001" s="37" t="n">
        <v>1</v>
      </c>
      <c r="F1001" s="37" t="n">
        <v>2</v>
      </c>
      <c r="G1001" s="37" t="n">
        <v>0</v>
      </c>
      <c r="H1001" s="37" t="n">
        <v>3</v>
      </c>
      <c r="I1001" s="37" t="n">
        <v>0</v>
      </c>
      <c r="J1001" s="40" t="n">
        <f aca="false">IF(C1001=0,"",D1001/C1001)</f>
        <v>0.954545454545455</v>
      </c>
    </row>
    <row r="1002" customFormat="false" ht="15" hidden="false" customHeight="false" outlineLevel="0" collapsed="false">
      <c r="A1002" s="37" t="s">
        <v>644</v>
      </c>
      <c r="B1002" s="37" t="s">
        <v>277</v>
      </c>
      <c r="C1002" s="37" t="n">
        <v>22</v>
      </c>
      <c r="D1002" s="37" t="n">
        <v>22</v>
      </c>
      <c r="E1002" s="37" t="n">
        <v>0</v>
      </c>
      <c r="F1002" s="37" t="n">
        <v>1</v>
      </c>
      <c r="G1002" s="37" t="n">
        <v>1</v>
      </c>
      <c r="H1002" s="37" t="n">
        <v>3</v>
      </c>
      <c r="I1002" s="37" t="n">
        <v>1</v>
      </c>
      <c r="J1002" s="40" t="n">
        <f aca="false">IF(C1002=0,"",D1002/C1002)</f>
        <v>1</v>
      </c>
    </row>
    <row r="1003" customFormat="false" ht="15" hidden="false" customHeight="false" outlineLevel="0" collapsed="false">
      <c r="A1003" s="37" t="s">
        <v>644</v>
      </c>
      <c r="B1003" s="37" t="s">
        <v>278</v>
      </c>
      <c r="C1003" s="37" t="n">
        <v>22</v>
      </c>
      <c r="D1003" s="37" t="n">
        <v>21</v>
      </c>
      <c r="E1003" s="37" t="n">
        <v>0</v>
      </c>
      <c r="F1003" s="37" t="n">
        <v>1</v>
      </c>
      <c r="G1003" s="37" t="n">
        <v>0</v>
      </c>
      <c r="H1003" s="37" t="n">
        <v>0</v>
      </c>
      <c r="I1003" s="37" t="n">
        <v>1</v>
      </c>
      <c r="J1003" s="40" t="n">
        <f aca="false">IF(C1003=0,"",D1003/C1003)</f>
        <v>0.954545454545455</v>
      </c>
    </row>
    <row r="1004" customFormat="false" ht="15" hidden="false" customHeight="false" outlineLevel="0" collapsed="false">
      <c r="A1004" s="37" t="s">
        <v>644</v>
      </c>
      <c r="B1004" s="37" t="s">
        <v>279</v>
      </c>
      <c r="C1004" s="37" t="n">
        <v>22</v>
      </c>
      <c r="D1004" s="37" t="n">
        <v>21</v>
      </c>
      <c r="E1004" s="37" t="n">
        <v>0</v>
      </c>
      <c r="F1004" s="37" t="n">
        <v>1</v>
      </c>
      <c r="G1004" s="37" t="n">
        <v>0</v>
      </c>
      <c r="H1004" s="37" t="n">
        <v>4</v>
      </c>
      <c r="I1004" s="37" t="n">
        <v>2</v>
      </c>
      <c r="J1004" s="40" t="n">
        <f aca="false">IF(C1004=0,"",D1004/C1004)</f>
        <v>0.954545454545455</v>
      </c>
    </row>
    <row r="1005" customFormat="false" ht="15" hidden="false" customHeight="false" outlineLevel="0" collapsed="false">
      <c r="A1005" s="37" t="s">
        <v>644</v>
      </c>
      <c r="B1005" s="37" t="s">
        <v>280</v>
      </c>
      <c r="C1005" s="37" t="n">
        <v>22</v>
      </c>
      <c r="D1005" s="37" t="n">
        <v>22</v>
      </c>
      <c r="E1005" s="37" t="n">
        <v>0</v>
      </c>
      <c r="F1005" s="37" t="n">
        <v>0</v>
      </c>
      <c r="G1005" s="37" t="n">
        <v>0</v>
      </c>
      <c r="H1005" s="37" t="n">
        <v>0</v>
      </c>
      <c r="I1005" s="37" t="n">
        <v>0</v>
      </c>
      <c r="J1005" s="40" t="n">
        <f aca="false">IF(C1005=0,"",D1005/C1005)</f>
        <v>1</v>
      </c>
    </row>
    <row r="1006" customFormat="false" ht="15" hidden="false" customHeight="false" outlineLevel="0" collapsed="false">
      <c r="A1006" s="37" t="s">
        <v>644</v>
      </c>
      <c r="B1006" s="37" t="s">
        <v>281</v>
      </c>
      <c r="C1006" s="37" t="n">
        <v>22</v>
      </c>
      <c r="D1006" s="37" t="n">
        <v>20</v>
      </c>
      <c r="E1006" s="37" t="n">
        <v>3</v>
      </c>
      <c r="F1006" s="37" t="n">
        <v>0</v>
      </c>
      <c r="G1006" s="37" t="n">
        <v>0</v>
      </c>
      <c r="H1006" s="37" t="n">
        <v>2</v>
      </c>
      <c r="I1006" s="37" t="n">
        <v>1</v>
      </c>
      <c r="J1006" s="40" t="n">
        <f aca="false">IF(C1006=0,"",D1006/C1006)</f>
        <v>0.909090909090909</v>
      </c>
    </row>
    <row r="1007" customFormat="false" ht="15" hidden="false" customHeight="false" outlineLevel="0" collapsed="false">
      <c r="A1007" s="37" t="s">
        <v>645</v>
      </c>
      <c r="B1007" s="37" t="s">
        <v>270</v>
      </c>
      <c r="C1007" s="37" t="n">
        <v>22</v>
      </c>
      <c r="D1007" s="37" t="n">
        <v>19</v>
      </c>
      <c r="E1007" s="37" t="n">
        <v>1</v>
      </c>
      <c r="F1007" s="37" t="n">
        <v>0</v>
      </c>
      <c r="G1007" s="37" t="n">
        <v>1</v>
      </c>
      <c r="H1007" s="37" t="n">
        <v>2</v>
      </c>
      <c r="I1007" s="37" t="n">
        <v>19</v>
      </c>
      <c r="J1007" s="40" t="n">
        <f aca="false">IF(C1007=0,"",D1007/C1007)</f>
        <v>0.863636363636364</v>
      </c>
    </row>
    <row r="1008" customFormat="false" ht="15" hidden="false" customHeight="false" outlineLevel="0" collapsed="false">
      <c r="A1008" s="37" t="s">
        <v>645</v>
      </c>
      <c r="B1008" s="37" t="s">
        <v>271</v>
      </c>
      <c r="C1008" s="37" t="n">
        <v>22</v>
      </c>
      <c r="D1008" s="37" t="n">
        <v>17</v>
      </c>
      <c r="E1008" s="37" t="n">
        <v>0</v>
      </c>
      <c r="F1008" s="37" t="n">
        <v>0</v>
      </c>
      <c r="G1008" s="37" t="n">
        <v>0</v>
      </c>
      <c r="H1008" s="37" t="n">
        <v>3</v>
      </c>
      <c r="I1008" s="37" t="n">
        <v>12</v>
      </c>
      <c r="J1008" s="40" t="n">
        <f aca="false">IF(C1008=0,"",D1008/C1008)</f>
        <v>0.772727272727273</v>
      </c>
    </row>
    <row r="1009" customFormat="false" ht="15" hidden="false" customHeight="false" outlineLevel="0" collapsed="false">
      <c r="A1009" s="37" t="s">
        <v>645</v>
      </c>
      <c r="B1009" s="37" t="s">
        <v>272</v>
      </c>
      <c r="C1009" s="37" t="n">
        <v>22</v>
      </c>
      <c r="D1009" s="37" t="n">
        <v>21</v>
      </c>
      <c r="E1009" s="37" t="n">
        <v>2</v>
      </c>
      <c r="F1009" s="37" t="n">
        <v>1</v>
      </c>
      <c r="G1009" s="37" t="n">
        <v>1</v>
      </c>
      <c r="H1009" s="37" t="n">
        <v>4</v>
      </c>
      <c r="I1009" s="37" t="n">
        <v>14</v>
      </c>
      <c r="J1009" s="40" t="n">
        <f aca="false">IF(C1009=0,"",D1009/C1009)</f>
        <v>0.954545454545455</v>
      </c>
    </row>
    <row r="1010" customFormat="false" ht="15" hidden="false" customHeight="false" outlineLevel="0" collapsed="false">
      <c r="A1010" s="37" t="s">
        <v>645</v>
      </c>
      <c r="B1010" s="37" t="s">
        <v>273</v>
      </c>
      <c r="C1010" s="37" t="n">
        <v>22</v>
      </c>
      <c r="D1010" s="37" t="n">
        <v>20</v>
      </c>
      <c r="E1010" s="37" t="n">
        <v>2</v>
      </c>
      <c r="F1010" s="37" t="n">
        <v>1</v>
      </c>
      <c r="G1010" s="37" t="n">
        <v>0</v>
      </c>
      <c r="H1010" s="37" t="n">
        <v>2</v>
      </c>
      <c r="I1010" s="37" t="n">
        <v>21</v>
      </c>
      <c r="J1010" s="40" t="n">
        <f aca="false">IF(C1010=0,"",D1010/C1010)</f>
        <v>0.909090909090909</v>
      </c>
    </row>
    <row r="1011" customFormat="false" ht="15" hidden="false" customHeight="false" outlineLevel="0" collapsed="false">
      <c r="A1011" s="37" t="s">
        <v>645</v>
      </c>
      <c r="B1011" s="37" t="s">
        <v>274</v>
      </c>
      <c r="C1011" s="37" t="n">
        <v>22</v>
      </c>
      <c r="D1011" s="37" t="n">
        <v>17</v>
      </c>
      <c r="E1011" s="37" t="n">
        <v>0</v>
      </c>
      <c r="F1011" s="37" t="n">
        <v>0</v>
      </c>
      <c r="G1011" s="37" t="n">
        <v>1</v>
      </c>
      <c r="H1011" s="37" t="n">
        <v>1</v>
      </c>
      <c r="I1011" s="37" t="n">
        <v>9</v>
      </c>
      <c r="J1011" s="40" t="n">
        <f aca="false">IF(C1011=0,"",D1011/C1011)</f>
        <v>0.772727272727273</v>
      </c>
    </row>
    <row r="1012" customFormat="false" ht="15" hidden="false" customHeight="false" outlineLevel="0" collapsed="false">
      <c r="A1012" s="37" t="s">
        <v>645</v>
      </c>
      <c r="B1012" s="37" t="s">
        <v>275</v>
      </c>
      <c r="C1012" s="37" t="n">
        <v>22</v>
      </c>
      <c r="D1012" s="37" t="n">
        <v>18</v>
      </c>
      <c r="E1012" s="37" t="n">
        <v>1</v>
      </c>
      <c r="F1012" s="37" t="n">
        <v>0</v>
      </c>
      <c r="G1012" s="37" t="n">
        <v>1</v>
      </c>
      <c r="H1012" s="37" t="n">
        <v>1</v>
      </c>
      <c r="I1012" s="37" t="n">
        <v>9</v>
      </c>
      <c r="J1012" s="40" t="n">
        <f aca="false">IF(C1012=0,"",D1012/C1012)</f>
        <v>0.818181818181818</v>
      </c>
    </row>
    <row r="1013" customFormat="false" ht="15" hidden="false" customHeight="false" outlineLevel="0" collapsed="false">
      <c r="A1013" s="37" t="s">
        <v>645</v>
      </c>
      <c r="B1013" s="37" t="s">
        <v>276</v>
      </c>
      <c r="C1013" s="37" t="n">
        <v>22</v>
      </c>
      <c r="D1013" s="37" t="n">
        <v>17</v>
      </c>
      <c r="E1013" s="37" t="n">
        <v>0</v>
      </c>
      <c r="F1013" s="37" t="n">
        <v>0</v>
      </c>
      <c r="G1013" s="37" t="n">
        <v>0</v>
      </c>
      <c r="H1013" s="37" t="n">
        <v>1</v>
      </c>
      <c r="I1013" s="37" t="n">
        <v>7</v>
      </c>
      <c r="J1013" s="40" t="n">
        <f aca="false">IF(C1013=0,"",D1013/C1013)</f>
        <v>0.772727272727273</v>
      </c>
    </row>
    <row r="1014" customFormat="false" ht="15" hidden="false" customHeight="false" outlineLevel="0" collapsed="false">
      <c r="A1014" s="37" t="s">
        <v>645</v>
      </c>
      <c r="B1014" s="37" t="s">
        <v>277</v>
      </c>
      <c r="C1014" s="37" t="n">
        <v>22</v>
      </c>
      <c r="D1014" s="37" t="n">
        <v>18</v>
      </c>
      <c r="E1014" s="37" t="n">
        <v>0</v>
      </c>
      <c r="F1014" s="37" t="n">
        <v>0</v>
      </c>
      <c r="G1014" s="37" t="n">
        <v>0</v>
      </c>
      <c r="H1014" s="37" t="n">
        <v>0</v>
      </c>
      <c r="I1014" s="37" t="n">
        <v>30</v>
      </c>
      <c r="J1014" s="40" t="n">
        <f aca="false">IF(C1014=0,"",D1014/C1014)</f>
        <v>0.818181818181818</v>
      </c>
    </row>
    <row r="1015" customFormat="false" ht="15" hidden="false" customHeight="false" outlineLevel="0" collapsed="false">
      <c r="A1015" s="37" t="s">
        <v>645</v>
      </c>
      <c r="B1015" s="37" t="s">
        <v>278</v>
      </c>
      <c r="C1015" s="37" t="n">
        <v>22</v>
      </c>
      <c r="D1015" s="37" t="n">
        <v>20</v>
      </c>
      <c r="E1015" s="37" t="n">
        <v>1</v>
      </c>
      <c r="F1015" s="37" t="n">
        <v>0</v>
      </c>
      <c r="G1015" s="37" t="n">
        <v>1</v>
      </c>
      <c r="H1015" s="37" t="n">
        <v>2</v>
      </c>
      <c r="I1015" s="37" t="n">
        <v>16</v>
      </c>
      <c r="J1015" s="40" t="n">
        <f aca="false">IF(C1015=0,"",D1015/C1015)</f>
        <v>0.909090909090909</v>
      </c>
    </row>
    <row r="1016" customFormat="false" ht="15" hidden="false" customHeight="false" outlineLevel="0" collapsed="false">
      <c r="A1016" s="37" t="s">
        <v>645</v>
      </c>
      <c r="B1016" s="37" t="s">
        <v>279</v>
      </c>
      <c r="C1016" s="37" t="n">
        <v>22</v>
      </c>
      <c r="D1016" s="37" t="n">
        <v>18</v>
      </c>
      <c r="E1016" s="37" t="n">
        <v>2</v>
      </c>
      <c r="F1016" s="37" t="n">
        <v>2</v>
      </c>
      <c r="G1016" s="37" t="n">
        <v>2</v>
      </c>
      <c r="H1016" s="37" t="n">
        <v>3</v>
      </c>
      <c r="I1016" s="37" t="n">
        <v>6</v>
      </c>
      <c r="J1016" s="40" t="n">
        <f aca="false">IF(C1016=0,"",D1016/C1016)</f>
        <v>0.818181818181818</v>
      </c>
    </row>
    <row r="1017" customFormat="false" ht="15" hidden="false" customHeight="false" outlineLevel="0" collapsed="false">
      <c r="A1017" s="37" t="s">
        <v>645</v>
      </c>
      <c r="B1017" s="37" t="s">
        <v>280</v>
      </c>
      <c r="C1017" s="37" t="n">
        <v>22</v>
      </c>
      <c r="D1017" s="37" t="n">
        <v>20</v>
      </c>
      <c r="E1017" s="37" t="n">
        <v>3</v>
      </c>
      <c r="F1017" s="37" t="n">
        <v>1</v>
      </c>
      <c r="G1017" s="37" t="n">
        <v>0</v>
      </c>
      <c r="H1017" s="37" t="n">
        <v>5</v>
      </c>
      <c r="I1017" s="37" t="n">
        <v>7</v>
      </c>
      <c r="J1017" s="40" t="n">
        <f aca="false">IF(C1017=0,"",D1017/C1017)</f>
        <v>0.909090909090909</v>
      </c>
    </row>
    <row r="1018" customFormat="false" ht="15" hidden="false" customHeight="false" outlineLevel="0" collapsed="false">
      <c r="A1018" s="37" t="s">
        <v>645</v>
      </c>
      <c r="B1018" s="37" t="s">
        <v>281</v>
      </c>
      <c r="C1018" s="37" t="n">
        <v>22</v>
      </c>
      <c r="D1018" s="37" t="n">
        <v>21</v>
      </c>
      <c r="E1018" s="37" t="n">
        <v>2</v>
      </c>
      <c r="F1018" s="37" t="n">
        <v>0</v>
      </c>
      <c r="G1018" s="37" t="n">
        <v>1</v>
      </c>
      <c r="H1018" s="37" t="n">
        <v>0</v>
      </c>
      <c r="I1018" s="37" t="n">
        <v>7</v>
      </c>
      <c r="J1018" s="40" t="n">
        <f aca="false">IF(C1018=0,"",D1018/C1018)</f>
        <v>0.954545454545455</v>
      </c>
    </row>
    <row r="1019" customFormat="false" ht="15" hidden="false" customHeight="false" outlineLevel="0" collapsed="false">
      <c r="A1019" s="37" t="s">
        <v>647</v>
      </c>
      <c r="B1019" s="37" t="s">
        <v>270</v>
      </c>
      <c r="C1019" s="37" t="n">
        <v>22</v>
      </c>
      <c r="D1019" s="37" t="n">
        <v>22</v>
      </c>
      <c r="E1019" s="37" t="n">
        <v>0</v>
      </c>
      <c r="F1019" s="37" t="n">
        <v>0</v>
      </c>
      <c r="G1019" s="37" t="n">
        <v>0</v>
      </c>
      <c r="H1019" s="37" t="n">
        <v>2</v>
      </c>
      <c r="I1019" s="37" t="n">
        <v>0</v>
      </c>
      <c r="J1019" s="40" t="n">
        <f aca="false">IF(C1019=0,"",D1019/C1019)</f>
        <v>1</v>
      </c>
    </row>
    <row r="1020" customFormat="false" ht="15" hidden="false" customHeight="false" outlineLevel="0" collapsed="false">
      <c r="A1020" s="37" t="s">
        <v>647</v>
      </c>
      <c r="B1020" s="37" t="s">
        <v>271</v>
      </c>
      <c r="C1020" s="37" t="n">
        <v>22</v>
      </c>
      <c r="D1020" s="37" t="n">
        <v>22</v>
      </c>
      <c r="E1020" s="37" t="n">
        <v>1</v>
      </c>
      <c r="F1020" s="37" t="n">
        <v>1</v>
      </c>
      <c r="G1020" s="37" t="n">
        <v>0</v>
      </c>
      <c r="H1020" s="37" t="n">
        <v>1</v>
      </c>
      <c r="I1020" s="37" t="n">
        <v>0</v>
      </c>
      <c r="J1020" s="40" t="n">
        <f aca="false">IF(C1020=0,"",D1020/C1020)</f>
        <v>1</v>
      </c>
    </row>
    <row r="1021" customFormat="false" ht="15" hidden="false" customHeight="false" outlineLevel="0" collapsed="false">
      <c r="A1021" s="37" t="s">
        <v>647</v>
      </c>
      <c r="B1021" s="37" t="s">
        <v>272</v>
      </c>
      <c r="C1021" s="37" t="n">
        <v>22</v>
      </c>
      <c r="D1021" s="37" t="n">
        <v>18</v>
      </c>
      <c r="E1021" s="37" t="n">
        <v>0</v>
      </c>
      <c r="F1021" s="37" t="n">
        <v>0</v>
      </c>
      <c r="G1021" s="37" t="n">
        <v>0</v>
      </c>
      <c r="H1021" s="37" t="n">
        <v>1</v>
      </c>
      <c r="I1021" s="37" t="n">
        <v>0</v>
      </c>
      <c r="J1021" s="40" t="n">
        <f aca="false">IF(C1021=0,"",D1021/C1021)</f>
        <v>0.818181818181818</v>
      </c>
    </row>
    <row r="1022" customFormat="false" ht="15" hidden="false" customHeight="false" outlineLevel="0" collapsed="false">
      <c r="A1022" s="37" t="s">
        <v>647</v>
      </c>
      <c r="B1022" s="37" t="s">
        <v>273</v>
      </c>
      <c r="C1022" s="37" t="n">
        <v>22</v>
      </c>
      <c r="D1022" s="37" t="n">
        <v>20</v>
      </c>
      <c r="E1022" s="37" t="n">
        <v>0</v>
      </c>
      <c r="F1022" s="37" t="n">
        <v>0</v>
      </c>
      <c r="G1022" s="37" t="n">
        <v>0</v>
      </c>
      <c r="H1022" s="37" t="n">
        <v>1</v>
      </c>
      <c r="I1022" s="37" t="n">
        <v>4</v>
      </c>
      <c r="J1022" s="40" t="n">
        <f aca="false">IF(C1022=0,"",D1022/C1022)</f>
        <v>0.909090909090909</v>
      </c>
    </row>
    <row r="1023" customFormat="false" ht="15" hidden="false" customHeight="false" outlineLevel="0" collapsed="false">
      <c r="A1023" s="37" t="s">
        <v>647</v>
      </c>
      <c r="B1023" s="37" t="s">
        <v>274</v>
      </c>
      <c r="C1023" s="37" t="n">
        <v>22</v>
      </c>
      <c r="D1023" s="37" t="n">
        <v>22</v>
      </c>
      <c r="E1023" s="37" t="n">
        <v>0</v>
      </c>
      <c r="F1023" s="37" t="n">
        <v>1</v>
      </c>
      <c r="G1023" s="37" t="n">
        <v>0</v>
      </c>
      <c r="H1023" s="37" t="n">
        <v>1</v>
      </c>
      <c r="I1023" s="37" t="n">
        <v>0</v>
      </c>
      <c r="J1023" s="40" t="n">
        <f aca="false">IF(C1023=0,"",D1023/C1023)</f>
        <v>1</v>
      </c>
    </row>
    <row r="1024" customFormat="false" ht="15" hidden="false" customHeight="false" outlineLevel="0" collapsed="false">
      <c r="A1024" s="37" t="s">
        <v>647</v>
      </c>
      <c r="B1024" s="37" t="s">
        <v>275</v>
      </c>
      <c r="C1024" s="37" t="n">
        <v>22</v>
      </c>
      <c r="D1024" s="37" t="n">
        <v>21</v>
      </c>
      <c r="E1024" s="37" t="n">
        <v>1</v>
      </c>
      <c r="F1024" s="37" t="n">
        <v>0</v>
      </c>
      <c r="G1024" s="37" t="n">
        <v>0</v>
      </c>
      <c r="H1024" s="37" t="n">
        <v>3</v>
      </c>
      <c r="I1024" s="37" t="n">
        <v>4</v>
      </c>
      <c r="J1024" s="40" t="n">
        <f aca="false">IF(C1024=0,"",D1024/C1024)</f>
        <v>0.954545454545455</v>
      </c>
    </row>
    <row r="1025" customFormat="false" ht="15" hidden="false" customHeight="false" outlineLevel="0" collapsed="false">
      <c r="A1025" s="37" t="s">
        <v>647</v>
      </c>
      <c r="B1025" s="37" t="s">
        <v>276</v>
      </c>
      <c r="C1025" s="37" t="n">
        <v>22</v>
      </c>
      <c r="D1025" s="37" t="n">
        <v>21</v>
      </c>
      <c r="E1025" s="37" t="n">
        <v>0</v>
      </c>
      <c r="F1025" s="37" t="n">
        <v>1</v>
      </c>
      <c r="G1025" s="37" t="n">
        <v>2</v>
      </c>
      <c r="H1025" s="37" t="n">
        <v>1</v>
      </c>
      <c r="I1025" s="37" t="n">
        <v>0</v>
      </c>
      <c r="J1025" s="40" t="n">
        <f aca="false">IF(C1025=0,"",D1025/C1025)</f>
        <v>0.954545454545455</v>
      </c>
    </row>
    <row r="1026" customFormat="false" ht="15" hidden="false" customHeight="false" outlineLevel="0" collapsed="false">
      <c r="A1026" s="37" t="s">
        <v>647</v>
      </c>
      <c r="B1026" s="37" t="s">
        <v>277</v>
      </c>
      <c r="C1026" s="37" t="n">
        <v>22</v>
      </c>
      <c r="D1026" s="37" t="n">
        <v>21</v>
      </c>
      <c r="E1026" s="37" t="n">
        <v>1</v>
      </c>
      <c r="F1026" s="37" t="n">
        <v>1</v>
      </c>
      <c r="G1026" s="37" t="n">
        <v>0</v>
      </c>
      <c r="H1026" s="37" t="n">
        <v>1</v>
      </c>
      <c r="I1026" s="37" t="n">
        <v>0</v>
      </c>
      <c r="J1026" s="40" t="n">
        <f aca="false">IF(C1026=0,"",D1026/C1026)</f>
        <v>0.954545454545455</v>
      </c>
    </row>
    <row r="1027" customFormat="false" ht="15" hidden="false" customHeight="false" outlineLevel="0" collapsed="false">
      <c r="A1027" s="37" t="s">
        <v>647</v>
      </c>
      <c r="B1027" s="37" t="s">
        <v>278</v>
      </c>
      <c r="C1027" s="37" t="n">
        <v>22</v>
      </c>
      <c r="D1027" s="37" t="n">
        <v>20</v>
      </c>
      <c r="E1027" s="37" t="n">
        <v>1</v>
      </c>
      <c r="F1027" s="37" t="n">
        <v>0</v>
      </c>
      <c r="G1027" s="37" t="n">
        <v>0</v>
      </c>
      <c r="H1027" s="37" t="n">
        <v>1</v>
      </c>
      <c r="I1027" s="37" t="n">
        <v>1</v>
      </c>
      <c r="J1027" s="40" t="n">
        <f aca="false">IF(C1027=0,"",D1027/C1027)</f>
        <v>0.909090909090909</v>
      </c>
    </row>
    <row r="1028" customFormat="false" ht="15" hidden="false" customHeight="false" outlineLevel="0" collapsed="false">
      <c r="A1028" s="37" t="s">
        <v>647</v>
      </c>
      <c r="B1028" s="37" t="s">
        <v>279</v>
      </c>
      <c r="C1028" s="37" t="n">
        <v>22</v>
      </c>
      <c r="D1028" s="37" t="n">
        <v>22</v>
      </c>
      <c r="E1028" s="37" t="n">
        <v>0</v>
      </c>
      <c r="F1028" s="37" t="n">
        <v>2</v>
      </c>
      <c r="G1028" s="37" t="n">
        <v>0</v>
      </c>
      <c r="H1028" s="37" t="n">
        <v>2</v>
      </c>
      <c r="I1028" s="37" t="n">
        <v>0</v>
      </c>
      <c r="J1028" s="40" t="n">
        <f aca="false">IF(C1028=0,"",D1028/C1028)</f>
        <v>1</v>
      </c>
    </row>
    <row r="1029" customFormat="false" ht="15" hidden="false" customHeight="false" outlineLevel="0" collapsed="false">
      <c r="A1029" s="37" t="s">
        <v>647</v>
      </c>
      <c r="B1029" s="37" t="s">
        <v>280</v>
      </c>
      <c r="C1029" s="37" t="n">
        <v>22</v>
      </c>
      <c r="D1029" s="37" t="n">
        <v>20</v>
      </c>
      <c r="E1029" s="37" t="n">
        <v>1</v>
      </c>
      <c r="F1029" s="37" t="n">
        <v>0</v>
      </c>
      <c r="G1029" s="37" t="n">
        <v>1</v>
      </c>
      <c r="H1029" s="37" t="n">
        <v>3</v>
      </c>
      <c r="I1029" s="37" t="n">
        <v>0</v>
      </c>
      <c r="J1029" s="40" t="n">
        <f aca="false">IF(C1029=0,"",D1029/C1029)</f>
        <v>0.909090909090909</v>
      </c>
    </row>
    <row r="1030" customFormat="false" ht="15" hidden="false" customHeight="false" outlineLevel="0" collapsed="false">
      <c r="A1030" s="37" t="s">
        <v>647</v>
      </c>
      <c r="B1030" s="37" t="s">
        <v>281</v>
      </c>
      <c r="C1030" s="37" t="n">
        <v>22</v>
      </c>
      <c r="D1030" s="37" t="n">
        <v>21</v>
      </c>
      <c r="E1030" s="37" t="n">
        <v>1</v>
      </c>
      <c r="F1030" s="37" t="n">
        <v>1</v>
      </c>
      <c r="G1030" s="37" t="n">
        <v>0</v>
      </c>
      <c r="H1030" s="37" t="n">
        <v>0</v>
      </c>
      <c r="I1030" s="37" t="n">
        <v>4</v>
      </c>
      <c r="J1030" s="40" t="n">
        <f aca="false">IF(C1030=0,"",D1030/C1030)</f>
        <v>0.954545454545455</v>
      </c>
    </row>
    <row r="1031" customFormat="false" ht="15" hidden="false" customHeight="false" outlineLevel="0" collapsed="false">
      <c r="A1031" s="37" t="s">
        <v>649</v>
      </c>
      <c r="B1031" s="37" t="s">
        <v>281</v>
      </c>
      <c r="C1031" s="37" t="n">
        <v>22</v>
      </c>
      <c r="D1031" s="37" t="n">
        <v>19</v>
      </c>
      <c r="E1031" s="37" t="n">
        <v>0</v>
      </c>
      <c r="F1031" s="37" t="n">
        <v>1</v>
      </c>
      <c r="G1031" s="37" t="n">
        <v>0</v>
      </c>
      <c r="H1031" s="37" t="n">
        <v>1</v>
      </c>
      <c r="I1031" s="37" t="n">
        <v>1</v>
      </c>
      <c r="J1031" s="40" t="n">
        <f aca="false">IF(C1031=0,"",D1031/C1031)</f>
        <v>0.863636363636364</v>
      </c>
    </row>
    <row r="1032" customFormat="false" ht="15" hidden="false" customHeight="false" outlineLevel="0" collapsed="false">
      <c r="A1032" s="37" t="s">
        <v>652</v>
      </c>
      <c r="B1032" s="37" t="s">
        <v>270</v>
      </c>
      <c r="C1032" s="37" t="n">
        <v>22</v>
      </c>
      <c r="D1032" s="37" t="n">
        <v>21</v>
      </c>
      <c r="E1032" s="37" t="n">
        <v>0</v>
      </c>
      <c r="F1032" s="37" t="n">
        <v>2</v>
      </c>
      <c r="G1032" s="37" t="n">
        <v>1</v>
      </c>
      <c r="H1032" s="37" t="n">
        <v>2</v>
      </c>
      <c r="I1032" s="37" t="n">
        <v>0</v>
      </c>
      <c r="J1032" s="40" t="n">
        <f aca="false">IF(C1032=0,"",D1032/C1032)</f>
        <v>0.954545454545455</v>
      </c>
    </row>
    <row r="1033" customFormat="false" ht="15" hidden="false" customHeight="false" outlineLevel="0" collapsed="false">
      <c r="A1033" s="37" t="s">
        <v>652</v>
      </c>
      <c r="B1033" s="37" t="s">
        <v>271</v>
      </c>
      <c r="C1033" s="37" t="n">
        <v>22</v>
      </c>
      <c r="D1033" s="37" t="n">
        <v>21</v>
      </c>
      <c r="E1033" s="37" t="n">
        <v>0</v>
      </c>
      <c r="F1033" s="37" t="n">
        <v>0</v>
      </c>
      <c r="G1033" s="37" t="n">
        <v>0</v>
      </c>
      <c r="H1033" s="37" t="n">
        <v>0</v>
      </c>
      <c r="I1033" s="37" t="n">
        <v>2</v>
      </c>
      <c r="J1033" s="40" t="n">
        <f aca="false">IF(C1033=0,"",D1033/C1033)</f>
        <v>0.954545454545455</v>
      </c>
    </row>
    <row r="1034" customFormat="false" ht="15" hidden="false" customHeight="false" outlineLevel="0" collapsed="false">
      <c r="A1034" s="37" t="s">
        <v>652</v>
      </c>
      <c r="B1034" s="37" t="s">
        <v>272</v>
      </c>
      <c r="C1034" s="37" t="n">
        <v>22</v>
      </c>
      <c r="D1034" s="37" t="n">
        <v>20</v>
      </c>
      <c r="E1034" s="37" t="n">
        <v>1</v>
      </c>
      <c r="F1034" s="37" t="n">
        <v>1</v>
      </c>
      <c r="G1034" s="37" t="n">
        <v>0</v>
      </c>
      <c r="H1034" s="37" t="n">
        <v>1</v>
      </c>
      <c r="I1034" s="37" t="n">
        <v>3</v>
      </c>
      <c r="J1034" s="40" t="n">
        <f aca="false">IF(C1034=0,"",D1034/C1034)</f>
        <v>0.909090909090909</v>
      </c>
    </row>
    <row r="1035" customFormat="false" ht="15" hidden="false" customHeight="false" outlineLevel="0" collapsed="false">
      <c r="A1035" s="37" t="s">
        <v>652</v>
      </c>
      <c r="B1035" s="37" t="s">
        <v>273</v>
      </c>
      <c r="C1035" s="37" t="n">
        <v>22</v>
      </c>
      <c r="D1035" s="37" t="n">
        <v>21</v>
      </c>
      <c r="E1035" s="37" t="n">
        <v>1</v>
      </c>
      <c r="F1035" s="37" t="n">
        <v>0</v>
      </c>
      <c r="G1035" s="37" t="n">
        <v>0</v>
      </c>
      <c r="H1035" s="37" t="n">
        <v>5</v>
      </c>
      <c r="I1035" s="37" t="n">
        <v>5</v>
      </c>
      <c r="J1035" s="40" t="n">
        <f aca="false">IF(C1035=0,"",D1035/C1035)</f>
        <v>0.954545454545455</v>
      </c>
    </row>
    <row r="1036" customFormat="false" ht="15" hidden="false" customHeight="false" outlineLevel="0" collapsed="false">
      <c r="A1036" s="37" t="s">
        <v>652</v>
      </c>
      <c r="B1036" s="37" t="s">
        <v>274</v>
      </c>
      <c r="C1036" s="37" t="n">
        <v>22</v>
      </c>
      <c r="D1036" s="37" t="n">
        <v>22</v>
      </c>
      <c r="E1036" s="37" t="n">
        <v>0</v>
      </c>
      <c r="F1036" s="37" t="n">
        <v>0</v>
      </c>
      <c r="G1036" s="37" t="n">
        <v>0</v>
      </c>
      <c r="H1036" s="37" t="n">
        <v>1</v>
      </c>
      <c r="I1036" s="37" t="n">
        <v>0</v>
      </c>
      <c r="J1036" s="40" t="n">
        <f aca="false">IF(C1036=0,"",D1036/C1036)</f>
        <v>1</v>
      </c>
    </row>
    <row r="1037" customFormat="false" ht="15" hidden="false" customHeight="false" outlineLevel="0" collapsed="false">
      <c r="A1037" s="37" t="s">
        <v>652</v>
      </c>
      <c r="B1037" s="37" t="s">
        <v>275</v>
      </c>
      <c r="C1037" s="37" t="n">
        <v>22</v>
      </c>
      <c r="D1037" s="37" t="n">
        <v>22</v>
      </c>
      <c r="E1037" s="37" t="n">
        <v>0</v>
      </c>
      <c r="F1037" s="37" t="n">
        <v>1</v>
      </c>
      <c r="G1037" s="37" t="n">
        <v>0</v>
      </c>
      <c r="H1037" s="37" t="n">
        <v>0</v>
      </c>
      <c r="I1037" s="37" t="n">
        <v>0</v>
      </c>
      <c r="J1037" s="40" t="n">
        <f aca="false">IF(C1037=0,"",D1037/C1037)</f>
        <v>1</v>
      </c>
    </row>
    <row r="1038" customFormat="false" ht="15" hidden="false" customHeight="false" outlineLevel="0" collapsed="false">
      <c r="A1038" s="37" t="s">
        <v>652</v>
      </c>
      <c r="B1038" s="37" t="s">
        <v>276</v>
      </c>
      <c r="C1038" s="37" t="n">
        <v>22</v>
      </c>
      <c r="D1038" s="37" t="n">
        <v>20</v>
      </c>
      <c r="E1038" s="37" t="n">
        <v>0</v>
      </c>
      <c r="F1038" s="37" t="n">
        <v>0</v>
      </c>
      <c r="G1038" s="37" t="n">
        <v>0</v>
      </c>
      <c r="H1038" s="37" t="n">
        <v>0</v>
      </c>
      <c r="I1038" s="37" t="n">
        <v>0</v>
      </c>
      <c r="J1038" s="40" t="n">
        <f aca="false">IF(C1038=0,"",D1038/C1038)</f>
        <v>0.909090909090909</v>
      </c>
    </row>
    <row r="1039" customFormat="false" ht="15" hidden="false" customHeight="false" outlineLevel="0" collapsed="false">
      <c r="A1039" s="37" t="s">
        <v>652</v>
      </c>
      <c r="B1039" s="37" t="s">
        <v>277</v>
      </c>
      <c r="C1039" s="37" t="n">
        <v>22</v>
      </c>
      <c r="D1039" s="37" t="n">
        <v>20</v>
      </c>
      <c r="E1039" s="37" t="n">
        <v>2</v>
      </c>
      <c r="F1039" s="37" t="n">
        <v>1</v>
      </c>
      <c r="G1039" s="37" t="n">
        <v>0</v>
      </c>
      <c r="H1039" s="37" t="n">
        <v>5</v>
      </c>
      <c r="I1039" s="37" t="n">
        <v>1</v>
      </c>
      <c r="J1039" s="40" t="n">
        <f aca="false">IF(C1039=0,"",D1039/C1039)</f>
        <v>0.909090909090909</v>
      </c>
    </row>
    <row r="1040" customFormat="false" ht="15" hidden="false" customHeight="false" outlineLevel="0" collapsed="false">
      <c r="A1040" s="37" t="s">
        <v>652</v>
      </c>
      <c r="B1040" s="37" t="s">
        <v>278</v>
      </c>
      <c r="C1040" s="37" t="n">
        <v>22</v>
      </c>
      <c r="D1040" s="37" t="n">
        <v>21</v>
      </c>
      <c r="E1040" s="37" t="n">
        <v>1</v>
      </c>
      <c r="F1040" s="37" t="n">
        <v>2</v>
      </c>
      <c r="G1040" s="37" t="n">
        <v>0</v>
      </c>
      <c r="H1040" s="37" t="n">
        <v>3</v>
      </c>
      <c r="I1040" s="37" t="n">
        <v>1</v>
      </c>
      <c r="J1040" s="40" t="n">
        <f aca="false">IF(C1040=0,"",D1040/C1040)</f>
        <v>0.954545454545455</v>
      </c>
    </row>
    <row r="1041" customFormat="false" ht="15" hidden="false" customHeight="false" outlineLevel="0" collapsed="false">
      <c r="A1041" s="37" t="s">
        <v>652</v>
      </c>
      <c r="B1041" s="37" t="s">
        <v>279</v>
      </c>
      <c r="C1041" s="37" t="n">
        <v>22</v>
      </c>
      <c r="D1041" s="37" t="n">
        <v>22</v>
      </c>
      <c r="E1041" s="37" t="n">
        <v>0</v>
      </c>
      <c r="F1041" s="37" t="n">
        <v>0</v>
      </c>
      <c r="G1041" s="37" t="n">
        <v>0</v>
      </c>
      <c r="H1041" s="37" t="n">
        <v>2</v>
      </c>
      <c r="I1041" s="37" t="n">
        <v>0</v>
      </c>
      <c r="J1041" s="40" t="n">
        <f aca="false">IF(C1041=0,"",D1041/C1041)</f>
        <v>1</v>
      </c>
    </row>
    <row r="1042" customFormat="false" ht="15" hidden="false" customHeight="false" outlineLevel="0" collapsed="false">
      <c r="A1042" s="37" t="s">
        <v>652</v>
      </c>
      <c r="B1042" s="37" t="s">
        <v>280</v>
      </c>
      <c r="C1042" s="37" t="n">
        <v>22</v>
      </c>
      <c r="D1042" s="37" t="n">
        <v>18</v>
      </c>
      <c r="E1042" s="37" t="n">
        <v>1</v>
      </c>
      <c r="F1042" s="37" t="n">
        <v>2</v>
      </c>
      <c r="G1042" s="37" t="n">
        <v>1</v>
      </c>
      <c r="H1042" s="37" t="n">
        <v>0</v>
      </c>
      <c r="I1042" s="37" t="n">
        <v>1</v>
      </c>
      <c r="J1042" s="40" t="n">
        <f aca="false">IF(C1042=0,"",D1042/C1042)</f>
        <v>0.818181818181818</v>
      </c>
    </row>
    <row r="1043" customFormat="false" ht="15" hidden="false" customHeight="false" outlineLevel="0" collapsed="false">
      <c r="A1043" s="37" t="s">
        <v>652</v>
      </c>
      <c r="B1043" s="37" t="s">
        <v>281</v>
      </c>
      <c r="C1043" s="37" t="n">
        <v>22</v>
      </c>
      <c r="D1043" s="37" t="n">
        <v>21</v>
      </c>
      <c r="E1043" s="37" t="n">
        <v>0</v>
      </c>
      <c r="F1043" s="37" t="n">
        <v>0</v>
      </c>
      <c r="G1043" s="37" t="n">
        <v>0</v>
      </c>
      <c r="H1043" s="37" t="n">
        <v>1</v>
      </c>
      <c r="I1043" s="37" t="n">
        <v>0</v>
      </c>
      <c r="J1043" s="40" t="n">
        <f aca="false">IF(C1043=0,"",D1043/C1043)</f>
        <v>0.954545454545455</v>
      </c>
    </row>
    <row r="1044" customFormat="false" ht="15" hidden="false" customHeight="false" outlineLevel="0" collapsed="false">
      <c r="A1044" s="37" t="s">
        <v>653</v>
      </c>
      <c r="B1044" s="37" t="s">
        <v>270</v>
      </c>
      <c r="C1044" s="37" t="n">
        <v>22</v>
      </c>
      <c r="D1044" s="37" t="n">
        <v>22</v>
      </c>
      <c r="E1044" s="37" t="n">
        <v>1</v>
      </c>
      <c r="F1044" s="37" t="n">
        <v>0</v>
      </c>
      <c r="G1044" s="37" t="n">
        <v>0</v>
      </c>
      <c r="H1044" s="37" t="n">
        <v>1</v>
      </c>
      <c r="I1044" s="37" t="n">
        <v>1</v>
      </c>
      <c r="J1044" s="40" t="n">
        <f aca="false">IF(C1044=0,"",D1044/C1044)</f>
        <v>1</v>
      </c>
    </row>
    <row r="1045" customFormat="false" ht="15" hidden="false" customHeight="false" outlineLevel="0" collapsed="false">
      <c r="A1045" s="37" t="s">
        <v>653</v>
      </c>
      <c r="B1045" s="37" t="s">
        <v>271</v>
      </c>
      <c r="C1045" s="37" t="n">
        <v>22</v>
      </c>
      <c r="D1045" s="37" t="n">
        <v>20</v>
      </c>
      <c r="E1045" s="37" t="n">
        <v>0</v>
      </c>
      <c r="F1045" s="37" t="n">
        <v>0</v>
      </c>
      <c r="G1045" s="37" t="n">
        <v>0</v>
      </c>
      <c r="H1045" s="37" t="n">
        <v>4</v>
      </c>
      <c r="I1045" s="37" t="n">
        <v>0</v>
      </c>
      <c r="J1045" s="40" t="n">
        <f aca="false">IF(C1045=0,"",D1045/C1045)</f>
        <v>0.909090909090909</v>
      </c>
    </row>
    <row r="1046" customFormat="false" ht="15" hidden="false" customHeight="false" outlineLevel="0" collapsed="false">
      <c r="A1046" s="37" t="s">
        <v>653</v>
      </c>
      <c r="B1046" s="37" t="s">
        <v>272</v>
      </c>
      <c r="C1046" s="37" t="n">
        <v>22</v>
      </c>
      <c r="D1046" s="37" t="n">
        <v>22</v>
      </c>
      <c r="E1046" s="37" t="n">
        <v>0</v>
      </c>
      <c r="F1046" s="37" t="n">
        <v>1</v>
      </c>
      <c r="G1046" s="37" t="n">
        <v>1</v>
      </c>
      <c r="H1046" s="37" t="n">
        <v>1</v>
      </c>
      <c r="I1046" s="37" t="n">
        <v>0</v>
      </c>
      <c r="J1046" s="40" t="n">
        <f aca="false">IF(C1046=0,"",D1046/C1046)</f>
        <v>1</v>
      </c>
    </row>
    <row r="1047" customFormat="false" ht="15" hidden="false" customHeight="false" outlineLevel="0" collapsed="false">
      <c r="A1047" s="37" t="s">
        <v>653</v>
      </c>
      <c r="B1047" s="37" t="s">
        <v>273</v>
      </c>
      <c r="C1047" s="37" t="n">
        <v>22</v>
      </c>
      <c r="D1047" s="37" t="n">
        <v>21</v>
      </c>
      <c r="E1047" s="37" t="n">
        <v>0</v>
      </c>
      <c r="F1047" s="37" t="n">
        <v>0</v>
      </c>
      <c r="G1047" s="37" t="n">
        <v>0</v>
      </c>
      <c r="H1047" s="37" t="n">
        <v>0</v>
      </c>
      <c r="I1047" s="37" t="n">
        <v>0</v>
      </c>
      <c r="J1047" s="40" t="n">
        <f aca="false">IF(C1047=0,"",D1047/C1047)</f>
        <v>0.954545454545455</v>
      </c>
    </row>
    <row r="1048" customFormat="false" ht="15" hidden="false" customHeight="false" outlineLevel="0" collapsed="false">
      <c r="A1048" s="37" t="s">
        <v>653</v>
      </c>
      <c r="B1048" s="37" t="s">
        <v>274</v>
      </c>
      <c r="C1048" s="37" t="n">
        <v>22</v>
      </c>
      <c r="D1048" s="37" t="n">
        <v>20</v>
      </c>
      <c r="E1048" s="37" t="n">
        <v>0</v>
      </c>
      <c r="F1048" s="37" t="n">
        <v>0</v>
      </c>
      <c r="G1048" s="37" t="n">
        <v>1</v>
      </c>
      <c r="H1048" s="37" t="n">
        <v>2</v>
      </c>
      <c r="I1048" s="37" t="n">
        <v>4</v>
      </c>
      <c r="J1048" s="40" t="n">
        <f aca="false">IF(C1048=0,"",D1048/C1048)</f>
        <v>0.909090909090909</v>
      </c>
    </row>
    <row r="1049" customFormat="false" ht="15" hidden="false" customHeight="false" outlineLevel="0" collapsed="false">
      <c r="A1049" s="37" t="s">
        <v>653</v>
      </c>
      <c r="B1049" s="37" t="s">
        <v>275</v>
      </c>
      <c r="C1049" s="37" t="n">
        <v>22</v>
      </c>
      <c r="D1049" s="37" t="n">
        <v>19</v>
      </c>
      <c r="E1049" s="37" t="n">
        <v>0</v>
      </c>
      <c r="F1049" s="37" t="n">
        <v>0</v>
      </c>
      <c r="G1049" s="37" t="n">
        <v>0</v>
      </c>
      <c r="H1049" s="37" t="n">
        <v>1</v>
      </c>
      <c r="I1049" s="37" t="n">
        <v>1</v>
      </c>
      <c r="J1049" s="40" t="n">
        <f aca="false">IF(C1049=0,"",D1049/C1049)</f>
        <v>0.863636363636364</v>
      </c>
    </row>
    <row r="1050" customFormat="false" ht="15" hidden="false" customHeight="false" outlineLevel="0" collapsed="false">
      <c r="A1050" s="37" t="s">
        <v>653</v>
      </c>
      <c r="B1050" s="37" t="s">
        <v>276</v>
      </c>
      <c r="C1050" s="37" t="n">
        <v>22</v>
      </c>
      <c r="D1050" s="37" t="n">
        <v>21</v>
      </c>
      <c r="E1050" s="37" t="n">
        <v>0</v>
      </c>
      <c r="F1050" s="37" t="n">
        <v>2</v>
      </c>
      <c r="G1050" s="37" t="n">
        <v>0</v>
      </c>
      <c r="H1050" s="37" t="n">
        <v>0</v>
      </c>
      <c r="I1050" s="37" t="n">
        <v>0</v>
      </c>
      <c r="J1050" s="40" t="n">
        <f aca="false">IF(C1050=0,"",D1050/C1050)</f>
        <v>0.954545454545455</v>
      </c>
    </row>
    <row r="1051" customFormat="false" ht="15" hidden="false" customHeight="false" outlineLevel="0" collapsed="false">
      <c r="A1051" s="37" t="s">
        <v>653</v>
      </c>
      <c r="B1051" s="37" t="s">
        <v>277</v>
      </c>
      <c r="C1051" s="37" t="n">
        <v>22</v>
      </c>
      <c r="D1051" s="37" t="n">
        <v>22</v>
      </c>
      <c r="E1051" s="37" t="n">
        <v>0</v>
      </c>
      <c r="F1051" s="37" t="n">
        <v>0</v>
      </c>
      <c r="G1051" s="37" t="n">
        <v>0</v>
      </c>
      <c r="H1051" s="37" t="n">
        <v>1</v>
      </c>
      <c r="I1051" s="37" t="n">
        <v>5</v>
      </c>
      <c r="J1051" s="40" t="n">
        <f aca="false">IF(C1051=0,"",D1051/C1051)</f>
        <v>1</v>
      </c>
    </row>
    <row r="1052" customFormat="false" ht="15" hidden="false" customHeight="false" outlineLevel="0" collapsed="false">
      <c r="A1052" s="37" t="s">
        <v>653</v>
      </c>
      <c r="B1052" s="37" t="s">
        <v>278</v>
      </c>
      <c r="C1052" s="37" t="n">
        <v>22</v>
      </c>
      <c r="D1052" s="37" t="n">
        <v>21</v>
      </c>
      <c r="E1052" s="37" t="n">
        <v>1</v>
      </c>
      <c r="F1052" s="37" t="n">
        <v>2</v>
      </c>
      <c r="G1052" s="37" t="n">
        <v>0</v>
      </c>
      <c r="H1052" s="37" t="n">
        <v>1</v>
      </c>
      <c r="I1052" s="37" t="n">
        <v>3</v>
      </c>
      <c r="J1052" s="40" t="n">
        <f aca="false">IF(C1052=0,"",D1052/C1052)</f>
        <v>0.954545454545455</v>
      </c>
    </row>
    <row r="1053" customFormat="false" ht="15" hidden="false" customHeight="false" outlineLevel="0" collapsed="false">
      <c r="A1053" s="37" t="s">
        <v>653</v>
      </c>
      <c r="B1053" s="37" t="s">
        <v>279</v>
      </c>
      <c r="C1053" s="37" t="n">
        <v>22</v>
      </c>
      <c r="D1053" s="37" t="n">
        <v>21</v>
      </c>
      <c r="E1053" s="37" t="n">
        <v>1</v>
      </c>
      <c r="F1053" s="37" t="n">
        <v>0</v>
      </c>
      <c r="G1053" s="37" t="n">
        <v>0</v>
      </c>
      <c r="H1053" s="37" t="n">
        <v>1</v>
      </c>
      <c r="I1053" s="37" t="n">
        <v>3</v>
      </c>
      <c r="J1053" s="40" t="n">
        <f aca="false">IF(C1053=0,"",D1053/C1053)</f>
        <v>0.954545454545455</v>
      </c>
    </row>
    <row r="1054" customFormat="false" ht="15" hidden="false" customHeight="false" outlineLevel="0" collapsed="false">
      <c r="A1054" s="37" t="s">
        <v>653</v>
      </c>
      <c r="B1054" s="37" t="s">
        <v>280</v>
      </c>
      <c r="C1054" s="37" t="n">
        <v>22</v>
      </c>
      <c r="D1054" s="37" t="n">
        <v>21</v>
      </c>
      <c r="E1054" s="37" t="n">
        <v>0</v>
      </c>
      <c r="F1054" s="37" t="n">
        <v>0</v>
      </c>
      <c r="G1054" s="37" t="n">
        <v>0</v>
      </c>
      <c r="H1054" s="37" t="n">
        <v>2</v>
      </c>
      <c r="I1054" s="37" t="n">
        <v>1</v>
      </c>
      <c r="J1054" s="40" t="n">
        <f aca="false">IF(C1054=0,"",D1054/C1054)</f>
        <v>0.954545454545455</v>
      </c>
    </row>
    <row r="1055" customFormat="false" ht="15" hidden="false" customHeight="false" outlineLevel="0" collapsed="false">
      <c r="A1055" s="37" t="s">
        <v>653</v>
      </c>
      <c r="B1055" s="37" t="s">
        <v>281</v>
      </c>
      <c r="C1055" s="37" t="n">
        <v>22</v>
      </c>
      <c r="D1055" s="37" t="n">
        <v>22</v>
      </c>
      <c r="E1055" s="37" t="n">
        <v>2</v>
      </c>
      <c r="F1055" s="37" t="n">
        <v>0</v>
      </c>
      <c r="G1055" s="37" t="n">
        <v>0</v>
      </c>
      <c r="H1055" s="37" t="n">
        <v>1</v>
      </c>
      <c r="I1055" s="37" t="n">
        <v>3</v>
      </c>
      <c r="J1055" s="40" t="n">
        <f aca="false">IF(C1055=0,"",D1055/C1055)</f>
        <v>1</v>
      </c>
    </row>
    <row r="1056" customFormat="false" ht="15" hidden="false" customHeight="false" outlineLevel="0" collapsed="false">
      <c r="A1056" s="37" t="s">
        <v>637</v>
      </c>
      <c r="B1056" s="37" t="s">
        <v>270</v>
      </c>
      <c r="C1056" s="37" t="n">
        <v>22</v>
      </c>
      <c r="D1056" s="37" t="n">
        <v>21</v>
      </c>
      <c r="E1056" s="37" t="n">
        <v>1</v>
      </c>
      <c r="F1056" s="37" t="n">
        <v>1</v>
      </c>
      <c r="G1056" s="37" t="n">
        <v>0</v>
      </c>
      <c r="H1056" s="37" t="n">
        <v>2</v>
      </c>
      <c r="I1056" s="37" t="n">
        <v>0</v>
      </c>
      <c r="J1056" s="40" t="n">
        <f aca="false">IF(C1056=0,"",D1056/C1056)</f>
        <v>0.954545454545455</v>
      </c>
    </row>
    <row r="1057" customFormat="false" ht="15" hidden="false" customHeight="false" outlineLevel="0" collapsed="false">
      <c r="A1057" s="37" t="s">
        <v>637</v>
      </c>
      <c r="B1057" s="37" t="s">
        <v>271</v>
      </c>
      <c r="C1057" s="37" t="n">
        <v>22</v>
      </c>
      <c r="D1057" s="37" t="n">
        <v>22</v>
      </c>
      <c r="E1057" s="37" t="n">
        <v>1</v>
      </c>
      <c r="F1057" s="37" t="n">
        <v>1</v>
      </c>
      <c r="G1057" s="37" t="n">
        <v>1</v>
      </c>
      <c r="H1057" s="37" t="n">
        <v>1</v>
      </c>
      <c r="I1057" s="37" t="n">
        <v>5</v>
      </c>
      <c r="J1057" s="40" t="n">
        <f aca="false">IF(C1057=0,"",D1057/C1057)</f>
        <v>1</v>
      </c>
    </row>
    <row r="1058" customFormat="false" ht="15" hidden="false" customHeight="false" outlineLevel="0" collapsed="false">
      <c r="A1058" s="37" t="s">
        <v>637</v>
      </c>
      <c r="B1058" s="37" t="s">
        <v>272</v>
      </c>
      <c r="C1058" s="37" t="n">
        <v>22</v>
      </c>
      <c r="D1058" s="37" t="n">
        <v>21</v>
      </c>
      <c r="E1058" s="37" t="n">
        <v>0</v>
      </c>
      <c r="F1058" s="37" t="n">
        <v>2</v>
      </c>
      <c r="G1058" s="37" t="n">
        <v>2</v>
      </c>
      <c r="H1058" s="37" t="n">
        <v>0</v>
      </c>
      <c r="I1058" s="37" t="n">
        <v>0</v>
      </c>
      <c r="J1058" s="40" t="n">
        <f aca="false">IF(C1058=0,"",D1058/C1058)</f>
        <v>0.954545454545455</v>
      </c>
    </row>
    <row r="1059" customFormat="false" ht="15" hidden="false" customHeight="false" outlineLevel="0" collapsed="false">
      <c r="A1059" s="37" t="s">
        <v>637</v>
      </c>
      <c r="B1059" s="37" t="s">
        <v>273</v>
      </c>
      <c r="C1059" s="37" t="n">
        <v>22</v>
      </c>
      <c r="D1059" s="37" t="n">
        <v>21</v>
      </c>
      <c r="E1059" s="37" t="n">
        <v>0</v>
      </c>
      <c r="F1059" s="37" t="n">
        <v>0</v>
      </c>
      <c r="G1059" s="37" t="n">
        <v>0</v>
      </c>
      <c r="H1059" s="37" t="n">
        <v>1</v>
      </c>
      <c r="I1059" s="37" t="n">
        <v>1</v>
      </c>
      <c r="J1059" s="40" t="n">
        <f aca="false">IF(C1059=0,"",D1059/C1059)</f>
        <v>0.954545454545455</v>
      </c>
    </row>
    <row r="1060" customFormat="false" ht="15" hidden="false" customHeight="false" outlineLevel="0" collapsed="false">
      <c r="A1060" s="37" t="s">
        <v>637</v>
      </c>
      <c r="B1060" s="37" t="s">
        <v>274</v>
      </c>
      <c r="C1060" s="37" t="n">
        <v>22</v>
      </c>
      <c r="D1060" s="37" t="n">
        <v>21</v>
      </c>
      <c r="E1060" s="37" t="n">
        <v>1</v>
      </c>
      <c r="F1060" s="37" t="n">
        <v>0</v>
      </c>
      <c r="G1060" s="37" t="n">
        <v>1</v>
      </c>
      <c r="H1060" s="37" t="n">
        <v>5</v>
      </c>
      <c r="I1060" s="37" t="n">
        <v>1</v>
      </c>
      <c r="J1060" s="40" t="n">
        <f aca="false">IF(C1060=0,"",D1060/C1060)</f>
        <v>0.954545454545455</v>
      </c>
    </row>
    <row r="1061" customFormat="false" ht="15" hidden="false" customHeight="false" outlineLevel="0" collapsed="false">
      <c r="A1061" s="37" t="s">
        <v>637</v>
      </c>
      <c r="B1061" s="37" t="s">
        <v>275</v>
      </c>
      <c r="C1061" s="37" t="n">
        <v>22</v>
      </c>
      <c r="D1061" s="37" t="n">
        <v>20</v>
      </c>
      <c r="E1061" s="37" t="n">
        <v>0</v>
      </c>
      <c r="F1061" s="37" t="n">
        <v>2</v>
      </c>
      <c r="G1061" s="37" t="n">
        <v>1</v>
      </c>
      <c r="H1061" s="37" t="n">
        <v>1</v>
      </c>
      <c r="I1061" s="37" t="n">
        <v>0</v>
      </c>
      <c r="J1061" s="40" t="n">
        <f aca="false">IF(C1061=0,"",D1061/C1061)</f>
        <v>0.909090909090909</v>
      </c>
    </row>
    <row r="1062" customFormat="false" ht="15" hidden="false" customHeight="false" outlineLevel="0" collapsed="false">
      <c r="A1062" s="37" t="s">
        <v>637</v>
      </c>
      <c r="B1062" s="37" t="s">
        <v>276</v>
      </c>
      <c r="C1062" s="37" t="n">
        <v>22</v>
      </c>
      <c r="D1062" s="37" t="n">
        <v>21</v>
      </c>
      <c r="E1062" s="37" t="n">
        <v>1</v>
      </c>
      <c r="F1062" s="37" t="n">
        <v>0</v>
      </c>
      <c r="G1062" s="37" t="n">
        <v>0</v>
      </c>
      <c r="H1062" s="37" t="n">
        <v>2</v>
      </c>
      <c r="I1062" s="37" t="n">
        <v>2</v>
      </c>
      <c r="J1062" s="40" t="n">
        <f aca="false">IF(C1062=0,"",D1062/C1062)</f>
        <v>0.954545454545455</v>
      </c>
    </row>
    <row r="1063" customFormat="false" ht="15" hidden="false" customHeight="false" outlineLevel="0" collapsed="false">
      <c r="A1063" s="37" t="s">
        <v>637</v>
      </c>
      <c r="B1063" s="37" t="s">
        <v>277</v>
      </c>
      <c r="C1063" s="37" t="n">
        <v>22</v>
      </c>
      <c r="D1063" s="37" t="n">
        <v>19</v>
      </c>
      <c r="E1063" s="37" t="n">
        <v>0</v>
      </c>
      <c r="F1063" s="37" t="n">
        <v>0</v>
      </c>
      <c r="G1063" s="37" t="n">
        <v>0</v>
      </c>
      <c r="H1063" s="37" t="n">
        <v>1</v>
      </c>
      <c r="I1063" s="37" t="n">
        <v>0</v>
      </c>
      <c r="J1063" s="40" t="n">
        <f aca="false">IF(C1063=0,"",D1063/C1063)</f>
        <v>0.863636363636364</v>
      </c>
    </row>
    <row r="1064" customFormat="false" ht="15" hidden="false" customHeight="false" outlineLevel="0" collapsed="false">
      <c r="A1064" s="37" t="s">
        <v>637</v>
      </c>
      <c r="B1064" s="37" t="s">
        <v>278</v>
      </c>
      <c r="C1064" s="37" t="n">
        <v>22</v>
      </c>
      <c r="D1064" s="37" t="n">
        <v>21</v>
      </c>
      <c r="E1064" s="37" t="n">
        <v>0</v>
      </c>
      <c r="F1064" s="37" t="n">
        <v>0</v>
      </c>
      <c r="G1064" s="37" t="n">
        <v>0</v>
      </c>
      <c r="H1064" s="37" t="n">
        <v>0</v>
      </c>
      <c r="I1064" s="37" t="n">
        <v>0</v>
      </c>
      <c r="J1064" s="40" t="n">
        <f aca="false">IF(C1064=0,"",D1064/C1064)</f>
        <v>0.954545454545455</v>
      </c>
    </row>
    <row r="1065" customFormat="false" ht="15" hidden="false" customHeight="false" outlineLevel="0" collapsed="false">
      <c r="A1065" s="37" t="s">
        <v>637</v>
      </c>
      <c r="B1065" s="37" t="s">
        <v>279</v>
      </c>
      <c r="C1065" s="37" t="n">
        <v>22</v>
      </c>
      <c r="D1065" s="37" t="n">
        <v>18</v>
      </c>
      <c r="E1065" s="37" t="n">
        <v>0</v>
      </c>
      <c r="F1065" s="37" t="n">
        <v>1</v>
      </c>
      <c r="G1065" s="37" t="n">
        <v>0</v>
      </c>
      <c r="H1065" s="37" t="n">
        <v>2</v>
      </c>
      <c r="I1065" s="37" t="n">
        <v>0</v>
      </c>
      <c r="J1065" s="40" t="n">
        <f aca="false">IF(C1065=0,"",D1065/C1065)</f>
        <v>0.818181818181818</v>
      </c>
    </row>
    <row r="1066" customFormat="false" ht="15" hidden="false" customHeight="false" outlineLevel="0" collapsed="false">
      <c r="A1066" s="37" t="s">
        <v>637</v>
      </c>
      <c r="B1066" s="37" t="s">
        <v>280</v>
      </c>
      <c r="C1066" s="37" t="n">
        <v>22</v>
      </c>
      <c r="D1066" s="37" t="n">
        <v>21</v>
      </c>
      <c r="E1066" s="37" t="n">
        <v>0</v>
      </c>
      <c r="F1066" s="37" t="n">
        <v>0</v>
      </c>
      <c r="G1066" s="37" t="n">
        <v>0</v>
      </c>
      <c r="H1066" s="37" t="n">
        <v>1</v>
      </c>
      <c r="I1066" s="37" t="n">
        <v>2</v>
      </c>
      <c r="J1066" s="40" t="n">
        <f aca="false">IF(C1066=0,"",D1066/C1066)</f>
        <v>0.954545454545455</v>
      </c>
    </row>
    <row r="1067" customFormat="false" ht="15" hidden="false" customHeight="false" outlineLevel="0" collapsed="false">
      <c r="A1067" s="37" t="s">
        <v>637</v>
      </c>
      <c r="B1067" s="37" t="s">
        <v>281</v>
      </c>
      <c r="C1067" s="37" t="n">
        <v>22</v>
      </c>
      <c r="D1067" s="37" t="n">
        <v>21</v>
      </c>
      <c r="E1067" s="37" t="n">
        <v>0</v>
      </c>
      <c r="F1067" s="37" t="n">
        <v>0</v>
      </c>
      <c r="G1067" s="37" t="n">
        <v>0</v>
      </c>
      <c r="H1067" s="37" t="n">
        <v>0</v>
      </c>
      <c r="I1067" s="37" t="n">
        <v>0</v>
      </c>
      <c r="J1067" s="40" t="n">
        <f aca="false">IF(C1067=0,"",D1067/C1067)</f>
        <v>0.954545454545455</v>
      </c>
    </row>
    <row r="1068" customFormat="false" ht="15" hidden="false" customHeight="false" outlineLevel="0" collapsed="false">
      <c r="A1068" s="37" t="s">
        <v>655</v>
      </c>
      <c r="B1068" s="37" t="s">
        <v>276</v>
      </c>
      <c r="C1068" s="37" t="n">
        <v>22</v>
      </c>
      <c r="D1068" s="37" t="n">
        <v>21</v>
      </c>
      <c r="E1068" s="37" t="n">
        <v>0</v>
      </c>
      <c r="F1068" s="37" t="n">
        <v>0</v>
      </c>
      <c r="G1068" s="37" t="n">
        <v>1</v>
      </c>
      <c r="H1068" s="37" t="n">
        <v>2</v>
      </c>
      <c r="I1068" s="37" t="n">
        <v>4</v>
      </c>
      <c r="J1068" s="40" t="n">
        <f aca="false">IF(C1068=0,"",D1068/C1068)</f>
        <v>0.954545454545455</v>
      </c>
    </row>
    <row r="1069" customFormat="false" ht="15" hidden="false" customHeight="false" outlineLevel="0" collapsed="false">
      <c r="A1069" s="37" t="s">
        <v>655</v>
      </c>
      <c r="B1069" s="37" t="s">
        <v>277</v>
      </c>
      <c r="C1069" s="37" t="n">
        <v>22</v>
      </c>
      <c r="D1069" s="37" t="n">
        <v>20</v>
      </c>
      <c r="E1069" s="37" t="n">
        <v>1</v>
      </c>
      <c r="F1069" s="37" t="n">
        <v>1</v>
      </c>
      <c r="G1069" s="37" t="n">
        <v>1</v>
      </c>
      <c r="H1069" s="37" t="n">
        <v>2</v>
      </c>
      <c r="I1069" s="37" t="n">
        <v>0</v>
      </c>
      <c r="J1069" s="40" t="n">
        <f aca="false">IF(C1069=0,"",D1069/C1069)</f>
        <v>0.909090909090909</v>
      </c>
    </row>
    <row r="1070" customFormat="false" ht="15" hidden="false" customHeight="false" outlineLevel="0" collapsed="false">
      <c r="A1070" s="37" t="s">
        <v>655</v>
      </c>
      <c r="B1070" s="37" t="s">
        <v>278</v>
      </c>
      <c r="C1070" s="37" t="n">
        <v>22</v>
      </c>
      <c r="D1070" s="37" t="n">
        <v>21</v>
      </c>
      <c r="E1070" s="37" t="n">
        <v>1</v>
      </c>
      <c r="F1070" s="37" t="n">
        <v>2</v>
      </c>
      <c r="G1070" s="37" t="n">
        <v>1</v>
      </c>
      <c r="H1070" s="37" t="n">
        <v>1</v>
      </c>
      <c r="I1070" s="37" t="n">
        <v>3</v>
      </c>
      <c r="J1070" s="40" t="n">
        <f aca="false">IF(C1070=0,"",D1070/C1070)</f>
        <v>0.954545454545455</v>
      </c>
    </row>
    <row r="1071" customFormat="false" ht="15" hidden="false" customHeight="false" outlineLevel="0" collapsed="false">
      <c r="A1071" s="37" t="s">
        <v>657</v>
      </c>
      <c r="B1071" s="37" t="s">
        <v>278</v>
      </c>
      <c r="C1071" s="37" t="n">
        <v>22</v>
      </c>
      <c r="D1071" s="37" t="n">
        <v>17</v>
      </c>
      <c r="E1071" s="37" t="n">
        <v>1</v>
      </c>
      <c r="F1071" s="37" t="n">
        <v>0</v>
      </c>
      <c r="G1071" s="37" t="n">
        <v>1</v>
      </c>
      <c r="H1071" s="37" t="n">
        <v>1</v>
      </c>
      <c r="I1071" s="37" t="n">
        <v>6</v>
      </c>
      <c r="J1071" s="40" t="n">
        <f aca="false">IF(C1071=0,"",D1071/C1071)</f>
        <v>0.772727272727273</v>
      </c>
    </row>
    <row r="1072" customFormat="false" ht="15" hidden="false" customHeight="false" outlineLevel="0" collapsed="false">
      <c r="A1072" s="37" t="s">
        <v>657</v>
      </c>
      <c r="B1072" s="37" t="s">
        <v>279</v>
      </c>
      <c r="C1072" s="37" t="n">
        <v>22</v>
      </c>
      <c r="D1072" s="37" t="n">
        <v>20</v>
      </c>
      <c r="E1072" s="37" t="n">
        <v>2</v>
      </c>
      <c r="F1072" s="37" t="n">
        <v>1</v>
      </c>
      <c r="G1072" s="37" t="n">
        <v>2</v>
      </c>
      <c r="H1072" s="37" t="n">
        <v>0</v>
      </c>
      <c r="I1072" s="37" t="n">
        <v>8</v>
      </c>
      <c r="J1072" s="40" t="n">
        <f aca="false">IF(C1072=0,"",D1072/C1072)</f>
        <v>0.909090909090909</v>
      </c>
    </row>
    <row r="1073" customFormat="false" ht="15" hidden="false" customHeight="false" outlineLevel="0" collapsed="false">
      <c r="A1073" s="37" t="s">
        <v>659</v>
      </c>
      <c r="B1073" s="37" t="s">
        <v>270</v>
      </c>
      <c r="C1073" s="37" t="n">
        <v>22</v>
      </c>
      <c r="D1073" s="37" t="n">
        <v>21</v>
      </c>
      <c r="E1073" s="37" t="n">
        <v>1</v>
      </c>
      <c r="F1073" s="37" t="n">
        <v>0</v>
      </c>
      <c r="G1073" s="37" t="n">
        <v>0</v>
      </c>
      <c r="H1073" s="37" t="n">
        <v>3</v>
      </c>
      <c r="I1073" s="37" t="n">
        <v>5</v>
      </c>
      <c r="J1073" s="40" t="n">
        <f aca="false">IF(C1073=0,"",D1073/C1073)</f>
        <v>0.954545454545455</v>
      </c>
    </row>
    <row r="1074" customFormat="false" ht="15" hidden="false" customHeight="false" outlineLevel="0" collapsed="false">
      <c r="A1074" s="37" t="s">
        <v>659</v>
      </c>
      <c r="B1074" s="37" t="s">
        <v>271</v>
      </c>
      <c r="C1074" s="37" t="n">
        <v>22</v>
      </c>
      <c r="D1074" s="37" t="n">
        <v>20</v>
      </c>
      <c r="E1074" s="37" t="n">
        <v>0</v>
      </c>
      <c r="F1074" s="37" t="n">
        <v>1</v>
      </c>
      <c r="G1074" s="37" t="n">
        <v>0</v>
      </c>
      <c r="H1074" s="37" t="n">
        <v>1</v>
      </c>
      <c r="I1074" s="37" t="n">
        <v>7</v>
      </c>
      <c r="J1074" s="40" t="n">
        <f aca="false">IF(C1074=0,"",D1074/C1074)</f>
        <v>0.909090909090909</v>
      </c>
    </row>
    <row r="1075" customFormat="false" ht="15" hidden="false" customHeight="false" outlineLevel="0" collapsed="false">
      <c r="A1075" s="37" t="s">
        <v>659</v>
      </c>
      <c r="B1075" s="37" t="s">
        <v>272</v>
      </c>
      <c r="C1075" s="37" t="n">
        <v>22</v>
      </c>
      <c r="D1075" s="37" t="n">
        <v>19</v>
      </c>
      <c r="E1075" s="37" t="n">
        <v>1</v>
      </c>
      <c r="F1075" s="37" t="n">
        <v>2</v>
      </c>
      <c r="G1075" s="37" t="n">
        <v>0</v>
      </c>
      <c r="H1075" s="37" t="n">
        <v>1</v>
      </c>
      <c r="I1075" s="37" t="n">
        <v>3</v>
      </c>
      <c r="J1075" s="40" t="n">
        <f aca="false">IF(C1075=0,"",D1075/C1075)</f>
        <v>0.863636363636364</v>
      </c>
    </row>
    <row r="1076" customFormat="false" ht="15" hidden="false" customHeight="false" outlineLevel="0" collapsed="false">
      <c r="A1076" s="37" t="s">
        <v>659</v>
      </c>
      <c r="B1076" s="37" t="s">
        <v>273</v>
      </c>
      <c r="C1076" s="37" t="n">
        <v>22</v>
      </c>
      <c r="D1076" s="37" t="n">
        <v>20</v>
      </c>
      <c r="E1076" s="37" t="n">
        <v>1</v>
      </c>
      <c r="F1076" s="37" t="n">
        <v>0</v>
      </c>
      <c r="G1076" s="37" t="n">
        <v>0</v>
      </c>
      <c r="H1076" s="37" t="n">
        <v>3</v>
      </c>
      <c r="I1076" s="37" t="n">
        <v>0</v>
      </c>
      <c r="J1076" s="40" t="n">
        <f aca="false">IF(C1076=0,"",D1076/C1076)</f>
        <v>0.909090909090909</v>
      </c>
    </row>
    <row r="1077" customFormat="false" ht="15" hidden="false" customHeight="false" outlineLevel="0" collapsed="false">
      <c r="A1077" s="37" t="s">
        <v>659</v>
      </c>
      <c r="B1077" s="37" t="s">
        <v>274</v>
      </c>
      <c r="C1077" s="37" t="n">
        <v>22</v>
      </c>
      <c r="D1077" s="37" t="n">
        <v>20</v>
      </c>
      <c r="E1077" s="37" t="n">
        <v>0</v>
      </c>
      <c r="F1077" s="37" t="n">
        <v>0</v>
      </c>
      <c r="G1077" s="37" t="n">
        <v>0</v>
      </c>
      <c r="H1077" s="37" t="n">
        <v>4</v>
      </c>
      <c r="I1077" s="37" t="n">
        <v>8</v>
      </c>
      <c r="J1077" s="40" t="n">
        <f aca="false">IF(C1077=0,"",D1077/C1077)</f>
        <v>0.909090909090909</v>
      </c>
    </row>
    <row r="1078" customFormat="false" ht="15" hidden="false" customHeight="false" outlineLevel="0" collapsed="false">
      <c r="A1078" s="37" t="s">
        <v>659</v>
      </c>
      <c r="B1078" s="37" t="s">
        <v>275</v>
      </c>
      <c r="C1078" s="37" t="n">
        <v>22</v>
      </c>
      <c r="D1078" s="37" t="n">
        <v>20</v>
      </c>
      <c r="E1078" s="37" t="n">
        <v>0</v>
      </c>
      <c r="F1078" s="37" t="n">
        <v>2</v>
      </c>
      <c r="G1078" s="37" t="n">
        <v>0</v>
      </c>
      <c r="H1078" s="37" t="n">
        <v>2</v>
      </c>
      <c r="I1078" s="37" t="n">
        <v>0</v>
      </c>
      <c r="J1078" s="40" t="n">
        <f aca="false">IF(C1078=0,"",D1078/C1078)</f>
        <v>0.909090909090909</v>
      </c>
    </row>
    <row r="1079" customFormat="false" ht="15" hidden="false" customHeight="false" outlineLevel="0" collapsed="false">
      <c r="A1079" s="37" t="s">
        <v>659</v>
      </c>
      <c r="B1079" s="37" t="s">
        <v>276</v>
      </c>
      <c r="C1079" s="37" t="n">
        <v>22</v>
      </c>
      <c r="D1079" s="37" t="n">
        <v>20</v>
      </c>
      <c r="E1079" s="37" t="n">
        <v>1</v>
      </c>
      <c r="F1079" s="37" t="n">
        <v>1</v>
      </c>
      <c r="G1079" s="37" t="n">
        <v>0</v>
      </c>
      <c r="H1079" s="37" t="n">
        <v>2</v>
      </c>
      <c r="I1079" s="37" t="n">
        <v>0</v>
      </c>
      <c r="J1079" s="40" t="n">
        <f aca="false">IF(C1079=0,"",D1079/C1079)</f>
        <v>0.909090909090909</v>
      </c>
    </row>
    <row r="1080" customFormat="false" ht="15" hidden="false" customHeight="false" outlineLevel="0" collapsed="false">
      <c r="A1080" s="37" t="s">
        <v>659</v>
      </c>
      <c r="B1080" s="37" t="s">
        <v>277</v>
      </c>
      <c r="C1080" s="37" t="n">
        <v>22</v>
      </c>
      <c r="D1080" s="37" t="n">
        <v>22</v>
      </c>
      <c r="E1080" s="37" t="n">
        <v>2</v>
      </c>
      <c r="F1080" s="37" t="n">
        <v>1</v>
      </c>
      <c r="G1080" s="37" t="n">
        <v>1</v>
      </c>
      <c r="H1080" s="37" t="n">
        <v>5</v>
      </c>
      <c r="I1080" s="37" t="n">
        <v>1</v>
      </c>
      <c r="J1080" s="40" t="n">
        <f aca="false">IF(C1080=0,"",D1080/C1080)</f>
        <v>1</v>
      </c>
    </row>
    <row r="1081" customFormat="false" ht="15" hidden="false" customHeight="false" outlineLevel="0" collapsed="false">
      <c r="A1081" s="37" t="s">
        <v>659</v>
      </c>
      <c r="B1081" s="37" t="s">
        <v>278</v>
      </c>
      <c r="C1081" s="37" t="n">
        <v>22</v>
      </c>
      <c r="D1081" s="37" t="n">
        <v>21</v>
      </c>
      <c r="E1081" s="37" t="n">
        <v>0</v>
      </c>
      <c r="F1081" s="37" t="n">
        <v>1</v>
      </c>
      <c r="G1081" s="37" t="n">
        <v>0</v>
      </c>
      <c r="H1081" s="37" t="n">
        <v>0</v>
      </c>
      <c r="I1081" s="37" t="n">
        <v>0</v>
      </c>
      <c r="J1081" s="40" t="n">
        <f aca="false">IF(C1081=0,"",D1081/C1081)</f>
        <v>0.954545454545455</v>
      </c>
    </row>
    <row r="1082" customFormat="false" ht="15" hidden="false" customHeight="false" outlineLevel="0" collapsed="false">
      <c r="A1082" s="37" t="s">
        <v>659</v>
      </c>
      <c r="B1082" s="37" t="s">
        <v>279</v>
      </c>
      <c r="C1082" s="37" t="n">
        <v>22</v>
      </c>
      <c r="D1082" s="37" t="n">
        <v>22</v>
      </c>
      <c r="E1082" s="37" t="n">
        <v>1</v>
      </c>
      <c r="F1082" s="37" t="n">
        <v>1</v>
      </c>
      <c r="G1082" s="37" t="n">
        <v>0</v>
      </c>
      <c r="H1082" s="37" t="n">
        <v>2</v>
      </c>
      <c r="I1082" s="37" t="n">
        <v>0</v>
      </c>
      <c r="J1082" s="40" t="n">
        <f aca="false">IF(C1082=0,"",D1082/C1082)</f>
        <v>1</v>
      </c>
    </row>
    <row r="1083" customFormat="false" ht="15" hidden="false" customHeight="false" outlineLevel="0" collapsed="false">
      <c r="A1083" s="37" t="s">
        <v>659</v>
      </c>
      <c r="B1083" s="37" t="s">
        <v>280</v>
      </c>
      <c r="C1083" s="37" t="n">
        <v>22</v>
      </c>
      <c r="D1083" s="37" t="n">
        <v>21</v>
      </c>
      <c r="E1083" s="37" t="n">
        <v>0</v>
      </c>
      <c r="F1083" s="37" t="n">
        <v>0</v>
      </c>
      <c r="G1083" s="37" t="n">
        <v>0</v>
      </c>
      <c r="H1083" s="37" t="n">
        <v>0</v>
      </c>
      <c r="I1083" s="37" t="n">
        <v>0</v>
      </c>
      <c r="J1083" s="40" t="n">
        <f aca="false">IF(C1083=0,"",D1083/C1083)</f>
        <v>0.954545454545455</v>
      </c>
    </row>
    <row r="1084" customFormat="false" ht="15" hidden="false" customHeight="false" outlineLevel="0" collapsed="false">
      <c r="A1084" s="37" t="s">
        <v>659</v>
      </c>
      <c r="B1084" s="37" t="s">
        <v>281</v>
      </c>
      <c r="C1084" s="37" t="n">
        <v>22</v>
      </c>
      <c r="D1084" s="37" t="n">
        <v>20</v>
      </c>
      <c r="E1084" s="37" t="n">
        <v>0</v>
      </c>
      <c r="F1084" s="37" t="n">
        <v>0</v>
      </c>
      <c r="G1084" s="37" t="n">
        <v>0</v>
      </c>
      <c r="H1084" s="37" t="n">
        <v>1</v>
      </c>
      <c r="I1084" s="37" t="n">
        <v>4</v>
      </c>
      <c r="J1084" s="40" t="n">
        <f aca="false">IF(C1084=0,"",D1084/C1084)</f>
        <v>0.909090909090909</v>
      </c>
    </row>
    <row r="1085" customFormat="false" ht="15" hidden="false" customHeight="false" outlineLevel="0" collapsed="false">
      <c r="A1085" s="37" t="s">
        <v>661</v>
      </c>
      <c r="B1085" s="37" t="s">
        <v>270</v>
      </c>
      <c r="C1085" s="37" t="n">
        <v>22</v>
      </c>
      <c r="D1085" s="37" t="n">
        <v>19</v>
      </c>
      <c r="E1085" s="37" t="n">
        <v>1</v>
      </c>
      <c r="F1085" s="37" t="n">
        <v>0</v>
      </c>
      <c r="G1085" s="37" t="n">
        <v>1</v>
      </c>
      <c r="H1085" s="37" t="n">
        <v>0</v>
      </c>
      <c r="I1085" s="37" t="n">
        <v>8</v>
      </c>
      <c r="J1085" s="40" t="n">
        <f aca="false">IF(C1085=0,"",D1085/C1085)</f>
        <v>0.863636363636364</v>
      </c>
    </row>
    <row r="1086" customFormat="false" ht="15" hidden="false" customHeight="false" outlineLevel="0" collapsed="false">
      <c r="A1086" s="37" t="s">
        <v>661</v>
      </c>
      <c r="B1086" s="37" t="s">
        <v>271</v>
      </c>
      <c r="C1086" s="37" t="n">
        <v>22</v>
      </c>
      <c r="D1086" s="37" t="n">
        <v>20</v>
      </c>
      <c r="E1086" s="37" t="n">
        <v>1</v>
      </c>
      <c r="F1086" s="37" t="n">
        <v>0</v>
      </c>
      <c r="G1086" s="37" t="n">
        <v>0</v>
      </c>
      <c r="H1086" s="37" t="n">
        <v>1</v>
      </c>
      <c r="I1086" s="37" t="n">
        <v>12</v>
      </c>
      <c r="J1086" s="40" t="n">
        <f aca="false">IF(C1086=0,"",D1086/C1086)</f>
        <v>0.909090909090909</v>
      </c>
    </row>
    <row r="1087" customFormat="false" ht="15" hidden="false" customHeight="false" outlineLevel="0" collapsed="false">
      <c r="A1087" s="37" t="s">
        <v>661</v>
      </c>
      <c r="B1087" s="37" t="s">
        <v>272</v>
      </c>
      <c r="C1087" s="37" t="n">
        <v>22</v>
      </c>
      <c r="D1087" s="37" t="n">
        <v>19</v>
      </c>
      <c r="E1087" s="37" t="n">
        <v>0</v>
      </c>
      <c r="F1087" s="37" t="n">
        <v>1</v>
      </c>
      <c r="G1087" s="37" t="n">
        <v>0</v>
      </c>
      <c r="H1087" s="37" t="n">
        <v>4</v>
      </c>
      <c r="I1087" s="37" t="n">
        <v>11</v>
      </c>
      <c r="J1087" s="40" t="n">
        <f aca="false">IF(C1087=0,"",D1087/C1087)</f>
        <v>0.863636363636364</v>
      </c>
    </row>
    <row r="1088" customFormat="false" ht="15" hidden="false" customHeight="false" outlineLevel="0" collapsed="false">
      <c r="A1088" s="37" t="s">
        <v>661</v>
      </c>
      <c r="B1088" s="37" t="s">
        <v>273</v>
      </c>
      <c r="C1088" s="37" t="n">
        <v>22</v>
      </c>
      <c r="D1088" s="37" t="n">
        <v>21</v>
      </c>
      <c r="E1088" s="37" t="n">
        <v>2</v>
      </c>
      <c r="F1088" s="37" t="n">
        <v>2</v>
      </c>
      <c r="G1088" s="37" t="n">
        <v>0</v>
      </c>
      <c r="H1088" s="37" t="n">
        <v>0</v>
      </c>
      <c r="I1088" s="37" t="n">
        <v>4</v>
      </c>
      <c r="J1088" s="40" t="n">
        <f aca="false">IF(C1088=0,"",D1088/C1088)</f>
        <v>0.954545454545455</v>
      </c>
    </row>
    <row r="1089" customFormat="false" ht="15" hidden="false" customHeight="false" outlineLevel="0" collapsed="false">
      <c r="A1089" s="37" t="s">
        <v>661</v>
      </c>
      <c r="B1089" s="37" t="s">
        <v>274</v>
      </c>
      <c r="C1089" s="37" t="n">
        <v>22</v>
      </c>
      <c r="D1089" s="37" t="n">
        <v>18</v>
      </c>
      <c r="E1089" s="37" t="n">
        <v>0</v>
      </c>
      <c r="F1089" s="37" t="n">
        <v>1</v>
      </c>
      <c r="G1089" s="37" t="n">
        <v>0</v>
      </c>
      <c r="H1089" s="37" t="n">
        <v>1</v>
      </c>
      <c r="I1089" s="37" t="n">
        <v>21</v>
      </c>
      <c r="J1089" s="40" t="n">
        <f aca="false">IF(C1089=0,"",D1089/C1089)</f>
        <v>0.818181818181818</v>
      </c>
    </row>
    <row r="1090" customFormat="false" ht="15" hidden="false" customHeight="false" outlineLevel="0" collapsed="false">
      <c r="A1090" s="37" t="s">
        <v>661</v>
      </c>
      <c r="B1090" s="37" t="s">
        <v>275</v>
      </c>
      <c r="C1090" s="37" t="n">
        <v>22</v>
      </c>
      <c r="D1090" s="37" t="n">
        <v>22</v>
      </c>
      <c r="E1090" s="37" t="n">
        <v>1</v>
      </c>
      <c r="F1090" s="37" t="n">
        <v>2</v>
      </c>
      <c r="G1090" s="37" t="n">
        <v>0</v>
      </c>
      <c r="H1090" s="37" t="n">
        <v>2</v>
      </c>
      <c r="I1090" s="37" t="n">
        <v>2</v>
      </c>
      <c r="J1090" s="40" t="n">
        <f aca="false">IF(C1090=0,"",D1090/C1090)</f>
        <v>1</v>
      </c>
    </row>
    <row r="1091" customFormat="false" ht="15" hidden="false" customHeight="false" outlineLevel="0" collapsed="false">
      <c r="A1091" s="37" t="s">
        <v>661</v>
      </c>
      <c r="B1091" s="37" t="s">
        <v>276</v>
      </c>
      <c r="C1091" s="37" t="n">
        <v>22</v>
      </c>
      <c r="D1091" s="37" t="n">
        <v>19</v>
      </c>
      <c r="E1091" s="37" t="n">
        <v>0</v>
      </c>
      <c r="F1091" s="37" t="n">
        <v>1</v>
      </c>
      <c r="G1091" s="37" t="n">
        <v>0</v>
      </c>
      <c r="H1091" s="37" t="n">
        <v>0</v>
      </c>
      <c r="I1091" s="37" t="n">
        <v>20</v>
      </c>
      <c r="J1091" s="40" t="n">
        <f aca="false">IF(C1091=0,"",D1091/C1091)</f>
        <v>0.863636363636364</v>
      </c>
    </row>
    <row r="1092" customFormat="false" ht="15" hidden="false" customHeight="false" outlineLevel="0" collapsed="false">
      <c r="A1092" s="37" t="s">
        <v>661</v>
      </c>
      <c r="B1092" s="37" t="s">
        <v>277</v>
      </c>
      <c r="C1092" s="37" t="n">
        <v>22</v>
      </c>
      <c r="D1092" s="37" t="n">
        <v>22</v>
      </c>
      <c r="E1092" s="37" t="n">
        <v>0</v>
      </c>
      <c r="F1092" s="37" t="n">
        <v>2</v>
      </c>
      <c r="G1092" s="37" t="n">
        <v>1</v>
      </c>
      <c r="H1092" s="37" t="n">
        <v>2</v>
      </c>
      <c r="I1092" s="37" t="n">
        <v>6</v>
      </c>
      <c r="J1092" s="40" t="n">
        <f aca="false">IF(C1092=0,"",D1092/C1092)</f>
        <v>1</v>
      </c>
    </row>
    <row r="1093" customFormat="false" ht="15" hidden="false" customHeight="false" outlineLevel="0" collapsed="false">
      <c r="A1093" s="37" t="s">
        <v>661</v>
      </c>
      <c r="B1093" s="37" t="s">
        <v>278</v>
      </c>
      <c r="C1093" s="37" t="n">
        <v>22</v>
      </c>
      <c r="D1093" s="37" t="n">
        <v>22</v>
      </c>
      <c r="E1093" s="37" t="n">
        <v>0</v>
      </c>
      <c r="F1093" s="37" t="n">
        <v>0</v>
      </c>
      <c r="G1093" s="37" t="n">
        <v>0</v>
      </c>
      <c r="H1093" s="37" t="n">
        <v>5</v>
      </c>
      <c r="I1093" s="37" t="n">
        <v>17</v>
      </c>
      <c r="J1093" s="40" t="n">
        <f aca="false">IF(C1093=0,"",D1093/C1093)</f>
        <v>1</v>
      </c>
    </row>
    <row r="1094" customFormat="false" ht="15" hidden="false" customHeight="false" outlineLevel="0" collapsed="false">
      <c r="A1094" s="37" t="s">
        <v>661</v>
      </c>
      <c r="B1094" s="37" t="s">
        <v>279</v>
      </c>
      <c r="C1094" s="37" t="n">
        <v>22</v>
      </c>
      <c r="D1094" s="37" t="n">
        <v>19</v>
      </c>
      <c r="E1094" s="37" t="n">
        <v>0</v>
      </c>
      <c r="F1094" s="37" t="n">
        <v>1</v>
      </c>
      <c r="G1094" s="37" t="n">
        <v>1</v>
      </c>
      <c r="H1094" s="37" t="n">
        <v>0</v>
      </c>
      <c r="I1094" s="37" t="n">
        <v>7</v>
      </c>
      <c r="J1094" s="40" t="n">
        <f aca="false">IF(C1094=0,"",D1094/C1094)</f>
        <v>0.863636363636364</v>
      </c>
    </row>
    <row r="1095" customFormat="false" ht="15" hidden="false" customHeight="false" outlineLevel="0" collapsed="false">
      <c r="A1095" s="37" t="s">
        <v>661</v>
      </c>
      <c r="B1095" s="37" t="s">
        <v>280</v>
      </c>
      <c r="C1095" s="37" t="n">
        <v>22</v>
      </c>
      <c r="D1095" s="37" t="n">
        <v>20</v>
      </c>
      <c r="E1095" s="37" t="n">
        <v>0</v>
      </c>
      <c r="F1095" s="37" t="n">
        <v>0</v>
      </c>
      <c r="G1095" s="37" t="n">
        <v>1</v>
      </c>
      <c r="H1095" s="37" t="n">
        <v>0</v>
      </c>
      <c r="I1095" s="37" t="n">
        <v>2</v>
      </c>
      <c r="J1095" s="40" t="n">
        <f aca="false">IF(C1095=0,"",D1095/C1095)</f>
        <v>0.909090909090909</v>
      </c>
    </row>
    <row r="1096" customFormat="false" ht="15" hidden="false" customHeight="false" outlineLevel="0" collapsed="false">
      <c r="A1096" s="37" t="s">
        <v>661</v>
      </c>
      <c r="B1096" s="37" t="s">
        <v>281</v>
      </c>
      <c r="C1096" s="37" t="n">
        <v>22</v>
      </c>
      <c r="D1096" s="37" t="n">
        <v>19</v>
      </c>
      <c r="E1096" s="37" t="n">
        <v>0</v>
      </c>
      <c r="F1096" s="37" t="n">
        <v>0</v>
      </c>
      <c r="G1096" s="37" t="n">
        <v>1</v>
      </c>
      <c r="H1096" s="37" t="n">
        <v>1</v>
      </c>
      <c r="I1096" s="37" t="n">
        <v>1</v>
      </c>
      <c r="J1096" s="40" t="n">
        <f aca="false">IF(C1096=0,"",D1096/C1096)</f>
        <v>0.863636363636364</v>
      </c>
    </row>
    <row r="1097" customFormat="false" ht="15" hidden="false" customHeight="false" outlineLevel="0" collapsed="false">
      <c r="A1097" s="37" t="s">
        <v>663</v>
      </c>
      <c r="B1097" s="37" t="s">
        <v>270</v>
      </c>
      <c r="C1097" s="37" t="n">
        <v>22</v>
      </c>
      <c r="D1097" s="37" t="n">
        <v>21</v>
      </c>
      <c r="E1097" s="37" t="n">
        <v>2</v>
      </c>
      <c r="F1097" s="37" t="n">
        <v>0</v>
      </c>
      <c r="G1097" s="37" t="n">
        <v>0</v>
      </c>
      <c r="H1097" s="37" t="n">
        <v>0</v>
      </c>
      <c r="I1097" s="37" t="n">
        <v>5</v>
      </c>
      <c r="J1097" s="40" t="n">
        <f aca="false">IF(C1097=0,"",D1097/C1097)</f>
        <v>0.954545454545455</v>
      </c>
    </row>
    <row r="1098" customFormat="false" ht="15" hidden="false" customHeight="false" outlineLevel="0" collapsed="false">
      <c r="A1098" s="37" t="s">
        <v>663</v>
      </c>
      <c r="B1098" s="37" t="s">
        <v>271</v>
      </c>
      <c r="C1098" s="37" t="n">
        <v>22</v>
      </c>
      <c r="D1098" s="37" t="n">
        <v>21</v>
      </c>
      <c r="E1098" s="37" t="n">
        <v>2</v>
      </c>
      <c r="F1098" s="37" t="n">
        <v>0</v>
      </c>
      <c r="G1098" s="37" t="n">
        <v>1</v>
      </c>
      <c r="H1098" s="37" t="n">
        <v>1</v>
      </c>
      <c r="I1098" s="37" t="n">
        <v>2</v>
      </c>
      <c r="J1098" s="40" t="n">
        <f aca="false">IF(C1098=0,"",D1098/C1098)</f>
        <v>0.954545454545455</v>
      </c>
    </row>
    <row r="1099" customFormat="false" ht="15" hidden="false" customHeight="false" outlineLevel="0" collapsed="false">
      <c r="A1099" s="37" t="s">
        <v>663</v>
      </c>
      <c r="B1099" s="37" t="s">
        <v>272</v>
      </c>
      <c r="C1099" s="37" t="n">
        <v>22</v>
      </c>
      <c r="D1099" s="37" t="n">
        <v>19</v>
      </c>
      <c r="E1099" s="37" t="n">
        <v>0</v>
      </c>
      <c r="F1099" s="37" t="n">
        <v>0</v>
      </c>
      <c r="G1099" s="37" t="n">
        <v>0</v>
      </c>
      <c r="H1099" s="37" t="n">
        <v>0</v>
      </c>
      <c r="I1099" s="37" t="n">
        <v>7</v>
      </c>
      <c r="J1099" s="40" t="n">
        <f aca="false">IF(C1099=0,"",D1099/C1099)</f>
        <v>0.863636363636364</v>
      </c>
    </row>
    <row r="1100" customFormat="false" ht="15" hidden="false" customHeight="false" outlineLevel="0" collapsed="false">
      <c r="A1100" s="37" t="s">
        <v>663</v>
      </c>
      <c r="B1100" s="37" t="s">
        <v>273</v>
      </c>
      <c r="C1100" s="37" t="n">
        <v>22</v>
      </c>
      <c r="D1100" s="37" t="n">
        <v>20</v>
      </c>
      <c r="E1100" s="37" t="n">
        <v>1</v>
      </c>
      <c r="F1100" s="37" t="n">
        <v>1</v>
      </c>
      <c r="G1100" s="37" t="n">
        <v>0</v>
      </c>
      <c r="H1100" s="37" t="n">
        <v>3</v>
      </c>
      <c r="I1100" s="37" t="n">
        <v>11</v>
      </c>
      <c r="J1100" s="40" t="n">
        <f aca="false">IF(C1100=0,"",D1100/C1100)</f>
        <v>0.909090909090909</v>
      </c>
    </row>
    <row r="1101" customFormat="false" ht="15" hidden="false" customHeight="false" outlineLevel="0" collapsed="false">
      <c r="A1101" s="37" t="s">
        <v>663</v>
      </c>
      <c r="B1101" s="37" t="s">
        <v>274</v>
      </c>
      <c r="C1101" s="37" t="n">
        <v>22</v>
      </c>
      <c r="D1101" s="37" t="n">
        <v>19</v>
      </c>
      <c r="E1101" s="37" t="n">
        <v>0</v>
      </c>
      <c r="F1101" s="37" t="n">
        <v>2</v>
      </c>
      <c r="G1101" s="37" t="n">
        <v>0</v>
      </c>
      <c r="H1101" s="37" t="n">
        <v>0</v>
      </c>
      <c r="I1101" s="37" t="n">
        <v>85</v>
      </c>
      <c r="J1101" s="40" t="n">
        <f aca="false">IF(C1101=0,"",D1101/C1101)</f>
        <v>0.863636363636364</v>
      </c>
    </row>
    <row r="1102" customFormat="false" ht="15" hidden="false" customHeight="false" outlineLevel="0" collapsed="false">
      <c r="A1102" s="37" t="s">
        <v>663</v>
      </c>
      <c r="B1102" s="37" t="s">
        <v>275</v>
      </c>
      <c r="C1102" s="37" t="n">
        <v>22</v>
      </c>
      <c r="D1102" s="37" t="n">
        <v>22</v>
      </c>
      <c r="E1102" s="37" t="n">
        <v>0</v>
      </c>
      <c r="F1102" s="37" t="n">
        <v>1</v>
      </c>
      <c r="G1102" s="37" t="n">
        <v>0</v>
      </c>
      <c r="H1102" s="37" t="n">
        <v>1</v>
      </c>
      <c r="I1102" s="37" t="n">
        <v>8</v>
      </c>
      <c r="J1102" s="40" t="n">
        <f aca="false">IF(C1102=0,"",D1102/C1102)</f>
        <v>1</v>
      </c>
    </row>
    <row r="1103" customFormat="false" ht="15" hidden="false" customHeight="false" outlineLevel="0" collapsed="false">
      <c r="A1103" s="37" t="s">
        <v>663</v>
      </c>
      <c r="B1103" s="37" t="s">
        <v>276</v>
      </c>
      <c r="C1103" s="37" t="n">
        <v>22</v>
      </c>
      <c r="D1103" s="37" t="n">
        <v>22</v>
      </c>
      <c r="E1103" s="37" t="n">
        <v>0</v>
      </c>
      <c r="F1103" s="37" t="n">
        <v>0</v>
      </c>
      <c r="G1103" s="37" t="n">
        <v>1</v>
      </c>
      <c r="H1103" s="37" t="n">
        <v>1</v>
      </c>
      <c r="I1103" s="37" t="n">
        <v>12</v>
      </c>
      <c r="J1103" s="40" t="n">
        <f aca="false">IF(C1103=0,"",D1103/C1103)</f>
        <v>1</v>
      </c>
    </row>
    <row r="1104" customFormat="false" ht="15" hidden="false" customHeight="false" outlineLevel="0" collapsed="false">
      <c r="A1104" s="37" t="s">
        <v>663</v>
      </c>
      <c r="B1104" s="37" t="s">
        <v>277</v>
      </c>
      <c r="C1104" s="37" t="n">
        <v>22</v>
      </c>
      <c r="D1104" s="37" t="n">
        <v>21</v>
      </c>
      <c r="E1104" s="37" t="n">
        <v>0</v>
      </c>
      <c r="F1104" s="37" t="n">
        <v>1</v>
      </c>
      <c r="G1104" s="37" t="n">
        <v>1</v>
      </c>
      <c r="H1104" s="37" t="n">
        <v>1</v>
      </c>
      <c r="I1104" s="37" t="n">
        <v>19</v>
      </c>
      <c r="J1104" s="40" t="n">
        <f aca="false">IF(C1104=0,"",D1104/C1104)</f>
        <v>0.954545454545455</v>
      </c>
    </row>
    <row r="1105" customFormat="false" ht="15" hidden="false" customHeight="false" outlineLevel="0" collapsed="false">
      <c r="A1105" s="37" t="s">
        <v>663</v>
      </c>
      <c r="B1105" s="37" t="s">
        <v>278</v>
      </c>
      <c r="C1105" s="37" t="n">
        <v>22</v>
      </c>
      <c r="D1105" s="37" t="n">
        <v>22</v>
      </c>
      <c r="E1105" s="37" t="n">
        <v>1</v>
      </c>
      <c r="F1105" s="37" t="n">
        <v>1</v>
      </c>
      <c r="G1105" s="37" t="n">
        <v>0</v>
      </c>
      <c r="H1105" s="37" t="n">
        <v>2</v>
      </c>
      <c r="I1105" s="37" t="n">
        <v>25</v>
      </c>
      <c r="J1105" s="40" t="n">
        <f aca="false">IF(C1105=0,"",D1105/C1105)</f>
        <v>1</v>
      </c>
    </row>
    <row r="1106" customFormat="false" ht="15" hidden="false" customHeight="false" outlineLevel="0" collapsed="false">
      <c r="A1106" s="37" t="s">
        <v>663</v>
      </c>
      <c r="B1106" s="37" t="s">
        <v>279</v>
      </c>
      <c r="C1106" s="37" t="n">
        <v>22</v>
      </c>
      <c r="D1106" s="37" t="n">
        <v>21</v>
      </c>
      <c r="E1106" s="37" t="n">
        <v>1</v>
      </c>
      <c r="F1106" s="37" t="n">
        <v>0</v>
      </c>
      <c r="G1106" s="37" t="n">
        <v>1</v>
      </c>
      <c r="H1106" s="37" t="n">
        <v>0</v>
      </c>
      <c r="I1106" s="37" t="n">
        <v>6</v>
      </c>
      <c r="J1106" s="40" t="n">
        <f aca="false">IF(C1106=0,"",D1106/C1106)</f>
        <v>0.954545454545455</v>
      </c>
    </row>
    <row r="1107" customFormat="false" ht="15" hidden="false" customHeight="false" outlineLevel="0" collapsed="false">
      <c r="A1107" s="37" t="s">
        <v>663</v>
      </c>
      <c r="B1107" s="37" t="s">
        <v>280</v>
      </c>
      <c r="C1107" s="37" t="n">
        <v>22</v>
      </c>
      <c r="D1107" s="37" t="n">
        <v>20</v>
      </c>
      <c r="E1107" s="37" t="n">
        <v>1</v>
      </c>
      <c r="F1107" s="37" t="n">
        <v>1</v>
      </c>
      <c r="G1107" s="37" t="n">
        <v>0</v>
      </c>
      <c r="H1107" s="37" t="n">
        <v>1</v>
      </c>
      <c r="I1107" s="37" t="n">
        <v>9</v>
      </c>
      <c r="J1107" s="40" t="n">
        <f aca="false">IF(C1107=0,"",D1107/C1107)</f>
        <v>0.909090909090909</v>
      </c>
    </row>
    <row r="1108" customFormat="false" ht="15" hidden="false" customHeight="false" outlineLevel="0" collapsed="false">
      <c r="A1108" s="37" t="s">
        <v>663</v>
      </c>
      <c r="B1108" s="37" t="s">
        <v>281</v>
      </c>
      <c r="C1108" s="37" t="n">
        <v>22</v>
      </c>
      <c r="D1108" s="37" t="n">
        <v>20</v>
      </c>
      <c r="E1108" s="37" t="n">
        <v>1</v>
      </c>
      <c r="F1108" s="37" t="n">
        <v>1</v>
      </c>
      <c r="G1108" s="37" t="n">
        <v>1</v>
      </c>
      <c r="H1108" s="37" t="n">
        <v>2</v>
      </c>
      <c r="I1108" s="37" t="n">
        <v>11</v>
      </c>
      <c r="J1108" s="40" t="n">
        <f aca="false">IF(C1108=0,"",D1108/C1108)</f>
        <v>0.909090909090909</v>
      </c>
    </row>
    <row r="1109" customFormat="false" ht="15" hidden="false" customHeight="false" outlineLevel="0" collapsed="false">
      <c r="A1109" s="37" t="s">
        <v>666</v>
      </c>
      <c r="B1109" s="37" t="s">
        <v>281</v>
      </c>
      <c r="C1109" s="37" t="n">
        <v>22</v>
      </c>
      <c r="D1109" s="37" t="n">
        <v>21</v>
      </c>
      <c r="E1109" s="37" t="n">
        <v>2</v>
      </c>
      <c r="F1109" s="37" t="n">
        <v>0</v>
      </c>
      <c r="G1109" s="37" t="n">
        <v>1</v>
      </c>
      <c r="H1109" s="37" t="n">
        <v>1</v>
      </c>
      <c r="I1109" s="37" t="n">
        <v>4</v>
      </c>
      <c r="J1109" s="40" t="n">
        <f aca="false">IF(C1109=0,"",D1109/C1109)</f>
        <v>0.954545454545455</v>
      </c>
    </row>
    <row r="1110" customFormat="false" ht="15" hidden="false" customHeight="false" outlineLevel="0" collapsed="false">
      <c r="A1110" s="37" t="s">
        <v>654</v>
      </c>
      <c r="B1110" s="37" t="s">
        <v>270</v>
      </c>
      <c r="C1110" s="37" t="n">
        <v>22</v>
      </c>
      <c r="D1110" s="37" t="n">
        <v>21</v>
      </c>
      <c r="E1110" s="37" t="n">
        <v>1</v>
      </c>
      <c r="F1110" s="37" t="n">
        <v>1</v>
      </c>
      <c r="G1110" s="37" t="n">
        <v>1</v>
      </c>
      <c r="H1110" s="37" t="n">
        <v>2</v>
      </c>
      <c r="I1110" s="37" t="n">
        <v>15</v>
      </c>
      <c r="J1110" s="40" t="n">
        <f aca="false">IF(C1110=0,"",D1110/C1110)</f>
        <v>0.954545454545455</v>
      </c>
    </row>
    <row r="1111" customFormat="false" ht="15" hidden="false" customHeight="false" outlineLevel="0" collapsed="false">
      <c r="A1111" s="37" t="s">
        <v>654</v>
      </c>
      <c r="B1111" s="37" t="s">
        <v>271</v>
      </c>
      <c r="C1111" s="37" t="n">
        <v>22</v>
      </c>
      <c r="D1111" s="37" t="n">
        <v>22</v>
      </c>
      <c r="E1111" s="37" t="n">
        <v>1</v>
      </c>
      <c r="F1111" s="37" t="n">
        <v>0</v>
      </c>
      <c r="G1111" s="37" t="n">
        <v>0</v>
      </c>
      <c r="H1111" s="37" t="n">
        <v>1</v>
      </c>
      <c r="I1111" s="37" t="n">
        <v>5</v>
      </c>
      <c r="J1111" s="40" t="n">
        <f aca="false">IF(C1111=0,"",D1111/C1111)</f>
        <v>1</v>
      </c>
    </row>
    <row r="1112" customFormat="false" ht="15" hidden="false" customHeight="false" outlineLevel="0" collapsed="false">
      <c r="A1112" s="37" t="s">
        <v>654</v>
      </c>
      <c r="B1112" s="37" t="s">
        <v>272</v>
      </c>
      <c r="C1112" s="37" t="n">
        <v>22</v>
      </c>
      <c r="D1112" s="37" t="n">
        <v>19</v>
      </c>
      <c r="E1112" s="37" t="n">
        <v>0</v>
      </c>
      <c r="F1112" s="37" t="n">
        <v>0</v>
      </c>
      <c r="G1112" s="37" t="n">
        <v>0</v>
      </c>
      <c r="H1112" s="37" t="n">
        <v>1</v>
      </c>
      <c r="I1112" s="37" t="n">
        <v>9</v>
      </c>
      <c r="J1112" s="40" t="n">
        <f aca="false">IF(C1112=0,"",D1112/C1112)</f>
        <v>0.863636363636364</v>
      </c>
    </row>
    <row r="1113" customFormat="false" ht="15" hidden="false" customHeight="false" outlineLevel="0" collapsed="false">
      <c r="A1113" s="37" t="s">
        <v>654</v>
      </c>
      <c r="B1113" s="37" t="s">
        <v>273</v>
      </c>
      <c r="C1113" s="37" t="n">
        <v>22</v>
      </c>
      <c r="D1113" s="37" t="n">
        <v>22</v>
      </c>
      <c r="E1113" s="37" t="n">
        <v>1</v>
      </c>
      <c r="F1113" s="37" t="n">
        <v>1</v>
      </c>
      <c r="G1113" s="37" t="n">
        <v>0</v>
      </c>
      <c r="H1113" s="37" t="n">
        <v>4</v>
      </c>
      <c r="I1113" s="37" t="n">
        <v>9</v>
      </c>
      <c r="J1113" s="40" t="n">
        <f aca="false">IF(C1113=0,"",D1113/C1113)</f>
        <v>1</v>
      </c>
    </row>
    <row r="1114" customFormat="false" ht="15" hidden="false" customHeight="false" outlineLevel="0" collapsed="false">
      <c r="A1114" s="37" t="s">
        <v>654</v>
      </c>
      <c r="B1114" s="37" t="s">
        <v>274</v>
      </c>
      <c r="C1114" s="37" t="n">
        <v>22</v>
      </c>
      <c r="D1114" s="37" t="n">
        <v>20</v>
      </c>
      <c r="E1114" s="37" t="n">
        <v>0</v>
      </c>
      <c r="F1114" s="37" t="n">
        <v>2</v>
      </c>
      <c r="G1114" s="37" t="n">
        <v>0</v>
      </c>
      <c r="H1114" s="37" t="n">
        <v>3</v>
      </c>
      <c r="I1114" s="37" t="n">
        <v>4</v>
      </c>
      <c r="J1114" s="40" t="n">
        <f aca="false">IF(C1114=0,"",D1114/C1114)</f>
        <v>0.909090909090909</v>
      </c>
    </row>
    <row r="1115" customFormat="false" ht="15" hidden="false" customHeight="false" outlineLevel="0" collapsed="false">
      <c r="A1115" s="37" t="s">
        <v>654</v>
      </c>
      <c r="B1115" s="37" t="s">
        <v>275</v>
      </c>
      <c r="C1115" s="37" t="n">
        <v>22</v>
      </c>
      <c r="D1115" s="37" t="n">
        <v>22</v>
      </c>
      <c r="E1115" s="37" t="n">
        <v>0</v>
      </c>
      <c r="F1115" s="37" t="n">
        <v>0</v>
      </c>
      <c r="G1115" s="37" t="n">
        <v>1</v>
      </c>
      <c r="H1115" s="37" t="n">
        <v>1</v>
      </c>
      <c r="I1115" s="37" t="n">
        <v>29</v>
      </c>
      <c r="J1115" s="40" t="n">
        <f aca="false">IF(C1115=0,"",D1115/C1115)</f>
        <v>1</v>
      </c>
    </row>
    <row r="1116" customFormat="false" ht="15" hidden="false" customHeight="false" outlineLevel="0" collapsed="false">
      <c r="A1116" s="37" t="s">
        <v>654</v>
      </c>
      <c r="B1116" s="37" t="s">
        <v>276</v>
      </c>
      <c r="C1116" s="37" t="n">
        <v>22</v>
      </c>
      <c r="D1116" s="37" t="n">
        <v>20</v>
      </c>
      <c r="E1116" s="37" t="n">
        <v>1</v>
      </c>
      <c r="F1116" s="37" t="n">
        <v>0</v>
      </c>
      <c r="G1116" s="37" t="n">
        <v>2</v>
      </c>
      <c r="H1116" s="37" t="n">
        <v>2</v>
      </c>
      <c r="I1116" s="37" t="n">
        <v>4</v>
      </c>
      <c r="J1116" s="40" t="n">
        <f aca="false">IF(C1116=0,"",D1116/C1116)</f>
        <v>0.909090909090909</v>
      </c>
    </row>
    <row r="1117" customFormat="false" ht="15" hidden="false" customHeight="false" outlineLevel="0" collapsed="false">
      <c r="A1117" s="37" t="s">
        <v>654</v>
      </c>
      <c r="B1117" s="37" t="s">
        <v>277</v>
      </c>
      <c r="C1117" s="37" t="n">
        <v>22</v>
      </c>
      <c r="D1117" s="37" t="n">
        <v>21</v>
      </c>
      <c r="E1117" s="37" t="n">
        <v>0</v>
      </c>
      <c r="F1117" s="37" t="n">
        <v>0</v>
      </c>
      <c r="G1117" s="37" t="n">
        <v>1</v>
      </c>
      <c r="H1117" s="37" t="n">
        <v>2</v>
      </c>
      <c r="I1117" s="37" t="n">
        <v>8</v>
      </c>
      <c r="J1117" s="40" t="n">
        <f aca="false">IF(C1117=0,"",D1117/C1117)</f>
        <v>0.954545454545455</v>
      </c>
    </row>
    <row r="1118" customFormat="false" ht="15" hidden="false" customHeight="false" outlineLevel="0" collapsed="false">
      <c r="A1118" s="37" t="s">
        <v>654</v>
      </c>
      <c r="B1118" s="37" t="s">
        <v>278</v>
      </c>
      <c r="C1118" s="37" t="n">
        <v>22</v>
      </c>
      <c r="D1118" s="37" t="n">
        <v>20</v>
      </c>
      <c r="E1118" s="37" t="n">
        <v>0</v>
      </c>
      <c r="F1118" s="37" t="n">
        <v>0</v>
      </c>
      <c r="G1118" s="37" t="n">
        <v>0</v>
      </c>
      <c r="H1118" s="37" t="n">
        <v>2</v>
      </c>
      <c r="I1118" s="37" t="n">
        <v>6</v>
      </c>
      <c r="J1118" s="40" t="n">
        <f aca="false">IF(C1118=0,"",D1118/C1118)</f>
        <v>0.909090909090909</v>
      </c>
    </row>
    <row r="1119" customFormat="false" ht="15" hidden="false" customHeight="false" outlineLevel="0" collapsed="false">
      <c r="A1119" s="37" t="s">
        <v>654</v>
      </c>
      <c r="B1119" s="37" t="s">
        <v>279</v>
      </c>
      <c r="C1119" s="37" t="n">
        <v>22</v>
      </c>
      <c r="D1119" s="37" t="n">
        <v>21</v>
      </c>
      <c r="E1119" s="37" t="n">
        <v>0</v>
      </c>
      <c r="F1119" s="37" t="n">
        <v>1</v>
      </c>
      <c r="G1119" s="37" t="n">
        <v>0</v>
      </c>
      <c r="H1119" s="37" t="n">
        <v>0</v>
      </c>
      <c r="I1119" s="37" t="n">
        <v>5</v>
      </c>
      <c r="J1119" s="40" t="n">
        <f aca="false">IF(C1119=0,"",D1119/C1119)</f>
        <v>0.954545454545455</v>
      </c>
    </row>
    <row r="1120" customFormat="false" ht="15" hidden="false" customHeight="false" outlineLevel="0" collapsed="false">
      <c r="A1120" s="37" t="s">
        <v>654</v>
      </c>
      <c r="B1120" s="37" t="s">
        <v>280</v>
      </c>
      <c r="C1120" s="37" t="n">
        <v>22</v>
      </c>
      <c r="D1120" s="37" t="n">
        <v>18</v>
      </c>
      <c r="E1120" s="37" t="n">
        <v>0</v>
      </c>
      <c r="F1120" s="37" t="n">
        <v>0</v>
      </c>
      <c r="G1120" s="37" t="n">
        <v>0</v>
      </c>
      <c r="H1120" s="37" t="n">
        <v>1</v>
      </c>
      <c r="I1120" s="37" t="n">
        <v>1</v>
      </c>
      <c r="J1120" s="40" t="n">
        <f aca="false">IF(C1120=0,"",D1120/C1120)</f>
        <v>0.818181818181818</v>
      </c>
    </row>
    <row r="1121" customFormat="false" ht="15" hidden="false" customHeight="false" outlineLevel="0" collapsed="false">
      <c r="A1121" s="37" t="s">
        <v>654</v>
      </c>
      <c r="B1121" s="37" t="s">
        <v>281</v>
      </c>
      <c r="C1121" s="37" t="n">
        <v>22</v>
      </c>
      <c r="D1121" s="37" t="n">
        <v>21</v>
      </c>
      <c r="E1121" s="37" t="n">
        <v>1</v>
      </c>
      <c r="F1121" s="37" t="n">
        <v>0</v>
      </c>
      <c r="G1121" s="37" t="n">
        <v>1</v>
      </c>
      <c r="H1121" s="37" t="n">
        <v>1</v>
      </c>
      <c r="I1121" s="37" t="n">
        <v>13</v>
      </c>
      <c r="J1121" s="40" t="n">
        <f aca="false">IF(C1121=0,"",D1121/C1121)</f>
        <v>0.954545454545455</v>
      </c>
    </row>
    <row r="1122" customFormat="false" ht="15" hidden="false" customHeight="false" outlineLevel="0" collapsed="false">
      <c r="A1122" s="37" t="s">
        <v>669</v>
      </c>
      <c r="B1122" s="37" t="s">
        <v>270</v>
      </c>
      <c r="C1122" s="37" t="n">
        <v>22</v>
      </c>
      <c r="D1122" s="37" t="n">
        <v>22</v>
      </c>
      <c r="E1122" s="37" t="n">
        <v>1</v>
      </c>
      <c r="F1122" s="37" t="n">
        <v>0</v>
      </c>
      <c r="G1122" s="37" t="n">
        <v>0</v>
      </c>
      <c r="H1122" s="37" t="n">
        <v>3</v>
      </c>
      <c r="I1122" s="37" t="n">
        <v>1</v>
      </c>
      <c r="J1122" s="40" t="n">
        <f aca="false">IF(C1122=0,"",D1122/C1122)</f>
        <v>1</v>
      </c>
    </row>
    <row r="1123" customFormat="false" ht="15" hidden="false" customHeight="false" outlineLevel="0" collapsed="false">
      <c r="A1123" s="37" t="s">
        <v>669</v>
      </c>
      <c r="B1123" s="37" t="s">
        <v>271</v>
      </c>
      <c r="C1123" s="37" t="n">
        <v>22</v>
      </c>
      <c r="D1123" s="37" t="n">
        <v>20</v>
      </c>
      <c r="E1123" s="37" t="n">
        <v>0</v>
      </c>
      <c r="F1123" s="37" t="n">
        <v>0</v>
      </c>
      <c r="G1123" s="37" t="n">
        <v>1</v>
      </c>
      <c r="H1123" s="37" t="n">
        <v>2</v>
      </c>
      <c r="I1123" s="37" t="n">
        <v>1</v>
      </c>
      <c r="J1123" s="40" t="n">
        <f aca="false">IF(C1123=0,"",D1123/C1123)</f>
        <v>0.909090909090909</v>
      </c>
    </row>
    <row r="1124" customFormat="false" ht="15" hidden="false" customHeight="false" outlineLevel="0" collapsed="false">
      <c r="A1124" s="37" t="s">
        <v>669</v>
      </c>
      <c r="B1124" s="37" t="s">
        <v>272</v>
      </c>
      <c r="C1124" s="37" t="n">
        <v>22</v>
      </c>
      <c r="D1124" s="37" t="n">
        <v>21</v>
      </c>
      <c r="E1124" s="37" t="n">
        <v>1</v>
      </c>
      <c r="F1124" s="37" t="n">
        <v>1</v>
      </c>
      <c r="G1124" s="37" t="n">
        <v>0</v>
      </c>
      <c r="H1124" s="37" t="n">
        <v>1</v>
      </c>
      <c r="I1124" s="37" t="n">
        <v>2</v>
      </c>
      <c r="J1124" s="40" t="n">
        <f aca="false">IF(C1124=0,"",D1124/C1124)</f>
        <v>0.954545454545455</v>
      </c>
    </row>
    <row r="1125" customFormat="false" ht="15" hidden="false" customHeight="false" outlineLevel="0" collapsed="false">
      <c r="A1125" s="37" t="s">
        <v>669</v>
      </c>
      <c r="B1125" s="37" t="s">
        <v>273</v>
      </c>
      <c r="C1125" s="37" t="n">
        <v>22</v>
      </c>
      <c r="D1125" s="37" t="n">
        <v>19</v>
      </c>
      <c r="E1125" s="37" t="n">
        <v>0</v>
      </c>
      <c r="F1125" s="37" t="n">
        <v>0</v>
      </c>
      <c r="G1125" s="37" t="n">
        <v>1</v>
      </c>
      <c r="H1125" s="37" t="n">
        <v>1</v>
      </c>
      <c r="I1125" s="37" t="n">
        <v>0</v>
      </c>
      <c r="J1125" s="40" t="n">
        <f aca="false">IF(C1125=0,"",D1125/C1125)</f>
        <v>0.863636363636364</v>
      </c>
    </row>
    <row r="1126" customFormat="false" ht="15" hidden="false" customHeight="false" outlineLevel="0" collapsed="false">
      <c r="A1126" s="37" t="s">
        <v>669</v>
      </c>
      <c r="B1126" s="37" t="s">
        <v>274</v>
      </c>
      <c r="C1126" s="37" t="n">
        <v>22</v>
      </c>
      <c r="D1126" s="37" t="n">
        <v>22</v>
      </c>
      <c r="E1126" s="37" t="n">
        <v>0</v>
      </c>
      <c r="F1126" s="37" t="n">
        <v>0</v>
      </c>
      <c r="G1126" s="37" t="n">
        <v>1</v>
      </c>
      <c r="H1126" s="37" t="n">
        <v>3</v>
      </c>
      <c r="I1126" s="37" t="n">
        <v>2</v>
      </c>
      <c r="J1126" s="40" t="n">
        <f aca="false">IF(C1126=0,"",D1126/C1126)</f>
        <v>1</v>
      </c>
    </row>
    <row r="1127" customFormat="false" ht="15" hidden="false" customHeight="false" outlineLevel="0" collapsed="false">
      <c r="A1127" s="37" t="s">
        <v>669</v>
      </c>
      <c r="B1127" s="37" t="s">
        <v>275</v>
      </c>
      <c r="C1127" s="37" t="n">
        <v>22</v>
      </c>
      <c r="D1127" s="37" t="n">
        <v>22</v>
      </c>
      <c r="E1127" s="37" t="n">
        <v>0</v>
      </c>
      <c r="F1127" s="37" t="n">
        <v>0</v>
      </c>
      <c r="G1127" s="37" t="n">
        <v>0</v>
      </c>
      <c r="H1127" s="37" t="n">
        <v>3</v>
      </c>
      <c r="I1127" s="37" t="n">
        <v>0</v>
      </c>
      <c r="J1127" s="40" t="n">
        <f aca="false">IF(C1127=0,"",D1127/C1127)</f>
        <v>1</v>
      </c>
    </row>
    <row r="1128" customFormat="false" ht="15" hidden="false" customHeight="false" outlineLevel="0" collapsed="false">
      <c r="A1128" s="37" t="s">
        <v>669</v>
      </c>
      <c r="B1128" s="37" t="s">
        <v>276</v>
      </c>
      <c r="C1128" s="37" t="n">
        <v>22</v>
      </c>
      <c r="D1128" s="37" t="n">
        <v>18</v>
      </c>
      <c r="E1128" s="37" t="n">
        <v>1</v>
      </c>
      <c r="F1128" s="37" t="n">
        <v>0</v>
      </c>
      <c r="G1128" s="37" t="n">
        <v>0</v>
      </c>
      <c r="H1128" s="37" t="n">
        <v>1</v>
      </c>
      <c r="I1128" s="37" t="n">
        <v>1</v>
      </c>
      <c r="J1128" s="40" t="n">
        <f aca="false">IF(C1128=0,"",D1128/C1128)</f>
        <v>0.818181818181818</v>
      </c>
    </row>
    <row r="1129" customFormat="false" ht="15" hidden="false" customHeight="false" outlineLevel="0" collapsed="false">
      <c r="A1129" s="37" t="s">
        <v>669</v>
      </c>
      <c r="B1129" s="37" t="s">
        <v>277</v>
      </c>
      <c r="C1129" s="37" t="n">
        <v>22</v>
      </c>
      <c r="D1129" s="37" t="n">
        <v>19</v>
      </c>
      <c r="E1129" s="37" t="n">
        <v>0</v>
      </c>
      <c r="F1129" s="37" t="n">
        <v>0</v>
      </c>
      <c r="G1129" s="37" t="n">
        <v>0</v>
      </c>
      <c r="H1129" s="37" t="n">
        <v>2</v>
      </c>
      <c r="I1129" s="37" t="n">
        <v>8</v>
      </c>
      <c r="J1129" s="40" t="n">
        <f aca="false">IF(C1129=0,"",D1129/C1129)</f>
        <v>0.863636363636364</v>
      </c>
    </row>
    <row r="1130" customFormat="false" ht="15" hidden="false" customHeight="false" outlineLevel="0" collapsed="false">
      <c r="A1130" s="37" t="s">
        <v>669</v>
      </c>
      <c r="B1130" s="37" t="s">
        <v>278</v>
      </c>
      <c r="C1130" s="37" t="n">
        <v>22</v>
      </c>
      <c r="D1130" s="37" t="n">
        <v>19</v>
      </c>
      <c r="E1130" s="37" t="n">
        <v>0</v>
      </c>
      <c r="F1130" s="37" t="n">
        <v>1</v>
      </c>
      <c r="G1130" s="37" t="n">
        <v>0</v>
      </c>
      <c r="H1130" s="37" t="n">
        <v>1</v>
      </c>
      <c r="I1130" s="37" t="n">
        <v>0</v>
      </c>
      <c r="J1130" s="40" t="n">
        <f aca="false">IF(C1130=0,"",D1130/C1130)</f>
        <v>0.863636363636364</v>
      </c>
    </row>
    <row r="1131" customFormat="false" ht="15" hidden="false" customHeight="false" outlineLevel="0" collapsed="false">
      <c r="A1131" s="37" t="s">
        <v>669</v>
      </c>
      <c r="B1131" s="37" t="s">
        <v>279</v>
      </c>
      <c r="C1131" s="37" t="n">
        <v>22</v>
      </c>
      <c r="D1131" s="37" t="n">
        <v>22</v>
      </c>
      <c r="E1131" s="37" t="n">
        <v>0</v>
      </c>
      <c r="F1131" s="37" t="n">
        <v>0</v>
      </c>
      <c r="G1131" s="37" t="n">
        <v>1</v>
      </c>
      <c r="H1131" s="37" t="n">
        <v>2</v>
      </c>
      <c r="I1131" s="37" t="n">
        <v>1</v>
      </c>
      <c r="J1131" s="40" t="n">
        <f aca="false">IF(C1131=0,"",D1131/C1131)</f>
        <v>1</v>
      </c>
    </row>
    <row r="1132" customFormat="false" ht="15" hidden="false" customHeight="false" outlineLevel="0" collapsed="false">
      <c r="A1132" s="37" t="s">
        <v>669</v>
      </c>
      <c r="B1132" s="37" t="s">
        <v>280</v>
      </c>
      <c r="C1132" s="37" t="n">
        <v>22</v>
      </c>
      <c r="D1132" s="37" t="n">
        <v>21</v>
      </c>
      <c r="E1132" s="37" t="n">
        <v>0</v>
      </c>
      <c r="F1132" s="37" t="n">
        <v>0</v>
      </c>
      <c r="G1132" s="37" t="n">
        <v>0</v>
      </c>
      <c r="H1132" s="37" t="n">
        <v>0</v>
      </c>
      <c r="I1132" s="37" t="n">
        <v>6</v>
      </c>
      <c r="J1132" s="40" t="n">
        <f aca="false">IF(C1132=0,"",D1132/C1132)</f>
        <v>0.954545454545455</v>
      </c>
    </row>
    <row r="1133" customFormat="false" ht="15" hidden="false" customHeight="false" outlineLevel="0" collapsed="false">
      <c r="A1133" s="37" t="s">
        <v>669</v>
      </c>
      <c r="B1133" s="37" t="s">
        <v>281</v>
      </c>
      <c r="C1133" s="37" t="n">
        <v>22</v>
      </c>
      <c r="D1133" s="37" t="n">
        <v>19</v>
      </c>
      <c r="E1133" s="37" t="n">
        <v>0</v>
      </c>
      <c r="F1133" s="37" t="n">
        <v>0</v>
      </c>
      <c r="G1133" s="37" t="n">
        <v>0</v>
      </c>
      <c r="H1133" s="37" t="n">
        <v>1</v>
      </c>
      <c r="I1133" s="37" t="n">
        <v>2</v>
      </c>
      <c r="J1133" s="40" t="n">
        <f aca="false">IF(C1133=0,"",D1133/C1133)</f>
        <v>0.863636363636364</v>
      </c>
    </row>
    <row r="1134" customFormat="false" ht="15" hidden="false" customHeight="false" outlineLevel="0" collapsed="false">
      <c r="A1134" s="37" t="s">
        <v>671</v>
      </c>
      <c r="B1134" s="37" t="s">
        <v>270</v>
      </c>
      <c r="C1134" s="37" t="n">
        <v>22</v>
      </c>
      <c r="D1134" s="37" t="n">
        <v>21</v>
      </c>
      <c r="E1134" s="37" t="n">
        <v>2</v>
      </c>
      <c r="F1134" s="37" t="n">
        <v>1</v>
      </c>
      <c r="G1134" s="37" t="n">
        <v>0</v>
      </c>
      <c r="H1134" s="37" t="n">
        <v>1</v>
      </c>
      <c r="I1134" s="37" t="n">
        <v>0</v>
      </c>
      <c r="J1134" s="40" t="n">
        <f aca="false">IF(C1134=0,"",D1134/C1134)</f>
        <v>0.954545454545455</v>
      </c>
    </row>
    <row r="1135" customFormat="false" ht="15" hidden="false" customHeight="false" outlineLevel="0" collapsed="false">
      <c r="A1135" s="37" t="s">
        <v>671</v>
      </c>
      <c r="B1135" s="37" t="s">
        <v>271</v>
      </c>
      <c r="C1135" s="37" t="n">
        <v>22</v>
      </c>
      <c r="D1135" s="37" t="n">
        <v>22</v>
      </c>
      <c r="E1135" s="37" t="n">
        <v>0</v>
      </c>
      <c r="F1135" s="37" t="n">
        <v>0</v>
      </c>
      <c r="G1135" s="37" t="n">
        <v>0</v>
      </c>
      <c r="H1135" s="37" t="n">
        <v>3</v>
      </c>
      <c r="I1135" s="37" t="n">
        <v>2</v>
      </c>
      <c r="J1135" s="40" t="n">
        <f aca="false">IF(C1135=0,"",D1135/C1135)</f>
        <v>1</v>
      </c>
    </row>
    <row r="1136" customFormat="false" ht="15" hidden="false" customHeight="false" outlineLevel="0" collapsed="false">
      <c r="A1136" s="37" t="s">
        <v>671</v>
      </c>
      <c r="B1136" s="37" t="s">
        <v>272</v>
      </c>
      <c r="C1136" s="37" t="n">
        <v>22</v>
      </c>
      <c r="D1136" s="37" t="n">
        <v>18</v>
      </c>
      <c r="E1136" s="37" t="n">
        <v>0</v>
      </c>
      <c r="F1136" s="37" t="n">
        <v>0</v>
      </c>
      <c r="G1136" s="37" t="n">
        <v>2</v>
      </c>
      <c r="H1136" s="37" t="n">
        <v>1</v>
      </c>
      <c r="I1136" s="37" t="n">
        <v>1</v>
      </c>
      <c r="J1136" s="40" t="n">
        <f aca="false">IF(C1136=0,"",D1136/C1136)</f>
        <v>0.818181818181818</v>
      </c>
    </row>
    <row r="1137" customFormat="false" ht="15" hidden="false" customHeight="false" outlineLevel="0" collapsed="false">
      <c r="A1137" s="37" t="s">
        <v>671</v>
      </c>
      <c r="B1137" s="37" t="s">
        <v>273</v>
      </c>
      <c r="C1137" s="37" t="n">
        <v>22</v>
      </c>
      <c r="D1137" s="37" t="n">
        <v>21</v>
      </c>
      <c r="E1137" s="37" t="n">
        <v>2</v>
      </c>
      <c r="F1137" s="37" t="n">
        <v>0</v>
      </c>
      <c r="G1137" s="37" t="n">
        <v>0</v>
      </c>
      <c r="H1137" s="37" t="n">
        <v>3</v>
      </c>
      <c r="I1137" s="37" t="n">
        <v>2</v>
      </c>
      <c r="J1137" s="40" t="n">
        <f aca="false">IF(C1137=0,"",D1137/C1137)</f>
        <v>0.954545454545455</v>
      </c>
    </row>
    <row r="1138" customFormat="false" ht="15" hidden="false" customHeight="false" outlineLevel="0" collapsed="false">
      <c r="A1138" s="37" t="s">
        <v>671</v>
      </c>
      <c r="B1138" s="37" t="s">
        <v>274</v>
      </c>
      <c r="C1138" s="37" t="n">
        <v>22</v>
      </c>
      <c r="D1138" s="37" t="n">
        <v>21</v>
      </c>
      <c r="E1138" s="37" t="n">
        <v>0</v>
      </c>
      <c r="F1138" s="37" t="n">
        <v>0</v>
      </c>
      <c r="G1138" s="37" t="n">
        <v>0</v>
      </c>
      <c r="H1138" s="37" t="n">
        <v>3</v>
      </c>
      <c r="I1138" s="37" t="n">
        <v>3</v>
      </c>
      <c r="J1138" s="40" t="n">
        <f aca="false">IF(C1138=0,"",D1138/C1138)</f>
        <v>0.954545454545455</v>
      </c>
    </row>
    <row r="1139" customFormat="false" ht="15" hidden="false" customHeight="false" outlineLevel="0" collapsed="false">
      <c r="A1139" s="37" t="s">
        <v>671</v>
      </c>
      <c r="B1139" s="37" t="s">
        <v>275</v>
      </c>
      <c r="C1139" s="37" t="n">
        <v>22</v>
      </c>
      <c r="D1139" s="37" t="n">
        <v>19</v>
      </c>
      <c r="E1139" s="37" t="n">
        <v>0</v>
      </c>
      <c r="F1139" s="37" t="n">
        <v>0</v>
      </c>
      <c r="G1139" s="37" t="n">
        <v>0</v>
      </c>
      <c r="H1139" s="37" t="n">
        <v>0</v>
      </c>
      <c r="I1139" s="37" t="n">
        <v>1</v>
      </c>
      <c r="J1139" s="40" t="n">
        <f aca="false">IF(C1139=0,"",D1139/C1139)</f>
        <v>0.863636363636364</v>
      </c>
    </row>
    <row r="1140" customFormat="false" ht="15" hidden="false" customHeight="false" outlineLevel="0" collapsed="false">
      <c r="A1140" s="37" t="s">
        <v>671</v>
      </c>
      <c r="B1140" s="37" t="s">
        <v>276</v>
      </c>
      <c r="C1140" s="37" t="n">
        <v>22</v>
      </c>
      <c r="D1140" s="37" t="n">
        <v>20</v>
      </c>
      <c r="E1140" s="37" t="n">
        <v>0</v>
      </c>
      <c r="F1140" s="37" t="n">
        <v>1</v>
      </c>
      <c r="G1140" s="37" t="n">
        <v>0</v>
      </c>
      <c r="H1140" s="37" t="n">
        <v>2</v>
      </c>
      <c r="I1140" s="37" t="n">
        <v>1</v>
      </c>
      <c r="J1140" s="40" t="n">
        <f aca="false">IF(C1140=0,"",D1140/C1140)</f>
        <v>0.909090909090909</v>
      </c>
    </row>
    <row r="1141" customFormat="false" ht="15" hidden="false" customHeight="false" outlineLevel="0" collapsed="false">
      <c r="A1141" s="37" t="s">
        <v>671</v>
      </c>
      <c r="B1141" s="37" t="s">
        <v>277</v>
      </c>
      <c r="C1141" s="37" t="n">
        <v>22</v>
      </c>
      <c r="D1141" s="37" t="n">
        <v>21</v>
      </c>
      <c r="E1141" s="37" t="n">
        <v>0</v>
      </c>
      <c r="F1141" s="37" t="n">
        <v>1</v>
      </c>
      <c r="G1141" s="37" t="n">
        <v>0</v>
      </c>
      <c r="H1141" s="37" t="n">
        <v>2</v>
      </c>
      <c r="I1141" s="37" t="n">
        <v>3</v>
      </c>
      <c r="J1141" s="40" t="n">
        <f aca="false">IF(C1141=0,"",D1141/C1141)</f>
        <v>0.954545454545455</v>
      </c>
    </row>
    <row r="1142" customFormat="false" ht="15" hidden="false" customHeight="false" outlineLevel="0" collapsed="false">
      <c r="A1142" s="37" t="s">
        <v>671</v>
      </c>
      <c r="B1142" s="37" t="s">
        <v>278</v>
      </c>
      <c r="C1142" s="37" t="n">
        <v>22</v>
      </c>
      <c r="D1142" s="37" t="n">
        <v>20</v>
      </c>
      <c r="E1142" s="37" t="n">
        <v>0</v>
      </c>
      <c r="F1142" s="37" t="n">
        <v>0</v>
      </c>
      <c r="G1142" s="37" t="n">
        <v>0</v>
      </c>
      <c r="H1142" s="37" t="n">
        <v>1</v>
      </c>
      <c r="I1142" s="37" t="n">
        <v>0</v>
      </c>
      <c r="J1142" s="40" t="n">
        <f aca="false">IF(C1142=0,"",D1142/C1142)</f>
        <v>0.909090909090909</v>
      </c>
    </row>
    <row r="1143" customFormat="false" ht="15" hidden="false" customHeight="false" outlineLevel="0" collapsed="false">
      <c r="A1143" s="37" t="s">
        <v>671</v>
      </c>
      <c r="B1143" s="37" t="s">
        <v>279</v>
      </c>
      <c r="C1143" s="37" t="n">
        <v>22</v>
      </c>
      <c r="D1143" s="37" t="n">
        <v>21</v>
      </c>
      <c r="E1143" s="37" t="n">
        <v>1</v>
      </c>
      <c r="F1143" s="37" t="n">
        <v>1</v>
      </c>
      <c r="G1143" s="37" t="n">
        <v>0</v>
      </c>
      <c r="H1143" s="37" t="n">
        <v>1</v>
      </c>
      <c r="I1143" s="37" t="n">
        <v>0</v>
      </c>
      <c r="J1143" s="40" t="n">
        <f aca="false">IF(C1143=0,"",D1143/C1143)</f>
        <v>0.954545454545455</v>
      </c>
    </row>
    <row r="1144" customFormat="false" ht="15" hidden="false" customHeight="false" outlineLevel="0" collapsed="false">
      <c r="A1144" s="37" t="s">
        <v>671</v>
      </c>
      <c r="B1144" s="37" t="s">
        <v>280</v>
      </c>
      <c r="C1144" s="37" t="n">
        <v>22</v>
      </c>
      <c r="D1144" s="37" t="n">
        <v>22</v>
      </c>
      <c r="E1144" s="37" t="n">
        <v>2</v>
      </c>
      <c r="F1144" s="37" t="n">
        <v>0</v>
      </c>
      <c r="G1144" s="37" t="n">
        <v>1</v>
      </c>
      <c r="H1144" s="37" t="n">
        <v>1</v>
      </c>
      <c r="I1144" s="37" t="n">
        <v>0</v>
      </c>
      <c r="J1144" s="40" t="n">
        <f aca="false">IF(C1144=0,"",D1144/C1144)</f>
        <v>1</v>
      </c>
    </row>
    <row r="1145" customFormat="false" ht="15" hidden="false" customHeight="false" outlineLevel="0" collapsed="false">
      <c r="A1145" s="37" t="s">
        <v>671</v>
      </c>
      <c r="B1145" s="37" t="s">
        <v>281</v>
      </c>
      <c r="C1145" s="37" t="n">
        <v>22</v>
      </c>
      <c r="D1145" s="37" t="n">
        <v>19</v>
      </c>
      <c r="E1145" s="37" t="n">
        <v>0</v>
      </c>
      <c r="F1145" s="37" t="n">
        <v>2</v>
      </c>
      <c r="G1145" s="37" t="n">
        <v>1</v>
      </c>
      <c r="H1145" s="37" t="n">
        <v>2</v>
      </c>
      <c r="I1145" s="37" t="n">
        <v>1</v>
      </c>
      <c r="J1145" s="40" t="n">
        <f aca="false">IF(C1145=0,"",D1145/C1145)</f>
        <v>0.863636363636364</v>
      </c>
    </row>
    <row r="1146" customFormat="false" ht="15" hidden="false" customHeight="false" outlineLevel="0" collapsed="false">
      <c r="A1146" s="37" t="s">
        <v>672</v>
      </c>
      <c r="B1146" s="37" t="s">
        <v>281</v>
      </c>
      <c r="C1146" s="37" t="n">
        <v>22</v>
      </c>
      <c r="D1146" s="37" t="n">
        <v>19</v>
      </c>
      <c r="E1146" s="37" t="n">
        <v>0</v>
      </c>
      <c r="F1146" s="37" t="n">
        <v>1</v>
      </c>
      <c r="G1146" s="37" t="n">
        <v>0</v>
      </c>
      <c r="H1146" s="37" t="n">
        <v>2</v>
      </c>
      <c r="I1146" s="37" t="n">
        <v>9</v>
      </c>
      <c r="J1146" s="40" t="n">
        <f aca="false">IF(C1146=0,"",D1146/C1146)</f>
        <v>0.863636363636364</v>
      </c>
    </row>
    <row r="1147" customFormat="false" ht="15" hidden="false" customHeight="false" outlineLevel="0" collapsed="false">
      <c r="A1147" s="37" t="s">
        <v>674</v>
      </c>
      <c r="B1147" s="37" t="s">
        <v>270</v>
      </c>
      <c r="C1147" s="37" t="n">
        <v>22</v>
      </c>
      <c r="D1147" s="37" t="n">
        <v>20</v>
      </c>
      <c r="E1147" s="37" t="n">
        <v>0</v>
      </c>
      <c r="F1147" s="37" t="n">
        <v>0</v>
      </c>
      <c r="G1147" s="37" t="n">
        <v>1</v>
      </c>
      <c r="H1147" s="37" t="n">
        <v>1</v>
      </c>
      <c r="I1147" s="37" t="n">
        <v>7</v>
      </c>
      <c r="J1147" s="40" t="n">
        <f aca="false">IF(C1147=0,"",D1147/C1147)</f>
        <v>0.909090909090909</v>
      </c>
    </row>
    <row r="1148" customFormat="false" ht="15" hidden="false" customHeight="false" outlineLevel="0" collapsed="false">
      <c r="A1148" s="37" t="s">
        <v>674</v>
      </c>
      <c r="B1148" s="37" t="s">
        <v>271</v>
      </c>
      <c r="C1148" s="37" t="n">
        <v>22</v>
      </c>
      <c r="D1148" s="37" t="n">
        <v>20</v>
      </c>
      <c r="E1148" s="37" t="n">
        <v>0</v>
      </c>
      <c r="F1148" s="37" t="n">
        <v>0</v>
      </c>
      <c r="G1148" s="37" t="n">
        <v>1</v>
      </c>
      <c r="H1148" s="37" t="n">
        <v>2</v>
      </c>
      <c r="I1148" s="37" t="n">
        <v>5</v>
      </c>
      <c r="J1148" s="40" t="n">
        <f aca="false">IF(C1148=0,"",D1148/C1148)</f>
        <v>0.909090909090909</v>
      </c>
    </row>
    <row r="1149" customFormat="false" ht="15" hidden="false" customHeight="false" outlineLevel="0" collapsed="false">
      <c r="A1149" s="37" t="s">
        <v>674</v>
      </c>
      <c r="B1149" s="37" t="s">
        <v>272</v>
      </c>
      <c r="C1149" s="37" t="n">
        <v>22</v>
      </c>
      <c r="D1149" s="37" t="n">
        <v>22</v>
      </c>
      <c r="E1149" s="37" t="n">
        <v>1</v>
      </c>
      <c r="F1149" s="37" t="n">
        <v>1</v>
      </c>
      <c r="G1149" s="37" t="n">
        <v>0</v>
      </c>
      <c r="H1149" s="37" t="n">
        <v>2</v>
      </c>
      <c r="I1149" s="37" t="n">
        <v>20</v>
      </c>
      <c r="J1149" s="40" t="n">
        <f aca="false">IF(C1149=0,"",D1149/C1149)</f>
        <v>1</v>
      </c>
    </row>
    <row r="1150" customFormat="false" ht="15" hidden="false" customHeight="false" outlineLevel="0" collapsed="false">
      <c r="A1150" s="37" t="s">
        <v>674</v>
      </c>
      <c r="B1150" s="37" t="s">
        <v>273</v>
      </c>
      <c r="C1150" s="37" t="n">
        <v>22</v>
      </c>
      <c r="D1150" s="37" t="n">
        <v>19</v>
      </c>
      <c r="E1150" s="37" t="n">
        <v>0</v>
      </c>
      <c r="F1150" s="37" t="n">
        <v>1</v>
      </c>
      <c r="G1150" s="37" t="n">
        <v>0</v>
      </c>
      <c r="H1150" s="37" t="n">
        <v>0</v>
      </c>
      <c r="I1150" s="37" t="n">
        <v>11</v>
      </c>
      <c r="J1150" s="40" t="n">
        <f aca="false">IF(C1150=0,"",D1150/C1150)</f>
        <v>0.863636363636364</v>
      </c>
    </row>
    <row r="1151" customFormat="false" ht="15" hidden="false" customHeight="false" outlineLevel="0" collapsed="false">
      <c r="A1151" s="37" t="s">
        <v>674</v>
      </c>
      <c r="B1151" s="37" t="s">
        <v>274</v>
      </c>
      <c r="C1151" s="37" t="n">
        <v>22</v>
      </c>
      <c r="D1151" s="37" t="n">
        <v>21</v>
      </c>
      <c r="E1151" s="37" t="n">
        <v>1</v>
      </c>
      <c r="F1151" s="37" t="n">
        <v>1</v>
      </c>
      <c r="G1151" s="37" t="n">
        <v>0</v>
      </c>
      <c r="H1151" s="37" t="n">
        <v>6</v>
      </c>
      <c r="I1151" s="37" t="n">
        <v>10</v>
      </c>
      <c r="J1151" s="40" t="n">
        <f aca="false">IF(C1151=0,"",D1151/C1151)</f>
        <v>0.954545454545455</v>
      </c>
    </row>
    <row r="1152" customFormat="false" ht="15" hidden="false" customHeight="false" outlineLevel="0" collapsed="false">
      <c r="A1152" s="37" t="s">
        <v>674</v>
      </c>
      <c r="B1152" s="37" t="s">
        <v>275</v>
      </c>
      <c r="C1152" s="37" t="n">
        <v>22</v>
      </c>
      <c r="D1152" s="37" t="n">
        <v>18</v>
      </c>
      <c r="E1152" s="37" t="n">
        <v>1</v>
      </c>
      <c r="F1152" s="37" t="n">
        <v>1</v>
      </c>
      <c r="G1152" s="37" t="n">
        <v>1</v>
      </c>
      <c r="H1152" s="37" t="n">
        <v>0</v>
      </c>
      <c r="I1152" s="37" t="n">
        <v>5</v>
      </c>
      <c r="J1152" s="40" t="n">
        <f aca="false">IF(C1152=0,"",D1152/C1152)</f>
        <v>0.818181818181818</v>
      </c>
    </row>
    <row r="1153" customFormat="false" ht="15" hidden="false" customHeight="false" outlineLevel="0" collapsed="false">
      <c r="A1153" s="37" t="s">
        <v>674</v>
      </c>
      <c r="B1153" s="37" t="s">
        <v>276</v>
      </c>
      <c r="C1153" s="37" t="n">
        <v>22</v>
      </c>
      <c r="D1153" s="37" t="n">
        <v>21</v>
      </c>
      <c r="E1153" s="37" t="n">
        <v>0</v>
      </c>
      <c r="F1153" s="37" t="n">
        <v>1</v>
      </c>
      <c r="G1153" s="37" t="n">
        <v>0</v>
      </c>
      <c r="H1153" s="37" t="n">
        <v>1</v>
      </c>
      <c r="I1153" s="37" t="n">
        <v>10</v>
      </c>
      <c r="J1153" s="40" t="n">
        <f aca="false">IF(C1153=0,"",D1153/C1153)</f>
        <v>0.954545454545455</v>
      </c>
    </row>
    <row r="1154" customFormat="false" ht="15" hidden="false" customHeight="false" outlineLevel="0" collapsed="false">
      <c r="A1154" s="37" t="s">
        <v>674</v>
      </c>
      <c r="B1154" s="37" t="s">
        <v>277</v>
      </c>
      <c r="C1154" s="37" t="n">
        <v>22</v>
      </c>
      <c r="D1154" s="37" t="n">
        <v>21</v>
      </c>
      <c r="E1154" s="37" t="n">
        <v>1</v>
      </c>
      <c r="F1154" s="37" t="n">
        <v>0</v>
      </c>
      <c r="G1154" s="37" t="n">
        <v>1</v>
      </c>
      <c r="H1154" s="37" t="n">
        <v>3</v>
      </c>
      <c r="I1154" s="37" t="n">
        <v>12</v>
      </c>
      <c r="J1154" s="40" t="n">
        <f aca="false">IF(C1154=0,"",D1154/C1154)</f>
        <v>0.954545454545455</v>
      </c>
    </row>
    <row r="1155" customFormat="false" ht="15" hidden="false" customHeight="false" outlineLevel="0" collapsed="false">
      <c r="A1155" s="37" t="s">
        <v>674</v>
      </c>
      <c r="B1155" s="37" t="s">
        <v>278</v>
      </c>
      <c r="C1155" s="37" t="n">
        <v>22</v>
      </c>
      <c r="D1155" s="37" t="n">
        <v>22</v>
      </c>
      <c r="E1155" s="37" t="n">
        <v>0</v>
      </c>
      <c r="F1155" s="37" t="n">
        <v>2</v>
      </c>
      <c r="G1155" s="37" t="n">
        <v>0</v>
      </c>
      <c r="H1155" s="37" t="n">
        <v>0</v>
      </c>
      <c r="I1155" s="37" t="n">
        <v>21</v>
      </c>
      <c r="J1155" s="40" t="n">
        <f aca="false">IF(C1155=0,"",D1155/C1155)</f>
        <v>1</v>
      </c>
    </row>
    <row r="1156" customFormat="false" ht="15" hidden="false" customHeight="false" outlineLevel="0" collapsed="false">
      <c r="A1156" s="37" t="s">
        <v>674</v>
      </c>
      <c r="B1156" s="37" t="s">
        <v>279</v>
      </c>
      <c r="C1156" s="37" t="n">
        <v>22</v>
      </c>
      <c r="D1156" s="37" t="n">
        <v>19</v>
      </c>
      <c r="E1156" s="37" t="n">
        <v>0</v>
      </c>
      <c r="F1156" s="37" t="n">
        <v>1</v>
      </c>
      <c r="G1156" s="37" t="n">
        <v>1</v>
      </c>
      <c r="H1156" s="37" t="n">
        <v>4</v>
      </c>
      <c r="I1156" s="37" t="n">
        <v>11</v>
      </c>
      <c r="J1156" s="40" t="n">
        <f aca="false">IF(C1156=0,"",D1156/C1156)</f>
        <v>0.863636363636364</v>
      </c>
    </row>
    <row r="1157" customFormat="false" ht="15" hidden="false" customHeight="false" outlineLevel="0" collapsed="false">
      <c r="A1157" s="37" t="s">
        <v>674</v>
      </c>
      <c r="B1157" s="37" t="s">
        <v>280</v>
      </c>
      <c r="C1157" s="37" t="n">
        <v>22</v>
      </c>
      <c r="D1157" s="37" t="n">
        <v>18</v>
      </c>
      <c r="E1157" s="37" t="n">
        <v>0</v>
      </c>
      <c r="F1157" s="37" t="n">
        <v>0</v>
      </c>
      <c r="G1157" s="37" t="n">
        <v>0</v>
      </c>
      <c r="H1157" s="37" t="n">
        <v>3</v>
      </c>
      <c r="I1157" s="37" t="n">
        <v>11</v>
      </c>
      <c r="J1157" s="40" t="n">
        <f aca="false">IF(C1157=0,"",D1157/C1157)</f>
        <v>0.818181818181818</v>
      </c>
    </row>
    <row r="1158" customFormat="false" ht="15" hidden="false" customHeight="false" outlineLevel="0" collapsed="false">
      <c r="A1158" s="37" t="s">
        <v>674</v>
      </c>
      <c r="B1158" s="37" t="s">
        <v>281</v>
      </c>
      <c r="C1158" s="37" t="n">
        <v>22</v>
      </c>
      <c r="D1158" s="37" t="n">
        <v>22</v>
      </c>
      <c r="E1158" s="37" t="n">
        <v>0</v>
      </c>
      <c r="F1158" s="37" t="n">
        <v>1</v>
      </c>
      <c r="G1158" s="37" t="n">
        <v>1</v>
      </c>
      <c r="H1158" s="37" t="n">
        <v>1</v>
      </c>
      <c r="I1158" s="37" t="n">
        <v>3</v>
      </c>
      <c r="J1158" s="40" t="n">
        <f aca="false">IF(C1158=0,"",D1158/C1158)</f>
        <v>1</v>
      </c>
    </row>
    <row r="1159" customFormat="false" ht="15" hidden="false" customHeight="false" outlineLevel="0" collapsed="false">
      <c r="A1159" s="37" t="s">
        <v>675</v>
      </c>
      <c r="B1159" s="37" t="s">
        <v>270</v>
      </c>
      <c r="C1159" s="37" t="n">
        <v>22</v>
      </c>
      <c r="D1159" s="37" t="n">
        <v>20</v>
      </c>
      <c r="E1159" s="37" t="n">
        <v>1</v>
      </c>
      <c r="F1159" s="37" t="n">
        <v>1</v>
      </c>
      <c r="G1159" s="37" t="n">
        <v>0</v>
      </c>
      <c r="H1159" s="37" t="n">
        <v>2</v>
      </c>
      <c r="I1159" s="37" t="n">
        <v>0</v>
      </c>
      <c r="J1159" s="40" t="n">
        <f aca="false">IF(C1159=0,"",D1159/C1159)</f>
        <v>0.909090909090909</v>
      </c>
    </row>
    <row r="1160" customFormat="false" ht="15" hidden="false" customHeight="false" outlineLevel="0" collapsed="false">
      <c r="A1160" s="37" t="s">
        <v>675</v>
      </c>
      <c r="B1160" s="37" t="s">
        <v>271</v>
      </c>
      <c r="C1160" s="37" t="n">
        <v>22</v>
      </c>
      <c r="D1160" s="37" t="n">
        <v>20</v>
      </c>
      <c r="E1160" s="37" t="n">
        <v>0</v>
      </c>
      <c r="F1160" s="37" t="n">
        <v>0</v>
      </c>
      <c r="G1160" s="37" t="n">
        <v>0</v>
      </c>
      <c r="H1160" s="37" t="n">
        <v>0</v>
      </c>
      <c r="I1160" s="37" t="n">
        <v>1</v>
      </c>
      <c r="J1160" s="40" t="n">
        <f aca="false">IF(C1160=0,"",D1160/C1160)</f>
        <v>0.909090909090909</v>
      </c>
    </row>
    <row r="1161" customFormat="false" ht="15" hidden="false" customHeight="false" outlineLevel="0" collapsed="false">
      <c r="A1161" s="37" t="s">
        <v>675</v>
      </c>
      <c r="B1161" s="37" t="s">
        <v>272</v>
      </c>
      <c r="C1161" s="37" t="n">
        <v>22</v>
      </c>
      <c r="D1161" s="37" t="n">
        <v>20</v>
      </c>
      <c r="E1161" s="37" t="n">
        <v>0</v>
      </c>
      <c r="F1161" s="37" t="n">
        <v>0</v>
      </c>
      <c r="G1161" s="37" t="n">
        <v>0</v>
      </c>
      <c r="H1161" s="37" t="n">
        <v>4</v>
      </c>
      <c r="I1161" s="37" t="n">
        <v>4</v>
      </c>
      <c r="J1161" s="40" t="n">
        <f aca="false">IF(C1161=0,"",D1161/C1161)</f>
        <v>0.909090909090909</v>
      </c>
    </row>
    <row r="1162" customFormat="false" ht="15" hidden="false" customHeight="false" outlineLevel="0" collapsed="false">
      <c r="A1162" s="37" t="s">
        <v>675</v>
      </c>
      <c r="B1162" s="37" t="s">
        <v>273</v>
      </c>
      <c r="C1162" s="37" t="n">
        <v>22</v>
      </c>
      <c r="D1162" s="37" t="n">
        <v>20</v>
      </c>
      <c r="E1162" s="37" t="n">
        <v>0</v>
      </c>
      <c r="F1162" s="37" t="n">
        <v>1</v>
      </c>
      <c r="G1162" s="37" t="n">
        <v>2</v>
      </c>
      <c r="H1162" s="37" t="n">
        <v>6</v>
      </c>
      <c r="I1162" s="37" t="n">
        <v>0</v>
      </c>
      <c r="J1162" s="40" t="n">
        <f aca="false">IF(C1162=0,"",D1162/C1162)</f>
        <v>0.909090909090909</v>
      </c>
    </row>
    <row r="1163" customFormat="false" ht="15" hidden="false" customHeight="false" outlineLevel="0" collapsed="false">
      <c r="A1163" s="37" t="s">
        <v>675</v>
      </c>
      <c r="B1163" s="37" t="s">
        <v>274</v>
      </c>
      <c r="C1163" s="37" t="n">
        <v>22</v>
      </c>
      <c r="D1163" s="37" t="n">
        <v>21</v>
      </c>
      <c r="E1163" s="37" t="n">
        <v>1</v>
      </c>
      <c r="F1163" s="37" t="n">
        <v>0</v>
      </c>
      <c r="G1163" s="37" t="n">
        <v>0</v>
      </c>
      <c r="H1163" s="37" t="n">
        <v>0</v>
      </c>
      <c r="I1163" s="37" t="n">
        <v>0</v>
      </c>
      <c r="J1163" s="40" t="n">
        <f aca="false">IF(C1163=0,"",D1163/C1163)</f>
        <v>0.954545454545455</v>
      </c>
    </row>
    <row r="1164" customFormat="false" ht="15" hidden="false" customHeight="false" outlineLevel="0" collapsed="false">
      <c r="A1164" s="37" t="s">
        <v>675</v>
      </c>
      <c r="B1164" s="37" t="s">
        <v>275</v>
      </c>
      <c r="C1164" s="37" t="n">
        <v>22</v>
      </c>
      <c r="D1164" s="37" t="n">
        <v>22</v>
      </c>
      <c r="E1164" s="37" t="n">
        <v>0</v>
      </c>
      <c r="F1164" s="37" t="n">
        <v>0</v>
      </c>
      <c r="G1164" s="37" t="n">
        <v>0</v>
      </c>
      <c r="H1164" s="37" t="n">
        <v>3</v>
      </c>
      <c r="I1164" s="37" t="n">
        <v>1</v>
      </c>
      <c r="J1164" s="40" t="n">
        <f aca="false">IF(C1164=0,"",D1164/C1164)</f>
        <v>1</v>
      </c>
    </row>
    <row r="1165" customFormat="false" ht="15" hidden="false" customHeight="false" outlineLevel="0" collapsed="false">
      <c r="A1165" s="37" t="s">
        <v>675</v>
      </c>
      <c r="B1165" s="37" t="s">
        <v>276</v>
      </c>
      <c r="C1165" s="37" t="n">
        <v>22</v>
      </c>
      <c r="D1165" s="37" t="n">
        <v>21</v>
      </c>
      <c r="E1165" s="37" t="n">
        <v>1</v>
      </c>
      <c r="F1165" s="37" t="n">
        <v>0</v>
      </c>
      <c r="G1165" s="37" t="n">
        <v>0</v>
      </c>
      <c r="H1165" s="37" t="n">
        <v>1</v>
      </c>
      <c r="I1165" s="37" t="n">
        <v>1</v>
      </c>
      <c r="J1165" s="40" t="n">
        <f aca="false">IF(C1165=0,"",D1165/C1165)</f>
        <v>0.954545454545455</v>
      </c>
    </row>
    <row r="1166" customFormat="false" ht="15" hidden="false" customHeight="false" outlineLevel="0" collapsed="false">
      <c r="A1166" s="37" t="s">
        <v>675</v>
      </c>
      <c r="B1166" s="37" t="s">
        <v>277</v>
      </c>
      <c r="C1166" s="37" t="n">
        <v>22</v>
      </c>
      <c r="D1166" s="37" t="n">
        <v>20</v>
      </c>
      <c r="E1166" s="37" t="n">
        <v>0</v>
      </c>
      <c r="F1166" s="37" t="n">
        <v>0</v>
      </c>
      <c r="G1166" s="37" t="n">
        <v>0</v>
      </c>
      <c r="H1166" s="37" t="n">
        <v>1</v>
      </c>
      <c r="I1166" s="37" t="n">
        <v>0</v>
      </c>
      <c r="J1166" s="40" t="n">
        <f aca="false">IF(C1166=0,"",D1166/C1166)</f>
        <v>0.909090909090909</v>
      </c>
    </row>
    <row r="1167" customFormat="false" ht="15" hidden="false" customHeight="false" outlineLevel="0" collapsed="false">
      <c r="A1167" s="37" t="s">
        <v>675</v>
      </c>
      <c r="B1167" s="37" t="s">
        <v>278</v>
      </c>
      <c r="C1167" s="37" t="n">
        <v>22</v>
      </c>
      <c r="D1167" s="37" t="n">
        <v>21</v>
      </c>
      <c r="E1167" s="37" t="n">
        <v>0</v>
      </c>
      <c r="F1167" s="37" t="n">
        <v>0</v>
      </c>
      <c r="G1167" s="37" t="n">
        <v>0</v>
      </c>
      <c r="H1167" s="37" t="n">
        <v>1</v>
      </c>
      <c r="I1167" s="37" t="n">
        <v>0</v>
      </c>
      <c r="J1167" s="40" t="n">
        <f aca="false">IF(C1167=0,"",D1167/C1167)</f>
        <v>0.954545454545455</v>
      </c>
    </row>
    <row r="1168" customFormat="false" ht="15" hidden="false" customHeight="false" outlineLevel="0" collapsed="false">
      <c r="A1168" s="37" t="s">
        <v>675</v>
      </c>
      <c r="B1168" s="37" t="s">
        <v>279</v>
      </c>
      <c r="C1168" s="37" t="n">
        <v>22</v>
      </c>
      <c r="D1168" s="37" t="n">
        <v>21</v>
      </c>
      <c r="E1168" s="37" t="n">
        <v>0</v>
      </c>
      <c r="F1168" s="37" t="n">
        <v>1</v>
      </c>
      <c r="G1168" s="37" t="n">
        <v>0</v>
      </c>
      <c r="H1168" s="37" t="n">
        <v>0</v>
      </c>
      <c r="I1168" s="37" t="n">
        <v>0</v>
      </c>
      <c r="J1168" s="40" t="n">
        <f aca="false">IF(C1168=0,"",D1168/C1168)</f>
        <v>0.954545454545455</v>
      </c>
    </row>
    <row r="1169" customFormat="false" ht="15" hidden="false" customHeight="false" outlineLevel="0" collapsed="false">
      <c r="A1169" s="37" t="s">
        <v>675</v>
      </c>
      <c r="B1169" s="37" t="s">
        <v>280</v>
      </c>
      <c r="C1169" s="37" t="n">
        <v>22</v>
      </c>
      <c r="D1169" s="37" t="n">
        <v>20</v>
      </c>
      <c r="E1169" s="37" t="n">
        <v>0</v>
      </c>
      <c r="F1169" s="37" t="n">
        <v>2</v>
      </c>
      <c r="G1169" s="37" t="n">
        <v>0</v>
      </c>
      <c r="H1169" s="37" t="n">
        <v>1</v>
      </c>
      <c r="I1169" s="37" t="n">
        <v>2</v>
      </c>
      <c r="J1169" s="40" t="n">
        <f aca="false">IF(C1169=0,"",D1169/C1169)</f>
        <v>0.909090909090909</v>
      </c>
    </row>
    <row r="1170" customFormat="false" ht="15" hidden="false" customHeight="false" outlineLevel="0" collapsed="false">
      <c r="A1170" s="37" t="s">
        <v>675</v>
      </c>
      <c r="B1170" s="37" t="s">
        <v>281</v>
      </c>
      <c r="C1170" s="37" t="n">
        <v>22</v>
      </c>
      <c r="D1170" s="37" t="n">
        <v>20</v>
      </c>
      <c r="E1170" s="37" t="n">
        <v>0</v>
      </c>
      <c r="F1170" s="37" t="n">
        <v>3</v>
      </c>
      <c r="G1170" s="37" t="n">
        <v>0</v>
      </c>
      <c r="H1170" s="37" t="n">
        <v>0</v>
      </c>
      <c r="I1170" s="37" t="n">
        <v>2</v>
      </c>
      <c r="J1170" s="40" t="n">
        <f aca="false">IF(C1170=0,"",D1170/C1170)</f>
        <v>0.909090909090909</v>
      </c>
    </row>
    <row r="1171" customFormat="false" ht="15" hidden="false" customHeight="false" outlineLevel="0" collapsed="false">
      <c r="A1171" s="37" t="s">
        <v>677</v>
      </c>
      <c r="B1171" s="37" t="s">
        <v>270</v>
      </c>
      <c r="C1171" s="37" t="n">
        <v>22</v>
      </c>
      <c r="D1171" s="37" t="n">
        <v>20</v>
      </c>
      <c r="E1171" s="37" t="n">
        <v>0</v>
      </c>
      <c r="F1171" s="37" t="n">
        <v>2</v>
      </c>
      <c r="G1171" s="37" t="n">
        <v>1</v>
      </c>
      <c r="H1171" s="37" t="n">
        <v>3</v>
      </c>
      <c r="I1171" s="37" t="n">
        <v>7</v>
      </c>
      <c r="J1171" s="40" t="n">
        <f aca="false">IF(C1171=0,"",D1171/C1171)</f>
        <v>0.909090909090909</v>
      </c>
    </row>
    <row r="1172" customFormat="false" ht="15" hidden="false" customHeight="false" outlineLevel="0" collapsed="false">
      <c r="A1172" s="37" t="s">
        <v>677</v>
      </c>
      <c r="B1172" s="37" t="s">
        <v>271</v>
      </c>
      <c r="C1172" s="37" t="n">
        <v>22</v>
      </c>
      <c r="D1172" s="37" t="n">
        <v>22</v>
      </c>
      <c r="E1172" s="37" t="n">
        <v>0</v>
      </c>
      <c r="F1172" s="37" t="n">
        <v>2</v>
      </c>
      <c r="G1172" s="37" t="n">
        <v>0</v>
      </c>
      <c r="H1172" s="37" t="n">
        <v>1</v>
      </c>
      <c r="I1172" s="37" t="n">
        <v>0</v>
      </c>
      <c r="J1172" s="40" t="n">
        <f aca="false">IF(C1172=0,"",D1172/C1172)</f>
        <v>1</v>
      </c>
    </row>
    <row r="1173" customFormat="false" ht="15" hidden="false" customHeight="false" outlineLevel="0" collapsed="false">
      <c r="A1173" s="37" t="s">
        <v>677</v>
      </c>
      <c r="B1173" s="37" t="s">
        <v>272</v>
      </c>
      <c r="C1173" s="37" t="n">
        <v>22</v>
      </c>
      <c r="D1173" s="37" t="n">
        <v>21</v>
      </c>
      <c r="E1173" s="37" t="n">
        <v>1</v>
      </c>
      <c r="F1173" s="37" t="n">
        <v>1</v>
      </c>
      <c r="G1173" s="37" t="n">
        <v>1</v>
      </c>
      <c r="H1173" s="37" t="n">
        <v>1</v>
      </c>
      <c r="I1173" s="37" t="n">
        <v>6</v>
      </c>
      <c r="J1173" s="40" t="n">
        <f aca="false">IF(C1173=0,"",D1173/C1173)</f>
        <v>0.954545454545455</v>
      </c>
    </row>
    <row r="1174" customFormat="false" ht="15" hidden="false" customHeight="false" outlineLevel="0" collapsed="false">
      <c r="A1174" s="37" t="s">
        <v>677</v>
      </c>
      <c r="B1174" s="37" t="s">
        <v>273</v>
      </c>
      <c r="C1174" s="37" t="n">
        <v>22</v>
      </c>
      <c r="D1174" s="37" t="n">
        <v>22</v>
      </c>
      <c r="E1174" s="37" t="n">
        <v>0</v>
      </c>
      <c r="F1174" s="37" t="n">
        <v>1</v>
      </c>
      <c r="G1174" s="37" t="n">
        <v>0</v>
      </c>
      <c r="H1174" s="37" t="n">
        <v>0</v>
      </c>
      <c r="I1174" s="37" t="n">
        <v>3</v>
      </c>
      <c r="J1174" s="40" t="n">
        <f aca="false">IF(C1174=0,"",D1174/C1174)</f>
        <v>1</v>
      </c>
    </row>
    <row r="1175" customFormat="false" ht="15" hidden="false" customHeight="false" outlineLevel="0" collapsed="false">
      <c r="A1175" s="37" t="s">
        <v>677</v>
      </c>
      <c r="B1175" s="37" t="s">
        <v>274</v>
      </c>
      <c r="C1175" s="37" t="n">
        <v>22</v>
      </c>
      <c r="D1175" s="37" t="n">
        <v>21</v>
      </c>
      <c r="E1175" s="37" t="n">
        <v>1</v>
      </c>
      <c r="F1175" s="37" t="n">
        <v>0</v>
      </c>
      <c r="G1175" s="37" t="n">
        <v>1</v>
      </c>
      <c r="H1175" s="37" t="n">
        <v>1</v>
      </c>
      <c r="I1175" s="37" t="n">
        <v>2</v>
      </c>
      <c r="J1175" s="40" t="n">
        <f aca="false">IF(C1175=0,"",D1175/C1175)</f>
        <v>0.954545454545455</v>
      </c>
    </row>
    <row r="1176" customFormat="false" ht="15" hidden="false" customHeight="false" outlineLevel="0" collapsed="false">
      <c r="A1176" s="37" t="s">
        <v>677</v>
      </c>
      <c r="B1176" s="37" t="s">
        <v>275</v>
      </c>
      <c r="C1176" s="37" t="n">
        <v>22</v>
      </c>
      <c r="D1176" s="37" t="n">
        <v>22</v>
      </c>
      <c r="E1176" s="37" t="n">
        <v>0</v>
      </c>
      <c r="F1176" s="37" t="n">
        <v>0</v>
      </c>
      <c r="G1176" s="37" t="n">
        <v>0</v>
      </c>
      <c r="H1176" s="37" t="n">
        <v>4</v>
      </c>
      <c r="I1176" s="37" t="n">
        <v>0</v>
      </c>
      <c r="J1176" s="40" t="n">
        <f aca="false">IF(C1176=0,"",D1176/C1176)</f>
        <v>1</v>
      </c>
    </row>
    <row r="1177" customFormat="false" ht="15" hidden="false" customHeight="false" outlineLevel="0" collapsed="false">
      <c r="A1177" s="37" t="s">
        <v>677</v>
      </c>
      <c r="B1177" s="37" t="s">
        <v>276</v>
      </c>
      <c r="C1177" s="37" t="n">
        <v>22</v>
      </c>
      <c r="D1177" s="37" t="n">
        <v>22</v>
      </c>
      <c r="E1177" s="37" t="n">
        <v>1</v>
      </c>
      <c r="F1177" s="37" t="n">
        <v>1</v>
      </c>
      <c r="G1177" s="37" t="n">
        <v>1</v>
      </c>
      <c r="H1177" s="37" t="n">
        <v>3</v>
      </c>
      <c r="I1177" s="37" t="n">
        <v>1</v>
      </c>
      <c r="J1177" s="40" t="n">
        <f aca="false">IF(C1177=0,"",D1177/C1177)</f>
        <v>1</v>
      </c>
    </row>
    <row r="1178" customFormat="false" ht="15" hidden="false" customHeight="false" outlineLevel="0" collapsed="false">
      <c r="A1178" s="37" t="s">
        <v>677</v>
      </c>
      <c r="B1178" s="37" t="s">
        <v>277</v>
      </c>
      <c r="C1178" s="37" t="n">
        <v>22</v>
      </c>
      <c r="D1178" s="37" t="n">
        <v>21</v>
      </c>
      <c r="E1178" s="37" t="n">
        <v>0</v>
      </c>
      <c r="F1178" s="37" t="n">
        <v>0</v>
      </c>
      <c r="G1178" s="37" t="n">
        <v>0</v>
      </c>
      <c r="H1178" s="37" t="n">
        <v>0</v>
      </c>
      <c r="I1178" s="37" t="n">
        <v>0</v>
      </c>
      <c r="J1178" s="40" t="n">
        <f aca="false">IF(C1178=0,"",D1178/C1178)</f>
        <v>0.954545454545455</v>
      </c>
    </row>
    <row r="1179" customFormat="false" ht="15" hidden="false" customHeight="false" outlineLevel="0" collapsed="false">
      <c r="A1179" s="37" t="s">
        <v>677</v>
      </c>
      <c r="B1179" s="37" t="s">
        <v>278</v>
      </c>
      <c r="C1179" s="37" t="n">
        <v>22</v>
      </c>
      <c r="D1179" s="37" t="n">
        <v>20</v>
      </c>
      <c r="E1179" s="37" t="n">
        <v>2</v>
      </c>
      <c r="F1179" s="37" t="n">
        <v>0</v>
      </c>
      <c r="G1179" s="37" t="n">
        <v>0</v>
      </c>
      <c r="H1179" s="37" t="n">
        <v>2</v>
      </c>
      <c r="I1179" s="37" t="n">
        <v>0</v>
      </c>
      <c r="J1179" s="40" t="n">
        <f aca="false">IF(C1179=0,"",D1179/C1179)</f>
        <v>0.909090909090909</v>
      </c>
    </row>
    <row r="1180" customFormat="false" ht="15" hidden="false" customHeight="false" outlineLevel="0" collapsed="false">
      <c r="A1180" s="37" t="s">
        <v>677</v>
      </c>
      <c r="B1180" s="37" t="s">
        <v>279</v>
      </c>
      <c r="C1180" s="37" t="n">
        <v>22</v>
      </c>
      <c r="D1180" s="37" t="n">
        <v>22</v>
      </c>
      <c r="E1180" s="37" t="n">
        <v>1</v>
      </c>
      <c r="F1180" s="37" t="n">
        <v>0</v>
      </c>
      <c r="G1180" s="37" t="n">
        <v>0</v>
      </c>
      <c r="H1180" s="37" t="n">
        <v>2</v>
      </c>
      <c r="I1180" s="37" t="n">
        <v>0</v>
      </c>
      <c r="J1180" s="40" t="n">
        <f aca="false">IF(C1180=0,"",D1180/C1180)</f>
        <v>1</v>
      </c>
    </row>
    <row r="1181" customFormat="false" ht="15" hidden="false" customHeight="false" outlineLevel="0" collapsed="false">
      <c r="A1181" s="37" t="s">
        <v>677</v>
      </c>
      <c r="B1181" s="37" t="s">
        <v>280</v>
      </c>
      <c r="C1181" s="37" t="n">
        <v>22</v>
      </c>
      <c r="D1181" s="37" t="n">
        <v>22</v>
      </c>
      <c r="E1181" s="37" t="n">
        <v>2</v>
      </c>
      <c r="F1181" s="37" t="n">
        <v>1</v>
      </c>
      <c r="G1181" s="37" t="n">
        <v>1</v>
      </c>
      <c r="H1181" s="37" t="n">
        <v>2</v>
      </c>
      <c r="I1181" s="37" t="n">
        <v>2</v>
      </c>
      <c r="J1181" s="40" t="n">
        <f aca="false">IF(C1181=0,"",D1181/C1181)</f>
        <v>1</v>
      </c>
    </row>
    <row r="1182" customFormat="false" ht="15" hidden="false" customHeight="false" outlineLevel="0" collapsed="false">
      <c r="A1182" s="37" t="s">
        <v>677</v>
      </c>
      <c r="B1182" s="37" t="s">
        <v>281</v>
      </c>
      <c r="C1182" s="37" t="n">
        <v>22</v>
      </c>
      <c r="D1182" s="37" t="n">
        <v>20</v>
      </c>
      <c r="E1182" s="37" t="n">
        <v>1</v>
      </c>
      <c r="F1182" s="37" t="n">
        <v>0</v>
      </c>
      <c r="G1182" s="37" t="n">
        <v>0</v>
      </c>
      <c r="H1182" s="37" t="n">
        <v>0</v>
      </c>
      <c r="I1182" s="37" t="n">
        <v>0</v>
      </c>
      <c r="J1182" s="40" t="n">
        <f aca="false">IF(C1182=0,"",D1182/C1182)</f>
        <v>0.909090909090909</v>
      </c>
    </row>
    <row r="1183" customFormat="false" ht="15" hidden="false" customHeight="false" outlineLevel="0" collapsed="false">
      <c r="A1183" s="37" t="s">
        <v>678</v>
      </c>
      <c r="B1183" s="37" t="s">
        <v>270</v>
      </c>
      <c r="C1183" s="37" t="n">
        <v>22</v>
      </c>
      <c r="D1183" s="37" t="n">
        <v>22</v>
      </c>
      <c r="E1183" s="37" t="n">
        <v>0</v>
      </c>
      <c r="F1183" s="37" t="n">
        <v>0</v>
      </c>
      <c r="G1183" s="37" t="n">
        <v>0</v>
      </c>
      <c r="H1183" s="37" t="n">
        <v>0</v>
      </c>
      <c r="I1183" s="37" t="n">
        <v>2</v>
      </c>
      <c r="J1183" s="40" t="n">
        <f aca="false">IF(C1183=0,"",D1183/C1183)</f>
        <v>1</v>
      </c>
    </row>
    <row r="1184" customFormat="false" ht="15" hidden="false" customHeight="false" outlineLevel="0" collapsed="false">
      <c r="A1184" s="37" t="s">
        <v>678</v>
      </c>
      <c r="B1184" s="37" t="s">
        <v>271</v>
      </c>
      <c r="C1184" s="37" t="n">
        <v>22</v>
      </c>
      <c r="D1184" s="37" t="n">
        <v>20</v>
      </c>
      <c r="E1184" s="37" t="n">
        <v>0</v>
      </c>
      <c r="F1184" s="37" t="n">
        <v>0</v>
      </c>
      <c r="G1184" s="37" t="n">
        <v>0</v>
      </c>
      <c r="H1184" s="37" t="n">
        <v>0</v>
      </c>
      <c r="I1184" s="37" t="n">
        <v>1</v>
      </c>
      <c r="J1184" s="40" t="n">
        <f aca="false">IF(C1184=0,"",D1184/C1184)</f>
        <v>0.909090909090909</v>
      </c>
    </row>
    <row r="1185" customFormat="false" ht="15" hidden="false" customHeight="false" outlineLevel="0" collapsed="false">
      <c r="A1185" s="37" t="s">
        <v>678</v>
      </c>
      <c r="B1185" s="37" t="s">
        <v>272</v>
      </c>
      <c r="C1185" s="37" t="n">
        <v>22</v>
      </c>
      <c r="D1185" s="37" t="n">
        <v>20</v>
      </c>
      <c r="E1185" s="37" t="n">
        <v>0</v>
      </c>
      <c r="F1185" s="37" t="n">
        <v>2</v>
      </c>
      <c r="G1185" s="37" t="n">
        <v>1</v>
      </c>
      <c r="H1185" s="37" t="n">
        <v>0</v>
      </c>
      <c r="I1185" s="37" t="n">
        <v>2</v>
      </c>
      <c r="J1185" s="40" t="n">
        <f aca="false">IF(C1185=0,"",D1185/C1185)</f>
        <v>0.909090909090909</v>
      </c>
    </row>
    <row r="1186" customFormat="false" ht="15" hidden="false" customHeight="false" outlineLevel="0" collapsed="false">
      <c r="A1186" s="37" t="s">
        <v>678</v>
      </c>
      <c r="B1186" s="37" t="s">
        <v>273</v>
      </c>
      <c r="C1186" s="37" t="n">
        <v>22</v>
      </c>
      <c r="D1186" s="37" t="n">
        <v>19</v>
      </c>
      <c r="E1186" s="37" t="n">
        <v>1</v>
      </c>
      <c r="F1186" s="37" t="n">
        <v>2</v>
      </c>
      <c r="G1186" s="37" t="n">
        <v>0</v>
      </c>
      <c r="H1186" s="37" t="n">
        <v>4</v>
      </c>
      <c r="I1186" s="37" t="n">
        <v>2</v>
      </c>
      <c r="J1186" s="40" t="n">
        <f aca="false">IF(C1186=0,"",D1186/C1186)</f>
        <v>0.863636363636364</v>
      </c>
    </row>
    <row r="1187" customFormat="false" ht="15" hidden="false" customHeight="false" outlineLevel="0" collapsed="false">
      <c r="A1187" s="37" t="s">
        <v>678</v>
      </c>
      <c r="B1187" s="37" t="s">
        <v>274</v>
      </c>
      <c r="C1187" s="37" t="n">
        <v>22</v>
      </c>
      <c r="D1187" s="37" t="n">
        <v>21</v>
      </c>
      <c r="E1187" s="37" t="n">
        <v>1</v>
      </c>
      <c r="F1187" s="37" t="n">
        <v>2</v>
      </c>
      <c r="G1187" s="37" t="n">
        <v>1</v>
      </c>
      <c r="H1187" s="37" t="n">
        <v>1</v>
      </c>
      <c r="I1187" s="37" t="n">
        <v>3</v>
      </c>
      <c r="J1187" s="40" t="n">
        <f aca="false">IF(C1187=0,"",D1187/C1187)</f>
        <v>0.954545454545455</v>
      </c>
    </row>
    <row r="1188" customFormat="false" ht="15" hidden="false" customHeight="false" outlineLevel="0" collapsed="false">
      <c r="A1188" s="37" t="s">
        <v>678</v>
      </c>
      <c r="B1188" s="37" t="s">
        <v>275</v>
      </c>
      <c r="C1188" s="37" t="n">
        <v>22</v>
      </c>
      <c r="D1188" s="37" t="n">
        <v>20</v>
      </c>
      <c r="E1188" s="37" t="n">
        <v>0</v>
      </c>
      <c r="F1188" s="37" t="n">
        <v>0</v>
      </c>
      <c r="G1188" s="37" t="n">
        <v>1</v>
      </c>
      <c r="H1188" s="37" t="n">
        <v>2</v>
      </c>
      <c r="I1188" s="37" t="n">
        <v>5</v>
      </c>
      <c r="J1188" s="40" t="n">
        <f aca="false">IF(C1188=0,"",D1188/C1188)</f>
        <v>0.909090909090909</v>
      </c>
    </row>
    <row r="1189" customFormat="false" ht="15" hidden="false" customHeight="false" outlineLevel="0" collapsed="false">
      <c r="A1189" s="37" t="s">
        <v>678</v>
      </c>
      <c r="B1189" s="37" t="s">
        <v>276</v>
      </c>
      <c r="C1189" s="37" t="n">
        <v>22</v>
      </c>
      <c r="D1189" s="37" t="n">
        <v>18</v>
      </c>
      <c r="E1189" s="37" t="n">
        <v>0</v>
      </c>
      <c r="F1189" s="37" t="n">
        <v>1</v>
      </c>
      <c r="G1189" s="37" t="n">
        <v>0</v>
      </c>
      <c r="H1189" s="37" t="n">
        <v>5</v>
      </c>
      <c r="I1189" s="37" t="n">
        <v>2</v>
      </c>
      <c r="J1189" s="40" t="n">
        <f aca="false">IF(C1189=0,"",D1189/C1189)</f>
        <v>0.818181818181818</v>
      </c>
    </row>
    <row r="1190" customFormat="false" ht="15" hidden="false" customHeight="false" outlineLevel="0" collapsed="false">
      <c r="A1190" s="37" t="s">
        <v>678</v>
      </c>
      <c r="B1190" s="37" t="s">
        <v>277</v>
      </c>
      <c r="C1190" s="37" t="n">
        <v>22</v>
      </c>
      <c r="D1190" s="37" t="n">
        <v>22</v>
      </c>
      <c r="E1190" s="37" t="n">
        <v>1</v>
      </c>
      <c r="F1190" s="37" t="n">
        <v>0</v>
      </c>
      <c r="G1190" s="37" t="n">
        <v>0</v>
      </c>
      <c r="H1190" s="37" t="n">
        <v>1</v>
      </c>
      <c r="I1190" s="37" t="n">
        <v>2</v>
      </c>
      <c r="J1190" s="40" t="n">
        <f aca="false">IF(C1190=0,"",D1190/C1190)</f>
        <v>1</v>
      </c>
    </row>
    <row r="1191" customFormat="false" ht="15" hidden="false" customHeight="false" outlineLevel="0" collapsed="false">
      <c r="A1191" s="37" t="s">
        <v>678</v>
      </c>
      <c r="B1191" s="37" t="s">
        <v>278</v>
      </c>
      <c r="C1191" s="37" t="n">
        <v>22</v>
      </c>
      <c r="D1191" s="37" t="n">
        <v>20</v>
      </c>
      <c r="E1191" s="37" t="n">
        <v>0</v>
      </c>
      <c r="F1191" s="37" t="n">
        <v>0</v>
      </c>
      <c r="G1191" s="37" t="n">
        <v>0</v>
      </c>
      <c r="H1191" s="37" t="n">
        <v>2</v>
      </c>
      <c r="I1191" s="37" t="n">
        <v>8</v>
      </c>
      <c r="J1191" s="40" t="n">
        <f aca="false">IF(C1191=0,"",D1191/C1191)</f>
        <v>0.909090909090909</v>
      </c>
    </row>
    <row r="1192" customFormat="false" ht="15" hidden="false" customHeight="false" outlineLevel="0" collapsed="false">
      <c r="A1192" s="37" t="s">
        <v>678</v>
      </c>
      <c r="B1192" s="37" t="s">
        <v>279</v>
      </c>
      <c r="C1192" s="37" t="n">
        <v>22</v>
      </c>
      <c r="D1192" s="37" t="n">
        <v>22</v>
      </c>
      <c r="E1192" s="37" t="n">
        <v>0</v>
      </c>
      <c r="F1192" s="37" t="n">
        <v>0</v>
      </c>
      <c r="G1192" s="37" t="n">
        <v>0</v>
      </c>
      <c r="H1192" s="37" t="n">
        <v>1</v>
      </c>
      <c r="I1192" s="37" t="n">
        <v>2</v>
      </c>
      <c r="J1192" s="40" t="n">
        <f aca="false">IF(C1192=0,"",D1192/C1192)</f>
        <v>1</v>
      </c>
    </row>
    <row r="1193" customFormat="false" ht="15" hidden="false" customHeight="false" outlineLevel="0" collapsed="false">
      <c r="A1193" s="37" t="s">
        <v>678</v>
      </c>
      <c r="B1193" s="37" t="s">
        <v>280</v>
      </c>
      <c r="C1193" s="37" t="n">
        <v>22</v>
      </c>
      <c r="D1193" s="37" t="n">
        <v>19</v>
      </c>
      <c r="E1193" s="37" t="n">
        <v>2</v>
      </c>
      <c r="F1193" s="37" t="n">
        <v>1</v>
      </c>
      <c r="G1193" s="37" t="n">
        <v>0</v>
      </c>
      <c r="H1193" s="37" t="n">
        <v>0</v>
      </c>
      <c r="I1193" s="37" t="n">
        <v>0</v>
      </c>
      <c r="J1193" s="40" t="n">
        <f aca="false">IF(C1193=0,"",D1193/C1193)</f>
        <v>0.863636363636364</v>
      </c>
    </row>
    <row r="1194" customFormat="false" ht="15" hidden="false" customHeight="false" outlineLevel="0" collapsed="false">
      <c r="A1194" s="37" t="s">
        <v>678</v>
      </c>
      <c r="B1194" s="37" t="s">
        <v>281</v>
      </c>
      <c r="C1194" s="37" t="n">
        <v>22</v>
      </c>
      <c r="D1194" s="37" t="n">
        <v>20</v>
      </c>
      <c r="E1194" s="37" t="n">
        <v>1</v>
      </c>
      <c r="F1194" s="37" t="n">
        <v>1</v>
      </c>
      <c r="G1194" s="37" t="n">
        <v>0</v>
      </c>
      <c r="H1194" s="37" t="n">
        <v>1</v>
      </c>
      <c r="I1194" s="37" t="n">
        <v>0</v>
      </c>
      <c r="J1194" s="40" t="n">
        <f aca="false">IF(C1194=0,"",D1194/C1194)</f>
        <v>0.909090909090909</v>
      </c>
    </row>
    <row r="1195" customFormat="false" ht="15" hidden="false" customHeight="false" outlineLevel="0" collapsed="false">
      <c r="A1195" s="37" t="s">
        <v>682</v>
      </c>
      <c r="B1195" s="37" t="s">
        <v>270</v>
      </c>
      <c r="C1195" s="37" t="n">
        <v>22</v>
      </c>
      <c r="D1195" s="37" t="n">
        <v>20</v>
      </c>
      <c r="E1195" s="37" t="n">
        <v>0</v>
      </c>
      <c r="F1195" s="37" t="n">
        <v>0</v>
      </c>
      <c r="G1195" s="37" t="n">
        <v>0</v>
      </c>
      <c r="H1195" s="37" t="n">
        <v>0</v>
      </c>
      <c r="I1195" s="37" t="n">
        <v>5</v>
      </c>
      <c r="J1195" s="40" t="n">
        <f aca="false">IF(C1195=0,"",D1195/C1195)</f>
        <v>0.909090909090909</v>
      </c>
    </row>
    <row r="1196" customFormat="false" ht="15" hidden="false" customHeight="false" outlineLevel="0" collapsed="false">
      <c r="A1196" s="37" t="s">
        <v>682</v>
      </c>
      <c r="B1196" s="37" t="s">
        <v>271</v>
      </c>
      <c r="C1196" s="37" t="n">
        <v>22</v>
      </c>
      <c r="D1196" s="37" t="n">
        <v>19</v>
      </c>
      <c r="E1196" s="37" t="n">
        <v>1</v>
      </c>
      <c r="F1196" s="37" t="n">
        <v>1</v>
      </c>
      <c r="G1196" s="37" t="n">
        <v>0</v>
      </c>
      <c r="H1196" s="37" t="n">
        <v>0</v>
      </c>
      <c r="I1196" s="37" t="n">
        <v>0</v>
      </c>
      <c r="J1196" s="40" t="n">
        <f aca="false">IF(C1196=0,"",D1196/C1196)</f>
        <v>0.863636363636364</v>
      </c>
    </row>
    <row r="1197" customFormat="false" ht="15" hidden="false" customHeight="false" outlineLevel="0" collapsed="false">
      <c r="A1197" s="37" t="s">
        <v>682</v>
      </c>
      <c r="B1197" s="37" t="s">
        <v>272</v>
      </c>
      <c r="C1197" s="37" t="n">
        <v>22</v>
      </c>
      <c r="D1197" s="37" t="n">
        <v>22</v>
      </c>
      <c r="E1197" s="37" t="n">
        <v>0</v>
      </c>
      <c r="F1197" s="37" t="n">
        <v>0</v>
      </c>
      <c r="G1197" s="37" t="n">
        <v>0</v>
      </c>
      <c r="H1197" s="37" t="n">
        <v>2</v>
      </c>
      <c r="I1197" s="37" t="n">
        <v>1</v>
      </c>
      <c r="J1197" s="40" t="n">
        <f aca="false">IF(C1197=0,"",D1197/C1197)</f>
        <v>1</v>
      </c>
    </row>
    <row r="1198" customFormat="false" ht="15" hidden="false" customHeight="false" outlineLevel="0" collapsed="false">
      <c r="A1198" s="37" t="s">
        <v>682</v>
      </c>
      <c r="B1198" s="37" t="s">
        <v>273</v>
      </c>
      <c r="C1198" s="37" t="n">
        <v>22</v>
      </c>
      <c r="D1198" s="37" t="n">
        <v>21</v>
      </c>
      <c r="E1198" s="37" t="n">
        <v>1</v>
      </c>
      <c r="F1198" s="37" t="n">
        <v>0</v>
      </c>
      <c r="G1198" s="37" t="n">
        <v>0</v>
      </c>
      <c r="H1198" s="37" t="n">
        <v>2</v>
      </c>
      <c r="I1198" s="37" t="n">
        <v>3</v>
      </c>
      <c r="J1198" s="40" t="n">
        <f aca="false">IF(C1198=0,"",D1198/C1198)</f>
        <v>0.954545454545455</v>
      </c>
    </row>
    <row r="1199" customFormat="false" ht="15" hidden="false" customHeight="false" outlineLevel="0" collapsed="false">
      <c r="A1199" s="37" t="s">
        <v>682</v>
      </c>
      <c r="B1199" s="37" t="s">
        <v>274</v>
      </c>
      <c r="C1199" s="37" t="n">
        <v>22</v>
      </c>
      <c r="D1199" s="37" t="n">
        <v>20</v>
      </c>
      <c r="E1199" s="37" t="n">
        <v>1</v>
      </c>
      <c r="F1199" s="37" t="n">
        <v>1</v>
      </c>
      <c r="G1199" s="37" t="n">
        <v>0</v>
      </c>
      <c r="H1199" s="37" t="n">
        <v>2</v>
      </c>
      <c r="I1199" s="37" t="n">
        <v>5</v>
      </c>
      <c r="J1199" s="40" t="n">
        <f aca="false">IF(C1199=0,"",D1199/C1199)</f>
        <v>0.909090909090909</v>
      </c>
    </row>
    <row r="1200" customFormat="false" ht="15" hidden="false" customHeight="false" outlineLevel="0" collapsed="false">
      <c r="A1200" s="37" t="s">
        <v>682</v>
      </c>
      <c r="B1200" s="37" t="s">
        <v>275</v>
      </c>
      <c r="C1200" s="37" t="n">
        <v>22</v>
      </c>
      <c r="D1200" s="37" t="n">
        <v>20</v>
      </c>
      <c r="E1200" s="37" t="n">
        <v>0</v>
      </c>
      <c r="F1200" s="37" t="n">
        <v>0</v>
      </c>
      <c r="G1200" s="37" t="n">
        <v>1</v>
      </c>
      <c r="H1200" s="37" t="n">
        <v>4</v>
      </c>
      <c r="I1200" s="37" t="n">
        <v>5</v>
      </c>
      <c r="J1200" s="40" t="n">
        <f aca="false">IF(C1200=0,"",D1200/C1200)</f>
        <v>0.909090909090909</v>
      </c>
    </row>
    <row r="1201" customFormat="false" ht="15" hidden="false" customHeight="false" outlineLevel="0" collapsed="false">
      <c r="A1201" s="37" t="s">
        <v>682</v>
      </c>
      <c r="B1201" s="37" t="s">
        <v>276</v>
      </c>
      <c r="C1201" s="37" t="n">
        <v>22</v>
      </c>
      <c r="D1201" s="37" t="n">
        <v>21</v>
      </c>
      <c r="E1201" s="37" t="n">
        <v>0</v>
      </c>
      <c r="F1201" s="37" t="n">
        <v>0</v>
      </c>
      <c r="G1201" s="37" t="n">
        <v>0</v>
      </c>
      <c r="H1201" s="37" t="n">
        <v>2</v>
      </c>
      <c r="I1201" s="37" t="n">
        <v>0</v>
      </c>
      <c r="J1201" s="40" t="n">
        <f aca="false">IF(C1201=0,"",D1201/C1201)</f>
        <v>0.954545454545455</v>
      </c>
    </row>
    <row r="1202" customFormat="false" ht="15" hidden="false" customHeight="false" outlineLevel="0" collapsed="false">
      <c r="A1202" s="37" t="s">
        <v>682</v>
      </c>
      <c r="B1202" s="37" t="s">
        <v>277</v>
      </c>
      <c r="C1202" s="37" t="n">
        <v>22</v>
      </c>
      <c r="D1202" s="37" t="n">
        <v>21</v>
      </c>
      <c r="E1202" s="37" t="n">
        <v>1</v>
      </c>
      <c r="F1202" s="37" t="n">
        <v>1</v>
      </c>
      <c r="G1202" s="37" t="n">
        <v>0</v>
      </c>
      <c r="H1202" s="37" t="n">
        <v>2</v>
      </c>
      <c r="I1202" s="37" t="n">
        <v>1</v>
      </c>
      <c r="J1202" s="40" t="n">
        <f aca="false">IF(C1202=0,"",D1202/C1202)</f>
        <v>0.954545454545455</v>
      </c>
    </row>
    <row r="1203" customFormat="false" ht="15" hidden="false" customHeight="false" outlineLevel="0" collapsed="false">
      <c r="A1203" s="37" t="s">
        <v>682</v>
      </c>
      <c r="B1203" s="37" t="s">
        <v>278</v>
      </c>
      <c r="C1203" s="37" t="n">
        <v>22</v>
      </c>
      <c r="D1203" s="37" t="n">
        <v>20</v>
      </c>
      <c r="E1203" s="37" t="n">
        <v>0</v>
      </c>
      <c r="F1203" s="37" t="n">
        <v>1</v>
      </c>
      <c r="G1203" s="37" t="n">
        <v>1</v>
      </c>
      <c r="H1203" s="37" t="n">
        <v>2</v>
      </c>
      <c r="I1203" s="37" t="n">
        <v>0</v>
      </c>
      <c r="J1203" s="40" t="n">
        <f aca="false">IF(C1203=0,"",D1203/C1203)</f>
        <v>0.909090909090909</v>
      </c>
    </row>
    <row r="1204" customFormat="false" ht="15" hidden="false" customHeight="false" outlineLevel="0" collapsed="false">
      <c r="A1204" s="37" t="s">
        <v>682</v>
      </c>
      <c r="B1204" s="37" t="s">
        <v>279</v>
      </c>
      <c r="C1204" s="37" t="n">
        <v>22</v>
      </c>
      <c r="D1204" s="37" t="n">
        <v>19</v>
      </c>
      <c r="E1204" s="37" t="n">
        <v>0</v>
      </c>
      <c r="F1204" s="37" t="n">
        <v>1</v>
      </c>
      <c r="G1204" s="37" t="n">
        <v>0</v>
      </c>
      <c r="H1204" s="37" t="n">
        <v>1</v>
      </c>
      <c r="I1204" s="37" t="n">
        <v>3</v>
      </c>
      <c r="J1204" s="40" t="n">
        <f aca="false">IF(C1204=0,"",D1204/C1204)</f>
        <v>0.863636363636364</v>
      </c>
    </row>
    <row r="1205" customFormat="false" ht="15" hidden="false" customHeight="false" outlineLevel="0" collapsed="false">
      <c r="A1205" s="37" t="s">
        <v>682</v>
      </c>
      <c r="B1205" s="37" t="s">
        <v>280</v>
      </c>
      <c r="C1205" s="37" t="n">
        <v>22</v>
      </c>
      <c r="D1205" s="37" t="n">
        <v>20</v>
      </c>
      <c r="E1205" s="37" t="n">
        <v>0</v>
      </c>
      <c r="F1205" s="37" t="n">
        <v>1</v>
      </c>
      <c r="G1205" s="37" t="n">
        <v>0</v>
      </c>
      <c r="H1205" s="37" t="n">
        <v>1</v>
      </c>
      <c r="I1205" s="37" t="n">
        <v>3</v>
      </c>
      <c r="J1205" s="40" t="n">
        <f aca="false">IF(C1205=0,"",D1205/C1205)</f>
        <v>0.909090909090909</v>
      </c>
    </row>
    <row r="1206" customFormat="false" ht="15" hidden="false" customHeight="false" outlineLevel="0" collapsed="false">
      <c r="A1206" s="37" t="s">
        <v>682</v>
      </c>
      <c r="B1206" s="37" t="s">
        <v>281</v>
      </c>
      <c r="C1206" s="37" t="n">
        <v>22</v>
      </c>
      <c r="D1206" s="37" t="n">
        <v>22</v>
      </c>
      <c r="E1206" s="37" t="n">
        <v>0</v>
      </c>
      <c r="F1206" s="37" t="n">
        <v>0</v>
      </c>
      <c r="G1206" s="37" t="n">
        <v>1</v>
      </c>
      <c r="H1206" s="37" t="n">
        <v>1</v>
      </c>
      <c r="I1206" s="37" t="n">
        <v>4</v>
      </c>
      <c r="J1206" s="40" t="n">
        <f aca="false">IF(C1206=0,"",D1206/C1206)</f>
        <v>1</v>
      </c>
    </row>
    <row r="1207" customFormat="false" ht="15" hidden="false" customHeight="false" outlineLevel="0" collapsed="false">
      <c r="A1207" s="37" t="s">
        <v>684</v>
      </c>
      <c r="B1207" s="37" t="s">
        <v>270</v>
      </c>
      <c r="C1207" s="37" t="n">
        <v>22</v>
      </c>
      <c r="D1207" s="37" t="n">
        <v>20</v>
      </c>
      <c r="E1207" s="37" t="n">
        <v>1</v>
      </c>
      <c r="F1207" s="37" t="n">
        <v>4</v>
      </c>
      <c r="G1207" s="37" t="n">
        <v>0</v>
      </c>
      <c r="H1207" s="37" t="n">
        <v>1</v>
      </c>
      <c r="I1207" s="37" t="n">
        <v>0</v>
      </c>
      <c r="J1207" s="40" t="n">
        <f aca="false">IF(C1207=0,"",D1207/C1207)</f>
        <v>0.909090909090909</v>
      </c>
    </row>
    <row r="1208" customFormat="false" ht="15" hidden="false" customHeight="false" outlineLevel="0" collapsed="false">
      <c r="A1208" s="37" t="s">
        <v>684</v>
      </c>
      <c r="B1208" s="37" t="s">
        <v>271</v>
      </c>
      <c r="C1208" s="37" t="n">
        <v>22</v>
      </c>
      <c r="D1208" s="37" t="n">
        <v>21</v>
      </c>
      <c r="E1208" s="37" t="n">
        <v>0</v>
      </c>
      <c r="F1208" s="37" t="n">
        <v>1</v>
      </c>
      <c r="G1208" s="37" t="n">
        <v>0</v>
      </c>
      <c r="H1208" s="37" t="n">
        <v>0</v>
      </c>
      <c r="I1208" s="37" t="n">
        <v>7</v>
      </c>
      <c r="J1208" s="40" t="n">
        <f aca="false">IF(C1208=0,"",D1208/C1208)</f>
        <v>0.954545454545455</v>
      </c>
    </row>
    <row r="1209" customFormat="false" ht="15" hidden="false" customHeight="false" outlineLevel="0" collapsed="false">
      <c r="A1209" s="37" t="s">
        <v>684</v>
      </c>
      <c r="B1209" s="37" t="s">
        <v>272</v>
      </c>
      <c r="C1209" s="37" t="n">
        <v>22</v>
      </c>
      <c r="D1209" s="37" t="n">
        <v>22</v>
      </c>
      <c r="E1209" s="37" t="n">
        <v>0</v>
      </c>
      <c r="F1209" s="37" t="n">
        <v>0</v>
      </c>
      <c r="G1209" s="37" t="n">
        <v>1</v>
      </c>
      <c r="H1209" s="37" t="n">
        <v>1</v>
      </c>
      <c r="I1209" s="37" t="n">
        <v>0</v>
      </c>
      <c r="J1209" s="40" t="n">
        <f aca="false">IF(C1209=0,"",D1209/C1209)</f>
        <v>1</v>
      </c>
    </row>
    <row r="1210" customFormat="false" ht="15" hidden="false" customHeight="false" outlineLevel="0" collapsed="false">
      <c r="A1210" s="37" t="s">
        <v>684</v>
      </c>
      <c r="B1210" s="37" t="s">
        <v>273</v>
      </c>
      <c r="C1210" s="37" t="n">
        <v>22</v>
      </c>
      <c r="D1210" s="37" t="n">
        <v>22</v>
      </c>
      <c r="E1210" s="37" t="n">
        <v>0</v>
      </c>
      <c r="F1210" s="37" t="n">
        <v>1</v>
      </c>
      <c r="G1210" s="37" t="n">
        <v>0</v>
      </c>
      <c r="H1210" s="37" t="n">
        <v>1</v>
      </c>
      <c r="I1210" s="37" t="n">
        <v>0</v>
      </c>
      <c r="J1210" s="40" t="n">
        <f aca="false">IF(C1210=0,"",D1210/C1210)</f>
        <v>1</v>
      </c>
    </row>
    <row r="1211" customFormat="false" ht="15" hidden="false" customHeight="false" outlineLevel="0" collapsed="false">
      <c r="A1211" s="37" t="s">
        <v>684</v>
      </c>
      <c r="B1211" s="37" t="s">
        <v>274</v>
      </c>
      <c r="C1211" s="37" t="n">
        <v>22</v>
      </c>
      <c r="D1211" s="37" t="n">
        <v>22</v>
      </c>
      <c r="E1211" s="37" t="n">
        <v>1</v>
      </c>
      <c r="F1211" s="37" t="n">
        <v>0</v>
      </c>
      <c r="G1211" s="37" t="n">
        <v>0</v>
      </c>
      <c r="H1211" s="37" t="n">
        <v>0</v>
      </c>
      <c r="I1211" s="37" t="n">
        <v>0</v>
      </c>
      <c r="J1211" s="40" t="n">
        <f aca="false">IF(C1211=0,"",D1211/C1211)</f>
        <v>1</v>
      </c>
    </row>
    <row r="1212" customFormat="false" ht="15" hidden="false" customHeight="false" outlineLevel="0" collapsed="false">
      <c r="A1212" s="37" t="s">
        <v>684</v>
      </c>
      <c r="B1212" s="37" t="s">
        <v>275</v>
      </c>
      <c r="C1212" s="37" t="n">
        <v>22</v>
      </c>
      <c r="D1212" s="37" t="n">
        <v>22</v>
      </c>
      <c r="E1212" s="37" t="n">
        <v>0</v>
      </c>
      <c r="F1212" s="37" t="n">
        <v>1</v>
      </c>
      <c r="G1212" s="37" t="n">
        <v>0</v>
      </c>
      <c r="H1212" s="37" t="n">
        <v>3</v>
      </c>
      <c r="I1212" s="37" t="n">
        <v>1</v>
      </c>
      <c r="J1212" s="40" t="n">
        <f aca="false">IF(C1212=0,"",D1212/C1212)</f>
        <v>1</v>
      </c>
    </row>
    <row r="1213" customFormat="false" ht="15" hidden="false" customHeight="false" outlineLevel="0" collapsed="false">
      <c r="A1213" s="37" t="s">
        <v>684</v>
      </c>
      <c r="B1213" s="37" t="s">
        <v>276</v>
      </c>
      <c r="C1213" s="37" t="n">
        <v>22</v>
      </c>
      <c r="D1213" s="37" t="n">
        <v>19</v>
      </c>
      <c r="E1213" s="37" t="n">
        <v>1</v>
      </c>
      <c r="F1213" s="37" t="n">
        <v>0</v>
      </c>
      <c r="G1213" s="37" t="n">
        <v>0</v>
      </c>
      <c r="H1213" s="37" t="n">
        <v>4</v>
      </c>
      <c r="I1213" s="37" t="n">
        <v>1</v>
      </c>
      <c r="J1213" s="40" t="n">
        <f aca="false">IF(C1213=0,"",D1213/C1213)</f>
        <v>0.863636363636364</v>
      </c>
    </row>
    <row r="1214" customFormat="false" ht="15" hidden="false" customHeight="false" outlineLevel="0" collapsed="false">
      <c r="A1214" s="37" t="s">
        <v>684</v>
      </c>
      <c r="B1214" s="37" t="s">
        <v>277</v>
      </c>
      <c r="C1214" s="37" t="n">
        <v>22</v>
      </c>
      <c r="D1214" s="37" t="n">
        <v>21</v>
      </c>
      <c r="E1214" s="37" t="n">
        <v>0</v>
      </c>
      <c r="F1214" s="37" t="n">
        <v>0</v>
      </c>
      <c r="G1214" s="37" t="n">
        <v>0</v>
      </c>
      <c r="H1214" s="37" t="n">
        <v>0</v>
      </c>
      <c r="I1214" s="37" t="n">
        <v>1</v>
      </c>
      <c r="J1214" s="40" t="n">
        <f aca="false">IF(C1214=0,"",D1214/C1214)</f>
        <v>0.954545454545455</v>
      </c>
    </row>
    <row r="1215" customFormat="false" ht="15" hidden="false" customHeight="false" outlineLevel="0" collapsed="false">
      <c r="A1215" s="37" t="s">
        <v>684</v>
      </c>
      <c r="B1215" s="37" t="s">
        <v>278</v>
      </c>
      <c r="C1215" s="37" t="n">
        <v>22</v>
      </c>
      <c r="D1215" s="37" t="n">
        <v>18</v>
      </c>
      <c r="E1215" s="37" t="n">
        <v>0</v>
      </c>
      <c r="F1215" s="37" t="n">
        <v>1</v>
      </c>
      <c r="G1215" s="37" t="n">
        <v>0</v>
      </c>
      <c r="H1215" s="37" t="n">
        <v>1</v>
      </c>
      <c r="I1215" s="37" t="n">
        <v>0</v>
      </c>
      <c r="J1215" s="40" t="n">
        <f aca="false">IF(C1215=0,"",D1215/C1215)</f>
        <v>0.818181818181818</v>
      </c>
    </row>
    <row r="1216" customFormat="false" ht="15" hidden="false" customHeight="false" outlineLevel="0" collapsed="false">
      <c r="A1216" s="37" t="s">
        <v>684</v>
      </c>
      <c r="B1216" s="37" t="s">
        <v>279</v>
      </c>
      <c r="C1216" s="37" t="n">
        <v>22</v>
      </c>
      <c r="D1216" s="37" t="n">
        <v>21</v>
      </c>
      <c r="E1216" s="37" t="n">
        <v>0</v>
      </c>
      <c r="F1216" s="37" t="n">
        <v>1</v>
      </c>
      <c r="G1216" s="37" t="n">
        <v>1</v>
      </c>
      <c r="H1216" s="37" t="n">
        <v>1</v>
      </c>
      <c r="I1216" s="37" t="n">
        <v>1</v>
      </c>
      <c r="J1216" s="40" t="n">
        <f aca="false">IF(C1216=0,"",D1216/C1216)</f>
        <v>0.954545454545455</v>
      </c>
    </row>
    <row r="1217" customFormat="false" ht="15" hidden="false" customHeight="false" outlineLevel="0" collapsed="false">
      <c r="A1217" s="37" t="s">
        <v>684</v>
      </c>
      <c r="B1217" s="37" t="s">
        <v>280</v>
      </c>
      <c r="C1217" s="37" t="n">
        <v>22</v>
      </c>
      <c r="D1217" s="37" t="n">
        <v>21</v>
      </c>
      <c r="E1217" s="37" t="n">
        <v>1</v>
      </c>
      <c r="F1217" s="37" t="n">
        <v>0</v>
      </c>
      <c r="G1217" s="37" t="n">
        <v>1</v>
      </c>
      <c r="H1217" s="37" t="n">
        <v>2</v>
      </c>
      <c r="I1217" s="37" t="n">
        <v>5</v>
      </c>
      <c r="J1217" s="40" t="n">
        <f aca="false">IF(C1217=0,"",D1217/C1217)</f>
        <v>0.954545454545455</v>
      </c>
    </row>
    <row r="1218" customFormat="false" ht="15" hidden="false" customHeight="false" outlineLevel="0" collapsed="false">
      <c r="A1218" s="37" t="s">
        <v>684</v>
      </c>
      <c r="B1218" s="37" t="s">
        <v>281</v>
      </c>
      <c r="C1218" s="37" t="n">
        <v>22</v>
      </c>
      <c r="D1218" s="37" t="n">
        <v>19</v>
      </c>
      <c r="E1218" s="37" t="n">
        <v>1</v>
      </c>
      <c r="F1218" s="37" t="n">
        <v>2</v>
      </c>
      <c r="G1218" s="37" t="n">
        <v>1</v>
      </c>
      <c r="H1218" s="37" t="n">
        <v>2</v>
      </c>
      <c r="I1218" s="37" t="n">
        <v>2</v>
      </c>
      <c r="J1218" s="40" t="n">
        <f aca="false">IF(C1218=0,"",D1218/C1218)</f>
        <v>0.863636363636364</v>
      </c>
    </row>
    <row r="1219" customFormat="false" ht="15" hidden="false" customHeight="false" outlineLevel="0" collapsed="false">
      <c r="A1219" s="37" t="s">
        <v>686</v>
      </c>
      <c r="B1219" s="37" t="s">
        <v>270</v>
      </c>
      <c r="C1219" s="37" t="n">
        <v>22</v>
      </c>
      <c r="D1219" s="37" t="n">
        <v>21</v>
      </c>
      <c r="E1219" s="37" t="n">
        <v>2</v>
      </c>
      <c r="F1219" s="37" t="n">
        <v>0</v>
      </c>
      <c r="G1219" s="37" t="n">
        <v>1</v>
      </c>
      <c r="H1219" s="37" t="n">
        <v>2</v>
      </c>
      <c r="I1219" s="37" t="n">
        <v>4</v>
      </c>
      <c r="J1219" s="40" t="n">
        <f aca="false">IF(C1219=0,"",D1219/C1219)</f>
        <v>0.954545454545455</v>
      </c>
    </row>
    <row r="1220" customFormat="false" ht="15" hidden="false" customHeight="false" outlineLevel="0" collapsed="false">
      <c r="A1220" s="37" t="s">
        <v>686</v>
      </c>
      <c r="B1220" s="37" t="s">
        <v>271</v>
      </c>
      <c r="C1220" s="37" t="n">
        <v>22</v>
      </c>
      <c r="D1220" s="37" t="n">
        <v>19</v>
      </c>
      <c r="E1220" s="37" t="n">
        <v>0</v>
      </c>
      <c r="F1220" s="37" t="n">
        <v>2</v>
      </c>
      <c r="G1220" s="37" t="n">
        <v>0</v>
      </c>
      <c r="H1220" s="37" t="n">
        <v>0</v>
      </c>
      <c r="I1220" s="37" t="n">
        <v>1</v>
      </c>
      <c r="J1220" s="40" t="n">
        <f aca="false">IF(C1220=0,"",D1220/C1220)</f>
        <v>0.863636363636364</v>
      </c>
    </row>
    <row r="1221" customFormat="false" ht="15" hidden="false" customHeight="false" outlineLevel="0" collapsed="false">
      <c r="A1221" s="37" t="s">
        <v>686</v>
      </c>
      <c r="B1221" s="37" t="s">
        <v>272</v>
      </c>
      <c r="C1221" s="37" t="n">
        <v>22</v>
      </c>
      <c r="D1221" s="37" t="n">
        <v>19</v>
      </c>
      <c r="E1221" s="37" t="n">
        <v>0</v>
      </c>
      <c r="F1221" s="37" t="n">
        <v>0</v>
      </c>
      <c r="G1221" s="37" t="n">
        <v>0</v>
      </c>
      <c r="H1221" s="37" t="n">
        <v>1</v>
      </c>
      <c r="I1221" s="37" t="n">
        <v>8</v>
      </c>
      <c r="J1221" s="40" t="n">
        <f aca="false">IF(C1221=0,"",D1221/C1221)</f>
        <v>0.863636363636364</v>
      </c>
    </row>
    <row r="1222" customFormat="false" ht="15" hidden="false" customHeight="false" outlineLevel="0" collapsed="false">
      <c r="A1222" s="37" t="s">
        <v>686</v>
      </c>
      <c r="B1222" s="37" t="s">
        <v>273</v>
      </c>
      <c r="C1222" s="37" t="n">
        <v>22</v>
      </c>
      <c r="D1222" s="37" t="n">
        <v>20</v>
      </c>
      <c r="E1222" s="37" t="n">
        <v>2</v>
      </c>
      <c r="F1222" s="37" t="n">
        <v>0</v>
      </c>
      <c r="G1222" s="37" t="n">
        <v>0</v>
      </c>
      <c r="H1222" s="37" t="n">
        <v>1</v>
      </c>
      <c r="I1222" s="37" t="n">
        <v>0</v>
      </c>
      <c r="J1222" s="40" t="n">
        <f aca="false">IF(C1222=0,"",D1222/C1222)</f>
        <v>0.909090909090909</v>
      </c>
    </row>
    <row r="1223" customFormat="false" ht="15" hidden="false" customHeight="false" outlineLevel="0" collapsed="false">
      <c r="A1223" s="37" t="s">
        <v>686</v>
      </c>
      <c r="B1223" s="37" t="s">
        <v>274</v>
      </c>
      <c r="C1223" s="37" t="n">
        <v>22</v>
      </c>
      <c r="D1223" s="37" t="n">
        <v>21</v>
      </c>
      <c r="E1223" s="37" t="n">
        <v>0</v>
      </c>
      <c r="F1223" s="37" t="n">
        <v>2</v>
      </c>
      <c r="G1223" s="37" t="n">
        <v>0</v>
      </c>
      <c r="H1223" s="37" t="n">
        <v>2</v>
      </c>
      <c r="I1223" s="37" t="n">
        <v>0</v>
      </c>
      <c r="J1223" s="40" t="n">
        <f aca="false">IF(C1223=0,"",D1223/C1223)</f>
        <v>0.954545454545455</v>
      </c>
    </row>
    <row r="1224" customFormat="false" ht="15" hidden="false" customHeight="false" outlineLevel="0" collapsed="false">
      <c r="A1224" s="37" t="s">
        <v>686</v>
      </c>
      <c r="B1224" s="37" t="s">
        <v>275</v>
      </c>
      <c r="C1224" s="37" t="n">
        <v>22</v>
      </c>
      <c r="D1224" s="37" t="n">
        <v>21</v>
      </c>
      <c r="E1224" s="37" t="n">
        <v>1</v>
      </c>
      <c r="F1224" s="37" t="n">
        <v>1</v>
      </c>
      <c r="G1224" s="37" t="n">
        <v>0</v>
      </c>
      <c r="H1224" s="37" t="n">
        <v>2</v>
      </c>
      <c r="I1224" s="37" t="n">
        <v>1</v>
      </c>
      <c r="J1224" s="40" t="n">
        <f aca="false">IF(C1224=0,"",D1224/C1224)</f>
        <v>0.954545454545455</v>
      </c>
    </row>
    <row r="1225" customFormat="false" ht="15" hidden="false" customHeight="false" outlineLevel="0" collapsed="false">
      <c r="A1225" s="37" t="s">
        <v>686</v>
      </c>
      <c r="B1225" s="37" t="s">
        <v>276</v>
      </c>
      <c r="C1225" s="37" t="n">
        <v>22</v>
      </c>
      <c r="D1225" s="37" t="n">
        <v>21</v>
      </c>
      <c r="E1225" s="37" t="n">
        <v>1</v>
      </c>
      <c r="F1225" s="37" t="n">
        <v>0</v>
      </c>
      <c r="G1225" s="37" t="n">
        <v>2</v>
      </c>
      <c r="H1225" s="37" t="n">
        <v>2</v>
      </c>
      <c r="I1225" s="37" t="n">
        <v>2</v>
      </c>
      <c r="J1225" s="40" t="n">
        <f aca="false">IF(C1225=0,"",D1225/C1225)</f>
        <v>0.954545454545455</v>
      </c>
    </row>
    <row r="1226" customFormat="false" ht="15" hidden="false" customHeight="false" outlineLevel="0" collapsed="false">
      <c r="A1226" s="37" t="s">
        <v>686</v>
      </c>
      <c r="B1226" s="37" t="s">
        <v>277</v>
      </c>
      <c r="C1226" s="37" t="n">
        <v>22</v>
      </c>
      <c r="D1226" s="37" t="n">
        <v>20</v>
      </c>
      <c r="E1226" s="37" t="n">
        <v>0</v>
      </c>
      <c r="F1226" s="37" t="n">
        <v>0</v>
      </c>
      <c r="G1226" s="37" t="n">
        <v>0</v>
      </c>
      <c r="H1226" s="37" t="n">
        <v>6</v>
      </c>
      <c r="I1226" s="37" t="n">
        <v>2</v>
      </c>
      <c r="J1226" s="40" t="n">
        <f aca="false">IF(C1226=0,"",D1226/C1226)</f>
        <v>0.909090909090909</v>
      </c>
    </row>
    <row r="1227" customFormat="false" ht="15" hidden="false" customHeight="false" outlineLevel="0" collapsed="false">
      <c r="A1227" s="37" t="s">
        <v>686</v>
      </c>
      <c r="B1227" s="37" t="s">
        <v>278</v>
      </c>
      <c r="C1227" s="37" t="n">
        <v>22</v>
      </c>
      <c r="D1227" s="37" t="n">
        <v>19</v>
      </c>
      <c r="E1227" s="37" t="n">
        <v>0</v>
      </c>
      <c r="F1227" s="37" t="n">
        <v>2</v>
      </c>
      <c r="G1227" s="37" t="n">
        <v>0</v>
      </c>
      <c r="H1227" s="37" t="n">
        <v>0</v>
      </c>
      <c r="I1227" s="37" t="n">
        <v>0</v>
      </c>
      <c r="J1227" s="40" t="n">
        <f aca="false">IF(C1227=0,"",D1227/C1227)</f>
        <v>0.863636363636364</v>
      </c>
    </row>
    <row r="1228" customFormat="false" ht="15" hidden="false" customHeight="false" outlineLevel="0" collapsed="false">
      <c r="A1228" s="37" t="s">
        <v>686</v>
      </c>
      <c r="B1228" s="37" t="s">
        <v>279</v>
      </c>
      <c r="C1228" s="37" t="n">
        <v>22</v>
      </c>
      <c r="D1228" s="37" t="n">
        <v>20</v>
      </c>
      <c r="E1228" s="37" t="n">
        <v>0</v>
      </c>
      <c r="F1228" s="37" t="n">
        <v>1</v>
      </c>
      <c r="G1228" s="37" t="n">
        <v>0</v>
      </c>
      <c r="H1228" s="37" t="n">
        <v>3</v>
      </c>
      <c r="I1228" s="37" t="n">
        <v>0</v>
      </c>
      <c r="J1228" s="40" t="n">
        <f aca="false">IF(C1228=0,"",D1228/C1228)</f>
        <v>0.909090909090909</v>
      </c>
    </row>
    <row r="1229" customFormat="false" ht="15" hidden="false" customHeight="false" outlineLevel="0" collapsed="false">
      <c r="A1229" s="37" t="s">
        <v>686</v>
      </c>
      <c r="B1229" s="37" t="s">
        <v>280</v>
      </c>
      <c r="C1229" s="37" t="n">
        <v>22</v>
      </c>
      <c r="D1229" s="37" t="n">
        <v>22</v>
      </c>
      <c r="E1229" s="37" t="n">
        <v>1</v>
      </c>
      <c r="F1229" s="37" t="n">
        <v>2</v>
      </c>
      <c r="G1229" s="37" t="n">
        <v>0</v>
      </c>
      <c r="H1229" s="37" t="n">
        <v>1</v>
      </c>
      <c r="I1229" s="37" t="n">
        <v>2</v>
      </c>
      <c r="J1229" s="40" t="n">
        <f aca="false">IF(C1229=0,"",D1229/C1229)</f>
        <v>1</v>
      </c>
    </row>
    <row r="1230" customFormat="false" ht="15" hidden="false" customHeight="false" outlineLevel="0" collapsed="false">
      <c r="A1230" s="37" t="s">
        <v>686</v>
      </c>
      <c r="B1230" s="37" t="s">
        <v>281</v>
      </c>
      <c r="C1230" s="37" t="n">
        <v>22</v>
      </c>
      <c r="D1230" s="37" t="n">
        <v>21</v>
      </c>
      <c r="E1230" s="37" t="n">
        <v>0</v>
      </c>
      <c r="F1230" s="37" t="n">
        <v>1</v>
      </c>
      <c r="G1230" s="37" t="n">
        <v>1</v>
      </c>
      <c r="H1230" s="37" t="n">
        <v>0</v>
      </c>
      <c r="I1230" s="37" t="n">
        <v>0</v>
      </c>
      <c r="J1230" s="40" t="n">
        <f aca="false">IF(C1230=0,"",D1230/C1230)</f>
        <v>0.954545454545455</v>
      </c>
    </row>
    <row r="1231" customFormat="false" ht="15" hidden="false" customHeight="false" outlineLevel="0" collapsed="false">
      <c r="A1231" s="37" t="s">
        <v>688</v>
      </c>
      <c r="B1231" s="37" t="s">
        <v>270</v>
      </c>
      <c r="C1231" s="37" t="n">
        <v>22</v>
      </c>
      <c r="D1231" s="37" t="n">
        <v>20</v>
      </c>
      <c r="E1231" s="37" t="n">
        <v>1</v>
      </c>
      <c r="F1231" s="37" t="n">
        <v>0</v>
      </c>
      <c r="G1231" s="37" t="n">
        <v>0</v>
      </c>
      <c r="H1231" s="37" t="n">
        <v>1</v>
      </c>
      <c r="I1231" s="37" t="n">
        <v>4</v>
      </c>
      <c r="J1231" s="40" t="n">
        <f aca="false">IF(C1231=0,"",D1231/C1231)</f>
        <v>0.909090909090909</v>
      </c>
    </row>
    <row r="1232" customFormat="false" ht="15" hidden="false" customHeight="false" outlineLevel="0" collapsed="false">
      <c r="A1232" s="37" t="s">
        <v>688</v>
      </c>
      <c r="B1232" s="37" t="s">
        <v>271</v>
      </c>
      <c r="C1232" s="37" t="n">
        <v>22</v>
      </c>
      <c r="D1232" s="37" t="n">
        <v>19</v>
      </c>
      <c r="E1232" s="37" t="n">
        <v>1</v>
      </c>
      <c r="F1232" s="37" t="n">
        <v>1</v>
      </c>
      <c r="G1232" s="37" t="n">
        <v>0</v>
      </c>
      <c r="H1232" s="37" t="n">
        <v>4</v>
      </c>
      <c r="I1232" s="37" t="n">
        <v>3</v>
      </c>
      <c r="J1232" s="40" t="n">
        <f aca="false">IF(C1232=0,"",D1232/C1232)</f>
        <v>0.863636363636364</v>
      </c>
    </row>
    <row r="1233" customFormat="false" ht="15" hidden="false" customHeight="false" outlineLevel="0" collapsed="false">
      <c r="A1233" s="37" t="s">
        <v>688</v>
      </c>
      <c r="B1233" s="37" t="s">
        <v>272</v>
      </c>
      <c r="C1233" s="37" t="n">
        <v>22</v>
      </c>
      <c r="D1233" s="37" t="n">
        <v>22</v>
      </c>
      <c r="E1233" s="37" t="n">
        <v>0</v>
      </c>
      <c r="F1233" s="37" t="n">
        <v>0</v>
      </c>
      <c r="G1233" s="37" t="n">
        <v>0</v>
      </c>
      <c r="H1233" s="37" t="n">
        <v>2</v>
      </c>
      <c r="I1233" s="37" t="n">
        <v>0</v>
      </c>
      <c r="J1233" s="40" t="n">
        <f aca="false">IF(C1233=0,"",D1233/C1233)</f>
        <v>1</v>
      </c>
    </row>
    <row r="1234" customFormat="false" ht="15" hidden="false" customHeight="false" outlineLevel="0" collapsed="false">
      <c r="A1234" s="37" t="s">
        <v>688</v>
      </c>
      <c r="B1234" s="37" t="s">
        <v>273</v>
      </c>
      <c r="C1234" s="37" t="n">
        <v>22</v>
      </c>
      <c r="D1234" s="37" t="n">
        <v>20</v>
      </c>
      <c r="E1234" s="37" t="n">
        <v>0</v>
      </c>
      <c r="F1234" s="37" t="n">
        <v>0</v>
      </c>
      <c r="G1234" s="37" t="n">
        <v>0</v>
      </c>
      <c r="H1234" s="37" t="n">
        <v>1</v>
      </c>
      <c r="I1234" s="37" t="n">
        <v>0</v>
      </c>
      <c r="J1234" s="40" t="n">
        <f aca="false">IF(C1234=0,"",D1234/C1234)</f>
        <v>0.909090909090909</v>
      </c>
    </row>
    <row r="1235" customFormat="false" ht="15" hidden="false" customHeight="false" outlineLevel="0" collapsed="false">
      <c r="A1235" s="37" t="s">
        <v>688</v>
      </c>
      <c r="B1235" s="37" t="s">
        <v>274</v>
      </c>
      <c r="C1235" s="37" t="n">
        <v>22</v>
      </c>
      <c r="D1235" s="37" t="n">
        <v>19</v>
      </c>
      <c r="E1235" s="37" t="n">
        <v>1</v>
      </c>
      <c r="F1235" s="37" t="n">
        <v>0</v>
      </c>
      <c r="G1235" s="37" t="n">
        <v>1</v>
      </c>
      <c r="H1235" s="37" t="n">
        <v>2</v>
      </c>
      <c r="I1235" s="37" t="n">
        <v>3</v>
      </c>
      <c r="J1235" s="40" t="n">
        <f aca="false">IF(C1235=0,"",D1235/C1235)</f>
        <v>0.863636363636364</v>
      </c>
    </row>
    <row r="1236" customFormat="false" ht="15" hidden="false" customHeight="false" outlineLevel="0" collapsed="false">
      <c r="A1236" s="37" t="s">
        <v>688</v>
      </c>
      <c r="B1236" s="37" t="s">
        <v>275</v>
      </c>
      <c r="C1236" s="37" t="n">
        <v>22</v>
      </c>
      <c r="D1236" s="37" t="n">
        <v>21</v>
      </c>
      <c r="E1236" s="37" t="n">
        <v>0</v>
      </c>
      <c r="F1236" s="37" t="n">
        <v>1</v>
      </c>
      <c r="G1236" s="37" t="n">
        <v>0</v>
      </c>
      <c r="H1236" s="37" t="n">
        <v>2</v>
      </c>
      <c r="I1236" s="37" t="n">
        <v>1</v>
      </c>
      <c r="J1236" s="40" t="n">
        <f aca="false">IF(C1236=0,"",D1236/C1236)</f>
        <v>0.954545454545455</v>
      </c>
    </row>
    <row r="1237" customFormat="false" ht="15" hidden="false" customHeight="false" outlineLevel="0" collapsed="false">
      <c r="A1237" s="37" t="s">
        <v>688</v>
      </c>
      <c r="B1237" s="37" t="s">
        <v>276</v>
      </c>
      <c r="C1237" s="37" t="n">
        <v>22</v>
      </c>
      <c r="D1237" s="37" t="n">
        <v>22</v>
      </c>
      <c r="E1237" s="37" t="n">
        <v>1</v>
      </c>
      <c r="F1237" s="37" t="n">
        <v>1</v>
      </c>
      <c r="G1237" s="37" t="n">
        <v>0</v>
      </c>
      <c r="H1237" s="37" t="n">
        <v>4</v>
      </c>
      <c r="I1237" s="37" t="n">
        <v>2</v>
      </c>
      <c r="J1237" s="40" t="n">
        <f aca="false">IF(C1237=0,"",D1237/C1237)</f>
        <v>1</v>
      </c>
    </row>
    <row r="1238" customFormat="false" ht="15" hidden="false" customHeight="false" outlineLevel="0" collapsed="false">
      <c r="A1238" s="37" t="s">
        <v>688</v>
      </c>
      <c r="B1238" s="37" t="s">
        <v>277</v>
      </c>
      <c r="C1238" s="37" t="n">
        <v>22</v>
      </c>
      <c r="D1238" s="37" t="n">
        <v>21</v>
      </c>
      <c r="E1238" s="37" t="n">
        <v>1</v>
      </c>
      <c r="F1238" s="37" t="n">
        <v>0</v>
      </c>
      <c r="G1238" s="37" t="n">
        <v>0</v>
      </c>
      <c r="H1238" s="37" t="n">
        <v>1</v>
      </c>
      <c r="I1238" s="37" t="n">
        <v>1</v>
      </c>
      <c r="J1238" s="40" t="n">
        <f aca="false">IF(C1238=0,"",D1238/C1238)</f>
        <v>0.954545454545455</v>
      </c>
    </row>
    <row r="1239" customFormat="false" ht="15" hidden="false" customHeight="false" outlineLevel="0" collapsed="false">
      <c r="A1239" s="37" t="s">
        <v>688</v>
      </c>
      <c r="B1239" s="37" t="s">
        <v>278</v>
      </c>
      <c r="C1239" s="37" t="n">
        <v>22</v>
      </c>
      <c r="D1239" s="37" t="n">
        <v>18</v>
      </c>
      <c r="E1239" s="37" t="n">
        <v>0</v>
      </c>
      <c r="F1239" s="37" t="n">
        <v>0</v>
      </c>
      <c r="G1239" s="37" t="n">
        <v>0</v>
      </c>
      <c r="H1239" s="37" t="n">
        <v>1</v>
      </c>
      <c r="I1239" s="37" t="n">
        <v>3</v>
      </c>
      <c r="J1239" s="40" t="n">
        <f aca="false">IF(C1239=0,"",D1239/C1239)</f>
        <v>0.818181818181818</v>
      </c>
    </row>
    <row r="1240" customFormat="false" ht="15" hidden="false" customHeight="false" outlineLevel="0" collapsed="false">
      <c r="A1240" s="37" t="s">
        <v>688</v>
      </c>
      <c r="B1240" s="37" t="s">
        <v>279</v>
      </c>
      <c r="C1240" s="37" t="n">
        <v>22</v>
      </c>
      <c r="D1240" s="37" t="n">
        <v>20</v>
      </c>
      <c r="E1240" s="37" t="n">
        <v>0</v>
      </c>
      <c r="F1240" s="37" t="n">
        <v>1</v>
      </c>
      <c r="G1240" s="37" t="n">
        <v>0</v>
      </c>
      <c r="H1240" s="37" t="n">
        <v>3</v>
      </c>
      <c r="I1240" s="37" t="n">
        <v>1</v>
      </c>
      <c r="J1240" s="40" t="n">
        <f aca="false">IF(C1240=0,"",D1240/C1240)</f>
        <v>0.909090909090909</v>
      </c>
    </row>
    <row r="1241" customFormat="false" ht="15" hidden="false" customHeight="false" outlineLevel="0" collapsed="false">
      <c r="A1241" s="37" t="s">
        <v>688</v>
      </c>
      <c r="B1241" s="37" t="s">
        <v>280</v>
      </c>
      <c r="C1241" s="37" t="n">
        <v>22</v>
      </c>
      <c r="D1241" s="37" t="n">
        <v>19</v>
      </c>
      <c r="E1241" s="37" t="n">
        <v>1</v>
      </c>
      <c r="F1241" s="37" t="n">
        <v>0</v>
      </c>
      <c r="G1241" s="37" t="n">
        <v>0</v>
      </c>
      <c r="H1241" s="37" t="n">
        <v>3</v>
      </c>
      <c r="I1241" s="37" t="n">
        <v>5</v>
      </c>
      <c r="J1241" s="40" t="n">
        <f aca="false">IF(C1241=0,"",D1241/C1241)</f>
        <v>0.863636363636364</v>
      </c>
    </row>
    <row r="1242" customFormat="false" ht="15" hidden="false" customHeight="false" outlineLevel="0" collapsed="false">
      <c r="A1242" s="37" t="s">
        <v>688</v>
      </c>
      <c r="B1242" s="37" t="s">
        <v>281</v>
      </c>
      <c r="C1242" s="37" t="n">
        <v>22</v>
      </c>
      <c r="D1242" s="37" t="n">
        <v>19</v>
      </c>
      <c r="E1242" s="37" t="n">
        <v>1</v>
      </c>
      <c r="F1242" s="37" t="n">
        <v>0</v>
      </c>
      <c r="G1242" s="37" t="n">
        <v>0</v>
      </c>
      <c r="H1242" s="37" t="n">
        <v>2</v>
      </c>
      <c r="I1242" s="37" t="n">
        <v>0</v>
      </c>
      <c r="J1242" s="40" t="n">
        <f aca="false">IF(C1242=0,"",D1242/C1242)</f>
        <v>0.863636363636364</v>
      </c>
    </row>
    <row r="1243" customFormat="false" ht="15" hidden="false" customHeight="false" outlineLevel="0" collapsed="false">
      <c r="A1243" s="37" t="s">
        <v>689</v>
      </c>
      <c r="B1243" s="37" t="s">
        <v>276</v>
      </c>
      <c r="C1243" s="37" t="n">
        <v>22</v>
      </c>
      <c r="D1243" s="37" t="n">
        <v>21</v>
      </c>
      <c r="E1243" s="37" t="n">
        <v>0</v>
      </c>
      <c r="F1243" s="37" t="n">
        <v>1</v>
      </c>
      <c r="G1243" s="37" t="n">
        <v>0</v>
      </c>
      <c r="H1243" s="37" t="n">
        <v>2</v>
      </c>
      <c r="I1243" s="37" t="n">
        <v>3</v>
      </c>
      <c r="J1243" s="40" t="n">
        <f aca="false">IF(C1243=0,"",D1243/C1243)</f>
        <v>0.954545454545455</v>
      </c>
    </row>
    <row r="1244" customFormat="false" ht="15" hidden="false" customHeight="false" outlineLevel="0" collapsed="false">
      <c r="A1244" s="37" t="s">
        <v>689</v>
      </c>
      <c r="B1244" s="37" t="s">
        <v>277</v>
      </c>
      <c r="C1244" s="37" t="n">
        <v>22</v>
      </c>
      <c r="D1244" s="37" t="n">
        <v>20</v>
      </c>
      <c r="E1244" s="37" t="n">
        <v>3</v>
      </c>
      <c r="F1244" s="37" t="n">
        <v>0</v>
      </c>
      <c r="G1244" s="37" t="n">
        <v>0</v>
      </c>
      <c r="H1244" s="37" t="n">
        <v>3</v>
      </c>
      <c r="I1244" s="37" t="n">
        <v>0</v>
      </c>
      <c r="J1244" s="40" t="n">
        <f aca="false">IF(C1244=0,"",D1244/C1244)</f>
        <v>0.909090909090909</v>
      </c>
    </row>
    <row r="1245" customFormat="false" ht="15" hidden="false" customHeight="false" outlineLevel="0" collapsed="false">
      <c r="A1245" s="37" t="s">
        <v>689</v>
      </c>
      <c r="B1245" s="37" t="s">
        <v>278</v>
      </c>
      <c r="C1245" s="37" t="n">
        <v>22</v>
      </c>
      <c r="D1245" s="37" t="n">
        <v>19</v>
      </c>
      <c r="E1245" s="37" t="n">
        <v>1</v>
      </c>
      <c r="F1245" s="37" t="n">
        <v>1</v>
      </c>
      <c r="G1245" s="37" t="n">
        <v>0</v>
      </c>
      <c r="H1245" s="37" t="n">
        <v>0</v>
      </c>
      <c r="I1245" s="37" t="n">
        <v>0</v>
      </c>
      <c r="J1245" s="40" t="n">
        <f aca="false">IF(C1245=0,"",D1245/C1245)</f>
        <v>0.863636363636364</v>
      </c>
    </row>
    <row r="1246" customFormat="false" ht="15" hidden="false" customHeight="false" outlineLevel="0" collapsed="false">
      <c r="A1246" s="37" t="s">
        <v>689</v>
      </c>
      <c r="B1246" s="37" t="s">
        <v>279</v>
      </c>
      <c r="C1246" s="37" t="n">
        <v>22</v>
      </c>
      <c r="D1246" s="37" t="n">
        <v>19</v>
      </c>
      <c r="E1246" s="37" t="n">
        <v>0</v>
      </c>
      <c r="F1246" s="37" t="n">
        <v>0</v>
      </c>
      <c r="G1246" s="37" t="n">
        <v>0</v>
      </c>
      <c r="H1246" s="37" t="n">
        <v>1</v>
      </c>
      <c r="I1246" s="37" t="n">
        <v>0</v>
      </c>
      <c r="J1246" s="40" t="n">
        <f aca="false">IF(C1246=0,"",D1246/C1246)</f>
        <v>0.863636363636364</v>
      </c>
    </row>
    <row r="1247" customFormat="false" ht="15" hidden="false" customHeight="false" outlineLevel="0" collapsed="false">
      <c r="A1247" s="37" t="s">
        <v>689</v>
      </c>
      <c r="B1247" s="37" t="s">
        <v>280</v>
      </c>
      <c r="C1247" s="37" t="n">
        <v>22</v>
      </c>
      <c r="D1247" s="37" t="n">
        <v>21</v>
      </c>
      <c r="E1247" s="37" t="n">
        <v>0</v>
      </c>
      <c r="F1247" s="37" t="n">
        <v>1</v>
      </c>
      <c r="G1247" s="37" t="n">
        <v>0</v>
      </c>
      <c r="H1247" s="37" t="n">
        <v>3</v>
      </c>
      <c r="I1247" s="37" t="n">
        <v>0</v>
      </c>
      <c r="J1247" s="40" t="n">
        <f aca="false">IF(C1247=0,"",D1247/C1247)</f>
        <v>0.954545454545455</v>
      </c>
    </row>
    <row r="1248" customFormat="false" ht="15" hidden="false" customHeight="false" outlineLevel="0" collapsed="false">
      <c r="A1248" s="37" t="s">
        <v>689</v>
      </c>
      <c r="B1248" s="37" t="s">
        <v>281</v>
      </c>
      <c r="C1248" s="37" t="n">
        <v>22</v>
      </c>
      <c r="D1248" s="37" t="n">
        <v>22</v>
      </c>
      <c r="E1248" s="37" t="n">
        <v>0</v>
      </c>
      <c r="F1248" s="37" t="n">
        <v>2</v>
      </c>
      <c r="G1248" s="37" t="n">
        <v>0</v>
      </c>
      <c r="H1248" s="37" t="n">
        <v>2</v>
      </c>
      <c r="I1248" s="37" t="n">
        <v>3</v>
      </c>
      <c r="J1248" s="40" t="n">
        <f aca="false">IF(C1248=0,"",D1248/C1248)</f>
        <v>1</v>
      </c>
    </row>
    <row r="1249" customFormat="false" ht="15" hidden="false" customHeight="false" outlineLevel="0" collapsed="false">
      <c r="A1249" s="37" t="s">
        <v>690</v>
      </c>
      <c r="B1249" s="37" t="s">
        <v>270</v>
      </c>
      <c r="C1249" s="37" t="n">
        <v>22</v>
      </c>
      <c r="D1249" s="37" t="n">
        <v>21</v>
      </c>
      <c r="E1249" s="37" t="n">
        <v>0</v>
      </c>
      <c r="F1249" s="37" t="n">
        <v>0</v>
      </c>
      <c r="G1249" s="37" t="n">
        <v>0</v>
      </c>
      <c r="H1249" s="37" t="n">
        <v>1</v>
      </c>
      <c r="I1249" s="37" t="n">
        <v>7</v>
      </c>
      <c r="J1249" s="40" t="n">
        <f aca="false">IF(C1249=0,"",D1249/C1249)</f>
        <v>0.954545454545455</v>
      </c>
    </row>
    <row r="1250" customFormat="false" ht="15" hidden="false" customHeight="false" outlineLevel="0" collapsed="false">
      <c r="A1250" s="37" t="s">
        <v>690</v>
      </c>
      <c r="B1250" s="37" t="s">
        <v>271</v>
      </c>
      <c r="C1250" s="37" t="n">
        <v>22</v>
      </c>
      <c r="D1250" s="37" t="n">
        <v>21</v>
      </c>
      <c r="E1250" s="37" t="n">
        <v>1</v>
      </c>
      <c r="F1250" s="37" t="n">
        <v>0</v>
      </c>
      <c r="G1250" s="37" t="n">
        <v>0</v>
      </c>
      <c r="H1250" s="37" t="n">
        <v>4</v>
      </c>
      <c r="I1250" s="37" t="n">
        <v>29</v>
      </c>
      <c r="J1250" s="40" t="n">
        <f aca="false">IF(C1250=0,"",D1250/C1250)</f>
        <v>0.954545454545455</v>
      </c>
    </row>
    <row r="1251" customFormat="false" ht="15" hidden="false" customHeight="false" outlineLevel="0" collapsed="false">
      <c r="A1251" s="37" t="s">
        <v>690</v>
      </c>
      <c r="B1251" s="37" t="s">
        <v>272</v>
      </c>
      <c r="C1251" s="37" t="n">
        <v>22</v>
      </c>
      <c r="D1251" s="37" t="n">
        <v>18</v>
      </c>
      <c r="E1251" s="37" t="n">
        <v>0</v>
      </c>
      <c r="F1251" s="37" t="n">
        <v>0</v>
      </c>
      <c r="G1251" s="37" t="n">
        <v>0</v>
      </c>
      <c r="H1251" s="37" t="n">
        <v>0</v>
      </c>
      <c r="I1251" s="37" t="n">
        <v>22</v>
      </c>
      <c r="J1251" s="40" t="n">
        <f aca="false">IF(C1251=0,"",D1251/C1251)</f>
        <v>0.818181818181818</v>
      </c>
    </row>
    <row r="1252" customFormat="false" ht="15" hidden="false" customHeight="false" outlineLevel="0" collapsed="false">
      <c r="A1252" s="37" t="s">
        <v>690</v>
      </c>
      <c r="B1252" s="37" t="s">
        <v>273</v>
      </c>
      <c r="C1252" s="37" t="n">
        <v>22</v>
      </c>
      <c r="D1252" s="37" t="n">
        <v>22</v>
      </c>
      <c r="E1252" s="37" t="n">
        <v>1</v>
      </c>
      <c r="F1252" s="37" t="n">
        <v>1</v>
      </c>
      <c r="G1252" s="37" t="n">
        <v>0</v>
      </c>
      <c r="H1252" s="37" t="n">
        <v>2</v>
      </c>
      <c r="I1252" s="37" t="n">
        <v>6</v>
      </c>
      <c r="J1252" s="40" t="n">
        <f aca="false">IF(C1252=0,"",D1252/C1252)</f>
        <v>1</v>
      </c>
    </row>
    <row r="1253" customFormat="false" ht="15" hidden="false" customHeight="false" outlineLevel="0" collapsed="false">
      <c r="A1253" s="37" t="s">
        <v>690</v>
      </c>
      <c r="B1253" s="37" t="s">
        <v>274</v>
      </c>
      <c r="C1253" s="37" t="n">
        <v>22</v>
      </c>
      <c r="D1253" s="37" t="n">
        <v>20</v>
      </c>
      <c r="E1253" s="37" t="n">
        <v>0</v>
      </c>
      <c r="F1253" s="37" t="n">
        <v>2</v>
      </c>
      <c r="G1253" s="37" t="n">
        <v>0</v>
      </c>
      <c r="H1253" s="37" t="n">
        <v>0</v>
      </c>
      <c r="I1253" s="37" t="n">
        <v>8</v>
      </c>
      <c r="J1253" s="40" t="n">
        <f aca="false">IF(C1253=0,"",D1253/C1253)</f>
        <v>0.909090909090909</v>
      </c>
    </row>
    <row r="1254" customFormat="false" ht="15" hidden="false" customHeight="false" outlineLevel="0" collapsed="false">
      <c r="A1254" s="37" t="s">
        <v>690</v>
      </c>
      <c r="B1254" s="37" t="s">
        <v>275</v>
      </c>
      <c r="C1254" s="37" t="n">
        <v>22</v>
      </c>
      <c r="D1254" s="37" t="n">
        <v>21</v>
      </c>
      <c r="E1254" s="37" t="n">
        <v>0</v>
      </c>
      <c r="F1254" s="37" t="n">
        <v>1</v>
      </c>
      <c r="G1254" s="37" t="n">
        <v>1</v>
      </c>
      <c r="H1254" s="37" t="n">
        <v>0</v>
      </c>
      <c r="I1254" s="37" t="n">
        <v>15</v>
      </c>
      <c r="J1254" s="40" t="n">
        <f aca="false">IF(C1254=0,"",D1254/C1254)</f>
        <v>0.954545454545455</v>
      </c>
    </row>
    <row r="1255" customFormat="false" ht="15" hidden="false" customHeight="false" outlineLevel="0" collapsed="false">
      <c r="A1255" s="37" t="s">
        <v>690</v>
      </c>
      <c r="B1255" s="37" t="s">
        <v>276</v>
      </c>
      <c r="C1255" s="37" t="n">
        <v>22</v>
      </c>
      <c r="D1255" s="37" t="n">
        <v>22</v>
      </c>
      <c r="E1255" s="37" t="n">
        <v>2</v>
      </c>
      <c r="F1255" s="37" t="n">
        <v>0</v>
      </c>
      <c r="G1255" s="37" t="n">
        <v>0</v>
      </c>
      <c r="H1255" s="37" t="n">
        <v>2</v>
      </c>
      <c r="I1255" s="37" t="n">
        <v>35</v>
      </c>
      <c r="J1255" s="40" t="n">
        <f aca="false">IF(C1255=0,"",D1255/C1255)</f>
        <v>1</v>
      </c>
    </row>
    <row r="1256" customFormat="false" ht="15" hidden="false" customHeight="false" outlineLevel="0" collapsed="false">
      <c r="A1256" s="37" t="s">
        <v>690</v>
      </c>
      <c r="B1256" s="37" t="s">
        <v>277</v>
      </c>
      <c r="C1256" s="37" t="n">
        <v>22</v>
      </c>
      <c r="D1256" s="37" t="n">
        <v>22</v>
      </c>
      <c r="E1256" s="37" t="n">
        <v>0</v>
      </c>
      <c r="F1256" s="37" t="n">
        <v>0</v>
      </c>
      <c r="G1256" s="37" t="n">
        <v>0</v>
      </c>
      <c r="H1256" s="37" t="n">
        <v>1</v>
      </c>
      <c r="I1256" s="37" t="n">
        <v>3</v>
      </c>
      <c r="J1256" s="40" t="n">
        <f aca="false">IF(C1256=0,"",D1256/C1256)</f>
        <v>1</v>
      </c>
    </row>
    <row r="1257" customFormat="false" ht="15" hidden="false" customHeight="false" outlineLevel="0" collapsed="false">
      <c r="A1257" s="37" t="s">
        <v>690</v>
      </c>
      <c r="B1257" s="37" t="s">
        <v>278</v>
      </c>
      <c r="C1257" s="37" t="n">
        <v>22</v>
      </c>
      <c r="D1257" s="37" t="n">
        <v>20</v>
      </c>
      <c r="E1257" s="37" t="n">
        <v>1</v>
      </c>
      <c r="F1257" s="37" t="n">
        <v>0</v>
      </c>
      <c r="G1257" s="37" t="n">
        <v>0</v>
      </c>
      <c r="H1257" s="37" t="n">
        <v>2</v>
      </c>
      <c r="I1257" s="37" t="n">
        <v>11</v>
      </c>
      <c r="J1257" s="40" t="n">
        <f aca="false">IF(C1257=0,"",D1257/C1257)</f>
        <v>0.909090909090909</v>
      </c>
    </row>
    <row r="1258" customFormat="false" ht="15" hidden="false" customHeight="false" outlineLevel="0" collapsed="false">
      <c r="A1258" s="37" t="s">
        <v>690</v>
      </c>
      <c r="B1258" s="37" t="s">
        <v>279</v>
      </c>
      <c r="C1258" s="37" t="n">
        <v>22</v>
      </c>
      <c r="D1258" s="37" t="n">
        <v>20</v>
      </c>
      <c r="E1258" s="37" t="n">
        <v>0</v>
      </c>
      <c r="F1258" s="37" t="n">
        <v>2</v>
      </c>
      <c r="G1258" s="37" t="n">
        <v>0</v>
      </c>
      <c r="H1258" s="37" t="n">
        <v>1</v>
      </c>
      <c r="I1258" s="37" t="n">
        <v>20</v>
      </c>
      <c r="J1258" s="40" t="n">
        <f aca="false">IF(C1258=0,"",D1258/C1258)</f>
        <v>0.909090909090909</v>
      </c>
    </row>
    <row r="1259" customFormat="false" ht="15" hidden="false" customHeight="false" outlineLevel="0" collapsed="false">
      <c r="A1259" s="37" t="s">
        <v>690</v>
      </c>
      <c r="B1259" s="37" t="s">
        <v>280</v>
      </c>
      <c r="C1259" s="37" t="n">
        <v>22</v>
      </c>
      <c r="D1259" s="37" t="n">
        <v>22</v>
      </c>
      <c r="E1259" s="37" t="n">
        <v>0</v>
      </c>
      <c r="F1259" s="37" t="n">
        <v>0</v>
      </c>
      <c r="G1259" s="37" t="n">
        <v>0</v>
      </c>
      <c r="H1259" s="37" t="n">
        <v>3</v>
      </c>
      <c r="I1259" s="37" t="n">
        <v>6</v>
      </c>
      <c r="J1259" s="40" t="n">
        <f aca="false">IF(C1259=0,"",D1259/C1259)</f>
        <v>1</v>
      </c>
    </row>
    <row r="1260" customFormat="false" ht="15" hidden="false" customHeight="false" outlineLevel="0" collapsed="false">
      <c r="A1260" s="37" t="s">
        <v>690</v>
      </c>
      <c r="B1260" s="37" t="s">
        <v>281</v>
      </c>
      <c r="C1260" s="37" t="n">
        <v>22</v>
      </c>
      <c r="D1260" s="37" t="n">
        <v>20</v>
      </c>
      <c r="E1260" s="37" t="n">
        <v>0</v>
      </c>
      <c r="F1260" s="37" t="n">
        <v>1</v>
      </c>
      <c r="G1260" s="37" t="n">
        <v>0</v>
      </c>
      <c r="H1260" s="37" t="n">
        <v>0</v>
      </c>
      <c r="I1260" s="37" t="n">
        <v>15</v>
      </c>
      <c r="J1260" s="40" t="n">
        <f aca="false">IF(C1260=0,"",D1260/C1260)</f>
        <v>0.909090909090909</v>
      </c>
    </row>
    <row r="1261" customFormat="false" ht="15" hidden="false" customHeight="false" outlineLevel="0" collapsed="false">
      <c r="A1261" s="37" t="s">
        <v>694</v>
      </c>
      <c r="B1261" s="37" t="s">
        <v>270</v>
      </c>
      <c r="C1261" s="37" t="n">
        <v>22</v>
      </c>
      <c r="D1261" s="37" t="n">
        <v>20</v>
      </c>
      <c r="E1261" s="37" t="n">
        <v>1</v>
      </c>
      <c r="F1261" s="37" t="n">
        <v>0</v>
      </c>
      <c r="G1261" s="37" t="n">
        <v>0</v>
      </c>
      <c r="H1261" s="37" t="n">
        <v>2</v>
      </c>
      <c r="I1261" s="37" t="n">
        <v>1</v>
      </c>
      <c r="J1261" s="40" t="n">
        <f aca="false">IF(C1261=0,"",D1261/C1261)</f>
        <v>0.909090909090909</v>
      </c>
    </row>
    <row r="1262" customFormat="false" ht="15" hidden="false" customHeight="false" outlineLevel="0" collapsed="false">
      <c r="A1262" s="37" t="s">
        <v>694</v>
      </c>
      <c r="B1262" s="37" t="s">
        <v>271</v>
      </c>
      <c r="C1262" s="37" t="n">
        <v>22</v>
      </c>
      <c r="D1262" s="37" t="n">
        <v>21</v>
      </c>
      <c r="E1262" s="37" t="n">
        <v>1</v>
      </c>
      <c r="F1262" s="37" t="n">
        <v>0</v>
      </c>
      <c r="G1262" s="37" t="n">
        <v>1</v>
      </c>
      <c r="H1262" s="37" t="n">
        <v>1</v>
      </c>
      <c r="I1262" s="37" t="n">
        <v>2</v>
      </c>
      <c r="J1262" s="40" t="n">
        <f aca="false">IF(C1262=0,"",D1262/C1262)</f>
        <v>0.954545454545455</v>
      </c>
    </row>
    <row r="1263" customFormat="false" ht="15" hidden="false" customHeight="false" outlineLevel="0" collapsed="false">
      <c r="A1263" s="37" t="s">
        <v>694</v>
      </c>
      <c r="B1263" s="37" t="s">
        <v>272</v>
      </c>
      <c r="C1263" s="37" t="n">
        <v>22</v>
      </c>
      <c r="D1263" s="37" t="n">
        <v>20</v>
      </c>
      <c r="E1263" s="37" t="n">
        <v>1</v>
      </c>
      <c r="F1263" s="37" t="n">
        <v>1</v>
      </c>
      <c r="G1263" s="37" t="n">
        <v>0</v>
      </c>
      <c r="H1263" s="37" t="n">
        <v>2</v>
      </c>
      <c r="I1263" s="37" t="n">
        <v>6</v>
      </c>
      <c r="J1263" s="40" t="n">
        <f aca="false">IF(C1263=0,"",D1263/C1263)</f>
        <v>0.909090909090909</v>
      </c>
    </row>
    <row r="1264" customFormat="false" ht="15" hidden="false" customHeight="false" outlineLevel="0" collapsed="false">
      <c r="A1264" s="37" t="s">
        <v>694</v>
      </c>
      <c r="B1264" s="37" t="s">
        <v>273</v>
      </c>
      <c r="C1264" s="37" t="n">
        <v>22</v>
      </c>
      <c r="D1264" s="37" t="n">
        <v>21</v>
      </c>
      <c r="E1264" s="37" t="n">
        <v>0</v>
      </c>
      <c r="F1264" s="37" t="n">
        <v>0</v>
      </c>
      <c r="G1264" s="37" t="n">
        <v>0</v>
      </c>
      <c r="H1264" s="37" t="n">
        <v>0</v>
      </c>
      <c r="I1264" s="37" t="n">
        <v>0</v>
      </c>
      <c r="J1264" s="40" t="n">
        <f aca="false">IF(C1264=0,"",D1264/C1264)</f>
        <v>0.954545454545455</v>
      </c>
    </row>
    <row r="1265" customFormat="false" ht="15" hidden="false" customHeight="false" outlineLevel="0" collapsed="false">
      <c r="A1265" s="37" t="s">
        <v>694</v>
      </c>
      <c r="B1265" s="37" t="s">
        <v>274</v>
      </c>
      <c r="C1265" s="37" t="n">
        <v>22</v>
      </c>
      <c r="D1265" s="37" t="n">
        <v>21</v>
      </c>
      <c r="E1265" s="37" t="n">
        <v>0</v>
      </c>
      <c r="F1265" s="37" t="n">
        <v>1</v>
      </c>
      <c r="G1265" s="37" t="n">
        <v>0</v>
      </c>
      <c r="H1265" s="37" t="n">
        <v>1</v>
      </c>
      <c r="I1265" s="37" t="n">
        <v>0</v>
      </c>
      <c r="J1265" s="40" t="n">
        <f aca="false">IF(C1265=0,"",D1265/C1265)</f>
        <v>0.954545454545455</v>
      </c>
    </row>
    <row r="1266" customFormat="false" ht="15" hidden="false" customHeight="false" outlineLevel="0" collapsed="false">
      <c r="A1266" s="37" t="s">
        <v>694</v>
      </c>
      <c r="B1266" s="37" t="s">
        <v>275</v>
      </c>
      <c r="C1266" s="37" t="n">
        <v>22</v>
      </c>
      <c r="D1266" s="37" t="n">
        <v>22</v>
      </c>
      <c r="E1266" s="37" t="n">
        <v>0</v>
      </c>
      <c r="F1266" s="37" t="n">
        <v>1</v>
      </c>
      <c r="G1266" s="37" t="n">
        <v>0</v>
      </c>
      <c r="H1266" s="37" t="n">
        <v>0</v>
      </c>
      <c r="I1266" s="37" t="n">
        <v>1</v>
      </c>
      <c r="J1266" s="40" t="n">
        <f aca="false">IF(C1266=0,"",D1266/C1266)</f>
        <v>1</v>
      </c>
    </row>
    <row r="1267" customFormat="false" ht="15" hidden="false" customHeight="false" outlineLevel="0" collapsed="false">
      <c r="A1267" s="37" t="s">
        <v>694</v>
      </c>
      <c r="B1267" s="37" t="s">
        <v>276</v>
      </c>
      <c r="C1267" s="37" t="n">
        <v>22</v>
      </c>
      <c r="D1267" s="37" t="n">
        <v>20</v>
      </c>
      <c r="E1267" s="37" t="n">
        <v>1</v>
      </c>
      <c r="F1267" s="37" t="n">
        <v>0</v>
      </c>
      <c r="G1267" s="37" t="n">
        <v>0</v>
      </c>
      <c r="H1267" s="37" t="n">
        <v>3</v>
      </c>
      <c r="I1267" s="37" t="n">
        <v>0</v>
      </c>
      <c r="J1267" s="40" t="n">
        <f aca="false">IF(C1267=0,"",D1267/C1267)</f>
        <v>0.909090909090909</v>
      </c>
    </row>
    <row r="1268" customFormat="false" ht="15" hidden="false" customHeight="false" outlineLevel="0" collapsed="false">
      <c r="A1268" s="37" t="s">
        <v>694</v>
      </c>
      <c r="B1268" s="37" t="s">
        <v>277</v>
      </c>
      <c r="C1268" s="37" t="n">
        <v>22</v>
      </c>
      <c r="D1268" s="37" t="n">
        <v>20</v>
      </c>
      <c r="E1268" s="37" t="n">
        <v>0</v>
      </c>
      <c r="F1268" s="37" t="n">
        <v>0</v>
      </c>
      <c r="G1268" s="37" t="n">
        <v>0</v>
      </c>
      <c r="H1268" s="37" t="n">
        <v>1</v>
      </c>
      <c r="I1268" s="37" t="n">
        <v>2</v>
      </c>
      <c r="J1268" s="40" t="n">
        <f aca="false">IF(C1268=0,"",D1268/C1268)</f>
        <v>0.909090909090909</v>
      </c>
    </row>
    <row r="1269" customFormat="false" ht="15" hidden="false" customHeight="false" outlineLevel="0" collapsed="false">
      <c r="A1269" s="37" t="s">
        <v>694</v>
      </c>
      <c r="B1269" s="37" t="s">
        <v>278</v>
      </c>
      <c r="C1269" s="37" t="n">
        <v>22</v>
      </c>
      <c r="D1269" s="37" t="n">
        <v>21</v>
      </c>
      <c r="E1269" s="37" t="n">
        <v>0</v>
      </c>
      <c r="F1269" s="37" t="n">
        <v>2</v>
      </c>
      <c r="G1269" s="37" t="n">
        <v>0</v>
      </c>
      <c r="H1269" s="37" t="n">
        <v>0</v>
      </c>
      <c r="I1269" s="37" t="n">
        <v>0</v>
      </c>
      <c r="J1269" s="40" t="n">
        <f aca="false">IF(C1269=0,"",D1269/C1269)</f>
        <v>0.954545454545455</v>
      </c>
    </row>
    <row r="1270" customFormat="false" ht="15" hidden="false" customHeight="false" outlineLevel="0" collapsed="false">
      <c r="A1270" s="37" t="s">
        <v>694</v>
      </c>
      <c r="B1270" s="37" t="s">
        <v>279</v>
      </c>
      <c r="C1270" s="37" t="n">
        <v>22</v>
      </c>
      <c r="D1270" s="37" t="n">
        <v>20</v>
      </c>
      <c r="E1270" s="37" t="n">
        <v>0</v>
      </c>
      <c r="F1270" s="37" t="n">
        <v>0</v>
      </c>
      <c r="G1270" s="37" t="n">
        <v>0</v>
      </c>
      <c r="H1270" s="37" t="n">
        <v>4</v>
      </c>
      <c r="I1270" s="37" t="n">
        <v>4</v>
      </c>
      <c r="J1270" s="40" t="n">
        <f aca="false">IF(C1270=0,"",D1270/C1270)</f>
        <v>0.909090909090909</v>
      </c>
    </row>
    <row r="1271" customFormat="false" ht="15" hidden="false" customHeight="false" outlineLevel="0" collapsed="false">
      <c r="A1271" s="37" t="s">
        <v>694</v>
      </c>
      <c r="B1271" s="37" t="s">
        <v>280</v>
      </c>
      <c r="C1271" s="37" t="n">
        <v>22</v>
      </c>
      <c r="D1271" s="37" t="n">
        <v>20</v>
      </c>
      <c r="E1271" s="37" t="n">
        <v>0</v>
      </c>
      <c r="F1271" s="37" t="n">
        <v>0</v>
      </c>
      <c r="G1271" s="37" t="n">
        <v>1</v>
      </c>
      <c r="H1271" s="37" t="n">
        <v>0</v>
      </c>
      <c r="I1271" s="37" t="n">
        <v>4</v>
      </c>
      <c r="J1271" s="40" t="n">
        <f aca="false">IF(C1271=0,"",D1271/C1271)</f>
        <v>0.909090909090909</v>
      </c>
    </row>
    <row r="1272" customFormat="false" ht="15" hidden="false" customHeight="false" outlineLevel="0" collapsed="false">
      <c r="A1272" s="37" t="s">
        <v>694</v>
      </c>
      <c r="B1272" s="37" t="s">
        <v>281</v>
      </c>
      <c r="C1272" s="37" t="n">
        <v>22</v>
      </c>
      <c r="D1272" s="37" t="n">
        <v>22</v>
      </c>
      <c r="E1272" s="37" t="n">
        <v>0</v>
      </c>
      <c r="F1272" s="37" t="n">
        <v>1</v>
      </c>
      <c r="G1272" s="37" t="n">
        <v>0</v>
      </c>
      <c r="H1272" s="37" t="n">
        <v>2</v>
      </c>
      <c r="I1272" s="37" t="n">
        <v>3</v>
      </c>
      <c r="J1272" s="40" t="n">
        <f aca="false">IF(C1272=0,"",D1272/C1272)</f>
        <v>1</v>
      </c>
    </row>
    <row r="1273" customFormat="false" ht="15" hidden="false" customHeight="false" outlineLevel="0" collapsed="false">
      <c r="A1273" s="37" t="s">
        <v>697</v>
      </c>
      <c r="B1273" s="37" t="s">
        <v>270</v>
      </c>
      <c r="C1273" s="37" t="n">
        <v>22</v>
      </c>
      <c r="D1273" s="37" t="n">
        <v>20</v>
      </c>
      <c r="E1273" s="37" t="n">
        <v>0</v>
      </c>
      <c r="F1273" s="37" t="n">
        <v>3</v>
      </c>
      <c r="G1273" s="37" t="n">
        <v>0</v>
      </c>
      <c r="H1273" s="37" t="n">
        <v>2</v>
      </c>
      <c r="I1273" s="37" t="n">
        <v>1</v>
      </c>
      <c r="J1273" s="40" t="n">
        <f aca="false">IF(C1273=0,"",D1273/C1273)</f>
        <v>0.909090909090909</v>
      </c>
    </row>
    <row r="1274" customFormat="false" ht="15" hidden="false" customHeight="false" outlineLevel="0" collapsed="false">
      <c r="A1274" s="37" t="s">
        <v>697</v>
      </c>
      <c r="B1274" s="37" t="s">
        <v>271</v>
      </c>
      <c r="C1274" s="37" t="n">
        <v>22</v>
      </c>
      <c r="D1274" s="37" t="n">
        <v>19</v>
      </c>
      <c r="E1274" s="37" t="n">
        <v>2</v>
      </c>
      <c r="F1274" s="37" t="n">
        <v>1</v>
      </c>
      <c r="G1274" s="37" t="n">
        <v>0</v>
      </c>
      <c r="H1274" s="37" t="n">
        <v>2</v>
      </c>
      <c r="I1274" s="37" t="n">
        <v>0</v>
      </c>
      <c r="J1274" s="40" t="n">
        <f aca="false">IF(C1274=0,"",D1274/C1274)</f>
        <v>0.863636363636364</v>
      </c>
    </row>
    <row r="1275" customFormat="false" ht="15" hidden="false" customHeight="false" outlineLevel="0" collapsed="false">
      <c r="A1275" s="37" t="s">
        <v>697</v>
      </c>
      <c r="B1275" s="37" t="s">
        <v>272</v>
      </c>
      <c r="C1275" s="37" t="n">
        <v>22</v>
      </c>
      <c r="D1275" s="37" t="n">
        <v>18</v>
      </c>
      <c r="E1275" s="37" t="n">
        <v>0</v>
      </c>
      <c r="F1275" s="37" t="n">
        <v>0</v>
      </c>
      <c r="G1275" s="37" t="n">
        <v>0</v>
      </c>
      <c r="H1275" s="37" t="n">
        <v>4</v>
      </c>
      <c r="I1275" s="37" t="n">
        <v>3</v>
      </c>
      <c r="J1275" s="40" t="n">
        <f aca="false">IF(C1275=0,"",D1275/C1275)</f>
        <v>0.818181818181818</v>
      </c>
    </row>
    <row r="1276" customFormat="false" ht="15" hidden="false" customHeight="false" outlineLevel="0" collapsed="false">
      <c r="A1276" s="37" t="s">
        <v>697</v>
      </c>
      <c r="B1276" s="37" t="s">
        <v>273</v>
      </c>
      <c r="C1276" s="37" t="n">
        <v>22</v>
      </c>
      <c r="D1276" s="37" t="n">
        <v>21</v>
      </c>
      <c r="E1276" s="37" t="n">
        <v>3</v>
      </c>
      <c r="F1276" s="37" t="n">
        <v>0</v>
      </c>
      <c r="G1276" s="37" t="n">
        <v>0</v>
      </c>
      <c r="H1276" s="37" t="n">
        <v>2</v>
      </c>
      <c r="I1276" s="37" t="n">
        <v>0</v>
      </c>
      <c r="J1276" s="40" t="n">
        <f aca="false">IF(C1276=0,"",D1276/C1276)</f>
        <v>0.954545454545455</v>
      </c>
    </row>
    <row r="1277" customFormat="false" ht="15" hidden="false" customHeight="false" outlineLevel="0" collapsed="false">
      <c r="A1277" s="37" t="s">
        <v>697</v>
      </c>
      <c r="B1277" s="37" t="s">
        <v>274</v>
      </c>
      <c r="C1277" s="37" t="n">
        <v>22</v>
      </c>
      <c r="D1277" s="37" t="n">
        <v>21</v>
      </c>
      <c r="E1277" s="37" t="n">
        <v>0</v>
      </c>
      <c r="F1277" s="37" t="n">
        <v>1</v>
      </c>
      <c r="G1277" s="37" t="n">
        <v>0</v>
      </c>
      <c r="H1277" s="37" t="n">
        <v>3</v>
      </c>
      <c r="I1277" s="37" t="n">
        <v>2</v>
      </c>
      <c r="J1277" s="40" t="n">
        <f aca="false">IF(C1277=0,"",D1277/C1277)</f>
        <v>0.954545454545455</v>
      </c>
    </row>
    <row r="1278" customFormat="false" ht="15" hidden="false" customHeight="false" outlineLevel="0" collapsed="false">
      <c r="A1278" s="37" t="s">
        <v>697</v>
      </c>
      <c r="B1278" s="37" t="s">
        <v>275</v>
      </c>
      <c r="C1278" s="37" t="n">
        <v>22</v>
      </c>
      <c r="D1278" s="37" t="n">
        <v>22</v>
      </c>
      <c r="E1278" s="37" t="n">
        <v>0</v>
      </c>
      <c r="F1278" s="37" t="n">
        <v>2</v>
      </c>
      <c r="G1278" s="37" t="n">
        <v>0</v>
      </c>
      <c r="H1278" s="37" t="n">
        <v>3</v>
      </c>
      <c r="I1278" s="37" t="n">
        <v>6</v>
      </c>
      <c r="J1278" s="40" t="n">
        <f aca="false">IF(C1278=0,"",D1278/C1278)</f>
        <v>1</v>
      </c>
    </row>
    <row r="1279" customFormat="false" ht="15" hidden="false" customHeight="false" outlineLevel="0" collapsed="false">
      <c r="A1279" s="37" t="s">
        <v>697</v>
      </c>
      <c r="B1279" s="37" t="s">
        <v>276</v>
      </c>
      <c r="C1279" s="37" t="n">
        <v>22</v>
      </c>
      <c r="D1279" s="37" t="n">
        <v>21</v>
      </c>
      <c r="E1279" s="37" t="n">
        <v>0</v>
      </c>
      <c r="F1279" s="37" t="n">
        <v>1</v>
      </c>
      <c r="G1279" s="37" t="n">
        <v>0</v>
      </c>
      <c r="H1279" s="37" t="n">
        <v>2</v>
      </c>
      <c r="I1279" s="37" t="n">
        <v>1</v>
      </c>
      <c r="J1279" s="40" t="n">
        <f aca="false">IF(C1279=0,"",D1279/C1279)</f>
        <v>0.954545454545455</v>
      </c>
    </row>
    <row r="1280" customFormat="false" ht="15" hidden="false" customHeight="false" outlineLevel="0" collapsed="false">
      <c r="A1280" s="37" t="s">
        <v>697</v>
      </c>
      <c r="B1280" s="37" t="s">
        <v>277</v>
      </c>
      <c r="C1280" s="37" t="n">
        <v>22</v>
      </c>
      <c r="D1280" s="37" t="n">
        <v>21</v>
      </c>
      <c r="E1280" s="37" t="n">
        <v>0</v>
      </c>
      <c r="F1280" s="37" t="n">
        <v>0</v>
      </c>
      <c r="G1280" s="37" t="n">
        <v>1</v>
      </c>
      <c r="H1280" s="37" t="n">
        <v>1</v>
      </c>
      <c r="I1280" s="37" t="n">
        <v>0</v>
      </c>
      <c r="J1280" s="40" t="n">
        <f aca="false">IF(C1280=0,"",D1280/C1280)</f>
        <v>0.954545454545455</v>
      </c>
    </row>
    <row r="1281" customFormat="false" ht="15" hidden="false" customHeight="false" outlineLevel="0" collapsed="false">
      <c r="A1281" s="37" t="s">
        <v>697</v>
      </c>
      <c r="B1281" s="37" t="s">
        <v>278</v>
      </c>
      <c r="C1281" s="37" t="n">
        <v>22</v>
      </c>
      <c r="D1281" s="37" t="n">
        <v>21</v>
      </c>
      <c r="E1281" s="37" t="n">
        <v>1</v>
      </c>
      <c r="F1281" s="37" t="n">
        <v>1</v>
      </c>
      <c r="G1281" s="37" t="n">
        <v>1</v>
      </c>
      <c r="H1281" s="37" t="n">
        <v>0</v>
      </c>
      <c r="I1281" s="37" t="n">
        <v>1</v>
      </c>
      <c r="J1281" s="40" t="n">
        <f aca="false">IF(C1281=0,"",D1281/C1281)</f>
        <v>0.954545454545455</v>
      </c>
    </row>
    <row r="1282" customFormat="false" ht="15" hidden="false" customHeight="false" outlineLevel="0" collapsed="false">
      <c r="A1282" s="37" t="s">
        <v>697</v>
      </c>
      <c r="B1282" s="37" t="s">
        <v>279</v>
      </c>
      <c r="C1282" s="37" t="n">
        <v>22</v>
      </c>
      <c r="D1282" s="37" t="n">
        <v>19</v>
      </c>
      <c r="E1282" s="37" t="n">
        <v>0</v>
      </c>
      <c r="F1282" s="37" t="n">
        <v>1</v>
      </c>
      <c r="G1282" s="37" t="n">
        <v>2</v>
      </c>
      <c r="H1282" s="37" t="n">
        <v>0</v>
      </c>
      <c r="I1282" s="37" t="n">
        <v>3</v>
      </c>
      <c r="J1282" s="40" t="n">
        <f aca="false">IF(C1282=0,"",D1282/C1282)</f>
        <v>0.863636363636364</v>
      </c>
    </row>
    <row r="1283" customFormat="false" ht="15" hidden="false" customHeight="false" outlineLevel="0" collapsed="false">
      <c r="A1283" s="37" t="s">
        <v>697</v>
      </c>
      <c r="B1283" s="37" t="s">
        <v>280</v>
      </c>
      <c r="C1283" s="37" t="n">
        <v>22</v>
      </c>
      <c r="D1283" s="37" t="n">
        <v>21</v>
      </c>
      <c r="E1283" s="37" t="n">
        <v>2</v>
      </c>
      <c r="F1283" s="37" t="n">
        <v>2</v>
      </c>
      <c r="G1283" s="37" t="n">
        <v>0</v>
      </c>
      <c r="H1283" s="37" t="n">
        <v>1</v>
      </c>
      <c r="I1283" s="37" t="n">
        <v>0</v>
      </c>
      <c r="J1283" s="40" t="n">
        <f aca="false">IF(C1283=0,"",D1283/C1283)</f>
        <v>0.954545454545455</v>
      </c>
    </row>
    <row r="1284" customFormat="false" ht="15" hidden="false" customHeight="false" outlineLevel="0" collapsed="false">
      <c r="A1284" s="37" t="s">
        <v>697</v>
      </c>
      <c r="B1284" s="37" t="s">
        <v>281</v>
      </c>
      <c r="C1284" s="37" t="n">
        <v>22</v>
      </c>
      <c r="D1284" s="37" t="n">
        <v>20</v>
      </c>
      <c r="E1284" s="37" t="n">
        <v>1</v>
      </c>
      <c r="F1284" s="37" t="n">
        <v>1</v>
      </c>
      <c r="G1284" s="37" t="n">
        <v>1</v>
      </c>
      <c r="H1284" s="37" t="n">
        <v>1</v>
      </c>
      <c r="I1284" s="37" t="n">
        <v>1</v>
      </c>
      <c r="J1284" s="40" t="n">
        <f aca="false">IF(C1284=0,"",D1284/C1284)</f>
        <v>0.909090909090909</v>
      </c>
    </row>
    <row r="1285" customFormat="false" ht="15" hidden="false" customHeight="false" outlineLevel="0" collapsed="false">
      <c r="A1285" s="37" t="s">
        <v>698</v>
      </c>
      <c r="B1285" s="37" t="s">
        <v>270</v>
      </c>
      <c r="C1285" s="37" t="n">
        <v>22</v>
      </c>
      <c r="D1285" s="37" t="n">
        <v>17</v>
      </c>
      <c r="E1285" s="37" t="n">
        <v>0</v>
      </c>
      <c r="F1285" s="37" t="n">
        <v>1</v>
      </c>
      <c r="G1285" s="37" t="n">
        <v>0</v>
      </c>
      <c r="H1285" s="37" t="n">
        <v>1</v>
      </c>
      <c r="I1285" s="37" t="n">
        <v>2</v>
      </c>
      <c r="J1285" s="40" t="n">
        <f aca="false">IF(C1285=0,"",D1285/C1285)</f>
        <v>0.772727272727273</v>
      </c>
    </row>
    <row r="1286" customFormat="false" ht="15" hidden="false" customHeight="false" outlineLevel="0" collapsed="false">
      <c r="A1286" s="37" t="s">
        <v>698</v>
      </c>
      <c r="B1286" s="37" t="s">
        <v>271</v>
      </c>
      <c r="C1286" s="37" t="n">
        <v>22</v>
      </c>
      <c r="D1286" s="37" t="n">
        <v>22</v>
      </c>
      <c r="E1286" s="37" t="n">
        <v>0</v>
      </c>
      <c r="F1286" s="37" t="n">
        <v>0</v>
      </c>
      <c r="G1286" s="37" t="n">
        <v>1</v>
      </c>
      <c r="H1286" s="37" t="n">
        <v>0</v>
      </c>
      <c r="I1286" s="37" t="n">
        <v>2</v>
      </c>
      <c r="J1286" s="40" t="n">
        <f aca="false">IF(C1286=0,"",D1286/C1286)</f>
        <v>1</v>
      </c>
    </row>
    <row r="1287" customFormat="false" ht="15" hidden="false" customHeight="false" outlineLevel="0" collapsed="false">
      <c r="A1287" s="37" t="s">
        <v>698</v>
      </c>
      <c r="B1287" s="37" t="s">
        <v>272</v>
      </c>
      <c r="C1287" s="37" t="n">
        <v>22</v>
      </c>
      <c r="D1287" s="37" t="n">
        <v>20</v>
      </c>
      <c r="E1287" s="37" t="n">
        <v>2</v>
      </c>
      <c r="F1287" s="37" t="n">
        <v>0</v>
      </c>
      <c r="G1287" s="37" t="n">
        <v>1</v>
      </c>
      <c r="H1287" s="37" t="n">
        <v>2</v>
      </c>
      <c r="I1287" s="37" t="n">
        <v>2</v>
      </c>
      <c r="J1287" s="40" t="n">
        <f aca="false">IF(C1287=0,"",D1287/C1287)</f>
        <v>0.909090909090909</v>
      </c>
    </row>
    <row r="1288" customFormat="false" ht="15" hidden="false" customHeight="false" outlineLevel="0" collapsed="false">
      <c r="A1288" s="37" t="s">
        <v>698</v>
      </c>
      <c r="B1288" s="37" t="s">
        <v>273</v>
      </c>
      <c r="C1288" s="37" t="n">
        <v>22</v>
      </c>
      <c r="D1288" s="37" t="n">
        <v>20</v>
      </c>
      <c r="E1288" s="37" t="n">
        <v>1</v>
      </c>
      <c r="F1288" s="37" t="n">
        <v>1</v>
      </c>
      <c r="G1288" s="37" t="n">
        <v>0</v>
      </c>
      <c r="H1288" s="37" t="n">
        <v>1</v>
      </c>
      <c r="I1288" s="37" t="n">
        <v>0</v>
      </c>
      <c r="J1288" s="40" t="n">
        <f aca="false">IF(C1288=0,"",D1288/C1288)</f>
        <v>0.909090909090909</v>
      </c>
    </row>
    <row r="1289" customFormat="false" ht="15" hidden="false" customHeight="false" outlineLevel="0" collapsed="false">
      <c r="A1289" s="37" t="s">
        <v>698</v>
      </c>
      <c r="B1289" s="37" t="s">
        <v>274</v>
      </c>
      <c r="C1289" s="37" t="n">
        <v>22</v>
      </c>
      <c r="D1289" s="37" t="n">
        <v>19</v>
      </c>
      <c r="E1289" s="37" t="n">
        <v>1</v>
      </c>
      <c r="F1289" s="37" t="n">
        <v>0</v>
      </c>
      <c r="G1289" s="37" t="n">
        <v>0</v>
      </c>
      <c r="H1289" s="37" t="n">
        <v>1</v>
      </c>
      <c r="I1289" s="37" t="n">
        <v>1</v>
      </c>
      <c r="J1289" s="40" t="n">
        <f aca="false">IF(C1289=0,"",D1289/C1289)</f>
        <v>0.863636363636364</v>
      </c>
    </row>
    <row r="1290" customFormat="false" ht="15" hidden="false" customHeight="false" outlineLevel="0" collapsed="false">
      <c r="A1290" s="37" t="s">
        <v>698</v>
      </c>
      <c r="B1290" s="37" t="s">
        <v>275</v>
      </c>
      <c r="C1290" s="37" t="n">
        <v>22</v>
      </c>
      <c r="D1290" s="37" t="n">
        <v>22</v>
      </c>
      <c r="E1290" s="37" t="n">
        <v>0</v>
      </c>
      <c r="F1290" s="37" t="n">
        <v>0</v>
      </c>
      <c r="G1290" s="37" t="n">
        <v>0</v>
      </c>
      <c r="H1290" s="37" t="n">
        <v>0</v>
      </c>
      <c r="I1290" s="37" t="n">
        <v>2</v>
      </c>
      <c r="J1290" s="40" t="n">
        <f aca="false">IF(C1290=0,"",D1290/C1290)</f>
        <v>1</v>
      </c>
    </row>
    <row r="1291" customFormat="false" ht="15" hidden="false" customHeight="false" outlineLevel="0" collapsed="false">
      <c r="A1291" s="37" t="s">
        <v>698</v>
      </c>
      <c r="B1291" s="37" t="s">
        <v>276</v>
      </c>
      <c r="C1291" s="37" t="n">
        <v>22</v>
      </c>
      <c r="D1291" s="37" t="n">
        <v>20</v>
      </c>
      <c r="E1291" s="37" t="n">
        <v>3</v>
      </c>
      <c r="F1291" s="37" t="n">
        <v>0</v>
      </c>
      <c r="G1291" s="37" t="n">
        <v>0</v>
      </c>
      <c r="H1291" s="37" t="n">
        <v>2</v>
      </c>
      <c r="I1291" s="37" t="n">
        <v>1</v>
      </c>
      <c r="J1291" s="40" t="n">
        <f aca="false">IF(C1291=0,"",D1291/C1291)</f>
        <v>0.909090909090909</v>
      </c>
    </row>
    <row r="1292" customFormat="false" ht="15" hidden="false" customHeight="false" outlineLevel="0" collapsed="false">
      <c r="A1292" s="37" t="s">
        <v>698</v>
      </c>
      <c r="B1292" s="37" t="s">
        <v>277</v>
      </c>
      <c r="C1292" s="37" t="n">
        <v>22</v>
      </c>
      <c r="D1292" s="37" t="n">
        <v>20</v>
      </c>
      <c r="E1292" s="37" t="n">
        <v>0</v>
      </c>
      <c r="F1292" s="37" t="n">
        <v>4</v>
      </c>
      <c r="G1292" s="37" t="n">
        <v>1</v>
      </c>
      <c r="H1292" s="37" t="n">
        <v>2</v>
      </c>
      <c r="I1292" s="37" t="n">
        <v>2</v>
      </c>
      <c r="J1292" s="40" t="n">
        <f aca="false">IF(C1292=0,"",D1292/C1292)</f>
        <v>0.909090909090909</v>
      </c>
    </row>
    <row r="1293" customFormat="false" ht="15" hidden="false" customHeight="false" outlineLevel="0" collapsed="false">
      <c r="A1293" s="37" t="s">
        <v>698</v>
      </c>
      <c r="B1293" s="37" t="s">
        <v>278</v>
      </c>
      <c r="C1293" s="37" t="n">
        <v>22</v>
      </c>
      <c r="D1293" s="37" t="n">
        <v>21</v>
      </c>
      <c r="E1293" s="37" t="n">
        <v>0</v>
      </c>
      <c r="F1293" s="37" t="n">
        <v>0</v>
      </c>
      <c r="G1293" s="37" t="n">
        <v>0</v>
      </c>
      <c r="H1293" s="37" t="n">
        <v>1</v>
      </c>
      <c r="I1293" s="37" t="n">
        <v>10</v>
      </c>
      <c r="J1293" s="40" t="n">
        <f aca="false">IF(C1293=0,"",D1293/C1293)</f>
        <v>0.954545454545455</v>
      </c>
    </row>
    <row r="1294" customFormat="false" ht="15" hidden="false" customHeight="false" outlineLevel="0" collapsed="false">
      <c r="A1294" s="37" t="s">
        <v>698</v>
      </c>
      <c r="B1294" s="37" t="s">
        <v>279</v>
      </c>
      <c r="C1294" s="37" t="n">
        <v>22</v>
      </c>
      <c r="D1294" s="37" t="n">
        <v>20</v>
      </c>
      <c r="E1294" s="37" t="n">
        <v>0</v>
      </c>
      <c r="F1294" s="37" t="n">
        <v>0</v>
      </c>
      <c r="G1294" s="37" t="n">
        <v>1</v>
      </c>
      <c r="H1294" s="37" t="n">
        <v>2</v>
      </c>
      <c r="I1294" s="37" t="n">
        <v>0</v>
      </c>
      <c r="J1294" s="40" t="n">
        <f aca="false">IF(C1294=0,"",D1294/C1294)</f>
        <v>0.909090909090909</v>
      </c>
    </row>
    <row r="1295" customFormat="false" ht="15" hidden="false" customHeight="false" outlineLevel="0" collapsed="false">
      <c r="A1295" s="37" t="s">
        <v>698</v>
      </c>
      <c r="B1295" s="37" t="s">
        <v>280</v>
      </c>
      <c r="C1295" s="37" t="n">
        <v>22</v>
      </c>
      <c r="D1295" s="37" t="n">
        <v>20</v>
      </c>
      <c r="E1295" s="37" t="n">
        <v>0</v>
      </c>
      <c r="F1295" s="37" t="n">
        <v>3</v>
      </c>
      <c r="G1295" s="37" t="n">
        <v>0</v>
      </c>
      <c r="H1295" s="37" t="n">
        <v>3</v>
      </c>
      <c r="I1295" s="37" t="n">
        <v>0</v>
      </c>
      <c r="J1295" s="40" t="n">
        <f aca="false">IF(C1295=0,"",D1295/C1295)</f>
        <v>0.909090909090909</v>
      </c>
    </row>
    <row r="1296" customFormat="false" ht="15" hidden="false" customHeight="false" outlineLevel="0" collapsed="false">
      <c r="A1296" s="37" t="s">
        <v>698</v>
      </c>
      <c r="B1296" s="37" t="s">
        <v>281</v>
      </c>
      <c r="C1296" s="37" t="n">
        <v>22</v>
      </c>
      <c r="D1296" s="37" t="n">
        <v>20</v>
      </c>
      <c r="E1296" s="37" t="n">
        <v>2</v>
      </c>
      <c r="F1296" s="37" t="n">
        <v>1</v>
      </c>
      <c r="G1296" s="37" t="n">
        <v>0</v>
      </c>
      <c r="H1296" s="37" t="n">
        <v>1</v>
      </c>
      <c r="I1296" s="37" t="n">
        <v>2</v>
      </c>
      <c r="J1296" s="40" t="n">
        <f aca="false">IF(C1296=0,"",D1296/C1296)</f>
        <v>0.909090909090909</v>
      </c>
    </row>
    <row r="1297" customFormat="false" ht="15" hidden="false" customHeight="false" outlineLevel="0" collapsed="false">
      <c r="A1297" s="37" t="s">
        <v>700</v>
      </c>
      <c r="B1297" s="37" t="s">
        <v>281</v>
      </c>
      <c r="C1297" s="37" t="n">
        <v>22</v>
      </c>
      <c r="D1297" s="37" t="n">
        <v>19</v>
      </c>
      <c r="E1297" s="37" t="n">
        <v>0</v>
      </c>
      <c r="F1297" s="37" t="n">
        <v>0</v>
      </c>
      <c r="G1297" s="37" t="n">
        <v>1</v>
      </c>
      <c r="H1297" s="37" t="n">
        <v>3</v>
      </c>
      <c r="I1297" s="37" t="n">
        <v>12</v>
      </c>
      <c r="J1297" s="40" t="n">
        <f aca="false">IF(C1297=0,"",D1297/C1297)</f>
        <v>0.863636363636364</v>
      </c>
    </row>
    <row r="1298" customFormat="false" ht="15" hidden="false" customHeight="false" outlineLevel="0" collapsed="false">
      <c r="A1298" s="37" t="s">
        <v>702</v>
      </c>
      <c r="B1298" s="37" t="s">
        <v>270</v>
      </c>
      <c r="C1298" s="37" t="n">
        <v>22</v>
      </c>
      <c r="D1298" s="37" t="n">
        <v>22</v>
      </c>
      <c r="E1298" s="37" t="n">
        <v>0</v>
      </c>
      <c r="F1298" s="37" t="n">
        <v>0</v>
      </c>
      <c r="G1298" s="37" t="n">
        <v>0</v>
      </c>
      <c r="H1298" s="37" t="n">
        <v>1</v>
      </c>
      <c r="I1298" s="37" t="n">
        <v>4</v>
      </c>
      <c r="J1298" s="40" t="n">
        <f aca="false">IF(C1298=0,"",D1298/C1298)</f>
        <v>1</v>
      </c>
    </row>
    <row r="1299" customFormat="false" ht="15" hidden="false" customHeight="false" outlineLevel="0" collapsed="false">
      <c r="A1299" s="37" t="s">
        <v>702</v>
      </c>
      <c r="B1299" s="37" t="s">
        <v>271</v>
      </c>
      <c r="C1299" s="37" t="n">
        <v>22</v>
      </c>
      <c r="D1299" s="37" t="n">
        <v>21</v>
      </c>
      <c r="E1299" s="37" t="n">
        <v>0</v>
      </c>
      <c r="F1299" s="37" t="n">
        <v>0</v>
      </c>
      <c r="G1299" s="37" t="n">
        <v>0</v>
      </c>
      <c r="H1299" s="37" t="n">
        <v>2</v>
      </c>
      <c r="I1299" s="37" t="n">
        <v>6</v>
      </c>
      <c r="J1299" s="40" t="n">
        <f aca="false">IF(C1299=0,"",D1299/C1299)</f>
        <v>0.954545454545455</v>
      </c>
    </row>
    <row r="1300" customFormat="false" ht="15" hidden="false" customHeight="false" outlineLevel="0" collapsed="false">
      <c r="A1300" s="37" t="s">
        <v>702</v>
      </c>
      <c r="B1300" s="37" t="s">
        <v>272</v>
      </c>
      <c r="C1300" s="37" t="n">
        <v>22</v>
      </c>
      <c r="D1300" s="37" t="n">
        <v>21</v>
      </c>
      <c r="E1300" s="37" t="n">
        <v>1</v>
      </c>
      <c r="F1300" s="37" t="n">
        <v>0</v>
      </c>
      <c r="G1300" s="37" t="n">
        <v>0</v>
      </c>
      <c r="H1300" s="37" t="n">
        <v>0</v>
      </c>
      <c r="I1300" s="37" t="n">
        <v>1</v>
      </c>
      <c r="J1300" s="40" t="n">
        <f aca="false">IF(C1300=0,"",D1300/C1300)</f>
        <v>0.954545454545455</v>
      </c>
    </row>
    <row r="1301" customFormat="false" ht="15" hidden="false" customHeight="false" outlineLevel="0" collapsed="false">
      <c r="A1301" s="37" t="s">
        <v>702</v>
      </c>
      <c r="B1301" s="37" t="s">
        <v>273</v>
      </c>
      <c r="C1301" s="37" t="n">
        <v>22</v>
      </c>
      <c r="D1301" s="37" t="n">
        <v>20</v>
      </c>
      <c r="E1301" s="37" t="n">
        <v>0</v>
      </c>
      <c r="F1301" s="37" t="n">
        <v>2</v>
      </c>
      <c r="G1301" s="37" t="n">
        <v>0</v>
      </c>
      <c r="H1301" s="37" t="n">
        <v>3</v>
      </c>
      <c r="I1301" s="37" t="n">
        <v>2</v>
      </c>
      <c r="J1301" s="40" t="n">
        <f aca="false">IF(C1301=0,"",D1301/C1301)</f>
        <v>0.909090909090909</v>
      </c>
    </row>
    <row r="1302" customFormat="false" ht="15" hidden="false" customHeight="false" outlineLevel="0" collapsed="false">
      <c r="A1302" s="37" t="s">
        <v>702</v>
      </c>
      <c r="B1302" s="37" t="s">
        <v>274</v>
      </c>
      <c r="C1302" s="37" t="n">
        <v>22</v>
      </c>
      <c r="D1302" s="37" t="n">
        <v>21</v>
      </c>
      <c r="E1302" s="37" t="n">
        <v>0</v>
      </c>
      <c r="F1302" s="37" t="n">
        <v>0</v>
      </c>
      <c r="G1302" s="37" t="n">
        <v>2</v>
      </c>
      <c r="H1302" s="37" t="n">
        <v>3</v>
      </c>
      <c r="I1302" s="37" t="n">
        <v>0</v>
      </c>
      <c r="J1302" s="40" t="n">
        <f aca="false">IF(C1302=0,"",D1302/C1302)</f>
        <v>0.954545454545455</v>
      </c>
    </row>
    <row r="1303" customFormat="false" ht="15" hidden="false" customHeight="false" outlineLevel="0" collapsed="false">
      <c r="A1303" s="37" t="s">
        <v>702</v>
      </c>
      <c r="B1303" s="37" t="s">
        <v>275</v>
      </c>
      <c r="C1303" s="37" t="n">
        <v>22</v>
      </c>
      <c r="D1303" s="37" t="n">
        <v>22</v>
      </c>
      <c r="E1303" s="37" t="n">
        <v>0</v>
      </c>
      <c r="F1303" s="37" t="n">
        <v>2</v>
      </c>
      <c r="G1303" s="37" t="n">
        <v>0</v>
      </c>
      <c r="H1303" s="37" t="n">
        <v>1</v>
      </c>
      <c r="I1303" s="37" t="n">
        <v>0</v>
      </c>
      <c r="J1303" s="40" t="n">
        <f aca="false">IF(C1303=0,"",D1303/C1303)</f>
        <v>1</v>
      </c>
    </row>
    <row r="1304" customFormat="false" ht="15" hidden="false" customHeight="false" outlineLevel="0" collapsed="false">
      <c r="A1304" s="37" t="s">
        <v>702</v>
      </c>
      <c r="B1304" s="37" t="s">
        <v>276</v>
      </c>
      <c r="C1304" s="37" t="n">
        <v>22</v>
      </c>
      <c r="D1304" s="37" t="n">
        <v>21</v>
      </c>
      <c r="E1304" s="37" t="n">
        <v>0</v>
      </c>
      <c r="F1304" s="37" t="n">
        <v>0</v>
      </c>
      <c r="G1304" s="37" t="n">
        <v>0</v>
      </c>
      <c r="H1304" s="37" t="n">
        <v>1</v>
      </c>
      <c r="I1304" s="37" t="n">
        <v>2</v>
      </c>
      <c r="J1304" s="40" t="n">
        <f aca="false">IF(C1304=0,"",D1304/C1304)</f>
        <v>0.954545454545455</v>
      </c>
    </row>
    <row r="1305" customFormat="false" ht="15" hidden="false" customHeight="false" outlineLevel="0" collapsed="false">
      <c r="A1305" s="37" t="s">
        <v>702</v>
      </c>
      <c r="B1305" s="37" t="s">
        <v>277</v>
      </c>
      <c r="C1305" s="37" t="n">
        <v>22</v>
      </c>
      <c r="D1305" s="37" t="n">
        <v>20</v>
      </c>
      <c r="E1305" s="37" t="n">
        <v>0</v>
      </c>
      <c r="F1305" s="37" t="n">
        <v>0</v>
      </c>
      <c r="G1305" s="37" t="n">
        <v>0</v>
      </c>
      <c r="H1305" s="37" t="n">
        <v>1</v>
      </c>
      <c r="I1305" s="37" t="n">
        <v>2</v>
      </c>
      <c r="J1305" s="40" t="n">
        <f aca="false">IF(C1305=0,"",D1305/C1305)</f>
        <v>0.909090909090909</v>
      </c>
    </row>
    <row r="1306" customFormat="false" ht="15" hidden="false" customHeight="false" outlineLevel="0" collapsed="false">
      <c r="A1306" s="37" t="s">
        <v>702</v>
      </c>
      <c r="B1306" s="37" t="s">
        <v>278</v>
      </c>
      <c r="C1306" s="37" t="n">
        <v>22</v>
      </c>
      <c r="D1306" s="37" t="n">
        <v>19</v>
      </c>
      <c r="E1306" s="37" t="n">
        <v>0</v>
      </c>
      <c r="F1306" s="37" t="n">
        <v>0</v>
      </c>
      <c r="G1306" s="37" t="n">
        <v>0</v>
      </c>
      <c r="H1306" s="37" t="n">
        <v>1</v>
      </c>
      <c r="I1306" s="37" t="n">
        <v>0</v>
      </c>
      <c r="J1306" s="40" t="n">
        <f aca="false">IF(C1306=0,"",D1306/C1306)</f>
        <v>0.863636363636364</v>
      </c>
    </row>
    <row r="1307" customFormat="false" ht="15" hidden="false" customHeight="false" outlineLevel="0" collapsed="false">
      <c r="A1307" s="37" t="s">
        <v>702</v>
      </c>
      <c r="B1307" s="37" t="s">
        <v>279</v>
      </c>
      <c r="C1307" s="37" t="n">
        <v>22</v>
      </c>
      <c r="D1307" s="37" t="n">
        <v>19</v>
      </c>
      <c r="E1307" s="37" t="n">
        <v>0</v>
      </c>
      <c r="F1307" s="37" t="n">
        <v>0</v>
      </c>
      <c r="G1307" s="37" t="n">
        <v>0</v>
      </c>
      <c r="H1307" s="37" t="n">
        <v>0</v>
      </c>
      <c r="I1307" s="37" t="n">
        <v>2</v>
      </c>
      <c r="J1307" s="40" t="n">
        <f aca="false">IF(C1307=0,"",D1307/C1307)</f>
        <v>0.863636363636364</v>
      </c>
    </row>
    <row r="1308" customFormat="false" ht="15" hidden="false" customHeight="false" outlineLevel="0" collapsed="false">
      <c r="A1308" s="37" t="s">
        <v>702</v>
      </c>
      <c r="B1308" s="37" t="s">
        <v>280</v>
      </c>
      <c r="C1308" s="37" t="n">
        <v>22</v>
      </c>
      <c r="D1308" s="37" t="n">
        <v>21</v>
      </c>
      <c r="E1308" s="37" t="n">
        <v>2</v>
      </c>
      <c r="F1308" s="37" t="n">
        <v>1</v>
      </c>
      <c r="G1308" s="37" t="n">
        <v>0</v>
      </c>
      <c r="H1308" s="37" t="n">
        <v>0</v>
      </c>
      <c r="I1308" s="37" t="n">
        <v>5</v>
      </c>
      <c r="J1308" s="40" t="n">
        <f aca="false">IF(C1308=0,"",D1308/C1308)</f>
        <v>0.954545454545455</v>
      </c>
    </row>
    <row r="1309" customFormat="false" ht="15" hidden="false" customHeight="false" outlineLevel="0" collapsed="false">
      <c r="A1309" s="37" t="s">
        <v>702</v>
      </c>
      <c r="B1309" s="37" t="s">
        <v>281</v>
      </c>
      <c r="C1309" s="37" t="n">
        <v>22</v>
      </c>
      <c r="D1309" s="37" t="n">
        <v>22</v>
      </c>
      <c r="E1309" s="37" t="n">
        <v>1</v>
      </c>
      <c r="F1309" s="37" t="n">
        <v>3</v>
      </c>
      <c r="G1309" s="37" t="n">
        <v>0</v>
      </c>
      <c r="H1309" s="37" t="n">
        <v>1</v>
      </c>
      <c r="I1309" s="37" t="n">
        <v>0</v>
      </c>
      <c r="J1309" s="40" t="n">
        <f aca="false">IF(C1309=0,"",D1309/C1309)</f>
        <v>1</v>
      </c>
    </row>
    <row r="1310" customFormat="false" ht="15" hidden="false" customHeight="false" outlineLevel="0" collapsed="false">
      <c r="A1310" s="37" t="s">
        <v>703</v>
      </c>
      <c r="B1310" s="37" t="s">
        <v>270</v>
      </c>
      <c r="C1310" s="37" t="n">
        <v>22</v>
      </c>
      <c r="D1310" s="37" t="n">
        <v>21</v>
      </c>
      <c r="E1310" s="37" t="n">
        <v>1</v>
      </c>
      <c r="F1310" s="37" t="n">
        <v>4</v>
      </c>
      <c r="G1310" s="37" t="n">
        <v>0</v>
      </c>
      <c r="H1310" s="37" t="n">
        <v>1</v>
      </c>
      <c r="I1310" s="37" t="n">
        <v>0</v>
      </c>
      <c r="J1310" s="40" t="n">
        <f aca="false">IF(C1310=0,"",D1310/C1310)</f>
        <v>0.954545454545455</v>
      </c>
    </row>
    <row r="1311" customFormat="false" ht="15" hidden="false" customHeight="false" outlineLevel="0" collapsed="false">
      <c r="A1311" s="37" t="s">
        <v>703</v>
      </c>
      <c r="B1311" s="37" t="s">
        <v>271</v>
      </c>
      <c r="C1311" s="37" t="n">
        <v>22</v>
      </c>
      <c r="D1311" s="37" t="n">
        <v>20</v>
      </c>
      <c r="E1311" s="37" t="n">
        <v>0</v>
      </c>
      <c r="F1311" s="37" t="n">
        <v>0</v>
      </c>
      <c r="G1311" s="37" t="n">
        <v>0</v>
      </c>
      <c r="H1311" s="37" t="n">
        <v>1</v>
      </c>
      <c r="I1311" s="37" t="n">
        <v>0</v>
      </c>
      <c r="J1311" s="40" t="n">
        <f aca="false">IF(C1311=0,"",D1311/C1311)</f>
        <v>0.909090909090909</v>
      </c>
    </row>
    <row r="1312" customFormat="false" ht="15" hidden="false" customHeight="false" outlineLevel="0" collapsed="false">
      <c r="A1312" s="37" t="s">
        <v>703</v>
      </c>
      <c r="B1312" s="37" t="s">
        <v>272</v>
      </c>
      <c r="C1312" s="37" t="n">
        <v>22</v>
      </c>
      <c r="D1312" s="37" t="n">
        <v>18</v>
      </c>
      <c r="E1312" s="37" t="n">
        <v>3</v>
      </c>
      <c r="F1312" s="37" t="n">
        <v>2</v>
      </c>
      <c r="G1312" s="37" t="n">
        <v>0</v>
      </c>
      <c r="H1312" s="37" t="n">
        <v>1</v>
      </c>
      <c r="I1312" s="37" t="n">
        <v>0</v>
      </c>
      <c r="J1312" s="40" t="n">
        <f aca="false">IF(C1312=0,"",D1312/C1312)</f>
        <v>0.818181818181818</v>
      </c>
    </row>
    <row r="1313" customFormat="false" ht="15" hidden="false" customHeight="false" outlineLevel="0" collapsed="false">
      <c r="A1313" s="37" t="s">
        <v>703</v>
      </c>
      <c r="B1313" s="37" t="s">
        <v>273</v>
      </c>
      <c r="C1313" s="37" t="n">
        <v>22</v>
      </c>
      <c r="D1313" s="37" t="n">
        <v>20</v>
      </c>
      <c r="E1313" s="37" t="n">
        <v>1</v>
      </c>
      <c r="F1313" s="37" t="n">
        <v>1</v>
      </c>
      <c r="G1313" s="37" t="n">
        <v>0</v>
      </c>
      <c r="H1313" s="37" t="n">
        <v>1</v>
      </c>
      <c r="I1313" s="37" t="n">
        <v>1</v>
      </c>
      <c r="J1313" s="40" t="n">
        <f aca="false">IF(C1313=0,"",D1313/C1313)</f>
        <v>0.909090909090909</v>
      </c>
    </row>
    <row r="1314" customFormat="false" ht="15" hidden="false" customHeight="false" outlineLevel="0" collapsed="false">
      <c r="A1314" s="37" t="s">
        <v>703</v>
      </c>
      <c r="B1314" s="37" t="s">
        <v>274</v>
      </c>
      <c r="C1314" s="37" t="n">
        <v>22</v>
      </c>
      <c r="D1314" s="37" t="n">
        <v>22</v>
      </c>
      <c r="E1314" s="37" t="n">
        <v>1</v>
      </c>
      <c r="F1314" s="37" t="n">
        <v>0</v>
      </c>
      <c r="G1314" s="37" t="n">
        <v>0</v>
      </c>
      <c r="H1314" s="37" t="n">
        <v>2</v>
      </c>
      <c r="I1314" s="37" t="n">
        <v>1</v>
      </c>
      <c r="J1314" s="40" t="n">
        <f aca="false">IF(C1314=0,"",D1314/C1314)</f>
        <v>1</v>
      </c>
    </row>
    <row r="1315" customFormat="false" ht="15" hidden="false" customHeight="false" outlineLevel="0" collapsed="false">
      <c r="A1315" s="37" t="s">
        <v>703</v>
      </c>
      <c r="B1315" s="37" t="s">
        <v>275</v>
      </c>
      <c r="C1315" s="37" t="n">
        <v>22</v>
      </c>
      <c r="D1315" s="37" t="n">
        <v>19</v>
      </c>
      <c r="E1315" s="37" t="n">
        <v>0</v>
      </c>
      <c r="F1315" s="37" t="n">
        <v>0</v>
      </c>
      <c r="G1315" s="37" t="n">
        <v>0</v>
      </c>
      <c r="H1315" s="37" t="n">
        <v>0</v>
      </c>
      <c r="I1315" s="37" t="n">
        <v>0</v>
      </c>
      <c r="J1315" s="40" t="n">
        <f aca="false">IF(C1315=0,"",D1315/C1315)</f>
        <v>0.863636363636364</v>
      </c>
    </row>
    <row r="1316" customFormat="false" ht="15" hidden="false" customHeight="false" outlineLevel="0" collapsed="false">
      <c r="A1316" s="37" t="s">
        <v>703</v>
      </c>
      <c r="B1316" s="37" t="s">
        <v>276</v>
      </c>
      <c r="C1316" s="37" t="n">
        <v>22</v>
      </c>
      <c r="D1316" s="37" t="n">
        <v>20</v>
      </c>
      <c r="E1316" s="37" t="n">
        <v>1</v>
      </c>
      <c r="F1316" s="37" t="n">
        <v>0</v>
      </c>
      <c r="G1316" s="37" t="n">
        <v>1</v>
      </c>
      <c r="H1316" s="37" t="n">
        <v>1</v>
      </c>
      <c r="I1316" s="37" t="n">
        <v>0</v>
      </c>
      <c r="J1316" s="40" t="n">
        <f aca="false">IF(C1316=0,"",D1316/C1316)</f>
        <v>0.909090909090909</v>
      </c>
    </row>
    <row r="1317" customFormat="false" ht="15" hidden="false" customHeight="false" outlineLevel="0" collapsed="false">
      <c r="A1317" s="37" t="s">
        <v>703</v>
      </c>
      <c r="B1317" s="37" t="s">
        <v>277</v>
      </c>
      <c r="C1317" s="37" t="n">
        <v>22</v>
      </c>
      <c r="D1317" s="37" t="n">
        <v>22</v>
      </c>
      <c r="E1317" s="37" t="n">
        <v>0</v>
      </c>
      <c r="F1317" s="37" t="n">
        <v>1</v>
      </c>
      <c r="G1317" s="37" t="n">
        <v>0</v>
      </c>
      <c r="H1317" s="37" t="n">
        <v>1</v>
      </c>
      <c r="I1317" s="37" t="n">
        <v>0</v>
      </c>
      <c r="J1317" s="40" t="n">
        <f aca="false">IF(C1317=0,"",D1317/C1317)</f>
        <v>1</v>
      </c>
    </row>
    <row r="1318" customFormat="false" ht="15" hidden="false" customHeight="false" outlineLevel="0" collapsed="false">
      <c r="A1318" s="37" t="s">
        <v>703</v>
      </c>
      <c r="B1318" s="37" t="s">
        <v>278</v>
      </c>
      <c r="C1318" s="37" t="n">
        <v>22</v>
      </c>
      <c r="D1318" s="37" t="n">
        <v>21</v>
      </c>
      <c r="E1318" s="37" t="n">
        <v>0</v>
      </c>
      <c r="F1318" s="37" t="n">
        <v>1</v>
      </c>
      <c r="G1318" s="37" t="n">
        <v>0</v>
      </c>
      <c r="H1318" s="37" t="n">
        <v>1</v>
      </c>
      <c r="I1318" s="37" t="n">
        <v>0</v>
      </c>
      <c r="J1318" s="40" t="n">
        <f aca="false">IF(C1318=0,"",D1318/C1318)</f>
        <v>0.954545454545455</v>
      </c>
    </row>
    <row r="1319" customFormat="false" ht="15" hidden="false" customHeight="false" outlineLevel="0" collapsed="false">
      <c r="A1319" s="37" t="s">
        <v>703</v>
      </c>
      <c r="B1319" s="37" t="s">
        <v>279</v>
      </c>
      <c r="C1319" s="37" t="n">
        <v>22</v>
      </c>
      <c r="D1319" s="37" t="n">
        <v>22</v>
      </c>
      <c r="E1319" s="37" t="n">
        <v>0</v>
      </c>
      <c r="F1319" s="37" t="n">
        <v>2</v>
      </c>
      <c r="G1319" s="37" t="n">
        <v>0</v>
      </c>
      <c r="H1319" s="37" t="n">
        <v>1</v>
      </c>
      <c r="I1319" s="37" t="n">
        <v>2</v>
      </c>
      <c r="J1319" s="40" t="n">
        <f aca="false">IF(C1319=0,"",D1319/C1319)</f>
        <v>1</v>
      </c>
    </row>
    <row r="1320" customFormat="false" ht="15" hidden="false" customHeight="false" outlineLevel="0" collapsed="false">
      <c r="A1320" s="37" t="s">
        <v>703</v>
      </c>
      <c r="B1320" s="37" t="s">
        <v>280</v>
      </c>
      <c r="C1320" s="37" t="n">
        <v>22</v>
      </c>
      <c r="D1320" s="37" t="n">
        <v>20</v>
      </c>
      <c r="E1320" s="37" t="n">
        <v>0</v>
      </c>
      <c r="F1320" s="37" t="n">
        <v>1</v>
      </c>
      <c r="G1320" s="37" t="n">
        <v>0</v>
      </c>
      <c r="H1320" s="37" t="n">
        <v>2</v>
      </c>
      <c r="I1320" s="37" t="n">
        <v>0</v>
      </c>
      <c r="J1320" s="40" t="n">
        <f aca="false">IF(C1320=0,"",D1320/C1320)</f>
        <v>0.909090909090909</v>
      </c>
    </row>
    <row r="1321" customFormat="false" ht="15" hidden="false" customHeight="false" outlineLevel="0" collapsed="false">
      <c r="A1321" s="37" t="s">
        <v>703</v>
      </c>
      <c r="B1321" s="37" t="s">
        <v>281</v>
      </c>
      <c r="C1321" s="37" t="n">
        <v>22</v>
      </c>
      <c r="D1321" s="37" t="n">
        <v>21</v>
      </c>
      <c r="E1321" s="37" t="n">
        <v>1</v>
      </c>
      <c r="F1321" s="37" t="n">
        <v>0</v>
      </c>
      <c r="G1321" s="37" t="n">
        <v>0</v>
      </c>
      <c r="H1321" s="37" t="n">
        <v>2</v>
      </c>
      <c r="I1321" s="37" t="n">
        <v>1</v>
      </c>
      <c r="J1321" s="40" t="n">
        <f aca="false">IF(C1321=0,"",D1321/C1321)</f>
        <v>0.954545454545455</v>
      </c>
    </row>
    <row r="1322" customFormat="false" ht="15" hidden="false" customHeight="false" outlineLevel="0" collapsed="false">
      <c r="A1322" s="37" t="s">
        <v>639</v>
      </c>
      <c r="B1322" s="37" t="s">
        <v>277</v>
      </c>
      <c r="C1322" s="37" t="n">
        <v>22</v>
      </c>
      <c r="D1322" s="37" t="n">
        <v>21</v>
      </c>
      <c r="E1322" s="37" t="n">
        <v>2</v>
      </c>
      <c r="F1322" s="37" t="n">
        <v>1</v>
      </c>
      <c r="G1322" s="37" t="n">
        <v>0</v>
      </c>
      <c r="H1322" s="37" t="n">
        <v>0</v>
      </c>
      <c r="I1322" s="37" t="n">
        <v>10</v>
      </c>
      <c r="J1322" s="40" t="n">
        <f aca="false">IF(C1322=0,"",D1322/C1322)</f>
        <v>0.954545454545455</v>
      </c>
    </row>
    <row r="1323" customFormat="false" ht="15" hidden="false" customHeight="false" outlineLevel="0" collapsed="false">
      <c r="A1323" s="37" t="s">
        <v>639</v>
      </c>
      <c r="B1323" s="37" t="s">
        <v>278</v>
      </c>
      <c r="C1323" s="37" t="n">
        <v>22</v>
      </c>
      <c r="D1323" s="37" t="n">
        <v>22</v>
      </c>
      <c r="E1323" s="37" t="n">
        <v>0</v>
      </c>
      <c r="F1323" s="37" t="n">
        <v>1</v>
      </c>
      <c r="G1323" s="37" t="n">
        <v>1</v>
      </c>
      <c r="H1323" s="37" t="n">
        <v>2</v>
      </c>
      <c r="I1323" s="37" t="n">
        <v>26</v>
      </c>
      <c r="J1323" s="40" t="n">
        <f aca="false">IF(C1323=0,"",D1323/C1323)</f>
        <v>1</v>
      </c>
    </row>
    <row r="1324" customFormat="false" ht="15" hidden="false" customHeight="false" outlineLevel="0" collapsed="false">
      <c r="A1324" s="37" t="s">
        <v>639</v>
      </c>
      <c r="B1324" s="37" t="s">
        <v>279</v>
      </c>
      <c r="C1324" s="37" t="n">
        <v>22</v>
      </c>
      <c r="D1324" s="37" t="n">
        <v>21</v>
      </c>
      <c r="E1324" s="37" t="n">
        <v>0</v>
      </c>
      <c r="F1324" s="37" t="n">
        <v>1</v>
      </c>
      <c r="G1324" s="37" t="n">
        <v>0</v>
      </c>
      <c r="H1324" s="37" t="n">
        <v>1</v>
      </c>
      <c r="I1324" s="37" t="n">
        <v>1</v>
      </c>
      <c r="J1324" s="40" t="n">
        <f aca="false">IF(C1324=0,"",D1324/C1324)</f>
        <v>0.954545454545455</v>
      </c>
    </row>
    <row r="1325" customFormat="false" ht="15" hidden="false" customHeight="false" outlineLevel="0" collapsed="false">
      <c r="A1325" s="37" t="s">
        <v>639</v>
      </c>
      <c r="B1325" s="37" t="s">
        <v>280</v>
      </c>
      <c r="C1325" s="37" t="n">
        <v>22</v>
      </c>
      <c r="D1325" s="37" t="n">
        <v>22</v>
      </c>
      <c r="E1325" s="37" t="n">
        <v>1</v>
      </c>
      <c r="F1325" s="37" t="n">
        <v>0</v>
      </c>
      <c r="G1325" s="37" t="n">
        <v>0</v>
      </c>
      <c r="H1325" s="37" t="n">
        <v>1</v>
      </c>
      <c r="I1325" s="37" t="n">
        <v>16</v>
      </c>
      <c r="J1325" s="40" t="n">
        <f aca="false">IF(C1325=0,"",D1325/C1325)</f>
        <v>1</v>
      </c>
    </row>
    <row r="1326" customFormat="false" ht="15" hidden="false" customHeight="false" outlineLevel="0" collapsed="false">
      <c r="A1326" s="37" t="s">
        <v>639</v>
      </c>
      <c r="B1326" s="37" t="s">
        <v>281</v>
      </c>
      <c r="C1326" s="37" t="n">
        <v>22</v>
      </c>
      <c r="D1326" s="37" t="n">
        <v>21</v>
      </c>
      <c r="E1326" s="37" t="n">
        <v>0</v>
      </c>
      <c r="F1326" s="37" t="n">
        <v>1</v>
      </c>
      <c r="G1326" s="37" t="n">
        <v>1</v>
      </c>
      <c r="H1326" s="37" t="n">
        <v>0</v>
      </c>
      <c r="I1326" s="37" t="n">
        <v>10</v>
      </c>
      <c r="J1326" s="40" t="n">
        <f aca="false">IF(C1326=0,"",D1326/C1326)</f>
        <v>0.954545454545455</v>
      </c>
    </row>
    <row r="1327" customFormat="false" ht="15" hidden="false" customHeight="false" outlineLevel="0" collapsed="false">
      <c r="A1327" s="37" t="s">
        <v>705</v>
      </c>
      <c r="B1327" s="37" t="s">
        <v>270</v>
      </c>
      <c r="C1327" s="37" t="n">
        <v>22</v>
      </c>
      <c r="D1327" s="37" t="n">
        <v>18</v>
      </c>
      <c r="E1327" s="37" t="n">
        <v>2</v>
      </c>
      <c r="F1327" s="37" t="n">
        <v>1</v>
      </c>
      <c r="G1327" s="37" t="n">
        <v>1</v>
      </c>
      <c r="H1327" s="37" t="n">
        <v>0</v>
      </c>
      <c r="I1327" s="37" t="n">
        <v>1</v>
      </c>
      <c r="J1327" s="40" t="n">
        <f aca="false">IF(C1327=0,"",D1327/C1327)</f>
        <v>0.818181818181818</v>
      </c>
    </row>
    <row r="1328" customFormat="false" ht="15" hidden="false" customHeight="false" outlineLevel="0" collapsed="false">
      <c r="A1328" s="37" t="s">
        <v>705</v>
      </c>
      <c r="B1328" s="37" t="s">
        <v>271</v>
      </c>
      <c r="C1328" s="37" t="n">
        <v>22</v>
      </c>
      <c r="D1328" s="37" t="n">
        <v>18</v>
      </c>
      <c r="E1328" s="37" t="n">
        <v>0</v>
      </c>
      <c r="F1328" s="37" t="n">
        <v>2</v>
      </c>
      <c r="G1328" s="37" t="n">
        <v>1</v>
      </c>
      <c r="H1328" s="37" t="n">
        <v>2</v>
      </c>
      <c r="I1328" s="37" t="n">
        <v>2</v>
      </c>
      <c r="J1328" s="40" t="n">
        <f aca="false">IF(C1328=0,"",D1328/C1328)</f>
        <v>0.818181818181818</v>
      </c>
    </row>
    <row r="1329" customFormat="false" ht="15" hidden="false" customHeight="false" outlineLevel="0" collapsed="false">
      <c r="A1329" s="37" t="s">
        <v>705</v>
      </c>
      <c r="B1329" s="37" t="s">
        <v>272</v>
      </c>
      <c r="C1329" s="37" t="n">
        <v>22</v>
      </c>
      <c r="D1329" s="37" t="n">
        <v>22</v>
      </c>
      <c r="E1329" s="37" t="n">
        <v>1</v>
      </c>
      <c r="F1329" s="37" t="n">
        <v>0</v>
      </c>
      <c r="G1329" s="37" t="n">
        <v>0</v>
      </c>
      <c r="H1329" s="37" t="n">
        <v>3</v>
      </c>
      <c r="I1329" s="37" t="n">
        <v>0</v>
      </c>
      <c r="J1329" s="40" t="n">
        <f aca="false">IF(C1329=0,"",D1329/C1329)</f>
        <v>1</v>
      </c>
    </row>
    <row r="1330" customFormat="false" ht="15" hidden="false" customHeight="false" outlineLevel="0" collapsed="false">
      <c r="A1330" s="37" t="s">
        <v>705</v>
      </c>
      <c r="B1330" s="37" t="s">
        <v>273</v>
      </c>
      <c r="C1330" s="37" t="n">
        <v>22</v>
      </c>
      <c r="D1330" s="37" t="n">
        <v>20</v>
      </c>
      <c r="E1330" s="37" t="n">
        <v>2</v>
      </c>
      <c r="F1330" s="37" t="n">
        <v>0</v>
      </c>
      <c r="G1330" s="37" t="n">
        <v>1</v>
      </c>
      <c r="H1330" s="37" t="n">
        <v>0</v>
      </c>
      <c r="I1330" s="37" t="n">
        <v>5</v>
      </c>
      <c r="J1330" s="40" t="n">
        <f aca="false">IF(C1330=0,"",D1330/C1330)</f>
        <v>0.909090909090909</v>
      </c>
    </row>
    <row r="1331" customFormat="false" ht="15" hidden="false" customHeight="false" outlineLevel="0" collapsed="false">
      <c r="A1331" s="37" t="s">
        <v>705</v>
      </c>
      <c r="B1331" s="37" t="s">
        <v>274</v>
      </c>
      <c r="C1331" s="37" t="n">
        <v>22</v>
      </c>
      <c r="D1331" s="37" t="n">
        <v>21</v>
      </c>
      <c r="E1331" s="37" t="n">
        <v>1</v>
      </c>
      <c r="F1331" s="37" t="n">
        <v>3</v>
      </c>
      <c r="G1331" s="37" t="n">
        <v>1</v>
      </c>
      <c r="H1331" s="37" t="n">
        <v>1</v>
      </c>
      <c r="I1331" s="37" t="n">
        <v>0</v>
      </c>
      <c r="J1331" s="40" t="n">
        <f aca="false">IF(C1331=0,"",D1331/C1331)</f>
        <v>0.954545454545455</v>
      </c>
    </row>
    <row r="1332" customFormat="false" ht="15" hidden="false" customHeight="false" outlineLevel="0" collapsed="false">
      <c r="A1332" s="37" t="s">
        <v>705</v>
      </c>
      <c r="B1332" s="37" t="s">
        <v>275</v>
      </c>
      <c r="C1332" s="37" t="n">
        <v>22</v>
      </c>
      <c r="D1332" s="37" t="n">
        <v>21</v>
      </c>
      <c r="E1332" s="37" t="n">
        <v>0</v>
      </c>
      <c r="F1332" s="37" t="n">
        <v>1</v>
      </c>
      <c r="G1332" s="37" t="n">
        <v>0</v>
      </c>
      <c r="H1332" s="37" t="n">
        <v>1</v>
      </c>
      <c r="I1332" s="37" t="n">
        <v>2</v>
      </c>
      <c r="J1332" s="40" t="n">
        <f aca="false">IF(C1332=0,"",D1332/C1332)</f>
        <v>0.954545454545455</v>
      </c>
    </row>
    <row r="1333" customFormat="false" ht="15" hidden="false" customHeight="false" outlineLevel="0" collapsed="false">
      <c r="A1333" s="37" t="s">
        <v>705</v>
      </c>
      <c r="B1333" s="37" t="s">
        <v>276</v>
      </c>
      <c r="C1333" s="37" t="n">
        <v>22</v>
      </c>
      <c r="D1333" s="37" t="n">
        <v>20</v>
      </c>
      <c r="E1333" s="37" t="n">
        <v>0</v>
      </c>
      <c r="F1333" s="37" t="n">
        <v>1</v>
      </c>
      <c r="G1333" s="37" t="n">
        <v>0</v>
      </c>
      <c r="H1333" s="37" t="n">
        <v>1</v>
      </c>
      <c r="I1333" s="37" t="n">
        <v>3</v>
      </c>
      <c r="J1333" s="40" t="n">
        <f aca="false">IF(C1333=0,"",D1333/C1333)</f>
        <v>0.909090909090909</v>
      </c>
    </row>
    <row r="1334" customFormat="false" ht="15" hidden="false" customHeight="false" outlineLevel="0" collapsed="false">
      <c r="A1334" s="37" t="s">
        <v>705</v>
      </c>
      <c r="B1334" s="37" t="s">
        <v>277</v>
      </c>
      <c r="C1334" s="37" t="n">
        <v>22</v>
      </c>
      <c r="D1334" s="37" t="n">
        <v>19</v>
      </c>
      <c r="E1334" s="37" t="n">
        <v>1</v>
      </c>
      <c r="F1334" s="37" t="n">
        <v>3</v>
      </c>
      <c r="G1334" s="37" t="n">
        <v>0</v>
      </c>
      <c r="H1334" s="37" t="n">
        <v>4</v>
      </c>
      <c r="I1334" s="37" t="n">
        <v>2</v>
      </c>
      <c r="J1334" s="40" t="n">
        <f aca="false">IF(C1334=0,"",D1334/C1334)</f>
        <v>0.863636363636364</v>
      </c>
    </row>
    <row r="1335" customFormat="false" ht="15" hidden="false" customHeight="false" outlineLevel="0" collapsed="false">
      <c r="A1335" s="37" t="s">
        <v>709</v>
      </c>
      <c r="B1335" s="37" t="s">
        <v>273</v>
      </c>
      <c r="C1335" s="37" t="n">
        <v>22</v>
      </c>
      <c r="D1335" s="37" t="n">
        <v>22</v>
      </c>
      <c r="E1335" s="37" t="n">
        <v>0</v>
      </c>
      <c r="F1335" s="37" t="n">
        <v>1</v>
      </c>
      <c r="G1335" s="37" t="n">
        <v>0</v>
      </c>
      <c r="H1335" s="37" t="n">
        <v>3</v>
      </c>
      <c r="I1335" s="37" t="n">
        <v>17</v>
      </c>
      <c r="J1335" s="40" t="n">
        <f aca="false">IF(C1335=0,"",D1335/C1335)</f>
        <v>1</v>
      </c>
    </row>
    <row r="1336" customFormat="false" ht="15" hidden="false" customHeight="false" outlineLevel="0" collapsed="false">
      <c r="A1336" s="37" t="s">
        <v>709</v>
      </c>
      <c r="B1336" s="37" t="s">
        <v>274</v>
      </c>
      <c r="C1336" s="37" t="n">
        <v>22</v>
      </c>
      <c r="D1336" s="37" t="n">
        <v>21</v>
      </c>
      <c r="E1336" s="37" t="n">
        <v>1</v>
      </c>
      <c r="F1336" s="37" t="n">
        <v>2</v>
      </c>
      <c r="G1336" s="37" t="n">
        <v>0</v>
      </c>
      <c r="H1336" s="37" t="n">
        <v>1</v>
      </c>
      <c r="I1336" s="37" t="n">
        <v>16</v>
      </c>
      <c r="J1336" s="40" t="n">
        <f aca="false">IF(C1336=0,"",D1336/C1336)</f>
        <v>0.954545454545455</v>
      </c>
    </row>
    <row r="1337" customFormat="false" ht="15" hidden="false" customHeight="false" outlineLevel="0" collapsed="false">
      <c r="A1337" s="37" t="s">
        <v>709</v>
      </c>
      <c r="B1337" s="37" t="s">
        <v>275</v>
      </c>
      <c r="C1337" s="37" t="n">
        <v>22</v>
      </c>
      <c r="D1337" s="37" t="n">
        <v>20</v>
      </c>
      <c r="E1337" s="37" t="n">
        <v>0</v>
      </c>
      <c r="F1337" s="37" t="n">
        <v>0</v>
      </c>
      <c r="G1337" s="37" t="n">
        <v>0</v>
      </c>
      <c r="H1337" s="37" t="n">
        <v>0</v>
      </c>
      <c r="I1337" s="37" t="n">
        <v>1</v>
      </c>
      <c r="J1337" s="40" t="n">
        <f aca="false">IF(C1337=0,"",D1337/C1337)</f>
        <v>0.909090909090909</v>
      </c>
    </row>
    <row r="1338" customFormat="false" ht="15" hidden="false" customHeight="false" outlineLevel="0" collapsed="false">
      <c r="A1338" s="37" t="s">
        <v>709</v>
      </c>
      <c r="B1338" s="37" t="s">
        <v>276</v>
      </c>
      <c r="C1338" s="37" t="n">
        <v>22</v>
      </c>
      <c r="D1338" s="37" t="n">
        <v>21</v>
      </c>
      <c r="E1338" s="37" t="n">
        <v>0</v>
      </c>
      <c r="F1338" s="37" t="n">
        <v>0</v>
      </c>
      <c r="G1338" s="37" t="n">
        <v>0</v>
      </c>
      <c r="H1338" s="37" t="n">
        <v>0</v>
      </c>
      <c r="I1338" s="37" t="n">
        <v>56</v>
      </c>
      <c r="J1338" s="40" t="n">
        <f aca="false">IF(C1338=0,"",D1338/C1338)</f>
        <v>0.954545454545455</v>
      </c>
    </row>
    <row r="1339" customFormat="false" ht="15" hidden="false" customHeight="false" outlineLevel="0" collapsed="false">
      <c r="A1339" s="37" t="s">
        <v>709</v>
      </c>
      <c r="B1339" s="37" t="s">
        <v>277</v>
      </c>
      <c r="C1339" s="37" t="n">
        <v>22</v>
      </c>
      <c r="D1339" s="37" t="n">
        <v>20</v>
      </c>
      <c r="E1339" s="37" t="n">
        <v>0</v>
      </c>
      <c r="F1339" s="37" t="n">
        <v>0</v>
      </c>
      <c r="G1339" s="37" t="n">
        <v>0</v>
      </c>
      <c r="H1339" s="37" t="n">
        <v>1</v>
      </c>
      <c r="I1339" s="37" t="n">
        <v>3</v>
      </c>
      <c r="J1339" s="40" t="n">
        <f aca="false">IF(C1339=0,"",D1339/C1339)</f>
        <v>0.909090909090909</v>
      </c>
    </row>
    <row r="1340" customFormat="false" ht="15" hidden="false" customHeight="false" outlineLevel="0" collapsed="false">
      <c r="A1340" s="37" t="s">
        <v>709</v>
      </c>
      <c r="B1340" s="37" t="s">
        <v>278</v>
      </c>
      <c r="C1340" s="37" t="n">
        <v>22</v>
      </c>
      <c r="D1340" s="37" t="n">
        <v>20</v>
      </c>
      <c r="E1340" s="37" t="n">
        <v>0</v>
      </c>
      <c r="F1340" s="37" t="n">
        <v>1</v>
      </c>
      <c r="G1340" s="37" t="n">
        <v>0</v>
      </c>
      <c r="H1340" s="37" t="n">
        <v>1</v>
      </c>
      <c r="I1340" s="37" t="n">
        <v>9</v>
      </c>
      <c r="J1340" s="40" t="n">
        <f aca="false">IF(C1340=0,"",D1340/C1340)</f>
        <v>0.909090909090909</v>
      </c>
    </row>
    <row r="1341" customFormat="false" ht="15" hidden="false" customHeight="false" outlineLevel="0" collapsed="false">
      <c r="A1341" s="37" t="s">
        <v>709</v>
      </c>
      <c r="B1341" s="37" t="s">
        <v>279</v>
      </c>
      <c r="C1341" s="37" t="n">
        <v>22</v>
      </c>
      <c r="D1341" s="37" t="n">
        <v>22</v>
      </c>
      <c r="E1341" s="37" t="n">
        <v>1</v>
      </c>
      <c r="F1341" s="37" t="n">
        <v>2</v>
      </c>
      <c r="G1341" s="37" t="n">
        <v>0</v>
      </c>
      <c r="H1341" s="37" t="n">
        <v>0</v>
      </c>
      <c r="I1341" s="37" t="n">
        <v>6</v>
      </c>
      <c r="J1341" s="40" t="n">
        <f aca="false">IF(C1341=0,"",D1341/C1341)</f>
        <v>1</v>
      </c>
    </row>
    <row r="1342" customFormat="false" ht="15" hidden="false" customHeight="false" outlineLevel="0" collapsed="false">
      <c r="A1342" s="37" t="s">
        <v>709</v>
      </c>
      <c r="B1342" s="37" t="s">
        <v>280</v>
      </c>
      <c r="C1342" s="37" t="n">
        <v>22</v>
      </c>
      <c r="D1342" s="37" t="n">
        <v>18</v>
      </c>
      <c r="E1342" s="37" t="n">
        <v>1</v>
      </c>
      <c r="F1342" s="37" t="n">
        <v>1</v>
      </c>
      <c r="G1342" s="37" t="n">
        <v>0</v>
      </c>
      <c r="H1342" s="37" t="n">
        <v>0</v>
      </c>
      <c r="I1342" s="37" t="n">
        <v>20</v>
      </c>
      <c r="J1342" s="40" t="n">
        <f aca="false">IF(C1342=0,"",D1342/C1342)</f>
        <v>0.818181818181818</v>
      </c>
    </row>
    <row r="1343" customFormat="false" ht="15" hidden="false" customHeight="false" outlineLevel="0" collapsed="false">
      <c r="A1343" s="37" t="s">
        <v>709</v>
      </c>
      <c r="B1343" s="37" t="s">
        <v>281</v>
      </c>
      <c r="C1343" s="37" t="n">
        <v>22</v>
      </c>
      <c r="D1343" s="37" t="n">
        <v>21</v>
      </c>
      <c r="E1343" s="37" t="n">
        <v>0</v>
      </c>
      <c r="F1343" s="37" t="n">
        <v>0</v>
      </c>
      <c r="G1343" s="37" t="n">
        <v>0</v>
      </c>
      <c r="H1343" s="37" t="n">
        <v>3</v>
      </c>
      <c r="I1343" s="37" t="n">
        <v>13</v>
      </c>
      <c r="J1343" s="40" t="n">
        <f aca="false">IF(C1343=0,"",D1343/C1343)</f>
        <v>0.954545454545455</v>
      </c>
    </row>
    <row r="1344" customFormat="false" ht="15" hidden="false" customHeight="false" outlineLevel="0" collapsed="false">
      <c r="A1344" s="37" t="s">
        <v>711</v>
      </c>
      <c r="B1344" s="37" t="s">
        <v>270</v>
      </c>
      <c r="C1344" s="37" t="n">
        <v>22</v>
      </c>
      <c r="D1344" s="37" t="n">
        <v>21</v>
      </c>
      <c r="E1344" s="37" t="n">
        <v>1</v>
      </c>
      <c r="F1344" s="37" t="n">
        <v>0</v>
      </c>
      <c r="G1344" s="37" t="n">
        <v>0</v>
      </c>
      <c r="H1344" s="37" t="n">
        <v>3</v>
      </c>
      <c r="I1344" s="37" t="n">
        <v>6</v>
      </c>
      <c r="J1344" s="40" t="n">
        <f aca="false">IF(C1344=0,"",D1344/C1344)</f>
        <v>0.954545454545455</v>
      </c>
    </row>
    <row r="1345" customFormat="false" ht="15" hidden="false" customHeight="false" outlineLevel="0" collapsed="false">
      <c r="A1345" s="37" t="s">
        <v>711</v>
      </c>
      <c r="B1345" s="37" t="s">
        <v>271</v>
      </c>
      <c r="C1345" s="37" t="n">
        <v>22</v>
      </c>
      <c r="D1345" s="37" t="n">
        <v>21</v>
      </c>
      <c r="E1345" s="37" t="n">
        <v>0</v>
      </c>
      <c r="F1345" s="37" t="n">
        <v>0</v>
      </c>
      <c r="G1345" s="37" t="n">
        <v>2</v>
      </c>
      <c r="H1345" s="37" t="n">
        <v>2</v>
      </c>
      <c r="I1345" s="37" t="n">
        <v>0</v>
      </c>
      <c r="J1345" s="40" t="n">
        <f aca="false">IF(C1345=0,"",D1345/C1345)</f>
        <v>0.954545454545455</v>
      </c>
    </row>
    <row r="1346" customFormat="false" ht="15" hidden="false" customHeight="false" outlineLevel="0" collapsed="false">
      <c r="A1346" s="37" t="s">
        <v>711</v>
      </c>
      <c r="B1346" s="37" t="s">
        <v>272</v>
      </c>
      <c r="C1346" s="37" t="n">
        <v>22</v>
      </c>
      <c r="D1346" s="37" t="n">
        <v>21</v>
      </c>
      <c r="E1346" s="37" t="n">
        <v>0</v>
      </c>
      <c r="F1346" s="37" t="n">
        <v>0</v>
      </c>
      <c r="G1346" s="37" t="n">
        <v>0</v>
      </c>
      <c r="H1346" s="37" t="n">
        <v>1</v>
      </c>
      <c r="I1346" s="37" t="n">
        <v>1</v>
      </c>
      <c r="J1346" s="40" t="n">
        <f aca="false">IF(C1346=0,"",D1346/C1346)</f>
        <v>0.954545454545455</v>
      </c>
    </row>
    <row r="1347" customFormat="false" ht="15" hidden="false" customHeight="false" outlineLevel="0" collapsed="false">
      <c r="A1347" s="37" t="s">
        <v>711</v>
      </c>
      <c r="B1347" s="37" t="s">
        <v>273</v>
      </c>
      <c r="C1347" s="37" t="n">
        <v>22</v>
      </c>
      <c r="D1347" s="37" t="n">
        <v>22</v>
      </c>
      <c r="E1347" s="37" t="n">
        <v>0</v>
      </c>
      <c r="F1347" s="37" t="n">
        <v>1</v>
      </c>
      <c r="G1347" s="37" t="n">
        <v>0</v>
      </c>
      <c r="H1347" s="37" t="n">
        <v>1</v>
      </c>
      <c r="I1347" s="37" t="n">
        <v>0</v>
      </c>
      <c r="J1347" s="40" t="n">
        <f aca="false">IF(C1347=0,"",D1347/C1347)</f>
        <v>1</v>
      </c>
    </row>
    <row r="1348" customFormat="false" ht="15" hidden="false" customHeight="false" outlineLevel="0" collapsed="false">
      <c r="A1348" s="37" t="s">
        <v>711</v>
      </c>
      <c r="B1348" s="37" t="s">
        <v>274</v>
      </c>
      <c r="C1348" s="37" t="n">
        <v>22</v>
      </c>
      <c r="D1348" s="37" t="n">
        <v>19</v>
      </c>
      <c r="E1348" s="37" t="n">
        <v>0</v>
      </c>
      <c r="F1348" s="37" t="n">
        <v>0</v>
      </c>
      <c r="G1348" s="37" t="n">
        <v>0</v>
      </c>
      <c r="H1348" s="37" t="n">
        <v>0</v>
      </c>
      <c r="I1348" s="37" t="n">
        <v>1</v>
      </c>
      <c r="J1348" s="40" t="n">
        <f aca="false">IF(C1348=0,"",D1348/C1348)</f>
        <v>0.863636363636364</v>
      </c>
    </row>
    <row r="1349" customFormat="false" ht="15" hidden="false" customHeight="false" outlineLevel="0" collapsed="false">
      <c r="A1349" s="37" t="s">
        <v>711</v>
      </c>
      <c r="B1349" s="37" t="s">
        <v>275</v>
      </c>
      <c r="C1349" s="37" t="n">
        <v>22</v>
      </c>
      <c r="D1349" s="37" t="n">
        <v>20</v>
      </c>
      <c r="E1349" s="37" t="n">
        <v>0</v>
      </c>
      <c r="F1349" s="37" t="n">
        <v>2</v>
      </c>
      <c r="G1349" s="37" t="n">
        <v>0</v>
      </c>
      <c r="H1349" s="37" t="n">
        <v>3</v>
      </c>
      <c r="I1349" s="37" t="n">
        <v>0</v>
      </c>
      <c r="J1349" s="40" t="n">
        <f aca="false">IF(C1349=0,"",D1349/C1349)</f>
        <v>0.909090909090909</v>
      </c>
    </row>
    <row r="1350" customFormat="false" ht="15" hidden="false" customHeight="false" outlineLevel="0" collapsed="false">
      <c r="A1350" s="37" t="s">
        <v>711</v>
      </c>
      <c r="B1350" s="37" t="s">
        <v>276</v>
      </c>
      <c r="C1350" s="37" t="n">
        <v>22</v>
      </c>
      <c r="D1350" s="37" t="n">
        <v>22</v>
      </c>
      <c r="E1350" s="37" t="n">
        <v>0</v>
      </c>
      <c r="F1350" s="37" t="n">
        <v>1</v>
      </c>
      <c r="G1350" s="37" t="n">
        <v>0</v>
      </c>
      <c r="H1350" s="37" t="n">
        <v>0</v>
      </c>
      <c r="I1350" s="37" t="n">
        <v>0</v>
      </c>
      <c r="J1350" s="40" t="n">
        <f aca="false">IF(C1350=0,"",D1350/C1350)</f>
        <v>1</v>
      </c>
    </row>
    <row r="1351" customFormat="false" ht="15" hidden="false" customHeight="false" outlineLevel="0" collapsed="false">
      <c r="A1351" s="37" t="s">
        <v>711</v>
      </c>
      <c r="B1351" s="37" t="s">
        <v>277</v>
      </c>
      <c r="C1351" s="37" t="n">
        <v>22</v>
      </c>
      <c r="D1351" s="37" t="n">
        <v>19</v>
      </c>
      <c r="E1351" s="37" t="n">
        <v>0</v>
      </c>
      <c r="F1351" s="37" t="n">
        <v>1</v>
      </c>
      <c r="G1351" s="37" t="n">
        <v>0</v>
      </c>
      <c r="H1351" s="37" t="n">
        <v>1</v>
      </c>
      <c r="I1351" s="37" t="n">
        <v>0</v>
      </c>
      <c r="J1351" s="40" t="n">
        <f aca="false">IF(C1351=0,"",D1351/C1351)</f>
        <v>0.863636363636364</v>
      </c>
    </row>
    <row r="1352" customFormat="false" ht="15" hidden="false" customHeight="false" outlineLevel="0" collapsed="false">
      <c r="A1352" s="37" t="s">
        <v>711</v>
      </c>
      <c r="B1352" s="37" t="s">
        <v>278</v>
      </c>
      <c r="C1352" s="37" t="n">
        <v>22</v>
      </c>
      <c r="D1352" s="37" t="n">
        <v>21</v>
      </c>
      <c r="E1352" s="37" t="n">
        <v>0</v>
      </c>
      <c r="F1352" s="37" t="n">
        <v>3</v>
      </c>
      <c r="G1352" s="37" t="n">
        <v>0</v>
      </c>
      <c r="H1352" s="37" t="n">
        <v>1</v>
      </c>
      <c r="I1352" s="37" t="n">
        <v>1</v>
      </c>
      <c r="J1352" s="40" t="n">
        <f aca="false">IF(C1352=0,"",D1352/C1352)</f>
        <v>0.954545454545455</v>
      </c>
    </row>
    <row r="1353" customFormat="false" ht="15" hidden="false" customHeight="false" outlineLevel="0" collapsed="false">
      <c r="A1353" s="37" t="s">
        <v>711</v>
      </c>
      <c r="B1353" s="37" t="s">
        <v>279</v>
      </c>
      <c r="C1353" s="37" t="n">
        <v>22</v>
      </c>
      <c r="D1353" s="37" t="n">
        <v>20</v>
      </c>
      <c r="E1353" s="37" t="n">
        <v>0</v>
      </c>
      <c r="F1353" s="37" t="n">
        <v>0</v>
      </c>
      <c r="G1353" s="37" t="n">
        <v>0</v>
      </c>
      <c r="H1353" s="37" t="n">
        <v>1</v>
      </c>
      <c r="I1353" s="37" t="n">
        <v>0</v>
      </c>
      <c r="J1353" s="40" t="n">
        <f aca="false">IF(C1353=0,"",D1353/C1353)</f>
        <v>0.909090909090909</v>
      </c>
    </row>
    <row r="1354" customFormat="false" ht="15" hidden="false" customHeight="false" outlineLevel="0" collapsed="false">
      <c r="A1354" s="37" t="s">
        <v>711</v>
      </c>
      <c r="B1354" s="37" t="s">
        <v>280</v>
      </c>
      <c r="C1354" s="37" t="n">
        <v>22</v>
      </c>
      <c r="D1354" s="37" t="n">
        <v>21</v>
      </c>
      <c r="E1354" s="37" t="n">
        <v>0</v>
      </c>
      <c r="F1354" s="37" t="n">
        <v>1</v>
      </c>
      <c r="G1354" s="37" t="n">
        <v>1</v>
      </c>
      <c r="H1354" s="37" t="n">
        <v>1</v>
      </c>
      <c r="I1354" s="37" t="n">
        <v>0</v>
      </c>
      <c r="J1354" s="40" t="n">
        <f aca="false">IF(C1354=0,"",D1354/C1354)</f>
        <v>0.954545454545455</v>
      </c>
    </row>
    <row r="1355" customFormat="false" ht="15" hidden="false" customHeight="false" outlineLevel="0" collapsed="false">
      <c r="A1355" s="37" t="s">
        <v>711</v>
      </c>
      <c r="B1355" s="37" t="s">
        <v>281</v>
      </c>
      <c r="C1355" s="37" t="n">
        <v>22</v>
      </c>
      <c r="D1355" s="37" t="n">
        <v>21</v>
      </c>
      <c r="E1355" s="37" t="n">
        <v>0</v>
      </c>
      <c r="F1355" s="37" t="n">
        <v>1</v>
      </c>
      <c r="G1355" s="37" t="n">
        <v>1</v>
      </c>
      <c r="H1355" s="37" t="n">
        <v>0</v>
      </c>
      <c r="I1355" s="37" t="n">
        <v>1</v>
      </c>
      <c r="J1355" s="40" t="n">
        <f aca="false">IF(C1355=0,"",D1355/C1355)</f>
        <v>0.954545454545455</v>
      </c>
    </row>
    <row r="1356" customFormat="false" ht="15" hidden="false" customHeight="false" outlineLevel="0" collapsed="false">
      <c r="A1356" s="37" t="s">
        <v>713</v>
      </c>
      <c r="B1356" s="37" t="s">
        <v>270</v>
      </c>
      <c r="C1356" s="37" t="n">
        <v>22</v>
      </c>
      <c r="D1356" s="37" t="n">
        <v>21</v>
      </c>
      <c r="E1356" s="37" t="n">
        <v>1</v>
      </c>
      <c r="F1356" s="37" t="n">
        <v>0</v>
      </c>
      <c r="G1356" s="37" t="n">
        <v>1</v>
      </c>
      <c r="H1356" s="37" t="n">
        <v>3</v>
      </c>
      <c r="I1356" s="37" t="n">
        <v>1</v>
      </c>
      <c r="J1356" s="40" t="n">
        <f aca="false">IF(C1356=0,"",D1356/C1356)</f>
        <v>0.954545454545455</v>
      </c>
    </row>
    <row r="1357" customFormat="false" ht="15" hidden="false" customHeight="false" outlineLevel="0" collapsed="false">
      <c r="A1357" s="37" t="s">
        <v>713</v>
      </c>
      <c r="B1357" s="37" t="s">
        <v>271</v>
      </c>
      <c r="C1357" s="37" t="n">
        <v>22</v>
      </c>
      <c r="D1357" s="37" t="n">
        <v>21</v>
      </c>
      <c r="E1357" s="37" t="n">
        <v>2</v>
      </c>
      <c r="F1357" s="37" t="n">
        <v>1</v>
      </c>
      <c r="G1357" s="37" t="n">
        <v>0</v>
      </c>
      <c r="H1357" s="37" t="n">
        <v>0</v>
      </c>
      <c r="I1357" s="37" t="n">
        <v>0</v>
      </c>
      <c r="J1357" s="40" t="n">
        <f aca="false">IF(C1357=0,"",D1357/C1357)</f>
        <v>0.954545454545455</v>
      </c>
    </row>
    <row r="1358" customFormat="false" ht="15" hidden="false" customHeight="false" outlineLevel="0" collapsed="false">
      <c r="A1358" s="37" t="s">
        <v>713</v>
      </c>
      <c r="B1358" s="37" t="s">
        <v>272</v>
      </c>
      <c r="C1358" s="37" t="n">
        <v>22</v>
      </c>
      <c r="D1358" s="37" t="n">
        <v>19</v>
      </c>
      <c r="E1358" s="37" t="n">
        <v>0</v>
      </c>
      <c r="F1358" s="37" t="n">
        <v>2</v>
      </c>
      <c r="G1358" s="37" t="n">
        <v>2</v>
      </c>
      <c r="H1358" s="37" t="n">
        <v>0</v>
      </c>
      <c r="I1358" s="37" t="n">
        <v>0</v>
      </c>
      <c r="J1358" s="40" t="n">
        <f aca="false">IF(C1358=0,"",D1358/C1358)</f>
        <v>0.863636363636364</v>
      </c>
    </row>
    <row r="1359" customFormat="false" ht="15" hidden="false" customHeight="false" outlineLevel="0" collapsed="false">
      <c r="A1359" s="37" t="s">
        <v>713</v>
      </c>
      <c r="B1359" s="37" t="s">
        <v>273</v>
      </c>
      <c r="C1359" s="37" t="n">
        <v>22</v>
      </c>
      <c r="D1359" s="37" t="n">
        <v>21</v>
      </c>
      <c r="E1359" s="37" t="n">
        <v>1</v>
      </c>
      <c r="F1359" s="37" t="n">
        <v>0</v>
      </c>
      <c r="G1359" s="37" t="n">
        <v>1</v>
      </c>
      <c r="H1359" s="37" t="n">
        <v>0</v>
      </c>
      <c r="I1359" s="37" t="n">
        <v>2</v>
      </c>
      <c r="J1359" s="40" t="n">
        <f aca="false">IF(C1359=0,"",D1359/C1359)</f>
        <v>0.954545454545455</v>
      </c>
    </row>
    <row r="1360" customFormat="false" ht="15" hidden="false" customHeight="false" outlineLevel="0" collapsed="false">
      <c r="A1360" s="37" t="s">
        <v>713</v>
      </c>
      <c r="B1360" s="37" t="s">
        <v>274</v>
      </c>
      <c r="C1360" s="37" t="n">
        <v>22</v>
      </c>
      <c r="D1360" s="37" t="n">
        <v>21</v>
      </c>
      <c r="E1360" s="37" t="n">
        <v>0</v>
      </c>
      <c r="F1360" s="37" t="n">
        <v>1</v>
      </c>
      <c r="G1360" s="37" t="n">
        <v>0</v>
      </c>
      <c r="H1360" s="37" t="n">
        <v>0</v>
      </c>
      <c r="I1360" s="37" t="n">
        <v>0</v>
      </c>
      <c r="J1360" s="40" t="n">
        <f aca="false">IF(C1360=0,"",D1360/C1360)</f>
        <v>0.954545454545455</v>
      </c>
    </row>
    <row r="1361" customFormat="false" ht="15" hidden="false" customHeight="false" outlineLevel="0" collapsed="false">
      <c r="A1361" s="37" t="s">
        <v>713</v>
      </c>
      <c r="B1361" s="37" t="s">
        <v>275</v>
      </c>
      <c r="C1361" s="37" t="n">
        <v>22</v>
      </c>
      <c r="D1361" s="37" t="n">
        <v>21</v>
      </c>
      <c r="E1361" s="37" t="n">
        <v>0</v>
      </c>
      <c r="F1361" s="37" t="n">
        <v>0</v>
      </c>
      <c r="G1361" s="37" t="n">
        <v>0</v>
      </c>
      <c r="H1361" s="37" t="n">
        <v>0</v>
      </c>
      <c r="I1361" s="37" t="n">
        <v>2</v>
      </c>
      <c r="J1361" s="40" t="n">
        <f aca="false">IF(C1361=0,"",D1361/C1361)</f>
        <v>0.954545454545455</v>
      </c>
    </row>
    <row r="1362" customFormat="false" ht="15" hidden="false" customHeight="false" outlineLevel="0" collapsed="false">
      <c r="A1362" s="37" t="s">
        <v>713</v>
      </c>
      <c r="B1362" s="37" t="s">
        <v>276</v>
      </c>
      <c r="C1362" s="37" t="n">
        <v>22</v>
      </c>
      <c r="D1362" s="37" t="n">
        <v>22</v>
      </c>
      <c r="E1362" s="37" t="n">
        <v>0</v>
      </c>
      <c r="F1362" s="37" t="n">
        <v>1</v>
      </c>
      <c r="G1362" s="37" t="n">
        <v>0</v>
      </c>
      <c r="H1362" s="37" t="n">
        <v>3</v>
      </c>
      <c r="I1362" s="37" t="n">
        <v>0</v>
      </c>
      <c r="J1362" s="40" t="n">
        <f aca="false">IF(C1362=0,"",D1362/C1362)</f>
        <v>1</v>
      </c>
    </row>
    <row r="1363" customFormat="false" ht="15" hidden="false" customHeight="false" outlineLevel="0" collapsed="false">
      <c r="A1363" s="37" t="s">
        <v>713</v>
      </c>
      <c r="B1363" s="37" t="s">
        <v>277</v>
      </c>
      <c r="C1363" s="37" t="n">
        <v>22</v>
      </c>
      <c r="D1363" s="37" t="n">
        <v>19</v>
      </c>
      <c r="E1363" s="37" t="n">
        <v>0</v>
      </c>
      <c r="F1363" s="37" t="n">
        <v>0</v>
      </c>
      <c r="G1363" s="37" t="n">
        <v>1</v>
      </c>
      <c r="H1363" s="37" t="n">
        <v>0</v>
      </c>
      <c r="I1363" s="37" t="n">
        <v>1</v>
      </c>
      <c r="J1363" s="40" t="n">
        <f aca="false">IF(C1363=0,"",D1363/C1363)</f>
        <v>0.863636363636364</v>
      </c>
    </row>
    <row r="1364" customFormat="false" ht="15" hidden="false" customHeight="false" outlineLevel="0" collapsed="false">
      <c r="A1364" s="37" t="s">
        <v>713</v>
      </c>
      <c r="B1364" s="37" t="s">
        <v>278</v>
      </c>
      <c r="C1364" s="37" t="n">
        <v>22</v>
      </c>
      <c r="D1364" s="37" t="n">
        <v>20</v>
      </c>
      <c r="E1364" s="37" t="n">
        <v>2</v>
      </c>
      <c r="F1364" s="37" t="n">
        <v>1</v>
      </c>
      <c r="G1364" s="37" t="n">
        <v>1</v>
      </c>
      <c r="H1364" s="37" t="n">
        <v>2</v>
      </c>
      <c r="I1364" s="37" t="n">
        <v>3</v>
      </c>
      <c r="J1364" s="40" t="n">
        <f aca="false">IF(C1364=0,"",D1364/C1364)</f>
        <v>0.909090909090909</v>
      </c>
    </row>
    <row r="1365" customFormat="false" ht="15" hidden="false" customHeight="false" outlineLevel="0" collapsed="false">
      <c r="A1365" s="37" t="s">
        <v>713</v>
      </c>
      <c r="B1365" s="37" t="s">
        <v>279</v>
      </c>
      <c r="C1365" s="37" t="n">
        <v>22</v>
      </c>
      <c r="D1365" s="37" t="n">
        <v>21</v>
      </c>
      <c r="E1365" s="37" t="n">
        <v>0</v>
      </c>
      <c r="F1365" s="37" t="n">
        <v>1</v>
      </c>
      <c r="G1365" s="37" t="n">
        <v>1</v>
      </c>
      <c r="H1365" s="37" t="n">
        <v>2</v>
      </c>
      <c r="I1365" s="37" t="n">
        <v>0</v>
      </c>
      <c r="J1365" s="40" t="n">
        <f aca="false">IF(C1365=0,"",D1365/C1365)</f>
        <v>0.954545454545455</v>
      </c>
    </row>
    <row r="1366" customFormat="false" ht="15" hidden="false" customHeight="false" outlineLevel="0" collapsed="false">
      <c r="A1366" s="37" t="s">
        <v>713</v>
      </c>
      <c r="B1366" s="37" t="s">
        <v>280</v>
      </c>
      <c r="C1366" s="37" t="n">
        <v>22</v>
      </c>
      <c r="D1366" s="37" t="n">
        <v>22</v>
      </c>
      <c r="E1366" s="37" t="n">
        <v>0</v>
      </c>
      <c r="F1366" s="37" t="n">
        <v>0</v>
      </c>
      <c r="G1366" s="37" t="n">
        <v>0</v>
      </c>
      <c r="H1366" s="37" t="n">
        <v>0</v>
      </c>
      <c r="I1366" s="37" t="n">
        <v>1</v>
      </c>
      <c r="J1366" s="40" t="n">
        <f aca="false">IF(C1366=0,"",D1366/C1366)</f>
        <v>1</v>
      </c>
    </row>
    <row r="1367" customFormat="false" ht="15" hidden="false" customHeight="false" outlineLevel="0" collapsed="false">
      <c r="A1367" s="37" t="s">
        <v>713</v>
      </c>
      <c r="B1367" s="37" t="s">
        <v>281</v>
      </c>
      <c r="C1367" s="37" t="n">
        <v>22</v>
      </c>
      <c r="D1367" s="37" t="n">
        <v>22</v>
      </c>
      <c r="E1367" s="37" t="n">
        <v>0</v>
      </c>
      <c r="F1367" s="37" t="n">
        <v>0</v>
      </c>
      <c r="G1367" s="37" t="n">
        <v>0</v>
      </c>
      <c r="H1367" s="37" t="n">
        <v>1</v>
      </c>
      <c r="I1367" s="37" t="n">
        <v>2</v>
      </c>
      <c r="J1367" s="40" t="n">
        <f aca="false">IF(C1367=0,"",D1367/C1367)</f>
        <v>1</v>
      </c>
    </row>
    <row r="1368" customFormat="false" ht="15" hidden="false" customHeight="false" outlineLevel="0" collapsed="false">
      <c r="A1368" s="37" t="s">
        <v>715</v>
      </c>
      <c r="B1368" s="37" t="s">
        <v>272</v>
      </c>
      <c r="C1368" s="37" t="n">
        <v>22</v>
      </c>
      <c r="D1368" s="37" t="n">
        <v>22</v>
      </c>
      <c r="E1368" s="37" t="n">
        <v>0</v>
      </c>
      <c r="F1368" s="37" t="n">
        <v>3</v>
      </c>
      <c r="G1368" s="37" t="n">
        <v>1</v>
      </c>
      <c r="H1368" s="37" t="n">
        <v>2</v>
      </c>
      <c r="I1368" s="37" t="n">
        <v>10</v>
      </c>
      <c r="J1368" s="40" t="n">
        <f aca="false">IF(C1368=0,"",D1368/C1368)</f>
        <v>1</v>
      </c>
    </row>
    <row r="1369" customFormat="false" ht="15" hidden="false" customHeight="false" outlineLevel="0" collapsed="false">
      <c r="A1369" s="37" t="s">
        <v>715</v>
      </c>
      <c r="B1369" s="37" t="s">
        <v>273</v>
      </c>
      <c r="C1369" s="37" t="n">
        <v>22</v>
      </c>
      <c r="D1369" s="37" t="n">
        <v>19</v>
      </c>
      <c r="E1369" s="37" t="n">
        <v>1</v>
      </c>
      <c r="F1369" s="37" t="n">
        <v>1</v>
      </c>
      <c r="G1369" s="37" t="n">
        <v>1</v>
      </c>
      <c r="H1369" s="37" t="n">
        <v>2</v>
      </c>
      <c r="I1369" s="37" t="n">
        <v>9</v>
      </c>
      <c r="J1369" s="40" t="n">
        <f aca="false">IF(C1369=0,"",D1369/C1369)</f>
        <v>0.863636363636364</v>
      </c>
    </row>
    <row r="1370" customFormat="false" ht="15" hidden="false" customHeight="false" outlineLevel="0" collapsed="false">
      <c r="A1370" s="37" t="s">
        <v>715</v>
      </c>
      <c r="B1370" s="37" t="s">
        <v>274</v>
      </c>
      <c r="C1370" s="37" t="n">
        <v>22</v>
      </c>
      <c r="D1370" s="37" t="n">
        <v>21</v>
      </c>
      <c r="E1370" s="37" t="n">
        <v>0</v>
      </c>
      <c r="F1370" s="37" t="n">
        <v>0</v>
      </c>
      <c r="G1370" s="37" t="n">
        <v>0</v>
      </c>
      <c r="H1370" s="37" t="n">
        <v>0</v>
      </c>
      <c r="I1370" s="37" t="n">
        <v>4</v>
      </c>
      <c r="J1370" s="40" t="n">
        <f aca="false">IF(C1370=0,"",D1370/C1370)</f>
        <v>0.954545454545455</v>
      </c>
    </row>
    <row r="1371" customFormat="false" ht="15" hidden="false" customHeight="false" outlineLevel="0" collapsed="false">
      <c r="A1371" s="37" t="s">
        <v>715</v>
      </c>
      <c r="B1371" s="37" t="s">
        <v>275</v>
      </c>
      <c r="C1371" s="37" t="n">
        <v>22</v>
      </c>
      <c r="D1371" s="37" t="n">
        <v>15</v>
      </c>
      <c r="E1371" s="37" t="n">
        <v>1</v>
      </c>
      <c r="F1371" s="37" t="n">
        <v>1</v>
      </c>
      <c r="G1371" s="37" t="n">
        <v>0</v>
      </c>
      <c r="H1371" s="37" t="n">
        <v>3</v>
      </c>
      <c r="I1371" s="37" t="n">
        <v>24</v>
      </c>
      <c r="J1371" s="40" t="n">
        <f aca="false">IF(C1371=0,"",D1371/C1371)</f>
        <v>0.681818181818182</v>
      </c>
    </row>
    <row r="1372" customFormat="false" ht="15" hidden="false" customHeight="false" outlineLevel="0" collapsed="false">
      <c r="A1372" s="37" t="s">
        <v>715</v>
      </c>
      <c r="B1372" s="37" t="s">
        <v>276</v>
      </c>
      <c r="C1372" s="37" t="n">
        <v>22</v>
      </c>
      <c r="D1372" s="37" t="n">
        <v>20</v>
      </c>
      <c r="E1372" s="37" t="n">
        <v>1</v>
      </c>
      <c r="F1372" s="37" t="n">
        <v>0</v>
      </c>
      <c r="G1372" s="37" t="n">
        <v>0</v>
      </c>
      <c r="H1372" s="37" t="n">
        <v>0</v>
      </c>
      <c r="I1372" s="37" t="n">
        <v>22</v>
      </c>
      <c r="J1372" s="40" t="n">
        <f aca="false">IF(C1372=0,"",D1372/C1372)</f>
        <v>0.909090909090909</v>
      </c>
    </row>
    <row r="1373" customFormat="false" ht="15" hidden="false" customHeight="false" outlineLevel="0" collapsed="false">
      <c r="A1373" s="37" t="s">
        <v>715</v>
      </c>
      <c r="B1373" s="37" t="s">
        <v>277</v>
      </c>
      <c r="C1373" s="37" t="n">
        <v>22</v>
      </c>
      <c r="D1373" s="37" t="n">
        <v>17</v>
      </c>
      <c r="E1373" s="37" t="n">
        <v>0</v>
      </c>
      <c r="F1373" s="37" t="n">
        <v>1</v>
      </c>
      <c r="G1373" s="37" t="n">
        <v>2</v>
      </c>
      <c r="H1373" s="37" t="n">
        <v>1</v>
      </c>
      <c r="I1373" s="37" t="n">
        <v>7</v>
      </c>
      <c r="J1373" s="40" t="n">
        <f aca="false">IF(C1373=0,"",D1373/C1373)</f>
        <v>0.772727272727273</v>
      </c>
    </row>
    <row r="1374" customFormat="false" ht="15" hidden="false" customHeight="false" outlineLevel="0" collapsed="false">
      <c r="A1374" s="37" t="s">
        <v>718</v>
      </c>
      <c r="B1374" s="37" t="s">
        <v>270</v>
      </c>
      <c r="C1374" s="37" t="n">
        <v>22</v>
      </c>
      <c r="D1374" s="37" t="n">
        <v>22</v>
      </c>
      <c r="E1374" s="37" t="n">
        <v>0</v>
      </c>
      <c r="F1374" s="37" t="n">
        <v>1</v>
      </c>
      <c r="G1374" s="37" t="n">
        <v>0</v>
      </c>
      <c r="H1374" s="37" t="n">
        <v>1</v>
      </c>
      <c r="I1374" s="37" t="n">
        <v>2</v>
      </c>
      <c r="J1374" s="40" t="n">
        <f aca="false">IF(C1374=0,"",D1374/C1374)</f>
        <v>1</v>
      </c>
    </row>
    <row r="1375" customFormat="false" ht="15" hidden="false" customHeight="false" outlineLevel="0" collapsed="false">
      <c r="A1375" s="37" t="s">
        <v>718</v>
      </c>
      <c r="B1375" s="37" t="s">
        <v>271</v>
      </c>
      <c r="C1375" s="37" t="n">
        <v>22</v>
      </c>
      <c r="D1375" s="37" t="n">
        <v>20</v>
      </c>
      <c r="E1375" s="37" t="n">
        <v>0</v>
      </c>
      <c r="F1375" s="37" t="n">
        <v>3</v>
      </c>
      <c r="G1375" s="37" t="n">
        <v>0</v>
      </c>
      <c r="H1375" s="37" t="n">
        <v>0</v>
      </c>
      <c r="I1375" s="37" t="n">
        <v>2</v>
      </c>
      <c r="J1375" s="40" t="n">
        <f aca="false">IF(C1375=0,"",D1375/C1375)</f>
        <v>0.909090909090909</v>
      </c>
    </row>
    <row r="1376" customFormat="false" ht="15" hidden="false" customHeight="false" outlineLevel="0" collapsed="false">
      <c r="A1376" s="37" t="s">
        <v>718</v>
      </c>
      <c r="B1376" s="37" t="s">
        <v>272</v>
      </c>
      <c r="C1376" s="37" t="n">
        <v>22</v>
      </c>
      <c r="D1376" s="37" t="n">
        <v>20</v>
      </c>
      <c r="E1376" s="37" t="n">
        <v>0</v>
      </c>
      <c r="F1376" s="37" t="n">
        <v>0</v>
      </c>
      <c r="G1376" s="37" t="n">
        <v>0</v>
      </c>
      <c r="H1376" s="37" t="n">
        <v>2</v>
      </c>
      <c r="I1376" s="37" t="n">
        <v>1</v>
      </c>
      <c r="J1376" s="40" t="n">
        <f aca="false">IF(C1376=0,"",D1376/C1376)</f>
        <v>0.909090909090909</v>
      </c>
    </row>
    <row r="1377" customFormat="false" ht="15" hidden="false" customHeight="false" outlineLevel="0" collapsed="false">
      <c r="A1377" s="37" t="s">
        <v>718</v>
      </c>
      <c r="B1377" s="37" t="s">
        <v>273</v>
      </c>
      <c r="C1377" s="37" t="n">
        <v>22</v>
      </c>
      <c r="D1377" s="37" t="n">
        <v>21</v>
      </c>
      <c r="E1377" s="37" t="n">
        <v>0</v>
      </c>
      <c r="F1377" s="37" t="n">
        <v>0</v>
      </c>
      <c r="G1377" s="37" t="n">
        <v>1</v>
      </c>
      <c r="H1377" s="37" t="n">
        <v>1</v>
      </c>
      <c r="I1377" s="37" t="n">
        <v>3</v>
      </c>
      <c r="J1377" s="40" t="n">
        <f aca="false">IF(C1377=0,"",D1377/C1377)</f>
        <v>0.954545454545455</v>
      </c>
    </row>
    <row r="1378" customFormat="false" ht="15" hidden="false" customHeight="false" outlineLevel="0" collapsed="false">
      <c r="A1378" s="37" t="s">
        <v>718</v>
      </c>
      <c r="B1378" s="37" t="s">
        <v>274</v>
      </c>
      <c r="C1378" s="37" t="n">
        <v>22</v>
      </c>
      <c r="D1378" s="37" t="n">
        <v>21</v>
      </c>
      <c r="E1378" s="37" t="n">
        <v>0</v>
      </c>
      <c r="F1378" s="37" t="n">
        <v>1</v>
      </c>
      <c r="G1378" s="37" t="n">
        <v>0</v>
      </c>
      <c r="H1378" s="37" t="n">
        <v>2</v>
      </c>
      <c r="I1378" s="37" t="n">
        <v>4</v>
      </c>
      <c r="J1378" s="40" t="n">
        <f aca="false">IF(C1378=0,"",D1378/C1378)</f>
        <v>0.954545454545455</v>
      </c>
    </row>
    <row r="1379" customFormat="false" ht="15" hidden="false" customHeight="false" outlineLevel="0" collapsed="false">
      <c r="A1379" s="37" t="s">
        <v>718</v>
      </c>
      <c r="B1379" s="37" t="s">
        <v>275</v>
      </c>
      <c r="C1379" s="37" t="n">
        <v>22</v>
      </c>
      <c r="D1379" s="37" t="n">
        <v>19</v>
      </c>
      <c r="E1379" s="37" t="n">
        <v>0</v>
      </c>
      <c r="F1379" s="37" t="n">
        <v>1</v>
      </c>
      <c r="G1379" s="37" t="n">
        <v>1</v>
      </c>
      <c r="H1379" s="37" t="n">
        <v>2</v>
      </c>
      <c r="I1379" s="37" t="n">
        <v>1</v>
      </c>
      <c r="J1379" s="40" t="n">
        <f aca="false">IF(C1379=0,"",D1379/C1379)</f>
        <v>0.863636363636364</v>
      </c>
    </row>
    <row r="1380" customFormat="false" ht="15" hidden="false" customHeight="false" outlineLevel="0" collapsed="false">
      <c r="A1380" s="37" t="s">
        <v>718</v>
      </c>
      <c r="B1380" s="37" t="s">
        <v>276</v>
      </c>
      <c r="C1380" s="37" t="n">
        <v>22</v>
      </c>
      <c r="D1380" s="37" t="n">
        <v>21</v>
      </c>
      <c r="E1380" s="37" t="n">
        <v>0</v>
      </c>
      <c r="F1380" s="37" t="n">
        <v>0</v>
      </c>
      <c r="G1380" s="37" t="n">
        <v>0</v>
      </c>
      <c r="H1380" s="37" t="n">
        <v>3</v>
      </c>
      <c r="I1380" s="37" t="n">
        <v>0</v>
      </c>
      <c r="J1380" s="40" t="n">
        <f aca="false">IF(C1380=0,"",D1380/C1380)</f>
        <v>0.954545454545455</v>
      </c>
    </row>
    <row r="1381" customFormat="false" ht="15" hidden="false" customHeight="false" outlineLevel="0" collapsed="false">
      <c r="A1381" s="37" t="s">
        <v>718</v>
      </c>
      <c r="B1381" s="37" t="s">
        <v>277</v>
      </c>
      <c r="C1381" s="37" t="n">
        <v>22</v>
      </c>
      <c r="D1381" s="37" t="n">
        <v>20</v>
      </c>
      <c r="E1381" s="37" t="n">
        <v>0</v>
      </c>
      <c r="F1381" s="37" t="n">
        <v>1</v>
      </c>
      <c r="G1381" s="37" t="n">
        <v>0</v>
      </c>
      <c r="H1381" s="37" t="n">
        <v>2</v>
      </c>
      <c r="I1381" s="37" t="n">
        <v>0</v>
      </c>
      <c r="J1381" s="40" t="n">
        <f aca="false">IF(C1381=0,"",D1381/C1381)</f>
        <v>0.909090909090909</v>
      </c>
    </row>
    <row r="1382" customFormat="false" ht="15" hidden="false" customHeight="false" outlineLevel="0" collapsed="false">
      <c r="A1382" s="37" t="s">
        <v>718</v>
      </c>
      <c r="B1382" s="37" t="s">
        <v>278</v>
      </c>
      <c r="C1382" s="37" t="n">
        <v>22</v>
      </c>
      <c r="D1382" s="37" t="n">
        <v>20</v>
      </c>
      <c r="E1382" s="37" t="n">
        <v>0</v>
      </c>
      <c r="F1382" s="37" t="n">
        <v>1</v>
      </c>
      <c r="G1382" s="37" t="n">
        <v>0</v>
      </c>
      <c r="H1382" s="37" t="n">
        <v>0</v>
      </c>
      <c r="I1382" s="37" t="n">
        <v>0</v>
      </c>
      <c r="J1382" s="40" t="n">
        <f aca="false">IF(C1382=0,"",D1382/C1382)</f>
        <v>0.909090909090909</v>
      </c>
    </row>
    <row r="1383" customFormat="false" ht="15" hidden="false" customHeight="false" outlineLevel="0" collapsed="false">
      <c r="A1383" s="37" t="s">
        <v>718</v>
      </c>
      <c r="B1383" s="37" t="s">
        <v>279</v>
      </c>
      <c r="C1383" s="37" t="n">
        <v>22</v>
      </c>
      <c r="D1383" s="37" t="n">
        <v>20</v>
      </c>
      <c r="E1383" s="37" t="n">
        <v>0</v>
      </c>
      <c r="F1383" s="37" t="n">
        <v>1</v>
      </c>
      <c r="G1383" s="37" t="n">
        <v>0</v>
      </c>
      <c r="H1383" s="37" t="n">
        <v>0</v>
      </c>
      <c r="I1383" s="37" t="n">
        <v>1</v>
      </c>
      <c r="J1383" s="40" t="n">
        <f aca="false">IF(C1383=0,"",D1383/C1383)</f>
        <v>0.909090909090909</v>
      </c>
    </row>
    <row r="1384" customFormat="false" ht="15" hidden="false" customHeight="false" outlineLevel="0" collapsed="false">
      <c r="A1384" s="37" t="s">
        <v>718</v>
      </c>
      <c r="B1384" s="37" t="s">
        <v>280</v>
      </c>
      <c r="C1384" s="37" t="n">
        <v>22</v>
      </c>
      <c r="D1384" s="37" t="n">
        <v>20</v>
      </c>
      <c r="E1384" s="37" t="n">
        <v>1</v>
      </c>
      <c r="F1384" s="37" t="n">
        <v>1</v>
      </c>
      <c r="G1384" s="37" t="n">
        <v>0</v>
      </c>
      <c r="H1384" s="37" t="n">
        <v>2</v>
      </c>
      <c r="I1384" s="37" t="n">
        <v>0</v>
      </c>
      <c r="J1384" s="40" t="n">
        <f aca="false">IF(C1384=0,"",D1384/C1384)</f>
        <v>0.909090909090909</v>
      </c>
    </row>
    <row r="1385" customFormat="false" ht="15" hidden="false" customHeight="false" outlineLevel="0" collapsed="false">
      <c r="A1385" s="37" t="s">
        <v>718</v>
      </c>
      <c r="B1385" s="37" t="s">
        <v>281</v>
      </c>
      <c r="C1385" s="37" t="n">
        <v>22</v>
      </c>
      <c r="D1385" s="37" t="n">
        <v>20</v>
      </c>
      <c r="E1385" s="37" t="n">
        <v>1</v>
      </c>
      <c r="F1385" s="37" t="n">
        <v>1</v>
      </c>
      <c r="G1385" s="37" t="n">
        <v>0</v>
      </c>
      <c r="H1385" s="37" t="n">
        <v>2</v>
      </c>
      <c r="I1385" s="37" t="n">
        <v>6</v>
      </c>
      <c r="J1385" s="40" t="n">
        <f aca="false">IF(C1385=0,"",D1385/C1385)</f>
        <v>0.909090909090909</v>
      </c>
    </row>
    <row r="1386" customFormat="false" ht="15" hidden="false" customHeight="false" outlineLevel="0" collapsed="false">
      <c r="A1386" s="37" t="s">
        <v>719</v>
      </c>
      <c r="B1386" s="37" t="s">
        <v>270</v>
      </c>
      <c r="C1386" s="37" t="n">
        <v>22</v>
      </c>
      <c r="D1386" s="37" t="n">
        <v>19</v>
      </c>
      <c r="E1386" s="37" t="n">
        <v>1</v>
      </c>
      <c r="F1386" s="37" t="n">
        <v>0</v>
      </c>
      <c r="G1386" s="37" t="n">
        <v>0</v>
      </c>
      <c r="H1386" s="37" t="n">
        <v>3</v>
      </c>
      <c r="I1386" s="37" t="n">
        <v>4</v>
      </c>
      <c r="J1386" s="40" t="n">
        <f aca="false">IF(C1386=0,"",D1386/C1386)</f>
        <v>0.863636363636364</v>
      </c>
    </row>
    <row r="1387" customFormat="false" ht="15" hidden="false" customHeight="false" outlineLevel="0" collapsed="false">
      <c r="A1387" s="37" t="s">
        <v>719</v>
      </c>
      <c r="B1387" s="37" t="s">
        <v>271</v>
      </c>
      <c r="C1387" s="37" t="n">
        <v>22</v>
      </c>
      <c r="D1387" s="37" t="n">
        <v>22</v>
      </c>
      <c r="E1387" s="37" t="n">
        <v>3</v>
      </c>
      <c r="F1387" s="37" t="n">
        <v>0</v>
      </c>
      <c r="G1387" s="37" t="n">
        <v>1</v>
      </c>
      <c r="H1387" s="37" t="n">
        <v>0</v>
      </c>
      <c r="I1387" s="37" t="n">
        <v>8</v>
      </c>
      <c r="J1387" s="40" t="n">
        <f aca="false">IF(C1387=0,"",D1387/C1387)</f>
        <v>1</v>
      </c>
    </row>
    <row r="1388" customFormat="false" ht="15" hidden="false" customHeight="false" outlineLevel="0" collapsed="false">
      <c r="A1388" s="37" t="s">
        <v>719</v>
      </c>
      <c r="B1388" s="37" t="s">
        <v>272</v>
      </c>
      <c r="C1388" s="37" t="n">
        <v>22</v>
      </c>
      <c r="D1388" s="37" t="n">
        <v>21</v>
      </c>
      <c r="E1388" s="37" t="n">
        <v>0</v>
      </c>
      <c r="F1388" s="37" t="n">
        <v>0</v>
      </c>
      <c r="G1388" s="37" t="n">
        <v>0</v>
      </c>
      <c r="H1388" s="37" t="n">
        <v>2</v>
      </c>
      <c r="I1388" s="37" t="n">
        <v>0</v>
      </c>
      <c r="J1388" s="40" t="n">
        <f aca="false">IF(C1388=0,"",D1388/C1388)</f>
        <v>0.954545454545455</v>
      </c>
    </row>
    <row r="1389" customFormat="false" ht="15" hidden="false" customHeight="false" outlineLevel="0" collapsed="false">
      <c r="A1389" s="37" t="s">
        <v>719</v>
      </c>
      <c r="B1389" s="37" t="s">
        <v>273</v>
      </c>
      <c r="C1389" s="37" t="n">
        <v>22</v>
      </c>
      <c r="D1389" s="37" t="n">
        <v>19</v>
      </c>
      <c r="E1389" s="37" t="n">
        <v>0</v>
      </c>
      <c r="F1389" s="37" t="n">
        <v>1</v>
      </c>
      <c r="G1389" s="37" t="n">
        <v>1</v>
      </c>
      <c r="H1389" s="37" t="n">
        <v>0</v>
      </c>
      <c r="I1389" s="37" t="n">
        <v>2</v>
      </c>
      <c r="J1389" s="40" t="n">
        <f aca="false">IF(C1389=0,"",D1389/C1389)</f>
        <v>0.863636363636364</v>
      </c>
    </row>
    <row r="1390" customFormat="false" ht="15" hidden="false" customHeight="false" outlineLevel="0" collapsed="false">
      <c r="A1390" s="37" t="s">
        <v>719</v>
      </c>
      <c r="B1390" s="37" t="s">
        <v>274</v>
      </c>
      <c r="C1390" s="37" t="n">
        <v>22</v>
      </c>
      <c r="D1390" s="37" t="n">
        <v>21</v>
      </c>
      <c r="E1390" s="37" t="n">
        <v>2</v>
      </c>
      <c r="F1390" s="37" t="n">
        <v>1</v>
      </c>
      <c r="G1390" s="37" t="n">
        <v>0</v>
      </c>
      <c r="H1390" s="37" t="n">
        <v>0</v>
      </c>
      <c r="I1390" s="37" t="n">
        <v>4</v>
      </c>
      <c r="J1390" s="40" t="n">
        <f aca="false">IF(C1390=0,"",D1390/C1390)</f>
        <v>0.954545454545455</v>
      </c>
    </row>
    <row r="1391" customFormat="false" ht="15" hidden="false" customHeight="false" outlineLevel="0" collapsed="false">
      <c r="A1391" s="37" t="s">
        <v>719</v>
      </c>
      <c r="B1391" s="37" t="s">
        <v>275</v>
      </c>
      <c r="C1391" s="37" t="n">
        <v>22</v>
      </c>
      <c r="D1391" s="37" t="n">
        <v>21</v>
      </c>
      <c r="E1391" s="37" t="n">
        <v>0</v>
      </c>
      <c r="F1391" s="37" t="n">
        <v>2</v>
      </c>
      <c r="G1391" s="37" t="n">
        <v>0</v>
      </c>
      <c r="H1391" s="37" t="n">
        <v>0</v>
      </c>
      <c r="I1391" s="37" t="n">
        <v>1</v>
      </c>
      <c r="J1391" s="40" t="n">
        <f aca="false">IF(C1391=0,"",D1391/C1391)</f>
        <v>0.954545454545455</v>
      </c>
    </row>
    <row r="1392" customFormat="false" ht="15" hidden="false" customHeight="false" outlineLevel="0" collapsed="false">
      <c r="A1392" s="37" t="s">
        <v>719</v>
      </c>
      <c r="B1392" s="37" t="s">
        <v>276</v>
      </c>
      <c r="C1392" s="37" t="n">
        <v>22</v>
      </c>
      <c r="D1392" s="37" t="n">
        <v>22</v>
      </c>
      <c r="E1392" s="37" t="n">
        <v>0</v>
      </c>
      <c r="F1392" s="37" t="n">
        <v>0</v>
      </c>
      <c r="G1392" s="37" t="n">
        <v>1</v>
      </c>
      <c r="H1392" s="37" t="n">
        <v>2</v>
      </c>
      <c r="I1392" s="37" t="n">
        <v>0</v>
      </c>
      <c r="J1392" s="40" t="n">
        <f aca="false">IF(C1392=0,"",D1392/C1392)</f>
        <v>1</v>
      </c>
    </row>
    <row r="1393" customFormat="false" ht="15" hidden="false" customHeight="false" outlineLevel="0" collapsed="false">
      <c r="A1393" s="37" t="s">
        <v>719</v>
      </c>
      <c r="B1393" s="37" t="s">
        <v>277</v>
      </c>
      <c r="C1393" s="37" t="n">
        <v>22</v>
      </c>
      <c r="D1393" s="37" t="n">
        <v>21</v>
      </c>
      <c r="E1393" s="37" t="n">
        <v>1</v>
      </c>
      <c r="F1393" s="37" t="n">
        <v>0</v>
      </c>
      <c r="G1393" s="37" t="n">
        <v>0</v>
      </c>
      <c r="H1393" s="37" t="n">
        <v>3</v>
      </c>
      <c r="I1393" s="37" t="n">
        <v>3</v>
      </c>
      <c r="J1393" s="40" t="n">
        <f aca="false">IF(C1393=0,"",D1393/C1393)</f>
        <v>0.954545454545455</v>
      </c>
    </row>
    <row r="1394" customFormat="false" ht="15" hidden="false" customHeight="false" outlineLevel="0" collapsed="false">
      <c r="A1394" s="37" t="s">
        <v>719</v>
      </c>
      <c r="B1394" s="37" t="s">
        <v>278</v>
      </c>
      <c r="C1394" s="37" t="n">
        <v>22</v>
      </c>
      <c r="D1394" s="37" t="n">
        <v>21</v>
      </c>
      <c r="E1394" s="37" t="n">
        <v>0</v>
      </c>
      <c r="F1394" s="37" t="n">
        <v>0</v>
      </c>
      <c r="G1394" s="37" t="n">
        <v>0</v>
      </c>
      <c r="H1394" s="37" t="n">
        <v>2</v>
      </c>
      <c r="I1394" s="37" t="n">
        <v>0</v>
      </c>
      <c r="J1394" s="40" t="n">
        <f aca="false">IF(C1394=0,"",D1394/C1394)</f>
        <v>0.954545454545455</v>
      </c>
    </row>
    <row r="1395" customFormat="false" ht="15" hidden="false" customHeight="false" outlineLevel="0" collapsed="false">
      <c r="A1395" s="37" t="s">
        <v>719</v>
      </c>
      <c r="B1395" s="37" t="s">
        <v>279</v>
      </c>
      <c r="C1395" s="37" t="n">
        <v>22</v>
      </c>
      <c r="D1395" s="37" t="n">
        <v>22</v>
      </c>
      <c r="E1395" s="37" t="n">
        <v>1</v>
      </c>
      <c r="F1395" s="37" t="n">
        <v>0</v>
      </c>
      <c r="G1395" s="37" t="n">
        <v>0</v>
      </c>
      <c r="H1395" s="37" t="n">
        <v>5</v>
      </c>
      <c r="I1395" s="37" t="n">
        <v>6</v>
      </c>
      <c r="J1395" s="40" t="n">
        <f aca="false">IF(C1395=0,"",D1395/C1395)</f>
        <v>1</v>
      </c>
    </row>
    <row r="1396" customFormat="false" ht="15" hidden="false" customHeight="false" outlineLevel="0" collapsed="false">
      <c r="A1396" s="37" t="s">
        <v>719</v>
      </c>
      <c r="B1396" s="37" t="s">
        <v>280</v>
      </c>
      <c r="C1396" s="37" t="n">
        <v>22</v>
      </c>
      <c r="D1396" s="37" t="n">
        <v>19</v>
      </c>
      <c r="E1396" s="37" t="n">
        <v>1</v>
      </c>
      <c r="F1396" s="37" t="n">
        <v>1</v>
      </c>
      <c r="G1396" s="37" t="n">
        <v>1</v>
      </c>
      <c r="H1396" s="37" t="n">
        <v>1</v>
      </c>
      <c r="I1396" s="37" t="n">
        <v>0</v>
      </c>
      <c r="J1396" s="40" t="n">
        <f aca="false">IF(C1396=0,"",D1396/C1396)</f>
        <v>0.863636363636364</v>
      </c>
    </row>
    <row r="1397" customFormat="false" ht="15" hidden="false" customHeight="false" outlineLevel="0" collapsed="false">
      <c r="A1397" s="37" t="s">
        <v>719</v>
      </c>
      <c r="B1397" s="37" t="s">
        <v>281</v>
      </c>
      <c r="C1397" s="37" t="n">
        <v>22</v>
      </c>
      <c r="D1397" s="37" t="n">
        <v>19</v>
      </c>
      <c r="E1397" s="37" t="n">
        <v>3</v>
      </c>
      <c r="F1397" s="37" t="n">
        <v>0</v>
      </c>
      <c r="G1397" s="37" t="n">
        <v>0</v>
      </c>
      <c r="H1397" s="37" t="n">
        <v>3</v>
      </c>
      <c r="I1397" s="37" t="n">
        <v>2</v>
      </c>
      <c r="J1397" s="40" t="n">
        <f aca="false">IF(C1397=0,"",D1397/C1397)</f>
        <v>0.863636363636364</v>
      </c>
    </row>
    <row r="1398" customFormat="false" ht="15" hidden="false" customHeight="false" outlineLevel="0" collapsed="false">
      <c r="A1398" s="37" t="s">
        <v>722</v>
      </c>
      <c r="B1398" s="37" t="s">
        <v>270</v>
      </c>
      <c r="C1398" s="37" t="n">
        <v>22</v>
      </c>
      <c r="D1398" s="37" t="n">
        <v>19</v>
      </c>
      <c r="E1398" s="37" t="n">
        <v>0</v>
      </c>
      <c r="F1398" s="37" t="n">
        <v>1</v>
      </c>
      <c r="G1398" s="37" t="n">
        <v>0</v>
      </c>
      <c r="H1398" s="37" t="n">
        <v>1</v>
      </c>
      <c r="I1398" s="37" t="n">
        <v>4</v>
      </c>
      <c r="J1398" s="40" t="n">
        <f aca="false">IF(C1398=0,"",D1398/C1398)</f>
        <v>0.863636363636364</v>
      </c>
    </row>
    <row r="1399" customFormat="false" ht="15" hidden="false" customHeight="false" outlineLevel="0" collapsed="false">
      <c r="A1399" s="37" t="s">
        <v>722</v>
      </c>
      <c r="B1399" s="37" t="s">
        <v>271</v>
      </c>
      <c r="C1399" s="37" t="n">
        <v>22</v>
      </c>
      <c r="D1399" s="37" t="n">
        <v>22</v>
      </c>
      <c r="E1399" s="37" t="n">
        <v>1</v>
      </c>
      <c r="F1399" s="37" t="n">
        <v>0</v>
      </c>
      <c r="G1399" s="37" t="n">
        <v>1</v>
      </c>
      <c r="H1399" s="37" t="n">
        <v>1</v>
      </c>
      <c r="I1399" s="37" t="n">
        <v>0</v>
      </c>
      <c r="J1399" s="40" t="n">
        <f aca="false">IF(C1399=0,"",D1399/C1399)</f>
        <v>1</v>
      </c>
    </row>
    <row r="1400" customFormat="false" ht="15" hidden="false" customHeight="false" outlineLevel="0" collapsed="false">
      <c r="A1400" s="37" t="s">
        <v>722</v>
      </c>
      <c r="B1400" s="37" t="s">
        <v>272</v>
      </c>
      <c r="C1400" s="37" t="n">
        <v>22</v>
      </c>
      <c r="D1400" s="37" t="n">
        <v>20</v>
      </c>
      <c r="E1400" s="37" t="n">
        <v>0</v>
      </c>
      <c r="F1400" s="37" t="n">
        <v>2</v>
      </c>
      <c r="G1400" s="37" t="n">
        <v>0</v>
      </c>
      <c r="H1400" s="37" t="n">
        <v>1</v>
      </c>
      <c r="I1400" s="37" t="n">
        <v>0</v>
      </c>
      <c r="J1400" s="40" t="n">
        <f aca="false">IF(C1400=0,"",D1400/C1400)</f>
        <v>0.909090909090909</v>
      </c>
    </row>
    <row r="1401" customFormat="false" ht="15" hidden="false" customHeight="false" outlineLevel="0" collapsed="false">
      <c r="A1401" s="37" t="s">
        <v>722</v>
      </c>
      <c r="B1401" s="37" t="s">
        <v>273</v>
      </c>
      <c r="C1401" s="37" t="n">
        <v>22</v>
      </c>
      <c r="D1401" s="37" t="n">
        <v>17</v>
      </c>
      <c r="E1401" s="37" t="n">
        <v>1</v>
      </c>
      <c r="F1401" s="37" t="n">
        <v>2</v>
      </c>
      <c r="G1401" s="37" t="n">
        <v>0</v>
      </c>
      <c r="H1401" s="37" t="n">
        <v>1</v>
      </c>
      <c r="I1401" s="37" t="n">
        <v>1</v>
      </c>
      <c r="J1401" s="40" t="n">
        <f aca="false">IF(C1401=0,"",D1401/C1401)</f>
        <v>0.772727272727273</v>
      </c>
    </row>
    <row r="1402" customFormat="false" ht="15" hidden="false" customHeight="false" outlineLevel="0" collapsed="false">
      <c r="A1402" s="37" t="s">
        <v>722</v>
      </c>
      <c r="B1402" s="37" t="s">
        <v>274</v>
      </c>
      <c r="C1402" s="37" t="n">
        <v>22</v>
      </c>
      <c r="D1402" s="37" t="n">
        <v>20</v>
      </c>
      <c r="E1402" s="37" t="n">
        <v>0</v>
      </c>
      <c r="F1402" s="37" t="n">
        <v>0</v>
      </c>
      <c r="G1402" s="37" t="n">
        <v>1</v>
      </c>
      <c r="H1402" s="37" t="n">
        <v>1</v>
      </c>
      <c r="I1402" s="37" t="n">
        <v>3</v>
      </c>
      <c r="J1402" s="40" t="n">
        <f aca="false">IF(C1402=0,"",D1402/C1402)</f>
        <v>0.909090909090909</v>
      </c>
    </row>
    <row r="1403" customFormat="false" ht="15" hidden="false" customHeight="false" outlineLevel="0" collapsed="false">
      <c r="A1403" s="37" t="s">
        <v>722</v>
      </c>
      <c r="B1403" s="37" t="s">
        <v>275</v>
      </c>
      <c r="C1403" s="37" t="n">
        <v>22</v>
      </c>
      <c r="D1403" s="37" t="n">
        <v>22</v>
      </c>
      <c r="E1403" s="37" t="n">
        <v>0</v>
      </c>
      <c r="F1403" s="37" t="n">
        <v>1</v>
      </c>
      <c r="G1403" s="37" t="n">
        <v>0</v>
      </c>
      <c r="H1403" s="37" t="n">
        <v>2</v>
      </c>
      <c r="I1403" s="37" t="n">
        <v>2</v>
      </c>
      <c r="J1403" s="40" t="n">
        <f aca="false">IF(C1403=0,"",D1403/C1403)</f>
        <v>1</v>
      </c>
    </row>
    <row r="1404" customFormat="false" ht="15" hidden="false" customHeight="false" outlineLevel="0" collapsed="false">
      <c r="A1404" s="37" t="s">
        <v>722</v>
      </c>
      <c r="B1404" s="37" t="s">
        <v>276</v>
      </c>
      <c r="C1404" s="37" t="n">
        <v>22</v>
      </c>
      <c r="D1404" s="37" t="n">
        <v>19</v>
      </c>
      <c r="E1404" s="37" t="n">
        <v>0</v>
      </c>
      <c r="F1404" s="37" t="n">
        <v>0</v>
      </c>
      <c r="G1404" s="37" t="n">
        <v>0</v>
      </c>
      <c r="H1404" s="37" t="n">
        <v>3</v>
      </c>
      <c r="I1404" s="37" t="n">
        <v>0</v>
      </c>
      <c r="J1404" s="40" t="n">
        <f aca="false">IF(C1404=0,"",D1404/C1404)</f>
        <v>0.863636363636364</v>
      </c>
    </row>
    <row r="1405" customFormat="false" ht="15" hidden="false" customHeight="false" outlineLevel="0" collapsed="false">
      <c r="A1405" s="37" t="s">
        <v>722</v>
      </c>
      <c r="B1405" s="37" t="s">
        <v>277</v>
      </c>
      <c r="C1405" s="37" t="n">
        <v>22</v>
      </c>
      <c r="D1405" s="37" t="n">
        <v>20</v>
      </c>
      <c r="E1405" s="37" t="n">
        <v>1</v>
      </c>
      <c r="F1405" s="37" t="n">
        <v>1</v>
      </c>
      <c r="G1405" s="37" t="n">
        <v>0</v>
      </c>
      <c r="H1405" s="37" t="n">
        <v>1</v>
      </c>
      <c r="I1405" s="37" t="n">
        <v>2</v>
      </c>
      <c r="J1405" s="40" t="n">
        <f aca="false">IF(C1405=0,"",D1405/C1405)</f>
        <v>0.909090909090909</v>
      </c>
    </row>
    <row r="1406" customFormat="false" ht="15" hidden="false" customHeight="false" outlineLevel="0" collapsed="false">
      <c r="A1406" s="37" t="s">
        <v>722</v>
      </c>
      <c r="B1406" s="37" t="s">
        <v>278</v>
      </c>
      <c r="C1406" s="37" t="n">
        <v>22</v>
      </c>
      <c r="D1406" s="37" t="n">
        <v>22</v>
      </c>
      <c r="E1406" s="37" t="n">
        <v>0</v>
      </c>
      <c r="F1406" s="37" t="n">
        <v>0</v>
      </c>
      <c r="G1406" s="37" t="n">
        <v>0</v>
      </c>
      <c r="H1406" s="37" t="n">
        <v>1</v>
      </c>
      <c r="I1406" s="37" t="n">
        <v>0</v>
      </c>
      <c r="J1406" s="40" t="n">
        <f aca="false">IF(C1406=0,"",D1406/C1406)</f>
        <v>1</v>
      </c>
    </row>
    <row r="1407" customFormat="false" ht="15" hidden="false" customHeight="false" outlineLevel="0" collapsed="false">
      <c r="A1407" s="37" t="s">
        <v>722</v>
      </c>
      <c r="B1407" s="37" t="s">
        <v>279</v>
      </c>
      <c r="C1407" s="37" t="n">
        <v>22</v>
      </c>
      <c r="D1407" s="37" t="n">
        <v>19</v>
      </c>
      <c r="E1407" s="37" t="n">
        <v>1</v>
      </c>
      <c r="F1407" s="37" t="n">
        <v>0</v>
      </c>
      <c r="G1407" s="37" t="n">
        <v>1</v>
      </c>
      <c r="H1407" s="37" t="n">
        <v>0</v>
      </c>
      <c r="I1407" s="37" t="n">
        <v>0</v>
      </c>
      <c r="J1407" s="40" t="n">
        <f aca="false">IF(C1407=0,"",D1407/C1407)</f>
        <v>0.863636363636364</v>
      </c>
    </row>
    <row r="1408" customFormat="false" ht="15" hidden="false" customHeight="false" outlineLevel="0" collapsed="false">
      <c r="A1408" s="37" t="s">
        <v>722</v>
      </c>
      <c r="B1408" s="37" t="s">
        <v>280</v>
      </c>
      <c r="C1408" s="37" t="n">
        <v>22</v>
      </c>
      <c r="D1408" s="37" t="n">
        <v>21</v>
      </c>
      <c r="E1408" s="37" t="n">
        <v>0</v>
      </c>
      <c r="F1408" s="37" t="n">
        <v>0</v>
      </c>
      <c r="G1408" s="37" t="n">
        <v>0</v>
      </c>
      <c r="H1408" s="37" t="n">
        <v>0</v>
      </c>
      <c r="I1408" s="37" t="n">
        <v>3</v>
      </c>
      <c r="J1408" s="40" t="n">
        <f aca="false">IF(C1408=0,"",D1408/C1408)</f>
        <v>0.954545454545455</v>
      </c>
    </row>
    <row r="1409" customFormat="false" ht="15" hidden="false" customHeight="false" outlineLevel="0" collapsed="false">
      <c r="A1409" s="37" t="s">
        <v>722</v>
      </c>
      <c r="B1409" s="37" t="s">
        <v>281</v>
      </c>
      <c r="C1409" s="37" t="n">
        <v>22</v>
      </c>
      <c r="D1409" s="37" t="n">
        <v>21</v>
      </c>
      <c r="E1409" s="37" t="n">
        <v>0</v>
      </c>
      <c r="F1409" s="37" t="n">
        <v>1</v>
      </c>
      <c r="G1409" s="37" t="n">
        <v>0</v>
      </c>
      <c r="H1409" s="37" t="n">
        <v>2</v>
      </c>
      <c r="I1409" s="37" t="n">
        <v>1</v>
      </c>
      <c r="J1409" s="40" t="n">
        <f aca="false">IF(C1409=0,"",D1409/C1409)</f>
        <v>0.954545454545455</v>
      </c>
    </row>
    <row r="1410" customFormat="false" ht="15" hidden="false" customHeight="false" outlineLevel="0" collapsed="false">
      <c r="A1410" s="37" t="s">
        <v>724</v>
      </c>
      <c r="B1410" s="37" t="s">
        <v>270</v>
      </c>
      <c r="C1410" s="37" t="n">
        <v>22</v>
      </c>
      <c r="D1410" s="37" t="n">
        <v>21</v>
      </c>
      <c r="E1410" s="37" t="n">
        <v>0</v>
      </c>
      <c r="F1410" s="37" t="n">
        <v>1</v>
      </c>
      <c r="G1410" s="37" t="n">
        <v>0</v>
      </c>
      <c r="H1410" s="37" t="n">
        <v>2</v>
      </c>
      <c r="I1410" s="37" t="n">
        <v>3</v>
      </c>
      <c r="J1410" s="40" t="n">
        <f aca="false">IF(C1410=0,"",D1410/C1410)</f>
        <v>0.954545454545455</v>
      </c>
    </row>
    <row r="1411" customFormat="false" ht="15" hidden="false" customHeight="false" outlineLevel="0" collapsed="false">
      <c r="A1411" s="37" t="s">
        <v>724</v>
      </c>
      <c r="B1411" s="37" t="s">
        <v>271</v>
      </c>
      <c r="C1411" s="37" t="n">
        <v>22</v>
      </c>
      <c r="D1411" s="37" t="n">
        <v>18</v>
      </c>
      <c r="E1411" s="37" t="n">
        <v>0</v>
      </c>
      <c r="F1411" s="37" t="n">
        <v>0</v>
      </c>
      <c r="G1411" s="37" t="n">
        <v>0</v>
      </c>
      <c r="H1411" s="37" t="n">
        <v>2</v>
      </c>
      <c r="I1411" s="37" t="n">
        <v>13</v>
      </c>
      <c r="J1411" s="40" t="n">
        <f aca="false">IF(C1411=0,"",D1411/C1411)</f>
        <v>0.818181818181818</v>
      </c>
    </row>
    <row r="1412" customFormat="false" ht="15" hidden="false" customHeight="false" outlineLevel="0" collapsed="false">
      <c r="A1412" s="37" t="s">
        <v>724</v>
      </c>
      <c r="B1412" s="37" t="s">
        <v>272</v>
      </c>
      <c r="C1412" s="37" t="n">
        <v>22</v>
      </c>
      <c r="D1412" s="37" t="n">
        <v>19</v>
      </c>
      <c r="E1412" s="37" t="n">
        <v>0</v>
      </c>
      <c r="F1412" s="37" t="n">
        <v>3</v>
      </c>
      <c r="G1412" s="37" t="n">
        <v>0</v>
      </c>
      <c r="H1412" s="37" t="n">
        <v>3</v>
      </c>
      <c r="I1412" s="37" t="n">
        <v>20</v>
      </c>
      <c r="J1412" s="40" t="n">
        <f aca="false">IF(C1412=0,"",D1412/C1412)</f>
        <v>0.863636363636364</v>
      </c>
    </row>
    <row r="1413" customFormat="false" ht="15" hidden="false" customHeight="false" outlineLevel="0" collapsed="false">
      <c r="A1413" s="37" t="s">
        <v>724</v>
      </c>
      <c r="B1413" s="37" t="s">
        <v>273</v>
      </c>
      <c r="C1413" s="37" t="n">
        <v>22</v>
      </c>
      <c r="D1413" s="37" t="n">
        <v>20</v>
      </c>
      <c r="E1413" s="37" t="n">
        <v>1</v>
      </c>
      <c r="F1413" s="37" t="n">
        <v>0</v>
      </c>
      <c r="G1413" s="37" t="n">
        <v>0</v>
      </c>
      <c r="H1413" s="37" t="n">
        <v>2</v>
      </c>
      <c r="I1413" s="37" t="n">
        <v>7</v>
      </c>
      <c r="J1413" s="40" t="n">
        <f aca="false">IF(C1413=0,"",D1413/C1413)</f>
        <v>0.909090909090909</v>
      </c>
    </row>
    <row r="1414" customFormat="false" ht="15" hidden="false" customHeight="false" outlineLevel="0" collapsed="false">
      <c r="A1414" s="37" t="s">
        <v>724</v>
      </c>
      <c r="B1414" s="37" t="s">
        <v>274</v>
      </c>
      <c r="C1414" s="37" t="n">
        <v>22</v>
      </c>
      <c r="D1414" s="37" t="n">
        <v>20</v>
      </c>
      <c r="E1414" s="37" t="n">
        <v>0</v>
      </c>
      <c r="F1414" s="37" t="n">
        <v>1</v>
      </c>
      <c r="G1414" s="37" t="n">
        <v>1</v>
      </c>
      <c r="H1414" s="37" t="n">
        <v>2</v>
      </c>
      <c r="I1414" s="37" t="n">
        <v>5</v>
      </c>
      <c r="J1414" s="40" t="n">
        <f aca="false">IF(C1414=0,"",D1414/C1414)</f>
        <v>0.909090909090909</v>
      </c>
    </row>
    <row r="1415" customFormat="false" ht="15" hidden="false" customHeight="false" outlineLevel="0" collapsed="false">
      <c r="A1415" s="37" t="s">
        <v>724</v>
      </c>
      <c r="B1415" s="37" t="s">
        <v>275</v>
      </c>
      <c r="C1415" s="37" t="n">
        <v>22</v>
      </c>
      <c r="D1415" s="37" t="n">
        <v>18</v>
      </c>
      <c r="E1415" s="37" t="n">
        <v>1</v>
      </c>
      <c r="F1415" s="37" t="n">
        <v>1</v>
      </c>
      <c r="G1415" s="37" t="n">
        <v>1</v>
      </c>
      <c r="H1415" s="37" t="n">
        <v>4</v>
      </c>
      <c r="I1415" s="37" t="n">
        <v>2</v>
      </c>
      <c r="J1415" s="40" t="n">
        <f aca="false">IF(C1415=0,"",D1415/C1415)</f>
        <v>0.818181818181818</v>
      </c>
    </row>
    <row r="1416" customFormat="false" ht="15" hidden="false" customHeight="false" outlineLevel="0" collapsed="false">
      <c r="A1416" s="37" t="s">
        <v>724</v>
      </c>
      <c r="B1416" s="37" t="s">
        <v>276</v>
      </c>
      <c r="C1416" s="37" t="n">
        <v>22</v>
      </c>
      <c r="D1416" s="37" t="n">
        <v>19</v>
      </c>
      <c r="E1416" s="37" t="n">
        <v>1</v>
      </c>
      <c r="F1416" s="37" t="n">
        <v>1</v>
      </c>
      <c r="G1416" s="37" t="n">
        <v>0</v>
      </c>
      <c r="H1416" s="37" t="n">
        <v>0</v>
      </c>
      <c r="I1416" s="37" t="n">
        <v>8</v>
      </c>
      <c r="J1416" s="40" t="n">
        <f aca="false">IF(C1416=0,"",D1416/C1416)</f>
        <v>0.863636363636364</v>
      </c>
    </row>
    <row r="1417" customFormat="false" ht="15" hidden="false" customHeight="false" outlineLevel="0" collapsed="false">
      <c r="A1417" s="37" t="s">
        <v>724</v>
      </c>
      <c r="B1417" s="37" t="s">
        <v>277</v>
      </c>
      <c r="C1417" s="37" t="n">
        <v>22</v>
      </c>
      <c r="D1417" s="37" t="n">
        <v>20</v>
      </c>
      <c r="E1417" s="37" t="n">
        <v>0</v>
      </c>
      <c r="F1417" s="37" t="n">
        <v>0</v>
      </c>
      <c r="G1417" s="37" t="n">
        <v>0</v>
      </c>
      <c r="H1417" s="37" t="n">
        <v>1</v>
      </c>
      <c r="I1417" s="37" t="n">
        <v>2</v>
      </c>
      <c r="J1417" s="40" t="n">
        <f aca="false">IF(C1417=0,"",D1417/C1417)</f>
        <v>0.909090909090909</v>
      </c>
    </row>
    <row r="1418" customFormat="false" ht="15" hidden="false" customHeight="false" outlineLevel="0" collapsed="false">
      <c r="A1418" s="37" t="s">
        <v>724</v>
      </c>
      <c r="B1418" s="37" t="s">
        <v>278</v>
      </c>
      <c r="C1418" s="37" t="n">
        <v>22</v>
      </c>
      <c r="D1418" s="37" t="n">
        <v>20</v>
      </c>
      <c r="E1418" s="37" t="n">
        <v>0</v>
      </c>
      <c r="F1418" s="37" t="n">
        <v>2</v>
      </c>
      <c r="G1418" s="37" t="n">
        <v>2</v>
      </c>
      <c r="H1418" s="37" t="n">
        <v>1</v>
      </c>
      <c r="I1418" s="37" t="n">
        <v>11</v>
      </c>
      <c r="J1418" s="40" t="n">
        <f aca="false">IF(C1418=0,"",D1418/C1418)</f>
        <v>0.909090909090909</v>
      </c>
    </row>
    <row r="1419" customFormat="false" ht="15" hidden="false" customHeight="false" outlineLevel="0" collapsed="false">
      <c r="A1419" s="37" t="s">
        <v>724</v>
      </c>
      <c r="B1419" s="37" t="s">
        <v>279</v>
      </c>
      <c r="C1419" s="37" t="n">
        <v>22</v>
      </c>
      <c r="D1419" s="37" t="n">
        <v>20</v>
      </c>
      <c r="E1419" s="37" t="n">
        <v>1</v>
      </c>
      <c r="F1419" s="37" t="n">
        <v>0</v>
      </c>
      <c r="G1419" s="37" t="n">
        <v>0</v>
      </c>
      <c r="H1419" s="37" t="n">
        <v>1</v>
      </c>
      <c r="I1419" s="37" t="n">
        <v>2</v>
      </c>
      <c r="J1419" s="40" t="n">
        <f aca="false">IF(C1419=0,"",D1419/C1419)</f>
        <v>0.909090909090909</v>
      </c>
    </row>
    <row r="1420" customFormat="false" ht="15" hidden="false" customHeight="false" outlineLevel="0" collapsed="false">
      <c r="A1420" s="37" t="s">
        <v>724</v>
      </c>
      <c r="B1420" s="37" t="s">
        <v>280</v>
      </c>
      <c r="C1420" s="37" t="n">
        <v>22</v>
      </c>
      <c r="D1420" s="37" t="n">
        <v>18</v>
      </c>
      <c r="E1420" s="37" t="n">
        <v>1</v>
      </c>
      <c r="F1420" s="37" t="n">
        <v>2</v>
      </c>
      <c r="G1420" s="37" t="n">
        <v>0</v>
      </c>
      <c r="H1420" s="37" t="n">
        <v>1</v>
      </c>
      <c r="I1420" s="37" t="n">
        <v>5</v>
      </c>
      <c r="J1420" s="40" t="n">
        <f aca="false">IF(C1420=0,"",D1420/C1420)</f>
        <v>0.818181818181818</v>
      </c>
    </row>
    <row r="1421" customFormat="false" ht="15" hidden="false" customHeight="false" outlineLevel="0" collapsed="false">
      <c r="A1421" s="37" t="s">
        <v>724</v>
      </c>
      <c r="B1421" s="37" t="s">
        <v>281</v>
      </c>
      <c r="C1421" s="37" t="n">
        <v>22</v>
      </c>
      <c r="D1421" s="37" t="n">
        <v>19</v>
      </c>
      <c r="E1421" s="37" t="n">
        <v>1</v>
      </c>
      <c r="F1421" s="37" t="n">
        <v>1</v>
      </c>
      <c r="G1421" s="37" t="n">
        <v>0</v>
      </c>
      <c r="H1421" s="37" t="n">
        <v>1</v>
      </c>
      <c r="I1421" s="37" t="n">
        <v>4</v>
      </c>
      <c r="J1421" s="40" t="n">
        <f aca="false">IF(C1421=0,"",D1421/C1421)</f>
        <v>0.863636363636364</v>
      </c>
    </row>
    <row r="1422" customFormat="false" ht="15" hidden="false" customHeight="false" outlineLevel="0" collapsed="false">
      <c r="A1422" s="37" t="s">
        <v>726</v>
      </c>
      <c r="B1422" s="37" t="s">
        <v>281</v>
      </c>
      <c r="C1422" s="37" t="n">
        <v>22</v>
      </c>
      <c r="D1422" s="37" t="n">
        <v>20</v>
      </c>
      <c r="E1422" s="37" t="n">
        <v>1</v>
      </c>
      <c r="F1422" s="37" t="n">
        <v>0</v>
      </c>
      <c r="G1422" s="37" t="n">
        <v>0</v>
      </c>
      <c r="H1422" s="37" t="n">
        <v>1</v>
      </c>
      <c r="I1422" s="37" t="n">
        <v>0</v>
      </c>
      <c r="J1422" s="40" t="n">
        <f aca="false">IF(C1422=0,"",D1422/C1422)</f>
        <v>0.909090909090909</v>
      </c>
    </row>
    <row r="1423" customFormat="false" ht="15" hidden="false" customHeight="false" outlineLevel="0" collapsed="false">
      <c r="A1423" s="37" t="s">
        <v>727</v>
      </c>
      <c r="B1423" s="37" t="s">
        <v>270</v>
      </c>
      <c r="C1423" s="37" t="n">
        <v>22</v>
      </c>
      <c r="D1423" s="37" t="n">
        <v>22</v>
      </c>
      <c r="E1423" s="37" t="n">
        <v>1</v>
      </c>
      <c r="F1423" s="37" t="n">
        <v>0</v>
      </c>
      <c r="G1423" s="37" t="n">
        <v>2</v>
      </c>
      <c r="H1423" s="37" t="n">
        <v>1</v>
      </c>
      <c r="I1423" s="37" t="n">
        <v>7</v>
      </c>
      <c r="J1423" s="40" t="n">
        <f aca="false">IF(C1423=0,"",D1423/C1423)</f>
        <v>1</v>
      </c>
    </row>
    <row r="1424" customFormat="false" ht="15" hidden="false" customHeight="false" outlineLevel="0" collapsed="false">
      <c r="A1424" s="37" t="s">
        <v>727</v>
      </c>
      <c r="B1424" s="37" t="s">
        <v>271</v>
      </c>
      <c r="C1424" s="37" t="n">
        <v>22</v>
      </c>
      <c r="D1424" s="37" t="n">
        <v>20</v>
      </c>
      <c r="E1424" s="37" t="n">
        <v>0</v>
      </c>
      <c r="F1424" s="37" t="n">
        <v>1</v>
      </c>
      <c r="G1424" s="37" t="n">
        <v>0</v>
      </c>
      <c r="H1424" s="37" t="n">
        <v>3</v>
      </c>
      <c r="I1424" s="37" t="n">
        <v>8</v>
      </c>
      <c r="J1424" s="40" t="n">
        <f aca="false">IF(C1424=0,"",D1424/C1424)</f>
        <v>0.909090909090909</v>
      </c>
    </row>
    <row r="1425" customFormat="false" ht="15" hidden="false" customHeight="false" outlineLevel="0" collapsed="false">
      <c r="A1425" s="37" t="s">
        <v>727</v>
      </c>
      <c r="B1425" s="37" t="s">
        <v>272</v>
      </c>
      <c r="C1425" s="37" t="n">
        <v>22</v>
      </c>
      <c r="D1425" s="37" t="n">
        <v>21</v>
      </c>
      <c r="E1425" s="37" t="n">
        <v>1</v>
      </c>
      <c r="F1425" s="37" t="n">
        <v>0</v>
      </c>
      <c r="G1425" s="37" t="n">
        <v>0</v>
      </c>
      <c r="H1425" s="37" t="n">
        <v>1</v>
      </c>
      <c r="I1425" s="37" t="n">
        <v>5</v>
      </c>
      <c r="J1425" s="40" t="n">
        <f aca="false">IF(C1425=0,"",D1425/C1425)</f>
        <v>0.954545454545455</v>
      </c>
    </row>
    <row r="1426" customFormat="false" ht="15" hidden="false" customHeight="false" outlineLevel="0" collapsed="false">
      <c r="A1426" s="37" t="s">
        <v>727</v>
      </c>
      <c r="B1426" s="37" t="s">
        <v>273</v>
      </c>
      <c r="C1426" s="37" t="n">
        <v>22</v>
      </c>
      <c r="D1426" s="37" t="n">
        <v>21</v>
      </c>
      <c r="E1426" s="37" t="n">
        <v>0</v>
      </c>
      <c r="F1426" s="37" t="n">
        <v>1</v>
      </c>
      <c r="G1426" s="37" t="n">
        <v>0</v>
      </c>
      <c r="H1426" s="37" t="n">
        <v>2</v>
      </c>
      <c r="I1426" s="37" t="n">
        <v>5</v>
      </c>
      <c r="J1426" s="40" t="n">
        <f aca="false">IF(C1426=0,"",D1426/C1426)</f>
        <v>0.954545454545455</v>
      </c>
    </row>
    <row r="1427" customFormat="false" ht="15" hidden="false" customHeight="false" outlineLevel="0" collapsed="false">
      <c r="A1427" s="37" t="s">
        <v>727</v>
      </c>
      <c r="B1427" s="37" t="s">
        <v>274</v>
      </c>
      <c r="C1427" s="37" t="n">
        <v>22</v>
      </c>
      <c r="D1427" s="37" t="n">
        <v>21</v>
      </c>
      <c r="E1427" s="37" t="n">
        <v>0</v>
      </c>
      <c r="F1427" s="37" t="n">
        <v>0</v>
      </c>
      <c r="G1427" s="37" t="n">
        <v>0</v>
      </c>
      <c r="H1427" s="37" t="n">
        <v>5</v>
      </c>
      <c r="I1427" s="37" t="n">
        <v>9</v>
      </c>
      <c r="J1427" s="40" t="n">
        <f aca="false">IF(C1427=0,"",D1427/C1427)</f>
        <v>0.954545454545455</v>
      </c>
    </row>
    <row r="1428" customFormat="false" ht="15" hidden="false" customHeight="false" outlineLevel="0" collapsed="false">
      <c r="A1428" s="37" t="s">
        <v>727</v>
      </c>
      <c r="B1428" s="37" t="s">
        <v>275</v>
      </c>
      <c r="C1428" s="37" t="n">
        <v>22</v>
      </c>
      <c r="D1428" s="37" t="n">
        <v>21</v>
      </c>
      <c r="E1428" s="37" t="n">
        <v>0</v>
      </c>
      <c r="F1428" s="37" t="n">
        <v>0</v>
      </c>
      <c r="G1428" s="37" t="n">
        <v>1</v>
      </c>
      <c r="H1428" s="37" t="n">
        <v>1</v>
      </c>
      <c r="I1428" s="37" t="n">
        <v>16</v>
      </c>
      <c r="J1428" s="40" t="n">
        <f aca="false">IF(C1428=0,"",D1428/C1428)</f>
        <v>0.954545454545455</v>
      </c>
    </row>
    <row r="1429" customFormat="false" ht="15" hidden="false" customHeight="false" outlineLevel="0" collapsed="false">
      <c r="A1429" s="37" t="s">
        <v>727</v>
      </c>
      <c r="B1429" s="37" t="s">
        <v>276</v>
      </c>
      <c r="C1429" s="37" t="n">
        <v>22</v>
      </c>
      <c r="D1429" s="37" t="n">
        <v>20</v>
      </c>
      <c r="E1429" s="37" t="n">
        <v>1</v>
      </c>
      <c r="F1429" s="37" t="n">
        <v>1</v>
      </c>
      <c r="G1429" s="37" t="n">
        <v>0</v>
      </c>
      <c r="H1429" s="37" t="n">
        <v>4</v>
      </c>
      <c r="I1429" s="37" t="n">
        <v>11</v>
      </c>
      <c r="J1429" s="40" t="n">
        <f aca="false">IF(C1429=0,"",D1429/C1429)</f>
        <v>0.909090909090909</v>
      </c>
    </row>
    <row r="1430" customFormat="false" ht="15" hidden="false" customHeight="false" outlineLevel="0" collapsed="false">
      <c r="A1430" s="37" t="s">
        <v>727</v>
      </c>
      <c r="B1430" s="37" t="s">
        <v>277</v>
      </c>
      <c r="C1430" s="37" t="n">
        <v>22</v>
      </c>
      <c r="D1430" s="37" t="n">
        <v>21</v>
      </c>
      <c r="E1430" s="37" t="n">
        <v>2</v>
      </c>
      <c r="F1430" s="37" t="n">
        <v>1</v>
      </c>
      <c r="G1430" s="37" t="n">
        <v>1</v>
      </c>
      <c r="H1430" s="37" t="n">
        <v>3</v>
      </c>
      <c r="I1430" s="37" t="n">
        <v>10</v>
      </c>
      <c r="J1430" s="40" t="n">
        <f aca="false">IF(C1430=0,"",D1430/C1430)</f>
        <v>0.954545454545455</v>
      </c>
    </row>
    <row r="1431" customFormat="false" ht="15" hidden="false" customHeight="false" outlineLevel="0" collapsed="false">
      <c r="A1431" s="37" t="s">
        <v>727</v>
      </c>
      <c r="B1431" s="37" t="s">
        <v>278</v>
      </c>
      <c r="C1431" s="37" t="n">
        <v>22</v>
      </c>
      <c r="D1431" s="37" t="n">
        <v>20</v>
      </c>
      <c r="E1431" s="37" t="n">
        <v>0</v>
      </c>
      <c r="F1431" s="37" t="n">
        <v>0</v>
      </c>
      <c r="G1431" s="37" t="n">
        <v>1</v>
      </c>
      <c r="H1431" s="37" t="n">
        <v>3</v>
      </c>
      <c r="I1431" s="37" t="n">
        <v>2</v>
      </c>
      <c r="J1431" s="40" t="n">
        <f aca="false">IF(C1431=0,"",D1431/C1431)</f>
        <v>0.909090909090909</v>
      </c>
    </row>
    <row r="1432" customFormat="false" ht="15" hidden="false" customHeight="false" outlineLevel="0" collapsed="false">
      <c r="A1432" s="37" t="s">
        <v>727</v>
      </c>
      <c r="B1432" s="37" t="s">
        <v>279</v>
      </c>
      <c r="C1432" s="37" t="n">
        <v>22</v>
      </c>
      <c r="D1432" s="37" t="n">
        <v>21</v>
      </c>
      <c r="E1432" s="37" t="n">
        <v>0</v>
      </c>
      <c r="F1432" s="37" t="n">
        <v>0</v>
      </c>
      <c r="G1432" s="37" t="n">
        <v>0</v>
      </c>
      <c r="H1432" s="37" t="n">
        <v>1</v>
      </c>
      <c r="I1432" s="37" t="n">
        <v>37</v>
      </c>
      <c r="J1432" s="40" t="n">
        <f aca="false">IF(C1432=0,"",D1432/C1432)</f>
        <v>0.954545454545455</v>
      </c>
    </row>
    <row r="1433" customFormat="false" ht="15" hidden="false" customHeight="false" outlineLevel="0" collapsed="false">
      <c r="A1433" s="37" t="s">
        <v>727</v>
      </c>
      <c r="B1433" s="37" t="s">
        <v>280</v>
      </c>
      <c r="C1433" s="37" t="n">
        <v>22</v>
      </c>
      <c r="D1433" s="37" t="n">
        <v>22</v>
      </c>
      <c r="E1433" s="37" t="n">
        <v>0</v>
      </c>
      <c r="F1433" s="37" t="n">
        <v>0</v>
      </c>
      <c r="G1433" s="37" t="n">
        <v>1</v>
      </c>
      <c r="H1433" s="37" t="n">
        <v>2</v>
      </c>
      <c r="I1433" s="37" t="n">
        <v>2</v>
      </c>
      <c r="J1433" s="40" t="n">
        <f aca="false">IF(C1433=0,"",D1433/C1433)</f>
        <v>1</v>
      </c>
    </row>
    <row r="1434" customFormat="false" ht="15" hidden="false" customHeight="false" outlineLevel="0" collapsed="false">
      <c r="A1434" s="37" t="s">
        <v>727</v>
      </c>
      <c r="B1434" s="37" t="s">
        <v>281</v>
      </c>
      <c r="C1434" s="37" t="n">
        <v>22</v>
      </c>
      <c r="D1434" s="37" t="n">
        <v>21</v>
      </c>
      <c r="E1434" s="37" t="n">
        <v>2</v>
      </c>
      <c r="F1434" s="37" t="n">
        <v>3</v>
      </c>
      <c r="G1434" s="37" t="n">
        <v>1</v>
      </c>
      <c r="H1434" s="37" t="n">
        <v>1</v>
      </c>
      <c r="I1434" s="37" t="n">
        <v>18</v>
      </c>
      <c r="J1434" s="40" t="n">
        <f aca="false">IF(C1434=0,"",D1434/C1434)</f>
        <v>0.954545454545455</v>
      </c>
    </row>
    <row r="1435" customFormat="false" ht="15" hidden="false" customHeight="false" outlineLevel="0" collapsed="false">
      <c r="A1435" s="37" t="s">
        <v>729</v>
      </c>
      <c r="B1435" s="37" t="s">
        <v>270</v>
      </c>
      <c r="C1435" s="37" t="n">
        <v>22</v>
      </c>
      <c r="D1435" s="37" t="n">
        <v>18</v>
      </c>
      <c r="E1435" s="37" t="n">
        <v>0</v>
      </c>
      <c r="F1435" s="37" t="n">
        <v>0</v>
      </c>
      <c r="G1435" s="37" t="n">
        <v>1</v>
      </c>
      <c r="H1435" s="37" t="n">
        <v>1</v>
      </c>
      <c r="I1435" s="37" t="n">
        <v>1</v>
      </c>
      <c r="J1435" s="40" t="n">
        <f aca="false">IF(C1435=0,"",D1435/C1435)</f>
        <v>0.818181818181818</v>
      </c>
    </row>
    <row r="1436" customFormat="false" ht="15" hidden="false" customHeight="false" outlineLevel="0" collapsed="false">
      <c r="A1436" s="37" t="s">
        <v>729</v>
      </c>
      <c r="B1436" s="37" t="s">
        <v>271</v>
      </c>
      <c r="C1436" s="37" t="n">
        <v>22</v>
      </c>
      <c r="D1436" s="37" t="n">
        <v>22</v>
      </c>
      <c r="E1436" s="37" t="n">
        <v>0</v>
      </c>
      <c r="F1436" s="37" t="n">
        <v>1</v>
      </c>
      <c r="G1436" s="37" t="n">
        <v>0</v>
      </c>
      <c r="H1436" s="37" t="n">
        <v>1</v>
      </c>
      <c r="I1436" s="37" t="n">
        <v>0</v>
      </c>
      <c r="J1436" s="40" t="n">
        <f aca="false">IF(C1436=0,"",D1436/C1436)</f>
        <v>1</v>
      </c>
    </row>
    <row r="1437" customFormat="false" ht="15" hidden="false" customHeight="false" outlineLevel="0" collapsed="false">
      <c r="A1437" s="37" t="s">
        <v>729</v>
      </c>
      <c r="B1437" s="37" t="s">
        <v>272</v>
      </c>
      <c r="C1437" s="37" t="n">
        <v>22</v>
      </c>
      <c r="D1437" s="37" t="n">
        <v>20</v>
      </c>
      <c r="E1437" s="37" t="n">
        <v>0</v>
      </c>
      <c r="F1437" s="37" t="n">
        <v>2</v>
      </c>
      <c r="G1437" s="37" t="n">
        <v>0</v>
      </c>
      <c r="H1437" s="37" t="n">
        <v>3</v>
      </c>
      <c r="I1437" s="37" t="n">
        <v>2</v>
      </c>
      <c r="J1437" s="40" t="n">
        <f aca="false">IF(C1437=0,"",D1437/C1437)</f>
        <v>0.909090909090909</v>
      </c>
    </row>
    <row r="1438" customFormat="false" ht="15" hidden="false" customHeight="false" outlineLevel="0" collapsed="false">
      <c r="A1438" s="37" t="s">
        <v>729</v>
      </c>
      <c r="B1438" s="37" t="s">
        <v>273</v>
      </c>
      <c r="C1438" s="37" t="n">
        <v>22</v>
      </c>
      <c r="D1438" s="37" t="n">
        <v>20</v>
      </c>
      <c r="E1438" s="37" t="n">
        <v>0</v>
      </c>
      <c r="F1438" s="37" t="n">
        <v>0</v>
      </c>
      <c r="G1438" s="37" t="n">
        <v>0</v>
      </c>
      <c r="H1438" s="37" t="n">
        <v>2</v>
      </c>
      <c r="I1438" s="37" t="n">
        <v>0</v>
      </c>
      <c r="J1438" s="40" t="n">
        <f aca="false">IF(C1438=0,"",D1438/C1438)</f>
        <v>0.909090909090909</v>
      </c>
    </row>
    <row r="1439" customFormat="false" ht="15" hidden="false" customHeight="false" outlineLevel="0" collapsed="false">
      <c r="A1439" s="37" t="s">
        <v>729</v>
      </c>
      <c r="B1439" s="37" t="s">
        <v>274</v>
      </c>
      <c r="C1439" s="37" t="n">
        <v>22</v>
      </c>
      <c r="D1439" s="37" t="n">
        <v>20</v>
      </c>
      <c r="E1439" s="37" t="n">
        <v>1</v>
      </c>
      <c r="F1439" s="37" t="n">
        <v>1</v>
      </c>
      <c r="G1439" s="37" t="n">
        <v>0</v>
      </c>
      <c r="H1439" s="37" t="n">
        <v>0</v>
      </c>
      <c r="I1439" s="37" t="n">
        <v>3</v>
      </c>
      <c r="J1439" s="40" t="n">
        <f aca="false">IF(C1439=0,"",D1439/C1439)</f>
        <v>0.909090909090909</v>
      </c>
    </row>
    <row r="1440" customFormat="false" ht="15" hidden="false" customHeight="false" outlineLevel="0" collapsed="false">
      <c r="A1440" s="37" t="s">
        <v>729</v>
      </c>
      <c r="B1440" s="37" t="s">
        <v>275</v>
      </c>
      <c r="C1440" s="37" t="n">
        <v>22</v>
      </c>
      <c r="D1440" s="37" t="n">
        <v>19</v>
      </c>
      <c r="E1440" s="37" t="n">
        <v>0</v>
      </c>
      <c r="F1440" s="37" t="n">
        <v>1</v>
      </c>
      <c r="G1440" s="37" t="n">
        <v>0</v>
      </c>
      <c r="H1440" s="37" t="n">
        <v>1</v>
      </c>
      <c r="I1440" s="37" t="n">
        <v>0</v>
      </c>
      <c r="J1440" s="40" t="n">
        <f aca="false">IF(C1440=0,"",D1440/C1440)</f>
        <v>0.863636363636364</v>
      </c>
    </row>
    <row r="1441" customFormat="false" ht="15" hidden="false" customHeight="false" outlineLevel="0" collapsed="false">
      <c r="A1441" s="37" t="s">
        <v>729</v>
      </c>
      <c r="B1441" s="37" t="s">
        <v>276</v>
      </c>
      <c r="C1441" s="37" t="n">
        <v>22</v>
      </c>
      <c r="D1441" s="37" t="n">
        <v>21</v>
      </c>
      <c r="E1441" s="37" t="n">
        <v>2</v>
      </c>
      <c r="F1441" s="37" t="n">
        <v>1</v>
      </c>
      <c r="G1441" s="37" t="n">
        <v>0</v>
      </c>
      <c r="H1441" s="37" t="n">
        <v>1</v>
      </c>
      <c r="I1441" s="37" t="n">
        <v>1</v>
      </c>
      <c r="J1441" s="40" t="n">
        <f aca="false">IF(C1441=0,"",D1441/C1441)</f>
        <v>0.954545454545455</v>
      </c>
    </row>
    <row r="1442" customFormat="false" ht="15" hidden="false" customHeight="false" outlineLevel="0" collapsed="false">
      <c r="A1442" s="37" t="s">
        <v>729</v>
      </c>
      <c r="B1442" s="37" t="s">
        <v>277</v>
      </c>
      <c r="C1442" s="37" t="n">
        <v>22</v>
      </c>
      <c r="D1442" s="37" t="n">
        <v>22</v>
      </c>
      <c r="E1442" s="37" t="n">
        <v>1</v>
      </c>
      <c r="F1442" s="37" t="n">
        <v>2</v>
      </c>
      <c r="G1442" s="37" t="n">
        <v>0</v>
      </c>
      <c r="H1442" s="37" t="n">
        <v>4</v>
      </c>
      <c r="I1442" s="37" t="n">
        <v>0</v>
      </c>
      <c r="J1442" s="40" t="n">
        <f aca="false">IF(C1442=0,"",D1442/C1442)</f>
        <v>1</v>
      </c>
    </row>
    <row r="1443" customFormat="false" ht="15" hidden="false" customHeight="false" outlineLevel="0" collapsed="false">
      <c r="A1443" s="37" t="s">
        <v>729</v>
      </c>
      <c r="B1443" s="37" t="s">
        <v>278</v>
      </c>
      <c r="C1443" s="37" t="n">
        <v>22</v>
      </c>
      <c r="D1443" s="37" t="n">
        <v>19</v>
      </c>
      <c r="E1443" s="37" t="n">
        <v>0</v>
      </c>
      <c r="F1443" s="37" t="n">
        <v>0</v>
      </c>
      <c r="G1443" s="37" t="n">
        <v>0</v>
      </c>
      <c r="H1443" s="37" t="n">
        <v>0</v>
      </c>
      <c r="I1443" s="37" t="n">
        <v>0</v>
      </c>
      <c r="J1443" s="40" t="n">
        <f aca="false">IF(C1443=0,"",D1443/C1443)</f>
        <v>0.863636363636364</v>
      </c>
    </row>
    <row r="1444" customFormat="false" ht="15" hidden="false" customHeight="false" outlineLevel="0" collapsed="false">
      <c r="A1444" s="37" t="s">
        <v>729</v>
      </c>
      <c r="B1444" s="37" t="s">
        <v>279</v>
      </c>
      <c r="C1444" s="37" t="n">
        <v>22</v>
      </c>
      <c r="D1444" s="37" t="n">
        <v>21</v>
      </c>
      <c r="E1444" s="37" t="n">
        <v>2</v>
      </c>
      <c r="F1444" s="37" t="n">
        <v>0</v>
      </c>
      <c r="G1444" s="37" t="n">
        <v>1</v>
      </c>
      <c r="H1444" s="37" t="n">
        <v>2</v>
      </c>
      <c r="I1444" s="37" t="n">
        <v>0</v>
      </c>
      <c r="J1444" s="40" t="n">
        <f aca="false">IF(C1444=0,"",D1444/C1444)</f>
        <v>0.954545454545455</v>
      </c>
    </row>
    <row r="1445" customFormat="false" ht="15" hidden="false" customHeight="false" outlineLevel="0" collapsed="false">
      <c r="A1445" s="37" t="s">
        <v>729</v>
      </c>
      <c r="B1445" s="37" t="s">
        <v>280</v>
      </c>
      <c r="C1445" s="37" t="n">
        <v>22</v>
      </c>
      <c r="D1445" s="37" t="n">
        <v>21</v>
      </c>
      <c r="E1445" s="37" t="n">
        <v>0</v>
      </c>
      <c r="F1445" s="37" t="n">
        <v>1</v>
      </c>
      <c r="G1445" s="37" t="n">
        <v>0</v>
      </c>
      <c r="H1445" s="37" t="n">
        <v>1</v>
      </c>
      <c r="I1445" s="37" t="n">
        <v>1</v>
      </c>
      <c r="J1445" s="40" t="n">
        <f aca="false">IF(C1445=0,"",D1445/C1445)</f>
        <v>0.954545454545455</v>
      </c>
    </row>
    <row r="1446" customFormat="false" ht="15" hidden="false" customHeight="false" outlineLevel="0" collapsed="false">
      <c r="A1446" s="37" t="s">
        <v>729</v>
      </c>
      <c r="B1446" s="37" t="s">
        <v>281</v>
      </c>
      <c r="C1446" s="37" t="n">
        <v>22</v>
      </c>
      <c r="D1446" s="37" t="n">
        <v>20</v>
      </c>
      <c r="E1446" s="37" t="n">
        <v>0</v>
      </c>
      <c r="F1446" s="37" t="n">
        <v>0</v>
      </c>
      <c r="G1446" s="37" t="n">
        <v>1</v>
      </c>
      <c r="H1446" s="37" t="n">
        <v>4</v>
      </c>
      <c r="I1446" s="37" t="n">
        <v>1</v>
      </c>
      <c r="J1446" s="40" t="n">
        <f aca="false">IF(C1446=0,"",D1446/C1446)</f>
        <v>0.909090909090909</v>
      </c>
    </row>
    <row r="1447" customFormat="false" ht="15" hidden="false" customHeight="false" outlineLevel="0" collapsed="false">
      <c r="A1447" s="37" t="s">
        <v>731</v>
      </c>
      <c r="B1447" s="37" t="s">
        <v>274</v>
      </c>
      <c r="C1447" s="37" t="n">
        <v>22</v>
      </c>
      <c r="D1447" s="37" t="n">
        <v>18</v>
      </c>
      <c r="E1447" s="37" t="n">
        <v>1</v>
      </c>
      <c r="F1447" s="37" t="n">
        <v>3</v>
      </c>
      <c r="G1447" s="37" t="n">
        <v>0</v>
      </c>
      <c r="H1447" s="37" t="n">
        <v>0</v>
      </c>
      <c r="I1447" s="37" t="n">
        <v>1</v>
      </c>
      <c r="J1447" s="40" t="n">
        <f aca="false">IF(C1447=0,"",D1447/C1447)</f>
        <v>0.818181818181818</v>
      </c>
    </row>
    <row r="1448" customFormat="false" ht="15" hidden="false" customHeight="false" outlineLevel="0" collapsed="false">
      <c r="A1448" s="37" t="s">
        <v>731</v>
      </c>
      <c r="B1448" s="37" t="s">
        <v>275</v>
      </c>
      <c r="C1448" s="37" t="n">
        <v>22</v>
      </c>
      <c r="D1448" s="37" t="n">
        <v>21</v>
      </c>
      <c r="E1448" s="37" t="n">
        <v>0</v>
      </c>
      <c r="F1448" s="37" t="n">
        <v>0</v>
      </c>
      <c r="G1448" s="37" t="n">
        <v>1</v>
      </c>
      <c r="H1448" s="37" t="n">
        <v>2</v>
      </c>
      <c r="I1448" s="37" t="n">
        <v>2</v>
      </c>
      <c r="J1448" s="40" t="n">
        <f aca="false">IF(C1448=0,"",D1448/C1448)</f>
        <v>0.954545454545455</v>
      </c>
    </row>
    <row r="1449" customFormat="false" ht="15" hidden="false" customHeight="false" outlineLevel="0" collapsed="false">
      <c r="A1449" s="37" t="s">
        <v>731</v>
      </c>
      <c r="B1449" s="37" t="s">
        <v>276</v>
      </c>
      <c r="C1449" s="37" t="n">
        <v>22</v>
      </c>
      <c r="D1449" s="37" t="n">
        <v>21</v>
      </c>
      <c r="E1449" s="37" t="n">
        <v>0</v>
      </c>
      <c r="F1449" s="37" t="n">
        <v>2</v>
      </c>
      <c r="G1449" s="37" t="n">
        <v>1</v>
      </c>
      <c r="H1449" s="37" t="n">
        <v>1</v>
      </c>
      <c r="I1449" s="37" t="n">
        <v>0</v>
      </c>
      <c r="J1449" s="40" t="n">
        <f aca="false">IF(C1449=0,"",D1449/C1449)</f>
        <v>0.954545454545455</v>
      </c>
    </row>
    <row r="1450" customFormat="false" ht="15" hidden="false" customHeight="false" outlineLevel="0" collapsed="false">
      <c r="A1450" s="37" t="s">
        <v>731</v>
      </c>
      <c r="B1450" s="37" t="s">
        <v>277</v>
      </c>
      <c r="C1450" s="37" t="n">
        <v>22</v>
      </c>
      <c r="D1450" s="37" t="n">
        <v>21</v>
      </c>
      <c r="E1450" s="37" t="n">
        <v>2</v>
      </c>
      <c r="F1450" s="37" t="n">
        <v>1</v>
      </c>
      <c r="G1450" s="37" t="n">
        <v>0</v>
      </c>
      <c r="H1450" s="37" t="n">
        <v>1</v>
      </c>
      <c r="I1450" s="37" t="n">
        <v>0</v>
      </c>
      <c r="J1450" s="40" t="n">
        <f aca="false">IF(C1450=0,"",D1450/C1450)</f>
        <v>0.954545454545455</v>
      </c>
    </row>
    <row r="1451" customFormat="false" ht="15" hidden="false" customHeight="false" outlineLevel="0" collapsed="false">
      <c r="A1451" s="37" t="s">
        <v>731</v>
      </c>
      <c r="B1451" s="37" t="s">
        <v>278</v>
      </c>
      <c r="C1451" s="37" t="n">
        <v>22</v>
      </c>
      <c r="D1451" s="37" t="n">
        <v>20</v>
      </c>
      <c r="E1451" s="37" t="n">
        <v>0</v>
      </c>
      <c r="F1451" s="37" t="n">
        <v>2</v>
      </c>
      <c r="G1451" s="37" t="n">
        <v>0</v>
      </c>
      <c r="H1451" s="37" t="n">
        <v>1</v>
      </c>
      <c r="I1451" s="37" t="n">
        <v>3</v>
      </c>
      <c r="J1451" s="40" t="n">
        <f aca="false">IF(C1451=0,"",D1451/C1451)</f>
        <v>0.909090909090909</v>
      </c>
    </row>
    <row r="1452" customFormat="false" ht="15" hidden="false" customHeight="false" outlineLevel="0" collapsed="false">
      <c r="A1452" s="37" t="s">
        <v>731</v>
      </c>
      <c r="B1452" s="37" t="s">
        <v>279</v>
      </c>
      <c r="C1452" s="37" t="n">
        <v>22</v>
      </c>
      <c r="D1452" s="37" t="n">
        <v>19</v>
      </c>
      <c r="E1452" s="37" t="n">
        <v>1</v>
      </c>
      <c r="F1452" s="37" t="n">
        <v>0</v>
      </c>
      <c r="G1452" s="37" t="n">
        <v>0</v>
      </c>
      <c r="H1452" s="37" t="n">
        <v>1</v>
      </c>
      <c r="I1452" s="37" t="n">
        <v>0</v>
      </c>
      <c r="J1452" s="40" t="n">
        <f aca="false">IF(C1452=0,"",D1452/C1452)</f>
        <v>0.863636363636364</v>
      </c>
    </row>
    <row r="1453" customFormat="false" ht="15" hidden="false" customHeight="false" outlineLevel="0" collapsed="false">
      <c r="A1453" s="37" t="s">
        <v>731</v>
      </c>
      <c r="B1453" s="37" t="s">
        <v>280</v>
      </c>
      <c r="C1453" s="37" t="n">
        <v>22</v>
      </c>
      <c r="D1453" s="37" t="n">
        <v>21</v>
      </c>
      <c r="E1453" s="37" t="n">
        <v>0</v>
      </c>
      <c r="F1453" s="37" t="n">
        <v>1</v>
      </c>
      <c r="G1453" s="37" t="n">
        <v>0</v>
      </c>
      <c r="H1453" s="37" t="n">
        <v>3</v>
      </c>
      <c r="I1453" s="37" t="n">
        <v>5</v>
      </c>
      <c r="J1453" s="40" t="n">
        <f aca="false">IF(C1453=0,"",D1453/C1453)</f>
        <v>0.954545454545455</v>
      </c>
    </row>
    <row r="1454" customFormat="false" ht="15" hidden="false" customHeight="false" outlineLevel="0" collapsed="false">
      <c r="A1454" s="37" t="s">
        <v>731</v>
      </c>
      <c r="B1454" s="37" t="s">
        <v>281</v>
      </c>
      <c r="C1454" s="37" t="n">
        <v>22</v>
      </c>
      <c r="D1454" s="37" t="n">
        <v>21</v>
      </c>
      <c r="E1454" s="37" t="n">
        <v>0</v>
      </c>
      <c r="F1454" s="37" t="n">
        <v>1</v>
      </c>
      <c r="G1454" s="37" t="n">
        <v>2</v>
      </c>
      <c r="H1454" s="37" t="n">
        <v>4</v>
      </c>
      <c r="I1454" s="37" t="n">
        <v>0</v>
      </c>
      <c r="J1454" s="40" t="n">
        <f aca="false">IF(C1454=0,"",D1454/C1454)</f>
        <v>0.954545454545455</v>
      </c>
    </row>
    <row r="1455" customFormat="false" ht="15" hidden="false" customHeight="false" outlineLevel="0" collapsed="false">
      <c r="A1455" s="37" t="s">
        <v>732</v>
      </c>
      <c r="B1455" s="37" t="s">
        <v>281</v>
      </c>
      <c r="C1455" s="37" t="n">
        <v>22</v>
      </c>
      <c r="D1455" s="37" t="n">
        <v>21</v>
      </c>
      <c r="E1455" s="37" t="n">
        <v>0</v>
      </c>
      <c r="F1455" s="37" t="n">
        <v>0</v>
      </c>
      <c r="G1455" s="37" t="n">
        <v>0</v>
      </c>
      <c r="H1455" s="37" t="n">
        <v>3</v>
      </c>
      <c r="I1455" s="37" t="n">
        <v>0</v>
      </c>
      <c r="J1455" s="40" t="n">
        <f aca="false">IF(C1455=0,"",D1455/C1455)</f>
        <v>0.954545454545455</v>
      </c>
    </row>
    <row r="1456" customFormat="false" ht="15" hidden="false" customHeight="false" outlineLevel="0" collapsed="false">
      <c r="A1456" s="37" t="s">
        <v>733</v>
      </c>
      <c r="B1456" s="37" t="s">
        <v>271</v>
      </c>
      <c r="C1456" s="37" t="n">
        <v>22</v>
      </c>
      <c r="D1456" s="37" t="n">
        <v>21</v>
      </c>
      <c r="E1456" s="37" t="n">
        <v>0</v>
      </c>
      <c r="F1456" s="37" t="n">
        <v>0</v>
      </c>
      <c r="G1456" s="37" t="n">
        <v>0</v>
      </c>
      <c r="H1456" s="37" t="n">
        <v>1</v>
      </c>
      <c r="I1456" s="37" t="n">
        <v>2</v>
      </c>
      <c r="J1456" s="40" t="n">
        <f aca="false">IF(C1456=0,"",D1456/C1456)</f>
        <v>0.954545454545455</v>
      </c>
    </row>
    <row r="1457" customFormat="false" ht="15" hidden="false" customHeight="false" outlineLevel="0" collapsed="false">
      <c r="A1457" s="37" t="s">
        <v>733</v>
      </c>
      <c r="B1457" s="37" t="s">
        <v>272</v>
      </c>
      <c r="C1457" s="37" t="n">
        <v>22</v>
      </c>
      <c r="D1457" s="37" t="n">
        <v>21</v>
      </c>
      <c r="E1457" s="37" t="n">
        <v>1</v>
      </c>
      <c r="F1457" s="37" t="n">
        <v>0</v>
      </c>
      <c r="G1457" s="37" t="n">
        <v>0</v>
      </c>
      <c r="H1457" s="37" t="n">
        <v>0</v>
      </c>
      <c r="I1457" s="37" t="n">
        <v>2</v>
      </c>
      <c r="J1457" s="40" t="n">
        <f aca="false">IF(C1457=0,"",D1457/C1457)</f>
        <v>0.954545454545455</v>
      </c>
    </row>
    <row r="1458" customFormat="false" ht="15" hidden="false" customHeight="false" outlineLevel="0" collapsed="false">
      <c r="A1458" s="37" t="s">
        <v>733</v>
      </c>
      <c r="B1458" s="37" t="s">
        <v>273</v>
      </c>
      <c r="C1458" s="37" t="n">
        <v>22</v>
      </c>
      <c r="D1458" s="37" t="n">
        <v>19</v>
      </c>
      <c r="E1458" s="37" t="n">
        <v>0</v>
      </c>
      <c r="F1458" s="37" t="n">
        <v>0</v>
      </c>
      <c r="G1458" s="37" t="n">
        <v>1</v>
      </c>
      <c r="H1458" s="37" t="n">
        <v>3</v>
      </c>
      <c r="I1458" s="37" t="n">
        <v>0</v>
      </c>
      <c r="J1458" s="40" t="n">
        <f aca="false">IF(C1458=0,"",D1458/C1458)</f>
        <v>0.863636363636364</v>
      </c>
    </row>
    <row r="1459" customFormat="false" ht="15" hidden="false" customHeight="false" outlineLevel="0" collapsed="false">
      <c r="A1459" s="37" t="s">
        <v>733</v>
      </c>
      <c r="B1459" s="37" t="s">
        <v>274</v>
      </c>
      <c r="C1459" s="37" t="n">
        <v>22</v>
      </c>
      <c r="D1459" s="37" t="n">
        <v>19</v>
      </c>
      <c r="E1459" s="37" t="n">
        <v>1</v>
      </c>
      <c r="F1459" s="37" t="n">
        <v>2</v>
      </c>
      <c r="G1459" s="37" t="n">
        <v>0</v>
      </c>
      <c r="H1459" s="37" t="n">
        <v>1</v>
      </c>
      <c r="I1459" s="37" t="n">
        <v>1</v>
      </c>
      <c r="J1459" s="40" t="n">
        <f aca="false">IF(C1459=0,"",D1459/C1459)</f>
        <v>0.863636363636364</v>
      </c>
    </row>
    <row r="1460" customFormat="false" ht="15" hidden="false" customHeight="false" outlineLevel="0" collapsed="false">
      <c r="A1460" s="37" t="s">
        <v>733</v>
      </c>
      <c r="B1460" s="37" t="s">
        <v>275</v>
      </c>
      <c r="C1460" s="37" t="n">
        <v>22</v>
      </c>
      <c r="D1460" s="37" t="n">
        <v>21</v>
      </c>
      <c r="E1460" s="37" t="n">
        <v>1</v>
      </c>
      <c r="F1460" s="37" t="n">
        <v>0</v>
      </c>
      <c r="G1460" s="37" t="n">
        <v>1</v>
      </c>
      <c r="H1460" s="37" t="n">
        <v>3</v>
      </c>
      <c r="I1460" s="37" t="n">
        <v>5</v>
      </c>
      <c r="J1460" s="40" t="n">
        <f aca="false">IF(C1460=0,"",D1460/C1460)</f>
        <v>0.954545454545455</v>
      </c>
    </row>
    <row r="1461" customFormat="false" ht="15" hidden="false" customHeight="false" outlineLevel="0" collapsed="false">
      <c r="A1461" s="37" t="s">
        <v>733</v>
      </c>
      <c r="B1461" s="37" t="s">
        <v>276</v>
      </c>
      <c r="C1461" s="37" t="n">
        <v>22</v>
      </c>
      <c r="D1461" s="37" t="n">
        <v>21</v>
      </c>
      <c r="E1461" s="37" t="n">
        <v>0</v>
      </c>
      <c r="F1461" s="37" t="n">
        <v>1</v>
      </c>
      <c r="G1461" s="37" t="n">
        <v>0</v>
      </c>
      <c r="H1461" s="37" t="n">
        <v>3</v>
      </c>
      <c r="I1461" s="37" t="n">
        <v>1</v>
      </c>
      <c r="J1461" s="40" t="n">
        <f aca="false">IF(C1461=0,"",D1461/C1461)</f>
        <v>0.954545454545455</v>
      </c>
    </row>
    <row r="1462" customFormat="false" ht="15" hidden="false" customHeight="false" outlineLevel="0" collapsed="false">
      <c r="A1462" s="37" t="s">
        <v>733</v>
      </c>
      <c r="B1462" s="37" t="s">
        <v>277</v>
      </c>
      <c r="C1462" s="37" t="n">
        <v>22</v>
      </c>
      <c r="D1462" s="37" t="n">
        <v>21</v>
      </c>
      <c r="E1462" s="37" t="n">
        <v>1</v>
      </c>
      <c r="F1462" s="37" t="n">
        <v>1</v>
      </c>
      <c r="G1462" s="37" t="n">
        <v>0</v>
      </c>
      <c r="H1462" s="37" t="n">
        <v>0</v>
      </c>
      <c r="I1462" s="37" t="n">
        <v>0</v>
      </c>
      <c r="J1462" s="40" t="n">
        <f aca="false">IF(C1462=0,"",D1462/C1462)</f>
        <v>0.954545454545455</v>
      </c>
    </row>
    <row r="1463" customFormat="false" ht="15" hidden="false" customHeight="false" outlineLevel="0" collapsed="false">
      <c r="A1463" s="37" t="s">
        <v>733</v>
      </c>
      <c r="B1463" s="37" t="s">
        <v>278</v>
      </c>
      <c r="C1463" s="37" t="n">
        <v>22</v>
      </c>
      <c r="D1463" s="37" t="n">
        <v>21</v>
      </c>
      <c r="E1463" s="37" t="n">
        <v>1</v>
      </c>
      <c r="F1463" s="37" t="n">
        <v>0</v>
      </c>
      <c r="G1463" s="37" t="n">
        <v>0</v>
      </c>
      <c r="H1463" s="37" t="n">
        <v>1</v>
      </c>
      <c r="I1463" s="37" t="n">
        <v>2</v>
      </c>
      <c r="J1463" s="40" t="n">
        <f aca="false">IF(C1463=0,"",D1463/C1463)</f>
        <v>0.954545454545455</v>
      </c>
    </row>
    <row r="1464" customFormat="false" ht="15" hidden="false" customHeight="false" outlineLevel="0" collapsed="false">
      <c r="A1464" s="37" t="s">
        <v>733</v>
      </c>
      <c r="B1464" s="37" t="s">
        <v>279</v>
      </c>
      <c r="C1464" s="37" t="n">
        <v>22</v>
      </c>
      <c r="D1464" s="37" t="n">
        <v>21</v>
      </c>
      <c r="E1464" s="37" t="n">
        <v>0</v>
      </c>
      <c r="F1464" s="37" t="n">
        <v>1</v>
      </c>
      <c r="G1464" s="37" t="n">
        <v>0</v>
      </c>
      <c r="H1464" s="37" t="n">
        <v>2</v>
      </c>
      <c r="I1464" s="37" t="n">
        <v>1</v>
      </c>
      <c r="J1464" s="40" t="n">
        <f aca="false">IF(C1464=0,"",D1464/C1464)</f>
        <v>0.954545454545455</v>
      </c>
    </row>
    <row r="1465" customFormat="false" ht="15" hidden="false" customHeight="false" outlineLevel="0" collapsed="false">
      <c r="A1465" s="37" t="s">
        <v>733</v>
      </c>
      <c r="B1465" s="37" t="s">
        <v>280</v>
      </c>
      <c r="C1465" s="37" t="n">
        <v>22</v>
      </c>
      <c r="D1465" s="37" t="n">
        <v>22</v>
      </c>
      <c r="E1465" s="37" t="n">
        <v>1</v>
      </c>
      <c r="F1465" s="37" t="n">
        <v>0</v>
      </c>
      <c r="G1465" s="37" t="n">
        <v>1</v>
      </c>
      <c r="H1465" s="37" t="n">
        <v>2</v>
      </c>
      <c r="I1465" s="37" t="n">
        <v>0</v>
      </c>
      <c r="J1465" s="40" t="n">
        <f aca="false">IF(C1465=0,"",D1465/C1465)</f>
        <v>1</v>
      </c>
    </row>
    <row r="1466" customFormat="false" ht="15" hidden="false" customHeight="false" outlineLevel="0" collapsed="false">
      <c r="A1466" s="37" t="s">
        <v>733</v>
      </c>
      <c r="B1466" s="37" t="s">
        <v>281</v>
      </c>
      <c r="C1466" s="37" t="n">
        <v>22</v>
      </c>
      <c r="D1466" s="37" t="n">
        <v>21</v>
      </c>
      <c r="E1466" s="37" t="n">
        <v>1</v>
      </c>
      <c r="F1466" s="37" t="n">
        <v>1</v>
      </c>
      <c r="G1466" s="37" t="n">
        <v>2</v>
      </c>
      <c r="H1466" s="37" t="n">
        <v>0</v>
      </c>
      <c r="I1466" s="37" t="n">
        <v>0</v>
      </c>
      <c r="J1466" s="40" t="n">
        <f aca="false">IF(C1466=0,"",D1466/C1466)</f>
        <v>0.954545454545455</v>
      </c>
    </row>
    <row r="1467" customFormat="false" ht="15" hidden="false" customHeight="false" outlineLevel="0" collapsed="false">
      <c r="A1467" s="37" t="s">
        <v>734</v>
      </c>
      <c r="B1467" s="37" t="s">
        <v>270</v>
      </c>
      <c r="C1467" s="37" t="n">
        <v>22</v>
      </c>
      <c r="D1467" s="37" t="n">
        <v>19</v>
      </c>
      <c r="E1467" s="37" t="n">
        <v>1</v>
      </c>
      <c r="F1467" s="37" t="n">
        <v>1</v>
      </c>
      <c r="G1467" s="37" t="n">
        <v>1</v>
      </c>
      <c r="H1467" s="37" t="n">
        <v>4</v>
      </c>
      <c r="I1467" s="37" t="n">
        <v>2</v>
      </c>
      <c r="J1467" s="40" t="n">
        <f aca="false">IF(C1467=0,"",D1467/C1467)</f>
        <v>0.863636363636364</v>
      </c>
    </row>
    <row r="1468" customFormat="false" ht="15" hidden="false" customHeight="false" outlineLevel="0" collapsed="false">
      <c r="A1468" s="37" t="s">
        <v>734</v>
      </c>
      <c r="B1468" s="37" t="s">
        <v>271</v>
      </c>
      <c r="C1468" s="37" t="n">
        <v>22</v>
      </c>
      <c r="D1468" s="37" t="n">
        <v>21</v>
      </c>
      <c r="E1468" s="37" t="n">
        <v>1</v>
      </c>
      <c r="F1468" s="37" t="n">
        <v>0</v>
      </c>
      <c r="G1468" s="37" t="n">
        <v>3</v>
      </c>
      <c r="H1468" s="37" t="n">
        <v>1</v>
      </c>
      <c r="I1468" s="37" t="n">
        <v>0</v>
      </c>
      <c r="J1468" s="40" t="n">
        <f aca="false">IF(C1468=0,"",D1468/C1468)</f>
        <v>0.954545454545455</v>
      </c>
    </row>
    <row r="1469" customFormat="false" ht="15" hidden="false" customHeight="false" outlineLevel="0" collapsed="false">
      <c r="A1469" s="37" t="s">
        <v>734</v>
      </c>
      <c r="B1469" s="37" t="s">
        <v>272</v>
      </c>
      <c r="C1469" s="37" t="n">
        <v>22</v>
      </c>
      <c r="D1469" s="37" t="n">
        <v>19</v>
      </c>
      <c r="E1469" s="37" t="n">
        <v>0</v>
      </c>
      <c r="F1469" s="37" t="n">
        <v>0</v>
      </c>
      <c r="G1469" s="37" t="n">
        <v>1</v>
      </c>
      <c r="H1469" s="37" t="n">
        <v>2</v>
      </c>
      <c r="I1469" s="37" t="n">
        <v>0</v>
      </c>
      <c r="J1469" s="40" t="n">
        <f aca="false">IF(C1469=0,"",D1469/C1469)</f>
        <v>0.863636363636364</v>
      </c>
    </row>
    <row r="1470" customFormat="false" ht="15" hidden="false" customHeight="false" outlineLevel="0" collapsed="false">
      <c r="A1470" s="37" t="s">
        <v>734</v>
      </c>
      <c r="B1470" s="37" t="s">
        <v>273</v>
      </c>
      <c r="C1470" s="37" t="n">
        <v>22</v>
      </c>
      <c r="D1470" s="37" t="n">
        <v>17</v>
      </c>
      <c r="E1470" s="37" t="n">
        <v>0</v>
      </c>
      <c r="F1470" s="37" t="n">
        <v>1</v>
      </c>
      <c r="G1470" s="37" t="n">
        <v>0</v>
      </c>
      <c r="H1470" s="37" t="n">
        <v>3</v>
      </c>
      <c r="I1470" s="37" t="n">
        <v>0</v>
      </c>
      <c r="J1470" s="40" t="n">
        <f aca="false">IF(C1470=0,"",D1470/C1470)</f>
        <v>0.772727272727273</v>
      </c>
    </row>
    <row r="1471" customFormat="false" ht="15" hidden="false" customHeight="false" outlineLevel="0" collapsed="false">
      <c r="A1471" s="37" t="s">
        <v>734</v>
      </c>
      <c r="B1471" s="37" t="s">
        <v>274</v>
      </c>
      <c r="C1471" s="37" t="n">
        <v>22</v>
      </c>
      <c r="D1471" s="37" t="n">
        <v>19</v>
      </c>
      <c r="E1471" s="37" t="n">
        <v>0</v>
      </c>
      <c r="F1471" s="37" t="n">
        <v>1</v>
      </c>
      <c r="G1471" s="37" t="n">
        <v>0</v>
      </c>
      <c r="H1471" s="37" t="n">
        <v>1</v>
      </c>
      <c r="I1471" s="37" t="n">
        <v>1</v>
      </c>
      <c r="J1471" s="40" t="n">
        <f aca="false">IF(C1471=0,"",D1471/C1471)</f>
        <v>0.863636363636364</v>
      </c>
    </row>
    <row r="1472" customFormat="false" ht="15" hidden="false" customHeight="false" outlineLevel="0" collapsed="false">
      <c r="A1472" s="37" t="s">
        <v>734</v>
      </c>
      <c r="B1472" s="37" t="s">
        <v>275</v>
      </c>
      <c r="C1472" s="37" t="n">
        <v>22</v>
      </c>
      <c r="D1472" s="37" t="n">
        <v>22</v>
      </c>
      <c r="E1472" s="37" t="n">
        <v>0</v>
      </c>
      <c r="F1472" s="37" t="n">
        <v>0</v>
      </c>
      <c r="G1472" s="37" t="n">
        <v>0</v>
      </c>
      <c r="H1472" s="37" t="n">
        <v>4</v>
      </c>
      <c r="I1472" s="37" t="n">
        <v>5</v>
      </c>
      <c r="J1472" s="40" t="n">
        <f aca="false">IF(C1472=0,"",D1472/C1472)</f>
        <v>1</v>
      </c>
    </row>
    <row r="1473" customFormat="false" ht="15" hidden="false" customHeight="false" outlineLevel="0" collapsed="false">
      <c r="A1473" s="37" t="s">
        <v>734</v>
      </c>
      <c r="B1473" s="37" t="s">
        <v>276</v>
      </c>
      <c r="C1473" s="37" t="n">
        <v>22</v>
      </c>
      <c r="D1473" s="37" t="n">
        <v>21</v>
      </c>
      <c r="E1473" s="37" t="n">
        <v>1</v>
      </c>
      <c r="F1473" s="37" t="n">
        <v>0</v>
      </c>
      <c r="G1473" s="37" t="n">
        <v>0</v>
      </c>
      <c r="H1473" s="37" t="n">
        <v>1</v>
      </c>
      <c r="I1473" s="37" t="n">
        <v>0</v>
      </c>
      <c r="J1473" s="40" t="n">
        <f aca="false">IF(C1473=0,"",D1473/C1473)</f>
        <v>0.954545454545455</v>
      </c>
    </row>
    <row r="1474" customFormat="false" ht="15" hidden="false" customHeight="false" outlineLevel="0" collapsed="false">
      <c r="A1474" s="37" t="s">
        <v>734</v>
      </c>
      <c r="B1474" s="37" t="s">
        <v>277</v>
      </c>
      <c r="C1474" s="37" t="n">
        <v>22</v>
      </c>
      <c r="D1474" s="37" t="n">
        <v>19</v>
      </c>
      <c r="E1474" s="37" t="n">
        <v>0</v>
      </c>
      <c r="F1474" s="37" t="n">
        <v>0</v>
      </c>
      <c r="G1474" s="37" t="n">
        <v>0</v>
      </c>
      <c r="H1474" s="37" t="n">
        <v>2</v>
      </c>
      <c r="I1474" s="37" t="n">
        <v>4</v>
      </c>
      <c r="J1474" s="40" t="n">
        <f aca="false">IF(C1474=0,"",D1474/C1474)</f>
        <v>0.863636363636364</v>
      </c>
    </row>
    <row r="1475" customFormat="false" ht="15" hidden="false" customHeight="false" outlineLevel="0" collapsed="false">
      <c r="A1475" s="37" t="s">
        <v>734</v>
      </c>
      <c r="B1475" s="37" t="s">
        <v>278</v>
      </c>
      <c r="C1475" s="37" t="n">
        <v>22</v>
      </c>
      <c r="D1475" s="37" t="n">
        <v>22</v>
      </c>
      <c r="E1475" s="37" t="n">
        <v>1</v>
      </c>
      <c r="F1475" s="37" t="n">
        <v>0</v>
      </c>
      <c r="G1475" s="37" t="n">
        <v>0</v>
      </c>
      <c r="H1475" s="37" t="n">
        <v>0</v>
      </c>
      <c r="I1475" s="37" t="n">
        <v>2</v>
      </c>
      <c r="J1475" s="40" t="n">
        <f aca="false">IF(C1475=0,"",D1475/C1475)</f>
        <v>1</v>
      </c>
    </row>
    <row r="1476" customFormat="false" ht="15" hidden="false" customHeight="false" outlineLevel="0" collapsed="false">
      <c r="A1476" s="37" t="s">
        <v>734</v>
      </c>
      <c r="B1476" s="37" t="s">
        <v>279</v>
      </c>
      <c r="C1476" s="37" t="n">
        <v>22</v>
      </c>
      <c r="D1476" s="37" t="n">
        <v>17</v>
      </c>
      <c r="E1476" s="37" t="n">
        <v>0</v>
      </c>
      <c r="F1476" s="37" t="n">
        <v>2</v>
      </c>
      <c r="G1476" s="37" t="n">
        <v>0</v>
      </c>
      <c r="H1476" s="37" t="n">
        <v>1</v>
      </c>
      <c r="I1476" s="37" t="n">
        <v>0</v>
      </c>
      <c r="J1476" s="40" t="n">
        <f aca="false">IF(C1476=0,"",D1476/C1476)</f>
        <v>0.772727272727273</v>
      </c>
    </row>
    <row r="1477" customFormat="false" ht="15" hidden="false" customHeight="false" outlineLevel="0" collapsed="false">
      <c r="A1477" s="37" t="s">
        <v>734</v>
      </c>
      <c r="B1477" s="37" t="s">
        <v>280</v>
      </c>
      <c r="C1477" s="37" t="n">
        <v>22</v>
      </c>
      <c r="D1477" s="37" t="n">
        <v>20</v>
      </c>
      <c r="E1477" s="37" t="n">
        <v>2</v>
      </c>
      <c r="F1477" s="37" t="n">
        <v>0</v>
      </c>
      <c r="G1477" s="37" t="n">
        <v>0</v>
      </c>
      <c r="H1477" s="37" t="n">
        <v>1</v>
      </c>
      <c r="I1477" s="37" t="n">
        <v>0</v>
      </c>
      <c r="J1477" s="40" t="n">
        <f aca="false">IF(C1477=0,"",D1477/C1477)</f>
        <v>0.909090909090909</v>
      </c>
    </row>
    <row r="1478" customFormat="false" ht="15" hidden="false" customHeight="false" outlineLevel="0" collapsed="false">
      <c r="A1478" s="37" t="s">
        <v>734</v>
      </c>
      <c r="B1478" s="37" t="s">
        <v>281</v>
      </c>
      <c r="C1478" s="37" t="n">
        <v>22</v>
      </c>
      <c r="D1478" s="37" t="n">
        <v>19</v>
      </c>
      <c r="E1478" s="37" t="n">
        <v>1</v>
      </c>
      <c r="F1478" s="37" t="n">
        <v>0</v>
      </c>
      <c r="G1478" s="37" t="n">
        <v>0</v>
      </c>
      <c r="H1478" s="37" t="n">
        <v>1</v>
      </c>
      <c r="I1478" s="37" t="n">
        <v>0</v>
      </c>
      <c r="J1478" s="40" t="n">
        <f aca="false">IF(C1478=0,"",D1478/C1478)</f>
        <v>0.863636363636364</v>
      </c>
    </row>
    <row r="1479" customFormat="false" ht="15" hidden="false" customHeight="false" outlineLevel="0" collapsed="false">
      <c r="A1479" s="37" t="s">
        <v>736</v>
      </c>
      <c r="B1479" s="37" t="s">
        <v>270</v>
      </c>
      <c r="C1479" s="37" t="n">
        <v>22</v>
      </c>
      <c r="D1479" s="37" t="n">
        <v>19</v>
      </c>
      <c r="E1479" s="37" t="n">
        <v>1</v>
      </c>
      <c r="F1479" s="37" t="n">
        <v>1</v>
      </c>
      <c r="G1479" s="37" t="n">
        <v>1</v>
      </c>
      <c r="H1479" s="37" t="n">
        <v>0</v>
      </c>
      <c r="I1479" s="37" t="n">
        <v>1</v>
      </c>
      <c r="J1479" s="40" t="n">
        <f aca="false">IF(C1479=0,"",D1479/C1479)</f>
        <v>0.863636363636364</v>
      </c>
    </row>
    <row r="1480" customFormat="false" ht="15" hidden="false" customHeight="false" outlineLevel="0" collapsed="false">
      <c r="A1480" s="37" t="s">
        <v>736</v>
      </c>
      <c r="B1480" s="37" t="s">
        <v>271</v>
      </c>
      <c r="C1480" s="37" t="n">
        <v>22</v>
      </c>
      <c r="D1480" s="37" t="n">
        <v>21</v>
      </c>
      <c r="E1480" s="37" t="n">
        <v>0</v>
      </c>
      <c r="F1480" s="37" t="n">
        <v>1</v>
      </c>
      <c r="G1480" s="37" t="n">
        <v>0</v>
      </c>
      <c r="H1480" s="37" t="n">
        <v>1</v>
      </c>
      <c r="I1480" s="37" t="n">
        <v>2</v>
      </c>
      <c r="J1480" s="40" t="n">
        <f aca="false">IF(C1480=0,"",D1480/C1480)</f>
        <v>0.954545454545455</v>
      </c>
    </row>
    <row r="1481" customFormat="false" ht="15" hidden="false" customHeight="false" outlineLevel="0" collapsed="false">
      <c r="A1481" s="37" t="s">
        <v>736</v>
      </c>
      <c r="B1481" s="37" t="s">
        <v>272</v>
      </c>
      <c r="C1481" s="37" t="n">
        <v>22</v>
      </c>
      <c r="D1481" s="37" t="n">
        <v>21</v>
      </c>
      <c r="E1481" s="37" t="n">
        <v>0</v>
      </c>
      <c r="F1481" s="37" t="n">
        <v>1</v>
      </c>
      <c r="G1481" s="37" t="n">
        <v>1</v>
      </c>
      <c r="H1481" s="37" t="n">
        <v>2</v>
      </c>
      <c r="I1481" s="37" t="n">
        <v>3</v>
      </c>
      <c r="J1481" s="40" t="n">
        <f aca="false">IF(C1481=0,"",D1481/C1481)</f>
        <v>0.954545454545455</v>
      </c>
    </row>
    <row r="1482" customFormat="false" ht="15" hidden="false" customHeight="false" outlineLevel="0" collapsed="false">
      <c r="A1482" s="37" t="s">
        <v>736</v>
      </c>
      <c r="B1482" s="37" t="s">
        <v>273</v>
      </c>
      <c r="C1482" s="37" t="n">
        <v>22</v>
      </c>
      <c r="D1482" s="37" t="n">
        <v>19</v>
      </c>
      <c r="E1482" s="37" t="n">
        <v>0</v>
      </c>
      <c r="F1482" s="37" t="n">
        <v>0</v>
      </c>
      <c r="G1482" s="37" t="n">
        <v>0</v>
      </c>
      <c r="H1482" s="37" t="n">
        <v>4</v>
      </c>
      <c r="I1482" s="37" t="n">
        <v>0</v>
      </c>
      <c r="J1482" s="40" t="n">
        <f aca="false">IF(C1482=0,"",D1482/C1482)</f>
        <v>0.863636363636364</v>
      </c>
    </row>
    <row r="1483" customFormat="false" ht="15" hidden="false" customHeight="false" outlineLevel="0" collapsed="false">
      <c r="A1483" s="37" t="s">
        <v>736</v>
      </c>
      <c r="B1483" s="37" t="s">
        <v>274</v>
      </c>
      <c r="C1483" s="37" t="n">
        <v>22</v>
      </c>
      <c r="D1483" s="37" t="n">
        <v>19</v>
      </c>
      <c r="E1483" s="37" t="n">
        <v>0</v>
      </c>
      <c r="F1483" s="37" t="n">
        <v>0</v>
      </c>
      <c r="G1483" s="37" t="n">
        <v>1</v>
      </c>
      <c r="H1483" s="37" t="n">
        <v>0</v>
      </c>
      <c r="I1483" s="37" t="n">
        <v>1</v>
      </c>
      <c r="J1483" s="40" t="n">
        <f aca="false">IF(C1483=0,"",D1483/C1483)</f>
        <v>0.863636363636364</v>
      </c>
    </row>
    <row r="1484" customFormat="false" ht="15" hidden="false" customHeight="false" outlineLevel="0" collapsed="false">
      <c r="A1484" s="37" t="s">
        <v>736</v>
      </c>
      <c r="B1484" s="37" t="s">
        <v>275</v>
      </c>
      <c r="C1484" s="37" t="n">
        <v>22</v>
      </c>
      <c r="D1484" s="37" t="n">
        <v>21</v>
      </c>
      <c r="E1484" s="37" t="n">
        <v>0</v>
      </c>
      <c r="F1484" s="37" t="n">
        <v>0</v>
      </c>
      <c r="G1484" s="37" t="n">
        <v>0</v>
      </c>
      <c r="H1484" s="37" t="n">
        <v>1</v>
      </c>
      <c r="I1484" s="37" t="n">
        <v>0</v>
      </c>
      <c r="J1484" s="40" t="n">
        <f aca="false">IF(C1484=0,"",D1484/C1484)</f>
        <v>0.954545454545455</v>
      </c>
    </row>
    <row r="1485" customFormat="false" ht="15" hidden="false" customHeight="false" outlineLevel="0" collapsed="false">
      <c r="A1485" s="37" t="s">
        <v>736</v>
      </c>
      <c r="B1485" s="37" t="s">
        <v>276</v>
      </c>
      <c r="C1485" s="37" t="n">
        <v>22</v>
      </c>
      <c r="D1485" s="37" t="n">
        <v>22</v>
      </c>
      <c r="E1485" s="37" t="n">
        <v>0</v>
      </c>
      <c r="F1485" s="37" t="n">
        <v>0</v>
      </c>
      <c r="G1485" s="37" t="n">
        <v>0</v>
      </c>
      <c r="H1485" s="37" t="n">
        <v>2</v>
      </c>
      <c r="I1485" s="37" t="n">
        <v>1</v>
      </c>
      <c r="J1485" s="40" t="n">
        <f aca="false">IF(C1485=0,"",D1485/C1485)</f>
        <v>1</v>
      </c>
    </row>
    <row r="1486" customFormat="false" ht="15" hidden="false" customHeight="false" outlineLevel="0" collapsed="false">
      <c r="A1486" s="37" t="s">
        <v>736</v>
      </c>
      <c r="B1486" s="37" t="s">
        <v>277</v>
      </c>
      <c r="C1486" s="37" t="n">
        <v>22</v>
      </c>
      <c r="D1486" s="37" t="n">
        <v>21</v>
      </c>
      <c r="E1486" s="37" t="n">
        <v>1</v>
      </c>
      <c r="F1486" s="37" t="n">
        <v>0</v>
      </c>
      <c r="G1486" s="37" t="n">
        <v>0</v>
      </c>
      <c r="H1486" s="37" t="n">
        <v>1</v>
      </c>
      <c r="I1486" s="37" t="n">
        <v>3</v>
      </c>
      <c r="J1486" s="40" t="n">
        <f aca="false">IF(C1486=0,"",D1486/C1486)</f>
        <v>0.954545454545455</v>
      </c>
    </row>
    <row r="1487" customFormat="false" ht="15" hidden="false" customHeight="false" outlineLevel="0" collapsed="false">
      <c r="A1487" s="37" t="s">
        <v>736</v>
      </c>
      <c r="B1487" s="37" t="s">
        <v>278</v>
      </c>
      <c r="C1487" s="37" t="n">
        <v>22</v>
      </c>
      <c r="D1487" s="37" t="n">
        <v>21</v>
      </c>
      <c r="E1487" s="37" t="n">
        <v>0</v>
      </c>
      <c r="F1487" s="37" t="n">
        <v>1</v>
      </c>
      <c r="G1487" s="37" t="n">
        <v>0</v>
      </c>
      <c r="H1487" s="37" t="n">
        <v>0</v>
      </c>
      <c r="I1487" s="37" t="n">
        <v>0</v>
      </c>
      <c r="J1487" s="40" t="n">
        <f aca="false">IF(C1487=0,"",D1487/C1487)</f>
        <v>0.954545454545455</v>
      </c>
    </row>
    <row r="1488" customFormat="false" ht="15" hidden="false" customHeight="false" outlineLevel="0" collapsed="false">
      <c r="A1488" s="37" t="s">
        <v>736</v>
      </c>
      <c r="B1488" s="37" t="s">
        <v>279</v>
      </c>
      <c r="C1488" s="37" t="n">
        <v>22</v>
      </c>
      <c r="D1488" s="37" t="n">
        <v>19</v>
      </c>
      <c r="E1488" s="37" t="n">
        <v>0</v>
      </c>
      <c r="F1488" s="37" t="n">
        <v>1</v>
      </c>
      <c r="G1488" s="37" t="n">
        <v>1</v>
      </c>
      <c r="H1488" s="37" t="n">
        <v>3</v>
      </c>
      <c r="I1488" s="37" t="n">
        <v>1</v>
      </c>
      <c r="J1488" s="40" t="n">
        <f aca="false">IF(C1488=0,"",D1488/C1488)</f>
        <v>0.863636363636364</v>
      </c>
    </row>
    <row r="1489" customFormat="false" ht="15" hidden="false" customHeight="false" outlineLevel="0" collapsed="false">
      <c r="A1489" s="37" t="s">
        <v>736</v>
      </c>
      <c r="B1489" s="37" t="s">
        <v>280</v>
      </c>
      <c r="C1489" s="37" t="n">
        <v>22</v>
      </c>
      <c r="D1489" s="37" t="n">
        <v>21</v>
      </c>
      <c r="E1489" s="37" t="n">
        <v>1</v>
      </c>
      <c r="F1489" s="37" t="n">
        <v>0</v>
      </c>
      <c r="G1489" s="37" t="n">
        <v>0</v>
      </c>
      <c r="H1489" s="37" t="n">
        <v>2</v>
      </c>
      <c r="I1489" s="37" t="n">
        <v>5</v>
      </c>
      <c r="J1489" s="40" t="n">
        <f aca="false">IF(C1489=0,"",D1489/C1489)</f>
        <v>0.954545454545455</v>
      </c>
    </row>
    <row r="1490" customFormat="false" ht="15" hidden="false" customHeight="false" outlineLevel="0" collapsed="false">
      <c r="A1490" s="37" t="s">
        <v>736</v>
      </c>
      <c r="B1490" s="37" t="s">
        <v>281</v>
      </c>
      <c r="C1490" s="37" t="n">
        <v>22</v>
      </c>
      <c r="D1490" s="37" t="n">
        <v>20</v>
      </c>
      <c r="E1490" s="37" t="n">
        <v>0</v>
      </c>
      <c r="F1490" s="37" t="n">
        <v>0</v>
      </c>
      <c r="G1490" s="37" t="n">
        <v>0</v>
      </c>
      <c r="H1490" s="37" t="n">
        <v>3</v>
      </c>
      <c r="I1490" s="37" t="n">
        <v>0</v>
      </c>
      <c r="J1490" s="40" t="n">
        <f aca="false">IF(C1490=0,"",D1490/C1490)</f>
        <v>0.909090909090909</v>
      </c>
    </row>
    <row r="1491" customFormat="false" ht="15" hidden="false" customHeight="false" outlineLevel="0" collapsed="false">
      <c r="A1491" s="37" t="s">
        <v>737</v>
      </c>
      <c r="B1491" s="37" t="s">
        <v>270</v>
      </c>
      <c r="C1491" s="37" t="n">
        <v>22</v>
      </c>
      <c r="D1491" s="37" t="n">
        <v>21</v>
      </c>
      <c r="E1491" s="37" t="n">
        <v>0</v>
      </c>
      <c r="F1491" s="37" t="n">
        <v>0</v>
      </c>
      <c r="G1491" s="37" t="n">
        <v>1</v>
      </c>
      <c r="H1491" s="37" t="n">
        <v>2</v>
      </c>
      <c r="I1491" s="37" t="n">
        <v>25</v>
      </c>
      <c r="J1491" s="40" t="n">
        <f aca="false">IF(C1491=0,"",D1491/C1491)</f>
        <v>0.954545454545455</v>
      </c>
    </row>
    <row r="1492" customFormat="false" ht="15" hidden="false" customHeight="false" outlineLevel="0" collapsed="false">
      <c r="A1492" s="37" t="s">
        <v>737</v>
      </c>
      <c r="B1492" s="37" t="s">
        <v>271</v>
      </c>
      <c r="C1492" s="37" t="n">
        <v>22</v>
      </c>
      <c r="D1492" s="37" t="n">
        <v>22</v>
      </c>
      <c r="E1492" s="37" t="n">
        <v>0</v>
      </c>
      <c r="F1492" s="37" t="n">
        <v>1</v>
      </c>
      <c r="G1492" s="37" t="n">
        <v>0</v>
      </c>
      <c r="H1492" s="37" t="n">
        <v>2</v>
      </c>
      <c r="I1492" s="37" t="n">
        <v>2</v>
      </c>
      <c r="J1492" s="40" t="n">
        <f aca="false">IF(C1492=0,"",D1492/C1492)</f>
        <v>1</v>
      </c>
    </row>
    <row r="1493" customFormat="false" ht="15" hidden="false" customHeight="false" outlineLevel="0" collapsed="false">
      <c r="A1493" s="37" t="s">
        <v>737</v>
      </c>
      <c r="B1493" s="37" t="s">
        <v>272</v>
      </c>
      <c r="C1493" s="37" t="n">
        <v>22</v>
      </c>
      <c r="D1493" s="37" t="n">
        <v>20</v>
      </c>
      <c r="E1493" s="37" t="n">
        <v>2</v>
      </c>
      <c r="F1493" s="37" t="n">
        <v>2</v>
      </c>
      <c r="G1493" s="37" t="n">
        <v>0</v>
      </c>
      <c r="H1493" s="37" t="n">
        <v>2</v>
      </c>
      <c r="I1493" s="37" t="n">
        <v>3</v>
      </c>
      <c r="J1493" s="40" t="n">
        <f aca="false">IF(C1493=0,"",D1493/C1493)</f>
        <v>0.909090909090909</v>
      </c>
    </row>
    <row r="1494" customFormat="false" ht="15" hidden="false" customHeight="false" outlineLevel="0" collapsed="false">
      <c r="A1494" s="37" t="s">
        <v>737</v>
      </c>
      <c r="B1494" s="37" t="s">
        <v>273</v>
      </c>
      <c r="C1494" s="37" t="n">
        <v>22</v>
      </c>
      <c r="D1494" s="37" t="n">
        <v>22</v>
      </c>
      <c r="E1494" s="37" t="n">
        <v>1</v>
      </c>
      <c r="F1494" s="37" t="n">
        <v>0</v>
      </c>
      <c r="G1494" s="37" t="n">
        <v>0</v>
      </c>
      <c r="H1494" s="37" t="n">
        <v>1</v>
      </c>
      <c r="I1494" s="37" t="n">
        <v>8</v>
      </c>
      <c r="J1494" s="40" t="n">
        <f aca="false">IF(C1494=0,"",D1494/C1494)</f>
        <v>1</v>
      </c>
    </row>
    <row r="1495" customFormat="false" ht="15" hidden="false" customHeight="false" outlineLevel="0" collapsed="false">
      <c r="A1495" s="37" t="s">
        <v>737</v>
      </c>
      <c r="B1495" s="37" t="s">
        <v>274</v>
      </c>
      <c r="C1495" s="37" t="n">
        <v>22</v>
      </c>
      <c r="D1495" s="37" t="n">
        <v>19</v>
      </c>
      <c r="E1495" s="37" t="n">
        <v>0</v>
      </c>
      <c r="F1495" s="37" t="n">
        <v>1</v>
      </c>
      <c r="G1495" s="37" t="n">
        <v>0</v>
      </c>
      <c r="H1495" s="37" t="n">
        <v>1</v>
      </c>
      <c r="I1495" s="37" t="n">
        <v>7</v>
      </c>
      <c r="J1495" s="40" t="n">
        <f aca="false">IF(C1495=0,"",D1495/C1495)</f>
        <v>0.863636363636364</v>
      </c>
    </row>
    <row r="1496" customFormat="false" ht="15" hidden="false" customHeight="false" outlineLevel="0" collapsed="false">
      <c r="A1496" s="37" t="s">
        <v>737</v>
      </c>
      <c r="B1496" s="37" t="s">
        <v>275</v>
      </c>
      <c r="C1496" s="37" t="n">
        <v>22</v>
      </c>
      <c r="D1496" s="37" t="n">
        <v>22</v>
      </c>
      <c r="E1496" s="37" t="n">
        <v>0</v>
      </c>
      <c r="F1496" s="37" t="n">
        <v>0</v>
      </c>
      <c r="G1496" s="37" t="n">
        <v>0</v>
      </c>
      <c r="H1496" s="37" t="n">
        <v>2</v>
      </c>
      <c r="I1496" s="37" t="n">
        <v>22</v>
      </c>
      <c r="J1496" s="40" t="n">
        <f aca="false">IF(C1496=0,"",D1496/C1496)</f>
        <v>1</v>
      </c>
    </row>
    <row r="1497" customFormat="false" ht="15" hidden="false" customHeight="false" outlineLevel="0" collapsed="false">
      <c r="A1497" s="37" t="s">
        <v>737</v>
      </c>
      <c r="B1497" s="37" t="s">
        <v>276</v>
      </c>
      <c r="C1497" s="37" t="n">
        <v>22</v>
      </c>
      <c r="D1497" s="37" t="n">
        <v>21</v>
      </c>
      <c r="E1497" s="37" t="n">
        <v>0</v>
      </c>
      <c r="F1497" s="37" t="n">
        <v>2</v>
      </c>
      <c r="G1497" s="37" t="n">
        <v>0</v>
      </c>
      <c r="H1497" s="37" t="n">
        <v>2</v>
      </c>
      <c r="I1497" s="37" t="n">
        <v>18</v>
      </c>
      <c r="J1497" s="40" t="n">
        <f aca="false">IF(C1497=0,"",D1497/C1497)</f>
        <v>0.954545454545455</v>
      </c>
    </row>
    <row r="1498" customFormat="false" ht="15" hidden="false" customHeight="false" outlineLevel="0" collapsed="false">
      <c r="A1498" s="37" t="s">
        <v>737</v>
      </c>
      <c r="B1498" s="37" t="s">
        <v>277</v>
      </c>
      <c r="C1498" s="37" t="n">
        <v>22</v>
      </c>
      <c r="D1498" s="37" t="n">
        <v>20</v>
      </c>
      <c r="E1498" s="37" t="n">
        <v>2</v>
      </c>
      <c r="F1498" s="37" t="n">
        <v>0</v>
      </c>
      <c r="G1498" s="37" t="n">
        <v>1</v>
      </c>
      <c r="H1498" s="37" t="n">
        <v>4</v>
      </c>
      <c r="I1498" s="37" t="n">
        <v>12</v>
      </c>
      <c r="J1498" s="40" t="n">
        <f aca="false">IF(C1498=0,"",D1498/C1498)</f>
        <v>0.909090909090909</v>
      </c>
    </row>
    <row r="1499" customFormat="false" ht="15" hidden="false" customHeight="false" outlineLevel="0" collapsed="false">
      <c r="A1499" s="37" t="s">
        <v>737</v>
      </c>
      <c r="B1499" s="37" t="s">
        <v>278</v>
      </c>
      <c r="C1499" s="37" t="n">
        <v>22</v>
      </c>
      <c r="D1499" s="37" t="n">
        <v>21</v>
      </c>
      <c r="E1499" s="37" t="n">
        <v>0</v>
      </c>
      <c r="F1499" s="37" t="n">
        <v>4</v>
      </c>
      <c r="G1499" s="37" t="n">
        <v>1</v>
      </c>
      <c r="H1499" s="37" t="n">
        <v>1</v>
      </c>
      <c r="I1499" s="37" t="n">
        <v>8</v>
      </c>
      <c r="J1499" s="40" t="n">
        <f aca="false">IF(C1499=0,"",D1499/C1499)</f>
        <v>0.954545454545455</v>
      </c>
    </row>
    <row r="1500" customFormat="false" ht="15" hidden="false" customHeight="false" outlineLevel="0" collapsed="false">
      <c r="A1500" s="37" t="s">
        <v>737</v>
      </c>
      <c r="B1500" s="37" t="s">
        <v>279</v>
      </c>
      <c r="C1500" s="37" t="n">
        <v>22</v>
      </c>
      <c r="D1500" s="37" t="n">
        <v>22</v>
      </c>
      <c r="E1500" s="37" t="n">
        <v>0</v>
      </c>
      <c r="F1500" s="37" t="n">
        <v>4</v>
      </c>
      <c r="G1500" s="37" t="n">
        <v>1</v>
      </c>
      <c r="H1500" s="37" t="n">
        <v>0</v>
      </c>
      <c r="I1500" s="37" t="n">
        <v>2</v>
      </c>
      <c r="J1500" s="40" t="n">
        <f aca="false">IF(C1500=0,"",D1500/C1500)</f>
        <v>1</v>
      </c>
    </row>
    <row r="1501" customFormat="false" ht="15" hidden="false" customHeight="false" outlineLevel="0" collapsed="false">
      <c r="A1501" s="37" t="s">
        <v>737</v>
      </c>
      <c r="B1501" s="37" t="s">
        <v>280</v>
      </c>
      <c r="C1501" s="37" t="n">
        <v>22</v>
      </c>
      <c r="D1501" s="37" t="n">
        <v>19</v>
      </c>
      <c r="E1501" s="37" t="n">
        <v>0</v>
      </c>
      <c r="F1501" s="37" t="n">
        <v>2</v>
      </c>
      <c r="G1501" s="37" t="n">
        <v>0</v>
      </c>
      <c r="H1501" s="37" t="n">
        <v>2</v>
      </c>
      <c r="I1501" s="37" t="n">
        <v>5</v>
      </c>
      <c r="J1501" s="40" t="n">
        <f aca="false">IF(C1501=0,"",D1501/C1501)</f>
        <v>0.863636363636364</v>
      </c>
    </row>
    <row r="1502" customFormat="false" ht="15" hidden="false" customHeight="false" outlineLevel="0" collapsed="false">
      <c r="A1502" s="37" t="s">
        <v>737</v>
      </c>
      <c r="B1502" s="37" t="s">
        <v>281</v>
      </c>
      <c r="C1502" s="37" t="n">
        <v>22</v>
      </c>
      <c r="D1502" s="37" t="n">
        <v>19</v>
      </c>
      <c r="E1502" s="37" t="n">
        <v>2</v>
      </c>
      <c r="F1502" s="37" t="n">
        <v>1</v>
      </c>
      <c r="G1502" s="37" t="n">
        <v>1</v>
      </c>
      <c r="H1502" s="37" t="n">
        <v>2</v>
      </c>
      <c r="I1502" s="37" t="n">
        <v>37</v>
      </c>
      <c r="J1502" s="40" t="n">
        <f aca="false">IF(C1502=0,"",D1502/C1502)</f>
        <v>0.863636363636364</v>
      </c>
    </row>
    <row r="1503" customFormat="false" ht="15" hidden="false" customHeight="false" outlineLevel="0" collapsed="false">
      <c r="A1503" s="37" t="s">
        <v>739</v>
      </c>
      <c r="B1503" s="37" t="s">
        <v>281</v>
      </c>
      <c r="C1503" s="37" t="n">
        <v>22</v>
      </c>
      <c r="D1503" s="37" t="n">
        <v>20</v>
      </c>
      <c r="E1503" s="37" t="n">
        <v>0</v>
      </c>
      <c r="F1503" s="37" t="n">
        <v>1</v>
      </c>
      <c r="G1503" s="37" t="n">
        <v>1</v>
      </c>
      <c r="H1503" s="37" t="n">
        <v>2</v>
      </c>
      <c r="I1503" s="37" t="n">
        <v>1</v>
      </c>
      <c r="J1503" s="40" t="n">
        <f aca="false">IF(C1503=0,"",D1503/C1503)</f>
        <v>0.909090909090909</v>
      </c>
    </row>
    <row r="1504" customFormat="false" ht="15" hidden="false" customHeight="false" outlineLevel="0" collapsed="false">
      <c r="A1504" s="37" t="s">
        <v>740</v>
      </c>
      <c r="B1504" s="37" t="s">
        <v>270</v>
      </c>
      <c r="C1504" s="37" t="n">
        <v>22</v>
      </c>
      <c r="D1504" s="37" t="n">
        <v>15</v>
      </c>
      <c r="E1504" s="37" t="n">
        <v>0</v>
      </c>
      <c r="F1504" s="37" t="n">
        <v>0</v>
      </c>
      <c r="G1504" s="37" t="n">
        <v>1</v>
      </c>
      <c r="H1504" s="37" t="n">
        <v>1</v>
      </c>
      <c r="I1504" s="37" t="n">
        <v>1</v>
      </c>
      <c r="J1504" s="40" t="n">
        <f aca="false">IF(C1504=0,"",D1504/C1504)</f>
        <v>0.681818181818182</v>
      </c>
    </row>
    <row r="1505" customFormat="false" ht="15" hidden="false" customHeight="false" outlineLevel="0" collapsed="false">
      <c r="A1505" s="37" t="s">
        <v>740</v>
      </c>
      <c r="B1505" s="37" t="s">
        <v>271</v>
      </c>
      <c r="C1505" s="37" t="n">
        <v>22</v>
      </c>
      <c r="D1505" s="37" t="n">
        <v>20</v>
      </c>
      <c r="E1505" s="37" t="n">
        <v>0</v>
      </c>
      <c r="F1505" s="37" t="n">
        <v>0</v>
      </c>
      <c r="G1505" s="37" t="n">
        <v>3</v>
      </c>
      <c r="H1505" s="37" t="n">
        <v>0</v>
      </c>
      <c r="I1505" s="37" t="n">
        <v>1</v>
      </c>
      <c r="J1505" s="40" t="n">
        <f aca="false">IF(C1505=0,"",D1505/C1505)</f>
        <v>0.909090909090909</v>
      </c>
    </row>
    <row r="1506" customFormat="false" ht="15" hidden="false" customHeight="false" outlineLevel="0" collapsed="false">
      <c r="A1506" s="37" t="s">
        <v>740</v>
      </c>
      <c r="B1506" s="37" t="s">
        <v>272</v>
      </c>
      <c r="C1506" s="37" t="n">
        <v>22</v>
      </c>
      <c r="D1506" s="37" t="n">
        <v>18</v>
      </c>
      <c r="E1506" s="37" t="n">
        <v>2</v>
      </c>
      <c r="F1506" s="37" t="n">
        <v>0</v>
      </c>
      <c r="G1506" s="37" t="n">
        <v>1</v>
      </c>
      <c r="H1506" s="37" t="n">
        <v>1</v>
      </c>
      <c r="I1506" s="37" t="n">
        <v>0</v>
      </c>
      <c r="J1506" s="40" t="n">
        <f aca="false">IF(C1506=0,"",D1506/C1506)</f>
        <v>0.818181818181818</v>
      </c>
    </row>
    <row r="1507" customFormat="false" ht="15" hidden="false" customHeight="false" outlineLevel="0" collapsed="false">
      <c r="A1507" s="37" t="s">
        <v>740</v>
      </c>
      <c r="B1507" s="37" t="s">
        <v>273</v>
      </c>
      <c r="C1507" s="37" t="n">
        <v>22</v>
      </c>
      <c r="D1507" s="37" t="n">
        <v>17</v>
      </c>
      <c r="E1507" s="37" t="n">
        <v>0</v>
      </c>
      <c r="F1507" s="37" t="n">
        <v>2</v>
      </c>
      <c r="G1507" s="37" t="n">
        <v>0</v>
      </c>
      <c r="H1507" s="37" t="n">
        <v>2</v>
      </c>
      <c r="I1507" s="37" t="n">
        <v>8</v>
      </c>
      <c r="J1507" s="40" t="n">
        <f aca="false">IF(C1507=0,"",D1507/C1507)</f>
        <v>0.772727272727273</v>
      </c>
    </row>
    <row r="1508" customFormat="false" ht="15" hidden="false" customHeight="false" outlineLevel="0" collapsed="false">
      <c r="A1508" s="37" t="s">
        <v>740</v>
      </c>
      <c r="B1508" s="37" t="s">
        <v>274</v>
      </c>
      <c r="C1508" s="37" t="n">
        <v>22</v>
      </c>
      <c r="D1508" s="37" t="n">
        <v>20</v>
      </c>
      <c r="E1508" s="37" t="n">
        <v>0</v>
      </c>
      <c r="F1508" s="37" t="n">
        <v>0</v>
      </c>
      <c r="G1508" s="37" t="n">
        <v>2</v>
      </c>
      <c r="H1508" s="37" t="n">
        <v>1</v>
      </c>
      <c r="I1508" s="37" t="n">
        <v>1</v>
      </c>
      <c r="J1508" s="40" t="n">
        <f aca="false">IF(C1508=0,"",D1508/C1508)</f>
        <v>0.909090909090909</v>
      </c>
    </row>
    <row r="1509" customFormat="false" ht="15" hidden="false" customHeight="false" outlineLevel="0" collapsed="false">
      <c r="A1509" s="37" t="s">
        <v>740</v>
      </c>
      <c r="B1509" s="37" t="s">
        <v>275</v>
      </c>
      <c r="C1509" s="37" t="n">
        <v>22</v>
      </c>
      <c r="D1509" s="37" t="n">
        <v>20</v>
      </c>
      <c r="E1509" s="37" t="n">
        <v>2</v>
      </c>
      <c r="F1509" s="37" t="n">
        <v>1</v>
      </c>
      <c r="G1509" s="37" t="n">
        <v>2</v>
      </c>
      <c r="H1509" s="37" t="n">
        <v>0</v>
      </c>
      <c r="I1509" s="37" t="n">
        <v>0</v>
      </c>
      <c r="J1509" s="40" t="n">
        <f aca="false">IF(C1509=0,"",D1509/C1509)</f>
        <v>0.909090909090909</v>
      </c>
    </row>
    <row r="1510" customFormat="false" ht="15" hidden="false" customHeight="false" outlineLevel="0" collapsed="false">
      <c r="A1510" s="37" t="s">
        <v>548</v>
      </c>
      <c r="B1510" s="37" t="s">
        <v>270</v>
      </c>
      <c r="C1510" s="37" t="n">
        <v>22</v>
      </c>
      <c r="D1510" s="37" t="n">
        <v>22</v>
      </c>
      <c r="E1510" s="37" t="n">
        <v>1</v>
      </c>
      <c r="F1510" s="37" t="n">
        <v>1</v>
      </c>
      <c r="G1510" s="37" t="n">
        <v>0</v>
      </c>
      <c r="H1510" s="37" t="n">
        <v>2</v>
      </c>
      <c r="I1510" s="37" t="n">
        <v>1</v>
      </c>
      <c r="J1510" s="40" t="n">
        <f aca="false">IF(C1510=0,"",D1510/C1510)</f>
        <v>1</v>
      </c>
    </row>
    <row r="1511" customFormat="false" ht="15" hidden="false" customHeight="false" outlineLevel="0" collapsed="false">
      <c r="A1511" s="37" t="s">
        <v>548</v>
      </c>
      <c r="B1511" s="37" t="s">
        <v>271</v>
      </c>
      <c r="C1511" s="37" t="n">
        <v>22</v>
      </c>
      <c r="D1511" s="37" t="n">
        <v>21</v>
      </c>
      <c r="E1511" s="37" t="n">
        <v>1</v>
      </c>
      <c r="F1511" s="37" t="n">
        <v>1</v>
      </c>
      <c r="G1511" s="37" t="n">
        <v>1</v>
      </c>
      <c r="H1511" s="37" t="n">
        <v>1</v>
      </c>
      <c r="I1511" s="37" t="n">
        <v>1</v>
      </c>
      <c r="J1511" s="40" t="n">
        <f aca="false">IF(C1511=0,"",D1511/C1511)</f>
        <v>0.954545454545455</v>
      </c>
    </row>
    <row r="1512" customFormat="false" ht="15" hidden="false" customHeight="false" outlineLevel="0" collapsed="false">
      <c r="A1512" s="37" t="s">
        <v>548</v>
      </c>
      <c r="B1512" s="37" t="s">
        <v>272</v>
      </c>
      <c r="C1512" s="37" t="n">
        <v>22</v>
      </c>
      <c r="D1512" s="37" t="n">
        <v>20</v>
      </c>
      <c r="E1512" s="37" t="n">
        <v>0</v>
      </c>
      <c r="F1512" s="37" t="n">
        <v>0</v>
      </c>
      <c r="G1512" s="37" t="n">
        <v>1</v>
      </c>
      <c r="H1512" s="37" t="n">
        <v>5</v>
      </c>
      <c r="I1512" s="37" t="n">
        <v>0</v>
      </c>
      <c r="J1512" s="40" t="n">
        <f aca="false">IF(C1512=0,"",D1512/C1512)</f>
        <v>0.909090909090909</v>
      </c>
    </row>
    <row r="1513" customFormat="false" ht="15" hidden="false" customHeight="false" outlineLevel="0" collapsed="false">
      <c r="A1513" s="37" t="s">
        <v>548</v>
      </c>
      <c r="B1513" s="37" t="s">
        <v>273</v>
      </c>
      <c r="C1513" s="37" t="n">
        <v>22</v>
      </c>
      <c r="D1513" s="37" t="n">
        <v>20</v>
      </c>
      <c r="E1513" s="37" t="n">
        <v>1</v>
      </c>
      <c r="F1513" s="37" t="n">
        <v>0</v>
      </c>
      <c r="G1513" s="37" t="n">
        <v>1</v>
      </c>
      <c r="H1513" s="37" t="n">
        <v>0</v>
      </c>
      <c r="I1513" s="37" t="n">
        <v>7</v>
      </c>
      <c r="J1513" s="40" t="n">
        <f aca="false">IF(C1513=0,"",D1513/C1513)</f>
        <v>0.909090909090909</v>
      </c>
    </row>
    <row r="1514" customFormat="false" ht="15" hidden="false" customHeight="false" outlineLevel="0" collapsed="false">
      <c r="A1514" s="37" t="s">
        <v>548</v>
      </c>
      <c r="B1514" s="37" t="s">
        <v>274</v>
      </c>
      <c r="C1514" s="37" t="n">
        <v>22</v>
      </c>
      <c r="D1514" s="37" t="n">
        <v>20</v>
      </c>
      <c r="E1514" s="37" t="n">
        <v>2</v>
      </c>
      <c r="F1514" s="37" t="n">
        <v>2</v>
      </c>
      <c r="G1514" s="37" t="n">
        <v>1</v>
      </c>
      <c r="H1514" s="37" t="n">
        <v>1</v>
      </c>
      <c r="I1514" s="37" t="n">
        <v>0</v>
      </c>
      <c r="J1514" s="40" t="n">
        <f aca="false">IF(C1514=0,"",D1514/C1514)</f>
        <v>0.909090909090909</v>
      </c>
    </row>
    <row r="1515" customFormat="false" ht="15" hidden="false" customHeight="false" outlineLevel="0" collapsed="false">
      <c r="A1515" s="37" t="s">
        <v>548</v>
      </c>
      <c r="B1515" s="37" t="s">
        <v>275</v>
      </c>
      <c r="C1515" s="37" t="n">
        <v>22</v>
      </c>
      <c r="D1515" s="37" t="n">
        <v>21</v>
      </c>
      <c r="E1515" s="37" t="n">
        <v>0</v>
      </c>
      <c r="F1515" s="37" t="n">
        <v>0</v>
      </c>
      <c r="G1515" s="37" t="n">
        <v>0</v>
      </c>
      <c r="H1515" s="37" t="n">
        <v>3</v>
      </c>
      <c r="I1515" s="37" t="n">
        <v>3</v>
      </c>
      <c r="J1515" s="40" t="n">
        <f aca="false">IF(C1515=0,"",D1515/C1515)</f>
        <v>0.954545454545455</v>
      </c>
    </row>
    <row r="1516" customFormat="false" ht="15" hidden="false" customHeight="false" outlineLevel="0" collapsed="false">
      <c r="A1516" s="37" t="s">
        <v>548</v>
      </c>
      <c r="B1516" s="37" t="s">
        <v>276</v>
      </c>
      <c r="C1516" s="37" t="n">
        <v>22</v>
      </c>
      <c r="D1516" s="37" t="n">
        <v>20</v>
      </c>
      <c r="E1516" s="37" t="n">
        <v>1</v>
      </c>
      <c r="F1516" s="37" t="n">
        <v>1</v>
      </c>
      <c r="G1516" s="37" t="n">
        <v>0</v>
      </c>
      <c r="H1516" s="37" t="n">
        <v>1</v>
      </c>
      <c r="I1516" s="37" t="n">
        <v>1</v>
      </c>
      <c r="J1516" s="40" t="n">
        <f aca="false">IF(C1516=0,"",D1516/C1516)</f>
        <v>0.909090909090909</v>
      </c>
    </row>
    <row r="1517" customFormat="false" ht="15" hidden="false" customHeight="false" outlineLevel="0" collapsed="false">
      <c r="A1517" s="37" t="s">
        <v>548</v>
      </c>
      <c r="B1517" s="37" t="s">
        <v>277</v>
      </c>
      <c r="C1517" s="37" t="n">
        <v>22</v>
      </c>
      <c r="D1517" s="37" t="n">
        <v>22</v>
      </c>
      <c r="E1517" s="37" t="n">
        <v>0</v>
      </c>
      <c r="F1517" s="37" t="n">
        <v>0</v>
      </c>
      <c r="G1517" s="37" t="n">
        <v>0</v>
      </c>
      <c r="H1517" s="37" t="n">
        <v>2</v>
      </c>
      <c r="I1517" s="37" t="n">
        <v>5</v>
      </c>
      <c r="J1517" s="40" t="n">
        <f aca="false">IF(C1517=0,"",D1517/C1517)</f>
        <v>1</v>
      </c>
    </row>
    <row r="1518" customFormat="false" ht="15" hidden="false" customHeight="false" outlineLevel="0" collapsed="false">
      <c r="A1518" s="37" t="s">
        <v>548</v>
      </c>
      <c r="B1518" s="37" t="s">
        <v>278</v>
      </c>
      <c r="C1518" s="37" t="n">
        <v>22</v>
      </c>
      <c r="D1518" s="37" t="n">
        <v>22</v>
      </c>
      <c r="E1518" s="37" t="n">
        <v>0</v>
      </c>
      <c r="F1518" s="37" t="n">
        <v>3</v>
      </c>
      <c r="G1518" s="37" t="n">
        <v>0</v>
      </c>
      <c r="H1518" s="37" t="n">
        <v>2</v>
      </c>
      <c r="I1518" s="37" t="n">
        <v>1</v>
      </c>
      <c r="J1518" s="40" t="n">
        <f aca="false">IF(C1518=0,"",D1518/C1518)</f>
        <v>1</v>
      </c>
    </row>
    <row r="1519" customFormat="false" ht="15" hidden="false" customHeight="false" outlineLevel="0" collapsed="false">
      <c r="A1519" s="37" t="s">
        <v>548</v>
      </c>
      <c r="B1519" s="37" t="s">
        <v>279</v>
      </c>
      <c r="C1519" s="37" t="n">
        <v>22</v>
      </c>
      <c r="D1519" s="37" t="n">
        <v>21</v>
      </c>
      <c r="E1519" s="37" t="n">
        <v>0</v>
      </c>
      <c r="F1519" s="37" t="n">
        <v>1</v>
      </c>
      <c r="G1519" s="37" t="n">
        <v>0</v>
      </c>
      <c r="H1519" s="37" t="n">
        <v>1</v>
      </c>
      <c r="I1519" s="37" t="n">
        <v>0</v>
      </c>
      <c r="J1519" s="40" t="n">
        <f aca="false">IF(C1519=0,"",D1519/C1519)</f>
        <v>0.954545454545455</v>
      </c>
    </row>
    <row r="1520" customFormat="false" ht="15" hidden="false" customHeight="false" outlineLevel="0" collapsed="false">
      <c r="A1520" s="37" t="s">
        <v>548</v>
      </c>
      <c r="B1520" s="37" t="s">
        <v>280</v>
      </c>
      <c r="C1520" s="37" t="n">
        <v>22</v>
      </c>
      <c r="D1520" s="37" t="n">
        <v>22</v>
      </c>
      <c r="E1520" s="37" t="n">
        <v>2</v>
      </c>
      <c r="F1520" s="37" t="n">
        <v>1</v>
      </c>
      <c r="G1520" s="37" t="n">
        <v>0</v>
      </c>
      <c r="H1520" s="37" t="n">
        <v>1</v>
      </c>
      <c r="I1520" s="37" t="n">
        <v>0</v>
      </c>
      <c r="J1520" s="40" t="n">
        <f aca="false">IF(C1520=0,"",D1520/C1520)</f>
        <v>1</v>
      </c>
    </row>
    <row r="1521" customFormat="false" ht="15" hidden="false" customHeight="false" outlineLevel="0" collapsed="false">
      <c r="A1521" s="37" t="s">
        <v>548</v>
      </c>
      <c r="B1521" s="37" t="s">
        <v>281</v>
      </c>
      <c r="C1521" s="37" t="n">
        <v>22</v>
      </c>
      <c r="D1521" s="37" t="n">
        <v>22</v>
      </c>
      <c r="E1521" s="37" t="n">
        <v>1</v>
      </c>
      <c r="F1521" s="37" t="n">
        <v>0</v>
      </c>
      <c r="G1521" s="37" t="n">
        <v>1</v>
      </c>
      <c r="H1521" s="37" t="n">
        <v>5</v>
      </c>
      <c r="I1521" s="37" t="n">
        <v>4</v>
      </c>
      <c r="J1521" s="40" t="n">
        <f aca="false">IF(C1521=0,"",D1521/C1521)</f>
        <v>1</v>
      </c>
    </row>
    <row r="1522" customFormat="false" ht="15" hidden="false" customHeight="false" outlineLevel="0" collapsed="false">
      <c r="A1522" s="37" t="s">
        <v>742</v>
      </c>
      <c r="B1522" s="37" t="s">
        <v>270</v>
      </c>
      <c r="C1522" s="37" t="n">
        <v>22</v>
      </c>
      <c r="D1522" s="37" t="n">
        <v>21</v>
      </c>
      <c r="E1522" s="37" t="n">
        <v>0</v>
      </c>
      <c r="F1522" s="37" t="n">
        <v>1</v>
      </c>
      <c r="G1522" s="37" t="n">
        <v>0</v>
      </c>
      <c r="H1522" s="37" t="n">
        <v>2</v>
      </c>
      <c r="I1522" s="37" t="n">
        <v>12</v>
      </c>
      <c r="J1522" s="40" t="n">
        <f aca="false">IF(C1522=0,"",D1522/C1522)</f>
        <v>0.954545454545455</v>
      </c>
    </row>
    <row r="1523" customFormat="false" ht="15" hidden="false" customHeight="false" outlineLevel="0" collapsed="false">
      <c r="A1523" s="37" t="s">
        <v>742</v>
      </c>
      <c r="B1523" s="37" t="s">
        <v>271</v>
      </c>
      <c r="C1523" s="37" t="n">
        <v>22</v>
      </c>
      <c r="D1523" s="37" t="n">
        <v>21</v>
      </c>
      <c r="E1523" s="37" t="n">
        <v>0</v>
      </c>
      <c r="F1523" s="37" t="n">
        <v>1</v>
      </c>
      <c r="G1523" s="37" t="n">
        <v>0</v>
      </c>
      <c r="H1523" s="37" t="n">
        <v>1</v>
      </c>
      <c r="I1523" s="37" t="n">
        <v>11</v>
      </c>
      <c r="J1523" s="40" t="n">
        <f aca="false">IF(C1523=0,"",D1523/C1523)</f>
        <v>0.954545454545455</v>
      </c>
    </row>
    <row r="1524" customFormat="false" ht="15" hidden="false" customHeight="false" outlineLevel="0" collapsed="false">
      <c r="A1524" s="37" t="s">
        <v>742</v>
      </c>
      <c r="B1524" s="37" t="s">
        <v>272</v>
      </c>
      <c r="C1524" s="37" t="n">
        <v>22</v>
      </c>
      <c r="D1524" s="37" t="n">
        <v>20</v>
      </c>
      <c r="E1524" s="37" t="n">
        <v>1</v>
      </c>
      <c r="F1524" s="37" t="n">
        <v>0</v>
      </c>
      <c r="G1524" s="37" t="n">
        <v>0</v>
      </c>
      <c r="H1524" s="37" t="n">
        <v>2</v>
      </c>
      <c r="I1524" s="37" t="n">
        <v>22</v>
      </c>
      <c r="J1524" s="40" t="n">
        <f aca="false">IF(C1524=0,"",D1524/C1524)</f>
        <v>0.909090909090909</v>
      </c>
    </row>
    <row r="1525" customFormat="false" ht="15" hidden="false" customHeight="false" outlineLevel="0" collapsed="false">
      <c r="A1525" s="37" t="s">
        <v>742</v>
      </c>
      <c r="B1525" s="37" t="s">
        <v>273</v>
      </c>
      <c r="C1525" s="37" t="n">
        <v>22</v>
      </c>
      <c r="D1525" s="37" t="n">
        <v>22</v>
      </c>
      <c r="E1525" s="37" t="n">
        <v>0</v>
      </c>
      <c r="F1525" s="37" t="n">
        <v>1</v>
      </c>
      <c r="G1525" s="37" t="n">
        <v>0</v>
      </c>
      <c r="H1525" s="37" t="n">
        <v>2</v>
      </c>
      <c r="I1525" s="37" t="n">
        <v>5</v>
      </c>
      <c r="J1525" s="40" t="n">
        <f aca="false">IF(C1525=0,"",D1525/C1525)</f>
        <v>1</v>
      </c>
    </row>
    <row r="1526" customFormat="false" ht="15" hidden="false" customHeight="false" outlineLevel="0" collapsed="false">
      <c r="A1526" s="37" t="s">
        <v>742</v>
      </c>
      <c r="B1526" s="37" t="s">
        <v>274</v>
      </c>
      <c r="C1526" s="37" t="n">
        <v>22</v>
      </c>
      <c r="D1526" s="37" t="n">
        <v>22</v>
      </c>
      <c r="E1526" s="37" t="n">
        <v>2</v>
      </c>
      <c r="F1526" s="37" t="n">
        <v>1</v>
      </c>
      <c r="G1526" s="37" t="n">
        <v>0</v>
      </c>
      <c r="H1526" s="37" t="n">
        <v>0</v>
      </c>
      <c r="I1526" s="37" t="n">
        <v>12</v>
      </c>
      <c r="J1526" s="40" t="n">
        <f aca="false">IF(C1526=0,"",D1526/C1526)</f>
        <v>1</v>
      </c>
    </row>
    <row r="1527" customFormat="false" ht="15" hidden="false" customHeight="false" outlineLevel="0" collapsed="false">
      <c r="A1527" s="37" t="s">
        <v>742</v>
      </c>
      <c r="B1527" s="37" t="s">
        <v>275</v>
      </c>
      <c r="C1527" s="37" t="n">
        <v>22</v>
      </c>
      <c r="D1527" s="37" t="n">
        <v>19</v>
      </c>
      <c r="E1527" s="37" t="n">
        <v>1</v>
      </c>
      <c r="F1527" s="37" t="n">
        <v>2</v>
      </c>
      <c r="G1527" s="37" t="n">
        <v>1</v>
      </c>
      <c r="H1527" s="37" t="n">
        <v>2</v>
      </c>
      <c r="I1527" s="37" t="n">
        <v>2</v>
      </c>
      <c r="J1527" s="40" t="n">
        <f aca="false">IF(C1527=0,"",D1527/C1527)</f>
        <v>0.863636363636364</v>
      </c>
    </row>
    <row r="1528" customFormat="false" ht="15" hidden="false" customHeight="false" outlineLevel="0" collapsed="false">
      <c r="A1528" s="37" t="s">
        <v>742</v>
      </c>
      <c r="B1528" s="37" t="s">
        <v>276</v>
      </c>
      <c r="C1528" s="37" t="n">
        <v>22</v>
      </c>
      <c r="D1528" s="37" t="n">
        <v>19</v>
      </c>
      <c r="E1528" s="37" t="n">
        <v>0</v>
      </c>
      <c r="F1528" s="37" t="n">
        <v>1</v>
      </c>
      <c r="G1528" s="37" t="n">
        <v>0</v>
      </c>
      <c r="H1528" s="37" t="n">
        <v>1</v>
      </c>
      <c r="I1528" s="37" t="n">
        <v>14</v>
      </c>
      <c r="J1528" s="40" t="n">
        <f aca="false">IF(C1528=0,"",D1528/C1528)</f>
        <v>0.863636363636364</v>
      </c>
    </row>
    <row r="1529" customFormat="false" ht="15" hidden="false" customHeight="false" outlineLevel="0" collapsed="false">
      <c r="A1529" s="37" t="s">
        <v>742</v>
      </c>
      <c r="B1529" s="37" t="s">
        <v>277</v>
      </c>
      <c r="C1529" s="37" t="n">
        <v>22</v>
      </c>
      <c r="D1529" s="37" t="n">
        <v>21</v>
      </c>
      <c r="E1529" s="37" t="n">
        <v>0</v>
      </c>
      <c r="F1529" s="37" t="n">
        <v>1</v>
      </c>
      <c r="G1529" s="37" t="n">
        <v>1</v>
      </c>
      <c r="H1529" s="37" t="n">
        <v>3</v>
      </c>
      <c r="I1529" s="37" t="n">
        <v>7</v>
      </c>
      <c r="J1529" s="40" t="n">
        <f aca="false">IF(C1529=0,"",D1529/C1529)</f>
        <v>0.954545454545455</v>
      </c>
    </row>
    <row r="1530" customFormat="false" ht="15" hidden="false" customHeight="false" outlineLevel="0" collapsed="false">
      <c r="A1530" s="37" t="s">
        <v>742</v>
      </c>
      <c r="B1530" s="37" t="s">
        <v>278</v>
      </c>
      <c r="C1530" s="37" t="n">
        <v>22</v>
      </c>
      <c r="D1530" s="37" t="n">
        <v>20</v>
      </c>
      <c r="E1530" s="37" t="n">
        <v>3</v>
      </c>
      <c r="F1530" s="37" t="n">
        <v>1</v>
      </c>
      <c r="G1530" s="37" t="n">
        <v>0</v>
      </c>
      <c r="H1530" s="37" t="n">
        <v>1</v>
      </c>
      <c r="I1530" s="37" t="n">
        <v>8</v>
      </c>
      <c r="J1530" s="40" t="n">
        <f aca="false">IF(C1530=0,"",D1530/C1530)</f>
        <v>0.909090909090909</v>
      </c>
    </row>
    <row r="1531" customFormat="false" ht="15" hidden="false" customHeight="false" outlineLevel="0" collapsed="false">
      <c r="A1531" s="37" t="s">
        <v>742</v>
      </c>
      <c r="B1531" s="37" t="s">
        <v>279</v>
      </c>
      <c r="C1531" s="37" t="n">
        <v>22</v>
      </c>
      <c r="D1531" s="37" t="n">
        <v>22</v>
      </c>
      <c r="E1531" s="37" t="n">
        <v>1</v>
      </c>
      <c r="F1531" s="37" t="n">
        <v>0</v>
      </c>
      <c r="G1531" s="37" t="n">
        <v>0</v>
      </c>
      <c r="H1531" s="37" t="n">
        <v>1</v>
      </c>
      <c r="I1531" s="37" t="n">
        <v>5</v>
      </c>
      <c r="J1531" s="40" t="n">
        <f aca="false">IF(C1531=0,"",D1531/C1531)</f>
        <v>1</v>
      </c>
    </row>
    <row r="1532" customFormat="false" ht="15" hidden="false" customHeight="false" outlineLevel="0" collapsed="false">
      <c r="A1532" s="37" t="s">
        <v>742</v>
      </c>
      <c r="B1532" s="37" t="s">
        <v>280</v>
      </c>
      <c r="C1532" s="37" t="n">
        <v>22</v>
      </c>
      <c r="D1532" s="37" t="n">
        <v>21</v>
      </c>
      <c r="E1532" s="37" t="n">
        <v>1</v>
      </c>
      <c r="F1532" s="37" t="n">
        <v>1</v>
      </c>
      <c r="G1532" s="37" t="n">
        <v>1</v>
      </c>
      <c r="H1532" s="37" t="n">
        <v>3</v>
      </c>
      <c r="I1532" s="37" t="n">
        <v>6</v>
      </c>
      <c r="J1532" s="40" t="n">
        <f aca="false">IF(C1532=0,"",D1532/C1532)</f>
        <v>0.954545454545455</v>
      </c>
    </row>
    <row r="1533" customFormat="false" ht="15" hidden="false" customHeight="false" outlineLevel="0" collapsed="false">
      <c r="A1533" s="37" t="s">
        <v>742</v>
      </c>
      <c r="B1533" s="37" t="s">
        <v>281</v>
      </c>
      <c r="C1533" s="37" t="n">
        <v>22</v>
      </c>
      <c r="D1533" s="37" t="n">
        <v>22</v>
      </c>
      <c r="E1533" s="37" t="n">
        <v>0</v>
      </c>
      <c r="F1533" s="37" t="n">
        <v>2</v>
      </c>
      <c r="G1533" s="37" t="n">
        <v>0</v>
      </c>
      <c r="H1533" s="37" t="n">
        <v>1</v>
      </c>
      <c r="I1533" s="37" t="n">
        <v>14</v>
      </c>
      <c r="J1533" s="40" t="n">
        <f aca="false">IF(C1533=0,"",D1533/C1533)</f>
        <v>1</v>
      </c>
    </row>
    <row r="1534" customFormat="false" ht="15" hidden="false" customHeight="false" outlineLevel="0" collapsed="false">
      <c r="A1534" s="37" t="s">
        <v>744</v>
      </c>
      <c r="B1534" s="37" t="s">
        <v>270</v>
      </c>
      <c r="C1534" s="37" t="n">
        <v>22</v>
      </c>
      <c r="D1534" s="37" t="n">
        <v>21</v>
      </c>
      <c r="E1534" s="37" t="n">
        <v>0</v>
      </c>
      <c r="F1534" s="37" t="n">
        <v>0</v>
      </c>
      <c r="G1534" s="37" t="n">
        <v>2</v>
      </c>
      <c r="H1534" s="37" t="n">
        <v>2</v>
      </c>
      <c r="I1534" s="37" t="n">
        <v>5</v>
      </c>
      <c r="J1534" s="40" t="n">
        <f aca="false">IF(C1534=0,"",D1534/C1534)</f>
        <v>0.954545454545455</v>
      </c>
    </row>
    <row r="1535" customFormat="false" ht="15" hidden="false" customHeight="false" outlineLevel="0" collapsed="false">
      <c r="A1535" s="37" t="s">
        <v>744</v>
      </c>
      <c r="B1535" s="37" t="s">
        <v>271</v>
      </c>
      <c r="C1535" s="37" t="n">
        <v>22</v>
      </c>
      <c r="D1535" s="37" t="n">
        <v>22</v>
      </c>
      <c r="E1535" s="37" t="n">
        <v>1</v>
      </c>
      <c r="F1535" s="37" t="n">
        <v>0</v>
      </c>
      <c r="G1535" s="37" t="n">
        <v>0</v>
      </c>
      <c r="H1535" s="37" t="n">
        <v>3</v>
      </c>
      <c r="I1535" s="37" t="n">
        <v>4</v>
      </c>
      <c r="J1535" s="40" t="n">
        <f aca="false">IF(C1535=0,"",D1535/C1535)</f>
        <v>1</v>
      </c>
    </row>
    <row r="1536" customFormat="false" ht="15" hidden="false" customHeight="false" outlineLevel="0" collapsed="false">
      <c r="A1536" s="37" t="s">
        <v>744</v>
      </c>
      <c r="B1536" s="37" t="s">
        <v>272</v>
      </c>
      <c r="C1536" s="37" t="n">
        <v>22</v>
      </c>
      <c r="D1536" s="37" t="n">
        <v>21</v>
      </c>
      <c r="E1536" s="37" t="n">
        <v>0</v>
      </c>
      <c r="F1536" s="37" t="n">
        <v>3</v>
      </c>
      <c r="G1536" s="37" t="n">
        <v>0</v>
      </c>
      <c r="H1536" s="37" t="n">
        <v>2</v>
      </c>
      <c r="I1536" s="37" t="n">
        <v>0</v>
      </c>
      <c r="J1536" s="40" t="n">
        <f aca="false">IF(C1536=0,"",D1536/C1536)</f>
        <v>0.954545454545455</v>
      </c>
    </row>
    <row r="1537" customFormat="false" ht="15" hidden="false" customHeight="false" outlineLevel="0" collapsed="false">
      <c r="A1537" s="37" t="s">
        <v>744</v>
      </c>
      <c r="B1537" s="37" t="s">
        <v>273</v>
      </c>
      <c r="C1537" s="37" t="n">
        <v>22</v>
      </c>
      <c r="D1537" s="37" t="n">
        <v>21</v>
      </c>
      <c r="E1537" s="37" t="n">
        <v>1</v>
      </c>
      <c r="F1537" s="37" t="n">
        <v>0</v>
      </c>
      <c r="G1537" s="37" t="n">
        <v>0</v>
      </c>
      <c r="H1537" s="37" t="n">
        <v>4</v>
      </c>
      <c r="I1537" s="37" t="n">
        <v>0</v>
      </c>
      <c r="J1537" s="40" t="n">
        <f aca="false">IF(C1537=0,"",D1537/C1537)</f>
        <v>0.954545454545455</v>
      </c>
    </row>
    <row r="1538" customFormat="false" ht="15" hidden="false" customHeight="false" outlineLevel="0" collapsed="false">
      <c r="A1538" s="37" t="s">
        <v>744</v>
      </c>
      <c r="B1538" s="37" t="s">
        <v>274</v>
      </c>
      <c r="C1538" s="37" t="n">
        <v>22</v>
      </c>
      <c r="D1538" s="37" t="n">
        <v>17</v>
      </c>
      <c r="E1538" s="37" t="n">
        <v>2</v>
      </c>
      <c r="F1538" s="37" t="n">
        <v>1</v>
      </c>
      <c r="G1538" s="37" t="n">
        <v>0</v>
      </c>
      <c r="H1538" s="37" t="n">
        <v>0</v>
      </c>
      <c r="I1538" s="37" t="n">
        <v>0</v>
      </c>
      <c r="J1538" s="40" t="n">
        <f aca="false">IF(C1538=0,"",D1538/C1538)</f>
        <v>0.772727272727273</v>
      </c>
    </row>
    <row r="1539" customFormat="false" ht="15" hidden="false" customHeight="false" outlineLevel="0" collapsed="false">
      <c r="A1539" s="37" t="s">
        <v>744</v>
      </c>
      <c r="B1539" s="37" t="s">
        <v>275</v>
      </c>
      <c r="C1539" s="37" t="n">
        <v>22</v>
      </c>
      <c r="D1539" s="37" t="n">
        <v>20</v>
      </c>
      <c r="E1539" s="37" t="n">
        <v>0</v>
      </c>
      <c r="F1539" s="37" t="n">
        <v>0</v>
      </c>
      <c r="G1539" s="37" t="n">
        <v>0</v>
      </c>
      <c r="H1539" s="37" t="n">
        <v>3</v>
      </c>
      <c r="I1539" s="37" t="n">
        <v>0</v>
      </c>
      <c r="J1539" s="40" t="n">
        <f aca="false">IF(C1539=0,"",D1539/C1539)</f>
        <v>0.909090909090909</v>
      </c>
    </row>
    <row r="1540" customFormat="false" ht="15" hidden="false" customHeight="false" outlineLevel="0" collapsed="false">
      <c r="A1540" s="37" t="s">
        <v>744</v>
      </c>
      <c r="B1540" s="37" t="s">
        <v>276</v>
      </c>
      <c r="C1540" s="37" t="n">
        <v>22</v>
      </c>
      <c r="D1540" s="37" t="n">
        <v>21</v>
      </c>
      <c r="E1540" s="37" t="n">
        <v>0</v>
      </c>
      <c r="F1540" s="37" t="n">
        <v>0</v>
      </c>
      <c r="G1540" s="37" t="n">
        <v>0</v>
      </c>
      <c r="H1540" s="37" t="n">
        <v>0</v>
      </c>
      <c r="I1540" s="37" t="n">
        <v>6</v>
      </c>
      <c r="J1540" s="40" t="n">
        <f aca="false">IF(C1540=0,"",D1540/C1540)</f>
        <v>0.954545454545455</v>
      </c>
    </row>
    <row r="1541" customFormat="false" ht="15" hidden="false" customHeight="false" outlineLevel="0" collapsed="false">
      <c r="A1541" s="37" t="s">
        <v>744</v>
      </c>
      <c r="B1541" s="37" t="s">
        <v>277</v>
      </c>
      <c r="C1541" s="37" t="n">
        <v>22</v>
      </c>
      <c r="D1541" s="37" t="n">
        <v>18</v>
      </c>
      <c r="E1541" s="37" t="n">
        <v>0</v>
      </c>
      <c r="F1541" s="37" t="n">
        <v>0</v>
      </c>
      <c r="G1541" s="37" t="n">
        <v>0</v>
      </c>
      <c r="H1541" s="37" t="n">
        <v>4</v>
      </c>
      <c r="I1541" s="37" t="n">
        <v>10</v>
      </c>
      <c r="J1541" s="40" t="n">
        <f aca="false">IF(C1541=0,"",D1541/C1541)</f>
        <v>0.818181818181818</v>
      </c>
    </row>
    <row r="1542" customFormat="false" ht="15" hidden="false" customHeight="false" outlineLevel="0" collapsed="false">
      <c r="A1542" s="37" t="s">
        <v>744</v>
      </c>
      <c r="B1542" s="37" t="s">
        <v>278</v>
      </c>
      <c r="C1542" s="37" t="n">
        <v>22</v>
      </c>
      <c r="D1542" s="37" t="n">
        <v>21</v>
      </c>
      <c r="E1542" s="37" t="n">
        <v>2</v>
      </c>
      <c r="F1542" s="37" t="n">
        <v>0</v>
      </c>
      <c r="G1542" s="37" t="n">
        <v>0</v>
      </c>
      <c r="H1542" s="37" t="n">
        <v>1</v>
      </c>
      <c r="I1542" s="37" t="n">
        <v>2</v>
      </c>
      <c r="J1542" s="40" t="n">
        <f aca="false">IF(C1542=0,"",D1542/C1542)</f>
        <v>0.954545454545455</v>
      </c>
    </row>
    <row r="1543" customFormat="false" ht="15" hidden="false" customHeight="false" outlineLevel="0" collapsed="false">
      <c r="A1543" s="37" t="s">
        <v>744</v>
      </c>
      <c r="B1543" s="37" t="s">
        <v>279</v>
      </c>
      <c r="C1543" s="37" t="n">
        <v>22</v>
      </c>
      <c r="D1543" s="37" t="n">
        <v>21</v>
      </c>
      <c r="E1543" s="37" t="n">
        <v>1</v>
      </c>
      <c r="F1543" s="37" t="n">
        <v>0</v>
      </c>
      <c r="G1543" s="37" t="n">
        <v>1</v>
      </c>
      <c r="H1543" s="37" t="n">
        <v>0</v>
      </c>
      <c r="I1543" s="37" t="n">
        <v>0</v>
      </c>
      <c r="J1543" s="40" t="n">
        <f aca="false">IF(C1543=0,"",D1543/C1543)</f>
        <v>0.954545454545455</v>
      </c>
    </row>
    <row r="1544" customFormat="false" ht="15" hidden="false" customHeight="false" outlineLevel="0" collapsed="false">
      <c r="A1544" s="37" t="s">
        <v>744</v>
      </c>
      <c r="B1544" s="37" t="s">
        <v>280</v>
      </c>
      <c r="C1544" s="37" t="n">
        <v>22</v>
      </c>
      <c r="D1544" s="37" t="n">
        <v>22</v>
      </c>
      <c r="E1544" s="37" t="n">
        <v>1</v>
      </c>
      <c r="F1544" s="37" t="n">
        <v>0</v>
      </c>
      <c r="G1544" s="37" t="n">
        <v>0</v>
      </c>
      <c r="H1544" s="37" t="n">
        <v>1</v>
      </c>
      <c r="I1544" s="37" t="n">
        <v>3</v>
      </c>
      <c r="J1544" s="40" t="n">
        <f aca="false">IF(C1544=0,"",D1544/C1544)</f>
        <v>1</v>
      </c>
    </row>
    <row r="1545" customFormat="false" ht="15" hidden="false" customHeight="false" outlineLevel="0" collapsed="false">
      <c r="A1545" s="37" t="s">
        <v>744</v>
      </c>
      <c r="B1545" s="37" t="s">
        <v>281</v>
      </c>
      <c r="C1545" s="37" t="n">
        <v>22</v>
      </c>
      <c r="D1545" s="37" t="n">
        <v>21</v>
      </c>
      <c r="E1545" s="37" t="n">
        <v>0</v>
      </c>
      <c r="F1545" s="37" t="n">
        <v>0</v>
      </c>
      <c r="G1545" s="37" t="n">
        <v>0</v>
      </c>
      <c r="H1545" s="37" t="n">
        <v>5</v>
      </c>
      <c r="I1545" s="37" t="n">
        <v>0</v>
      </c>
      <c r="J1545" s="40" t="n">
        <f aca="false">IF(C1545=0,"",D1545/C1545)</f>
        <v>0.954545454545455</v>
      </c>
    </row>
    <row r="1546" customFormat="false" ht="15" hidden="false" customHeight="false" outlineLevel="0" collapsed="false">
      <c r="A1546" s="37" t="s">
        <v>746</v>
      </c>
      <c r="B1546" s="37" t="s">
        <v>270</v>
      </c>
      <c r="C1546" s="37" t="n">
        <v>22</v>
      </c>
      <c r="D1546" s="37" t="n">
        <v>22</v>
      </c>
      <c r="E1546" s="37" t="n">
        <v>1</v>
      </c>
      <c r="F1546" s="37" t="n">
        <v>0</v>
      </c>
      <c r="G1546" s="37" t="n">
        <v>1</v>
      </c>
      <c r="H1546" s="37" t="n">
        <v>1</v>
      </c>
      <c r="I1546" s="37" t="n">
        <v>6</v>
      </c>
      <c r="J1546" s="40" t="n">
        <f aca="false">IF(C1546=0,"",D1546/C1546)</f>
        <v>1</v>
      </c>
    </row>
    <row r="1547" customFormat="false" ht="15" hidden="false" customHeight="false" outlineLevel="0" collapsed="false">
      <c r="A1547" s="37" t="s">
        <v>746</v>
      </c>
      <c r="B1547" s="37" t="s">
        <v>271</v>
      </c>
      <c r="C1547" s="37" t="n">
        <v>22</v>
      </c>
      <c r="D1547" s="37" t="n">
        <v>21</v>
      </c>
      <c r="E1547" s="37" t="n">
        <v>1</v>
      </c>
      <c r="F1547" s="37" t="n">
        <v>1</v>
      </c>
      <c r="G1547" s="37" t="n">
        <v>0</v>
      </c>
      <c r="H1547" s="37" t="n">
        <v>3</v>
      </c>
      <c r="I1547" s="37" t="n">
        <v>8</v>
      </c>
      <c r="J1547" s="40" t="n">
        <f aca="false">IF(C1547=0,"",D1547/C1547)</f>
        <v>0.954545454545455</v>
      </c>
    </row>
    <row r="1548" customFormat="false" ht="15" hidden="false" customHeight="false" outlineLevel="0" collapsed="false">
      <c r="A1548" s="37" t="s">
        <v>746</v>
      </c>
      <c r="B1548" s="37" t="s">
        <v>272</v>
      </c>
      <c r="C1548" s="37" t="n">
        <v>22</v>
      </c>
      <c r="D1548" s="37" t="n">
        <v>20</v>
      </c>
      <c r="E1548" s="37" t="n">
        <v>2</v>
      </c>
      <c r="F1548" s="37" t="n">
        <v>0</v>
      </c>
      <c r="G1548" s="37" t="n">
        <v>0</v>
      </c>
      <c r="H1548" s="37" t="n">
        <v>1</v>
      </c>
      <c r="I1548" s="37" t="n">
        <v>2</v>
      </c>
      <c r="J1548" s="40" t="n">
        <f aca="false">IF(C1548=0,"",D1548/C1548)</f>
        <v>0.909090909090909</v>
      </c>
    </row>
    <row r="1549" customFormat="false" ht="15" hidden="false" customHeight="false" outlineLevel="0" collapsed="false">
      <c r="A1549" s="37" t="s">
        <v>746</v>
      </c>
      <c r="B1549" s="37" t="s">
        <v>273</v>
      </c>
      <c r="C1549" s="37" t="n">
        <v>22</v>
      </c>
      <c r="D1549" s="37" t="n">
        <v>19</v>
      </c>
      <c r="E1549" s="37" t="n">
        <v>1</v>
      </c>
      <c r="F1549" s="37" t="n">
        <v>2</v>
      </c>
      <c r="G1549" s="37" t="n">
        <v>0</v>
      </c>
      <c r="H1549" s="37" t="n">
        <v>2</v>
      </c>
      <c r="I1549" s="37" t="n">
        <v>26</v>
      </c>
      <c r="J1549" s="40" t="n">
        <f aca="false">IF(C1549=0,"",D1549/C1549)</f>
        <v>0.863636363636364</v>
      </c>
    </row>
    <row r="1550" customFormat="false" ht="15" hidden="false" customHeight="false" outlineLevel="0" collapsed="false">
      <c r="A1550" s="37" t="s">
        <v>746</v>
      </c>
      <c r="B1550" s="37" t="s">
        <v>274</v>
      </c>
      <c r="C1550" s="37" t="n">
        <v>22</v>
      </c>
      <c r="D1550" s="37" t="n">
        <v>21</v>
      </c>
      <c r="E1550" s="37" t="n">
        <v>1</v>
      </c>
      <c r="F1550" s="37" t="n">
        <v>0</v>
      </c>
      <c r="G1550" s="37" t="n">
        <v>0</v>
      </c>
      <c r="H1550" s="37" t="n">
        <v>2</v>
      </c>
      <c r="I1550" s="37" t="n">
        <v>5</v>
      </c>
      <c r="J1550" s="40" t="n">
        <f aca="false">IF(C1550=0,"",D1550/C1550)</f>
        <v>0.954545454545455</v>
      </c>
    </row>
    <row r="1551" customFormat="false" ht="15" hidden="false" customHeight="false" outlineLevel="0" collapsed="false">
      <c r="A1551" s="37" t="s">
        <v>746</v>
      </c>
      <c r="B1551" s="37" t="s">
        <v>275</v>
      </c>
      <c r="C1551" s="37" t="n">
        <v>22</v>
      </c>
      <c r="D1551" s="37" t="n">
        <v>20</v>
      </c>
      <c r="E1551" s="37" t="n">
        <v>0</v>
      </c>
      <c r="F1551" s="37" t="n">
        <v>0</v>
      </c>
      <c r="G1551" s="37" t="n">
        <v>0</v>
      </c>
      <c r="H1551" s="37" t="n">
        <v>3</v>
      </c>
      <c r="I1551" s="37" t="n">
        <v>7</v>
      </c>
      <c r="J1551" s="40" t="n">
        <f aca="false">IF(C1551=0,"",D1551/C1551)</f>
        <v>0.909090909090909</v>
      </c>
    </row>
    <row r="1552" customFormat="false" ht="15" hidden="false" customHeight="false" outlineLevel="0" collapsed="false">
      <c r="A1552" s="37" t="s">
        <v>746</v>
      </c>
      <c r="B1552" s="37" t="s">
        <v>276</v>
      </c>
      <c r="C1552" s="37" t="n">
        <v>22</v>
      </c>
      <c r="D1552" s="37" t="n">
        <v>21</v>
      </c>
      <c r="E1552" s="37" t="n">
        <v>2</v>
      </c>
      <c r="F1552" s="37" t="n">
        <v>1</v>
      </c>
      <c r="G1552" s="37" t="n">
        <v>0</v>
      </c>
      <c r="H1552" s="37" t="n">
        <v>2</v>
      </c>
      <c r="I1552" s="37" t="n">
        <v>25</v>
      </c>
      <c r="J1552" s="40" t="n">
        <f aca="false">IF(C1552=0,"",D1552/C1552)</f>
        <v>0.954545454545455</v>
      </c>
    </row>
    <row r="1553" customFormat="false" ht="15" hidden="false" customHeight="false" outlineLevel="0" collapsed="false">
      <c r="A1553" s="37" t="s">
        <v>746</v>
      </c>
      <c r="B1553" s="37" t="s">
        <v>277</v>
      </c>
      <c r="C1553" s="37" t="n">
        <v>22</v>
      </c>
      <c r="D1553" s="37" t="n">
        <v>18</v>
      </c>
      <c r="E1553" s="37" t="n">
        <v>1</v>
      </c>
      <c r="F1553" s="37" t="n">
        <v>1</v>
      </c>
      <c r="G1553" s="37" t="n">
        <v>0</v>
      </c>
      <c r="H1553" s="37" t="n">
        <v>2</v>
      </c>
      <c r="I1553" s="37" t="n">
        <v>8</v>
      </c>
      <c r="J1553" s="40" t="n">
        <f aca="false">IF(C1553=0,"",D1553/C1553)</f>
        <v>0.818181818181818</v>
      </c>
    </row>
    <row r="1554" customFormat="false" ht="15" hidden="false" customHeight="false" outlineLevel="0" collapsed="false">
      <c r="A1554" s="37" t="s">
        <v>746</v>
      </c>
      <c r="B1554" s="37" t="s">
        <v>278</v>
      </c>
      <c r="C1554" s="37" t="n">
        <v>22</v>
      </c>
      <c r="D1554" s="37" t="n">
        <v>20</v>
      </c>
      <c r="E1554" s="37" t="n">
        <v>1</v>
      </c>
      <c r="F1554" s="37" t="n">
        <v>0</v>
      </c>
      <c r="G1554" s="37" t="n">
        <v>0</v>
      </c>
      <c r="H1554" s="37" t="n">
        <v>1</v>
      </c>
      <c r="I1554" s="37" t="n">
        <v>10</v>
      </c>
      <c r="J1554" s="40" t="n">
        <f aca="false">IF(C1554=0,"",D1554/C1554)</f>
        <v>0.909090909090909</v>
      </c>
    </row>
    <row r="1555" customFormat="false" ht="15" hidden="false" customHeight="false" outlineLevel="0" collapsed="false">
      <c r="A1555" s="37" t="s">
        <v>746</v>
      </c>
      <c r="B1555" s="37" t="s">
        <v>279</v>
      </c>
      <c r="C1555" s="37" t="n">
        <v>22</v>
      </c>
      <c r="D1555" s="37" t="n">
        <v>21</v>
      </c>
      <c r="E1555" s="37" t="n">
        <v>1</v>
      </c>
      <c r="F1555" s="37" t="n">
        <v>0</v>
      </c>
      <c r="G1555" s="37" t="n">
        <v>0</v>
      </c>
      <c r="H1555" s="37" t="n">
        <v>2</v>
      </c>
      <c r="I1555" s="37" t="n">
        <v>7</v>
      </c>
      <c r="J1555" s="40" t="n">
        <f aca="false">IF(C1555=0,"",D1555/C1555)</f>
        <v>0.954545454545455</v>
      </c>
    </row>
    <row r="1556" customFormat="false" ht="15" hidden="false" customHeight="false" outlineLevel="0" collapsed="false">
      <c r="A1556" s="37" t="s">
        <v>746</v>
      </c>
      <c r="B1556" s="37" t="s">
        <v>280</v>
      </c>
      <c r="C1556" s="37" t="n">
        <v>22</v>
      </c>
      <c r="D1556" s="37" t="n">
        <v>20</v>
      </c>
      <c r="E1556" s="37" t="n">
        <v>3</v>
      </c>
      <c r="F1556" s="37" t="n">
        <v>3</v>
      </c>
      <c r="G1556" s="37" t="n">
        <v>0</v>
      </c>
      <c r="H1556" s="37" t="n">
        <v>1</v>
      </c>
      <c r="I1556" s="37" t="n">
        <v>30</v>
      </c>
      <c r="J1556" s="40" t="n">
        <f aca="false">IF(C1556=0,"",D1556/C1556)</f>
        <v>0.909090909090909</v>
      </c>
    </row>
    <row r="1557" customFormat="false" ht="15" hidden="false" customHeight="false" outlineLevel="0" collapsed="false">
      <c r="A1557" s="37" t="s">
        <v>746</v>
      </c>
      <c r="B1557" s="37" t="s">
        <v>281</v>
      </c>
      <c r="C1557" s="37" t="n">
        <v>22</v>
      </c>
      <c r="D1557" s="37" t="n">
        <v>19</v>
      </c>
      <c r="E1557" s="37" t="n">
        <v>3</v>
      </c>
      <c r="F1557" s="37" t="n">
        <v>1</v>
      </c>
      <c r="G1557" s="37" t="n">
        <v>0</v>
      </c>
      <c r="H1557" s="37" t="n">
        <v>2</v>
      </c>
      <c r="I1557" s="37" t="n">
        <v>3</v>
      </c>
      <c r="J1557" s="40" t="n">
        <f aca="false">IF(C1557=0,"",D1557/C1557)</f>
        <v>0.863636363636364</v>
      </c>
    </row>
    <row r="1558" customFormat="false" ht="15" hidden="false" customHeight="false" outlineLevel="0" collapsed="false">
      <c r="A1558" s="37" t="s">
        <v>747</v>
      </c>
      <c r="B1558" s="37" t="s">
        <v>270</v>
      </c>
      <c r="C1558" s="37" t="n">
        <v>22</v>
      </c>
      <c r="D1558" s="37" t="n">
        <v>20</v>
      </c>
      <c r="E1558" s="37" t="n">
        <v>0</v>
      </c>
      <c r="F1558" s="37" t="n">
        <v>1</v>
      </c>
      <c r="G1558" s="37" t="n">
        <v>0</v>
      </c>
      <c r="H1558" s="37" t="n">
        <v>1</v>
      </c>
      <c r="I1558" s="37" t="n">
        <v>0</v>
      </c>
      <c r="J1558" s="40" t="n">
        <f aca="false">IF(C1558=0,"",D1558/C1558)</f>
        <v>0.909090909090909</v>
      </c>
    </row>
    <row r="1559" customFormat="false" ht="15" hidden="false" customHeight="false" outlineLevel="0" collapsed="false">
      <c r="A1559" s="37" t="s">
        <v>747</v>
      </c>
      <c r="B1559" s="37" t="s">
        <v>271</v>
      </c>
      <c r="C1559" s="37" t="n">
        <v>22</v>
      </c>
      <c r="D1559" s="37" t="n">
        <v>21</v>
      </c>
      <c r="E1559" s="37" t="n">
        <v>0</v>
      </c>
      <c r="F1559" s="37" t="n">
        <v>0</v>
      </c>
      <c r="G1559" s="37" t="n">
        <v>0</v>
      </c>
      <c r="H1559" s="37" t="n">
        <v>1</v>
      </c>
      <c r="I1559" s="37" t="n">
        <v>0</v>
      </c>
      <c r="J1559" s="40" t="n">
        <f aca="false">IF(C1559=0,"",D1559/C1559)</f>
        <v>0.954545454545455</v>
      </c>
    </row>
    <row r="1560" customFormat="false" ht="15" hidden="false" customHeight="false" outlineLevel="0" collapsed="false">
      <c r="A1560" s="37" t="s">
        <v>747</v>
      </c>
      <c r="B1560" s="37" t="s">
        <v>272</v>
      </c>
      <c r="C1560" s="37" t="n">
        <v>22</v>
      </c>
      <c r="D1560" s="37" t="n">
        <v>22</v>
      </c>
      <c r="E1560" s="37" t="n">
        <v>1</v>
      </c>
      <c r="F1560" s="37" t="n">
        <v>1</v>
      </c>
      <c r="G1560" s="37" t="n">
        <v>0</v>
      </c>
      <c r="H1560" s="37" t="n">
        <v>2</v>
      </c>
      <c r="I1560" s="37" t="n">
        <v>3</v>
      </c>
      <c r="J1560" s="40" t="n">
        <f aca="false">IF(C1560=0,"",D1560/C1560)</f>
        <v>1</v>
      </c>
    </row>
    <row r="1561" customFormat="false" ht="15" hidden="false" customHeight="false" outlineLevel="0" collapsed="false">
      <c r="A1561" s="37" t="s">
        <v>747</v>
      </c>
      <c r="B1561" s="37" t="s">
        <v>273</v>
      </c>
      <c r="C1561" s="37" t="n">
        <v>22</v>
      </c>
      <c r="D1561" s="37" t="n">
        <v>21</v>
      </c>
      <c r="E1561" s="37" t="n">
        <v>0</v>
      </c>
      <c r="F1561" s="37" t="n">
        <v>0</v>
      </c>
      <c r="G1561" s="37" t="n">
        <v>0</v>
      </c>
      <c r="H1561" s="37" t="n">
        <v>1</v>
      </c>
      <c r="I1561" s="37" t="n">
        <v>1</v>
      </c>
      <c r="J1561" s="40" t="n">
        <f aca="false">IF(C1561=0,"",D1561/C1561)</f>
        <v>0.954545454545455</v>
      </c>
    </row>
    <row r="1562" customFormat="false" ht="15" hidden="false" customHeight="false" outlineLevel="0" collapsed="false">
      <c r="A1562" s="37" t="s">
        <v>747</v>
      </c>
      <c r="B1562" s="37" t="s">
        <v>274</v>
      </c>
      <c r="C1562" s="37" t="n">
        <v>22</v>
      </c>
      <c r="D1562" s="37" t="n">
        <v>20</v>
      </c>
      <c r="E1562" s="37" t="n">
        <v>0</v>
      </c>
      <c r="F1562" s="37" t="n">
        <v>0</v>
      </c>
      <c r="G1562" s="37" t="n">
        <v>0</v>
      </c>
      <c r="H1562" s="37" t="n">
        <v>1</v>
      </c>
      <c r="I1562" s="37" t="n">
        <v>2</v>
      </c>
      <c r="J1562" s="40" t="n">
        <f aca="false">IF(C1562=0,"",D1562/C1562)</f>
        <v>0.909090909090909</v>
      </c>
    </row>
    <row r="1563" customFormat="false" ht="15" hidden="false" customHeight="false" outlineLevel="0" collapsed="false">
      <c r="A1563" s="37" t="s">
        <v>747</v>
      </c>
      <c r="B1563" s="37" t="s">
        <v>275</v>
      </c>
      <c r="C1563" s="37" t="n">
        <v>22</v>
      </c>
      <c r="D1563" s="37" t="n">
        <v>22</v>
      </c>
      <c r="E1563" s="37" t="n">
        <v>0</v>
      </c>
      <c r="F1563" s="37" t="n">
        <v>0</v>
      </c>
      <c r="G1563" s="37" t="n">
        <v>1</v>
      </c>
      <c r="H1563" s="37" t="n">
        <v>0</v>
      </c>
      <c r="I1563" s="37" t="n">
        <v>0</v>
      </c>
      <c r="J1563" s="40" t="n">
        <f aca="false">IF(C1563=0,"",D1563/C1563)</f>
        <v>1</v>
      </c>
    </row>
    <row r="1564" customFormat="false" ht="15" hidden="false" customHeight="false" outlineLevel="0" collapsed="false">
      <c r="A1564" s="37" t="s">
        <v>747</v>
      </c>
      <c r="B1564" s="37" t="s">
        <v>276</v>
      </c>
      <c r="C1564" s="37" t="n">
        <v>22</v>
      </c>
      <c r="D1564" s="37" t="n">
        <v>20</v>
      </c>
      <c r="E1564" s="37" t="n">
        <v>0</v>
      </c>
      <c r="F1564" s="37" t="n">
        <v>0</v>
      </c>
      <c r="G1564" s="37" t="n">
        <v>0</v>
      </c>
      <c r="H1564" s="37" t="n">
        <v>3</v>
      </c>
      <c r="I1564" s="37" t="n">
        <v>4</v>
      </c>
      <c r="J1564" s="40" t="n">
        <f aca="false">IF(C1564=0,"",D1564/C1564)</f>
        <v>0.909090909090909</v>
      </c>
    </row>
    <row r="1565" customFormat="false" ht="15" hidden="false" customHeight="false" outlineLevel="0" collapsed="false">
      <c r="A1565" s="37" t="s">
        <v>747</v>
      </c>
      <c r="B1565" s="37" t="s">
        <v>277</v>
      </c>
      <c r="C1565" s="37" t="n">
        <v>22</v>
      </c>
      <c r="D1565" s="37" t="n">
        <v>20</v>
      </c>
      <c r="E1565" s="37" t="n">
        <v>1</v>
      </c>
      <c r="F1565" s="37" t="n">
        <v>2</v>
      </c>
      <c r="G1565" s="37" t="n">
        <v>0</v>
      </c>
      <c r="H1565" s="37" t="n">
        <v>1</v>
      </c>
      <c r="I1565" s="37" t="n">
        <v>3</v>
      </c>
      <c r="J1565" s="40" t="n">
        <f aca="false">IF(C1565=0,"",D1565/C1565)</f>
        <v>0.909090909090909</v>
      </c>
    </row>
    <row r="1566" customFormat="false" ht="15" hidden="false" customHeight="false" outlineLevel="0" collapsed="false">
      <c r="A1566" s="37" t="s">
        <v>747</v>
      </c>
      <c r="B1566" s="37" t="s">
        <v>278</v>
      </c>
      <c r="C1566" s="37" t="n">
        <v>22</v>
      </c>
      <c r="D1566" s="37" t="n">
        <v>21</v>
      </c>
      <c r="E1566" s="37" t="n">
        <v>2</v>
      </c>
      <c r="F1566" s="37" t="n">
        <v>0</v>
      </c>
      <c r="G1566" s="37" t="n">
        <v>0</v>
      </c>
      <c r="H1566" s="37" t="n">
        <v>1</v>
      </c>
      <c r="I1566" s="37" t="n">
        <v>1</v>
      </c>
      <c r="J1566" s="40" t="n">
        <f aca="false">IF(C1566=0,"",D1566/C1566)</f>
        <v>0.954545454545455</v>
      </c>
    </row>
    <row r="1567" customFormat="false" ht="15" hidden="false" customHeight="false" outlineLevel="0" collapsed="false">
      <c r="A1567" s="37" t="s">
        <v>747</v>
      </c>
      <c r="B1567" s="37" t="s">
        <v>279</v>
      </c>
      <c r="C1567" s="37" t="n">
        <v>22</v>
      </c>
      <c r="D1567" s="37" t="n">
        <v>21</v>
      </c>
      <c r="E1567" s="37" t="n">
        <v>0</v>
      </c>
      <c r="F1567" s="37" t="n">
        <v>1</v>
      </c>
      <c r="G1567" s="37" t="n">
        <v>0</v>
      </c>
      <c r="H1567" s="37" t="n">
        <v>3</v>
      </c>
      <c r="I1567" s="37" t="n">
        <v>3</v>
      </c>
      <c r="J1567" s="40" t="n">
        <f aca="false">IF(C1567=0,"",D1567/C1567)</f>
        <v>0.954545454545455</v>
      </c>
    </row>
    <row r="1568" customFormat="false" ht="15" hidden="false" customHeight="false" outlineLevel="0" collapsed="false">
      <c r="A1568" s="37" t="s">
        <v>747</v>
      </c>
      <c r="B1568" s="37" t="s">
        <v>280</v>
      </c>
      <c r="C1568" s="37" t="n">
        <v>22</v>
      </c>
      <c r="D1568" s="37" t="n">
        <v>20</v>
      </c>
      <c r="E1568" s="37" t="n">
        <v>0</v>
      </c>
      <c r="F1568" s="37" t="n">
        <v>1</v>
      </c>
      <c r="G1568" s="37" t="n">
        <v>1</v>
      </c>
      <c r="H1568" s="37" t="n">
        <v>0</v>
      </c>
      <c r="I1568" s="37" t="n">
        <v>0</v>
      </c>
      <c r="J1568" s="40" t="n">
        <f aca="false">IF(C1568=0,"",D1568/C1568)</f>
        <v>0.909090909090909</v>
      </c>
    </row>
    <row r="1569" customFormat="false" ht="15" hidden="false" customHeight="false" outlineLevel="0" collapsed="false">
      <c r="A1569" s="37" t="s">
        <v>747</v>
      </c>
      <c r="B1569" s="37" t="s">
        <v>281</v>
      </c>
      <c r="C1569" s="37" t="n">
        <v>22</v>
      </c>
      <c r="D1569" s="37" t="n">
        <v>21</v>
      </c>
      <c r="E1569" s="37" t="n">
        <v>2</v>
      </c>
      <c r="F1569" s="37" t="n">
        <v>0</v>
      </c>
      <c r="G1569" s="37" t="n">
        <v>1</v>
      </c>
      <c r="H1569" s="37" t="n">
        <v>3</v>
      </c>
      <c r="I1569" s="37" t="n">
        <v>2</v>
      </c>
      <c r="J1569" s="40" t="n">
        <f aca="false">IF(C1569=0,"",D1569/C1569)</f>
        <v>0.954545454545455</v>
      </c>
    </row>
    <row r="1570" customFormat="false" ht="15" hidden="false" customHeight="false" outlineLevel="0" collapsed="false">
      <c r="A1570" s="37" t="s">
        <v>748</v>
      </c>
      <c r="B1570" s="37" t="s">
        <v>270</v>
      </c>
      <c r="C1570" s="37" t="n">
        <v>22</v>
      </c>
      <c r="D1570" s="37" t="n">
        <v>20</v>
      </c>
      <c r="E1570" s="37" t="n">
        <v>0</v>
      </c>
      <c r="F1570" s="37" t="n">
        <v>0</v>
      </c>
      <c r="G1570" s="37" t="n">
        <v>0</v>
      </c>
      <c r="H1570" s="37" t="n">
        <v>1</v>
      </c>
      <c r="I1570" s="37" t="n">
        <v>0</v>
      </c>
      <c r="J1570" s="40" t="n">
        <f aca="false">IF(C1570=0,"",D1570/C1570)</f>
        <v>0.909090909090909</v>
      </c>
    </row>
    <row r="1571" customFormat="false" ht="15" hidden="false" customHeight="false" outlineLevel="0" collapsed="false">
      <c r="A1571" s="37" t="s">
        <v>748</v>
      </c>
      <c r="B1571" s="37" t="s">
        <v>271</v>
      </c>
      <c r="C1571" s="37" t="n">
        <v>22</v>
      </c>
      <c r="D1571" s="37" t="n">
        <v>22</v>
      </c>
      <c r="E1571" s="37" t="n">
        <v>0</v>
      </c>
      <c r="F1571" s="37" t="n">
        <v>0</v>
      </c>
      <c r="G1571" s="37" t="n">
        <v>0</v>
      </c>
      <c r="H1571" s="37" t="n">
        <v>0</v>
      </c>
      <c r="I1571" s="37" t="n">
        <v>7</v>
      </c>
      <c r="J1571" s="40" t="n">
        <f aca="false">IF(C1571=0,"",D1571/C1571)</f>
        <v>1</v>
      </c>
    </row>
    <row r="1572" customFormat="false" ht="15" hidden="false" customHeight="false" outlineLevel="0" collapsed="false">
      <c r="A1572" s="37" t="s">
        <v>748</v>
      </c>
      <c r="B1572" s="37" t="s">
        <v>272</v>
      </c>
      <c r="C1572" s="37" t="n">
        <v>22</v>
      </c>
      <c r="D1572" s="37" t="n">
        <v>22</v>
      </c>
      <c r="E1572" s="37" t="n">
        <v>2</v>
      </c>
      <c r="F1572" s="37" t="n">
        <v>0</v>
      </c>
      <c r="G1572" s="37" t="n">
        <v>0</v>
      </c>
      <c r="H1572" s="37" t="n">
        <v>1</v>
      </c>
      <c r="I1572" s="37" t="n">
        <v>3</v>
      </c>
      <c r="J1572" s="40" t="n">
        <f aca="false">IF(C1572=0,"",D1572/C1572)</f>
        <v>1</v>
      </c>
    </row>
    <row r="1573" customFormat="false" ht="15" hidden="false" customHeight="false" outlineLevel="0" collapsed="false">
      <c r="A1573" s="37" t="s">
        <v>748</v>
      </c>
      <c r="B1573" s="37" t="s">
        <v>273</v>
      </c>
      <c r="C1573" s="37" t="n">
        <v>22</v>
      </c>
      <c r="D1573" s="37" t="n">
        <v>21</v>
      </c>
      <c r="E1573" s="37" t="n">
        <v>0</v>
      </c>
      <c r="F1573" s="37" t="n">
        <v>1</v>
      </c>
      <c r="G1573" s="37" t="n">
        <v>0</v>
      </c>
      <c r="H1573" s="37" t="n">
        <v>2</v>
      </c>
      <c r="I1573" s="37" t="n">
        <v>5</v>
      </c>
      <c r="J1573" s="40" t="n">
        <f aca="false">IF(C1573=0,"",D1573/C1573)</f>
        <v>0.954545454545455</v>
      </c>
    </row>
    <row r="1574" customFormat="false" ht="15" hidden="false" customHeight="false" outlineLevel="0" collapsed="false">
      <c r="A1574" s="37" t="s">
        <v>748</v>
      </c>
      <c r="B1574" s="37" t="s">
        <v>274</v>
      </c>
      <c r="C1574" s="37" t="n">
        <v>22</v>
      </c>
      <c r="D1574" s="37" t="n">
        <v>21</v>
      </c>
      <c r="E1574" s="37" t="n">
        <v>0</v>
      </c>
      <c r="F1574" s="37" t="n">
        <v>1</v>
      </c>
      <c r="G1574" s="37" t="n">
        <v>1</v>
      </c>
      <c r="H1574" s="37" t="n">
        <v>0</v>
      </c>
      <c r="I1574" s="37" t="n">
        <v>1</v>
      </c>
      <c r="J1574" s="40" t="n">
        <f aca="false">IF(C1574=0,"",D1574/C1574)</f>
        <v>0.954545454545455</v>
      </c>
    </row>
    <row r="1575" customFormat="false" ht="15" hidden="false" customHeight="false" outlineLevel="0" collapsed="false">
      <c r="A1575" s="37" t="s">
        <v>748</v>
      </c>
      <c r="B1575" s="37" t="s">
        <v>275</v>
      </c>
      <c r="C1575" s="37" t="n">
        <v>22</v>
      </c>
      <c r="D1575" s="37" t="n">
        <v>20</v>
      </c>
      <c r="E1575" s="37" t="n">
        <v>0</v>
      </c>
      <c r="F1575" s="37" t="n">
        <v>0</v>
      </c>
      <c r="G1575" s="37" t="n">
        <v>1</v>
      </c>
      <c r="H1575" s="37" t="n">
        <v>2</v>
      </c>
      <c r="I1575" s="37" t="n">
        <v>1</v>
      </c>
      <c r="J1575" s="40" t="n">
        <f aca="false">IF(C1575=0,"",D1575/C1575)</f>
        <v>0.909090909090909</v>
      </c>
    </row>
    <row r="1576" customFormat="false" ht="15" hidden="false" customHeight="false" outlineLevel="0" collapsed="false">
      <c r="A1576" s="37" t="s">
        <v>748</v>
      </c>
      <c r="B1576" s="37" t="s">
        <v>276</v>
      </c>
      <c r="C1576" s="37" t="n">
        <v>22</v>
      </c>
      <c r="D1576" s="37" t="n">
        <v>21</v>
      </c>
      <c r="E1576" s="37" t="n">
        <v>0</v>
      </c>
      <c r="F1576" s="37" t="n">
        <v>1</v>
      </c>
      <c r="G1576" s="37" t="n">
        <v>0</v>
      </c>
      <c r="H1576" s="37" t="n">
        <v>0</v>
      </c>
      <c r="I1576" s="37" t="n">
        <v>2</v>
      </c>
      <c r="J1576" s="40" t="n">
        <f aca="false">IF(C1576=0,"",D1576/C1576)</f>
        <v>0.954545454545455</v>
      </c>
    </row>
    <row r="1577" customFormat="false" ht="15" hidden="false" customHeight="false" outlineLevel="0" collapsed="false">
      <c r="A1577" s="37" t="s">
        <v>748</v>
      </c>
      <c r="B1577" s="37" t="s">
        <v>277</v>
      </c>
      <c r="C1577" s="37" t="n">
        <v>22</v>
      </c>
      <c r="D1577" s="37" t="n">
        <v>18</v>
      </c>
      <c r="E1577" s="37" t="n">
        <v>0</v>
      </c>
      <c r="F1577" s="37" t="n">
        <v>0</v>
      </c>
      <c r="G1577" s="37" t="n">
        <v>0</v>
      </c>
      <c r="H1577" s="37" t="n">
        <v>0</v>
      </c>
      <c r="I1577" s="37" t="n">
        <v>5</v>
      </c>
      <c r="J1577" s="40" t="n">
        <f aca="false">IF(C1577=0,"",D1577/C1577)</f>
        <v>0.818181818181818</v>
      </c>
    </row>
    <row r="1578" customFormat="false" ht="15" hidden="false" customHeight="false" outlineLevel="0" collapsed="false">
      <c r="A1578" s="37" t="s">
        <v>748</v>
      </c>
      <c r="B1578" s="37" t="s">
        <v>278</v>
      </c>
      <c r="C1578" s="37" t="n">
        <v>22</v>
      </c>
      <c r="D1578" s="37" t="n">
        <v>19</v>
      </c>
      <c r="E1578" s="37" t="n">
        <v>0</v>
      </c>
      <c r="F1578" s="37" t="n">
        <v>0</v>
      </c>
      <c r="G1578" s="37" t="n">
        <v>0</v>
      </c>
      <c r="H1578" s="37" t="n">
        <v>1</v>
      </c>
      <c r="I1578" s="37" t="n">
        <v>0</v>
      </c>
      <c r="J1578" s="40" t="n">
        <f aca="false">IF(C1578=0,"",D1578/C1578)</f>
        <v>0.863636363636364</v>
      </c>
    </row>
    <row r="1579" customFormat="false" ht="15" hidden="false" customHeight="false" outlineLevel="0" collapsed="false">
      <c r="A1579" s="37" t="s">
        <v>748</v>
      </c>
      <c r="B1579" s="37" t="s">
        <v>279</v>
      </c>
      <c r="C1579" s="37" t="n">
        <v>22</v>
      </c>
      <c r="D1579" s="37" t="n">
        <v>19</v>
      </c>
      <c r="E1579" s="37" t="n">
        <v>1</v>
      </c>
      <c r="F1579" s="37" t="n">
        <v>0</v>
      </c>
      <c r="G1579" s="37" t="n">
        <v>0</v>
      </c>
      <c r="H1579" s="37" t="n">
        <v>3</v>
      </c>
      <c r="I1579" s="37" t="n">
        <v>0</v>
      </c>
      <c r="J1579" s="40" t="n">
        <f aca="false">IF(C1579=0,"",D1579/C1579)</f>
        <v>0.863636363636364</v>
      </c>
    </row>
    <row r="1580" customFormat="false" ht="15" hidden="false" customHeight="false" outlineLevel="0" collapsed="false">
      <c r="A1580" s="37" t="s">
        <v>748</v>
      </c>
      <c r="B1580" s="37" t="s">
        <v>280</v>
      </c>
      <c r="C1580" s="37" t="n">
        <v>22</v>
      </c>
      <c r="D1580" s="37" t="n">
        <v>20</v>
      </c>
      <c r="E1580" s="37" t="n">
        <v>4</v>
      </c>
      <c r="F1580" s="37" t="n">
        <v>2</v>
      </c>
      <c r="G1580" s="37" t="n">
        <v>0</v>
      </c>
      <c r="H1580" s="37" t="n">
        <v>1</v>
      </c>
      <c r="I1580" s="37" t="n">
        <v>3</v>
      </c>
      <c r="J1580" s="40" t="n">
        <f aca="false">IF(C1580=0,"",D1580/C1580)</f>
        <v>0.909090909090909</v>
      </c>
    </row>
    <row r="1581" customFormat="false" ht="15" hidden="false" customHeight="false" outlineLevel="0" collapsed="false">
      <c r="A1581" s="37" t="s">
        <v>748</v>
      </c>
      <c r="B1581" s="37" t="s">
        <v>281</v>
      </c>
      <c r="C1581" s="37" t="n">
        <v>22</v>
      </c>
      <c r="D1581" s="37" t="n">
        <v>19</v>
      </c>
      <c r="E1581" s="37" t="n">
        <v>0</v>
      </c>
      <c r="F1581" s="37" t="n">
        <v>0</v>
      </c>
      <c r="G1581" s="37" t="n">
        <v>0</v>
      </c>
      <c r="H1581" s="37" t="n">
        <v>1</v>
      </c>
      <c r="I1581" s="37" t="n">
        <v>0</v>
      </c>
      <c r="J1581" s="40" t="n">
        <f aca="false">IF(C1581=0,"",D1581/C1581)</f>
        <v>0.863636363636364</v>
      </c>
    </row>
    <row r="1582" customFormat="false" ht="15" hidden="false" customHeight="false" outlineLevel="0" collapsed="false">
      <c r="A1582" s="37" t="s">
        <v>750</v>
      </c>
      <c r="B1582" s="37" t="s">
        <v>270</v>
      </c>
      <c r="C1582" s="37" t="n">
        <v>22</v>
      </c>
      <c r="D1582" s="37" t="n">
        <v>21</v>
      </c>
      <c r="E1582" s="37" t="n">
        <v>1</v>
      </c>
      <c r="F1582" s="37" t="n">
        <v>1</v>
      </c>
      <c r="G1582" s="37" t="n">
        <v>0</v>
      </c>
      <c r="H1582" s="37" t="n">
        <v>3</v>
      </c>
      <c r="I1582" s="37" t="n">
        <v>8</v>
      </c>
      <c r="J1582" s="40" t="n">
        <f aca="false">IF(C1582=0,"",D1582/C1582)</f>
        <v>0.954545454545455</v>
      </c>
    </row>
    <row r="1583" customFormat="false" ht="15" hidden="false" customHeight="false" outlineLevel="0" collapsed="false">
      <c r="A1583" s="37" t="s">
        <v>750</v>
      </c>
      <c r="B1583" s="37" t="s">
        <v>271</v>
      </c>
      <c r="C1583" s="37" t="n">
        <v>22</v>
      </c>
      <c r="D1583" s="37" t="n">
        <v>22</v>
      </c>
      <c r="E1583" s="37" t="n">
        <v>0</v>
      </c>
      <c r="F1583" s="37" t="n">
        <v>0</v>
      </c>
      <c r="G1583" s="37" t="n">
        <v>0</v>
      </c>
      <c r="H1583" s="37" t="n">
        <v>1</v>
      </c>
      <c r="I1583" s="37" t="n">
        <v>16</v>
      </c>
      <c r="J1583" s="40" t="n">
        <f aca="false">IF(C1583=0,"",D1583/C1583)</f>
        <v>1</v>
      </c>
    </row>
    <row r="1584" customFormat="false" ht="15" hidden="false" customHeight="false" outlineLevel="0" collapsed="false">
      <c r="A1584" s="37" t="s">
        <v>750</v>
      </c>
      <c r="B1584" s="37" t="s">
        <v>272</v>
      </c>
      <c r="C1584" s="37" t="n">
        <v>22</v>
      </c>
      <c r="D1584" s="37" t="n">
        <v>21</v>
      </c>
      <c r="E1584" s="37" t="n">
        <v>0</v>
      </c>
      <c r="F1584" s="37" t="n">
        <v>0</v>
      </c>
      <c r="G1584" s="37" t="n">
        <v>0</v>
      </c>
      <c r="H1584" s="37" t="n">
        <v>2</v>
      </c>
      <c r="I1584" s="37" t="n">
        <v>13</v>
      </c>
      <c r="J1584" s="40" t="n">
        <f aca="false">IF(C1584=0,"",D1584/C1584)</f>
        <v>0.954545454545455</v>
      </c>
    </row>
    <row r="1585" customFormat="false" ht="15" hidden="false" customHeight="false" outlineLevel="0" collapsed="false">
      <c r="A1585" s="37" t="s">
        <v>750</v>
      </c>
      <c r="B1585" s="37" t="s">
        <v>273</v>
      </c>
      <c r="C1585" s="37" t="n">
        <v>22</v>
      </c>
      <c r="D1585" s="37" t="n">
        <v>21</v>
      </c>
      <c r="E1585" s="37" t="n">
        <v>1</v>
      </c>
      <c r="F1585" s="37" t="n">
        <v>1</v>
      </c>
      <c r="G1585" s="37" t="n">
        <v>0</v>
      </c>
      <c r="H1585" s="37" t="n">
        <v>0</v>
      </c>
      <c r="I1585" s="37" t="n">
        <v>26</v>
      </c>
      <c r="J1585" s="40" t="n">
        <f aca="false">IF(C1585=0,"",D1585/C1585)</f>
        <v>0.954545454545455</v>
      </c>
    </row>
    <row r="1586" customFormat="false" ht="15" hidden="false" customHeight="false" outlineLevel="0" collapsed="false">
      <c r="A1586" s="37" t="s">
        <v>750</v>
      </c>
      <c r="B1586" s="37" t="s">
        <v>274</v>
      </c>
      <c r="C1586" s="37" t="n">
        <v>22</v>
      </c>
      <c r="D1586" s="37" t="n">
        <v>20</v>
      </c>
      <c r="E1586" s="37" t="n">
        <v>0</v>
      </c>
      <c r="F1586" s="37" t="n">
        <v>2</v>
      </c>
      <c r="G1586" s="37" t="n">
        <v>0</v>
      </c>
      <c r="H1586" s="37" t="n">
        <v>0</v>
      </c>
      <c r="I1586" s="37" t="n">
        <v>14</v>
      </c>
      <c r="J1586" s="40" t="n">
        <f aca="false">IF(C1586=0,"",D1586/C1586)</f>
        <v>0.909090909090909</v>
      </c>
    </row>
    <row r="1587" customFormat="false" ht="15" hidden="false" customHeight="false" outlineLevel="0" collapsed="false">
      <c r="A1587" s="37" t="s">
        <v>750</v>
      </c>
      <c r="B1587" s="37" t="s">
        <v>275</v>
      </c>
      <c r="C1587" s="37" t="n">
        <v>22</v>
      </c>
      <c r="D1587" s="37" t="n">
        <v>22</v>
      </c>
      <c r="E1587" s="37" t="n">
        <v>0</v>
      </c>
      <c r="F1587" s="37" t="n">
        <v>0</v>
      </c>
      <c r="G1587" s="37" t="n">
        <v>0</v>
      </c>
      <c r="H1587" s="37" t="n">
        <v>1</v>
      </c>
      <c r="I1587" s="37" t="n">
        <v>11</v>
      </c>
      <c r="J1587" s="40" t="n">
        <f aca="false">IF(C1587=0,"",D1587/C1587)</f>
        <v>1</v>
      </c>
    </row>
    <row r="1588" customFormat="false" ht="15" hidden="false" customHeight="false" outlineLevel="0" collapsed="false">
      <c r="A1588" s="37" t="s">
        <v>750</v>
      </c>
      <c r="B1588" s="37" t="s">
        <v>276</v>
      </c>
      <c r="C1588" s="37" t="n">
        <v>22</v>
      </c>
      <c r="D1588" s="37" t="n">
        <v>21</v>
      </c>
      <c r="E1588" s="37" t="n">
        <v>1</v>
      </c>
      <c r="F1588" s="37" t="n">
        <v>1</v>
      </c>
      <c r="G1588" s="37" t="n">
        <v>0</v>
      </c>
      <c r="H1588" s="37" t="n">
        <v>2</v>
      </c>
      <c r="I1588" s="37" t="n">
        <v>17</v>
      </c>
      <c r="J1588" s="40" t="n">
        <f aca="false">IF(C1588=0,"",D1588/C1588)</f>
        <v>0.954545454545455</v>
      </c>
    </row>
    <row r="1589" customFormat="false" ht="15" hidden="false" customHeight="false" outlineLevel="0" collapsed="false">
      <c r="A1589" s="37" t="s">
        <v>750</v>
      </c>
      <c r="B1589" s="37" t="s">
        <v>277</v>
      </c>
      <c r="C1589" s="37" t="n">
        <v>22</v>
      </c>
      <c r="D1589" s="37" t="n">
        <v>20</v>
      </c>
      <c r="E1589" s="37" t="n">
        <v>0</v>
      </c>
      <c r="F1589" s="37" t="n">
        <v>0</v>
      </c>
      <c r="G1589" s="37" t="n">
        <v>1</v>
      </c>
      <c r="H1589" s="37" t="n">
        <v>1</v>
      </c>
      <c r="I1589" s="37" t="n">
        <v>6</v>
      </c>
      <c r="J1589" s="40" t="n">
        <f aca="false">IF(C1589=0,"",D1589/C1589)</f>
        <v>0.909090909090909</v>
      </c>
    </row>
    <row r="1590" customFormat="false" ht="15" hidden="false" customHeight="false" outlineLevel="0" collapsed="false">
      <c r="A1590" s="37" t="s">
        <v>750</v>
      </c>
      <c r="B1590" s="37" t="s">
        <v>278</v>
      </c>
      <c r="C1590" s="37" t="n">
        <v>22</v>
      </c>
      <c r="D1590" s="37" t="n">
        <v>22</v>
      </c>
      <c r="E1590" s="37" t="n">
        <v>0</v>
      </c>
      <c r="F1590" s="37" t="n">
        <v>1</v>
      </c>
      <c r="G1590" s="37" t="n">
        <v>0</v>
      </c>
      <c r="H1590" s="37" t="n">
        <v>3</v>
      </c>
      <c r="I1590" s="37" t="n">
        <v>6</v>
      </c>
      <c r="J1590" s="40" t="n">
        <f aca="false">IF(C1590=0,"",D1590/C1590)</f>
        <v>1</v>
      </c>
    </row>
    <row r="1591" customFormat="false" ht="15" hidden="false" customHeight="false" outlineLevel="0" collapsed="false">
      <c r="A1591" s="37" t="s">
        <v>750</v>
      </c>
      <c r="B1591" s="37" t="s">
        <v>279</v>
      </c>
      <c r="C1591" s="37" t="n">
        <v>22</v>
      </c>
      <c r="D1591" s="37" t="n">
        <v>21</v>
      </c>
      <c r="E1591" s="37" t="n">
        <v>2</v>
      </c>
      <c r="F1591" s="37" t="n">
        <v>2</v>
      </c>
      <c r="G1591" s="37" t="n">
        <v>0</v>
      </c>
      <c r="H1591" s="37" t="n">
        <v>1</v>
      </c>
      <c r="I1591" s="37" t="n">
        <v>12</v>
      </c>
      <c r="J1591" s="40" t="n">
        <f aca="false">IF(C1591=0,"",D1591/C1591)</f>
        <v>0.954545454545455</v>
      </c>
    </row>
    <row r="1592" customFormat="false" ht="15" hidden="false" customHeight="false" outlineLevel="0" collapsed="false">
      <c r="A1592" s="37" t="s">
        <v>750</v>
      </c>
      <c r="B1592" s="37" t="s">
        <v>280</v>
      </c>
      <c r="C1592" s="37" t="n">
        <v>22</v>
      </c>
      <c r="D1592" s="37" t="n">
        <v>21</v>
      </c>
      <c r="E1592" s="37" t="n">
        <v>2</v>
      </c>
      <c r="F1592" s="37" t="n">
        <v>0</v>
      </c>
      <c r="G1592" s="37" t="n">
        <v>0</v>
      </c>
      <c r="H1592" s="37" t="n">
        <v>3</v>
      </c>
      <c r="I1592" s="37" t="n">
        <v>8</v>
      </c>
      <c r="J1592" s="40" t="n">
        <f aca="false">IF(C1592=0,"",D1592/C1592)</f>
        <v>0.954545454545455</v>
      </c>
    </row>
    <row r="1593" customFormat="false" ht="15" hidden="false" customHeight="false" outlineLevel="0" collapsed="false">
      <c r="A1593" s="37" t="s">
        <v>750</v>
      </c>
      <c r="B1593" s="37" t="s">
        <v>281</v>
      </c>
      <c r="C1593" s="37" t="n">
        <v>22</v>
      </c>
      <c r="D1593" s="37" t="n">
        <v>19</v>
      </c>
      <c r="E1593" s="37" t="n">
        <v>1</v>
      </c>
      <c r="F1593" s="37" t="n">
        <v>0</v>
      </c>
      <c r="G1593" s="37" t="n">
        <v>0</v>
      </c>
      <c r="H1593" s="37" t="n">
        <v>4</v>
      </c>
      <c r="I1593" s="37" t="n">
        <v>6</v>
      </c>
      <c r="J1593" s="40" t="n">
        <f aca="false">IF(C1593=0,"",D1593/C1593)</f>
        <v>0.863636363636364</v>
      </c>
    </row>
    <row r="1594" customFormat="false" ht="15" hidden="false" customHeight="false" outlineLevel="0" collapsed="false">
      <c r="A1594" s="37" t="s">
        <v>752</v>
      </c>
      <c r="B1594" s="37" t="s">
        <v>270</v>
      </c>
      <c r="C1594" s="37" t="n">
        <v>22</v>
      </c>
      <c r="D1594" s="37" t="n">
        <v>21</v>
      </c>
      <c r="E1594" s="37" t="n">
        <v>1</v>
      </c>
      <c r="F1594" s="37" t="n">
        <v>1</v>
      </c>
      <c r="G1594" s="37" t="n">
        <v>1</v>
      </c>
      <c r="H1594" s="37" t="n">
        <v>0</v>
      </c>
      <c r="I1594" s="37" t="n">
        <v>3</v>
      </c>
      <c r="J1594" s="40" t="n">
        <f aca="false">IF(C1594=0,"",D1594/C1594)</f>
        <v>0.954545454545455</v>
      </c>
    </row>
    <row r="1595" customFormat="false" ht="15" hidden="false" customHeight="false" outlineLevel="0" collapsed="false">
      <c r="A1595" s="37" t="s">
        <v>752</v>
      </c>
      <c r="B1595" s="37" t="s">
        <v>271</v>
      </c>
      <c r="C1595" s="37" t="n">
        <v>22</v>
      </c>
      <c r="D1595" s="37" t="n">
        <v>20</v>
      </c>
      <c r="E1595" s="37" t="n">
        <v>1</v>
      </c>
      <c r="F1595" s="37" t="n">
        <v>0</v>
      </c>
      <c r="G1595" s="37" t="n">
        <v>1</v>
      </c>
      <c r="H1595" s="37" t="n">
        <v>0</v>
      </c>
      <c r="I1595" s="37" t="n">
        <v>1</v>
      </c>
      <c r="J1595" s="40" t="n">
        <f aca="false">IF(C1595=0,"",D1595/C1595)</f>
        <v>0.909090909090909</v>
      </c>
    </row>
    <row r="1596" customFormat="false" ht="15" hidden="false" customHeight="false" outlineLevel="0" collapsed="false">
      <c r="A1596" s="37" t="s">
        <v>752</v>
      </c>
      <c r="B1596" s="37" t="s">
        <v>272</v>
      </c>
      <c r="C1596" s="37" t="n">
        <v>22</v>
      </c>
      <c r="D1596" s="37" t="n">
        <v>21</v>
      </c>
      <c r="E1596" s="37" t="n">
        <v>1</v>
      </c>
      <c r="F1596" s="37" t="n">
        <v>0</v>
      </c>
      <c r="G1596" s="37" t="n">
        <v>0</v>
      </c>
      <c r="H1596" s="37" t="n">
        <v>6</v>
      </c>
      <c r="I1596" s="37" t="n">
        <v>0</v>
      </c>
      <c r="J1596" s="40" t="n">
        <f aca="false">IF(C1596=0,"",D1596/C1596)</f>
        <v>0.954545454545455</v>
      </c>
    </row>
    <row r="1597" customFormat="false" ht="15" hidden="false" customHeight="false" outlineLevel="0" collapsed="false">
      <c r="A1597" s="37" t="s">
        <v>752</v>
      </c>
      <c r="B1597" s="37" t="s">
        <v>273</v>
      </c>
      <c r="C1597" s="37" t="n">
        <v>22</v>
      </c>
      <c r="D1597" s="37" t="n">
        <v>22</v>
      </c>
      <c r="E1597" s="37" t="n">
        <v>1</v>
      </c>
      <c r="F1597" s="37" t="n">
        <v>1</v>
      </c>
      <c r="G1597" s="37" t="n">
        <v>0</v>
      </c>
      <c r="H1597" s="37" t="n">
        <v>5</v>
      </c>
      <c r="I1597" s="37" t="n">
        <v>0</v>
      </c>
      <c r="J1597" s="40" t="n">
        <f aca="false">IF(C1597=0,"",D1597/C1597)</f>
        <v>1</v>
      </c>
    </row>
    <row r="1598" customFormat="false" ht="15" hidden="false" customHeight="false" outlineLevel="0" collapsed="false">
      <c r="A1598" s="37" t="s">
        <v>752</v>
      </c>
      <c r="B1598" s="37" t="s">
        <v>274</v>
      </c>
      <c r="C1598" s="37" t="n">
        <v>22</v>
      </c>
      <c r="D1598" s="37" t="n">
        <v>21</v>
      </c>
      <c r="E1598" s="37" t="n">
        <v>0</v>
      </c>
      <c r="F1598" s="37" t="n">
        <v>2</v>
      </c>
      <c r="G1598" s="37" t="n">
        <v>0</v>
      </c>
      <c r="H1598" s="37" t="n">
        <v>3</v>
      </c>
      <c r="I1598" s="37" t="n">
        <v>5</v>
      </c>
      <c r="J1598" s="40" t="n">
        <f aca="false">IF(C1598=0,"",D1598/C1598)</f>
        <v>0.954545454545455</v>
      </c>
    </row>
    <row r="1599" customFormat="false" ht="15" hidden="false" customHeight="false" outlineLevel="0" collapsed="false">
      <c r="A1599" s="37" t="s">
        <v>752</v>
      </c>
      <c r="B1599" s="37" t="s">
        <v>275</v>
      </c>
      <c r="C1599" s="37" t="n">
        <v>22</v>
      </c>
      <c r="D1599" s="37" t="n">
        <v>21</v>
      </c>
      <c r="E1599" s="37" t="n">
        <v>1</v>
      </c>
      <c r="F1599" s="37" t="n">
        <v>1</v>
      </c>
      <c r="G1599" s="37" t="n">
        <v>0</v>
      </c>
      <c r="H1599" s="37" t="n">
        <v>2</v>
      </c>
      <c r="I1599" s="37" t="n">
        <v>0</v>
      </c>
      <c r="J1599" s="40" t="n">
        <f aca="false">IF(C1599=0,"",D1599/C1599)</f>
        <v>0.954545454545455</v>
      </c>
    </row>
    <row r="1600" customFormat="false" ht="15" hidden="false" customHeight="false" outlineLevel="0" collapsed="false">
      <c r="A1600" s="37" t="s">
        <v>752</v>
      </c>
      <c r="B1600" s="37" t="s">
        <v>276</v>
      </c>
      <c r="C1600" s="37" t="n">
        <v>22</v>
      </c>
      <c r="D1600" s="37" t="n">
        <v>19</v>
      </c>
      <c r="E1600" s="37" t="n">
        <v>0</v>
      </c>
      <c r="F1600" s="37" t="n">
        <v>0</v>
      </c>
      <c r="G1600" s="37" t="n">
        <v>0</v>
      </c>
      <c r="H1600" s="37" t="n">
        <v>1</v>
      </c>
      <c r="I1600" s="37" t="n">
        <v>9</v>
      </c>
      <c r="J1600" s="40" t="n">
        <f aca="false">IF(C1600=0,"",D1600/C1600)</f>
        <v>0.863636363636364</v>
      </c>
    </row>
    <row r="1601" customFormat="false" ht="15" hidden="false" customHeight="false" outlineLevel="0" collapsed="false">
      <c r="A1601" s="37" t="s">
        <v>752</v>
      </c>
      <c r="B1601" s="37" t="s">
        <v>277</v>
      </c>
      <c r="C1601" s="37" t="n">
        <v>22</v>
      </c>
      <c r="D1601" s="37" t="n">
        <v>22</v>
      </c>
      <c r="E1601" s="37" t="n">
        <v>0</v>
      </c>
      <c r="F1601" s="37" t="n">
        <v>0</v>
      </c>
      <c r="G1601" s="37" t="n">
        <v>0</v>
      </c>
      <c r="H1601" s="37" t="n">
        <v>4</v>
      </c>
      <c r="I1601" s="37" t="n">
        <v>1</v>
      </c>
      <c r="J1601" s="40" t="n">
        <f aca="false">IF(C1601=0,"",D1601/C1601)</f>
        <v>1</v>
      </c>
    </row>
    <row r="1602" customFormat="false" ht="15" hidden="false" customHeight="false" outlineLevel="0" collapsed="false">
      <c r="A1602" s="37" t="s">
        <v>752</v>
      </c>
      <c r="B1602" s="37" t="s">
        <v>278</v>
      </c>
      <c r="C1602" s="37" t="n">
        <v>22</v>
      </c>
      <c r="D1602" s="37" t="n">
        <v>21</v>
      </c>
      <c r="E1602" s="37" t="n">
        <v>0</v>
      </c>
      <c r="F1602" s="37" t="n">
        <v>1</v>
      </c>
      <c r="G1602" s="37" t="n">
        <v>0</v>
      </c>
      <c r="H1602" s="37" t="n">
        <v>0</v>
      </c>
      <c r="I1602" s="37" t="n">
        <v>2</v>
      </c>
      <c r="J1602" s="40" t="n">
        <f aca="false">IF(C1602=0,"",D1602/C1602)</f>
        <v>0.954545454545455</v>
      </c>
    </row>
    <row r="1603" customFormat="false" ht="15" hidden="false" customHeight="false" outlineLevel="0" collapsed="false">
      <c r="A1603" s="37" t="s">
        <v>752</v>
      </c>
      <c r="B1603" s="37" t="s">
        <v>279</v>
      </c>
      <c r="C1603" s="37" t="n">
        <v>22</v>
      </c>
      <c r="D1603" s="37" t="n">
        <v>21</v>
      </c>
      <c r="E1603" s="37" t="n">
        <v>0</v>
      </c>
      <c r="F1603" s="37" t="n">
        <v>2</v>
      </c>
      <c r="G1603" s="37" t="n">
        <v>1</v>
      </c>
      <c r="H1603" s="37" t="n">
        <v>3</v>
      </c>
      <c r="I1603" s="37" t="n">
        <v>6</v>
      </c>
      <c r="J1603" s="40" t="n">
        <f aca="false">IF(C1603=0,"",D1603/C1603)</f>
        <v>0.954545454545455</v>
      </c>
    </row>
    <row r="1604" customFormat="false" ht="15" hidden="false" customHeight="false" outlineLevel="0" collapsed="false">
      <c r="A1604" s="37" t="s">
        <v>752</v>
      </c>
      <c r="B1604" s="37" t="s">
        <v>280</v>
      </c>
      <c r="C1604" s="37" t="n">
        <v>22</v>
      </c>
      <c r="D1604" s="37" t="n">
        <v>20</v>
      </c>
      <c r="E1604" s="37" t="n">
        <v>0</v>
      </c>
      <c r="F1604" s="37" t="n">
        <v>0</v>
      </c>
      <c r="G1604" s="37" t="n">
        <v>0</v>
      </c>
      <c r="H1604" s="37" t="n">
        <v>0</v>
      </c>
      <c r="I1604" s="37" t="n">
        <v>0</v>
      </c>
      <c r="J1604" s="40" t="n">
        <f aca="false">IF(C1604=0,"",D1604/C1604)</f>
        <v>0.909090909090909</v>
      </c>
    </row>
    <row r="1605" customFormat="false" ht="15" hidden="false" customHeight="false" outlineLevel="0" collapsed="false">
      <c r="A1605" s="37" t="s">
        <v>752</v>
      </c>
      <c r="B1605" s="37" t="s">
        <v>281</v>
      </c>
      <c r="C1605" s="37" t="n">
        <v>22</v>
      </c>
      <c r="D1605" s="37" t="n">
        <v>20</v>
      </c>
      <c r="E1605" s="37" t="n">
        <v>2</v>
      </c>
      <c r="F1605" s="37" t="n">
        <v>1</v>
      </c>
      <c r="G1605" s="37" t="n">
        <v>0</v>
      </c>
      <c r="H1605" s="37" t="n">
        <v>2</v>
      </c>
      <c r="I1605" s="37" t="n">
        <v>0</v>
      </c>
      <c r="J1605" s="40" t="n">
        <f aca="false">IF(C1605=0,"",D1605/C1605)</f>
        <v>0.909090909090909</v>
      </c>
    </row>
    <row r="1606" customFormat="false" ht="15" hidden="false" customHeight="false" outlineLevel="0" collapsed="false">
      <c r="A1606" s="37" t="s">
        <v>753</v>
      </c>
      <c r="B1606" s="37" t="s">
        <v>270</v>
      </c>
      <c r="C1606" s="37" t="n">
        <v>22</v>
      </c>
      <c r="D1606" s="37" t="n">
        <v>22</v>
      </c>
      <c r="E1606" s="37" t="n">
        <v>0</v>
      </c>
      <c r="F1606" s="37" t="n">
        <v>1</v>
      </c>
      <c r="G1606" s="37" t="n">
        <v>0</v>
      </c>
      <c r="H1606" s="37" t="n">
        <v>2</v>
      </c>
      <c r="I1606" s="37" t="n">
        <v>6</v>
      </c>
      <c r="J1606" s="40" t="n">
        <f aca="false">IF(C1606=0,"",D1606/C1606)</f>
        <v>1</v>
      </c>
    </row>
    <row r="1607" customFormat="false" ht="15" hidden="false" customHeight="false" outlineLevel="0" collapsed="false">
      <c r="A1607" s="37" t="s">
        <v>753</v>
      </c>
      <c r="B1607" s="37" t="s">
        <v>271</v>
      </c>
      <c r="C1607" s="37" t="n">
        <v>22</v>
      </c>
      <c r="D1607" s="37" t="n">
        <v>22</v>
      </c>
      <c r="E1607" s="37" t="n">
        <v>0</v>
      </c>
      <c r="F1607" s="37" t="n">
        <v>0</v>
      </c>
      <c r="G1607" s="37" t="n">
        <v>0</v>
      </c>
      <c r="H1607" s="37" t="n">
        <v>2</v>
      </c>
      <c r="I1607" s="37" t="n">
        <v>7</v>
      </c>
      <c r="J1607" s="40" t="n">
        <f aca="false">IF(C1607=0,"",D1607/C1607)</f>
        <v>1</v>
      </c>
    </row>
    <row r="1608" customFormat="false" ht="15" hidden="false" customHeight="false" outlineLevel="0" collapsed="false">
      <c r="A1608" s="37" t="s">
        <v>753</v>
      </c>
      <c r="B1608" s="37" t="s">
        <v>272</v>
      </c>
      <c r="C1608" s="37" t="n">
        <v>22</v>
      </c>
      <c r="D1608" s="37" t="n">
        <v>22</v>
      </c>
      <c r="E1608" s="37" t="n">
        <v>0</v>
      </c>
      <c r="F1608" s="37" t="n">
        <v>0</v>
      </c>
      <c r="G1608" s="37" t="n">
        <v>0</v>
      </c>
      <c r="H1608" s="37" t="n">
        <v>1</v>
      </c>
      <c r="I1608" s="37" t="n">
        <v>6</v>
      </c>
      <c r="J1608" s="40" t="n">
        <f aca="false">IF(C1608=0,"",D1608/C1608)</f>
        <v>1</v>
      </c>
    </row>
    <row r="1609" customFormat="false" ht="15" hidden="false" customHeight="false" outlineLevel="0" collapsed="false">
      <c r="A1609" s="37" t="s">
        <v>753</v>
      </c>
      <c r="B1609" s="37" t="s">
        <v>273</v>
      </c>
      <c r="C1609" s="37" t="n">
        <v>22</v>
      </c>
      <c r="D1609" s="37" t="n">
        <v>18</v>
      </c>
      <c r="E1609" s="37" t="n">
        <v>1</v>
      </c>
      <c r="F1609" s="37" t="n">
        <v>2</v>
      </c>
      <c r="G1609" s="37" t="n">
        <v>2</v>
      </c>
      <c r="H1609" s="37" t="n">
        <v>1</v>
      </c>
      <c r="I1609" s="37" t="n">
        <v>2</v>
      </c>
      <c r="J1609" s="40" t="n">
        <f aca="false">IF(C1609=0,"",D1609/C1609)</f>
        <v>0.818181818181818</v>
      </c>
    </row>
    <row r="1610" customFormat="false" ht="15" hidden="false" customHeight="false" outlineLevel="0" collapsed="false">
      <c r="A1610" s="37" t="s">
        <v>753</v>
      </c>
      <c r="B1610" s="37" t="s">
        <v>274</v>
      </c>
      <c r="C1610" s="37" t="n">
        <v>22</v>
      </c>
      <c r="D1610" s="37" t="n">
        <v>21</v>
      </c>
      <c r="E1610" s="37" t="n">
        <v>0</v>
      </c>
      <c r="F1610" s="37" t="n">
        <v>0</v>
      </c>
      <c r="G1610" s="37" t="n">
        <v>0</v>
      </c>
      <c r="H1610" s="37" t="n">
        <v>2</v>
      </c>
      <c r="I1610" s="37" t="n">
        <v>16</v>
      </c>
      <c r="J1610" s="40" t="n">
        <f aca="false">IF(C1610=0,"",D1610/C1610)</f>
        <v>0.954545454545455</v>
      </c>
    </row>
    <row r="1611" customFormat="false" ht="15" hidden="false" customHeight="false" outlineLevel="0" collapsed="false">
      <c r="A1611" s="37" t="s">
        <v>753</v>
      </c>
      <c r="B1611" s="37" t="s">
        <v>275</v>
      </c>
      <c r="C1611" s="37" t="n">
        <v>22</v>
      </c>
      <c r="D1611" s="37" t="n">
        <v>21</v>
      </c>
      <c r="E1611" s="37" t="n">
        <v>1</v>
      </c>
      <c r="F1611" s="37" t="n">
        <v>0</v>
      </c>
      <c r="G1611" s="37" t="n">
        <v>0</v>
      </c>
      <c r="H1611" s="37" t="n">
        <v>1</v>
      </c>
      <c r="I1611" s="37" t="n">
        <v>10</v>
      </c>
      <c r="J1611" s="40" t="n">
        <f aca="false">IF(C1611=0,"",D1611/C1611)</f>
        <v>0.954545454545455</v>
      </c>
    </row>
    <row r="1612" customFormat="false" ht="15" hidden="false" customHeight="false" outlineLevel="0" collapsed="false">
      <c r="A1612" s="37" t="s">
        <v>753</v>
      </c>
      <c r="B1612" s="37" t="s">
        <v>276</v>
      </c>
      <c r="C1612" s="37" t="n">
        <v>22</v>
      </c>
      <c r="D1612" s="37" t="n">
        <v>19</v>
      </c>
      <c r="E1612" s="37" t="n">
        <v>1</v>
      </c>
      <c r="F1612" s="37" t="n">
        <v>0</v>
      </c>
      <c r="G1612" s="37" t="n">
        <v>0</v>
      </c>
      <c r="H1612" s="37" t="n">
        <v>1</v>
      </c>
      <c r="I1612" s="37" t="n">
        <v>18</v>
      </c>
      <c r="J1612" s="40" t="n">
        <f aca="false">IF(C1612=0,"",D1612/C1612)</f>
        <v>0.863636363636364</v>
      </c>
    </row>
    <row r="1613" customFormat="false" ht="15" hidden="false" customHeight="false" outlineLevel="0" collapsed="false">
      <c r="A1613" s="37" t="s">
        <v>753</v>
      </c>
      <c r="B1613" s="37" t="s">
        <v>277</v>
      </c>
      <c r="C1613" s="37" t="n">
        <v>22</v>
      </c>
      <c r="D1613" s="37" t="n">
        <v>21</v>
      </c>
      <c r="E1613" s="37" t="n">
        <v>1</v>
      </c>
      <c r="F1613" s="37" t="n">
        <v>0</v>
      </c>
      <c r="G1613" s="37" t="n">
        <v>0</v>
      </c>
      <c r="H1613" s="37" t="n">
        <v>3</v>
      </c>
      <c r="I1613" s="37" t="n">
        <v>5</v>
      </c>
      <c r="J1613" s="40" t="n">
        <f aca="false">IF(C1613=0,"",D1613/C1613)</f>
        <v>0.954545454545455</v>
      </c>
    </row>
    <row r="1614" customFormat="false" ht="15" hidden="false" customHeight="false" outlineLevel="0" collapsed="false">
      <c r="A1614" s="37" t="s">
        <v>753</v>
      </c>
      <c r="B1614" s="37" t="s">
        <v>278</v>
      </c>
      <c r="C1614" s="37" t="n">
        <v>22</v>
      </c>
      <c r="D1614" s="37" t="n">
        <v>19</v>
      </c>
      <c r="E1614" s="37" t="n">
        <v>0</v>
      </c>
      <c r="F1614" s="37" t="n">
        <v>0</v>
      </c>
      <c r="G1614" s="37" t="n">
        <v>0</v>
      </c>
      <c r="H1614" s="37" t="n">
        <v>0</v>
      </c>
      <c r="I1614" s="37" t="n">
        <v>15</v>
      </c>
      <c r="J1614" s="40" t="n">
        <f aca="false">IF(C1614=0,"",D1614/C1614)</f>
        <v>0.863636363636364</v>
      </c>
    </row>
    <row r="1615" customFormat="false" ht="15" hidden="false" customHeight="false" outlineLevel="0" collapsed="false">
      <c r="A1615" s="37" t="s">
        <v>753</v>
      </c>
      <c r="B1615" s="37" t="s">
        <v>279</v>
      </c>
      <c r="C1615" s="37" t="n">
        <v>22</v>
      </c>
      <c r="D1615" s="37" t="n">
        <v>20</v>
      </c>
      <c r="E1615" s="37" t="n">
        <v>1</v>
      </c>
      <c r="F1615" s="37" t="n">
        <v>1</v>
      </c>
      <c r="G1615" s="37" t="n">
        <v>0</v>
      </c>
      <c r="H1615" s="37" t="n">
        <v>0</v>
      </c>
      <c r="I1615" s="37" t="n">
        <v>16</v>
      </c>
      <c r="J1615" s="40" t="n">
        <f aca="false">IF(C1615=0,"",D1615/C1615)</f>
        <v>0.909090909090909</v>
      </c>
    </row>
    <row r="1616" customFormat="false" ht="15" hidden="false" customHeight="false" outlineLevel="0" collapsed="false">
      <c r="A1616" s="37" t="s">
        <v>753</v>
      </c>
      <c r="B1616" s="37" t="s">
        <v>280</v>
      </c>
      <c r="C1616" s="37" t="n">
        <v>22</v>
      </c>
      <c r="D1616" s="37" t="n">
        <v>22</v>
      </c>
      <c r="E1616" s="37" t="n">
        <v>2</v>
      </c>
      <c r="F1616" s="37" t="n">
        <v>1</v>
      </c>
      <c r="G1616" s="37" t="n">
        <v>0</v>
      </c>
      <c r="H1616" s="37" t="n">
        <v>2</v>
      </c>
      <c r="I1616" s="37" t="n">
        <v>15</v>
      </c>
      <c r="J1616" s="40" t="n">
        <f aca="false">IF(C1616=0,"",D1616/C1616)</f>
        <v>1</v>
      </c>
    </row>
    <row r="1617" customFormat="false" ht="15" hidden="false" customHeight="false" outlineLevel="0" collapsed="false">
      <c r="A1617" s="37" t="s">
        <v>753</v>
      </c>
      <c r="B1617" s="37" t="s">
        <v>281</v>
      </c>
      <c r="C1617" s="37" t="n">
        <v>22</v>
      </c>
      <c r="D1617" s="37" t="n">
        <v>19</v>
      </c>
      <c r="E1617" s="37" t="n">
        <v>0</v>
      </c>
      <c r="F1617" s="37" t="n">
        <v>0</v>
      </c>
      <c r="G1617" s="37" t="n">
        <v>0</v>
      </c>
      <c r="H1617" s="37" t="n">
        <v>1</v>
      </c>
      <c r="I1617" s="37" t="n">
        <v>26</v>
      </c>
      <c r="J1617" s="40" t="n">
        <f aca="false">IF(C1617=0,"",D1617/C1617)</f>
        <v>0.863636363636364</v>
      </c>
    </row>
    <row r="1618" customFormat="false" ht="15" hidden="false" customHeight="false" outlineLevel="0" collapsed="false">
      <c r="A1618" s="37" t="s">
        <v>754</v>
      </c>
      <c r="B1618" s="37" t="s">
        <v>270</v>
      </c>
      <c r="C1618" s="37" t="n">
        <v>22</v>
      </c>
      <c r="D1618" s="37" t="n">
        <v>20</v>
      </c>
      <c r="E1618" s="37" t="n">
        <v>0</v>
      </c>
      <c r="F1618" s="37" t="n">
        <v>0</v>
      </c>
      <c r="G1618" s="37" t="n">
        <v>0</v>
      </c>
      <c r="H1618" s="37" t="n">
        <v>1</v>
      </c>
      <c r="I1618" s="37" t="n">
        <v>3</v>
      </c>
      <c r="J1618" s="40" t="n">
        <f aca="false">IF(C1618=0,"",D1618/C1618)</f>
        <v>0.909090909090909</v>
      </c>
    </row>
    <row r="1619" customFormat="false" ht="15" hidden="false" customHeight="false" outlineLevel="0" collapsed="false">
      <c r="A1619" s="37" t="s">
        <v>754</v>
      </c>
      <c r="B1619" s="37" t="s">
        <v>271</v>
      </c>
      <c r="C1619" s="37" t="n">
        <v>22</v>
      </c>
      <c r="D1619" s="37" t="n">
        <v>20</v>
      </c>
      <c r="E1619" s="37" t="n">
        <v>0</v>
      </c>
      <c r="F1619" s="37" t="n">
        <v>0</v>
      </c>
      <c r="G1619" s="37" t="n">
        <v>0</v>
      </c>
      <c r="H1619" s="37" t="n">
        <v>1</v>
      </c>
      <c r="I1619" s="37" t="n">
        <v>3</v>
      </c>
      <c r="J1619" s="40" t="n">
        <f aca="false">IF(C1619=0,"",D1619/C1619)</f>
        <v>0.909090909090909</v>
      </c>
    </row>
    <row r="1620" customFormat="false" ht="15" hidden="false" customHeight="false" outlineLevel="0" collapsed="false">
      <c r="A1620" s="37" t="s">
        <v>754</v>
      </c>
      <c r="B1620" s="37" t="s">
        <v>272</v>
      </c>
      <c r="C1620" s="37" t="n">
        <v>22</v>
      </c>
      <c r="D1620" s="37" t="n">
        <v>21</v>
      </c>
      <c r="E1620" s="37" t="n">
        <v>0</v>
      </c>
      <c r="F1620" s="37" t="n">
        <v>0</v>
      </c>
      <c r="G1620" s="37" t="n">
        <v>0</v>
      </c>
      <c r="H1620" s="37" t="n">
        <v>4</v>
      </c>
      <c r="I1620" s="37" t="n">
        <v>1</v>
      </c>
      <c r="J1620" s="40" t="n">
        <f aca="false">IF(C1620=0,"",D1620/C1620)</f>
        <v>0.954545454545455</v>
      </c>
    </row>
    <row r="1621" customFormat="false" ht="15" hidden="false" customHeight="false" outlineLevel="0" collapsed="false">
      <c r="A1621" s="37" t="s">
        <v>754</v>
      </c>
      <c r="B1621" s="37" t="s">
        <v>273</v>
      </c>
      <c r="C1621" s="37" t="n">
        <v>22</v>
      </c>
      <c r="D1621" s="37" t="n">
        <v>22</v>
      </c>
      <c r="E1621" s="37" t="n">
        <v>1</v>
      </c>
      <c r="F1621" s="37" t="n">
        <v>0</v>
      </c>
      <c r="G1621" s="37" t="n">
        <v>0</v>
      </c>
      <c r="H1621" s="37" t="n">
        <v>1</v>
      </c>
      <c r="I1621" s="37" t="n">
        <v>4</v>
      </c>
      <c r="J1621" s="40" t="n">
        <f aca="false">IF(C1621=0,"",D1621/C1621)</f>
        <v>1</v>
      </c>
    </row>
    <row r="1622" customFormat="false" ht="15" hidden="false" customHeight="false" outlineLevel="0" collapsed="false">
      <c r="A1622" s="37" t="s">
        <v>754</v>
      </c>
      <c r="B1622" s="37" t="s">
        <v>274</v>
      </c>
      <c r="C1622" s="37" t="n">
        <v>22</v>
      </c>
      <c r="D1622" s="37" t="n">
        <v>19</v>
      </c>
      <c r="E1622" s="37" t="n">
        <v>1</v>
      </c>
      <c r="F1622" s="37" t="n">
        <v>1</v>
      </c>
      <c r="G1622" s="37" t="n">
        <v>0</v>
      </c>
      <c r="H1622" s="37" t="n">
        <v>0</v>
      </c>
      <c r="I1622" s="37" t="n">
        <v>0</v>
      </c>
      <c r="J1622" s="40" t="n">
        <f aca="false">IF(C1622=0,"",D1622/C1622)</f>
        <v>0.863636363636364</v>
      </c>
    </row>
    <row r="1623" customFormat="false" ht="15" hidden="false" customHeight="false" outlineLevel="0" collapsed="false">
      <c r="A1623" s="37" t="s">
        <v>754</v>
      </c>
      <c r="B1623" s="37" t="s">
        <v>275</v>
      </c>
      <c r="C1623" s="37" t="n">
        <v>22</v>
      </c>
      <c r="D1623" s="37" t="n">
        <v>21</v>
      </c>
      <c r="E1623" s="37" t="n">
        <v>0</v>
      </c>
      <c r="F1623" s="37" t="n">
        <v>1</v>
      </c>
      <c r="G1623" s="37" t="n">
        <v>0</v>
      </c>
      <c r="H1623" s="37" t="n">
        <v>3</v>
      </c>
      <c r="I1623" s="37" t="n">
        <v>1</v>
      </c>
      <c r="J1623" s="40" t="n">
        <f aca="false">IF(C1623=0,"",D1623/C1623)</f>
        <v>0.954545454545455</v>
      </c>
    </row>
    <row r="1624" customFormat="false" ht="15" hidden="false" customHeight="false" outlineLevel="0" collapsed="false">
      <c r="A1624" s="37" t="s">
        <v>754</v>
      </c>
      <c r="B1624" s="37" t="s">
        <v>276</v>
      </c>
      <c r="C1624" s="37" t="n">
        <v>22</v>
      </c>
      <c r="D1624" s="37" t="n">
        <v>22</v>
      </c>
      <c r="E1624" s="37" t="n">
        <v>0</v>
      </c>
      <c r="F1624" s="37" t="n">
        <v>1</v>
      </c>
      <c r="G1624" s="37" t="n">
        <v>1</v>
      </c>
      <c r="H1624" s="37" t="n">
        <v>1</v>
      </c>
      <c r="I1624" s="37" t="n">
        <v>0</v>
      </c>
      <c r="J1624" s="40" t="n">
        <f aca="false">IF(C1624=0,"",D1624/C1624)</f>
        <v>1</v>
      </c>
    </row>
    <row r="1625" customFormat="false" ht="15" hidden="false" customHeight="false" outlineLevel="0" collapsed="false">
      <c r="A1625" s="37" t="s">
        <v>754</v>
      </c>
      <c r="B1625" s="37" t="s">
        <v>277</v>
      </c>
      <c r="C1625" s="37" t="n">
        <v>22</v>
      </c>
      <c r="D1625" s="37" t="n">
        <v>22</v>
      </c>
      <c r="E1625" s="37" t="n">
        <v>2</v>
      </c>
      <c r="F1625" s="37" t="n">
        <v>1</v>
      </c>
      <c r="G1625" s="37" t="n">
        <v>0</v>
      </c>
      <c r="H1625" s="37" t="n">
        <v>1</v>
      </c>
      <c r="I1625" s="37" t="n">
        <v>0</v>
      </c>
      <c r="J1625" s="40" t="n">
        <f aca="false">IF(C1625=0,"",D1625/C1625)</f>
        <v>1</v>
      </c>
    </row>
    <row r="1626" customFormat="false" ht="15" hidden="false" customHeight="false" outlineLevel="0" collapsed="false">
      <c r="A1626" s="37" t="s">
        <v>754</v>
      </c>
      <c r="B1626" s="37" t="s">
        <v>278</v>
      </c>
      <c r="C1626" s="37" t="n">
        <v>22</v>
      </c>
      <c r="D1626" s="37" t="n">
        <v>22</v>
      </c>
      <c r="E1626" s="37" t="n">
        <v>0</v>
      </c>
      <c r="F1626" s="37" t="n">
        <v>1</v>
      </c>
      <c r="G1626" s="37" t="n">
        <v>0</v>
      </c>
      <c r="H1626" s="37" t="n">
        <v>4</v>
      </c>
      <c r="I1626" s="37" t="n">
        <v>2</v>
      </c>
      <c r="J1626" s="40" t="n">
        <f aca="false">IF(C1626=0,"",D1626/C1626)</f>
        <v>1</v>
      </c>
    </row>
    <row r="1627" customFormat="false" ht="15" hidden="false" customHeight="false" outlineLevel="0" collapsed="false">
      <c r="A1627" s="37" t="s">
        <v>754</v>
      </c>
      <c r="B1627" s="37" t="s">
        <v>279</v>
      </c>
      <c r="C1627" s="37" t="n">
        <v>22</v>
      </c>
      <c r="D1627" s="37" t="n">
        <v>22</v>
      </c>
      <c r="E1627" s="37" t="n">
        <v>1</v>
      </c>
      <c r="F1627" s="37" t="n">
        <v>0</v>
      </c>
      <c r="G1627" s="37" t="n">
        <v>0</v>
      </c>
      <c r="H1627" s="37" t="n">
        <v>1</v>
      </c>
      <c r="I1627" s="37" t="n">
        <v>0</v>
      </c>
      <c r="J1627" s="40" t="n">
        <f aca="false">IF(C1627=0,"",D1627/C1627)</f>
        <v>1</v>
      </c>
    </row>
    <row r="1628" customFormat="false" ht="15" hidden="false" customHeight="false" outlineLevel="0" collapsed="false">
      <c r="A1628" s="37" t="s">
        <v>754</v>
      </c>
      <c r="B1628" s="37" t="s">
        <v>280</v>
      </c>
      <c r="C1628" s="37" t="n">
        <v>22</v>
      </c>
      <c r="D1628" s="37" t="n">
        <v>20</v>
      </c>
      <c r="E1628" s="37" t="n">
        <v>1</v>
      </c>
      <c r="F1628" s="37" t="n">
        <v>0</v>
      </c>
      <c r="G1628" s="37" t="n">
        <v>0</v>
      </c>
      <c r="H1628" s="37" t="n">
        <v>2</v>
      </c>
      <c r="I1628" s="37" t="n">
        <v>3</v>
      </c>
      <c r="J1628" s="40" t="n">
        <f aca="false">IF(C1628=0,"",D1628/C1628)</f>
        <v>0.909090909090909</v>
      </c>
    </row>
    <row r="1629" customFormat="false" ht="15" hidden="false" customHeight="false" outlineLevel="0" collapsed="false">
      <c r="A1629" s="37" t="s">
        <v>754</v>
      </c>
      <c r="B1629" s="37" t="s">
        <v>281</v>
      </c>
      <c r="C1629" s="37" t="n">
        <v>22</v>
      </c>
      <c r="D1629" s="37" t="n">
        <v>19</v>
      </c>
      <c r="E1629" s="37" t="n">
        <v>0</v>
      </c>
      <c r="F1629" s="37" t="n">
        <v>1</v>
      </c>
      <c r="G1629" s="37" t="n">
        <v>0</v>
      </c>
      <c r="H1629" s="37" t="n">
        <v>0</v>
      </c>
      <c r="I1629" s="37" t="n">
        <v>0</v>
      </c>
      <c r="J1629" s="40" t="n">
        <f aca="false">IF(C1629=0,"",D1629/C1629)</f>
        <v>0.863636363636364</v>
      </c>
    </row>
    <row r="1630" customFormat="false" ht="15" hidden="false" customHeight="false" outlineLevel="0" collapsed="false">
      <c r="A1630" s="37" t="s">
        <v>756</v>
      </c>
      <c r="B1630" s="37" t="s">
        <v>270</v>
      </c>
      <c r="C1630" s="37" t="n">
        <v>22</v>
      </c>
      <c r="D1630" s="37" t="n">
        <v>22</v>
      </c>
      <c r="E1630" s="37" t="n">
        <v>0</v>
      </c>
      <c r="F1630" s="37" t="n">
        <v>0</v>
      </c>
      <c r="G1630" s="37" t="n">
        <v>1</v>
      </c>
      <c r="H1630" s="37" t="n">
        <v>1</v>
      </c>
      <c r="I1630" s="37" t="n">
        <v>4</v>
      </c>
      <c r="J1630" s="40" t="n">
        <f aca="false">IF(C1630=0,"",D1630/C1630)</f>
        <v>1</v>
      </c>
    </row>
    <row r="1631" customFormat="false" ht="15" hidden="false" customHeight="false" outlineLevel="0" collapsed="false">
      <c r="A1631" s="37" t="s">
        <v>756</v>
      </c>
      <c r="B1631" s="37" t="s">
        <v>271</v>
      </c>
      <c r="C1631" s="37" t="n">
        <v>22</v>
      </c>
      <c r="D1631" s="37" t="n">
        <v>19</v>
      </c>
      <c r="E1631" s="37" t="n">
        <v>1</v>
      </c>
      <c r="F1631" s="37" t="n">
        <v>0</v>
      </c>
      <c r="G1631" s="37" t="n">
        <v>1</v>
      </c>
      <c r="H1631" s="37" t="n">
        <v>2</v>
      </c>
      <c r="I1631" s="37" t="n">
        <v>1</v>
      </c>
      <c r="J1631" s="40" t="n">
        <f aca="false">IF(C1631=0,"",D1631/C1631)</f>
        <v>0.863636363636364</v>
      </c>
    </row>
    <row r="1632" customFormat="false" ht="15" hidden="false" customHeight="false" outlineLevel="0" collapsed="false">
      <c r="A1632" s="37" t="s">
        <v>756</v>
      </c>
      <c r="B1632" s="37" t="s">
        <v>272</v>
      </c>
      <c r="C1632" s="37" t="n">
        <v>22</v>
      </c>
      <c r="D1632" s="37" t="n">
        <v>21</v>
      </c>
      <c r="E1632" s="37" t="n">
        <v>1</v>
      </c>
      <c r="F1632" s="37" t="n">
        <v>0</v>
      </c>
      <c r="G1632" s="37" t="n">
        <v>1</v>
      </c>
      <c r="H1632" s="37" t="n">
        <v>0</v>
      </c>
      <c r="I1632" s="37" t="n">
        <v>0</v>
      </c>
      <c r="J1632" s="40" t="n">
        <f aca="false">IF(C1632=0,"",D1632/C1632)</f>
        <v>0.954545454545455</v>
      </c>
    </row>
    <row r="1633" customFormat="false" ht="15" hidden="false" customHeight="false" outlineLevel="0" collapsed="false">
      <c r="A1633" s="37" t="s">
        <v>756</v>
      </c>
      <c r="B1633" s="37" t="s">
        <v>273</v>
      </c>
      <c r="C1633" s="37" t="n">
        <v>22</v>
      </c>
      <c r="D1633" s="37" t="n">
        <v>20</v>
      </c>
      <c r="E1633" s="37" t="n">
        <v>0</v>
      </c>
      <c r="F1633" s="37" t="n">
        <v>0</v>
      </c>
      <c r="G1633" s="37" t="n">
        <v>1</v>
      </c>
      <c r="H1633" s="37" t="n">
        <v>3</v>
      </c>
      <c r="I1633" s="37" t="n">
        <v>2</v>
      </c>
      <c r="J1633" s="40" t="n">
        <f aca="false">IF(C1633=0,"",D1633/C1633)</f>
        <v>0.909090909090909</v>
      </c>
    </row>
    <row r="1634" customFormat="false" ht="15" hidden="false" customHeight="false" outlineLevel="0" collapsed="false">
      <c r="A1634" s="37" t="s">
        <v>756</v>
      </c>
      <c r="B1634" s="37" t="s">
        <v>274</v>
      </c>
      <c r="C1634" s="37" t="n">
        <v>22</v>
      </c>
      <c r="D1634" s="37" t="n">
        <v>18</v>
      </c>
      <c r="E1634" s="37" t="n">
        <v>1</v>
      </c>
      <c r="F1634" s="37" t="n">
        <v>0</v>
      </c>
      <c r="G1634" s="37" t="n">
        <v>0</v>
      </c>
      <c r="H1634" s="37" t="n">
        <v>3</v>
      </c>
      <c r="I1634" s="37" t="n">
        <v>1</v>
      </c>
      <c r="J1634" s="40" t="n">
        <f aca="false">IF(C1634=0,"",D1634/C1634)</f>
        <v>0.818181818181818</v>
      </c>
    </row>
    <row r="1635" customFormat="false" ht="15" hidden="false" customHeight="false" outlineLevel="0" collapsed="false">
      <c r="A1635" s="37" t="s">
        <v>756</v>
      </c>
      <c r="B1635" s="37" t="s">
        <v>275</v>
      </c>
      <c r="C1635" s="37" t="n">
        <v>22</v>
      </c>
      <c r="D1635" s="37" t="n">
        <v>20</v>
      </c>
      <c r="E1635" s="37" t="n">
        <v>1</v>
      </c>
      <c r="F1635" s="37" t="n">
        <v>0</v>
      </c>
      <c r="G1635" s="37" t="n">
        <v>0</v>
      </c>
      <c r="H1635" s="37" t="n">
        <v>2</v>
      </c>
      <c r="I1635" s="37" t="n">
        <v>2</v>
      </c>
      <c r="J1635" s="40" t="n">
        <f aca="false">IF(C1635=0,"",D1635/C1635)</f>
        <v>0.909090909090909</v>
      </c>
    </row>
    <row r="1636" customFormat="false" ht="15" hidden="false" customHeight="false" outlineLevel="0" collapsed="false">
      <c r="A1636" s="37" t="s">
        <v>756</v>
      </c>
      <c r="B1636" s="37" t="s">
        <v>276</v>
      </c>
      <c r="C1636" s="37" t="n">
        <v>22</v>
      </c>
      <c r="D1636" s="37" t="n">
        <v>19</v>
      </c>
      <c r="E1636" s="37" t="n">
        <v>0</v>
      </c>
      <c r="F1636" s="37" t="n">
        <v>0</v>
      </c>
      <c r="G1636" s="37" t="n">
        <v>0</v>
      </c>
      <c r="H1636" s="37" t="n">
        <v>1</v>
      </c>
      <c r="I1636" s="37" t="n">
        <v>3</v>
      </c>
      <c r="J1636" s="40" t="n">
        <f aca="false">IF(C1636=0,"",D1636/C1636)</f>
        <v>0.863636363636364</v>
      </c>
    </row>
    <row r="1637" customFormat="false" ht="15" hidden="false" customHeight="false" outlineLevel="0" collapsed="false">
      <c r="A1637" s="37" t="s">
        <v>756</v>
      </c>
      <c r="B1637" s="37" t="s">
        <v>277</v>
      </c>
      <c r="C1637" s="37" t="n">
        <v>22</v>
      </c>
      <c r="D1637" s="37" t="n">
        <v>22</v>
      </c>
      <c r="E1637" s="37" t="n">
        <v>0</v>
      </c>
      <c r="F1637" s="37" t="n">
        <v>1</v>
      </c>
      <c r="G1637" s="37" t="n">
        <v>1</v>
      </c>
      <c r="H1637" s="37" t="n">
        <v>0</v>
      </c>
      <c r="I1637" s="37" t="n">
        <v>1</v>
      </c>
      <c r="J1637" s="40" t="n">
        <f aca="false">IF(C1637=0,"",D1637/C1637)</f>
        <v>1</v>
      </c>
    </row>
    <row r="1638" customFormat="false" ht="15" hidden="false" customHeight="false" outlineLevel="0" collapsed="false">
      <c r="A1638" s="37" t="s">
        <v>756</v>
      </c>
      <c r="B1638" s="37" t="s">
        <v>278</v>
      </c>
      <c r="C1638" s="37" t="n">
        <v>22</v>
      </c>
      <c r="D1638" s="37" t="n">
        <v>20</v>
      </c>
      <c r="E1638" s="37" t="n">
        <v>1</v>
      </c>
      <c r="F1638" s="37" t="n">
        <v>1</v>
      </c>
      <c r="G1638" s="37" t="n">
        <v>0</v>
      </c>
      <c r="H1638" s="37" t="n">
        <v>1</v>
      </c>
      <c r="I1638" s="37" t="n">
        <v>3</v>
      </c>
      <c r="J1638" s="40" t="n">
        <f aca="false">IF(C1638=0,"",D1638/C1638)</f>
        <v>0.909090909090909</v>
      </c>
    </row>
    <row r="1639" customFormat="false" ht="15" hidden="false" customHeight="false" outlineLevel="0" collapsed="false">
      <c r="A1639" s="37" t="s">
        <v>756</v>
      </c>
      <c r="B1639" s="37" t="s">
        <v>279</v>
      </c>
      <c r="C1639" s="37" t="n">
        <v>22</v>
      </c>
      <c r="D1639" s="37" t="n">
        <v>21</v>
      </c>
      <c r="E1639" s="37" t="n">
        <v>2</v>
      </c>
      <c r="F1639" s="37" t="n">
        <v>0</v>
      </c>
      <c r="G1639" s="37" t="n">
        <v>1</v>
      </c>
      <c r="H1639" s="37" t="n">
        <v>4</v>
      </c>
      <c r="I1639" s="37" t="n">
        <v>0</v>
      </c>
      <c r="J1639" s="40" t="n">
        <f aca="false">IF(C1639=0,"",D1639/C1639)</f>
        <v>0.954545454545455</v>
      </c>
    </row>
    <row r="1640" customFormat="false" ht="15" hidden="false" customHeight="false" outlineLevel="0" collapsed="false">
      <c r="A1640" s="37" t="s">
        <v>756</v>
      </c>
      <c r="B1640" s="37" t="s">
        <v>280</v>
      </c>
      <c r="C1640" s="37" t="n">
        <v>22</v>
      </c>
      <c r="D1640" s="37" t="n">
        <v>20</v>
      </c>
      <c r="E1640" s="37" t="n">
        <v>1</v>
      </c>
      <c r="F1640" s="37" t="n">
        <v>0</v>
      </c>
      <c r="G1640" s="37" t="n">
        <v>0</v>
      </c>
      <c r="H1640" s="37" t="n">
        <v>1</v>
      </c>
      <c r="I1640" s="37" t="n">
        <v>4</v>
      </c>
      <c r="J1640" s="40" t="n">
        <f aca="false">IF(C1640=0,"",D1640/C1640)</f>
        <v>0.909090909090909</v>
      </c>
    </row>
    <row r="1641" customFormat="false" ht="15" hidden="false" customHeight="false" outlineLevel="0" collapsed="false">
      <c r="A1641" s="37" t="s">
        <v>756</v>
      </c>
      <c r="B1641" s="37" t="s">
        <v>281</v>
      </c>
      <c r="C1641" s="37" t="n">
        <v>22</v>
      </c>
      <c r="D1641" s="37" t="n">
        <v>21</v>
      </c>
      <c r="E1641" s="37" t="n">
        <v>0</v>
      </c>
      <c r="F1641" s="37" t="n">
        <v>1</v>
      </c>
      <c r="G1641" s="37" t="n">
        <v>0</v>
      </c>
      <c r="H1641" s="37" t="n">
        <v>3</v>
      </c>
      <c r="I1641" s="37" t="n">
        <v>0</v>
      </c>
      <c r="J1641" s="40" t="n">
        <f aca="false">IF(C1641=0,"",D1641/C1641)</f>
        <v>0.954545454545455</v>
      </c>
    </row>
    <row r="1642" customFormat="false" ht="15" hidden="false" customHeight="false" outlineLevel="0" collapsed="false">
      <c r="A1642" s="37" t="s">
        <v>758</v>
      </c>
      <c r="B1642" s="37" t="s">
        <v>270</v>
      </c>
      <c r="C1642" s="37" t="n">
        <v>22</v>
      </c>
      <c r="D1642" s="37" t="n">
        <v>22</v>
      </c>
      <c r="E1642" s="37" t="n">
        <v>0</v>
      </c>
      <c r="F1642" s="37" t="n">
        <v>1</v>
      </c>
      <c r="G1642" s="37" t="n">
        <v>0</v>
      </c>
      <c r="H1642" s="37" t="n">
        <v>1</v>
      </c>
      <c r="I1642" s="37" t="n">
        <v>1</v>
      </c>
      <c r="J1642" s="40" t="n">
        <f aca="false">IF(C1642=0,"",D1642/C1642)</f>
        <v>1</v>
      </c>
    </row>
    <row r="1643" customFormat="false" ht="15" hidden="false" customHeight="false" outlineLevel="0" collapsed="false">
      <c r="A1643" s="37" t="s">
        <v>758</v>
      </c>
      <c r="B1643" s="37" t="s">
        <v>271</v>
      </c>
      <c r="C1643" s="37" t="n">
        <v>22</v>
      </c>
      <c r="D1643" s="37" t="n">
        <v>21</v>
      </c>
      <c r="E1643" s="37" t="n">
        <v>2</v>
      </c>
      <c r="F1643" s="37" t="n">
        <v>0</v>
      </c>
      <c r="G1643" s="37" t="n">
        <v>0</v>
      </c>
      <c r="H1643" s="37" t="n">
        <v>2</v>
      </c>
      <c r="I1643" s="37" t="n">
        <v>1</v>
      </c>
      <c r="J1643" s="40" t="n">
        <f aca="false">IF(C1643=0,"",D1643/C1643)</f>
        <v>0.954545454545455</v>
      </c>
    </row>
    <row r="1644" customFormat="false" ht="15" hidden="false" customHeight="false" outlineLevel="0" collapsed="false">
      <c r="A1644" s="37" t="s">
        <v>758</v>
      </c>
      <c r="B1644" s="37" t="s">
        <v>272</v>
      </c>
      <c r="C1644" s="37" t="n">
        <v>22</v>
      </c>
      <c r="D1644" s="37" t="n">
        <v>20</v>
      </c>
      <c r="E1644" s="37" t="n">
        <v>0</v>
      </c>
      <c r="F1644" s="37" t="n">
        <v>0</v>
      </c>
      <c r="G1644" s="37" t="n">
        <v>0</v>
      </c>
      <c r="H1644" s="37" t="n">
        <v>5</v>
      </c>
      <c r="I1644" s="37" t="n">
        <v>1</v>
      </c>
      <c r="J1644" s="40" t="n">
        <f aca="false">IF(C1644=0,"",D1644/C1644)</f>
        <v>0.909090909090909</v>
      </c>
    </row>
    <row r="1645" customFormat="false" ht="15" hidden="false" customHeight="false" outlineLevel="0" collapsed="false">
      <c r="A1645" s="37" t="s">
        <v>758</v>
      </c>
      <c r="B1645" s="37" t="s">
        <v>273</v>
      </c>
      <c r="C1645" s="37" t="n">
        <v>22</v>
      </c>
      <c r="D1645" s="37" t="n">
        <v>21</v>
      </c>
      <c r="E1645" s="37" t="n">
        <v>1</v>
      </c>
      <c r="F1645" s="37" t="n">
        <v>2</v>
      </c>
      <c r="G1645" s="37" t="n">
        <v>0</v>
      </c>
      <c r="H1645" s="37" t="n">
        <v>1</v>
      </c>
      <c r="I1645" s="37" t="n">
        <v>2</v>
      </c>
      <c r="J1645" s="40" t="n">
        <f aca="false">IF(C1645=0,"",D1645/C1645)</f>
        <v>0.954545454545455</v>
      </c>
    </row>
    <row r="1646" customFormat="false" ht="15" hidden="false" customHeight="false" outlineLevel="0" collapsed="false">
      <c r="A1646" s="37" t="s">
        <v>758</v>
      </c>
      <c r="B1646" s="37" t="s">
        <v>274</v>
      </c>
      <c r="C1646" s="37" t="n">
        <v>22</v>
      </c>
      <c r="D1646" s="37" t="n">
        <v>21</v>
      </c>
      <c r="E1646" s="37" t="n">
        <v>0</v>
      </c>
      <c r="F1646" s="37" t="n">
        <v>0</v>
      </c>
      <c r="G1646" s="37" t="n">
        <v>0</v>
      </c>
      <c r="H1646" s="37" t="n">
        <v>0</v>
      </c>
      <c r="I1646" s="37" t="n">
        <v>0</v>
      </c>
      <c r="J1646" s="40" t="n">
        <f aca="false">IF(C1646=0,"",D1646/C1646)</f>
        <v>0.954545454545455</v>
      </c>
    </row>
    <row r="1647" customFormat="false" ht="15" hidden="false" customHeight="false" outlineLevel="0" collapsed="false">
      <c r="A1647" s="37" t="s">
        <v>758</v>
      </c>
      <c r="B1647" s="37" t="s">
        <v>275</v>
      </c>
      <c r="C1647" s="37" t="n">
        <v>22</v>
      </c>
      <c r="D1647" s="37" t="n">
        <v>20</v>
      </c>
      <c r="E1647" s="37" t="n">
        <v>2</v>
      </c>
      <c r="F1647" s="37" t="n">
        <v>0</v>
      </c>
      <c r="G1647" s="37" t="n">
        <v>0</v>
      </c>
      <c r="H1647" s="37" t="n">
        <v>0</v>
      </c>
      <c r="I1647" s="37" t="n">
        <v>4</v>
      </c>
      <c r="J1647" s="40" t="n">
        <f aca="false">IF(C1647=0,"",D1647/C1647)</f>
        <v>0.909090909090909</v>
      </c>
    </row>
    <row r="1648" customFormat="false" ht="15" hidden="false" customHeight="false" outlineLevel="0" collapsed="false">
      <c r="A1648" s="37" t="s">
        <v>758</v>
      </c>
      <c r="B1648" s="37" t="s">
        <v>276</v>
      </c>
      <c r="C1648" s="37" t="n">
        <v>22</v>
      </c>
      <c r="D1648" s="37" t="n">
        <v>22</v>
      </c>
      <c r="E1648" s="37" t="n">
        <v>0</v>
      </c>
      <c r="F1648" s="37" t="n">
        <v>0</v>
      </c>
      <c r="G1648" s="37" t="n">
        <v>1</v>
      </c>
      <c r="H1648" s="37" t="n">
        <v>4</v>
      </c>
      <c r="I1648" s="37" t="n">
        <v>0</v>
      </c>
      <c r="J1648" s="40" t="n">
        <f aca="false">IF(C1648=0,"",D1648/C1648)</f>
        <v>1</v>
      </c>
    </row>
    <row r="1649" customFormat="false" ht="15" hidden="false" customHeight="false" outlineLevel="0" collapsed="false">
      <c r="A1649" s="37" t="s">
        <v>758</v>
      </c>
      <c r="B1649" s="37" t="s">
        <v>277</v>
      </c>
      <c r="C1649" s="37" t="n">
        <v>22</v>
      </c>
      <c r="D1649" s="37" t="n">
        <v>19</v>
      </c>
      <c r="E1649" s="37" t="n">
        <v>1</v>
      </c>
      <c r="F1649" s="37" t="n">
        <v>1</v>
      </c>
      <c r="G1649" s="37" t="n">
        <v>0</v>
      </c>
      <c r="H1649" s="37" t="n">
        <v>1</v>
      </c>
      <c r="I1649" s="37" t="n">
        <v>1</v>
      </c>
      <c r="J1649" s="40" t="n">
        <f aca="false">IF(C1649=0,"",D1649/C1649)</f>
        <v>0.863636363636364</v>
      </c>
    </row>
    <row r="1650" customFormat="false" ht="15" hidden="false" customHeight="false" outlineLevel="0" collapsed="false">
      <c r="A1650" s="37" t="s">
        <v>758</v>
      </c>
      <c r="B1650" s="37" t="s">
        <v>278</v>
      </c>
      <c r="C1650" s="37" t="n">
        <v>22</v>
      </c>
      <c r="D1650" s="37" t="n">
        <v>22</v>
      </c>
      <c r="E1650" s="37" t="n">
        <v>1</v>
      </c>
      <c r="F1650" s="37" t="n">
        <v>0</v>
      </c>
      <c r="G1650" s="37" t="n">
        <v>0</v>
      </c>
      <c r="H1650" s="37" t="n">
        <v>2</v>
      </c>
      <c r="I1650" s="37" t="n">
        <v>0</v>
      </c>
      <c r="J1650" s="40" t="n">
        <f aca="false">IF(C1650=0,"",D1650/C1650)</f>
        <v>1</v>
      </c>
    </row>
    <row r="1651" customFormat="false" ht="15" hidden="false" customHeight="false" outlineLevel="0" collapsed="false">
      <c r="A1651" s="37" t="s">
        <v>758</v>
      </c>
      <c r="B1651" s="37" t="s">
        <v>279</v>
      </c>
      <c r="C1651" s="37" t="n">
        <v>22</v>
      </c>
      <c r="D1651" s="37" t="n">
        <v>21</v>
      </c>
      <c r="E1651" s="37" t="n">
        <v>1</v>
      </c>
      <c r="F1651" s="37" t="n">
        <v>1</v>
      </c>
      <c r="G1651" s="37" t="n">
        <v>0</v>
      </c>
      <c r="H1651" s="37" t="n">
        <v>1</v>
      </c>
      <c r="I1651" s="37" t="n">
        <v>4</v>
      </c>
      <c r="J1651" s="40" t="n">
        <f aca="false">IF(C1651=0,"",D1651/C1651)</f>
        <v>0.954545454545455</v>
      </c>
    </row>
    <row r="1652" customFormat="false" ht="15" hidden="false" customHeight="false" outlineLevel="0" collapsed="false">
      <c r="A1652" s="37" t="s">
        <v>758</v>
      </c>
      <c r="B1652" s="37" t="s">
        <v>280</v>
      </c>
      <c r="C1652" s="37" t="n">
        <v>22</v>
      </c>
      <c r="D1652" s="37" t="n">
        <v>20</v>
      </c>
      <c r="E1652" s="37" t="n">
        <v>0</v>
      </c>
      <c r="F1652" s="37" t="n">
        <v>1</v>
      </c>
      <c r="G1652" s="37" t="n">
        <v>0</v>
      </c>
      <c r="H1652" s="37" t="n">
        <v>4</v>
      </c>
      <c r="I1652" s="37" t="n">
        <v>4</v>
      </c>
      <c r="J1652" s="40" t="n">
        <f aca="false">IF(C1652=0,"",D1652/C1652)</f>
        <v>0.909090909090909</v>
      </c>
    </row>
    <row r="1653" customFormat="false" ht="15" hidden="false" customHeight="false" outlineLevel="0" collapsed="false">
      <c r="A1653" s="37" t="s">
        <v>758</v>
      </c>
      <c r="B1653" s="37" t="s">
        <v>281</v>
      </c>
      <c r="C1653" s="37" t="n">
        <v>22</v>
      </c>
      <c r="D1653" s="37" t="n">
        <v>19</v>
      </c>
      <c r="E1653" s="37" t="n">
        <v>2</v>
      </c>
      <c r="F1653" s="37" t="n">
        <v>2</v>
      </c>
      <c r="G1653" s="37" t="n">
        <v>0</v>
      </c>
      <c r="H1653" s="37" t="n">
        <v>0</v>
      </c>
      <c r="I1653" s="37" t="n">
        <v>0</v>
      </c>
      <c r="J1653" s="40" t="n">
        <f aca="false">IF(C1653=0,"",D1653/C1653)</f>
        <v>0.863636363636364</v>
      </c>
    </row>
    <row r="1654" customFormat="false" ht="15" hidden="false" customHeight="false" outlineLevel="0" collapsed="false">
      <c r="A1654" s="37" t="s">
        <v>760</v>
      </c>
      <c r="B1654" s="37" t="s">
        <v>270</v>
      </c>
      <c r="C1654" s="37" t="n">
        <v>22</v>
      </c>
      <c r="D1654" s="37" t="n">
        <v>21</v>
      </c>
      <c r="E1654" s="37" t="n">
        <v>1</v>
      </c>
      <c r="F1654" s="37" t="n">
        <v>1</v>
      </c>
      <c r="G1654" s="37" t="n">
        <v>0</v>
      </c>
      <c r="H1654" s="37" t="n">
        <v>2</v>
      </c>
      <c r="I1654" s="37" t="n">
        <v>1</v>
      </c>
      <c r="J1654" s="40" t="n">
        <f aca="false">IF(C1654=0,"",D1654/C1654)</f>
        <v>0.954545454545455</v>
      </c>
    </row>
    <row r="1655" customFormat="false" ht="15" hidden="false" customHeight="false" outlineLevel="0" collapsed="false">
      <c r="A1655" s="37" t="s">
        <v>760</v>
      </c>
      <c r="B1655" s="37" t="s">
        <v>271</v>
      </c>
      <c r="C1655" s="37" t="n">
        <v>22</v>
      </c>
      <c r="D1655" s="37" t="n">
        <v>21</v>
      </c>
      <c r="E1655" s="37" t="n">
        <v>0</v>
      </c>
      <c r="F1655" s="37" t="n">
        <v>3</v>
      </c>
      <c r="G1655" s="37" t="n">
        <v>0</v>
      </c>
      <c r="H1655" s="37" t="n">
        <v>2</v>
      </c>
      <c r="I1655" s="37" t="n">
        <v>5</v>
      </c>
      <c r="J1655" s="40" t="n">
        <f aca="false">IF(C1655=0,"",D1655/C1655)</f>
        <v>0.954545454545455</v>
      </c>
    </row>
    <row r="1656" customFormat="false" ht="15" hidden="false" customHeight="false" outlineLevel="0" collapsed="false">
      <c r="A1656" s="37" t="s">
        <v>760</v>
      </c>
      <c r="B1656" s="37" t="s">
        <v>272</v>
      </c>
      <c r="C1656" s="37" t="n">
        <v>22</v>
      </c>
      <c r="D1656" s="37" t="n">
        <v>21</v>
      </c>
      <c r="E1656" s="37" t="n">
        <v>0</v>
      </c>
      <c r="F1656" s="37" t="n">
        <v>2</v>
      </c>
      <c r="G1656" s="37" t="n">
        <v>0</v>
      </c>
      <c r="H1656" s="37" t="n">
        <v>2</v>
      </c>
      <c r="I1656" s="37" t="n">
        <v>3</v>
      </c>
      <c r="J1656" s="40" t="n">
        <f aca="false">IF(C1656=0,"",D1656/C1656)</f>
        <v>0.954545454545455</v>
      </c>
    </row>
    <row r="1657" customFormat="false" ht="15" hidden="false" customHeight="false" outlineLevel="0" collapsed="false">
      <c r="A1657" s="37" t="s">
        <v>760</v>
      </c>
      <c r="B1657" s="37" t="s">
        <v>273</v>
      </c>
      <c r="C1657" s="37" t="n">
        <v>22</v>
      </c>
      <c r="D1657" s="37" t="n">
        <v>19</v>
      </c>
      <c r="E1657" s="37" t="n">
        <v>0</v>
      </c>
      <c r="F1657" s="37" t="n">
        <v>2</v>
      </c>
      <c r="G1657" s="37" t="n">
        <v>0</v>
      </c>
      <c r="H1657" s="37" t="n">
        <v>1</v>
      </c>
      <c r="I1657" s="37" t="n">
        <v>0</v>
      </c>
      <c r="J1657" s="40" t="n">
        <f aca="false">IF(C1657=0,"",D1657/C1657)</f>
        <v>0.863636363636364</v>
      </c>
    </row>
    <row r="1658" customFormat="false" ht="15" hidden="false" customHeight="false" outlineLevel="0" collapsed="false">
      <c r="A1658" s="37" t="s">
        <v>760</v>
      </c>
      <c r="B1658" s="37" t="s">
        <v>274</v>
      </c>
      <c r="C1658" s="37" t="n">
        <v>22</v>
      </c>
      <c r="D1658" s="37" t="n">
        <v>18</v>
      </c>
      <c r="E1658" s="37" t="n">
        <v>0</v>
      </c>
      <c r="F1658" s="37" t="n">
        <v>0</v>
      </c>
      <c r="G1658" s="37" t="n">
        <v>0</v>
      </c>
      <c r="H1658" s="37" t="n">
        <v>3</v>
      </c>
      <c r="I1658" s="37" t="n">
        <v>1</v>
      </c>
      <c r="J1658" s="40" t="n">
        <f aca="false">IF(C1658=0,"",D1658/C1658)</f>
        <v>0.818181818181818</v>
      </c>
    </row>
    <row r="1659" customFormat="false" ht="15" hidden="false" customHeight="false" outlineLevel="0" collapsed="false">
      <c r="A1659" s="37" t="s">
        <v>760</v>
      </c>
      <c r="B1659" s="37" t="s">
        <v>275</v>
      </c>
      <c r="C1659" s="37" t="n">
        <v>22</v>
      </c>
      <c r="D1659" s="37" t="n">
        <v>21</v>
      </c>
      <c r="E1659" s="37" t="n">
        <v>1</v>
      </c>
      <c r="F1659" s="37" t="n">
        <v>2</v>
      </c>
      <c r="G1659" s="37" t="n">
        <v>1</v>
      </c>
      <c r="H1659" s="37" t="n">
        <v>1</v>
      </c>
      <c r="I1659" s="37" t="n">
        <v>1</v>
      </c>
      <c r="J1659" s="40" t="n">
        <f aca="false">IF(C1659=0,"",D1659/C1659)</f>
        <v>0.954545454545455</v>
      </c>
    </row>
    <row r="1660" customFormat="false" ht="15" hidden="false" customHeight="false" outlineLevel="0" collapsed="false">
      <c r="A1660" s="37" t="s">
        <v>760</v>
      </c>
      <c r="B1660" s="37" t="s">
        <v>276</v>
      </c>
      <c r="C1660" s="37" t="n">
        <v>22</v>
      </c>
      <c r="D1660" s="37" t="n">
        <v>21</v>
      </c>
      <c r="E1660" s="37" t="n">
        <v>1</v>
      </c>
      <c r="F1660" s="37" t="n">
        <v>0</v>
      </c>
      <c r="G1660" s="37" t="n">
        <v>0</v>
      </c>
      <c r="H1660" s="37" t="n">
        <v>1</v>
      </c>
      <c r="I1660" s="37" t="n">
        <v>1</v>
      </c>
      <c r="J1660" s="40" t="n">
        <f aca="false">IF(C1660=0,"",D1660/C1660)</f>
        <v>0.954545454545455</v>
      </c>
    </row>
    <row r="1661" customFormat="false" ht="15" hidden="false" customHeight="false" outlineLevel="0" collapsed="false">
      <c r="A1661" s="37" t="s">
        <v>760</v>
      </c>
      <c r="B1661" s="37" t="s">
        <v>277</v>
      </c>
      <c r="C1661" s="37" t="n">
        <v>22</v>
      </c>
      <c r="D1661" s="37" t="n">
        <v>18</v>
      </c>
      <c r="E1661" s="37" t="n">
        <v>0</v>
      </c>
      <c r="F1661" s="37" t="n">
        <v>0</v>
      </c>
      <c r="G1661" s="37" t="n">
        <v>0</v>
      </c>
      <c r="H1661" s="37" t="n">
        <v>0</v>
      </c>
      <c r="I1661" s="37" t="n">
        <v>1</v>
      </c>
      <c r="J1661" s="40" t="n">
        <f aca="false">IF(C1661=0,"",D1661/C1661)</f>
        <v>0.818181818181818</v>
      </c>
    </row>
    <row r="1662" customFormat="false" ht="15" hidden="false" customHeight="false" outlineLevel="0" collapsed="false">
      <c r="A1662" s="37" t="s">
        <v>760</v>
      </c>
      <c r="B1662" s="37" t="s">
        <v>278</v>
      </c>
      <c r="C1662" s="37" t="n">
        <v>22</v>
      </c>
      <c r="D1662" s="37" t="n">
        <v>21</v>
      </c>
      <c r="E1662" s="37" t="n">
        <v>1</v>
      </c>
      <c r="F1662" s="37" t="n">
        <v>3</v>
      </c>
      <c r="G1662" s="37" t="n">
        <v>0</v>
      </c>
      <c r="H1662" s="37" t="n">
        <v>0</v>
      </c>
      <c r="I1662" s="37" t="n">
        <v>0</v>
      </c>
      <c r="J1662" s="40" t="n">
        <f aca="false">IF(C1662=0,"",D1662/C1662)</f>
        <v>0.954545454545455</v>
      </c>
    </row>
    <row r="1663" customFormat="false" ht="15" hidden="false" customHeight="false" outlineLevel="0" collapsed="false">
      <c r="A1663" s="37" t="s">
        <v>760</v>
      </c>
      <c r="B1663" s="37" t="s">
        <v>279</v>
      </c>
      <c r="C1663" s="37" t="n">
        <v>22</v>
      </c>
      <c r="D1663" s="37" t="n">
        <v>21</v>
      </c>
      <c r="E1663" s="37" t="n">
        <v>0</v>
      </c>
      <c r="F1663" s="37" t="n">
        <v>1</v>
      </c>
      <c r="G1663" s="37" t="n">
        <v>0</v>
      </c>
      <c r="H1663" s="37" t="n">
        <v>0</v>
      </c>
      <c r="I1663" s="37" t="n">
        <v>1</v>
      </c>
      <c r="J1663" s="40" t="n">
        <f aca="false">IF(C1663=0,"",D1663/C1663)</f>
        <v>0.954545454545455</v>
      </c>
    </row>
    <row r="1664" customFormat="false" ht="15" hidden="false" customHeight="false" outlineLevel="0" collapsed="false">
      <c r="A1664" s="37" t="s">
        <v>760</v>
      </c>
      <c r="B1664" s="37" t="s">
        <v>280</v>
      </c>
      <c r="C1664" s="37" t="n">
        <v>22</v>
      </c>
      <c r="D1664" s="37" t="n">
        <v>21</v>
      </c>
      <c r="E1664" s="37" t="n">
        <v>0</v>
      </c>
      <c r="F1664" s="37" t="n">
        <v>3</v>
      </c>
      <c r="G1664" s="37" t="n">
        <v>0</v>
      </c>
      <c r="H1664" s="37" t="n">
        <v>0</v>
      </c>
      <c r="I1664" s="37" t="n">
        <v>1</v>
      </c>
      <c r="J1664" s="40" t="n">
        <f aca="false">IF(C1664=0,"",D1664/C1664)</f>
        <v>0.954545454545455</v>
      </c>
    </row>
    <row r="1665" customFormat="false" ht="15" hidden="false" customHeight="false" outlineLevel="0" collapsed="false">
      <c r="A1665" s="37" t="s">
        <v>760</v>
      </c>
      <c r="B1665" s="37" t="s">
        <v>281</v>
      </c>
      <c r="C1665" s="37" t="n">
        <v>22</v>
      </c>
      <c r="D1665" s="37" t="n">
        <v>19</v>
      </c>
      <c r="E1665" s="37" t="n">
        <v>0</v>
      </c>
      <c r="F1665" s="37" t="n">
        <v>0</v>
      </c>
      <c r="G1665" s="37" t="n">
        <v>0</v>
      </c>
      <c r="H1665" s="37" t="n">
        <v>3</v>
      </c>
      <c r="I1665" s="37" t="n">
        <v>1</v>
      </c>
      <c r="J1665" s="40" t="n">
        <f aca="false">IF(C1665=0,"",D1665/C1665)</f>
        <v>0.863636363636364</v>
      </c>
    </row>
    <row r="1666" customFormat="false" ht="15" hidden="false" customHeight="false" outlineLevel="0" collapsed="false">
      <c r="A1666" s="37" t="s">
        <v>762</v>
      </c>
      <c r="B1666" s="37" t="s">
        <v>270</v>
      </c>
      <c r="C1666" s="37" t="n">
        <v>22</v>
      </c>
      <c r="D1666" s="37" t="n">
        <v>20</v>
      </c>
      <c r="E1666" s="37" t="n">
        <v>0</v>
      </c>
      <c r="F1666" s="37" t="n">
        <v>1</v>
      </c>
      <c r="G1666" s="37" t="n">
        <v>0</v>
      </c>
      <c r="H1666" s="37" t="n">
        <v>0</v>
      </c>
      <c r="I1666" s="37" t="n">
        <v>0</v>
      </c>
      <c r="J1666" s="40" t="n">
        <f aca="false">IF(C1666=0,"",D1666/C1666)</f>
        <v>0.909090909090909</v>
      </c>
    </row>
    <row r="1667" customFormat="false" ht="15" hidden="false" customHeight="false" outlineLevel="0" collapsed="false">
      <c r="A1667" s="37" t="s">
        <v>762</v>
      </c>
      <c r="B1667" s="37" t="s">
        <v>271</v>
      </c>
      <c r="C1667" s="37" t="n">
        <v>22</v>
      </c>
      <c r="D1667" s="37" t="n">
        <v>21</v>
      </c>
      <c r="E1667" s="37" t="n">
        <v>0</v>
      </c>
      <c r="F1667" s="37" t="n">
        <v>2</v>
      </c>
      <c r="G1667" s="37" t="n">
        <v>0</v>
      </c>
      <c r="H1667" s="37" t="n">
        <v>1</v>
      </c>
      <c r="I1667" s="37" t="n">
        <v>0</v>
      </c>
      <c r="J1667" s="40" t="n">
        <f aca="false">IF(C1667=0,"",D1667/C1667)</f>
        <v>0.954545454545455</v>
      </c>
    </row>
    <row r="1668" customFormat="false" ht="15" hidden="false" customHeight="false" outlineLevel="0" collapsed="false">
      <c r="A1668" s="37" t="s">
        <v>762</v>
      </c>
      <c r="B1668" s="37" t="s">
        <v>272</v>
      </c>
      <c r="C1668" s="37" t="n">
        <v>22</v>
      </c>
      <c r="D1668" s="37" t="n">
        <v>20</v>
      </c>
      <c r="E1668" s="37" t="n">
        <v>1</v>
      </c>
      <c r="F1668" s="37" t="n">
        <v>0</v>
      </c>
      <c r="G1668" s="37" t="n">
        <v>0</v>
      </c>
      <c r="H1668" s="37" t="n">
        <v>5</v>
      </c>
      <c r="I1668" s="37" t="n">
        <v>8</v>
      </c>
      <c r="J1668" s="40" t="n">
        <f aca="false">IF(C1668=0,"",D1668/C1668)</f>
        <v>0.909090909090909</v>
      </c>
    </row>
    <row r="1669" customFormat="false" ht="15" hidden="false" customHeight="false" outlineLevel="0" collapsed="false">
      <c r="A1669" s="37" t="s">
        <v>762</v>
      </c>
      <c r="B1669" s="37" t="s">
        <v>273</v>
      </c>
      <c r="C1669" s="37" t="n">
        <v>22</v>
      </c>
      <c r="D1669" s="37" t="n">
        <v>21</v>
      </c>
      <c r="E1669" s="37" t="n">
        <v>0</v>
      </c>
      <c r="F1669" s="37" t="n">
        <v>1</v>
      </c>
      <c r="G1669" s="37" t="n">
        <v>0</v>
      </c>
      <c r="H1669" s="37" t="n">
        <v>2</v>
      </c>
      <c r="I1669" s="37" t="n">
        <v>0</v>
      </c>
      <c r="J1669" s="40" t="n">
        <f aca="false">IF(C1669=0,"",D1669/C1669)</f>
        <v>0.954545454545455</v>
      </c>
    </row>
    <row r="1670" customFormat="false" ht="15" hidden="false" customHeight="false" outlineLevel="0" collapsed="false">
      <c r="A1670" s="37" t="s">
        <v>762</v>
      </c>
      <c r="B1670" s="37" t="s">
        <v>274</v>
      </c>
      <c r="C1670" s="37" t="n">
        <v>22</v>
      </c>
      <c r="D1670" s="37" t="n">
        <v>20</v>
      </c>
      <c r="E1670" s="37" t="n">
        <v>1</v>
      </c>
      <c r="F1670" s="37" t="n">
        <v>0</v>
      </c>
      <c r="G1670" s="37" t="n">
        <v>0</v>
      </c>
      <c r="H1670" s="37" t="n">
        <v>1</v>
      </c>
      <c r="I1670" s="37" t="n">
        <v>1</v>
      </c>
      <c r="J1670" s="40" t="n">
        <f aca="false">IF(C1670=0,"",D1670/C1670)</f>
        <v>0.909090909090909</v>
      </c>
    </row>
    <row r="1671" customFormat="false" ht="15" hidden="false" customHeight="false" outlineLevel="0" collapsed="false">
      <c r="A1671" s="37" t="s">
        <v>762</v>
      </c>
      <c r="B1671" s="37" t="s">
        <v>275</v>
      </c>
      <c r="C1671" s="37" t="n">
        <v>22</v>
      </c>
      <c r="D1671" s="37" t="n">
        <v>18</v>
      </c>
      <c r="E1671" s="37" t="n">
        <v>1</v>
      </c>
      <c r="F1671" s="37" t="n">
        <v>0</v>
      </c>
      <c r="G1671" s="37" t="n">
        <v>0</v>
      </c>
      <c r="H1671" s="37" t="n">
        <v>0</v>
      </c>
      <c r="I1671" s="37" t="n">
        <v>0</v>
      </c>
      <c r="J1671" s="40" t="n">
        <f aca="false">IF(C1671=0,"",D1671/C1671)</f>
        <v>0.818181818181818</v>
      </c>
    </row>
    <row r="1672" customFormat="false" ht="15" hidden="false" customHeight="false" outlineLevel="0" collapsed="false">
      <c r="A1672" s="37" t="s">
        <v>762</v>
      </c>
      <c r="B1672" s="37" t="s">
        <v>276</v>
      </c>
      <c r="C1672" s="37" t="n">
        <v>22</v>
      </c>
      <c r="D1672" s="37" t="n">
        <v>21</v>
      </c>
      <c r="E1672" s="37" t="n">
        <v>2</v>
      </c>
      <c r="F1672" s="37" t="n">
        <v>1</v>
      </c>
      <c r="G1672" s="37" t="n">
        <v>0</v>
      </c>
      <c r="H1672" s="37" t="n">
        <v>1</v>
      </c>
      <c r="I1672" s="37" t="n">
        <v>0</v>
      </c>
      <c r="J1672" s="40" t="n">
        <f aca="false">IF(C1672=0,"",D1672/C1672)</f>
        <v>0.954545454545455</v>
      </c>
    </row>
    <row r="1673" customFormat="false" ht="15" hidden="false" customHeight="false" outlineLevel="0" collapsed="false">
      <c r="A1673" s="37" t="s">
        <v>762</v>
      </c>
      <c r="B1673" s="37" t="s">
        <v>277</v>
      </c>
      <c r="C1673" s="37" t="n">
        <v>22</v>
      </c>
      <c r="D1673" s="37" t="n">
        <v>19</v>
      </c>
      <c r="E1673" s="37" t="n">
        <v>0</v>
      </c>
      <c r="F1673" s="37" t="n">
        <v>1</v>
      </c>
      <c r="G1673" s="37" t="n">
        <v>0</v>
      </c>
      <c r="H1673" s="37" t="n">
        <v>4</v>
      </c>
      <c r="I1673" s="37" t="n">
        <v>3</v>
      </c>
      <c r="J1673" s="40" t="n">
        <f aca="false">IF(C1673=0,"",D1673/C1673)</f>
        <v>0.863636363636364</v>
      </c>
    </row>
    <row r="1674" customFormat="false" ht="15" hidden="false" customHeight="false" outlineLevel="0" collapsed="false">
      <c r="A1674" s="37" t="s">
        <v>762</v>
      </c>
      <c r="B1674" s="37" t="s">
        <v>278</v>
      </c>
      <c r="C1674" s="37" t="n">
        <v>22</v>
      </c>
      <c r="D1674" s="37" t="n">
        <v>21</v>
      </c>
      <c r="E1674" s="37" t="n">
        <v>0</v>
      </c>
      <c r="F1674" s="37" t="n">
        <v>0</v>
      </c>
      <c r="G1674" s="37" t="n">
        <v>2</v>
      </c>
      <c r="H1674" s="37" t="n">
        <v>0</v>
      </c>
      <c r="I1674" s="37" t="n">
        <v>1</v>
      </c>
      <c r="J1674" s="40" t="n">
        <f aca="false">IF(C1674=0,"",D1674/C1674)</f>
        <v>0.954545454545455</v>
      </c>
    </row>
    <row r="1675" customFormat="false" ht="15" hidden="false" customHeight="false" outlineLevel="0" collapsed="false">
      <c r="A1675" s="37" t="s">
        <v>762</v>
      </c>
      <c r="B1675" s="37" t="s">
        <v>279</v>
      </c>
      <c r="C1675" s="37" t="n">
        <v>22</v>
      </c>
      <c r="D1675" s="37" t="n">
        <v>20</v>
      </c>
      <c r="E1675" s="37" t="n">
        <v>1</v>
      </c>
      <c r="F1675" s="37" t="n">
        <v>3</v>
      </c>
      <c r="G1675" s="37" t="n">
        <v>0</v>
      </c>
      <c r="H1675" s="37" t="n">
        <v>2</v>
      </c>
      <c r="I1675" s="37" t="n">
        <v>0</v>
      </c>
      <c r="J1675" s="40" t="n">
        <f aca="false">IF(C1675=0,"",D1675/C1675)</f>
        <v>0.909090909090909</v>
      </c>
    </row>
    <row r="1676" customFormat="false" ht="15" hidden="false" customHeight="false" outlineLevel="0" collapsed="false">
      <c r="A1676" s="37" t="s">
        <v>762</v>
      </c>
      <c r="B1676" s="37" t="s">
        <v>280</v>
      </c>
      <c r="C1676" s="37" t="n">
        <v>22</v>
      </c>
      <c r="D1676" s="37" t="n">
        <v>21</v>
      </c>
      <c r="E1676" s="37" t="n">
        <v>0</v>
      </c>
      <c r="F1676" s="37" t="n">
        <v>0</v>
      </c>
      <c r="G1676" s="37" t="n">
        <v>1</v>
      </c>
      <c r="H1676" s="37" t="n">
        <v>2</v>
      </c>
      <c r="I1676" s="37" t="n">
        <v>0</v>
      </c>
      <c r="J1676" s="40" t="n">
        <f aca="false">IF(C1676=0,"",D1676/C1676)</f>
        <v>0.954545454545455</v>
      </c>
    </row>
    <row r="1677" customFormat="false" ht="15" hidden="false" customHeight="false" outlineLevel="0" collapsed="false">
      <c r="A1677" s="37" t="s">
        <v>762</v>
      </c>
      <c r="B1677" s="37" t="s">
        <v>281</v>
      </c>
      <c r="C1677" s="37" t="n">
        <v>22</v>
      </c>
      <c r="D1677" s="37" t="n">
        <v>22</v>
      </c>
      <c r="E1677" s="37" t="n">
        <v>2</v>
      </c>
      <c r="F1677" s="37" t="n">
        <v>1</v>
      </c>
      <c r="G1677" s="37" t="n">
        <v>0</v>
      </c>
      <c r="H1677" s="37" t="n">
        <v>1</v>
      </c>
      <c r="I1677" s="37" t="n">
        <v>0</v>
      </c>
      <c r="J1677" s="40" t="n">
        <f aca="false">IF(C1677=0,"",D1677/C1677)</f>
        <v>1</v>
      </c>
    </row>
    <row r="1678" customFormat="false" ht="15" hidden="false" customHeight="false" outlineLevel="0" collapsed="false">
      <c r="A1678" s="37" t="s">
        <v>764</v>
      </c>
      <c r="B1678" s="37" t="s">
        <v>270</v>
      </c>
      <c r="C1678" s="37" t="n">
        <v>22</v>
      </c>
      <c r="D1678" s="37" t="n">
        <v>21</v>
      </c>
      <c r="E1678" s="37" t="n">
        <v>0</v>
      </c>
      <c r="F1678" s="37" t="n">
        <v>0</v>
      </c>
      <c r="G1678" s="37" t="n">
        <v>0</v>
      </c>
      <c r="H1678" s="37" t="n">
        <v>3</v>
      </c>
      <c r="I1678" s="37" t="n">
        <v>3</v>
      </c>
      <c r="J1678" s="40" t="n">
        <f aca="false">IF(C1678=0,"",D1678/C1678)</f>
        <v>0.954545454545455</v>
      </c>
    </row>
    <row r="1679" customFormat="false" ht="15" hidden="false" customHeight="false" outlineLevel="0" collapsed="false">
      <c r="A1679" s="37" t="s">
        <v>764</v>
      </c>
      <c r="B1679" s="37" t="s">
        <v>271</v>
      </c>
      <c r="C1679" s="37" t="n">
        <v>22</v>
      </c>
      <c r="D1679" s="37" t="n">
        <v>21</v>
      </c>
      <c r="E1679" s="37" t="n">
        <v>1</v>
      </c>
      <c r="F1679" s="37" t="n">
        <v>1</v>
      </c>
      <c r="G1679" s="37" t="n">
        <v>0</v>
      </c>
      <c r="H1679" s="37" t="n">
        <v>2</v>
      </c>
      <c r="I1679" s="37" t="n">
        <v>2</v>
      </c>
      <c r="J1679" s="40" t="n">
        <f aca="false">IF(C1679=0,"",D1679/C1679)</f>
        <v>0.954545454545455</v>
      </c>
    </row>
    <row r="1680" customFormat="false" ht="15" hidden="false" customHeight="false" outlineLevel="0" collapsed="false">
      <c r="A1680" s="37" t="s">
        <v>764</v>
      </c>
      <c r="B1680" s="37" t="s">
        <v>272</v>
      </c>
      <c r="C1680" s="37" t="n">
        <v>22</v>
      </c>
      <c r="D1680" s="37" t="n">
        <v>21</v>
      </c>
      <c r="E1680" s="37" t="n">
        <v>1</v>
      </c>
      <c r="F1680" s="37" t="n">
        <v>1</v>
      </c>
      <c r="G1680" s="37" t="n">
        <v>0</v>
      </c>
      <c r="H1680" s="37" t="n">
        <v>2</v>
      </c>
      <c r="I1680" s="37" t="n">
        <v>1</v>
      </c>
      <c r="J1680" s="40" t="n">
        <f aca="false">IF(C1680=0,"",D1680/C1680)</f>
        <v>0.954545454545455</v>
      </c>
    </row>
    <row r="1681" customFormat="false" ht="15" hidden="false" customHeight="false" outlineLevel="0" collapsed="false">
      <c r="A1681" s="37" t="s">
        <v>764</v>
      </c>
      <c r="B1681" s="37" t="s">
        <v>273</v>
      </c>
      <c r="C1681" s="37" t="n">
        <v>22</v>
      </c>
      <c r="D1681" s="37" t="n">
        <v>20</v>
      </c>
      <c r="E1681" s="37" t="n">
        <v>2</v>
      </c>
      <c r="F1681" s="37" t="n">
        <v>0</v>
      </c>
      <c r="G1681" s="37" t="n">
        <v>0</v>
      </c>
      <c r="H1681" s="37" t="n">
        <v>2</v>
      </c>
      <c r="I1681" s="37" t="n">
        <v>1</v>
      </c>
      <c r="J1681" s="40" t="n">
        <f aca="false">IF(C1681=0,"",D1681/C1681)</f>
        <v>0.909090909090909</v>
      </c>
    </row>
    <row r="1682" customFormat="false" ht="15" hidden="false" customHeight="false" outlineLevel="0" collapsed="false">
      <c r="A1682" s="37" t="s">
        <v>764</v>
      </c>
      <c r="B1682" s="37" t="s">
        <v>274</v>
      </c>
      <c r="C1682" s="37" t="n">
        <v>22</v>
      </c>
      <c r="D1682" s="37" t="n">
        <v>19</v>
      </c>
      <c r="E1682" s="37" t="n">
        <v>0</v>
      </c>
      <c r="F1682" s="37" t="n">
        <v>0</v>
      </c>
      <c r="G1682" s="37" t="n">
        <v>0</v>
      </c>
      <c r="H1682" s="37" t="n">
        <v>2</v>
      </c>
      <c r="I1682" s="37" t="n">
        <v>4</v>
      </c>
      <c r="J1682" s="40" t="n">
        <f aca="false">IF(C1682=0,"",D1682/C1682)</f>
        <v>0.863636363636364</v>
      </c>
    </row>
    <row r="1683" customFormat="false" ht="15" hidden="false" customHeight="false" outlineLevel="0" collapsed="false">
      <c r="A1683" s="37" t="s">
        <v>764</v>
      </c>
      <c r="B1683" s="37" t="s">
        <v>275</v>
      </c>
      <c r="C1683" s="37" t="n">
        <v>22</v>
      </c>
      <c r="D1683" s="37" t="n">
        <v>21</v>
      </c>
      <c r="E1683" s="37" t="n">
        <v>1</v>
      </c>
      <c r="F1683" s="37" t="n">
        <v>0</v>
      </c>
      <c r="G1683" s="37" t="n">
        <v>0</v>
      </c>
      <c r="H1683" s="37" t="n">
        <v>3</v>
      </c>
      <c r="I1683" s="37" t="n">
        <v>0</v>
      </c>
      <c r="J1683" s="40" t="n">
        <f aca="false">IF(C1683=0,"",D1683/C1683)</f>
        <v>0.954545454545455</v>
      </c>
    </row>
    <row r="1684" customFormat="false" ht="15" hidden="false" customHeight="false" outlineLevel="0" collapsed="false">
      <c r="A1684" s="37" t="s">
        <v>764</v>
      </c>
      <c r="B1684" s="37" t="s">
        <v>276</v>
      </c>
      <c r="C1684" s="37" t="n">
        <v>22</v>
      </c>
      <c r="D1684" s="37" t="n">
        <v>19</v>
      </c>
      <c r="E1684" s="37" t="n">
        <v>0</v>
      </c>
      <c r="F1684" s="37" t="n">
        <v>1</v>
      </c>
      <c r="G1684" s="37" t="n">
        <v>0</v>
      </c>
      <c r="H1684" s="37" t="n">
        <v>1</v>
      </c>
      <c r="I1684" s="37" t="n">
        <v>1</v>
      </c>
      <c r="J1684" s="40" t="n">
        <f aca="false">IF(C1684=0,"",D1684/C1684)</f>
        <v>0.863636363636364</v>
      </c>
    </row>
    <row r="1685" customFormat="false" ht="15" hidden="false" customHeight="false" outlineLevel="0" collapsed="false">
      <c r="A1685" s="37" t="s">
        <v>764</v>
      </c>
      <c r="B1685" s="37" t="s">
        <v>277</v>
      </c>
      <c r="C1685" s="37" t="n">
        <v>22</v>
      </c>
      <c r="D1685" s="37" t="n">
        <v>20</v>
      </c>
      <c r="E1685" s="37" t="n">
        <v>0</v>
      </c>
      <c r="F1685" s="37" t="n">
        <v>1</v>
      </c>
      <c r="G1685" s="37" t="n">
        <v>1</v>
      </c>
      <c r="H1685" s="37" t="n">
        <v>1</v>
      </c>
      <c r="I1685" s="37" t="n">
        <v>0</v>
      </c>
      <c r="J1685" s="40" t="n">
        <f aca="false">IF(C1685=0,"",D1685/C1685)</f>
        <v>0.909090909090909</v>
      </c>
    </row>
    <row r="1686" customFormat="false" ht="15" hidden="false" customHeight="false" outlineLevel="0" collapsed="false">
      <c r="A1686" s="37" t="s">
        <v>764</v>
      </c>
      <c r="B1686" s="37" t="s">
        <v>278</v>
      </c>
      <c r="C1686" s="37" t="n">
        <v>22</v>
      </c>
      <c r="D1686" s="37" t="n">
        <v>22</v>
      </c>
      <c r="E1686" s="37" t="n">
        <v>1</v>
      </c>
      <c r="F1686" s="37" t="n">
        <v>0</v>
      </c>
      <c r="G1686" s="37" t="n">
        <v>1</v>
      </c>
      <c r="H1686" s="37" t="n">
        <v>1</v>
      </c>
      <c r="I1686" s="37" t="n">
        <v>0</v>
      </c>
      <c r="J1686" s="40" t="n">
        <f aca="false">IF(C1686=0,"",D1686/C1686)</f>
        <v>1</v>
      </c>
    </row>
    <row r="1687" customFormat="false" ht="15" hidden="false" customHeight="false" outlineLevel="0" collapsed="false">
      <c r="A1687" s="37" t="s">
        <v>764</v>
      </c>
      <c r="B1687" s="37" t="s">
        <v>279</v>
      </c>
      <c r="C1687" s="37" t="n">
        <v>22</v>
      </c>
      <c r="D1687" s="37" t="n">
        <v>20</v>
      </c>
      <c r="E1687" s="37" t="n">
        <v>0</v>
      </c>
      <c r="F1687" s="37" t="n">
        <v>2</v>
      </c>
      <c r="G1687" s="37" t="n">
        <v>0</v>
      </c>
      <c r="H1687" s="37" t="n">
        <v>1</v>
      </c>
      <c r="I1687" s="37" t="n">
        <v>0</v>
      </c>
      <c r="J1687" s="40" t="n">
        <f aca="false">IF(C1687=0,"",D1687/C1687)</f>
        <v>0.909090909090909</v>
      </c>
    </row>
    <row r="1688" customFormat="false" ht="15" hidden="false" customHeight="false" outlineLevel="0" collapsed="false">
      <c r="A1688" s="37" t="s">
        <v>764</v>
      </c>
      <c r="B1688" s="37" t="s">
        <v>280</v>
      </c>
      <c r="C1688" s="37" t="n">
        <v>22</v>
      </c>
      <c r="D1688" s="37" t="n">
        <v>22</v>
      </c>
      <c r="E1688" s="37" t="n">
        <v>0</v>
      </c>
      <c r="F1688" s="37" t="n">
        <v>0</v>
      </c>
      <c r="G1688" s="37" t="n">
        <v>0</v>
      </c>
      <c r="H1688" s="37" t="n">
        <v>1</v>
      </c>
      <c r="I1688" s="37" t="n">
        <v>1</v>
      </c>
      <c r="J1688" s="40" t="n">
        <f aca="false">IF(C1688=0,"",D1688/C1688)</f>
        <v>1</v>
      </c>
    </row>
    <row r="1689" customFormat="false" ht="15" hidden="false" customHeight="false" outlineLevel="0" collapsed="false">
      <c r="A1689" s="37" t="s">
        <v>764</v>
      </c>
      <c r="B1689" s="37" t="s">
        <v>281</v>
      </c>
      <c r="C1689" s="37" t="n">
        <v>22</v>
      </c>
      <c r="D1689" s="37" t="n">
        <v>22</v>
      </c>
      <c r="E1689" s="37" t="n">
        <v>0</v>
      </c>
      <c r="F1689" s="37" t="n">
        <v>1</v>
      </c>
      <c r="G1689" s="37" t="n">
        <v>0</v>
      </c>
      <c r="H1689" s="37" t="n">
        <v>2</v>
      </c>
      <c r="I1689" s="37" t="n">
        <v>2</v>
      </c>
      <c r="J1689" s="40" t="n">
        <f aca="false">IF(C1689=0,"",D1689/C1689)</f>
        <v>1</v>
      </c>
    </row>
    <row r="1690" customFormat="false" ht="15" hidden="false" customHeight="false" outlineLevel="0" collapsed="false">
      <c r="A1690" s="37" t="s">
        <v>766</v>
      </c>
      <c r="B1690" s="37" t="s">
        <v>270</v>
      </c>
      <c r="C1690" s="37" t="n">
        <v>22</v>
      </c>
      <c r="D1690" s="37" t="n">
        <v>22</v>
      </c>
      <c r="E1690" s="37" t="n">
        <v>0</v>
      </c>
      <c r="F1690" s="37" t="n">
        <v>2</v>
      </c>
      <c r="G1690" s="37" t="n">
        <v>0</v>
      </c>
      <c r="H1690" s="37" t="n">
        <v>0</v>
      </c>
      <c r="I1690" s="37" t="n">
        <v>4</v>
      </c>
      <c r="J1690" s="40" t="n">
        <f aca="false">IF(C1690=0,"",D1690/C1690)</f>
        <v>1</v>
      </c>
    </row>
    <row r="1691" customFormat="false" ht="15" hidden="false" customHeight="false" outlineLevel="0" collapsed="false">
      <c r="A1691" s="37" t="s">
        <v>766</v>
      </c>
      <c r="B1691" s="37" t="s">
        <v>271</v>
      </c>
      <c r="C1691" s="37" t="n">
        <v>22</v>
      </c>
      <c r="D1691" s="37" t="n">
        <v>20</v>
      </c>
      <c r="E1691" s="37" t="n">
        <v>0</v>
      </c>
      <c r="F1691" s="37" t="n">
        <v>0</v>
      </c>
      <c r="G1691" s="37" t="n">
        <v>1</v>
      </c>
      <c r="H1691" s="37" t="n">
        <v>3</v>
      </c>
      <c r="I1691" s="37" t="n">
        <v>0</v>
      </c>
      <c r="J1691" s="40" t="n">
        <f aca="false">IF(C1691=0,"",D1691/C1691)</f>
        <v>0.909090909090909</v>
      </c>
    </row>
    <row r="1692" customFormat="false" ht="15" hidden="false" customHeight="false" outlineLevel="0" collapsed="false">
      <c r="A1692" s="37" t="s">
        <v>766</v>
      </c>
      <c r="B1692" s="37" t="s">
        <v>272</v>
      </c>
      <c r="C1692" s="37" t="n">
        <v>22</v>
      </c>
      <c r="D1692" s="37" t="n">
        <v>19</v>
      </c>
      <c r="E1692" s="37" t="n">
        <v>0</v>
      </c>
      <c r="F1692" s="37" t="n">
        <v>0</v>
      </c>
      <c r="G1692" s="37" t="n">
        <v>0</v>
      </c>
      <c r="H1692" s="37" t="n">
        <v>0</v>
      </c>
      <c r="I1692" s="37" t="n">
        <v>1</v>
      </c>
      <c r="J1692" s="40" t="n">
        <f aca="false">IF(C1692=0,"",D1692/C1692)</f>
        <v>0.863636363636364</v>
      </c>
    </row>
    <row r="1693" customFormat="false" ht="15" hidden="false" customHeight="false" outlineLevel="0" collapsed="false">
      <c r="A1693" s="37" t="s">
        <v>766</v>
      </c>
      <c r="B1693" s="37" t="s">
        <v>273</v>
      </c>
      <c r="C1693" s="37" t="n">
        <v>22</v>
      </c>
      <c r="D1693" s="37" t="n">
        <v>22</v>
      </c>
      <c r="E1693" s="37" t="n">
        <v>2</v>
      </c>
      <c r="F1693" s="37" t="n">
        <v>0</v>
      </c>
      <c r="G1693" s="37" t="n">
        <v>1</v>
      </c>
      <c r="H1693" s="37" t="n">
        <v>3</v>
      </c>
      <c r="I1693" s="37" t="n">
        <v>3</v>
      </c>
      <c r="J1693" s="40" t="n">
        <f aca="false">IF(C1693=0,"",D1693/C1693)</f>
        <v>1</v>
      </c>
    </row>
    <row r="1694" customFormat="false" ht="15" hidden="false" customHeight="false" outlineLevel="0" collapsed="false">
      <c r="A1694" s="37" t="s">
        <v>766</v>
      </c>
      <c r="B1694" s="37" t="s">
        <v>274</v>
      </c>
      <c r="C1694" s="37" t="n">
        <v>22</v>
      </c>
      <c r="D1694" s="37" t="n">
        <v>21</v>
      </c>
      <c r="E1694" s="37" t="n">
        <v>1</v>
      </c>
      <c r="F1694" s="37" t="n">
        <v>0</v>
      </c>
      <c r="G1694" s="37" t="n">
        <v>0</v>
      </c>
      <c r="H1694" s="37" t="n">
        <v>0</v>
      </c>
      <c r="I1694" s="37" t="n">
        <v>0</v>
      </c>
      <c r="J1694" s="40" t="n">
        <f aca="false">IF(C1694=0,"",D1694/C1694)</f>
        <v>0.954545454545455</v>
      </c>
    </row>
    <row r="1695" customFormat="false" ht="15" hidden="false" customHeight="false" outlineLevel="0" collapsed="false">
      <c r="A1695" s="37" t="s">
        <v>766</v>
      </c>
      <c r="B1695" s="37" t="s">
        <v>275</v>
      </c>
      <c r="C1695" s="37" t="n">
        <v>22</v>
      </c>
      <c r="D1695" s="37" t="n">
        <v>20</v>
      </c>
      <c r="E1695" s="37" t="n">
        <v>1</v>
      </c>
      <c r="F1695" s="37" t="n">
        <v>1</v>
      </c>
      <c r="G1695" s="37" t="n">
        <v>0</v>
      </c>
      <c r="H1695" s="37" t="n">
        <v>1</v>
      </c>
      <c r="I1695" s="37" t="n">
        <v>3</v>
      </c>
      <c r="J1695" s="40" t="n">
        <f aca="false">IF(C1695=0,"",D1695/C1695)</f>
        <v>0.909090909090909</v>
      </c>
    </row>
    <row r="1696" customFormat="false" ht="15" hidden="false" customHeight="false" outlineLevel="0" collapsed="false">
      <c r="A1696" s="37" t="s">
        <v>766</v>
      </c>
      <c r="B1696" s="37" t="s">
        <v>276</v>
      </c>
      <c r="C1696" s="37" t="n">
        <v>22</v>
      </c>
      <c r="D1696" s="37" t="n">
        <v>20</v>
      </c>
      <c r="E1696" s="37" t="n">
        <v>1</v>
      </c>
      <c r="F1696" s="37" t="n">
        <v>2</v>
      </c>
      <c r="G1696" s="37" t="n">
        <v>0</v>
      </c>
      <c r="H1696" s="37" t="n">
        <v>3</v>
      </c>
      <c r="I1696" s="37" t="n">
        <v>2</v>
      </c>
      <c r="J1696" s="40" t="n">
        <f aca="false">IF(C1696=0,"",D1696/C1696)</f>
        <v>0.909090909090909</v>
      </c>
    </row>
    <row r="1697" customFormat="false" ht="15" hidden="false" customHeight="false" outlineLevel="0" collapsed="false">
      <c r="A1697" s="37" t="s">
        <v>766</v>
      </c>
      <c r="B1697" s="37" t="s">
        <v>277</v>
      </c>
      <c r="C1697" s="37" t="n">
        <v>22</v>
      </c>
      <c r="D1697" s="37" t="n">
        <v>16</v>
      </c>
      <c r="E1697" s="37" t="n">
        <v>0</v>
      </c>
      <c r="F1697" s="37" t="n">
        <v>0</v>
      </c>
      <c r="G1697" s="37" t="n">
        <v>1</v>
      </c>
      <c r="H1697" s="37" t="n">
        <v>4</v>
      </c>
      <c r="I1697" s="37" t="n">
        <v>3</v>
      </c>
      <c r="J1697" s="40" t="n">
        <f aca="false">IF(C1697=0,"",D1697/C1697)</f>
        <v>0.727272727272727</v>
      </c>
    </row>
    <row r="1698" customFormat="false" ht="15" hidden="false" customHeight="false" outlineLevel="0" collapsed="false">
      <c r="A1698" s="37" t="s">
        <v>766</v>
      </c>
      <c r="B1698" s="37" t="s">
        <v>278</v>
      </c>
      <c r="C1698" s="37" t="n">
        <v>22</v>
      </c>
      <c r="D1698" s="37" t="n">
        <v>19</v>
      </c>
      <c r="E1698" s="37" t="n">
        <v>0</v>
      </c>
      <c r="F1698" s="37" t="n">
        <v>0</v>
      </c>
      <c r="G1698" s="37" t="n">
        <v>1</v>
      </c>
      <c r="H1698" s="37" t="n">
        <v>2</v>
      </c>
      <c r="I1698" s="37" t="n">
        <v>1</v>
      </c>
      <c r="J1698" s="40" t="n">
        <f aca="false">IF(C1698=0,"",D1698/C1698)</f>
        <v>0.863636363636364</v>
      </c>
    </row>
    <row r="1699" customFormat="false" ht="15" hidden="false" customHeight="false" outlineLevel="0" collapsed="false">
      <c r="A1699" s="37" t="s">
        <v>766</v>
      </c>
      <c r="B1699" s="37" t="s">
        <v>279</v>
      </c>
      <c r="C1699" s="37" t="n">
        <v>22</v>
      </c>
      <c r="D1699" s="37" t="n">
        <v>19</v>
      </c>
      <c r="E1699" s="37" t="n">
        <v>0</v>
      </c>
      <c r="F1699" s="37" t="n">
        <v>1</v>
      </c>
      <c r="G1699" s="37" t="n">
        <v>0</v>
      </c>
      <c r="H1699" s="37" t="n">
        <v>2</v>
      </c>
      <c r="I1699" s="37" t="n">
        <v>2</v>
      </c>
      <c r="J1699" s="40" t="n">
        <f aca="false">IF(C1699=0,"",D1699/C1699)</f>
        <v>0.863636363636364</v>
      </c>
    </row>
    <row r="1700" customFormat="false" ht="15" hidden="false" customHeight="false" outlineLevel="0" collapsed="false">
      <c r="A1700" s="37" t="s">
        <v>766</v>
      </c>
      <c r="B1700" s="37" t="s">
        <v>280</v>
      </c>
      <c r="C1700" s="37" t="n">
        <v>22</v>
      </c>
      <c r="D1700" s="37" t="n">
        <v>22</v>
      </c>
      <c r="E1700" s="37" t="n">
        <v>1</v>
      </c>
      <c r="F1700" s="37" t="n">
        <v>0</v>
      </c>
      <c r="G1700" s="37" t="n">
        <v>0</v>
      </c>
      <c r="H1700" s="37" t="n">
        <v>1</v>
      </c>
      <c r="I1700" s="37" t="n">
        <v>0</v>
      </c>
      <c r="J1700" s="40" t="n">
        <f aca="false">IF(C1700=0,"",D1700/C1700)</f>
        <v>1</v>
      </c>
    </row>
    <row r="1701" customFormat="false" ht="15" hidden="false" customHeight="false" outlineLevel="0" collapsed="false">
      <c r="A1701" s="37" t="s">
        <v>766</v>
      </c>
      <c r="B1701" s="37" t="s">
        <v>281</v>
      </c>
      <c r="C1701" s="37" t="n">
        <v>22</v>
      </c>
      <c r="D1701" s="37" t="n">
        <v>21</v>
      </c>
      <c r="E1701" s="37" t="n">
        <v>0</v>
      </c>
      <c r="F1701" s="37" t="n">
        <v>0</v>
      </c>
      <c r="G1701" s="37" t="n">
        <v>0</v>
      </c>
      <c r="H1701" s="37" t="n">
        <v>2</v>
      </c>
      <c r="I1701" s="37" t="n">
        <v>0</v>
      </c>
      <c r="J1701" s="40" t="n">
        <f aca="false">IF(C1701=0,"",D1701/C1701)</f>
        <v>0.954545454545455</v>
      </c>
    </row>
    <row r="1702" customFormat="false" ht="15" hidden="false" customHeight="false" outlineLevel="0" collapsed="false">
      <c r="A1702" s="37" t="s">
        <v>767</v>
      </c>
      <c r="B1702" s="37" t="s">
        <v>270</v>
      </c>
      <c r="C1702" s="37" t="n">
        <v>22</v>
      </c>
      <c r="D1702" s="37" t="n">
        <v>22</v>
      </c>
      <c r="E1702" s="37" t="n">
        <v>0</v>
      </c>
      <c r="F1702" s="37" t="n">
        <v>1</v>
      </c>
      <c r="G1702" s="37" t="n">
        <v>0</v>
      </c>
      <c r="H1702" s="37" t="n">
        <v>0</v>
      </c>
      <c r="I1702" s="37" t="n">
        <v>4</v>
      </c>
      <c r="J1702" s="40" t="n">
        <f aca="false">IF(C1702=0,"",D1702/C1702)</f>
        <v>1</v>
      </c>
    </row>
    <row r="1703" customFormat="false" ht="15" hidden="false" customHeight="false" outlineLevel="0" collapsed="false">
      <c r="A1703" s="37" t="s">
        <v>767</v>
      </c>
      <c r="B1703" s="37" t="s">
        <v>271</v>
      </c>
      <c r="C1703" s="37" t="n">
        <v>22</v>
      </c>
      <c r="D1703" s="37" t="n">
        <v>21</v>
      </c>
      <c r="E1703" s="37" t="n">
        <v>0</v>
      </c>
      <c r="F1703" s="37" t="n">
        <v>1</v>
      </c>
      <c r="G1703" s="37" t="n">
        <v>0</v>
      </c>
      <c r="H1703" s="37" t="n">
        <v>1</v>
      </c>
      <c r="I1703" s="37" t="n">
        <v>7</v>
      </c>
      <c r="J1703" s="40" t="n">
        <f aca="false">IF(C1703=0,"",D1703/C1703)</f>
        <v>0.954545454545455</v>
      </c>
    </row>
    <row r="1704" customFormat="false" ht="15" hidden="false" customHeight="false" outlineLevel="0" collapsed="false">
      <c r="A1704" s="37" t="s">
        <v>767</v>
      </c>
      <c r="B1704" s="37" t="s">
        <v>272</v>
      </c>
      <c r="C1704" s="37" t="n">
        <v>22</v>
      </c>
      <c r="D1704" s="37" t="n">
        <v>21</v>
      </c>
      <c r="E1704" s="37" t="n">
        <v>0</v>
      </c>
      <c r="F1704" s="37" t="n">
        <v>0</v>
      </c>
      <c r="G1704" s="37" t="n">
        <v>1</v>
      </c>
      <c r="H1704" s="37" t="n">
        <v>2</v>
      </c>
      <c r="I1704" s="37" t="n">
        <v>8</v>
      </c>
      <c r="J1704" s="40" t="n">
        <f aca="false">IF(C1704=0,"",D1704/C1704)</f>
        <v>0.954545454545455</v>
      </c>
    </row>
    <row r="1705" customFormat="false" ht="15" hidden="false" customHeight="false" outlineLevel="0" collapsed="false">
      <c r="A1705" s="37" t="s">
        <v>767</v>
      </c>
      <c r="B1705" s="37" t="s">
        <v>273</v>
      </c>
      <c r="C1705" s="37" t="n">
        <v>22</v>
      </c>
      <c r="D1705" s="37" t="n">
        <v>21</v>
      </c>
      <c r="E1705" s="37" t="n">
        <v>0</v>
      </c>
      <c r="F1705" s="37" t="n">
        <v>1</v>
      </c>
      <c r="G1705" s="37" t="n">
        <v>0</v>
      </c>
      <c r="H1705" s="37" t="n">
        <v>1</v>
      </c>
      <c r="I1705" s="37" t="n">
        <v>0</v>
      </c>
      <c r="J1705" s="40" t="n">
        <f aca="false">IF(C1705=0,"",D1705/C1705)</f>
        <v>0.954545454545455</v>
      </c>
    </row>
    <row r="1706" customFormat="false" ht="15" hidden="false" customHeight="false" outlineLevel="0" collapsed="false">
      <c r="A1706" s="37" t="s">
        <v>767</v>
      </c>
      <c r="B1706" s="37" t="s">
        <v>274</v>
      </c>
      <c r="C1706" s="37" t="n">
        <v>22</v>
      </c>
      <c r="D1706" s="37" t="n">
        <v>21</v>
      </c>
      <c r="E1706" s="37" t="n">
        <v>0</v>
      </c>
      <c r="F1706" s="37" t="n">
        <v>0</v>
      </c>
      <c r="G1706" s="37" t="n">
        <v>0</v>
      </c>
      <c r="H1706" s="37" t="n">
        <v>2</v>
      </c>
      <c r="I1706" s="37" t="n">
        <v>14</v>
      </c>
      <c r="J1706" s="40" t="n">
        <f aca="false">IF(C1706=0,"",D1706/C1706)</f>
        <v>0.954545454545455</v>
      </c>
    </row>
    <row r="1707" customFormat="false" ht="15" hidden="false" customHeight="false" outlineLevel="0" collapsed="false">
      <c r="A1707" s="37" t="s">
        <v>767</v>
      </c>
      <c r="B1707" s="37" t="s">
        <v>275</v>
      </c>
      <c r="C1707" s="37" t="n">
        <v>22</v>
      </c>
      <c r="D1707" s="37" t="n">
        <v>19</v>
      </c>
      <c r="E1707" s="37" t="n">
        <v>0</v>
      </c>
      <c r="F1707" s="37" t="n">
        <v>1</v>
      </c>
      <c r="G1707" s="37" t="n">
        <v>1</v>
      </c>
      <c r="H1707" s="37" t="n">
        <v>1</v>
      </c>
      <c r="I1707" s="37" t="n">
        <v>18</v>
      </c>
      <c r="J1707" s="40" t="n">
        <f aca="false">IF(C1707=0,"",D1707/C1707)</f>
        <v>0.863636363636364</v>
      </c>
    </row>
    <row r="1708" customFormat="false" ht="15" hidden="false" customHeight="false" outlineLevel="0" collapsed="false">
      <c r="A1708" s="37" t="s">
        <v>767</v>
      </c>
      <c r="B1708" s="37" t="s">
        <v>276</v>
      </c>
      <c r="C1708" s="37" t="n">
        <v>22</v>
      </c>
      <c r="D1708" s="37" t="n">
        <v>21</v>
      </c>
      <c r="E1708" s="37" t="n">
        <v>0</v>
      </c>
      <c r="F1708" s="37" t="n">
        <v>1</v>
      </c>
      <c r="G1708" s="37" t="n">
        <v>1</v>
      </c>
      <c r="H1708" s="37" t="n">
        <v>3</v>
      </c>
      <c r="I1708" s="37" t="n">
        <v>5</v>
      </c>
      <c r="J1708" s="40" t="n">
        <f aca="false">IF(C1708=0,"",D1708/C1708)</f>
        <v>0.954545454545455</v>
      </c>
    </row>
    <row r="1709" customFormat="false" ht="15" hidden="false" customHeight="false" outlineLevel="0" collapsed="false">
      <c r="A1709" s="37" t="s">
        <v>767</v>
      </c>
      <c r="B1709" s="37" t="s">
        <v>277</v>
      </c>
      <c r="C1709" s="37" t="n">
        <v>22</v>
      </c>
      <c r="D1709" s="37" t="n">
        <v>18</v>
      </c>
      <c r="E1709" s="37" t="n">
        <v>0</v>
      </c>
      <c r="F1709" s="37" t="n">
        <v>0</v>
      </c>
      <c r="G1709" s="37" t="n">
        <v>0</v>
      </c>
      <c r="H1709" s="37" t="n">
        <v>3</v>
      </c>
      <c r="I1709" s="37" t="n">
        <v>16</v>
      </c>
      <c r="J1709" s="40" t="n">
        <f aca="false">IF(C1709=0,"",D1709/C1709)</f>
        <v>0.818181818181818</v>
      </c>
    </row>
    <row r="1710" customFormat="false" ht="15" hidden="false" customHeight="false" outlineLevel="0" collapsed="false">
      <c r="A1710" s="37" t="s">
        <v>767</v>
      </c>
      <c r="B1710" s="37" t="s">
        <v>278</v>
      </c>
      <c r="C1710" s="37" t="n">
        <v>22</v>
      </c>
      <c r="D1710" s="37" t="n">
        <v>21</v>
      </c>
      <c r="E1710" s="37" t="n">
        <v>0</v>
      </c>
      <c r="F1710" s="37" t="n">
        <v>0</v>
      </c>
      <c r="G1710" s="37" t="n">
        <v>0</v>
      </c>
      <c r="H1710" s="37" t="n">
        <v>3</v>
      </c>
      <c r="I1710" s="37" t="n">
        <v>14</v>
      </c>
      <c r="J1710" s="40" t="n">
        <f aca="false">IF(C1710=0,"",D1710/C1710)</f>
        <v>0.954545454545455</v>
      </c>
    </row>
    <row r="1711" customFormat="false" ht="15" hidden="false" customHeight="false" outlineLevel="0" collapsed="false">
      <c r="A1711" s="37" t="s">
        <v>767</v>
      </c>
      <c r="B1711" s="37" t="s">
        <v>279</v>
      </c>
      <c r="C1711" s="37" t="n">
        <v>22</v>
      </c>
      <c r="D1711" s="37" t="n">
        <v>21</v>
      </c>
      <c r="E1711" s="37" t="n">
        <v>0</v>
      </c>
      <c r="F1711" s="37" t="n">
        <v>0</v>
      </c>
      <c r="G1711" s="37" t="n">
        <v>1</v>
      </c>
      <c r="H1711" s="37" t="n">
        <v>0</v>
      </c>
      <c r="I1711" s="37" t="n">
        <v>25</v>
      </c>
      <c r="J1711" s="40" t="n">
        <f aca="false">IF(C1711=0,"",D1711/C1711)</f>
        <v>0.954545454545455</v>
      </c>
    </row>
    <row r="1712" customFormat="false" ht="15" hidden="false" customHeight="false" outlineLevel="0" collapsed="false">
      <c r="A1712" s="37" t="s">
        <v>767</v>
      </c>
      <c r="B1712" s="37" t="s">
        <v>280</v>
      </c>
      <c r="C1712" s="37" t="n">
        <v>22</v>
      </c>
      <c r="D1712" s="37" t="n">
        <v>20</v>
      </c>
      <c r="E1712" s="37" t="n">
        <v>0</v>
      </c>
      <c r="F1712" s="37" t="n">
        <v>1</v>
      </c>
      <c r="G1712" s="37" t="n">
        <v>0</v>
      </c>
      <c r="H1712" s="37" t="n">
        <v>0</v>
      </c>
      <c r="I1712" s="37" t="n">
        <v>14</v>
      </c>
      <c r="J1712" s="40" t="n">
        <f aca="false">IF(C1712=0,"",D1712/C1712)</f>
        <v>0.909090909090909</v>
      </c>
    </row>
    <row r="1713" customFormat="false" ht="15" hidden="false" customHeight="false" outlineLevel="0" collapsed="false">
      <c r="A1713" s="37" t="s">
        <v>767</v>
      </c>
      <c r="B1713" s="37" t="s">
        <v>281</v>
      </c>
      <c r="C1713" s="37" t="n">
        <v>22</v>
      </c>
      <c r="D1713" s="37" t="n">
        <v>20</v>
      </c>
      <c r="E1713" s="37" t="n">
        <v>0</v>
      </c>
      <c r="F1713" s="37" t="n">
        <v>0</v>
      </c>
      <c r="G1713" s="37" t="n">
        <v>0</v>
      </c>
      <c r="H1713" s="37" t="n">
        <v>1</v>
      </c>
      <c r="I1713" s="37" t="n">
        <v>25</v>
      </c>
      <c r="J1713" s="40" t="n">
        <f aca="false">IF(C1713=0,"",D1713/C1713)</f>
        <v>0.909090909090909</v>
      </c>
    </row>
    <row r="1714" customFormat="false" ht="15" hidden="false" customHeight="false" outlineLevel="0" collapsed="false">
      <c r="A1714" s="37" t="s">
        <v>768</v>
      </c>
      <c r="B1714" s="37" t="s">
        <v>273</v>
      </c>
      <c r="C1714" s="37" t="n">
        <v>22</v>
      </c>
      <c r="D1714" s="37" t="n">
        <v>19</v>
      </c>
      <c r="E1714" s="37" t="n">
        <v>2</v>
      </c>
      <c r="F1714" s="37" t="n">
        <v>1</v>
      </c>
      <c r="G1714" s="37" t="n">
        <v>0</v>
      </c>
      <c r="H1714" s="37" t="n">
        <v>4</v>
      </c>
      <c r="I1714" s="37" t="n">
        <v>0</v>
      </c>
      <c r="J1714" s="40" t="n">
        <f aca="false">IF(C1714=0,"",D1714/C1714)</f>
        <v>0.863636363636364</v>
      </c>
    </row>
    <row r="1715" customFormat="false" ht="15" hidden="false" customHeight="false" outlineLevel="0" collapsed="false">
      <c r="A1715" s="37" t="s">
        <v>768</v>
      </c>
      <c r="B1715" s="37" t="s">
        <v>274</v>
      </c>
      <c r="C1715" s="37" t="n">
        <v>22</v>
      </c>
      <c r="D1715" s="37" t="n">
        <v>19</v>
      </c>
      <c r="E1715" s="37" t="n">
        <v>2</v>
      </c>
      <c r="F1715" s="37" t="n">
        <v>0</v>
      </c>
      <c r="G1715" s="37" t="n">
        <v>0</v>
      </c>
      <c r="H1715" s="37" t="n">
        <v>2</v>
      </c>
      <c r="I1715" s="37" t="n">
        <v>1</v>
      </c>
      <c r="J1715" s="40" t="n">
        <f aca="false">IF(C1715=0,"",D1715/C1715)</f>
        <v>0.863636363636364</v>
      </c>
    </row>
    <row r="1716" customFormat="false" ht="15" hidden="false" customHeight="false" outlineLevel="0" collapsed="false">
      <c r="A1716" s="37" t="s">
        <v>768</v>
      </c>
      <c r="B1716" s="37" t="s">
        <v>275</v>
      </c>
      <c r="C1716" s="37" t="n">
        <v>22</v>
      </c>
      <c r="D1716" s="37" t="n">
        <v>17</v>
      </c>
      <c r="E1716" s="37" t="n">
        <v>1</v>
      </c>
      <c r="F1716" s="37" t="n">
        <v>0</v>
      </c>
      <c r="G1716" s="37" t="n">
        <v>1</v>
      </c>
      <c r="H1716" s="37" t="n">
        <v>1</v>
      </c>
      <c r="I1716" s="37" t="n">
        <v>5</v>
      </c>
      <c r="J1716" s="40" t="n">
        <f aca="false">IF(C1716=0,"",D1716/C1716)</f>
        <v>0.772727272727273</v>
      </c>
    </row>
    <row r="1717" customFormat="false" ht="15" hidden="false" customHeight="false" outlineLevel="0" collapsed="false">
      <c r="A1717" s="37" t="s">
        <v>768</v>
      </c>
      <c r="B1717" s="37" t="s">
        <v>276</v>
      </c>
      <c r="C1717" s="37" t="n">
        <v>22</v>
      </c>
      <c r="D1717" s="37" t="n">
        <v>17</v>
      </c>
      <c r="E1717" s="37" t="n">
        <v>1</v>
      </c>
      <c r="F1717" s="37" t="n">
        <v>1</v>
      </c>
      <c r="G1717" s="37" t="n">
        <v>1</v>
      </c>
      <c r="H1717" s="37" t="n">
        <v>2</v>
      </c>
      <c r="I1717" s="37" t="n">
        <v>2</v>
      </c>
      <c r="J1717" s="40" t="n">
        <f aca="false">IF(C1717=0,"",D1717/C1717)</f>
        <v>0.772727272727273</v>
      </c>
    </row>
    <row r="1718" customFormat="false" ht="15" hidden="false" customHeight="false" outlineLevel="0" collapsed="false">
      <c r="A1718" s="37" t="s">
        <v>768</v>
      </c>
      <c r="B1718" s="37" t="s">
        <v>277</v>
      </c>
      <c r="C1718" s="37" t="n">
        <v>22</v>
      </c>
      <c r="D1718" s="37" t="n">
        <v>18</v>
      </c>
      <c r="E1718" s="37" t="n">
        <v>0</v>
      </c>
      <c r="F1718" s="37" t="n">
        <v>1</v>
      </c>
      <c r="G1718" s="37" t="n">
        <v>2</v>
      </c>
      <c r="H1718" s="37" t="n">
        <v>0</v>
      </c>
      <c r="I1718" s="37" t="n">
        <v>1</v>
      </c>
      <c r="J1718" s="40" t="n">
        <f aca="false">IF(C1718=0,"",D1718/C1718)</f>
        <v>0.818181818181818</v>
      </c>
    </row>
    <row r="1719" customFormat="false" ht="15" hidden="false" customHeight="false" outlineLevel="0" collapsed="false">
      <c r="A1719" s="37" t="s">
        <v>768</v>
      </c>
      <c r="B1719" s="37" t="s">
        <v>278</v>
      </c>
      <c r="C1719" s="37" t="n">
        <v>22</v>
      </c>
      <c r="D1719" s="37" t="n">
        <v>17</v>
      </c>
      <c r="E1719" s="37" t="n">
        <v>0</v>
      </c>
      <c r="F1719" s="37" t="n">
        <v>0</v>
      </c>
      <c r="G1719" s="37" t="n">
        <v>0</v>
      </c>
      <c r="H1719" s="37" t="n">
        <v>2</v>
      </c>
      <c r="I1719" s="37" t="n">
        <v>5</v>
      </c>
      <c r="J1719" s="40" t="n">
        <f aca="false">IF(C1719=0,"",D1719/C1719)</f>
        <v>0.772727272727273</v>
      </c>
    </row>
    <row r="1720" customFormat="false" ht="15" hidden="false" customHeight="false" outlineLevel="0" collapsed="false">
      <c r="A1720" s="37" t="s">
        <v>768</v>
      </c>
      <c r="B1720" s="37" t="s">
        <v>279</v>
      </c>
      <c r="C1720" s="37" t="n">
        <v>22</v>
      </c>
      <c r="D1720" s="37" t="n">
        <v>20</v>
      </c>
      <c r="E1720" s="37" t="n">
        <v>1</v>
      </c>
      <c r="F1720" s="37" t="n">
        <v>0</v>
      </c>
      <c r="G1720" s="37" t="n">
        <v>0</v>
      </c>
      <c r="H1720" s="37" t="n">
        <v>0</v>
      </c>
      <c r="I1720" s="37" t="n">
        <v>3</v>
      </c>
      <c r="J1720" s="40" t="n">
        <f aca="false">IF(C1720=0,"",D1720/C1720)</f>
        <v>0.909090909090909</v>
      </c>
    </row>
    <row r="1721" customFormat="false" ht="15" hidden="false" customHeight="false" outlineLevel="0" collapsed="false">
      <c r="A1721" s="37" t="s">
        <v>768</v>
      </c>
      <c r="B1721" s="37" t="s">
        <v>280</v>
      </c>
      <c r="C1721" s="37" t="n">
        <v>22</v>
      </c>
      <c r="D1721" s="37" t="n">
        <v>20</v>
      </c>
      <c r="E1721" s="37" t="n">
        <v>0</v>
      </c>
      <c r="F1721" s="37" t="n">
        <v>1</v>
      </c>
      <c r="G1721" s="37" t="n">
        <v>0</v>
      </c>
      <c r="H1721" s="37" t="n">
        <v>4</v>
      </c>
      <c r="I1721" s="37" t="n">
        <v>2</v>
      </c>
      <c r="J1721" s="40" t="n">
        <f aca="false">IF(C1721=0,"",D1721/C1721)</f>
        <v>0.909090909090909</v>
      </c>
    </row>
    <row r="1722" customFormat="false" ht="15" hidden="false" customHeight="false" outlineLevel="0" collapsed="false">
      <c r="A1722" s="37" t="s">
        <v>768</v>
      </c>
      <c r="B1722" s="37" t="s">
        <v>281</v>
      </c>
      <c r="C1722" s="37" t="n">
        <v>22</v>
      </c>
      <c r="D1722" s="37" t="n">
        <v>21</v>
      </c>
      <c r="E1722" s="37" t="n">
        <v>3</v>
      </c>
      <c r="F1722" s="37" t="n">
        <v>0</v>
      </c>
      <c r="G1722" s="37" t="n">
        <v>2</v>
      </c>
      <c r="H1722" s="37" t="n">
        <v>3</v>
      </c>
      <c r="I1722" s="37" t="n">
        <v>0</v>
      </c>
      <c r="J1722" s="40" t="n">
        <f aca="false">IF(C1722=0,"",D1722/C1722)</f>
        <v>0.954545454545455</v>
      </c>
    </row>
    <row r="1723" customFormat="false" ht="15" hidden="false" customHeight="false" outlineLevel="0" collapsed="false">
      <c r="A1723" s="37" t="s">
        <v>769</v>
      </c>
      <c r="B1723" s="37" t="s">
        <v>270</v>
      </c>
      <c r="C1723" s="37" t="n">
        <v>22</v>
      </c>
      <c r="D1723" s="37" t="n">
        <v>20</v>
      </c>
      <c r="E1723" s="37" t="n">
        <v>0</v>
      </c>
      <c r="F1723" s="37" t="n">
        <v>1</v>
      </c>
      <c r="G1723" s="37" t="n">
        <v>0</v>
      </c>
      <c r="H1723" s="37" t="n">
        <v>1</v>
      </c>
      <c r="I1723" s="37" t="n">
        <v>9</v>
      </c>
      <c r="J1723" s="40" t="n">
        <f aca="false">IF(C1723=0,"",D1723/C1723)</f>
        <v>0.909090909090909</v>
      </c>
    </row>
    <row r="1724" customFormat="false" ht="15" hidden="false" customHeight="false" outlineLevel="0" collapsed="false">
      <c r="A1724" s="37" t="s">
        <v>769</v>
      </c>
      <c r="B1724" s="37" t="s">
        <v>271</v>
      </c>
      <c r="C1724" s="37" t="n">
        <v>22</v>
      </c>
      <c r="D1724" s="37" t="n">
        <v>20</v>
      </c>
      <c r="E1724" s="37" t="n">
        <v>1</v>
      </c>
      <c r="F1724" s="37" t="n">
        <v>4</v>
      </c>
      <c r="G1724" s="37" t="n">
        <v>0</v>
      </c>
      <c r="H1724" s="37" t="n">
        <v>2</v>
      </c>
      <c r="I1724" s="37" t="n">
        <v>3</v>
      </c>
      <c r="J1724" s="40" t="n">
        <f aca="false">IF(C1724=0,"",D1724/C1724)</f>
        <v>0.909090909090909</v>
      </c>
    </row>
    <row r="1725" customFormat="false" ht="15" hidden="false" customHeight="false" outlineLevel="0" collapsed="false">
      <c r="A1725" s="37" t="s">
        <v>769</v>
      </c>
      <c r="B1725" s="37" t="s">
        <v>272</v>
      </c>
      <c r="C1725" s="37" t="n">
        <v>22</v>
      </c>
      <c r="D1725" s="37" t="n">
        <v>19</v>
      </c>
      <c r="E1725" s="37" t="n">
        <v>1</v>
      </c>
      <c r="F1725" s="37" t="n">
        <v>1</v>
      </c>
      <c r="G1725" s="37" t="n">
        <v>0</v>
      </c>
      <c r="H1725" s="37" t="n">
        <v>3</v>
      </c>
      <c r="I1725" s="37" t="n">
        <v>7</v>
      </c>
      <c r="J1725" s="40" t="n">
        <f aca="false">IF(C1725=0,"",D1725/C1725)</f>
        <v>0.863636363636364</v>
      </c>
    </row>
    <row r="1726" customFormat="false" ht="15" hidden="false" customHeight="false" outlineLevel="0" collapsed="false">
      <c r="A1726" s="37" t="s">
        <v>769</v>
      </c>
      <c r="B1726" s="37" t="s">
        <v>273</v>
      </c>
      <c r="C1726" s="37" t="n">
        <v>22</v>
      </c>
      <c r="D1726" s="37" t="n">
        <v>17</v>
      </c>
      <c r="E1726" s="37" t="n">
        <v>1</v>
      </c>
      <c r="F1726" s="37" t="n">
        <v>0</v>
      </c>
      <c r="G1726" s="37" t="n">
        <v>0</v>
      </c>
      <c r="H1726" s="37" t="n">
        <v>1</v>
      </c>
      <c r="I1726" s="37" t="n">
        <v>5</v>
      </c>
      <c r="J1726" s="40" t="n">
        <f aca="false">IF(C1726=0,"",D1726/C1726)</f>
        <v>0.772727272727273</v>
      </c>
    </row>
    <row r="1727" customFormat="false" ht="15" hidden="false" customHeight="false" outlineLevel="0" collapsed="false">
      <c r="A1727" s="37" t="s">
        <v>769</v>
      </c>
      <c r="B1727" s="37" t="s">
        <v>274</v>
      </c>
      <c r="C1727" s="37" t="n">
        <v>22</v>
      </c>
      <c r="D1727" s="37" t="n">
        <v>21</v>
      </c>
      <c r="E1727" s="37" t="n">
        <v>0</v>
      </c>
      <c r="F1727" s="37" t="n">
        <v>0</v>
      </c>
      <c r="G1727" s="37" t="n">
        <v>0</v>
      </c>
      <c r="H1727" s="37" t="n">
        <v>2</v>
      </c>
      <c r="I1727" s="37" t="n">
        <v>10</v>
      </c>
      <c r="J1727" s="40" t="n">
        <f aca="false">IF(C1727=0,"",D1727/C1727)</f>
        <v>0.954545454545455</v>
      </c>
    </row>
    <row r="1728" customFormat="false" ht="15" hidden="false" customHeight="false" outlineLevel="0" collapsed="false">
      <c r="A1728" s="37" t="s">
        <v>769</v>
      </c>
      <c r="B1728" s="37" t="s">
        <v>275</v>
      </c>
      <c r="C1728" s="37" t="n">
        <v>22</v>
      </c>
      <c r="D1728" s="37" t="n">
        <v>22</v>
      </c>
      <c r="E1728" s="37" t="n">
        <v>0</v>
      </c>
      <c r="F1728" s="37" t="n">
        <v>0</v>
      </c>
      <c r="G1728" s="37" t="n">
        <v>0</v>
      </c>
      <c r="H1728" s="37" t="n">
        <v>0</v>
      </c>
      <c r="I1728" s="37" t="n">
        <v>6</v>
      </c>
      <c r="J1728" s="40" t="n">
        <f aca="false">IF(C1728=0,"",D1728/C1728)</f>
        <v>1</v>
      </c>
    </row>
    <row r="1729" customFormat="false" ht="15" hidden="false" customHeight="false" outlineLevel="0" collapsed="false">
      <c r="A1729" s="37" t="s">
        <v>769</v>
      </c>
      <c r="B1729" s="37" t="s">
        <v>276</v>
      </c>
      <c r="C1729" s="37" t="n">
        <v>22</v>
      </c>
      <c r="D1729" s="37" t="n">
        <v>21</v>
      </c>
      <c r="E1729" s="37" t="n">
        <v>1</v>
      </c>
      <c r="F1729" s="37" t="n">
        <v>1</v>
      </c>
      <c r="G1729" s="37" t="n">
        <v>3</v>
      </c>
      <c r="H1729" s="37" t="n">
        <v>2</v>
      </c>
      <c r="I1729" s="37" t="n">
        <v>13</v>
      </c>
      <c r="J1729" s="40" t="n">
        <f aca="false">IF(C1729=0,"",D1729/C1729)</f>
        <v>0.954545454545455</v>
      </c>
    </row>
    <row r="1730" customFormat="false" ht="15" hidden="false" customHeight="false" outlineLevel="0" collapsed="false">
      <c r="A1730" s="37" t="s">
        <v>769</v>
      </c>
      <c r="B1730" s="37" t="s">
        <v>277</v>
      </c>
      <c r="C1730" s="37" t="n">
        <v>22</v>
      </c>
      <c r="D1730" s="37" t="n">
        <v>21</v>
      </c>
      <c r="E1730" s="37" t="n">
        <v>0</v>
      </c>
      <c r="F1730" s="37" t="n">
        <v>0</v>
      </c>
      <c r="G1730" s="37" t="n">
        <v>0</v>
      </c>
      <c r="H1730" s="37" t="n">
        <v>2</v>
      </c>
      <c r="I1730" s="37" t="n">
        <v>6</v>
      </c>
      <c r="J1730" s="40" t="n">
        <f aca="false">IF(C1730=0,"",D1730/C1730)</f>
        <v>0.954545454545455</v>
      </c>
    </row>
    <row r="1731" customFormat="false" ht="15" hidden="false" customHeight="false" outlineLevel="0" collapsed="false">
      <c r="A1731" s="37" t="s">
        <v>769</v>
      </c>
      <c r="B1731" s="37" t="s">
        <v>278</v>
      </c>
      <c r="C1731" s="37" t="n">
        <v>22</v>
      </c>
      <c r="D1731" s="37" t="n">
        <v>19</v>
      </c>
      <c r="E1731" s="37" t="n">
        <v>1</v>
      </c>
      <c r="F1731" s="37" t="n">
        <v>1</v>
      </c>
      <c r="G1731" s="37" t="n">
        <v>1</v>
      </c>
      <c r="H1731" s="37" t="n">
        <v>1</v>
      </c>
      <c r="I1731" s="37" t="n">
        <v>11</v>
      </c>
      <c r="J1731" s="40" t="n">
        <f aca="false">IF(C1731=0,"",D1731/C1731)</f>
        <v>0.863636363636364</v>
      </c>
    </row>
    <row r="1732" customFormat="false" ht="15" hidden="false" customHeight="false" outlineLevel="0" collapsed="false">
      <c r="A1732" s="37" t="s">
        <v>769</v>
      </c>
      <c r="B1732" s="37" t="s">
        <v>279</v>
      </c>
      <c r="C1732" s="37" t="n">
        <v>22</v>
      </c>
      <c r="D1732" s="37" t="n">
        <v>21</v>
      </c>
      <c r="E1732" s="37" t="n">
        <v>0</v>
      </c>
      <c r="F1732" s="37" t="n">
        <v>1</v>
      </c>
      <c r="G1732" s="37" t="n">
        <v>0</v>
      </c>
      <c r="H1732" s="37" t="n">
        <v>2</v>
      </c>
      <c r="I1732" s="37" t="n">
        <v>13</v>
      </c>
      <c r="J1732" s="40" t="n">
        <f aca="false">IF(C1732=0,"",D1732/C1732)</f>
        <v>0.954545454545455</v>
      </c>
    </row>
    <row r="1733" customFormat="false" ht="15" hidden="false" customHeight="false" outlineLevel="0" collapsed="false">
      <c r="A1733" s="37" t="s">
        <v>769</v>
      </c>
      <c r="B1733" s="37" t="s">
        <v>280</v>
      </c>
      <c r="C1733" s="37" t="n">
        <v>22</v>
      </c>
      <c r="D1733" s="37" t="n">
        <v>19</v>
      </c>
      <c r="E1733" s="37" t="n">
        <v>3</v>
      </c>
      <c r="F1733" s="37" t="n">
        <v>1</v>
      </c>
      <c r="G1733" s="37" t="n">
        <v>0</v>
      </c>
      <c r="H1733" s="37" t="n">
        <v>0</v>
      </c>
      <c r="I1733" s="37" t="n">
        <v>18</v>
      </c>
      <c r="J1733" s="40" t="n">
        <f aca="false">IF(C1733=0,"",D1733/C1733)</f>
        <v>0.863636363636364</v>
      </c>
    </row>
    <row r="1734" customFormat="false" ht="15" hidden="false" customHeight="false" outlineLevel="0" collapsed="false">
      <c r="A1734" s="37" t="s">
        <v>769</v>
      </c>
      <c r="B1734" s="37" t="s">
        <v>281</v>
      </c>
      <c r="C1734" s="37" t="n">
        <v>22</v>
      </c>
      <c r="D1734" s="37" t="n">
        <v>19</v>
      </c>
      <c r="E1734" s="37" t="n">
        <v>1</v>
      </c>
      <c r="F1734" s="37" t="n">
        <v>1</v>
      </c>
      <c r="G1734" s="37" t="n">
        <v>1</v>
      </c>
      <c r="H1734" s="37" t="n">
        <v>1</v>
      </c>
      <c r="I1734" s="37" t="n">
        <v>8</v>
      </c>
      <c r="J1734" s="40" t="n">
        <f aca="false">IF(C1734=0,"",D1734/C1734)</f>
        <v>0.863636363636364</v>
      </c>
    </row>
    <row r="1735" customFormat="false" ht="15" hidden="false" customHeight="false" outlineLevel="0" collapsed="false">
      <c r="A1735" s="37" t="s">
        <v>770</v>
      </c>
      <c r="B1735" s="37" t="s">
        <v>275</v>
      </c>
      <c r="C1735" s="37" t="n">
        <v>22</v>
      </c>
      <c r="D1735" s="37" t="n">
        <v>21</v>
      </c>
      <c r="E1735" s="37" t="n">
        <v>1</v>
      </c>
      <c r="F1735" s="37" t="n">
        <v>0</v>
      </c>
      <c r="G1735" s="37" t="n">
        <v>0</v>
      </c>
      <c r="H1735" s="37" t="n">
        <v>2</v>
      </c>
      <c r="I1735" s="37" t="n">
        <v>13</v>
      </c>
      <c r="J1735" s="40" t="n">
        <f aca="false">IF(C1735=0,"",D1735/C1735)</f>
        <v>0.954545454545455</v>
      </c>
    </row>
    <row r="1736" customFormat="false" ht="15" hidden="false" customHeight="false" outlineLevel="0" collapsed="false">
      <c r="A1736" s="37" t="s">
        <v>770</v>
      </c>
      <c r="B1736" s="37" t="s">
        <v>276</v>
      </c>
      <c r="C1736" s="37" t="n">
        <v>22</v>
      </c>
      <c r="D1736" s="37" t="n">
        <v>22</v>
      </c>
      <c r="E1736" s="37" t="n">
        <v>1</v>
      </c>
      <c r="F1736" s="37" t="n">
        <v>2</v>
      </c>
      <c r="G1736" s="37" t="n">
        <v>0</v>
      </c>
      <c r="H1736" s="37" t="n">
        <v>0</v>
      </c>
      <c r="I1736" s="37" t="n">
        <v>29</v>
      </c>
      <c r="J1736" s="40" t="n">
        <f aca="false">IF(C1736=0,"",D1736/C1736)</f>
        <v>1</v>
      </c>
    </row>
    <row r="1737" customFormat="false" ht="15" hidden="false" customHeight="false" outlineLevel="0" collapsed="false">
      <c r="A1737" s="37" t="s">
        <v>770</v>
      </c>
      <c r="B1737" s="37" t="s">
        <v>277</v>
      </c>
      <c r="C1737" s="37" t="n">
        <v>22</v>
      </c>
      <c r="D1737" s="37" t="n">
        <v>20</v>
      </c>
      <c r="E1737" s="37" t="n">
        <v>0</v>
      </c>
      <c r="F1737" s="37" t="n">
        <v>0</v>
      </c>
      <c r="G1737" s="37" t="n">
        <v>0</v>
      </c>
      <c r="H1737" s="37" t="n">
        <v>0</v>
      </c>
      <c r="I1737" s="37" t="n">
        <v>22</v>
      </c>
      <c r="J1737" s="40" t="n">
        <f aca="false">IF(C1737=0,"",D1737/C1737)</f>
        <v>0.909090909090909</v>
      </c>
    </row>
    <row r="1738" customFormat="false" ht="15" hidden="false" customHeight="false" outlineLevel="0" collapsed="false">
      <c r="A1738" s="37" t="s">
        <v>770</v>
      </c>
      <c r="B1738" s="37" t="s">
        <v>278</v>
      </c>
      <c r="C1738" s="37" t="n">
        <v>22</v>
      </c>
      <c r="D1738" s="37" t="n">
        <v>20</v>
      </c>
      <c r="E1738" s="37" t="n">
        <v>0</v>
      </c>
      <c r="F1738" s="37" t="n">
        <v>0</v>
      </c>
      <c r="G1738" s="37" t="n">
        <v>0</v>
      </c>
      <c r="H1738" s="37" t="n">
        <v>3</v>
      </c>
      <c r="I1738" s="37" t="n">
        <v>3</v>
      </c>
      <c r="J1738" s="40" t="n">
        <f aca="false">IF(C1738=0,"",D1738/C1738)</f>
        <v>0.909090909090909</v>
      </c>
    </row>
    <row r="1739" customFormat="false" ht="15" hidden="false" customHeight="false" outlineLevel="0" collapsed="false">
      <c r="A1739" s="37" t="s">
        <v>770</v>
      </c>
      <c r="B1739" s="37" t="s">
        <v>279</v>
      </c>
      <c r="C1739" s="37" t="n">
        <v>22</v>
      </c>
      <c r="D1739" s="37" t="n">
        <v>21</v>
      </c>
      <c r="E1739" s="37" t="n">
        <v>1</v>
      </c>
      <c r="F1739" s="37" t="n">
        <v>0</v>
      </c>
      <c r="G1739" s="37" t="n">
        <v>1</v>
      </c>
      <c r="H1739" s="37" t="n">
        <v>2</v>
      </c>
      <c r="I1739" s="37" t="n">
        <v>4</v>
      </c>
      <c r="J1739" s="40" t="n">
        <f aca="false">IF(C1739=0,"",D1739/C1739)</f>
        <v>0.954545454545455</v>
      </c>
    </row>
    <row r="1740" customFormat="false" ht="15" hidden="false" customHeight="false" outlineLevel="0" collapsed="false">
      <c r="A1740" s="37" t="s">
        <v>770</v>
      </c>
      <c r="B1740" s="37" t="s">
        <v>280</v>
      </c>
      <c r="C1740" s="37" t="n">
        <v>22</v>
      </c>
      <c r="D1740" s="37" t="n">
        <v>21</v>
      </c>
      <c r="E1740" s="37" t="n">
        <v>3</v>
      </c>
      <c r="F1740" s="37" t="n">
        <v>0</v>
      </c>
      <c r="G1740" s="37" t="n">
        <v>0</v>
      </c>
      <c r="H1740" s="37" t="n">
        <v>1</v>
      </c>
      <c r="I1740" s="37" t="n">
        <v>25</v>
      </c>
      <c r="J1740" s="40" t="n">
        <f aca="false">IF(C1740=0,"",D1740/C1740)</f>
        <v>0.954545454545455</v>
      </c>
    </row>
    <row r="1741" customFormat="false" ht="15" hidden="false" customHeight="false" outlineLevel="0" collapsed="false">
      <c r="A1741" s="37" t="s">
        <v>770</v>
      </c>
      <c r="B1741" s="37" t="s">
        <v>281</v>
      </c>
      <c r="C1741" s="37" t="n">
        <v>22</v>
      </c>
      <c r="D1741" s="37" t="n">
        <v>21</v>
      </c>
      <c r="E1741" s="37" t="n">
        <v>2</v>
      </c>
      <c r="F1741" s="37" t="n">
        <v>1</v>
      </c>
      <c r="G1741" s="37" t="n">
        <v>0</v>
      </c>
      <c r="H1741" s="37" t="n">
        <v>0</v>
      </c>
      <c r="I1741" s="37" t="n">
        <v>11</v>
      </c>
      <c r="J1741" s="40" t="n">
        <f aca="false">IF(C1741=0,"",D1741/C1741)</f>
        <v>0.954545454545455</v>
      </c>
    </row>
    <row r="1742" customFormat="false" ht="15" hidden="false" customHeight="false" outlineLevel="0" collapsed="false">
      <c r="A1742" s="37" t="s">
        <v>772</v>
      </c>
      <c r="B1742" s="37" t="s">
        <v>270</v>
      </c>
      <c r="C1742" s="37" t="n">
        <v>22</v>
      </c>
      <c r="D1742" s="37" t="n">
        <v>19</v>
      </c>
      <c r="E1742" s="37" t="n">
        <v>0</v>
      </c>
      <c r="F1742" s="37" t="n">
        <v>2</v>
      </c>
      <c r="G1742" s="37" t="n">
        <v>1</v>
      </c>
      <c r="H1742" s="37" t="n">
        <v>0</v>
      </c>
      <c r="I1742" s="37" t="n">
        <v>2</v>
      </c>
      <c r="J1742" s="40" t="n">
        <f aca="false">IF(C1742=0,"",D1742/C1742)</f>
        <v>0.863636363636364</v>
      </c>
    </row>
    <row r="1743" customFormat="false" ht="15" hidden="false" customHeight="false" outlineLevel="0" collapsed="false">
      <c r="A1743" s="37" t="s">
        <v>772</v>
      </c>
      <c r="B1743" s="37" t="s">
        <v>271</v>
      </c>
      <c r="C1743" s="37" t="n">
        <v>22</v>
      </c>
      <c r="D1743" s="37" t="n">
        <v>22</v>
      </c>
      <c r="E1743" s="37" t="n">
        <v>2</v>
      </c>
      <c r="F1743" s="37" t="n">
        <v>0</v>
      </c>
      <c r="G1743" s="37" t="n">
        <v>2</v>
      </c>
      <c r="H1743" s="37" t="n">
        <v>0</v>
      </c>
      <c r="I1743" s="37" t="n">
        <v>7</v>
      </c>
      <c r="J1743" s="40" t="n">
        <f aca="false">IF(C1743=0,"",D1743/C1743)</f>
        <v>1</v>
      </c>
    </row>
    <row r="1744" customFormat="false" ht="15" hidden="false" customHeight="false" outlineLevel="0" collapsed="false">
      <c r="A1744" s="37" t="s">
        <v>772</v>
      </c>
      <c r="B1744" s="37" t="s">
        <v>272</v>
      </c>
      <c r="C1744" s="37" t="n">
        <v>22</v>
      </c>
      <c r="D1744" s="37" t="n">
        <v>21</v>
      </c>
      <c r="E1744" s="37" t="n">
        <v>1</v>
      </c>
      <c r="F1744" s="37" t="n">
        <v>0</v>
      </c>
      <c r="G1744" s="37" t="n">
        <v>0</v>
      </c>
      <c r="H1744" s="37" t="n">
        <v>4</v>
      </c>
      <c r="I1744" s="37" t="n">
        <v>14</v>
      </c>
      <c r="J1744" s="40" t="n">
        <f aca="false">IF(C1744=0,"",D1744/C1744)</f>
        <v>0.954545454545455</v>
      </c>
    </row>
    <row r="1745" customFormat="false" ht="15" hidden="false" customHeight="false" outlineLevel="0" collapsed="false">
      <c r="A1745" s="37" t="s">
        <v>772</v>
      </c>
      <c r="B1745" s="37" t="s">
        <v>273</v>
      </c>
      <c r="C1745" s="37" t="n">
        <v>22</v>
      </c>
      <c r="D1745" s="37" t="n">
        <v>19</v>
      </c>
      <c r="E1745" s="37" t="n">
        <v>0</v>
      </c>
      <c r="F1745" s="37" t="n">
        <v>1</v>
      </c>
      <c r="G1745" s="37" t="n">
        <v>0</v>
      </c>
      <c r="H1745" s="37" t="n">
        <v>1</v>
      </c>
      <c r="I1745" s="37" t="n">
        <v>24</v>
      </c>
      <c r="J1745" s="40" t="n">
        <f aca="false">IF(C1745=0,"",D1745/C1745)</f>
        <v>0.863636363636364</v>
      </c>
    </row>
    <row r="1746" customFormat="false" ht="15" hidden="false" customHeight="false" outlineLevel="0" collapsed="false">
      <c r="A1746" s="37" t="s">
        <v>772</v>
      </c>
      <c r="B1746" s="37" t="s">
        <v>274</v>
      </c>
      <c r="C1746" s="37" t="n">
        <v>22</v>
      </c>
      <c r="D1746" s="37" t="n">
        <v>19</v>
      </c>
      <c r="E1746" s="37" t="n">
        <v>0</v>
      </c>
      <c r="F1746" s="37" t="n">
        <v>0</v>
      </c>
      <c r="G1746" s="37" t="n">
        <v>1</v>
      </c>
      <c r="H1746" s="37" t="n">
        <v>2</v>
      </c>
      <c r="I1746" s="37" t="n">
        <v>18</v>
      </c>
      <c r="J1746" s="40" t="n">
        <f aca="false">IF(C1746=0,"",D1746/C1746)</f>
        <v>0.863636363636364</v>
      </c>
    </row>
    <row r="1747" customFormat="false" ht="15" hidden="false" customHeight="false" outlineLevel="0" collapsed="false">
      <c r="A1747" s="37" t="s">
        <v>772</v>
      </c>
      <c r="B1747" s="37" t="s">
        <v>275</v>
      </c>
      <c r="C1747" s="37" t="n">
        <v>22</v>
      </c>
      <c r="D1747" s="37" t="n">
        <v>21</v>
      </c>
      <c r="E1747" s="37" t="n">
        <v>2</v>
      </c>
      <c r="F1747" s="37" t="n">
        <v>1</v>
      </c>
      <c r="G1747" s="37" t="n">
        <v>0</v>
      </c>
      <c r="H1747" s="37" t="n">
        <v>2</v>
      </c>
      <c r="I1747" s="37" t="n">
        <v>5</v>
      </c>
      <c r="J1747" s="40" t="n">
        <f aca="false">IF(C1747=0,"",D1747/C1747)</f>
        <v>0.954545454545455</v>
      </c>
    </row>
    <row r="1748" customFormat="false" ht="15" hidden="false" customHeight="false" outlineLevel="0" collapsed="false">
      <c r="A1748" s="37" t="s">
        <v>772</v>
      </c>
      <c r="B1748" s="37" t="s">
        <v>276</v>
      </c>
      <c r="C1748" s="37" t="n">
        <v>22</v>
      </c>
      <c r="D1748" s="37" t="n">
        <v>19</v>
      </c>
      <c r="E1748" s="37" t="n">
        <v>1</v>
      </c>
      <c r="F1748" s="37" t="n">
        <v>1</v>
      </c>
      <c r="G1748" s="37" t="n">
        <v>0</v>
      </c>
      <c r="H1748" s="37" t="n">
        <v>1</v>
      </c>
      <c r="I1748" s="37" t="n">
        <v>15</v>
      </c>
      <c r="J1748" s="40" t="n">
        <f aca="false">IF(C1748=0,"",D1748/C1748)</f>
        <v>0.863636363636364</v>
      </c>
    </row>
    <row r="1749" customFormat="false" ht="15" hidden="false" customHeight="false" outlineLevel="0" collapsed="false">
      <c r="A1749" s="37" t="s">
        <v>772</v>
      </c>
      <c r="B1749" s="37" t="s">
        <v>277</v>
      </c>
      <c r="C1749" s="37" t="n">
        <v>22</v>
      </c>
      <c r="D1749" s="37" t="n">
        <v>22</v>
      </c>
      <c r="E1749" s="37" t="n">
        <v>0</v>
      </c>
      <c r="F1749" s="37" t="n">
        <v>0</v>
      </c>
      <c r="G1749" s="37" t="n">
        <v>1</v>
      </c>
      <c r="H1749" s="37" t="n">
        <v>1</v>
      </c>
      <c r="I1749" s="37" t="n">
        <v>4</v>
      </c>
      <c r="J1749" s="40" t="n">
        <f aca="false">IF(C1749=0,"",D1749/C1749)</f>
        <v>1</v>
      </c>
    </row>
    <row r="1750" customFormat="false" ht="15" hidden="false" customHeight="false" outlineLevel="0" collapsed="false">
      <c r="A1750" s="37" t="s">
        <v>772</v>
      </c>
      <c r="B1750" s="37" t="s">
        <v>278</v>
      </c>
      <c r="C1750" s="37" t="n">
        <v>22</v>
      </c>
      <c r="D1750" s="37" t="n">
        <v>19</v>
      </c>
      <c r="E1750" s="37" t="n">
        <v>1</v>
      </c>
      <c r="F1750" s="37" t="n">
        <v>0</v>
      </c>
      <c r="G1750" s="37" t="n">
        <v>0</v>
      </c>
      <c r="H1750" s="37" t="n">
        <v>1</v>
      </c>
      <c r="I1750" s="37" t="n">
        <v>8</v>
      </c>
      <c r="J1750" s="40" t="n">
        <f aca="false">IF(C1750=0,"",D1750/C1750)</f>
        <v>0.863636363636364</v>
      </c>
    </row>
    <row r="1751" customFormat="false" ht="15" hidden="false" customHeight="false" outlineLevel="0" collapsed="false">
      <c r="A1751" s="37" t="s">
        <v>772</v>
      </c>
      <c r="B1751" s="37" t="s">
        <v>279</v>
      </c>
      <c r="C1751" s="37" t="n">
        <v>22</v>
      </c>
      <c r="D1751" s="37" t="n">
        <v>20</v>
      </c>
      <c r="E1751" s="37" t="n">
        <v>1</v>
      </c>
      <c r="F1751" s="37" t="n">
        <v>1</v>
      </c>
      <c r="G1751" s="37" t="n">
        <v>2</v>
      </c>
      <c r="H1751" s="37" t="n">
        <v>1</v>
      </c>
      <c r="I1751" s="37" t="n">
        <v>9</v>
      </c>
      <c r="J1751" s="40" t="n">
        <f aca="false">IF(C1751=0,"",D1751/C1751)</f>
        <v>0.909090909090909</v>
      </c>
    </row>
    <row r="1752" customFormat="false" ht="15" hidden="false" customHeight="false" outlineLevel="0" collapsed="false">
      <c r="A1752" s="37" t="s">
        <v>772</v>
      </c>
      <c r="B1752" s="37" t="s">
        <v>280</v>
      </c>
      <c r="C1752" s="37" t="n">
        <v>22</v>
      </c>
      <c r="D1752" s="37" t="n">
        <v>20</v>
      </c>
      <c r="E1752" s="37" t="n">
        <v>2</v>
      </c>
      <c r="F1752" s="37" t="n">
        <v>1</v>
      </c>
      <c r="G1752" s="37" t="n">
        <v>0</v>
      </c>
      <c r="H1752" s="37" t="n">
        <v>0</v>
      </c>
      <c r="I1752" s="37" t="n">
        <v>28</v>
      </c>
      <c r="J1752" s="40" t="n">
        <f aca="false">IF(C1752=0,"",D1752/C1752)</f>
        <v>0.909090909090909</v>
      </c>
    </row>
    <row r="1753" customFormat="false" ht="15" hidden="false" customHeight="false" outlineLevel="0" collapsed="false">
      <c r="A1753" s="37" t="s">
        <v>772</v>
      </c>
      <c r="B1753" s="37" t="s">
        <v>281</v>
      </c>
      <c r="C1753" s="37" t="n">
        <v>22</v>
      </c>
      <c r="D1753" s="37" t="n">
        <v>21</v>
      </c>
      <c r="E1753" s="37" t="n">
        <v>0</v>
      </c>
      <c r="F1753" s="37" t="n">
        <v>1</v>
      </c>
      <c r="G1753" s="37" t="n">
        <v>1</v>
      </c>
      <c r="H1753" s="37" t="n">
        <v>2</v>
      </c>
      <c r="I1753" s="37" t="n">
        <v>18</v>
      </c>
      <c r="J1753" s="40" t="n">
        <f aca="false">IF(C1753=0,"",D1753/C1753)</f>
        <v>0.954545454545455</v>
      </c>
    </row>
    <row r="1754" customFormat="false" ht="15" hidden="false" customHeight="false" outlineLevel="0" collapsed="false">
      <c r="A1754" s="37" t="s">
        <v>774</v>
      </c>
      <c r="B1754" s="37" t="s">
        <v>270</v>
      </c>
      <c r="C1754" s="37" t="n">
        <v>22</v>
      </c>
      <c r="D1754" s="37" t="n">
        <v>19</v>
      </c>
      <c r="E1754" s="37" t="n">
        <v>1</v>
      </c>
      <c r="F1754" s="37" t="n">
        <v>3</v>
      </c>
      <c r="G1754" s="37" t="n">
        <v>0</v>
      </c>
      <c r="H1754" s="37" t="n">
        <v>2</v>
      </c>
      <c r="I1754" s="37" t="n">
        <v>12</v>
      </c>
      <c r="J1754" s="40" t="n">
        <f aca="false">IF(C1754=0,"",D1754/C1754)</f>
        <v>0.863636363636364</v>
      </c>
    </row>
    <row r="1755" customFormat="false" ht="15" hidden="false" customHeight="false" outlineLevel="0" collapsed="false">
      <c r="A1755" s="37" t="s">
        <v>774</v>
      </c>
      <c r="B1755" s="37" t="s">
        <v>271</v>
      </c>
      <c r="C1755" s="37" t="n">
        <v>22</v>
      </c>
      <c r="D1755" s="37" t="n">
        <v>17</v>
      </c>
      <c r="E1755" s="37" t="n">
        <v>0</v>
      </c>
      <c r="F1755" s="37" t="n">
        <v>0</v>
      </c>
      <c r="G1755" s="37" t="n">
        <v>1</v>
      </c>
      <c r="H1755" s="37" t="n">
        <v>0</v>
      </c>
      <c r="I1755" s="37" t="n">
        <v>18</v>
      </c>
      <c r="J1755" s="40" t="n">
        <f aca="false">IF(C1755=0,"",D1755/C1755)</f>
        <v>0.772727272727273</v>
      </c>
    </row>
    <row r="1756" customFormat="false" ht="15" hidden="false" customHeight="false" outlineLevel="0" collapsed="false">
      <c r="A1756" s="37" t="s">
        <v>774</v>
      </c>
      <c r="B1756" s="37" t="s">
        <v>272</v>
      </c>
      <c r="C1756" s="37" t="n">
        <v>22</v>
      </c>
      <c r="D1756" s="37" t="n">
        <v>22</v>
      </c>
      <c r="E1756" s="37" t="n">
        <v>1</v>
      </c>
      <c r="F1756" s="37" t="n">
        <v>0</v>
      </c>
      <c r="G1756" s="37" t="n">
        <v>0</v>
      </c>
      <c r="H1756" s="37" t="n">
        <v>2</v>
      </c>
      <c r="I1756" s="37" t="n">
        <v>8</v>
      </c>
      <c r="J1756" s="40" t="n">
        <f aca="false">IF(C1756=0,"",D1756/C1756)</f>
        <v>1</v>
      </c>
    </row>
    <row r="1757" customFormat="false" ht="15" hidden="false" customHeight="false" outlineLevel="0" collapsed="false">
      <c r="A1757" s="37" t="s">
        <v>774</v>
      </c>
      <c r="B1757" s="37" t="s">
        <v>273</v>
      </c>
      <c r="C1757" s="37" t="n">
        <v>22</v>
      </c>
      <c r="D1757" s="37" t="n">
        <v>21</v>
      </c>
      <c r="E1757" s="37" t="n">
        <v>1</v>
      </c>
      <c r="F1757" s="37" t="n">
        <v>0</v>
      </c>
      <c r="G1757" s="37" t="n">
        <v>0</v>
      </c>
      <c r="H1757" s="37" t="n">
        <v>3</v>
      </c>
      <c r="I1757" s="37" t="n">
        <v>27</v>
      </c>
      <c r="J1757" s="40" t="n">
        <f aca="false">IF(C1757=0,"",D1757/C1757)</f>
        <v>0.954545454545455</v>
      </c>
    </row>
    <row r="1758" customFormat="false" ht="15" hidden="false" customHeight="false" outlineLevel="0" collapsed="false">
      <c r="A1758" s="37" t="s">
        <v>774</v>
      </c>
      <c r="B1758" s="37" t="s">
        <v>274</v>
      </c>
      <c r="C1758" s="37" t="n">
        <v>22</v>
      </c>
      <c r="D1758" s="37" t="n">
        <v>20</v>
      </c>
      <c r="E1758" s="37" t="n">
        <v>1</v>
      </c>
      <c r="F1758" s="37" t="n">
        <v>2</v>
      </c>
      <c r="G1758" s="37" t="n">
        <v>0</v>
      </c>
      <c r="H1758" s="37" t="n">
        <v>6</v>
      </c>
      <c r="I1758" s="37" t="n">
        <v>10</v>
      </c>
      <c r="J1758" s="40" t="n">
        <f aca="false">IF(C1758=0,"",D1758/C1758)</f>
        <v>0.909090909090909</v>
      </c>
    </row>
    <row r="1759" customFormat="false" ht="15" hidden="false" customHeight="false" outlineLevel="0" collapsed="false">
      <c r="A1759" s="37" t="s">
        <v>774</v>
      </c>
      <c r="B1759" s="37" t="s">
        <v>275</v>
      </c>
      <c r="C1759" s="37" t="n">
        <v>22</v>
      </c>
      <c r="D1759" s="37" t="n">
        <v>22</v>
      </c>
      <c r="E1759" s="37" t="n">
        <v>0</v>
      </c>
      <c r="F1759" s="37" t="n">
        <v>1</v>
      </c>
      <c r="G1759" s="37" t="n">
        <v>0</v>
      </c>
      <c r="H1759" s="37" t="n">
        <v>3</v>
      </c>
      <c r="I1759" s="37" t="n">
        <v>3</v>
      </c>
      <c r="J1759" s="40" t="n">
        <f aca="false">IF(C1759=0,"",D1759/C1759)</f>
        <v>1</v>
      </c>
    </row>
    <row r="1760" customFormat="false" ht="15" hidden="false" customHeight="false" outlineLevel="0" collapsed="false">
      <c r="A1760" s="37" t="s">
        <v>774</v>
      </c>
      <c r="B1760" s="37" t="s">
        <v>276</v>
      </c>
      <c r="C1760" s="37" t="n">
        <v>22</v>
      </c>
      <c r="D1760" s="37" t="n">
        <v>22</v>
      </c>
      <c r="E1760" s="37" t="n">
        <v>0</v>
      </c>
      <c r="F1760" s="37" t="n">
        <v>1</v>
      </c>
      <c r="G1760" s="37" t="n">
        <v>0</v>
      </c>
      <c r="H1760" s="37" t="n">
        <v>0</v>
      </c>
      <c r="I1760" s="37" t="n">
        <v>14</v>
      </c>
      <c r="J1760" s="40" t="n">
        <f aca="false">IF(C1760=0,"",D1760/C1760)</f>
        <v>1</v>
      </c>
    </row>
    <row r="1761" customFormat="false" ht="15" hidden="false" customHeight="false" outlineLevel="0" collapsed="false">
      <c r="A1761" s="37" t="s">
        <v>774</v>
      </c>
      <c r="B1761" s="37" t="s">
        <v>277</v>
      </c>
      <c r="C1761" s="37" t="n">
        <v>22</v>
      </c>
      <c r="D1761" s="37" t="n">
        <v>21</v>
      </c>
      <c r="E1761" s="37" t="n">
        <v>1</v>
      </c>
      <c r="F1761" s="37" t="n">
        <v>0</v>
      </c>
      <c r="G1761" s="37" t="n">
        <v>1</v>
      </c>
      <c r="H1761" s="37" t="n">
        <v>0</v>
      </c>
      <c r="I1761" s="37" t="n">
        <v>6</v>
      </c>
      <c r="J1761" s="40" t="n">
        <f aca="false">IF(C1761=0,"",D1761/C1761)</f>
        <v>0.954545454545455</v>
      </c>
    </row>
    <row r="1762" customFormat="false" ht="15" hidden="false" customHeight="false" outlineLevel="0" collapsed="false">
      <c r="A1762" s="37" t="s">
        <v>774</v>
      </c>
      <c r="B1762" s="37" t="s">
        <v>278</v>
      </c>
      <c r="C1762" s="37" t="n">
        <v>22</v>
      </c>
      <c r="D1762" s="37" t="n">
        <v>22</v>
      </c>
      <c r="E1762" s="37" t="n">
        <v>0</v>
      </c>
      <c r="F1762" s="37" t="n">
        <v>0</v>
      </c>
      <c r="G1762" s="37" t="n">
        <v>1</v>
      </c>
      <c r="H1762" s="37" t="n">
        <v>3</v>
      </c>
      <c r="I1762" s="37" t="n">
        <v>10</v>
      </c>
      <c r="J1762" s="40" t="n">
        <f aca="false">IF(C1762=0,"",D1762/C1762)</f>
        <v>1</v>
      </c>
    </row>
    <row r="1763" customFormat="false" ht="15" hidden="false" customHeight="false" outlineLevel="0" collapsed="false">
      <c r="A1763" s="37" t="s">
        <v>774</v>
      </c>
      <c r="B1763" s="37" t="s">
        <v>279</v>
      </c>
      <c r="C1763" s="37" t="n">
        <v>22</v>
      </c>
      <c r="D1763" s="37" t="n">
        <v>21</v>
      </c>
      <c r="E1763" s="37" t="n">
        <v>1</v>
      </c>
      <c r="F1763" s="37" t="n">
        <v>0</v>
      </c>
      <c r="G1763" s="37" t="n">
        <v>0</v>
      </c>
      <c r="H1763" s="37" t="n">
        <v>1</v>
      </c>
      <c r="I1763" s="37" t="n">
        <v>1</v>
      </c>
      <c r="J1763" s="40" t="n">
        <f aca="false">IF(C1763=0,"",D1763/C1763)</f>
        <v>0.954545454545455</v>
      </c>
    </row>
    <row r="1764" customFormat="false" ht="15" hidden="false" customHeight="false" outlineLevel="0" collapsed="false">
      <c r="A1764" s="37" t="s">
        <v>774</v>
      </c>
      <c r="B1764" s="37" t="s">
        <v>280</v>
      </c>
      <c r="C1764" s="37" t="n">
        <v>22</v>
      </c>
      <c r="D1764" s="37" t="n">
        <v>22</v>
      </c>
      <c r="E1764" s="37" t="n">
        <v>0</v>
      </c>
      <c r="F1764" s="37" t="n">
        <v>1</v>
      </c>
      <c r="G1764" s="37" t="n">
        <v>2</v>
      </c>
      <c r="H1764" s="37" t="n">
        <v>0</v>
      </c>
      <c r="I1764" s="37" t="n">
        <v>9</v>
      </c>
      <c r="J1764" s="40" t="n">
        <f aca="false">IF(C1764=0,"",D1764/C1764)</f>
        <v>1</v>
      </c>
    </row>
    <row r="1765" customFormat="false" ht="15" hidden="false" customHeight="false" outlineLevel="0" collapsed="false">
      <c r="A1765" s="37" t="s">
        <v>774</v>
      </c>
      <c r="B1765" s="37" t="s">
        <v>281</v>
      </c>
      <c r="C1765" s="37" t="n">
        <v>22</v>
      </c>
      <c r="D1765" s="37" t="n">
        <v>21</v>
      </c>
      <c r="E1765" s="37" t="n">
        <v>0</v>
      </c>
      <c r="F1765" s="37" t="n">
        <v>0</v>
      </c>
      <c r="G1765" s="37" t="n">
        <v>1</v>
      </c>
      <c r="H1765" s="37" t="n">
        <v>0</v>
      </c>
      <c r="I1765" s="37" t="n">
        <v>12</v>
      </c>
      <c r="J1765" s="40" t="n">
        <f aca="false">IF(C1765=0,"",D1765/C1765)</f>
        <v>0.954545454545455</v>
      </c>
    </row>
    <row r="1766" customFormat="false" ht="15" hidden="false" customHeight="false" outlineLevel="0" collapsed="false">
      <c r="A1766" s="37" t="s">
        <v>775</v>
      </c>
      <c r="B1766" s="37" t="s">
        <v>270</v>
      </c>
      <c r="C1766" s="37" t="n">
        <v>22</v>
      </c>
      <c r="D1766" s="37" t="n">
        <v>22</v>
      </c>
      <c r="E1766" s="37" t="n">
        <v>0</v>
      </c>
      <c r="F1766" s="37" t="n">
        <v>0</v>
      </c>
      <c r="G1766" s="37" t="n">
        <v>1</v>
      </c>
      <c r="H1766" s="37" t="n">
        <v>3</v>
      </c>
      <c r="I1766" s="37" t="n">
        <v>5</v>
      </c>
      <c r="J1766" s="40" t="n">
        <f aca="false">IF(C1766=0,"",D1766/C1766)</f>
        <v>1</v>
      </c>
    </row>
    <row r="1767" customFormat="false" ht="15" hidden="false" customHeight="false" outlineLevel="0" collapsed="false">
      <c r="A1767" s="37" t="s">
        <v>775</v>
      </c>
      <c r="B1767" s="37" t="s">
        <v>271</v>
      </c>
      <c r="C1767" s="37" t="n">
        <v>22</v>
      </c>
      <c r="D1767" s="37" t="n">
        <v>19</v>
      </c>
      <c r="E1767" s="37" t="n">
        <v>1</v>
      </c>
      <c r="F1767" s="37" t="n">
        <v>1</v>
      </c>
      <c r="G1767" s="37" t="n">
        <v>1</v>
      </c>
      <c r="H1767" s="37" t="n">
        <v>0</v>
      </c>
      <c r="I1767" s="37" t="n">
        <v>1</v>
      </c>
      <c r="J1767" s="40" t="n">
        <f aca="false">IF(C1767=0,"",D1767/C1767)</f>
        <v>0.863636363636364</v>
      </c>
    </row>
    <row r="1768" customFormat="false" ht="15" hidden="false" customHeight="false" outlineLevel="0" collapsed="false">
      <c r="A1768" s="37" t="s">
        <v>775</v>
      </c>
      <c r="B1768" s="37" t="s">
        <v>272</v>
      </c>
      <c r="C1768" s="37" t="n">
        <v>22</v>
      </c>
      <c r="D1768" s="37" t="n">
        <v>20</v>
      </c>
      <c r="E1768" s="37" t="n">
        <v>1</v>
      </c>
      <c r="F1768" s="37" t="n">
        <v>0</v>
      </c>
      <c r="G1768" s="37" t="n">
        <v>1</v>
      </c>
      <c r="H1768" s="37" t="n">
        <v>1</v>
      </c>
      <c r="I1768" s="37" t="n">
        <v>1</v>
      </c>
      <c r="J1768" s="40" t="n">
        <f aca="false">IF(C1768=0,"",D1768/C1768)</f>
        <v>0.909090909090909</v>
      </c>
    </row>
    <row r="1769" customFormat="false" ht="15" hidden="false" customHeight="false" outlineLevel="0" collapsed="false">
      <c r="A1769" s="37" t="s">
        <v>775</v>
      </c>
      <c r="B1769" s="37" t="s">
        <v>273</v>
      </c>
      <c r="C1769" s="37" t="n">
        <v>22</v>
      </c>
      <c r="D1769" s="37" t="n">
        <v>20</v>
      </c>
      <c r="E1769" s="37" t="n">
        <v>0</v>
      </c>
      <c r="F1769" s="37" t="n">
        <v>0</v>
      </c>
      <c r="G1769" s="37" t="n">
        <v>0</v>
      </c>
      <c r="H1769" s="37" t="n">
        <v>2</v>
      </c>
      <c r="I1769" s="37" t="n">
        <v>4</v>
      </c>
      <c r="J1769" s="40" t="n">
        <f aca="false">IF(C1769=0,"",D1769/C1769)</f>
        <v>0.909090909090909</v>
      </c>
    </row>
    <row r="1770" customFormat="false" ht="15" hidden="false" customHeight="false" outlineLevel="0" collapsed="false">
      <c r="A1770" s="37" t="s">
        <v>775</v>
      </c>
      <c r="B1770" s="37" t="s">
        <v>274</v>
      </c>
      <c r="C1770" s="37" t="n">
        <v>22</v>
      </c>
      <c r="D1770" s="37" t="n">
        <v>20</v>
      </c>
      <c r="E1770" s="37" t="n">
        <v>0</v>
      </c>
      <c r="F1770" s="37" t="n">
        <v>0</v>
      </c>
      <c r="G1770" s="37" t="n">
        <v>0</v>
      </c>
      <c r="H1770" s="37" t="n">
        <v>0</v>
      </c>
      <c r="I1770" s="37" t="n">
        <v>1</v>
      </c>
      <c r="J1770" s="40" t="n">
        <f aca="false">IF(C1770=0,"",D1770/C1770)</f>
        <v>0.909090909090909</v>
      </c>
    </row>
    <row r="1771" customFormat="false" ht="15" hidden="false" customHeight="false" outlineLevel="0" collapsed="false">
      <c r="A1771" s="37" t="s">
        <v>775</v>
      </c>
      <c r="B1771" s="37" t="s">
        <v>275</v>
      </c>
      <c r="C1771" s="37" t="n">
        <v>22</v>
      </c>
      <c r="D1771" s="37" t="n">
        <v>22</v>
      </c>
      <c r="E1771" s="37" t="n">
        <v>0</v>
      </c>
      <c r="F1771" s="37" t="n">
        <v>0</v>
      </c>
      <c r="G1771" s="37" t="n">
        <v>0</v>
      </c>
      <c r="H1771" s="37" t="n">
        <v>0</v>
      </c>
      <c r="I1771" s="37" t="n">
        <v>0</v>
      </c>
      <c r="J1771" s="40" t="n">
        <f aca="false">IF(C1771=0,"",D1771/C1771)</f>
        <v>1</v>
      </c>
    </row>
    <row r="1772" customFormat="false" ht="15" hidden="false" customHeight="false" outlineLevel="0" collapsed="false">
      <c r="A1772" s="37" t="s">
        <v>775</v>
      </c>
      <c r="B1772" s="37" t="s">
        <v>276</v>
      </c>
      <c r="C1772" s="37" t="n">
        <v>22</v>
      </c>
      <c r="D1772" s="37" t="n">
        <v>20</v>
      </c>
      <c r="E1772" s="37" t="n">
        <v>2</v>
      </c>
      <c r="F1772" s="37" t="n">
        <v>3</v>
      </c>
      <c r="G1772" s="37" t="n">
        <v>0</v>
      </c>
      <c r="H1772" s="37" t="n">
        <v>3</v>
      </c>
      <c r="I1772" s="37" t="n">
        <v>1</v>
      </c>
      <c r="J1772" s="40" t="n">
        <f aca="false">IF(C1772=0,"",D1772/C1772)</f>
        <v>0.909090909090909</v>
      </c>
    </row>
    <row r="1773" customFormat="false" ht="15" hidden="false" customHeight="false" outlineLevel="0" collapsed="false">
      <c r="A1773" s="37" t="s">
        <v>775</v>
      </c>
      <c r="B1773" s="37" t="s">
        <v>277</v>
      </c>
      <c r="C1773" s="37" t="n">
        <v>22</v>
      </c>
      <c r="D1773" s="37" t="n">
        <v>20</v>
      </c>
      <c r="E1773" s="37" t="n">
        <v>0</v>
      </c>
      <c r="F1773" s="37" t="n">
        <v>1</v>
      </c>
      <c r="G1773" s="37" t="n">
        <v>0</v>
      </c>
      <c r="H1773" s="37" t="n">
        <v>3</v>
      </c>
      <c r="I1773" s="37" t="n">
        <v>0</v>
      </c>
      <c r="J1773" s="40" t="n">
        <f aca="false">IF(C1773=0,"",D1773/C1773)</f>
        <v>0.909090909090909</v>
      </c>
    </row>
    <row r="1774" customFormat="false" ht="15" hidden="false" customHeight="false" outlineLevel="0" collapsed="false">
      <c r="A1774" s="37" t="s">
        <v>775</v>
      </c>
      <c r="B1774" s="37" t="s">
        <v>278</v>
      </c>
      <c r="C1774" s="37" t="n">
        <v>22</v>
      </c>
      <c r="D1774" s="37" t="n">
        <v>20</v>
      </c>
      <c r="E1774" s="37" t="n">
        <v>0</v>
      </c>
      <c r="F1774" s="37" t="n">
        <v>0</v>
      </c>
      <c r="G1774" s="37" t="n">
        <v>0</v>
      </c>
      <c r="H1774" s="37" t="n">
        <v>2</v>
      </c>
      <c r="I1774" s="37" t="n">
        <v>3</v>
      </c>
      <c r="J1774" s="40" t="n">
        <f aca="false">IF(C1774=0,"",D1774/C1774)</f>
        <v>0.909090909090909</v>
      </c>
    </row>
    <row r="1775" customFormat="false" ht="15" hidden="false" customHeight="false" outlineLevel="0" collapsed="false">
      <c r="A1775" s="37" t="s">
        <v>775</v>
      </c>
      <c r="B1775" s="37" t="s">
        <v>279</v>
      </c>
      <c r="C1775" s="37" t="n">
        <v>22</v>
      </c>
      <c r="D1775" s="37" t="n">
        <v>20</v>
      </c>
      <c r="E1775" s="37" t="n">
        <v>0</v>
      </c>
      <c r="F1775" s="37" t="n">
        <v>0</v>
      </c>
      <c r="G1775" s="37" t="n">
        <v>0</v>
      </c>
      <c r="H1775" s="37" t="n">
        <v>1</v>
      </c>
      <c r="I1775" s="37" t="n">
        <v>0</v>
      </c>
      <c r="J1775" s="40" t="n">
        <f aca="false">IF(C1775=0,"",D1775/C1775)</f>
        <v>0.909090909090909</v>
      </c>
    </row>
    <row r="1776" customFormat="false" ht="15" hidden="false" customHeight="false" outlineLevel="0" collapsed="false">
      <c r="A1776" s="37" t="s">
        <v>775</v>
      </c>
      <c r="B1776" s="37" t="s">
        <v>280</v>
      </c>
      <c r="C1776" s="37" t="n">
        <v>22</v>
      </c>
      <c r="D1776" s="37" t="n">
        <v>19</v>
      </c>
      <c r="E1776" s="37" t="n">
        <v>2</v>
      </c>
      <c r="F1776" s="37" t="n">
        <v>1</v>
      </c>
      <c r="G1776" s="37" t="n">
        <v>0</v>
      </c>
      <c r="H1776" s="37" t="n">
        <v>2</v>
      </c>
      <c r="I1776" s="37" t="n">
        <v>0</v>
      </c>
      <c r="J1776" s="40" t="n">
        <f aca="false">IF(C1776=0,"",D1776/C1776)</f>
        <v>0.863636363636364</v>
      </c>
    </row>
    <row r="1777" customFormat="false" ht="15" hidden="false" customHeight="false" outlineLevel="0" collapsed="false">
      <c r="A1777" s="37" t="s">
        <v>775</v>
      </c>
      <c r="B1777" s="37" t="s">
        <v>281</v>
      </c>
      <c r="C1777" s="37" t="n">
        <v>22</v>
      </c>
      <c r="D1777" s="37" t="n">
        <v>21</v>
      </c>
      <c r="E1777" s="37" t="n">
        <v>0</v>
      </c>
      <c r="F1777" s="37" t="n">
        <v>0</v>
      </c>
      <c r="G1777" s="37" t="n">
        <v>0</v>
      </c>
      <c r="H1777" s="37" t="n">
        <v>4</v>
      </c>
      <c r="I1777" s="37" t="n">
        <v>0</v>
      </c>
      <c r="J1777" s="40" t="n">
        <f aca="false">IF(C1777=0,"",D1777/C1777)</f>
        <v>0.954545454545455</v>
      </c>
    </row>
    <row r="1778" customFormat="false" ht="15" hidden="false" customHeight="false" outlineLevel="0" collapsed="false">
      <c r="A1778" s="37" t="s">
        <v>777</v>
      </c>
      <c r="B1778" s="37" t="s">
        <v>270</v>
      </c>
      <c r="C1778" s="37" t="n">
        <v>22</v>
      </c>
      <c r="D1778" s="37" t="n">
        <v>21</v>
      </c>
      <c r="E1778" s="37" t="n">
        <v>0</v>
      </c>
      <c r="F1778" s="37" t="n">
        <v>0</v>
      </c>
      <c r="G1778" s="37" t="n">
        <v>0</v>
      </c>
      <c r="H1778" s="37" t="n">
        <v>1</v>
      </c>
      <c r="I1778" s="37" t="n">
        <v>0</v>
      </c>
      <c r="J1778" s="40" t="n">
        <f aca="false">IF(C1778=0,"",D1778/C1778)</f>
        <v>0.954545454545455</v>
      </c>
    </row>
    <row r="1779" customFormat="false" ht="15" hidden="false" customHeight="false" outlineLevel="0" collapsed="false">
      <c r="A1779" s="37" t="s">
        <v>777</v>
      </c>
      <c r="B1779" s="37" t="s">
        <v>271</v>
      </c>
      <c r="C1779" s="37" t="n">
        <v>22</v>
      </c>
      <c r="D1779" s="37" t="n">
        <v>21</v>
      </c>
      <c r="E1779" s="37" t="n">
        <v>0</v>
      </c>
      <c r="F1779" s="37" t="n">
        <v>1</v>
      </c>
      <c r="G1779" s="37" t="n">
        <v>0</v>
      </c>
      <c r="H1779" s="37" t="n">
        <v>0</v>
      </c>
      <c r="I1779" s="37" t="n">
        <v>0</v>
      </c>
      <c r="J1779" s="40" t="n">
        <f aca="false">IF(C1779=0,"",D1779/C1779)</f>
        <v>0.954545454545455</v>
      </c>
    </row>
    <row r="1780" customFormat="false" ht="15" hidden="false" customHeight="false" outlineLevel="0" collapsed="false">
      <c r="A1780" s="37" t="s">
        <v>777</v>
      </c>
      <c r="B1780" s="37" t="s">
        <v>272</v>
      </c>
      <c r="C1780" s="37" t="n">
        <v>22</v>
      </c>
      <c r="D1780" s="37" t="n">
        <v>18</v>
      </c>
      <c r="E1780" s="37" t="n">
        <v>1</v>
      </c>
      <c r="F1780" s="37" t="n">
        <v>0</v>
      </c>
      <c r="G1780" s="37" t="n">
        <v>0</v>
      </c>
      <c r="H1780" s="37" t="n">
        <v>3</v>
      </c>
      <c r="I1780" s="37" t="n">
        <v>0</v>
      </c>
      <c r="J1780" s="40" t="n">
        <f aca="false">IF(C1780=0,"",D1780/C1780)</f>
        <v>0.818181818181818</v>
      </c>
    </row>
    <row r="1781" customFormat="false" ht="15" hidden="false" customHeight="false" outlineLevel="0" collapsed="false">
      <c r="A1781" s="37" t="s">
        <v>777</v>
      </c>
      <c r="B1781" s="37" t="s">
        <v>273</v>
      </c>
      <c r="C1781" s="37" t="n">
        <v>22</v>
      </c>
      <c r="D1781" s="37" t="n">
        <v>22</v>
      </c>
      <c r="E1781" s="37" t="n">
        <v>0</v>
      </c>
      <c r="F1781" s="37" t="n">
        <v>1</v>
      </c>
      <c r="G1781" s="37" t="n">
        <v>0</v>
      </c>
      <c r="H1781" s="37" t="n">
        <v>1</v>
      </c>
      <c r="I1781" s="37" t="n">
        <v>2</v>
      </c>
      <c r="J1781" s="40" t="n">
        <f aca="false">IF(C1781=0,"",D1781/C1781)</f>
        <v>1</v>
      </c>
    </row>
    <row r="1782" customFormat="false" ht="15" hidden="false" customHeight="false" outlineLevel="0" collapsed="false">
      <c r="A1782" s="37" t="s">
        <v>777</v>
      </c>
      <c r="B1782" s="37" t="s">
        <v>274</v>
      </c>
      <c r="C1782" s="37" t="n">
        <v>22</v>
      </c>
      <c r="D1782" s="37" t="n">
        <v>19</v>
      </c>
      <c r="E1782" s="37" t="n">
        <v>0</v>
      </c>
      <c r="F1782" s="37" t="n">
        <v>1</v>
      </c>
      <c r="G1782" s="37" t="n">
        <v>0</v>
      </c>
      <c r="H1782" s="37" t="n">
        <v>1</v>
      </c>
      <c r="I1782" s="37" t="n">
        <v>1</v>
      </c>
      <c r="J1782" s="40" t="n">
        <f aca="false">IF(C1782=0,"",D1782/C1782)</f>
        <v>0.863636363636364</v>
      </c>
    </row>
    <row r="1783" customFormat="false" ht="15" hidden="false" customHeight="false" outlineLevel="0" collapsed="false">
      <c r="A1783" s="37" t="s">
        <v>777</v>
      </c>
      <c r="B1783" s="37" t="s">
        <v>275</v>
      </c>
      <c r="C1783" s="37" t="n">
        <v>22</v>
      </c>
      <c r="D1783" s="37" t="n">
        <v>20</v>
      </c>
      <c r="E1783" s="37" t="n">
        <v>0</v>
      </c>
      <c r="F1783" s="37" t="n">
        <v>0</v>
      </c>
      <c r="G1783" s="37" t="n">
        <v>1</v>
      </c>
      <c r="H1783" s="37" t="n">
        <v>1</v>
      </c>
      <c r="I1783" s="37" t="n">
        <v>0</v>
      </c>
      <c r="J1783" s="40" t="n">
        <f aca="false">IF(C1783=0,"",D1783/C1783)</f>
        <v>0.909090909090909</v>
      </c>
    </row>
    <row r="1784" customFormat="false" ht="15" hidden="false" customHeight="false" outlineLevel="0" collapsed="false">
      <c r="A1784" s="37" t="s">
        <v>777</v>
      </c>
      <c r="B1784" s="37" t="s">
        <v>276</v>
      </c>
      <c r="C1784" s="37" t="n">
        <v>22</v>
      </c>
      <c r="D1784" s="37" t="n">
        <v>20</v>
      </c>
      <c r="E1784" s="37" t="n">
        <v>1</v>
      </c>
      <c r="F1784" s="37" t="n">
        <v>0</v>
      </c>
      <c r="G1784" s="37" t="n">
        <v>1</v>
      </c>
      <c r="H1784" s="37" t="n">
        <v>0</v>
      </c>
      <c r="I1784" s="37" t="n">
        <v>0</v>
      </c>
      <c r="J1784" s="40" t="n">
        <f aca="false">IF(C1784=0,"",D1784/C1784)</f>
        <v>0.909090909090909</v>
      </c>
    </row>
    <row r="1785" customFormat="false" ht="15" hidden="false" customHeight="false" outlineLevel="0" collapsed="false">
      <c r="A1785" s="37" t="s">
        <v>777</v>
      </c>
      <c r="B1785" s="37" t="s">
        <v>277</v>
      </c>
      <c r="C1785" s="37" t="n">
        <v>22</v>
      </c>
      <c r="D1785" s="37" t="n">
        <v>21</v>
      </c>
      <c r="E1785" s="37" t="n">
        <v>0</v>
      </c>
      <c r="F1785" s="37" t="n">
        <v>0</v>
      </c>
      <c r="G1785" s="37" t="n">
        <v>0</v>
      </c>
      <c r="H1785" s="37" t="n">
        <v>1</v>
      </c>
      <c r="I1785" s="37" t="n">
        <v>1</v>
      </c>
      <c r="J1785" s="40" t="n">
        <f aca="false">IF(C1785=0,"",D1785/C1785)</f>
        <v>0.954545454545455</v>
      </c>
    </row>
    <row r="1786" customFormat="false" ht="15" hidden="false" customHeight="false" outlineLevel="0" collapsed="false">
      <c r="A1786" s="37" t="s">
        <v>777</v>
      </c>
      <c r="B1786" s="37" t="s">
        <v>278</v>
      </c>
      <c r="C1786" s="37" t="n">
        <v>22</v>
      </c>
      <c r="D1786" s="37" t="n">
        <v>22</v>
      </c>
      <c r="E1786" s="37" t="n">
        <v>0</v>
      </c>
      <c r="F1786" s="37" t="n">
        <v>3</v>
      </c>
      <c r="G1786" s="37" t="n">
        <v>2</v>
      </c>
      <c r="H1786" s="37" t="n">
        <v>3</v>
      </c>
      <c r="I1786" s="37" t="n">
        <v>6</v>
      </c>
      <c r="J1786" s="40" t="n">
        <f aca="false">IF(C1786=0,"",D1786/C1786)</f>
        <v>1</v>
      </c>
    </row>
    <row r="1787" customFormat="false" ht="15" hidden="false" customHeight="false" outlineLevel="0" collapsed="false">
      <c r="A1787" s="37" t="s">
        <v>777</v>
      </c>
      <c r="B1787" s="37" t="s">
        <v>279</v>
      </c>
      <c r="C1787" s="37" t="n">
        <v>22</v>
      </c>
      <c r="D1787" s="37" t="n">
        <v>21</v>
      </c>
      <c r="E1787" s="37" t="n">
        <v>0</v>
      </c>
      <c r="F1787" s="37" t="n">
        <v>2</v>
      </c>
      <c r="G1787" s="37" t="n">
        <v>2</v>
      </c>
      <c r="H1787" s="37" t="n">
        <v>2</v>
      </c>
      <c r="I1787" s="37" t="n">
        <v>0</v>
      </c>
      <c r="J1787" s="40" t="n">
        <f aca="false">IF(C1787=0,"",D1787/C1787)</f>
        <v>0.954545454545455</v>
      </c>
    </row>
    <row r="1788" customFormat="false" ht="15" hidden="false" customHeight="false" outlineLevel="0" collapsed="false">
      <c r="A1788" s="37" t="s">
        <v>777</v>
      </c>
      <c r="B1788" s="37" t="s">
        <v>280</v>
      </c>
      <c r="C1788" s="37" t="n">
        <v>22</v>
      </c>
      <c r="D1788" s="37" t="n">
        <v>22</v>
      </c>
      <c r="E1788" s="37" t="n">
        <v>0</v>
      </c>
      <c r="F1788" s="37" t="n">
        <v>1</v>
      </c>
      <c r="G1788" s="37" t="n">
        <v>0</v>
      </c>
      <c r="H1788" s="37" t="n">
        <v>0</v>
      </c>
      <c r="I1788" s="37" t="n">
        <v>1</v>
      </c>
      <c r="J1788" s="40" t="n">
        <f aca="false">IF(C1788=0,"",D1788/C1788)</f>
        <v>1</v>
      </c>
    </row>
    <row r="1789" customFormat="false" ht="15" hidden="false" customHeight="false" outlineLevel="0" collapsed="false">
      <c r="A1789" s="37" t="s">
        <v>777</v>
      </c>
      <c r="B1789" s="37" t="s">
        <v>281</v>
      </c>
      <c r="C1789" s="37" t="n">
        <v>22</v>
      </c>
      <c r="D1789" s="37" t="n">
        <v>20</v>
      </c>
      <c r="E1789" s="37" t="n">
        <v>0</v>
      </c>
      <c r="F1789" s="37" t="n">
        <v>0</v>
      </c>
      <c r="G1789" s="37" t="n">
        <v>0</v>
      </c>
      <c r="H1789" s="37" t="n">
        <v>1</v>
      </c>
      <c r="I1789" s="37" t="n">
        <v>2</v>
      </c>
      <c r="J1789" s="40" t="n">
        <f aca="false">IF(C1789=0,"",D1789/C1789)</f>
        <v>0.909090909090909</v>
      </c>
    </row>
    <row r="1790" customFormat="false" ht="15" hidden="false" customHeight="false" outlineLevel="0" collapsed="false">
      <c r="A1790" s="37" t="s">
        <v>596</v>
      </c>
      <c r="B1790" s="37" t="s">
        <v>275</v>
      </c>
      <c r="C1790" s="37" t="n">
        <v>22</v>
      </c>
      <c r="D1790" s="37" t="n">
        <v>20</v>
      </c>
      <c r="E1790" s="37" t="n">
        <v>0</v>
      </c>
      <c r="F1790" s="37" t="n">
        <v>0</v>
      </c>
      <c r="G1790" s="37" t="n">
        <v>1</v>
      </c>
      <c r="H1790" s="37" t="n">
        <v>1</v>
      </c>
      <c r="I1790" s="37" t="n">
        <v>5</v>
      </c>
      <c r="J1790" s="40" t="n">
        <f aca="false">IF(C1790=0,"",D1790/C1790)</f>
        <v>0.909090909090909</v>
      </c>
    </row>
    <row r="1791" customFormat="false" ht="15" hidden="false" customHeight="false" outlineLevel="0" collapsed="false">
      <c r="A1791" s="37" t="s">
        <v>596</v>
      </c>
      <c r="B1791" s="37" t="s">
        <v>276</v>
      </c>
      <c r="C1791" s="37" t="n">
        <v>22</v>
      </c>
      <c r="D1791" s="37" t="n">
        <v>22</v>
      </c>
      <c r="E1791" s="37" t="n">
        <v>0</v>
      </c>
      <c r="F1791" s="37" t="n">
        <v>0</v>
      </c>
      <c r="G1791" s="37" t="n">
        <v>0</v>
      </c>
      <c r="H1791" s="37" t="n">
        <v>1</v>
      </c>
      <c r="I1791" s="37" t="n">
        <v>11</v>
      </c>
      <c r="J1791" s="40" t="n">
        <f aca="false">IF(C1791=0,"",D1791/C1791)</f>
        <v>1</v>
      </c>
    </row>
    <row r="1792" customFormat="false" ht="15" hidden="false" customHeight="false" outlineLevel="0" collapsed="false">
      <c r="A1792" s="37" t="s">
        <v>596</v>
      </c>
      <c r="B1792" s="37" t="s">
        <v>277</v>
      </c>
      <c r="C1792" s="37" t="n">
        <v>22</v>
      </c>
      <c r="D1792" s="37" t="n">
        <v>21</v>
      </c>
      <c r="E1792" s="37" t="n">
        <v>0</v>
      </c>
      <c r="F1792" s="37" t="n">
        <v>3</v>
      </c>
      <c r="G1792" s="37" t="n">
        <v>1</v>
      </c>
      <c r="H1792" s="37" t="n">
        <v>1</v>
      </c>
      <c r="I1792" s="37" t="n">
        <v>6</v>
      </c>
      <c r="J1792" s="40" t="n">
        <f aca="false">IF(C1792=0,"",D1792/C1792)</f>
        <v>0.954545454545455</v>
      </c>
    </row>
    <row r="1793" customFormat="false" ht="15" hidden="false" customHeight="false" outlineLevel="0" collapsed="false">
      <c r="A1793" s="37" t="s">
        <v>596</v>
      </c>
      <c r="B1793" s="37" t="s">
        <v>278</v>
      </c>
      <c r="C1793" s="37" t="n">
        <v>22</v>
      </c>
      <c r="D1793" s="37" t="n">
        <v>20</v>
      </c>
      <c r="E1793" s="37" t="n">
        <v>2</v>
      </c>
      <c r="F1793" s="37" t="n">
        <v>0</v>
      </c>
      <c r="G1793" s="37" t="n">
        <v>0</v>
      </c>
      <c r="H1793" s="37" t="n">
        <v>2</v>
      </c>
      <c r="I1793" s="37" t="n">
        <v>11</v>
      </c>
      <c r="J1793" s="40" t="n">
        <f aca="false">IF(C1793=0,"",D1793/C1793)</f>
        <v>0.909090909090909</v>
      </c>
    </row>
    <row r="1794" customFormat="false" ht="15" hidden="false" customHeight="false" outlineLevel="0" collapsed="false">
      <c r="A1794" s="37" t="s">
        <v>596</v>
      </c>
      <c r="B1794" s="37" t="s">
        <v>279</v>
      </c>
      <c r="C1794" s="37" t="n">
        <v>22</v>
      </c>
      <c r="D1794" s="37" t="n">
        <v>21</v>
      </c>
      <c r="E1794" s="37" t="n">
        <v>0</v>
      </c>
      <c r="F1794" s="37" t="n">
        <v>0</v>
      </c>
      <c r="G1794" s="37" t="n">
        <v>0</v>
      </c>
      <c r="H1794" s="37" t="n">
        <v>2</v>
      </c>
      <c r="I1794" s="37" t="n">
        <v>2</v>
      </c>
      <c r="J1794" s="40" t="n">
        <f aca="false">IF(C1794=0,"",D1794/C1794)</f>
        <v>0.954545454545455</v>
      </c>
    </row>
    <row r="1795" customFormat="false" ht="15" hidden="false" customHeight="false" outlineLevel="0" collapsed="false">
      <c r="A1795" s="37" t="s">
        <v>596</v>
      </c>
      <c r="B1795" s="37" t="s">
        <v>280</v>
      </c>
      <c r="C1795" s="37" t="n">
        <v>22</v>
      </c>
      <c r="D1795" s="37" t="n">
        <v>20</v>
      </c>
      <c r="E1795" s="37" t="n">
        <v>0</v>
      </c>
      <c r="F1795" s="37" t="n">
        <v>1</v>
      </c>
      <c r="G1795" s="37" t="n">
        <v>0</v>
      </c>
      <c r="H1795" s="37" t="n">
        <v>4</v>
      </c>
      <c r="I1795" s="37" t="n">
        <v>4</v>
      </c>
      <c r="J1795" s="40" t="n">
        <f aca="false">IF(C1795=0,"",D1795/C1795)</f>
        <v>0.909090909090909</v>
      </c>
    </row>
    <row r="1796" customFormat="false" ht="15" hidden="false" customHeight="false" outlineLevel="0" collapsed="false">
      <c r="A1796" s="37" t="s">
        <v>596</v>
      </c>
      <c r="B1796" s="37" t="s">
        <v>281</v>
      </c>
      <c r="C1796" s="37" t="n">
        <v>22</v>
      </c>
      <c r="D1796" s="37" t="n">
        <v>20</v>
      </c>
      <c r="E1796" s="37" t="n">
        <v>0</v>
      </c>
      <c r="F1796" s="37" t="n">
        <v>1</v>
      </c>
      <c r="G1796" s="37" t="n">
        <v>0</v>
      </c>
      <c r="H1796" s="37" t="n">
        <v>4</v>
      </c>
      <c r="I1796" s="37" t="n">
        <v>4</v>
      </c>
      <c r="J1796" s="40" t="n">
        <f aca="false">IF(C1796=0,"",D1796/C1796)</f>
        <v>0.909090909090909</v>
      </c>
    </row>
    <row r="1797" customFormat="false" ht="15" hidden="false" customHeight="false" outlineLevel="0" collapsed="false">
      <c r="A1797" s="37" t="s">
        <v>778</v>
      </c>
      <c r="B1797" s="37" t="s">
        <v>270</v>
      </c>
      <c r="C1797" s="37" t="n">
        <v>22</v>
      </c>
      <c r="D1797" s="37" t="n">
        <v>21</v>
      </c>
      <c r="E1797" s="37" t="n">
        <v>1</v>
      </c>
      <c r="F1797" s="37" t="n">
        <v>0</v>
      </c>
      <c r="G1797" s="37" t="n">
        <v>1</v>
      </c>
      <c r="H1797" s="37" t="n">
        <v>0</v>
      </c>
      <c r="I1797" s="37" t="n">
        <v>1</v>
      </c>
      <c r="J1797" s="40" t="n">
        <f aca="false">IF(C1797=0,"",D1797/C1797)</f>
        <v>0.954545454545455</v>
      </c>
    </row>
    <row r="1798" customFormat="false" ht="15" hidden="false" customHeight="false" outlineLevel="0" collapsed="false">
      <c r="A1798" s="37" t="s">
        <v>778</v>
      </c>
      <c r="B1798" s="37" t="s">
        <v>271</v>
      </c>
      <c r="C1798" s="37" t="n">
        <v>22</v>
      </c>
      <c r="D1798" s="37" t="n">
        <v>20</v>
      </c>
      <c r="E1798" s="37" t="n">
        <v>1</v>
      </c>
      <c r="F1798" s="37" t="n">
        <v>1</v>
      </c>
      <c r="G1798" s="37" t="n">
        <v>0</v>
      </c>
      <c r="H1798" s="37" t="n">
        <v>0</v>
      </c>
      <c r="I1798" s="37" t="n">
        <v>1</v>
      </c>
      <c r="J1798" s="40" t="n">
        <f aca="false">IF(C1798=0,"",D1798/C1798)</f>
        <v>0.909090909090909</v>
      </c>
    </row>
    <row r="1799" customFormat="false" ht="15" hidden="false" customHeight="false" outlineLevel="0" collapsed="false">
      <c r="A1799" s="37" t="s">
        <v>778</v>
      </c>
      <c r="B1799" s="37" t="s">
        <v>272</v>
      </c>
      <c r="C1799" s="37" t="n">
        <v>22</v>
      </c>
      <c r="D1799" s="37" t="n">
        <v>20</v>
      </c>
      <c r="E1799" s="37" t="n">
        <v>1</v>
      </c>
      <c r="F1799" s="37" t="n">
        <v>0</v>
      </c>
      <c r="G1799" s="37" t="n">
        <v>1</v>
      </c>
      <c r="H1799" s="37" t="n">
        <v>1</v>
      </c>
      <c r="I1799" s="37" t="n">
        <v>5</v>
      </c>
      <c r="J1799" s="40" t="n">
        <f aca="false">IF(C1799=0,"",D1799/C1799)</f>
        <v>0.909090909090909</v>
      </c>
    </row>
    <row r="1800" customFormat="false" ht="15" hidden="false" customHeight="false" outlineLevel="0" collapsed="false">
      <c r="A1800" s="37" t="s">
        <v>778</v>
      </c>
      <c r="B1800" s="37" t="s">
        <v>273</v>
      </c>
      <c r="C1800" s="37" t="n">
        <v>22</v>
      </c>
      <c r="D1800" s="37" t="n">
        <v>22</v>
      </c>
      <c r="E1800" s="37" t="n">
        <v>1</v>
      </c>
      <c r="F1800" s="37" t="n">
        <v>0</v>
      </c>
      <c r="G1800" s="37" t="n">
        <v>0</v>
      </c>
      <c r="H1800" s="37" t="n">
        <v>0</v>
      </c>
      <c r="I1800" s="37" t="n">
        <v>1</v>
      </c>
      <c r="J1800" s="40" t="n">
        <f aca="false">IF(C1800=0,"",D1800/C1800)</f>
        <v>1</v>
      </c>
    </row>
    <row r="1801" customFormat="false" ht="15" hidden="false" customHeight="false" outlineLevel="0" collapsed="false">
      <c r="A1801" s="37" t="s">
        <v>778</v>
      </c>
      <c r="B1801" s="37" t="s">
        <v>274</v>
      </c>
      <c r="C1801" s="37" t="n">
        <v>22</v>
      </c>
      <c r="D1801" s="37" t="n">
        <v>21</v>
      </c>
      <c r="E1801" s="37" t="n">
        <v>1</v>
      </c>
      <c r="F1801" s="37" t="n">
        <v>0</v>
      </c>
      <c r="G1801" s="37" t="n">
        <v>0</v>
      </c>
      <c r="H1801" s="37" t="n">
        <v>0</v>
      </c>
      <c r="I1801" s="37" t="n">
        <v>3</v>
      </c>
      <c r="J1801" s="40" t="n">
        <f aca="false">IF(C1801=0,"",D1801/C1801)</f>
        <v>0.954545454545455</v>
      </c>
    </row>
    <row r="1802" customFormat="false" ht="15" hidden="false" customHeight="false" outlineLevel="0" collapsed="false">
      <c r="A1802" s="37" t="s">
        <v>778</v>
      </c>
      <c r="B1802" s="37" t="s">
        <v>275</v>
      </c>
      <c r="C1802" s="37" t="n">
        <v>22</v>
      </c>
      <c r="D1802" s="37" t="n">
        <v>19</v>
      </c>
      <c r="E1802" s="37" t="n">
        <v>0</v>
      </c>
      <c r="F1802" s="37" t="n">
        <v>1</v>
      </c>
      <c r="G1802" s="37" t="n">
        <v>1</v>
      </c>
      <c r="H1802" s="37" t="n">
        <v>2</v>
      </c>
      <c r="I1802" s="37" t="n">
        <v>3</v>
      </c>
      <c r="J1802" s="40" t="n">
        <f aca="false">IF(C1802=0,"",D1802/C1802)</f>
        <v>0.863636363636364</v>
      </c>
    </row>
    <row r="1803" customFormat="false" ht="15" hidden="false" customHeight="false" outlineLevel="0" collapsed="false">
      <c r="A1803" s="37" t="s">
        <v>778</v>
      </c>
      <c r="B1803" s="37" t="s">
        <v>276</v>
      </c>
      <c r="C1803" s="37" t="n">
        <v>22</v>
      </c>
      <c r="D1803" s="37" t="n">
        <v>21</v>
      </c>
      <c r="E1803" s="37" t="n">
        <v>1</v>
      </c>
      <c r="F1803" s="37" t="n">
        <v>2</v>
      </c>
      <c r="G1803" s="37" t="n">
        <v>0</v>
      </c>
      <c r="H1803" s="37" t="n">
        <v>1</v>
      </c>
      <c r="I1803" s="37" t="n">
        <v>0</v>
      </c>
      <c r="J1803" s="40" t="n">
        <f aca="false">IF(C1803=0,"",D1803/C1803)</f>
        <v>0.954545454545455</v>
      </c>
    </row>
    <row r="1804" customFormat="false" ht="15" hidden="false" customHeight="false" outlineLevel="0" collapsed="false">
      <c r="A1804" s="37" t="s">
        <v>778</v>
      </c>
      <c r="B1804" s="37" t="s">
        <v>277</v>
      </c>
      <c r="C1804" s="37" t="n">
        <v>22</v>
      </c>
      <c r="D1804" s="37" t="n">
        <v>19</v>
      </c>
      <c r="E1804" s="37" t="n">
        <v>0</v>
      </c>
      <c r="F1804" s="37" t="n">
        <v>0</v>
      </c>
      <c r="G1804" s="37" t="n">
        <v>0</v>
      </c>
      <c r="H1804" s="37" t="n">
        <v>0</v>
      </c>
      <c r="I1804" s="37" t="n">
        <v>0</v>
      </c>
      <c r="J1804" s="40" t="n">
        <f aca="false">IF(C1804=0,"",D1804/C1804)</f>
        <v>0.863636363636364</v>
      </c>
    </row>
    <row r="1805" customFormat="false" ht="15" hidden="false" customHeight="false" outlineLevel="0" collapsed="false">
      <c r="A1805" s="37" t="s">
        <v>778</v>
      </c>
      <c r="B1805" s="37" t="s">
        <v>278</v>
      </c>
      <c r="C1805" s="37" t="n">
        <v>22</v>
      </c>
      <c r="D1805" s="37" t="n">
        <v>21</v>
      </c>
      <c r="E1805" s="37" t="n">
        <v>0</v>
      </c>
      <c r="F1805" s="37" t="n">
        <v>1</v>
      </c>
      <c r="G1805" s="37" t="n">
        <v>0</v>
      </c>
      <c r="H1805" s="37" t="n">
        <v>1</v>
      </c>
      <c r="I1805" s="37" t="n">
        <v>0</v>
      </c>
      <c r="J1805" s="40" t="n">
        <f aca="false">IF(C1805=0,"",D1805/C1805)</f>
        <v>0.954545454545455</v>
      </c>
    </row>
    <row r="1806" customFormat="false" ht="15" hidden="false" customHeight="false" outlineLevel="0" collapsed="false">
      <c r="A1806" s="37" t="s">
        <v>778</v>
      </c>
      <c r="B1806" s="37" t="s">
        <v>279</v>
      </c>
      <c r="C1806" s="37" t="n">
        <v>22</v>
      </c>
      <c r="D1806" s="37" t="n">
        <v>22</v>
      </c>
      <c r="E1806" s="37" t="n">
        <v>0</v>
      </c>
      <c r="F1806" s="37" t="n">
        <v>2</v>
      </c>
      <c r="G1806" s="37" t="n">
        <v>1</v>
      </c>
      <c r="H1806" s="37" t="n">
        <v>2</v>
      </c>
      <c r="I1806" s="37" t="n">
        <v>0</v>
      </c>
      <c r="J1806" s="40" t="n">
        <f aca="false">IF(C1806=0,"",D1806/C1806)</f>
        <v>1</v>
      </c>
    </row>
    <row r="1807" customFormat="false" ht="15" hidden="false" customHeight="false" outlineLevel="0" collapsed="false">
      <c r="A1807" s="37" t="s">
        <v>778</v>
      </c>
      <c r="B1807" s="37" t="s">
        <v>280</v>
      </c>
      <c r="C1807" s="37" t="n">
        <v>22</v>
      </c>
      <c r="D1807" s="37" t="n">
        <v>20</v>
      </c>
      <c r="E1807" s="37" t="n">
        <v>0</v>
      </c>
      <c r="F1807" s="37" t="n">
        <v>0</v>
      </c>
      <c r="G1807" s="37" t="n">
        <v>0</v>
      </c>
      <c r="H1807" s="37" t="n">
        <v>2</v>
      </c>
      <c r="I1807" s="37" t="n">
        <v>0</v>
      </c>
      <c r="J1807" s="40" t="n">
        <f aca="false">IF(C1807=0,"",D1807/C1807)</f>
        <v>0.909090909090909</v>
      </c>
    </row>
    <row r="1808" customFormat="false" ht="15" hidden="false" customHeight="false" outlineLevel="0" collapsed="false">
      <c r="A1808" s="37" t="s">
        <v>778</v>
      </c>
      <c r="B1808" s="37" t="s">
        <v>281</v>
      </c>
      <c r="C1808" s="37" t="n">
        <v>22</v>
      </c>
      <c r="D1808" s="37" t="n">
        <v>22</v>
      </c>
      <c r="E1808" s="37" t="n">
        <v>1</v>
      </c>
      <c r="F1808" s="37" t="n">
        <v>1</v>
      </c>
      <c r="G1808" s="37" t="n">
        <v>1</v>
      </c>
      <c r="H1808" s="37" t="n">
        <v>1</v>
      </c>
      <c r="I1808" s="37" t="n">
        <v>3</v>
      </c>
      <c r="J1808" s="40" t="n">
        <f aca="false">IF(C1808=0,"",D1808/C1808)</f>
        <v>1</v>
      </c>
    </row>
    <row r="1809" customFormat="false" ht="15" hidden="false" customHeight="false" outlineLevel="0" collapsed="false">
      <c r="A1809" s="37" t="s">
        <v>779</v>
      </c>
      <c r="B1809" s="37" t="s">
        <v>270</v>
      </c>
      <c r="C1809" s="37" t="n">
        <v>22</v>
      </c>
      <c r="D1809" s="37" t="n">
        <v>20</v>
      </c>
      <c r="E1809" s="37" t="n">
        <v>0</v>
      </c>
      <c r="F1809" s="37" t="n">
        <v>1</v>
      </c>
      <c r="G1809" s="37" t="n">
        <v>0</v>
      </c>
      <c r="H1809" s="37" t="n">
        <v>1</v>
      </c>
      <c r="I1809" s="37" t="n">
        <v>0</v>
      </c>
      <c r="J1809" s="40" t="n">
        <f aca="false">IF(C1809=0,"",D1809/C1809)</f>
        <v>0.909090909090909</v>
      </c>
    </row>
    <row r="1810" customFormat="false" ht="15" hidden="false" customHeight="false" outlineLevel="0" collapsed="false">
      <c r="A1810" s="37" t="s">
        <v>779</v>
      </c>
      <c r="B1810" s="37" t="s">
        <v>271</v>
      </c>
      <c r="C1810" s="37" t="n">
        <v>22</v>
      </c>
      <c r="D1810" s="37" t="n">
        <v>20</v>
      </c>
      <c r="E1810" s="37" t="n">
        <v>1</v>
      </c>
      <c r="F1810" s="37" t="n">
        <v>2</v>
      </c>
      <c r="G1810" s="37" t="n">
        <v>0</v>
      </c>
      <c r="H1810" s="37" t="n">
        <v>0</v>
      </c>
      <c r="I1810" s="37" t="n">
        <v>0</v>
      </c>
      <c r="J1810" s="40" t="n">
        <f aca="false">IF(C1810=0,"",D1810/C1810)</f>
        <v>0.909090909090909</v>
      </c>
    </row>
    <row r="1811" customFormat="false" ht="15" hidden="false" customHeight="false" outlineLevel="0" collapsed="false">
      <c r="A1811" s="37" t="s">
        <v>779</v>
      </c>
      <c r="B1811" s="37" t="s">
        <v>272</v>
      </c>
      <c r="C1811" s="37" t="n">
        <v>22</v>
      </c>
      <c r="D1811" s="37" t="n">
        <v>19</v>
      </c>
      <c r="E1811" s="37" t="n">
        <v>1</v>
      </c>
      <c r="F1811" s="37" t="n">
        <v>1</v>
      </c>
      <c r="G1811" s="37" t="n">
        <v>0</v>
      </c>
      <c r="H1811" s="37" t="n">
        <v>2</v>
      </c>
      <c r="I1811" s="37" t="n">
        <v>3</v>
      </c>
      <c r="J1811" s="40" t="n">
        <f aca="false">IF(C1811=0,"",D1811/C1811)</f>
        <v>0.863636363636364</v>
      </c>
    </row>
    <row r="1812" customFormat="false" ht="15" hidden="false" customHeight="false" outlineLevel="0" collapsed="false">
      <c r="A1812" s="37" t="s">
        <v>779</v>
      </c>
      <c r="B1812" s="37" t="s">
        <v>273</v>
      </c>
      <c r="C1812" s="37" t="n">
        <v>22</v>
      </c>
      <c r="D1812" s="37" t="n">
        <v>21</v>
      </c>
      <c r="E1812" s="37" t="n">
        <v>0</v>
      </c>
      <c r="F1812" s="37" t="n">
        <v>1</v>
      </c>
      <c r="G1812" s="37" t="n">
        <v>0</v>
      </c>
      <c r="H1812" s="37" t="n">
        <v>1</v>
      </c>
      <c r="I1812" s="37" t="n">
        <v>0</v>
      </c>
      <c r="J1812" s="40" t="n">
        <f aca="false">IF(C1812=0,"",D1812/C1812)</f>
        <v>0.954545454545455</v>
      </c>
    </row>
    <row r="1813" customFormat="false" ht="15" hidden="false" customHeight="false" outlineLevel="0" collapsed="false">
      <c r="A1813" s="37" t="s">
        <v>779</v>
      </c>
      <c r="B1813" s="37" t="s">
        <v>274</v>
      </c>
      <c r="C1813" s="37" t="n">
        <v>22</v>
      </c>
      <c r="D1813" s="37" t="n">
        <v>20</v>
      </c>
      <c r="E1813" s="37" t="n">
        <v>0</v>
      </c>
      <c r="F1813" s="37" t="n">
        <v>0</v>
      </c>
      <c r="G1813" s="37" t="n">
        <v>0</v>
      </c>
      <c r="H1813" s="37" t="n">
        <v>2</v>
      </c>
      <c r="I1813" s="37" t="n">
        <v>2</v>
      </c>
      <c r="J1813" s="40" t="n">
        <f aca="false">IF(C1813=0,"",D1813/C1813)</f>
        <v>0.909090909090909</v>
      </c>
    </row>
    <row r="1814" customFormat="false" ht="15" hidden="false" customHeight="false" outlineLevel="0" collapsed="false">
      <c r="A1814" s="37" t="s">
        <v>779</v>
      </c>
      <c r="B1814" s="37" t="s">
        <v>275</v>
      </c>
      <c r="C1814" s="37" t="n">
        <v>22</v>
      </c>
      <c r="D1814" s="37" t="n">
        <v>20</v>
      </c>
      <c r="E1814" s="37" t="n">
        <v>0</v>
      </c>
      <c r="F1814" s="37" t="n">
        <v>2</v>
      </c>
      <c r="G1814" s="37" t="n">
        <v>0</v>
      </c>
      <c r="H1814" s="37" t="n">
        <v>2</v>
      </c>
      <c r="I1814" s="37" t="n">
        <v>0</v>
      </c>
      <c r="J1814" s="40" t="n">
        <f aca="false">IF(C1814=0,"",D1814/C1814)</f>
        <v>0.909090909090909</v>
      </c>
    </row>
    <row r="1815" customFormat="false" ht="15" hidden="false" customHeight="false" outlineLevel="0" collapsed="false">
      <c r="A1815" s="37" t="s">
        <v>779</v>
      </c>
      <c r="B1815" s="37" t="s">
        <v>276</v>
      </c>
      <c r="C1815" s="37" t="n">
        <v>22</v>
      </c>
      <c r="D1815" s="37" t="n">
        <v>22</v>
      </c>
      <c r="E1815" s="37" t="n">
        <v>0</v>
      </c>
      <c r="F1815" s="37" t="n">
        <v>1</v>
      </c>
      <c r="G1815" s="37" t="n">
        <v>2</v>
      </c>
      <c r="H1815" s="37" t="n">
        <v>1</v>
      </c>
      <c r="I1815" s="37" t="n">
        <v>0</v>
      </c>
      <c r="J1815" s="40" t="n">
        <f aca="false">IF(C1815=0,"",D1815/C1815)</f>
        <v>1</v>
      </c>
    </row>
    <row r="1816" customFormat="false" ht="15" hidden="false" customHeight="false" outlineLevel="0" collapsed="false">
      <c r="A1816" s="37" t="s">
        <v>779</v>
      </c>
      <c r="B1816" s="37" t="s">
        <v>277</v>
      </c>
      <c r="C1816" s="37" t="n">
        <v>22</v>
      </c>
      <c r="D1816" s="37" t="n">
        <v>19</v>
      </c>
      <c r="E1816" s="37" t="n">
        <v>2</v>
      </c>
      <c r="F1816" s="37" t="n">
        <v>1</v>
      </c>
      <c r="G1816" s="37" t="n">
        <v>0</v>
      </c>
      <c r="H1816" s="37" t="n">
        <v>1</v>
      </c>
      <c r="I1816" s="37" t="n">
        <v>2</v>
      </c>
      <c r="J1816" s="40" t="n">
        <f aca="false">IF(C1816=0,"",D1816/C1816)</f>
        <v>0.863636363636364</v>
      </c>
    </row>
    <row r="1817" customFormat="false" ht="15" hidden="false" customHeight="false" outlineLevel="0" collapsed="false">
      <c r="A1817" s="37" t="s">
        <v>779</v>
      </c>
      <c r="B1817" s="37" t="s">
        <v>278</v>
      </c>
      <c r="C1817" s="37" t="n">
        <v>22</v>
      </c>
      <c r="D1817" s="37" t="n">
        <v>21</v>
      </c>
      <c r="E1817" s="37" t="n">
        <v>1</v>
      </c>
      <c r="F1817" s="37" t="n">
        <v>0</v>
      </c>
      <c r="G1817" s="37" t="n">
        <v>0</v>
      </c>
      <c r="H1817" s="37" t="n">
        <v>1</v>
      </c>
      <c r="I1817" s="37" t="n">
        <v>2</v>
      </c>
      <c r="J1817" s="40" t="n">
        <f aca="false">IF(C1817=0,"",D1817/C1817)</f>
        <v>0.954545454545455</v>
      </c>
    </row>
    <row r="1818" customFormat="false" ht="15" hidden="false" customHeight="false" outlineLevel="0" collapsed="false">
      <c r="A1818" s="37" t="s">
        <v>779</v>
      </c>
      <c r="B1818" s="37" t="s">
        <v>279</v>
      </c>
      <c r="C1818" s="37" t="n">
        <v>22</v>
      </c>
      <c r="D1818" s="37" t="n">
        <v>21</v>
      </c>
      <c r="E1818" s="37" t="n">
        <v>0</v>
      </c>
      <c r="F1818" s="37" t="n">
        <v>0</v>
      </c>
      <c r="G1818" s="37" t="n">
        <v>0</v>
      </c>
      <c r="H1818" s="37" t="n">
        <v>2</v>
      </c>
      <c r="I1818" s="37" t="n">
        <v>0</v>
      </c>
      <c r="J1818" s="40" t="n">
        <f aca="false">IF(C1818=0,"",D1818/C1818)</f>
        <v>0.954545454545455</v>
      </c>
    </row>
    <row r="1819" customFormat="false" ht="15" hidden="false" customHeight="false" outlineLevel="0" collapsed="false">
      <c r="A1819" s="37" t="s">
        <v>779</v>
      </c>
      <c r="B1819" s="37" t="s">
        <v>280</v>
      </c>
      <c r="C1819" s="37" t="n">
        <v>22</v>
      </c>
      <c r="D1819" s="37" t="n">
        <v>20</v>
      </c>
      <c r="E1819" s="37" t="n">
        <v>3</v>
      </c>
      <c r="F1819" s="37" t="n">
        <v>0</v>
      </c>
      <c r="G1819" s="37" t="n">
        <v>1</v>
      </c>
      <c r="H1819" s="37" t="n">
        <v>2</v>
      </c>
      <c r="I1819" s="37" t="n">
        <v>0</v>
      </c>
      <c r="J1819" s="40" t="n">
        <f aca="false">IF(C1819=0,"",D1819/C1819)</f>
        <v>0.909090909090909</v>
      </c>
    </row>
    <row r="1820" customFormat="false" ht="15" hidden="false" customHeight="false" outlineLevel="0" collapsed="false">
      <c r="A1820" s="37" t="s">
        <v>779</v>
      </c>
      <c r="B1820" s="37" t="s">
        <v>281</v>
      </c>
      <c r="C1820" s="37" t="n">
        <v>22</v>
      </c>
      <c r="D1820" s="37" t="n">
        <v>21</v>
      </c>
      <c r="E1820" s="37" t="n">
        <v>0</v>
      </c>
      <c r="F1820" s="37" t="n">
        <v>2</v>
      </c>
      <c r="G1820" s="37" t="n">
        <v>1</v>
      </c>
      <c r="H1820" s="37" t="n">
        <v>1</v>
      </c>
      <c r="I1820" s="37" t="n">
        <v>0</v>
      </c>
      <c r="J1820" s="40" t="n">
        <f aca="false">IF(C1820=0,"",D1820/C1820)</f>
        <v>0.954545454545455</v>
      </c>
    </row>
    <row r="1821" customFormat="false" ht="15" hidden="false" customHeight="false" outlineLevel="0" collapsed="false">
      <c r="A1821" s="37" t="s">
        <v>781</v>
      </c>
      <c r="B1821" s="37" t="s">
        <v>270</v>
      </c>
      <c r="C1821" s="37" t="n">
        <v>22</v>
      </c>
      <c r="D1821" s="37" t="n">
        <v>21</v>
      </c>
      <c r="E1821" s="37" t="n">
        <v>1</v>
      </c>
      <c r="F1821" s="37" t="n">
        <v>2</v>
      </c>
      <c r="G1821" s="37" t="n">
        <v>0</v>
      </c>
      <c r="H1821" s="37" t="n">
        <v>2</v>
      </c>
      <c r="I1821" s="37" t="n">
        <v>0</v>
      </c>
      <c r="J1821" s="40" t="n">
        <f aca="false">IF(C1821=0,"",D1821/C1821)</f>
        <v>0.954545454545455</v>
      </c>
    </row>
    <row r="1822" customFormat="false" ht="15" hidden="false" customHeight="false" outlineLevel="0" collapsed="false">
      <c r="A1822" s="37" t="s">
        <v>781</v>
      </c>
      <c r="B1822" s="37" t="s">
        <v>271</v>
      </c>
      <c r="C1822" s="37" t="n">
        <v>22</v>
      </c>
      <c r="D1822" s="37" t="n">
        <v>19</v>
      </c>
      <c r="E1822" s="37" t="n">
        <v>0</v>
      </c>
      <c r="F1822" s="37" t="n">
        <v>0</v>
      </c>
      <c r="G1822" s="37" t="n">
        <v>0</v>
      </c>
      <c r="H1822" s="37" t="n">
        <v>4</v>
      </c>
      <c r="I1822" s="37" t="n">
        <v>0</v>
      </c>
      <c r="J1822" s="40" t="n">
        <f aca="false">IF(C1822=0,"",D1822/C1822)</f>
        <v>0.863636363636364</v>
      </c>
    </row>
    <row r="1823" customFormat="false" ht="15" hidden="false" customHeight="false" outlineLevel="0" collapsed="false">
      <c r="A1823" s="37" t="s">
        <v>781</v>
      </c>
      <c r="B1823" s="37" t="s">
        <v>272</v>
      </c>
      <c r="C1823" s="37" t="n">
        <v>22</v>
      </c>
      <c r="D1823" s="37" t="n">
        <v>21</v>
      </c>
      <c r="E1823" s="37" t="n">
        <v>2</v>
      </c>
      <c r="F1823" s="37" t="n">
        <v>1</v>
      </c>
      <c r="G1823" s="37" t="n">
        <v>0</v>
      </c>
      <c r="H1823" s="37" t="n">
        <v>1</v>
      </c>
      <c r="I1823" s="37" t="n">
        <v>3</v>
      </c>
      <c r="J1823" s="40" t="n">
        <f aca="false">IF(C1823=0,"",D1823/C1823)</f>
        <v>0.954545454545455</v>
      </c>
    </row>
    <row r="1824" customFormat="false" ht="15" hidden="false" customHeight="false" outlineLevel="0" collapsed="false">
      <c r="A1824" s="37" t="s">
        <v>781</v>
      </c>
      <c r="B1824" s="37" t="s">
        <v>273</v>
      </c>
      <c r="C1824" s="37" t="n">
        <v>22</v>
      </c>
      <c r="D1824" s="37" t="n">
        <v>21</v>
      </c>
      <c r="E1824" s="37" t="n">
        <v>0</v>
      </c>
      <c r="F1824" s="37" t="n">
        <v>0</v>
      </c>
      <c r="G1824" s="37" t="n">
        <v>0</v>
      </c>
      <c r="H1824" s="37" t="n">
        <v>2</v>
      </c>
      <c r="I1824" s="37" t="n">
        <v>0</v>
      </c>
      <c r="J1824" s="40" t="n">
        <f aca="false">IF(C1824=0,"",D1824/C1824)</f>
        <v>0.954545454545455</v>
      </c>
    </row>
    <row r="1825" customFormat="false" ht="15" hidden="false" customHeight="false" outlineLevel="0" collapsed="false">
      <c r="A1825" s="37" t="s">
        <v>781</v>
      </c>
      <c r="B1825" s="37" t="s">
        <v>274</v>
      </c>
      <c r="C1825" s="37" t="n">
        <v>22</v>
      </c>
      <c r="D1825" s="37" t="n">
        <v>19</v>
      </c>
      <c r="E1825" s="37" t="n">
        <v>1</v>
      </c>
      <c r="F1825" s="37" t="n">
        <v>0</v>
      </c>
      <c r="G1825" s="37" t="n">
        <v>0</v>
      </c>
      <c r="H1825" s="37" t="n">
        <v>1</v>
      </c>
      <c r="I1825" s="37" t="n">
        <v>3</v>
      </c>
      <c r="J1825" s="40" t="n">
        <f aca="false">IF(C1825=0,"",D1825/C1825)</f>
        <v>0.863636363636364</v>
      </c>
    </row>
    <row r="1826" customFormat="false" ht="15" hidden="false" customHeight="false" outlineLevel="0" collapsed="false">
      <c r="A1826" s="37" t="s">
        <v>781</v>
      </c>
      <c r="B1826" s="37" t="s">
        <v>275</v>
      </c>
      <c r="C1826" s="37" t="n">
        <v>22</v>
      </c>
      <c r="D1826" s="37" t="n">
        <v>18</v>
      </c>
      <c r="E1826" s="37" t="n">
        <v>0</v>
      </c>
      <c r="F1826" s="37" t="n">
        <v>1</v>
      </c>
      <c r="G1826" s="37" t="n">
        <v>0</v>
      </c>
      <c r="H1826" s="37" t="n">
        <v>0</v>
      </c>
      <c r="I1826" s="37" t="n">
        <v>4</v>
      </c>
      <c r="J1826" s="40" t="n">
        <f aca="false">IF(C1826=0,"",D1826/C1826)</f>
        <v>0.818181818181818</v>
      </c>
    </row>
    <row r="1827" customFormat="false" ht="15" hidden="false" customHeight="false" outlineLevel="0" collapsed="false">
      <c r="A1827" s="37" t="s">
        <v>781</v>
      </c>
      <c r="B1827" s="37" t="s">
        <v>276</v>
      </c>
      <c r="C1827" s="37" t="n">
        <v>22</v>
      </c>
      <c r="D1827" s="37" t="n">
        <v>19</v>
      </c>
      <c r="E1827" s="37" t="n">
        <v>0</v>
      </c>
      <c r="F1827" s="37" t="n">
        <v>0</v>
      </c>
      <c r="G1827" s="37" t="n">
        <v>1</v>
      </c>
      <c r="H1827" s="37" t="n">
        <v>0</v>
      </c>
      <c r="I1827" s="37" t="n">
        <v>0</v>
      </c>
      <c r="J1827" s="40" t="n">
        <f aca="false">IF(C1827=0,"",D1827/C1827)</f>
        <v>0.863636363636364</v>
      </c>
    </row>
    <row r="1828" customFormat="false" ht="15" hidden="false" customHeight="false" outlineLevel="0" collapsed="false">
      <c r="A1828" s="37" t="s">
        <v>781</v>
      </c>
      <c r="B1828" s="37" t="s">
        <v>277</v>
      </c>
      <c r="C1828" s="37" t="n">
        <v>22</v>
      </c>
      <c r="D1828" s="37" t="n">
        <v>20</v>
      </c>
      <c r="E1828" s="37" t="n">
        <v>1</v>
      </c>
      <c r="F1828" s="37" t="n">
        <v>1</v>
      </c>
      <c r="G1828" s="37" t="n">
        <v>0</v>
      </c>
      <c r="H1828" s="37" t="n">
        <v>1</v>
      </c>
      <c r="I1828" s="37" t="n">
        <v>0</v>
      </c>
      <c r="J1828" s="40" t="n">
        <f aca="false">IF(C1828=0,"",D1828/C1828)</f>
        <v>0.909090909090909</v>
      </c>
    </row>
    <row r="1829" customFormat="false" ht="15" hidden="false" customHeight="false" outlineLevel="0" collapsed="false">
      <c r="A1829" s="37" t="s">
        <v>781</v>
      </c>
      <c r="B1829" s="37" t="s">
        <v>278</v>
      </c>
      <c r="C1829" s="37" t="n">
        <v>22</v>
      </c>
      <c r="D1829" s="37" t="n">
        <v>21</v>
      </c>
      <c r="E1829" s="37" t="n">
        <v>0</v>
      </c>
      <c r="F1829" s="37" t="n">
        <v>0</v>
      </c>
      <c r="G1829" s="37" t="n">
        <v>0</v>
      </c>
      <c r="H1829" s="37" t="n">
        <v>0</v>
      </c>
      <c r="I1829" s="37" t="n">
        <v>1</v>
      </c>
      <c r="J1829" s="40" t="n">
        <f aca="false">IF(C1829=0,"",D1829/C1829)</f>
        <v>0.954545454545455</v>
      </c>
    </row>
    <row r="1830" customFormat="false" ht="15" hidden="false" customHeight="false" outlineLevel="0" collapsed="false">
      <c r="A1830" s="37" t="s">
        <v>781</v>
      </c>
      <c r="B1830" s="37" t="s">
        <v>279</v>
      </c>
      <c r="C1830" s="37" t="n">
        <v>22</v>
      </c>
      <c r="D1830" s="37" t="n">
        <v>21</v>
      </c>
      <c r="E1830" s="37" t="n">
        <v>0</v>
      </c>
      <c r="F1830" s="37" t="n">
        <v>3</v>
      </c>
      <c r="G1830" s="37" t="n">
        <v>0</v>
      </c>
      <c r="H1830" s="37" t="n">
        <v>1</v>
      </c>
      <c r="I1830" s="37" t="n">
        <v>2</v>
      </c>
      <c r="J1830" s="40" t="n">
        <f aca="false">IF(C1830=0,"",D1830/C1830)</f>
        <v>0.954545454545455</v>
      </c>
    </row>
    <row r="1831" customFormat="false" ht="15" hidden="false" customHeight="false" outlineLevel="0" collapsed="false">
      <c r="A1831" s="37" t="s">
        <v>781</v>
      </c>
      <c r="B1831" s="37" t="s">
        <v>280</v>
      </c>
      <c r="C1831" s="37" t="n">
        <v>22</v>
      </c>
      <c r="D1831" s="37" t="n">
        <v>20</v>
      </c>
      <c r="E1831" s="37" t="n">
        <v>1</v>
      </c>
      <c r="F1831" s="37" t="n">
        <v>1</v>
      </c>
      <c r="G1831" s="37" t="n">
        <v>0</v>
      </c>
      <c r="H1831" s="37" t="n">
        <v>2</v>
      </c>
      <c r="I1831" s="37" t="n">
        <v>0</v>
      </c>
      <c r="J1831" s="40" t="n">
        <f aca="false">IF(C1831=0,"",D1831/C1831)</f>
        <v>0.909090909090909</v>
      </c>
    </row>
    <row r="1832" customFormat="false" ht="15" hidden="false" customHeight="false" outlineLevel="0" collapsed="false">
      <c r="A1832" s="37" t="s">
        <v>781</v>
      </c>
      <c r="B1832" s="37" t="s">
        <v>281</v>
      </c>
      <c r="C1832" s="37" t="n">
        <v>22</v>
      </c>
      <c r="D1832" s="37" t="n">
        <v>20</v>
      </c>
      <c r="E1832" s="37" t="n">
        <v>0</v>
      </c>
      <c r="F1832" s="37" t="n">
        <v>0</v>
      </c>
      <c r="G1832" s="37" t="n">
        <v>0</v>
      </c>
      <c r="H1832" s="37" t="n">
        <v>2</v>
      </c>
      <c r="I1832" s="37" t="n">
        <v>1</v>
      </c>
      <c r="J1832" s="40" t="n">
        <f aca="false">IF(C1832=0,"",D1832/C1832)</f>
        <v>0.909090909090909</v>
      </c>
    </row>
    <row r="1833" customFormat="false" ht="15" hidden="false" customHeight="false" outlineLevel="0" collapsed="false">
      <c r="A1833" s="37" t="s">
        <v>782</v>
      </c>
      <c r="B1833" s="37" t="s">
        <v>270</v>
      </c>
      <c r="C1833" s="37" t="n">
        <v>22</v>
      </c>
      <c r="D1833" s="37" t="n">
        <v>20</v>
      </c>
      <c r="E1833" s="37" t="n">
        <v>0</v>
      </c>
      <c r="F1833" s="37" t="n">
        <v>1</v>
      </c>
      <c r="G1833" s="37" t="n">
        <v>0</v>
      </c>
      <c r="H1833" s="37" t="n">
        <v>0</v>
      </c>
      <c r="I1833" s="37" t="n">
        <v>8</v>
      </c>
      <c r="J1833" s="40" t="n">
        <f aca="false">IF(C1833=0,"",D1833/C1833)</f>
        <v>0.909090909090909</v>
      </c>
    </row>
    <row r="1834" customFormat="false" ht="15" hidden="false" customHeight="false" outlineLevel="0" collapsed="false">
      <c r="A1834" s="37" t="s">
        <v>782</v>
      </c>
      <c r="B1834" s="37" t="s">
        <v>271</v>
      </c>
      <c r="C1834" s="37" t="n">
        <v>22</v>
      </c>
      <c r="D1834" s="37" t="n">
        <v>19</v>
      </c>
      <c r="E1834" s="37" t="n">
        <v>2</v>
      </c>
      <c r="F1834" s="37" t="n">
        <v>0</v>
      </c>
      <c r="G1834" s="37" t="n">
        <v>0</v>
      </c>
      <c r="H1834" s="37" t="n">
        <v>1</v>
      </c>
      <c r="I1834" s="37" t="n">
        <v>4</v>
      </c>
      <c r="J1834" s="40" t="n">
        <f aca="false">IF(C1834=0,"",D1834/C1834)</f>
        <v>0.863636363636364</v>
      </c>
    </row>
    <row r="1835" customFormat="false" ht="15" hidden="false" customHeight="false" outlineLevel="0" collapsed="false">
      <c r="A1835" s="37" t="s">
        <v>782</v>
      </c>
      <c r="B1835" s="37" t="s">
        <v>272</v>
      </c>
      <c r="C1835" s="37" t="n">
        <v>22</v>
      </c>
      <c r="D1835" s="37" t="n">
        <v>19</v>
      </c>
      <c r="E1835" s="37" t="n">
        <v>0</v>
      </c>
      <c r="F1835" s="37" t="n">
        <v>0</v>
      </c>
      <c r="G1835" s="37" t="n">
        <v>0</v>
      </c>
      <c r="H1835" s="37" t="n">
        <v>0</v>
      </c>
      <c r="I1835" s="37" t="n">
        <v>16</v>
      </c>
      <c r="J1835" s="40" t="n">
        <f aca="false">IF(C1835=0,"",D1835/C1835)</f>
        <v>0.863636363636364</v>
      </c>
    </row>
    <row r="1836" customFormat="false" ht="15" hidden="false" customHeight="false" outlineLevel="0" collapsed="false">
      <c r="A1836" s="37" t="s">
        <v>782</v>
      </c>
      <c r="B1836" s="37" t="s">
        <v>273</v>
      </c>
      <c r="C1836" s="37" t="n">
        <v>22</v>
      </c>
      <c r="D1836" s="37" t="n">
        <v>21</v>
      </c>
      <c r="E1836" s="37" t="n">
        <v>2</v>
      </c>
      <c r="F1836" s="37" t="n">
        <v>1</v>
      </c>
      <c r="G1836" s="37" t="n">
        <v>1</v>
      </c>
      <c r="H1836" s="37" t="n">
        <v>0</v>
      </c>
      <c r="I1836" s="37" t="n">
        <v>2</v>
      </c>
      <c r="J1836" s="40" t="n">
        <f aca="false">IF(C1836=0,"",D1836/C1836)</f>
        <v>0.954545454545455</v>
      </c>
    </row>
    <row r="1837" customFormat="false" ht="15" hidden="false" customHeight="false" outlineLevel="0" collapsed="false">
      <c r="A1837" s="37" t="s">
        <v>782</v>
      </c>
      <c r="B1837" s="37" t="s">
        <v>274</v>
      </c>
      <c r="C1837" s="37" t="n">
        <v>22</v>
      </c>
      <c r="D1837" s="37" t="n">
        <v>21</v>
      </c>
      <c r="E1837" s="37" t="n">
        <v>1</v>
      </c>
      <c r="F1837" s="37" t="n">
        <v>0</v>
      </c>
      <c r="G1837" s="37" t="n">
        <v>0</v>
      </c>
      <c r="H1837" s="37" t="n">
        <v>1</v>
      </c>
      <c r="I1837" s="37" t="n">
        <v>7</v>
      </c>
      <c r="J1837" s="40" t="n">
        <f aca="false">IF(C1837=0,"",D1837/C1837)</f>
        <v>0.954545454545455</v>
      </c>
    </row>
    <row r="1838" customFormat="false" ht="15" hidden="false" customHeight="false" outlineLevel="0" collapsed="false">
      <c r="A1838" s="37" t="s">
        <v>782</v>
      </c>
      <c r="B1838" s="37" t="s">
        <v>275</v>
      </c>
      <c r="C1838" s="37" t="n">
        <v>22</v>
      </c>
      <c r="D1838" s="37" t="n">
        <v>22</v>
      </c>
      <c r="E1838" s="37" t="n">
        <v>0</v>
      </c>
      <c r="F1838" s="37" t="n">
        <v>1</v>
      </c>
      <c r="G1838" s="37" t="n">
        <v>0</v>
      </c>
      <c r="H1838" s="37" t="n">
        <v>1</v>
      </c>
      <c r="I1838" s="37" t="n">
        <v>35</v>
      </c>
      <c r="J1838" s="40" t="n">
        <f aca="false">IF(C1838=0,"",D1838/C1838)</f>
        <v>1</v>
      </c>
    </row>
    <row r="1839" customFormat="false" ht="15" hidden="false" customHeight="false" outlineLevel="0" collapsed="false">
      <c r="A1839" s="37" t="s">
        <v>782</v>
      </c>
      <c r="B1839" s="37" t="s">
        <v>276</v>
      </c>
      <c r="C1839" s="37" t="n">
        <v>22</v>
      </c>
      <c r="D1839" s="37" t="n">
        <v>21</v>
      </c>
      <c r="E1839" s="37" t="n">
        <v>0</v>
      </c>
      <c r="F1839" s="37" t="n">
        <v>1</v>
      </c>
      <c r="G1839" s="37" t="n">
        <v>0</v>
      </c>
      <c r="H1839" s="37" t="n">
        <v>0</v>
      </c>
      <c r="I1839" s="37" t="n">
        <v>5</v>
      </c>
      <c r="J1839" s="40" t="n">
        <f aca="false">IF(C1839=0,"",D1839/C1839)</f>
        <v>0.954545454545455</v>
      </c>
    </row>
    <row r="1840" customFormat="false" ht="15" hidden="false" customHeight="false" outlineLevel="0" collapsed="false">
      <c r="A1840" s="37" t="s">
        <v>782</v>
      </c>
      <c r="B1840" s="37" t="s">
        <v>277</v>
      </c>
      <c r="C1840" s="37" t="n">
        <v>22</v>
      </c>
      <c r="D1840" s="37" t="n">
        <v>21</v>
      </c>
      <c r="E1840" s="37" t="n">
        <v>0</v>
      </c>
      <c r="F1840" s="37" t="n">
        <v>1</v>
      </c>
      <c r="G1840" s="37" t="n">
        <v>0</v>
      </c>
      <c r="H1840" s="37" t="n">
        <v>0</v>
      </c>
      <c r="I1840" s="37" t="n">
        <v>29</v>
      </c>
      <c r="J1840" s="40" t="n">
        <f aca="false">IF(C1840=0,"",D1840/C1840)</f>
        <v>0.954545454545455</v>
      </c>
    </row>
    <row r="1841" customFormat="false" ht="15" hidden="false" customHeight="false" outlineLevel="0" collapsed="false">
      <c r="A1841" s="37" t="s">
        <v>782</v>
      </c>
      <c r="B1841" s="37" t="s">
        <v>278</v>
      </c>
      <c r="C1841" s="37" t="n">
        <v>22</v>
      </c>
      <c r="D1841" s="37" t="n">
        <v>22</v>
      </c>
      <c r="E1841" s="37" t="n">
        <v>1</v>
      </c>
      <c r="F1841" s="37" t="n">
        <v>0</v>
      </c>
      <c r="G1841" s="37" t="n">
        <v>1</v>
      </c>
      <c r="H1841" s="37" t="n">
        <v>1</v>
      </c>
      <c r="I1841" s="37" t="n">
        <v>35</v>
      </c>
      <c r="J1841" s="40" t="n">
        <f aca="false">IF(C1841=0,"",D1841/C1841)</f>
        <v>1</v>
      </c>
    </row>
    <row r="1842" customFormat="false" ht="15" hidden="false" customHeight="false" outlineLevel="0" collapsed="false">
      <c r="A1842" s="37" t="s">
        <v>782</v>
      </c>
      <c r="B1842" s="37" t="s">
        <v>279</v>
      </c>
      <c r="C1842" s="37" t="n">
        <v>22</v>
      </c>
      <c r="D1842" s="37" t="n">
        <v>19</v>
      </c>
      <c r="E1842" s="37" t="n">
        <v>1</v>
      </c>
      <c r="F1842" s="37" t="n">
        <v>1</v>
      </c>
      <c r="G1842" s="37" t="n">
        <v>0</v>
      </c>
      <c r="H1842" s="37" t="n">
        <v>0</v>
      </c>
      <c r="I1842" s="37" t="n">
        <v>2</v>
      </c>
      <c r="J1842" s="40" t="n">
        <f aca="false">IF(C1842=0,"",D1842/C1842)</f>
        <v>0.863636363636364</v>
      </c>
    </row>
    <row r="1843" customFormat="false" ht="15" hidden="false" customHeight="false" outlineLevel="0" collapsed="false">
      <c r="A1843" s="37" t="s">
        <v>782</v>
      </c>
      <c r="B1843" s="37" t="s">
        <v>280</v>
      </c>
      <c r="C1843" s="37" t="n">
        <v>22</v>
      </c>
      <c r="D1843" s="37" t="n">
        <v>21</v>
      </c>
      <c r="E1843" s="37" t="n">
        <v>3</v>
      </c>
      <c r="F1843" s="37" t="n">
        <v>0</v>
      </c>
      <c r="G1843" s="37" t="n">
        <v>0</v>
      </c>
      <c r="H1843" s="37" t="n">
        <v>0</v>
      </c>
      <c r="I1843" s="37" t="n">
        <v>8</v>
      </c>
      <c r="J1843" s="40" t="n">
        <f aca="false">IF(C1843=0,"",D1843/C1843)</f>
        <v>0.954545454545455</v>
      </c>
    </row>
    <row r="1844" customFormat="false" ht="15" hidden="false" customHeight="false" outlineLevel="0" collapsed="false">
      <c r="A1844" s="37" t="s">
        <v>782</v>
      </c>
      <c r="B1844" s="37" t="s">
        <v>281</v>
      </c>
      <c r="C1844" s="37" t="n">
        <v>22</v>
      </c>
      <c r="D1844" s="37" t="n">
        <v>19</v>
      </c>
      <c r="E1844" s="37" t="n">
        <v>0</v>
      </c>
      <c r="F1844" s="37" t="n">
        <v>1</v>
      </c>
      <c r="G1844" s="37" t="n">
        <v>0</v>
      </c>
      <c r="H1844" s="37" t="n">
        <v>0</v>
      </c>
      <c r="I1844" s="37" t="n">
        <v>25</v>
      </c>
      <c r="J1844" s="40" t="n">
        <f aca="false">IF(C1844=0,"",D1844/C1844)</f>
        <v>0.863636363636364</v>
      </c>
    </row>
    <row r="1845" customFormat="false" ht="15" hidden="false" customHeight="false" outlineLevel="0" collapsed="false">
      <c r="A1845" s="37" t="s">
        <v>784</v>
      </c>
      <c r="B1845" s="37" t="s">
        <v>270</v>
      </c>
      <c r="C1845" s="37" t="n">
        <v>22</v>
      </c>
      <c r="D1845" s="37" t="n">
        <v>22</v>
      </c>
      <c r="E1845" s="37" t="n">
        <v>1</v>
      </c>
      <c r="F1845" s="37" t="n">
        <v>1</v>
      </c>
      <c r="G1845" s="37" t="n">
        <v>1</v>
      </c>
      <c r="H1845" s="37" t="n">
        <v>4</v>
      </c>
      <c r="I1845" s="37" t="n">
        <v>3</v>
      </c>
      <c r="J1845" s="40" t="n">
        <f aca="false">IF(C1845=0,"",D1845/C1845)</f>
        <v>1</v>
      </c>
    </row>
    <row r="1846" customFormat="false" ht="15" hidden="false" customHeight="false" outlineLevel="0" collapsed="false">
      <c r="A1846" s="37" t="s">
        <v>784</v>
      </c>
      <c r="B1846" s="37" t="s">
        <v>271</v>
      </c>
      <c r="C1846" s="37" t="n">
        <v>22</v>
      </c>
      <c r="D1846" s="37" t="n">
        <v>21</v>
      </c>
      <c r="E1846" s="37" t="n">
        <v>0</v>
      </c>
      <c r="F1846" s="37" t="n">
        <v>1</v>
      </c>
      <c r="G1846" s="37" t="n">
        <v>0</v>
      </c>
      <c r="H1846" s="37" t="n">
        <v>2</v>
      </c>
      <c r="I1846" s="37" t="n">
        <v>51</v>
      </c>
      <c r="J1846" s="40" t="n">
        <f aca="false">IF(C1846=0,"",D1846/C1846)</f>
        <v>0.954545454545455</v>
      </c>
    </row>
    <row r="1847" customFormat="false" ht="15" hidden="false" customHeight="false" outlineLevel="0" collapsed="false">
      <c r="A1847" s="37" t="s">
        <v>784</v>
      </c>
      <c r="B1847" s="37" t="s">
        <v>272</v>
      </c>
      <c r="C1847" s="37" t="n">
        <v>22</v>
      </c>
      <c r="D1847" s="37" t="n">
        <v>19</v>
      </c>
      <c r="E1847" s="37" t="n">
        <v>0</v>
      </c>
      <c r="F1847" s="37" t="n">
        <v>0</v>
      </c>
      <c r="G1847" s="37" t="n">
        <v>2</v>
      </c>
      <c r="H1847" s="37" t="n">
        <v>3</v>
      </c>
      <c r="I1847" s="37" t="n">
        <v>12</v>
      </c>
      <c r="J1847" s="40" t="n">
        <f aca="false">IF(C1847=0,"",D1847/C1847)</f>
        <v>0.863636363636364</v>
      </c>
    </row>
    <row r="1848" customFormat="false" ht="15" hidden="false" customHeight="false" outlineLevel="0" collapsed="false">
      <c r="A1848" s="37" t="s">
        <v>784</v>
      </c>
      <c r="B1848" s="37" t="s">
        <v>273</v>
      </c>
      <c r="C1848" s="37" t="n">
        <v>22</v>
      </c>
      <c r="D1848" s="37" t="n">
        <v>18</v>
      </c>
      <c r="E1848" s="37" t="n">
        <v>1</v>
      </c>
      <c r="F1848" s="37" t="n">
        <v>1</v>
      </c>
      <c r="G1848" s="37" t="n">
        <v>0</v>
      </c>
      <c r="H1848" s="37" t="n">
        <v>1</v>
      </c>
      <c r="I1848" s="37" t="n">
        <v>2</v>
      </c>
      <c r="J1848" s="40" t="n">
        <f aca="false">IF(C1848=0,"",D1848/C1848)</f>
        <v>0.818181818181818</v>
      </c>
    </row>
    <row r="1849" customFormat="false" ht="15" hidden="false" customHeight="false" outlineLevel="0" collapsed="false">
      <c r="A1849" s="37" t="s">
        <v>784</v>
      </c>
      <c r="B1849" s="37" t="s">
        <v>274</v>
      </c>
      <c r="C1849" s="37" t="n">
        <v>22</v>
      </c>
      <c r="D1849" s="37" t="n">
        <v>21</v>
      </c>
      <c r="E1849" s="37" t="n">
        <v>0</v>
      </c>
      <c r="F1849" s="37" t="n">
        <v>2</v>
      </c>
      <c r="G1849" s="37" t="n">
        <v>0</v>
      </c>
      <c r="H1849" s="37" t="n">
        <v>2</v>
      </c>
      <c r="I1849" s="37" t="n">
        <v>17</v>
      </c>
      <c r="J1849" s="40" t="n">
        <f aca="false">IF(C1849=0,"",D1849/C1849)</f>
        <v>0.954545454545455</v>
      </c>
    </row>
    <row r="1850" customFormat="false" ht="15" hidden="false" customHeight="false" outlineLevel="0" collapsed="false">
      <c r="A1850" s="37" t="s">
        <v>784</v>
      </c>
      <c r="B1850" s="37" t="s">
        <v>275</v>
      </c>
      <c r="C1850" s="37" t="n">
        <v>22</v>
      </c>
      <c r="D1850" s="37" t="n">
        <v>19</v>
      </c>
      <c r="E1850" s="37" t="n">
        <v>0</v>
      </c>
      <c r="F1850" s="37" t="n">
        <v>0</v>
      </c>
      <c r="G1850" s="37" t="n">
        <v>0</v>
      </c>
      <c r="H1850" s="37" t="n">
        <v>4</v>
      </c>
      <c r="I1850" s="37" t="n">
        <v>11</v>
      </c>
      <c r="J1850" s="40" t="n">
        <f aca="false">IF(C1850=0,"",D1850/C1850)</f>
        <v>0.863636363636364</v>
      </c>
    </row>
    <row r="1851" customFormat="false" ht="15" hidden="false" customHeight="false" outlineLevel="0" collapsed="false">
      <c r="A1851" s="37" t="s">
        <v>784</v>
      </c>
      <c r="B1851" s="37" t="s">
        <v>276</v>
      </c>
      <c r="C1851" s="37" t="n">
        <v>22</v>
      </c>
      <c r="D1851" s="37" t="n">
        <v>22</v>
      </c>
      <c r="E1851" s="37" t="n">
        <v>2</v>
      </c>
      <c r="F1851" s="37" t="n">
        <v>1</v>
      </c>
      <c r="G1851" s="37" t="n">
        <v>0</v>
      </c>
      <c r="H1851" s="37" t="n">
        <v>1</v>
      </c>
      <c r="I1851" s="37" t="n">
        <v>6</v>
      </c>
      <c r="J1851" s="40" t="n">
        <f aca="false">IF(C1851=0,"",D1851/C1851)</f>
        <v>1</v>
      </c>
    </row>
    <row r="1852" customFormat="false" ht="15" hidden="false" customHeight="false" outlineLevel="0" collapsed="false">
      <c r="A1852" s="37" t="s">
        <v>784</v>
      </c>
      <c r="B1852" s="37" t="s">
        <v>277</v>
      </c>
      <c r="C1852" s="37" t="n">
        <v>22</v>
      </c>
      <c r="D1852" s="37" t="n">
        <v>21</v>
      </c>
      <c r="E1852" s="37" t="n">
        <v>1</v>
      </c>
      <c r="F1852" s="37" t="n">
        <v>3</v>
      </c>
      <c r="G1852" s="37" t="n">
        <v>0</v>
      </c>
      <c r="H1852" s="37" t="n">
        <v>4</v>
      </c>
      <c r="I1852" s="37" t="n">
        <v>2</v>
      </c>
      <c r="J1852" s="40" t="n">
        <f aca="false">IF(C1852=0,"",D1852/C1852)</f>
        <v>0.954545454545455</v>
      </c>
    </row>
    <row r="1853" customFormat="false" ht="15" hidden="false" customHeight="false" outlineLevel="0" collapsed="false">
      <c r="A1853" s="37" t="s">
        <v>784</v>
      </c>
      <c r="B1853" s="37" t="s">
        <v>278</v>
      </c>
      <c r="C1853" s="37" t="n">
        <v>22</v>
      </c>
      <c r="D1853" s="37" t="n">
        <v>22</v>
      </c>
      <c r="E1853" s="37" t="n">
        <v>1</v>
      </c>
      <c r="F1853" s="37" t="n">
        <v>1</v>
      </c>
      <c r="G1853" s="37" t="n">
        <v>0</v>
      </c>
      <c r="H1853" s="37" t="n">
        <v>2</v>
      </c>
      <c r="I1853" s="37" t="n">
        <v>11</v>
      </c>
      <c r="J1853" s="40" t="n">
        <f aca="false">IF(C1853=0,"",D1853/C1853)</f>
        <v>1</v>
      </c>
    </row>
    <row r="1854" customFormat="false" ht="15" hidden="false" customHeight="false" outlineLevel="0" collapsed="false">
      <c r="A1854" s="37" t="s">
        <v>784</v>
      </c>
      <c r="B1854" s="37" t="s">
        <v>279</v>
      </c>
      <c r="C1854" s="37" t="n">
        <v>22</v>
      </c>
      <c r="D1854" s="37" t="n">
        <v>18</v>
      </c>
      <c r="E1854" s="37" t="n">
        <v>1</v>
      </c>
      <c r="F1854" s="37" t="n">
        <v>0</v>
      </c>
      <c r="G1854" s="37" t="n">
        <v>1</v>
      </c>
      <c r="H1854" s="37" t="n">
        <v>0</v>
      </c>
      <c r="I1854" s="37" t="n">
        <v>16</v>
      </c>
      <c r="J1854" s="40" t="n">
        <f aca="false">IF(C1854=0,"",D1854/C1854)</f>
        <v>0.818181818181818</v>
      </c>
    </row>
    <row r="1855" customFormat="false" ht="15" hidden="false" customHeight="false" outlineLevel="0" collapsed="false">
      <c r="A1855" s="37" t="s">
        <v>784</v>
      </c>
      <c r="B1855" s="37" t="s">
        <v>280</v>
      </c>
      <c r="C1855" s="37" t="n">
        <v>22</v>
      </c>
      <c r="D1855" s="37" t="n">
        <v>20</v>
      </c>
      <c r="E1855" s="37" t="n">
        <v>0</v>
      </c>
      <c r="F1855" s="37" t="n">
        <v>0</v>
      </c>
      <c r="G1855" s="37" t="n">
        <v>0</v>
      </c>
      <c r="H1855" s="37" t="n">
        <v>0</v>
      </c>
      <c r="I1855" s="37" t="n">
        <v>24</v>
      </c>
      <c r="J1855" s="40" t="n">
        <f aca="false">IF(C1855=0,"",D1855/C1855)</f>
        <v>0.909090909090909</v>
      </c>
    </row>
    <row r="1856" customFormat="false" ht="15" hidden="false" customHeight="false" outlineLevel="0" collapsed="false">
      <c r="A1856" s="37" t="s">
        <v>784</v>
      </c>
      <c r="B1856" s="37" t="s">
        <v>281</v>
      </c>
      <c r="C1856" s="37" t="n">
        <v>22</v>
      </c>
      <c r="D1856" s="37" t="n">
        <v>20</v>
      </c>
      <c r="E1856" s="37" t="n">
        <v>1</v>
      </c>
      <c r="F1856" s="37" t="n">
        <v>0</v>
      </c>
      <c r="G1856" s="37" t="n">
        <v>1</v>
      </c>
      <c r="H1856" s="37" t="n">
        <v>1</v>
      </c>
      <c r="I1856" s="37" t="n">
        <v>5</v>
      </c>
      <c r="J1856" s="40" t="n">
        <f aca="false">IF(C1856=0,"",D1856/C1856)</f>
        <v>0.909090909090909</v>
      </c>
    </row>
    <row r="1857" customFormat="false" ht="15" hidden="false" customHeight="false" outlineLevel="0" collapsed="false">
      <c r="A1857" s="37" t="s">
        <v>785</v>
      </c>
      <c r="B1857" s="37" t="s">
        <v>270</v>
      </c>
      <c r="C1857" s="37" t="n">
        <v>22</v>
      </c>
      <c r="D1857" s="37" t="n">
        <v>18</v>
      </c>
      <c r="E1857" s="37" t="n">
        <v>0</v>
      </c>
      <c r="F1857" s="37" t="n">
        <v>1</v>
      </c>
      <c r="G1857" s="37" t="n">
        <v>0</v>
      </c>
      <c r="H1857" s="37" t="n">
        <v>3</v>
      </c>
      <c r="I1857" s="37" t="n">
        <v>2</v>
      </c>
      <c r="J1857" s="40" t="n">
        <f aca="false">IF(C1857=0,"",D1857/C1857)</f>
        <v>0.818181818181818</v>
      </c>
    </row>
    <row r="1858" customFormat="false" ht="15" hidden="false" customHeight="false" outlineLevel="0" collapsed="false">
      <c r="A1858" s="37" t="s">
        <v>785</v>
      </c>
      <c r="B1858" s="37" t="s">
        <v>271</v>
      </c>
      <c r="C1858" s="37" t="n">
        <v>22</v>
      </c>
      <c r="D1858" s="37" t="n">
        <v>22</v>
      </c>
      <c r="E1858" s="37" t="n">
        <v>1</v>
      </c>
      <c r="F1858" s="37" t="n">
        <v>2</v>
      </c>
      <c r="G1858" s="37" t="n">
        <v>0</v>
      </c>
      <c r="H1858" s="37" t="n">
        <v>3</v>
      </c>
      <c r="I1858" s="37" t="n">
        <v>0</v>
      </c>
      <c r="J1858" s="40" t="n">
        <f aca="false">IF(C1858=0,"",D1858/C1858)</f>
        <v>1</v>
      </c>
    </row>
    <row r="1859" customFormat="false" ht="15" hidden="false" customHeight="false" outlineLevel="0" collapsed="false">
      <c r="A1859" s="37" t="s">
        <v>785</v>
      </c>
      <c r="B1859" s="37" t="s">
        <v>272</v>
      </c>
      <c r="C1859" s="37" t="n">
        <v>22</v>
      </c>
      <c r="D1859" s="37" t="n">
        <v>21</v>
      </c>
      <c r="E1859" s="37" t="n">
        <v>0</v>
      </c>
      <c r="F1859" s="37" t="n">
        <v>0</v>
      </c>
      <c r="G1859" s="37" t="n">
        <v>0</v>
      </c>
      <c r="H1859" s="37" t="n">
        <v>3</v>
      </c>
      <c r="I1859" s="37" t="n">
        <v>2</v>
      </c>
      <c r="J1859" s="40" t="n">
        <f aca="false">IF(C1859=0,"",D1859/C1859)</f>
        <v>0.954545454545455</v>
      </c>
    </row>
    <row r="1860" customFormat="false" ht="15" hidden="false" customHeight="false" outlineLevel="0" collapsed="false">
      <c r="A1860" s="37" t="s">
        <v>785</v>
      </c>
      <c r="B1860" s="37" t="s">
        <v>273</v>
      </c>
      <c r="C1860" s="37" t="n">
        <v>22</v>
      </c>
      <c r="D1860" s="37" t="n">
        <v>21</v>
      </c>
      <c r="E1860" s="37" t="n">
        <v>0</v>
      </c>
      <c r="F1860" s="37" t="n">
        <v>2</v>
      </c>
      <c r="G1860" s="37" t="n">
        <v>1</v>
      </c>
      <c r="H1860" s="37" t="n">
        <v>1</v>
      </c>
      <c r="I1860" s="37" t="n">
        <v>0</v>
      </c>
      <c r="J1860" s="40" t="n">
        <f aca="false">IF(C1860=0,"",D1860/C1860)</f>
        <v>0.954545454545455</v>
      </c>
    </row>
    <row r="1861" customFormat="false" ht="15" hidden="false" customHeight="false" outlineLevel="0" collapsed="false">
      <c r="A1861" s="37" t="s">
        <v>785</v>
      </c>
      <c r="B1861" s="37" t="s">
        <v>274</v>
      </c>
      <c r="C1861" s="37" t="n">
        <v>22</v>
      </c>
      <c r="D1861" s="37" t="n">
        <v>21</v>
      </c>
      <c r="E1861" s="37" t="n">
        <v>0</v>
      </c>
      <c r="F1861" s="37" t="n">
        <v>3</v>
      </c>
      <c r="G1861" s="37" t="n">
        <v>0</v>
      </c>
      <c r="H1861" s="37" t="n">
        <v>2</v>
      </c>
      <c r="I1861" s="37" t="n">
        <v>1</v>
      </c>
      <c r="J1861" s="40" t="n">
        <f aca="false">IF(C1861=0,"",D1861/C1861)</f>
        <v>0.954545454545455</v>
      </c>
    </row>
    <row r="1862" customFormat="false" ht="15" hidden="false" customHeight="false" outlineLevel="0" collapsed="false">
      <c r="A1862" s="37" t="s">
        <v>785</v>
      </c>
      <c r="B1862" s="37" t="s">
        <v>275</v>
      </c>
      <c r="C1862" s="37" t="n">
        <v>22</v>
      </c>
      <c r="D1862" s="37" t="n">
        <v>20</v>
      </c>
      <c r="E1862" s="37" t="n">
        <v>0</v>
      </c>
      <c r="F1862" s="37" t="n">
        <v>0</v>
      </c>
      <c r="G1862" s="37" t="n">
        <v>0</v>
      </c>
      <c r="H1862" s="37" t="n">
        <v>0</v>
      </c>
      <c r="I1862" s="37" t="n">
        <v>0</v>
      </c>
      <c r="J1862" s="40" t="n">
        <f aca="false">IF(C1862=0,"",D1862/C1862)</f>
        <v>0.909090909090909</v>
      </c>
    </row>
    <row r="1863" customFormat="false" ht="15" hidden="false" customHeight="false" outlineLevel="0" collapsed="false">
      <c r="A1863" s="37" t="s">
        <v>785</v>
      </c>
      <c r="B1863" s="37" t="s">
        <v>276</v>
      </c>
      <c r="C1863" s="37" t="n">
        <v>22</v>
      </c>
      <c r="D1863" s="37" t="n">
        <v>20</v>
      </c>
      <c r="E1863" s="37" t="n">
        <v>2</v>
      </c>
      <c r="F1863" s="37" t="n">
        <v>2</v>
      </c>
      <c r="G1863" s="37" t="n">
        <v>0</v>
      </c>
      <c r="H1863" s="37" t="n">
        <v>0</v>
      </c>
      <c r="I1863" s="37" t="n">
        <v>0</v>
      </c>
      <c r="J1863" s="40" t="n">
        <f aca="false">IF(C1863=0,"",D1863/C1863)</f>
        <v>0.909090909090909</v>
      </c>
    </row>
    <row r="1864" customFormat="false" ht="15" hidden="false" customHeight="false" outlineLevel="0" collapsed="false">
      <c r="A1864" s="37" t="s">
        <v>785</v>
      </c>
      <c r="B1864" s="37" t="s">
        <v>277</v>
      </c>
      <c r="C1864" s="37" t="n">
        <v>22</v>
      </c>
      <c r="D1864" s="37" t="n">
        <v>22</v>
      </c>
      <c r="E1864" s="37" t="n">
        <v>0</v>
      </c>
      <c r="F1864" s="37" t="n">
        <v>0</v>
      </c>
      <c r="G1864" s="37" t="n">
        <v>1</v>
      </c>
      <c r="H1864" s="37" t="n">
        <v>0</v>
      </c>
      <c r="I1864" s="37" t="n">
        <v>2</v>
      </c>
      <c r="J1864" s="40" t="n">
        <f aca="false">IF(C1864=0,"",D1864/C1864)</f>
        <v>1</v>
      </c>
    </row>
    <row r="1865" customFormat="false" ht="15" hidden="false" customHeight="false" outlineLevel="0" collapsed="false">
      <c r="A1865" s="37" t="s">
        <v>785</v>
      </c>
      <c r="B1865" s="37" t="s">
        <v>278</v>
      </c>
      <c r="C1865" s="37" t="n">
        <v>22</v>
      </c>
      <c r="D1865" s="37" t="n">
        <v>20</v>
      </c>
      <c r="E1865" s="37" t="n">
        <v>0</v>
      </c>
      <c r="F1865" s="37" t="n">
        <v>0</v>
      </c>
      <c r="G1865" s="37" t="n">
        <v>2</v>
      </c>
      <c r="H1865" s="37" t="n">
        <v>1</v>
      </c>
      <c r="I1865" s="37" t="n">
        <v>1</v>
      </c>
      <c r="J1865" s="40" t="n">
        <f aca="false">IF(C1865=0,"",D1865/C1865)</f>
        <v>0.909090909090909</v>
      </c>
    </row>
    <row r="1866" customFormat="false" ht="15" hidden="false" customHeight="false" outlineLevel="0" collapsed="false">
      <c r="A1866" s="37" t="s">
        <v>785</v>
      </c>
      <c r="B1866" s="37" t="s">
        <v>279</v>
      </c>
      <c r="C1866" s="37" t="n">
        <v>22</v>
      </c>
      <c r="D1866" s="37" t="n">
        <v>21</v>
      </c>
      <c r="E1866" s="37" t="n">
        <v>0</v>
      </c>
      <c r="F1866" s="37" t="n">
        <v>0</v>
      </c>
      <c r="G1866" s="37" t="n">
        <v>1</v>
      </c>
      <c r="H1866" s="37" t="n">
        <v>1</v>
      </c>
      <c r="I1866" s="37" t="n">
        <v>0</v>
      </c>
      <c r="J1866" s="40" t="n">
        <f aca="false">IF(C1866=0,"",D1866/C1866)</f>
        <v>0.954545454545455</v>
      </c>
    </row>
    <row r="1867" customFormat="false" ht="15" hidden="false" customHeight="false" outlineLevel="0" collapsed="false">
      <c r="A1867" s="37" t="s">
        <v>785</v>
      </c>
      <c r="B1867" s="37" t="s">
        <v>280</v>
      </c>
      <c r="C1867" s="37" t="n">
        <v>22</v>
      </c>
      <c r="D1867" s="37" t="n">
        <v>20</v>
      </c>
      <c r="E1867" s="37" t="n">
        <v>0</v>
      </c>
      <c r="F1867" s="37" t="n">
        <v>0</v>
      </c>
      <c r="G1867" s="37" t="n">
        <v>0</v>
      </c>
      <c r="H1867" s="37" t="n">
        <v>2</v>
      </c>
      <c r="I1867" s="37" t="n">
        <v>0</v>
      </c>
      <c r="J1867" s="40" t="n">
        <f aca="false">IF(C1867=0,"",D1867/C1867)</f>
        <v>0.909090909090909</v>
      </c>
    </row>
    <row r="1868" customFormat="false" ht="15" hidden="false" customHeight="false" outlineLevel="0" collapsed="false">
      <c r="A1868" s="37" t="s">
        <v>785</v>
      </c>
      <c r="B1868" s="37" t="s">
        <v>281</v>
      </c>
      <c r="C1868" s="37" t="n">
        <v>22</v>
      </c>
      <c r="D1868" s="37" t="n">
        <v>21</v>
      </c>
      <c r="E1868" s="37" t="n">
        <v>0</v>
      </c>
      <c r="F1868" s="37" t="n">
        <v>1</v>
      </c>
      <c r="G1868" s="37" t="n">
        <v>0</v>
      </c>
      <c r="H1868" s="37" t="n">
        <v>2</v>
      </c>
      <c r="I1868" s="37" t="n">
        <v>0</v>
      </c>
      <c r="J1868" s="40" t="n">
        <f aca="false">IF(C1868=0,"",D1868/C1868)</f>
        <v>0.954545454545455</v>
      </c>
    </row>
    <row r="1869" customFormat="false" ht="15" hidden="false" customHeight="false" outlineLevel="0" collapsed="false">
      <c r="A1869" s="37" t="s">
        <v>787</v>
      </c>
      <c r="B1869" s="37" t="s">
        <v>270</v>
      </c>
      <c r="C1869" s="37" t="n">
        <v>22</v>
      </c>
      <c r="D1869" s="37" t="n">
        <v>21</v>
      </c>
      <c r="E1869" s="37" t="n">
        <v>0</v>
      </c>
      <c r="F1869" s="37" t="n">
        <v>0</v>
      </c>
      <c r="G1869" s="37" t="n">
        <v>0</v>
      </c>
      <c r="H1869" s="37" t="n">
        <v>3</v>
      </c>
      <c r="I1869" s="37" t="n">
        <v>33</v>
      </c>
      <c r="J1869" s="40" t="n">
        <f aca="false">IF(C1869=0,"",D1869/C1869)</f>
        <v>0.954545454545455</v>
      </c>
    </row>
    <row r="1870" customFormat="false" ht="15" hidden="false" customHeight="false" outlineLevel="0" collapsed="false">
      <c r="A1870" s="37" t="s">
        <v>787</v>
      </c>
      <c r="B1870" s="37" t="s">
        <v>271</v>
      </c>
      <c r="C1870" s="37" t="n">
        <v>22</v>
      </c>
      <c r="D1870" s="37" t="n">
        <v>19</v>
      </c>
      <c r="E1870" s="37" t="n">
        <v>0</v>
      </c>
      <c r="F1870" s="37" t="n">
        <v>1</v>
      </c>
      <c r="G1870" s="37" t="n">
        <v>0</v>
      </c>
      <c r="H1870" s="37" t="n">
        <v>1</v>
      </c>
      <c r="I1870" s="37" t="n">
        <v>7</v>
      </c>
      <c r="J1870" s="40" t="n">
        <f aca="false">IF(C1870=0,"",D1870/C1870)</f>
        <v>0.863636363636364</v>
      </c>
    </row>
    <row r="1871" customFormat="false" ht="15" hidden="false" customHeight="false" outlineLevel="0" collapsed="false">
      <c r="A1871" s="37" t="s">
        <v>787</v>
      </c>
      <c r="B1871" s="37" t="s">
        <v>272</v>
      </c>
      <c r="C1871" s="37" t="n">
        <v>22</v>
      </c>
      <c r="D1871" s="37" t="n">
        <v>22</v>
      </c>
      <c r="E1871" s="37" t="n">
        <v>0</v>
      </c>
      <c r="F1871" s="37" t="n">
        <v>2</v>
      </c>
      <c r="G1871" s="37" t="n">
        <v>1</v>
      </c>
      <c r="H1871" s="37" t="n">
        <v>2</v>
      </c>
      <c r="I1871" s="37" t="n">
        <v>12</v>
      </c>
      <c r="J1871" s="40" t="n">
        <f aca="false">IF(C1871=0,"",D1871/C1871)</f>
        <v>1</v>
      </c>
    </row>
    <row r="1872" customFormat="false" ht="15" hidden="false" customHeight="false" outlineLevel="0" collapsed="false">
      <c r="A1872" s="37" t="s">
        <v>787</v>
      </c>
      <c r="B1872" s="37" t="s">
        <v>273</v>
      </c>
      <c r="C1872" s="37" t="n">
        <v>22</v>
      </c>
      <c r="D1872" s="37" t="n">
        <v>22</v>
      </c>
      <c r="E1872" s="37" t="n">
        <v>1</v>
      </c>
      <c r="F1872" s="37" t="n">
        <v>0</v>
      </c>
      <c r="G1872" s="37" t="n">
        <v>1</v>
      </c>
      <c r="H1872" s="37" t="n">
        <v>0</v>
      </c>
      <c r="I1872" s="37" t="n">
        <v>3</v>
      </c>
      <c r="J1872" s="40" t="n">
        <f aca="false">IF(C1872=0,"",D1872/C1872)</f>
        <v>1</v>
      </c>
    </row>
    <row r="1873" customFormat="false" ht="15" hidden="false" customHeight="false" outlineLevel="0" collapsed="false">
      <c r="A1873" s="37" t="s">
        <v>787</v>
      </c>
      <c r="B1873" s="37" t="s">
        <v>274</v>
      </c>
      <c r="C1873" s="37" t="n">
        <v>22</v>
      </c>
      <c r="D1873" s="37" t="n">
        <v>21</v>
      </c>
      <c r="E1873" s="37" t="n">
        <v>1</v>
      </c>
      <c r="F1873" s="37" t="n">
        <v>2</v>
      </c>
      <c r="G1873" s="37" t="n">
        <v>0</v>
      </c>
      <c r="H1873" s="37" t="n">
        <v>0</v>
      </c>
      <c r="I1873" s="37" t="n">
        <v>15</v>
      </c>
      <c r="J1873" s="40" t="n">
        <f aca="false">IF(C1873=0,"",D1873/C1873)</f>
        <v>0.954545454545455</v>
      </c>
    </row>
    <row r="1874" customFormat="false" ht="15" hidden="false" customHeight="false" outlineLevel="0" collapsed="false">
      <c r="A1874" s="37" t="s">
        <v>787</v>
      </c>
      <c r="B1874" s="37" t="s">
        <v>275</v>
      </c>
      <c r="C1874" s="37" t="n">
        <v>22</v>
      </c>
      <c r="D1874" s="37" t="n">
        <v>22</v>
      </c>
      <c r="E1874" s="37" t="n">
        <v>1</v>
      </c>
      <c r="F1874" s="37" t="n">
        <v>0</v>
      </c>
      <c r="G1874" s="37" t="n">
        <v>1</v>
      </c>
      <c r="H1874" s="37" t="n">
        <v>1</v>
      </c>
      <c r="I1874" s="37" t="n">
        <v>5</v>
      </c>
      <c r="J1874" s="40" t="n">
        <f aca="false">IF(C1874=0,"",D1874/C1874)</f>
        <v>1</v>
      </c>
    </row>
    <row r="1875" customFormat="false" ht="15" hidden="false" customHeight="false" outlineLevel="0" collapsed="false">
      <c r="A1875" s="37" t="s">
        <v>787</v>
      </c>
      <c r="B1875" s="37" t="s">
        <v>276</v>
      </c>
      <c r="C1875" s="37" t="n">
        <v>22</v>
      </c>
      <c r="D1875" s="37" t="n">
        <v>21</v>
      </c>
      <c r="E1875" s="37" t="n">
        <v>0</v>
      </c>
      <c r="F1875" s="37" t="n">
        <v>0</v>
      </c>
      <c r="G1875" s="37" t="n">
        <v>0</v>
      </c>
      <c r="H1875" s="37" t="n">
        <v>1</v>
      </c>
      <c r="I1875" s="37" t="n">
        <v>10</v>
      </c>
      <c r="J1875" s="40" t="n">
        <f aca="false">IF(C1875=0,"",D1875/C1875)</f>
        <v>0.954545454545455</v>
      </c>
    </row>
    <row r="1876" customFormat="false" ht="15" hidden="false" customHeight="false" outlineLevel="0" collapsed="false">
      <c r="A1876" s="37" t="s">
        <v>787</v>
      </c>
      <c r="B1876" s="37" t="s">
        <v>277</v>
      </c>
      <c r="C1876" s="37" t="n">
        <v>22</v>
      </c>
      <c r="D1876" s="37" t="n">
        <v>20</v>
      </c>
      <c r="E1876" s="37" t="n">
        <v>0</v>
      </c>
      <c r="F1876" s="37" t="n">
        <v>1</v>
      </c>
      <c r="G1876" s="37" t="n">
        <v>0</v>
      </c>
      <c r="H1876" s="37" t="n">
        <v>1</v>
      </c>
      <c r="I1876" s="37" t="n">
        <v>2</v>
      </c>
      <c r="J1876" s="40" t="n">
        <f aca="false">IF(C1876=0,"",D1876/C1876)</f>
        <v>0.909090909090909</v>
      </c>
    </row>
    <row r="1877" customFormat="false" ht="15" hidden="false" customHeight="false" outlineLevel="0" collapsed="false">
      <c r="A1877" s="37" t="s">
        <v>787</v>
      </c>
      <c r="B1877" s="37" t="s">
        <v>278</v>
      </c>
      <c r="C1877" s="37" t="n">
        <v>22</v>
      </c>
      <c r="D1877" s="37" t="n">
        <v>20</v>
      </c>
      <c r="E1877" s="37" t="n">
        <v>0</v>
      </c>
      <c r="F1877" s="37" t="n">
        <v>0</v>
      </c>
      <c r="G1877" s="37" t="n">
        <v>0</v>
      </c>
      <c r="H1877" s="37" t="n">
        <v>4</v>
      </c>
      <c r="I1877" s="37" t="n">
        <v>8</v>
      </c>
      <c r="J1877" s="40" t="n">
        <f aca="false">IF(C1877=0,"",D1877/C1877)</f>
        <v>0.909090909090909</v>
      </c>
    </row>
    <row r="1878" customFormat="false" ht="15" hidden="false" customHeight="false" outlineLevel="0" collapsed="false">
      <c r="A1878" s="37" t="s">
        <v>787</v>
      </c>
      <c r="B1878" s="37" t="s">
        <v>279</v>
      </c>
      <c r="C1878" s="37" t="n">
        <v>22</v>
      </c>
      <c r="D1878" s="37" t="n">
        <v>20</v>
      </c>
      <c r="E1878" s="37" t="n">
        <v>1</v>
      </c>
      <c r="F1878" s="37" t="n">
        <v>0</v>
      </c>
      <c r="G1878" s="37" t="n">
        <v>0</v>
      </c>
      <c r="H1878" s="37" t="n">
        <v>0</v>
      </c>
      <c r="I1878" s="37" t="n">
        <v>3</v>
      </c>
      <c r="J1878" s="40" t="n">
        <f aca="false">IF(C1878=0,"",D1878/C1878)</f>
        <v>0.909090909090909</v>
      </c>
    </row>
    <row r="1879" customFormat="false" ht="15" hidden="false" customHeight="false" outlineLevel="0" collapsed="false">
      <c r="A1879" s="37" t="s">
        <v>787</v>
      </c>
      <c r="B1879" s="37" t="s">
        <v>280</v>
      </c>
      <c r="C1879" s="37" t="n">
        <v>22</v>
      </c>
      <c r="D1879" s="37" t="n">
        <v>22</v>
      </c>
      <c r="E1879" s="37" t="n">
        <v>0</v>
      </c>
      <c r="F1879" s="37" t="n">
        <v>2</v>
      </c>
      <c r="G1879" s="37" t="n">
        <v>1</v>
      </c>
      <c r="H1879" s="37" t="n">
        <v>1</v>
      </c>
      <c r="I1879" s="37" t="n">
        <v>13</v>
      </c>
      <c r="J1879" s="40" t="n">
        <f aca="false">IF(C1879=0,"",D1879/C1879)</f>
        <v>1</v>
      </c>
    </row>
    <row r="1880" customFormat="false" ht="15" hidden="false" customHeight="false" outlineLevel="0" collapsed="false">
      <c r="A1880" s="37" t="s">
        <v>787</v>
      </c>
      <c r="B1880" s="37" t="s">
        <v>281</v>
      </c>
      <c r="C1880" s="37" t="n">
        <v>22</v>
      </c>
      <c r="D1880" s="37" t="n">
        <v>20</v>
      </c>
      <c r="E1880" s="37" t="n">
        <v>0</v>
      </c>
      <c r="F1880" s="37" t="n">
        <v>0</v>
      </c>
      <c r="G1880" s="37" t="n">
        <v>0</v>
      </c>
      <c r="H1880" s="37" t="n">
        <v>2</v>
      </c>
      <c r="I1880" s="37" t="n">
        <v>7</v>
      </c>
      <c r="J1880" s="40" t="n">
        <f aca="false">IF(C1880=0,"",D1880/C1880)</f>
        <v>0.909090909090909</v>
      </c>
    </row>
    <row r="1881" customFormat="false" ht="15" hidden="false" customHeight="false" outlineLevel="0" collapsed="false">
      <c r="A1881" s="37" t="s">
        <v>788</v>
      </c>
      <c r="B1881" s="37" t="s">
        <v>270</v>
      </c>
      <c r="C1881" s="37" t="n">
        <v>22</v>
      </c>
      <c r="D1881" s="37" t="n">
        <v>17</v>
      </c>
      <c r="E1881" s="37" t="n">
        <v>1</v>
      </c>
      <c r="F1881" s="37" t="n">
        <v>1</v>
      </c>
      <c r="G1881" s="37" t="n">
        <v>1</v>
      </c>
      <c r="H1881" s="37" t="n">
        <v>2</v>
      </c>
      <c r="I1881" s="37" t="n">
        <v>1</v>
      </c>
      <c r="J1881" s="40" t="n">
        <f aca="false">IF(C1881=0,"",D1881/C1881)</f>
        <v>0.772727272727273</v>
      </c>
    </row>
    <row r="1882" customFormat="false" ht="15" hidden="false" customHeight="false" outlineLevel="0" collapsed="false">
      <c r="A1882" s="37" t="s">
        <v>788</v>
      </c>
      <c r="B1882" s="37" t="s">
        <v>271</v>
      </c>
      <c r="C1882" s="37" t="n">
        <v>22</v>
      </c>
      <c r="D1882" s="37" t="n">
        <v>22</v>
      </c>
      <c r="E1882" s="37" t="n">
        <v>0</v>
      </c>
      <c r="F1882" s="37" t="n">
        <v>0</v>
      </c>
      <c r="G1882" s="37" t="n">
        <v>0</v>
      </c>
      <c r="H1882" s="37" t="n">
        <v>1</v>
      </c>
      <c r="I1882" s="37" t="n">
        <v>1</v>
      </c>
      <c r="J1882" s="40" t="n">
        <f aca="false">IF(C1882=0,"",D1882/C1882)</f>
        <v>1</v>
      </c>
    </row>
    <row r="1883" customFormat="false" ht="15" hidden="false" customHeight="false" outlineLevel="0" collapsed="false">
      <c r="A1883" s="37" t="s">
        <v>788</v>
      </c>
      <c r="B1883" s="37" t="s">
        <v>272</v>
      </c>
      <c r="C1883" s="37" t="n">
        <v>22</v>
      </c>
      <c r="D1883" s="37" t="n">
        <v>21</v>
      </c>
      <c r="E1883" s="37" t="n">
        <v>0</v>
      </c>
      <c r="F1883" s="37" t="n">
        <v>0</v>
      </c>
      <c r="G1883" s="37" t="n">
        <v>1</v>
      </c>
      <c r="H1883" s="37" t="n">
        <v>1</v>
      </c>
      <c r="I1883" s="37" t="n">
        <v>1</v>
      </c>
      <c r="J1883" s="40" t="n">
        <f aca="false">IF(C1883=0,"",D1883/C1883)</f>
        <v>0.954545454545455</v>
      </c>
    </row>
    <row r="1884" customFormat="false" ht="15" hidden="false" customHeight="false" outlineLevel="0" collapsed="false">
      <c r="A1884" s="37" t="s">
        <v>788</v>
      </c>
      <c r="B1884" s="37" t="s">
        <v>273</v>
      </c>
      <c r="C1884" s="37" t="n">
        <v>22</v>
      </c>
      <c r="D1884" s="37" t="n">
        <v>22</v>
      </c>
      <c r="E1884" s="37" t="n">
        <v>1</v>
      </c>
      <c r="F1884" s="37" t="n">
        <v>0</v>
      </c>
      <c r="G1884" s="37" t="n">
        <v>0</v>
      </c>
      <c r="H1884" s="37" t="n">
        <v>0</v>
      </c>
      <c r="I1884" s="37" t="n">
        <v>0</v>
      </c>
      <c r="J1884" s="40" t="n">
        <f aca="false">IF(C1884=0,"",D1884/C1884)</f>
        <v>1</v>
      </c>
    </row>
    <row r="1885" customFormat="false" ht="15" hidden="false" customHeight="false" outlineLevel="0" collapsed="false">
      <c r="A1885" s="37" t="s">
        <v>788</v>
      </c>
      <c r="B1885" s="37" t="s">
        <v>274</v>
      </c>
      <c r="C1885" s="37" t="n">
        <v>22</v>
      </c>
      <c r="D1885" s="37" t="n">
        <v>19</v>
      </c>
      <c r="E1885" s="37" t="n">
        <v>3</v>
      </c>
      <c r="F1885" s="37" t="n">
        <v>1</v>
      </c>
      <c r="G1885" s="37" t="n">
        <v>0</v>
      </c>
      <c r="H1885" s="37" t="n">
        <v>1</v>
      </c>
      <c r="I1885" s="37" t="n">
        <v>0</v>
      </c>
      <c r="J1885" s="40" t="n">
        <f aca="false">IF(C1885=0,"",D1885/C1885)</f>
        <v>0.863636363636364</v>
      </c>
    </row>
    <row r="1886" customFormat="false" ht="15" hidden="false" customHeight="false" outlineLevel="0" collapsed="false">
      <c r="A1886" s="37" t="s">
        <v>788</v>
      </c>
      <c r="B1886" s="37" t="s">
        <v>275</v>
      </c>
      <c r="C1886" s="37" t="n">
        <v>22</v>
      </c>
      <c r="D1886" s="37" t="n">
        <v>22</v>
      </c>
      <c r="E1886" s="37" t="n">
        <v>1</v>
      </c>
      <c r="F1886" s="37" t="n">
        <v>0</v>
      </c>
      <c r="G1886" s="37" t="n">
        <v>1</v>
      </c>
      <c r="H1886" s="37" t="n">
        <v>2</v>
      </c>
      <c r="I1886" s="37" t="n">
        <v>0</v>
      </c>
      <c r="J1886" s="40" t="n">
        <f aca="false">IF(C1886=0,"",D1886/C1886)</f>
        <v>1</v>
      </c>
    </row>
    <row r="1887" customFormat="false" ht="15" hidden="false" customHeight="false" outlineLevel="0" collapsed="false">
      <c r="A1887" s="37" t="s">
        <v>788</v>
      </c>
      <c r="B1887" s="37" t="s">
        <v>276</v>
      </c>
      <c r="C1887" s="37" t="n">
        <v>22</v>
      </c>
      <c r="D1887" s="37" t="n">
        <v>19</v>
      </c>
      <c r="E1887" s="37" t="n">
        <v>1</v>
      </c>
      <c r="F1887" s="37" t="n">
        <v>2</v>
      </c>
      <c r="G1887" s="37" t="n">
        <v>1</v>
      </c>
      <c r="H1887" s="37" t="n">
        <v>0</v>
      </c>
      <c r="I1887" s="37" t="n">
        <v>0</v>
      </c>
      <c r="J1887" s="40" t="n">
        <f aca="false">IF(C1887=0,"",D1887/C1887)</f>
        <v>0.863636363636364</v>
      </c>
    </row>
    <row r="1888" customFormat="false" ht="15" hidden="false" customHeight="false" outlineLevel="0" collapsed="false">
      <c r="A1888" s="37" t="s">
        <v>788</v>
      </c>
      <c r="B1888" s="37" t="s">
        <v>277</v>
      </c>
      <c r="C1888" s="37" t="n">
        <v>22</v>
      </c>
      <c r="D1888" s="37" t="n">
        <v>19</v>
      </c>
      <c r="E1888" s="37" t="n">
        <v>2</v>
      </c>
      <c r="F1888" s="37" t="n">
        <v>0</v>
      </c>
      <c r="G1888" s="37" t="n">
        <v>0</v>
      </c>
      <c r="H1888" s="37" t="n">
        <v>1</v>
      </c>
      <c r="I1888" s="37" t="n">
        <v>0</v>
      </c>
      <c r="J1888" s="40" t="n">
        <f aca="false">IF(C1888=0,"",D1888/C1888)</f>
        <v>0.863636363636364</v>
      </c>
    </row>
    <row r="1889" customFormat="false" ht="15" hidden="false" customHeight="false" outlineLevel="0" collapsed="false">
      <c r="A1889" s="37" t="s">
        <v>788</v>
      </c>
      <c r="B1889" s="37" t="s">
        <v>278</v>
      </c>
      <c r="C1889" s="37" t="n">
        <v>22</v>
      </c>
      <c r="D1889" s="37" t="n">
        <v>18</v>
      </c>
      <c r="E1889" s="37" t="n">
        <v>2</v>
      </c>
      <c r="F1889" s="37" t="n">
        <v>0</v>
      </c>
      <c r="G1889" s="37" t="n">
        <v>1</v>
      </c>
      <c r="H1889" s="37" t="n">
        <v>0</v>
      </c>
      <c r="I1889" s="37" t="n">
        <v>1</v>
      </c>
      <c r="J1889" s="40" t="n">
        <f aca="false">IF(C1889=0,"",D1889/C1889)</f>
        <v>0.818181818181818</v>
      </c>
    </row>
    <row r="1890" customFormat="false" ht="15" hidden="false" customHeight="false" outlineLevel="0" collapsed="false">
      <c r="A1890" s="37" t="s">
        <v>788</v>
      </c>
      <c r="B1890" s="37" t="s">
        <v>279</v>
      </c>
      <c r="C1890" s="37" t="n">
        <v>22</v>
      </c>
      <c r="D1890" s="37" t="n">
        <v>22</v>
      </c>
      <c r="E1890" s="37" t="n">
        <v>0</v>
      </c>
      <c r="F1890" s="37" t="n">
        <v>1</v>
      </c>
      <c r="G1890" s="37" t="n">
        <v>0</v>
      </c>
      <c r="H1890" s="37" t="n">
        <v>0</v>
      </c>
      <c r="I1890" s="37" t="n">
        <v>0</v>
      </c>
      <c r="J1890" s="40" t="n">
        <f aca="false">IF(C1890=0,"",D1890/C1890)</f>
        <v>1</v>
      </c>
    </row>
    <row r="1891" customFormat="false" ht="15" hidden="false" customHeight="false" outlineLevel="0" collapsed="false">
      <c r="A1891" s="37" t="s">
        <v>788</v>
      </c>
      <c r="B1891" s="37" t="s">
        <v>280</v>
      </c>
      <c r="C1891" s="37" t="n">
        <v>22</v>
      </c>
      <c r="D1891" s="37" t="n">
        <v>21</v>
      </c>
      <c r="E1891" s="37" t="n">
        <v>2</v>
      </c>
      <c r="F1891" s="37" t="n">
        <v>2</v>
      </c>
      <c r="G1891" s="37" t="n">
        <v>1</v>
      </c>
      <c r="H1891" s="37" t="n">
        <v>0</v>
      </c>
      <c r="I1891" s="37" t="n">
        <v>2</v>
      </c>
      <c r="J1891" s="40" t="n">
        <f aca="false">IF(C1891=0,"",D1891/C1891)</f>
        <v>0.954545454545455</v>
      </c>
    </row>
    <row r="1892" customFormat="false" ht="15" hidden="false" customHeight="false" outlineLevel="0" collapsed="false">
      <c r="A1892" s="37" t="s">
        <v>788</v>
      </c>
      <c r="B1892" s="37" t="s">
        <v>281</v>
      </c>
      <c r="C1892" s="37" t="n">
        <v>22</v>
      </c>
      <c r="D1892" s="37" t="n">
        <v>21</v>
      </c>
      <c r="E1892" s="37" t="n">
        <v>1</v>
      </c>
      <c r="F1892" s="37" t="n">
        <v>1</v>
      </c>
      <c r="G1892" s="37" t="n">
        <v>1</v>
      </c>
      <c r="H1892" s="37" t="n">
        <v>0</v>
      </c>
      <c r="I1892" s="37" t="n">
        <v>1</v>
      </c>
      <c r="J1892" s="40" t="n">
        <f aca="false">IF(C1892=0,"",D1892/C1892)</f>
        <v>0.954545454545455</v>
      </c>
    </row>
    <row r="1893" customFormat="false" ht="15" hidden="false" customHeight="false" outlineLevel="0" collapsed="false">
      <c r="A1893" s="37" t="s">
        <v>710</v>
      </c>
      <c r="B1893" s="37" t="s">
        <v>270</v>
      </c>
      <c r="C1893" s="37" t="n">
        <v>22</v>
      </c>
      <c r="D1893" s="37" t="n">
        <v>20</v>
      </c>
      <c r="E1893" s="37" t="n">
        <v>0</v>
      </c>
      <c r="F1893" s="37" t="n">
        <v>1</v>
      </c>
      <c r="G1893" s="37" t="n">
        <v>0</v>
      </c>
      <c r="H1893" s="37" t="n">
        <v>0</v>
      </c>
      <c r="I1893" s="37" t="n">
        <v>3</v>
      </c>
      <c r="J1893" s="40" t="n">
        <f aca="false">IF(C1893=0,"",D1893/C1893)</f>
        <v>0.909090909090909</v>
      </c>
    </row>
    <row r="1894" customFormat="false" ht="15" hidden="false" customHeight="false" outlineLevel="0" collapsed="false">
      <c r="A1894" s="37" t="s">
        <v>710</v>
      </c>
      <c r="B1894" s="37" t="s">
        <v>271</v>
      </c>
      <c r="C1894" s="37" t="n">
        <v>22</v>
      </c>
      <c r="D1894" s="37" t="n">
        <v>20</v>
      </c>
      <c r="E1894" s="37" t="n">
        <v>0</v>
      </c>
      <c r="F1894" s="37" t="n">
        <v>1</v>
      </c>
      <c r="G1894" s="37" t="n">
        <v>0</v>
      </c>
      <c r="H1894" s="37" t="n">
        <v>0</v>
      </c>
      <c r="I1894" s="37" t="n">
        <v>0</v>
      </c>
      <c r="J1894" s="40" t="n">
        <f aca="false">IF(C1894=0,"",D1894/C1894)</f>
        <v>0.909090909090909</v>
      </c>
    </row>
    <row r="1895" customFormat="false" ht="15" hidden="false" customHeight="false" outlineLevel="0" collapsed="false">
      <c r="A1895" s="37" t="s">
        <v>710</v>
      </c>
      <c r="B1895" s="37" t="s">
        <v>272</v>
      </c>
      <c r="C1895" s="37" t="n">
        <v>22</v>
      </c>
      <c r="D1895" s="37" t="n">
        <v>21</v>
      </c>
      <c r="E1895" s="37" t="n">
        <v>0</v>
      </c>
      <c r="F1895" s="37" t="n">
        <v>1</v>
      </c>
      <c r="G1895" s="37" t="n">
        <v>0</v>
      </c>
      <c r="H1895" s="37" t="n">
        <v>3</v>
      </c>
      <c r="I1895" s="37" t="n">
        <v>0</v>
      </c>
      <c r="J1895" s="40" t="n">
        <f aca="false">IF(C1895=0,"",D1895/C1895)</f>
        <v>0.954545454545455</v>
      </c>
    </row>
    <row r="1896" customFormat="false" ht="15" hidden="false" customHeight="false" outlineLevel="0" collapsed="false">
      <c r="A1896" s="37" t="s">
        <v>710</v>
      </c>
      <c r="B1896" s="37" t="s">
        <v>273</v>
      </c>
      <c r="C1896" s="37" t="n">
        <v>22</v>
      </c>
      <c r="D1896" s="37" t="n">
        <v>19</v>
      </c>
      <c r="E1896" s="37" t="n">
        <v>1</v>
      </c>
      <c r="F1896" s="37" t="n">
        <v>0</v>
      </c>
      <c r="G1896" s="37" t="n">
        <v>2</v>
      </c>
      <c r="H1896" s="37" t="n">
        <v>1</v>
      </c>
      <c r="I1896" s="37" t="n">
        <v>1</v>
      </c>
      <c r="J1896" s="40" t="n">
        <f aca="false">IF(C1896=0,"",D1896/C1896)</f>
        <v>0.863636363636364</v>
      </c>
    </row>
    <row r="1897" customFormat="false" ht="15" hidden="false" customHeight="false" outlineLevel="0" collapsed="false">
      <c r="A1897" s="37" t="s">
        <v>710</v>
      </c>
      <c r="B1897" s="37" t="s">
        <v>274</v>
      </c>
      <c r="C1897" s="37" t="n">
        <v>22</v>
      </c>
      <c r="D1897" s="37" t="n">
        <v>18</v>
      </c>
      <c r="E1897" s="37" t="n">
        <v>0</v>
      </c>
      <c r="F1897" s="37" t="n">
        <v>1</v>
      </c>
      <c r="G1897" s="37" t="n">
        <v>0</v>
      </c>
      <c r="H1897" s="37" t="n">
        <v>4</v>
      </c>
      <c r="I1897" s="37" t="n">
        <v>0</v>
      </c>
      <c r="J1897" s="40" t="n">
        <f aca="false">IF(C1897=0,"",D1897/C1897)</f>
        <v>0.818181818181818</v>
      </c>
    </row>
    <row r="1898" customFormat="false" ht="15" hidden="false" customHeight="false" outlineLevel="0" collapsed="false">
      <c r="A1898" s="37" t="s">
        <v>710</v>
      </c>
      <c r="B1898" s="37" t="s">
        <v>275</v>
      </c>
      <c r="C1898" s="37" t="n">
        <v>22</v>
      </c>
      <c r="D1898" s="37" t="n">
        <v>22</v>
      </c>
      <c r="E1898" s="37" t="n">
        <v>0</v>
      </c>
      <c r="F1898" s="37" t="n">
        <v>2</v>
      </c>
      <c r="G1898" s="37" t="n">
        <v>0</v>
      </c>
      <c r="H1898" s="37" t="n">
        <v>1</v>
      </c>
      <c r="I1898" s="37" t="n">
        <v>1</v>
      </c>
      <c r="J1898" s="40" t="n">
        <f aca="false">IF(C1898=0,"",D1898/C1898)</f>
        <v>1</v>
      </c>
    </row>
    <row r="1899" customFormat="false" ht="15" hidden="false" customHeight="false" outlineLevel="0" collapsed="false">
      <c r="A1899" s="37" t="s">
        <v>710</v>
      </c>
      <c r="B1899" s="37" t="s">
        <v>276</v>
      </c>
      <c r="C1899" s="37" t="n">
        <v>22</v>
      </c>
      <c r="D1899" s="37" t="n">
        <v>22</v>
      </c>
      <c r="E1899" s="37" t="n">
        <v>2</v>
      </c>
      <c r="F1899" s="37" t="n">
        <v>3</v>
      </c>
      <c r="G1899" s="37" t="n">
        <v>1</v>
      </c>
      <c r="H1899" s="37" t="n">
        <v>3</v>
      </c>
      <c r="I1899" s="37" t="n">
        <v>0</v>
      </c>
      <c r="J1899" s="40" t="n">
        <f aca="false">IF(C1899=0,"",D1899/C1899)</f>
        <v>1</v>
      </c>
    </row>
    <row r="1900" customFormat="false" ht="15" hidden="false" customHeight="false" outlineLevel="0" collapsed="false">
      <c r="A1900" s="37" t="s">
        <v>710</v>
      </c>
      <c r="B1900" s="37" t="s">
        <v>277</v>
      </c>
      <c r="C1900" s="37" t="n">
        <v>22</v>
      </c>
      <c r="D1900" s="37" t="n">
        <v>21</v>
      </c>
      <c r="E1900" s="37" t="n">
        <v>1</v>
      </c>
      <c r="F1900" s="37" t="n">
        <v>0</v>
      </c>
      <c r="G1900" s="37" t="n">
        <v>0</v>
      </c>
      <c r="H1900" s="37" t="n">
        <v>0</v>
      </c>
      <c r="I1900" s="37" t="n">
        <v>1</v>
      </c>
      <c r="J1900" s="40" t="n">
        <f aca="false">IF(C1900=0,"",D1900/C1900)</f>
        <v>0.954545454545455</v>
      </c>
    </row>
    <row r="1901" customFormat="false" ht="15" hidden="false" customHeight="false" outlineLevel="0" collapsed="false">
      <c r="A1901" s="37" t="s">
        <v>710</v>
      </c>
      <c r="B1901" s="37" t="s">
        <v>278</v>
      </c>
      <c r="C1901" s="37" t="n">
        <v>22</v>
      </c>
      <c r="D1901" s="37" t="n">
        <v>21</v>
      </c>
      <c r="E1901" s="37" t="n">
        <v>1</v>
      </c>
      <c r="F1901" s="37" t="n">
        <v>0</v>
      </c>
      <c r="G1901" s="37" t="n">
        <v>0</v>
      </c>
      <c r="H1901" s="37" t="n">
        <v>2</v>
      </c>
      <c r="I1901" s="37" t="n">
        <v>0</v>
      </c>
      <c r="J1901" s="40" t="n">
        <f aca="false">IF(C1901=0,"",D1901/C1901)</f>
        <v>0.954545454545455</v>
      </c>
    </row>
    <row r="1902" customFormat="false" ht="15" hidden="false" customHeight="false" outlineLevel="0" collapsed="false">
      <c r="A1902" s="37" t="s">
        <v>710</v>
      </c>
      <c r="B1902" s="37" t="s">
        <v>279</v>
      </c>
      <c r="C1902" s="37" t="n">
        <v>22</v>
      </c>
      <c r="D1902" s="37" t="n">
        <v>19</v>
      </c>
      <c r="E1902" s="37" t="n">
        <v>0</v>
      </c>
      <c r="F1902" s="37" t="n">
        <v>2</v>
      </c>
      <c r="G1902" s="37" t="n">
        <v>0</v>
      </c>
      <c r="H1902" s="37" t="n">
        <v>1</v>
      </c>
      <c r="I1902" s="37" t="n">
        <v>7</v>
      </c>
      <c r="J1902" s="40" t="n">
        <f aca="false">IF(C1902=0,"",D1902/C1902)</f>
        <v>0.863636363636364</v>
      </c>
    </row>
    <row r="1903" customFormat="false" ht="15" hidden="false" customHeight="false" outlineLevel="0" collapsed="false">
      <c r="A1903" s="37" t="s">
        <v>710</v>
      </c>
      <c r="B1903" s="37" t="s">
        <v>280</v>
      </c>
      <c r="C1903" s="37" t="n">
        <v>22</v>
      </c>
      <c r="D1903" s="37" t="n">
        <v>21</v>
      </c>
      <c r="E1903" s="37" t="n">
        <v>0</v>
      </c>
      <c r="F1903" s="37" t="n">
        <v>1</v>
      </c>
      <c r="G1903" s="37" t="n">
        <v>0</v>
      </c>
      <c r="H1903" s="37" t="n">
        <v>0</v>
      </c>
      <c r="I1903" s="37" t="n">
        <v>1</v>
      </c>
      <c r="J1903" s="40" t="n">
        <f aca="false">IF(C1903=0,"",D1903/C1903)</f>
        <v>0.954545454545455</v>
      </c>
    </row>
    <row r="1904" customFormat="false" ht="15" hidden="false" customHeight="false" outlineLevel="0" collapsed="false">
      <c r="A1904" s="37" t="s">
        <v>710</v>
      </c>
      <c r="B1904" s="37" t="s">
        <v>281</v>
      </c>
      <c r="C1904" s="37" t="n">
        <v>22</v>
      </c>
      <c r="D1904" s="37" t="n">
        <v>22</v>
      </c>
      <c r="E1904" s="37" t="n">
        <v>0</v>
      </c>
      <c r="F1904" s="37" t="n">
        <v>1</v>
      </c>
      <c r="G1904" s="37" t="n">
        <v>0</v>
      </c>
      <c r="H1904" s="37" t="n">
        <v>3</v>
      </c>
      <c r="I1904" s="37" t="n">
        <v>0</v>
      </c>
      <c r="J1904" s="40" t="n">
        <f aca="false">IF(C1904=0,"",D1904/C1904)</f>
        <v>1</v>
      </c>
    </row>
    <row r="1905" customFormat="false" ht="15" hidden="false" customHeight="false" outlineLevel="0" collapsed="false">
      <c r="A1905" s="37" t="s">
        <v>792</v>
      </c>
      <c r="B1905" s="37" t="s">
        <v>270</v>
      </c>
      <c r="C1905" s="37" t="n">
        <v>22</v>
      </c>
      <c r="D1905" s="37" t="n">
        <v>20</v>
      </c>
      <c r="E1905" s="37" t="n">
        <v>2</v>
      </c>
      <c r="F1905" s="37" t="n">
        <v>0</v>
      </c>
      <c r="G1905" s="37" t="n">
        <v>0</v>
      </c>
      <c r="H1905" s="37" t="n">
        <v>1</v>
      </c>
      <c r="I1905" s="37" t="n">
        <v>7</v>
      </c>
      <c r="J1905" s="40" t="n">
        <f aca="false">IF(C1905=0,"",D1905/C1905)</f>
        <v>0.909090909090909</v>
      </c>
    </row>
    <row r="1906" customFormat="false" ht="15" hidden="false" customHeight="false" outlineLevel="0" collapsed="false">
      <c r="A1906" s="37" t="s">
        <v>792</v>
      </c>
      <c r="B1906" s="37" t="s">
        <v>271</v>
      </c>
      <c r="C1906" s="37" t="n">
        <v>22</v>
      </c>
      <c r="D1906" s="37" t="n">
        <v>20</v>
      </c>
      <c r="E1906" s="37" t="n">
        <v>1</v>
      </c>
      <c r="F1906" s="37" t="n">
        <v>0</v>
      </c>
      <c r="G1906" s="37" t="n">
        <v>2</v>
      </c>
      <c r="H1906" s="37" t="n">
        <v>1</v>
      </c>
      <c r="I1906" s="37" t="n">
        <v>6</v>
      </c>
      <c r="J1906" s="40" t="n">
        <f aca="false">IF(C1906=0,"",D1906/C1906)</f>
        <v>0.909090909090909</v>
      </c>
    </row>
    <row r="1907" customFormat="false" ht="15" hidden="false" customHeight="false" outlineLevel="0" collapsed="false">
      <c r="A1907" s="37" t="s">
        <v>792</v>
      </c>
      <c r="B1907" s="37" t="s">
        <v>272</v>
      </c>
      <c r="C1907" s="37" t="n">
        <v>22</v>
      </c>
      <c r="D1907" s="37" t="n">
        <v>22</v>
      </c>
      <c r="E1907" s="37" t="n">
        <v>0</v>
      </c>
      <c r="F1907" s="37" t="n">
        <v>1</v>
      </c>
      <c r="G1907" s="37" t="n">
        <v>0</v>
      </c>
      <c r="H1907" s="37" t="n">
        <v>0</v>
      </c>
      <c r="I1907" s="37" t="n">
        <v>5</v>
      </c>
      <c r="J1907" s="40" t="n">
        <f aca="false">IF(C1907=0,"",D1907/C1907)</f>
        <v>1</v>
      </c>
    </row>
    <row r="1908" customFormat="false" ht="15" hidden="false" customHeight="false" outlineLevel="0" collapsed="false">
      <c r="A1908" s="37" t="s">
        <v>792</v>
      </c>
      <c r="B1908" s="37" t="s">
        <v>273</v>
      </c>
      <c r="C1908" s="37" t="n">
        <v>22</v>
      </c>
      <c r="D1908" s="37" t="n">
        <v>22</v>
      </c>
      <c r="E1908" s="37" t="n">
        <v>1</v>
      </c>
      <c r="F1908" s="37" t="n">
        <v>1</v>
      </c>
      <c r="G1908" s="37" t="n">
        <v>0</v>
      </c>
      <c r="H1908" s="37" t="n">
        <v>0</v>
      </c>
      <c r="I1908" s="37" t="n">
        <v>3</v>
      </c>
      <c r="J1908" s="40" t="n">
        <f aca="false">IF(C1908=0,"",D1908/C1908)</f>
        <v>1</v>
      </c>
    </row>
    <row r="1909" customFormat="false" ht="15" hidden="false" customHeight="false" outlineLevel="0" collapsed="false">
      <c r="A1909" s="37" t="s">
        <v>792</v>
      </c>
      <c r="B1909" s="37" t="s">
        <v>274</v>
      </c>
      <c r="C1909" s="37" t="n">
        <v>22</v>
      </c>
      <c r="D1909" s="37" t="n">
        <v>21</v>
      </c>
      <c r="E1909" s="37" t="n">
        <v>1</v>
      </c>
      <c r="F1909" s="37" t="n">
        <v>0</v>
      </c>
      <c r="G1909" s="37" t="n">
        <v>0</v>
      </c>
      <c r="H1909" s="37" t="n">
        <v>3</v>
      </c>
      <c r="I1909" s="37" t="n">
        <v>37</v>
      </c>
      <c r="J1909" s="40" t="n">
        <f aca="false">IF(C1909=0,"",D1909/C1909)</f>
        <v>0.954545454545455</v>
      </c>
    </row>
    <row r="1910" customFormat="false" ht="15" hidden="false" customHeight="false" outlineLevel="0" collapsed="false">
      <c r="A1910" s="37" t="s">
        <v>792</v>
      </c>
      <c r="B1910" s="37" t="s">
        <v>275</v>
      </c>
      <c r="C1910" s="37" t="n">
        <v>22</v>
      </c>
      <c r="D1910" s="37" t="n">
        <v>21</v>
      </c>
      <c r="E1910" s="37" t="n">
        <v>0</v>
      </c>
      <c r="F1910" s="37" t="n">
        <v>2</v>
      </c>
      <c r="G1910" s="37" t="n">
        <v>0</v>
      </c>
      <c r="H1910" s="37" t="n">
        <v>0</v>
      </c>
      <c r="I1910" s="37" t="n">
        <v>6</v>
      </c>
      <c r="J1910" s="40" t="n">
        <f aca="false">IF(C1910=0,"",D1910/C1910)</f>
        <v>0.954545454545455</v>
      </c>
    </row>
    <row r="1911" customFormat="false" ht="15" hidden="false" customHeight="false" outlineLevel="0" collapsed="false">
      <c r="A1911" s="37" t="s">
        <v>792</v>
      </c>
      <c r="B1911" s="37" t="s">
        <v>276</v>
      </c>
      <c r="C1911" s="37" t="n">
        <v>22</v>
      </c>
      <c r="D1911" s="37" t="n">
        <v>22</v>
      </c>
      <c r="E1911" s="37" t="n">
        <v>1</v>
      </c>
      <c r="F1911" s="37" t="n">
        <v>0</v>
      </c>
      <c r="G1911" s="37" t="n">
        <v>0</v>
      </c>
      <c r="H1911" s="37" t="n">
        <v>2</v>
      </c>
      <c r="I1911" s="37" t="n">
        <v>7</v>
      </c>
      <c r="J1911" s="40" t="n">
        <f aca="false">IF(C1911=0,"",D1911/C1911)</f>
        <v>1</v>
      </c>
    </row>
    <row r="1912" customFormat="false" ht="15" hidden="false" customHeight="false" outlineLevel="0" collapsed="false">
      <c r="A1912" s="37" t="s">
        <v>792</v>
      </c>
      <c r="B1912" s="37" t="s">
        <v>277</v>
      </c>
      <c r="C1912" s="37" t="n">
        <v>22</v>
      </c>
      <c r="D1912" s="37" t="n">
        <v>22</v>
      </c>
      <c r="E1912" s="37" t="n">
        <v>1</v>
      </c>
      <c r="F1912" s="37" t="n">
        <v>0</v>
      </c>
      <c r="G1912" s="37" t="n">
        <v>0</v>
      </c>
      <c r="H1912" s="37" t="n">
        <v>2</v>
      </c>
      <c r="I1912" s="37" t="n">
        <v>5</v>
      </c>
      <c r="J1912" s="40" t="n">
        <f aca="false">IF(C1912=0,"",D1912/C1912)</f>
        <v>1</v>
      </c>
    </row>
    <row r="1913" customFormat="false" ht="15" hidden="false" customHeight="false" outlineLevel="0" collapsed="false">
      <c r="A1913" s="37" t="s">
        <v>792</v>
      </c>
      <c r="B1913" s="37" t="s">
        <v>278</v>
      </c>
      <c r="C1913" s="37" t="n">
        <v>22</v>
      </c>
      <c r="D1913" s="37" t="n">
        <v>20</v>
      </c>
      <c r="E1913" s="37" t="n">
        <v>0</v>
      </c>
      <c r="F1913" s="37" t="n">
        <v>0</v>
      </c>
      <c r="G1913" s="37" t="n">
        <v>0</v>
      </c>
      <c r="H1913" s="37" t="n">
        <v>2</v>
      </c>
      <c r="I1913" s="37" t="n">
        <v>19</v>
      </c>
      <c r="J1913" s="40" t="n">
        <f aca="false">IF(C1913=0,"",D1913/C1913)</f>
        <v>0.909090909090909</v>
      </c>
    </row>
    <row r="1914" customFormat="false" ht="15" hidden="false" customHeight="false" outlineLevel="0" collapsed="false">
      <c r="A1914" s="37" t="s">
        <v>792</v>
      </c>
      <c r="B1914" s="37" t="s">
        <v>279</v>
      </c>
      <c r="C1914" s="37" t="n">
        <v>22</v>
      </c>
      <c r="D1914" s="37" t="n">
        <v>19</v>
      </c>
      <c r="E1914" s="37" t="n">
        <v>1</v>
      </c>
      <c r="F1914" s="37" t="n">
        <v>2</v>
      </c>
      <c r="G1914" s="37" t="n">
        <v>2</v>
      </c>
      <c r="H1914" s="37" t="n">
        <v>0</v>
      </c>
      <c r="I1914" s="37" t="n">
        <v>11</v>
      </c>
      <c r="J1914" s="40" t="n">
        <f aca="false">IF(C1914=0,"",D1914/C1914)</f>
        <v>0.863636363636364</v>
      </c>
    </row>
    <row r="1915" customFormat="false" ht="15" hidden="false" customHeight="false" outlineLevel="0" collapsed="false">
      <c r="A1915" s="37" t="s">
        <v>792</v>
      </c>
      <c r="B1915" s="37" t="s">
        <v>280</v>
      </c>
      <c r="C1915" s="37" t="n">
        <v>22</v>
      </c>
      <c r="D1915" s="37" t="n">
        <v>20</v>
      </c>
      <c r="E1915" s="37" t="n">
        <v>0</v>
      </c>
      <c r="F1915" s="37" t="n">
        <v>0</v>
      </c>
      <c r="G1915" s="37" t="n">
        <v>0</v>
      </c>
      <c r="H1915" s="37" t="n">
        <v>1</v>
      </c>
      <c r="I1915" s="37" t="n">
        <v>13</v>
      </c>
      <c r="J1915" s="40" t="n">
        <f aca="false">IF(C1915=0,"",D1915/C1915)</f>
        <v>0.909090909090909</v>
      </c>
    </row>
    <row r="1916" customFormat="false" ht="15" hidden="false" customHeight="false" outlineLevel="0" collapsed="false">
      <c r="A1916" s="37" t="s">
        <v>792</v>
      </c>
      <c r="B1916" s="37" t="s">
        <v>281</v>
      </c>
      <c r="C1916" s="37" t="n">
        <v>22</v>
      </c>
      <c r="D1916" s="37" t="n">
        <v>21</v>
      </c>
      <c r="E1916" s="37" t="n">
        <v>1</v>
      </c>
      <c r="F1916" s="37" t="n">
        <v>0</v>
      </c>
      <c r="G1916" s="37" t="n">
        <v>0</v>
      </c>
      <c r="H1916" s="37" t="n">
        <v>1</v>
      </c>
      <c r="I1916" s="37" t="n">
        <v>6</v>
      </c>
      <c r="J1916" s="40" t="n">
        <f aca="false">IF(C1916=0,"",D1916/C1916)</f>
        <v>0.954545454545455</v>
      </c>
    </row>
    <row r="1917" customFormat="false" ht="15" hidden="false" customHeight="false" outlineLevel="0" collapsed="false">
      <c r="A1917" s="37" t="s">
        <v>567</v>
      </c>
      <c r="B1917" s="37" t="s">
        <v>270</v>
      </c>
      <c r="C1917" s="37" t="n">
        <v>22</v>
      </c>
      <c r="D1917" s="37" t="n">
        <v>22</v>
      </c>
      <c r="E1917" s="37" t="n">
        <v>0</v>
      </c>
      <c r="F1917" s="37" t="n">
        <v>0</v>
      </c>
      <c r="G1917" s="37" t="n">
        <v>0</v>
      </c>
      <c r="H1917" s="37" t="n">
        <v>1</v>
      </c>
      <c r="I1917" s="37" t="n">
        <v>5</v>
      </c>
      <c r="J1917" s="40" t="n">
        <f aca="false">IF(C1917=0,"",D1917/C1917)</f>
        <v>1</v>
      </c>
    </row>
    <row r="1918" customFormat="false" ht="15" hidden="false" customHeight="false" outlineLevel="0" collapsed="false">
      <c r="A1918" s="37" t="s">
        <v>567</v>
      </c>
      <c r="B1918" s="37" t="s">
        <v>271</v>
      </c>
      <c r="C1918" s="37" t="n">
        <v>22</v>
      </c>
      <c r="D1918" s="37" t="n">
        <v>19</v>
      </c>
      <c r="E1918" s="37" t="n">
        <v>0</v>
      </c>
      <c r="F1918" s="37" t="n">
        <v>0</v>
      </c>
      <c r="G1918" s="37" t="n">
        <v>1</v>
      </c>
      <c r="H1918" s="37" t="n">
        <v>0</v>
      </c>
      <c r="I1918" s="37" t="n">
        <v>0</v>
      </c>
      <c r="J1918" s="40" t="n">
        <f aca="false">IF(C1918=0,"",D1918/C1918)</f>
        <v>0.863636363636364</v>
      </c>
    </row>
    <row r="1919" customFormat="false" ht="15" hidden="false" customHeight="false" outlineLevel="0" collapsed="false">
      <c r="A1919" s="37" t="s">
        <v>567</v>
      </c>
      <c r="B1919" s="37" t="s">
        <v>272</v>
      </c>
      <c r="C1919" s="37" t="n">
        <v>22</v>
      </c>
      <c r="D1919" s="37" t="n">
        <v>21</v>
      </c>
      <c r="E1919" s="37" t="n">
        <v>0</v>
      </c>
      <c r="F1919" s="37" t="n">
        <v>1</v>
      </c>
      <c r="G1919" s="37" t="n">
        <v>0</v>
      </c>
      <c r="H1919" s="37" t="n">
        <v>1</v>
      </c>
      <c r="I1919" s="37" t="n">
        <v>4</v>
      </c>
      <c r="J1919" s="40" t="n">
        <f aca="false">IF(C1919=0,"",D1919/C1919)</f>
        <v>0.954545454545455</v>
      </c>
    </row>
    <row r="1920" customFormat="false" ht="15" hidden="false" customHeight="false" outlineLevel="0" collapsed="false">
      <c r="A1920" s="37" t="s">
        <v>567</v>
      </c>
      <c r="B1920" s="37" t="s">
        <v>273</v>
      </c>
      <c r="C1920" s="37" t="n">
        <v>22</v>
      </c>
      <c r="D1920" s="37" t="n">
        <v>20</v>
      </c>
      <c r="E1920" s="37" t="n">
        <v>1</v>
      </c>
      <c r="F1920" s="37" t="n">
        <v>0</v>
      </c>
      <c r="G1920" s="37" t="n">
        <v>0</v>
      </c>
      <c r="H1920" s="37" t="n">
        <v>2</v>
      </c>
      <c r="I1920" s="37" t="n">
        <v>1</v>
      </c>
      <c r="J1920" s="40" t="n">
        <f aca="false">IF(C1920=0,"",D1920/C1920)</f>
        <v>0.909090909090909</v>
      </c>
    </row>
    <row r="1921" customFormat="false" ht="15" hidden="false" customHeight="false" outlineLevel="0" collapsed="false">
      <c r="A1921" s="37" t="s">
        <v>567</v>
      </c>
      <c r="B1921" s="37" t="s">
        <v>274</v>
      </c>
      <c r="C1921" s="37" t="n">
        <v>22</v>
      </c>
      <c r="D1921" s="37" t="n">
        <v>22</v>
      </c>
      <c r="E1921" s="37" t="n">
        <v>2</v>
      </c>
      <c r="F1921" s="37" t="n">
        <v>0</v>
      </c>
      <c r="G1921" s="37" t="n">
        <v>0</v>
      </c>
      <c r="H1921" s="37" t="n">
        <v>0</v>
      </c>
      <c r="I1921" s="37" t="n">
        <v>0</v>
      </c>
      <c r="J1921" s="40" t="n">
        <f aca="false">IF(C1921=0,"",D1921/C1921)</f>
        <v>1</v>
      </c>
    </row>
    <row r="1922" customFormat="false" ht="15" hidden="false" customHeight="false" outlineLevel="0" collapsed="false">
      <c r="A1922" s="37" t="s">
        <v>567</v>
      </c>
      <c r="B1922" s="37" t="s">
        <v>275</v>
      </c>
      <c r="C1922" s="37" t="n">
        <v>22</v>
      </c>
      <c r="D1922" s="37" t="n">
        <v>18</v>
      </c>
      <c r="E1922" s="37" t="n">
        <v>1</v>
      </c>
      <c r="F1922" s="37" t="n">
        <v>1</v>
      </c>
      <c r="G1922" s="37" t="n">
        <v>0</v>
      </c>
      <c r="H1922" s="37" t="n">
        <v>5</v>
      </c>
      <c r="I1922" s="37" t="n">
        <v>3</v>
      </c>
      <c r="J1922" s="40" t="n">
        <f aca="false">IF(C1922=0,"",D1922/C1922)</f>
        <v>0.818181818181818</v>
      </c>
    </row>
    <row r="1923" customFormat="false" ht="15" hidden="false" customHeight="false" outlineLevel="0" collapsed="false">
      <c r="A1923" s="37" t="s">
        <v>567</v>
      </c>
      <c r="B1923" s="37" t="s">
        <v>276</v>
      </c>
      <c r="C1923" s="37" t="n">
        <v>22</v>
      </c>
      <c r="D1923" s="37" t="n">
        <v>22</v>
      </c>
      <c r="E1923" s="37" t="n">
        <v>2</v>
      </c>
      <c r="F1923" s="37" t="n">
        <v>0</v>
      </c>
      <c r="G1923" s="37" t="n">
        <v>0</v>
      </c>
      <c r="H1923" s="37" t="n">
        <v>1</v>
      </c>
      <c r="I1923" s="37" t="n">
        <v>1</v>
      </c>
      <c r="J1923" s="40" t="n">
        <f aca="false">IF(C1923=0,"",D1923/C1923)</f>
        <v>1</v>
      </c>
    </row>
    <row r="1924" customFormat="false" ht="15" hidden="false" customHeight="false" outlineLevel="0" collapsed="false">
      <c r="A1924" s="37" t="s">
        <v>567</v>
      </c>
      <c r="B1924" s="37" t="s">
        <v>277</v>
      </c>
      <c r="C1924" s="37" t="n">
        <v>22</v>
      </c>
      <c r="D1924" s="37" t="n">
        <v>21</v>
      </c>
      <c r="E1924" s="37" t="n">
        <v>2</v>
      </c>
      <c r="F1924" s="37" t="n">
        <v>0</v>
      </c>
      <c r="G1924" s="37" t="n">
        <v>0</v>
      </c>
      <c r="H1924" s="37" t="n">
        <v>4</v>
      </c>
      <c r="I1924" s="37" t="n">
        <v>0</v>
      </c>
      <c r="J1924" s="40" t="n">
        <f aca="false">IF(C1924=0,"",D1924/C1924)</f>
        <v>0.954545454545455</v>
      </c>
    </row>
    <row r="1925" customFormat="false" ht="15" hidden="false" customHeight="false" outlineLevel="0" collapsed="false">
      <c r="A1925" s="37" t="s">
        <v>567</v>
      </c>
      <c r="B1925" s="37" t="s">
        <v>278</v>
      </c>
      <c r="C1925" s="37" t="n">
        <v>22</v>
      </c>
      <c r="D1925" s="37" t="n">
        <v>20</v>
      </c>
      <c r="E1925" s="37" t="n">
        <v>0</v>
      </c>
      <c r="F1925" s="37" t="n">
        <v>0</v>
      </c>
      <c r="G1925" s="37" t="n">
        <v>1</v>
      </c>
      <c r="H1925" s="37" t="n">
        <v>0</v>
      </c>
      <c r="I1925" s="37" t="n">
        <v>2</v>
      </c>
      <c r="J1925" s="40" t="n">
        <f aca="false">IF(C1925=0,"",D1925/C1925)</f>
        <v>0.909090909090909</v>
      </c>
    </row>
    <row r="1926" customFormat="false" ht="15" hidden="false" customHeight="false" outlineLevel="0" collapsed="false">
      <c r="A1926" s="37" t="s">
        <v>567</v>
      </c>
      <c r="B1926" s="37" t="s">
        <v>279</v>
      </c>
      <c r="C1926" s="37" t="n">
        <v>22</v>
      </c>
      <c r="D1926" s="37" t="n">
        <v>19</v>
      </c>
      <c r="E1926" s="37" t="n">
        <v>0</v>
      </c>
      <c r="F1926" s="37" t="n">
        <v>1</v>
      </c>
      <c r="G1926" s="37" t="n">
        <v>0</v>
      </c>
      <c r="H1926" s="37" t="n">
        <v>3</v>
      </c>
      <c r="I1926" s="37" t="n">
        <v>0</v>
      </c>
      <c r="J1926" s="40" t="n">
        <f aca="false">IF(C1926=0,"",D1926/C1926)</f>
        <v>0.863636363636364</v>
      </c>
    </row>
    <row r="1927" customFormat="false" ht="15" hidden="false" customHeight="false" outlineLevel="0" collapsed="false">
      <c r="A1927" s="37" t="s">
        <v>567</v>
      </c>
      <c r="B1927" s="37" t="s">
        <v>280</v>
      </c>
      <c r="C1927" s="37" t="n">
        <v>22</v>
      </c>
      <c r="D1927" s="37" t="n">
        <v>19</v>
      </c>
      <c r="E1927" s="37" t="n">
        <v>2</v>
      </c>
      <c r="F1927" s="37" t="n">
        <v>1</v>
      </c>
      <c r="G1927" s="37" t="n">
        <v>0</v>
      </c>
      <c r="H1927" s="37" t="n">
        <v>2</v>
      </c>
      <c r="I1927" s="37" t="n">
        <v>0</v>
      </c>
      <c r="J1927" s="40" t="n">
        <f aca="false">IF(C1927=0,"",D1927/C1927)</f>
        <v>0.863636363636364</v>
      </c>
    </row>
    <row r="1928" customFormat="false" ht="15" hidden="false" customHeight="false" outlineLevel="0" collapsed="false">
      <c r="A1928" s="37" t="s">
        <v>567</v>
      </c>
      <c r="B1928" s="37" t="s">
        <v>281</v>
      </c>
      <c r="C1928" s="37" t="n">
        <v>22</v>
      </c>
      <c r="D1928" s="37" t="n">
        <v>21</v>
      </c>
      <c r="E1928" s="37" t="n">
        <v>1</v>
      </c>
      <c r="F1928" s="37" t="n">
        <v>0</v>
      </c>
      <c r="G1928" s="37" t="n">
        <v>1</v>
      </c>
      <c r="H1928" s="37" t="n">
        <v>1</v>
      </c>
      <c r="I1928" s="37" t="n">
        <v>3</v>
      </c>
      <c r="J1928" s="40" t="n">
        <f aca="false">IF(C1928=0,"",D1928/C1928)</f>
        <v>0.954545454545455</v>
      </c>
    </row>
    <row r="1929" customFormat="false" ht="15" hidden="false" customHeight="false" outlineLevel="0" collapsed="false">
      <c r="A1929" s="37" t="s">
        <v>795</v>
      </c>
      <c r="B1929" s="37" t="s">
        <v>270</v>
      </c>
      <c r="C1929" s="37" t="n">
        <v>22</v>
      </c>
      <c r="D1929" s="37" t="n">
        <v>21</v>
      </c>
      <c r="E1929" s="37" t="n">
        <v>2</v>
      </c>
      <c r="F1929" s="37" t="n">
        <v>0</v>
      </c>
      <c r="G1929" s="37" t="n">
        <v>0</v>
      </c>
      <c r="H1929" s="37" t="n">
        <v>2</v>
      </c>
      <c r="I1929" s="37" t="n">
        <v>2</v>
      </c>
      <c r="J1929" s="40" t="n">
        <f aca="false">IF(C1929=0,"",D1929/C1929)</f>
        <v>0.954545454545455</v>
      </c>
    </row>
    <row r="1930" customFormat="false" ht="15" hidden="false" customHeight="false" outlineLevel="0" collapsed="false">
      <c r="A1930" s="37" t="s">
        <v>795</v>
      </c>
      <c r="B1930" s="37" t="s">
        <v>271</v>
      </c>
      <c r="C1930" s="37" t="n">
        <v>22</v>
      </c>
      <c r="D1930" s="37" t="n">
        <v>19</v>
      </c>
      <c r="E1930" s="37" t="n">
        <v>0</v>
      </c>
      <c r="F1930" s="37" t="n">
        <v>0</v>
      </c>
      <c r="G1930" s="37" t="n">
        <v>0</v>
      </c>
      <c r="H1930" s="37" t="n">
        <v>2</v>
      </c>
      <c r="I1930" s="37" t="n">
        <v>0</v>
      </c>
      <c r="J1930" s="40" t="n">
        <f aca="false">IF(C1930=0,"",D1930/C1930)</f>
        <v>0.863636363636364</v>
      </c>
    </row>
    <row r="1931" customFormat="false" ht="15" hidden="false" customHeight="false" outlineLevel="0" collapsed="false">
      <c r="A1931" s="37" t="s">
        <v>795</v>
      </c>
      <c r="B1931" s="37" t="s">
        <v>272</v>
      </c>
      <c r="C1931" s="37" t="n">
        <v>22</v>
      </c>
      <c r="D1931" s="37" t="n">
        <v>22</v>
      </c>
      <c r="E1931" s="37" t="n">
        <v>0</v>
      </c>
      <c r="F1931" s="37" t="n">
        <v>1</v>
      </c>
      <c r="G1931" s="37" t="n">
        <v>1</v>
      </c>
      <c r="H1931" s="37" t="n">
        <v>2</v>
      </c>
      <c r="I1931" s="37" t="n">
        <v>0</v>
      </c>
      <c r="J1931" s="40" t="n">
        <f aca="false">IF(C1931=0,"",D1931/C1931)</f>
        <v>1</v>
      </c>
    </row>
    <row r="1932" customFormat="false" ht="15" hidden="false" customHeight="false" outlineLevel="0" collapsed="false">
      <c r="A1932" s="37" t="s">
        <v>795</v>
      </c>
      <c r="B1932" s="37" t="s">
        <v>273</v>
      </c>
      <c r="C1932" s="37" t="n">
        <v>22</v>
      </c>
      <c r="D1932" s="37" t="n">
        <v>19</v>
      </c>
      <c r="E1932" s="37" t="n">
        <v>1</v>
      </c>
      <c r="F1932" s="37" t="n">
        <v>0</v>
      </c>
      <c r="G1932" s="37" t="n">
        <v>0</v>
      </c>
      <c r="H1932" s="37" t="n">
        <v>2</v>
      </c>
      <c r="I1932" s="37" t="n">
        <v>4</v>
      </c>
      <c r="J1932" s="40" t="n">
        <f aca="false">IF(C1932=0,"",D1932/C1932)</f>
        <v>0.863636363636364</v>
      </c>
    </row>
    <row r="1933" customFormat="false" ht="15" hidden="false" customHeight="false" outlineLevel="0" collapsed="false">
      <c r="A1933" s="37" t="s">
        <v>795</v>
      </c>
      <c r="B1933" s="37" t="s">
        <v>274</v>
      </c>
      <c r="C1933" s="37" t="n">
        <v>22</v>
      </c>
      <c r="D1933" s="37" t="n">
        <v>20</v>
      </c>
      <c r="E1933" s="37" t="n">
        <v>0</v>
      </c>
      <c r="F1933" s="37" t="n">
        <v>1</v>
      </c>
      <c r="G1933" s="37" t="n">
        <v>0</v>
      </c>
      <c r="H1933" s="37" t="n">
        <v>2</v>
      </c>
      <c r="I1933" s="37" t="n">
        <v>0</v>
      </c>
      <c r="J1933" s="40" t="n">
        <f aca="false">IF(C1933=0,"",D1933/C1933)</f>
        <v>0.909090909090909</v>
      </c>
    </row>
    <row r="1934" customFormat="false" ht="15" hidden="false" customHeight="false" outlineLevel="0" collapsed="false">
      <c r="A1934" s="37" t="s">
        <v>795</v>
      </c>
      <c r="B1934" s="37" t="s">
        <v>275</v>
      </c>
      <c r="C1934" s="37" t="n">
        <v>22</v>
      </c>
      <c r="D1934" s="37" t="n">
        <v>20</v>
      </c>
      <c r="E1934" s="37" t="n">
        <v>1</v>
      </c>
      <c r="F1934" s="37" t="n">
        <v>0</v>
      </c>
      <c r="G1934" s="37" t="n">
        <v>1</v>
      </c>
      <c r="H1934" s="37" t="n">
        <v>3</v>
      </c>
      <c r="I1934" s="37" t="n">
        <v>1</v>
      </c>
      <c r="J1934" s="40" t="n">
        <f aca="false">IF(C1934=0,"",D1934/C1934)</f>
        <v>0.909090909090909</v>
      </c>
    </row>
    <row r="1935" customFormat="false" ht="15" hidden="false" customHeight="false" outlineLevel="0" collapsed="false">
      <c r="A1935" s="37" t="s">
        <v>795</v>
      </c>
      <c r="B1935" s="37" t="s">
        <v>276</v>
      </c>
      <c r="C1935" s="37" t="n">
        <v>22</v>
      </c>
      <c r="D1935" s="37" t="n">
        <v>20</v>
      </c>
      <c r="E1935" s="37" t="n">
        <v>1</v>
      </c>
      <c r="F1935" s="37" t="n">
        <v>0</v>
      </c>
      <c r="G1935" s="37" t="n">
        <v>0</v>
      </c>
      <c r="H1935" s="37" t="n">
        <v>2</v>
      </c>
      <c r="I1935" s="37" t="n">
        <v>0</v>
      </c>
      <c r="J1935" s="40" t="n">
        <f aca="false">IF(C1935=0,"",D1935/C1935)</f>
        <v>0.909090909090909</v>
      </c>
    </row>
    <row r="1936" customFormat="false" ht="15" hidden="false" customHeight="false" outlineLevel="0" collapsed="false">
      <c r="A1936" s="37" t="s">
        <v>795</v>
      </c>
      <c r="B1936" s="37" t="s">
        <v>277</v>
      </c>
      <c r="C1936" s="37" t="n">
        <v>22</v>
      </c>
      <c r="D1936" s="37" t="n">
        <v>21</v>
      </c>
      <c r="E1936" s="37" t="n">
        <v>0</v>
      </c>
      <c r="F1936" s="37" t="n">
        <v>0</v>
      </c>
      <c r="G1936" s="37" t="n">
        <v>0</v>
      </c>
      <c r="H1936" s="37" t="n">
        <v>3</v>
      </c>
      <c r="I1936" s="37" t="n">
        <v>2</v>
      </c>
      <c r="J1936" s="40" t="n">
        <f aca="false">IF(C1936=0,"",D1936/C1936)</f>
        <v>0.954545454545455</v>
      </c>
    </row>
    <row r="1937" customFormat="false" ht="15" hidden="false" customHeight="false" outlineLevel="0" collapsed="false">
      <c r="A1937" s="37" t="s">
        <v>795</v>
      </c>
      <c r="B1937" s="37" t="s">
        <v>278</v>
      </c>
      <c r="C1937" s="37" t="n">
        <v>22</v>
      </c>
      <c r="D1937" s="37" t="n">
        <v>20</v>
      </c>
      <c r="E1937" s="37" t="n">
        <v>0</v>
      </c>
      <c r="F1937" s="37" t="n">
        <v>0</v>
      </c>
      <c r="G1937" s="37" t="n">
        <v>1</v>
      </c>
      <c r="H1937" s="37" t="n">
        <v>1</v>
      </c>
      <c r="I1937" s="37" t="n">
        <v>1</v>
      </c>
      <c r="J1937" s="40" t="n">
        <f aca="false">IF(C1937=0,"",D1937/C1937)</f>
        <v>0.909090909090909</v>
      </c>
    </row>
    <row r="1938" customFormat="false" ht="15" hidden="false" customHeight="false" outlineLevel="0" collapsed="false">
      <c r="A1938" s="37" t="s">
        <v>795</v>
      </c>
      <c r="B1938" s="37" t="s">
        <v>279</v>
      </c>
      <c r="C1938" s="37" t="n">
        <v>22</v>
      </c>
      <c r="D1938" s="37" t="n">
        <v>21</v>
      </c>
      <c r="E1938" s="37" t="n">
        <v>0</v>
      </c>
      <c r="F1938" s="37" t="n">
        <v>0</v>
      </c>
      <c r="G1938" s="37" t="n">
        <v>0</v>
      </c>
      <c r="H1938" s="37" t="n">
        <v>1</v>
      </c>
      <c r="I1938" s="37" t="n">
        <v>2</v>
      </c>
      <c r="J1938" s="40" t="n">
        <f aca="false">IF(C1938=0,"",D1938/C1938)</f>
        <v>0.954545454545455</v>
      </c>
    </row>
    <row r="1939" customFormat="false" ht="15" hidden="false" customHeight="false" outlineLevel="0" collapsed="false">
      <c r="A1939" s="37" t="s">
        <v>795</v>
      </c>
      <c r="B1939" s="37" t="s">
        <v>280</v>
      </c>
      <c r="C1939" s="37" t="n">
        <v>22</v>
      </c>
      <c r="D1939" s="37" t="n">
        <v>20</v>
      </c>
      <c r="E1939" s="37" t="n">
        <v>0</v>
      </c>
      <c r="F1939" s="37" t="n">
        <v>0</v>
      </c>
      <c r="G1939" s="37" t="n">
        <v>0</v>
      </c>
      <c r="H1939" s="37" t="n">
        <v>1</v>
      </c>
      <c r="I1939" s="37" t="n">
        <v>0</v>
      </c>
      <c r="J1939" s="40" t="n">
        <f aca="false">IF(C1939=0,"",D1939/C1939)</f>
        <v>0.909090909090909</v>
      </c>
    </row>
    <row r="1940" customFormat="false" ht="15" hidden="false" customHeight="false" outlineLevel="0" collapsed="false">
      <c r="A1940" s="37" t="s">
        <v>795</v>
      </c>
      <c r="B1940" s="37" t="s">
        <v>281</v>
      </c>
      <c r="C1940" s="37" t="n">
        <v>22</v>
      </c>
      <c r="D1940" s="37" t="n">
        <v>22</v>
      </c>
      <c r="E1940" s="37" t="n">
        <v>0</v>
      </c>
      <c r="F1940" s="37" t="n">
        <v>1</v>
      </c>
      <c r="G1940" s="37" t="n">
        <v>0</v>
      </c>
      <c r="H1940" s="37" t="n">
        <v>0</v>
      </c>
      <c r="I1940" s="37" t="n">
        <v>3</v>
      </c>
      <c r="J1940" s="40" t="n">
        <f aca="false">IF(C1940=0,"",D1940/C1940)</f>
        <v>1</v>
      </c>
    </row>
    <row r="1941" customFormat="false" ht="15" hidden="false" customHeight="false" outlineLevel="0" collapsed="false">
      <c r="A1941" s="37" t="s">
        <v>797</v>
      </c>
      <c r="B1941" s="37" t="s">
        <v>270</v>
      </c>
      <c r="C1941" s="37" t="n">
        <v>22</v>
      </c>
      <c r="D1941" s="37" t="n">
        <v>20</v>
      </c>
      <c r="E1941" s="37" t="n">
        <v>1</v>
      </c>
      <c r="F1941" s="37" t="n">
        <v>0</v>
      </c>
      <c r="G1941" s="37" t="n">
        <v>0</v>
      </c>
      <c r="H1941" s="37" t="n">
        <v>2</v>
      </c>
      <c r="I1941" s="37" t="n">
        <v>0</v>
      </c>
      <c r="J1941" s="40" t="n">
        <f aca="false">IF(C1941=0,"",D1941/C1941)</f>
        <v>0.909090909090909</v>
      </c>
    </row>
    <row r="1942" customFormat="false" ht="15" hidden="false" customHeight="false" outlineLevel="0" collapsed="false">
      <c r="A1942" s="37" t="s">
        <v>797</v>
      </c>
      <c r="B1942" s="37" t="s">
        <v>271</v>
      </c>
      <c r="C1942" s="37" t="n">
        <v>22</v>
      </c>
      <c r="D1942" s="37" t="n">
        <v>20</v>
      </c>
      <c r="E1942" s="37" t="n">
        <v>2</v>
      </c>
      <c r="F1942" s="37" t="n">
        <v>1</v>
      </c>
      <c r="G1942" s="37" t="n">
        <v>0</v>
      </c>
      <c r="H1942" s="37" t="n">
        <v>2</v>
      </c>
      <c r="I1942" s="37" t="n">
        <v>2</v>
      </c>
      <c r="J1942" s="40" t="n">
        <f aca="false">IF(C1942=0,"",D1942/C1942)</f>
        <v>0.909090909090909</v>
      </c>
    </row>
    <row r="1943" customFormat="false" ht="15" hidden="false" customHeight="false" outlineLevel="0" collapsed="false">
      <c r="A1943" s="37" t="s">
        <v>797</v>
      </c>
      <c r="B1943" s="37" t="s">
        <v>272</v>
      </c>
      <c r="C1943" s="37" t="n">
        <v>22</v>
      </c>
      <c r="D1943" s="37" t="n">
        <v>21</v>
      </c>
      <c r="E1943" s="37" t="n">
        <v>2</v>
      </c>
      <c r="F1943" s="37" t="n">
        <v>0</v>
      </c>
      <c r="G1943" s="37" t="n">
        <v>1</v>
      </c>
      <c r="H1943" s="37" t="n">
        <v>0</v>
      </c>
      <c r="I1943" s="37" t="n">
        <v>1</v>
      </c>
      <c r="J1943" s="40" t="n">
        <f aca="false">IF(C1943=0,"",D1943/C1943)</f>
        <v>0.954545454545455</v>
      </c>
    </row>
    <row r="1944" customFormat="false" ht="15" hidden="false" customHeight="false" outlineLevel="0" collapsed="false">
      <c r="A1944" s="37" t="s">
        <v>797</v>
      </c>
      <c r="B1944" s="37" t="s">
        <v>273</v>
      </c>
      <c r="C1944" s="37" t="n">
        <v>22</v>
      </c>
      <c r="D1944" s="37" t="n">
        <v>22</v>
      </c>
      <c r="E1944" s="37" t="n">
        <v>0</v>
      </c>
      <c r="F1944" s="37" t="n">
        <v>0</v>
      </c>
      <c r="G1944" s="37" t="n">
        <v>0</v>
      </c>
      <c r="H1944" s="37" t="n">
        <v>0</v>
      </c>
      <c r="I1944" s="37" t="n">
        <v>0</v>
      </c>
      <c r="J1944" s="40" t="n">
        <f aca="false">IF(C1944=0,"",D1944/C1944)</f>
        <v>1</v>
      </c>
    </row>
    <row r="1945" customFormat="false" ht="15" hidden="false" customHeight="false" outlineLevel="0" collapsed="false">
      <c r="A1945" s="37" t="s">
        <v>797</v>
      </c>
      <c r="B1945" s="37" t="s">
        <v>274</v>
      </c>
      <c r="C1945" s="37" t="n">
        <v>22</v>
      </c>
      <c r="D1945" s="37" t="n">
        <v>19</v>
      </c>
      <c r="E1945" s="37" t="n">
        <v>1</v>
      </c>
      <c r="F1945" s="37" t="n">
        <v>0</v>
      </c>
      <c r="G1945" s="37" t="n">
        <v>1</v>
      </c>
      <c r="H1945" s="37" t="n">
        <v>6</v>
      </c>
      <c r="I1945" s="37" t="n">
        <v>0</v>
      </c>
      <c r="J1945" s="40" t="n">
        <f aca="false">IF(C1945=0,"",D1945/C1945)</f>
        <v>0.863636363636364</v>
      </c>
    </row>
    <row r="1946" customFormat="false" ht="15" hidden="false" customHeight="false" outlineLevel="0" collapsed="false">
      <c r="A1946" s="37" t="s">
        <v>797</v>
      </c>
      <c r="B1946" s="37" t="s">
        <v>275</v>
      </c>
      <c r="C1946" s="37" t="n">
        <v>22</v>
      </c>
      <c r="D1946" s="37" t="n">
        <v>21</v>
      </c>
      <c r="E1946" s="37" t="n">
        <v>2</v>
      </c>
      <c r="F1946" s="37" t="n">
        <v>1</v>
      </c>
      <c r="G1946" s="37" t="n">
        <v>1</v>
      </c>
      <c r="H1946" s="37" t="n">
        <v>1</v>
      </c>
      <c r="I1946" s="37" t="n">
        <v>2</v>
      </c>
      <c r="J1946" s="40" t="n">
        <f aca="false">IF(C1946=0,"",D1946/C1946)</f>
        <v>0.954545454545455</v>
      </c>
    </row>
    <row r="1947" customFormat="false" ht="15" hidden="false" customHeight="false" outlineLevel="0" collapsed="false">
      <c r="A1947" s="37" t="s">
        <v>797</v>
      </c>
      <c r="B1947" s="37" t="s">
        <v>276</v>
      </c>
      <c r="C1947" s="37" t="n">
        <v>22</v>
      </c>
      <c r="D1947" s="37" t="n">
        <v>19</v>
      </c>
      <c r="E1947" s="37" t="n">
        <v>1</v>
      </c>
      <c r="F1947" s="37" t="n">
        <v>1</v>
      </c>
      <c r="G1947" s="37" t="n">
        <v>1</v>
      </c>
      <c r="H1947" s="37" t="n">
        <v>1</v>
      </c>
      <c r="I1947" s="37" t="n">
        <v>5</v>
      </c>
      <c r="J1947" s="40" t="n">
        <f aca="false">IF(C1947=0,"",D1947/C1947)</f>
        <v>0.863636363636364</v>
      </c>
    </row>
    <row r="1948" customFormat="false" ht="15" hidden="false" customHeight="false" outlineLevel="0" collapsed="false">
      <c r="A1948" s="37" t="s">
        <v>797</v>
      </c>
      <c r="B1948" s="37" t="s">
        <v>277</v>
      </c>
      <c r="C1948" s="37" t="n">
        <v>22</v>
      </c>
      <c r="D1948" s="37" t="n">
        <v>22</v>
      </c>
      <c r="E1948" s="37" t="n">
        <v>2</v>
      </c>
      <c r="F1948" s="37" t="n">
        <v>0</v>
      </c>
      <c r="G1948" s="37" t="n">
        <v>0</v>
      </c>
      <c r="H1948" s="37" t="n">
        <v>2</v>
      </c>
      <c r="I1948" s="37" t="n">
        <v>0</v>
      </c>
      <c r="J1948" s="40" t="n">
        <f aca="false">IF(C1948=0,"",D1948/C1948)</f>
        <v>1</v>
      </c>
    </row>
    <row r="1949" customFormat="false" ht="15" hidden="false" customHeight="false" outlineLevel="0" collapsed="false">
      <c r="A1949" s="37" t="s">
        <v>797</v>
      </c>
      <c r="B1949" s="37" t="s">
        <v>278</v>
      </c>
      <c r="C1949" s="37" t="n">
        <v>22</v>
      </c>
      <c r="D1949" s="37" t="n">
        <v>19</v>
      </c>
      <c r="E1949" s="37" t="n">
        <v>1</v>
      </c>
      <c r="F1949" s="37" t="n">
        <v>2</v>
      </c>
      <c r="G1949" s="37" t="n">
        <v>0</v>
      </c>
      <c r="H1949" s="37" t="n">
        <v>2</v>
      </c>
      <c r="I1949" s="37" t="n">
        <v>0</v>
      </c>
      <c r="J1949" s="40" t="n">
        <f aca="false">IF(C1949=0,"",D1949/C1949)</f>
        <v>0.863636363636364</v>
      </c>
    </row>
    <row r="1950" customFormat="false" ht="15" hidden="false" customHeight="false" outlineLevel="0" collapsed="false">
      <c r="A1950" s="37" t="s">
        <v>797</v>
      </c>
      <c r="B1950" s="37" t="s">
        <v>279</v>
      </c>
      <c r="C1950" s="37" t="n">
        <v>22</v>
      </c>
      <c r="D1950" s="37" t="n">
        <v>21</v>
      </c>
      <c r="E1950" s="37" t="n">
        <v>1</v>
      </c>
      <c r="F1950" s="37" t="n">
        <v>1</v>
      </c>
      <c r="G1950" s="37" t="n">
        <v>0</v>
      </c>
      <c r="H1950" s="37" t="n">
        <v>1</v>
      </c>
      <c r="I1950" s="37" t="n">
        <v>2</v>
      </c>
      <c r="J1950" s="40" t="n">
        <f aca="false">IF(C1950=0,"",D1950/C1950)</f>
        <v>0.954545454545455</v>
      </c>
    </row>
    <row r="1951" customFormat="false" ht="15" hidden="false" customHeight="false" outlineLevel="0" collapsed="false">
      <c r="A1951" s="37" t="s">
        <v>797</v>
      </c>
      <c r="B1951" s="37" t="s">
        <v>280</v>
      </c>
      <c r="C1951" s="37" t="n">
        <v>22</v>
      </c>
      <c r="D1951" s="37" t="n">
        <v>21</v>
      </c>
      <c r="E1951" s="37" t="n">
        <v>0</v>
      </c>
      <c r="F1951" s="37" t="n">
        <v>0</v>
      </c>
      <c r="G1951" s="37" t="n">
        <v>0</v>
      </c>
      <c r="H1951" s="37" t="n">
        <v>2</v>
      </c>
      <c r="I1951" s="37" t="n">
        <v>2</v>
      </c>
      <c r="J1951" s="40" t="n">
        <f aca="false">IF(C1951=0,"",D1951/C1951)</f>
        <v>0.954545454545455</v>
      </c>
    </row>
    <row r="1952" customFormat="false" ht="15" hidden="false" customHeight="false" outlineLevel="0" collapsed="false">
      <c r="A1952" s="37" t="s">
        <v>797</v>
      </c>
      <c r="B1952" s="37" t="s">
        <v>281</v>
      </c>
      <c r="C1952" s="37" t="n">
        <v>22</v>
      </c>
      <c r="D1952" s="37" t="n">
        <v>19</v>
      </c>
      <c r="E1952" s="37" t="n">
        <v>0</v>
      </c>
      <c r="F1952" s="37" t="n">
        <v>2</v>
      </c>
      <c r="G1952" s="37" t="n">
        <v>0</v>
      </c>
      <c r="H1952" s="37" t="n">
        <v>0</v>
      </c>
      <c r="I1952" s="37" t="n">
        <v>3</v>
      </c>
      <c r="J1952" s="40" t="n">
        <f aca="false">IF(C1952=0,"",D1952/C1952)</f>
        <v>0.863636363636364</v>
      </c>
    </row>
    <row r="1953" customFormat="false" ht="15" hidden="false" customHeight="false" outlineLevel="0" collapsed="false">
      <c r="A1953" s="37" t="s">
        <v>799</v>
      </c>
      <c r="B1953" s="37" t="s">
        <v>281</v>
      </c>
      <c r="C1953" s="37" t="n">
        <v>22</v>
      </c>
      <c r="D1953" s="37" t="n">
        <v>21</v>
      </c>
      <c r="E1953" s="37" t="n">
        <v>0</v>
      </c>
      <c r="F1953" s="37" t="n">
        <v>0</v>
      </c>
      <c r="G1953" s="37" t="n">
        <v>1</v>
      </c>
      <c r="H1953" s="37" t="n">
        <v>2</v>
      </c>
      <c r="I1953" s="37" t="n">
        <v>1</v>
      </c>
      <c r="J1953" s="40" t="n">
        <f aca="false">IF(C1953=0,"",D1953/C1953)</f>
        <v>0.954545454545455</v>
      </c>
    </row>
    <row r="1954" customFormat="false" ht="15" hidden="false" customHeight="false" outlineLevel="0" collapsed="false">
      <c r="A1954" s="37" t="s">
        <v>801</v>
      </c>
      <c r="B1954" s="37" t="s">
        <v>270</v>
      </c>
      <c r="C1954" s="37" t="n">
        <v>22</v>
      </c>
      <c r="D1954" s="37" t="n">
        <v>17</v>
      </c>
      <c r="E1954" s="37" t="n">
        <v>0</v>
      </c>
      <c r="F1954" s="37" t="n">
        <v>0</v>
      </c>
      <c r="G1954" s="37" t="n">
        <v>1</v>
      </c>
      <c r="H1954" s="37" t="n">
        <v>3</v>
      </c>
      <c r="I1954" s="37" t="n">
        <v>1</v>
      </c>
      <c r="J1954" s="40" t="n">
        <f aca="false">IF(C1954=0,"",D1954/C1954)</f>
        <v>0.772727272727273</v>
      </c>
    </row>
    <row r="1955" customFormat="false" ht="15" hidden="false" customHeight="false" outlineLevel="0" collapsed="false">
      <c r="A1955" s="37" t="s">
        <v>801</v>
      </c>
      <c r="B1955" s="37" t="s">
        <v>271</v>
      </c>
      <c r="C1955" s="37" t="n">
        <v>22</v>
      </c>
      <c r="D1955" s="37" t="n">
        <v>21</v>
      </c>
      <c r="E1955" s="37" t="n">
        <v>1</v>
      </c>
      <c r="F1955" s="37" t="n">
        <v>1</v>
      </c>
      <c r="G1955" s="37" t="n">
        <v>0</v>
      </c>
      <c r="H1955" s="37" t="n">
        <v>5</v>
      </c>
      <c r="I1955" s="37" t="n">
        <v>2</v>
      </c>
      <c r="J1955" s="40" t="n">
        <f aca="false">IF(C1955=0,"",D1955/C1955)</f>
        <v>0.954545454545455</v>
      </c>
    </row>
    <row r="1956" customFormat="false" ht="15" hidden="false" customHeight="false" outlineLevel="0" collapsed="false">
      <c r="A1956" s="37" t="s">
        <v>801</v>
      </c>
      <c r="B1956" s="37" t="s">
        <v>272</v>
      </c>
      <c r="C1956" s="37" t="n">
        <v>22</v>
      </c>
      <c r="D1956" s="37" t="n">
        <v>20</v>
      </c>
      <c r="E1956" s="37" t="n">
        <v>1</v>
      </c>
      <c r="F1956" s="37" t="n">
        <v>1</v>
      </c>
      <c r="G1956" s="37" t="n">
        <v>2</v>
      </c>
      <c r="H1956" s="37" t="n">
        <v>1</v>
      </c>
      <c r="I1956" s="37" t="n">
        <v>3</v>
      </c>
      <c r="J1956" s="40" t="n">
        <f aca="false">IF(C1956=0,"",D1956/C1956)</f>
        <v>0.909090909090909</v>
      </c>
    </row>
    <row r="1957" customFormat="false" ht="15" hidden="false" customHeight="false" outlineLevel="0" collapsed="false">
      <c r="A1957" s="37" t="s">
        <v>801</v>
      </c>
      <c r="B1957" s="37" t="s">
        <v>273</v>
      </c>
      <c r="C1957" s="37" t="n">
        <v>22</v>
      </c>
      <c r="D1957" s="37" t="n">
        <v>22</v>
      </c>
      <c r="E1957" s="37" t="n">
        <v>0</v>
      </c>
      <c r="F1957" s="37" t="n">
        <v>0</v>
      </c>
      <c r="G1957" s="37" t="n">
        <v>1</v>
      </c>
      <c r="H1957" s="37" t="n">
        <v>3</v>
      </c>
      <c r="I1957" s="37" t="n">
        <v>0</v>
      </c>
      <c r="J1957" s="40" t="n">
        <f aca="false">IF(C1957=0,"",D1957/C1957)</f>
        <v>1</v>
      </c>
    </row>
    <row r="1958" customFormat="false" ht="15" hidden="false" customHeight="false" outlineLevel="0" collapsed="false">
      <c r="A1958" s="37" t="s">
        <v>801</v>
      </c>
      <c r="B1958" s="37" t="s">
        <v>274</v>
      </c>
      <c r="C1958" s="37" t="n">
        <v>22</v>
      </c>
      <c r="D1958" s="37" t="n">
        <v>18</v>
      </c>
      <c r="E1958" s="37" t="n">
        <v>3</v>
      </c>
      <c r="F1958" s="37" t="n">
        <v>2</v>
      </c>
      <c r="G1958" s="37" t="n">
        <v>0</v>
      </c>
      <c r="H1958" s="37" t="n">
        <v>1</v>
      </c>
      <c r="I1958" s="37" t="n">
        <v>6</v>
      </c>
      <c r="J1958" s="40" t="n">
        <f aca="false">IF(C1958=0,"",D1958/C1958)</f>
        <v>0.818181818181818</v>
      </c>
    </row>
    <row r="1959" customFormat="false" ht="15" hidden="false" customHeight="false" outlineLevel="0" collapsed="false">
      <c r="A1959" s="37" t="s">
        <v>801</v>
      </c>
      <c r="B1959" s="37" t="s">
        <v>275</v>
      </c>
      <c r="C1959" s="37" t="n">
        <v>22</v>
      </c>
      <c r="D1959" s="37" t="n">
        <v>20</v>
      </c>
      <c r="E1959" s="37" t="n">
        <v>1</v>
      </c>
      <c r="F1959" s="37" t="n">
        <v>0</v>
      </c>
      <c r="G1959" s="37" t="n">
        <v>1</v>
      </c>
      <c r="H1959" s="37" t="n">
        <v>2</v>
      </c>
      <c r="I1959" s="37" t="n">
        <v>0</v>
      </c>
      <c r="J1959" s="40" t="n">
        <f aca="false">IF(C1959=0,"",D1959/C1959)</f>
        <v>0.909090909090909</v>
      </c>
    </row>
    <row r="1960" customFormat="false" ht="15" hidden="false" customHeight="false" outlineLevel="0" collapsed="false">
      <c r="A1960" s="37" t="s">
        <v>801</v>
      </c>
      <c r="B1960" s="37" t="s">
        <v>276</v>
      </c>
      <c r="C1960" s="37" t="n">
        <v>22</v>
      </c>
      <c r="D1960" s="37" t="n">
        <v>20</v>
      </c>
      <c r="E1960" s="37" t="n">
        <v>0</v>
      </c>
      <c r="F1960" s="37" t="n">
        <v>0</v>
      </c>
      <c r="G1960" s="37" t="n">
        <v>1</v>
      </c>
      <c r="H1960" s="37" t="n">
        <v>1</v>
      </c>
      <c r="I1960" s="37" t="n">
        <v>0</v>
      </c>
      <c r="J1960" s="40" t="n">
        <f aca="false">IF(C1960=0,"",D1960/C1960)</f>
        <v>0.909090909090909</v>
      </c>
    </row>
    <row r="1961" customFormat="false" ht="15" hidden="false" customHeight="false" outlineLevel="0" collapsed="false">
      <c r="A1961" s="37" t="s">
        <v>801</v>
      </c>
      <c r="B1961" s="37" t="s">
        <v>277</v>
      </c>
      <c r="C1961" s="37" t="n">
        <v>22</v>
      </c>
      <c r="D1961" s="37" t="n">
        <v>19</v>
      </c>
      <c r="E1961" s="37" t="n">
        <v>1</v>
      </c>
      <c r="F1961" s="37" t="n">
        <v>1</v>
      </c>
      <c r="G1961" s="37" t="n">
        <v>1</v>
      </c>
      <c r="H1961" s="37" t="n">
        <v>2</v>
      </c>
      <c r="I1961" s="37" t="n">
        <v>1</v>
      </c>
      <c r="J1961" s="40" t="n">
        <f aca="false">IF(C1961=0,"",D1961/C1961)</f>
        <v>0.863636363636364</v>
      </c>
    </row>
    <row r="1962" customFormat="false" ht="15" hidden="false" customHeight="false" outlineLevel="0" collapsed="false">
      <c r="A1962" s="37" t="s">
        <v>801</v>
      </c>
      <c r="B1962" s="37" t="s">
        <v>278</v>
      </c>
      <c r="C1962" s="37" t="n">
        <v>22</v>
      </c>
      <c r="D1962" s="37" t="n">
        <v>17</v>
      </c>
      <c r="E1962" s="37" t="n">
        <v>2</v>
      </c>
      <c r="F1962" s="37" t="n">
        <v>1</v>
      </c>
      <c r="G1962" s="37" t="n">
        <v>1</v>
      </c>
      <c r="H1962" s="37" t="n">
        <v>3</v>
      </c>
      <c r="I1962" s="37" t="n">
        <v>0</v>
      </c>
      <c r="J1962" s="40" t="n">
        <f aca="false">IF(C1962=0,"",D1962/C1962)</f>
        <v>0.772727272727273</v>
      </c>
    </row>
    <row r="1963" customFormat="false" ht="15" hidden="false" customHeight="false" outlineLevel="0" collapsed="false">
      <c r="A1963" s="37" t="s">
        <v>805</v>
      </c>
      <c r="B1963" s="37" t="s">
        <v>270</v>
      </c>
      <c r="C1963" s="37" t="n">
        <v>22</v>
      </c>
      <c r="D1963" s="37" t="n">
        <v>19</v>
      </c>
      <c r="E1963" s="37" t="n">
        <v>0</v>
      </c>
      <c r="F1963" s="37" t="n">
        <v>0</v>
      </c>
      <c r="G1963" s="37" t="n">
        <v>0</v>
      </c>
      <c r="H1963" s="37" t="n">
        <v>1</v>
      </c>
      <c r="I1963" s="37" t="n">
        <v>1</v>
      </c>
      <c r="J1963" s="40" t="n">
        <f aca="false">IF(C1963=0,"",D1963/C1963)</f>
        <v>0.863636363636364</v>
      </c>
    </row>
    <row r="1964" customFormat="false" ht="15" hidden="false" customHeight="false" outlineLevel="0" collapsed="false">
      <c r="A1964" s="37" t="s">
        <v>805</v>
      </c>
      <c r="B1964" s="37" t="s">
        <v>271</v>
      </c>
      <c r="C1964" s="37" t="n">
        <v>22</v>
      </c>
      <c r="D1964" s="37" t="n">
        <v>21</v>
      </c>
      <c r="E1964" s="37" t="n">
        <v>1</v>
      </c>
      <c r="F1964" s="37" t="n">
        <v>2</v>
      </c>
      <c r="G1964" s="37" t="n">
        <v>0</v>
      </c>
      <c r="H1964" s="37" t="n">
        <v>0</v>
      </c>
      <c r="I1964" s="37" t="n">
        <v>1</v>
      </c>
      <c r="J1964" s="40" t="n">
        <f aca="false">IF(C1964=0,"",D1964/C1964)</f>
        <v>0.954545454545455</v>
      </c>
    </row>
    <row r="1965" customFormat="false" ht="15" hidden="false" customHeight="false" outlineLevel="0" collapsed="false">
      <c r="A1965" s="37" t="s">
        <v>805</v>
      </c>
      <c r="B1965" s="37" t="s">
        <v>272</v>
      </c>
      <c r="C1965" s="37" t="n">
        <v>22</v>
      </c>
      <c r="D1965" s="37" t="n">
        <v>19</v>
      </c>
      <c r="E1965" s="37" t="n">
        <v>1</v>
      </c>
      <c r="F1965" s="37" t="n">
        <v>2</v>
      </c>
      <c r="G1965" s="37" t="n">
        <v>0</v>
      </c>
      <c r="H1965" s="37" t="n">
        <v>2</v>
      </c>
      <c r="I1965" s="37" t="n">
        <v>3</v>
      </c>
      <c r="J1965" s="40" t="n">
        <f aca="false">IF(C1965=0,"",D1965/C1965)</f>
        <v>0.863636363636364</v>
      </c>
    </row>
    <row r="1966" customFormat="false" ht="15" hidden="false" customHeight="false" outlineLevel="0" collapsed="false">
      <c r="A1966" s="37" t="s">
        <v>805</v>
      </c>
      <c r="B1966" s="37" t="s">
        <v>273</v>
      </c>
      <c r="C1966" s="37" t="n">
        <v>22</v>
      </c>
      <c r="D1966" s="37" t="n">
        <v>21</v>
      </c>
      <c r="E1966" s="37" t="n">
        <v>1</v>
      </c>
      <c r="F1966" s="37" t="n">
        <v>1</v>
      </c>
      <c r="G1966" s="37" t="n">
        <v>1</v>
      </c>
      <c r="H1966" s="37" t="n">
        <v>1</v>
      </c>
      <c r="I1966" s="37" t="n">
        <v>0</v>
      </c>
      <c r="J1966" s="40" t="n">
        <f aca="false">IF(C1966=0,"",D1966/C1966)</f>
        <v>0.954545454545455</v>
      </c>
    </row>
    <row r="1967" customFormat="false" ht="15" hidden="false" customHeight="false" outlineLevel="0" collapsed="false">
      <c r="A1967" s="37" t="s">
        <v>805</v>
      </c>
      <c r="B1967" s="37" t="s">
        <v>274</v>
      </c>
      <c r="C1967" s="37" t="n">
        <v>22</v>
      </c>
      <c r="D1967" s="37" t="n">
        <v>20</v>
      </c>
      <c r="E1967" s="37" t="n">
        <v>0</v>
      </c>
      <c r="F1967" s="37" t="n">
        <v>1</v>
      </c>
      <c r="G1967" s="37" t="n">
        <v>0</v>
      </c>
      <c r="H1967" s="37" t="n">
        <v>2</v>
      </c>
      <c r="I1967" s="37" t="n">
        <v>2</v>
      </c>
      <c r="J1967" s="40" t="n">
        <f aca="false">IF(C1967=0,"",D1967/C1967)</f>
        <v>0.909090909090909</v>
      </c>
    </row>
    <row r="1968" customFormat="false" ht="15" hidden="false" customHeight="false" outlineLevel="0" collapsed="false">
      <c r="A1968" s="37" t="s">
        <v>805</v>
      </c>
      <c r="B1968" s="37" t="s">
        <v>275</v>
      </c>
      <c r="C1968" s="37" t="n">
        <v>22</v>
      </c>
      <c r="D1968" s="37" t="n">
        <v>21</v>
      </c>
      <c r="E1968" s="37" t="n">
        <v>0</v>
      </c>
      <c r="F1968" s="37" t="n">
        <v>1</v>
      </c>
      <c r="G1968" s="37" t="n">
        <v>1</v>
      </c>
      <c r="H1968" s="37" t="n">
        <v>0</v>
      </c>
      <c r="I1968" s="37" t="n">
        <v>0</v>
      </c>
      <c r="J1968" s="40" t="n">
        <f aca="false">IF(C1968=0,"",D1968/C1968)</f>
        <v>0.954545454545455</v>
      </c>
    </row>
    <row r="1969" customFormat="false" ht="15" hidden="false" customHeight="false" outlineLevel="0" collapsed="false">
      <c r="A1969" s="37" t="s">
        <v>805</v>
      </c>
      <c r="B1969" s="37" t="s">
        <v>276</v>
      </c>
      <c r="C1969" s="37" t="n">
        <v>22</v>
      </c>
      <c r="D1969" s="37" t="n">
        <v>22</v>
      </c>
      <c r="E1969" s="37" t="n">
        <v>0</v>
      </c>
      <c r="F1969" s="37" t="n">
        <v>0</v>
      </c>
      <c r="G1969" s="37" t="n">
        <v>0</v>
      </c>
      <c r="H1969" s="37" t="n">
        <v>1</v>
      </c>
      <c r="I1969" s="37" t="n">
        <v>0</v>
      </c>
      <c r="J1969" s="40" t="n">
        <f aca="false">IF(C1969=0,"",D1969/C1969)</f>
        <v>1</v>
      </c>
    </row>
    <row r="1970" customFormat="false" ht="15" hidden="false" customHeight="false" outlineLevel="0" collapsed="false">
      <c r="A1970" s="37" t="s">
        <v>805</v>
      </c>
      <c r="B1970" s="37" t="s">
        <v>277</v>
      </c>
      <c r="C1970" s="37" t="n">
        <v>22</v>
      </c>
      <c r="D1970" s="37" t="n">
        <v>21</v>
      </c>
      <c r="E1970" s="37" t="n">
        <v>0</v>
      </c>
      <c r="F1970" s="37" t="n">
        <v>0</v>
      </c>
      <c r="G1970" s="37" t="n">
        <v>0</v>
      </c>
      <c r="H1970" s="37" t="n">
        <v>0</v>
      </c>
      <c r="I1970" s="37" t="n">
        <v>0</v>
      </c>
      <c r="J1970" s="40" t="n">
        <f aca="false">IF(C1970=0,"",D1970/C1970)</f>
        <v>0.954545454545455</v>
      </c>
    </row>
    <row r="1971" customFormat="false" ht="15" hidden="false" customHeight="false" outlineLevel="0" collapsed="false">
      <c r="A1971" s="37" t="s">
        <v>805</v>
      </c>
      <c r="B1971" s="37" t="s">
        <v>278</v>
      </c>
      <c r="C1971" s="37" t="n">
        <v>22</v>
      </c>
      <c r="D1971" s="37" t="n">
        <v>19</v>
      </c>
      <c r="E1971" s="37" t="n">
        <v>0</v>
      </c>
      <c r="F1971" s="37" t="n">
        <v>2</v>
      </c>
      <c r="G1971" s="37" t="n">
        <v>1</v>
      </c>
      <c r="H1971" s="37" t="n">
        <v>0</v>
      </c>
      <c r="I1971" s="37" t="n">
        <v>0</v>
      </c>
      <c r="J1971" s="40" t="n">
        <f aca="false">IF(C1971=0,"",D1971/C1971)</f>
        <v>0.863636363636364</v>
      </c>
    </row>
    <row r="1972" customFormat="false" ht="15" hidden="false" customHeight="false" outlineLevel="0" collapsed="false">
      <c r="A1972" s="37" t="s">
        <v>805</v>
      </c>
      <c r="B1972" s="37" t="s">
        <v>279</v>
      </c>
      <c r="C1972" s="37" t="n">
        <v>22</v>
      </c>
      <c r="D1972" s="37" t="n">
        <v>22</v>
      </c>
      <c r="E1972" s="37" t="n">
        <v>0</v>
      </c>
      <c r="F1972" s="37" t="n">
        <v>2</v>
      </c>
      <c r="G1972" s="37" t="n">
        <v>0</v>
      </c>
      <c r="H1972" s="37" t="n">
        <v>1</v>
      </c>
      <c r="I1972" s="37" t="n">
        <v>2</v>
      </c>
      <c r="J1972" s="40" t="n">
        <f aca="false">IF(C1972=0,"",D1972/C1972)</f>
        <v>1</v>
      </c>
    </row>
    <row r="1973" customFormat="false" ht="15" hidden="false" customHeight="false" outlineLevel="0" collapsed="false">
      <c r="A1973" s="37" t="s">
        <v>805</v>
      </c>
      <c r="B1973" s="37" t="s">
        <v>280</v>
      </c>
      <c r="C1973" s="37" t="n">
        <v>22</v>
      </c>
      <c r="D1973" s="37" t="n">
        <v>21</v>
      </c>
      <c r="E1973" s="37" t="n">
        <v>0</v>
      </c>
      <c r="F1973" s="37" t="n">
        <v>0</v>
      </c>
      <c r="G1973" s="37" t="n">
        <v>0</v>
      </c>
      <c r="H1973" s="37" t="n">
        <v>1</v>
      </c>
      <c r="I1973" s="37" t="n">
        <v>0</v>
      </c>
      <c r="J1973" s="40" t="n">
        <f aca="false">IF(C1973=0,"",D1973/C1973)</f>
        <v>0.954545454545455</v>
      </c>
    </row>
    <row r="1974" customFormat="false" ht="15" hidden="false" customHeight="false" outlineLevel="0" collapsed="false">
      <c r="A1974" s="37" t="s">
        <v>805</v>
      </c>
      <c r="B1974" s="37" t="s">
        <v>281</v>
      </c>
      <c r="C1974" s="37" t="n">
        <v>22</v>
      </c>
      <c r="D1974" s="37" t="n">
        <v>22</v>
      </c>
      <c r="E1974" s="37" t="n">
        <v>0</v>
      </c>
      <c r="F1974" s="37" t="n">
        <v>0</v>
      </c>
      <c r="G1974" s="37" t="n">
        <v>0</v>
      </c>
      <c r="H1974" s="37" t="n">
        <v>4</v>
      </c>
      <c r="I1974" s="37" t="n">
        <v>0</v>
      </c>
      <c r="J1974" s="40" t="n">
        <f aca="false">IF(C1974=0,"",D1974/C1974)</f>
        <v>1</v>
      </c>
    </row>
    <row r="1975" customFormat="false" ht="15" hidden="false" customHeight="false" outlineLevel="0" collapsed="false">
      <c r="A1975" s="37" t="s">
        <v>806</v>
      </c>
      <c r="B1975" s="37" t="s">
        <v>270</v>
      </c>
      <c r="C1975" s="37" t="n">
        <v>22</v>
      </c>
      <c r="D1975" s="37" t="n">
        <v>22</v>
      </c>
      <c r="E1975" s="37" t="n">
        <v>0</v>
      </c>
      <c r="F1975" s="37" t="n">
        <v>0</v>
      </c>
      <c r="G1975" s="37" t="n">
        <v>0</v>
      </c>
      <c r="H1975" s="37" t="n">
        <v>2</v>
      </c>
      <c r="I1975" s="37" t="n">
        <v>4</v>
      </c>
      <c r="J1975" s="40" t="n">
        <f aca="false">IF(C1975=0,"",D1975/C1975)</f>
        <v>1</v>
      </c>
    </row>
    <row r="1976" customFormat="false" ht="15" hidden="false" customHeight="false" outlineLevel="0" collapsed="false">
      <c r="A1976" s="37" t="s">
        <v>806</v>
      </c>
      <c r="B1976" s="37" t="s">
        <v>271</v>
      </c>
      <c r="C1976" s="37" t="n">
        <v>22</v>
      </c>
      <c r="D1976" s="37" t="n">
        <v>18</v>
      </c>
      <c r="E1976" s="37" t="n">
        <v>0</v>
      </c>
      <c r="F1976" s="37" t="n">
        <v>1</v>
      </c>
      <c r="G1976" s="37" t="n">
        <v>0</v>
      </c>
      <c r="H1976" s="37" t="n">
        <v>2</v>
      </c>
      <c r="I1976" s="37" t="n">
        <v>0</v>
      </c>
      <c r="J1976" s="40" t="n">
        <f aca="false">IF(C1976=0,"",D1976/C1976)</f>
        <v>0.818181818181818</v>
      </c>
    </row>
    <row r="1977" customFormat="false" ht="15" hidden="false" customHeight="false" outlineLevel="0" collapsed="false">
      <c r="A1977" s="37" t="s">
        <v>806</v>
      </c>
      <c r="B1977" s="37" t="s">
        <v>272</v>
      </c>
      <c r="C1977" s="37" t="n">
        <v>22</v>
      </c>
      <c r="D1977" s="37" t="n">
        <v>20</v>
      </c>
      <c r="E1977" s="37" t="n">
        <v>0</v>
      </c>
      <c r="F1977" s="37" t="n">
        <v>0</v>
      </c>
      <c r="G1977" s="37" t="n">
        <v>0</v>
      </c>
      <c r="H1977" s="37" t="n">
        <v>2</v>
      </c>
      <c r="I1977" s="37" t="n">
        <v>3</v>
      </c>
      <c r="J1977" s="40" t="n">
        <f aca="false">IF(C1977=0,"",D1977/C1977)</f>
        <v>0.909090909090909</v>
      </c>
    </row>
    <row r="1978" customFormat="false" ht="15" hidden="false" customHeight="false" outlineLevel="0" collapsed="false">
      <c r="A1978" s="37" t="s">
        <v>806</v>
      </c>
      <c r="B1978" s="37" t="s">
        <v>273</v>
      </c>
      <c r="C1978" s="37" t="n">
        <v>22</v>
      </c>
      <c r="D1978" s="37" t="n">
        <v>19</v>
      </c>
      <c r="E1978" s="37" t="n">
        <v>2</v>
      </c>
      <c r="F1978" s="37" t="n">
        <v>2</v>
      </c>
      <c r="G1978" s="37" t="n">
        <v>0</v>
      </c>
      <c r="H1978" s="37" t="n">
        <v>1</v>
      </c>
      <c r="I1978" s="37" t="n">
        <v>2</v>
      </c>
      <c r="J1978" s="40" t="n">
        <f aca="false">IF(C1978=0,"",D1978/C1978)</f>
        <v>0.863636363636364</v>
      </c>
    </row>
    <row r="1979" customFormat="false" ht="15" hidden="false" customHeight="false" outlineLevel="0" collapsed="false">
      <c r="A1979" s="37" t="s">
        <v>806</v>
      </c>
      <c r="B1979" s="37" t="s">
        <v>274</v>
      </c>
      <c r="C1979" s="37" t="n">
        <v>22</v>
      </c>
      <c r="D1979" s="37" t="n">
        <v>19</v>
      </c>
      <c r="E1979" s="37" t="n">
        <v>2</v>
      </c>
      <c r="F1979" s="37" t="n">
        <v>0</v>
      </c>
      <c r="G1979" s="37" t="n">
        <v>0</v>
      </c>
      <c r="H1979" s="37" t="n">
        <v>3</v>
      </c>
      <c r="I1979" s="37" t="n">
        <v>1</v>
      </c>
      <c r="J1979" s="40" t="n">
        <f aca="false">IF(C1979=0,"",D1979/C1979)</f>
        <v>0.863636363636364</v>
      </c>
    </row>
    <row r="1980" customFormat="false" ht="15" hidden="false" customHeight="false" outlineLevel="0" collapsed="false">
      <c r="A1980" s="37" t="s">
        <v>806</v>
      </c>
      <c r="B1980" s="37" t="s">
        <v>275</v>
      </c>
      <c r="C1980" s="37" t="n">
        <v>22</v>
      </c>
      <c r="D1980" s="37" t="n">
        <v>20</v>
      </c>
      <c r="E1980" s="37" t="n">
        <v>0</v>
      </c>
      <c r="F1980" s="37" t="n">
        <v>1</v>
      </c>
      <c r="G1980" s="37" t="n">
        <v>0</v>
      </c>
      <c r="H1980" s="37" t="n">
        <v>1</v>
      </c>
      <c r="I1980" s="37" t="n">
        <v>1</v>
      </c>
      <c r="J1980" s="40" t="n">
        <f aca="false">IF(C1980=0,"",D1980/C1980)</f>
        <v>0.909090909090909</v>
      </c>
    </row>
    <row r="1981" customFormat="false" ht="15" hidden="false" customHeight="false" outlineLevel="0" collapsed="false">
      <c r="A1981" s="37" t="s">
        <v>806</v>
      </c>
      <c r="B1981" s="37" t="s">
        <v>276</v>
      </c>
      <c r="C1981" s="37" t="n">
        <v>22</v>
      </c>
      <c r="D1981" s="37" t="n">
        <v>20</v>
      </c>
      <c r="E1981" s="37" t="n">
        <v>1</v>
      </c>
      <c r="F1981" s="37" t="n">
        <v>0</v>
      </c>
      <c r="G1981" s="37" t="n">
        <v>0</v>
      </c>
      <c r="H1981" s="37" t="n">
        <v>3</v>
      </c>
      <c r="I1981" s="37" t="n">
        <v>1</v>
      </c>
      <c r="J1981" s="40" t="n">
        <f aca="false">IF(C1981=0,"",D1981/C1981)</f>
        <v>0.909090909090909</v>
      </c>
    </row>
    <row r="1982" customFormat="false" ht="15" hidden="false" customHeight="false" outlineLevel="0" collapsed="false">
      <c r="A1982" s="37" t="s">
        <v>806</v>
      </c>
      <c r="B1982" s="37" t="s">
        <v>277</v>
      </c>
      <c r="C1982" s="37" t="n">
        <v>22</v>
      </c>
      <c r="D1982" s="37" t="n">
        <v>21</v>
      </c>
      <c r="E1982" s="37" t="n">
        <v>0</v>
      </c>
      <c r="F1982" s="37" t="n">
        <v>0</v>
      </c>
      <c r="G1982" s="37" t="n">
        <v>1</v>
      </c>
      <c r="H1982" s="37" t="n">
        <v>4</v>
      </c>
      <c r="I1982" s="37" t="n">
        <v>1</v>
      </c>
      <c r="J1982" s="40" t="n">
        <f aca="false">IF(C1982=0,"",D1982/C1982)</f>
        <v>0.954545454545455</v>
      </c>
    </row>
    <row r="1983" customFormat="false" ht="15" hidden="false" customHeight="false" outlineLevel="0" collapsed="false">
      <c r="A1983" s="37" t="s">
        <v>806</v>
      </c>
      <c r="B1983" s="37" t="s">
        <v>278</v>
      </c>
      <c r="C1983" s="37" t="n">
        <v>22</v>
      </c>
      <c r="D1983" s="37" t="n">
        <v>21</v>
      </c>
      <c r="E1983" s="37" t="n">
        <v>1</v>
      </c>
      <c r="F1983" s="37" t="n">
        <v>2</v>
      </c>
      <c r="G1983" s="37" t="n">
        <v>0</v>
      </c>
      <c r="H1983" s="37" t="n">
        <v>2</v>
      </c>
      <c r="I1983" s="37" t="n">
        <v>0</v>
      </c>
      <c r="J1983" s="40" t="n">
        <f aca="false">IF(C1983=0,"",D1983/C1983)</f>
        <v>0.954545454545455</v>
      </c>
    </row>
    <row r="1984" customFormat="false" ht="15" hidden="false" customHeight="false" outlineLevel="0" collapsed="false">
      <c r="A1984" s="37" t="s">
        <v>806</v>
      </c>
      <c r="B1984" s="37" t="s">
        <v>279</v>
      </c>
      <c r="C1984" s="37" t="n">
        <v>22</v>
      </c>
      <c r="D1984" s="37" t="n">
        <v>20</v>
      </c>
      <c r="E1984" s="37" t="n">
        <v>1</v>
      </c>
      <c r="F1984" s="37" t="n">
        <v>1</v>
      </c>
      <c r="G1984" s="37" t="n">
        <v>1</v>
      </c>
      <c r="H1984" s="37" t="n">
        <v>1</v>
      </c>
      <c r="I1984" s="37" t="n">
        <v>3</v>
      </c>
      <c r="J1984" s="40" t="n">
        <f aca="false">IF(C1984=0,"",D1984/C1984)</f>
        <v>0.909090909090909</v>
      </c>
    </row>
    <row r="1985" customFormat="false" ht="15" hidden="false" customHeight="false" outlineLevel="0" collapsed="false">
      <c r="A1985" s="37" t="s">
        <v>806</v>
      </c>
      <c r="B1985" s="37" t="s">
        <v>280</v>
      </c>
      <c r="C1985" s="37" t="n">
        <v>22</v>
      </c>
      <c r="D1985" s="37" t="n">
        <v>19</v>
      </c>
      <c r="E1985" s="37" t="n">
        <v>0</v>
      </c>
      <c r="F1985" s="37" t="n">
        <v>0</v>
      </c>
      <c r="G1985" s="37" t="n">
        <v>0</v>
      </c>
      <c r="H1985" s="37" t="n">
        <v>3</v>
      </c>
      <c r="I1985" s="37" t="n">
        <v>3</v>
      </c>
      <c r="J1985" s="40" t="n">
        <f aca="false">IF(C1985=0,"",D1985/C1985)</f>
        <v>0.863636363636364</v>
      </c>
    </row>
    <row r="1986" customFormat="false" ht="15" hidden="false" customHeight="false" outlineLevel="0" collapsed="false">
      <c r="A1986" s="37" t="s">
        <v>806</v>
      </c>
      <c r="B1986" s="37" t="s">
        <v>281</v>
      </c>
      <c r="C1986" s="37" t="n">
        <v>22</v>
      </c>
      <c r="D1986" s="37" t="n">
        <v>19</v>
      </c>
      <c r="E1986" s="37" t="n">
        <v>0</v>
      </c>
      <c r="F1986" s="37" t="n">
        <v>2</v>
      </c>
      <c r="G1986" s="37" t="n">
        <v>0</v>
      </c>
      <c r="H1986" s="37" t="n">
        <v>0</v>
      </c>
      <c r="I1986" s="37" t="n">
        <v>1</v>
      </c>
      <c r="J1986" s="40" t="n">
        <f aca="false">IF(C1986=0,"",D1986/C1986)</f>
        <v>0.863636363636364</v>
      </c>
    </row>
    <row r="1987" customFormat="false" ht="15" hidden="false" customHeight="false" outlineLevel="0" collapsed="false">
      <c r="A1987" s="37" t="s">
        <v>435</v>
      </c>
      <c r="B1987" s="37" t="s">
        <v>270</v>
      </c>
      <c r="C1987" s="37" t="n">
        <v>22</v>
      </c>
      <c r="D1987" s="37" t="n">
        <v>21</v>
      </c>
      <c r="E1987" s="37" t="n">
        <v>0</v>
      </c>
      <c r="F1987" s="37" t="n">
        <v>0</v>
      </c>
      <c r="G1987" s="37" t="n">
        <v>0</v>
      </c>
      <c r="H1987" s="37" t="n">
        <v>0</v>
      </c>
      <c r="I1987" s="37" t="n">
        <v>6</v>
      </c>
      <c r="J1987" s="40" t="n">
        <f aca="false">IF(C1987=0,"",D1987/C1987)</f>
        <v>0.954545454545455</v>
      </c>
    </row>
    <row r="1988" customFormat="false" ht="15" hidden="false" customHeight="false" outlineLevel="0" collapsed="false">
      <c r="A1988" s="37" t="s">
        <v>435</v>
      </c>
      <c r="B1988" s="37" t="s">
        <v>271</v>
      </c>
      <c r="C1988" s="37" t="n">
        <v>22</v>
      </c>
      <c r="D1988" s="37" t="n">
        <v>19</v>
      </c>
      <c r="E1988" s="37" t="n">
        <v>1</v>
      </c>
      <c r="F1988" s="37" t="n">
        <v>0</v>
      </c>
      <c r="G1988" s="37" t="n">
        <v>0</v>
      </c>
      <c r="H1988" s="37" t="n">
        <v>1</v>
      </c>
      <c r="I1988" s="37" t="n">
        <v>1</v>
      </c>
      <c r="J1988" s="40" t="n">
        <f aca="false">IF(C1988=0,"",D1988/C1988)</f>
        <v>0.863636363636364</v>
      </c>
    </row>
    <row r="1989" customFormat="false" ht="15" hidden="false" customHeight="false" outlineLevel="0" collapsed="false">
      <c r="A1989" s="37" t="s">
        <v>435</v>
      </c>
      <c r="B1989" s="37" t="s">
        <v>272</v>
      </c>
      <c r="C1989" s="37" t="n">
        <v>22</v>
      </c>
      <c r="D1989" s="37" t="n">
        <v>22</v>
      </c>
      <c r="E1989" s="37" t="n">
        <v>0</v>
      </c>
      <c r="F1989" s="37" t="n">
        <v>1</v>
      </c>
      <c r="G1989" s="37" t="n">
        <v>1</v>
      </c>
      <c r="H1989" s="37" t="n">
        <v>1</v>
      </c>
      <c r="I1989" s="37" t="n">
        <v>2</v>
      </c>
      <c r="J1989" s="40" t="n">
        <f aca="false">IF(C1989=0,"",D1989/C1989)</f>
        <v>1</v>
      </c>
    </row>
    <row r="1990" customFormat="false" ht="15" hidden="false" customHeight="false" outlineLevel="0" collapsed="false">
      <c r="A1990" s="37" t="s">
        <v>435</v>
      </c>
      <c r="B1990" s="37" t="s">
        <v>273</v>
      </c>
      <c r="C1990" s="37" t="n">
        <v>22</v>
      </c>
      <c r="D1990" s="37" t="n">
        <v>22</v>
      </c>
      <c r="E1990" s="37" t="n">
        <v>1</v>
      </c>
      <c r="F1990" s="37" t="n">
        <v>0</v>
      </c>
      <c r="G1990" s="37" t="n">
        <v>0</v>
      </c>
      <c r="H1990" s="37" t="n">
        <v>0</v>
      </c>
      <c r="I1990" s="37" t="n">
        <v>4</v>
      </c>
      <c r="J1990" s="40" t="n">
        <f aca="false">IF(C1990=0,"",D1990/C1990)</f>
        <v>1</v>
      </c>
    </row>
    <row r="1991" customFormat="false" ht="15" hidden="false" customHeight="false" outlineLevel="0" collapsed="false">
      <c r="A1991" s="37" t="s">
        <v>435</v>
      </c>
      <c r="B1991" s="37" t="s">
        <v>274</v>
      </c>
      <c r="C1991" s="37" t="n">
        <v>22</v>
      </c>
      <c r="D1991" s="37" t="n">
        <v>20</v>
      </c>
      <c r="E1991" s="37" t="n">
        <v>0</v>
      </c>
      <c r="F1991" s="37" t="n">
        <v>0</v>
      </c>
      <c r="G1991" s="37" t="n">
        <v>1</v>
      </c>
      <c r="H1991" s="37" t="n">
        <v>2</v>
      </c>
      <c r="I1991" s="37" t="n">
        <v>0</v>
      </c>
      <c r="J1991" s="40" t="n">
        <f aca="false">IF(C1991=0,"",D1991/C1991)</f>
        <v>0.909090909090909</v>
      </c>
    </row>
    <row r="1992" customFormat="false" ht="15" hidden="false" customHeight="false" outlineLevel="0" collapsed="false">
      <c r="A1992" s="37" t="s">
        <v>435</v>
      </c>
      <c r="B1992" s="37" t="s">
        <v>275</v>
      </c>
      <c r="C1992" s="37" t="n">
        <v>22</v>
      </c>
      <c r="D1992" s="37" t="n">
        <v>19</v>
      </c>
      <c r="E1992" s="37" t="n">
        <v>0</v>
      </c>
      <c r="F1992" s="37" t="n">
        <v>0</v>
      </c>
      <c r="G1992" s="37" t="n">
        <v>0</v>
      </c>
      <c r="H1992" s="37" t="n">
        <v>1</v>
      </c>
      <c r="I1992" s="37" t="n">
        <v>2</v>
      </c>
      <c r="J1992" s="40" t="n">
        <f aca="false">IF(C1992=0,"",D1992/C1992)</f>
        <v>0.863636363636364</v>
      </c>
    </row>
    <row r="1993" customFormat="false" ht="15" hidden="false" customHeight="false" outlineLevel="0" collapsed="false">
      <c r="A1993" s="37" t="s">
        <v>435</v>
      </c>
      <c r="B1993" s="37" t="s">
        <v>276</v>
      </c>
      <c r="C1993" s="37" t="n">
        <v>22</v>
      </c>
      <c r="D1993" s="37" t="n">
        <v>20</v>
      </c>
      <c r="E1993" s="37" t="n">
        <v>0</v>
      </c>
      <c r="F1993" s="37" t="n">
        <v>2</v>
      </c>
      <c r="G1993" s="37" t="n">
        <v>1</v>
      </c>
      <c r="H1993" s="37" t="n">
        <v>2</v>
      </c>
      <c r="I1993" s="37" t="n">
        <v>3</v>
      </c>
      <c r="J1993" s="40" t="n">
        <f aca="false">IF(C1993=0,"",D1993/C1993)</f>
        <v>0.909090909090909</v>
      </c>
    </row>
    <row r="1994" customFormat="false" ht="15" hidden="false" customHeight="false" outlineLevel="0" collapsed="false">
      <c r="A1994" s="37" t="s">
        <v>435</v>
      </c>
      <c r="B1994" s="37" t="s">
        <v>277</v>
      </c>
      <c r="C1994" s="37" t="n">
        <v>22</v>
      </c>
      <c r="D1994" s="37" t="n">
        <v>21</v>
      </c>
      <c r="E1994" s="37" t="n">
        <v>0</v>
      </c>
      <c r="F1994" s="37" t="n">
        <v>0</v>
      </c>
      <c r="G1994" s="37" t="n">
        <v>0</v>
      </c>
      <c r="H1994" s="37" t="n">
        <v>0</v>
      </c>
      <c r="I1994" s="37" t="n">
        <v>1</v>
      </c>
      <c r="J1994" s="40" t="n">
        <f aca="false">IF(C1994=0,"",D1994/C1994)</f>
        <v>0.954545454545455</v>
      </c>
    </row>
    <row r="1995" customFormat="false" ht="15" hidden="false" customHeight="false" outlineLevel="0" collapsed="false">
      <c r="A1995" s="37" t="s">
        <v>435</v>
      </c>
      <c r="B1995" s="37" t="s">
        <v>278</v>
      </c>
      <c r="C1995" s="37" t="n">
        <v>22</v>
      </c>
      <c r="D1995" s="37" t="n">
        <v>22</v>
      </c>
      <c r="E1995" s="37" t="n">
        <v>2</v>
      </c>
      <c r="F1995" s="37" t="n">
        <v>2</v>
      </c>
      <c r="G1995" s="37" t="n">
        <v>0</v>
      </c>
      <c r="H1995" s="37" t="n">
        <v>1</v>
      </c>
      <c r="I1995" s="37" t="n">
        <v>1</v>
      </c>
      <c r="J1995" s="40" t="n">
        <f aca="false">IF(C1995=0,"",D1995/C1995)</f>
        <v>1</v>
      </c>
    </row>
    <row r="1996" customFormat="false" ht="15" hidden="false" customHeight="false" outlineLevel="0" collapsed="false">
      <c r="A1996" s="37" t="s">
        <v>435</v>
      </c>
      <c r="B1996" s="37" t="s">
        <v>279</v>
      </c>
      <c r="C1996" s="37" t="n">
        <v>22</v>
      </c>
      <c r="D1996" s="37" t="n">
        <v>18</v>
      </c>
      <c r="E1996" s="37" t="n">
        <v>0</v>
      </c>
      <c r="F1996" s="37" t="n">
        <v>1</v>
      </c>
      <c r="G1996" s="37" t="n">
        <v>1</v>
      </c>
      <c r="H1996" s="37" t="n">
        <v>1</v>
      </c>
      <c r="I1996" s="37" t="n">
        <v>0</v>
      </c>
      <c r="J1996" s="40" t="n">
        <f aca="false">IF(C1996=0,"",D1996/C1996)</f>
        <v>0.818181818181818</v>
      </c>
    </row>
    <row r="1997" customFormat="false" ht="15" hidden="false" customHeight="false" outlineLevel="0" collapsed="false">
      <c r="A1997" s="37" t="s">
        <v>435</v>
      </c>
      <c r="B1997" s="37" t="s">
        <v>280</v>
      </c>
      <c r="C1997" s="37" t="n">
        <v>22</v>
      </c>
      <c r="D1997" s="37" t="n">
        <v>22</v>
      </c>
      <c r="E1997" s="37" t="n">
        <v>5</v>
      </c>
      <c r="F1997" s="37" t="n">
        <v>0</v>
      </c>
      <c r="G1997" s="37" t="n">
        <v>1</v>
      </c>
      <c r="H1997" s="37" t="n">
        <v>0</v>
      </c>
      <c r="I1997" s="37" t="n">
        <v>1</v>
      </c>
      <c r="J1997" s="40" t="n">
        <f aca="false">IF(C1997=0,"",D1997/C1997)</f>
        <v>1</v>
      </c>
    </row>
    <row r="1998" customFormat="false" ht="15" hidden="false" customHeight="false" outlineLevel="0" collapsed="false">
      <c r="A1998" s="37" t="s">
        <v>435</v>
      </c>
      <c r="B1998" s="37" t="s">
        <v>281</v>
      </c>
      <c r="C1998" s="37" t="n">
        <v>22</v>
      </c>
      <c r="D1998" s="37" t="n">
        <v>19</v>
      </c>
      <c r="E1998" s="37" t="n">
        <v>0</v>
      </c>
      <c r="F1998" s="37" t="n">
        <v>0</v>
      </c>
      <c r="G1998" s="37" t="n">
        <v>0</v>
      </c>
      <c r="H1998" s="37" t="n">
        <v>1</v>
      </c>
      <c r="I1998" s="37" t="n">
        <v>3</v>
      </c>
      <c r="J1998" s="40" t="n">
        <f aca="false">IF(C1998=0,"",D1998/C1998)</f>
        <v>0.863636363636364</v>
      </c>
    </row>
    <row r="1999" customFormat="false" ht="15" hidden="false" customHeight="false" outlineLevel="0" collapsed="false">
      <c r="A1999" s="37" t="s">
        <v>809</v>
      </c>
      <c r="B1999" s="37" t="s">
        <v>270</v>
      </c>
      <c r="C1999" s="37" t="n">
        <v>22</v>
      </c>
      <c r="D1999" s="37" t="n">
        <v>19</v>
      </c>
      <c r="E1999" s="37" t="n">
        <v>1</v>
      </c>
      <c r="F1999" s="37" t="n">
        <v>1</v>
      </c>
      <c r="G1999" s="37" t="n">
        <v>0</v>
      </c>
      <c r="H1999" s="37" t="n">
        <v>0</v>
      </c>
      <c r="I1999" s="37" t="n">
        <v>13</v>
      </c>
      <c r="J1999" s="40" t="n">
        <f aca="false">IF(C1999=0,"",D1999/C1999)</f>
        <v>0.863636363636364</v>
      </c>
    </row>
    <row r="2000" customFormat="false" ht="15" hidden="false" customHeight="false" outlineLevel="0" collapsed="false">
      <c r="A2000" s="37" t="s">
        <v>809</v>
      </c>
      <c r="B2000" s="37" t="s">
        <v>271</v>
      </c>
      <c r="C2000" s="37" t="n">
        <v>22</v>
      </c>
      <c r="D2000" s="37" t="n">
        <v>18</v>
      </c>
      <c r="E2000" s="37" t="n">
        <v>2</v>
      </c>
      <c r="F2000" s="37" t="n">
        <v>0</v>
      </c>
      <c r="G2000" s="37" t="n">
        <v>0</v>
      </c>
      <c r="H2000" s="37" t="n">
        <v>2</v>
      </c>
      <c r="I2000" s="37" t="n">
        <v>18</v>
      </c>
      <c r="J2000" s="40" t="n">
        <f aca="false">IF(C2000=0,"",D2000/C2000)</f>
        <v>0.818181818181818</v>
      </c>
    </row>
    <row r="2001" customFormat="false" ht="15" hidden="false" customHeight="false" outlineLevel="0" collapsed="false">
      <c r="A2001" s="37" t="s">
        <v>809</v>
      </c>
      <c r="B2001" s="37" t="s">
        <v>272</v>
      </c>
      <c r="C2001" s="37" t="n">
        <v>22</v>
      </c>
      <c r="D2001" s="37" t="n">
        <v>19</v>
      </c>
      <c r="E2001" s="37" t="n">
        <v>1</v>
      </c>
      <c r="F2001" s="37" t="n">
        <v>1</v>
      </c>
      <c r="G2001" s="37" t="n">
        <v>2</v>
      </c>
      <c r="H2001" s="37" t="n">
        <v>2</v>
      </c>
      <c r="I2001" s="37" t="n">
        <v>13</v>
      </c>
      <c r="J2001" s="40" t="n">
        <f aca="false">IF(C2001=0,"",D2001/C2001)</f>
        <v>0.863636363636364</v>
      </c>
    </row>
    <row r="2002" customFormat="false" ht="15" hidden="false" customHeight="false" outlineLevel="0" collapsed="false">
      <c r="A2002" s="37" t="s">
        <v>809</v>
      </c>
      <c r="B2002" s="37" t="s">
        <v>273</v>
      </c>
      <c r="C2002" s="37" t="n">
        <v>22</v>
      </c>
      <c r="D2002" s="37" t="n">
        <v>21</v>
      </c>
      <c r="E2002" s="37" t="n">
        <v>1</v>
      </c>
      <c r="F2002" s="37" t="n">
        <v>1</v>
      </c>
      <c r="G2002" s="37" t="n">
        <v>3</v>
      </c>
      <c r="H2002" s="37" t="n">
        <v>2</v>
      </c>
      <c r="I2002" s="37" t="n">
        <v>8</v>
      </c>
      <c r="J2002" s="40" t="n">
        <f aca="false">IF(C2002=0,"",D2002/C2002)</f>
        <v>0.954545454545455</v>
      </c>
    </row>
    <row r="2003" customFormat="false" ht="15" hidden="false" customHeight="false" outlineLevel="0" collapsed="false">
      <c r="A2003" s="37" t="s">
        <v>809</v>
      </c>
      <c r="B2003" s="37" t="s">
        <v>274</v>
      </c>
      <c r="C2003" s="37" t="n">
        <v>22</v>
      </c>
      <c r="D2003" s="37" t="n">
        <v>16</v>
      </c>
      <c r="E2003" s="37" t="n">
        <v>1</v>
      </c>
      <c r="F2003" s="37" t="n">
        <v>1</v>
      </c>
      <c r="G2003" s="37" t="n">
        <v>1</v>
      </c>
      <c r="H2003" s="37" t="n">
        <v>2</v>
      </c>
      <c r="I2003" s="37" t="n">
        <v>9</v>
      </c>
      <c r="J2003" s="40" t="n">
        <f aca="false">IF(C2003=0,"",D2003/C2003)</f>
        <v>0.727272727272727</v>
      </c>
    </row>
    <row r="2004" customFormat="false" ht="15" hidden="false" customHeight="false" outlineLevel="0" collapsed="false">
      <c r="A2004" s="37" t="s">
        <v>809</v>
      </c>
      <c r="B2004" s="37" t="s">
        <v>275</v>
      </c>
      <c r="C2004" s="37" t="n">
        <v>22</v>
      </c>
      <c r="D2004" s="37" t="n">
        <v>21</v>
      </c>
      <c r="E2004" s="37" t="n">
        <v>0</v>
      </c>
      <c r="F2004" s="37" t="n">
        <v>1</v>
      </c>
      <c r="G2004" s="37" t="n">
        <v>2</v>
      </c>
      <c r="H2004" s="37" t="n">
        <v>2</v>
      </c>
      <c r="I2004" s="37" t="n">
        <v>16</v>
      </c>
      <c r="J2004" s="40" t="n">
        <f aca="false">IF(C2004=0,"",D2004/C2004)</f>
        <v>0.954545454545455</v>
      </c>
    </row>
    <row r="2005" customFormat="false" ht="15" hidden="false" customHeight="false" outlineLevel="0" collapsed="false">
      <c r="A2005" s="37" t="s">
        <v>809</v>
      </c>
      <c r="B2005" s="37" t="s">
        <v>276</v>
      </c>
      <c r="C2005" s="37" t="n">
        <v>22</v>
      </c>
      <c r="D2005" s="37" t="n">
        <v>21</v>
      </c>
      <c r="E2005" s="37" t="n">
        <v>0</v>
      </c>
      <c r="F2005" s="37" t="n">
        <v>1</v>
      </c>
      <c r="G2005" s="37" t="n">
        <v>3</v>
      </c>
      <c r="H2005" s="37" t="n">
        <v>0</v>
      </c>
      <c r="I2005" s="37" t="n">
        <v>23</v>
      </c>
      <c r="J2005" s="40" t="n">
        <f aca="false">IF(C2005=0,"",D2005/C2005)</f>
        <v>0.954545454545455</v>
      </c>
    </row>
    <row r="2006" customFormat="false" ht="15" hidden="false" customHeight="false" outlineLevel="0" collapsed="false">
      <c r="A2006" s="37" t="s">
        <v>809</v>
      </c>
      <c r="B2006" s="37" t="s">
        <v>277</v>
      </c>
      <c r="C2006" s="37" t="n">
        <v>22</v>
      </c>
      <c r="D2006" s="37" t="n">
        <v>21</v>
      </c>
      <c r="E2006" s="37" t="n">
        <v>1</v>
      </c>
      <c r="F2006" s="37" t="n">
        <v>1</v>
      </c>
      <c r="G2006" s="37" t="n">
        <v>1</v>
      </c>
      <c r="H2006" s="37" t="n">
        <v>4</v>
      </c>
      <c r="I2006" s="37" t="n">
        <v>8</v>
      </c>
      <c r="J2006" s="40" t="n">
        <f aca="false">IF(C2006=0,"",D2006/C2006)</f>
        <v>0.954545454545455</v>
      </c>
    </row>
    <row r="2007" customFormat="false" ht="15" hidden="false" customHeight="false" outlineLevel="0" collapsed="false">
      <c r="A2007" s="37" t="s">
        <v>811</v>
      </c>
      <c r="B2007" s="37" t="s">
        <v>270</v>
      </c>
      <c r="C2007" s="37" t="n">
        <v>22</v>
      </c>
      <c r="D2007" s="37" t="n">
        <v>17</v>
      </c>
      <c r="E2007" s="37" t="n">
        <v>2</v>
      </c>
      <c r="F2007" s="37" t="n">
        <v>1</v>
      </c>
      <c r="G2007" s="37" t="n">
        <v>2</v>
      </c>
      <c r="H2007" s="37" t="n">
        <v>4</v>
      </c>
      <c r="I2007" s="37" t="n">
        <v>8</v>
      </c>
      <c r="J2007" s="40" t="n">
        <f aca="false">IF(C2007=0,"",D2007/C2007)</f>
        <v>0.772727272727273</v>
      </c>
    </row>
    <row r="2008" customFormat="false" ht="15" hidden="false" customHeight="false" outlineLevel="0" collapsed="false">
      <c r="A2008" s="37" t="s">
        <v>811</v>
      </c>
      <c r="B2008" s="37" t="s">
        <v>271</v>
      </c>
      <c r="C2008" s="37" t="n">
        <v>22</v>
      </c>
      <c r="D2008" s="37" t="n">
        <v>19</v>
      </c>
      <c r="E2008" s="37" t="n">
        <v>3</v>
      </c>
      <c r="F2008" s="37" t="n">
        <v>2</v>
      </c>
      <c r="G2008" s="37" t="n">
        <v>1</v>
      </c>
      <c r="H2008" s="37" t="n">
        <v>2</v>
      </c>
      <c r="I2008" s="37" t="n">
        <v>15</v>
      </c>
      <c r="J2008" s="40" t="n">
        <f aca="false">IF(C2008=0,"",D2008/C2008)</f>
        <v>0.863636363636364</v>
      </c>
    </row>
    <row r="2009" customFormat="false" ht="15" hidden="false" customHeight="false" outlineLevel="0" collapsed="false">
      <c r="A2009" s="37" t="s">
        <v>811</v>
      </c>
      <c r="B2009" s="37" t="s">
        <v>272</v>
      </c>
      <c r="C2009" s="37" t="n">
        <v>22</v>
      </c>
      <c r="D2009" s="37" t="n">
        <v>19</v>
      </c>
      <c r="E2009" s="37" t="n">
        <v>1</v>
      </c>
      <c r="F2009" s="37" t="n">
        <v>2</v>
      </c>
      <c r="G2009" s="37" t="n">
        <v>2</v>
      </c>
      <c r="H2009" s="37" t="n">
        <v>0</v>
      </c>
      <c r="I2009" s="37" t="n">
        <v>3</v>
      </c>
      <c r="J2009" s="40" t="n">
        <f aca="false">IF(C2009=0,"",D2009/C2009)</f>
        <v>0.863636363636364</v>
      </c>
    </row>
    <row r="2010" customFormat="false" ht="15" hidden="false" customHeight="false" outlineLevel="0" collapsed="false">
      <c r="A2010" s="37" t="s">
        <v>811</v>
      </c>
      <c r="B2010" s="37" t="s">
        <v>273</v>
      </c>
      <c r="C2010" s="37" t="n">
        <v>22</v>
      </c>
      <c r="D2010" s="37" t="n">
        <v>20</v>
      </c>
      <c r="E2010" s="37" t="n">
        <v>1</v>
      </c>
      <c r="F2010" s="37" t="n">
        <v>1</v>
      </c>
      <c r="G2010" s="37" t="n">
        <v>2</v>
      </c>
      <c r="H2010" s="37" t="n">
        <v>3</v>
      </c>
      <c r="I2010" s="37" t="n">
        <v>9</v>
      </c>
      <c r="J2010" s="40" t="n">
        <f aca="false">IF(C2010=0,"",D2010/C2010)</f>
        <v>0.909090909090909</v>
      </c>
    </row>
    <row r="2011" customFormat="false" ht="15" hidden="false" customHeight="false" outlineLevel="0" collapsed="false">
      <c r="A2011" s="37" t="s">
        <v>811</v>
      </c>
      <c r="B2011" s="37" t="s">
        <v>274</v>
      </c>
      <c r="C2011" s="37" t="n">
        <v>22</v>
      </c>
      <c r="D2011" s="37" t="n">
        <v>18</v>
      </c>
      <c r="E2011" s="37" t="n">
        <v>0</v>
      </c>
      <c r="F2011" s="37" t="n">
        <v>0</v>
      </c>
      <c r="G2011" s="37" t="n">
        <v>0</v>
      </c>
      <c r="H2011" s="37" t="n">
        <v>1</v>
      </c>
      <c r="I2011" s="37" t="n">
        <v>15</v>
      </c>
      <c r="J2011" s="40" t="n">
        <f aca="false">IF(C2011=0,"",D2011/C2011)</f>
        <v>0.818181818181818</v>
      </c>
    </row>
    <row r="2012" customFormat="false" ht="15" hidden="false" customHeight="false" outlineLevel="0" collapsed="false">
      <c r="A2012" s="37" t="s">
        <v>811</v>
      </c>
      <c r="B2012" s="37" t="s">
        <v>275</v>
      </c>
      <c r="C2012" s="37" t="n">
        <v>22</v>
      </c>
      <c r="D2012" s="37" t="n">
        <v>18</v>
      </c>
      <c r="E2012" s="37" t="n">
        <v>3</v>
      </c>
      <c r="F2012" s="37" t="n">
        <v>0</v>
      </c>
      <c r="G2012" s="37" t="n">
        <v>0</v>
      </c>
      <c r="H2012" s="37" t="n">
        <v>0</v>
      </c>
      <c r="I2012" s="37" t="n">
        <v>9</v>
      </c>
      <c r="J2012" s="40" t="n">
        <f aca="false">IF(C2012=0,"",D2012/C2012)</f>
        <v>0.818181818181818</v>
      </c>
    </row>
    <row r="2013" customFormat="false" ht="15" hidden="false" customHeight="false" outlineLevel="0" collapsed="false">
      <c r="A2013" s="37" t="s">
        <v>811</v>
      </c>
      <c r="B2013" s="37" t="s">
        <v>276</v>
      </c>
      <c r="C2013" s="37" t="n">
        <v>22</v>
      </c>
      <c r="D2013" s="37" t="n">
        <v>19</v>
      </c>
      <c r="E2013" s="37" t="n">
        <v>0</v>
      </c>
      <c r="F2013" s="37" t="n">
        <v>0</v>
      </c>
      <c r="G2013" s="37" t="n">
        <v>3</v>
      </c>
      <c r="H2013" s="37" t="n">
        <v>2</v>
      </c>
      <c r="I2013" s="37" t="n">
        <v>9</v>
      </c>
      <c r="J2013" s="40" t="n">
        <f aca="false">IF(C2013=0,"",D2013/C2013)</f>
        <v>0.863636363636364</v>
      </c>
    </row>
    <row r="2014" customFormat="false" ht="15" hidden="false" customHeight="false" outlineLevel="0" collapsed="false">
      <c r="A2014" s="37" t="s">
        <v>811</v>
      </c>
      <c r="B2014" s="37" t="s">
        <v>277</v>
      </c>
      <c r="C2014" s="37" t="n">
        <v>22</v>
      </c>
      <c r="D2014" s="37" t="n">
        <v>19</v>
      </c>
      <c r="E2014" s="37" t="n">
        <v>1</v>
      </c>
      <c r="F2014" s="37" t="n">
        <v>1</v>
      </c>
      <c r="G2014" s="37" t="n">
        <v>3</v>
      </c>
      <c r="H2014" s="37" t="n">
        <v>0</v>
      </c>
      <c r="I2014" s="37" t="n">
        <v>5</v>
      </c>
      <c r="J2014" s="40" t="n">
        <f aca="false">IF(C2014=0,"",D2014/C2014)</f>
        <v>0.863636363636364</v>
      </c>
    </row>
    <row r="2015" customFormat="false" ht="15" hidden="false" customHeight="false" outlineLevel="0" collapsed="false">
      <c r="A2015" s="37" t="s">
        <v>811</v>
      </c>
      <c r="B2015" s="37" t="s">
        <v>278</v>
      </c>
      <c r="C2015" s="37" t="n">
        <v>22</v>
      </c>
      <c r="D2015" s="37" t="n">
        <v>20</v>
      </c>
      <c r="E2015" s="37" t="n">
        <v>1</v>
      </c>
      <c r="F2015" s="37" t="n">
        <v>1</v>
      </c>
      <c r="G2015" s="37" t="n">
        <v>3</v>
      </c>
      <c r="H2015" s="37" t="n">
        <v>2</v>
      </c>
      <c r="I2015" s="37" t="n">
        <v>27</v>
      </c>
      <c r="J2015" s="40" t="n">
        <f aca="false">IF(C2015=0,"",D2015/C2015)</f>
        <v>0.909090909090909</v>
      </c>
    </row>
    <row r="2016" customFormat="false" ht="15" hidden="false" customHeight="false" outlineLevel="0" collapsed="false">
      <c r="A2016" s="37" t="s">
        <v>811</v>
      </c>
      <c r="B2016" s="37" t="s">
        <v>279</v>
      </c>
      <c r="C2016" s="37" t="n">
        <v>22</v>
      </c>
      <c r="D2016" s="37" t="n">
        <v>20</v>
      </c>
      <c r="E2016" s="37" t="n">
        <v>0</v>
      </c>
      <c r="F2016" s="37" t="n">
        <v>0</v>
      </c>
      <c r="G2016" s="37" t="n">
        <v>4</v>
      </c>
      <c r="H2016" s="37" t="n">
        <v>3</v>
      </c>
      <c r="I2016" s="37" t="n">
        <v>6</v>
      </c>
      <c r="J2016" s="40" t="n">
        <f aca="false">IF(C2016=0,"",D2016/C2016)</f>
        <v>0.909090909090909</v>
      </c>
    </row>
    <row r="2017" customFormat="false" ht="15" hidden="false" customHeight="false" outlineLevel="0" collapsed="false">
      <c r="A2017" s="37" t="s">
        <v>811</v>
      </c>
      <c r="B2017" s="37" t="s">
        <v>280</v>
      </c>
      <c r="C2017" s="37" t="n">
        <v>22</v>
      </c>
      <c r="D2017" s="37" t="n">
        <v>18</v>
      </c>
      <c r="E2017" s="37" t="n">
        <v>0</v>
      </c>
      <c r="F2017" s="37" t="n">
        <v>1</v>
      </c>
      <c r="G2017" s="37" t="n">
        <v>2</v>
      </c>
      <c r="H2017" s="37" t="n">
        <v>0</v>
      </c>
      <c r="I2017" s="37" t="n">
        <v>12</v>
      </c>
      <c r="J2017" s="40" t="n">
        <f aca="false">IF(C2017=0,"",D2017/C2017)</f>
        <v>0.818181818181818</v>
      </c>
    </row>
    <row r="2018" customFormat="false" ht="15" hidden="false" customHeight="false" outlineLevel="0" collapsed="false">
      <c r="A2018" s="37" t="s">
        <v>812</v>
      </c>
      <c r="B2018" s="37" t="s">
        <v>270</v>
      </c>
      <c r="C2018" s="37" t="n">
        <v>22</v>
      </c>
      <c r="D2018" s="37" t="n">
        <v>20</v>
      </c>
      <c r="E2018" s="37" t="n">
        <v>0</v>
      </c>
      <c r="F2018" s="37" t="n">
        <v>2</v>
      </c>
      <c r="G2018" s="37" t="n">
        <v>0</v>
      </c>
      <c r="H2018" s="37" t="n">
        <v>1</v>
      </c>
      <c r="I2018" s="37" t="n">
        <v>0</v>
      </c>
      <c r="J2018" s="40" t="n">
        <f aca="false">IF(C2018=0,"",D2018/C2018)</f>
        <v>0.909090909090909</v>
      </c>
    </row>
    <row r="2019" customFormat="false" ht="15" hidden="false" customHeight="false" outlineLevel="0" collapsed="false">
      <c r="A2019" s="37" t="s">
        <v>812</v>
      </c>
      <c r="B2019" s="37" t="s">
        <v>271</v>
      </c>
      <c r="C2019" s="37" t="n">
        <v>22</v>
      </c>
      <c r="D2019" s="37" t="n">
        <v>21</v>
      </c>
      <c r="E2019" s="37" t="n">
        <v>0</v>
      </c>
      <c r="F2019" s="37" t="n">
        <v>0</v>
      </c>
      <c r="G2019" s="37" t="n">
        <v>0</v>
      </c>
      <c r="H2019" s="37" t="n">
        <v>1</v>
      </c>
      <c r="I2019" s="37" t="n">
        <v>0</v>
      </c>
      <c r="J2019" s="40" t="n">
        <f aca="false">IF(C2019=0,"",D2019/C2019)</f>
        <v>0.954545454545455</v>
      </c>
    </row>
    <row r="2020" customFormat="false" ht="15" hidden="false" customHeight="false" outlineLevel="0" collapsed="false">
      <c r="A2020" s="37" t="s">
        <v>812</v>
      </c>
      <c r="B2020" s="37" t="s">
        <v>272</v>
      </c>
      <c r="C2020" s="37" t="n">
        <v>22</v>
      </c>
      <c r="D2020" s="37" t="n">
        <v>21</v>
      </c>
      <c r="E2020" s="37" t="n">
        <v>0</v>
      </c>
      <c r="F2020" s="37" t="n">
        <v>0</v>
      </c>
      <c r="G2020" s="37" t="n">
        <v>0</v>
      </c>
      <c r="H2020" s="37" t="n">
        <v>1</v>
      </c>
      <c r="I2020" s="37" t="n">
        <v>0</v>
      </c>
      <c r="J2020" s="40" t="n">
        <f aca="false">IF(C2020=0,"",D2020/C2020)</f>
        <v>0.954545454545455</v>
      </c>
    </row>
    <row r="2021" customFormat="false" ht="15" hidden="false" customHeight="false" outlineLevel="0" collapsed="false">
      <c r="A2021" s="37" t="s">
        <v>812</v>
      </c>
      <c r="B2021" s="37" t="s">
        <v>273</v>
      </c>
      <c r="C2021" s="37" t="n">
        <v>22</v>
      </c>
      <c r="D2021" s="37" t="n">
        <v>20</v>
      </c>
      <c r="E2021" s="37" t="n">
        <v>0</v>
      </c>
      <c r="F2021" s="37" t="n">
        <v>1</v>
      </c>
      <c r="G2021" s="37" t="n">
        <v>0</v>
      </c>
      <c r="H2021" s="37" t="n">
        <v>2</v>
      </c>
      <c r="I2021" s="37" t="n">
        <v>1</v>
      </c>
      <c r="J2021" s="40" t="n">
        <f aca="false">IF(C2021=0,"",D2021/C2021)</f>
        <v>0.909090909090909</v>
      </c>
    </row>
    <row r="2022" customFormat="false" ht="15" hidden="false" customHeight="false" outlineLevel="0" collapsed="false">
      <c r="A2022" s="37" t="s">
        <v>812</v>
      </c>
      <c r="B2022" s="37" t="s">
        <v>274</v>
      </c>
      <c r="C2022" s="37" t="n">
        <v>22</v>
      </c>
      <c r="D2022" s="37" t="n">
        <v>22</v>
      </c>
      <c r="E2022" s="37" t="n">
        <v>0</v>
      </c>
      <c r="F2022" s="37" t="n">
        <v>1</v>
      </c>
      <c r="G2022" s="37" t="n">
        <v>0</v>
      </c>
      <c r="H2022" s="37" t="n">
        <v>3</v>
      </c>
      <c r="I2022" s="37" t="n">
        <v>0</v>
      </c>
      <c r="J2022" s="40" t="n">
        <f aca="false">IF(C2022=0,"",D2022/C2022)</f>
        <v>1</v>
      </c>
    </row>
    <row r="2023" customFormat="false" ht="15" hidden="false" customHeight="false" outlineLevel="0" collapsed="false">
      <c r="A2023" s="37" t="s">
        <v>812</v>
      </c>
      <c r="B2023" s="37" t="s">
        <v>275</v>
      </c>
      <c r="C2023" s="37" t="n">
        <v>22</v>
      </c>
      <c r="D2023" s="37" t="n">
        <v>20</v>
      </c>
      <c r="E2023" s="37" t="n">
        <v>1</v>
      </c>
      <c r="F2023" s="37" t="n">
        <v>0</v>
      </c>
      <c r="G2023" s="37" t="n">
        <v>0</v>
      </c>
      <c r="H2023" s="37" t="n">
        <v>1</v>
      </c>
      <c r="I2023" s="37" t="n">
        <v>1</v>
      </c>
      <c r="J2023" s="40" t="n">
        <f aca="false">IF(C2023=0,"",D2023/C2023)</f>
        <v>0.909090909090909</v>
      </c>
    </row>
    <row r="2024" customFormat="false" ht="15" hidden="false" customHeight="false" outlineLevel="0" collapsed="false">
      <c r="A2024" s="37" t="s">
        <v>812</v>
      </c>
      <c r="B2024" s="37" t="s">
        <v>276</v>
      </c>
      <c r="C2024" s="37" t="n">
        <v>22</v>
      </c>
      <c r="D2024" s="37" t="n">
        <v>17</v>
      </c>
      <c r="E2024" s="37" t="n">
        <v>0</v>
      </c>
      <c r="F2024" s="37" t="n">
        <v>4</v>
      </c>
      <c r="G2024" s="37" t="n">
        <v>0</v>
      </c>
      <c r="H2024" s="37" t="n">
        <v>1</v>
      </c>
      <c r="I2024" s="37" t="n">
        <v>0</v>
      </c>
      <c r="J2024" s="40" t="n">
        <f aca="false">IF(C2024=0,"",D2024/C2024)</f>
        <v>0.772727272727273</v>
      </c>
    </row>
    <row r="2025" customFormat="false" ht="15" hidden="false" customHeight="false" outlineLevel="0" collapsed="false">
      <c r="A2025" s="37" t="s">
        <v>812</v>
      </c>
      <c r="B2025" s="37" t="s">
        <v>277</v>
      </c>
      <c r="C2025" s="37" t="n">
        <v>22</v>
      </c>
      <c r="D2025" s="37" t="n">
        <v>20</v>
      </c>
      <c r="E2025" s="37" t="n">
        <v>1</v>
      </c>
      <c r="F2025" s="37" t="n">
        <v>0</v>
      </c>
      <c r="G2025" s="37" t="n">
        <v>1</v>
      </c>
      <c r="H2025" s="37" t="n">
        <v>0</v>
      </c>
      <c r="I2025" s="37" t="n">
        <v>0</v>
      </c>
      <c r="J2025" s="40" t="n">
        <f aca="false">IF(C2025=0,"",D2025/C2025)</f>
        <v>0.909090909090909</v>
      </c>
    </row>
    <row r="2026" customFormat="false" ht="15" hidden="false" customHeight="false" outlineLevel="0" collapsed="false">
      <c r="A2026" s="37" t="s">
        <v>812</v>
      </c>
      <c r="B2026" s="37" t="s">
        <v>278</v>
      </c>
      <c r="C2026" s="37" t="n">
        <v>22</v>
      </c>
      <c r="D2026" s="37" t="n">
        <v>20</v>
      </c>
      <c r="E2026" s="37" t="n">
        <v>1</v>
      </c>
      <c r="F2026" s="37" t="n">
        <v>1</v>
      </c>
      <c r="G2026" s="37" t="n">
        <v>0</v>
      </c>
      <c r="H2026" s="37" t="n">
        <v>3</v>
      </c>
      <c r="I2026" s="37" t="n">
        <v>7</v>
      </c>
      <c r="J2026" s="40" t="n">
        <f aca="false">IF(C2026=0,"",D2026/C2026)</f>
        <v>0.909090909090909</v>
      </c>
    </row>
    <row r="2027" customFormat="false" ht="15" hidden="false" customHeight="false" outlineLevel="0" collapsed="false">
      <c r="A2027" s="37" t="s">
        <v>812</v>
      </c>
      <c r="B2027" s="37" t="s">
        <v>279</v>
      </c>
      <c r="C2027" s="37" t="n">
        <v>22</v>
      </c>
      <c r="D2027" s="37" t="n">
        <v>20</v>
      </c>
      <c r="E2027" s="37" t="n">
        <v>0</v>
      </c>
      <c r="F2027" s="37" t="n">
        <v>3</v>
      </c>
      <c r="G2027" s="37" t="n">
        <v>0</v>
      </c>
      <c r="H2027" s="37" t="n">
        <v>0</v>
      </c>
      <c r="I2027" s="37" t="n">
        <v>4</v>
      </c>
      <c r="J2027" s="40" t="n">
        <f aca="false">IF(C2027=0,"",D2027/C2027)</f>
        <v>0.909090909090909</v>
      </c>
    </row>
    <row r="2028" customFormat="false" ht="15" hidden="false" customHeight="false" outlineLevel="0" collapsed="false">
      <c r="A2028" s="37" t="s">
        <v>812</v>
      </c>
      <c r="B2028" s="37" t="s">
        <v>280</v>
      </c>
      <c r="C2028" s="37" t="n">
        <v>22</v>
      </c>
      <c r="D2028" s="37" t="n">
        <v>18</v>
      </c>
      <c r="E2028" s="37" t="n">
        <v>0</v>
      </c>
      <c r="F2028" s="37" t="n">
        <v>0</v>
      </c>
      <c r="G2028" s="37" t="n">
        <v>0</v>
      </c>
      <c r="H2028" s="37" t="n">
        <v>2</v>
      </c>
      <c r="I2028" s="37" t="n">
        <v>0</v>
      </c>
      <c r="J2028" s="40" t="n">
        <f aca="false">IF(C2028=0,"",D2028/C2028)</f>
        <v>0.818181818181818</v>
      </c>
    </row>
    <row r="2029" customFormat="false" ht="15" hidden="false" customHeight="false" outlineLevel="0" collapsed="false">
      <c r="A2029" s="37" t="s">
        <v>812</v>
      </c>
      <c r="B2029" s="37" t="s">
        <v>281</v>
      </c>
      <c r="C2029" s="37" t="n">
        <v>22</v>
      </c>
      <c r="D2029" s="37" t="n">
        <v>20</v>
      </c>
      <c r="E2029" s="37" t="n">
        <v>0</v>
      </c>
      <c r="F2029" s="37" t="n">
        <v>1</v>
      </c>
      <c r="G2029" s="37" t="n">
        <v>0</v>
      </c>
      <c r="H2029" s="37" t="n">
        <v>1</v>
      </c>
      <c r="I2029" s="37" t="n">
        <v>1</v>
      </c>
      <c r="J2029" s="40" t="n">
        <f aca="false">IF(C2029=0,"",D2029/C2029)</f>
        <v>0.909090909090909</v>
      </c>
    </row>
    <row r="2030" customFormat="false" ht="15" hidden="false" customHeight="false" outlineLevel="0" collapsed="false">
      <c r="A2030" s="37" t="s">
        <v>814</v>
      </c>
      <c r="B2030" s="37" t="s">
        <v>281</v>
      </c>
      <c r="C2030" s="37" t="n">
        <v>22</v>
      </c>
      <c r="D2030" s="37" t="n">
        <v>22</v>
      </c>
      <c r="E2030" s="37" t="n">
        <v>0</v>
      </c>
      <c r="F2030" s="37" t="n">
        <v>2</v>
      </c>
      <c r="G2030" s="37" t="n">
        <v>0</v>
      </c>
      <c r="H2030" s="37" t="n">
        <v>1</v>
      </c>
      <c r="I2030" s="37" t="n">
        <v>1</v>
      </c>
      <c r="J2030" s="40" t="n">
        <f aca="false">IF(C2030=0,"",D2030/C2030)</f>
        <v>1</v>
      </c>
    </row>
    <row r="2031" customFormat="false" ht="15" hidden="false" customHeight="false" outlineLevel="0" collapsed="false">
      <c r="A2031" s="37" t="s">
        <v>815</v>
      </c>
      <c r="B2031" s="37" t="s">
        <v>270</v>
      </c>
      <c r="C2031" s="37" t="n">
        <v>22</v>
      </c>
      <c r="D2031" s="37" t="n">
        <v>19</v>
      </c>
      <c r="E2031" s="37" t="n">
        <v>1</v>
      </c>
      <c r="F2031" s="37" t="n">
        <v>1</v>
      </c>
      <c r="G2031" s="37" t="n">
        <v>0</v>
      </c>
      <c r="H2031" s="37" t="n">
        <v>0</v>
      </c>
      <c r="I2031" s="37" t="n">
        <v>1</v>
      </c>
      <c r="J2031" s="40" t="n">
        <f aca="false">IF(C2031=0,"",D2031/C2031)</f>
        <v>0.863636363636364</v>
      </c>
    </row>
    <row r="2032" customFormat="false" ht="15" hidden="false" customHeight="false" outlineLevel="0" collapsed="false">
      <c r="A2032" s="37" t="s">
        <v>815</v>
      </c>
      <c r="B2032" s="37" t="s">
        <v>271</v>
      </c>
      <c r="C2032" s="37" t="n">
        <v>22</v>
      </c>
      <c r="D2032" s="37" t="n">
        <v>21</v>
      </c>
      <c r="E2032" s="37" t="n">
        <v>0</v>
      </c>
      <c r="F2032" s="37" t="n">
        <v>2</v>
      </c>
      <c r="G2032" s="37" t="n">
        <v>0</v>
      </c>
      <c r="H2032" s="37" t="n">
        <v>3</v>
      </c>
      <c r="I2032" s="37" t="n">
        <v>1</v>
      </c>
      <c r="J2032" s="40" t="n">
        <f aca="false">IF(C2032=0,"",D2032/C2032)</f>
        <v>0.954545454545455</v>
      </c>
    </row>
    <row r="2033" customFormat="false" ht="15" hidden="false" customHeight="false" outlineLevel="0" collapsed="false">
      <c r="A2033" s="37" t="s">
        <v>815</v>
      </c>
      <c r="B2033" s="37" t="s">
        <v>272</v>
      </c>
      <c r="C2033" s="37" t="n">
        <v>22</v>
      </c>
      <c r="D2033" s="37" t="n">
        <v>21</v>
      </c>
      <c r="E2033" s="37" t="n">
        <v>1</v>
      </c>
      <c r="F2033" s="37" t="n">
        <v>0</v>
      </c>
      <c r="G2033" s="37" t="n">
        <v>0</v>
      </c>
      <c r="H2033" s="37" t="n">
        <v>0</v>
      </c>
      <c r="I2033" s="37" t="n">
        <v>2</v>
      </c>
      <c r="J2033" s="40" t="n">
        <f aca="false">IF(C2033=0,"",D2033/C2033)</f>
        <v>0.954545454545455</v>
      </c>
    </row>
    <row r="2034" customFormat="false" ht="15" hidden="false" customHeight="false" outlineLevel="0" collapsed="false">
      <c r="A2034" s="37" t="s">
        <v>815</v>
      </c>
      <c r="B2034" s="37" t="s">
        <v>273</v>
      </c>
      <c r="C2034" s="37" t="n">
        <v>22</v>
      </c>
      <c r="D2034" s="37" t="n">
        <v>20</v>
      </c>
      <c r="E2034" s="37" t="n">
        <v>0</v>
      </c>
      <c r="F2034" s="37" t="n">
        <v>0</v>
      </c>
      <c r="G2034" s="37" t="n">
        <v>0</v>
      </c>
      <c r="H2034" s="37" t="n">
        <v>3</v>
      </c>
      <c r="I2034" s="37" t="n">
        <v>0</v>
      </c>
      <c r="J2034" s="40" t="n">
        <f aca="false">IF(C2034=0,"",D2034/C2034)</f>
        <v>0.909090909090909</v>
      </c>
    </row>
    <row r="2035" customFormat="false" ht="15" hidden="false" customHeight="false" outlineLevel="0" collapsed="false">
      <c r="A2035" s="37" t="s">
        <v>815</v>
      </c>
      <c r="B2035" s="37" t="s">
        <v>274</v>
      </c>
      <c r="C2035" s="37" t="n">
        <v>22</v>
      </c>
      <c r="D2035" s="37" t="n">
        <v>20</v>
      </c>
      <c r="E2035" s="37" t="n">
        <v>0</v>
      </c>
      <c r="F2035" s="37" t="n">
        <v>0</v>
      </c>
      <c r="G2035" s="37" t="n">
        <v>0</v>
      </c>
      <c r="H2035" s="37" t="n">
        <v>0</v>
      </c>
      <c r="I2035" s="37" t="n">
        <v>0</v>
      </c>
      <c r="J2035" s="40" t="n">
        <f aca="false">IF(C2035=0,"",D2035/C2035)</f>
        <v>0.909090909090909</v>
      </c>
    </row>
    <row r="2036" customFormat="false" ht="15" hidden="false" customHeight="false" outlineLevel="0" collapsed="false">
      <c r="A2036" s="37" t="s">
        <v>815</v>
      </c>
      <c r="B2036" s="37" t="s">
        <v>275</v>
      </c>
      <c r="C2036" s="37" t="n">
        <v>22</v>
      </c>
      <c r="D2036" s="37" t="n">
        <v>21</v>
      </c>
      <c r="E2036" s="37" t="n">
        <v>2</v>
      </c>
      <c r="F2036" s="37" t="n">
        <v>0</v>
      </c>
      <c r="G2036" s="37" t="n">
        <v>0</v>
      </c>
      <c r="H2036" s="37" t="n">
        <v>1</v>
      </c>
      <c r="I2036" s="37" t="n">
        <v>1</v>
      </c>
      <c r="J2036" s="40" t="n">
        <f aca="false">IF(C2036=0,"",D2036/C2036)</f>
        <v>0.954545454545455</v>
      </c>
    </row>
    <row r="2037" customFormat="false" ht="15" hidden="false" customHeight="false" outlineLevel="0" collapsed="false">
      <c r="A2037" s="37" t="s">
        <v>815</v>
      </c>
      <c r="B2037" s="37" t="s">
        <v>276</v>
      </c>
      <c r="C2037" s="37" t="n">
        <v>22</v>
      </c>
      <c r="D2037" s="37" t="n">
        <v>22</v>
      </c>
      <c r="E2037" s="37" t="n">
        <v>0</v>
      </c>
      <c r="F2037" s="37" t="n">
        <v>0</v>
      </c>
      <c r="G2037" s="37" t="n">
        <v>1</v>
      </c>
      <c r="H2037" s="37" t="n">
        <v>1</v>
      </c>
      <c r="I2037" s="37" t="n">
        <v>2</v>
      </c>
      <c r="J2037" s="40" t="n">
        <f aca="false">IF(C2037=0,"",D2037/C2037)</f>
        <v>1</v>
      </c>
    </row>
    <row r="2038" customFormat="false" ht="15" hidden="false" customHeight="false" outlineLevel="0" collapsed="false">
      <c r="A2038" s="37" t="s">
        <v>815</v>
      </c>
      <c r="B2038" s="37" t="s">
        <v>277</v>
      </c>
      <c r="C2038" s="37" t="n">
        <v>22</v>
      </c>
      <c r="D2038" s="37" t="n">
        <v>18</v>
      </c>
      <c r="E2038" s="37" t="n">
        <v>1</v>
      </c>
      <c r="F2038" s="37" t="n">
        <v>0</v>
      </c>
      <c r="G2038" s="37" t="n">
        <v>0</v>
      </c>
      <c r="H2038" s="37" t="n">
        <v>2</v>
      </c>
      <c r="I2038" s="37" t="n">
        <v>0</v>
      </c>
      <c r="J2038" s="40" t="n">
        <f aca="false">IF(C2038=0,"",D2038/C2038)</f>
        <v>0.818181818181818</v>
      </c>
    </row>
    <row r="2039" customFormat="false" ht="15" hidden="false" customHeight="false" outlineLevel="0" collapsed="false">
      <c r="A2039" s="37" t="s">
        <v>815</v>
      </c>
      <c r="B2039" s="37" t="s">
        <v>278</v>
      </c>
      <c r="C2039" s="37" t="n">
        <v>22</v>
      </c>
      <c r="D2039" s="37" t="n">
        <v>20</v>
      </c>
      <c r="E2039" s="37" t="n">
        <v>0</v>
      </c>
      <c r="F2039" s="37" t="n">
        <v>0</v>
      </c>
      <c r="G2039" s="37" t="n">
        <v>0</v>
      </c>
      <c r="H2039" s="37" t="n">
        <v>1</v>
      </c>
      <c r="I2039" s="37" t="n">
        <v>1</v>
      </c>
      <c r="J2039" s="40" t="n">
        <f aca="false">IF(C2039=0,"",D2039/C2039)</f>
        <v>0.909090909090909</v>
      </c>
    </row>
    <row r="2040" customFormat="false" ht="15" hidden="false" customHeight="false" outlineLevel="0" collapsed="false">
      <c r="A2040" s="37" t="s">
        <v>815</v>
      </c>
      <c r="B2040" s="37" t="s">
        <v>279</v>
      </c>
      <c r="C2040" s="37" t="n">
        <v>22</v>
      </c>
      <c r="D2040" s="37" t="n">
        <v>22</v>
      </c>
      <c r="E2040" s="37" t="n">
        <v>1</v>
      </c>
      <c r="F2040" s="37" t="n">
        <v>0</v>
      </c>
      <c r="G2040" s="37" t="n">
        <v>1</v>
      </c>
      <c r="H2040" s="37" t="n">
        <v>4</v>
      </c>
      <c r="I2040" s="37" t="n">
        <v>2</v>
      </c>
      <c r="J2040" s="40" t="n">
        <f aca="false">IF(C2040=0,"",D2040/C2040)</f>
        <v>1</v>
      </c>
    </row>
    <row r="2041" customFormat="false" ht="15" hidden="false" customHeight="false" outlineLevel="0" collapsed="false">
      <c r="A2041" s="37" t="s">
        <v>815</v>
      </c>
      <c r="B2041" s="37" t="s">
        <v>280</v>
      </c>
      <c r="C2041" s="37" t="n">
        <v>22</v>
      </c>
      <c r="D2041" s="37" t="n">
        <v>22</v>
      </c>
      <c r="E2041" s="37" t="n">
        <v>1</v>
      </c>
      <c r="F2041" s="37" t="n">
        <v>1</v>
      </c>
      <c r="G2041" s="37" t="n">
        <v>0</v>
      </c>
      <c r="H2041" s="37" t="n">
        <v>3</v>
      </c>
      <c r="I2041" s="37" t="n">
        <v>1</v>
      </c>
      <c r="J2041" s="40" t="n">
        <f aca="false">IF(C2041=0,"",D2041/C2041)</f>
        <v>1</v>
      </c>
    </row>
    <row r="2042" customFormat="false" ht="15" hidden="false" customHeight="false" outlineLevel="0" collapsed="false">
      <c r="A2042" s="37" t="s">
        <v>815</v>
      </c>
      <c r="B2042" s="37" t="s">
        <v>281</v>
      </c>
      <c r="C2042" s="37" t="n">
        <v>22</v>
      </c>
      <c r="D2042" s="37" t="n">
        <v>20</v>
      </c>
      <c r="E2042" s="37" t="n">
        <v>1</v>
      </c>
      <c r="F2042" s="37" t="n">
        <v>0</v>
      </c>
      <c r="G2042" s="37" t="n">
        <v>0</v>
      </c>
      <c r="H2042" s="37" t="n">
        <v>3</v>
      </c>
      <c r="I2042" s="37" t="n">
        <v>3</v>
      </c>
      <c r="J2042" s="40" t="n">
        <f aca="false">IF(C2042=0,"",D2042/C2042)</f>
        <v>0.909090909090909</v>
      </c>
    </row>
    <row r="2043" customFormat="false" ht="15" hidden="false" customHeight="false" outlineLevel="0" collapsed="false">
      <c r="A2043" s="37" t="s">
        <v>816</v>
      </c>
      <c r="B2043" s="37" t="s">
        <v>270</v>
      </c>
      <c r="C2043" s="37" t="n">
        <v>22</v>
      </c>
      <c r="D2043" s="37" t="n">
        <v>21</v>
      </c>
      <c r="E2043" s="37" t="n">
        <v>1</v>
      </c>
      <c r="F2043" s="37" t="n">
        <v>2</v>
      </c>
      <c r="G2043" s="37" t="n">
        <v>0</v>
      </c>
      <c r="H2043" s="37" t="n">
        <v>1</v>
      </c>
      <c r="I2043" s="37" t="n">
        <v>19</v>
      </c>
      <c r="J2043" s="40" t="n">
        <f aca="false">IF(C2043=0,"",D2043/C2043)</f>
        <v>0.954545454545455</v>
      </c>
    </row>
    <row r="2044" customFormat="false" ht="15" hidden="false" customHeight="false" outlineLevel="0" collapsed="false">
      <c r="A2044" s="37" t="s">
        <v>816</v>
      </c>
      <c r="B2044" s="37" t="s">
        <v>271</v>
      </c>
      <c r="C2044" s="37" t="n">
        <v>22</v>
      </c>
      <c r="D2044" s="37" t="n">
        <v>21</v>
      </c>
      <c r="E2044" s="37" t="n">
        <v>2</v>
      </c>
      <c r="F2044" s="37" t="n">
        <v>1</v>
      </c>
      <c r="G2044" s="37" t="n">
        <v>0</v>
      </c>
      <c r="H2044" s="37" t="n">
        <v>1</v>
      </c>
      <c r="I2044" s="37" t="n">
        <v>15</v>
      </c>
      <c r="J2044" s="40" t="n">
        <f aca="false">IF(C2044=0,"",D2044/C2044)</f>
        <v>0.954545454545455</v>
      </c>
    </row>
    <row r="2045" customFormat="false" ht="15" hidden="false" customHeight="false" outlineLevel="0" collapsed="false">
      <c r="A2045" s="37" t="s">
        <v>816</v>
      </c>
      <c r="B2045" s="37" t="s">
        <v>272</v>
      </c>
      <c r="C2045" s="37" t="n">
        <v>22</v>
      </c>
      <c r="D2045" s="37" t="n">
        <v>21</v>
      </c>
      <c r="E2045" s="37" t="n">
        <v>1</v>
      </c>
      <c r="F2045" s="37" t="n">
        <v>0</v>
      </c>
      <c r="G2045" s="37" t="n">
        <v>0</v>
      </c>
      <c r="H2045" s="37" t="n">
        <v>1</v>
      </c>
      <c r="I2045" s="37" t="n">
        <v>5</v>
      </c>
      <c r="J2045" s="40" t="n">
        <f aca="false">IF(C2045=0,"",D2045/C2045)</f>
        <v>0.954545454545455</v>
      </c>
    </row>
    <row r="2046" customFormat="false" ht="15" hidden="false" customHeight="false" outlineLevel="0" collapsed="false">
      <c r="A2046" s="37" t="s">
        <v>816</v>
      </c>
      <c r="B2046" s="37" t="s">
        <v>273</v>
      </c>
      <c r="C2046" s="37" t="n">
        <v>22</v>
      </c>
      <c r="D2046" s="37" t="n">
        <v>20</v>
      </c>
      <c r="E2046" s="37" t="n">
        <v>0</v>
      </c>
      <c r="F2046" s="37" t="n">
        <v>1</v>
      </c>
      <c r="G2046" s="37" t="n">
        <v>1</v>
      </c>
      <c r="H2046" s="37" t="n">
        <v>0</v>
      </c>
      <c r="I2046" s="37" t="n">
        <v>4</v>
      </c>
      <c r="J2046" s="40" t="n">
        <f aca="false">IF(C2046=0,"",D2046/C2046)</f>
        <v>0.909090909090909</v>
      </c>
    </row>
    <row r="2047" customFormat="false" ht="15" hidden="false" customHeight="false" outlineLevel="0" collapsed="false">
      <c r="A2047" s="37" t="s">
        <v>816</v>
      </c>
      <c r="B2047" s="37" t="s">
        <v>274</v>
      </c>
      <c r="C2047" s="37" t="n">
        <v>22</v>
      </c>
      <c r="D2047" s="37" t="n">
        <v>20</v>
      </c>
      <c r="E2047" s="37" t="n">
        <v>0</v>
      </c>
      <c r="F2047" s="37" t="n">
        <v>1</v>
      </c>
      <c r="G2047" s="37" t="n">
        <v>0</v>
      </c>
      <c r="H2047" s="37" t="n">
        <v>0</v>
      </c>
      <c r="I2047" s="37" t="n">
        <v>2</v>
      </c>
      <c r="J2047" s="40" t="n">
        <f aca="false">IF(C2047=0,"",D2047/C2047)</f>
        <v>0.909090909090909</v>
      </c>
    </row>
    <row r="2048" customFormat="false" ht="15" hidden="false" customHeight="false" outlineLevel="0" collapsed="false">
      <c r="A2048" s="37" t="s">
        <v>816</v>
      </c>
      <c r="B2048" s="37" t="s">
        <v>275</v>
      </c>
      <c r="C2048" s="37" t="n">
        <v>22</v>
      </c>
      <c r="D2048" s="37" t="n">
        <v>21</v>
      </c>
      <c r="E2048" s="37" t="n">
        <v>0</v>
      </c>
      <c r="F2048" s="37" t="n">
        <v>1</v>
      </c>
      <c r="G2048" s="37" t="n">
        <v>0</v>
      </c>
      <c r="H2048" s="37" t="n">
        <v>0</v>
      </c>
      <c r="I2048" s="37" t="n">
        <v>14</v>
      </c>
      <c r="J2048" s="40" t="n">
        <f aca="false">IF(C2048=0,"",D2048/C2048)</f>
        <v>0.954545454545455</v>
      </c>
    </row>
    <row r="2049" customFormat="false" ht="15" hidden="false" customHeight="false" outlineLevel="0" collapsed="false">
      <c r="A2049" s="37" t="s">
        <v>816</v>
      </c>
      <c r="B2049" s="37" t="s">
        <v>276</v>
      </c>
      <c r="C2049" s="37" t="n">
        <v>22</v>
      </c>
      <c r="D2049" s="37" t="n">
        <v>21</v>
      </c>
      <c r="E2049" s="37" t="n">
        <v>1</v>
      </c>
      <c r="F2049" s="37" t="n">
        <v>0</v>
      </c>
      <c r="G2049" s="37" t="n">
        <v>1</v>
      </c>
      <c r="H2049" s="37" t="n">
        <v>1</v>
      </c>
      <c r="I2049" s="37" t="n">
        <v>4</v>
      </c>
      <c r="J2049" s="40" t="n">
        <f aca="false">IF(C2049=0,"",D2049/C2049)</f>
        <v>0.954545454545455</v>
      </c>
    </row>
    <row r="2050" customFormat="false" ht="15" hidden="false" customHeight="false" outlineLevel="0" collapsed="false">
      <c r="A2050" s="37" t="s">
        <v>816</v>
      </c>
      <c r="B2050" s="37" t="s">
        <v>277</v>
      </c>
      <c r="C2050" s="37" t="n">
        <v>22</v>
      </c>
      <c r="D2050" s="37" t="n">
        <v>20</v>
      </c>
      <c r="E2050" s="37" t="n">
        <v>1</v>
      </c>
      <c r="F2050" s="37" t="n">
        <v>2</v>
      </c>
      <c r="G2050" s="37" t="n">
        <v>0</v>
      </c>
      <c r="H2050" s="37" t="n">
        <v>0</v>
      </c>
      <c r="I2050" s="37" t="n">
        <v>9</v>
      </c>
      <c r="J2050" s="40" t="n">
        <f aca="false">IF(C2050=0,"",D2050/C2050)</f>
        <v>0.909090909090909</v>
      </c>
    </row>
    <row r="2051" customFormat="false" ht="15" hidden="false" customHeight="false" outlineLevel="0" collapsed="false">
      <c r="A2051" s="37" t="s">
        <v>816</v>
      </c>
      <c r="B2051" s="37" t="s">
        <v>278</v>
      </c>
      <c r="C2051" s="37" t="n">
        <v>22</v>
      </c>
      <c r="D2051" s="37" t="n">
        <v>19</v>
      </c>
      <c r="E2051" s="37" t="n">
        <v>1</v>
      </c>
      <c r="F2051" s="37" t="n">
        <v>1</v>
      </c>
      <c r="G2051" s="37" t="n">
        <v>0</v>
      </c>
      <c r="H2051" s="37" t="n">
        <v>3</v>
      </c>
      <c r="I2051" s="37" t="n">
        <v>16</v>
      </c>
      <c r="J2051" s="40" t="n">
        <f aca="false">IF(C2051=0,"",D2051/C2051)</f>
        <v>0.863636363636364</v>
      </c>
    </row>
    <row r="2052" customFormat="false" ht="15" hidden="false" customHeight="false" outlineLevel="0" collapsed="false">
      <c r="A2052" s="37" t="s">
        <v>816</v>
      </c>
      <c r="B2052" s="37" t="s">
        <v>279</v>
      </c>
      <c r="C2052" s="37" t="n">
        <v>22</v>
      </c>
      <c r="D2052" s="37" t="n">
        <v>20</v>
      </c>
      <c r="E2052" s="37" t="n">
        <v>1</v>
      </c>
      <c r="F2052" s="37" t="n">
        <v>1</v>
      </c>
      <c r="G2052" s="37" t="n">
        <v>0</v>
      </c>
      <c r="H2052" s="37" t="n">
        <v>4</v>
      </c>
      <c r="I2052" s="37" t="n">
        <v>16</v>
      </c>
      <c r="J2052" s="40" t="n">
        <f aca="false">IF(C2052=0,"",D2052/C2052)</f>
        <v>0.909090909090909</v>
      </c>
    </row>
    <row r="2053" customFormat="false" ht="15" hidden="false" customHeight="false" outlineLevel="0" collapsed="false">
      <c r="A2053" s="37" t="s">
        <v>816</v>
      </c>
      <c r="B2053" s="37" t="s">
        <v>280</v>
      </c>
      <c r="C2053" s="37" t="n">
        <v>22</v>
      </c>
      <c r="D2053" s="37" t="n">
        <v>20</v>
      </c>
      <c r="E2053" s="37" t="n">
        <v>0</v>
      </c>
      <c r="F2053" s="37" t="n">
        <v>2</v>
      </c>
      <c r="G2053" s="37" t="n">
        <v>0</v>
      </c>
      <c r="H2053" s="37" t="n">
        <v>2</v>
      </c>
      <c r="I2053" s="37" t="n">
        <v>20</v>
      </c>
      <c r="J2053" s="40" t="n">
        <f aca="false">IF(C2053=0,"",D2053/C2053)</f>
        <v>0.909090909090909</v>
      </c>
    </row>
    <row r="2054" customFormat="false" ht="15" hidden="false" customHeight="false" outlineLevel="0" collapsed="false">
      <c r="A2054" s="37" t="s">
        <v>816</v>
      </c>
      <c r="B2054" s="37" t="s">
        <v>281</v>
      </c>
      <c r="C2054" s="37" t="n">
        <v>22</v>
      </c>
      <c r="D2054" s="37" t="n">
        <v>18</v>
      </c>
      <c r="E2054" s="37" t="n">
        <v>0</v>
      </c>
      <c r="F2054" s="37" t="n">
        <v>0</v>
      </c>
      <c r="G2054" s="37" t="n">
        <v>2</v>
      </c>
      <c r="H2054" s="37" t="n">
        <v>1</v>
      </c>
      <c r="I2054" s="37" t="n">
        <v>6</v>
      </c>
      <c r="J2054" s="40" t="n">
        <f aca="false">IF(C2054=0,"",D2054/C2054)</f>
        <v>0.818181818181818</v>
      </c>
    </row>
    <row r="2055" customFormat="false" ht="15" hidden="false" customHeight="false" outlineLevel="0" collapsed="false">
      <c r="A2055" s="37" t="s">
        <v>817</v>
      </c>
      <c r="B2055" s="37" t="s">
        <v>270</v>
      </c>
      <c r="C2055" s="37" t="n">
        <v>22</v>
      </c>
      <c r="D2055" s="37" t="n">
        <v>22</v>
      </c>
      <c r="E2055" s="37" t="n">
        <v>0</v>
      </c>
      <c r="F2055" s="37" t="n">
        <v>2</v>
      </c>
      <c r="G2055" s="37" t="n">
        <v>1</v>
      </c>
      <c r="H2055" s="37" t="n">
        <v>1</v>
      </c>
      <c r="I2055" s="37" t="n">
        <v>0</v>
      </c>
      <c r="J2055" s="40" t="n">
        <f aca="false">IF(C2055=0,"",D2055/C2055)</f>
        <v>1</v>
      </c>
    </row>
    <row r="2056" customFormat="false" ht="15" hidden="false" customHeight="false" outlineLevel="0" collapsed="false">
      <c r="A2056" s="37" t="s">
        <v>817</v>
      </c>
      <c r="B2056" s="37" t="s">
        <v>271</v>
      </c>
      <c r="C2056" s="37" t="n">
        <v>22</v>
      </c>
      <c r="D2056" s="37" t="n">
        <v>22</v>
      </c>
      <c r="E2056" s="37" t="n">
        <v>0</v>
      </c>
      <c r="F2056" s="37" t="n">
        <v>1</v>
      </c>
      <c r="G2056" s="37" t="n">
        <v>0</v>
      </c>
      <c r="H2056" s="37" t="n">
        <v>0</v>
      </c>
      <c r="I2056" s="37" t="n">
        <v>0</v>
      </c>
      <c r="J2056" s="40" t="n">
        <f aca="false">IF(C2056=0,"",D2056/C2056)</f>
        <v>1</v>
      </c>
    </row>
    <row r="2057" customFormat="false" ht="15" hidden="false" customHeight="false" outlineLevel="0" collapsed="false">
      <c r="A2057" s="37" t="s">
        <v>817</v>
      </c>
      <c r="B2057" s="37" t="s">
        <v>272</v>
      </c>
      <c r="C2057" s="37" t="n">
        <v>22</v>
      </c>
      <c r="D2057" s="37" t="n">
        <v>19</v>
      </c>
      <c r="E2057" s="37" t="n">
        <v>1</v>
      </c>
      <c r="F2057" s="37" t="n">
        <v>1</v>
      </c>
      <c r="G2057" s="37" t="n">
        <v>0</v>
      </c>
      <c r="H2057" s="37" t="n">
        <v>1</v>
      </c>
      <c r="I2057" s="37" t="n">
        <v>1</v>
      </c>
      <c r="J2057" s="40" t="n">
        <f aca="false">IF(C2057=0,"",D2057/C2057)</f>
        <v>0.863636363636364</v>
      </c>
    </row>
    <row r="2058" customFormat="false" ht="15" hidden="false" customHeight="false" outlineLevel="0" collapsed="false">
      <c r="A2058" s="37" t="s">
        <v>817</v>
      </c>
      <c r="B2058" s="37" t="s">
        <v>273</v>
      </c>
      <c r="C2058" s="37" t="n">
        <v>22</v>
      </c>
      <c r="D2058" s="37" t="n">
        <v>19</v>
      </c>
      <c r="E2058" s="37" t="n">
        <v>1</v>
      </c>
      <c r="F2058" s="37" t="n">
        <v>1</v>
      </c>
      <c r="G2058" s="37" t="n">
        <v>0</v>
      </c>
      <c r="H2058" s="37" t="n">
        <v>3</v>
      </c>
      <c r="I2058" s="37" t="n">
        <v>1</v>
      </c>
      <c r="J2058" s="40" t="n">
        <f aca="false">IF(C2058=0,"",D2058/C2058)</f>
        <v>0.863636363636364</v>
      </c>
    </row>
    <row r="2059" customFormat="false" ht="15" hidden="false" customHeight="false" outlineLevel="0" collapsed="false">
      <c r="A2059" s="37" t="s">
        <v>817</v>
      </c>
      <c r="B2059" s="37" t="s">
        <v>274</v>
      </c>
      <c r="C2059" s="37" t="n">
        <v>22</v>
      </c>
      <c r="D2059" s="37" t="n">
        <v>19</v>
      </c>
      <c r="E2059" s="37" t="n">
        <v>2</v>
      </c>
      <c r="F2059" s="37" t="n">
        <v>1</v>
      </c>
      <c r="G2059" s="37" t="n">
        <v>1</v>
      </c>
      <c r="H2059" s="37" t="n">
        <v>2</v>
      </c>
      <c r="I2059" s="37" t="n">
        <v>2</v>
      </c>
      <c r="J2059" s="40" t="n">
        <f aca="false">IF(C2059=0,"",D2059/C2059)</f>
        <v>0.863636363636364</v>
      </c>
    </row>
    <row r="2060" customFormat="false" ht="15" hidden="false" customHeight="false" outlineLevel="0" collapsed="false">
      <c r="A2060" s="37" t="s">
        <v>817</v>
      </c>
      <c r="B2060" s="37" t="s">
        <v>275</v>
      </c>
      <c r="C2060" s="37" t="n">
        <v>22</v>
      </c>
      <c r="D2060" s="37" t="n">
        <v>22</v>
      </c>
      <c r="E2060" s="37" t="n">
        <v>0</v>
      </c>
      <c r="F2060" s="37" t="n">
        <v>2</v>
      </c>
      <c r="G2060" s="37" t="n">
        <v>0</v>
      </c>
      <c r="H2060" s="37" t="n">
        <v>2</v>
      </c>
      <c r="I2060" s="37" t="n">
        <v>1</v>
      </c>
      <c r="J2060" s="40" t="n">
        <f aca="false">IF(C2060=0,"",D2060/C2060)</f>
        <v>1</v>
      </c>
    </row>
    <row r="2061" customFormat="false" ht="15" hidden="false" customHeight="false" outlineLevel="0" collapsed="false">
      <c r="A2061" s="37" t="s">
        <v>817</v>
      </c>
      <c r="B2061" s="37" t="s">
        <v>276</v>
      </c>
      <c r="C2061" s="37" t="n">
        <v>22</v>
      </c>
      <c r="D2061" s="37" t="n">
        <v>20</v>
      </c>
      <c r="E2061" s="37" t="n">
        <v>0</v>
      </c>
      <c r="F2061" s="37" t="n">
        <v>0</v>
      </c>
      <c r="G2061" s="37" t="n">
        <v>0</v>
      </c>
      <c r="H2061" s="37" t="n">
        <v>4</v>
      </c>
      <c r="I2061" s="37" t="n">
        <v>2</v>
      </c>
      <c r="J2061" s="40" t="n">
        <f aca="false">IF(C2061=0,"",D2061/C2061)</f>
        <v>0.909090909090909</v>
      </c>
    </row>
    <row r="2062" customFormat="false" ht="15" hidden="false" customHeight="false" outlineLevel="0" collapsed="false">
      <c r="A2062" s="37" t="s">
        <v>817</v>
      </c>
      <c r="B2062" s="37" t="s">
        <v>277</v>
      </c>
      <c r="C2062" s="37" t="n">
        <v>22</v>
      </c>
      <c r="D2062" s="37" t="n">
        <v>20</v>
      </c>
      <c r="E2062" s="37" t="n">
        <v>1</v>
      </c>
      <c r="F2062" s="37" t="n">
        <v>3</v>
      </c>
      <c r="G2062" s="37" t="n">
        <v>0</v>
      </c>
      <c r="H2062" s="37" t="n">
        <v>1</v>
      </c>
      <c r="I2062" s="37" t="n">
        <v>2</v>
      </c>
      <c r="J2062" s="40" t="n">
        <f aca="false">IF(C2062=0,"",D2062/C2062)</f>
        <v>0.909090909090909</v>
      </c>
    </row>
    <row r="2063" customFormat="false" ht="15" hidden="false" customHeight="false" outlineLevel="0" collapsed="false">
      <c r="A2063" s="37" t="s">
        <v>817</v>
      </c>
      <c r="B2063" s="37" t="s">
        <v>278</v>
      </c>
      <c r="C2063" s="37" t="n">
        <v>22</v>
      </c>
      <c r="D2063" s="37" t="n">
        <v>20</v>
      </c>
      <c r="E2063" s="37" t="n">
        <v>1</v>
      </c>
      <c r="F2063" s="37" t="n">
        <v>2</v>
      </c>
      <c r="G2063" s="37" t="n">
        <v>0</v>
      </c>
      <c r="H2063" s="37" t="n">
        <v>2</v>
      </c>
      <c r="I2063" s="37" t="n">
        <v>8</v>
      </c>
      <c r="J2063" s="40" t="n">
        <f aca="false">IF(C2063=0,"",D2063/C2063)</f>
        <v>0.909090909090909</v>
      </c>
    </row>
    <row r="2064" customFormat="false" ht="15" hidden="false" customHeight="false" outlineLevel="0" collapsed="false">
      <c r="A2064" s="37" t="s">
        <v>817</v>
      </c>
      <c r="B2064" s="37" t="s">
        <v>279</v>
      </c>
      <c r="C2064" s="37" t="n">
        <v>22</v>
      </c>
      <c r="D2064" s="37" t="n">
        <v>20</v>
      </c>
      <c r="E2064" s="37" t="n">
        <v>0</v>
      </c>
      <c r="F2064" s="37" t="n">
        <v>2</v>
      </c>
      <c r="G2064" s="37" t="n">
        <v>1</v>
      </c>
      <c r="H2064" s="37" t="n">
        <v>2</v>
      </c>
      <c r="I2064" s="37" t="n">
        <v>5</v>
      </c>
      <c r="J2064" s="40" t="n">
        <f aca="false">IF(C2064=0,"",D2064/C2064)</f>
        <v>0.909090909090909</v>
      </c>
    </row>
    <row r="2065" customFormat="false" ht="15" hidden="false" customHeight="false" outlineLevel="0" collapsed="false">
      <c r="A2065" s="37" t="s">
        <v>817</v>
      </c>
      <c r="B2065" s="37" t="s">
        <v>280</v>
      </c>
      <c r="C2065" s="37" t="n">
        <v>22</v>
      </c>
      <c r="D2065" s="37" t="n">
        <v>21</v>
      </c>
      <c r="E2065" s="37" t="n">
        <v>0</v>
      </c>
      <c r="F2065" s="37" t="n">
        <v>0</v>
      </c>
      <c r="G2065" s="37" t="n">
        <v>1</v>
      </c>
      <c r="H2065" s="37" t="n">
        <v>1</v>
      </c>
      <c r="I2065" s="37" t="n">
        <v>3</v>
      </c>
      <c r="J2065" s="40" t="n">
        <f aca="false">IF(C2065=0,"",D2065/C2065)</f>
        <v>0.954545454545455</v>
      </c>
    </row>
    <row r="2066" customFormat="false" ht="15" hidden="false" customHeight="false" outlineLevel="0" collapsed="false">
      <c r="A2066" s="37" t="s">
        <v>817</v>
      </c>
      <c r="B2066" s="37" t="s">
        <v>281</v>
      </c>
      <c r="C2066" s="37" t="n">
        <v>22</v>
      </c>
      <c r="D2066" s="37" t="n">
        <v>19</v>
      </c>
      <c r="E2066" s="37" t="n">
        <v>1</v>
      </c>
      <c r="F2066" s="37" t="n">
        <v>1</v>
      </c>
      <c r="G2066" s="37" t="n">
        <v>0</v>
      </c>
      <c r="H2066" s="37" t="n">
        <v>2</v>
      </c>
      <c r="I2066" s="37" t="n">
        <v>6</v>
      </c>
      <c r="J2066" s="40" t="n">
        <f aca="false">IF(C2066=0,"",D2066/C2066)</f>
        <v>0.863636363636364</v>
      </c>
    </row>
    <row r="2067" customFormat="false" ht="15" hidden="false" customHeight="false" outlineLevel="0" collapsed="false">
      <c r="A2067" s="37" t="s">
        <v>818</v>
      </c>
      <c r="B2067" s="37" t="s">
        <v>275</v>
      </c>
      <c r="C2067" s="37" t="n">
        <v>22</v>
      </c>
      <c r="D2067" s="37" t="n">
        <v>19</v>
      </c>
      <c r="E2067" s="37" t="n">
        <v>1</v>
      </c>
      <c r="F2067" s="37" t="n">
        <v>1</v>
      </c>
      <c r="G2067" s="37" t="n">
        <v>0</v>
      </c>
      <c r="H2067" s="37" t="n">
        <v>1</v>
      </c>
      <c r="I2067" s="37" t="n">
        <v>3</v>
      </c>
      <c r="J2067" s="40" t="n">
        <f aca="false">IF(C2067=0,"",D2067/C2067)</f>
        <v>0.863636363636364</v>
      </c>
    </row>
    <row r="2068" customFormat="false" ht="15" hidden="false" customHeight="false" outlineLevel="0" collapsed="false">
      <c r="A2068" s="37" t="s">
        <v>818</v>
      </c>
      <c r="B2068" s="37" t="s">
        <v>276</v>
      </c>
      <c r="C2068" s="37" t="n">
        <v>22</v>
      </c>
      <c r="D2068" s="37" t="n">
        <v>21</v>
      </c>
      <c r="E2068" s="37" t="n">
        <v>0</v>
      </c>
      <c r="F2068" s="37" t="n">
        <v>1</v>
      </c>
      <c r="G2068" s="37" t="n">
        <v>2</v>
      </c>
      <c r="H2068" s="37" t="n">
        <v>0</v>
      </c>
      <c r="I2068" s="37" t="n">
        <v>7</v>
      </c>
      <c r="J2068" s="40" t="n">
        <f aca="false">IF(C2068=0,"",D2068/C2068)</f>
        <v>0.954545454545455</v>
      </c>
    </row>
    <row r="2069" customFormat="false" ht="15" hidden="false" customHeight="false" outlineLevel="0" collapsed="false">
      <c r="A2069" s="37" t="s">
        <v>818</v>
      </c>
      <c r="B2069" s="37" t="s">
        <v>277</v>
      </c>
      <c r="C2069" s="37" t="n">
        <v>22</v>
      </c>
      <c r="D2069" s="37" t="n">
        <v>21</v>
      </c>
      <c r="E2069" s="37" t="n">
        <v>1</v>
      </c>
      <c r="F2069" s="37" t="n">
        <v>1</v>
      </c>
      <c r="G2069" s="37" t="n">
        <v>0</v>
      </c>
      <c r="H2069" s="37" t="n">
        <v>1</v>
      </c>
      <c r="I2069" s="37" t="n">
        <v>6</v>
      </c>
      <c r="J2069" s="40" t="n">
        <f aca="false">IF(C2069=0,"",D2069/C2069)</f>
        <v>0.954545454545455</v>
      </c>
    </row>
    <row r="2070" customFormat="false" ht="15" hidden="false" customHeight="false" outlineLevel="0" collapsed="false">
      <c r="A2070" s="37" t="s">
        <v>818</v>
      </c>
      <c r="B2070" s="37" t="s">
        <v>278</v>
      </c>
      <c r="C2070" s="37" t="n">
        <v>22</v>
      </c>
      <c r="D2070" s="37" t="n">
        <v>21</v>
      </c>
      <c r="E2070" s="37" t="n">
        <v>0</v>
      </c>
      <c r="F2070" s="37" t="n">
        <v>0</v>
      </c>
      <c r="G2070" s="37" t="n">
        <v>0</v>
      </c>
      <c r="H2070" s="37" t="n">
        <v>2</v>
      </c>
      <c r="I2070" s="37" t="n">
        <v>10</v>
      </c>
      <c r="J2070" s="40" t="n">
        <f aca="false">IF(C2070=0,"",D2070/C2070)</f>
        <v>0.954545454545455</v>
      </c>
    </row>
    <row r="2071" customFormat="false" ht="15" hidden="false" customHeight="false" outlineLevel="0" collapsed="false">
      <c r="A2071" s="37" t="s">
        <v>818</v>
      </c>
      <c r="B2071" s="37" t="s">
        <v>279</v>
      </c>
      <c r="C2071" s="37" t="n">
        <v>22</v>
      </c>
      <c r="D2071" s="37" t="n">
        <v>19</v>
      </c>
      <c r="E2071" s="37" t="n">
        <v>0</v>
      </c>
      <c r="F2071" s="37" t="n">
        <v>2</v>
      </c>
      <c r="G2071" s="37" t="n">
        <v>0</v>
      </c>
      <c r="H2071" s="37" t="n">
        <v>3</v>
      </c>
      <c r="I2071" s="37" t="n">
        <v>6</v>
      </c>
      <c r="J2071" s="40" t="n">
        <f aca="false">IF(C2071=0,"",D2071/C2071)</f>
        <v>0.863636363636364</v>
      </c>
    </row>
    <row r="2072" customFormat="false" ht="15" hidden="false" customHeight="false" outlineLevel="0" collapsed="false">
      <c r="A2072" s="37" t="s">
        <v>818</v>
      </c>
      <c r="B2072" s="37" t="s">
        <v>280</v>
      </c>
      <c r="C2072" s="37" t="n">
        <v>22</v>
      </c>
      <c r="D2072" s="37" t="n">
        <v>18</v>
      </c>
      <c r="E2072" s="37" t="n">
        <v>0</v>
      </c>
      <c r="F2072" s="37" t="n">
        <v>0</v>
      </c>
      <c r="G2072" s="37" t="n">
        <v>0</v>
      </c>
      <c r="H2072" s="37" t="n">
        <v>1</v>
      </c>
      <c r="I2072" s="37" t="n">
        <v>18</v>
      </c>
      <c r="J2072" s="40" t="n">
        <f aca="false">IF(C2072=0,"",D2072/C2072)</f>
        <v>0.818181818181818</v>
      </c>
    </row>
    <row r="2073" customFormat="false" ht="15" hidden="false" customHeight="false" outlineLevel="0" collapsed="false">
      <c r="A2073" s="37" t="s">
        <v>818</v>
      </c>
      <c r="B2073" s="37" t="s">
        <v>281</v>
      </c>
      <c r="C2073" s="37" t="n">
        <v>22</v>
      </c>
      <c r="D2073" s="37" t="n">
        <v>21</v>
      </c>
      <c r="E2073" s="37" t="n">
        <v>0</v>
      </c>
      <c r="F2073" s="37" t="n">
        <v>0</v>
      </c>
      <c r="G2073" s="37" t="n">
        <v>0</v>
      </c>
      <c r="H2073" s="37" t="n">
        <v>0</v>
      </c>
      <c r="I2073" s="37" t="n">
        <v>19</v>
      </c>
      <c r="J2073" s="40" t="n">
        <f aca="false">IF(C2073=0,"",D2073/C2073)</f>
        <v>0.954545454545455</v>
      </c>
    </row>
    <row r="2074" customFormat="false" ht="15" hidden="false" customHeight="false" outlineLevel="0" collapsed="false">
      <c r="A2074" s="37" t="s">
        <v>819</v>
      </c>
      <c r="B2074" s="37" t="s">
        <v>270</v>
      </c>
      <c r="C2074" s="37" t="n">
        <v>22</v>
      </c>
      <c r="D2074" s="37" t="n">
        <v>20</v>
      </c>
      <c r="E2074" s="37" t="n">
        <v>3</v>
      </c>
      <c r="F2074" s="37" t="n">
        <v>5</v>
      </c>
      <c r="G2074" s="37" t="n">
        <v>0</v>
      </c>
      <c r="H2074" s="37" t="n">
        <v>1</v>
      </c>
      <c r="I2074" s="37" t="n">
        <v>0</v>
      </c>
      <c r="J2074" s="40" t="n">
        <f aca="false">IF(C2074=0,"",D2074/C2074)</f>
        <v>0.909090909090909</v>
      </c>
    </row>
    <row r="2075" customFormat="false" ht="15" hidden="false" customHeight="false" outlineLevel="0" collapsed="false">
      <c r="A2075" s="37" t="s">
        <v>819</v>
      </c>
      <c r="B2075" s="37" t="s">
        <v>271</v>
      </c>
      <c r="C2075" s="37" t="n">
        <v>22</v>
      </c>
      <c r="D2075" s="37" t="n">
        <v>21</v>
      </c>
      <c r="E2075" s="37" t="n">
        <v>0</v>
      </c>
      <c r="F2075" s="37" t="n">
        <v>0</v>
      </c>
      <c r="G2075" s="37" t="n">
        <v>0</v>
      </c>
      <c r="H2075" s="37" t="n">
        <v>3</v>
      </c>
      <c r="I2075" s="37" t="n">
        <v>2</v>
      </c>
      <c r="J2075" s="40" t="n">
        <f aca="false">IF(C2075=0,"",D2075/C2075)</f>
        <v>0.954545454545455</v>
      </c>
    </row>
    <row r="2076" customFormat="false" ht="15" hidden="false" customHeight="false" outlineLevel="0" collapsed="false">
      <c r="A2076" s="37" t="s">
        <v>819</v>
      </c>
      <c r="B2076" s="37" t="s">
        <v>272</v>
      </c>
      <c r="C2076" s="37" t="n">
        <v>22</v>
      </c>
      <c r="D2076" s="37" t="n">
        <v>21</v>
      </c>
      <c r="E2076" s="37" t="n">
        <v>0</v>
      </c>
      <c r="F2076" s="37" t="n">
        <v>0</v>
      </c>
      <c r="G2076" s="37" t="n">
        <v>1</v>
      </c>
      <c r="H2076" s="37" t="n">
        <v>4</v>
      </c>
      <c r="I2076" s="37" t="n">
        <v>0</v>
      </c>
      <c r="J2076" s="40" t="n">
        <f aca="false">IF(C2076=0,"",D2076/C2076)</f>
        <v>0.954545454545455</v>
      </c>
    </row>
    <row r="2077" customFormat="false" ht="15" hidden="false" customHeight="false" outlineLevel="0" collapsed="false">
      <c r="A2077" s="37" t="s">
        <v>819</v>
      </c>
      <c r="B2077" s="37" t="s">
        <v>273</v>
      </c>
      <c r="C2077" s="37" t="n">
        <v>22</v>
      </c>
      <c r="D2077" s="37" t="n">
        <v>20</v>
      </c>
      <c r="E2077" s="37" t="n">
        <v>0</v>
      </c>
      <c r="F2077" s="37" t="n">
        <v>2</v>
      </c>
      <c r="G2077" s="37" t="n">
        <v>0</v>
      </c>
      <c r="H2077" s="37" t="n">
        <v>2</v>
      </c>
      <c r="I2077" s="37" t="n">
        <v>2</v>
      </c>
      <c r="J2077" s="40" t="n">
        <f aca="false">IF(C2077=0,"",D2077/C2077)</f>
        <v>0.909090909090909</v>
      </c>
    </row>
    <row r="2078" customFormat="false" ht="15" hidden="false" customHeight="false" outlineLevel="0" collapsed="false">
      <c r="A2078" s="37" t="s">
        <v>819</v>
      </c>
      <c r="B2078" s="37" t="s">
        <v>274</v>
      </c>
      <c r="C2078" s="37" t="n">
        <v>22</v>
      </c>
      <c r="D2078" s="37" t="n">
        <v>18</v>
      </c>
      <c r="E2078" s="37" t="n">
        <v>1</v>
      </c>
      <c r="F2078" s="37" t="n">
        <v>0</v>
      </c>
      <c r="G2078" s="37" t="n">
        <v>0</v>
      </c>
      <c r="H2078" s="37" t="n">
        <v>3</v>
      </c>
      <c r="I2078" s="37" t="n">
        <v>0</v>
      </c>
      <c r="J2078" s="40" t="n">
        <f aca="false">IF(C2078=0,"",D2078/C2078)</f>
        <v>0.818181818181818</v>
      </c>
    </row>
    <row r="2079" customFormat="false" ht="15" hidden="false" customHeight="false" outlineLevel="0" collapsed="false">
      <c r="A2079" s="37" t="s">
        <v>819</v>
      </c>
      <c r="B2079" s="37" t="s">
        <v>275</v>
      </c>
      <c r="C2079" s="37" t="n">
        <v>22</v>
      </c>
      <c r="D2079" s="37" t="n">
        <v>22</v>
      </c>
      <c r="E2079" s="37" t="n">
        <v>0</v>
      </c>
      <c r="F2079" s="37" t="n">
        <v>0</v>
      </c>
      <c r="G2079" s="37" t="n">
        <v>0</v>
      </c>
      <c r="H2079" s="37" t="n">
        <v>2</v>
      </c>
      <c r="I2079" s="37" t="n">
        <v>1</v>
      </c>
      <c r="J2079" s="40" t="n">
        <f aca="false">IF(C2079=0,"",D2079/C2079)</f>
        <v>1</v>
      </c>
    </row>
    <row r="2080" customFormat="false" ht="15" hidden="false" customHeight="false" outlineLevel="0" collapsed="false">
      <c r="A2080" s="37" t="s">
        <v>819</v>
      </c>
      <c r="B2080" s="37" t="s">
        <v>276</v>
      </c>
      <c r="C2080" s="37" t="n">
        <v>22</v>
      </c>
      <c r="D2080" s="37" t="n">
        <v>22</v>
      </c>
      <c r="E2080" s="37" t="n">
        <v>1</v>
      </c>
      <c r="F2080" s="37" t="n">
        <v>1</v>
      </c>
      <c r="G2080" s="37" t="n">
        <v>0</v>
      </c>
      <c r="H2080" s="37" t="n">
        <v>1</v>
      </c>
      <c r="I2080" s="37" t="n">
        <v>0</v>
      </c>
      <c r="J2080" s="40" t="n">
        <f aca="false">IF(C2080=0,"",D2080/C2080)</f>
        <v>1</v>
      </c>
    </row>
    <row r="2081" customFormat="false" ht="15" hidden="false" customHeight="false" outlineLevel="0" collapsed="false">
      <c r="A2081" s="37" t="s">
        <v>819</v>
      </c>
      <c r="B2081" s="37" t="s">
        <v>277</v>
      </c>
      <c r="C2081" s="37" t="n">
        <v>22</v>
      </c>
      <c r="D2081" s="37" t="n">
        <v>19</v>
      </c>
      <c r="E2081" s="37" t="n">
        <v>0</v>
      </c>
      <c r="F2081" s="37" t="n">
        <v>2</v>
      </c>
      <c r="G2081" s="37" t="n">
        <v>0</v>
      </c>
      <c r="H2081" s="37" t="n">
        <v>2</v>
      </c>
      <c r="I2081" s="37" t="n">
        <v>15</v>
      </c>
      <c r="J2081" s="40" t="n">
        <f aca="false">IF(C2081=0,"",D2081/C2081)</f>
        <v>0.863636363636364</v>
      </c>
    </row>
    <row r="2082" customFormat="false" ht="15" hidden="false" customHeight="false" outlineLevel="0" collapsed="false">
      <c r="A2082" s="37" t="s">
        <v>819</v>
      </c>
      <c r="B2082" s="37" t="s">
        <v>278</v>
      </c>
      <c r="C2082" s="37" t="n">
        <v>22</v>
      </c>
      <c r="D2082" s="37" t="n">
        <v>20</v>
      </c>
      <c r="E2082" s="37" t="n">
        <v>0</v>
      </c>
      <c r="F2082" s="37" t="n">
        <v>0</v>
      </c>
      <c r="G2082" s="37" t="n">
        <v>0</v>
      </c>
      <c r="H2082" s="37" t="n">
        <v>4</v>
      </c>
      <c r="I2082" s="37" t="n">
        <v>5</v>
      </c>
      <c r="J2082" s="40" t="n">
        <f aca="false">IF(C2082=0,"",D2082/C2082)</f>
        <v>0.909090909090909</v>
      </c>
    </row>
    <row r="2083" customFormat="false" ht="15" hidden="false" customHeight="false" outlineLevel="0" collapsed="false">
      <c r="A2083" s="37" t="s">
        <v>819</v>
      </c>
      <c r="B2083" s="37" t="s">
        <v>279</v>
      </c>
      <c r="C2083" s="37" t="n">
        <v>22</v>
      </c>
      <c r="D2083" s="37" t="n">
        <v>19</v>
      </c>
      <c r="E2083" s="37" t="n">
        <v>1</v>
      </c>
      <c r="F2083" s="37" t="n">
        <v>0</v>
      </c>
      <c r="G2083" s="37" t="n">
        <v>0</v>
      </c>
      <c r="H2083" s="37" t="n">
        <v>0</v>
      </c>
      <c r="I2083" s="37" t="n">
        <v>0</v>
      </c>
      <c r="J2083" s="40" t="n">
        <f aca="false">IF(C2083=0,"",D2083/C2083)</f>
        <v>0.863636363636364</v>
      </c>
    </row>
    <row r="2084" customFormat="false" ht="15" hidden="false" customHeight="false" outlineLevel="0" collapsed="false">
      <c r="A2084" s="37" t="s">
        <v>819</v>
      </c>
      <c r="B2084" s="37" t="s">
        <v>280</v>
      </c>
      <c r="C2084" s="37" t="n">
        <v>22</v>
      </c>
      <c r="D2084" s="37" t="n">
        <v>22</v>
      </c>
      <c r="E2084" s="37" t="n">
        <v>1</v>
      </c>
      <c r="F2084" s="37" t="n">
        <v>0</v>
      </c>
      <c r="G2084" s="37" t="n">
        <v>1</v>
      </c>
      <c r="H2084" s="37" t="n">
        <v>0</v>
      </c>
      <c r="I2084" s="37" t="n">
        <v>6</v>
      </c>
      <c r="J2084" s="40" t="n">
        <f aca="false">IF(C2084=0,"",D2084/C2084)</f>
        <v>1</v>
      </c>
    </row>
    <row r="2085" customFormat="false" ht="15" hidden="false" customHeight="false" outlineLevel="0" collapsed="false">
      <c r="A2085" s="37" t="s">
        <v>819</v>
      </c>
      <c r="B2085" s="37" t="s">
        <v>281</v>
      </c>
      <c r="C2085" s="37" t="n">
        <v>22</v>
      </c>
      <c r="D2085" s="37" t="n">
        <v>22</v>
      </c>
      <c r="E2085" s="37" t="n">
        <v>2</v>
      </c>
      <c r="F2085" s="37" t="n">
        <v>1</v>
      </c>
      <c r="G2085" s="37" t="n">
        <v>0</v>
      </c>
      <c r="H2085" s="37" t="n">
        <v>0</v>
      </c>
      <c r="I2085" s="37" t="n">
        <v>0</v>
      </c>
      <c r="J2085" s="40" t="n">
        <f aca="false">IF(C2085=0,"",D2085/C2085)</f>
        <v>1</v>
      </c>
    </row>
    <row r="2086" customFormat="false" ht="15" hidden="false" customHeight="false" outlineLevel="0" collapsed="false">
      <c r="A2086" s="37" t="s">
        <v>820</v>
      </c>
      <c r="B2086" s="37" t="s">
        <v>270</v>
      </c>
      <c r="C2086" s="37" t="n">
        <v>22</v>
      </c>
      <c r="D2086" s="37" t="n">
        <v>21</v>
      </c>
      <c r="E2086" s="37" t="n">
        <v>1</v>
      </c>
      <c r="F2086" s="37" t="n">
        <v>0</v>
      </c>
      <c r="G2086" s="37" t="n">
        <v>0</v>
      </c>
      <c r="H2086" s="37" t="n">
        <v>1</v>
      </c>
      <c r="I2086" s="37" t="n">
        <v>4</v>
      </c>
      <c r="J2086" s="40" t="n">
        <f aca="false">IF(C2086=0,"",D2086/C2086)</f>
        <v>0.954545454545455</v>
      </c>
    </row>
    <row r="2087" customFormat="false" ht="15" hidden="false" customHeight="false" outlineLevel="0" collapsed="false">
      <c r="A2087" s="37" t="s">
        <v>820</v>
      </c>
      <c r="B2087" s="37" t="s">
        <v>271</v>
      </c>
      <c r="C2087" s="37" t="n">
        <v>22</v>
      </c>
      <c r="D2087" s="37" t="n">
        <v>22</v>
      </c>
      <c r="E2087" s="37" t="n">
        <v>1</v>
      </c>
      <c r="F2087" s="37" t="n">
        <v>2</v>
      </c>
      <c r="G2087" s="37" t="n">
        <v>0</v>
      </c>
      <c r="H2087" s="37" t="n">
        <v>2</v>
      </c>
      <c r="I2087" s="37" t="n">
        <v>0</v>
      </c>
      <c r="J2087" s="40" t="n">
        <f aca="false">IF(C2087=0,"",D2087/C2087)</f>
        <v>1</v>
      </c>
    </row>
    <row r="2088" customFormat="false" ht="15" hidden="false" customHeight="false" outlineLevel="0" collapsed="false">
      <c r="A2088" s="37" t="s">
        <v>820</v>
      </c>
      <c r="B2088" s="37" t="s">
        <v>272</v>
      </c>
      <c r="C2088" s="37" t="n">
        <v>22</v>
      </c>
      <c r="D2088" s="37" t="n">
        <v>20</v>
      </c>
      <c r="E2088" s="37" t="n">
        <v>1</v>
      </c>
      <c r="F2088" s="37" t="n">
        <v>1</v>
      </c>
      <c r="G2088" s="37" t="n">
        <v>0</v>
      </c>
      <c r="H2088" s="37" t="n">
        <v>3</v>
      </c>
      <c r="I2088" s="37" t="n">
        <v>1</v>
      </c>
      <c r="J2088" s="40" t="n">
        <f aca="false">IF(C2088=0,"",D2088/C2088)</f>
        <v>0.909090909090909</v>
      </c>
    </row>
    <row r="2089" customFormat="false" ht="15" hidden="false" customHeight="false" outlineLevel="0" collapsed="false">
      <c r="A2089" s="37" t="s">
        <v>820</v>
      </c>
      <c r="B2089" s="37" t="s">
        <v>273</v>
      </c>
      <c r="C2089" s="37" t="n">
        <v>22</v>
      </c>
      <c r="D2089" s="37" t="n">
        <v>20</v>
      </c>
      <c r="E2089" s="37" t="n">
        <v>0</v>
      </c>
      <c r="F2089" s="37" t="n">
        <v>2</v>
      </c>
      <c r="G2089" s="37" t="n">
        <v>0</v>
      </c>
      <c r="H2089" s="37" t="n">
        <v>2</v>
      </c>
      <c r="I2089" s="37" t="n">
        <v>0</v>
      </c>
      <c r="J2089" s="40" t="n">
        <f aca="false">IF(C2089=0,"",D2089/C2089)</f>
        <v>0.909090909090909</v>
      </c>
    </row>
    <row r="2090" customFormat="false" ht="15" hidden="false" customHeight="false" outlineLevel="0" collapsed="false">
      <c r="A2090" s="37" t="s">
        <v>820</v>
      </c>
      <c r="B2090" s="37" t="s">
        <v>274</v>
      </c>
      <c r="C2090" s="37" t="n">
        <v>22</v>
      </c>
      <c r="D2090" s="37" t="n">
        <v>21</v>
      </c>
      <c r="E2090" s="37" t="n">
        <v>0</v>
      </c>
      <c r="F2090" s="37" t="n">
        <v>2</v>
      </c>
      <c r="G2090" s="37" t="n">
        <v>0</v>
      </c>
      <c r="H2090" s="37" t="n">
        <v>1</v>
      </c>
      <c r="I2090" s="37" t="n">
        <v>1</v>
      </c>
      <c r="J2090" s="40" t="n">
        <f aca="false">IF(C2090=0,"",D2090/C2090)</f>
        <v>0.954545454545455</v>
      </c>
    </row>
    <row r="2091" customFormat="false" ht="15" hidden="false" customHeight="false" outlineLevel="0" collapsed="false">
      <c r="A2091" s="37" t="s">
        <v>820</v>
      </c>
      <c r="B2091" s="37" t="s">
        <v>275</v>
      </c>
      <c r="C2091" s="37" t="n">
        <v>22</v>
      </c>
      <c r="D2091" s="37" t="n">
        <v>20</v>
      </c>
      <c r="E2091" s="37" t="n">
        <v>0</v>
      </c>
      <c r="F2091" s="37" t="n">
        <v>2</v>
      </c>
      <c r="G2091" s="37" t="n">
        <v>1</v>
      </c>
      <c r="H2091" s="37" t="n">
        <v>1</v>
      </c>
      <c r="I2091" s="37" t="n">
        <v>0</v>
      </c>
      <c r="J2091" s="40" t="n">
        <f aca="false">IF(C2091=0,"",D2091/C2091)</f>
        <v>0.909090909090909</v>
      </c>
    </row>
    <row r="2092" customFormat="false" ht="15" hidden="false" customHeight="false" outlineLevel="0" collapsed="false">
      <c r="A2092" s="37" t="s">
        <v>820</v>
      </c>
      <c r="B2092" s="37" t="s">
        <v>276</v>
      </c>
      <c r="C2092" s="37" t="n">
        <v>22</v>
      </c>
      <c r="D2092" s="37" t="n">
        <v>22</v>
      </c>
      <c r="E2092" s="37" t="n">
        <v>0</v>
      </c>
      <c r="F2092" s="37" t="n">
        <v>2</v>
      </c>
      <c r="G2092" s="37" t="n">
        <v>2</v>
      </c>
      <c r="H2092" s="37" t="n">
        <v>0</v>
      </c>
      <c r="I2092" s="37" t="n">
        <v>0</v>
      </c>
      <c r="J2092" s="40" t="n">
        <f aca="false">IF(C2092=0,"",D2092/C2092)</f>
        <v>1</v>
      </c>
    </row>
    <row r="2093" customFormat="false" ht="15" hidden="false" customHeight="false" outlineLevel="0" collapsed="false">
      <c r="A2093" s="37" t="s">
        <v>820</v>
      </c>
      <c r="B2093" s="37" t="s">
        <v>277</v>
      </c>
      <c r="C2093" s="37" t="n">
        <v>22</v>
      </c>
      <c r="D2093" s="37" t="n">
        <v>22</v>
      </c>
      <c r="E2093" s="37" t="n">
        <v>1</v>
      </c>
      <c r="F2093" s="37" t="n">
        <v>1</v>
      </c>
      <c r="G2093" s="37" t="n">
        <v>1</v>
      </c>
      <c r="H2093" s="37" t="n">
        <v>2</v>
      </c>
      <c r="I2093" s="37" t="n">
        <v>0</v>
      </c>
      <c r="J2093" s="40" t="n">
        <f aca="false">IF(C2093=0,"",D2093/C2093)</f>
        <v>1</v>
      </c>
    </row>
    <row r="2094" customFormat="false" ht="15" hidden="false" customHeight="false" outlineLevel="0" collapsed="false">
      <c r="A2094" s="37" t="s">
        <v>820</v>
      </c>
      <c r="B2094" s="37" t="s">
        <v>278</v>
      </c>
      <c r="C2094" s="37" t="n">
        <v>22</v>
      </c>
      <c r="D2094" s="37" t="n">
        <v>19</v>
      </c>
      <c r="E2094" s="37" t="n">
        <v>1</v>
      </c>
      <c r="F2094" s="37" t="n">
        <v>1</v>
      </c>
      <c r="G2094" s="37" t="n">
        <v>0</v>
      </c>
      <c r="H2094" s="37" t="n">
        <v>0</v>
      </c>
      <c r="I2094" s="37" t="n">
        <v>0</v>
      </c>
      <c r="J2094" s="40" t="n">
        <f aca="false">IF(C2094=0,"",D2094/C2094)</f>
        <v>0.863636363636364</v>
      </c>
    </row>
    <row r="2095" customFormat="false" ht="15" hidden="false" customHeight="false" outlineLevel="0" collapsed="false">
      <c r="A2095" s="37" t="s">
        <v>820</v>
      </c>
      <c r="B2095" s="37" t="s">
        <v>279</v>
      </c>
      <c r="C2095" s="37" t="n">
        <v>22</v>
      </c>
      <c r="D2095" s="37" t="n">
        <v>20</v>
      </c>
      <c r="E2095" s="37" t="n">
        <v>0</v>
      </c>
      <c r="F2095" s="37" t="n">
        <v>2</v>
      </c>
      <c r="G2095" s="37" t="n">
        <v>0</v>
      </c>
      <c r="H2095" s="37" t="n">
        <v>0</v>
      </c>
      <c r="I2095" s="37" t="n">
        <v>3</v>
      </c>
      <c r="J2095" s="40" t="n">
        <f aca="false">IF(C2095=0,"",D2095/C2095)</f>
        <v>0.909090909090909</v>
      </c>
    </row>
    <row r="2096" customFormat="false" ht="15" hidden="false" customHeight="false" outlineLevel="0" collapsed="false">
      <c r="A2096" s="37" t="s">
        <v>820</v>
      </c>
      <c r="B2096" s="37" t="s">
        <v>280</v>
      </c>
      <c r="C2096" s="37" t="n">
        <v>22</v>
      </c>
      <c r="D2096" s="37" t="n">
        <v>18</v>
      </c>
      <c r="E2096" s="37" t="n">
        <v>0</v>
      </c>
      <c r="F2096" s="37" t="n">
        <v>0</v>
      </c>
      <c r="G2096" s="37" t="n">
        <v>0</v>
      </c>
      <c r="H2096" s="37" t="n">
        <v>1</v>
      </c>
      <c r="I2096" s="37" t="n">
        <v>0</v>
      </c>
      <c r="J2096" s="40" t="n">
        <f aca="false">IF(C2096=0,"",D2096/C2096)</f>
        <v>0.818181818181818</v>
      </c>
    </row>
    <row r="2097" customFormat="false" ht="15" hidden="false" customHeight="false" outlineLevel="0" collapsed="false">
      <c r="A2097" s="37" t="s">
        <v>820</v>
      </c>
      <c r="B2097" s="37" t="s">
        <v>281</v>
      </c>
      <c r="C2097" s="37" t="n">
        <v>22</v>
      </c>
      <c r="D2097" s="37" t="n">
        <v>22</v>
      </c>
      <c r="E2097" s="37" t="n">
        <v>0</v>
      </c>
      <c r="F2097" s="37" t="n">
        <v>0</v>
      </c>
      <c r="G2097" s="37" t="n">
        <v>0</v>
      </c>
      <c r="H2097" s="37" t="n">
        <v>0</v>
      </c>
      <c r="I2097" s="37" t="n">
        <v>0</v>
      </c>
      <c r="J2097" s="40" t="n">
        <f aca="false">IF(C2097=0,"",D2097/C2097)</f>
        <v>1</v>
      </c>
    </row>
    <row r="2098" customFormat="false" ht="15" hidden="false" customHeight="false" outlineLevel="0" collapsed="false">
      <c r="A2098" s="37" t="s">
        <v>822</v>
      </c>
      <c r="B2098" s="37" t="s">
        <v>270</v>
      </c>
      <c r="C2098" s="37" t="n">
        <v>22</v>
      </c>
      <c r="D2098" s="37" t="n">
        <v>22</v>
      </c>
      <c r="E2098" s="37" t="n">
        <v>1</v>
      </c>
      <c r="F2098" s="37" t="n">
        <v>0</v>
      </c>
      <c r="G2098" s="37" t="n">
        <v>1</v>
      </c>
      <c r="H2098" s="37" t="n">
        <v>2</v>
      </c>
      <c r="I2098" s="37" t="n">
        <v>9</v>
      </c>
      <c r="J2098" s="40" t="n">
        <f aca="false">IF(C2098=0,"",D2098/C2098)</f>
        <v>1</v>
      </c>
    </row>
    <row r="2099" customFormat="false" ht="15" hidden="false" customHeight="false" outlineLevel="0" collapsed="false">
      <c r="A2099" s="37" t="s">
        <v>822</v>
      </c>
      <c r="B2099" s="37" t="s">
        <v>271</v>
      </c>
      <c r="C2099" s="37" t="n">
        <v>22</v>
      </c>
      <c r="D2099" s="37" t="n">
        <v>22</v>
      </c>
      <c r="E2099" s="37" t="n">
        <v>1</v>
      </c>
      <c r="F2099" s="37" t="n">
        <v>5</v>
      </c>
      <c r="G2099" s="37" t="n">
        <v>0</v>
      </c>
      <c r="H2099" s="37" t="n">
        <v>1</v>
      </c>
      <c r="I2099" s="37" t="n">
        <v>19</v>
      </c>
      <c r="J2099" s="40" t="n">
        <f aca="false">IF(C2099=0,"",D2099/C2099)</f>
        <v>1</v>
      </c>
    </row>
    <row r="2100" customFormat="false" ht="15" hidden="false" customHeight="false" outlineLevel="0" collapsed="false">
      <c r="A2100" s="37" t="s">
        <v>822</v>
      </c>
      <c r="B2100" s="37" t="s">
        <v>272</v>
      </c>
      <c r="C2100" s="37" t="n">
        <v>22</v>
      </c>
      <c r="D2100" s="37" t="n">
        <v>18</v>
      </c>
      <c r="E2100" s="37" t="n">
        <v>0</v>
      </c>
      <c r="F2100" s="37" t="n">
        <v>0</v>
      </c>
      <c r="G2100" s="37" t="n">
        <v>0</v>
      </c>
      <c r="H2100" s="37" t="n">
        <v>1</v>
      </c>
      <c r="I2100" s="37" t="n">
        <v>13</v>
      </c>
      <c r="J2100" s="40" t="n">
        <f aca="false">IF(C2100=0,"",D2100/C2100)</f>
        <v>0.818181818181818</v>
      </c>
    </row>
    <row r="2101" customFormat="false" ht="15" hidden="false" customHeight="false" outlineLevel="0" collapsed="false">
      <c r="A2101" s="37" t="s">
        <v>822</v>
      </c>
      <c r="B2101" s="37" t="s">
        <v>273</v>
      </c>
      <c r="C2101" s="37" t="n">
        <v>22</v>
      </c>
      <c r="D2101" s="37" t="n">
        <v>21</v>
      </c>
      <c r="E2101" s="37" t="n">
        <v>0</v>
      </c>
      <c r="F2101" s="37" t="n">
        <v>0</v>
      </c>
      <c r="G2101" s="37" t="n">
        <v>0</v>
      </c>
      <c r="H2101" s="37" t="n">
        <v>3</v>
      </c>
      <c r="I2101" s="37" t="n">
        <v>7</v>
      </c>
      <c r="J2101" s="40" t="n">
        <f aca="false">IF(C2101=0,"",D2101/C2101)</f>
        <v>0.954545454545455</v>
      </c>
    </row>
    <row r="2102" customFormat="false" ht="15" hidden="false" customHeight="false" outlineLevel="0" collapsed="false">
      <c r="A2102" s="37" t="s">
        <v>822</v>
      </c>
      <c r="B2102" s="37" t="s">
        <v>274</v>
      </c>
      <c r="C2102" s="37" t="n">
        <v>22</v>
      </c>
      <c r="D2102" s="37" t="n">
        <v>20</v>
      </c>
      <c r="E2102" s="37" t="n">
        <v>0</v>
      </c>
      <c r="F2102" s="37" t="n">
        <v>0</v>
      </c>
      <c r="G2102" s="37" t="n">
        <v>1</v>
      </c>
      <c r="H2102" s="37" t="n">
        <v>2</v>
      </c>
      <c r="I2102" s="37" t="n">
        <v>16</v>
      </c>
      <c r="J2102" s="40" t="n">
        <f aca="false">IF(C2102=0,"",D2102/C2102)</f>
        <v>0.909090909090909</v>
      </c>
    </row>
    <row r="2103" customFormat="false" ht="15" hidden="false" customHeight="false" outlineLevel="0" collapsed="false">
      <c r="A2103" s="37" t="s">
        <v>822</v>
      </c>
      <c r="B2103" s="37" t="s">
        <v>275</v>
      </c>
      <c r="C2103" s="37" t="n">
        <v>22</v>
      </c>
      <c r="D2103" s="37" t="n">
        <v>22</v>
      </c>
      <c r="E2103" s="37" t="n">
        <v>2</v>
      </c>
      <c r="F2103" s="37" t="n">
        <v>1</v>
      </c>
      <c r="G2103" s="37" t="n">
        <v>0</v>
      </c>
      <c r="H2103" s="37" t="n">
        <v>0</v>
      </c>
      <c r="I2103" s="37" t="n">
        <v>10</v>
      </c>
      <c r="J2103" s="40" t="n">
        <f aca="false">IF(C2103=0,"",D2103/C2103)</f>
        <v>1</v>
      </c>
    </row>
    <row r="2104" customFormat="false" ht="15" hidden="false" customHeight="false" outlineLevel="0" collapsed="false">
      <c r="A2104" s="37" t="s">
        <v>822</v>
      </c>
      <c r="B2104" s="37" t="s">
        <v>276</v>
      </c>
      <c r="C2104" s="37" t="n">
        <v>22</v>
      </c>
      <c r="D2104" s="37" t="n">
        <v>22</v>
      </c>
      <c r="E2104" s="37" t="n">
        <v>2</v>
      </c>
      <c r="F2104" s="37" t="n">
        <v>0</v>
      </c>
      <c r="G2104" s="37" t="n">
        <v>0</v>
      </c>
      <c r="H2104" s="37" t="n">
        <v>0</v>
      </c>
      <c r="I2104" s="37" t="n">
        <v>22</v>
      </c>
      <c r="J2104" s="40" t="n">
        <f aca="false">IF(C2104=0,"",D2104/C2104)</f>
        <v>1</v>
      </c>
    </row>
    <row r="2105" customFormat="false" ht="15" hidden="false" customHeight="false" outlineLevel="0" collapsed="false">
      <c r="A2105" s="37" t="s">
        <v>822</v>
      </c>
      <c r="B2105" s="37" t="s">
        <v>277</v>
      </c>
      <c r="C2105" s="37" t="n">
        <v>22</v>
      </c>
      <c r="D2105" s="37" t="n">
        <v>20</v>
      </c>
      <c r="E2105" s="37" t="n">
        <v>0</v>
      </c>
      <c r="F2105" s="37" t="n">
        <v>0</v>
      </c>
      <c r="G2105" s="37" t="n">
        <v>0</v>
      </c>
      <c r="H2105" s="37" t="n">
        <v>3</v>
      </c>
      <c r="I2105" s="37" t="n">
        <v>8</v>
      </c>
      <c r="J2105" s="40" t="n">
        <f aca="false">IF(C2105=0,"",D2105/C2105)</f>
        <v>0.909090909090909</v>
      </c>
    </row>
    <row r="2106" customFormat="false" ht="15" hidden="false" customHeight="false" outlineLevel="0" collapsed="false">
      <c r="A2106" s="37" t="s">
        <v>822</v>
      </c>
      <c r="B2106" s="37" t="s">
        <v>278</v>
      </c>
      <c r="C2106" s="37" t="n">
        <v>22</v>
      </c>
      <c r="D2106" s="37" t="n">
        <v>19</v>
      </c>
      <c r="E2106" s="37" t="n">
        <v>2</v>
      </c>
      <c r="F2106" s="37" t="n">
        <v>0</v>
      </c>
      <c r="G2106" s="37" t="n">
        <v>2</v>
      </c>
      <c r="H2106" s="37" t="n">
        <v>5</v>
      </c>
      <c r="I2106" s="37" t="n">
        <v>10</v>
      </c>
      <c r="J2106" s="40" t="n">
        <f aca="false">IF(C2106=0,"",D2106/C2106)</f>
        <v>0.863636363636364</v>
      </c>
    </row>
    <row r="2107" customFormat="false" ht="15" hidden="false" customHeight="false" outlineLevel="0" collapsed="false">
      <c r="A2107" s="37" t="s">
        <v>822</v>
      </c>
      <c r="B2107" s="37" t="s">
        <v>279</v>
      </c>
      <c r="C2107" s="37" t="n">
        <v>22</v>
      </c>
      <c r="D2107" s="37" t="n">
        <v>21</v>
      </c>
      <c r="E2107" s="37" t="n">
        <v>2</v>
      </c>
      <c r="F2107" s="37" t="n">
        <v>1</v>
      </c>
      <c r="G2107" s="37" t="n">
        <v>0</v>
      </c>
      <c r="H2107" s="37" t="n">
        <v>1</v>
      </c>
      <c r="I2107" s="37" t="n">
        <v>15</v>
      </c>
      <c r="J2107" s="40" t="n">
        <f aca="false">IF(C2107=0,"",D2107/C2107)</f>
        <v>0.954545454545455</v>
      </c>
    </row>
    <row r="2108" customFormat="false" ht="15" hidden="false" customHeight="false" outlineLevel="0" collapsed="false">
      <c r="A2108" s="37" t="s">
        <v>822</v>
      </c>
      <c r="B2108" s="37" t="s">
        <v>280</v>
      </c>
      <c r="C2108" s="37" t="n">
        <v>22</v>
      </c>
      <c r="D2108" s="37" t="n">
        <v>18</v>
      </c>
      <c r="E2108" s="37" t="n">
        <v>1</v>
      </c>
      <c r="F2108" s="37" t="n">
        <v>2</v>
      </c>
      <c r="G2108" s="37" t="n">
        <v>0</v>
      </c>
      <c r="H2108" s="37" t="n">
        <v>1</v>
      </c>
      <c r="I2108" s="37" t="n">
        <v>11</v>
      </c>
      <c r="J2108" s="40" t="n">
        <f aca="false">IF(C2108=0,"",D2108/C2108)</f>
        <v>0.818181818181818</v>
      </c>
    </row>
    <row r="2109" customFormat="false" ht="15" hidden="false" customHeight="false" outlineLevel="0" collapsed="false">
      <c r="A2109" s="37" t="s">
        <v>822</v>
      </c>
      <c r="B2109" s="37" t="s">
        <v>281</v>
      </c>
      <c r="C2109" s="37" t="n">
        <v>22</v>
      </c>
      <c r="D2109" s="37" t="n">
        <v>21</v>
      </c>
      <c r="E2109" s="37" t="n">
        <v>0</v>
      </c>
      <c r="F2109" s="37" t="n">
        <v>0</v>
      </c>
      <c r="G2109" s="37" t="n">
        <v>2</v>
      </c>
      <c r="H2109" s="37" t="n">
        <v>3</v>
      </c>
      <c r="I2109" s="37" t="n">
        <v>5</v>
      </c>
      <c r="J2109" s="40" t="n">
        <f aca="false">IF(C2109=0,"",D2109/C2109)</f>
        <v>0.954545454545455</v>
      </c>
    </row>
    <row r="2110" customFormat="false" ht="15" hidden="false" customHeight="false" outlineLevel="0" collapsed="false">
      <c r="A2110" s="37" t="s">
        <v>824</v>
      </c>
      <c r="B2110" s="37" t="s">
        <v>270</v>
      </c>
      <c r="C2110" s="37" t="n">
        <v>22</v>
      </c>
      <c r="D2110" s="37" t="n">
        <v>21</v>
      </c>
      <c r="E2110" s="37" t="n">
        <v>1</v>
      </c>
      <c r="F2110" s="37" t="n">
        <v>0</v>
      </c>
      <c r="G2110" s="37" t="n">
        <v>0</v>
      </c>
      <c r="H2110" s="37" t="n">
        <v>2</v>
      </c>
      <c r="I2110" s="37" t="n">
        <v>6</v>
      </c>
      <c r="J2110" s="40" t="n">
        <f aca="false">IF(C2110=0,"",D2110/C2110)</f>
        <v>0.954545454545455</v>
      </c>
    </row>
    <row r="2111" customFormat="false" ht="15" hidden="false" customHeight="false" outlineLevel="0" collapsed="false">
      <c r="A2111" s="37" t="s">
        <v>824</v>
      </c>
      <c r="B2111" s="37" t="s">
        <v>271</v>
      </c>
      <c r="C2111" s="37" t="n">
        <v>22</v>
      </c>
      <c r="D2111" s="37" t="n">
        <v>21</v>
      </c>
      <c r="E2111" s="37" t="n">
        <v>1</v>
      </c>
      <c r="F2111" s="37" t="n">
        <v>0</v>
      </c>
      <c r="G2111" s="37" t="n">
        <v>0</v>
      </c>
      <c r="H2111" s="37" t="n">
        <v>0</v>
      </c>
      <c r="I2111" s="37" t="n">
        <v>2</v>
      </c>
      <c r="J2111" s="40" t="n">
        <f aca="false">IF(C2111=0,"",D2111/C2111)</f>
        <v>0.954545454545455</v>
      </c>
    </row>
    <row r="2112" customFormat="false" ht="15" hidden="false" customHeight="false" outlineLevel="0" collapsed="false">
      <c r="A2112" s="37" t="s">
        <v>824</v>
      </c>
      <c r="B2112" s="37" t="s">
        <v>272</v>
      </c>
      <c r="C2112" s="37" t="n">
        <v>22</v>
      </c>
      <c r="D2112" s="37" t="n">
        <v>21</v>
      </c>
      <c r="E2112" s="37" t="n">
        <v>1</v>
      </c>
      <c r="F2112" s="37" t="n">
        <v>0</v>
      </c>
      <c r="G2112" s="37" t="n">
        <v>0</v>
      </c>
      <c r="H2112" s="37" t="n">
        <v>0</v>
      </c>
      <c r="I2112" s="37" t="n">
        <v>0</v>
      </c>
      <c r="J2112" s="40" t="n">
        <f aca="false">IF(C2112=0,"",D2112/C2112)</f>
        <v>0.954545454545455</v>
      </c>
    </row>
    <row r="2113" customFormat="false" ht="15" hidden="false" customHeight="false" outlineLevel="0" collapsed="false">
      <c r="A2113" s="37" t="s">
        <v>824</v>
      </c>
      <c r="B2113" s="37" t="s">
        <v>273</v>
      </c>
      <c r="C2113" s="37" t="n">
        <v>22</v>
      </c>
      <c r="D2113" s="37" t="n">
        <v>20</v>
      </c>
      <c r="E2113" s="37" t="n">
        <v>0</v>
      </c>
      <c r="F2113" s="37" t="n">
        <v>0</v>
      </c>
      <c r="G2113" s="37" t="n">
        <v>0</v>
      </c>
      <c r="H2113" s="37" t="n">
        <v>1</v>
      </c>
      <c r="I2113" s="37" t="n">
        <v>1</v>
      </c>
      <c r="J2113" s="40" t="n">
        <f aca="false">IF(C2113=0,"",D2113/C2113)</f>
        <v>0.909090909090909</v>
      </c>
    </row>
    <row r="2114" customFormat="false" ht="15" hidden="false" customHeight="false" outlineLevel="0" collapsed="false">
      <c r="A2114" s="37" t="s">
        <v>824</v>
      </c>
      <c r="B2114" s="37" t="s">
        <v>274</v>
      </c>
      <c r="C2114" s="37" t="n">
        <v>22</v>
      </c>
      <c r="D2114" s="37" t="n">
        <v>22</v>
      </c>
      <c r="E2114" s="37" t="n">
        <v>0</v>
      </c>
      <c r="F2114" s="37" t="n">
        <v>2</v>
      </c>
      <c r="G2114" s="37" t="n">
        <v>1</v>
      </c>
      <c r="H2114" s="37" t="n">
        <v>4</v>
      </c>
      <c r="I2114" s="37" t="n">
        <v>1</v>
      </c>
      <c r="J2114" s="40" t="n">
        <f aca="false">IF(C2114=0,"",D2114/C2114)</f>
        <v>1</v>
      </c>
    </row>
    <row r="2115" customFormat="false" ht="15" hidden="false" customHeight="false" outlineLevel="0" collapsed="false">
      <c r="A2115" s="37" t="s">
        <v>824</v>
      </c>
      <c r="B2115" s="37" t="s">
        <v>275</v>
      </c>
      <c r="C2115" s="37" t="n">
        <v>22</v>
      </c>
      <c r="D2115" s="37" t="n">
        <v>21</v>
      </c>
      <c r="E2115" s="37" t="n">
        <v>1</v>
      </c>
      <c r="F2115" s="37" t="n">
        <v>2</v>
      </c>
      <c r="G2115" s="37" t="n">
        <v>0</v>
      </c>
      <c r="H2115" s="37" t="n">
        <v>3</v>
      </c>
      <c r="I2115" s="37" t="n">
        <v>1</v>
      </c>
      <c r="J2115" s="40" t="n">
        <f aca="false">IF(C2115=0,"",D2115/C2115)</f>
        <v>0.954545454545455</v>
      </c>
    </row>
    <row r="2116" customFormat="false" ht="15" hidden="false" customHeight="false" outlineLevel="0" collapsed="false">
      <c r="A2116" s="37" t="s">
        <v>824</v>
      </c>
      <c r="B2116" s="37" t="s">
        <v>276</v>
      </c>
      <c r="C2116" s="37" t="n">
        <v>22</v>
      </c>
      <c r="D2116" s="37" t="n">
        <v>20</v>
      </c>
      <c r="E2116" s="37" t="n">
        <v>0</v>
      </c>
      <c r="F2116" s="37" t="n">
        <v>0</v>
      </c>
      <c r="G2116" s="37" t="n">
        <v>0</v>
      </c>
      <c r="H2116" s="37" t="n">
        <v>2</v>
      </c>
      <c r="I2116" s="37" t="n">
        <v>3</v>
      </c>
      <c r="J2116" s="40" t="n">
        <f aca="false">IF(C2116=0,"",D2116/C2116)</f>
        <v>0.909090909090909</v>
      </c>
    </row>
    <row r="2117" customFormat="false" ht="15" hidden="false" customHeight="false" outlineLevel="0" collapsed="false">
      <c r="A2117" s="37" t="s">
        <v>824</v>
      </c>
      <c r="B2117" s="37" t="s">
        <v>277</v>
      </c>
      <c r="C2117" s="37" t="n">
        <v>22</v>
      </c>
      <c r="D2117" s="37" t="n">
        <v>20</v>
      </c>
      <c r="E2117" s="37" t="n">
        <v>0</v>
      </c>
      <c r="F2117" s="37" t="n">
        <v>0</v>
      </c>
      <c r="G2117" s="37" t="n">
        <v>0</v>
      </c>
      <c r="H2117" s="37" t="n">
        <v>3</v>
      </c>
      <c r="I2117" s="37" t="n">
        <v>2</v>
      </c>
      <c r="J2117" s="40" t="n">
        <f aca="false">IF(C2117=0,"",D2117/C2117)</f>
        <v>0.909090909090909</v>
      </c>
    </row>
    <row r="2118" customFormat="false" ht="15" hidden="false" customHeight="false" outlineLevel="0" collapsed="false">
      <c r="A2118" s="37" t="s">
        <v>824</v>
      </c>
      <c r="B2118" s="37" t="s">
        <v>278</v>
      </c>
      <c r="C2118" s="37" t="n">
        <v>22</v>
      </c>
      <c r="D2118" s="37" t="n">
        <v>22</v>
      </c>
      <c r="E2118" s="37" t="n">
        <v>1</v>
      </c>
      <c r="F2118" s="37" t="n">
        <v>1</v>
      </c>
      <c r="G2118" s="37" t="n">
        <v>1</v>
      </c>
      <c r="H2118" s="37" t="n">
        <v>0</v>
      </c>
      <c r="I2118" s="37" t="n">
        <v>0</v>
      </c>
      <c r="J2118" s="40" t="n">
        <f aca="false">IF(C2118=0,"",D2118/C2118)</f>
        <v>1</v>
      </c>
    </row>
    <row r="2119" customFormat="false" ht="15" hidden="false" customHeight="false" outlineLevel="0" collapsed="false">
      <c r="A2119" s="37" t="s">
        <v>824</v>
      </c>
      <c r="B2119" s="37" t="s">
        <v>279</v>
      </c>
      <c r="C2119" s="37" t="n">
        <v>22</v>
      </c>
      <c r="D2119" s="37" t="n">
        <v>21</v>
      </c>
      <c r="E2119" s="37" t="n">
        <v>0</v>
      </c>
      <c r="F2119" s="37" t="n">
        <v>0</v>
      </c>
      <c r="G2119" s="37" t="n">
        <v>0</v>
      </c>
      <c r="H2119" s="37" t="n">
        <v>2</v>
      </c>
      <c r="I2119" s="37" t="n">
        <v>0</v>
      </c>
      <c r="J2119" s="40" t="n">
        <f aca="false">IF(C2119=0,"",D2119/C2119)</f>
        <v>0.954545454545455</v>
      </c>
    </row>
    <row r="2120" customFormat="false" ht="15" hidden="false" customHeight="false" outlineLevel="0" collapsed="false">
      <c r="A2120" s="37" t="s">
        <v>824</v>
      </c>
      <c r="B2120" s="37" t="s">
        <v>280</v>
      </c>
      <c r="C2120" s="37" t="n">
        <v>22</v>
      </c>
      <c r="D2120" s="37" t="n">
        <v>22</v>
      </c>
      <c r="E2120" s="37" t="n">
        <v>1</v>
      </c>
      <c r="F2120" s="37" t="n">
        <v>2</v>
      </c>
      <c r="G2120" s="37" t="n">
        <v>0</v>
      </c>
      <c r="H2120" s="37" t="n">
        <v>2</v>
      </c>
      <c r="I2120" s="37" t="n">
        <v>1</v>
      </c>
      <c r="J2120" s="40" t="n">
        <f aca="false">IF(C2120=0,"",D2120/C2120)</f>
        <v>1</v>
      </c>
    </row>
    <row r="2121" customFormat="false" ht="15" hidden="false" customHeight="false" outlineLevel="0" collapsed="false">
      <c r="A2121" s="37" t="s">
        <v>824</v>
      </c>
      <c r="B2121" s="37" t="s">
        <v>281</v>
      </c>
      <c r="C2121" s="37" t="n">
        <v>22</v>
      </c>
      <c r="D2121" s="37" t="n">
        <v>19</v>
      </c>
      <c r="E2121" s="37" t="n">
        <v>0</v>
      </c>
      <c r="F2121" s="37" t="n">
        <v>1</v>
      </c>
      <c r="G2121" s="37" t="n">
        <v>1</v>
      </c>
      <c r="H2121" s="37" t="n">
        <v>1</v>
      </c>
      <c r="I2121" s="37" t="n">
        <v>1</v>
      </c>
      <c r="J2121" s="40" t="n">
        <f aca="false">IF(C2121=0,"",D2121/C2121)</f>
        <v>0.863636363636364</v>
      </c>
    </row>
    <row r="2122" customFormat="false" ht="15" hidden="false" customHeight="false" outlineLevel="0" collapsed="false">
      <c r="A2122" s="37" t="s">
        <v>757</v>
      </c>
      <c r="B2122" s="37" t="s">
        <v>270</v>
      </c>
      <c r="C2122" s="37" t="n">
        <v>22</v>
      </c>
      <c r="D2122" s="37" t="n">
        <v>18</v>
      </c>
      <c r="E2122" s="37" t="n">
        <v>1</v>
      </c>
      <c r="F2122" s="37" t="n">
        <v>0</v>
      </c>
      <c r="G2122" s="37" t="n">
        <v>0</v>
      </c>
      <c r="H2122" s="37" t="n">
        <v>1</v>
      </c>
      <c r="I2122" s="37" t="n">
        <v>4</v>
      </c>
      <c r="J2122" s="40" t="n">
        <f aca="false">IF(C2122=0,"",D2122/C2122)</f>
        <v>0.818181818181818</v>
      </c>
    </row>
    <row r="2123" customFormat="false" ht="15" hidden="false" customHeight="false" outlineLevel="0" collapsed="false">
      <c r="A2123" s="37" t="s">
        <v>757</v>
      </c>
      <c r="B2123" s="37" t="s">
        <v>271</v>
      </c>
      <c r="C2123" s="37" t="n">
        <v>22</v>
      </c>
      <c r="D2123" s="37" t="n">
        <v>20</v>
      </c>
      <c r="E2123" s="37" t="n">
        <v>0</v>
      </c>
      <c r="F2123" s="37" t="n">
        <v>0</v>
      </c>
      <c r="G2123" s="37" t="n">
        <v>1</v>
      </c>
      <c r="H2123" s="37" t="n">
        <v>1</v>
      </c>
      <c r="I2123" s="37" t="n">
        <v>7</v>
      </c>
      <c r="J2123" s="40" t="n">
        <f aca="false">IF(C2123=0,"",D2123/C2123)</f>
        <v>0.909090909090909</v>
      </c>
    </row>
    <row r="2124" customFormat="false" ht="15" hidden="false" customHeight="false" outlineLevel="0" collapsed="false">
      <c r="A2124" s="37" t="s">
        <v>757</v>
      </c>
      <c r="B2124" s="37" t="s">
        <v>272</v>
      </c>
      <c r="C2124" s="37" t="n">
        <v>22</v>
      </c>
      <c r="D2124" s="37" t="n">
        <v>21</v>
      </c>
      <c r="E2124" s="37" t="n">
        <v>1</v>
      </c>
      <c r="F2124" s="37" t="n">
        <v>1</v>
      </c>
      <c r="G2124" s="37" t="n">
        <v>0</v>
      </c>
      <c r="H2124" s="37" t="n">
        <v>1</v>
      </c>
      <c r="I2124" s="37" t="n">
        <v>11</v>
      </c>
      <c r="J2124" s="40" t="n">
        <f aca="false">IF(C2124=0,"",D2124/C2124)</f>
        <v>0.954545454545455</v>
      </c>
    </row>
    <row r="2125" customFormat="false" ht="15" hidden="false" customHeight="false" outlineLevel="0" collapsed="false">
      <c r="A2125" s="37" t="s">
        <v>757</v>
      </c>
      <c r="B2125" s="37" t="s">
        <v>273</v>
      </c>
      <c r="C2125" s="37" t="n">
        <v>22</v>
      </c>
      <c r="D2125" s="37" t="n">
        <v>22</v>
      </c>
      <c r="E2125" s="37" t="n">
        <v>0</v>
      </c>
      <c r="F2125" s="37" t="n">
        <v>1</v>
      </c>
      <c r="G2125" s="37" t="n">
        <v>0</v>
      </c>
      <c r="H2125" s="37" t="n">
        <v>1</v>
      </c>
      <c r="I2125" s="37" t="n">
        <v>2</v>
      </c>
      <c r="J2125" s="40" t="n">
        <f aca="false">IF(C2125=0,"",D2125/C2125)</f>
        <v>1</v>
      </c>
    </row>
    <row r="2126" customFormat="false" ht="15" hidden="false" customHeight="false" outlineLevel="0" collapsed="false">
      <c r="A2126" s="37" t="s">
        <v>757</v>
      </c>
      <c r="B2126" s="37" t="s">
        <v>274</v>
      </c>
      <c r="C2126" s="37" t="n">
        <v>22</v>
      </c>
      <c r="D2126" s="37" t="n">
        <v>22</v>
      </c>
      <c r="E2126" s="37" t="n">
        <v>0</v>
      </c>
      <c r="F2126" s="37" t="n">
        <v>0</v>
      </c>
      <c r="G2126" s="37" t="n">
        <v>1</v>
      </c>
      <c r="H2126" s="37" t="n">
        <v>1</v>
      </c>
      <c r="I2126" s="37" t="n">
        <v>1</v>
      </c>
      <c r="J2126" s="40" t="n">
        <f aca="false">IF(C2126=0,"",D2126/C2126)</f>
        <v>1</v>
      </c>
    </row>
    <row r="2127" customFormat="false" ht="15" hidden="false" customHeight="false" outlineLevel="0" collapsed="false">
      <c r="A2127" s="37" t="s">
        <v>757</v>
      </c>
      <c r="B2127" s="37" t="s">
        <v>275</v>
      </c>
      <c r="C2127" s="37" t="n">
        <v>22</v>
      </c>
      <c r="D2127" s="37" t="n">
        <v>21</v>
      </c>
      <c r="E2127" s="37" t="n">
        <v>0</v>
      </c>
      <c r="F2127" s="37" t="n">
        <v>0</v>
      </c>
      <c r="G2127" s="37" t="n">
        <v>0</v>
      </c>
      <c r="H2127" s="37" t="n">
        <v>4</v>
      </c>
      <c r="I2127" s="37" t="n">
        <v>10</v>
      </c>
      <c r="J2127" s="40" t="n">
        <f aca="false">IF(C2127=0,"",D2127/C2127)</f>
        <v>0.954545454545455</v>
      </c>
    </row>
    <row r="2128" customFormat="false" ht="15" hidden="false" customHeight="false" outlineLevel="0" collapsed="false">
      <c r="A2128" s="37" t="s">
        <v>757</v>
      </c>
      <c r="B2128" s="37" t="s">
        <v>276</v>
      </c>
      <c r="C2128" s="37" t="n">
        <v>22</v>
      </c>
      <c r="D2128" s="37" t="n">
        <v>21</v>
      </c>
      <c r="E2128" s="37" t="n">
        <v>0</v>
      </c>
      <c r="F2128" s="37" t="n">
        <v>0</v>
      </c>
      <c r="G2128" s="37" t="n">
        <v>0</v>
      </c>
      <c r="H2128" s="37" t="n">
        <v>2</v>
      </c>
      <c r="I2128" s="37" t="n">
        <v>7</v>
      </c>
      <c r="J2128" s="40" t="n">
        <f aca="false">IF(C2128=0,"",D2128/C2128)</f>
        <v>0.954545454545455</v>
      </c>
    </row>
    <row r="2129" customFormat="false" ht="15" hidden="false" customHeight="false" outlineLevel="0" collapsed="false">
      <c r="A2129" s="37" t="s">
        <v>757</v>
      </c>
      <c r="B2129" s="37" t="s">
        <v>277</v>
      </c>
      <c r="C2129" s="37" t="n">
        <v>22</v>
      </c>
      <c r="D2129" s="37" t="n">
        <v>19</v>
      </c>
      <c r="E2129" s="37" t="n">
        <v>0</v>
      </c>
      <c r="F2129" s="37" t="n">
        <v>1</v>
      </c>
      <c r="G2129" s="37" t="n">
        <v>0</v>
      </c>
      <c r="H2129" s="37" t="n">
        <v>4</v>
      </c>
      <c r="I2129" s="37" t="n">
        <v>14</v>
      </c>
      <c r="J2129" s="40" t="n">
        <f aca="false">IF(C2129=0,"",D2129/C2129)</f>
        <v>0.863636363636364</v>
      </c>
    </row>
    <row r="2130" customFormat="false" ht="15" hidden="false" customHeight="false" outlineLevel="0" collapsed="false">
      <c r="A2130" s="37" t="s">
        <v>757</v>
      </c>
      <c r="B2130" s="37" t="s">
        <v>278</v>
      </c>
      <c r="C2130" s="37" t="n">
        <v>22</v>
      </c>
      <c r="D2130" s="37" t="n">
        <v>19</v>
      </c>
      <c r="E2130" s="37" t="n">
        <v>0</v>
      </c>
      <c r="F2130" s="37" t="n">
        <v>0</v>
      </c>
      <c r="G2130" s="37" t="n">
        <v>0</v>
      </c>
      <c r="H2130" s="37" t="n">
        <v>2</v>
      </c>
      <c r="I2130" s="37" t="n">
        <v>9</v>
      </c>
      <c r="J2130" s="40" t="n">
        <f aca="false">IF(C2130=0,"",D2130/C2130)</f>
        <v>0.863636363636364</v>
      </c>
    </row>
    <row r="2131" customFormat="false" ht="15" hidden="false" customHeight="false" outlineLevel="0" collapsed="false">
      <c r="A2131" s="37" t="s">
        <v>757</v>
      </c>
      <c r="B2131" s="37" t="s">
        <v>279</v>
      </c>
      <c r="C2131" s="37" t="n">
        <v>22</v>
      </c>
      <c r="D2131" s="37" t="n">
        <v>20</v>
      </c>
      <c r="E2131" s="37" t="n">
        <v>0</v>
      </c>
      <c r="F2131" s="37" t="n">
        <v>0</v>
      </c>
      <c r="G2131" s="37" t="n">
        <v>0</v>
      </c>
      <c r="H2131" s="37" t="n">
        <v>1</v>
      </c>
      <c r="I2131" s="37" t="n">
        <v>11</v>
      </c>
      <c r="J2131" s="40" t="n">
        <f aca="false">IF(C2131=0,"",D2131/C2131)</f>
        <v>0.909090909090909</v>
      </c>
    </row>
    <row r="2132" customFormat="false" ht="15" hidden="false" customHeight="false" outlineLevel="0" collapsed="false">
      <c r="A2132" s="37" t="s">
        <v>757</v>
      </c>
      <c r="B2132" s="37" t="s">
        <v>280</v>
      </c>
      <c r="C2132" s="37" t="n">
        <v>22</v>
      </c>
      <c r="D2132" s="37" t="n">
        <v>20</v>
      </c>
      <c r="E2132" s="37" t="n">
        <v>0</v>
      </c>
      <c r="F2132" s="37" t="n">
        <v>2</v>
      </c>
      <c r="G2132" s="37" t="n">
        <v>0</v>
      </c>
      <c r="H2132" s="37" t="n">
        <v>2</v>
      </c>
      <c r="I2132" s="37" t="n">
        <v>4</v>
      </c>
      <c r="J2132" s="40" t="n">
        <f aca="false">IF(C2132=0,"",D2132/C2132)</f>
        <v>0.909090909090909</v>
      </c>
    </row>
    <row r="2133" customFormat="false" ht="15" hidden="false" customHeight="false" outlineLevel="0" collapsed="false">
      <c r="A2133" s="37" t="s">
        <v>757</v>
      </c>
      <c r="B2133" s="37" t="s">
        <v>281</v>
      </c>
      <c r="C2133" s="37" t="n">
        <v>22</v>
      </c>
      <c r="D2133" s="37" t="n">
        <v>20</v>
      </c>
      <c r="E2133" s="37" t="n">
        <v>1</v>
      </c>
      <c r="F2133" s="37" t="n">
        <v>1</v>
      </c>
      <c r="G2133" s="37" t="n">
        <v>1</v>
      </c>
      <c r="H2133" s="37" t="n">
        <v>2</v>
      </c>
      <c r="I2133" s="37" t="n">
        <v>10</v>
      </c>
      <c r="J2133" s="40" t="n">
        <f aca="false">IF(C2133=0,"",D2133/C2133)</f>
        <v>0.909090909090909</v>
      </c>
    </row>
    <row r="2134" customFormat="false" ht="15" hidden="false" customHeight="false" outlineLevel="0" collapsed="false">
      <c r="A2134" s="37" t="s">
        <v>826</v>
      </c>
      <c r="B2134" s="37" t="s">
        <v>270</v>
      </c>
      <c r="C2134" s="37" t="n">
        <v>22</v>
      </c>
      <c r="D2134" s="37" t="n">
        <v>22</v>
      </c>
      <c r="E2134" s="37" t="n">
        <v>0</v>
      </c>
      <c r="F2134" s="37" t="n">
        <v>2</v>
      </c>
      <c r="G2134" s="37" t="n">
        <v>0</v>
      </c>
      <c r="H2134" s="37" t="n">
        <v>4</v>
      </c>
      <c r="I2134" s="37" t="n">
        <v>5</v>
      </c>
      <c r="J2134" s="40" t="n">
        <f aca="false">IF(C2134=0,"",D2134/C2134)</f>
        <v>1</v>
      </c>
    </row>
    <row r="2135" customFormat="false" ht="15" hidden="false" customHeight="false" outlineLevel="0" collapsed="false">
      <c r="A2135" s="37" t="s">
        <v>826</v>
      </c>
      <c r="B2135" s="37" t="s">
        <v>271</v>
      </c>
      <c r="C2135" s="37" t="n">
        <v>22</v>
      </c>
      <c r="D2135" s="37" t="n">
        <v>20</v>
      </c>
      <c r="E2135" s="37" t="n">
        <v>2</v>
      </c>
      <c r="F2135" s="37" t="n">
        <v>2</v>
      </c>
      <c r="G2135" s="37" t="n">
        <v>1</v>
      </c>
      <c r="H2135" s="37" t="n">
        <v>1</v>
      </c>
      <c r="I2135" s="37" t="n">
        <v>5</v>
      </c>
      <c r="J2135" s="40" t="n">
        <f aca="false">IF(C2135=0,"",D2135/C2135)</f>
        <v>0.909090909090909</v>
      </c>
    </row>
    <row r="2136" customFormat="false" ht="15" hidden="false" customHeight="false" outlineLevel="0" collapsed="false">
      <c r="A2136" s="37" t="s">
        <v>826</v>
      </c>
      <c r="B2136" s="37" t="s">
        <v>272</v>
      </c>
      <c r="C2136" s="37" t="n">
        <v>22</v>
      </c>
      <c r="D2136" s="37" t="n">
        <v>21</v>
      </c>
      <c r="E2136" s="37" t="n">
        <v>0</v>
      </c>
      <c r="F2136" s="37" t="n">
        <v>0</v>
      </c>
      <c r="G2136" s="37" t="n">
        <v>0</v>
      </c>
      <c r="H2136" s="37" t="n">
        <v>3</v>
      </c>
      <c r="I2136" s="37" t="n">
        <v>17</v>
      </c>
      <c r="J2136" s="40" t="n">
        <f aca="false">IF(C2136=0,"",D2136/C2136)</f>
        <v>0.954545454545455</v>
      </c>
    </row>
    <row r="2137" customFormat="false" ht="15" hidden="false" customHeight="false" outlineLevel="0" collapsed="false">
      <c r="A2137" s="37" t="s">
        <v>826</v>
      </c>
      <c r="B2137" s="37" t="s">
        <v>273</v>
      </c>
      <c r="C2137" s="37" t="n">
        <v>22</v>
      </c>
      <c r="D2137" s="37" t="n">
        <v>21</v>
      </c>
      <c r="E2137" s="37" t="n">
        <v>0</v>
      </c>
      <c r="F2137" s="37" t="n">
        <v>0</v>
      </c>
      <c r="G2137" s="37" t="n">
        <v>1</v>
      </c>
      <c r="H2137" s="37" t="n">
        <v>1</v>
      </c>
      <c r="I2137" s="37" t="n">
        <v>8</v>
      </c>
      <c r="J2137" s="40" t="n">
        <f aca="false">IF(C2137=0,"",D2137/C2137)</f>
        <v>0.954545454545455</v>
      </c>
    </row>
    <row r="2138" customFormat="false" ht="15" hidden="false" customHeight="false" outlineLevel="0" collapsed="false">
      <c r="A2138" s="37" t="s">
        <v>826</v>
      </c>
      <c r="B2138" s="37" t="s">
        <v>274</v>
      </c>
      <c r="C2138" s="37" t="n">
        <v>22</v>
      </c>
      <c r="D2138" s="37" t="n">
        <v>21</v>
      </c>
      <c r="E2138" s="37" t="n">
        <v>0</v>
      </c>
      <c r="F2138" s="37" t="n">
        <v>0</v>
      </c>
      <c r="G2138" s="37" t="n">
        <v>0</v>
      </c>
      <c r="H2138" s="37" t="n">
        <v>2</v>
      </c>
      <c r="I2138" s="37" t="n">
        <v>10</v>
      </c>
      <c r="J2138" s="40" t="n">
        <f aca="false">IF(C2138=0,"",D2138/C2138)</f>
        <v>0.954545454545455</v>
      </c>
    </row>
    <row r="2139" customFormat="false" ht="15" hidden="false" customHeight="false" outlineLevel="0" collapsed="false">
      <c r="A2139" s="37" t="s">
        <v>826</v>
      </c>
      <c r="B2139" s="37" t="s">
        <v>275</v>
      </c>
      <c r="C2139" s="37" t="n">
        <v>22</v>
      </c>
      <c r="D2139" s="37" t="n">
        <v>20</v>
      </c>
      <c r="E2139" s="37" t="n">
        <v>1</v>
      </c>
      <c r="F2139" s="37" t="n">
        <v>3</v>
      </c>
      <c r="G2139" s="37" t="n">
        <v>0</v>
      </c>
      <c r="H2139" s="37" t="n">
        <v>0</v>
      </c>
      <c r="I2139" s="37" t="n">
        <v>1</v>
      </c>
      <c r="J2139" s="40" t="n">
        <f aca="false">IF(C2139=0,"",D2139/C2139)</f>
        <v>0.909090909090909</v>
      </c>
    </row>
    <row r="2140" customFormat="false" ht="15" hidden="false" customHeight="false" outlineLevel="0" collapsed="false">
      <c r="A2140" s="37" t="s">
        <v>826</v>
      </c>
      <c r="B2140" s="37" t="s">
        <v>276</v>
      </c>
      <c r="C2140" s="37" t="n">
        <v>22</v>
      </c>
      <c r="D2140" s="37" t="n">
        <v>20</v>
      </c>
      <c r="E2140" s="37" t="n">
        <v>0</v>
      </c>
      <c r="F2140" s="37" t="n">
        <v>1</v>
      </c>
      <c r="G2140" s="37" t="n">
        <v>0</v>
      </c>
      <c r="H2140" s="37" t="n">
        <v>0</v>
      </c>
      <c r="I2140" s="37" t="n">
        <v>12</v>
      </c>
      <c r="J2140" s="40" t="n">
        <f aca="false">IF(C2140=0,"",D2140/C2140)</f>
        <v>0.909090909090909</v>
      </c>
    </row>
    <row r="2141" customFormat="false" ht="15" hidden="false" customHeight="false" outlineLevel="0" collapsed="false">
      <c r="A2141" s="37" t="s">
        <v>826</v>
      </c>
      <c r="B2141" s="37" t="s">
        <v>277</v>
      </c>
      <c r="C2141" s="37" t="n">
        <v>22</v>
      </c>
      <c r="D2141" s="37" t="n">
        <v>22</v>
      </c>
      <c r="E2141" s="37" t="n">
        <v>1</v>
      </c>
      <c r="F2141" s="37" t="n">
        <v>1</v>
      </c>
      <c r="G2141" s="37" t="n">
        <v>0</v>
      </c>
      <c r="H2141" s="37" t="n">
        <v>1</v>
      </c>
      <c r="I2141" s="37" t="n">
        <v>20</v>
      </c>
      <c r="J2141" s="40" t="n">
        <f aca="false">IF(C2141=0,"",D2141/C2141)</f>
        <v>1</v>
      </c>
    </row>
    <row r="2142" customFormat="false" ht="15" hidden="false" customHeight="false" outlineLevel="0" collapsed="false">
      <c r="A2142" s="37" t="s">
        <v>826</v>
      </c>
      <c r="B2142" s="37" t="s">
        <v>278</v>
      </c>
      <c r="C2142" s="37" t="n">
        <v>22</v>
      </c>
      <c r="D2142" s="37" t="n">
        <v>20</v>
      </c>
      <c r="E2142" s="37" t="n">
        <v>1</v>
      </c>
      <c r="F2142" s="37" t="n">
        <v>0</v>
      </c>
      <c r="G2142" s="37" t="n">
        <v>1</v>
      </c>
      <c r="H2142" s="37" t="n">
        <v>2</v>
      </c>
      <c r="I2142" s="37" t="n">
        <v>14</v>
      </c>
      <c r="J2142" s="40" t="n">
        <f aca="false">IF(C2142=0,"",D2142/C2142)</f>
        <v>0.909090909090909</v>
      </c>
    </row>
    <row r="2143" customFormat="false" ht="15" hidden="false" customHeight="false" outlineLevel="0" collapsed="false">
      <c r="A2143" s="37" t="s">
        <v>826</v>
      </c>
      <c r="B2143" s="37" t="s">
        <v>279</v>
      </c>
      <c r="C2143" s="37" t="n">
        <v>22</v>
      </c>
      <c r="D2143" s="37" t="n">
        <v>19</v>
      </c>
      <c r="E2143" s="37" t="n">
        <v>0</v>
      </c>
      <c r="F2143" s="37" t="n">
        <v>1</v>
      </c>
      <c r="G2143" s="37" t="n">
        <v>2</v>
      </c>
      <c r="H2143" s="37" t="n">
        <v>1</v>
      </c>
      <c r="I2143" s="37" t="n">
        <v>7</v>
      </c>
      <c r="J2143" s="40" t="n">
        <f aca="false">IF(C2143=0,"",D2143/C2143)</f>
        <v>0.863636363636364</v>
      </c>
    </row>
    <row r="2144" customFormat="false" ht="15" hidden="false" customHeight="false" outlineLevel="0" collapsed="false">
      <c r="A2144" s="37" t="s">
        <v>826</v>
      </c>
      <c r="B2144" s="37" t="s">
        <v>280</v>
      </c>
      <c r="C2144" s="37" t="n">
        <v>22</v>
      </c>
      <c r="D2144" s="37" t="n">
        <v>22</v>
      </c>
      <c r="E2144" s="37" t="n">
        <v>0</v>
      </c>
      <c r="F2144" s="37" t="n">
        <v>1</v>
      </c>
      <c r="G2144" s="37" t="n">
        <v>0</v>
      </c>
      <c r="H2144" s="37" t="n">
        <v>2</v>
      </c>
      <c r="I2144" s="37" t="n">
        <v>35</v>
      </c>
      <c r="J2144" s="40" t="n">
        <f aca="false">IF(C2144=0,"",D2144/C2144)</f>
        <v>1</v>
      </c>
    </row>
    <row r="2145" customFormat="false" ht="15" hidden="false" customHeight="false" outlineLevel="0" collapsed="false">
      <c r="A2145" s="37" t="s">
        <v>826</v>
      </c>
      <c r="B2145" s="37" t="s">
        <v>281</v>
      </c>
      <c r="C2145" s="37" t="n">
        <v>22</v>
      </c>
      <c r="D2145" s="37" t="n">
        <v>19</v>
      </c>
      <c r="E2145" s="37" t="n">
        <v>2</v>
      </c>
      <c r="F2145" s="37" t="n">
        <v>0</v>
      </c>
      <c r="G2145" s="37" t="n">
        <v>0</v>
      </c>
      <c r="H2145" s="37" t="n">
        <v>2</v>
      </c>
      <c r="I2145" s="37" t="n">
        <v>20</v>
      </c>
      <c r="J2145" s="40" t="n">
        <f aca="false">IF(C2145=0,"",D2145/C2145)</f>
        <v>0.863636363636364</v>
      </c>
    </row>
    <row r="2146" customFormat="false" ht="15" hidden="false" customHeight="false" outlineLevel="0" collapsed="false">
      <c r="A2146" s="37" t="s">
        <v>827</v>
      </c>
      <c r="B2146" s="37" t="s">
        <v>274</v>
      </c>
      <c r="C2146" s="37" t="n">
        <v>22</v>
      </c>
      <c r="D2146" s="37" t="n">
        <v>21</v>
      </c>
      <c r="E2146" s="37" t="n">
        <v>0</v>
      </c>
      <c r="F2146" s="37" t="n">
        <v>2</v>
      </c>
      <c r="G2146" s="37" t="n">
        <v>0</v>
      </c>
      <c r="H2146" s="37" t="n">
        <v>0</v>
      </c>
      <c r="I2146" s="37" t="n">
        <v>6</v>
      </c>
      <c r="J2146" s="40" t="n">
        <f aca="false">IF(C2146=0,"",D2146/C2146)</f>
        <v>0.954545454545455</v>
      </c>
    </row>
    <row r="2147" customFormat="false" ht="15" hidden="false" customHeight="false" outlineLevel="0" collapsed="false">
      <c r="A2147" s="37" t="s">
        <v>827</v>
      </c>
      <c r="B2147" s="37" t="s">
        <v>275</v>
      </c>
      <c r="C2147" s="37" t="n">
        <v>22</v>
      </c>
      <c r="D2147" s="37" t="n">
        <v>20</v>
      </c>
      <c r="E2147" s="37" t="n">
        <v>1</v>
      </c>
      <c r="F2147" s="37" t="n">
        <v>0</v>
      </c>
      <c r="G2147" s="37" t="n">
        <v>0</v>
      </c>
      <c r="H2147" s="37" t="n">
        <v>0</v>
      </c>
      <c r="I2147" s="37" t="n">
        <v>7</v>
      </c>
      <c r="J2147" s="40" t="n">
        <f aca="false">IF(C2147=0,"",D2147/C2147)</f>
        <v>0.909090909090909</v>
      </c>
    </row>
    <row r="2148" customFormat="false" ht="15" hidden="false" customHeight="false" outlineLevel="0" collapsed="false">
      <c r="A2148" s="37" t="s">
        <v>827</v>
      </c>
      <c r="B2148" s="37" t="s">
        <v>276</v>
      </c>
      <c r="C2148" s="37" t="n">
        <v>22</v>
      </c>
      <c r="D2148" s="37" t="n">
        <v>21</v>
      </c>
      <c r="E2148" s="37" t="n">
        <v>0</v>
      </c>
      <c r="F2148" s="37" t="n">
        <v>1</v>
      </c>
      <c r="G2148" s="37" t="n">
        <v>0</v>
      </c>
      <c r="H2148" s="37" t="n">
        <v>2</v>
      </c>
      <c r="I2148" s="37" t="n">
        <v>0</v>
      </c>
      <c r="J2148" s="40" t="n">
        <f aca="false">IF(C2148=0,"",D2148/C2148)</f>
        <v>0.954545454545455</v>
      </c>
    </row>
    <row r="2149" customFormat="false" ht="15" hidden="false" customHeight="false" outlineLevel="0" collapsed="false">
      <c r="A2149" s="37" t="s">
        <v>827</v>
      </c>
      <c r="B2149" s="37" t="s">
        <v>277</v>
      </c>
      <c r="C2149" s="37" t="n">
        <v>22</v>
      </c>
      <c r="D2149" s="37" t="n">
        <v>20</v>
      </c>
      <c r="E2149" s="37" t="n">
        <v>1</v>
      </c>
      <c r="F2149" s="37" t="n">
        <v>1</v>
      </c>
      <c r="G2149" s="37" t="n">
        <v>0</v>
      </c>
      <c r="H2149" s="37" t="n">
        <v>1</v>
      </c>
      <c r="I2149" s="37" t="n">
        <v>0</v>
      </c>
      <c r="J2149" s="40" t="n">
        <f aca="false">IF(C2149=0,"",D2149/C2149)</f>
        <v>0.909090909090909</v>
      </c>
    </row>
    <row r="2150" customFormat="false" ht="15" hidden="false" customHeight="false" outlineLevel="0" collapsed="false">
      <c r="A2150" s="37" t="s">
        <v>827</v>
      </c>
      <c r="B2150" s="37" t="s">
        <v>278</v>
      </c>
      <c r="C2150" s="37" t="n">
        <v>22</v>
      </c>
      <c r="D2150" s="37" t="n">
        <v>17</v>
      </c>
      <c r="E2150" s="37" t="n">
        <v>0</v>
      </c>
      <c r="F2150" s="37" t="n">
        <v>0</v>
      </c>
      <c r="G2150" s="37" t="n">
        <v>0</v>
      </c>
      <c r="H2150" s="37" t="n">
        <v>3</v>
      </c>
      <c r="I2150" s="37" t="n">
        <v>0</v>
      </c>
      <c r="J2150" s="40" t="n">
        <f aca="false">IF(C2150=0,"",D2150/C2150)</f>
        <v>0.772727272727273</v>
      </c>
    </row>
    <row r="2151" customFormat="false" ht="15" hidden="false" customHeight="false" outlineLevel="0" collapsed="false">
      <c r="A2151" s="37" t="s">
        <v>827</v>
      </c>
      <c r="B2151" s="37" t="s">
        <v>279</v>
      </c>
      <c r="C2151" s="37" t="n">
        <v>22</v>
      </c>
      <c r="D2151" s="37" t="n">
        <v>22</v>
      </c>
      <c r="E2151" s="37" t="n">
        <v>0</v>
      </c>
      <c r="F2151" s="37" t="n">
        <v>2</v>
      </c>
      <c r="G2151" s="37" t="n">
        <v>0</v>
      </c>
      <c r="H2151" s="37" t="n">
        <v>1</v>
      </c>
      <c r="I2151" s="37" t="n">
        <v>0</v>
      </c>
      <c r="J2151" s="40" t="n">
        <f aca="false">IF(C2151=0,"",D2151/C2151)</f>
        <v>1</v>
      </c>
    </row>
    <row r="2152" customFormat="false" ht="15" hidden="false" customHeight="false" outlineLevel="0" collapsed="false">
      <c r="A2152" s="37" t="s">
        <v>827</v>
      </c>
      <c r="B2152" s="37" t="s">
        <v>280</v>
      </c>
      <c r="C2152" s="37" t="n">
        <v>22</v>
      </c>
      <c r="D2152" s="37" t="n">
        <v>20</v>
      </c>
      <c r="E2152" s="37" t="n">
        <v>0</v>
      </c>
      <c r="F2152" s="37" t="n">
        <v>1</v>
      </c>
      <c r="G2152" s="37" t="n">
        <v>0</v>
      </c>
      <c r="H2152" s="37" t="n">
        <v>0</v>
      </c>
      <c r="I2152" s="37" t="n">
        <v>0</v>
      </c>
      <c r="J2152" s="40" t="n">
        <f aca="false">IF(C2152=0,"",D2152/C2152)</f>
        <v>0.909090909090909</v>
      </c>
    </row>
    <row r="2153" customFormat="false" ht="15" hidden="false" customHeight="false" outlineLevel="0" collapsed="false">
      <c r="A2153" s="37" t="s">
        <v>827</v>
      </c>
      <c r="B2153" s="37" t="s">
        <v>281</v>
      </c>
      <c r="C2153" s="37" t="n">
        <v>22</v>
      </c>
      <c r="D2153" s="37" t="n">
        <v>18</v>
      </c>
      <c r="E2153" s="37" t="n">
        <v>0</v>
      </c>
      <c r="F2153" s="37" t="n">
        <v>0</v>
      </c>
      <c r="G2153" s="37" t="n">
        <v>0</v>
      </c>
      <c r="H2153" s="37" t="n">
        <v>1</v>
      </c>
      <c r="I2153" s="37" t="n">
        <v>5</v>
      </c>
      <c r="J2153" s="40" t="n">
        <f aca="false">IF(C2153=0,"",D2153/C2153)</f>
        <v>0.818181818181818</v>
      </c>
    </row>
    <row r="2154" customFormat="false" ht="15" hidden="false" customHeight="false" outlineLevel="0" collapsed="false">
      <c r="A2154" s="37" t="s">
        <v>730</v>
      </c>
      <c r="B2154" s="37" t="s">
        <v>280</v>
      </c>
      <c r="C2154" s="37" t="n">
        <v>22</v>
      </c>
      <c r="D2154" s="37" t="n">
        <v>19</v>
      </c>
      <c r="E2154" s="37" t="n">
        <v>0</v>
      </c>
      <c r="F2154" s="37" t="n">
        <v>0</v>
      </c>
      <c r="G2154" s="37" t="n">
        <v>1</v>
      </c>
      <c r="H2154" s="37" t="n">
        <v>3</v>
      </c>
      <c r="I2154" s="37" t="n">
        <v>0</v>
      </c>
      <c r="J2154" s="40" t="n">
        <f aca="false">IF(C2154=0,"",D2154/C2154)</f>
        <v>0.863636363636364</v>
      </c>
    </row>
    <row r="2155" customFormat="false" ht="15" hidden="false" customHeight="false" outlineLevel="0" collapsed="false">
      <c r="A2155" s="37" t="s">
        <v>730</v>
      </c>
      <c r="B2155" s="37" t="s">
        <v>281</v>
      </c>
      <c r="C2155" s="37" t="n">
        <v>22</v>
      </c>
      <c r="D2155" s="37" t="n">
        <v>22</v>
      </c>
      <c r="E2155" s="37" t="n">
        <v>1</v>
      </c>
      <c r="F2155" s="37" t="n">
        <v>0</v>
      </c>
      <c r="G2155" s="37" t="n">
        <v>0</v>
      </c>
      <c r="H2155" s="37" t="n">
        <v>2</v>
      </c>
      <c r="I2155" s="37" t="n">
        <v>1</v>
      </c>
      <c r="J2155" s="40" t="n">
        <f aca="false">IF(C2155=0,"",D2155/C2155)</f>
        <v>1</v>
      </c>
    </row>
    <row r="2156" customFormat="false" ht="15" hidden="false" customHeight="false" outlineLevel="0" collapsed="false">
      <c r="A2156" s="37" t="s">
        <v>828</v>
      </c>
      <c r="B2156" s="37" t="s">
        <v>270</v>
      </c>
      <c r="C2156" s="37" t="n">
        <v>22</v>
      </c>
      <c r="D2156" s="37" t="n">
        <v>20</v>
      </c>
      <c r="E2156" s="37" t="n">
        <v>1</v>
      </c>
      <c r="F2156" s="37" t="n">
        <v>1</v>
      </c>
      <c r="G2156" s="37" t="n">
        <v>0</v>
      </c>
      <c r="H2156" s="37" t="n">
        <v>2</v>
      </c>
      <c r="I2156" s="37" t="n">
        <v>0</v>
      </c>
      <c r="J2156" s="40" t="n">
        <f aca="false">IF(C2156=0,"",D2156/C2156)</f>
        <v>0.909090909090909</v>
      </c>
    </row>
    <row r="2157" customFormat="false" ht="15" hidden="false" customHeight="false" outlineLevel="0" collapsed="false">
      <c r="A2157" s="37" t="s">
        <v>828</v>
      </c>
      <c r="B2157" s="37" t="s">
        <v>271</v>
      </c>
      <c r="C2157" s="37" t="n">
        <v>22</v>
      </c>
      <c r="D2157" s="37" t="n">
        <v>22</v>
      </c>
      <c r="E2157" s="37" t="n">
        <v>1</v>
      </c>
      <c r="F2157" s="37" t="n">
        <v>1</v>
      </c>
      <c r="G2157" s="37" t="n">
        <v>0</v>
      </c>
      <c r="H2157" s="37" t="n">
        <v>3</v>
      </c>
      <c r="I2157" s="37" t="n">
        <v>0</v>
      </c>
      <c r="J2157" s="40" t="n">
        <f aca="false">IF(C2157=0,"",D2157/C2157)</f>
        <v>1</v>
      </c>
    </row>
    <row r="2158" customFormat="false" ht="15" hidden="false" customHeight="false" outlineLevel="0" collapsed="false">
      <c r="A2158" s="37" t="s">
        <v>828</v>
      </c>
      <c r="B2158" s="37" t="s">
        <v>272</v>
      </c>
      <c r="C2158" s="37" t="n">
        <v>22</v>
      </c>
      <c r="D2158" s="37" t="n">
        <v>22</v>
      </c>
      <c r="E2158" s="37" t="n">
        <v>0</v>
      </c>
      <c r="F2158" s="37" t="n">
        <v>2</v>
      </c>
      <c r="G2158" s="37" t="n">
        <v>0</v>
      </c>
      <c r="H2158" s="37" t="n">
        <v>1</v>
      </c>
      <c r="I2158" s="37" t="n">
        <v>3</v>
      </c>
      <c r="J2158" s="40" t="n">
        <f aca="false">IF(C2158=0,"",D2158/C2158)</f>
        <v>1</v>
      </c>
    </row>
    <row r="2159" customFormat="false" ht="15" hidden="false" customHeight="false" outlineLevel="0" collapsed="false">
      <c r="A2159" s="37" t="s">
        <v>828</v>
      </c>
      <c r="B2159" s="37" t="s">
        <v>273</v>
      </c>
      <c r="C2159" s="37" t="n">
        <v>22</v>
      </c>
      <c r="D2159" s="37" t="n">
        <v>21</v>
      </c>
      <c r="E2159" s="37" t="n">
        <v>0</v>
      </c>
      <c r="F2159" s="37" t="n">
        <v>1</v>
      </c>
      <c r="G2159" s="37" t="n">
        <v>0</v>
      </c>
      <c r="H2159" s="37" t="n">
        <v>2</v>
      </c>
      <c r="I2159" s="37" t="n">
        <v>0</v>
      </c>
      <c r="J2159" s="40" t="n">
        <f aca="false">IF(C2159=0,"",D2159/C2159)</f>
        <v>0.954545454545455</v>
      </c>
    </row>
    <row r="2160" customFormat="false" ht="15" hidden="false" customHeight="false" outlineLevel="0" collapsed="false">
      <c r="A2160" s="37" t="s">
        <v>828</v>
      </c>
      <c r="B2160" s="37" t="s">
        <v>274</v>
      </c>
      <c r="C2160" s="37" t="n">
        <v>22</v>
      </c>
      <c r="D2160" s="37" t="n">
        <v>22</v>
      </c>
      <c r="E2160" s="37" t="n">
        <v>0</v>
      </c>
      <c r="F2160" s="37" t="n">
        <v>1</v>
      </c>
      <c r="G2160" s="37" t="n">
        <v>0</v>
      </c>
      <c r="H2160" s="37" t="n">
        <v>2</v>
      </c>
      <c r="I2160" s="37" t="n">
        <v>1</v>
      </c>
      <c r="J2160" s="40" t="n">
        <f aca="false">IF(C2160=0,"",D2160/C2160)</f>
        <v>1</v>
      </c>
    </row>
    <row r="2161" customFormat="false" ht="15" hidden="false" customHeight="false" outlineLevel="0" collapsed="false">
      <c r="A2161" s="37" t="s">
        <v>828</v>
      </c>
      <c r="B2161" s="37" t="s">
        <v>275</v>
      </c>
      <c r="C2161" s="37" t="n">
        <v>22</v>
      </c>
      <c r="D2161" s="37" t="n">
        <v>22</v>
      </c>
      <c r="E2161" s="37" t="n">
        <v>0</v>
      </c>
      <c r="F2161" s="37" t="n">
        <v>1</v>
      </c>
      <c r="G2161" s="37" t="n">
        <v>0</v>
      </c>
      <c r="H2161" s="37" t="n">
        <v>0</v>
      </c>
      <c r="I2161" s="37" t="n">
        <v>2</v>
      </c>
      <c r="J2161" s="40" t="n">
        <f aca="false">IF(C2161=0,"",D2161/C2161)</f>
        <v>1</v>
      </c>
    </row>
    <row r="2162" customFormat="false" ht="15" hidden="false" customHeight="false" outlineLevel="0" collapsed="false">
      <c r="A2162" s="37" t="s">
        <v>828</v>
      </c>
      <c r="B2162" s="37" t="s">
        <v>276</v>
      </c>
      <c r="C2162" s="37" t="n">
        <v>22</v>
      </c>
      <c r="D2162" s="37" t="n">
        <v>22</v>
      </c>
      <c r="E2162" s="37" t="n">
        <v>2</v>
      </c>
      <c r="F2162" s="37" t="n">
        <v>1</v>
      </c>
      <c r="G2162" s="37" t="n">
        <v>1</v>
      </c>
      <c r="H2162" s="37" t="n">
        <v>0</v>
      </c>
      <c r="I2162" s="37" t="n">
        <v>8</v>
      </c>
      <c r="J2162" s="40" t="n">
        <f aca="false">IF(C2162=0,"",D2162/C2162)</f>
        <v>1</v>
      </c>
    </row>
    <row r="2163" customFormat="false" ht="15" hidden="false" customHeight="false" outlineLevel="0" collapsed="false">
      <c r="A2163" s="37" t="s">
        <v>828</v>
      </c>
      <c r="B2163" s="37" t="s">
        <v>277</v>
      </c>
      <c r="C2163" s="37" t="n">
        <v>22</v>
      </c>
      <c r="D2163" s="37" t="n">
        <v>21</v>
      </c>
      <c r="E2163" s="37" t="n">
        <v>0</v>
      </c>
      <c r="F2163" s="37" t="n">
        <v>0</v>
      </c>
      <c r="G2163" s="37" t="n">
        <v>0</v>
      </c>
      <c r="H2163" s="37" t="n">
        <v>3</v>
      </c>
      <c r="I2163" s="37" t="n">
        <v>0</v>
      </c>
      <c r="J2163" s="40" t="n">
        <f aca="false">IF(C2163=0,"",D2163/C2163)</f>
        <v>0.954545454545455</v>
      </c>
    </row>
    <row r="2164" customFormat="false" ht="15" hidden="false" customHeight="false" outlineLevel="0" collapsed="false">
      <c r="A2164" s="37" t="s">
        <v>828</v>
      </c>
      <c r="B2164" s="37" t="s">
        <v>278</v>
      </c>
      <c r="C2164" s="37" t="n">
        <v>22</v>
      </c>
      <c r="D2164" s="37" t="n">
        <v>20</v>
      </c>
      <c r="E2164" s="37" t="n">
        <v>1</v>
      </c>
      <c r="F2164" s="37" t="n">
        <v>3</v>
      </c>
      <c r="G2164" s="37" t="n">
        <v>1</v>
      </c>
      <c r="H2164" s="37" t="n">
        <v>0</v>
      </c>
      <c r="I2164" s="37" t="n">
        <v>2</v>
      </c>
      <c r="J2164" s="40" t="n">
        <f aca="false">IF(C2164=0,"",D2164/C2164)</f>
        <v>0.909090909090909</v>
      </c>
    </row>
    <row r="2165" customFormat="false" ht="15" hidden="false" customHeight="false" outlineLevel="0" collapsed="false">
      <c r="A2165" s="37" t="s">
        <v>828</v>
      </c>
      <c r="B2165" s="37" t="s">
        <v>279</v>
      </c>
      <c r="C2165" s="37" t="n">
        <v>22</v>
      </c>
      <c r="D2165" s="37" t="n">
        <v>20</v>
      </c>
      <c r="E2165" s="37" t="n">
        <v>1</v>
      </c>
      <c r="F2165" s="37" t="n">
        <v>1</v>
      </c>
      <c r="G2165" s="37" t="n">
        <v>0</v>
      </c>
      <c r="H2165" s="37" t="n">
        <v>2</v>
      </c>
      <c r="I2165" s="37" t="n">
        <v>0</v>
      </c>
      <c r="J2165" s="40" t="n">
        <f aca="false">IF(C2165=0,"",D2165/C2165)</f>
        <v>0.909090909090909</v>
      </c>
    </row>
    <row r="2166" customFormat="false" ht="15" hidden="false" customHeight="false" outlineLevel="0" collapsed="false">
      <c r="A2166" s="37" t="s">
        <v>828</v>
      </c>
      <c r="B2166" s="37" t="s">
        <v>280</v>
      </c>
      <c r="C2166" s="37" t="n">
        <v>22</v>
      </c>
      <c r="D2166" s="37" t="n">
        <v>21</v>
      </c>
      <c r="E2166" s="37" t="n">
        <v>0</v>
      </c>
      <c r="F2166" s="37" t="n">
        <v>1</v>
      </c>
      <c r="G2166" s="37" t="n">
        <v>0</v>
      </c>
      <c r="H2166" s="37" t="n">
        <v>3</v>
      </c>
      <c r="I2166" s="37" t="n">
        <v>1</v>
      </c>
      <c r="J2166" s="40" t="n">
        <f aca="false">IF(C2166=0,"",D2166/C2166)</f>
        <v>0.954545454545455</v>
      </c>
    </row>
    <row r="2167" customFormat="false" ht="15" hidden="false" customHeight="false" outlineLevel="0" collapsed="false">
      <c r="A2167" s="37" t="s">
        <v>828</v>
      </c>
      <c r="B2167" s="37" t="s">
        <v>281</v>
      </c>
      <c r="C2167" s="37" t="n">
        <v>22</v>
      </c>
      <c r="D2167" s="37" t="n">
        <v>21</v>
      </c>
      <c r="E2167" s="37" t="n">
        <v>1</v>
      </c>
      <c r="F2167" s="37" t="n">
        <v>2</v>
      </c>
      <c r="G2167" s="37" t="n">
        <v>0</v>
      </c>
      <c r="H2167" s="37" t="n">
        <v>1</v>
      </c>
      <c r="I2167" s="37" t="n">
        <v>1</v>
      </c>
      <c r="J2167" s="40" t="n">
        <f aca="false">IF(C2167=0,"",D2167/C2167)</f>
        <v>0.954545454545455</v>
      </c>
    </row>
    <row r="2168" customFormat="false" ht="15" hidden="false" customHeight="false" outlineLevel="0" collapsed="false">
      <c r="A2168" s="37" t="s">
        <v>830</v>
      </c>
      <c r="B2168" s="37" t="s">
        <v>270</v>
      </c>
      <c r="C2168" s="37" t="n">
        <v>22</v>
      </c>
      <c r="D2168" s="37" t="n">
        <v>20</v>
      </c>
      <c r="E2168" s="37" t="n">
        <v>0</v>
      </c>
      <c r="F2168" s="37" t="n">
        <v>0</v>
      </c>
      <c r="G2168" s="37" t="n">
        <v>0</v>
      </c>
      <c r="H2168" s="37" t="n">
        <v>0</v>
      </c>
      <c r="I2168" s="37" t="n">
        <v>2</v>
      </c>
      <c r="J2168" s="40" t="n">
        <f aca="false">IF(C2168=0,"",D2168/C2168)</f>
        <v>0.909090909090909</v>
      </c>
    </row>
    <row r="2169" customFormat="false" ht="15" hidden="false" customHeight="false" outlineLevel="0" collapsed="false">
      <c r="A2169" s="37" t="s">
        <v>830</v>
      </c>
      <c r="B2169" s="37" t="s">
        <v>271</v>
      </c>
      <c r="C2169" s="37" t="n">
        <v>22</v>
      </c>
      <c r="D2169" s="37" t="n">
        <v>19</v>
      </c>
      <c r="E2169" s="37" t="n">
        <v>0</v>
      </c>
      <c r="F2169" s="37" t="n">
        <v>0</v>
      </c>
      <c r="G2169" s="37" t="n">
        <v>0</v>
      </c>
      <c r="H2169" s="37" t="n">
        <v>0</v>
      </c>
      <c r="I2169" s="37" t="n">
        <v>2</v>
      </c>
      <c r="J2169" s="40" t="n">
        <f aca="false">IF(C2169=0,"",D2169/C2169)</f>
        <v>0.863636363636364</v>
      </c>
    </row>
    <row r="2170" customFormat="false" ht="15" hidden="false" customHeight="false" outlineLevel="0" collapsed="false">
      <c r="A2170" s="37" t="s">
        <v>830</v>
      </c>
      <c r="B2170" s="37" t="s">
        <v>272</v>
      </c>
      <c r="C2170" s="37" t="n">
        <v>22</v>
      </c>
      <c r="D2170" s="37" t="n">
        <v>20</v>
      </c>
      <c r="E2170" s="37" t="n">
        <v>1</v>
      </c>
      <c r="F2170" s="37" t="n">
        <v>1</v>
      </c>
      <c r="G2170" s="37" t="n">
        <v>0</v>
      </c>
      <c r="H2170" s="37" t="n">
        <v>2</v>
      </c>
      <c r="I2170" s="37" t="n">
        <v>0</v>
      </c>
      <c r="J2170" s="40" t="n">
        <f aca="false">IF(C2170=0,"",D2170/C2170)</f>
        <v>0.909090909090909</v>
      </c>
    </row>
    <row r="2171" customFormat="false" ht="15" hidden="false" customHeight="false" outlineLevel="0" collapsed="false">
      <c r="A2171" s="37" t="s">
        <v>830</v>
      </c>
      <c r="B2171" s="37" t="s">
        <v>273</v>
      </c>
      <c r="C2171" s="37" t="n">
        <v>22</v>
      </c>
      <c r="D2171" s="37" t="n">
        <v>21</v>
      </c>
      <c r="E2171" s="37" t="n">
        <v>1</v>
      </c>
      <c r="F2171" s="37" t="n">
        <v>1</v>
      </c>
      <c r="G2171" s="37" t="n">
        <v>0</v>
      </c>
      <c r="H2171" s="37" t="n">
        <v>2</v>
      </c>
      <c r="I2171" s="37" t="n">
        <v>3</v>
      </c>
      <c r="J2171" s="40" t="n">
        <f aca="false">IF(C2171=0,"",D2171/C2171)</f>
        <v>0.954545454545455</v>
      </c>
    </row>
    <row r="2172" customFormat="false" ht="15" hidden="false" customHeight="false" outlineLevel="0" collapsed="false">
      <c r="A2172" s="37" t="s">
        <v>830</v>
      </c>
      <c r="B2172" s="37" t="s">
        <v>274</v>
      </c>
      <c r="C2172" s="37" t="n">
        <v>22</v>
      </c>
      <c r="D2172" s="37" t="n">
        <v>22</v>
      </c>
      <c r="E2172" s="37" t="n">
        <v>0</v>
      </c>
      <c r="F2172" s="37" t="n">
        <v>1</v>
      </c>
      <c r="G2172" s="37" t="n">
        <v>0</v>
      </c>
      <c r="H2172" s="37" t="n">
        <v>1</v>
      </c>
      <c r="I2172" s="37" t="n">
        <v>0</v>
      </c>
      <c r="J2172" s="40" t="n">
        <f aca="false">IF(C2172=0,"",D2172/C2172)</f>
        <v>1</v>
      </c>
    </row>
    <row r="2173" customFormat="false" ht="15" hidden="false" customHeight="false" outlineLevel="0" collapsed="false">
      <c r="A2173" s="37" t="s">
        <v>830</v>
      </c>
      <c r="B2173" s="37" t="s">
        <v>275</v>
      </c>
      <c r="C2173" s="37" t="n">
        <v>22</v>
      </c>
      <c r="D2173" s="37" t="n">
        <v>18</v>
      </c>
      <c r="E2173" s="37" t="n">
        <v>0</v>
      </c>
      <c r="F2173" s="37" t="n">
        <v>0</v>
      </c>
      <c r="G2173" s="37" t="n">
        <v>0</v>
      </c>
      <c r="H2173" s="37" t="n">
        <v>0</v>
      </c>
      <c r="I2173" s="37" t="n">
        <v>0</v>
      </c>
      <c r="J2173" s="40" t="n">
        <f aca="false">IF(C2173=0,"",D2173/C2173)</f>
        <v>0.818181818181818</v>
      </c>
    </row>
    <row r="2174" customFormat="false" ht="15" hidden="false" customHeight="false" outlineLevel="0" collapsed="false">
      <c r="A2174" s="37" t="s">
        <v>830</v>
      </c>
      <c r="B2174" s="37" t="s">
        <v>276</v>
      </c>
      <c r="C2174" s="37" t="n">
        <v>22</v>
      </c>
      <c r="D2174" s="37" t="n">
        <v>22</v>
      </c>
      <c r="E2174" s="37" t="n">
        <v>0</v>
      </c>
      <c r="F2174" s="37" t="n">
        <v>2</v>
      </c>
      <c r="G2174" s="37" t="n">
        <v>0</v>
      </c>
      <c r="H2174" s="37" t="n">
        <v>1</v>
      </c>
      <c r="I2174" s="37" t="n">
        <v>1</v>
      </c>
      <c r="J2174" s="40" t="n">
        <f aca="false">IF(C2174=0,"",D2174/C2174)</f>
        <v>1</v>
      </c>
    </row>
    <row r="2175" customFormat="false" ht="15" hidden="false" customHeight="false" outlineLevel="0" collapsed="false">
      <c r="A2175" s="37" t="s">
        <v>830</v>
      </c>
      <c r="B2175" s="37" t="s">
        <v>277</v>
      </c>
      <c r="C2175" s="37" t="n">
        <v>22</v>
      </c>
      <c r="D2175" s="37" t="n">
        <v>22</v>
      </c>
      <c r="E2175" s="37" t="n">
        <v>0</v>
      </c>
      <c r="F2175" s="37" t="n">
        <v>0</v>
      </c>
      <c r="G2175" s="37" t="n">
        <v>0</v>
      </c>
      <c r="H2175" s="37" t="n">
        <v>2</v>
      </c>
      <c r="I2175" s="37" t="n">
        <v>3</v>
      </c>
      <c r="J2175" s="40" t="n">
        <f aca="false">IF(C2175=0,"",D2175/C2175)</f>
        <v>1</v>
      </c>
    </row>
    <row r="2176" customFormat="false" ht="15" hidden="false" customHeight="false" outlineLevel="0" collapsed="false">
      <c r="A2176" s="37" t="s">
        <v>830</v>
      </c>
      <c r="B2176" s="37" t="s">
        <v>278</v>
      </c>
      <c r="C2176" s="37" t="n">
        <v>22</v>
      </c>
      <c r="D2176" s="37" t="n">
        <v>20</v>
      </c>
      <c r="E2176" s="37" t="n">
        <v>0</v>
      </c>
      <c r="F2176" s="37" t="n">
        <v>1</v>
      </c>
      <c r="G2176" s="37" t="n">
        <v>0</v>
      </c>
      <c r="H2176" s="37" t="n">
        <v>0</v>
      </c>
      <c r="I2176" s="37" t="n">
        <v>0</v>
      </c>
      <c r="J2176" s="40" t="n">
        <f aca="false">IF(C2176=0,"",D2176/C2176)</f>
        <v>0.909090909090909</v>
      </c>
    </row>
    <row r="2177" customFormat="false" ht="15" hidden="false" customHeight="false" outlineLevel="0" collapsed="false">
      <c r="A2177" s="37" t="s">
        <v>830</v>
      </c>
      <c r="B2177" s="37" t="s">
        <v>279</v>
      </c>
      <c r="C2177" s="37" t="n">
        <v>22</v>
      </c>
      <c r="D2177" s="37" t="n">
        <v>20</v>
      </c>
      <c r="E2177" s="37" t="n">
        <v>0</v>
      </c>
      <c r="F2177" s="37" t="n">
        <v>1</v>
      </c>
      <c r="G2177" s="37" t="n">
        <v>0</v>
      </c>
      <c r="H2177" s="37" t="n">
        <v>0</v>
      </c>
      <c r="I2177" s="37" t="n">
        <v>9</v>
      </c>
      <c r="J2177" s="40" t="n">
        <f aca="false">IF(C2177=0,"",D2177/C2177)</f>
        <v>0.909090909090909</v>
      </c>
    </row>
    <row r="2178" customFormat="false" ht="15" hidden="false" customHeight="false" outlineLevel="0" collapsed="false">
      <c r="A2178" s="37" t="s">
        <v>830</v>
      </c>
      <c r="B2178" s="37" t="s">
        <v>280</v>
      </c>
      <c r="C2178" s="37" t="n">
        <v>22</v>
      </c>
      <c r="D2178" s="37" t="n">
        <v>19</v>
      </c>
      <c r="E2178" s="37" t="n">
        <v>0</v>
      </c>
      <c r="F2178" s="37" t="n">
        <v>0</v>
      </c>
      <c r="G2178" s="37" t="n">
        <v>0</v>
      </c>
      <c r="H2178" s="37" t="n">
        <v>4</v>
      </c>
      <c r="I2178" s="37" t="n">
        <v>2</v>
      </c>
      <c r="J2178" s="40" t="n">
        <f aca="false">IF(C2178=0,"",D2178/C2178)</f>
        <v>0.863636363636364</v>
      </c>
    </row>
    <row r="2179" customFormat="false" ht="15" hidden="false" customHeight="false" outlineLevel="0" collapsed="false">
      <c r="A2179" s="37" t="s">
        <v>830</v>
      </c>
      <c r="B2179" s="37" t="s">
        <v>281</v>
      </c>
      <c r="C2179" s="37" t="n">
        <v>22</v>
      </c>
      <c r="D2179" s="37" t="n">
        <v>22</v>
      </c>
      <c r="E2179" s="37" t="n">
        <v>0</v>
      </c>
      <c r="F2179" s="37" t="n">
        <v>0</v>
      </c>
      <c r="G2179" s="37" t="n">
        <v>0</v>
      </c>
      <c r="H2179" s="37" t="n">
        <v>1</v>
      </c>
      <c r="I2179" s="37" t="n">
        <v>0</v>
      </c>
      <c r="J2179" s="40" t="n">
        <f aca="false">IF(C2179=0,"",D2179/C2179)</f>
        <v>1</v>
      </c>
    </row>
    <row r="2180" customFormat="false" ht="15" hidden="false" customHeight="false" outlineLevel="0" collapsed="false">
      <c r="A2180" s="37" t="s">
        <v>831</v>
      </c>
      <c r="B2180" s="37" t="s">
        <v>270</v>
      </c>
      <c r="C2180" s="37" t="n">
        <v>22</v>
      </c>
      <c r="D2180" s="37" t="n">
        <v>22</v>
      </c>
      <c r="E2180" s="37" t="n">
        <v>1</v>
      </c>
      <c r="F2180" s="37" t="n">
        <v>0</v>
      </c>
      <c r="G2180" s="37" t="n">
        <v>0</v>
      </c>
      <c r="H2180" s="37" t="n">
        <v>0</v>
      </c>
      <c r="I2180" s="37" t="n">
        <v>3</v>
      </c>
      <c r="J2180" s="40" t="n">
        <f aca="false">IF(C2180=0,"",D2180/C2180)</f>
        <v>1</v>
      </c>
    </row>
    <row r="2181" customFormat="false" ht="15" hidden="false" customHeight="false" outlineLevel="0" collapsed="false">
      <c r="A2181" s="37" t="s">
        <v>831</v>
      </c>
      <c r="B2181" s="37" t="s">
        <v>271</v>
      </c>
      <c r="C2181" s="37" t="n">
        <v>22</v>
      </c>
      <c r="D2181" s="37" t="n">
        <v>20</v>
      </c>
      <c r="E2181" s="37" t="n">
        <v>0</v>
      </c>
      <c r="F2181" s="37" t="n">
        <v>0</v>
      </c>
      <c r="G2181" s="37" t="n">
        <v>0</v>
      </c>
      <c r="H2181" s="37" t="n">
        <v>1</v>
      </c>
      <c r="I2181" s="37" t="n">
        <v>12</v>
      </c>
      <c r="J2181" s="40" t="n">
        <f aca="false">IF(C2181=0,"",D2181/C2181)</f>
        <v>0.909090909090909</v>
      </c>
    </row>
    <row r="2182" customFormat="false" ht="15" hidden="false" customHeight="false" outlineLevel="0" collapsed="false">
      <c r="A2182" s="37" t="s">
        <v>831</v>
      </c>
      <c r="B2182" s="37" t="s">
        <v>272</v>
      </c>
      <c r="C2182" s="37" t="n">
        <v>22</v>
      </c>
      <c r="D2182" s="37" t="n">
        <v>21</v>
      </c>
      <c r="E2182" s="37" t="n">
        <v>2</v>
      </c>
      <c r="F2182" s="37" t="n">
        <v>1</v>
      </c>
      <c r="G2182" s="37" t="n">
        <v>0</v>
      </c>
      <c r="H2182" s="37" t="n">
        <v>2</v>
      </c>
      <c r="I2182" s="37" t="n">
        <v>0</v>
      </c>
      <c r="J2182" s="40" t="n">
        <f aca="false">IF(C2182=0,"",D2182/C2182)</f>
        <v>0.954545454545455</v>
      </c>
    </row>
    <row r="2183" customFormat="false" ht="15" hidden="false" customHeight="false" outlineLevel="0" collapsed="false">
      <c r="A2183" s="37" t="s">
        <v>831</v>
      </c>
      <c r="B2183" s="37" t="s">
        <v>273</v>
      </c>
      <c r="C2183" s="37" t="n">
        <v>22</v>
      </c>
      <c r="D2183" s="37" t="n">
        <v>20</v>
      </c>
      <c r="E2183" s="37" t="n">
        <v>0</v>
      </c>
      <c r="F2183" s="37" t="n">
        <v>1</v>
      </c>
      <c r="G2183" s="37" t="n">
        <v>0</v>
      </c>
      <c r="H2183" s="37" t="n">
        <v>4</v>
      </c>
      <c r="I2183" s="37" t="n">
        <v>0</v>
      </c>
      <c r="J2183" s="40" t="n">
        <f aca="false">IF(C2183=0,"",D2183/C2183)</f>
        <v>0.909090909090909</v>
      </c>
    </row>
    <row r="2184" customFormat="false" ht="15" hidden="false" customHeight="false" outlineLevel="0" collapsed="false">
      <c r="A2184" s="37" t="s">
        <v>831</v>
      </c>
      <c r="B2184" s="37" t="s">
        <v>274</v>
      </c>
      <c r="C2184" s="37" t="n">
        <v>22</v>
      </c>
      <c r="D2184" s="37" t="n">
        <v>21</v>
      </c>
      <c r="E2184" s="37" t="n">
        <v>0</v>
      </c>
      <c r="F2184" s="37" t="n">
        <v>0</v>
      </c>
      <c r="G2184" s="37" t="n">
        <v>0</v>
      </c>
      <c r="H2184" s="37" t="n">
        <v>0</v>
      </c>
      <c r="I2184" s="37" t="n">
        <v>0</v>
      </c>
      <c r="J2184" s="40" t="n">
        <f aca="false">IF(C2184=0,"",D2184/C2184)</f>
        <v>0.954545454545455</v>
      </c>
    </row>
    <row r="2185" customFormat="false" ht="15" hidden="false" customHeight="false" outlineLevel="0" collapsed="false">
      <c r="A2185" s="37" t="s">
        <v>831</v>
      </c>
      <c r="B2185" s="37" t="s">
        <v>275</v>
      </c>
      <c r="C2185" s="37" t="n">
        <v>22</v>
      </c>
      <c r="D2185" s="37" t="n">
        <v>21</v>
      </c>
      <c r="E2185" s="37" t="n">
        <v>0</v>
      </c>
      <c r="F2185" s="37" t="n">
        <v>1</v>
      </c>
      <c r="G2185" s="37" t="n">
        <v>1</v>
      </c>
      <c r="H2185" s="37" t="n">
        <v>0</v>
      </c>
      <c r="I2185" s="37" t="n">
        <v>0</v>
      </c>
      <c r="J2185" s="40" t="n">
        <f aca="false">IF(C2185=0,"",D2185/C2185)</f>
        <v>0.954545454545455</v>
      </c>
    </row>
    <row r="2186" customFormat="false" ht="15" hidden="false" customHeight="false" outlineLevel="0" collapsed="false">
      <c r="A2186" s="37" t="s">
        <v>831</v>
      </c>
      <c r="B2186" s="37" t="s">
        <v>276</v>
      </c>
      <c r="C2186" s="37" t="n">
        <v>22</v>
      </c>
      <c r="D2186" s="37" t="n">
        <v>22</v>
      </c>
      <c r="E2186" s="37" t="n">
        <v>0</v>
      </c>
      <c r="F2186" s="37" t="n">
        <v>1</v>
      </c>
      <c r="G2186" s="37" t="n">
        <v>0</v>
      </c>
      <c r="H2186" s="37" t="n">
        <v>0</v>
      </c>
      <c r="I2186" s="37" t="n">
        <v>1</v>
      </c>
      <c r="J2186" s="40" t="n">
        <f aca="false">IF(C2186=0,"",D2186/C2186)</f>
        <v>1</v>
      </c>
    </row>
    <row r="2187" customFormat="false" ht="15" hidden="false" customHeight="false" outlineLevel="0" collapsed="false">
      <c r="A2187" s="37" t="s">
        <v>831</v>
      </c>
      <c r="B2187" s="37" t="s">
        <v>277</v>
      </c>
      <c r="C2187" s="37" t="n">
        <v>22</v>
      </c>
      <c r="D2187" s="37" t="n">
        <v>22</v>
      </c>
      <c r="E2187" s="37" t="n">
        <v>1</v>
      </c>
      <c r="F2187" s="37" t="n">
        <v>0</v>
      </c>
      <c r="G2187" s="37" t="n">
        <v>0</v>
      </c>
      <c r="H2187" s="37" t="n">
        <v>2</v>
      </c>
      <c r="I2187" s="37" t="n">
        <v>6</v>
      </c>
      <c r="J2187" s="40" t="n">
        <f aca="false">IF(C2187=0,"",D2187/C2187)</f>
        <v>1</v>
      </c>
    </row>
    <row r="2188" customFormat="false" ht="15" hidden="false" customHeight="false" outlineLevel="0" collapsed="false">
      <c r="A2188" s="37" t="s">
        <v>831</v>
      </c>
      <c r="B2188" s="37" t="s">
        <v>278</v>
      </c>
      <c r="C2188" s="37" t="n">
        <v>22</v>
      </c>
      <c r="D2188" s="37" t="n">
        <v>20</v>
      </c>
      <c r="E2188" s="37" t="n">
        <v>0</v>
      </c>
      <c r="F2188" s="37" t="n">
        <v>0</v>
      </c>
      <c r="G2188" s="37" t="n">
        <v>2</v>
      </c>
      <c r="H2188" s="37" t="n">
        <v>0</v>
      </c>
      <c r="I2188" s="37" t="n">
        <v>2</v>
      </c>
      <c r="J2188" s="40" t="n">
        <f aca="false">IF(C2188=0,"",D2188/C2188)</f>
        <v>0.909090909090909</v>
      </c>
    </row>
    <row r="2189" customFormat="false" ht="15" hidden="false" customHeight="false" outlineLevel="0" collapsed="false">
      <c r="A2189" s="37" t="s">
        <v>831</v>
      </c>
      <c r="B2189" s="37" t="s">
        <v>279</v>
      </c>
      <c r="C2189" s="37" t="n">
        <v>22</v>
      </c>
      <c r="D2189" s="37" t="n">
        <v>21</v>
      </c>
      <c r="E2189" s="37" t="n">
        <v>1</v>
      </c>
      <c r="F2189" s="37" t="n">
        <v>1</v>
      </c>
      <c r="G2189" s="37" t="n">
        <v>0</v>
      </c>
      <c r="H2189" s="37" t="n">
        <v>2</v>
      </c>
      <c r="I2189" s="37" t="n">
        <v>2</v>
      </c>
      <c r="J2189" s="40" t="n">
        <f aca="false">IF(C2189=0,"",D2189/C2189)</f>
        <v>0.954545454545455</v>
      </c>
    </row>
    <row r="2190" customFormat="false" ht="15" hidden="false" customHeight="false" outlineLevel="0" collapsed="false">
      <c r="A2190" s="37" t="s">
        <v>831</v>
      </c>
      <c r="B2190" s="37" t="s">
        <v>280</v>
      </c>
      <c r="C2190" s="37" t="n">
        <v>22</v>
      </c>
      <c r="D2190" s="37" t="n">
        <v>21</v>
      </c>
      <c r="E2190" s="37" t="n">
        <v>0</v>
      </c>
      <c r="F2190" s="37" t="n">
        <v>1</v>
      </c>
      <c r="G2190" s="37" t="n">
        <v>0</v>
      </c>
      <c r="H2190" s="37" t="n">
        <v>3</v>
      </c>
      <c r="I2190" s="37" t="n">
        <v>0</v>
      </c>
      <c r="J2190" s="40" t="n">
        <f aca="false">IF(C2190=0,"",D2190/C2190)</f>
        <v>0.954545454545455</v>
      </c>
    </row>
    <row r="2191" customFormat="false" ht="15" hidden="false" customHeight="false" outlineLevel="0" collapsed="false">
      <c r="A2191" s="37" t="s">
        <v>831</v>
      </c>
      <c r="B2191" s="37" t="s">
        <v>281</v>
      </c>
      <c r="C2191" s="37" t="n">
        <v>22</v>
      </c>
      <c r="D2191" s="37" t="n">
        <v>21</v>
      </c>
      <c r="E2191" s="37" t="n">
        <v>0</v>
      </c>
      <c r="F2191" s="37" t="n">
        <v>1</v>
      </c>
      <c r="G2191" s="37" t="n">
        <v>0</v>
      </c>
      <c r="H2191" s="37" t="n">
        <v>0</v>
      </c>
      <c r="I2191" s="37" t="n">
        <v>3</v>
      </c>
      <c r="J2191" s="40" t="n">
        <f aca="false">IF(C2191=0,"",D2191/C2191)</f>
        <v>0.954545454545455</v>
      </c>
    </row>
    <row r="2192" customFormat="false" ht="15" hidden="false" customHeight="false" outlineLevel="0" collapsed="false">
      <c r="A2192" s="37" t="s">
        <v>607</v>
      </c>
      <c r="B2192" s="37" t="s">
        <v>280</v>
      </c>
      <c r="C2192" s="37" t="n">
        <v>22</v>
      </c>
      <c r="D2192" s="37" t="n">
        <v>22</v>
      </c>
      <c r="E2192" s="37" t="n">
        <v>0</v>
      </c>
      <c r="F2192" s="37" t="n">
        <v>0</v>
      </c>
      <c r="G2192" s="37" t="n">
        <v>1</v>
      </c>
      <c r="H2192" s="37" t="n">
        <v>1</v>
      </c>
      <c r="I2192" s="37" t="n">
        <v>1</v>
      </c>
      <c r="J2192" s="40" t="n">
        <f aca="false">IF(C2192=0,"",D2192/C2192)</f>
        <v>1</v>
      </c>
    </row>
    <row r="2193" customFormat="false" ht="15" hidden="false" customHeight="false" outlineLevel="0" collapsed="false">
      <c r="A2193" s="37" t="s">
        <v>607</v>
      </c>
      <c r="B2193" s="37" t="s">
        <v>281</v>
      </c>
      <c r="C2193" s="37" t="n">
        <v>22</v>
      </c>
      <c r="D2193" s="37" t="n">
        <v>20</v>
      </c>
      <c r="E2193" s="37" t="n">
        <v>0</v>
      </c>
      <c r="F2193" s="37" t="n">
        <v>3</v>
      </c>
      <c r="G2193" s="37" t="n">
        <v>0</v>
      </c>
      <c r="H2193" s="37" t="n">
        <v>1</v>
      </c>
      <c r="I2193" s="37" t="n">
        <v>1</v>
      </c>
      <c r="J2193" s="40" t="n">
        <f aca="false">IF(C2193=0,"",D2193/C2193)</f>
        <v>0.909090909090909</v>
      </c>
    </row>
    <row r="2194" customFormat="false" ht="15" hidden="false" customHeight="false" outlineLevel="0" collapsed="false">
      <c r="A2194" s="37" t="s">
        <v>834</v>
      </c>
      <c r="B2194" s="37" t="s">
        <v>270</v>
      </c>
      <c r="C2194" s="37" t="n">
        <v>22</v>
      </c>
      <c r="D2194" s="37" t="n">
        <v>22</v>
      </c>
      <c r="E2194" s="37" t="n">
        <v>0</v>
      </c>
      <c r="F2194" s="37" t="n">
        <v>0</v>
      </c>
      <c r="G2194" s="37" t="n">
        <v>0</v>
      </c>
      <c r="H2194" s="37" t="n">
        <v>1</v>
      </c>
      <c r="I2194" s="37" t="n">
        <v>19</v>
      </c>
      <c r="J2194" s="40" t="n">
        <f aca="false">IF(C2194=0,"",D2194/C2194)</f>
        <v>1</v>
      </c>
    </row>
    <row r="2195" customFormat="false" ht="15" hidden="false" customHeight="false" outlineLevel="0" collapsed="false">
      <c r="A2195" s="37" t="s">
        <v>834</v>
      </c>
      <c r="B2195" s="37" t="s">
        <v>271</v>
      </c>
      <c r="C2195" s="37" t="n">
        <v>22</v>
      </c>
      <c r="D2195" s="37" t="n">
        <v>22</v>
      </c>
      <c r="E2195" s="37" t="n">
        <v>0</v>
      </c>
      <c r="F2195" s="37" t="n">
        <v>2</v>
      </c>
      <c r="G2195" s="37" t="n">
        <v>1</v>
      </c>
      <c r="H2195" s="37" t="n">
        <v>3</v>
      </c>
      <c r="I2195" s="37" t="n">
        <v>7</v>
      </c>
      <c r="J2195" s="40" t="n">
        <f aca="false">IF(C2195=0,"",D2195/C2195)</f>
        <v>1</v>
      </c>
    </row>
    <row r="2196" customFormat="false" ht="15" hidden="false" customHeight="false" outlineLevel="0" collapsed="false">
      <c r="A2196" s="37" t="s">
        <v>834</v>
      </c>
      <c r="B2196" s="37" t="s">
        <v>272</v>
      </c>
      <c r="C2196" s="37" t="n">
        <v>22</v>
      </c>
      <c r="D2196" s="37" t="n">
        <v>19</v>
      </c>
      <c r="E2196" s="37" t="n">
        <v>0</v>
      </c>
      <c r="F2196" s="37" t="n">
        <v>1</v>
      </c>
      <c r="G2196" s="37" t="n">
        <v>0</v>
      </c>
      <c r="H2196" s="37" t="n">
        <v>0</v>
      </c>
      <c r="I2196" s="37" t="n">
        <v>17</v>
      </c>
      <c r="J2196" s="40" t="n">
        <f aca="false">IF(C2196=0,"",D2196/C2196)</f>
        <v>0.863636363636364</v>
      </c>
    </row>
    <row r="2197" customFormat="false" ht="15" hidden="false" customHeight="false" outlineLevel="0" collapsed="false">
      <c r="A2197" s="37" t="s">
        <v>834</v>
      </c>
      <c r="B2197" s="37" t="s">
        <v>273</v>
      </c>
      <c r="C2197" s="37" t="n">
        <v>22</v>
      </c>
      <c r="D2197" s="37" t="n">
        <v>19</v>
      </c>
      <c r="E2197" s="37" t="n">
        <v>1</v>
      </c>
      <c r="F2197" s="37" t="n">
        <v>1</v>
      </c>
      <c r="G2197" s="37" t="n">
        <v>1</v>
      </c>
      <c r="H2197" s="37" t="n">
        <v>0</v>
      </c>
      <c r="I2197" s="37" t="n">
        <v>3</v>
      </c>
      <c r="J2197" s="40" t="n">
        <f aca="false">IF(C2197=0,"",D2197/C2197)</f>
        <v>0.863636363636364</v>
      </c>
    </row>
    <row r="2198" customFormat="false" ht="15" hidden="false" customHeight="false" outlineLevel="0" collapsed="false">
      <c r="A2198" s="37" t="s">
        <v>834</v>
      </c>
      <c r="B2198" s="37" t="s">
        <v>274</v>
      </c>
      <c r="C2198" s="37" t="n">
        <v>22</v>
      </c>
      <c r="D2198" s="37" t="n">
        <v>20</v>
      </c>
      <c r="E2198" s="37" t="n">
        <v>0</v>
      </c>
      <c r="F2198" s="37" t="n">
        <v>0</v>
      </c>
      <c r="G2198" s="37" t="n">
        <v>1</v>
      </c>
      <c r="H2198" s="37" t="n">
        <v>1</v>
      </c>
      <c r="I2198" s="37" t="n">
        <v>29</v>
      </c>
      <c r="J2198" s="40" t="n">
        <f aca="false">IF(C2198=0,"",D2198/C2198)</f>
        <v>0.909090909090909</v>
      </c>
    </row>
    <row r="2199" customFormat="false" ht="15" hidden="false" customHeight="false" outlineLevel="0" collapsed="false">
      <c r="A2199" s="37" t="s">
        <v>834</v>
      </c>
      <c r="B2199" s="37" t="s">
        <v>275</v>
      </c>
      <c r="C2199" s="37" t="n">
        <v>22</v>
      </c>
      <c r="D2199" s="37" t="n">
        <v>22</v>
      </c>
      <c r="E2199" s="37" t="n">
        <v>1</v>
      </c>
      <c r="F2199" s="37" t="n">
        <v>2</v>
      </c>
      <c r="G2199" s="37" t="n">
        <v>0</v>
      </c>
      <c r="H2199" s="37" t="n">
        <v>1</v>
      </c>
      <c r="I2199" s="37" t="n">
        <v>7</v>
      </c>
      <c r="J2199" s="40" t="n">
        <f aca="false">IF(C2199=0,"",D2199/C2199)</f>
        <v>1</v>
      </c>
    </row>
    <row r="2200" customFormat="false" ht="15" hidden="false" customHeight="false" outlineLevel="0" collapsed="false">
      <c r="A2200" s="37" t="s">
        <v>834</v>
      </c>
      <c r="B2200" s="37" t="s">
        <v>276</v>
      </c>
      <c r="C2200" s="37" t="n">
        <v>22</v>
      </c>
      <c r="D2200" s="37" t="n">
        <v>21</v>
      </c>
      <c r="E2200" s="37" t="n">
        <v>1</v>
      </c>
      <c r="F2200" s="37" t="n">
        <v>1</v>
      </c>
      <c r="G2200" s="37" t="n">
        <v>1</v>
      </c>
      <c r="H2200" s="37" t="n">
        <v>3</v>
      </c>
      <c r="I2200" s="37" t="n">
        <v>17</v>
      </c>
      <c r="J2200" s="40" t="n">
        <f aca="false">IF(C2200=0,"",D2200/C2200)</f>
        <v>0.954545454545455</v>
      </c>
    </row>
    <row r="2201" customFormat="false" ht="15" hidden="false" customHeight="false" outlineLevel="0" collapsed="false">
      <c r="A2201" s="37" t="s">
        <v>834</v>
      </c>
      <c r="B2201" s="37" t="s">
        <v>277</v>
      </c>
      <c r="C2201" s="37" t="n">
        <v>22</v>
      </c>
      <c r="D2201" s="37" t="n">
        <v>20</v>
      </c>
      <c r="E2201" s="37" t="n">
        <v>2</v>
      </c>
      <c r="F2201" s="37" t="n">
        <v>1</v>
      </c>
      <c r="G2201" s="37" t="n">
        <v>0</v>
      </c>
      <c r="H2201" s="37" t="n">
        <v>0</v>
      </c>
      <c r="I2201" s="37" t="n">
        <v>0</v>
      </c>
      <c r="J2201" s="40" t="n">
        <f aca="false">IF(C2201=0,"",D2201/C2201)</f>
        <v>0.909090909090909</v>
      </c>
    </row>
    <row r="2202" customFormat="false" ht="15" hidden="false" customHeight="false" outlineLevel="0" collapsed="false">
      <c r="A2202" s="37" t="s">
        <v>834</v>
      </c>
      <c r="B2202" s="37" t="s">
        <v>278</v>
      </c>
      <c r="C2202" s="37" t="n">
        <v>22</v>
      </c>
      <c r="D2202" s="37" t="n">
        <v>19</v>
      </c>
      <c r="E2202" s="37" t="n">
        <v>0</v>
      </c>
      <c r="F2202" s="37" t="n">
        <v>2</v>
      </c>
      <c r="G2202" s="37" t="n">
        <v>0</v>
      </c>
      <c r="H2202" s="37" t="n">
        <v>0</v>
      </c>
      <c r="I2202" s="37" t="n">
        <v>11</v>
      </c>
      <c r="J2202" s="40" t="n">
        <f aca="false">IF(C2202=0,"",D2202/C2202)</f>
        <v>0.863636363636364</v>
      </c>
    </row>
    <row r="2203" customFormat="false" ht="15" hidden="false" customHeight="false" outlineLevel="0" collapsed="false">
      <c r="A2203" s="37" t="s">
        <v>834</v>
      </c>
      <c r="B2203" s="37" t="s">
        <v>279</v>
      </c>
      <c r="C2203" s="37" t="n">
        <v>22</v>
      </c>
      <c r="D2203" s="37" t="n">
        <v>21</v>
      </c>
      <c r="E2203" s="37" t="n">
        <v>1</v>
      </c>
      <c r="F2203" s="37" t="n">
        <v>0</v>
      </c>
      <c r="G2203" s="37" t="n">
        <v>0</v>
      </c>
      <c r="H2203" s="37" t="n">
        <v>3</v>
      </c>
      <c r="I2203" s="37" t="n">
        <v>13</v>
      </c>
      <c r="J2203" s="40" t="n">
        <f aca="false">IF(C2203=0,"",D2203/C2203)</f>
        <v>0.954545454545455</v>
      </c>
    </row>
    <row r="2204" customFormat="false" ht="15" hidden="false" customHeight="false" outlineLevel="0" collapsed="false">
      <c r="A2204" s="37" t="s">
        <v>834</v>
      </c>
      <c r="B2204" s="37" t="s">
        <v>280</v>
      </c>
      <c r="C2204" s="37" t="n">
        <v>22</v>
      </c>
      <c r="D2204" s="37" t="n">
        <v>19</v>
      </c>
      <c r="E2204" s="37" t="n">
        <v>1</v>
      </c>
      <c r="F2204" s="37" t="n">
        <v>0</v>
      </c>
      <c r="G2204" s="37" t="n">
        <v>0</v>
      </c>
      <c r="H2204" s="37" t="n">
        <v>3</v>
      </c>
      <c r="I2204" s="37" t="n">
        <v>18</v>
      </c>
      <c r="J2204" s="40" t="n">
        <f aca="false">IF(C2204=0,"",D2204/C2204)</f>
        <v>0.863636363636364</v>
      </c>
    </row>
    <row r="2205" customFormat="false" ht="15" hidden="false" customHeight="false" outlineLevel="0" collapsed="false">
      <c r="A2205" s="37" t="s">
        <v>834</v>
      </c>
      <c r="B2205" s="37" t="s">
        <v>281</v>
      </c>
      <c r="C2205" s="37" t="n">
        <v>22</v>
      </c>
      <c r="D2205" s="37" t="n">
        <v>21</v>
      </c>
      <c r="E2205" s="37" t="n">
        <v>2</v>
      </c>
      <c r="F2205" s="37" t="n">
        <v>0</v>
      </c>
      <c r="G2205" s="37" t="n">
        <v>0</v>
      </c>
      <c r="H2205" s="37" t="n">
        <v>2</v>
      </c>
      <c r="I2205" s="37" t="n">
        <v>16</v>
      </c>
      <c r="J2205" s="40" t="n">
        <f aca="false">IF(C2205=0,"",D2205/C2205)</f>
        <v>0.954545454545455</v>
      </c>
    </row>
    <row r="2206" customFormat="false" ht="15" hidden="false" customHeight="false" outlineLevel="0" collapsed="false">
      <c r="A2206" s="37" t="s">
        <v>362</v>
      </c>
      <c r="B2206" s="37" t="s">
        <v>270</v>
      </c>
      <c r="C2206" s="37" t="n">
        <v>22</v>
      </c>
      <c r="D2206" s="37" t="n">
        <v>22</v>
      </c>
      <c r="E2206" s="37" t="n">
        <v>1</v>
      </c>
      <c r="F2206" s="37" t="n">
        <v>0</v>
      </c>
      <c r="G2206" s="37" t="n">
        <v>1</v>
      </c>
      <c r="H2206" s="37" t="n">
        <v>2</v>
      </c>
      <c r="I2206" s="37" t="n">
        <v>4</v>
      </c>
      <c r="J2206" s="40" t="n">
        <f aca="false">IF(C2206=0,"",D2206/C2206)</f>
        <v>1</v>
      </c>
    </row>
    <row r="2207" customFormat="false" ht="15" hidden="false" customHeight="false" outlineLevel="0" collapsed="false">
      <c r="A2207" s="37" t="s">
        <v>362</v>
      </c>
      <c r="B2207" s="37" t="s">
        <v>271</v>
      </c>
      <c r="C2207" s="37" t="n">
        <v>22</v>
      </c>
      <c r="D2207" s="37" t="n">
        <v>21</v>
      </c>
      <c r="E2207" s="37" t="n">
        <v>1</v>
      </c>
      <c r="F2207" s="37" t="n">
        <v>1</v>
      </c>
      <c r="G2207" s="37" t="n">
        <v>0</v>
      </c>
      <c r="H2207" s="37" t="n">
        <v>1</v>
      </c>
      <c r="I2207" s="37" t="n">
        <v>0</v>
      </c>
      <c r="J2207" s="40" t="n">
        <f aca="false">IF(C2207=0,"",D2207/C2207)</f>
        <v>0.954545454545455</v>
      </c>
    </row>
    <row r="2208" customFormat="false" ht="15" hidden="false" customHeight="false" outlineLevel="0" collapsed="false">
      <c r="A2208" s="37" t="s">
        <v>362</v>
      </c>
      <c r="B2208" s="37" t="s">
        <v>272</v>
      </c>
      <c r="C2208" s="37" t="n">
        <v>22</v>
      </c>
      <c r="D2208" s="37" t="n">
        <v>22</v>
      </c>
      <c r="E2208" s="37" t="n">
        <v>1</v>
      </c>
      <c r="F2208" s="37" t="n">
        <v>2</v>
      </c>
      <c r="G2208" s="37" t="n">
        <v>1</v>
      </c>
      <c r="H2208" s="37" t="n">
        <v>1</v>
      </c>
      <c r="I2208" s="37" t="n">
        <v>2</v>
      </c>
      <c r="J2208" s="40" t="n">
        <f aca="false">IF(C2208=0,"",D2208/C2208)</f>
        <v>1</v>
      </c>
    </row>
    <row r="2209" customFormat="false" ht="15" hidden="false" customHeight="false" outlineLevel="0" collapsed="false">
      <c r="A2209" s="37" t="s">
        <v>362</v>
      </c>
      <c r="B2209" s="37" t="s">
        <v>273</v>
      </c>
      <c r="C2209" s="37" t="n">
        <v>22</v>
      </c>
      <c r="D2209" s="37" t="n">
        <v>21</v>
      </c>
      <c r="E2209" s="37" t="n">
        <v>0</v>
      </c>
      <c r="F2209" s="37" t="n">
        <v>2</v>
      </c>
      <c r="G2209" s="37" t="n">
        <v>0</v>
      </c>
      <c r="H2209" s="37" t="n">
        <v>1</v>
      </c>
      <c r="I2209" s="37" t="n">
        <v>6</v>
      </c>
      <c r="J2209" s="40" t="n">
        <f aca="false">IF(C2209=0,"",D2209/C2209)</f>
        <v>0.954545454545455</v>
      </c>
    </row>
    <row r="2210" customFormat="false" ht="15" hidden="false" customHeight="false" outlineLevel="0" collapsed="false">
      <c r="A2210" s="37" t="s">
        <v>362</v>
      </c>
      <c r="B2210" s="37" t="s">
        <v>274</v>
      </c>
      <c r="C2210" s="37" t="n">
        <v>22</v>
      </c>
      <c r="D2210" s="37" t="n">
        <v>19</v>
      </c>
      <c r="E2210" s="37" t="n">
        <v>1</v>
      </c>
      <c r="F2210" s="37" t="n">
        <v>2</v>
      </c>
      <c r="G2210" s="37" t="n">
        <v>0</v>
      </c>
      <c r="H2210" s="37" t="n">
        <v>3</v>
      </c>
      <c r="I2210" s="37" t="n">
        <v>1</v>
      </c>
      <c r="J2210" s="40" t="n">
        <f aca="false">IF(C2210=0,"",D2210/C2210)</f>
        <v>0.863636363636364</v>
      </c>
    </row>
    <row r="2211" customFormat="false" ht="15" hidden="false" customHeight="false" outlineLevel="0" collapsed="false">
      <c r="A2211" s="37" t="s">
        <v>362</v>
      </c>
      <c r="B2211" s="37" t="s">
        <v>275</v>
      </c>
      <c r="C2211" s="37" t="n">
        <v>22</v>
      </c>
      <c r="D2211" s="37" t="n">
        <v>17</v>
      </c>
      <c r="E2211" s="37" t="n">
        <v>0</v>
      </c>
      <c r="F2211" s="37" t="n">
        <v>0</v>
      </c>
      <c r="G2211" s="37" t="n">
        <v>0</v>
      </c>
      <c r="H2211" s="37" t="n">
        <v>3</v>
      </c>
      <c r="I2211" s="37" t="n">
        <v>13</v>
      </c>
      <c r="J2211" s="40" t="n">
        <f aca="false">IF(C2211=0,"",D2211/C2211)</f>
        <v>0.772727272727273</v>
      </c>
    </row>
    <row r="2212" customFormat="false" ht="15" hidden="false" customHeight="false" outlineLevel="0" collapsed="false">
      <c r="A2212" s="37" t="s">
        <v>362</v>
      </c>
      <c r="B2212" s="37" t="s">
        <v>276</v>
      </c>
      <c r="C2212" s="37" t="n">
        <v>22</v>
      </c>
      <c r="D2212" s="37" t="n">
        <v>20</v>
      </c>
      <c r="E2212" s="37" t="n">
        <v>0</v>
      </c>
      <c r="F2212" s="37" t="n">
        <v>1</v>
      </c>
      <c r="G2212" s="37" t="n">
        <v>1</v>
      </c>
      <c r="H2212" s="37" t="n">
        <v>1</v>
      </c>
      <c r="I2212" s="37" t="n">
        <v>19</v>
      </c>
      <c r="J2212" s="40" t="n">
        <f aca="false">IF(C2212=0,"",D2212/C2212)</f>
        <v>0.909090909090909</v>
      </c>
    </row>
    <row r="2213" customFormat="false" ht="15" hidden="false" customHeight="false" outlineLevel="0" collapsed="false">
      <c r="A2213" s="37" t="s">
        <v>362</v>
      </c>
      <c r="B2213" s="37" t="s">
        <v>277</v>
      </c>
      <c r="C2213" s="37" t="n">
        <v>22</v>
      </c>
      <c r="D2213" s="37" t="n">
        <v>22</v>
      </c>
      <c r="E2213" s="37" t="n">
        <v>3</v>
      </c>
      <c r="F2213" s="37" t="n">
        <v>0</v>
      </c>
      <c r="G2213" s="37" t="n">
        <v>0</v>
      </c>
      <c r="H2213" s="37" t="n">
        <v>4</v>
      </c>
      <c r="I2213" s="37" t="n">
        <v>11</v>
      </c>
      <c r="J2213" s="40" t="n">
        <f aca="false">IF(C2213=0,"",D2213/C2213)</f>
        <v>1</v>
      </c>
    </row>
    <row r="2214" customFormat="false" ht="15" hidden="false" customHeight="false" outlineLevel="0" collapsed="false">
      <c r="A2214" s="37" t="s">
        <v>362</v>
      </c>
      <c r="B2214" s="37" t="s">
        <v>278</v>
      </c>
      <c r="C2214" s="37" t="n">
        <v>22</v>
      </c>
      <c r="D2214" s="37" t="n">
        <v>22</v>
      </c>
      <c r="E2214" s="37" t="n">
        <v>0</v>
      </c>
      <c r="F2214" s="37" t="n">
        <v>1</v>
      </c>
      <c r="G2214" s="37" t="n">
        <v>0</v>
      </c>
      <c r="H2214" s="37" t="n">
        <v>2</v>
      </c>
      <c r="I2214" s="37" t="n">
        <v>5</v>
      </c>
      <c r="J2214" s="40" t="n">
        <f aca="false">IF(C2214=0,"",D2214/C2214)</f>
        <v>1</v>
      </c>
    </row>
    <row r="2215" customFormat="false" ht="15" hidden="false" customHeight="false" outlineLevel="0" collapsed="false">
      <c r="A2215" s="37" t="s">
        <v>362</v>
      </c>
      <c r="B2215" s="37" t="s">
        <v>279</v>
      </c>
      <c r="C2215" s="37" t="n">
        <v>22</v>
      </c>
      <c r="D2215" s="37" t="n">
        <v>18</v>
      </c>
      <c r="E2215" s="37" t="n">
        <v>1</v>
      </c>
      <c r="F2215" s="37" t="n">
        <v>0</v>
      </c>
      <c r="G2215" s="37" t="n">
        <v>0</v>
      </c>
      <c r="H2215" s="37" t="n">
        <v>1</v>
      </c>
      <c r="I2215" s="37" t="n">
        <v>8</v>
      </c>
      <c r="J2215" s="40" t="n">
        <f aca="false">IF(C2215=0,"",D2215/C2215)</f>
        <v>0.818181818181818</v>
      </c>
    </row>
    <row r="2216" customFormat="false" ht="15" hidden="false" customHeight="false" outlineLevel="0" collapsed="false">
      <c r="A2216" s="37" t="s">
        <v>362</v>
      </c>
      <c r="B2216" s="37" t="s">
        <v>280</v>
      </c>
      <c r="C2216" s="37" t="n">
        <v>22</v>
      </c>
      <c r="D2216" s="37" t="n">
        <v>21</v>
      </c>
      <c r="E2216" s="37" t="n">
        <v>1</v>
      </c>
      <c r="F2216" s="37" t="n">
        <v>0</v>
      </c>
      <c r="G2216" s="37" t="n">
        <v>0</v>
      </c>
      <c r="H2216" s="37" t="n">
        <v>0</v>
      </c>
      <c r="I2216" s="37" t="n">
        <v>52</v>
      </c>
      <c r="J2216" s="40" t="n">
        <f aca="false">IF(C2216=0,"",D2216/C2216)</f>
        <v>0.954545454545455</v>
      </c>
    </row>
    <row r="2217" customFormat="false" ht="15" hidden="false" customHeight="false" outlineLevel="0" collapsed="false">
      <c r="A2217" s="37" t="s">
        <v>362</v>
      </c>
      <c r="B2217" s="37" t="s">
        <v>281</v>
      </c>
      <c r="C2217" s="37" t="n">
        <v>22</v>
      </c>
      <c r="D2217" s="37" t="n">
        <v>21</v>
      </c>
      <c r="E2217" s="37" t="n">
        <v>0</v>
      </c>
      <c r="F2217" s="37" t="n">
        <v>4</v>
      </c>
      <c r="G2217" s="37" t="n">
        <v>0</v>
      </c>
      <c r="H2217" s="37" t="n">
        <v>2</v>
      </c>
      <c r="I2217" s="37" t="n">
        <v>2</v>
      </c>
      <c r="J2217" s="40" t="n">
        <f aca="false">IF(C2217=0,"",D2217/C2217)</f>
        <v>0.954545454545455</v>
      </c>
    </row>
    <row r="2218" customFormat="false" ht="15" hidden="false" customHeight="false" outlineLevel="0" collapsed="false">
      <c r="A2218" s="37" t="s">
        <v>835</v>
      </c>
      <c r="B2218" s="37" t="s">
        <v>273</v>
      </c>
      <c r="C2218" s="37" t="n">
        <v>22</v>
      </c>
      <c r="D2218" s="37" t="n">
        <v>19</v>
      </c>
      <c r="E2218" s="37" t="n">
        <v>0</v>
      </c>
      <c r="F2218" s="37" t="n">
        <v>0</v>
      </c>
      <c r="G2218" s="37" t="n">
        <v>0</v>
      </c>
      <c r="H2218" s="37" t="n">
        <v>2</v>
      </c>
      <c r="I2218" s="37" t="n">
        <v>2</v>
      </c>
      <c r="J2218" s="40" t="n">
        <f aca="false">IF(C2218=0,"",D2218/C2218)</f>
        <v>0.863636363636364</v>
      </c>
    </row>
    <row r="2219" customFormat="false" ht="15" hidden="false" customHeight="false" outlineLevel="0" collapsed="false">
      <c r="A2219" s="37" t="s">
        <v>835</v>
      </c>
      <c r="B2219" s="37" t="s">
        <v>274</v>
      </c>
      <c r="C2219" s="37" t="n">
        <v>22</v>
      </c>
      <c r="D2219" s="37" t="n">
        <v>21</v>
      </c>
      <c r="E2219" s="37" t="n">
        <v>1</v>
      </c>
      <c r="F2219" s="37" t="n">
        <v>0</v>
      </c>
      <c r="G2219" s="37" t="n">
        <v>1</v>
      </c>
      <c r="H2219" s="37" t="n">
        <v>1</v>
      </c>
      <c r="I2219" s="37" t="n">
        <v>1</v>
      </c>
      <c r="J2219" s="40" t="n">
        <f aca="false">IF(C2219=0,"",D2219/C2219)</f>
        <v>0.954545454545455</v>
      </c>
    </row>
    <row r="2220" customFormat="false" ht="15" hidden="false" customHeight="false" outlineLevel="0" collapsed="false">
      <c r="A2220" s="37" t="s">
        <v>835</v>
      </c>
      <c r="B2220" s="37" t="s">
        <v>275</v>
      </c>
      <c r="C2220" s="37" t="n">
        <v>22</v>
      </c>
      <c r="D2220" s="37" t="n">
        <v>21</v>
      </c>
      <c r="E2220" s="37" t="n">
        <v>0</v>
      </c>
      <c r="F2220" s="37" t="n">
        <v>2</v>
      </c>
      <c r="G2220" s="37" t="n">
        <v>0</v>
      </c>
      <c r="H2220" s="37" t="n">
        <v>1</v>
      </c>
      <c r="I2220" s="37" t="n">
        <v>1</v>
      </c>
      <c r="J2220" s="40" t="n">
        <f aca="false">IF(C2220=0,"",D2220/C2220)</f>
        <v>0.954545454545455</v>
      </c>
    </row>
    <row r="2221" customFormat="false" ht="15" hidden="false" customHeight="false" outlineLevel="0" collapsed="false">
      <c r="A2221" s="37" t="s">
        <v>835</v>
      </c>
      <c r="B2221" s="37" t="s">
        <v>276</v>
      </c>
      <c r="C2221" s="37" t="n">
        <v>22</v>
      </c>
      <c r="D2221" s="37" t="n">
        <v>21</v>
      </c>
      <c r="E2221" s="37" t="n">
        <v>0</v>
      </c>
      <c r="F2221" s="37" t="n">
        <v>3</v>
      </c>
      <c r="G2221" s="37" t="n">
        <v>0</v>
      </c>
      <c r="H2221" s="37" t="n">
        <v>1</v>
      </c>
      <c r="I2221" s="37" t="n">
        <v>4</v>
      </c>
      <c r="J2221" s="40" t="n">
        <f aca="false">IF(C2221=0,"",D2221/C2221)</f>
        <v>0.954545454545455</v>
      </c>
    </row>
    <row r="2222" customFormat="false" ht="15" hidden="false" customHeight="false" outlineLevel="0" collapsed="false">
      <c r="A2222" s="37" t="s">
        <v>835</v>
      </c>
      <c r="B2222" s="37" t="s">
        <v>277</v>
      </c>
      <c r="C2222" s="37" t="n">
        <v>22</v>
      </c>
      <c r="D2222" s="37" t="n">
        <v>22</v>
      </c>
      <c r="E2222" s="37" t="n">
        <v>1</v>
      </c>
      <c r="F2222" s="37" t="n">
        <v>0</v>
      </c>
      <c r="G2222" s="37" t="n">
        <v>0</v>
      </c>
      <c r="H2222" s="37" t="n">
        <v>3</v>
      </c>
      <c r="I2222" s="37" t="n">
        <v>1</v>
      </c>
      <c r="J2222" s="40" t="n">
        <f aca="false">IF(C2222=0,"",D2222/C2222)</f>
        <v>1</v>
      </c>
    </row>
    <row r="2223" customFormat="false" ht="15" hidden="false" customHeight="false" outlineLevel="0" collapsed="false">
      <c r="A2223" s="37" t="s">
        <v>835</v>
      </c>
      <c r="B2223" s="37" t="s">
        <v>278</v>
      </c>
      <c r="C2223" s="37" t="n">
        <v>22</v>
      </c>
      <c r="D2223" s="37" t="n">
        <v>22</v>
      </c>
      <c r="E2223" s="37" t="n">
        <v>0</v>
      </c>
      <c r="F2223" s="37" t="n">
        <v>1</v>
      </c>
      <c r="G2223" s="37" t="n">
        <v>0</v>
      </c>
      <c r="H2223" s="37" t="n">
        <v>0</v>
      </c>
      <c r="I2223" s="37" t="n">
        <v>5</v>
      </c>
      <c r="J2223" s="40" t="n">
        <f aca="false">IF(C2223=0,"",D2223/C2223)</f>
        <v>1</v>
      </c>
    </row>
    <row r="2224" customFormat="false" ht="15" hidden="false" customHeight="false" outlineLevel="0" collapsed="false">
      <c r="A2224" s="37" t="s">
        <v>835</v>
      </c>
      <c r="B2224" s="37" t="s">
        <v>279</v>
      </c>
      <c r="C2224" s="37" t="n">
        <v>22</v>
      </c>
      <c r="D2224" s="37" t="n">
        <v>20</v>
      </c>
      <c r="E2224" s="37" t="n">
        <v>1</v>
      </c>
      <c r="F2224" s="37" t="n">
        <v>1</v>
      </c>
      <c r="G2224" s="37" t="n">
        <v>0</v>
      </c>
      <c r="H2224" s="37" t="n">
        <v>0</v>
      </c>
      <c r="I2224" s="37" t="n">
        <v>0</v>
      </c>
      <c r="J2224" s="40" t="n">
        <f aca="false">IF(C2224=0,"",D2224/C2224)</f>
        <v>0.909090909090909</v>
      </c>
    </row>
    <row r="2225" customFormat="false" ht="15" hidden="false" customHeight="false" outlineLevel="0" collapsed="false">
      <c r="A2225" s="37" t="s">
        <v>835</v>
      </c>
      <c r="B2225" s="37" t="s">
        <v>280</v>
      </c>
      <c r="C2225" s="37" t="n">
        <v>22</v>
      </c>
      <c r="D2225" s="37" t="n">
        <v>22</v>
      </c>
      <c r="E2225" s="37" t="n">
        <v>2</v>
      </c>
      <c r="F2225" s="37" t="n">
        <v>0</v>
      </c>
      <c r="G2225" s="37" t="n">
        <v>1</v>
      </c>
      <c r="H2225" s="37" t="n">
        <v>2</v>
      </c>
      <c r="I2225" s="37" t="n">
        <v>4</v>
      </c>
      <c r="J2225" s="40" t="n">
        <f aca="false">IF(C2225=0,"",D2225/C2225)</f>
        <v>1</v>
      </c>
    </row>
    <row r="2226" customFormat="false" ht="15" hidden="false" customHeight="false" outlineLevel="0" collapsed="false">
      <c r="A2226" s="37" t="s">
        <v>835</v>
      </c>
      <c r="B2226" s="37" t="s">
        <v>281</v>
      </c>
      <c r="C2226" s="37" t="n">
        <v>22</v>
      </c>
      <c r="D2226" s="37" t="n">
        <v>19</v>
      </c>
      <c r="E2226" s="37" t="n">
        <v>0</v>
      </c>
      <c r="F2226" s="37" t="n">
        <v>0</v>
      </c>
      <c r="G2226" s="37" t="n">
        <v>0</v>
      </c>
      <c r="H2226" s="37" t="n">
        <v>1</v>
      </c>
      <c r="I2226" s="37" t="n">
        <v>0</v>
      </c>
      <c r="J2226" s="40" t="n">
        <f aca="false">IF(C2226=0,"",D2226/C2226)</f>
        <v>0.863636363636364</v>
      </c>
    </row>
    <row r="2227" customFormat="false" ht="15" hidden="false" customHeight="false" outlineLevel="0" collapsed="false">
      <c r="A2227" s="37" t="s">
        <v>451</v>
      </c>
      <c r="B2227" s="37" t="s">
        <v>270</v>
      </c>
      <c r="C2227" s="37" t="n">
        <v>22</v>
      </c>
      <c r="D2227" s="37" t="n">
        <v>21</v>
      </c>
      <c r="E2227" s="37" t="n">
        <v>0</v>
      </c>
      <c r="F2227" s="37" t="n">
        <v>0</v>
      </c>
      <c r="G2227" s="37" t="n">
        <v>1</v>
      </c>
      <c r="H2227" s="37" t="n">
        <v>3</v>
      </c>
      <c r="I2227" s="37" t="n">
        <v>4</v>
      </c>
      <c r="J2227" s="40" t="n">
        <f aca="false">IF(C2227=0,"",D2227/C2227)</f>
        <v>0.954545454545455</v>
      </c>
    </row>
    <row r="2228" customFormat="false" ht="15" hidden="false" customHeight="false" outlineLevel="0" collapsed="false">
      <c r="A2228" s="37" t="s">
        <v>451</v>
      </c>
      <c r="B2228" s="37" t="s">
        <v>271</v>
      </c>
      <c r="C2228" s="37" t="n">
        <v>22</v>
      </c>
      <c r="D2228" s="37" t="n">
        <v>21</v>
      </c>
      <c r="E2228" s="37" t="n">
        <v>1</v>
      </c>
      <c r="F2228" s="37" t="n">
        <v>1</v>
      </c>
      <c r="G2228" s="37" t="n">
        <v>0</v>
      </c>
      <c r="H2228" s="37" t="n">
        <v>1</v>
      </c>
      <c r="I2228" s="37" t="n">
        <v>2</v>
      </c>
      <c r="J2228" s="40" t="n">
        <f aca="false">IF(C2228=0,"",D2228/C2228)</f>
        <v>0.954545454545455</v>
      </c>
    </row>
    <row r="2229" customFormat="false" ht="15" hidden="false" customHeight="false" outlineLevel="0" collapsed="false">
      <c r="A2229" s="37" t="s">
        <v>451</v>
      </c>
      <c r="B2229" s="37" t="s">
        <v>272</v>
      </c>
      <c r="C2229" s="37" t="n">
        <v>22</v>
      </c>
      <c r="D2229" s="37" t="n">
        <v>17</v>
      </c>
      <c r="E2229" s="37" t="n">
        <v>2</v>
      </c>
      <c r="F2229" s="37" t="n">
        <v>0</v>
      </c>
      <c r="G2229" s="37" t="n">
        <v>0</v>
      </c>
      <c r="H2229" s="37" t="n">
        <v>1</v>
      </c>
      <c r="I2229" s="37" t="n">
        <v>0</v>
      </c>
      <c r="J2229" s="40" t="n">
        <f aca="false">IF(C2229=0,"",D2229/C2229)</f>
        <v>0.772727272727273</v>
      </c>
    </row>
    <row r="2230" customFormat="false" ht="15" hidden="false" customHeight="false" outlineLevel="0" collapsed="false">
      <c r="A2230" s="37" t="s">
        <v>451</v>
      </c>
      <c r="B2230" s="37" t="s">
        <v>273</v>
      </c>
      <c r="C2230" s="37" t="n">
        <v>22</v>
      </c>
      <c r="D2230" s="37" t="n">
        <v>19</v>
      </c>
      <c r="E2230" s="37" t="n">
        <v>0</v>
      </c>
      <c r="F2230" s="37" t="n">
        <v>0</v>
      </c>
      <c r="G2230" s="37" t="n">
        <v>0</v>
      </c>
      <c r="H2230" s="37" t="n">
        <v>0</v>
      </c>
      <c r="I2230" s="37" t="n">
        <v>0</v>
      </c>
      <c r="J2230" s="40" t="n">
        <f aca="false">IF(C2230=0,"",D2230/C2230)</f>
        <v>0.863636363636364</v>
      </c>
    </row>
    <row r="2231" customFormat="false" ht="15" hidden="false" customHeight="false" outlineLevel="0" collapsed="false">
      <c r="A2231" s="37" t="s">
        <v>451</v>
      </c>
      <c r="B2231" s="37" t="s">
        <v>274</v>
      </c>
      <c r="C2231" s="37" t="n">
        <v>22</v>
      </c>
      <c r="D2231" s="37" t="n">
        <v>22</v>
      </c>
      <c r="E2231" s="37" t="n">
        <v>0</v>
      </c>
      <c r="F2231" s="37" t="n">
        <v>1</v>
      </c>
      <c r="G2231" s="37" t="n">
        <v>0</v>
      </c>
      <c r="H2231" s="37" t="n">
        <v>1</v>
      </c>
      <c r="I2231" s="37" t="n">
        <v>0</v>
      </c>
      <c r="J2231" s="40" t="n">
        <f aca="false">IF(C2231=0,"",D2231/C2231)</f>
        <v>1</v>
      </c>
    </row>
    <row r="2232" customFormat="false" ht="15" hidden="false" customHeight="false" outlineLevel="0" collapsed="false">
      <c r="A2232" s="37" t="s">
        <v>451</v>
      </c>
      <c r="B2232" s="37" t="s">
        <v>275</v>
      </c>
      <c r="C2232" s="37" t="n">
        <v>22</v>
      </c>
      <c r="D2232" s="37" t="n">
        <v>19</v>
      </c>
      <c r="E2232" s="37" t="n">
        <v>0</v>
      </c>
      <c r="F2232" s="37" t="n">
        <v>0</v>
      </c>
      <c r="G2232" s="37" t="n">
        <v>0</v>
      </c>
      <c r="H2232" s="37" t="n">
        <v>2</v>
      </c>
      <c r="I2232" s="37" t="n">
        <v>5</v>
      </c>
      <c r="J2232" s="40" t="n">
        <f aca="false">IF(C2232=0,"",D2232/C2232)</f>
        <v>0.863636363636364</v>
      </c>
    </row>
    <row r="2233" customFormat="false" ht="15" hidden="false" customHeight="false" outlineLevel="0" collapsed="false">
      <c r="A2233" s="37" t="s">
        <v>451</v>
      </c>
      <c r="B2233" s="37" t="s">
        <v>276</v>
      </c>
      <c r="C2233" s="37" t="n">
        <v>22</v>
      </c>
      <c r="D2233" s="37" t="n">
        <v>21</v>
      </c>
      <c r="E2233" s="37" t="n">
        <v>1</v>
      </c>
      <c r="F2233" s="37" t="n">
        <v>2</v>
      </c>
      <c r="G2233" s="37" t="n">
        <v>0</v>
      </c>
      <c r="H2233" s="37" t="n">
        <v>2</v>
      </c>
      <c r="I2233" s="37" t="n">
        <v>0</v>
      </c>
      <c r="J2233" s="40" t="n">
        <f aca="false">IF(C2233=0,"",D2233/C2233)</f>
        <v>0.954545454545455</v>
      </c>
    </row>
    <row r="2234" customFormat="false" ht="15" hidden="false" customHeight="false" outlineLevel="0" collapsed="false">
      <c r="A2234" s="37" t="s">
        <v>451</v>
      </c>
      <c r="B2234" s="37" t="s">
        <v>277</v>
      </c>
      <c r="C2234" s="37" t="n">
        <v>22</v>
      </c>
      <c r="D2234" s="37" t="n">
        <v>20</v>
      </c>
      <c r="E2234" s="37" t="n">
        <v>0</v>
      </c>
      <c r="F2234" s="37" t="n">
        <v>0</v>
      </c>
      <c r="G2234" s="37" t="n">
        <v>0</v>
      </c>
      <c r="H2234" s="37" t="n">
        <v>0</v>
      </c>
      <c r="I2234" s="37" t="n">
        <v>2</v>
      </c>
      <c r="J2234" s="40" t="n">
        <f aca="false">IF(C2234=0,"",D2234/C2234)</f>
        <v>0.909090909090909</v>
      </c>
    </row>
    <row r="2235" customFormat="false" ht="15" hidden="false" customHeight="false" outlineLevel="0" collapsed="false">
      <c r="A2235" s="37" t="s">
        <v>451</v>
      </c>
      <c r="B2235" s="37" t="s">
        <v>278</v>
      </c>
      <c r="C2235" s="37" t="n">
        <v>22</v>
      </c>
      <c r="D2235" s="37" t="n">
        <v>22</v>
      </c>
      <c r="E2235" s="37" t="n">
        <v>0</v>
      </c>
      <c r="F2235" s="37" t="n">
        <v>0</v>
      </c>
      <c r="G2235" s="37" t="n">
        <v>1</v>
      </c>
      <c r="H2235" s="37" t="n">
        <v>1</v>
      </c>
      <c r="I2235" s="37" t="n">
        <v>0</v>
      </c>
      <c r="J2235" s="40" t="n">
        <f aca="false">IF(C2235=0,"",D2235/C2235)</f>
        <v>1</v>
      </c>
    </row>
    <row r="2236" customFormat="false" ht="15" hidden="false" customHeight="false" outlineLevel="0" collapsed="false">
      <c r="A2236" s="37" t="s">
        <v>451</v>
      </c>
      <c r="B2236" s="37" t="s">
        <v>279</v>
      </c>
      <c r="C2236" s="37" t="n">
        <v>22</v>
      </c>
      <c r="D2236" s="37" t="n">
        <v>22</v>
      </c>
      <c r="E2236" s="37" t="n">
        <v>0</v>
      </c>
      <c r="F2236" s="37" t="n">
        <v>0</v>
      </c>
      <c r="G2236" s="37" t="n">
        <v>0</v>
      </c>
      <c r="H2236" s="37" t="n">
        <v>1</v>
      </c>
      <c r="I2236" s="37" t="n">
        <v>2</v>
      </c>
      <c r="J2236" s="40" t="n">
        <f aca="false">IF(C2236=0,"",D2236/C2236)</f>
        <v>1</v>
      </c>
    </row>
    <row r="2237" customFormat="false" ht="15" hidden="false" customHeight="false" outlineLevel="0" collapsed="false">
      <c r="A2237" s="37" t="s">
        <v>451</v>
      </c>
      <c r="B2237" s="37" t="s">
        <v>280</v>
      </c>
      <c r="C2237" s="37" t="n">
        <v>22</v>
      </c>
      <c r="D2237" s="37" t="n">
        <v>22</v>
      </c>
      <c r="E2237" s="37" t="n">
        <v>1</v>
      </c>
      <c r="F2237" s="37" t="n">
        <v>2</v>
      </c>
      <c r="G2237" s="37" t="n">
        <v>0</v>
      </c>
      <c r="H2237" s="37" t="n">
        <v>1</v>
      </c>
      <c r="I2237" s="37" t="n">
        <v>0</v>
      </c>
      <c r="J2237" s="40" t="n">
        <f aca="false">IF(C2237=0,"",D2237/C2237)</f>
        <v>1</v>
      </c>
    </row>
    <row r="2238" customFormat="false" ht="15" hidden="false" customHeight="false" outlineLevel="0" collapsed="false">
      <c r="A2238" s="37" t="s">
        <v>451</v>
      </c>
      <c r="B2238" s="37" t="s">
        <v>281</v>
      </c>
      <c r="C2238" s="37" t="n">
        <v>22</v>
      </c>
      <c r="D2238" s="37" t="n">
        <v>22</v>
      </c>
      <c r="E2238" s="37" t="n">
        <v>1</v>
      </c>
      <c r="F2238" s="37" t="n">
        <v>1</v>
      </c>
      <c r="G2238" s="37" t="n">
        <v>1</v>
      </c>
      <c r="H2238" s="37" t="n">
        <v>2</v>
      </c>
      <c r="I2238" s="37" t="n">
        <v>0</v>
      </c>
      <c r="J2238" s="40" t="n">
        <f aca="false">IF(C2238=0,"",D2238/C2238)</f>
        <v>1</v>
      </c>
    </row>
    <row r="2239" customFormat="false" ht="15" hidden="false" customHeight="false" outlineLevel="0" collapsed="false">
      <c r="A2239" s="37" t="s">
        <v>837</v>
      </c>
      <c r="B2239" s="37" t="s">
        <v>270</v>
      </c>
      <c r="C2239" s="37" t="n">
        <v>22</v>
      </c>
      <c r="D2239" s="37" t="n">
        <v>22</v>
      </c>
      <c r="E2239" s="37" t="n">
        <v>2</v>
      </c>
      <c r="F2239" s="37" t="n">
        <v>0</v>
      </c>
      <c r="G2239" s="37" t="n">
        <v>0</v>
      </c>
      <c r="H2239" s="37" t="n">
        <v>0</v>
      </c>
      <c r="I2239" s="37" t="n">
        <v>1</v>
      </c>
      <c r="J2239" s="40" t="n">
        <f aca="false">IF(C2239=0,"",D2239/C2239)</f>
        <v>1</v>
      </c>
    </row>
    <row r="2240" customFormat="false" ht="15" hidden="false" customHeight="false" outlineLevel="0" collapsed="false">
      <c r="A2240" s="37" t="s">
        <v>837</v>
      </c>
      <c r="B2240" s="37" t="s">
        <v>271</v>
      </c>
      <c r="C2240" s="37" t="n">
        <v>22</v>
      </c>
      <c r="D2240" s="37" t="n">
        <v>21</v>
      </c>
      <c r="E2240" s="37" t="n">
        <v>0</v>
      </c>
      <c r="F2240" s="37" t="n">
        <v>0</v>
      </c>
      <c r="G2240" s="37" t="n">
        <v>0</v>
      </c>
      <c r="H2240" s="37" t="n">
        <v>5</v>
      </c>
      <c r="I2240" s="37" t="n">
        <v>1</v>
      </c>
      <c r="J2240" s="40" t="n">
        <f aca="false">IF(C2240=0,"",D2240/C2240)</f>
        <v>0.954545454545455</v>
      </c>
    </row>
    <row r="2241" customFormat="false" ht="15" hidden="false" customHeight="false" outlineLevel="0" collapsed="false">
      <c r="A2241" s="37" t="s">
        <v>837</v>
      </c>
      <c r="B2241" s="37" t="s">
        <v>272</v>
      </c>
      <c r="C2241" s="37" t="n">
        <v>22</v>
      </c>
      <c r="D2241" s="37" t="n">
        <v>21</v>
      </c>
      <c r="E2241" s="37" t="n">
        <v>1</v>
      </c>
      <c r="F2241" s="37" t="n">
        <v>1</v>
      </c>
      <c r="G2241" s="37" t="n">
        <v>0</v>
      </c>
      <c r="H2241" s="37" t="n">
        <v>2</v>
      </c>
      <c r="I2241" s="37" t="n">
        <v>0</v>
      </c>
      <c r="J2241" s="40" t="n">
        <f aca="false">IF(C2241=0,"",D2241/C2241)</f>
        <v>0.954545454545455</v>
      </c>
    </row>
    <row r="2242" customFormat="false" ht="15" hidden="false" customHeight="false" outlineLevel="0" collapsed="false">
      <c r="A2242" s="37" t="s">
        <v>837</v>
      </c>
      <c r="B2242" s="37" t="s">
        <v>273</v>
      </c>
      <c r="C2242" s="37" t="n">
        <v>22</v>
      </c>
      <c r="D2242" s="37" t="n">
        <v>21</v>
      </c>
      <c r="E2242" s="37" t="n">
        <v>1</v>
      </c>
      <c r="F2242" s="37" t="n">
        <v>0</v>
      </c>
      <c r="G2242" s="37" t="n">
        <v>0</v>
      </c>
      <c r="H2242" s="37" t="n">
        <v>1</v>
      </c>
      <c r="I2242" s="37" t="n">
        <v>3</v>
      </c>
      <c r="J2242" s="40" t="n">
        <f aca="false">IF(C2242=0,"",D2242/C2242)</f>
        <v>0.954545454545455</v>
      </c>
    </row>
    <row r="2243" customFormat="false" ht="15" hidden="false" customHeight="false" outlineLevel="0" collapsed="false">
      <c r="A2243" s="37" t="s">
        <v>837</v>
      </c>
      <c r="B2243" s="37" t="s">
        <v>274</v>
      </c>
      <c r="C2243" s="37" t="n">
        <v>22</v>
      </c>
      <c r="D2243" s="37" t="n">
        <v>21</v>
      </c>
      <c r="E2243" s="37" t="n">
        <v>0</v>
      </c>
      <c r="F2243" s="37" t="n">
        <v>1</v>
      </c>
      <c r="G2243" s="37" t="n">
        <v>0</v>
      </c>
      <c r="H2243" s="37" t="n">
        <v>1</v>
      </c>
      <c r="I2243" s="37" t="n">
        <v>8</v>
      </c>
      <c r="J2243" s="40" t="n">
        <f aca="false">IF(C2243=0,"",D2243/C2243)</f>
        <v>0.954545454545455</v>
      </c>
    </row>
    <row r="2244" customFormat="false" ht="15" hidden="false" customHeight="false" outlineLevel="0" collapsed="false">
      <c r="A2244" s="37" t="s">
        <v>837</v>
      </c>
      <c r="B2244" s="37" t="s">
        <v>275</v>
      </c>
      <c r="C2244" s="37" t="n">
        <v>22</v>
      </c>
      <c r="D2244" s="37" t="n">
        <v>22</v>
      </c>
      <c r="E2244" s="37" t="n">
        <v>1</v>
      </c>
      <c r="F2244" s="37" t="n">
        <v>1</v>
      </c>
      <c r="G2244" s="37" t="n">
        <v>2</v>
      </c>
      <c r="H2244" s="37" t="n">
        <v>1</v>
      </c>
      <c r="I2244" s="37" t="n">
        <v>0</v>
      </c>
      <c r="J2244" s="40" t="n">
        <f aca="false">IF(C2244=0,"",D2244/C2244)</f>
        <v>1</v>
      </c>
    </row>
    <row r="2245" customFormat="false" ht="15" hidden="false" customHeight="false" outlineLevel="0" collapsed="false">
      <c r="A2245" s="37" t="s">
        <v>837</v>
      </c>
      <c r="B2245" s="37" t="s">
        <v>276</v>
      </c>
      <c r="C2245" s="37" t="n">
        <v>22</v>
      </c>
      <c r="D2245" s="37" t="n">
        <v>21</v>
      </c>
      <c r="E2245" s="37" t="n">
        <v>2</v>
      </c>
      <c r="F2245" s="37" t="n">
        <v>1</v>
      </c>
      <c r="G2245" s="37" t="n">
        <v>1</v>
      </c>
      <c r="H2245" s="37" t="n">
        <v>0</v>
      </c>
      <c r="I2245" s="37" t="n">
        <v>2</v>
      </c>
      <c r="J2245" s="40" t="n">
        <f aca="false">IF(C2245=0,"",D2245/C2245)</f>
        <v>0.954545454545455</v>
      </c>
    </row>
    <row r="2246" customFormat="false" ht="15" hidden="false" customHeight="false" outlineLevel="0" collapsed="false">
      <c r="A2246" s="37" t="s">
        <v>837</v>
      </c>
      <c r="B2246" s="37" t="s">
        <v>277</v>
      </c>
      <c r="C2246" s="37" t="n">
        <v>22</v>
      </c>
      <c r="D2246" s="37" t="n">
        <v>22</v>
      </c>
      <c r="E2246" s="37" t="n">
        <v>0</v>
      </c>
      <c r="F2246" s="37" t="n">
        <v>0</v>
      </c>
      <c r="G2246" s="37" t="n">
        <v>0</v>
      </c>
      <c r="H2246" s="37" t="n">
        <v>1</v>
      </c>
      <c r="I2246" s="37" t="n">
        <v>0</v>
      </c>
      <c r="J2246" s="40" t="n">
        <f aca="false">IF(C2246=0,"",D2246/C2246)</f>
        <v>1</v>
      </c>
    </row>
    <row r="2247" customFormat="false" ht="15" hidden="false" customHeight="false" outlineLevel="0" collapsed="false">
      <c r="A2247" s="37" t="s">
        <v>837</v>
      </c>
      <c r="B2247" s="37" t="s">
        <v>278</v>
      </c>
      <c r="C2247" s="37" t="n">
        <v>22</v>
      </c>
      <c r="D2247" s="37" t="n">
        <v>21</v>
      </c>
      <c r="E2247" s="37" t="n">
        <v>2</v>
      </c>
      <c r="F2247" s="37" t="n">
        <v>0</v>
      </c>
      <c r="G2247" s="37" t="n">
        <v>0</v>
      </c>
      <c r="H2247" s="37" t="n">
        <v>1</v>
      </c>
      <c r="I2247" s="37" t="n">
        <v>1</v>
      </c>
      <c r="J2247" s="40" t="n">
        <f aca="false">IF(C2247=0,"",D2247/C2247)</f>
        <v>0.954545454545455</v>
      </c>
    </row>
    <row r="2248" customFormat="false" ht="15" hidden="false" customHeight="false" outlineLevel="0" collapsed="false">
      <c r="A2248" s="37" t="s">
        <v>837</v>
      </c>
      <c r="B2248" s="37" t="s">
        <v>279</v>
      </c>
      <c r="C2248" s="37" t="n">
        <v>22</v>
      </c>
      <c r="D2248" s="37" t="n">
        <v>20</v>
      </c>
      <c r="E2248" s="37" t="n">
        <v>0</v>
      </c>
      <c r="F2248" s="37" t="n">
        <v>0</v>
      </c>
      <c r="G2248" s="37" t="n">
        <v>0</v>
      </c>
      <c r="H2248" s="37" t="n">
        <v>0</v>
      </c>
      <c r="I2248" s="37" t="n">
        <v>3</v>
      </c>
      <c r="J2248" s="40" t="n">
        <f aca="false">IF(C2248=0,"",D2248/C2248)</f>
        <v>0.909090909090909</v>
      </c>
    </row>
    <row r="2249" customFormat="false" ht="15" hidden="false" customHeight="false" outlineLevel="0" collapsed="false">
      <c r="A2249" s="37" t="s">
        <v>837</v>
      </c>
      <c r="B2249" s="37" t="s">
        <v>280</v>
      </c>
      <c r="C2249" s="37" t="n">
        <v>22</v>
      </c>
      <c r="D2249" s="37" t="n">
        <v>21</v>
      </c>
      <c r="E2249" s="37" t="n">
        <v>0</v>
      </c>
      <c r="F2249" s="37" t="n">
        <v>1</v>
      </c>
      <c r="G2249" s="37" t="n">
        <v>0</v>
      </c>
      <c r="H2249" s="37" t="n">
        <v>0</v>
      </c>
      <c r="I2249" s="37" t="n">
        <v>0</v>
      </c>
      <c r="J2249" s="40" t="n">
        <f aca="false">IF(C2249=0,"",D2249/C2249)</f>
        <v>0.954545454545455</v>
      </c>
    </row>
    <row r="2250" customFormat="false" ht="15" hidden="false" customHeight="false" outlineLevel="0" collapsed="false">
      <c r="A2250" s="37" t="s">
        <v>837</v>
      </c>
      <c r="B2250" s="37" t="s">
        <v>281</v>
      </c>
      <c r="C2250" s="37" t="n">
        <v>22</v>
      </c>
      <c r="D2250" s="37" t="n">
        <v>21</v>
      </c>
      <c r="E2250" s="37" t="n">
        <v>0</v>
      </c>
      <c r="F2250" s="37" t="n">
        <v>1</v>
      </c>
      <c r="G2250" s="37" t="n">
        <v>0</v>
      </c>
      <c r="H2250" s="37" t="n">
        <v>0</v>
      </c>
      <c r="I2250" s="37" t="n">
        <v>0</v>
      </c>
      <c r="J2250" s="40" t="n">
        <f aca="false">IF(C2250=0,"",D2250/C2250)</f>
        <v>0.954545454545455</v>
      </c>
    </row>
    <row r="2251" customFormat="false" ht="15" hidden="false" customHeight="false" outlineLevel="0" collapsed="false">
      <c r="A2251" s="37" t="s">
        <v>838</v>
      </c>
      <c r="B2251" s="37" t="s">
        <v>270</v>
      </c>
      <c r="C2251" s="37" t="n">
        <v>22</v>
      </c>
      <c r="D2251" s="37" t="n">
        <v>19</v>
      </c>
      <c r="E2251" s="37" t="n">
        <v>2</v>
      </c>
      <c r="F2251" s="37" t="n">
        <v>0</v>
      </c>
      <c r="G2251" s="37" t="n">
        <v>2</v>
      </c>
      <c r="H2251" s="37" t="n">
        <v>1</v>
      </c>
      <c r="I2251" s="37" t="n">
        <v>0</v>
      </c>
      <c r="J2251" s="40" t="n">
        <f aca="false">IF(C2251=0,"",D2251/C2251)</f>
        <v>0.863636363636364</v>
      </c>
    </row>
    <row r="2252" customFormat="false" ht="15" hidden="false" customHeight="false" outlineLevel="0" collapsed="false">
      <c r="A2252" s="37" t="s">
        <v>838</v>
      </c>
      <c r="B2252" s="37" t="s">
        <v>271</v>
      </c>
      <c r="C2252" s="37" t="n">
        <v>22</v>
      </c>
      <c r="D2252" s="37" t="n">
        <v>20</v>
      </c>
      <c r="E2252" s="37" t="n">
        <v>1</v>
      </c>
      <c r="F2252" s="37" t="n">
        <v>1</v>
      </c>
      <c r="G2252" s="37" t="n">
        <v>0</v>
      </c>
      <c r="H2252" s="37" t="n">
        <v>0</v>
      </c>
      <c r="I2252" s="37" t="n">
        <v>0</v>
      </c>
      <c r="J2252" s="40" t="n">
        <f aca="false">IF(C2252=0,"",D2252/C2252)</f>
        <v>0.909090909090909</v>
      </c>
    </row>
    <row r="2253" customFormat="false" ht="15" hidden="false" customHeight="false" outlineLevel="0" collapsed="false">
      <c r="A2253" s="37" t="s">
        <v>838</v>
      </c>
      <c r="B2253" s="37" t="s">
        <v>272</v>
      </c>
      <c r="C2253" s="37" t="n">
        <v>22</v>
      </c>
      <c r="D2253" s="37" t="n">
        <v>20</v>
      </c>
      <c r="E2253" s="37" t="n">
        <v>0</v>
      </c>
      <c r="F2253" s="37" t="n">
        <v>0</v>
      </c>
      <c r="G2253" s="37" t="n">
        <v>0</v>
      </c>
      <c r="H2253" s="37" t="n">
        <v>0</v>
      </c>
      <c r="I2253" s="37" t="n">
        <v>4</v>
      </c>
      <c r="J2253" s="40" t="n">
        <f aca="false">IF(C2253=0,"",D2253/C2253)</f>
        <v>0.909090909090909</v>
      </c>
    </row>
    <row r="2254" customFormat="false" ht="15" hidden="false" customHeight="false" outlineLevel="0" collapsed="false">
      <c r="A2254" s="37" t="s">
        <v>838</v>
      </c>
      <c r="B2254" s="37" t="s">
        <v>273</v>
      </c>
      <c r="C2254" s="37" t="n">
        <v>22</v>
      </c>
      <c r="D2254" s="37" t="n">
        <v>20</v>
      </c>
      <c r="E2254" s="37" t="n">
        <v>0</v>
      </c>
      <c r="F2254" s="37" t="n">
        <v>1</v>
      </c>
      <c r="G2254" s="37" t="n">
        <v>1</v>
      </c>
      <c r="H2254" s="37" t="n">
        <v>1</v>
      </c>
      <c r="I2254" s="37" t="n">
        <v>0</v>
      </c>
      <c r="J2254" s="40" t="n">
        <f aca="false">IF(C2254=0,"",D2254/C2254)</f>
        <v>0.909090909090909</v>
      </c>
    </row>
    <row r="2255" customFormat="false" ht="15" hidden="false" customHeight="false" outlineLevel="0" collapsed="false">
      <c r="A2255" s="37" t="s">
        <v>838</v>
      </c>
      <c r="B2255" s="37" t="s">
        <v>274</v>
      </c>
      <c r="C2255" s="37" t="n">
        <v>22</v>
      </c>
      <c r="D2255" s="37" t="n">
        <v>22</v>
      </c>
      <c r="E2255" s="37" t="n">
        <v>1</v>
      </c>
      <c r="F2255" s="37" t="n">
        <v>2</v>
      </c>
      <c r="G2255" s="37" t="n">
        <v>0</v>
      </c>
      <c r="H2255" s="37" t="n">
        <v>3</v>
      </c>
      <c r="I2255" s="37" t="n">
        <v>1</v>
      </c>
      <c r="J2255" s="40" t="n">
        <f aca="false">IF(C2255=0,"",D2255/C2255)</f>
        <v>1</v>
      </c>
    </row>
    <row r="2256" customFormat="false" ht="15" hidden="false" customHeight="false" outlineLevel="0" collapsed="false">
      <c r="A2256" s="37" t="s">
        <v>838</v>
      </c>
      <c r="B2256" s="37" t="s">
        <v>275</v>
      </c>
      <c r="C2256" s="37" t="n">
        <v>22</v>
      </c>
      <c r="D2256" s="37" t="n">
        <v>22</v>
      </c>
      <c r="E2256" s="37" t="n">
        <v>0</v>
      </c>
      <c r="F2256" s="37" t="n">
        <v>0</v>
      </c>
      <c r="G2256" s="37" t="n">
        <v>1</v>
      </c>
      <c r="H2256" s="37" t="n">
        <v>1</v>
      </c>
      <c r="I2256" s="37" t="n">
        <v>2</v>
      </c>
      <c r="J2256" s="40" t="n">
        <f aca="false">IF(C2256=0,"",D2256/C2256)</f>
        <v>1</v>
      </c>
    </row>
    <row r="2257" customFormat="false" ht="15" hidden="false" customHeight="false" outlineLevel="0" collapsed="false">
      <c r="A2257" s="37" t="s">
        <v>838</v>
      </c>
      <c r="B2257" s="37" t="s">
        <v>276</v>
      </c>
      <c r="C2257" s="37" t="n">
        <v>22</v>
      </c>
      <c r="D2257" s="37" t="n">
        <v>19</v>
      </c>
      <c r="E2257" s="37" t="n">
        <v>2</v>
      </c>
      <c r="F2257" s="37" t="n">
        <v>1</v>
      </c>
      <c r="G2257" s="37" t="n">
        <v>0</v>
      </c>
      <c r="H2257" s="37" t="n">
        <v>1</v>
      </c>
      <c r="I2257" s="37" t="n">
        <v>3</v>
      </c>
      <c r="J2257" s="40" t="n">
        <f aca="false">IF(C2257=0,"",D2257/C2257)</f>
        <v>0.863636363636364</v>
      </c>
    </row>
    <row r="2258" customFormat="false" ht="15" hidden="false" customHeight="false" outlineLevel="0" collapsed="false">
      <c r="A2258" s="37" t="s">
        <v>838</v>
      </c>
      <c r="B2258" s="37" t="s">
        <v>277</v>
      </c>
      <c r="C2258" s="37" t="n">
        <v>22</v>
      </c>
      <c r="D2258" s="37" t="n">
        <v>22</v>
      </c>
      <c r="E2258" s="37" t="n">
        <v>1</v>
      </c>
      <c r="F2258" s="37" t="n">
        <v>1</v>
      </c>
      <c r="G2258" s="37" t="n">
        <v>1</v>
      </c>
      <c r="H2258" s="37" t="n">
        <v>2</v>
      </c>
      <c r="I2258" s="37" t="n">
        <v>0</v>
      </c>
      <c r="J2258" s="40" t="n">
        <f aca="false">IF(C2258=0,"",D2258/C2258)</f>
        <v>1</v>
      </c>
    </row>
    <row r="2259" customFormat="false" ht="15" hidden="false" customHeight="false" outlineLevel="0" collapsed="false">
      <c r="A2259" s="37" t="s">
        <v>838</v>
      </c>
      <c r="B2259" s="37" t="s">
        <v>278</v>
      </c>
      <c r="C2259" s="37" t="n">
        <v>22</v>
      </c>
      <c r="D2259" s="37" t="n">
        <v>22</v>
      </c>
      <c r="E2259" s="37" t="n">
        <v>1</v>
      </c>
      <c r="F2259" s="37" t="n">
        <v>2</v>
      </c>
      <c r="G2259" s="37" t="n">
        <v>0</v>
      </c>
      <c r="H2259" s="37" t="n">
        <v>0</v>
      </c>
      <c r="I2259" s="37" t="n">
        <v>0</v>
      </c>
      <c r="J2259" s="40" t="n">
        <f aca="false">IF(C2259=0,"",D2259/C2259)</f>
        <v>1</v>
      </c>
    </row>
    <row r="2260" customFormat="false" ht="15" hidden="false" customHeight="false" outlineLevel="0" collapsed="false">
      <c r="A2260" s="37" t="s">
        <v>838</v>
      </c>
      <c r="B2260" s="37" t="s">
        <v>279</v>
      </c>
      <c r="C2260" s="37" t="n">
        <v>22</v>
      </c>
      <c r="D2260" s="37" t="n">
        <v>20</v>
      </c>
      <c r="E2260" s="37" t="n">
        <v>3</v>
      </c>
      <c r="F2260" s="37" t="n">
        <v>0</v>
      </c>
      <c r="G2260" s="37" t="n">
        <v>0</v>
      </c>
      <c r="H2260" s="37" t="n">
        <v>3</v>
      </c>
      <c r="I2260" s="37" t="n">
        <v>2</v>
      </c>
      <c r="J2260" s="40" t="n">
        <f aca="false">IF(C2260=0,"",D2260/C2260)</f>
        <v>0.909090909090909</v>
      </c>
    </row>
    <row r="2261" customFormat="false" ht="15" hidden="false" customHeight="false" outlineLevel="0" collapsed="false">
      <c r="A2261" s="37" t="s">
        <v>838</v>
      </c>
      <c r="B2261" s="37" t="s">
        <v>280</v>
      </c>
      <c r="C2261" s="37" t="n">
        <v>22</v>
      </c>
      <c r="D2261" s="37" t="n">
        <v>22</v>
      </c>
      <c r="E2261" s="37" t="n">
        <v>0</v>
      </c>
      <c r="F2261" s="37" t="n">
        <v>2</v>
      </c>
      <c r="G2261" s="37" t="n">
        <v>0</v>
      </c>
      <c r="H2261" s="37" t="n">
        <v>2</v>
      </c>
      <c r="I2261" s="37" t="n">
        <v>6</v>
      </c>
      <c r="J2261" s="40" t="n">
        <f aca="false">IF(C2261=0,"",D2261/C2261)</f>
        <v>1</v>
      </c>
    </row>
    <row r="2262" customFormat="false" ht="15" hidden="false" customHeight="false" outlineLevel="0" collapsed="false">
      <c r="A2262" s="37" t="s">
        <v>838</v>
      </c>
      <c r="B2262" s="37" t="s">
        <v>281</v>
      </c>
      <c r="C2262" s="37" t="n">
        <v>22</v>
      </c>
      <c r="D2262" s="37" t="n">
        <v>20</v>
      </c>
      <c r="E2262" s="37" t="n">
        <v>2</v>
      </c>
      <c r="F2262" s="37" t="n">
        <v>0</v>
      </c>
      <c r="G2262" s="37" t="n">
        <v>0</v>
      </c>
      <c r="H2262" s="37" t="n">
        <v>4</v>
      </c>
      <c r="I2262" s="37" t="n">
        <v>2</v>
      </c>
      <c r="J2262" s="40" t="n">
        <f aca="false">IF(C2262=0,"",D2262/C2262)</f>
        <v>0.909090909090909</v>
      </c>
    </row>
    <row r="2263" customFormat="false" ht="15" hidden="false" customHeight="false" outlineLevel="0" collapsed="false">
      <c r="A2263" s="37" t="s">
        <v>839</v>
      </c>
      <c r="B2263" s="37" t="s">
        <v>270</v>
      </c>
      <c r="C2263" s="37" t="n">
        <v>22</v>
      </c>
      <c r="D2263" s="37" t="n">
        <v>22</v>
      </c>
      <c r="E2263" s="37" t="n">
        <v>1</v>
      </c>
      <c r="F2263" s="37" t="n">
        <v>0</v>
      </c>
      <c r="G2263" s="37" t="n">
        <v>0</v>
      </c>
      <c r="H2263" s="37" t="n">
        <v>5</v>
      </c>
      <c r="I2263" s="37" t="n">
        <v>3</v>
      </c>
      <c r="J2263" s="40" t="n">
        <f aca="false">IF(C2263=0,"",D2263/C2263)</f>
        <v>1</v>
      </c>
    </row>
    <row r="2264" customFormat="false" ht="15" hidden="false" customHeight="false" outlineLevel="0" collapsed="false">
      <c r="A2264" s="37" t="s">
        <v>839</v>
      </c>
      <c r="B2264" s="37" t="s">
        <v>271</v>
      </c>
      <c r="C2264" s="37" t="n">
        <v>22</v>
      </c>
      <c r="D2264" s="37" t="n">
        <v>20</v>
      </c>
      <c r="E2264" s="37" t="n">
        <v>1</v>
      </c>
      <c r="F2264" s="37" t="n">
        <v>0</v>
      </c>
      <c r="G2264" s="37" t="n">
        <v>1</v>
      </c>
      <c r="H2264" s="37" t="n">
        <v>2</v>
      </c>
      <c r="I2264" s="37" t="n">
        <v>6</v>
      </c>
      <c r="J2264" s="40" t="n">
        <f aca="false">IF(C2264=0,"",D2264/C2264)</f>
        <v>0.909090909090909</v>
      </c>
    </row>
    <row r="2265" customFormat="false" ht="15" hidden="false" customHeight="false" outlineLevel="0" collapsed="false">
      <c r="A2265" s="37" t="s">
        <v>839</v>
      </c>
      <c r="B2265" s="37" t="s">
        <v>272</v>
      </c>
      <c r="C2265" s="37" t="n">
        <v>22</v>
      </c>
      <c r="D2265" s="37" t="n">
        <v>22</v>
      </c>
      <c r="E2265" s="37" t="n">
        <v>0</v>
      </c>
      <c r="F2265" s="37" t="n">
        <v>1</v>
      </c>
      <c r="G2265" s="37" t="n">
        <v>0</v>
      </c>
      <c r="H2265" s="37" t="n">
        <v>1</v>
      </c>
      <c r="I2265" s="37" t="n">
        <v>3</v>
      </c>
      <c r="J2265" s="40" t="n">
        <f aca="false">IF(C2265=0,"",D2265/C2265)</f>
        <v>1</v>
      </c>
    </row>
    <row r="2266" customFormat="false" ht="15" hidden="false" customHeight="false" outlineLevel="0" collapsed="false">
      <c r="A2266" s="37" t="s">
        <v>839</v>
      </c>
      <c r="B2266" s="37" t="s">
        <v>273</v>
      </c>
      <c r="C2266" s="37" t="n">
        <v>22</v>
      </c>
      <c r="D2266" s="37" t="n">
        <v>21</v>
      </c>
      <c r="E2266" s="37" t="n">
        <v>0</v>
      </c>
      <c r="F2266" s="37" t="n">
        <v>1</v>
      </c>
      <c r="G2266" s="37" t="n">
        <v>1</v>
      </c>
      <c r="H2266" s="37" t="n">
        <v>2</v>
      </c>
      <c r="I2266" s="37" t="n">
        <v>6</v>
      </c>
      <c r="J2266" s="40" t="n">
        <f aca="false">IF(C2266=0,"",D2266/C2266)</f>
        <v>0.954545454545455</v>
      </c>
    </row>
    <row r="2267" customFormat="false" ht="15" hidden="false" customHeight="false" outlineLevel="0" collapsed="false">
      <c r="A2267" s="37" t="s">
        <v>839</v>
      </c>
      <c r="B2267" s="37" t="s">
        <v>274</v>
      </c>
      <c r="C2267" s="37" t="n">
        <v>22</v>
      </c>
      <c r="D2267" s="37" t="n">
        <v>22</v>
      </c>
      <c r="E2267" s="37" t="n">
        <v>0</v>
      </c>
      <c r="F2267" s="37" t="n">
        <v>0</v>
      </c>
      <c r="G2267" s="37" t="n">
        <v>1</v>
      </c>
      <c r="H2267" s="37" t="n">
        <v>3</v>
      </c>
      <c r="I2267" s="37" t="n">
        <v>0</v>
      </c>
      <c r="J2267" s="40" t="n">
        <f aca="false">IF(C2267=0,"",D2267/C2267)</f>
        <v>1</v>
      </c>
    </row>
    <row r="2268" customFormat="false" ht="15" hidden="false" customHeight="false" outlineLevel="0" collapsed="false">
      <c r="A2268" s="37" t="s">
        <v>839</v>
      </c>
      <c r="B2268" s="37" t="s">
        <v>275</v>
      </c>
      <c r="C2268" s="37" t="n">
        <v>22</v>
      </c>
      <c r="D2268" s="37" t="n">
        <v>18</v>
      </c>
      <c r="E2268" s="37" t="n">
        <v>0</v>
      </c>
      <c r="F2268" s="37" t="n">
        <v>0</v>
      </c>
      <c r="G2268" s="37" t="n">
        <v>0</v>
      </c>
      <c r="H2268" s="37" t="n">
        <v>2</v>
      </c>
      <c r="I2268" s="37" t="n">
        <v>1</v>
      </c>
      <c r="J2268" s="40" t="n">
        <f aca="false">IF(C2268=0,"",D2268/C2268)</f>
        <v>0.818181818181818</v>
      </c>
    </row>
    <row r="2269" customFormat="false" ht="15" hidden="false" customHeight="false" outlineLevel="0" collapsed="false">
      <c r="A2269" s="37" t="s">
        <v>839</v>
      </c>
      <c r="B2269" s="37" t="s">
        <v>276</v>
      </c>
      <c r="C2269" s="37" t="n">
        <v>22</v>
      </c>
      <c r="D2269" s="37" t="n">
        <v>22</v>
      </c>
      <c r="E2269" s="37" t="n">
        <v>0</v>
      </c>
      <c r="F2269" s="37" t="n">
        <v>2</v>
      </c>
      <c r="G2269" s="37" t="n">
        <v>0</v>
      </c>
      <c r="H2269" s="37" t="n">
        <v>3</v>
      </c>
      <c r="I2269" s="37" t="n">
        <v>0</v>
      </c>
      <c r="J2269" s="40" t="n">
        <f aca="false">IF(C2269=0,"",D2269/C2269)</f>
        <v>1</v>
      </c>
    </row>
    <row r="2270" customFormat="false" ht="15" hidden="false" customHeight="false" outlineLevel="0" collapsed="false">
      <c r="A2270" s="37" t="s">
        <v>839</v>
      </c>
      <c r="B2270" s="37" t="s">
        <v>277</v>
      </c>
      <c r="C2270" s="37" t="n">
        <v>22</v>
      </c>
      <c r="D2270" s="37" t="n">
        <v>19</v>
      </c>
      <c r="E2270" s="37" t="n">
        <v>2</v>
      </c>
      <c r="F2270" s="37" t="n">
        <v>0</v>
      </c>
      <c r="G2270" s="37" t="n">
        <v>0</v>
      </c>
      <c r="H2270" s="37" t="n">
        <v>1</v>
      </c>
      <c r="I2270" s="37" t="n">
        <v>3</v>
      </c>
      <c r="J2270" s="40" t="n">
        <f aca="false">IF(C2270=0,"",D2270/C2270)</f>
        <v>0.863636363636364</v>
      </c>
    </row>
    <row r="2271" customFormat="false" ht="15" hidden="false" customHeight="false" outlineLevel="0" collapsed="false">
      <c r="A2271" s="37" t="s">
        <v>839</v>
      </c>
      <c r="B2271" s="37" t="s">
        <v>278</v>
      </c>
      <c r="C2271" s="37" t="n">
        <v>22</v>
      </c>
      <c r="D2271" s="37" t="n">
        <v>21</v>
      </c>
      <c r="E2271" s="37" t="n">
        <v>0</v>
      </c>
      <c r="F2271" s="37" t="n">
        <v>0</v>
      </c>
      <c r="G2271" s="37" t="n">
        <v>0</v>
      </c>
      <c r="H2271" s="37" t="n">
        <v>0</v>
      </c>
      <c r="I2271" s="37" t="n">
        <v>1</v>
      </c>
      <c r="J2271" s="40" t="n">
        <f aca="false">IF(C2271=0,"",D2271/C2271)</f>
        <v>0.954545454545455</v>
      </c>
    </row>
    <row r="2272" customFormat="false" ht="15" hidden="false" customHeight="false" outlineLevel="0" collapsed="false">
      <c r="A2272" s="37" t="s">
        <v>839</v>
      </c>
      <c r="B2272" s="37" t="s">
        <v>279</v>
      </c>
      <c r="C2272" s="37" t="n">
        <v>22</v>
      </c>
      <c r="D2272" s="37" t="n">
        <v>21</v>
      </c>
      <c r="E2272" s="37" t="n">
        <v>2</v>
      </c>
      <c r="F2272" s="37" t="n">
        <v>0</v>
      </c>
      <c r="G2272" s="37" t="n">
        <v>1</v>
      </c>
      <c r="H2272" s="37" t="n">
        <v>3</v>
      </c>
      <c r="I2272" s="37" t="n">
        <v>1</v>
      </c>
      <c r="J2272" s="40" t="n">
        <f aca="false">IF(C2272=0,"",D2272/C2272)</f>
        <v>0.954545454545455</v>
      </c>
    </row>
    <row r="2273" customFormat="false" ht="15" hidden="false" customHeight="false" outlineLevel="0" collapsed="false">
      <c r="A2273" s="37" t="s">
        <v>839</v>
      </c>
      <c r="B2273" s="37" t="s">
        <v>280</v>
      </c>
      <c r="C2273" s="37" t="n">
        <v>22</v>
      </c>
      <c r="D2273" s="37" t="n">
        <v>19</v>
      </c>
      <c r="E2273" s="37" t="n">
        <v>0</v>
      </c>
      <c r="F2273" s="37" t="n">
        <v>1</v>
      </c>
      <c r="G2273" s="37" t="n">
        <v>0</v>
      </c>
      <c r="H2273" s="37" t="n">
        <v>1</v>
      </c>
      <c r="I2273" s="37" t="n">
        <v>1</v>
      </c>
      <c r="J2273" s="40" t="n">
        <f aca="false">IF(C2273=0,"",D2273/C2273)</f>
        <v>0.863636363636364</v>
      </c>
    </row>
    <row r="2274" customFormat="false" ht="15" hidden="false" customHeight="false" outlineLevel="0" collapsed="false">
      <c r="A2274" s="37" t="s">
        <v>839</v>
      </c>
      <c r="B2274" s="37" t="s">
        <v>281</v>
      </c>
      <c r="C2274" s="37" t="n">
        <v>22</v>
      </c>
      <c r="D2274" s="37" t="n">
        <v>20</v>
      </c>
      <c r="E2274" s="37" t="n">
        <v>0</v>
      </c>
      <c r="F2274" s="37" t="n">
        <v>1</v>
      </c>
      <c r="G2274" s="37" t="n">
        <v>0</v>
      </c>
      <c r="H2274" s="37" t="n">
        <v>1</v>
      </c>
      <c r="I2274" s="37" t="n">
        <v>1</v>
      </c>
      <c r="J2274" s="40" t="n">
        <f aca="false">IF(C2274=0,"",D2274/C2274)</f>
        <v>0.909090909090909</v>
      </c>
    </row>
    <row r="2275" customFormat="false" ht="15" hidden="false" customHeight="false" outlineLevel="0" collapsed="false">
      <c r="A2275" s="37" t="s">
        <v>840</v>
      </c>
      <c r="B2275" s="37" t="s">
        <v>281</v>
      </c>
      <c r="C2275" s="37" t="n">
        <v>22</v>
      </c>
      <c r="D2275" s="37" t="n">
        <v>22</v>
      </c>
      <c r="E2275" s="37" t="n">
        <v>0</v>
      </c>
      <c r="F2275" s="37" t="n">
        <v>1</v>
      </c>
      <c r="G2275" s="37" t="n">
        <v>0</v>
      </c>
      <c r="H2275" s="37" t="n">
        <v>1</v>
      </c>
      <c r="I2275" s="37" t="n">
        <v>0</v>
      </c>
      <c r="J2275" s="40" t="n">
        <f aca="false">IF(C2275=0,"",D2275/C2275)</f>
        <v>1</v>
      </c>
    </row>
    <row r="2276" customFormat="false" ht="15" hidden="false" customHeight="false" outlineLevel="0" collapsed="false">
      <c r="A2276" s="37" t="s">
        <v>841</v>
      </c>
      <c r="B2276" s="37" t="s">
        <v>270</v>
      </c>
      <c r="C2276" s="37" t="n">
        <v>22</v>
      </c>
      <c r="D2276" s="37" t="n">
        <v>21</v>
      </c>
      <c r="E2276" s="37" t="n">
        <v>0</v>
      </c>
      <c r="F2276" s="37" t="n">
        <v>0</v>
      </c>
      <c r="G2276" s="37" t="n">
        <v>0</v>
      </c>
      <c r="H2276" s="37" t="n">
        <v>2</v>
      </c>
      <c r="I2276" s="37" t="n">
        <v>20</v>
      </c>
      <c r="J2276" s="40" t="n">
        <f aca="false">IF(C2276=0,"",D2276/C2276)</f>
        <v>0.954545454545455</v>
      </c>
    </row>
    <row r="2277" customFormat="false" ht="15" hidden="false" customHeight="false" outlineLevel="0" collapsed="false">
      <c r="A2277" s="37" t="s">
        <v>841</v>
      </c>
      <c r="B2277" s="37" t="s">
        <v>271</v>
      </c>
      <c r="C2277" s="37" t="n">
        <v>22</v>
      </c>
      <c r="D2277" s="37" t="n">
        <v>22</v>
      </c>
      <c r="E2277" s="37" t="n">
        <v>1</v>
      </c>
      <c r="F2277" s="37" t="n">
        <v>1</v>
      </c>
      <c r="G2277" s="37" t="n">
        <v>0</v>
      </c>
      <c r="H2277" s="37" t="n">
        <v>2</v>
      </c>
      <c r="I2277" s="37" t="n">
        <v>7</v>
      </c>
      <c r="J2277" s="40" t="n">
        <f aca="false">IF(C2277=0,"",D2277/C2277)</f>
        <v>1</v>
      </c>
    </row>
    <row r="2278" customFormat="false" ht="15" hidden="false" customHeight="false" outlineLevel="0" collapsed="false">
      <c r="A2278" s="37" t="s">
        <v>841</v>
      </c>
      <c r="B2278" s="37" t="s">
        <v>272</v>
      </c>
      <c r="C2278" s="37" t="n">
        <v>22</v>
      </c>
      <c r="D2278" s="37" t="n">
        <v>22</v>
      </c>
      <c r="E2278" s="37" t="n">
        <v>1</v>
      </c>
      <c r="F2278" s="37" t="n">
        <v>0</v>
      </c>
      <c r="G2278" s="37" t="n">
        <v>0</v>
      </c>
      <c r="H2278" s="37" t="n">
        <v>3</v>
      </c>
      <c r="I2278" s="37" t="n">
        <v>15</v>
      </c>
      <c r="J2278" s="40" t="n">
        <f aca="false">IF(C2278=0,"",D2278/C2278)</f>
        <v>1</v>
      </c>
    </row>
    <row r="2279" customFormat="false" ht="15" hidden="false" customHeight="false" outlineLevel="0" collapsed="false">
      <c r="A2279" s="37" t="s">
        <v>841</v>
      </c>
      <c r="B2279" s="37" t="s">
        <v>273</v>
      </c>
      <c r="C2279" s="37" t="n">
        <v>22</v>
      </c>
      <c r="D2279" s="37" t="n">
        <v>18</v>
      </c>
      <c r="E2279" s="37" t="n">
        <v>0</v>
      </c>
      <c r="F2279" s="37" t="n">
        <v>0</v>
      </c>
      <c r="G2279" s="37" t="n">
        <v>0</v>
      </c>
      <c r="H2279" s="37" t="n">
        <v>1</v>
      </c>
      <c r="I2279" s="37" t="n">
        <v>15</v>
      </c>
      <c r="J2279" s="40" t="n">
        <f aca="false">IF(C2279=0,"",D2279/C2279)</f>
        <v>0.818181818181818</v>
      </c>
    </row>
    <row r="2280" customFormat="false" ht="15" hidden="false" customHeight="false" outlineLevel="0" collapsed="false">
      <c r="A2280" s="37" t="s">
        <v>841</v>
      </c>
      <c r="B2280" s="37" t="s">
        <v>274</v>
      </c>
      <c r="C2280" s="37" t="n">
        <v>22</v>
      </c>
      <c r="D2280" s="37" t="n">
        <v>22</v>
      </c>
      <c r="E2280" s="37" t="n">
        <v>0</v>
      </c>
      <c r="F2280" s="37" t="n">
        <v>1</v>
      </c>
      <c r="G2280" s="37" t="n">
        <v>0</v>
      </c>
      <c r="H2280" s="37" t="n">
        <v>2</v>
      </c>
      <c r="I2280" s="37" t="n">
        <v>5</v>
      </c>
      <c r="J2280" s="40" t="n">
        <f aca="false">IF(C2280=0,"",D2280/C2280)</f>
        <v>1</v>
      </c>
    </row>
    <row r="2281" customFormat="false" ht="15" hidden="false" customHeight="false" outlineLevel="0" collapsed="false">
      <c r="A2281" s="37" t="s">
        <v>841</v>
      </c>
      <c r="B2281" s="37" t="s">
        <v>275</v>
      </c>
      <c r="C2281" s="37" t="n">
        <v>22</v>
      </c>
      <c r="D2281" s="37" t="n">
        <v>20</v>
      </c>
      <c r="E2281" s="37" t="n">
        <v>1</v>
      </c>
      <c r="F2281" s="37" t="n">
        <v>1</v>
      </c>
      <c r="G2281" s="37" t="n">
        <v>0</v>
      </c>
      <c r="H2281" s="37" t="n">
        <v>2</v>
      </c>
      <c r="I2281" s="37" t="n">
        <v>10</v>
      </c>
      <c r="J2281" s="40" t="n">
        <f aca="false">IF(C2281=0,"",D2281/C2281)</f>
        <v>0.909090909090909</v>
      </c>
    </row>
    <row r="2282" customFormat="false" ht="15" hidden="false" customHeight="false" outlineLevel="0" collapsed="false">
      <c r="A2282" s="37" t="s">
        <v>841</v>
      </c>
      <c r="B2282" s="37" t="s">
        <v>276</v>
      </c>
      <c r="C2282" s="37" t="n">
        <v>22</v>
      </c>
      <c r="D2282" s="37" t="n">
        <v>19</v>
      </c>
      <c r="E2282" s="37" t="n">
        <v>0</v>
      </c>
      <c r="F2282" s="37" t="n">
        <v>0</v>
      </c>
      <c r="G2282" s="37" t="n">
        <v>1</v>
      </c>
      <c r="H2282" s="37" t="n">
        <v>2</v>
      </c>
      <c r="I2282" s="37" t="n">
        <v>23</v>
      </c>
      <c r="J2282" s="40" t="n">
        <f aca="false">IF(C2282=0,"",D2282/C2282)</f>
        <v>0.863636363636364</v>
      </c>
    </row>
    <row r="2283" customFormat="false" ht="15" hidden="false" customHeight="false" outlineLevel="0" collapsed="false">
      <c r="A2283" s="37" t="s">
        <v>841</v>
      </c>
      <c r="B2283" s="37" t="s">
        <v>277</v>
      </c>
      <c r="C2283" s="37" t="n">
        <v>22</v>
      </c>
      <c r="D2283" s="37" t="n">
        <v>21</v>
      </c>
      <c r="E2283" s="37" t="n">
        <v>0</v>
      </c>
      <c r="F2283" s="37" t="n">
        <v>1</v>
      </c>
      <c r="G2283" s="37" t="n">
        <v>0</v>
      </c>
      <c r="H2283" s="37" t="n">
        <v>2</v>
      </c>
      <c r="I2283" s="37" t="n">
        <v>32</v>
      </c>
      <c r="J2283" s="40" t="n">
        <f aca="false">IF(C2283=0,"",D2283/C2283)</f>
        <v>0.954545454545455</v>
      </c>
    </row>
    <row r="2284" customFormat="false" ht="15" hidden="false" customHeight="false" outlineLevel="0" collapsed="false">
      <c r="A2284" s="37" t="s">
        <v>841</v>
      </c>
      <c r="B2284" s="37" t="s">
        <v>278</v>
      </c>
      <c r="C2284" s="37" t="n">
        <v>22</v>
      </c>
      <c r="D2284" s="37" t="n">
        <v>19</v>
      </c>
      <c r="E2284" s="37" t="n">
        <v>2</v>
      </c>
      <c r="F2284" s="37" t="n">
        <v>0</v>
      </c>
      <c r="G2284" s="37" t="n">
        <v>0</v>
      </c>
      <c r="H2284" s="37" t="n">
        <v>1</v>
      </c>
      <c r="I2284" s="37" t="n">
        <v>18</v>
      </c>
      <c r="J2284" s="40" t="n">
        <f aca="false">IF(C2284=0,"",D2284/C2284)</f>
        <v>0.863636363636364</v>
      </c>
    </row>
    <row r="2285" customFormat="false" ht="15" hidden="false" customHeight="false" outlineLevel="0" collapsed="false">
      <c r="A2285" s="37" t="s">
        <v>841</v>
      </c>
      <c r="B2285" s="37" t="s">
        <v>279</v>
      </c>
      <c r="C2285" s="37" t="n">
        <v>22</v>
      </c>
      <c r="D2285" s="37" t="n">
        <v>21</v>
      </c>
      <c r="E2285" s="37" t="n">
        <v>0</v>
      </c>
      <c r="F2285" s="37" t="n">
        <v>1</v>
      </c>
      <c r="G2285" s="37" t="n">
        <v>1</v>
      </c>
      <c r="H2285" s="37" t="n">
        <v>2</v>
      </c>
      <c r="I2285" s="37" t="n">
        <v>18</v>
      </c>
      <c r="J2285" s="40" t="n">
        <f aca="false">IF(C2285=0,"",D2285/C2285)</f>
        <v>0.954545454545455</v>
      </c>
    </row>
    <row r="2286" customFormat="false" ht="15" hidden="false" customHeight="false" outlineLevel="0" collapsed="false">
      <c r="A2286" s="37" t="s">
        <v>841</v>
      </c>
      <c r="B2286" s="37" t="s">
        <v>280</v>
      </c>
      <c r="C2286" s="37" t="n">
        <v>22</v>
      </c>
      <c r="D2286" s="37" t="n">
        <v>20</v>
      </c>
      <c r="E2286" s="37" t="n">
        <v>0</v>
      </c>
      <c r="F2286" s="37" t="n">
        <v>1</v>
      </c>
      <c r="G2286" s="37" t="n">
        <v>0</v>
      </c>
      <c r="H2286" s="37" t="n">
        <v>4</v>
      </c>
      <c r="I2286" s="37" t="n">
        <v>4</v>
      </c>
      <c r="J2286" s="40" t="n">
        <f aca="false">IF(C2286=0,"",D2286/C2286)</f>
        <v>0.909090909090909</v>
      </c>
    </row>
    <row r="2287" customFormat="false" ht="15" hidden="false" customHeight="false" outlineLevel="0" collapsed="false">
      <c r="A2287" s="37" t="s">
        <v>841</v>
      </c>
      <c r="B2287" s="37" t="s">
        <v>281</v>
      </c>
      <c r="C2287" s="37" t="n">
        <v>22</v>
      </c>
      <c r="D2287" s="37" t="n">
        <v>21</v>
      </c>
      <c r="E2287" s="37" t="n">
        <v>0</v>
      </c>
      <c r="F2287" s="37" t="n">
        <v>4</v>
      </c>
      <c r="G2287" s="37" t="n">
        <v>0</v>
      </c>
      <c r="H2287" s="37" t="n">
        <v>0</v>
      </c>
      <c r="I2287" s="37" t="n">
        <v>26</v>
      </c>
      <c r="J2287" s="40" t="n">
        <f aca="false">IF(C2287=0,"",D2287/C2287)</f>
        <v>0.954545454545455</v>
      </c>
    </row>
    <row r="2288" customFormat="false" ht="15" hidden="false" customHeight="false" outlineLevel="0" collapsed="false">
      <c r="A2288" s="37" t="s">
        <v>842</v>
      </c>
      <c r="B2288" s="37" t="s">
        <v>275</v>
      </c>
      <c r="C2288" s="37" t="n">
        <v>22</v>
      </c>
      <c r="D2288" s="37" t="n">
        <v>15</v>
      </c>
      <c r="E2288" s="37" t="n">
        <v>0</v>
      </c>
      <c r="F2288" s="37" t="n">
        <v>0</v>
      </c>
      <c r="G2288" s="37" t="n">
        <v>1</v>
      </c>
      <c r="H2288" s="37" t="n">
        <v>0</v>
      </c>
      <c r="I2288" s="37" t="n">
        <v>0</v>
      </c>
      <c r="J2288" s="40" t="n">
        <f aca="false">IF(C2288=0,"",D2288/C2288)</f>
        <v>0.681818181818182</v>
      </c>
    </row>
    <row r="2289" customFormat="false" ht="15" hidden="false" customHeight="false" outlineLevel="0" collapsed="false">
      <c r="A2289" s="37" t="s">
        <v>842</v>
      </c>
      <c r="B2289" s="37" t="s">
        <v>276</v>
      </c>
      <c r="C2289" s="37" t="n">
        <v>22</v>
      </c>
      <c r="D2289" s="37" t="n">
        <v>22</v>
      </c>
      <c r="E2289" s="37" t="n">
        <v>1</v>
      </c>
      <c r="F2289" s="37" t="n">
        <v>1</v>
      </c>
      <c r="G2289" s="37" t="n">
        <v>0</v>
      </c>
      <c r="H2289" s="37" t="n">
        <v>2</v>
      </c>
      <c r="I2289" s="37" t="n">
        <v>7</v>
      </c>
      <c r="J2289" s="40" t="n">
        <f aca="false">IF(C2289=0,"",D2289/C2289)</f>
        <v>1</v>
      </c>
    </row>
    <row r="2290" customFormat="false" ht="15" hidden="false" customHeight="false" outlineLevel="0" collapsed="false">
      <c r="A2290" s="37" t="s">
        <v>842</v>
      </c>
      <c r="B2290" s="37" t="s">
        <v>277</v>
      </c>
      <c r="C2290" s="37" t="n">
        <v>22</v>
      </c>
      <c r="D2290" s="37" t="n">
        <v>21</v>
      </c>
      <c r="E2290" s="37" t="n">
        <v>0</v>
      </c>
      <c r="F2290" s="37" t="n">
        <v>2</v>
      </c>
      <c r="G2290" s="37" t="n">
        <v>0</v>
      </c>
      <c r="H2290" s="37" t="n">
        <v>1</v>
      </c>
      <c r="I2290" s="37" t="n">
        <v>1</v>
      </c>
      <c r="J2290" s="40" t="n">
        <f aca="false">IF(C2290=0,"",D2290/C2290)</f>
        <v>0.954545454545455</v>
      </c>
    </row>
    <row r="2291" customFormat="false" ht="15" hidden="false" customHeight="false" outlineLevel="0" collapsed="false">
      <c r="A2291" s="37" t="s">
        <v>842</v>
      </c>
      <c r="B2291" s="37" t="s">
        <v>278</v>
      </c>
      <c r="C2291" s="37" t="n">
        <v>22</v>
      </c>
      <c r="D2291" s="37" t="n">
        <v>20</v>
      </c>
      <c r="E2291" s="37" t="n">
        <v>1</v>
      </c>
      <c r="F2291" s="37" t="n">
        <v>2</v>
      </c>
      <c r="G2291" s="37" t="n">
        <v>0</v>
      </c>
      <c r="H2291" s="37" t="n">
        <v>1</v>
      </c>
      <c r="I2291" s="37" t="n">
        <v>0</v>
      </c>
      <c r="J2291" s="40" t="n">
        <f aca="false">IF(C2291=0,"",D2291/C2291)</f>
        <v>0.909090909090909</v>
      </c>
    </row>
    <row r="2292" customFormat="false" ht="15" hidden="false" customHeight="false" outlineLevel="0" collapsed="false">
      <c r="A2292" s="37" t="s">
        <v>842</v>
      </c>
      <c r="B2292" s="37" t="s">
        <v>279</v>
      </c>
      <c r="C2292" s="37" t="n">
        <v>22</v>
      </c>
      <c r="D2292" s="37" t="n">
        <v>21</v>
      </c>
      <c r="E2292" s="37" t="n">
        <v>0</v>
      </c>
      <c r="F2292" s="37" t="n">
        <v>0</v>
      </c>
      <c r="G2292" s="37" t="n">
        <v>0</v>
      </c>
      <c r="H2292" s="37" t="n">
        <v>3</v>
      </c>
      <c r="I2292" s="37" t="n">
        <v>0</v>
      </c>
      <c r="J2292" s="40" t="n">
        <f aca="false">IF(C2292=0,"",D2292/C2292)</f>
        <v>0.954545454545455</v>
      </c>
    </row>
    <row r="2293" customFormat="false" ht="15" hidden="false" customHeight="false" outlineLevel="0" collapsed="false">
      <c r="A2293" s="37" t="s">
        <v>842</v>
      </c>
      <c r="B2293" s="37" t="s">
        <v>280</v>
      </c>
      <c r="C2293" s="37" t="n">
        <v>22</v>
      </c>
      <c r="D2293" s="37" t="n">
        <v>19</v>
      </c>
      <c r="E2293" s="37" t="n">
        <v>0</v>
      </c>
      <c r="F2293" s="37" t="n">
        <v>0</v>
      </c>
      <c r="G2293" s="37" t="n">
        <v>0</v>
      </c>
      <c r="H2293" s="37" t="n">
        <v>0</v>
      </c>
      <c r="I2293" s="37" t="n">
        <v>0</v>
      </c>
      <c r="J2293" s="40" t="n">
        <f aca="false">IF(C2293=0,"",D2293/C2293)</f>
        <v>0.863636363636364</v>
      </c>
    </row>
    <row r="2294" customFormat="false" ht="15" hidden="false" customHeight="false" outlineLevel="0" collapsed="false">
      <c r="A2294" s="37" t="s">
        <v>842</v>
      </c>
      <c r="B2294" s="37" t="s">
        <v>281</v>
      </c>
      <c r="C2294" s="37" t="n">
        <v>22</v>
      </c>
      <c r="D2294" s="37" t="n">
        <v>20</v>
      </c>
      <c r="E2294" s="37" t="n">
        <v>0</v>
      </c>
      <c r="F2294" s="37" t="n">
        <v>2</v>
      </c>
      <c r="G2294" s="37" t="n">
        <v>0</v>
      </c>
      <c r="H2294" s="37" t="n">
        <v>1</v>
      </c>
      <c r="I2294" s="37" t="n">
        <v>1</v>
      </c>
      <c r="J2294" s="40" t="n">
        <f aca="false">IF(C2294=0,"",D2294/C2294)</f>
        <v>0.909090909090909</v>
      </c>
    </row>
    <row r="2295" customFormat="false" ht="15" hidden="false" customHeight="false" outlineLevel="0" collapsed="false">
      <c r="A2295" s="37" t="s">
        <v>843</v>
      </c>
      <c r="B2295" s="37" t="s">
        <v>274</v>
      </c>
      <c r="C2295" s="37" t="n">
        <v>22</v>
      </c>
      <c r="D2295" s="37" t="n">
        <v>18</v>
      </c>
      <c r="E2295" s="37" t="n">
        <v>1</v>
      </c>
      <c r="F2295" s="37" t="n">
        <v>1</v>
      </c>
      <c r="G2295" s="37" t="n">
        <v>0</v>
      </c>
      <c r="H2295" s="37" t="n">
        <v>1</v>
      </c>
      <c r="I2295" s="37" t="n">
        <v>7</v>
      </c>
      <c r="J2295" s="40" t="n">
        <f aca="false">IF(C2295=0,"",D2295/C2295)</f>
        <v>0.818181818181818</v>
      </c>
    </row>
    <row r="2296" customFormat="false" ht="15" hidden="false" customHeight="false" outlineLevel="0" collapsed="false">
      <c r="A2296" s="37" t="s">
        <v>843</v>
      </c>
      <c r="B2296" s="37" t="s">
        <v>275</v>
      </c>
      <c r="C2296" s="37" t="n">
        <v>22</v>
      </c>
      <c r="D2296" s="37" t="n">
        <v>19</v>
      </c>
      <c r="E2296" s="37" t="n">
        <v>2</v>
      </c>
      <c r="F2296" s="37" t="n">
        <v>0</v>
      </c>
      <c r="G2296" s="37" t="n">
        <v>0</v>
      </c>
      <c r="H2296" s="37" t="n">
        <v>1</v>
      </c>
      <c r="I2296" s="37" t="n">
        <v>9</v>
      </c>
      <c r="J2296" s="40" t="n">
        <f aca="false">IF(C2296=0,"",D2296/C2296)</f>
        <v>0.863636363636364</v>
      </c>
    </row>
    <row r="2297" customFormat="false" ht="15" hidden="false" customHeight="false" outlineLevel="0" collapsed="false">
      <c r="A2297" s="37" t="s">
        <v>843</v>
      </c>
      <c r="B2297" s="37" t="s">
        <v>276</v>
      </c>
      <c r="C2297" s="37" t="n">
        <v>22</v>
      </c>
      <c r="D2297" s="37" t="n">
        <v>22</v>
      </c>
      <c r="E2297" s="37" t="n">
        <v>1</v>
      </c>
      <c r="F2297" s="37" t="n">
        <v>0</v>
      </c>
      <c r="G2297" s="37" t="n">
        <v>2</v>
      </c>
      <c r="H2297" s="37" t="n">
        <v>2</v>
      </c>
      <c r="I2297" s="37" t="n">
        <v>1</v>
      </c>
      <c r="J2297" s="40" t="n">
        <f aca="false">IF(C2297=0,"",D2297/C2297)</f>
        <v>1</v>
      </c>
    </row>
    <row r="2298" customFormat="false" ht="15" hidden="false" customHeight="false" outlineLevel="0" collapsed="false">
      <c r="A2298" s="37" t="s">
        <v>843</v>
      </c>
      <c r="B2298" s="37" t="s">
        <v>277</v>
      </c>
      <c r="C2298" s="37" t="n">
        <v>22</v>
      </c>
      <c r="D2298" s="37" t="n">
        <v>21</v>
      </c>
      <c r="E2298" s="37" t="n">
        <v>2</v>
      </c>
      <c r="F2298" s="37" t="n">
        <v>0</v>
      </c>
      <c r="G2298" s="37" t="n">
        <v>1</v>
      </c>
      <c r="H2298" s="37" t="n">
        <v>3</v>
      </c>
      <c r="I2298" s="37" t="n">
        <v>7</v>
      </c>
      <c r="J2298" s="40" t="n">
        <f aca="false">IF(C2298=0,"",D2298/C2298)</f>
        <v>0.954545454545455</v>
      </c>
    </row>
    <row r="2299" customFormat="false" ht="15" hidden="false" customHeight="false" outlineLevel="0" collapsed="false">
      <c r="A2299" s="37" t="s">
        <v>843</v>
      </c>
      <c r="B2299" s="37" t="s">
        <v>278</v>
      </c>
      <c r="C2299" s="37" t="n">
        <v>22</v>
      </c>
      <c r="D2299" s="37" t="n">
        <v>19</v>
      </c>
      <c r="E2299" s="37" t="n">
        <v>2</v>
      </c>
      <c r="F2299" s="37" t="n">
        <v>0</v>
      </c>
      <c r="G2299" s="37" t="n">
        <v>0</v>
      </c>
      <c r="H2299" s="37" t="n">
        <v>3</v>
      </c>
      <c r="I2299" s="37" t="n">
        <v>0</v>
      </c>
      <c r="J2299" s="40" t="n">
        <f aca="false">IF(C2299=0,"",D2299/C2299)</f>
        <v>0.863636363636364</v>
      </c>
    </row>
    <row r="2300" customFormat="false" ht="15" hidden="false" customHeight="false" outlineLevel="0" collapsed="false">
      <c r="A2300" s="37" t="s">
        <v>843</v>
      </c>
      <c r="B2300" s="37" t="s">
        <v>279</v>
      </c>
      <c r="C2300" s="37" t="n">
        <v>22</v>
      </c>
      <c r="D2300" s="37" t="n">
        <v>21</v>
      </c>
      <c r="E2300" s="37" t="n">
        <v>0</v>
      </c>
      <c r="F2300" s="37" t="n">
        <v>0</v>
      </c>
      <c r="G2300" s="37" t="n">
        <v>1</v>
      </c>
      <c r="H2300" s="37" t="n">
        <v>3</v>
      </c>
      <c r="I2300" s="37" t="n">
        <v>12</v>
      </c>
      <c r="J2300" s="40" t="n">
        <f aca="false">IF(C2300=0,"",D2300/C2300)</f>
        <v>0.954545454545455</v>
      </c>
    </row>
    <row r="2301" customFormat="false" ht="15" hidden="false" customHeight="false" outlineLevel="0" collapsed="false">
      <c r="A2301" s="37" t="s">
        <v>843</v>
      </c>
      <c r="B2301" s="37" t="s">
        <v>280</v>
      </c>
      <c r="C2301" s="37" t="n">
        <v>22</v>
      </c>
      <c r="D2301" s="37" t="n">
        <v>21</v>
      </c>
      <c r="E2301" s="37" t="n">
        <v>0</v>
      </c>
      <c r="F2301" s="37" t="n">
        <v>1</v>
      </c>
      <c r="G2301" s="37" t="n">
        <v>0</v>
      </c>
      <c r="H2301" s="37" t="n">
        <v>0</v>
      </c>
      <c r="I2301" s="37" t="n">
        <v>7</v>
      </c>
      <c r="J2301" s="40" t="n">
        <f aca="false">IF(C2301=0,"",D2301/C2301)</f>
        <v>0.954545454545455</v>
      </c>
    </row>
    <row r="2302" customFormat="false" ht="15" hidden="false" customHeight="false" outlineLevel="0" collapsed="false">
      <c r="A2302" s="37" t="s">
        <v>843</v>
      </c>
      <c r="B2302" s="37" t="s">
        <v>281</v>
      </c>
      <c r="C2302" s="37" t="n">
        <v>22</v>
      </c>
      <c r="D2302" s="37" t="n">
        <v>20</v>
      </c>
      <c r="E2302" s="37" t="n">
        <v>0</v>
      </c>
      <c r="F2302" s="37" t="n">
        <v>1</v>
      </c>
      <c r="G2302" s="37" t="n">
        <v>0</v>
      </c>
      <c r="H2302" s="37" t="n">
        <v>3</v>
      </c>
      <c r="I2302" s="37" t="n">
        <v>12</v>
      </c>
      <c r="J2302" s="40" t="n">
        <f aca="false">IF(C2302=0,"",D2302/C2302)</f>
        <v>0.909090909090909</v>
      </c>
    </row>
    <row r="2303" customFormat="false" ht="15" hidden="false" customHeight="false" outlineLevel="0" collapsed="false">
      <c r="A2303" s="37" t="s">
        <v>845</v>
      </c>
      <c r="B2303" s="37" t="s">
        <v>270</v>
      </c>
      <c r="C2303" s="37" t="n">
        <v>22</v>
      </c>
      <c r="D2303" s="37" t="n">
        <v>21</v>
      </c>
      <c r="E2303" s="37" t="n">
        <v>2</v>
      </c>
      <c r="F2303" s="37" t="n">
        <v>2</v>
      </c>
      <c r="G2303" s="37" t="n">
        <v>1</v>
      </c>
      <c r="H2303" s="37" t="n">
        <v>0</v>
      </c>
      <c r="I2303" s="37" t="n">
        <v>2</v>
      </c>
      <c r="J2303" s="40" t="n">
        <f aca="false">IF(C2303=0,"",D2303/C2303)</f>
        <v>0.954545454545455</v>
      </c>
    </row>
    <row r="2304" customFormat="false" ht="15" hidden="false" customHeight="false" outlineLevel="0" collapsed="false">
      <c r="A2304" s="37" t="s">
        <v>845</v>
      </c>
      <c r="B2304" s="37" t="s">
        <v>271</v>
      </c>
      <c r="C2304" s="37" t="n">
        <v>22</v>
      </c>
      <c r="D2304" s="37" t="n">
        <v>20</v>
      </c>
      <c r="E2304" s="37" t="n">
        <v>1</v>
      </c>
      <c r="F2304" s="37" t="n">
        <v>0</v>
      </c>
      <c r="G2304" s="37" t="n">
        <v>0</v>
      </c>
      <c r="H2304" s="37" t="n">
        <v>1</v>
      </c>
      <c r="I2304" s="37" t="n">
        <v>5</v>
      </c>
      <c r="J2304" s="40" t="n">
        <f aca="false">IF(C2304=0,"",D2304/C2304)</f>
        <v>0.909090909090909</v>
      </c>
    </row>
    <row r="2305" customFormat="false" ht="15" hidden="false" customHeight="false" outlineLevel="0" collapsed="false">
      <c r="A2305" s="37" t="s">
        <v>845</v>
      </c>
      <c r="B2305" s="37" t="s">
        <v>272</v>
      </c>
      <c r="C2305" s="37" t="n">
        <v>22</v>
      </c>
      <c r="D2305" s="37" t="n">
        <v>22</v>
      </c>
      <c r="E2305" s="37" t="n">
        <v>1</v>
      </c>
      <c r="F2305" s="37" t="n">
        <v>1</v>
      </c>
      <c r="G2305" s="37" t="n">
        <v>0</v>
      </c>
      <c r="H2305" s="37" t="n">
        <v>1</v>
      </c>
      <c r="I2305" s="37" t="n">
        <v>0</v>
      </c>
      <c r="J2305" s="40" t="n">
        <f aca="false">IF(C2305=0,"",D2305/C2305)</f>
        <v>1</v>
      </c>
    </row>
    <row r="2306" customFormat="false" ht="15" hidden="false" customHeight="false" outlineLevel="0" collapsed="false">
      <c r="A2306" s="37" t="s">
        <v>845</v>
      </c>
      <c r="B2306" s="37" t="s">
        <v>273</v>
      </c>
      <c r="C2306" s="37" t="n">
        <v>22</v>
      </c>
      <c r="D2306" s="37" t="n">
        <v>20</v>
      </c>
      <c r="E2306" s="37" t="n">
        <v>1</v>
      </c>
      <c r="F2306" s="37" t="n">
        <v>2</v>
      </c>
      <c r="G2306" s="37" t="n">
        <v>1</v>
      </c>
      <c r="H2306" s="37" t="n">
        <v>0</v>
      </c>
      <c r="I2306" s="37" t="n">
        <v>0</v>
      </c>
      <c r="J2306" s="40" t="n">
        <f aca="false">IF(C2306=0,"",D2306/C2306)</f>
        <v>0.909090909090909</v>
      </c>
    </row>
    <row r="2307" customFormat="false" ht="15" hidden="false" customHeight="false" outlineLevel="0" collapsed="false">
      <c r="A2307" s="37" t="s">
        <v>845</v>
      </c>
      <c r="B2307" s="37" t="s">
        <v>274</v>
      </c>
      <c r="C2307" s="37" t="n">
        <v>22</v>
      </c>
      <c r="D2307" s="37" t="n">
        <v>20</v>
      </c>
      <c r="E2307" s="37" t="n">
        <v>1</v>
      </c>
      <c r="F2307" s="37" t="n">
        <v>1</v>
      </c>
      <c r="G2307" s="37" t="n">
        <v>0</v>
      </c>
      <c r="H2307" s="37" t="n">
        <v>0</v>
      </c>
      <c r="I2307" s="37" t="n">
        <v>4</v>
      </c>
      <c r="J2307" s="40" t="n">
        <f aca="false">IF(C2307=0,"",D2307/C2307)</f>
        <v>0.909090909090909</v>
      </c>
    </row>
    <row r="2308" customFormat="false" ht="15" hidden="false" customHeight="false" outlineLevel="0" collapsed="false">
      <c r="A2308" s="37" t="s">
        <v>845</v>
      </c>
      <c r="B2308" s="37" t="s">
        <v>275</v>
      </c>
      <c r="C2308" s="37" t="n">
        <v>22</v>
      </c>
      <c r="D2308" s="37" t="n">
        <v>22</v>
      </c>
      <c r="E2308" s="37" t="n">
        <v>2</v>
      </c>
      <c r="F2308" s="37" t="n">
        <v>1</v>
      </c>
      <c r="G2308" s="37" t="n">
        <v>1</v>
      </c>
      <c r="H2308" s="37" t="n">
        <v>3</v>
      </c>
      <c r="I2308" s="37" t="n">
        <v>0</v>
      </c>
      <c r="J2308" s="40" t="n">
        <f aca="false">IF(C2308=0,"",D2308/C2308)</f>
        <v>1</v>
      </c>
    </row>
    <row r="2309" customFormat="false" ht="15" hidden="false" customHeight="false" outlineLevel="0" collapsed="false">
      <c r="A2309" s="37" t="s">
        <v>845</v>
      </c>
      <c r="B2309" s="37" t="s">
        <v>276</v>
      </c>
      <c r="C2309" s="37" t="n">
        <v>22</v>
      </c>
      <c r="D2309" s="37" t="n">
        <v>20</v>
      </c>
      <c r="E2309" s="37" t="n">
        <v>1</v>
      </c>
      <c r="F2309" s="37" t="n">
        <v>0</v>
      </c>
      <c r="G2309" s="37" t="n">
        <v>1</v>
      </c>
      <c r="H2309" s="37" t="n">
        <v>2</v>
      </c>
      <c r="I2309" s="37" t="n">
        <v>1</v>
      </c>
      <c r="J2309" s="40" t="n">
        <f aca="false">IF(C2309=0,"",D2309/C2309)</f>
        <v>0.909090909090909</v>
      </c>
    </row>
    <row r="2310" customFormat="false" ht="15" hidden="false" customHeight="false" outlineLevel="0" collapsed="false">
      <c r="A2310" s="37" t="s">
        <v>845</v>
      </c>
      <c r="B2310" s="37" t="s">
        <v>277</v>
      </c>
      <c r="C2310" s="37" t="n">
        <v>22</v>
      </c>
      <c r="D2310" s="37" t="n">
        <v>20</v>
      </c>
      <c r="E2310" s="37" t="n">
        <v>0</v>
      </c>
      <c r="F2310" s="37" t="n">
        <v>0</v>
      </c>
      <c r="G2310" s="37" t="n">
        <v>0</v>
      </c>
      <c r="H2310" s="37" t="n">
        <v>2</v>
      </c>
      <c r="I2310" s="37" t="n">
        <v>1</v>
      </c>
      <c r="J2310" s="40" t="n">
        <f aca="false">IF(C2310=0,"",D2310/C2310)</f>
        <v>0.909090909090909</v>
      </c>
    </row>
    <row r="2311" customFormat="false" ht="15" hidden="false" customHeight="false" outlineLevel="0" collapsed="false">
      <c r="A2311" s="37" t="s">
        <v>845</v>
      </c>
      <c r="B2311" s="37" t="s">
        <v>278</v>
      </c>
      <c r="C2311" s="37" t="n">
        <v>22</v>
      </c>
      <c r="D2311" s="37" t="n">
        <v>18</v>
      </c>
      <c r="E2311" s="37" t="n">
        <v>1</v>
      </c>
      <c r="F2311" s="37" t="n">
        <v>0</v>
      </c>
      <c r="G2311" s="37" t="n">
        <v>0</v>
      </c>
      <c r="H2311" s="37" t="n">
        <v>1</v>
      </c>
      <c r="I2311" s="37" t="n">
        <v>3</v>
      </c>
      <c r="J2311" s="40" t="n">
        <f aca="false">IF(C2311=0,"",D2311/C2311)</f>
        <v>0.818181818181818</v>
      </c>
    </row>
    <row r="2312" customFormat="false" ht="15" hidden="false" customHeight="false" outlineLevel="0" collapsed="false">
      <c r="A2312" s="37" t="s">
        <v>845</v>
      </c>
      <c r="B2312" s="37" t="s">
        <v>279</v>
      </c>
      <c r="C2312" s="37" t="n">
        <v>22</v>
      </c>
      <c r="D2312" s="37" t="n">
        <v>20</v>
      </c>
      <c r="E2312" s="37" t="n">
        <v>0</v>
      </c>
      <c r="F2312" s="37" t="n">
        <v>1</v>
      </c>
      <c r="G2312" s="37" t="n">
        <v>1</v>
      </c>
      <c r="H2312" s="37" t="n">
        <v>1</v>
      </c>
      <c r="I2312" s="37" t="n">
        <v>1</v>
      </c>
      <c r="J2312" s="40" t="n">
        <f aca="false">IF(C2312=0,"",D2312/C2312)</f>
        <v>0.909090909090909</v>
      </c>
    </row>
    <row r="2313" customFormat="false" ht="15" hidden="false" customHeight="false" outlineLevel="0" collapsed="false">
      <c r="A2313" s="37" t="s">
        <v>845</v>
      </c>
      <c r="B2313" s="37" t="s">
        <v>280</v>
      </c>
      <c r="C2313" s="37" t="n">
        <v>22</v>
      </c>
      <c r="D2313" s="37" t="n">
        <v>19</v>
      </c>
      <c r="E2313" s="37" t="n">
        <v>0</v>
      </c>
      <c r="F2313" s="37" t="n">
        <v>1</v>
      </c>
      <c r="G2313" s="37" t="n">
        <v>1</v>
      </c>
      <c r="H2313" s="37" t="n">
        <v>3</v>
      </c>
      <c r="I2313" s="37" t="n">
        <v>2</v>
      </c>
      <c r="J2313" s="40" t="n">
        <f aca="false">IF(C2313=0,"",D2313/C2313)</f>
        <v>0.863636363636364</v>
      </c>
    </row>
    <row r="2314" customFormat="false" ht="15" hidden="false" customHeight="false" outlineLevel="0" collapsed="false">
      <c r="A2314" s="37" t="s">
        <v>845</v>
      </c>
      <c r="B2314" s="37" t="s">
        <v>281</v>
      </c>
      <c r="C2314" s="37" t="n">
        <v>22</v>
      </c>
      <c r="D2314" s="37" t="n">
        <v>20</v>
      </c>
      <c r="E2314" s="37" t="n">
        <v>0</v>
      </c>
      <c r="F2314" s="37" t="n">
        <v>1</v>
      </c>
      <c r="G2314" s="37" t="n">
        <v>0</v>
      </c>
      <c r="H2314" s="37" t="n">
        <v>2</v>
      </c>
      <c r="I2314" s="37" t="n">
        <v>3</v>
      </c>
      <c r="J2314" s="40" t="n">
        <f aca="false">IF(C2314=0,"",D2314/C2314)</f>
        <v>0.909090909090909</v>
      </c>
    </row>
    <row r="2315" customFormat="false" ht="15" hidden="false" customHeight="false" outlineLevel="0" collapsed="false">
      <c r="A2315" s="37" t="s">
        <v>846</v>
      </c>
      <c r="B2315" s="37" t="s">
        <v>270</v>
      </c>
      <c r="C2315" s="37" t="n">
        <v>22</v>
      </c>
      <c r="D2315" s="37" t="n">
        <v>21</v>
      </c>
      <c r="E2315" s="37" t="n">
        <v>0</v>
      </c>
      <c r="F2315" s="37" t="n">
        <v>0</v>
      </c>
      <c r="G2315" s="37" t="n">
        <v>0</v>
      </c>
      <c r="H2315" s="37" t="n">
        <v>3</v>
      </c>
      <c r="I2315" s="37" t="n">
        <v>2</v>
      </c>
      <c r="J2315" s="40" t="n">
        <f aca="false">IF(C2315=0,"",D2315/C2315)</f>
        <v>0.954545454545455</v>
      </c>
    </row>
    <row r="2316" customFormat="false" ht="15" hidden="false" customHeight="false" outlineLevel="0" collapsed="false">
      <c r="A2316" s="37" t="s">
        <v>846</v>
      </c>
      <c r="B2316" s="37" t="s">
        <v>271</v>
      </c>
      <c r="C2316" s="37" t="n">
        <v>22</v>
      </c>
      <c r="D2316" s="37" t="n">
        <v>20</v>
      </c>
      <c r="E2316" s="37" t="n">
        <v>0</v>
      </c>
      <c r="F2316" s="37" t="n">
        <v>0</v>
      </c>
      <c r="G2316" s="37" t="n">
        <v>0</v>
      </c>
      <c r="H2316" s="37" t="n">
        <v>0</v>
      </c>
      <c r="I2316" s="37" t="n">
        <v>1</v>
      </c>
      <c r="J2316" s="40" t="n">
        <f aca="false">IF(C2316=0,"",D2316/C2316)</f>
        <v>0.909090909090909</v>
      </c>
    </row>
    <row r="2317" customFormat="false" ht="15" hidden="false" customHeight="false" outlineLevel="0" collapsed="false">
      <c r="A2317" s="37" t="s">
        <v>846</v>
      </c>
      <c r="B2317" s="37" t="s">
        <v>272</v>
      </c>
      <c r="C2317" s="37" t="n">
        <v>22</v>
      </c>
      <c r="D2317" s="37" t="n">
        <v>21</v>
      </c>
      <c r="E2317" s="37" t="n">
        <v>1</v>
      </c>
      <c r="F2317" s="37" t="n">
        <v>0</v>
      </c>
      <c r="G2317" s="37" t="n">
        <v>0</v>
      </c>
      <c r="H2317" s="37" t="n">
        <v>2</v>
      </c>
      <c r="I2317" s="37" t="n">
        <v>2</v>
      </c>
      <c r="J2317" s="40" t="n">
        <f aca="false">IF(C2317=0,"",D2317/C2317)</f>
        <v>0.954545454545455</v>
      </c>
    </row>
    <row r="2318" customFormat="false" ht="15" hidden="false" customHeight="false" outlineLevel="0" collapsed="false">
      <c r="A2318" s="37" t="s">
        <v>846</v>
      </c>
      <c r="B2318" s="37" t="s">
        <v>273</v>
      </c>
      <c r="C2318" s="37" t="n">
        <v>22</v>
      </c>
      <c r="D2318" s="37" t="n">
        <v>22</v>
      </c>
      <c r="E2318" s="37" t="n">
        <v>2</v>
      </c>
      <c r="F2318" s="37" t="n">
        <v>2</v>
      </c>
      <c r="G2318" s="37" t="n">
        <v>0</v>
      </c>
      <c r="H2318" s="37" t="n">
        <v>1</v>
      </c>
      <c r="I2318" s="37" t="n">
        <v>3</v>
      </c>
      <c r="J2318" s="40" t="n">
        <f aca="false">IF(C2318=0,"",D2318/C2318)</f>
        <v>1</v>
      </c>
    </row>
    <row r="2319" customFormat="false" ht="15" hidden="false" customHeight="false" outlineLevel="0" collapsed="false">
      <c r="A2319" s="37" t="s">
        <v>846</v>
      </c>
      <c r="B2319" s="37" t="s">
        <v>274</v>
      </c>
      <c r="C2319" s="37" t="n">
        <v>22</v>
      </c>
      <c r="D2319" s="37" t="n">
        <v>18</v>
      </c>
      <c r="E2319" s="37" t="n">
        <v>2</v>
      </c>
      <c r="F2319" s="37" t="n">
        <v>0</v>
      </c>
      <c r="G2319" s="37" t="n">
        <v>0</v>
      </c>
      <c r="H2319" s="37" t="n">
        <v>2</v>
      </c>
      <c r="I2319" s="37" t="n">
        <v>0</v>
      </c>
      <c r="J2319" s="40" t="n">
        <f aca="false">IF(C2319=0,"",D2319/C2319)</f>
        <v>0.818181818181818</v>
      </c>
    </row>
    <row r="2320" customFormat="false" ht="15" hidden="false" customHeight="false" outlineLevel="0" collapsed="false">
      <c r="A2320" s="37" t="s">
        <v>846</v>
      </c>
      <c r="B2320" s="37" t="s">
        <v>275</v>
      </c>
      <c r="C2320" s="37" t="n">
        <v>22</v>
      </c>
      <c r="D2320" s="37" t="n">
        <v>20</v>
      </c>
      <c r="E2320" s="37" t="n">
        <v>3</v>
      </c>
      <c r="F2320" s="37" t="n">
        <v>1</v>
      </c>
      <c r="G2320" s="37" t="n">
        <v>1</v>
      </c>
      <c r="H2320" s="37" t="n">
        <v>2</v>
      </c>
      <c r="I2320" s="37" t="n">
        <v>3</v>
      </c>
      <c r="J2320" s="40" t="n">
        <f aca="false">IF(C2320=0,"",D2320/C2320)</f>
        <v>0.909090909090909</v>
      </c>
    </row>
    <row r="2321" customFormat="false" ht="15" hidden="false" customHeight="false" outlineLevel="0" collapsed="false">
      <c r="A2321" s="37" t="s">
        <v>846</v>
      </c>
      <c r="B2321" s="37" t="s">
        <v>276</v>
      </c>
      <c r="C2321" s="37" t="n">
        <v>22</v>
      </c>
      <c r="D2321" s="37" t="n">
        <v>21</v>
      </c>
      <c r="E2321" s="37" t="n">
        <v>0</v>
      </c>
      <c r="F2321" s="37" t="n">
        <v>0</v>
      </c>
      <c r="G2321" s="37" t="n">
        <v>0</v>
      </c>
      <c r="H2321" s="37" t="n">
        <v>2</v>
      </c>
      <c r="I2321" s="37" t="n">
        <v>1</v>
      </c>
      <c r="J2321" s="40" t="n">
        <f aca="false">IF(C2321=0,"",D2321/C2321)</f>
        <v>0.954545454545455</v>
      </c>
    </row>
    <row r="2322" customFormat="false" ht="15" hidden="false" customHeight="false" outlineLevel="0" collapsed="false">
      <c r="A2322" s="37" t="s">
        <v>846</v>
      </c>
      <c r="B2322" s="37" t="s">
        <v>277</v>
      </c>
      <c r="C2322" s="37" t="n">
        <v>22</v>
      </c>
      <c r="D2322" s="37" t="n">
        <v>21</v>
      </c>
      <c r="E2322" s="37" t="n">
        <v>2</v>
      </c>
      <c r="F2322" s="37" t="n">
        <v>0</v>
      </c>
      <c r="G2322" s="37" t="n">
        <v>0</v>
      </c>
      <c r="H2322" s="37" t="n">
        <v>3</v>
      </c>
      <c r="I2322" s="37" t="n">
        <v>0</v>
      </c>
      <c r="J2322" s="40" t="n">
        <f aca="false">IF(C2322=0,"",D2322/C2322)</f>
        <v>0.954545454545455</v>
      </c>
    </row>
    <row r="2323" customFormat="false" ht="15" hidden="false" customHeight="false" outlineLevel="0" collapsed="false">
      <c r="A2323" s="37" t="s">
        <v>846</v>
      </c>
      <c r="B2323" s="37" t="s">
        <v>278</v>
      </c>
      <c r="C2323" s="37" t="n">
        <v>22</v>
      </c>
      <c r="D2323" s="37" t="n">
        <v>22</v>
      </c>
      <c r="E2323" s="37" t="n">
        <v>0</v>
      </c>
      <c r="F2323" s="37" t="n">
        <v>0</v>
      </c>
      <c r="G2323" s="37" t="n">
        <v>0</v>
      </c>
      <c r="H2323" s="37" t="n">
        <v>2</v>
      </c>
      <c r="I2323" s="37" t="n">
        <v>5</v>
      </c>
      <c r="J2323" s="40" t="n">
        <f aca="false">IF(C2323=0,"",D2323/C2323)</f>
        <v>1</v>
      </c>
    </row>
    <row r="2324" customFormat="false" ht="15" hidden="false" customHeight="false" outlineLevel="0" collapsed="false">
      <c r="A2324" s="37" t="s">
        <v>846</v>
      </c>
      <c r="B2324" s="37" t="s">
        <v>279</v>
      </c>
      <c r="C2324" s="37" t="n">
        <v>22</v>
      </c>
      <c r="D2324" s="37" t="n">
        <v>21</v>
      </c>
      <c r="E2324" s="37" t="n">
        <v>0</v>
      </c>
      <c r="F2324" s="37" t="n">
        <v>1</v>
      </c>
      <c r="G2324" s="37" t="n">
        <v>0</v>
      </c>
      <c r="H2324" s="37" t="n">
        <v>2</v>
      </c>
      <c r="I2324" s="37" t="n">
        <v>1</v>
      </c>
      <c r="J2324" s="40" t="n">
        <f aca="false">IF(C2324=0,"",D2324/C2324)</f>
        <v>0.954545454545455</v>
      </c>
    </row>
    <row r="2325" customFormat="false" ht="15" hidden="false" customHeight="false" outlineLevel="0" collapsed="false">
      <c r="A2325" s="37" t="s">
        <v>846</v>
      </c>
      <c r="B2325" s="37" t="s">
        <v>280</v>
      </c>
      <c r="C2325" s="37" t="n">
        <v>22</v>
      </c>
      <c r="D2325" s="37" t="n">
        <v>20</v>
      </c>
      <c r="E2325" s="37" t="n">
        <v>1</v>
      </c>
      <c r="F2325" s="37" t="n">
        <v>0</v>
      </c>
      <c r="G2325" s="37" t="n">
        <v>0</v>
      </c>
      <c r="H2325" s="37" t="n">
        <v>0</v>
      </c>
      <c r="I2325" s="37" t="n">
        <v>0</v>
      </c>
      <c r="J2325" s="40" t="n">
        <f aca="false">IF(C2325=0,"",D2325/C2325)</f>
        <v>0.909090909090909</v>
      </c>
    </row>
    <row r="2326" customFormat="false" ht="15" hidden="false" customHeight="false" outlineLevel="0" collapsed="false">
      <c r="A2326" s="37" t="s">
        <v>846</v>
      </c>
      <c r="B2326" s="37" t="s">
        <v>281</v>
      </c>
      <c r="C2326" s="37" t="n">
        <v>22</v>
      </c>
      <c r="D2326" s="37" t="n">
        <v>21</v>
      </c>
      <c r="E2326" s="37" t="n">
        <v>0</v>
      </c>
      <c r="F2326" s="37" t="n">
        <v>0</v>
      </c>
      <c r="G2326" s="37" t="n">
        <v>0</v>
      </c>
      <c r="H2326" s="37" t="n">
        <v>0</v>
      </c>
      <c r="I2326" s="37" t="n">
        <v>1</v>
      </c>
      <c r="J2326" s="40" t="n">
        <f aca="false">IF(C2326=0,"",D2326/C2326)</f>
        <v>0.954545454545455</v>
      </c>
    </row>
    <row r="2327" customFormat="false" ht="15" hidden="false" customHeight="false" outlineLevel="0" collapsed="false">
      <c r="A2327" s="37" t="s">
        <v>848</v>
      </c>
      <c r="B2327" s="37" t="s">
        <v>270</v>
      </c>
      <c r="C2327" s="37" t="n">
        <v>22</v>
      </c>
      <c r="D2327" s="37" t="n">
        <v>21</v>
      </c>
      <c r="E2327" s="37" t="n">
        <v>1</v>
      </c>
      <c r="F2327" s="37" t="n">
        <v>3</v>
      </c>
      <c r="G2327" s="37" t="n">
        <v>0</v>
      </c>
      <c r="H2327" s="37" t="n">
        <v>1</v>
      </c>
      <c r="I2327" s="37" t="n">
        <v>1</v>
      </c>
      <c r="J2327" s="40" t="n">
        <f aca="false">IF(C2327=0,"",D2327/C2327)</f>
        <v>0.954545454545455</v>
      </c>
    </row>
    <row r="2328" customFormat="false" ht="15" hidden="false" customHeight="false" outlineLevel="0" collapsed="false">
      <c r="A2328" s="37" t="s">
        <v>848</v>
      </c>
      <c r="B2328" s="37" t="s">
        <v>271</v>
      </c>
      <c r="C2328" s="37" t="n">
        <v>22</v>
      </c>
      <c r="D2328" s="37" t="n">
        <v>21</v>
      </c>
      <c r="E2328" s="37" t="n">
        <v>0</v>
      </c>
      <c r="F2328" s="37" t="n">
        <v>0</v>
      </c>
      <c r="G2328" s="37" t="n">
        <v>0</v>
      </c>
      <c r="H2328" s="37" t="n">
        <v>3</v>
      </c>
      <c r="I2328" s="37" t="n">
        <v>0</v>
      </c>
      <c r="J2328" s="40" t="n">
        <f aca="false">IF(C2328=0,"",D2328/C2328)</f>
        <v>0.954545454545455</v>
      </c>
    </row>
    <row r="2329" customFormat="false" ht="15" hidden="false" customHeight="false" outlineLevel="0" collapsed="false">
      <c r="A2329" s="37" t="s">
        <v>848</v>
      </c>
      <c r="B2329" s="37" t="s">
        <v>272</v>
      </c>
      <c r="C2329" s="37" t="n">
        <v>22</v>
      </c>
      <c r="D2329" s="37" t="n">
        <v>22</v>
      </c>
      <c r="E2329" s="37" t="n">
        <v>0</v>
      </c>
      <c r="F2329" s="37" t="n">
        <v>1</v>
      </c>
      <c r="G2329" s="37" t="n">
        <v>0</v>
      </c>
      <c r="H2329" s="37" t="n">
        <v>1</v>
      </c>
      <c r="I2329" s="37" t="n">
        <v>2</v>
      </c>
      <c r="J2329" s="40" t="n">
        <f aca="false">IF(C2329=0,"",D2329/C2329)</f>
        <v>1</v>
      </c>
    </row>
    <row r="2330" customFormat="false" ht="15" hidden="false" customHeight="false" outlineLevel="0" collapsed="false">
      <c r="A2330" s="37" t="s">
        <v>848</v>
      </c>
      <c r="B2330" s="37" t="s">
        <v>273</v>
      </c>
      <c r="C2330" s="37" t="n">
        <v>22</v>
      </c>
      <c r="D2330" s="37" t="n">
        <v>20</v>
      </c>
      <c r="E2330" s="37" t="n">
        <v>0</v>
      </c>
      <c r="F2330" s="37" t="n">
        <v>0</v>
      </c>
      <c r="G2330" s="37" t="n">
        <v>1</v>
      </c>
      <c r="H2330" s="37" t="n">
        <v>1</v>
      </c>
      <c r="I2330" s="37" t="n">
        <v>2</v>
      </c>
      <c r="J2330" s="40" t="n">
        <f aca="false">IF(C2330=0,"",D2330/C2330)</f>
        <v>0.909090909090909</v>
      </c>
    </row>
    <row r="2331" customFormat="false" ht="15" hidden="false" customHeight="false" outlineLevel="0" collapsed="false">
      <c r="A2331" s="37" t="s">
        <v>848</v>
      </c>
      <c r="B2331" s="37" t="s">
        <v>274</v>
      </c>
      <c r="C2331" s="37" t="n">
        <v>22</v>
      </c>
      <c r="D2331" s="37" t="n">
        <v>21</v>
      </c>
      <c r="E2331" s="37" t="n">
        <v>0</v>
      </c>
      <c r="F2331" s="37" t="n">
        <v>0</v>
      </c>
      <c r="G2331" s="37" t="n">
        <v>0</v>
      </c>
      <c r="H2331" s="37" t="n">
        <v>2</v>
      </c>
      <c r="I2331" s="37" t="n">
        <v>0</v>
      </c>
      <c r="J2331" s="40" t="n">
        <f aca="false">IF(C2331=0,"",D2331/C2331)</f>
        <v>0.954545454545455</v>
      </c>
    </row>
    <row r="2332" customFormat="false" ht="15" hidden="false" customHeight="false" outlineLevel="0" collapsed="false">
      <c r="A2332" s="37" t="s">
        <v>848</v>
      </c>
      <c r="B2332" s="37" t="s">
        <v>275</v>
      </c>
      <c r="C2332" s="37" t="n">
        <v>22</v>
      </c>
      <c r="D2332" s="37" t="n">
        <v>21</v>
      </c>
      <c r="E2332" s="37" t="n">
        <v>0</v>
      </c>
      <c r="F2332" s="37" t="n">
        <v>1</v>
      </c>
      <c r="G2332" s="37" t="n">
        <v>1</v>
      </c>
      <c r="H2332" s="37" t="n">
        <v>2</v>
      </c>
      <c r="I2332" s="37" t="n">
        <v>1</v>
      </c>
      <c r="J2332" s="40" t="n">
        <f aca="false">IF(C2332=0,"",D2332/C2332)</f>
        <v>0.954545454545455</v>
      </c>
    </row>
    <row r="2333" customFormat="false" ht="15" hidden="false" customHeight="false" outlineLevel="0" collapsed="false">
      <c r="A2333" s="37" t="s">
        <v>848</v>
      </c>
      <c r="B2333" s="37" t="s">
        <v>276</v>
      </c>
      <c r="C2333" s="37" t="n">
        <v>22</v>
      </c>
      <c r="D2333" s="37" t="n">
        <v>21</v>
      </c>
      <c r="E2333" s="37" t="n">
        <v>0</v>
      </c>
      <c r="F2333" s="37" t="n">
        <v>1</v>
      </c>
      <c r="G2333" s="37" t="n">
        <v>0</v>
      </c>
      <c r="H2333" s="37" t="n">
        <v>0</v>
      </c>
      <c r="I2333" s="37" t="n">
        <v>0</v>
      </c>
      <c r="J2333" s="40" t="n">
        <f aca="false">IF(C2333=0,"",D2333/C2333)</f>
        <v>0.954545454545455</v>
      </c>
    </row>
    <row r="2334" customFormat="false" ht="15" hidden="false" customHeight="false" outlineLevel="0" collapsed="false">
      <c r="A2334" s="37" t="s">
        <v>848</v>
      </c>
      <c r="B2334" s="37" t="s">
        <v>277</v>
      </c>
      <c r="C2334" s="37" t="n">
        <v>22</v>
      </c>
      <c r="D2334" s="37" t="n">
        <v>18</v>
      </c>
      <c r="E2334" s="37" t="n">
        <v>0</v>
      </c>
      <c r="F2334" s="37" t="n">
        <v>0</v>
      </c>
      <c r="G2334" s="37" t="n">
        <v>0</v>
      </c>
      <c r="H2334" s="37" t="n">
        <v>1</v>
      </c>
      <c r="I2334" s="37" t="n">
        <v>0</v>
      </c>
      <c r="J2334" s="40" t="n">
        <f aca="false">IF(C2334=0,"",D2334/C2334)</f>
        <v>0.818181818181818</v>
      </c>
    </row>
    <row r="2335" customFormat="false" ht="15" hidden="false" customHeight="false" outlineLevel="0" collapsed="false">
      <c r="A2335" s="37" t="s">
        <v>848</v>
      </c>
      <c r="B2335" s="37" t="s">
        <v>278</v>
      </c>
      <c r="C2335" s="37" t="n">
        <v>22</v>
      </c>
      <c r="D2335" s="37" t="n">
        <v>21</v>
      </c>
      <c r="E2335" s="37" t="n">
        <v>0</v>
      </c>
      <c r="F2335" s="37" t="n">
        <v>0</v>
      </c>
      <c r="G2335" s="37" t="n">
        <v>0</v>
      </c>
      <c r="H2335" s="37" t="n">
        <v>2</v>
      </c>
      <c r="I2335" s="37" t="n">
        <v>1</v>
      </c>
      <c r="J2335" s="40" t="n">
        <f aca="false">IF(C2335=0,"",D2335/C2335)</f>
        <v>0.954545454545455</v>
      </c>
    </row>
    <row r="2336" customFormat="false" ht="15" hidden="false" customHeight="false" outlineLevel="0" collapsed="false">
      <c r="A2336" s="37" t="s">
        <v>848</v>
      </c>
      <c r="B2336" s="37" t="s">
        <v>279</v>
      </c>
      <c r="C2336" s="37" t="n">
        <v>22</v>
      </c>
      <c r="D2336" s="37" t="n">
        <v>20</v>
      </c>
      <c r="E2336" s="37" t="n">
        <v>0</v>
      </c>
      <c r="F2336" s="37" t="n">
        <v>0</v>
      </c>
      <c r="G2336" s="37" t="n">
        <v>0</v>
      </c>
      <c r="H2336" s="37" t="n">
        <v>0</v>
      </c>
      <c r="I2336" s="37" t="n">
        <v>0</v>
      </c>
      <c r="J2336" s="40" t="n">
        <f aca="false">IF(C2336=0,"",D2336/C2336)</f>
        <v>0.909090909090909</v>
      </c>
    </row>
    <row r="2337" customFormat="false" ht="15" hidden="false" customHeight="false" outlineLevel="0" collapsed="false">
      <c r="A2337" s="37" t="s">
        <v>848</v>
      </c>
      <c r="B2337" s="37" t="s">
        <v>280</v>
      </c>
      <c r="C2337" s="37" t="n">
        <v>22</v>
      </c>
      <c r="D2337" s="37" t="n">
        <v>22</v>
      </c>
      <c r="E2337" s="37" t="n">
        <v>0</v>
      </c>
      <c r="F2337" s="37" t="n">
        <v>0</v>
      </c>
      <c r="G2337" s="37" t="n">
        <v>0</v>
      </c>
      <c r="H2337" s="37" t="n">
        <v>0</v>
      </c>
      <c r="I2337" s="37" t="n">
        <v>0</v>
      </c>
      <c r="J2337" s="40" t="n">
        <f aca="false">IF(C2337=0,"",D2337/C2337)</f>
        <v>1</v>
      </c>
    </row>
    <row r="2338" customFormat="false" ht="15" hidden="false" customHeight="false" outlineLevel="0" collapsed="false">
      <c r="A2338" s="37" t="s">
        <v>848</v>
      </c>
      <c r="B2338" s="37" t="s">
        <v>281</v>
      </c>
      <c r="C2338" s="37" t="n">
        <v>22</v>
      </c>
      <c r="D2338" s="37" t="n">
        <v>20</v>
      </c>
      <c r="E2338" s="37" t="n">
        <v>1</v>
      </c>
      <c r="F2338" s="37" t="n">
        <v>0</v>
      </c>
      <c r="G2338" s="37" t="n">
        <v>0</v>
      </c>
      <c r="H2338" s="37" t="n">
        <v>3</v>
      </c>
      <c r="I2338" s="37" t="n">
        <v>0</v>
      </c>
      <c r="J2338" s="40" t="n">
        <f aca="false">IF(C2338=0,"",D2338/C2338)</f>
        <v>0.909090909090909</v>
      </c>
    </row>
    <row r="2339" customFormat="false" ht="15" hidden="false" customHeight="false" outlineLevel="0" collapsed="false">
      <c r="A2339" s="37" t="s">
        <v>404</v>
      </c>
      <c r="B2339" s="37" t="s">
        <v>270</v>
      </c>
      <c r="C2339" s="37" t="n">
        <v>22</v>
      </c>
      <c r="D2339" s="37" t="n">
        <v>21</v>
      </c>
      <c r="E2339" s="37" t="n">
        <v>2</v>
      </c>
      <c r="F2339" s="37" t="n">
        <v>1</v>
      </c>
      <c r="G2339" s="37" t="n">
        <v>0</v>
      </c>
      <c r="H2339" s="37" t="n">
        <v>1</v>
      </c>
      <c r="I2339" s="37" t="n">
        <v>1</v>
      </c>
      <c r="J2339" s="40" t="n">
        <f aca="false">IF(C2339=0,"",D2339/C2339)</f>
        <v>0.954545454545455</v>
      </c>
    </row>
    <row r="2340" customFormat="false" ht="15" hidden="false" customHeight="false" outlineLevel="0" collapsed="false">
      <c r="A2340" s="37" t="s">
        <v>404</v>
      </c>
      <c r="B2340" s="37" t="s">
        <v>271</v>
      </c>
      <c r="C2340" s="37" t="n">
        <v>22</v>
      </c>
      <c r="D2340" s="37" t="n">
        <v>21</v>
      </c>
      <c r="E2340" s="37" t="n">
        <v>0</v>
      </c>
      <c r="F2340" s="37" t="n">
        <v>0</v>
      </c>
      <c r="G2340" s="37" t="n">
        <v>0</v>
      </c>
      <c r="H2340" s="37" t="n">
        <v>0</v>
      </c>
      <c r="I2340" s="37" t="n">
        <v>0</v>
      </c>
      <c r="J2340" s="40" t="n">
        <f aca="false">IF(C2340=0,"",D2340/C2340)</f>
        <v>0.954545454545455</v>
      </c>
    </row>
    <row r="2341" customFormat="false" ht="15" hidden="false" customHeight="false" outlineLevel="0" collapsed="false">
      <c r="A2341" s="37" t="s">
        <v>404</v>
      </c>
      <c r="B2341" s="37" t="s">
        <v>272</v>
      </c>
      <c r="C2341" s="37" t="n">
        <v>22</v>
      </c>
      <c r="D2341" s="37" t="n">
        <v>18</v>
      </c>
      <c r="E2341" s="37" t="n">
        <v>1</v>
      </c>
      <c r="F2341" s="37" t="n">
        <v>1</v>
      </c>
      <c r="G2341" s="37" t="n">
        <v>0</v>
      </c>
      <c r="H2341" s="37" t="n">
        <v>2</v>
      </c>
      <c r="I2341" s="37" t="n">
        <v>0</v>
      </c>
      <c r="J2341" s="40" t="n">
        <f aca="false">IF(C2341=0,"",D2341/C2341)</f>
        <v>0.818181818181818</v>
      </c>
    </row>
    <row r="2342" customFormat="false" ht="15" hidden="false" customHeight="false" outlineLevel="0" collapsed="false">
      <c r="A2342" s="37" t="s">
        <v>404</v>
      </c>
      <c r="B2342" s="37" t="s">
        <v>273</v>
      </c>
      <c r="C2342" s="37" t="n">
        <v>22</v>
      </c>
      <c r="D2342" s="37" t="n">
        <v>21</v>
      </c>
      <c r="E2342" s="37" t="n">
        <v>0</v>
      </c>
      <c r="F2342" s="37" t="n">
        <v>1</v>
      </c>
      <c r="G2342" s="37" t="n">
        <v>1</v>
      </c>
      <c r="H2342" s="37" t="n">
        <v>0</v>
      </c>
      <c r="I2342" s="37" t="n">
        <v>0</v>
      </c>
      <c r="J2342" s="40" t="n">
        <f aca="false">IF(C2342=0,"",D2342/C2342)</f>
        <v>0.954545454545455</v>
      </c>
    </row>
    <row r="2343" customFormat="false" ht="15" hidden="false" customHeight="false" outlineLevel="0" collapsed="false">
      <c r="A2343" s="37" t="s">
        <v>404</v>
      </c>
      <c r="B2343" s="37" t="s">
        <v>274</v>
      </c>
      <c r="C2343" s="37" t="n">
        <v>22</v>
      </c>
      <c r="D2343" s="37" t="n">
        <v>20</v>
      </c>
      <c r="E2343" s="37" t="n">
        <v>0</v>
      </c>
      <c r="F2343" s="37" t="n">
        <v>1</v>
      </c>
      <c r="G2343" s="37" t="n">
        <v>1</v>
      </c>
      <c r="H2343" s="37" t="n">
        <v>1</v>
      </c>
      <c r="I2343" s="37" t="n">
        <v>2</v>
      </c>
      <c r="J2343" s="40" t="n">
        <f aca="false">IF(C2343=0,"",D2343/C2343)</f>
        <v>0.909090909090909</v>
      </c>
    </row>
    <row r="2344" customFormat="false" ht="15" hidden="false" customHeight="false" outlineLevel="0" collapsed="false">
      <c r="A2344" s="37" t="s">
        <v>404</v>
      </c>
      <c r="B2344" s="37" t="s">
        <v>275</v>
      </c>
      <c r="C2344" s="37" t="n">
        <v>22</v>
      </c>
      <c r="D2344" s="37" t="n">
        <v>20</v>
      </c>
      <c r="E2344" s="37" t="n">
        <v>0</v>
      </c>
      <c r="F2344" s="37" t="n">
        <v>1</v>
      </c>
      <c r="G2344" s="37" t="n">
        <v>1</v>
      </c>
      <c r="H2344" s="37" t="n">
        <v>1</v>
      </c>
      <c r="I2344" s="37" t="n">
        <v>0</v>
      </c>
      <c r="J2344" s="40" t="n">
        <f aca="false">IF(C2344=0,"",D2344/C2344)</f>
        <v>0.909090909090909</v>
      </c>
    </row>
    <row r="2345" customFormat="false" ht="15" hidden="false" customHeight="false" outlineLevel="0" collapsed="false">
      <c r="A2345" s="37" t="s">
        <v>404</v>
      </c>
      <c r="B2345" s="37" t="s">
        <v>276</v>
      </c>
      <c r="C2345" s="37" t="n">
        <v>22</v>
      </c>
      <c r="D2345" s="37" t="n">
        <v>19</v>
      </c>
      <c r="E2345" s="37" t="n">
        <v>1</v>
      </c>
      <c r="F2345" s="37" t="n">
        <v>2</v>
      </c>
      <c r="G2345" s="37" t="n">
        <v>0</v>
      </c>
      <c r="H2345" s="37" t="n">
        <v>1</v>
      </c>
      <c r="I2345" s="37" t="n">
        <v>1</v>
      </c>
      <c r="J2345" s="40" t="n">
        <f aca="false">IF(C2345=0,"",D2345/C2345)</f>
        <v>0.863636363636364</v>
      </c>
    </row>
    <row r="2346" customFormat="false" ht="15" hidden="false" customHeight="false" outlineLevel="0" collapsed="false">
      <c r="A2346" s="37" t="s">
        <v>404</v>
      </c>
      <c r="B2346" s="37" t="s">
        <v>277</v>
      </c>
      <c r="C2346" s="37" t="n">
        <v>22</v>
      </c>
      <c r="D2346" s="37" t="n">
        <v>20</v>
      </c>
      <c r="E2346" s="37" t="n">
        <v>2</v>
      </c>
      <c r="F2346" s="37" t="n">
        <v>2</v>
      </c>
      <c r="G2346" s="37" t="n">
        <v>0</v>
      </c>
      <c r="H2346" s="37" t="n">
        <v>1</v>
      </c>
      <c r="I2346" s="37" t="n">
        <v>0</v>
      </c>
      <c r="J2346" s="40" t="n">
        <f aca="false">IF(C2346=0,"",D2346/C2346)</f>
        <v>0.909090909090909</v>
      </c>
    </row>
    <row r="2347" customFormat="false" ht="15" hidden="false" customHeight="false" outlineLevel="0" collapsed="false">
      <c r="A2347" s="37" t="s">
        <v>404</v>
      </c>
      <c r="B2347" s="37" t="s">
        <v>278</v>
      </c>
      <c r="C2347" s="37" t="n">
        <v>22</v>
      </c>
      <c r="D2347" s="37" t="n">
        <v>21</v>
      </c>
      <c r="E2347" s="37" t="n">
        <v>0</v>
      </c>
      <c r="F2347" s="37" t="n">
        <v>1</v>
      </c>
      <c r="G2347" s="37" t="n">
        <v>0</v>
      </c>
      <c r="H2347" s="37" t="n">
        <v>2</v>
      </c>
      <c r="I2347" s="37" t="n">
        <v>8</v>
      </c>
      <c r="J2347" s="40" t="n">
        <f aca="false">IF(C2347=0,"",D2347/C2347)</f>
        <v>0.954545454545455</v>
      </c>
    </row>
    <row r="2348" customFormat="false" ht="15" hidden="false" customHeight="false" outlineLevel="0" collapsed="false">
      <c r="A2348" s="37" t="s">
        <v>404</v>
      </c>
      <c r="B2348" s="37" t="s">
        <v>279</v>
      </c>
      <c r="C2348" s="37" t="n">
        <v>22</v>
      </c>
      <c r="D2348" s="37" t="n">
        <v>22</v>
      </c>
      <c r="E2348" s="37" t="n">
        <v>0</v>
      </c>
      <c r="F2348" s="37" t="n">
        <v>1</v>
      </c>
      <c r="G2348" s="37" t="n">
        <v>1</v>
      </c>
      <c r="H2348" s="37" t="n">
        <v>2</v>
      </c>
      <c r="I2348" s="37" t="n">
        <v>0</v>
      </c>
      <c r="J2348" s="40" t="n">
        <f aca="false">IF(C2348=0,"",D2348/C2348)</f>
        <v>1</v>
      </c>
    </row>
    <row r="2349" customFormat="false" ht="15" hidden="false" customHeight="false" outlineLevel="0" collapsed="false">
      <c r="A2349" s="37" t="s">
        <v>404</v>
      </c>
      <c r="B2349" s="37" t="s">
        <v>280</v>
      </c>
      <c r="C2349" s="37" t="n">
        <v>22</v>
      </c>
      <c r="D2349" s="37" t="n">
        <v>21</v>
      </c>
      <c r="E2349" s="37" t="n">
        <v>0</v>
      </c>
      <c r="F2349" s="37" t="n">
        <v>0</v>
      </c>
      <c r="G2349" s="37" t="n">
        <v>0</v>
      </c>
      <c r="H2349" s="37" t="n">
        <v>2</v>
      </c>
      <c r="I2349" s="37" t="n">
        <v>1</v>
      </c>
      <c r="J2349" s="40" t="n">
        <f aca="false">IF(C2349=0,"",D2349/C2349)</f>
        <v>0.954545454545455</v>
      </c>
    </row>
    <row r="2350" customFormat="false" ht="15" hidden="false" customHeight="false" outlineLevel="0" collapsed="false">
      <c r="A2350" s="37" t="s">
        <v>404</v>
      </c>
      <c r="B2350" s="37" t="s">
        <v>281</v>
      </c>
      <c r="C2350" s="37" t="n">
        <v>22</v>
      </c>
      <c r="D2350" s="37" t="n">
        <v>19</v>
      </c>
      <c r="E2350" s="37" t="n">
        <v>2</v>
      </c>
      <c r="F2350" s="37" t="n">
        <v>0</v>
      </c>
      <c r="G2350" s="37" t="n">
        <v>1</v>
      </c>
      <c r="H2350" s="37" t="n">
        <v>1</v>
      </c>
      <c r="I2350" s="37" t="n">
        <v>1</v>
      </c>
      <c r="J2350" s="40" t="n">
        <f aca="false">IF(C2350=0,"",D2350/C2350)</f>
        <v>0.863636363636364</v>
      </c>
    </row>
    <row r="2351" customFormat="false" ht="15" hidden="false" customHeight="false" outlineLevel="0" collapsed="false">
      <c r="A2351" s="37" t="s">
        <v>851</v>
      </c>
      <c r="B2351" s="37" t="s">
        <v>270</v>
      </c>
      <c r="C2351" s="37" t="n">
        <v>22</v>
      </c>
      <c r="D2351" s="37" t="n">
        <v>21</v>
      </c>
      <c r="E2351" s="37" t="n">
        <v>2</v>
      </c>
      <c r="F2351" s="37" t="n">
        <v>0</v>
      </c>
      <c r="G2351" s="37" t="n">
        <v>0</v>
      </c>
      <c r="H2351" s="37" t="n">
        <v>1</v>
      </c>
      <c r="I2351" s="37" t="n">
        <v>2</v>
      </c>
      <c r="J2351" s="40" t="n">
        <f aca="false">IF(C2351=0,"",D2351/C2351)</f>
        <v>0.954545454545455</v>
      </c>
    </row>
    <row r="2352" customFormat="false" ht="15" hidden="false" customHeight="false" outlineLevel="0" collapsed="false">
      <c r="A2352" s="37" t="s">
        <v>851</v>
      </c>
      <c r="B2352" s="37" t="s">
        <v>271</v>
      </c>
      <c r="C2352" s="37" t="n">
        <v>22</v>
      </c>
      <c r="D2352" s="37" t="n">
        <v>21</v>
      </c>
      <c r="E2352" s="37" t="n">
        <v>0</v>
      </c>
      <c r="F2352" s="37" t="n">
        <v>1</v>
      </c>
      <c r="G2352" s="37" t="n">
        <v>0</v>
      </c>
      <c r="H2352" s="37" t="n">
        <v>2</v>
      </c>
      <c r="I2352" s="37" t="n">
        <v>1</v>
      </c>
      <c r="J2352" s="40" t="n">
        <f aca="false">IF(C2352=0,"",D2352/C2352)</f>
        <v>0.954545454545455</v>
      </c>
    </row>
    <row r="2353" customFormat="false" ht="15" hidden="false" customHeight="false" outlineLevel="0" collapsed="false">
      <c r="A2353" s="37" t="s">
        <v>851</v>
      </c>
      <c r="B2353" s="37" t="s">
        <v>272</v>
      </c>
      <c r="C2353" s="37" t="n">
        <v>22</v>
      </c>
      <c r="D2353" s="37" t="n">
        <v>22</v>
      </c>
      <c r="E2353" s="37" t="n">
        <v>0</v>
      </c>
      <c r="F2353" s="37" t="n">
        <v>0</v>
      </c>
      <c r="G2353" s="37" t="n">
        <v>0</v>
      </c>
      <c r="H2353" s="37" t="n">
        <v>2</v>
      </c>
      <c r="I2353" s="37" t="n">
        <v>8</v>
      </c>
      <c r="J2353" s="40" t="n">
        <f aca="false">IF(C2353=0,"",D2353/C2353)</f>
        <v>1</v>
      </c>
    </row>
    <row r="2354" customFormat="false" ht="15" hidden="false" customHeight="false" outlineLevel="0" collapsed="false">
      <c r="A2354" s="37" t="s">
        <v>851</v>
      </c>
      <c r="B2354" s="37" t="s">
        <v>273</v>
      </c>
      <c r="C2354" s="37" t="n">
        <v>22</v>
      </c>
      <c r="D2354" s="37" t="n">
        <v>20</v>
      </c>
      <c r="E2354" s="37" t="n">
        <v>0</v>
      </c>
      <c r="F2354" s="37" t="n">
        <v>3</v>
      </c>
      <c r="G2354" s="37" t="n">
        <v>1</v>
      </c>
      <c r="H2354" s="37" t="n">
        <v>1</v>
      </c>
      <c r="I2354" s="37" t="n">
        <v>7</v>
      </c>
      <c r="J2354" s="40" t="n">
        <f aca="false">IF(C2354=0,"",D2354/C2354)</f>
        <v>0.909090909090909</v>
      </c>
    </row>
    <row r="2355" customFormat="false" ht="15" hidden="false" customHeight="false" outlineLevel="0" collapsed="false">
      <c r="A2355" s="37" t="s">
        <v>851</v>
      </c>
      <c r="B2355" s="37" t="s">
        <v>274</v>
      </c>
      <c r="C2355" s="37" t="n">
        <v>22</v>
      </c>
      <c r="D2355" s="37" t="n">
        <v>21</v>
      </c>
      <c r="E2355" s="37" t="n">
        <v>0</v>
      </c>
      <c r="F2355" s="37" t="n">
        <v>0</v>
      </c>
      <c r="G2355" s="37" t="n">
        <v>1</v>
      </c>
      <c r="H2355" s="37" t="n">
        <v>0</v>
      </c>
      <c r="I2355" s="37" t="n">
        <v>2</v>
      </c>
      <c r="J2355" s="40" t="n">
        <f aca="false">IF(C2355=0,"",D2355/C2355)</f>
        <v>0.954545454545455</v>
      </c>
    </row>
    <row r="2356" customFormat="false" ht="15" hidden="false" customHeight="false" outlineLevel="0" collapsed="false">
      <c r="A2356" s="37" t="s">
        <v>851</v>
      </c>
      <c r="B2356" s="37" t="s">
        <v>275</v>
      </c>
      <c r="C2356" s="37" t="n">
        <v>22</v>
      </c>
      <c r="D2356" s="37" t="n">
        <v>21</v>
      </c>
      <c r="E2356" s="37" t="n">
        <v>1</v>
      </c>
      <c r="F2356" s="37" t="n">
        <v>1</v>
      </c>
      <c r="G2356" s="37" t="n">
        <v>1</v>
      </c>
      <c r="H2356" s="37" t="n">
        <v>1</v>
      </c>
      <c r="I2356" s="37" t="n">
        <v>1</v>
      </c>
      <c r="J2356" s="40" t="n">
        <f aca="false">IF(C2356=0,"",D2356/C2356)</f>
        <v>0.954545454545455</v>
      </c>
    </row>
    <row r="2357" customFormat="false" ht="15" hidden="false" customHeight="false" outlineLevel="0" collapsed="false">
      <c r="A2357" s="37" t="s">
        <v>851</v>
      </c>
      <c r="B2357" s="37" t="s">
        <v>276</v>
      </c>
      <c r="C2357" s="37" t="n">
        <v>22</v>
      </c>
      <c r="D2357" s="37" t="n">
        <v>22</v>
      </c>
      <c r="E2357" s="37" t="n">
        <v>0</v>
      </c>
      <c r="F2357" s="37" t="n">
        <v>0</v>
      </c>
      <c r="G2357" s="37" t="n">
        <v>0</v>
      </c>
      <c r="H2357" s="37" t="n">
        <v>2</v>
      </c>
      <c r="I2357" s="37" t="n">
        <v>0</v>
      </c>
      <c r="J2357" s="40" t="n">
        <f aca="false">IF(C2357=0,"",D2357/C2357)</f>
        <v>1</v>
      </c>
    </row>
    <row r="2358" customFormat="false" ht="15" hidden="false" customHeight="false" outlineLevel="0" collapsed="false">
      <c r="A2358" s="37" t="s">
        <v>851</v>
      </c>
      <c r="B2358" s="37" t="s">
        <v>277</v>
      </c>
      <c r="C2358" s="37" t="n">
        <v>22</v>
      </c>
      <c r="D2358" s="37" t="n">
        <v>15</v>
      </c>
      <c r="E2358" s="37" t="n">
        <v>1</v>
      </c>
      <c r="F2358" s="37" t="n">
        <v>0</v>
      </c>
      <c r="G2358" s="37" t="n">
        <v>0</v>
      </c>
      <c r="H2358" s="37" t="n">
        <v>3</v>
      </c>
      <c r="I2358" s="37" t="n">
        <v>3</v>
      </c>
      <c r="J2358" s="40" t="n">
        <f aca="false">IF(C2358=0,"",D2358/C2358)</f>
        <v>0.681818181818182</v>
      </c>
    </row>
    <row r="2359" customFormat="false" ht="15" hidden="false" customHeight="false" outlineLevel="0" collapsed="false">
      <c r="A2359" s="37" t="s">
        <v>851</v>
      </c>
      <c r="B2359" s="37" t="s">
        <v>278</v>
      </c>
      <c r="C2359" s="37" t="n">
        <v>22</v>
      </c>
      <c r="D2359" s="37" t="n">
        <v>21</v>
      </c>
      <c r="E2359" s="37" t="n">
        <v>0</v>
      </c>
      <c r="F2359" s="37" t="n">
        <v>2</v>
      </c>
      <c r="G2359" s="37" t="n">
        <v>0</v>
      </c>
      <c r="H2359" s="37" t="n">
        <v>0</v>
      </c>
      <c r="I2359" s="37" t="n">
        <v>3</v>
      </c>
      <c r="J2359" s="40" t="n">
        <f aca="false">IF(C2359=0,"",D2359/C2359)</f>
        <v>0.954545454545455</v>
      </c>
    </row>
    <row r="2360" customFormat="false" ht="15" hidden="false" customHeight="false" outlineLevel="0" collapsed="false">
      <c r="A2360" s="37" t="s">
        <v>851</v>
      </c>
      <c r="B2360" s="37" t="s">
        <v>279</v>
      </c>
      <c r="C2360" s="37" t="n">
        <v>22</v>
      </c>
      <c r="D2360" s="37" t="n">
        <v>21</v>
      </c>
      <c r="E2360" s="37" t="n">
        <v>0</v>
      </c>
      <c r="F2360" s="37" t="n">
        <v>1</v>
      </c>
      <c r="G2360" s="37" t="n">
        <v>0</v>
      </c>
      <c r="H2360" s="37" t="n">
        <v>2</v>
      </c>
      <c r="I2360" s="37" t="n">
        <v>1</v>
      </c>
      <c r="J2360" s="40" t="n">
        <f aca="false">IF(C2360=0,"",D2360/C2360)</f>
        <v>0.954545454545455</v>
      </c>
    </row>
    <row r="2361" customFormat="false" ht="15" hidden="false" customHeight="false" outlineLevel="0" collapsed="false">
      <c r="A2361" s="37" t="s">
        <v>851</v>
      </c>
      <c r="B2361" s="37" t="s">
        <v>280</v>
      </c>
      <c r="C2361" s="37" t="n">
        <v>22</v>
      </c>
      <c r="D2361" s="37" t="n">
        <v>22</v>
      </c>
      <c r="E2361" s="37" t="n">
        <v>3</v>
      </c>
      <c r="F2361" s="37" t="n">
        <v>0</v>
      </c>
      <c r="G2361" s="37" t="n">
        <v>1</v>
      </c>
      <c r="H2361" s="37" t="n">
        <v>2</v>
      </c>
      <c r="I2361" s="37" t="n">
        <v>0</v>
      </c>
      <c r="J2361" s="40" t="n">
        <f aca="false">IF(C2361=0,"",D2361/C2361)</f>
        <v>1</v>
      </c>
    </row>
    <row r="2362" customFormat="false" ht="15" hidden="false" customHeight="false" outlineLevel="0" collapsed="false">
      <c r="A2362" s="37" t="s">
        <v>851</v>
      </c>
      <c r="B2362" s="37" t="s">
        <v>281</v>
      </c>
      <c r="C2362" s="37" t="n">
        <v>22</v>
      </c>
      <c r="D2362" s="37" t="n">
        <v>19</v>
      </c>
      <c r="E2362" s="37" t="n">
        <v>1</v>
      </c>
      <c r="F2362" s="37" t="n">
        <v>0</v>
      </c>
      <c r="G2362" s="37" t="n">
        <v>0</v>
      </c>
      <c r="H2362" s="37" t="n">
        <v>1</v>
      </c>
      <c r="I2362" s="37" t="n">
        <v>5</v>
      </c>
      <c r="J2362" s="40" t="n">
        <f aca="false">IF(C2362=0,"",D2362/C2362)</f>
        <v>0.863636363636364</v>
      </c>
    </row>
    <row r="2363" customFormat="false" ht="15" hidden="false" customHeight="false" outlineLevel="0" collapsed="false">
      <c r="A2363" s="37" t="s">
        <v>854</v>
      </c>
      <c r="B2363" s="37" t="s">
        <v>270</v>
      </c>
      <c r="C2363" s="37" t="n">
        <v>22</v>
      </c>
      <c r="D2363" s="37" t="n">
        <v>22</v>
      </c>
      <c r="E2363" s="37" t="n">
        <v>0</v>
      </c>
      <c r="F2363" s="37" t="n">
        <v>0</v>
      </c>
      <c r="G2363" s="37" t="n">
        <v>1</v>
      </c>
      <c r="H2363" s="37" t="n">
        <v>2</v>
      </c>
      <c r="I2363" s="37" t="n">
        <v>3</v>
      </c>
      <c r="J2363" s="40" t="n">
        <f aca="false">IF(C2363=0,"",D2363/C2363)</f>
        <v>1</v>
      </c>
    </row>
    <row r="2364" customFormat="false" ht="15" hidden="false" customHeight="false" outlineLevel="0" collapsed="false">
      <c r="A2364" s="37" t="s">
        <v>854</v>
      </c>
      <c r="B2364" s="37" t="s">
        <v>271</v>
      </c>
      <c r="C2364" s="37" t="n">
        <v>22</v>
      </c>
      <c r="D2364" s="37" t="n">
        <v>20</v>
      </c>
      <c r="E2364" s="37" t="n">
        <v>1</v>
      </c>
      <c r="F2364" s="37" t="n">
        <v>0</v>
      </c>
      <c r="G2364" s="37" t="n">
        <v>1</v>
      </c>
      <c r="H2364" s="37" t="n">
        <v>2</v>
      </c>
      <c r="I2364" s="37" t="n">
        <v>0</v>
      </c>
      <c r="J2364" s="40" t="n">
        <f aca="false">IF(C2364=0,"",D2364/C2364)</f>
        <v>0.909090909090909</v>
      </c>
    </row>
    <row r="2365" customFormat="false" ht="15" hidden="false" customHeight="false" outlineLevel="0" collapsed="false">
      <c r="A2365" s="37" t="s">
        <v>854</v>
      </c>
      <c r="B2365" s="37" t="s">
        <v>272</v>
      </c>
      <c r="C2365" s="37" t="n">
        <v>22</v>
      </c>
      <c r="D2365" s="37" t="n">
        <v>22</v>
      </c>
      <c r="E2365" s="37" t="n">
        <v>0</v>
      </c>
      <c r="F2365" s="37" t="n">
        <v>1</v>
      </c>
      <c r="G2365" s="37" t="n">
        <v>0</v>
      </c>
      <c r="H2365" s="37" t="n">
        <v>0</v>
      </c>
      <c r="I2365" s="37" t="n">
        <v>0</v>
      </c>
      <c r="J2365" s="40" t="n">
        <f aca="false">IF(C2365=0,"",D2365/C2365)</f>
        <v>1</v>
      </c>
    </row>
    <row r="2366" customFormat="false" ht="15" hidden="false" customHeight="false" outlineLevel="0" collapsed="false">
      <c r="A2366" s="37" t="s">
        <v>854</v>
      </c>
      <c r="B2366" s="37" t="s">
        <v>273</v>
      </c>
      <c r="C2366" s="37" t="n">
        <v>22</v>
      </c>
      <c r="D2366" s="37" t="n">
        <v>19</v>
      </c>
      <c r="E2366" s="37" t="n">
        <v>1</v>
      </c>
      <c r="F2366" s="37" t="n">
        <v>0</v>
      </c>
      <c r="G2366" s="37" t="n">
        <v>0</v>
      </c>
      <c r="H2366" s="37" t="n">
        <v>2</v>
      </c>
      <c r="I2366" s="37" t="n">
        <v>6</v>
      </c>
      <c r="J2366" s="40" t="n">
        <f aca="false">IF(C2366=0,"",D2366/C2366)</f>
        <v>0.863636363636364</v>
      </c>
    </row>
    <row r="2367" customFormat="false" ht="15" hidden="false" customHeight="false" outlineLevel="0" collapsed="false">
      <c r="A2367" s="37" t="s">
        <v>854</v>
      </c>
      <c r="B2367" s="37" t="s">
        <v>274</v>
      </c>
      <c r="C2367" s="37" t="n">
        <v>22</v>
      </c>
      <c r="D2367" s="37" t="n">
        <v>22</v>
      </c>
      <c r="E2367" s="37" t="n">
        <v>0</v>
      </c>
      <c r="F2367" s="37" t="n">
        <v>0</v>
      </c>
      <c r="G2367" s="37" t="n">
        <v>0</v>
      </c>
      <c r="H2367" s="37" t="n">
        <v>0</v>
      </c>
      <c r="I2367" s="37" t="n">
        <v>0</v>
      </c>
      <c r="J2367" s="40" t="n">
        <f aca="false">IF(C2367=0,"",D2367/C2367)</f>
        <v>1</v>
      </c>
    </row>
    <row r="2368" customFormat="false" ht="15" hidden="false" customHeight="false" outlineLevel="0" collapsed="false">
      <c r="A2368" s="37" t="s">
        <v>854</v>
      </c>
      <c r="B2368" s="37" t="s">
        <v>275</v>
      </c>
      <c r="C2368" s="37" t="n">
        <v>22</v>
      </c>
      <c r="D2368" s="37" t="n">
        <v>19</v>
      </c>
      <c r="E2368" s="37" t="n">
        <v>0</v>
      </c>
      <c r="F2368" s="37" t="n">
        <v>1</v>
      </c>
      <c r="G2368" s="37" t="n">
        <v>0</v>
      </c>
      <c r="H2368" s="37" t="n">
        <v>0</v>
      </c>
      <c r="I2368" s="37" t="n">
        <v>2</v>
      </c>
      <c r="J2368" s="40" t="n">
        <f aca="false">IF(C2368=0,"",D2368/C2368)</f>
        <v>0.863636363636364</v>
      </c>
    </row>
    <row r="2369" customFormat="false" ht="15" hidden="false" customHeight="false" outlineLevel="0" collapsed="false">
      <c r="A2369" s="37" t="s">
        <v>854</v>
      </c>
      <c r="B2369" s="37" t="s">
        <v>276</v>
      </c>
      <c r="C2369" s="37" t="n">
        <v>22</v>
      </c>
      <c r="D2369" s="37" t="n">
        <v>22</v>
      </c>
      <c r="E2369" s="37" t="n">
        <v>0</v>
      </c>
      <c r="F2369" s="37" t="n">
        <v>1</v>
      </c>
      <c r="G2369" s="37" t="n">
        <v>0</v>
      </c>
      <c r="H2369" s="37" t="n">
        <v>2</v>
      </c>
      <c r="I2369" s="37" t="n">
        <v>3</v>
      </c>
      <c r="J2369" s="40" t="n">
        <f aca="false">IF(C2369=0,"",D2369/C2369)</f>
        <v>1</v>
      </c>
    </row>
    <row r="2370" customFormat="false" ht="15" hidden="false" customHeight="false" outlineLevel="0" collapsed="false">
      <c r="A2370" s="37" t="s">
        <v>854</v>
      </c>
      <c r="B2370" s="37" t="s">
        <v>277</v>
      </c>
      <c r="C2370" s="37" t="n">
        <v>22</v>
      </c>
      <c r="D2370" s="37" t="n">
        <v>19</v>
      </c>
      <c r="E2370" s="37" t="n">
        <v>1</v>
      </c>
      <c r="F2370" s="37" t="n">
        <v>0</v>
      </c>
      <c r="G2370" s="37" t="n">
        <v>1</v>
      </c>
      <c r="H2370" s="37" t="n">
        <v>1</v>
      </c>
      <c r="I2370" s="37" t="n">
        <v>0</v>
      </c>
      <c r="J2370" s="40" t="n">
        <f aca="false">IF(C2370=0,"",D2370/C2370)</f>
        <v>0.863636363636364</v>
      </c>
    </row>
    <row r="2371" customFormat="false" ht="15" hidden="false" customHeight="false" outlineLevel="0" collapsed="false">
      <c r="A2371" s="37" t="s">
        <v>854</v>
      </c>
      <c r="B2371" s="37" t="s">
        <v>278</v>
      </c>
      <c r="C2371" s="37" t="n">
        <v>22</v>
      </c>
      <c r="D2371" s="37" t="n">
        <v>21</v>
      </c>
      <c r="E2371" s="37" t="n">
        <v>0</v>
      </c>
      <c r="F2371" s="37" t="n">
        <v>1</v>
      </c>
      <c r="G2371" s="37" t="n">
        <v>0</v>
      </c>
      <c r="H2371" s="37" t="n">
        <v>2</v>
      </c>
      <c r="I2371" s="37" t="n">
        <v>0</v>
      </c>
      <c r="J2371" s="40" t="n">
        <f aca="false">IF(C2371=0,"",D2371/C2371)</f>
        <v>0.954545454545455</v>
      </c>
    </row>
    <row r="2372" customFormat="false" ht="15" hidden="false" customHeight="false" outlineLevel="0" collapsed="false">
      <c r="A2372" s="37" t="s">
        <v>854</v>
      </c>
      <c r="B2372" s="37" t="s">
        <v>279</v>
      </c>
      <c r="C2372" s="37" t="n">
        <v>22</v>
      </c>
      <c r="D2372" s="37" t="n">
        <v>18</v>
      </c>
      <c r="E2372" s="37" t="n">
        <v>0</v>
      </c>
      <c r="F2372" s="37" t="n">
        <v>0</v>
      </c>
      <c r="G2372" s="37" t="n">
        <v>0</v>
      </c>
      <c r="H2372" s="37" t="n">
        <v>1</v>
      </c>
      <c r="I2372" s="37" t="n">
        <v>1</v>
      </c>
      <c r="J2372" s="40" t="n">
        <f aca="false">IF(C2372=0,"",D2372/C2372)</f>
        <v>0.818181818181818</v>
      </c>
    </row>
    <row r="2373" customFormat="false" ht="15" hidden="false" customHeight="false" outlineLevel="0" collapsed="false">
      <c r="A2373" s="37" t="s">
        <v>854</v>
      </c>
      <c r="B2373" s="37" t="s">
        <v>280</v>
      </c>
      <c r="C2373" s="37" t="n">
        <v>22</v>
      </c>
      <c r="D2373" s="37" t="n">
        <v>22</v>
      </c>
      <c r="E2373" s="37" t="n">
        <v>0</v>
      </c>
      <c r="F2373" s="37" t="n">
        <v>1</v>
      </c>
      <c r="G2373" s="37" t="n">
        <v>0</v>
      </c>
      <c r="H2373" s="37" t="n">
        <v>1</v>
      </c>
      <c r="I2373" s="37" t="n">
        <v>0</v>
      </c>
      <c r="J2373" s="40" t="n">
        <f aca="false">IF(C2373=0,"",D2373/C2373)</f>
        <v>1</v>
      </c>
    </row>
    <row r="2374" customFormat="false" ht="15" hidden="false" customHeight="false" outlineLevel="0" collapsed="false">
      <c r="A2374" s="37" t="s">
        <v>854</v>
      </c>
      <c r="B2374" s="37" t="s">
        <v>281</v>
      </c>
      <c r="C2374" s="37" t="n">
        <v>22</v>
      </c>
      <c r="D2374" s="37" t="n">
        <v>20</v>
      </c>
      <c r="E2374" s="37" t="n">
        <v>0</v>
      </c>
      <c r="F2374" s="37" t="n">
        <v>2</v>
      </c>
      <c r="G2374" s="37" t="n">
        <v>2</v>
      </c>
      <c r="H2374" s="37" t="n">
        <v>0</v>
      </c>
      <c r="I2374" s="37" t="n">
        <v>0</v>
      </c>
      <c r="J2374" s="40" t="n">
        <f aca="false">IF(C2374=0,"",D2374/C2374)</f>
        <v>0.909090909090909</v>
      </c>
    </row>
    <row r="2375" customFormat="false" ht="15" hidden="false" customHeight="false" outlineLevel="0" collapsed="false">
      <c r="A2375" s="37" t="s">
        <v>855</v>
      </c>
      <c r="B2375" s="37" t="s">
        <v>270</v>
      </c>
      <c r="C2375" s="37" t="n">
        <v>22</v>
      </c>
      <c r="D2375" s="37" t="n">
        <v>21</v>
      </c>
      <c r="E2375" s="37" t="n">
        <v>0</v>
      </c>
      <c r="F2375" s="37" t="n">
        <v>0</v>
      </c>
      <c r="G2375" s="37" t="n">
        <v>0</v>
      </c>
      <c r="H2375" s="37" t="n">
        <v>3</v>
      </c>
      <c r="I2375" s="37" t="n">
        <v>10</v>
      </c>
      <c r="J2375" s="40" t="n">
        <f aca="false">IF(C2375=0,"",D2375/C2375)</f>
        <v>0.954545454545455</v>
      </c>
    </row>
    <row r="2376" customFormat="false" ht="15" hidden="false" customHeight="false" outlineLevel="0" collapsed="false">
      <c r="A2376" s="37" t="s">
        <v>855</v>
      </c>
      <c r="B2376" s="37" t="s">
        <v>271</v>
      </c>
      <c r="C2376" s="37" t="n">
        <v>22</v>
      </c>
      <c r="D2376" s="37" t="n">
        <v>22</v>
      </c>
      <c r="E2376" s="37" t="n">
        <v>1</v>
      </c>
      <c r="F2376" s="37" t="n">
        <v>0</v>
      </c>
      <c r="G2376" s="37" t="n">
        <v>0</v>
      </c>
      <c r="H2376" s="37" t="n">
        <v>2</v>
      </c>
      <c r="I2376" s="37" t="n">
        <v>11</v>
      </c>
      <c r="J2376" s="40" t="n">
        <f aca="false">IF(C2376=0,"",D2376/C2376)</f>
        <v>1</v>
      </c>
    </row>
    <row r="2377" customFormat="false" ht="15" hidden="false" customHeight="false" outlineLevel="0" collapsed="false">
      <c r="A2377" s="37" t="s">
        <v>855</v>
      </c>
      <c r="B2377" s="37" t="s">
        <v>272</v>
      </c>
      <c r="C2377" s="37" t="n">
        <v>22</v>
      </c>
      <c r="D2377" s="37" t="n">
        <v>21</v>
      </c>
      <c r="E2377" s="37" t="n">
        <v>0</v>
      </c>
      <c r="F2377" s="37" t="n">
        <v>0</v>
      </c>
      <c r="G2377" s="37" t="n">
        <v>0</v>
      </c>
      <c r="H2377" s="37" t="n">
        <v>3</v>
      </c>
      <c r="I2377" s="37" t="n">
        <v>4</v>
      </c>
      <c r="J2377" s="40" t="n">
        <f aca="false">IF(C2377=0,"",D2377/C2377)</f>
        <v>0.954545454545455</v>
      </c>
    </row>
    <row r="2378" customFormat="false" ht="15" hidden="false" customHeight="false" outlineLevel="0" collapsed="false">
      <c r="A2378" s="37" t="s">
        <v>855</v>
      </c>
      <c r="B2378" s="37" t="s">
        <v>273</v>
      </c>
      <c r="C2378" s="37" t="n">
        <v>22</v>
      </c>
      <c r="D2378" s="37" t="n">
        <v>22</v>
      </c>
      <c r="E2378" s="37" t="n">
        <v>1</v>
      </c>
      <c r="F2378" s="37" t="n">
        <v>0</v>
      </c>
      <c r="G2378" s="37" t="n">
        <v>0</v>
      </c>
      <c r="H2378" s="37" t="n">
        <v>1</v>
      </c>
      <c r="I2378" s="37" t="n">
        <v>6</v>
      </c>
      <c r="J2378" s="40" t="n">
        <f aca="false">IF(C2378=0,"",D2378/C2378)</f>
        <v>1</v>
      </c>
    </row>
    <row r="2379" customFormat="false" ht="15" hidden="false" customHeight="false" outlineLevel="0" collapsed="false">
      <c r="A2379" s="37" t="s">
        <v>855</v>
      </c>
      <c r="B2379" s="37" t="s">
        <v>274</v>
      </c>
      <c r="C2379" s="37" t="n">
        <v>22</v>
      </c>
      <c r="D2379" s="37" t="n">
        <v>21</v>
      </c>
      <c r="E2379" s="37" t="n">
        <v>1</v>
      </c>
      <c r="F2379" s="37" t="n">
        <v>0</v>
      </c>
      <c r="G2379" s="37" t="n">
        <v>0</v>
      </c>
      <c r="H2379" s="37" t="n">
        <v>1</v>
      </c>
      <c r="I2379" s="37" t="n">
        <v>19</v>
      </c>
      <c r="J2379" s="40" t="n">
        <f aca="false">IF(C2379=0,"",D2379/C2379)</f>
        <v>0.954545454545455</v>
      </c>
    </row>
    <row r="2380" customFormat="false" ht="15" hidden="false" customHeight="false" outlineLevel="0" collapsed="false">
      <c r="A2380" s="37" t="s">
        <v>855</v>
      </c>
      <c r="B2380" s="37" t="s">
        <v>275</v>
      </c>
      <c r="C2380" s="37" t="n">
        <v>22</v>
      </c>
      <c r="D2380" s="37" t="n">
        <v>20</v>
      </c>
      <c r="E2380" s="37" t="n">
        <v>0</v>
      </c>
      <c r="F2380" s="37" t="n">
        <v>0</v>
      </c>
      <c r="G2380" s="37" t="n">
        <v>0</v>
      </c>
      <c r="H2380" s="37" t="n">
        <v>3</v>
      </c>
      <c r="I2380" s="37" t="n">
        <v>6</v>
      </c>
      <c r="J2380" s="40" t="n">
        <f aca="false">IF(C2380=0,"",D2380/C2380)</f>
        <v>0.909090909090909</v>
      </c>
    </row>
    <row r="2381" customFormat="false" ht="15" hidden="false" customHeight="false" outlineLevel="0" collapsed="false">
      <c r="A2381" s="37" t="s">
        <v>855</v>
      </c>
      <c r="B2381" s="37" t="s">
        <v>276</v>
      </c>
      <c r="C2381" s="37" t="n">
        <v>22</v>
      </c>
      <c r="D2381" s="37" t="n">
        <v>21</v>
      </c>
      <c r="E2381" s="37" t="n">
        <v>1</v>
      </c>
      <c r="F2381" s="37" t="n">
        <v>0</v>
      </c>
      <c r="G2381" s="37" t="n">
        <v>0</v>
      </c>
      <c r="H2381" s="37" t="n">
        <v>2</v>
      </c>
      <c r="I2381" s="37" t="n">
        <v>16</v>
      </c>
      <c r="J2381" s="40" t="n">
        <f aca="false">IF(C2381=0,"",D2381/C2381)</f>
        <v>0.954545454545455</v>
      </c>
    </row>
    <row r="2382" customFormat="false" ht="15" hidden="false" customHeight="false" outlineLevel="0" collapsed="false">
      <c r="A2382" s="37" t="s">
        <v>855</v>
      </c>
      <c r="B2382" s="37" t="s">
        <v>277</v>
      </c>
      <c r="C2382" s="37" t="n">
        <v>22</v>
      </c>
      <c r="D2382" s="37" t="n">
        <v>19</v>
      </c>
      <c r="E2382" s="37" t="n">
        <v>2</v>
      </c>
      <c r="F2382" s="37" t="n">
        <v>0</v>
      </c>
      <c r="G2382" s="37" t="n">
        <v>0</v>
      </c>
      <c r="H2382" s="37" t="n">
        <v>5</v>
      </c>
      <c r="I2382" s="37" t="n">
        <v>27</v>
      </c>
      <c r="J2382" s="40" t="n">
        <f aca="false">IF(C2382=0,"",D2382/C2382)</f>
        <v>0.863636363636364</v>
      </c>
    </row>
    <row r="2383" customFormat="false" ht="15" hidden="false" customHeight="false" outlineLevel="0" collapsed="false">
      <c r="A2383" s="37" t="s">
        <v>855</v>
      </c>
      <c r="B2383" s="37" t="s">
        <v>278</v>
      </c>
      <c r="C2383" s="37" t="n">
        <v>22</v>
      </c>
      <c r="D2383" s="37" t="n">
        <v>20</v>
      </c>
      <c r="E2383" s="37" t="n">
        <v>2</v>
      </c>
      <c r="F2383" s="37" t="n">
        <v>0</v>
      </c>
      <c r="G2383" s="37" t="n">
        <v>0</v>
      </c>
      <c r="H2383" s="37" t="n">
        <v>4</v>
      </c>
      <c r="I2383" s="37" t="n">
        <v>3</v>
      </c>
      <c r="J2383" s="40" t="n">
        <f aca="false">IF(C2383=0,"",D2383/C2383)</f>
        <v>0.909090909090909</v>
      </c>
    </row>
    <row r="2384" customFormat="false" ht="15" hidden="false" customHeight="false" outlineLevel="0" collapsed="false">
      <c r="A2384" s="37" t="s">
        <v>855</v>
      </c>
      <c r="B2384" s="37" t="s">
        <v>279</v>
      </c>
      <c r="C2384" s="37" t="n">
        <v>22</v>
      </c>
      <c r="D2384" s="37" t="n">
        <v>21</v>
      </c>
      <c r="E2384" s="37" t="n">
        <v>0</v>
      </c>
      <c r="F2384" s="37" t="n">
        <v>2</v>
      </c>
      <c r="G2384" s="37" t="n">
        <v>0</v>
      </c>
      <c r="H2384" s="37" t="n">
        <v>3</v>
      </c>
      <c r="I2384" s="37" t="n">
        <v>10</v>
      </c>
      <c r="J2384" s="40" t="n">
        <f aca="false">IF(C2384=0,"",D2384/C2384)</f>
        <v>0.954545454545455</v>
      </c>
    </row>
    <row r="2385" customFormat="false" ht="15" hidden="false" customHeight="false" outlineLevel="0" collapsed="false">
      <c r="A2385" s="37" t="s">
        <v>855</v>
      </c>
      <c r="B2385" s="37" t="s">
        <v>280</v>
      </c>
      <c r="C2385" s="37" t="n">
        <v>22</v>
      </c>
      <c r="D2385" s="37" t="n">
        <v>21</v>
      </c>
      <c r="E2385" s="37" t="n">
        <v>0</v>
      </c>
      <c r="F2385" s="37" t="n">
        <v>0</v>
      </c>
      <c r="G2385" s="37" t="n">
        <v>0</v>
      </c>
      <c r="H2385" s="37" t="n">
        <v>1</v>
      </c>
      <c r="I2385" s="37" t="n">
        <v>7</v>
      </c>
      <c r="J2385" s="40" t="n">
        <f aca="false">IF(C2385=0,"",D2385/C2385)</f>
        <v>0.954545454545455</v>
      </c>
    </row>
    <row r="2386" customFormat="false" ht="15" hidden="false" customHeight="false" outlineLevel="0" collapsed="false">
      <c r="A2386" s="37" t="s">
        <v>855</v>
      </c>
      <c r="B2386" s="37" t="s">
        <v>281</v>
      </c>
      <c r="C2386" s="37" t="n">
        <v>22</v>
      </c>
      <c r="D2386" s="37" t="n">
        <v>20</v>
      </c>
      <c r="E2386" s="37" t="n">
        <v>2</v>
      </c>
      <c r="F2386" s="37" t="n">
        <v>1</v>
      </c>
      <c r="G2386" s="37" t="n">
        <v>1</v>
      </c>
      <c r="H2386" s="37" t="n">
        <v>2</v>
      </c>
      <c r="I2386" s="37" t="n">
        <v>0</v>
      </c>
      <c r="J2386" s="40" t="n">
        <f aca="false">IF(C2386=0,"",D2386/C2386)</f>
        <v>0.909090909090909</v>
      </c>
    </row>
    <row r="2387" customFormat="false" ht="15" hidden="false" customHeight="false" outlineLevel="0" collapsed="false">
      <c r="A2387" s="37" t="s">
        <v>858</v>
      </c>
      <c r="B2387" s="37" t="s">
        <v>270</v>
      </c>
      <c r="C2387" s="37" t="n">
        <v>22</v>
      </c>
      <c r="D2387" s="37" t="n">
        <v>19</v>
      </c>
      <c r="E2387" s="37" t="n">
        <v>1</v>
      </c>
      <c r="F2387" s="37" t="n">
        <v>0</v>
      </c>
      <c r="G2387" s="37" t="n">
        <v>0</v>
      </c>
      <c r="H2387" s="37" t="n">
        <v>4</v>
      </c>
      <c r="I2387" s="37" t="n">
        <v>0</v>
      </c>
      <c r="J2387" s="40" t="n">
        <f aca="false">IF(C2387=0,"",D2387/C2387)</f>
        <v>0.863636363636364</v>
      </c>
    </row>
    <row r="2388" customFormat="false" ht="15" hidden="false" customHeight="false" outlineLevel="0" collapsed="false">
      <c r="A2388" s="37" t="s">
        <v>858</v>
      </c>
      <c r="B2388" s="37" t="s">
        <v>271</v>
      </c>
      <c r="C2388" s="37" t="n">
        <v>22</v>
      </c>
      <c r="D2388" s="37" t="n">
        <v>21</v>
      </c>
      <c r="E2388" s="37" t="n">
        <v>2</v>
      </c>
      <c r="F2388" s="37" t="n">
        <v>0</v>
      </c>
      <c r="G2388" s="37" t="n">
        <v>0</v>
      </c>
      <c r="H2388" s="37" t="n">
        <v>5</v>
      </c>
      <c r="I2388" s="37" t="n">
        <v>4</v>
      </c>
      <c r="J2388" s="40" t="n">
        <f aca="false">IF(C2388=0,"",D2388/C2388)</f>
        <v>0.954545454545455</v>
      </c>
    </row>
    <row r="2389" customFormat="false" ht="15" hidden="false" customHeight="false" outlineLevel="0" collapsed="false">
      <c r="A2389" s="37" t="s">
        <v>858</v>
      </c>
      <c r="B2389" s="37" t="s">
        <v>272</v>
      </c>
      <c r="C2389" s="37" t="n">
        <v>22</v>
      </c>
      <c r="D2389" s="37" t="n">
        <v>21</v>
      </c>
      <c r="E2389" s="37" t="n">
        <v>0</v>
      </c>
      <c r="F2389" s="37" t="n">
        <v>1</v>
      </c>
      <c r="G2389" s="37" t="n">
        <v>0</v>
      </c>
      <c r="H2389" s="37" t="n">
        <v>1</v>
      </c>
      <c r="I2389" s="37" t="n">
        <v>4</v>
      </c>
      <c r="J2389" s="40" t="n">
        <f aca="false">IF(C2389=0,"",D2389/C2389)</f>
        <v>0.954545454545455</v>
      </c>
    </row>
    <row r="2390" customFormat="false" ht="15" hidden="false" customHeight="false" outlineLevel="0" collapsed="false">
      <c r="A2390" s="37" t="s">
        <v>858</v>
      </c>
      <c r="B2390" s="37" t="s">
        <v>273</v>
      </c>
      <c r="C2390" s="37" t="n">
        <v>22</v>
      </c>
      <c r="D2390" s="37" t="n">
        <v>19</v>
      </c>
      <c r="E2390" s="37" t="n">
        <v>1</v>
      </c>
      <c r="F2390" s="37" t="n">
        <v>1</v>
      </c>
      <c r="G2390" s="37" t="n">
        <v>0</v>
      </c>
      <c r="H2390" s="37" t="n">
        <v>2</v>
      </c>
      <c r="I2390" s="37" t="n">
        <v>1</v>
      </c>
      <c r="J2390" s="40" t="n">
        <f aca="false">IF(C2390=0,"",D2390/C2390)</f>
        <v>0.863636363636364</v>
      </c>
    </row>
    <row r="2391" customFormat="false" ht="15" hidden="false" customHeight="false" outlineLevel="0" collapsed="false">
      <c r="A2391" s="37" t="s">
        <v>858</v>
      </c>
      <c r="B2391" s="37" t="s">
        <v>274</v>
      </c>
      <c r="C2391" s="37" t="n">
        <v>22</v>
      </c>
      <c r="D2391" s="37" t="n">
        <v>21</v>
      </c>
      <c r="E2391" s="37" t="n">
        <v>0</v>
      </c>
      <c r="F2391" s="37" t="n">
        <v>0</v>
      </c>
      <c r="G2391" s="37" t="n">
        <v>0</v>
      </c>
      <c r="H2391" s="37" t="n">
        <v>1</v>
      </c>
      <c r="I2391" s="37" t="n">
        <v>0</v>
      </c>
      <c r="J2391" s="40" t="n">
        <f aca="false">IF(C2391=0,"",D2391/C2391)</f>
        <v>0.954545454545455</v>
      </c>
    </row>
    <row r="2392" customFormat="false" ht="15" hidden="false" customHeight="false" outlineLevel="0" collapsed="false">
      <c r="A2392" s="37" t="s">
        <v>858</v>
      </c>
      <c r="B2392" s="37" t="s">
        <v>275</v>
      </c>
      <c r="C2392" s="37" t="n">
        <v>22</v>
      </c>
      <c r="D2392" s="37" t="n">
        <v>21</v>
      </c>
      <c r="E2392" s="37" t="n">
        <v>3</v>
      </c>
      <c r="F2392" s="37" t="n">
        <v>0</v>
      </c>
      <c r="G2392" s="37" t="n">
        <v>0</v>
      </c>
      <c r="H2392" s="37" t="n">
        <v>1</v>
      </c>
      <c r="I2392" s="37" t="n">
        <v>1</v>
      </c>
      <c r="J2392" s="40" t="n">
        <f aca="false">IF(C2392=0,"",D2392/C2392)</f>
        <v>0.954545454545455</v>
      </c>
    </row>
    <row r="2393" customFormat="false" ht="15" hidden="false" customHeight="false" outlineLevel="0" collapsed="false">
      <c r="A2393" s="37" t="s">
        <v>858</v>
      </c>
      <c r="B2393" s="37" t="s">
        <v>276</v>
      </c>
      <c r="C2393" s="37" t="n">
        <v>22</v>
      </c>
      <c r="D2393" s="37" t="n">
        <v>20</v>
      </c>
      <c r="E2393" s="37" t="n">
        <v>0</v>
      </c>
      <c r="F2393" s="37" t="n">
        <v>1</v>
      </c>
      <c r="G2393" s="37" t="n">
        <v>0</v>
      </c>
      <c r="H2393" s="37" t="n">
        <v>1</v>
      </c>
      <c r="I2393" s="37" t="n">
        <v>1</v>
      </c>
      <c r="J2393" s="40" t="n">
        <f aca="false">IF(C2393=0,"",D2393/C2393)</f>
        <v>0.909090909090909</v>
      </c>
    </row>
    <row r="2394" customFormat="false" ht="15" hidden="false" customHeight="false" outlineLevel="0" collapsed="false">
      <c r="A2394" s="37" t="s">
        <v>858</v>
      </c>
      <c r="B2394" s="37" t="s">
        <v>277</v>
      </c>
      <c r="C2394" s="37" t="n">
        <v>22</v>
      </c>
      <c r="D2394" s="37" t="n">
        <v>17</v>
      </c>
      <c r="E2394" s="37" t="n">
        <v>2</v>
      </c>
      <c r="F2394" s="37" t="n">
        <v>2</v>
      </c>
      <c r="G2394" s="37" t="n">
        <v>0</v>
      </c>
      <c r="H2394" s="37" t="n">
        <v>3</v>
      </c>
      <c r="I2394" s="37" t="n">
        <v>5</v>
      </c>
      <c r="J2394" s="40" t="n">
        <f aca="false">IF(C2394=0,"",D2394/C2394)</f>
        <v>0.772727272727273</v>
      </c>
    </row>
    <row r="2395" customFormat="false" ht="15" hidden="false" customHeight="false" outlineLevel="0" collapsed="false">
      <c r="A2395" s="37" t="s">
        <v>858</v>
      </c>
      <c r="B2395" s="37" t="s">
        <v>278</v>
      </c>
      <c r="C2395" s="37" t="n">
        <v>22</v>
      </c>
      <c r="D2395" s="37" t="n">
        <v>20</v>
      </c>
      <c r="E2395" s="37" t="n">
        <v>0</v>
      </c>
      <c r="F2395" s="37" t="n">
        <v>0</v>
      </c>
      <c r="G2395" s="37" t="n">
        <v>0</v>
      </c>
      <c r="H2395" s="37" t="n">
        <v>0</v>
      </c>
      <c r="I2395" s="37" t="n">
        <v>0</v>
      </c>
      <c r="J2395" s="40" t="n">
        <f aca="false">IF(C2395=0,"",D2395/C2395)</f>
        <v>0.909090909090909</v>
      </c>
    </row>
    <row r="2396" customFormat="false" ht="15" hidden="false" customHeight="false" outlineLevel="0" collapsed="false">
      <c r="A2396" s="37" t="s">
        <v>858</v>
      </c>
      <c r="B2396" s="37" t="s">
        <v>279</v>
      </c>
      <c r="C2396" s="37" t="n">
        <v>22</v>
      </c>
      <c r="D2396" s="37" t="n">
        <v>21</v>
      </c>
      <c r="E2396" s="37" t="n">
        <v>0</v>
      </c>
      <c r="F2396" s="37" t="n">
        <v>0</v>
      </c>
      <c r="G2396" s="37" t="n">
        <v>0</v>
      </c>
      <c r="H2396" s="37" t="n">
        <v>1</v>
      </c>
      <c r="I2396" s="37" t="n">
        <v>0</v>
      </c>
      <c r="J2396" s="40" t="n">
        <f aca="false">IF(C2396=0,"",D2396/C2396)</f>
        <v>0.954545454545455</v>
      </c>
    </row>
    <row r="2397" customFormat="false" ht="15" hidden="false" customHeight="false" outlineLevel="0" collapsed="false">
      <c r="A2397" s="37" t="s">
        <v>858</v>
      </c>
      <c r="B2397" s="37" t="s">
        <v>280</v>
      </c>
      <c r="C2397" s="37" t="n">
        <v>22</v>
      </c>
      <c r="D2397" s="37" t="n">
        <v>20</v>
      </c>
      <c r="E2397" s="37" t="n">
        <v>2</v>
      </c>
      <c r="F2397" s="37" t="n">
        <v>0</v>
      </c>
      <c r="G2397" s="37" t="n">
        <v>0</v>
      </c>
      <c r="H2397" s="37" t="n">
        <v>1</v>
      </c>
      <c r="I2397" s="37" t="n">
        <v>0</v>
      </c>
      <c r="J2397" s="40" t="n">
        <f aca="false">IF(C2397=0,"",D2397/C2397)</f>
        <v>0.909090909090909</v>
      </c>
    </row>
    <row r="2398" customFormat="false" ht="15" hidden="false" customHeight="false" outlineLevel="0" collapsed="false">
      <c r="A2398" s="37" t="s">
        <v>858</v>
      </c>
      <c r="B2398" s="37" t="s">
        <v>281</v>
      </c>
      <c r="C2398" s="37" t="n">
        <v>22</v>
      </c>
      <c r="D2398" s="37" t="n">
        <v>21</v>
      </c>
      <c r="E2398" s="37" t="n">
        <v>1</v>
      </c>
      <c r="F2398" s="37" t="n">
        <v>1</v>
      </c>
      <c r="G2398" s="37" t="n">
        <v>1</v>
      </c>
      <c r="H2398" s="37" t="n">
        <v>1</v>
      </c>
      <c r="I2398" s="37" t="n">
        <v>2</v>
      </c>
      <c r="J2398" s="40" t="n">
        <f aca="false">IF(C2398=0,"",D2398/C2398)</f>
        <v>0.954545454545455</v>
      </c>
    </row>
    <row r="2399" customFormat="false" ht="15" hidden="false" customHeight="false" outlineLevel="0" collapsed="false">
      <c r="A2399" s="37" t="s">
        <v>859</v>
      </c>
      <c r="B2399" s="37" t="s">
        <v>280</v>
      </c>
      <c r="C2399" s="37" t="n">
        <v>22</v>
      </c>
      <c r="D2399" s="37" t="n">
        <v>19</v>
      </c>
      <c r="E2399" s="37" t="n">
        <v>0</v>
      </c>
      <c r="F2399" s="37" t="n">
        <v>2</v>
      </c>
      <c r="G2399" s="37" t="n">
        <v>0</v>
      </c>
      <c r="H2399" s="37" t="n">
        <v>2</v>
      </c>
      <c r="I2399" s="37" t="n">
        <v>2</v>
      </c>
      <c r="J2399" s="40" t="n">
        <f aca="false">IF(C2399=0,"",D2399/C2399)</f>
        <v>0.863636363636364</v>
      </c>
    </row>
    <row r="2400" customFormat="false" ht="15" hidden="false" customHeight="false" outlineLevel="0" collapsed="false">
      <c r="A2400" s="37" t="s">
        <v>859</v>
      </c>
      <c r="B2400" s="37" t="s">
        <v>281</v>
      </c>
      <c r="C2400" s="37" t="n">
        <v>22</v>
      </c>
      <c r="D2400" s="37" t="n">
        <v>21</v>
      </c>
      <c r="E2400" s="37" t="n">
        <v>1</v>
      </c>
      <c r="F2400" s="37" t="n">
        <v>0</v>
      </c>
      <c r="G2400" s="37" t="n">
        <v>0</v>
      </c>
      <c r="H2400" s="37" t="n">
        <v>1</v>
      </c>
      <c r="I2400" s="37" t="n">
        <v>3</v>
      </c>
      <c r="J2400" s="40" t="n">
        <f aca="false">IF(C2400=0,"",D2400/C2400)</f>
        <v>0.954545454545455</v>
      </c>
    </row>
    <row r="2401" customFormat="false" ht="15" hidden="false" customHeight="false" outlineLevel="0" collapsed="false">
      <c r="A2401" s="37" t="s">
        <v>861</v>
      </c>
      <c r="B2401" s="37" t="s">
        <v>270</v>
      </c>
      <c r="C2401" s="37" t="n">
        <v>22</v>
      </c>
      <c r="D2401" s="37" t="n">
        <v>20</v>
      </c>
      <c r="E2401" s="37" t="n">
        <v>1</v>
      </c>
      <c r="F2401" s="37" t="n">
        <v>0</v>
      </c>
      <c r="G2401" s="37" t="n">
        <v>0</v>
      </c>
      <c r="H2401" s="37" t="n">
        <v>0</v>
      </c>
      <c r="I2401" s="37" t="n">
        <v>2</v>
      </c>
      <c r="J2401" s="40" t="n">
        <f aca="false">IF(C2401=0,"",D2401/C2401)</f>
        <v>0.909090909090909</v>
      </c>
    </row>
    <row r="2402" customFormat="false" ht="15" hidden="false" customHeight="false" outlineLevel="0" collapsed="false">
      <c r="A2402" s="37" t="s">
        <v>861</v>
      </c>
      <c r="B2402" s="37" t="s">
        <v>271</v>
      </c>
      <c r="C2402" s="37" t="n">
        <v>22</v>
      </c>
      <c r="D2402" s="37" t="n">
        <v>21</v>
      </c>
      <c r="E2402" s="37" t="n">
        <v>0</v>
      </c>
      <c r="F2402" s="37" t="n">
        <v>0</v>
      </c>
      <c r="G2402" s="37" t="n">
        <v>0</v>
      </c>
      <c r="H2402" s="37" t="n">
        <v>2</v>
      </c>
      <c r="I2402" s="37" t="n">
        <v>8</v>
      </c>
      <c r="J2402" s="40" t="n">
        <f aca="false">IF(C2402=0,"",D2402/C2402)</f>
        <v>0.954545454545455</v>
      </c>
    </row>
    <row r="2403" customFormat="false" ht="15" hidden="false" customHeight="false" outlineLevel="0" collapsed="false">
      <c r="A2403" s="37" t="s">
        <v>861</v>
      </c>
      <c r="B2403" s="37" t="s">
        <v>272</v>
      </c>
      <c r="C2403" s="37" t="n">
        <v>22</v>
      </c>
      <c r="D2403" s="37" t="n">
        <v>21</v>
      </c>
      <c r="E2403" s="37" t="n">
        <v>1</v>
      </c>
      <c r="F2403" s="37" t="n">
        <v>1</v>
      </c>
      <c r="G2403" s="37" t="n">
        <v>0</v>
      </c>
      <c r="H2403" s="37" t="n">
        <v>1</v>
      </c>
      <c r="I2403" s="37" t="n">
        <v>0</v>
      </c>
      <c r="J2403" s="40" t="n">
        <f aca="false">IF(C2403=0,"",D2403/C2403)</f>
        <v>0.954545454545455</v>
      </c>
    </row>
    <row r="2404" customFormat="false" ht="15" hidden="false" customHeight="false" outlineLevel="0" collapsed="false">
      <c r="A2404" s="37" t="s">
        <v>861</v>
      </c>
      <c r="B2404" s="37" t="s">
        <v>273</v>
      </c>
      <c r="C2404" s="37" t="n">
        <v>22</v>
      </c>
      <c r="D2404" s="37" t="n">
        <v>22</v>
      </c>
      <c r="E2404" s="37" t="n">
        <v>4</v>
      </c>
      <c r="F2404" s="37" t="n">
        <v>0</v>
      </c>
      <c r="G2404" s="37" t="n">
        <v>0</v>
      </c>
      <c r="H2404" s="37" t="n">
        <v>2</v>
      </c>
      <c r="I2404" s="37" t="n">
        <v>4</v>
      </c>
      <c r="J2404" s="40" t="n">
        <f aca="false">IF(C2404=0,"",D2404/C2404)</f>
        <v>1</v>
      </c>
    </row>
    <row r="2405" customFormat="false" ht="15" hidden="false" customHeight="false" outlineLevel="0" collapsed="false">
      <c r="A2405" s="37" t="s">
        <v>861</v>
      </c>
      <c r="B2405" s="37" t="s">
        <v>274</v>
      </c>
      <c r="C2405" s="37" t="n">
        <v>22</v>
      </c>
      <c r="D2405" s="37" t="n">
        <v>21</v>
      </c>
      <c r="E2405" s="37" t="n">
        <v>1</v>
      </c>
      <c r="F2405" s="37" t="n">
        <v>1</v>
      </c>
      <c r="G2405" s="37" t="n">
        <v>0</v>
      </c>
      <c r="H2405" s="37" t="n">
        <v>2</v>
      </c>
      <c r="I2405" s="37" t="n">
        <v>4</v>
      </c>
      <c r="J2405" s="40" t="n">
        <f aca="false">IF(C2405=0,"",D2405/C2405)</f>
        <v>0.954545454545455</v>
      </c>
    </row>
    <row r="2406" customFormat="false" ht="15" hidden="false" customHeight="false" outlineLevel="0" collapsed="false">
      <c r="A2406" s="37" t="s">
        <v>861</v>
      </c>
      <c r="B2406" s="37" t="s">
        <v>275</v>
      </c>
      <c r="C2406" s="37" t="n">
        <v>22</v>
      </c>
      <c r="D2406" s="37" t="n">
        <v>21</v>
      </c>
      <c r="E2406" s="37" t="n">
        <v>0</v>
      </c>
      <c r="F2406" s="37" t="n">
        <v>1</v>
      </c>
      <c r="G2406" s="37" t="n">
        <v>1</v>
      </c>
      <c r="H2406" s="37" t="n">
        <v>1</v>
      </c>
      <c r="I2406" s="37" t="n">
        <v>1</v>
      </c>
      <c r="J2406" s="40" t="n">
        <f aca="false">IF(C2406=0,"",D2406/C2406)</f>
        <v>0.954545454545455</v>
      </c>
    </row>
    <row r="2407" customFormat="false" ht="15" hidden="false" customHeight="false" outlineLevel="0" collapsed="false">
      <c r="A2407" s="37" t="s">
        <v>861</v>
      </c>
      <c r="B2407" s="37" t="s">
        <v>276</v>
      </c>
      <c r="C2407" s="37" t="n">
        <v>22</v>
      </c>
      <c r="D2407" s="37" t="n">
        <v>21</v>
      </c>
      <c r="E2407" s="37" t="n">
        <v>1</v>
      </c>
      <c r="F2407" s="37" t="n">
        <v>0</v>
      </c>
      <c r="G2407" s="37" t="n">
        <v>1</v>
      </c>
      <c r="H2407" s="37" t="n">
        <v>2</v>
      </c>
      <c r="I2407" s="37" t="n">
        <v>0</v>
      </c>
      <c r="J2407" s="40" t="n">
        <f aca="false">IF(C2407=0,"",D2407/C2407)</f>
        <v>0.954545454545455</v>
      </c>
    </row>
    <row r="2408" customFormat="false" ht="15" hidden="false" customHeight="false" outlineLevel="0" collapsed="false">
      <c r="A2408" s="37" t="s">
        <v>861</v>
      </c>
      <c r="B2408" s="37" t="s">
        <v>277</v>
      </c>
      <c r="C2408" s="37" t="n">
        <v>22</v>
      </c>
      <c r="D2408" s="37" t="n">
        <v>18</v>
      </c>
      <c r="E2408" s="37" t="n">
        <v>0</v>
      </c>
      <c r="F2408" s="37" t="n">
        <v>1</v>
      </c>
      <c r="G2408" s="37" t="n">
        <v>0</v>
      </c>
      <c r="H2408" s="37" t="n">
        <v>3</v>
      </c>
      <c r="I2408" s="37" t="n">
        <v>0</v>
      </c>
      <c r="J2408" s="40" t="n">
        <f aca="false">IF(C2408=0,"",D2408/C2408)</f>
        <v>0.818181818181818</v>
      </c>
    </row>
    <row r="2409" customFormat="false" ht="15" hidden="false" customHeight="false" outlineLevel="0" collapsed="false">
      <c r="A2409" s="37" t="s">
        <v>861</v>
      </c>
      <c r="B2409" s="37" t="s">
        <v>278</v>
      </c>
      <c r="C2409" s="37" t="n">
        <v>22</v>
      </c>
      <c r="D2409" s="37" t="n">
        <v>19</v>
      </c>
      <c r="E2409" s="37" t="n">
        <v>2</v>
      </c>
      <c r="F2409" s="37" t="n">
        <v>1</v>
      </c>
      <c r="G2409" s="37" t="n">
        <v>0</v>
      </c>
      <c r="H2409" s="37" t="n">
        <v>1</v>
      </c>
      <c r="I2409" s="37" t="n">
        <v>1</v>
      </c>
      <c r="J2409" s="40" t="n">
        <f aca="false">IF(C2409=0,"",D2409/C2409)</f>
        <v>0.863636363636364</v>
      </c>
    </row>
    <row r="2410" customFormat="false" ht="15" hidden="false" customHeight="false" outlineLevel="0" collapsed="false">
      <c r="A2410" s="37" t="s">
        <v>861</v>
      </c>
      <c r="B2410" s="37" t="s">
        <v>279</v>
      </c>
      <c r="C2410" s="37" t="n">
        <v>22</v>
      </c>
      <c r="D2410" s="37" t="n">
        <v>20</v>
      </c>
      <c r="E2410" s="37" t="n">
        <v>1</v>
      </c>
      <c r="F2410" s="37" t="n">
        <v>0</v>
      </c>
      <c r="G2410" s="37" t="n">
        <v>0</v>
      </c>
      <c r="H2410" s="37" t="n">
        <v>3</v>
      </c>
      <c r="I2410" s="37" t="n">
        <v>2</v>
      </c>
      <c r="J2410" s="40" t="n">
        <f aca="false">IF(C2410=0,"",D2410/C2410)</f>
        <v>0.909090909090909</v>
      </c>
    </row>
    <row r="2411" customFormat="false" ht="15" hidden="false" customHeight="false" outlineLevel="0" collapsed="false">
      <c r="A2411" s="37" t="s">
        <v>861</v>
      </c>
      <c r="B2411" s="37" t="s">
        <v>280</v>
      </c>
      <c r="C2411" s="37" t="n">
        <v>22</v>
      </c>
      <c r="D2411" s="37" t="n">
        <v>20</v>
      </c>
      <c r="E2411" s="37" t="n">
        <v>1</v>
      </c>
      <c r="F2411" s="37" t="n">
        <v>0</v>
      </c>
      <c r="G2411" s="37" t="n">
        <v>0</v>
      </c>
      <c r="H2411" s="37" t="n">
        <v>1</v>
      </c>
      <c r="I2411" s="37" t="n">
        <v>0</v>
      </c>
      <c r="J2411" s="40" t="n">
        <f aca="false">IF(C2411=0,"",D2411/C2411)</f>
        <v>0.909090909090909</v>
      </c>
    </row>
    <row r="2412" customFormat="false" ht="15" hidden="false" customHeight="false" outlineLevel="0" collapsed="false">
      <c r="A2412" s="37" t="s">
        <v>861</v>
      </c>
      <c r="B2412" s="37" t="s">
        <v>281</v>
      </c>
      <c r="C2412" s="37" t="n">
        <v>22</v>
      </c>
      <c r="D2412" s="37" t="n">
        <v>18</v>
      </c>
      <c r="E2412" s="37" t="n">
        <v>1</v>
      </c>
      <c r="F2412" s="37" t="n">
        <v>0</v>
      </c>
      <c r="G2412" s="37" t="n">
        <v>0</v>
      </c>
      <c r="H2412" s="37" t="n">
        <v>0</v>
      </c>
      <c r="I2412" s="37" t="n">
        <v>0</v>
      </c>
      <c r="J2412" s="40" t="n">
        <f aca="false">IF(C2412=0,"",D2412/C2412)</f>
        <v>0.818181818181818</v>
      </c>
    </row>
    <row r="2413" customFormat="false" ht="15" hidden="false" customHeight="false" outlineLevel="0" collapsed="false">
      <c r="A2413" s="37" t="s">
        <v>863</v>
      </c>
      <c r="B2413" s="37" t="s">
        <v>270</v>
      </c>
      <c r="C2413" s="37" t="n">
        <v>22</v>
      </c>
      <c r="D2413" s="37" t="n">
        <v>20</v>
      </c>
      <c r="E2413" s="37" t="n">
        <v>1</v>
      </c>
      <c r="F2413" s="37" t="n">
        <v>0</v>
      </c>
      <c r="G2413" s="37" t="n">
        <v>1</v>
      </c>
      <c r="H2413" s="37" t="n">
        <v>2</v>
      </c>
      <c r="I2413" s="37" t="n">
        <v>9</v>
      </c>
      <c r="J2413" s="40" t="n">
        <f aca="false">IF(C2413=0,"",D2413/C2413)</f>
        <v>0.909090909090909</v>
      </c>
    </row>
    <row r="2414" customFormat="false" ht="15" hidden="false" customHeight="false" outlineLevel="0" collapsed="false">
      <c r="A2414" s="37" t="s">
        <v>863</v>
      </c>
      <c r="B2414" s="37" t="s">
        <v>271</v>
      </c>
      <c r="C2414" s="37" t="n">
        <v>22</v>
      </c>
      <c r="D2414" s="37" t="n">
        <v>19</v>
      </c>
      <c r="E2414" s="37" t="n">
        <v>0</v>
      </c>
      <c r="F2414" s="37" t="n">
        <v>0</v>
      </c>
      <c r="G2414" s="37" t="n">
        <v>0</v>
      </c>
      <c r="H2414" s="37" t="n">
        <v>2</v>
      </c>
      <c r="I2414" s="37" t="n">
        <v>13</v>
      </c>
      <c r="J2414" s="40" t="n">
        <f aca="false">IF(C2414=0,"",D2414/C2414)</f>
        <v>0.863636363636364</v>
      </c>
    </row>
    <row r="2415" customFormat="false" ht="15" hidden="false" customHeight="false" outlineLevel="0" collapsed="false">
      <c r="A2415" s="37" t="s">
        <v>863</v>
      </c>
      <c r="B2415" s="37" t="s">
        <v>272</v>
      </c>
      <c r="C2415" s="37" t="n">
        <v>22</v>
      </c>
      <c r="D2415" s="37" t="n">
        <v>21</v>
      </c>
      <c r="E2415" s="37" t="n">
        <v>2</v>
      </c>
      <c r="F2415" s="37" t="n">
        <v>0</v>
      </c>
      <c r="G2415" s="37" t="n">
        <v>0</v>
      </c>
      <c r="H2415" s="37" t="n">
        <v>1</v>
      </c>
      <c r="I2415" s="37" t="n">
        <v>11</v>
      </c>
      <c r="J2415" s="40" t="n">
        <f aca="false">IF(C2415=0,"",D2415/C2415)</f>
        <v>0.954545454545455</v>
      </c>
    </row>
    <row r="2416" customFormat="false" ht="15" hidden="false" customHeight="false" outlineLevel="0" collapsed="false">
      <c r="A2416" s="37" t="s">
        <v>863</v>
      </c>
      <c r="B2416" s="37" t="s">
        <v>273</v>
      </c>
      <c r="C2416" s="37" t="n">
        <v>22</v>
      </c>
      <c r="D2416" s="37" t="n">
        <v>21</v>
      </c>
      <c r="E2416" s="37" t="n">
        <v>2</v>
      </c>
      <c r="F2416" s="37" t="n">
        <v>0</v>
      </c>
      <c r="G2416" s="37" t="n">
        <v>2</v>
      </c>
      <c r="H2416" s="37" t="n">
        <v>1</v>
      </c>
      <c r="I2416" s="37" t="n">
        <v>25</v>
      </c>
      <c r="J2416" s="40" t="n">
        <f aca="false">IF(C2416=0,"",D2416/C2416)</f>
        <v>0.954545454545455</v>
      </c>
    </row>
    <row r="2417" customFormat="false" ht="15" hidden="false" customHeight="false" outlineLevel="0" collapsed="false">
      <c r="A2417" s="37" t="s">
        <v>863</v>
      </c>
      <c r="B2417" s="37" t="s">
        <v>274</v>
      </c>
      <c r="C2417" s="37" t="n">
        <v>22</v>
      </c>
      <c r="D2417" s="37" t="n">
        <v>21</v>
      </c>
      <c r="E2417" s="37" t="n">
        <v>0</v>
      </c>
      <c r="F2417" s="37" t="n">
        <v>0</v>
      </c>
      <c r="G2417" s="37" t="n">
        <v>0</v>
      </c>
      <c r="H2417" s="37" t="n">
        <v>1</v>
      </c>
      <c r="I2417" s="37" t="n">
        <v>51</v>
      </c>
      <c r="J2417" s="40" t="n">
        <f aca="false">IF(C2417=0,"",D2417/C2417)</f>
        <v>0.954545454545455</v>
      </c>
    </row>
    <row r="2418" customFormat="false" ht="15" hidden="false" customHeight="false" outlineLevel="0" collapsed="false">
      <c r="A2418" s="37" t="s">
        <v>863</v>
      </c>
      <c r="B2418" s="37" t="s">
        <v>275</v>
      </c>
      <c r="C2418" s="37" t="n">
        <v>22</v>
      </c>
      <c r="D2418" s="37" t="n">
        <v>19</v>
      </c>
      <c r="E2418" s="37" t="n">
        <v>0</v>
      </c>
      <c r="F2418" s="37" t="n">
        <v>0</v>
      </c>
      <c r="G2418" s="37" t="n">
        <v>1</v>
      </c>
      <c r="H2418" s="37" t="n">
        <v>1</v>
      </c>
      <c r="I2418" s="37" t="n">
        <v>12</v>
      </c>
      <c r="J2418" s="40" t="n">
        <f aca="false">IF(C2418=0,"",D2418/C2418)</f>
        <v>0.863636363636364</v>
      </c>
    </row>
    <row r="2419" customFormat="false" ht="15" hidden="false" customHeight="false" outlineLevel="0" collapsed="false">
      <c r="A2419" s="37" t="s">
        <v>863</v>
      </c>
      <c r="B2419" s="37" t="s">
        <v>276</v>
      </c>
      <c r="C2419" s="37" t="n">
        <v>22</v>
      </c>
      <c r="D2419" s="37" t="n">
        <v>19</v>
      </c>
      <c r="E2419" s="37" t="n">
        <v>1</v>
      </c>
      <c r="F2419" s="37" t="n">
        <v>0</v>
      </c>
      <c r="G2419" s="37" t="n">
        <v>0</v>
      </c>
      <c r="H2419" s="37" t="n">
        <v>4</v>
      </c>
      <c r="I2419" s="37" t="n">
        <v>15</v>
      </c>
      <c r="J2419" s="40" t="n">
        <f aca="false">IF(C2419=0,"",D2419/C2419)</f>
        <v>0.863636363636364</v>
      </c>
    </row>
    <row r="2420" customFormat="false" ht="15" hidden="false" customHeight="false" outlineLevel="0" collapsed="false">
      <c r="A2420" s="37" t="s">
        <v>863</v>
      </c>
      <c r="B2420" s="37" t="s">
        <v>277</v>
      </c>
      <c r="C2420" s="37" t="n">
        <v>22</v>
      </c>
      <c r="D2420" s="37" t="n">
        <v>22</v>
      </c>
      <c r="E2420" s="37" t="n">
        <v>0</v>
      </c>
      <c r="F2420" s="37" t="n">
        <v>2</v>
      </c>
      <c r="G2420" s="37" t="n">
        <v>0</v>
      </c>
      <c r="H2420" s="37" t="n">
        <v>3</v>
      </c>
      <c r="I2420" s="37" t="n">
        <v>3</v>
      </c>
      <c r="J2420" s="40" t="n">
        <f aca="false">IF(C2420=0,"",D2420/C2420)</f>
        <v>1</v>
      </c>
    </row>
    <row r="2421" customFormat="false" ht="15" hidden="false" customHeight="false" outlineLevel="0" collapsed="false">
      <c r="A2421" s="37" t="s">
        <v>863</v>
      </c>
      <c r="B2421" s="37" t="s">
        <v>278</v>
      </c>
      <c r="C2421" s="37" t="n">
        <v>22</v>
      </c>
      <c r="D2421" s="37" t="n">
        <v>20</v>
      </c>
      <c r="E2421" s="37" t="n">
        <v>1</v>
      </c>
      <c r="F2421" s="37" t="n">
        <v>0</v>
      </c>
      <c r="G2421" s="37" t="n">
        <v>0</v>
      </c>
      <c r="H2421" s="37" t="n">
        <v>1</v>
      </c>
      <c r="I2421" s="37" t="n">
        <v>23</v>
      </c>
      <c r="J2421" s="40" t="n">
        <f aca="false">IF(C2421=0,"",D2421/C2421)</f>
        <v>0.909090909090909</v>
      </c>
    </row>
    <row r="2422" customFormat="false" ht="15" hidden="false" customHeight="false" outlineLevel="0" collapsed="false">
      <c r="A2422" s="37" t="s">
        <v>863</v>
      </c>
      <c r="B2422" s="37" t="s">
        <v>279</v>
      </c>
      <c r="C2422" s="37" t="n">
        <v>22</v>
      </c>
      <c r="D2422" s="37" t="n">
        <v>22</v>
      </c>
      <c r="E2422" s="37" t="n">
        <v>0</v>
      </c>
      <c r="F2422" s="37" t="n">
        <v>0</v>
      </c>
      <c r="G2422" s="37" t="n">
        <v>1</v>
      </c>
      <c r="H2422" s="37" t="n">
        <v>1</v>
      </c>
      <c r="I2422" s="37" t="n">
        <v>15</v>
      </c>
      <c r="J2422" s="40" t="n">
        <f aca="false">IF(C2422=0,"",D2422/C2422)</f>
        <v>1</v>
      </c>
    </row>
    <row r="2423" customFormat="false" ht="15" hidden="false" customHeight="false" outlineLevel="0" collapsed="false">
      <c r="A2423" s="37" t="s">
        <v>863</v>
      </c>
      <c r="B2423" s="37" t="s">
        <v>280</v>
      </c>
      <c r="C2423" s="37" t="n">
        <v>22</v>
      </c>
      <c r="D2423" s="37" t="n">
        <v>20</v>
      </c>
      <c r="E2423" s="37" t="n">
        <v>0</v>
      </c>
      <c r="F2423" s="37" t="n">
        <v>2</v>
      </c>
      <c r="G2423" s="37" t="n">
        <v>0</v>
      </c>
      <c r="H2423" s="37" t="n">
        <v>1</v>
      </c>
      <c r="I2423" s="37" t="n">
        <v>11</v>
      </c>
      <c r="J2423" s="40" t="n">
        <f aca="false">IF(C2423=0,"",D2423/C2423)</f>
        <v>0.909090909090909</v>
      </c>
    </row>
    <row r="2424" customFormat="false" ht="15" hidden="false" customHeight="false" outlineLevel="0" collapsed="false">
      <c r="A2424" s="37" t="s">
        <v>863</v>
      </c>
      <c r="B2424" s="37" t="s">
        <v>281</v>
      </c>
      <c r="C2424" s="37" t="n">
        <v>22</v>
      </c>
      <c r="D2424" s="37" t="n">
        <v>21</v>
      </c>
      <c r="E2424" s="37" t="n">
        <v>2</v>
      </c>
      <c r="F2424" s="37" t="n">
        <v>2</v>
      </c>
      <c r="G2424" s="37" t="n">
        <v>0</v>
      </c>
      <c r="H2424" s="37" t="n">
        <v>0</v>
      </c>
      <c r="I2424" s="37" t="n">
        <v>8</v>
      </c>
      <c r="J2424" s="40" t="n">
        <f aca="false">IF(C2424=0,"",D2424/C2424)</f>
        <v>0.954545454545455</v>
      </c>
    </row>
    <row r="2425" customFormat="false" ht="15" hidden="false" customHeight="false" outlineLevel="0" collapsed="false">
      <c r="A2425" s="37" t="s">
        <v>865</v>
      </c>
      <c r="B2425" s="37" t="s">
        <v>270</v>
      </c>
      <c r="C2425" s="37" t="n">
        <v>22</v>
      </c>
      <c r="D2425" s="37" t="n">
        <v>18</v>
      </c>
      <c r="E2425" s="37" t="n">
        <v>1</v>
      </c>
      <c r="F2425" s="37" t="n">
        <v>1</v>
      </c>
      <c r="G2425" s="37" t="n">
        <v>1</v>
      </c>
      <c r="H2425" s="37" t="n">
        <v>1</v>
      </c>
      <c r="I2425" s="37" t="n">
        <v>4</v>
      </c>
      <c r="J2425" s="40" t="n">
        <f aca="false">IF(C2425=0,"",D2425/C2425)</f>
        <v>0.818181818181818</v>
      </c>
    </row>
    <row r="2426" customFormat="false" ht="15" hidden="false" customHeight="false" outlineLevel="0" collapsed="false">
      <c r="A2426" s="37" t="s">
        <v>865</v>
      </c>
      <c r="B2426" s="37" t="s">
        <v>271</v>
      </c>
      <c r="C2426" s="37" t="n">
        <v>22</v>
      </c>
      <c r="D2426" s="37" t="n">
        <v>19</v>
      </c>
      <c r="E2426" s="37" t="n">
        <v>3</v>
      </c>
      <c r="F2426" s="37" t="n">
        <v>0</v>
      </c>
      <c r="G2426" s="37" t="n">
        <v>1</v>
      </c>
      <c r="H2426" s="37" t="n">
        <v>0</v>
      </c>
      <c r="I2426" s="37" t="n">
        <v>46</v>
      </c>
      <c r="J2426" s="40" t="n">
        <f aca="false">IF(C2426=0,"",D2426/C2426)</f>
        <v>0.863636363636364</v>
      </c>
    </row>
    <row r="2427" customFormat="false" ht="15" hidden="false" customHeight="false" outlineLevel="0" collapsed="false">
      <c r="A2427" s="37" t="s">
        <v>867</v>
      </c>
      <c r="B2427" s="37" t="s">
        <v>270</v>
      </c>
      <c r="C2427" s="37" t="n">
        <v>22</v>
      </c>
      <c r="D2427" s="37" t="n">
        <v>21</v>
      </c>
      <c r="E2427" s="37" t="n">
        <v>0</v>
      </c>
      <c r="F2427" s="37" t="n">
        <v>0</v>
      </c>
      <c r="G2427" s="37" t="n">
        <v>1</v>
      </c>
      <c r="H2427" s="37" t="n">
        <v>1</v>
      </c>
      <c r="I2427" s="37" t="n">
        <v>0</v>
      </c>
      <c r="J2427" s="40" t="n">
        <f aca="false">IF(C2427=0,"",D2427/C2427)</f>
        <v>0.954545454545455</v>
      </c>
    </row>
    <row r="2428" customFormat="false" ht="15" hidden="false" customHeight="false" outlineLevel="0" collapsed="false">
      <c r="A2428" s="37" t="s">
        <v>867</v>
      </c>
      <c r="B2428" s="37" t="s">
        <v>271</v>
      </c>
      <c r="C2428" s="37" t="n">
        <v>22</v>
      </c>
      <c r="D2428" s="37" t="n">
        <v>22</v>
      </c>
      <c r="E2428" s="37" t="n">
        <v>1</v>
      </c>
      <c r="F2428" s="37" t="n">
        <v>2</v>
      </c>
      <c r="G2428" s="37" t="n">
        <v>1</v>
      </c>
      <c r="H2428" s="37" t="n">
        <v>1</v>
      </c>
      <c r="I2428" s="37" t="n">
        <v>0</v>
      </c>
      <c r="J2428" s="40" t="n">
        <f aca="false">IF(C2428=0,"",D2428/C2428)</f>
        <v>1</v>
      </c>
    </row>
    <row r="2429" customFormat="false" ht="15" hidden="false" customHeight="false" outlineLevel="0" collapsed="false">
      <c r="A2429" s="37" t="s">
        <v>867</v>
      </c>
      <c r="B2429" s="37" t="s">
        <v>272</v>
      </c>
      <c r="C2429" s="37" t="n">
        <v>22</v>
      </c>
      <c r="D2429" s="37" t="n">
        <v>21</v>
      </c>
      <c r="E2429" s="37" t="n">
        <v>1</v>
      </c>
      <c r="F2429" s="37" t="n">
        <v>1</v>
      </c>
      <c r="G2429" s="37" t="n">
        <v>0</v>
      </c>
      <c r="H2429" s="37" t="n">
        <v>0</v>
      </c>
      <c r="I2429" s="37" t="n">
        <v>0</v>
      </c>
      <c r="J2429" s="40" t="n">
        <f aca="false">IF(C2429=0,"",D2429/C2429)</f>
        <v>0.954545454545455</v>
      </c>
    </row>
    <row r="2430" customFormat="false" ht="15" hidden="false" customHeight="false" outlineLevel="0" collapsed="false">
      <c r="A2430" s="37" t="s">
        <v>867</v>
      </c>
      <c r="B2430" s="37" t="s">
        <v>273</v>
      </c>
      <c r="C2430" s="37" t="n">
        <v>22</v>
      </c>
      <c r="D2430" s="37" t="n">
        <v>19</v>
      </c>
      <c r="E2430" s="37" t="n">
        <v>0</v>
      </c>
      <c r="F2430" s="37" t="n">
        <v>1</v>
      </c>
      <c r="G2430" s="37" t="n">
        <v>1</v>
      </c>
      <c r="H2430" s="37" t="n">
        <v>2</v>
      </c>
      <c r="I2430" s="37" t="n">
        <v>1</v>
      </c>
      <c r="J2430" s="40" t="n">
        <f aca="false">IF(C2430=0,"",D2430/C2430)</f>
        <v>0.863636363636364</v>
      </c>
    </row>
    <row r="2431" customFormat="false" ht="15" hidden="false" customHeight="false" outlineLevel="0" collapsed="false">
      <c r="A2431" s="37" t="s">
        <v>867</v>
      </c>
      <c r="B2431" s="37" t="s">
        <v>274</v>
      </c>
      <c r="C2431" s="37" t="n">
        <v>22</v>
      </c>
      <c r="D2431" s="37" t="n">
        <v>22</v>
      </c>
      <c r="E2431" s="37" t="n">
        <v>0</v>
      </c>
      <c r="F2431" s="37" t="n">
        <v>1</v>
      </c>
      <c r="G2431" s="37" t="n">
        <v>0</v>
      </c>
      <c r="H2431" s="37" t="n">
        <v>0</v>
      </c>
      <c r="I2431" s="37" t="n">
        <v>1</v>
      </c>
      <c r="J2431" s="40" t="n">
        <f aca="false">IF(C2431=0,"",D2431/C2431)</f>
        <v>1</v>
      </c>
    </row>
    <row r="2432" customFormat="false" ht="15" hidden="false" customHeight="false" outlineLevel="0" collapsed="false">
      <c r="A2432" s="37" t="s">
        <v>867</v>
      </c>
      <c r="B2432" s="37" t="s">
        <v>275</v>
      </c>
      <c r="C2432" s="37" t="n">
        <v>22</v>
      </c>
      <c r="D2432" s="37" t="n">
        <v>22</v>
      </c>
      <c r="E2432" s="37" t="n">
        <v>0</v>
      </c>
      <c r="F2432" s="37" t="n">
        <v>0</v>
      </c>
      <c r="G2432" s="37" t="n">
        <v>1</v>
      </c>
      <c r="H2432" s="37" t="n">
        <v>2</v>
      </c>
      <c r="I2432" s="37" t="n">
        <v>0</v>
      </c>
      <c r="J2432" s="40" t="n">
        <f aca="false">IF(C2432=0,"",D2432/C2432)</f>
        <v>1</v>
      </c>
    </row>
    <row r="2433" customFormat="false" ht="15" hidden="false" customHeight="false" outlineLevel="0" collapsed="false">
      <c r="A2433" s="37" t="s">
        <v>867</v>
      </c>
      <c r="B2433" s="37" t="s">
        <v>276</v>
      </c>
      <c r="C2433" s="37" t="n">
        <v>22</v>
      </c>
      <c r="D2433" s="37" t="n">
        <v>20</v>
      </c>
      <c r="E2433" s="37" t="n">
        <v>0</v>
      </c>
      <c r="F2433" s="37" t="n">
        <v>1</v>
      </c>
      <c r="G2433" s="37" t="n">
        <v>1</v>
      </c>
      <c r="H2433" s="37" t="n">
        <v>1</v>
      </c>
      <c r="I2433" s="37" t="n">
        <v>0</v>
      </c>
      <c r="J2433" s="40" t="n">
        <f aca="false">IF(C2433=0,"",D2433/C2433)</f>
        <v>0.909090909090909</v>
      </c>
    </row>
    <row r="2434" customFormat="false" ht="15" hidden="false" customHeight="false" outlineLevel="0" collapsed="false">
      <c r="A2434" s="37" t="s">
        <v>867</v>
      </c>
      <c r="B2434" s="37" t="s">
        <v>277</v>
      </c>
      <c r="C2434" s="37" t="n">
        <v>22</v>
      </c>
      <c r="D2434" s="37" t="n">
        <v>21</v>
      </c>
      <c r="E2434" s="37" t="n">
        <v>0</v>
      </c>
      <c r="F2434" s="37" t="n">
        <v>2</v>
      </c>
      <c r="G2434" s="37" t="n">
        <v>0</v>
      </c>
      <c r="H2434" s="37" t="n">
        <v>1</v>
      </c>
      <c r="I2434" s="37" t="n">
        <v>0</v>
      </c>
      <c r="J2434" s="40" t="n">
        <f aca="false">IF(C2434=0,"",D2434/C2434)</f>
        <v>0.954545454545455</v>
      </c>
    </row>
    <row r="2435" customFormat="false" ht="15" hidden="false" customHeight="false" outlineLevel="0" collapsed="false">
      <c r="A2435" s="37" t="s">
        <v>867</v>
      </c>
      <c r="B2435" s="37" t="s">
        <v>278</v>
      </c>
      <c r="C2435" s="37" t="n">
        <v>22</v>
      </c>
      <c r="D2435" s="37" t="n">
        <v>20</v>
      </c>
      <c r="E2435" s="37" t="n">
        <v>0</v>
      </c>
      <c r="F2435" s="37" t="n">
        <v>1</v>
      </c>
      <c r="G2435" s="37" t="n">
        <v>0</v>
      </c>
      <c r="H2435" s="37" t="n">
        <v>0</v>
      </c>
      <c r="I2435" s="37" t="n">
        <v>0</v>
      </c>
      <c r="J2435" s="40" t="n">
        <f aca="false">IF(C2435=0,"",D2435/C2435)</f>
        <v>0.909090909090909</v>
      </c>
    </row>
    <row r="2436" customFormat="false" ht="15" hidden="false" customHeight="false" outlineLevel="0" collapsed="false">
      <c r="A2436" s="37" t="s">
        <v>867</v>
      </c>
      <c r="B2436" s="37" t="s">
        <v>279</v>
      </c>
      <c r="C2436" s="37" t="n">
        <v>22</v>
      </c>
      <c r="D2436" s="37" t="n">
        <v>19</v>
      </c>
      <c r="E2436" s="37" t="n">
        <v>0</v>
      </c>
      <c r="F2436" s="37" t="n">
        <v>2</v>
      </c>
      <c r="G2436" s="37" t="n">
        <v>0</v>
      </c>
      <c r="H2436" s="37" t="n">
        <v>2</v>
      </c>
      <c r="I2436" s="37" t="n">
        <v>1</v>
      </c>
      <c r="J2436" s="40" t="n">
        <f aca="false">IF(C2436=0,"",D2436/C2436)</f>
        <v>0.863636363636364</v>
      </c>
    </row>
    <row r="2437" customFormat="false" ht="15" hidden="false" customHeight="false" outlineLevel="0" collapsed="false">
      <c r="A2437" s="37" t="s">
        <v>867</v>
      </c>
      <c r="B2437" s="37" t="s">
        <v>280</v>
      </c>
      <c r="C2437" s="37" t="n">
        <v>22</v>
      </c>
      <c r="D2437" s="37" t="n">
        <v>19</v>
      </c>
      <c r="E2437" s="37" t="n">
        <v>1</v>
      </c>
      <c r="F2437" s="37" t="n">
        <v>0</v>
      </c>
      <c r="G2437" s="37" t="n">
        <v>0</v>
      </c>
      <c r="H2437" s="37" t="n">
        <v>2</v>
      </c>
      <c r="I2437" s="37" t="n">
        <v>0</v>
      </c>
      <c r="J2437" s="40" t="n">
        <f aca="false">IF(C2437=0,"",D2437/C2437)</f>
        <v>0.863636363636364</v>
      </c>
    </row>
    <row r="2438" customFormat="false" ht="15" hidden="false" customHeight="false" outlineLevel="0" collapsed="false">
      <c r="A2438" s="37" t="s">
        <v>867</v>
      </c>
      <c r="B2438" s="37" t="s">
        <v>281</v>
      </c>
      <c r="C2438" s="37" t="n">
        <v>22</v>
      </c>
      <c r="D2438" s="37" t="n">
        <v>18</v>
      </c>
      <c r="E2438" s="37" t="n">
        <v>0</v>
      </c>
      <c r="F2438" s="37" t="n">
        <v>0</v>
      </c>
      <c r="G2438" s="37" t="n">
        <v>2</v>
      </c>
      <c r="H2438" s="37" t="n">
        <v>3</v>
      </c>
      <c r="I2438" s="37" t="n">
        <v>3</v>
      </c>
      <c r="J2438" s="40" t="n">
        <f aca="false">IF(C2438=0,"",D2438/C2438)</f>
        <v>0.818181818181818</v>
      </c>
    </row>
    <row r="2439" customFormat="false" ht="15" hidden="false" customHeight="false" outlineLevel="0" collapsed="false">
      <c r="A2439" s="37" t="s">
        <v>869</v>
      </c>
      <c r="B2439" s="37" t="s">
        <v>270</v>
      </c>
      <c r="C2439" s="37" t="n">
        <v>22</v>
      </c>
      <c r="D2439" s="37" t="n">
        <v>22</v>
      </c>
      <c r="E2439" s="37" t="n">
        <v>2</v>
      </c>
      <c r="F2439" s="37" t="n">
        <v>0</v>
      </c>
      <c r="G2439" s="37" t="n">
        <v>0</v>
      </c>
      <c r="H2439" s="37" t="n">
        <v>0</v>
      </c>
      <c r="I2439" s="37" t="n">
        <v>18</v>
      </c>
      <c r="J2439" s="40" t="n">
        <f aca="false">IF(C2439=0,"",D2439/C2439)</f>
        <v>1</v>
      </c>
    </row>
    <row r="2440" customFormat="false" ht="15" hidden="false" customHeight="false" outlineLevel="0" collapsed="false">
      <c r="A2440" s="37" t="s">
        <v>869</v>
      </c>
      <c r="B2440" s="37" t="s">
        <v>271</v>
      </c>
      <c r="C2440" s="37" t="n">
        <v>22</v>
      </c>
      <c r="D2440" s="37" t="n">
        <v>20</v>
      </c>
      <c r="E2440" s="37" t="n">
        <v>0</v>
      </c>
      <c r="F2440" s="37" t="n">
        <v>2</v>
      </c>
      <c r="G2440" s="37" t="n">
        <v>1</v>
      </c>
      <c r="H2440" s="37" t="n">
        <v>2</v>
      </c>
      <c r="I2440" s="37" t="n">
        <v>1</v>
      </c>
      <c r="J2440" s="40" t="n">
        <f aca="false">IF(C2440=0,"",D2440/C2440)</f>
        <v>0.909090909090909</v>
      </c>
    </row>
    <row r="2441" customFormat="false" ht="15" hidden="false" customHeight="false" outlineLevel="0" collapsed="false">
      <c r="A2441" s="37" t="s">
        <v>869</v>
      </c>
      <c r="B2441" s="37" t="s">
        <v>272</v>
      </c>
      <c r="C2441" s="37" t="n">
        <v>22</v>
      </c>
      <c r="D2441" s="37" t="n">
        <v>22</v>
      </c>
      <c r="E2441" s="37" t="n">
        <v>0</v>
      </c>
      <c r="F2441" s="37" t="n">
        <v>0</v>
      </c>
      <c r="G2441" s="37" t="n">
        <v>0</v>
      </c>
      <c r="H2441" s="37" t="n">
        <v>1</v>
      </c>
      <c r="I2441" s="37" t="n">
        <v>4</v>
      </c>
      <c r="J2441" s="40" t="n">
        <f aca="false">IF(C2441=0,"",D2441/C2441)</f>
        <v>1</v>
      </c>
    </row>
    <row r="2442" customFormat="false" ht="15" hidden="false" customHeight="false" outlineLevel="0" collapsed="false">
      <c r="A2442" s="37" t="s">
        <v>869</v>
      </c>
      <c r="B2442" s="37" t="s">
        <v>273</v>
      </c>
      <c r="C2442" s="37" t="n">
        <v>22</v>
      </c>
      <c r="D2442" s="37" t="n">
        <v>20</v>
      </c>
      <c r="E2442" s="37" t="n">
        <v>1</v>
      </c>
      <c r="F2442" s="37" t="n">
        <v>0</v>
      </c>
      <c r="G2442" s="37" t="n">
        <v>0</v>
      </c>
      <c r="H2442" s="37" t="n">
        <v>1</v>
      </c>
      <c r="I2442" s="37" t="n">
        <v>23</v>
      </c>
      <c r="J2442" s="40" t="n">
        <f aca="false">IF(C2442=0,"",D2442/C2442)</f>
        <v>0.909090909090909</v>
      </c>
    </row>
    <row r="2443" customFormat="false" ht="15" hidden="false" customHeight="false" outlineLevel="0" collapsed="false">
      <c r="A2443" s="37" t="s">
        <v>869</v>
      </c>
      <c r="B2443" s="37" t="s">
        <v>274</v>
      </c>
      <c r="C2443" s="37" t="n">
        <v>22</v>
      </c>
      <c r="D2443" s="37" t="n">
        <v>21</v>
      </c>
      <c r="E2443" s="37" t="n">
        <v>1</v>
      </c>
      <c r="F2443" s="37" t="n">
        <v>0</v>
      </c>
      <c r="G2443" s="37" t="n">
        <v>1</v>
      </c>
      <c r="H2443" s="37" t="n">
        <v>3</v>
      </c>
      <c r="I2443" s="37" t="n">
        <v>3</v>
      </c>
      <c r="J2443" s="40" t="n">
        <f aca="false">IF(C2443=0,"",D2443/C2443)</f>
        <v>0.954545454545455</v>
      </c>
    </row>
    <row r="2444" customFormat="false" ht="15" hidden="false" customHeight="false" outlineLevel="0" collapsed="false">
      <c r="A2444" s="37" t="s">
        <v>869</v>
      </c>
      <c r="B2444" s="37" t="s">
        <v>275</v>
      </c>
      <c r="C2444" s="37" t="n">
        <v>22</v>
      </c>
      <c r="D2444" s="37" t="n">
        <v>20</v>
      </c>
      <c r="E2444" s="37" t="n">
        <v>3</v>
      </c>
      <c r="F2444" s="37" t="n">
        <v>1</v>
      </c>
      <c r="G2444" s="37" t="n">
        <v>0</v>
      </c>
      <c r="H2444" s="37" t="n">
        <v>3</v>
      </c>
      <c r="I2444" s="37" t="n">
        <v>3</v>
      </c>
      <c r="J2444" s="40" t="n">
        <f aca="false">IF(C2444=0,"",D2444/C2444)</f>
        <v>0.909090909090909</v>
      </c>
    </row>
    <row r="2445" customFormat="false" ht="15" hidden="false" customHeight="false" outlineLevel="0" collapsed="false">
      <c r="A2445" s="37" t="s">
        <v>869</v>
      </c>
      <c r="B2445" s="37" t="s">
        <v>276</v>
      </c>
      <c r="C2445" s="37" t="n">
        <v>22</v>
      </c>
      <c r="D2445" s="37" t="n">
        <v>21</v>
      </c>
      <c r="E2445" s="37" t="n">
        <v>0</v>
      </c>
      <c r="F2445" s="37" t="n">
        <v>0</v>
      </c>
      <c r="G2445" s="37" t="n">
        <v>0</v>
      </c>
      <c r="H2445" s="37" t="n">
        <v>0</v>
      </c>
      <c r="I2445" s="37" t="n">
        <v>8</v>
      </c>
      <c r="J2445" s="40" t="n">
        <f aca="false">IF(C2445=0,"",D2445/C2445)</f>
        <v>0.954545454545455</v>
      </c>
    </row>
    <row r="2446" customFormat="false" ht="15" hidden="false" customHeight="false" outlineLevel="0" collapsed="false">
      <c r="A2446" s="37" t="s">
        <v>869</v>
      </c>
      <c r="B2446" s="37" t="s">
        <v>277</v>
      </c>
      <c r="C2446" s="37" t="n">
        <v>22</v>
      </c>
      <c r="D2446" s="37" t="n">
        <v>22</v>
      </c>
      <c r="E2446" s="37" t="n">
        <v>1</v>
      </c>
      <c r="F2446" s="37" t="n">
        <v>1</v>
      </c>
      <c r="G2446" s="37" t="n">
        <v>0</v>
      </c>
      <c r="H2446" s="37" t="n">
        <v>3</v>
      </c>
      <c r="I2446" s="37" t="n">
        <v>8</v>
      </c>
      <c r="J2446" s="40" t="n">
        <f aca="false">IF(C2446=0,"",D2446/C2446)</f>
        <v>1</v>
      </c>
    </row>
    <row r="2447" customFormat="false" ht="15" hidden="false" customHeight="false" outlineLevel="0" collapsed="false">
      <c r="A2447" s="37" t="s">
        <v>869</v>
      </c>
      <c r="B2447" s="37" t="s">
        <v>278</v>
      </c>
      <c r="C2447" s="37" t="n">
        <v>22</v>
      </c>
      <c r="D2447" s="37" t="n">
        <v>22</v>
      </c>
      <c r="E2447" s="37" t="n">
        <v>0</v>
      </c>
      <c r="F2447" s="37" t="n">
        <v>2</v>
      </c>
      <c r="G2447" s="37" t="n">
        <v>0</v>
      </c>
      <c r="H2447" s="37" t="n">
        <v>0</v>
      </c>
      <c r="I2447" s="37" t="n">
        <v>3</v>
      </c>
      <c r="J2447" s="40" t="n">
        <f aca="false">IF(C2447=0,"",D2447/C2447)</f>
        <v>1</v>
      </c>
    </row>
    <row r="2448" customFormat="false" ht="15" hidden="false" customHeight="false" outlineLevel="0" collapsed="false">
      <c r="A2448" s="37" t="s">
        <v>869</v>
      </c>
      <c r="B2448" s="37" t="s">
        <v>279</v>
      </c>
      <c r="C2448" s="37" t="n">
        <v>22</v>
      </c>
      <c r="D2448" s="37" t="n">
        <v>19</v>
      </c>
      <c r="E2448" s="37" t="n">
        <v>0</v>
      </c>
      <c r="F2448" s="37" t="n">
        <v>0</v>
      </c>
      <c r="G2448" s="37" t="n">
        <v>0</v>
      </c>
      <c r="H2448" s="37" t="n">
        <v>1</v>
      </c>
      <c r="I2448" s="37" t="n">
        <v>27</v>
      </c>
      <c r="J2448" s="40" t="n">
        <f aca="false">IF(C2448=0,"",D2448/C2448)</f>
        <v>0.863636363636364</v>
      </c>
    </row>
    <row r="2449" customFormat="false" ht="15" hidden="false" customHeight="false" outlineLevel="0" collapsed="false">
      <c r="A2449" s="37" t="s">
        <v>869</v>
      </c>
      <c r="B2449" s="37" t="s">
        <v>280</v>
      </c>
      <c r="C2449" s="37" t="n">
        <v>22</v>
      </c>
      <c r="D2449" s="37" t="n">
        <v>20</v>
      </c>
      <c r="E2449" s="37" t="n">
        <v>2</v>
      </c>
      <c r="F2449" s="37" t="n">
        <v>0</v>
      </c>
      <c r="G2449" s="37" t="n">
        <v>0</v>
      </c>
      <c r="H2449" s="37" t="n">
        <v>0</v>
      </c>
      <c r="I2449" s="37" t="n">
        <v>0</v>
      </c>
      <c r="J2449" s="40" t="n">
        <f aca="false">IF(C2449=0,"",D2449/C2449)</f>
        <v>0.909090909090909</v>
      </c>
    </row>
    <row r="2450" customFormat="false" ht="15" hidden="false" customHeight="false" outlineLevel="0" collapsed="false">
      <c r="A2450" s="37" t="s">
        <v>869</v>
      </c>
      <c r="B2450" s="37" t="s">
        <v>281</v>
      </c>
      <c r="C2450" s="37" t="n">
        <v>22</v>
      </c>
      <c r="D2450" s="37" t="n">
        <v>21</v>
      </c>
      <c r="E2450" s="37" t="n">
        <v>0</v>
      </c>
      <c r="F2450" s="37" t="n">
        <v>1</v>
      </c>
      <c r="G2450" s="37" t="n">
        <v>0</v>
      </c>
      <c r="H2450" s="37" t="n">
        <v>1</v>
      </c>
      <c r="I2450" s="37" t="n">
        <v>16</v>
      </c>
      <c r="J2450" s="40" t="n">
        <f aca="false">IF(C2450=0,"",D2450/C2450)</f>
        <v>0.954545454545455</v>
      </c>
    </row>
    <row r="2451" customFormat="false" ht="15" hidden="false" customHeight="false" outlineLevel="0" collapsed="false">
      <c r="A2451" s="37" t="s">
        <v>871</v>
      </c>
      <c r="B2451" s="37" t="s">
        <v>270</v>
      </c>
      <c r="C2451" s="37" t="n">
        <v>22</v>
      </c>
      <c r="D2451" s="37" t="n">
        <v>21</v>
      </c>
      <c r="E2451" s="37" t="n">
        <v>1</v>
      </c>
      <c r="F2451" s="37" t="n">
        <v>0</v>
      </c>
      <c r="G2451" s="37" t="n">
        <v>0</v>
      </c>
      <c r="H2451" s="37" t="n">
        <v>1</v>
      </c>
      <c r="I2451" s="37" t="n">
        <v>0</v>
      </c>
      <c r="J2451" s="40" t="n">
        <f aca="false">IF(C2451=0,"",D2451/C2451)</f>
        <v>0.954545454545455</v>
      </c>
    </row>
    <row r="2452" customFormat="false" ht="15" hidden="false" customHeight="false" outlineLevel="0" collapsed="false">
      <c r="A2452" s="37" t="s">
        <v>871</v>
      </c>
      <c r="B2452" s="37" t="s">
        <v>271</v>
      </c>
      <c r="C2452" s="37" t="n">
        <v>22</v>
      </c>
      <c r="D2452" s="37" t="n">
        <v>21</v>
      </c>
      <c r="E2452" s="37" t="n">
        <v>0</v>
      </c>
      <c r="F2452" s="37" t="n">
        <v>0</v>
      </c>
      <c r="G2452" s="37" t="n">
        <v>0</v>
      </c>
      <c r="H2452" s="37" t="n">
        <v>2</v>
      </c>
      <c r="I2452" s="37" t="n">
        <v>0</v>
      </c>
      <c r="J2452" s="40" t="n">
        <f aca="false">IF(C2452=0,"",D2452/C2452)</f>
        <v>0.954545454545455</v>
      </c>
    </row>
    <row r="2453" customFormat="false" ht="15" hidden="false" customHeight="false" outlineLevel="0" collapsed="false">
      <c r="A2453" s="37" t="s">
        <v>871</v>
      </c>
      <c r="B2453" s="37" t="s">
        <v>272</v>
      </c>
      <c r="C2453" s="37" t="n">
        <v>22</v>
      </c>
      <c r="D2453" s="37" t="n">
        <v>22</v>
      </c>
      <c r="E2453" s="37" t="n">
        <v>0</v>
      </c>
      <c r="F2453" s="37" t="n">
        <v>1</v>
      </c>
      <c r="G2453" s="37" t="n">
        <v>0</v>
      </c>
      <c r="H2453" s="37" t="n">
        <v>2</v>
      </c>
      <c r="I2453" s="37" t="n">
        <v>0</v>
      </c>
      <c r="J2453" s="40" t="n">
        <f aca="false">IF(C2453=0,"",D2453/C2453)</f>
        <v>1</v>
      </c>
    </row>
    <row r="2454" customFormat="false" ht="15" hidden="false" customHeight="false" outlineLevel="0" collapsed="false">
      <c r="A2454" s="37" t="s">
        <v>871</v>
      </c>
      <c r="B2454" s="37" t="s">
        <v>273</v>
      </c>
      <c r="C2454" s="37" t="n">
        <v>22</v>
      </c>
      <c r="D2454" s="37" t="n">
        <v>19</v>
      </c>
      <c r="E2454" s="37" t="n">
        <v>0</v>
      </c>
      <c r="F2454" s="37" t="n">
        <v>1</v>
      </c>
      <c r="G2454" s="37" t="n">
        <v>0</v>
      </c>
      <c r="H2454" s="37" t="n">
        <v>0</v>
      </c>
      <c r="I2454" s="37" t="n">
        <v>7</v>
      </c>
      <c r="J2454" s="40" t="n">
        <f aca="false">IF(C2454=0,"",D2454/C2454)</f>
        <v>0.863636363636364</v>
      </c>
    </row>
    <row r="2455" customFormat="false" ht="15" hidden="false" customHeight="false" outlineLevel="0" collapsed="false">
      <c r="A2455" s="37" t="s">
        <v>871</v>
      </c>
      <c r="B2455" s="37" t="s">
        <v>274</v>
      </c>
      <c r="C2455" s="37" t="n">
        <v>22</v>
      </c>
      <c r="D2455" s="37" t="n">
        <v>20</v>
      </c>
      <c r="E2455" s="37" t="n">
        <v>0</v>
      </c>
      <c r="F2455" s="37" t="n">
        <v>0</v>
      </c>
      <c r="G2455" s="37" t="n">
        <v>0</v>
      </c>
      <c r="H2455" s="37" t="n">
        <v>6</v>
      </c>
      <c r="I2455" s="37" t="n">
        <v>0</v>
      </c>
      <c r="J2455" s="40" t="n">
        <f aca="false">IF(C2455=0,"",D2455/C2455)</f>
        <v>0.909090909090909</v>
      </c>
    </row>
    <row r="2456" customFormat="false" ht="15" hidden="false" customHeight="false" outlineLevel="0" collapsed="false">
      <c r="A2456" s="37" t="s">
        <v>871</v>
      </c>
      <c r="B2456" s="37" t="s">
        <v>275</v>
      </c>
      <c r="C2456" s="37" t="n">
        <v>22</v>
      </c>
      <c r="D2456" s="37" t="n">
        <v>20</v>
      </c>
      <c r="E2456" s="37" t="n">
        <v>0</v>
      </c>
      <c r="F2456" s="37" t="n">
        <v>2</v>
      </c>
      <c r="G2456" s="37" t="n">
        <v>0</v>
      </c>
      <c r="H2456" s="37" t="n">
        <v>1</v>
      </c>
      <c r="I2456" s="37" t="n">
        <v>0</v>
      </c>
      <c r="J2456" s="40" t="n">
        <f aca="false">IF(C2456=0,"",D2456/C2456)</f>
        <v>0.909090909090909</v>
      </c>
    </row>
    <row r="2457" customFormat="false" ht="15" hidden="false" customHeight="false" outlineLevel="0" collapsed="false">
      <c r="A2457" s="37" t="s">
        <v>871</v>
      </c>
      <c r="B2457" s="37" t="s">
        <v>276</v>
      </c>
      <c r="C2457" s="37" t="n">
        <v>22</v>
      </c>
      <c r="D2457" s="37" t="n">
        <v>19</v>
      </c>
      <c r="E2457" s="37" t="n">
        <v>0</v>
      </c>
      <c r="F2457" s="37" t="n">
        <v>0</v>
      </c>
      <c r="G2457" s="37" t="n">
        <v>1</v>
      </c>
      <c r="H2457" s="37" t="n">
        <v>2</v>
      </c>
      <c r="I2457" s="37" t="n">
        <v>0</v>
      </c>
      <c r="J2457" s="40" t="n">
        <f aca="false">IF(C2457=0,"",D2457/C2457)</f>
        <v>0.863636363636364</v>
      </c>
    </row>
    <row r="2458" customFormat="false" ht="15" hidden="false" customHeight="false" outlineLevel="0" collapsed="false">
      <c r="A2458" s="37" t="s">
        <v>871</v>
      </c>
      <c r="B2458" s="37" t="s">
        <v>277</v>
      </c>
      <c r="C2458" s="37" t="n">
        <v>22</v>
      </c>
      <c r="D2458" s="37" t="n">
        <v>22</v>
      </c>
      <c r="E2458" s="37" t="n">
        <v>1</v>
      </c>
      <c r="F2458" s="37" t="n">
        <v>0</v>
      </c>
      <c r="G2458" s="37" t="n">
        <v>2</v>
      </c>
      <c r="H2458" s="37" t="n">
        <v>2</v>
      </c>
      <c r="I2458" s="37" t="n">
        <v>1</v>
      </c>
      <c r="J2458" s="40" t="n">
        <f aca="false">IF(C2458=0,"",D2458/C2458)</f>
        <v>1</v>
      </c>
    </row>
    <row r="2459" customFormat="false" ht="15" hidden="false" customHeight="false" outlineLevel="0" collapsed="false">
      <c r="A2459" s="37" t="s">
        <v>871</v>
      </c>
      <c r="B2459" s="37" t="s">
        <v>278</v>
      </c>
      <c r="C2459" s="37" t="n">
        <v>22</v>
      </c>
      <c r="D2459" s="37" t="n">
        <v>22</v>
      </c>
      <c r="E2459" s="37" t="n">
        <v>1</v>
      </c>
      <c r="F2459" s="37" t="n">
        <v>1</v>
      </c>
      <c r="G2459" s="37" t="n">
        <v>0</v>
      </c>
      <c r="H2459" s="37" t="n">
        <v>1</v>
      </c>
      <c r="I2459" s="37" t="n">
        <v>1</v>
      </c>
      <c r="J2459" s="40" t="n">
        <f aca="false">IF(C2459=0,"",D2459/C2459)</f>
        <v>1</v>
      </c>
    </row>
    <row r="2460" customFormat="false" ht="15" hidden="false" customHeight="false" outlineLevel="0" collapsed="false">
      <c r="A2460" s="37" t="s">
        <v>871</v>
      </c>
      <c r="B2460" s="37" t="s">
        <v>279</v>
      </c>
      <c r="C2460" s="37" t="n">
        <v>22</v>
      </c>
      <c r="D2460" s="37" t="n">
        <v>21</v>
      </c>
      <c r="E2460" s="37" t="n">
        <v>0</v>
      </c>
      <c r="F2460" s="37" t="n">
        <v>2</v>
      </c>
      <c r="G2460" s="37" t="n">
        <v>0</v>
      </c>
      <c r="H2460" s="37" t="n">
        <v>1</v>
      </c>
      <c r="I2460" s="37" t="n">
        <v>0</v>
      </c>
      <c r="J2460" s="40" t="n">
        <f aca="false">IF(C2460=0,"",D2460/C2460)</f>
        <v>0.954545454545455</v>
      </c>
    </row>
    <row r="2461" customFormat="false" ht="15" hidden="false" customHeight="false" outlineLevel="0" collapsed="false">
      <c r="A2461" s="37" t="s">
        <v>871</v>
      </c>
      <c r="B2461" s="37" t="s">
        <v>280</v>
      </c>
      <c r="C2461" s="37" t="n">
        <v>22</v>
      </c>
      <c r="D2461" s="37" t="n">
        <v>21</v>
      </c>
      <c r="E2461" s="37" t="n">
        <v>1</v>
      </c>
      <c r="F2461" s="37" t="n">
        <v>0</v>
      </c>
      <c r="G2461" s="37" t="n">
        <v>0</v>
      </c>
      <c r="H2461" s="37" t="n">
        <v>0</v>
      </c>
      <c r="I2461" s="37" t="n">
        <v>1</v>
      </c>
      <c r="J2461" s="40" t="n">
        <f aca="false">IF(C2461=0,"",D2461/C2461)</f>
        <v>0.954545454545455</v>
      </c>
    </row>
    <row r="2462" customFormat="false" ht="15" hidden="false" customHeight="false" outlineLevel="0" collapsed="false">
      <c r="A2462" s="37" t="s">
        <v>871</v>
      </c>
      <c r="B2462" s="37" t="s">
        <v>281</v>
      </c>
      <c r="C2462" s="37" t="n">
        <v>22</v>
      </c>
      <c r="D2462" s="37" t="n">
        <v>20</v>
      </c>
      <c r="E2462" s="37" t="n">
        <v>1</v>
      </c>
      <c r="F2462" s="37" t="n">
        <v>0</v>
      </c>
      <c r="G2462" s="37" t="n">
        <v>0</v>
      </c>
      <c r="H2462" s="37" t="n">
        <v>2</v>
      </c>
      <c r="I2462" s="37" t="n">
        <v>1</v>
      </c>
      <c r="J2462" s="40" t="n">
        <f aca="false">IF(C2462=0,"",D2462/C2462)</f>
        <v>0.909090909090909</v>
      </c>
    </row>
    <row r="2463" customFormat="false" ht="15" hidden="false" customHeight="false" outlineLevel="0" collapsed="false">
      <c r="A2463" s="37" t="s">
        <v>872</v>
      </c>
      <c r="B2463" s="37" t="s">
        <v>270</v>
      </c>
      <c r="C2463" s="37" t="n">
        <v>22</v>
      </c>
      <c r="D2463" s="37" t="n">
        <v>22</v>
      </c>
      <c r="E2463" s="37" t="n">
        <v>1</v>
      </c>
      <c r="F2463" s="37" t="n">
        <v>2</v>
      </c>
      <c r="G2463" s="37" t="n">
        <v>0</v>
      </c>
      <c r="H2463" s="37" t="n">
        <v>2</v>
      </c>
      <c r="I2463" s="37" t="n">
        <v>1</v>
      </c>
      <c r="J2463" s="40" t="n">
        <f aca="false">IF(C2463=0,"",D2463/C2463)</f>
        <v>1</v>
      </c>
    </row>
    <row r="2464" customFormat="false" ht="15" hidden="false" customHeight="false" outlineLevel="0" collapsed="false">
      <c r="A2464" s="37" t="s">
        <v>872</v>
      </c>
      <c r="B2464" s="37" t="s">
        <v>271</v>
      </c>
      <c r="C2464" s="37" t="n">
        <v>22</v>
      </c>
      <c r="D2464" s="37" t="n">
        <v>21</v>
      </c>
      <c r="E2464" s="37" t="n">
        <v>1</v>
      </c>
      <c r="F2464" s="37" t="n">
        <v>0</v>
      </c>
      <c r="G2464" s="37" t="n">
        <v>1</v>
      </c>
      <c r="H2464" s="37" t="n">
        <v>0</v>
      </c>
      <c r="I2464" s="37" t="n">
        <v>3</v>
      </c>
      <c r="J2464" s="40" t="n">
        <f aca="false">IF(C2464=0,"",D2464/C2464)</f>
        <v>0.954545454545455</v>
      </c>
    </row>
    <row r="2465" customFormat="false" ht="15" hidden="false" customHeight="false" outlineLevel="0" collapsed="false">
      <c r="A2465" s="37" t="s">
        <v>872</v>
      </c>
      <c r="B2465" s="37" t="s">
        <v>272</v>
      </c>
      <c r="C2465" s="37" t="n">
        <v>22</v>
      </c>
      <c r="D2465" s="37" t="n">
        <v>20</v>
      </c>
      <c r="E2465" s="37" t="n">
        <v>1</v>
      </c>
      <c r="F2465" s="37" t="n">
        <v>0</v>
      </c>
      <c r="G2465" s="37" t="n">
        <v>0</v>
      </c>
      <c r="H2465" s="37" t="n">
        <v>0</v>
      </c>
      <c r="I2465" s="37" t="n">
        <v>1</v>
      </c>
      <c r="J2465" s="40" t="n">
        <f aca="false">IF(C2465=0,"",D2465/C2465)</f>
        <v>0.909090909090909</v>
      </c>
    </row>
    <row r="2466" customFormat="false" ht="15" hidden="false" customHeight="false" outlineLevel="0" collapsed="false">
      <c r="A2466" s="37" t="s">
        <v>872</v>
      </c>
      <c r="B2466" s="37" t="s">
        <v>273</v>
      </c>
      <c r="C2466" s="37" t="n">
        <v>22</v>
      </c>
      <c r="D2466" s="37" t="n">
        <v>21</v>
      </c>
      <c r="E2466" s="37" t="n">
        <v>0</v>
      </c>
      <c r="F2466" s="37" t="n">
        <v>0</v>
      </c>
      <c r="G2466" s="37" t="n">
        <v>0</v>
      </c>
      <c r="H2466" s="37" t="n">
        <v>2</v>
      </c>
      <c r="I2466" s="37" t="n">
        <v>3</v>
      </c>
      <c r="J2466" s="40" t="n">
        <f aca="false">IF(C2466=0,"",D2466/C2466)</f>
        <v>0.954545454545455</v>
      </c>
    </row>
    <row r="2467" customFormat="false" ht="15" hidden="false" customHeight="false" outlineLevel="0" collapsed="false">
      <c r="A2467" s="37" t="s">
        <v>872</v>
      </c>
      <c r="B2467" s="37" t="s">
        <v>274</v>
      </c>
      <c r="C2467" s="37" t="n">
        <v>22</v>
      </c>
      <c r="D2467" s="37" t="n">
        <v>19</v>
      </c>
      <c r="E2467" s="37" t="n">
        <v>0</v>
      </c>
      <c r="F2467" s="37" t="n">
        <v>2</v>
      </c>
      <c r="G2467" s="37" t="n">
        <v>0</v>
      </c>
      <c r="H2467" s="37" t="n">
        <v>4</v>
      </c>
      <c r="I2467" s="37" t="n">
        <v>1</v>
      </c>
      <c r="J2467" s="40" t="n">
        <f aca="false">IF(C2467=0,"",D2467/C2467)</f>
        <v>0.863636363636364</v>
      </c>
    </row>
    <row r="2468" customFormat="false" ht="15" hidden="false" customHeight="false" outlineLevel="0" collapsed="false">
      <c r="A2468" s="37" t="s">
        <v>872</v>
      </c>
      <c r="B2468" s="37" t="s">
        <v>275</v>
      </c>
      <c r="C2468" s="37" t="n">
        <v>22</v>
      </c>
      <c r="D2468" s="37" t="n">
        <v>19</v>
      </c>
      <c r="E2468" s="37" t="n">
        <v>0</v>
      </c>
      <c r="F2468" s="37" t="n">
        <v>1</v>
      </c>
      <c r="G2468" s="37" t="n">
        <v>0</v>
      </c>
      <c r="H2468" s="37" t="n">
        <v>1</v>
      </c>
      <c r="I2468" s="37" t="n">
        <v>1</v>
      </c>
      <c r="J2468" s="40" t="n">
        <f aca="false">IF(C2468=0,"",D2468/C2468)</f>
        <v>0.863636363636364</v>
      </c>
    </row>
    <row r="2469" customFormat="false" ht="15" hidden="false" customHeight="false" outlineLevel="0" collapsed="false">
      <c r="A2469" s="37" t="s">
        <v>872</v>
      </c>
      <c r="B2469" s="37" t="s">
        <v>276</v>
      </c>
      <c r="C2469" s="37" t="n">
        <v>22</v>
      </c>
      <c r="D2469" s="37" t="n">
        <v>22</v>
      </c>
      <c r="E2469" s="37" t="n">
        <v>1</v>
      </c>
      <c r="F2469" s="37" t="n">
        <v>0</v>
      </c>
      <c r="G2469" s="37" t="n">
        <v>1</v>
      </c>
      <c r="H2469" s="37" t="n">
        <v>2</v>
      </c>
      <c r="I2469" s="37" t="n">
        <v>0</v>
      </c>
      <c r="J2469" s="40" t="n">
        <f aca="false">IF(C2469=0,"",D2469/C2469)</f>
        <v>1</v>
      </c>
    </row>
    <row r="2470" customFormat="false" ht="15" hidden="false" customHeight="false" outlineLevel="0" collapsed="false">
      <c r="A2470" s="37" t="s">
        <v>872</v>
      </c>
      <c r="B2470" s="37" t="s">
        <v>277</v>
      </c>
      <c r="C2470" s="37" t="n">
        <v>22</v>
      </c>
      <c r="D2470" s="37" t="n">
        <v>22</v>
      </c>
      <c r="E2470" s="37" t="n">
        <v>1</v>
      </c>
      <c r="F2470" s="37" t="n">
        <v>1</v>
      </c>
      <c r="G2470" s="37" t="n">
        <v>0</v>
      </c>
      <c r="H2470" s="37" t="n">
        <v>1</v>
      </c>
      <c r="I2470" s="37" t="n">
        <v>0</v>
      </c>
      <c r="J2470" s="40" t="n">
        <f aca="false">IF(C2470=0,"",D2470/C2470)</f>
        <v>1</v>
      </c>
    </row>
    <row r="2471" customFormat="false" ht="15" hidden="false" customHeight="false" outlineLevel="0" collapsed="false">
      <c r="A2471" s="37" t="s">
        <v>872</v>
      </c>
      <c r="B2471" s="37" t="s">
        <v>278</v>
      </c>
      <c r="C2471" s="37" t="n">
        <v>22</v>
      </c>
      <c r="D2471" s="37" t="n">
        <v>20</v>
      </c>
      <c r="E2471" s="37" t="n">
        <v>2</v>
      </c>
      <c r="F2471" s="37" t="n">
        <v>1</v>
      </c>
      <c r="G2471" s="37" t="n">
        <v>0</v>
      </c>
      <c r="H2471" s="37" t="n">
        <v>4</v>
      </c>
      <c r="I2471" s="37" t="n">
        <v>0</v>
      </c>
      <c r="J2471" s="40" t="n">
        <f aca="false">IF(C2471=0,"",D2471/C2471)</f>
        <v>0.909090909090909</v>
      </c>
    </row>
    <row r="2472" customFormat="false" ht="15" hidden="false" customHeight="false" outlineLevel="0" collapsed="false">
      <c r="A2472" s="37" t="s">
        <v>872</v>
      </c>
      <c r="B2472" s="37" t="s">
        <v>279</v>
      </c>
      <c r="C2472" s="37" t="n">
        <v>22</v>
      </c>
      <c r="D2472" s="37" t="n">
        <v>22</v>
      </c>
      <c r="E2472" s="37" t="n">
        <v>0</v>
      </c>
      <c r="F2472" s="37" t="n">
        <v>0</v>
      </c>
      <c r="G2472" s="37" t="n">
        <v>0</v>
      </c>
      <c r="H2472" s="37" t="n">
        <v>1</v>
      </c>
      <c r="I2472" s="37" t="n">
        <v>1</v>
      </c>
      <c r="J2472" s="40" t="n">
        <f aca="false">IF(C2472=0,"",D2472/C2472)</f>
        <v>1</v>
      </c>
    </row>
    <row r="2473" customFormat="false" ht="15" hidden="false" customHeight="false" outlineLevel="0" collapsed="false">
      <c r="A2473" s="37" t="s">
        <v>872</v>
      </c>
      <c r="B2473" s="37" t="s">
        <v>280</v>
      </c>
      <c r="C2473" s="37" t="n">
        <v>22</v>
      </c>
      <c r="D2473" s="37" t="n">
        <v>22</v>
      </c>
      <c r="E2473" s="37" t="n">
        <v>3</v>
      </c>
      <c r="F2473" s="37" t="n">
        <v>0</v>
      </c>
      <c r="G2473" s="37" t="n">
        <v>0</v>
      </c>
      <c r="H2473" s="37" t="n">
        <v>4</v>
      </c>
      <c r="I2473" s="37" t="n">
        <v>1</v>
      </c>
      <c r="J2473" s="40" t="n">
        <f aca="false">IF(C2473=0,"",D2473/C2473)</f>
        <v>1</v>
      </c>
    </row>
    <row r="2474" customFormat="false" ht="15" hidden="false" customHeight="false" outlineLevel="0" collapsed="false">
      <c r="A2474" s="37" t="s">
        <v>872</v>
      </c>
      <c r="B2474" s="37" t="s">
        <v>281</v>
      </c>
      <c r="C2474" s="37" t="n">
        <v>22</v>
      </c>
      <c r="D2474" s="37" t="n">
        <v>20</v>
      </c>
      <c r="E2474" s="37" t="n">
        <v>1</v>
      </c>
      <c r="F2474" s="37" t="n">
        <v>1</v>
      </c>
      <c r="G2474" s="37" t="n">
        <v>0</v>
      </c>
      <c r="H2474" s="37" t="n">
        <v>0</v>
      </c>
      <c r="I2474" s="37" t="n">
        <v>3</v>
      </c>
      <c r="J2474" s="40" t="n">
        <f aca="false">IF(C2474=0,"",D2474/C2474)</f>
        <v>0.909090909090909</v>
      </c>
    </row>
    <row r="2475" customFormat="false" ht="15" hidden="false" customHeight="false" outlineLevel="0" collapsed="false">
      <c r="A2475" s="37" t="s">
        <v>874</v>
      </c>
      <c r="B2475" s="37" t="s">
        <v>270</v>
      </c>
      <c r="C2475" s="37" t="n">
        <v>22</v>
      </c>
      <c r="D2475" s="37" t="n">
        <v>19</v>
      </c>
      <c r="E2475" s="37" t="n">
        <v>0</v>
      </c>
      <c r="F2475" s="37" t="n">
        <v>0</v>
      </c>
      <c r="G2475" s="37" t="n">
        <v>0</v>
      </c>
      <c r="H2475" s="37" t="n">
        <v>2</v>
      </c>
      <c r="I2475" s="37" t="n">
        <v>5</v>
      </c>
      <c r="J2475" s="40" t="n">
        <f aca="false">IF(C2475=0,"",D2475/C2475)</f>
        <v>0.863636363636364</v>
      </c>
    </row>
    <row r="2476" customFormat="false" ht="15" hidden="false" customHeight="false" outlineLevel="0" collapsed="false">
      <c r="A2476" s="37" t="s">
        <v>874</v>
      </c>
      <c r="B2476" s="37" t="s">
        <v>271</v>
      </c>
      <c r="C2476" s="37" t="n">
        <v>22</v>
      </c>
      <c r="D2476" s="37" t="n">
        <v>20</v>
      </c>
      <c r="E2476" s="37" t="n">
        <v>1</v>
      </c>
      <c r="F2476" s="37" t="n">
        <v>0</v>
      </c>
      <c r="G2476" s="37" t="n">
        <v>0</v>
      </c>
      <c r="H2476" s="37" t="n">
        <v>1</v>
      </c>
      <c r="I2476" s="37" t="n">
        <v>12</v>
      </c>
      <c r="J2476" s="40" t="n">
        <f aca="false">IF(C2476=0,"",D2476/C2476)</f>
        <v>0.909090909090909</v>
      </c>
    </row>
    <row r="2477" customFormat="false" ht="15" hidden="false" customHeight="false" outlineLevel="0" collapsed="false">
      <c r="A2477" s="37" t="s">
        <v>874</v>
      </c>
      <c r="B2477" s="37" t="s">
        <v>272</v>
      </c>
      <c r="C2477" s="37" t="n">
        <v>22</v>
      </c>
      <c r="D2477" s="37" t="n">
        <v>18</v>
      </c>
      <c r="E2477" s="37" t="n">
        <v>0</v>
      </c>
      <c r="F2477" s="37" t="n">
        <v>1</v>
      </c>
      <c r="G2477" s="37" t="n">
        <v>0</v>
      </c>
      <c r="H2477" s="37" t="n">
        <v>0</v>
      </c>
      <c r="I2477" s="37" t="n">
        <v>26</v>
      </c>
      <c r="J2477" s="40" t="n">
        <f aca="false">IF(C2477=0,"",D2477/C2477)</f>
        <v>0.818181818181818</v>
      </c>
    </row>
    <row r="2478" customFormat="false" ht="15" hidden="false" customHeight="false" outlineLevel="0" collapsed="false">
      <c r="A2478" s="37" t="s">
        <v>874</v>
      </c>
      <c r="B2478" s="37" t="s">
        <v>273</v>
      </c>
      <c r="C2478" s="37" t="n">
        <v>22</v>
      </c>
      <c r="D2478" s="37" t="n">
        <v>22</v>
      </c>
      <c r="E2478" s="37" t="n">
        <v>0</v>
      </c>
      <c r="F2478" s="37" t="n">
        <v>0</v>
      </c>
      <c r="G2478" s="37" t="n">
        <v>0</v>
      </c>
      <c r="H2478" s="37" t="n">
        <v>2</v>
      </c>
      <c r="I2478" s="37" t="n">
        <v>9</v>
      </c>
      <c r="J2478" s="40" t="n">
        <f aca="false">IF(C2478=0,"",D2478/C2478)</f>
        <v>1</v>
      </c>
    </row>
    <row r="2479" customFormat="false" ht="15" hidden="false" customHeight="false" outlineLevel="0" collapsed="false">
      <c r="A2479" s="37" t="s">
        <v>874</v>
      </c>
      <c r="B2479" s="37" t="s">
        <v>274</v>
      </c>
      <c r="C2479" s="37" t="n">
        <v>22</v>
      </c>
      <c r="D2479" s="37" t="n">
        <v>19</v>
      </c>
      <c r="E2479" s="37" t="n">
        <v>1</v>
      </c>
      <c r="F2479" s="37" t="n">
        <v>2</v>
      </c>
      <c r="G2479" s="37" t="n">
        <v>0</v>
      </c>
      <c r="H2479" s="37" t="n">
        <v>2</v>
      </c>
      <c r="I2479" s="37" t="n">
        <v>4</v>
      </c>
      <c r="J2479" s="40" t="n">
        <f aca="false">IF(C2479=0,"",D2479/C2479)</f>
        <v>0.863636363636364</v>
      </c>
    </row>
    <row r="2480" customFormat="false" ht="15" hidden="false" customHeight="false" outlineLevel="0" collapsed="false">
      <c r="A2480" s="37" t="s">
        <v>874</v>
      </c>
      <c r="B2480" s="37" t="s">
        <v>275</v>
      </c>
      <c r="C2480" s="37" t="n">
        <v>22</v>
      </c>
      <c r="D2480" s="37" t="n">
        <v>19</v>
      </c>
      <c r="E2480" s="37" t="n">
        <v>0</v>
      </c>
      <c r="F2480" s="37" t="n">
        <v>1</v>
      </c>
      <c r="G2480" s="37" t="n">
        <v>0</v>
      </c>
      <c r="H2480" s="37" t="n">
        <v>1</v>
      </c>
      <c r="I2480" s="37" t="n">
        <v>10</v>
      </c>
      <c r="J2480" s="40" t="n">
        <f aca="false">IF(C2480=0,"",D2480/C2480)</f>
        <v>0.863636363636364</v>
      </c>
    </row>
    <row r="2481" customFormat="false" ht="15" hidden="false" customHeight="false" outlineLevel="0" collapsed="false">
      <c r="A2481" s="37" t="s">
        <v>874</v>
      </c>
      <c r="B2481" s="37" t="s">
        <v>276</v>
      </c>
      <c r="C2481" s="37" t="n">
        <v>22</v>
      </c>
      <c r="D2481" s="37" t="n">
        <v>21</v>
      </c>
      <c r="E2481" s="37" t="n">
        <v>0</v>
      </c>
      <c r="F2481" s="37" t="n">
        <v>2</v>
      </c>
      <c r="G2481" s="37" t="n">
        <v>0</v>
      </c>
      <c r="H2481" s="37" t="n">
        <v>0</v>
      </c>
      <c r="I2481" s="37" t="n">
        <v>7</v>
      </c>
      <c r="J2481" s="40" t="n">
        <f aca="false">IF(C2481=0,"",D2481/C2481)</f>
        <v>0.954545454545455</v>
      </c>
    </row>
    <row r="2482" customFormat="false" ht="15" hidden="false" customHeight="false" outlineLevel="0" collapsed="false">
      <c r="A2482" s="37" t="s">
        <v>874</v>
      </c>
      <c r="B2482" s="37" t="s">
        <v>277</v>
      </c>
      <c r="C2482" s="37" t="n">
        <v>22</v>
      </c>
      <c r="D2482" s="37" t="n">
        <v>22</v>
      </c>
      <c r="E2482" s="37" t="n">
        <v>1</v>
      </c>
      <c r="F2482" s="37" t="n">
        <v>1</v>
      </c>
      <c r="G2482" s="37" t="n">
        <v>0</v>
      </c>
      <c r="H2482" s="37" t="n">
        <v>4</v>
      </c>
      <c r="I2482" s="37" t="n">
        <v>2</v>
      </c>
      <c r="J2482" s="40" t="n">
        <f aca="false">IF(C2482=0,"",D2482/C2482)</f>
        <v>1</v>
      </c>
    </row>
    <row r="2483" customFormat="false" ht="15" hidden="false" customHeight="false" outlineLevel="0" collapsed="false">
      <c r="A2483" s="37" t="s">
        <v>874</v>
      </c>
      <c r="B2483" s="37" t="s">
        <v>278</v>
      </c>
      <c r="C2483" s="37" t="n">
        <v>22</v>
      </c>
      <c r="D2483" s="37" t="n">
        <v>21</v>
      </c>
      <c r="E2483" s="37" t="n">
        <v>0</v>
      </c>
      <c r="F2483" s="37" t="n">
        <v>1</v>
      </c>
      <c r="G2483" s="37" t="n">
        <v>0</v>
      </c>
      <c r="H2483" s="37" t="n">
        <v>2</v>
      </c>
      <c r="I2483" s="37" t="n">
        <v>25</v>
      </c>
      <c r="J2483" s="40" t="n">
        <f aca="false">IF(C2483=0,"",D2483/C2483)</f>
        <v>0.954545454545455</v>
      </c>
    </row>
    <row r="2484" customFormat="false" ht="15" hidden="false" customHeight="false" outlineLevel="0" collapsed="false">
      <c r="A2484" s="37" t="s">
        <v>874</v>
      </c>
      <c r="B2484" s="37" t="s">
        <v>279</v>
      </c>
      <c r="C2484" s="37" t="n">
        <v>22</v>
      </c>
      <c r="D2484" s="37" t="n">
        <v>21</v>
      </c>
      <c r="E2484" s="37" t="n">
        <v>0</v>
      </c>
      <c r="F2484" s="37" t="n">
        <v>0</v>
      </c>
      <c r="G2484" s="37" t="n">
        <v>1</v>
      </c>
      <c r="H2484" s="37" t="n">
        <v>2</v>
      </c>
      <c r="I2484" s="37" t="n">
        <v>7</v>
      </c>
      <c r="J2484" s="40" t="n">
        <f aca="false">IF(C2484=0,"",D2484/C2484)</f>
        <v>0.954545454545455</v>
      </c>
    </row>
    <row r="2485" customFormat="false" ht="15" hidden="false" customHeight="false" outlineLevel="0" collapsed="false">
      <c r="A2485" s="37" t="s">
        <v>874</v>
      </c>
      <c r="B2485" s="37" t="s">
        <v>280</v>
      </c>
      <c r="C2485" s="37" t="n">
        <v>22</v>
      </c>
      <c r="D2485" s="37" t="n">
        <v>20</v>
      </c>
      <c r="E2485" s="37" t="n">
        <v>1</v>
      </c>
      <c r="F2485" s="37" t="n">
        <v>0</v>
      </c>
      <c r="G2485" s="37" t="n">
        <v>0</v>
      </c>
      <c r="H2485" s="37" t="n">
        <v>1</v>
      </c>
      <c r="I2485" s="37" t="n">
        <v>3</v>
      </c>
      <c r="J2485" s="40" t="n">
        <f aca="false">IF(C2485=0,"",D2485/C2485)</f>
        <v>0.909090909090909</v>
      </c>
    </row>
    <row r="2486" customFormat="false" ht="15" hidden="false" customHeight="false" outlineLevel="0" collapsed="false">
      <c r="A2486" s="37" t="s">
        <v>874</v>
      </c>
      <c r="B2486" s="37" t="s">
        <v>281</v>
      </c>
      <c r="C2486" s="37" t="n">
        <v>22</v>
      </c>
      <c r="D2486" s="37" t="n">
        <v>21</v>
      </c>
      <c r="E2486" s="37" t="n">
        <v>1</v>
      </c>
      <c r="F2486" s="37" t="n">
        <v>0</v>
      </c>
      <c r="G2486" s="37" t="n">
        <v>1</v>
      </c>
      <c r="H2486" s="37" t="n">
        <v>1</v>
      </c>
      <c r="I2486" s="37" t="n">
        <v>7</v>
      </c>
      <c r="J2486" s="40" t="n">
        <f aca="false">IF(C2486=0,"",D2486/C2486)</f>
        <v>0.954545454545455</v>
      </c>
    </row>
    <row r="2487" customFormat="false" ht="15" hidden="false" customHeight="false" outlineLevel="0" collapsed="false">
      <c r="A2487" s="37" t="s">
        <v>875</v>
      </c>
      <c r="B2487" s="37" t="s">
        <v>270</v>
      </c>
      <c r="C2487" s="37" t="n">
        <v>22</v>
      </c>
      <c r="D2487" s="37" t="n">
        <v>21</v>
      </c>
      <c r="E2487" s="37" t="n">
        <v>0</v>
      </c>
      <c r="F2487" s="37" t="n">
        <v>1</v>
      </c>
      <c r="G2487" s="37" t="n">
        <v>1</v>
      </c>
      <c r="H2487" s="37" t="n">
        <v>2</v>
      </c>
      <c r="I2487" s="37" t="n">
        <v>11</v>
      </c>
      <c r="J2487" s="40" t="n">
        <f aca="false">IF(C2487=0,"",D2487/C2487)</f>
        <v>0.954545454545455</v>
      </c>
    </row>
    <row r="2488" customFormat="false" ht="15" hidden="false" customHeight="false" outlineLevel="0" collapsed="false">
      <c r="A2488" s="37" t="s">
        <v>875</v>
      </c>
      <c r="B2488" s="37" t="s">
        <v>271</v>
      </c>
      <c r="C2488" s="37" t="n">
        <v>22</v>
      </c>
      <c r="D2488" s="37" t="n">
        <v>20</v>
      </c>
      <c r="E2488" s="37" t="n">
        <v>1</v>
      </c>
      <c r="F2488" s="37" t="n">
        <v>1</v>
      </c>
      <c r="G2488" s="37" t="n">
        <v>0</v>
      </c>
      <c r="H2488" s="37" t="n">
        <v>3</v>
      </c>
      <c r="I2488" s="37" t="n">
        <v>16</v>
      </c>
      <c r="J2488" s="40" t="n">
        <f aca="false">IF(C2488=0,"",D2488/C2488)</f>
        <v>0.909090909090909</v>
      </c>
    </row>
    <row r="2489" customFormat="false" ht="15" hidden="false" customHeight="false" outlineLevel="0" collapsed="false">
      <c r="A2489" s="37" t="s">
        <v>875</v>
      </c>
      <c r="B2489" s="37" t="s">
        <v>272</v>
      </c>
      <c r="C2489" s="37" t="n">
        <v>22</v>
      </c>
      <c r="D2489" s="37" t="n">
        <v>22</v>
      </c>
      <c r="E2489" s="37" t="n">
        <v>0</v>
      </c>
      <c r="F2489" s="37" t="n">
        <v>0</v>
      </c>
      <c r="G2489" s="37" t="n">
        <v>0</v>
      </c>
      <c r="H2489" s="37" t="n">
        <v>2</v>
      </c>
      <c r="I2489" s="37" t="n">
        <v>4</v>
      </c>
      <c r="J2489" s="40" t="n">
        <f aca="false">IF(C2489=0,"",D2489/C2489)</f>
        <v>1</v>
      </c>
    </row>
    <row r="2490" customFormat="false" ht="15" hidden="false" customHeight="false" outlineLevel="0" collapsed="false">
      <c r="A2490" s="37" t="s">
        <v>875</v>
      </c>
      <c r="B2490" s="37" t="s">
        <v>273</v>
      </c>
      <c r="C2490" s="37" t="n">
        <v>22</v>
      </c>
      <c r="D2490" s="37" t="n">
        <v>19</v>
      </c>
      <c r="E2490" s="37" t="n">
        <v>0</v>
      </c>
      <c r="F2490" s="37" t="n">
        <v>1</v>
      </c>
      <c r="G2490" s="37" t="n">
        <v>1</v>
      </c>
      <c r="H2490" s="37" t="n">
        <v>3</v>
      </c>
      <c r="I2490" s="37" t="n">
        <v>8</v>
      </c>
      <c r="J2490" s="40" t="n">
        <f aca="false">IF(C2490=0,"",D2490/C2490)</f>
        <v>0.863636363636364</v>
      </c>
    </row>
    <row r="2491" customFormat="false" ht="15" hidden="false" customHeight="false" outlineLevel="0" collapsed="false">
      <c r="A2491" s="37" t="s">
        <v>875</v>
      </c>
      <c r="B2491" s="37" t="s">
        <v>274</v>
      </c>
      <c r="C2491" s="37" t="n">
        <v>22</v>
      </c>
      <c r="D2491" s="37" t="n">
        <v>19</v>
      </c>
      <c r="E2491" s="37" t="n">
        <v>1</v>
      </c>
      <c r="F2491" s="37" t="n">
        <v>2</v>
      </c>
      <c r="G2491" s="37" t="n">
        <v>2</v>
      </c>
      <c r="H2491" s="37" t="n">
        <v>4</v>
      </c>
      <c r="I2491" s="37" t="n">
        <v>1</v>
      </c>
      <c r="J2491" s="40" t="n">
        <f aca="false">IF(C2491=0,"",D2491/C2491)</f>
        <v>0.863636363636364</v>
      </c>
    </row>
    <row r="2492" customFormat="false" ht="15" hidden="false" customHeight="false" outlineLevel="0" collapsed="false">
      <c r="A2492" s="37" t="s">
        <v>875</v>
      </c>
      <c r="B2492" s="37" t="s">
        <v>275</v>
      </c>
      <c r="C2492" s="37" t="n">
        <v>22</v>
      </c>
      <c r="D2492" s="37" t="n">
        <v>22</v>
      </c>
      <c r="E2492" s="37" t="n">
        <v>0</v>
      </c>
      <c r="F2492" s="37" t="n">
        <v>2</v>
      </c>
      <c r="G2492" s="37" t="n">
        <v>1</v>
      </c>
      <c r="H2492" s="37" t="n">
        <v>3</v>
      </c>
      <c r="I2492" s="37" t="n">
        <v>14</v>
      </c>
      <c r="J2492" s="40" t="n">
        <f aca="false">IF(C2492=0,"",D2492/C2492)</f>
        <v>1</v>
      </c>
    </row>
    <row r="2493" customFormat="false" ht="15" hidden="false" customHeight="false" outlineLevel="0" collapsed="false">
      <c r="A2493" s="37" t="s">
        <v>875</v>
      </c>
      <c r="B2493" s="37" t="s">
        <v>276</v>
      </c>
      <c r="C2493" s="37" t="n">
        <v>22</v>
      </c>
      <c r="D2493" s="37" t="n">
        <v>21</v>
      </c>
      <c r="E2493" s="37" t="n">
        <v>0</v>
      </c>
      <c r="F2493" s="37" t="n">
        <v>0</v>
      </c>
      <c r="G2493" s="37" t="n">
        <v>0</v>
      </c>
      <c r="H2493" s="37" t="n">
        <v>3</v>
      </c>
      <c r="I2493" s="37" t="n">
        <v>15</v>
      </c>
      <c r="J2493" s="40" t="n">
        <f aca="false">IF(C2493=0,"",D2493/C2493)</f>
        <v>0.954545454545455</v>
      </c>
    </row>
    <row r="2494" customFormat="false" ht="15" hidden="false" customHeight="false" outlineLevel="0" collapsed="false">
      <c r="A2494" s="37" t="s">
        <v>875</v>
      </c>
      <c r="B2494" s="37" t="s">
        <v>277</v>
      </c>
      <c r="C2494" s="37" t="n">
        <v>22</v>
      </c>
      <c r="D2494" s="37" t="n">
        <v>20</v>
      </c>
      <c r="E2494" s="37" t="n">
        <v>2</v>
      </c>
      <c r="F2494" s="37" t="n">
        <v>0</v>
      </c>
      <c r="G2494" s="37" t="n">
        <v>0</v>
      </c>
      <c r="H2494" s="37" t="n">
        <v>2</v>
      </c>
      <c r="I2494" s="37" t="n">
        <v>0</v>
      </c>
      <c r="J2494" s="40" t="n">
        <f aca="false">IF(C2494=0,"",D2494/C2494)</f>
        <v>0.909090909090909</v>
      </c>
    </row>
    <row r="2495" customFormat="false" ht="15" hidden="false" customHeight="false" outlineLevel="0" collapsed="false">
      <c r="A2495" s="37" t="s">
        <v>875</v>
      </c>
      <c r="B2495" s="37" t="s">
        <v>278</v>
      </c>
      <c r="C2495" s="37" t="n">
        <v>22</v>
      </c>
      <c r="D2495" s="37" t="n">
        <v>21</v>
      </c>
      <c r="E2495" s="37" t="n">
        <v>2</v>
      </c>
      <c r="F2495" s="37" t="n">
        <v>0</v>
      </c>
      <c r="G2495" s="37" t="n">
        <v>0</v>
      </c>
      <c r="H2495" s="37" t="n">
        <v>1</v>
      </c>
      <c r="I2495" s="37" t="n">
        <v>5</v>
      </c>
      <c r="J2495" s="40" t="n">
        <f aca="false">IF(C2495=0,"",D2495/C2495)</f>
        <v>0.954545454545455</v>
      </c>
    </row>
    <row r="2496" customFormat="false" ht="15" hidden="false" customHeight="false" outlineLevel="0" collapsed="false">
      <c r="A2496" s="37" t="s">
        <v>875</v>
      </c>
      <c r="B2496" s="37" t="s">
        <v>279</v>
      </c>
      <c r="C2496" s="37" t="n">
        <v>22</v>
      </c>
      <c r="D2496" s="37" t="n">
        <v>20</v>
      </c>
      <c r="E2496" s="37" t="n">
        <v>1</v>
      </c>
      <c r="F2496" s="37" t="n">
        <v>0</v>
      </c>
      <c r="G2496" s="37" t="n">
        <v>1</v>
      </c>
      <c r="H2496" s="37" t="n">
        <v>0</v>
      </c>
      <c r="I2496" s="37" t="n">
        <v>2</v>
      </c>
      <c r="J2496" s="40" t="n">
        <f aca="false">IF(C2496=0,"",D2496/C2496)</f>
        <v>0.909090909090909</v>
      </c>
    </row>
    <row r="2497" customFormat="false" ht="15" hidden="false" customHeight="false" outlineLevel="0" collapsed="false">
      <c r="A2497" s="37" t="s">
        <v>875</v>
      </c>
      <c r="B2497" s="37" t="s">
        <v>280</v>
      </c>
      <c r="C2497" s="37" t="n">
        <v>22</v>
      </c>
      <c r="D2497" s="37" t="n">
        <v>22</v>
      </c>
      <c r="E2497" s="37" t="n">
        <v>0</v>
      </c>
      <c r="F2497" s="37" t="n">
        <v>2</v>
      </c>
      <c r="G2497" s="37" t="n">
        <v>1</v>
      </c>
      <c r="H2497" s="37" t="n">
        <v>0</v>
      </c>
      <c r="I2497" s="37" t="n">
        <v>6</v>
      </c>
      <c r="J2497" s="40" t="n">
        <f aca="false">IF(C2497=0,"",D2497/C2497)</f>
        <v>1</v>
      </c>
    </row>
    <row r="2498" customFormat="false" ht="15" hidden="false" customHeight="false" outlineLevel="0" collapsed="false">
      <c r="A2498" s="37" t="s">
        <v>875</v>
      </c>
      <c r="B2498" s="37" t="s">
        <v>281</v>
      </c>
      <c r="C2498" s="37" t="n">
        <v>22</v>
      </c>
      <c r="D2498" s="37" t="n">
        <v>21</v>
      </c>
      <c r="E2498" s="37" t="n">
        <v>1</v>
      </c>
      <c r="F2498" s="37" t="n">
        <v>1</v>
      </c>
      <c r="G2498" s="37" t="n">
        <v>0</v>
      </c>
      <c r="H2498" s="37" t="n">
        <v>2</v>
      </c>
      <c r="I2498" s="37" t="n">
        <v>10</v>
      </c>
      <c r="J2498" s="40" t="n">
        <f aca="false">IF(C2498=0,"",D2498/C2498)</f>
        <v>0.954545454545455</v>
      </c>
    </row>
    <row r="2499" customFormat="false" ht="15" hidden="false" customHeight="false" outlineLevel="0" collapsed="false">
      <c r="A2499" s="37" t="s">
        <v>876</v>
      </c>
      <c r="B2499" s="37" t="s">
        <v>270</v>
      </c>
      <c r="C2499" s="37" t="n">
        <v>22</v>
      </c>
      <c r="D2499" s="37" t="n">
        <v>21</v>
      </c>
      <c r="E2499" s="37" t="n">
        <v>1</v>
      </c>
      <c r="F2499" s="37" t="n">
        <v>0</v>
      </c>
      <c r="G2499" s="37" t="n">
        <v>0</v>
      </c>
      <c r="H2499" s="37" t="n">
        <v>3</v>
      </c>
      <c r="I2499" s="37" t="n">
        <v>0</v>
      </c>
      <c r="J2499" s="40" t="n">
        <f aca="false">IF(C2499=0,"",D2499/C2499)</f>
        <v>0.954545454545455</v>
      </c>
    </row>
    <row r="2500" customFormat="false" ht="15" hidden="false" customHeight="false" outlineLevel="0" collapsed="false">
      <c r="A2500" s="37" t="s">
        <v>876</v>
      </c>
      <c r="B2500" s="37" t="s">
        <v>271</v>
      </c>
      <c r="C2500" s="37" t="n">
        <v>22</v>
      </c>
      <c r="D2500" s="37" t="n">
        <v>17</v>
      </c>
      <c r="E2500" s="37" t="n">
        <v>0</v>
      </c>
      <c r="F2500" s="37" t="n">
        <v>0</v>
      </c>
      <c r="G2500" s="37" t="n">
        <v>0</v>
      </c>
      <c r="H2500" s="37" t="n">
        <v>0</v>
      </c>
      <c r="I2500" s="37" t="n">
        <v>5</v>
      </c>
      <c r="J2500" s="40" t="n">
        <f aca="false">IF(C2500=0,"",D2500/C2500)</f>
        <v>0.772727272727273</v>
      </c>
    </row>
    <row r="2501" customFormat="false" ht="15" hidden="false" customHeight="false" outlineLevel="0" collapsed="false">
      <c r="A2501" s="37" t="s">
        <v>876</v>
      </c>
      <c r="B2501" s="37" t="s">
        <v>272</v>
      </c>
      <c r="C2501" s="37" t="n">
        <v>22</v>
      </c>
      <c r="D2501" s="37" t="n">
        <v>21</v>
      </c>
      <c r="E2501" s="37" t="n">
        <v>2</v>
      </c>
      <c r="F2501" s="37" t="n">
        <v>0</v>
      </c>
      <c r="G2501" s="37" t="n">
        <v>1</v>
      </c>
      <c r="H2501" s="37" t="n">
        <v>2</v>
      </c>
      <c r="I2501" s="37" t="n">
        <v>1</v>
      </c>
      <c r="J2501" s="40" t="n">
        <f aca="false">IF(C2501=0,"",D2501/C2501)</f>
        <v>0.954545454545455</v>
      </c>
    </row>
    <row r="2502" customFormat="false" ht="15" hidden="false" customHeight="false" outlineLevel="0" collapsed="false">
      <c r="A2502" s="37" t="s">
        <v>876</v>
      </c>
      <c r="B2502" s="37" t="s">
        <v>273</v>
      </c>
      <c r="C2502" s="37" t="n">
        <v>22</v>
      </c>
      <c r="D2502" s="37" t="n">
        <v>22</v>
      </c>
      <c r="E2502" s="37" t="n">
        <v>1</v>
      </c>
      <c r="F2502" s="37" t="n">
        <v>0</v>
      </c>
      <c r="G2502" s="37" t="n">
        <v>0</v>
      </c>
      <c r="H2502" s="37" t="n">
        <v>3</v>
      </c>
      <c r="I2502" s="37" t="n">
        <v>1</v>
      </c>
      <c r="J2502" s="40" t="n">
        <f aca="false">IF(C2502=0,"",D2502/C2502)</f>
        <v>1</v>
      </c>
    </row>
    <row r="2503" customFormat="false" ht="15" hidden="false" customHeight="false" outlineLevel="0" collapsed="false">
      <c r="A2503" s="37" t="s">
        <v>876</v>
      </c>
      <c r="B2503" s="37" t="s">
        <v>274</v>
      </c>
      <c r="C2503" s="37" t="n">
        <v>22</v>
      </c>
      <c r="D2503" s="37" t="n">
        <v>19</v>
      </c>
      <c r="E2503" s="37" t="n">
        <v>1</v>
      </c>
      <c r="F2503" s="37" t="n">
        <v>2</v>
      </c>
      <c r="G2503" s="37" t="n">
        <v>2</v>
      </c>
      <c r="H2503" s="37" t="n">
        <v>0</v>
      </c>
      <c r="I2503" s="37" t="n">
        <v>0</v>
      </c>
      <c r="J2503" s="40" t="n">
        <f aca="false">IF(C2503=0,"",D2503/C2503)</f>
        <v>0.863636363636364</v>
      </c>
    </row>
    <row r="2504" customFormat="false" ht="15" hidden="false" customHeight="false" outlineLevel="0" collapsed="false">
      <c r="A2504" s="37" t="s">
        <v>876</v>
      </c>
      <c r="B2504" s="37" t="s">
        <v>275</v>
      </c>
      <c r="C2504" s="37" t="n">
        <v>22</v>
      </c>
      <c r="D2504" s="37" t="n">
        <v>20</v>
      </c>
      <c r="E2504" s="37" t="n">
        <v>2</v>
      </c>
      <c r="F2504" s="37" t="n">
        <v>2</v>
      </c>
      <c r="G2504" s="37" t="n">
        <v>1</v>
      </c>
      <c r="H2504" s="37" t="n">
        <v>1</v>
      </c>
      <c r="I2504" s="37" t="n">
        <v>7</v>
      </c>
      <c r="J2504" s="40" t="n">
        <f aca="false">IF(C2504=0,"",D2504/C2504)</f>
        <v>0.909090909090909</v>
      </c>
    </row>
    <row r="2505" customFormat="false" ht="15" hidden="false" customHeight="false" outlineLevel="0" collapsed="false">
      <c r="A2505" s="37" t="s">
        <v>876</v>
      </c>
      <c r="B2505" s="37" t="s">
        <v>276</v>
      </c>
      <c r="C2505" s="37" t="n">
        <v>22</v>
      </c>
      <c r="D2505" s="37" t="n">
        <v>19</v>
      </c>
      <c r="E2505" s="37" t="n">
        <v>0</v>
      </c>
      <c r="F2505" s="37" t="n">
        <v>1</v>
      </c>
      <c r="G2505" s="37" t="n">
        <v>0</v>
      </c>
      <c r="H2505" s="37" t="n">
        <v>0</v>
      </c>
      <c r="I2505" s="37" t="n">
        <v>0</v>
      </c>
      <c r="J2505" s="40" t="n">
        <f aca="false">IF(C2505=0,"",D2505/C2505)</f>
        <v>0.863636363636364</v>
      </c>
    </row>
    <row r="2506" customFormat="false" ht="15" hidden="false" customHeight="false" outlineLevel="0" collapsed="false">
      <c r="A2506" s="37" t="s">
        <v>876</v>
      </c>
      <c r="B2506" s="37" t="s">
        <v>277</v>
      </c>
      <c r="C2506" s="37" t="n">
        <v>22</v>
      </c>
      <c r="D2506" s="37" t="n">
        <v>18</v>
      </c>
      <c r="E2506" s="37" t="n">
        <v>1</v>
      </c>
      <c r="F2506" s="37" t="n">
        <v>1</v>
      </c>
      <c r="G2506" s="37" t="n">
        <v>0</v>
      </c>
      <c r="H2506" s="37" t="n">
        <v>1</v>
      </c>
      <c r="I2506" s="37" t="n">
        <v>2</v>
      </c>
      <c r="J2506" s="40" t="n">
        <f aca="false">IF(C2506=0,"",D2506/C2506)</f>
        <v>0.818181818181818</v>
      </c>
    </row>
    <row r="2507" customFormat="false" ht="15" hidden="false" customHeight="false" outlineLevel="0" collapsed="false">
      <c r="A2507" s="37" t="s">
        <v>876</v>
      </c>
      <c r="B2507" s="37" t="s">
        <v>278</v>
      </c>
      <c r="C2507" s="37" t="n">
        <v>22</v>
      </c>
      <c r="D2507" s="37" t="n">
        <v>21</v>
      </c>
      <c r="E2507" s="37" t="n">
        <v>0</v>
      </c>
      <c r="F2507" s="37" t="n">
        <v>2</v>
      </c>
      <c r="G2507" s="37" t="n">
        <v>0</v>
      </c>
      <c r="H2507" s="37" t="n">
        <v>1</v>
      </c>
      <c r="I2507" s="37" t="n">
        <v>1</v>
      </c>
      <c r="J2507" s="40" t="n">
        <f aca="false">IF(C2507=0,"",D2507/C2507)</f>
        <v>0.954545454545455</v>
      </c>
    </row>
    <row r="2508" customFormat="false" ht="15" hidden="false" customHeight="false" outlineLevel="0" collapsed="false">
      <c r="A2508" s="37" t="s">
        <v>876</v>
      </c>
      <c r="B2508" s="37" t="s">
        <v>279</v>
      </c>
      <c r="C2508" s="37" t="n">
        <v>22</v>
      </c>
      <c r="D2508" s="37" t="n">
        <v>22</v>
      </c>
      <c r="E2508" s="37" t="n">
        <v>0</v>
      </c>
      <c r="F2508" s="37" t="n">
        <v>2</v>
      </c>
      <c r="G2508" s="37" t="n">
        <v>0</v>
      </c>
      <c r="H2508" s="37" t="n">
        <v>1</v>
      </c>
      <c r="I2508" s="37" t="n">
        <v>1</v>
      </c>
      <c r="J2508" s="40" t="n">
        <f aca="false">IF(C2508=0,"",D2508/C2508)</f>
        <v>1</v>
      </c>
    </row>
    <row r="2509" customFormat="false" ht="15" hidden="false" customHeight="false" outlineLevel="0" collapsed="false">
      <c r="A2509" s="37" t="s">
        <v>876</v>
      </c>
      <c r="B2509" s="37" t="s">
        <v>280</v>
      </c>
      <c r="C2509" s="37" t="n">
        <v>22</v>
      </c>
      <c r="D2509" s="37" t="n">
        <v>20</v>
      </c>
      <c r="E2509" s="37" t="n">
        <v>0</v>
      </c>
      <c r="F2509" s="37" t="n">
        <v>3</v>
      </c>
      <c r="G2509" s="37" t="n">
        <v>1</v>
      </c>
      <c r="H2509" s="37" t="n">
        <v>2</v>
      </c>
      <c r="I2509" s="37" t="n">
        <v>0</v>
      </c>
      <c r="J2509" s="40" t="n">
        <f aca="false">IF(C2509=0,"",D2509/C2509)</f>
        <v>0.909090909090909</v>
      </c>
    </row>
    <row r="2510" customFormat="false" ht="15" hidden="false" customHeight="false" outlineLevel="0" collapsed="false">
      <c r="A2510" s="37" t="s">
        <v>876</v>
      </c>
      <c r="B2510" s="37" t="s">
        <v>281</v>
      </c>
      <c r="C2510" s="37" t="n">
        <v>22</v>
      </c>
      <c r="D2510" s="37" t="n">
        <v>19</v>
      </c>
      <c r="E2510" s="37" t="n">
        <v>1</v>
      </c>
      <c r="F2510" s="37" t="n">
        <v>0</v>
      </c>
      <c r="G2510" s="37" t="n">
        <v>0</v>
      </c>
      <c r="H2510" s="37" t="n">
        <v>1</v>
      </c>
      <c r="I2510" s="37" t="n">
        <v>2</v>
      </c>
      <c r="J2510" s="40" t="n">
        <f aca="false">IF(C2510=0,"",D2510/C2510)</f>
        <v>0.863636363636364</v>
      </c>
    </row>
    <row r="2511" customFormat="false" ht="15" hidden="false" customHeight="false" outlineLevel="0" collapsed="false">
      <c r="A2511" s="37" t="s">
        <v>877</v>
      </c>
      <c r="B2511" s="37" t="s">
        <v>270</v>
      </c>
      <c r="C2511" s="37" t="n">
        <v>22</v>
      </c>
      <c r="D2511" s="37" t="n">
        <v>22</v>
      </c>
      <c r="E2511" s="37" t="n">
        <v>1</v>
      </c>
      <c r="F2511" s="37" t="n">
        <v>0</v>
      </c>
      <c r="G2511" s="37" t="n">
        <v>2</v>
      </c>
      <c r="H2511" s="37" t="n">
        <v>0</v>
      </c>
      <c r="I2511" s="37" t="n">
        <v>16</v>
      </c>
      <c r="J2511" s="40" t="n">
        <f aca="false">IF(C2511=0,"",D2511/C2511)</f>
        <v>1</v>
      </c>
    </row>
    <row r="2512" customFormat="false" ht="15" hidden="false" customHeight="false" outlineLevel="0" collapsed="false">
      <c r="A2512" s="37" t="s">
        <v>877</v>
      </c>
      <c r="B2512" s="37" t="s">
        <v>271</v>
      </c>
      <c r="C2512" s="37" t="n">
        <v>22</v>
      </c>
      <c r="D2512" s="37" t="n">
        <v>20</v>
      </c>
      <c r="E2512" s="37" t="n">
        <v>0</v>
      </c>
      <c r="F2512" s="37" t="n">
        <v>2</v>
      </c>
      <c r="G2512" s="37" t="n">
        <v>0</v>
      </c>
      <c r="H2512" s="37" t="n">
        <v>2</v>
      </c>
      <c r="I2512" s="37" t="n">
        <v>8</v>
      </c>
      <c r="J2512" s="40" t="n">
        <f aca="false">IF(C2512=0,"",D2512/C2512)</f>
        <v>0.909090909090909</v>
      </c>
    </row>
    <row r="2513" customFormat="false" ht="15" hidden="false" customHeight="false" outlineLevel="0" collapsed="false">
      <c r="A2513" s="37" t="s">
        <v>877</v>
      </c>
      <c r="B2513" s="37" t="s">
        <v>272</v>
      </c>
      <c r="C2513" s="37" t="n">
        <v>22</v>
      </c>
      <c r="D2513" s="37" t="n">
        <v>22</v>
      </c>
      <c r="E2513" s="37" t="n">
        <v>0</v>
      </c>
      <c r="F2513" s="37" t="n">
        <v>1</v>
      </c>
      <c r="G2513" s="37" t="n">
        <v>0</v>
      </c>
      <c r="H2513" s="37" t="n">
        <v>1</v>
      </c>
      <c r="I2513" s="37" t="n">
        <v>6</v>
      </c>
      <c r="J2513" s="40" t="n">
        <f aca="false">IF(C2513=0,"",D2513/C2513)</f>
        <v>1</v>
      </c>
    </row>
    <row r="2514" customFormat="false" ht="15" hidden="false" customHeight="false" outlineLevel="0" collapsed="false">
      <c r="A2514" s="37" t="s">
        <v>877</v>
      </c>
      <c r="B2514" s="37" t="s">
        <v>273</v>
      </c>
      <c r="C2514" s="37" t="n">
        <v>22</v>
      </c>
      <c r="D2514" s="37" t="n">
        <v>21</v>
      </c>
      <c r="E2514" s="37" t="n">
        <v>2</v>
      </c>
      <c r="F2514" s="37" t="n">
        <v>2</v>
      </c>
      <c r="G2514" s="37" t="n">
        <v>0</v>
      </c>
      <c r="H2514" s="37" t="n">
        <v>1</v>
      </c>
      <c r="I2514" s="37" t="n">
        <v>24</v>
      </c>
      <c r="J2514" s="40" t="n">
        <f aca="false">IF(C2514=0,"",D2514/C2514)</f>
        <v>0.954545454545455</v>
      </c>
    </row>
    <row r="2515" customFormat="false" ht="15" hidden="false" customHeight="false" outlineLevel="0" collapsed="false">
      <c r="A2515" s="37" t="s">
        <v>877</v>
      </c>
      <c r="B2515" s="37" t="s">
        <v>274</v>
      </c>
      <c r="C2515" s="37" t="n">
        <v>22</v>
      </c>
      <c r="D2515" s="37" t="n">
        <v>21</v>
      </c>
      <c r="E2515" s="37" t="n">
        <v>2</v>
      </c>
      <c r="F2515" s="37" t="n">
        <v>0</v>
      </c>
      <c r="G2515" s="37" t="n">
        <v>0</v>
      </c>
      <c r="H2515" s="37" t="n">
        <v>0</v>
      </c>
      <c r="I2515" s="37" t="n">
        <v>10</v>
      </c>
      <c r="J2515" s="40" t="n">
        <f aca="false">IF(C2515=0,"",D2515/C2515)</f>
        <v>0.954545454545455</v>
      </c>
    </row>
    <row r="2516" customFormat="false" ht="15" hidden="false" customHeight="false" outlineLevel="0" collapsed="false">
      <c r="A2516" s="37" t="s">
        <v>877</v>
      </c>
      <c r="B2516" s="37" t="s">
        <v>275</v>
      </c>
      <c r="C2516" s="37" t="n">
        <v>22</v>
      </c>
      <c r="D2516" s="37" t="n">
        <v>22</v>
      </c>
      <c r="E2516" s="37" t="n">
        <v>1</v>
      </c>
      <c r="F2516" s="37" t="n">
        <v>0</v>
      </c>
      <c r="G2516" s="37" t="n">
        <v>0</v>
      </c>
      <c r="H2516" s="37" t="n">
        <v>2</v>
      </c>
      <c r="I2516" s="37" t="n">
        <v>8</v>
      </c>
      <c r="J2516" s="40" t="n">
        <f aca="false">IF(C2516=0,"",D2516/C2516)</f>
        <v>1</v>
      </c>
    </row>
    <row r="2517" customFormat="false" ht="15" hidden="false" customHeight="false" outlineLevel="0" collapsed="false">
      <c r="A2517" s="37" t="s">
        <v>877</v>
      </c>
      <c r="B2517" s="37" t="s">
        <v>276</v>
      </c>
      <c r="C2517" s="37" t="n">
        <v>22</v>
      </c>
      <c r="D2517" s="37" t="n">
        <v>21</v>
      </c>
      <c r="E2517" s="37" t="n">
        <v>0</v>
      </c>
      <c r="F2517" s="37" t="n">
        <v>1</v>
      </c>
      <c r="G2517" s="37" t="n">
        <v>1</v>
      </c>
      <c r="H2517" s="37" t="n">
        <v>2</v>
      </c>
      <c r="I2517" s="37" t="n">
        <v>6</v>
      </c>
      <c r="J2517" s="40" t="n">
        <f aca="false">IF(C2517=0,"",D2517/C2517)</f>
        <v>0.954545454545455</v>
      </c>
    </row>
    <row r="2518" customFormat="false" ht="15" hidden="false" customHeight="false" outlineLevel="0" collapsed="false">
      <c r="A2518" s="37" t="s">
        <v>877</v>
      </c>
      <c r="B2518" s="37" t="s">
        <v>277</v>
      </c>
      <c r="C2518" s="37" t="n">
        <v>22</v>
      </c>
      <c r="D2518" s="37" t="n">
        <v>21</v>
      </c>
      <c r="E2518" s="37" t="n">
        <v>1</v>
      </c>
      <c r="F2518" s="37" t="n">
        <v>0</v>
      </c>
      <c r="G2518" s="37" t="n">
        <v>1</v>
      </c>
      <c r="H2518" s="37" t="n">
        <v>0</v>
      </c>
      <c r="I2518" s="37" t="n">
        <v>17</v>
      </c>
      <c r="J2518" s="40" t="n">
        <f aca="false">IF(C2518=0,"",D2518/C2518)</f>
        <v>0.954545454545455</v>
      </c>
    </row>
    <row r="2519" customFormat="false" ht="15" hidden="false" customHeight="false" outlineLevel="0" collapsed="false">
      <c r="A2519" s="37" t="s">
        <v>877</v>
      </c>
      <c r="B2519" s="37" t="s">
        <v>278</v>
      </c>
      <c r="C2519" s="37" t="n">
        <v>22</v>
      </c>
      <c r="D2519" s="37" t="n">
        <v>22</v>
      </c>
      <c r="E2519" s="37" t="n">
        <v>0</v>
      </c>
      <c r="F2519" s="37" t="n">
        <v>4</v>
      </c>
      <c r="G2519" s="37" t="n">
        <v>0</v>
      </c>
      <c r="H2519" s="37" t="n">
        <v>2</v>
      </c>
      <c r="I2519" s="37" t="n">
        <v>35</v>
      </c>
      <c r="J2519" s="40" t="n">
        <f aca="false">IF(C2519=0,"",D2519/C2519)</f>
        <v>1</v>
      </c>
    </row>
    <row r="2520" customFormat="false" ht="15" hidden="false" customHeight="false" outlineLevel="0" collapsed="false">
      <c r="A2520" s="37" t="s">
        <v>877</v>
      </c>
      <c r="B2520" s="37" t="s">
        <v>279</v>
      </c>
      <c r="C2520" s="37" t="n">
        <v>22</v>
      </c>
      <c r="D2520" s="37" t="n">
        <v>21</v>
      </c>
      <c r="E2520" s="37" t="n">
        <v>0</v>
      </c>
      <c r="F2520" s="37" t="n">
        <v>1</v>
      </c>
      <c r="G2520" s="37" t="n">
        <v>2</v>
      </c>
      <c r="H2520" s="37" t="n">
        <v>2</v>
      </c>
      <c r="I2520" s="37" t="n">
        <v>17</v>
      </c>
      <c r="J2520" s="40" t="n">
        <f aca="false">IF(C2520=0,"",D2520/C2520)</f>
        <v>0.954545454545455</v>
      </c>
    </row>
    <row r="2521" customFormat="false" ht="15" hidden="false" customHeight="false" outlineLevel="0" collapsed="false">
      <c r="A2521" s="37" t="s">
        <v>877</v>
      </c>
      <c r="B2521" s="37" t="s">
        <v>280</v>
      </c>
      <c r="C2521" s="37" t="n">
        <v>22</v>
      </c>
      <c r="D2521" s="37" t="n">
        <v>21</v>
      </c>
      <c r="E2521" s="37" t="n">
        <v>3</v>
      </c>
      <c r="F2521" s="37" t="n">
        <v>2</v>
      </c>
      <c r="G2521" s="37" t="n">
        <v>0</v>
      </c>
      <c r="H2521" s="37" t="n">
        <v>0</v>
      </c>
      <c r="I2521" s="37" t="n">
        <v>4</v>
      </c>
      <c r="J2521" s="40" t="n">
        <f aca="false">IF(C2521=0,"",D2521/C2521)</f>
        <v>0.954545454545455</v>
      </c>
    </row>
    <row r="2522" customFormat="false" ht="15" hidden="false" customHeight="false" outlineLevel="0" collapsed="false">
      <c r="A2522" s="37" t="s">
        <v>877</v>
      </c>
      <c r="B2522" s="37" t="s">
        <v>281</v>
      </c>
      <c r="C2522" s="37" t="n">
        <v>22</v>
      </c>
      <c r="D2522" s="37" t="n">
        <v>21</v>
      </c>
      <c r="E2522" s="37" t="n">
        <v>1</v>
      </c>
      <c r="F2522" s="37" t="n">
        <v>1</v>
      </c>
      <c r="G2522" s="37" t="n">
        <v>0</v>
      </c>
      <c r="H2522" s="37" t="n">
        <v>2</v>
      </c>
      <c r="I2522" s="37" t="n">
        <v>4</v>
      </c>
      <c r="J2522" s="40" t="n">
        <f aca="false">IF(C2522=0,"",D2522/C2522)</f>
        <v>0.954545454545455</v>
      </c>
    </row>
    <row r="2523" customFormat="false" ht="15" hidden="false" customHeight="false" outlineLevel="0" collapsed="false">
      <c r="A2523" s="37" t="s">
        <v>878</v>
      </c>
      <c r="B2523" s="37" t="s">
        <v>270</v>
      </c>
      <c r="C2523" s="37" t="n">
        <v>22</v>
      </c>
      <c r="D2523" s="37" t="n">
        <v>22</v>
      </c>
      <c r="E2523" s="37" t="n">
        <v>1</v>
      </c>
      <c r="F2523" s="37" t="n">
        <v>0</v>
      </c>
      <c r="G2523" s="37" t="n">
        <v>2</v>
      </c>
      <c r="H2523" s="37" t="n">
        <v>3</v>
      </c>
      <c r="I2523" s="37" t="n">
        <v>4</v>
      </c>
      <c r="J2523" s="40" t="n">
        <f aca="false">IF(C2523=0,"",D2523/C2523)</f>
        <v>1</v>
      </c>
    </row>
    <row r="2524" customFormat="false" ht="15" hidden="false" customHeight="false" outlineLevel="0" collapsed="false">
      <c r="A2524" s="37" t="s">
        <v>878</v>
      </c>
      <c r="B2524" s="37" t="s">
        <v>271</v>
      </c>
      <c r="C2524" s="37" t="n">
        <v>22</v>
      </c>
      <c r="D2524" s="37" t="n">
        <v>19</v>
      </c>
      <c r="E2524" s="37" t="n">
        <v>0</v>
      </c>
      <c r="F2524" s="37" t="n">
        <v>0</v>
      </c>
      <c r="G2524" s="37" t="n">
        <v>0</v>
      </c>
      <c r="H2524" s="37" t="n">
        <v>1</v>
      </c>
      <c r="I2524" s="37" t="n">
        <v>12</v>
      </c>
      <c r="J2524" s="40" t="n">
        <f aca="false">IF(C2524=0,"",D2524/C2524)</f>
        <v>0.863636363636364</v>
      </c>
    </row>
    <row r="2525" customFormat="false" ht="15" hidden="false" customHeight="false" outlineLevel="0" collapsed="false">
      <c r="A2525" s="37" t="s">
        <v>878</v>
      </c>
      <c r="B2525" s="37" t="s">
        <v>272</v>
      </c>
      <c r="C2525" s="37" t="n">
        <v>22</v>
      </c>
      <c r="D2525" s="37" t="n">
        <v>19</v>
      </c>
      <c r="E2525" s="37" t="n">
        <v>0</v>
      </c>
      <c r="F2525" s="37" t="n">
        <v>2</v>
      </c>
      <c r="G2525" s="37" t="n">
        <v>0</v>
      </c>
      <c r="H2525" s="37" t="n">
        <v>0</v>
      </c>
      <c r="I2525" s="37" t="n">
        <v>23</v>
      </c>
      <c r="J2525" s="40" t="n">
        <f aca="false">IF(C2525=0,"",D2525/C2525)</f>
        <v>0.863636363636364</v>
      </c>
    </row>
    <row r="2526" customFormat="false" ht="15" hidden="false" customHeight="false" outlineLevel="0" collapsed="false">
      <c r="A2526" s="37" t="s">
        <v>878</v>
      </c>
      <c r="B2526" s="37" t="s">
        <v>273</v>
      </c>
      <c r="C2526" s="37" t="n">
        <v>22</v>
      </c>
      <c r="D2526" s="37" t="n">
        <v>21</v>
      </c>
      <c r="E2526" s="37" t="n">
        <v>1</v>
      </c>
      <c r="F2526" s="37" t="n">
        <v>0</v>
      </c>
      <c r="G2526" s="37" t="n">
        <v>0</v>
      </c>
      <c r="H2526" s="37" t="n">
        <v>1</v>
      </c>
      <c r="I2526" s="37" t="n">
        <v>8</v>
      </c>
      <c r="J2526" s="40" t="n">
        <f aca="false">IF(C2526=0,"",D2526/C2526)</f>
        <v>0.954545454545455</v>
      </c>
    </row>
    <row r="2527" customFormat="false" ht="15" hidden="false" customHeight="false" outlineLevel="0" collapsed="false">
      <c r="A2527" s="37" t="s">
        <v>878</v>
      </c>
      <c r="B2527" s="37" t="s">
        <v>274</v>
      </c>
      <c r="C2527" s="37" t="n">
        <v>22</v>
      </c>
      <c r="D2527" s="37" t="n">
        <v>19</v>
      </c>
      <c r="E2527" s="37" t="n">
        <v>0</v>
      </c>
      <c r="F2527" s="37" t="n">
        <v>1</v>
      </c>
      <c r="G2527" s="37" t="n">
        <v>1</v>
      </c>
      <c r="H2527" s="37" t="n">
        <v>4</v>
      </c>
      <c r="I2527" s="37" t="n">
        <v>4</v>
      </c>
      <c r="J2527" s="40" t="n">
        <f aca="false">IF(C2527=0,"",D2527/C2527)</f>
        <v>0.863636363636364</v>
      </c>
    </row>
    <row r="2528" customFormat="false" ht="15" hidden="false" customHeight="false" outlineLevel="0" collapsed="false">
      <c r="A2528" s="37" t="s">
        <v>878</v>
      </c>
      <c r="B2528" s="37" t="s">
        <v>275</v>
      </c>
      <c r="C2528" s="37" t="n">
        <v>22</v>
      </c>
      <c r="D2528" s="37" t="n">
        <v>20</v>
      </c>
      <c r="E2528" s="37" t="n">
        <v>0</v>
      </c>
      <c r="F2528" s="37" t="n">
        <v>0</v>
      </c>
      <c r="G2528" s="37" t="n">
        <v>0</v>
      </c>
      <c r="H2528" s="37" t="n">
        <v>1</v>
      </c>
      <c r="I2528" s="37" t="n">
        <v>2</v>
      </c>
      <c r="J2528" s="40" t="n">
        <f aca="false">IF(C2528=0,"",D2528/C2528)</f>
        <v>0.909090909090909</v>
      </c>
    </row>
    <row r="2529" customFormat="false" ht="15" hidden="false" customHeight="false" outlineLevel="0" collapsed="false">
      <c r="A2529" s="37" t="s">
        <v>878</v>
      </c>
      <c r="B2529" s="37" t="s">
        <v>276</v>
      </c>
      <c r="C2529" s="37" t="n">
        <v>22</v>
      </c>
      <c r="D2529" s="37" t="n">
        <v>21</v>
      </c>
      <c r="E2529" s="37" t="n">
        <v>0</v>
      </c>
      <c r="F2529" s="37" t="n">
        <v>0</v>
      </c>
      <c r="G2529" s="37" t="n">
        <v>0</v>
      </c>
      <c r="H2529" s="37" t="n">
        <v>1</v>
      </c>
      <c r="I2529" s="37" t="n">
        <v>5</v>
      </c>
      <c r="J2529" s="40" t="n">
        <f aca="false">IF(C2529=0,"",D2529/C2529)</f>
        <v>0.954545454545455</v>
      </c>
    </row>
    <row r="2530" customFormat="false" ht="15" hidden="false" customHeight="false" outlineLevel="0" collapsed="false">
      <c r="A2530" s="37" t="s">
        <v>878</v>
      </c>
      <c r="B2530" s="37" t="s">
        <v>277</v>
      </c>
      <c r="C2530" s="37" t="n">
        <v>22</v>
      </c>
      <c r="D2530" s="37" t="n">
        <v>22</v>
      </c>
      <c r="E2530" s="37" t="n">
        <v>0</v>
      </c>
      <c r="F2530" s="37" t="n">
        <v>2</v>
      </c>
      <c r="G2530" s="37" t="n">
        <v>0</v>
      </c>
      <c r="H2530" s="37" t="n">
        <v>1</v>
      </c>
      <c r="I2530" s="37" t="n">
        <v>21</v>
      </c>
      <c r="J2530" s="40" t="n">
        <f aca="false">IF(C2530=0,"",D2530/C2530)</f>
        <v>1</v>
      </c>
    </row>
    <row r="2531" customFormat="false" ht="15" hidden="false" customHeight="false" outlineLevel="0" collapsed="false">
      <c r="A2531" s="37" t="s">
        <v>878</v>
      </c>
      <c r="B2531" s="37" t="s">
        <v>278</v>
      </c>
      <c r="C2531" s="37" t="n">
        <v>22</v>
      </c>
      <c r="D2531" s="37" t="n">
        <v>21</v>
      </c>
      <c r="E2531" s="37" t="n">
        <v>0</v>
      </c>
      <c r="F2531" s="37" t="n">
        <v>1</v>
      </c>
      <c r="G2531" s="37" t="n">
        <v>1</v>
      </c>
      <c r="H2531" s="37" t="n">
        <v>2</v>
      </c>
      <c r="I2531" s="37" t="n">
        <v>12</v>
      </c>
      <c r="J2531" s="40" t="n">
        <f aca="false">IF(C2531=0,"",D2531/C2531)</f>
        <v>0.954545454545455</v>
      </c>
    </row>
    <row r="2532" customFormat="false" ht="15" hidden="false" customHeight="false" outlineLevel="0" collapsed="false">
      <c r="A2532" s="37" t="s">
        <v>878</v>
      </c>
      <c r="B2532" s="37" t="s">
        <v>279</v>
      </c>
      <c r="C2532" s="37" t="n">
        <v>22</v>
      </c>
      <c r="D2532" s="37" t="n">
        <v>21</v>
      </c>
      <c r="E2532" s="37" t="n">
        <v>0</v>
      </c>
      <c r="F2532" s="37" t="n">
        <v>0</v>
      </c>
      <c r="G2532" s="37" t="n">
        <v>0</v>
      </c>
      <c r="H2532" s="37" t="n">
        <v>1</v>
      </c>
      <c r="I2532" s="37" t="n">
        <v>1</v>
      </c>
      <c r="J2532" s="40" t="n">
        <f aca="false">IF(C2532=0,"",D2532/C2532)</f>
        <v>0.954545454545455</v>
      </c>
    </row>
    <row r="2533" customFormat="false" ht="15" hidden="false" customHeight="false" outlineLevel="0" collapsed="false">
      <c r="A2533" s="37" t="s">
        <v>878</v>
      </c>
      <c r="B2533" s="37" t="s">
        <v>280</v>
      </c>
      <c r="C2533" s="37" t="n">
        <v>22</v>
      </c>
      <c r="D2533" s="37" t="n">
        <v>21</v>
      </c>
      <c r="E2533" s="37" t="n">
        <v>0</v>
      </c>
      <c r="F2533" s="37" t="n">
        <v>2</v>
      </c>
      <c r="G2533" s="37" t="n">
        <v>0</v>
      </c>
      <c r="H2533" s="37" t="n">
        <v>0</v>
      </c>
      <c r="I2533" s="37" t="n">
        <v>12</v>
      </c>
      <c r="J2533" s="40" t="n">
        <f aca="false">IF(C2533=0,"",D2533/C2533)</f>
        <v>0.954545454545455</v>
      </c>
    </row>
    <row r="2534" customFormat="false" ht="15" hidden="false" customHeight="false" outlineLevel="0" collapsed="false">
      <c r="A2534" s="37" t="s">
        <v>878</v>
      </c>
      <c r="B2534" s="37" t="s">
        <v>281</v>
      </c>
      <c r="C2534" s="37" t="n">
        <v>22</v>
      </c>
      <c r="D2534" s="37" t="n">
        <v>21</v>
      </c>
      <c r="E2534" s="37" t="n">
        <v>2</v>
      </c>
      <c r="F2534" s="37" t="n">
        <v>0</v>
      </c>
      <c r="G2534" s="37" t="n">
        <v>0</v>
      </c>
      <c r="H2534" s="37" t="n">
        <v>5</v>
      </c>
      <c r="I2534" s="37" t="n">
        <v>21</v>
      </c>
      <c r="J2534" s="40" t="n">
        <f aca="false">IF(C2534=0,"",D2534/C2534)</f>
        <v>0.954545454545455</v>
      </c>
    </row>
    <row r="2535" customFormat="false" ht="15" hidden="false" customHeight="false" outlineLevel="0" collapsed="false">
      <c r="A2535" s="37" t="s">
        <v>879</v>
      </c>
      <c r="B2535" s="37" t="s">
        <v>270</v>
      </c>
      <c r="C2535" s="37" t="n">
        <v>22</v>
      </c>
      <c r="D2535" s="37" t="n">
        <v>21</v>
      </c>
      <c r="E2535" s="37" t="n">
        <v>0</v>
      </c>
      <c r="F2535" s="37" t="n">
        <v>0</v>
      </c>
      <c r="G2535" s="37" t="n">
        <v>0</v>
      </c>
      <c r="H2535" s="37" t="n">
        <v>1</v>
      </c>
      <c r="I2535" s="37" t="n">
        <v>0</v>
      </c>
      <c r="J2535" s="40" t="n">
        <f aca="false">IF(C2535=0,"",D2535/C2535)</f>
        <v>0.954545454545455</v>
      </c>
    </row>
    <row r="2536" customFormat="false" ht="15" hidden="false" customHeight="false" outlineLevel="0" collapsed="false">
      <c r="A2536" s="37" t="s">
        <v>879</v>
      </c>
      <c r="B2536" s="37" t="s">
        <v>271</v>
      </c>
      <c r="C2536" s="37" t="n">
        <v>22</v>
      </c>
      <c r="D2536" s="37" t="n">
        <v>21</v>
      </c>
      <c r="E2536" s="37" t="n">
        <v>0</v>
      </c>
      <c r="F2536" s="37" t="n">
        <v>1</v>
      </c>
      <c r="G2536" s="37" t="n">
        <v>0</v>
      </c>
      <c r="H2536" s="37" t="n">
        <v>2</v>
      </c>
      <c r="I2536" s="37" t="n">
        <v>1</v>
      </c>
      <c r="J2536" s="40" t="n">
        <f aca="false">IF(C2536=0,"",D2536/C2536)</f>
        <v>0.954545454545455</v>
      </c>
    </row>
    <row r="2537" customFormat="false" ht="15" hidden="false" customHeight="false" outlineLevel="0" collapsed="false">
      <c r="A2537" s="37" t="s">
        <v>879</v>
      </c>
      <c r="B2537" s="37" t="s">
        <v>272</v>
      </c>
      <c r="C2537" s="37" t="n">
        <v>22</v>
      </c>
      <c r="D2537" s="37" t="n">
        <v>22</v>
      </c>
      <c r="E2537" s="37" t="n">
        <v>2</v>
      </c>
      <c r="F2537" s="37" t="n">
        <v>1</v>
      </c>
      <c r="G2537" s="37" t="n">
        <v>2</v>
      </c>
      <c r="H2537" s="37" t="n">
        <v>2</v>
      </c>
      <c r="I2537" s="37" t="n">
        <v>0</v>
      </c>
      <c r="J2537" s="40" t="n">
        <f aca="false">IF(C2537=0,"",D2537/C2537)</f>
        <v>1</v>
      </c>
    </row>
    <row r="2538" customFormat="false" ht="15" hidden="false" customHeight="false" outlineLevel="0" collapsed="false">
      <c r="A2538" s="37" t="s">
        <v>879</v>
      </c>
      <c r="B2538" s="37" t="s">
        <v>273</v>
      </c>
      <c r="C2538" s="37" t="n">
        <v>22</v>
      </c>
      <c r="D2538" s="37" t="n">
        <v>21</v>
      </c>
      <c r="E2538" s="37" t="n">
        <v>0</v>
      </c>
      <c r="F2538" s="37" t="n">
        <v>1</v>
      </c>
      <c r="G2538" s="37" t="n">
        <v>0</v>
      </c>
      <c r="H2538" s="37" t="n">
        <v>1</v>
      </c>
      <c r="I2538" s="37" t="n">
        <v>1</v>
      </c>
      <c r="J2538" s="40" t="n">
        <f aca="false">IF(C2538=0,"",D2538/C2538)</f>
        <v>0.954545454545455</v>
      </c>
    </row>
    <row r="2539" customFormat="false" ht="15" hidden="false" customHeight="false" outlineLevel="0" collapsed="false">
      <c r="A2539" s="37" t="s">
        <v>879</v>
      </c>
      <c r="B2539" s="37" t="s">
        <v>274</v>
      </c>
      <c r="C2539" s="37" t="n">
        <v>22</v>
      </c>
      <c r="D2539" s="37" t="n">
        <v>21</v>
      </c>
      <c r="E2539" s="37" t="n">
        <v>1</v>
      </c>
      <c r="F2539" s="37" t="n">
        <v>0</v>
      </c>
      <c r="G2539" s="37" t="n">
        <v>2</v>
      </c>
      <c r="H2539" s="37" t="n">
        <v>2</v>
      </c>
      <c r="I2539" s="37" t="n">
        <v>0</v>
      </c>
      <c r="J2539" s="40" t="n">
        <f aca="false">IF(C2539=0,"",D2539/C2539)</f>
        <v>0.954545454545455</v>
      </c>
    </row>
    <row r="2540" customFormat="false" ht="15" hidden="false" customHeight="false" outlineLevel="0" collapsed="false">
      <c r="A2540" s="37" t="s">
        <v>879</v>
      </c>
      <c r="B2540" s="37" t="s">
        <v>275</v>
      </c>
      <c r="C2540" s="37" t="n">
        <v>22</v>
      </c>
      <c r="D2540" s="37" t="n">
        <v>21</v>
      </c>
      <c r="E2540" s="37" t="n">
        <v>1</v>
      </c>
      <c r="F2540" s="37" t="n">
        <v>1</v>
      </c>
      <c r="G2540" s="37" t="n">
        <v>0</v>
      </c>
      <c r="H2540" s="37" t="n">
        <v>1</v>
      </c>
      <c r="I2540" s="37" t="n">
        <v>2</v>
      </c>
      <c r="J2540" s="40" t="n">
        <f aca="false">IF(C2540=0,"",D2540/C2540)</f>
        <v>0.954545454545455</v>
      </c>
    </row>
    <row r="2541" customFormat="false" ht="15" hidden="false" customHeight="false" outlineLevel="0" collapsed="false">
      <c r="A2541" s="37" t="s">
        <v>879</v>
      </c>
      <c r="B2541" s="37" t="s">
        <v>276</v>
      </c>
      <c r="C2541" s="37" t="n">
        <v>22</v>
      </c>
      <c r="D2541" s="37" t="n">
        <v>19</v>
      </c>
      <c r="E2541" s="37" t="n">
        <v>1</v>
      </c>
      <c r="F2541" s="37" t="n">
        <v>0</v>
      </c>
      <c r="G2541" s="37" t="n">
        <v>2</v>
      </c>
      <c r="H2541" s="37" t="n">
        <v>0</v>
      </c>
      <c r="I2541" s="37" t="n">
        <v>0</v>
      </c>
      <c r="J2541" s="40" t="n">
        <f aca="false">IF(C2541=0,"",D2541/C2541)</f>
        <v>0.863636363636364</v>
      </c>
    </row>
    <row r="2542" customFormat="false" ht="15" hidden="false" customHeight="false" outlineLevel="0" collapsed="false">
      <c r="A2542" s="37" t="s">
        <v>879</v>
      </c>
      <c r="B2542" s="37" t="s">
        <v>277</v>
      </c>
      <c r="C2542" s="37" t="n">
        <v>22</v>
      </c>
      <c r="D2542" s="37" t="n">
        <v>21</v>
      </c>
      <c r="E2542" s="37" t="n">
        <v>0</v>
      </c>
      <c r="F2542" s="37" t="n">
        <v>0</v>
      </c>
      <c r="G2542" s="37" t="n">
        <v>0</v>
      </c>
      <c r="H2542" s="37" t="n">
        <v>2</v>
      </c>
      <c r="I2542" s="37" t="n">
        <v>0</v>
      </c>
      <c r="J2542" s="40" t="n">
        <f aca="false">IF(C2542=0,"",D2542/C2542)</f>
        <v>0.954545454545455</v>
      </c>
    </row>
    <row r="2543" customFormat="false" ht="15" hidden="false" customHeight="false" outlineLevel="0" collapsed="false">
      <c r="A2543" s="37" t="s">
        <v>879</v>
      </c>
      <c r="B2543" s="37" t="s">
        <v>278</v>
      </c>
      <c r="C2543" s="37" t="n">
        <v>22</v>
      </c>
      <c r="D2543" s="37" t="n">
        <v>21</v>
      </c>
      <c r="E2543" s="37" t="n">
        <v>0</v>
      </c>
      <c r="F2543" s="37" t="n">
        <v>0</v>
      </c>
      <c r="G2543" s="37" t="n">
        <v>0</v>
      </c>
      <c r="H2543" s="37" t="n">
        <v>2</v>
      </c>
      <c r="I2543" s="37" t="n">
        <v>1</v>
      </c>
      <c r="J2543" s="40" t="n">
        <f aca="false">IF(C2543=0,"",D2543/C2543)</f>
        <v>0.954545454545455</v>
      </c>
    </row>
    <row r="2544" customFormat="false" ht="15" hidden="false" customHeight="false" outlineLevel="0" collapsed="false">
      <c r="A2544" s="37" t="s">
        <v>879</v>
      </c>
      <c r="B2544" s="37" t="s">
        <v>279</v>
      </c>
      <c r="C2544" s="37" t="n">
        <v>22</v>
      </c>
      <c r="D2544" s="37" t="n">
        <v>21</v>
      </c>
      <c r="E2544" s="37" t="n">
        <v>0</v>
      </c>
      <c r="F2544" s="37" t="n">
        <v>1</v>
      </c>
      <c r="G2544" s="37" t="n">
        <v>1</v>
      </c>
      <c r="H2544" s="37" t="n">
        <v>1</v>
      </c>
      <c r="I2544" s="37" t="n">
        <v>1</v>
      </c>
      <c r="J2544" s="40" t="n">
        <f aca="false">IF(C2544=0,"",D2544/C2544)</f>
        <v>0.954545454545455</v>
      </c>
    </row>
    <row r="2545" customFormat="false" ht="15" hidden="false" customHeight="false" outlineLevel="0" collapsed="false">
      <c r="A2545" s="37" t="s">
        <v>879</v>
      </c>
      <c r="B2545" s="37" t="s">
        <v>280</v>
      </c>
      <c r="C2545" s="37" t="n">
        <v>22</v>
      </c>
      <c r="D2545" s="37" t="n">
        <v>22</v>
      </c>
      <c r="E2545" s="37" t="n">
        <v>0</v>
      </c>
      <c r="F2545" s="37" t="n">
        <v>0</v>
      </c>
      <c r="G2545" s="37" t="n">
        <v>0</v>
      </c>
      <c r="H2545" s="37" t="n">
        <v>0</v>
      </c>
      <c r="I2545" s="37" t="n">
        <v>1</v>
      </c>
      <c r="J2545" s="40" t="n">
        <f aca="false">IF(C2545=0,"",D2545/C2545)</f>
        <v>1</v>
      </c>
    </row>
    <row r="2546" customFormat="false" ht="15" hidden="false" customHeight="false" outlineLevel="0" collapsed="false">
      <c r="A2546" s="37" t="s">
        <v>879</v>
      </c>
      <c r="B2546" s="37" t="s">
        <v>281</v>
      </c>
      <c r="C2546" s="37" t="n">
        <v>22</v>
      </c>
      <c r="D2546" s="37" t="n">
        <v>20</v>
      </c>
      <c r="E2546" s="37" t="n">
        <v>3</v>
      </c>
      <c r="F2546" s="37" t="n">
        <v>0</v>
      </c>
      <c r="G2546" s="37" t="n">
        <v>0</v>
      </c>
      <c r="H2546" s="37" t="n">
        <v>2</v>
      </c>
      <c r="I2546" s="37" t="n">
        <v>1</v>
      </c>
      <c r="J2546" s="40" t="n">
        <f aca="false">IF(C2546=0,"",D2546/C2546)</f>
        <v>0.909090909090909</v>
      </c>
    </row>
    <row r="2547" customFormat="false" ht="15" hidden="false" customHeight="false" outlineLevel="0" collapsed="false">
      <c r="A2547" s="37" t="s">
        <v>538</v>
      </c>
      <c r="B2547" s="37" t="s">
        <v>270</v>
      </c>
      <c r="C2547" s="37" t="n">
        <v>22</v>
      </c>
      <c r="D2547" s="37" t="n">
        <v>21</v>
      </c>
      <c r="E2547" s="37" t="n">
        <v>0</v>
      </c>
      <c r="F2547" s="37" t="n">
        <v>4</v>
      </c>
      <c r="G2547" s="37" t="n">
        <v>1</v>
      </c>
      <c r="H2547" s="37" t="n">
        <v>0</v>
      </c>
      <c r="I2547" s="37" t="n">
        <v>3</v>
      </c>
      <c r="J2547" s="40" t="n">
        <f aca="false">IF(C2547=0,"",D2547/C2547)</f>
        <v>0.954545454545455</v>
      </c>
    </row>
    <row r="2548" customFormat="false" ht="15" hidden="false" customHeight="false" outlineLevel="0" collapsed="false">
      <c r="A2548" s="37" t="s">
        <v>538</v>
      </c>
      <c r="B2548" s="37" t="s">
        <v>271</v>
      </c>
      <c r="C2548" s="37" t="n">
        <v>22</v>
      </c>
      <c r="D2548" s="37" t="n">
        <v>21</v>
      </c>
      <c r="E2548" s="37" t="n">
        <v>0</v>
      </c>
      <c r="F2548" s="37" t="n">
        <v>0</v>
      </c>
      <c r="G2548" s="37" t="n">
        <v>1</v>
      </c>
      <c r="H2548" s="37" t="n">
        <v>2</v>
      </c>
      <c r="I2548" s="37" t="n">
        <v>0</v>
      </c>
      <c r="J2548" s="40" t="n">
        <f aca="false">IF(C2548=0,"",D2548/C2548)</f>
        <v>0.954545454545455</v>
      </c>
    </row>
    <row r="2549" customFormat="false" ht="15" hidden="false" customHeight="false" outlineLevel="0" collapsed="false">
      <c r="A2549" s="37" t="s">
        <v>538</v>
      </c>
      <c r="B2549" s="37" t="s">
        <v>272</v>
      </c>
      <c r="C2549" s="37" t="n">
        <v>22</v>
      </c>
      <c r="D2549" s="37" t="n">
        <v>18</v>
      </c>
      <c r="E2549" s="37" t="n">
        <v>0</v>
      </c>
      <c r="F2549" s="37" t="n">
        <v>1</v>
      </c>
      <c r="G2549" s="37" t="n">
        <v>0</v>
      </c>
      <c r="H2549" s="37" t="n">
        <v>0</v>
      </c>
      <c r="I2549" s="37" t="n">
        <v>6</v>
      </c>
      <c r="J2549" s="40" t="n">
        <f aca="false">IF(C2549=0,"",D2549/C2549)</f>
        <v>0.818181818181818</v>
      </c>
    </row>
    <row r="2550" customFormat="false" ht="15" hidden="false" customHeight="false" outlineLevel="0" collapsed="false">
      <c r="A2550" s="37" t="s">
        <v>538</v>
      </c>
      <c r="B2550" s="37" t="s">
        <v>273</v>
      </c>
      <c r="C2550" s="37" t="n">
        <v>22</v>
      </c>
      <c r="D2550" s="37" t="n">
        <v>21</v>
      </c>
      <c r="E2550" s="37" t="n">
        <v>1</v>
      </c>
      <c r="F2550" s="37" t="n">
        <v>1</v>
      </c>
      <c r="G2550" s="37" t="n">
        <v>0</v>
      </c>
      <c r="H2550" s="37" t="n">
        <v>1</v>
      </c>
      <c r="I2550" s="37" t="n">
        <v>2</v>
      </c>
      <c r="J2550" s="40" t="n">
        <f aca="false">IF(C2550=0,"",D2550/C2550)</f>
        <v>0.954545454545455</v>
      </c>
    </row>
    <row r="2551" customFormat="false" ht="15" hidden="false" customHeight="false" outlineLevel="0" collapsed="false">
      <c r="A2551" s="37" t="s">
        <v>538</v>
      </c>
      <c r="B2551" s="37" t="s">
        <v>274</v>
      </c>
      <c r="C2551" s="37" t="n">
        <v>22</v>
      </c>
      <c r="D2551" s="37" t="n">
        <v>22</v>
      </c>
      <c r="E2551" s="37" t="n">
        <v>2</v>
      </c>
      <c r="F2551" s="37" t="n">
        <v>2</v>
      </c>
      <c r="G2551" s="37" t="n">
        <v>0</v>
      </c>
      <c r="H2551" s="37" t="n">
        <v>2</v>
      </c>
      <c r="I2551" s="37" t="n">
        <v>2</v>
      </c>
      <c r="J2551" s="40" t="n">
        <f aca="false">IF(C2551=0,"",D2551/C2551)</f>
        <v>1</v>
      </c>
    </row>
    <row r="2552" customFormat="false" ht="15" hidden="false" customHeight="false" outlineLevel="0" collapsed="false">
      <c r="A2552" s="37" t="s">
        <v>538</v>
      </c>
      <c r="B2552" s="37" t="s">
        <v>275</v>
      </c>
      <c r="C2552" s="37" t="n">
        <v>22</v>
      </c>
      <c r="D2552" s="37" t="n">
        <v>19</v>
      </c>
      <c r="E2552" s="37" t="n">
        <v>0</v>
      </c>
      <c r="F2552" s="37" t="n">
        <v>1</v>
      </c>
      <c r="G2552" s="37" t="n">
        <v>0</v>
      </c>
      <c r="H2552" s="37" t="n">
        <v>1</v>
      </c>
      <c r="I2552" s="37" t="n">
        <v>0</v>
      </c>
      <c r="J2552" s="40" t="n">
        <f aca="false">IF(C2552=0,"",D2552/C2552)</f>
        <v>0.863636363636364</v>
      </c>
    </row>
    <row r="2553" customFormat="false" ht="15" hidden="false" customHeight="false" outlineLevel="0" collapsed="false">
      <c r="A2553" s="37" t="s">
        <v>538</v>
      </c>
      <c r="B2553" s="37" t="s">
        <v>276</v>
      </c>
      <c r="C2553" s="37" t="n">
        <v>22</v>
      </c>
      <c r="D2553" s="37" t="n">
        <v>22</v>
      </c>
      <c r="E2553" s="37" t="n">
        <v>0</v>
      </c>
      <c r="F2553" s="37" t="n">
        <v>1</v>
      </c>
      <c r="G2553" s="37" t="n">
        <v>1</v>
      </c>
      <c r="H2553" s="37" t="n">
        <v>2</v>
      </c>
      <c r="I2553" s="37" t="n">
        <v>1</v>
      </c>
      <c r="J2553" s="40" t="n">
        <f aca="false">IF(C2553=0,"",D2553/C2553)</f>
        <v>1</v>
      </c>
    </row>
    <row r="2554" customFormat="false" ht="15" hidden="false" customHeight="false" outlineLevel="0" collapsed="false">
      <c r="A2554" s="37" t="s">
        <v>538</v>
      </c>
      <c r="B2554" s="37" t="s">
        <v>277</v>
      </c>
      <c r="C2554" s="37" t="n">
        <v>22</v>
      </c>
      <c r="D2554" s="37" t="n">
        <v>20</v>
      </c>
      <c r="E2554" s="37" t="n">
        <v>0</v>
      </c>
      <c r="F2554" s="37" t="n">
        <v>2</v>
      </c>
      <c r="G2554" s="37" t="n">
        <v>0</v>
      </c>
      <c r="H2554" s="37" t="n">
        <v>0</v>
      </c>
      <c r="I2554" s="37" t="n">
        <v>0</v>
      </c>
      <c r="J2554" s="40" t="n">
        <f aca="false">IF(C2554=0,"",D2554/C2554)</f>
        <v>0.909090909090909</v>
      </c>
    </row>
    <row r="2555" customFormat="false" ht="15" hidden="false" customHeight="false" outlineLevel="0" collapsed="false">
      <c r="A2555" s="37" t="s">
        <v>538</v>
      </c>
      <c r="B2555" s="37" t="s">
        <v>278</v>
      </c>
      <c r="C2555" s="37" t="n">
        <v>22</v>
      </c>
      <c r="D2555" s="37" t="n">
        <v>20</v>
      </c>
      <c r="E2555" s="37" t="n">
        <v>1</v>
      </c>
      <c r="F2555" s="37" t="n">
        <v>2</v>
      </c>
      <c r="G2555" s="37" t="n">
        <v>1</v>
      </c>
      <c r="H2555" s="37" t="n">
        <v>1</v>
      </c>
      <c r="I2555" s="37" t="n">
        <v>5</v>
      </c>
      <c r="J2555" s="40" t="n">
        <f aca="false">IF(C2555=0,"",D2555/C2555)</f>
        <v>0.909090909090909</v>
      </c>
    </row>
    <row r="2556" customFormat="false" ht="15" hidden="false" customHeight="false" outlineLevel="0" collapsed="false">
      <c r="A2556" s="37" t="s">
        <v>538</v>
      </c>
      <c r="B2556" s="37" t="s">
        <v>279</v>
      </c>
      <c r="C2556" s="37" t="n">
        <v>22</v>
      </c>
      <c r="D2556" s="37" t="n">
        <v>20</v>
      </c>
      <c r="E2556" s="37" t="n">
        <v>0</v>
      </c>
      <c r="F2556" s="37" t="n">
        <v>2</v>
      </c>
      <c r="G2556" s="37" t="n">
        <v>1</v>
      </c>
      <c r="H2556" s="37" t="n">
        <v>2</v>
      </c>
      <c r="I2556" s="37" t="n">
        <v>0</v>
      </c>
      <c r="J2556" s="40" t="n">
        <f aca="false">IF(C2556=0,"",D2556/C2556)</f>
        <v>0.909090909090909</v>
      </c>
    </row>
    <row r="2557" customFormat="false" ht="15" hidden="false" customHeight="false" outlineLevel="0" collapsed="false">
      <c r="A2557" s="37" t="s">
        <v>538</v>
      </c>
      <c r="B2557" s="37" t="s">
        <v>280</v>
      </c>
      <c r="C2557" s="37" t="n">
        <v>22</v>
      </c>
      <c r="D2557" s="37" t="n">
        <v>19</v>
      </c>
      <c r="E2557" s="37" t="n">
        <v>0</v>
      </c>
      <c r="F2557" s="37" t="n">
        <v>2</v>
      </c>
      <c r="G2557" s="37" t="n">
        <v>0</v>
      </c>
      <c r="H2557" s="37" t="n">
        <v>1</v>
      </c>
      <c r="I2557" s="37" t="n">
        <v>1</v>
      </c>
      <c r="J2557" s="40" t="n">
        <f aca="false">IF(C2557=0,"",D2557/C2557)</f>
        <v>0.863636363636364</v>
      </c>
    </row>
    <row r="2558" customFormat="false" ht="15" hidden="false" customHeight="false" outlineLevel="0" collapsed="false">
      <c r="A2558" s="37" t="s">
        <v>538</v>
      </c>
      <c r="B2558" s="37" t="s">
        <v>281</v>
      </c>
      <c r="C2558" s="37" t="n">
        <v>22</v>
      </c>
      <c r="D2558" s="37" t="n">
        <v>21</v>
      </c>
      <c r="E2558" s="37" t="n">
        <v>0</v>
      </c>
      <c r="F2558" s="37" t="n">
        <v>1</v>
      </c>
      <c r="G2558" s="37" t="n">
        <v>1</v>
      </c>
      <c r="H2558" s="37" t="n">
        <v>1</v>
      </c>
      <c r="I2558" s="37" t="n">
        <v>3</v>
      </c>
      <c r="J2558" s="40" t="n">
        <f aca="false">IF(C2558=0,"",D2558/C2558)</f>
        <v>0.954545454545455</v>
      </c>
    </row>
    <row r="2559" customFormat="false" ht="15" hidden="false" customHeight="false" outlineLevel="0" collapsed="false">
      <c r="A2559" s="37" t="s">
        <v>880</v>
      </c>
      <c r="B2559" s="37" t="s">
        <v>270</v>
      </c>
      <c r="C2559" s="37" t="n">
        <v>22</v>
      </c>
      <c r="D2559" s="37" t="n">
        <v>21</v>
      </c>
      <c r="E2559" s="37" t="n">
        <v>0</v>
      </c>
      <c r="F2559" s="37" t="n">
        <v>2</v>
      </c>
      <c r="G2559" s="37" t="n">
        <v>0</v>
      </c>
      <c r="H2559" s="37" t="n">
        <v>0</v>
      </c>
      <c r="I2559" s="37" t="n">
        <v>2</v>
      </c>
      <c r="J2559" s="40" t="n">
        <f aca="false">IF(C2559=0,"",D2559/C2559)</f>
        <v>0.954545454545455</v>
      </c>
    </row>
    <row r="2560" customFormat="false" ht="15" hidden="false" customHeight="false" outlineLevel="0" collapsed="false">
      <c r="A2560" s="37" t="s">
        <v>880</v>
      </c>
      <c r="B2560" s="37" t="s">
        <v>271</v>
      </c>
      <c r="C2560" s="37" t="n">
        <v>22</v>
      </c>
      <c r="D2560" s="37" t="n">
        <v>21</v>
      </c>
      <c r="E2560" s="37" t="n">
        <v>0</v>
      </c>
      <c r="F2560" s="37" t="n">
        <v>0</v>
      </c>
      <c r="G2560" s="37" t="n">
        <v>1</v>
      </c>
      <c r="H2560" s="37" t="n">
        <v>1</v>
      </c>
      <c r="I2560" s="37" t="n">
        <v>0</v>
      </c>
      <c r="J2560" s="40" t="n">
        <f aca="false">IF(C2560=0,"",D2560/C2560)</f>
        <v>0.954545454545455</v>
      </c>
    </row>
    <row r="2561" customFormat="false" ht="15" hidden="false" customHeight="false" outlineLevel="0" collapsed="false">
      <c r="A2561" s="37" t="s">
        <v>880</v>
      </c>
      <c r="B2561" s="37" t="s">
        <v>272</v>
      </c>
      <c r="C2561" s="37" t="n">
        <v>22</v>
      </c>
      <c r="D2561" s="37" t="n">
        <v>19</v>
      </c>
      <c r="E2561" s="37" t="n">
        <v>1</v>
      </c>
      <c r="F2561" s="37" t="n">
        <v>0</v>
      </c>
      <c r="G2561" s="37" t="n">
        <v>0</v>
      </c>
      <c r="H2561" s="37" t="n">
        <v>3</v>
      </c>
      <c r="I2561" s="37" t="n">
        <v>7</v>
      </c>
      <c r="J2561" s="40" t="n">
        <f aca="false">IF(C2561=0,"",D2561/C2561)</f>
        <v>0.863636363636364</v>
      </c>
    </row>
    <row r="2562" customFormat="false" ht="15" hidden="false" customHeight="false" outlineLevel="0" collapsed="false">
      <c r="A2562" s="37" t="s">
        <v>880</v>
      </c>
      <c r="B2562" s="37" t="s">
        <v>273</v>
      </c>
      <c r="C2562" s="37" t="n">
        <v>22</v>
      </c>
      <c r="D2562" s="37" t="n">
        <v>22</v>
      </c>
      <c r="E2562" s="37" t="n">
        <v>2</v>
      </c>
      <c r="F2562" s="37" t="n">
        <v>1</v>
      </c>
      <c r="G2562" s="37" t="n">
        <v>0</v>
      </c>
      <c r="H2562" s="37" t="n">
        <v>2</v>
      </c>
      <c r="I2562" s="37" t="n">
        <v>0</v>
      </c>
      <c r="J2562" s="40" t="n">
        <f aca="false">IF(C2562=0,"",D2562/C2562)</f>
        <v>1</v>
      </c>
    </row>
    <row r="2563" customFormat="false" ht="15" hidden="false" customHeight="false" outlineLevel="0" collapsed="false">
      <c r="A2563" s="37" t="s">
        <v>880</v>
      </c>
      <c r="B2563" s="37" t="s">
        <v>274</v>
      </c>
      <c r="C2563" s="37" t="n">
        <v>22</v>
      </c>
      <c r="D2563" s="37" t="n">
        <v>20</v>
      </c>
      <c r="E2563" s="37" t="n">
        <v>0</v>
      </c>
      <c r="F2563" s="37" t="n">
        <v>1</v>
      </c>
      <c r="G2563" s="37" t="n">
        <v>0</v>
      </c>
      <c r="H2563" s="37" t="n">
        <v>0</v>
      </c>
      <c r="I2563" s="37" t="n">
        <v>1</v>
      </c>
      <c r="J2563" s="40" t="n">
        <f aca="false">IF(C2563=0,"",D2563/C2563)</f>
        <v>0.909090909090909</v>
      </c>
    </row>
    <row r="2564" customFormat="false" ht="15" hidden="false" customHeight="false" outlineLevel="0" collapsed="false">
      <c r="A2564" s="37" t="s">
        <v>880</v>
      </c>
      <c r="B2564" s="37" t="s">
        <v>275</v>
      </c>
      <c r="C2564" s="37" t="n">
        <v>22</v>
      </c>
      <c r="D2564" s="37" t="n">
        <v>22</v>
      </c>
      <c r="E2564" s="37" t="n">
        <v>1</v>
      </c>
      <c r="F2564" s="37" t="n">
        <v>2</v>
      </c>
      <c r="G2564" s="37" t="n">
        <v>2</v>
      </c>
      <c r="H2564" s="37" t="n">
        <v>2</v>
      </c>
      <c r="I2564" s="37" t="n">
        <v>3</v>
      </c>
      <c r="J2564" s="40" t="n">
        <f aca="false">IF(C2564=0,"",D2564/C2564)</f>
        <v>1</v>
      </c>
    </row>
    <row r="2565" customFormat="false" ht="15" hidden="false" customHeight="false" outlineLevel="0" collapsed="false">
      <c r="A2565" s="37" t="s">
        <v>880</v>
      </c>
      <c r="B2565" s="37" t="s">
        <v>276</v>
      </c>
      <c r="C2565" s="37" t="n">
        <v>22</v>
      </c>
      <c r="D2565" s="37" t="n">
        <v>21</v>
      </c>
      <c r="E2565" s="37" t="n">
        <v>0</v>
      </c>
      <c r="F2565" s="37" t="n">
        <v>0</v>
      </c>
      <c r="G2565" s="37" t="n">
        <v>0</v>
      </c>
      <c r="H2565" s="37" t="n">
        <v>2</v>
      </c>
      <c r="I2565" s="37" t="n">
        <v>2</v>
      </c>
      <c r="J2565" s="40" t="n">
        <f aca="false">IF(C2565=0,"",D2565/C2565)</f>
        <v>0.954545454545455</v>
      </c>
    </row>
    <row r="2566" customFormat="false" ht="15" hidden="false" customHeight="false" outlineLevel="0" collapsed="false">
      <c r="A2566" s="37" t="s">
        <v>880</v>
      </c>
      <c r="B2566" s="37" t="s">
        <v>277</v>
      </c>
      <c r="C2566" s="37" t="n">
        <v>22</v>
      </c>
      <c r="D2566" s="37" t="n">
        <v>21</v>
      </c>
      <c r="E2566" s="37" t="n">
        <v>2</v>
      </c>
      <c r="F2566" s="37" t="n">
        <v>0</v>
      </c>
      <c r="G2566" s="37" t="n">
        <v>0</v>
      </c>
      <c r="H2566" s="37" t="n">
        <v>2</v>
      </c>
      <c r="I2566" s="37" t="n">
        <v>0</v>
      </c>
      <c r="J2566" s="40" t="n">
        <f aca="false">IF(C2566=0,"",D2566/C2566)</f>
        <v>0.954545454545455</v>
      </c>
    </row>
    <row r="2567" customFormat="false" ht="15" hidden="false" customHeight="false" outlineLevel="0" collapsed="false">
      <c r="A2567" s="37" t="s">
        <v>880</v>
      </c>
      <c r="B2567" s="37" t="s">
        <v>278</v>
      </c>
      <c r="C2567" s="37" t="n">
        <v>22</v>
      </c>
      <c r="D2567" s="37" t="n">
        <v>20</v>
      </c>
      <c r="E2567" s="37" t="n">
        <v>0</v>
      </c>
      <c r="F2567" s="37" t="n">
        <v>2</v>
      </c>
      <c r="G2567" s="37" t="n">
        <v>1</v>
      </c>
      <c r="H2567" s="37" t="n">
        <v>3</v>
      </c>
      <c r="I2567" s="37" t="n">
        <v>0</v>
      </c>
      <c r="J2567" s="40" t="n">
        <f aca="false">IF(C2567=0,"",D2567/C2567)</f>
        <v>0.909090909090909</v>
      </c>
    </row>
    <row r="2568" customFormat="false" ht="15" hidden="false" customHeight="false" outlineLevel="0" collapsed="false">
      <c r="A2568" s="37" t="s">
        <v>880</v>
      </c>
      <c r="B2568" s="37" t="s">
        <v>279</v>
      </c>
      <c r="C2568" s="37" t="n">
        <v>22</v>
      </c>
      <c r="D2568" s="37" t="n">
        <v>21</v>
      </c>
      <c r="E2568" s="37" t="n">
        <v>1</v>
      </c>
      <c r="F2568" s="37" t="n">
        <v>0</v>
      </c>
      <c r="G2568" s="37" t="n">
        <v>0</v>
      </c>
      <c r="H2568" s="37" t="n">
        <v>3</v>
      </c>
      <c r="I2568" s="37" t="n">
        <v>2</v>
      </c>
      <c r="J2568" s="40" t="n">
        <f aca="false">IF(C2568=0,"",D2568/C2568)</f>
        <v>0.954545454545455</v>
      </c>
    </row>
    <row r="2569" customFormat="false" ht="15" hidden="false" customHeight="false" outlineLevel="0" collapsed="false">
      <c r="A2569" s="37" t="s">
        <v>880</v>
      </c>
      <c r="B2569" s="37" t="s">
        <v>280</v>
      </c>
      <c r="C2569" s="37" t="n">
        <v>22</v>
      </c>
      <c r="D2569" s="37" t="n">
        <v>20</v>
      </c>
      <c r="E2569" s="37" t="n">
        <v>0</v>
      </c>
      <c r="F2569" s="37" t="n">
        <v>0</v>
      </c>
      <c r="G2569" s="37" t="n">
        <v>0</v>
      </c>
      <c r="H2569" s="37" t="n">
        <v>2</v>
      </c>
      <c r="I2569" s="37" t="n">
        <v>0</v>
      </c>
      <c r="J2569" s="40" t="n">
        <f aca="false">IF(C2569=0,"",D2569/C2569)</f>
        <v>0.909090909090909</v>
      </c>
    </row>
    <row r="2570" customFormat="false" ht="15" hidden="false" customHeight="false" outlineLevel="0" collapsed="false">
      <c r="A2570" s="37" t="s">
        <v>880</v>
      </c>
      <c r="B2570" s="37" t="s">
        <v>281</v>
      </c>
      <c r="C2570" s="37" t="n">
        <v>22</v>
      </c>
      <c r="D2570" s="37" t="n">
        <v>20</v>
      </c>
      <c r="E2570" s="37" t="n">
        <v>0</v>
      </c>
      <c r="F2570" s="37" t="n">
        <v>0</v>
      </c>
      <c r="G2570" s="37" t="n">
        <v>0</v>
      </c>
      <c r="H2570" s="37" t="n">
        <v>4</v>
      </c>
      <c r="I2570" s="37" t="n">
        <v>2</v>
      </c>
      <c r="J2570" s="40" t="n">
        <f aca="false">IF(C2570=0,"",D2570/C2570)</f>
        <v>0.909090909090909</v>
      </c>
    </row>
    <row r="2571" customFormat="false" ht="15" hidden="false" customHeight="false" outlineLevel="0" collapsed="false">
      <c r="A2571" s="37" t="s">
        <v>882</v>
      </c>
      <c r="B2571" s="37" t="s">
        <v>270</v>
      </c>
      <c r="C2571" s="37" t="n">
        <v>22</v>
      </c>
      <c r="D2571" s="37" t="n">
        <v>17</v>
      </c>
      <c r="E2571" s="37" t="n">
        <v>0</v>
      </c>
      <c r="F2571" s="37" t="n">
        <v>0</v>
      </c>
      <c r="G2571" s="37" t="n">
        <v>0</v>
      </c>
      <c r="H2571" s="37" t="n">
        <v>2</v>
      </c>
      <c r="I2571" s="37" t="n">
        <v>29</v>
      </c>
      <c r="J2571" s="40" t="n">
        <f aca="false">IF(C2571=0,"",D2571/C2571)</f>
        <v>0.772727272727273</v>
      </c>
    </row>
    <row r="2572" customFormat="false" ht="15" hidden="false" customHeight="false" outlineLevel="0" collapsed="false">
      <c r="A2572" s="37" t="s">
        <v>882</v>
      </c>
      <c r="B2572" s="37" t="s">
        <v>271</v>
      </c>
      <c r="C2572" s="37" t="n">
        <v>22</v>
      </c>
      <c r="D2572" s="37" t="n">
        <v>19</v>
      </c>
      <c r="E2572" s="37" t="n">
        <v>2</v>
      </c>
      <c r="F2572" s="37" t="n">
        <v>0</v>
      </c>
      <c r="G2572" s="37" t="n">
        <v>0</v>
      </c>
      <c r="H2572" s="37" t="n">
        <v>3</v>
      </c>
      <c r="I2572" s="37" t="n">
        <v>7</v>
      </c>
      <c r="J2572" s="40" t="n">
        <f aca="false">IF(C2572=0,"",D2572/C2572)</f>
        <v>0.863636363636364</v>
      </c>
    </row>
    <row r="2573" customFormat="false" ht="15" hidden="false" customHeight="false" outlineLevel="0" collapsed="false">
      <c r="A2573" s="37" t="s">
        <v>882</v>
      </c>
      <c r="B2573" s="37" t="s">
        <v>272</v>
      </c>
      <c r="C2573" s="37" t="n">
        <v>22</v>
      </c>
      <c r="D2573" s="37" t="n">
        <v>21</v>
      </c>
      <c r="E2573" s="37" t="n">
        <v>0</v>
      </c>
      <c r="F2573" s="37" t="n">
        <v>1</v>
      </c>
      <c r="G2573" s="37" t="n">
        <v>0</v>
      </c>
      <c r="H2573" s="37" t="n">
        <v>0</v>
      </c>
      <c r="I2573" s="37" t="n">
        <v>14</v>
      </c>
      <c r="J2573" s="40" t="n">
        <f aca="false">IF(C2573=0,"",D2573/C2573)</f>
        <v>0.954545454545455</v>
      </c>
    </row>
    <row r="2574" customFormat="false" ht="15" hidden="false" customHeight="false" outlineLevel="0" collapsed="false">
      <c r="A2574" s="37" t="s">
        <v>882</v>
      </c>
      <c r="B2574" s="37" t="s">
        <v>273</v>
      </c>
      <c r="C2574" s="37" t="n">
        <v>22</v>
      </c>
      <c r="D2574" s="37" t="n">
        <v>19</v>
      </c>
      <c r="E2574" s="37" t="n">
        <v>0</v>
      </c>
      <c r="F2574" s="37" t="n">
        <v>0</v>
      </c>
      <c r="G2574" s="37" t="n">
        <v>0</v>
      </c>
      <c r="H2574" s="37" t="n">
        <v>1</v>
      </c>
      <c r="I2574" s="37" t="n">
        <v>13</v>
      </c>
      <c r="J2574" s="40" t="n">
        <f aca="false">IF(C2574=0,"",D2574/C2574)</f>
        <v>0.863636363636364</v>
      </c>
    </row>
    <row r="2575" customFormat="false" ht="15" hidden="false" customHeight="false" outlineLevel="0" collapsed="false">
      <c r="A2575" s="37" t="s">
        <v>882</v>
      </c>
      <c r="B2575" s="37" t="s">
        <v>274</v>
      </c>
      <c r="C2575" s="37" t="n">
        <v>22</v>
      </c>
      <c r="D2575" s="37" t="n">
        <v>19</v>
      </c>
      <c r="E2575" s="37" t="n">
        <v>0</v>
      </c>
      <c r="F2575" s="37" t="n">
        <v>1</v>
      </c>
      <c r="G2575" s="37" t="n">
        <v>0</v>
      </c>
      <c r="H2575" s="37" t="n">
        <v>2</v>
      </c>
      <c r="I2575" s="37" t="n">
        <v>14</v>
      </c>
      <c r="J2575" s="40" t="n">
        <f aca="false">IF(C2575=0,"",D2575/C2575)</f>
        <v>0.863636363636364</v>
      </c>
    </row>
    <row r="2576" customFormat="false" ht="15" hidden="false" customHeight="false" outlineLevel="0" collapsed="false">
      <c r="A2576" s="37" t="s">
        <v>882</v>
      </c>
      <c r="B2576" s="37" t="s">
        <v>275</v>
      </c>
      <c r="C2576" s="37" t="n">
        <v>22</v>
      </c>
      <c r="D2576" s="37" t="n">
        <v>21</v>
      </c>
      <c r="E2576" s="37" t="n">
        <v>0</v>
      </c>
      <c r="F2576" s="37" t="n">
        <v>1</v>
      </c>
      <c r="G2576" s="37" t="n">
        <v>0</v>
      </c>
      <c r="H2576" s="37" t="n">
        <v>1</v>
      </c>
      <c r="I2576" s="37" t="n">
        <v>3</v>
      </c>
      <c r="J2576" s="40" t="n">
        <f aca="false">IF(C2576=0,"",D2576/C2576)</f>
        <v>0.954545454545455</v>
      </c>
    </row>
    <row r="2577" customFormat="false" ht="15" hidden="false" customHeight="false" outlineLevel="0" collapsed="false">
      <c r="A2577" s="37" t="s">
        <v>882</v>
      </c>
      <c r="B2577" s="37" t="s">
        <v>276</v>
      </c>
      <c r="C2577" s="37" t="n">
        <v>22</v>
      </c>
      <c r="D2577" s="37" t="n">
        <v>21</v>
      </c>
      <c r="E2577" s="37" t="n">
        <v>1</v>
      </c>
      <c r="F2577" s="37" t="n">
        <v>0</v>
      </c>
      <c r="G2577" s="37" t="n">
        <v>0</v>
      </c>
      <c r="H2577" s="37" t="n">
        <v>2</v>
      </c>
      <c r="I2577" s="37" t="n">
        <v>25</v>
      </c>
      <c r="J2577" s="40" t="n">
        <f aca="false">IF(C2577=0,"",D2577/C2577)</f>
        <v>0.954545454545455</v>
      </c>
    </row>
    <row r="2578" customFormat="false" ht="15" hidden="false" customHeight="false" outlineLevel="0" collapsed="false">
      <c r="A2578" s="37" t="s">
        <v>882</v>
      </c>
      <c r="B2578" s="37" t="s">
        <v>277</v>
      </c>
      <c r="C2578" s="37" t="n">
        <v>22</v>
      </c>
      <c r="D2578" s="37" t="n">
        <v>22</v>
      </c>
      <c r="E2578" s="37" t="n">
        <v>0</v>
      </c>
      <c r="F2578" s="37" t="n">
        <v>1</v>
      </c>
      <c r="G2578" s="37" t="n">
        <v>0</v>
      </c>
      <c r="H2578" s="37" t="n">
        <v>2</v>
      </c>
      <c r="I2578" s="37" t="n">
        <v>1</v>
      </c>
      <c r="J2578" s="40" t="n">
        <f aca="false">IF(C2578=0,"",D2578/C2578)</f>
        <v>1</v>
      </c>
    </row>
    <row r="2579" customFormat="false" ht="15" hidden="false" customHeight="false" outlineLevel="0" collapsed="false">
      <c r="A2579" s="37" t="s">
        <v>882</v>
      </c>
      <c r="B2579" s="37" t="s">
        <v>278</v>
      </c>
      <c r="C2579" s="37" t="n">
        <v>22</v>
      </c>
      <c r="D2579" s="37" t="n">
        <v>20</v>
      </c>
      <c r="E2579" s="37" t="n">
        <v>1</v>
      </c>
      <c r="F2579" s="37" t="n">
        <v>1</v>
      </c>
      <c r="G2579" s="37" t="n">
        <v>0</v>
      </c>
      <c r="H2579" s="37" t="n">
        <v>2</v>
      </c>
      <c r="I2579" s="37" t="n">
        <v>2</v>
      </c>
      <c r="J2579" s="40" t="n">
        <f aca="false">IF(C2579=0,"",D2579/C2579)</f>
        <v>0.909090909090909</v>
      </c>
    </row>
    <row r="2580" customFormat="false" ht="15" hidden="false" customHeight="false" outlineLevel="0" collapsed="false">
      <c r="A2580" s="37" t="s">
        <v>882</v>
      </c>
      <c r="B2580" s="37" t="s">
        <v>279</v>
      </c>
      <c r="C2580" s="37" t="n">
        <v>22</v>
      </c>
      <c r="D2580" s="37" t="n">
        <v>22</v>
      </c>
      <c r="E2580" s="37" t="n">
        <v>0</v>
      </c>
      <c r="F2580" s="37" t="n">
        <v>0</v>
      </c>
      <c r="G2580" s="37" t="n">
        <v>0</v>
      </c>
      <c r="H2580" s="37" t="n">
        <v>1</v>
      </c>
      <c r="I2580" s="37" t="n">
        <v>11</v>
      </c>
      <c r="J2580" s="40" t="n">
        <f aca="false">IF(C2580=0,"",D2580/C2580)</f>
        <v>1</v>
      </c>
    </row>
    <row r="2581" customFormat="false" ht="15" hidden="false" customHeight="false" outlineLevel="0" collapsed="false">
      <c r="A2581" s="37" t="s">
        <v>882</v>
      </c>
      <c r="B2581" s="37" t="s">
        <v>280</v>
      </c>
      <c r="C2581" s="37" t="n">
        <v>22</v>
      </c>
      <c r="D2581" s="37" t="n">
        <v>22</v>
      </c>
      <c r="E2581" s="37" t="n">
        <v>0</v>
      </c>
      <c r="F2581" s="37" t="n">
        <v>2</v>
      </c>
      <c r="G2581" s="37" t="n">
        <v>0</v>
      </c>
      <c r="H2581" s="37" t="n">
        <v>2</v>
      </c>
      <c r="I2581" s="37" t="n">
        <v>10</v>
      </c>
      <c r="J2581" s="40" t="n">
        <f aca="false">IF(C2581=0,"",D2581/C2581)</f>
        <v>1</v>
      </c>
    </row>
    <row r="2582" customFormat="false" ht="15" hidden="false" customHeight="false" outlineLevel="0" collapsed="false">
      <c r="A2582" s="37" t="s">
        <v>882</v>
      </c>
      <c r="B2582" s="37" t="s">
        <v>281</v>
      </c>
      <c r="C2582" s="37" t="n">
        <v>22</v>
      </c>
      <c r="D2582" s="37" t="n">
        <v>21</v>
      </c>
      <c r="E2582" s="37" t="n">
        <v>0</v>
      </c>
      <c r="F2582" s="37" t="n">
        <v>2</v>
      </c>
      <c r="G2582" s="37" t="n">
        <v>1</v>
      </c>
      <c r="H2582" s="37" t="n">
        <v>2</v>
      </c>
      <c r="I2582" s="37" t="n">
        <v>0</v>
      </c>
      <c r="J2582" s="40" t="n">
        <f aca="false">IF(C2582=0,"",D2582/C2582)</f>
        <v>0.954545454545455</v>
      </c>
    </row>
    <row r="2583" customFormat="false" ht="15" hidden="false" customHeight="false" outlineLevel="0" collapsed="false">
      <c r="A2583" s="37" t="s">
        <v>883</v>
      </c>
      <c r="B2583" s="37" t="s">
        <v>270</v>
      </c>
      <c r="C2583" s="37" t="n">
        <v>22</v>
      </c>
      <c r="D2583" s="37" t="n">
        <v>22</v>
      </c>
      <c r="E2583" s="37" t="n">
        <v>0</v>
      </c>
      <c r="F2583" s="37" t="n">
        <v>0</v>
      </c>
      <c r="G2583" s="37" t="n">
        <v>1</v>
      </c>
      <c r="H2583" s="37" t="n">
        <v>2</v>
      </c>
      <c r="I2583" s="37" t="n">
        <v>2</v>
      </c>
      <c r="J2583" s="40" t="n">
        <f aca="false">IF(C2583=0,"",D2583/C2583)</f>
        <v>1</v>
      </c>
    </row>
    <row r="2584" customFormat="false" ht="15" hidden="false" customHeight="false" outlineLevel="0" collapsed="false">
      <c r="A2584" s="37" t="s">
        <v>883</v>
      </c>
      <c r="B2584" s="37" t="s">
        <v>271</v>
      </c>
      <c r="C2584" s="37" t="n">
        <v>22</v>
      </c>
      <c r="D2584" s="37" t="n">
        <v>21</v>
      </c>
      <c r="E2584" s="37" t="n">
        <v>2</v>
      </c>
      <c r="F2584" s="37" t="n">
        <v>0</v>
      </c>
      <c r="G2584" s="37" t="n">
        <v>1</v>
      </c>
      <c r="H2584" s="37" t="n">
        <v>2</v>
      </c>
      <c r="I2584" s="37" t="n">
        <v>0</v>
      </c>
      <c r="J2584" s="40" t="n">
        <f aca="false">IF(C2584=0,"",D2584/C2584)</f>
        <v>0.954545454545455</v>
      </c>
    </row>
    <row r="2585" customFormat="false" ht="15" hidden="false" customHeight="false" outlineLevel="0" collapsed="false">
      <c r="A2585" s="37" t="s">
        <v>883</v>
      </c>
      <c r="B2585" s="37" t="s">
        <v>272</v>
      </c>
      <c r="C2585" s="37" t="n">
        <v>22</v>
      </c>
      <c r="D2585" s="37" t="n">
        <v>18</v>
      </c>
      <c r="E2585" s="37" t="n">
        <v>0</v>
      </c>
      <c r="F2585" s="37" t="n">
        <v>0</v>
      </c>
      <c r="G2585" s="37" t="n">
        <v>1</v>
      </c>
      <c r="H2585" s="37" t="n">
        <v>1</v>
      </c>
      <c r="I2585" s="37" t="n">
        <v>5</v>
      </c>
      <c r="J2585" s="40" t="n">
        <f aca="false">IF(C2585=0,"",D2585/C2585)</f>
        <v>0.818181818181818</v>
      </c>
    </row>
    <row r="2586" customFormat="false" ht="15" hidden="false" customHeight="false" outlineLevel="0" collapsed="false">
      <c r="A2586" s="37" t="s">
        <v>883</v>
      </c>
      <c r="B2586" s="37" t="s">
        <v>273</v>
      </c>
      <c r="C2586" s="37" t="n">
        <v>22</v>
      </c>
      <c r="D2586" s="37" t="n">
        <v>22</v>
      </c>
      <c r="E2586" s="37" t="n">
        <v>0</v>
      </c>
      <c r="F2586" s="37" t="n">
        <v>1</v>
      </c>
      <c r="G2586" s="37" t="n">
        <v>0</v>
      </c>
      <c r="H2586" s="37" t="n">
        <v>3</v>
      </c>
      <c r="I2586" s="37" t="n">
        <v>1</v>
      </c>
      <c r="J2586" s="40" t="n">
        <f aca="false">IF(C2586=0,"",D2586/C2586)</f>
        <v>1</v>
      </c>
    </row>
    <row r="2587" customFormat="false" ht="15" hidden="false" customHeight="false" outlineLevel="0" collapsed="false">
      <c r="A2587" s="37" t="s">
        <v>883</v>
      </c>
      <c r="B2587" s="37" t="s">
        <v>274</v>
      </c>
      <c r="C2587" s="37" t="n">
        <v>22</v>
      </c>
      <c r="D2587" s="37" t="n">
        <v>21</v>
      </c>
      <c r="E2587" s="37" t="n">
        <v>0</v>
      </c>
      <c r="F2587" s="37" t="n">
        <v>0</v>
      </c>
      <c r="G2587" s="37" t="n">
        <v>1</v>
      </c>
      <c r="H2587" s="37" t="n">
        <v>1</v>
      </c>
      <c r="I2587" s="37" t="n">
        <v>1</v>
      </c>
      <c r="J2587" s="40" t="n">
        <f aca="false">IF(C2587=0,"",D2587/C2587)</f>
        <v>0.954545454545455</v>
      </c>
    </row>
    <row r="2588" customFormat="false" ht="15" hidden="false" customHeight="false" outlineLevel="0" collapsed="false">
      <c r="A2588" s="37" t="s">
        <v>883</v>
      </c>
      <c r="B2588" s="37" t="s">
        <v>275</v>
      </c>
      <c r="C2588" s="37" t="n">
        <v>22</v>
      </c>
      <c r="D2588" s="37" t="n">
        <v>20</v>
      </c>
      <c r="E2588" s="37" t="n">
        <v>0</v>
      </c>
      <c r="F2588" s="37" t="n">
        <v>1</v>
      </c>
      <c r="G2588" s="37" t="n">
        <v>0</v>
      </c>
      <c r="H2588" s="37" t="n">
        <v>3</v>
      </c>
      <c r="I2588" s="37" t="n">
        <v>0</v>
      </c>
      <c r="J2588" s="40" t="n">
        <f aca="false">IF(C2588=0,"",D2588/C2588)</f>
        <v>0.909090909090909</v>
      </c>
    </row>
    <row r="2589" customFormat="false" ht="15" hidden="false" customHeight="false" outlineLevel="0" collapsed="false">
      <c r="A2589" s="37" t="s">
        <v>883</v>
      </c>
      <c r="B2589" s="37" t="s">
        <v>276</v>
      </c>
      <c r="C2589" s="37" t="n">
        <v>22</v>
      </c>
      <c r="D2589" s="37" t="n">
        <v>19</v>
      </c>
      <c r="E2589" s="37" t="n">
        <v>1</v>
      </c>
      <c r="F2589" s="37" t="n">
        <v>0</v>
      </c>
      <c r="G2589" s="37" t="n">
        <v>0</v>
      </c>
      <c r="H2589" s="37" t="n">
        <v>3</v>
      </c>
      <c r="I2589" s="37" t="n">
        <v>1</v>
      </c>
      <c r="J2589" s="40" t="n">
        <f aca="false">IF(C2589=0,"",D2589/C2589)</f>
        <v>0.863636363636364</v>
      </c>
    </row>
    <row r="2590" customFormat="false" ht="15" hidden="false" customHeight="false" outlineLevel="0" collapsed="false">
      <c r="A2590" s="37" t="s">
        <v>883</v>
      </c>
      <c r="B2590" s="37" t="s">
        <v>277</v>
      </c>
      <c r="C2590" s="37" t="n">
        <v>22</v>
      </c>
      <c r="D2590" s="37" t="n">
        <v>20</v>
      </c>
      <c r="E2590" s="37" t="n">
        <v>1</v>
      </c>
      <c r="F2590" s="37" t="n">
        <v>2</v>
      </c>
      <c r="G2590" s="37" t="n">
        <v>0</v>
      </c>
      <c r="H2590" s="37" t="n">
        <v>2</v>
      </c>
      <c r="I2590" s="37" t="n">
        <v>0</v>
      </c>
      <c r="J2590" s="40" t="n">
        <f aca="false">IF(C2590=0,"",D2590/C2590)</f>
        <v>0.909090909090909</v>
      </c>
    </row>
    <row r="2591" customFormat="false" ht="15" hidden="false" customHeight="false" outlineLevel="0" collapsed="false">
      <c r="A2591" s="37" t="s">
        <v>883</v>
      </c>
      <c r="B2591" s="37" t="s">
        <v>278</v>
      </c>
      <c r="C2591" s="37" t="n">
        <v>22</v>
      </c>
      <c r="D2591" s="37" t="n">
        <v>21</v>
      </c>
      <c r="E2591" s="37" t="n">
        <v>0</v>
      </c>
      <c r="F2591" s="37" t="n">
        <v>0</v>
      </c>
      <c r="G2591" s="37" t="n">
        <v>1</v>
      </c>
      <c r="H2591" s="37" t="n">
        <v>2</v>
      </c>
      <c r="I2591" s="37" t="n">
        <v>2</v>
      </c>
      <c r="J2591" s="40" t="n">
        <f aca="false">IF(C2591=0,"",D2591/C2591)</f>
        <v>0.954545454545455</v>
      </c>
    </row>
    <row r="2592" customFormat="false" ht="15" hidden="false" customHeight="false" outlineLevel="0" collapsed="false">
      <c r="A2592" s="37" t="s">
        <v>883</v>
      </c>
      <c r="B2592" s="37" t="s">
        <v>279</v>
      </c>
      <c r="C2592" s="37" t="n">
        <v>22</v>
      </c>
      <c r="D2592" s="37" t="n">
        <v>19</v>
      </c>
      <c r="E2592" s="37" t="n">
        <v>1</v>
      </c>
      <c r="F2592" s="37" t="n">
        <v>1</v>
      </c>
      <c r="G2592" s="37" t="n">
        <v>2</v>
      </c>
      <c r="H2592" s="37" t="n">
        <v>3</v>
      </c>
      <c r="I2592" s="37" t="n">
        <v>0</v>
      </c>
      <c r="J2592" s="40" t="n">
        <f aca="false">IF(C2592=0,"",D2592/C2592)</f>
        <v>0.863636363636364</v>
      </c>
    </row>
    <row r="2593" customFormat="false" ht="15" hidden="false" customHeight="false" outlineLevel="0" collapsed="false">
      <c r="A2593" s="37" t="s">
        <v>883</v>
      </c>
      <c r="B2593" s="37" t="s">
        <v>280</v>
      </c>
      <c r="C2593" s="37" t="n">
        <v>22</v>
      </c>
      <c r="D2593" s="37" t="n">
        <v>21</v>
      </c>
      <c r="E2593" s="37" t="n">
        <v>2</v>
      </c>
      <c r="F2593" s="37" t="n">
        <v>0</v>
      </c>
      <c r="G2593" s="37" t="n">
        <v>0</v>
      </c>
      <c r="H2593" s="37" t="n">
        <v>2</v>
      </c>
      <c r="I2593" s="37" t="n">
        <v>0</v>
      </c>
      <c r="J2593" s="40" t="n">
        <f aca="false">IF(C2593=0,"",D2593/C2593)</f>
        <v>0.954545454545455</v>
      </c>
    </row>
    <row r="2594" customFormat="false" ht="15" hidden="false" customHeight="false" outlineLevel="0" collapsed="false">
      <c r="A2594" s="37" t="s">
        <v>883</v>
      </c>
      <c r="B2594" s="37" t="s">
        <v>281</v>
      </c>
      <c r="C2594" s="37" t="n">
        <v>22</v>
      </c>
      <c r="D2594" s="37" t="n">
        <v>18</v>
      </c>
      <c r="E2594" s="37" t="n">
        <v>0</v>
      </c>
      <c r="F2594" s="37" t="n">
        <v>1</v>
      </c>
      <c r="G2594" s="37" t="n">
        <v>0</v>
      </c>
      <c r="H2594" s="37" t="n">
        <v>2</v>
      </c>
      <c r="I2594" s="37" t="n">
        <v>0</v>
      </c>
      <c r="J2594" s="40" t="n">
        <f aca="false">IF(C2594=0,"",D2594/C2594)</f>
        <v>0.818181818181818</v>
      </c>
    </row>
    <row r="2595" customFormat="false" ht="15" hidden="false" customHeight="false" outlineLevel="0" collapsed="false">
      <c r="A2595" s="37" t="s">
        <v>885</v>
      </c>
      <c r="B2595" s="37" t="s">
        <v>270</v>
      </c>
      <c r="C2595" s="37" t="n">
        <v>22</v>
      </c>
      <c r="D2595" s="37" t="n">
        <v>21</v>
      </c>
      <c r="E2595" s="37" t="n">
        <v>1</v>
      </c>
      <c r="F2595" s="37" t="n">
        <v>0</v>
      </c>
      <c r="G2595" s="37" t="n">
        <v>1</v>
      </c>
      <c r="H2595" s="37" t="n">
        <v>2</v>
      </c>
      <c r="I2595" s="37" t="n">
        <v>12</v>
      </c>
      <c r="J2595" s="40" t="n">
        <f aca="false">IF(C2595=0,"",D2595/C2595)</f>
        <v>0.954545454545455</v>
      </c>
    </row>
    <row r="2596" customFormat="false" ht="15" hidden="false" customHeight="false" outlineLevel="0" collapsed="false">
      <c r="A2596" s="37" t="s">
        <v>885</v>
      </c>
      <c r="B2596" s="37" t="s">
        <v>271</v>
      </c>
      <c r="C2596" s="37" t="n">
        <v>22</v>
      </c>
      <c r="D2596" s="37" t="n">
        <v>22</v>
      </c>
      <c r="E2596" s="37" t="n">
        <v>0</v>
      </c>
      <c r="F2596" s="37" t="n">
        <v>0</v>
      </c>
      <c r="G2596" s="37" t="n">
        <v>1</v>
      </c>
      <c r="H2596" s="37" t="n">
        <v>0</v>
      </c>
      <c r="I2596" s="37" t="n">
        <v>13</v>
      </c>
      <c r="J2596" s="40" t="n">
        <f aca="false">IF(C2596=0,"",D2596/C2596)</f>
        <v>1</v>
      </c>
    </row>
    <row r="2597" customFormat="false" ht="15" hidden="false" customHeight="false" outlineLevel="0" collapsed="false">
      <c r="A2597" s="37" t="s">
        <v>885</v>
      </c>
      <c r="B2597" s="37" t="s">
        <v>272</v>
      </c>
      <c r="C2597" s="37" t="n">
        <v>22</v>
      </c>
      <c r="D2597" s="37" t="n">
        <v>19</v>
      </c>
      <c r="E2597" s="37" t="n">
        <v>0</v>
      </c>
      <c r="F2597" s="37" t="n">
        <v>1</v>
      </c>
      <c r="G2597" s="37" t="n">
        <v>1</v>
      </c>
      <c r="H2597" s="37" t="n">
        <v>2</v>
      </c>
      <c r="I2597" s="37" t="n">
        <v>20</v>
      </c>
      <c r="J2597" s="40" t="n">
        <f aca="false">IF(C2597=0,"",D2597/C2597)</f>
        <v>0.863636363636364</v>
      </c>
    </row>
    <row r="2598" customFormat="false" ht="15" hidden="false" customHeight="false" outlineLevel="0" collapsed="false">
      <c r="A2598" s="37" t="s">
        <v>885</v>
      </c>
      <c r="B2598" s="37" t="s">
        <v>273</v>
      </c>
      <c r="C2598" s="37" t="n">
        <v>22</v>
      </c>
      <c r="D2598" s="37" t="n">
        <v>20</v>
      </c>
      <c r="E2598" s="37" t="n">
        <v>0</v>
      </c>
      <c r="F2598" s="37" t="n">
        <v>1</v>
      </c>
      <c r="G2598" s="37" t="n">
        <v>0</v>
      </c>
      <c r="H2598" s="37" t="n">
        <v>3</v>
      </c>
      <c r="I2598" s="37" t="n">
        <v>6</v>
      </c>
      <c r="J2598" s="40" t="n">
        <f aca="false">IF(C2598=0,"",D2598/C2598)</f>
        <v>0.909090909090909</v>
      </c>
    </row>
    <row r="2599" customFormat="false" ht="15" hidden="false" customHeight="false" outlineLevel="0" collapsed="false">
      <c r="A2599" s="37" t="s">
        <v>885</v>
      </c>
      <c r="B2599" s="37" t="s">
        <v>274</v>
      </c>
      <c r="C2599" s="37" t="n">
        <v>22</v>
      </c>
      <c r="D2599" s="37" t="n">
        <v>20</v>
      </c>
      <c r="E2599" s="37" t="n">
        <v>0</v>
      </c>
      <c r="F2599" s="37" t="n">
        <v>0</v>
      </c>
      <c r="G2599" s="37" t="n">
        <v>0</v>
      </c>
      <c r="H2599" s="37" t="n">
        <v>3</v>
      </c>
      <c r="I2599" s="37" t="n">
        <v>8</v>
      </c>
      <c r="J2599" s="40" t="n">
        <f aca="false">IF(C2599=0,"",D2599/C2599)</f>
        <v>0.909090909090909</v>
      </c>
    </row>
    <row r="2600" customFormat="false" ht="15" hidden="false" customHeight="false" outlineLevel="0" collapsed="false">
      <c r="A2600" s="37" t="s">
        <v>885</v>
      </c>
      <c r="B2600" s="37" t="s">
        <v>275</v>
      </c>
      <c r="C2600" s="37" t="n">
        <v>22</v>
      </c>
      <c r="D2600" s="37" t="n">
        <v>20</v>
      </c>
      <c r="E2600" s="37" t="n">
        <v>2</v>
      </c>
      <c r="F2600" s="37" t="n">
        <v>2</v>
      </c>
      <c r="G2600" s="37" t="n">
        <v>0</v>
      </c>
      <c r="H2600" s="37" t="n">
        <v>1</v>
      </c>
      <c r="I2600" s="37" t="n">
        <v>4</v>
      </c>
      <c r="J2600" s="40" t="n">
        <f aca="false">IF(C2600=0,"",D2600/C2600)</f>
        <v>0.909090909090909</v>
      </c>
    </row>
    <row r="2601" customFormat="false" ht="15" hidden="false" customHeight="false" outlineLevel="0" collapsed="false">
      <c r="A2601" s="37" t="s">
        <v>885</v>
      </c>
      <c r="B2601" s="37" t="s">
        <v>276</v>
      </c>
      <c r="C2601" s="37" t="n">
        <v>22</v>
      </c>
      <c r="D2601" s="37" t="n">
        <v>20</v>
      </c>
      <c r="E2601" s="37" t="n">
        <v>0</v>
      </c>
      <c r="F2601" s="37" t="n">
        <v>3</v>
      </c>
      <c r="G2601" s="37" t="n">
        <v>0</v>
      </c>
      <c r="H2601" s="37" t="n">
        <v>3</v>
      </c>
      <c r="I2601" s="37" t="n">
        <v>12</v>
      </c>
      <c r="J2601" s="40" t="n">
        <f aca="false">IF(C2601=0,"",D2601/C2601)</f>
        <v>0.909090909090909</v>
      </c>
    </row>
    <row r="2602" customFormat="false" ht="15" hidden="false" customHeight="false" outlineLevel="0" collapsed="false">
      <c r="A2602" s="37" t="s">
        <v>885</v>
      </c>
      <c r="B2602" s="37" t="s">
        <v>277</v>
      </c>
      <c r="C2602" s="37" t="n">
        <v>22</v>
      </c>
      <c r="D2602" s="37" t="n">
        <v>19</v>
      </c>
      <c r="E2602" s="37" t="n">
        <v>0</v>
      </c>
      <c r="F2602" s="37" t="n">
        <v>2</v>
      </c>
      <c r="G2602" s="37" t="n">
        <v>0</v>
      </c>
      <c r="H2602" s="37" t="n">
        <v>2</v>
      </c>
      <c r="I2602" s="37" t="n">
        <v>3</v>
      </c>
      <c r="J2602" s="40" t="n">
        <f aca="false">IF(C2602=0,"",D2602/C2602)</f>
        <v>0.863636363636364</v>
      </c>
    </row>
    <row r="2603" customFormat="false" ht="15" hidden="false" customHeight="false" outlineLevel="0" collapsed="false">
      <c r="A2603" s="37" t="s">
        <v>885</v>
      </c>
      <c r="B2603" s="37" t="s">
        <v>278</v>
      </c>
      <c r="C2603" s="37" t="n">
        <v>22</v>
      </c>
      <c r="D2603" s="37" t="n">
        <v>19</v>
      </c>
      <c r="E2603" s="37" t="n">
        <v>1</v>
      </c>
      <c r="F2603" s="37" t="n">
        <v>1</v>
      </c>
      <c r="G2603" s="37" t="n">
        <v>0</v>
      </c>
      <c r="H2603" s="37" t="n">
        <v>1</v>
      </c>
      <c r="I2603" s="37" t="n">
        <v>12</v>
      </c>
      <c r="J2603" s="40" t="n">
        <f aca="false">IF(C2603=0,"",D2603/C2603)</f>
        <v>0.863636363636364</v>
      </c>
    </row>
    <row r="2604" customFormat="false" ht="15" hidden="false" customHeight="false" outlineLevel="0" collapsed="false">
      <c r="A2604" s="37" t="s">
        <v>885</v>
      </c>
      <c r="B2604" s="37" t="s">
        <v>279</v>
      </c>
      <c r="C2604" s="37" t="n">
        <v>22</v>
      </c>
      <c r="D2604" s="37" t="n">
        <v>21</v>
      </c>
      <c r="E2604" s="37" t="n">
        <v>0</v>
      </c>
      <c r="F2604" s="37" t="n">
        <v>1</v>
      </c>
      <c r="G2604" s="37" t="n">
        <v>0</v>
      </c>
      <c r="H2604" s="37" t="n">
        <v>1</v>
      </c>
      <c r="I2604" s="37" t="n">
        <v>16</v>
      </c>
      <c r="J2604" s="40" t="n">
        <f aca="false">IF(C2604=0,"",D2604/C2604)</f>
        <v>0.954545454545455</v>
      </c>
    </row>
    <row r="2605" customFormat="false" ht="15" hidden="false" customHeight="false" outlineLevel="0" collapsed="false">
      <c r="A2605" s="37" t="s">
        <v>885</v>
      </c>
      <c r="B2605" s="37" t="s">
        <v>280</v>
      </c>
      <c r="C2605" s="37" t="n">
        <v>22</v>
      </c>
      <c r="D2605" s="37" t="n">
        <v>19</v>
      </c>
      <c r="E2605" s="37" t="n">
        <v>0</v>
      </c>
      <c r="F2605" s="37" t="n">
        <v>3</v>
      </c>
      <c r="G2605" s="37" t="n">
        <v>0</v>
      </c>
      <c r="H2605" s="37" t="n">
        <v>1</v>
      </c>
      <c r="I2605" s="37" t="n">
        <v>4</v>
      </c>
      <c r="J2605" s="40" t="n">
        <f aca="false">IF(C2605=0,"",D2605/C2605)</f>
        <v>0.863636363636364</v>
      </c>
    </row>
    <row r="2606" customFormat="false" ht="15" hidden="false" customHeight="false" outlineLevel="0" collapsed="false">
      <c r="A2606" s="37" t="s">
        <v>885</v>
      </c>
      <c r="B2606" s="37" t="s">
        <v>281</v>
      </c>
      <c r="C2606" s="37" t="n">
        <v>22</v>
      </c>
      <c r="D2606" s="37" t="n">
        <v>21</v>
      </c>
      <c r="E2606" s="37" t="n">
        <v>2</v>
      </c>
      <c r="F2606" s="37" t="n">
        <v>0</v>
      </c>
      <c r="G2606" s="37" t="n">
        <v>0</v>
      </c>
      <c r="H2606" s="37" t="n">
        <v>1</v>
      </c>
      <c r="I2606" s="37" t="n">
        <v>3</v>
      </c>
      <c r="J2606" s="40" t="n">
        <f aca="false">IF(C2606=0,"",D2606/C2606)</f>
        <v>0.954545454545455</v>
      </c>
    </row>
    <row r="2607" customFormat="false" ht="15" hidden="false" customHeight="false" outlineLevel="0" collapsed="false">
      <c r="A2607" s="37" t="s">
        <v>886</v>
      </c>
      <c r="B2607" s="37" t="s">
        <v>270</v>
      </c>
      <c r="C2607" s="37" t="n">
        <v>22</v>
      </c>
      <c r="D2607" s="37" t="n">
        <v>18</v>
      </c>
      <c r="E2607" s="37" t="n">
        <v>0</v>
      </c>
      <c r="F2607" s="37" t="n">
        <v>0</v>
      </c>
      <c r="G2607" s="37" t="n">
        <v>1</v>
      </c>
      <c r="H2607" s="37" t="n">
        <v>2</v>
      </c>
      <c r="I2607" s="37" t="n">
        <v>0</v>
      </c>
      <c r="J2607" s="40" t="n">
        <f aca="false">IF(C2607=0,"",D2607/C2607)</f>
        <v>0.818181818181818</v>
      </c>
    </row>
    <row r="2608" customFormat="false" ht="15" hidden="false" customHeight="false" outlineLevel="0" collapsed="false">
      <c r="A2608" s="37" t="s">
        <v>886</v>
      </c>
      <c r="B2608" s="37" t="s">
        <v>271</v>
      </c>
      <c r="C2608" s="37" t="n">
        <v>22</v>
      </c>
      <c r="D2608" s="37" t="n">
        <v>21</v>
      </c>
      <c r="E2608" s="37" t="n">
        <v>0</v>
      </c>
      <c r="F2608" s="37" t="n">
        <v>1</v>
      </c>
      <c r="G2608" s="37" t="n">
        <v>0</v>
      </c>
      <c r="H2608" s="37" t="n">
        <v>2</v>
      </c>
      <c r="I2608" s="37" t="n">
        <v>0</v>
      </c>
      <c r="J2608" s="40" t="n">
        <f aca="false">IF(C2608=0,"",D2608/C2608)</f>
        <v>0.954545454545455</v>
      </c>
    </row>
    <row r="2609" customFormat="false" ht="15" hidden="false" customHeight="false" outlineLevel="0" collapsed="false">
      <c r="A2609" s="37" t="s">
        <v>886</v>
      </c>
      <c r="B2609" s="37" t="s">
        <v>272</v>
      </c>
      <c r="C2609" s="37" t="n">
        <v>22</v>
      </c>
      <c r="D2609" s="37" t="n">
        <v>21</v>
      </c>
      <c r="E2609" s="37" t="n">
        <v>1</v>
      </c>
      <c r="F2609" s="37" t="n">
        <v>0</v>
      </c>
      <c r="G2609" s="37" t="n">
        <v>0</v>
      </c>
      <c r="H2609" s="37" t="n">
        <v>2</v>
      </c>
      <c r="I2609" s="37" t="n">
        <v>1</v>
      </c>
      <c r="J2609" s="40" t="n">
        <f aca="false">IF(C2609=0,"",D2609/C2609)</f>
        <v>0.954545454545455</v>
      </c>
    </row>
    <row r="2610" customFormat="false" ht="15" hidden="false" customHeight="false" outlineLevel="0" collapsed="false">
      <c r="A2610" s="37" t="s">
        <v>886</v>
      </c>
      <c r="B2610" s="37" t="s">
        <v>273</v>
      </c>
      <c r="C2610" s="37" t="n">
        <v>22</v>
      </c>
      <c r="D2610" s="37" t="n">
        <v>22</v>
      </c>
      <c r="E2610" s="37" t="n">
        <v>1</v>
      </c>
      <c r="F2610" s="37" t="n">
        <v>0</v>
      </c>
      <c r="G2610" s="37" t="n">
        <v>0</v>
      </c>
      <c r="H2610" s="37" t="n">
        <v>0</v>
      </c>
      <c r="I2610" s="37" t="n">
        <v>3</v>
      </c>
      <c r="J2610" s="40" t="n">
        <f aca="false">IF(C2610=0,"",D2610/C2610)</f>
        <v>1</v>
      </c>
    </row>
    <row r="2611" customFormat="false" ht="15" hidden="false" customHeight="false" outlineLevel="0" collapsed="false">
      <c r="A2611" s="37" t="s">
        <v>886</v>
      </c>
      <c r="B2611" s="37" t="s">
        <v>274</v>
      </c>
      <c r="C2611" s="37" t="n">
        <v>22</v>
      </c>
      <c r="D2611" s="37" t="n">
        <v>21</v>
      </c>
      <c r="E2611" s="37" t="n">
        <v>1</v>
      </c>
      <c r="F2611" s="37" t="n">
        <v>0</v>
      </c>
      <c r="G2611" s="37" t="n">
        <v>0</v>
      </c>
      <c r="H2611" s="37" t="n">
        <v>1</v>
      </c>
      <c r="I2611" s="37" t="n">
        <v>0</v>
      </c>
      <c r="J2611" s="40" t="n">
        <f aca="false">IF(C2611=0,"",D2611/C2611)</f>
        <v>0.954545454545455</v>
      </c>
    </row>
    <row r="2612" customFormat="false" ht="15" hidden="false" customHeight="false" outlineLevel="0" collapsed="false">
      <c r="A2612" s="37" t="s">
        <v>886</v>
      </c>
      <c r="B2612" s="37" t="s">
        <v>275</v>
      </c>
      <c r="C2612" s="37" t="n">
        <v>22</v>
      </c>
      <c r="D2612" s="37" t="n">
        <v>21</v>
      </c>
      <c r="E2612" s="37" t="n">
        <v>0</v>
      </c>
      <c r="F2612" s="37" t="n">
        <v>0</v>
      </c>
      <c r="G2612" s="37" t="n">
        <v>0</v>
      </c>
      <c r="H2612" s="37" t="n">
        <v>2</v>
      </c>
      <c r="I2612" s="37" t="n">
        <v>7</v>
      </c>
      <c r="J2612" s="40" t="n">
        <f aca="false">IF(C2612=0,"",D2612/C2612)</f>
        <v>0.954545454545455</v>
      </c>
    </row>
    <row r="2613" customFormat="false" ht="15" hidden="false" customHeight="false" outlineLevel="0" collapsed="false">
      <c r="A2613" s="37" t="s">
        <v>886</v>
      </c>
      <c r="B2613" s="37" t="s">
        <v>276</v>
      </c>
      <c r="C2613" s="37" t="n">
        <v>22</v>
      </c>
      <c r="D2613" s="37" t="n">
        <v>19</v>
      </c>
      <c r="E2613" s="37" t="n">
        <v>1</v>
      </c>
      <c r="F2613" s="37" t="n">
        <v>0</v>
      </c>
      <c r="G2613" s="37" t="n">
        <v>1</v>
      </c>
      <c r="H2613" s="37" t="n">
        <v>0</v>
      </c>
      <c r="I2613" s="37" t="n">
        <v>0</v>
      </c>
      <c r="J2613" s="40" t="n">
        <f aca="false">IF(C2613=0,"",D2613/C2613)</f>
        <v>0.863636363636364</v>
      </c>
    </row>
    <row r="2614" customFormat="false" ht="15" hidden="false" customHeight="false" outlineLevel="0" collapsed="false">
      <c r="A2614" s="37" t="s">
        <v>886</v>
      </c>
      <c r="B2614" s="37" t="s">
        <v>277</v>
      </c>
      <c r="C2614" s="37" t="n">
        <v>22</v>
      </c>
      <c r="D2614" s="37" t="n">
        <v>22</v>
      </c>
      <c r="E2614" s="37" t="n">
        <v>0</v>
      </c>
      <c r="F2614" s="37" t="n">
        <v>2</v>
      </c>
      <c r="G2614" s="37" t="n">
        <v>1</v>
      </c>
      <c r="H2614" s="37" t="n">
        <v>1</v>
      </c>
      <c r="I2614" s="37" t="n">
        <v>1</v>
      </c>
      <c r="J2614" s="40" t="n">
        <f aca="false">IF(C2614=0,"",D2614/C2614)</f>
        <v>1</v>
      </c>
    </row>
    <row r="2615" customFormat="false" ht="15" hidden="false" customHeight="false" outlineLevel="0" collapsed="false">
      <c r="A2615" s="37" t="s">
        <v>886</v>
      </c>
      <c r="B2615" s="37" t="s">
        <v>278</v>
      </c>
      <c r="C2615" s="37" t="n">
        <v>22</v>
      </c>
      <c r="D2615" s="37" t="n">
        <v>22</v>
      </c>
      <c r="E2615" s="37" t="n">
        <v>2</v>
      </c>
      <c r="F2615" s="37" t="n">
        <v>0</v>
      </c>
      <c r="G2615" s="37" t="n">
        <v>0</v>
      </c>
      <c r="H2615" s="37" t="n">
        <v>0</v>
      </c>
      <c r="I2615" s="37" t="n">
        <v>0</v>
      </c>
      <c r="J2615" s="40" t="n">
        <f aca="false">IF(C2615=0,"",D2615/C2615)</f>
        <v>1</v>
      </c>
    </row>
    <row r="2616" customFormat="false" ht="15" hidden="false" customHeight="false" outlineLevel="0" collapsed="false">
      <c r="A2616" s="37" t="s">
        <v>886</v>
      </c>
      <c r="B2616" s="37" t="s">
        <v>279</v>
      </c>
      <c r="C2616" s="37" t="n">
        <v>22</v>
      </c>
      <c r="D2616" s="37" t="n">
        <v>19</v>
      </c>
      <c r="E2616" s="37" t="n">
        <v>0</v>
      </c>
      <c r="F2616" s="37" t="n">
        <v>0</v>
      </c>
      <c r="G2616" s="37" t="n">
        <v>0</v>
      </c>
      <c r="H2616" s="37" t="n">
        <v>1</v>
      </c>
      <c r="I2616" s="37" t="n">
        <v>1</v>
      </c>
      <c r="J2616" s="40" t="n">
        <f aca="false">IF(C2616=0,"",D2616/C2616)</f>
        <v>0.863636363636364</v>
      </c>
    </row>
    <row r="2617" customFormat="false" ht="15" hidden="false" customHeight="false" outlineLevel="0" collapsed="false">
      <c r="A2617" s="37" t="s">
        <v>886</v>
      </c>
      <c r="B2617" s="37" t="s">
        <v>280</v>
      </c>
      <c r="C2617" s="37" t="n">
        <v>22</v>
      </c>
      <c r="D2617" s="37" t="n">
        <v>21</v>
      </c>
      <c r="E2617" s="37" t="n">
        <v>1</v>
      </c>
      <c r="F2617" s="37" t="n">
        <v>0</v>
      </c>
      <c r="G2617" s="37" t="n">
        <v>1</v>
      </c>
      <c r="H2617" s="37" t="n">
        <v>2</v>
      </c>
      <c r="I2617" s="37" t="n">
        <v>1</v>
      </c>
      <c r="J2617" s="40" t="n">
        <f aca="false">IF(C2617=0,"",D2617/C2617)</f>
        <v>0.954545454545455</v>
      </c>
    </row>
    <row r="2618" customFormat="false" ht="15" hidden="false" customHeight="false" outlineLevel="0" collapsed="false">
      <c r="A2618" s="37" t="s">
        <v>886</v>
      </c>
      <c r="B2618" s="37" t="s">
        <v>281</v>
      </c>
      <c r="C2618" s="37" t="n">
        <v>22</v>
      </c>
      <c r="D2618" s="37" t="n">
        <v>19</v>
      </c>
      <c r="E2618" s="37" t="n">
        <v>0</v>
      </c>
      <c r="F2618" s="37" t="n">
        <v>0</v>
      </c>
      <c r="G2618" s="37" t="n">
        <v>1</v>
      </c>
      <c r="H2618" s="37" t="n">
        <v>4</v>
      </c>
      <c r="I2618" s="37" t="n">
        <v>6</v>
      </c>
      <c r="J2618" s="40" t="n">
        <f aca="false">IF(C2618=0,"",D2618/C2618)</f>
        <v>0.863636363636364</v>
      </c>
    </row>
    <row r="2619" customFormat="false" ht="15" hidden="false" customHeight="false" outlineLevel="0" collapsed="false">
      <c r="A2619" s="37" t="s">
        <v>887</v>
      </c>
      <c r="B2619" s="37" t="s">
        <v>273</v>
      </c>
      <c r="C2619" s="37" t="n">
        <v>22</v>
      </c>
      <c r="D2619" s="37" t="n">
        <v>21</v>
      </c>
      <c r="E2619" s="37" t="n">
        <v>0</v>
      </c>
      <c r="F2619" s="37" t="n">
        <v>0</v>
      </c>
      <c r="G2619" s="37" t="n">
        <v>0</v>
      </c>
      <c r="H2619" s="37" t="n">
        <v>2</v>
      </c>
      <c r="I2619" s="37" t="n">
        <v>0</v>
      </c>
      <c r="J2619" s="40" t="n">
        <f aca="false">IF(C2619=0,"",D2619/C2619)</f>
        <v>0.954545454545455</v>
      </c>
    </row>
    <row r="2620" customFormat="false" ht="15" hidden="false" customHeight="false" outlineLevel="0" collapsed="false">
      <c r="A2620" s="37" t="s">
        <v>887</v>
      </c>
      <c r="B2620" s="37" t="s">
        <v>274</v>
      </c>
      <c r="C2620" s="37" t="n">
        <v>22</v>
      </c>
      <c r="D2620" s="37" t="n">
        <v>21</v>
      </c>
      <c r="E2620" s="37" t="n">
        <v>1</v>
      </c>
      <c r="F2620" s="37" t="n">
        <v>1</v>
      </c>
      <c r="G2620" s="37" t="n">
        <v>1</v>
      </c>
      <c r="H2620" s="37" t="n">
        <v>5</v>
      </c>
      <c r="I2620" s="37" t="n">
        <v>0</v>
      </c>
      <c r="J2620" s="40" t="n">
        <f aca="false">IF(C2620=0,"",D2620/C2620)</f>
        <v>0.954545454545455</v>
      </c>
    </row>
    <row r="2621" customFormat="false" ht="15" hidden="false" customHeight="false" outlineLevel="0" collapsed="false">
      <c r="A2621" s="37" t="s">
        <v>887</v>
      </c>
      <c r="B2621" s="37" t="s">
        <v>275</v>
      </c>
      <c r="C2621" s="37" t="n">
        <v>22</v>
      </c>
      <c r="D2621" s="37" t="n">
        <v>20</v>
      </c>
      <c r="E2621" s="37" t="n">
        <v>0</v>
      </c>
      <c r="F2621" s="37" t="n">
        <v>0</v>
      </c>
      <c r="G2621" s="37" t="n">
        <v>0</v>
      </c>
      <c r="H2621" s="37" t="n">
        <v>2</v>
      </c>
      <c r="I2621" s="37" t="n">
        <v>1</v>
      </c>
      <c r="J2621" s="40" t="n">
        <f aca="false">IF(C2621=0,"",D2621/C2621)</f>
        <v>0.909090909090909</v>
      </c>
    </row>
    <row r="2622" customFormat="false" ht="15" hidden="false" customHeight="false" outlineLevel="0" collapsed="false">
      <c r="A2622" s="37" t="s">
        <v>887</v>
      </c>
      <c r="B2622" s="37" t="s">
        <v>276</v>
      </c>
      <c r="C2622" s="37" t="n">
        <v>22</v>
      </c>
      <c r="D2622" s="37" t="n">
        <v>22</v>
      </c>
      <c r="E2622" s="37" t="n">
        <v>0</v>
      </c>
      <c r="F2622" s="37" t="n">
        <v>1</v>
      </c>
      <c r="G2622" s="37" t="n">
        <v>0</v>
      </c>
      <c r="H2622" s="37" t="n">
        <v>2</v>
      </c>
      <c r="I2622" s="37" t="n">
        <v>4</v>
      </c>
      <c r="J2622" s="40" t="n">
        <f aca="false">IF(C2622=0,"",D2622/C2622)</f>
        <v>1</v>
      </c>
    </row>
    <row r="2623" customFormat="false" ht="15" hidden="false" customHeight="false" outlineLevel="0" collapsed="false">
      <c r="A2623" s="37" t="s">
        <v>887</v>
      </c>
      <c r="B2623" s="37" t="s">
        <v>277</v>
      </c>
      <c r="C2623" s="37" t="n">
        <v>22</v>
      </c>
      <c r="D2623" s="37" t="n">
        <v>21</v>
      </c>
      <c r="E2623" s="37" t="n">
        <v>1</v>
      </c>
      <c r="F2623" s="37" t="n">
        <v>1</v>
      </c>
      <c r="G2623" s="37" t="n">
        <v>0</v>
      </c>
      <c r="H2623" s="37" t="n">
        <v>0</v>
      </c>
      <c r="I2623" s="37" t="n">
        <v>0</v>
      </c>
      <c r="J2623" s="40" t="n">
        <f aca="false">IF(C2623=0,"",D2623/C2623)</f>
        <v>0.954545454545455</v>
      </c>
    </row>
    <row r="2624" customFormat="false" ht="15" hidden="false" customHeight="false" outlineLevel="0" collapsed="false">
      <c r="A2624" s="37" t="s">
        <v>887</v>
      </c>
      <c r="B2624" s="37" t="s">
        <v>278</v>
      </c>
      <c r="C2624" s="37" t="n">
        <v>22</v>
      </c>
      <c r="D2624" s="37" t="n">
        <v>22</v>
      </c>
      <c r="E2624" s="37" t="n">
        <v>1</v>
      </c>
      <c r="F2624" s="37" t="n">
        <v>1</v>
      </c>
      <c r="G2624" s="37" t="n">
        <v>0</v>
      </c>
      <c r="H2624" s="37" t="n">
        <v>4</v>
      </c>
      <c r="I2624" s="37" t="n">
        <v>1</v>
      </c>
      <c r="J2624" s="40" t="n">
        <f aca="false">IF(C2624=0,"",D2624/C2624)</f>
        <v>1</v>
      </c>
    </row>
    <row r="2625" customFormat="false" ht="15" hidden="false" customHeight="false" outlineLevel="0" collapsed="false">
      <c r="A2625" s="37" t="s">
        <v>887</v>
      </c>
      <c r="B2625" s="37" t="s">
        <v>279</v>
      </c>
      <c r="C2625" s="37" t="n">
        <v>22</v>
      </c>
      <c r="D2625" s="37" t="n">
        <v>20</v>
      </c>
      <c r="E2625" s="37" t="n">
        <v>1</v>
      </c>
      <c r="F2625" s="37" t="n">
        <v>1</v>
      </c>
      <c r="G2625" s="37" t="n">
        <v>0</v>
      </c>
      <c r="H2625" s="37" t="n">
        <v>3</v>
      </c>
      <c r="I2625" s="37" t="n">
        <v>0</v>
      </c>
      <c r="J2625" s="40" t="n">
        <f aca="false">IF(C2625=0,"",D2625/C2625)</f>
        <v>0.909090909090909</v>
      </c>
    </row>
    <row r="2626" customFormat="false" ht="15" hidden="false" customHeight="false" outlineLevel="0" collapsed="false">
      <c r="A2626" s="37" t="s">
        <v>887</v>
      </c>
      <c r="B2626" s="37" t="s">
        <v>280</v>
      </c>
      <c r="C2626" s="37" t="n">
        <v>22</v>
      </c>
      <c r="D2626" s="37" t="n">
        <v>19</v>
      </c>
      <c r="E2626" s="37" t="n">
        <v>0</v>
      </c>
      <c r="F2626" s="37" t="n">
        <v>0</v>
      </c>
      <c r="G2626" s="37" t="n">
        <v>1</v>
      </c>
      <c r="H2626" s="37" t="n">
        <v>0</v>
      </c>
      <c r="I2626" s="37" t="n">
        <v>0</v>
      </c>
      <c r="J2626" s="40" t="n">
        <f aca="false">IF(C2626=0,"",D2626/C2626)</f>
        <v>0.863636363636364</v>
      </c>
    </row>
    <row r="2627" customFormat="false" ht="15" hidden="false" customHeight="false" outlineLevel="0" collapsed="false">
      <c r="A2627" s="37" t="s">
        <v>887</v>
      </c>
      <c r="B2627" s="37" t="s">
        <v>281</v>
      </c>
      <c r="C2627" s="37" t="n">
        <v>22</v>
      </c>
      <c r="D2627" s="37" t="n">
        <v>22</v>
      </c>
      <c r="E2627" s="37" t="n">
        <v>0</v>
      </c>
      <c r="F2627" s="37" t="n">
        <v>0</v>
      </c>
      <c r="G2627" s="37" t="n">
        <v>0</v>
      </c>
      <c r="H2627" s="37" t="n">
        <v>1</v>
      </c>
      <c r="I2627" s="37" t="n">
        <v>0</v>
      </c>
      <c r="J2627" s="40" t="n">
        <f aca="false">IF(C2627=0,"",D2627/C2627)</f>
        <v>1</v>
      </c>
    </row>
    <row r="2628" customFormat="false" ht="15" hidden="false" customHeight="false" outlineLevel="0" collapsed="false">
      <c r="A2628" s="37" t="s">
        <v>888</v>
      </c>
      <c r="B2628" s="37" t="s">
        <v>281</v>
      </c>
      <c r="C2628" s="37" t="n">
        <v>22</v>
      </c>
      <c r="D2628" s="37" t="n">
        <v>20</v>
      </c>
      <c r="E2628" s="37" t="n">
        <v>2</v>
      </c>
      <c r="F2628" s="37" t="n">
        <v>2</v>
      </c>
      <c r="G2628" s="37" t="n">
        <v>1</v>
      </c>
      <c r="H2628" s="37" t="n">
        <v>0</v>
      </c>
      <c r="I2628" s="37" t="n">
        <v>11</v>
      </c>
      <c r="J2628" s="40" t="n">
        <f aca="false">IF(C2628=0,"",D2628/C2628)</f>
        <v>0.909090909090909</v>
      </c>
    </row>
    <row r="2629" customFormat="false" ht="15" hidden="false" customHeight="false" outlineLevel="0" collapsed="false">
      <c r="A2629" s="37" t="s">
        <v>890</v>
      </c>
      <c r="B2629" s="37" t="s">
        <v>270</v>
      </c>
      <c r="C2629" s="37" t="n">
        <v>22</v>
      </c>
      <c r="D2629" s="37" t="n">
        <v>20</v>
      </c>
      <c r="E2629" s="37" t="n">
        <v>1</v>
      </c>
      <c r="F2629" s="37" t="n">
        <v>0</v>
      </c>
      <c r="G2629" s="37" t="n">
        <v>0</v>
      </c>
      <c r="H2629" s="37" t="n">
        <v>0</v>
      </c>
      <c r="I2629" s="37" t="n">
        <v>3</v>
      </c>
      <c r="J2629" s="40" t="n">
        <f aca="false">IF(C2629=0,"",D2629/C2629)</f>
        <v>0.909090909090909</v>
      </c>
    </row>
    <row r="2630" customFormat="false" ht="15" hidden="false" customHeight="false" outlineLevel="0" collapsed="false">
      <c r="A2630" s="37" t="s">
        <v>890</v>
      </c>
      <c r="B2630" s="37" t="s">
        <v>271</v>
      </c>
      <c r="C2630" s="37" t="n">
        <v>22</v>
      </c>
      <c r="D2630" s="37" t="n">
        <v>21</v>
      </c>
      <c r="E2630" s="37" t="n">
        <v>0</v>
      </c>
      <c r="F2630" s="37" t="n">
        <v>0</v>
      </c>
      <c r="G2630" s="37" t="n">
        <v>2</v>
      </c>
      <c r="H2630" s="37" t="n">
        <v>3</v>
      </c>
      <c r="I2630" s="37" t="n">
        <v>0</v>
      </c>
      <c r="J2630" s="40" t="n">
        <f aca="false">IF(C2630=0,"",D2630/C2630)</f>
        <v>0.954545454545455</v>
      </c>
    </row>
    <row r="2631" customFormat="false" ht="15" hidden="false" customHeight="false" outlineLevel="0" collapsed="false">
      <c r="A2631" s="37" t="s">
        <v>890</v>
      </c>
      <c r="B2631" s="37" t="s">
        <v>272</v>
      </c>
      <c r="C2631" s="37" t="n">
        <v>22</v>
      </c>
      <c r="D2631" s="37" t="n">
        <v>20</v>
      </c>
      <c r="E2631" s="37" t="n">
        <v>2</v>
      </c>
      <c r="F2631" s="37" t="n">
        <v>1</v>
      </c>
      <c r="G2631" s="37" t="n">
        <v>0</v>
      </c>
      <c r="H2631" s="37" t="n">
        <v>2</v>
      </c>
      <c r="I2631" s="37" t="n">
        <v>0</v>
      </c>
      <c r="J2631" s="40" t="n">
        <f aca="false">IF(C2631=0,"",D2631/C2631)</f>
        <v>0.909090909090909</v>
      </c>
    </row>
    <row r="2632" customFormat="false" ht="15" hidden="false" customHeight="false" outlineLevel="0" collapsed="false">
      <c r="A2632" s="37" t="s">
        <v>890</v>
      </c>
      <c r="B2632" s="37" t="s">
        <v>273</v>
      </c>
      <c r="C2632" s="37" t="n">
        <v>22</v>
      </c>
      <c r="D2632" s="37" t="n">
        <v>21</v>
      </c>
      <c r="E2632" s="37" t="n">
        <v>1</v>
      </c>
      <c r="F2632" s="37" t="n">
        <v>1</v>
      </c>
      <c r="G2632" s="37" t="n">
        <v>0</v>
      </c>
      <c r="H2632" s="37" t="n">
        <v>1</v>
      </c>
      <c r="I2632" s="37" t="n">
        <v>1</v>
      </c>
      <c r="J2632" s="40" t="n">
        <f aca="false">IF(C2632=0,"",D2632/C2632)</f>
        <v>0.954545454545455</v>
      </c>
    </row>
    <row r="2633" customFormat="false" ht="15" hidden="false" customHeight="false" outlineLevel="0" collapsed="false">
      <c r="A2633" s="37" t="s">
        <v>890</v>
      </c>
      <c r="B2633" s="37" t="s">
        <v>274</v>
      </c>
      <c r="C2633" s="37" t="n">
        <v>22</v>
      </c>
      <c r="D2633" s="37" t="n">
        <v>21</v>
      </c>
      <c r="E2633" s="37" t="n">
        <v>0</v>
      </c>
      <c r="F2633" s="37" t="n">
        <v>0</v>
      </c>
      <c r="G2633" s="37" t="n">
        <v>0</v>
      </c>
      <c r="H2633" s="37" t="n">
        <v>1</v>
      </c>
      <c r="I2633" s="37" t="n">
        <v>2</v>
      </c>
      <c r="J2633" s="40" t="n">
        <f aca="false">IF(C2633=0,"",D2633/C2633)</f>
        <v>0.954545454545455</v>
      </c>
    </row>
    <row r="2634" customFormat="false" ht="15" hidden="false" customHeight="false" outlineLevel="0" collapsed="false">
      <c r="A2634" s="37" t="s">
        <v>890</v>
      </c>
      <c r="B2634" s="37" t="s">
        <v>275</v>
      </c>
      <c r="C2634" s="37" t="n">
        <v>22</v>
      </c>
      <c r="D2634" s="37" t="n">
        <v>16</v>
      </c>
      <c r="E2634" s="37" t="n">
        <v>3</v>
      </c>
      <c r="F2634" s="37" t="n">
        <v>2</v>
      </c>
      <c r="G2634" s="37" t="n">
        <v>1</v>
      </c>
      <c r="H2634" s="37" t="n">
        <v>2</v>
      </c>
      <c r="I2634" s="37" t="n">
        <v>0</v>
      </c>
      <c r="J2634" s="40" t="n">
        <f aca="false">IF(C2634=0,"",D2634/C2634)</f>
        <v>0.727272727272727</v>
      </c>
    </row>
    <row r="2635" customFormat="false" ht="15" hidden="false" customHeight="false" outlineLevel="0" collapsed="false">
      <c r="A2635" s="37" t="s">
        <v>890</v>
      </c>
      <c r="B2635" s="37" t="s">
        <v>276</v>
      </c>
      <c r="C2635" s="37" t="n">
        <v>22</v>
      </c>
      <c r="D2635" s="37" t="n">
        <v>21</v>
      </c>
      <c r="E2635" s="37" t="n">
        <v>2</v>
      </c>
      <c r="F2635" s="37" t="n">
        <v>0</v>
      </c>
      <c r="G2635" s="37" t="n">
        <v>0</v>
      </c>
      <c r="H2635" s="37" t="n">
        <v>3</v>
      </c>
      <c r="I2635" s="37" t="n">
        <v>2</v>
      </c>
      <c r="J2635" s="40" t="n">
        <f aca="false">IF(C2635=0,"",D2635/C2635)</f>
        <v>0.954545454545455</v>
      </c>
    </row>
    <row r="2636" customFormat="false" ht="15" hidden="false" customHeight="false" outlineLevel="0" collapsed="false">
      <c r="A2636" s="37" t="s">
        <v>890</v>
      </c>
      <c r="B2636" s="37" t="s">
        <v>277</v>
      </c>
      <c r="C2636" s="37" t="n">
        <v>22</v>
      </c>
      <c r="D2636" s="37" t="n">
        <v>21</v>
      </c>
      <c r="E2636" s="37" t="n">
        <v>2</v>
      </c>
      <c r="F2636" s="37" t="n">
        <v>0</v>
      </c>
      <c r="G2636" s="37" t="n">
        <v>0</v>
      </c>
      <c r="H2636" s="37" t="n">
        <v>0</v>
      </c>
      <c r="I2636" s="37" t="n">
        <v>5</v>
      </c>
      <c r="J2636" s="40" t="n">
        <f aca="false">IF(C2636=0,"",D2636/C2636)</f>
        <v>0.954545454545455</v>
      </c>
    </row>
    <row r="2637" customFormat="false" ht="15" hidden="false" customHeight="false" outlineLevel="0" collapsed="false">
      <c r="A2637" s="37" t="s">
        <v>890</v>
      </c>
      <c r="B2637" s="37" t="s">
        <v>278</v>
      </c>
      <c r="C2637" s="37" t="n">
        <v>22</v>
      </c>
      <c r="D2637" s="37" t="n">
        <v>22</v>
      </c>
      <c r="E2637" s="37" t="n">
        <v>0</v>
      </c>
      <c r="F2637" s="37" t="n">
        <v>1</v>
      </c>
      <c r="G2637" s="37" t="n">
        <v>0</v>
      </c>
      <c r="H2637" s="37" t="n">
        <v>0</v>
      </c>
      <c r="I2637" s="37" t="n">
        <v>1</v>
      </c>
      <c r="J2637" s="40" t="n">
        <f aca="false">IF(C2637=0,"",D2637/C2637)</f>
        <v>1</v>
      </c>
    </row>
    <row r="2638" customFormat="false" ht="15" hidden="false" customHeight="false" outlineLevel="0" collapsed="false">
      <c r="A2638" s="37" t="s">
        <v>890</v>
      </c>
      <c r="B2638" s="37" t="s">
        <v>279</v>
      </c>
      <c r="C2638" s="37" t="n">
        <v>22</v>
      </c>
      <c r="D2638" s="37" t="n">
        <v>21</v>
      </c>
      <c r="E2638" s="37" t="n">
        <v>1</v>
      </c>
      <c r="F2638" s="37" t="n">
        <v>0</v>
      </c>
      <c r="G2638" s="37" t="n">
        <v>0</v>
      </c>
      <c r="H2638" s="37" t="n">
        <v>2</v>
      </c>
      <c r="I2638" s="37" t="n">
        <v>2</v>
      </c>
      <c r="J2638" s="40" t="n">
        <f aca="false">IF(C2638=0,"",D2638/C2638)</f>
        <v>0.954545454545455</v>
      </c>
    </row>
    <row r="2639" customFormat="false" ht="15" hidden="false" customHeight="false" outlineLevel="0" collapsed="false">
      <c r="A2639" s="37" t="s">
        <v>890</v>
      </c>
      <c r="B2639" s="37" t="s">
        <v>280</v>
      </c>
      <c r="C2639" s="37" t="n">
        <v>22</v>
      </c>
      <c r="D2639" s="37" t="n">
        <v>20</v>
      </c>
      <c r="E2639" s="37" t="n">
        <v>1</v>
      </c>
      <c r="F2639" s="37" t="n">
        <v>0</v>
      </c>
      <c r="G2639" s="37" t="n">
        <v>1</v>
      </c>
      <c r="H2639" s="37" t="n">
        <v>0</v>
      </c>
      <c r="I2639" s="37" t="n">
        <v>1</v>
      </c>
      <c r="J2639" s="40" t="n">
        <f aca="false">IF(C2639=0,"",D2639/C2639)</f>
        <v>0.909090909090909</v>
      </c>
    </row>
    <row r="2640" customFormat="false" ht="15" hidden="false" customHeight="false" outlineLevel="0" collapsed="false">
      <c r="A2640" s="37" t="s">
        <v>890</v>
      </c>
      <c r="B2640" s="37" t="s">
        <v>281</v>
      </c>
      <c r="C2640" s="37" t="n">
        <v>22</v>
      </c>
      <c r="D2640" s="37" t="n">
        <v>18</v>
      </c>
      <c r="E2640" s="37" t="n">
        <v>1</v>
      </c>
      <c r="F2640" s="37" t="n">
        <v>1</v>
      </c>
      <c r="G2640" s="37" t="n">
        <v>0</v>
      </c>
      <c r="H2640" s="37" t="n">
        <v>0</v>
      </c>
      <c r="I2640" s="37" t="n">
        <v>3</v>
      </c>
      <c r="J2640" s="40" t="n">
        <f aca="false">IF(C2640=0,"",D2640/C2640)</f>
        <v>0.818181818181818</v>
      </c>
    </row>
    <row r="2641" customFormat="false" ht="15" hidden="false" customHeight="false" outlineLevel="0" collapsed="false">
      <c r="A2641" s="37" t="s">
        <v>892</v>
      </c>
      <c r="B2641" s="37" t="s">
        <v>270</v>
      </c>
      <c r="C2641" s="37" t="n">
        <v>22</v>
      </c>
      <c r="D2641" s="37" t="n">
        <v>21</v>
      </c>
      <c r="E2641" s="37" t="n">
        <v>0</v>
      </c>
      <c r="F2641" s="37" t="n">
        <v>0</v>
      </c>
      <c r="G2641" s="37" t="n">
        <v>0</v>
      </c>
      <c r="H2641" s="37" t="n">
        <v>2</v>
      </c>
      <c r="I2641" s="37" t="n">
        <v>0</v>
      </c>
      <c r="J2641" s="40" t="n">
        <f aca="false">IF(C2641=0,"",D2641/C2641)</f>
        <v>0.954545454545455</v>
      </c>
    </row>
    <row r="2642" customFormat="false" ht="15" hidden="false" customHeight="false" outlineLevel="0" collapsed="false">
      <c r="A2642" s="37" t="s">
        <v>892</v>
      </c>
      <c r="B2642" s="37" t="s">
        <v>271</v>
      </c>
      <c r="C2642" s="37" t="n">
        <v>22</v>
      </c>
      <c r="D2642" s="37" t="n">
        <v>20</v>
      </c>
      <c r="E2642" s="37" t="n">
        <v>2</v>
      </c>
      <c r="F2642" s="37" t="n">
        <v>2</v>
      </c>
      <c r="G2642" s="37" t="n">
        <v>0</v>
      </c>
      <c r="H2642" s="37" t="n">
        <v>3</v>
      </c>
      <c r="I2642" s="37" t="n">
        <v>1</v>
      </c>
      <c r="J2642" s="40" t="n">
        <f aca="false">IF(C2642=0,"",D2642/C2642)</f>
        <v>0.909090909090909</v>
      </c>
    </row>
    <row r="2643" customFormat="false" ht="15" hidden="false" customHeight="false" outlineLevel="0" collapsed="false">
      <c r="A2643" s="37" t="s">
        <v>892</v>
      </c>
      <c r="B2643" s="37" t="s">
        <v>272</v>
      </c>
      <c r="C2643" s="37" t="n">
        <v>22</v>
      </c>
      <c r="D2643" s="37" t="n">
        <v>20</v>
      </c>
      <c r="E2643" s="37" t="n">
        <v>1</v>
      </c>
      <c r="F2643" s="37" t="n">
        <v>0</v>
      </c>
      <c r="G2643" s="37" t="n">
        <v>0</v>
      </c>
      <c r="H2643" s="37" t="n">
        <v>1</v>
      </c>
      <c r="I2643" s="37" t="n">
        <v>0</v>
      </c>
      <c r="J2643" s="40" t="n">
        <f aca="false">IF(C2643=0,"",D2643/C2643)</f>
        <v>0.909090909090909</v>
      </c>
    </row>
    <row r="2644" customFormat="false" ht="15" hidden="false" customHeight="false" outlineLevel="0" collapsed="false">
      <c r="A2644" s="37" t="s">
        <v>892</v>
      </c>
      <c r="B2644" s="37" t="s">
        <v>273</v>
      </c>
      <c r="C2644" s="37" t="n">
        <v>22</v>
      </c>
      <c r="D2644" s="37" t="n">
        <v>20</v>
      </c>
      <c r="E2644" s="37" t="n">
        <v>0</v>
      </c>
      <c r="F2644" s="37" t="n">
        <v>0</v>
      </c>
      <c r="G2644" s="37" t="n">
        <v>1</v>
      </c>
      <c r="H2644" s="37" t="n">
        <v>2</v>
      </c>
      <c r="I2644" s="37" t="n">
        <v>1</v>
      </c>
      <c r="J2644" s="40" t="n">
        <f aca="false">IF(C2644=0,"",D2644/C2644)</f>
        <v>0.909090909090909</v>
      </c>
    </row>
    <row r="2645" customFormat="false" ht="15" hidden="false" customHeight="false" outlineLevel="0" collapsed="false">
      <c r="A2645" s="37" t="s">
        <v>892</v>
      </c>
      <c r="B2645" s="37" t="s">
        <v>274</v>
      </c>
      <c r="C2645" s="37" t="n">
        <v>22</v>
      </c>
      <c r="D2645" s="37" t="n">
        <v>20</v>
      </c>
      <c r="E2645" s="37" t="n">
        <v>0</v>
      </c>
      <c r="F2645" s="37" t="n">
        <v>1</v>
      </c>
      <c r="G2645" s="37" t="n">
        <v>0</v>
      </c>
      <c r="H2645" s="37" t="n">
        <v>1</v>
      </c>
      <c r="I2645" s="37" t="n">
        <v>5</v>
      </c>
      <c r="J2645" s="40" t="n">
        <f aca="false">IF(C2645=0,"",D2645/C2645)</f>
        <v>0.909090909090909</v>
      </c>
    </row>
    <row r="2646" customFormat="false" ht="15" hidden="false" customHeight="false" outlineLevel="0" collapsed="false">
      <c r="A2646" s="37" t="s">
        <v>892</v>
      </c>
      <c r="B2646" s="37" t="s">
        <v>275</v>
      </c>
      <c r="C2646" s="37" t="n">
        <v>22</v>
      </c>
      <c r="D2646" s="37" t="n">
        <v>18</v>
      </c>
      <c r="E2646" s="37" t="n">
        <v>0</v>
      </c>
      <c r="F2646" s="37" t="n">
        <v>2</v>
      </c>
      <c r="G2646" s="37" t="n">
        <v>0</v>
      </c>
      <c r="H2646" s="37" t="n">
        <v>1</v>
      </c>
      <c r="I2646" s="37" t="n">
        <v>1</v>
      </c>
      <c r="J2646" s="40" t="n">
        <f aca="false">IF(C2646=0,"",D2646/C2646)</f>
        <v>0.818181818181818</v>
      </c>
    </row>
    <row r="2647" customFormat="false" ht="15" hidden="false" customHeight="false" outlineLevel="0" collapsed="false">
      <c r="A2647" s="37" t="s">
        <v>892</v>
      </c>
      <c r="B2647" s="37" t="s">
        <v>276</v>
      </c>
      <c r="C2647" s="37" t="n">
        <v>22</v>
      </c>
      <c r="D2647" s="37" t="n">
        <v>21</v>
      </c>
      <c r="E2647" s="37" t="n">
        <v>0</v>
      </c>
      <c r="F2647" s="37" t="n">
        <v>0</v>
      </c>
      <c r="G2647" s="37" t="n">
        <v>0</v>
      </c>
      <c r="H2647" s="37" t="n">
        <v>2</v>
      </c>
      <c r="I2647" s="37" t="n">
        <v>0</v>
      </c>
      <c r="J2647" s="40" t="n">
        <f aca="false">IF(C2647=0,"",D2647/C2647)</f>
        <v>0.954545454545455</v>
      </c>
    </row>
    <row r="2648" customFormat="false" ht="15" hidden="false" customHeight="false" outlineLevel="0" collapsed="false">
      <c r="A2648" s="37" t="s">
        <v>892</v>
      </c>
      <c r="B2648" s="37" t="s">
        <v>277</v>
      </c>
      <c r="C2648" s="37" t="n">
        <v>22</v>
      </c>
      <c r="D2648" s="37" t="n">
        <v>20</v>
      </c>
      <c r="E2648" s="37" t="n">
        <v>2</v>
      </c>
      <c r="F2648" s="37" t="n">
        <v>0</v>
      </c>
      <c r="G2648" s="37" t="n">
        <v>1</v>
      </c>
      <c r="H2648" s="37" t="n">
        <v>0</v>
      </c>
      <c r="I2648" s="37" t="n">
        <v>4</v>
      </c>
      <c r="J2648" s="40" t="n">
        <f aca="false">IF(C2648=0,"",D2648/C2648)</f>
        <v>0.909090909090909</v>
      </c>
    </row>
    <row r="2649" customFormat="false" ht="15" hidden="false" customHeight="false" outlineLevel="0" collapsed="false">
      <c r="A2649" s="37" t="s">
        <v>892</v>
      </c>
      <c r="B2649" s="37" t="s">
        <v>278</v>
      </c>
      <c r="C2649" s="37" t="n">
        <v>22</v>
      </c>
      <c r="D2649" s="37" t="n">
        <v>21</v>
      </c>
      <c r="E2649" s="37" t="n">
        <v>0</v>
      </c>
      <c r="F2649" s="37" t="n">
        <v>1</v>
      </c>
      <c r="G2649" s="37" t="n">
        <v>0</v>
      </c>
      <c r="H2649" s="37" t="n">
        <v>1</v>
      </c>
      <c r="I2649" s="37" t="n">
        <v>1</v>
      </c>
      <c r="J2649" s="40" t="n">
        <f aca="false">IF(C2649=0,"",D2649/C2649)</f>
        <v>0.954545454545455</v>
      </c>
    </row>
    <row r="2650" customFormat="false" ht="15" hidden="false" customHeight="false" outlineLevel="0" collapsed="false">
      <c r="A2650" s="37" t="s">
        <v>892</v>
      </c>
      <c r="B2650" s="37" t="s">
        <v>279</v>
      </c>
      <c r="C2650" s="37" t="n">
        <v>22</v>
      </c>
      <c r="D2650" s="37" t="n">
        <v>19</v>
      </c>
      <c r="E2650" s="37" t="n">
        <v>0</v>
      </c>
      <c r="F2650" s="37" t="n">
        <v>2</v>
      </c>
      <c r="G2650" s="37" t="n">
        <v>0</v>
      </c>
      <c r="H2650" s="37" t="n">
        <v>3</v>
      </c>
      <c r="I2650" s="37" t="n">
        <v>0</v>
      </c>
      <c r="J2650" s="40" t="n">
        <f aca="false">IF(C2650=0,"",D2650/C2650)</f>
        <v>0.863636363636364</v>
      </c>
    </row>
    <row r="2651" customFormat="false" ht="15" hidden="false" customHeight="false" outlineLevel="0" collapsed="false">
      <c r="A2651" s="37" t="s">
        <v>892</v>
      </c>
      <c r="B2651" s="37" t="s">
        <v>280</v>
      </c>
      <c r="C2651" s="37" t="n">
        <v>22</v>
      </c>
      <c r="D2651" s="37" t="n">
        <v>21</v>
      </c>
      <c r="E2651" s="37" t="n">
        <v>0</v>
      </c>
      <c r="F2651" s="37" t="n">
        <v>0</v>
      </c>
      <c r="G2651" s="37" t="n">
        <v>0</v>
      </c>
      <c r="H2651" s="37" t="n">
        <v>5</v>
      </c>
      <c r="I2651" s="37" t="n">
        <v>1</v>
      </c>
      <c r="J2651" s="40" t="n">
        <f aca="false">IF(C2651=0,"",D2651/C2651)</f>
        <v>0.954545454545455</v>
      </c>
    </row>
    <row r="2652" customFormat="false" ht="15" hidden="false" customHeight="false" outlineLevel="0" collapsed="false">
      <c r="A2652" s="37" t="s">
        <v>892</v>
      </c>
      <c r="B2652" s="37" t="s">
        <v>281</v>
      </c>
      <c r="C2652" s="37" t="n">
        <v>22</v>
      </c>
      <c r="D2652" s="37" t="n">
        <v>21</v>
      </c>
      <c r="E2652" s="37" t="n">
        <v>1</v>
      </c>
      <c r="F2652" s="37" t="n">
        <v>1</v>
      </c>
      <c r="G2652" s="37" t="n">
        <v>1</v>
      </c>
      <c r="H2652" s="37" t="n">
        <v>1</v>
      </c>
      <c r="I2652" s="37" t="n">
        <v>1</v>
      </c>
      <c r="J2652" s="40" t="n">
        <f aca="false">IF(C2652=0,"",D2652/C2652)</f>
        <v>0.954545454545455</v>
      </c>
    </row>
    <row r="2653" customFormat="false" ht="15" hidden="false" customHeight="false" outlineLevel="0" collapsed="false">
      <c r="A2653" s="37" t="s">
        <v>895</v>
      </c>
      <c r="B2653" s="37" t="s">
        <v>270</v>
      </c>
      <c r="C2653" s="37" t="n">
        <v>22</v>
      </c>
      <c r="D2653" s="37" t="n">
        <v>21</v>
      </c>
      <c r="E2653" s="37" t="n">
        <v>0</v>
      </c>
      <c r="F2653" s="37" t="n">
        <v>0</v>
      </c>
      <c r="G2653" s="37" t="n">
        <v>0</v>
      </c>
      <c r="H2653" s="37" t="n">
        <v>3</v>
      </c>
      <c r="I2653" s="37" t="n">
        <v>10</v>
      </c>
      <c r="J2653" s="40" t="n">
        <f aca="false">IF(C2653=0,"",D2653/C2653)</f>
        <v>0.954545454545455</v>
      </c>
    </row>
    <row r="2654" customFormat="false" ht="15" hidden="false" customHeight="false" outlineLevel="0" collapsed="false">
      <c r="A2654" s="37" t="s">
        <v>895</v>
      </c>
      <c r="B2654" s="37" t="s">
        <v>271</v>
      </c>
      <c r="C2654" s="37" t="n">
        <v>22</v>
      </c>
      <c r="D2654" s="37" t="n">
        <v>21</v>
      </c>
      <c r="E2654" s="37" t="n">
        <v>1</v>
      </c>
      <c r="F2654" s="37" t="n">
        <v>0</v>
      </c>
      <c r="G2654" s="37" t="n">
        <v>0</v>
      </c>
      <c r="H2654" s="37" t="n">
        <v>3</v>
      </c>
      <c r="I2654" s="37" t="n">
        <v>3</v>
      </c>
      <c r="J2654" s="40" t="n">
        <f aca="false">IF(C2654=0,"",D2654/C2654)</f>
        <v>0.954545454545455</v>
      </c>
    </row>
    <row r="2655" customFormat="false" ht="15" hidden="false" customHeight="false" outlineLevel="0" collapsed="false">
      <c r="A2655" s="37" t="s">
        <v>895</v>
      </c>
      <c r="B2655" s="37" t="s">
        <v>272</v>
      </c>
      <c r="C2655" s="37" t="n">
        <v>22</v>
      </c>
      <c r="D2655" s="37" t="n">
        <v>21</v>
      </c>
      <c r="E2655" s="37" t="n">
        <v>1</v>
      </c>
      <c r="F2655" s="37" t="n">
        <v>1</v>
      </c>
      <c r="G2655" s="37" t="n">
        <v>1</v>
      </c>
      <c r="H2655" s="37" t="n">
        <v>2</v>
      </c>
      <c r="I2655" s="37" t="n">
        <v>24</v>
      </c>
      <c r="J2655" s="40" t="n">
        <f aca="false">IF(C2655=0,"",D2655/C2655)</f>
        <v>0.954545454545455</v>
      </c>
    </row>
    <row r="2656" customFormat="false" ht="15" hidden="false" customHeight="false" outlineLevel="0" collapsed="false">
      <c r="A2656" s="37" t="s">
        <v>895</v>
      </c>
      <c r="B2656" s="37" t="s">
        <v>273</v>
      </c>
      <c r="C2656" s="37" t="n">
        <v>22</v>
      </c>
      <c r="D2656" s="37" t="n">
        <v>20</v>
      </c>
      <c r="E2656" s="37" t="n">
        <v>3</v>
      </c>
      <c r="F2656" s="37" t="n">
        <v>0</v>
      </c>
      <c r="G2656" s="37" t="n">
        <v>0</v>
      </c>
      <c r="H2656" s="37" t="n">
        <v>0</v>
      </c>
      <c r="I2656" s="37" t="n">
        <v>20</v>
      </c>
      <c r="J2656" s="40" t="n">
        <f aca="false">IF(C2656=0,"",D2656/C2656)</f>
        <v>0.909090909090909</v>
      </c>
    </row>
    <row r="2657" customFormat="false" ht="15" hidden="false" customHeight="false" outlineLevel="0" collapsed="false">
      <c r="A2657" s="37" t="s">
        <v>895</v>
      </c>
      <c r="B2657" s="37" t="s">
        <v>274</v>
      </c>
      <c r="C2657" s="37" t="n">
        <v>22</v>
      </c>
      <c r="D2657" s="37" t="n">
        <v>20</v>
      </c>
      <c r="E2657" s="37" t="n">
        <v>0</v>
      </c>
      <c r="F2657" s="37" t="n">
        <v>0</v>
      </c>
      <c r="G2657" s="37" t="n">
        <v>0</v>
      </c>
      <c r="H2657" s="37" t="n">
        <v>2</v>
      </c>
      <c r="I2657" s="37" t="n">
        <v>35</v>
      </c>
      <c r="J2657" s="40" t="n">
        <f aca="false">IF(C2657=0,"",D2657/C2657)</f>
        <v>0.909090909090909</v>
      </c>
    </row>
    <row r="2658" customFormat="false" ht="15" hidden="false" customHeight="false" outlineLevel="0" collapsed="false">
      <c r="A2658" s="37" t="s">
        <v>895</v>
      </c>
      <c r="B2658" s="37" t="s">
        <v>275</v>
      </c>
      <c r="C2658" s="37" t="n">
        <v>22</v>
      </c>
      <c r="D2658" s="37" t="n">
        <v>21</v>
      </c>
      <c r="E2658" s="37" t="n">
        <v>0</v>
      </c>
      <c r="F2658" s="37" t="n">
        <v>0</v>
      </c>
      <c r="G2658" s="37" t="n">
        <v>1</v>
      </c>
      <c r="H2658" s="37" t="n">
        <v>0</v>
      </c>
      <c r="I2658" s="37" t="n">
        <v>3</v>
      </c>
      <c r="J2658" s="40" t="n">
        <f aca="false">IF(C2658=0,"",D2658/C2658)</f>
        <v>0.954545454545455</v>
      </c>
    </row>
    <row r="2659" customFormat="false" ht="15" hidden="false" customHeight="false" outlineLevel="0" collapsed="false">
      <c r="A2659" s="37" t="s">
        <v>895</v>
      </c>
      <c r="B2659" s="37" t="s">
        <v>276</v>
      </c>
      <c r="C2659" s="37" t="n">
        <v>22</v>
      </c>
      <c r="D2659" s="37" t="n">
        <v>17</v>
      </c>
      <c r="E2659" s="37" t="n">
        <v>0</v>
      </c>
      <c r="F2659" s="37" t="n">
        <v>0</v>
      </c>
      <c r="G2659" s="37" t="n">
        <v>0</v>
      </c>
      <c r="H2659" s="37" t="n">
        <v>5</v>
      </c>
      <c r="I2659" s="37" t="n">
        <v>12</v>
      </c>
      <c r="J2659" s="40" t="n">
        <f aca="false">IF(C2659=0,"",D2659/C2659)</f>
        <v>0.772727272727273</v>
      </c>
    </row>
    <row r="2660" customFormat="false" ht="15" hidden="false" customHeight="false" outlineLevel="0" collapsed="false">
      <c r="A2660" s="37" t="s">
        <v>895</v>
      </c>
      <c r="B2660" s="37" t="s">
        <v>277</v>
      </c>
      <c r="C2660" s="37" t="n">
        <v>22</v>
      </c>
      <c r="D2660" s="37" t="n">
        <v>21</v>
      </c>
      <c r="E2660" s="37" t="n">
        <v>0</v>
      </c>
      <c r="F2660" s="37" t="n">
        <v>2</v>
      </c>
      <c r="G2660" s="37" t="n">
        <v>0</v>
      </c>
      <c r="H2660" s="37" t="n">
        <v>1</v>
      </c>
      <c r="I2660" s="37" t="n">
        <v>5</v>
      </c>
      <c r="J2660" s="40" t="n">
        <f aca="false">IF(C2660=0,"",D2660/C2660)</f>
        <v>0.954545454545455</v>
      </c>
    </row>
    <row r="2661" customFormat="false" ht="15" hidden="false" customHeight="false" outlineLevel="0" collapsed="false">
      <c r="A2661" s="37" t="s">
        <v>895</v>
      </c>
      <c r="B2661" s="37" t="s">
        <v>278</v>
      </c>
      <c r="C2661" s="37" t="n">
        <v>22</v>
      </c>
      <c r="D2661" s="37" t="n">
        <v>21</v>
      </c>
      <c r="E2661" s="37" t="n">
        <v>0</v>
      </c>
      <c r="F2661" s="37" t="n">
        <v>0</v>
      </c>
      <c r="G2661" s="37" t="n">
        <v>0</v>
      </c>
      <c r="H2661" s="37" t="n">
        <v>4</v>
      </c>
      <c r="I2661" s="37" t="n">
        <v>10</v>
      </c>
      <c r="J2661" s="40" t="n">
        <f aca="false">IF(C2661=0,"",D2661/C2661)</f>
        <v>0.954545454545455</v>
      </c>
    </row>
    <row r="2662" customFormat="false" ht="15" hidden="false" customHeight="false" outlineLevel="0" collapsed="false">
      <c r="A2662" s="37" t="s">
        <v>895</v>
      </c>
      <c r="B2662" s="37" t="s">
        <v>279</v>
      </c>
      <c r="C2662" s="37" t="n">
        <v>22</v>
      </c>
      <c r="D2662" s="37" t="n">
        <v>21</v>
      </c>
      <c r="E2662" s="37" t="n">
        <v>1</v>
      </c>
      <c r="F2662" s="37" t="n">
        <v>0</v>
      </c>
      <c r="G2662" s="37" t="n">
        <v>0</v>
      </c>
      <c r="H2662" s="37" t="n">
        <v>2</v>
      </c>
      <c r="I2662" s="37" t="n">
        <v>8</v>
      </c>
      <c r="J2662" s="40" t="n">
        <f aca="false">IF(C2662=0,"",D2662/C2662)</f>
        <v>0.954545454545455</v>
      </c>
    </row>
    <row r="2663" customFormat="false" ht="15" hidden="false" customHeight="false" outlineLevel="0" collapsed="false">
      <c r="A2663" s="37" t="s">
        <v>895</v>
      </c>
      <c r="B2663" s="37" t="s">
        <v>280</v>
      </c>
      <c r="C2663" s="37" t="n">
        <v>22</v>
      </c>
      <c r="D2663" s="37" t="n">
        <v>20</v>
      </c>
      <c r="E2663" s="37" t="n">
        <v>1</v>
      </c>
      <c r="F2663" s="37" t="n">
        <v>1</v>
      </c>
      <c r="G2663" s="37" t="n">
        <v>1</v>
      </c>
      <c r="H2663" s="37" t="n">
        <v>2</v>
      </c>
      <c r="I2663" s="37" t="n">
        <v>32</v>
      </c>
      <c r="J2663" s="40" t="n">
        <f aca="false">IF(C2663=0,"",D2663/C2663)</f>
        <v>0.909090909090909</v>
      </c>
    </row>
    <row r="2664" customFormat="false" ht="15" hidden="false" customHeight="false" outlineLevel="0" collapsed="false">
      <c r="A2664" s="37" t="s">
        <v>895</v>
      </c>
      <c r="B2664" s="37" t="s">
        <v>281</v>
      </c>
      <c r="C2664" s="37" t="n">
        <v>22</v>
      </c>
      <c r="D2664" s="37" t="n">
        <v>21</v>
      </c>
      <c r="E2664" s="37" t="n">
        <v>0</v>
      </c>
      <c r="F2664" s="37" t="n">
        <v>0</v>
      </c>
      <c r="G2664" s="37" t="n">
        <v>0</v>
      </c>
      <c r="H2664" s="37" t="n">
        <v>0</v>
      </c>
      <c r="I2664" s="37" t="n">
        <v>8</v>
      </c>
      <c r="J2664" s="40" t="n">
        <f aca="false">IF(C2664=0,"",D2664/C2664)</f>
        <v>0.954545454545455</v>
      </c>
    </row>
    <row r="2665" customFormat="false" ht="15" hidden="false" customHeight="false" outlineLevel="0" collapsed="false">
      <c r="A2665" s="37" t="s">
        <v>631</v>
      </c>
      <c r="B2665" s="37" t="s">
        <v>270</v>
      </c>
      <c r="C2665" s="37" t="n">
        <v>22</v>
      </c>
      <c r="D2665" s="37" t="n">
        <v>20</v>
      </c>
      <c r="E2665" s="37" t="n">
        <v>0</v>
      </c>
      <c r="F2665" s="37" t="n">
        <v>0</v>
      </c>
      <c r="G2665" s="37" t="n">
        <v>0</v>
      </c>
      <c r="H2665" s="37" t="n">
        <v>5</v>
      </c>
      <c r="I2665" s="37" t="n">
        <v>0</v>
      </c>
      <c r="J2665" s="40" t="n">
        <f aca="false">IF(C2665=0,"",D2665/C2665)</f>
        <v>0.909090909090909</v>
      </c>
    </row>
    <row r="2666" customFormat="false" ht="15" hidden="false" customHeight="false" outlineLevel="0" collapsed="false">
      <c r="A2666" s="37" t="s">
        <v>631</v>
      </c>
      <c r="B2666" s="37" t="s">
        <v>271</v>
      </c>
      <c r="C2666" s="37" t="n">
        <v>22</v>
      </c>
      <c r="D2666" s="37" t="n">
        <v>20</v>
      </c>
      <c r="E2666" s="37" t="n">
        <v>0</v>
      </c>
      <c r="F2666" s="37" t="n">
        <v>0</v>
      </c>
      <c r="G2666" s="37" t="n">
        <v>0</v>
      </c>
      <c r="H2666" s="37" t="n">
        <v>0</v>
      </c>
      <c r="I2666" s="37" t="n">
        <v>2</v>
      </c>
      <c r="J2666" s="40" t="n">
        <f aca="false">IF(C2666=0,"",D2666/C2666)</f>
        <v>0.909090909090909</v>
      </c>
    </row>
    <row r="2667" customFormat="false" ht="15" hidden="false" customHeight="false" outlineLevel="0" collapsed="false">
      <c r="A2667" s="37" t="s">
        <v>631</v>
      </c>
      <c r="B2667" s="37" t="s">
        <v>272</v>
      </c>
      <c r="C2667" s="37" t="n">
        <v>22</v>
      </c>
      <c r="D2667" s="37" t="n">
        <v>19</v>
      </c>
      <c r="E2667" s="37" t="n">
        <v>1</v>
      </c>
      <c r="F2667" s="37" t="n">
        <v>3</v>
      </c>
      <c r="G2667" s="37" t="n">
        <v>0</v>
      </c>
      <c r="H2667" s="37" t="n">
        <v>1</v>
      </c>
      <c r="I2667" s="37" t="n">
        <v>0</v>
      </c>
      <c r="J2667" s="40" t="n">
        <f aca="false">IF(C2667=0,"",D2667/C2667)</f>
        <v>0.863636363636364</v>
      </c>
    </row>
    <row r="2668" customFormat="false" ht="15" hidden="false" customHeight="false" outlineLevel="0" collapsed="false">
      <c r="A2668" s="37" t="s">
        <v>631</v>
      </c>
      <c r="B2668" s="37" t="s">
        <v>273</v>
      </c>
      <c r="C2668" s="37" t="n">
        <v>22</v>
      </c>
      <c r="D2668" s="37" t="n">
        <v>19</v>
      </c>
      <c r="E2668" s="37" t="n">
        <v>1</v>
      </c>
      <c r="F2668" s="37" t="n">
        <v>3</v>
      </c>
      <c r="G2668" s="37" t="n">
        <v>0</v>
      </c>
      <c r="H2668" s="37" t="n">
        <v>2</v>
      </c>
      <c r="I2668" s="37" t="n">
        <v>0</v>
      </c>
      <c r="J2668" s="40" t="n">
        <f aca="false">IF(C2668=0,"",D2668/C2668)</f>
        <v>0.863636363636364</v>
      </c>
    </row>
    <row r="2669" customFormat="false" ht="15" hidden="false" customHeight="false" outlineLevel="0" collapsed="false">
      <c r="A2669" s="37" t="s">
        <v>631</v>
      </c>
      <c r="B2669" s="37" t="s">
        <v>274</v>
      </c>
      <c r="C2669" s="37" t="n">
        <v>22</v>
      </c>
      <c r="D2669" s="37" t="n">
        <v>20</v>
      </c>
      <c r="E2669" s="37" t="n">
        <v>1</v>
      </c>
      <c r="F2669" s="37" t="n">
        <v>3</v>
      </c>
      <c r="G2669" s="37" t="n">
        <v>0</v>
      </c>
      <c r="H2669" s="37" t="n">
        <v>1</v>
      </c>
      <c r="I2669" s="37" t="n">
        <v>0</v>
      </c>
      <c r="J2669" s="40" t="n">
        <f aca="false">IF(C2669=0,"",D2669/C2669)</f>
        <v>0.909090909090909</v>
      </c>
    </row>
    <row r="2670" customFormat="false" ht="15" hidden="false" customHeight="false" outlineLevel="0" collapsed="false">
      <c r="A2670" s="37" t="s">
        <v>631</v>
      </c>
      <c r="B2670" s="37" t="s">
        <v>275</v>
      </c>
      <c r="C2670" s="37" t="n">
        <v>22</v>
      </c>
      <c r="D2670" s="37" t="n">
        <v>19</v>
      </c>
      <c r="E2670" s="37" t="n">
        <v>2</v>
      </c>
      <c r="F2670" s="37" t="n">
        <v>0</v>
      </c>
      <c r="G2670" s="37" t="n">
        <v>0</v>
      </c>
      <c r="H2670" s="37" t="n">
        <v>3</v>
      </c>
      <c r="I2670" s="37" t="n">
        <v>2</v>
      </c>
      <c r="J2670" s="40" t="n">
        <f aca="false">IF(C2670=0,"",D2670/C2670)</f>
        <v>0.863636363636364</v>
      </c>
    </row>
    <row r="2671" customFormat="false" ht="15" hidden="false" customHeight="false" outlineLevel="0" collapsed="false">
      <c r="A2671" s="37" t="s">
        <v>631</v>
      </c>
      <c r="B2671" s="37" t="s">
        <v>276</v>
      </c>
      <c r="C2671" s="37" t="n">
        <v>22</v>
      </c>
      <c r="D2671" s="37" t="n">
        <v>20</v>
      </c>
      <c r="E2671" s="37" t="n">
        <v>0</v>
      </c>
      <c r="F2671" s="37" t="n">
        <v>0</v>
      </c>
      <c r="G2671" s="37" t="n">
        <v>0</v>
      </c>
      <c r="H2671" s="37" t="n">
        <v>1</v>
      </c>
      <c r="I2671" s="37" t="n">
        <v>0</v>
      </c>
      <c r="J2671" s="40" t="n">
        <f aca="false">IF(C2671=0,"",D2671/C2671)</f>
        <v>0.909090909090909</v>
      </c>
    </row>
    <row r="2672" customFormat="false" ht="15" hidden="false" customHeight="false" outlineLevel="0" collapsed="false">
      <c r="A2672" s="37" t="s">
        <v>631</v>
      </c>
      <c r="B2672" s="37" t="s">
        <v>277</v>
      </c>
      <c r="C2672" s="37" t="n">
        <v>22</v>
      </c>
      <c r="D2672" s="37" t="n">
        <v>22</v>
      </c>
      <c r="E2672" s="37" t="n">
        <v>0</v>
      </c>
      <c r="F2672" s="37" t="n">
        <v>0</v>
      </c>
      <c r="G2672" s="37" t="n">
        <v>0</v>
      </c>
      <c r="H2672" s="37" t="n">
        <v>1</v>
      </c>
      <c r="I2672" s="37" t="n">
        <v>0</v>
      </c>
      <c r="J2672" s="40" t="n">
        <f aca="false">IF(C2672=0,"",D2672/C2672)</f>
        <v>1</v>
      </c>
    </row>
    <row r="2673" customFormat="false" ht="15" hidden="false" customHeight="false" outlineLevel="0" collapsed="false">
      <c r="A2673" s="37" t="s">
        <v>631</v>
      </c>
      <c r="B2673" s="37" t="s">
        <v>278</v>
      </c>
      <c r="C2673" s="37" t="n">
        <v>22</v>
      </c>
      <c r="D2673" s="37" t="n">
        <v>20</v>
      </c>
      <c r="E2673" s="37" t="n">
        <v>0</v>
      </c>
      <c r="F2673" s="37" t="n">
        <v>2</v>
      </c>
      <c r="G2673" s="37" t="n">
        <v>0</v>
      </c>
      <c r="H2673" s="37" t="n">
        <v>1</v>
      </c>
      <c r="I2673" s="37" t="n">
        <v>1</v>
      </c>
      <c r="J2673" s="40" t="n">
        <f aca="false">IF(C2673=0,"",D2673/C2673)</f>
        <v>0.909090909090909</v>
      </c>
    </row>
    <row r="2674" customFormat="false" ht="15" hidden="false" customHeight="false" outlineLevel="0" collapsed="false">
      <c r="A2674" s="37" t="s">
        <v>631</v>
      </c>
      <c r="B2674" s="37" t="s">
        <v>279</v>
      </c>
      <c r="C2674" s="37" t="n">
        <v>22</v>
      </c>
      <c r="D2674" s="37" t="n">
        <v>21</v>
      </c>
      <c r="E2674" s="37" t="n">
        <v>0</v>
      </c>
      <c r="F2674" s="37" t="n">
        <v>0</v>
      </c>
      <c r="G2674" s="37" t="n">
        <v>1</v>
      </c>
      <c r="H2674" s="37" t="n">
        <v>2</v>
      </c>
      <c r="I2674" s="37" t="n">
        <v>3</v>
      </c>
      <c r="J2674" s="40" t="n">
        <f aca="false">IF(C2674=0,"",D2674/C2674)</f>
        <v>0.954545454545455</v>
      </c>
    </row>
    <row r="2675" customFormat="false" ht="15" hidden="false" customHeight="false" outlineLevel="0" collapsed="false">
      <c r="A2675" s="37" t="s">
        <v>631</v>
      </c>
      <c r="B2675" s="37" t="s">
        <v>280</v>
      </c>
      <c r="C2675" s="37" t="n">
        <v>22</v>
      </c>
      <c r="D2675" s="37" t="n">
        <v>20</v>
      </c>
      <c r="E2675" s="37" t="n">
        <v>0</v>
      </c>
      <c r="F2675" s="37" t="n">
        <v>0</v>
      </c>
      <c r="G2675" s="37" t="n">
        <v>0</v>
      </c>
      <c r="H2675" s="37" t="n">
        <v>1</v>
      </c>
      <c r="I2675" s="37" t="n">
        <v>1</v>
      </c>
      <c r="J2675" s="40" t="n">
        <f aca="false">IF(C2675=0,"",D2675/C2675)</f>
        <v>0.909090909090909</v>
      </c>
    </row>
    <row r="2676" customFormat="false" ht="15" hidden="false" customHeight="false" outlineLevel="0" collapsed="false">
      <c r="A2676" s="37" t="s">
        <v>631</v>
      </c>
      <c r="B2676" s="37" t="s">
        <v>281</v>
      </c>
      <c r="C2676" s="37" t="n">
        <v>22</v>
      </c>
      <c r="D2676" s="37" t="n">
        <v>19</v>
      </c>
      <c r="E2676" s="37" t="n">
        <v>1</v>
      </c>
      <c r="F2676" s="37" t="n">
        <v>0</v>
      </c>
      <c r="G2676" s="37" t="n">
        <v>1</v>
      </c>
      <c r="H2676" s="37" t="n">
        <v>5</v>
      </c>
      <c r="I2676" s="37" t="n">
        <v>3</v>
      </c>
      <c r="J2676" s="40" t="n">
        <f aca="false">IF(C2676=0,"",D2676/C2676)</f>
        <v>0.863636363636364</v>
      </c>
    </row>
    <row r="2677" customFormat="false" ht="15" hidden="false" customHeight="false" outlineLevel="0" collapsed="false">
      <c r="A2677" s="37" t="s">
        <v>899</v>
      </c>
      <c r="B2677" s="37" t="s">
        <v>270</v>
      </c>
      <c r="C2677" s="37" t="n">
        <v>22</v>
      </c>
      <c r="D2677" s="37" t="n">
        <v>21</v>
      </c>
      <c r="E2677" s="37" t="n">
        <v>0</v>
      </c>
      <c r="F2677" s="37" t="n">
        <v>1</v>
      </c>
      <c r="G2677" s="37" t="n">
        <v>0</v>
      </c>
      <c r="H2677" s="37" t="n">
        <v>0</v>
      </c>
      <c r="I2677" s="37" t="n">
        <v>8</v>
      </c>
      <c r="J2677" s="40" t="n">
        <f aca="false">IF(C2677=0,"",D2677/C2677)</f>
        <v>0.954545454545455</v>
      </c>
    </row>
    <row r="2678" customFormat="false" ht="15" hidden="false" customHeight="false" outlineLevel="0" collapsed="false">
      <c r="A2678" s="37" t="s">
        <v>899</v>
      </c>
      <c r="B2678" s="37" t="s">
        <v>271</v>
      </c>
      <c r="C2678" s="37" t="n">
        <v>22</v>
      </c>
      <c r="D2678" s="37" t="n">
        <v>21</v>
      </c>
      <c r="E2678" s="37" t="n">
        <v>0</v>
      </c>
      <c r="F2678" s="37" t="n">
        <v>0</v>
      </c>
      <c r="G2678" s="37" t="n">
        <v>0</v>
      </c>
      <c r="H2678" s="37" t="n">
        <v>0</v>
      </c>
      <c r="I2678" s="37" t="n">
        <v>2</v>
      </c>
      <c r="J2678" s="40" t="n">
        <f aca="false">IF(C2678=0,"",D2678/C2678)</f>
        <v>0.954545454545455</v>
      </c>
    </row>
    <row r="2679" customFormat="false" ht="15" hidden="false" customHeight="false" outlineLevel="0" collapsed="false">
      <c r="A2679" s="37" t="s">
        <v>899</v>
      </c>
      <c r="B2679" s="37" t="s">
        <v>272</v>
      </c>
      <c r="C2679" s="37" t="n">
        <v>22</v>
      </c>
      <c r="D2679" s="37" t="n">
        <v>20</v>
      </c>
      <c r="E2679" s="37" t="n">
        <v>1</v>
      </c>
      <c r="F2679" s="37" t="n">
        <v>1</v>
      </c>
      <c r="G2679" s="37" t="n">
        <v>0</v>
      </c>
      <c r="H2679" s="37" t="n">
        <v>1</v>
      </c>
      <c r="I2679" s="37" t="n">
        <v>9</v>
      </c>
      <c r="J2679" s="40" t="n">
        <f aca="false">IF(C2679=0,"",D2679/C2679)</f>
        <v>0.909090909090909</v>
      </c>
    </row>
    <row r="2680" customFormat="false" ht="15" hidden="false" customHeight="false" outlineLevel="0" collapsed="false">
      <c r="A2680" s="37" t="s">
        <v>899</v>
      </c>
      <c r="B2680" s="37" t="s">
        <v>273</v>
      </c>
      <c r="C2680" s="37" t="n">
        <v>22</v>
      </c>
      <c r="D2680" s="37" t="n">
        <v>22</v>
      </c>
      <c r="E2680" s="37" t="n">
        <v>0</v>
      </c>
      <c r="F2680" s="37" t="n">
        <v>1</v>
      </c>
      <c r="G2680" s="37" t="n">
        <v>0</v>
      </c>
      <c r="H2680" s="37" t="n">
        <v>0</v>
      </c>
      <c r="I2680" s="37" t="n">
        <v>18</v>
      </c>
      <c r="J2680" s="40" t="n">
        <f aca="false">IF(C2680=0,"",D2680/C2680)</f>
        <v>1</v>
      </c>
    </row>
    <row r="2681" customFormat="false" ht="15" hidden="false" customHeight="false" outlineLevel="0" collapsed="false">
      <c r="A2681" s="37" t="s">
        <v>899</v>
      </c>
      <c r="B2681" s="37" t="s">
        <v>274</v>
      </c>
      <c r="C2681" s="37" t="n">
        <v>22</v>
      </c>
      <c r="D2681" s="37" t="n">
        <v>20</v>
      </c>
      <c r="E2681" s="37" t="n">
        <v>0</v>
      </c>
      <c r="F2681" s="37" t="n">
        <v>0</v>
      </c>
      <c r="G2681" s="37" t="n">
        <v>0</v>
      </c>
      <c r="H2681" s="37" t="n">
        <v>2</v>
      </c>
      <c r="I2681" s="37" t="n">
        <v>11</v>
      </c>
      <c r="J2681" s="40" t="n">
        <f aca="false">IF(C2681=0,"",D2681/C2681)</f>
        <v>0.909090909090909</v>
      </c>
    </row>
    <row r="2682" customFormat="false" ht="15" hidden="false" customHeight="false" outlineLevel="0" collapsed="false">
      <c r="A2682" s="37" t="s">
        <v>899</v>
      </c>
      <c r="B2682" s="37" t="s">
        <v>275</v>
      </c>
      <c r="C2682" s="37" t="n">
        <v>22</v>
      </c>
      <c r="D2682" s="37" t="n">
        <v>22</v>
      </c>
      <c r="E2682" s="37" t="n">
        <v>2</v>
      </c>
      <c r="F2682" s="37" t="n">
        <v>1</v>
      </c>
      <c r="G2682" s="37" t="n">
        <v>0</v>
      </c>
      <c r="H2682" s="37" t="n">
        <v>2</v>
      </c>
      <c r="I2682" s="37" t="n">
        <v>5</v>
      </c>
      <c r="J2682" s="40" t="n">
        <f aca="false">IF(C2682=0,"",D2682/C2682)</f>
        <v>1</v>
      </c>
    </row>
    <row r="2683" customFormat="false" ht="15" hidden="false" customHeight="false" outlineLevel="0" collapsed="false">
      <c r="A2683" s="37" t="s">
        <v>899</v>
      </c>
      <c r="B2683" s="37" t="s">
        <v>276</v>
      </c>
      <c r="C2683" s="37" t="n">
        <v>22</v>
      </c>
      <c r="D2683" s="37" t="n">
        <v>22</v>
      </c>
      <c r="E2683" s="37" t="n">
        <v>1</v>
      </c>
      <c r="F2683" s="37" t="n">
        <v>0</v>
      </c>
      <c r="G2683" s="37" t="n">
        <v>0</v>
      </c>
      <c r="H2683" s="37" t="n">
        <v>0</v>
      </c>
      <c r="I2683" s="37" t="n">
        <v>16</v>
      </c>
      <c r="J2683" s="40" t="n">
        <f aca="false">IF(C2683=0,"",D2683/C2683)</f>
        <v>1</v>
      </c>
    </row>
    <row r="2684" customFormat="false" ht="15" hidden="false" customHeight="false" outlineLevel="0" collapsed="false">
      <c r="A2684" s="37" t="s">
        <v>899</v>
      </c>
      <c r="B2684" s="37" t="s">
        <v>277</v>
      </c>
      <c r="C2684" s="37" t="n">
        <v>22</v>
      </c>
      <c r="D2684" s="37" t="n">
        <v>20</v>
      </c>
      <c r="E2684" s="37" t="n">
        <v>1</v>
      </c>
      <c r="F2684" s="37" t="n">
        <v>1</v>
      </c>
      <c r="G2684" s="37" t="n">
        <v>0</v>
      </c>
      <c r="H2684" s="37" t="n">
        <v>1</v>
      </c>
      <c r="I2684" s="37" t="n">
        <v>15</v>
      </c>
      <c r="J2684" s="40" t="n">
        <f aca="false">IF(C2684=0,"",D2684/C2684)</f>
        <v>0.909090909090909</v>
      </c>
    </row>
    <row r="2685" customFormat="false" ht="15" hidden="false" customHeight="false" outlineLevel="0" collapsed="false">
      <c r="A2685" s="37" t="s">
        <v>899</v>
      </c>
      <c r="B2685" s="37" t="s">
        <v>278</v>
      </c>
      <c r="C2685" s="37" t="n">
        <v>22</v>
      </c>
      <c r="D2685" s="37" t="n">
        <v>17</v>
      </c>
      <c r="E2685" s="37" t="n">
        <v>1</v>
      </c>
      <c r="F2685" s="37" t="n">
        <v>0</v>
      </c>
      <c r="G2685" s="37" t="n">
        <v>0</v>
      </c>
      <c r="H2685" s="37" t="n">
        <v>2</v>
      </c>
      <c r="I2685" s="37" t="n">
        <v>3</v>
      </c>
      <c r="J2685" s="40" t="n">
        <f aca="false">IF(C2685=0,"",D2685/C2685)</f>
        <v>0.772727272727273</v>
      </c>
    </row>
    <row r="2686" customFormat="false" ht="15" hidden="false" customHeight="false" outlineLevel="0" collapsed="false">
      <c r="A2686" s="37" t="s">
        <v>899</v>
      </c>
      <c r="B2686" s="37" t="s">
        <v>279</v>
      </c>
      <c r="C2686" s="37" t="n">
        <v>22</v>
      </c>
      <c r="D2686" s="37" t="n">
        <v>22</v>
      </c>
      <c r="E2686" s="37" t="n">
        <v>0</v>
      </c>
      <c r="F2686" s="37" t="n">
        <v>0</v>
      </c>
      <c r="G2686" s="37" t="n">
        <v>0</v>
      </c>
      <c r="H2686" s="37" t="n">
        <v>2</v>
      </c>
      <c r="I2686" s="37" t="n">
        <v>3</v>
      </c>
      <c r="J2686" s="40" t="n">
        <f aca="false">IF(C2686=0,"",D2686/C2686)</f>
        <v>1</v>
      </c>
    </row>
    <row r="2687" customFormat="false" ht="15" hidden="false" customHeight="false" outlineLevel="0" collapsed="false">
      <c r="A2687" s="37" t="s">
        <v>899</v>
      </c>
      <c r="B2687" s="37" t="s">
        <v>280</v>
      </c>
      <c r="C2687" s="37" t="n">
        <v>22</v>
      </c>
      <c r="D2687" s="37" t="n">
        <v>22</v>
      </c>
      <c r="E2687" s="37" t="n">
        <v>1</v>
      </c>
      <c r="F2687" s="37" t="n">
        <v>0</v>
      </c>
      <c r="G2687" s="37" t="n">
        <v>0</v>
      </c>
      <c r="H2687" s="37" t="n">
        <v>0</v>
      </c>
      <c r="I2687" s="37" t="n">
        <v>0</v>
      </c>
      <c r="J2687" s="40" t="n">
        <f aca="false">IF(C2687=0,"",D2687/C2687)</f>
        <v>1</v>
      </c>
    </row>
    <row r="2688" customFormat="false" ht="15" hidden="false" customHeight="false" outlineLevel="0" collapsed="false">
      <c r="A2688" s="37" t="s">
        <v>899</v>
      </c>
      <c r="B2688" s="37" t="s">
        <v>281</v>
      </c>
      <c r="C2688" s="37" t="n">
        <v>22</v>
      </c>
      <c r="D2688" s="37" t="n">
        <v>20</v>
      </c>
      <c r="E2688" s="37" t="n">
        <v>3</v>
      </c>
      <c r="F2688" s="37" t="n">
        <v>1</v>
      </c>
      <c r="G2688" s="37" t="n">
        <v>1</v>
      </c>
      <c r="H2688" s="37" t="n">
        <v>0</v>
      </c>
      <c r="I2688" s="37" t="n">
        <v>19</v>
      </c>
      <c r="J2688" s="40" t="n">
        <f aca="false">IF(C2688=0,"",D2688/C2688)</f>
        <v>0.909090909090909</v>
      </c>
    </row>
    <row r="2689" customFormat="false" ht="15" hidden="false" customHeight="false" outlineLevel="0" collapsed="false">
      <c r="A2689" s="37" t="s">
        <v>900</v>
      </c>
      <c r="B2689" s="37" t="s">
        <v>281</v>
      </c>
      <c r="C2689" s="37" t="n">
        <v>22</v>
      </c>
      <c r="D2689" s="37" t="n">
        <v>22</v>
      </c>
      <c r="E2689" s="37" t="n">
        <v>1</v>
      </c>
      <c r="F2689" s="37" t="n">
        <v>0</v>
      </c>
      <c r="G2689" s="37" t="n">
        <v>0</v>
      </c>
      <c r="H2689" s="37" t="n">
        <v>2</v>
      </c>
      <c r="I2689" s="37" t="n">
        <v>3</v>
      </c>
      <c r="J2689" s="40" t="n">
        <f aca="false">IF(C2689=0,"",D2689/C2689)</f>
        <v>1</v>
      </c>
    </row>
    <row r="2690" customFormat="false" ht="15" hidden="false" customHeight="false" outlineLevel="0" collapsed="false">
      <c r="A2690" s="37" t="s">
        <v>903</v>
      </c>
      <c r="B2690" s="37" t="s">
        <v>270</v>
      </c>
      <c r="C2690" s="37" t="n">
        <v>22</v>
      </c>
      <c r="D2690" s="37" t="n">
        <v>20</v>
      </c>
      <c r="E2690" s="37" t="n">
        <v>2</v>
      </c>
      <c r="F2690" s="37" t="n">
        <v>0</v>
      </c>
      <c r="G2690" s="37" t="n">
        <v>0</v>
      </c>
      <c r="H2690" s="37" t="n">
        <v>1</v>
      </c>
      <c r="I2690" s="37" t="n">
        <v>6</v>
      </c>
      <c r="J2690" s="40" t="n">
        <f aca="false">IF(C2690=0,"",D2690/C2690)</f>
        <v>0.909090909090909</v>
      </c>
    </row>
    <row r="2691" customFormat="false" ht="15" hidden="false" customHeight="false" outlineLevel="0" collapsed="false">
      <c r="A2691" s="37" t="s">
        <v>903</v>
      </c>
      <c r="B2691" s="37" t="s">
        <v>271</v>
      </c>
      <c r="C2691" s="37" t="n">
        <v>22</v>
      </c>
      <c r="D2691" s="37" t="n">
        <v>20</v>
      </c>
      <c r="E2691" s="37" t="n">
        <v>0</v>
      </c>
      <c r="F2691" s="37" t="n">
        <v>1</v>
      </c>
      <c r="G2691" s="37" t="n">
        <v>0</v>
      </c>
      <c r="H2691" s="37" t="n">
        <v>0</v>
      </c>
      <c r="I2691" s="37" t="n">
        <v>2</v>
      </c>
      <c r="J2691" s="40" t="n">
        <f aca="false">IF(C2691=0,"",D2691/C2691)</f>
        <v>0.909090909090909</v>
      </c>
    </row>
    <row r="2692" customFormat="false" ht="15" hidden="false" customHeight="false" outlineLevel="0" collapsed="false">
      <c r="A2692" s="37" t="s">
        <v>903</v>
      </c>
      <c r="B2692" s="37" t="s">
        <v>272</v>
      </c>
      <c r="C2692" s="37" t="n">
        <v>22</v>
      </c>
      <c r="D2692" s="37" t="n">
        <v>21</v>
      </c>
      <c r="E2692" s="37" t="n">
        <v>0</v>
      </c>
      <c r="F2692" s="37" t="n">
        <v>0</v>
      </c>
      <c r="G2692" s="37" t="n">
        <v>0</v>
      </c>
      <c r="H2692" s="37" t="n">
        <v>1</v>
      </c>
      <c r="I2692" s="37" t="n">
        <v>3</v>
      </c>
      <c r="J2692" s="40" t="n">
        <f aca="false">IF(C2692=0,"",D2692/C2692)</f>
        <v>0.954545454545455</v>
      </c>
    </row>
    <row r="2693" customFormat="false" ht="15" hidden="false" customHeight="false" outlineLevel="0" collapsed="false">
      <c r="A2693" s="37" t="s">
        <v>903</v>
      </c>
      <c r="B2693" s="37" t="s">
        <v>273</v>
      </c>
      <c r="C2693" s="37" t="n">
        <v>22</v>
      </c>
      <c r="D2693" s="37" t="n">
        <v>21</v>
      </c>
      <c r="E2693" s="37" t="n">
        <v>2</v>
      </c>
      <c r="F2693" s="37" t="n">
        <v>1</v>
      </c>
      <c r="G2693" s="37" t="n">
        <v>0</v>
      </c>
      <c r="H2693" s="37" t="n">
        <v>1</v>
      </c>
      <c r="I2693" s="37" t="n">
        <v>2</v>
      </c>
      <c r="J2693" s="40" t="n">
        <f aca="false">IF(C2693=0,"",D2693/C2693)</f>
        <v>0.954545454545455</v>
      </c>
    </row>
    <row r="2694" customFormat="false" ht="15" hidden="false" customHeight="false" outlineLevel="0" collapsed="false">
      <c r="A2694" s="37" t="s">
        <v>903</v>
      </c>
      <c r="B2694" s="37" t="s">
        <v>274</v>
      </c>
      <c r="C2694" s="37" t="n">
        <v>22</v>
      </c>
      <c r="D2694" s="37" t="n">
        <v>20</v>
      </c>
      <c r="E2694" s="37" t="n">
        <v>0</v>
      </c>
      <c r="F2694" s="37" t="n">
        <v>0</v>
      </c>
      <c r="G2694" s="37" t="n">
        <v>0</v>
      </c>
      <c r="H2694" s="37" t="n">
        <v>1</v>
      </c>
      <c r="I2694" s="37" t="n">
        <v>19</v>
      </c>
      <c r="J2694" s="40" t="n">
        <f aca="false">IF(C2694=0,"",D2694/C2694)</f>
        <v>0.909090909090909</v>
      </c>
    </row>
    <row r="2695" customFormat="false" ht="15" hidden="false" customHeight="false" outlineLevel="0" collapsed="false">
      <c r="A2695" s="37" t="s">
        <v>903</v>
      </c>
      <c r="B2695" s="37" t="s">
        <v>275</v>
      </c>
      <c r="C2695" s="37" t="n">
        <v>22</v>
      </c>
      <c r="D2695" s="37" t="n">
        <v>17</v>
      </c>
      <c r="E2695" s="37" t="n">
        <v>0</v>
      </c>
      <c r="F2695" s="37" t="n">
        <v>1</v>
      </c>
      <c r="G2695" s="37" t="n">
        <v>0</v>
      </c>
      <c r="H2695" s="37" t="n">
        <v>1</v>
      </c>
      <c r="I2695" s="37" t="n">
        <v>3</v>
      </c>
      <c r="J2695" s="40" t="n">
        <f aca="false">IF(C2695=0,"",D2695/C2695)</f>
        <v>0.772727272727273</v>
      </c>
    </row>
    <row r="2696" customFormat="false" ht="15" hidden="false" customHeight="false" outlineLevel="0" collapsed="false">
      <c r="A2696" s="37" t="s">
        <v>903</v>
      </c>
      <c r="B2696" s="37" t="s">
        <v>276</v>
      </c>
      <c r="C2696" s="37" t="n">
        <v>22</v>
      </c>
      <c r="D2696" s="37" t="n">
        <v>22</v>
      </c>
      <c r="E2696" s="37" t="n">
        <v>0</v>
      </c>
      <c r="F2696" s="37" t="n">
        <v>0</v>
      </c>
      <c r="G2696" s="37" t="n">
        <v>0</v>
      </c>
      <c r="H2696" s="37" t="n">
        <v>1</v>
      </c>
      <c r="I2696" s="37" t="n">
        <v>15</v>
      </c>
      <c r="J2696" s="40" t="n">
        <f aca="false">IF(C2696=0,"",D2696/C2696)</f>
        <v>1</v>
      </c>
    </row>
    <row r="2697" customFormat="false" ht="15" hidden="false" customHeight="false" outlineLevel="0" collapsed="false">
      <c r="A2697" s="37" t="s">
        <v>903</v>
      </c>
      <c r="B2697" s="37" t="s">
        <v>277</v>
      </c>
      <c r="C2697" s="37" t="n">
        <v>22</v>
      </c>
      <c r="D2697" s="37" t="n">
        <v>19</v>
      </c>
      <c r="E2697" s="37" t="n">
        <v>0</v>
      </c>
      <c r="F2697" s="37" t="n">
        <v>0</v>
      </c>
      <c r="G2697" s="37" t="n">
        <v>0</v>
      </c>
      <c r="H2697" s="37" t="n">
        <v>2</v>
      </c>
      <c r="I2697" s="37" t="n">
        <v>7</v>
      </c>
      <c r="J2697" s="40" t="n">
        <f aca="false">IF(C2697=0,"",D2697/C2697)</f>
        <v>0.863636363636364</v>
      </c>
    </row>
    <row r="2698" customFormat="false" ht="15" hidden="false" customHeight="false" outlineLevel="0" collapsed="false">
      <c r="A2698" s="37" t="s">
        <v>903</v>
      </c>
      <c r="B2698" s="37" t="s">
        <v>278</v>
      </c>
      <c r="C2698" s="37" t="n">
        <v>22</v>
      </c>
      <c r="D2698" s="37" t="n">
        <v>22</v>
      </c>
      <c r="E2698" s="37" t="n">
        <v>1</v>
      </c>
      <c r="F2698" s="37" t="n">
        <v>0</v>
      </c>
      <c r="G2698" s="37" t="n">
        <v>1</v>
      </c>
      <c r="H2698" s="37" t="n">
        <v>2</v>
      </c>
      <c r="I2698" s="37" t="n">
        <v>14</v>
      </c>
      <c r="J2698" s="40" t="n">
        <f aca="false">IF(C2698=0,"",D2698/C2698)</f>
        <v>1</v>
      </c>
    </row>
    <row r="2699" customFormat="false" ht="15" hidden="false" customHeight="false" outlineLevel="0" collapsed="false">
      <c r="A2699" s="37" t="s">
        <v>903</v>
      </c>
      <c r="B2699" s="37" t="s">
        <v>279</v>
      </c>
      <c r="C2699" s="37" t="n">
        <v>22</v>
      </c>
      <c r="D2699" s="37" t="n">
        <v>21</v>
      </c>
      <c r="E2699" s="37" t="n">
        <v>0</v>
      </c>
      <c r="F2699" s="37" t="n">
        <v>0</v>
      </c>
      <c r="G2699" s="37" t="n">
        <v>0</v>
      </c>
      <c r="H2699" s="37" t="n">
        <v>1</v>
      </c>
      <c r="I2699" s="37" t="n">
        <v>7</v>
      </c>
      <c r="J2699" s="40" t="n">
        <f aca="false">IF(C2699=0,"",D2699/C2699)</f>
        <v>0.954545454545455</v>
      </c>
    </row>
    <row r="2700" customFormat="false" ht="15" hidden="false" customHeight="false" outlineLevel="0" collapsed="false">
      <c r="A2700" s="37" t="s">
        <v>903</v>
      </c>
      <c r="B2700" s="37" t="s">
        <v>280</v>
      </c>
      <c r="C2700" s="37" t="n">
        <v>22</v>
      </c>
      <c r="D2700" s="37" t="n">
        <v>22</v>
      </c>
      <c r="E2700" s="37" t="n">
        <v>1</v>
      </c>
      <c r="F2700" s="37" t="n">
        <v>0</v>
      </c>
      <c r="G2700" s="37" t="n">
        <v>0</v>
      </c>
      <c r="H2700" s="37" t="n">
        <v>4</v>
      </c>
      <c r="I2700" s="37" t="n">
        <v>11</v>
      </c>
      <c r="J2700" s="40" t="n">
        <f aca="false">IF(C2700=0,"",D2700/C2700)</f>
        <v>1</v>
      </c>
    </row>
    <row r="2701" customFormat="false" ht="15" hidden="false" customHeight="false" outlineLevel="0" collapsed="false">
      <c r="A2701" s="37" t="s">
        <v>903</v>
      </c>
      <c r="B2701" s="37" t="s">
        <v>281</v>
      </c>
      <c r="C2701" s="37" t="n">
        <v>22</v>
      </c>
      <c r="D2701" s="37" t="n">
        <v>19</v>
      </c>
      <c r="E2701" s="37" t="n">
        <v>0</v>
      </c>
      <c r="F2701" s="37" t="n">
        <v>1</v>
      </c>
      <c r="G2701" s="37" t="n">
        <v>0</v>
      </c>
      <c r="H2701" s="37" t="n">
        <v>1</v>
      </c>
      <c r="I2701" s="37" t="n">
        <v>6</v>
      </c>
      <c r="J2701" s="40" t="n">
        <f aca="false">IF(C2701=0,"",D2701/C2701)</f>
        <v>0.863636363636364</v>
      </c>
    </row>
    <row r="2702" customFormat="false" ht="15" hidden="false" customHeight="false" outlineLevel="0" collapsed="false">
      <c r="A2702" s="37" t="s">
        <v>905</v>
      </c>
      <c r="B2702" s="37" t="s">
        <v>270</v>
      </c>
      <c r="C2702" s="37" t="n">
        <v>22</v>
      </c>
      <c r="D2702" s="37" t="n">
        <v>17</v>
      </c>
      <c r="E2702" s="37" t="n">
        <v>1</v>
      </c>
      <c r="F2702" s="37" t="n">
        <v>0</v>
      </c>
      <c r="G2702" s="37" t="n">
        <v>0</v>
      </c>
      <c r="H2702" s="37" t="n">
        <v>2</v>
      </c>
      <c r="I2702" s="37" t="n">
        <v>0</v>
      </c>
      <c r="J2702" s="40" t="n">
        <f aca="false">IF(C2702=0,"",D2702/C2702)</f>
        <v>0.772727272727273</v>
      </c>
    </row>
    <row r="2703" customFormat="false" ht="15" hidden="false" customHeight="false" outlineLevel="0" collapsed="false">
      <c r="A2703" s="37" t="s">
        <v>905</v>
      </c>
      <c r="B2703" s="37" t="s">
        <v>271</v>
      </c>
      <c r="C2703" s="37" t="n">
        <v>22</v>
      </c>
      <c r="D2703" s="37" t="n">
        <v>20</v>
      </c>
      <c r="E2703" s="37" t="n">
        <v>1</v>
      </c>
      <c r="F2703" s="37" t="n">
        <v>0</v>
      </c>
      <c r="G2703" s="37" t="n">
        <v>0</v>
      </c>
      <c r="H2703" s="37" t="n">
        <v>3</v>
      </c>
      <c r="I2703" s="37" t="n">
        <v>1</v>
      </c>
      <c r="J2703" s="40" t="n">
        <f aca="false">IF(C2703=0,"",D2703/C2703)</f>
        <v>0.909090909090909</v>
      </c>
    </row>
    <row r="2704" customFormat="false" ht="15" hidden="false" customHeight="false" outlineLevel="0" collapsed="false">
      <c r="A2704" s="37" t="s">
        <v>905</v>
      </c>
      <c r="B2704" s="37" t="s">
        <v>272</v>
      </c>
      <c r="C2704" s="37" t="n">
        <v>22</v>
      </c>
      <c r="D2704" s="37" t="n">
        <v>21</v>
      </c>
      <c r="E2704" s="37" t="n">
        <v>0</v>
      </c>
      <c r="F2704" s="37" t="n">
        <v>0</v>
      </c>
      <c r="G2704" s="37" t="n">
        <v>0</v>
      </c>
      <c r="H2704" s="37" t="n">
        <v>1</v>
      </c>
      <c r="I2704" s="37" t="n">
        <v>2</v>
      </c>
      <c r="J2704" s="40" t="n">
        <f aca="false">IF(C2704=0,"",D2704/C2704)</f>
        <v>0.954545454545455</v>
      </c>
    </row>
    <row r="2705" customFormat="false" ht="15" hidden="false" customHeight="false" outlineLevel="0" collapsed="false">
      <c r="A2705" s="37" t="s">
        <v>905</v>
      </c>
      <c r="B2705" s="37" t="s">
        <v>273</v>
      </c>
      <c r="C2705" s="37" t="n">
        <v>22</v>
      </c>
      <c r="D2705" s="37" t="n">
        <v>21</v>
      </c>
      <c r="E2705" s="37" t="n">
        <v>0</v>
      </c>
      <c r="F2705" s="37" t="n">
        <v>4</v>
      </c>
      <c r="G2705" s="37" t="n">
        <v>0</v>
      </c>
      <c r="H2705" s="37" t="n">
        <v>3</v>
      </c>
      <c r="I2705" s="37" t="n">
        <v>3</v>
      </c>
      <c r="J2705" s="40" t="n">
        <f aca="false">IF(C2705=0,"",D2705/C2705)</f>
        <v>0.954545454545455</v>
      </c>
    </row>
    <row r="2706" customFormat="false" ht="15" hidden="false" customHeight="false" outlineLevel="0" collapsed="false">
      <c r="A2706" s="37" t="s">
        <v>905</v>
      </c>
      <c r="B2706" s="37" t="s">
        <v>274</v>
      </c>
      <c r="C2706" s="37" t="n">
        <v>22</v>
      </c>
      <c r="D2706" s="37" t="n">
        <v>21</v>
      </c>
      <c r="E2706" s="37" t="n">
        <v>0</v>
      </c>
      <c r="F2706" s="37" t="n">
        <v>3</v>
      </c>
      <c r="G2706" s="37" t="n">
        <v>0</v>
      </c>
      <c r="H2706" s="37" t="n">
        <v>3</v>
      </c>
      <c r="I2706" s="37" t="n">
        <v>1</v>
      </c>
      <c r="J2706" s="40" t="n">
        <f aca="false">IF(C2706=0,"",D2706/C2706)</f>
        <v>0.954545454545455</v>
      </c>
    </row>
    <row r="2707" customFormat="false" ht="15" hidden="false" customHeight="false" outlineLevel="0" collapsed="false">
      <c r="A2707" s="37" t="s">
        <v>905</v>
      </c>
      <c r="B2707" s="37" t="s">
        <v>275</v>
      </c>
      <c r="C2707" s="37" t="n">
        <v>22</v>
      </c>
      <c r="D2707" s="37" t="n">
        <v>21</v>
      </c>
      <c r="E2707" s="37" t="n">
        <v>0</v>
      </c>
      <c r="F2707" s="37" t="n">
        <v>2</v>
      </c>
      <c r="G2707" s="37" t="n">
        <v>0</v>
      </c>
      <c r="H2707" s="37" t="n">
        <v>2</v>
      </c>
      <c r="I2707" s="37" t="n">
        <v>2</v>
      </c>
      <c r="J2707" s="40" t="n">
        <f aca="false">IF(C2707=0,"",D2707/C2707)</f>
        <v>0.954545454545455</v>
      </c>
    </row>
    <row r="2708" customFormat="false" ht="15" hidden="false" customHeight="false" outlineLevel="0" collapsed="false">
      <c r="A2708" s="37" t="s">
        <v>905</v>
      </c>
      <c r="B2708" s="37" t="s">
        <v>276</v>
      </c>
      <c r="C2708" s="37" t="n">
        <v>22</v>
      </c>
      <c r="D2708" s="37" t="n">
        <v>20</v>
      </c>
      <c r="E2708" s="37" t="n">
        <v>1</v>
      </c>
      <c r="F2708" s="37" t="n">
        <v>0</v>
      </c>
      <c r="G2708" s="37" t="n">
        <v>0</v>
      </c>
      <c r="H2708" s="37" t="n">
        <v>2</v>
      </c>
      <c r="I2708" s="37" t="n">
        <v>0</v>
      </c>
      <c r="J2708" s="40" t="n">
        <f aca="false">IF(C2708=0,"",D2708/C2708)</f>
        <v>0.909090909090909</v>
      </c>
    </row>
    <row r="2709" customFormat="false" ht="15" hidden="false" customHeight="false" outlineLevel="0" collapsed="false">
      <c r="A2709" s="37" t="s">
        <v>905</v>
      </c>
      <c r="B2709" s="37" t="s">
        <v>277</v>
      </c>
      <c r="C2709" s="37" t="n">
        <v>22</v>
      </c>
      <c r="D2709" s="37" t="n">
        <v>22</v>
      </c>
      <c r="E2709" s="37" t="n">
        <v>2</v>
      </c>
      <c r="F2709" s="37" t="n">
        <v>1</v>
      </c>
      <c r="G2709" s="37" t="n">
        <v>0</v>
      </c>
      <c r="H2709" s="37" t="n">
        <v>0</v>
      </c>
      <c r="I2709" s="37" t="n">
        <v>1</v>
      </c>
      <c r="J2709" s="40" t="n">
        <f aca="false">IF(C2709=0,"",D2709/C2709)</f>
        <v>1</v>
      </c>
    </row>
    <row r="2710" customFormat="false" ht="15" hidden="false" customHeight="false" outlineLevel="0" collapsed="false">
      <c r="A2710" s="37" t="s">
        <v>905</v>
      </c>
      <c r="B2710" s="37" t="s">
        <v>278</v>
      </c>
      <c r="C2710" s="37" t="n">
        <v>22</v>
      </c>
      <c r="D2710" s="37" t="n">
        <v>20</v>
      </c>
      <c r="E2710" s="37" t="n">
        <v>0</v>
      </c>
      <c r="F2710" s="37" t="n">
        <v>1</v>
      </c>
      <c r="G2710" s="37" t="n">
        <v>0</v>
      </c>
      <c r="H2710" s="37" t="n">
        <v>3</v>
      </c>
      <c r="I2710" s="37" t="n">
        <v>0</v>
      </c>
      <c r="J2710" s="40" t="n">
        <f aca="false">IF(C2710=0,"",D2710/C2710)</f>
        <v>0.909090909090909</v>
      </c>
    </row>
    <row r="2711" customFormat="false" ht="15" hidden="false" customHeight="false" outlineLevel="0" collapsed="false">
      <c r="A2711" s="37" t="s">
        <v>905</v>
      </c>
      <c r="B2711" s="37" t="s">
        <v>279</v>
      </c>
      <c r="C2711" s="37" t="n">
        <v>22</v>
      </c>
      <c r="D2711" s="37" t="n">
        <v>20</v>
      </c>
      <c r="E2711" s="37" t="n">
        <v>0</v>
      </c>
      <c r="F2711" s="37" t="n">
        <v>1</v>
      </c>
      <c r="G2711" s="37" t="n">
        <v>1</v>
      </c>
      <c r="H2711" s="37" t="n">
        <v>0</v>
      </c>
      <c r="I2711" s="37" t="n">
        <v>0</v>
      </c>
      <c r="J2711" s="40" t="n">
        <f aca="false">IF(C2711=0,"",D2711/C2711)</f>
        <v>0.909090909090909</v>
      </c>
    </row>
    <row r="2712" customFormat="false" ht="15" hidden="false" customHeight="false" outlineLevel="0" collapsed="false">
      <c r="A2712" s="37" t="s">
        <v>905</v>
      </c>
      <c r="B2712" s="37" t="s">
        <v>280</v>
      </c>
      <c r="C2712" s="37" t="n">
        <v>22</v>
      </c>
      <c r="D2712" s="37" t="n">
        <v>22</v>
      </c>
      <c r="E2712" s="37" t="n">
        <v>2</v>
      </c>
      <c r="F2712" s="37" t="n">
        <v>2</v>
      </c>
      <c r="G2712" s="37" t="n">
        <v>0</v>
      </c>
      <c r="H2712" s="37" t="n">
        <v>0</v>
      </c>
      <c r="I2712" s="37" t="n">
        <v>1</v>
      </c>
      <c r="J2712" s="40" t="n">
        <f aca="false">IF(C2712=0,"",D2712/C2712)</f>
        <v>1</v>
      </c>
    </row>
    <row r="2713" customFormat="false" ht="15" hidden="false" customHeight="false" outlineLevel="0" collapsed="false">
      <c r="A2713" s="37" t="s">
        <v>905</v>
      </c>
      <c r="B2713" s="37" t="s">
        <v>281</v>
      </c>
      <c r="C2713" s="37" t="n">
        <v>22</v>
      </c>
      <c r="D2713" s="37" t="n">
        <v>21</v>
      </c>
      <c r="E2713" s="37" t="n">
        <v>1</v>
      </c>
      <c r="F2713" s="37" t="n">
        <v>1</v>
      </c>
      <c r="G2713" s="37" t="n">
        <v>0</v>
      </c>
      <c r="H2713" s="37" t="n">
        <v>1</v>
      </c>
      <c r="I2713" s="37" t="n">
        <v>1</v>
      </c>
      <c r="J2713" s="40" t="n">
        <f aca="false">IF(C2713=0,"",D2713/C2713)</f>
        <v>0.954545454545455</v>
      </c>
    </row>
    <row r="2714" customFormat="false" ht="15" hidden="false" customHeight="false" outlineLevel="0" collapsed="false">
      <c r="A2714" s="37" t="s">
        <v>906</v>
      </c>
      <c r="B2714" s="37" t="s">
        <v>270</v>
      </c>
      <c r="C2714" s="37" t="n">
        <v>22</v>
      </c>
      <c r="D2714" s="37" t="n">
        <v>19</v>
      </c>
      <c r="E2714" s="37" t="n">
        <v>0</v>
      </c>
      <c r="F2714" s="37" t="n">
        <v>2</v>
      </c>
      <c r="G2714" s="37" t="n">
        <v>1</v>
      </c>
      <c r="H2714" s="37" t="n">
        <v>0</v>
      </c>
      <c r="I2714" s="37" t="n">
        <v>0</v>
      </c>
      <c r="J2714" s="40" t="n">
        <f aca="false">IF(C2714=0,"",D2714/C2714)</f>
        <v>0.863636363636364</v>
      </c>
    </row>
    <row r="2715" customFormat="false" ht="15" hidden="false" customHeight="false" outlineLevel="0" collapsed="false">
      <c r="A2715" s="37" t="s">
        <v>906</v>
      </c>
      <c r="B2715" s="37" t="s">
        <v>271</v>
      </c>
      <c r="C2715" s="37" t="n">
        <v>22</v>
      </c>
      <c r="D2715" s="37" t="n">
        <v>21</v>
      </c>
      <c r="E2715" s="37" t="n">
        <v>1</v>
      </c>
      <c r="F2715" s="37" t="n">
        <v>0</v>
      </c>
      <c r="G2715" s="37" t="n">
        <v>0</v>
      </c>
      <c r="H2715" s="37" t="n">
        <v>3</v>
      </c>
      <c r="I2715" s="37" t="n">
        <v>0</v>
      </c>
      <c r="J2715" s="40" t="n">
        <f aca="false">IF(C2715=0,"",D2715/C2715)</f>
        <v>0.954545454545455</v>
      </c>
    </row>
    <row r="2716" customFormat="false" ht="15" hidden="false" customHeight="false" outlineLevel="0" collapsed="false">
      <c r="A2716" s="37" t="s">
        <v>906</v>
      </c>
      <c r="B2716" s="37" t="s">
        <v>272</v>
      </c>
      <c r="C2716" s="37" t="n">
        <v>22</v>
      </c>
      <c r="D2716" s="37" t="n">
        <v>18</v>
      </c>
      <c r="E2716" s="37" t="n">
        <v>1</v>
      </c>
      <c r="F2716" s="37" t="n">
        <v>0</v>
      </c>
      <c r="G2716" s="37" t="n">
        <v>1</v>
      </c>
      <c r="H2716" s="37" t="n">
        <v>3</v>
      </c>
      <c r="I2716" s="37" t="n">
        <v>5</v>
      </c>
      <c r="J2716" s="40" t="n">
        <f aca="false">IF(C2716=0,"",D2716/C2716)</f>
        <v>0.818181818181818</v>
      </c>
    </row>
    <row r="2717" customFormat="false" ht="15" hidden="false" customHeight="false" outlineLevel="0" collapsed="false">
      <c r="A2717" s="37" t="s">
        <v>906</v>
      </c>
      <c r="B2717" s="37" t="s">
        <v>273</v>
      </c>
      <c r="C2717" s="37" t="n">
        <v>22</v>
      </c>
      <c r="D2717" s="37" t="n">
        <v>21</v>
      </c>
      <c r="E2717" s="37" t="n">
        <v>1</v>
      </c>
      <c r="F2717" s="37" t="n">
        <v>2</v>
      </c>
      <c r="G2717" s="37" t="n">
        <v>0</v>
      </c>
      <c r="H2717" s="37" t="n">
        <v>2</v>
      </c>
      <c r="I2717" s="37" t="n">
        <v>0</v>
      </c>
      <c r="J2717" s="40" t="n">
        <f aca="false">IF(C2717=0,"",D2717/C2717)</f>
        <v>0.954545454545455</v>
      </c>
    </row>
    <row r="2718" customFormat="false" ht="15" hidden="false" customHeight="false" outlineLevel="0" collapsed="false">
      <c r="A2718" s="37" t="s">
        <v>906</v>
      </c>
      <c r="B2718" s="37" t="s">
        <v>274</v>
      </c>
      <c r="C2718" s="37" t="n">
        <v>22</v>
      </c>
      <c r="D2718" s="37" t="n">
        <v>22</v>
      </c>
      <c r="E2718" s="37" t="n">
        <v>0</v>
      </c>
      <c r="F2718" s="37" t="n">
        <v>1</v>
      </c>
      <c r="G2718" s="37" t="n">
        <v>0</v>
      </c>
      <c r="H2718" s="37" t="n">
        <v>2</v>
      </c>
      <c r="I2718" s="37" t="n">
        <v>0</v>
      </c>
      <c r="J2718" s="40" t="n">
        <f aca="false">IF(C2718=0,"",D2718/C2718)</f>
        <v>1</v>
      </c>
    </row>
    <row r="2719" customFormat="false" ht="15" hidden="false" customHeight="false" outlineLevel="0" collapsed="false">
      <c r="A2719" s="37" t="s">
        <v>906</v>
      </c>
      <c r="B2719" s="37" t="s">
        <v>275</v>
      </c>
      <c r="C2719" s="37" t="n">
        <v>22</v>
      </c>
      <c r="D2719" s="37" t="n">
        <v>22</v>
      </c>
      <c r="E2719" s="37" t="n">
        <v>2</v>
      </c>
      <c r="F2719" s="37" t="n">
        <v>1</v>
      </c>
      <c r="G2719" s="37" t="n">
        <v>1</v>
      </c>
      <c r="H2719" s="37" t="n">
        <v>2</v>
      </c>
      <c r="I2719" s="37" t="n">
        <v>2</v>
      </c>
      <c r="J2719" s="40" t="n">
        <f aca="false">IF(C2719=0,"",D2719/C2719)</f>
        <v>1</v>
      </c>
    </row>
    <row r="2720" customFormat="false" ht="15" hidden="false" customHeight="false" outlineLevel="0" collapsed="false">
      <c r="A2720" s="37" t="s">
        <v>906</v>
      </c>
      <c r="B2720" s="37" t="s">
        <v>276</v>
      </c>
      <c r="C2720" s="37" t="n">
        <v>22</v>
      </c>
      <c r="D2720" s="37" t="n">
        <v>21</v>
      </c>
      <c r="E2720" s="37" t="n">
        <v>0</v>
      </c>
      <c r="F2720" s="37" t="n">
        <v>1</v>
      </c>
      <c r="G2720" s="37" t="n">
        <v>0</v>
      </c>
      <c r="H2720" s="37" t="n">
        <v>2</v>
      </c>
      <c r="I2720" s="37" t="n">
        <v>1</v>
      </c>
      <c r="J2720" s="40" t="n">
        <f aca="false">IF(C2720=0,"",D2720/C2720)</f>
        <v>0.954545454545455</v>
      </c>
    </row>
    <row r="2721" customFormat="false" ht="15" hidden="false" customHeight="false" outlineLevel="0" collapsed="false">
      <c r="A2721" s="37" t="s">
        <v>906</v>
      </c>
      <c r="B2721" s="37" t="s">
        <v>277</v>
      </c>
      <c r="C2721" s="37" t="n">
        <v>22</v>
      </c>
      <c r="D2721" s="37" t="n">
        <v>22</v>
      </c>
      <c r="E2721" s="37" t="n">
        <v>0</v>
      </c>
      <c r="F2721" s="37" t="n">
        <v>0</v>
      </c>
      <c r="G2721" s="37" t="n">
        <v>1</v>
      </c>
      <c r="H2721" s="37" t="n">
        <v>1</v>
      </c>
      <c r="I2721" s="37" t="n">
        <v>4</v>
      </c>
      <c r="J2721" s="40" t="n">
        <f aca="false">IF(C2721=0,"",D2721/C2721)</f>
        <v>1</v>
      </c>
    </row>
    <row r="2722" customFormat="false" ht="15" hidden="false" customHeight="false" outlineLevel="0" collapsed="false">
      <c r="A2722" s="37" t="s">
        <v>906</v>
      </c>
      <c r="B2722" s="37" t="s">
        <v>278</v>
      </c>
      <c r="C2722" s="37" t="n">
        <v>22</v>
      </c>
      <c r="D2722" s="37" t="n">
        <v>22</v>
      </c>
      <c r="E2722" s="37" t="n">
        <v>1</v>
      </c>
      <c r="F2722" s="37" t="n">
        <v>0</v>
      </c>
      <c r="G2722" s="37" t="n">
        <v>0</v>
      </c>
      <c r="H2722" s="37" t="n">
        <v>4</v>
      </c>
      <c r="I2722" s="37" t="n">
        <v>0</v>
      </c>
      <c r="J2722" s="40" t="n">
        <f aca="false">IF(C2722=0,"",D2722/C2722)</f>
        <v>1</v>
      </c>
    </row>
    <row r="2723" customFormat="false" ht="15" hidden="false" customHeight="false" outlineLevel="0" collapsed="false">
      <c r="A2723" s="37" t="s">
        <v>906</v>
      </c>
      <c r="B2723" s="37" t="s">
        <v>279</v>
      </c>
      <c r="C2723" s="37" t="n">
        <v>22</v>
      </c>
      <c r="D2723" s="37" t="n">
        <v>21</v>
      </c>
      <c r="E2723" s="37" t="n">
        <v>0</v>
      </c>
      <c r="F2723" s="37" t="n">
        <v>1</v>
      </c>
      <c r="G2723" s="37" t="n">
        <v>0</v>
      </c>
      <c r="H2723" s="37" t="n">
        <v>1</v>
      </c>
      <c r="I2723" s="37" t="n">
        <v>1</v>
      </c>
      <c r="J2723" s="40" t="n">
        <f aca="false">IF(C2723=0,"",D2723/C2723)</f>
        <v>0.954545454545455</v>
      </c>
    </row>
    <row r="2724" customFormat="false" ht="15" hidden="false" customHeight="false" outlineLevel="0" collapsed="false">
      <c r="A2724" s="37" t="s">
        <v>906</v>
      </c>
      <c r="B2724" s="37" t="s">
        <v>280</v>
      </c>
      <c r="C2724" s="37" t="n">
        <v>22</v>
      </c>
      <c r="D2724" s="37" t="n">
        <v>19</v>
      </c>
      <c r="E2724" s="37" t="n">
        <v>2</v>
      </c>
      <c r="F2724" s="37" t="n">
        <v>0</v>
      </c>
      <c r="G2724" s="37" t="n">
        <v>0</v>
      </c>
      <c r="H2724" s="37" t="n">
        <v>4</v>
      </c>
      <c r="I2724" s="37" t="n">
        <v>1</v>
      </c>
      <c r="J2724" s="40" t="n">
        <f aca="false">IF(C2724=0,"",D2724/C2724)</f>
        <v>0.863636363636364</v>
      </c>
    </row>
    <row r="2725" customFormat="false" ht="15" hidden="false" customHeight="false" outlineLevel="0" collapsed="false">
      <c r="A2725" s="37" t="s">
        <v>906</v>
      </c>
      <c r="B2725" s="37" t="s">
        <v>281</v>
      </c>
      <c r="C2725" s="37" t="n">
        <v>22</v>
      </c>
      <c r="D2725" s="37" t="n">
        <v>17</v>
      </c>
      <c r="E2725" s="37" t="n">
        <v>1</v>
      </c>
      <c r="F2725" s="37" t="n">
        <v>1</v>
      </c>
      <c r="G2725" s="37" t="n">
        <v>0</v>
      </c>
      <c r="H2725" s="37" t="n">
        <v>2</v>
      </c>
      <c r="I2725" s="37" t="n">
        <v>1</v>
      </c>
      <c r="J2725" s="40" t="n">
        <f aca="false">IF(C2725=0,"",D2725/C2725)</f>
        <v>0.772727272727273</v>
      </c>
    </row>
    <row r="2726" customFormat="false" ht="15" hidden="false" customHeight="false" outlineLevel="0" collapsed="false">
      <c r="A2726" s="37" t="s">
        <v>554</v>
      </c>
      <c r="B2726" s="37" t="s">
        <v>270</v>
      </c>
      <c r="C2726" s="37" t="n">
        <v>22</v>
      </c>
      <c r="D2726" s="37" t="n">
        <v>19</v>
      </c>
      <c r="E2726" s="37" t="n">
        <v>1</v>
      </c>
      <c r="F2726" s="37" t="n">
        <v>0</v>
      </c>
      <c r="G2726" s="37" t="n">
        <v>1</v>
      </c>
      <c r="H2726" s="37" t="n">
        <v>2</v>
      </c>
      <c r="I2726" s="37" t="n">
        <v>6</v>
      </c>
      <c r="J2726" s="40" t="n">
        <f aca="false">IF(C2726=0,"",D2726/C2726)</f>
        <v>0.863636363636364</v>
      </c>
    </row>
    <row r="2727" customFormat="false" ht="15" hidden="false" customHeight="false" outlineLevel="0" collapsed="false">
      <c r="A2727" s="37" t="s">
        <v>554</v>
      </c>
      <c r="B2727" s="37" t="s">
        <v>271</v>
      </c>
      <c r="C2727" s="37" t="n">
        <v>22</v>
      </c>
      <c r="D2727" s="37" t="n">
        <v>22</v>
      </c>
      <c r="E2727" s="37" t="n">
        <v>0</v>
      </c>
      <c r="F2727" s="37" t="n">
        <v>0</v>
      </c>
      <c r="G2727" s="37" t="n">
        <v>0</v>
      </c>
      <c r="H2727" s="37" t="n">
        <v>3</v>
      </c>
      <c r="I2727" s="37" t="n">
        <v>8</v>
      </c>
      <c r="J2727" s="40" t="n">
        <f aca="false">IF(C2727=0,"",D2727/C2727)</f>
        <v>1</v>
      </c>
    </row>
    <row r="2728" customFormat="false" ht="15" hidden="false" customHeight="false" outlineLevel="0" collapsed="false">
      <c r="A2728" s="37" t="s">
        <v>554</v>
      </c>
      <c r="B2728" s="37" t="s">
        <v>272</v>
      </c>
      <c r="C2728" s="37" t="n">
        <v>22</v>
      </c>
      <c r="D2728" s="37" t="n">
        <v>21</v>
      </c>
      <c r="E2728" s="37" t="n">
        <v>0</v>
      </c>
      <c r="F2728" s="37" t="n">
        <v>0</v>
      </c>
      <c r="G2728" s="37" t="n">
        <v>0</v>
      </c>
      <c r="H2728" s="37" t="n">
        <v>0</v>
      </c>
      <c r="I2728" s="37" t="n">
        <v>3</v>
      </c>
      <c r="J2728" s="40" t="n">
        <f aca="false">IF(C2728=0,"",D2728/C2728)</f>
        <v>0.954545454545455</v>
      </c>
    </row>
    <row r="2729" customFormat="false" ht="15" hidden="false" customHeight="false" outlineLevel="0" collapsed="false">
      <c r="A2729" s="37" t="s">
        <v>554</v>
      </c>
      <c r="B2729" s="37" t="s">
        <v>273</v>
      </c>
      <c r="C2729" s="37" t="n">
        <v>22</v>
      </c>
      <c r="D2729" s="37" t="n">
        <v>21</v>
      </c>
      <c r="E2729" s="37" t="n">
        <v>0</v>
      </c>
      <c r="F2729" s="37" t="n">
        <v>0</v>
      </c>
      <c r="G2729" s="37" t="n">
        <v>0</v>
      </c>
      <c r="H2729" s="37" t="n">
        <v>1</v>
      </c>
      <c r="I2729" s="37" t="n">
        <v>10</v>
      </c>
      <c r="J2729" s="40" t="n">
        <f aca="false">IF(C2729=0,"",D2729/C2729)</f>
        <v>0.954545454545455</v>
      </c>
    </row>
    <row r="2730" customFormat="false" ht="15" hidden="false" customHeight="false" outlineLevel="0" collapsed="false">
      <c r="A2730" s="37" t="s">
        <v>554</v>
      </c>
      <c r="B2730" s="37" t="s">
        <v>274</v>
      </c>
      <c r="C2730" s="37" t="n">
        <v>22</v>
      </c>
      <c r="D2730" s="37" t="n">
        <v>19</v>
      </c>
      <c r="E2730" s="37" t="n">
        <v>1</v>
      </c>
      <c r="F2730" s="37" t="n">
        <v>0</v>
      </c>
      <c r="G2730" s="37" t="n">
        <v>0</v>
      </c>
      <c r="H2730" s="37" t="n">
        <v>0</v>
      </c>
      <c r="I2730" s="37" t="n">
        <v>15</v>
      </c>
      <c r="J2730" s="40" t="n">
        <f aca="false">IF(C2730=0,"",D2730/C2730)</f>
        <v>0.863636363636364</v>
      </c>
    </row>
    <row r="2731" customFormat="false" ht="15" hidden="false" customHeight="false" outlineLevel="0" collapsed="false">
      <c r="A2731" s="37" t="s">
        <v>554</v>
      </c>
      <c r="B2731" s="37" t="s">
        <v>275</v>
      </c>
      <c r="C2731" s="37" t="n">
        <v>22</v>
      </c>
      <c r="D2731" s="37" t="n">
        <v>21</v>
      </c>
      <c r="E2731" s="37" t="n">
        <v>1</v>
      </c>
      <c r="F2731" s="37" t="n">
        <v>0</v>
      </c>
      <c r="G2731" s="37" t="n">
        <v>1</v>
      </c>
      <c r="H2731" s="37" t="n">
        <v>1</v>
      </c>
      <c r="I2731" s="37" t="n">
        <v>8</v>
      </c>
      <c r="J2731" s="40" t="n">
        <f aca="false">IF(C2731=0,"",D2731/C2731)</f>
        <v>0.954545454545455</v>
      </c>
    </row>
    <row r="2732" customFormat="false" ht="15" hidden="false" customHeight="false" outlineLevel="0" collapsed="false">
      <c r="A2732" s="37" t="s">
        <v>554</v>
      </c>
      <c r="B2732" s="37" t="s">
        <v>276</v>
      </c>
      <c r="C2732" s="37" t="n">
        <v>22</v>
      </c>
      <c r="D2732" s="37" t="n">
        <v>18</v>
      </c>
      <c r="E2732" s="37" t="n">
        <v>3</v>
      </c>
      <c r="F2732" s="37" t="n">
        <v>0</v>
      </c>
      <c r="G2732" s="37" t="n">
        <v>0</v>
      </c>
      <c r="H2732" s="37" t="n">
        <v>2</v>
      </c>
      <c r="I2732" s="37" t="n">
        <v>14</v>
      </c>
      <c r="J2732" s="40" t="n">
        <f aca="false">IF(C2732=0,"",D2732/C2732)</f>
        <v>0.818181818181818</v>
      </c>
    </row>
    <row r="2733" customFormat="false" ht="15" hidden="false" customHeight="false" outlineLevel="0" collapsed="false">
      <c r="A2733" s="37" t="s">
        <v>554</v>
      </c>
      <c r="B2733" s="37" t="s">
        <v>277</v>
      </c>
      <c r="C2733" s="37" t="n">
        <v>22</v>
      </c>
      <c r="D2733" s="37" t="n">
        <v>22</v>
      </c>
      <c r="E2733" s="37" t="n">
        <v>1</v>
      </c>
      <c r="F2733" s="37" t="n">
        <v>0</v>
      </c>
      <c r="G2733" s="37" t="n">
        <v>0</v>
      </c>
      <c r="H2733" s="37" t="n">
        <v>2</v>
      </c>
      <c r="I2733" s="37" t="n">
        <v>9</v>
      </c>
      <c r="J2733" s="40" t="n">
        <f aca="false">IF(C2733=0,"",D2733/C2733)</f>
        <v>1</v>
      </c>
    </row>
    <row r="2734" customFormat="false" ht="15" hidden="false" customHeight="false" outlineLevel="0" collapsed="false">
      <c r="A2734" s="37" t="s">
        <v>554</v>
      </c>
      <c r="B2734" s="37" t="s">
        <v>278</v>
      </c>
      <c r="C2734" s="37" t="n">
        <v>22</v>
      </c>
      <c r="D2734" s="37" t="n">
        <v>19</v>
      </c>
      <c r="E2734" s="37" t="n">
        <v>0</v>
      </c>
      <c r="F2734" s="37" t="n">
        <v>1</v>
      </c>
      <c r="G2734" s="37" t="n">
        <v>1</v>
      </c>
      <c r="H2734" s="37" t="n">
        <v>5</v>
      </c>
      <c r="I2734" s="37" t="n">
        <v>6</v>
      </c>
      <c r="J2734" s="40" t="n">
        <f aca="false">IF(C2734=0,"",D2734/C2734)</f>
        <v>0.863636363636364</v>
      </c>
    </row>
    <row r="2735" customFormat="false" ht="15" hidden="false" customHeight="false" outlineLevel="0" collapsed="false">
      <c r="A2735" s="37" t="s">
        <v>554</v>
      </c>
      <c r="B2735" s="37" t="s">
        <v>279</v>
      </c>
      <c r="C2735" s="37" t="n">
        <v>22</v>
      </c>
      <c r="D2735" s="37" t="n">
        <v>20</v>
      </c>
      <c r="E2735" s="37" t="n">
        <v>0</v>
      </c>
      <c r="F2735" s="37" t="n">
        <v>0</v>
      </c>
      <c r="G2735" s="37" t="n">
        <v>0</v>
      </c>
      <c r="H2735" s="37" t="n">
        <v>2</v>
      </c>
      <c r="I2735" s="37" t="n">
        <v>2</v>
      </c>
      <c r="J2735" s="40" t="n">
        <f aca="false">IF(C2735=0,"",D2735/C2735)</f>
        <v>0.909090909090909</v>
      </c>
    </row>
    <row r="2736" customFormat="false" ht="15" hidden="false" customHeight="false" outlineLevel="0" collapsed="false">
      <c r="A2736" s="37" t="s">
        <v>554</v>
      </c>
      <c r="B2736" s="37" t="s">
        <v>280</v>
      </c>
      <c r="C2736" s="37" t="n">
        <v>22</v>
      </c>
      <c r="D2736" s="37" t="n">
        <v>20</v>
      </c>
      <c r="E2736" s="37" t="n">
        <v>0</v>
      </c>
      <c r="F2736" s="37" t="n">
        <v>0</v>
      </c>
      <c r="G2736" s="37" t="n">
        <v>0</v>
      </c>
      <c r="H2736" s="37" t="n">
        <v>1</v>
      </c>
      <c r="I2736" s="37" t="n">
        <v>19</v>
      </c>
      <c r="J2736" s="40" t="n">
        <f aca="false">IF(C2736=0,"",D2736/C2736)</f>
        <v>0.909090909090909</v>
      </c>
    </row>
    <row r="2737" customFormat="false" ht="15" hidden="false" customHeight="false" outlineLevel="0" collapsed="false">
      <c r="A2737" s="37" t="s">
        <v>554</v>
      </c>
      <c r="B2737" s="37" t="s">
        <v>281</v>
      </c>
      <c r="C2737" s="37" t="n">
        <v>22</v>
      </c>
      <c r="D2737" s="37" t="n">
        <v>20</v>
      </c>
      <c r="E2737" s="37" t="n">
        <v>0</v>
      </c>
      <c r="F2737" s="37" t="n">
        <v>0</v>
      </c>
      <c r="G2737" s="37" t="n">
        <v>1</v>
      </c>
      <c r="H2737" s="37" t="n">
        <v>2</v>
      </c>
      <c r="I2737" s="37" t="n">
        <v>9</v>
      </c>
      <c r="J2737" s="40" t="n">
        <f aca="false">IF(C2737=0,"",D2737/C2737)</f>
        <v>0.909090909090909</v>
      </c>
    </row>
    <row r="2738" customFormat="false" ht="15" hidden="false" customHeight="false" outlineLevel="0" collapsed="false">
      <c r="A2738" s="37" t="s">
        <v>907</v>
      </c>
      <c r="B2738" s="37" t="s">
        <v>281</v>
      </c>
      <c r="C2738" s="37" t="n">
        <v>22</v>
      </c>
      <c r="D2738" s="37" t="n">
        <v>22</v>
      </c>
      <c r="E2738" s="37" t="n">
        <v>1</v>
      </c>
      <c r="F2738" s="37" t="n">
        <v>0</v>
      </c>
      <c r="G2738" s="37" t="n">
        <v>0</v>
      </c>
      <c r="H2738" s="37" t="n">
        <v>3</v>
      </c>
      <c r="I2738" s="37" t="n">
        <v>15</v>
      </c>
      <c r="J2738" s="40" t="n">
        <f aca="false">IF(C2738=0,"",D2738/C2738)</f>
        <v>1</v>
      </c>
    </row>
    <row r="2739" customFormat="false" ht="15" hidden="false" customHeight="false" outlineLevel="0" collapsed="false">
      <c r="A2739" s="37" t="s">
        <v>909</v>
      </c>
      <c r="B2739" s="37" t="s">
        <v>271</v>
      </c>
      <c r="C2739" s="37" t="n">
        <v>22</v>
      </c>
      <c r="D2739" s="37" t="n">
        <v>16</v>
      </c>
      <c r="E2739" s="37" t="n">
        <v>0</v>
      </c>
      <c r="F2739" s="37" t="n">
        <v>1</v>
      </c>
      <c r="G2739" s="37" t="n">
        <v>0</v>
      </c>
      <c r="H2739" s="37" t="n">
        <v>1</v>
      </c>
      <c r="I2739" s="37" t="n">
        <v>10</v>
      </c>
      <c r="J2739" s="40" t="n">
        <f aca="false">IF(C2739=0,"",D2739/C2739)</f>
        <v>0.727272727272727</v>
      </c>
    </row>
    <row r="2740" customFormat="false" ht="15" hidden="false" customHeight="false" outlineLevel="0" collapsed="false">
      <c r="A2740" s="37" t="s">
        <v>909</v>
      </c>
      <c r="B2740" s="37" t="s">
        <v>272</v>
      </c>
      <c r="C2740" s="37" t="n">
        <v>22</v>
      </c>
      <c r="D2740" s="37" t="n">
        <v>22</v>
      </c>
      <c r="E2740" s="37" t="n">
        <v>0</v>
      </c>
      <c r="F2740" s="37" t="n">
        <v>4</v>
      </c>
      <c r="G2740" s="37" t="n">
        <v>0</v>
      </c>
      <c r="H2740" s="37" t="n">
        <v>1</v>
      </c>
      <c r="I2740" s="37" t="n">
        <v>6</v>
      </c>
      <c r="J2740" s="40" t="n">
        <f aca="false">IF(C2740=0,"",D2740/C2740)</f>
        <v>1</v>
      </c>
    </row>
    <row r="2741" customFormat="false" ht="15" hidden="false" customHeight="false" outlineLevel="0" collapsed="false">
      <c r="A2741" s="37" t="s">
        <v>909</v>
      </c>
      <c r="B2741" s="37" t="s">
        <v>273</v>
      </c>
      <c r="C2741" s="37" t="n">
        <v>22</v>
      </c>
      <c r="D2741" s="37" t="n">
        <v>22</v>
      </c>
      <c r="E2741" s="37" t="n">
        <v>0</v>
      </c>
      <c r="F2741" s="37" t="n">
        <v>1</v>
      </c>
      <c r="G2741" s="37" t="n">
        <v>1</v>
      </c>
      <c r="H2741" s="37" t="n">
        <v>2</v>
      </c>
      <c r="I2741" s="37" t="n">
        <v>20</v>
      </c>
      <c r="J2741" s="40" t="n">
        <f aca="false">IF(C2741=0,"",D2741/C2741)</f>
        <v>1</v>
      </c>
    </row>
    <row r="2742" customFormat="false" ht="15" hidden="false" customHeight="false" outlineLevel="0" collapsed="false">
      <c r="A2742" s="37" t="s">
        <v>909</v>
      </c>
      <c r="B2742" s="37" t="s">
        <v>274</v>
      </c>
      <c r="C2742" s="37" t="n">
        <v>22</v>
      </c>
      <c r="D2742" s="37" t="n">
        <v>21</v>
      </c>
      <c r="E2742" s="37" t="n">
        <v>0</v>
      </c>
      <c r="F2742" s="37" t="n">
        <v>0</v>
      </c>
      <c r="G2742" s="37" t="n">
        <v>0</v>
      </c>
      <c r="H2742" s="37" t="n">
        <v>1</v>
      </c>
      <c r="I2742" s="37" t="n">
        <v>4</v>
      </c>
      <c r="J2742" s="40" t="n">
        <f aca="false">IF(C2742=0,"",D2742/C2742)</f>
        <v>0.954545454545455</v>
      </c>
    </row>
    <row r="2743" customFormat="false" ht="15" hidden="false" customHeight="false" outlineLevel="0" collapsed="false">
      <c r="A2743" s="37" t="s">
        <v>909</v>
      </c>
      <c r="B2743" s="37" t="s">
        <v>275</v>
      </c>
      <c r="C2743" s="37" t="n">
        <v>22</v>
      </c>
      <c r="D2743" s="37" t="n">
        <v>21</v>
      </c>
      <c r="E2743" s="37" t="n">
        <v>0</v>
      </c>
      <c r="F2743" s="37" t="n">
        <v>1</v>
      </c>
      <c r="G2743" s="37" t="n">
        <v>0</v>
      </c>
      <c r="H2743" s="37" t="n">
        <v>0</v>
      </c>
      <c r="I2743" s="37" t="n">
        <v>0</v>
      </c>
      <c r="J2743" s="40" t="n">
        <f aca="false">IF(C2743=0,"",D2743/C2743)</f>
        <v>0.954545454545455</v>
      </c>
    </row>
    <row r="2744" customFormat="false" ht="15" hidden="false" customHeight="false" outlineLevel="0" collapsed="false">
      <c r="A2744" s="37" t="s">
        <v>909</v>
      </c>
      <c r="B2744" s="37" t="s">
        <v>276</v>
      </c>
      <c r="C2744" s="37" t="n">
        <v>22</v>
      </c>
      <c r="D2744" s="37" t="n">
        <v>21</v>
      </c>
      <c r="E2744" s="37" t="n">
        <v>0</v>
      </c>
      <c r="F2744" s="37" t="n">
        <v>1</v>
      </c>
      <c r="G2744" s="37" t="n">
        <v>0</v>
      </c>
      <c r="H2744" s="37" t="n">
        <v>1</v>
      </c>
      <c r="I2744" s="37" t="n">
        <v>11</v>
      </c>
      <c r="J2744" s="40" t="n">
        <f aca="false">IF(C2744=0,"",D2744/C2744)</f>
        <v>0.954545454545455</v>
      </c>
    </row>
    <row r="2745" customFormat="false" ht="15" hidden="false" customHeight="false" outlineLevel="0" collapsed="false">
      <c r="A2745" s="37" t="s">
        <v>909</v>
      </c>
      <c r="B2745" s="37" t="s">
        <v>277</v>
      </c>
      <c r="C2745" s="37" t="n">
        <v>22</v>
      </c>
      <c r="D2745" s="37" t="n">
        <v>21</v>
      </c>
      <c r="E2745" s="37" t="n">
        <v>1</v>
      </c>
      <c r="F2745" s="37" t="n">
        <v>0</v>
      </c>
      <c r="G2745" s="37" t="n">
        <v>1</v>
      </c>
      <c r="H2745" s="37" t="n">
        <v>0</v>
      </c>
      <c r="I2745" s="37" t="n">
        <v>11</v>
      </c>
      <c r="J2745" s="40" t="n">
        <f aca="false">IF(C2745=0,"",D2745/C2745)</f>
        <v>0.954545454545455</v>
      </c>
    </row>
    <row r="2746" customFormat="false" ht="15" hidden="false" customHeight="false" outlineLevel="0" collapsed="false">
      <c r="A2746" s="37" t="s">
        <v>909</v>
      </c>
      <c r="B2746" s="37" t="s">
        <v>278</v>
      </c>
      <c r="C2746" s="37" t="n">
        <v>22</v>
      </c>
      <c r="D2746" s="37" t="n">
        <v>22</v>
      </c>
      <c r="E2746" s="37" t="n">
        <v>0</v>
      </c>
      <c r="F2746" s="37" t="n">
        <v>1</v>
      </c>
      <c r="G2746" s="37" t="n">
        <v>0</v>
      </c>
      <c r="H2746" s="37" t="n">
        <v>2</v>
      </c>
      <c r="I2746" s="37" t="n">
        <v>9</v>
      </c>
      <c r="J2746" s="40" t="n">
        <f aca="false">IF(C2746=0,"",D2746/C2746)</f>
        <v>1</v>
      </c>
    </row>
    <row r="2747" customFormat="false" ht="15" hidden="false" customHeight="false" outlineLevel="0" collapsed="false">
      <c r="A2747" s="37" t="s">
        <v>909</v>
      </c>
      <c r="B2747" s="37" t="s">
        <v>279</v>
      </c>
      <c r="C2747" s="37" t="n">
        <v>22</v>
      </c>
      <c r="D2747" s="37" t="n">
        <v>22</v>
      </c>
      <c r="E2747" s="37" t="n">
        <v>1</v>
      </c>
      <c r="F2747" s="37" t="n">
        <v>1</v>
      </c>
      <c r="G2747" s="37" t="n">
        <v>0</v>
      </c>
      <c r="H2747" s="37" t="n">
        <v>0</v>
      </c>
      <c r="I2747" s="37" t="n">
        <v>19</v>
      </c>
      <c r="J2747" s="40" t="n">
        <f aca="false">IF(C2747=0,"",D2747/C2747)</f>
        <v>1</v>
      </c>
    </row>
    <row r="2748" customFormat="false" ht="15" hidden="false" customHeight="false" outlineLevel="0" collapsed="false">
      <c r="A2748" s="37" t="s">
        <v>909</v>
      </c>
      <c r="B2748" s="37" t="s">
        <v>280</v>
      </c>
      <c r="C2748" s="37" t="n">
        <v>22</v>
      </c>
      <c r="D2748" s="37" t="n">
        <v>22</v>
      </c>
      <c r="E2748" s="37" t="n">
        <v>1</v>
      </c>
      <c r="F2748" s="37" t="n">
        <v>0</v>
      </c>
      <c r="G2748" s="37" t="n">
        <v>1</v>
      </c>
      <c r="H2748" s="37" t="n">
        <v>0</v>
      </c>
      <c r="I2748" s="37" t="n">
        <v>37</v>
      </c>
      <c r="J2748" s="40" t="n">
        <f aca="false">IF(C2748=0,"",D2748/C2748)</f>
        <v>1</v>
      </c>
    </row>
    <row r="2749" customFormat="false" ht="15" hidden="false" customHeight="false" outlineLevel="0" collapsed="false">
      <c r="A2749" s="37" t="s">
        <v>909</v>
      </c>
      <c r="B2749" s="37" t="s">
        <v>281</v>
      </c>
      <c r="C2749" s="37" t="n">
        <v>22</v>
      </c>
      <c r="D2749" s="37" t="n">
        <v>21</v>
      </c>
      <c r="E2749" s="37" t="n">
        <v>0</v>
      </c>
      <c r="F2749" s="37" t="n">
        <v>0</v>
      </c>
      <c r="G2749" s="37" t="n">
        <v>0</v>
      </c>
      <c r="H2749" s="37" t="n">
        <v>1</v>
      </c>
      <c r="I2749" s="37" t="n">
        <v>15</v>
      </c>
      <c r="J2749" s="40" t="n">
        <f aca="false">IF(C2749=0,"",D2749/C2749)</f>
        <v>0.954545454545455</v>
      </c>
    </row>
    <row r="2750" customFormat="false" ht="15" hidden="false" customHeight="false" outlineLevel="0" collapsed="false">
      <c r="A2750" s="37" t="s">
        <v>910</v>
      </c>
      <c r="B2750" s="37" t="s">
        <v>280</v>
      </c>
      <c r="C2750" s="37" t="n">
        <v>22</v>
      </c>
      <c r="D2750" s="37" t="n">
        <v>21</v>
      </c>
      <c r="E2750" s="37" t="n">
        <v>1</v>
      </c>
      <c r="F2750" s="37" t="n">
        <v>1</v>
      </c>
      <c r="G2750" s="37" t="n">
        <v>0</v>
      </c>
      <c r="H2750" s="37" t="n">
        <v>1</v>
      </c>
      <c r="I2750" s="37" t="n">
        <v>2</v>
      </c>
      <c r="J2750" s="40" t="n">
        <f aca="false">IF(C2750=0,"",D2750/C2750)</f>
        <v>0.954545454545455</v>
      </c>
    </row>
    <row r="2751" customFormat="false" ht="15" hidden="false" customHeight="false" outlineLevel="0" collapsed="false">
      <c r="A2751" s="37" t="s">
        <v>910</v>
      </c>
      <c r="B2751" s="37" t="s">
        <v>281</v>
      </c>
      <c r="C2751" s="37" t="n">
        <v>22</v>
      </c>
      <c r="D2751" s="37" t="n">
        <v>21</v>
      </c>
      <c r="E2751" s="37" t="n">
        <v>1</v>
      </c>
      <c r="F2751" s="37" t="n">
        <v>1</v>
      </c>
      <c r="G2751" s="37" t="n">
        <v>0</v>
      </c>
      <c r="H2751" s="37" t="n">
        <v>0</v>
      </c>
      <c r="I2751" s="37" t="n">
        <v>3</v>
      </c>
      <c r="J2751" s="40" t="n">
        <f aca="false">IF(C2751=0,"",D2751/C2751)</f>
        <v>0.954545454545455</v>
      </c>
    </row>
    <row r="2752" customFormat="false" ht="15" hidden="false" customHeight="false" outlineLevel="0" collapsed="false">
      <c r="A2752" s="37" t="s">
        <v>912</v>
      </c>
      <c r="B2752" s="37" t="s">
        <v>281</v>
      </c>
      <c r="C2752" s="37" t="n">
        <v>22</v>
      </c>
      <c r="D2752" s="37" t="n">
        <v>18</v>
      </c>
      <c r="E2752" s="37" t="n">
        <v>1</v>
      </c>
      <c r="F2752" s="37" t="n">
        <v>0</v>
      </c>
      <c r="G2752" s="37" t="n">
        <v>0</v>
      </c>
      <c r="H2752" s="37" t="n">
        <v>2</v>
      </c>
      <c r="I2752" s="37" t="n">
        <v>4</v>
      </c>
      <c r="J2752" s="40" t="n">
        <f aca="false">IF(C2752=0,"",D2752/C2752)</f>
        <v>0.818181818181818</v>
      </c>
    </row>
    <row r="2753" customFormat="false" ht="15" hidden="false" customHeight="false" outlineLevel="0" collapsed="false">
      <c r="A2753" s="37" t="s">
        <v>914</v>
      </c>
      <c r="B2753" s="37" t="s">
        <v>272</v>
      </c>
      <c r="C2753" s="37" t="n">
        <v>22</v>
      </c>
      <c r="D2753" s="37" t="n">
        <v>21</v>
      </c>
      <c r="E2753" s="37" t="n">
        <v>0</v>
      </c>
      <c r="F2753" s="37" t="n">
        <v>2</v>
      </c>
      <c r="G2753" s="37" t="n">
        <v>0</v>
      </c>
      <c r="H2753" s="37" t="n">
        <v>0</v>
      </c>
      <c r="I2753" s="37" t="n">
        <v>16</v>
      </c>
      <c r="J2753" s="40" t="n">
        <f aca="false">IF(C2753=0,"",D2753/C2753)</f>
        <v>0.954545454545455</v>
      </c>
    </row>
    <row r="2754" customFormat="false" ht="15" hidden="false" customHeight="false" outlineLevel="0" collapsed="false">
      <c r="A2754" s="37" t="s">
        <v>914</v>
      </c>
      <c r="B2754" s="37" t="s">
        <v>273</v>
      </c>
      <c r="C2754" s="37" t="n">
        <v>22</v>
      </c>
      <c r="D2754" s="37" t="n">
        <v>18</v>
      </c>
      <c r="E2754" s="37" t="n">
        <v>0</v>
      </c>
      <c r="F2754" s="37" t="n">
        <v>0</v>
      </c>
      <c r="G2754" s="37" t="n">
        <v>1</v>
      </c>
      <c r="H2754" s="37" t="n">
        <v>0</v>
      </c>
      <c r="I2754" s="37" t="n">
        <v>6</v>
      </c>
      <c r="J2754" s="40" t="n">
        <f aca="false">IF(C2754=0,"",D2754/C2754)</f>
        <v>0.818181818181818</v>
      </c>
    </row>
    <row r="2755" customFormat="false" ht="15" hidden="false" customHeight="false" outlineLevel="0" collapsed="false">
      <c r="A2755" s="37" t="s">
        <v>914</v>
      </c>
      <c r="B2755" s="37" t="s">
        <v>274</v>
      </c>
      <c r="C2755" s="37" t="n">
        <v>22</v>
      </c>
      <c r="D2755" s="37" t="n">
        <v>19</v>
      </c>
      <c r="E2755" s="37" t="n">
        <v>1</v>
      </c>
      <c r="F2755" s="37" t="n">
        <v>1</v>
      </c>
      <c r="G2755" s="37" t="n">
        <v>0</v>
      </c>
      <c r="H2755" s="37" t="n">
        <v>2</v>
      </c>
      <c r="I2755" s="37" t="n">
        <v>21</v>
      </c>
      <c r="J2755" s="40" t="n">
        <f aca="false">IF(C2755=0,"",D2755/C2755)</f>
        <v>0.863636363636364</v>
      </c>
    </row>
    <row r="2756" customFormat="false" ht="15" hidden="false" customHeight="false" outlineLevel="0" collapsed="false">
      <c r="A2756" s="37" t="s">
        <v>914</v>
      </c>
      <c r="B2756" s="37" t="s">
        <v>275</v>
      </c>
      <c r="C2756" s="37" t="n">
        <v>22</v>
      </c>
      <c r="D2756" s="37" t="n">
        <v>20</v>
      </c>
      <c r="E2756" s="37" t="n">
        <v>1</v>
      </c>
      <c r="F2756" s="37" t="n">
        <v>1</v>
      </c>
      <c r="G2756" s="37" t="n">
        <v>1</v>
      </c>
      <c r="H2756" s="37" t="n">
        <v>3</v>
      </c>
      <c r="I2756" s="37" t="n">
        <v>13</v>
      </c>
      <c r="J2756" s="40" t="n">
        <f aca="false">IF(C2756=0,"",D2756/C2756)</f>
        <v>0.909090909090909</v>
      </c>
    </row>
    <row r="2757" customFormat="false" ht="15" hidden="false" customHeight="false" outlineLevel="0" collapsed="false">
      <c r="A2757" s="37" t="s">
        <v>914</v>
      </c>
      <c r="B2757" s="37" t="s">
        <v>276</v>
      </c>
      <c r="C2757" s="37" t="n">
        <v>22</v>
      </c>
      <c r="D2757" s="37" t="n">
        <v>18</v>
      </c>
      <c r="E2757" s="37" t="n">
        <v>2</v>
      </c>
      <c r="F2757" s="37" t="n">
        <v>0</v>
      </c>
      <c r="G2757" s="37" t="n">
        <v>0</v>
      </c>
      <c r="H2757" s="37" t="n">
        <v>0</v>
      </c>
      <c r="I2757" s="37" t="n">
        <v>5</v>
      </c>
      <c r="J2757" s="40" t="n">
        <f aca="false">IF(C2757=0,"",D2757/C2757)</f>
        <v>0.818181818181818</v>
      </c>
    </row>
    <row r="2758" customFormat="false" ht="15" hidden="false" customHeight="false" outlineLevel="0" collapsed="false">
      <c r="A2758" s="37" t="s">
        <v>914</v>
      </c>
      <c r="B2758" s="37" t="s">
        <v>277</v>
      </c>
      <c r="C2758" s="37" t="n">
        <v>22</v>
      </c>
      <c r="D2758" s="37" t="n">
        <v>17</v>
      </c>
      <c r="E2758" s="37" t="n">
        <v>0</v>
      </c>
      <c r="F2758" s="37" t="n">
        <v>0</v>
      </c>
      <c r="G2758" s="37" t="n">
        <v>0</v>
      </c>
      <c r="H2758" s="37" t="n">
        <v>2</v>
      </c>
      <c r="I2758" s="37" t="n">
        <v>5</v>
      </c>
      <c r="J2758" s="40" t="n">
        <f aca="false">IF(C2758=0,"",D2758/C2758)</f>
        <v>0.772727272727273</v>
      </c>
    </row>
    <row r="2759" customFormat="false" ht="15" hidden="false" customHeight="false" outlineLevel="0" collapsed="false">
      <c r="A2759" s="37" t="s">
        <v>914</v>
      </c>
      <c r="B2759" s="37" t="s">
        <v>278</v>
      </c>
      <c r="C2759" s="37" t="n">
        <v>22</v>
      </c>
      <c r="D2759" s="37" t="n">
        <v>21</v>
      </c>
      <c r="E2759" s="37" t="n">
        <v>1</v>
      </c>
      <c r="F2759" s="37" t="n">
        <v>1</v>
      </c>
      <c r="G2759" s="37" t="n">
        <v>1</v>
      </c>
      <c r="H2759" s="37" t="n">
        <v>2</v>
      </c>
      <c r="I2759" s="37" t="n">
        <v>2</v>
      </c>
      <c r="J2759" s="40" t="n">
        <f aca="false">IF(C2759=0,"",D2759/C2759)</f>
        <v>0.954545454545455</v>
      </c>
    </row>
    <row r="2760" customFormat="false" ht="15" hidden="false" customHeight="false" outlineLevel="0" collapsed="false">
      <c r="A2760" s="37" t="s">
        <v>916</v>
      </c>
      <c r="B2760" s="37" t="s">
        <v>270</v>
      </c>
      <c r="C2760" s="37" t="n">
        <v>22</v>
      </c>
      <c r="D2760" s="37" t="n">
        <v>21</v>
      </c>
      <c r="E2760" s="37" t="n">
        <v>0</v>
      </c>
      <c r="F2760" s="37" t="n">
        <v>0</v>
      </c>
      <c r="G2760" s="37" t="n">
        <v>1</v>
      </c>
      <c r="H2760" s="37" t="n">
        <v>0</v>
      </c>
      <c r="I2760" s="37" t="n">
        <v>0</v>
      </c>
      <c r="J2760" s="40" t="n">
        <f aca="false">IF(C2760=0,"",D2760/C2760)</f>
        <v>0.954545454545455</v>
      </c>
    </row>
    <row r="2761" customFormat="false" ht="15" hidden="false" customHeight="false" outlineLevel="0" collapsed="false">
      <c r="A2761" s="37" t="s">
        <v>916</v>
      </c>
      <c r="B2761" s="37" t="s">
        <v>271</v>
      </c>
      <c r="C2761" s="37" t="n">
        <v>22</v>
      </c>
      <c r="D2761" s="37" t="n">
        <v>21</v>
      </c>
      <c r="E2761" s="37" t="n">
        <v>1</v>
      </c>
      <c r="F2761" s="37" t="n">
        <v>0</v>
      </c>
      <c r="G2761" s="37" t="n">
        <v>0</v>
      </c>
      <c r="H2761" s="37" t="n">
        <v>1</v>
      </c>
      <c r="I2761" s="37" t="n">
        <v>3</v>
      </c>
      <c r="J2761" s="40" t="n">
        <f aca="false">IF(C2761=0,"",D2761/C2761)</f>
        <v>0.954545454545455</v>
      </c>
    </row>
    <row r="2762" customFormat="false" ht="15" hidden="false" customHeight="false" outlineLevel="0" collapsed="false">
      <c r="A2762" s="37" t="s">
        <v>916</v>
      </c>
      <c r="B2762" s="37" t="s">
        <v>272</v>
      </c>
      <c r="C2762" s="37" t="n">
        <v>22</v>
      </c>
      <c r="D2762" s="37" t="n">
        <v>20</v>
      </c>
      <c r="E2762" s="37" t="n">
        <v>2</v>
      </c>
      <c r="F2762" s="37" t="n">
        <v>1</v>
      </c>
      <c r="G2762" s="37" t="n">
        <v>0</v>
      </c>
      <c r="H2762" s="37" t="n">
        <v>2</v>
      </c>
      <c r="I2762" s="37" t="n">
        <v>1</v>
      </c>
      <c r="J2762" s="40" t="n">
        <f aca="false">IF(C2762=0,"",D2762/C2762)</f>
        <v>0.909090909090909</v>
      </c>
    </row>
    <row r="2763" customFormat="false" ht="15" hidden="false" customHeight="false" outlineLevel="0" collapsed="false">
      <c r="A2763" s="37" t="s">
        <v>916</v>
      </c>
      <c r="B2763" s="37" t="s">
        <v>273</v>
      </c>
      <c r="C2763" s="37" t="n">
        <v>22</v>
      </c>
      <c r="D2763" s="37" t="n">
        <v>22</v>
      </c>
      <c r="E2763" s="37" t="n">
        <v>0</v>
      </c>
      <c r="F2763" s="37" t="n">
        <v>0</v>
      </c>
      <c r="G2763" s="37" t="n">
        <v>1</v>
      </c>
      <c r="H2763" s="37" t="n">
        <v>1</v>
      </c>
      <c r="I2763" s="37" t="n">
        <v>4</v>
      </c>
      <c r="J2763" s="40" t="n">
        <f aca="false">IF(C2763=0,"",D2763/C2763)</f>
        <v>1</v>
      </c>
    </row>
    <row r="2764" customFormat="false" ht="15" hidden="false" customHeight="false" outlineLevel="0" collapsed="false">
      <c r="A2764" s="37" t="s">
        <v>916</v>
      </c>
      <c r="B2764" s="37" t="s">
        <v>274</v>
      </c>
      <c r="C2764" s="37" t="n">
        <v>22</v>
      </c>
      <c r="D2764" s="37" t="n">
        <v>22</v>
      </c>
      <c r="E2764" s="37" t="n">
        <v>1</v>
      </c>
      <c r="F2764" s="37" t="n">
        <v>1</v>
      </c>
      <c r="G2764" s="37" t="n">
        <v>0</v>
      </c>
      <c r="H2764" s="37" t="n">
        <v>3</v>
      </c>
      <c r="I2764" s="37" t="n">
        <v>2</v>
      </c>
      <c r="J2764" s="40" t="n">
        <f aca="false">IF(C2764=0,"",D2764/C2764)</f>
        <v>1</v>
      </c>
    </row>
    <row r="2765" customFormat="false" ht="15" hidden="false" customHeight="false" outlineLevel="0" collapsed="false">
      <c r="A2765" s="37" t="s">
        <v>916</v>
      </c>
      <c r="B2765" s="37" t="s">
        <v>275</v>
      </c>
      <c r="C2765" s="37" t="n">
        <v>22</v>
      </c>
      <c r="D2765" s="37" t="n">
        <v>22</v>
      </c>
      <c r="E2765" s="37" t="n">
        <v>1</v>
      </c>
      <c r="F2765" s="37" t="n">
        <v>0</v>
      </c>
      <c r="G2765" s="37" t="n">
        <v>1</v>
      </c>
      <c r="H2765" s="37" t="n">
        <v>4</v>
      </c>
      <c r="I2765" s="37" t="n">
        <v>1</v>
      </c>
      <c r="J2765" s="40" t="n">
        <f aca="false">IF(C2765=0,"",D2765/C2765)</f>
        <v>1</v>
      </c>
    </row>
    <row r="2766" customFormat="false" ht="15" hidden="false" customHeight="false" outlineLevel="0" collapsed="false">
      <c r="A2766" s="37" t="s">
        <v>916</v>
      </c>
      <c r="B2766" s="37" t="s">
        <v>276</v>
      </c>
      <c r="C2766" s="37" t="n">
        <v>22</v>
      </c>
      <c r="D2766" s="37" t="n">
        <v>22</v>
      </c>
      <c r="E2766" s="37" t="n">
        <v>0</v>
      </c>
      <c r="F2766" s="37" t="n">
        <v>1</v>
      </c>
      <c r="G2766" s="37" t="n">
        <v>0</v>
      </c>
      <c r="H2766" s="37" t="n">
        <v>0</v>
      </c>
      <c r="I2766" s="37" t="n">
        <v>1</v>
      </c>
      <c r="J2766" s="40" t="n">
        <f aca="false">IF(C2766=0,"",D2766/C2766)</f>
        <v>1</v>
      </c>
    </row>
    <row r="2767" customFormat="false" ht="15" hidden="false" customHeight="false" outlineLevel="0" collapsed="false">
      <c r="A2767" s="37" t="s">
        <v>916</v>
      </c>
      <c r="B2767" s="37" t="s">
        <v>277</v>
      </c>
      <c r="C2767" s="37" t="n">
        <v>22</v>
      </c>
      <c r="D2767" s="37" t="n">
        <v>21</v>
      </c>
      <c r="E2767" s="37" t="n">
        <v>1</v>
      </c>
      <c r="F2767" s="37" t="n">
        <v>0</v>
      </c>
      <c r="G2767" s="37" t="n">
        <v>0</v>
      </c>
      <c r="H2767" s="37" t="n">
        <v>5</v>
      </c>
      <c r="I2767" s="37" t="n">
        <v>0</v>
      </c>
      <c r="J2767" s="40" t="n">
        <f aca="false">IF(C2767=0,"",D2767/C2767)</f>
        <v>0.954545454545455</v>
      </c>
    </row>
    <row r="2768" customFormat="false" ht="15" hidden="false" customHeight="false" outlineLevel="0" collapsed="false">
      <c r="A2768" s="37" t="s">
        <v>916</v>
      </c>
      <c r="B2768" s="37" t="s">
        <v>278</v>
      </c>
      <c r="C2768" s="37" t="n">
        <v>22</v>
      </c>
      <c r="D2768" s="37" t="n">
        <v>20</v>
      </c>
      <c r="E2768" s="37" t="n">
        <v>1</v>
      </c>
      <c r="F2768" s="37" t="n">
        <v>1</v>
      </c>
      <c r="G2768" s="37" t="n">
        <v>1</v>
      </c>
      <c r="H2768" s="37" t="n">
        <v>1</v>
      </c>
      <c r="I2768" s="37" t="n">
        <v>2</v>
      </c>
      <c r="J2768" s="40" t="n">
        <f aca="false">IF(C2768=0,"",D2768/C2768)</f>
        <v>0.909090909090909</v>
      </c>
    </row>
    <row r="2769" customFormat="false" ht="15" hidden="false" customHeight="false" outlineLevel="0" collapsed="false">
      <c r="A2769" s="37" t="s">
        <v>916</v>
      </c>
      <c r="B2769" s="37" t="s">
        <v>279</v>
      </c>
      <c r="C2769" s="37" t="n">
        <v>22</v>
      </c>
      <c r="D2769" s="37" t="n">
        <v>20</v>
      </c>
      <c r="E2769" s="37" t="n">
        <v>1</v>
      </c>
      <c r="F2769" s="37" t="n">
        <v>0</v>
      </c>
      <c r="G2769" s="37" t="n">
        <v>0</v>
      </c>
      <c r="H2769" s="37" t="n">
        <v>1</v>
      </c>
      <c r="I2769" s="37" t="n">
        <v>0</v>
      </c>
      <c r="J2769" s="40" t="n">
        <f aca="false">IF(C2769=0,"",D2769/C2769)</f>
        <v>0.909090909090909</v>
      </c>
    </row>
    <row r="2770" customFormat="false" ht="15" hidden="false" customHeight="false" outlineLevel="0" collapsed="false">
      <c r="A2770" s="37" t="s">
        <v>916</v>
      </c>
      <c r="B2770" s="37" t="s">
        <v>280</v>
      </c>
      <c r="C2770" s="37" t="n">
        <v>22</v>
      </c>
      <c r="D2770" s="37" t="n">
        <v>17</v>
      </c>
      <c r="E2770" s="37" t="n">
        <v>0</v>
      </c>
      <c r="F2770" s="37" t="n">
        <v>0</v>
      </c>
      <c r="G2770" s="37" t="n">
        <v>0</v>
      </c>
      <c r="H2770" s="37" t="n">
        <v>2</v>
      </c>
      <c r="I2770" s="37" t="n">
        <v>8</v>
      </c>
      <c r="J2770" s="40" t="n">
        <f aca="false">IF(C2770=0,"",D2770/C2770)</f>
        <v>0.772727272727273</v>
      </c>
    </row>
    <row r="2771" customFormat="false" ht="15" hidden="false" customHeight="false" outlineLevel="0" collapsed="false">
      <c r="A2771" s="37" t="s">
        <v>916</v>
      </c>
      <c r="B2771" s="37" t="s">
        <v>281</v>
      </c>
      <c r="C2771" s="37" t="n">
        <v>22</v>
      </c>
      <c r="D2771" s="37" t="n">
        <v>21</v>
      </c>
      <c r="E2771" s="37" t="n">
        <v>1</v>
      </c>
      <c r="F2771" s="37" t="n">
        <v>2</v>
      </c>
      <c r="G2771" s="37" t="n">
        <v>1</v>
      </c>
      <c r="H2771" s="37" t="n">
        <v>0</v>
      </c>
      <c r="I2771" s="37" t="n">
        <v>0</v>
      </c>
      <c r="J2771" s="40" t="n">
        <f aca="false">IF(C2771=0,"",D2771/C2771)</f>
        <v>0.954545454545455</v>
      </c>
    </row>
    <row r="2772" customFormat="false" ht="15" hidden="false" customHeight="false" outlineLevel="0" collapsed="false">
      <c r="A2772" s="37" t="s">
        <v>917</v>
      </c>
      <c r="B2772" s="37" t="s">
        <v>270</v>
      </c>
      <c r="C2772" s="37" t="n">
        <v>22</v>
      </c>
      <c r="D2772" s="37" t="n">
        <v>22</v>
      </c>
      <c r="E2772" s="37" t="n">
        <v>1</v>
      </c>
      <c r="F2772" s="37" t="n">
        <v>0</v>
      </c>
      <c r="G2772" s="37" t="n">
        <v>0</v>
      </c>
      <c r="H2772" s="37" t="n">
        <v>0</v>
      </c>
      <c r="I2772" s="37" t="n">
        <v>1</v>
      </c>
      <c r="J2772" s="40" t="n">
        <f aca="false">IF(C2772=0,"",D2772/C2772)</f>
        <v>1</v>
      </c>
    </row>
    <row r="2773" customFormat="false" ht="15" hidden="false" customHeight="false" outlineLevel="0" collapsed="false">
      <c r="A2773" s="37" t="s">
        <v>917</v>
      </c>
      <c r="B2773" s="37" t="s">
        <v>271</v>
      </c>
      <c r="C2773" s="37" t="n">
        <v>22</v>
      </c>
      <c r="D2773" s="37" t="n">
        <v>21</v>
      </c>
      <c r="E2773" s="37" t="n">
        <v>0</v>
      </c>
      <c r="F2773" s="37" t="n">
        <v>0</v>
      </c>
      <c r="G2773" s="37" t="n">
        <v>0</v>
      </c>
      <c r="H2773" s="37" t="n">
        <v>1</v>
      </c>
      <c r="I2773" s="37" t="n">
        <v>3</v>
      </c>
      <c r="J2773" s="40" t="n">
        <f aca="false">IF(C2773=0,"",D2773/C2773)</f>
        <v>0.954545454545455</v>
      </c>
    </row>
    <row r="2774" customFormat="false" ht="15" hidden="false" customHeight="false" outlineLevel="0" collapsed="false">
      <c r="A2774" s="37" t="s">
        <v>917</v>
      </c>
      <c r="B2774" s="37" t="s">
        <v>272</v>
      </c>
      <c r="C2774" s="37" t="n">
        <v>22</v>
      </c>
      <c r="D2774" s="37" t="n">
        <v>22</v>
      </c>
      <c r="E2774" s="37" t="n">
        <v>0</v>
      </c>
      <c r="F2774" s="37" t="n">
        <v>1</v>
      </c>
      <c r="G2774" s="37" t="n">
        <v>1</v>
      </c>
      <c r="H2774" s="37" t="n">
        <v>0</v>
      </c>
      <c r="I2774" s="37" t="n">
        <v>0</v>
      </c>
      <c r="J2774" s="40" t="n">
        <f aca="false">IF(C2774=0,"",D2774/C2774)</f>
        <v>1</v>
      </c>
    </row>
    <row r="2775" customFormat="false" ht="15" hidden="false" customHeight="false" outlineLevel="0" collapsed="false">
      <c r="A2775" s="37" t="s">
        <v>917</v>
      </c>
      <c r="B2775" s="37" t="s">
        <v>273</v>
      </c>
      <c r="C2775" s="37" t="n">
        <v>22</v>
      </c>
      <c r="D2775" s="37" t="n">
        <v>22</v>
      </c>
      <c r="E2775" s="37" t="n">
        <v>0</v>
      </c>
      <c r="F2775" s="37" t="n">
        <v>1</v>
      </c>
      <c r="G2775" s="37" t="n">
        <v>0</v>
      </c>
      <c r="H2775" s="37" t="n">
        <v>1</v>
      </c>
      <c r="I2775" s="37" t="n">
        <v>0</v>
      </c>
      <c r="J2775" s="40" t="n">
        <f aca="false">IF(C2775=0,"",D2775/C2775)</f>
        <v>1</v>
      </c>
    </row>
    <row r="2776" customFormat="false" ht="15" hidden="false" customHeight="false" outlineLevel="0" collapsed="false">
      <c r="A2776" s="37" t="s">
        <v>917</v>
      </c>
      <c r="B2776" s="37" t="s">
        <v>274</v>
      </c>
      <c r="C2776" s="37" t="n">
        <v>22</v>
      </c>
      <c r="D2776" s="37" t="n">
        <v>21</v>
      </c>
      <c r="E2776" s="37" t="n">
        <v>0</v>
      </c>
      <c r="F2776" s="37" t="n">
        <v>2</v>
      </c>
      <c r="G2776" s="37" t="n">
        <v>1</v>
      </c>
      <c r="H2776" s="37" t="n">
        <v>0</v>
      </c>
      <c r="I2776" s="37" t="n">
        <v>0</v>
      </c>
      <c r="J2776" s="40" t="n">
        <f aca="false">IF(C2776=0,"",D2776/C2776)</f>
        <v>0.954545454545455</v>
      </c>
    </row>
    <row r="2777" customFormat="false" ht="15" hidden="false" customHeight="false" outlineLevel="0" collapsed="false">
      <c r="A2777" s="37" t="s">
        <v>917</v>
      </c>
      <c r="B2777" s="37" t="s">
        <v>275</v>
      </c>
      <c r="C2777" s="37" t="n">
        <v>22</v>
      </c>
      <c r="D2777" s="37" t="n">
        <v>20</v>
      </c>
      <c r="E2777" s="37" t="n">
        <v>1</v>
      </c>
      <c r="F2777" s="37" t="n">
        <v>0</v>
      </c>
      <c r="G2777" s="37" t="n">
        <v>0</v>
      </c>
      <c r="H2777" s="37" t="n">
        <v>0</v>
      </c>
      <c r="I2777" s="37" t="n">
        <v>0</v>
      </c>
      <c r="J2777" s="40" t="n">
        <f aca="false">IF(C2777=0,"",D2777/C2777)</f>
        <v>0.909090909090909</v>
      </c>
    </row>
    <row r="2778" customFormat="false" ht="15" hidden="false" customHeight="false" outlineLevel="0" collapsed="false">
      <c r="A2778" s="37" t="s">
        <v>917</v>
      </c>
      <c r="B2778" s="37" t="s">
        <v>276</v>
      </c>
      <c r="C2778" s="37" t="n">
        <v>22</v>
      </c>
      <c r="D2778" s="37" t="n">
        <v>21</v>
      </c>
      <c r="E2778" s="37" t="n">
        <v>0</v>
      </c>
      <c r="F2778" s="37" t="n">
        <v>0</v>
      </c>
      <c r="G2778" s="37" t="n">
        <v>0</v>
      </c>
      <c r="H2778" s="37" t="n">
        <v>2</v>
      </c>
      <c r="I2778" s="37" t="n">
        <v>0</v>
      </c>
      <c r="J2778" s="40" t="n">
        <f aca="false">IF(C2778=0,"",D2778/C2778)</f>
        <v>0.954545454545455</v>
      </c>
    </row>
    <row r="2779" customFormat="false" ht="15" hidden="false" customHeight="false" outlineLevel="0" collapsed="false">
      <c r="A2779" s="37" t="s">
        <v>917</v>
      </c>
      <c r="B2779" s="37" t="s">
        <v>277</v>
      </c>
      <c r="C2779" s="37" t="n">
        <v>22</v>
      </c>
      <c r="D2779" s="37" t="n">
        <v>21</v>
      </c>
      <c r="E2779" s="37" t="n">
        <v>0</v>
      </c>
      <c r="F2779" s="37" t="n">
        <v>1</v>
      </c>
      <c r="G2779" s="37" t="n">
        <v>0</v>
      </c>
      <c r="H2779" s="37" t="n">
        <v>1</v>
      </c>
      <c r="I2779" s="37" t="n">
        <v>2</v>
      </c>
      <c r="J2779" s="40" t="n">
        <f aca="false">IF(C2779=0,"",D2779/C2779)</f>
        <v>0.954545454545455</v>
      </c>
    </row>
    <row r="2780" customFormat="false" ht="15" hidden="false" customHeight="false" outlineLevel="0" collapsed="false">
      <c r="A2780" s="37" t="s">
        <v>917</v>
      </c>
      <c r="B2780" s="37" t="s">
        <v>278</v>
      </c>
      <c r="C2780" s="37" t="n">
        <v>22</v>
      </c>
      <c r="D2780" s="37" t="n">
        <v>21</v>
      </c>
      <c r="E2780" s="37" t="n">
        <v>0</v>
      </c>
      <c r="F2780" s="37" t="n">
        <v>0</v>
      </c>
      <c r="G2780" s="37" t="n">
        <v>0</v>
      </c>
      <c r="H2780" s="37" t="n">
        <v>3</v>
      </c>
      <c r="I2780" s="37" t="n">
        <v>2</v>
      </c>
      <c r="J2780" s="40" t="n">
        <f aca="false">IF(C2780=0,"",D2780/C2780)</f>
        <v>0.954545454545455</v>
      </c>
    </row>
    <row r="2781" customFormat="false" ht="15" hidden="false" customHeight="false" outlineLevel="0" collapsed="false">
      <c r="A2781" s="37" t="s">
        <v>917</v>
      </c>
      <c r="B2781" s="37" t="s">
        <v>279</v>
      </c>
      <c r="C2781" s="37" t="n">
        <v>22</v>
      </c>
      <c r="D2781" s="37" t="n">
        <v>21</v>
      </c>
      <c r="E2781" s="37" t="n">
        <v>0</v>
      </c>
      <c r="F2781" s="37" t="n">
        <v>1</v>
      </c>
      <c r="G2781" s="37" t="n">
        <v>0</v>
      </c>
      <c r="H2781" s="37" t="n">
        <v>4</v>
      </c>
      <c r="I2781" s="37" t="n">
        <v>0</v>
      </c>
      <c r="J2781" s="40" t="n">
        <f aca="false">IF(C2781=0,"",D2781/C2781)</f>
        <v>0.954545454545455</v>
      </c>
    </row>
    <row r="2782" customFormat="false" ht="15" hidden="false" customHeight="false" outlineLevel="0" collapsed="false">
      <c r="A2782" s="37" t="s">
        <v>917</v>
      </c>
      <c r="B2782" s="37" t="s">
        <v>280</v>
      </c>
      <c r="C2782" s="37" t="n">
        <v>22</v>
      </c>
      <c r="D2782" s="37" t="n">
        <v>19</v>
      </c>
      <c r="E2782" s="37" t="n">
        <v>1</v>
      </c>
      <c r="F2782" s="37" t="n">
        <v>1</v>
      </c>
      <c r="G2782" s="37" t="n">
        <v>0</v>
      </c>
      <c r="H2782" s="37" t="n">
        <v>1</v>
      </c>
      <c r="I2782" s="37" t="n">
        <v>3</v>
      </c>
      <c r="J2782" s="40" t="n">
        <f aca="false">IF(C2782=0,"",D2782/C2782)</f>
        <v>0.863636363636364</v>
      </c>
    </row>
    <row r="2783" customFormat="false" ht="15" hidden="false" customHeight="false" outlineLevel="0" collapsed="false">
      <c r="A2783" s="37" t="s">
        <v>917</v>
      </c>
      <c r="B2783" s="37" t="s">
        <v>281</v>
      </c>
      <c r="C2783" s="37" t="n">
        <v>22</v>
      </c>
      <c r="D2783" s="37" t="n">
        <v>21</v>
      </c>
      <c r="E2783" s="37" t="n">
        <v>0</v>
      </c>
      <c r="F2783" s="37" t="n">
        <v>0</v>
      </c>
      <c r="G2783" s="37" t="n">
        <v>0</v>
      </c>
      <c r="H2783" s="37" t="n">
        <v>2</v>
      </c>
      <c r="I2783" s="37" t="n">
        <v>4</v>
      </c>
      <c r="J2783" s="40" t="n">
        <f aca="false">IF(C2783=0,"",D2783/C2783)</f>
        <v>0.954545454545455</v>
      </c>
    </row>
    <row r="2784" customFormat="false" ht="15" hidden="false" customHeight="false" outlineLevel="0" collapsed="false">
      <c r="A2784" s="37" t="s">
        <v>919</v>
      </c>
      <c r="B2784" s="37" t="s">
        <v>270</v>
      </c>
      <c r="C2784" s="37" t="n">
        <v>22</v>
      </c>
      <c r="D2784" s="37" t="n">
        <v>22</v>
      </c>
      <c r="E2784" s="37" t="n">
        <v>0</v>
      </c>
      <c r="F2784" s="37" t="n">
        <v>0</v>
      </c>
      <c r="G2784" s="37" t="n">
        <v>0</v>
      </c>
      <c r="H2784" s="37" t="n">
        <v>1</v>
      </c>
      <c r="I2784" s="37" t="n">
        <v>4</v>
      </c>
      <c r="J2784" s="40" t="n">
        <f aca="false">IF(C2784=0,"",D2784/C2784)</f>
        <v>1</v>
      </c>
    </row>
    <row r="2785" customFormat="false" ht="15" hidden="false" customHeight="false" outlineLevel="0" collapsed="false">
      <c r="A2785" s="37" t="s">
        <v>919</v>
      </c>
      <c r="B2785" s="37" t="s">
        <v>271</v>
      </c>
      <c r="C2785" s="37" t="n">
        <v>22</v>
      </c>
      <c r="D2785" s="37" t="n">
        <v>19</v>
      </c>
      <c r="E2785" s="37" t="n">
        <v>0</v>
      </c>
      <c r="F2785" s="37" t="n">
        <v>0</v>
      </c>
      <c r="G2785" s="37" t="n">
        <v>0</v>
      </c>
      <c r="H2785" s="37" t="n">
        <v>2</v>
      </c>
      <c r="I2785" s="37" t="n">
        <v>1</v>
      </c>
      <c r="J2785" s="40" t="n">
        <f aca="false">IF(C2785=0,"",D2785/C2785)</f>
        <v>0.863636363636364</v>
      </c>
    </row>
    <row r="2786" customFormat="false" ht="15" hidden="false" customHeight="false" outlineLevel="0" collapsed="false">
      <c r="A2786" s="37" t="s">
        <v>919</v>
      </c>
      <c r="B2786" s="37" t="s">
        <v>272</v>
      </c>
      <c r="C2786" s="37" t="n">
        <v>22</v>
      </c>
      <c r="D2786" s="37" t="n">
        <v>21</v>
      </c>
      <c r="E2786" s="37" t="n">
        <v>1</v>
      </c>
      <c r="F2786" s="37" t="n">
        <v>0</v>
      </c>
      <c r="G2786" s="37" t="n">
        <v>0</v>
      </c>
      <c r="H2786" s="37" t="n">
        <v>2</v>
      </c>
      <c r="I2786" s="37" t="n">
        <v>4</v>
      </c>
      <c r="J2786" s="40" t="n">
        <f aca="false">IF(C2786=0,"",D2786/C2786)</f>
        <v>0.954545454545455</v>
      </c>
    </row>
    <row r="2787" customFormat="false" ht="15" hidden="false" customHeight="false" outlineLevel="0" collapsed="false">
      <c r="A2787" s="37" t="s">
        <v>919</v>
      </c>
      <c r="B2787" s="37" t="s">
        <v>273</v>
      </c>
      <c r="C2787" s="37" t="n">
        <v>22</v>
      </c>
      <c r="D2787" s="37" t="n">
        <v>22</v>
      </c>
      <c r="E2787" s="37" t="n">
        <v>0</v>
      </c>
      <c r="F2787" s="37" t="n">
        <v>2</v>
      </c>
      <c r="G2787" s="37" t="n">
        <v>1</v>
      </c>
      <c r="H2787" s="37" t="n">
        <v>5</v>
      </c>
      <c r="I2787" s="37" t="n">
        <v>0</v>
      </c>
      <c r="J2787" s="40" t="n">
        <f aca="false">IF(C2787=0,"",D2787/C2787)</f>
        <v>1</v>
      </c>
    </row>
    <row r="2788" customFormat="false" ht="15" hidden="false" customHeight="false" outlineLevel="0" collapsed="false">
      <c r="A2788" s="37" t="s">
        <v>919</v>
      </c>
      <c r="B2788" s="37" t="s">
        <v>274</v>
      </c>
      <c r="C2788" s="37" t="n">
        <v>22</v>
      </c>
      <c r="D2788" s="37" t="n">
        <v>22</v>
      </c>
      <c r="E2788" s="37" t="n">
        <v>0</v>
      </c>
      <c r="F2788" s="37" t="n">
        <v>1</v>
      </c>
      <c r="G2788" s="37" t="n">
        <v>0</v>
      </c>
      <c r="H2788" s="37" t="n">
        <v>0</v>
      </c>
      <c r="I2788" s="37" t="n">
        <v>2</v>
      </c>
      <c r="J2788" s="40" t="n">
        <f aca="false">IF(C2788=0,"",D2788/C2788)</f>
        <v>1</v>
      </c>
    </row>
    <row r="2789" customFormat="false" ht="15" hidden="false" customHeight="false" outlineLevel="0" collapsed="false">
      <c r="A2789" s="37" t="s">
        <v>919</v>
      </c>
      <c r="B2789" s="37" t="s">
        <v>275</v>
      </c>
      <c r="C2789" s="37" t="n">
        <v>22</v>
      </c>
      <c r="D2789" s="37" t="n">
        <v>22</v>
      </c>
      <c r="E2789" s="37" t="n">
        <v>0</v>
      </c>
      <c r="F2789" s="37" t="n">
        <v>0</v>
      </c>
      <c r="G2789" s="37" t="n">
        <v>0</v>
      </c>
      <c r="H2789" s="37" t="n">
        <v>4</v>
      </c>
      <c r="I2789" s="37" t="n">
        <v>1</v>
      </c>
      <c r="J2789" s="40" t="n">
        <f aca="false">IF(C2789=0,"",D2789/C2789)</f>
        <v>1</v>
      </c>
    </row>
    <row r="2790" customFormat="false" ht="15" hidden="false" customHeight="false" outlineLevel="0" collapsed="false">
      <c r="A2790" s="37" t="s">
        <v>919</v>
      </c>
      <c r="B2790" s="37" t="s">
        <v>276</v>
      </c>
      <c r="C2790" s="37" t="n">
        <v>22</v>
      </c>
      <c r="D2790" s="37" t="n">
        <v>21</v>
      </c>
      <c r="E2790" s="37" t="n">
        <v>0</v>
      </c>
      <c r="F2790" s="37" t="n">
        <v>0</v>
      </c>
      <c r="G2790" s="37" t="n">
        <v>0</v>
      </c>
      <c r="H2790" s="37" t="n">
        <v>0</v>
      </c>
      <c r="I2790" s="37" t="n">
        <v>1</v>
      </c>
      <c r="J2790" s="40" t="n">
        <f aca="false">IF(C2790=0,"",D2790/C2790)</f>
        <v>0.954545454545455</v>
      </c>
    </row>
    <row r="2791" customFormat="false" ht="15" hidden="false" customHeight="false" outlineLevel="0" collapsed="false">
      <c r="A2791" s="37" t="s">
        <v>919</v>
      </c>
      <c r="B2791" s="37" t="s">
        <v>277</v>
      </c>
      <c r="C2791" s="37" t="n">
        <v>22</v>
      </c>
      <c r="D2791" s="37" t="n">
        <v>19</v>
      </c>
      <c r="E2791" s="37" t="n">
        <v>0</v>
      </c>
      <c r="F2791" s="37" t="n">
        <v>0</v>
      </c>
      <c r="G2791" s="37" t="n">
        <v>0</v>
      </c>
      <c r="H2791" s="37" t="n">
        <v>1</v>
      </c>
      <c r="I2791" s="37" t="n">
        <v>1</v>
      </c>
      <c r="J2791" s="40" t="n">
        <f aca="false">IF(C2791=0,"",D2791/C2791)</f>
        <v>0.863636363636364</v>
      </c>
    </row>
    <row r="2792" customFormat="false" ht="15" hidden="false" customHeight="false" outlineLevel="0" collapsed="false">
      <c r="A2792" s="37" t="s">
        <v>919</v>
      </c>
      <c r="B2792" s="37" t="s">
        <v>278</v>
      </c>
      <c r="C2792" s="37" t="n">
        <v>22</v>
      </c>
      <c r="D2792" s="37" t="n">
        <v>21</v>
      </c>
      <c r="E2792" s="37" t="n">
        <v>0</v>
      </c>
      <c r="F2792" s="37" t="n">
        <v>0</v>
      </c>
      <c r="G2792" s="37" t="n">
        <v>1</v>
      </c>
      <c r="H2792" s="37" t="n">
        <v>0</v>
      </c>
      <c r="I2792" s="37" t="n">
        <v>1</v>
      </c>
      <c r="J2792" s="40" t="n">
        <f aca="false">IF(C2792=0,"",D2792/C2792)</f>
        <v>0.954545454545455</v>
      </c>
    </row>
    <row r="2793" customFormat="false" ht="15" hidden="false" customHeight="false" outlineLevel="0" collapsed="false">
      <c r="A2793" s="37" t="s">
        <v>919</v>
      </c>
      <c r="B2793" s="37" t="s">
        <v>279</v>
      </c>
      <c r="C2793" s="37" t="n">
        <v>22</v>
      </c>
      <c r="D2793" s="37" t="n">
        <v>22</v>
      </c>
      <c r="E2793" s="37" t="n">
        <v>0</v>
      </c>
      <c r="F2793" s="37" t="n">
        <v>0</v>
      </c>
      <c r="G2793" s="37" t="n">
        <v>1</v>
      </c>
      <c r="H2793" s="37" t="n">
        <v>1</v>
      </c>
      <c r="I2793" s="37" t="n">
        <v>3</v>
      </c>
      <c r="J2793" s="40" t="n">
        <f aca="false">IF(C2793=0,"",D2793/C2793)</f>
        <v>1</v>
      </c>
    </row>
    <row r="2794" customFormat="false" ht="15" hidden="false" customHeight="false" outlineLevel="0" collapsed="false">
      <c r="A2794" s="37" t="s">
        <v>919</v>
      </c>
      <c r="B2794" s="37" t="s">
        <v>280</v>
      </c>
      <c r="C2794" s="37" t="n">
        <v>22</v>
      </c>
      <c r="D2794" s="37" t="n">
        <v>22</v>
      </c>
      <c r="E2794" s="37" t="n">
        <v>1</v>
      </c>
      <c r="F2794" s="37" t="n">
        <v>1</v>
      </c>
      <c r="G2794" s="37" t="n">
        <v>0</v>
      </c>
      <c r="H2794" s="37" t="n">
        <v>2</v>
      </c>
      <c r="I2794" s="37" t="n">
        <v>0</v>
      </c>
      <c r="J2794" s="40" t="n">
        <f aca="false">IF(C2794=0,"",D2794/C2794)</f>
        <v>1</v>
      </c>
    </row>
    <row r="2795" customFormat="false" ht="15" hidden="false" customHeight="false" outlineLevel="0" collapsed="false">
      <c r="A2795" s="37" t="s">
        <v>919</v>
      </c>
      <c r="B2795" s="37" t="s">
        <v>281</v>
      </c>
      <c r="C2795" s="37" t="n">
        <v>22</v>
      </c>
      <c r="D2795" s="37" t="n">
        <v>21</v>
      </c>
      <c r="E2795" s="37" t="n">
        <v>1</v>
      </c>
      <c r="F2795" s="37" t="n">
        <v>2</v>
      </c>
      <c r="G2795" s="37" t="n">
        <v>1</v>
      </c>
      <c r="H2795" s="37" t="n">
        <v>2</v>
      </c>
      <c r="I2795" s="37" t="n">
        <v>3</v>
      </c>
      <c r="J2795" s="40" t="n">
        <f aca="false">IF(C2795=0,"",D2795/C2795)</f>
        <v>0.954545454545455</v>
      </c>
    </row>
    <row r="2796" customFormat="false" ht="15" hidden="false" customHeight="false" outlineLevel="0" collapsed="false">
      <c r="A2796" s="37" t="s">
        <v>635</v>
      </c>
      <c r="B2796" s="37" t="s">
        <v>270</v>
      </c>
      <c r="C2796" s="37" t="n">
        <v>22</v>
      </c>
      <c r="D2796" s="37" t="n">
        <v>20</v>
      </c>
      <c r="E2796" s="37" t="n">
        <v>0</v>
      </c>
      <c r="F2796" s="37" t="n">
        <v>2</v>
      </c>
      <c r="G2796" s="37" t="n">
        <v>0</v>
      </c>
      <c r="H2796" s="37" t="n">
        <v>1</v>
      </c>
      <c r="I2796" s="37" t="n">
        <v>4</v>
      </c>
      <c r="J2796" s="40" t="n">
        <f aca="false">IF(C2796=0,"",D2796/C2796)</f>
        <v>0.909090909090909</v>
      </c>
    </row>
    <row r="2797" customFormat="false" ht="15" hidden="false" customHeight="false" outlineLevel="0" collapsed="false">
      <c r="A2797" s="37" t="s">
        <v>635</v>
      </c>
      <c r="B2797" s="37" t="s">
        <v>271</v>
      </c>
      <c r="C2797" s="37" t="n">
        <v>22</v>
      </c>
      <c r="D2797" s="37" t="n">
        <v>20</v>
      </c>
      <c r="E2797" s="37" t="n">
        <v>0</v>
      </c>
      <c r="F2797" s="37" t="n">
        <v>1</v>
      </c>
      <c r="G2797" s="37" t="n">
        <v>0</v>
      </c>
      <c r="H2797" s="37" t="n">
        <v>0</v>
      </c>
      <c r="I2797" s="37" t="n">
        <v>12</v>
      </c>
      <c r="J2797" s="40" t="n">
        <f aca="false">IF(C2797=0,"",D2797/C2797)</f>
        <v>0.909090909090909</v>
      </c>
    </row>
    <row r="2798" customFormat="false" ht="15" hidden="false" customHeight="false" outlineLevel="0" collapsed="false">
      <c r="A2798" s="37" t="s">
        <v>635</v>
      </c>
      <c r="B2798" s="37" t="s">
        <v>272</v>
      </c>
      <c r="C2798" s="37" t="n">
        <v>22</v>
      </c>
      <c r="D2798" s="37" t="n">
        <v>20</v>
      </c>
      <c r="E2798" s="37" t="n">
        <v>1</v>
      </c>
      <c r="F2798" s="37" t="n">
        <v>0</v>
      </c>
      <c r="G2798" s="37" t="n">
        <v>1</v>
      </c>
      <c r="H2798" s="37" t="n">
        <v>0</v>
      </c>
      <c r="I2798" s="37" t="n">
        <v>0</v>
      </c>
      <c r="J2798" s="40" t="n">
        <f aca="false">IF(C2798=0,"",D2798/C2798)</f>
        <v>0.909090909090909</v>
      </c>
    </row>
    <row r="2799" customFormat="false" ht="15" hidden="false" customHeight="false" outlineLevel="0" collapsed="false">
      <c r="A2799" s="37" t="s">
        <v>635</v>
      </c>
      <c r="B2799" s="37" t="s">
        <v>273</v>
      </c>
      <c r="C2799" s="37" t="n">
        <v>22</v>
      </c>
      <c r="D2799" s="37" t="n">
        <v>20</v>
      </c>
      <c r="E2799" s="37" t="n">
        <v>0</v>
      </c>
      <c r="F2799" s="37" t="n">
        <v>0</v>
      </c>
      <c r="G2799" s="37" t="n">
        <v>0</v>
      </c>
      <c r="H2799" s="37" t="n">
        <v>1</v>
      </c>
      <c r="I2799" s="37" t="n">
        <v>0</v>
      </c>
      <c r="J2799" s="40" t="n">
        <f aca="false">IF(C2799=0,"",D2799/C2799)</f>
        <v>0.909090909090909</v>
      </c>
    </row>
    <row r="2800" customFormat="false" ht="15" hidden="false" customHeight="false" outlineLevel="0" collapsed="false">
      <c r="A2800" s="37" t="s">
        <v>635</v>
      </c>
      <c r="B2800" s="37" t="s">
        <v>274</v>
      </c>
      <c r="C2800" s="37" t="n">
        <v>22</v>
      </c>
      <c r="D2800" s="37" t="n">
        <v>18</v>
      </c>
      <c r="E2800" s="37" t="n">
        <v>0</v>
      </c>
      <c r="F2800" s="37" t="n">
        <v>0</v>
      </c>
      <c r="G2800" s="37" t="n">
        <v>0</v>
      </c>
      <c r="H2800" s="37" t="n">
        <v>3</v>
      </c>
      <c r="I2800" s="37" t="n">
        <v>1</v>
      </c>
      <c r="J2800" s="40" t="n">
        <f aca="false">IF(C2800=0,"",D2800/C2800)</f>
        <v>0.818181818181818</v>
      </c>
    </row>
    <row r="2801" customFormat="false" ht="15" hidden="false" customHeight="false" outlineLevel="0" collapsed="false">
      <c r="A2801" s="37" t="s">
        <v>635</v>
      </c>
      <c r="B2801" s="37" t="s">
        <v>275</v>
      </c>
      <c r="C2801" s="37" t="n">
        <v>22</v>
      </c>
      <c r="D2801" s="37" t="n">
        <v>18</v>
      </c>
      <c r="E2801" s="37" t="n">
        <v>1</v>
      </c>
      <c r="F2801" s="37" t="n">
        <v>0</v>
      </c>
      <c r="G2801" s="37" t="n">
        <v>0</v>
      </c>
      <c r="H2801" s="37" t="n">
        <v>1</v>
      </c>
      <c r="I2801" s="37" t="n">
        <v>0</v>
      </c>
      <c r="J2801" s="40" t="n">
        <f aca="false">IF(C2801=0,"",D2801/C2801)</f>
        <v>0.818181818181818</v>
      </c>
    </row>
    <row r="2802" customFormat="false" ht="15" hidden="false" customHeight="false" outlineLevel="0" collapsed="false">
      <c r="A2802" s="37" t="s">
        <v>635</v>
      </c>
      <c r="B2802" s="37" t="s">
        <v>276</v>
      </c>
      <c r="C2802" s="37" t="n">
        <v>22</v>
      </c>
      <c r="D2802" s="37" t="n">
        <v>21</v>
      </c>
      <c r="E2802" s="37" t="n">
        <v>1</v>
      </c>
      <c r="F2802" s="37" t="n">
        <v>0</v>
      </c>
      <c r="G2802" s="37" t="n">
        <v>0</v>
      </c>
      <c r="H2802" s="37" t="n">
        <v>0</v>
      </c>
      <c r="I2802" s="37" t="n">
        <v>2</v>
      </c>
      <c r="J2802" s="40" t="n">
        <f aca="false">IF(C2802=0,"",D2802/C2802)</f>
        <v>0.954545454545455</v>
      </c>
    </row>
    <row r="2803" customFormat="false" ht="15" hidden="false" customHeight="false" outlineLevel="0" collapsed="false">
      <c r="A2803" s="37" t="s">
        <v>635</v>
      </c>
      <c r="B2803" s="37" t="s">
        <v>277</v>
      </c>
      <c r="C2803" s="37" t="n">
        <v>22</v>
      </c>
      <c r="D2803" s="37" t="n">
        <v>20</v>
      </c>
      <c r="E2803" s="37" t="n">
        <v>1</v>
      </c>
      <c r="F2803" s="37" t="n">
        <v>2</v>
      </c>
      <c r="G2803" s="37" t="n">
        <v>0</v>
      </c>
      <c r="H2803" s="37" t="n">
        <v>1</v>
      </c>
      <c r="I2803" s="37" t="n">
        <v>3</v>
      </c>
      <c r="J2803" s="40" t="n">
        <f aca="false">IF(C2803=0,"",D2803/C2803)</f>
        <v>0.909090909090909</v>
      </c>
    </row>
    <row r="2804" customFormat="false" ht="15" hidden="false" customHeight="false" outlineLevel="0" collapsed="false">
      <c r="A2804" s="37" t="s">
        <v>635</v>
      </c>
      <c r="B2804" s="37" t="s">
        <v>278</v>
      </c>
      <c r="C2804" s="37" t="n">
        <v>22</v>
      </c>
      <c r="D2804" s="37" t="n">
        <v>22</v>
      </c>
      <c r="E2804" s="37" t="n">
        <v>2</v>
      </c>
      <c r="F2804" s="37" t="n">
        <v>0</v>
      </c>
      <c r="G2804" s="37" t="n">
        <v>0</v>
      </c>
      <c r="H2804" s="37" t="n">
        <v>1</v>
      </c>
      <c r="I2804" s="37" t="n">
        <v>6</v>
      </c>
      <c r="J2804" s="40" t="n">
        <f aca="false">IF(C2804=0,"",D2804/C2804)</f>
        <v>1</v>
      </c>
    </row>
    <row r="2805" customFormat="false" ht="15" hidden="false" customHeight="false" outlineLevel="0" collapsed="false">
      <c r="A2805" s="37" t="s">
        <v>635</v>
      </c>
      <c r="B2805" s="37" t="s">
        <v>279</v>
      </c>
      <c r="C2805" s="37" t="n">
        <v>22</v>
      </c>
      <c r="D2805" s="37" t="n">
        <v>20</v>
      </c>
      <c r="E2805" s="37" t="n">
        <v>1</v>
      </c>
      <c r="F2805" s="37" t="n">
        <v>0</v>
      </c>
      <c r="G2805" s="37" t="n">
        <v>0</v>
      </c>
      <c r="H2805" s="37" t="n">
        <v>1</v>
      </c>
      <c r="I2805" s="37" t="n">
        <v>0</v>
      </c>
      <c r="J2805" s="40" t="n">
        <f aca="false">IF(C2805=0,"",D2805/C2805)</f>
        <v>0.909090909090909</v>
      </c>
    </row>
    <row r="2806" customFormat="false" ht="15" hidden="false" customHeight="false" outlineLevel="0" collapsed="false">
      <c r="A2806" s="37" t="s">
        <v>635</v>
      </c>
      <c r="B2806" s="37" t="s">
        <v>280</v>
      </c>
      <c r="C2806" s="37" t="n">
        <v>22</v>
      </c>
      <c r="D2806" s="37" t="n">
        <v>20</v>
      </c>
      <c r="E2806" s="37" t="n">
        <v>0</v>
      </c>
      <c r="F2806" s="37" t="n">
        <v>1</v>
      </c>
      <c r="G2806" s="37" t="n">
        <v>1</v>
      </c>
      <c r="H2806" s="37" t="n">
        <v>2</v>
      </c>
      <c r="I2806" s="37" t="n">
        <v>2</v>
      </c>
      <c r="J2806" s="40" t="n">
        <f aca="false">IF(C2806=0,"",D2806/C2806)</f>
        <v>0.909090909090909</v>
      </c>
    </row>
    <row r="2807" customFormat="false" ht="15" hidden="false" customHeight="false" outlineLevel="0" collapsed="false">
      <c r="A2807" s="37" t="s">
        <v>635</v>
      </c>
      <c r="B2807" s="37" t="s">
        <v>281</v>
      </c>
      <c r="C2807" s="37" t="n">
        <v>22</v>
      </c>
      <c r="D2807" s="37" t="n">
        <v>21</v>
      </c>
      <c r="E2807" s="37" t="n">
        <v>1</v>
      </c>
      <c r="F2807" s="37" t="n">
        <v>0</v>
      </c>
      <c r="G2807" s="37" t="n">
        <v>0</v>
      </c>
      <c r="H2807" s="37" t="n">
        <v>2</v>
      </c>
      <c r="I2807" s="37" t="n">
        <v>1</v>
      </c>
      <c r="J2807" s="40" t="n">
        <f aca="false">IF(C2807=0,"",D2807/C2807)</f>
        <v>0.954545454545455</v>
      </c>
    </row>
    <row r="2808" customFormat="false" ht="15" hidden="false" customHeight="false" outlineLevel="0" collapsed="false">
      <c r="A2808" s="37" t="s">
        <v>921</v>
      </c>
      <c r="B2808" s="37" t="s">
        <v>270</v>
      </c>
      <c r="C2808" s="37" t="n">
        <v>22</v>
      </c>
      <c r="D2808" s="37" t="n">
        <v>22</v>
      </c>
      <c r="E2808" s="37" t="n">
        <v>1</v>
      </c>
      <c r="F2808" s="37" t="n">
        <v>1</v>
      </c>
      <c r="G2808" s="37" t="n">
        <v>1</v>
      </c>
      <c r="H2808" s="37" t="n">
        <v>3</v>
      </c>
      <c r="I2808" s="37" t="n">
        <v>9</v>
      </c>
      <c r="J2808" s="40" t="n">
        <f aca="false">IF(C2808=0,"",D2808/C2808)</f>
        <v>1</v>
      </c>
    </row>
    <row r="2809" customFormat="false" ht="15" hidden="false" customHeight="false" outlineLevel="0" collapsed="false">
      <c r="A2809" s="37" t="s">
        <v>921</v>
      </c>
      <c r="B2809" s="37" t="s">
        <v>271</v>
      </c>
      <c r="C2809" s="37" t="n">
        <v>22</v>
      </c>
      <c r="D2809" s="37" t="n">
        <v>21</v>
      </c>
      <c r="E2809" s="37" t="n">
        <v>0</v>
      </c>
      <c r="F2809" s="37" t="n">
        <v>0</v>
      </c>
      <c r="G2809" s="37" t="n">
        <v>0</v>
      </c>
      <c r="H2809" s="37" t="n">
        <v>1</v>
      </c>
      <c r="I2809" s="37" t="n">
        <v>7</v>
      </c>
      <c r="J2809" s="40" t="n">
        <f aca="false">IF(C2809=0,"",D2809/C2809)</f>
        <v>0.954545454545455</v>
      </c>
    </row>
    <row r="2810" customFormat="false" ht="15" hidden="false" customHeight="false" outlineLevel="0" collapsed="false">
      <c r="A2810" s="37" t="s">
        <v>921</v>
      </c>
      <c r="B2810" s="37" t="s">
        <v>272</v>
      </c>
      <c r="C2810" s="37" t="n">
        <v>22</v>
      </c>
      <c r="D2810" s="37" t="n">
        <v>22</v>
      </c>
      <c r="E2810" s="37" t="n">
        <v>1</v>
      </c>
      <c r="F2810" s="37" t="n">
        <v>0</v>
      </c>
      <c r="G2810" s="37" t="n">
        <v>0</v>
      </c>
      <c r="H2810" s="37" t="n">
        <v>1</v>
      </c>
      <c r="I2810" s="37" t="n">
        <v>2</v>
      </c>
      <c r="J2810" s="40" t="n">
        <f aca="false">IF(C2810=0,"",D2810/C2810)</f>
        <v>1</v>
      </c>
    </row>
    <row r="2811" customFormat="false" ht="15" hidden="false" customHeight="false" outlineLevel="0" collapsed="false">
      <c r="A2811" s="37" t="s">
        <v>921</v>
      </c>
      <c r="B2811" s="37" t="s">
        <v>273</v>
      </c>
      <c r="C2811" s="37" t="n">
        <v>22</v>
      </c>
      <c r="D2811" s="37" t="n">
        <v>22</v>
      </c>
      <c r="E2811" s="37" t="n">
        <v>2</v>
      </c>
      <c r="F2811" s="37" t="n">
        <v>0</v>
      </c>
      <c r="G2811" s="37" t="n">
        <v>0</v>
      </c>
      <c r="H2811" s="37" t="n">
        <v>3</v>
      </c>
      <c r="I2811" s="37" t="n">
        <v>7</v>
      </c>
      <c r="J2811" s="40" t="n">
        <f aca="false">IF(C2811=0,"",D2811/C2811)</f>
        <v>1</v>
      </c>
    </row>
    <row r="2812" customFormat="false" ht="15" hidden="false" customHeight="false" outlineLevel="0" collapsed="false">
      <c r="A2812" s="37" t="s">
        <v>921</v>
      </c>
      <c r="B2812" s="37" t="s">
        <v>274</v>
      </c>
      <c r="C2812" s="37" t="n">
        <v>22</v>
      </c>
      <c r="D2812" s="37" t="n">
        <v>21</v>
      </c>
      <c r="E2812" s="37" t="n">
        <v>0</v>
      </c>
      <c r="F2812" s="37" t="n">
        <v>0</v>
      </c>
      <c r="G2812" s="37" t="n">
        <v>0</v>
      </c>
      <c r="H2812" s="37" t="n">
        <v>1</v>
      </c>
      <c r="I2812" s="37" t="n">
        <v>25</v>
      </c>
      <c r="J2812" s="40" t="n">
        <f aca="false">IF(C2812=0,"",D2812/C2812)</f>
        <v>0.954545454545455</v>
      </c>
    </row>
    <row r="2813" customFormat="false" ht="15" hidden="false" customHeight="false" outlineLevel="0" collapsed="false">
      <c r="A2813" s="37" t="s">
        <v>921</v>
      </c>
      <c r="B2813" s="37" t="s">
        <v>275</v>
      </c>
      <c r="C2813" s="37" t="n">
        <v>22</v>
      </c>
      <c r="D2813" s="37" t="n">
        <v>22</v>
      </c>
      <c r="E2813" s="37" t="n">
        <v>1</v>
      </c>
      <c r="F2813" s="37" t="n">
        <v>0</v>
      </c>
      <c r="G2813" s="37" t="n">
        <v>0</v>
      </c>
      <c r="H2813" s="37" t="n">
        <v>2</v>
      </c>
      <c r="I2813" s="37" t="n">
        <v>8</v>
      </c>
      <c r="J2813" s="40" t="n">
        <f aca="false">IF(C2813=0,"",D2813/C2813)</f>
        <v>1</v>
      </c>
    </row>
    <row r="2814" customFormat="false" ht="15" hidden="false" customHeight="false" outlineLevel="0" collapsed="false">
      <c r="A2814" s="37" t="s">
        <v>921</v>
      </c>
      <c r="B2814" s="37" t="s">
        <v>276</v>
      </c>
      <c r="C2814" s="37" t="n">
        <v>22</v>
      </c>
      <c r="D2814" s="37" t="n">
        <v>19</v>
      </c>
      <c r="E2814" s="37" t="n">
        <v>0</v>
      </c>
      <c r="F2814" s="37" t="n">
        <v>0</v>
      </c>
      <c r="G2814" s="37" t="n">
        <v>1</v>
      </c>
      <c r="H2814" s="37" t="n">
        <v>3</v>
      </c>
      <c r="I2814" s="37" t="n">
        <v>11</v>
      </c>
      <c r="J2814" s="40" t="n">
        <f aca="false">IF(C2814=0,"",D2814/C2814)</f>
        <v>0.863636363636364</v>
      </c>
    </row>
    <row r="2815" customFormat="false" ht="15" hidden="false" customHeight="false" outlineLevel="0" collapsed="false">
      <c r="A2815" s="37" t="s">
        <v>921</v>
      </c>
      <c r="B2815" s="37" t="s">
        <v>277</v>
      </c>
      <c r="C2815" s="37" t="n">
        <v>22</v>
      </c>
      <c r="D2815" s="37" t="n">
        <v>18</v>
      </c>
      <c r="E2815" s="37" t="n">
        <v>2</v>
      </c>
      <c r="F2815" s="37" t="n">
        <v>1</v>
      </c>
      <c r="G2815" s="37" t="n">
        <v>0</v>
      </c>
      <c r="H2815" s="37" t="n">
        <v>2</v>
      </c>
      <c r="I2815" s="37" t="n">
        <v>8</v>
      </c>
      <c r="J2815" s="40" t="n">
        <f aca="false">IF(C2815=0,"",D2815/C2815)</f>
        <v>0.818181818181818</v>
      </c>
    </row>
    <row r="2816" customFormat="false" ht="15" hidden="false" customHeight="false" outlineLevel="0" collapsed="false">
      <c r="A2816" s="37" t="s">
        <v>921</v>
      </c>
      <c r="B2816" s="37" t="s">
        <v>278</v>
      </c>
      <c r="C2816" s="37" t="n">
        <v>22</v>
      </c>
      <c r="D2816" s="37" t="n">
        <v>20</v>
      </c>
      <c r="E2816" s="37" t="n">
        <v>0</v>
      </c>
      <c r="F2816" s="37" t="n">
        <v>0</v>
      </c>
      <c r="G2816" s="37" t="n">
        <v>0</v>
      </c>
      <c r="H2816" s="37" t="n">
        <v>0</v>
      </c>
      <c r="I2816" s="37" t="n">
        <v>15</v>
      </c>
      <c r="J2816" s="40" t="n">
        <f aca="false">IF(C2816=0,"",D2816/C2816)</f>
        <v>0.909090909090909</v>
      </c>
    </row>
    <row r="2817" customFormat="false" ht="15" hidden="false" customHeight="false" outlineLevel="0" collapsed="false">
      <c r="A2817" s="37" t="s">
        <v>921</v>
      </c>
      <c r="B2817" s="37" t="s">
        <v>279</v>
      </c>
      <c r="C2817" s="37" t="n">
        <v>22</v>
      </c>
      <c r="D2817" s="37" t="n">
        <v>21</v>
      </c>
      <c r="E2817" s="37" t="n">
        <v>0</v>
      </c>
      <c r="F2817" s="37" t="n">
        <v>0</v>
      </c>
      <c r="G2817" s="37" t="n">
        <v>1</v>
      </c>
      <c r="H2817" s="37" t="n">
        <v>1</v>
      </c>
      <c r="I2817" s="37" t="n">
        <v>13</v>
      </c>
      <c r="J2817" s="40" t="n">
        <f aca="false">IF(C2817=0,"",D2817/C2817)</f>
        <v>0.954545454545455</v>
      </c>
    </row>
    <row r="2818" customFormat="false" ht="15" hidden="false" customHeight="false" outlineLevel="0" collapsed="false">
      <c r="A2818" s="37" t="s">
        <v>921</v>
      </c>
      <c r="B2818" s="37" t="s">
        <v>280</v>
      </c>
      <c r="C2818" s="37" t="n">
        <v>22</v>
      </c>
      <c r="D2818" s="37" t="n">
        <v>21</v>
      </c>
      <c r="E2818" s="37" t="n">
        <v>0</v>
      </c>
      <c r="F2818" s="37" t="n">
        <v>0</v>
      </c>
      <c r="G2818" s="37" t="n">
        <v>1</v>
      </c>
      <c r="H2818" s="37" t="n">
        <v>1</v>
      </c>
      <c r="I2818" s="37" t="n">
        <v>8</v>
      </c>
      <c r="J2818" s="40" t="n">
        <f aca="false">IF(C2818=0,"",D2818/C2818)</f>
        <v>0.954545454545455</v>
      </c>
    </row>
    <row r="2819" customFormat="false" ht="15" hidden="false" customHeight="false" outlineLevel="0" collapsed="false">
      <c r="A2819" s="37" t="s">
        <v>921</v>
      </c>
      <c r="B2819" s="37" t="s">
        <v>281</v>
      </c>
      <c r="C2819" s="37" t="n">
        <v>22</v>
      </c>
      <c r="D2819" s="37" t="n">
        <v>19</v>
      </c>
      <c r="E2819" s="37" t="n">
        <v>0</v>
      </c>
      <c r="F2819" s="37" t="n">
        <v>0</v>
      </c>
      <c r="G2819" s="37" t="n">
        <v>0</v>
      </c>
      <c r="H2819" s="37" t="n">
        <v>1</v>
      </c>
      <c r="I2819" s="37" t="n">
        <v>29</v>
      </c>
      <c r="J2819" s="40" t="n">
        <f aca="false">IF(C2819=0,"",D2819/C2819)</f>
        <v>0.863636363636364</v>
      </c>
    </row>
    <row r="2820" customFormat="false" ht="15" hidden="false" customHeight="false" outlineLevel="0" collapsed="false">
      <c r="A2820" s="37" t="s">
        <v>922</v>
      </c>
      <c r="B2820" s="37" t="s">
        <v>270</v>
      </c>
      <c r="C2820" s="37" t="n">
        <v>22</v>
      </c>
      <c r="D2820" s="37" t="n">
        <v>22</v>
      </c>
      <c r="E2820" s="37" t="n">
        <v>0</v>
      </c>
      <c r="F2820" s="37" t="n">
        <v>1</v>
      </c>
      <c r="G2820" s="37" t="n">
        <v>0</v>
      </c>
      <c r="H2820" s="37" t="n">
        <v>1</v>
      </c>
      <c r="I2820" s="37" t="n">
        <v>0</v>
      </c>
      <c r="J2820" s="40" t="n">
        <f aca="false">IF(C2820=0,"",D2820/C2820)</f>
        <v>1</v>
      </c>
    </row>
    <row r="2821" customFormat="false" ht="15" hidden="false" customHeight="false" outlineLevel="0" collapsed="false">
      <c r="A2821" s="37" t="s">
        <v>922</v>
      </c>
      <c r="B2821" s="37" t="s">
        <v>271</v>
      </c>
      <c r="C2821" s="37" t="n">
        <v>22</v>
      </c>
      <c r="D2821" s="37" t="n">
        <v>18</v>
      </c>
      <c r="E2821" s="37" t="n">
        <v>0</v>
      </c>
      <c r="F2821" s="37" t="n">
        <v>0</v>
      </c>
      <c r="G2821" s="37" t="n">
        <v>1</v>
      </c>
      <c r="H2821" s="37" t="n">
        <v>2</v>
      </c>
      <c r="I2821" s="37" t="n">
        <v>1</v>
      </c>
      <c r="J2821" s="40" t="n">
        <f aca="false">IF(C2821=0,"",D2821/C2821)</f>
        <v>0.818181818181818</v>
      </c>
    </row>
    <row r="2822" customFormat="false" ht="15" hidden="false" customHeight="false" outlineLevel="0" collapsed="false">
      <c r="A2822" s="37" t="s">
        <v>922</v>
      </c>
      <c r="B2822" s="37" t="s">
        <v>272</v>
      </c>
      <c r="C2822" s="37" t="n">
        <v>22</v>
      </c>
      <c r="D2822" s="37" t="n">
        <v>20</v>
      </c>
      <c r="E2822" s="37" t="n">
        <v>0</v>
      </c>
      <c r="F2822" s="37" t="n">
        <v>0</v>
      </c>
      <c r="G2822" s="37" t="n">
        <v>0</v>
      </c>
      <c r="H2822" s="37" t="n">
        <v>2</v>
      </c>
      <c r="I2822" s="37" t="n">
        <v>0</v>
      </c>
      <c r="J2822" s="40" t="n">
        <f aca="false">IF(C2822=0,"",D2822/C2822)</f>
        <v>0.909090909090909</v>
      </c>
    </row>
    <row r="2823" customFormat="false" ht="15" hidden="false" customHeight="false" outlineLevel="0" collapsed="false">
      <c r="A2823" s="37" t="s">
        <v>922</v>
      </c>
      <c r="B2823" s="37" t="s">
        <v>273</v>
      </c>
      <c r="C2823" s="37" t="n">
        <v>22</v>
      </c>
      <c r="D2823" s="37" t="n">
        <v>21</v>
      </c>
      <c r="E2823" s="37" t="n">
        <v>1</v>
      </c>
      <c r="F2823" s="37" t="n">
        <v>0</v>
      </c>
      <c r="G2823" s="37" t="n">
        <v>0</v>
      </c>
      <c r="H2823" s="37" t="n">
        <v>1</v>
      </c>
      <c r="I2823" s="37" t="n">
        <v>0</v>
      </c>
      <c r="J2823" s="40" t="n">
        <f aca="false">IF(C2823=0,"",D2823/C2823)</f>
        <v>0.954545454545455</v>
      </c>
    </row>
    <row r="2824" customFormat="false" ht="15" hidden="false" customHeight="false" outlineLevel="0" collapsed="false">
      <c r="A2824" s="37" t="s">
        <v>922</v>
      </c>
      <c r="B2824" s="37" t="s">
        <v>274</v>
      </c>
      <c r="C2824" s="37" t="n">
        <v>22</v>
      </c>
      <c r="D2824" s="37" t="n">
        <v>19</v>
      </c>
      <c r="E2824" s="37" t="n">
        <v>2</v>
      </c>
      <c r="F2824" s="37" t="n">
        <v>1</v>
      </c>
      <c r="G2824" s="37" t="n">
        <v>2</v>
      </c>
      <c r="H2824" s="37" t="n">
        <v>2</v>
      </c>
      <c r="I2824" s="37" t="n">
        <v>1</v>
      </c>
      <c r="J2824" s="40" t="n">
        <f aca="false">IF(C2824=0,"",D2824/C2824)</f>
        <v>0.863636363636364</v>
      </c>
    </row>
    <row r="2825" customFormat="false" ht="15" hidden="false" customHeight="false" outlineLevel="0" collapsed="false">
      <c r="A2825" s="37" t="s">
        <v>922</v>
      </c>
      <c r="B2825" s="37" t="s">
        <v>275</v>
      </c>
      <c r="C2825" s="37" t="n">
        <v>22</v>
      </c>
      <c r="D2825" s="37" t="n">
        <v>22</v>
      </c>
      <c r="E2825" s="37" t="n">
        <v>0</v>
      </c>
      <c r="F2825" s="37" t="n">
        <v>1</v>
      </c>
      <c r="G2825" s="37" t="n">
        <v>0</v>
      </c>
      <c r="H2825" s="37" t="n">
        <v>2</v>
      </c>
      <c r="I2825" s="37" t="n">
        <v>3</v>
      </c>
      <c r="J2825" s="40" t="n">
        <f aca="false">IF(C2825=0,"",D2825/C2825)</f>
        <v>1</v>
      </c>
    </row>
    <row r="2826" customFormat="false" ht="15" hidden="false" customHeight="false" outlineLevel="0" collapsed="false">
      <c r="A2826" s="37" t="s">
        <v>922</v>
      </c>
      <c r="B2826" s="37" t="s">
        <v>276</v>
      </c>
      <c r="C2826" s="37" t="n">
        <v>22</v>
      </c>
      <c r="D2826" s="37" t="n">
        <v>20</v>
      </c>
      <c r="E2826" s="37" t="n">
        <v>0</v>
      </c>
      <c r="F2826" s="37" t="n">
        <v>0</v>
      </c>
      <c r="G2826" s="37" t="n">
        <v>0</v>
      </c>
      <c r="H2826" s="37" t="n">
        <v>2</v>
      </c>
      <c r="I2826" s="37" t="n">
        <v>1</v>
      </c>
      <c r="J2826" s="40" t="n">
        <f aca="false">IF(C2826=0,"",D2826/C2826)</f>
        <v>0.909090909090909</v>
      </c>
    </row>
    <row r="2827" customFormat="false" ht="15" hidden="false" customHeight="false" outlineLevel="0" collapsed="false">
      <c r="A2827" s="37" t="s">
        <v>922</v>
      </c>
      <c r="B2827" s="37" t="s">
        <v>277</v>
      </c>
      <c r="C2827" s="37" t="n">
        <v>22</v>
      </c>
      <c r="D2827" s="37" t="n">
        <v>22</v>
      </c>
      <c r="E2827" s="37" t="n">
        <v>1</v>
      </c>
      <c r="F2827" s="37" t="n">
        <v>0</v>
      </c>
      <c r="G2827" s="37" t="n">
        <v>1</v>
      </c>
      <c r="H2827" s="37" t="n">
        <v>1</v>
      </c>
      <c r="I2827" s="37" t="n">
        <v>1</v>
      </c>
      <c r="J2827" s="40" t="n">
        <f aca="false">IF(C2827=0,"",D2827/C2827)</f>
        <v>1</v>
      </c>
    </row>
    <row r="2828" customFormat="false" ht="15" hidden="false" customHeight="false" outlineLevel="0" collapsed="false">
      <c r="A2828" s="37" t="s">
        <v>922</v>
      </c>
      <c r="B2828" s="37" t="s">
        <v>278</v>
      </c>
      <c r="C2828" s="37" t="n">
        <v>22</v>
      </c>
      <c r="D2828" s="37" t="n">
        <v>20</v>
      </c>
      <c r="E2828" s="37" t="n">
        <v>1</v>
      </c>
      <c r="F2828" s="37" t="n">
        <v>0</v>
      </c>
      <c r="G2828" s="37" t="n">
        <v>1</v>
      </c>
      <c r="H2828" s="37" t="n">
        <v>0</v>
      </c>
      <c r="I2828" s="37" t="n">
        <v>3</v>
      </c>
      <c r="J2828" s="40" t="n">
        <f aca="false">IF(C2828=0,"",D2828/C2828)</f>
        <v>0.909090909090909</v>
      </c>
    </row>
    <row r="2829" customFormat="false" ht="15" hidden="false" customHeight="false" outlineLevel="0" collapsed="false">
      <c r="A2829" s="37" t="s">
        <v>922</v>
      </c>
      <c r="B2829" s="37" t="s">
        <v>279</v>
      </c>
      <c r="C2829" s="37" t="n">
        <v>22</v>
      </c>
      <c r="D2829" s="37" t="n">
        <v>20</v>
      </c>
      <c r="E2829" s="37" t="n">
        <v>1</v>
      </c>
      <c r="F2829" s="37" t="n">
        <v>0</v>
      </c>
      <c r="G2829" s="37" t="n">
        <v>0</v>
      </c>
      <c r="H2829" s="37" t="n">
        <v>1</v>
      </c>
      <c r="I2829" s="37" t="n">
        <v>0</v>
      </c>
      <c r="J2829" s="40" t="n">
        <f aca="false">IF(C2829=0,"",D2829/C2829)</f>
        <v>0.909090909090909</v>
      </c>
    </row>
    <row r="2830" customFormat="false" ht="15" hidden="false" customHeight="false" outlineLevel="0" collapsed="false">
      <c r="A2830" s="37" t="s">
        <v>922</v>
      </c>
      <c r="B2830" s="37" t="s">
        <v>280</v>
      </c>
      <c r="C2830" s="37" t="n">
        <v>22</v>
      </c>
      <c r="D2830" s="37" t="n">
        <v>22</v>
      </c>
      <c r="E2830" s="37" t="n">
        <v>1</v>
      </c>
      <c r="F2830" s="37" t="n">
        <v>0</v>
      </c>
      <c r="G2830" s="37" t="n">
        <v>1</v>
      </c>
      <c r="H2830" s="37" t="n">
        <v>1</v>
      </c>
      <c r="I2830" s="37" t="n">
        <v>0</v>
      </c>
      <c r="J2830" s="40" t="n">
        <f aca="false">IF(C2830=0,"",D2830/C2830)</f>
        <v>1</v>
      </c>
    </row>
    <row r="2831" customFormat="false" ht="15" hidden="false" customHeight="false" outlineLevel="0" collapsed="false">
      <c r="A2831" s="37" t="s">
        <v>922</v>
      </c>
      <c r="B2831" s="37" t="s">
        <v>281</v>
      </c>
      <c r="C2831" s="37" t="n">
        <v>22</v>
      </c>
      <c r="D2831" s="37" t="n">
        <v>21</v>
      </c>
      <c r="E2831" s="37" t="n">
        <v>0</v>
      </c>
      <c r="F2831" s="37" t="n">
        <v>0</v>
      </c>
      <c r="G2831" s="37" t="n">
        <v>0</v>
      </c>
      <c r="H2831" s="37" t="n">
        <v>5</v>
      </c>
      <c r="I2831" s="37" t="n">
        <v>0</v>
      </c>
      <c r="J2831" s="40" t="n">
        <f aca="false">IF(C2831=0,"",D2831/C2831)</f>
        <v>0.954545454545455</v>
      </c>
    </row>
    <row r="2832" customFormat="false" ht="15" hidden="false" customHeight="false" outlineLevel="0" collapsed="false">
      <c r="A2832" s="37" t="s">
        <v>923</v>
      </c>
      <c r="B2832" s="37" t="s">
        <v>270</v>
      </c>
      <c r="C2832" s="37" t="n">
        <v>22</v>
      </c>
      <c r="D2832" s="37" t="n">
        <v>20</v>
      </c>
      <c r="E2832" s="37" t="n">
        <v>0</v>
      </c>
      <c r="F2832" s="37" t="n">
        <v>1</v>
      </c>
      <c r="G2832" s="37" t="n">
        <v>0</v>
      </c>
      <c r="H2832" s="37" t="n">
        <v>1</v>
      </c>
      <c r="I2832" s="37" t="n">
        <v>0</v>
      </c>
      <c r="J2832" s="40" t="n">
        <f aca="false">IF(C2832=0,"",D2832/C2832)</f>
        <v>0.909090909090909</v>
      </c>
    </row>
    <row r="2833" customFormat="false" ht="15" hidden="false" customHeight="false" outlineLevel="0" collapsed="false">
      <c r="A2833" s="37" t="s">
        <v>923</v>
      </c>
      <c r="B2833" s="37" t="s">
        <v>271</v>
      </c>
      <c r="C2833" s="37" t="n">
        <v>22</v>
      </c>
      <c r="D2833" s="37" t="n">
        <v>21</v>
      </c>
      <c r="E2833" s="37" t="n">
        <v>1</v>
      </c>
      <c r="F2833" s="37" t="n">
        <v>0</v>
      </c>
      <c r="G2833" s="37" t="n">
        <v>0</v>
      </c>
      <c r="H2833" s="37" t="n">
        <v>3</v>
      </c>
      <c r="I2833" s="37" t="n">
        <v>2</v>
      </c>
      <c r="J2833" s="40" t="n">
        <f aca="false">IF(C2833=0,"",D2833/C2833)</f>
        <v>0.954545454545455</v>
      </c>
    </row>
    <row r="2834" customFormat="false" ht="15" hidden="false" customHeight="false" outlineLevel="0" collapsed="false">
      <c r="A2834" s="37" t="s">
        <v>923</v>
      </c>
      <c r="B2834" s="37" t="s">
        <v>272</v>
      </c>
      <c r="C2834" s="37" t="n">
        <v>22</v>
      </c>
      <c r="D2834" s="37" t="n">
        <v>21</v>
      </c>
      <c r="E2834" s="37" t="n">
        <v>0</v>
      </c>
      <c r="F2834" s="37" t="n">
        <v>0</v>
      </c>
      <c r="G2834" s="37" t="n">
        <v>0</v>
      </c>
      <c r="H2834" s="37" t="n">
        <v>3</v>
      </c>
      <c r="I2834" s="37" t="n">
        <v>1</v>
      </c>
      <c r="J2834" s="40" t="n">
        <f aca="false">IF(C2834=0,"",D2834/C2834)</f>
        <v>0.954545454545455</v>
      </c>
    </row>
    <row r="2835" customFormat="false" ht="15" hidden="false" customHeight="false" outlineLevel="0" collapsed="false">
      <c r="A2835" s="37" t="s">
        <v>923</v>
      </c>
      <c r="B2835" s="37" t="s">
        <v>273</v>
      </c>
      <c r="C2835" s="37" t="n">
        <v>22</v>
      </c>
      <c r="D2835" s="37" t="n">
        <v>15</v>
      </c>
      <c r="E2835" s="37" t="n">
        <v>0</v>
      </c>
      <c r="F2835" s="37" t="n">
        <v>2</v>
      </c>
      <c r="G2835" s="37" t="n">
        <v>0</v>
      </c>
      <c r="H2835" s="37" t="n">
        <v>2</v>
      </c>
      <c r="I2835" s="37" t="n">
        <v>0</v>
      </c>
      <c r="J2835" s="40" t="n">
        <f aca="false">IF(C2835=0,"",D2835/C2835)</f>
        <v>0.681818181818182</v>
      </c>
    </row>
    <row r="2836" customFormat="false" ht="15" hidden="false" customHeight="false" outlineLevel="0" collapsed="false">
      <c r="A2836" s="37" t="s">
        <v>923</v>
      </c>
      <c r="B2836" s="37" t="s">
        <v>274</v>
      </c>
      <c r="C2836" s="37" t="n">
        <v>22</v>
      </c>
      <c r="D2836" s="37" t="n">
        <v>20</v>
      </c>
      <c r="E2836" s="37" t="n">
        <v>0</v>
      </c>
      <c r="F2836" s="37" t="n">
        <v>0</v>
      </c>
      <c r="G2836" s="37" t="n">
        <v>0</v>
      </c>
      <c r="H2836" s="37" t="n">
        <v>1</v>
      </c>
      <c r="I2836" s="37" t="n">
        <v>0</v>
      </c>
      <c r="J2836" s="40" t="n">
        <f aca="false">IF(C2836=0,"",D2836/C2836)</f>
        <v>0.909090909090909</v>
      </c>
    </row>
    <row r="2837" customFormat="false" ht="15" hidden="false" customHeight="false" outlineLevel="0" collapsed="false">
      <c r="A2837" s="37" t="s">
        <v>923</v>
      </c>
      <c r="B2837" s="37" t="s">
        <v>275</v>
      </c>
      <c r="C2837" s="37" t="n">
        <v>22</v>
      </c>
      <c r="D2837" s="37" t="n">
        <v>21</v>
      </c>
      <c r="E2837" s="37" t="n">
        <v>0</v>
      </c>
      <c r="F2837" s="37" t="n">
        <v>1</v>
      </c>
      <c r="G2837" s="37" t="n">
        <v>0</v>
      </c>
      <c r="H2837" s="37" t="n">
        <v>2</v>
      </c>
      <c r="I2837" s="37" t="n">
        <v>11</v>
      </c>
      <c r="J2837" s="40" t="n">
        <f aca="false">IF(C2837=0,"",D2837/C2837)</f>
        <v>0.954545454545455</v>
      </c>
    </row>
    <row r="2838" customFormat="false" ht="15" hidden="false" customHeight="false" outlineLevel="0" collapsed="false">
      <c r="A2838" s="37" t="s">
        <v>923</v>
      </c>
      <c r="B2838" s="37" t="s">
        <v>276</v>
      </c>
      <c r="C2838" s="37" t="n">
        <v>22</v>
      </c>
      <c r="D2838" s="37" t="n">
        <v>22</v>
      </c>
      <c r="E2838" s="37" t="n">
        <v>0</v>
      </c>
      <c r="F2838" s="37" t="n">
        <v>0</v>
      </c>
      <c r="G2838" s="37" t="n">
        <v>0</v>
      </c>
      <c r="H2838" s="37" t="n">
        <v>3</v>
      </c>
      <c r="I2838" s="37" t="n">
        <v>1</v>
      </c>
      <c r="J2838" s="40" t="n">
        <f aca="false">IF(C2838=0,"",D2838/C2838)</f>
        <v>1</v>
      </c>
    </row>
    <row r="2839" customFormat="false" ht="15" hidden="false" customHeight="false" outlineLevel="0" collapsed="false">
      <c r="A2839" s="37" t="s">
        <v>923</v>
      </c>
      <c r="B2839" s="37" t="s">
        <v>277</v>
      </c>
      <c r="C2839" s="37" t="n">
        <v>22</v>
      </c>
      <c r="D2839" s="37" t="n">
        <v>20</v>
      </c>
      <c r="E2839" s="37" t="n">
        <v>1</v>
      </c>
      <c r="F2839" s="37" t="n">
        <v>2</v>
      </c>
      <c r="G2839" s="37" t="n">
        <v>0</v>
      </c>
      <c r="H2839" s="37" t="n">
        <v>0</v>
      </c>
      <c r="I2839" s="37" t="n">
        <v>1</v>
      </c>
      <c r="J2839" s="40" t="n">
        <f aca="false">IF(C2839=0,"",D2839/C2839)</f>
        <v>0.909090909090909</v>
      </c>
    </row>
    <row r="2840" customFormat="false" ht="15" hidden="false" customHeight="false" outlineLevel="0" collapsed="false">
      <c r="A2840" s="37" t="s">
        <v>923</v>
      </c>
      <c r="B2840" s="37" t="s">
        <v>278</v>
      </c>
      <c r="C2840" s="37" t="n">
        <v>22</v>
      </c>
      <c r="D2840" s="37" t="n">
        <v>21</v>
      </c>
      <c r="E2840" s="37" t="n">
        <v>1</v>
      </c>
      <c r="F2840" s="37" t="n">
        <v>0</v>
      </c>
      <c r="G2840" s="37" t="n">
        <v>0</v>
      </c>
      <c r="H2840" s="37" t="n">
        <v>1</v>
      </c>
      <c r="I2840" s="37" t="n">
        <v>2</v>
      </c>
      <c r="J2840" s="40" t="n">
        <f aca="false">IF(C2840=0,"",D2840/C2840)</f>
        <v>0.954545454545455</v>
      </c>
    </row>
    <row r="2841" customFormat="false" ht="15" hidden="false" customHeight="false" outlineLevel="0" collapsed="false">
      <c r="A2841" s="37" t="s">
        <v>923</v>
      </c>
      <c r="B2841" s="37" t="s">
        <v>279</v>
      </c>
      <c r="C2841" s="37" t="n">
        <v>22</v>
      </c>
      <c r="D2841" s="37" t="n">
        <v>18</v>
      </c>
      <c r="E2841" s="37" t="n">
        <v>0</v>
      </c>
      <c r="F2841" s="37" t="n">
        <v>0</v>
      </c>
      <c r="G2841" s="37" t="n">
        <v>0</v>
      </c>
      <c r="H2841" s="37" t="n">
        <v>1</v>
      </c>
      <c r="I2841" s="37" t="n">
        <v>0</v>
      </c>
      <c r="J2841" s="40" t="n">
        <f aca="false">IF(C2841=0,"",D2841/C2841)</f>
        <v>0.818181818181818</v>
      </c>
    </row>
    <row r="2842" customFormat="false" ht="15" hidden="false" customHeight="false" outlineLevel="0" collapsed="false">
      <c r="A2842" s="37" t="s">
        <v>923</v>
      </c>
      <c r="B2842" s="37" t="s">
        <v>280</v>
      </c>
      <c r="C2842" s="37" t="n">
        <v>22</v>
      </c>
      <c r="D2842" s="37" t="n">
        <v>21</v>
      </c>
      <c r="E2842" s="37" t="n">
        <v>1</v>
      </c>
      <c r="F2842" s="37" t="n">
        <v>1</v>
      </c>
      <c r="G2842" s="37" t="n">
        <v>1</v>
      </c>
      <c r="H2842" s="37" t="n">
        <v>2</v>
      </c>
      <c r="I2842" s="37" t="n">
        <v>1</v>
      </c>
      <c r="J2842" s="40" t="n">
        <f aca="false">IF(C2842=0,"",D2842/C2842)</f>
        <v>0.954545454545455</v>
      </c>
    </row>
    <row r="2843" customFormat="false" ht="15" hidden="false" customHeight="false" outlineLevel="0" collapsed="false">
      <c r="A2843" s="37" t="s">
        <v>923</v>
      </c>
      <c r="B2843" s="37" t="s">
        <v>281</v>
      </c>
      <c r="C2843" s="37" t="n">
        <v>22</v>
      </c>
      <c r="D2843" s="37" t="n">
        <v>21</v>
      </c>
      <c r="E2843" s="37" t="n">
        <v>0</v>
      </c>
      <c r="F2843" s="37" t="n">
        <v>0</v>
      </c>
      <c r="G2843" s="37" t="n">
        <v>2</v>
      </c>
      <c r="H2843" s="37" t="n">
        <v>0</v>
      </c>
      <c r="I2843" s="37" t="n">
        <v>3</v>
      </c>
      <c r="J2843" s="40" t="n">
        <f aca="false">IF(C2843=0,"",D2843/C2843)</f>
        <v>0.954545454545455</v>
      </c>
    </row>
    <row r="2844" customFormat="false" ht="15" hidden="false" customHeight="false" outlineLevel="0" collapsed="false">
      <c r="A2844" s="37" t="s">
        <v>928</v>
      </c>
      <c r="B2844" s="37" t="s">
        <v>281</v>
      </c>
      <c r="C2844" s="37" t="n">
        <v>22</v>
      </c>
      <c r="D2844" s="37" t="n">
        <v>20</v>
      </c>
      <c r="E2844" s="37" t="n">
        <v>0</v>
      </c>
      <c r="F2844" s="37" t="n">
        <v>0</v>
      </c>
      <c r="G2844" s="37" t="n">
        <v>0</v>
      </c>
      <c r="H2844" s="37" t="n">
        <v>1</v>
      </c>
      <c r="I2844" s="37" t="n">
        <v>13</v>
      </c>
      <c r="J2844" s="40" t="n">
        <f aca="false">IF(C2844=0,"",D2844/C2844)</f>
        <v>0.909090909090909</v>
      </c>
    </row>
    <row r="2845" customFormat="false" ht="15" hidden="false" customHeight="false" outlineLevel="0" collapsed="false">
      <c r="A2845" s="37" t="s">
        <v>929</v>
      </c>
      <c r="B2845" s="37" t="s">
        <v>278</v>
      </c>
      <c r="C2845" s="37" t="n">
        <v>22</v>
      </c>
      <c r="D2845" s="37" t="n">
        <v>21</v>
      </c>
      <c r="E2845" s="37" t="n">
        <v>0</v>
      </c>
      <c r="F2845" s="37" t="n">
        <v>0</v>
      </c>
      <c r="G2845" s="37" t="n">
        <v>0</v>
      </c>
      <c r="H2845" s="37" t="n">
        <v>1</v>
      </c>
      <c r="I2845" s="37" t="n">
        <v>21</v>
      </c>
      <c r="J2845" s="40" t="n">
        <f aca="false">IF(C2845=0,"",D2845/C2845)</f>
        <v>0.954545454545455</v>
      </c>
    </row>
    <row r="2846" customFormat="false" ht="15" hidden="false" customHeight="false" outlineLevel="0" collapsed="false">
      <c r="A2846" s="37" t="s">
        <v>929</v>
      </c>
      <c r="B2846" s="37" t="s">
        <v>279</v>
      </c>
      <c r="C2846" s="37" t="n">
        <v>22</v>
      </c>
      <c r="D2846" s="37" t="n">
        <v>18</v>
      </c>
      <c r="E2846" s="37" t="n">
        <v>2</v>
      </c>
      <c r="F2846" s="37" t="n">
        <v>0</v>
      </c>
      <c r="G2846" s="37" t="n">
        <v>0</v>
      </c>
      <c r="H2846" s="37" t="n">
        <v>2</v>
      </c>
      <c r="I2846" s="37" t="n">
        <v>7</v>
      </c>
      <c r="J2846" s="40" t="n">
        <f aca="false">IF(C2846=0,"",D2846/C2846)</f>
        <v>0.818181818181818</v>
      </c>
    </row>
    <row r="2847" customFormat="false" ht="15" hidden="false" customHeight="false" outlineLevel="0" collapsed="false">
      <c r="A2847" s="37" t="s">
        <v>929</v>
      </c>
      <c r="B2847" s="37" t="s">
        <v>280</v>
      </c>
      <c r="C2847" s="37" t="n">
        <v>22</v>
      </c>
      <c r="D2847" s="37" t="n">
        <v>21</v>
      </c>
      <c r="E2847" s="37" t="n">
        <v>1</v>
      </c>
      <c r="F2847" s="37" t="n">
        <v>1</v>
      </c>
      <c r="G2847" s="37" t="n">
        <v>0</v>
      </c>
      <c r="H2847" s="37" t="n">
        <v>1</v>
      </c>
      <c r="I2847" s="37" t="n">
        <v>13</v>
      </c>
      <c r="J2847" s="40" t="n">
        <f aca="false">IF(C2847=0,"",D2847/C2847)</f>
        <v>0.954545454545455</v>
      </c>
    </row>
    <row r="2848" customFormat="false" ht="15" hidden="false" customHeight="false" outlineLevel="0" collapsed="false">
      <c r="A2848" s="37" t="s">
        <v>929</v>
      </c>
      <c r="B2848" s="37" t="s">
        <v>281</v>
      </c>
      <c r="C2848" s="37" t="n">
        <v>22</v>
      </c>
      <c r="D2848" s="37" t="n">
        <v>22</v>
      </c>
      <c r="E2848" s="37" t="n">
        <v>0</v>
      </c>
      <c r="F2848" s="37" t="n">
        <v>0</v>
      </c>
      <c r="G2848" s="37" t="n">
        <v>1</v>
      </c>
      <c r="H2848" s="37" t="n">
        <v>0</v>
      </c>
      <c r="I2848" s="37" t="n">
        <v>13</v>
      </c>
      <c r="J2848" s="40" t="n">
        <f aca="false">IF(C2848=0,"",D2848/C2848)</f>
        <v>1</v>
      </c>
    </row>
    <row r="2849" customFormat="false" ht="15" hidden="false" customHeight="false" outlineLevel="0" collapsed="false">
      <c r="A2849" s="37" t="s">
        <v>743</v>
      </c>
      <c r="B2849" s="37" t="s">
        <v>270</v>
      </c>
      <c r="C2849" s="37" t="n">
        <v>22</v>
      </c>
      <c r="D2849" s="37" t="n">
        <v>20</v>
      </c>
      <c r="E2849" s="37" t="n">
        <v>0</v>
      </c>
      <c r="F2849" s="37" t="n">
        <v>1</v>
      </c>
      <c r="G2849" s="37" t="n">
        <v>0</v>
      </c>
      <c r="H2849" s="37" t="n">
        <v>0</v>
      </c>
      <c r="I2849" s="37" t="n">
        <v>0</v>
      </c>
      <c r="J2849" s="40" t="n">
        <f aca="false">IF(C2849=0,"",D2849/C2849)</f>
        <v>0.909090909090909</v>
      </c>
    </row>
    <row r="2850" customFormat="false" ht="15" hidden="false" customHeight="false" outlineLevel="0" collapsed="false">
      <c r="A2850" s="37" t="s">
        <v>743</v>
      </c>
      <c r="B2850" s="37" t="s">
        <v>271</v>
      </c>
      <c r="C2850" s="37" t="n">
        <v>22</v>
      </c>
      <c r="D2850" s="37" t="n">
        <v>20</v>
      </c>
      <c r="E2850" s="37" t="n">
        <v>3</v>
      </c>
      <c r="F2850" s="37" t="n">
        <v>0</v>
      </c>
      <c r="G2850" s="37" t="n">
        <v>0</v>
      </c>
      <c r="H2850" s="37" t="n">
        <v>1</v>
      </c>
      <c r="I2850" s="37" t="n">
        <v>1</v>
      </c>
      <c r="J2850" s="40" t="n">
        <f aca="false">IF(C2850=0,"",D2850/C2850)</f>
        <v>0.909090909090909</v>
      </c>
    </row>
    <row r="2851" customFormat="false" ht="15" hidden="false" customHeight="false" outlineLevel="0" collapsed="false">
      <c r="A2851" s="37" t="s">
        <v>743</v>
      </c>
      <c r="B2851" s="37" t="s">
        <v>272</v>
      </c>
      <c r="C2851" s="37" t="n">
        <v>22</v>
      </c>
      <c r="D2851" s="37" t="n">
        <v>21</v>
      </c>
      <c r="E2851" s="37" t="n">
        <v>0</v>
      </c>
      <c r="F2851" s="37" t="n">
        <v>1</v>
      </c>
      <c r="G2851" s="37" t="n">
        <v>1</v>
      </c>
      <c r="H2851" s="37" t="n">
        <v>1</v>
      </c>
      <c r="I2851" s="37" t="n">
        <v>1</v>
      </c>
      <c r="J2851" s="40" t="n">
        <f aca="false">IF(C2851=0,"",D2851/C2851)</f>
        <v>0.954545454545455</v>
      </c>
    </row>
    <row r="2852" customFormat="false" ht="15" hidden="false" customHeight="false" outlineLevel="0" collapsed="false">
      <c r="A2852" s="37" t="s">
        <v>743</v>
      </c>
      <c r="B2852" s="37" t="s">
        <v>273</v>
      </c>
      <c r="C2852" s="37" t="n">
        <v>22</v>
      </c>
      <c r="D2852" s="37" t="n">
        <v>21</v>
      </c>
      <c r="E2852" s="37" t="n">
        <v>0</v>
      </c>
      <c r="F2852" s="37" t="n">
        <v>2</v>
      </c>
      <c r="G2852" s="37" t="n">
        <v>0</v>
      </c>
      <c r="H2852" s="37" t="n">
        <v>0</v>
      </c>
      <c r="I2852" s="37" t="n">
        <v>2</v>
      </c>
      <c r="J2852" s="40" t="n">
        <f aca="false">IF(C2852=0,"",D2852/C2852)</f>
        <v>0.954545454545455</v>
      </c>
    </row>
    <row r="2853" customFormat="false" ht="15" hidden="false" customHeight="false" outlineLevel="0" collapsed="false">
      <c r="A2853" s="37" t="s">
        <v>743</v>
      </c>
      <c r="B2853" s="37" t="s">
        <v>274</v>
      </c>
      <c r="C2853" s="37" t="n">
        <v>22</v>
      </c>
      <c r="D2853" s="37" t="n">
        <v>22</v>
      </c>
      <c r="E2853" s="37" t="n">
        <v>1</v>
      </c>
      <c r="F2853" s="37" t="n">
        <v>0</v>
      </c>
      <c r="G2853" s="37" t="n">
        <v>1</v>
      </c>
      <c r="H2853" s="37" t="n">
        <v>2</v>
      </c>
      <c r="I2853" s="37" t="n">
        <v>4</v>
      </c>
      <c r="J2853" s="40" t="n">
        <f aca="false">IF(C2853=0,"",D2853/C2853)</f>
        <v>1</v>
      </c>
    </row>
    <row r="2854" customFormat="false" ht="15" hidden="false" customHeight="false" outlineLevel="0" collapsed="false">
      <c r="A2854" s="37" t="s">
        <v>743</v>
      </c>
      <c r="B2854" s="37" t="s">
        <v>275</v>
      </c>
      <c r="C2854" s="37" t="n">
        <v>22</v>
      </c>
      <c r="D2854" s="37" t="n">
        <v>19</v>
      </c>
      <c r="E2854" s="37" t="n">
        <v>0</v>
      </c>
      <c r="F2854" s="37" t="n">
        <v>0</v>
      </c>
      <c r="G2854" s="37" t="n">
        <v>2</v>
      </c>
      <c r="H2854" s="37" t="n">
        <v>2</v>
      </c>
      <c r="I2854" s="37" t="n">
        <v>0</v>
      </c>
      <c r="J2854" s="40" t="n">
        <f aca="false">IF(C2854=0,"",D2854/C2854)</f>
        <v>0.863636363636364</v>
      </c>
    </row>
    <row r="2855" customFormat="false" ht="15" hidden="false" customHeight="false" outlineLevel="0" collapsed="false">
      <c r="A2855" s="37" t="s">
        <v>743</v>
      </c>
      <c r="B2855" s="37" t="s">
        <v>276</v>
      </c>
      <c r="C2855" s="37" t="n">
        <v>22</v>
      </c>
      <c r="D2855" s="37" t="n">
        <v>22</v>
      </c>
      <c r="E2855" s="37" t="n">
        <v>0</v>
      </c>
      <c r="F2855" s="37" t="n">
        <v>0</v>
      </c>
      <c r="G2855" s="37" t="n">
        <v>0</v>
      </c>
      <c r="H2855" s="37" t="n">
        <v>2</v>
      </c>
      <c r="I2855" s="37" t="n">
        <v>0</v>
      </c>
      <c r="J2855" s="40" t="n">
        <f aca="false">IF(C2855=0,"",D2855/C2855)</f>
        <v>1</v>
      </c>
    </row>
    <row r="2856" customFormat="false" ht="15" hidden="false" customHeight="false" outlineLevel="0" collapsed="false">
      <c r="A2856" s="37" t="s">
        <v>743</v>
      </c>
      <c r="B2856" s="37" t="s">
        <v>277</v>
      </c>
      <c r="C2856" s="37" t="n">
        <v>22</v>
      </c>
      <c r="D2856" s="37" t="n">
        <v>21</v>
      </c>
      <c r="E2856" s="37" t="n">
        <v>2</v>
      </c>
      <c r="F2856" s="37" t="n">
        <v>0</v>
      </c>
      <c r="G2856" s="37" t="n">
        <v>1</v>
      </c>
      <c r="H2856" s="37" t="n">
        <v>1</v>
      </c>
      <c r="I2856" s="37" t="n">
        <v>3</v>
      </c>
      <c r="J2856" s="40" t="n">
        <f aca="false">IF(C2856=0,"",D2856/C2856)</f>
        <v>0.954545454545455</v>
      </c>
    </row>
    <row r="2857" customFormat="false" ht="15" hidden="false" customHeight="false" outlineLevel="0" collapsed="false">
      <c r="A2857" s="37" t="s">
        <v>743</v>
      </c>
      <c r="B2857" s="37" t="s">
        <v>278</v>
      </c>
      <c r="C2857" s="37" t="n">
        <v>22</v>
      </c>
      <c r="D2857" s="37" t="n">
        <v>19</v>
      </c>
      <c r="E2857" s="37" t="n">
        <v>1</v>
      </c>
      <c r="F2857" s="37" t="n">
        <v>1</v>
      </c>
      <c r="G2857" s="37" t="n">
        <v>1</v>
      </c>
      <c r="H2857" s="37" t="n">
        <v>1</v>
      </c>
      <c r="I2857" s="37" t="n">
        <v>0</v>
      </c>
      <c r="J2857" s="40" t="n">
        <f aca="false">IF(C2857=0,"",D2857/C2857)</f>
        <v>0.863636363636364</v>
      </c>
    </row>
    <row r="2858" customFormat="false" ht="15" hidden="false" customHeight="false" outlineLevel="0" collapsed="false">
      <c r="A2858" s="37" t="s">
        <v>743</v>
      </c>
      <c r="B2858" s="37" t="s">
        <v>279</v>
      </c>
      <c r="C2858" s="37" t="n">
        <v>22</v>
      </c>
      <c r="D2858" s="37" t="n">
        <v>20</v>
      </c>
      <c r="E2858" s="37" t="n">
        <v>1</v>
      </c>
      <c r="F2858" s="37" t="n">
        <v>0</v>
      </c>
      <c r="G2858" s="37" t="n">
        <v>1</v>
      </c>
      <c r="H2858" s="37" t="n">
        <v>2</v>
      </c>
      <c r="I2858" s="37" t="n">
        <v>0</v>
      </c>
      <c r="J2858" s="40" t="n">
        <f aca="false">IF(C2858=0,"",D2858/C2858)</f>
        <v>0.909090909090909</v>
      </c>
    </row>
    <row r="2859" customFormat="false" ht="15" hidden="false" customHeight="false" outlineLevel="0" collapsed="false">
      <c r="A2859" s="37" t="s">
        <v>743</v>
      </c>
      <c r="B2859" s="37" t="s">
        <v>280</v>
      </c>
      <c r="C2859" s="37" t="n">
        <v>22</v>
      </c>
      <c r="D2859" s="37" t="n">
        <v>21</v>
      </c>
      <c r="E2859" s="37" t="n">
        <v>1</v>
      </c>
      <c r="F2859" s="37" t="n">
        <v>1</v>
      </c>
      <c r="G2859" s="37" t="n">
        <v>0</v>
      </c>
      <c r="H2859" s="37" t="n">
        <v>2</v>
      </c>
      <c r="I2859" s="37" t="n">
        <v>0</v>
      </c>
      <c r="J2859" s="40" t="n">
        <f aca="false">IF(C2859=0,"",D2859/C2859)</f>
        <v>0.954545454545455</v>
      </c>
    </row>
    <row r="2860" customFormat="false" ht="15" hidden="false" customHeight="false" outlineLevel="0" collapsed="false">
      <c r="A2860" s="37" t="s">
        <v>743</v>
      </c>
      <c r="B2860" s="37" t="s">
        <v>281</v>
      </c>
      <c r="C2860" s="37" t="n">
        <v>22</v>
      </c>
      <c r="D2860" s="37" t="n">
        <v>20</v>
      </c>
      <c r="E2860" s="37" t="n">
        <v>1</v>
      </c>
      <c r="F2860" s="37" t="n">
        <v>2</v>
      </c>
      <c r="G2860" s="37" t="n">
        <v>0</v>
      </c>
      <c r="H2860" s="37" t="n">
        <v>4</v>
      </c>
      <c r="I2860" s="37" t="n">
        <v>6</v>
      </c>
      <c r="J2860" s="40" t="n">
        <f aca="false">IF(C2860=0,"",D2860/C2860)</f>
        <v>0.909090909090909</v>
      </c>
    </row>
    <row r="2861" customFormat="false" ht="15" hidden="false" customHeight="false" outlineLevel="0" collapsed="false">
      <c r="A2861" s="37" t="s">
        <v>802</v>
      </c>
      <c r="B2861" s="37" t="s">
        <v>270</v>
      </c>
      <c r="C2861" s="37" t="n">
        <v>22</v>
      </c>
      <c r="D2861" s="37" t="n">
        <v>20</v>
      </c>
      <c r="E2861" s="37" t="n">
        <v>1</v>
      </c>
      <c r="F2861" s="37" t="n">
        <v>0</v>
      </c>
      <c r="G2861" s="37" t="n">
        <v>1</v>
      </c>
      <c r="H2861" s="37" t="n">
        <v>2</v>
      </c>
      <c r="I2861" s="37" t="n">
        <v>20</v>
      </c>
      <c r="J2861" s="40" t="n">
        <f aca="false">IF(C2861=0,"",D2861/C2861)</f>
        <v>0.909090909090909</v>
      </c>
    </row>
    <row r="2862" customFormat="false" ht="15" hidden="false" customHeight="false" outlineLevel="0" collapsed="false">
      <c r="A2862" s="37" t="s">
        <v>802</v>
      </c>
      <c r="B2862" s="37" t="s">
        <v>271</v>
      </c>
      <c r="C2862" s="37" t="n">
        <v>22</v>
      </c>
      <c r="D2862" s="37" t="n">
        <v>21</v>
      </c>
      <c r="E2862" s="37" t="n">
        <v>1</v>
      </c>
      <c r="F2862" s="37" t="n">
        <v>1</v>
      </c>
      <c r="G2862" s="37" t="n">
        <v>0</v>
      </c>
      <c r="H2862" s="37" t="n">
        <v>3</v>
      </c>
      <c r="I2862" s="37" t="n">
        <v>4</v>
      </c>
      <c r="J2862" s="40" t="n">
        <f aca="false">IF(C2862=0,"",D2862/C2862)</f>
        <v>0.954545454545455</v>
      </c>
    </row>
    <row r="2863" customFormat="false" ht="15" hidden="false" customHeight="false" outlineLevel="0" collapsed="false">
      <c r="A2863" s="37" t="s">
        <v>802</v>
      </c>
      <c r="B2863" s="37" t="s">
        <v>272</v>
      </c>
      <c r="C2863" s="37" t="n">
        <v>22</v>
      </c>
      <c r="D2863" s="37" t="n">
        <v>22</v>
      </c>
      <c r="E2863" s="37" t="n">
        <v>0</v>
      </c>
      <c r="F2863" s="37" t="n">
        <v>1</v>
      </c>
      <c r="G2863" s="37" t="n">
        <v>0</v>
      </c>
      <c r="H2863" s="37" t="n">
        <v>0</v>
      </c>
      <c r="I2863" s="37" t="n">
        <v>6</v>
      </c>
      <c r="J2863" s="40" t="n">
        <f aca="false">IF(C2863=0,"",D2863/C2863)</f>
        <v>1</v>
      </c>
    </row>
    <row r="2864" customFormat="false" ht="15" hidden="false" customHeight="false" outlineLevel="0" collapsed="false">
      <c r="A2864" s="37" t="s">
        <v>802</v>
      </c>
      <c r="B2864" s="37" t="s">
        <v>273</v>
      </c>
      <c r="C2864" s="37" t="n">
        <v>22</v>
      </c>
      <c r="D2864" s="37" t="n">
        <v>21</v>
      </c>
      <c r="E2864" s="37" t="n">
        <v>0</v>
      </c>
      <c r="F2864" s="37" t="n">
        <v>1</v>
      </c>
      <c r="G2864" s="37" t="n">
        <v>0</v>
      </c>
      <c r="H2864" s="37" t="n">
        <v>2</v>
      </c>
      <c r="I2864" s="37" t="n">
        <v>3</v>
      </c>
      <c r="J2864" s="40" t="n">
        <f aca="false">IF(C2864=0,"",D2864/C2864)</f>
        <v>0.954545454545455</v>
      </c>
    </row>
    <row r="2865" customFormat="false" ht="15" hidden="false" customHeight="false" outlineLevel="0" collapsed="false">
      <c r="A2865" s="37" t="s">
        <v>802</v>
      </c>
      <c r="B2865" s="37" t="s">
        <v>274</v>
      </c>
      <c r="C2865" s="37" t="n">
        <v>22</v>
      </c>
      <c r="D2865" s="37" t="n">
        <v>21</v>
      </c>
      <c r="E2865" s="37" t="n">
        <v>0</v>
      </c>
      <c r="F2865" s="37" t="n">
        <v>1</v>
      </c>
      <c r="G2865" s="37" t="n">
        <v>1</v>
      </c>
      <c r="H2865" s="37" t="n">
        <v>1</v>
      </c>
      <c r="I2865" s="37" t="n">
        <v>4</v>
      </c>
      <c r="J2865" s="40" t="n">
        <f aca="false">IF(C2865=0,"",D2865/C2865)</f>
        <v>0.954545454545455</v>
      </c>
    </row>
    <row r="2866" customFormat="false" ht="15" hidden="false" customHeight="false" outlineLevel="0" collapsed="false">
      <c r="A2866" s="37" t="s">
        <v>802</v>
      </c>
      <c r="B2866" s="37" t="s">
        <v>275</v>
      </c>
      <c r="C2866" s="37" t="n">
        <v>22</v>
      </c>
      <c r="D2866" s="37" t="n">
        <v>22</v>
      </c>
      <c r="E2866" s="37" t="n">
        <v>1</v>
      </c>
      <c r="F2866" s="37" t="n">
        <v>0</v>
      </c>
      <c r="G2866" s="37" t="n">
        <v>0</v>
      </c>
      <c r="H2866" s="37" t="n">
        <v>1</v>
      </c>
      <c r="I2866" s="37" t="n">
        <v>19</v>
      </c>
      <c r="J2866" s="40" t="n">
        <f aca="false">IF(C2866=0,"",D2866/C2866)</f>
        <v>1</v>
      </c>
    </row>
    <row r="2867" customFormat="false" ht="15" hidden="false" customHeight="false" outlineLevel="0" collapsed="false">
      <c r="A2867" s="37" t="s">
        <v>802</v>
      </c>
      <c r="B2867" s="37" t="s">
        <v>276</v>
      </c>
      <c r="C2867" s="37" t="n">
        <v>22</v>
      </c>
      <c r="D2867" s="37" t="n">
        <v>21</v>
      </c>
      <c r="E2867" s="37" t="n">
        <v>2</v>
      </c>
      <c r="F2867" s="37" t="n">
        <v>1</v>
      </c>
      <c r="G2867" s="37" t="n">
        <v>0</v>
      </c>
      <c r="H2867" s="37" t="n">
        <v>1</v>
      </c>
      <c r="I2867" s="37" t="n">
        <v>5</v>
      </c>
      <c r="J2867" s="40" t="n">
        <f aca="false">IF(C2867=0,"",D2867/C2867)</f>
        <v>0.954545454545455</v>
      </c>
    </row>
    <row r="2868" customFormat="false" ht="15" hidden="false" customHeight="false" outlineLevel="0" collapsed="false">
      <c r="A2868" s="37" t="s">
        <v>802</v>
      </c>
      <c r="B2868" s="37" t="s">
        <v>277</v>
      </c>
      <c r="C2868" s="37" t="n">
        <v>22</v>
      </c>
      <c r="D2868" s="37" t="n">
        <v>21</v>
      </c>
      <c r="E2868" s="37" t="n">
        <v>3</v>
      </c>
      <c r="F2868" s="37" t="n">
        <v>0</v>
      </c>
      <c r="G2868" s="37" t="n">
        <v>0</v>
      </c>
      <c r="H2868" s="37" t="n">
        <v>0</v>
      </c>
      <c r="I2868" s="37" t="n">
        <v>17</v>
      </c>
      <c r="J2868" s="40" t="n">
        <f aca="false">IF(C2868=0,"",D2868/C2868)</f>
        <v>0.954545454545455</v>
      </c>
    </row>
    <row r="2869" customFormat="false" ht="15" hidden="false" customHeight="false" outlineLevel="0" collapsed="false">
      <c r="A2869" s="37" t="s">
        <v>802</v>
      </c>
      <c r="B2869" s="37" t="s">
        <v>278</v>
      </c>
      <c r="C2869" s="37" t="n">
        <v>22</v>
      </c>
      <c r="D2869" s="37" t="n">
        <v>20</v>
      </c>
      <c r="E2869" s="37" t="n">
        <v>0</v>
      </c>
      <c r="F2869" s="37" t="n">
        <v>1</v>
      </c>
      <c r="G2869" s="37" t="n">
        <v>0</v>
      </c>
      <c r="H2869" s="37" t="n">
        <v>2</v>
      </c>
      <c r="I2869" s="37" t="n">
        <v>6</v>
      </c>
      <c r="J2869" s="40" t="n">
        <f aca="false">IF(C2869=0,"",D2869/C2869)</f>
        <v>0.909090909090909</v>
      </c>
    </row>
    <row r="2870" customFormat="false" ht="15" hidden="false" customHeight="false" outlineLevel="0" collapsed="false">
      <c r="A2870" s="37" t="s">
        <v>802</v>
      </c>
      <c r="B2870" s="37" t="s">
        <v>279</v>
      </c>
      <c r="C2870" s="37" t="n">
        <v>22</v>
      </c>
      <c r="D2870" s="37" t="n">
        <v>21</v>
      </c>
      <c r="E2870" s="37" t="n">
        <v>1</v>
      </c>
      <c r="F2870" s="37" t="n">
        <v>0</v>
      </c>
      <c r="G2870" s="37" t="n">
        <v>0</v>
      </c>
      <c r="H2870" s="37" t="n">
        <v>0</v>
      </c>
      <c r="I2870" s="37" t="n">
        <v>30</v>
      </c>
      <c r="J2870" s="40" t="n">
        <f aca="false">IF(C2870=0,"",D2870/C2870)</f>
        <v>0.954545454545455</v>
      </c>
    </row>
    <row r="2871" customFormat="false" ht="15" hidden="false" customHeight="false" outlineLevel="0" collapsed="false">
      <c r="A2871" s="37" t="s">
        <v>802</v>
      </c>
      <c r="B2871" s="37" t="s">
        <v>280</v>
      </c>
      <c r="C2871" s="37" t="n">
        <v>22</v>
      </c>
      <c r="D2871" s="37" t="n">
        <v>22</v>
      </c>
      <c r="E2871" s="37" t="n">
        <v>0</v>
      </c>
      <c r="F2871" s="37" t="n">
        <v>2</v>
      </c>
      <c r="G2871" s="37" t="n">
        <v>1</v>
      </c>
      <c r="H2871" s="37" t="n">
        <v>0</v>
      </c>
      <c r="I2871" s="37" t="n">
        <v>11</v>
      </c>
      <c r="J2871" s="40" t="n">
        <f aca="false">IF(C2871=0,"",D2871/C2871)</f>
        <v>1</v>
      </c>
    </row>
    <row r="2872" customFormat="false" ht="15" hidden="false" customHeight="false" outlineLevel="0" collapsed="false">
      <c r="A2872" s="37" t="s">
        <v>802</v>
      </c>
      <c r="B2872" s="37" t="s">
        <v>281</v>
      </c>
      <c r="C2872" s="37" t="n">
        <v>22</v>
      </c>
      <c r="D2872" s="37" t="n">
        <v>21</v>
      </c>
      <c r="E2872" s="37" t="n">
        <v>0</v>
      </c>
      <c r="F2872" s="37" t="n">
        <v>0</v>
      </c>
      <c r="G2872" s="37" t="n">
        <v>0</v>
      </c>
      <c r="H2872" s="37" t="n">
        <v>2</v>
      </c>
      <c r="I2872" s="37" t="n">
        <v>10</v>
      </c>
      <c r="J2872" s="40" t="n">
        <f aca="false">IF(C2872=0,"",D2872/C2872)</f>
        <v>0.954545454545455</v>
      </c>
    </row>
    <row r="2873" customFormat="false" ht="15" hidden="false" customHeight="false" outlineLevel="0" collapsed="false">
      <c r="A2873" s="37" t="s">
        <v>931</v>
      </c>
      <c r="B2873" s="37" t="s">
        <v>270</v>
      </c>
      <c r="C2873" s="37" t="n">
        <v>22</v>
      </c>
      <c r="D2873" s="37" t="n">
        <v>22</v>
      </c>
      <c r="E2873" s="37" t="n">
        <v>0</v>
      </c>
      <c r="F2873" s="37" t="n">
        <v>0</v>
      </c>
      <c r="G2873" s="37" t="n">
        <v>0</v>
      </c>
      <c r="H2873" s="37" t="n">
        <v>0</v>
      </c>
      <c r="I2873" s="37" t="n">
        <v>2</v>
      </c>
      <c r="J2873" s="40" t="n">
        <f aca="false">IF(C2873=0,"",D2873/C2873)</f>
        <v>1</v>
      </c>
    </row>
    <row r="2874" customFormat="false" ht="15" hidden="false" customHeight="false" outlineLevel="0" collapsed="false">
      <c r="A2874" s="37" t="s">
        <v>931</v>
      </c>
      <c r="B2874" s="37" t="s">
        <v>271</v>
      </c>
      <c r="C2874" s="37" t="n">
        <v>22</v>
      </c>
      <c r="D2874" s="37" t="n">
        <v>22</v>
      </c>
      <c r="E2874" s="37" t="n">
        <v>1</v>
      </c>
      <c r="F2874" s="37" t="n">
        <v>0</v>
      </c>
      <c r="G2874" s="37" t="n">
        <v>0</v>
      </c>
      <c r="H2874" s="37" t="n">
        <v>2</v>
      </c>
      <c r="I2874" s="37" t="n">
        <v>3</v>
      </c>
      <c r="J2874" s="40" t="n">
        <f aca="false">IF(C2874=0,"",D2874/C2874)</f>
        <v>1</v>
      </c>
    </row>
    <row r="2875" customFormat="false" ht="15" hidden="false" customHeight="false" outlineLevel="0" collapsed="false">
      <c r="A2875" s="37" t="s">
        <v>931</v>
      </c>
      <c r="B2875" s="37" t="s">
        <v>272</v>
      </c>
      <c r="C2875" s="37" t="n">
        <v>22</v>
      </c>
      <c r="D2875" s="37" t="n">
        <v>21</v>
      </c>
      <c r="E2875" s="37" t="n">
        <v>1</v>
      </c>
      <c r="F2875" s="37" t="n">
        <v>0</v>
      </c>
      <c r="G2875" s="37" t="n">
        <v>1</v>
      </c>
      <c r="H2875" s="37" t="n">
        <v>3</v>
      </c>
      <c r="I2875" s="37" t="n">
        <v>0</v>
      </c>
      <c r="J2875" s="40" t="n">
        <f aca="false">IF(C2875=0,"",D2875/C2875)</f>
        <v>0.954545454545455</v>
      </c>
    </row>
    <row r="2876" customFormat="false" ht="15" hidden="false" customHeight="false" outlineLevel="0" collapsed="false">
      <c r="A2876" s="37" t="s">
        <v>931</v>
      </c>
      <c r="B2876" s="37" t="s">
        <v>273</v>
      </c>
      <c r="C2876" s="37" t="n">
        <v>22</v>
      </c>
      <c r="D2876" s="37" t="n">
        <v>20</v>
      </c>
      <c r="E2876" s="37" t="n">
        <v>0</v>
      </c>
      <c r="F2876" s="37" t="n">
        <v>1</v>
      </c>
      <c r="G2876" s="37" t="n">
        <v>2</v>
      </c>
      <c r="H2876" s="37" t="n">
        <v>1</v>
      </c>
      <c r="I2876" s="37" t="n">
        <v>0</v>
      </c>
      <c r="J2876" s="40" t="n">
        <f aca="false">IF(C2876=0,"",D2876/C2876)</f>
        <v>0.909090909090909</v>
      </c>
    </row>
    <row r="2877" customFormat="false" ht="15" hidden="false" customHeight="false" outlineLevel="0" collapsed="false">
      <c r="A2877" s="37" t="s">
        <v>931</v>
      </c>
      <c r="B2877" s="37" t="s">
        <v>274</v>
      </c>
      <c r="C2877" s="37" t="n">
        <v>22</v>
      </c>
      <c r="D2877" s="37" t="n">
        <v>20</v>
      </c>
      <c r="E2877" s="37" t="n">
        <v>0</v>
      </c>
      <c r="F2877" s="37" t="n">
        <v>0</v>
      </c>
      <c r="G2877" s="37" t="n">
        <v>0</v>
      </c>
      <c r="H2877" s="37" t="n">
        <v>3</v>
      </c>
      <c r="I2877" s="37" t="n">
        <v>1</v>
      </c>
      <c r="J2877" s="40" t="n">
        <f aca="false">IF(C2877=0,"",D2877/C2877)</f>
        <v>0.909090909090909</v>
      </c>
    </row>
    <row r="2878" customFormat="false" ht="15" hidden="false" customHeight="false" outlineLevel="0" collapsed="false">
      <c r="A2878" s="37" t="s">
        <v>931</v>
      </c>
      <c r="B2878" s="37" t="s">
        <v>275</v>
      </c>
      <c r="C2878" s="37" t="n">
        <v>22</v>
      </c>
      <c r="D2878" s="37" t="n">
        <v>22</v>
      </c>
      <c r="E2878" s="37" t="n">
        <v>1</v>
      </c>
      <c r="F2878" s="37" t="n">
        <v>0</v>
      </c>
      <c r="G2878" s="37" t="n">
        <v>0</v>
      </c>
      <c r="H2878" s="37" t="n">
        <v>1</v>
      </c>
      <c r="I2878" s="37" t="n">
        <v>0</v>
      </c>
      <c r="J2878" s="40" t="n">
        <f aca="false">IF(C2878=0,"",D2878/C2878)</f>
        <v>1</v>
      </c>
    </row>
    <row r="2879" customFormat="false" ht="15" hidden="false" customHeight="false" outlineLevel="0" collapsed="false">
      <c r="A2879" s="37" t="s">
        <v>931</v>
      </c>
      <c r="B2879" s="37" t="s">
        <v>276</v>
      </c>
      <c r="C2879" s="37" t="n">
        <v>22</v>
      </c>
      <c r="D2879" s="37" t="n">
        <v>19</v>
      </c>
      <c r="E2879" s="37" t="n">
        <v>0</v>
      </c>
      <c r="F2879" s="37" t="n">
        <v>0</v>
      </c>
      <c r="G2879" s="37" t="n">
        <v>0</v>
      </c>
      <c r="H2879" s="37" t="n">
        <v>1</v>
      </c>
      <c r="I2879" s="37" t="n">
        <v>1</v>
      </c>
      <c r="J2879" s="40" t="n">
        <f aca="false">IF(C2879=0,"",D2879/C2879)</f>
        <v>0.863636363636364</v>
      </c>
    </row>
    <row r="2880" customFormat="false" ht="15" hidden="false" customHeight="false" outlineLevel="0" collapsed="false">
      <c r="A2880" s="37" t="s">
        <v>931</v>
      </c>
      <c r="B2880" s="37" t="s">
        <v>277</v>
      </c>
      <c r="C2880" s="37" t="n">
        <v>22</v>
      </c>
      <c r="D2880" s="37" t="n">
        <v>20</v>
      </c>
      <c r="E2880" s="37" t="n">
        <v>2</v>
      </c>
      <c r="F2880" s="37" t="n">
        <v>3</v>
      </c>
      <c r="G2880" s="37" t="n">
        <v>0</v>
      </c>
      <c r="H2880" s="37" t="n">
        <v>0</v>
      </c>
      <c r="I2880" s="37" t="n">
        <v>1</v>
      </c>
      <c r="J2880" s="40" t="n">
        <f aca="false">IF(C2880=0,"",D2880/C2880)</f>
        <v>0.909090909090909</v>
      </c>
    </row>
    <row r="2881" customFormat="false" ht="15" hidden="false" customHeight="false" outlineLevel="0" collapsed="false">
      <c r="A2881" s="37" t="s">
        <v>931</v>
      </c>
      <c r="B2881" s="37" t="s">
        <v>278</v>
      </c>
      <c r="C2881" s="37" t="n">
        <v>22</v>
      </c>
      <c r="D2881" s="37" t="n">
        <v>22</v>
      </c>
      <c r="E2881" s="37" t="n">
        <v>0</v>
      </c>
      <c r="F2881" s="37" t="n">
        <v>1</v>
      </c>
      <c r="G2881" s="37" t="n">
        <v>0</v>
      </c>
      <c r="H2881" s="37" t="n">
        <v>2</v>
      </c>
      <c r="I2881" s="37" t="n">
        <v>2</v>
      </c>
      <c r="J2881" s="40" t="n">
        <f aca="false">IF(C2881=0,"",D2881/C2881)</f>
        <v>1</v>
      </c>
    </row>
    <row r="2882" customFormat="false" ht="15" hidden="false" customHeight="false" outlineLevel="0" collapsed="false">
      <c r="A2882" s="37" t="s">
        <v>931</v>
      </c>
      <c r="B2882" s="37" t="s">
        <v>279</v>
      </c>
      <c r="C2882" s="37" t="n">
        <v>22</v>
      </c>
      <c r="D2882" s="37" t="n">
        <v>22</v>
      </c>
      <c r="E2882" s="37" t="n">
        <v>2</v>
      </c>
      <c r="F2882" s="37" t="n">
        <v>0</v>
      </c>
      <c r="G2882" s="37" t="n">
        <v>2</v>
      </c>
      <c r="H2882" s="37" t="n">
        <v>2</v>
      </c>
      <c r="I2882" s="37" t="n">
        <v>1</v>
      </c>
      <c r="J2882" s="40" t="n">
        <f aca="false">IF(C2882=0,"",D2882/C2882)</f>
        <v>1</v>
      </c>
    </row>
    <row r="2883" customFormat="false" ht="15" hidden="false" customHeight="false" outlineLevel="0" collapsed="false">
      <c r="A2883" s="37" t="s">
        <v>931</v>
      </c>
      <c r="B2883" s="37" t="s">
        <v>280</v>
      </c>
      <c r="C2883" s="37" t="n">
        <v>22</v>
      </c>
      <c r="D2883" s="37" t="n">
        <v>20</v>
      </c>
      <c r="E2883" s="37" t="n">
        <v>0</v>
      </c>
      <c r="F2883" s="37" t="n">
        <v>1</v>
      </c>
      <c r="G2883" s="37" t="n">
        <v>1</v>
      </c>
      <c r="H2883" s="37" t="n">
        <v>1</v>
      </c>
      <c r="I2883" s="37" t="n">
        <v>0</v>
      </c>
      <c r="J2883" s="40" t="n">
        <f aca="false">IF(C2883=0,"",D2883/C2883)</f>
        <v>0.909090909090909</v>
      </c>
    </row>
    <row r="2884" customFormat="false" ht="15" hidden="false" customHeight="false" outlineLevel="0" collapsed="false">
      <c r="A2884" s="37" t="s">
        <v>931</v>
      </c>
      <c r="B2884" s="37" t="s">
        <v>281</v>
      </c>
      <c r="C2884" s="37" t="n">
        <v>22</v>
      </c>
      <c r="D2884" s="37" t="n">
        <v>17</v>
      </c>
      <c r="E2884" s="37" t="n">
        <v>1</v>
      </c>
      <c r="F2884" s="37" t="n">
        <v>0</v>
      </c>
      <c r="G2884" s="37" t="n">
        <v>1</v>
      </c>
      <c r="H2884" s="37" t="n">
        <v>3</v>
      </c>
      <c r="I2884" s="37" t="n">
        <v>0</v>
      </c>
      <c r="J2884" s="40" t="n">
        <f aca="false">IF(C2884=0,"",D2884/C2884)</f>
        <v>0.772727272727273</v>
      </c>
    </row>
    <row r="2885" customFormat="false" ht="15" hidden="false" customHeight="false" outlineLevel="0" collapsed="false">
      <c r="A2885" s="37" t="s">
        <v>932</v>
      </c>
      <c r="B2885" s="37" t="s">
        <v>270</v>
      </c>
      <c r="C2885" s="37" t="n">
        <v>22</v>
      </c>
      <c r="D2885" s="37" t="n">
        <v>22</v>
      </c>
      <c r="E2885" s="37" t="n">
        <v>0</v>
      </c>
      <c r="F2885" s="37" t="n">
        <v>1</v>
      </c>
      <c r="G2885" s="37" t="n">
        <v>0</v>
      </c>
      <c r="H2885" s="37" t="n">
        <v>1</v>
      </c>
      <c r="I2885" s="37" t="n">
        <v>17</v>
      </c>
      <c r="J2885" s="40" t="n">
        <f aca="false">IF(C2885=0,"",D2885/C2885)</f>
        <v>1</v>
      </c>
    </row>
    <row r="2886" customFormat="false" ht="15" hidden="false" customHeight="false" outlineLevel="0" collapsed="false">
      <c r="A2886" s="37" t="s">
        <v>932</v>
      </c>
      <c r="B2886" s="37" t="s">
        <v>271</v>
      </c>
      <c r="C2886" s="37" t="n">
        <v>22</v>
      </c>
      <c r="D2886" s="37" t="n">
        <v>21</v>
      </c>
      <c r="E2886" s="37" t="n">
        <v>1</v>
      </c>
      <c r="F2886" s="37" t="n">
        <v>0</v>
      </c>
      <c r="G2886" s="37" t="n">
        <v>0</v>
      </c>
      <c r="H2886" s="37" t="n">
        <v>0</v>
      </c>
      <c r="I2886" s="37" t="n">
        <v>12</v>
      </c>
      <c r="J2886" s="40" t="n">
        <f aca="false">IF(C2886=0,"",D2886/C2886)</f>
        <v>0.954545454545455</v>
      </c>
    </row>
    <row r="2887" customFormat="false" ht="15" hidden="false" customHeight="false" outlineLevel="0" collapsed="false">
      <c r="A2887" s="37" t="s">
        <v>932</v>
      </c>
      <c r="B2887" s="37" t="s">
        <v>272</v>
      </c>
      <c r="C2887" s="37" t="n">
        <v>22</v>
      </c>
      <c r="D2887" s="37" t="n">
        <v>21</v>
      </c>
      <c r="E2887" s="37" t="n">
        <v>0</v>
      </c>
      <c r="F2887" s="37" t="n">
        <v>2</v>
      </c>
      <c r="G2887" s="37" t="n">
        <v>0</v>
      </c>
      <c r="H2887" s="37" t="n">
        <v>3</v>
      </c>
      <c r="I2887" s="37" t="n">
        <v>9</v>
      </c>
      <c r="J2887" s="40" t="n">
        <f aca="false">IF(C2887=0,"",D2887/C2887)</f>
        <v>0.954545454545455</v>
      </c>
    </row>
    <row r="2888" customFormat="false" ht="15" hidden="false" customHeight="false" outlineLevel="0" collapsed="false">
      <c r="A2888" s="37" t="s">
        <v>932</v>
      </c>
      <c r="B2888" s="37" t="s">
        <v>273</v>
      </c>
      <c r="C2888" s="37" t="n">
        <v>22</v>
      </c>
      <c r="D2888" s="37" t="n">
        <v>17</v>
      </c>
      <c r="E2888" s="37" t="n">
        <v>1</v>
      </c>
      <c r="F2888" s="37" t="n">
        <v>0</v>
      </c>
      <c r="G2888" s="37" t="n">
        <v>0</v>
      </c>
      <c r="H2888" s="37" t="n">
        <v>2</v>
      </c>
      <c r="I2888" s="37" t="n">
        <v>6</v>
      </c>
      <c r="J2888" s="40" t="n">
        <f aca="false">IF(C2888=0,"",D2888/C2888)</f>
        <v>0.772727272727273</v>
      </c>
    </row>
    <row r="2889" customFormat="false" ht="15" hidden="false" customHeight="false" outlineLevel="0" collapsed="false">
      <c r="A2889" s="37" t="s">
        <v>932</v>
      </c>
      <c r="B2889" s="37" t="s">
        <v>274</v>
      </c>
      <c r="C2889" s="37" t="n">
        <v>22</v>
      </c>
      <c r="D2889" s="37" t="n">
        <v>20</v>
      </c>
      <c r="E2889" s="37" t="n">
        <v>0</v>
      </c>
      <c r="F2889" s="37" t="n">
        <v>1</v>
      </c>
      <c r="G2889" s="37" t="n">
        <v>1</v>
      </c>
      <c r="H2889" s="37" t="n">
        <v>2</v>
      </c>
      <c r="I2889" s="37" t="n">
        <v>27</v>
      </c>
      <c r="J2889" s="40" t="n">
        <f aca="false">IF(C2889=0,"",D2889/C2889)</f>
        <v>0.909090909090909</v>
      </c>
    </row>
    <row r="2890" customFormat="false" ht="15" hidden="false" customHeight="false" outlineLevel="0" collapsed="false">
      <c r="A2890" s="37" t="s">
        <v>932</v>
      </c>
      <c r="B2890" s="37" t="s">
        <v>275</v>
      </c>
      <c r="C2890" s="37" t="n">
        <v>22</v>
      </c>
      <c r="D2890" s="37" t="n">
        <v>22</v>
      </c>
      <c r="E2890" s="37" t="n">
        <v>0</v>
      </c>
      <c r="F2890" s="37" t="n">
        <v>1</v>
      </c>
      <c r="G2890" s="37" t="n">
        <v>0</v>
      </c>
      <c r="H2890" s="37" t="n">
        <v>1</v>
      </c>
      <c r="I2890" s="37" t="n">
        <v>8</v>
      </c>
      <c r="J2890" s="40" t="n">
        <f aca="false">IF(C2890=0,"",D2890/C2890)</f>
        <v>1</v>
      </c>
    </row>
    <row r="2891" customFormat="false" ht="15" hidden="false" customHeight="false" outlineLevel="0" collapsed="false">
      <c r="A2891" s="37" t="s">
        <v>932</v>
      </c>
      <c r="B2891" s="37" t="s">
        <v>276</v>
      </c>
      <c r="C2891" s="37" t="n">
        <v>22</v>
      </c>
      <c r="D2891" s="37" t="n">
        <v>19</v>
      </c>
      <c r="E2891" s="37" t="n">
        <v>0</v>
      </c>
      <c r="F2891" s="37" t="n">
        <v>0</v>
      </c>
      <c r="G2891" s="37" t="n">
        <v>1</v>
      </c>
      <c r="H2891" s="37" t="n">
        <v>0</v>
      </c>
      <c r="I2891" s="37" t="n">
        <v>5</v>
      </c>
      <c r="J2891" s="40" t="n">
        <f aca="false">IF(C2891=0,"",D2891/C2891)</f>
        <v>0.863636363636364</v>
      </c>
    </row>
    <row r="2892" customFormat="false" ht="15" hidden="false" customHeight="false" outlineLevel="0" collapsed="false">
      <c r="A2892" s="37" t="s">
        <v>932</v>
      </c>
      <c r="B2892" s="37" t="s">
        <v>277</v>
      </c>
      <c r="C2892" s="37" t="n">
        <v>22</v>
      </c>
      <c r="D2892" s="37" t="n">
        <v>21</v>
      </c>
      <c r="E2892" s="37" t="n">
        <v>0</v>
      </c>
      <c r="F2892" s="37" t="n">
        <v>0</v>
      </c>
      <c r="G2892" s="37" t="n">
        <v>0</v>
      </c>
      <c r="H2892" s="37" t="n">
        <v>1</v>
      </c>
      <c r="I2892" s="37" t="n">
        <v>3</v>
      </c>
      <c r="J2892" s="40" t="n">
        <f aca="false">IF(C2892=0,"",D2892/C2892)</f>
        <v>0.954545454545455</v>
      </c>
    </row>
    <row r="2893" customFormat="false" ht="15" hidden="false" customHeight="false" outlineLevel="0" collapsed="false">
      <c r="A2893" s="37" t="s">
        <v>932</v>
      </c>
      <c r="B2893" s="37" t="s">
        <v>278</v>
      </c>
      <c r="C2893" s="37" t="n">
        <v>22</v>
      </c>
      <c r="D2893" s="37" t="n">
        <v>22</v>
      </c>
      <c r="E2893" s="37" t="n">
        <v>0</v>
      </c>
      <c r="F2893" s="37" t="n">
        <v>0</v>
      </c>
      <c r="G2893" s="37" t="n">
        <v>1</v>
      </c>
      <c r="H2893" s="37" t="n">
        <v>1</v>
      </c>
      <c r="I2893" s="37" t="n">
        <v>10</v>
      </c>
      <c r="J2893" s="40" t="n">
        <f aca="false">IF(C2893=0,"",D2893/C2893)</f>
        <v>1</v>
      </c>
    </row>
    <row r="2894" customFormat="false" ht="15" hidden="false" customHeight="false" outlineLevel="0" collapsed="false">
      <c r="A2894" s="37" t="s">
        <v>932</v>
      </c>
      <c r="B2894" s="37" t="s">
        <v>279</v>
      </c>
      <c r="C2894" s="37" t="n">
        <v>22</v>
      </c>
      <c r="D2894" s="37" t="n">
        <v>22</v>
      </c>
      <c r="E2894" s="37" t="n">
        <v>1</v>
      </c>
      <c r="F2894" s="37" t="n">
        <v>3</v>
      </c>
      <c r="G2894" s="37" t="n">
        <v>1</v>
      </c>
      <c r="H2894" s="37" t="n">
        <v>2</v>
      </c>
      <c r="I2894" s="37" t="n">
        <v>16</v>
      </c>
      <c r="J2894" s="40" t="n">
        <f aca="false">IF(C2894=0,"",D2894/C2894)</f>
        <v>1</v>
      </c>
    </row>
    <row r="2895" customFormat="false" ht="15" hidden="false" customHeight="false" outlineLevel="0" collapsed="false">
      <c r="A2895" s="37" t="s">
        <v>932</v>
      </c>
      <c r="B2895" s="37" t="s">
        <v>280</v>
      </c>
      <c r="C2895" s="37" t="n">
        <v>22</v>
      </c>
      <c r="D2895" s="37" t="n">
        <v>22</v>
      </c>
      <c r="E2895" s="37" t="n">
        <v>1</v>
      </c>
      <c r="F2895" s="37" t="n">
        <v>0</v>
      </c>
      <c r="G2895" s="37" t="n">
        <v>0</v>
      </c>
      <c r="H2895" s="37" t="n">
        <v>0</v>
      </c>
      <c r="I2895" s="37" t="n">
        <v>3</v>
      </c>
      <c r="J2895" s="40" t="n">
        <f aca="false">IF(C2895=0,"",D2895/C2895)</f>
        <v>1</v>
      </c>
    </row>
    <row r="2896" customFormat="false" ht="15" hidden="false" customHeight="false" outlineLevel="0" collapsed="false">
      <c r="A2896" s="37" t="s">
        <v>932</v>
      </c>
      <c r="B2896" s="37" t="s">
        <v>281</v>
      </c>
      <c r="C2896" s="37" t="n">
        <v>22</v>
      </c>
      <c r="D2896" s="37" t="n">
        <v>21</v>
      </c>
      <c r="E2896" s="37" t="n">
        <v>1</v>
      </c>
      <c r="F2896" s="37" t="n">
        <v>0</v>
      </c>
      <c r="G2896" s="37" t="n">
        <v>1</v>
      </c>
      <c r="H2896" s="37" t="n">
        <v>1</v>
      </c>
      <c r="I2896" s="37" t="n">
        <v>6</v>
      </c>
      <c r="J2896" s="40" t="n">
        <f aca="false">IF(C2896=0,"",D2896/C2896)</f>
        <v>0.954545454545455</v>
      </c>
    </row>
    <row r="2897" customFormat="false" ht="15" hidden="false" customHeight="false" outlineLevel="0" collapsed="false">
      <c r="A2897" s="37" t="s">
        <v>934</v>
      </c>
      <c r="B2897" s="37" t="s">
        <v>270</v>
      </c>
      <c r="C2897" s="37" t="n">
        <v>22</v>
      </c>
      <c r="D2897" s="37" t="n">
        <v>20</v>
      </c>
      <c r="E2897" s="37" t="n">
        <v>0</v>
      </c>
      <c r="F2897" s="37" t="n">
        <v>1</v>
      </c>
      <c r="G2897" s="37" t="n">
        <v>0</v>
      </c>
      <c r="H2897" s="37" t="n">
        <v>4</v>
      </c>
      <c r="I2897" s="37" t="n">
        <v>8</v>
      </c>
      <c r="J2897" s="40" t="n">
        <f aca="false">IF(C2897=0,"",D2897/C2897)</f>
        <v>0.909090909090909</v>
      </c>
    </row>
    <row r="2898" customFormat="false" ht="15" hidden="false" customHeight="false" outlineLevel="0" collapsed="false">
      <c r="A2898" s="37" t="s">
        <v>934</v>
      </c>
      <c r="B2898" s="37" t="s">
        <v>271</v>
      </c>
      <c r="C2898" s="37" t="n">
        <v>22</v>
      </c>
      <c r="D2898" s="37" t="n">
        <v>19</v>
      </c>
      <c r="E2898" s="37" t="n">
        <v>0</v>
      </c>
      <c r="F2898" s="37" t="n">
        <v>0</v>
      </c>
      <c r="G2898" s="37" t="n">
        <v>1</v>
      </c>
      <c r="H2898" s="37" t="n">
        <v>1</v>
      </c>
      <c r="I2898" s="37" t="n">
        <v>9</v>
      </c>
      <c r="J2898" s="40" t="n">
        <f aca="false">IF(C2898=0,"",D2898/C2898)</f>
        <v>0.863636363636364</v>
      </c>
    </row>
    <row r="2899" customFormat="false" ht="15" hidden="false" customHeight="false" outlineLevel="0" collapsed="false">
      <c r="A2899" s="37" t="s">
        <v>934</v>
      </c>
      <c r="B2899" s="37" t="s">
        <v>272</v>
      </c>
      <c r="C2899" s="37" t="n">
        <v>22</v>
      </c>
      <c r="D2899" s="37" t="n">
        <v>19</v>
      </c>
      <c r="E2899" s="37" t="n">
        <v>1</v>
      </c>
      <c r="F2899" s="37" t="n">
        <v>2</v>
      </c>
      <c r="G2899" s="37" t="n">
        <v>0</v>
      </c>
      <c r="H2899" s="37" t="n">
        <v>2</v>
      </c>
      <c r="I2899" s="37" t="n">
        <v>2</v>
      </c>
      <c r="J2899" s="40" t="n">
        <f aca="false">IF(C2899=0,"",D2899/C2899)</f>
        <v>0.863636363636364</v>
      </c>
    </row>
    <row r="2900" customFormat="false" ht="15" hidden="false" customHeight="false" outlineLevel="0" collapsed="false">
      <c r="A2900" s="37" t="s">
        <v>934</v>
      </c>
      <c r="B2900" s="37" t="s">
        <v>273</v>
      </c>
      <c r="C2900" s="37" t="n">
        <v>22</v>
      </c>
      <c r="D2900" s="37" t="n">
        <v>20</v>
      </c>
      <c r="E2900" s="37" t="n">
        <v>1</v>
      </c>
      <c r="F2900" s="37" t="n">
        <v>0</v>
      </c>
      <c r="G2900" s="37" t="n">
        <v>0</v>
      </c>
      <c r="H2900" s="37" t="n">
        <v>1</v>
      </c>
      <c r="I2900" s="37" t="n">
        <v>18</v>
      </c>
      <c r="J2900" s="40" t="n">
        <f aca="false">IF(C2900=0,"",D2900/C2900)</f>
        <v>0.909090909090909</v>
      </c>
    </row>
    <row r="2901" customFormat="false" ht="15" hidden="false" customHeight="false" outlineLevel="0" collapsed="false">
      <c r="A2901" s="37" t="s">
        <v>934</v>
      </c>
      <c r="B2901" s="37" t="s">
        <v>274</v>
      </c>
      <c r="C2901" s="37" t="n">
        <v>22</v>
      </c>
      <c r="D2901" s="37" t="n">
        <v>21</v>
      </c>
      <c r="E2901" s="37" t="n">
        <v>0</v>
      </c>
      <c r="F2901" s="37" t="n">
        <v>2</v>
      </c>
      <c r="G2901" s="37" t="n">
        <v>1</v>
      </c>
      <c r="H2901" s="37" t="n">
        <v>1</v>
      </c>
      <c r="I2901" s="37" t="n">
        <v>6</v>
      </c>
      <c r="J2901" s="40" t="n">
        <f aca="false">IF(C2901=0,"",D2901/C2901)</f>
        <v>0.954545454545455</v>
      </c>
    </row>
    <row r="2902" customFormat="false" ht="15" hidden="false" customHeight="false" outlineLevel="0" collapsed="false">
      <c r="A2902" s="37" t="s">
        <v>934</v>
      </c>
      <c r="B2902" s="37" t="s">
        <v>275</v>
      </c>
      <c r="C2902" s="37" t="n">
        <v>22</v>
      </c>
      <c r="D2902" s="37" t="n">
        <v>20</v>
      </c>
      <c r="E2902" s="37" t="n">
        <v>3</v>
      </c>
      <c r="F2902" s="37" t="n">
        <v>1</v>
      </c>
      <c r="G2902" s="37" t="n">
        <v>0</v>
      </c>
      <c r="H2902" s="37" t="n">
        <v>0</v>
      </c>
      <c r="I2902" s="37" t="n">
        <v>8</v>
      </c>
      <c r="J2902" s="40" t="n">
        <f aca="false">IF(C2902=0,"",D2902/C2902)</f>
        <v>0.909090909090909</v>
      </c>
    </row>
    <row r="2903" customFormat="false" ht="15" hidden="false" customHeight="false" outlineLevel="0" collapsed="false">
      <c r="A2903" s="37" t="s">
        <v>934</v>
      </c>
      <c r="B2903" s="37" t="s">
        <v>276</v>
      </c>
      <c r="C2903" s="37" t="n">
        <v>22</v>
      </c>
      <c r="D2903" s="37" t="n">
        <v>22</v>
      </c>
      <c r="E2903" s="37" t="n">
        <v>0</v>
      </c>
      <c r="F2903" s="37" t="n">
        <v>0</v>
      </c>
      <c r="G2903" s="37" t="n">
        <v>1</v>
      </c>
      <c r="H2903" s="37" t="n">
        <v>1</v>
      </c>
      <c r="I2903" s="37" t="n">
        <v>8</v>
      </c>
      <c r="J2903" s="40" t="n">
        <f aca="false">IF(C2903=0,"",D2903/C2903)</f>
        <v>1</v>
      </c>
    </row>
    <row r="2904" customFormat="false" ht="15" hidden="false" customHeight="false" outlineLevel="0" collapsed="false">
      <c r="A2904" s="37" t="s">
        <v>934</v>
      </c>
      <c r="B2904" s="37" t="s">
        <v>277</v>
      </c>
      <c r="C2904" s="37" t="n">
        <v>22</v>
      </c>
      <c r="D2904" s="37" t="n">
        <v>22</v>
      </c>
      <c r="E2904" s="37" t="n">
        <v>0</v>
      </c>
      <c r="F2904" s="37" t="n">
        <v>1</v>
      </c>
      <c r="G2904" s="37" t="n">
        <v>1</v>
      </c>
      <c r="H2904" s="37" t="n">
        <v>0</v>
      </c>
      <c r="I2904" s="37" t="n">
        <v>11</v>
      </c>
      <c r="J2904" s="40" t="n">
        <f aca="false">IF(C2904=0,"",D2904/C2904)</f>
        <v>1</v>
      </c>
    </row>
    <row r="2905" customFormat="false" ht="15" hidden="false" customHeight="false" outlineLevel="0" collapsed="false">
      <c r="A2905" s="37" t="s">
        <v>934</v>
      </c>
      <c r="B2905" s="37" t="s">
        <v>278</v>
      </c>
      <c r="C2905" s="37" t="n">
        <v>22</v>
      </c>
      <c r="D2905" s="37" t="n">
        <v>22</v>
      </c>
      <c r="E2905" s="37" t="n">
        <v>0</v>
      </c>
      <c r="F2905" s="37" t="n">
        <v>2</v>
      </c>
      <c r="G2905" s="37" t="n">
        <v>0</v>
      </c>
      <c r="H2905" s="37" t="n">
        <v>0</v>
      </c>
      <c r="I2905" s="37" t="n">
        <v>16</v>
      </c>
      <c r="J2905" s="40" t="n">
        <f aca="false">IF(C2905=0,"",D2905/C2905)</f>
        <v>1</v>
      </c>
    </row>
    <row r="2906" customFormat="false" ht="15" hidden="false" customHeight="false" outlineLevel="0" collapsed="false">
      <c r="A2906" s="37" t="s">
        <v>934</v>
      </c>
      <c r="B2906" s="37" t="s">
        <v>279</v>
      </c>
      <c r="C2906" s="37" t="n">
        <v>22</v>
      </c>
      <c r="D2906" s="37" t="n">
        <v>19</v>
      </c>
      <c r="E2906" s="37" t="n">
        <v>2</v>
      </c>
      <c r="F2906" s="37" t="n">
        <v>2</v>
      </c>
      <c r="G2906" s="37" t="n">
        <v>0</v>
      </c>
      <c r="H2906" s="37" t="n">
        <v>2</v>
      </c>
      <c r="I2906" s="37" t="n">
        <v>6</v>
      </c>
      <c r="J2906" s="40" t="n">
        <f aca="false">IF(C2906=0,"",D2906/C2906)</f>
        <v>0.863636363636364</v>
      </c>
    </row>
    <row r="2907" customFormat="false" ht="15" hidden="false" customHeight="false" outlineLevel="0" collapsed="false">
      <c r="A2907" s="37" t="s">
        <v>934</v>
      </c>
      <c r="B2907" s="37" t="s">
        <v>280</v>
      </c>
      <c r="C2907" s="37" t="n">
        <v>22</v>
      </c>
      <c r="D2907" s="37" t="n">
        <v>20</v>
      </c>
      <c r="E2907" s="37" t="n">
        <v>2</v>
      </c>
      <c r="F2907" s="37" t="n">
        <v>0</v>
      </c>
      <c r="G2907" s="37" t="n">
        <v>0</v>
      </c>
      <c r="H2907" s="37" t="n">
        <v>0</v>
      </c>
      <c r="I2907" s="37" t="n">
        <v>3</v>
      </c>
      <c r="J2907" s="40" t="n">
        <f aca="false">IF(C2907=0,"",D2907/C2907)</f>
        <v>0.909090909090909</v>
      </c>
    </row>
    <row r="2908" customFormat="false" ht="15" hidden="false" customHeight="false" outlineLevel="0" collapsed="false">
      <c r="A2908" s="37" t="s">
        <v>934</v>
      </c>
      <c r="B2908" s="37" t="s">
        <v>281</v>
      </c>
      <c r="C2908" s="37" t="n">
        <v>22</v>
      </c>
      <c r="D2908" s="37" t="n">
        <v>20</v>
      </c>
      <c r="E2908" s="37" t="n">
        <v>2</v>
      </c>
      <c r="F2908" s="37" t="n">
        <v>0</v>
      </c>
      <c r="G2908" s="37" t="n">
        <v>0</v>
      </c>
      <c r="H2908" s="37" t="n">
        <v>1</v>
      </c>
      <c r="I2908" s="37" t="n">
        <v>21</v>
      </c>
      <c r="J2908" s="40" t="n">
        <f aca="false">IF(C2908=0,"",D2908/C2908)</f>
        <v>0.909090909090909</v>
      </c>
    </row>
    <row r="2909" customFormat="false" ht="15" hidden="false" customHeight="false" outlineLevel="0" collapsed="false">
      <c r="A2909" s="37" t="s">
        <v>936</v>
      </c>
      <c r="B2909" s="37" t="s">
        <v>270</v>
      </c>
      <c r="C2909" s="37" t="n">
        <v>22</v>
      </c>
      <c r="D2909" s="37" t="n">
        <v>20</v>
      </c>
      <c r="E2909" s="37" t="n">
        <v>1</v>
      </c>
      <c r="F2909" s="37" t="n">
        <v>0</v>
      </c>
      <c r="G2909" s="37" t="n">
        <v>0</v>
      </c>
      <c r="H2909" s="37" t="n">
        <v>1</v>
      </c>
      <c r="I2909" s="37" t="n">
        <v>4</v>
      </c>
      <c r="J2909" s="40" t="n">
        <f aca="false">IF(C2909=0,"",D2909/C2909)</f>
        <v>0.909090909090909</v>
      </c>
    </row>
    <row r="2910" customFormat="false" ht="15" hidden="false" customHeight="false" outlineLevel="0" collapsed="false">
      <c r="A2910" s="37" t="s">
        <v>936</v>
      </c>
      <c r="B2910" s="37" t="s">
        <v>271</v>
      </c>
      <c r="C2910" s="37" t="n">
        <v>22</v>
      </c>
      <c r="D2910" s="37" t="n">
        <v>20</v>
      </c>
      <c r="E2910" s="37" t="n">
        <v>2</v>
      </c>
      <c r="F2910" s="37" t="n">
        <v>0</v>
      </c>
      <c r="G2910" s="37" t="n">
        <v>0</v>
      </c>
      <c r="H2910" s="37" t="n">
        <v>3</v>
      </c>
      <c r="I2910" s="37" t="n">
        <v>4</v>
      </c>
      <c r="J2910" s="40" t="n">
        <f aca="false">IF(C2910=0,"",D2910/C2910)</f>
        <v>0.909090909090909</v>
      </c>
    </row>
    <row r="2911" customFormat="false" ht="15" hidden="false" customHeight="false" outlineLevel="0" collapsed="false">
      <c r="A2911" s="37" t="s">
        <v>936</v>
      </c>
      <c r="B2911" s="37" t="s">
        <v>272</v>
      </c>
      <c r="C2911" s="37" t="n">
        <v>22</v>
      </c>
      <c r="D2911" s="37" t="n">
        <v>20</v>
      </c>
      <c r="E2911" s="37" t="n">
        <v>1</v>
      </c>
      <c r="F2911" s="37" t="n">
        <v>1</v>
      </c>
      <c r="G2911" s="37" t="n">
        <v>0</v>
      </c>
      <c r="H2911" s="37" t="n">
        <v>2</v>
      </c>
      <c r="I2911" s="37" t="n">
        <v>1</v>
      </c>
      <c r="J2911" s="40" t="n">
        <f aca="false">IF(C2911=0,"",D2911/C2911)</f>
        <v>0.909090909090909</v>
      </c>
    </row>
    <row r="2912" customFormat="false" ht="15" hidden="false" customHeight="false" outlineLevel="0" collapsed="false">
      <c r="A2912" s="37" t="s">
        <v>936</v>
      </c>
      <c r="B2912" s="37" t="s">
        <v>273</v>
      </c>
      <c r="C2912" s="37" t="n">
        <v>22</v>
      </c>
      <c r="D2912" s="37" t="n">
        <v>21</v>
      </c>
      <c r="E2912" s="37" t="n">
        <v>1</v>
      </c>
      <c r="F2912" s="37" t="n">
        <v>0</v>
      </c>
      <c r="G2912" s="37" t="n">
        <v>0</v>
      </c>
      <c r="H2912" s="37" t="n">
        <v>1</v>
      </c>
      <c r="I2912" s="37" t="n">
        <v>59</v>
      </c>
      <c r="J2912" s="40" t="n">
        <f aca="false">IF(C2912=0,"",D2912/C2912)</f>
        <v>0.954545454545455</v>
      </c>
    </row>
    <row r="2913" customFormat="false" ht="15" hidden="false" customHeight="false" outlineLevel="0" collapsed="false">
      <c r="A2913" s="37" t="s">
        <v>936</v>
      </c>
      <c r="B2913" s="37" t="s">
        <v>274</v>
      </c>
      <c r="C2913" s="37" t="n">
        <v>22</v>
      </c>
      <c r="D2913" s="37" t="n">
        <v>20</v>
      </c>
      <c r="E2913" s="37" t="n">
        <v>1</v>
      </c>
      <c r="F2913" s="37" t="n">
        <v>2</v>
      </c>
      <c r="G2913" s="37" t="n">
        <v>0</v>
      </c>
      <c r="H2913" s="37" t="n">
        <v>2</v>
      </c>
      <c r="I2913" s="37" t="n">
        <v>29</v>
      </c>
      <c r="J2913" s="40" t="n">
        <f aca="false">IF(C2913=0,"",D2913/C2913)</f>
        <v>0.909090909090909</v>
      </c>
    </row>
    <row r="2914" customFormat="false" ht="15" hidden="false" customHeight="false" outlineLevel="0" collapsed="false">
      <c r="A2914" s="37" t="s">
        <v>936</v>
      </c>
      <c r="B2914" s="37" t="s">
        <v>275</v>
      </c>
      <c r="C2914" s="37" t="n">
        <v>22</v>
      </c>
      <c r="D2914" s="37" t="n">
        <v>20</v>
      </c>
      <c r="E2914" s="37" t="n">
        <v>0</v>
      </c>
      <c r="F2914" s="37" t="n">
        <v>1</v>
      </c>
      <c r="G2914" s="37" t="n">
        <v>0</v>
      </c>
      <c r="H2914" s="37" t="n">
        <v>1</v>
      </c>
      <c r="I2914" s="37" t="n">
        <v>3</v>
      </c>
      <c r="J2914" s="40" t="n">
        <f aca="false">IF(C2914=0,"",D2914/C2914)</f>
        <v>0.909090909090909</v>
      </c>
    </row>
    <row r="2915" customFormat="false" ht="15" hidden="false" customHeight="false" outlineLevel="0" collapsed="false">
      <c r="A2915" s="37" t="s">
        <v>936</v>
      </c>
      <c r="B2915" s="37" t="s">
        <v>276</v>
      </c>
      <c r="C2915" s="37" t="n">
        <v>22</v>
      </c>
      <c r="D2915" s="37" t="n">
        <v>22</v>
      </c>
      <c r="E2915" s="37" t="n">
        <v>0</v>
      </c>
      <c r="F2915" s="37" t="n">
        <v>2</v>
      </c>
      <c r="G2915" s="37" t="n">
        <v>0</v>
      </c>
      <c r="H2915" s="37" t="n">
        <v>0</v>
      </c>
      <c r="I2915" s="37" t="n">
        <v>8</v>
      </c>
      <c r="J2915" s="40" t="n">
        <f aca="false">IF(C2915=0,"",D2915/C2915)</f>
        <v>1</v>
      </c>
    </row>
    <row r="2916" customFormat="false" ht="15" hidden="false" customHeight="false" outlineLevel="0" collapsed="false">
      <c r="A2916" s="37" t="s">
        <v>936</v>
      </c>
      <c r="B2916" s="37" t="s">
        <v>277</v>
      </c>
      <c r="C2916" s="37" t="n">
        <v>22</v>
      </c>
      <c r="D2916" s="37" t="n">
        <v>19</v>
      </c>
      <c r="E2916" s="37" t="n">
        <v>1</v>
      </c>
      <c r="F2916" s="37" t="n">
        <v>2</v>
      </c>
      <c r="G2916" s="37" t="n">
        <v>1</v>
      </c>
      <c r="H2916" s="37" t="n">
        <v>1</v>
      </c>
      <c r="I2916" s="37" t="n">
        <v>29</v>
      </c>
      <c r="J2916" s="40" t="n">
        <f aca="false">IF(C2916=0,"",D2916/C2916)</f>
        <v>0.863636363636364</v>
      </c>
    </row>
    <row r="2917" customFormat="false" ht="15" hidden="false" customHeight="false" outlineLevel="0" collapsed="false">
      <c r="A2917" s="37" t="s">
        <v>936</v>
      </c>
      <c r="B2917" s="37" t="s">
        <v>278</v>
      </c>
      <c r="C2917" s="37" t="n">
        <v>22</v>
      </c>
      <c r="D2917" s="37" t="n">
        <v>20</v>
      </c>
      <c r="E2917" s="37" t="n">
        <v>0</v>
      </c>
      <c r="F2917" s="37" t="n">
        <v>1</v>
      </c>
      <c r="G2917" s="37" t="n">
        <v>0</v>
      </c>
      <c r="H2917" s="37" t="n">
        <v>2</v>
      </c>
      <c r="I2917" s="37" t="n">
        <v>10</v>
      </c>
      <c r="J2917" s="40" t="n">
        <f aca="false">IF(C2917=0,"",D2917/C2917)</f>
        <v>0.909090909090909</v>
      </c>
    </row>
    <row r="2918" customFormat="false" ht="15" hidden="false" customHeight="false" outlineLevel="0" collapsed="false">
      <c r="A2918" s="37" t="s">
        <v>936</v>
      </c>
      <c r="B2918" s="37" t="s">
        <v>279</v>
      </c>
      <c r="C2918" s="37" t="n">
        <v>22</v>
      </c>
      <c r="D2918" s="37" t="n">
        <v>21</v>
      </c>
      <c r="E2918" s="37" t="n">
        <v>1</v>
      </c>
      <c r="F2918" s="37" t="n">
        <v>1</v>
      </c>
      <c r="G2918" s="37" t="n">
        <v>1</v>
      </c>
      <c r="H2918" s="37" t="n">
        <v>0</v>
      </c>
      <c r="I2918" s="37" t="n">
        <v>10</v>
      </c>
      <c r="J2918" s="40" t="n">
        <f aca="false">IF(C2918=0,"",D2918/C2918)</f>
        <v>0.954545454545455</v>
      </c>
    </row>
    <row r="2919" customFormat="false" ht="15" hidden="false" customHeight="false" outlineLevel="0" collapsed="false">
      <c r="A2919" s="37" t="s">
        <v>936</v>
      </c>
      <c r="B2919" s="37" t="s">
        <v>280</v>
      </c>
      <c r="C2919" s="37" t="n">
        <v>22</v>
      </c>
      <c r="D2919" s="37" t="n">
        <v>22</v>
      </c>
      <c r="E2919" s="37" t="n">
        <v>2</v>
      </c>
      <c r="F2919" s="37" t="n">
        <v>2</v>
      </c>
      <c r="G2919" s="37" t="n">
        <v>0</v>
      </c>
      <c r="H2919" s="37" t="n">
        <v>1</v>
      </c>
      <c r="I2919" s="37" t="n">
        <v>5</v>
      </c>
      <c r="J2919" s="40" t="n">
        <f aca="false">IF(C2919=0,"",D2919/C2919)</f>
        <v>1</v>
      </c>
    </row>
    <row r="2920" customFormat="false" ht="15" hidden="false" customHeight="false" outlineLevel="0" collapsed="false">
      <c r="A2920" s="37" t="s">
        <v>936</v>
      </c>
      <c r="B2920" s="37" t="s">
        <v>281</v>
      </c>
      <c r="C2920" s="37" t="n">
        <v>22</v>
      </c>
      <c r="D2920" s="37" t="n">
        <v>20</v>
      </c>
      <c r="E2920" s="37" t="n">
        <v>1</v>
      </c>
      <c r="F2920" s="37" t="n">
        <v>0</v>
      </c>
      <c r="G2920" s="37" t="n">
        <v>0</v>
      </c>
      <c r="H2920" s="37" t="n">
        <v>4</v>
      </c>
      <c r="I2920" s="37" t="n">
        <v>4</v>
      </c>
      <c r="J2920" s="40" t="n">
        <f aca="false">IF(C2920=0,"",D2920/C2920)</f>
        <v>0.909090909090909</v>
      </c>
    </row>
    <row r="2921" customFormat="false" ht="15" hidden="false" customHeight="false" outlineLevel="0" collapsed="false">
      <c r="A2921" s="37" t="s">
        <v>937</v>
      </c>
      <c r="B2921" s="37" t="s">
        <v>270</v>
      </c>
      <c r="C2921" s="37" t="n">
        <v>22</v>
      </c>
      <c r="D2921" s="37" t="n">
        <v>20</v>
      </c>
      <c r="E2921" s="37" t="n">
        <v>2</v>
      </c>
      <c r="F2921" s="37" t="n">
        <v>1</v>
      </c>
      <c r="G2921" s="37" t="n">
        <v>0</v>
      </c>
      <c r="H2921" s="37" t="n">
        <v>2</v>
      </c>
      <c r="I2921" s="37" t="n">
        <v>2</v>
      </c>
      <c r="J2921" s="40" t="n">
        <f aca="false">IF(C2921=0,"",D2921/C2921)</f>
        <v>0.909090909090909</v>
      </c>
    </row>
    <row r="2922" customFormat="false" ht="15" hidden="false" customHeight="false" outlineLevel="0" collapsed="false">
      <c r="A2922" s="37" t="s">
        <v>937</v>
      </c>
      <c r="B2922" s="37" t="s">
        <v>271</v>
      </c>
      <c r="C2922" s="37" t="n">
        <v>22</v>
      </c>
      <c r="D2922" s="37" t="n">
        <v>20</v>
      </c>
      <c r="E2922" s="37" t="n">
        <v>0</v>
      </c>
      <c r="F2922" s="37" t="n">
        <v>1</v>
      </c>
      <c r="G2922" s="37" t="n">
        <v>1</v>
      </c>
      <c r="H2922" s="37" t="n">
        <v>1</v>
      </c>
      <c r="I2922" s="37" t="n">
        <v>0</v>
      </c>
      <c r="J2922" s="40" t="n">
        <f aca="false">IF(C2922=0,"",D2922/C2922)</f>
        <v>0.909090909090909</v>
      </c>
    </row>
    <row r="2923" customFormat="false" ht="15" hidden="false" customHeight="false" outlineLevel="0" collapsed="false">
      <c r="A2923" s="37" t="s">
        <v>937</v>
      </c>
      <c r="B2923" s="37" t="s">
        <v>272</v>
      </c>
      <c r="C2923" s="37" t="n">
        <v>22</v>
      </c>
      <c r="D2923" s="37" t="n">
        <v>20</v>
      </c>
      <c r="E2923" s="37" t="n">
        <v>0</v>
      </c>
      <c r="F2923" s="37" t="n">
        <v>0</v>
      </c>
      <c r="G2923" s="37" t="n">
        <v>0</v>
      </c>
      <c r="H2923" s="37" t="n">
        <v>1</v>
      </c>
      <c r="I2923" s="37" t="n">
        <v>0</v>
      </c>
      <c r="J2923" s="40" t="n">
        <f aca="false">IF(C2923=0,"",D2923/C2923)</f>
        <v>0.909090909090909</v>
      </c>
    </row>
    <row r="2924" customFormat="false" ht="15" hidden="false" customHeight="false" outlineLevel="0" collapsed="false">
      <c r="A2924" s="37" t="s">
        <v>937</v>
      </c>
      <c r="B2924" s="37" t="s">
        <v>273</v>
      </c>
      <c r="C2924" s="37" t="n">
        <v>22</v>
      </c>
      <c r="D2924" s="37" t="n">
        <v>20</v>
      </c>
      <c r="E2924" s="37" t="n">
        <v>1</v>
      </c>
      <c r="F2924" s="37" t="n">
        <v>1</v>
      </c>
      <c r="G2924" s="37" t="n">
        <v>0</v>
      </c>
      <c r="H2924" s="37" t="n">
        <v>2</v>
      </c>
      <c r="I2924" s="37" t="n">
        <v>0</v>
      </c>
      <c r="J2924" s="40" t="n">
        <f aca="false">IF(C2924=0,"",D2924/C2924)</f>
        <v>0.909090909090909</v>
      </c>
    </row>
    <row r="2925" customFormat="false" ht="15" hidden="false" customHeight="false" outlineLevel="0" collapsed="false">
      <c r="A2925" s="37" t="s">
        <v>937</v>
      </c>
      <c r="B2925" s="37" t="s">
        <v>274</v>
      </c>
      <c r="C2925" s="37" t="n">
        <v>22</v>
      </c>
      <c r="D2925" s="37" t="n">
        <v>20</v>
      </c>
      <c r="E2925" s="37" t="n">
        <v>0</v>
      </c>
      <c r="F2925" s="37" t="n">
        <v>1</v>
      </c>
      <c r="G2925" s="37" t="n">
        <v>0</v>
      </c>
      <c r="H2925" s="37" t="n">
        <v>2</v>
      </c>
      <c r="I2925" s="37" t="n">
        <v>0</v>
      </c>
      <c r="J2925" s="40" t="n">
        <f aca="false">IF(C2925=0,"",D2925/C2925)</f>
        <v>0.909090909090909</v>
      </c>
    </row>
    <row r="2926" customFormat="false" ht="15" hidden="false" customHeight="false" outlineLevel="0" collapsed="false">
      <c r="A2926" s="37" t="s">
        <v>937</v>
      </c>
      <c r="B2926" s="37" t="s">
        <v>275</v>
      </c>
      <c r="C2926" s="37" t="n">
        <v>22</v>
      </c>
      <c r="D2926" s="37" t="n">
        <v>20</v>
      </c>
      <c r="E2926" s="37" t="n">
        <v>1</v>
      </c>
      <c r="F2926" s="37" t="n">
        <v>0</v>
      </c>
      <c r="G2926" s="37" t="n">
        <v>1</v>
      </c>
      <c r="H2926" s="37" t="n">
        <v>0</v>
      </c>
      <c r="I2926" s="37" t="n">
        <v>2</v>
      </c>
      <c r="J2926" s="40" t="n">
        <f aca="false">IF(C2926=0,"",D2926/C2926)</f>
        <v>0.909090909090909</v>
      </c>
    </row>
    <row r="2927" customFormat="false" ht="15" hidden="false" customHeight="false" outlineLevel="0" collapsed="false">
      <c r="A2927" s="37" t="s">
        <v>937</v>
      </c>
      <c r="B2927" s="37" t="s">
        <v>276</v>
      </c>
      <c r="C2927" s="37" t="n">
        <v>22</v>
      </c>
      <c r="D2927" s="37" t="n">
        <v>22</v>
      </c>
      <c r="E2927" s="37" t="n">
        <v>0</v>
      </c>
      <c r="F2927" s="37" t="n">
        <v>1</v>
      </c>
      <c r="G2927" s="37" t="n">
        <v>0</v>
      </c>
      <c r="H2927" s="37" t="n">
        <v>0</v>
      </c>
      <c r="I2927" s="37" t="n">
        <v>0</v>
      </c>
      <c r="J2927" s="40" t="n">
        <f aca="false">IF(C2927=0,"",D2927/C2927)</f>
        <v>1</v>
      </c>
    </row>
    <row r="2928" customFormat="false" ht="15" hidden="false" customHeight="false" outlineLevel="0" collapsed="false">
      <c r="A2928" s="37" t="s">
        <v>937</v>
      </c>
      <c r="B2928" s="37" t="s">
        <v>277</v>
      </c>
      <c r="C2928" s="37" t="n">
        <v>22</v>
      </c>
      <c r="D2928" s="37" t="n">
        <v>19</v>
      </c>
      <c r="E2928" s="37" t="n">
        <v>1</v>
      </c>
      <c r="F2928" s="37" t="n">
        <v>0</v>
      </c>
      <c r="G2928" s="37" t="n">
        <v>0</v>
      </c>
      <c r="H2928" s="37" t="n">
        <v>1</v>
      </c>
      <c r="I2928" s="37" t="n">
        <v>2</v>
      </c>
      <c r="J2928" s="40" t="n">
        <f aca="false">IF(C2928=0,"",D2928/C2928)</f>
        <v>0.863636363636364</v>
      </c>
    </row>
    <row r="2929" customFormat="false" ht="15" hidden="false" customHeight="false" outlineLevel="0" collapsed="false">
      <c r="A2929" s="37" t="s">
        <v>937</v>
      </c>
      <c r="B2929" s="37" t="s">
        <v>278</v>
      </c>
      <c r="C2929" s="37" t="n">
        <v>22</v>
      </c>
      <c r="D2929" s="37" t="n">
        <v>21</v>
      </c>
      <c r="E2929" s="37" t="n">
        <v>0</v>
      </c>
      <c r="F2929" s="37" t="n">
        <v>0</v>
      </c>
      <c r="G2929" s="37" t="n">
        <v>0</v>
      </c>
      <c r="H2929" s="37" t="n">
        <v>0</v>
      </c>
      <c r="I2929" s="37" t="n">
        <v>0</v>
      </c>
      <c r="J2929" s="40" t="n">
        <f aca="false">IF(C2929=0,"",D2929/C2929)</f>
        <v>0.954545454545455</v>
      </c>
    </row>
    <row r="2930" customFormat="false" ht="15" hidden="false" customHeight="false" outlineLevel="0" collapsed="false">
      <c r="A2930" s="37" t="s">
        <v>937</v>
      </c>
      <c r="B2930" s="37" t="s">
        <v>279</v>
      </c>
      <c r="C2930" s="37" t="n">
        <v>22</v>
      </c>
      <c r="D2930" s="37" t="n">
        <v>20</v>
      </c>
      <c r="E2930" s="37" t="n">
        <v>1</v>
      </c>
      <c r="F2930" s="37" t="n">
        <v>0</v>
      </c>
      <c r="G2930" s="37" t="n">
        <v>1</v>
      </c>
      <c r="H2930" s="37" t="n">
        <v>1</v>
      </c>
      <c r="I2930" s="37" t="n">
        <v>1</v>
      </c>
      <c r="J2930" s="40" t="n">
        <f aca="false">IF(C2930=0,"",D2930/C2930)</f>
        <v>0.909090909090909</v>
      </c>
    </row>
    <row r="2931" customFormat="false" ht="15" hidden="false" customHeight="false" outlineLevel="0" collapsed="false">
      <c r="A2931" s="37" t="s">
        <v>937</v>
      </c>
      <c r="B2931" s="37" t="s">
        <v>280</v>
      </c>
      <c r="C2931" s="37" t="n">
        <v>22</v>
      </c>
      <c r="D2931" s="37" t="n">
        <v>21</v>
      </c>
      <c r="E2931" s="37" t="n">
        <v>1</v>
      </c>
      <c r="F2931" s="37" t="n">
        <v>0</v>
      </c>
      <c r="G2931" s="37" t="n">
        <v>0</v>
      </c>
      <c r="H2931" s="37" t="n">
        <v>2</v>
      </c>
      <c r="I2931" s="37" t="n">
        <v>1</v>
      </c>
      <c r="J2931" s="40" t="n">
        <f aca="false">IF(C2931=0,"",D2931/C2931)</f>
        <v>0.954545454545455</v>
      </c>
    </row>
    <row r="2932" customFormat="false" ht="15" hidden="false" customHeight="false" outlineLevel="0" collapsed="false">
      <c r="A2932" s="37" t="s">
        <v>937</v>
      </c>
      <c r="B2932" s="37" t="s">
        <v>281</v>
      </c>
      <c r="C2932" s="37" t="n">
        <v>22</v>
      </c>
      <c r="D2932" s="37" t="n">
        <v>22</v>
      </c>
      <c r="E2932" s="37" t="n">
        <v>1</v>
      </c>
      <c r="F2932" s="37" t="n">
        <v>0</v>
      </c>
      <c r="G2932" s="37" t="n">
        <v>0</v>
      </c>
      <c r="H2932" s="37" t="n">
        <v>2</v>
      </c>
      <c r="I2932" s="37" t="n">
        <v>0</v>
      </c>
      <c r="J2932" s="40" t="n">
        <f aca="false">IF(C2932=0,"",D2932/C2932)</f>
        <v>1</v>
      </c>
    </row>
    <row r="2933" customFormat="false" ht="15" hidden="false" customHeight="false" outlineLevel="0" collapsed="false">
      <c r="A2933" s="37" t="s">
        <v>609</v>
      </c>
      <c r="B2933" s="37" t="s">
        <v>276</v>
      </c>
      <c r="C2933" s="37" t="n">
        <v>22</v>
      </c>
      <c r="D2933" s="37" t="n">
        <v>21</v>
      </c>
      <c r="E2933" s="37" t="n">
        <v>1</v>
      </c>
      <c r="F2933" s="37" t="n">
        <v>0</v>
      </c>
      <c r="G2933" s="37" t="n">
        <v>1</v>
      </c>
      <c r="H2933" s="37" t="n">
        <v>1</v>
      </c>
      <c r="I2933" s="37" t="n">
        <v>21</v>
      </c>
      <c r="J2933" s="40" t="n">
        <f aca="false">IF(C2933=0,"",D2933/C2933)</f>
        <v>0.954545454545455</v>
      </c>
    </row>
    <row r="2934" customFormat="false" ht="15" hidden="false" customHeight="false" outlineLevel="0" collapsed="false">
      <c r="A2934" s="37" t="s">
        <v>609</v>
      </c>
      <c r="B2934" s="37" t="s">
        <v>277</v>
      </c>
      <c r="C2934" s="37" t="n">
        <v>22</v>
      </c>
      <c r="D2934" s="37" t="n">
        <v>20</v>
      </c>
      <c r="E2934" s="37" t="n">
        <v>0</v>
      </c>
      <c r="F2934" s="37" t="n">
        <v>1</v>
      </c>
      <c r="G2934" s="37" t="n">
        <v>0</v>
      </c>
      <c r="H2934" s="37" t="n">
        <v>1</v>
      </c>
      <c r="I2934" s="37" t="n">
        <v>19</v>
      </c>
      <c r="J2934" s="40" t="n">
        <f aca="false">IF(C2934=0,"",D2934/C2934)</f>
        <v>0.909090909090909</v>
      </c>
    </row>
    <row r="2935" customFormat="false" ht="15" hidden="false" customHeight="false" outlineLevel="0" collapsed="false">
      <c r="A2935" s="37" t="s">
        <v>609</v>
      </c>
      <c r="B2935" s="37" t="s">
        <v>278</v>
      </c>
      <c r="C2935" s="37" t="n">
        <v>22</v>
      </c>
      <c r="D2935" s="37" t="n">
        <v>20</v>
      </c>
      <c r="E2935" s="37" t="n">
        <v>0</v>
      </c>
      <c r="F2935" s="37" t="n">
        <v>1</v>
      </c>
      <c r="G2935" s="37" t="n">
        <v>0</v>
      </c>
      <c r="H2935" s="37" t="n">
        <v>0</v>
      </c>
      <c r="I2935" s="37" t="n">
        <v>31</v>
      </c>
      <c r="J2935" s="40" t="n">
        <f aca="false">IF(C2935=0,"",D2935/C2935)</f>
        <v>0.909090909090909</v>
      </c>
    </row>
    <row r="2936" customFormat="false" ht="15" hidden="false" customHeight="false" outlineLevel="0" collapsed="false">
      <c r="A2936" s="37" t="s">
        <v>609</v>
      </c>
      <c r="B2936" s="37" t="s">
        <v>279</v>
      </c>
      <c r="C2936" s="37" t="n">
        <v>22</v>
      </c>
      <c r="D2936" s="37" t="n">
        <v>21</v>
      </c>
      <c r="E2936" s="37" t="n">
        <v>1</v>
      </c>
      <c r="F2936" s="37" t="n">
        <v>1</v>
      </c>
      <c r="G2936" s="37" t="n">
        <v>0</v>
      </c>
      <c r="H2936" s="37" t="n">
        <v>3</v>
      </c>
      <c r="I2936" s="37" t="n">
        <v>5</v>
      </c>
      <c r="J2936" s="40" t="n">
        <f aca="false">IF(C2936=0,"",D2936/C2936)</f>
        <v>0.954545454545455</v>
      </c>
    </row>
    <row r="2937" customFormat="false" ht="15" hidden="false" customHeight="false" outlineLevel="0" collapsed="false">
      <c r="A2937" s="37" t="s">
        <v>609</v>
      </c>
      <c r="B2937" s="37" t="s">
        <v>280</v>
      </c>
      <c r="C2937" s="37" t="n">
        <v>22</v>
      </c>
      <c r="D2937" s="37" t="n">
        <v>22</v>
      </c>
      <c r="E2937" s="37" t="n">
        <v>1</v>
      </c>
      <c r="F2937" s="37" t="n">
        <v>0</v>
      </c>
      <c r="G2937" s="37" t="n">
        <v>0</v>
      </c>
      <c r="H2937" s="37" t="n">
        <v>0</v>
      </c>
      <c r="I2937" s="37" t="n">
        <v>25</v>
      </c>
      <c r="J2937" s="40" t="n">
        <f aca="false">IF(C2937=0,"",D2937/C2937)</f>
        <v>1</v>
      </c>
    </row>
    <row r="2938" customFormat="false" ht="15" hidden="false" customHeight="false" outlineLevel="0" collapsed="false">
      <c r="A2938" s="37" t="s">
        <v>609</v>
      </c>
      <c r="B2938" s="37" t="s">
        <v>281</v>
      </c>
      <c r="C2938" s="37" t="n">
        <v>22</v>
      </c>
      <c r="D2938" s="37" t="n">
        <v>19</v>
      </c>
      <c r="E2938" s="37" t="n">
        <v>0</v>
      </c>
      <c r="F2938" s="37" t="n">
        <v>0</v>
      </c>
      <c r="G2938" s="37" t="n">
        <v>0</v>
      </c>
      <c r="H2938" s="37" t="n">
        <v>1</v>
      </c>
      <c r="I2938" s="37" t="n">
        <v>12</v>
      </c>
      <c r="J2938" s="40" t="n">
        <f aca="false">IF(C2938=0,"",D2938/C2938)</f>
        <v>0.863636363636364</v>
      </c>
    </row>
    <row r="2939" customFormat="false" ht="15" hidden="false" customHeight="false" outlineLevel="0" collapsed="false">
      <c r="A2939" s="37" t="s">
        <v>938</v>
      </c>
      <c r="B2939" s="37" t="s">
        <v>270</v>
      </c>
      <c r="C2939" s="37" t="n">
        <v>22</v>
      </c>
      <c r="D2939" s="37" t="n">
        <v>21</v>
      </c>
      <c r="E2939" s="37" t="n">
        <v>0</v>
      </c>
      <c r="F2939" s="37" t="n">
        <v>0</v>
      </c>
      <c r="G2939" s="37" t="n">
        <v>0</v>
      </c>
      <c r="H2939" s="37" t="n">
        <v>1</v>
      </c>
      <c r="I2939" s="37" t="n">
        <v>1</v>
      </c>
      <c r="J2939" s="40" t="n">
        <f aca="false">IF(C2939=0,"",D2939/C2939)</f>
        <v>0.954545454545455</v>
      </c>
    </row>
    <row r="2940" customFormat="false" ht="15" hidden="false" customHeight="false" outlineLevel="0" collapsed="false">
      <c r="A2940" s="37" t="s">
        <v>938</v>
      </c>
      <c r="B2940" s="37" t="s">
        <v>271</v>
      </c>
      <c r="C2940" s="37" t="n">
        <v>22</v>
      </c>
      <c r="D2940" s="37" t="n">
        <v>20</v>
      </c>
      <c r="E2940" s="37" t="n">
        <v>0</v>
      </c>
      <c r="F2940" s="37" t="n">
        <v>1</v>
      </c>
      <c r="G2940" s="37" t="n">
        <v>0</v>
      </c>
      <c r="H2940" s="37" t="n">
        <v>4</v>
      </c>
      <c r="I2940" s="37" t="n">
        <v>1</v>
      </c>
      <c r="J2940" s="40" t="n">
        <f aca="false">IF(C2940=0,"",D2940/C2940)</f>
        <v>0.909090909090909</v>
      </c>
    </row>
    <row r="2941" customFormat="false" ht="15" hidden="false" customHeight="false" outlineLevel="0" collapsed="false">
      <c r="A2941" s="37" t="s">
        <v>938</v>
      </c>
      <c r="B2941" s="37" t="s">
        <v>272</v>
      </c>
      <c r="C2941" s="37" t="n">
        <v>22</v>
      </c>
      <c r="D2941" s="37" t="n">
        <v>20</v>
      </c>
      <c r="E2941" s="37" t="n">
        <v>1</v>
      </c>
      <c r="F2941" s="37" t="n">
        <v>0</v>
      </c>
      <c r="G2941" s="37" t="n">
        <v>0</v>
      </c>
      <c r="H2941" s="37" t="n">
        <v>1</v>
      </c>
      <c r="I2941" s="37" t="n">
        <v>0</v>
      </c>
      <c r="J2941" s="40" t="n">
        <f aca="false">IF(C2941=0,"",D2941/C2941)</f>
        <v>0.909090909090909</v>
      </c>
    </row>
    <row r="2942" customFormat="false" ht="15" hidden="false" customHeight="false" outlineLevel="0" collapsed="false">
      <c r="A2942" s="37" t="s">
        <v>938</v>
      </c>
      <c r="B2942" s="37" t="s">
        <v>273</v>
      </c>
      <c r="C2942" s="37" t="n">
        <v>22</v>
      </c>
      <c r="D2942" s="37" t="n">
        <v>22</v>
      </c>
      <c r="E2942" s="37" t="n">
        <v>0</v>
      </c>
      <c r="F2942" s="37" t="n">
        <v>2</v>
      </c>
      <c r="G2942" s="37" t="n">
        <v>1</v>
      </c>
      <c r="H2942" s="37" t="n">
        <v>0</v>
      </c>
      <c r="I2942" s="37" t="n">
        <v>0</v>
      </c>
      <c r="J2942" s="40" t="n">
        <f aca="false">IF(C2942=0,"",D2942/C2942)</f>
        <v>1</v>
      </c>
    </row>
    <row r="2943" customFormat="false" ht="15" hidden="false" customHeight="false" outlineLevel="0" collapsed="false">
      <c r="A2943" s="37" t="s">
        <v>938</v>
      </c>
      <c r="B2943" s="37" t="s">
        <v>274</v>
      </c>
      <c r="C2943" s="37" t="n">
        <v>22</v>
      </c>
      <c r="D2943" s="37" t="n">
        <v>21</v>
      </c>
      <c r="E2943" s="37" t="n">
        <v>0</v>
      </c>
      <c r="F2943" s="37" t="n">
        <v>1</v>
      </c>
      <c r="G2943" s="37" t="n">
        <v>0</v>
      </c>
      <c r="H2943" s="37" t="n">
        <v>1</v>
      </c>
      <c r="I2943" s="37" t="n">
        <v>1</v>
      </c>
      <c r="J2943" s="40" t="n">
        <f aca="false">IF(C2943=0,"",D2943/C2943)</f>
        <v>0.954545454545455</v>
      </c>
    </row>
    <row r="2944" customFormat="false" ht="15" hidden="false" customHeight="false" outlineLevel="0" collapsed="false">
      <c r="A2944" s="37" t="s">
        <v>938</v>
      </c>
      <c r="B2944" s="37" t="s">
        <v>275</v>
      </c>
      <c r="C2944" s="37" t="n">
        <v>22</v>
      </c>
      <c r="D2944" s="37" t="n">
        <v>19</v>
      </c>
      <c r="E2944" s="37" t="n">
        <v>0</v>
      </c>
      <c r="F2944" s="37" t="n">
        <v>2</v>
      </c>
      <c r="G2944" s="37" t="n">
        <v>1</v>
      </c>
      <c r="H2944" s="37" t="n">
        <v>1</v>
      </c>
      <c r="I2944" s="37" t="n">
        <v>0</v>
      </c>
      <c r="J2944" s="40" t="n">
        <f aca="false">IF(C2944=0,"",D2944/C2944)</f>
        <v>0.863636363636364</v>
      </c>
    </row>
    <row r="2945" customFormat="false" ht="15" hidden="false" customHeight="false" outlineLevel="0" collapsed="false">
      <c r="A2945" s="37" t="s">
        <v>938</v>
      </c>
      <c r="B2945" s="37" t="s">
        <v>276</v>
      </c>
      <c r="C2945" s="37" t="n">
        <v>22</v>
      </c>
      <c r="D2945" s="37" t="n">
        <v>21</v>
      </c>
      <c r="E2945" s="37" t="n">
        <v>2</v>
      </c>
      <c r="F2945" s="37" t="n">
        <v>4</v>
      </c>
      <c r="G2945" s="37" t="n">
        <v>0</v>
      </c>
      <c r="H2945" s="37" t="n">
        <v>1</v>
      </c>
      <c r="I2945" s="37" t="n">
        <v>2</v>
      </c>
      <c r="J2945" s="40" t="n">
        <f aca="false">IF(C2945=0,"",D2945/C2945)</f>
        <v>0.954545454545455</v>
      </c>
    </row>
    <row r="2946" customFormat="false" ht="15" hidden="false" customHeight="false" outlineLevel="0" collapsed="false">
      <c r="A2946" s="37" t="s">
        <v>938</v>
      </c>
      <c r="B2946" s="37" t="s">
        <v>277</v>
      </c>
      <c r="C2946" s="37" t="n">
        <v>22</v>
      </c>
      <c r="D2946" s="37" t="n">
        <v>20</v>
      </c>
      <c r="E2946" s="37" t="n">
        <v>2</v>
      </c>
      <c r="F2946" s="37" t="n">
        <v>0</v>
      </c>
      <c r="G2946" s="37" t="n">
        <v>0</v>
      </c>
      <c r="H2946" s="37" t="n">
        <v>1</v>
      </c>
      <c r="I2946" s="37" t="n">
        <v>0</v>
      </c>
      <c r="J2946" s="40" t="n">
        <f aca="false">IF(C2946=0,"",D2946/C2946)</f>
        <v>0.909090909090909</v>
      </c>
    </row>
    <row r="2947" customFormat="false" ht="15" hidden="false" customHeight="false" outlineLevel="0" collapsed="false">
      <c r="A2947" s="37" t="s">
        <v>938</v>
      </c>
      <c r="B2947" s="37" t="s">
        <v>278</v>
      </c>
      <c r="C2947" s="37" t="n">
        <v>22</v>
      </c>
      <c r="D2947" s="37" t="n">
        <v>20</v>
      </c>
      <c r="E2947" s="37" t="n">
        <v>0</v>
      </c>
      <c r="F2947" s="37" t="n">
        <v>1</v>
      </c>
      <c r="G2947" s="37" t="n">
        <v>2</v>
      </c>
      <c r="H2947" s="37" t="n">
        <v>2</v>
      </c>
      <c r="I2947" s="37" t="n">
        <v>0</v>
      </c>
      <c r="J2947" s="40" t="n">
        <f aca="false">IF(C2947=0,"",D2947/C2947)</f>
        <v>0.909090909090909</v>
      </c>
    </row>
    <row r="2948" customFormat="false" ht="15" hidden="false" customHeight="false" outlineLevel="0" collapsed="false">
      <c r="A2948" s="37" t="s">
        <v>938</v>
      </c>
      <c r="B2948" s="37" t="s">
        <v>279</v>
      </c>
      <c r="C2948" s="37" t="n">
        <v>22</v>
      </c>
      <c r="D2948" s="37" t="n">
        <v>17</v>
      </c>
      <c r="E2948" s="37" t="n">
        <v>2</v>
      </c>
      <c r="F2948" s="37" t="n">
        <v>0</v>
      </c>
      <c r="G2948" s="37" t="n">
        <v>0</v>
      </c>
      <c r="H2948" s="37" t="n">
        <v>2</v>
      </c>
      <c r="I2948" s="37" t="n">
        <v>0</v>
      </c>
      <c r="J2948" s="40" t="n">
        <f aca="false">IF(C2948=0,"",D2948/C2948)</f>
        <v>0.772727272727273</v>
      </c>
    </row>
    <row r="2949" customFormat="false" ht="15" hidden="false" customHeight="false" outlineLevel="0" collapsed="false">
      <c r="A2949" s="37" t="s">
        <v>938</v>
      </c>
      <c r="B2949" s="37" t="s">
        <v>280</v>
      </c>
      <c r="C2949" s="37" t="n">
        <v>22</v>
      </c>
      <c r="D2949" s="37" t="n">
        <v>22</v>
      </c>
      <c r="E2949" s="37" t="n">
        <v>1</v>
      </c>
      <c r="F2949" s="37" t="n">
        <v>2</v>
      </c>
      <c r="G2949" s="37" t="n">
        <v>0</v>
      </c>
      <c r="H2949" s="37" t="n">
        <v>0</v>
      </c>
      <c r="I2949" s="37" t="n">
        <v>0</v>
      </c>
      <c r="J2949" s="40" t="n">
        <f aca="false">IF(C2949=0,"",D2949/C2949)</f>
        <v>1</v>
      </c>
    </row>
    <row r="2950" customFormat="false" ht="15" hidden="false" customHeight="false" outlineLevel="0" collapsed="false">
      <c r="A2950" s="37" t="s">
        <v>938</v>
      </c>
      <c r="B2950" s="37" t="s">
        <v>281</v>
      </c>
      <c r="C2950" s="37" t="n">
        <v>22</v>
      </c>
      <c r="D2950" s="37" t="n">
        <v>21</v>
      </c>
      <c r="E2950" s="37" t="n">
        <v>3</v>
      </c>
      <c r="F2950" s="37" t="n">
        <v>0</v>
      </c>
      <c r="G2950" s="37" t="n">
        <v>0</v>
      </c>
      <c r="H2950" s="37" t="n">
        <v>0</v>
      </c>
      <c r="I2950" s="37" t="n">
        <v>7</v>
      </c>
      <c r="J2950" s="40" t="n">
        <f aca="false">IF(C2950=0,"",D2950/C2950)</f>
        <v>0.954545454545455</v>
      </c>
    </row>
    <row r="2951" customFormat="false" ht="15" hidden="false" customHeight="false" outlineLevel="0" collapsed="false">
      <c r="A2951" s="37" t="s">
        <v>940</v>
      </c>
      <c r="B2951" s="37" t="s">
        <v>270</v>
      </c>
      <c r="C2951" s="37" t="n">
        <v>22</v>
      </c>
      <c r="D2951" s="37" t="n">
        <v>22</v>
      </c>
      <c r="E2951" s="37" t="n">
        <v>0</v>
      </c>
      <c r="F2951" s="37" t="n">
        <v>1</v>
      </c>
      <c r="G2951" s="37" t="n">
        <v>0</v>
      </c>
      <c r="H2951" s="37" t="n">
        <v>1</v>
      </c>
      <c r="I2951" s="37" t="n">
        <v>3</v>
      </c>
      <c r="J2951" s="40" t="n">
        <f aca="false">IF(C2951=0,"",D2951/C2951)</f>
        <v>1</v>
      </c>
    </row>
    <row r="2952" customFormat="false" ht="15" hidden="false" customHeight="false" outlineLevel="0" collapsed="false">
      <c r="A2952" s="37" t="s">
        <v>940</v>
      </c>
      <c r="B2952" s="37" t="s">
        <v>271</v>
      </c>
      <c r="C2952" s="37" t="n">
        <v>22</v>
      </c>
      <c r="D2952" s="37" t="n">
        <v>18</v>
      </c>
      <c r="E2952" s="37" t="n">
        <v>1</v>
      </c>
      <c r="F2952" s="37" t="n">
        <v>1</v>
      </c>
      <c r="G2952" s="37" t="n">
        <v>0</v>
      </c>
      <c r="H2952" s="37" t="n">
        <v>3</v>
      </c>
      <c r="I2952" s="37" t="n">
        <v>3</v>
      </c>
      <c r="J2952" s="40" t="n">
        <f aca="false">IF(C2952=0,"",D2952/C2952)</f>
        <v>0.818181818181818</v>
      </c>
    </row>
    <row r="2953" customFormat="false" ht="15" hidden="false" customHeight="false" outlineLevel="0" collapsed="false">
      <c r="A2953" s="37" t="s">
        <v>940</v>
      </c>
      <c r="B2953" s="37" t="s">
        <v>272</v>
      </c>
      <c r="C2953" s="37" t="n">
        <v>22</v>
      </c>
      <c r="D2953" s="37" t="n">
        <v>20</v>
      </c>
      <c r="E2953" s="37" t="n">
        <v>1</v>
      </c>
      <c r="F2953" s="37" t="n">
        <v>0</v>
      </c>
      <c r="G2953" s="37" t="n">
        <v>0</v>
      </c>
      <c r="H2953" s="37" t="n">
        <v>1</v>
      </c>
      <c r="I2953" s="37" t="n">
        <v>0</v>
      </c>
      <c r="J2953" s="40" t="n">
        <f aca="false">IF(C2953=0,"",D2953/C2953)</f>
        <v>0.909090909090909</v>
      </c>
    </row>
    <row r="2954" customFormat="false" ht="15" hidden="false" customHeight="false" outlineLevel="0" collapsed="false">
      <c r="A2954" s="37" t="s">
        <v>940</v>
      </c>
      <c r="B2954" s="37" t="s">
        <v>273</v>
      </c>
      <c r="C2954" s="37" t="n">
        <v>22</v>
      </c>
      <c r="D2954" s="37" t="n">
        <v>20</v>
      </c>
      <c r="E2954" s="37" t="n">
        <v>0</v>
      </c>
      <c r="F2954" s="37" t="n">
        <v>1</v>
      </c>
      <c r="G2954" s="37" t="n">
        <v>0</v>
      </c>
      <c r="H2954" s="37" t="n">
        <v>1</v>
      </c>
      <c r="I2954" s="37" t="n">
        <v>0</v>
      </c>
      <c r="J2954" s="40" t="n">
        <f aca="false">IF(C2954=0,"",D2954/C2954)</f>
        <v>0.909090909090909</v>
      </c>
    </row>
    <row r="2955" customFormat="false" ht="15" hidden="false" customHeight="false" outlineLevel="0" collapsed="false">
      <c r="A2955" s="37" t="s">
        <v>940</v>
      </c>
      <c r="B2955" s="37" t="s">
        <v>274</v>
      </c>
      <c r="C2955" s="37" t="n">
        <v>22</v>
      </c>
      <c r="D2955" s="37" t="n">
        <v>21</v>
      </c>
      <c r="E2955" s="37" t="n">
        <v>1</v>
      </c>
      <c r="F2955" s="37" t="n">
        <v>1</v>
      </c>
      <c r="G2955" s="37" t="n">
        <v>0</v>
      </c>
      <c r="H2955" s="37" t="n">
        <v>1</v>
      </c>
      <c r="I2955" s="37" t="n">
        <v>0</v>
      </c>
      <c r="J2955" s="40" t="n">
        <f aca="false">IF(C2955=0,"",D2955/C2955)</f>
        <v>0.954545454545455</v>
      </c>
    </row>
    <row r="2956" customFormat="false" ht="15" hidden="false" customHeight="false" outlineLevel="0" collapsed="false">
      <c r="A2956" s="37" t="s">
        <v>940</v>
      </c>
      <c r="B2956" s="37" t="s">
        <v>275</v>
      </c>
      <c r="C2956" s="37" t="n">
        <v>22</v>
      </c>
      <c r="D2956" s="37" t="n">
        <v>20</v>
      </c>
      <c r="E2956" s="37" t="n">
        <v>0</v>
      </c>
      <c r="F2956" s="37" t="n">
        <v>0</v>
      </c>
      <c r="G2956" s="37" t="n">
        <v>0</v>
      </c>
      <c r="H2956" s="37" t="n">
        <v>2</v>
      </c>
      <c r="I2956" s="37" t="n">
        <v>2</v>
      </c>
      <c r="J2956" s="40" t="n">
        <f aca="false">IF(C2956=0,"",D2956/C2956)</f>
        <v>0.909090909090909</v>
      </c>
    </row>
    <row r="2957" customFormat="false" ht="15" hidden="false" customHeight="false" outlineLevel="0" collapsed="false">
      <c r="A2957" s="37" t="s">
        <v>940</v>
      </c>
      <c r="B2957" s="37" t="s">
        <v>276</v>
      </c>
      <c r="C2957" s="37" t="n">
        <v>22</v>
      </c>
      <c r="D2957" s="37" t="n">
        <v>20</v>
      </c>
      <c r="E2957" s="37" t="n">
        <v>0</v>
      </c>
      <c r="F2957" s="37" t="n">
        <v>2</v>
      </c>
      <c r="G2957" s="37" t="n">
        <v>1</v>
      </c>
      <c r="H2957" s="37" t="n">
        <v>1</v>
      </c>
      <c r="I2957" s="37" t="n">
        <v>2</v>
      </c>
      <c r="J2957" s="40" t="n">
        <f aca="false">IF(C2957=0,"",D2957/C2957)</f>
        <v>0.909090909090909</v>
      </c>
    </row>
    <row r="2958" customFormat="false" ht="15" hidden="false" customHeight="false" outlineLevel="0" collapsed="false">
      <c r="A2958" s="37" t="s">
        <v>940</v>
      </c>
      <c r="B2958" s="37" t="s">
        <v>277</v>
      </c>
      <c r="C2958" s="37" t="n">
        <v>22</v>
      </c>
      <c r="D2958" s="37" t="n">
        <v>20</v>
      </c>
      <c r="E2958" s="37" t="n">
        <v>2</v>
      </c>
      <c r="F2958" s="37" t="n">
        <v>0</v>
      </c>
      <c r="G2958" s="37" t="n">
        <v>0</v>
      </c>
      <c r="H2958" s="37" t="n">
        <v>1</v>
      </c>
      <c r="I2958" s="37" t="n">
        <v>0</v>
      </c>
      <c r="J2958" s="40" t="n">
        <f aca="false">IF(C2958=0,"",D2958/C2958)</f>
        <v>0.909090909090909</v>
      </c>
    </row>
    <row r="2959" customFormat="false" ht="15" hidden="false" customHeight="false" outlineLevel="0" collapsed="false">
      <c r="A2959" s="37" t="s">
        <v>940</v>
      </c>
      <c r="B2959" s="37" t="s">
        <v>278</v>
      </c>
      <c r="C2959" s="37" t="n">
        <v>22</v>
      </c>
      <c r="D2959" s="37" t="n">
        <v>21</v>
      </c>
      <c r="E2959" s="37" t="n">
        <v>0</v>
      </c>
      <c r="F2959" s="37" t="n">
        <v>2</v>
      </c>
      <c r="G2959" s="37" t="n">
        <v>1</v>
      </c>
      <c r="H2959" s="37" t="n">
        <v>0</v>
      </c>
      <c r="I2959" s="37" t="n">
        <v>1</v>
      </c>
      <c r="J2959" s="40" t="n">
        <f aca="false">IF(C2959=0,"",D2959/C2959)</f>
        <v>0.954545454545455</v>
      </c>
    </row>
    <row r="2960" customFormat="false" ht="15" hidden="false" customHeight="false" outlineLevel="0" collapsed="false">
      <c r="A2960" s="37" t="s">
        <v>940</v>
      </c>
      <c r="B2960" s="37" t="s">
        <v>279</v>
      </c>
      <c r="C2960" s="37" t="n">
        <v>22</v>
      </c>
      <c r="D2960" s="37" t="n">
        <v>22</v>
      </c>
      <c r="E2960" s="37" t="n">
        <v>1</v>
      </c>
      <c r="F2960" s="37" t="n">
        <v>4</v>
      </c>
      <c r="G2960" s="37" t="n">
        <v>0</v>
      </c>
      <c r="H2960" s="37" t="n">
        <v>2</v>
      </c>
      <c r="I2960" s="37" t="n">
        <v>3</v>
      </c>
      <c r="J2960" s="40" t="n">
        <f aca="false">IF(C2960=0,"",D2960/C2960)</f>
        <v>1</v>
      </c>
    </row>
    <row r="2961" customFormat="false" ht="15" hidden="false" customHeight="false" outlineLevel="0" collapsed="false">
      <c r="A2961" s="37" t="s">
        <v>940</v>
      </c>
      <c r="B2961" s="37" t="s">
        <v>280</v>
      </c>
      <c r="C2961" s="37" t="n">
        <v>22</v>
      </c>
      <c r="D2961" s="37" t="n">
        <v>19</v>
      </c>
      <c r="E2961" s="37" t="n">
        <v>0</v>
      </c>
      <c r="F2961" s="37" t="n">
        <v>0</v>
      </c>
      <c r="G2961" s="37" t="n">
        <v>1</v>
      </c>
      <c r="H2961" s="37" t="n">
        <v>4</v>
      </c>
      <c r="I2961" s="37" t="n">
        <v>4</v>
      </c>
      <c r="J2961" s="40" t="n">
        <f aca="false">IF(C2961=0,"",D2961/C2961)</f>
        <v>0.863636363636364</v>
      </c>
    </row>
    <row r="2962" customFormat="false" ht="15" hidden="false" customHeight="false" outlineLevel="0" collapsed="false">
      <c r="A2962" s="37" t="s">
        <v>940</v>
      </c>
      <c r="B2962" s="37" t="s">
        <v>281</v>
      </c>
      <c r="C2962" s="37" t="n">
        <v>22</v>
      </c>
      <c r="D2962" s="37" t="n">
        <v>22</v>
      </c>
      <c r="E2962" s="37" t="n">
        <v>0</v>
      </c>
      <c r="F2962" s="37" t="n">
        <v>0</v>
      </c>
      <c r="G2962" s="37" t="n">
        <v>0</v>
      </c>
      <c r="H2962" s="37" t="n">
        <v>1</v>
      </c>
      <c r="I2962" s="37" t="n">
        <v>1</v>
      </c>
      <c r="J2962" s="40" t="n">
        <f aca="false">IF(C2962=0,"",D2962/C2962)</f>
        <v>1</v>
      </c>
    </row>
    <row r="2963" customFormat="false" ht="15" hidden="false" customHeight="false" outlineLevel="0" collapsed="false">
      <c r="A2963" s="37" t="s">
        <v>941</v>
      </c>
      <c r="B2963" s="37" t="s">
        <v>270</v>
      </c>
      <c r="C2963" s="37" t="n">
        <v>22</v>
      </c>
      <c r="D2963" s="37" t="n">
        <v>19</v>
      </c>
      <c r="E2963" s="37" t="n">
        <v>1</v>
      </c>
      <c r="F2963" s="37" t="n">
        <v>1</v>
      </c>
      <c r="G2963" s="37" t="n">
        <v>0</v>
      </c>
      <c r="H2963" s="37" t="n">
        <v>3</v>
      </c>
      <c r="I2963" s="37" t="n">
        <v>3</v>
      </c>
      <c r="J2963" s="40" t="n">
        <f aca="false">IF(C2963=0,"",D2963/C2963)</f>
        <v>0.863636363636364</v>
      </c>
    </row>
    <row r="2964" customFormat="false" ht="15" hidden="false" customHeight="false" outlineLevel="0" collapsed="false">
      <c r="A2964" s="37" t="s">
        <v>941</v>
      </c>
      <c r="B2964" s="37" t="s">
        <v>271</v>
      </c>
      <c r="C2964" s="37" t="n">
        <v>22</v>
      </c>
      <c r="D2964" s="37" t="n">
        <v>21</v>
      </c>
      <c r="E2964" s="37" t="n">
        <v>0</v>
      </c>
      <c r="F2964" s="37" t="n">
        <v>1</v>
      </c>
      <c r="G2964" s="37" t="n">
        <v>0</v>
      </c>
      <c r="H2964" s="37" t="n">
        <v>1</v>
      </c>
      <c r="I2964" s="37" t="n">
        <v>3</v>
      </c>
      <c r="J2964" s="40" t="n">
        <f aca="false">IF(C2964=0,"",D2964/C2964)</f>
        <v>0.954545454545455</v>
      </c>
    </row>
    <row r="2965" customFormat="false" ht="15" hidden="false" customHeight="false" outlineLevel="0" collapsed="false">
      <c r="A2965" s="37" t="s">
        <v>941</v>
      </c>
      <c r="B2965" s="37" t="s">
        <v>272</v>
      </c>
      <c r="C2965" s="37" t="n">
        <v>22</v>
      </c>
      <c r="D2965" s="37" t="n">
        <v>20</v>
      </c>
      <c r="E2965" s="37" t="n">
        <v>1</v>
      </c>
      <c r="F2965" s="37" t="n">
        <v>0</v>
      </c>
      <c r="G2965" s="37" t="n">
        <v>1</v>
      </c>
      <c r="H2965" s="37" t="n">
        <v>2</v>
      </c>
      <c r="I2965" s="37" t="n">
        <v>3</v>
      </c>
      <c r="J2965" s="40" t="n">
        <f aca="false">IF(C2965=0,"",D2965/C2965)</f>
        <v>0.909090909090909</v>
      </c>
    </row>
    <row r="2966" customFormat="false" ht="15" hidden="false" customHeight="false" outlineLevel="0" collapsed="false">
      <c r="A2966" s="37" t="s">
        <v>941</v>
      </c>
      <c r="B2966" s="37" t="s">
        <v>273</v>
      </c>
      <c r="C2966" s="37" t="n">
        <v>22</v>
      </c>
      <c r="D2966" s="37" t="n">
        <v>21</v>
      </c>
      <c r="E2966" s="37" t="n">
        <v>0</v>
      </c>
      <c r="F2966" s="37" t="n">
        <v>1</v>
      </c>
      <c r="G2966" s="37" t="n">
        <v>0</v>
      </c>
      <c r="H2966" s="37" t="n">
        <v>1</v>
      </c>
      <c r="I2966" s="37" t="n">
        <v>2</v>
      </c>
      <c r="J2966" s="40" t="n">
        <f aca="false">IF(C2966=0,"",D2966/C2966)</f>
        <v>0.954545454545455</v>
      </c>
    </row>
    <row r="2967" customFormat="false" ht="15" hidden="false" customHeight="false" outlineLevel="0" collapsed="false">
      <c r="A2967" s="37" t="s">
        <v>941</v>
      </c>
      <c r="B2967" s="37" t="s">
        <v>274</v>
      </c>
      <c r="C2967" s="37" t="n">
        <v>22</v>
      </c>
      <c r="D2967" s="37" t="n">
        <v>21</v>
      </c>
      <c r="E2967" s="37" t="n">
        <v>0</v>
      </c>
      <c r="F2967" s="37" t="n">
        <v>2</v>
      </c>
      <c r="G2967" s="37" t="n">
        <v>0</v>
      </c>
      <c r="H2967" s="37" t="n">
        <v>2</v>
      </c>
      <c r="I2967" s="37" t="n">
        <v>1</v>
      </c>
      <c r="J2967" s="40" t="n">
        <f aca="false">IF(C2967=0,"",D2967/C2967)</f>
        <v>0.954545454545455</v>
      </c>
    </row>
    <row r="2968" customFormat="false" ht="15" hidden="false" customHeight="false" outlineLevel="0" collapsed="false">
      <c r="A2968" s="37" t="s">
        <v>941</v>
      </c>
      <c r="B2968" s="37" t="s">
        <v>275</v>
      </c>
      <c r="C2968" s="37" t="n">
        <v>22</v>
      </c>
      <c r="D2968" s="37" t="n">
        <v>21</v>
      </c>
      <c r="E2968" s="37" t="n">
        <v>1</v>
      </c>
      <c r="F2968" s="37" t="n">
        <v>0</v>
      </c>
      <c r="G2968" s="37" t="n">
        <v>0</v>
      </c>
      <c r="H2968" s="37" t="n">
        <v>1</v>
      </c>
      <c r="I2968" s="37" t="n">
        <v>0</v>
      </c>
      <c r="J2968" s="40" t="n">
        <f aca="false">IF(C2968=0,"",D2968/C2968)</f>
        <v>0.954545454545455</v>
      </c>
    </row>
    <row r="2969" customFormat="false" ht="15" hidden="false" customHeight="false" outlineLevel="0" collapsed="false">
      <c r="A2969" s="37" t="s">
        <v>941</v>
      </c>
      <c r="B2969" s="37" t="s">
        <v>276</v>
      </c>
      <c r="C2969" s="37" t="n">
        <v>22</v>
      </c>
      <c r="D2969" s="37" t="n">
        <v>18</v>
      </c>
      <c r="E2969" s="37" t="n">
        <v>0</v>
      </c>
      <c r="F2969" s="37" t="n">
        <v>1</v>
      </c>
      <c r="G2969" s="37" t="n">
        <v>0</v>
      </c>
      <c r="H2969" s="37" t="n">
        <v>2</v>
      </c>
      <c r="I2969" s="37" t="n">
        <v>3</v>
      </c>
      <c r="J2969" s="40" t="n">
        <f aca="false">IF(C2969=0,"",D2969/C2969)</f>
        <v>0.818181818181818</v>
      </c>
    </row>
    <row r="2970" customFormat="false" ht="15" hidden="false" customHeight="false" outlineLevel="0" collapsed="false">
      <c r="A2970" s="37" t="s">
        <v>941</v>
      </c>
      <c r="B2970" s="37" t="s">
        <v>277</v>
      </c>
      <c r="C2970" s="37" t="n">
        <v>22</v>
      </c>
      <c r="D2970" s="37" t="n">
        <v>21</v>
      </c>
      <c r="E2970" s="37" t="n">
        <v>0</v>
      </c>
      <c r="F2970" s="37" t="n">
        <v>0</v>
      </c>
      <c r="G2970" s="37" t="n">
        <v>1</v>
      </c>
      <c r="H2970" s="37" t="n">
        <v>4</v>
      </c>
      <c r="I2970" s="37" t="n">
        <v>1</v>
      </c>
      <c r="J2970" s="40" t="n">
        <f aca="false">IF(C2970=0,"",D2970/C2970)</f>
        <v>0.954545454545455</v>
      </c>
    </row>
    <row r="2971" customFormat="false" ht="15" hidden="false" customHeight="false" outlineLevel="0" collapsed="false">
      <c r="A2971" s="37" t="s">
        <v>941</v>
      </c>
      <c r="B2971" s="37" t="s">
        <v>278</v>
      </c>
      <c r="C2971" s="37" t="n">
        <v>22</v>
      </c>
      <c r="D2971" s="37" t="n">
        <v>20</v>
      </c>
      <c r="E2971" s="37" t="n">
        <v>0</v>
      </c>
      <c r="F2971" s="37" t="n">
        <v>1</v>
      </c>
      <c r="G2971" s="37" t="n">
        <v>2</v>
      </c>
      <c r="H2971" s="37" t="n">
        <v>1</v>
      </c>
      <c r="I2971" s="37" t="n">
        <v>2</v>
      </c>
      <c r="J2971" s="40" t="n">
        <f aca="false">IF(C2971=0,"",D2971/C2971)</f>
        <v>0.909090909090909</v>
      </c>
    </row>
    <row r="2972" customFormat="false" ht="15" hidden="false" customHeight="false" outlineLevel="0" collapsed="false">
      <c r="A2972" s="37" t="s">
        <v>941</v>
      </c>
      <c r="B2972" s="37" t="s">
        <v>279</v>
      </c>
      <c r="C2972" s="37" t="n">
        <v>22</v>
      </c>
      <c r="D2972" s="37" t="n">
        <v>22</v>
      </c>
      <c r="E2972" s="37" t="n">
        <v>0</v>
      </c>
      <c r="F2972" s="37" t="n">
        <v>0</v>
      </c>
      <c r="G2972" s="37" t="n">
        <v>1</v>
      </c>
      <c r="H2972" s="37" t="n">
        <v>2</v>
      </c>
      <c r="I2972" s="37" t="n">
        <v>1</v>
      </c>
      <c r="J2972" s="40" t="n">
        <f aca="false">IF(C2972=0,"",D2972/C2972)</f>
        <v>1</v>
      </c>
    </row>
    <row r="2973" customFormat="false" ht="15" hidden="false" customHeight="false" outlineLevel="0" collapsed="false">
      <c r="A2973" s="37" t="s">
        <v>941</v>
      </c>
      <c r="B2973" s="37" t="s">
        <v>280</v>
      </c>
      <c r="C2973" s="37" t="n">
        <v>22</v>
      </c>
      <c r="D2973" s="37" t="n">
        <v>21</v>
      </c>
      <c r="E2973" s="37" t="n">
        <v>0</v>
      </c>
      <c r="F2973" s="37" t="n">
        <v>0</v>
      </c>
      <c r="G2973" s="37" t="n">
        <v>1</v>
      </c>
      <c r="H2973" s="37" t="n">
        <v>1</v>
      </c>
      <c r="I2973" s="37" t="n">
        <v>0</v>
      </c>
      <c r="J2973" s="40" t="n">
        <f aca="false">IF(C2973=0,"",D2973/C2973)</f>
        <v>0.954545454545455</v>
      </c>
    </row>
    <row r="2974" customFormat="false" ht="15" hidden="false" customHeight="false" outlineLevel="0" collapsed="false">
      <c r="A2974" s="37" t="s">
        <v>941</v>
      </c>
      <c r="B2974" s="37" t="s">
        <v>281</v>
      </c>
      <c r="C2974" s="37" t="n">
        <v>22</v>
      </c>
      <c r="D2974" s="37" t="n">
        <v>21</v>
      </c>
      <c r="E2974" s="37" t="n">
        <v>2</v>
      </c>
      <c r="F2974" s="37" t="n">
        <v>1</v>
      </c>
      <c r="G2974" s="37" t="n">
        <v>0</v>
      </c>
      <c r="H2974" s="37" t="n">
        <v>1</v>
      </c>
      <c r="I2974" s="37" t="n">
        <v>0</v>
      </c>
      <c r="J2974" s="40" t="n">
        <f aca="false">IF(C2974=0,"",D2974/C2974)</f>
        <v>0.954545454545455</v>
      </c>
    </row>
    <row r="2975" customFormat="false" ht="15" hidden="false" customHeight="false" outlineLevel="0" collapsed="false">
      <c r="A2975" s="37" t="s">
        <v>942</v>
      </c>
      <c r="B2975" s="37" t="s">
        <v>270</v>
      </c>
      <c r="C2975" s="37" t="n">
        <v>22</v>
      </c>
      <c r="D2975" s="37" t="n">
        <v>20</v>
      </c>
      <c r="E2975" s="37" t="n">
        <v>1</v>
      </c>
      <c r="F2975" s="37" t="n">
        <v>0</v>
      </c>
      <c r="G2975" s="37" t="n">
        <v>0</v>
      </c>
      <c r="H2975" s="37" t="n">
        <v>1</v>
      </c>
      <c r="I2975" s="37" t="n">
        <v>1</v>
      </c>
      <c r="J2975" s="40" t="n">
        <f aca="false">IF(C2975=0,"",D2975/C2975)</f>
        <v>0.909090909090909</v>
      </c>
    </row>
    <row r="2976" customFormat="false" ht="15" hidden="false" customHeight="false" outlineLevel="0" collapsed="false">
      <c r="A2976" s="37" t="s">
        <v>942</v>
      </c>
      <c r="B2976" s="37" t="s">
        <v>271</v>
      </c>
      <c r="C2976" s="37" t="n">
        <v>22</v>
      </c>
      <c r="D2976" s="37" t="n">
        <v>21</v>
      </c>
      <c r="E2976" s="37" t="n">
        <v>0</v>
      </c>
      <c r="F2976" s="37" t="n">
        <v>0</v>
      </c>
      <c r="G2976" s="37" t="n">
        <v>0</v>
      </c>
      <c r="H2976" s="37" t="n">
        <v>2</v>
      </c>
      <c r="I2976" s="37" t="n">
        <v>15</v>
      </c>
      <c r="J2976" s="40" t="n">
        <f aca="false">IF(C2976=0,"",D2976/C2976)</f>
        <v>0.954545454545455</v>
      </c>
    </row>
    <row r="2977" customFormat="false" ht="15" hidden="false" customHeight="false" outlineLevel="0" collapsed="false">
      <c r="A2977" s="37" t="s">
        <v>942</v>
      </c>
      <c r="B2977" s="37" t="s">
        <v>272</v>
      </c>
      <c r="C2977" s="37" t="n">
        <v>22</v>
      </c>
      <c r="D2977" s="37" t="n">
        <v>19</v>
      </c>
      <c r="E2977" s="37" t="n">
        <v>0</v>
      </c>
      <c r="F2977" s="37" t="n">
        <v>0</v>
      </c>
      <c r="G2977" s="37" t="n">
        <v>1</v>
      </c>
      <c r="H2977" s="37" t="n">
        <v>1</v>
      </c>
      <c r="I2977" s="37" t="n">
        <v>16</v>
      </c>
      <c r="J2977" s="40" t="n">
        <f aca="false">IF(C2977=0,"",D2977/C2977)</f>
        <v>0.863636363636364</v>
      </c>
    </row>
    <row r="2978" customFormat="false" ht="15" hidden="false" customHeight="false" outlineLevel="0" collapsed="false">
      <c r="A2978" s="37" t="s">
        <v>942</v>
      </c>
      <c r="B2978" s="37" t="s">
        <v>273</v>
      </c>
      <c r="C2978" s="37" t="n">
        <v>22</v>
      </c>
      <c r="D2978" s="37" t="n">
        <v>21</v>
      </c>
      <c r="E2978" s="37" t="n">
        <v>0</v>
      </c>
      <c r="F2978" s="37" t="n">
        <v>0</v>
      </c>
      <c r="G2978" s="37" t="n">
        <v>0</v>
      </c>
      <c r="H2978" s="37" t="n">
        <v>2</v>
      </c>
      <c r="I2978" s="37" t="n">
        <v>31</v>
      </c>
      <c r="J2978" s="40" t="n">
        <f aca="false">IF(C2978=0,"",D2978/C2978)</f>
        <v>0.954545454545455</v>
      </c>
    </row>
    <row r="2979" customFormat="false" ht="15" hidden="false" customHeight="false" outlineLevel="0" collapsed="false">
      <c r="A2979" s="37" t="s">
        <v>942</v>
      </c>
      <c r="B2979" s="37" t="s">
        <v>274</v>
      </c>
      <c r="C2979" s="37" t="n">
        <v>22</v>
      </c>
      <c r="D2979" s="37" t="n">
        <v>20</v>
      </c>
      <c r="E2979" s="37" t="n">
        <v>1</v>
      </c>
      <c r="F2979" s="37" t="n">
        <v>1</v>
      </c>
      <c r="G2979" s="37" t="n">
        <v>0</v>
      </c>
      <c r="H2979" s="37" t="n">
        <v>0</v>
      </c>
      <c r="I2979" s="37" t="n">
        <v>9</v>
      </c>
      <c r="J2979" s="40" t="n">
        <f aca="false">IF(C2979=0,"",D2979/C2979)</f>
        <v>0.909090909090909</v>
      </c>
    </row>
    <row r="2980" customFormat="false" ht="15" hidden="false" customHeight="false" outlineLevel="0" collapsed="false">
      <c r="A2980" s="37" t="s">
        <v>942</v>
      </c>
      <c r="B2980" s="37" t="s">
        <v>275</v>
      </c>
      <c r="C2980" s="37" t="n">
        <v>22</v>
      </c>
      <c r="D2980" s="37" t="n">
        <v>18</v>
      </c>
      <c r="E2980" s="37" t="n">
        <v>1</v>
      </c>
      <c r="F2980" s="37" t="n">
        <v>2</v>
      </c>
      <c r="G2980" s="37" t="n">
        <v>0</v>
      </c>
      <c r="H2980" s="37" t="n">
        <v>0</v>
      </c>
      <c r="I2980" s="37" t="n">
        <v>11</v>
      </c>
      <c r="J2980" s="40" t="n">
        <f aca="false">IF(C2980=0,"",D2980/C2980)</f>
        <v>0.818181818181818</v>
      </c>
    </row>
    <row r="2981" customFormat="false" ht="15" hidden="false" customHeight="false" outlineLevel="0" collapsed="false">
      <c r="A2981" s="37" t="s">
        <v>942</v>
      </c>
      <c r="B2981" s="37" t="s">
        <v>276</v>
      </c>
      <c r="C2981" s="37" t="n">
        <v>22</v>
      </c>
      <c r="D2981" s="37" t="n">
        <v>21</v>
      </c>
      <c r="E2981" s="37" t="n">
        <v>2</v>
      </c>
      <c r="F2981" s="37" t="n">
        <v>0</v>
      </c>
      <c r="G2981" s="37" t="n">
        <v>0</v>
      </c>
      <c r="H2981" s="37" t="n">
        <v>2</v>
      </c>
      <c r="I2981" s="37" t="n">
        <v>11</v>
      </c>
      <c r="J2981" s="40" t="n">
        <f aca="false">IF(C2981=0,"",D2981/C2981)</f>
        <v>0.954545454545455</v>
      </c>
    </row>
    <row r="2982" customFormat="false" ht="15" hidden="false" customHeight="false" outlineLevel="0" collapsed="false">
      <c r="A2982" s="37" t="s">
        <v>942</v>
      </c>
      <c r="B2982" s="37" t="s">
        <v>277</v>
      </c>
      <c r="C2982" s="37" t="n">
        <v>22</v>
      </c>
      <c r="D2982" s="37" t="n">
        <v>19</v>
      </c>
      <c r="E2982" s="37" t="n">
        <v>0</v>
      </c>
      <c r="F2982" s="37" t="n">
        <v>0</v>
      </c>
      <c r="G2982" s="37" t="n">
        <v>0</v>
      </c>
      <c r="H2982" s="37" t="n">
        <v>1</v>
      </c>
      <c r="I2982" s="37" t="n">
        <v>9</v>
      </c>
      <c r="J2982" s="40" t="n">
        <f aca="false">IF(C2982=0,"",D2982/C2982)</f>
        <v>0.863636363636364</v>
      </c>
    </row>
    <row r="2983" customFormat="false" ht="15" hidden="false" customHeight="false" outlineLevel="0" collapsed="false">
      <c r="A2983" s="37" t="s">
        <v>942</v>
      </c>
      <c r="B2983" s="37" t="s">
        <v>278</v>
      </c>
      <c r="C2983" s="37" t="n">
        <v>22</v>
      </c>
      <c r="D2983" s="37" t="n">
        <v>19</v>
      </c>
      <c r="E2983" s="37" t="n">
        <v>2</v>
      </c>
      <c r="F2983" s="37" t="n">
        <v>0</v>
      </c>
      <c r="G2983" s="37" t="n">
        <v>0</v>
      </c>
      <c r="H2983" s="37" t="n">
        <v>0</v>
      </c>
      <c r="I2983" s="37" t="n">
        <v>28</v>
      </c>
      <c r="J2983" s="40" t="n">
        <f aca="false">IF(C2983=0,"",D2983/C2983)</f>
        <v>0.863636363636364</v>
      </c>
    </row>
    <row r="2984" customFormat="false" ht="15" hidden="false" customHeight="false" outlineLevel="0" collapsed="false">
      <c r="A2984" s="37" t="s">
        <v>942</v>
      </c>
      <c r="B2984" s="37" t="s">
        <v>279</v>
      </c>
      <c r="C2984" s="37" t="n">
        <v>22</v>
      </c>
      <c r="D2984" s="37" t="n">
        <v>20</v>
      </c>
      <c r="E2984" s="37" t="n">
        <v>1</v>
      </c>
      <c r="F2984" s="37" t="n">
        <v>1</v>
      </c>
      <c r="G2984" s="37" t="n">
        <v>0</v>
      </c>
      <c r="H2984" s="37" t="n">
        <v>1</v>
      </c>
      <c r="I2984" s="37" t="n">
        <v>9</v>
      </c>
      <c r="J2984" s="40" t="n">
        <f aca="false">IF(C2984=0,"",D2984/C2984)</f>
        <v>0.909090909090909</v>
      </c>
    </row>
    <row r="2985" customFormat="false" ht="15" hidden="false" customHeight="false" outlineLevel="0" collapsed="false">
      <c r="A2985" s="37" t="s">
        <v>942</v>
      </c>
      <c r="B2985" s="37" t="s">
        <v>280</v>
      </c>
      <c r="C2985" s="37" t="n">
        <v>22</v>
      </c>
      <c r="D2985" s="37" t="n">
        <v>22</v>
      </c>
      <c r="E2985" s="37" t="n">
        <v>0</v>
      </c>
      <c r="F2985" s="37" t="n">
        <v>2</v>
      </c>
      <c r="G2985" s="37" t="n">
        <v>0</v>
      </c>
      <c r="H2985" s="37" t="n">
        <v>1</v>
      </c>
      <c r="I2985" s="37" t="n">
        <v>5</v>
      </c>
      <c r="J2985" s="40" t="n">
        <f aca="false">IF(C2985=0,"",D2985/C2985)</f>
        <v>1</v>
      </c>
    </row>
    <row r="2986" customFormat="false" ht="15" hidden="false" customHeight="false" outlineLevel="0" collapsed="false">
      <c r="A2986" s="37" t="s">
        <v>942</v>
      </c>
      <c r="B2986" s="37" t="s">
        <v>281</v>
      </c>
      <c r="C2986" s="37" t="n">
        <v>22</v>
      </c>
      <c r="D2986" s="37" t="n">
        <v>20</v>
      </c>
      <c r="E2986" s="37" t="n">
        <v>0</v>
      </c>
      <c r="F2986" s="37" t="n">
        <v>0</v>
      </c>
      <c r="G2986" s="37" t="n">
        <v>0</v>
      </c>
      <c r="H2986" s="37" t="n">
        <v>1</v>
      </c>
      <c r="I2986" s="37" t="n">
        <v>24</v>
      </c>
      <c r="J2986" s="40" t="n">
        <f aca="false">IF(C2986=0,"",D2986/C2986)</f>
        <v>0.909090909090909</v>
      </c>
    </row>
    <row r="2987" customFormat="false" ht="15" hidden="false" customHeight="false" outlineLevel="0" collapsed="false">
      <c r="A2987" s="37" t="s">
        <v>943</v>
      </c>
      <c r="B2987" s="37" t="s">
        <v>270</v>
      </c>
      <c r="C2987" s="37" t="n">
        <v>22</v>
      </c>
      <c r="D2987" s="37" t="n">
        <v>22</v>
      </c>
      <c r="E2987" s="37" t="n">
        <v>1</v>
      </c>
      <c r="F2987" s="37" t="n">
        <v>0</v>
      </c>
      <c r="G2987" s="37" t="n">
        <v>0</v>
      </c>
      <c r="H2987" s="37" t="n">
        <v>2</v>
      </c>
      <c r="I2987" s="37" t="n">
        <v>11</v>
      </c>
      <c r="J2987" s="40" t="n">
        <f aca="false">IF(C2987=0,"",D2987/C2987)</f>
        <v>1</v>
      </c>
    </row>
    <row r="2988" customFormat="false" ht="15" hidden="false" customHeight="false" outlineLevel="0" collapsed="false">
      <c r="A2988" s="37" t="s">
        <v>943</v>
      </c>
      <c r="B2988" s="37" t="s">
        <v>271</v>
      </c>
      <c r="C2988" s="37" t="n">
        <v>22</v>
      </c>
      <c r="D2988" s="37" t="n">
        <v>22</v>
      </c>
      <c r="E2988" s="37" t="n">
        <v>1</v>
      </c>
      <c r="F2988" s="37" t="n">
        <v>0</v>
      </c>
      <c r="G2988" s="37" t="n">
        <v>0</v>
      </c>
      <c r="H2988" s="37" t="n">
        <v>0</v>
      </c>
      <c r="I2988" s="37" t="n">
        <v>6</v>
      </c>
      <c r="J2988" s="40" t="n">
        <f aca="false">IF(C2988=0,"",D2988/C2988)</f>
        <v>1</v>
      </c>
    </row>
    <row r="2989" customFormat="false" ht="15" hidden="false" customHeight="false" outlineLevel="0" collapsed="false">
      <c r="A2989" s="37" t="s">
        <v>943</v>
      </c>
      <c r="B2989" s="37" t="s">
        <v>272</v>
      </c>
      <c r="C2989" s="37" t="n">
        <v>22</v>
      </c>
      <c r="D2989" s="37" t="n">
        <v>21</v>
      </c>
      <c r="E2989" s="37" t="n">
        <v>0</v>
      </c>
      <c r="F2989" s="37" t="n">
        <v>0</v>
      </c>
      <c r="G2989" s="37" t="n">
        <v>1</v>
      </c>
      <c r="H2989" s="37" t="n">
        <v>2</v>
      </c>
      <c r="I2989" s="37" t="n">
        <v>12</v>
      </c>
      <c r="J2989" s="40" t="n">
        <f aca="false">IF(C2989=0,"",D2989/C2989)</f>
        <v>0.954545454545455</v>
      </c>
    </row>
    <row r="2990" customFormat="false" ht="15" hidden="false" customHeight="false" outlineLevel="0" collapsed="false">
      <c r="A2990" s="37" t="s">
        <v>943</v>
      </c>
      <c r="B2990" s="37" t="s">
        <v>273</v>
      </c>
      <c r="C2990" s="37" t="n">
        <v>22</v>
      </c>
      <c r="D2990" s="37" t="n">
        <v>21</v>
      </c>
      <c r="E2990" s="37" t="n">
        <v>0</v>
      </c>
      <c r="F2990" s="37" t="n">
        <v>1</v>
      </c>
      <c r="G2990" s="37" t="n">
        <v>0</v>
      </c>
      <c r="H2990" s="37" t="n">
        <v>3</v>
      </c>
      <c r="I2990" s="37" t="n">
        <v>1</v>
      </c>
      <c r="J2990" s="40" t="n">
        <f aca="false">IF(C2990=0,"",D2990/C2990)</f>
        <v>0.954545454545455</v>
      </c>
    </row>
    <row r="2991" customFormat="false" ht="15" hidden="false" customHeight="false" outlineLevel="0" collapsed="false">
      <c r="A2991" s="37" t="s">
        <v>943</v>
      </c>
      <c r="B2991" s="37" t="s">
        <v>274</v>
      </c>
      <c r="C2991" s="37" t="n">
        <v>22</v>
      </c>
      <c r="D2991" s="37" t="n">
        <v>21</v>
      </c>
      <c r="E2991" s="37" t="n">
        <v>2</v>
      </c>
      <c r="F2991" s="37" t="n">
        <v>0</v>
      </c>
      <c r="G2991" s="37" t="n">
        <v>0</v>
      </c>
      <c r="H2991" s="37" t="n">
        <v>2</v>
      </c>
      <c r="I2991" s="37" t="n">
        <v>14</v>
      </c>
      <c r="J2991" s="40" t="n">
        <f aca="false">IF(C2991=0,"",D2991/C2991)</f>
        <v>0.954545454545455</v>
      </c>
    </row>
    <row r="2992" customFormat="false" ht="15" hidden="false" customHeight="false" outlineLevel="0" collapsed="false">
      <c r="A2992" s="37" t="s">
        <v>943</v>
      </c>
      <c r="B2992" s="37" t="s">
        <v>275</v>
      </c>
      <c r="C2992" s="37" t="n">
        <v>22</v>
      </c>
      <c r="D2992" s="37" t="n">
        <v>21</v>
      </c>
      <c r="E2992" s="37" t="n">
        <v>1</v>
      </c>
      <c r="F2992" s="37" t="n">
        <v>0</v>
      </c>
      <c r="G2992" s="37" t="n">
        <v>0</v>
      </c>
      <c r="H2992" s="37" t="n">
        <v>3</v>
      </c>
      <c r="I2992" s="37" t="n">
        <v>12</v>
      </c>
      <c r="J2992" s="40" t="n">
        <f aca="false">IF(C2992=0,"",D2992/C2992)</f>
        <v>0.954545454545455</v>
      </c>
    </row>
    <row r="2993" customFormat="false" ht="15" hidden="false" customHeight="false" outlineLevel="0" collapsed="false">
      <c r="A2993" s="37" t="s">
        <v>943</v>
      </c>
      <c r="B2993" s="37" t="s">
        <v>276</v>
      </c>
      <c r="C2993" s="37" t="n">
        <v>22</v>
      </c>
      <c r="D2993" s="37" t="n">
        <v>21</v>
      </c>
      <c r="E2993" s="37" t="n">
        <v>0</v>
      </c>
      <c r="F2993" s="37" t="n">
        <v>0</v>
      </c>
      <c r="G2993" s="37" t="n">
        <v>0</v>
      </c>
      <c r="H2993" s="37" t="n">
        <v>0</v>
      </c>
      <c r="I2993" s="37" t="n">
        <v>2</v>
      </c>
      <c r="J2993" s="40" t="n">
        <f aca="false">IF(C2993=0,"",D2993/C2993)</f>
        <v>0.954545454545455</v>
      </c>
    </row>
    <row r="2994" customFormat="false" ht="15" hidden="false" customHeight="false" outlineLevel="0" collapsed="false">
      <c r="A2994" s="37" t="s">
        <v>943</v>
      </c>
      <c r="B2994" s="37" t="s">
        <v>277</v>
      </c>
      <c r="C2994" s="37" t="n">
        <v>22</v>
      </c>
      <c r="D2994" s="37" t="n">
        <v>18</v>
      </c>
      <c r="E2994" s="37" t="n">
        <v>0</v>
      </c>
      <c r="F2994" s="37" t="n">
        <v>0</v>
      </c>
      <c r="G2994" s="37" t="n">
        <v>0</v>
      </c>
      <c r="H2994" s="37" t="n">
        <v>1</v>
      </c>
      <c r="I2994" s="37" t="n">
        <v>13</v>
      </c>
      <c r="J2994" s="40" t="n">
        <f aca="false">IF(C2994=0,"",D2994/C2994)</f>
        <v>0.818181818181818</v>
      </c>
    </row>
    <row r="2995" customFormat="false" ht="15" hidden="false" customHeight="false" outlineLevel="0" collapsed="false">
      <c r="A2995" s="37" t="s">
        <v>943</v>
      </c>
      <c r="B2995" s="37" t="s">
        <v>278</v>
      </c>
      <c r="C2995" s="37" t="n">
        <v>22</v>
      </c>
      <c r="D2995" s="37" t="n">
        <v>19</v>
      </c>
      <c r="E2995" s="37" t="n">
        <v>0</v>
      </c>
      <c r="F2995" s="37" t="n">
        <v>0</v>
      </c>
      <c r="G2995" s="37" t="n">
        <v>1</v>
      </c>
      <c r="H2995" s="37" t="n">
        <v>1</v>
      </c>
      <c r="I2995" s="37" t="n">
        <v>5</v>
      </c>
      <c r="J2995" s="40" t="n">
        <f aca="false">IF(C2995=0,"",D2995/C2995)</f>
        <v>0.863636363636364</v>
      </c>
    </row>
    <row r="2996" customFormat="false" ht="15" hidden="false" customHeight="false" outlineLevel="0" collapsed="false">
      <c r="A2996" s="37" t="s">
        <v>943</v>
      </c>
      <c r="B2996" s="37" t="s">
        <v>279</v>
      </c>
      <c r="C2996" s="37" t="n">
        <v>22</v>
      </c>
      <c r="D2996" s="37" t="n">
        <v>21</v>
      </c>
      <c r="E2996" s="37" t="n">
        <v>0</v>
      </c>
      <c r="F2996" s="37" t="n">
        <v>0</v>
      </c>
      <c r="G2996" s="37" t="n">
        <v>0</v>
      </c>
      <c r="H2996" s="37" t="n">
        <v>1</v>
      </c>
      <c r="I2996" s="37" t="n">
        <v>11</v>
      </c>
      <c r="J2996" s="40" t="n">
        <f aca="false">IF(C2996=0,"",D2996/C2996)</f>
        <v>0.954545454545455</v>
      </c>
    </row>
    <row r="2997" customFormat="false" ht="15" hidden="false" customHeight="false" outlineLevel="0" collapsed="false">
      <c r="A2997" s="37" t="s">
        <v>943</v>
      </c>
      <c r="B2997" s="37" t="s">
        <v>280</v>
      </c>
      <c r="C2997" s="37" t="n">
        <v>22</v>
      </c>
      <c r="D2997" s="37" t="n">
        <v>20</v>
      </c>
      <c r="E2997" s="37" t="n">
        <v>0</v>
      </c>
      <c r="F2997" s="37" t="n">
        <v>1</v>
      </c>
      <c r="G2997" s="37" t="n">
        <v>0</v>
      </c>
      <c r="H2997" s="37" t="n">
        <v>0</v>
      </c>
      <c r="I2997" s="37" t="n">
        <v>4</v>
      </c>
      <c r="J2997" s="40" t="n">
        <f aca="false">IF(C2997=0,"",D2997/C2997)</f>
        <v>0.909090909090909</v>
      </c>
    </row>
    <row r="2998" customFormat="false" ht="15" hidden="false" customHeight="false" outlineLevel="0" collapsed="false">
      <c r="A2998" s="37" t="s">
        <v>943</v>
      </c>
      <c r="B2998" s="37" t="s">
        <v>281</v>
      </c>
      <c r="C2998" s="37" t="n">
        <v>22</v>
      </c>
      <c r="D2998" s="37" t="n">
        <v>21</v>
      </c>
      <c r="E2998" s="37" t="n">
        <v>1</v>
      </c>
      <c r="F2998" s="37" t="n">
        <v>1</v>
      </c>
      <c r="G2998" s="37" t="n">
        <v>0</v>
      </c>
      <c r="H2998" s="37" t="n">
        <v>1</v>
      </c>
      <c r="I2998" s="37" t="n">
        <v>9</v>
      </c>
      <c r="J2998" s="40" t="n">
        <f aca="false">IF(C2998=0,"",D2998/C2998)</f>
        <v>0.954545454545455</v>
      </c>
    </row>
    <row r="2999" customFormat="false" ht="15" hidden="false" customHeight="false" outlineLevel="0" collapsed="false">
      <c r="A2999" s="37" t="s">
        <v>472</v>
      </c>
      <c r="B2999" s="37" t="s">
        <v>270</v>
      </c>
      <c r="C2999" s="37" t="n">
        <v>22</v>
      </c>
      <c r="D2999" s="37" t="n">
        <v>20</v>
      </c>
      <c r="E2999" s="37" t="n">
        <v>0</v>
      </c>
      <c r="F2999" s="37" t="n">
        <v>1</v>
      </c>
      <c r="G2999" s="37" t="n">
        <v>1</v>
      </c>
      <c r="H2999" s="37" t="n">
        <v>0</v>
      </c>
      <c r="I2999" s="37" t="n">
        <v>6</v>
      </c>
      <c r="J2999" s="40" t="n">
        <f aca="false">IF(C2999=0,"",D2999/C2999)</f>
        <v>0.909090909090909</v>
      </c>
    </row>
    <row r="3000" customFormat="false" ht="15" hidden="false" customHeight="false" outlineLevel="0" collapsed="false">
      <c r="A3000" s="37" t="s">
        <v>472</v>
      </c>
      <c r="B3000" s="37" t="s">
        <v>271</v>
      </c>
      <c r="C3000" s="37" t="n">
        <v>22</v>
      </c>
      <c r="D3000" s="37" t="n">
        <v>19</v>
      </c>
      <c r="E3000" s="37" t="n">
        <v>1</v>
      </c>
      <c r="F3000" s="37" t="n">
        <v>1</v>
      </c>
      <c r="G3000" s="37" t="n">
        <v>1</v>
      </c>
      <c r="H3000" s="37" t="n">
        <v>1</v>
      </c>
      <c r="I3000" s="37" t="n">
        <v>9</v>
      </c>
      <c r="J3000" s="40" t="n">
        <f aca="false">IF(C3000=0,"",D3000/C3000)</f>
        <v>0.863636363636364</v>
      </c>
    </row>
    <row r="3001" customFormat="false" ht="15" hidden="false" customHeight="false" outlineLevel="0" collapsed="false">
      <c r="A3001" s="37" t="s">
        <v>472</v>
      </c>
      <c r="B3001" s="37" t="s">
        <v>272</v>
      </c>
      <c r="C3001" s="37" t="n">
        <v>22</v>
      </c>
      <c r="D3001" s="37" t="n">
        <v>21</v>
      </c>
      <c r="E3001" s="37" t="n">
        <v>1</v>
      </c>
      <c r="F3001" s="37" t="n">
        <v>0</v>
      </c>
      <c r="G3001" s="37" t="n">
        <v>0</v>
      </c>
      <c r="H3001" s="37" t="n">
        <v>4</v>
      </c>
      <c r="I3001" s="37" t="n">
        <v>65</v>
      </c>
      <c r="J3001" s="40" t="n">
        <f aca="false">IF(C3001=0,"",D3001/C3001)</f>
        <v>0.954545454545455</v>
      </c>
    </row>
    <row r="3002" customFormat="false" ht="15" hidden="false" customHeight="false" outlineLevel="0" collapsed="false">
      <c r="A3002" s="37" t="s">
        <v>472</v>
      </c>
      <c r="B3002" s="37" t="s">
        <v>273</v>
      </c>
      <c r="C3002" s="37" t="n">
        <v>22</v>
      </c>
      <c r="D3002" s="37" t="n">
        <v>20</v>
      </c>
      <c r="E3002" s="37" t="n">
        <v>0</v>
      </c>
      <c r="F3002" s="37" t="n">
        <v>1</v>
      </c>
      <c r="G3002" s="37" t="n">
        <v>0</v>
      </c>
      <c r="H3002" s="37" t="n">
        <v>0</v>
      </c>
      <c r="I3002" s="37" t="n">
        <v>5</v>
      </c>
      <c r="J3002" s="40" t="n">
        <f aca="false">IF(C3002=0,"",D3002/C3002)</f>
        <v>0.909090909090909</v>
      </c>
    </row>
    <row r="3003" customFormat="false" ht="15" hidden="false" customHeight="false" outlineLevel="0" collapsed="false">
      <c r="A3003" s="37" t="s">
        <v>472</v>
      </c>
      <c r="B3003" s="37" t="s">
        <v>274</v>
      </c>
      <c r="C3003" s="37" t="n">
        <v>22</v>
      </c>
      <c r="D3003" s="37" t="n">
        <v>20</v>
      </c>
      <c r="E3003" s="37" t="n">
        <v>0</v>
      </c>
      <c r="F3003" s="37" t="n">
        <v>0</v>
      </c>
      <c r="G3003" s="37" t="n">
        <v>0</v>
      </c>
      <c r="H3003" s="37" t="n">
        <v>0</v>
      </c>
      <c r="I3003" s="37" t="n">
        <v>9</v>
      </c>
      <c r="J3003" s="40" t="n">
        <f aca="false">IF(C3003=0,"",D3003/C3003)</f>
        <v>0.909090909090909</v>
      </c>
    </row>
    <row r="3004" customFormat="false" ht="15" hidden="false" customHeight="false" outlineLevel="0" collapsed="false">
      <c r="A3004" s="37" t="s">
        <v>472</v>
      </c>
      <c r="B3004" s="37" t="s">
        <v>275</v>
      </c>
      <c r="C3004" s="37" t="n">
        <v>22</v>
      </c>
      <c r="D3004" s="37" t="n">
        <v>19</v>
      </c>
      <c r="E3004" s="37" t="n">
        <v>2</v>
      </c>
      <c r="F3004" s="37" t="n">
        <v>1</v>
      </c>
      <c r="G3004" s="37" t="n">
        <v>1</v>
      </c>
      <c r="H3004" s="37" t="n">
        <v>3</v>
      </c>
      <c r="I3004" s="37" t="n">
        <v>31</v>
      </c>
      <c r="J3004" s="40" t="n">
        <f aca="false">IF(C3004=0,"",D3004/C3004)</f>
        <v>0.863636363636364</v>
      </c>
    </row>
    <row r="3005" customFormat="false" ht="15" hidden="false" customHeight="false" outlineLevel="0" collapsed="false">
      <c r="A3005" s="37" t="s">
        <v>472</v>
      </c>
      <c r="B3005" s="37" t="s">
        <v>276</v>
      </c>
      <c r="C3005" s="37" t="n">
        <v>22</v>
      </c>
      <c r="D3005" s="37" t="n">
        <v>20</v>
      </c>
      <c r="E3005" s="37" t="n">
        <v>1</v>
      </c>
      <c r="F3005" s="37" t="n">
        <v>0</v>
      </c>
      <c r="G3005" s="37" t="n">
        <v>0</v>
      </c>
      <c r="H3005" s="37" t="n">
        <v>3</v>
      </c>
      <c r="I3005" s="37" t="n">
        <v>13</v>
      </c>
      <c r="J3005" s="40" t="n">
        <f aca="false">IF(C3005=0,"",D3005/C3005)</f>
        <v>0.909090909090909</v>
      </c>
    </row>
    <row r="3006" customFormat="false" ht="15" hidden="false" customHeight="false" outlineLevel="0" collapsed="false">
      <c r="A3006" s="37" t="s">
        <v>472</v>
      </c>
      <c r="B3006" s="37" t="s">
        <v>277</v>
      </c>
      <c r="C3006" s="37" t="n">
        <v>22</v>
      </c>
      <c r="D3006" s="37" t="n">
        <v>21</v>
      </c>
      <c r="E3006" s="37" t="n">
        <v>1</v>
      </c>
      <c r="F3006" s="37" t="n">
        <v>0</v>
      </c>
      <c r="G3006" s="37" t="n">
        <v>0</v>
      </c>
      <c r="H3006" s="37" t="n">
        <v>4</v>
      </c>
      <c r="I3006" s="37" t="n">
        <v>7</v>
      </c>
      <c r="J3006" s="40" t="n">
        <f aca="false">IF(C3006=0,"",D3006/C3006)</f>
        <v>0.954545454545455</v>
      </c>
    </row>
    <row r="3007" customFormat="false" ht="15" hidden="false" customHeight="false" outlineLevel="0" collapsed="false">
      <c r="A3007" s="37" t="s">
        <v>472</v>
      </c>
      <c r="B3007" s="37" t="s">
        <v>278</v>
      </c>
      <c r="C3007" s="37" t="n">
        <v>22</v>
      </c>
      <c r="D3007" s="37" t="n">
        <v>19</v>
      </c>
      <c r="E3007" s="37" t="n">
        <v>0</v>
      </c>
      <c r="F3007" s="37" t="n">
        <v>0</v>
      </c>
      <c r="G3007" s="37" t="n">
        <v>0</v>
      </c>
      <c r="H3007" s="37" t="n">
        <v>1</v>
      </c>
      <c r="I3007" s="37" t="n">
        <v>8</v>
      </c>
      <c r="J3007" s="40" t="n">
        <f aca="false">IF(C3007=0,"",D3007/C3007)</f>
        <v>0.863636363636364</v>
      </c>
    </row>
    <row r="3008" customFormat="false" ht="15" hidden="false" customHeight="false" outlineLevel="0" collapsed="false">
      <c r="A3008" s="37" t="s">
        <v>472</v>
      </c>
      <c r="B3008" s="37" t="s">
        <v>279</v>
      </c>
      <c r="C3008" s="37" t="n">
        <v>22</v>
      </c>
      <c r="D3008" s="37" t="n">
        <v>19</v>
      </c>
      <c r="E3008" s="37" t="n">
        <v>1</v>
      </c>
      <c r="F3008" s="37" t="n">
        <v>1</v>
      </c>
      <c r="G3008" s="37" t="n">
        <v>0</v>
      </c>
      <c r="H3008" s="37" t="n">
        <v>1</v>
      </c>
      <c r="I3008" s="37" t="n">
        <v>9</v>
      </c>
      <c r="J3008" s="40" t="n">
        <f aca="false">IF(C3008=0,"",D3008/C3008)</f>
        <v>0.863636363636364</v>
      </c>
    </row>
    <row r="3009" customFormat="false" ht="15" hidden="false" customHeight="false" outlineLevel="0" collapsed="false">
      <c r="A3009" s="37" t="s">
        <v>472</v>
      </c>
      <c r="B3009" s="37" t="s">
        <v>280</v>
      </c>
      <c r="C3009" s="37" t="n">
        <v>22</v>
      </c>
      <c r="D3009" s="37" t="n">
        <v>19</v>
      </c>
      <c r="E3009" s="37" t="n">
        <v>0</v>
      </c>
      <c r="F3009" s="37" t="n">
        <v>1</v>
      </c>
      <c r="G3009" s="37" t="n">
        <v>1</v>
      </c>
      <c r="H3009" s="37" t="n">
        <v>3</v>
      </c>
      <c r="I3009" s="37" t="n">
        <v>9</v>
      </c>
      <c r="J3009" s="40" t="n">
        <f aca="false">IF(C3009=0,"",D3009/C3009)</f>
        <v>0.863636363636364</v>
      </c>
    </row>
    <row r="3010" customFormat="false" ht="15" hidden="false" customHeight="false" outlineLevel="0" collapsed="false">
      <c r="A3010" s="37" t="s">
        <v>472</v>
      </c>
      <c r="B3010" s="37" t="s">
        <v>281</v>
      </c>
      <c r="C3010" s="37" t="n">
        <v>22</v>
      </c>
      <c r="D3010" s="37" t="n">
        <v>21</v>
      </c>
      <c r="E3010" s="37" t="n">
        <v>0</v>
      </c>
      <c r="F3010" s="37" t="n">
        <v>1</v>
      </c>
      <c r="G3010" s="37" t="n">
        <v>1</v>
      </c>
      <c r="H3010" s="37" t="n">
        <v>3</v>
      </c>
      <c r="I3010" s="37" t="n">
        <v>7</v>
      </c>
      <c r="J3010" s="40" t="n">
        <f aca="false">IF(C3010=0,"",D3010/C3010)</f>
        <v>0.954545454545455</v>
      </c>
    </row>
    <row r="3011" customFormat="false" ht="15" hidden="false" customHeight="false" outlineLevel="0" collapsed="false">
      <c r="A3011" s="37" t="s">
        <v>945</v>
      </c>
      <c r="B3011" s="37" t="s">
        <v>270</v>
      </c>
      <c r="C3011" s="37" t="n">
        <v>22</v>
      </c>
      <c r="D3011" s="37" t="n">
        <v>19</v>
      </c>
      <c r="E3011" s="37" t="n">
        <v>1</v>
      </c>
      <c r="F3011" s="37" t="n">
        <v>2</v>
      </c>
      <c r="G3011" s="37" t="n">
        <v>0</v>
      </c>
      <c r="H3011" s="37" t="n">
        <v>1</v>
      </c>
      <c r="I3011" s="37" t="n">
        <v>1</v>
      </c>
      <c r="J3011" s="40" t="n">
        <f aca="false">IF(C3011=0,"",D3011/C3011)</f>
        <v>0.863636363636364</v>
      </c>
    </row>
    <row r="3012" customFormat="false" ht="15" hidden="false" customHeight="false" outlineLevel="0" collapsed="false">
      <c r="A3012" s="37" t="s">
        <v>945</v>
      </c>
      <c r="B3012" s="37" t="s">
        <v>271</v>
      </c>
      <c r="C3012" s="37" t="n">
        <v>22</v>
      </c>
      <c r="D3012" s="37" t="n">
        <v>21</v>
      </c>
      <c r="E3012" s="37" t="n">
        <v>0</v>
      </c>
      <c r="F3012" s="37" t="n">
        <v>1</v>
      </c>
      <c r="G3012" s="37" t="n">
        <v>0</v>
      </c>
      <c r="H3012" s="37" t="n">
        <v>1</v>
      </c>
      <c r="I3012" s="37" t="n">
        <v>1</v>
      </c>
      <c r="J3012" s="40" t="n">
        <f aca="false">IF(C3012=0,"",D3012/C3012)</f>
        <v>0.954545454545455</v>
      </c>
    </row>
    <row r="3013" customFormat="false" ht="15" hidden="false" customHeight="false" outlineLevel="0" collapsed="false">
      <c r="A3013" s="37" t="s">
        <v>945</v>
      </c>
      <c r="B3013" s="37" t="s">
        <v>272</v>
      </c>
      <c r="C3013" s="37" t="n">
        <v>22</v>
      </c>
      <c r="D3013" s="37" t="n">
        <v>19</v>
      </c>
      <c r="E3013" s="37" t="n">
        <v>0</v>
      </c>
      <c r="F3013" s="37" t="n">
        <v>1</v>
      </c>
      <c r="G3013" s="37" t="n">
        <v>1</v>
      </c>
      <c r="H3013" s="37" t="n">
        <v>4</v>
      </c>
      <c r="I3013" s="37" t="n">
        <v>0</v>
      </c>
      <c r="J3013" s="40" t="n">
        <f aca="false">IF(C3013=0,"",D3013/C3013)</f>
        <v>0.863636363636364</v>
      </c>
    </row>
    <row r="3014" customFormat="false" ht="15" hidden="false" customHeight="false" outlineLevel="0" collapsed="false">
      <c r="A3014" s="37" t="s">
        <v>945</v>
      </c>
      <c r="B3014" s="37" t="s">
        <v>273</v>
      </c>
      <c r="C3014" s="37" t="n">
        <v>22</v>
      </c>
      <c r="D3014" s="37" t="n">
        <v>21</v>
      </c>
      <c r="E3014" s="37" t="n">
        <v>0</v>
      </c>
      <c r="F3014" s="37" t="n">
        <v>1</v>
      </c>
      <c r="G3014" s="37" t="n">
        <v>0</v>
      </c>
      <c r="H3014" s="37" t="n">
        <v>0</v>
      </c>
      <c r="I3014" s="37" t="n">
        <v>1</v>
      </c>
      <c r="J3014" s="40" t="n">
        <f aca="false">IF(C3014=0,"",D3014/C3014)</f>
        <v>0.954545454545455</v>
      </c>
    </row>
    <row r="3015" customFormat="false" ht="15" hidden="false" customHeight="false" outlineLevel="0" collapsed="false">
      <c r="A3015" s="37" t="s">
        <v>945</v>
      </c>
      <c r="B3015" s="37" t="s">
        <v>274</v>
      </c>
      <c r="C3015" s="37" t="n">
        <v>22</v>
      </c>
      <c r="D3015" s="37" t="n">
        <v>21</v>
      </c>
      <c r="E3015" s="37" t="n">
        <v>0</v>
      </c>
      <c r="F3015" s="37" t="n">
        <v>2</v>
      </c>
      <c r="G3015" s="37" t="n">
        <v>0</v>
      </c>
      <c r="H3015" s="37" t="n">
        <v>0</v>
      </c>
      <c r="I3015" s="37" t="n">
        <v>1</v>
      </c>
      <c r="J3015" s="40" t="n">
        <f aca="false">IF(C3015=0,"",D3015/C3015)</f>
        <v>0.954545454545455</v>
      </c>
    </row>
    <row r="3016" customFormat="false" ht="15" hidden="false" customHeight="false" outlineLevel="0" collapsed="false">
      <c r="A3016" s="37" t="s">
        <v>945</v>
      </c>
      <c r="B3016" s="37" t="s">
        <v>275</v>
      </c>
      <c r="C3016" s="37" t="n">
        <v>22</v>
      </c>
      <c r="D3016" s="37" t="n">
        <v>20</v>
      </c>
      <c r="E3016" s="37" t="n">
        <v>0</v>
      </c>
      <c r="F3016" s="37" t="n">
        <v>0</v>
      </c>
      <c r="G3016" s="37" t="n">
        <v>0</v>
      </c>
      <c r="H3016" s="37" t="n">
        <v>1</v>
      </c>
      <c r="I3016" s="37" t="n">
        <v>4</v>
      </c>
      <c r="J3016" s="40" t="n">
        <f aca="false">IF(C3016=0,"",D3016/C3016)</f>
        <v>0.909090909090909</v>
      </c>
    </row>
    <row r="3017" customFormat="false" ht="15" hidden="false" customHeight="false" outlineLevel="0" collapsed="false">
      <c r="A3017" s="37" t="s">
        <v>945</v>
      </c>
      <c r="B3017" s="37" t="s">
        <v>276</v>
      </c>
      <c r="C3017" s="37" t="n">
        <v>22</v>
      </c>
      <c r="D3017" s="37" t="n">
        <v>20</v>
      </c>
      <c r="E3017" s="37" t="n">
        <v>1</v>
      </c>
      <c r="F3017" s="37" t="n">
        <v>1</v>
      </c>
      <c r="G3017" s="37" t="n">
        <v>0</v>
      </c>
      <c r="H3017" s="37" t="n">
        <v>0</v>
      </c>
      <c r="I3017" s="37" t="n">
        <v>5</v>
      </c>
      <c r="J3017" s="40" t="n">
        <f aca="false">IF(C3017=0,"",D3017/C3017)</f>
        <v>0.909090909090909</v>
      </c>
    </row>
    <row r="3018" customFormat="false" ht="15" hidden="false" customHeight="false" outlineLevel="0" collapsed="false">
      <c r="A3018" s="37" t="s">
        <v>945</v>
      </c>
      <c r="B3018" s="37" t="s">
        <v>277</v>
      </c>
      <c r="C3018" s="37" t="n">
        <v>22</v>
      </c>
      <c r="D3018" s="37" t="n">
        <v>19</v>
      </c>
      <c r="E3018" s="37" t="n">
        <v>0</v>
      </c>
      <c r="F3018" s="37" t="n">
        <v>3</v>
      </c>
      <c r="G3018" s="37" t="n">
        <v>0</v>
      </c>
      <c r="H3018" s="37" t="n">
        <v>0</v>
      </c>
      <c r="I3018" s="37" t="n">
        <v>1</v>
      </c>
      <c r="J3018" s="40" t="n">
        <f aca="false">IF(C3018=0,"",D3018/C3018)</f>
        <v>0.863636363636364</v>
      </c>
    </row>
    <row r="3019" customFormat="false" ht="15" hidden="false" customHeight="false" outlineLevel="0" collapsed="false">
      <c r="A3019" s="37" t="s">
        <v>945</v>
      </c>
      <c r="B3019" s="37" t="s">
        <v>278</v>
      </c>
      <c r="C3019" s="37" t="n">
        <v>22</v>
      </c>
      <c r="D3019" s="37" t="n">
        <v>20</v>
      </c>
      <c r="E3019" s="37" t="n">
        <v>0</v>
      </c>
      <c r="F3019" s="37" t="n">
        <v>0</v>
      </c>
      <c r="G3019" s="37" t="n">
        <v>0</v>
      </c>
      <c r="H3019" s="37" t="n">
        <v>4</v>
      </c>
      <c r="I3019" s="37" t="n">
        <v>0</v>
      </c>
      <c r="J3019" s="40" t="n">
        <f aca="false">IF(C3019=0,"",D3019/C3019)</f>
        <v>0.909090909090909</v>
      </c>
    </row>
    <row r="3020" customFormat="false" ht="15" hidden="false" customHeight="false" outlineLevel="0" collapsed="false">
      <c r="A3020" s="37" t="s">
        <v>945</v>
      </c>
      <c r="B3020" s="37" t="s">
        <v>279</v>
      </c>
      <c r="C3020" s="37" t="n">
        <v>22</v>
      </c>
      <c r="D3020" s="37" t="n">
        <v>21</v>
      </c>
      <c r="E3020" s="37" t="n">
        <v>0</v>
      </c>
      <c r="F3020" s="37" t="n">
        <v>2</v>
      </c>
      <c r="G3020" s="37" t="n">
        <v>1</v>
      </c>
      <c r="H3020" s="37" t="n">
        <v>2</v>
      </c>
      <c r="I3020" s="37" t="n">
        <v>1</v>
      </c>
      <c r="J3020" s="40" t="n">
        <f aca="false">IF(C3020=0,"",D3020/C3020)</f>
        <v>0.954545454545455</v>
      </c>
    </row>
    <row r="3021" customFormat="false" ht="15" hidden="false" customHeight="false" outlineLevel="0" collapsed="false">
      <c r="A3021" s="37" t="s">
        <v>945</v>
      </c>
      <c r="B3021" s="37" t="s">
        <v>280</v>
      </c>
      <c r="C3021" s="37" t="n">
        <v>22</v>
      </c>
      <c r="D3021" s="37" t="n">
        <v>21</v>
      </c>
      <c r="E3021" s="37" t="n">
        <v>0</v>
      </c>
      <c r="F3021" s="37" t="n">
        <v>1</v>
      </c>
      <c r="G3021" s="37" t="n">
        <v>1</v>
      </c>
      <c r="H3021" s="37" t="n">
        <v>1</v>
      </c>
      <c r="I3021" s="37" t="n">
        <v>2</v>
      </c>
      <c r="J3021" s="40" t="n">
        <f aca="false">IF(C3021=0,"",D3021/C3021)</f>
        <v>0.954545454545455</v>
      </c>
    </row>
    <row r="3022" customFormat="false" ht="15" hidden="false" customHeight="false" outlineLevel="0" collapsed="false">
      <c r="A3022" s="37" t="s">
        <v>945</v>
      </c>
      <c r="B3022" s="37" t="s">
        <v>281</v>
      </c>
      <c r="C3022" s="37" t="n">
        <v>22</v>
      </c>
      <c r="D3022" s="37" t="n">
        <v>22</v>
      </c>
      <c r="E3022" s="37" t="n">
        <v>1</v>
      </c>
      <c r="F3022" s="37" t="n">
        <v>1</v>
      </c>
      <c r="G3022" s="37" t="n">
        <v>0</v>
      </c>
      <c r="H3022" s="37" t="n">
        <v>0</v>
      </c>
      <c r="I3022" s="37" t="n">
        <v>1</v>
      </c>
      <c r="J3022" s="40" t="n">
        <f aca="false">IF(C3022=0,"",D3022/C3022)</f>
        <v>1</v>
      </c>
    </row>
    <row r="3023" customFormat="false" ht="15" hidden="false" customHeight="false" outlineLevel="0" collapsed="false">
      <c r="A3023" s="37" t="s">
        <v>947</v>
      </c>
      <c r="B3023" s="37" t="s">
        <v>270</v>
      </c>
      <c r="C3023" s="37" t="n">
        <v>22</v>
      </c>
      <c r="D3023" s="37" t="n">
        <v>22</v>
      </c>
      <c r="E3023" s="37" t="n">
        <v>1</v>
      </c>
      <c r="F3023" s="37" t="n">
        <v>1</v>
      </c>
      <c r="G3023" s="37" t="n">
        <v>0</v>
      </c>
      <c r="H3023" s="37" t="n">
        <v>4</v>
      </c>
      <c r="I3023" s="37" t="n">
        <v>2</v>
      </c>
      <c r="J3023" s="40" t="n">
        <f aca="false">IF(C3023=0,"",D3023/C3023)</f>
        <v>1</v>
      </c>
    </row>
    <row r="3024" customFormat="false" ht="15" hidden="false" customHeight="false" outlineLevel="0" collapsed="false">
      <c r="A3024" s="37" t="s">
        <v>947</v>
      </c>
      <c r="B3024" s="37" t="s">
        <v>271</v>
      </c>
      <c r="C3024" s="37" t="n">
        <v>22</v>
      </c>
      <c r="D3024" s="37" t="n">
        <v>22</v>
      </c>
      <c r="E3024" s="37" t="n">
        <v>1</v>
      </c>
      <c r="F3024" s="37" t="n">
        <v>1</v>
      </c>
      <c r="G3024" s="37" t="n">
        <v>0</v>
      </c>
      <c r="H3024" s="37" t="n">
        <v>1</v>
      </c>
      <c r="I3024" s="37" t="n">
        <v>0</v>
      </c>
      <c r="J3024" s="40" t="n">
        <f aca="false">IF(C3024=0,"",D3024/C3024)</f>
        <v>1</v>
      </c>
    </row>
    <row r="3025" customFormat="false" ht="15" hidden="false" customHeight="false" outlineLevel="0" collapsed="false">
      <c r="A3025" s="37" t="s">
        <v>947</v>
      </c>
      <c r="B3025" s="37" t="s">
        <v>272</v>
      </c>
      <c r="C3025" s="37" t="n">
        <v>22</v>
      </c>
      <c r="D3025" s="37" t="n">
        <v>22</v>
      </c>
      <c r="E3025" s="37" t="n">
        <v>0</v>
      </c>
      <c r="F3025" s="37" t="n">
        <v>0</v>
      </c>
      <c r="G3025" s="37" t="n">
        <v>0</v>
      </c>
      <c r="H3025" s="37" t="n">
        <v>3</v>
      </c>
      <c r="I3025" s="37" t="n">
        <v>0</v>
      </c>
      <c r="J3025" s="40" t="n">
        <f aca="false">IF(C3025=0,"",D3025/C3025)</f>
        <v>1</v>
      </c>
    </row>
    <row r="3026" customFormat="false" ht="15" hidden="false" customHeight="false" outlineLevel="0" collapsed="false">
      <c r="A3026" s="37" t="s">
        <v>947</v>
      </c>
      <c r="B3026" s="37" t="s">
        <v>273</v>
      </c>
      <c r="C3026" s="37" t="n">
        <v>22</v>
      </c>
      <c r="D3026" s="37" t="n">
        <v>22</v>
      </c>
      <c r="E3026" s="37" t="n">
        <v>0</v>
      </c>
      <c r="F3026" s="37" t="n">
        <v>1</v>
      </c>
      <c r="G3026" s="37" t="n">
        <v>0</v>
      </c>
      <c r="H3026" s="37" t="n">
        <v>4</v>
      </c>
      <c r="I3026" s="37" t="n">
        <v>0</v>
      </c>
      <c r="J3026" s="40" t="n">
        <f aca="false">IF(C3026=0,"",D3026/C3026)</f>
        <v>1</v>
      </c>
    </row>
    <row r="3027" customFormat="false" ht="15" hidden="false" customHeight="false" outlineLevel="0" collapsed="false">
      <c r="A3027" s="37" t="s">
        <v>947</v>
      </c>
      <c r="B3027" s="37" t="s">
        <v>274</v>
      </c>
      <c r="C3027" s="37" t="n">
        <v>22</v>
      </c>
      <c r="D3027" s="37" t="n">
        <v>22</v>
      </c>
      <c r="E3027" s="37" t="n">
        <v>0</v>
      </c>
      <c r="F3027" s="37" t="n">
        <v>1</v>
      </c>
      <c r="G3027" s="37" t="n">
        <v>0</v>
      </c>
      <c r="H3027" s="37" t="n">
        <v>2</v>
      </c>
      <c r="I3027" s="37" t="n">
        <v>1</v>
      </c>
      <c r="J3027" s="40" t="n">
        <f aca="false">IF(C3027=0,"",D3027/C3027)</f>
        <v>1</v>
      </c>
    </row>
    <row r="3028" customFormat="false" ht="15" hidden="false" customHeight="false" outlineLevel="0" collapsed="false">
      <c r="A3028" s="37" t="s">
        <v>947</v>
      </c>
      <c r="B3028" s="37" t="s">
        <v>275</v>
      </c>
      <c r="C3028" s="37" t="n">
        <v>22</v>
      </c>
      <c r="D3028" s="37" t="n">
        <v>21</v>
      </c>
      <c r="E3028" s="37" t="n">
        <v>0</v>
      </c>
      <c r="F3028" s="37" t="n">
        <v>0</v>
      </c>
      <c r="G3028" s="37" t="n">
        <v>1</v>
      </c>
      <c r="H3028" s="37" t="n">
        <v>1</v>
      </c>
      <c r="I3028" s="37" t="n">
        <v>0</v>
      </c>
      <c r="J3028" s="40" t="n">
        <f aca="false">IF(C3028=0,"",D3028/C3028)</f>
        <v>0.954545454545455</v>
      </c>
    </row>
    <row r="3029" customFormat="false" ht="15" hidden="false" customHeight="false" outlineLevel="0" collapsed="false">
      <c r="A3029" s="37" t="s">
        <v>947</v>
      </c>
      <c r="B3029" s="37" t="s">
        <v>276</v>
      </c>
      <c r="C3029" s="37" t="n">
        <v>22</v>
      </c>
      <c r="D3029" s="37" t="n">
        <v>18</v>
      </c>
      <c r="E3029" s="37" t="n">
        <v>1</v>
      </c>
      <c r="F3029" s="37" t="n">
        <v>0</v>
      </c>
      <c r="G3029" s="37" t="n">
        <v>0</v>
      </c>
      <c r="H3029" s="37" t="n">
        <v>2</v>
      </c>
      <c r="I3029" s="37" t="n">
        <v>1</v>
      </c>
      <c r="J3029" s="40" t="n">
        <f aca="false">IF(C3029=0,"",D3029/C3029)</f>
        <v>0.818181818181818</v>
      </c>
    </row>
    <row r="3030" customFormat="false" ht="15" hidden="false" customHeight="false" outlineLevel="0" collapsed="false">
      <c r="A3030" s="37" t="s">
        <v>947</v>
      </c>
      <c r="B3030" s="37" t="s">
        <v>277</v>
      </c>
      <c r="C3030" s="37" t="n">
        <v>22</v>
      </c>
      <c r="D3030" s="37" t="n">
        <v>20</v>
      </c>
      <c r="E3030" s="37" t="n">
        <v>0</v>
      </c>
      <c r="F3030" s="37" t="n">
        <v>0</v>
      </c>
      <c r="G3030" s="37" t="n">
        <v>0</v>
      </c>
      <c r="H3030" s="37" t="n">
        <v>1</v>
      </c>
      <c r="I3030" s="37" t="n">
        <v>3</v>
      </c>
      <c r="J3030" s="40" t="n">
        <f aca="false">IF(C3030=0,"",D3030/C3030)</f>
        <v>0.909090909090909</v>
      </c>
    </row>
    <row r="3031" customFormat="false" ht="15" hidden="false" customHeight="false" outlineLevel="0" collapsed="false">
      <c r="A3031" s="37" t="s">
        <v>947</v>
      </c>
      <c r="B3031" s="37" t="s">
        <v>278</v>
      </c>
      <c r="C3031" s="37" t="n">
        <v>22</v>
      </c>
      <c r="D3031" s="37" t="n">
        <v>20</v>
      </c>
      <c r="E3031" s="37" t="n">
        <v>0</v>
      </c>
      <c r="F3031" s="37" t="n">
        <v>2</v>
      </c>
      <c r="G3031" s="37" t="n">
        <v>0</v>
      </c>
      <c r="H3031" s="37" t="n">
        <v>2</v>
      </c>
      <c r="I3031" s="37" t="n">
        <v>0</v>
      </c>
      <c r="J3031" s="40" t="n">
        <f aca="false">IF(C3031=0,"",D3031/C3031)</f>
        <v>0.909090909090909</v>
      </c>
    </row>
    <row r="3032" customFormat="false" ht="15" hidden="false" customHeight="false" outlineLevel="0" collapsed="false">
      <c r="A3032" s="37" t="s">
        <v>947</v>
      </c>
      <c r="B3032" s="37" t="s">
        <v>279</v>
      </c>
      <c r="C3032" s="37" t="n">
        <v>22</v>
      </c>
      <c r="D3032" s="37" t="n">
        <v>19</v>
      </c>
      <c r="E3032" s="37" t="n">
        <v>0</v>
      </c>
      <c r="F3032" s="37" t="n">
        <v>1</v>
      </c>
      <c r="G3032" s="37" t="n">
        <v>0</v>
      </c>
      <c r="H3032" s="37" t="n">
        <v>2</v>
      </c>
      <c r="I3032" s="37" t="n">
        <v>0</v>
      </c>
      <c r="J3032" s="40" t="n">
        <f aca="false">IF(C3032=0,"",D3032/C3032)</f>
        <v>0.863636363636364</v>
      </c>
    </row>
    <row r="3033" customFormat="false" ht="15" hidden="false" customHeight="false" outlineLevel="0" collapsed="false">
      <c r="A3033" s="37" t="s">
        <v>947</v>
      </c>
      <c r="B3033" s="37" t="s">
        <v>280</v>
      </c>
      <c r="C3033" s="37" t="n">
        <v>22</v>
      </c>
      <c r="D3033" s="37" t="n">
        <v>19</v>
      </c>
      <c r="E3033" s="37" t="n">
        <v>0</v>
      </c>
      <c r="F3033" s="37" t="n">
        <v>0</v>
      </c>
      <c r="G3033" s="37" t="n">
        <v>0</v>
      </c>
      <c r="H3033" s="37" t="n">
        <v>2</v>
      </c>
      <c r="I3033" s="37" t="n">
        <v>0</v>
      </c>
      <c r="J3033" s="40" t="n">
        <f aca="false">IF(C3033=0,"",D3033/C3033)</f>
        <v>0.863636363636364</v>
      </c>
    </row>
    <row r="3034" customFormat="false" ht="15" hidden="false" customHeight="false" outlineLevel="0" collapsed="false">
      <c r="A3034" s="37" t="s">
        <v>947</v>
      </c>
      <c r="B3034" s="37" t="s">
        <v>281</v>
      </c>
      <c r="C3034" s="37" t="n">
        <v>22</v>
      </c>
      <c r="D3034" s="37" t="n">
        <v>20</v>
      </c>
      <c r="E3034" s="37" t="n">
        <v>0</v>
      </c>
      <c r="F3034" s="37" t="n">
        <v>1</v>
      </c>
      <c r="G3034" s="37" t="n">
        <v>1</v>
      </c>
      <c r="H3034" s="37" t="n">
        <v>2</v>
      </c>
      <c r="I3034" s="37" t="n">
        <v>0</v>
      </c>
      <c r="J3034" s="40" t="n">
        <f aca="false">IF(C3034=0,"",D3034/C3034)</f>
        <v>0.909090909090909</v>
      </c>
    </row>
    <row r="3035" customFormat="false" ht="15" hidden="false" customHeight="false" outlineLevel="0" collapsed="false">
      <c r="A3035" s="37" t="s">
        <v>948</v>
      </c>
      <c r="B3035" s="37" t="s">
        <v>270</v>
      </c>
      <c r="C3035" s="37" t="n">
        <v>22</v>
      </c>
      <c r="D3035" s="37" t="n">
        <v>18</v>
      </c>
      <c r="E3035" s="37" t="n">
        <v>1</v>
      </c>
      <c r="F3035" s="37" t="n">
        <v>0</v>
      </c>
      <c r="G3035" s="37" t="n">
        <v>0</v>
      </c>
      <c r="H3035" s="37" t="n">
        <v>0</v>
      </c>
      <c r="I3035" s="37" t="n">
        <v>3</v>
      </c>
      <c r="J3035" s="40" t="n">
        <f aca="false">IF(C3035=0,"",D3035/C3035)</f>
        <v>0.818181818181818</v>
      </c>
    </row>
    <row r="3036" customFormat="false" ht="15" hidden="false" customHeight="false" outlineLevel="0" collapsed="false">
      <c r="A3036" s="37" t="s">
        <v>948</v>
      </c>
      <c r="B3036" s="37" t="s">
        <v>271</v>
      </c>
      <c r="C3036" s="37" t="n">
        <v>22</v>
      </c>
      <c r="D3036" s="37" t="n">
        <v>22</v>
      </c>
      <c r="E3036" s="37" t="n">
        <v>2</v>
      </c>
      <c r="F3036" s="37" t="n">
        <v>1</v>
      </c>
      <c r="G3036" s="37" t="n">
        <v>0</v>
      </c>
      <c r="H3036" s="37" t="n">
        <v>1</v>
      </c>
      <c r="I3036" s="37" t="n">
        <v>0</v>
      </c>
      <c r="J3036" s="40" t="n">
        <f aca="false">IF(C3036=0,"",D3036/C3036)</f>
        <v>1</v>
      </c>
    </row>
    <row r="3037" customFormat="false" ht="15" hidden="false" customHeight="false" outlineLevel="0" collapsed="false">
      <c r="A3037" s="37" t="s">
        <v>948</v>
      </c>
      <c r="B3037" s="37" t="s">
        <v>272</v>
      </c>
      <c r="C3037" s="37" t="n">
        <v>22</v>
      </c>
      <c r="D3037" s="37" t="n">
        <v>21</v>
      </c>
      <c r="E3037" s="37" t="n">
        <v>1</v>
      </c>
      <c r="F3037" s="37" t="n">
        <v>0</v>
      </c>
      <c r="G3037" s="37" t="n">
        <v>0</v>
      </c>
      <c r="H3037" s="37" t="n">
        <v>1</v>
      </c>
      <c r="I3037" s="37" t="n">
        <v>4</v>
      </c>
      <c r="J3037" s="40" t="n">
        <f aca="false">IF(C3037=0,"",D3037/C3037)</f>
        <v>0.954545454545455</v>
      </c>
    </row>
    <row r="3038" customFormat="false" ht="15" hidden="false" customHeight="false" outlineLevel="0" collapsed="false">
      <c r="A3038" s="37" t="s">
        <v>948</v>
      </c>
      <c r="B3038" s="37" t="s">
        <v>273</v>
      </c>
      <c r="C3038" s="37" t="n">
        <v>22</v>
      </c>
      <c r="D3038" s="37" t="n">
        <v>20</v>
      </c>
      <c r="E3038" s="37" t="n">
        <v>0</v>
      </c>
      <c r="F3038" s="37" t="n">
        <v>0</v>
      </c>
      <c r="G3038" s="37" t="n">
        <v>0</v>
      </c>
      <c r="H3038" s="37" t="n">
        <v>2</v>
      </c>
      <c r="I3038" s="37" t="n">
        <v>1</v>
      </c>
      <c r="J3038" s="40" t="n">
        <f aca="false">IF(C3038=0,"",D3038/C3038)</f>
        <v>0.909090909090909</v>
      </c>
    </row>
    <row r="3039" customFormat="false" ht="15" hidden="false" customHeight="false" outlineLevel="0" collapsed="false">
      <c r="A3039" s="37" t="s">
        <v>948</v>
      </c>
      <c r="B3039" s="37" t="s">
        <v>274</v>
      </c>
      <c r="C3039" s="37" t="n">
        <v>22</v>
      </c>
      <c r="D3039" s="37" t="n">
        <v>22</v>
      </c>
      <c r="E3039" s="37" t="n">
        <v>2</v>
      </c>
      <c r="F3039" s="37" t="n">
        <v>0</v>
      </c>
      <c r="G3039" s="37" t="n">
        <v>1</v>
      </c>
      <c r="H3039" s="37" t="n">
        <v>2</v>
      </c>
      <c r="I3039" s="37" t="n">
        <v>0</v>
      </c>
      <c r="J3039" s="40" t="n">
        <f aca="false">IF(C3039=0,"",D3039/C3039)</f>
        <v>1</v>
      </c>
    </row>
    <row r="3040" customFormat="false" ht="15" hidden="false" customHeight="false" outlineLevel="0" collapsed="false">
      <c r="A3040" s="37" t="s">
        <v>948</v>
      </c>
      <c r="B3040" s="37" t="s">
        <v>275</v>
      </c>
      <c r="C3040" s="37" t="n">
        <v>22</v>
      </c>
      <c r="D3040" s="37" t="n">
        <v>21</v>
      </c>
      <c r="E3040" s="37" t="n">
        <v>0</v>
      </c>
      <c r="F3040" s="37" t="n">
        <v>0</v>
      </c>
      <c r="G3040" s="37" t="n">
        <v>0</v>
      </c>
      <c r="H3040" s="37" t="n">
        <v>1</v>
      </c>
      <c r="I3040" s="37" t="n">
        <v>0</v>
      </c>
      <c r="J3040" s="40" t="n">
        <f aca="false">IF(C3040=0,"",D3040/C3040)</f>
        <v>0.954545454545455</v>
      </c>
    </row>
    <row r="3041" customFormat="false" ht="15" hidden="false" customHeight="false" outlineLevel="0" collapsed="false">
      <c r="A3041" s="37" t="s">
        <v>948</v>
      </c>
      <c r="B3041" s="37" t="s">
        <v>276</v>
      </c>
      <c r="C3041" s="37" t="n">
        <v>22</v>
      </c>
      <c r="D3041" s="37" t="n">
        <v>21</v>
      </c>
      <c r="E3041" s="37" t="n">
        <v>0</v>
      </c>
      <c r="F3041" s="37" t="n">
        <v>0</v>
      </c>
      <c r="G3041" s="37" t="n">
        <v>0</v>
      </c>
      <c r="H3041" s="37" t="n">
        <v>1</v>
      </c>
      <c r="I3041" s="37" t="n">
        <v>1</v>
      </c>
      <c r="J3041" s="40" t="n">
        <f aca="false">IF(C3041=0,"",D3041/C3041)</f>
        <v>0.954545454545455</v>
      </c>
    </row>
    <row r="3042" customFormat="false" ht="15" hidden="false" customHeight="false" outlineLevel="0" collapsed="false">
      <c r="A3042" s="37" t="s">
        <v>948</v>
      </c>
      <c r="B3042" s="37" t="s">
        <v>277</v>
      </c>
      <c r="C3042" s="37" t="n">
        <v>22</v>
      </c>
      <c r="D3042" s="37" t="n">
        <v>20</v>
      </c>
      <c r="E3042" s="37" t="n">
        <v>0</v>
      </c>
      <c r="F3042" s="37" t="n">
        <v>0</v>
      </c>
      <c r="G3042" s="37" t="n">
        <v>1</v>
      </c>
      <c r="H3042" s="37" t="n">
        <v>3</v>
      </c>
      <c r="I3042" s="37" t="n">
        <v>3</v>
      </c>
      <c r="J3042" s="40" t="n">
        <f aca="false">IF(C3042=0,"",D3042/C3042)</f>
        <v>0.909090909090909</v>
      </c>
    </row>
    <row r="3043" customFormat="false" ht="15" hidden="false" customHeight="false" outlineLevel="0" collapsed="false">
      <c r="A3043" s="37" t="s">
        <v>948</v>
      </c>
      <c r="B3043" s="37" t="s">
        <v>278</v>
      </c>
      <c r="C3043" s="37" t="n">
        <v>22</v>
      </c>
      <c r="D3043" s="37" t="n">
        <v>21</v>
      </c>
      <c r="E3043" s="37" t="n">
        <v>1</v>
      </c>
      <c r="F3043" s="37" t="n">
        <v>1</v>
      </c>
      <c r="G3043" s="37" t="n">
        <v>0</v>
      </c>
      <c r="H3043" s="37" t="n">
        <v>2</v>
      </c>
      <c r="I3043" s="37" t="n">
        <v>0</v>
      </c>
      <c r="J3043" s="40" t="n">
        <f aca="false">IF(C3043=0,"",D3043/C3043)</f>
        <v>0.954545454545455</v>
      </c>
    </row>
    <row r="3044" customFormat="false" ht="15" hidden="false" customHeight="false" outlineLevel="0" collapsed="false">
      <c r="A3044" s="37" t="s">
        <v>948</v>
      </c>
      <c r="B3044" s="37" t="s">
        <v>279</v>
      </c>
      <c r="C3044" s="37" t="n">
        <v>22</v>
      </c>
      <c r="D3044" s="37" t="n">
        <v>21</v>
      </c>
      <c r="E3044" s="37" t="n">
        <v>0</v>
      </c>
      <c r="F3044" s="37" t="n">
        <v>0</v>
      </c>
      <c r="G3044" s="37" t="n">
        <v>1</v>
      </c>
      <c r="H3044" s="37" t="n">
        <v>1</v>
      </c>
      <c r="I3044" s="37" t="n">
        <v>5</v>
      </c>
      <c r="J3044" s="40" t="n">
        <f aca="false">IF(C3044=0,"",D3044/C3044)</f>
        <v>0.954545454545455</v>
      </c>
    </row>
    <row r="3045" customFormat="false" ht="15" hidden="false" customHeight="false" outlineLevel="0" collapsed="false">
      <c r="A3045" s="37" t="s">
        <v>948</v>
      </c>
      <c r="B3045" s="37" t="s">
        <v>280</v>
      </c>
      <c r="C3045" s="37" t="n">
        <v>22</v>
      </c>
      <c r="D3045" s="37" t="n">
        <v>21</v>
      </c>
      <c r="E3045" s="37" t="n">
        <v>0</v>
      </c>
      <c r="F3045" s="37" t="n">
        <v>1</v>
      </c>
      <c r="G3045" s="37" t="n">
        <v>0</v>
      </c>
      <c r="H3045" s="37" t="n">
        <v>1</v>
      </c>
      <c r="I3045" s="37" t="n">
        <v>1</v>
      </c>
      <c r="J3045" s="40" t="n">
        <f aca="false">IF(C3045=0,"",D3045/C3045)</f>
        <v>0.954545454545455</v>
      </c>
    </row>
    <row r="3046" customFormat="false" ht="15" hidden="false" customHeight="false" outlineLevel="0" collapsed="false">
      <c r="A3046" s="37" t="s">
        <v>948</v>
      </c>
      <c r="B3046" s="37" t="s">
        <v>281</v>
      </c>
      <c r="C3046" s="37" t="n">
        <v>22</v>
      </c>
      <c r="D3046" s="37" t="n">
        <v>22</v>
      </c>
      <c r="E3046" s="37" t="n">
        <v>0</v>
      </c>
      <c r="F3046" s="37" t="n">
        <v>0</v>
      </c>
      <c r="G3046" s="37" t="n">
        <v>0</v>
      </c>
      <c r="H3046" s="37" t="n">
        <v>2</v>
      </c>
      <c r="I3046" s="37" t="n">
        <v>0</v>
      </c>
      <c r="J3046" s="40" t="n">
        <f aca="false">IF(C3046=0,"",D3046/C3046)</f>
        <v>1</v>
      </c>
    </row>
    <row r="3047" customFormat="false" ht="15" hidden="false" customHeight="false" outlineLevel="0" collapsed="false">
      <c r="A3047" s="37" t="s">
        <v>949</v>
      </c>
      <c r="B3047" s="37" t="s">
        <v>270</v>
      </c>
      <c r="C3047" s="37" t="n">
        <v>22</v>
      </c>
      <c r="D3047" s="37" t="n">
        <v>21</v>
      </c>
      <c r="E3047" s="37" t="n">
        <v>1</v>
      </c>
      <c r="F3047" s="37" t="n">
        <v>0</v>
      </c>
      <c r="G3047" s="37" t="n">
        <v>0</v>
      </c>
      <c r="H3047" s="37" t="n">
        <v>2</v>
      </c>
      <c r="I3047" s="37" t="n">
        <v>0</v>
      </c>
      <c r="J3047" s="40" t="n">
        <f aca="false">IF(C3047=0,"",D3047/C3047)</f>
        <v>0.954545454545455</v>
      </c>
    </row>
    <row r="3048" customFormat="false" ht="15" hidden="false" customHeight="false" outlineLevel="0" collapsed="false">
      <c r="A3048" s="37" t="s">
        <v>949</v>
      </c>
      <c r="B3048" s="37" t="s">
        <v>271</v>
      </c>
      <c r="C3048" s="37" t="n">
        <v>22</v>
      </c>
      <c r="D3048" s="37" t="n">
        <v>19</v>
      </c>
      <c r="E3048" s="37" t="n">
        <v>0</v>
      </c>
      <c r="F3048" s="37" t="n">
        <v>0</v>
      </c>
      <c r="G3048" s="37" t="n">
        <v>0</v>
      </c>
      <c r="H3048" s="37" t="n">
        <v>1</v>
      </c>
      <c r="I3048" s="37" t="n">
        <v>1</v>
      </c>
      <c r="J3048" s="40" t="n">
        <f aca="false">IF(C3048=0,"",D3048/C3048)</f>
        <v>0.863636363636364</v>
      </c>
    </row>
    <row r="3049" customFormat="false" ht="15" hidden="false" customHeight="false" outlineLevel="0" collapsed="false">
      <c r="A3049" s="37" t="s">
        <v>949</v>
      </c>
      <c r="B3049" s="37" t="s">
        <v>272</v>
      </c>
      <c r="C3049" s="37" t="n">
        <v>22</v>
      </c>
      <c r="D3049" s="37" t="n">
        <v>19</v>
      </c>
      <c r="E3049" s="37" t="n">
        <v>0</v>
      </c>
      <c r="F3049" s="37" t="n">
        <v>0</v>
      </c>
      <c r="G3049" s="37" t="n">
        <v>0</v>
      </c>
      <c r="H3049" s="37" t="n">
        <v>1</v>
      </c>
      <c r="I3049" s="37" t="n">
        <v>3</v>
      </c>
      <c r="J3049" s="40" t="n">
        <f aca="false">IF(C3049=0,"",D3049/C3049)</f>
        <v>0.863636363636364</v>
      </c>
    </row>
    <row r="3050" customFormat="false" ht="15" hidden="false" customHeight="false" outlineLevel="0" collapsed="false">
      <c r="A3050" s="37" t="s">
        <v>949</v>
      </c>
      <c r="B3050" s="37" t="s">
        <v>273</v>
      </c>
      <c r="C3050" s="37" t="n">
        <v>22</v>
      </c>
      <c r="D3050" s="37" t="n">
        <v>17</v>
      </c>
      <c r="E3050" s="37" t="n">
        <v>2</v>
      </c>
      <c r="F3050" s="37" t="n">
        <v>2</v>
      </c>
      <c r="G3050" s="37" t="n">
        <v>1</v>
      </c>
      <c r="H3050" s="37" t="n">
        <v>1</v>
      </c>
      <c r="I3050" s="37" t="n">
        <v>1</v>
      </c>
      <c r="J3050" s="40" t="n">
        <f aca="false">IF(C3050=0,"",D3050/C3050)</f>
        <v>0.772727272727273</v>
      </c>
    </row>
    <row r="3051" customFormat="false" ht="15" hidden="false" customHeight="false" outlineLevel="0" collapsed="false">
      <c r="A3051" s="37" t="s">
        <v>949</v>
      </c>
      <c r="B3051" s="37" t="s">
        <v>274</v>
      </c>
      <c r="C3051" s="37" t="n">
        <v>22</v>
      </c>
      <c r="D3051" s="37" t="n">
        <v>20</v>
      </c>
      <c r="E3051" s="37" t="n">
        <v>0</v>
      </c>
      <c r="F3051" s="37" t="n">
        <v>0</v>
      </c>
      <c r="G3051" s="37" t="n">
        <v>0</v>
      </c>
      <c r="H3051" s="37" t="n">
        <v>1</v>
      </c>
      <c r="I3051" s="37" t="n">
        <v>0</v>
      </c>
      <c r="J3051" s="40" t="n">
        <f aca="false">IF(C3051=0,"",D3051/C3051)</f>
        <v>0.909090909090909</v>
      </c>
    </row>
    <row r="3052" customFormat="false" ht="15" hidden="false" customHeight="false" outlineLevel="0" collapsed="false">
      <c r="A3052" s="37" t="s">
        <v>949</v>
      </c>
      <c r="B3052" s="37" t="s">
        <v>275</v>
      </c>
      <c r="C3052" s="37" t="n">
        <v>22</v>
      </c>
      <c r="D3052" s="37" t="n">
        <v>21</v>
      </c>
      <c r="E3052" s="37" t="n">
        <v>1</v>
      </c>
      <c r="F3052" s="37" t="n">
        <v>0</v>
      </c>
      <c r="G3052" s="37" t="n">
        <v>0</v>
      </c>
      <c r="H3052" s="37" t="n">
        <v>0</v>
      </c>
      <c r="I3052" s="37" t="n">
        <v>1</v>
      </c>
      <c r="J3052" s="40" t="n">
        <f aca="false">IF(C3052=0,"",D3052/C3052)</f>
        <v>0.954545454545455</v>
      </c>
    </row>
    <row r="3053" customFormat="false" ht="15" hidden="false" customHeight="false" outlineLevel="0" collapsed="false">
      <c r="A3053" s="37" t="s">
        <v>949</v>
      </c>
      <c r="B3053" s="37" t="s">
        <v>276</v>
      </c>
      <c r="C3053" s="37" t="n">
        <v>22</v>
      </c>
      <c r="D3053" s="37" t="n">
        <v>21</v>
      </c>
      <c r="E3053" s="37" t="n">
        <v>0</v>
      </c>
      <c r="F3053" s="37" t="n">
        <v>0</v>
      </c>
      <c r="G3053" s="37" t="n">
        <v>0</v>
      </c>
      <c r="H3053" s="37" t="n">
        <v>2</v>
      </c>
      <c r="I3053" s="37" t="n">
        <v>0</v>
      </c>
      <c r="J3053" s="40" t="n">
        <f aca="false">IF(C3053=0,"",D3053/C3053)</f>
        <v>0.954545454545455</v>
      </c>
    </row>
    <row r="3054" customFormat="false" ht="15" hidden="false" customHeight="false" outlineLevel="0" collapsed="false">
      <c r="A3054" s="37" t="s">
        <v>949</v>
      </c>
      <c r="B3054" s="37" t="s">
        <v>277</v>
      </c>
      <c r="C3054" s="37" t="n">
        <v>22</v>
      </c>
      <c r="D3054" s="37" t="n">
        <v>19</v>
      </c>
      <c r="E3054" s="37" t="n">
        <v>0</v>
      </c>
      <c r="F3054" s="37" t="n">
        <v>0</v>
      </c>
      <c r="G3054" s="37" t="n">
        <v>0</v>
      </c>
      <c r="H3054" s="37" t="n">
        <v>2</v>
      </c>
      <c r="I3054" s="37" t="n">
        <v>4</v>
      </c>
      <c r="J3054" s="40" t="n">
        <f aca="false">IF(C3054=0,"",D3054/C3054)</f>
        <v>0.863636363636364</v>
      </c>
    </row>
    <row r="3055" customFormat="false" ht="15" hidden="false" customHeight="false" outlineLevel="0" collapsed="false">
      <c r="A3055" s="37" t="s">
        <v>949</v>
      </c>
      <c r="B3055" s="37" t="s">
        <v>278</v>
      </c>
      <c r="C3055" s="37" t="n">
        <v>22</v>
      </c>
      <c r="D3055" s="37" t="n">
        <v>19</v>
      </c>
      <c r="E3055" s="37" t="n">
        <v>1</v>
      </c>
      <c r="F3055" s="37" t="n">
        <v>1</v>
      </c>
      <c r="G3055" s="37" t="n">
        <v>0</v>
      </c>
      <c r="H3055" s="37" t="n">
        <v>0</v>
      </c>
      <c r="I3055" s="37" t="n">
        <v>1</v>
      </c>
      <c r="J3055" s="40" t="n">
        <f aca="false">IF(C3055=0,"",D3055/C3055)</f>
        <v>0.863636363636364</v>
      </c>
    </row>
    <row r="3056" customFormat="false" ht="15" hidden="false" customHeight="false" outlineLevel="0" collapsed="false">
      <c r="A3056" s="37" t="s">
        <v>949</v>
      </c>
      <c r="B3056" s="37" t="s">
        <v>279</v>
      </c>
      <c r="C3056" s="37" t="n">
        <v>22</v>
      </c>
      <c r="D3056" s="37" t="n">
        <v>21</v>
      </c>
      <c r="E3056" s="37" t="n">
        <v>0</v>
      </c>
      <c r="F3056" s="37" t="n">
        <v>0</v>
      </c>
      <c r="G3056" s="37" t="n">
        <v>0</v>
      </c>
      <c r="H3056" s="37" t="n">
        <v>0</v>
      </c>
      <c r="I3056" s="37" t="n">
        <v>5</v>
      </c>
      <c r="J3056" s="40" t="n">
        <f aca="false">IF(C3056=0,"",D3056/C3056)</f>
        <v>0.954545454545455</v>
      </c>
    </row>
    <row r="3057" customFormat="false" ht="15" hidden="false" customHeight="false" outlineLevel="0" collapsed="false">
      <c r="A3057" s="37" t="s">
        <v>949</v>
      </c>
      <c r="B3057" s="37" t="s">
        <v>280</v>
      </c>
      <c r="C3057" s="37" t="n">
        <v>22</v>
      </c>
      <c r="D3057" s="37" t="n">
        <v>22</v>
      </c>
      <c r="E3057" s="37" t="n">
        <v>1</v>
      </c>
      <c r="F3057" s="37" t="n">
        <v>0</v>
      </c>
      <c r="G3057" s="37" t="n">
        <v>0</v>
      </c>
      <c r="H3057" s="37" t="n">
        <v>2</v>
      </c>
      <c r="I3057" s="37" t="n">
        <v>5</v>
      </c>
      <c r="J3057" s="40" t="n">
        <f aca="false">IF(C3057=0,"",D3057/C3057)</f>
        <v>1</v>
      </c>
    </row>
    <row r="3058" customFormat="false" ht="15" hidden="false" customHeight="false" outlineLevel="0" collapsed="false">
      <c r="A3058" s="37" t="s">
        <v>949</v>
      </c>
      <c r="B3058" s="37" t="s">
        <v>281</v>
      </c>
      <c r="C3058" s="37" t="n">
        <v>22</v>
      </c>
      <c r="D3058" s="37" t="n">
        <v>20</v>
      </c>
      <c r="E3058" s="37" t="n">
        <v>0</v>
      </c>
      <c r="F3058" s="37" t="n">
        <v>0</v>
      </c>
      <c r="G3058" s="37" t="n">
        <v>0</v>
      </c>
      <c r="H3058" s="37" t="n">
        <v>3</v>
      </c>
      <c r="I3058" s="37" t="n">
        <v>2</v>
      </c>
      <c r="J3058" s="40" t="n">
        <f aca="false">IF(C3058=0,"",D3058/C3058)</f>
        <v>0.909090909090909</v>
      </c>
    </row>
    <row r="3059" customFormat="false" ht="15" hidden="false" customHeight="false" outlineLevel="0" collapsed="false">
      <c r="A3059" s="37" t="s">
        <v>791</v>
      </c>
      <c r="B3059" s="37" t="s">
        <v>270</v>
      </c>
      <c r="C3059" s="37" t="n">
        <v>22</v>
      </c>
      <c r="D3059" s="37" t="n">
        <v>20</v>
      </c>
      <c r="E3059" s="37" t="n">
        <v>0</v>
      </c>
      <c r="F3059" s="37" t="n">
        <v>0</v>
      </c>
      <c r="G3059" s="37" t="n">
        <v>1</v>
      </c>
      <c r="H3059" s="37" t="n">
        <v>2</v>
      </c>
      <c r="I3059" s="37" t="n">
        <v>1</v>
      </c>
      <c r="J3059" s="40" t="n">
        <f aca="false">IF(C3059=0,"",D3059/C3059)</f>
        <v>0.909090909090909</v>
      </c>
    </row>
    <row r="3060" customFormat="false" ht="15" hidden="false" customHeight="false" outlineLevel="0" collapsed="false">
      <c r="A3060" s="37" t="s">
        <v>791</v>
      </c>
      <c r="B3060" s="37" t="s">
        <v>271</v>
      </c>
      <c r="C3060" s="37" t="n">
        <v>22</v>
      </c>
      <c r="D3060" s="37" t="n">
        <v>21</v>
      </c>
      <c r="E3060" s="37" t="n">
        <v>1</v>
      </c>
      <c r="F3060" s="37" t="n">
        <v>1</v>
      </c>
      <c r="G3060" s="37" t="n">
        <v>0</v>
      </c>
      <c r="H3060" s="37" t="n">
        <v>3</v>
      </c>
      <c r="I3060" s="37" t="n">
        <v>1</v>
      </c>
      <c r="J3060" s="40" t="n">
        <f aca="false">IF(C3060=0,"",D3060/C3060)</f>
        <v>0.954545454545455</v>
      </c>
    </row>
    <row r="3061" customFormat="false" ht="15" hidden="false" customHeight="false" outlineLevel="0" collapsed="false">
      <c r="A3061" s="37" t="s">
        <v>791</v>
      </c>
      <c r="B3061" s="37" t="s">
        <v>272</v>
      </c>
      <c r="C3061" s="37" t="n">
        <v>22</v>
      </c>
      <c r="D3061" s="37" t="n">
        <v>21</v>
      </c>
      <c r="E3061" s="37" t="n">
        <v>0</v>
      </c>
      <c r="F3061" s="37" t="n">
        <v>0</v>
      </c>
      <c r="G3061" s="37" t="n">
        <v>0</v>
      </c>
      <c r="H3061" s="37" t="n">
        <v>1</v>
      </c>
      <c r="I3061" s="37" t="n">
        <v>7</v>
      </c>
      <c r="J3061" s="40" t="n">
        <f aca="false">IF(C3061=0,"",D3061/C3061)</f>
        <v>0.954545454545455</v>
      </c>
    </row>
    <row r="3062" customFormat="false" ht="15" hidden="false" customHeight="false" outlineLevel="0" collapsed="false">
      <c r="A3062" s="37" t="s">
        <v>791</v>
      </c>
      <c r="B3062" s="37" t="s">
        <v>273</v>
      </c>
      <c r="C3062" s="37" t="n">
        <v>22</v>
      </c>
      <c r="D3062" s="37" t="n">
        <v>17</v>
      </c>
      <c r="E3062" s="37" t="n">
        <v>1</v>
      </c>
      <c r="F3062" s="37" t="n">
        <v>1</v>
      </c>
      <c r="G3062" s="37" t="n">
        <v>0</v>
      </c>
      <c r="H3062" s="37" t="n">
        <v>0</v>
      </c>
      <c r="I3062" s="37" t="n">
        <v>0</v>
      </c>
      <c r="J3062" s="40" t="n">
        <f aca="false">IF(C3062=0,"",D3062/C3062)</f>
        <v>0.772727272727273</v>
      </c>
    </row>
    <row r="3063" customFormat="false" ht="15" hidden="false" customHeight="false" outlineLevel="0" collapsed="false">
      <c r="A3063" s="37" t="s">
        <v>791</v>
      </c>
      <c r="B3063" s="37" t="s">
        <v>274</v>
      </c>
      <c r="C3063" s="37" t="n">
        <v>22</v>
      </c>
      <c r="D3063" s="37" t="n">
        <v>20</v>
      </c>
      <c r="E3063" s="37" t="n">
        <v>0</v>
      </c>
      <c r="F3063" s="37" t="n">
        <v>2</v>
      </c>
      <c r="G3063" s="37" t="n">
        <v>1</v>
      </c>
      <c r="H3063" s="37" t="n">
        <v>3</v>
      </c>
      <c r="I3063" s="37" t="n">
        <v>1</v>
      </c>
      <c r="J3063" s="40" t="n">
        <f aca="false">IF(C3063=0,"",D3063/C3063)</f>
        <v>0.909090909090909</v>
      </c>
    </row>
    <row r="3064" customFormat="false" ht="15" hidden="false" customHeight="false" outlineLevel="0" collapsed="false">
      <c r="A3064" s="37" t="s">
        <v>791</v>
      </c>
      <c r="B3064" s="37" t="s">
        <v>275</v>
      </c>
      <c r="C3064" s="37" t="n">
        <v>22</v>
      </c>
      <c r="D3064" s="37" t="n">
        <v>21</v>
      </c>
      <c r="E3064" s="37" t="n">
        <v>2</v>
      </c>
      <c r="F3064" s="37" t="n">
        <v>0</v>
      </c>
      <c r="G3064" s="37" t="n">
        <v>0</v>
      </c>
      <c r="H3064" s="37" t="n">
        <v>4</v>
      </c>
      <c r="I3064" s="37" t="n">
        <v>0</v>
      </c>
      <c r="J3064" s="40" t="n">
        <f aca="false">IF(C3064=0,"",D3064/C3064)</f>
        <v>0.954545454545455</v>
      </c>
    </row>
    <row r="3065" customFormat="false" ht="15" hidden="false" customHeight="false" outlineLevel="0" collapsed="false">
      <c r="A3065" s="37" t="s">
        <v>791</v>
      </c>
      <c r="B3065" s="37" t="s">
        <v>276</v>
      </c>
      <c r="C3065" s="37" t="n">
        <v>22</v>
      </c>
      <c r="D3065" s="37" t="n">
        <v>21</v>
      </c>
      <c r="E3065" s="37" t="n">
        <v>0</v>
      </c>
      <c r="F3065" s="37" t="n">
        <v>1</v>
      </c>
      <c r="G3065" s="37" t="n">
        <v>0</v>
      </c>
      <c r="H3065" s="37" t="n">
        <v>0</v>
      </c>
      <c r="I3065" s="37" t="n">
        <v>4</v>
      </c>
      <c r="J3065" s="40" t="n">
        <f aca="false">IF(C3065=0,"",D3065/C3065)</f>
        <v>0.954545454545455</v>
      </c>
    </row>
    <row r="3066" customFormat="false" ht="15" hidden="false" customHeight="false" outlineLevel="0" collapsed="false">
      <c r="A3066" s="37" t="s">
        <v>791</v>
      </c>
      <c r="B3066" s="37" t="s">
        <v>277</v>
      </c>
      <c r="C3066" s="37" t="n">
        <v>22</v>
      </c>
      <c r="D3066" s="37" t="n">
        <v>19</v>
      </c>
      <c r="E3066" s="37" t="n">
        <v>0</v>
      </c>
      <c r="F3066" s="37" t="n">
        <v>3</v>
      </c>
      <c r="G3066" s="37" t="n">
        <v>1</v>
      </c>
      <c r="H3066" s="37" t="n">
        <v>1</v>
      </c>
      <c r="I3066" s="37" t="n">
        <v>5</v>
      </c>
      <c r="J3066" s="40" t="n">
        <f aca="false">IF(C3066=0,"",D3066/C3066)</f>
        <v>0.863636363636364</v>
      </c>
    </row>
    <row r="3067" customFormat="false" ht="15" hidden="false" customHeight="false" outlineLevel="0" collapsed="false">
      <c r="A3067" s="37" t="s">
        <v>791</v>
      </c>
      <c r="B3067" s="37" t="s">
        <v>278</v>
      </c>
      <c r="C3067" s="37" t="n">
        <v>22</v>
      </c>
      <c r="D3067" s="37" t="n">
        <v>21</v>
      </c>
      <c r="E3067" s="37" t="n">
        <v>1</v>
      </c>
      <c r="F3067" s="37" t="n">
        <v>1</v>
      </c>
      <c r="G3067" s="37" t="n">
        <v>0</v>
      </c>
      <c r="H3067" s="37" t="n">
        <v>5</v>
      </c>
      <c r="I3067" s="37" t="n">
        <v>1</v>
      </c>
      <c r="J3067" s="40" t="n">
        <f aca="false">IF(C3067=0,"",D3067/C3067)</f>
        <v>0.954545454545455</v>
      </c>
    </row>
    <row r="3068" customFormat="false" ht="15" hidden="false" customHeight="false" outlineLevel="0" collapsed="false">
      <c r="A3068" s="37" t="s">
        <v>791</v>
      </c>
      <c r="B3068" s="37" t="s">
        <v>279</v>
      </c>
      <c r="C3068" s="37" t="n">
        <v>22</v>
      </c>
      <c r="D3068" s="37" t="n">
        <v>21</v>
      </c>
      <c r="E3068" s="37" t="n">
        <v>0</v>
      </c>
      <c r="F3068" s="37" t="n">
        <v>1</v>
      </c>
      <c r="G3068" s="37" t="n">
        <v>0</v>
      </c>
      <c r="H3068" s="37" t="n">
        <v>0</v>
      </c>
      <c r="I3068" s="37" t="n">
        <v>0</v>
      </c>
      <c r="J3068" s="40" t="n">
        <f aca="false">IF(C3068=0,"",D3068/C3068)</f>
        <v>0.954545454545455</v>
      </c>
    </row>
    <row r="3069" customFormat="false" ht="15" hidden="false" customHeight="false" outlineLevel="0" collapsed="false">
      <c r="A3069" s="37" t="s">
        <v>791</v>
      </c>
      <c r="B3069" s="37" t="s">
        <v>280</v>
      </c>
      <c r="C3069" s="37" t="n">
        <v>22</v>
      </c>
      <c r="D3069" s="37" t="n">
        <v>20</v>
      </c>
      <c r="E3069" s="37" t="n">
        <v>1</v>
      </c>
      <c r="F3069" s="37" t="n">
        <v>0</v>
      </c>
      <c r="G3069" s="37" t="n">
        <v>0</v>
      </c>
      <c r="H3069" s="37" t="n">
        <v>0</v>
      </c>
      <c r="I3069" s="37" t="n">
        <v>1</v>
      </c>
      <c r="J3069" s="40" t="n">
        <f aca="false">IF(C3069=0,"",D3069/C3069)</f>
        <v>0.909090909090909</v>
      </c>
    </row>
    <row r="3070" customFormat="false" ht="15" hidden="false" customHeight="false" outlineLevel="0" collapsed="false">
      <c r="A3070" s="37" t="s">
        <v>791</v>
      </c>
      <c r="B3070" s="37" t="s">
        <v>281</v>
      </c>
      <c r="C3070" s="37" t="n">
        <v>22</v>
      </c>
      <c r="D3070" s="37" t="n">
        <v>20</v>
      </c>
      <c r="E3070" s="37" t="n">
        <v>2</v>
      </c>
      <c r="F3070" s="37" t="n">
        <v>2</v>
      </c>
      <c r="G3070" s="37" t="n">
        <v>0</v>
      </c>
      <c r="H3070" s="37" t="n">
        <v>0</v>
      </c>
      <c r="I3070" s="37" t="n">
        <v>3</v>
      </c>
      <c r="J3070" s="40" t="n">
        <f aca="false">IF(C3070=0,"",D3070/C3070)</f>
        <v>0.909090909090909</v>
      </c>
    </row>
    <row r="3071" customFormat="false" ht="15" hidden="false" customHeight="false" outlineLevel="0" collapsed="false">
      <c r="A3071" s="37" t="s">
        <v>954</v>
      </c>
      <c r="B3071" s="37" t="s">
        <v>278</v>
      </c>
      <c r="C3071" s="37" t="n">
        <v>22</v>
      </c>
      <c r="D3071" s="37" t="n">
        <v>21</v>
      </c>
      <c r="E3071" s="37" t="n">
        <v>0</v>
      </c>
      <c r="F3071" s="37" t="n">
        <v>0</v>
      </c>
      <c r="G3071" s="37" t="n">
        <v>0</v>
      </c>
      <c r="H3071" s="37" t="n">
        <v>0</v>
      </c>
      <c r="I3071" s="37" t="n">
        <v>7</v>
      </c>
      <c r="J3071" s="40" t="n">
        <f aca="false">IF(C3071=0,"",D3071/C3071)</f>
        <v>0.954545454545455</v>
      </c>
    </row>
    <row r="3072" customFormat="false" ht="15" hidden="false" customHeight="false" outlineLevel="0" collapsed="false">
      <c r="A3072" s="37" t="s">
        <v>954</v>
      </c>
      <c r="B3072" s="37" t="s">
        <v>279</v>
      </c>
      <c r="C3072" s="37" t="n">
        <v>22</v>
      </c>
      <c r="D3072" s="37" t="n">
        <v>19</v>
      </c>
      <c r="E3072" s="37" t="n">
        <v>0</v>
      </c>
      <c r="F3072" s="37" t="n">
        <v>2</v>
      </c>
      <c r="G3072" s="37" t="n">
        <v>0</v>
      </c>
      <c r="H3072" s="37" t="n">
        <v>1</v>
      </c>
      <c r="I3072" s="37" t="n">
        <v>0</v>
      </c>
      <c r="J3072" s="40" t="n">
        <f aca="false">IF(C3072=0,"",D3072/C3072)</f>
        <v>0.863636363636364</v>
      </c>
    </row>
    <row r="3073" customFormat="false" ht="15" hidden="false" customHeight="false" outlineLevel="0" collapsed="false">
      <c r="A3073" s="37" t="s">
        <v>954</v>
      </c>
      <c r="B3073" s="37" t="s">
        <v>280</v>
      </c>
      <c r="C3073" s="37" t="n">
        <v>22</v>
      </c>
      <c r="D3073" s="37" t="n">
        <v>21</v>
      </c>
      <c r="E3073" s="37" t="n">
        <v>0</v>
      </c>
      <c r="F3073" s="37" t="n">
        <v>2</v>
      </c>
      <c r="G3073" s="37" t="n">
        <v>0</v>
      </c>
      <c r="H3073" s="37" t="n">
        <v>0</v>
      </c>
      <c r="I3073" s="37" t="n">
        <v>2</v>
      </c>
      <c r="J3073" s="40" t="n">
        <f aca="false">IF(C3073=0,"",D3073/C3073)</f>
        <v>0.954545454545455</v>
      </c>
    </row>
    <row r="3074" customFormat="false" ht="15" hidden="false" customHeight="false" outlineLevel="0" collapsed="false">
      <c r="A3074" s="37" t="s">
        <v>954</v>
      </c>
      <c r="B3074" s="37" t="s">
        <v>281</v>
      </c>
      <c r="C3074" s="37" t="n">
        <v>22</v>
      </c>
      <c r="D3074" s="37" t="n">
        <v>20</v>
      </c>
      <c r="E3074" s="37" t="n">
        <v>0</v>
      </c>
      <c r="F3074" s="37" t="n">
        <v>1</v>
      </c>
      <c r="G3074" s="37" t="n">
        <v>1</v>
      </c>
      <c r="H3074" s="37" t="n">
        <v>2</v>
      </c>
      <c r="I3074" s="37" t="n">
        <v>5</v>
      </c>
      <c r="J3074" s="40" t="n">
        <f aca="false">IF(C3074=0,"",D3074/C3074)</f>
        <v>0.909090909090909</v>
      </c>
    </row>
    <row r="3075" customFormat="false" ht="15" hidden="false" customHeight="false" outlineLevel="0" collapsed="false">
      <c r="A3075" s="37" t="s">
        <v>955</v>
      </c>
      <c r="B3075" s="37" t="s">
        <v>280</v>
      </c>
      <c r="C3075" s="37" t="n">
        <v>22</v>
      </c>
      <c r="D3075" s="37" t="n">
        <v>19</v>
      </c>
      <c r="E3075" s="37" t="n">
        <v>0</v>
      </c>
      <c r="F3075" s="37" t="n">
        <v>0</v>
      </c>
      <c r="G3075" s="37" t="n">
        <v>0</v>
      </c>
      <c r="H3075" s="37" t="n">
        <v>1</v>
      </c>
      <c r="I3075" s="37" t="n">
        <v>6</v>
      </c>
      <c r="J3075" s="40" t="n">
        <f aca="false">IF(C3075=0,"",D3075/C3075)</f>
        <v>0.863636363636364</v>
      </c>
    </row>
    <row r="3076" customFormat="false" ht="15" hidden="false" customHeight="false" outlineLevel="0" collapsed="false">
      <c r="A3076" s="37" t="s">
        <v>957</v>
      </c>
      <c r="B3076" s="37" t="s">
        <v>270</v>
      </c>
      <c r="C3076" s="37" t="n">
        <v>22</v>
      </c>
      <c r="D3076" s="37" t="n">
        <v>22</v>
      </c>
      <c r="E3076" s="37" t="n">
        <v>2</v>
      </c>
      <c r="F3076" s="37" t="n">
        <v>1</v>
      </c>
      <c r="G3076" s="37" t="n">
        <v>0</v>
      </c>
      <c r="H3076" s="37" t="n">
        <v>0</v>
      </c>
      <c r="I3076" s="37" t="n">
        <v>5</v>
      </c>
      <c r="J3076" s="40" t="n">
        <f aca="false">IF(C3076=0,"",D3076/C3076)</f>
        <v>1</v>
      </c>
    </row>
    <row r="3077" customFormat="false" ht="15" hidden="false" customHeight="false" outlineLevel="0" collapsed="false">
      <c r="A3077" s="37" t="s">
        <v>957</v>
      </c>
      <c r="B3077" s="37" t="s">
        <v>271</v>
      </c>
      <c r="C3077" s="37" t="n">
        <v>22</v>
      </c>
      <c r="D3077" s="37" t="n">
        <v>22</v>
      </c>
      <c r="E3077" s="37" t="n">
        <v>0</v>
      </c>
      <c r="F3077" s="37" t="n">
        <v>1</v>
      </c>
      <c r="G3077" s="37" t="n">
        <v>0</v>
      </c>
      <c r="H3077" s="37" t="n">
        <v>1</v>
      </c>
      <c r="I3077" s="37" t="n">
        <v>5</v>
      </c>
      <c r="J3077" s="40" t="n">
        <f aca="false">IF(C3077=0,"",D3077/C3077)</f>
        <v>1</v>
      </c>
    </row>
    <row r="3078" customFormat="false" ht="15" hidden="false" customHeight="false" outlineLevel="0" collapsed="false">
      <c r="A3078" s="37" t="s">
        <v>957</v>
      </c>
      <c r="B3078" s="37" t="s">
        <v>272</v>
      </c>
      <c r="C3078" s="37" t="n">
        <v>22</v>
      </c>
      <c r="D3078" s="37" t="n">
        <v>20</v>
      </c>
      <c r="E3078" s="37" t="n">
        <v>0</v>
      </c>
      <c r="F3078" s="37" t="n">
        <v>1</v>
      </c>
      <c r="G3078" s="37" t="n">
        <v>1</v>
      </c>
      <c r="H3078" s="37" t="n">
        <v>0</v>
      </c>
      <c r="I3078" s="37" t="n">
        <v>6</v>
      </c>
      <c r="J3078" s="40" t="n">
        <f aca="false">IF(C3078=0,"",D3078/C3078)</f>
        <v>0.909090909090909</v>
      </c>
    </row>
    <row r="3079" customFormat="false" ht="15" hidden="false" customHeight="false" outlineLevel="0" collapsed="false">
      <c r="A3079" s="37" t="s">
        <v>957</v>
      </c>
      <c r="B3079" s="37" t="s">
        <v>273</v>
      </c>
      <c r="C3079" s="37" t="n">
        <v>22</v>
      </c>
      <c r="D3079" s="37" t="n">
        <v>21</v>
      </c>
      <c r="E3079" s="37" t="n">
        <v>0</v>
      </c>
      <c r="F3079" s="37" t="n">
        <v>1</v>
      </c>
      <c r="G3079" s="37" t="n">
        <v>0</v>
      </c>
      <c r="H3079" s="37" t="n">
        <v>0</v>
      </c>
      <c r="I3079" s="37" t="n">
        <v>6</v>
      </c>
      <c r="J3079" s="40" t="n">
        <f aca="false">IF(C3079=0,"",D3079/C3079)</f>
        <v>0.954545454545455</v>
      </c>
    </row>
    <row r="3080" customFormat="false" ht="15" hidden="false" customHeight="false" outlineLevel="0" collapsed="false">
      <c r="A3080" s="37" t="s">
        <v>957</v>
      </c>
      <c r="B3080" s="37" t="s">
        <v>274</v>
      </c>
      <c r="C3080" s="37" t="n">
        <v>22</v>
      </c>
      <c r="D3080" s="37" t="n">
        <v>21</v>
      </c>
      <c r="E3080" s="37" t="n">
        <v>1</v>
      </c>
      <c r="F3080" s="37" t="n">
        <v>2</v>
      </c>
      <c r="G3080" s="37" t="n">
        <v>0</v>
      </c>
      <c r="H3080" s="37" t="n">
        <v>4</v>
      </c>
      <c r="I3080" s="37" t="n">
        <v>9</v>
      </c>
      <c r="J3080" s="40" t="n">
        <f aca="false">IF(C3080=0,"",D3080/C3080)</f>
        <v>0.954545454545455</v>
      </c>
    </row>
    <row r="3081" customFormat="false" ht="15" hidden="false" customHeight="false" outlineLevel="0" collapsed="false">
      <c r="A3081" s="37" t="s">
        <v>957</v>
      </c>
      <c r="B3081" s="37" t="s">
        <v>275</v>
      </c>
      <c r="C3081" s="37" t="n">
        <v>22</v>
      </c>
      <c r="D3081" s="37" t="n">
        <v>20</v>
      </c>
      <c r="E3081" s="37" t="n">
        <v>0</v>
      </c>
      <c r="F3081" s="37" t="n">
        <v>1</v>
      </c>
      <c r="G3081" s="37" t="n">
        <v>0</v>
      </c>
      <c r="H3081" s="37" t="n">
        <v>0</v>
      </c>
      <c r="I3081" s="37" t="n">
        <v>1</v>
      </c>
      <c r="J3081" s="40" t="n">
        <f aca="false">IF(C3081=0,"",D3081/C3081)</f>
        <v>0.909090909090909</v>
      </c>
    </row>
    <row r="3082" customFormat="false" ht="15" hidden="false" customHeight="false" outlineLevel="0" collapsed="false">
      <c r="A3082" s="37" t="s">
        <v>957</v>
      </c>
      <c r="B3082" s="37" t="s">
        <v>276</v>
      </c>
      <c r="C3082" s="37" t="n">
        <v>22</v>
      </c>
      <c r="D3082" s="37" t="n">
        <v>21</v>
      </c>
      <c r="E3082" s="37" t="n">
        <v>0</v>
      </c>
      <c r="F3082" s="37" t="n">
        <v>1</v>
      </c>
      <c r="G3082" s="37" t="n">
        <v>0</v>
      </c>
      <c r="H3082" s="37" t="n">
        <v>1</v>
      </c>
      <c r="I3082" s="37" t="n">
        <v>37</v>
      </c>
      <c r="J3082" s="40" t="n">
        <f aca="false">IF(C3082=0,"",D3082/C3082)</f>
        <v>0.954545454545455</v>
      </c>
    </row>
    <row r="3083" customFormat="false" ht="15" hidden="false" customHeight="false" outlineLevel="0" collapsed="false">
      <c r="A3083" s="37" t="s">
        <v>957</v>
      </c>
      <c r="B3083" s="37" t="s">
        <v>277</v>
      </c>
      <c r="C3083" s="37" t="n">
        <v>22</v>
      </c>
      <c r="D3083" s="37" t="n">
        <v>20</v>
      </c>
      <c r="E3083" s="37" t="n">
        <v>1</v>
      </c>
      <c r="F3083" s="37" t="n">
        <v>0</v>
      </c>
      <c r="G3083" s="37" t="n">
        <v>1</v>
      </c>
      <c r="H3083" s="37" t="n">
        <v>3</v>
      </c>
      <c r="I3083" s="37" t="n">
        <v>9</v>
      </c>
      <c r="J3083" s="40" t="n">
        <f aca="false">IF(C3083=0,"",D3083/C3083)</f>
        <v>0.909090909090909</v>
      </c>
    </row>
    <row r="3084" customFormat="false" ht="15" hidden="false" customHeight="false" outlineLevel="0" collapsed="false">
      <c r="A3084" s="37" t="s">
        <v>957</v>
      </c>
      <c r="B3084" s="37" t="s">
        <v>278</v>
      </c>
      <c r="C3084" s="37" t="n">
        <v>22</v>
      </c>
      <c r="D3084" s="37" t="n">
        <v>21</v>
      </c>
      <c r="E3084" s="37" t="n">
        <v>1</v>
      </c>
      <c r="F3084" s="37" t="n">
        <v>2</v>
      </c>
      <c r="G3084" s="37" t="n">
        <v>0</v>
      </c>
      <c r="H3084" s="37" t="n">
        <v>2</v>
      </c>
      <c r="I3084" s="37" t="n">
        <v>23</v>
      </c>
      <c r="J3084" s="40" t="n">
        <f aca="false">IF(C3084=0,"",D3084/C3084)</f>
        <v>0.954545454545455</v>
      </c>
    </row>
    <row r="3085" customFormat="false" ht="15" hidden="false" customHeight="false" outlineLevel="0" collapsed="false">
      <c r="A3085" s="37" t="s">
        <v>957</v>
      </c>
      <c r="B3085" s="37" t="s">
        <v>279</v>
      </c>
      <c r="C3085" s="37" t="n">
        <v>22</v>
      </c>
      <c r="D3085" s="37" t="n">
        <v>18</v>
      </c>
      <c r="E3085" s="37" t="n">
        <v>0</v>
      </c>
      <c r="F3085" s="37" t="n">
        <v>0</v>
      </c>
      <c r="G3085" s="37" t="n">
        <v>0</v>
      </c>
      <c r="H3085" s="37" t="n">
        <v>2</v>
      </c>
      <c r="I3085" s="37" t="n">
        <v>9</v>
      </c>
      <c r="J3085" s="40" t="n">
        <f aca="false">IF(C3085=0,"",D3085/C3085)</f>
        <v>0.818181818181818</v>
      </c>
    </row>
    <row r="3086" customFormat="false" ht="15" hidden="false" customHeight="false" outlineLevel="0" collapsed="false">
      <c r="A3086" s="37" t="s">
        <v>957</v>
      </c>
      <c r="B3086" s="37" t="s">
        <v>280</v>
      </c>
      <c r="C3086" s="37" t="n">
        <v>22</v>
      </c>
      <c r="D3086" s="37" t="n">
        <v>21</v>
      </c>
      <c r="E3086" s="37" t="n">
        <v>0</v>
      </c>
      <c r="F3086" s="37" t="n">
        <v>0</v>
      </c>
      <c r="G3086" s="37" t="n">
        <v>1</v>
      </c>
      <c r="H3086" s="37" t="n">
        <v>1</v>
      </c>
      <c r="I3086" s="37" t="n">
        <v>29</v>
      </c>
      <c r="J3086" s="40" t="n">
        <f aca="false">IF(C3086=0,"",D3086/C3086)</f>
        <v>0.954545454545455</v>
      </c>
    </row>
    <row r="3087" customFormat="false" ht="15" hidden="false" customHeight="false" outlineLevel="0" collapsed="false">
      <c r="A3087" s="37" t="s">
        <v>957</v>
      </c>
      <c r="B3087" s="37" t="s">
        <v>281</v>
      </c>
      <c r="C3087" s="37" t="n">
        <v>22</v>
      </c>
      <c r="D3087" s="37" t="n">
        <v>22</v>
      </c>
      <c r="E3087" s="37" t="n">
        <v>1</v>
      </c>
      <c r="F3087" s="37" t="n">
        <v>1</v>
      </c>
      <c r="G3087" s="37" t="n">
        <v>0</v>
      </c>
      <c r="H3087" s="37" t="n">
        <v>1</v>
      </c>
      <c r="I3087" s="37" t="n">
        <v>1</v>
      </c>
      <c r="J3087" s="40" t="n">
        <f aca="false">IF(C3087=0,"",D3087/C3087)</f>
        <v>1</v>
      </c>
    </row>
    <row r="3088" customFormat="false" ht="15" hidden="false" customHeight="false" outlineLevel="0" collapsed="false">
      <c r="A3088" s="37" t="s">
        <v>958</v>
      </c>
      <c r="B3088" s="37" t="s">
        <v>270</v>
      </c>
      <c r="C3088" s="37" t="n">
        <v>22</v>
      </c>
      <c r="D3088" s="37" t="n">
        <v>20</v>
      </c>
      <c r="E3088" s="37" t="n">
        <v>0</v>
      </c>
      <c r="F3088" s="37" t="n">
        <v>0</v>
      </c>
      <c r="G3088" s="37" t="n">
        <v>0</v>
      </c>
      <c r="H3088" s="37" t="n">
        <v>1</v>
      </c>
      <c r="I3088" s="37" t="n">
        <v>2</v>
      </c>
      <c r="J3088" s="40" t="n">
        <f aca="false">IF(C3088=0,"",D3088/C3088)</f>
        <v>0.909090909090909</v>
      </c>
    </row>
    <row r="3089" customFormat="false" ht="15" hidden="false" customHeight="false" outlineLevel="0" collapsed="false">
      <c r="A3089" s="37" t="s">
        <v>958</v>
      </c>
      <c r="B3089" s="37" t="s">
        <v>271</v>
      </c>
      <c r="C3089" s="37" t="n">
        <v>22</v>
      </c>
      <c r="D3089" s="37" t="n">
        <v>21</v>
      </c>
      <c r="E3089" s="37" t="n">
        <v>0</v>
      </c>
      <c r="F3089" s="37" t="n">
        <v>0</v>
      </c>
      <c r="G3089" s="37" t="n">
        <v>0</v>
      </c>
      <c r="H3089" s="37" t="n">
        <v>2</v>
      </c>
      <c r="I3089" s="37" t="n">
        <v>4</v>
      </c>
      <c r="J3089" s="40" t="n">
        <f aca="false">IF(C3089=0,"",D3089/C3089)</f>
        <v>0.954545454545455</v>
      </c>
    </row>
    <row r="3090" customFormat="false" ht="15" hidden="false" customHeight="false" outlineLevel="0" collapsed="false">
      <c r="A3090" s="37" t="s">
        <v>958</v>
      </c>
      <c r="B3090" s="37" t="s">
        <v>272</v>
      </c>
      <c r="C3090" s="37" t="n">
        <v>22</v>
      </c>
      <c r="D3090" s="37" t="n">
        <v>21</v>
      </c>
      <c r="E3090" s="37" t="n">
        <v>3</v>
      </c>
      <c r="F3090" s="37" t="n">
        <v>0</v>
      </c>
      <c r="G3090" s="37" t="n">
        <v>1</v>
      </c>
      <c r="H3090" s="37" t="n">
        <v>1</v>
      </c>
      <c r="I3090" s="37" t="n">
        <v>0</v>
      </c>
      <c r="J3090" s="40" t="n">
        <f aca="false">IF(C3090=0,"",D3090/C3090)</f>
        <v>0.954545454545455</v>
      </c>
    </row>
    <row r="3091" customFormat="false" ht="15" hidden="false" customHeight="false" outlineLevel="0" collapsed="false">
      <c r="A3091" s="37" t="s">
        <v>958</v>
      </c>
      <c r="B3091" s="37" t="s">
        <v>273</v>
      </c>
      <c r="C3091" s="37" t="n">
        <v>22</v>
      </c>
      <c r="D3091" s="37" t="n">
        <v>22</v>
      </c>
      <c r="E3091" s="37" t="n">
        <v>1</v>
      </c>
      <c r="F3091" s="37" t="n">
        <v>2</v>
      </c>
      <c r="G3091" s="37" t="n">
        <v>0</v>
      </c>
      <c r="H3091" s="37" t="n">
        <v>1</v>
      </c>
      <c r="I3091" s="37" t="n">
        <v>0</v>
      </c>
      <c r="J3091" s="40" t="n">
        <f aca="false">IF(C3091=0,"",D3091/C3091)</f>
        <v>1</v>
      </c>
    </row>
    <row r="3092" customFormat="false" ht="15" hidden="false" customHeight="false" outlineLevel="0" collapsed="false">
      <c r="A3092" s="37" t="s">
        <v>958</v>
      </c>
      <c r="B3092" s="37" t="s">
        <v>274</v>
      </c>
      <c r="C3092" s="37" t="n">
        <v>22</v>
      </c>
      <c r="D3092" s="37" t="n">
        <v>22</v>
      </c>
      <c r="E3092" s="37" t="n">
        <v>1</v>
      </c>
      <c r="F3092" s="37" t="n">
        <v>2</v>
      </c>
      <c r="G3092" s="37" t="n">
        <v>0</v>
      </c>
      <c r="H3092" s="37" t="n">
        <v>1</v>
      </c>
      <c r="I3092" s="37" t="n">
        <v>0</v>
      </c>
      <c r="J3092" s="40" t="n">
        <f aca="false">IF(C3092=0,"",D3092/C3092)</f>
        <v>1</v>
      </c>
    </row>
    <row r="3093" customFormat="false" ht="15" hidden="false" customHeight="false" outlineLevel="0" collapsed="false">
      <c r="A3093" s="37" t="s">
        <v>958</v>
      </c>
      <c r="B3093" s="37" t="s">
        <v>275</v>
      </c>
      <c r="C3093" s="37" t="n">
        <v>22</v>
      </c>
      <c r="D3093" s="37" t="n">
        <v>18</v>
      </c>
      <c r="E3093" s="37" t="n">
        <v>0</v>
      </c>
      <c r="F3093" s="37" t="n">
        <v>0</v>
      </c>
      <c r="G3093" s="37" t="n">
        <v>0</v>
      </c>
      <c r="H3093" s="37" t="n">
        <v>1</v>
      </c>
      <c r="I3093" s="37" t="n">
        <v>3</v>
      </c>
      <c r="J3093" s="40" t="n">
        <f aca="false">IF(C3093=0,"",D3093/C3093)</f>
        <v>0.818181818181818</v>
      </c>
    </row>
    <row r="3094" customFormat="false" ht="15" hidden="false" customHeight="false" outlineLevel="0" collapsed="false">
      <c r="A3094" s="37" t="s">
        <v>958</v>
      </c>
      <c r="B3094" s="37" t="s">
        <v>276</v>
      </c>
      <c r="C3094" s="37" t="n">
        <v>22</v>
      </c>
      <c r="D3094" s="37" t="n">
        <v>21</v>
      </c>
      <c r="E3094" s="37" t="n">
        <v>1</v>
      </c>
      <c r="F3094" s="37" t="n">
        <v>0</v>
      </c>
      <c r="G3094" s="37" t="n">
        <v>0</v>
      </c>
      <c r="H3094" s="37" t="n">
        <v>2</v>
      </c>
      <c r="I3094" s="37" t="n">
        <v>4</v>
      </c>
      <c r="J3094" s="40" t="n">
        <f aca="false">IF(C3094=0,"",D3094/C3094)</f>
        <v>0.954545454545455</v>
      </c>
    </row>
    <row r="3095" customFormat="false" ht="15" hidden="false" customHeight="false" outlineLevel="0" collapsed="false">
      <c r="A3095" s="37" t="s">
        <v>958</v>
      </c>
      <c r="B3095" s="37" t="s">
        <v>277</v>
      </c>
      <c r="C3095" s="37" t="n">
        <v>22</v>
      </c>
      <c r="D3095" s="37" t="n">
        <v>21</v>
      </c>
      <c r="E3095" s="37" t="n">
        <v>0</v>
      </c>
      <c r="F3095" s="37" t="n">
        <v>0</v>
      </c>
      <c r="G3095" s="37" t="n">
        <v>0</v>
      </c>
      <c r="H3095" s="37" t="n">
        <v>0</v>
      </c>
      <c r="I3095" s="37" t="n">
        <v>4</v>
      </c>
      <c r="J3095" s="40" t="n">
        <f aca="false">IF(C3095=0,"",D3095/C3095)</f>
        <v>0.954545454545455</v>
      </c>
    </row>
    <row r="3096" customFormat="false" ht="15" hidden="false" customHeight="false" outlineLevel="0" collapsed="false">
      <c r="A3096" s="37" t="s">
        <v>958</v>
      </c>
      <c r="B3096" s="37" t="s">
        <v>278</v>
      </c>
      <c r="C3096" s="37" t="n">
        <v>22</v>
      </c>
      <c r="D3096" s="37" t="n">
        <v>21</v>
      </c>
      <c r="E3096" s="37" t="n">
        <v>1</v>
      </c>
      <c r="F3096" s="37" t="n">
        <v>0</v>
      </c>
      <c r="G3096" s="37" t="n">
        <v>0</v>
      </c>
      <c r="H3096" s="37" t="n">
        <v>0</v>
      </c>
      <c r="I3096" s="37" t="n">
        <v>0</v>
      </c>
      <c r="J3096" s="40" t="n">
        <f aca="false">IF(C3096=0,"",D3096/C3096)</f>
        <v>0.954545454545455</v>
      </c>
    </row>
    <row r="3097" customFormat="false" ht="15" hidden="false" customHeight="false" outlineLevel="0" collapsed="false">
      <c r="A3097" s="37" t="s">
        <v>958</v>
      </c>
      <c r="B3097" s="37" t="s">
        <v>279</v>
      </c>
      <c r="C3097" s="37" t="n">
        <v>22</v>
      </c>
      <c r="D3097" s="37" t="n">
        <v>20</v>
      </c>
      <c r="E3097" s="37" t="n">
        <v>0</v>
      </c>
      <c r="F3097" s="37" t="n">
        <v>2</v>
      </c>
      <c r="G3097" s="37" t="n">
        <v>1</v>
      </c>
      <c r="H3097" s="37" t="n">
        <v>1</v>
      </c>
      <c r="I3097" s="37" t="n">
        <v>1</v>
      </c>
      <c r="J3097" s="40" t="n">
        <f aca="false">IF(C3097=0,"",D3097/C3097)</f>
        <v>0.909090909090909</v>
      </c>
    </row>
    <row r="3098" customFormat="false" ht="15" hidden="false" customHeight="false" outlineLevel="0" collapsed="false">
      <c r="A3098" s="37" t="s">
        <v>958</v>
      </c>
      <c r="B3098" s="37" t="s">
        <v>280</v>
      </c>
      <c r="C3098" s="37" t="n">
        <v>22</v>
      </c>
      <c r="D3098" s="37" t="n">
        <v>21</v>
      </c>
      <c r="E3098" s="37" t="n">
        <v>1</v>
      </c>
      <c r="F3098" s="37" t="n">
        <v>1</v>
      </c>
      <c r="G3098" s="37" t="n">
        <v>0</v>
      </c>
      <c r="H3098" s="37" t="n">
        <v>2</v>
      </c>
      <c r="I3098" s="37" t="n">
        <v>2</v>
      </c>
      <c r="J3098" s="40" t="n">
        <f aca="false">IF(C3098=0,"",D3098/C3098)</f>
        <v>0.954545454545455</v>
      </c>
    </row>
    <row r="3099" customFormat="false" ht="15" hidden="false" customHeight="false" outlineLevel="0" collapsed="false">
      <c r="A3099" s="37" t="s">
        <v>958</v>
      </c>
      <c r="B3099" s="37" t="s">
        <v>281</v>
      </c>
      <c r="C3099" s="37" t="n">
        <v>22</v>
      </c>
      <c r="D3099" s="37" t="n">
        <v>19</v>
      </c>
      <c r="E3099" s="37" t="n">
        <v>1</v>
      </c>
      <c r="F3099" s="37" t="n">
        <v>0</v>
      </c>
      <c r="G3099" s="37" t="n">
        <v>0</v>
      </c>
      <c r="H3099" s="37" t="n">
        <v>0</v>
      </c>
      <c r="I3099" s="37" t="n">
        <v>2</v>
      </c>
      <c r="J3099" s="40" t="n">
        <f aca="false">IF(C3099=0,"",D3099/C3099)</f>
        <v>0.863636363636364</v>
      </c>
    </row>
    <row r="3100" customFormat="false" ht="15" hidden="false" customHeight="false" outlineLevel="0" collapsed="false">
      <c r="A3100" s="37" t="s">
        <v>960</v>
      </c>
      <c r="B3100" s="37" t="s">
        <v>270</v>
      </c>
      <c r="C3100" s="37" t="n">
        <v>22</v>
      </c>
      <c r="D3100" s="37" t="n">
        <v>22</v>
      </c>
      <c r="E3100" s="37" t="n">
        <v>0</v>
      </c>
      <c r="F3100" s="37" t="n">
        <v>1</v>
      </c>
      <c r="G3100" s="37" t="n">
        <v>0</v>
      </c>
      <c r="H3100" s="37" t="n">
        <v>1</v>
      </c>
      <c r="I3100" s="37" t="n">
        <v>0</v>
      </c>
      <c r="J3100" s="40" t="n">
        <f aca="false">IF(C3100=0,"",D3100/C3100)</f>
        <v>1</v>
      </c>
    </row>
    <row r="3101" customFormat="false" ht="15" hidden="false" customHeight="false" outlineLevel="0" collapsed="false">
      <c r="A3101" s="37" t="s">
        <v>960</v>
      </c>
      <c r="B3101" s="37" t="s">
        <v>271</v>
      </c>
      <c r="C3101" s="37" t="n">
        <v>22</v>
      </c>
      <c r="D3101" s="37" t="n">
        <v>21</v>
      </c>
      <c r="E3101" s="37" t="n">
        <v>0</v>
      </c>
      <c r="F3101" s="37" t="n">
        <v>1</v>
      </c>
      <c r="G3101" s="37" t="n">
        <v>1</v>
      </c>
      <c r="H3101" s="37" t="n">
        <v>0</v>
      </c>
      <c r="I3101" s="37" t="n">
        <v>2</v>
      </c>
      <c r="J3101" s="40" t="n">
        <f aca="false">IF(C3101=0,"",D3101/C3101)</f>
        <v>0.954545454545455</v>
      </c>
    </row>
    <row r="3102" customFormat="false" ht="15" hidden="false" customHeight="false" outlineLevel="0" collapsed="false">
      <c r="A3102" s="37" t="s">
        <v>960</v>
      </c>
      <c r="B3102" s="37" t="s">
        <v>272</v>
      </c>
      <c r="C3102" s="37" t="n">
        <v>22</v>
      </c>
      <c r="D3102" s="37" t="n">
        <v>21</v>
      </c>
      <c r="E3102" s="37" t="n">
        <v>1</v>
      </c>
      <c r="F3102" s="37" t="n">
        <v>0</v>
      </c>
      <c r="G3102" s="37" t="n">
        <v>1</v>
      </c>
      <c r="H3102" s="37" t="n">
        <v>4</v>
      </c>
      <c r="I3102" s="37" t="n">
        <v>0</v>
      </c>
      <c r="J3102" s="40" t="n">
        <f aca="false">IF(C3102=0,"",D3102/C3102)</f>
        <v>0.954545454545455</v>
      </c>
    </row>
    <row r="3103" customFormat="false" ht="15" hidden="false" customHeight="false" outlineLevel="0" collapsed="false">
      <c r="A3103" s="37" t="s">
        <v>960</v>
      </c>
      <c r="B3103" s="37" t="s">
        <v>273</v>
      </c>
      <c r="C3103" s="37" t="n">
        <v>22</v>
      </c>
      <c r="D3103" s="37" t="n">
        <v>21</v>
      </c>
      <c r="E3103" s="37" t="n">
        <v>0</v>
      </c>
      <c r="F3103" s="37" t="n">
        <v>1</v>
      </c>
      <c r="G3103" s="37" t="n">
        <v>0</v>
      </c>
      <c r="H3103" s="37" t="n">
        <v>5</v>
      </c>
      <c r="I3103" s="37" t="n">
        <v>0</v>
      </c>
      <c r="J3103" s="40" t="n">
        <f aca="false">IF(C3103=0,"",D3103/C3103)</f>
        <v>0.954545454545455</v>
      </c>
    </row>
    <row r="3104" customFormat="false" ht="15" hidden="false" customHeight="false" outlineLevel="0" collapsed="false">
      <c r="A3104" s="37" t="s">
        <v>960</v>
      </c>
      <c r="B3104" s="37" t="s">
        <v>274</v>
      </c>
      <c r="C3104" s="37" t="n">
        <v>22</v>
      </c>
      <c r="D3104" s="37" t="n">
        <v>22</v>
      </c>
      <c r="E3104" s="37" t="n">
        <v>1</v>
      </c>
      <c r="F3104" s="37" t="n">
        <v>0</v>
      </c>
      <c r="G3104" s="37" t="n">
        <v>0</v>
      </c>
      <c r="H3104" s="37" t="n">
        <v>2</v>
      </c>
      <c r="I3104" s="37" t="n">
        <v>3</v>
      </c>
      <c r="J3104" s="40" t="n">
        <f aca="false">IF(C3104=0,"",D3104/C3104)</f>
        <v>1</v>
      </c>
    </row>
    <row r="3105" customFormat="false" ht="15" hidden="false" customHeight="false" outlineLevel="0" collapsed="false">
      <c r="A3105" s="37" t="s">
        <v>960</v>
      </c>
      <c r="B3105" s="37" t="s">
        <v>275</v>
      </c>
      <c r="C3105" s="37" t="n">
        <v>22</v>
      </c>
      <c r="D3105" s="37" t="n">
        <v>22</v>
      </c>
      <c r="E3105" s="37" t="n">
        <v>2</v>
      </c>
      <c r="F3105" s="37" t="n">
        <v>0</v>
      </c>
      <c r="G3105" s="37" t="n">
        <v>0</v>
      </c>
      <c r="H3105" s="37" t="n">
        <v>0</v>
      </c>
      <c r="I3105" s="37" t="n">
        <v>2</v>
      </c>
      <c r="J3105" s="40" t="n">
        <f aca="false">IF(C3105=0,"",D3105/C3105)</f>
        <v>1</v>
      </c>
    </row>
    <row r="3106" customFormat="false" ht="15" hidden="false" customHeight="false" outlineLevel="0" collapsed="false">
      <c r="A3106" s="37" t="s">
        <v>960</v>
      </c>
      <c r="B3106" s="37" t="s">
        <v>276</v>
      </c>
      <c r="C3106" s="37" t="n">
        <v>22</v>
      </c>
      <c r="D3106" s="37" t="n">
        <v>21</v>
      </c>
      <c r="E3106" s="37" t="n">
        <v>1</v>
      </c>
      <c r="F3106" s="37" t="n">
        <v>0</v>
      </c>
      <c r="G3106" s="37" t="n">
        <v>0</v>
      </c>
      <c r="H3106" s="37" t="n">
        <v>2</v>
      </c>
      <c r="I3106" s="37" t="n">
        <v>0</v>
      </c>
      <c r="J3106" s="40" t="n">
        <f aca="false">IF(C3106=0,"",D3106/C3106)</f>
        <v>0.954545454545455</v>
      </c>
    </row>
    <row r="3107" customFormat="false" ht="15" hidden="false" customHeight="false" outlineLevel="0" collapsed="false">
      <c r="A3107" s="37" t="s">
        <v>960</v>
      </c>
      <c r="B3107" s="37" t="s">
        <v>277</v>
      </c>
      <c r="C3107" s="37" t="n">
        <v>22</v>
      </c>
      <c r="D3107" s="37" t="n">
        <v>20</v>
      </c>
      <c r="E3107" s="37" t="n">
        <v>1</v>
      </c>
      <c r="F3107" s="37" t="n">
        <v>0</v>
      </c>
      <c r="G3107" s="37" t="n">
        <v>0</v>
      </c>
      <c r="H3107" s="37" t="n">
        <v>0</v>
      </c>
      <c r="I3107" s="37" t="n">
        <v>6</v>
      </c>
      <c r="J3107" s="40" t="n">
        <f aca="false">IF(C3107=0,"",D3107/C3107)</f>
        <v>0.909090909090909</v>
      </c>
    </row>
    <row r="3108" customFormat="false" ht="15" hidden="false" customHeight="false" outlineLevel="0" collapsed="false">
      <c r="A3108" s="37" t="s">
        <v>960</v>
      </c>
      <c r="B3108" s="37" t="s">
        <v>278</v>
      </c>
      <c r="C3108" s="37" t="n">
        <v>22</v>
      </c>
      <c r="D3108" s="37" t="n">
        <v>22</v>
      </c>
      <c r="E3108" s="37" t="n">
        <v>0</v>
      </c>
      <c r="F3108" s="37" t="n">
        <v>1</v>
      </c>
      <c r="G3108" s="37" t="n">
        <v>2</v>
      </c>
      <c r="H3108" s="37" t="n">
        <v>2</v>
      </c>
      <c r="I3108" s="37" t="n">
        <v>6</v>
      </c>
      <c r="J3108" s="40" t="n">
        <f aca="false">IF(C3108=0,"",D3108/C3108)</f>
        <v>1</v>
      </c>
    </row>
    <row r="3109" customFormat="false" ht="15" hidden="false" customHeight="false" outlineLevel="0" collapsed="false">
      <c r="A3109" s="37" t="s">
        <v>960</v>
      </c>
      <c r="B3109" s="37" t="s">
        <v>279</v>
      </c>
      <c r="C3109" s="37" t="n">
        <v>22</v>
      </c>
      <c r="D3109" s="37" t="n">
        <v>18</v>
      </c>
      <c r="E3109" s="37" t="n">
        <v>1</v>
      </c>
      <c r="F3109" s="37" t="n">
        <v>1</v>
      </c>
      <c r="G3109" s="37" t="n">
        <v>0</v>
      </c>
      <c r="H3109" s="37" t="n">
        <v>0</v>
      </c>
      <c r="I3109" s="37" t="n">
        <v>0</v>
      </c>
      <c r="J3109" s="40" t="n">
        <f aca="false">IF(C3109=0,"",D3109/C3109)</f>
        <v>0.818181818181818</v>
      </c>
    </row>
    <row r="3110" customFormat="false" ht="15" hidden="false" customHeight="false" outlineLevel="0" collapsed="false">
      <c r="A3110" s="37" t="s">
        <v>960</v>
      </c>
      <c r="B3110" s="37" t="s">
        <v>280</v>
      </c>
      <c r="C3110" s="37" t="n">
        <v>22</v>
      </c>
      <c r="D3110" s="37" t="n">
        <v>17</v>
      </c>
      <c r="E3110" s="37" t="n">
        <v>0</v>
      </c>
      <c r="F3110" s="37" t="n">
        <v>1</v>
      </c>
      <c r="G3110" s="37" t="n">
        <v>0</v>
      </c>
      <c r="H3110" s="37" t="n">
        <v>3</v>
      </c>
      <c r="I3110" s="37" t="n">
        <v>2</v>
      </c>
      <c r="J3110" s="40" t="n">
        <f aca="false">IF(C3110=0,"",D3110/C3110)</f>
        <v>0.772727272727273</v>
      </c>
    </row>
    <row r="3111" customFormat="false" ht="15" hidden="false" customHeight="false" outlineLevel="0" collapsed="false">
      <c r="A3111" s="37" t="s">
        <v>960</v>
      </c>
      <c r="B3111" s="37" t="s">
        <v>281</v>
      </c>
      <c r="C3111" s="37" t="n">
        <v>22</v>
      </c>
      <c r="D3111" s="37" t="n">
        <v>20</v>
      </c>
      <c r="E3111" s="37" t="n">
        <v>0</v>
      </c>
      <c r="F3111" s="37" t="n">
        <v>1</v>
      </c>
      <c r="G3111" s="37" t="n">
        <v>0</v>
      </c>
      <c r="H3111" s="37" t="n">
        <v>1</v>
      </c>
      <c r="I3111" s="37" t="n">
        <v>0</v>
      </c>
      <c r="J3111" s="40" t="n">
        <f aca="false">IF(C3111=0,"",D3111/C3111)</f>
        <v>0.909090909090909</v>
      </c>
    </row>
    <row r="3112" customFormat="false" ht="15" hidden="false" customHeight="false" outlineLevel="0" collapsed="false">
      <c r="A3112" s="37" t="s">
        <v>962</v>
      </c>
      <c r="B3112" s="37" t="s">
        <v>270</v>
      </c>
      <c r="C3112" s="37" t="n">
        <v>22</v>
      </c>
      <c r="D3112" s="37" t="n">
        <v>22</v>
      </c>
      <c r="E3112" s="37" t="n">
        <v>1</v>
      </c>
      <c r="F3112" s="37" t="n">
        <v>1</v>
      </c>
      <c r="G3112" s="37" t="n">
        <v>1</v>
      </c>
      <c r="H3112" s="37" t="n">
        <v>3</v>
      </c>
      <c r="I3112" s="37" t="n">
        <v>0</v>
      </c>
      <c r="J3112" s="40" t="n">
        <f aca="false">IF(C3112=0,"",D3112/C3112)</f>
        <v>1</v>
      </c>
    </row>
    <row r="3113" customFormat="false" ht="15" hidden="false" customHeight="false" outlineLevel="0" collapsed="false">
      <c r="A3113" s="37" t="s">
        <v>962</v>
      </c>
      <c r="B3113" s="37" t="s">
        <v>271</v>
      </c>
      <c r="C3113" s="37" t="n">
        <v>22</v>
      </c>
      <c r="D3113" s="37" t="n">
        <v>22</v>
      </c>
      <c r="E3113" s="37" t="n">
        <v>0</v>
      </c>
      <c r="F3113" s="37" t="n">
        <v>0</v>
      </c>
      <c r="G3113" s="37" t="n">
        <v>0</v>
      </c>
      <c r="H3113" s="37" t="n">
        <v>3</v>
      </c>
      <c r="I3113" s="37" t="n">
        <v>6</v>
      </c>
      <c r="J3113" s="40" t="n">
        <f aca="false">IF(C3113=0,"",D3113/C3113)</f>
        <v>1</v>
      </c>
    </row>
    <row r="3114" customFormat="false" ht="15" hidden="false" customHeight="false" outlineLevel="0" collapsed="false">
      <c r="A3114" s="37" t="s">
        <v>962</v>
      </c>
      <c r="B3114" s="37" t="s">
        <v>272</v>
      </c>
      <c r="C3114" s="37" t="n">
        <v>22</v>
      </c>
      <c r="D3114" s="37" t="n">
        <v>22</v>
      </c>
      <c r="E3114" s="37" t="n">
        <v>1</v>
      </c>
      <c r="F3114" s="37" t="n">
        <v>1</v>
      </c>
      <c r="G3114" s="37" t="n">
        <v>0</v>
      </c>
      <c r="H3114" s="37" t="n">
        <v>0</v>
      </c>
      <c r="I3114" s="37" t="n">
        <v>1</v>
      </c>
      <c r="J3114" s="40" t="n">
        <f aca="false">IF(C3114=0,"",D3114/C3114)</f>
        <v>1</v>
      </c>
    </row>
    <row r="3115" customFormat="false" ht="15" hidden="false" customHeight="false" outlineLevel="0" collapsed="false">
      <c r="A3115" s="37" t="s">
        <v>962</v>
      </c>
      <c r="B3115" s="37" t="s">
        <v>273</v>
      </c>
      <c r="C3115" s="37" t="n">
        <v>22</v>
      </c>
      <c r="D3115" s="37" t="n">
        <v>21</v>
      </c>
      <c r="E3115" s="37" t="n">
        <v>1</v>
      </c>
      <c r="F3115" s="37" t="n">
        <v>0</v>
      </c>
      <c r="G3115" s="37" t="n">
        <v>0</v>
      </c>
      <c r="H3115" s="37" t="n">
        <v>5</v>
      </c>
      <c r="I3115" s="37" t="n">
        <v>1</v>
      </c>
      <c r="J3115" s="40" t="n">
        <f aca="false">IF(C3115=0,"",D3115/C3115)</f>
        <v>0.954545454545455</v>
      </c>
    </row>
    <row r="3116" customFormat="false" ht="15" hidden="false" customHeight="false" outlineLevel="0" collapsed="false">
      <c r="A3116" s="37" t="s">
        <v>962</v>
      </c>
      <c r="B3116" s="37" t="s">
        <v>274</v>
      </c>
      <c r="C3116" s="37" t="n">
        <v>22</v>
      </c>
      <c r="D3116" s="37" t="n">
        <v>20</v>
      </c>
      <c r="E3116" s="37" t="n">
        <v>0</v>
      </c>
      <c r="F3116" s="37" t="n">
        <v>1</v>
      </c>
      <c r="G3116" s="37" t="n">
        <v>1</v>
      </c>
      <c r="H3116" s="37" t="n">
        <v>3</v>
      </c>
      <c r="I3116" s="37" t="n">
        <v>0</v>
      </c>
      <c r="J3116" s="40" t="n">
        <f aca="false">IF(C3116=0,"",D3116/C3116)</f>
        <v>0.909090909090909</v>
      </c>
    </row>
    <row r="3117" customFormat="false" ht="15" hidden="false" customHeight="false" outlineLevel="0" collapsed="false">
      <c r="A3117" s="37" t="s">
        <v>962</v>
      </c>
      <c r="B3117" s="37" t="s">
        <v>275</v>
      </c>
      <c r="C3117" s="37" t="n">
        <v>22</v>
      </c>
      <c r="D3117" s="37" t="n">
        <v>22</v>
      </c>
      <c r="E3117" s="37" t="n">
        <v>0</v>
      </c>
      <c r="F3117" s="37" t="n">
        <v>1</v>
      </c>
      <c r="G3117" s="37" t="n">
        <v>0</v>
      </c>
      <c r="H3117" s="37" t="n">
        <v>5</v>
      </c>
      <c r="I3117" s="37" t="n">
        <v>3</v>
      </c>
      <c r="J3117" s="40" t="n">
        <f aca="false">IF(C3117=0,"",D3117/C3117)</f>
        <v>1</v>
      </c>
    </row>
    <row r="3118" customFormat="false" ht="15" hidden="false" customHeight="false" outlineLevel="0" collapsed="false">
      <c r="A3118" s="37" t="s">
        <v>962</v>
      </c>
      <c r="B3118" s="37" t="s">
        <v>276</v>
      </c>
      <c r="C3118" s="37" t="n">
        <v>22</v>
      </c>
      <c r="D3118" s="37" t="n">
        <v>18</v>
      </c>
      <c r="E3118" s="37" t="n">
        <v>0</v>
      </c>
      <c r="F3118" s="37" t="n">
        <v>1</v>
      </c>
      <c r="G3118" s="37" t="n">
        <v>0</v>
      </c>
      <c r="H3118" s="37" t="n">
        <v>3</v>
      </c>
      <c r="I3118" s="37" t="n">
        <v>0</v>
      </c>
      <c r="J3118" s="40" t="n">
        <f aca="false">IF(C3118=0,"",D3118/C3118)</f>
        <v>0.818181818181818</v>
      </c>
    </row>
    <row r="3119" customFormat="false" ht="15" hidden="false" customHeight="false" outlineLevel="0" collapsed="false">
      <c r="A3119" s="37" t="s">
        <v>962</v>
      </c>
      <c r="B3119" s="37" t="s">
        <v>277</v>
      </c>
      <c r="C3119" s="37" t="n">
        <v>22</v>
      </c>
      <c r="D3119" s="37" t="n">
        <v>19</v>
      </c>
      <c r="E3119" s="37" t="n">
        <v>2</v>
      </c>
      <c r="F3119" s="37" t="n">
        <v>2</v>
      </c>
      <c r="G3119" s="37" t="n">
        <v>2</v>
      </c>
      <c r="H3119" s="37" t="n">
        <v>3</v>
      </c>
      <c r="I3119" s="37" t="n">
        <v>1</v>
      </c>
      <c r="J3119" s="40" t="n">
        <f aca="false">IF(C3119=0,"",D3119/C3119)</f>
        <v>0.863636363636364</v>
      </c>
    </row>
    <row r="3120" customFormat="false" ht="15" hidden="false" customHeight="false" outlineLevel="0" collapsed="false">
      <c r="A3120" s="37" t="s">
        <v>962</v>
      </c>
      <c r="B3120" s="37" t="s">
        <v>278</v>
      </c>
      <c r="C3120" s="37" t="n">
        <v>22</v>
      </c>
      <c r="D3120" s="37" t="n">
        <v>21</v>
      </c>
      <c r="E3120" s="37" t="n">
        <v>0</v>
      </c>
      <c r="F3120" s="37" t="n">
        <v>3</v>
      </c>
      <c r="G3120" s="37" t="n">
        <v>0</v>
      </c>
      <c r="H3120" s="37" t="n">
        <v>1</v>
      </c>
      <c r="I3120" s="37" t="n">
        <v>3</v>
      </c>
      <c r="J3120" s="40" t="n">
        <f aca="false">IF(C3120=0,"",D3120/C3120)</f>
        <v>0.954545454545455</v>
      </c>
    </row>
    <row r="3121" customFormat="false" ht="15" hidden="false" customHeight="false" outlineLevel="0" collapsed="false">
      <c r="A3121" s="37" t="s">
        <v>962</v>
      </c>
      <c r="B3121" s="37" t="s">
        <v>279</v>
      </c>
      <c r="C3121" s="37" t="n">
        <v>22</v>
      </c>
      <c r="D3121" s="37" t="n">
        <v>22</v>
      </c>
      <c r="E3121" s="37" t="n">
        <v>0</v>
      </c>
      <c r="F3121" s="37" t="n">
        <v>1</v>
      </c>
      <c r="G3121" s="37" t="n">
        <v>1</v>
      </c>
      <c r="H3121" s="37" t="n">
        <v>0</v>
      </c>
      <c r="I3121" s="37" t="n">
        <v>5</v>
      </c>
      <c r="J3121" s="40" t="n">
        <f aca="false">IF(C3121=0,"",D3121/C3121)</f>
        <v>1</v>
      </c>
    </row>
    <row r="3122" customFormat="false" ht="15" hidden="false" customHeight="false" outlineLevel="0" collapsed="false">
      <c r="A3122" s="37" t="s">
        <v>962</v>
      </c>
      <c r="B3122" s="37" t="s">
        <v>280</v>
      </c>
      <c r="C3122" s="37" t="n">
        <v>22</v>
      </c>
      <c r="D3122" s="37" t="n">
        <v>21</v>
      </c>
      <c r="E3122" s="37" t="n">
        <v>1</v>
      </c>
      <c r="F3122" s="37" t="n">
        <v>1</v>
      </c>
      <c r="G3122" s="37" t="n">
        <v>0</v>
      </c>
      <c r="H3122" s="37" t="n">
        <v>2</v>
      </c>
      <c r="I3122" s="37" t="n">
        <v>0</v>
      </c>
      <c r="J3122" s="40" t="n">
        <f aca="false">IF(C3122=0,"",D3122/C3122)</f>
        <v>0.954545454545455</v>
      </c>
    </row>
    <row r="3123" customFormat="false" ht="15" hidden="false" customHeight="false" outlineLevel="0" collapsed="false">
      <c r="A3123" s="37" t="s">
        <v>962</v>
      </c>
      <c r="B3123" s="37" t="s">
        <v>281</v>
      </c>
      <c r="C3123" s="37" t="n">
        <v>22</v>
      </c>
      <c r="D3123" s="37" t="n">
        <v>21</v>
      </c>
      <c r="E3123" s="37" t="n">
        <v>0</v>
      </c>
      <c r="F3123" s="37" t="n">
        <v>0</v>
      </c>
      <c r="G3123" s="37" t="n">
        <v>0</v>
      </c>
      <c r="H3123" s="37" t="n">
        <v>1</v>
      </c>
      <c r="I3123" s="37" t="n">
        <v>0</v>
      </c>
      <c r="J3123" s="40" t="n">
        <f aca="false">IF(C3123=0,"",D3123/C3123)</f>
        <v>0.954545454545455</v>
      </c>
    </row>
    <row r="3124" customFormat="false" ht="15" hidden="false" customHeight="false" outlineLevel="0" collapsed="false">
      <c r="A3124" s="37" t="s">
        <v>963</v>
      </c>
      <c r="B3124" s="37" t="s">
        <v>270</v>
      </c>
      <c r="C3124" s="37" t="n">
        <v>22</v>
      </c>
      <c r="D3124" s="37" t="n">
        <v>20</v>
      </c>
      <c r="E3124" s="37" t="n">
        <v>0</v>
      </c>
      <c r="F3124" s="37" t="n">
        <v>3</v>
      </c>
      <c r="G3124" s="37" t="n">
        <v>0</v>
      </c>
      <c r="H3124" s="37" t="n">
        <v>0</v>
      </c>
      <c r="I3124" s="37" t="n">
        <v>24</v>
      </c>
      <c r="J3124" s="40" t="n">
        <f aca="false">IF(C3124=0,"",D3124/C3124)</f>
        <v>0.909090909090909</v>
      </c>
    </row>
    <row r="3125" customFormat="false" ht="15" hidden="false" customHeight="false" outlineLevel="0" collapsed="false">
      <c r="A3125" s="37" t="s">
        <v>963</v>
      </c>
      <c r="B3125" s="37" t="s">
        <v>271</v>
      </c>
      <c r="C3125" s="37" t="n">
        <v>22</v>
      </c>
      <c r="D3125" s="37" t="n">
        <v>18</v>
      </c>
      <c r="E3125" s="37" t="n">
        <v>0</v>
      </c>
      <c r="F3125" s="37" t="n">
        <v>0</v>
      </c>
      <c r="G3125" s="37" t="n">
        <v>0</v>
      </c>
      <c r="H3125" s="37" t="n">
        <v>0</v>
      </c>
      <c r="I3125" s="37" t="n">
        <v>12</v>
      </c>
      <c r="J3125" s="40" t="n">
        <f aca="false">IF(C3125=0,"",D3125/C3125)</f>
        <v>0.818181818181818</v>
      </c>
    </row>
    <row r="3126" customFormat="false" ht="15" hidden="false" customHeight="false" outlineLevel="0" collapsed="false">
      <c r="A3126" s="37" t="s">
        <v>963</v>
      </c>
      <c r="B3126" s="37" t="s">
        <v>272</v>
      </c>
      <c r="C3126" s="37" t="n">
        <v>22</v>
      </c>
      <c r="D3126" s="37" t="n">
        <v>19</v>
      </c>
      <c r="E3126" s="37" t="n">
        <v>0</v>
      </c>
      <c r="F3126" s="37" t="n">
        <v>0</v>
      </c>
      <c r="G3126" s="37" t="n">
        <v>1</v>
      </c>
      <c r="H3126" s="37" t="n">
        <v>3</v>
      </c>
      <c r="I3126" s="37" t="n">
        <v>9</v>
      </c>
      <c r="J3126" s="40" t="n">
        <f aca="false">IF(C3126=0,"",D3126/C3126)</f>
        <v>0.863636363636364</v>
      </c>
    </row>
    <row r="3127" customFormat="false" ht="15" hidden="false" customHeight="false" outlineLevel="0" collapsed="false">
      <c r="A3127" s="37" t="s">
        <v>963</v>
      </c>
      <c r="B3127" s="37" t="s">
        <v>273</v>
      </c>
      <c r="C3127" s="37" t="n">
        <v>22</v>
      </c>
      <c r="D3127" s="37" t="n">
        <v>21</v>
      </c>
      <c r="E3127" s="37" t="n">
        <v>0</v>
      </c>
      <c r="F3127" s="37" t="n">
        <v>0</v>
      </c>
      <c r="G3127" s="37" t="n">
        <v>1</v>
      </c>
      <c r="H3127" s="37" t="n">
        <v>1</v>
      </c>
      <c r="I3127" s="37" t="n">
        <v>10</v>
      </c>
      <c r="J3127" s="40" t="n">
        <f aca="false">IF(C3127=0,"",D3127/C3127)</f>
        <v>0.954545454545455</v>
      </c>
    </row>
    <row r="3128" customFormat="false" ht="15" hidden="false" customHeight="false" outlineLevel="0" collapsed="false">
      <c r="A3128" s="37" t="s">
        <v>963</v>
      </c>
      <c r="B3128" s="37" t="s">
        <v>274</v>
      </c>
      <c r="C3128" s="37" t="n">
        <v>22</v>
      </c>
      <c r="D3128" s="37" t="n">
        <v>21</v>
      </c>
      <c r="E3128" s="37" t="n">
        <v>0</v>
      </c>
      <c r="F3128" s="37" t="n">
        <v>1</v>
      </c>
      <c r="G3128" s="37" t="n">
        <v>1</v>
      </c>
      <c r="H3128" s="37" t="n">
        <v>0</v>
      </c>
      <c r="I3128" s="37" t="n">
        <v>12</v>
      </c>
      <c r="J3128" s="40" t="n">
        <f aca="false">IF(C3128=0,"",D3128/C3128)</f>
        <v>0.954545454545455</v>
      </c>
    </row>
    <row r="3129" customFormat="false" ht="15" hidden="false" customHeight="false" outlineLevel="0" collapsed="false">
      <c r="A3129" s="37" t="s">
        <v>963</v>
      </c>
      <c r="B3129" s="37" t="s">
        <v>275</v>
      </c>
      <c r="C3129" s="37" t="n">
        <v>22</v>
      </c>
      <c r="D3129" s="37" t="n">
        <v>20</v>
      </c>
      <c r="E3129" s="37" t="n">
        <v>2</v>
      </c>
      <c r="F3129" s="37" t="n">
        <v>2</v>
      </c>
      <c r="G3129" s="37" t="n">
        <v>0</v>
      </c>
      <c r="H3129" s="37" t="n">
        <v>0</v>
      </c>
      <c r="I3129" s="37" t="n">
        <v>7</v>
      </c>
      <c r="J3129" s="40" t="n">
        <f aca="false">IF(C3129=0,"",D3129/C3129)</f>
        <v>0.909090909090909</v>
      </c>
    </row>
    <row r="3130" customFormat="false" ht="15" hidden="false" customHeight="false" outlineLevel="0" collapsed="false">
      <c r="A3130" s="37" t="s">
        <v>963</v>
      </c>
      <c r="B3130" s="37" t="s">
        <v>276</v>
      </c>
      <c r="C3130" s="37" t="n">
        <v>22</v>
      </c>
      <c r="D3130" s="37" t="n">
        <v>20</v>
      </c>
      <c r="E3130" s="37" t="n">
        <v>0</v>
      </c>
      <c r="F3130" s="37" t="n">
        <v>0</v>
      </c>
      <c r="G3130" s="37" t="n">
        <v>0</v>
      </c>
      <c r="H3130" s="37" t="n">
        <v>0</v>
      </c>
      <c r="I3130" s="37" t="n">
        <v>6</v>
      </c>
      <c r="J3130" s="40" t="n">
        <f aca="false">IF(C3130=0,"",D3130/C3130)</f>
        <v>0.909090909090909</v>
      </c>
    </row>
    <row r="3131" customFormat="false" ht="15" hidden="false" customHeight="false" outlineLevel="0" collapsed="false">
      <c r="A3131" s="37" t="s">
        <v>963</v>
      </c>
      <c r="B3131" s="37" t="s">
        <v>277</v>
      </c>
      <c r="C3131" s="37" t="n">
        <v>22</v>
      </c>
      <c r="D3131" s="37" t="n">
        <v>20</v>
      </c>
      <c r="E3131" s="37" t="n">
        <v>0</v>
      </c>
      <c r="F3131" s="37" t="n">
        <v>0</v>
      </c>
      <c r="G3131" s="37" t="n">
        <v>1</v>
      </c>
      <c r="H3131" s="37" t="n">
        <v>4</v>
      </c>
      <c r="I3131" s="37" t="n">
        <v>18</v>
      </c>
      <c r="J3131" s="40" t="n">
        <f aca="false">IF(C3131=0,"",D3131/C3131)</f>
        <v>0.909090909090909</v>
      </c>
    </row>
    <row r="3132" customFormat="false" ht="15" hidden="false" customHeight="false" outlineLevel="0" collapsed="false">
      <c r="A3132" s="37" t="s">
        <v>963</v>
      </c>
      <c r="B3132" s="37" t="s">
        <v>278</v>
      </c>
      <c r="C3132" s="37" t="n">
        <v>22</v>
      </c>
      <c r="D3132" s="37" t="n">
        <v>20</v>
      </c>
      <c r="E3132" s="37" t="n">
        <v>0</v>
      </c>
      <c r="F3132" s="37" t="n">
        <v>0</v>
      </c>
      <c r="G3132" s="37" t="n">
        <v>0</v>
      </c>
      <c r="H3132" s="37" t="n">
        <v>2</v>
      </c>
      <c r="I3132" s="37" t="n">
        <v>6</v>
      </c>
      <c r="J3132" s="40" t="n">
        <f aca="false">IF(C3132=0,"",D3132/C3132)</f>
        <v>0.909090909090909</v>
      </c>
    </row>
    <row r="3133" customFormat="false" ht="15" hidden="false" customHeight="false" outlineLevel="0" collapsed="false">
      <c r="A3133" s="37" t="s">
        <v>963</v>
      </c>
      <c r="B3133" s="37" t="s">
        <v>279</v>
      </c>
      <c r="C3133" s="37" t="n">
        <v>22</v>
      </c>
      <c r="D3133" s="37" t="n">
        <v>20</v>
      </c>
      <c r="E3133" s="37" t="n">
        <v>1</v>
      </c>
      <c r="F3133" s="37" t="n">
        <v>0</v>
      </c>
      <c r="G3133" s="37" t="n">
        <v>0</v>
      </c>
      <c r="H3133" s="37" t="n">
        <v>3</v>
      </c>
      <c r="I3133" s="37" t="n">
        <v>12</v>
      </c>
      <c r="J3133" s="40" t="n">
        <f aca="false">IF(C3133=0,"",D3133/C3133)</f>
        <v>0.909090909090909</v>
      </c>
    </row>
    <row r="3134" customFormat="false" ht="15" hidden="false" customHeight="false" outlineLevel="0" collapsed="false">
      <c r="A3134" s="37" t="s">
        <v>963</v>
      </c>
      <c r="B3134" s="37" t="s">
        <v>280</v>
      </c>
      <c r="C3134" s="37" t="n">
        <v>22</v>
      </c>
      <c r="D3134" s="37" t="n">
        <v>22</v>
      </c>
      <c r="E3134" s="37" t="n">
        <v>0</v>
      </c>
      <c r="F3134" s="37" t="n">
        <v>0</v>
      </c>
      <c r="G3134" s="37" t="n">
        <v>0</v>
      </c>
      <c r="H3134" s="37" t="n">
        <v>2</v>
      </c>
      <c r="I3134" s="37" t="n">
        <v>6</v>
      </c>
      <c r="J3134" s="40" t="n">
        <f aca="false">IF(C3134=0,"",D3134/C3134)</f>
        <v>1</v>
      </c>
    </row>
    <row r="3135" customFormat="false" ht="15" hidden="false" customHeight="false" outlineLevel="0" collapsed="false">
      <c r="A3135" s="37" t="s">
        <v>963</v>
      </c>
      <c r="B3135" s="37" t="s">
        <v>281</v>
      </c>
      <c r="C3135" s="37" t="n">
        <v>22</v>
      </c>
      <c r="D3135" s="37" t="n">
        <v>19</v>
      </c>
      <c r="E3135" s="37" t="n">
        <v>0</v>
      </c>
      <c r="F3135" s="37" t="n">
        <v>0</v>
      </c>
      <c r="G3135" s="37" t="n">
        <v>0</v>
      </c>
      <c r="H3135" s="37" t="n">
        <v>2</v>
      </c>
      <c r="I3135" s="37" t="n">
        <v>19</v>
      </c>
      <c r="J3135" s="40" t="n">
        <f aca="false">IF(C3135=0,"",D3135/C3135)</f>
        <v>0.863636363636364</v>
      </c>
    </row>
    <row r="3136" customFormat="false" ht="15" hidden="false" customHeight="false" outlineLevel="0" collapsed="false">
      <c r="A3136" s="37" t="s">
        <v>964</v>
      </c>
      <c r="B3136" s="37" t="s">
        <v>270</v>
      </c>
      <c r="C3136" s="37" t="n">
        <v>22</v>
      </c>
      <c r="D3136" s="37" t="n">
        <v>22</v>
      </c>
      <c r="E3136" s="37" t="n">
        <v>1</v>
      </c>
      <c r="F3136" s="37" t="n">
        <v>0</v>
      </c>
      <c r="G3136" s="37" t="n">
        <v>0</v>
      </c>
      <c r="H3136" s="37" t="n">
        <v>1</v>
      </c>
      <c r="I3136" s="37" t="n">
        <v>0</v>
      </c>
      <c r="J3136" s="40" t="n">
        <f aca="false">IF(C3136=0,"",D3136/C3136)</f>
        <v>1</v>
      </c>
    </row>
    <row r="3137" customFormat="false" ht="15" hidden="false" customHeight="false" outlineLevel="0" collapsed="false">
      <c r="A3137" s="37" t="s">
        <v>964</v>
      </c>
      <c r="B3137" s="37" t="s">
        <v>271</v>
      </c>
      <c r="C3137" s="37" t="n">
        <v>22</v>
      </c>
      <c r="D3137" s="37" t="n">
        <v>20</v>
      </c>
      <c r="E3137" s="37" t="n">
        <v>0</v>
      </c>
      <c r="F3137" s="37" t="n">
        <v>0</v>
      </c>
      <c r="G3137" s="37" t="n">
        <v>0</v>
      </c>
      <c r="H3137" s="37" t="n">
        <v>2</v>
      </c>
      <c r="I3137" s="37" t="n">
        <v>0</v>
      </c>
      <c r="J3137" s="40" t="n">
        <f aca="false">IF(C3137=0,"",D3137/C3137)</f>
        <v>0.909090909090909</v>
      </c>
    </row>
    <row r="3138" customFormat="false" ht="15" hidden="false" customHeight="false" outlineLevel="0" collapsed="false">
      <c r="A3138" s="37" t="s">
        <v>964</v>
      </c>
      <c r="B3138" s="37" t="s">
        <v>272</v>
      </c>
      <c r="C3138" s="37" t="n">
        <v>22</v>
      </c>
      <c r="D3138" s="37" t="n">
        <v>21</v>
      </c>
      <c r="E3138" s="37" t="n">
        <v>2</v>
      </c>
      <c r="F3138" s="37" t="n">
        <v>0</v>
      </c>
      <c r="G3138" s="37" t="n">
        <v>1</v>
      </c>
      <c r="H3138" s="37" t="n">
        <v>0</v>
      </c>
      <c r="I3138" s="37" t="n">
        <v>5</v>
      </c>
      <c r="J3138" s="40" t="n">
        <f aca="false">IF(C3138=0,"",D3138/C3138)</f>
        <v>0.954545454545455</v>
      </c>
    </row>
    <row r="3139" customFormat="false" ht="15" hidden="false" customHeight="false" outlineLevel="0" collapsed="false">
      <c r="A3139" s="37" t="s">
        <v>964</v>
      </c>
      <c r="B3139" s="37" t="s">
        <v>273</v>
      </c>
      <c r="C3139" s="37" t="n">
        <v>22</v>
      </c>
      <c r="D3139" s="37" t="n">
        <v>21</v>
      </c>
      <c r="E3139" s="37" t="n">
        <v>1</v>
      </c>
      <c r="F3139" s="37" t="n">
        <v>0</v>
      </c>
      <c r="G3139" s="37" t="n">
        <v>0</v>
      </c>
      <c r="H3139" s="37" t="n">
        <v>1</v>
      </c>
      <c r="I3139" s="37" t="n">
        <v>2</v>
      </c>
      <c r="J3139" s="40" t="n">
        <f aca="false">IF(C3139=0,"",D3139/C3139)</f>
        <v>0.954545454545455</v>
      </c>
    </row>
    <row r="3140" customFormat="false" ht="15" hidden="false" customHeight="false" outlineLevel="0" collapsed="false">
      <c r="A3140" s="37" t="s">
        <v>964</v>
      </c>
      <c r="B3140" s="37" t="s">
        <v>274</v>
      </c>
      <c r="C3140" s="37" t="n">
        <v>22</v>
      </c>
      <c r="D3140" s="37" t="n">
        <v>22</v>
      </c>
      <c r="E3140" s="37" t="n">
        <v>1</v>
      </c>
      <c r="F3140" s="37" t="n">
        <v>0</v>
      </c>
      <c r="G3140" s="37" t="n">
        <v>2</v>
      </c>
      <c r="H3140" s="37" t="n">
        <v>2</v>
      </c>
      <c r="I3140" s="37" t="n">
        <v>1</v>
      </c>
      <c r="J3140" s="40" t="n">
        <f aca="false">IF(C3140=0,"",D3140/C3140)</f>
        <v>1</v>
      </c>
    </row>
    <row r="3141" customFormat="false" ht="15" hidden="false" customHeight="false" outlineLevel="0" collapsed="false">
      <c r="A3141" s="37" t="s">
        <v>964</v>
      </c>
      <c r="B3141" s="37" t="s">
        <v>275</v>
      </c>
      <c r="C3141" s="37" t="n">
        <v>22</v>
      </c>
      <c r="D3141" s="37" t="n">
        <v>22</v>
      </c>
      <c r="E3141" s="37" t="n">
        <v>1</v>
      </c>
      <c r="F3141" s="37" t="n">
        <v>0</v>
      </c>
      <c r="G3141" s="37" t="n">
        <v>0</v>
      </c>
      <c r="H3141" s="37" t="n">
        <v>1</v>
      </c>
      <c r="I3141" s="37" t="n">
        <v>0</v>
      </c>
      <c r="J3141" s="40" t="n">
        <f aca="false">IF(C3141=0,"",D3141/C3141)</f>
        <v>1</v>
      </c>
    </row>
    <row r="3142" customFormat="false" ht="15" hidden="false" customHeight="false" outlineLevel="0" collapsed="false">
      <c r="A3142" s="37" t="s">
        <v>964</v>
      </c>
      <c r="B3142" s="37" t="s">
        <v>276</v>
      </c>
      <c r="C3142" s="37" t="n">
        <v>22</v>
      </c>
      <c r="D3142" s="37" t="n">
        <v>22</v>
      </c>
      <c r="E3142" s="37" t="n">
        <v>1</v>
      </c>
      <c r="F3142" s="37" t="n">
        <v>0</v>
      </c>
      <c r="G3142" s="37" t="n">
        <v>0</v>
      </c>
      <c r="H3142" s="37" t="n">
        <v>4</v>
      </c>
      <c r="I3142" s="37" t="n">
        <v>2</v>
      </c>
      <c r="J3142" s="40" t="n">
        <f aca="false">IF(C3142=0,"",D3142/C3142)</f>
        <v>1</v>
      </c>
    </row>
    <row r="3143" customFormat="false" ht="15" hidden="false" customHeight="false" outlineLevel="0" collapsed="false">
      <c r="A3143" s="37" t="s">
        <v>964</v>
      </c>
      <c r="B3143" s="37" t="s">
        <v>277</v>
      </c>
      <c r="C3143" s="37" t="n">
        <v>22</v>
      </c>
      <c r="D3143" s="37" t="n">
        <v>22</v>
      </c>
      <c r="E3143" s="37" t="n">
        <v>0</v>
      </c>
      <c r="F3143" s="37" t="n">
        <v>0</v>
      </c>
      <c r="G3143" s="37" t="n">
        <v>0</v>
      </c>
      <c r="H3143" s="37" t="n">
        <v>3</v>
      </c>
      <c r="I3143" s="37" t="n">
        <v>1</v>
      </c>
      <c r="J3143" s="40" t="n">
        <f aca="false">IF(C3143=0,"",D3143/C3143)</f>
        <v>1</v>
      </c>
    </row>
    <row r="3144" customFormat="false" ht="15" hidden="false" customHeight="false" outlineLevel="0" collapsed="false">
      <c r="A3144" s="37" t="s">
        <v>964</v>
      </c>
      <c r="B3144" s="37" t="s">
        <v>278</v>
      </c>
      <c r="C3144" s="37" t="n">
        <v>22</v>
      </c>
      <c r="D3144" s="37" t="n">
        <v>22</v>
      </c>
      <c r="E3144" s="37" t="n">
        <v>1</v>
      </c>
      <c r="F3144" s="37" t="n">
        <v>1</v>
      </c>
      <c r="G3144" s="37" t="n">
        <v>0</v>
      </c>
      <c r="H3144" s="37" t="n">
        <v>3</v>
      </c>
      <c r="I3144" s="37" t="n">
        <v>0</v>
      </c>
      <c r="J3144" s="40" t="n">
        <f aca="false">IF(C3144=0,"",D3144/C3144)</f>
        <v>1</v>
      </c>
    </row>
    <row r="3145" customFormat="false" ht="15" hidden="false" customHeight="false" outlineLevel="0" collapsed="false">
      <c r="A3145" s="37" t="s">
        <v>964</v>
      </c>
      <c r="B3145" s="37" t="s">
        <v>279</v>
      </c>
      <c r="C3145" s="37" t="n">
        <v>22</v>
      </c>
      <c r="D3145" s="37" t="n">
        <v>22</v>
      </c>
      <c r="E3145" s="37" t="n">
        <v>0</v>
      </c>
      <c r="F3145" s="37" t="n">
        <v>1</v>
      </c>
      <c r="G3145" s="37" t="n">
        <v>0</v>
      </c>
      <c r="H3145" s="37" t="n">
        <v>0</v>
      </c>
      <c r="I3145" s="37" t="n">
        <v>4</v>
      </c>
      <c r="J3145" s="40" t="n">
        <f aca="false">IF(C3145=0,"",D3145/C3145)</f>
        <v>1</v>
      </c>
    </row>
    <row r="3146" customFormat="false" ht="15" hidden="false" customHeight="false" outlineLevel="0" collapsed="false">
      <c r="A3146" s="37" t="s">
        <v>964</v>
      </c>
      <c r="B3146" s="37" t="s">
        <v>280</v>
      </c>
      <c r="C3146" s="37" t="n">
        <v>22</v>
      </c>
      <c r="D3146" s="37" t="n">
        <v>21</v>
      </c>
      <c r="E3146" s="37" t="n">
        <v>0</v>
      </c>
      <c r="F3146" s="37" t="n">
        <v>0</v>
      </c>
      <c r="G3146" s="37" t="n">
        <v>0</v>
      </c>
      <c r="H3146" s="37" t="n">
        <v>0</v>
      </c>
      <c r="I3146" s="37" t="n">
        <v>1</v>
      </c>
      <c r="J3146" s="40" t="n">
        <f aca="false">IF(C3146=0,"",D3146/C3146)</f>
        <v>0.954545454545455</v>
      </c>
    </row>
    <row r="3147" customFormat="false" ht="15" hidden="false" customHeight="false" outlineLevel="0" collapsed="false">
      <c r="A3147" s="37" t="s">
        <v>964</v>
      </c>
      <c r="B3147" s="37" t="s">
        <v>281</v>
      </c>
      <c r="C3147" s="37" t="n">
        <v>22</v>
      </c>
      <c r="D3147" s="37" t="n">
        <v>20</v>
      </c>
      <c r="E3147" s="37" t="n">
        <v>0</v>
      </c>
      <c r="F3147" s="37" t="n">
        <v>1</v>
      </c>
      <c r="G3147" s="37" t="n">
        <v>0</v>
      </c>
      <c r="H3147" s="37" t="n">
        <v>1</v>
      </c>
      <c r="I3147" s="37" t="n">
        <v>10</v>
      </c>
      <c r="J3147" s="40" t="n">
        <f aca="false">IF(C3147=0,"",D3147/C3147)</f>
        <v>0.909090909090909</v>
      </c>
    </row>
    <row r="3148" customFormat="false" ht="15" hidden="false" customHeight="false" outlineLevel="0" collapsed="false">
      <c r="A3148" s="37" t="s">
        <v>966</v>
      </c>
      <c r="B3148" s="37" t="s">
        <v>270</v>
      </c>
      <c r="C3148" s="37" t="n">
        <v>22</v>
      </c>
      <c r="D3148" s="37" t="n">
        <v>19</v>
      </c>
      <c r="E3148" s="37" t="n">
        <v>2</v>
      </c>
      <c r="F3148" s="37" t="n">
        <v>0</v>
      </c>
      <c r="G3148" s="37" t="n">
        <v>0</v>
      </c>
      <c r="H3148" s="37" t="n">
        <v>2</v>
      </c>
      <c r="I3148" s="37" t="n">
        <v>4</v>
      </c>
      <c r="J3148" s="40" t="n">
        <f aca="false">IF(C3148=0,"",D3148/C3148)</f>
        <v>0.863636363636364</v>
      </c>
    </row>
    <row r="3149" customFormat="false" ht="15" hidden="false" customHeight="false" outlineLevel="0" collapsed="false">
      <c r="A3149" s="37" t="s">
        <v>966</v>
      </c>
      <c r="B3149" s="37" t="s">
        <v>271</v>
      </c>
      <c r="C3149" s="37" t="n">
        <v>22</v>
      </c>
      <c r="D3149" s="37" t="n">
        <v>22</v>
      </c>
      <c r="E3149" s="37" t="n">
        <v>1</v>
      </c>
      <c r="F3149" s="37" t="n">
        <v>0</v>
      </c>
      <c r="G3149" s="37" t="n">
        <v>0</v>
      </c>
      <c r="H3149" s="37" t="n">
        <v>0</v>
      </c>
      <c r="I3149" s="37" t="n">
        <v>2</v>
      </c>
      <c r="J3149" s="40" t="n">
        <f aca="false">IF(C3149=0,"",D3149/C3149)</f>
        <v>1</v>
      </c>
    </row>
    <row r="3150" customFormat="false" ht="15" hidden="false" customHeight="false" outlineLevel="0" collapsed="false">
      <c r="A3150" s="37" t="s">
        <v>966</v>
      </c>
      <c r="B3150" s="37" t="s">
        <v>272</v>
      </c>
      <c r="C3150" s="37" t="n">
        <v>22</v>
      </c>
      <c r="D3150" s="37" t="n">
        <v>21</v>
      </c>
      <c r="E3150" s="37" t="n">
        <v>0</v>
      </c>
      <c r="F3150" s="37" t="n">
        <v>0</v>
      </c>
      <c r="G3150" s="37" t="n">
        <v>0</v>
      </c>
      <c r="H3150" s="37" t="n">
        <v>1</v>
      </c>
      <c r="I3150" s="37" t="n">
        <v>1</v>
      </c>
      <c r="J3150" s="40" t="n">
        <f aca="false">IF(C3150=0,"",D3150/C3150)</f>
        <v>0.954545454545455</v>
      </c>
    </row>
    <row r="3151" customFormat="false" ht="15" hidden="false" customHeight="false" outlineLevel="0" collapsed="false">
      <c r="A3151" s="37" t="s">
        <v>966</v>
      </c>
      <c r="B3151" s="37" t="s">
        <v>273</v>
      </c>
      <c r="C3151" s="37" t="n">
        <v>22</v>
      </c>
      <c r="D3151" s="37" t="n">
        <v>21</v>
      </c>
      <c r="E3151" s="37" t="n">
        <v>1</v>
      </c>
      <c r="F3151" s="37" t="n">
        <v>1</v>
      </c>
      <c r="G3151" s="37" t="n">
        <v>0</v>
      </c>
      <c r="H3151" s="37" t="n">
        <v>1</v>
      </c>
      <c r="I3151" s="37" t="n">
        <v>2</v>
      </c>
      <c r="J3151" s="40" t="n">
        <f aca="false">IF(C3151=0,"",D3151/C3151)</f>
        <v>0.954545454545455</v>
      </c>
    </row>
    <row r="3152" customFormat="false" ht="15" hidden="false" customHeight="false" outlineLevel="0" collapsed="false">
      <c r="A3152" s="37" t="s">
        <v>966</v>
      </c>
      <c r="B3152" s="37" t="s">
        <v>274</v>
      </c>
      <c r="C3152" s="37" t="n">
        <v>22</v>
      </c>
      <c r="D3152" s="37" t="n">
        <v>18</v>
      </c>
      <c r="E3152" s="37" t="n">
        <v>1</v>
      </c>
      <c r="F3152" s="37" t="n">
        <v>1</v>
      </c>
      <c r="G3152" s="37" t="n">
        <v>0</v>
      </c>
      <c r="H3152" s="37" t="n">
        <v>1</v>
      </c>
      <c r="I3152" s="37" t="n">
        <v>0</v>
      </c>
      <c r="J3152" s="40" t="n">
        <f aca="false">IF(C3152=0,"",D3152/C3152)</f>
        <v>0.818181818181818</v>
      </c>
    </row>
    <row r="3153" customFormat="false" ht="15" hidden="false" customHeight="false" outlineLevel="0" collapsed="false">
      <c r="A3153" s="37" t="s">
        <v>966</v>
      </c>
      <c r="B3153" s="37" t="s">
        <v>275</v>
      </c>
      <c r="C3153" s="37" t="n">
        <v>22</v>
      </c>
      <c r="D3153" s="37" t="n">
        <v>20</v>
      </c>
      <c r="E3153" s="37" t="n">
        <v>0</v>
      </c>
      <c r="F3153" s="37" t="n">
        <v>0</v>
      </c>
      <c r="G3153" s="37" t="n">
        <v>0</v>
      </c>
      <c r="H3153" s="37" t="n">
        <v>1</v>
      </c>
      <c r="I3153" s="37" t="n">
        <v>13</v>
      </c>
      <c r="J3153" s="40" t="n">
        <f aca="false">IF(C3153=0,"",D3153/C3153)</f>
        <v>0.909090909090909</v>
      </c>
    </row>
    <row r="3154" customFormat="false" ht="15" hidden="false" customHeight="false" outlineLevel="0" collapsed="false">
      <c r="A3154" s="37" t="s">
        <v>966</v>
      </c>
      <c r="B3154" s="37" t="s">
        <v>276</v>
      </c>
      <c r="C3154" s="37" t="n">
        <v>22</v>
      </c>
      <c r="D3154" s="37" t="n">
        <v>20</v>
      </c>
      <c r="E3154" s="37" t="n">
        <v>2</v>
      </c>
      <c r="F3154" s="37" t="n">
        <v>0</v>
      </c>
      <c r="G3154" s="37" t="n">
        <v>0</v>
      </c>
      <c r="H3154" s="37" t="n">
        <v>1</v>
      </c>
      <c r="I3154" s="37" t="n">
        <v>1</v>
      </c>
      <c r="J3154" s="40" t="n">
        <f aca="false">IF(C3154=0,"",D3154/C3154)</f>
        <v>0.909090909090909</v>
      </c>
    </row>
    <row r="3155" customFormat="false" ht="15" hidden="false" customHeight="false" outlineLevel="0" collapsed="false">
      <c r="A3155" s="37" t="s">
        <v>966</v>
      </c>
      <c r="B3155" s="37" t="s">
        <v>277</v>
      </c>
      <c r="C3155" s="37" t="n">
        <v>22</v>
      </c>
      <c r="D3155" s="37" t="n">
        <v>20</v>
      </c>
      <c r="E3155" s="37" t="n">
        <v>0</v>
      </c>
      <c r="F3155" s="37" t="n">
        <v>0</v>
      </c>
      <c r="G3155" s="37" t="n">
        <v>0</v>
      </c>
      <c r="H3155" s="37" t="n">
        <v>3</v>
      </c>
      <c r="I3155" s="37" t="n">
        <v>2</v>
      </c>
      <c r="J3155" s="40" t="n">
        <f aca="false">IF(C3155=0,"",D3155/C3155)</f>
        <v>0.909090909090909</v>
      </c>
    </row>
    <row r="3156" customFormat="false" ht="15" hidden="false" customHeight="false" outlineLevel="0" collapsed="false">
      <c r="A3156" s="37" t="s">
        <v>966</v>
      </c>
      <c r="B3156" s="37" t="s">
        <v>278</v>
      </c>
      <c r="C3156" s="37" t="n">
        <v>22</v>
      </c>
      <c r="D3156" s="37" t="n">
        <v>20</v>
      </c>
      <c r="E3156" s="37" t="n">
        <v>1</v>
      </c>
      <c r="F3156" s="37" t="n">
        <v>0</v>
      </c>
      <c r="G3156" s="37" t="n">
        <v>1</v>
      </c>
      <c r="H3156" s="37" t="n">
        <v>2</v>
      </c>
      <c r="I3156" s="37" t="n">
        <v>1</v>
      </c>
      <c r="J3156" s="40" t="n">
        <f aca="false">IF(C3156=0,"",D3156/C3156)</f>
        <v>0.909090909090909</v>
      </c>
    </row>
    <row r="3157" customFormat="false" ht="15" hidden="false" customHeight="false" outlineLevel="0" collapsed="false">
      <c r="A3157" s="37" t="s">
        <v>966</v>
      </c>
      <c r="B3157" s="37" t="s">
        <v>279</v>
      </c>
      <c r="C3157" s="37" t="n">
        <v>22</v>
      </c>
      <c r="D3157" s="37" t="n">
        <v>20</v>
      </c>
      <c r="E3157" s="37" t="n">
        <v>1</v>
      </c>
      <c r="F3157" s="37" t="n">
        <v>1</v>
      </c>
      <c r="G3157" s="37" t="n">
        <v>0</v>
      </c>
      <c r="H3157" s="37" t="n">
        <v>1</v>
      </c>
      <c r="I3157" s="37" t="n">
        <v>2</v>
      </c>
      <c r="J3157" s="40" t="n">
        <f aca="false">IF(C3157=0,"",D3157/C3157)</f>
        <v>0.909090909090909</v>
      </c>
    </row>
    <row r="3158" customFormat="false" ht="15" hidden="false" customHeight="false" outlineLevel="0" collapsed="false">
      <c r="A3158" s="37" t="s">
        <v>966</v>
      </c>
      <c r="B3158" s="37" t="s">
        <v>280</v>
      </c>
      <c r="C3158" s="37" t="n">
        <v>22</v>
      </c>
      <c r="D3158" s="37" t="n">
        <v>21</v>
      </c>
      <c r="E3158" s="37" t="n">
        <v>1</v>
      </c>
      <c r="F3158" s="37" t="n">
        <v>1</v>
      </c>
      <c r="G3158" s="37" t="n">
        <v>0</v>
      </c>
      <c r="H3158" s="37" t="n">
        <v>0</v>
      </c>
      <c r="I3158" s="37" t="n">
        <v>1</v>
      </c>
      <c r="J3158" s="40" t="n">
        <f aca="false">IF(C3158=0,"",D3158/C3158)</f>
        <v>0.954545454545455</v>
      </c>
    </row>
    <row r="3159" customFormat="false" ht="15" hidden="false" customHeight="false" outlineLevel="0" collapsed="false">
      <c r="A3159" s="37" t="s">
        <v>966</v>
      </c>
      <c r="B3159" s="37" t="s">
        <v>281</v>
      </c>
      <c r="C3159" s="37" t="n">
        <v>22</v>
      </c>
      <c r="D3159" s="37" t="n">
        <v>21</v>
      </c>
      <c r="E3159" s="37" t="n">
        <v>0</v>
      </c>
      <c r="F3159" s="37" t="n">
        <v>2</v>
      </c>
      <c r="G3159" s="37" t="n">
        <v>0</v>
      </c>
      <c r="H3159" s="37" t="n">
        <v>1</v>
      </c>
      <c r="I3159" s="37" t="n">
        <v>0</v>
      </c>
      <c r="J3159" s="40" t="n">
        <f aca="false">IF(C3159=0,"",D3159/C3159)</f>
        <v>0.954545454545455</v>
      </c>
    </row>
    <row r="3160" customFormat="false" ht="15" hidden="false" customHeight="false" outlineLevel="0" collapsed="false">
      <c r="A3160" s="37" t="s">
        <v>968</v>
      </c>
      <c r="B3160" s="37" t="s">
        <v>270</v>
      </c>
      <c r="C3160" s="37" t="n">
        <v>22</v>
      </c>
      <c r="D3160" s="37" t="n">
        <v>21</v>
      </c>
      <c r="E3160" s="37" t="n">
        <v>0</v>
      </c>
      <c r="F3160" s="37" t="n">
        <v>1</v>
      </c>
      <c r="G3160" s="37" t="n">
        <v>1</v>
      </c>
      <c r="H3160" s="37" t="n">
        <v>1</v>
      </c>
      <c r="I3160" s="37" t="n">
        <v>0</v>
      </c>
      <c r="J3160" s="40" t="n">
        <f aca="false">IF(C3160=0,"",D3160/C3160)</f>
        <v>0.954545454545455</v>
      </c>
    </row>
    <row r="3161" customFormat="false" ht="15" hidden="false" customHeight="false" outlineLevel="0" collapsed="false">
      <c r="A3161" s="37" t="s">
        <v>968</v>
      </c>
      <c r="B3161" s="37" t="s">
        <v>271</v>
      </c>
      <c r="C3161" s="37" t="n">
        <v>22</v>
      </c>
      <c r="D3161" s="37" t="n">
        <v>21</v>
      </c>
      <c r="E3161" s="37" t="n">
        <v>1</v>
      </c>
      <c r="F3161" s="37" t="n">
        <v>1</v>
      </c>
      <c r="G3161" s="37" t="n">
        <v>2</v>
      </c>
      <c r="H3161" s="37" t="n">
        <v>0</v>
      </c>
      <c r="I3161" s="37" t="n">
        <v>3</v>
      </c>
      <c r="J3161" s="40" t="n">
        <f aca="false">IF(C3161=0,"",D3161/C3161)</f>
        <v>0.954545454545455</v>
      </c>
    </row>
    <row r="3162" customFormat="false" ht="15" hidden="false" customHeight="false" outlineLevel="0" collapsed="false">
      <c r="A3162" s="37" t="s">
        <v>968</v>
      </c>
      <c r="B3162" s="37" t="s">
        <v>272</v>
      </c>
      <c r="C3162" s="37" t="n">
        <v>22</v>
      </c>
      <c r="D3162" s="37" t="n">
        <v>21</v>
      </c>
      <c r="E3162" s="37" t="n">
        <v>0</v>
      </c>
      <c r="F3162" s="37" t="n">
        <v>0</v>
      </c>
      <c r="G3162" s="37" t="n">
        <v>1</v>
      </c>
      <c r="H3162" s="37" t="n">
        <v>2</v>
      </c>
      <c r="I3162" s="37" t="n">
        <v>0</v>
      </c>
      <c r="J3162" s="40" t="n">
        <f aca="false">IF(C3162=0,"",D3162/C3162)</f>
        <v>0.954545454545455</v>
      </c>
    </row>
    <row r="3163" customFormat="false" ht="15" hidden="false" customHeight="false" outlineLevel="0" collapsed="false">
      <c r="A3163" s="37" t="s">
        <v>968</v>
      </c>
      <c r="B3163" s="37" t="s">
        <v>273</v>
      </c>
      <c r="C3163" s="37" t="n">
        <v>22</v>
      </c>
      <c r="D3163" s="37" t="n">
        <v>21</v>
      </c>
      <c r="E3163" s="37" t="n">
        <v>0</v>
      </c>
      <c r="F3163" s="37" t="n">
        <v>1</v>
      </c>
      <c r="G3163" s="37" t="n">
        <v>0</v>
      </c>
      <c r="H3163" s="37" t="n">
        <v>2</v>
      </c>
      <c r="I3163" s="37" t="n">
        <v>1</v>
      </c>
      <c r="J3163" s="40" t="n">
        <f aca="false">IF(C3163=0,"",D3163/C3163)</f>
        <v>0.954545454545455</v>
      </c>
    </row>
    <row r="3164" customFormat="false" ht="15" hidden="false" customHeight="false" outlineLevel="0" collapsed="false">
      <c r="A3164" s="37" t="s">
        <v>968</v>
      </c>
      <c r="B3164" s="37" t="s">
        <v>274</v>
      </c>
      <c r="C3164" s="37" t="n">
        <v>22</v>
      </c>
      <c r="D3164" s="37" t="n">
        <v>22</v>
      </c>
      <c r="E3164" s="37" t="n">
        <v>3</v>
      </c>
      <c r="F3164" s="37" t="n">
        <v>1</v>
      </c>
      <c r="G3164" s="37" t="n">
        <v>1</v>
      </c>
      <c r="H3164" s="37" t="n">
        <v>1</v>
      </c>
      <c r="I3164" s="37" t="n">
        <v>0</v>
      </c>
      <c r="J3164" s="40" t="n">
        <f aca="false">IF(C3164=0,"",D3164/C3164)</f>
        <v>1</v>
      </c>
    </row>
    <row r="3165" customFormat="false" ht="15" hidden="false" customHeight="false" outlineLevel="0" collapsed="false">
      <c r="A3165" s="37" t="s">
        <v>968</v>
      </c>
      <c r="B3165" s="37" t="s">
        <v>275</v>
      </c>
      <c r="C3165" s="37" t="n">
        <v>22</v>
      </c>
      <c r="D3165" s="37" t="n">
        <v>20</v>
      </c>
      <c r="E3165" s="37" t="n">
        <v>2</v>
      </c>
      <c r="F3165" s="37" t="n">
        <v>3</v>
      </c>
      <c r="G3165" s="37" t="n">
        <v>1</v>
      </c>
      <c r="H3165" s="37" t="n">
        <v>1</v>
      </c>
      <c r="I3165" s="37" t="n">
        <v>2</v>
      </c>
      <c r="J3165" s="40" t="n">
        <f aca="false">IF(C3165=0,"",D3165/C3165)</f>
        <v>0.909090909090909</v>
      </c>
    </row>
    <row r="3166" customFormat="false" ht="15" hidden="false" customHeight="false" outlineLevel="0" collapsed="false">
      <c r="A3166" s="37" t="s">
        <v>968</v>
      </c>
      <c r="B3166" s="37" t="s">
        <v>276</v>
      </c>
      <c r="C3166" s="37" t="n">
        <v>22</v>
      </c>
      <c r="D3166" s="37" t="n">
        <v>21</v>
      </c>
      <c r="E3166" s="37" t="n">
        <v>0</v>
      </c>
      <c r="F3166" s="37" t="n">
        <v>1</v>
      </c>
      <c r="G3166" s="37" t="n">
        <v>0</v>
      </c>
      <c r="H3166" s="37" t="n">
        <v>3</v>
      </c>
      <c r="I3166" s="37" t="n">
        <v>1</v>
      </c>
      <c r="J3166" s="40" t="n">
        <f aca="false">IF(C3166=0,"",D3166/C3166)</f>
        <v>0.954545454545455</v>
      </c>
    </row>
    <row r="3167" customFormat="false" ht="15" hidden="false" customHeight="false" outlineLevel="0" collapsed="false">
      <c r="A3167" s="37" t="s">
        <v>968</v>
      </c>
      <c r="B3167" s="37" t="s">
        <v>277</v>
      </c>
      <c r="C3167" s="37" t="n">
        <v>22</v>
      </c>
      <c r="D3167" s="37" t="n">
        <v>17</v>
      </c>
      <c r="E3167" s="37" t="n">
        <v>2</v>
      </c>
      <c r="F3167" s="37" t="n">
        <v>2</v>
      </c>
      <c r="G3167" s="37" t="n">
        <v>0</v>
      </c>
      <c r="H3167" s="37" t="n">
        <v>2</v>
      </c>
      <c r="I3167" s="37" t="n">
        <v>0</v>
      </c>
      <c r="J3167" s="40" t="n">
        <f aca="false">IF(C3167=0,"",D3167/C3167)</f>
        <v>0.772727272727273</v>
      </c>
    </row>
    <row r="3168" customFormat="false" ht="15" hidden="false" customHeight="false" outlineLevel="0" collapsed="false">
      <c r="A3168" s="37" t="s">
        <v>968</v>
      </c>
      <c r="B3168" s="37" t="s">
        <v>278</v>
      </c>
      <c r="C3168" s="37" t="n">
        <v>22</v>
      </c>
      <c r="D3168" s="37" t="n">
        <v>22</v>
      </c>
      <c r="E3168" s="37" t="n">
        <v>0</v>
      </c>
      <c r="F3168" s="37" t="n">
        <v>1</v>
      </c>
      <c r="G3168" s="37" t="n">
        <v>0</v>
      </c>
      <c r="H3168" s="37" t="n">
        <v>4</v>
      </c>
      <c r="I3168" s="37" t="n">
        <v>0</v>
      </c>
      <c r="J3168" s="40" t="n">
        <f aca="false">IF(C3168=0,"",D3168/C3168)</f>
        <v>1</v>
      </c>
    </row>
    <row r="3169" customFormat="false" ht="15" hidden="false" customHeight="false" outlineLevel="0" collapsed="false">
      <c r="A3169" s="37" t="s">
        <v>968</v>
      </c>
      <c r="B3169" s="37" t="s">
        <v>279</v>
      </c>
      <c r="C3169" s="37" t="n">
        <v>22</v>
      </c>
      <c r="D3169" s="37" t="n">
        <v>21</v>
      </c>
      <c r="E3169" s="37" t="n">
        <v>1</v>
      </c>
      <c r="F3169" s="37" t="n">
        <v>1</v>
      </c>
      <c r="G3169" s="37" t="n">
        <v>0</v>
      </c>
      <c r="H3169" s="37" t="n">
        <v>2</v>
      </c>
      <c r="I3169" s="37" t="n">
        <v>6</v>
      </c>
      <c r="J3169" s="40" t="n">
        <f aca="false">IF(C3169=0,"",D3169/C3169)</f>
        <v>0.954545454545455</v>
      </c>
    </row>
    <row r="3170" customFormat="false" ht="15" hidden="false" customHeight="false" outlineLevel="0" collapsed="false">
      <c r="A3170" s="37" t="s">
        <v>968</v>
      </c>
      <c r="B3170" s="37" t="s">
        <v>280</v>
      </c>
      <c r="C3170" s="37" t="n">
        <v>22</v>
      </c>
      <c r="D3170" s="37" t="n">
        <v>21</v>
      </c>
      <c r="E3170" s="37" t="n">
        <v>1</v>
      </c>
      <c r="F3170" s="37" t="n">
        <v>2</v>
      </c>
      <c r="G3170" s="37" t="n">
        <v>1</v>
      </c>
      <c r="H3170" s="37" t="n">
        <v>1</v>
      </c>
      <c r="I3170" s="37" t="n">
        <v>0</v>
      </c>
      <c r="J3170" s="40" t="n">
        <f aca="false">IF(C3170=0,"",D3170/C3170)</f>
        <v>0.954545454545455</v>
      </c>
    </row>
    <row r="3171" customFormat="false" ht="15" hidden="false" customHeight="false" outlineLevel="0" collapsed="false">
      <c r="A3171" s="37" t="s">
        <v>968</v>
      </c>
      <c r="B3171" s="37" t="s">
        <v>281</v>
      </c>
      <c r="C3171" s="37" t="n">
        <v>22</v>
      </c>
      <c r="D3171" s="37" t="n">
        <v>22</v>
      </c>
      <c r="E3171" s="37" t="n">
        <v>0</v>
      </c>
      <c r="F3171" s="37" t="n">
        <v>0</v>
      </c>
      <c r="G3171" s="37" t="n">
        <v>0</v>
      </c>
      <c r="H3171" s="37" t="n">
        <v>1</v>
      </c>
      <c r="I3171" s="37" t="n">
        <v>0</v>
      </c>
      <c r="J3171" s="40" t="n">
        <f aca="false">IF(C3171=0,"",D3171/C3171)</f>
        <v>1</v>
      </c>
    </row>
    <row r="3172" customFormat="false" ht="15" hidden="false" customHeight="false" outlineLevel="0" collapsed="false">
      <c r="A3172" s="37" t="s">
        <v>969</v>
      </c>
      <c r="B3172" s="37" t="s">
        <v>270</v>
      </c>
      <c r="C3172" s="37" t="n">
        <v>22</v>
      </c>
      <c r="D3172" s="37" t="n">
        <v>22</v>
      </c>
      <c r="E3172" s="37" t="n">
        <v>0</v>
      </c>
      <c r="F3172" s="37" t="n">
        <v>0</v>
      </c>
      <c r="G3172" s="37" t="n">
        <v>1</v>
      </c>
      <c r="H3172" s="37" t="n">
        <v>3</v>
      </c>
      <c r="I3172" s="37" t="n">
        <v>0</v>
      </c>
      <c r="J3172" s="40" t="n">
        <f aca="false">IF(C3172=0,"",D3172/C3172)</f>
        <v>1</v>
      </c>
    </row>
    <row r="3173" customFormat="false" ht="15" hidden="false" customHeight="false" outlineLevel="0" collapsed="false">
      <c r="A3173" s="37" t="s">
        <v>969</v>
      </c>
      <c r="B3173" s="37" t="s">
        <v>271</v>
      </c>
      <c r="C3173" s="37" t="n">
        <v>22</v>
      </c>
      <c r="D3173" s="37" t="n">
        <v>21</v>
      </c>
      <c r="E3173" s="37" t="n">
        <v>2</v>
      </c>
      <c r="F3173" s="37" t="n">
        <v>0</v>
      </c>
      <c r="G3173" s="37" t="n">
        <v>1</v>
      </c>
      <c r="H3173" s="37" t="n">
        <v>1</v>
      </c>
      <c r="I3173" s="37" t="n">
        <v>8</v>
      </c>
      <c r="J3173" s="40" t="n">
        <f aca="false">IF(C3173=0,"",D3173/C3173)</f>
        <v>0.954545454545455</v>
      </c>
    </row>
    <row r="3174" customFormat="false" ht="15" hidden="false" customHeight="false" outlineLevel="0" collapsed="false">
      <c r="A3174" s="37" t="s">
        <v>969</v>
      </c>
      <c r="B3174" s="37" t="s">
        <v>272</v>
      </c>
      <c r="C3174" s="37" t="n">
        <v>22</v>
      </c>
      <c r="D3174" s="37" t="n">
        <v>20</v>
      </c>
      <c r="E3174" s="37" t="n">
        <v>1</v>
      </c>
      <c r="F3174" s="37" t="n">
        <v>0</v>
      </c>
      <c r="G3174" s="37" t="n">
        <v>0</v>
      </c>
      <c r="H3174" s="37" t="n">
        <v>0</v>
      </c>
      <c r="I3174" s="37" t="n">
        <v>0</v>
      </c>
      <c r="J3174" s="40" t="n">
        <f aca="false">IF(C3174=0,"",D3174/C3174)</f>
        <v>0.909090909090909</v>
      </c>
    </row>
    <row r="3175" customFormat="false" ht="15" hidden="false" customHeight="false" outlineLevel="0" collapsed="false">
      <c r="A3175" s="37" t="s">
        <v>969</v>
      </c>
      <c r="B3175" s="37" t="s">
        <v>273</v>
      </c>
      <c r="C3175" s="37" t="n">
        <v>22</v>
      </c>
      <c r="D3175" s="37" t="n">
        <v>20</v>
      </c>
      <c r="E3175" s="37" t="n">
        <v>3</v>
      </c>
      <c r="F3175" s="37" t="n">
        <v>0</v>
      </c>
      <c r="G3175" s="37" t="n">
        <v>0</v>
      </c>
      <c r="H3175" s="37" t="n">
        <v>1</v>
      </c>
      <c r="I3175" s="37" t="n">
        <v>1</v>
      </c>
      <c r="J3175" s="40" t="n">
        <f aca="false">IF(C3175=0,"",D3175/C3175)</f>
        <v>0.909090909090909</v>
      </c>
    </row>
    <row r="3176" customFormat="false" ht="15" hidden="false" customHeight="false" outlineLevel="0" collapsed="false">
      <c r="A3176" s="37" t="s">
        <v>969</v>
      </c>
      <c r="B3176" s="37" t="s">
        <v>274</v>
      </c>
      <c r="C3176" s="37" t="n">
        <v>22</v>
      </c>
      <c r="D3176" s="37" t="n">
        <v>20</v>
      </c>
      <c r="E3176" s="37" t="n">
        <v>0</v>
      </c>
      <c r="F3176" s="37" t="n">
        <v>1</v>
      </c>
      <c r="G3176" s="37" t="n">
        <v>0</v>
      </c>
      <c r="H3176" s="37" t="n">
        <v>1</v>
      </c>
      <c r="I3176" s="37" t="n">
        <v>0</v>
      </c>
      <c r="J3176" s="40" t="n">
        <f aca="false">IF(C3176=0,"",D3176/C3176)</f>
        <v>0.909090909090909</v>
      </c>
    </row>
    <row r="3177" customFormat="false" ht="15" hidden="false" customHeight="false" outlineLevel="0" collapsed="false">
      <c r="A3177" s="37" t="s">
        <v>969</v>
      </c>
      <c r="B3177" s="37" t="s">
        <v>275</v>
      </c>
      <c r="C3177" s="37" t="n">
        <v>22</v>
      </c>
      <c r="D3177" s="37" t="n">
        <v>19</v>
      </c>
      <c r="E3177" s="37" t="n">
        <v>0</v>
      </c>
      <c r="F3177" s="37" t="n">
        <v>1</v>
      </c>
      <c r="G3177" s="37" t="n">
        <v>0</v>
      </c>
      <c r="H3177" s="37" t="n">
        <v>2</v>
      </c>
      <c r="I3177" s="37" t="n">
        <v>1</v>
      </c>
      <c r="J3177" s="40" t="n">
        <f aca="false">IF(C3177=0,"",D3177/C3177)</f>
        <v>0.863636363636364</v>
      </c>
    </row>
    <row r="3178" customFormat="false" ht="15" hidden="false" customHeight="false" outlineLevel="0" collapsed="false">
      <c r="A3178" s="37" t="s">
        <v>969</v>
      </c>
      <c r="B3178" s="37" t="s">
        <v>276</v>
      </c>
      <c r="C3178" s="37" t="n">
        <v>22</v>
      </c>
      <c r="D3178" s="37" t="n">
        <v>20</v>
      </c>
      <c r="E3178" s="37" t="n">
        <v>0</v>
      </c>
      <c r="F3178" s="37" t="n">
        <v>1</v>
      </c>
      <c r="G3178" s="37" t="n">
        <v>2</v>
      </c>
      <c r="H3178" s="37" t="n">
        <v>3</v>
      </c>
      <c r="I3178" s="37" t="n">
        <v>2</v>
      </c>
      <c r="J3178" s="40" t="n">
        <f aca="false">IF(C3178=0,"",D3178/C3178)</f>
        <v>0.909090909090909</v>
      </c>
    </row>
    <row r="3179" customFormat="false" ht="15" hidden="false" customHeight="false" outlineLevel="0" collapsed="false">
      <c r="A3179" s="37" t="s">
        <v>969</v>
      </c>
      <c r="B3179" s="37" t="s">
        <v>277</v>
      </c>
      <c r="C3179" s="37" t="n">
        <v>22</v>
      </c>
      <c r="D3179" s="37" t="n">
        <v>21</v>
      </c>
      <c r="E3179" s="37" t="n">
        <v>1</v>
      </c>
      <c r="F3179" s="37" t="n">
        <v>1</v>
      </c>
      <c r="G3179" s="37" t="n">
        <v>0</v>
      </c>
      <c r="H3179" s="37" t="n">
        <v>1</v>
      </c>
      <c r="I3179" s="37" t="n">
        <v>0</v>
      </c>
      <c r="J3179" s="40" t="n">
        <f aca="false">IF(C3179=0,"",D3179/C3179)</f>
        <v>0.954545454545455</v>
      </c>
    </row>
    <row r="3180" customFormat="false" ht="15" hidden="false" customHeight="false" outlineLevel="0" collapsed="false">
      <c r="A3180" s="37" t="s">
        <v>969</v>
      </c>
      <c r="B3180" s="37" t="s">
        <v>278</v>
      </c>
      <c r="C3180" s="37" t="n">
        <v>22</v>
      </c>
      <c r="D3180" s="37" t="n">
        <v>21</v>
      </c>
      <c r="E3180" s="37" t="n">
        <v>0</v>
      </c>
      <c r="F3180" s="37" t="n">
        <v>1</v>
      </c>
      <c r="G3180" s="37" t="n">
        <v>0</v>
      </c>
      <c r="H3180" s="37" t="n">
        <v>0</v>
      </c>
      <c r="I3180" s="37" t="n">
        <v>0</v>
      </c>
      <c r="J3180" s="40" t="n">
        <f aca="false">IF(C3180=0,"",D3180/C3180)</f>
        <v>0.954545454545455</v>
      </c>
    </row>
    <row r="3181" customFormat="false" ht="15" hidden="false" customHeight="false" outlineLevel="0" collapsed="false">
      <c r="A3181" s="37" t="s">
        <v>969</v>
      </c>
      <c r="B3181" s="37" t="s">
        <v>279</v>
      </c>
      <c r="C3181" s="37" t="n">
        <v>22</v>
      </c>
      <c r="D3181" s="37" t="n">
        <v>22</v>
      </c>
      <c r="E3181" s="37" t="n">
        <v>2</v>
      </c>
      <c r="F3181" s="37" t="n">
        <v>0</v>
      </c>
      <c r="G3181" s="37" t="n">
        <v>0</v>
      </c>
      <c r="H3181" s="37" t="n">
        <v>2</v>
      </c>
      <c r="I3181" s="37" t="n">
        <v>0</v>
      </c>
      <c r="J3181" s="40" t="n">
        <f aca="false">IF(C3181=0,"",D3181/C3181)</f>
        <v>1</v>
      </c>
    </row>
    <row r="3182" customFormat="false" ht="15" hidden="false" customHeight="false" outlineLevel="0" collapsed="false">
      <c r="A3182" s="37" t="s">
        <v>969</v>
      </c>
      <c r="B3182" s="37" t="s">
        <v>280</v>
      </c>
      <c r="C3182" s="37" t="n">
        <v>22</v>
      </c>
      <c r="D3182" s="37" t="n">
        <v>22</v>
      </c>
      <c r="E3182" s="37" t="n">
        <v>0</v>
      </c>
      <c r="F3182" s="37" t="n">
        <v>0</v>
      </c>
      <c r="G3182" s="37" t="n">
        <v>1</v>
      </c>
      <c r="H3182" s="37" t="n">
        <v>2</v>
      </c>
      <c r="I3182" s="37" t="n">
        <v>1</v>
      </c>
      <c r="J3182" s="40" t="n">
        <f aca="false">IF(C3182=0,"",D3182/C3182)</f>
        <v>1</v>
      </c>
    </row>
    <row r="3183" customFormat="false" ht="15" hidden="false" customHeight="false" outlineLevel="0" collapsed="false">
      <c r="A3183" s="37" t="s">
        <v>969</v>
      </c>
      <c r="B3183" s="37" t="s">
        <v>281</v>
      </c>
      <c r="C3183" s="37" t="n">
        <v>22</v>
      </c>
      <c r="D3183" s="37" t="n">
        <v>22</v>
      </c>
      <c r="E3183" s="37" t="n">
        <v>1</v>
      </c>
      <c r="F3183" s="37" t="n">
        <v>0</v>
      </c>
      <c r="G3183" s="37" t="n">
        <v>0</v>
      </c>
      <c r="H3183" s="37" t="n">
        <v>2</v>
      </c>
      <c r="I3183" s="37" t="n">
        <v>0</v>
      </c>
      <c r="J3183" s="40" t="n">
        <f aca="false">IF(C3183=0,"",D3183/C3183)</f>
        <v>1</v>
      </c>
    </row>
    <row r="3184" customFormat="false" ht="15" hidden="false" customHeight="false" outlineLevel="0" collapsed="false">
      <c r="A3184" s="37" t="s">
        <v>970</v>
      </c>
      <c r="B3184" s="37" t="s">
        <v>270</v>
      </c>
      <c r="C3184" s="37" t="n">
        <v>22</v>
      </c>
      <c r="D3184" s="37" t="n">
        <v>22</v>
      </c>
      <c r="E3184" s="37" t="n">
        <v>0</v>
      </c>
      <c r="F3184" s="37" t="n">
        <v>0</v>
      </c>
      <c r="G3184" s="37" t="n">
        <v>0</v>
      </c>
      <c r="H3184" s="37" t="n">
        <v>2</v>
      </c>
      <c r="I3184" s="37" t="n">
        <v>2</v>
      </c>
      <c r="J3184" s="40" t="n">
        <f aca="false">IF(C3184=0,"",D3184/C3184)</f>
        <v>1</v>
      </c>
    </row>
    <row r="3185" customFormat="false" ht="15" hidden="false" customHeight="false" outlineLevel="0" collapsed="false">
      <c r="A3185" s="37" t="s">
        <v>970</v>
      </c>
      <c r="B3185" s="37" t="s">
        <v>271</v>
      </c>
      <c r="C3185" s="37" t="n">
        <v>22</v>
      </c>
      <c r="D3185" s="37" t="n">
        <v>20</v>
      </c>
      <c r="E3185" s="37" t="n">
        <v>1</v>
      </c>
      <c r="F3185" s="37" t="n">
        <v>0</v>
      </c>
      <c r="G3185" s="37" t="n">
        <v>0</v>
      </c>
      <c r="H3185" s="37" t="n">
        <v>2</v>
      </c>
      <c r="I3185" s="37" t="n">
        <v>2</v>
      </c>
      <c r="J3185" s="40" t="n">
        <f aca="false">IF(C3185=0,"",D3185/C3185)</f>
        <v>0.909090909090909</v>
      </c>
    </row>
    <row r="3186" customFormat="false" ht="15" hidden="false" customHeight="false" outlineLevel="0" collapsed="false">
      <c r="A3186" s="37" t="s">
        <v>970</v>
      </c>
      <c r="B3186" s="37" t="s">
        <v>272</v>
      </c>
      <c r="C3186" s="37" t="n">
        <v>22</v>
      </c>
      <c r="D3186" s="37" t="n">
        <v>18</v>
      </c>
      <c r="E3186" s="37" t="n">
        <v>2</v>
      </c>
      <c r="F3186" s="37" t="n">
        <v>0</v>
      </c>
      <c r="G3186" s="37" t="n">
        <v>0</v>
      </c>
      <c r="H3186" s="37" t="n">
        <v>1</v>
      </c>
      <c r="I3186" s="37" t="n">
        <v>1</v>
      </c>
      <c r="J3186" s="40" t="n">
        <f aca="false">IF(C3186=0,"",D3186/C3186)</f>
        <v>0.818181818181818</v>
      </c>
    </row>
    <row r="3187" customFormat="false" ht="15" hidden="false" customHeight="false" outlineLevel="0" collapsed="false">
      <c r="A3187" s="37" t="s">
        <v>970</v>
      </c>
      <c r="B3187" s="37" t="s">
        <v>273</v>
      </c>
      <c r="C3187" s="37" t="n">
        <v>22</v>
      </c>
      <c r="D3187" s="37" t="n">
        <v>18</v>
      </c>
      <c r="E3187" s="37" t="n">
        <v>1</v>
      </c>
      <c r="F3187" s="37" t="n">
        <v>1</v>
      </c>
      <c r="G3187" s="37" t="n">
        <v>0</v>
      </c>
      <c r="H3187" s="37" t="n">
        <v>1</v>
      </c>
      <c r="I3187" s="37" t="n">
        <v>5</v>
      </c>
      <c r="J3187" s="40" t="n">
        <f aca="false">IF(C3187=0,"",D3187/C3187)</f>
        <v>0.818181818181818</v>
      </c>
    </row>
    <row r="3188" customFormat="false" ht="15" hidden="false" customHeight="false" outlineLevel="0" collapsed="false">
      <c r="A3188" s="37" t="s">
        <v>970</v>
      </c>
      <c r="B3188" s="37" t="s">
        <v>274</v>
      </c>
      <c r="C3188" s="37" t="n">
        <v>22</v>
      </c>
      <c r="D3188" s="37" t="n">
        <v>17</v>
      </c>
      <c r="E3188" s="37" t="n">
        <v>0</v>
      </c>
      <c r="F3188" s="37" t="n">
        <v>2</v>
      </c>
      <c r="G3188" s="37" t="n">
        <v>0</v>
      </c>
      <c r="H3188" s="37" t="n">
        <v>2</v>
      </c>
      <c r="I3188" s="37" t="n">
        <v>0</v>
      </c>
      <c r="J3188" s="40" t="n">
        <f aca="false">IF(C3188=0,"",D3188/C3188)</f>
        <v>0.772727272727273</v>
      </c>
    </row>
    <row r="3189" customFormat="false" ht="15" hidden="false" customHeight="false" outlineLevel="0" collapsed="false">
      <c r="A3189" s="37" t="s">
        <v>970</v>
      </c>
      <c r="B3189" s="37" t="s">
        <v>275</v>
      </c>
      <c r="C3189" s="37" t="n">
        <v>22</v>
      </c>
      <c r="D3189" s="37" t="n">
        <v>21</v>
      </c>
      <c r="E3189" s="37" t="n">
        <v>2</v>
      </c>
      <c r="F3189" s="37" t="n">
        <v>2</v>
      </c>
      <c r="G3189" s="37" t="n">
        <v>0</v>
      </c>
      <c r="H3189" s="37" t="n">
        <v>3</v>
      </c>
      <c r="I3189" s="37" t="n">
        <v>1</v>
      </c>
      <c r="J3189" s="40" t="n">
        <f aca="false">IF(C3189=0,"",D3189/C3189)</f>
        <v>0.954545454545455</v>
      </c>
    </row>
    <row r="3190" customFormat="false" ht="15" hidden="false" customHeight="false" outlineLevel="0" collapsed="false">
      <c r="A3190" s="37" t="s">
        <v>970</v>
      </c>
      <c r="B3190" s="37" t="s">
        <v>276</v>
      </c>
      <c r="C3190" s="37" t="n">
        <v>22</v>
      </c>
      <c r="D3190" s="37" t="n">
        <v>22</v>
      </c>
      <c r="E3190" s="37" t="n">
        <v>0</v>
      </c>
      <c r="F3190" s="37" t="n">
        <v>0</v>
      </c>
      <c r="G3190" s="37" t="n">
        <v>0</v>
      </c>
      <c r="H3190" s="37" t="n">
        <v>2</v>
      </c>
      <c r="I3190" s="37" t="n">
        <v>2</v>
      </c>
      <c r="J3190" s="40" t="n">
        <f aca="false">IF(C3190=0,"",D3190/C3190)</f>
        <v>1</v>
      </c>
    </row>
    <row r="3191" customFormat="false" ht="15" hidden="false" customHeight="false" outlineLevel="0" collapsed="false">
      <c r="A3191" s="37" t="s">
        <v>970</v>
      </c>
      <c r="B3191" s="37" t="s">
        <v>277</v>
      </c>
      <c r="C3191" s="37" t="n">
        <v>22</v>
      </c>
      <c r="D3191" s="37" t="n">
        <v>21</v>
      </c>
      <c r="E3191" s="37" t="n">
        <v>1</v>
      </c>
      <c r="F3191" s="37" t="n">
        <v>0</v>
      </c>
      <c r="G3191" s="37" t="n">
        <v>0</v>
      </c>
      <c r="H3191" s="37" t="n">
        <v>2</v>
      </c>
      <c r="I3191" s="37" t="n">
        <v>1</v>
      </c>
      <c r="J3191" s="40" t="n">
        <f aca="false">IF(C3191=0,"",D3191/C3191)</f>
        <v>0.954545454545455</v>
      </c>
    </row>
    <row r="3192" customFormat="false" ht="15" hidden="false" customHeight="false" outlineLevel="0" collapsed="false">
      <c r="A3192" s="37" t="s">
        <v>970</v>
      </c>
      <c r="B3192" s="37" t="s">
        <v>278</v>
      </c>
      <c r="C3192" s="37" t="n">
        <v>22</v>
      </c>
      <c r="D3192" s="37" t="n">
        <v>20</v>
      </c>
      <c r="E3192" s="37" t="n">
        <v>1</v>
      </c>
      <c r="F3192" s="37" t="n">
        <v>1</v>
      </c>
      <c r="G3192" s="37" t="n">
        <v>0</v>
      </c>
      <c r="H3192" s="37" t="n">
        <v>0</v>
      </c>
      <c r="I3192" s="37" t="n">
        <v>0</v>
      </c>
      <c r="J3192" s="40" t="n">
        <f aca="false">IF(C3192=0,"",D3192/C3192)</f>
        <v>0.909090909090909</v>
      </c>
    </row>
    <row r="3193" customFormat="false" ht="15" hidden="false" customHeight="false" outlineLevel="0" collapsed="false">
      <c r="A3193" s="37" t="s">
        <v>970</v>
      </c>
      <c r="B3193" s="37" t="s">
        <v>279</v>
      </c>
      <c r="C3193" s="37" t="n">
        <v>22</v>
      </c>
      <c r="D3193" s="37" t="n">
        <v>18</v>
      </c>
      <c r="E3193" s="37" t="n">
        <v>1</v>
      </c>
      <c r="F3193" s="37" t="n">
        <v>0</v>
      </c>
      <c r="G3193" s="37" t="n">
        <v>0</v>
      </c>
      <c r="H3193" s="37" t="n">
        <v>0</v>
      </c>
      <c r="I3193" s="37" t="n">
        <v>2</v>
      </c>
      <c r="J3193" s="40" t="n">
        <f aca="false">IF(C3193=0,"",D3193/C3193)</f>
        <v>0.818181818181818</v>
      </c>
    </row>
    <row r="3194" customFormat="false" ht="15" hidden="false" customHeight="false" outlineLevel="0" collapsed="false">
      <c r="A3194" s="37" t="s">
        <v>970</v>
      </c>
      <c r="B3194" s="37" t="s">
        <v>280</v>
      </c>
      <c r="C3194" s="37" t="n">
        <v>22</v>
      </c>
      <c r="D3194" s="37" t="n">
        <v>22</v>
      </c>
      <c r="E3194" s="37" t="n">
        <v>0</v>
      </c>
      <c r="F3194" s="37" t="n">
        <v>0</v>
      </c>
      <c r="G3194" s="37" t="n">
        <v>1</v>
      </c>
      <c r="H3194" s="37" t="n">
        <v>2</v>
      </c>
      <c r="I3194" s="37" t="n">
        <v>1</v>
      </c>
      <c r="J3194" s="40" t="n">
        <f aca="false">IF(C3194=0,"",D3194/C3194)</f>
        <v>1</v>
      </c>
    </row>
    <row r="3195" customFormat="false" ht="15" hidden="false" customHeight="false" outlineLevel="0" collapsed="false">
      <c r="A3195" s="37" t="s">
        <v>970</v>
      </c>
      <c r="B3195" s="37" t="s">
        <v>281</v>
      </c>
      <c r="C3195" s="37" t="n">
        <v>22</v>
      </c>
      <c r="D3195" s="37" t="n">
        <v>20</v>
      </c>
      <c r="E3195" s="37" t="n">
        <v>1</v>
      </c>
      <c r="F3195" s="37" t="n">
        <v>1</v>
      </c>
      <c r="G3195" s="37" t="n">
        <v>0</v>
      </c>
      <c r="H3195" s="37" t="n">
        <v>3</v>
      </c>
      <c r="I3195" s="37" t="n">
        <v>1</v>
      </c>
      <c r="J3195" s="40" t="n">
        <f aca="false">IF(C3195=0,"",D3195/C3195)</f>
        <v>0.909090909090909</v>
      </c>
    </row>
    <row r="3196" customFormat="false" ht="15" hidden="false" customHeight="false" outlineLevel="0" collapsed="false">
      <c r="A3196" s="37" t="s">
        <v>857</v>
      </c>
      <c r="B3196" s="37" t="s">
        <v>270</v>
      </c>
      <c r="C3196" s="37" t="n">
        <v>22</v>
      </c>
      <c r="D3196" s="37" t="n">
        <v>20</v>
      </c>
      <c r="E3196" s="37" t="n">
        <v>0</v>
      </c>
      <c r="F3196" s="37" t="n">
        <v>0</v>
      </c>
      <c r="G3196" s="37" t="n">
        <v>0</v>
      </c>
      <c r="H3196" s="37" t="n">
        <v>2</v>
      </c>
      <c r="I3196" s="37" t="n">
        <v>2</v>
      </c>
      <c r="J3196" s="40" t="n">
        <f aca="false">IF(C3196=0,"",D3196/C3196)</f>
        <v>0.909090909090909</v>
      </c>
    </row>
    <row r="3197" customFormat="false" ht="15" hidden="false" customHeight="false" outlineLevel="0" collapsed="false">
      <c r="A3197" s="37" t="s">
        <v>857</v>
      </c>
      <c r="B3197" s="37" t="s">
        <v>271</v>
      </c>
      <c r="C3197" s="37" t="n">
        <v>22</v>
      </c>
      <c r="D3197" s="37" t="n">
        <v>21</v>
      </c>
      <c r="E3197" s="37" t="n">
        <v>0</v>
      </c>
      <c r="F3197" s="37" t="n">
        <v>1</v>
      </c>
      <c r="G3197" s="37" t="n">
        <v>0</v>
      </c>
      <c r="H3197" s="37" t="n">
        <v>1</v>
      </c>
      <c r="I3197" s="37" t="n">
        <v>3</v>
      </c>
      <c r="J3197" s="40" t="n">
        <f aca="false">IF(C3197=0,"",D3197/C3197)</f>
        <v>0.954545454545455</v>
      </c>
    </row>
    <row r="3198" customFormat="false" ht="15" hidden="false" customHeight="false" outlineLevel="0" collapsed="false">
      <c r="A3198" s="37" t="s">
        <v>857</v>
      </c>
      <c r="B3198" s="37" t="s">
        <v>272</v>
      </c>
      <c r="C3198" s="37" t="n">
        <v>22</v>
      </c>
      <c r="D3198" s="37" t="n">
        <v>21</v>
      </c>
      <c r="E3198" s="37" t="n">
        <v>0</v>
      </c>
      <c r="F3198" s="37" t="n">
        <v>2</v>
      </c>
      <c r="G3198" s="37" t="n">
        <v>0</v>
      </c>
      <c r="H3198" s="37" t="n">
        <v>3</v>
      </c>
      <c r="I3198" s="37" t="n">
        <v>1</v>
      </c>
      <c r="J3198" s="40" t="n">
        <f aca="false">IF(C3198=0,"",D3198/C3198)</f>
        <v>0.954545454545455</v>
      </c>
    </row>
    <row r="3199" customFormat="false" ht="15" hidden="false" customHeight="false" outlineLevel="0" collapsed="false">
      <c r="A3199" s="37" t="s">
        <v>857</v>
      </c>
      <c r="B3199" s="37" t="s">
        <v>273</v>
      </c>
      <c r="C3199" s="37" t="n">
        <v>22</v>
      </c>
      <c r="D3199" s="37" t="n">
        <v>20</v>
      </c>
      <c r="E3199" s="37" t="n">
        <v>1</v>
      </c>
      <c r="F3199" s="37" t="n">
        <v>1</v>
      </c>
      <c r="G3199" s="37" t="n">
        <v>0</v>
      </c>
      <c r="H3199" s="37" t="n">
        <v>1</v>
      </c>
      <c r="I3199" s="37" t="n">
        <v>3</v>
      </c>
      <c r="J3199" s="40" t="n">
        <f aca="false">IF(C3199=0,"",D3199/C3199)</f>
        <v>0.909090909090909</v>
      </c>
    </row>
    <row r="3200" customFormat="false" ht="15" hidden="false" customHeight="false" outlineLevel="0" collapsed="false">
      <c r="A3200" s="37" t="s">
        <v>857</v>
      </c>
      <c r="B3200" s="37" t="s">
        <v>274</v>
      </c>
      <c r="C3200" s="37" t="n">
        <v>22</v>
      </c>
      <c r="D3200" s="37" t="n">
        <v>20</v>
      </c>
      <c r="E3200" s="37" t="n">
        <v>2</v>
      </c>
      <c r="F3200" s="37" t="n">
        <v>2</v>
      </c>
      <c r="G3200" s="37" t="n">
        <v>1</v>
      </c>
      <c r="H3200" s="37" t="n">
        <v>1</v>
      </c>
      <c r="I3200" s="37" t="n">
        <v>0</v>
      </c>
      <c r="J3200" s="40" t="n">
        <f aca="false">IF(C3200=0,"",D3200/C3200)</f>
        <v>0.909090909090909</v>
      </c>
    </row>
    <row r="3201" customFormat="false" ht="15" hidden="false" customHeight="false" outlineLevel="0" collapsed="false">
      <c r="A3201" s="37" t="s">
        <v>857</v>
      </c>
      <c r="B3201" s="37" t="s">
        <v>275</v>
      </c>
      <c r="C3201" s="37" t="n">
        <v>22</v>
      </c>
      <c r="D3201" s="37" t="n">
        <v>21</v>
      </c>
      <c r="E3201" s="37" t="n">
        <v>1</v>
      </c>
      <c r="F3201" s="37" t="n">
        <v>0</v>
      </c>
      <c r="G3201" s="37" t="n">
        <v>0</v>
      </c>
      <c r="H3201" s="37" t="n">
        <v>4</v>
      </c>
      <c r="I3201" s="37" t="n">
        <v>0</v>
      </c>
      <c r="J3201" s="40" t="n">
        <f aca="false">IF(C3201=0,"",D3201/C3201)</f>
        <v>0.954545454545455</v>
      </c>
    </row>
    <row r="3202" customFormat="false" ht="15" hidden="false" customHeight="false" outlineLevel="0" collapsed="false">
      <c r="A3202" s="37" t="s">
        <v>857</v>
      </c>
      <c r="B3202" s="37" t="s">
        <v>276</v>
      </c>
      <c r="C3202" s="37" t="n">
        <v>22</v>
      </c>
      <c r="D3202" s="37" t="n">
        <v>20</v>
      </c>
      <c r="E3202" s="37" t="n">
        <v>0</v>
      </c>
      <c r="F3202" s="37" t="n">
        <v>3</v>
      </c>
      <c r="G3202" s="37" t="n">
        <v>0</v>
      </c>
      <c r="H3202" s="37" t="n">
        <v>1</v>
      </c>
      <c r="I3202" s="37" t="n">
        <v>0</v>
      </c>
      <c r="J3202" s="40" t="n">
        <f aca="false">IF(C3202=0,"",D3202/C3202)</f>
        <v>0.909090909090909</v>
      </c>
    </row>
    <row r="3203" customFormat="false" ht="15" hidden="false" customHeight="false" outlineLevel="0" collapsed="false">
      <c r="A3203" s="37" t="s">
        <v>857</v>
      </c>
      <c r="B3203" s="37" t="s">
        <v>277</v>
      </c>
      <c r="C3203" s="37" t="n">
        <v>22</v>
      </c>
      <c r="D3203" s="37" t="n">
        <v>19</v>
      </c>
      <c r="E3203" s="37" t="n">
        <v>0</v>
      </c>
      <c r="F3203" s="37" t="n">
        <v>1</v>
      </c>
      <c r="G3203" s="37" t="n">
        <v>1</v>
      </c>
      <c r="H3203" s="37" t="n">
        <v>2</v>
      </c>
      <c r="I3203" s="37" t="n">
        <v>0</v>
      </c>
      <c r="J3203" s="40" t="n">
        <f aca="false">IF(C3203=0,"",D3203/C3203)</f>
        <v>0.863636363636364</v>
      </c>
    </row>
    <row r="3204" customFormat="false" ht="15" hidden="false" customHeight="false" outlineLevel="0" collapsed="false">
      <c r="A3204" s="37" t="s">
        <v>857</v>
      </c>
      <c r="B3204" s="37" t="s">
        <v>278</v>
      </c>
      <c r="C3204" s="37" t="n">
        <v>22</v>
      </c>
      <c r="D3204" s="37" t="n">
        <v>22</v>
      </c>
      <c r="E3204" s="37" t="n">
        <v>0</v>
      </c>
      <c r="F3204" s="37" t="n">
        <v>5</v>
      </c>
      <c r="G3204" s="37" t="n">
        <v>1</v>
      </c>
      <c r="H3204" s="37" t="n">
        <v>0</v>
      </c>
      <c r="I3204" s="37" t="n">
        <v>1</v>
      </c>
      <c r="J3204" s="40" t="n">
        <f aca="false">IF(C3204=0,"",D3204/C3204)</f>
        <v>1</v>
      </c>
    </row>
    <row r="3205" customFormat="false" ht="15" hidden="false" customHeight="false" outlineLevel="0" collapsed="false">
      <c r="A3205" s="37" t="s">
        <v>857</v>
      </c>
      <c r="B3205" s="37" t="s">
        <v>279</v>
      </c>
      <c r="C3205" s="37" t="n">
        <v>22</v>
      </c>
      <c r="D3205" s="37" t="n">
        <v>22</v>
      </c>
      <c r="E3205" s="37" t="n">
        <v>0</v>
      </c>
      <c r="F3205" s="37" t="n">
        <v>1</v>
      </c>
      <c r="G3205" s="37" t="n">
        <v>1</v>
      </c>
      <c r="H3205" s="37" t="n">
        <v>2</v>
      </c>
      <c r="I3205" s="37" t="n">
        <v>1</v>
      </c>
      <c r="J3205" s="40" t="n">
        <f aca="false">IF(C3205=0,"",D3205/C3205)</f>
        <v>1</v>
      </c>
    </row>
    <row r="3206" customFormat="false" ht="15" hidden="false" customHeight="false" outlineLevel="0" collapsed="false">
      <c r="A3206" s="37" t="s">
        <v>857</v>
      </c>
      <c r="B3206" s="37" t="s">
        <v>280</v>
      </c>
      <c r="C3206" s="37" t="n">
        <v>22</v>
      </c>
      <c r="D3206" s="37" t="n">
        <v>21</v>
      </c>
      <c r="E3206" s="37" t="n">
        <v>0</v>
      </c>
      <c r="F3206" s="37" t="n">
        <v>0</v>
      </c>
      <c r="G3206" s="37" t="n">
        <v>0</v>
      </c>
      <c r="H3206" s="37" t="n">
        <v>0</v>
      </c>
      <c r="I3206" s="37" t="n">
        <v>5</v>
      </c>
      <c r="J3206" s="40" t="n">
        <f aca="false">IF(C3206=0,"",D3206/C3206)</f>
        <v>0.954545454545455</v>
      </c>
    </row>
    <row r="3207" customFormat="false" ht="15" hidden="false" customHeight="false" outlineLevel="0" collapsed="false">
      <c r="A3207" s="37" t="s">
        <v>857</v>
      </c>
      <c r="B3207" s="37" t="s">
        <v>281</v>
      </c>
      <c r="C3207" s="37" t="n">
        <v>22</v>
      </c>
      <c r="D3207" s="37" t="n">
        <v>20</v>
      </c>
      <c r="E3207" s="37" t="n">
        <v>0</v>
      </c>
      <c r="F3207" s="37" t="n">
        <v>0</v>
      </c>
      <c r="G3207" s="37" t="n">
        <v>1</v>
      </c>
      <c r="H3207" s="37" t="n">
        <v>2</v>
      </c>
      <c r="I3207" s="37" t="n">
        <v>0</v>
      </c>
      <c r="J3207" s="40" t="n">
        <f aca="false">IF(C3207=0,"",D3207/C3207)</f>
        <v>0.909090909090909</v>
      </c>
    </row>
    <row r="3208" customFormat="false" ht="15" hidden="false" customHeight="false" outlineLevel="0" collapsed="false">
      <c r="A3208" s="37" t="s">
        <v>973</v>
      </c>
      <c r="B3208" s="37" t="s">
        <v>270</v>
      </c>
      <c r="C3208" s="37" t="n">
        <v>22</v>
      </c>
      <c r="D3208" s="37" t="n">
        <v>20</v>
      </c>
      <c r="E3208" s="37" t="n">
        <v>1</v>
      </c>
      <c r="F3208" s="37" t="n">
        <v>1</v>
      </c>
      <c r="G3208" s="37" t="n">
        <v>0</v>
      </c>
      <c r="H3208" s="37" t="n">
        <v>1</v>
      </c>
      <c r="I3208" s="37" t="n">
        <v>0</v>
      </c>
      <c r="J3208" s="40" t="n">
        <f aca="false">IF(C3208=0,"",D3208/C3208)</f>
        <v>0.909090909090909</v>
      </c>
    </row>
    <row r="3209" customFormat="false" ht="15" hidden="false" customHeight="false" outlineLevel="0" collapsed="false">
      <c r="A3209" s="37" t="s">
        <v>973</v>
      </c>
      <c r="B3209" s="37" t="s">
        <v>271</v>
      </c>
      <c r="C3209" s="37" t="n">
        <v>22</v>
      </c>
      <c r="D3209" s="37" t="n">
        <v>21</v>
      </c>
      <c r="E3209" s="37" t="n">
        <v>1</v>
      </c>
      <c r="F3209" s="37" t="n">
        <v>1</v>
      </c>
      <c r="G3209" s="37" t="n">
        <v>0</v>
      </c>
      <c r="H3209" s="37" t="n">
        <v>1</v>
      </c>
      <c r="I3209" s="37" t="n">
        <v>1</v>
      </c>
      <c r="J3209" s="40" t="n">
        <f aca="false">IF(C3209=0,"",D3209/C3209)</f>
        <v>0.954545454545455</v>
      </c>
    </row>
    <row r="3210" customFormat="false" ht="15" hidden="false" customHeight="false" outlineLevel="0" collapsed="false">
      <c r="A3210" s="37" t="s">
        <v>973</v>
      </c>
      <c r="B3210" s="37" t="s">
        <v>272</v>
      </c>
      <c r="C3210" s="37" t="n">
        <v>22</v>
      </c>
      <c r="D3210" s="37" t="n">
        <v>21</v>
      </c>
      <c r="E3210" s="37" t="n">
        <v>1</v>
      </c>
      <c r="F3210" s="37" t="n">
        <v>0</v>
      </c>
      <c r="G3210" s="37" t="n">
        <v>1</v>
      </c>
      <c r="H3210" s="37" t="n">
        <v>2</v>
      </c>
      <c r="I3210" s="37" t="n">
        <v>1</v>
      </c>
      <c r="J3210" s="40" t="n">
        <f aca="false">IF(C3210=0,"",D3210/C3210)</f>
        <v>0.954545454545455</v>
      </c>
    </row>
    <row r="3211" customFormat="false" ht="15" hidden="false" customHeight="false" outlineLevel="0" collapsed="false">
      <c r="A3211" s="37" t="s">
        <v>973</v>
      </c>
      <c r="B3211" s="37" t="s">
        <v>273</v>
      </c>
      <c r="C3211" s="37" t="n">
        <v>22</v>
      </c>
      <c r="D3211" s="37" t="n">
        <v>20</v>
      </c>
      <c r="E3211" s="37" t="n">
        <v>0</v>
      </c>
      <c r="F3211" s="37" t="n">
        <v>0</v>
      </c>
      <c r="G3211" s="37" t="n">
        <v>0</v>
      </c>
      <c r="H3211" s="37" t="n">
        <v>2</v>
      </c>
      <c r="I3211" s="37" t="n">
        <v>1</v>
      </c>
      <c r="J3211" s="40" t="n">
        <f aca="false">IF(C3211=0,"",D3211/C3211)</f>
        <v>0.909090909090909</v>
      </c>
    </row>
    <row r="3212" customFormat="false" ht="15" hidden="false" customHeight="false" outlineLevel="0" collapsed="false">
      <c r="A3212" s="37" t="s">
        <v>973</v>
      </c>
      <c r="B3212" s="37" t="s">
        <v>274</v>
      </c>
      <c r="C3212" s="37" t="n">
        <v>22</v>
      </c>
      <c r="D3212" s="37" t="n">
        <v>18</v>
      </c>
      <c r="E3212" s="37" t="n">
        <v>1</v>
      </c>
      <c r="F3212" s="37" t="n">
        <v>1</v>
      </c>
      <c r="G3212" s="37" t="n">
        <v>0</v>
      </c>
      <c r="H3212" s="37" t="n">
        <v>2</v>
      </c>
      <c r="I3212" s="37" t="n">
        <v>1</v>
      </c>
      <c r="J3212" s="40" t="n">
        <f aca="false">IF(C3212=0,"",D3212/C3212)</f>
        <v>0.818181818181818</v>
      </c>
    </row>
    <row r="3213" customFormat="false" ht="15" hidden="false" customHeight="false" outlineLevel="0" collapsed="false">
      <c r="A3213" s="37" t="s">
        <v>973</v>
      </c>
      <c r="B3213" s="37" t="s">
        <v>275</v>
      </c>
      <c r="C3213" s="37" t="n">
        <v>22</v>
      </c>
      <c r="D3213" s="37" t="n">
        <v>20</v>
      </c>
      <c r="E3213" s="37" t="n">
        <v>1</v>
      </c>
      <c r="F3213" s="37" t="n">
        <v>1</v>
      </c>
      <c r="G3213" s="37" t="n">
        <v>2</v>
      </c>
      <c r="H3213" s="37" t="n">
        <v>2</v>
      </c>
      <c r="I3213" s="37" t="n">
        <v>0</v>
      </c>
      <c r="J3213" s="40" t="n">
        <f aca="false">IF(C3213=0,"",D3213/C3213)</f>
        <v>0.909090909090909</v>
      </c>
    </row>
    <row r="3214" customFormat="false" ht="15" hidden="false" customHeight="false" outlineLevel="0" collapsed="false">
      <c r="A3214" s="37" t="s">
        <v>973</v>
      </c>
      <c r="B3214" s="37" t="s">
        <v>276</v>
      </c>
      <c r="C3214" s="37" t="n">
        <v>22</v>
      </c>
      <c r="D3214" s="37" t="n">
        <v>21</v>
      </c>
      <c r="E3214" s="37" t="n">
        <v>0</v>
      </c>
      <c r="F3214" s="37" t="n">
        <v>2</v>
      </c>
      <c r="G3214" s="37" t="n">
        <v>0</v>
      </c>
      <c r="H3214" s="37" t="n">
        <v>2</v>
      </c>
      <c r="I3214" s="37" t="n">
        <v>1</v>
      </c>
      <c r="J3214" s="40" t="n">
        <f aca="false">IF(C3214=0,"",D3214/C3214)</f>
        <v>0.954545454545455</v>
      </c>
    </row>
    <row r="3215" customFormat="false" ht="15" hidden="false" customHeight="false" outlineLevel="0" collapsed="false">
      <c r="A3215" s="37" t="s">
        <v>973</v>
      </c>
      <c r="B3215" s="37" t="s">
        <v>277</v>
      </c>
      <c r="C3215" s="37" t="n">
        <v>22</v>
      </c>
      <c r="D3215" s="37" t="n">
        <v>19</v>
      </c>
      <c r="E3215" s="37" t="n">
        <v>0</v>
      </c>
      <c r="F3215" s="37" t="n">
        <v>0</v>
      </c>
      <c r="G3215" s="37" t="n">
        <v>0</v>
      </c>
      <c r="H3215" s="37" t="n">
        <v>1</v>
      </c>
      <c r="I3215" s="37" t="n">
        <v>3</v>
      </c>
      <c r="J3215" s="40" t="n">
        <f aca="false">IF(C3215=0,"",D3215/C3215)</f>
        <v>0.863636363636364</v>
      </c>
    </row>
    <row r="3216" customFormat="false" ht="15" hidden="false" customHeight="false" outlineLevel="0" collapsed="false">
      <c r="A3216" s="37" t="s">
        <v>973</v>
      </c>
      <c r="B3216" s="37" t="s">
        <v>278</v>
      </c>
      <c r="C3216" s="37" t="n">
        <v>22</v>
      </c>
      <c r="D3216" s="37" t="n">
        <v>17</v>
      </c>
      <c r="E3216" s="37" t="n">
        <v>0</v>
      </c>
      <c r="F3216" s="37" t="n">
        <v>2</v>
      </c>
      <c r="G3216" s="37" t="n">
        <v>0</v>
      </c>
      <c r="H3216" s="37" t="n">
        <v>2</v>
      </c>
      <c r="I3216" s="37" t="n">
        <v>0</v>
      </c>
      <c r="J3216" s="40" t="n">
        <f aca="false">IF(C3216=0,"",D3216/C3216)</f>
        <v>0.772727272727273</v>
      </c>
    </row>
    <row r="3217" customFormat="false" ht="15" hidden="false" customHeight="false" outlineLevel="0" collapsed="false">
      <c r="A3217" s="37" t="s">
        <v>973</v>
      </c>
      <c r="B3217" s="37" t="s">
        <v>279</v>
      </c>
      <c r="C3217" s="37" t="n">
        <v>22</v>
      </c>
      <c r="D3217" s="37" t="n">
        <v>19</v>
      </c>
      <c r="E3217" s="37" t="n">
        <v>0</v>
      </c>
      <c r="F3217" s="37" t="n">
        <v>0</v>
      </c>
      <c r="G3217" s="37" t="n">
        <v>0</v>
      </c>
      <c r="H3217" s="37" t="n">
        <v>1</v>
      </c>
      <c r="I3217" s="37" t="n">
        <v>2</v>
      </c>
      <c r="J3217" s="40" t="n">
        <f aca="false">IF(C3217=0,"",D3217/C3217)</f>
        <v>0.863636363636364</v>
      </c>
    </row>
    <row r="3218" customFormat="false" ht="15" hidden="false" customHeight="false" outlineLevel="0" collapsed="false">
      <c r="A3218" s="37" t="s">
        <v>973</v>
      </c>
      <c r="B3218" s="37" t="s">
        <v>280</v>
      </c>
      <c r="C3218" s="37" t="n">
        <v>22</v>
      </c>
      <c r="D3218" s="37" t="n">
        <v>20</v>
      </c>
      <c r="E3218" s="37" t="n">
        <v>0</v>
      </c>
      <c r="F3218" s="37" t="n">
        <v>0</v>
      </c>
      <c r="G3218" s="37" t="n">
        <v>1</v>
      </c>
      <c r="H3218" s="37" t="n">
        <v>1</v>
      </c>
      <c r="I3218" s="37" t="n">
        <v>2</v>
      </c>
      <c r="J3218" s="40" t="n">
        <f aca="false">IF(C3218=0,"",D3218/C3218)</f>
        <v>0.909090909090909</v>
      </c>
    </row>
    <row r="3219" customFormat="false" ht="15" hidden="false" customHeight="false" outlineLevel="0" collapsed="false">
      <c r="A3219" s="37" t="s">
        <v>973</v>
      </c>
      <c r="B3219" s="37" t="s">
        <v>281</v>
      </c>
      <c r="C3219" s="37" t="n">
        <v>22</v>
      </c>
      <c r="D3219" s="37" t="n">
        <v>18</v>
      </c>
      <c r="E3219" s="37" t="n">
        <v>1</v>
      </c>
      <c r="F3219" s="37" t="n">
        <v>0</v>
      </c>
      <c r="G3219" s="37" t="n">
        <v>0</v>
      </c>
      <c r="H3219" s="37" t="n">
        <v>2</v>
      </c>
      <c r="I3219" s="37" t="n">
        <v>2</v>
      </c>
      <c r="J3219" s="40" t="n">
        <f aca="false">IF(C3219=0,"",D3219/C3219)</f>
        <v>0.818181818181818</v>
      </c>
    </row>
    <row r="3220" customFormat="false" ht="15" hidden="false" customHeight="false" outlineLevel="0" collapsed="false">
      <c r="A3220" s="37" t="s">
        <v>974</v>
      </c>
      <c r="B3220" s="37" t="s">
        <v>281</v>
      </c>
      <c r="C3220" s="37" t="n">
        <v>22</v>
      </c>
      <c r="D3220" s="37" t="n">
        <v>19</v>
      </c>
      <c r="E3220" s="37" t="n">
        <v>0</v>
      </c>
      <c r="F3220" s="37" t="n">
        <v>1</v>
      </c>
      <c r="G3220" s="37" t="n">
        <v>1</v>
      </c>
      <c r="H3220" s="37" t="n">
        <v>2</v>
      </c>
      <c r="I3220" s="37" t="n">
        <v>4</v>
      </c>
      <c r="J3220" s="40" t="n">
        <f aca="false">IF(C3220=0,"",D3220/C3220)</f>
        <v>0.863636363636364</v>
      </c>
    </row>
    <row r="3221" customFormat="false" ht="15" hidden="false" customHeight="false" outlineLevel="0" collapsed="false">
      <c r="A3221" s="37" t="s">
        <v>976</v>
      </c>
      <c r="B3221" s="37" t="s">
        <v>270</v>
      </c>
      <c r="C3221" s="37" t="n">
        <v>22</v>
      </c>
      <c r="D3221" s="37" t="n">
        <v>21</v>
      </c>
      <c r="E3221" s="37" t="n">
        <v>0</v>
      </c>
      <c r="F3221" s="37" t="n">
        <v>2</v>
      </c>
      <c r="G3221" s="37" t="n">
        <v>0</v>
      </c>
      <c r="H3221" s="37" t="n">
        <v>2</v>
      </c>
      <c r="I3221" s="37" t="n">
        <v>0</v>
      </c>
      <c r="J3221" s="40" t="n">
        <f aca="false">IF(C3221=0,"",D3221/C3221)</f>
        <v>0.954545454545455</v>
      </c>
    </row>
    <row r="3222" customFormat="false" ht="15" hidden="false" customHeight="false" outlineLevel="0" collapsed="false">
      <c r="A3222" s="37" t="s">
        <v>976</v>
      </c>
      <c r="B3222" s="37" t="s">
        <v>271</v>
      </c>
      <c r="C3222" s="37" t="n">
        <v>22</v>
      </c>
      <c r="D3222" s="37" t="n">
        <v>19</v>
      </c>
      <c r="E3222" s="37" t="n">
        <v>0</v>
      </c>
      <c r="F3222" s="37" t="n">
        <v>2</v>
      </c>
      <c r="G3222" s="37" t="n">
        <v>0</v>
      </c>
      <c r="H3222" s="37" t="n">
        <v>2</v>
      </c>
      <c r="I3222" s="37" t="n">
        <v>1</v>
      </c>
      <c r="J3222" s="40" t="n">
        <f aca="false">IF(C3222=0,"",D3222/C3222)</f>
        <v>0.863636363636364</v>
      </c>
    </row>
    <row r="3223" customFormat="false" ht="15" hidden="false" customHeight="false" outlineLevel="0" collapsed="false">
      <c r="A3223" s="37" t="s">
        <v>976</v>
      </c>
      <c r="B3223" s="37" t="s">
        <v>272</v>
      </c>
      <c r="C3223" s="37" t="n">
        <v>22</v>
      </c>
      <c r="D3223" s="37" t="n">
        <v>22</v>
      </c>
      <c r="E3223" s="37" t="n">
        <v>0</v>
      </c>
      <c r="F3223" s="37" t="n">
        <v>0</v>
      </c>
      <c r="G3223" s="37" t="n">
        <v>0</v>
      </c>
      <c r="H3223" s="37" t="n">
        <v>2</v>
      </c>
      <c r="I3223" s="37" t="n">
        <v>0</v>
      </c>
      <c r="J3223" s="40" t="n">
        <f aca="false">IF(C3223=0,"",D3223/C3223)</f>
        <v>1</v>
      </c>
    </row>
    <row r="3224" customFormat="false" ht="15" hidden="false" customHeight="false" outlineLevel="0" collapsed="false">
      <c r="A3224" s="37" t="s">
        <v>976</v>
      </c>
      <c r="B3224" s="37" t="s">
        <v>273</v>
      </c>
      <c r="C3224" s="37" t="n">
        <v>22</v>
      </c>
      <c r="D3224" s="37" t="n">
        <v>22</v>
      </c>
      <c r="E3224" s="37" t="n">
        <v>1</v>
      </c>
      <c r="F3224" s="37" t="n">
        <v>1</v>
      </c>
      <c r="G3224" s="37" t="n">
        <v>0</v>
      </c>
      <c r="H3224" s="37" t="n">
        <v>2</v>
      </c>
      <c r="I3224" s="37" t="n">
        <v>2</v>
      </c>
      <c r="J3224" s="40" t="n">
        <f aca="false">IF(C3224=0,"",D3224/C3224)</f>
        <v>1</v>
      </c>
    </row>
    <row r="3225" customFormat="false" ht="15" hidden="false" customHeight="false" outlineLevel="0" collapsed="false">
      <c r="A3225" s="37" t="s">
        <v>976</v>
      </c>
      <c r="B3225" s="37" t="s">
        <v>274</v>
      </c>
      <c r="C3225" s="37" t="n">
        <v>22</v>
      </c>
      <c r="D3225" s="37" t="n">
        <v>20</v>
      </c>
      <c r="E3225" s="37" t="n">
        <v>0</v>
      </c>
      <c r="F3225" s="37" t="n">
        <v>0</v>
      </c>
      <c r="G3225" s="37" t="n">
        <v>0</v>
      </c>
      <c r="H3225" s="37" t="n">
        <v>2</v>
      </c>
      <c r="I3225" s="37" t="n">
        <v>0</v>
      </c>
      <c r="J3225" s="40" t="n">
        <f aca="false">IF(C3225=0,"",D3225/C3225)</f>
        <v>0.909090909090909</v>
      </c>
    </row>
    <row r="3226" customFormat="false" ht="15" hidden="false" customHeight="false" outlineLevel="0" collapsed="false">
      <c r="A3226" s="37" t="s">
        <v>976</v>
      </c>
      <c r="B3226" s="37" t="s">
        <v>275</v>
      </c>
      <c r="C3226" s="37" t="n">
        <v>22</v>
      </c>
      <c r="D3226" s="37" t="n">
        <v>20</v>
      </c>
      <c r="E3226" s="37" t="n">
        <v>0</v>
      </c>
      <c r="F3226" s="37" t="n">
        <v>3</v>
      </c>
      <c r="G3226" s="37" t="n">
        <v>0</v>
      </c>
      <c r="H3226" s="37" t="n">
        <v>4</v>
      </c>
      <c r="I3226" s="37" t="n">
        <v>0</v>
      </c>
      <c r="J3226" s="40" t="n">
        <f aca="false">IF(C3226=0,"",D3226/C3226)</f>
        <v>0.909090909090909</v>
      </c>
    </row>
    <row r="3227" customFormat="false" ht="15" hidden="false" customHeight="false" outlineLevel="0" collapsed="false">
      <c r="A3227" s="37" t="s">
        <v>976</v>
      </c>
      <c r="B3227" s="37" t="s">
        <v>276</v>
      </c>
      <c r="C3227" s="37" t="n">
        <v>22</v>
      </c>
      <c r="D3227" s="37" t="n">
        <v>19</v>
      </c>
      <c r="E3227" s="37" t="n">
        <v>1</v>
      </c>
      <c r="F3227" s="37" t="n">
        <v>0</v>
      </c>
      <c r="G3227" s="37" t="n">
        <v>0</v>
      </c>
      <c r="H3227" s="37" t="n">
        <v>0</v>
      </c>
      <c r="I3227" s="37" t="n">
        <v>7</v>
      </c>
      <c r="J3227" s="40" t="n">
        <f aca="false">IF(C3227=0,"",D3227/C3227)</f>
        <v>0.863636363636364</v>
      </c>
    </row>
    <row r="3228" customFormat="false" ht="15" hidden="false" customHeight="false" outlineLevel="0" collapsed="false">
      <c r="A3228" s="37" t="s">
        <v>976</v>
      </c>
      <c r="B3228" s="37" t="s">
        <v>277</v>
      </c>
      <c r="C3228" s="37" t="n">
        <v>22</v>
      </c>
      <c r="D3228" s="37" t="n">
        <v>19</v>
      </c>
      <c r="E3228" s="37" t="n">
        <v>2</v>
      </c>
      <c r="F3228" s="37" t="n">
        <v>2</v>
      </c>
      <c r="G3228" s="37" t="n">
        <v>1</v>
      </c>
      <c r="H3228" s="37" t="n">
        <v>1</v>
      </c>
      <c r="I3228" s="37" t="n">
        <v>3</v>
      </c>
      <c r="J3228" s="40" t="n">
        <f aca="false">IF(C3228=0,"",D3228/C3228)</f>
        <v>0.863636363636364</v>
      </c>
    </row>
    <row r="3229" customFormat="false" ht="15" hidden="false" customHeight="false" outlineLevel="0" collapsed="false">
      <c r="A3229" s="37" t="s">
        <v>976</v>
      </c>
      <c r="B3229" s="37" t="s">
        <v>278</v>
      </c>
      <c r="C3229" s="37" t="n">
        <v>22</v>
      </c>
      <c r="D3229" s="37" t="n">
        <v>21</v>
      </c>
      <c r="E3229" s="37" t="n">
        <v>0</v>
      </c>
      <c r="F3229" s="37" t="n">
        <v>1</v>
      </c>
      <c r="G3229" s="37" t="n">
        <v>1</v>
      </c>
      <c r="H3229" s="37" t="n">
        <v>4</v>
      </c>
      <c r="I3229" s="37" t="n">
        <v>8</v>
      </c>
      <c r="J3229" s="40" t="n">
        <f aca="false">IF(C3229=0,"",D3229/C3229)</f>
        <v>0.954545454545455</v>
      </c>
    </row>
    <row r="3230" customFormat="false" ht="15" hidden="false" customHeight="false" outlineLevel="0" collapsed="false">
      <c r="A3230" s="37" t="s">
        <v>976</v>
      </c>
      <c r="B3230" s="37" t="s">
        <v>279</v>
      </c>
      <c r="C3230" s="37" t="n">
        <v>22</v>
      </c>
      <c r="D3230" s="37" t="n">
        <v>20</v>
      </c>
      <c r="E3230" s="37" t="n">
        <v>0</v>
      </c>
      <c r="F3230" s="37" t="n">
        <v>1</v>
      </c>
      <c r="G3230" s="37" t="n">
        <v>0</v>
      </c>
      <c r="H3230" s="37" t="n">
        <v>1</v>
      </c>
      <c r="I3230" s="37" t="n">
        <v>2</v>
      </c>
      <c r="J3230" s="40" t="n">
        <f aca="false">IF(C3230=0,"",D3230/C3230)</f>
        <v>0.909090909090909</v>
      </c>
    </row>
    <row r="3231" customFormat="false" ht="15" hidden="false" customHeight="false" outlineLevel="0" collapsed="false">
      <c r="A3231" s="37" t="s">
        <v>976</v>
      </c>
      <c r="B3231" s="37" t="s">
        <v>280</v>
      </c>
      <c r="C3231" s="37" t="n">
        <v>22</v>
      </c>
      <c r="D3231" s="37" t="n">
        <v>21</v>
      </c>
      <c r="E3231" s="37" t="n">
        <v>1</v>
      </c>
      <c r="F3231" s="37" t="n">
        <v>1</v>
      </c>
      <c r="G3231" s="37" t="n">
        <v>0</v>
      </c>
      <c r="H3231" s="37" t="n">
        <v>2</v>
      </c>
      <c r="I3231" s="37" t="n">
        <v>0</v>
      </c>
      <c r="J3231" s="40" t="n">
        <f aca="false">IF(C3231=0,"",D3231/C3231)</f>
        <v>0.954545454545455</v>
      </c>
    </row>
    <row r="3232" customFormat="false" ht="15" hidden="false" customHeight="false" outlineLevel="0" collapsed="false">
      <c r="A3232" s="37" t="s">
        <v>976</v>
      </c>
      <c r="B3232" s="37" t="s">
        <v>281</v>
      </c>
      <c r="C3232" s="37" t="n">
        <v>22</v>
      </c>
      <c r="D3232" s="37" t="n">
        <v>22</v>
      </c>
      <c r="E3232" s="37" t="n">
        <v>2</v>
      </c>
      <c r="F3232" s="37" t="n">
        <v>1</v>
      </c>
      <c r="G3232" s="37" t="n">
        <v>1</v>
      </c>
      <c r="H3232" s="37" t="n">
        <v>0</v>
      </c>
      <c r="I3232" s="37" t="n">
        <v>10</v>
      </c>
      <c r="J3232" s="40" t="n">
        <f aca="false">IF(C3232=0,"",D3232/C3232)</f>
        <v>1</v>
      </c>
    </row>
    <row r="3233" customFormat="false" ht="15" hidden="false" customHeight="false" outlineLevel="0" collapsed="false">
      <c r="A3233" s="37" t="s">
        <v>977</v>
      </c>
      <c r="B3233" s="37" t="s">
        <v>281</v>
      </c>
      <c r="C3233" s="37" t="n">
        <v>22</v>
      </c>
      <c r="D3233" s="37" t="n">
        <v>20</v>
      </c>
      <c r="E3233" s="37" t="n">
        <v>2</v>
      </c>
      <c r="F3233" s="37" t="n">
        <v>1</v>
      </c>
      <c r="G3233" s="37" t="n">
        <v>1</v>
      </c>
      <c r="H3233" s="37" t="n">
        <v>2</v>
      </c>
      <c r="I3233" s="37" t="n">
        <v>10</v>
      </c>
      <c r="J3233" s="40" t="n">
        <f aca="false">IF(C3233=0,"",D3233/C3233)</f>
        <v>0.909090909090909</v>
      </c>
    </row>
    <row r="3234" customFormat="false" ht="15" hidden="false" customHeight="false" outlineLevel="0" collapsed="false">
      <c r="A3234" s="37" t="s">
        <v>978</v>
      </c>
      <c r="B3234" s="37" t="s">
        <v>270</v>
      </c>
      <c r="C3234" s="37" t="n">
        <v>22</v>
      </c>
      <c r="D3234" s="37" t="n">
        <v>21</v>
      </c>
      <c r="E3234" s="37" t="n">
        <v>1</v>
      </c>
      <c r="F3234" s="37" t="n">
        <v>2</v>
      </c>
      <c r="G3234" s="37" t="n">
        <v>0</v>
      </c>
      <c r="H3234" s="37" t="n">
        <v>1</v>
      </c>
      <c r="I3234" s="37" t="n">
        <v>0</v>
      </c>
      <c r="J3234" s="40" t="n">
        <f aca="false">IF(C3234=0,"",D3234/C3234)</f>
        <v>0.954545454545455</v>
      </c>
    </row>
    <row r="3235" customFormat="false" ht="15" hidden="false" customHeight="false" outlineLevel="0" collapsed="false">
      <c r="A3235" s="37" t="s">
        <v>978</v>
      </c>
      <c r="B3235" s="37" t="s">
        <v>271</v>
      </c>
      <c r="C3235" s="37" t="n">
        <v>22</v>
      </c>
      <c r="D3235" s="37" t="n">
        <v>20</v>
      </c>
      <c r="E3235" s="37" t="n">
        <v>0</v>
      </c>
      <c r="F3235" s="37" t="n">
        <v>0</v>
      </c>
      <c r="G3235" s="37" t="n">
        <v>0</v>
      </c>
      <c r="H3235" s="37" t="n">
        <v>1</v>
      </c>
      <c r="I3235" s="37" t="n">
        <v>1</v>
      </c>
      <c r="J3235" s="40" t="n">
        <f aca="false">IF(C3235=0,"",D3235/C3235)</f>
        <v>0.909090909090909</v>
      </c>
    </row>
    <row r="3236" customFormat="false" ht="15" hidden="false" customHeight="false" outlineLevel="0" collapsed="false">
      <c r="A3236" s="37" t="s">
        <v>978</v>
      </c>
      <c r="B3236" s="37" t="s">
        <v>272</v>
      </c>
      <c r="C3236" s="37" t="n">
        <v>22</v>
      </c>
      <c r="D3236" s="37" t="n">
        <v>22</v>
      </c>
      <c r="E3236" s="37" t="n">
        <v>0</v>
      </c>
      <c r="F3236" s="37" t="n">
        <v>1</v>
      </c>
      <c r="G3236" s="37" t="n">
        <v>0</v>
      </c>
      <c r="H3236" s="37" t="n">
        <v>1</v>
      </c>
      <c r="I3236" s="37" t="n">
        <v>1</v>
      </c>
      <c r="J3236" s="40" t="n">
        <f aca="false">IF(C3236=0,"",D3236/C3236)</f>
        <v>1</v>
      </c>
    </row>
    <row r="3237" customFormat="false" ht="15" hidden="false" customHeight="false" outlineLevel="0" collapsed="false">
      <c r="A3237" s="37" t="s">
        <v>978</v>
      </c>
      <c r="B3237" s="37" t="s">
        <v>273</v>
      </c>
      <c r="C3237" s="37" t="n">
        <v>22</v>
      </c>
      <c r="D3237" s="37" t="n">
        <v>21</v>
      </c>
      <c r="E3237" s="37" t="n">
        <v>0</v>
      </c>
      <c r="F3237" s="37" t="n">
        <v>1</v>
      </c>
      <c r="G3237" s="37" t="n">
        <v>0</v>
      </c>
      <c r="H3237" s="37" t="n">
        <v>1</v>
      </c>
      <c r="I3237" s="37" t="n">
        <v>3</v>
      </c>
      <c r="J3237" s="40" t="n">
        <f aca="false">IF(C3237=0,"",D3237/C3237)</f>
        <v>0.954545454545455</v>
      </c>
    </row>
    <row r="3238" customFormat="false" ht="15" hidden="false" customHeight="false" outlineLevel="0" collapsed="false">
      <c r="A3238" s="37" t="s">
        <v>978</v>
      </c>
      <c r="B3238" s="37" t="s">
        <v>274</v>
      </c>
      <c r="C3238" s="37" t="n">
        <v>22</v>
      </c>
      <c r="D3238" s="37" t="n">
        <v>22</v>
      </c>
      <c r="E3238" s="37" t="n">
        <v>1</v>
      </c>
      <c r="F3238" s="37" t="n">
        <v>0</v>
      </c>
      <c r="G3238" s="37" t="n">
        <v>0</v>
      </c>
      <c r="H3238" s="37" t="n">
        <v>3</v>
      </c>
      <c r="I3238" s="37" t="n">
        <v>1</v>
      </c>
      <c r="J3238" s="40" t="n">
        <f aca="false">IF(C3238=0,"",D3238/C3238)</f>
        <v>1</v>
      </c>
    </row>
    <row r="3239" customFormat="false" ht="15" hidden="false" customHeight="false" outlineLevel="0" collapsed="false">
      <c r="A3239" s="37" t="s">
        <v>978</v>
      </c>
      <c r="B3239" s="37" t="s">
        <v>275</v>
      </c>
      <c r="C3239" s="37" t="n">
        <v>22</v>
      </c>
      <c r="D3239" s="37" t="n">
        <v>21</v>
      </c>
      <c r="E3239" s="37" t="n">
        <v>0</v>
      </c>
      <c r="F3239" s="37" t="n">
        <v>0</v>
      </c>
      <c r="G3239" s="37" t="n">
        <v>0</v>
      </c>
      <c r="H3239" s="37" t="n">
        <v>0</v>
      </c>
      <c r="I3239" s="37" t="n">
        <v>10</v>
      </c>
      <c r="J3239" s="40" t="n">
        <f aca="false">IF(C3239=0,"",D3239/C3239)</f>
        <v>0.954545454545455</v>
      </c>
    </row>
    <row r="3240" customFormat="false" ht="15" hidden="false" customHeight="false" outlineLevel="0" collapsed="false">
      <c r="A3240" s="37" t="s">
        <v>978</v>
      </c>
      <c r="B3240" s="37" t="s">
        <v>276</v>
      </c>
      <c r="C3240" s="37" t="n">
        <v>22</v>
      </c>
      <c r="D3240" s="37" t="n">
        <v>19</v>
      </c>
      <c r="E3240" s="37" t="n">
        <v>0</v>
      </c>
      <c r="F3240" s="37" t="n">
        <v>0</v>
      </c>
      <c r="G3240" s="37" t="n">
        <v>0</v>
      </c>
      <c r="H3240" s="37" t="n">
        <v>0</v>
      </c>
      <c r="I3240" s="37" t="n">
        <v>3</v>
      </c>
      <c r="J3240" s="40" t="n">
        <f aca="false">IF(C3240=0,"",D3240/C3240)</f>
        <v>0.863636363636364</v>
      </c>
    </row>
    <row r="3241" customFormat="false" ht="15" hidden="false" customHeight="false" outlineLevel="0" collapsed="false">
      <c r="A3241" s="37" t="s">
        <v>978</v>
      </c>
      <c r="B3241" s="37" t="s">
        <v>277</v>
      </c>
      <c r="C3241" s="37" t="n">
        <v>22</v>
      </c>
      <c r="D3241" s="37" t="n">
        <v>22</v>
      </c>
      <c r="E3241" s="37" t="n">
        <v>0</v>
      </c>
      <c r="F3241" s="37" t="n">
        <v>0</v>
      </c>
      <c r="G3241" s="37" t="n">
        <v>1</v>
      </c>
      <c r="H3241" s="37" t="n">
        <v>3</v>
      </c>
      <c r="I3241" s="37" t="n">
        <v>1</v>
      </c>
      <c r="J3241" s="40" t="n">
        <f aca="false">IF(C3241=0,"",D3241/C3241)</f>
        <v>1</v>
      </c>
    </row>
    <row r="3242" customFormat="false" ht="15" hidden="false" customHeight="false" outlineLevel="0" collapsed="false">
      <c r="A3242" s="37" t="s">
        <v>978</v>
      </c>
      <c r="B3242" s="37" t="s">
        <v>278</v>
      </c>
      <c r="C3242" s="37" t="n">
        <v>22</v>
      </c>
      <c r="D3242" s="37" t="n">
        <v>21</v>
      </c>
      <c r="E3242" s="37" t="n">
        <v>0</v>
      </c>
      <c r="F3242" s="37" t="n">
        <v>0</v>
      </c>
      <c r="G3242" s="37" t="n">
        <v>0</v>
      </c>
      <c r="H3242" s="37" t="n">
        <v>0</v>
      </c>
      <c r="I3242" s="37" t="n">
        <v>0</v>
      </c>
      <c r="J3242" s="40" t="n">
        <f aca="false">IF(C3242=0,"",D3242/C3242)</f>
        <v>0.954545454545455</v>
      </c>
    </row>
    <row r="3243" customFormat="false" ht="15" hidden="false" customHeight="false" outlineLevel="0" collapsed="false">
      <c r="A3243" s="37" t="s">
        <v>978</v>
      </c>
      <c r="B3243" s="37" t="s">
        <v>279</v>
      </c>
      <c r="C3243" s="37" t="n">
        <v>22</v>
      </c>
      <c r="D3243" s="37" t="n">
        <v>17</v>
      </c>
      <c r="E3243" s="37" t="n">
        <v>0</v>
      </c>
      <c r="F3243" s="37" t="n">
        <v>1</v>
      </c>
      <c r="G3243" s="37" t="n">
        <v>0</v>
      </c>
      <c r="H3243" s="37" t="n">
        <v>0</v>
      </c>
      <c r="I3243" s="37" t="n">
        <v>0</v>
      </c>
      <c r="J3243" s="40" t="n">
        <f aca="false">IF(C3243=0,"",D3243/C3243)</f>
        <v>0.772727272727273</v>
      </c>
    </row>
    <row r="3244" customFormat="false" ht="15" hidden="false" customHeight="false" outlineLevel="0" collapsed="false">
      <c r="A3244" s="37" t="s">
        <v>978</v>
      </c>
      <c r="B3244" s="37" t="s">
        <v>280</v>
      </c>
      <c r="C3244" s="37" t="n">
        <v>22</v>
      </c>
      <c r="D3244" s="37" t="n">
        <v>21</v>
      </c>
      <c r="E3244" s="37" t="n">
        <v>0</v>
      </c>
      <c r="F3244" s="37" t="n">
        <v>0</v>
      </c>
      <c r="G3244" s="37" t="n">
        <v>0</v>
      </c>
      <c r="H3244" s="37" t="n">
        <v>2</v>
      </c>
      <c r="I3244" s="37" t="n">
        <v>0</v>
      </c>
      <c r="J3244" s="40" t="n">
        <f aca="false">IF(C3244=0,"",D3244/C3244)</f>
        <v>0.954545454545455</v>
      </c>
    </row>
    <row r="3245" customFormat="false" ht="15" hidden="false" customHeight="false" outlineLevel="0" collapsed="false">
      <c r="A3245" s="37" t="s">
        <v>978</v>
      </c>
      <c r="B3245" s="37" t="s">
        <v>281</v>
      </c>
      <c r="C3245" s="37" t="n">
        <v>22</v>
      </c>
      <c r="D3245" s="37" t="n">
        <v>22</v>
      </c>
      <c r="E3245" s="37" t="n">
        <v>0</v>
      </c>
      <c r="F3245" s="37" t="n">
        <v>4</v>
      </c>
      <c r="G3245" s="37" t="n">
        <v>1</v>
      </c>
      <c r="H3245" s="37" t="n">
        <v>2</v>
      </c>
      <c r="I3245" s="37" t="n">
        <v>0</v>
      </c>
      <c r="J3245" s="40" t="n">
        <f aca="false">IF(C3245=0,"",D3245/C3245)</f>
        <v>1</v>
      </c>
    </row>
    <row r="3246" customFormat="false" ht="15" hidden="false" customHeight="false" outlineLevel="0" collapsed="false">
      <c r="A3246" s="37" t="s">
        <v>979</v>
      </c>
      <c r="B3246" s="37" t="s">
        <v>270</v>
      </c>
      <c r="C3246" s="37" t="n">
        <v>22</v>
      </c>
      <c r="D3246" s="37" t="n">
        <v>21</v>
      </c>
      <c r="E3246" s="37" t="n">
        <v>1</v>
      </c>
      <c r="F3246" s="37" t="n">
        <v>1</v>
      </c>
      <c r="G3246" s="37" t="n">
        <v>0</v>
      </c>
      <c r="H3246" s="37" t="n">
        <v>0</v>
      </c>
      <c r="I3246" s="37" t="n">
        <v>14</v>
      </c>
      <c r="J3246" s="40" t="n">
        <f aca="false">IF(C3246=0,"",D3246/C3246)</f>
        <v>0.954545454545455</v>
      </c>
    </row>
    <row r="3247" customFormat="false" ht="15" hidden="false" customHeight="false" outlineLevel="0" collapsed="false">
      <c r="A3247" s="37" t="s">
        <v>979</v>
      </c>
      <c r="B3247" s="37" t="s">
        <v>271</v>
      </c>
      <c r="C3247" s="37" t="n">
        <v>22</v>
      </c>
      <c r="D3247" s="37" t="n">
        <v>22</v>
      </c>
      <c r="E3247" s="37" t="n">
        <v>0</v>
      </c>
      <c r="F3247" s="37" t="n">
        <v>1</v>
      </c>
      <c r="G3247" s="37" t="n">
        <v>0</v>
      </c>
      <c r="H3247" s="37" t="n">
        <v>1</v>
      </c>
      <c r="I3247" s="37" t="n">
        <v>0</v>
      </c>
      <c r="J3247" s="40" t="n">
        <f aca="false">IF(C3247=0,"",D3247/C3247)</f>
        <v>1</v>
      </c>
    </row>
    <row r="3248" customFormat="false" ht="15" hidden="false" customHeight="false" outlineLevel="0" collapsed="false">
      <c r="A3248" s="37" t="s">
        <v>979</v>
      </c>
      <c r="B3248" s="37" t="s">
        <v>272</v>
      </c>
      <c r="C3248" s="37" t="n">
        <v>22</v>
      </c>
      <c r="D3248" s="37" t="n">
        <v>22</v>
      </c>
      <c r="E3248" s="37" t="n">
        <v>0</v>
      </c>
      <c r="F3248" s="37" t="n">
        <v>2</v>
      </c>
      <c r="G3248" s="37" t="n">
        <v>0</v>
      </c>
      <c r="H3248" s="37" t="n">
        <v>1</v>
      </c>
      <c r="I3248" s="37" t="n">
        <v>13</v>
      </c>
      <c r="J3248" s="40" t="n">
        <f aca="false">IF(C3248=0,"",D3248/C3248)</f>
        <v>1</v>
      </c>
    </row>
    <row r="3249" customFormat="false" ht="15" hidden="false" customHeight="false" outlineLevel="0" collapsed="false">
      <c r="A3249" s="37" t="s">
        <v>979</v>
      </c>
      <c r="B3249" s="37" t="s">
        <v>273</v>
      </c>
      <c r="C3249" s="37" t="n">
        <v>22</v>
      </c>
      <c r="D3249" s="37" t="n">
        <v>21</v>
      </c>
      <c r="E3249" s="37" t="n">
        <v>0</v>
      </c>
      <c r="F3249" s="37" t="n">
        <v>2</v>
      </c>
      <c r="G3249" s="37" t="n">
        <v>0</v>
      </c>
      <c r="H3249" s="37" t="n">
        <v>1</v>
      </c>
      <c r="I3249" s="37" t="n">
        <v>8</v>
      </c>
      <c r="J3249" s="40" t="n">
        <f aca="false">IF(C3249=0,"",D3249/C3249)</f>
        <v>0.954545454545455</v>
      </c>
    </row>
    <row r="3250" customFormat="false" ht="15" hidden="false" customHeight="false" outlineLevel="0" collapsed="false">
      <c r="A3250" s="37" t="s">
        <v>979</v>
      </c>
      <c r="B3250" s="37" t="s">
        <v>274</v>
      </c>
      <c r="C3250" s="37" t="n">
        <v>22</v>
      </c>
      <c r="D3250" s="37" t="n">
        <v>21</v>
      </c>
      <c r="E3250" s="37" t="n">
        <v>0</v>
      </c>
      <c r="F3250" s="37" t="n">
        <v>1</v>
      </c>
      <c r="G3250" s="37" t="n">
        <v>1</v>
      </c>
      <c r="H3250" s="37" t="n">
        <v>0</v>
      </c>
      <c r="I3250" s="37" t="n">
        <v>37</v>
      </c>
      <c r="J3250" s="40" t="n">
        <f aca="false">IF(C3250=0,"",D3250/C3250)</f>
        <v>0.954545454545455</v>
      </c>
    </row>
    <row r="3251" customFormat="false" ht="15" hidden="false" customHeight="false" outlineLevel="0" collapsed="false">
      <c r="A3251" s="37" t="s">
        <v>979</v>
      </c>
      <c r="B3251" s="37" t="s">
        <v>275</v>
      </c>
      <c r="C3251" s="37" t="n">
        <v>22</v>
      </c>
      <c r="D3251" s="37" t="n">
        <v>21</v>
      </c>
      <c r="E3251" s="37" t="n">
        <v>1</v>
      </c>
      <c r="F3251" s="37" t="n">
        <v>1</v>
      </c>
      <c r="G3251" s="37" t="n">
        <v>1</v>
      </c>
      <c r="H3251" s="37" t="n">
        <v>2</v>
      </c>
      <c r="I3251" s="37" t="n">
        <v>13</v>
      </c>
      <c r="J3251" s="40" t="n">
        <f aca="false">IF(C3251=0,"",D3251/C3251)</f>
        <v>0.954545454545455</v>
      </c>
    </row>
    <row r="3252" customFormat="false" ht="15" hidden="false" customHeight="false" outlineLevel="0" collapsed="false">
      <c r="A3252" s="37" t="s">
        <v>979</v>
      </c>
      <c r="B3252" s="37" t="s">
        <v>276</v>
      </c>
      <c r="C3252" s="37" t="n">
        <v>22</v>
      </c>
      <c r="D3252" s="37" t="n">
        <v>20</v>
      </c>
      <c r="E3252" s="37" t="n">
        <v>0</v>
      </c>
      <c r="F3252" s="37" t="n">
        <v>0</v>
      </c>
      <c r="G3252" s="37" t="n">
        <v>0</v>
      </c>
      <c r="H3252" s="37" t="n">
        <v>0</v>
      </c>
      <c r="I3252" s="37" t="n">
        <v>17</v>
      </c>
      <c r="J3252" s="40" t="n">
        <f aca="false">IF(C3252=0,"",D3252/C3252)</f>
        <v>0.909090909090909</v>
      </c>
    </row>
    <row r="3253" customFormat="false" ht="15" hidden="false" customHeight="false" outlineLevel="0" collapsed="false">
      <c r="A3253" s="37" t="s">
        <v>979</v>
      </c>
      <c r="B3253" s="37" t="s">
        <v>277</v>
      </c>
      <c r="C3253" s="37" t="n">
        <v>22</v>
      </c>
      <c r="D3253" s="37" t="n">
        <v>19</v>
      </c>
      <c r="E3253" s="37" t="n">
        <v>1</v>
      </c>
      <c r="F3253" s="37" t="n">
        <v>1</v>
      </c>
      <c r="G3253" s="37" t="n">
        <v>0</v>
      </c>
      <c r="H3253" s="37" t="n">
        <v>2</v>
      </c>
      <c r="I3253" s="37" t="n">
        <v>28</v>
      </c>
      <c r="J3253" s="40" t="n">
        <f aca="false">IF(C3253=0,"",D3253/C3253)</f>
        <v>0.863636363636364</v>
      </c>
    </row>
    <row r="3254" customFormat="false" ht="15" hidden="false" customHeight="false" outlineLevel="0" collapsed="false">
      <c r="A3254" s="37" t="s">
        <v>979</v>
      </c>
      <c r="B3254" s="37" t="s">
        <v>278</v>
      </c>
      <c r="C3254" s="37" t="n">
        <v>22</v>
      </c>
      <c r="D3254" s="37" t="n">
        <v>21</v>
      </c>
      <c r="E3254" s="37" t="n">
        <v>0</v>
      </c>
      <c r="F3254" s="37" t="n">
        <v>1</v>
      </c>
      <c r="G3254" s="37" t="n">
        <v>0</v>
      </c>
      <c r="H3254" s="37" t="n">
        <v>1</v>
      </c>
      <c r="I3254" s="37" t="n">
        <v>9</v>
      </c>
      <c r="J3254" s="40" t="n">
        <f aca="false">IF(C3254=0,"",D3254/C3254)</f>
        <v>0.954545454545455</v>
      </c>
    </row>
    <row r="3255" customFormat="false" ht="15" hidden="false" customHeight="false" outlineLevel="0" collapsed="false">
      <c r="A3255" s="37" t="s">
        <v>979</v>
      </c>
      <c r="B3255" s="37" t="s">
        <v>279</v>
      </c>
      <c r="C3255" s="37" t="n">
        <v>22</v>
      </c>
      <c r="D3255" s="37" t="n">
        <v>16</v>
      </c>
      <c r="E3255" s="37" t="n">
        <v>0</v>
      </c>
      <c r="F3255" s="37" t="n">
        <v>2</v>
      </c>
      <c r="G3255" s="37" t="n">
        <v>0</v>
      </c>
      <c r="H3255" s="37" t="n">
        <v>3</v>
      </c>
      <c r="I3255" s="37" t="n">
        <v>27</v>
      </c>
      <c r="J3255" s="40" t="n">
        <f aca="false">IF(C3255=0,"",D3255/C3255)</f>
        <v>0.727272727272727</v>
      </c>
    </row>
    <row r="3256" customFormat="false" ht="15" hidden="false" customHeight="false" outlineLevel="0" collapsed="false">
      <c r="A3256" s="37" t="s">
        <v>979</v>
      </c>
      <c r="B3256" s="37" t="s">
        <v>280</v>
      </c>
      <c r="C3256" s="37" t="n">
        <v>22</v>
      </c>
      <c r="D3256" s="37" t="n">
        <v>20</v>
      </c>
      <c r="E3256" s="37" t="n">
        <v>1</v>
      </c>
      <c r="F3256" s="37" t="n">
        <v>0</v>
      </c>
      <c r="G3256" s="37" t="n">
        <v>1</v>
      </c>
      <c r="H3256" s="37" t="n">
        <v>3</v>
      </c>
      <c r="I3256" s="37" t="n">
        <v>3</v>
      </c>
      <c r="J3256" s="40" t="n">
        <f aca="false">IF(C3256=0,"",D3256/C3256)</f>
        <v>0.909090909090909</v>
      </c>
    </row>
    <row r="3257" customFormat="false" ht="15" hidden="false" customHeight="false" outlineLevel="0" collapsed="false">
      <c r="A3257" s="37" t="s">
        <v>979</v>
      </c>
      <c r="B3257" s="37" t="s">
        <v>281</v>
      </c>
      <c r="C3257" s="37" t="n">
        <v>22</v>
      </c>
      <c r="D3257" s="37" t="n">
        <v>22</v>
      </c>
      <c r="E3257" s="37" t="n">
        <v>1</v>
      </c>
      <c r="F3257" s="37" t="n">
        <v>1</v>
      </c>
      <c r="G3257" s="37" t="n">
        <v>0</v>
      </c>
      <c r="H3257" s="37" t="n">
        <v>2</v>
      </c>
      <c r="I3257" s="37" t="n">
        <v>2</v>
      </c>
      <c r="J3257" s="40" t="n">
        <f aca="false">IF(C3257=0,"",D3257/C3257)</f>
        <v>1</v>
      </c>
    </row>
    <row r="3258" customFormat="false" ht="15" hidden="false" customHeight="false" outlineLevel="0" collapsed="false">
      <c r="A3258" s="37" t="s">
        <v>798</v>
      </c>
      <c r="B3258" s="37" t="s">
        <v>270</v>
      </c>
      <c r="C3258" s="37" t="n">
        <v>22</v>
      </c>
      <c r="D3258" s="37" t="n">
        <v>20</v>
      </c>
      <c r="E3258" s="37" t="n">
        <v>0</v>
      </c>
      <c r="F3258" s="37" t="n">
        <v>0</v>
      </c>
      <c r="G3258" s="37" t="n">
        <v>0</v>
      </c>
      <c r="H3258" s="37" t="n">
        <v>3</v>
      </c>
      <c r="I3258" s="37" t="n">
        <v>2</v>
      </c>
      <c r="J3258" s="40" t="n">
        <f aca="false">IF(C3258=0,"",D3258/C3258)</f>
        <v>0.909090909090909</v>
      </c>
    </row>
    <row r="3259" customFormat="false" ht="15" hidden="false" customHeight="false" outlineLevel="0" collapsed="false">
      <c r="A3259" s="37" t="s">
        <v>798</v>
      </c>
      <c r="B3259" s="37" t="s">
        <v>271</v>
      </c>
      <c r="C3259" s="37" t="n">
        <v>22</v>
      </c>
      <c r="D3259" s="37" t="n">
        <v>19</v>
      </c>
      <c r="E3259" s="37" t="n">
        <v>1</v>
      </c>
      <c r="F3259" s="37" t="n">
        <v>1</v>
      </c>
      <c r="G3259" s="37" t="n">
        <v>1</v>
      </c>
      <c r="H3259" s="37" t="n">
        <v>3</v>
      </c>
      <c r="I3259" s="37" t="n">
        <v>1</v>
      </c>
      <c r="J3259" s="40" t="n">
        <f aca="false">IF(C3259=0,"",D3259/C3259)</f>
        <v>0.863636363636364</v>
      </c>
    </row>
    <row r="3260" customFormat="false" ht="15" hidden="false" customHeight="false" outlineLevel="0" collapsed="false">
      <c r="A3260" s="37" t="s">
        <v>798</v>
      </c>
      <c r="B3260" s="37" t="s">
        <v>272</v>
      </c>
      <c r="C3260" s="37" t="n">
        <v>22</v>
      </c>
      <c r="D3260" s="37" t="n">
        <v>22</v>
      </c>
      <c r="E3260" s="37" t="n">
        <v>0</v>
      </c>
      <c r="F3260" s="37" t="n">
        <v>0</v>
      </c>
      <c r="G3260" s="37" t="n">
        <v>1</v>
      </c>
      <c r="H3260" s="37" t="n">
        <v>1</v>
      </c>
      <c r="I3260" s="37" t="n">
        <v>3</v>
      </c>
      <c r="J3260" s="40" t="n">
        <f aca="false">IF(C3260=0,"",D3260/C3260)</f>
        <v>1</v>
      </c>
    </row>
    <row r="3261" customFormat="false" ht="15" hidden="false" customHeight="false" outlineLevel="0" collapsed="false">
      <c r="A3261" s="37" t="s">
        <v>798</v>
      </c>
      <c r="B3261" s="37" t="s">
        <v>273</v>
      </c>
      <c r="C3261" s="37" t="n">
        <v>22</v>
      </c>
      <c r="D3261" s="37" t="n">
        <v>18</v>
      </c>
      <c r="E3261" s="37" t="n">
        <v>1</v>
      </c>
      <c r="F3261" s="37" t="n">
        <v>0</v>
      </c>
      <c r="G3261" s="37" t="n">
        <v>3</v>
      </c>
      <c r="H3261" s="37" t="n">
        <v>0</v>
      </c>
      <c r="I3261" s="37" t="n">
        <v>0</v>
      </c>
      <c r="J3261" s="40" t="n">
        <f aca="false">IF(C3261=0,"",D3261/C3261)</f>
        <v>0.818181818181818</v>
      </c>
    </row>
    <row r="3262" customFormat="false" ht="15" hidden="false" customHeight="false" outlineLevel="0" collapsed="false">
      <c r="A3262" s="37" t="s">
        <v>798</v>
      </c>
      <c r="B3262" s="37" t="s">
        <v>274</v>
      </c>
      <c r="C3262" s="37" t="n">
        <v>22</v>
      </c>
      <c r="D3262" s="37" t="n">
        <v>21</v>
      </c>
      <c r="E3262" s="37" t="n">
        <v>1</v>
      </c>
      <c r="F3262" s="37" t="n">
        <v>2</v>
      </c>
      <c r="G3262" s="37" t="n">
        <v>0</v>
      </c>
      <c r="H3262" s="37" t="n">
        <v>2</v>
      </c>
      <c r="I3262" s="37" t="n">
        <v>1</v>
      </c>
      <c r="J3262" s="40" t="n">
        <f aca="false">IF(C3262=0,"",D3262/C3262)</f>
        <v>0.954545454545455</v>
      </c>
    </row>
    <row r="3263" customFormat="false" ht="15" hidden="false" customHeight="false" outlineLevel="0" collapsed="false">
      <c r="A3263" s="37" t="s">
        <v>798</v>
      </c>
      <c r="B3263" s="37" t="s">
        <v>275</v>
      </c>
      <c r="C3263" s="37" t="n">
        <v>22</v>
      </c>
      <c r="D3263" s="37" t="n">
        <v>19</v>
      </c>
      <c r="E3263" s="37" t="n">
        <v>0</v>
      </c>
      <c r="F3263" s="37" t="n">
        <v>0</v>
      </c>
      <c r="G3263" s="37" t="n">
        <v>0</v>
      </c>
      <c r="H3263" s="37" t="n">
        <v>3</v>
      </c>
      <c r="I3263" s="37" t="n">
        <v>2</v>
      </c>
      <c r="J3263" s="40" t="n">
        <f aca="false">IF(C3263=0,"",D3263/C3263)</f>
        <v>0.863636363636364</v>
      </c>
    </row>
    <row r="3264" customFormat="false" ht="15" hidden="false" customHeight="false" outlineLevel="0" collapsed="false">
      <c r="A3264" s="37" t="s">
        <v>798</v>
      </c>
      <c r="B3264" s="37" t="s">
        <v>276</v>
      </c>
      <c r="C3264" s="37" t="n">
        <v>22</v>
      </c>
      <c r="D3264" s="37" t="n">
        <v>21</v>
      </c>
      <c r="E3264" s="37" t="n">
        <v>0</v>
      </c>
      <c r="F3264" s="37" t="n">
        <v>0</v>
      </c>
      <c r="G3264" s="37" t="n">
        <v>0</v>
      </c>
      <c r="H3264" s="37" t="n">
        <v>3</v>
      </c>
      <c r="I3264" s="37" t="n">
        <v>1</v>
      </c>
      <c r="J3264" s="40" t="n">
        <f aca="false">IF(C3264=0,"",D3264/C3264)</f>
        <v>0.954545454545455</v>
      </c>
    </row>
    <row r="3265" customFormat="false" ht="15" hidden="false" customHeight="false" outlineLevel="0" collapsed="false">
      <c r="A3265" s="37" t="s">
        <v>798</v>
      </c>
      <c r="B3265" s="37" t="s">
        <v>277</v>
      </c>
      <c r="C3265" s="37" t="n">
        <v>22</v>
      </c>
      <c r="D3265" s="37" t="n">
        <v>19</v>
      </c>
      <c r="E3265" s="37" t="n">
        <v>0</v>
      </c>
      <c r="F3265" s="37" t="n">
        <v>0</v>
      </c>
      <c r="G3265" s="37" t="n">
        <v>0</v>
      </c>
      <c r="H3265" s="37" t="n">
        <v>0</v>
      </c>
      <c r="I3265" s="37" t="n">
        <v>5</v>
      </c>
      <c r="J3265" s="40" t="n">
        <f aca="false">IF(C3265=0,"",D3265/C3265)</f>
        <v>0.863636363636364</v>
      </c>
    </row>
    <row r="3266" customFormat="false" ht="15" hidden="false" customHeight="false" outlineLevel="0" collapsed="false">
      <c r="A3266" s="37" t="s">
        <v>798</v>
      </c>
      <c r="B3266" s="37" t="s">
        <v>278</v>
      </c>
      <c r="C3266" s="37" t="n">
        <v>22</v>
      </c>
      <c r="D3266" s="37" t="n">
        <v>22</v>
      </c>
      <c r="E3266" s="37" t="n">
        <v>1</v>
      </c>
      <c r="F3266" s="37" t="n">
        <v>0</v>
      </c>
      <c r="G3266" s="37" t="n">
        <v>0</v>
      </c>
      <c r="H3266" s="37" t="n">
        <v>1</v>
      </c>
      <c r="I3266" s="37" t="n">
        <v>6</v>
      </c>
      <c r="J3266" s="40" t="n">
        <f aca="false">IF(C3266=0,"",D3266/C3266)</f>
        <v>1</v>
      </c>
    </row>
    <row r="3267" customFormat="false" ht="15" hidden="false" customHeight="false" outlineLevel="0" collapsed="false">
      <c r="A3267" s="37" t="s">
        <v>798</v>
      </c>
      <c r="B3267" s="37" t="s">
        <v>279</v>
      </c>
      <c r="C3267" s="37" t="n">
        <v>22</v>
      </c>
      <c r="D3267" s="37" t="n">
        <v>19</v>
      </c>
      <c r="E3267" s="37" t="n">
        <v>0</v>
      </c>
      <c r="F3267" s="37" t="n">
        <v>0</v>
      </c>
      <c r="G3267" s="37" t="n">
        <v>0</v>
      </c>
      <c r="H3267" s="37" t="n">
        <v>3</v>
      </c>
      <c r="I3267" s="37" t="n">
        <v>0</v>
      </c>
      <c r="J3267" s="40" t="n">
        <f aca="false">IF(C3267=0,"",D3267/C3267)</f>
        <v>0.863636363636364</v>
      </c>
    </row>
    <row r="3268" customFormat="false" ht="15" hidden="false" customHeight="false" outlineLevel="0" collapsed="false">
      <c r="A3268" s="37" t="s">
        <v>798</v>
      </c>
      <c r="B3268" s="37" t="s">
        <v>280</v>
      </c>
      <c r="C3268" s="37" t="n">
        <v>22</v>
      </c>
      <c r="D3268" s="37" t="n">
        <v>19</v>
      </c>
      <c r="E3268" s="37" t="n">
        <v>0</v>
      </c>
      <c r="F3268" s="37" t="n">
        <v>0</v>
      </c>
      <c r="G3268" s="37" t="n">
        <v>0</v>
      </c>
      <c r="H3268" s="37" t="n">
        <v>0</v>
      </c>
      <c r="I3268" s="37" t="n">
        <v>3</v>
      </c>
      <c r="J3268" s="40" t="n">
        <f aca="false">IF(C3268=0,"",D3268/C3268)</f>
        <v>0.863636363636364</v>
      </c>
    </row>
    <row r="3269" customFormat="false" ht="15" hidden="false" customHeight="false" outlineLevel="0" collapsed="false">
      <c r="A3269" s="37" t="s">
        <v>798</v>
      </c>
      <c r="B3269" s="37" t="s">
        <v>281</v>
      </c>
      <c r="C3269" s="37" t="n">
        <v>22</v>
      </c>
      <c r="D3269" s="37" t="n">
        <v>20</v>
      </c>
      <c r="E3269" s="37" t="n">
        <v>0</v>
      </c>
      <c r="F3269" s="37" t="n">
        <v>0</v>
      </c>
      <c r="G3269" s="37" t="n">
        <v>1</v>
      </c>
      <c r="H3269" s="37" t="n">
        <v>1</v>
      </c>
      <c r="I3269" s="37" t="n">
        <v>0</v>
      </c>
      <c r="J3269" s="40" t="n">
        <f aca="false">IF(C3269=0,"",D3269/C3269)</f>
        <v>0.909090909090909</v>
      </c>
    </row>
    <row r="3270" customFormat="false" ht="15" hidden="false" customHeight="false" outlineLevel="0" collapsed="false">
      <c r="A3270" s="37" t="s">
        <v>582</v>
      </c>
      <c r="B3270" s="37" t="s">
        <v>270</v>
      </c>
      <c r="C3270" s="37" t="n">
        <v>22</v>
      </c>
      <c r="D3270" s="37" t="n">
        <v>20</v>
      </c>
      <c r="E3270" s="37" t="n">
        <v>0</v>
      </c>
      <c r="F3270" s="37" t="n">
        <v>2</v>
      </c>
      <c r="G3270" s="37" t="n">
        <v>1</v>
      </c>
      <c r="H3270" s="37" t="n">
        <v>1</v>
      </c>
      <c r="I3270" s="37" t="n">
        <v>1</v>
      </c>
      <c r="J3270" s="40" t="n">
        <f aca="false">IF(C3270=0,"",D3270/C3270)</f>
        <v>0.909090909090909</v>
      </c>
    </row>
    <row r="3271" customFormat="false" ht="15" hidden="false" customHeight="false" outlineLevel="0" collapsed="false">
      <c r="A3271" s="37" t="s">
        <v>582</v>
      </c>
      <c r="B3271" s="37" t="s">
        <v>271</v>
      </c>
      <c r="C3271" s="37" t="n">
        <v>22</v>
      </c>
      <c r="D3271" s="37" t="n">
        <v>20</v>
      </c>
      <c r="E3271" s="37" t="n">
        <v>1</v>
      </c>
      <c r="F3271" s="37" t="n">
        <v>0</v>
      </c>
      <c r="G3271" s="37" t="n">
        <v>0</v>
      </c>
      <c r="H3271" s="37" t="n">
        <v>1</v>
      </c>
      <c r="I3271" s="37" t="n">
        <v>1</v>
      </c>
      <c r="J3271" s="40" t="n">
        <f aca="false">IF(C3271=0,"",D3271/C3271)</f>
        <v>0.909090909090909</v>
      </c>
    </row>
    <row r="3272" customFormat="false" ht="15" hidden="false" customHeight="false" outlineLevel="0" collapsed="false">
      <c r="A3272" s="37" t="s">
        <v>582</v>
      </c>
      <c r="B3272" s="37" t="s">
        <v>272</v>
      </c>
      <c r="C3272" s="37" t="n">
        <v>22</v>
      </c>
      <c r="D3272" s="37" t="n">
        <v>20</v>
      </c>
      <c r="E3272" s="37" t="n">
        <v>1</v>
      </c>
      <c r="F3272" s="37" t="n">
        <v>1</v>
      </c>
      <c r="G3272" s="37" t="n">
        <v>1</v>
      </c>
      <c r="H3272" s="37" t="n">
        <v>2</v>
      </c>
      <c r="I3272" s="37" t="n">
        <v>1</v>
      </c>
      <c r="J3272" s="40" t="n">
        <f aca="false">IF(C3272=0,"",D3272/C3272)</f>
        <v>0.909090909090909</v>
      </c>
    </row>
    <row r="3273" customFormat="false" ht="15" hidden="false" customHeight="false" outlineLevel="0" collapsed="false">
      <c r="A3273" s="37" t="s">
        <v>582</v>
      </c>
      <c r="B3273" s="37" t="s">
        <v>273</v>
      </c>
      <c r="C3273" s="37" t="n">
        <v>22</v>
      </c>
      <c r="D3273" s="37" t="n">
        <v>22</v>
      </c>
      <c r="E3273" s="37" t="n">
        <v>0</v>
      </c>
      <c r="F3273" s="37" t="n">
        <v>2</v>
      </c>
      <c r="G3273" s="37" t="n">
        <v>0</v>
      </c>
      <c r="H3273" s="37" t="n">
        <v>1</v>
      </c>
      <c r="I3273" s="37" t="n">
        <v>2</v>
      </c>
      <c r="J3273" s="40" t="n">
        <f aca="false">IF(C3273=0,"",D3273/C3273)</f>
        <v>1</v>
      </c>
    </row>
    <row r="3274" customFormat="false" ht="15" hidden="false" customHeight="false" outlineLevel="0" collapsed="false">
      <c r="A3274" s="37" t="s">
        <v>582</v>
      </c>
      <c r="B3274" s="37" t="s">
        <v>274</v>
      </c>
      <c r="C3274" s="37" t="n">
        <v>22</v>
      </c>
      <c r="D3274" s="37" t="n">
        <v>21</v>
      </c>
      <c r="E3274" s="37" t="n">
        <v>0</v>
      </c>
      <c r="F3274" s="37" t="n">
        <v>1</v>
      </c>
      <c r="G3274" s="37" t="n">
        <v>0</v>
      </c>
      <c r="H3274" s="37" t="n">
        <v>1</v>
      </c>
      <c r="I3274" s="37" t="n">
        <v>1</v>
      </c>
      <c r="J3274" s="40" t="n">
        <f aca="false">IF(C3274=0,"",D3274/C3274)</f>
        <v>0.954545454545455</v>
      </c>
    </row>
    <row r="3275" customFormat="false" ht="15" hidden="false" customHeight="false" outlineLevel="0" collapsed="false">
      <c r="A3275" s="37" t="s">
        <v>582</v>
      </c>
      <c r="B3275" s="37" t="s">
        <v>275</v>
      </c>
      <c r="C3275" s="37" t="n">
        <v>22</v>
      </c>
      <c r="D3275" s="37" t="n">
        <v>19</v>
      </c>
      <c r="E3275" s="37" t="n">
        <v>1</v>
      </c>
      <c r="F3275" s="37" t="n">
        <v>0</v>
      </c>
      <c r="G3275" s="37" t="n">
        <v>1</v>
      </c>
      <c r="H3275" s="37" t="n">
        <v>2</v>
      </c>
      <c r="I3275" s="37" t="n">
        <v>4</v>
      </c>
      <c r="J3275" s="40" t="n">
        <f aca="false">IF(C3275=0,"",D3275/C3275)</f>
        <v>0.863636363636364</v>
      </c>
    </row>
    <row r="3276" customFormat="false" ht="15" hidden="false" customHeight="false" outlineLevel="0" collapsed="false">
      <c r="A3276" s="37" t="s">
        <v>582</v>
      </c>
      <c r="B3276" s="37" t="s">
        <v>276</v>
      </c>
      <c r="C3276" s="37" t="n">
        <v>22</v>
      </c>
      <c r="D3276" s="37" t="n">
        <v>22</v>
      </c>
      <c r="E3276" s="37" t="n">
        <v>4</v>
      </c>
      <c r="F3276" s="37" t="n">
        <v>0</v>
      </c>
      <c r="G3276" s="37" t="n">
        <v>0</v>
      </c>
      <c r="H3276" s="37" t="n">
        <v>3</v>
      </c>
      <c r="I3276" s="37" t="n">
        <v>0</v>
      </c>
      <c r="J3276" s="40" t="n">
        <f aca="false">IF(C3276=0,"",D3276/C3276)</f>
        <v>1</v>
      </c>
    </row>
    <row r="3277" customFormat="false" ht="15" hidden="false" customHeight="false" outlineLevel="0" collapsed="false">
      <c r="A3277" s="37" t="s">
        <v>582</v>
      </c>
      <c r="B3277" s="37" t="s">
        <v>277</v>
      </c>
      <c r="C3277" s="37" t="n">
        <v>22</v>
      </c>
      <c r="D3277" s="37" t="n">
        <v>19</v>
      </c>
      <c r="E3277" s="37" t="n">
        <v>1</v>
      </c>
      <c r="F3277" s="37" t="n">
        <v>0</v>
      </c>
      <c r="G3277" s="37" t="n">
        <v>2</v>
      </c>
      <c r="H3277" s="37" t="n">
        <v>1</v>
      </c>
      <c r="I3277" s="37" t="n">
        <v>2</v>
      </c>
      <c r="J3277" s="40" t="n">
        <f aca="false">IF(C3277=0,"",D3277/C3277)</f>
        <v>0.863636363636364</v>
      </c>
    </row>
    <row r="3278" customFormat="false" ht="15" hidden="false" customHeight="false" outlineLevel="0" collapsed="false">
      <c r="A3278" s="37" t="s">
        <v>582</v>
      </c>
      <c r="B3278" s="37" t="s">
        <v>278</v>
      </c>
      <c r="C3278" s="37" t="n">
        <v>22</v>
      </c>
      <c r="D3278" s="37" t="n">
        <v>21</v>
      </c>
      <c r="E3278" s="37" t="n">
        <v>0</v>
      </c>
      <c r="F3278" s="37" t="n">
        <v>0</v>
      </c>
      <c r="G3278" s="37" t="n">
        <v>1</v>
      </c>
      <c r="H3278" s="37" t="n">
        <v>0</v>
      </c>
      <c r="I3278" s="37" t="n">
        <v>0</v>
      </c>
      <c r="J3278" s="40" t="n">
        <f aca="false">IF(C3278=0,"",D3278/C3278)</f>
        <v>0.954545454545455</v>
      </c>
    </row>
    <row r="3279" customFormat="false" ht="15" hidden="false" customHeight="false" outlineLevel="0" collapsed="false">
      <c r="A3279" s="37" t="s">
        <v>582</v>
      </c>
      <c r="B3279" s="37" t="s">
        <v>279</v>
      </c>
      <c r="C3279" s="37" t="n">
        <v>22</v>
      </c>
      <c r="D3279" s="37" t="n">
        <v>20</v>
      </c>
      <c r="E3279" s="37" t="n">
        <v>1</v>
      </c>
      <c r="F3279" s="37" t="n">
        <v>1</v>
      </c>
      <c r="G3279" s="37" t="n">
        <v>0</v>
      </c>
      <c r="H3279" s="37" t="n">
        <v>1</v>
      </c>
      <c r="I3279" s="37" t="n">
        <v>2</v>
      </c>
      <c r="J3279" s="40" t="n">
        <f aca="false">IF(C3279=0,"",D3279/C3279)</f>
        <v>0.909090909090909</v>
      </c>
    </row>
    <row r="3280" customFormat="false" ht="15" hidden="false" customHeight="false" outlineLevel="0" collapsed="false">
      <c r="A3280" s="37" t="s">
        <v>582</v>
      </c>
      <c r="B3280" s="37" t="s">
        <v>280</v>
      </c>
      <c r="C3280" s="37" t="n">
        <v>22</v>
      </c>
      <c r="D3280" s="37" t="n">
        <v>21</v>
      </c>
      <c r="E3280" s="37" t="n">
        <v>1</v>
      </c>
      <c r="F3280" s="37" t="n">
        <v>0</v>
      </c>
      <c r="G3280" s="37" t="n">
        <v>0</v>
      </c>
      <c r="H3280" s="37" t="n">
        <v>3</v>
      </c>
      <c r="I3280" s="37" t="n">
        <v>3</v>
      </c>
      <c r="J3280" s="40" t="n">
        <f aca="false">IF(C3280=0,"",D3280/C3280)</f>
        <v>0.954545454545455</v>
      </c>
    </row>
    <row r="3281" customFormat="false" ht="15" hidden="false" customHeight="false" outlineLevel="0" collapsed="false">
      <c r="A3281" s="37" t="s">
        <v>582</v>
      </c>
      <c r="B3281" s="37" t="s">
        <v>281</v>
      </c>
      <c r="C3281" s="37" t="n">
        <v>22</v>
      </c>
      <c r="D3281" s="37" t="n">
        <v>20</v>
      </c>
      <c r="E3281" s="37" t="n">
        <v>1</v>
      </c>
      <c r="F3281" s="37" t="n">
        <v>0</v>
      </c>
      <c r="G3281" s="37" t="n">
        <v>0</v>
      </c>
      <c r="H3281" s="37" t="n">
        <v>2</v>
      </c>
      <c r="I3281" s="37" t="n">
        <v>0</v>
      </c>
      <c r="J3281" s="40" t="n">
        <f aca="false">IF(C3281=0,"",D3281/C3281)</f>
        <v>0.909090909090909</v>
      </c>
    </row>
    <row r="3282" customFormat="false" ht="15" hidden="false" customHeight="false" outlineLevel="0" collapsed="false">
      <c r="A3282" s="37" t="s">
        <v>981</v>
      </c>
      <c r="B3282" s="37" t="s">
        <v>278</v>
      </c>
      <c r="C3282" s="37" t="n">
        <v>22</v>
      </c>
      <c r="D3282" s="37" t="n">
        <v>21</v>
      </c>
      <c r="E3282" s="37" t="n">
        <v>1</v>
      </c>
      <c r="F3282" s="37" t="n">
        <v>0</v>
      </c>
      <c r="G3282" s="37" t="n">
        <v>0</v>
      </c>
      <c r="H3282" s="37" t="n">
        <v>0</v>
      </c>
      <c r="I3282" s="37" t="n">
        <v>3</v>
      </c>
      <c r="J3282" s="40" t="n">
        <f aca="false">IF(C3282=0,"",D3282/C3282)</f>
        <v>0.954545454545455</v>
      </c>
    </row>
    <row r="3283" customFormat="false" ht="15" hidden="false" customHeight="false" outlineLevel="0" collapsed="false">
      <c r="A3283" s="37" t="s">
        <v>981</v>
      </c>
      <c r="B3283" s="37" t="s">
        <v>279</v>
      </c>
      <c r="C3283" s="37" t="n">
        <v>22</v>
      </c>
      <c r="D3283" s="37" t="n">
        <v>21</v>
      </c>
      <c r="E3283" s="37" t="n">
        <v>0</v>
      </c>
      <c r="F3283" s="37" t="n">
        <v>0</v>
      </c>
      <c r="G3283" s="37" t="n">
        <v>0</v>
      </c>
      <c r="H3283" s="37" t="n">
        <v>2</v>
      </c>
      <c r="I3283" s="37" t="n">
        <v>0</v>
      </c>
      <c r="J3283" s="40" t="n">
        <f aca="false">IF(C3283=0,"",D3283/C3283)</f>
        <v>0.954545454545455</v>
      </c>
    </row>
    <row r="3284" customFormat="false" ht="15" hidden="false" customHeight="false" outlineLevel="0" collapsed="false">
      <c r="A3284" s="37" t="s">
        <v>981</v>
      </c>
      <c r="B3284" s="37" t="s">
        <v>280</v>
      </c>
      <c r="C3284" s="37" t="n">
        <v>22</v>
      </c>
      <c r="D3284" s="37" t="n">
        <v>20</v>
      </c>
      <c r="E3284" s="37" t="n">
        <v>1</v>
      </c>
      <c r="F3284" s="37" t="n">
        <v>0</v>
      </c>
      <c r="G3284" s="37" t="n">
        <v>1</v>
      </c>
      <c r="H3284" s="37" t="n">
        <v>2</v>
      </c>
      <c r="I3284" s="37" t="n">
        <v>1</v>
      </c>
      <c r="J3284" s="40" t="n">
        <f aca="false">IF(C3284=0,"",D3284/C3284)</f>
        <v>0.909090909090909</v>
      </c>
    </row>
    <row r="3285" customFormat="false" ht="15" hidden="false" customHeight="false" outlineLevel="0" collapsed="false">
      <c r="A3285" s="37" t="s">
        <v>981</v>
      </c>
      <c r="B3285" s="37" t="s">
        <v>281</v>
      </c>
      <c r="C3285" s="37" t="n">
        <v>22</v>
      </c>
      <c r="D3285" s="37" t="n">
        <v>20</v>
      </c>
      <c r="E3285" s="37" t="n">
        <v>1</v>
      </c>
      <c r="F3285" s="37" t="n">
        <v>0</v>
      </c>
      <c r="G3285" s="37" t="n">
        <v>0</v>
      </c>
      <c r="H3285" s="37" t="n">
        <v>1</v>
      </c>
      <c r="I3285" s="37" t="n">
        <v>1</v>
      </c>
      <c r="J3285" s="40" t="n">
        <f aca="false">IF(C3285=0,"",D3285/C3285)</f>
        <v>0.909090909090909</v>
      </c>
    </row>
    <row r="3286" customFormat="false" ht="15" hidden="false" customHeight="false" outlineLevel="0" collapsed="false">
      <c r="A3286" s="37" t="s">
        <v>982</v>
      </c>
      <c r="B3286" s="37" t="s">
        <v>270</v>
      </c>
      <c r="C3286" s="37" t="n">
        <v>22</v>
      </c>
      <c r="D3286" s="37" t="n">
        <v>21</v>
      </c>
      <c r="E3286" s="37" t="n">
        <v>1</v>
      </c>
      <c r="F3286" s="37" t="n">
        <v>2</v>
      </c>
      <c r="G3286" s="37" t="n">
        <v>0</v>
      </c>
      <c r="H3286" s="37" t="n">
        <v>2</v>
      </c>
      <c r="I3286" s="37" t="n">
        <v>0</v>
      </c>
      <c r="J3286" s="40" t="n">
        <f aca="false">IF(C3286=0,"",D3286/C3286)</f>
        <v>0.954545454545455</v>
      </c>
    </row>
    <row r="3287" customFormat="false" ht="15" hidden="false" customHeight="false" outlineLevel="0" collapsed="false">
      <c r="A3287" s="37" t="s">
        <v>982</v>
      </c>
      <c r="B3287" s="37" t="s">
        <v>271</v>
      </c>
      <c r="C3287" s="37" t="n">
        <v>22</v>
      </c>
      <c r="D3287" s="37" t="n">
        <v>20</v>
      </c>
      <c r="E3287" s="37" t="n">
        <v>1</v>
      </c>
      <c r="F3287" s="37" t="n">
        <v>0</v>
      </c>
      <c r="G3287" s="37" t="n">
        <v>0</v>
      </c>
      <c r="H3287" s="37" t="n">
        <v>4</v>
      </c>
      <c r="I3287" s="37" t="n">
        <v>0</v>
      </c>
      <c r="J3287" s="40" t="n">
        <f aca="false">IF(C3287=0,"",D3287/C3287)</f>
        <v>0.909090909090909</v>
      </c>
    </row>
    <row r="3288" customFormat="false" ht="15" hidden="false" customHeight="false" outlineLevel="0" collapsed="false">
      <c r="A3288" s="37" t="s">
        <v>982</v>
      </c>
      <c r="B3288" s="37" t="s">
        <v>272</v>
      </c>
      <c r="C3288" s="37" t="n">
        <v>22</v>
      </c>
      <c r="D3288" s="37" t="n">
        <v>20</v>
      </c>
      <c r="E3288" s="37" t="n">
        <v>0</v>
      </c>
      <c r="F3288" s="37" t="n">
        <v>2</v>
      </c>
      <c r="G3288" s="37" t="n">
        <v>2</v>
      </c>
      <c r="H3288" s="37" t="n">
        <v>1</v>
      </c>
      <c r="I3288" s="37" t="n">
        <v>0</v>
      </c>
      <c r="J3288" s="40" t="n">
        <f aca="false">IF(C3288=0,"",D3288/C3288)</f>
        <v>0.909090909090909</v>
      </c>
    </row>
    <row r="3289" customFormat="false" ht="15" hidden="false" customHeight="false" outlineLevel="0" collapsed="false">
      <c r="A3289" s="37" t="s">
        <v>982</v>
      </c>
      <c r="B3289" s="37" t="s">
        <v>273</v>
      </c>
      <c r="C3289" s="37" t="n">
        <v>22</v>
      </c>
      <c r="D3289" s="37" t="n">
        <v>21</v>
      </c>
      <c r="E3289" s="37" t="n">
        <v>2</v>
      </c>
      <c r="F3289" s="37" t="n">
        <v>0</v>
      </c>
      <c r="G3289" s="37" t="n">
        <v>0</v>
      </c>
      <c r="H3289" s="37" t="n">
        <v>1</v>
      </c>
      <c r="I3289" s="37" t="n">
        <v>0</v>
      </c>
      <c r="J3289" s="40" t="n">
        <f aca="false">IF(C3289=0,"",D3289/C3289)</f>
        <v>0.954545454545455</v>
      </c>
    </row>
    <row r="3290" customFormat="false" ht="15" hidden="false" customHeight="false" outlineLevel="0" collapsed="false">
      <c r="A3290" s="37" t="s">
        <v>982</v>
      </c>
      <c r="B3290" s="37" t="s">
        <v>274</v>
      </c>
      <c r="C3290" s="37" t="n">
        <v>22</v>
      </c>
      <c r="D3290" s="37" t="n">
        <v>20</v>
      </c>
      <c r="E3290" s="37" t="n">
        <v>0</v>
      </c>
      <c r="F3290" s="37" t="n">
        <v>1</v>
      </c>
      <c r="G3290" s="37" t="n">
        <v>0</v>
      </c>
      <c r="H3290" s="37" t="n">
        <v>1</v>
      </c>
      <c r="I3290" s="37" t="n">
        <v>5</v>
      </c>
      <c r="J3290" s="40" t="n">
        <f aca="false">IF(C3290=0,"",D3290/C3290)</f>
        <v>0.909090909090909</v>
      </c>
    </row>
    <row r="3291" customFormat="false" ht="15" hidden="false" customHeight="false" outlineLevel="0" collapsed="false">
      <c r="A3291" s="37" t="s">
        <v>982</v>
      </c>
      <c r="B3291" s="37" t="s">
        <v>275</v>
      </c>
      <c r="C3291" s="37" t="n">
        <v>22</v>
      </c>
      <c r="D3291" s="37" t="n">
        <v>18</v>
      </c>
      <c r="E3291" s="37" t="n">
        <v>0</v>
      </c>
      <c r="F3291" s="37" t="n">
        <v>0</v>
      </c>
      <c r="G3291" s="37" t="n">
        <v>0</v>
      </c>
      <c r="H3291" s="37" t="n">
        <v>3</v>
      </c>
      <c r="I3291" s="37" t="n">
        <v>6</v>
      </c>
      <c r="J3291" s="40" t="n">
        <f aca="false">IF(C3291=0,"",D3291/C3291)</f>
        <v>0.818181818181818</v>
      </c>
    </row>
    <row r="3292" customFormat="false" ht="15" hidden="false" customHeight="false" outlineLevel="0" collapsed="false">
      <c r="A3292" s="37" t="s">
        <v>982</v>
      </c>
      <c r="B3292" s="37" t="s">
        <v>276</v>
      </c>
      <c r="C3292" s="37" t="n">
        <v>22</v>
      </c>
      <c r="D3292" s="37" t="n">
        <v>21</v>
      </c>
      <c r="E3292" s="37" t="n">
        <v>1</v>
      </c>
      <c r="F3292" s="37" t="n">
        <v>1</v>
      </c>
      <c r="G3292" s="37" t="n">
        <v>0</v>
      </c>
      <c r="H3292" s="37" t="n">
        <v>0</v>
      </c>
      <c r="I3292" s="37" t="n">
        <v>0</v>
      </c>
      <c r="J3292" s="40" t="n">
        <f aca="false">IF(C3292=0,"",D3292/C3292)</f>
        <v>0.954545454545455</v>
      </c>
    </row>
    <row r="3293" customFormat="false" ht="15" hidden="false" customHeight="false" outlineLevel="0" collapsed="false">
      <c r="A3293" s="37" t="s">
        <v>982</v>
      </c>
      <c r="B3293" s="37" t="s">
        <v>277</v>
      </c>
      <c r="C3293" s="37" t="n">
        <v>22</v>
      </c>
      <c r="D3293" s="37" t="n">
        <v>21</v>
      </c>
      <c r="E3293" s="37" t="n">
        <v>0</v>
      </c>
      <c r="F3293" s="37" t="n">
        <v>1</v>
      </c>
      <c r="G3293" s="37" t="n">
        <v>0</v>
      </c>
      <c r="H3293" s="37" t="n">
        <v>0</v>
      </c>
      <c r="I3293" s="37" t="n">
        <v>5</v>
      </c>
      <c r="J3293" s="40" t="n">
        <f aca="false">IF(C3293=0,"",D3293/C3293)</f>
        <v>0.954545454545455</v>
      </c>
    </row>
    <row r="3294" customFormat="false" ht="15" hidden="false" customHeight="false" outlineLevel="0" collapsed="false">
      <c r="A3294" s="37" t="s">
        <v>982</v>
      </c>
      <c r="B3294" s="37" t="s">
        <v>278</v>
      </c>
      <c r="C3294" s="37" t="n">
        <v>22</v>
      </c>
      <c r="D3294" s="37" t="n">
        <v>20</v>
      </c>
      <c r="E3294" s="37" t="n">
        <v>1</v>
      </c>
      <c r="F3294" s="37" t="n">
        <v>1</v>
      </c>
      <c r="G3294" s="37" t="n">
        <v>0</v>
      </c>
      <c r="H3294" s="37" t="n">
        <v>3</v>
      </c>
      <c r="I3294" s="37" t="n">
        <v>0</v>
      </c>
      <c r="J3294" s="40" t="n">
        <f aca="false">IF(C3294=0,"",D3294/C3294)</f>
        <v>0.909090909090909</v>
      </c>
    </row>
    <row r="3295" customFormat="false" ht="15" hidden="false" customHeight="false" outlineLevel="0" collapsed="false">
      <c r="A3295" s="37" t="s">
        <v>982</v>
      </c>
      <c r="B3295" s="37" t="s">
        <v>279</v>
      </c>
      <c r="C3295" s="37" t="n">
        <v>22</v>
      </c>
      <c r="D3295" s="37" t="n">
        <v>20</v>
      </c>
      <c r="E3295" s="37" t="n">
        <v>0</v>
      </c>
      <c r="F3295" s="37" t="n">
        <v>0</v>
      </c>
      <c r="G3295" s="37" t="n">
        <v>0</v>
      </c>
      <c r="H3295" s="37" t="n">
        <v>2</v>
      </c>
      <c r="I3295" s="37" t="n">
        <v>0</v>
      </c>
      <c r="J3295" s="40" t="n">
        <f aca="false">IF(C3295=0,"",D3295/C3295)</f>
        <v>0.909090909090909</v>
      </c>
    </row>
    <row r="3296" customFormat="false" ht="15" hidden="false" customHeight="false" outlineLevel="0" collapsed="false">
      <c r="A3296" s="37" t="s">
        <v>982</v>
      </c>
      <c r="B3296" s="37" t="s">
        <v>280</v>
      </c>
      <c r="C3296" s="37" t="n">
        <v>22</v>
      </c>
      <c r="D3296" s="37" t="n">
        <v>22</v>
      </c>
      <c r="E3296" s="37" t="n">
        <v>0</v>
      </c>
      <c r="F3296" s="37" t="n">
        <v>0</v>
      </c>
      <c r="G3296" s="37" t="n">
        <v>1</v>
      </c>
      <c r="H3296" s="37" t="n">
        <v>0</v>
      </c>
      <c r="I3296" s="37" t="n">
        <v>1</v>
      </c>
      <c r="J3296" s="40" t="n">
        <f aca="false">IF(C3296=0,"",D3296/C3296)</f>
        <v>1</v>
      </c>
    </row>
    <row r="3297" customFormat="false" ht="15" hidden="false" customHeight="false" outlineLevel="0" collapsed="false">
      <c r="A3297" s="37" t="s">
        <v>982</v>
      </c>
      <c r="B3297" s="37" t="s">
        <v>281</v>
      </c>
      <c r="C3297" s="37" t="n">
        <v>22</v>
      </c>
      <c r="D3297" s="37" t="n">
        <v>18</v>
      </c>
      <c r="E3297" s="37" t="n">
        <v>0</v>
      </c>
      <c r="F3297" s="37" t="n">
        <v>0</v>
      </c>
      <c r="G3297" s="37" t="n">
        <v>0</v>
      </c>
      <c r="H3297" s="37" t="n">
        <v>5</v>
      </c>
      <c r="I3297" s="37" t="n">
        <v>2</v>
      </c>
      <c r="J3297" s="40" t="n">
        <f aca="false">IF(C3297=0,"",D3297/C3297)</f>
        <v>0.818181818181818</v>
      </c>
    </row>
    <row r="3298" customFormat="false" ht="15" hidden="false" customHeight="false" outlineLevel="0" collapsed="false">
      <c r="A3298" s="37" t="s">
        <v>984</v>
      </c>
      <c r="B3298" s="37" t="s">
        <v>270</v>
      </c>
      <c r="C3298" s="37" t="n">
        <v>22</v>
      </c>
      <c r="D3298" s="37" t="n">
        <v>20</v>
      </c>
      <c r="E3298" s="37" t="n">
        <v>0</v>
      </c>
      <c r="F3298" s="37" t="n">
        <v>1</v>
      </c>
      <c r="G3298" s="37" t="n">
        <v>1</v>
      </c>
      <c r="H3298" s="37" t="n">
        <v>2</v>
      </c>
      <c r="I3298" s="37" t="n">
        <v>2</v>
      </c>
      <c r="J3298" s="40" t="n">
        <f aca="false">IF(C3298=0,"",D3298/C3298)</f>
        <v>0.909090909090909</v>
      </c>
    </row>
    <row r="3299" customFormat="false" ht="15" hidden="false" customHeight="false" outlineLevel="0" collapsed="false">
      <c r="A3299" s="37" t="s">
        <v>984</v>
      </c>
      <c r="B3299" s="37" t="s">
        <v>271</v>
      </c>
      <c r="C3299" s="37" t="n">
        <v>22</v>
      </c>
      <c r="D3299" s="37" t="n">
        <v>22</v>
      </c>
      <c r="E3299" s="37" t="n">
        <v>0</v>
      </c>
      <c r="F3299" s="37" t="n">
        <v>0</v>
      </c>
      <c r="G3299" s="37" t="n">
        <v>0</v>
      </c>
      <c r="H3299" s="37" t="n">
        <v>1</v>
      </c>
      <c r="I3299" s="37" t="n">
        <v>0</v>
      </c>
      <c r="J3299" s="40" t="n">
        <f aca="false">IF(C3299=0,"",D3299/C3299)</f>
        <v>1</v>
      </c>
    </row>
    <row r="3300" customFormat="false" ht="15" hidden="false" customHeight="false" outlineLevel="0" collapsed="false">
      <c r="A3300" s="37" t="s">
        <v>984</v>
      </c>
      <c r="B3300" s="37" t="s">
        <v>272</v>
      </c>
      <c r="C3300" s="37" t="n">
        <v>22</v>
      </c>
      <c r="D3300" s="37" t="n">
        <v>19</v>
      </c>
      <c r="E3300" s="37" t="n">
        <v>0</v>
      </c>
      <c r="F3300" s="37" t="n">
        <v>0</v>
      </c>
      <c r="G3300" s="37" t="n">
        <v>0</v>
      </c>
      <c r="H3300" s="37" t="n">
        <v>0</v>
      </c>
      <c r="I3300" s="37" t="n">
        <v>2</v>
      </c>
      <c r="J3300" s="40" t="n">
        <f aca="false">IF(C3300=0,"",D3300/C3300)</f>
        <v>0.863636363636364</v>
      </c>
    </row>
    <row r="3301" customFormat="false" ht="15" hidden="false" customHeight="false" outlineLevel="0" collapsed="false">
      <c r="A3301" s="37" t="s">
        <v>984</v>
      </c>
      <c r="B3301" s="37" t="s">
        <v>273</v>
      </c>
      <c r="C3301" s="37" t="n">
        <v>22</v>
      </c>
      <c r="D3301" s="37" t="n">
        <v>20</v>
      </c>
      <c r="E3301" s="37" t="n">
        <v>0</v>
      </c>
      <c r="F3301" s="37" t="n">
        <v>0</v>
      </c>
      <c r="G3301" s="37" t="n">
        <v>0</v>
      </c>
      <c r="H3301" s="37" t="n">
        <v>1</v>
      </c>
      <c r="I3301" s="37" t="n">
        <v>3</v>
      </c>
      <c r="J3301" s="40" t="n">
        <f aca="false">IF(C3301=0,"",D3301/C3301)</f>
        <v>0.909090909090909</v>
      </c>
    </row>
    <row r="3302" customFormat="false" ht="15" hidden="false" customHeight="false" outlineLevel="0" collapsed="false">
      <c r="A3302" s="37" t="s">
        <v>984</v>
      </c>
      <c r="B3302" s="37" t="s">
        <v>274</v>
      </c>
      <c r="C3302" s="37" t="n">
        <v>22</v>
      </c>
      <c r="D3302" s="37" t="n">
        <v>22</v>
      </c>
      <c r="E3302" s="37" t="n">
        <v>0</v>
      </c>
      <c r="F3302" s="37" t="n">
        <v>1</v>
      </c>
      <c r="G3302" s="37" t="n">
        <v>1</v>
      </c>
      <c r="H3302" s="37" t="n">
        <v>1</v>
      </c>
      <c r="I3302" s="37" t="n">
        <v>1</v>
      </c>
      <c r="J3302" s="40" t="n">
        <f aca="false">IF(C3302=0,"",D3302/C3302)</f>
        <v>1</v>
      </c>
    </row>
    <row r="3303" customFormat="false" ht="15" hidden="false" customHeight="false" outlineLevel="0" collapsed="false">
      <c r="A3303" s="37" t="s">
        <v>984</v>
      </c>
      <c r="B3303" s="37" t="s">
        <v>275</v>
      </c>
      <c r="C3303" s="37" t="n">
        <v>22</v>
      </c>
      <c r="D3303" s="37" t="n">
        <v>21</v>
      </c>
      <c r="E3303" s="37" t="n">
        <v>0</v>
      </c>
      <c r="F3303" s="37" t="n">
        <v>1</v>
      </c>
      <c r="G3303" s="37" t="n">
        <v>0</v>
      </c>
      <c r="H3303" s="37" t="n">
        <v>1</v>
      </c>
      <c r="I3303" s="37" t="n">
        <v>1</v>
      </c>
      <c r="J3303" s="40" t="n">
        <f aca="false">IF(C3303=0,"",D3303/C3303)</f>
        <v>0.954545454545455</v>
      </c>
    </row>
    <row r="3304" customFormat="false" ht="15" hidden="false" customHeight="false" outlineLevel="0" collapsed="false">
      <c r="A3304" s="37" t="s">
        <v>984</v>
      </c>
      <c r="B3304" s="37" t="s">
        <v>276</v>
      </c>
      <c r="C3304" s="37" t="n">
        <v>22</v>
      </c>
      <c r="D3304" s="37" t="n">
        <v>20</v>
      </c>
      <c r="E3304" s="37" t="n">
        <v>1</v>
      </c>
      <c r="F3304" s="37" t="n">
        <v>1</v>
      </c>
      <c r="G3304" s="37" t="n">
        <v>1</v>
      </c>
      <c r="H3304" s="37" t="n">
        <v>1</v>
      </c>
      <c r="I3304" s="37" t="n">
        <v>2</v>
      </c>
      <c r="J3304" s="40" t="n">
        <f aca="false">IF(C3304=0,"",D3304/C3304)</f>
        <v>0.909090909090909</v>
      </c>
    </row>
    <row r="3305" customFormat="false" ht="15" hidden="false" customHeight="false" outlineLevel="0" collapsed="false">
      <c r="A3305" s="37" t="s">
        <v>984</v>
      </c>
      <c r="B3305" s="37" t="s">
        <v>277</v>
      </c>
      <c r="C3305" s="37" t="n">
        <v>22</v>
      </c>
      <c r="D3305" s="37" t="n">
        <v>19</v>
      </c>
      <c r="E3305" s="37" t="n">
        <v>0</v>
      </c>
      <c r="F3305" s="37" t="n">
        <v>1</v>
      </c>
      <c r="G3305" s="37" t="n">
        <v>0</v>
      </c>
      <c r="H3305" s="37" t="n">
        <v>2</v>
      </c>
      <c r="I3305" s="37" t="n">
        <v>2</v>
      </c>
      <c r="J3305" s="40" t="n">
        <f aca="false">IF(C3305=0,"",D3305/C3305)</f>
        <v>0.863636363636364</v>
      </c>
    </row>
    <row r="3306" customFormat="false" ht="15" hidden="false" customHeight="false" outlineLevel="0" collapsed="false">
      <c r="A3306" s="37" t="s">
        <v>984</v>
      </c>
      <c r="B3306" s="37" t="s">
        <v>278</v>
      </c>
      <c r="C3306" s="37" t="n">
        <v>22</v>
      </c>
      <c r="D3306" s="37" t="n">
        <v>22</v>
      </c>
      <c r="E3306" s="37" t="n">
        <v>2</v>
      </c>
      <c r="F3306" s="37" t="n">
        <v>1</v>
      </c>
      <c r="G3306" s="37" t="n">
        <v>1</v>
      </c>
      <c r="H3306" s="37" t="n">
        <v>2</v>
      </c>
      <c r="I3306" s="37" t="n">
        <v>1</v>
      </c>
      <c r="J3306" s="40" t="n">
        <f aca="false">IF(C3306=0,"",D3306/C3306)</f>
        <v>1</v>
      </c>
    </row>
    <row r="3307" customFormat="false" ht="15" hidden="false" customHeight="false" outlineLevel="0" collapsed="false">
      <c r="A3307" s="37" t="s">
        <v>984</v>
      </c>
      <c r="B3307" s="37" t="s">
        <v>279</v>
      </c>
      <c r="C3307" s="37" t="n">
        <v>22</v>
      </c>
      <c r="D3307" s="37" t="n">
        <v>21</v>
      </c>
      <c r="E3307" s="37" t="n">
        <v>0</v>
      </c>
      <c r="F3307" s="37" t="n">
        <v>1</v>
      </c>
      <c r="G3307" s="37" t="n">
        <v>0</v>
      </c>
      <c r="H3307" s="37" t="n">
        <v>2</v>
      </c>
      <c r="I3307" s="37" t="n">
        <v>0</v>
      </c>
      <c r="J3307" s="40" t="n">
        <f aca="false">IF(C3307=0,"",D3307/C3307)</f>
        <v>0.954545454545455</v>
      </c>
    </row>
    <row r="3308" customFormat="false" ht="15" hidden="false" customHeight="false" outlineLevel="0" collapsed="false">
      <c r="A3308" s="37" t="s">
        <v>984</v>
      </c>
      <c r="B3308" s="37" t="s">
        <v>280</v>
      </c>
      <c r="C3308" s="37" t="n">
        <v>22</v>
      </c>
      <c r="D3308" s="37" t="n">
        <v>21</v>
      </c>
      <c r="E3308" s="37" t="n">
        <v>0</v>
      </c>
      <c r="F3308" s="37" t="n">
        <v>1</v>
      </c>
      <c r="G3308" s="37" t="n">
        <v>2</v>
      </c>
      <c r="H3308" s="37" t="n">
        <v>0</v>
      </c>
      <c r="I3308" s="37" t="n">
        <v>2</v>
      </c>
      <c r="J3308" s="40" t="n">
        <f aca="false">IF(C3308=0,"",D3308/C3308)</f>
        <v>0.954545454545455</v>
      </c>
    </row>
    <row r="3309" customFormat="false" ht="15" hidden="false" customHeight="false" outlineLevel="0" collapsed="false">
      <c r="A3309" s="37" t="s">
        <v>984</v>
      </c>
      <c r="B3309" s="37" t="s">
        <v>281</v>
      </c>
      <c r="C3309" s="37" t="n">
        <v>22</v>
      </c>
      <c r="D3309" s="37" t="n">
        <v>21</v>
      </c>
      <c r="E3309" s="37" t="n">
        <v>2</v>
      </c>
      <c r="F3309" s="37" t="n">
        <v>1</v>
      </c>
      <c r="G3309" s="37" t="n">
        <v>0</v>
      </c>
      <c r="H3309" s="37" t="n">
        <v>3</v>
      </c>
      <c r="I3309" s="37" t="n">
        <v>1</v>
      </c>
      <c r="J3309" s="40" t="n">
        <f aca="false">IF(C3309=0,"",D3309/C3309)</f>
        <v>0.954545454545455</v>
      </c>
    </row>
    <row r="3310" customFormat="false" ht="15" hidden="false" customHeight="false" outlineLevel="0" collapsed="false">
      <c r="A3310" s="37" t="s">
        <v>424</v>
      </c>
      <c r="B3310" s="37" t="s">
        <v>270</v>
      </c>
      <c r="C3310" s="37" t="n">
        <v>22</v>
      </c>
      <c r="D3310" s="37" t="n">
        <v>20</v>
      </c>
      <c r="E3310" s="37" t="n">
        <v>2</v>
      </c>
      <c r="F3310" s="37" t="n">
        <v>0</v>
      </c>
      <c r="G3310" s="37" t="n">
        <v>0</v>
      </c>
      <c r="H3310" s="37" t="n">
        <v>1</v>
      </c>
      <c r="I3310" s="37" t="n">
        <v>15</v>
      </c>
      <c r="J3310" s="40" t="n">
        <f aca="false">IF(C3310=0,"",D3310/C3310)</f>
        <v>0.909090909090909</v>
      </c>
    </row>
    <row r="3311" customFormat="false" ht="15" hidden="false" customHeight="false" outlineLevel="0" collapsed="false">
      <c r="A3311" s="37" t="s">
        <v>424</v>
      </c>
      <c r="B3311" s="37" t="s">
        <v>271</v>
      </c>
      <c r="C3311" s="37" t="n">
        <v>22</v>
      </c>
      <c r="D3311" s="37" t="n">
        <v>22</v>
      </c>
      <c r="E3311" s="37" t="n">
        <v>0</v>
      </c>
      <c r="F3311" s="37" t="n">
        <v>0</v>
      </c>
      <c r="G3311" s="37" t="n">
        <v>0</v>
      </c>
      <c r="H3311" s="37" t="n">
        <v>5</v>
      </c>
      <c r="I3311" s="37" t="n">
        <v>5</v>
      </c>
      <c r="J3311" s="40" t="n">
        <f aca="false">IF(C3311=0,"",D3311/C3311)</f>
        <v>1</v>
      </c>
    </row>
    <row r="3312" customFormat="false" ht="15" hidden="false" customHeight="false" outlineLevel="0" collapsed="false">
      <c r="A3312" s="37" t="s">
        <v>424</v>
      </c>
      <c r="B3312" s="37" t="s">
        <v>272</v>
      </c>
      <c r="C3312" s="37" t="n">
        <v>22</v>
      </c>
      <c r="D3312" s="37" t="n">
        <v>19</v>
      </c>
      <c r="E3312" s="37" t="n">
        <v>0</v>
      </c>
      <c r="F3312" s="37" t="n">
        <v>2</v>
      </c>
      <c r="G3312" s="37" t="n">
        <v>0</v>
      </c>
      <c r="H3312" s="37" t="n">
        <v>0</v>
      </c>
      <c r="I3312" s="37" t="n">
        <v>19</v>
      </c>
      <c r="J3312" s="40" t="n">
        <f aca="false">IF(C3312=0,"",D3312/C3312)</f>
        <v>0.863636363636364</v>
      </c>
    </row>
    <row r="3313" customFormat="false" ht="15" hidden="false" customHeight="false" outlineLevel="0" collapsed="false">
      <c r="A3313" s="37" t="s">
        <v>424</v>
      </c>
      <c r="B3313" s="37" t="s">
        <v>273</v>
      </c>
      <c r="C3313" s="37" t="n">
        <v>22</v>
      </c>
      <c r="D3313" s="37" t="n">
        <v>19</v>
      </c>
      <c r="E3313" s="37" t="n">
        <v>0</v>
      </c>
      <c r="F3313" s="37" t="n">
        <v>1</v>
      </c>
      <c r="G3313" s="37" t="n">
        <v>0</v>
      </c>
      <c r="H3313" s="37" t="n">
        <v>2</v>
      </c>
      <c r="I3313" s="37" t="n">
        <v>4</v>
      </c>
      <c r="J3313" s="40" t="n">
        <f aca="false">IF(C3313=0,"",D3313/C3313)</f>
        <v>0.863636363636364</v>
      </c>
    </row>
    <row r="3314" customFormat="false" ht="15" hidden="false" customHeight="false" outlineLevel="0" collapsed="false">
      <c r="A3314" s="37" t="s">
        <v>424</v>
      </c>
      <c r="B3314" s="37" t="s">
        <v>274</v>
      </c>
      <c r="C3314" s="37" t="n">
        <v>22</v>
      </c>
      <c r="D3314" s="37" t="n">
        <v>21</v>
      </c>
      <c r="E3314" s="37" t="n">
        <v>0</v>
      </c>
      <c r="F3314" s="37" t="n">
        <v>1</v>
      </c>
      <c r="G3314" s="37" t="n">
        <v>0</v>
      </c>
      <c r="H3314" s="37" t="n">
        <v>3</v>
      </c>
      <c r="I3314" s="37" t="n">
        <v>23</v>
      </c>
      <c r="J3314" s="40" t="n">
        <f aca="false">IF(C3314=0,"",D3314/C3314)</f>
        <v>0.954545454545455</v>
      </c>
    </row>
    <row r="3315" customFormat="false" ht="15" hidden="false" customHeight="false" outlineLevel="0" collapsed="false">
      <c r="A3315" s="37" t="s">
        <v>424</v>
      </c>
      <c r="B3315" s="37" t="s">
        <v>275</v>
      </c>
      <c r="C3315" s="37" t="n">
        <v>22</v>
      </c>
      <c r="D3315" s="37" t="n">
        <v>22</v>
      </c>
      <c r="E3315" s="37" t="n">
        <v>1</v>
      </c>
      <c r="F3315" s="37" t="n">
        <v>0</v>
      </c>
      <c r="G3315" s="37" t="n">
        <v>0</v>
      </c>
      <c r="H3315" s="37" t="n">
        <v>3</v>
      </c>
      <c r="I3315" s="37" t="n">
        <v>1</v>
      </c>
      <c r="J3315" s="40" t="n">
        <f aca="false">IF(C3315=0,"",D3315/C3315)</f>
        <v>1</v>
      </c>
    </row>
    <row r="3316" customFormat="false" ht="15" hidden="false" customHeight="false" outlineLevel="0" collapsed="false">
      <c r="A3316" s="37" t="s">
        <v>424</v>
      </c>
      <c r="B3316" s="37" t="s">
        <v>276</v>
      </c>
      <c r="C3316" s="37" t="n">
        <v>22</v>
      </c>
      <c r="D3316" s="37" t="n">
        <v>21</v>
      </c>
      <c r="E3316" s="37" t="n">
        <v>0</v>
      </c>
      <c r="F3316" s="37" t="n">
        <v>0</v>
      </c>
      <c r="G3316" s="37" t="n">
        <v>0</v>
      </c>
      <c r="H3316" s="37" t="n">
        <v>2</v>
      </c>
      <c r="I3316" s="37" t="n">
        <v>5</v>
      </c>
      <c r="J3316" s="40" t="n">
        <f aca="false">IF(C3316=0,"",D3316/C3316)</f>
        <v>0.954545454545455</v>
      </c>
    </row>
    <row r="3317" customFormat="false" ht="15" hidden="false" customHeight="false" outlineLevel="0" collapsed="false">
      <c r="A3317" s="37" t="s">
        <v>424</v>
      </c>
      <c r="B3317" s="37" t="s">
        <v>277</v>
      </c>
      <c r="C3317" s="37" t="n">
        <v>22</v>
      </c>
      <c r="D3317" s="37" t="n">
        <v>22</v>
      </c>
      <c r="E3317" s="37" t="n">
        <v>0</v>
      </c>
      <c r="F3317" s="37" t="n">
        <v>0</v>
      </c>
      <c r="G3317" s="37" t="n">
        <v>0</v>
      </c>
      <c r="H3317" s="37" t="n">
        <v>1</v>
      </c>
      <c r="I3317" s="37" t="n">
        <v>6</v>
      </c>
      <c r="J3317" s="40" t="n">
        <f aca="false">IF(C3317=0,"",D3317/C3317)</f>
        <v>1</v>
      </c>
    </row>
    <row r="3318" customFormat="false" ht="15" hidden="false" customHeight="false" outlineLevel="0" collapsed="false">
      <c r="A3318" s="37" t="s">
        <v>424</v>
      </c>
      <c r="B3318" s="37" t="s">
        <v>278</v>
      </c>
      <c r="C3318" s="37" t="n">
        <v>22</v>
      </c>
      <c r="D3318" s="37" t="n">
        <v>20</v>
      </c>
      <c r="E3318" s="37" t="n">
        <v>0</v>
      </c>
      <c r="F3318" s="37" t="n">
        <v>0</v>
      </c>
      <c r="G3318" s="37" t="n">
        <v>1</v>
      </c>
      <c r="H3318" s="37" t="n">
        <v>1</v>
      </c>
      <c r="I3318" s="37" t="n">
        <v>3</v>
      </c>
      <c r="J3318" s="40" t="n">
        <f aca="false">IF(C3318=0,"",D3318/C3318)</f>
        <v>0.909090909090909</v>
      </c>
    </row>
    <row r="3319" customFormat="false" ht="15" hidden="false" customHeight="false" outlineLevel="0" collapsed="false">
      <c r="A3319" s="37" t="s">
        <v>424</v>
      </c>
      <c r="B3319" s="37" t="s">
        <v>279</v>
      </c>
      <c r="C3319" s="37" t="n">
        <v>22</v>
      </c>
      <c r="D3319" s="37" t="n">
        <v>19</v>
      </c>
      <c r="E3319" s="37" t="n">
        <v>0</v>
      </c>
      <c r="F3319" s="37" t="n">
        <v>2</v>
      </c>
      <c r="G3319" s="37" t="n">
        <v>0</v>
      </c>
      <c r="H3319" s="37" t="n">
        <v>0</v>
      </c>
      <c r="I3319" s="37" t="n">
        <v>26</v>
      </c>
      <c r="J3319" s="40" t="n">
        <f aca="false">IF(C3319=0,"",D3319/C3319)</f>
        <v>0.863636363636364</v>
      </c>
    </row>
    <row r="3320" customFormat="false" ht="15" hidden="false" customHeight="false" outlineLevel="0" collapsed="false">
      <c r="A3320" s="37" t="s">
        <v>424</v>
      </c>
      <c r="B3320" s="37" t="s">
        <v>280</v>
      </c>
      <c r="C3320" s="37" t="n">
        <v>22</v>
      </c>
      <c r="D3320" s="37" t="n">
        <v>21</v>
      </c>
      <c r="E3320" s="37" t="n">
        <v>1</v>
      </c>
      <c r="F3320" s="37" t="n">
        <v>2</v>
      </c>
      <c r="G3320" s="37" t="n">
        <v>1</v>
      </c>
      <c r="H3320" s="37" t="n">
        <v>3</v>
      </c>
      <c r="I3320" s="37" t="n">
        <v>11</v>
      </c>
      <c r="J3320" s="40" t="n">
        <f aca="false">IF(C3320=0,"",D3320/C3320)</f>
        <v>0.954545454545455</v>
      </c>
    </row>
    <row r="3321" customFormat="false" ht="15" hidden="false" customHeight="false" outlineLevel="0" collapsed="false">
      <c r="A3321" s="37" t="s">
        <v>424</v>
      </c>
      <c r="B3321" s="37" t="s">
        <v>281</v>
      </c>
      <c r="C3321" s="37" t="n">
        <v>22</v>
      </c>
      <c r="D3321" s="37" t="n">
        <v>21</v>
      </c>
      <c r="E3321" s="37" t="n">
        <v>1</v>
      </c>
      <c r="F3321" s="37" t="n">
        <v>1</v>
      </c>
      <c r="G3321" s="37" t="n">
        <v>0</v>
      </c>
      <c r="H3321" s="37" t="n">
        <v>1</v>
      </c>
      <c r="I3321" s="37" t="n">
        <v>8</v>
      </c>
      <c r="J3321" s="40" t="n">
        <f aca="false">IF(C3321=0,"",D3321/C3321)</f>
        <v>0.954545454545455</v>
      </c>
    </row>
    <row r="3322" customFormat="false" ht="15" hidden="false" customHeight="false" outlineLevel="0" collapsed="false">
      <c r="A3322" s="37" t="s">
        <v>988</v>
      </c>
      <c r="B3322" s="37" t="s">
        <v>270</v>
      </c>
      <c r="C3322" s="37" t="n">
        <v>22</v>
      </c>
      <c r="D3322" s="37" t="n">
        <v>22</v>
      </c>
      <c r="E3322" s="37" t="n">
        <v>0</v>
      </c>
      <c r="F3322" s="37" t="n">
        <v>2</v>
      </c>
      <c r="G3322" s="37" t="n">
        <v>0</v>
      </c>
      <c r="H3322" s="37" t="n">
        <v>3</v>
      </c>
      <c r="I3322" s="37" t="n">
        <v>18</v>
      </c>
      <c r="J3322" s="40" t="n">
        <f aca="false">IF(C3322=0,"",D3322/C3322)</f>
        <v>1</v>
      </c>
    </row>
    <row r="3323" customFormat="false" ht="15" hidden="false" customHeight="false" outlineLevel="0" collapsed="false">
      <c r="A3323" s="37" t="s">
        <v>988</v>
      </c>
      <c r="B3323" s="37" t="s">
        <v>271</v>
      </c>
      <c r="C3323" s="37" t="n">
        <v>22</v>
      </c>
      <c r="D3323" s="37" t="n">
        <v>20</v>
      </c>
      <c r="E3323" s="37" t="n">
        <v>2</v>
      </c>
      <c r="F3323" s="37" t="n">
        <v>1</v>
      </c>
      <c r="G3323" s="37" t="n">
        <v>0</v>
      </c>
      <c r="H3323" s="37" t="n">
        <v>1</v>
      </c>
      <c r="I3323" s="37" t="n">
        <v>1</v>
      </c>
      <c r="J3323" s="40" t="n">
        <f aca="false">IF(C3323=0,"",D3323/C3323)</f>
        <v>0.909090909090909</v>
      </c>
    </row>
    <row r="3324" customFormat="false" ht="15" hidden="false" customHeight="false" outlineLevel="0" collapsed="false">
      <c r="A3324" s="37" t="s">
        <v>988</v>
      </c>
      <c r="B3324" s="37" t="s">
        <v>272</v>
      </c>
      <c r="C3324" s="37" t="n">
        <v>22</v>
      </c>
      <c r="D3324" s="37" t="n">
        <v>22</v>
      </c>
      <c r="E3324" s="37" t="n">
        <v>2</v>
      </c>
      <c r="F3324" s="37" t="n">
        <v>2</v>
      </c>
      <c r="G3324" s="37" t="n">
        <v>0</v>
      </c>
      <c r="H3324" s="37" t="n">
        <v>2</v>
      </c>
      <c r="I3324" s="37" t="n">
        <v>25</v>
      </c>
      <c r="J3324" s="40" t="n">
        <f aca="false">IF(C3324=0,"",D3324/C3324)</f>
        <v>1</v>
      </c>
    </row>
    <row r="3325" customFormat="false" ht="15" hidden="false" customHeight="false" outlineLevel="0" collapsed="false">
      <c r="A3325" s="37" t="s">
        <v>988</v>
      </c>
      <c r="B3325" s="37" t="s">
        <v>273</v>
      </c>
      <c r="C3325" s="37" t="n">
        <v>22</v>
      </c>
      <c r="D3325" s="37" t="n">
        <v>21</v>
      </c>
      <c r="E3325" s="37" t="n">
        <v>1</v>
      </c>
      <c r="F3325" s="37" t="n">
        <v>2</v>
      </c>
      <c r="G3325" s="37" t="n">
        <v>0</v>
      </c>
      <c r="H3325" s="37" t="n">
        <v>1</v>
      </c>
      <c r="I3325" s="37" t="n">
        <v>13</v>
      </c>
      <c r="J3325" s="40" t="n">
        <f aca="false">IF(C3325=0,"",D3325/C3325)</f>
        <v>0.954545454545455</v>
      </c>
    </row>
    <row r="3326" customFormat="false" ht="15" hidden="false" customHeight="false" outlineLevel="0" collapsed="false">
      <c r="A3326" s="37" t="s">
        <v>988</v>
      </c>
      <c r="B3326" s="37" t="s">
        <v>274</v>
      </c>
      <c r="C3326" s="37" t="n">
        <v>22</v>
      </c>
      <c r="D3326" s="37" t="n">
        <v>21</v>
      </c>
      <c r="E3326" s="37" t="n">
        <v>2</v>
      </c>
      <c r="F3326" s="37" t="n">
        <v>0</v>
      </c>
      <c r="G3326" s="37" t="n">
        <v>0</v>
      </c>
      <c r="H3326" s="37" t="n">
        <v>1</v>
      </c>
      <c r="I3326" s="37" t="n">
        <v>10</v>
      </c>
      <c r="J3326" s="40" t="n">
        <f aca="false">IF(C3326=0,"",D3326/C3326)</f>
        <v>0.954545454545455</v>
      </c>
    </row>
    <row r="3327" customFormat="false" ht="15" hidden="false" customHeight="false" outlineLevel="0" collapsed="false">
      <c r="A3327" s="37" t="s">
        <v>988</v>
      </c>
      <c r="B3327" s="37" t="s">
        <v>275</v>
      </c>
      <c r="C3327" s="37" t="n">
        <v>22</v>
      </c>
      <c r="D3327" s="37" t="n">
        <v>19</v>
      </c>
      <c r="E3327" s="37" t="n">
        <v>0</v>
      </c>
      <c r="F3327" s="37" t="n">
        <v>0</v>
      </c>
      <c r="G3327" s="37" t="n">
        <v>0</v>
      </c>
      <c r="H3327" s="37" t="n">
        <v>1</v>
      </c>
      <c r="I3327" s="37" t="n">
        <v>14</v>
      </c>
      <c r="J3327" s="40" t="n">
        <f aca="false">IF(C3327=0,"",D3327/C3327)</f>
        <v>0.863636363636364</v>
      </c>
    </row>
    <row r="3328" customFormat="false" ht="15" hidden="false" customHeight="false" outlineLevel="0" collapsed="false">
      <c r="A3328" s="37" t="s">
        <v>988</v>
      </c>
      <c r="B3328" s="37" t="s">
        <v>276</v>
      </c>
      <c r="C3328" s="37" t="n">
        <v>22</v>
      </c>
      <c r="D3328" s="37" t="n">
        <v>21</v>
      </c>
      <c r="E3328" s="37" t="n">
        <v>1</v>
      </c>
      <c r="F3328" s="37" t="n">
        <v>1</v>
      </c>
      <c r="G3328" s="37" t="n">
        <v>1</v>
      </c>
      <c r="H3328" s="37" t="n">
        <v>1</v>
      </c>
      <c r="I3328" s="37" t="n">
        <v>9</v>
      </c>
      <c r="J3328" s="40" t="n">
        <f aca="false">IF(C3328=0,"",D3328/C3328)</f>
        <v>0.954545454545455</v>
      </c>
    </row>
    <row r="3329" customFormat="false" ht="15" hidden="false" customHeight="false" outlineLevel="0" collapsed="false">
      <c r="A3329" s="37" t="s">
        <v>988</v>
      </c>
      <c r="B3329" s="37" t="s">
        <v>277</v>
      </c>
      <c r="C3329" s="37" t="n">
        <v>22</v>
      </c>
      <c r="D3329" s="37" t="n">
        <v>22</v>
      </c>
      <c r="E3329" s="37" t="n">
        <v>1</v>
      </c>
      <c r="F3329" s="37" t="n">
        <v>0</v>
      </c>
      <c r="G3329" s="37" t="n">
        <v>0</v>
      </c>
      <c r="H3329" s="37" t="n">
        <v>1</v>
      </c>
      <c r="I3329" s="37" t="n">
        <v>9</v>
      </c>
      <c r="J3329" s="40" t="n">
        <f aca="false">IF(C3329=0,"",D3329/C3329)</f>
        <v>1</v>
      </c>
    </row>
    <row r="3330" customFormat="false" ht="15" hidden="false" customHeight="false" outlineLevel="0" collapsed="false">
      <c r="A3330" s="37" t="s">
        <v>988</v>
      </c>
      <c r="B3330" s="37" t="s">
        <v>278</v>
      </c>
      <c r="C3330" s="37" t="n">
        <v>22</v>
      </c>
      <c r="D3330" s="37" t="n">
        <v>20</v>
      </c>
      <c r="E3330" s="37" t="n">
        <v>0</v>
      </c>
      <c r="F3330" s="37" t="n">
        <v>0</v>
      </c>
      <c r="G3330" s="37" t="n">
        <v>2</v>
      </c>
      <c r="H3330" s="37" t="n">
        <v>2</v>
      </c>
      <c r="I3330" s="37" t="n">
        <v>11</v>
      </c>
      <c r="J3330" s="40" t="n">
        <f aca="false">IF(C3330=0,"",D3330/C3330)</f>
        <v>0.909090909090909</v>
      </c>
    </row>
    <row r="3331" customFormat="false" ht="15" hidden="false" customHeight="false" outlineLevel="0" collapsed="false">
      <c r="A3331" s="37" t="s">
        <v>988</v>
      </c>
      <c r="B3331" s="37" t="s">
        <v>279</v>
      </c>
      <c r="C3331" s="37" t="n">
        <v>22</v>
      </c>
      <c r="D3331" s="37" t="n">
        <v>21</v>
      </c>
      <c r="E3331" s="37" t="n">
        <v>2</v>
      </c>
      <c r="F3331" s="37" t="n">
        <v>0</v>
      </c>
      <c r="G3331" s="37" t="n">
        <v>0</v>
      </c>
      <c r="H3331" s="37" t="n">
        <v>0</v>
      </c>
      <c r="I3331" s="37" t="n">
        <v>1</v>
      </c>
      <c r="J3331" s="40" t="n">
        <f aca="false">IF(C3331=0,"",D3331/C3331)</f>
        <v>0.954545454545455</v>
      </c>
    </row>
    <row r="3332" customFormat="false" ht="15" hidden="false" customHeight="false" outlineLevel="0" collapsed="false">
      <c r="A3332" s="37" t="s">
        <v>988</v>
      </c>
      <c r="B3332" s="37" t="s">
        <v>280</v>
      </c>
      <c r="C3332" s="37" t="n">
        <v>22</v>
      </c>
      <c r="D3332" s="37" t="n">
        <v>22</v>
      </c>
      <c r="E3332" s="37" t="n">
        <v>1</v>
      </c>
      <c r="F3332" s="37" t="n">
        <v>4</v>
      </c>
      <c r="G3332" s="37" t="n">
        <v>0</v>
      </c>
      <c r="H3332" s="37" t="n">
        <v>3</v>
      </c>
      <c r="I3332" s="37" t="n">
        <v>8</v>
      </c>
      <c r="J3332" s="40" t="n">
        <f aca="false">IF(C3332=0,"",D3332/C3332)</f>
        <v>1</v>
      </c>
    </row>
    <row r="3333" customFormat="false" ht="15" hidden="false" customHeight="false" outlineLevel="0" collapsed="false">
      <c r="A3333" s="37" t="s">
        <v>988</v>
      </c>
      <c r="B3333" s="37" t="s">
        <v>281</v>
      </c>
      <c r="C3333" s="37" t="n">
        <v>22</v>
      </c>
      <c r="D3333" s="37" t="n">
        <v>19</v>
      </c>
      <c r="E3333" s="37" t="n">
        <v>1</v>
      </c>
      <c r="F3333" s="37" t="n">
        <v>0</v>
      </c>
      <c r="G3333" s="37" t="n">
        <v>0</v>
      </c>
      <c r="H3333" s="37" t="n">
        <v>2</v>
      </c>
      <c r="I3333" s="37" t="n">
        <v>6</v>
      </c>
      <c r="J3333" s="40" t="n">
        <f aca="false">IF(C3333=0,"",D3333/C3333)</f>
        <v>0.863636363636364</v>
      </c>
    </row>
    <row r="3334" customFormat="false" ht="15" hidden="false" customHeight="false" outlineLevel="0" collapsed="false">
      <c r="A3334" s="37" t="s">
        <v>989</v>
      </c>
      <c r="B3334" s="37" t="s">
        <v>279</v>
      </c>
      <c r="C3334" s="37" t="n">
        <v>22</v>
      </c>
      <c r="D3334" s="37" t="n">
        <v>22</v>
      </c>
      <c r="E3334" s="37" t="n">
        <v>0</v>
      </c>
      <c r="F3334" s="37" t="n">
        <v>0</v>
      </c>
      <c r="G3334" s="37" t="n">
        <v>2</v>
      </c>
      <c r="H3334" s="37" t="n">
        <v>1</v>
      </c>
      <c r="I3334" s="37" t="n">
        <v>1</v>
      </c>
      <c r="J3334" s="40" t="n">
        <f aca="false">IF(C3334=0,"",D3334/C3334)</f>
        <v>1</v>
      </c>
    </row>
    <row r="3335" customFormat="false" ht="15" hidden="false" customHeight="false" outlineLevel="0" collapsed="false">
      <c r="A3335" s="37" t="s">
        <v>989</v>
      </c>
      <c r="B3335" s="37" t="s">
        <v>280</v>
      </c>
      <c r="C3335" s="37" t="n">
        <v>22</v>
      </c>
      <c r="D3335" s="37" t="n">
        <v>22</v>
      </c>
      <c r="E3335" s="37" t="n">
        <v>0</v>
      </c>
      <c r="F3335" s="37" t="n">
        <v>1</v>
      </c>
      <c r="G3335" s="37" t="n">
        <v>0</v>
      </c>
      <c r="H3335" s="37" t="n">
        <v>1</v>
      </c>
      <c r="I3335" s="37" t="n">
        <v>1</v>
      </c>
      <c r="J3335" s="40" t="n">
        <f aca="false">IF(C3335=0,"",D3335/C3335)</f>
        <v>1</v>
      </c>
    </row>
    <row r="3336" customFormat="false" ht="15" hidden="false" customHeight="false" outlineLevel="0" collapsed="false">
      <c r="A3336" s="37" t="s">
        <v>989</v>
      </c>
      <c r="B3336" s="37" t="s">
        <v>281</v>
      </c>
      <c r="C3336" s="37" t="n">
        <v>22</v>
      </c>
      <c r="D3336" s="37" t="n">
        <v>20</v>
      </c>
      <c r="E3336" s="37" t="n">
        <v>0</v>
      </c>
      <c r="F3336" s="37" t="n">
        <v>0</v>
      </c>
      <c r="G3336" s="37" t="n">
        <v>0</v>
      </c>
      <c r="H3336" s="37" t="n">
        <v>3</v>
      </c>
      <c r="I3336" s="37" t="n">
        <v>2</v>
      </c>
      <c r="J3336" s="40" t="n">
        <f aca="false">IF(C3336=0,"",D3336/C3336)</f>
        <v>0.909090909090909</v>
      </c>
    </row>
    <row r="3337" customFormat="false" ht="15" hidden="false" customHeight="false" outlineLevel="0" collapsed="false">
      <c r="A3337" s="37" t="s">
        <v>990</v>
      </c>
      <c r="B3337" s="37" t="s">
        <v>270</v>
      </c>
      <c r="C3337" s="37" t="n">
        <v>22</v>
      </c>
      <c r="D3337" s="37" t="n">
        <v>21</v>
      </c>
      <c r="E3337" s="37" t="n">
        <v>0</v>
      </c>
      <c r="F3337" s="37" t="n">
        <v>0</v>
      </c>
      <c r="G3337" s="37" t="n">
        <v>0</v>
      </c>
      <c r="H3337" s="37" t="n">
        <v>2</v>
      </c>
      <c r="I3337" s="37" t="n">
        <v>0</v>
      </c>
      <c r="J3337" s="40" t="n">
        <f aca="false">IF(C3337=0,"",D3337/C3337)</f>
        <v>0.954545454545455</v>
      </c>
    </row>
    <row r="3338" customFormat="false" ht="15" hidden="false" customHeight="false" outlineLevel="0" collapsed="false">
      <c r="A3338" s="37" t="s">
        <v>990</v>
      </c>
      <c r="B3338" s="37" t="s">
        <v>271</v>
      </c>
      <c r="C3338" s="37" t="n">
        <v>22</v>
      </c>
      <c r="D3338" s="37" t="n">
        <v>21</v>
      </c>
      <c r="E3338" s="37" t="n">
        <v>0</v>
      </c>
      <c r="F3338" s="37" t="n">
        <v>2</v>
      </c>
      <c r="G3338" s="37" t="n">
        <v>0</v>
      </c>
      <c r="H3338" s="37" t="n">
        <v>0</v>
      </c>
      <c r="I3338" s="37" t="n">
        <v>0</v>
      </c>
      <c r="J3338" s="40" t="n">
        <f aca="false">IF(C3338=0,"",D3338/C3338)</f>
        <v>0.954545454545455</v>
      </c>
    </row>
    <row r="3339" customFormat="false" ht="15" hidden="false" customHeight="false" outlineLevel="0" collapsed="false">
      <c r="A3339" s="37" t="s">
        <v>990</v>
      </c>
      <c r="B3339" s="37" t="s">
        <v>272</v>
      </c>
      <c r="C3339" s="37" t="n">
        <v>22</v>
      </c>
      <c r="D3339" s="37" t="n">
        <v>22</v>
      </c>
      <c r="E3339" s="37" t="n">
        <v>0</v>
      </c>
      <c r="F3339" s="37" t="n">
        <v>2</v>
      </c>
      <c r="G3339" s="37" t="n">
        <v>0</v>
      </c>
      <c r="H3339" s="37" t="n">
        <v>0</v>
      </c>
      <c r="I3339" s="37" t="n">
        <v>3</v>
      </c>
      <c r="J3339" s="40" t="n">
        <f aca="false">IF(C3339=0,"",D3339/C3339)</f>
        <v>1</v>
      </c>
    </row>
    <row r="3340" customFormat="false" ht="15" hidden="false" customHeight="false" outlineLevel="0" collapsed="false">
      <c r="A3340" s="37" t="s">
        <v>990</v>
      </c>
      <c r="B3340" s="37" t="s">
        <v>273</v>
      </c>
      <c r="C3340" s="37" t="n">
        <v>22</v>
      </c>
      <c r="D3340" s="37" t="n">
        <v>21</v>
      </c>
      <c r="E3340" s="37" t="n">
        <v>1</v>
      </c>
      <c r="F3340" s="37" t="n">
        <v>0</v>
      </c>
      <c r="G3340" s="37" t="n">
        <v>0</v>
      </c>
      <c r="H3340" s="37" t="n">
        <v>2</v>
      </c>
      <c r="I3340" s="37" t="n">
        <v>3</v>
      </c>
      <c r="J3340" s="40" t="n">
        <f aca="false">IF(C3340=0,"",D3340/C3340)</f>
        <v>0.954545454545455</v>
      </c>
    </row>
    <row r="3341" customFormat="false" ht="15" hidden="false" customHeight="false" outlineLevel="0" collapsed="false">
      <c r="A3341" s="37" t="s">
        <v>990</v>
      </c>
      <c r="B3341" s="37" t="s">
        <v>274</v>
      </c>
      <c r="C3341" s="37" t="n">
        <v>22</v>
      </c>
      <c r="D3341" s="37" t="n">
        <v>22</v>
      </c>
      <c r="E3341" s="37" t="n">
        <v>1</v>
      </c>
      <c r="F3341" s="37" t="n">
        <v>2</v>
      </c>
      <c r="G3341" s="37" t="n">
        <v>0</v>
      </c>
      <c r="H3341" s="37" t="n">
        <v>2</v>
      </c>
      <c r="I3341" s="37" t="n">
        <v>6</v>
      </c>
      <c r="J3341" s="40" t="n">
        <f aca="false">IF(C3341=0,"",D3341/C3341)</f>
        <v>1</v>
      </c>
    </row>
    <row r="3342" customFormat="false" ht="15" hidden="false" customHeight="false" outlineLevel="0" collapsed="false">
      <c r="A3342" s="37" t="s">
        <v>990</v>
      </c>
      <c r="B3342" s="37" t="s">
        <v>275</v>
      </c>
      <c r="C3342" s="37" t="n">
        <v>22</v>
      </c>
      <c r="D3342" s="37" t="n">
        <v>21</v>
      </c>
      <c r="E3342" s="37" t="n">
        <v>0</v>
      </c>
      <c r="F3342" s="37" t="n">
        <v>2</v>
      </c>
      <c r="G3342" s="37" t="n">
        <v>0</v>
      </c>
      <c r="H3342" s="37" t="n">
        <v>4</v>
      </c>
      <c r="I3342" s="37" t="n">
        <v>2</v>
      </c>
      <c r="J3342" s="40" t="n">
        <f aca="false">IF(C3342=0,"",D3342/C3342)</f>
        <v>0.954545454545455</v>
      </c>
    </row>
    <row r="3343" customFormat="false" ht="15" hidden="false" customHeight="false" outlineLevel="0" collapsed="false">
      <c r="A3343" s="37" t="s">
        <v>990</v>
      </c>
      <c r="B3343" s="37" t="s">
        <v>276</v>
      </c>
      <c r="C3343" s="37" t="n">
        <v>22</v>
      </c>
      <c r="D3343" s="37" t="n">
        <v>19</v>
      </c>
      <c r="E3343" s="37" t="n">
        <v>1</v>
      </c>
      <c r="F3343" s="37" t="n">
        <v>2</v>
      </c>
      <c r="G3343" s="37" t="n">
        <v>0</v>
      </c>
      <c r="H3343" s="37" t="n">
        <v>1</v>
      </c>
      <c r="I3343" s="37" t="n">
        <v>1</v>
      </c>
      <c r="J3343" s="40" t="n">
        <f aca="false">IF(C3343=0,"",D3343/C3343)</f>
        <v>0.863636363636364</v>
      </c>
    </row>
    <row r="3344" customFormat="false" ht="15" hidden="false" customHeight="false" outlineLevel="0" collapsed="false">
      <c r="A3344" s="37" t="s">
        <v>990</v>
      </c>
      <c r="B3344" s="37" t="s">
        <v>277</v>
      </c>
      <c r="C3344" s="37" t="n">
        <v>22</v>
      </c>
      <c r="D3344" s="37" t="n">
        <v>19</v>
      </c>
      <c r="E3344" s="37" t="n">
        <v>0</v>
      </c>
      <c r="F3344" s="37" t="n">
        <v>1</v>
      </c>
      <c r="G3344" s="37" t="n">
        <v>0</v>
      </c>
      <c r="H3344" s="37" t="n">
        <v>0</v>
      </c>
      <c r="I3344" s="37" t="n">
        <v>0</v>
      </c>
      <c r="J3344" s="40" t="n">
        <f aca="false">IF(C3344=0,"",D3344/C3344)</f>
        <v>0.863636363636364</v>
      </c>
    </row>
    <row r="3345" customFormat="false" ht="15" hidden="false" customHeight="false" outlineLevel="0" collapsed="false">
      <c r="A3345" s="37" t="s">
        <v>990</v>
      </c>
      <c r="B3345" s="37" t="s">
        <v>278</v>
      </c>
      <c r="C3345" s="37" t="n">
        <v>22</v>
      </c>
      <c r="D3345" s="37" t="n">
        <v>22</v>
      </c>
      <c r="E3345" s="37" t="n">
        <v>0</v>
      </c>
      <c r="F3345" s="37" t="n">
        <v>1</v>
      </c>
      <c r="G3345" s="37" t="n">
        <v>0</v>
      </c>
      <c r="H3345" s="37" t="n">
        <v>0</v>
      </c>
      <c r="I3345" s="37" t="n">
        <v>3</v>
      </c>
      <c r="J3345" s="40" t="n">
        <f aca="false">IF(C3345=0,"",D3345/C3345)</f>
        <v>1</v>
      </c>
    </row>
    <row r="3346" customFormat="false" ht="15" hidden="false" customHeight="false" outlineLevel="0" collapsed="false">
      <c r="A3346" s="37" t="s">
        <v>990</v>
      </c>
      <c r="B3346" s="37" t="s">
        <v>279</v>
      </c>
      <c r="C3346" s="37" t="n">
        <v>22</v>
      </c>
      <c r="D3346" s="37" t="n">
        <v>20</v>
      </c>
      <c r="E3346" s="37" t="n">
        <v>1</v>
      </c>
      <c r="F3346" s="37" t="n">
        <v>0</v>
      </c>
      <c r="G3346" s="37" t="n">
        <v>0</v>
      </c>
      <c r="H3346" s="37" t="n">
        <v>2</v>
      </c>
      <c r="I3346" s="37" t="n">
        <v>0</v>
      </c>
      <c r="J3346" s="40" t="n">
        <f aca="false">IF(C3346=0,"",D3346/C3346)</f>
        <v>0.909090909090909</v>
      </c>
    </row>
    <row r="3347" customFormat="false" ht="15" hidden="false" customHeight="false" outlineLevel="0" collapsed="false">
      <c r="A3347" s="37" t="s">
        <v>990</v>
      </c>
      <c r="B3347" s="37" t="s">
        <v>280</v>
      </c>
      <c r="C3347" s="37" t="n">
        <v>22</v>
      </c>
      <c r="D3347" s="37" t="n">
        <v>21</v>
      </c>
      <c r="E3347" s="37" t="n">
        <v>0</v>
      </c>
      <c r="F3347" s="37" t="n">
        <v>0</v>
      </c>
      <c r="G3347" s="37" t="n">
        <v>2</v>
      </c>
      <c r="H3347" s="37" t="n">
        <v>1</v>
      </c>
      <c r="I3347" s="37" t="n">
        <v>0</v>
      </c>
      <c r="J3347" s="40" t="n">
        <f aca="false">IF(C3347=0,"",D3347/C3347)</f>
        <v>0.954545454545455</v>
      </c>
    </row>
    <row r="3348" customFormat="false" ht="15" hidden="false" customHeight="false" outlineLevel="0" collapsed="false">
      <c r="A3348" s="37" t="s">
        <v>990</v>
      </c>
      <c r="B3348" s="37" t="s">
        <v>281</v>
      </c>
      <c r="C3348" s="37" t="n">
        <v>22</v>
      </c>
      <c r="D3348" s="37" t="n">
        <v>22</v>
      </c>
      <c r="E3348" s="37" t="n">
        <v>0</v>
      </c>
      <c r="F3348" s="37" t="n">
        <v>0</v>
      </c>
      <c r="G3348" s="37" t="n">
        <v>0</v>
      </c>
      <c r="H3348" s="37" t="n">
        <v>0</v>
      </c>
      <c r="I3348" s="37" t="n">
        <v>1</v>
      </c>
      <c r="J3348" s="40" t="n">
        <f aca="false">IF(C3348=0,"",D3348/C3348)</f>
        <v>1</v>
      </c>
    </row>
    <row r="3349" customFormat="false" ht="15" hidden="false" customHeight="false" outlineLevel="0" collapsed="false">
      <c r="A3349" s="37" t="s">
        <v>991</v>
      </c>
      <c r="B3349" s="37" t="s">
        <v>270</v>
      </c>
      <c r="C3349" s="37" t="n">
        <v>22</v>
      </c>
      <c r="D3349" s="37" t="n">
        <v>22</v>
      </c>
      <c r="E3349" s="37" t="n">
        <v>2</v>
      </c>
      <c r="F3349" s="37" t="n">
        <v>0</v>
      </c>
      <c r="G3349" s="37" t="n">
        <v>0</v>
      </c>
      <c r="H3349" s="37" t="n">
        <v>1</v>
      </c>
      <c r="I3349" s="37" t="n">
        <v>11</v>
      </c>
      <c r="J3349" s="40" t="n">
        <f aca="false">IF(C3349=0,"",D3349/C3349)</f>
        <v>1</v>
      </c>
    </row>
    <row r="3350" customFormat="false" ht="15" hidden="false" customHeight="false" outlineLevel="0" collapsed="false">
      <c r="A3350" s="37" t="s">
        <v>991</v>
      </c>
      <c r="B3350" s="37" t="s">
        <v>271</v>
      </c>
      <c r="C3350" s="37" t="n">
        <v>22</v>
      </c>
      <c r="D3350" s="37" t="n">
        <v>22</v>
      </c>
      <c r="E3350" s="37" t="n">
        <v>0</v>
      </c>
      <c r="F3350" s="37" t="n">
        <v>1</v>
      </c>
      <c r="G3350" s="37" t="n">
        <v>0</v>
      </c>
      <c r="H3350" s="37" t="n">
        <v>3</v>
      </c>
      <c r="I3350" s="37" t="n">
        <v>0</v>
      </c>
      <c r="J3350" s="40" t="n">
        <f aca="false">IF(C3350=0,"",D3350/C3350)</f>
        <v>1</v>
      </c>
    </row>
    <row r="3351" customFormat="false" ht="15" hidden="false" customHeight="false" outlineLevel="0" collapsed="false">
      <c r="A3351" s="37" t="s">
        <v>991</v>
      </c>
      <c r="B3351" s="37" t="s">
        <v>272</v>
      </c>
      <c r="C3351" s="37" t="n">
        <v>22</v>
      </c>
      <c r="D3351" s="37" t="n">
        <v>21</v>
      </c>
      <c r="E3351" s="37" t="n">
        <v>0</v>
      </c>
      <c r="F3351" s="37" t="n">
        <v>1</v>
      </c>
      <c r="G3351" s="37" t="n">
        <v>0</v>
      </c>
      <c r="H3351" s="37" t="n">
        <v>1</v>
      </c>
      <c r="I3351" s="37" t="n">
        <v>7</v>
      </c>
      <c r="J3351" s="40" t="n">
        <f aca="false">IF(C3351=0,"",D3351/C3351)</f>
        <v>0.954545454545455</v>
      </c>
    </row>
    <row r="3352" customFormat="false" ht="15" hidden="false" customHeight="false" outlineLevel="0" collapsed="false">
      <c r="A3352" s="37" t="s">
        <v>991</v>
      </c>
      <c r="B3352" s="37" t="s">
        <v>273</v>
      </c>
      <c r="C3352" s="37" t="n">
        <v>22</v>
      </c>
      <c r="D3352" s="37" t="n">
        <v>22</v>
      </c>
      <c r="E3352" s="37" t="n">
        <v>0</v>
      </c>
      <c r="F3352" s="37" t="n">
        <v>1</v>
      </c>
      <c r="G3352" s="37" t="n">
        <v>0</v>
      </c>
      <c r="H3352" s="37" t="n">
        <v>2</v>
      </c>
      <c r="I3352" s="37" t="n">
        <v>0</v>
      </c>
      <c r="J3352" s="40" t="n">
        <f aca="false">IF(C3352=0,"",D3352/C3352)</f>
        <v>1</v>
      </c>
    </row>
    <row r="3353" customFormat="false" ht="15" hidden="false" customHeight="false" outlineLevel="0" collapsed="false">
      <c r="A3353" s="37" t="s">
        <v>991</v>
      </c>
      <c r="B3353" s="37" t="s">
        <v>274</v>
      </c>
      <c r="C3353" s="37" t="n">
        <v>22</v>
      </c>
      <c r="D3353" s="37" t="n">
        <v>22</v>
      </c>
      <c r="E3353" s="37" t="n">
        <v>0</v>
      </c>
      <c r="F3353" s="37" t="n">
        <v>2</v>
      </c>
      <c r="G3353" s="37" t="n">
        <v>0</v>
      </c>
      <c r="H3353" s="37" t="n">
        <v>2</v>
      </c>
      <c r="I3353" s="37" t="n">
        <v>4</v>
      </c>
      <c r="J3353" s="40" t="n">
        <f aca="false">IF(C3353=0,"",D3353/C3353)</f>
        <v>1</v>
      </c>
    </row>
    <row r="3354" customFormat="false" ht="15" hidden="false" customHeight="false" outlineLevel="0" collapsed="false">
      <c r="A3354" s="37" t="s">
        <v>991</v>
      </c>
      <c r="B3354" s="37" t="s">
        <v>275</v>
      </c>
      <c r="C3354" s="37" t="n">
        <v>22</v>
      </c>
      <c r="D3354" s="37" t="n">
        <v>22</v>
      </c>
      <c r="E3354" s="37" t="n">
        <v>1</v>
      </c>
      <c r="F3354" s="37" t="n">
        <v>2</v>
      </c>
      <c r="G3354" s="37" t="n">
        <v>0</v>
      </c>
      <c r="H3354" s="37" t="n">
        <v>3</v>
      </c>
      <c r="I3354" s="37" t="n">
        <v>0</v>
      </c>
      <c r="J3354" s="40" t="n">
        <f aca="false">IF(C3354=0,"",D3354/C3354)</f>
        <v>1</v>
      </c>
    </row>
    <row r="3355" customFormat="false" ht="15" hidden="false" customHeight="false" outlineLevel="0" collapsed="false">
      <c r="A3355" s="37" t="s">
        <v>991</v>
      </c>
      <c r="B3355" s="37" t="s">
        <v>276</v>
      </c>
      <c r="C3355" s="37" t="n">
        <v>22</v>
      </c>
      <c r="D3355" s="37" t="n">
        <v>18</v>
      </c>
      <c r="E3355" s="37" t="n">
        <v>0</v>
      </c>
      <c r="F3355" s="37" t="n">
        <v>3</v>
      </c>
      <c r="G3355" s="37" t="n">
        <v>0</v>
      </c>
      <c r="H3355" s="37" t="n">
        <v>2</v>
      </c>
      <c r="I3355" s="37" t="n">
        <v>0</v>
      </c>
      <c r="J3355" s="40" t="n">
        <f aca="false">IF(C3355=0,"",D3355/C3355)</f>
        <v>0.818181818181818</v>
      </c>
    </row>
    <row r="3356" customFormat="false" ht="15" hidden="false" customHeight="false" outlineLevel="0" collapsed="false">
      <c r="A3356" s="37" t="s">
        <v>991</v>
      </c>
      <c r="B3356" s="37" t="s">
        <v>277</v>
      </c>
      <c r="C3356" s="37" t="n">
        <v>22</v>
      </c>
      <c r="D3356" s="37" t="n">
        <v>21</v>
      </c>
      <c r="E3356" s="37" t="n">
        <v>0</v>
      </c>
      <c r="F3356" s="37" t="n">
        <v>0</v>
      </c>
      <c r="G3356" s="37" t="n">
        <v>2</v>
      </c>
      <c r="H3356" s="37" t="n">
        <v>0</v>
      </c>
      <c r="I3356" s="37" t="n">
        <v>0</v>
      </c>
      <c r="J3356" s="40" t="n">
        <f aca="false">IF(C3356=0,"",D3356/C3356)</f>
        <v>0.954545454545455</v>
      </c>
    </row>
    <row r="3357" customFormat="false" ht="15" hidden="false" customHeight="false" outlineLevel="0" collapsed="false">
      <c r="A3357" s="37" t="s">
        <v>991</v>
      </c>
      <c r="B3357" s="37" t="s">
        <v>278</v>
      </c>
      <c r="C3357" s="37" t="n">
        <v>22</v>
      </c>
      <c r="D3357" s="37" t="n">
        <v>21</v>
      </c>
      <c r="E3357" s="37" t="n">
        <v>0</v>
      </c>
      <c r="F3357" s="37" t="n">
        <v>1</v>
      </c>
      <c r="G3357" s="37" t="n">
        <v>0</v>
      </c>
      <c r="H3357" s="37" t="n">
        <v>1</v>
      </c>
      <c r="I3357" s="37" t="n">
        <v>0</v>
      </c>
      <c r="J3357" s="40" t="n">
        <f aca="false">IF(C3357=0,"",D3357/C3357)</f>
        <v>0.954545454545455</v>
      </c>
    </row>
    <row r="3358" customFormat="false" ht="15" hidden="false" customHeight="false" outlineLevel="0" collapsed="false">
      <c r="A3358" s="37" t="s">
        <v>991</v>
      </c>
      <c r="B3358" s="37" t="s">
        <v>279</v>
      </c>
      <c r="C3358" s="37" t="n">
        <v>22</v>
      </c>
      <c r="D3358" s="37" t="n">
        <v>22</v>
      </c>
      <c r="E3358" s="37" t="n">
        <v>0</v>
      </c>
      <c r="F3358" s="37" t="n">
        <v>2</v>
      </c>
      <c r="G3358" s="37" t="n">
        <v>0</v>
      </c>
      <c r="H3358" s="37" t="n">
        <v>3</v>
      </c>
      <c r="I3358" s="37" t="n">
        <v>0</v>
      </c>
      <c r="J3358" s="40" t="n">
        <f aca="false">IF(C3358=0,"",D3358/C3358)</f>
        <v>1</v>
      </c>
    </row>
    <row r="3359" customFormat="false" ht="15" hidden="false" customHeight="false" outlineLevel="0" collapsed="false">
      <c r="A3359" s="37" t="s">
        <v>991</v>
      </c>
      <c r="B3359" s="37" t="s">
        <v>280</v>
      </c>
      <c r="C3359" s="37" t="n">
        <v>22</v>
      </c>
      <c r="D3359" s="37" t="n">
        <v>22</v>
      </c>
      <c r="E3359" s="37" t="n">
        <v>3</v>
      </c>
      <c r="F3359" s="37" t="n">
        <v>0</v>
      </c>
      <c r="G3359" s="37" t="n">
        <v>0</v>
      </c>
      <c r="H3359" s="37" t="n">
        <v>4</v>
      </c>
      <c r="I3359" s="37" t="n">
        <v>1</v>
      </c>
      <c r="J3359" s="40" t="n">
        <f aca="false">IF(C3359=0,"",D3359/C3359)</f>
        <v>1</v>
      </c>
    </row>
    <row r="3360" customFormat="false" ht="15" hidden="false" customHeight="false" outlineLevel="0" collapsed="false">
      <c r="A3360" s="37" t="s">
        <v>991</v>
      </c>
      <c r="B3360" s="37" t="s">
        <v>281</v>
      </c>
      <c r="C3360" s="37" t="n">
        <v>22</v>
      </c>
      <c r="D3360" s="37" t="n">
        <v>20</v>
      </c>
      <c r="E3360" s="37" t="n">
        <v>0</v>
      </c>
      <c r="F3360" s="37" t="n">
        <v>0</v>
      </c>
      <c r="G3360" s="37" t="n">
        <v>0</v>
      </c>
      <c r="H3360" s="37" t="n">
        <v>0</v>
      </c>
      <c r="I3360" s="37" t="n">
        <v>2</v>
      </c>
      <c r="J3360" s="40" t="n">
        <f aca="false">IF(C3360=0,"",D3360/C3360)</f>
        <v>0.909090909090909</v>
      </c>
    </row>
    <row r="3361" customFormat="false" ht="15" hidden="false" customHeight="false" outlineLevel="0" collapsed="false">
      <c r="A3361" s="37" t="s">
        <v>993</v>
      </c>
      <c r="B3361" s="37" t="s">
        <v>270</v>
      </c>
      <c r="C3361" s="37" t="n">
        <v>22</v>
      </c>
      <c r="D3361" s="37" t="n">
        <v>18</v>
      </c>
      <c r="E3361" s="37" t="n">
        <v>0</v>
      </c>
      <c r="F3361" s="37" t="n">
        <v>1</v>
      </c>
      <c r="G3361" s="37" t="n">
        <v>0</v>
      </c>
      <c r="H3361" s="37" t="n">
        <v>1</v>
      </c>
      <c r="I3361" s="37" t="n">
        <v>2</v>
      </c>
      <c r="J3361" s="40" t="n">
        <f aca="false">IF(C3361=0,"",D3361/C3361)</f>
        <v>0.818181818181818</v>
      </c>
    </row>
    <row r="3362" customFormat="false" ht="15" hidden="false" customHeight="false" outlineLevel="0" collapsed="false">
      <c r="A3362" s="37" t="s">
        <v>993</v>
      </c>
      <c r="B3362" s="37" t="s">
        <v>271</v>
      </c>
      <c r="C3362" s="37" t="n">
        <v>22</v>
      </c>
      <c r="D3362" s="37" t="n">
        <v>22</v>
      </c>
      <c r="E3362" s="37" t="n">
        <v>1</v>
      </c>
      <c r="F3362" s="37" t="n">
        <v>0</v>
      </c>
      <c r="G3362" s="37" t="n">
        <v>0</v>
      </c>
      <c r="H3362" s="37" t="n">
        <v>3</v>
      </c>
      <c r="I3362" s="37" t="n">
        <v>4</v>
      </c>
      <c r="J3362" s="40" t="n">
        <f aca="false">IF(C3362=0,"",D3362/C3362)</f>
        <v>1</v>
      </c>
    </row>
    <row r="3363" customFormat="false" ht="15" hidden="false" customHeight="false" outlineLevel="0" collapsed="false">
      <c r="A3363" s="37" t="s">
        <v>993</v>
      </c>
      <c r="B3363" s="37" t="s">
        <v>272</v>
      </c>
      <c r="C3363" s="37" t="n">
        <v>22</v>
      </c>
      <c r="D3363" s="37" t="n">
        <v>19</v>
      </c>
      <c r="E3363" s="37" t="n">
        <v>0</v>
      </c>
      <c r="F3363" s="37" t="n">
        <v>0</v>
      </c>
      <c r="G3363" s="37" t="n">
        <v>1</v>
      </c>
      <c r="H3363" s="37" t="n">
        <v>0</v>
      </c>
      <c r="I3363" s="37" t="n">
        <v>1</v>
      </c>
      <c r="J3363" s="40" t="n">
        <f aca="false">IF(C3363=0,"",D3363/C3363)</f>
        <v>0.863636363636364</v>
      </c>
    </row>
    <row r="3364" customFormat="false" ht="15" hidden="false" customHeight="false" outlineLevel="0" collapsed="false">
      <c r="A3364" s="37" t="s">
        <v>993</v>
      </c>
      <c r="B3364" s="37" t="s">
        <v>273</v>
      </c>
      <c r="C3364" s="37" t="n">
        <v>22</v>
      </c>
      <c r="D3364" s="37" t="n">
        <v>21</v>
      </c>
      <c r="E3364" s="37" t="n">
        <v>1</v>
      </c>
      <c r="F3364" s="37" t="n">
        <v>0</v>
      </c>
      <c r="G3364" s="37" t="n">
        <v>0</v>
      </c>
      <c r="H3364" s="37" t="n">
        <v>1</v>
      </c>
      <c r="I3364" s="37" t="n">
        <v>0</v>
      </c>
      <c r="J3364" s="40" t="n">
        <f aca="false">IF(C3364=0,"",D3364/C3364)</f>
        <v>0.954545454545455</v>
      </c>
    </row>
    <row r="3365" customFormat="false" ht="15" hidden="false" customHeight="false" outlineLevel="0" collapsed="false">
      <c r="A3365" s="37" t="s">
        <v>993</v>
      </c>
      <c r="B3365" s="37" t="s">
        <v>274</v>
      </c>
      <c r="C3365" s="37" t="n">
        <v>22</v>
      </c>
      <c r="D3365" s="37" t="n">
        <v>21</v>
      </c>
      <c r="E3365" s="37" t="n">
        <v>0</v>
      </c>
      <c r="F3365" s="37" t="n">
        <v>0</v>
      </c>
      <c r="G3365" s="37" t="n">
        <v>0</v>
      </c>
      <c r="H3365" s="37" t="n">
        <v>0</v>
      </c>
      <c r="I3365" s="37" t="n">
        <v>0</v>
      </c>
      <c r="J3365" s="40" t="n">
        <f aca="false">IF(C3365=0,"",D3365/C3365)</f>
        <v>0.954545454545455</v>
      </c>
    </row>
    <row r="3366" customFormat="false" ht="15" hidden="false" customHeight="false" outlineLevel="0" collapsed="false">
      <c r="A3366" s="37" t="s">
        <v>993</v>
      </c>
      <c r="B3366" s="37" t="s">
        <v>275</v>
      </c>
      <c r="C3366" s="37" t="n">
        <v>22</v>
      </c>
      <c r="D3366" s="37" t="n">
        <v>20</v>
      </c>
      <c r="E3366" s="37" t="n">
        <v>0</v>
      </c>
      <c r="F3366" s="37" t="n">
        <v>1</v>
      </c>
      <c r="G3366" s="37" t="n">
        <v>2</v>
      </c>
      <c r="H3366" s="37" t="n">
        <v>1</v>
      </c>
      <c r="I3366" s="37" t="n">
        <v>1</v>
      </c>
      <c r="J3366" s="40" t="n">
        <f aca="false">IF(C3366=0,"",D3366/C3366)</f>
        <v>0.909090909090909</v>
      </c>
    </row>
    <row r="3367" customFormat="false" ht="15" hidden="false" customHeight="false" outlineLevel="0" collapsed="false">
      <c r="A3367" s="37" t="s">
        <v>993</v>
      </c>
      <c r="B3367" s="37" t="s">
        <v>276</v>
      </c>
      <c r="C3367" s="37" t="n">
        <v>22</v>
      </c>
      <c r="D3367" s="37" t="n">
        <v>20</v>
      </c>
      <c r="E3367" s="37" t="n">
        <v>1</v>
      </c>
      <c r="F3367" s="37" t="n">
        <v>0</v>
      </c>
      <c r="G3367" s="37" t="n">
        <v>0</v>
      </c>
      <c r="H3367" s="37" t="n">
        <v>3</v>
      </c>
      <c r="I3367" s="37" t="n">
        <v>0</v>
      </c>
      <c r="J3367" s="40" t="n">
        <f aca="false">IF(C3367=0,"",D3367/C3367)</f>
        <v>0.909090909090909</v>
      </c>
    </row>
    <row r="3368" customFormat="false" ht="15" hidden="false" customHeight="false" outlineLevel="0" collapsed="false">
      <c r="A3368" s="37" t="s">
        <v>993</v>
      </c>
      <c r="B3368" s="37" t="s">
        <v>277</v>
      </c>
      <c r="C3368" s="37" t="n">
        <v>22</v>
      </c>
      <c r="D3368" s="37" t="n">
        <v>20</v>
      </c>
      <c r="E3368" s="37" t="n">
        <v>1</v>
      </c>
      <c r="F3368" s="37" t="n">
        <v>1</v>
      </c>
      <c r="G3368" s="37" t="n">
        <v>1</v>
      </c>
      <c r="H3368" s="37" t="n">
        <v>0</v>
      </c>
      <c r="I3368" s="37" t="n">
        <v>3</v>
      </c>
      <c r="J3368" s="40" t="n">
        <f aca="false">IF(C3368=0,"",D3368/C3368)</f>
        <v>0.909090909090909</v>
      </c>
    </row>
    <row r="3369" customFormat="false" ht="15" hidden="false" customHeight="false" outlineLevel="0" collapsed="false">
      <c r="A3369" s="37" t="s">
        <v>993</v>
      </c>
      <c r="B3369" s="37" t="s">
        <v>278</v>
      </c>
      <c r="C3369" s="37" t="n">
        <v>22</v>
      </c>
      <c r="D3369" s="37" t="n">
        <v>20</v>
      </c>
      <c r="E3369" s="37" t="n">
        <v>0</v>
      </c>
      <c r="F3369" s="37" t="n">
        <v>0</v>
      </c>
      <c r="G3369" s="37" t="n">
        <v>1</v>
      </c>
      <c r="H3369" s="37" t="n">
        <v>1</v>
      </c>
      <c r="I3369" s="37" t="n">
        <v>2</v>
      </c>
      <c r="J3369" s="40" t="n">
        <f aca="false">IF(C3369=0,"",D3369/C3369)</f>
        <v>0.909090909090909</v>
      </c>
    </row>
    <row r="3370" customFormat="false" ht="15" hidden="false" customHeight="false" outlineLevel="0" collapsed="false">
      <c r="A3370" s="37" t="s">
        <v>993</v>
      </c>
      <c r="B3370" s="37" t="s">
        <v>279</v>
      </c>
      <c r="C3370" s="37" t="n">
        <v>22</v>
      </c>
      <c r="D3370" s="37" t="n">
        <v>20</v>
      </c>
      <c r="E3370" s="37" t="n">
        <v>1</v>
      </c>
      <c r="F3370" s="37" t="n">
        <v>0</v>
      </c>
      <c r="G3370" s="37" t="n">
        <v>0</v>
      </c>
      <c r="H3370" s="37" t="n">
        <v>1</v>
      </c>
      <c r="I3370" s="37" t="n">
        <v>1</v>
      </c>
      <c r="J3370" s="40" t="n">
        <f aca="false">IF(C3370=0,"",D3370/C3370)</f>
        <v>0.909090909090909</v>
      </c>
    </row>
    <row r="3371" customFormat="false" ht="15" hidden="false" customHeight="false" outlineLevel="0" collapsed="false">
      <c r="A3371" s="37" t="s">
        <v>993</v>
      </c>
      <c r="B3371" s="37" t="s">
        <v>280</v>
      </c>
      <c r="C3371" s="37" t="n">
        <v>22</v>
      </c>
      <c r="D3371" s="37" t="n">
        <v>21</v>
      </c>
      <c r="E3371" s="37" t="n">
        <v>1</v>
      </c>
      <c r="F3371" s="37" t="n">
        <v>1</v>
      </c>
      <c r="G3371" s="37" t="n">
        <v>1</v>
      </c>
      <c r="H3371" s="37" t="n">
        <v>2</v>
      </c>
      <c r="I3371" s="37" t="n">
        <v>0</v>
      </c>
      <c r="J3371" s="40" t="n">
        <f aca="false">IF(C3371=0,"",D3371/C3371)</f>
        <v>0.954545454545455</v>
      </c>
    </row>
    <row r="3372" customFormat="false" ht="15" hidden="false" customHeight="false" outlineLevel="0" collapsed="false">
      <c r="A3372" s="37" t="s">
        <v>993</v>
      </c>
      <c r="B3372" s="37" t="s">
        <v>281</v>
      </c>
      <c r="C3372" s="37" t="n">
        <v>22</v>
      </c>
      <c r="D3372" s="37" t="n">
        <v>22</v>
      </c>
      <c r="E3372" s="37" t="n">
        <v>1</v>
      </c>
      <c r="F3372" s="37" t="n">
        <v>1</v>
      </c>
      <c r="G3372" s="37" t="n">
        <v>0</v>
      </c>
      <c r="H3372" s="37" t="n">
        <v>2</v>
      </c>
      <c r="I3372" s="37" t="n">
        <v>1</v>
      </c>
      <c r="J3372" s="40" t="n">
        <f aca="false">IF(C3372=0,"",D3372/C3372)</f>
        <v>1</v>
      </c>
    </row>
    <row r="3373" customFormat="false" ht="15" hidden="false" customHeight="false" outlineLevel="0" collapsed="false">
      <c r="A3373" s="37" t="s">
        <v>994</v>
      </c>
      <c r="B3373" s="37" t="s">
        <v>270</v>
      </c>
      <c r="C3373" s="37" t="n">
        <v>22</v>
      </c>
      <c r="D3373" s="37" t="n">
        <v>20</v>
      </c>
      <c r="E3373" s="37" t="n">
        <v>0</v>
      </c>
      <c r="F3373" s="37" t="n">
        <v>0</v>
      </c>
      <c r="G3373" s="37" t="n">
        <v>1</v>
      </c>
      <c r="H3373" s="37" t="n">
        <v>1</v>
      </c>
      <c r="I3373" s="37" t="n">
        <v>11</v>
      </c>
      <c r="J3373" s="40" t="n">
        <f aca="false">IF(C3373=0,"",D3373/C3373)</f>
        <v>0.909090909090909</v>
      </c>
    </row>
    <row r="3374" customFormat="false" ht="15" hidden="false" customHeight="false" outlineLevel="0" collapsed="false">
      <c r="A3374" s="37" t="s">
        <v>994</v>
      </c>
      <c r="B3374" s="37" t="s">
        <v>271</v>
      </c>
      <c r="C3374" s="37" t="n">
        <v>22</v>
      </c>
      <c r="D3374" s="37" t="n">
        <v>20</v>
      </c>
      <c r="E3374" s="37" t="n">
        <v>1</v>
      </c>
      <c r="F3374" s="37" t="n">
        <v>3</v>
      </c>
      <c r="G3374" s="37" t="n">
        <v>1</v>
      </c>
      <c r="H3374" s="37" t="n">
        <v>1</v>
      </c>
      <c r="I3374" s="37" t="n">
        <v>5</v>
      </c>
      <c r="J3374" s="40" t="n">
        <f aca="false">IF(C3374=0,"",D3374/C3374)</f>
        <v>0.909090909090909</v>
      </c>
    </row>
    <row r="3375" customFormat="false" ht="15" hidden="false" customHeight="false" outlineLevel="0" collapsed="false">
      <c r="A3375" s="37" t="s">
        <v>994</v>
      </c>
      <c r="B3375" s="37" t="s">
        <v>272</v>
      </c>
      <c r="C3375" s="37" t="n">
        <v>22</v>
      </c>
      <c r="D3375" s="37" t="n">
        <v>19</v>
      </c>
      <c r="E3375" s="37" t="n">
        <v>1</v>
      </c>
      <c r="F3375" s="37" t="n">
        <v>0</v>
      </c>
      <c r="G3375" s="37" t="n">
        <v>0</v>
      </c>
      <c r="H3375" s="37" t="n">
        <v>2</v>
      </c>
      <c r="I3375" s="37" t="n">
        <v>13</v>
      </c>
      <c r="J3375" s="40" t="n">
        <f aca="false">IF(C3375=0,"",D3375/C3375)</f>
        <v>0.863636363636364</v>
      </c>
    </row>
    <row r="3376" customFormat="false" ht="15" hidden="false" customHeight="false" outlineLevel="0" collapsed="false">
      <c r="A3376" s="37" t="s">
        <v>994</v>
      </c>
      <c r="B3376" s="37" t="s">
        <v>273</v>
      </c>
      <c r="C3376" s="37" t="n">
        <v>22</v>
      </c>
      <c r="D3376" s="37" t="n">
        <v>21</v>
      </c>
      <c r="E3376" s="37" t="n">
        <v>1</v>
      </c>
      <c r="F3376" s="37" t="n">
        <v>0</v>
      </c>
      <c r="G3376" s="37" t="n">
        <v>1</v>
      </c>
      <c r="H3376" s="37" t="n">
        <v>0</v>
      </c>
      <c r="I3376" s="37" t="n">
        <v>13</v>
      </c>
      <c r="J3376" s="40" t="n">
        <f aca="false">IF(C3376=0,"",D3376/C3376)</f>
        <v>0.954545454545455</v>
      </c>
    </row>
    <row r="3377" customFormat="false" ht="15" hidden="false" customHeight="false" outlineLevel="0" collapsed="false">
      <c r="A3377" s="37" t="s">
        <v>994</v>
      </c>
      <c r="B3377" s="37" t="s">
        <v>274</v>
      </c>
      <c r="C3377" s="37" t="n">
        <v>22</v>
      </c>
      <c r="D3377" s="37" t="n">
        <v>20</v>
      </c>
      <c r="E3377" s="37" t="n">
        <v>1</v>
      </c>
      <c r="F3377" s="37" t="n">
        <v>1</v>
      </c>
      <c r="G3377" s="37" t="n">
        <v>3</v>
      </c>
      <c r="H3377" s="37" t="n">
        <v>1</v>
      </c>
      <c r="I3377" s="37" t="n">
        <v>12</v>
      </c>
      <c r="J3377" s="40" t="n">
        <f aca="false">IF(C3377=0,"",D3377/C3377)</f>
        <v>0.909090909090909</v>
      </c>
    </row>
    <row r="3378" customFormat="false" ht="15" hidden="false" customHeight="false" outlineLevel="0" collapsed="false">
      <c r="A3378" s="37" t="s">
        <v>994</v>
      </c>
      <c r="B3378" s="37" t="s">
        <v>275</v>
      </c>
      <c r="C3378" s="37" t="n">
        <v>22</v>
      </c>
      <c r="D3378" s="37" t="n">
        <v>21</v>
      </c>
      <c r="E3378" s="37" t="n">
        <v>2</v>
      </c>
      <c r="F3378" s="37" t="n">
        <v>1</v>
      </c>
      <c r="G3378" s="37" t="n">
        <v>1</v>
      </c>
      <c r="H3378" s="37" t="n">
        <v>3</v>
      </c>
      <c r="I3378" s="37" t="n">
        <v>6</v>
      </c>
      <c r="J3378" s="40" t="n">
        <f aca="false">IF(C3378=0,"",D3378/C3378)</f>
        <v>0.954545454545455</v>
      </c>
    </row>
    <row r="3379" customFormat="false" ht="15" hidden="false" customHeight="false" outlineLevel="0" collapsed="false">
      <c r="A3379" s="37" t="s">
        <v>994</v>
      </c>
      <c r="B3379" s="37" t="s">
        <v>276</v>
      </c>
      <c r="C3379" s="37" t="n">
        <v>22</v>
      </c>
      <c r="D3379" s="37" t="n">
        <v>22</v>
      </c>
      <c r="E3379" s="37" t="n">
        <v>1</v>
      </c>
      <c r="F3379" s="37" t="n">
        <v>1</v>
      </c>
      <c r="G3379" s="37" t="n">
        <v>0</v>
      </c>
      <c r="H3379" s="37" t="n">
        <v>2</v>
      </c>
      <c r="I3379" s="37" t="n">
        <v>25</v>
      </c>
      <c r="J3379" s="40" t="n">
        <f aca="false">IF(C3379=0,"",D3379/C3379)</f>
        <v>1</v>
      </c>
    </row>
    <row r="3380" customFormat="false" ht="15" hidden="false" customHeight="false" outlineLevel="0" collapsed="false">
      <c r="A3380" s="37" t="s">
        <v>994</v>
      </c>
      <c r="B3380" s="37" t="s">
        <v>277</v>
      </c>
      <c r="C3380" s="37" t="n">
        <v>22</v>
      </c>
      <c r="D3380" s="37" t="n">
        <v>21</v>
      </c>
      <c r="E3380" s="37" t="n">
        <v>2</v>
      </c>
      <c r="F3380" s="37" t="n">
        <v>0</v>
      </c>
      <c r="G3380" s="37" t="n">
        <v>0</v>
      </c>
      <c r="H3380" s="37" t="n">
        <v>3</v>
      </c>
      <c r="I3380" s="37" t="n">
        <v>25</v>
      </c>
      <c r="J3380" s="40" t="n">
        <f aca="false">IF(C3380=0,"",D3380/C3380)</f>
        <v>0.954545454545455</v>
      </c>
    </row>
    <row r="3381" customFormat="false" ht="15" hidden="false" customHeight="false" outlineLevel="0" collapsed="false">
      <c r="A3381" s="37" t="s">
        <v>994</v>
      </c>
      <c r="B3381" s="37" t="s">
        <v>278</v>
      </c>
      <c r="C3381" s="37" t="n">
        <v>22</v>
      </c>
      <c r="D3381" s="37" t="n">
        <v>20</v>
      </c>
      <c r="E3381" s="37" t="n">
        <v>1</v>
      </c>
      <c r="F3381" s="37" t="n">
        <v>0</v>
      </c>
      <c r="G3381" s="37" t="n">
        <v>0</v>
      </c>
      <c r="H3381" s="37" t="n">
        <v>3</v>
      </c>
      <c r="I3381" s="37" t="n">
        <v>18</v>
      </c>
      <c r="J3381" s="40" t="n">
        <f aca="false">IF(C3381=0,"",D3381/C3381)</f>
        <v>0.909090909090909</v>
      </c>
    </row>
    <row r="3382" customFormat="false" ht="15" hidden="false" customHeight="false" outlineLevel="0" collapsed="false">
      <c r="A3382" s="37" t="s">
        <v>994</v>
      </c>
      <c r="B3382" s="37" t="s">
        <v>279</v>
      </c>
      <c r="C3382" s="37" t="n">
        <v>22</v>
      </c>
      <c r="D3382" s="37" t="n">
        <v>20</v>
      </c>
      <c r="E3382" s="37" t="n">
        <v>0</v>
      </c>
      <c r="F3382" s="37" t="n">
        <v>0</v>
      </c>
      <c r="G3382" s="37" t="n">
        <v>0</v>
      </c>
      <c r="H3382" s="37" t="n">
        <v>0</v>
      </c>
      <c r="I3382" s="37" t="n">
        <v>14</v>
      </c>
      <c r="J3382" s="40" t="n">
        <f aca="false">IF(C3382=0,"",D3382/C3382)</f>
        <v>0.909090909090909</v>
      </c>
    </row>
    <row r="3383" customFormat="false" ht="15" hidden="false" customHeight="false" outlineLevel="0" collapsed="false">
      <c r="A3383" s="37" t="s">
        <v>994</v>
      </c>
      <c r="B3383" s="37" t="s">
        <v>280</v>
      </c>
      <c r="C3383" s="37" t="n">
        <v>22</v>
      </c>
      <c r="D3383" s="37" t="n">
        <v>20</v>
      </c>
      <c r="E3383" s="37" t="n">
        <v>0</v>
      </c>
      <c r="F3383" s="37" t="n">
        <v>0</v>
      </c>
      <c r="G3383" s="37" t="n">
        <v>0</v>
      </c>
      <c r="H3383" s="37" t="n">
        <v>3</v>
      </c>
      <c r="I3383" s="37" t="n">
        <v>25</v>
      </c>
      <c r="J3383" s="40" t="n">
        <f aca="false">IF(C3383=0,"",D3383/C3383)</f>
        <v>0.909090909090909</v>
      </c>
    </row>
    <row r="3384" customFormat="false" ht="15" hidden="false" customHeight="false" outlineLevel="0" collapsed="false">
      <c r="A3384" s="37" t="s">
        <v>994</v>
      </c>
      <c r="B3384" s="37" t="s">
        <v>281</v>
      </c>
      <c r="C3384" s="37" t="n">
        <v>22</v>
      </c>
      <c r="D3384" s="37" t="n">
        <v>21</v>
      </c>
      <c r="E3384" s="37" t="n">
        <v>0</v>
      </c>
      <c r="F3384" s="37" t="n">
        <v>1</v>
      </c>
      <c r="G3384" s="37" t="n">
        <v>0</v>
      </c>
      <c r="H3384" s="37" t="n">
        <v>2</v>
      </c>
      <c r="I3384" s="37" t="n">
        <v>0</v>
      </c>
      <c r="J3384" s="40" t="n">
        <f aca="false">IF(C3384=0,"",D3384/C3384)</f>
        <v>0.954545454545455</v>
      </c>
    </row>
    <row r="3385" customFormat="false" ht="15" hidden="false" customHeight="false" outlineLevel="0" collapsed="false">
      <c r="A3385" s="37" t="s">
        <v>995</v>
      </c>
      <c r="B3385" s="37" t="s">
        <v>270</v>
      </c>
      <c r="C3385" s="37" t="n">
        <v>22</v>
      </c>
      <c r="D3385" s="37" t="n">
        <v>20</v>
      </c>
      <c r="E3385" s="37" t="n">
        <v>0</v>
      </c>
      <c r="F3385" s="37" t="n">
        <v>0</v>
      </c>
      <c r="G3385" s="37" t="n">
        <v>1</v>
      </c>
      <c r="H3385" s="37" t="n">
        <v>1</v>
      </c>
      <c r="I3385" s="37" t="n">
        <v>0</v>
      </c>
      <c r="J3385" s="40" t="n">
        <f aca="false">IF(C3385=0,"",D3385/C3385)</f>
        <v>0.909090909090909</v>
      </c>
    </row>
    <row r="3386" customFormat="false" ht="15" hidden="false" customHeight="false" outlineLevel="0" collapsed="false">
      <c r="A3386" s="37" t="s">
        <v>995</v>
      </c>
      <c r="B3386" s="37" t="s">
        <v>271</v>
      </c>
      <c r="C3386" s="37" t="n">
        <v>22</v>
      </c>
      <c r="D3386" s="37" t="n">
        <v>20</v>
      </c>
      <c r="E3386" s="37" t="n">
        <v>1</v>
      </c>
      <c r="F3386" s="37" t="n">
        <v>2</v>
      </c>
      <c r="G3386" s="37" t="n">
        <v>0</v>
      </c>
      <c r="H3386" s="37" t="n">
        <v>2</v>
      </c>
      <c r="I3386" s="37" t="n">
        <v>0</v>
      </c>
      <c r="J3386" s="40" t="n">
        <f aca="false">IF(C3386=0,"",D3386/C3386)</f>
        <v>0.909090909090909</v>
      </c>
    </row>
    <row r="3387" customFormat="false" ht="15" hidden="false" customHeight="false" outlineLevel="0" collapsed="false">
      <c r="A3387" s="37" t="s">
        <v>995</v>
      </c>
      <c r="B3387" s="37" t="s">
        <v>272</v>
      </c>
      <c r="C3387" s="37" t="n">
        <v>22</v>
      </c>
      <c r="D3387" s="37" t="n">
        <v>18</v>
      </c>
      <c r="E3387" s="37" t="n">
        <v>0</v>
      </c>
      <c r="F3387" s="37" t="n">
        <v>1</v>
      </c>
      <c r="G3387" s="37" t="n">
        <v>0</v>
      </c>
      <c r="H3387" s="37" t="n">
        <v>1</v>
      </c>
      <c r="I3387" s="37" t="n">
        <v>1</v>
      </c>
      <c r="J3387" s="40" t="n">
        <f aca="false">IF(C3387=0,"",D3387/C3387)</f>
        <v>0.818181818181818</v>
      </c>
    </row>
    <row r="3388" customFormat="false" ht="15" hidden="false" customHeight="false" outlineLevel="0" collapsed="false">
      <c r="A3388" s="37" t="s">
        <v>995</v>
      </c>
      <c r="B3388" s="37" t="s">
        <v>273</v>
      </c>
      <c r="C3388" s="37" t="n">
        <v>22</v>
      </c>
      <c r="D3388" s="37" t="n">
        <v>19</v>
      </c>
      <c r="E3388" s="37" t="n">
        <v>0</v>
      </c>
      <c r="F3388" s="37" t="n">
        <v>1</v>
      </c>
      <c r="G3388" s="37" t="n">
        <v>0</v>
      </c>
      <c r="H3388" s="37" t="n">
        <v>1</v>
      </c>
      <c r="I3388" s="37" t="n">
        <v>2</v>
      </c>
      <c r="J3388" s="40" t="n">
        <f aca="false">IF(C3388=0,"",D3388/C3388)</f>
        <v>0.863636363636364</v>
      </c>
    </row>
    <row r="3389" customFormat="false" ht="15" hidden="false" customHeight="false" outlineLevel="0" collapsed="false">
      <c r="A3389" s="37" t="s">
        <v>995</v>
      </c>
      <c r="B3389" s="37" t="s">
        <v>274</v>
      </c>
      <c r="C3389" s="37" t="n">
        <v>22</v>
      </c>
      <c r="D3389" s="37" t="n">
        <v>22</v>
      </c>
      <c r="E3389" s="37" t="n">
        <v>1</v>
      </c>
      <c r="F3389" s="37" t="n">
        <v>1</v>
      </c>
      <c r="G3389" s="37" t="n">
        <v>0</v>
      </c>
      <c r="H3389" s="37" t="n">
        <v>0</v>
      </c>
      <c r="I3389" s="37" t="n">
        <v>1</v>
      </c>
      <c r="J3389" s="40" t="n">
        <f aca="false">IF(C3389=0,"",D3389/C3389)</f>
        <v>1</v>
      </c>
    </row>
    <row r="3390" customFormat="false" ht="15" hidden="false" customHeight="false" outlineLevel="0" collapsed="false">
      <c r="A3390" s="37" t="s">
        <v>995</v>
      </c>
      <c r="B3390" s="37" t="s">
        <v>275</v>
      </c>
      <c r="C3390" s="37" t="n">
        <v>22</v>
      </c>
      <c r="D3390" s="37" t="n">
        <v>21</v>
      </c>
      <c r="E3390" s="37" t="n">
        <v>1</v>
      </c>
      <c r="F3390" s="37" t="n">
        <v>1</v>
      </c>
      <c r="G3390" s="37" t="n">
        <v>0</v>
      </c>
      <c r="H3390" s="37" t="n">
        <v>0</v>
      </c>
      <c r="I3390" s="37" t="n">
        <v>4</v>
      </c>
      <c r="J3390" s="40" t="n">
        <f aca="false">IF(C3390=0,"",D3390/C3390)</f>
        <v>0.954545454545455</v>
      </c>
    </row>
    <row r="3391" customFormat="false" ht="15" hidden="false" customHeight="false" outlineLevel="0" collapsed="false">
      <c r="A3391" s="37" t="s">
        <v>995</v>
      </c>
      <c r="B3391" s="37" t="s">
        <v>276</v>
      </c>
      <c r="C3391" s="37" t="n">
        <v>22</v>
      </c>
      <c r="D3391" s="37" t="n">
        <v>21</v>
      </c>
      <c r="E3391" s="37" t="n">
        <v>0</v>
      </c>
      <c r="F3391" s="37" t="n">
        <v>1</v>
      </c>
      <c r="G3391" s="37" t="n">
        <v>1</v>
      </c>
      <c r="H3391" s="37" t="n">
        <v>3</v>
      </c>
      <c r="I3391" s="37" t="n">
        <v>1</v>
      </c>
      <c r="J3391" s="40" t="n">
        <f aca="false">IF(C3391=0,"",D3391/C3391)</f>
        <v>0.954545454545455</v>
      </c>
    </row>
    <row r="3392" customFormat="false" ht="15" hidden="false" customHeight="false" outlineLevel="0" collapsed="false">
      <c r="A3392" s="37" t="s">
        <v>995</v>
      </c>
      <c r="B3392" s="37" t="s">
        <v>277</v>
      </c>
      <c r="C3392" s="37" t="n">
        <v>22</v>
      </c>
      <c r="D3392" s="37" t="n">
        <v>21</v>
      </c>
      <c r="E3392" s="37" t="n">
        <v>0</v>
      </c>
      <c r="F3392" s="37" t="n">
        <v>1</v>
      </c>
      <c r="G3392" s="37" t="n">
        <v>1</v>
      </c>
      <c r="H3392" s="37" t="n">
        <v>0</v>
      </c>
      <c r="I3392" s="37" t="n">
        <v>3</v>
      </c>
      <c r="J3392" s="40" t="n">
        <f aca="false">IF(C3392=0,"",D3392/C3392)</f>
        <v>0.954545454545455</v>
      </c>
    </row>
    <row r="3393" customFormat="false" ht="15" hidden="false" customHeight="false" outlineLevel="0" collapsed="false">
      <c r="A3393" s="37" t="s">
        <v>995</v>
      </c>
      <c r="B3393" s="37" t="s">
        <v>278</v>
      </c>
      <c r="C3393" s="37" t="n">
        <v>22</v>
      </c>
      <c r="D3393" s="37" t="n">
        <v>21</v>
      </c>
      <c r="E3393" s="37" t="n">
        <v>0</v>
      </c>
      <c r="F3393" s="37" t="n">
        <v>0</v>
      </c>
      <c r="G3393" s="37" t="n">
        <v>0</v>
      </c>
      <c r="H3393" s="37" t="n">
        <v>1</v>
      </c>
      <c r="I3393" s="37" t="n">
        <v>0</v>
      </c>
      <c r="J3393" s="40" t="n">
        <f aca="false">IF(C3393=0,"",D3393/C3393)</f>
        <v>0.954545454545455</v>
      </c>
    </row>
    <row r="3394" customFormat="false" ht="15" hidden="false" customHeight="false" outlineLevel="0" collapsed="false">
      <c r="A3394" s="37" t="s">
        <v>995</v>
      </c>
      <c r="B3394" s="37" t="s">
        <v>279</v>
      </c>
      <c r="C3394" s="37" t="n">
        <v>22</v>
      </c>
      <c r="D3394" s="37" t="n">
        <v>20</v>
      </c>
      <c r="E3394" s="37" t="n">
        <v>0</v>
      </c>
      <c r="F3394" s="37" t="n">
        <v>0</v>
      </c>
      <c r="G3394" s="37" t="n">
        <v>0</v>
      </c>
      <c r="H3394" s="37" t="n">
        <v>1</v>
      </c>
      <c r="I3394" s="37" t="n">
        <v>2</v>
      </c>
      <c r="J3394" s="40" t="n">
        <f aca="false">IF(C3394=0,"",D3394/C3394)</f>
        <v>0.909090909090909</v>
      </c>
    </row>
    <row r="3395" customFormat="false" ht="15" hidden="false" customHeight="false" outlineLevel="0" collapsed="false">
      <c r="A3395" s="37" t="s">
        <v>995</v>
      </c>
      <c r="B3395" s="37" t="s">
        <v>280</v>
      </c>
      <c r="C3395" s="37" t="n">
        <v>22</v>
      </c>
      <c r="D3395" s="37" t="n">
        <v>21</v>
      </c>
      <c r="E3395" s="37" t="n">
        <v>1</v>
      </c>
      <c r="F3395" s="37" t="n">
        <v>0</v>
      </c>
      <c r="G3395" s="37" t="n">
        <v>2</v>
      </c>
      <c r="H3395" s="37" t="n">
        <v>1</v>
      </c>
      <c r="I3395" s="37" t="n">
        <v>0</v>
      </c>
      <c r="J3395" s="40" t="n">
        <f aca="false">IF(C3395=0,"",D3395/C3395)</f>
        <v>0.954545454545455</v>
      </c>
    </row>
    <row r="3396" customFormat="false" ht="15" hidden="false" customHeight="false" outlineLevel="0" collapsed="false">
      <c r="A3396" s="37" t="s">
        <v>995</v>
      </c>
      <c r="B3396" s="37" t="s">
        <v>281</v>
      </c>
      <c r="C3396" s="37" t="n">
        <v>22</v>
      </c>
      <c r="D3396" s="37" t="n">
        <v>19</v>
      </c>
      <c r="E3396" s="37" t="n">
        <v>1</v>
      </c>
      <c r="F3396" s="37" t="n">
        <v>1</v>
      </c>
      <c r="G3396" s="37" t="n">
        <v>1</v>
      </c>
      <c r="H3396" s="37" t="n">
        <v>0</v>
      </c>
      <c r="I3396" s="37" t="n">
        <v>0</v>
      </c>
      <c r="J3396" s="40" t="n">
        <f aca="false">IF(C3396=0,"",D3396/C3396)</f>
        <v>0.863636363636364</v>
      </c>
    </row>
    <row r="3397" customFormat="false" ht="15" hidden="false" customHeight="false" outlineLevel="0" collapsed="false">
      <c r="A3397" s="37" t="s">
        <v>996</v>
      </c>
      <c r="B3397" s="37" t="s">
        <v>270</v>
      </c>
      <c r="C3397" s="37" t="n">
        <v>22</v>
      </c>
      <c r="D3397" s="37" t="n">
        <v>20</v>
      </c>
      <c r="E3397" s="37" t="n">
        <v>0</v>
      </c>
      <c r="F3397" s="37" t="n">
        <v>0</v>
      </c>
      <c r="G3397" s="37" t="n">
        <v>0</v>
      </c>
      <c r="H3397" s="37" t="n">
        <v>2</v>
      </c>
      <c r="I3397" s="37" t="n">
        <v>1</v>
      </c>
      <c r="J3397" s="40" t="n">
        <f aca="false">IF(C3397=0,"",D3397/C3397)</f>
        <v>0.909090909090909</v>
      </c>
    </row>
    <row r="3398" customFormat="false" ht="15" hidden="false" customHeight="false" outlineLevel="0" collapsed="false">
      <c r="A3398" s="37" t="s">
        <v>996</v>
      </c>
      <c r="B3398" s="37" t="s">
        <v>271</v>
      </c>
      <c r="C3398" s="37" t="n">
        <v>22</v>
      </c>
      <c r="D3398" s="37" t="n">
        <v>19</v>
      </c>
      <c r="E3398" s="37" t="n">
        <v>0</v>
      </c>
      <c r="F3398" s="37" t="n">
        <v>1</v>
      </c>
      <c r="G3398" s="37" t="n">
        <v>0</v>
      </c>
      <c r="H3398" s="37" t="n">
        <v>2</v>
      </c>
      <c r="I3398" s="37" t="n">
        <v>0</v>
      </c>
      <c r="J3398" s="40" t="n">
        <f aca="false">IF(C3398=0,"",D3398/C3398)</f>
        <v>0.863636363636364</v>
      </c>
    </row>
    <row r="3399" customFormat="false" ht="15" hidden="false" customHeight="false" outlineLevel="0" collapsed="false">
      <c r="A3399" s="37" t="s">
        <v>996</v>
      </c>
      <c r="B3399" s="37" t="s">
        <v>272</v>
      </c>
      <c r="C3399" s="37" t="n">
        <v>22</v>
      </c>
      <c r="D3399" s="37" t="n">
        <v>22</v>
      </c>
      <c r="E3399" s="37" t="n">
        <v>1</v>
      </c>
      <c r="F3399" s="37" t="n">
        <v>0</v>
      </c>
      <c r="G3399" s="37" t="n">
        <v>0</v>
      </c>
      <c r="H3399" s="37" t="n">
        <v>3</v>
      </c>
      <c r="I3399" s="37" t="n">
        <v>0</v>
      </c>
      <c r="J3399" s="40" t="n">
        <f aca="false">IF(C3399=0,"",D3399/C3399)</f>
        <v>1</v>
      </c>
    </row>
    <row r="3400" customFormat="false" ht="15" hidden="false" customHeight="false" outlineLevel="0" collapsed="false">
      <c r="A3400" s="37" t="s">
        <v>996</v>
      </c>
      <c r="B3400" s="37" t="s">
        <v>273</v>
      </c>
      <c r="C3400" s="37" t="n">
        <v>22</v>
      </c>
      <c r="D3400" s="37" t="n">
        <v>21</v>
      </c>
      <c r="E3400" s="37" t="n">
        <v>0</v>
      </c>
      <c r="F3400" s="37" t="n">
        <v>0</v>
      </c>
      <c r="G3400" s="37" t="n">
        <v>0</v>
      </c>
      <c r="H3400" s="37" t="n">
        <v>2</v>
      </c>
      <c r="I3400" s="37" t="n">
        <v>1</v>
      </c>
      <c r="J3400" s="40" t="n">
        <f aca="false">IF(C3400=0,"",D3400/C3400)</f>
        <v>0.954545454545455</v>
      </c>
    </row>
    <row r="3401" customFormat="false" ht="15" hidden="false" customHeight="false" outlineLevel="0" collapsed="false">
      <c r="A3401" s="37" t="s">
        <v>996</v>
      </c>
      <c r="B3401" s="37" t="s">
        <v>274</v>
      </c>
      <c r="C3401" s="37" t="n">
        <v>22</v>
      </c>
      <c r="D3401" s="37" t="n">
        <v>21</v>
      </c>
      <c r="E3401" s="37" t="n">
        <v>1</v>
      </c>
      <c r="F3401" s="37" t="n">
        <v>0</v>
      </c>
      <c r="G3401" s="37" t="n">
        <v>0</v>
      </c>
      <c r="H3401" s="37" t="n">
        <v>2</v>
      </c>
      <c r="I3401" s="37" t="n">
        <v>1</v>
      </c>
      <c r="J3401" s="40" t="n">
        <f aca="false">IF(C3401=0,"",D3401/C3401)</f>
        <v>0.954545454545455</v>
      </c>
    </row>
    <row r="3402" customFormat="false" ht="15" hidden="false" customHeight="false" outlineLevel="0" collapsed="false">
      <c r="A3402" s="37" t="s">
        <v>996</v>
      </c>
      <c r="B3402" s="37" t="s">
        <v>275</v>
      </c>
      <c r="C3402" s="37" t="n">
        <v>22</v>
      </c>
      <c r="D3402" s="37" t="n">
        <v>20</v>
      </c>
      <c r="E3402" s="37" t="n">
        <v>0</v>
      </c>
      <c r="F3402" s="37" t="n">
        <v>1</v>
      </c>
      <c r="G3402" s="37" t="n">
        <v>0</v>
      </c>
      <c r="H3402" s="37" t="n">
        <v>0</v>
      </c>
      <c r="I3402" s="37" t="n">
        <v>0</v>
      </c>
      <c r="J3402" s="40" t="n">
        <f aca="false">IF(C3402=0,"",D3402/C3402)</f>
        <v>0.909090909090909</v>
      </c>
    </row>
    <row r="3403" customFormat="false" ht="15" hidden="false" customHeight="false" outlineLevel="0" collapsed="false">
      <c r="A3403" s="37" t="s">
        <v>996</v>
      </c>
      <c r="B3403" s="37" t="s">
        <v>276</v>
      </c>
      <c r="C3403" s="37" t="n">
        <v>22</v>
      </c>
      <c r="D3403" s="37" t="n">
        <v>16</v>
      </c>
      <c r="E3403" s="37" t="n">
        <v>2</v>
      </c>
      <c r="F3403" s="37" t="n">
        <v>0</v>
      </c>
      <c r="G3403" s="37" t="n">
        <v>0</v>
      </c>
      <c r="H3403" s="37" t="n">
        <v>2</v>
      </c>
      <c r="I3403" s="37" t="n">
        <v>1</v>
      </c>
      <c r="J3403" s="40" t="n">
        <f aca="false">IF(C3403=0,"",D3403/C3403)</f>
        <v>0.727272727272727</v>
      </c>
    </row>
    <row r="3404" customFormat="false" ht="15" hidden="false" customHeight="false" outlineLevel="0" collapsed="false">
      <c r="A3404" s="37" t="s">
        <v>996</v>
      </c>
      <c r="B3404" s="37" t="s">
        <v>277</v>
      </c>
      <c r="C3404" s="37" t="n">
        <v>22</v>
      </c>
      <c r="D3404" s="37" t="n">
        <v>22</v>
      </c>
      <c r="E3404" s="37" t="n">
        <v>1</v>
      </c>
      <c r="F3404" s="37" t="n">
        <v>0</v>
      </c>
      <c r="G3404" s="37" t="n">
        <v>0</v>
      </c>
      <c r="H3404" s="37" t="n">
        <v>2</v>
      </c>
      <c r="I3404" s="37" t="n">
        <v>0</v>
      </c>
      <c r="J3404" s="40" t="n">
        <f aca="false">IF(C3404=0,"",D3404/C3404)</f>
        <v>1</v>
      </c>
    </row>
    <row r="3405" customFormat="false" ht="15" hidden="false" customHeight="false" outlineLevel="0" collapsed="false">
      <c r="A3405" s="37" t="s">
        <v>996</v>
      </c>
      <c r="B3405" s="37" t="s">
        <v>278</v>
      </c>
      <c r="C3405" s="37" t="n">
        <v>22</v>
      </c>
      <c r="D3405" s="37" t="n">
        <v>20</v>
      </c>
      <c r="E3405" s="37" t="n">
        <v>0</v>
      </c>
      <c r="F3405" s="37" t="n">
        <v>0</v>
      </c>
      <c r="G3405" s="37" t="n">
        <v>0</v>
      </c>
      <c r="H3405" s="37" t="n">
        <v>2</v>
      </c>
      <c r="I3405" s="37" t="n">
        <v>1</v>
      </c>
      <c r="J3405" s="40" t="n">
        <f aca="false">IF(C3405=0,"",D3405/C3405)</f>
        <v>0.909090909090909</v>
      </c>
    </row>
    <row r="3406" customFormat="false" ht="15" hidden="false" customHeight="false" outlineLevel="0" collapsed="false">
      <c r="A3406" s="37" t="s">
        <v>996</v>
      </c>
      <c r="B3406" s="37" t="s">
        <v>279</v>
      </c>
      <c r="C3406" s="37" t="n">
        <v>22</v>
      </c>
      <c r="D3406" s="37" t="n">
        <v>21</v>
      </c>
      <c r="E3406" s="37" t="n">
        <v>1</v>
      </c>
      <c r="F3406" s="37" t="n">
        <v>0</v>
      </c>
      <c r="G3406" s="37" t="n">
        <v>0</v>
      </c>
      <c r="H3406" s="37" t="n">
        <v>2</v>
      </c>
      <c r="I3406" s="37" t="n">
        <v>0</v>
      </c>
      <c r="J3406" s="40" t="n">
        <f aca="false">IF(C3406=0,"",D3406/C3406)</f>
        <v>0.954545454545455</v>
      </c>
    </row>
    <row r="3407" customFormat="false" ht="15" hidden="false" customHeight="false" outlineLevel="0" collapsed="false">
      <c r="A3407" s="37" t="s">
        <v>996</v>
      </c>
      <c r="B3407" s="37" t="s">
        <v>280</v>
      </c>
      <c r="C3407" s="37" t="n">
        <v>22</v>
      </c>
      <c r="D3407" s="37" t="n">
        <v>21</v>
      </c>
      <c r="E3407" s="37" t="n">
        <v>1</v>
      </c>
      <c r="F3407" s="37" t="n">
        <v>0</v>
      </c>
      <c r="G3407" s="37" t="n">
        <v>1</v>
      </c>
      <c r="H3407" s="37" t="n">
        <v>1</v>
      </c>
      <c r="I3407" s="37" t="n">
        <v>0</v>
      </c>
      <c r="J3407" s="40" t="n">
        <f aca="false">IF(C3407=0,"",D3407/C3407)</f>
        <v>0.954545454545455</v>
      </c>
    </row>
    <row r="3408" customFormat="false" ht="15" hidden="false" customHeight="false" outlineLevel="0" collapsed="false">
      <c r="A3408" s="37" t="s">
        <v>996</v>
      </c>
      <c r="B3408" s="37" t="s">
        <v>281</v>
      </c>
      <c r="C3408" s="37" t="n">
        <v>22</v>
      </c>
      <c r="D3408" s="37" t="n">
        <v>20</v>
      </c>
      <c r="E3408" s="37" t="n">
        <v>1</v>
      </c>
      <c r="F3408" s="37" t="n">
        <v>0</v>
      </c>
      <c r="G3408" s="37" t="n">
        <v>0</v>
      </c>
      <c r="H3408" s="37" t="n">
        <v>4</v>
      </c>
      <c r="I3408" s="37" t="n">
        <v>1</v>
      </c>
      <c r="J3408" s="40" t="n">
        <f aca="false">IF(C3408=0,"",D3408/C3408)</f>
        <v>0.909090909090909</v>
      </c>
    </row>
    <row r="3409" customFormat="false" ht="15" hidden="false" customHeight="false" outlineLevel="0" collapsed="false">
      <c r="A3409" s="37" t="s">
        <v>997</v>
      </c>
      <c r="B3409" s="37" t="s">
        <v>270</v>
      </c>
      <c r="C3409" s="37" t="n">
        <v>22</v>
      </c>
      <c r="D3409" s="37" t="n">
        <v>21</v>
      </c>
      <c r="E3409" s="37" t="n">
        <v>0</v>
      </c>
      <c r="F3409" s="37" t="n">
        <v>0</v>
      </c>
      <c r="G3409" s="37" t="n">
        <v>0</v>
      </c>
      <c r="H3409" s="37" t="n">
        <v>3</v>
      </c>
      <c r="I3409" s="37" t="n">
        <v>0</v>
      </c>
      <c r="J3409" s="40" t="n">
        <f aca="false">IF(C3409=0,"",D3409/C3409)</f>
        <v>0.954545454545455</v>
      </c>
    </row>
    <row r="3410" customFormat="false" ht="15" hidden="false" customHeight="false" outlineLevel="0" collapsed="false">
      <c r="A3410" s="37" t="s">
        <v>997</v>
      </c>
      <c r="B3410" s="37" t="s">
        <v>271</v>
      </c>
      <c r="C3410" s="37" t="n">
        <v>22</v>
      </c>
      <c r="D3410" s="37" t="n">
        <v>22</v>
      </c>
      <c r="E3410" s="37" t="n">
        <v>0</v>
      </c>
      <c r="F3410" s="37" t="n">
        <v>0</v>
      </c>
      <c r="G3410" s="37" t="n">
        <v>1</v>
      </c>
      <c r="H3410" s="37" t="n">
        <v>0</v>
      </c>
      <c r="I3410" s="37" t="n">
        <v>1</v>
      </c>
      <c r="J3410" s="40" t="n">
        <f aca="false">IF(C3410=0,"",D3410/C3410)</f>
        <v>1</v>
      </c>
    </row>
    <row r="3411" customFormat="false" ht="15" hidden="false" customHeight="false" outlineLevel="0" collapsed="false">
      <c r="A3411" s="37" t="s">
        <v>997</v>
      </c>
      <c r="B3411" s="37" t="s">
        <v>272</v>
      </c>
      <c r="C3411" s="37" t="n">
        <v>22</v>
      </c>
      <c r="D3411" s="37" t="n">
        <v>21</v>
      </c>
      <c r="E3411" s="37" t="n">
        <v>2</v>
      </c>
      <c r="F3411" s="37" t="n">
        <v>0</v>
      </c>
      <c r="G3411" s="37" t="n">
        <v>0</v>
      </c>
      <c r="H3411" s="37" t="n">
        <v>3</v>
      </c>
      <c r="I3411" s="37" t="n">
        <v>0</v>
      </c>
      <c r="J3411" s="40" t="n">
        <f aca="false">IF(C3411=0,"",D3411/C3411)</f>
        <v>0.954545454545455</v>
      </c>
    </row>
    <row r="3412" customFormat="false" ht="15" hidden="false" customHeight="false" outlineLevel="0" collapsed="false">
      <c r="A3412" s="37" t="s">
        <v>997</v>
      </c>
      <c r="B3412" s="37" t="s">
        <v>273</v>
      </c>
      <c r="C3412" s="37" t="n">
        <v>22</v>
      </c>
      <c r="D3412" s="37" t="n">
        <v>22</v>
      </c>
      <c r="E3412" s="37" t="n">
        <v>0</v>
      </c>
      <c r="F3412" s="37" t="n">
        <v>0</v>
      </c>
      <c r="G3412" s="37" t="n">
        <v>0</v>
      </c>
      <c r="H3412" s="37" t="n">
        <v>1</v>
      </c>
      <c r="I3412" s="37" t="n">
        <v>0</v>
      </c>
      <c r="J3412" s="40" t="n">
        <f aca="false">IF(C3412=0,"",D3412/C3412)</f>
        <v>1</v>
      </c>
    </row>
    <row r="3413" customFormat="false" ht="15" hidden="false" customHeight="false" outlineLevel="0" collapsed="false">
      <c r="A3413" s="37" t="s">
        <v>997</v>
      </c>
      <c r="B3413" s="37" t="s">
        <v>274</v>
      </c>
      <c r="C3413" s="37" t="n">
        <v>22</v>
      </c>
      <c r="D3413" s="37" t="n">
        <v>22</v>
      </c>
      <c r="E3413" s="37" t="n">
        <v>0</v>
      </c>
      <c r="F3413" s="37" t="n">
        <v>1</v>
      </c>
      <c r="G3413" s="37" t="n">
        <v>0</v>
      </c>
      <c r="H3413" s="37" t="n">
        <v>3</v>
      </c>
      <c r="I3413" s="37" t="n">
        <v>1</v>
      </c>
      <c r="J3413" s="40" t="n">
        <f aca="false">IF(C3413=0,"",D3413/C3413)</f>
        <v>1</v>
      </c>
    </row>
    <row r="3414" customFormat="false" ht="15" hidden="false" customHeight="false" outlineLevel="0" collapsed="false">
      <c r="A3414" s="37" t="s">
        <v>997</v>
      </c>
      <c r="B3414" s="37" t="s">
        <v>275</v>
      </c>
      <c r="C3414" s="37" t="n">
        <v>22</v>
      </c>
      <c r="D3414" s="37" t="n">
        <v>22</v>
      </c>
      <c r="E3414" s="37" t="n">
        <v>1</v>
      </c>
      <c r="F3414" s="37" t="n">
        <v>2</v>
      </c>
      <c r="G3414" s="37" t="n">
        <v>0</v>
      </c>
      <c r="H3414" s="37" t="n">
        <v>0</v>
      </c>
      <c r="I3414" s="37" t="n">
        <v>0</v>
      </c>
      <c r="J3414" s="40" t="n">
        <f aca="false">IF(C3414=0,"",D3414/C3414)</f>
        <v>1</v>
      </c>
    </row>
    <row r="3415" customFormat="false" ht="15" hidden="false" customHeight="false" outlineLevel="0" collapsed="false">
      <c r="A3415" s="37" t="s">
        <v>997</v>
      </c>
      <c r="B3415" s="37" t="s">
        <v>276</v>
      </c>
      <c r="C3415" s="37" t="n">
        <v>22</v>
      </c>
      <c r="D3415" s="37" t="n">
        <v>22</v>
      </c>
      <c r="E3415" s="37" t="n">
        <v>1</v>
      </c>
      <c r="F3415" s="37" t="n">
        <v>2</v>
      </c>
      <c r="G3415" s="37" t="n">
        <v>0</v>
      </c>
      <c r="H3415" s="37" t="n">
        <v>2</v>
      </c>
      <c r="I3415" s="37" t="n">
        <v>2</v>
      </c>
      <c r="J3415" s="40" t="n">
        <f aca="false">IF(C3415=0,"",D3415/C3415)</f>
        <v>1</v>
      </c>
    </row>
    <row r="3416" customFormat="false" ht="15" hidden="false" customHeight="false" outlineLevel="0" collapsed="false">
      <c r="A3416" s="37" t="s">
        <v>997</v>
      </c>
      <c r="B3416" s="37" t="s">
        <v>277</v>
      </c>
      <c r="C3416" s="37" t="n">
        <v>22</v>
      </c>
      <c r="D3416" s="37" t="n">
        <v>20</v>
      </c>
      <c r="E3416" s="37" t="n">
        <v>0</v>
      </c>
      <c r="F3416" s="37" t="n">
        <v>2</v>
      </c>
      <c r="G3416" s="37" t="n">
        <v>0</v>
      </c>
      <c r="H3416" s="37" t="n">
        <v>1</v>
      </c>
      <c r="I3416" s="37" t="n">
        <v>2</v>
      </c>
      <c r="J3416" s="40" t="n">
        <f aca="false">IF(C3416=0,"",D3416/C3416)</f>
        <v>0.909090909090909</v>
      </c>
    </row>
    <row r="3417" customFormat="false" ht="15" hidden="false" customHeight="false" outlineLevel="0" collapsed="false">
      <c r="A3417" s="37" t="s">
        <v>997</v>
      </c>
      <c r="B3417" s="37" t="s">
        <v>278</v>
      </c>
      <c r="C3417" s="37" t="n">
        <v>22</v>
      </c>
      <c r="D3417" s="37" t="n">
        <v>21</v>
      </c>
      <c r="E3417" s="37" t="n">
        <v>2</v>
      </c>
      <c r="F3417" s="37" t="n">
        <v>0</v>
      </c>
      <c r="G3417" s="37" t="n">
        <v>0</v>
      </c>
      <c r="H3417" s="37" t="n">
        <v>3</v>
      </c>
      <c r="I3417" s="37" t="n">
        <v>0</v>
      </c>
      <c r="J3417" s="40" t="n">
        <f aca="false">IF(C3417=0,"",D3417/C3417)</f>
        <v>0.954545454545455</v>
      </c>
    </row>
    <row r="3418" customFormat="false" ht="15" hidden="false" customHeight="false" outlineLevel="0" collapsed="false">
      <c r="A3418" s="37" t="s">
        <v>997</v>
      </c>
      <c r="B3418" s="37" t="s">
        <v>279</v>
      </c>
      <c r="C3418" s="37" t="n">
        <v>22</v>
      </c>
      <c r="D3418" s="37" t="n">
        <v>22</v>
      </c>
      <c r="E3418" s="37" t="n">
        <v>0</v>
      </c>
      <c r="F3418" s="37" t="n">
        <v>1</v>
      </c>
      <c r="G3418" s="37" t="n">
        <v>0</v>
      </c>
      <c r="H3418" s="37" t="n">
        <v>1</v>
      </c>
      <c r="I3418" s="37" t="n">
        <v>0</v>
      </c>
      <c r="J3418" s="40" t="n">
        <f aca="false">IF(C3418=0,"",D3418/C3418)</f>
        <v>1</v>
      </c>
    </row>
    <row r="3419" customFormat="false" ht="15" hidden="false" customHeight="false" outlineLevel="0" collapsed="false">
      <c r="A3419" s="37" t="s">
        <v>997</v>
      </c>
      <c r="B3419" s="37" t="s">
        <v>280</v>
      </c>
      <c r="C3419" s="37" t="n">
        <v>22</v>
      </c>
      <c r="D3419" s="37" t="n">
        <v>20</v>
      </c>
      <c r="E3419" s="37" t="n">
        <v>0</v>
      </c>
      <c r="F3419" s="37" t="n">
        <v>0</v>
      </c>
      <c r="G3419" s="37" t="n">
        <v>1</v>
      </c>
      <c r="H3419" s="37" t="n">
        <v>0</v>
      </c>
      <c r="I3419" s="37" t="n">
        <v>0</v>
      </c>
      <c r="J3419" s="40" t="n">
        <f aca="false">IF(C3419=0,"",D3419/C3419)</f>
        <v>0.909090909090909</v>
      </c>
    </row>
    <row r="3420" customFormat="false" ht="15" hidden="false" customHeight="false" outlineLevel="0" collapsed="false">
      <c r="A3420" s="37" t="s">
        <v>997</v>
      </c>
      <c r="B3420" s="37" t="s">
        <v>281</v>
      </c>
      <c r="C3420" s="37" t="n">
        <v>22</v>
      </c>
      <c r="D3420" s="37" t="n">
        <v>22</v>
      </c>
      <c r="E3420" s="37" t="n">
        <v>0</v>
      </c>
      <c r="F3420" s="37" t="n">
        <v>0</v>
      </c>
      <c r="G3420" s="37" t="n">
        <v>1</v>
      </c>
      <c r="H3420" s="37" t="n">
        <v>1</v>
      </c>
      <c r="I3420" s="37" t="n">
        <v>4</v>
      </c>
      <c r="J3420" s="40" t="n">
        <f aca="false">IF(C3420=0,"",D3420/C3420)</f>
        <v>1</v>
      </c>
    </row>
    <row r="3421" customFormat="false" ht="15" hidden="false" customHeight="false" outlineLevel="0" collapsed="false">
      <c r="A3421" s="37" t="s">
        <v>999</v>
      </c>
      <c r="B3421" s="37" t="s">
        <v>270</v>
      </c>
      <c r="C3421" s="37" t="n">
        <v>22</v>
      </c>
      <c r="D3421" s="37" t="n">
        <v>19</v>
      </c>
      <c r="E3421" s="37" t="n">
        <v>0</v>
      </c>
      <c r="F3421" s="37" t="n">
        <v>0</v>
      </c>
      <c r="G3421" s="37" t="n">
        <v>0</v>
      </c>
      <c r="H3421" s="37" t="n">
        <v>2</v>
      </c>
      <c r="I3421" s="37" t="n">
        <v>5</v>
      </c>
      <c r="J3421" s="40" t="n">
        <f aca="false">IF(C3421=0,"",D3421/C3421)</f>
        <v>0.863636363636364</v>
      </c>
    </row>
    <row r="3422" customFormat="false" ht="15" hidden="false" customHeight="false" outlineLevel="0" collapsed="false">
      <c r="A3422" s="37" t="s">
        <v>999</v>
      </c>
      <c r="B3422" s="37" t="s">
        <v>271</v>
      </c>
      <c r="C3422" s="37" t="n">
        <v>22</v>
      </c>
      <c r="D3422" s="37" t="n">
        <v>22</v>
      </c>
      <c r="E3422" s="37" t="n">
        <v>0</v>
      </c>
      <c r="F3422" s="37" t="n">
        <v>0</v>
      </c>
      <c r="G3422" s="37" t="n">
        <v>0</v>
      </c>
      <c r="H3422" s="37" t="n">
        <v>2</v>
      </c>
      <c r="I3422" s="37" t="n">
        <v>12</v>
      </c>
      <c r="J3422" s="40" t="n">
        <f aca="false">IF(C3422=0,"",D3422/C3422)</f>
        <v>1</v>
      </c>
    </row>
    <row r="3423" customFormat="false" ht="15" hidden="false" customHeight="false" outlineLevel="0" collapsed="false">
      <c r="A3423" s="37" t="s">
        <v>999</v>
      </c>
      <c r="B3423" s="37" t="s">
        <v>272</v>
      </c>
      <c r="C3423" s="37" t="n">
        <v>22</v>
      </c>
      <c r="D3423" s="37" t="n">
        <v>20</v>
      </c>
      <c r="E3423" s="37" t="n">
        <v>1</v>
      </c>
      <c r="F3423" s="37" t="n">
        <v>1</v>
      </c>
      <c r="G3423" s="37" t="n">
        <v>0</v>
      </c>
      <c r="H3423" s="37" t="n">
        <v>1</v>
      </c>
      <c r="I3423" s="37" t="n">
        <v>7</v>
      </c>
      <c r="J3423" s="40" t="n">
        <f aca="false">IF(C3423=0,"",D3423/C3423)</f>
        <v>0.909090909090909</v>
      </c>
    </row>
    <row r="3424" customFormat="false" ht="15" hidden="false" customHeight="false" outlineLevel="0" collapsed="false">
      <c r="A3424" s="37" t="s">
        <v>999</v>
      </c>
      <c r="B3424" s="37" t="s">
        <v>273</v>
      </c>
      <c r="C3424" s="37" t="n">
        <v>22</v>
      </c>
      <c r="D3424" s="37" t="n">
        <v>20</v>
      </c>
      <c r="E3424" s="37" t="n">
        <v>2</v>
      </c>
      <c r="F3424" s="37" t="n">
        <v>2</v>
      </c>
      <c r="G3424" s="37" t="n">
        <v>0</v>
      </c>
      <c r="H3424" s="37" t="n">
        <v>3</v>
      </c>
      <c r="I3424" s="37" t="n">
        <v>21</v>
      </c>
      <c r="J3424" s="40" t="n">
        <f aca="false">IF(C3424=0,"",D3424/C3424)</f>
        <v>0.909090909090909</v>
      </c>
    </row>
    <row r="3425" customFormat="false" ht="15" hidden="false" customHeight="false" outlineLevel="0" collapsed="false">
      <c r="A3425" s="37" t="s">
        <v>999</v>
      </c>
      <c r="B3425" s="37" t="s">
        <v>274</v>
      </c>
      <c r="C3425" s="37" t="n">
        <v>22</v>
      </c>
      <c r="D3425" s="37" t="n">
        <v>21</v>
      </c>
      <c r="E3425" s="37" t="n">
        <v>1</v>
      </c>
      <c r="F3425" s="37" t="n">
        <v>0</v>
      </c>
      <c r="G3425" s="37" t="n">
        <v>0</v>
      </c>
      <c r="H3425" s="37" t="n">
        <v>1</v>
      </c>
      <c r="I3425" s="37" t="n">
        <v>9</v>
      </c>
      <c r="J3425" s="40" t="n">
        <f aca="false">IF(C3425=0,"",D3425/C3425)</f>
        <v>0.954545454545455</v>
      </c>
    </row>
    <row r="3426" customFormat="false" ht="15" hidden="false" customHeight="false" outlineLevel="0" collapsed="false">
      <c r="A3426" s="37" t="s">
        <v>999</v>
      </c>
      <c r="B3426" s="37" t="s">
        <v>275</v>
      </c>
      <c r="C3426" s="37" t="n">
        <v>22</v>
      </c>
      <c r="D3426" s="37" t="n">
        <v>20</v>
      </c>
      <c r="E3426" s="37" t="n">
        <v>0</v>
      </c>
      <c r="F3426" s="37" t="n">
        <v>0</v>
      </c>
      <c r="G3426" s="37" t="n">
        <v>0</v>
      </c>
      <c r="H3426" s="37" t="n">
        <v>0</v>
      </c>
      <c r="I3426" s="37" t="n">
        <v>22</v>
      </c>
      <c r="J3426" s="40" t="n">
        <f aca="false">IF(C3426=0,"",D3426/C3426)</f>
        <v>0.909090909090909</v>
      </c>
    </row>
    <row r="3427" customFormat="false" ht="15" hidden="false" customHeight="false" outlineLevel="0" collapsed="false">
      <c r="A3427" s="37" t="s">
        <v>999</v>
      </c>
      <c r="B3427" s="37" t="s">
        <v>276</v>
      </c>
      <c r="C3427" s="37" t="n">
        <v>22</v>
      </c>
      <c r="D3427" s="37" t="n">
        <v>22</v>
      </c>
      <c r="E3427" s="37" t="n">
        <v>2</v>
      </c>
      <c r="F3427" s="37" t="n">
        <v>1</v>
      </c>
      <c r="G3427" s="37" t="n">
        <v>0</v>
      </c>
      <c r="H3427" s="37" t="n">
        <v>2</v>
      </c>
      <c r="I3427" s="37" t="n">
        <v>12</v>
      </c>
      <c r="J3427" s="40" t="n">
        <f aca="false">IF(C3427=0,"",D3427/C3427)</f>
        <v>1</v>
      </c>
    </row>
    <row r="3428" customFormat="false" ht="15" hidden="false" customHeight="false" outlineLevel="0" collapsed="false">
      <c r="A3428" s="37" t="s">
        <v>999</v>
      </c>
      <c r="B3428" s="37" t="s">
        <v>277</v>
      </c>
      <c r="C3428" s="37" t="n">
        <v>22</v>
      </c>
      <c r="D3428" s="37" t="n">
        <v>20</v>
      </c>
      <c r="E3428" s="37" t="n">
        <v>0</v>
      </c>
      <c r="F3428" s="37" t="n">
        <v>2</v>
      </c>
      <c r="G3428" s="37" t="n">
        <v>0</v>
      </c>
      <c r="H3428" s="37" t="n">
        <v>2</v>
      </c>
      <c r="I3428" s="37" t="n">
        <v>2</v>
      </c>
      <c r="J3428" s="40" t="n">
        <f aca="false">IF(C3428=0,"",D3428/C3428)</f>
        <v>0.909090909090909</v>
      </c>
    </row>
    <row r="3429" customFormat="false" ht="15" hidden="false" customHeight="false" outlineLevel="0" collapsed="false">
      <c r="A3429" s="37" t="s">
        <v>999</v>
      </c>
      <c r="B3429" s="37" t="s">
        <v>278</v>
      </c>
      <c r="C3429" s="37" t="n">
        <v>22</v>
      </c>
      <c r="D3429" s="37" t="n">
        <v>19</v>
      </c>
      <c r="E3429" s="37" t="n">
        <v>0</v>
      </c>
      <c r="F3429" s="37" t="n">
        <v>0</v>
      </c>
      <c r="G3429" s="37" t="n">
        <v>0</v>
      </c>
      <c r="H3429" s="37" t="n">
        <v>0</v>
      </c>
      <c r="I3429" s="37" t="n">
        <v>7</v>
      </c>
      <c r="J3429" s="40" t="n">
        <f aca="false">IF(C3429=0,"",D3429/C3429)</f>
        <v>0.863636363636364</v>
      </c>
    </row>
    <row r="3430" customFormat="false" ht="15" hidden="false" customHeight="false" outlineLevel="0" collapsed="false">
      <c r="A3430" s="37" t="s">
        <v>999</v>
      </c>
      <c r="B3430" s="37" t="s">
        <v>279</v>
      </c>
      <c r="C3430" s="37" t="n">
        <v>22</v>
      </c>
      <c r="D3430" s="37" t="n">
        <v>17</v>
      </c>
      <c r="E3430" s="37" t="n">
        <v>1</v>
      </c>
      <c r="F3430" s="37" t="n">
        <v>0</v>
      </c>
      <c r="G3430" s="37" t="n">
        <v>0</v>
      </c>
      <c r="H3430" s="37" t="n">
        <v>0</v>
      </c>
      <c r="I3430" s="37" t="n">
        <v>6</v>
      </c>
      <c r="J3430" s="40" t="n">
        <f aca="false">IF(C3430=0,"",D3430/C3430)</f>
        <v>0.772727272727273</v>
      </c>
    </row>
    <row r="3431" customFormat="false" ht="15" hidden="false" customHeight="false" outlineLevel="0" collapsed="false">
      <c r="A3431" s="37" t="s">
        <v>999</v>
      </c>
      <c r="B3431" s="37" t="s">
        <v>280</v>
      </c>
      <c r="C3431" s="37" t="n">
        <v>22</v>
      </c>
      <c r="D3431" s="37" t="n">
        <v>21</v>
      </c>
      <c r="E3431" s="37" t="n">
        <v>2</v>
      </c>
      <c r="F3431" s="37" t="n">
        <v>1</v>
      </c>
      <c r="G3431" s="37" t="n">
        <v>0</v>
      </c>
      <c r="H3431" s="37" t="n">
        <v>0</v>
      </c>
      <c r="I3431" s="37" t="n">
        <v>1</v>
      </c>
      <c r="J3431" s="40" t="n">
        <f aca="false">IF(C3431=0,"",D3431/C3431)</f>
        <v>0.954545454545455</v>
      </c>
    </row>
    <row r="3432" customFormat="false" ht="15" hidden="false" customHeight="false" outlineLevel="0" collapsed="false">
      <c r="A3432" s="37" t="s">
        <v>999</v>
      </c>
      <c r="B3432" s="37" t="s">
        <v>281</v>
      </c>
      <c r="C3432" s="37" t="n">
        <v>22</v>
      </c>
      <c r="D3432" s="37" t="n">
        <v>19</v>
      </c>
      <c r="E3432" s="37" t="n">
        <v>0</v>
      </c>
      <c r="F3432" s="37" t="n">
        <v>1</v>
      </c>
      <c r="G3432" s="37" t="n">
        <v>0</v>
      </c>
      <c r="H3432" s="37" t="n">
        <v>1</v>
      </c>
      <c r="I3432" s="37" t="n">
        <v>16</v>
      </c>
      <c r="J3432" s="40" t="n">
        <f aca="false">IF(C3432=0,"",D3432/C3432)</f>
        <v>0.863636363636364</v>
      </c>
    </row>
    <row r="3433" customFormat="false" ht="15" hidden="false" customHeight="false" outlineLevel="0" collapsed="false">
      <c r="A3433" s="37" t="s">
        <v>1001</v>
      </c>
      <c r="B3433" s="37" t="s">
        <v>270</v>
      </c>
      <c r="C3433" s="37" t="n">
        <v>22</v>
      </c>
      <c r="D3433" s="37" t="n">
        <v>22</v>
      </c>
      <c r="E3433" s="37" t="n">
        <v>0</v>
      </c>
      <c r="F3433" s="37" t="n">
        <v>1</v>
      </c>
      <c r="G3433" s="37" t="n">
        <v>2</v>
      </c>
      <c r="H3433" s="37" t="n">
        <v>0</v>
      </c>
      <c r="I3433" s="37" t="n">
        <v>5</v>
      </c>
      <c r="J3433" s="40" t="n">
        <f aca="false">IF(C3433=0,"",D3433/C3433)</f>
        <v>1</v>
      </c>
    </row>
    <row r="3434" customFormat="false" ht="15" hidden="false" customHeight="false" outlineLevel="0" collapsed="false">
      <c r="A3434" s="37" t="s">
        <v>1001</v>
      </c>
      <c r="B3434" s="37" t="s">
        <v>271</v>
      </c>
      <c r="C3434" s="37" t="n">
        <v>22</v>
      </c>
      <c r="D3434" s="37" t="n">
        <v>22</v>
      </c>
      <c r="E3434" s="37" t="n">
        <v>0</v>
      </c>
      <c r="F3434" s="37" t="n">
        <v>0</v>
      </c>
      <c r="G3434" s="37" t="n">
        <v>0</v>
      </c>
      <c r="H3434" s="37" t="n">
        <v>1</v>
      </c>
      <c r="I3434" s="37" t="n">
        <v>13</v>
      </c>
      <c r="J3434" s="40" t="n">
        <f aca="false">IF(C3434=0,"",D3434/C3434)</f>
        <v>1</v>
      </c>
    </row>
    <row r="3435" customFormat="false" ht="15" hidden="false" customHeight="false" outlineLevel="0" collapsed="false">
      <c r="A3435" s="37" t="s">
        <v>1001</v>
      </c>
      <c r="B3435" s="37" t="s">
        <v>272</v>
      </c>
      <c r="C3435" s="37" t="n">
        <v>22</v>
      </c>
      <c r="D3435" s="37" t="n">
        <v>21</v>
      </c>
      <c r="E3435" s="37" t="n">
        <v>1</v>
      </c>
      <c r="F3435" s="37" t="n">
        <v>1</v>
      </c>
      <c r="G3435" s="37" t="n">
        <v>0</v>
      </c>
      <c r="H3435" s="37" t="n">
        <v>1</v>
      </c>
      <c r="I3435" s="37" t="n">
        <v>10</v>
      </c>
      <c r="J3435" s="40" t="n">
        <f aca="false">IF(C3435=0,"",D3435/C3435)</f>
        <v>0.954545454545455</v>
      </c>
    </row>
    <row r="3436" customFormat="false" ht="15" hidden="false" customHeight="false" outlineLevel="0" collapsed="false">
      <c r="A3436" s="37" t="s">
        <v>1001</v>
      </c>
      <c r="B3436" s="37" t="s">
        <v>273</v>
      </c>
      <c r="C3436" s="37" t="n">
        <v>22</v>
      </c>
      <c r="D3436" s="37" t="n">
        <v>21</v>
      </c>
      <c r="E3436" s="37" t="n">
        <v>1</v>
      </c>
      <c r="F3436" s="37" t="n">
        <v>0</v>
      </c>
      <c r="G3436" s="37" t="n">
        <v>1</v>
      </c>
      <c r="H3436" s="37" t="n">
        <v>1</v>
      </c>
      <c r="I3436" s="37" t="n">
        <v>18</v>
      </c>
      <c r="J3436" s="40" t="n">
        <f aca="false">IF(C3436=0,"",D3436/C3436)</f>
        <v>0.954545454545455</v>
      </c>
    </row>
    <row r="3437" customFormat="false" ht="15" hidden="false" customHeight="false" outlineLevel="0" collapsed="false">
      <c r="A3437" s="37" t="s">
        <v>1001</v>
      </c>
      <c r="B3437" s="37" t="s">
        <v>274</v>
      </c>
      <c r="C3437" s="37" t="n">
        <v>22</v>
      </c>
      <c r="D3437" s="37" t="n">
        <v>22</v>
      </c>
      <c r="E3437" s="37" t="n">
        <v>0</v>
      </c>
      <c r="F3437" s="37" t="n">
        <v>1</v>
      </c>
      <c r="G3437" s="37" t="n">
        <v>1</v>
      </c>
      <c r="H3437" s="37" t="n">
        <v>2</v>
      </c>
      <c r="I3437" s="37" t="n">
        <v>30</v>
      </c>
      <c r="J3437" s="40" t="n">
        <f aca="false">IF(C3437=0,"",D3437/C3437)</f>
        <v>1</v>
      </c>
    </row>
    <row r="3438" customFormat="false" ht="15" hidden="false" customHeight="false" outlineLevel="0" collapsed="false">
      <c r="A3438" s="37" t="s">
        <v>1001</v>
      </c>
      <c r="B3438" s="37" t="s">
        <v>275</v>
      </c>
      <c r="C3438" s="37" t="n">
        <v>22</v>
      </c>
      <c r="D3438" s="37" t="n">
        <v>21</v>
      </c>
      <c r="E3438" s="37" t="n">
        <v>0</v>
      </c>
      <c r="F3438" s="37" t="n">
        <v>0</v>
      </c>
      <c r="G3438" s="37" t="n">
        <v>0</v>
      </c>
      <c r="H3438" s="37" t="n">
        <v>2</v>
      </c>
      <c r="I3438" s="37" t="n">
        <v>17</v>
      </c>
      <c r="J3438" s="40" t="n">
        <f aca="false">IF(C3438=0,"",D3438/C3438)</f>
        <v>0.954545454545455</v>
      </c>
    </row>
    <row r="3439" customFormat="false" ht="15" hidden="false" customHeight="false" outlineLevel="0" collapsed="false">
      <c r="A3439" s="37" t="s">
        <v>1001</v>
      </c>
      <c r="B3439" s="37" t="s">
        <v>276</v>
      </c>
      <c r="C3439" s="37" t="n">
        <v>22</v>
      </c>
      <c r="D3439" s="37" t="n">
        <v>21</v>
      </c>
      <c r="E3439" s="37" t="n">
        <v>1</v>
      </c>
      <c r="F3439" s="37" t="n">
        <v>0</v>
      </c>
      <c r="G3439" s="37" t="n">
        <v>1</v>
      </c>
      <c r="H3439" s="37" t="n">
        <v>2</v>
      </c>
      <c r="I3439" s="37" t="n">
        <v>13</v>
      </c>
      <c r="J3439" s="40" t="n">
        <f aca="false">IF(C3439=0,"",D3439/C3439)</f>
        <v>0.954545454545455</v>
      </c>
    </row>
    <row r="3440" customFormat="false" ht="15" hidden="false" customHeight="false" outlineLevel="0" collapsed="false">
      <c r="A3440" s="37" t="s">
        <v>1001</v>
      </c>
      <c r="B3440" s="37" t="s">
        <v>277</v>
      </c>
      <c r="C3440" s="37" t="n">
        <v>22</v>
      </c>
      <c r="D3440" s="37" t="n">
        <v>21</v>
      </c>
      <c r="E3440" s="37" t="n">
        <v>0</v>
      </c>
      <c r="F3440" s="37" t="n">
        <v>1</v>
      </c>
      <c r="G3440" s="37" t="n">
        <v>0</v>
      </c>
      <c r="H3440" s="37" t="n">
        <v>3</v>
      </c>
      <c r="I3440" s="37" t="n">
        <v>11</v>
      </c>
      <c r="J3440" s="40" t="n">
        <f aca="false">IF(C3440=0,"",D3440/C3440)</f>
        <v>0.954545454545455</v>
      </c>
    </row>
    <row r="3441" customFormat="false" ht="15" hidden="false" customHeight="false" outlineLevel="0" collapsed="false">
      <c r="A3441" s="37" t="s">
        <v>1001</v>
      </c>
      <c r="B3441" s="37" t="s">
        <v>278</v>
      </c>
      <c r="C3441" s="37" t="n">
        <v>22</v>
      </c>
      <c r="D3441" s="37" t="n">
        <v>21</v>
      </c>
      <c r="E3441" s="37" t="n">
        <v>0</v>
      </c>
      <c r="F3441" s="37" t="n">
        <v>1</v>
      </c>
      <c r="G3441" s="37" t="n">
        <v>0</v>
      </c>
      <c r="H3441" s="37" t="n">
        <v>1</v>
      </c>
      <c r="I3441" s="37" t="n">
        <v>18</v>
      </c>
      <c r="J3441" s="40" t="n">
        <f aca="false">IF(C3441=0,"",D3441/C3441)</f>
        <v>0.954545454545455</v>
      </c>
    </row>
    <row r="3442" customFormat="false" ht="15" hidden="false" customHeight="false" outlineLevel="0" collapsed="false">
      <c r="A3442" s="37" t="s">
        <v>1001</v>
      </c>
      <c r="B3442" s="37" t="s">
        <v>279</v>
      </c>
      <c r="C3442" s="37" t="n">
        <v>22</v>
      </c>
      <c r="D3442" s="37" t="n">
        <v>17</v>
      </c>
      <c r="E3442" s="37" t="n">
        <v>1</v>
      </c>
      <c r="F3442" s="37" t="n">
        <v>1</v>
      </c>
      <c r="G3442" s="37" t="n">
        <v>0</v>
      </c>
      <c r="H3442" s="37" t="n">
        <v>1</v>
      </c>
      <c r="I3442" s="37" t="n">
        <v>2</v>
      </c>
      <c r="J3442" s="40" t="n">
        <f aca="false">IF(C3442=0,"",D3442/C3442)</f>
        <v>0.772727272727273</v>
      </c>
    </row>
    <row r="3443" customFormat="false" ht="15" hidden="false" customHeight="false" outlineLevel="0" collapsed="false">
      <c r="A3443" s="37" t="s">
        <v>1001</v>
      </c>
      <c r="B3443" s="37" t="s">
        <v>280</v>
      </c>
      <c r="C3443" s="37" t="n">
        <v>22</v>
      </c>
      <c r="D3443" s="37" t="n">
        <v>21</v>
      </c>
      <c r="E3443" s="37" t="n">
        <v>0</v>
      </c>
      <c r="F3443" s="37" t="n">
        <v>2</v>
      </c>
      <c r="G3443" s="37" t="n">
        <v>1</v>
      </c>
      <c r="H3443" s="37" t="n">
        <v>3</v>
      </c>
      <c r="I3443" s="37" t="n">
        <v>14</v>
      </c>
      <c r="J3443" s="40" t="n">
        <f aca="false">IF(C3443=0,"",D3443/C3443)</f>
        <v>0.954545454545455</v>
      </c>
    </row>
    <row r="3444" customFormat="false" ht="15" hidden="false" customHeight="false" outlineLevel="0" collapsed="false">
      <c r="A3444" s="37" t="s">
        <v>1001</v>
      </c>
      <c r="B3444" s="37" t="s">
        <v>281</v>
      </c>
      <c r="C3444" s="37" t="n">
        <v>22</v>
      </c>
      <c r="D3444" s="37" t="n">
        <v>22</v>
      </c>
      <c r="E3444" s="37" t="n">
        <v>1</v>
      </c>
      <c r="F3444" s="37" t="n">
        <v>0</v>
      </c>
      <c r="G3444" s="37" t="n">
        <v>0</v>
      </c>
      <c r="H3444" s="37" t="n">
        <v>0</v>
      </c>
      <c r="I3444" s="37" t="n">
        <v>26</v>
      </c>
      <c r="J3444" s="40" t="n">
        <f aca="false">IF(C3444=0,"",D3444/C3444)</f>
        <v>1</v>
      </c>
    </row>
    <row r="3445" customFormat="false" ht="15" hidden="false" customHeight="false" outlineLevel="0" collapsed="false">
      <c r="A3445" s="37" t="s">
        <v>1002</v>
      </c>
      <c r="B3445" s="37" t="s">
        <v>270</v>
      </c>
      <c r="C3445" s="37" t="n">
        <v>22</v>
      </c>
      <c r="D3445" s="37" t="n">
        <v>21</v>
      </c>
      <c r="E3445" s="37" t="n">
        <v>1</v>
      </c>
      <c r="F3445" s="37" t="n">
        <v>1</v>
      </c>
      <c r="G3445" s="37" t="n">
        <v>0</v>
      </c>
      <c r="H3445" s="37" t="n">
        <v>1</v>
      </c>
      <c r="I3445" s="37" t="n">
        <v>3</v>
      </c>
      <c r="J3445" s="40" t="n">
        <f aca="false">IF(C3445=0,"",D3445/C3445)</f>
        <v>0.954545454545455</v>
      </c>
    </row>
    <row r="3446" customFormat="false" ht="15" hidden="false" customHeight="false" outlineLevel="0" collapsed="false">
      <c r="A3446" s="37" t="s">
        <v>1002</v>
      </c>
      <c r="B3446" s="37" t="s">
        <v>271</v>
      </c>
      <c r="C3446" s="37" t="n">
        <v>22</v>
      </c>
      <c r="D3446" s="37" t="n">
        <v>19</v>
      </c>
      <c r="E3446" s="37" t="n">
        <v>0</v>
      </c>
      <c r="F3446" s="37" t="n">
        <v>5</v>
      </c>
      <c r="G3446" s="37" t="n">
        <v>0</v>
      </c>
      <c r="H3446" s="37" t="n">
        <v>2</v>
      </c>
      <c r="I3446" s="37" t="n">
        <v>2</v>
      </c>
      <c r="J3446" s="40" t="n">
        <f aca="false">IF(C3446=0,"",D3446/C3446)</f>
        <v>0.863636363636364</v>
      </c>
    </row>
    <row r="3447" customFormat="false" ht="15" hidden="false" customHeight="false" outlineLevel="0" collapsed="false">
      <c r="A3447" s="37" t="s">
        <v>1002</v>
      </c>
      <c r="B3447" s="37" t="s">
        <v>272</v>
      </c>
      <c r="C3447" s="37" t="n">
        <v>22</v>
      </c>
      <c r="D3447" s="37" t="n">
        <v>21</v>
      </c>
      <c r="E3447" s="37" t="n">
        <v>1</v>
      </c>
      <c r="F3447" s="37" t="n">
        <v>0</v>
      </c>
      <c r="G3447" s="37" t="n">
        <v>1</v>
      </c>
      <c r="H3447" s="37" t="n">
        <v>1</v>
      </c>
      <c r="I3447" s="37" t="n">
        <v>2</v>
      </c>
      <c r="J3447" s="40" t="n">
        <f aca="false">IF(C3447=0,"",D3447/C3447)</f>
        <v>0.954545454545455</v>
      </c>
    </row>
    <row r="3448" customFormat="false" ht="15" hidden="false" customHeight="false" outlineLevel="0" collapsed="false">
      <c r="A3448" s="37" t="s">
        <v>1002</v>
      </c>
      <c r="B3448" s="37" t="s">
        <v>273</v>
      </c>
      <c r="C3448" s="37" t="n">
        <v>22</v>
      </c>
      <c r="D3448" s="37" t="n">
        <v>21</v>
      </c>
      <c r="E3448" s="37" t="n">
        <v>0</v>
      </c>
      <c r="F3448" s="37" t="n">
        <v>0</v>
      </c>
      <c r="G3448" s="37" t="n">
        <v>0</v>
      </c>
      <c r="H3448" s="37" t="n">
        <v>3</v>
      </c>
      <c r="I3448" s="37" t="n">
        <v>0</v>
      </c>
      <c r="J3448" s="40" t="n">
        <f aca="false">IF(C3448=0,"",D3448/C3448)</f>
        <v>0.954545454545455</v>
      </c>
    </row>
    <row r="3449" customFormat="false" ht="15" hidden="false" customHeight="false" outlineLevel="0" collapsed="false">
      <c r="A3449" s="37" t="s">
        <v>1002</v>
      </c>
      <c r="B3449" s="37" t="s">
        <v>274</v>
      </c>
      <c r="C3449" s="37" t="n">
        <v>22</v>
      </c>
      <c r="D3449" s="37" t="n">
        <v>21</v>
      </c>
      <c r="E3449" s="37" t="n">
        <v>2</v>
      </c>
      <c r="F3449" s="37" t="n">
        <v>0</v>
      </c>
      <c r="G3449" s="37" t="n">
        <v>0</v>
      </c>
      <c r="H3449" s="37" t="n">
        <v>0</v>
      </c>
      <c r="I3449" s="37" t="n">
        <v>1</v>
      </c>
      <c r="J3449" s="40" t="n">
        <f aca="false">IF(C3449=0,"",D3449/C3449)</f>
        <v>0.954545454545455</v>
      </c>
    </row>
    <row r="3450" customFormat="false" ht="15" hidden="false" customHeight="false" outlineLevel="0" collapsed="false">
      <c r="A3450" s="37" t="s">
        <v>1002</v>
      </c>
      <c r="B3450" s="37" t="s">
        <v>275</v>
      </c>
      <c r="C3450" s="37" t="n">
        <v>22</v>
      </c>
      <c r="D3450" s="37" t="n">
        <v>21</v>
      </c>
      <c r="E3450" s="37" t="n">
        <v>1</v>
      </c>
      <c r="F3450" s="37" t="n">
        <v>1</v>
      </c>
      <c r="G3450" s="37" t="n">
        <v>0</v>
      </c>
      <c r="H3450" s="37" t="n">
        <v>2</v>
      </c>
      <c r="I3450" s="37" t="n">
        <v>2</v>
      </c>
      <c r="J3450" s="40" t="n">
        <f aca="false">IF(C3450=0,"",D3450/C3450)</f>
        <v>0.954545454545455</v>
      </c>
    </row>
    <row r="3451" customFormat="false" ht="15" hidden="false" customHeight="false" outlineLevel="0" collapsed="false">
      <c r="A3451" s="37" t="s">
        <v>1002</v>
      </c>
      <c r="B3451" s="37" t="s">
        <v>276</v>
      </c>
      <c r="C3451" s="37" t="n">
        <v>22</v>
      </c>
      <c r="D3451" s="37" t="n">
        <v>18</v>
      </c>
      <c r="E3451" s="37" t="n">
        <v>2</v>
      </c>
      <c r="F3451" s="37" t="n">
        <v>0</v>
      </c>
      <c r="G3451" s="37" t="n">
        <v>0</v>
      </c>
      <c r="H3451" s="37" t="n">
        <v>0</v>
      </c>
      <c r="I3451" s="37" t="n">
        <v>0</v>
      </c>
      <c r="J3451" s="40" t="n">
        <f aca="false">IF(C3451=0,"",D3451/C3451)</f>
        <v>0.818181818181818</v>
      </c>
    </row>
    <row r="3452" customFormat="false" ht="15" hidden="false" customHeight="false" outlineLevel="0" collapsed="false">
      <c r="A3452" s="37" t="s">
        <v>1002</v>
      </c>
      <c r="B3452" s="37" t="s">
        <v>277</v>
      </c>
      <c r="C3452" s="37" t="n">
        <v>22</v>
      </c>
      <c r="D3452" s="37" t="n">
        <v>22</v>
      </c>
      <c r="E3452" s="37" t="n">
        <v>3</v>
      </c>
      <c r="F3452" s="37" t="n">
        <v>0</v>
      </c>
      <c r="G3452" s="37" t="n">
        <v>0</v>
      </c>
      <c r="H3452" s="37" t="n">
        <v>1</v>
      </c>
      <c r="I3452" s="37" t="n">
        <v>2</v>
      </c>
      <c r="J3452" s="40" t="n">
        <f aca="false">IF(C3452=0,"",D3452/C3452)</f>
        <v>1</v>
      </c>
    </row>
    <row r="3453" customFormat="false" ht="15" hidden="false" customHeight="false" outlineLevel="0" collapsed="false">
      <c r="A3453" s="37" t="s">
        <v>1002</v>
      </c>
      <c r="B3453" s="37" t="s">
        <v>278</v>
      </c>
      <c r="C3453" s="37" t="n">
        <v>22</v>
      </c>
      <c r="D3453" s="37" t="n">
        <v>18</v>
      </c>
      <c r="E3453" s="37" t="n">
        <v>1</v>
      </c>
      <c r="F3453" s="37" t="n">
        <v>0</v>
      </c>
      <c r="G3453" s="37" t="n">
        <v>2</v>
      </c>
      <c r="H3453" s="37" t="n">
        <v>1</v>
      </c>
      <c r="I3453" s="37" t="n">
        <v>0</v>
      </c>
      <c r="J3453" s="40" t="n">
        <f aca="false">IF(C3453=0,"",D3453/C3453)</f>
        <v>0.818181818181818</v>
      </c>
    </row>
    <row r="3454" customFormat="false" ht="15" hidden="false" customHeight="false" outlineLevel="0" collapsed="false">
      <c r="A3454" s="37" t="s">
        <v>1002</v>
      </c>
      <c r="B3454" s="37" t="s">
        <v>279</v>
      </c>
      <c r="C3454" s="37" t="n">
        <v>22</v>
      </c>
      <c r="D3454" s="37" t="n">
        <v>22</v>
      </c>
      <c r="E3454" s="37" t="n">
        <v>0</v>
      </c>
      <c r="F3454" s="37" t="n">
        <v>1</v>
      </c>
      <c r="G3454" s="37" t="n">
        <v>0</v>
      </c>
      <c r="H3454" s="37" t="n">
        <v>1</v>
      </c>
      <c r="I3454" s="37" t="n">
        <v>3</v>
      </c>
      <c r="J3454" s="40" t="n">
        <f aca="false">IF(C3454=0,"",D3454/C3454)</f>
        <v>1</v>
      </c>
    </row>
    <row r="3455" customFormat="false" ht="15" hidden="false" customHeight="false" outlineLevel="0" collapsed="false">
      <c r="A3455" s="37" t="s">
        <v>1002</v>
      </c>
      <c r="B3455" s="37" t="s">
        <v>280</v>
      </c>
      <c r="C3455" s="37" t="n">
        <v>22</v>
      </c>
      <c r="D3455" s="37" t="n">
        <v>21</v>
      </c>
      <c r="E3455" s="37" t="n">
        <v>0</v>
      </c>
      <c r="F3455" s="37" t="n">
        <v>0</v>
      </c>
      <c r="G3455" s="37" t="n">
        <v>0</v>
      </c>
      <c r="H3455" s="37" t="n">
        <v>2</v>
      </c>
      <c r="I3455" s="37" t="n">
        <v>0</v>
      </c>
      <c r="J3455" s="40" t="n">
        <f aca="false">IF(C3455=0,"",D3455/C3455)</f>
        <v>0.954545454545455</v>
      </c>
    </row>
    <row r="3456" customFormat="false" ht="15" hidden="false" customHeight="false" outlineLevel="0" collapsed="false">
      <c r="A3456" s="37" t="s">
        <v>1002</v>
      </c>
      <c r="B3456" s="37" t="s">
        <v>281</v>
      </c>
      <c r="C3456" s="37" t="n">
        <v>22</v>
      </c>
      <c r="D3456" s="37" t="n">
        <v>21</v>
      </c>
      <c r="E3456" s="37" t="n">
        <v>0</v>
      </c>
      <c r="F3456" s="37" t="n">
        <v>0</v>
      </c>
      <c r="G3456" s="37" t="n">
        <v>0</v>
      </c>
      <c r="H3456" s="37" t="n">
        <v>3</v>
      </c>
      <c r="I3456" s="37" t="n">
        <v>0</v>
      </c>
      <c r="J3456" s="40" t="n">
        <f aca="false">IF(C3456=0,"",D3456/C3456)</f>
        <v>0.954545454545455</v>
      </c>
    </row>
    <row r="3457" customFormat="false" ht="15" hidden="false" customHeight="false" outlineLevel="0" collapsed="false">
      <c r="A3457" s="37" t="s">
        <v>1003</v>
      </c>
      <c r="B3457" s="37" t="s">
        <v>276</v>
      </c>
      <c r="C3457" s="37" t="n">
        <v>22</v>
      </c>
      <c r="D3457" s="37" t="n">
        <v>22</v>
      </c>
      <c r="E3457" s="37" t="n">
        <v>0</v>
      </c>
      <c r="F3457" s="37" t="n">
        <v>0</v>
      </c>
      <c r="G3457" s="37" t="n">
        <v>0</v>
      </c>
      <c r="H3457" s="37" t="n">
        <v>4</v>
      </c>
      <c r="I3457" s="37" t="n">
        <v>0</v>
      </c>
      <c r="J3457" s="40" t="n">
        <f aca="false">IF(C3457=0,"",D3457/C3457)</f>
        <v>1</v>
      </c>
    </row>
    <row r="3458" customFormat="false" ht="15" hidden="false" customHeight="false" outlineLevel="0" collapsed="false">
      <c r="A3458" s="37" t="s">
        <v>1003</v>
      </c>
      <c r="B3458" s="37" t="s">
        <v>277</v>
      </c>
      <c r="C3458" s="37" t="n">
        <v>22</v>
      </c>
      <c r="D3458" s="37" t="n">
        <v>20</v>
      </c>
      <c r="E3458" s="37" t="n">
        <v>0</v>
      </c>
      <c r="F3458" s="37" t="n">
        <v>0</v>
      </c>
      <c r="G3458" s="37" t="n">
        <v>2</v>
      </c>
      <c r="H3458" s="37" t="n">
        <v>1</v>
      </c>
      <c r="I3458" s="37" t="n">
        <v>0</v>
      </c>
      <c r="J3458" s="40" t="n">
        <f aca="false">IF(C3458=0,"",D3458/C3458)</f>
        <v>0.909090909090909</v>
      </c>
    </row>
    <row r="3459" customFormat="false" ht="15" hidden="false" customHeight="false" outlineLevel="0" collapsed="false">
      <c r="A3459" s="37" t="s">
        <v>1003</v>
      </c>
      <c r="B3459" s="37" t="s">
        <v>278</v>
      </c>
      <c r="C3459" s="37" t="n">
        <v>22</v>
      </c>
      <c r="D3459" s="37" t="n">
        <v>21</v>
      </c>
      <c r="E3459" s="37" t="n">
        <v>0</v>
      </c>
      <c r="F3459" s="37" t="n">
        <v>0</v>
      </c>
      <c r="G3459" s="37" t="n">
        <v>0</v>
      </c>
      <c r="H3459" s="37" t="n">
        <v>2</v>
      </c>
      <c r="I3459" s="37" t="n">
        <v>0</v>
      </c>
      <c r="J3459" s="40" t="n">
        <f aca="false">IF(C3459=0,"",D3459/C3459)</f>
        <v>0.954545454545455</v>
      </c>
    </row>
    <row r="3460" customFormat="false" ht="15" hidden="false" customHeight="false" outlineLevel="0" collapsed="false">
      <c r="A3460" s="37" t="s">
        <v>1003</v>
      </c>
      <c r="B3460" s="37" t="s">
        <v>279</v>
      </c>
      <c r="C3460" s="37" t="n">
        <v>22</v>
      </c>
      <c r="D3460" s="37" t="n">
        <v>22</v>
      </c>
      <c r="E3460" s="37" t="n">
        <v>3</v>
      </c>
      <c r="F3460" s="37" t="n">
        <v>0</v>
      </c>
      <c r="G3460" s="37" t="n">
        <v>1</v>
      </c>
      <c r="H3460" s="37" t="n">
        <v>1</v>
      </c>
      <c r="I3460" s="37" t="n">
        <v>3</v>
      </c>
      <c r="J3460" s="40" t="n">
        <f aca="false">IF(C3460=0,"",D3460/C3460)</f>
        <v>1</v>
      </c>
    </row>
    <row r="3461" customFormat="false" ht="15" hidden="false" customHeight="false" outlineLevel="0" collapsed="false">
      <c r="A3461" s="37" t="s">
        <v>1003</v>
      </c>
      <c r="B3461" s="37" t="s">
        <v>280</v>
      </c>
      <c r="C3461" s="37" t="n">
        <v>22</v>
      </c>
      <c r="D3461" s="37" t="n">
        <v>20</v>
      </c>
      <c r="E3461" s="37" t="n">
        <v>0</v>
      </c>
      <c r="F3461" s="37" t="n">
        <v>0</v>
      </c>
      <c r="G3461" s="37" t="n">
        <v>0</v>
      </c>
      <c r="H3461" s="37" t="n">
        <v>2</v>
      </c>
      <c r="I3461" s="37" t="n">
        <v>1</v>
      </c>
      <c r="J3461" s="40" t="n">
        <f aca="false">IF(C3461=0,"",D3461/C3461)</f>
        <v>0.909090909090909</v>
      </c>
    </row>
    <row r="3462" customFormat="false" ht="15" hidden="false" customHeight="false" outlineLevel="0" collapsed="false">
      <c r="A3462" s="37" t="s">
        <v>1003</v>
      </c>
      <c r="B3462" s="37" t="s">
        <v>281</v>
      </c>
      <c r="C3462" s="37" t="n">
        <v>22</v>
      </c>
      <c r="D3462" s="37" t="n">
        <v>21</v>
      </c>
      <c r="E3462" s="37" t="n">
        <v>0</v>
      </c>
      <c r="F3462" s="37" t="n">
        <v>1</v>
      </c>
      <c r="G3462" s="37" t="n">
        <v>0</v>
      </c>
      <c r="H3462" s="37" t="n">
        <v>0</v>
      </c>
      <c r="I3462" s="37" t="n">
        <v>2</v>
      </c>
      <c r="J3462" s="40" t="n">
        <f aca="false">IF(C3462=0,"",D3462/C3462)</f>
        <v>0.954545454545455</v>
      </c>
    </row>
    <row r="3463" customFormat="false" ht="15" hidden="false" customHeight="false" outlineLevel="0" collapsed="false">
      <c r="A3463" s="37" t="s">
        <v>1004</v>
      </c>
      <c r="B3463" s="37" t="s">
        <v>270</v>
      </c>
      <c r="C3463" s="37" t="n">
        <v>22</v>
      </c>
      <c r="D3463" s="37" t="n">
        <v>18</v>
      </c>
      <c r="E3463" s="37" t="n">
        <v>0</v>
      </c>
      <c r="F3463" s="37" t="n">
        <v>0</v>
      </c>
      <c r="G3463" s="37" t="n">
        <v>1</v>
      </c>
      <c r="H3463" s="37" t="n">
        <v>2</v>
      </c>
      <c r="I3463" s="37" t="n">
        <v>4</v>
      </c>
      <c r="J3463" s="40" t="n">
        <f aca="false">IF(C3463=0,"",D3463/C3463)</f>
        <v>0.818181818181818</v>
      </c>
    </row>
    <row r="3464" customFormat="false" ht="15" hidden="false" customHeight="false" outlineLevel="0" collapsed="false">
      <c r="A3464" s="37" t="s">
        <v>1004</v>
      </c>
      <c r="B3464" s="37" t="s">
        <v>271</v>
      </c>
      <c r="C3464" s="37" t="n">
        <v>22</v>
      </c>
      <c r="D3464" s="37" t="n">
        <v>21</v>
      </c>
      <c r="E3464" s="37" t="n">
        <v>1</v>
      </c>
      <c r="F3464" s="37" t="n">
        <v>2</v>
      </c>
      <c r="G3464" s="37" t="n">
        <v>0</v>
      </c>
      <c r="H3464" s="37" t="n">
        <v>2</v>
      </c>
      <c r="I3464" s="37" t="n">
        <v>4</v>
      </c>
      <c r="J3464" s="40" t="n">
        <f aca="false">IF(C3464=0,"",D3464/C3464)</f>
        <v>0.954545454545455</v>
      </c>
    </row>
    <row r="3465" customFormat="false" ht="15" hidden="false" customHeight="false" outlineLevel="0" collapsed="false">
      <c r="A3465" s="37" t="s">
        <v>1004</v>
      </c>
      <c r="B3465" s="37" t="s">
        <v>272</v>
      </c>
      <c r="C3465" s="37" t="n">
        <v>22</v>
      </c>
      <c r="D3465" s="37" t="n">
        <v>22</v>
      </c>
      <c r="E3465" s="37" t="n">
        <v>0</v>
      </c>
      <c r="F3465" s="37" t="n">
        <v>1</v>
      </c>
      <c r="G3465" s="37" t="n">
        <v>0</v>
      </c>
      <c r="H3465" s="37" t="n">
        <v>1</v>
      </c>
      <c r="I3465" s="37" t="n">
        <v>8</v>
      </c>
      <c r="J3465" s="40" t="n">
        <f aca="false">IF(C3465=0,"",D3465/C3465)</f>
        <v>1</v>
      </c>
    </row>
    <row r="3466" customFormat="false" ht="15" hidden="false" customHeight="false" outlineLevel="0" collapsed="false">
      <c r="A3466" s="37" t="s">
        <v>1004</v>
      </c>
      <c r="B3466" s="37" t="s">
        <v>273</v>
      </c>
      <c r="C3466" s="37" t="n">
        <v>22</v>
      </c>
      <c r="D3466" s="37" t="n">
        <v>19</v>
      </c>
      <c r="E3466" s="37" t="n">
        <v>1</v>
      </c>
      <c r="F3466" s="37" t="n">
        <v>1</v>
      </c>
      <c r="G3466" s="37" t="n">
        <v>0</v>
      </c>
      <c r="H3466" s="37" t="n">
        <v>3</v>
      </c>
      <c r="I3466" s="37" t="n">
        <v>4</v>
      </c>
      <c r="J3466" s="40" t="n">
        <f aca="false">IF(C3466=0,"",D3466/C3466)</f>
        <v>0.863636363636364</v>
      </c>
    </row>
    <row r="3467" customFormat="false" ht="15" hidden="false" customHeight="false" outlineLevel="0" collapsed="false">
      <c r="A3467" s="37" t="s">
        <v>1004</v>
      </c>
      <c r="B3467" s="37" t="s">
        <v>274</v>
      </c>
      <c r="C3467" s="37" t="n">
        <v>22</v>
      </c>
      <c r="D3467" s="37" t="n">
        <v>20</v>
      </c>
      <c r="E3467" s="37" t="n">
        <v>0</v>
      </c>
      <c r="F3467" s="37" t="n">
        <v>0</v>
      </c>
      <c r="G3467" s="37" t="n">
        <v>0</v>
      </c>
      <c r="H3467" s="37" t="n">
        <v>0</v>
      </c>
      <c r="I3467" s="37" t="n">
        <v>0</v>
      </c>
      <c r="J3467" s="40" t="n">
        <f aca="false">IF(C3467=0,"",D3467/C3467)</f>
        <v>0.909090909090909</v>
      </c>
    </row>
    <row r="3468" customFormat="false" ht="15" hidden="false" customHeight="false" outlineLevel="0" collapsed="false">
      <c r="A3468" s="37" t="s">
        <v>1004</v>
      </c>
      <c r="B3468" s="37" t="s">
        <v>275</v>
      </c>
      <c r="C3468" s="37" t="n">
        <v>22</v>
      </c>
      <c r="D3468" s="37" t="n">
        <v>22</v>
      </c>
      <c r="E3468" s="37" t="n">
        <v>0</v>
      </c>
      <c r="F3468" s="37" t="n">
        <v>0</v>
      </c>
      <c r="G3468" s="37" t="n">
        <v>0</v>
      </c>
      <c r="H3468" s="37" t="n">
        <v>1</v>
      </c>
      <c r="I3468" s="37" t="n">
        <v>0</v>
      </c>
      <c r="J3468" s="40" t="n">
        <f aca="false">IF(C3468=0,"",D3468/C3468)</f>
        <v>1</v>
      </c>
    </row>
    <row r="3469" customFormat="false" ht="15" hidden="false" customHeight="false" outlineLevel="0" collapsed="false">
      <c r="A3469" s="37" t="s">
        <v>1004</v>
      </c>
      <c r="B3469" s="37" t="s">
        <v>276</v>
      </c>
      <c r="C3469" s="37" t="n">
        <v>22</v>
      </c>
      <c r="D3469" s="37" t="n">
        <v>19</v>
      </c>
      <c r="E3469" s="37" t="n">
        <v>0</v>
      </c>
      <c r="F3469" s="37" t="n">
        <v>2</v>
      </c>
      <c r="G3469" s="37" t="n">
        <v>0</v>
      </c>
      <c r="H3469" s="37" t="n">
        <v>1</v>
      </c>
      <c r="I3469" s="37" t="n">
        <v>0</v>
      </c>
      <c r="J3469" s="40" t="n">
        <f aca="false">IF(C3469=0,"",D3469/C3469)</f>
        <v>0.863636363636364</v>
      </c>
    </row>
    <row r="3470" customFormat="false" ht="15" hidden="false" customHeight="false" outlineLevel="0" collapsed="false">
      <c r="A3470" s="37" t="s">
        <v>1004</v>
      </c>
      <c r="B3470" s="37" t="s">
        <v>277</v>
      </c>
      <c r="C3470" s="37" t="n">
        <v>22</v>
      </c>
      <c r="D3470" s="37" t="n">
        <v>20</v>
      </c>
      <c r="E3470" s="37" t="n">
        <v>1</v>
      </c>
      <c r="F3470" s="37" t="n">
        <v>0</v>
      </c>
      <c r="G3470" s="37" t="n">
        <v>0</v>
      </c>
      <c r="H3470" s="37" t="n">
        <v>0</v>
      </c>
      <c r="I3470" s="37" t="n">
        <v>4</v>
      </c>
      <c r="J3470" s="40" t="n">
        <f aca="false">IF(C3470=0,"",D3470/C3470)</f>
        <v>0.909090909090909</v>
      </c>
    </row>
    <row r="3471" customFormat="false" ht="15" hidden="false" customHeight="false" outlineLevel="0" collapsed="false">
      <c r="A3471" s="37" t="s">
        <v>1004</v>
      </c>
      <c r="B3471" s="37" t="s">
        <v>278</v>
      </c>
      <c r="C3471" s="37" t="n">
        <v>22</v>
      </c>
      <c r="D3471" s="37" t="n">
        <v>21</v>
      </c>
      <c r="E3471" s="37" t="n">
        <v>1</v>
      </c>
      <c r="F3471" s="37" t="n">
        <v>1</v>
      </c>
      <c r="G3471" s="37" t="n">
        <v>1</v>
      </c>
      <c r="H3471" s="37" t="n">
        <v>1</v>
      </c>
      <c r="I3471" s="37" t="n">
        <v>0</v>
      </c>
      <c r="J3471" s="40" t="n">
        <f aca="false">IF(C3471=0,"",D3471/C3471)</f>
        <v>0.954545454545455</v>
      </c>
    </row>
    <row r="3472" customFormat="false" ht="15" hidden="false" customHeight="false" outlineLevel="0" collapsed="false">
      <c r="A3472" s="37" t="s">
        <v>1004</v>
      </c>
      <c r="B3472" s="37" t="s">
        <v>279</v>
      </c>
      <c r="C3472" s="37" t="n">
        <v>22</v>
      </c>
      <c r="D3472" s="37" t="n">
        <v>22</v>
      </c>
      <c r="E3472" s="37" t="n">
        <v>0</v>
      </c>
      <c r="F3472" s="37" t="n">
        <v>0</v>
      </c>
      <c r="G3472" s="37" t="n">
        <v>0</v>
      </c>
      <c r="H3472" s="37" t="n">
        <v>1</v>
      </c>
      <c r="I3472" s="37" t="n">
        <v>1</v>
      </c>
      <c r="J3472" s="40" t="n">
        <f aca="false">IF(C3472=0,"",D3472/C3472)</f>
        <v>1</v>
      </c>
    </row>
    <row r="3473" customFormat="false" ht="15" hidden="false" customHeight="false" outlineLevel="0" collapsed="false">
      <c r="A3473" s="37" t="s">
        <v>1004</v>
      </c>
      <c r="B3473" s="37" t="s">
        <v>280</v>
      </c>
      <c r="C3473" s="37" t="n">
        <v>22</v>
      </c>
      <c r="D3473" s="37" t="n">
        <v>22</v>
      </c>
      <c r="E3473" s="37" t="n">
        <v>2</v>
      </c>
      <c r="F3473" s="37" t="n">
        <v>1</v>
      </c>
      <c r="G3473" s="37" t="n">
        <v>0</v>
      </c>
      <c r="H3473" s="37" t="n">
        <v>4</v>
      </c>
      <c r="I3473" s="37" t="n">
        <v>3</v>
      </c>
      <c r="J3473" s="40" t="n">
        <f aca="false">IF(C3473=0,"",D3473/C3473)</f>
        <v>1</v>
      </c>
    </row>
    <row r="3474" customFormat="false" ht="15" hidden="false" customHeight="false" outlineLevel="0" collapsed="false">
      <c r="A3474" s="37" t="s">
        <v>1004</v>
      </c>
      <c r="B3474" s="37" t="s">
        <v>281</v>
      </c>
      <c r="C3474" s="37" t="n">
        <v>22</v>
      </c>
      <c r="D3474" s="37" t="n">
        <v>22</v>
      </c>
      <c r="E3474" s="37" t="n">
        <v>0</v>
      </c>
      <c r="F3474" s="37" t="n">
        <v>2</v>
      </c>
      <c r="G3474" s="37" t="n">
        <v>0</v>
      </c>
      <c r="H3474" s="37" t="n">
        <v>2</v>
      </c>
      <c r="I3474" s="37" t="n">
        <v>0</v>
      </c>
      <c r="J3474" s="40" t="n">
        <f aca="false">IF(C3474=0,"",D3474/C3474)</f>
        <v>1</v>
      </c>
    </row>
    <row r="3475" customFormat="false" ht="15" hidden="false" customHeight="false" outlineLevel="0" collapsed="false">
      <c r="A3475" s="37" t="s">
        <v>1005</v>
      </c>
      <c r="B3475" s="37" t="s">
        <v>270</v>
      </c>
      <c r="C3475" s="37" t="n">
        <v>22</v>
      </c>
      <c r="D3475" s="37" t="n">
        <v>22</v>
      </c>
      <c r="E3475" s="37" t="n">
        <v>0</v>
      </c>
      <c r="F3475" s="37" t="n">
        <v>0</v>
      </c>
      <c r="G3475" s="37" t="n">
        <v>0</v>
      </c>
      <c r="H3475" s="37" t="n">
        <v>2</v>
      </c>
      <c r="I3475" s="37" t="n">
        <v>4</v>
      </c>
      <c r="J3475" s="40" t="n">
        <f aca="false">IF(C3475=0,"",D3475/C3475)</f>
        <v>1</v>
      </c>
    </row>
    <row r="3476" customFormat="false" ht="15" hidden="false" customHeight="false" outlineLevel="0" collapsed="false">
      <c r="A3476" s="37" t="s">
        <v>1005</v>
      </c>
      <c r="B3476" s="37" t="s">
        <v>271</v>
      </c>
      <c r="C3476" s="37" t="n">
        <v>22</v>
      </c>
      <c r="D3476" s="37" t="n">
        <v>21</v>
      </c>
      <c r="E3476" s="37" t="n">
        <v>2</v>
      </c>
      <c r="F3476" s="37" t="n">
        <v>1</v>
      </c>
      <c r="G3476" s="37" t="n">
        <v>0</v>
      </c>
      <c r="H3476" s="37" t="n">
        <v>0</v>
      </c>
      <c r="I3476" s="37" t="n">
        <v>2</v>
      </c>
      <c r="J3476" s="40" t="n">
        <f aca="false">IF(C3476=0,"",D3476/C3476)</f>
        <v>0.954545454545455</v>
      </c>
    </row>
    <row r="3477" customFormat="false" ht="15" hidden="false" customHeight="false" outlineLevel="0" collapsed="false">
      <c r="A3477" s="37" t="s">
        <v>1005</v>
      </c>
      <c r="B3477" s="37" t="s">
        <v>272</v>
      </c>
      <c r="C3477" s="37" t="n">
        <v>22</v>
      </c>
      <c r="D3477" s="37" t="n">
        <v>21</v>
      </c>
      <c r="E3477" s="37" t="n">
        <v>0</v>
      </c>
      <c r="F3477" s="37" t="n">
        <v>0</v>
      </c>
      <c r="G3477" s="37" t="n">
        <v>0</v>
      </c>
      <c r="H3477" s="37" t="n">
        <v>1</v>
      </c>
      <c r="I3477" s="37" t="n">
        <v>0</v>
      </c>
      <c r="J3477" s="40" t="n">
        <f aca="false">IF(C3477=0,"",D3477/C3477)</f>
        <v>0.954545454545455</v>
      </c>
    </row>
    <row r="3478" customFormat="false" ht="15" hidden="false" customHeight="false" outlineLevel="0" collapsed="false">
      <c r="A3478" s="37" t="s">
        <v>1005</v>
      </c>
      <c r="B3478" s="37" t="s">
        <v>273</v>
      </c>
      <c r="C3478" s="37" t="n">
        <v>22</v>
      </c>
      <c r="D3478" s="37" t="n">
        <v>18</v>
      </c>
      <c r="E3478" s="37" t="n">
        <v>0</v>
      </c>
      <c r="F3478" s="37" t="n">
        <v>1</v>
      </c>
      <c r="G3478" s="37" t="n">
        <v>1</v>
      </c>
      <c r="H3478" s="37" t="n">
        <v>2</v>
      </c>
      <c r="I3478" s="37" t="n">
        <v>0</v>
      </c>
      <c r="J3478" s="40" t="n">
        <f aca="false">IF(C3478=0,"",D3478/C3478)</f>
        <v>0.818181818181818</v>
      </c>
    </row>
    <row r="3479" customFormat="false" ht="15" hidden="false" customHeight="false" outlineLevel="0" collapsed="false">
      <c r="A3479" s="37" t="s">
        <v>1005</v>
      </c>
      <c r="B3479" s="37" t="s">
        <v>274</v>
      </c>
      <c r="C3479" s="37" t="n">
        <v>22</v>
      </c>
      <c r="D3479" s="37" t="n">
        <v>21</v>
      </c>
      <c r="E3479" s="37" t="n">
        <v>0</v>
      </c>
      <c r="F3479" s="37" t="n">
        <v>1</v>
      </c>
      <c r="G3479" s="37" t="n">
        <v>1</v>
      </c>
      <c r="H3479" s="37" t="n">
        <v>1</v>
      </c>
      <c r="I3479" s="37" t="n">
        <v>8</v>
      </c>
      <c r="J3479" s="40" t="n">
        <f aca="false">IF(C3479=0,"",D3479/C3479)</f>
        <v>0.954545454545455</v>
      </c>
    </row>
    <row r="3480" customFormat="false" ht="15" hidden="false" customHeight="false" outlineLevel="0" collapsed="false">
      <c r="A3480" s="37" t="s">
        <v>1005</v>
      </c>
      <c r="B3480" s="37" t="s">
        <v>275</v>
      </c>
      <c r="C3480" s="37" t="n">
        <v>22</v>
      </c>
      <c r="D3480" s="37" t="n">
        <v>19</v>
      </c>
      <c r="E3480" s="37" t="n">
        <v>0</v>
      </c>
      <c r="F3480" s="37" t="n">
        <v>1</v>
      </c>
      <c r="G3480" s="37" t="n">
        <v>1</v>
      </c>
      <c r="H3480" s="37" t="n">
        <v>1</v>
      </c>
      <c r="I3480" s="37" t="n">
        <v>3</v>
      </c>
      <c r="J3480" s="40" t="n">
        <f aca="false">IF(C3480=0,"",D3480/C3480)</f>
        <v>0.863636363636364</v>
      </c>
    </row>
    <row r="3481" customFormat="false" ht="15" hidden="false" customHeight="false" outlineLevel="0" collapsed="false">
      <c r="A3481" s="37" t="s">
        <v>1005</v>
      </c>
      <c r="B3481" s="37" t="s">
        <v>276</v>
      </c>
      <c r="C3481" s="37" t="n">
        <v>22</v>
      </c>
      <c r="D3481" s="37" t="n">
        <v>20</v>
      </c>
      <c r="E3481" s="37" t="n">
        <v>0</v>
      </c>
      <c r="F3481" s="37" t="n">
        <v>1</v>
      </c>
      <c r="G3481" s="37" t="n">
        <v>0</v>
      </c>
      <c r="H3481" s="37" t="n">
        <v>1</v>
      </c>
      <c r="I3481" s="37" t="n">
        <v>2</v>
      </c>
      <c r="J3481" s="40" t="n">
        <f aca="false">IF(C3481=0,"",D3481/C3481)</f>
        <v>0.909090909090909</v>
      </c>
    </row>
    <row r="3482" customFormat="false" ht="15" hidden="false" customHeight="false" outlineLevel="0" collapsed="false">
      <c r="A3482" s="37" t="s">
        <v>1005</v>
      </c>
      <c r="B3482" s="37" t="s">
        <v>277</v>
      </c>
      <c r="C3482" s="37" t="n">
        <v>22</v>
      </c>
      <c r="D3482" s="37" t="n">
        <v>21</v>
      </c>
      <c r="E3482" s="37" t="n">
        <v>0</v>
      </c>
      <c r="F3482" s="37" t="n">
        <v>1</v>
      </c>
      <c r="G3482" s="37" t="n">
        <v>0</v>
      </c>
      <c r="H3482" s="37" t="n">
        <v>3</v>
      </c>
      <c r="I3482" s="37" t="n">
        <v>1</v>
      </c>
      <c r="J3482" s="40" t="n">
        <f aca="false">IF(C3482=0,"",D3482/C3482)</f>
        <v>0.954545454545455</v>
      </c>
    </row>
    <row r="3483" customFormat="false" ht="15" hidden="false" customHeight="false" outlineLevel="0" collapsed="false">
      <c r="A3483" s="37" t="s">
        <v>1005</v>
      </c>
      <c r="B3483" s="37" t="s">
        <v>278</v>
      </c>
      <c r="C3483" s="37" t="n">
        <v>22</v>
      </c>
      <c r="D3483" s="37" t="n">
        <v>20</v>
      </c>
      <c r="E3483" s="37" t="n">
        <v>0</v>
      </c>
      <c r="F3483" s="37" t="n">
        <v>1</v>
      </c>
      <c r="G3483" s="37" t="n">
        <v>0</v>
      </c>
      <c r="H3483" s="37" t="n">
        <v>1</v>
      </c>
      <c r="I3483" s="37" t="n">
        <v>1</v>
      </c>
      <c r="J3483" s="40" t="n">
        <f aca="false">IF(C3483=0,"",D3483/C3483)</f>
        <v>0.909090909090909</v>
      </c>
    </row>
    <row r="3484" customFormat="false" ht="15" hidden="false" customHeight="false" outlineLevel="0" collapsed="false">
      <c r="A3484" s="37" t="s">
        <v>1005</v>
      </c>
      <c r="B3484" s="37" t="s">
        <v>279</v>
      </c>
      <c r="C3484" s="37" t="n">
        <v>22</v>
      </c>
      <c r="D3484" s="37" t="n">
        <v>20</v>
      </c>
      <c r="E3484" s="37" t="n">
        <v>0</v>
      </c>
      <c r="F3484" s="37" t="n">
        <v>1</v>
      </c>
      <c r="G3484" s="37" t="n">
        <v>0</v>
      </c>
      <c r="H3484" s="37" t="n">
        <v>0</v>
      </c>
      <c r="I3484" s="37" t="n">
        <v>3</v>
      </c>
      <c r="J3484" s="40" t="n">
        <f aca="false">IF(C3484=0,"",D3484/C3484)</f>
        <v>0.909090909090909</v>
      </c>
    </row>
    <row r="3485" customFormat="false" ht="15" hidden="false" customHeight="false" outlineLevel="0" collapsed="false">
      <c r="A3485" s="37" t="s">
        <v>1005</v>
      </c>
      <c r="B3485" s="37" t="s">
        <v>280</v>
      </c>
      <c r="C3485" s="37" t="n">
        <v>22</v>
      </c>
      <c r="D3485" s="37" t="n">
        <v>20</v>
      </c>
      <c r="E3485" s="37" t="n">
        <v>0</v>
      </c>
      <c r="F3485" s="37" t="n">
        <v>2</v>
      </c>
      <c r="G3485" s="37" t="n">
        <v>0</v>
      </c>
      <c r="H3485" s="37" t="n">
        <v>0</v>
      </c>
      <c r="I3485" s="37" t="n">
        <v>0</v>
      </c>
      <c r="J3485" s="40" t="n">
        <f aca="false">IF(C3485=0,"",D3485/C3485)</f>
        <v>0.909090909090909</v>
      </c>
    </row>
    <row r="3486" customFormat="false" ht="15" hidden="false" customHeight="false" outlineLevel="0" collapsed="false">
      <c r="A3486" s="37" t="s">
        <v>1005</v>
      </c>
      <c r="B3486" s="37" t="s">
        <v>281</v>
      </c>
      <c r="C3486" s="37" t="n">
        <v>22</v>
      </c>
      <c r="D3486" s="37" t="n">
        <v>21</v>
      </c>
      <c r="E3486" s="37" t="n">
        <v>1</v>
      </c>
      <c r="F3486" s="37" t="n">
        <v>1</v>
      </c>
      <c r="G3486" s="37" t="n">
        <v>0</v>
      </c>
      <c r="H3486" s="37" t="n">
        <v>0</v>
      </c>
      <c r="I3486" s="37" t="n">
        <v>4</v>
      </c>
      <c r="J3486" s="40" t="n">
        <f aca="false">IF(C3486=0,"",D3486/C3486)</f>
        <v>0.954545454545455</v>
      </c>
    </row>
    <row r="3487" customFormat="false" ht="15" hidden="false" customHeight="false" outlineLevel="0" collapsed="false">
      <c r="A3487" s="37" t="s">
        <v>1007</v>
      </c>
      <c r="B3487" s="37" t="s">
        <v>270</v>
      </c>
      <c r="C3487" s="37" t="n">
        <v>22</v>
      </c>
      <c r="D3487" s="37" t="n">
        <v>20</v>
      </c>
      <c r="E3487" s="37" t="n">
        <v>0</v>
      </c>
      <c r="F3487" s="37" t="n">
        <v>0</v>
      </c>
      <c r="G3487" s="37" t="n">
        <v>0</v>
      </c>
      <c r="H3487" s="37" t="n">
        <v>0</v>
      </c>
      <c r="I3487" s="37" t="n">
        <v>0</v>
      </c>
      <c r="J3487" s="40" t="n">
        <f aca="false">IF(C3487=0,"",D3487/C3487)</f>
        <v>0.909090909090909</v>
      </c>
    </row>
    <row r="3488" customFormat="false" ht="15" hidden="false" customHeight="false" outlineLevel="0" collapsed="false">
      <c r="A3488" s="37" t="s">
        <v>1007</v>
      </c>
      <c r="B3488" s="37" t="s">
        <v>271</v>
      </c>
      <c r="C3488" s="37" t="n">
        <v>22</v>
      </c>
      <c r="D3488" s="37" t="n">
        <v>18</v>
      </c>
      <c r="E3488" s="37" t="n">
        <v>0</v>
      </c>
      <c r="F3488" s="37" t="n">
        <v>0</v>
      </c>
      <c r="G3488" s="37" t="n">
        <v>0</v>
      </c>
      <c r="H3488" s="37" t="n">
        <v>1</v>
      </c>
      <c r="I3488" s="37" t="n">
        <v>5</v>
      </c>
      <c r="J3488" s="40" t="n">
        <f aca="false">IF(C3488=0,"",D3488/C3488)</f>
        <v>0.818181818181818</v>
      </c>
    </row>
    <row r="3489" customFormat="false" ht="15" hidden="false" customHeight="false" outlineLevel="0" collapsed="false">
      <c r="A3489" s="37" t="s">
        <v>1007</v>
      </c>
      <c r="B3489" s="37" t="s">
        <v>272</v>
      </c>
      <c r="C3489" s="37" t="n">
        <v>22</v>
      </c>
      <c r="D3489" s="37" t="n">
        <v>22</v>
      </c>
      <c r="E3489" s="37" t="n">
        <v>0</v>
      </c>
      <c r="F3489" s="37" t="n">
        <v>1</v>
      </c>
      <c r="G3489" s="37" t="n">
        <v>0</v>
      </c>
      <c r="H3489" s="37" t="n">
        <v>1</v>
      </c>
      <c r="I3489" s="37" t="n">
        <v>5</v>
      </c>
      <c r="J3489" s="40" t="n">
        <f aca="false">IF(C3489=0,"",D3489/C3489)</f>
        <v>1</v>
      </c>
    </row>
    <row r="3490" customFormat="false" ht="15" hidden="false" customHeight="false" outlineLevel="0" collapsed="false">
      <c r="A3490" s="37" t="s">
        <v>1007</v>
      </c>
      <c r="B3490" s="37" t="s">
        <v>273</v>
      </c>
      <c r="C3490" s="37" t="n">
        <v>22</v>
      </c>
      <c r="D3490" s="37" t="n">
        <v>21</v>
      </c>
      <c r="E3490" s="37" t="n">
        <v>0</v>
      </c>
      <c r="F3490" s="37" t="n">
        <v>0</v>
      </c>
      <c r="G3490" s="37" t="n">
        <v>0</v>
      </c>
      <c r="H3490" s="37" t="n">
        <v>0</v>
      </c>
      <c r="I3490" s="37" t="n">
        <v>2</v>
      </c>
      <c r="J3490" s="40" t="n">
        <f aca="false">IF(C3490=0,"",D3490/C3490)</f>
        <v>0.954545454545455</v>
      </c>
    </row>
    <row r="3491" customFormat="false" ht="15" hidden="false" customHeight="false" outlineLevel="0" collapsed="false">
      <c r="A3491" s="37" t="s">
        <v>1007</v>
      </c>
      <c r="B3491" s="37" t="s">
        <v>274</v>
      </c>
      <c r="C3491" s="37" t="n">
        <v>22</v>
      </c>
      <c r="D3491" s="37" t="n">
        <v>18</v>
      </c>
      <c r="E3491" s="37" t="n">
        <v>0</v>
      </c>
      <c r="F3491" s="37" t="n">
        <v>1</v>
      </c>
      <c r="G3491" s="37" t="n">
        <v>1</v>
      </c>
      <c r="H3491" s="37" t="n">
        <v>1</v>
      </c>
      <c r="I3491" s="37" t="n">
        <v>0</v>
      </c>
      <c r="J3491" s="40" t="n">
        <f aca="false">IF(C3491=0,"",D3491/C3491)</f>
        <v>0.818181818181818</v>
      </c>
    </row>
    <row r="3492" customFormat="false" ht="15" hidden="false" customHeight="false" outlineLevel="0" collapsed="false">
      <c r="A3492" s="37" t="s">
        <v>1007</v>
      </c>
      <c r="B3492" s="37" t="s">
        <v>275</v>
      </c>
      <c r="C3492" s="37" t="n">
        <v>22</v>
      </c>
      <c r="D3492" s="37" t="n">
        <v>21</v>
      </c>
      <c r="E3492" s="37" t="n">
        <v>2</v>
      </c>
      <c r="F3492" s="37" t="n">
        <v>0</v>
      </c>
      <c r="G3492" s="37" t="n">
        <v>2</v>
      </c>
      <c r="H3492" s="37" t="n">
        <v>0</v>
      </c>
      <c r="I3492" s="37" t="n">
        <v>0</v>
      </c>
      <c r="J3492" s="40" t="n">
        <f aca="false">IF(C3492=0,"",D3492/C3492)</f>
        <v>0.954545454545455</v>
      </c>
    </row>
    <row r="3493" customFormat="false" ht="15" hidden="false" customHeight="false" outlineLevel="0" collapsed="false">
      <c r="A3493" s="37" t="s">
        <v>1007</v>
      </c>
      <c r="B3493" s="37" t="s">
        <v>276</v>
      </c>
      <c r="C3493" s="37" t="n">
        <v>22</v>
      </c>
      <c r="D3493" s="37" t="n">
        <v>22</v>
      </c>
      <c r="E3493" s="37" t="n">
        <v>0</v>
      </c>
      <c r="F3493" s="37" t="n">
        <v>1</v>
      </c>
      <c r="G3493" s="37" t="n">
        <v>0</v>
      </c>
      <c r="H3493" s="37" t="n">
        <v>1</v>
      </c>
      <c r="I3493" s="37" t="n">
        <v>1</v>
      </c>
      <c r="J3493" s="40" t="n">
        <f aca="false">IF(C3493=0,"",D3493/C3493)</f>
        <v>1</v>
      </c>
    </row>
    <row r="3494" customFormat="false" ht="15" hidden="false" customHeight="false" outlineLevel="0" collapsed="false">
      <c r="A3494" s="37" t="s">
        <v>1007</v>
      </c>
      <c r="B3494" s="37" t="s">
        <v>277</v>
      </c>
      <c r="C3494" s="37" t="n">
        <v>22</v>
      </c>
      <c r="D3494" s="37" t="n">
        <v>20</v>
      </c>
      <c r="E3494" s="37" t="n">
        <v>1</v>
      </c>
      <c r="F3494" s="37" t="n">
        <v>1</v>
      </c>
      <c r="G3494" s="37" t="n">
        <v>0</v>
      </c>
      <c r="H3494" s="37" t="n">
        <v>2</v>
      </c>
      <c r="I3494" s="37" t="n">
        <v>1</v>
      </c>
      <c r="J3494" s="40" t="n">
        <f aca="false">IF(C3494=0,"",D3494/C3494)</f>
        <v>0.909090909090909</v>
      </c>
    </row>
    <row r="3495" customFormat="false" ht="15" hidden="false" customHeight="false" outlineLevel="0" collapsed="false">
      <c r="A3495" s="37" t="s">
        <v>1007</v>
      </c>
      <c r="B3495" s="37" t="s">
        <v>278</v>
      </c>
      <c r="C3495" s="37" t="n">
        <v>22</v>
      </c>
      <c r="D3495" s="37" t="n">
        <v>20</v>
      </c>
      <c r="E3495" s="37" t="n">
        <v>0</v>
      </c>
      <c r="F3495" s="37" t="n">
        <v>0</v>
      </c>
      <c r="G3495" s="37" t="n">
        <v>0</v>
      </c>
      <c r="H3495" s="37" t="n">
        <v>0</v>
      </c>
      <c r="I3495" s="37" t="n">
        <v>2</v>
      </c>
      <c r="J3495" s="40" t="n">
        <f aca="false">IF(C3495=0,"",D3495/C3495)</f>
        <v>0.909090909090909</v>
      </c>
    </row>
    <row r="3496" customFormat="false" ht="15" hidden="false" customHeight="false" outlineLevel="0" collapsed="false">
      <c r="A3496" s="37" t="s">
        <v>1007</v>
      </c>
      <c r="B3496" s="37" t="s">
        <v>279</v>
      </c>
      <c r="C3496" s="37" t="n">
        <v>22</v>
      </c>
      <c r="D3496" s="37" t="n">
        <v>22</v>
      </c>
      <c r="E3496" s="37" t="n">
        <v>0</v>
      </c>
      <c r="F3496" s="37" t="n">
        <v>1</v>
      </c>
      <c r="G3496" s="37" t="n">
        <v>1</v>
      </c>
      <c r="H3496" s="37" t="n">
        <v>3</v>
      </c>
      <c r="I3496" s="37" t="n">
        <v>1</v>
      </c>
      <c r="J3496" s="40" t="n">
        <f aca="false">IF(C3496=0,"",D3496/C3496)</f>
        <v>1</v>
      </c>
    </row>
    <row r="3497" customFormat="false" ht="15" hidden="false" customHeight="false" outlineLevel="0" collapsed="false">
      <c r="A3497" s="37" t="s">
        <v>1007</v>
      </c>
      <c r="B3497" s="37" t="s">
        <v>280</v>
      </c>
      <c r="C3497" s="37" t="n">
        <v>22</v>
      </c>
      <c r="D3497" s="37" t="n">
        <v>21</v>
      </c>
      <c r="E3497" s="37" t="n">
        <v>1</v>
      </c>
      <c r="F3497" s="37" t="n">
        <v>0</v>
      </c>
      <c r="G3497" s="37" t="n">
        <v>0</v>
      </c>
      <c r="H3497" s="37" t="n">
        <v>3</v>
      </c>
      <c r="I3497" s="37" t="n">
        <v>0</v>
      </c>
      <c r="J3497" s="40" t="n">
        <f aca="false">IF(C3497=0,"",D3497/C3497)</f>
        <v>0.954545454545455</v>
      </c>
    </row>
    <row r="3498" customFormat="false" ht="15" hidden="false" customHeight="false" outlineLevel="0" collapsed="false">
      <c r="A3498" s="37" t="s">
        <v>1007</v>
      </c>
      <c r="B3498" s="37" t="s">
        <v>281</v>
      </c>
      <c r="C3498" s="37" t="n">
        <v>22</v>
      </c>
      <c r="D3498" s="37" t="n">
        <v>22</v>
      </c>
      <c r="E3498" s="37" t="n">
        <v>0</v>
      </c>
      <c r="F3498" s="37" t="n">
        <v>1</v>
      </c>
      <c r="G3498" s="37" t="n">
        <v>0</v>
      </c>
      <c r="H3498" s="37" t="n">
        <v>3</v>
      </c>
      <c r="I3498" s="37" t="n">
        <v>1</v>
      </c>
      <c r="J3498" s="40" t="n">
        <f aca="false">IF(C3498=0,"",D3498/C3498)</f>
        <v>1</v>
      </c>
    </row>
    <row r="3499" customFormat="false" ht="15" hidden="false" customHeight="false" outlineLevel="0" collapsed="false">
      <c r="A3499" s="37" t="s">
        <v>972</v>
      </c>
      <c r="B3499" s="37" t="s">
        <v>270</v>
      </c>
      <c r="C3499" s="37" t="n">
        <v>22</v>
      </c>
      <c r="D3499" s="37" t="n">
        <v>21</v>
      </c>
      <c r="E3499" s="37" t="n">
        <v>1</v>
      </c>
      <c r="F3499" s="37" t="n">
        <v>2</v>
      </c>
      <c r="G3499" s="37" t="n">
        <v>0</v>
      </c>
      <c r="H3499" s="37" t="n">
        <v>0</v>
      </c>
      <c r="I3499" s="37" t="n">
        <v>2</v>
      </c>
      <c r="J3499" s="40" t="n">
        <f aca="false">IF(C3499=0,"",D3499/C3499)</f>
        <v>0.954545454545455</v>
      </c>
    </row>
    <row r="3500" customFormat="false" ht="15" hidden="false" customHeight="false" outlineLevel="0" collapsed="false">
      <c r="A3500" s="37" t="s">
        <v>972</v>
      </c>
      <c r="B3500" s="37" t="s">
        <v>271</v>
      </c>
      <c r="C3500" s="37" t="n">
        <v>22</v>
      </c>
      <c r="D3500" s="37" t="n">
        <v>21</v>
      </c>
      <c r="E3500" s="37" t="n">
        <v>0</v>
      </c>
      <c r="F3500" s="37" t="n">
        <v>1</v>
      </c>
      <c r="G3500" s="37" t="n">
        <v>0</v>
      </c>
      <c r="H3500" s="37" t="n">
        <v>1</v>
      </c>
      <c r="I3500" s="37" t="n">
        <v>6</v>
      </c>
      <c r="J3500" s="40" t="n">
        <f aca="false">IF(C3500=0,"",D3500/C3500)</f>
        <v>0.954545454545455</v>
      </c>
    </row>
    <row r="3501" customFormat="false" ht="15" hidden="false" customHeight="false" outlineLevel="0" collapsed="false">
      <c r="A3501" s="37" t="s">
        <v>972</v>
      </c>
      <c r="B3501" s="37" t="s">
        <v>272</v>
      </c>
      <c r="C3501" s="37" t="n">
        <v>22</v>
      </c>
      <c r="D3501" s="37" t="n">
        <v>22</v>
      </c>
      <c r="E3501" s="37" t="n">
        <v>0</v>
      </c>
      <c r="F3501" s="37" t="n">
        <v>0</v>
      </c>
      <c r="G3501" s="37" t="n">
        <v>0</v>
      </c>
      <c r="H3501" s="37" t="n">
        <v>0</v>
      </c>
      <c r="I3501" s="37" t="n">
        <v>9</v>
      </c>
      <c r="J3501" s="40" t="n">
        <f aca="false">IF(C3501=0,"",D3501/C3501)</f>
        <v>1</v>
      </c>
    </row>
    <row r="3502" customFormat="false" ht="15" hidden="false" customHeight="false" outlineLevel="0" collapsed="false">
      <c r="A3502" s="37" t="s">
        <v>972</v>
      </c>
      <c r="B3502" s="37" t="s">
        <v>273</v>
      </c>
      <c r="C3502" s="37" t="n">
        <v>22</v>
      </c>
      <c r="D3502" s="37" t="n">
        <v>20</v>
      </c>
      <c r="E3502" s="37" t="n">
        <v>2</v>
      </c>
      <c r="F3502" s="37" t="n">
        <v>0</v>
      </c>
      <c r="G3502" s="37" t="n">
        <v>0</v>
      </c>
      <c r="H3502" s="37" t="n">
        <v>3</v>
      </c>
      <c r="I3502" s="37" t="n">
        <v>1</v>
      </c>
      <c r="J3502" s="40" t="n">
        <f aca="false">IF(C3502=0,"",D3502/C3502)</f>
        <v>0.909090909090909</v>
      </c>
    </row>
    <row r="3503" customFormat="false" ht="15" hidden="false" customHeight="false" outlineLevel="0" collapsed="false">
      <c r="A3503" s="37" t="s">
        <v>972</v>
      </c>
      <c r="B3503" s="37" t="s">
        <v>274</v>
      </c>
      <c r="C3503" s="37" t="n">
        <v>22</v>
      </c>
      <c r="D3503" s="37" t="n">
        <v>22</v>
      </c>
      <c r="E3503" s="37" t="n">
        <v>0</v>
      </c>
      <c r="F3503" s="37" t="n">
        <v>0</v>
      </c>
      <c r="G3503" s="37" t="n">
        <v>0</v>
      </c>
      <c r="H3503" s="37" t="n">
        <v>2</v>
      </c>
      <c r="I3503" s="37" t="n">
        <v>12</v>
      </c>
      <c r="J3503" s="40" t="n">
        <f aca="false">IF(C3503=0,"",D3503/C3503)</f>
        <v>1</v>
      </c>
    </row>
    <row r="3504" customFormat="false" ht="15" hidden="false" customHeight="false" outlineLevel="0" collapsed="false">
      <c r="A3504" s="37" t="s">
        <v>972</v>
      </c>
      <c r="B3504" s="37" t="s">
        <v>275</v>
      </c>
      <c r="C3504" s="37" t="n">
        <v>22</v>
      </c>
      <c r="D3504" s="37" t="n">
        <v>22</v>
      </c>
      <c r="E3504" s="37" t="n">
        <v>0</v>
      </c>
      <c r="F3504" s="37" t="n">
        <v>1</v>
      </c>
      <c r="G3504" s="37" t="n">
        <v>0</v>
      </c>
      <c r="H3504" s="37" t="n">
        <v>1</v>
      </c>
      <c r="I3504" s="37" t="n">
        <v>9</v>
      </c>
      <c r="J3504" s="40" t="n">
        <f aca="false">IF(C3504=0,"",D3504/C3504)</f>
        <v>1</v>
      </c>
    </row>
    <row r="3505" customFormat="false" ht="15" hidden="false" customHeight="false" outlineLevel="0" collapsed="false">
      <c r="A3505" s="37" t="s">
        <v>972</v>
      </c>
      <c r="B3505" s="37" t="s">
        <v>276</v>
      </c>
      <c r="C3505" s="37" t="n">
        <v>22</v>
      </c>
      <c r="D3505" s="37" t="n">
        <v>20</v>
      </c>
      <c r="E3505" s="37" t="n">
        <v>0</v>
      </c>
      <c r="F3505" s="37" t="n">
        <v>1</v>
      </c>
      <c r="G3505" s="37" t="n">
        <v>0</v>
      </c>
      <c r="H3505" s="37" t="n">
        <v>1</v>
      </c>
      <c r="I3505" s="37" t="n">
        <v>21</v>
      </c>
      <c r="J3505" s="40" t="n">
        <f aca="false">IF(C3505=0,"",D3505/C3505)</f>
        <v>0.909090909090909</v>
      </c>
    </row>
    <row r="3506" customFormat="false" ht="15" hidden="false" customHeight="false" outlineLevel="0" collapsed="false">
      <c r="A3506" s="37" t="s">
        <v>972</v>
      </c>
      <c r="B3506" s="37" t="s">
        <v>277</v>
      </c>
      <c r="C3506" s="37" t="n">
        <v>22</v>
      </c>
      <c r="D3506" s="37" t="n">
        <v>22</v>
      </c>
      <c r="E3506" s="37" t="n">
        <v>0</v>
      </c>
      <c r="F3506" s="37" t="n">
        <v>0</v>
      </c>
      <c r="G3506" s="37" t="n">
        <v>0</v>
      </c>
      <c r="H3506" s="37" t="n">
        <v>2</v>
      </c>
      <c r="I3506" s="37" t="n">
        <v>6</v>
      </c>
      <c r="J3506" s="40" t="n">
        <f aca="false">IF(C3506=0,"",D3506/C3506)</f>
        <v>1</v>
      </c>
    </row>
    <row r="3507" customFormat="false" ht="15" hidden="false" customHeight="false" outlineLevel="0" collapsed="false">
      <c r="A3507" s="37" t="s">
        <v>972</v>
      </c>
      <c r="B3507" s="37" t="s">
        <v>278</v>
      </c>
      <c r="C3507" s="37" t="n">
        <v>22</v>
      </c>
      <c r="D3507" s="37" t="n">
        <v>20</v>
      </c>
      <c r="E3507" s="37" t="n">
        <v>1</v>
      </c>
      <c r="F3507" s="37" t="n">
        <v>0</v>
      </c>
      <c r="G3507" s="37" t="n">
        <v>0</v>
      </c>
      <c r="H3507" s="37" t="n">
        <v>4</v>
      </c>
      <c r="I3507" s="37" t="n">
        <v>25</v>
      </c>
      <c r="J3507" s="40" t="n">
        <f aca="false">IF(C3507=0,"",D3507/C3507)</f>
        <v>0.909090909090909</v>
      </c>
    </row>
    <row r="3508" customFormat="false" ht="15" hidden="false" customHeight="false" outlineLevel="0" collapsed="false">
      <c r="A3508" s="37" t="s">
        <v>972</v>
      </c>
      <c r="B3508" s="37" t="s">
        <v>279</v>
      </c>
      <c r="C3508" s="37" t="n">
        <v>22</v>
      </c>
      <c r="D3508" s="37" t="n">
        <v>22</v>
      </c>
      <c r="E3508" s="37" t="n">
        <v>0</v>
      </c>
      <c r="F3508" s="37" t="n">
        <v>3</v>
      </c>
      <c r="G3508" s="37" t="n">
        <v>1</v>
      </c>
      <c r="H3508" s="37" t="n">
        <v>1</v>
      </c>
      <c r="I3508" s="37" t="n">
        <v>10</v>
      </c>
      <c r="J3508" s="40" t="n">
        <f aca="false">IF(C3508=0,"",D3508/C3508)</f>
        <v>1</v>
      </c>
    </row>
    <row r="3509" customFormat="false" ht="15" hidden="false" customHeight="false" outlineLevel="0" collapsed="false">
      <c r="A3509" s="37" t="s">
        <v>972</v>
      </c>
      <c r="B3509" s="37" t="s">
        <v>280</v>
      </c>
      <c r="C3509" s="37" t="n">
        <v>22</v>
      </c>
      <c r="D3509" s="37" t="n">
        <v>21</v>
      </c>
      <c r="E3509" s="37" t="n">
        <v>0</v>
      </c>
      <c r="F3509" s="37" t="n">
        <v>1</v>
      </c>
      <c r="G3509" s="37" t="n">
        <v>0</v>
      </c>
      <c r="H3509" s="37" t="n">
        <v>3</v>
      </c>
      <c r="I3509" s="37" t="n">
        <v>12</v>
      </c>
      <c r="J3509" s="40" t="n">
        <f aca="false">IF(C3509=0,"",D3509/C3509)</f>
        <v>0.954545454545455</v>
      </c>
    </row>
    <row r="3510" customFormat="false" ht="15" hidden="false" customHeight="false" outlineLevel="0" collapsed="false">
      <c r="A3510" s="37" t="s">
        <v>972</v>
      </c>
      <c r="B3510" s="37" t="s">
        <v>281</v>
      </c>
      <c r="C3510" s="37" t="n">
        <v>22</v>
      </c>
      <c r="D3510" s="37" t="n">
        <v>21</v>
      </c>
      <c r="E3510" s="37" t="n">
        <v>0</v>
      </c>
      <c r="F3510" s="37" t="n">
        <v>2</v>
      </c>
      <c r="G3510" s="37" t="n">
        <v>0</v>
      </c>
      <c r="H3510" s="37" t="n">
        <v>4</v>
      </c>
      <c r="I3510" s="37" t="n">
        <v>11</v>
      </c>
      <c r="J3510" s="40" t="n">
        <f aca="false">IF(C3510=0,"",D3510/C3510)</f>
        <v>0.954545454545455</v>
      </c>
    </row>
    <row r="3511" customFormat="false" ht="15" hidden="false" customHeight="false" outlineLevel="0" collapsed="false">
      <c r="A3511" s="37" t="s">
        <v>1008</v>
      </c>
      <c r="B3511" s="37" t="s">
        <v>270</v>
      </c>
      <c r="C3511" s="37" t="n">
        <v>22</v>
      </c>
      <c r="D3511" s="37" t="n">
        <v>21</v>
      </c>
      <c r="E3511" s="37" t="n">
        <v>0</v>
      </c>
      <c r="F3511" s="37" t="n">
        <v>0</v>
      </c>
      <c r="G3511" s="37" t="n">
        <v>0</v>
      </c>
      <c r="H3511" s="37" t="n">
        <v>2</v>
      </c>
      <c r="I3511" s="37" t="n">
        <v>1</v>
      </c>
      <c r="J3511" s="40" t="n">
        <f aca="false">IF(C3511=0,"",D3511/C3511)</f>
        <v>0.954545454545455</v>
      </c>
    </row>
    <row r="3512" customFormat="false" ht="15" hidden="false" customHeight="false" outlineLevel="0" collapsed="false">
      <c r="A3512" s="37" t="s">
        <v>1008</v>
      </c>
      <c r="B3512" s="37" t="s">
        <v>271</v>
      </c>
      <c r="C3512" s="37" t="n">
        <v>22</v>
      </c>
      <c r="D3512" s="37" t="n">
        <v>21</v>
      </c>
      <c r="E3512" s="37" t="n">
        <v>0</v>
      </c>
      <c r="F3512" s="37" t="n">
        <v>0</v>
      </c>
      <c r="G3512" s="37" t="n">
        <v>0</v>
      </c>
      <c r="H3512" s="37" t="n">
        <v>0</v>
      </c>
      <c r="I3512" s="37" t="n">
        <v>0</v>
      </c>
      <c r="J3512" s="40" t="n">
        <f aca="false">IF(C3512=0,"",D3512/C3512)</f>
        <v>0.954545454545455</v>
      </c>
    </row>
    <row r="3513" customFormat="false" ht="15" hidden="false" customHeight="false" outlineLevel="0" collapsed="false">
      <c r="A3513" s="37" t="s">
        <v>1008</v>
      </c>
      <c r="B3513" s="37" t="s">
        <v>272</v>
      </c>
      <c r="C3513" s="37" t="n">
        <v>22</v>
      </c>
      <c r="D3513" s="37" t="n">
        <v>20</v>
      </c>
      <c r="E3513" s="37" t="n">
        <v>0</v>
      </c>
      <c r="F3513" s="37" t="n">
        <v>2</v>
      </c>
      <c r="G3513" s="37" t="n">
        <v>0</v>
      </c>
      <c r="H3513" s="37" t="n">
        <v>1</v>
      </c>
      <c r="I3513" s="37" t="n">
        <v>2</v>
      </c>
      <c r="J3513" s="40" t="n">
        <f aca="false">IF(C3513=0,"",D3513/C3513)</f>
        <v>0.909090909090909</v>
      </c>
    </row>
    <row r="3514" customFormat="false" ht="15" hidden="false" customHeight="false" outlineLevel="0" collapsed="false">
      <c r="A3514" s="37" t="s">
        <v>1008</v>
      </c>
      <c r="B3514" s="37" t="s">
        <v>273</v>
      </c>
      <c r="C3514" s="37" t="n">
        <v>22</v>
      </c>
      <c r="D3514" s="37" t="n">
        <v>19</v>
      </c>
      <c r="E3514" s="37" t="n">
        <v>1</v>
      </c>
      <c r="F3514" s="37" t="n">
        <v>1</v>
      </c>
      <c r="G3514" s="37" t="n">
        <v>0</v>
      </c>
      <c r="H3514" s="37" t="n">
        <v>1</v>
      </c>
      <c r="I3514" s="37" t="n">
        <v>7</v>
      </c>
      <c r="J3514" s="40" t="n">
        <f aca="false">IF(C3514=0,"",D3514/C3514)</f>
        <v>0.863636363636364</v>
      </c>
    </row>
    <row r="3515" customFormat="false" ht="15" hidden="false" customHeight="false" outlineLevel="0" collapsed="false">
      <c r="A3515" s="37" t="s">
        <v>1008</v>
      </c>
      <c r="B3515" s="37" t="s">
        <v>274</v>
      </c>
      <c r="C3515" s="37" t="n">
        <v>22</v>
      </c>
      <c r="D3515" s="37" t="n">
        <v>20</v>
      </c>
      <c r="E3515" s="37" t="n">
        <v>1</v>
      </c>
      <c r="F3515" s="37" t="n">
        <v>0</v>
      </c>
      <c r="G3515" s="37" t="n">
        <v>2</v>
      </c>
      <c r="H3515" s="37" t="n">
        <v>0</v>
      </c>
      <c r="I3515" s="37" t="n">
        <v>0</v>
      </c>
      <c r="J3515" s="40" t="n">
        <f aca="false">IF(C3515=0,"",D3515/C3515)</f>
        <v>0.909090909090909</v>
      </c>
    </row>
    <row r="3516" customFormat="false" ht="15" hidden="false" customHeight="false" outlineLevel="0" collapsed="false">
      <c r="A3516" s="37" t="s">
        <v>1008</v>
      </c>
      <c r="B3516" s="37" t="s">
        <v>275</v>
      </c>
      <c r="C3516" s="37" t="n">
        <v>22</v>
      </c>
      <c r="D3516" s="37" t="n">
        <v>19</v>
      </c>
      <c r="E3516" s="37" t="n">
        <v>0</v>
      </c>
      <c r="F3516" s="37" t="n">
        <v>1</v>
      </c>
      <c r="G3516" s="37" t="n">
        <v>1</v>
      </c>
      <c r="H3516" s="37" t="n">
        <v>0</v>
      </c>
      <c r="I3516" s="37" t="n">
        <v>0</v>
      </c>
      <c r="J3516" s="40" t="n">
        <f aca="false">IF(C3516=0,"",D3516/C3516)</f>
        <v>0.863636363636364</v>
      </c>
    </row>
    <row r="3517" customFormat="false" ht="15" hidden="false" customHeight="false" outlineLevel="0" collapsed="false">
      <c r="A3517" s="37" t="s">
        <v>1008</v>
      </c>
      <c r="B3517" s="37" t="s">
        <v>276</v>
      </c>
      <c r="C3517" s="37" t="n">
        <v>22</v>
      </c>
      <c r="D3517" s="37" t="n">
        <v>20</v>
      </c>
      <c r="E3517" s="37" t="n">
        <v>2</v>
      </c>
      <c r="F3517" s="37" t="n">
        <v>0</v>
      </c>
      <c r="G3517" s="37" t="n">
        <v>0</v>
      </c>
      <c r="H3517" s="37" t="n">
        <v>4</v>
      </c>
      <c r="I3517" s="37" t="n">
        <v>0</v>
      </c>
      <c r="J3517" s="40" t="n">
        <f aca="false">IF(C3517=0,"",D3517/C3517)</f>
        <v>0.909090909090909</v>
      </c>
    </row>
    <row r="3518" customFormat="false" ht="15" hidden="false" customHeight="false" outlineLevel="0" collapsed="false">
      <c r="A3518" s="37" t="s">
        <v>1008</v>
      </c>
      <c r="B3518" s="37" t="s">
        <v>277</v>
      </c>
      <c r="C3518" s="37" t="n">
        <v>22</v>
      </c>
      <c r="D3518" s="37" t="n">
        <v>21</v>
      </c>
      <c r="E3518" s="37" t="n">
        <v>0</v>
      </c>
      <c r="F3518" s="37" t="n">
        <v>1</v>
      </c>
      <c r="G3518" s="37" t="n">
        <v>0</v>
      </c>
      <c r="H3518" s="37" t="n">
        <v>1</v>
      </c>
      <c r="I3518" s="37" t="n">
        <v>0</v>
      </c>
      <c r="J3518" s="40" t="n">
        <f aca="false">IF(C3518=0,"",D3518/C3518)</f>
        <v>0.954545454545455</v>
      </c>
    </row>
    <row r="3519" customFormat="false" ht="15" hidden="false" customHeight="false" outlineLevel="0" collapsed="false">
      <c r="A3519" s="37" t="s">
        <v>1008</v>
      </c>
      <c r="B3519" s="37" t="s">
        <v>278</v>
      </c>
      <c r="C3519" s="37" t="n">
        <v>22</v>
      </c>
      <c r="D3519" s="37" t="n">
        <v>21</v>
      </c>
      <c r="E3519" s="37" t="n">
        <v>0</v>
      </c>
      <c r="F3519" s="37" t="n">
        <v>0</v>
      </c>
      <c r="G3519" s="37" t="n">
        <v>0</v>
      </c>
      <c r="H3519" s="37" t="n">
        <v>1</v>
      </c>
      <c r="I3519" s="37" t="n">
        <v>0</v>
      </c>
      <c r="J3519" s="40" t="n">
        <f aca="false">IF(C3519=0,"",D3519/C3519)</f>
        <v>0.954545454545455</v>
      </c>
    </row>
    <row r="3520" customFormat="false" ht="15" hidden="false" customHeight="false" outlineLevel="0" collapsed="false">
      <c r="A3520" s="37" t="s">
        <v>1008</v>
      </c>
      <c r="B3520" s="37" t="s">
        <v>279</v>
      </c>
      <c r="C3520" s="37" t="n">
        <v>22</v>
      </c>
      <c r="D3520" s="37" t="n">
        <v>20</v>
      </c>
      <c r="E3520" s="37" t="n">
        <v>1</v>
      </c>
      <c r="F3520" s="37" t="n">
        <v>2</v>
      </c>
      <c r="G3520" s="37" t="n">
        <v>1</v>
      </c>
      <c r="H3520" s="37" t="n">
        <v>1</v>
      </c>
      <c r="I3520" s="37" t="n">
        <v>0</v>
      </c>
      <c r="J3520" s="40" t="n">
        <f aca="false">IF(C3520=0,"",D3520/C3520)</f>
        <v>0.909090909090909</v>
      </c>
    </row>
    <row r="3521" customFormat="false" ht="15" hidden="false" customHeight="false" outlineLevel="0" collapsed="false">
      <c r="A3521" s="37" t="s">
        <v>1008</v>
      </c>
      <c r="B3521" s="37" t="s">
        <v>280</v>
      </c>
      <c r="C3521" s="37" t="n">
        <v>22</v>
      </c>
      <c r="D3521" s="37" t="n">
        <v>20</v>
      </c>
      <c r="E3521" s="37" t="n">
        <v>1</v>
      </c>
      <c r="F3521" s="37" t="n">
        <v>1</v>
      </c>
      <c r="G3521" s="37" t="n">
        <v>0</v>
      </c>
      <c r="H3521" s="37" t="n">
        <v>1</v>
      </c>
      <c r="I3521" s="37" t="n">
        <v>0</v>
      </c>
      <c r="J3521" s="40" t="n">
        <f aca="false">IF(C3521=0,"",D3521/C3521)</f>
        <v>0.909090909090909</v>
      </c>
    </row>
    <row r="3522" customFormat="false" ht="15" hidden="false" customHeight="false" outlineLevel="0" collapsed="false">
      <c r="A3522" s="37" t="s">
        <v>1008</v>
      </c>
      <c r="B3522" s="37" t="s">
        <v>281</v>
      </c>
      <c r="C3522" s="37" t="n">
        <v>22</v>
      </c>
      <c r="D3522" s="37" t="n">
        <v>21</v>
      </c>
      <c r="E3522" s="37" t="n">
        <v>0</v>
      </c>
      <c r="F3522" s="37" t="n">
        <v>0</v>
      </c>
      <c r="G3522" s="37" t="n">
        <v>0</v>
      </c>
      <c r="H3522" s="37" t="n">
        <v>1</v>
      </c>
      <c r="I3522" s="37" t="n">
        <v>1</v>
      </c>
      <c r="J3522" s="40" t="n">
        <f aca="false">IF(C3522=0,"",D3522/C3522)</f>
        <v>0.954545454545455</v>
      </c>
    </row>
    <row r="3523" customFormat="false" ht="15" hidden="false" customHeight="false" outlineLevel="0" collapsed="false">
      <c r="A3523" s="37" t="s">
        <v>1010</v>
      </c>
      <c r="B3523" s="37" t="s">
        <v>270</v>
      </c>
      <c r="C3523" s="37" t="n">
        <v>22</v>
      </c>
      <c r="D3523" s="37" t="n">
        <v>20</v>
      </c>
      <c r="E3523" s="37" t="n">
        <v>2</v>
      </c>
      <c r="F3523" s="37" t="n">
        <v>1</v>
      </c>
      <c r="G3523" s="37" t="n">
        <v>2</v>
      </c>
      <c r="H3523" s="37" t="n">
        <v>2</v>
      </c>
      <c r="I3523" s="37" t="n">
        <v>6</v>
      </c>
      <c r="J3523" s="40" t="n">
        <f aca="false">IF(C3523=0,"",D3523/C3523)</f>
        <v>0.909090909090909</v>
      </c>
    </row>
    <row r="3524" customFormat="false" ht="15" hidden="false" customHeight="false" outlineLevel="0" collapsed="false">
      <c r="A3524" s="37" t="s">
        <v>1010</v>
      </c>
      <c r="B3524" s="37" t="s">
        <v>271</v>
      </c>
      <c r="C3524" s="37" t="n">
        <v>22</v>
      </c>
      <c r="D3524" s="37" t="n">
        <v>22</v>
      </c>
      <c r="E3524" s="37" t="n">
        <v>0</v>
      </c>
      <c r="F3524" s="37" t="n">
        <v>0</v>
      </c>
      <c r="G3524" s="37" t="n">
        <v>0</v>
      </c>
      <c r="H3524" s="37" t="n">
        <v>1</v>
      </c>
      <c r="I3524" s="37" t="n">
        <v>5</v>
      </c>
      <c r="J3524" s="40" t="n">
        <f aca="false">IF(C3524=0,"",D3524/C3524)</f>
        <v>1</v>
      </c>
    </row>
    <row r="3525" customFormat="false" ht="15" hidden="false" customHeight="false" outlineLevel="0" collapsed="false">
      <c r="A3525" s="37" t="s">
        <v>1010</v>
      </c>
      <c r="B3525" s="37" t="s">
        <v>272</v>
      </c>
      <c r="C3525" s="37" t="n">
        <v>22</v>
      </c>
      <c r="D3525" s="37" t="n">
        <v>21</v>
      </c>
      <c r="E3525" s="37" t="n">
        <v>1</v>
      </c>
      <c r="F3525" s="37" t="n">
        <v>0</v>
      </c>
      <c r="G3525" s="37" t="n">
        <v>0</v>
      </c>
      <c r="H3525" s="37" t="n">
        <v>0</v>
      </c>
      <c r="I3525" s="37" t="n">
        <v>12</v>
      </c>
      <c r="J3525" s="40" t="n">
        <f aca="false">IF(C3525=0,"",D3525/C3525)</f>
        <v>0.954545454545455</v>
      </c>
    </row>
    <row r="3526" customFormat="false" ht="15" hidden="false" customHeight="false" outlineLevel="0" collapsed="false">
      <c r="A3526" s="37" t="s">
        <v>1010</v>
      </c>
      <c r="B3526" s="37" t="s">
        <v>273</v>
      </c>
      <c r="C3526" s="37" t="n">
        <v>22</v>
      </c>
      <c r="D3526" s="37" t="n">
        <v>21</v>
      </c>
      <c r="E3526" s="37" t="n">
        <v>1</v>
      </c>
      <c r="F3526" s="37" t="n">
        <v>0</v>
      </c>
      <c r="G3526" s="37" t="n">
        <v>0</v>
      </c>
      <c r="H3526" s="37" t="n">
        <v>1</v>
      </c>
      <c r="I3526" s="37" t="n">
        <v>12</v>
      </c>
      <c r="J3526" s="40" t="n">
        <f aca="false">IF(C3526=0,"",D3526/C3526)</f>
        <v>0.954545454545455</v>
      </c>
    </row>
    <row r="3527" customFormat="false" ht="15" hidden="false" customHeight="false" outlineLevel="0" collapsed="false">
      <c r="A3527" s="37" t="s">
        <v>1010</v>
      </c>
      <c r="B3527" s="37" t="s">
        <v>274</v>
      </c>
      <c r="C3527" s="37" t="n">
        <v>22</v>
      </c>
      <c r="D3527" s="37" t="n">
        <v>21</v>
      </c>
      <c r="E3527" s="37" t="n">
        <v>0</v>
      </c>
      <c r="F3527" s="37" t="n">
        <v>2</v>
      </c>
      <c r="G3527" s="37" t="n">
        <v>0</v>
      </c>
      <c r="H3527" s="37" t="n">
        <v>0</v>
      </c>
      <c r="I3527" s="37" t="n">
        <v>3</v>
      </c>
      <c r="J3527" s="40" t="n">
        <f aca="false">IF(C3527=0,"",D3527/C3527)</f>
        <v>0.954545454545455</v>
      </c>
    </row>
    <row r="3528" customFormat="false" ht="15" hidden="false" customHeight="false" outlineLevel="0" collapsed="false">
      <c r="A3528" s="37" t="s">
        <v>1010</v>
      </c>
      <c r="B3528" s="37" t="s">
        <v>275</v>
      </c>
      <c r="C3528" s="37" t="n">
        <v>22</v>
      </c>
      <c r="D3528" s="37" t="n">
        <v>22</v>
      </c>
      <c r="E3528" s="37" t="n">
        <v>2</v>
      </c>
      <c r="F3528" s="37" t="n">
        <v>1</v>
      </c>
      <c r="G3528" s="37" t="n">
        <v>0</v>
      </c>
      <c r="H3528" s="37" t="n">
        <v>4</v>
      </c>
      <c r="I3528" s="37" t="n">
        <v>5</v>
      </c>
      <c r="J3528" s="40" t="n">
        <f aca="false">IF(C3528=0,"",D3528/C3528)</f>
        <v>1</v>
      </c>
    </row>
    <row r="3529" customFormat="false" ht="15" hidden="false" customHeight="false" outlineLevel="0" collapsed="false">
      <c r="A3529" s="37" t="s">
        <v>1010</v>
      </c>
      <c r="B3529" s="37" t="s">
        <v>276</v>
      </c>
      <c r="C3529" s="37" t="n">
        <v>22</v>
      </c>
      <c r="D3529" s="37" t="n">
        <v>21</v>
      </c>
      <c r="E3529" s="37" t="n">
        <v>1</v>
      </c>
      <c r="F3529" s="37" t="n">
        <v>0</v>
      </c>
      <c r="G3529" s="37" t="n">
        <v>0</v>
      </c>
      <c r="H3529" s="37" t="n">
        <v>1</v>
      </c>
      <c r="I3529" s="37" t="n">
        <v>3</v>
      </c>
      <c r="J3529" s="40" t="n">
        <f aca="false">IF(C3529=0,"",D3529/C3529)</f>
        <v>0.954545454545455</v>
      </c>
    </row>
    <row r="3530" customFormat="false" ht="15" hidden="false" customHeight="false" outlineLevel="0" collapsed="false">
      <c r="A3530" s="37" t="s">
        <v>1010</v>
      </c>
      <c r="B3530" s="37" t="s">
        <v>277</v>
      </c>
      <c r="C3530" s="37" t="n">
        <v>22</v>
      </c>
      <c r="D3530" s="37" t="n">
        <v>21</v>
      </c>
      <c r="E3530" s="37" t="n">
        <v>0</v>
      </c>
      <c r="F3530" s="37" t="n">
        <v>1</v>
      </c>
      <c r="G3530" s="37" t="n">
        <v>0</v>
      </c>
      <c r="H3530" s="37" t="n">
        <v>0</v>
      </c>
      <c r="I3530" s="37" t="n">
        <v>10</v>
      </c>
      <c r="J3530" s="40" t="n">
        <f aca="false">IF(C3530=0,"",D3530/C3530)</f>
        <v>0.954545454545455</v>
      </c>
    </row>
    <row r="3531" customFormat="false" ht="15" hidden="false" customHeight="false" outlineLevel="0" collapsed="false">
      <c r="A3531" s="37" t="s">
        <v>1010</v>
      </c>
      <c r="B3531" s="37" t="s">
        <v>278</v>
      </c>
      <c r="C3531" s="37" t="n">
        <v>22</v>
      </c>
      <c r="D3531" s="37" t="n">
        <v>20</v>
      </c>
      <c r="E3531" s="37" t="n">
        <v>0</v>
      </c>
      <c r="F3531" s="37" t="n">
        <v>3</v>
      </c>
      <c r="G3531" s="37" t="n">
        <v>1</v>
      </c>
      <c r="H3531" s="37" t="n">
        <v>0</v>
      </c>
      <c r="I3531" s="37" t="n">
        <v>11</v>
      </c>
      <c r="J3531" s="40" t="n">
        <f aca="false">IF(C3531=0,"",D3531/C3531)</f>
        <v>0.909090909090909</v>
      </c>
    </row>
    <row r="3532" customFormat="false" ht="15" hidden="false" customHeight="false" outlineLevel="0" collapsed="false">
      <c r="A3532" s="37" t="s">
        <v>1010</v>
      </c>
      <c r="B3532" s="37" t="s">
        <v>279</v>
      </c>
      <c r="C3532" s="37" t="n">
        <v>22</v>
      </c>
      <c r="D3532" s="37" t="n">
        <v>21</v>
      </c>
      <c r="E3532" s="37" t="n">
        <v>0</v>
      </c>
      <c r="F3532" s="37" t="n">
        <v>2</v>
      </c>
      <c r="G3532" s="37" t="n">
        <v>1</v>
      </c>
      <c r="H3532" s="37" t="n">
        <v>1</v>
      </c>
      <c r="I3532" s="37" t="n">
        <v>5</v>
      </c>
      <c r="J3532" s="40" t="n">
        <f aca="false">IF(C3532=0,"",D3532/C3532)</f>
        <v>0.954545454545455</v>
      </c>
    </row>
    <row r="3533" customFormat="false" ht="15" hidden="false" customHeight="false" outlineLevel="0" collapsed="false">
      <c r="A3533" s="37" t="s">
        <v>1010</v>
      </c>
      <c r="B3533" s="37" t="s">
        <v>280</v>
      </c>
      <c r="C3533" s="37" t="n">
        <v>22</v>
      </c>
      <c r="D3533" s="37" t="n">
        <v>21</v>
      </c>
      <c r="E3533" s="37" t="n">
        <v>0</v>
      </c>
      <c r="F3533" s="37" t="n">
        <v>0</v>
      </c>
      <c r="G3533" s="37" t="n">
        <v>0</v>
      </c>
      <c r="H3533" s="37" t="n">
        <v>1</v>
      </c>
      <c r="I3533" s="37" t="n">
        <v>11</v>
      </c>
      <c r="J3533" s="40" t="n">
        <f aca="false">IF(C3533=0,"",D3533/C3533)</f>
        <v>0.954545454545455</v>
      </c>
    </row>
    <row r="3534" customFormat="false" ht="15" hidden="false" customHeight="false" outlineLevel="0" collapsed="false">
      <c r="A3534" s="37" t="s">
        <v>1010</v>
      </c>
      <c r="B3534" s="37" t="s">
        <v>281</v>
      </c>
      <c r="C3534" s="37" t="n">
        <v>22</v>
      </c>
      <c r="D3534" s="37" t="n">
        <v>22</v>
      </c>
      <c r="E3534" s="37" t="n">
        <v>0</v>
      </c>
      <c r="F3534" s="37" t="n">
        <v>1</v>
      </c>
      <c r="G3534" s="37" t="n">
        <v>0</v>
      </c>
      <c r="H3534" s="37" t="n">
        <v>1</v>
      </c>
      <c r="I3534" s="37" t="n">
        <v>5</v>
      </c>
      <c r="J3534" s="40" t="n">
        <f aca="false">IF(C3534=0,"",D3534/C3534)</f>
        <v>1</v>
      </c>
    </row>
    <row r="3535" customFormat="false" ht="15" hidden="false" customHeight="false" outlineLevel="0" collapsed="false">
      <c r="A3535" s="37" t="s">
        <v>1011</v>
      </c>
      <c r="B3535" s="37" t="s">
        <v>270</v>
      </c>
      <c r="C3535" s="37" t="n">
        <v>22</v>
      </c>
      <c r="D3535" s="37" t="n">
        <v>21</v>
      </c>
      <c r="E3535" s="37" t="n">
        <v>1</v>
      </c>
      <c r="F3535" s="37" t="n">
        <v>0</v>
      </c>
      <c r="G3535" s="37" t="n">
        <v>1</v>
      </c>
      <c r="H3535" s="37" t="n">
        <v>0</v>
      </c>
      <c r="I3535" s="37" t="n">
        <v>1</v>
      </c>
      <c r="J3535" s="40" t="n">
        <f aca="false">IF(C3535=0,"",D3535/C3535)</f>
        <v>0.954545454545455</v>
      </c>
    </row>
    <row r="3536" customFormat="false" ht="15" hidden="false" customHeight="false" outlineLevel="0" collapsed="false">
      <c r="A3536" s="37" t="s">
        <v>1011</v>
      </c>
      <c r="B3536" s="37" t="s">
        <v>271</v>
      </c>
      <c r="C3536" s="37" t="n">
        <v>22</v>
      </c>
      <c r="D3536" s="37" t="n">
        <v>18</v>
      </c>
      <c r="E3536" s="37" t="n">
        <v>0</v>
      </c>
      <c r="F3536" s="37" t="n">
        <v>0</v>
      </c>
      <c r="G3536" s="37" t="n">
        <v>0</v>
      </c>
      <c r="H3536" s="37" t="n">
        <v>1</v>
      </c>
      <c r="I3536" s="37" t="n">
        <v>2</v>
      </c>
      <c r="J3536" s="40" t="n">
        <f aca="false">IF(C3536=0,"",D3536/C3536)</f>
        <v>0.818181818181818</v>
      </c>
    </row>
    <row r="3537" customFormat="false" ht="15" hidden="false" customHeight="false" outlineLevel="0" collapsed="false">
      <c r="A3537" s="37" t="s">
        <v>1011</v>
      </c>
      <c r="B3537" s="37" t="s">
        <v>272</v>
      </c>
      <c r="C3537" s="37" t="n">
        <v>22</v>
      </c>
      <c r="D3537" s="37" t="n">
        <v>18</v>
      </c>
      <c r="E3537" s="37" t="n">
        <v>1</v>
      </c>
      <c r="F3537" s="37" t="n">
        <v>0</v>
      </c>
      <c r="G3537" s="37" t="n">
        <v>0</v>
      </c>
      <c r="H3537" s="37" t="n">
        <v>1</v>
      </c>
      <c r="I3537" s="37" t="n">
        <v>0</v>
      </c>
      <c r="J3537" s="40" t="n">
        <f aca="false">IF(C3537=0,"",D3537/C3537)</f>
        <v>0.818181818181818</v>
      </c>
    </row>
    <row r="3538" customFormat="false" ht="15" hidden="false" customHeight="false" outlineLevel="0" collapsed="false">
      <c r="A3538" s="37" t="s">
        <v>1011</v>
      </c>
      <c r="B3538" s="37" t="s">
        <v>273</v>
      </c>
      <c r="C3538" s="37" t="n">
        <v>22</v>
      </c>
      <c r="D3538" s="37" t="n">
        <v>18</v>
      </c>
      <c r="E3538" s="37" t="n">
        <v>0</v>
      </c>
      <c r="F3538" s="37" t="n">
        <v>2</v>
      </c>
      <c r="G3538" s="37" t="n">
        <v>0</v>
      </c>
      <c r="H3538" s="37" t="n">
        <v>2</v>
      </c>
      <c r="I3538" s="37" t="n">
        <v>2</v>
      </c>
      <c r="J3538" s="40" t="n">
        <f aca="false">IF(C3538=0,"",D3538/C3538)</f>
        <v>0.818181818181818</v>
      </c>
    </row>
    <row r="3539" customFormat="false" ht="15" hidden="false" customHeight="false" outlineLevel="0" collapsed="false">
      <c r="A3539" s="37" t="s">
        <v>1011</v>
      </c>
      <c r="B3539" s="37" t="s">
        <v>274</v>
      </c>
      <c r="C3539" s="37" t="n">
        <v>22</v>
      </c>
      <c r="D3539" s="37" t="n">
        <v>18</v>
      </c>
      <c r="E3539" s="37" t="n">
        <v>0</v>
      </c>
      <c r="F3539" s="37" t="n">
        <v>0</v>
      </c>
      <c r="G3539" s="37" t="n">
        <v>0</v>
      </c>
      <c r="H3539" s="37" t="n">
        <v>1</v>
      </c>
      <c r="I3539" s="37" t="n">
        <v>2</v>
      </c>
      <c r="J3539" s="40" t="n">
        <f aca="false">IF(C3539=0,"",D3539/C3539)</f>
        <v>0.818181818181818</v>
      </c>
    </row>
    <row r="3540" customFormat="false" ht="15" hidden="false" customHeight="false" outlineLevel="0" collapsed="false">
      <c r="A3540" s="37" t="s">
        <v>1011</v>
      </c>
      <c r="B3540" s="37" t="s">
        <v>275</v>
      </c>
      <c r="C3540" s="37" t="n">
        <v>22</v>
      </c>
      <c r="D3540" s="37" t="n">
        <v>19</v>
      </c>
      <c r="E3540" s="37" t="n">
        <v>2</v>
      </c>
      <c r="F3540" s="37" t="n">
        <v>2</v>
      </c>
      <c r="G3540" s="37" t="n">
        <v>0</v>
      </c>
      <c r="H3540" s="37" t="n">
        <v>3</v>
      </c>
      <c r="I3540" s="37" t="n">
        <v>0</v>
      </c>
      <c r="J3540" s="40" t="n">
        <f aca="false">IF(C3540=0,"",D3540/C3540)</f>
        <v>0.863636363636364</v>
      </c>
    </row>
    <row r="3541" customFormat="false" ht="15" hidden="false" customHeight="false" outlineLevel="0" collapsed="false">
      <c r="A3541" s="37" t="s">
        <v>1011</v>
      </c>
      <c r="B3541" s="37" t="s">
        <v>276</v>
      </c>
      <c r="C3541" s="37" t="n">
        <v>22</v>
      </c>
      <c r="D3541" s="37" t="n">
        <v>22</v>
      </c>
      <c r="E3541" s="37" t="n">
        <v>1</v>
      </c>
      <c r="F3541" s="37" t="n">
        <v>1</v>
      </c>
      <c r="G3541" s="37" t="n">
        <v>1</v>
      </c>
      <c r="H3541" s="37" t="n">
        <v>0</v>
      </c>
      <c r="I3541" s="37" t="n">
        <v>2</v>
      </c>
      <c r="J3541" s="40" t="n">
        <f aca="false">IF(C3541=0,"",D3541/C3541)</f>
        <v>1</v>
      </c>
    </row>
    <row r="3542" customFormat="false" ht="15" hidden="false" customHeight="false" outlineLevel="0" collapsed="false">
      <c r="A3542" s="37" t="s">
        <v>1011</v>
      </c>
      <c r="B3542" s="37" t="s">
        <v>277</v>
      </c>
      <c r="C3542" s="37" t="n">
        <v>22</v>
      </c>
      <c r="D3542" s="37" t="n">
        <v>21</v>
      </c>
      <c r="E3542" s="37" t="n">
        <v>1</v>
      </c>
      <c r="F3542" s="37" t="n">
        <v>0</v>
      </c>
      <c r="G3542" s="37" t="n">
        <v>0</v>
      </c>
      <c r="H3542" s="37" t="n">
        <v>0</v>
      </c>
      <c r="I3542" s="37" t="n">
        <v>0</v>
      </c>
      <c r="J3542" s="40" t="n">
        <f aca="false">IF(C3542=0,"",D3542/C3542)</f>
        <v>0.954545454545455</v>
      </c>
    </row>
    <row r="3543" customFormat="false" ht="15" hidden="false" customHeight="false" outlineLevel="0" collapsed="false">
      <c r="A3543" s="37" t="s">
        <v>1011</v>
      </c>
      <c r="B3543" s="37" t="s">
        <v>278</v>
      </c>
      <c r="C3543" s="37" t="n">
        <v>22</v>
      </c>
      <c r="D3543" s="37" t="n">
        <v>22</v>
      </c>
      <c r="E3543" s="37" t="n">
        <v>0</v>
      </c>
      <c r="F3543" s="37" t="n">
        <v>1</v>
      </c>
      <c r="G3543" s="37" t="n">
        <v>1</v>
      </c>
      <c r="H3543" s="37" t="n">
        <v>1</v>
      </c>
      <c r="I3543" s="37" t="n">
        <v>0</v>
      </c>
      <c r="J3543" s="40" t="n">
        <f aca="false">IF(C3543=0,"",D3543/C3543)</f>
        <v>1</v>
      </c>
    </row>
    <row r="3544" customFormat="false" ht="15" hidden="false" customHeight="false" outlineLevel="0" collapsed="false">
      <c r="A3544" s="37" t="s">
        <v>1011</v>
      </c>
      <c r="B3544" s="37" t="s">
        <v>279</v>
      </c>
      <c r="C3544" s="37" t="n">
        <v>22</v>
      </c>
      <c r="D3544" s="37" t="n">
        <v>21</v>
      </c>
      <c r="E3544" s="37" t="n">
        <v>1</v>
      </c>
      <c r="F3544" s="37" t="n">
        <v>1</v>
      </c>
      <c r="G3544" s="37" t="n">
        <v>0</v>
      </c>
      <c r="H3544" s="37" t="n">
        <v>0</v>
      </c>
      <c r="I3544" s="37" t="n">
        <v>0</v>
      </c>
      <c r="J3544" s="40" t="n">
        <f aca="false">IF(C3544=0,"",D3544/C3544)</f>
        <v>0.954545454545455</v>
      </c>
    </row>
    <row r="3545" customFormat="false" ht="15" hidden="false" customHeight="false" outlineLevel="0" collapsed="false">
      <c r="A3545" s="37" t="s">
        <v>1011</v>
      </c>
      <c r="B3545" s="37" t="s">
        <v>280</v>
      </c>
      <c r="C3545" s="37" t="n">
        <v>22</v>
      </c>
      <c r="D3545" s="37" t="n">
        <v>20</v>
      </c>
      <c r="E3545" s="37" t="n">
        <v>1</v>
      </c>
      <c r="F3545" s="37" t="n">
        <v>1</v>
      </c>
      <c r="G3545" s="37" t="n">
        <v>1</v>
      </c>
      <c r="H3545" s="37" t="n">
        <v>3</v>
      </c>
      <c r="I3545" s="37" t="n">
        <v>1</v>
      </c>
      <c r="J3545" s="40" t="n">
        <f aca="false">IF(C3545=0,"",D3545/C3545)</f>
        <v>0.909090909090909</v>
      </c>
    </row>
    <row r="3546" customFormat="false" ht="15" hidden="false" customHeight="false" outlineLevel="0" collapsed="false">
      <c r="A3546" s="37" t="s">
        <v>1011</v>
      </c>
      <c r="B3546" s="37" t="s">
        <v>281</v>
      </c>
      <c r="C3546" s="37" t="n">
        <v>22</v>
      </c>
      <c r="D3546" s="37" t="n">
        <v>22</v>
      </c>
      <c r="E3546" s="37" t="n">
        <v>3</v>
      </c>
      <c r="F3546" s="37" t="n">
        <v>1</v>
      </c>
      <c r="G3546" s="37" t="n">
        <v>0</v>
      </c>
      <c r="H3546" s="37" t="n">
        <v>1</v>
      </c>
      <c r="I3546" s="37" t="n">
        <v>1</v>
      </c>
      <c r="J3546" s="40" t="n">
        <f aca="false">IF(C3546=0,"",D3546/C3546)</f>
        <v>1</v>
      </c>
    </row>
    <row r="3547" customFormat="false" ht="15" hidden="false" customHeight="false" outlineLevel="0" collapsed="false">
      <c r="A3547" s="37" t="s">
        <v>1013</v>
      </c>
      <c r="B3547" s="37" t="s">
        <v>270</v>
      </c>
      <c r="C3547" s="37" t="n">
        <v>22</v>
      </c>
      <c r="D3547" s="37" t="n">
        <v>18</v>
      </c>
      <c r="E3547" s="37" t="n">
        <v>0</v>
      </c>
      <c r="F3547" s="37" t="n">
        <v>0</v>
      </c>
      <c r="G3547" s="37" t="n">
        <v>0</v>
      </c>
      <c r="H3547" s="37" t="n">
        <v>2</v>
      </c>
      <c r="I3547" s="37" t="n">
        <v>0</v>
      </c>
      <c r="J3547" s="40" t="n">
        <f aca="false">IF(C3547=0,"",D3547/C3547)</f>
        <v>0.818181818181818</v>
      </c>
    </row>
    <row r="3548" customFormat="false" ht="15" hidden="false" customHeight="false" outlineLevel="0" collapsed="false">
      <c r="A3548" s="37" t="s">
        <v>1013</v>
      </c>
      <c r="B3548" s="37" t="s">
        <v>271</v>
      </c>
      <c r="C3548" s="37" t="n">
        <v>22</v>
      </c>
      <c r="D3548" s="37" t="n">
        <v>20</v>
      </c>
      <c r="E3548" s="37" t="n">
        <v>0</v>
      </c>
      <c r="F3548" s="37" t="n">
        <v>1</v>
      </c>
      <c r="G3548" s="37" t="n">
        <v>0</v>
      </c>
      <c r="H3548" s="37" t="n">
        <v>2</v>
      </c>
      <c r="I3548" s="37" t="n">
        <v>0</v>
      </c>
      <c r="J3548" s="40" t="n">
        <f aca="false">IF(C3548=0,"",D3548/C3548)</f>
        <v>0.909090909090909</v>
      </c>
    </row>
    <row r="3549" customFormat="false" ht="15" hidden="false" customHeight="false" outlineLevel="0" collapsed="false">
      <c r="A3549" s="37" t="s">
        <v>1013</v>
      </c>
      <c r="B3549" s="37" t="s">
        <v>272</v>
      </c>
      <c r="C3549" s="37" t="n">
        <v>22</v>
      </c>
      <c r="D3549" s="37" t="n">
        <v>22</v>
      </c>
      <c r="E3549" s="37" t="n">
        <v>0</v>
      </c>
      <c r="F3549" s="37" t="n">
        <v>2</v>
      </c>
      <c r="G3549" s="37" t="n">
        <v>0</v>
      </c>
      <c r="H3549" s="37" t="n">
        <v>1</v>
      </c>
      <c r="I3549" s="37" t="n">
        <v>1</v>
      </c>
      <c r="J3549" s="40" t="n">
        <f aca="false">IF(C3549=0,"",D3549/C3549)</f>
        <v>1</v>
      </c>
    </row>
    <row r="3550" customFormat="false" ht="15" hidden="false" customHeight="false" outlineLevel="0" collapsed="false">
      <c r="A3550" s="37" t="s">
        <v>1013</v>
      </c>
      <c r="B3550" s="37" t="s">
        <v>273</v>
      </c>
      <c r="C3550" s="37" t="n">
        <v>22</v>
      </c>
      <c r="D3550" s="37" t="n">
        <v>21</v>
      </c>
      <c r="E3550" s="37" t="n">
        <v>0</v>
      </c>
      <c r="F3550" s="37" t="n">
        <v>0</v>
      </c>
      <c r="G3550" s="37" t="n">
        <v>0</v>
      </c>
      <c r="H3550" s="37" t="n">
        <v>1</v>
      </c>
      <c r="I3550" s="37" t="n">
        <v>3</v>
      </c>
      <c r="J3550" s="40" t="n">
        <f aca="false">IF(C3550=0,"",D3550/C3550)</f>
        <v>0.954545454545455</v>
      </c>
    </row>
    <row r="3551" customFormat="false" ht="15" hidden="false" customHeight="false" outlineLevel="0" collapsed="false">
      <c r="A3551" s="37" t="s">
        <v>1013</v>
      </c>
      <c r="B3551" s="37" t="s">
        <v>274</v>
      </c>
      <c r="C3551" s="37" t="n">
        <v>22</v>
      </c>
      <c r="D3551" s="37" t="n">
        <v>22</v>
      </c>
      <c r="E3551" s="37" t="n">
        <v>0</v>
      </c>
      <c r="F3551" s="37" t="n">
        <v>1</v>
      </c>
      <c r="G3551" s="37" t="n">
        <v>0</v>
      </c>
      <c r="H3551" s="37" t="n">
        <v>2</v>
      </c>
      <c r="I3551" s="37" t="n">
        <v>4</v>
      </c>
      <c r="J3551" s="40" t="n">
        <f aca="false">IF(C3551=0,"",D3551/C3551)</f>
        <v>1</v>
      </c>
    </row>
    <row r="3552" customFormat="false" ht="15" hidden="false" customHeight="false" outlineLevel="0" collapsed="false">
      <c r="A3552" s="37" t="s">
        <v>1013</v>
      </c>
      <c r="B3552" s="37" t="s">
        <v>275</v>
      </c>
      <c r="C3552" s="37" t="n">
        <v>22</v>
      </c>
      <c r="D3552" s="37" t="n">
        <v>20</v>
      </c>
      <c r="E3552" s="37" t="n">
        <v>1</v>
      </c>
      <c r="F3552" s="37" t="n">
        <v>1</v>
      </c>
      <c r="G3552" s="37" t="n">
        <v>0</v>
      </c>
      <c r="H3552" s="37" t="n">
        <v>1</v>
      </c>
      <c r="I3552" s="37" t="n">
        <v>0</v>
      </c>
      <c r="J3552" s="40" t="n">
        <f aca="false">IF(C3552=0,"",D3552/C3552)</f>
        <v>0.909090909090909</v>
      </c>
    </row>
    <row r="3553" customFormat="false" ht="15" hidden="false" customHeight="false" outlineLevel="0" collapsed="false">
      <c r="A3553" s="37" t="s">
        <v>1013</v>
      </c>
      <c r="B3553" s="37" t="s">
        <v>276</v>
      </c>
      <c r="C3553" s="37" t="n">
        <v>22</v>
      </c>
      <c r="D3553" s="37" t="n">
        <v>21</v>
      </c>
      <c r="E3553" s="37" t="n">
        <v>0</v>
      </c>
      <c r="F3553" s="37" t="n">
        <v>0</v>
      </c>
      <c r="G3553" s="37" t="n">
        <v>2</v>
      </c>
      <c r="H3553" s="37" t="n">
        <v>2</v>
      </c>
      <c r="I3553" s="37" t="n">
        <v>2</v>
      </c>
      <c r="J3553" s="40" t="n">
        <f aca="false">IF(C3553=0,"",D3553/C3553)</f>
        <v>0.954545454545455</v>
      </c>
    </row>
    <row r="3554" customFormat="false" ht="15" hidden="false" customHeight="false" outlineLevel="0" collapsed="false">
      <c r="A3554" s="37" t="s">
        <v>1013</v>
      </c>
      <c r="B3554" s="37" t="s">
        <v>277</v>
      </c>
      <c r="C3554" s="37" t="n">
        <v>22</v>
      </c>
      <c r="D3554" s="37" t="n">
        <v>22</v>
      </c>
      <c r="E3554" s="37" t="n">
        <v>0</v>
      </c>
      <c r="F3554" s="37" t="n">
        <v>1</v>
      </c>
      <c r="G3554" s="37" t="n">
        <v>0</v>
      </c>
      <c r="H3554" s="37" t="n">
        <v>1</v>
      </c>
      <c r="I3554" s="37" t="n">
        <v>1</v>
      </c>
      <c r="J3554" s="40" t="n">
        <f aca="false">IF(C3554=0,"",D3554/C3554)</f>
        <v>1</v>
      </c>
    </row>
    <row r="3555" customFormat="false" ht="15" hidden="false" customHeight="false" outlineLevel="0" collapsed="false">
      <c r="A3555" s="37" t="s">
        <v>1013</v>
      </c>
      <c r="B3555" s="37" t="s">
        <v>278</v>
      </c>
      <c r="C3555" s="37" t="n">
        <v>22</v>
      </c>
      <c r="D3555" s="37" t="n">
        <v>21</v>
      </c>
      <c r="E3555" s="37" t="n">
        <v>0</v>
      </c>
      <c r="F3555" s="37" t="n">
        <v>1</v>
      </c>
      <c r="G3555" s="37" t="n">
        <v>1</v>
      </c>
      <c r="H3555" s="37" t="n">
        <v>1</v>
      </c>
      <c r="I3555" s="37" t="n">
        <v>0</v>
      </c>
      <c r="J3555" s="40" t="n">
        <f aca="false">IF(C3555=0,"",D3555/C3555)</f>
        <v>0.954545454545455</v>
      </c>
    </row>
    <row r="3556" customFormat="false" ht="15" hidden="false" customHeight="false" outlineLevel="0" collapsed="false">
      <c r="A3556" s="37" t="s">
        <v>1013</v>
      </c>
      <c r="B3556" s="37" t="s">
        <v>279</v>
      </c>
      <c r="C3556" s="37" t="n">
        <v>22</v>
      </c>
      <c r="D3556" s="37" t="n">
        <v>19</v>
      </c>
      <c r="E3556" s="37" t="n">
        <v>1</v>
      </c>
      <c r="F3556" s="37" t="n">
        <v>0</v>
      </c>
      <c r="G3556" s="37" t="n">
        <v>1</v>
      </c>
      <c r="H3556" s="37" t="n">
        <v>2</v>
      </c>
      <c r="I3556" s="37" t="n">
        <v>1</v>
      </c>
      <c r="J3556" s="40" t="n">
        <f aca="false">IF(C3556=0,"",D3556/C3556)</f>
        <v>0.863636363636364</v>
      </c>
    </row>
    <row r="3557" customFormat="false" ht="15" hidden="false" customHeight="false" outlineLevel="0" collapsed="false">
      <c r="A3557" s="37" t="s">
        <v>1013</v>
      </c>
      <c r="B3557" s="37" t="s">
        <v>280</v>
      </c>
      <c r="C3557" s="37" t="n">
        <v>22</v>
      </c>
      <c r="D3557" s="37" t="n">
        <v>19</v>
      </c>
      <c r="E3557" s="37" t="n">
        <v>0</v>
      </c>
      <c r="F3557" s="37" t="n">
        <v>0</v>
      </c>
      <c r="G3557" s="37" t="n">
        <v>0</v>
      </c>
      <c r="H3557" s="37" t="n">
        <v>3</v>
      </c>
      <c r="I3557" s="37" t="n">
        <v>3</v>
      </c>
      <c r="J3557" s="40" t="n">
        <f aca="false">IF(C3557=0,"",D3557/C3557)</f>
        <v>0.863636363636364</v>
      </c>
    </row>
    <row r="3558" customFormat="false" ht="15" hidden="false" customHeight="false" outlineLevel="0" collapsed="false">
      <c r="A3558" s="37" t="s">
        <v>1013</v>
      </c>
      <c r="B3558" s="37" t="s">
        <v>281</v>
      </c>
      <c r="C3558" s="37" t="n">
        <v>22</v>
      </c>
      <c r="D3558" s="37" t="n">
        <v>21</v>
      </c>
      <c r="E3558" s="37" t="n">
        <v>0</v>
      </c>
      <c r="F3558" s="37" t="n">
        <v>1</v>
      </c>
      <c r="G3558" s="37" t="n">
        <v>0</v>
      </c>
      <c r="H3558" s="37" t="n">
        <v>2</v>
      </c>
      <c r="I3558" s="37" t="n">
        <v>1</v>
      </c>
      <c r="J3558" s="40" t="n">
        <f aca="false">IF(C3558=0,"",D3558/C3558)</f>
        <v>0.954545454545455</v>
      </c>
    </row>
    <row r="3559" customFormat="false" ht="15" hidden="false" customHeight="false" outlineLevel="0" collapsed="false">
      <c r="A3559" s="37" t="s">
        <v>1014</v>
      </c>
      <c r="B3559" s="37" t="s">
        <v>270</v>
      </c>
      <c r="C3559" s="37" t="n">
        <v>22</v>
      </c>
      <c r="D3559" s="37" t="n">
        <v>21</v>
      </c>
      <c r="E3559" s="37" t="n">
        <v>3</v>
      </c>
      <c r="F3559" s="37" t="n">
        <v>0</v>
      </c>
      <c r="G3559" s="37" t="n">
        <v>1</v>
      </c>
      <c r="H3559" s="37" t="n">
        <v>2</v>
      </c>
      <c r="I3559" s="37" t="n">
        <v>2</v>
      </c>
      <c r="J3559" s="40" t="n">
        <f aca="false">IF(C3559=0,"",D3559/C3559)</f>
        <v>0.954545454545455</v>
      </c>
    </row>
    <row r="3560" customFormat="false" ht="15" hidden="false" customHeight="false" outlineLevel="0" collapsed="false">
      <c r="A3560" s="37" t="s">
        <v>1014</v>
      </c>
      <c r="B3560" s="37" t="s">
        <v>271</v>
      </c>
      <c r="C3560" s="37" t="n">
        <v>22</v>
      </c>
      <c r="D3560" s="37" t="n">
        <v>17</v>
      </c>
      <c r="E3560" s="37" t="n">
        <v>2</v>
      </c>
      <c r="F3560" s="37" t="n">
        <v>1</v>
      </c>
      <c r="G3560" s="37" t="n">
        <v>0</v>
      </c>
      <c r="H3560" s="37" t="n">
        <v>1</v>
      </c>
      <c r="I3560" s="37" t="n">
        <v>1</v>
      </c>
      <c r="J3560" s="40" t="n">
        <f aca="false">IF(C3560=0,"",D3560/C3560)</f>
        <v>0.772727272727273</v>
      </c>
    </row>
    <row r="3561" customFormat="false" ht="15" hidden="false" customHeight="false" outlineLevel="0" collapsed="false">
      <c r="A3561" s="37" t="s">
        <v>1014</v>
      </c>
      <c r="B3561" s="37" t="s">
        <v>272</v>
      </c>
      <c r="C3561" s="37" t="n">
        <v>22</v>
      </c>
      <c r="D3561" s="37" t="n">
        <v>20</v>
      </c>
      <c r="E3561" s="37" t="n">
        <v>1</v>
      </c>
      <c r="F3561" s="37" t="n">
        <v>0</v>
      </c>
      <c r="G3561" s="37" t="n">
        <v>0</v>
      </c>
      <c r="H3561" s="37" t="n">
        <v>1</v>
      </c>
      <c r="I3561" s="37" t="n">
        <v>6</v>
      </c>
      <c r="J3561" s="40" t="n">
        <f aca="false">IF(C3561=0,"",D3561/C3561)</f>
        <v>0.909090909090909</v>
      </c>
    </row>
    <row r="3562" customFormat="false" ht="15" hidden="false" customHeight="false" outlineLevel="0" collapsed="false">
      <c r="A3562" s="37" t="s">
        <v>1014</v>
      </c>
      <c r="B3562" s="37" t="s">
        <v>273</v>
      </c>
      <c r="C3562" s="37" t="n">
        <v>22</v>
      </c>
      <c r="D3562" s="37" t="n">
        <v>20</v>
      </c>
      <c r="E3562" s="37" t="n">
        <v>2</v>
      </c>
      <c r="F3562" s="37" t="n">
        <v>2</v>
      </c>
      <c r="G3562" s="37" t="n">
        <v>0</v>
      </c>
      <c r="H3562" s="37" t="n">
        <v>3</v>
      </c>
      <c r="I3562" s="37" t="n">
        <v>2</v>
      </c>
      <c r="J3562" s="40" t="n">
        <f aca="false">IF(C3562=0,"",D3562/C3562)</f>
        <v>0.909090909090909</v>
      </c>
    </row>
    <row r="3563" customFormat="false" ht="15" hidden="false" customHeight="false" outlineLevel="0" collapsed="false">
      <c r="A3563" s="37" t="s">
        <v>1014</v>
      </c>
      <c r="B3563" s="37" t="s">
        <v>274</v>
      </c>
      <c r="C3563" s="37" t="n">
        <v>22</v>
      </c>
      <c r="D3563" s="37" t="n">
        <v>21</v>
      </c>
      <c r="E3563" s="37" t="n">
        <v>0</v>
      </c>
      <c r="F3563" s="37" t="n">
        <v>0</v>
      </c>
      <c r="G3563" s="37" t="n">
        <v>0</v>
      </c>
      <c r="H3563" s="37" t="n">
        <v>1</v>
      </c>
      <c r="I3563" s="37" t="n">
        <v>6</v>
      </c>
      <c r="J3563" s="40" t="n">
        <f aca="false">IF(C3563=0,"",D3563/C3563)</f>
        <v>0.954545454545455</v>
      </c>
    </row>
    <row r="3564" customFormat="false" ht="15" hidden="false" customHeight="false" outlineLevel="0" collapsed="false">
      <c r="A3564" s="37" t="s">
        <v>1014</v>
      </c>
      <c r="B3564" s="37" t="s">
        <v>275</v>
      </c>
      <c r="C3564" s="37" t="n">
        <v>22</v>
      </c>
      <c r="D3564" s="37" t="n">
        <v>22</v>
      </c>
      <c r="E3564" s="37" t="n">
        <v>2</v>
      </c>
      <c r="F3564" s="37" t="n">
        <v>1</v>
      </c>
      <c r="G3564" s="37" t="n">
        <v>0</v>
      </c>
      <c r="H3564" s="37" t="n">
        <v>1</v>
      </c>
      <c r="I3564" s="37" t="n">
        <v>3</v>
      </c>
      <c r="J3564" s="40" t="n">
        <f aca="false">IF(C3564=0,"",D3564/C3564)</f>
        <v>1</v>
      </c>
    </row>
    <row r="3565" customFormat="false" ht="15" hidden="false" customHeight="false" outlineLevel="0" collapsed="false">
      <c r="A3565" s="37" t="s">
        <v>1014</v>
      </c>
      <c r="B3565" s="37" t="s">
        <v>276</v>
      </c>
      <c r="C3565" s="37" t="n">
        <v>22</v>
      </c>
      <c r="D3565" s="37" t="n">
        <v>21</v>
      </c>
      <c r="E3565" s="37" t="n">
        <v>0</v>
      </c>
      <c r="F3565" s="37" t="n">
        <v>0</v>
      </c>
      <c r="G3565" s="37" t="n">
        <v>0</v>
      </c>
      <c r="H3565" s="37" t="n">
        <v>3</v>
      </c>
      <c r="I3565" s="37" t="n">
        <v>0</v>
      </c>
      <c r="J3565" s="40" t="n">
        <f aca="false">IF(C3565=0,"",D3565/C3565)</f>
        <v>0.954545454545455</v>
      </c>
    </row>
    <row r="3566" customFormat="false" ht="15" hidden="false" customHeight="false" outlineLevel="0" collapsed="false">
      <c r="A3566" s="37" t="s">
        <v>1014</v>
      </c>
      <c r="B3566" s="37" t="s">
        <v>277</v>
      </c>
      <c r="C3566" s="37" t="n">
        <v>22</v>
      </c>
      <c r="D3566" s="37" t="n">
        <v>21</v>
      </c>
      <c r="E3566" s="37" t="n">
        <v>2</v>
      </c>
      <c r="F3566" s="37" t="n">
        <v>0</v>
      </c>
      <c r="G3566" s="37" t="n">
        <v>0</v>
      </c>
      <c r="H3566" s="37" t="n">
        <v>0</v>
      </c>
      <c r="I3566" s="37" t="n">
        <v>1</v>
      </c>
      <c r="J3566" s="40" t="n">
        <f aca="false">IF(C3566=0,"",D3566/C3566)</f>
        <v>0.954545454545455</v>
      </c>
    </row>
    <row r="3567" customFormat="false" ht="15" hidden="false" customHeight="false" outlineLevel="0" collapsed="false">
      <c r="A3567" s="37" t="s">
        <v>1014</v>
      </c>
      <c r="B3567" s="37" t="s">
        <v>278</v>
      </c>
      <c r="C3567" s="37" t="n">
        <v>22</v>
      </c>
      <c r="D3567" s="37" t="n">
        <v>19</v>
      </c>
      <c r="E3567" s="37" t="n">
        <v>0</v>
      </c>
      <c r="F3567" s="37" t="n">
        <v>0</v>
      </c>
      <c r="G3567" s="37" t="n">
        <v>0</v>
      </c>
      <c r="H3567" s="37" t="n">
        <v>1</v>
      </c>
      <c r="I3567" s="37" t="n">
        <v>1</v>
      </c>
      <c r="J3567" s="40" t="n">
        <f aca="false">IF(C3567=0,"",D3567/C3567)</f>
        <v>0.863636363636364</v>
      </c>
    </row>
    <row r="3568" customFormat="false" ht="15" hidden="false" customHeight="false" outlineLevel="0" collapsed="false">
      <c r="A3568" s="37" t="s">
        <v>1014</v>
      </c>
      <c r="B3568" s="37" t="s">
        <v>279</v>
      </c>
      <c r="C3568" s="37" t="n">
        <v>22</v>
      </c>
      <c r="D3568" s="37" t="n">
        <v>21</v>
      </c>
      <c r="E3568" s="37" t="n">
        <v>1</v>
      </c>
      <c r="F3568" s="37" t="n">
        <v>0</v>
      </c>
      <c r="G3568" s="37" t="n">
        <v>1</v>
      </c>
      <c r="H3568" s="37" t="n">
        <v>2</v>
      </c>
      <c r="I3568" s="37" t="n">
        <v>5</v>
      </c>
      <c r="J3568" s="40" t="n">
        <f aca="false">IF(C3568=0,"",D3568/C3568)</f>
        <v>0.954545454545455</v>
      </c>
    </row>
    <row r="3569" customFormat="false" ht="15" hidden="false" customHeight="false" outlineLevel="0" collapsed="false">
      <c r="A3569" s="37" t="s">
        <v>1014</v>
      </c>
      <c r="B3569" s="37" t="s">
        <v>280</v>
      </c>
      <c r="C3569" s="37" t="n">
        <v>22</v>
      </c>
      <c r="D3569" s="37" t="n">
        <v>20</v>
      </c>
      <c r="E3569" s="37" t="n">
        <v>0</v>
      </c>
      <c r="F3569" s="37" t="n">
        <v>3</v>
      </c>
      <c r="G3569" s="37" t="n">
        <v>0</v>
      </c>
      <c r="H3569" s="37" t="n">
        <v>1</v>
      </c>
      <c r="I3569" s="37" t="n">
        <v>0</v>
      </c>
      <c r="J3569" s="40" t="n">
        <f aca="false">IF(C3569=0,"",D3569/C3569)</f>
        <v>0.909090909090909</v>
      </c>
    </row>
    <row r="3570" customFormat="false" ht="15" hidden="false" customHeight="false" outlineLevel="0" collapsed="false">
      <c r="A3570" s="37" t="s">
        <v>1014</v>
      </c>
      <c r="B3570" s="37" t="s">
        <v>281</v>
      </c>
      <c r="C3570" s="37" t="n">
        <v>22</v>
      </c>
      <c r="D3570" s="37" t="n">
        <v>21</v>
      </c>
      <c r="E3570" s="37" t="n">
        <v>1</v>
      </c>
      <c r="F3570" s="37" t="n">
        <v>3</v>
      </c>
      <c r="G3570" s="37" t="n">
        <v>0</v>
      </c>
      <c r="H3570" s="37" t="n">
        <v>0</v>
      </c>
      <c r="I3570" s="37" t="n">
        <v>4</v>
      </c>
      <c r="J3570" s="40" t="n">
        <f aca="false">IF(C3570=0,"",D3570/C3570)</f>
        <v>0.954545454545455</v>
      </c>
    </row>
    <row r="3571" customFormat="false" ht="15" hidden="false" customHeight="false" outlineLevel="0" collapsed="false">
      <c r="A3571" s="37" t="s">
        <v>1015</v>
      </c>
      <c r="B3571" s="37" t="s">
        <v>281</v>
      </c>
      <c r="C3571" s="37" t="n">
        <v>22</v>
      </c>
      <c r="D3571" s="37" t="n">
        <v>21</v>
      </c>
      <c r="E3571" s="37" t="n">
        <v>1</v>
      </c>
      <c r="F3571" s="37" t="n">
        <v>0</v>
      </c>
      <c r="G3571" s="37" t="n">
        <v>1</v>
      </c>
      <c r="H3571" s="37" t="n">
        <v>1</v>
      </c>
      <c r="I3571" s="37" t="n">
        <v>0</v>
      </c>
      <c r="J3571" s="40" t="n">
        <f aca="false">IF(C3571=0,"",D3571/C3571)</f>
        <v>0.954545454545455</v>
      </c>
    </row>
    <row r="3572" customFormat="false" ht="15" hidden="false" customHeight="false" outlineLevel="0" collapsed="false">
      <c r="A3572" s="37" t="s">
        <v>1016</v>
      </c>
      <c r="B3572" s="37" t="s">
        <v>270</v>
      </c>
      <c r="C3572" s="37" t="n">
        <v>22</v>
      </c>
      <c r="D3572" s="37" t="n">
        <v>22</v>
      </c>
      <c r="E3572" s="37" t="n">
        <v>1</v>
      </c>
      <c r="F3572" s="37" t="n">
        <v>0</v>
      </c>
      <c r="G3572" s="37" t="n">
        <v>0</v>
      </c>
      <c r="H3572" s="37" t="n">
        <v>1</v>
      </c>
      <c r="I3572" s="37" t="n">
        <v>0</v>
      </c>
      <c r="J3572" s="40" t="n">
        <f aca="false">IF(C3572=0,"",D3572/C3572)</f>
        <v>1</v>
      </c>
    </row>
    <row r="3573" customFormat="false" ht="15" hidden="false" customHeight="false" outlineLevel="0" collapsed="false">
      <c r="A3573" s="37" t="s">
        <v>1016</v>
      </c>
      <c r="B3573" s="37" t="s">
        <v>271</v>
      </c>
      <c r="C3573" s="37" t="n">
        <v>22</v>
      </c>
      <c r="D3573" s="37" t="n">
        <v>18</v>
      </c>
      <c r="E3573" s="37" t="n">
        <v>0</v>
      </c>
      <c r="F3573" s="37" t="n">
        <v>2</v>
      </c>
      <c r="G3573" s="37" t="n">
        <v>0</v>
      </c>
      <c r="H3573" s="37" t="n">
        <v>2</v>
      </c>
      <c r="I3573" s="37" t="n">
        <v>3</v>
      </c>
      <c r="J3573" s="40" t="n">
        <f aca="false">IF(C3573=0,"",D3573/C3573)</f>
        <v>0.818181818181818</v>
      </c>
    </row>
    <row r="3574" customFormat="false" ht="15" hidden="false" customHeight="false" outlineLevel="0" collapsed="false">
      <c r="A3574" s="37" t="s">
        <v>1016</v>
      </c>
      <c r="B3574" s="37" t="s">
        <v>272</v>
      </c>
      <c r="C3574" s="37" t="n">
        <v>22</v>
      </c>
      <c r="D3574" s="37" t="n">
        <v>19</v>
      </c>
      <c r="E3574" s="37" t="n">
        <v>0</v>
      </c>
      <c r="F3574" s="37" t="n">
        <v>1</v>
      </c>
      <c r="G3574" s="37" t="n">
        <v>1</v>
      </c>
      <c r="H3574" s="37" t="n">
        <v>1</v>
      </c>
      <c r="I3574" s="37" t="n">
        <v>0</v>
      </c>
      <c r="J3574" s="40" t="n">
        <f aca="false">IF(C3574=0,"",D3574/C3574)</f>
        <v>0.863636363636364</v>
      </c>
    </row>
    <row r="3575" customFormat="false" ht="15" hidden="false" customHeight="false" outlineLevel="0" collapsed="false">
      <c r="A3575" s="37" t="s">
        <v>1016</v>
      </c>
      <c r="B3575" s="37" t="s">
        <v>273</v>
      </c>
      <c r="C3575" s="37" t="n">
        <v>22</v>
      </c>
      <c r="D3575" s="37" t="n">
        <v>16</v>
      </c>
      <c r="E3575" s="37" t="n">
        <v>1</v>
      </c>
      <c r="F3575" s="37" t="n">
        <v>1</v>
      </c>
      <c r="G3575" s="37" t="n">
        <v>0</v>
      </c>
      <c r="H3575" s="37" t="n">
        <v>1</v>
      </c>
      <c r="I3575" s="37" t="n">
        <v>2</v>
      </c>
      <c r="J3575" s="40" t="n">
        <f aca="false">IF(C3575=0,"",D3575/C3575)</f>
        <v>0.727272727272727</v>
      </c>
    </row>
    <row r="3576" customFormat="false" ht="15" hidden="false" customHeight="false" outlineLevel="0" collapsed="false">
      <c r="A3576" s="37" t="s">
        <v>1016</v>
      </c>
      <c r="B3576" s="37" t="s">
        <v>274</v>
      </c>
      <c r="C3576" s="37" t="n">
        <v>22</v>
      </c>
      <c r="D3576" s="37" t="n">
        <v>21</v>
      </c>
      <c r="E3576" s="37" t="n">
        <v>2</v>
      </c>
      <c r="F3576" s="37" t="n">
        <v>2</v>
      </c>
      <c r="G3576" s="37" t="n">
        <v>0</v>
      </c>
      <c r="H3576" s="37" t="n">
        <v>1</v>
      </c>
      <c r="I3576" s="37" t="n">
        <v>1</v>
      </c>
      <c r="J3576" s="40" t="n">
        <f aca="false">IF(C3576=0,"",D3576/C3576)</f>
        <v>0.954545454545455</v>
      </c>
    </row>
    <row r="3577" customFormat="false" ht="15" hidden="false" customHeight="false" outlineLevel="0" collapsed="false">
      <c r="A3577" s="37" t="s">
        <v>1016</v>
      </c>
      <c r="B3577" s="37" t="s">
        <v>275</v>
      </c>
      <c r="C3577" s="37" t="n">
        <v>22</v>
      </c>
      <c r="D3577" s="37" t="n">
        <v>22</v>
      </c>
      <c r="E3577" s="37" t="n">
        <v>0</v>
      </c>
      <c r="F3577" s="37" t="n">
        <v>0</v>
      </c>
      <c r="G3577" s="37" t="n">
        <v>0</v>
      </c>
      <c r="H3577" s="37" t="n">
        <v>1</v>
      </c>
      <c r="I3577" s="37" t="n">
        <v>2</v>
      </c>
      <c r="J3577" s="40" t="n">
        <f aca="false">IF(C3577=0,"",D3577/C3577)</f>
        <v>1</v>
      </c>
    </row>
    <row r="3578" customFormat="false" ht="15" hidden="false" customHeight="false" outlineLevel="0" collapsed="false">
      <c r="A3578" s="37" t="s">
        <v>1016</v>
      </c>
      <c r="B3578" s="37" t="s">
        <v>276</v>
      </c>
      <c r="C3578" s="37" t="n">
        <v>22</v>
      </c>
      <c r="D3578" s="37" t="n">
        <v>22</v>
      </c>
      <c r="E3578" s="37" t="n">
        <v>1</v>
      </c>
      <c r="F3578" s="37" t="n">
        <v>1</v>
      </c>
      <c r="G3578" s="37" t="n">
        <v>0</v>
      </c>
      <c r="H3578" s="37" t="n">
        <v>3</v>
      </c>
      <c r="I3578" s="37" t="n">
        <v>1</v>
      </c>
      <c r="J3578" s="40" t="n">
        <f aca="false">IF(C3578=0,"",D3578/C3578)</f>
        <v>1</v>
      </c>
    </row>
    <row r="3579" customFormat="false" ht="15" hidden="false" customHeight="false" outlineLevel="0" collapsed="false">
      <c r="A3579" s="37" t="s">
        <v>1016</v>
      </c>
      <c r="B3579" s="37" t="s">
        <v>277</v>
      </c>
      <c r="C3579" s="37" t="n">
        <v>22</v>
      </c>
      <c r="D3579" s="37" t="n">
        <v>21</v>
      </c>
      <c r="E3579" s="37" t="n">
        <v>0</v>
      </c>
      <c r="F3579" s="37" t="n">
        <v>0</v>
      </c>
      <c r="G3579" s="37" t="n">
        <v>0</v>
      </c>
      <c r="H3579" s="37" t="n">
        <v>1</v>
      </c>
      <c r="I3579" s="37" t="n">
        <v>0</v>
      </c>
      <c r="J3579" s="40" t="n">
        <f aca="false">IF(C3579=0,"",D3579/C3579)</f>
        <v>0.954545454545455</v>
      </c>
    </row>
    <row r="3580" customFormat="false" ht="15" hidden="false" customHeight="false" outlineLevel="0" collapsed="false">
      <c r="A3580" s="37" t="s">
        <v>1016</v>
      </c>
      <c r="B3580" s="37" t="s">
        <v>278</v>
      </c>
      <c r="C3580" s="37" t="n">
        <v>22</v>
      </c>
      <c r="D3580" s="37" t="n">
        <v>21</v>
      </c>
      <c r="E3580" s="37" t="n">
        <v>0</v>
      </c>
      <c r="F3580" s="37" t="n">
        <v>1</v>
      </c>
      <c r="G3580" s="37" t="n">
        <v>0</v>
      </c>
      <c r="H3580" s="37" t="n">
        <v>1</v>
      </c>
      <c r="I3580" s="37" t="n">
        <v>0</v>
      </c>
      <c r="J3580" s="40" t="n">
        <f aca="false">IF(C3580=0,"",D3580/C3580)</f>
        <v>0.954545454545455</v>
      </c>
    </row>
    <row r="3581" customFormat="false" ht="15" hidden="false" customHeight="false" outlineLevel="0" collapsed="false">
      <c r="A3581" s="37" t="s">
        <v>1016</v>
      </c>
      <c r="B3581" s="37" t="s">
        <v>279</v>
      </c>
      <c r="C3581" s="37" t="n">
        <v>22</v>
      </c>
      <c r="D3581" s="37" t="n">
        <v>19</v>
      </c>
      <c r="E3581" s="37" t="n">
        <v>1</v>
      </c>
      <c r="F3581" s="37" t="n">
        <v>1</v>
      </c>
      <c r="G3581" s="37" t="n">
        <v>0</v>
      </c>
      <c r="H3581" s="37" t="n">
        <v>2</v>
      </c>
      <c r="I3581" s="37" t="n">
        <v>2</v>
      </c>
      <c r="J3581" s="40" t="n">
        <f aca="false">IF(C3581=0,"",D3581/C3581)</f>
        <v>0.863636363636364</v>
      </c>
    </row>
    <row r="3582" customFormat="false" ht="15" hidden="false" customHeight="false" outlineLevel="0" collapsed="false">
      <c r="A3582" s="37" t="s">
        <v>1016</v>
      </c>
      <c r="B3582" s="37" t="s">
        <v>280</v>
      </c>
      <c r="C3582" s="37" t="n">
        <v>22</v>
      </c>
      <c r="D3582" s="37" t="n">
        <v>21</v>
      </c>
      <c r="E3582" s="37" t="n">
        <v>0</v>
      </c>
      <c r="F3582" s="37" t="n">
        <v>0</v>
      </c>
      <c r="G3582" s="37" t="n">
        <v>2</v>
      </c>
      <c r="H3582" s="37" t="n">
        <v>0</v>
      </c>
      <c r="I3582" s="37" t="n">
        <v>2</v>
      </c>
      <c r="J3582" s="40" t="n">
        <f aca="false">IF(C3582=0,"",D3582/C3582)</f>
        <v>0.954545454545455</v>
      </c>
    </row>
    <row r="3583" customFormat="false" ht="15" hidden="false" customHeight="false" outlineLevel="0" collapsed="false">
      <c r="A3583" s="37" t="s">
        <v>1016</v>
      </c>
      <c r="B3583" s="37" t="s">
        <v>281</v>
      </c>
      <c r="C3583" s="37" t="n">
        <v>22</v>
      </c>
      <c r="D3583" s="37" t="n">
        <v>19</v>
      </c>
      <c r="E3583" s="37" t="n">
        <v>1</v>
      </c>
      <c r="F3583" s="37" t="n">
        <v>1</v>
      </c>
      <c r="G3583" s="37" t="n">
        <v>0</v>
      </c>
      <c r="H3583" s="37" t="n">
        <v>1</v>
      </c>
      <c r="I3583" s="37" t="n">
        <v>1</v>
      </c>
      <c r="J3583" s="40" t="n">
        <f aca="false">IF(C3583=0,"",D3583/C3583)</f>
        <v>0.863636363636364</v>
      </c>
    </row>
    <row r="3584" customFormat="false" ht="15" hidden="false" customHeight="false" outlineLevel="0" collapsed="false">
      <c r="A3584" s="37" t="s">
        <v>1017</v>
      </c>
      <c r="B3584" s="37" t="s">
        <v>270</v>
      </c>
      <c r="C3584" s="37" t="n">
        <v>22</v>
      </c>
      <c r="D3584" s="37" t="n">
        <v>21</v>
      </c>
      <c r="E3584" s="37" t="n">
        <v>0</v>
      </c>
      <c r="F3584" s="37" t="n">
        <v>3</v>
      </c>
      <c r="G3584" s="37" t="n">
        <v>1</v>
      </c>
      <c r="H3584" s="37" t="n">
        <v>0</v>
      </c>
      <c r="I3584" s="37" t="n">
        <v>0</v>
      </c>
      <c r="J3584" s="40" t="n">
        <f aca="false">IF(C3584=0,"",D3584/C3584)</f>
        <v>0.954545454545455</v>
      </c>
    </row>
    <row r="3585" customFormat="false" ht="15" hidden="false" customHeight="false" outlineLevel="0" collapsed="false">
      <c r="A3585" s="37" t="s">
        <v>1017</v>
      </c>
      <c r="B3585" s="37" t="s">
        <v>271</v>
      </c>
      <c r="C3585" s="37" t="n">
        <v>22</v>
      </c>
      <c r="D3585" s="37" t="n">
        <v>21</v>
      </c>
      <c r="E3585" s="37" t="n">
        <v>0</v>
      </c>
      <c r="F3585" s="37" t="n">
        <v>0</v>
      </c>
      <c r="G3585" s="37" t="n">
        <v>0</v>
      </c>
      <c r="H3585" s="37" t="n">
        <v>0</v>
      </c>
      <c r="I3585" s="37" t="n">
        <v>0</v>
      </c>
      <c r="J3585" s="40" t="n">
        <f aca="false">IF(C3585=0,"",D3585/C3585)</f>
        <v>0.954545454545455</v>
      </c>
    </row>
    <row r="3586" customFormat="false" ht="15" hidden="false" customHeight="false" outlineLevel="0" collapsed="false">
      <c r="A3586" s="37" t="s">
        <v>1017</v>
      </c>
      <c r="B3586" s="37" t="s">
        <v>272</v>
      </c>
      <c r="C3586" s="37" t="n">
        <v>22</v>
      </c>
      <c r="D3586" s="37" t="n">
        <v>20</v>
      </c>
      <c r="E3586" s="37" t="n">
        <v>1</v>
      </c>
      <c r="F3586" s="37" t="n">
        <v>0</v>
      </c>
      <c r="G3586" s="37" t="n">
        <v>0</v>
      </c>
      <c r="H3586" s="37" t="n">
        <v>3</v>
      </c>
      <c r="I3586" s="37" t="n">
        <v>3</v>
      </c>
      <c r="J3586" s="40" t="n">
        <f aca="false">IF(C3586=0,"",D3586/C3586)</f>
        <v>0.909090909090909</v>
      </c>
    </row>
    <row r="3587" customFormat="false" ht="15" hidden="false" customHeight="false" outlineLevel="0" collapsed="false">
      <c r="A3587" s="37" t="s">
        <v>1017</v>
      </c>
      <c r="B3587" s="37" t="s">
        <v>273</v>
      </c>
      <c r="C3587" s="37" t="n">
        <v>22</v>
      </c>
      <c r="D3587" s="37" t="n">
        <v>19</v>
      </c>
      <c r="E3587" s="37" t="n">
        <v>1</v>
      </c>
      <c r="F3587" s="37" t="n">
        <v>0</v>
      </c>
      <c r="G3587" s="37" t="n">
        <v>0</v>
      </c>
      <c r="H3587" s="37" t="n">
        <v>2</v>
      </c>
      <c r="I3587" s="37" t="n">
        <v>0</v>
      </c>
      <c r="J3587" s="40" t="n">
        <f aca="false">IF(C3587=0,"",D3587/C3587)</f>
        <v>0.863636363636364</v>
      </c>
    </row>
    <row r="3588" customFormat="false" ht="15" hidden="false" customHeight="false" outlineLevel="0" collapsed="false">
      <c r="A3588" s="37" t="s">
        <v>1017</v>
      </c>
      <c r="B3588" s="37" t="s">
        <v>274</v>
      </c>
      <c r="C3588" s="37" t="n">
        <v>22</v>
      </c>
      <c r="D3588" s="37" t="n">
        <v>21</v>
      </c>
      <c r="E3588" s="37" t="n">
        <v>0</v>
      </c>
      <c r="F3588" s="37" t="n">
        <v>0</v>
      </c>
      <c r="G3588" s="37" t="n">
        <v>0</v>
      </c>
      <c r="H3588" s="37" t="n">
        <v>0</v>
      </c>
      <c r="I3588" s="37" t="n">
        <v>4</v>
      </c>
      <c r="J3588" s="40" t="n">
        <f aca="false">IF(C3588=0,"",D3588/C3588)</f>
        <v>0.954545454545455</v>
      </c>
    </row>
    <row r="3589" customFormat="false" ht="15" hidden="false" customHeight="false" outlineLevel="0" collapsed="false">
      <c r="A3589" s="37" t="s">
        <v>1017</v>
      </c>
      <c r="B3589" s="37" t="s">
        <v>275</v>
      </c>
      <c r="C3589" s="37" t="n">
        <v>22</v>
      </c>
      <c r="D3589" s="37" t="n">
        <v>21</v>
      </c>
      <c r="E3589" s="37" t="n">
        <v>1</v>
      </c>
      <c r="F3589" s="37" t="n">
        <v>0</v>
      </c>
      <c r="G3589" s="37" t="n">
        <v>1</v>
      </c>
      <c r="H3589" s="37" t="n">
        <v>1</v>
      </c>
      <c r="I3589" s="37" t="n">
        <v>4</v>
      </c>
      <c r="J3589" s="40" t="n">
        <f aca="false">IF(C3589=0,"",D3589/C3589)</f>
        <v>0.954545454545455</v>
      </c>
    </row>
    <row r="3590" customFormat="false" ht="15" hidden="false" customHeight="false" outlineLevel="0" collapsed="false">
      <c r="A3590" s="37" t="s">
        <v>1017</v>
      </c>
      <c r="B3590" s="37" t="s">
        <v>276</v>
      </c>
      <c r="C3590" s="37" t="n">
        <v>22</v>
      </c>
      <c r="D3590" s="37" t="n">
        <v>22</v>
      </c>
      <c r="E3590" s="37" t="n">
        <v>1</v>
      </c>
      <c r="F3590" s="37" t="n">
        <v>1</v>
      </c>
      <c r="G3590" s="37" t="n">
        <v>0</v>
      </c>
      <c r="H3590" s="37" t="n">
        <v>0</v>
      </c>
      <c r="I3590" s="37" t="n">
        <v>5</v>
      </c>
      <c r="J3590" s="40" t="n">
        <f aca="false">IF(C3590=0,"",D3590/C3590)</f>
        <v>1</v>
      </c>
    </row>
    <row r="3591" customFormat="false" ht="15" hidden="false" customHeight="false" outlineLevel="0" collapsed="false">
      <c r="A3591" s="37" t="s">
        <v>1017</v>
      </c>
      <c r="B3591" s="37" t="s">
        <v>277</v>
      </c>
      <c r="C3591" s="37" t="n">
        <v>22</v>
      </c>
      <c r="D3591" s="37" t="n">
        <v>22</v>
      </c>
      <c r="E3591" s="37" t="n">
        <v>1</v>
      </c>
      <c r="F3591" s="37" t="n">
        <v>0</v>
      </c>
      <c r="G3591" s="37" t="n">
        <v>1</v>
      </c>
      <c r="H3591" s="37" t="n">
        <v>1</v>
      </c>
      <c r="I3591" s="37" t="n">
        <v>0</v>
      </c>
      <c r="J3591" s="40" t="n">
        <f aca="false">IF(C3591=0,"",D3591/C3591)</f>
        <v>1</v>
      </c>
    </row>
    <row r="3592" customFormat="false" ht="15" hidden="false" customHeight="false" outlineLevel="0" collapsed="false">
      <c r="A3592" s="37" t="s">
        <v>1017</v>
      </c>
      <c r="B3592" s="37" t="s">
        <v>278</v>
      </c>
      <c r="C3592" s="37" t="n">
        <v>22</v>
      </c>
      <c r="D3592" s="37" t="n">
        <v>19</v>
      </c>
      <c r="E3592" s="37" t="n">
        <v>0</v>
      </c>
      <c r="F3592" s="37" t="n">
        <v>0</v>
      </c>
      <c r="G3592" s="37" t="n">
        <v>0</v>
      </c>
      <c r="H3592" s="37" t="n">
        <v>2</v>
      </c>
      <c r="I3592" s="37" t="n">
        <v>3</v>
      </c>
      <c r="J3592" s="40" t="n">
        <f aca="false">IF(C3592=0,"",D3592/C3592)</f>
        <v>0.863636363636364</v>
      </c>
    </row>
    <row r="3593" customFormat="false" ht="15" hidden="false" customHeight="false" outlineLevel="0" collapsed="false">
      <c r="A3593" s="37" t="s">
        <v>1017</v>
      </c>
      <c r="B3593" s="37" t="s">
        <v>279</v>
      </c>
      <c r="C3593" s="37" t="n">
        <v>22</v>
      </c>
      <c r="D3593" s="37" t="n">
        <v>22</v>
      </c>
      <c r="E3593" s="37" t="n">
        <v>3</v>
      </c>
      <c r="F3593" s="37" t="n">
        <v>2</v>
      </c>
      <c r="G3593" s="37" t="n">
        <v>1</v>
      </c>
      <c r="H3593" s="37" t="n">
        <v>2</v>
      </c>
      <c r="I3593" s="37" t="n">
        <v>0</v>
      </c>
      <c r="J3593" s="40" t="n">
        <f aca="false">IF(C3593=0,"",D3593/C3593)</f>
        <v>1</v>
      </c>
    </row>
    <row r="3594" customFormat="false" ht="15" hidden="false" customHeight="false" outlineLevel="0" collapsed="false">
      <c r="A3594" s="37" t="s">
        <v>1017</v>
      </c>
      <c r="B3594" s="37" t="s">
        <v>280</v>
      </c>
      <c r="C3594" s="37" t="n">
        <v>22</v>
      </c>
      <c r="D3594" s="37" t="n">
        <v>21</v>
      </c>
      <c r="E3594" s="37" t="n">
        <v>0</v>
      </c>
      <c r="F3594" s="37" t="n">
        <v>0</v>
      </c>
      <c r="G3594" s="37" t="n">
        <v>0</v>
      </c>
      <c r="H3594" s="37" t="n">
        <v>0</v>
      </c>
      <c r="I3594" s="37" t="n">
        <v>8</v>
      </c>
      <c r="J3594" s="40" t="n">
        <f aca="false">IF(C3594=0,"",D3594/C3594)</f>
        <v>0.954545454545455</v>
      </c>
    </row>
    <row r="3595" customFormat="false" ht="15" hidden="false" customHeight="false" outlineLevel="0" collapsed="false">
      <c r="A3595" s="37" t="s">
        <v>1017</v>
      </c>
      <c r="B3595" s="37" t="s">
        <v>281</v>
      </c>
      <c r="C3595" s="37" t="n">
        <v>22</v>
      </c>
      <c r="D3595" s="37" t="n">
        <v>21</v>
      </c>
      <c r="E3595" s="37" t="n">
        <v>1</v>
      </c>
      <c r="F3595" s="37" t="n">
        <v>2</v>
      </c>
      <c r="G3595" s="37" t="n">
        <v>0</v>
      </c>
      <c r="H3595" s="37" t="n">
        <v>1</v>
      </c>
      <c r="I3595" s="37" t="n">
        <v>0</v>
      </c>
      <c r="J3595" s="40" t="n">
        <f aca="false">IF(C3595=0,"",D3595/C3595)</f>
        <v>0.954545454545455</v>
      </c>
    </row>
    <row r="3596" customFormat="false" ht="15" hidden="false" customHeight="false" outlineLevel="0" collapsed="false">
      <c r="A3596" s="37" t="s">
        <v>1019</v>
      </c>
      <c r="B3596" s="37" t="s">
        <v>270</v>
      </c>
      <c r="C3596" s="37" t="n">
        <v>22</v>
      </c>
      <c r="D3596" s="37" t="n">
        <v>20</v>
      </c>
      <c r="E3596" s="37" t="n">
        <v>0</v>
      </c>
      <c r="F3596" s="37" t="n">
        <v>0</v>
      </c>
      <c r="G3596" s="37" t="n">
        <v>0</v>
      </c>
      <c r="H3596" s="37" t="n">
        <v>1</v>
      </c>
      <c r="I3596" s="37" t="n">
        <v>5</v>
      </c>
      <c r="J3596" s="40" t="n">
        <f aca="false">IF(C3596=0,"",D3596/C3596)</f>
        <v>0.909090909090909</v>
      </c>
    </row>
    <row r="3597" customFormat="false" ht="15" hidden="false" customHeight="false" outlineLevel="0" collapsed="false">
      <c r="A3597" s="37" t="s">
        <v>1019</v>
      </c>
      <c r="B3597" s="37" t="s">
        <v>271</v>
      </c>
      <c r="C3597" s="37" t="n">
        <v>22</v>
      </c>
      <c r="D3597" s="37" t="n">
        <v>21</v>
      </c>
      <c r="E3597" s="37" t="n">
        <v>0</v>
      </c>
      <c r="F3597" s="37" t="n">
        <v>1</v>
      </c>
      <c r="G3597" s="37" t="n">
        <v>0</v>
      </c>
      <c r="H3597" s="37" t="n">
        <v>1</v>
      </c>
      <c r="I3597" s="37" t="n">
        <v>0</v>
      </c>
      <c r="J3597" s="40" t="n">
        <f aca="false">IF(C3597=0,"",D3597/C3597)</f>
        <v>0.954545454545455</v>
      </c>
    </row>
    <row r="3598" customFormat="false" ht="15" hidden="false" customHeight="false" outlineLevel="0" collapsed="false">
      <c r="A3598" s="37" t="s">
        <v>1019</v>
      </c>
      <c r="B3598" s="37" t="s">
        <v>272</v>
      </c>
      <c r="C3598" s="37" t="n">
        <v>22</v>
      </c>
      <c r="D3598" s="37" t="n">
        <v>20</v>
      </c>
      <c r="E3598" s="37" t="n">
        <v>0</v>
      </c>
      <c r="F3598" s="37" t="n">
        <v>0</v>
      </c>
      <c r="G3598" s="37" t="n">
        <v>0</v>
      </c>
      <c r="H3598" s="37" t="n">
        <v>1</v>
      </c>
      <c r="I3598" s="37" t="n">
        <v>0</v>
      </c>
      <c r="J3598" s="40" t="n">
        <f aca="false">IF(C3598=0,"",D3598/C3598)</f>
        <v>0.909090909090909</v>
      </c>
    </row>
    <row r="3599" customFormat="false" ht="15" hidden="false" customHeight="false" outlineLevel="0" collapsed="false">
      <c r="A3599" s="37" t="s">
        <v>1019</v>
      </c>
      <c r="B3599" s="37" t="s">
        <v>273</v>
      </c>
      <c r="C3599" s="37" t="n">
        <v>22</v>
      </c>
      <c r="D3599" s="37" t="n">
        <v>20</v>
      </c>
      <c r="E3599" s="37" t="n">
        <v>1</v>
      </c>
      <c r="F3599" s="37" t="n">
        <v>1</v>
      </c>
      <c r="G3599" s="37" t="n">
        <v>1</v>
      </c>
      <c r="H3599" s="37" t="n">
        <v>0</v>
      </c>
      <c r="I3599" s="37" t="n">
        <v>6</v>
      </c>
      <c r="J3599" s="40" t="n">
        <f aca="false">IF(C3599=0,"",D3599/C3599)</f>
        <v>0.909090909090909</v>
      </c>
    </row>
    <row r="3600" customFormat="false" ht="15" hidden="false" customHeight="false" outlineLevel="0" collapsed="false">
      <c r="A3600" s="37" t="s">
        <v>1019</v>
      </c>
      <c r="B3600" s="37" t="s">
        <v>274</v>
      </c>
      <c r="C3600" s="37" t="n">
        <v>22</v>
      </c>
      <c r="D3600" s="37" t="n">
        <v>20</v>
      </c>
      <c r="E3600" s="37" t="n">
        <v>1</v>
      </c>
      <c r="F3600" s="37" t="n">
        <v>0</v>
      </c>
      <c r="G3600" s="37" t="n">
        <v>0</v>
      </c>
      <c r="H3600" s="37" t="n">
        <v>1</v>
      </c>
      <c r="I3600" s="37" t="n">
        <v>6</v>
      </c>
      <c r="J3600" s="40" t="n">
        <f aca="false">IF(C3600=0,"",D3600/C3600)</f>
        <v>0.909090909090909</v>
      </c>
    </row>
    <row r="3601" customFormat="false" ht="15" hidden="false" customHeight="false" outlineLevel="0" collapsed="false">
      <c r="A3601" s="37" t="s">
        <v>1019</v>
      </c>
      <c r="B3601" s="37" t="s">
        <v>275</v>
      </c>
      <c r="C3601" s="37" t="n">
        <v>22</v>
      </c>
      <c r="D3601" s="37" t="n">
        <v>17</v>
      </c>
      <c r="E3601" s="37" t="n">
        <v>0</v>
      </c>
      <c r="F3601" s="37" t="n">
        <v>2</v>
      </c>
      <c r="G3601" s="37" t="n">
        <v>1</v>
      </c>
      <c r="H3601" s="37" t="n">
        <v>4</v>
      </c>
      <c r="I3601" s="37" t="n">
        <v>1</v>
      </c>
      <c r="J3601" s="40" t="n">
        <f aca="false">IF(C3601=0,"",D3601/C3601)</f>
        <v>0.772727272727273</v>
      </c>
    </row>
    <row r="3602" customFormat="false" ht="15" hidden="false" customHeight="false" outlineLevel="0" collapsed="false">
      <c r="A3602" s="37" t="s">
        <v>1019</v>
      </c>
      <c r="B3602" s="37" t="s">
        <v>276</v>
      </c>
      <c r="C3602" s="37" t="n">
        <v>22</v>
      </c>
      <c r="D3602" s="37" t="n">
        <v>20</v>
      </c>
      <c r="E3602" s="37" t="n">
        <v>0</v>
      </c>
      <c r="F3602" s="37" t="n">
        <v>0</v>
      </c>
      <c r="G3602" s="37" t="n">
        <v>0</v>
      </c>
      <c r="H3602" s="37" t="n">
        <v>1</v>
      </c>
      <c r="I3602" s="37" t="n">
        <v>0</v>
      </c>
      <c r="J3602" s="40" t="n">
        <f aca="false">IF(C3602=0,"",D3602/C3602)</f>
        <v>0.909090909090909</v>
      </c>
    </row>
    <row r="3603" customFormat="false" ht="15" hidden="false" customHeight="false" outlineLevel="0" collapsed="false">
      <c r="A3603" s="37" t="s">
        <v>1019</v>
      </c>
      <c r="B3603" s="37" t="s">
        <v>277</v>
      </c>
      <c r="C3603" s="37" t="n">
        <v>22</v>
      </c>
      <c r="D3603" s="37" t="n">
        <v>21</v>
      </c>
      <c r="E3603" s="37" t="n">
        <v>0</v>
      </c>
      <c r="F3603" s="37" t="n">
        <v>0</v>
      </c>
      <c r="G3603" s="37" t="n">
        <v>1</v>
      </c>
      <c r="H3603" s="37" t="n">
        <v>3</v>
      </c>
      <c r="I3603" s="37" t="n">
        <v>1</v>
      </c>
      <c r="J3603" s="40" t="n">
        <f aca="false">IF(C3603=0,"",D3603/C3603)</f>
        <v>0.954545454545455</v>
      </c>
    </row>
    <row r="3604" customFormat="false" ht="15" hidden="false" customHeight="false" outlineLevel="0" collapsed="false">
      <c r="A3604" s="37" t="s">
        <v>1019</v>
      </c>
      <c r="B3604" s="37" t="s">
        <v>278</v>
      </c>
      <c r="C3604" s="37" t="n">
        <v>22</v>
      </c>
      <c r="D3604" s="37" t="n">
        <v>21</v>
      </c>
      <c r="E3604" s="37" t="n">
        <v>0</v>
      </c>
      <c r="F3604" s="37" t="n">
        <v>0</v>
      </c>
      <c r="G3604" s="37" t="n">
        <v>0</v>
      </c>
      <c r="H3604" s="37" t="n">
        <v>1</v>
      </c>
      <c r="I3604" s="37" t="n">
        <v>3</v>
      </c>
      <c r="J3604" s="40" t="n">
        <f aca="false">IF(C3604=0,"",D3604/C3604)</f>
        <v>0.954545454545455</v>
      </c>
    </row>
    <row r="3605" customFormat="false" ht="15" hidden="false" customHeight="false" outlineLevel="0" collapsed="false">
      <c r="A3605" s="37" t="s">
        <v>1019</v>
      </c>
      <c r="B3605" s="37" t="s">
        <v>279</v>
      </c>
      <c r="C3605" s="37" t="n">
        <v>22</v>
      </c>
      <c r="D3605" s="37" t="n">
        <v>19</v>
      </c>
      <c r="E3605" s="37" t="n">
        <v>1</v>
      </c>
      <c r="F3605" s="37" t="n">
        <v>0</v>
      </c>
      <c r="G3605" s="37" t="n">
        <v>0</v>
      </c>
      <c r="H3605" s="37" t="n">
        <v>0</v>
      </c>
      <c r="I3605" s="37" t="n">
        <v>1</v>
      </c>
      <c r="J3605" s="40" t="n">
        <f aca="false">IF(C3605=0,"",D3605/C3605)</f>
        <v>0.863636363636364</v>
      </c>
    </row>
    <row r="3606" customFormat="false" ht="15" hidden="false" customHeight="false" outlineLevel="0" collapsed="false">
      <c r="A3606" s="37" t="s">
        <v>1019</v>
      </c>
      <c r="B3606" s="37" t="s">
        <v>280</v>
      </c>
      <c r="C3606" s="37" t="n">
        <v>22</v>
      </c>
      <c r="D3606" s="37" t="n">
        <v>21</v>
      </c>
      <c r="E3606" s="37" t="n">
        <v>1</v>
      </c>
      <c r="F3606" s="37" t="n">
        <v>2</v>
      </c>
      <c r="G3606" s="37" t="n">
        <v>0</v>
      </c>
      <c r="H3606" s="37" t="n">
        <v>2</v>
      </c>
      <c r="I3606" s="37" t="n">
        <v>2</v>
      </c>
      <c r="J3606" s="40" t="n">
        <f aca="false">IF(C3606=0,"",D3606/C3606)</f>
        <v>0.954545454545455</v>
      </c>
    </row>
    <row r="3607" customFormat="false" ht="15" hidden="false" customHeight="false" outlineLevel="0" collapsed="false">
      <c r="A3607" s="37" t="s">
        <v>1019</v>
      </c>
      <c r="B3607" s="37" t="s">
        <v>281</v>
      </c>
      <c r="C3607" s="37" t="n">
        <v>22</v>
      </c>
      <c r="D3607" s="37" t="n">
        <v>20</v>
      </c>
      <c r="E3607" s="37" t="n">
        <v>0</v>
      </c>
      <c r="F3607" s="37" t="n">
        <v>0</v>
      </c>
      <c r="G3607" s="37" t="n">
        <v>0</v>
      </c>
      <c r="H3607" s="37" t="n">
        <v>1</v>
      </c>
      <c r="I3607" s="37" t="n">
        <v>2</v>
      </c>
      <c r="J3607" s="40" t="n">
        <f aca="false">IF(C3607=0,"",D3607/C3607)</f>
        <v>0.909090909090909</v>
      </c>
    </row>
    <row r="3608" customFormat="false" ht="15" hidden="false" customHeight="false" outlineLevel="0" collapsed="false">
      <c r="A3608" s="37" t="s">
        <v>1020</v>
      </c>
      <c r="B3608" s="37" t="s">
        <v>270</v>
      </c>
      <c r="C3608" s="37" t="n">
        <v>22</v>
      </c>
      <c r="D3608" s="37" t="n">
        <v>22</v>
      </c>
      <c r="E3608" s="37" t="n">
        <v>0</v>
      </c>
      <c r="F3608" s="37" t="n">
        <v>0</v>
      </c>
      <c r="G3608" s="37" t="n">
        <v>1</v>
      </c>
      <c r="H3608" s="37" t="n">
        <v>2</v>
      </c>
      <c r="I3608" s="37" t="n">
        <v>4</v>
      </c>
      <c r="J3608" s="40" t="n">
        <f aca="false">IF(C3608=0,"",D3608/C3608)</f>
        <v>1</v>
      </c>
    </row>
    <row r="3609" customFormat="false" ht="15" hidden="false" customHeight="false" outlineLevel="0" collapsed="false">
      <c r="A3609" s="37" t="s">
        <v>1020</v>
      </c>
      <c r="B3609" s="37" t="s">
        <v>271</v>
      </c>
      <c r="C3609" s="37" t="n">
        <v>22</v>
      </c>
      <c r="D3609" s="37" t="n">
        <v>21</v>
      </c>
      <c r="E3609" s="37" t="n">
        <v>1</v>
      </c>
      <c r="F3609" s="37" t="n">
        <v>0</v>
      </c>
      <c r="G3609" s="37" t="n">
        <v>0</v>
      </c>
      <c r="H3609" s="37" t="n">
        <v>0</v>
      </c>
      <c r="I3609" s="37" t="n">
        <v>1</v>
      </c>
      <c r="J3609" s="40" t="n">
        <f aca="false">IF(C3609=0,"",D3609/C3609)</f>
        <v>0.954545454545455</v>
      </c>
    </row>
    <row r="3610" customFormat="false" ht="15" hidden="false" customHeight="false" outlineLevel="0" collapsed="false">
      <c r="A3610" s="37" t="s">
        <v>1020</v>
      </c>
      <c r="B3610" s="37" t="s">
        <v>272</v>
      </c>
      <c r="C3610" s="37" t="n">
        <v>22</v>
      </c>
      <c r="D3610" s="37" t="n">
        <v>21</v>
      </c>
      <c r="E3610" s="37" t="n">
        <v>2</v>
      </c>
      <c r="F3610" s="37" t="n">
        <v>0</v>
      </c>
      <c r="G3610" s="37" t="n">
        <v>1</v>
      </c>
      <c r="H3610" s="37" t="n">
        <v>1</v>
      </c>
      <c r="I3610" s="37" t="n">
        <v>1</v>
      </c>
      <c r="J3610" s="40" t="n">
        <f aca="false">IF(C3610=0,"",D3610/C3610)</f>
        <v>0.954545454545455</v>
      </c>
    </row>
    <row r="3611" customFormat="false" ht="15" hidden="false" customHeight="false" outlineLevel="0" collapsed="false">
      <c r="A3611" s="37" t="s">
        <v>1020</v>
      </c>
      <c r="B3611" s="37" t="s">
        <v>273</v>
      </c>
      <c r="C3611" s="37" t="n">
        <v>22</v>
      </c>
      <c r="D3611" s="37" t="n">
        <v>20</v>
      </c>
      <c r="E3611" s="37" t="n">
        <v>0</v>
      </c>
      <c r="F3611" s="37" t="n">
        <v>2</v>
      </c>
      <c r="G3611" s="37" t="n">
        <v>0</v>
      </c>
      <c r="H3611" s="37" t="n">
        <v>1</v>
      </c>
      <c r="I3611" s="37" t="n">
        <v>6</v>
      </c>
      <c r="J3611" s="40" t="n">
        <f aca="false">IF(C3611=0,"",D3611/C3611)</f>
        <v>0.909090909090909</v>
      </c>
    </row>
    <row r="3612" customFormat="false" ht="15" hidden="false" customHeight="false" outlineLevel="0" collapsed="false">
      <c r="A3612" s="37" t="s">
        <v>1020</v>
      </c>
      <c r="B3612" s="37" t="s">
        <v>274</v>
      </c>
      <c r="C3612" s="37" t="n">
        <v>22</v>
      </c>
      <c r="D3612" s="37" t="n">
        <v>21</v>
      </c>
      <c r="E3612" s="37" t="n">
        <v>2</v>
      </c>
      <c r="F3612" s="37" t="n">
        <v>1</v>
      </c>
      <c r="G3612" s="37" t="n">
        <v>0</v>
      </c>
      <c r="H3612" s="37" t="n">
        <v>1</v>
      </c>
      <c r="I3612" s="37" t="n">
        <v>0</v>
      </c>
      <c r="J3612" s="40" t="n">
        <f aca="false">IF(C3612=0,"",D3612/C3612)</f>
        <v>0.954545454545455</v>
      </c>
    </row>
    <row r="3613" customFormat="false" ht="15" hidden="false" customHeight="false" outlineLevel="0" collapsed="false">
      <c r="A3613" s="37" t="s">
        <v>1020</v>
      </c>
      <c r="B3613" s="37" t="s">
        <v>275</v>
      </c>
      <c r="C3613" s="37" t="n">
        <v>22</v>
      </c>
      <c r="D3613" s="37" t="n">
        <v>19</v>
      </c>
      <c r="E3613" s="37" t="n">
        <v>0</v>
      </c>
      <c r="F3613" s="37" t="n">
        <v>1</v>
      </c>
      <c r="G3613" s="37" t="n">
        <v>0</v>
      </c>
      <c r="H3613" s="37" t="n">
        <v>1</v>
      </c>
      <c r="I3613" s="37" t="n">
        <v>3</v>
      </c>
      <c r="J3613" s="40" t="n">
        <f aca="false">IF(C3613=0,"",D3613/C3613)</f>
        <v>0.863636363636364</v>
      </c>
    </row>
    <row r="3614" customFormat="false" ht="15" hidden="false" customHeight="false" outlineLevel="0" collapsed="false">
      <c r="A3614" s="37" t="s">
        <v>1020</v>
      </c>
      <c r="B3614" s="37" t="s">
        <v>276</v>
      </c>
      <c r="C3614" s="37" t="n">
        <v>22</v>
      </c>
      <c r="D3614" s="37" t="n">
        <v>22</v>
      </c>
      <c r="E3614" s="37" t="n">
        <v>1</v>
      </c>
      <c r="F3614" s="37" t="n">
        <v>1</v>
      </c>
      <c r="G3614" s="37" t="n">
        <v>0</v>
      </c>
      <c r="H3614" s="37" t="n">
        <v>0</v>
      </c>
      <c r="I3614" s="37" t="n">
        <v>3</v>
      </c>
      <c r="J3614" s="40" t="n">
        <f aca="false">IF(C3614=0,"",D3614/C3614)</f>
        <v>1</v>
      </c>
    </row>
    <row r="3615" customFormat="false" ht="15" hidden="false" customHeight="false" outlineLevel="0" collapsed="false">
      <c r="A3615" s="37" t="s">
        <v>1020</v>
      </c>
      <c r="B3615" s="37" t="s">
        <v>277</v>
      </c>
      <c r="C3615" s="37" t="n">
        <v>22</v>
      </c>
      <c r="D3615" s="37" t="n">
        <v>22</v>
      </c>
      <c r="E3615" s="37" t="n">
        <v>1</v>
      </c>
      <c r="F3615" s="37" t="n">
        <v>0</v>
      </c>
      <c r="G3615" s="37" t="n">
        <v>0</v>
      </c>
      <c r="H3615" s="37" t="n">
        <v>1</v>
      </c>
      <c r="I3615" s="37" t="n">
        <v>1</v>
      </c>
      <c r="J3615" s="40" t="n">
        <f aca="false">IF(C3615=0,"",D3615/C3615)</f>
        <v>1</v>
      </c>
    </row>
    <row r="3616" customFormat="false" ht="15" hidden="false" customHeight="false" outlineLevel="0" collapsed="false">
      <c r="A3616" s="37" t="s">
        <v>1020</v>
      </c>
      <c r="B3616" s="37" t="s">
        <v>278</v>
      </c>
      <c r="C3616" s="37" t="n">
        <v>22</v>
      </c>
      <c r="D3616" s="37" t="n">
        <v>21</v>
      </c>
      <c r="E3616" s="37" t="n">
        <v>0</v>
      </c>
      <c r="F3616" s="37" t="n">
        <v>0</v>
      </c>
      <c r="G3616" s="37" t="n">
        <v>0</v>
      </c>
      <c r="H3616" s="37" t="n">
        <v>2</v>
      </c>
      <c r="I3616" s="37" t="n">
        <v>2</v>
      </c>
      <c r="J3616" s="40" t="n">
        <f aca="false">IF(C3616=0,"",D3616/C3616)</f>
        <v>0.954545454545455</v>
      </c>
    </row>
    <row r="3617" customFormat="false" ht="15" hidden="false" customHeight="false" outlineLevel="0" collapsed="false">
      <c r="A3617" s="37" t="s">
        <v>1020</v>
      </c>
      <c r="B3617" s="37" t="s">
        <v>279</v>
      </c>
      <c r="C3617" s="37" t="n">
        <v>22</v>
      </c>
      <c r="D3617" s="37" t="n">
        <v>21</v>
      </c>
      <c r="E3617" s="37" t="n">
        <v>1</v>
      </c>
      <c r="F3617" s="37" t="n">
        <v>1</v>
      </c>
      <c r="G3617" s="37" t="n">
        <v>0</v>
      </c>
      <c r="H3617" s="37" t="n">
        <v>3</v>
      </c>
      <c r="I3617" s="37" t="n">
        <v>0</v>
      </c>
      <c r="J3617" s="40" t="n">
        <f aca="false">IF(C3617=0,"",D3617/C3617)</f>
        <v>0.954545454545455</v>
      </c>
    </row>
    <row r="3618" customFormat="false" ht="15" hidden="false" customHeight="false" outlineLevel="0" collapsed="false">
      <c r="A3618" s="37" t="s">
        <v>1020</v>
      </c>
      <c r="B3618" s="37" t="s">
        <v>280</v>
      </c>
      <c r="C3618" s="37" t="n">
        <v>22</v>
      </c>
      <c r="D3618" s="37" t="n">
        <v>21</v>
      </c>
      <c r="E3618" s="37" t="n">
        <v>0</v>
      </c>
      <c r="F3618" s="37" t="n">
        <v>1</v>
      </c>
      <c r="G3618" s="37" t="n">
        <v>0</v>
      </c>
      <c r="H3618" s="37" t="n">
        <v>0</v>
      </c>
      <c r="I3618" s="37" t="n">
        <v>4</v>
      </c>
      <c r="J3618" s="40" t="n">
        <f aca="false">IF(C3618=0,"",D3618/C3618)</f>
        <v>0.954545454545455</v>
      </c>
    </row>
    <row r="3619" customFormat="false" ht="15" hidden="false" customHeight="false" outlineLevel="0" collapsed="false">
      <c r="A3619" s="37" t="s">
        <v>1020</v>
      </c>
      <c r="B3619" s="37" t="s">
        <v>281</v>
      </c>
      <c r="C3619" s="37" t="n">
        <v>22</v>
      </c>
      <c r="D3619" s="37" t="n">
        <v>20</v>
      </c>
      <c r="E3619" s="37" t="n">
        <v>2</v>
      </c>
      <c r="F3619" s="37" t="n">
        <v>0</v>
      </c>
      <c r="G3619" s="37" t="n">
        <v>0</v>
      </c>
      <c r="H3619" s="37" t="n">
        <v>1</v>
      </c>
      <c r="I3619" s="37" t="n">
        <v>1</v>
      </c>
      <c r="J3619" s="40" t="n">
        <f aca="false">IF(C3619=0,"",D3619/C3619)</f>
        <v>0.909090909090909</v>
      </c>
    </row>
    <row r="3620" customFormat="false" ht="15" hidden="false" customHeight="false" outlineLevel="0" collapsed="false">
      <c r="A3620" s="37" t="s">
        <v>1021</v>
      </c>
      <c r="B3620" s="37" t="s">
        <v>280</v>
      </c>
      <c r="C3620" s="37" t="n">
        <v>22</v>
      </c>
      <c r="D3620" s="37" t="n">
        <v>22</v>
      </c>
      <c r="E3620" s="37" t="n">
        <v>0</v>
      </c>
      <c r="F3620" s="37" t="n">
        <v>2</v>
      </c>
      <c r="G3620" s="37" t="n">
        <v>0</v>
      </c>
      <c r="H3620" s="37" t="n">
        <v>1</v>
      </c>
      <c r="I3620" s="37" t="n">
        <v>4</v>
      </c>
      <c r="J3620" s="40" t="n">
        <f aca="false">IF(C3620=0,"",D3620/C3620)</f>
        <v>1</v>
      </c>
    </row>
    <row r="3621" customFormat="false" ht="15" hidden="false" customHeight="false" outlineLevel="0" collapsed="false">
      <c r="A3621" s="37" t="s">
        <v>1021</v>
      </c>
      <c r="B3621" s="37" t="s">
        <v>281</v>
      </c>
      <c r="C3621" s="37" t="n">
        <v>22</v>
      </c>
      <c r="D3621" s="37" t="n">
        <v>21</v>
      </c>
      <c r="E3621" s="37" t="n">
        <v>1</v>
      </c>
      <c r="F3621" s="37" t="n">
        <v>0</v>
      </c>
      <c r="G3621" s="37" t="n">
        <v>0</v>
      </c>
      <c r="H3621" s="37" t="n">
        <v>1</v>
      </c>
      <c r="I3621" s="37" t="n">
        <v>0</v>
      </c>
      <c r="J3621" s="40" t="n">
        <f aca="false">IF(C3621=0,"",D3621/C3621)</f>
        <v>0.954545454545455</v>
      </c>
    </row>
    <row r="3622" customFormat="false" ht="15" hidden="false" customHeight="false" outlineLevel="0" collapsed="false">
      <c r="A3622" s="37" t="s">
        <v>1022</v>
      </c>
      <c r="B3622" s="37" t="s">
        <v>273</v>
      </c>
      <c r="C3622" s="37" t="n">
        <v>22</v>
      </c>
      <c r="D3622" s="37" t="n">
        <v>19</v>
      </c>
      <c r="E3622" s="37" t="n">
        <v>0</v>
      </c>
      <c r="F3622" s="37" t="n">
        <v>0</v>
      </c>
      <c r="G3622" s="37" t="n">
        <v>0</v>
      </c>
      <c r="H3622" s="37" t="n">
        <v>1</v>
      </c>
      <c r="I3622" s="37" t="n">
        <v>9</v>
      </c>
      <c r="J3622" s="40" t="n">
        <f aca="false">IF(C3622=0,"",D3622/C3622)</f>
        <v>0.863636363636364</v>
      </c>
    </row>
    <row r="3623" customFormat="false" ht="15" hidden="false" customHeight="false" outlineLevel="0" collapsed="false">
      <c r="A3623" s="37" t="s">
        <v>1022</v>
      </c>
      <c r="B3623" s="37" t="s">
        <v>274</v>
      </c>
      <c r="C3623" s="37" t="n">
        <v>22</v>
      </c>
      <c r="D3623" s="37" t="n">
        <v>20</v>
      </c>
      <c r="E3623" s="37" t="n">
        <v>0</v>
      </c>
      <c r="F3623" s="37" t="n">
        <v>0</v>
      </c>
      <c r="G3623" s="37" t="n">
        <v>1</v>
      </c>
      <c r="H3623" s="37" t="n">
        <v>1</v>
      </c>
      <c r="I3623" s="37" t="n">
        <v>4</v>
      </c>
      <c r="J3623" s="40" t="n">
        <f aca="false">IF(C3623=0,"",D3623/C3623)</f>
        <v>0.909090909090909</v>
      </c>
    </row>
    <row r="3624" customFormat="false" ht="15" hidden="false" customHeight="false" outlineLevel="0" collapsed="false">
      <c r="A3624" s="37" t="s">
        <v>1022</v>
      </c>
      <c r="B3624" s="37" t="s">
        <v>275</v>
      </c>
      <c r="C3624" s="37" t="n">
        <v>22</v>
      </c>
      <c r="D3624" s="37" t="n">
        <v>18</v>
      </c>
      <c r="E3624" s="37" t="n">
        <v>0</v>
      </c>
      <c r="F3624" s="37" t="n">
        <v>0</v>
      </c>
      <c r="G3624" s="37" t="n">
        <v>1</v>
      </c>
      <c r="H3624" s="37" t="n">
        <v>2</v>
      </c>
      <c r="I3624" s="37" t="n">
        <v>8</v>
      </c>
      <c r="J3624" s="40" t="n">
        <f aca="false">IF(C3624=0,"",D3624/C3624)</f>
        <v>0.818181818181818</v>
      </c>
    </row>
    <row r="3625" customFormat="false" ht="15" hidden="false" customHeight="false" outlineLevel="0" collapsed="false">
      <c r="A3625" s="37" t="s">
        <v>1022</v>
      </c>
      <c r="B3625" s="37" t="s">
        <v>276</v>
      </c>
      <c r="C3625" s="37" t="n">
        <v>22</v>
      </c>
      <c r="D3625" s="37" t="n">
        <v>20</v>
      </c>
      <c r="E3625" s="37" t="n">
        <v>1</v>
      </c>
      <c r="F3625" s="37" t="n">
        <v>0</v>
      </c>
      <c r="G3625" s="37" t="n">
        <v>0</v>
      </c>
      <c r="H3625" s="37" t="n">
        <v>3</v>
      </c>
      <c r="I3625" s="37" t="n">
        <v>21</v>
      </c>
      <c r="J3625" s="40" t="n">
        <f aca="false">IF(C3625=0,"",D3625/C3625)</f>
        <v>0.909090909090909</v>
      </c>
    </row>
    <row r="3626" customFormat="false" ht="15" hidden="false" customHeight="false" outlineLevel="0" collapsed="false">
      <c r="A3626" s="37" t="s">
        <v>1022</v>
      </c>
      <c r="B3626" s="37" t="s">
        <v>277</v>
      </c>
      <c r="C3626" s="37" t="n">
        <v>22</v>
      </c>
      <c r="D3626" s="37" t="n">
        <v>20</v>
      </c>
      <c r="E3626" s="37" t="n">
        <v>0</v>
      </c>
      <c r="F3626" s="37" t="n">
        <v>0</v>
      </c>
      <c r="G3626" s="37" t="n">
        <v>0</v>
      </c>
      <c r="H3626" s="37" t="n">
        <v>3</v>
      </c>
      <c r="I3626" s="37" t="n">
        <v>13</v>
      </c>
      <c r="J3626" s="40" t="n">
        <f aca="false">IF(C3626=0,"",D3626/C3626)</f>
        <v>0.909090909090909</v>
      </c>
    </row>
    <row r="3627" customFormat="false" ht="15" hidden="false" customHeight="false" outlineLevel="0" collapsed="false">
      <c r="A3627" s="37" t="s">
        <v>1022</v>
      </c>
      <c r="B3627" s="37" t="s">
        <v>278</v>
      </c>
      <c r="C3627" s="37" t="n">
        <v>22</v>
      </c>
      <c r="D3627" s="37" t="n">
        <v>20</v>
      </c>
      <c r="E3627" s="37" t="n">
        <v>1</v>
      </c>
      <c r="F3627" s="37" t="n">
        <v>2</v>
      </c>
      <c r="G3627" s="37" t="n">
        <v>0</v>
      </c>
      <c r="H3627" s="37" t="n">
        <v>3</v>
      </c>
      <c r="I3627" s="37" t="n">
        <v>3</v>
      </c>
      <c r="J3627" s="40" t="n">
        <f aca="false">IF(C3627=0,"",D3627/C3627)</f>
        <v>0.909090909090909</v>
      </c>
    </row>
    <row r="3628" customFormat="false" ht="15" hidden="false" customHeight="false" outlineLevel="0" collapsed="false">
      <c r="A3628" s="37" t="s">
        <v>1022</v>
      </c>
      <c r="B3628" s="37" t="s">
        <v>279</v>
      </c>
      <c r="C3628" s="37" t="n">
        <v>22</v>
      </c>
      <c r="D3628" s="37" t="n">
        <v>22</v>
      </c>
      <c r="E3628" s="37" t="n">
        <v>1</v>
      </c>
      <c r="F3628" s="37" t="n">
        <v>0</v>
      </c>
      <c r="G3628" s="37" t="n">
        <v>0</v>
      </c>
      <c r="H3628" s="37" t="n">
        <v>2</v>
      </c>
      <c r="I3628" s="37" t="n">
        <v>2</v>
      </c>
      <c r="J3628" s="40" t="n">
        <f aca="false">IF(C3628=0,"",D3628/C3628)</f>
        <v>1</v>
      </c>
    </row>
    <row r="3629" customFormat="false" ht="15" hidden="false" customHeight="false" outlineLevel="0" collapsed="false">
      <c r="A3629" s="37" t="s">
        <v>1022</v>
      </c>
      <c r="B3629" s="37" t="s">
        <v>280</v>
      </c>
      <c r="C3629" s="37" t="n">
        <v>22</v>
      </c>
      <c r="D3629" s="37" t="n">
        <v>21</v>
      </c>
      <c r="E3629" s="37" t="n">
        <v>3</v>
      </c>
      <c r="F3629" s="37" t="n">
        <v>1</v>
      </c>
      <c r="G3629" s="37" t="n">
        <v>0</v>
      </c>
      <c r="H3629" s="37" t="n">
        <v>1</v>
      </c>
      <c r="I3629" s="37" t="n">
        <v>31</v>
      </c>
      <c r="J3629" s="40" t="n">
        <f aca="false">IF(C3629=0,"",D3629/C3629)</f>
        <v>0.954545454545455</v>
      </c>
    </row>
    <row r="3630" customFormat="false" ht="15" hidden="false" customHeight="false" outlineLevel="0" collapsed="false">
      <c r="A3630" s="37" t="s">
        <v>1022</v>
      </c>
      <c r="B3630" s="37" t="s">
        <v>281</v>
      </c>
      <c r="C3630" s="37" t="n">
        <v>22</v>
      </c>
      <c r="D3630" s="37" t="n">
        <v>21</v>
      </c>
      <c r="E3630" s="37" t="n">
        <v>1</v>
      </c>
      <c r="F3630" s="37" t="n">
        <v>0</v>
      </c>
      <c r="G3630" s="37" t="n">
        <v>1</v>
      </c>
      <c r="H3630" s="37" t="n">
        <v>1</v>
      </c>
      <c r="I3630" s="37" t="n">
        <v>12</v>
      </c>
      <c r="J3630" s="40" t="n">
        <f aca="false">IF(C3630=0,"",D3630/C3630)</f>
        <v>0.954545454545455</v>
      </c>
    </row>
    <row r="3631" customFormat="false" ht="15" hidden="false" customHeight="false" outlineLevel="0" collapsed="false">
      <c r="A3631" s="37" t="s">
        <v>1023</v>
      </c>
      <c r="B3631" s="37" t="s">
        <v>270</v>
      </c>
      <c r="C3631" s="37" t="n">
        <v>22</v>
      </c>
      <c r="D3631" s="37" t="n">
        <v>20</v>
      </c>
      <c r="E3631" s="37" t="n">
        <v>0</v>
      </c>
      <c r="F3631" s="37" t="n">
        <v>1</v>
      </c>
      <c r="G3631" s="37" t="n">
        <v>0</v>
      </c>
      <c r="H3631" s="37" t="n">
        <v>2</v>
      </c>
      <c r="I3631" s="37" t="n">
        <v>0</v>
      </c>
      <c r="J3631" s="40" t="n">
        <f aca="false">IF(C3631=0,"",D3631/C3631)</f>
        <v>0.909090909090909</v>
      </c>
    </row>
    <row r="3632" customFormat="false" ht="15" hidden="false" customHeight="false" outlineLevel="0" collapsed="false">
      <c r="A3632" s="37" t="s">
        <v>1023</v>
      </c>
      <c r="B3632" s="37" t="s">
        <v>271</v>
      </c>
      <c r="C3632" s="37" t="n">
        <v>22</v>
      </c>
      <c r="D3632" s="37" t="n">
        <v>19</v>
      </c>
      <c r="E3632" s="37" t="n">
        <v>1</v>
      </c>
      <c r="F3632" s="37" t="n">
        <v>0</v>
      </c>
      <c r="G3632" s="37" t="n">
        <v>0</v>
      </c>
      <c r="H3632" s="37" t="n">
        <v>3</v>
      </c>
      <c r="I3632" s="37" t="n">
        <v>1</v>
      </c>
      <c r="J3632" s="40" t="n">
        <f aca="false">IF(C3632=0,"",D3632/C3632)</f>
        <v>0.863636363636364</v>
      </c>
    </row>
    <row r="3633" customFormat="false" ht="15" hidden="false" customHeight="false" outlineLevel="0" collapsed="false">
      <c r="A3633" s="37" t="s">
        <v>1023</v>
      </c>
      <c r="B3633" s="37" t="s">
        <v>272</v>
      </c>
      <c r="C3633" s="37" t="n">
        <v>22</v>
      </c>
      <c r="D3633" s="37" t="n">
        <v>20</v>
      </c>
      <c r="E3633" s="37" t="n">
        <v>0</v>
      </c>
      <c r="F3633" s="37" t="n">
        <v>1</v>
      </c>
      <c r="G3633" s="37" t="n">
        <v>0</v>
      </c>
      <c r="H3633" s="37" t="n">
        <v>1</v>
      </c>
      <c r="I3633" s="37" t="n">
        <v>1</v>
      </c>
      <c r="J3633" s="40" t="n">
        <f aca="false">IF(C3633=0,"",D3633/C3633)</f>
        <v>0.909090909090909</v>
      </c>
    </row>
    <row r="3634" customFormat="false" ht="15" hidden="false" customHeight="false" outlineLevel="0" collapsed="false">
      <c r="A3634" s="37" t="s">
        <v>1023</v>
      </c>
      <c r="B3634" s="37" t="s">
        <v>273</v>
      </c>
      <c r="C3634" s="37" t="n">
        <v>22</v>
      </c>
      <c r="D3634" s="37" t="n">
        <v>21</v>
      </c>
      <c r="E3634" s="37" t="n">
        <v>0</v>
      </c>
      <c r="F3634" s="37" t="n">
        <v>0</v>
      </c>
      <c r="G3634" s="37" t="n">
        <v>0</v>
      </c>
      <c r="H3634" s="37" t="n">
        <v>1</v>
      </c>
      <c r="I3634" s="37" t="n">
        <v>0</v>
      </c>
      <c r="J3634" s="40" t="n">
        <f aca="false">IF(C3634=0,"",D3634/C3634)</f>
        <v>0.954545454545455</v>
      </c>
    </row>
    <row r="3635" customFormat="false" ht="15" hidden="false" customHeight="false" outlineLevel="0" collapsed="false">
      <c r="A3635" s="37" t="s">
        <v>1023</v>
      </c>
      <c r="B3635" s="37" t="s">
        <v>274</v>
      </c>
      <c r="C3635" s="37" t="n">
        <v>22</v>
      </c>
      <c r="D3635" s="37" t="n">
        <v>21</v>
      </c>
      <c r="E3635" s="37" t="n">
        <v>0</v>
      </c>
      <c r="F3635" s="37" t="n">
        <v>0</v>
      </c>
      <c r="G3635" s="37" t="n">
        <v>0</v>
      </c>
      <c r="H3635" s="37" t="n">
        <v>1</v>
      </c>
      <c r="I3635" s="37" t="n">
        <v>2</v>
      </c>
      <c r="J3635" s="40" t="n">
        <f aca="false">IF(C3635=0,"",D3635/C3635)</f>
        <v>0.954545454545455</v>
      </c>
    </row>
    <row r="3636" customFormat="false" ht="15" hidden="false" customHeight="false" outlineLevel="0" collapsed="false">
      <c r="A3636" s="37" t="s">
        <v>1023</v>
      </c>
      <c r="B3636" s="37" t="s">
        <v>275</v>
      </c>
      <c r="C3636" s="37" t="n">
        <v>22</v>
      </c>
      <c r="D3636" s="37" t="n">
        <v>22</v>
      </c>
      <c r="E3636" s="37" t="n">
        <v>1</v>
      </c>
      <c r="F3636" s="37" t="n">
        <v>1</v>
      </c>
      <c r="G3636" s="37" t="n">
        <v>0</v>
      </c>
      <c r="H3636" s="37" t="n">
        <v>0</v>
      </c>
      <c r="I3636" s="37" t="n">
        <v>0</v>
      </c>
      <c r="J3636" s="40" t="n">
        <f aca="false">IF(C3636=0,"",D3636/C3636)</f>
        <v>1</v>
      </c>
    </row>
    <row r="3637" customFormat="false" ht="15" hidden="false" customHeight="false" outlineLevel="0" collapsed="false">
      <c r="A3637" s="37" t="s">
        <v>1023</v>
      </c>
      <c r="B3637" s="37" t="s">
        <v>276</v>
      </c>
      <c r="C3637" s="37" t="n">
        <v>22</v>
      </c>
      <c r="D3637" s="37" t="n">
        <v>21</v>
      </c>
      <c r="E3637" s="37" t="n">
        <v>1</v>
      </c>
      <c r="F3637" s="37" t="n">
        <v>2</v>
      </c>
      <c r="G3637" s="37" t="n">
        <v>1</v>
      </c>
      <c r="H3637" s="37" t="n">
        <v>2</v>
      </c>
      <c r="I3637" s="37" t="n">
        <v>0</v>
      </c>
      <c r="J3637" s="40" t="n">
        <f aca="false">IF(C3637=0,"",D3637/C3637)</f>
        <v>0.954545454545455</v>
      </c>
    </row>
    <row r="3638" customFormat="false" ht="15" hidden="false" customHeight="false" outlineLevel="0" collapsed="false">
      <c r="A3638" s="37" t="s">
        <v>1023</v>
      </c>
      <c r="B3638" s="37" t="s">
        <v>277</v>
      </c>
      <c r="C3638" s="37" t="n">
        <v>22</v>
      </c>
      <c r="D3638" s="37" t="n">
        <v>20</v>
      </c>
      <c r="E3638" s="37" t="n">
        <v>2</v>
      </c>
      <c r="F3638" s="37" t="n">
        <v>3</v>
      </c>
      <c r="G3638" s="37" t="n">
        <v>1</v>
      </c>
      <c r="H3638" s="37" t="n">
        <v>2</v>
      </c>
      <c r="I3638" s="37" t="n">
        <v>1</v>
      </c>
      <c r="J3638" s="40" t="n">
        <f aca="false">IF(C3638=0,"",D3638/C3638)</f>
        <v>0.909090909090909</v>
      </c>
    </row>
    <row r="3639" customFormat="false" ht="15" hidden="false" customHeight="false" outlineLevel="0" collapsed="false">
      <c r="A3639" s="37" t="s">
        <v>1023</v>
      </c>
      <c r="B3639" s="37" t="s">
        <v>278</v>
      </c>
      <c r="C3639" s="37" t="n">
        <v>22</v>
      </c>
      <c r="D3639" s="37" t="n">
        <v>21</v>
      </c>
      <c r="E3639" s="37" t="n">
        <v>0</v>
      </c>
      <c r="F3639" s="37" t="n">
        <v>0</v>
      </c>
      <c r="G3639" s="37" t="n">
        <v>0</v>
      </c>
      <c r="H3639" s="37" t="n">
        <v>4</v>
      </c>
      <c r="I3639" s="37" t="n">
        <v>1</v>
      </c>
      <c r="J3639" s="40" t="n">
        <f aca="false">IF(C3639=0,"",D3639/C3639)</f>
        <v>0.954545454545455</v>
      </c>
    </row>
    <row r="3640" customFormat="false" ht="15" hidden="false" customHeight="false" outlineLevel="0" collapsed="false">
      <c r="A3640" s="37" t="s">
        <v>1023</v>
      </c>
      <c r="B3640" s="37" t="s">
        <v>279</v>
      </c>
      <c r="C3640" s="37" t="n">
        <v>22</v>
      </c>
      <c r="D3640" s="37" t="n">
        <v>22</v>
      </c>
      <c r="E3640" s="37" t="n">
        <v>0</v>
      </c>
      <c r="F3640" s="37" t="n">
        <v>1</v>
      </c>
      <c r="G3640" s="37" t="n">
        <v>0</v>
      </c>
      <c r="H3640" s="37" t="n">
        <v>1</v>
      </c>
      <c r="I3640" s="37" t="n">
        <v>1</v>
      </c>
      <c r="J3640" s="40" t="n">
        <f aca="false">IF(C3640=0,"",D3640/C3640)</f>
        <v>1</v>
      </c>
    </row>
    <row r="3641" customFormat="false" ht="15" hidden="false" customHeight="false" outlineLevel="0" collapsed="false">
      <c r="A3641" s="37" t="s">
        <v>1023</v>
      </c>
      <c r="B3641" s="37" t="s">
        <v>280</v>
      </c>
      <c r="C3641" s="37" t="n">
        <v>22</v>
      </c>
      <c r="D3641" s="37" t="n">
        <v>19</v>
      </c>
      <c r="E3641" s="37" t="n">
        <v>2</v>
      </c>
      <c r="F3641" s="37" t="n">
        <v>1</v>
      </c>
      <c r="G3641" s="37" t="n">
        <v>0</v>
      </c>
      <c r="H3641" s="37" t="n">
        <v>3</v>
      </c>
      <c r="I3641" s="37" t="n">
        <v>1</v>
      </c>
      <c r="J3641" s="40" t="n">
        <f aca="false">IF(C3641=0,"",D3641/C3641)</f>
        <v>0.863636363636364</v>
      </c>
    </row>
    <row r="3642" customFormat="false" ht="15" hidden="false" customHeight="false" outlineLevel="0" collapsed="false">
      <c r="A3642" s="37" t="s">
        <v>1023</v>
      </c>
      <c r="B3642" s="37" t="s">
        <v>281</v>
      </c>
      <c r="C3642" s="37" t="n">
        <v>22</v>
      </c>
      <c r="D3642" s="37" t="n">
        <v>22</v>
      </c>
      <c r="E3642" s="37" t="n">
        <v>1</v>
      </c>
      <c r="F3642" s="37" t="n">
        <v>0</v>
      </c>
      <c r="G3642" s="37" t="n">
        <v>0</v>
      </c>
      <c r="H3642" s="37" t="n">
        <v>2</v>
      </c>
      <c r="I3642" s="37" t="n">
        <v>0</v>
      </c>
      <c r="J3642" s="40" t="n">
        <f aca="false">IF(C3642=0,"",D3642/C3642)</f>
        <v>1</v>
      </c>
    </row>
    <row r="3643" customFormat="false" ht="15" hidden="false" customHeight="false" outlineLevel="0" collapsed="false">
      <c r="A3643" s="37" t="s">
        <v>1024</v>
      </c>
      <c r="B3643" s="37" t="s">
        <v>280</v>
      </c>
      <c r="C3643" s="37" t="n">
        <v>22</v>
      </c>
      <c r="D3643" s="37" t="n">
        <v>21</v>
      </c>
      <c r="E3643" s="37" t="n">
        <v>0</v>
      </c>
      <c r="F3643" s="37" t="n">
        <v>0</v>
      </c>
      <c r="G3643" s="37" t="n">
        <v>1</v>
      </c>
      <c r="H3643" s="37" t="n">
        <v>1</v>
      </c>
      <c r="I3643" s="37" t="n">
        <v>1</v>
      </c>
      <c r="J3643" s="40" t="n">
        <f aca="false">IF(C3643=0,"",D3643/C3643)</f>
        <v>0.954545454545455</v>
      </c>
    </row>
    <row r="3644" customFormat="false" ht="15" hidden="false" customHeight="false" outlineLevel="0" collapsed="false">
      <c r="A3644" s="37" t="s">
        <v>1024</v>
      </c>
      <c r="B3644" s="37" t="s">
        <v>281</v>
      </c>
      <c r="C3644" s="37" t="n">
        <v>22</v>
      </c>
      <c r="D3644" s="37" t="n">
        <v>21</v>
      </c>
      <c r="E3644" s="37" t="n">
        <v>0</v>
      </c>
      <c r="F3644" s="37" t="n">
        <v>1</v>
      </c>
      <c r="G3644" s="37" t="n">
        <v>0</v>
      </c>
      <c r="H3644" s="37" t="n">
        <v>1</v>
      </c>
      <c r="I3644" s="37" t="n">
        <v>0</v>
      </c>
      <c r="J3644" s="40" t="n">
        <f aca="false">IF(C3644=0,"",D3644/C3644)</f>
        <v>0.954545454545455</v>
      </c>
    </row>
    <row r="3645" customFormat="false" ht="15" hidden="false" customHeight="false" outlineLevel="0" collapsed="false">
      <c r="A3645" s="37" t="s">
        <v>1025</v>
      </c>
      <c r="B3645" s="37" t="s">
        <v>270</v>
      </c>
      <c r="C3645" s="37" t="n">
        <v>22</v>
      </c>
      <c r="D3645" s="37" t="n">
        <v>20</v>
      </c>
      <c r="E3645" s="37" t="n">
        <v>2</v>
      </c>
      <c r="F3645" s="37" t="n">
        <v>2</v>
      </c>
      <c r="G3645" s="37" t="n">
        <v>0</v>
      </c>
      <c r="H3645" s="37" t="n">
        <v>3</v>
      </c>
      <c r="I3645" s="37" t="n">
        <v>2</v>
      </c>
      <c r="J3645" s="40" t="n">
        <f aca="false">IF(C3645=0,"",D3645/C3645)</f>
        <v>0.909090909090909</v>
      </c>
    </row>
    <row r="3646" customFormat="false" ht="15" hidden="false" customHeight="false" outlineLevel="0" collapsed="false">
      <c r="A3646" s="37" t="s">
        <v>1025</v>
      </c>
      <c r="B3646" s="37" t="s">
        <v>271</v>
      </c>
      <c r="C3646" s="37" t="n">
        <v>22</v>
      </c>
      <c r="D3646" s="37" t="n">
        <v>20</v>
      </c>
      <c r="E3646" s="37" t="n">
        <v>0</v>
      </c>
      <c r="F3646" s="37" t="n">
        <v>1</v>
      </c>
      <c r="G3646" s="37" t="n">
        <v>0</v>
      </c>
      <c r="H3646" s="37" t="n">
        <v>1</v>
      </c>
      <c r="I3646" s="37" t="n">
        <v>8</v>
      </c>
      <c r="J3646" s="40" t="n">
        <f aca="false">IF(C3646=0,"",D3646/C3646)</f>
        <v>0.909090909090909</v>
      </c>
    </row>
    <row r="3647" customFormat="false" ht="15" hidden="false" customHeight="false" outlineLevel="0" collapsed="false">
      <c r="A3647" s="37" t="s">
        <v>1025</v>
      </c>
      <c r="B3647" s="37" t="s">
        <v>272</v>
      </c>
      <c r="C3647" s="37" t="n">
        <v>22</v>
      </c>
      <c r="D3647" s="37" t="n">
        <v>20</v>
      </c>
      <c r="E3647" s="37" t="n">
        <v>0</v>
      </c>
      <c r="F3647" s="37" t="n">
        <v>0</v>
      </c>
      <c r="G3647" s="37" t="n">
        <v>0</v>
      </c>
      <c r="H3647" s="37" t="n">
        <v>2</v>
      </c>
      <c r="I3647" s="37" t="n">
        <v>0</v>
      </c>
      <c r="J3647" s="40" t="n">
        <f aca="false">IF(C3647=0,"",D3647/C3647)</f>
        <v>0.909090909090909</v>
      </c>
    </row>
    <row r="3648" customFormat="false" ht="15" hidden="false" customHeight="false" outlineLevel="0" collapsed="false">
      <c r="A3648" s="37" t="s">
        <v>1025</v>
      </c>
      <c r="B3648" s="37" t="s">
        <v>273</v>
      </c>
      <c r="C3648" s="37" t="n">
        <v>22</v>
      </c>
      <c r="D3648" s="37" t="n">
        <v>19</v>
      </c>
      <c r="E3648" s="37" t="n">
        <v>2</v>
      </c>
      <c r="F3648" s="37" t="n">
        <v>1</v>
      </c>
      <c r="G3648" s="37" t="n">
        <v>1</v>
      </c>
      <c r="H3648" s="37" t="n">
        <v>3</v>
      </c>
      <c r="I3648" s="37" t="n">
        <v>0</v>
      </c>
      <c r="J3648" s="40" t="n">
        <f aca="false">IF(C3648=0,"",D3648/C3648)</f>
        <v>0.863636363636364</v>
      </c>
    </row>
    <row r="3649" customFormat="false" ht="15" hidden="false" customHeight="false" outlineLevel="0" collapsed="false">
      <c r="A3649" s="37" t="s">
        <v>1025</v>
      </c>
      <c r="B3649" s="37" t="s">
        <v>274</v>
      </c>
      <c r="C3649" s="37" t="n">
        <v>22</v>
      </c>
      <c r="D3649" s="37" t="n">
        <v>21</v>
      </c>
      <c r="E3649" s="37" t="n">
        <v>0</v>
      </c>
      <c r="F3649" s="37" t="n">
        <v>0</v>
      </c>
      <c r="G3649" s="37" t="n">
        <v>0</v>
      </c>
      <c r="H3649" s="37" t="n">
        <v>2</v>
      </c>
      <c r="I3649" s="37" t="n">
        <v>7</v>
      </c>
      <c r="J3649" s="40" t="n">
        <f aca="false">IF(C3649=0,"",D3649/C3649)</f>
        <v>0.954545454545455</v>
      </c>
    </row>
    <row r="3650" customFormat="false" ht="15" hidden="false" customHeight="false" outlineLevel="0" collapsed="false">
      <c r="A3650" s="37" t="s">
        <v>1025</v>
      </c>
      <c r="B3650" s="37" t="s">
        <v>275</v>
      </c>
      <c r="C3650" s="37" t="n">
        <v>22</v>
      </c>
      <c r="D3650" s="37" t="n">
        <v>21</v>
      </c>
      <c r="E3650" s="37" t="n">
        <v>1</v>
      </c>
      <c r="F3650" s="37" t="n">
        <v>1</v>
      </c>
      <c r="G3650" s="37" t="n">
        <v>1</v>
      </c>
      <c r="H3650" s="37" t="n">
        <v>2</v>
      </c>
      <c r="I3650" s="37" t="n">
        <v>0</v>
      </c>
      <c r="J3650" s="40" t="n">
        <f aca="false">IF(C3650=0,"",D3650/C3650)</f>
        <v>0.954545454545455</v>
      </c>
    </row>
    <row r="3651" customFormat="false" ht="15" hidden="false" customHeight="false" outlineLevel="0" collapsed="false">
      <c r="A3651" s="37" t="s">
        <v>1025</v>
      </c>
      <c r="B3651" s="37" t="s">
        <v>276</v>
      </c>
      <c r="C3651" s="37" t="n">
        <v>22</v>
      </c>
      <c r="D3651" s="37" t="n">
        <v>20</v>
      </c>
      <c r="E3651" s="37" t="n">
        <v>0</v>
      </c>
      <c r="F3651" s="37" t="n">
        <v>1</v>
      </c>
      <c r="G3651" s="37" t="n">
        <v>1</v>
      </c>
      <c r="H3651" s="37" t="n">
        <v>0</v>
      </c>
      <c r="I3651" s="37" t="n">
        <v>3</v>
      </c>
      <c r="J3651" s="40" t="n">
        <f aca="false">IF(C3651=0,"",D3651/C3651)</f>
        <v>0.909090909090909</v>
      </c>
    </row>
    <row r="3652" customFormat="false" ht="15" hidden="false" customHeight="false" outlineLevel="0" collapsed="false">
      <c r="A3652" s="37" t="s">
        <v>1025</v>
      </c>
      <c r="B3652" s="37" t="s">
        <v>277</v>
      </c>
      <c r="C3652" s="37" t="n">
        <v>22</v>
      </c>
      <c r="D3652" s="37" t="n">
        <v>20</v>
      </c>
      <c r="E3652" s="37" t="n">
        <v>0</v>
      </c>
      <c r="F3652" s="37" t="n">
        <v>0</v>
      </c>
      <c r="G3652" s="37" t="n">
        <v>0</v>
      </c>
      <c r="H3652" s="37" t="n">
        <v>1</v>
      </c>
      <c r="I3652" s="37" t="n">
        <v>1</v>
      </c>
      <c r="J3652" s="40" t="n">
        <f aca="false">IF(C3652=0,"",D3652/C3652)</f>
        <v>0.909090909090909</v>
      </c>
    </row>
    <row r="3653" customFormat="false" ht="15" hidden="false" customHeight="false" outlineLevel="0" collapsed="false">
      <c r="A3653" s="37" t="s">
        <v>1025</v>
      </c>
      <c r="B3653" s="37" t="s">
        <v>278</v>
      </c>
      <c r="C3653" s="37" t="n">
        <v>22</v>
      </c>
      <c r="D3653" s="37" t="n">
        <v>20</v>
      </c>
      <c r="E3653" s="37" t="n">
        <v>1</v>
      </c>
      <c r="F3653" s="37" t="n">
        <v>2</v>
      </c>
      <c r="G3653" s="37" t="n">
        <v>2</v>
      </c>
      <c r="H3653" s="37" t="n">
        <v>1</v>
      </c>
      <c r="I3653" s="37" t="n">
        <v>1</v>
      </c>
      <c r="J3653" s="40" t="n">
        <f aca="false">IF(C3653=0,"",D3653/C3653)</f>
        <v>0.909090909090909</v>
      </c>
    </row>
    <row r="3654" customFormat="false" ht="15" hidden="false" customHeight="false" outlineLevel="0" collapsed="false">
      <c r="A3654" s="37" t="s">
        <v>1025</v>
      </c>
      <c r="B3654" s="37" t="s">
        <v>279</v>
      </c>
      <c r="C3654" s="37" t="n">
        <v>22</v>
      </c>
      <c r="D3654" s="37" t="n">
        <v>20</v>
      </c>
      <c r="E3654" s="37" t="n">
        <v>0</v>
      </c>
      <c r="F3654" s="37" t="n">
        <v>1</v>
      </c>
      <c r="G3654" s="37" t="n">
        <v>0</v>
      </c>
      <c r="H3654" s="37" t="n">
        <v>2</v>
      </c>
      <c r="I3654" s="37" t="n">
        <v>0</v>
      </c>
      <c r="J3654" s="40" t="n">
        <f aca="false">IF(C3654=0,"",D3654/C3654)</f>
        <v>0.909090909090909</v>
      </c>
    </row>
    <row r="3655" customFormat="false" ht="15" hidden="false" customHeight="false" outlineLevel="0" collapsed="false">
      <c r="A3655" s="37" t="s">
        <v>1025</v>
      </c>
      <c r="B3655" s="37" t="s">
        <v>280</v>
      </c>
      <c r="C3655" s="37" t="n">
        <v>22</v>
      </c>
      <c r="D3655" s="37" t="n">
        <v>22</v>
      </c>
      <c r="E3655" s="37" t="n">
        <v>1</v>
      </c>
      <c r="F3655" s="37" t="n">
        <v>2</v>
      </c>
      <c r="G3655" s="37" t="n">
        <v>1</v>
      </c>
      <c r="H3655" s="37" t="n">
        <v>2</v>
      </c>
      <c r="I3655" s="37" t="n">
        <v>0</v>
      </c>
      <c r="J3655" s="40" t="n">
        <f aca="false">IF(C3655=0,"",D3655/C3655)</f>
        <v>1</v>
      </c>
    </row>
    <row r="3656" customFormat="false" ht="15" hidden="false" customHeight="false" outlineLevel="0" collapsed="false">
      <c r="A3656" s="37" t="s">
        <v>1025</v>
      </c>
      <c r="B3656" s="37" t="s">
        <v>281</v>
      </c>
      <c r="C3656" s="37" t="n">
        <v>22</v>
      </c>
      <c r="D3656" s="37" t="n">
        <v>21</v>
      </c>
      <c r="E3656" s="37" t="n">
        <v>0</v>
      </c>
      <c r="F3656" s="37" t="n">
        <v>0</v>
      </c>
      <c r="G3656" s="37" t="n">
        <v>0</v>
      </c>
      <c r="H3656" s="37" t="n">
        <v>0</v>
      </c>
      <c r="I3656" s="37" t="n">
        <v>0</v>
      </c>
      <c r="J3656" s="40" t="n">
        <f aca="false">IF(C3656=0,"",D3656/C3656)</f>
        <v>0.954545454545455</v>
      </c>
    </row>
    <row r="3657" customFormat="false" ht="15" hidden="false" customHeight="false" outlineLevel="0" collapsed="false">
      <c r="A3657" s="37" t="s">
        <v>1028</v>
      </c>
      <c r="B3657" s="37" t="s">
        <v>270</v>
      </c>
      <c r="C3657" s="37" t="n">
        <v>22</v>
      </c>
      <c r="D3657" s="37" t="n">
        <v>21</v>
      </c>
      <c r="E3657" s="37" t="n">
        <v>0</v>
      </c>
      <c r="F3657" s="37" t="n">
        <v>1</v>
      </c>
      <c r="G3657" s="37" t="n">
        <v>1</v>
      </c>
      <c r="H3657" s="37" t="n">
        <v>2</v>
      </c>
      <c r="I3657" s="37" t="n">
        <v>0</v>
      </c>
      <c r="J3657" s="40" t="n">
        <f aca="false">IF(C3657=0,"",D3657/C3657)</f>
        <v>0.954545454545455</v>
      </c>
    </row>
    <row r="3658" customFormat="false" ht="15" hidden="false" customHeight="false" outlineLevel="0" collapsed="false">
      <c r="A3658" s="37" t="s">
        <v>1028</v>
      </c>
      <c r="B3658" s="37" t="s">
        <v>271</v>
      </c>
      <c r="C3658" s="37" t="n">
        <v>22</v>
      </c>
      <c r="D3658" s="37" t="n">
        <v>22</v>
      </c>
      <c r="E3658" s="37" t="n">
        <v>0</v>
      </c>
      <c r="F3658" s="37" t="n">
        <v>0</v>
      </c>
      <c r="G3658" s="37" t="n">
        <v>1</v>
      </c>
      <c r="H3658" s="37" t="n">
        <v>0</v>
      </c>
      <c r="I3658" s="37" t="n">
        <v>0</v>
      </c>
      <c r="J3658" s="40" t="n">
        <f aca="false">IF(C3658=0,"",D3658/C3658)</f>
        <v>1</v>
      </c>
    </row>
    <row r="3659" customFormat="false" ht="15" hidden="false" customHeight="false" outlineLevel="0" collapsed="false">
      <c r="A3659" s="37" t="s">
        <v>1028</v>
      </c>
      <c r="B3659" s="37" t="s">
        <v>272</v>
      </c>
      <c r="C3659" s="37" t="n">
        <v>22</v>
      </c>
      <c r="D3659" s="37" t="n">
        <v>20</v>
      </c>
      <c r="E3659" s="37" t="n">
        <v>0</v>
      </c>
      <c r="F3659" s="37" t="n">
        <v>1</v>
      </c>
      <c r="G3659" s="37" t="n">
        <v>0</v>
      </c>
      <c r="H3659" s="37" t="n">
        <v>1</v>
      </c>
      <c r="I3659" s="37" t="n">
        <v>0</v>
      </c>
      <c r="J3659" s="40" t="n">
        <f aca="false">IF(C3659=0,"",D3659/C3659)</f>
        <v>0.909090909090909</v>
      </c>
    </row>
    <row r="3660" customFormat="false" ht="15" hidden="false" customHeight="false" outlineLevel="0" collapsed="false">
      <c r="A3660" s="37" t="s">
        <v>1028</v>
      </c>
      <c r="B3660" s="37" t="s">
        <v>273</v>
      </c>
      <c r="C3660" s="37" t="n">
        <v>22</v>
      </c>
      <c r="D3660" s="37" t="n">
        <v>22</v>
      </c>
      <c r="E3660" s="37" t="n">
        <v>1</v>
      </c>
      <c r="F3660" s="37" t="n">
        <v>1</v>
      </c>
      <c r="G3660" s="37" t="n">
        <v>0</v>
      </c>
      <c r="H3660" s="37" t="n">
        <v>2</v>
      </c>
      <c r="I3660" s="37" t="n">
        <v>0</v>
      </c>
      <c r="J3660" s="40" t="n">
        <f aca="false">IF(C3660=0,"",D3660/C3660)</f>
        <v>1</v>
      </c>
    </row>
    <row r="3661" customFormat="false" ht="15" hidden="false" customHeight="false" outlineLevel="0" collapsed="false">
      <c r="A3661" s="37" t="s">
        <v>1028</v>
      </c>
      <c r="B3661" s="37" t="s">
        <v>274</v>
      </c>
      <c r="C3661" s="37" t="n">
        <v>22</v>
      </c>
      <c r="D3661" s="37" t="n">
        <v>20</v>
      </c>
      <c r="E3661" s="37" t="n">
        <v>0</v>
      </c>
      <c r="F3661" s="37" t="n">
        <v>1</v>
      </c>
      <c r="G3661" s="37" t="n">
        <v>0</v>
      </c>
      <c r="H3661" s="37" t="n">
        <v>3</v>
      </c>
      <c r="I3661" s="37" t="n">
        <v>2</v>
      </c>
      <c r="J3661" s="40" t="n">
        <f aca="false">IF(C3661=0,"",D3661/C3661)</f>
        <v>0.909090909090909</v>
      </c>
    </row>
    <row r="3662" customFormat="false" ht="15" hidden="false" customHeight="false" outlineLevel="0" collapsed="false">
      <c r="A3662" s="37" t="s">
        <v>1028</v>
      </c>
      <c r="B3662" s="37" t="s">
        <v>275</v>
      </c>
      <c r="C3662" s="37" t="n">
        <v>22</v>
      </c>
      <c r="D3662" s="37" t="n">
        <v>21</v>
      </c>
      <c r="E3662" s="37" t="n">
        <v>0</v>
      </c>
      <c r="F3662" s="37" t="n">
        <v>1</v>
      </c>
      <c r="G3662" s="37" t="n">
        <v>1</v>
      </c>
      <c r="H3662" s="37" t="n">
        <v>1</v>
      </c>
      <c r="I3662" s="37" t="n">
        <v>0</v>
      </c>
      <c r="J3662" s="40" t="n">
        <f aca="false">IF(C3662=0,"",D3662/C3662)</f>
        <v>0.954545454545455</v>
      </c>
    </row>
    <row r="3663" customFormat="false" ht="15" hidden="false" customHeight="false" outlineLevel="0" collapsed="false">
      <c r="A3663" s="37" t="s">
        <v>1028</v>
      </c>
      <c r="B3663" s="37" t="s">
        <v>276</v>
      </c>
      <c r="C3663" s="37" t="n">
        <v>22</v>
      </c>
      <c r="D3663" s="37" t="n">
        <v>20</v>
      </c>
      <c r="E3663" s="37" t="n">
        <v>2</v>
      </c>
      <c r="F3663" s="37" t="n">
        <v>2</v>
      </c>
      <c r="G3663" s="37" t="n">
        <v>3</v>
      </c>
      <c r="H3663" s="37" t="n">
        <v>3</v>
      </c>
      <c r="I3663" s="37" t="n">
        <v>0</v>
      </c>
      <c r="J3663" s="40" t="n">
        <f aca="false">IF(C3663=0,"",D3663/C3663)</f>
        <v>0.909090909090909</v>
      </c>
    </row>
    <row r="3664" customFormat="false" ht="15" hidden="false" customHeight="false" outlineLevel="0" collapsed="false">
      <c r="A3664" s="37" t="s">
        <v>1028</v>
      </c>
      <c r="B3664" s="37" t="s">
        <v>277</v>
      </c>
      <c r="C3664" s="37" t="n">
        <v>22</v>
      </c>
      <c r="D3664" s="37" t="n">
        <v>22</v>
      </c>
      <c r="E3664" s="37" t="n">
        <v>2</v>
      </c>
      <c r="F3664" s="37" t="n">
        <v>0</v>
      </c>
      <c r="G3664" s="37" t="n">
        <v>1</v>
      </c>
      <c r="H3664" s="37" t="n">
        <v>2</v>
      </c>
      <c r="I3664" s="37" t="n">
        <v>4</v>
      </c>
      <c r="J3664" s="40" t="n">
        <f aca="false">IF(C3664=0,"",D3664/C3664)</f>
        <v>1</v>
      </c>
    </row>
    <row r="3665" customFormat="false" ht="15" hidden="false" customHeight="false" outlineLevel="0" collapsed="false">
      <c r="A3665" s="37" t="s">
        <v>1028</v>
      </c>
      <c r="B3665" s="37" t="s">
        <v>278</v>
      </c>
      <c r="C3665" s="37" t="n">
        <v>22</v>
      </c>
      <c r="D3665" s="37" t="n">
        <v>22</v>
      </c>
      <c r="E3665" s="37" t="n">
        <v>1</v>
      </c>
      <c r="F3665" s="37" t="n">
        <v>0</v>
      </c>
      <c r="G3665" s="37" t="n">
        <v>0</v>
      </c>
      <c r="H3665" s="37" t="n">
        <v>4</v>
      </c>
      <c r="I3665" s="37" t="n">
        <v>8</v>
      </c>
      <c r="J3665" s="40" t="n">
        <f aca="false">IF(C3665=0,"",D3665/C3665)</f>
        <v>1</v>
      </c>
    </row>
    <row r="3666" customFormat="false" ht="15" hidden="false" customHeight="false" outlineLevel="0" collapsed="false">
      <c r="A3666" s="37" t="s">
        <v>1028</v>
      </c>
      <c r="B3666" s="37" t="s">
        <v>279</v>
      </c>
      <c r="C3666" s="37" t="n">
        <v>22</v>
      </c>
      <c r="D3666" s="37" t="n">
        <v>21</v>
      </c>
      <c r="E3666" s="37" t="n">
        <v>1</v>
      </c>
      <c r="F3666" s="37" t="n">
        <v>0</v>
      </c>
      <c r="G3666" s="37" t="n">
        <v>0</v>
      </c>
      <c r="H3666" s="37" t="n">
        <v>2</v>
      </c>
      <c r="I3666" s="37" t="n">
        <v>0</v>
      </c>
      <c r="J3666" s="40" t="n">
        <f aca="false">IF(C3666=0,"",D3666/C3666)</f>
        <v>0.954545454545455</v>
      </c>
    </row>
    <row r="3667" customFormat="false" ht="15" hidden="false" customHeight="false" outlineLevel="0" collapsed="false">
      <c r="A3667" s="37" t="s">
        <v>1028</v>
      </c>
      <c r="B3667" s="37" t="s">
        <v>280</v>
      </c>
      <c r="C3667" s="37" t="n">
        <v>22</v>
      </c>
      <c r="D3667" s="37" t="n">
        <v>19</v>
      </c>
      <c r="E3667" s="37" t="n">
        <v>1</v>
      </c>
      <c r="F3667" s="37" t="n">
        <v>0</v>
      </c>
      <c r="G3667" s="37" t="n">
        <v>0</v>
      </c>
      <c r="H3667" s="37" t="n">
        <v>2</v>
      </c>
      <c r="I3667" s="37" t="n">
        <v>1</v>
      </c>
      <c r="J3667" s="40" t="n">
        <f aca="false">IF(C3667=0,"",D3667/C3667)</f>
        <v>0.863636363636364</v>
      </c>
    </row>
    <row r="3668" customFormat="false" ht="15" hidden="false" customHeight="false" outlineLevel="0" collapsed="false">
      <c r="A3668" s="37" t="s">
        <v>1028</v>
      </c>
      <c r="B3668" s="37" t="s">
        <v>281</v>
      </c>
      <c r="C3668" s="37" t="n">
        <v>22</v>
      </c>
      <c r="D3668" s="37" t="n">
        <v>19</v>
      </c>
      <c r="E3668" s="37" t="n">
        <v>1</v>
      </c>
      <c r="F3668" s="37" t="n">
        <v>1</v>
      </c>
      <c r="G3668" s="37" t="n">
        <v>1</v>
      </c>
      <c r="H3668" s="37" t="n">
        <v>2</v>
      </c>
      <c r="I3668" s="37" t="n">
        <v>3</v>
      </c>
      <c r="J3668" s="40" t="n">
        <f aca="false">IF(C3668=0,"",D3668/C3668)</f>
        <v>0.863636363636364</v>
      </c>
    </row>
    <row r="3669" customFormat="false" ht="15" hidden="false" customHeight="false" outlineLevel="0" collapsed="false">
      <c r="A3669" s="37" t="s">
        <v>1030</v>
      </c>
      <c r="B3669" s="37" t="s">
        <v>271</v>
      </c>
      <c r="C3669" s="37" t="n">
        <v>22</v>
      </c>
      <c r="D3669" s="37" t="n">
        <v>21</v>
      </c>
      <c r="E3669" s="37" t="n">
        <v>0</v>
      </c>
      <c r="F3669" s="37" t="n">
        <v>0</v>
      </c>
      <c r="G3669" s="37" t="n">
        <v>0</v>
      </c>
      <c r="H3669" s="37" t="n">
        <v>1</v>
      </c>
      <c r="I3669" s="37" t="n">
        <v>0</v>
      </c>
      <c r="J3669" s="40" t="n">
        <f aca="false">IF(C3669=0,"",D3669/C3669)</f>
        <v>0.954545454545455</v>
      </c>
    </row>
    <row r="3670" customFormat="false" ht="15" hidden="false" customHeight="false" outlineLevel="0" collapsed="false">
      <c r="A3670" s="37" t="s">
        <v>1030</v>
      </c>
      <c r="B3670" s="37" t="s">
        <v>272</v>
      </c>
      <c r="C3670" s="37" t="n">
        <v>22</v>
      </c>
      <c r="D3670" s="37" t="n">
        <v>22</v>
      </c>
      <c r="E3670" s="37" t="n">
        <v>0</v>
      </c>
      <c r="F3670" s="37" t="n">
        <v>3</v>
      </c>
      <c r="G3670" s="37" t="n">
        <v>1</v>
      </c>
      <c r="H3670" s="37" t="n">
        <v>0</v>
      </c>
      <c r="I3670" s="37" t="n">
        <v>1</v>
      </c>
      <c r="J3670" s="40" t="n">
        <f aca="false">IF(C3670=0,"",D3670/C3670)</f>
        <v>1</v>
      </c>
    </row>
    <row r="3671" customFormat="false" ht="15" hidden="false" customHeight="false" outlineLevel="0" collapsed="false">
      <c r="A3671" s="37" t="s">
        <v>1030</v>
      </c>
      <c r="B3671" s="37" t="s">
        <v>273</v>
      </c>
      <c r="C3671" s="37" t="n">
        <v>22</v>
      </c>
      <c r="D3671" s="37" t="n">
        <v>21</v>
      </c>
      <c r="E3671" s="37" t="n">
        <v>0</v>
      </c>
      <c r="F3671" s="37" t="n">
        <v>1</v>
      </c>
      <c r="G3671" s="37" t="n">
        <v>0</v>
      </c>
      <c r="H3671" s="37" t="n">
        <v>2</v>
      </c>
      <c r="I3671" s="37" t="n">
        <v>0</v>
      </c>
      <c r="J3671" s="40" t="n">
        <f aca="false">IF(C3671=0,"",D3671/C3671)</f>
        <v>0.954545454545455</v>
      </c>
    </row>
    <row r="3672" customFormat="false" ht="15" hidden="false" customHeight="false" outlineLevel="0" collapsed="false">
      <c r="A3672" s="37" t="s">
        <v>1030</v>
      </c>
      <c r="B3672" s="37" t="s">
        <v>274</v>
      </c>
      <c r="C3672" s="37" t="n">
        <v>22</v>
      </c>
      <c r="D3672" s="37" t="n">
        <v>21</v>
      </c>
      <c r="E3672" s="37" t="n">
        <v>2</v>
      </c>
      <c r="F3672" s="37" t="n">
        <v>0</v>
      </c>
      <c r="G3672" s="37" t="n">
        <v>0</v>
      </c>
      <c r="H3672" s="37" t="n">
        <v>1</v>
      </c>
      <c r="I3672" s="37" t="n">
        <v>0</v>
      </c>
      <c r="J3672" s="40" t="n">
        <f aca="false">IF(C3672=0,"",D3672/C3672)</f>
        <v>0.954545454545455</v>
      </c>
    </row>
    <row r="3673" customFormat="false" ht="15" hidden="false" customHeight="false" outlineLevel="0" collapsed="false">
      <c r="A3673" s="37" t="s">
        <v>1030</v>
      </c>
      <c r="B3673" s="37" t="s">
        <v>275</v>
      </c>
      <c r="C3673" s="37" t="n">
        <v>22</v>
      </c>
      <c r="D3673" s="37" t="n">
        <v>22</v>
      </c>
      <c r="E3673" s="37" t="n">
        <v>2</v>
      </c>
      <c r="F3673" s="37" t="n">
        <v>1</v>
      </c>
      <c r="G3673" s="37" t="n">
        <v>0</v>
      </c>
      <c r="H3673" s="37" t="n">
        <v>2</v>
      </c>
      <c r="I3673" s="37" t="n">
        <v>0</v>
      </c>
      <c r="J3673" s="40" t="n">
        <f aca="false">IF(C3673=0,"",D3673/C3673)</f>
        <v>1</v>
      </c>
    </row>
    <row r="3674" customFormat="false" ht="15" hidden="false" customHeight="false" outlineLevel="0" collapsed="false">
      <c r="A3674" s="37" t="s">
        <v>1030</v>
      </c>
      <c r="B3674" s="37" t="s">
        <v>276</v>
      </c>
      <c r="C3674" s="37" t="n">
        <v>22</v>
      </c>
      <c r="D3674" s="37" t="n">
        <v>21</v>
      </c>
      <c r="E3674" s="37" t="n">
        <v>2</v>
      </c>
      <c r="F3674" s="37" t="n">
        <v>0</v>
      </c>
      <c r="G3674" s="37" t="n">
        <v>1</v>
      </c>
      <c r="H3674" s="37" t="n">
        <v>3</v>
      </c>
      <c r="I3674" s="37" t="n">
        <v>0</v>
      </c>
      <c r="J3674" s="40" t="n">
        <f aca="false">IF(C3674=0,"",D3674/C3674)</f>
        <v>0.954545454545455</v>
      </c>
    </row>
    <row r="3675" customFormat="false" ht="15" hidden="false" customHeight="false" outlineLevel="0" collapsed="false">
      <c r="A3675" s="37" t="s">
        <v>1030</v>
      </c>
      <c r="B3675" s="37" t="s">
        <v>277</v>
      </c>
      <c r="C3675" s="37" t="n">
        <v>22</v>
      </c>
      <c r="D3675" s="37" t="n">
        <v>21</v>
      </c>
      <c r="E3675" s="37" t="n">
        <v>0</v>
      </c>
      <c r="F3675" s="37" t="n">
        <v>0</v>
      </c>
      <c r="G3675" s="37" t="n">
        <v>0</v>
      </c>
      <c r="H3675" s="37" t="n">
        <v>3</v>
      </c>
      <c r="I3675" s="37" t="n">
        <v>1</v>
      </c>
      <c r="J3675" s="40" t="n">
        <f aca="false">IF(C3675=0,"",D3675/C3675)</f>
        <v>0.954545454545455</v>
      </c>
    </row>
    <row r="3676" customFormat="false" ht="15" hidden="false" customHeight="false" outlineLevel="0" collapsed="false">
      <c r="A3676" s="37" t="s">
        <v>1030</v>
      </c>
      <c r="B3676" s="37" t="s">
        <v>278</v>
      </c>
      <c r="C3676" s="37" t="n">
        <v>22</v>
      </c>
      <c r="D3676" s="37" t="n">
        <v>21</v>
      </c>
      <c r="E3676" s="37" t="n">
        <v>1</v>
      </c>
      <c r="F3676" s="37" t="n">
        <v>2</v>
      </c>
      <c r="G3676" s="37" t="n">
        <v>0</v>
      </c>
      <c r="H3676" s="37" t="n">
        <v>0</v>
      </c>
      <c r="I3676" s="37" t="n">
        <v>4</v>
      </c>
      <c r="J3676" s="40" t="n">
        <f aca="false">IF(C3676=0,"",D3676/C3676)</f>
        <v>0.954545454545455</v>
      </c>
    </row>
    <row r="3677" customFormat="false" ht="15" hidden="false" customHeight="false" outlineLevel="0" collapsed="false">
      <c r="A3677" s="37" t="s">
        <v>1030</v>
      </c>
      <c r="B3677" s="37" t="s">
        <v>279</v>
      </c>
      <c r="C3677" s="37" t="n">
        <v>22</v>
      </c>
      <c r="D3677" s="37" t="n">
        <v>21</v>
      </c>
      <c r="E3677" s="37" t="n">
        <v>1</v>
      </c>
      <c r="F3677" s="37" t="n">
        <v>0</v>
      </c>
      <c r="G3677" s="37" t="n">
        <v>0</v>
      </c>
      <c r="H3677" s="37" t="n">
        <v>1</v>
      </c>
      <c r="I3677" s="37" t="n">
        <v>2</v>
      </c>
      <c r="J3677" s="40" t="n">
        <f aca="false">IF(C3677=0,"",D3677/C3677)</f>
        <v>0.954545454545455</v>
      </c>
    </row>
    <row r="3678" customFormat="false" ht="15" hidden="false" customHeight="false" outlineLevel="0" collapsed="false">
      <c r="A3678" s="37" t="s">
        <v>1030</v>
      </c>
      <c r="B3678" s="37" t="s">
        <v>280</v>
      </c>
      <c r="C3678" s="37" t="n">
        <v>22</v>
      </c>
      <c r="D3678" s="37" t="n">
        <v>18</v>
      </c>
      <c r="E3678" s="37" t="n">
        <v>1</v>
      </c>
      <c r="F3678" s="37" t="n">
        <v>0</v>
      </c>
      <c r="G3678" s="37" t="n">
        <v>0</v>
      </c>
      <c r="H3678" s="37" t="n">
        <v>1</v>
      </c>
      <c r="I3678" s="37" t="n">
        <v>2</v>
      </c>
      <c r="J3678" s="40" t="n">
        <f aca="false">IF(C3678=0,"",D3678/C3678)</f>
        <v>0.818181818181818</v>
      </c>
    </row>
    <row r="3679" customFormat="false" ht="15" hidden="false" customHeight="false" outlineLevel="0" collapsed="false">
      <c r="A3679" s="37" t="s">
        <v>1030</v>
      </c>
      <c r="B3679" s="37" t="s">
        <v>281</v>
      </c>
      <c r="C3679" s="37" t="n">
        <v>22</v>
      </c>
      <c r="D3679" s="37" t="n">
        <v>20</v>
      </c>
      <c r="E3679" s="37" t="n">
        <v>0</v>
      </c>
      <c r="F3679" s="37" t="n">
        <v>0</v>
      </c>
      <c r="G3679" s="37" t="n">
        <v>1</v>
      </c>
      <c r="H3679" s="37" t="n">
        <v>0</v>
      </c>
      <c r="I3679" s="37" t="n">
        <v>1</v>
      </c>
      <c r="J3679" s="40" t="n">
        <f aca="false">IF(C3679=0,"",D3679/C3679)</f>
        <v>0.909090909090909</v>
      </c>
    </row>
    <row r="3680" customFormat="false" ht="15" hidden="false" customHeight="false" outlineLevel="0" collapsed="false">
      <c r="A3680" s="37" t="s">
        <v>1032</v>
      </c>
      <c r="B3680" s="37" t="s">
        <v>277</v>
      </c>
      <c r="C3680" s="37" t="n">
        <v>22</v>
      </c>
      <c r="D3680" s="37" t="n">
        <v>20</v>
      </c>
      <c r="E3680" s="37" t="n">
        <v>1</v>
      </c>
      <c r="F3680" s="37" t="n">
        <v>0</v>
      </c>
      <c r="G3680" s="37" t="n">
        <v>1</v>
      </c>
      <c r="H3680" s="37" t="n">
        <v>0</v>
      </c>
      <c r="I3680" s="37" t="n">
        <v>14</v>
      </c>
      <c r="J3680" s="40" t="n">
        <f aca="false">IF(C3680=0,"",D3680/C3680)</f>
        <v>0.909090909090909</v>
      </c>
    </row>
    <row r="3681" customFormat="false" ht="15" hidden="false" customHeight="false" outlineLevel="0" collapsed="false">
      <c r="A3681" s="37" t="s">
        <v>1032</v>
      </c>
      <c r="B3681" s="37" t="s">
        <v>278</v>
      </c>
      <c r="C3681" s="37" t="n">
        <v>22</v>
      </c>
      <c r="D3681" s="37" t="n">
        <v>21</v>
      </c>
      <c r="E3681" s="37" t="n">
        <v>2</v>
      </c>
      <c r="F3681" s="37" t="n">
        <v>0</v>
      </c>
      <c r="G3681" s="37" t="n">
        <v>2</v>
      </c>
      <c r="H3681" s="37" t="n">
        <v>1</v>
      </c>
      <c r="I3681" s="37" t="n">
        <v>12</v>
      </c>
      <c r="J3681" s="40" t="n">
        <f aca="false">IF(C3681=0,"",D3681/C3681)</f>
        <v>0.954545454545455</v>
      </c>
    </row>
    <row r="3682" customFormat="false" ht="15" hidden="false" customHeight="false" outlineLevel="0" collapsed="false">
      <c r="A3682" s="37" t="s">
        <v>1032</v>
      </c>
      <c r="B3682" s="37" t="s">
        <v>279</v>
      </c>
      <c r="C3682" s="37" t="n">
        <v>22</v>
      </c>
      <c r="D3682" s="37" t="n">
        <v>17</v>
      </c>
      <c r="E3682" s="37" t="n">
        <v>0</v>
      </c>
      <c r="F3682" s="37" t="n">
        <v>2</v>
      </c>
      <c r="G3682" s="37" t="n">
        <v>0</v>
      </c>
      <c r="H3682" s="37" t="n">
        <v>0</v>
      </c>
      <c r="I3682" s="37" t="n">
        <v>14</v>
      </c>
      <c r="J3682" s="40" t="n">
        <f aca="false">IF(C3682=0,"",D3682/C3682)</f>
        <v>0.772727272727273</v>
      </c>
    </row>
    <row r="3683" customFormat="false" ht="15" hidden="false" customHeight="false" outlineLevel="0" collapsed="false">
      <c r="A3683" s="37" t="s">
        <v>1032</v>
      </c>
      <c r="B3683" s="37" t="s">
        <v>280</v>
      </c>
      <c r="C3683" s="37" t="n">
        <v>22</v>
      </c>
      <c r="D3683" s="37" t="n">
        <v>21</v>
      </c>
      <c r="E3683" s="37" t="n">
        <v>1</v>
      </c>
      <c r="F3683" s="37" t="n">
        <v>0</v>
      </c>
      <c r="G3683" s="37" t="n">
        <v>1</v>
      </c>
      <c r="H3683" s="37" t="n">
        <v>1</v>
      </c>
      <c r="I3683" s="37" t="n">
        <v>5</v>
      </c>
      <c r="J3683" s="40" t="n">
        <f aca="false">IF(C3683=0,"",D3683/C3683)</f>
        <v>0.954545454545455</v>
      </c>
    </row>
    <row r="3684" customFormat="false" ht="15" hidden="false" customHeight="false" outlineLevel="0" collapsed="false">
      <c r="A3684" s="37" t="s">
        <v>1034</v>
      </c>
      <c r="B3684" s="37" t="s">
        <v>278</v>
      </c>
      <c r="C3684" s="37" t="n">
        <v>22</v>
      </c>
      <c r="D3684" s="37" t="n">
        <v>20</v>
      </c>
      <c r="E3684" s="37" t="n">
        <v>2</v>
      </c>
      <c r="F3684" s="37" t="n">
        <v>1</v>
      </c>
      <c r="G3684" s="37" t="n">
        <v>1</v>
      </c>
      <c r="H3684" s="37" t="n">
        <v>3</v>
      </c>
      <c r="I3684" s="37" t="n">
        <v>4</v>
      </c>
      <c r="J3684" s="40" t="n">
        <f aca="false">IF(C3684=0,"",D3684/C3684)</f>
        <v>0.909090909090909</v>
      </c>
    </row>
    <row r="3685" customFormat="false" ht="15" hidden="false" customHeight="false" outlineLevel="0" collapsed="false">
      <c r="A3685" s="37" t="s">
        <v>1034</v>
      </c>
      <c r="B3685" s="37" t="s">
        <v>279</v>
      </c>
      <c r="C3685" s="37" t="n">
        <v>22</v>
      </c>
      <c r="D3685" s="37" t="n">
        <v>19</v>
      </c>
      <c r="E3685" s="37" t="n">
        <v>0</v>
      </c>
      <c r="F3685" s="37" t="n">
        <v>1</v>
      </c>
      <c r="G3685" s="37" t="n">
        <v>0</v>
      </c>
      <c r="H3685" s="37" t="n">
        <v>3</v>
      </c>
      <c r="I3685" s="37" t="n">
        <v>14</v>
      </c>
      <c r="J3685" s="40" t="n">
        <f aca="false">IF(C3685=0,"",D3685/C3685)</f>
        <v>0.863636363636364</v>
      </c>
    </row>
    <row r="3686" customFormat="false" ht="15" hidden="false" customHeight="false" outlineLevel="0" collapsed="false">
      <c r="A3686" s="37" t="s">
        <v>1034</v>
      </c>
      <c r="B3686" s="37" t="s">
        <v>280</v>
      </c>
      <c r="C3686" s="37" t="n">
        <v>22</v>
      </c>
      <c r="D3686" s="37" t="n">
        <v>19</v>
      </c>
      <c r="E3686" s="37" t="n">
        <v>1</v>
      </c>
      <c r="F3686" s="37" t="n">
        <v>1</v>
      </c>
      <c r="G3686" s="37" t="n">
        <v>2</v>
      </c>
      <c r="H3686" s="37" t="n">
        <v>2</v>
      </c>
      <c r="I3686" s="37" t="n">
        <v>13</v>
      </c>
      <c r="J3686" s="40" t="n">
        <f aca="false">IF(C3686=0,"",D3686/C3686)</f>
        <v>0.863636363636364</v>
      </c>
    </row>
    <row r="3687" customFormat="false" ht="15" hidden="false" customHeight="false" outlineLevel="0" collapsed="false">
      <c r="A3687" s="37" t="s">
        <v>1034</v>
      </c>
      <c r="B3687" s="37" t="s">
        <v>281</v>
      </c>
      <c r="C3687" s="37" t="n">
        <v>22</v>
      </c>
      <c r="D3687" s="37" t="n">
        <v>19</v>
      </c>
      <c r="E3687" s="37" t="n">
        <v>0</v>
      </c>
      <c r="F3687" s="37" t="n">
        <v>0</v>
      </c>
      <c r="G3687" s="37" t="n">
        <v>0</v>
      </c>
      <c r="H3687" s="37" t="n">
        <v>2</v>
      </c>
      <c r="I3687" s="37" t="n">
        <v>11</v>
      </c>
      <c r="J3687" s="40" t="n">
        <f aca="false">IF(C3687=0,"",D3687/C3687)</f>
        <v>0.863636363636364</v>
      </c>
    </row>
    <row r="3688" customFormat="false" ht="15" hidden="false" customHeight="false" outlineLevel="0" collapsed="false">
      <c r="A3688" s="37" t="s">
        <v>884</v>
      </c>
      <c r="B3688" s="37" t="s">
        <v>270</v>
      </c>
      <c r="C3688" s="37" t="n">
        <v>22</v>
      </c>
      <c r="D3688" s="37" t="n">
        <v>15</v>
      </c>
      <c r="E3688" s="37" t="n">
        <v>2</v>
      </c>
      <c r="F3688" s="37" t="n">
        <v>1</v>
      </c>
      <c r="G3688" s="37" t="n">
        <v>0</v>
      </c>
      <c r="H3688" s="37" t="n">
        <v>0</v>
      </c>
      <c r="I3688" s="37" t="n">
        <v>2</v>
      </c>
      <c r="J3688" s="40" t="n">
        <f aca="false">IF(C3688=0,"",D3688/C3688)</f>
        <v>0.681818181818182</v>
      </c>
    </row>
    <row r="3689" customFormat="false" ht="15" hidden="false" customHeight="false" outlineLevel="0" collapsed="false">
      <c r="A3689" s="37" t="s">
        <v>884</v>
      </c>
      <c r="B3689" s="37" t="s">
        <v>271</v>
      </c>
      <c r="C3689" s="37" t="n">
        <v>22</v>
      </c>
      <c r="D3689" s="37" t="n">
        <v>22</v>
      </c>
      <c r="E3689" s="37" t="n">
        <v>0</v>
      </c>
      <c r="F3689" s="37" t="n">
        <v>0</v>
      </c>
      <c r="G3689" s="37" t="n">
        <v>0</v>
      </c>
      <c r="H3689" s="37" t="n">
        <v>0</v>
      </c>
      <c r="I3689" s="37" t="n">
        <v>4</v>
      </c>
      <c r="J3689" s="40" t="n">
        <f aca="false">IF(C3689=0,"",D3689/C3689)</f>
        <v>1</v>
      </c>
    </row>
    <row r="3690" customFormat="false" ht="15" hidden="false" customHeight="false" outlineLevel="0" collapsed="false">
      <c r="A3690" s="37" t="s">
        <v>884</v>
      </c>
      <c r="B3690" s="37" t="s">
        <v>272</v>
      </c>
      <c r="C3690" s="37" t="n">
        <v>22</v>
      </c>
      <c r="D3690" s="37" t="n">
        <v>21</v>
      </c>
      <c r="E3690" s="37" t="n">
        <v>0</v>
      </c>
      <c r="F3690" s="37" t="n">
        <v>1</v>
      </c>
      <c r="G3690" s="37" t="n">
        <v>0</v>
      </c>
      <c r="H3690" s="37" t="n">
        <v>2</v>
      </c>
      <c r="I3690" s="37" t="n">
        <v>0</v>
      </c>
      <c r="J3690" s="40" t="n">
        <f aca="false">IF(C3690=0,"",D3690/C3690)</f>
        <v>0.954545454545455</v>
      </c>
    </row>
    <row r="3691" customFormat="false" ht="15" hidden="false" customHeight="false" outlineLevel="0" collapsed="false">
      <c r="A3691" s="37" t="s">
        <v>884</v>
      </c>
      <c r="B3691" s="37" t="s">
        <v>273</v>
      </c>
      <c r="C3691" s="37" t="n">
        <v>22</v>
      </c>
      <c r="D3691" s="37" t="n">
        <v>19</v>
      </c>
      <c r="E3691" s="37" t="n">
        <v>1</v>
      </c>
      <c r="F3691" s="37" t="n">
        <v>0</v>
      </c>
      <c r="G3691" s="37" t="n">
        <v>1</v>
      </c>
      <c r="H3691" s="37" t="n">
        <v>1</v>
      </c>
      <c r="I3691" s="37" t="n">
        <v>1</v>
      </c>
      <c r="J3691" s="40" t="n">
        <f aca="false">IF(C3691=0,"",D3691/C3691)</f>
        <v>0.863636363636364</v>
      </c>
    </row>
    <row r="3692" customFormat="false" ht="15" hidden="false" customHeight="false" outlineLevel="0" collapsed="false">
      <c r="A3692" s="37" t="s">
        <v>884</v>
      </c>
      <c r="B3692" s="37" t="s">
        <v>274</v>
      </c>
      <c r="C3692" s="37" t="n">
        <v>22</v>
      </c>
      <c r="D3692" s="37" t="n">
        <v>20</v>
      </c>
      <c r="E3692" s="37" t="n">
        <v>1</v>
      </c>
      <c r="F3692" s="37" t="n">
        <v>2</v>
      </c>
      <c r="G3692" s="37" t="n">
        <v>0</v>
      </c>
      <c r="H3692" s="37" t="n">
        <v>0</v>
      </c>
      <c r="I3692" s="37" t="n">
        <v>2</v>
      </c>
      <c r="J3692" s="40" t="n">
        <f aca="false">IF(C3692=0,"",D3692/C3692)</f>
        <v>0.909090909090909</v>
      </c>
    </row>
    <row r="3693" customFormat="false" ht="15" hidden="false" customHeight="false" outlineLevel="0" collapsed="false">
      <c r="A3693" s="37" t="s">
        <v>884</v>
      </c>
      <c r="B3693" s="37" t="s">
        <v>275</v>
      </c>
      <c r="C3693" s="37" t="n">
        <v>22</v>
      </c>
      <c r="D3693" s="37" t="n">
        <v>20</v>
      </c>
      <c r="E3693" s="37" t="n">
        <v>3</v>
      </c>
      <c r="F3693" s="37" t="n">
        <v>0</v>
      </c>
      <c r="G3693" s="37" t="n">
        <v>0</v>
      </c>
      <c r="H3693" s="37" t="n">
        <v>2</v>
      </c>
      <c r="I3693" s="37" t="n">
        <v>1</v>
      </c>
      <c r="J3693" s="40" t="n">
        <f aca="false">IF(C3693=0,"",D3693/C3693)</f>
        <v>0.909090909090909</v>
      </c>
    </row>
    <row r="3694" customFormat="false" ht="15" hidden="false" customHeight="false" outlineLevel="0" collapsed="false">
      <c r="A3694" s="37" t="s">
        <v>884</v>
      </c>
      <c r="B3694" s="37" t="s">
        <v>276</v>
      </c>
      <c r="C3694" s="37" t="n">
        <v>22</v>
      </c>
      <c r="D3694" s="37" t="n">
        <v>21</v>
      </c>
      <c r="E3694" s="37" t="n">
        <v>0</v>
      </c>
      <c r="F3694" s="37" t="n">
        <v>2</v>
      </c>
      <c r="G3694" s="37" t="n">
        <v>0</v>
      </c>
      <c r="H3694" s="37" t="n">
        <v>2</v>
      </c>
      <c r="I3694" s="37" t="n">
        <v>4</v>
      </c>
      <c r="J3694" s="40" t="n">
        <f aca="false">IF(C3694=0,"",D3694/C3694)</f>
        <v>0.954545454545455</v>
      </c>
    </row>
    <row r="3695" customFormat="false" ht="15" hidden="false" customHeight="false" outlineLevel="0" collapsed="false">
      <c r="A3695" s="37" t="s">
        <v>884</v>
      </c>
      <c r="B3695" s="37" t="s">
        <v>277</v>
      </c>
      <c r="C3695" s="37" t="n">
        <v>22</v>
      </c>
      <c r="D3695" s="37" t="n">
        <v>21</v>
      </c>
      <c r="E3695" s="37" t="n">
        <v>0</v>
      </c>
      <c r="F3695" s="37" t="n">
        <v>1</v>
      </c>
      <c r="G3695" s="37" t="n">
        <v>0</v>
      </c>
      <c r="H3695" s="37" t="n">
        <v>1</v>
      </c>
      <c r="I3695" s="37" t="n">
        <v>2</v>
      </c>
      <c r="J3695" s="40" t="n">
        <f aca="false">IF(C3695=0,"",D3695/C3695)</f>
        <v>0.954545454545455</v>
      </c>
    </row>
    <row r="3696" customFormat="false" ht="15" hidden="false" customHeight="false" outlineLevel="0" collapsed="false">
      <c r="A3696" s="37" t="s">
        <v>884</v>
      </c>
      <c r="B3696" s="37" t="s">
        <v>278</v>
      </c>
      <c r="C3696" s="37" t="n">
        <v>22</v>
      </c>
      <c r="D3696" s="37" t="n">
        <v>22</v>
      </c>
      <c r="E3696" s="37" t="n">
        <v>2</v>
      </c>
      <c r="F3696" s="37" t="n">
        <v>0</v>
      </c>
      <c r="G3696" s="37" t="n">
        <v>0</v>
      </c>
      <c r="H3696" s="37" t="n">
        <v>0</v>
      </c>
      <c r="I3696" s="37" t="n">
        <v>1</v>
      </c>
      <c r="J3696" s="40" t="n">
        <f aca="false">IF(C3696=0,"",D3696/C3696)</f>
        <v>1</v>
      </c>
    </row>
    <row r="3697" customFormat="false" ht="15" hidden="false" customHeight="false" outlineLevel="0" collapsed="false">
      <c r="A3697" s="37" t="s">
        <v>884</v>
      </c>
      <c r="B3697" s="37" t="s">
        <v>279</v>
      </c>
      <c r="C3697" s="37" t="n">
        <v>22</v>
      </c>
      <c r="D3697" s="37" t="n">
        <v>19</v>
      </c>
      <c r="E3697" s="37" t="n">
        <v>0</v>
      </c>
      <c r="F3697" s="37" t="n">
        <v>1</v>
      </c>
      <c r="G3697" s="37" t="n">
        <v>0</v>
      </c>
      <c r="H3697" s="37" t="n">
        <v>2</v>
      </c>
      <c r="I3697" s="37" t="n">
        <v>1</v>
      </c>
      <c r="J3697" s="40" t="n">
        <f aca="false">IF(C3697=0,"",D3697/C3697)</f>
        <v>0.863636363636364</v>
      </c>
    </row>
    <row r="3698" customFormat="false" ht="15" hidden="false" customHeight="false" outlineLevel="0" collapsed="false">
      <c r="A3698" s="37" t="s">
        <v>884</v>
      </c>
      <c r="B3698" s="37" t="s">
        <v>280</v>
      </c>
      <c r="C3698" s="37" t="n">
        <v>22</v>
      </c>
      <c r="D3698" s="37" t="n">
        <v>22</v>
      </c>
      <c r="E3698" s="37" t="n">
        <v>1</v>
      </c>
      <c r="F3698" s="37" t="n">
        <v>1</v>
      </c>
      <c r="G3698" s="37" t="n">
        <v>0</v>
      </c>
      <c r="H3698" s="37" t="n">
        <v>3</v>
      </c>
      <c r="I3698" s="37" t="n">
        <v>1</v>
      </c>
      <c r="J3698" s="40" t="n">
        <f aca="false">IF(C3698=0,"",D3698/C3698)</f>
        <v>1</v>
      </c>
    </row>
    <row r="3699" customFormat="false" ht="15" hidden="false" customHeight="false" outlineLevel="0" collapsed="false">
      <c r="A3699" s="37" t="s">
        <v>884</v>
      </c>
      <c r="B3699" s="37" t="s">
        <v>281</v>
      </c>
      <c r="C3699" s="37" t="n">
        <v>22</v>
      </c>
      <c r="D3699" s="37" t="n">
        <v>21</v>
      </c>
      <c r="E3699" s="37" t="n">
        <v>0</v>
      </c>
      <c r="F3699" s="37" t="n">
        <v>0</v>
      </c>
      <c r="G3699" s="37" t="n">
        <v>0</v>
      </c>
      <c r="H3699" s="37" t="n">
        <v>0</v>
      </c>
      <c r="I3699" s="37" t="n">
        <v>0</v>
      </c>
      <c r="J3699" s="40" t="n">
        <f aca="false">IF(C3699=0,"",D3699/C3699)</f>
        <v>0.954545454545455</v>
      </c>
    </row>
    <row r="3700" customFormat="false" ht="15" hidden="false" customHeight="false" outlineLevel="0" collapsed="false">
      <c r="A3700" s="37" t="s">
        <v>670</v>
      </c>
      <c r="B3700" s="37" t="s">
        <v>270</v>
      </c>
      <c r="C3700" s="37" t="n">
        <v>22</v>
      </c>
      <c r="D3700" s="37" t="n">
        <v>21</v>
      </c>
      <c r="E3700" s="37" t="n">
        <v>1</v>
      </c>
      <c r="F3700" s="37" t="n">
        <v>0</v>
      </c>
      <c r="G3700" s="37" t="n">
        <v>0</v>
      </c>
      <c r="H3700" s="37" t="n">
        <v>5</v>
      </c>
      <c r="I3700" s="37" t="n">
        <v>1</v>
      </c>
      <c r="J3700" s="40" t="n">
        <f aca="false">IF(C3700=0,"",D3700/C3700)</f>
        <v>0.954545454545455</v>
      </c>
    </row>
    <row r="3701" customFormat="false" ht="15" hidden="false" customHeight="false" outlineLevel="0" collapsed="false">
      <c r="A3701" s="37" t="s">
        <v>670</v>
      </c>
      <c r="B3701" s="37" t="s">
        <v>271</v>
      </c>
      <c r="C3701" s="37" t="n">
        <v>22</v>
      </c>
      <c r="D3701" s="37" t="n">
        <v>19</v>
      </c>
      <c r="E3701" s="37" t="n">
        <v>0</v>
      </c>
      <c r="F3701" s="37" t="n">
        <v>2</v>
      </c>
      <c r="G3701" s="37" t="n">
        <v>0</v>
      </c>
      <c r="H3701" s="37" t="n">
        <v>0</v>
      </c>
      <c r="I3701" s="37" t="n">
        <v>0</v>
      </c>
      <c r="J3701" s="40" t="n">
        <f aca="false">IF(C3701=0,"",D3701/C3701)</f>
        <v>0.863636363636364</v>
      </c>
    </row>
    <row r="3702" customFormat="false" ht="15" hidden="false" customHeight="false" outlineLevel="0" collapsed="false">
      <c r="A3702" s="37" t="s">
        <v>670</v>
      </c>
      <c r="B3702" s="37" t="s">
        <v>272</v>
      </c>
      <c r="C3702" s="37" t="n">
        <v>22</v>
      </c>
      <c r="D3702" s="37" t="n">
        <v>22</v>
      </c>
      <c r="E3702" s="37" t="n">
        <v>0</v>
      </c>
      <c r="F3702" s="37" t="n">
        <v>1</v>
      </c>
      <c r="G3702" s="37" t="n">
        <v>0</v>
      </c>
      <c r="H3702" s="37" t="n">
        <v>2</v>
      </c>
      <c r="I3702" s="37" t="n">
        <v>1</v>
      </c>
      <c r="J3702" s="40" t="n">
        <f aca="false">IF(C3702=0,"",D3702/C3702)</f>
        <v>1</v>
      </c>
    </row>
    <row r="3703" customFormat="false" ht="15" hidden="false" customHeight="false" outlineLevel="0" collapsed="false">
      <c r="A3703" s="37" t="s">
        <v>670</v>
      </c>
      <c r="B3703" s="37" t="s">
        <v>273</v>
      </c>
      <c r="C3703" s="37" t="n">
        <v>22</v>
      </c>
      <c r="D3703" s="37" t="n">
        <v>20</v>
      </c>
      <c r="E3703" s="37" t="n">
        <v>0</v>
      </c>
      <c r="F3703" s="37" t="n">
        <v>1</v>
      </c>
      <c r="G3703" s="37" t="n">
        <v>0</v>
      </c>
      <c r="H3703" s="37" t="n">
        <v>1</v>
      </c>
      <c r="I3703" s="37" t="n">
        <v>0</v>
      </c>
      <c r="J3703" s="40" t="n">
        <f aca="false">IF(C3703=0,"",D3703/C3703)</f>
        <v>0.909090909090909</v>
      </c>
    </row>
    <row r="3704" customFormat="false" ht="15" hidden="false" customHeight="false" outlineLevel="0" collapsed="false">
      <c r="A3704" s="37" t="s">
        <v>670</v>
      </c>
      <c r="B3704" s="37" t="s">
        <v>274</v>
      </c>
      <c r="C3704" s="37" t="n">
        <v>22</v>
      </c>
      <c r="D3704" s="37" t="n">
        <v>20</v>
      </c>
      <c r="E3704" s="37" t="n">
        <v>0</v>
      </c>
      <c r="F3704" s="37" t="n">
        <v>1</v>
      </c>
      <c r="G3704" s="37" t="n">
        <v>1</v>
      </c>
      <c r="H3704" s="37" t="n">
        <v>2</v>
      </c>
      <c r="I3704" s="37" t="n">
        <v>0</v>
      </c>
      <c r="J3704" s="40" t="n">
        <f aca="false">IF(C3704=0,"",D3704/C3704)</f>
        <v>0.909090909090909</v>
      </c>
    </row>
    <row r="3705" customFormat="false" ht="15" hidden="false" customHeight="false" outlineLevel="0" collapsed="false">
      <c r="A3705" s="37" t="s">
        <v>670</v>
      </c>
      <c r="B3705" s="37" t="s">
        <v>275</v>
      </c>
      <c r="C3705" s="37" t="n">
        <v>22</v>
      </c>
      <c r="D3705" s="37" t="n">
        <v>21</v>
      </c>
      <c r="E3705" s="37" t="n">
        <v>1</v>
      </c>
      <c r="F3705" s="37" t="n">
        <v>0</v>
      </c>
      <c r="G3705" s="37" t="n">
        <v>0</v>
      </c>
      <c r="H3705" s="37" t="n">
        <v>5</v>
      </c>
      <c r="I3705" s="37" t="n">
        <v>0</v>
      </c>
      <c r="J3705" s="40" t="n">
        <f aca="false">IF(C3705=0,"",D3705/C3705)</f>
        <v>0.954545454545455</v>
      </c>
    </row>
    <row r="3706" customFormat="false" ht="15" hidden="false" customHeight="false" outlineLevel="0" collapsed="false">
      <c r="A3706" s="37" t="s">
        <v>670</v>
      </c>
      <c r="B3706" s="37" t="s">
        <v>276</v>
      </c>
      <c r="C3706" s="37" t="n">
        <v>22</v>
      </c>
      <c r="D3706" s="37" t="n">
        <v>21</v>
      </c>
      <c r="E3706" s="37" t="n">
        <v>2</v>
      </c>
      <c r="F3706" s="37" t="n">
        <v>1</v>
      </c>
      <c r="G3706" s="37" t="n">
        <v>0</v>
      </c>
      <c r="H3706" s="37" t="n">
        <v>1</v>
      </c>
      <c r="I3706" s="37" t="n">
        <v>4</v>
      </c>
      <c r="J3706" s="40" t="n">
        <f aca="false">IF(C3706=0,"",D3706/C3706)</f>
        <v>0.954545454545455</v>
      </c>
    </row>
    <row r="3707" customFormat="false" ht="15" hidden="false" customHeight="false" outlineLevel="0" collapsed="false">
      <c r="A3707" s="37" t="s">
        <v>670</v>
      </c>
      <c r="B3707" s="37" t="s">
        <v>277</v>
      </c>
      <c r="C3707" s="37" t="n">
        <v>22</v>
      </c>
      <c r="D3707" s="37" t="n">
        <v>22</v>
      </c>
      <c r="E3707" s="37" t="n">
        <v>0</v>
      </c>
      <c r="F3707" s="37" t="n">
        <v>1</v>
      </c>
      <c r="G3707" s="37" t="n">
        <v>1</v>
      </c>
      <c r="H3707" s="37" t="n">
        <v>1</v>
      </c>
      <c r="I3707" s="37" t="n">
        <v>2</v>
      </c>
      <c r="J3707" s="40" t="n">
        <f aca="false">IF(C3707=0,"",D3707/C3707)</f>
        <v>1</v>
      </c>
    </row>
    <row r="3708" customFormat="false" ht="15" hidden="false" customHeight="false" outlineLevel="0" collapsed="false">
      <c r="A3708" s="37" t="s">
        <v>670</v>
      </c>
      <c r="B3708" s="37" t="s">
        <v>278</v>
      </c>
      <c r="C3708" s="37" t="n">
        <v>22</v>
      </c>
      <c r="D3708" s="37" t="n">
        <v>20</v>
      </c>
      <c r="E3708" s="37" t="n">
        <v>0</v>
      </c>
      <c r="F3708" s="37" t="n">
        <v>0</v>
      </c>
      <c r="G3708" s="37" t="n">
        <v>0</v>
      </c>
      <c r="H3708" s="37" t="n">
        <v>3</v>
      </c>
      <c r="I3708" s="37" t="n">
        <v>3</v>
      </c>
      <c r="J3708" s="40" t="n">
        <f aca="false">IF(C3708=0,"",D3708/C3708)</f>
        <v>0.909090909090909</v>
      </c>
    </row>
    <row r="3709" customFormat="false" ht="15" hidden="false" customHeight="false" outlineLevel="0" collapsed="false">
      <c r="A3709" s="37" t="s">
        <v>670</v>
      </c>
      <c r="B3709" s="37" t="s">
        <v>279</v>
      </c>
      <c r="C3709" s="37" t="n">
        <v>22</v>
      </c>
      <c r="D3709" s="37" t="n">
        <v>21</v>
      </c>
      <c r="E3709" s="37" t="n">
        <v>0</v>
      </c>
      <c r="F3709" s="37" t="n">
        <v>0</v>
      </c>
      <c r="G3709" s="37" t="n">
        <v>0</v>
      </c>
      <c r="H3709" s="37" t="n">
        <v>0</v>
      </c>
      <c r="I3709" s="37" t="n">
        <v>2</v>
      </c>
      <c r="J3709" s="40" t="n">
        <f aca="false">IF(C3709=0,"",D3709/C3709)</f>
        <v>0.954545454545455</v>
      </c>
    </row>
    <row r="3710" customFormat="false" ht="15" hidden="false" customHeight="false" outlineLevel="0" collapsed="false">
      <c r="A3710" s="37" t="s">
        <v>670</v>
      </c>
      <c r="B3710" s="37" t="s">
        <v>280</v>
      </c>
      <c r="C3710" s="37" t="n">
        <v>22</v>
      </c>
      <c r="D3710" s="37" t="n">
        <v>21</v>
      </c>
      <c r="E3710" s="37" t="n">
        <v>0</v>
      </c>
      <c r="F3710" s="37" t="n">
        <v>2</v>
      </c>
      <c r="G3710" s="37" t="n">
        <v>0</v>
      </c>
      <c r="H3710" s="37" t="n">
        <v>1</v>
      </c>
      <c r="I3710" s="37" t="n">
        <v>0</v>
      </c>
      <c r="J3710" s="40" t="n">
        <f aca="false">IF(C3710=0,"",D3710/C3710)</f>
        <v>0.954545454545455</v>
      </c>
    </row>
    <row r="3711" customFormat="false" ht="15" hidden="false" customHeight="false" outlineLevel="0" collapsed="false">
      <c r="A3711" s="37" t="s">
        <v>670</v>
      </c>
      <c r="B3711" s="37" t="s">
        <v>281</v>
      </c>
      <c r="C3711" s="37" t="n">
        <v>22</v>
      </c>
      <c r="D3711" s="37" t="n">
        <v>22</v>
      </c>
      <c r="E3711" s="37" t="n">
        <v>0</v>
      </c>
      <c r="F3711" s="37" t="n">
        <v>3</v>
      </c>
      <c r="G3711" s="37" t="n">
        <v>0</v>
      </c>
      <c r="H3711" s="37" t="n">
        <v>0</v>
      </c>
      <c r="I3711" s="37" t="n">
        <v>0</v>
      </c>
      <c r="J3711" s="40" t="n">
        <f aca="false">IF(C3711=0,"",D3711/C3711)</f>
        <v>1</v>
      </c>
    </row>
    <row r="3712" customFormat="false" ht="15" hidden="false" customHeight="false" outlineLevel="0" collapsed="false">
      <c r="A3712" s="37" t="s">
        <v>1036</v>
      </c>
      <c r="B3712" s="37" t="s">
        <v>270</v>
      </c>
      <c r="C3712" s="37" t="n">
        <v>22</v>
      </c>
      <c r="D3712" s="37" t="n">
        <v>20</v>
      </c>
      <c r="E3712" s="37" t="n">
        <v>0</v>
      </c>
      <c r="F3712" s="37" t="n">
        <v>1</v>
      </c>
      <c r="G3712" s="37" t="n">
        <v>2</v>
      </c>
      <c r="H3712" s="37" t="n">
        <v>2</v>
      </c>
      <c r="I3712" s="37" t="n">
        <v>1</v>
      </c>
      <c r="J3712" s="40" t="n">
        <f aca="false">IF(C3712=0,"",D3712/C3712)</f>
        <v>0.909090909090909</v>
      </c>
    </row>
    <row r="3713" customFormat="false" ht="15" hidden="false" customHeight="false" outlineLevel="0" collapsed="false">
      <c r="A3713" s="37" t="s">
        <v>1036</v>
      </c>
      <c r="B3713" s="37" t="s">
        <v>271</v>
      </c>
      <c r="C3713" s="37" t="n">
        <v>22</v>
      </c>
      <c r="D3713" s="37" t="n">
        <v>21</v>
      </c>
      <c r="E3713" s="37" t="n">
        <v>2</v>
      </c>
      <c r="F3713" s="37" t="n">
        <v>0</v>
      </c>
      <c r="G3713" s="37" t="n">
        <v>0</v>
      </c>
      <c r="H3713" s="37" t="n">
        <v>1</v>
      </c>
      <c r="I3713" s="37" t="n">
        <v>2</v>
      </c>
      <c r="J3713" s="40" t="n">
        <f aca="false">IF(C3713=0,"",D3713/C3713)</f>
        <v>0.954545454545455</v>
      </c>
    </row>
    <row r="3714" customFormat="false" ht="15" hidden="false" customHeight="false" outlineLevel="0" collapsed="false">
      <c r="A3714" s="37" t="s">
        <v>1036</v>
      </c>
      <c r="B3714" s="37" t="s">
        <v>272</v>
      </c>
      <c r="C3714" s="37" t="n">
        <v>22</v>
      </c>
      <c r="D3714" s="37" t="n">
        <v>20</v>
      </c>
      <c r="E3714" s="37" t="n">
        <v>1</v>
      </c>
      <c r="F3714" s="37" t="n">
        <v>2</v>
      </c>
      <c r="G3714" s="37" t="n">
        <v>0</v>
      </c>
      <c r="H3714" s="37" t="n">
        <v>1</v>
      </c>
      <c r="I3714" s="37" t="n">
        <v>2</v>
      </c>
      <c r="J3714" s="40" t="n">
        <f aca="false">IF(C3714=0,"",D3714/C3714)</f>
        <v>0.909090909090909</v>
      </c>
    </row>
    <row r="3715" customFormat="false" ht="15" hidden="false" customHeight="false" outlineLevel="0" collapsed="false">
      <c r="A3715" s="37" t="s">
        <v>1036</v>
      </c>
      <c r="B3715" s="37" t="s">
        <v>273</v>
      </c>
      <c r="C3715" s="37" t="n">
        <v>22</v>
      </c>
      <c r="D3715" s="37" t="n">
        <v>20</v>
      </c>
      <c r="E3715" s="37" t="n">
        <v>2</v>
      </c>
      <c r="F3715" s="37" t="n">
        <v>0</v>
      </c>
      <c r="G3715" s="37" t="n">
        <v>0</v>
      </c>
      <c r="H3715" s="37" t="n">
        <v>0</v>
      </c>
      <c r="I3715" s="37" t="n">
        <v>4</v>
      </c>
      <c r="J3715" s="40" t="n">
        <f aca="false">IF(C3715=0,"",D3715/C3715)</f>
        <v>0.909090909090909</v>
      </c>
    </row>
    <row r="3716" customFormat="false" ht="15" hidden="false" customHeight="false" outlineLevel="0" collapsed="false">
      <c r="A3716" s="37" t="s">
        <v>1036</v>
      </c>
      <c r="B3716" s="37" t="s">
        <v>274</v>
      </c>
      <c r="C3716" s="37" t="n">
        <v>22</v>
      </c>
      <c r="D3716" s="37" t="n">
        <v>19</v>
      </c>
      <c r="E3716" s="37" t="n">
        <v>0</v>
      </c>
      <c r="F3716" s="37" t="n">
        <v>0</v>
      </c>
      <c r="G3716" s="37" t="n">
        <v>1</v>
      </c>
      <c r="H3716" s="37" t="n">
        <v>2</v>
      </c>
      <c r="I3716" s="37" t="n">
        <v>1</v>
      </c>
      <c r="J3716" s="40" t="n">
        <f aca="false">IF(C3716=0,"",D3716/C3716)</f>
        <v>0.863636363636364</v>
      </c>
    </row>
    <row r="3717" customFormat="false" ht="15" hidden="false" customHeight="false" outlineLevel="0" collapsed="false">
      <c r="A3717" s="37" t="s">
        <v>1036</v>
      </c>
      <c r="B3717" s="37" t="s">
        <v>275</v>
      </c>
      <c r="C3717" s="37" t="n">
        <v>22</v>
      </c>
      <c r="D3717" s="37" t="n">
        <v>20</v>
      </c>
      <c r="E3717" s="37" t="n">
        <v>1</v>
      </c>
      <c r="F3717" s="37" t="n">
        <v>0</v>
      </c>
      <c r="G3717" s="37" t="n">
        <v>0</v>
      </c>
      <c r="H3717" s="37" t="n">
        <v>4</v>
      </c>
      <c r="I3717" s="37" t="n">
        <v>1</v>
      </c>
      <c r="J3717" s="40" t="n">
        <f aca="false">IF(C3717=0,"",D3717/C3717)</f>
        <v>0.909090909090909</v>
      </c>
    </row>
    <row r="3718" customFormat="false" ht="15" hidden="false" customHeight="false" outlineLevel="0" collapsed="false">
      <c r="A3718" s="37" t="s">
        <v>1036</v>
      </c>
      <c r="B3718" s="37" t="s">
        <v>276</v>
      </c>
      <c r="C3718" s="37" t="n">
        <v>22</v>
      </c>
      <c r="D3718" s="37" t="n">
        <v>19</v>
      </c>
      <c r="E3718" s="37" t="n">
        <v>1</v>
      </c>
      <c r="F3718" s="37" t="n">
        <v>0</v>
      </c>
      <c r="G3718" s="37" t="n">
        <v>1</v>
      </c>
      <c r="H3718" s="37" t="n">
        <v>1</v>
      </c>
      <c r="I3718" s="37" t="n">
        <v>1</v>
      </c>
      <c r="J3718" s="40" t="n">
        <f aca="false">IF(C3718=0,"",D3718/C3718)</f>
        <v>0.863636363636364</v>
      </c>
    </row>
    <row r="3719" customFormat="false" ht="15" hidden="false" customHeight="false" outlineLevel="0" collapsed="false">
      <c r="A3719" s="37" t="s">
        <v>1036</v>
      </c>
      <c r="B3719" s="37" t="s">
        <v>277</v>
      </c>
      <c r="C3719" s="37" t="n">
        <v>22</v>
      </c>
      <c r="D3719" s="37" t="n">
        <v>20</v>
      </c>
      <c r="E3719" s="37" t="n">
        <v>0</v>
      </c>
      <c r="F3719" s="37" t="n">
        <v>1</v>
      </c>
      <c r="G3719" s="37" t="n">
        <v>1</v>
      </c>
      <c r="H3719" s="37" t="n">
        <v>1</v>
      </c>
      <c r="I3719" s="37" t="n">
        <v>0</v>
      </c>
      <c r="J3719" s="40" t="n">
        <f aca="false">IF(C3719=0,"",D3719/C3719)</f>
        <v>0.909090909090909</v>
      </c>
    </row>
    <row r="3720" customFormat="false" ht="15" hidden="false" customHeight="false" outlineLevel="0" collapsed="false">
      <c r="A3720" s="37" t="s">
        <v>1036</v>
      </c>
      <c r="B3720" s="37" t="s">
        <v>278</v>
      </c>
      <c r="C3720" s="37" t="n">
        <v>22</v>
      </c>
      <c r="D3720" s="37" t="n">
        <v>22</v>
      </c>
      <c r="E3720" s="37" t="n">
        <v>5</v>
      </c>
      <c r="F3720" s="37" t="n">
        <v>2</v>
      </c>
      <c r="G3720" s="37" t="n">
        <v>0</v>
      </c>
      <c r="H3720" s="37" t="n">
        <v>3</v>
      </c>
      <c r="I3720" s="37" t="n">
        <v>0</v>
      </c>
      <c r="J3720" s="40" t="n">
        <f aca="false">IF(C3720=0,"",D3720/C3720)</f>
        <v>1</v>
      </c>
    </row>
    <row r="3721" customFormat="false" ht="15" hidden="false" customHeight="false" outlineLevel="0" collapsed="false">
      <c r="A3721" s="37" t="s">
        <v>1036</v>
      </c>
      <c r="B3721" s="37" t="s">
        <v>279</v>
      </c>
      <c r="C3721" s="37" t="n">
        <v>22</v>
      </c>
      <c r="D3721" s="37" t="n">
        <v>18</v>
      </c>
      <c r="E3721" s="37" t="n">
        <v>0</v>
      </c>
      <c r="F3721" s="37" t="n">
        <v>1</v>
      </c>
      <c r="G3721" s="37" t="n">
        <v>1</v>
      </c>
      <c r="H3721" s="37" t="n">
        <v>1</v>
      </c>
      <c r="I3721" s="37" t="n">
        <v>0</v>
      </c>
      <c r="J3721" s="40" t="n">
        <f aca="false">IF(C3721=0,"",D3721/C3721)</f>
        <v>0.818181818181818</v>
      </c>
    </row>
    <row r="3722" customFormat="false" ht="15" hidden="false" customHeight="false" outlineLevel="0" collapsed="false">
      <c r="A3722" s="37" t="s">
        <v>1036</v>
      </c>
      <c r="B3722" s="37" t="s">
        <v>280</v>
      </c>
      <c r="C3722" s="37" t="n">
        <v>22</v>
      </c>
      <c r="D3722" s="37" t="n">
        <v>21</v>
      </c>
      <c r="E3722" s="37" t="n">
        <v>0</v>
      </c>
      <c r="F3722" s="37" t="n">
        <v>1</v>
      </c>
      <c r="G3722" s="37" t="n">
        <v>0</v>
      </c>
      <c r="H3722" s="37" t="n">
        <v>2</v>
      </c>
      <c r="I3722" s="37" t="n">
        <v>0</v>
      </c>
      <c r="J3722" s="40" t="n">
        <f aca="false">IF(C3722=0,"",D3722/C3722)</f>
        <v>0.954545454545455</v>
      </c>
    </row>
    <row r="3723" customFormat="false" ht="15" hidden="false" customHeight="false" outlineLevel="0" collapsed="false">
      <c r="A3723" s="37" t="s">
        <v>1036</v>
      </c>
      <c r="B3723" s="37" t="s">
        <v>281</v>
      </c>
      <c r="C3723" s="37" t="n">
        <v>22</v>
      </c>
      <c r="D3723" s="37" t="n">
        <v>17</v>
      </c>
      <c r="E3723" s="37" t="n">
        <v>2</v>
      </c>
      <c r="F3723" s="37" t="n">
        <v>1</v>
      </c>
      <c r="G3723" s="37" t="n">
        <v>1</v>
      </c>
      <c r="H3723" s="37" t="n">
        <v>2</v>
      </c>
      <c r="I3723" s="37" t="n">
        <v>1</v>
      </c>
      <c r="J3723" s="40" t="n">
        <f aca="false">IF(C3723=0,"",D3723/C3723)</f>
        <v>0.772727272727273</v>
      </c>
    </row>
    <row r="3724" customFormat="false" ht="15" hidden="false" customHeight="false" outlineLevel="0" collapsed="false">
      <c r="A3724" s="37" t="s">
        <v>1037</v>
      </c>
      <c r="B3724" s="37" t="s">
        <v>270</v>
      </c>
      <c r="C3724" s="37" t="n">
        <v>22</v>
      </c>
      <c r="D3724" s="37" t="n">
        <v>20</v>
      </c>
      <c r="E3724" s="37" t="n">
        <v>0</v>
      </c>
      <c r="F3724" s="37" t="n">
        <v>0</v>
      </c>
      <c r="G3724" s="37" t="n">
        <v>0</v>
      </c>
      <c r="H3724" s="37" t="n">
        <v>3</v>
      </c>
      <c r="I3724" s="37" t="n">
        <v>1</v>
      </c>
      <c r="J3724" s="40" t="n">
        <f aca="false">IF(C3724=0,"",D3724/C3724)</f>
        <v>0.909090909090909</v>
      </c>
    </row>
    <row r="3725" customFormat="false" ht="15" hidden="false" customHeight="false" outlineLevel="0" collapsed="false">
      <c r="A3725" s="37" t="s">
        <v>1037</v>
      </c>
      <c r="B3725" s="37" t="s">
        <v>271</v>
      </c>
      <c r="C3725" s="37" t="n">
        <v>22</v>
      </c>
      <c r="D3725" s="37" t="n">
        <v>21</v>
      </c>
      <c r="E3725" s="37" t="n">
        <v>0</v>
      </c>
      <c r="F3725" s="37" t="n">
        <v>1</v>
      </c>
      <c r="G3725" s="37" t="n">
        <v>0</v>
      </c>
      <c r="H3725" s="37" t="n">
        <v>2</v>
      </c>
      <c r="I3725" s="37" t="n">
        <v>0</v>
      </c>
      <c r="J3725" s="40" t="n">
        <f aca="false">IF(C3725=0,"",D3725/C3725)</f>
        <v>0.954545454545455</v>
      </c>
    </row>
    <row r="3726" customFormat="false" ht="15" hidden="false" customHeight="false" outlineLevel="0" collapsed="false">
      <c r="A3726" s="37" t="s">
        <v>1037</v>
      </c>
      <c r="B3726" s="37" t="s">
        <v>272</v>
      </c>
      <c r="C3726" s="37" t="n">
        <v>22</v>
      </c>
      <c r="D3726" s="37" t="n">
        <v>21</v>
      </c>
      <c r="E3726" s="37" t="n">
        <v>1</v>
      </c>
      <c r="F3726" s="37" t="n">
        <v>1</v>
      </c>
      <c r="G3726" s="37" t="n">
        <v>0</v>
      </c>
      <c r="H3726" s="37" t="n">
        <v>2</v>
      </c>
      <c r="I3726" s="37" t="n">
        <v>1</v>
      </c>
      <c r="J3726" s="40" t="n">
        <f aca="false">IF(C3726=0,"",D3726/C3726)</f>
        <v>0.954545454545455</v>
      </c>
    </row>
    <row r="3727" customFormat="false" ht="15" hidden="false" customHeight="false" outlineLevel="0" collapsed="false">
      <c r="A3727" s="37" t="s">
        <v>1037</v>
      </c>
      <c r="B3727" s="37" t="s">
        <v>273</v>
      </c>
      <c r="C3727" s="37" t="n">
        <v>22</v>
      </c>
      <c r="D3727" s="37" t="n">
        <v>20</v>
      </c>
      <c r="E3727" s="37" t="n">
        <v>0</v>
      </c>
      <c r="F3727" s="37" t="n">
        <v>0</v>
      </c>
      <c r="G3727" s="37" t="n">
        <v>1</v>
      </c>
      <c r="H3727" s="37" t="n">
        <v>0</v>
      </c>
      <c r="I3727" s="37" t="n">
        <v>1</v>
      </c>
      <c r="J3727" s="40" t="n">
        <f aca="false">IF(C3727=0,"",D3727/C3727)</f>
        <v>0.909090909090909</v>
      </c>
    </row>
    <row r="3728" customFormat="false" ht="15" hidden="false" customHeight="false" outlineLevel="0" collapsed="false">
      <c r="A3728" s="37" t="s">
        <v>1037</v>
      </c>
      <c r="B3728" s="37" t="s">
        <v>274</v>
      </c>
      <c r="C3728" s="37" t="n">
        <v>22</v>
      </c>
      <c r="D3728" s="37" t="n">
        <v>19</v>
      </c>
      <c r="E3728" s="37" t="n">
        <v>0</v>
      </c>
      <c r="F3728" s="37" t="n">
        <v>1</v>
      </c>
      <c r="G3728" s="37" t="n">
        <v>0</v>
      </c>
      <c r="H3728" s="37" t="n">
        <v>0</v>
      </c>
      <c r="I3728" s="37" t="n">
        <v>4</v>
      </c>
      <c r="J3728" s="40" t="n">
        <f aca="false">IF(C3728=0,"",D3728/C3728)</f>
        <v>0.863636363636364</v>
      </c>
    </row>
    <row r="3729" customFormat="false" ht="15" hidden="false" customHeight="false" outlineLevel="0" collapsed="false">
      <c r="A3729" s="37" t="s">
        <v>1037</v>
      </c>
      <c r="B3729" s="37" t="s">
        <v>275</v>
      </c>
      <c r="C3729" s="37" t="n">
        <v>22</v>
      </c>
      <c r="D3729" s="37" t="n">
        <v>20</v>
      </c>
      <c r="E3729" s="37" t="n">
        <v>0</v>
      </c>
      <c r="F3729" s="37" t="n">
        <v>2</v>
      </c>
      <c r="G3729" s="37" t="n">
        <v>3</v>
      </c>
      <c r="H3729" s="37" t="n">
        <v>0</v>
      </c>
      <c r="I3729" s="37" t="n">
        <v>0</v>
      </c>
      <c r="J3729" s="40" t="n">
        <f aca="false">IF(C3729=0,"",D3729/C3729)</f>
        <v>0.909090909090909</v>
      </c>
    </row>
    <row r="3730" customFormat="false" ht="15" hidden="false" customHeight="false" outlineLevel="0" collapsed="false">
      <c r="A3730" s="37" t="s">
        <v>1037</v>
      </c>
      <c r="B3730" s="37" t="s">
        <v>276</v>
      </c>
      <c r="C3730" s="37" t="n">
        <v>22</v>
      </c>
      <c r="D3730" s="37" t="n">
        <v>20</v>
      </c>
      <c r="E3730" s="37" t="n">
        <v>0</v>
      </c>
      <c r="F3730" s="37" t="n">
        <v>0</v>
      </c>
      <c r="G3730" s="37" t="n">
        <v>0</v>
      </c>
      <c r="H3730" s="37" t="n">
        <v>3</v>
      </c>
      <c r="I3730" s="37" t="n">
        <v>5</v>
      </c>
      <c r="J3730" s="40" t="n">
        <f aca="false">IF(C3730=0,"",D3730/C3730)</f>
        <v>0.909090909090909</v>
      </c>
    </row>
    <row r="3731" customFormat="false" ht="15" hidden="false" customHeight="false" outlineLevel="0" collapsed="false">
      <c r="A3731" s="37" t="s">
        <v>1037</v>
      </c>
      <c r="B3731" s="37" t="s">
        <v>277</v>
      </c>
      <c r="C3731" s="37" t="n">
        <v>22</v>
      </c>
      <c r="D3731" s="37" t="n">
        <v>22</v>
      </c>
      <c r="E3731" s="37" t="n">
        <v>1</v>
      </c>
      <c r="F3731" s="37" t="n">
        <v>1</v>
      </c>
      <c r="G3731" s="37" t="n">
        <v>0</v>
      </c>
      <c r="H3731" s="37" t="n">
        <v>2</v>
      </c>
      <c r="I3731" s="37" t="n">
        <v>0</v>
      </c>
      <c r="J3731" s="40" t="n">
        <f aca="false">IF(C3731=0,"",D3731/C3731)</f>
        <v>1</v>
      </c>
    </row>
    <row r="3732" customFormat="false" ht="15" hidden="false" customHeight="false" outlineLevel="0" collapsed="false">
      <c r="A3732" s="37" t="s">
        <v>1037</v>
      </c>
      <c r="B3732" s="37" t="s">
        <v>278</v>
      </c>
      <c r="C3732" s="37" t="n">
        <v>22</v>
      </c>
      <c r="D3732" s="37" t="n">
        <v>19</v>
      </c>
      <c r="E3732" s="37" t="n">
        <v>0</v>
      </c>
      <c r="F3732" s="37" t="n">
        <v>0</v>
      </c>
      <c r="G3732" s="37" t="n">
        <v>0</v>
      </c>
      <c r="H3732" s="37" t="n">
        <v>1</v>
      </c>
      <c r="I3732" s="37" t="n">
        <v>3</v>
      </c>
      <c r="J3732" s="40" t="n">
        <f aca="false">IF(C3732=0,"",D3732/C3732)</f>
        <v>0.863636363636364</v>
      </c>
    </row>
    <row r="3733" customFormat="false" ht="15" hidden="false" customHeight="false" outlineLevel="0" collapsed="false">
      <c r="A3733" s="37" t="s">
        <v>1037</v>
      </c>
      <c r="B3733" s="37" t="s">
        <v>279</v>
      </c>
      <c r="C3733" s="37" t="n">
        <v>22</v>
      </c>
      <c r="D3733" s="37" t="n">
        <v>21</v>
      </c>
      <c r="E3733" s="37" t="n">
        <v>1</v>
      </c>
      <c r="F3733" s="37" t="n">
        <v>1</v>
      </c>
      <c r="G3733" s="37" t="n">
        <v>1</v>
      </c>
      <c r="H3733" s="37" t="n">
        <v>0</v>
      </c>
      <c r="I3733" s="37" t="n">
        <v>0</v>
      </c>
      <c r="J3733" s="40" t="n">
        <f aca="false">IF(C3733=0,"",D3733/C3733)</f>
        <v>0.954545454545455</v>
      </c>
    </row>
    <row r="3734" customFormat="false" ht="15" hidden="false" customHeight="false" outlineLevel="0" collapsed="false">
      <c r="A3734" s="37" t="s">
        <v>1037</v>
      </c>
      <c r="B3734" s="37" t="s">
        <v>280</v>
      </c>
      <c r="C3734" s="37" t="n">
        <v>22</v>
      </c>
      <c r="D3734" s="37" t="n">
        <v>19</v>
      </c>
      <c r="E3734" s="37" t="n">
        <v>0</v>
      </c>
      <c r="F3734" s="37" t="n">
        <v>0</v>
      </c>
      <c r="G3734" s="37" t="n">
        <v>0</v>
      </c>
      <c r="H3734" s="37" t="n">
        <v>2</v>
      </c>
      <c r="I3734" s="37" t="n">
        <v>10</v>
      </c>
      <c r="J3734" s="40" t="n">
        <f aca="false">IF(C3734=0,"",D3734/C3734)</f>
        <v>0.863636363636364</v>
      </c>
    </row>
    <row r="3735" customFormat="false" ht="15" hidden="false" customHeight="false" outlineLevel="0" collapsed="false">
      <c r="A3735" s="37" t="s">
        <v>1037</v>
      </c>
      <c r="B3735" s="37" t="s">
        <v>281</v>
      </c>
      <c r="C3735" s="37" t="n">
        <v>22</v>
      </c>
      <c r="D3735" s="37" t="n">
        <v>21</v>
      </c>
      <c r="E3735" s="37" t="n">
        <v>0</v>
      </c>
      <c r="F3735" s="37" t="n">
        <v>0</v>
      </c>
      <c r="G3735" s="37" t="n">
        <v>0</v>
      </c>
      <c r="H3735" s="37" t="n">
        <v>3</v>
      </c>
      <c r="I3735" s="37" t="n">
        <v>2</v>
      </c>
      <c r="J3735" s="40" t="n">
        <f aca="false">IF(C3735=0,"",D3735/C3735)</f>
        <v>0.954545454545455</v>
      </c>
    </row>
    <row r="3736" customFormat="false" ht="15" hidden="false" customHeight="false" outlineLevel="0" collapsed="false">
      <c r="A3736" s="37" t="s">
        <v>1039</v>
      </c>
      <c r="B3736" s="37" t="s">
        <v>270</v>
      </c>
      <c r="C3736" s="37" t="n">
        <v>22</v>
      </c>
      <c r="D3736" s="37" t="n">
        <v>19</v>
      </c>
      <c r="E3736" s="37" t="n">
        <v>0</v>
      </c>
      <c r="F3736" s="37" t="n">
        <v>0</v>
      </c>
      <c r="G3736" s="37" t="n">
        <v>0</v>
      </c>
      <c r="H3736" s="37" t="n">
        <v>2</v>
      </c>
      <c r="I3736" s="37" t="n">
        <v>2</v>
      </c>
      <c r="J3736" s="40" t="n">
        <f aca="false">IF(C3736=0,"",D3736/C3736)</f>
        <v>0.863636363636364</v>
      </c>
    </row>
    <row r="3737" customFormat="false" ht="15" hidden="false" customHeight="false" outlineLevel="0" collapsed="false">
      <c r="A3737" s="37" t="s">
        <v>1039</v>
      </c>
      <c r="B3737" s="37" t="s">
        <v>271</v>
      </c>
      <c r="C3737" s="37" t="n">
        <v>22</v>
      </c>
      <c r="D3737" s="37" t="n">
        <v>20</v>
      </c>
      <c r="E3737" s="37" t="n">
        <v>2</v>
      </c>
      <c r="F3737" s="37" t="n">
        <v>1</v>
      </c>
      <c r="G3737" s="37" t="n">
        <v>2</v>
      </c>
      <c r="H3737" s="37" t="n">
        <v>3</v>
      </c>
      <c r="I3737" s="37" t="n">
        <v>1</v>
      </c>
      <c r="J3737" s="40" t="n">
        <f aca="false">IF(C3737=0,"",D3737/C3737)</f>
        <v>0.909090909090909</v>
      </c>
    </row>
    <row r="3738" customFormat="false" ht="15" hidden="false" customHeight="false" outlineLevel="0" collapsed="false">
      <c r="A3738" s="37" t="s">
        <v>1039</v>
      </c>
      <c r="B3738" s="37" t="s">
        <v>272</v>
      </c>
      <c r="C3738" s="37" t="n">
        <v>22</v>
      </c>
      <c r="D3738" s="37" t="n">
        <v>19</v>
      </c>
      <c r="E3738" s="37" t="n">
        <v>2</v>
      </c>
      <c r="F3738" s="37" t="n">
        <v>4</v>
      </c>
      <c r="G3738" s="37" t="n">
        <v>0</v>
      </c>
      <c r="H3738" s="37" t="n">
        <v>1</v>
      </c>
      <c r="I3738" s="37" t="n">
        <v>0</v>
      </c>
      <c r="J3738" s="40" t="n">
        <f aca="false">IF(C3738=0,"",D3738/C3738)</f>
        <v>0.863636363636364</v>
      </c>
    </row>
    <row r="3739" customFormat="false" ht="15" hidden="false" customHeight="false" outlineLevel="0" collapsed="false">
      <c r="A3739" s="37" t="s">
        <v>1039</v>
      </c>
      <c r="B3739" s="37" t="s">
        <v>273</v>
      </c>
      <c r="C3739" s="37" t="n">
        <v>22</v>
      </c>
      <c r="D3739" s="37" t="n">
        <v>19</v>
      </c>
      <c r="E3739" s="37" t="n">
        <v>0</v>
      </c>
      <c r="F3739" s="37" t="n">
        <v>0</v>
      </c>
      <c r="G3739" s="37" t="n">
        <v>1</v>
      </c>
      <c r="H3739" s="37" t="n">
        <v>3</v>
      </c>
      <c r="I3739" s="37" t="n">
        <v>0</v>
      </c>
      <c r="J3739" s="40" t="n">
        <f aca="false">IF(C3739=0,"",D3739/C3739)</f>
        <v>0.863636363636364</v>
      </c>
    </row>
    <row r="3740" customFormat="false" ht="15" hidden="false" customHeight="false" outlineLevel="0" collapsed="false">
      <c r="A3740" s="37" t="s">
        <v>1039</v>
      </c>
      <c r="B3740" s="37" t="s">
        <v>274</v>
      </c>
      <c r="C3740" s="37" t="n">
        <v>22</v>
      </c>
      <c r="D3740" s="37" t="n">
        <v>20</v>
      </c>
      <c r="E3740" s="37" t="n">
        <v>4</v>
      </c>
      <c r="F3740" s="37" t="n">
        <v>1</v>
      </c>
      <c r="G3740" s="37" t="n">
        <v>0</v>
      </c>
      <c r="H3740" s="37" t="n">
        <v>1</v>
      </c>
      <c r="I3740" s="37" t="n">
        <v>1</v>
      </c>
      <c r="J3740" s="40" t="n">
        <f aca="false">IF(C3740=0,"",D3740/C3740)</f>
        <v>0.909090909090909</v>
      </c>
    </row>
    <row r="3741" customFormat="false" ht="15" hidden="false" customHeight="false" outlineLevel="0" collapsed="false">
      <c r="A3741" s="37" t="s">
        <v>1039</v>
      </c>
      <c r="B3741" s="37" t="s">
        <v>275</v>
      </c>
      <c r="C3741" s="37" t="n">
        <v>22</v>
      </c>
      <c r="D3741" s="37" t="n">
        <v>22</v>
      </c>
      <c r="E3741" s="37" t="n">
        <v>2</v>
      </c>
      <c r="F3741" s="37" t="n">
        <v>0</v>
      </c>
      <c r="G3741" s="37" t="n">
        <v>0</v>
      </c>
      <c r="H3741" s="37" t="n">
        <v>0</v>
      </c>
      <c r="I3741" s="37" t="n">
        <v>0</v>
      </c>
      <c r="J3741" s="40" t="n">
        <f aca="false">IF(C3741=0,"",D3741/C3741)</f>
        <v>1</v>
      </c>
    </row>
    <row r="3742" customFormat="false" ht="15" hidden="false" customHeight="false" outlineLevel="0" collapsed="false">
      <c r="A3742" s="37" t="s">
        <v>1039</v>
      </c>
      <c r="B3742" s="37" t="s">
        <v>276</v>
      </c>
      <c r="C3742" s="37" t="n">
        <v>22</v>
      </c>
      <c r="D3742" s="37" t="n">
        <v>20</v>
      </c>
      <c r="E3742" s="37" t="n">
        <v>1</v>
      </c>
      <c r="F3742" s="37" t="n">
        <v>0</v>
      </c>
      <c r="G3742" s="37" t="n">
        <v>2</v>
      </c>
      <c r="H3742" s="37" t="n">
        <v>0</v>
      </c>
      <c r="I3742" s="37" t="n">
        <v>1</v>
      </c>
      <c r="J3742" s="40" t="n">
        <f aca="false">IF(C3742=0,"",D3742/C3742)</f>
        <v>0.909090909090909</v>
      </c>
    </row>
    <row r="3743" customFormat="false" ht="15" hidden="false" customHeight="false" outlineLevel="0" collapsed="false">
      <c r="A3743" s="37" t="s">
        <v>1039</v>
      </c>
      <c r="B3743" s="37" t="s">
        <v>277</v>
      </c>
      <c r="C3743" s="37" t="n">
        <v>22</v>
      </c>
      <c r="D3743" s="37" t="n">
        <v>19</v>
      </c>
      <c r="E3743" s="37" t="n">
        <v>1</v>
      </c>
      <c r="F3743" s="37" t="n">
        <v>2</v>
      </c>
      <c r="G3743" s="37" t="n">
        <v>0</v>
      </c>
      <c r="H3743" s="37" t="n">
        <v>6</v>
      </c>
      <c r="I3743" s="37" t="n">
        <v>3</v>
      </c>
      <c r="J3743" s="40" t="n">
        <f aca="false">IF(C3743=0,"",D3743/C3743)</f>
        <v>0.863636363636364</v>
      </c>
    </row>
    <row r="3744" customFormat="false" ht="15" hidden="false" customHeight="false" outlineLevel="0" collapsed="false">
      <c r="A3744" s="37" t="s">
        <v>1039</v>
      </c>
      <c r="B3744" s="37" t="s">
        <v>278</v>
      </c>
      <c r="C3744" s="37" t="n">
        <v>22</v>
      </c>
      <c r="D3744" s="37" t="n">
        <v>22</v>
      </c>
      <c r="E3744" s="37" t="n">
        <v>1</v>
      </c>
      <c r="F3744" s="37" t="n">
        <v>0</v>
      </c>
      <c r="G3744" s="37" t="n">
        <v>0</v>
      </c>
      <c r="H3744" s="37" t="n">
        <v>1</v>
      </c>
      <c r="I3744" s="37" t="n">
        <v>3</v>
      </c>
      <c r="J3744" s="40" t="n">
        <f aca="false">IF(C3744=0,"",D3744/C3744)</f>
        <v>1</v>
      </c>
    </row>
    <row r="3745" customFormat="false" ht="15" hidden="false" customHeight="false" outlineLevel="0" collapsed="false">
      <c r="A3745" s="37" t="s">
        <v>1039</v>
      </c>
      <c r="B3745" s="37" t="s">
        <v>279</v>
      </c>
      <c r="C3745" s="37" t="n">
        <v>22</v>
      </c>
      <c r="D3745" s="37" t="n">
        <v>20</v>
      </c>
      <c r="E3745" s="37" t="n">
        <v>0</v>
      </c>
      <c r="F3745" s="37" t="n">
        <v>1</v>
      </c>
      <c r="G3745" s="37" t="n">
        <v>0</v>
      </c>
      <c r="H3745" s="37" t="n">
        <v>0</v>
      </c>
      <c r="I3745" s="37" t="n">
        <v>0</v>
      </c>
      <c r="J3745" s="40" t="n">
        <f aca="false">IF(C3745=0,"",D3745/C3745)</f>
        <v>0.909090909090909</v>
      </c>
    </row>
    <row r="3746" customFormat="false" ht="15" hidden="false" customHeight="false" outlineLevel="0" collapsed="false">
      <c r="A3746" s="37" t="s">
        <v>1039</v>
      </c>
      <c r="B3746" s="37" t="s">
        <v>280</v>
      </c>
      <c r="C3746" s="37" t="n">
        <v>22</v>
      </c>
      <c r="D3746" s="37" t="n">
        <v>21</v>
      </c>
      <c r="E3746" s="37" t="n">
        <v>0</v>
      </c>
      <c r="F3746" s="37" t="n">
        <v>1</v>
      </c>
      <c r="G3746" s="37" t="n">
        <v>0</v>
      </c>
      <c r="H3746" s="37" t="n">
        <v>0</v>
      </c>
      <c r="I3746" s="37" t="n">
        <v>0</v>
      </c>
      <c r="J3746" s="40" t="n">
        <f aca="false">IF(C3746=0,"",D3746/C3746)</f>
        <v>0.954545454545455</v>
      </c>
    </row>
    <row r="3747" customFormat="false" ht="15" hidden="false" customHeight="false" outlineLevel="0" collapsed="false">
      <c r="A3747" s="37" t="s">
        <v>1039</v>
      </c>
      <c r="B3747" s="37" t="s">
        <v>281</v>
      </c>
      <c r="C3747" s="37" t="n">
        <v>22</v>
      </c>
      <c r="D3747" s="37" t="n">
        <v>22</v>
      </c>
      <c r="E3747" s="37" t="n">
        <v>0</v>
      </c>
      <c r="F3747" s="37" t="n">
        <v>5</v>
      </c>
      <c r="G3747" s="37" t="n">
        <v>0</v>
      </c>
      <c r="H3747" s="37" t="n">
        <v>1</v>
      </c>
      <c r="I3747" s="37" t="n">
        <v>0</v>
      </c>
      <c r="J3747" s="40" t="n">
        <f aca="false">IF(C3747=0,"",D3747/C3747)</f>
        <v>1</v>
      </c>
    </row>
    <row r="3748" customFormat="false" ht="15" hidden="false" customHeight="false" outlineLevel="0" collapsed="false">
      <c r="A3748" s="37" t="s">
        <v>1040</v>
      </c>
      <c r="B3748" s="37" t="s">
        <v>270</v>
      </c>
      <c r="C3748" s="37" t="n">
        <v>22</v>
      </c>
      <c r="D3748" s="37" t="n">
        <v>19</v>
      </c>
      <c r="E3748" s="37" t="n">
        <v>0</v>
      </c>
      <c r="F3748" s="37" t="n">
        <v>0</v>
      </c>
      <c r="G3748" s="37" t="n">
        <v>0</v>
      </c>
      <c r="H3748" s="37" t="n">
        <v>2</v>
      </c>
      <c r="I3748" s="37" t="n">
        <v>2</v>
      </c>
      <c r="J3748" s="40" t="n">
        <f aca="false">IF(C3748=0,"",D3748/C3748)</f>
        <v>0.863636363636364</v>
      </c>
    </row>
    <row r="3749" customFormat="false" ht="15" hidden="false" customHeight="false" outlineLevel="0" collapsed="false">
      <c r="A3749" s="37" t="s">
        <v>1040</v>
      </c>
      <c r="B3749" s="37" t="s">
        <v>271</v>
      </c>
      <c r="C3749" s="37" t="n">
        <v>22</v>
      </c>
      <c r="D3749" s="37" t="n">
        <v>21</v>
      </c>
      <c r="E3749" s="37" t="n">
        <v>1</v>
      </c>
      <c r="F3749" s="37" t="n">
        <v>2</v>
      </c>
      <c r="G3749" s="37" t="n">
        <v>1</v>
      </c>
      <c r="H3749" s="37" t="n">
        <v>2</v>
      </c>
      <c r="I3749" s="37" t="n">
        <v>6</v>
      </c>
      <c r="J3749" s="40" t="n">
        <f aca="false">IF(C3749=0,"",D3749/C3749)</f>
        <v>0.954545454545455</v>
      </c>
    </row>
    <row r="3750" customFormat="false" ht="15" hidden="false" customHeight="false" outlineLevel="0" collapsed="false">
      <c r="A3750" s="37" t="s">
        <v>1040</v>
      </c>
      <c r="B3750" s="37" t="s">
        <v>272</v>
      </c>
      <c r="C3750" s="37" t="n">
        <v>22</v>
      </c>
      <c r="D3750" s="37" t="n">
        <v>21</v>
      </c>
      <c r="E3750" s="37" t="n">
        <v>1</v>
      </c>
      <c r="F3750" s="37" t="n">
        <v>2</v>
      </c>
      <c r="G3750" s="37" t="n">
        <v>0</v>
      </c>
      <c r="H3750" s="37" t="n">
        <v>2</v>
      </c>
      <c r="I3750" s="37" t="n">
        <v>0</v>
      </c>
      <c r="J3750" s="40" t="n">
        <f aca="false">IF(C3750=0,"",D3750/C3750)</f>
        <v>0.954545454545455</v>
      </c>
    </row>
    <row r="3751" customFormat="false" ht="15" hidden="false" customHeight="false" outlineLevel="0" collapsed="false">
      <c r="A3751" s="37" t="s">
        <v>1040</v>
      </c>
      <c r="B3751" s="37" t="s">
        <v>273</v>
      </c>
      <c r="C3751" s="37" t="n">
        <v>22</v>
      </c>
      <c r="D3751" s="37" t="n">
        <v>21</v>
      </c>
      <c r="E3751" s="37" t="n">
        <v>1</v>
      </c>
      <c r="F3751" s="37" t="n">
        <v>0</v>
      </c>
      <c r="G3751" s="37" t="n">
        <v>0</v>
      </c>
      <c r="H3751" s="37" t="n">
        <v>3</v>
      </c>
      <c r="I3751" s="37" t="n">
        <v>2</v>
      </c>
      <c r="J3751" s="40" t="n">
        <f aca="false">IF(C3751=0,"",D3751/C3751)</f>
        <v>0.954545454545455</v>
      </c>
    </row>
    <row r="3752" customFormat="false" ht="15" hidden="false" customHeight="false" outlineLevel="0" collapsed="false">
      <c r="A3752" s="37" t="s">
        <v>1040</v>
      </c>
      <c r="B3752" s="37" t="s">
        <v>274</v>
      </c>
      <c r="C3752" s="37" t="n">
        <v>22</v>
      </c>
      <c r="D3752" s="37" t="n">
        <v>21</v>
      </c>
      <c r="E3752" s="37" t="n">
        <v>3</v>
      </c>
      <c r="F3752" s="37" t="n">
        <v>1</v>
      </c>
      <c r="G3752" s="37" t="n">
        <v>1</v>
      </c>
      <c r="H3752" s="37" t="n">
        <v>1</v>
      </c>
      <c r="I3752" s="37" t="n">
        <v>1</v>
      </c>
      <c r="J3752" s="40" t="n">
        <f aca="false">IF(C3752=0,"",D3752/C3752)</f>
        <v>0.954545454545455</v>
      </c>
    </row>
    <row r="3753" customFormat="false" ht="15" hidden="false" customHeight="false" outlineLevel="0" collapsed="false">
      <c r="A3753" s="37" t="s">
        <v>1040</v>
      </c>
      <c r="B3753" s="37" t="s">
        <v>275</v>
      </c>
      <c r="C3753" s="37" t="n">
        <v>22</v>
      </c>
      <c r="D3753" s="37" t="n">
        <v>22</v>
      </c>
      <c r="E3753" s="37" t="n">
        <v>1</v>
      </c>
      <c r="F3753" s="37" t="n">
        <v>0</v>
      </c>
      <c r="G3753" s="37" t="n">
        <v>0</v>
      </c>
      <c r="H3753" s="37" t="n">
        <v>2</v>
      </c>
      <c r="I3753" s="37" t="n">
        <v>0</v>
      </c>
      <c r="J3753" s="40" t="n">
        <f aca="false">IF(C3753=0,"",D3753/C3753)</f>
        <v>1</v>
      </c>
    </row>
    <row r="3754" customFormat="false" ht="15" hidden="false" customHeight="false" outlineLevel="0" collapsed="false">
      <c r="A3754" s="37" t="s">
        <v>1040</v>
      </c>
      <c r="B3754" s="37" t="s">
        <v>276</v>
      </c>
      <c r="C3754" s="37" t="n">
        <v>22</v>
      </c>
      <c r="D3754" s="37" t="n">
        <v>21</v>
      </c>
      <c r="E3754" s="37" t="n">
        <v>0</v>
      </c>
      <c r="F3754" s="37" t="n">
        <v>1</v>
      </c>
      <c r="G3754" s="37" t="n">
        <v>0</v>
      </c>
      <c r="H3754" s="37" t="n">
        <v>2</v>
      </c>
      <c r="I3754" s="37" t="n">
        <v>1</v>
      </c>
      <c r="J3754" s="40" t="n">
        <f aca="false">IF(C3754=0,"",D3754/C3754)</f>
        <v>0.954545454545455</v>
      </c>
    </row>
    <row r="3755" customFormat="false" ht="15" hidden="false" customHeight="false" outlineLevel="0" collapsed="false">
      <c r="A3755" s="37" t="s">
        <v>1040</v>
      </c>
      <c r="B3755" s="37" t="s">
        <v>277</v>
      </c>
      <c r="C3755" s="37" t="n">
        <v>22</v>
      </c>
      <c r="D3755" s="37" t="n">
        <v>20</v>
      </c>
      <c r="E3755" s="37" t="n">
        <v>1</v>
      </c>
      <c r="F3755" s="37" t="n">
        <v>1</v>
      </c>
      <c r="G3755" s="37" t="n">
        <v>1</v>
      </c>
      <c r="H3755" s="37" t="n">
        <v>1</v>
      </c>
      <c r="I3755" s="37" t="n">
        <v>1</v>
      </c>
      <c r="J3755" s="40" t="n">
        <f aca="false">IF(C3755=0,"",D3755/C3755)</f>
        <v>0.909090909090909</v>
      </c>
    </row>
    <row r="3756" customFormat="false" ht="15" hidden="false" customHeight="false" outlineLevel="0" collapsed="false">
      <c r="A3756" s="37" t="s">
        <v>1040</v>
      </c>
      <c r="B3756" s="37" t="s">
        <v>278</v>
      </c>
      <c r="C3756" s="37" t="n">
        <v>22</v>
      </c>
      <c r="D3756" s="37" t="n">
        <v>20</v>
      </c>
      <c r="E3756" s="37" t="n">
        <v>0</v>
      </c>
      <c r="F3756" s="37" t="n">
        <v>0</v>
      </c>
      <c r="G3756" s="37" t="n">
        <v>0</v>
      </c>
      <c r="H3756" s="37" t="n">
        <v>1</v>
      </c>
      <c r="I3756" s="37" t="n">
        <v>5</v>
      </c>
      <c r="J3756" s="40" t="n">
        <f aca="false">IF(C3756=0,"",D3756/C3756)</f>
        <v>0.909090909090909</v>
      </c>
    </row>
    <row r="3757" customFormat="false" ht="15" hidden="false" customHeight="false" outlineLevel="0" collapsed="false">
      <c r="A3757" s="37" t="s">
        <v>1040</v>
      </c>
      <c r="B3757" s="37" t="s">
        <v>279</v>
      </c>
      <c r="C3757" s="37" t="n">
        <v>22</v>
      </c>
      <c r="D3757" s="37" t="n">
        <v>21</v>
      </c>
      <c r="E3757" s="37" t="n">
        <v>0</v>
      </c>
      <c r="F3757" s="37" t="n">
        <v>0</v>
      </c>
      <c r="G3757" s="37" t="n">
        <v>0</v>
      </c>
      <c r="H3757" s="37" t="n">
        <v>1</v>
      </c>
      <c r="I3757" s="37" t="n">
        <v>0</v>
      </c>
      <c r="J3757" s="40" t="n">
        <f aca="false">IF(C3757=0,"",D3757/C3757)</f>
        <v>0.954545454545455</v>
      </c>
    </row>
    <row r="3758" customFormat="false" ht="15" hidden="false" customHeight="false" outlineLevel="0" collapsed="false">
      <c r="A3758" s="37" t="s">
        <v>1040</v>
      </c>
      <c r="B3758" s="37" t="s">
        <v>280</v>
      </c>
      <c r="C3758" s="37" t="n">
        <v>22</v>
      </c>
      <c r="D3758" s="37" t="n">
        <v>21</v>
      </c>
      <c r="E3758" s="37" t="n">
        <v>0</v>
      </c>
      <c r="F3758" s="37" t="n">
        <v>0</v>
      </c>
      <c r="G3758" s="37" t="n">
        <v>0</v>
      </c>
      <c r="H3758" s="37" t="n">
        <v>1</v>
      </c>
      <c r="I3758" s="37" t="n">
        <v>0</v>
      </c>
      <c r="J3758" s="40" t="n">
        <f aca="false">IF(C3758=0,"",D3758/C3758)</f>
        <v>0.954545454545455</v>
      </c>
    </row>
    <row r="3759" customFormat="false" ht="15" hidden="false" customHeight="false" outlineLevel="0" collapsed="false">
      <c r="A3759" s="37" t="s">
        <v>1040</v>
      </c>
      <c r="B3759" s="37" t="s">
        <v>281</v>
      </c>
      <c r="C3759" s="37" t="n">
        <v>22</v>
      </c>
      <c r="D3759" s="37" t="n">
        <v>20</v>
      </c>
      <c r="E3759" s="37" t="n">
        <v>1</v>
      </c>
      <c r="F3759" s="37" t="n">
        <v>0</v>
      </c>
      <c r="G3759" s="37" t="n">
        <v>1</v>
      </c>
      <c r="H3759" s="37" t="n">
        <v>2</v>
      </c>
      <c r="I3759" s="37" t="n">
        <v>1</v>
      </c>
      <c r="J3759" s="40" t="n">
        <f aca="false">IF(C3759=0,"",D3759/C3759)</f>
        <v>0.909090909090909</v>
      </c>
    </row>
    <row r="3760" customFormat="false" ht="15" hidden="false" customHeight="false" outlineLevel="0" collapsed="false">
      <c r="A3760" s="37" t="s">
        <v>776</v>
      </c>
      <c r="B3760" s="37" t="s">
        <v>270</v>
      </c>
      <c r="C3760" s="37" t="n">
        <v>22</v>
      </c>
      <c r="D3760" s="37" t="n">
        <v>21</v>
      </c>
      <c r="E3760" s="37" t="n">
        <v>0</v>
      </c>
      <c r="F3760" s="37" t="n">
        <v>0</v>
      </c>
      <c r="G3760" s="37" t="n">
        <v>1</v>
      </c>
      <c r="H3760" s="37" t="n">
        <v>2</v>
      </c>
      <c r="I3760" s="37" t="n">
        <v>1</v>
      </c>
      <c r="J3760" s="40" t="n">
        <f aca="false">IF(C3760=0,"",D3760/C3760)</f>
        <v>0.954545454545455</v>
      </c>
    </row>
    <row r="3761" customFormat="false" ht="15" hidden="false" customHeight="false" outlineLevel="0" collapsed="false">
      <c r="A3761" s="37" t="s">
        <v>776</v>
      </c>
      <c r="B3761" s="37" t="s">
        <v>271</v>
      </c>
      <c r="C3761" s="37" t="n">
        <v>22</v>
      </c>
      <c r="D3761" s="37" t="n">
        <v>22</v>
      </c>
      <c r="E3761" s="37" t="n">
        <v>0</v>
      </c>
      <c r="F3761" s="37" t="n">
        <v>2</v>
      </c>
      <c r="G3761" s="37" t="n">
        <v>1</v>
      </c>
      <c r="H3761" s="37" t="n">
        <v>0</v>
      </c>
      <c r="I3761" s="37" t="n">
        <v>0</v>
      </c>
      <c r="J3761" s="40" t="n">
        <f aca="false">IF(C3761=0,"",D3761/C3761)</f>
        <v>1</v>
      </c>
    </row>
    <row r="3762" customFormat="false" ht="15" hidden="false" customHeight="false" outlineLevel="0" collapsed="false">
      <c r="A3762" s="37" t="s">
        <v>776</v>
      </c>
      <c r="B3762" s="37" t="s">
        <v>272</v>
      </c>
      <c r="C3762" s="37" t="n">
        <v>22</v>
      </c>
      <c r="D3762" s="37" t="n">
        <v>20</v>
      </c>
      <c r="E3762" s="37" t="n">
        <v>1</v>
      </c>
      <c r="F3762" s="37" t="n">
        <v>2</v>
      </c>
      <c r="G3762" s="37" t="n">
        <v>1</v>
      </c>
      <c r="H3762" s="37" t="n">
        <v>2</v>
      </c>
      <c r="I3762" s="37" t="n">
        <v>0</v>
      </c>
      <c r="J3762" s="40" t="n">
        <f aca="false">IF(C3762=0,"",D3762/C3762)</f>
        <v>0.909090909090909</v>
      </c>
    </row>
    <row r="3763" customFormat="false" ht="15" hidden="false" customHeight="false" outlineLevel="0" collapsed="false">
      <c r="A3763" s="37" t="s">
        <v>776</v>
      </c>
      <c r="B3763" s="37" t="s">
        <v>273</v>
      </c>
      <c r="C3763" s="37" t="n">
        <v>22</v>
      </c>
      <c r="D3763" s="37" t="n">
        <v>21</v>
      </c>
      <c r="E3763" s="37" t="n">
        <v>1</v>
      </c>
      <c r="F3763" s="37" t="n">
        <v>0</v>
      </c>
      <c r="G3763" s="37" t="n">
        <v>0</v>
      </c>
      <c r="H3763" s="37" t="n">
        <v>1</v>
      </c>
      <c r="I3763" s="37" t="n">
        <v>4</v>
      </c>
      <c r="J3763" s="40" t="n">
        <f aca="false">IF(C3763=0,"",D3763/C3763)</f>
        <v>0.954545454545455</v>
      </c>
    </row>
    <row r="3764" customFormat="false" ht="15" hidden="false" customHeight="false" outlineLevel="0" collapsed="false">
      <c r="A3764" s="37" t="s">
        <v>776</v>
      </c>
      <c r="B3764" s="37" t="s">
        <v>274</v>
      </c>
      <c r="C3764" s="37" t="n">
        <v>22</v>
      </c>
      <c r="D3764" s="37" t="n">
        <v>19</v>
      </c>
      <c r="E3764" s="37" t="n">
        <v>0</v>
      </c>
      <c r="F3764" s="37" t="n">
        <v>0</v>
      </c>
      <c r="G3764" s="37" t="n">
        <v>1</v>
      </c>
      <c r="H3764" s="37" t="n">
        <v>1</v>
      </c>
      <c r="I3764" s="37" t="n">
        <v>2</v>
      </c>
      <c r="J3764" s="40" t="n">
        <f aca="false">IF(C3764=0,"",D3764/C3764)</f>
        <v>0.863636363636364</v>
      </c>
    </row>
    <row r="3765" customFormat="false" ht="15" hidden="false" customHeight="false" outlineLevel="0" collapsed="false">
      <c r="A3765" s="37" t="s">
        <v>776</v>
      </c>
      <c r="B3765" s="37" t="s">
        <v>275</v>
      </c>
      <c r="C3765" s="37" t="n">
        <v>22</v>
      </c>
      <c r="D3765" s="37" t="n">
        <v>20</v>
      </c>
      <c r="E3765" s="37" t="n">
        <v>0</v>
      </c>
      <c r="F3765" s="37" t="n">
        <v>0</v>
      </c>
      <c r="G3765" s="37" t="n">
        <v>1</v>
      </c>
      <c r="H3765" s="37" t="n">
        <v>0</v>
      </c>
      <c r="I3765" s="37" t="n">
        <v>0</v>
      </c>
      <c r="J3765" s="40" t="n">
        <f aca="false">IF(C3765=0,"",D3765/C3765)</f>
        <v>0.909090909090909</v>
      </c>
    </row>
    <row r="3766" customFormat="false" ht="15" hidden="false" customHeight="false" outlineLevel="0" collapsed="false">
      <c r="A3766" s="37" t="s">
        <v>776</v>
      </c>
      <c r="B3766" s="37" t="s">
        <v>276</v>
      </c>
      <c r="C3766" s="37" t="n">
        <v>22</v>
      </c>
      <c r="D3766" s="37" t="n">
        <v>22</v>
      </c>
      <c r="E3766" s="37" t="n">
        <v>0</v>
      </c>
      <c r="F3766" s="37" t="n">
        <v>1</v>
      </c>
      <c r="G3766" s="37" t="n">
        <v>0</v>
      </c>
      <c r="H3766" s="37" t="n">
        <v>4</v>
      </c>
      <c r="I3766" s="37" t="n">
        <v>0</v>
      </c>
      <c r="J3766" s="40" t="n">
        <f aca="false">IF(C3766=0,"",D3766/C3766)</f>
        <v>1</v>
      </c>
    </row>
    <row r="3767" customFormat="false" ht="15" hidden="false" customHeight="false" outlineLevel="0" collapsed="false">
      <c r="A3767" s="37" t="s">
        <v>776</v>
      </c>
      <c r="B3767" s="37" t="s">
        <v>277</v>
      </c>
      <c r="C3767" s="37" t="n">
        <v>22</v>
      </c>
      <c r="D3767" s="37" t="n">
        <v>22</v>
      </c>
      <c r="E3767" s="37" t="n">
        <v>1</v>
      </c>
      <c r="F3767" s="37" t="n">
        <v>1</v>
      </c>
      <c r="G3767" s="37" t="n">
        <v>0</v>
      </c>
      <c r="H3767" s="37" t="n">
        <v>0</v>
      </c>
      <c r="I3767" s="37" t="n">
        <v>3</v>
      </c>
      <c r="J3767" s="40" t="n">
        <f aca="false">IF(C3767=0,"",D3767/C3767)</f>
        <v>1</v>
      </c>
    </row>
    <row r="3768" customFormat="false" ht="15" hidden="false" customHeight="false" outlineLevel="0" collapsed="false">
      <c r="A3768" s="37" t="s">
        <v>776</v>
      </c>
      <c r="B3768" s="37" t="s">
        <v>278</v>
      </c>
      <c r="C3768" s="37" t="n">
        <v>22</v>
      </c>
      <c r="D3768" s="37" t="n">
        <v>19</v>
      </c>
      <c r="E3768" s="37" t="n">
        <v>2</v>
      </c>
      <c r="F3768" s="37" t="n">
        <v>0</v>
      </c>
      <c r="G3768" s="37" t="n">
        <v>0</v>
      </c>
      <c r="H3768" s="37" t="n">
        <v>1</v>
      </c>
      <c r="I3768" s="37" t="n">
        <v>0</v>
      </c>
      <c r="J3768" s="40" t="n">
        <f aca="false">IF(C3768=0,"",D3768/C3768)</f>
        <v>0.863636363636364</v>
      </c>
    </row>
    <row r="3769" customFormat="false" ht="15" hidden="false" customHeight="false" outlineLevel="0" collapsed="false">
      <c r="A3769" s="37" t="s">
        <v>776</v>
      </c>
      <c r="B3769" s="37" t="s">
        <v>279</v>
      </c>
      <c r="C3769" s="37" t="n">
        <v>22</v>
      </c>
      <c r="D3769" s="37" t="n">
        <v>21</v>
      </c>
      <c r="E3769" s="37" t="n">
        <v>0</v>
      </c>
      <c r="F3769" s="37" t="n">
        <v>0</v>
      </c>
      <c r="G3769" s="37" t="n">
        <v>0</v>
      </c>
      <c r="H3769" s="37" t="n">
        <v>0</v>
      </c>
      <c r="I3769" s="37" t="n">
        <v>0</v>
      </c>
      <c r="J3769" s="40" t="n">
        <f aca="false">IF(C3769=0,"",D3769/C3769)</f>
        <v>0.954545454545455</v>
      </c>
    </row>
    <row r="3770" customFormat="false" ht="15" hidden="false" customHeight="false" outlineLevel="0" collapsed="false">
      <c r="A3770" s="37" t="s">
        <v>776</v>
      </c>
      <c r="B3770" s="37" t="s">
        <v>280</v>
      </c>
      <c r="C3770" s="37" t="n">
        <v>22</v>
      </c>
      <c r="D3770" s="37" t="n">
        <v>22</v>
      </c>
      <c r="E3770" s="37" t="n">
        <v>1</v>
      </c>
      <c r="F3770" s="37" t="n">
        <v>1</v>
      </c>
      <c r="G3770" s="37" t="n">
        <v>0</v>
      </c>
      <c r="H3770" s="37" t="n">
        <v>1</v>
      </c>
      <c r="I3770" s="37" t="n">
        <v>4</v>
      </c>
      <c r="J3770" s="40" t="n">
        <f aca="false">IF(C3770=0,"",D3770/C3770)</f>
        <v>1</v>
      </c>
    </row>
    <row r="3771" customFormat="false" ht="15" hidden="false" customHeight="false" outlineLevel="0" collapsed="false">
      <c r="A3771" s="37" t="s">
        <v>776</v>
      </c>
      <c r="B3771" s="37" t="s">
        <v>281</v>
      </c>
      <c r="C3771" s="37" t="n">
        <v>22</v>
      </c>
      <c r="D3771" s="37" t="n">
        <v>21</v>
      </c>
      <c r="E3771" s="37" t="n">
        <v>0</v>
      </c>
      <c r="F3771" s="37" t="n">
        <v>0</v>
      </c>
      <c r="G3771" s="37" t="n">
        <v>1</v>
      </c>
      <c r="H3771" s="37" t="n">
        <v>0</v>
      </c>
      <c r="I3771" s="37" t="n">
        <v>0</v>
      </c>
      <c r="J3771" s="40" t="n">
        <f aca="false">IF(C3771=0,"",D3771/C3771)</f>
        <v>0.954545454545455</v>
      </c>
    </row>
    <row r="3772" customFormat="false" ht="15" hidden="false" customHeight="false" outlineLevel="0" collapsed="false">
      <c r="A3772" s="37" t="s">
        <v>1041</v>
      </c>
      <c r="B3772" s="37" t="s">
        <v>281</v>
      </c>
      <c r="C3772" s="37" t="n">
        <v>22</v>
      </c>
      <c r="D3772" s="37" t="n">
        <v>17</v>
      </c>
      <c r="E3772" s="37" t="n">
        <v>1</v>
      </c>
      <c r="F3772" s="37" t="n">
        <v>2</v>
      </c>
      <c r="G3772" s="37" t="n">
        <v>1</v>
      </c>
      <c r="H3772" s="37" t="n">
        <v>0</v>
      </c>
      <c r="I3772" s="37" t="n">
        <v>3</v>
      </c>
      <c r="J3772" s="40" t="n">
        <f aca="false">IF(C3772=0,"",D3772/C3772)</f>
        <v>0.772727272727273</v>
      </c>
    </row>
    <row r="3773" customFormat="false" ht="15" hidden="false" customHeight="false" outlineLevel="0" collapsed="false">
      <c r="A3773" s="37" t="s">
        <v>1042</v>
      </c>
      <c r="B3773" s="37" t="s">
        <v>277</v>
      </c>
      <c r="C3773" s="37" t="n">
        <v>22</v>
      </c>
      <c r="D3773" s="37" t="n">
        <v>22</v>
      </c>
      <c r="E3773" s="37" t="n">
        <v>2</v>
      </c>
      <c r="F3773" s="37" t="n">
        <v>1</v>
      </c>
      <c r="G3773" s="37" t="n">
        <v>1</v>
      </c>
      <c r="H3773" s="37" t="n">
        <v>3</v>
      </c>
      <c r="I3773" s="37" t="n">
        <v>8</v>
      </c>
      <c r="J3773" s="40" t="n">
        <f aca="false">IF(C3773=0,"",D3773/C3773)</f>
        <v>1</v>
      </c>
    </row>
    <row r="3774" customFormat="false" ht="15" hidden="false" customHeight="false" outlineLevel="0" collapsed="false">
      <c r="A3774" s="37" t="s">
        <v>1042</v>
      </c>
      <c r="B3774" s="37" t="s">
        <v>278</v>
      </c>
      <c r="C3774" s="37" t="n">
        <v>22</v>
      </c>
      <c r="D3774" s="37" t="n">
        <v>20</v>
      </c>
      <c r="E3774" s="37" t="n">
        <v>0</v>
      </c>
      <c r="F3774" s="37" t="n">
        <v>0</v>
      </c>
      <c r="G3774" s="37" t="n">
        <v>1</v>
      </c>
      <c r="H3774" s="37" t="n">
        <v>2</v>
      </c>
      <c r="I3774" s="37" t="n">
        <v>22</v>
      </c>
      <c r="J3774" s="40" t="n">
        <f aca="false">IF(C3774=0,"",D3774/C3774)</f>
        <v>0.909090909090909</v>
      </c>
    </row>
    <row r="3775" customFormat="false" ht="15" hidden="false" customHeight="false" outlineLevel="0" collapsed="false">
      <c r="A3775" s="37" t="s">
        <v>1042</v>
      </c>
      <c r="B3775" s="37" t="s">
        <v>279</v>
      </c>
      <c r="C3775" s="37" t="n">
        <v>22</v>
      </c>
      <c r="D3775" s="37" t="n">
        <v>22</v>
      </c>
      <c r="E3775" s="37" t="n">
        <v>1</v>
      </c>
      <c r="F3775" s="37" t="n">
        <v>1</v>
      </c>
      <c r="G3775" s="37" t="n">
        <v>0</v>
      </c>
      <c r="H3775" s="37" t="n">
        <v>2</v>
      </c>
      <c r="I3775" s="37" t="n">
        <v>5</v>
      </c>
      <c r="J3775" s="40" t="n">
        <f aca="false">IF(C3775=0,"",D3775/C3775)</f>
        <v>1</v>
      </c>
    </row>
    <row r="3776" customFormat="false" ht="15" hidden="false" customHeight="false" outlineLevel="0" collapsed="false">
      <c r="A3776" s="37" t="s">
        <v>1042</v>
      </c>
      <c r="B3776" s="37" t="s">
        <v>280</v>
      </c>
      <c r="C3776" s="37" t="n">
        <v>22</v>
      </c>
      <c r="D3776" s="37" t="n">
        <v>21</v>
      </c>
      <c r="E3776" s="37" t="n">
        <v>1</v>
      </c>
      <c r="F3776" s="37" t="n">
        <v>0</v>
      </c>
      <c r="G3776" s="37" t="n">
        <v>0</v>
      </c>
      <c r="H3776" s="37" t="n">
        <v>1</v>
      </c>
      <c r="I3776" s="37" t="n">
        <v>2</v>
      </c>
      <c r="J3776" s="40" t="n">
        <f aca="false">IF(C3776=0,"",D3776/C3776)</f>
        <v>0.954545454545455</v>
      </c>
    </row>
    <row r="3777" customFormat="false" ht="15" hidden="false" customHeight="false" outlineLevel="0" collapsed="false">
      <c r="A3777" s="37" t="s">
        <v>1042</v>
      </c>
      <c r="B3777" s="37" t="s">
        <v>281</v>
      </c>
      <c r="C3777" s="37" t="n">
        <v>22</v>
      </c>
      <c r="D3777" s="37" t="n">
        <v>19</v>
      </c>
      <c r="E3777" s="37" t="n">
        <v>0</v>
      </c>
      <c r="F3777" s="37" t="n">
        <v>0</v>
      </c>
      <c r="G3777" s="37" t="n">
        <v>0</v>
      </c>
      <c r="H3777" s="37" t="n">
        <v>3</v>
      </c>
      <c r="I3777" s="37" t="n">
        <v>9</v>
      </c>
      <c r="J3777" s="40" t="n">
        <f aca="false">IF(C3777=0,"",D3777/C3777)</f>
        <v>0.863636363636364</v>
      </c>
    </row>
    <row r="3778" customFormat="false" ht="15" hidden="false" customHeight="false" outlineLevel="0" collapsed="false">
      <c r="A3778" s="37" t="s">
        <v>1045</v>
      </c>
      <c r="B3778" s="37" t="s">
        <v>270</v>
      </c>
      <c r="C3778" s="37" t="n">
        <v>22</v>
      </c>
      <c r="D3778" s="37" t="n">
        <v>19</v>
      </c>
      <c r="E3778" s="37" t="n">
        <v>1</v>
      </c>
      <c r="F3778" s="37" t="n">
        <v>0</v>
      </c>
      <c r="G3778" s="37" t="n">
        <v>1</v>
      </c>
      <c r="H3778" s="37" t="n">
        <v>2</v>
      </c>
      <c r="I3778" s="37" t="n">
        <v>18</v>
      </c>
      <c r="J3778" s="40" t="n">
        <f aca="false">IF(C3778=0,"",D3778/C3778)</f>
        <v>0.863636363636364</v>
      </c>
    </row>
    <row r="3779" customFormat="false" ht="15" hidden="false" customHeight="false" outlineLevel="0" collapsed="false">
      <c r="A3779" s="37" t="s">
        <v>1045</v>
      </c>
      <c r="B3779" s="37" t="s">
        <v>271</v>
      </c>
      <c r="C3779" s="37" t="n">
        <v>22</v>
      </c>
      <c r="D3779" s="37" t="n">
        <v>20</v>
      </c>
      <c r="E3779" s="37" t="n">
        <v>2</v>
      </c>
      <c r="F3779" s="37" t="n">
        <v>0</v>
      </c>
      <c r="G3779" s="37" t="n">
        <v>2</v>
      </c>
      <c r="H3779" s="37" t="n">
        <v>2</v>
      </c>
      <c r="I3779" s="37" t="n">
        <v>11</v>
      </c>
      <c r="J3779" s="40" t="n">
        <f aca="false">IF(C3779=0,"",D3779/C3779)</f>
        <v>0.909090909090909</v>
      </c>
    </row>
    <row r="3780" customFormat="false" ht="15" hidden="false" customHeight="false" outlineLevel="0" collapsed="false">
      <c r="A3780" s="37" t="s">
        <v>1045</v>
      </c>
      <c r="B3780" s="37" t="s">
        <v>272</v>
      </c>
      <c r="C3780" s="37" t="n">
        <v>22</v>
      </c>
      <c r="D3780" s="37" t="n">
        <v>20</v>
      </c>
      <c r="E3780" s="37" t="n">
        <v>0</v>
      </c>
      <c r="F3780" s="37" t="n">
        <v>0</v>
      </c>
      <c r="G3780" s="37" t="n">
        <v>3</v>
      </c>
      <c r="H3780" s="37" t="n">
        <v>2</v>
      </c>
      <c r="I3780" s="37" t="n">
        <v>11</v>
      </c>
      <c r="J3780" s="40" t="n">
        <f aca="false">IF(C3780=0,"",D3780/C3780)</f>
        <v>0.909090909090909</v>
      </c>
    </row>
    <row r="3781" customFormat="false" ht="15" hidden="false" customHeight="false" outlineLevel="0" collapsed="false">
      <c r="A3781" s="37" t="s">
        <v>1045</v>
      </c>
      <c r="B3781" s="37" t="s">
        <v>273</v>
      </c>
      <c r="C3781" s="37" t="n">
        <v>22</v>
      </c>
      <c r="D3781" s="37" t="n">
        <v>22</v>
      </c>
      <c r="E3781" s="37" t="n">
        <v>3</v>
      </c>
      <c r="F3781" s="37" t="n">
        <v>0</v>
      </c>
      <c r="G3781" s="37" t="n">
        <v>0</v>
      </c>
      <c r="H3781" s="37" t="n">
        <v>2</v>
      </c>
      <c r="I3781" s="37" t="n">
        <v>0</v>
      </c>
      <c r="J3781" s="40" t="n">
        <f aca="false">IF(C3781=0,"",D3781/C3781)</f>
        <v>1</v>
      </c>
    </row>
    <row r="3782" customFormat="false" ht="15" hidden="false" customHeight="false" outlineLevel="0" collapsed="false">
      <c r="A3782" s="37" t="s">
        <v>1045</v>
      </c>
      <c r="B3782" s="37" t="s">
        <v>274</v>
      </c>
      <c r="C3782" s="37" t="n">
        <v>22</v>
      </c>
      <c r="D3782" s="37" t="n">
        <v>19</v>
      </c>
      <c r="E3782" s="37" t="n">
        <v>0</v>
      </c>
      <c r="F3782" s="37" t="n">
        <v>1</v>
      </c>
      <c r="G3782" s="37" t="n">
        <v>2</v>
      </c>
      <c r="H3782" s="37" t="n">
        <v>1</v>
      </c>
      <c r="I3782" s="37" t="n">
        <v>10</v>
      </c>
      <c r="J3782" s="40" t="n">
        <f aca="false">IF(C3782=0,"",D3782/C3782)</f>
        <v>0.863636363636364</v>
      </c>
    </row>
    <row r="3783" customFormat="false" ht="15" hidden="false" customHeight="false" outlineLevel="0" collapsed="false">
      <c r="A3783" s="37" t="s">
        <v>1045</v>
      </c>
      <c r="B3783" s="37" t="s">
        <v>275</v>
      </c>
      <c r="C3783" s="37" t="n">
        <v>22</v>
      </c>
      <c r="D3783" s="37" t="n">
        <v>19</v>
      </c>
      <c r="E3783" s="37" t="n">
        <v>0</v>
      </c>
      <c r="F3783" s="37" t="n">
        <v>0</v>
      </c>
      <c r="G3783" s="37" t="n">
        <v>0</v>
      </c>
      <c r="H3783" s="37" t="n">
        <v>2</v>
      </c>
      <c r="I3783" s="37" t="n">
        <v>6</v>
      </c>
      <c r="J3783" s="40" t="n">
        <f aca="false">IF(C3783=0,"",D3783/C3783)</f>
        <v>0.863636363636364</v>
      </c>
    </row>
    <row r="3784" customFormat="false" ht="15" hidden="false" customHeight="false" outlineLevel="0" collapsed="false">
      <c r="A3784" s="37" t="s">
        <v>1045</v>
      </c>
      <c r="B3784" s="37" t="s">
        <v>276</v>
      </c>
      <c r="C3784" s="37" t="n">
        <v>22</v>
      </c>
      <c r="D3784" s="37" t="n">
        <v>18</v>
      </c>
      <c r="E3784" s="37" t="n">
        <v>1</v>
      </c>
      <c r="F3784" s="37" t="n">
        <v>0</v>
      </c>
      <c r="G3784" s="37" t="n">
        <v>0</v>
      </c>
      <c r="H3784" s="37" t="n">
        <v>2</v>
      </c>
      <c r="I3784" s="37" t="n">
        <v>26</v>
      </c>
      <c r="J3784" s="40" t="n">
        <f aca="false">IF(C3784=0,"",D3784/C3784)</f>
        <v>0.818181818181818</v>
      </c>
    </row>
    <row r="3785" customFormat="false" ht="15" hidden="false" customHeight="false" outlineLevel="0" collapsed="false">
      <c r="A3785" s="37" t="s">
        <v>1045</v>
      </c>
      <c r="B3785" s="37" t="s">
        <v>277</v>
      </c>
      <c r="C3785" s="37" t="n">
        <v>22</v>
      </c>
      <c r="D3785" s="37" t="n">
        <v>21</v>
      </c>
      <c r="E3785" s="37" t="n">
        <v>0</v>
      </c>
      <c r="F3785" s="37" t="n">
        <v>1</v>
      </c>
      <c r="G3785" s="37" t="n">
        <v>0</v>
      </c>
      <c r="H3785" s="37" t="n">
        <v>2</v>
      </c>
      <c r="I3785" s="37" t="n">
        <v>12</v>
      </c>
      <c r="J3785" s="40" t="n">
        <f aca="false">IF(C3785=0,"",D3785/C3785)</f>
        <v>0.954545454545455</v>
      </c>
    </row>
    <row r="3786" customFormat="false" ht="15" hidden="false" customHeight="false" outlineLevel="0" collapsed="false">
      <c r="A3786" s="37" t="s">
        <v>1046</v>
      </c>
      <c r="B3786" s="37" t="s">
        <v>270</v>
      </c>
      <c r="C3786" s="37" t="n">
        <v>22</v>
      </c>
      <c r="D3786" s="37" t="n">
        <v>21</v>
      </c>
      <c r="E3786" s="37" t="n">
        <v>0</v>
      </c>
      <c r="F3786" s="37" t="n">
        <v>2</v>
      </c>
      <c r="G3786" s="37" t="n">
        <v>0</v>
      </c>
      <c r="H3786" s="37" t="n">
        <v>1</v>
      </c>
      <c r="I3786" s="37" t="n">
        <v>35</v>
      </c>
      <c r="J3786" s="40" t="n">
        <f aca="false">IF(C3786=0,"",D3786/C3786)</f>
        <v>0.954545454545455</v>
      </c>
    </row>
    <row r="3787" customFormat="false" ht="15" hidden="false" customHeight="false" outlineLevel="0" collapsed="false">
      <c r="A3787" s="37" t="s">
        <v>1046</v>
      </c>
      <c r="B3787" s="37" t="s">
        <v>271</v>
      </c>
      <c r="C3787" s="37" t="n">
        <v>22</v>
      </c>
      <c r="D3787" s="37" t="n">
        <v>21</v>
      </c>
      <c r="E3787" s="37" t="n">
        <v>0</v>
      </c>
      <c r="F3787" s="37" t="n">
        <v>0</v>
      </c>
      <c r="G3787" s="37" t="n">
        <v>0</v>
      </c>
      <c r="H3787" s="37" t="n">
        <v>0</v>
      </c>
      <c r="I3787" s="37" t="n">
        <v>5</v>
      </c>
      <c r="J3787" s="40" t="n">
        <f aca="false">IF(C3787=0,"",D3787/C3787)</f>
        <v>0.954545454545455</v>
      </c>
    </row>
    <row r="3788" customFormat="false" ht="15" hidden="false" customHeight="false" outlineLevel="0" collapsed="false">
      <c r="A3788" s="37" t="s">
        <v>1046</v>
      </c>
      <c r="B3788" s="37" t="s">
        <v>272</v>
      </c>
      <c r="C3788" s="37" t="n">
        <v>22</v>
      </c>
      <c r="D3788" s="37" t="n">
        <v>20</v>
      </c>
      <c r="E3788" s="37" t="n">
        <v>0</v>
      </c>
      <c r="F3788" s="37" t="n">
        <v>0</v>
      </c>
      <c r="G3788" s="37" t="n">
        <v>1</v>
      </c>
      <c r="H3788" s="37" t="n">
        <v>0</v>
      </c>
      <c r="I3788" s="37" t="n">
        <v>11</v>
      </c>
      <c r="J3788" s="40" t="n">
        <f aca="false">IF(C3788=0,"",D3788/C3788)</f>
        <v>0.909090909090909</v>
      </c>
    </row>
    <row r="3789" customFormat="false" ht="15" hidden="false" customHeight="false" outlineLevel="0" collapsed="false">
      <c r="A3789" s="37" t="s">
        <v>1046</v>
      </c>
      <c r="B3789" s="37" t="s">
        <v>273</v>
      </c>
      <c r="C3789" s="37" t="n">
        <v>22</v>
      </c>
      <c r="D3789" s="37" t="n">
        <v>21</v>
      </c>
      <c r="E3789" s="37" t="n">
        <v>1</v>
      </c>
      <c r="F3789" s="37" t="n">
        <v>1</v>
      </c>
      <c r="G3789" s="37" t="n">
        <v>0</v>
      </c>
      <c r="H3789" s="37" t="n">
        <v>1</v>
      </c>
      <c r="I3789" s="37" t="n">
        <v>2</v>
      </c>
      <c r="J3789" s="40" t="n">
        <f aca="false">IF(C3789=0,"",D3789/C3789)</f>
        <v>0.954545454545455</v>
      </c>
    </row>
    <row r="3790" customFormat="false" ht="15" hidden="false" customHeight="false" outlineLevel="0" collapsed="false">
      <c r="A3790" s="37" t="s">
        <v>1046</v>
      </c>
      <c r="B3790" s="37" t="s">
        <v>274</v>
      </c>
      <c r="C3790" s="37" t="n">
        <v>22</v>
      </c>
      <c r="D3790" s="37" t="n">
        <v>19</v>
      </c>
      <c r="E3790" s="37" t="n">
        <v>0</v>
      </c>
      <c r="F3790" s="37" t="n">
        <v>0</v>
      </c>
      <c r="G3790" s="37" t="n">
        <v>0</v>
      </c>
      <c r="H3790" s="37" t="n">
        <v>1</v>
      </c>
      <c r="I3790" s="37" t="n">
        <v>13</v>
      </c>
      <c r="J3790" s="40" t="n">
        <f aca="false">IF(C3790=0,"",D3790/C3790)</f>
        <v>0.863636363636364</v>
      </c>
    </row>
    <row r="3791" customFormat="false" ht="15" hidden="false" customHeight="false" outlineLevel="0" collapsed="false">
      <c r="A3791" s="37" t="s">
        <v>1046</v>
      </c>
      <c r="B3791" s="37" t="s">
        <v>275</v>
      </c>
      <c r="C3791" s="37" t="n">
        <v>22</v>
      </c>
      <c r="D3791" s="37" t="n">
        <v>22</v>
      </c>
      <c r="E3791" s="37" t="n">
        <v>0</v>
      </c>
      <c r="F3791" s="37" t="n">
        <v>0</v>
      </c>
      <c r="G3791" s="37" t="n">
        <v>0</v>
      </c>
      <c r="H3791" s="37" t="n">
        <v>3</v>
      </c>
      <c r="I3791" s="37" t="n">
        <v>5</v>
      </c>
      <c r="J3791" s="40" t="n">
        <f aca="false">IF(C3791=0,"",D3791/C3791)</f>
        <v>1</v>
      </c>
    </row>
    <row r="3792" customFormat="false" ht="15" hidden="false" customHeight="false" outlineLevel="0" collapsed="false">
      <c r="A3792" s="37" t="s">
        <v>1046</v>
      </c>
      <c r="B3792" s="37" t="s">
        <v>276</v>
      </c>
      <c r="C3792" s="37" t="n">
        <v>22</v>
      </c>
      <c r="D3792" s="37" t="n">
        <v>19</v>
      </c>
      <c r="E3792" s="37" t="n">
        <v>3</v>
      </c>
      <c r="F3792" s="37" t="n">
        <v>1</v>
      </c>
      <c r="G3792" s="37" t="n">
        <v>0</v>
      </c>
      <c r="H3792" s="37" t="n">
        <v>0</v>
      </c>
      <c r="I3792" s="37" t="n">
        <v>22</v>
      </c>
      <c r="J3792" s="40" t="n">
        <f aca="false">IF(C3792=0,"",D3792/C3792)</f>
        <v>0.863636363636364</v>
      </c>
    </row>
    <row r="3793" customFormat="false" ht="15" hidden="false" customHeight="false" outlineLevel="0" collapsed="false">
      <c r="A3793" s="37" t="s">
        <v>1046</v>
      </c>
      <c r="B3793" s="37" t="s">
        <v>277</v>
      </c>
      <c r="C3793" s="37" t="n">
        <v>22</v>
      </c>
      <c r="D3793" s="37" t="n">
        <v>19</v>
      </c>
      <c r="E3793" s="37" t="n">
        <v>0</v>
      </c>
      <c r="F3793" s="37" t="n">
        <v>0</v>
      </c>
      <c r="G3793" s="37" t="n">
        <v>0</v>
      </c>
      <c r="H3793" s="37" t="n">
        <v>1</v>
      </c>
      <c r="I3793" s="37" t="n">
        <v>5</v>
      </c>
      <c r="J3793" s="40" t="n">
        <f aca="false">IF(C3793=0,"",D3793/C3793)</f>
        <v>0.863636363636364</v>
      </c>
    </row>
    <row r="3794" customFormat="false" ht="15" hidden="false" customHeight="false" outlineLevel="0" collapsed="false">
      <c r="A3794" s="37" t="s">
        <v>1046</v>
      </c>
      <c r="B3794" s="37" t="s">
        <v>278</v>
      </c>
      <c r="C3794" s="37" t="n">
        <v>22</v>
      </c>
      <c r="D3794" s="37" t="n">
        <v>21</v>
      </c>
      <c r="E3794" s="37" t="n">
        <v>1</v>
      </c>
      <c r="F3794" s="37" t="n">
        <v>1</v>
      </c>
      <c r="G3794" s="37" t="n">
        <v>1</v>
      </c>
      <c r="H3794" s="37" t="n">
        <v>1</v>
      </c>
      <c r="I3794" s="37" t="n">
        <v>16</v>
      </c>
      <c r="J3794" s="40" t="n">
        <f aca="false">IF(C3794=0,"",D3794/C3794)</f>
        <v>0.954545454545455</v>
      </c>
    </row>
    <row r="3795" customFormat="false" ht="15" hidden="false" customHeight="false" outlineLevel="0" collapsed="false">
      <c r="A3795" s="37" t="s">
        <v>1046</v>
      </c>
      <c r="B3795" s="37" t="s">
        <v>279</v>
      </c>
      <c r="C3795" s="37" t="n">
        <v>22</v>
      </c>
      <c r="D3795" s="37" t="n">
        <v>19</v>
      </c>
      <c r="E3795" s="37" t="n">
        <v>0</v>
      </c>
      <c r="F3795" s="37" t="n">
        <v>0</v>
      </c>
      <c r="G3795" s="37" t="n">
        <v>0</v>
      </c>
      <c r="H3795" s="37" t="n">
        <v>1</v>
      </c>
      <c r="I3795" s="37" t="n">
        <v>37</v>
      </c>
      <c r="J3795" s="40" t="n">
        <f aca="false">IF(C3795=0,"",D3795/C3795)</f>
        <v>0.863636363636364</v>
      </c>
    </row>
    <row r="3796" customFormat="false" ht="15" hidden="false" customHeight="false" outlineLevel="0" collapsed="false">
      <c r="A3796" s="37" t="s">
        <v>1046</v>
      </c>
      <c r="B3796" s="37" t="s">
        <v>280</v>
      </c>
      <c r="C3796" s="37" t="n">
        <v>22</v>
      </c>
      <c r="D3796" s="37" t="n">
        <v>20</v>
      </c>
      <c r="E3796" s="37" t="n">
        <v>1</v>
      </c>
      <c r="F3796" s="37" t="n">
        <v>0</v>
      </c>
      <c r="G3796" s="37" t="n">
        <v>0</v>
      </c>
      <c r="H3796" s="37" t="n">
        <v>1</v>
      </c>
      <c r="I3796" s="37" t="n">
        <v>13</v>
      </c>
      <c r="J3796" s="40" t="n">
        <f aca="false">IF(C3796=0,"",D3796/C3796)</f>
        <v>0.909090909090909</v>
      </c>
    </row>
    <row r="3797" customFormat="false" ht="15" hidden="false" customHeight="false" outlineLevel="0" collapsed="false">
      <c r="A3797" s="37" t="s">
        <v>1046</v>
      </c>
      <c r="B3797" s="37" t="s">
        <v>281</v>
      </c>
      <c r="C3797" s="37" t="n">
        <v>22</v>
      </c>
      <c r="D3797" s="37" t="n">
        <v>20</v>
      </c>
      <c r="E3797" s="37" t="n">
        <v>0</v>
      </c>
      <c r="F3797" s="37" t="n">
        <v>2</v>
      </c>
      <c r="G3797" s="37" t="n">
        <v>1</v>
      </c>
      <c r="H3797" s="37" t="n">
        <v>1</v>
      </c>
      <c r="I3797" s="37" t="n">
        <v>6</v>
      </c>
      <c r="J3797" s="40" t="n">
        <f aca="false">IF(C3797=0,"",D3797/C3797)</f>
        <v>0.909090909090909</v>
      </c>
    </row>
    <row r="3798" customFormat="false" ht="15" hidden="false" customHeight="false" outlineLevel="0" collapsed="false">
      <c r="A3798" s="37" t="s">
        <v>1047</v>
      </c>
      <c r="B3798" s="37" t="s">
        <v>270</v>
      </c>
      <c r="C3798" s="37" t="n">
        <v>22</v>
      </c>
      <c r="D3798" s="37" t="n">
        <v>20</v>
      </c>
      <c r="E3798" s="37" t="n">
        <v>0</v>
      </c>
      <c r="F3798" s="37" t="n">
        <v>0</v>
      </c>
      <c r="G3798" s="37" t="n">
        <v>1</v>
      </c>
      <c r="H3798" s="37" t="n">
        <v>1</v>
      </c>
      <c r="I3798" s="37" t="n">
        <v>0</v>
      </c>
      <c r="J3798" s="40" t="n">
        <f aca="false">IF(C3798=0,"",D3798/C3798)</f>
        <v>0.909090909090909</v>
      </c>
    </row>
    <row r="3799" customFormat="false" ht="15" hidden="false" customHeight="false" outlineLevel="0" collapsed="false">
      <c r="A3799" s="37" t="s">
        <v>1047</v>
      </c>
      <c r="B3799" s="37" t="s">
        <v>271</v>
      </c>
      <c r="C3799" s="37" t="n">
        <v>22</v>
      </c>
      <c r="D3799" s="37" t="n">
        <v>21</v>
      </c>
      <c r="E3799" s="37" t="n">
        <v>0</v>
      </c>
      <c r="F3799" s="37" t="n">
        <v>1</v>
      </c>
      <c r="G3799" s="37" t="n">
        <v>0</v>
      </c>
      <c r="H3799" s="37" t="n">
        <v>2</v>
      </c>
      <c r="I3799" s="37" t="n">
        <v>0</v>
      </c>
      <c r="J3799" s="40" t="n">
        <f aca="false">IF(C3799=0,"",D3799/C3799)</f>
        <v>0.954545454545455</v>
      </c>
    </row>
    <row r="3800" customFormat="false" ht="15" hidden="false" customHeight="false" outlineLevel="0" collapsed="false">
      <c r="A3800" s="37" t="s">
        <v>1047</v>
      </c>
      <c r="B3800" s="37" t="s">
        <v>272</v>
      </c>
      <c r="C3800" s="37" t="n">
        <v>22</v>
      </c>
      <c r="D3800" s="37" t="n">
        <v>20</v>
      </c>
      <c r="E3800" s="37" t="n">
        <v>1</v>
      </c>
      <c r="F3800" s="37" t="n">
        <v>3</v>
      </c>
      <c r="G3800" s="37" t="n">
        <v>0</v>
      </c>
      <c r="H3800" s="37" t="n">
        <v>0</v>
      </c>
      <c r="I3800" s="37" t="n">
        <v>1</v>
      </c>
      <c r="J3800" s="40" t="n">
        <f aca="false">IF(C3800=0,"",D3800/C3800)</f>
        <v>0.909090909090909</v>
      </c>
    </row>
    <row r="3801" customFormat="false" ht="15" hidden="false" customHeight="false" outlineLevel="0" collapsed="false">
      <c r="A3801" s="37" t="s">
        <v>1047</v>
      </c>
      <c r="B3801" s="37" t="s">
        <v>273</v>
      </c>
      <c r="C3801" s="37" t="n">
        <v>22</v>
      </c>
      <c r="D3801" s="37" t="n">
        <v>19</v>
      </c>
      <c r="E3801" s="37" t="n">
        <v>0</v>
      </c>
      <c r="F3801" s="37" t="n">
        <v>2</v>
      </c>
      <c r="G3801" s="37" t="n">
        <v>0</v>
      </c>
      <c r="H3801" s="37" t="n">
        <v>0</v>
      </c>
      <c r="I3801" s="37" t="n">
        <v>1</v>
      </c>
      <c r="J3801" s="40" t="n">
        <f aca="false">IF(C3801=0,"",D3801/C3801)</f>
        <v>0.863636363636364</v>
      </c>
    </row>
    <row r="3802" customFormat="false" ht="15" hidden="false" customHeight="false" outlineLevel="0" collapsed="false">
      <c r="A3802" s="37" t="s">
        <v>1047</v>
      </c>
      <c r="B3802" s="37" t="s">
        <v>274</v>
      </c>
      <c r="C3802" s="37" t="n">
        <v>22</v>
      </c>
      <c r="D3802" s="37" t="n">
        <v>20</v>
      </c>
      <c r="E3802" s="37" t="n">
        <v>0</v>
      </c>
      <c r="F3802" s="37" t="n">
        <v>1</v>
      </c>
      <c r="G3802" s="37" t="n">
        <v>0</v>
      </c>
      <c r="H3802" s="37" t="n">
        <v>3</v>
      </c>
      <c r="I3802" s="37" t="n">
        <v>1</v>
      </c>
      <c r="J3802" s="40" t="n">
        <f aca="false">IF(C3802=0,"",D3802/C3802)</f>
        <v>0.909090909090909</v>
      </c>
    </row>
    <row r="3803" customFormat="false" ht="15" hidden="false" customHeight="false" outlineLevel="0" collapsed="false">
      <c r="A3803" s="37" t="s">
        <v>1047</v>
      </c>
      <c r="B3803" s="37" t="s">
        <v>275</v>
      </c>
      <c r="C3803" s="37" t="n">
        <v>22</v>
      </c>
      <c r="D3803" s="37" t="n">
        <v>22</v>
      </c>
      <c r="E3803" s="37" t="n">
        <v>0</v>
      </c>
      <c r="F3803" s="37" t="n">
        <v>2</v>
      </c>
      <c r="G3803" s="37" t="n">
        <v>0</v>
      </c>
      <c r="H3803" s="37" t="n">
        <v>3</v>
      </c>
      <c r="I3803" s="37" t="n">
        <v>0</v>
      </c>
      <c r="J3803" s="40" t="n">
        <f aca="false">IF(C3803=0,"",D3803/C3803)</f>
        <v>1</v>
      </c>
    </row>
    <row r="3804" customFormat="false" ht="15" hidden="false" customHeight="false" outlineLevel="0" collapsed="false">
      <c r="A3804" s="37" t="s">
        <v>1047</v>
      </c>
      <c r="B3804" s="37" t="s">
        <v>276</v>
      </c>
      <c r="C3804" s="37" t="n">
        <v>22</v>
      </c>
      <c r="D3804" s="37" t="n">
        <v>21</v>
      </c>
      <c r="E3804" s="37" t="n">
        <v>1</v>
      </c>
      <c r="F3804" s="37" t="n">
        <v>1</v>
      </c>
      <c r="G3804" s="37" t="n">
        <v>0</v>
      </c>
      <c r="H3804" s="37" t="n">
        <v>1</v>
      </c>
      <c r="I3804" s="37" t="n">
        <v>3</v>
      </c>
      <c r="J3804" s="40" t="n">
        <f aca="false">IF(C3804=0,"",D3804/C3804)</f>
        <v>0.954545454545455</v>
      </c>
    </row>
    <row r="3805" customFormat="false" ht="15" hidden="false" customHeight="false" outlineLevel="0" collapsed="false">
      <c r="A3805" s="37" t="s">
        <v>1047</v>
      </c>
      <c r="B3805" s="37" t="s">
        <v>277</v>
      </c>
      <c r="C3805" s="37" t="n">
        <v>22</v>
      </c>
      <c r="D3805" s="37" t="n">
        <v>20</v>
      </c>
      <c r="E3805" s="37" t="n">
        <v>1</v>
      </c>
      <c r="F3805" s="37" t="n">
        <v>0</v>
      </c>
      <c r="G3805" s="37" t="n">
        <v>0</v>
      </c>
      <c r="H3805" s="37" t="n">
        <v>4</v>
      </c>
      <c r="I3805" s="37" t="n">
        <v>0</v>
      </c>
      <c r="J3805" s="40" t="n">
        <f aca="false">IF(C3805=0,"",D3805/C3805)</f>
        <v>0.909090909090909</v>
      </c>
    </row>
    <row r="3806" customFormat="false" ht="15" hidden="false" customHeight="false" outlineLevel="0" collapsed="false">
      <c r="A3806" s="37" t="s">
        <v>1047</v>
      </c>
      <c r="B3806" s="37" t="s">
        <v>278</v>
      </c>
      <c r="C3806" s="37" t="n">
        <v>22</v>
      </c>
      <c r="D3806" s="37" t="n">
        <v>21</v>
      </c>
      <c r="E3806" s="37" t="n">
        <v>2</v>
      </c>
      <c r="F3806" s="37" t="n">
        <v>0</v>
      </c>
      <c r="G3806" s="37" t="n">
        <v>0</v>
      </c>
      <c r="H3806" s="37" t="n">
        <v>1</v>
      </c>
      <c r="I3806" s="37" t="n">
        <v>0</v>
      </c>
      <c r="J3806" s="40" t="n">
        <f aca="false">IF(C3806=0,"",D3806/C3806)</f>
        <v>0.954545454545455</v>
      </c>
    </row>
    <row r="3807" customFormat="false" ht="15" hidden="false" customHeight="false" outlineLevel="0" collapsed="false">
      <c r="A3807" s="37" t="s">
        <v>1047</v>
      </c>
      <c r="B3807" s="37" t="s">
        <v>279</v>
      </c>
      <c r="C3807" s="37" t="n">
        <v>22</v>
      </c>
      <c r="D3807" s="37" t="n">
        <v>20</v>
      </c>
      <c r="E3807" s="37" t="n">
        <v>1</v>
      </c>
      <c r="F3807" s="37" t="n">
        <v>1</v>
      </c>
      <c r="G3807" s="37" t="n">
        <v>0</v>
      </c>
      <c r="H3807" s="37" t="n">
        <v>1</v>
      </c>
      <c r="I3807" s="37" t="n">
        <v>11</v>
      </c>
      <c r="J3807" s="40" t="n">
        <f aca="false">IF(C3807=0,"",D3807/C3807)</f>
        <v>0.909090909090909</v>
      </c>
    </row>
    <row r="3808" customFormat="false" ht="15" hidden="false" customHeight="false" outlineLevel="0" collapsed="false">
      <c r="A3808" s="37" t="s">
        <v>1047</v>
      </c>
      <c r="B3808" s="37" t="s">
        <v>280</v>
      </c>
      <c r="C3808" s="37" t="n">
        <v>22</v>
      </c>
      <c r="D3808" s="37" t="n">
        <v>21</v>
      </c>
      <c r="E3808" s="37" t="n">
        <v>1</v>
      </c>
      <c r="F3808" s="37" t="n">
        <v>0</v>
      </c>
      <c r="G3808" s="37" t="n">
        <v>1</v>
      </c>
      <c r="H3808" s="37" t="n">
        <v>1</v>
      </c>
      <c r="I3808" s="37" t="n">
        <v>3</v>
      </c>
      <c r="J3808" s="40" t="n">
        <f aca="false">IF(C3808=0,"",D3808/C3808)</f>
        <v>0.954545454545455</v>
      </c>
    </row>
    <row r="3809" customFormat="false" ht="15" hidden="false" customHeight="false" outlineLevel="0" collapsed="false">
      <c r="A3809" s="37" t="s">
        <v>1047</v>
      </c>
      <c r="B3809" s="37" t="s">
        <v>281</v>
      </c>
      <c r="C3809" s="37" t="n">
        <v>22</v>
      </c>
      <c r="D3809" s="37" t="n">
        <v>20</v>
      </c>
      <c r="E3809" s="37" t="n">
        <v>1</v>
      </c>
      <c r="F3809" s="37" t="n">
        <v>1</v>
      </c>
      <c r="G3809" s="37" t="n">
        <v>1</v>
      </c>
      <c r="H3809" s="37" t="n">
        <v>0</v>
      </c>
      <c r="I3809" s="37" t="n">
        <v>2</v>
      </c>
      <c r="J3809" s="40" t="n">
        <f aca="false">IF(C3809=0,"",D3809/C3809)</f>
        <v>0.909090909090909</v>
      </c>
    </row>
    <row r="3810" customFormat="false" ht="15" hidden="false" customHeight="false" outlineLevel="0" collapsed="false">
      <c r="A3810" s="37" t="s">
        <v>1048</v>
      </c>
      <c r="B3810" s="37" t="s">
        <v>270</v>
      </c>
      <c r="C3810" s="37" t="n">
        <v>22</v>
      </c>
      <c r="D3810" s="37" t="n">
        <v>22</v>
      </c>
      <c r="E3810" s="37" t="n">
        <v>0</v>
      </c>
      <c r="F3810" s="37" t="n">
        <v>2</v>
      </c>
      <c r="G3810" s="37" t="n">
        <v>0</v>
      </c>
      <c r="H3810" s="37" t="n">
        <v>1</v>
      </c>
      <c r="I3810" s="37" t="n">
        <v>1</v>
      </c>
      <c r="J3810" s="40" t="n">
        <f aca="false">IF(C3810=0,"",D3810/C3810)</f>
        <v>1</v>
      </c>
    </row>
    <row r="3811" customFormat="false" ht="15" hidden="false" customHeight="false" outlineLevel="0" collapsed="false">
      <c r="A3811" s="37" t="s">
        <v>1048</v>
      </c>
      <c r="B3811" s="37" t="s">
        <v>271</v>
      </c>
      <c r="C3811" s="37" t="n">
        <v>22</v>
      </c>
      <c r="D3811" s="37" t="n">
        <v>21</v>
      </c>
      <c r="E3811" s="37" t="n">
        <v>0</v>
      </c>
      <c r="F3811" s="37" t="n">
        <v>1</v>
      </c>
      <c r="G3811" s="37" t="n">
        <v>1</v>
      </c>
      <c r="H3811" s="37" t="n">
        <v>2</v>
      </c>
      <c r="I3811" s="37" t="n">
        <v>2</v>
      </c>
      <c r="J3811" s="40" t="n">
        <f aca="false">IF(C3811=0,"",D3811/C3811)</f>
        <v>0.954545454545455</v>
      </c>
    </row>
    <row r="3812" customFormat="false" ht="15" hidden="false" customHeight="false" outlineLevel="0" collapsed="false">
      <c r="A3812" s="37" t="s">
        <v>1048</v>
      </c>
      <c r="B3812" s="37" t="s">
        <v>272</v>
      </c>
      <c r="C3812" s="37" t="n">
        <v>22</v>
      </c>
      <c r="D3812" s="37" t="n">
        <v>19</v>
      </c>
      <c r="E3812" s="37" t="n">
        <v>1</v>
      </c>
      <c r="F3812" s="37" t="n">
        <v>3</v>
      </c>
      <c r="G3812" s="37" t="n">
        <v>0</v>
      </c>
      <c r="H3812" s="37" t="n">
        <v>1</v>
      </c>
      <c r="I3812" s="37" t="n">
        <v>2</v>
      </c>
      <c r="J3812" s="40" t="n">
        <f aca="false">IF(C3812=0,"",D3812/C3812)</f>
        <v>0.863636363636364</v>
      </c>
    </row>
    <row r="3813" customFormat="false" ht="15" hidden="false" customHeight="false" outlineLevel="0" collapsed="false">
      <c r="A3813" s="37" t="s">
        <v>1048</v>
      </c>
      <c r="B3813" s="37" t="s">
        <v>273</v>
      </c>
      <c r="C3813" s="37" t="n">
        <v>22</v>
      </c>
      <c r="D3813" s="37" t="n">
        <v>22</v>
      </c>
      <c r="E3813" s="37" t="n">
        <v>0</v>
      </c>
      <c r="F3813" s="37" t="n">
        <v>1</v>
      </c>
      <c r="G3813" s="37" t="n">
        <v>0</v>
      </c>
      <c r="H3813" s="37" t="n">
        <v>2</v>
      </c>
      <c r="I3813" s="37" t="n">
        <v>3</v>
      </c>
      <c r="J3813" s="40" t="n">
        <f aca="false">IF(C3813=0,"",D3813/C3813)</f>
        <v>1</v>
      </c>
    </row>
    <row r="3814" customFormat="false" ht="15" hidden="false" customHeight="false" outlineLevel="0" collapsed="false">
      <c r="A3814" s="37" t="s">
        <v>1048</v>
      </c>
      <c r="B3814" s="37" t="s">
        <v>274</v>
      </c>
      <c r="C3814" s="37" t="n">
        <v>22</v>
      </c>
      <c r="D3814" s="37" t="n">
        <v>19</v>
      </c>
      <c r="E3814" s="37" t="n">
        <v>0</v>
      </c>
      <c r="F3814" s="37" t="n">
        <v>0</v>
      </c>
      <c r="G3814" s="37" t="n">
        <v>0</v>
      </c>
      <c r="H3814" s="37" t="n">
        <v>0</v>
      </c>
      <c r="I3814" s="37" t="n">
        <v>0</v>
      </c>
      <c r="J3814" s="40" t="n">
        <f aca="false">IF(C3814=0,"",D3814/C3814)</f>
        <v>0.863636363636364</v>
      </c>
    </row>
    <row r="3815" customFormat="false" ht="15" hidden="false" customHeight="false" outlineLevel="0" collapsed="false">
      <c r="A3815" s="37" t="s">
        <v>1048</v>
      </c>
      <c r="B3815" s="37" t="s">
        <v>275</v>
      </c>
      <c r="C3815" s="37" t="n">
        <v>22</v>
      </c>
      <c r="D3815" s="37" t="n">
        <v>20</v>
      </c>
      <c r="E3815" s="37" t="n">
        <v>1</v>
      </c>
      <c r="F3815" s="37" t="n">
        <v>1</v>
      </c>
      <c r="G3815" s="37" t="n">
        <v>1</v>
      </c>
      <c r="H3815" s="37" t="n">
        <v>1</v>
      </c>
      <c r="I3815" s="37" t="n">
        <v>0</v>
      </c>
      <c r="J3815" s="40" t="n">
        <f aca="false">IF(C3815=0,"",D3815/C3815)</f>
        <v>0.909090909090909</v>
      </c>
    </row>
    <row r="3816" customFormat="false" ht="15" hidden="false" customHeight="false" outlineLevel="0" collapsed="false">
      <c r="A3816" s="37" t="s">
        <v>1048</v>
      </c>
      <c r="B3816" s="37" t="s">
        <v>276</v>
      </c>
      <c r="C3816" s="37" t="n">
        <v>22</v>
      </c>
      <c r="D3816" s="37" t="n">
        <v>20</v>
      </c>
      <c r="E3816" s="37" t="n">
        <v>0</v>
      </c>
      <c r="F3816" s="37" t="n">
        <v>0</v>
      </c>
      <c r="G3816" s="37" t="n">
        <v>2</v>
      </c>
      <c r="H3816" s="37" t="n">
        <v>1</v>
      </c>
      <c r="I3816" s="37" t="n">
        <v>0</v>
      </c>
      <c r="J3816" s="40" t="n">
        <f aca="false">IF(C3816=0,"",D3816/C3816)</f>
        <v>0.909090909090909</v>
      </c>
    </row>
    <row r="3817" customFormat="false" ht="15" hidden="false" customHeight="false" outlineLevel="0" collapsed="false">
      <c r="A3817" s="37" t="s">
        <v>1048</v>
      </c>
      <c r="B3817" s="37" t="s">
        <v>277</v>
      </c>
      <c r="C3817" s="37" t="n">
        <v>22</v>
      </c>
      <c r="D3817" s="37" t="n">
        <v>18</v>
      </c>
      <c r="E3817" s="37" t="n">
        <v>1</v>
      </c>
      <c r="F3817" s="37" t="n">
        <v>0</v>
      </c>
      <c r="G3817" s="37" t="n">
        <v>0</v>
      </c>
      <c r="H3817" s="37" t="n">
        <v>0</v>
      </c>
      <c r="I3817" s="37" t="n">
        <v>0</v>
      </c>
      <c r="J3817" s="40" t="n">
        <f aca="false">IF(C3817=0,"",D3817/C3817)</f>
        <v>0.818181818181818</v>
      </c>
    </row>
    <row r="3818" customFormat="false" ht="15" hidden="false" customHeight="false" outlineLevel="0" collapsed="false">
      <c r="A3818" s="37" t="s">
        <v>1048</v>
      </c>
      <c r="B3818" s="37" t="s">
        <v>278</v>
      </c>
      <c r="C3818" s="37" t="n">
        <v>22</v>
      </c>
      <c r="D3818" s="37" t="n">
        <v>20</v>
      </c>
      <c r="E3818" s="37" t="n">
        <v>2</v>
      </c>
      <c r="F3818" s="37" t="n">
        <v>2</v>
      </c>
      <c r="G3818" s="37" t="n">
        <v>0</v>
      </c>
      <c r="H3818" s="37" t="n">
        <v>2</v>
      </c>
      <c r="I3818" s="37" t="n">
        <v>1</v>
      </c>
      <c r="J3818" s="40" t="n">
        <f aca="false">IF(C3818=0,"",D3818/C3818)</f>
        <v>0.909090909090909</v>
      </c>
    </row>
    <row r="3819" customFormat="false" ht="15" hidden="false" customHeight="false" outlineLevel="0" collapsed="false">
      <c r="A3819" s="37" t="s">
        <v>1048</v>
      </c>
      <c r="B3819" s="37" t="s">
        <v>279</v>
      </c>
      <c r="C3819" s="37" t="n">
        <v>22</v>
      </c>
      <c r="D3819" s="37" t="n">
        <v>21</v>
      </c>
      <c r="E3819" s="37" t="n">
        <v>0</v>
      </c>
      <c r="F3819" s="37" t="n">
        <v>1</v>
      </c>
      <c r="G3819" s="37" t="n">
        <v>0</v>
      </c>
      <c r="H3819" s="37" t="n">
        <v>0</v>
      </c>
      <c r="I3819" s="37" t="n">
        <v>4</v>
      </c>
      <c r="J3819" s="40" t="n">
        <f aca="false">IF(C3819=0,"",D3819/C3819)</f>
        <v>0.954545454545455</v>
      </c>
    </row>
    <row r="3820" customFormat="false" ht="15" hidden="false" customHeight="false" outlineLevel="0" collapsed="false">
      <c r="A3820" s="37" t="s">
        <v>1048</v>
      </c>
      <c r="B3820" s="37" t="s">
        <v>280</v>
      </c>
      <c r="C3820" s="37" t="n">
        <v>22</v>
      </c>
      <c r="D3820" s="37" t="n">
        <v>19</v>
      </c>
      <c r="E3820" s="37" t="n">
        <v>2</v>
      </c>
      <c r="F3820" s="37" t="n">
        <v>0</v>
      </c>
      <c r="G3820" s="37" t="n">
        <v>0</v>
      </c>
      <c r="H3820" s="37" t="n">
        <v>3</v>
      </c>
      <c r="I3820" s="37" t="n">
        <v>0</v>
      </c>
      <c r="J3820" s="40" t="n">
        <f aca="false">IF(C3820=0,"",D3820/C3820)</f>
        <v>0.863636363636364</v>
      </c>
    </row>
    <row r="3821" customFormat="false" ht="15" hidden="false" customHeight="false" outlineLevel="0" collapsed="false">
      <c r="A3821" s="37" t="s">
        <v>1048</v>
      </c>
      <c r="B3821" s="37" t="s">
        <v>281</v>
      </c>
      <c r="C3821" s="37" t="n">
        <v>22</v>
      </c>
      <c r="D3821" s="37" t="n">
        <v>18</v>
      </c>
      <c r="E3821" s="37" t="n">
        <v>0</v>
      </c>
      <c r="F3821" s="37" t="n">
        <v>1</v>
      </c>
      <c r="G3821" s="37" t="n">
        <v>0</v>
      </c>
      <c r="H3821" s="37" t="n">
        <v>0</v>
      </c>
      <c r="I3821" s="37" t="n">
        <v>7</v>
      </c>
      <c r="J3821" s="40" t="n">
        <f aca="false">IF(C3821=0,"",D3821/C3821)</f>
        <v>0.818181818181818</v>
      </c>
    </row>
    <row r="3822" customFormat="false" ht="15" hidden="false" customHeight="false" outlineLevel="0" collapsed="false">
      <c r="A3822" s="37" t="s">
        <v>1009</v>
      </c>
      <c r="B3822" s="37" t="s">
        <v>270</v>
      </c>
      <c r="C3822" s="37" t="n">
        <v>22</v>
      </c>
      <c r="D3822" s="37" t="n">
        <v>20</v>
      </c>
      <c r="E3822" s="37" t="n">
        <v>0</v>
      </c>
      <c r="F3822" s="37" t="n">
        <v>2</v>
      </c>
      <c r="G3822" s="37" t="n">
        <v>0</v>
      </c>
      <c r="H3822" s="37" t="n">
        <v>1</v>
      </c>
      <c r="I3822" s="37" t="n">
        <v>1</v>
      </c>
      <c r="J3822" s="40" t="n">
        <f aca="false">IF(C3822=0,"",D3822/C3822)</f>
        <v>0.909090909090909</v>
      </c>
    </row>
    <row r="3823" customFormat="false" ht="15" hidden="false" customHeight="false" outlineLevel="0" collapsed="false">
      <c r="A3823" s="37" t="s">
        <v>1009</v>
      </c>
      <c r="B3823" s="37" t="s">
        <v>271</v>
      </c>
      <c r="C3823" s="37" t="n">
        <v>22</v>
      </c>
      <c r="D3823" s="37" t="n">
        <v>21</v>
      </c>
      <c r="E3823" s="37" t="n">
        <v>0</v>
      </c>
      <c r="F3823" s="37" t="n">
        <v>1</v>
      </c>
      <c r="G3823" s="37" t="n">
        <v>0</v>
      </c>
      <c r="H3823" s="37" t="n">
        <v>0</v>
      </c>
      <c r="I3823" s="37" t="n">
        <v>0</v>
      </c>
      <c r="J3823" s="40" t="n">
        <f aca="false">IF(C3823=0,"",D3823/C3823)</f>
        <v>0.954545454545455</v>
      </c>
    </row>
    <row r="3824" customFormat="false" ht="15" hidden="false" customHeight="false" outlineLevel="0" collapsed="false">
      <c r="A3824" s="37" t="s">
        <v>1009</v>
      </c>
      <c r="B3824" s="37" t="s">
        <v>272</v>
      </c>
      <c r="C3824" s="37" t="n">
        <v>22</v>
      </c>
      <c r="D3824" s="37" t="n">
        <v>22</v>
      </c>
      <c r="E3824" s="37" t="n">
        <v>3</v>
      </c>
      <c r="F3824" s="37" t="n">
        <v>0</v>
      </c>
      <c r="G3824" s="37" t="n">
        <v>1</v>
      </c>
      <c r="H3824" s="37" t="n">
        <v>0</v>
      </c>
      <c r="I3824" s="37" t="n">
        <v>0</v>
      </c>
      <c r="J3824" s="40" t="n">
        <f aca="false">IF(C3824=0,"",D3824/C3824)</f>
        <v>1</v>
      </c>
    </row>
    <row r="3825" customFormat="false" ht="15" hidden="false" customHeight="false" outlineLevel="0" collapsed="false">
      <c r="A3825" s="37" t="s">
        <v>1009</v>
      </c>
      <c r="B3825" s="37" t="s">
        <v>273</v>
      </c>
      <c r="C3825" s="37" t="n">
        <v>22</v>
      </c>
      <c r="D3825" s="37" t="n">
        <v>21</v>
      </c>
      <c r="E3825" s="37" t="n">
        <v>0</v>
      </c>
      <c r="F3825" s="37" t="n">
        <v>0</v>
      </c>
      <c r="G3825" s="37" t="n">
        <v>0</v>
      </c>
      <c r="H3825" s="37" t="n">
        <v>1</v>
      </c>
      <c r="I3825" s="37" t="n">
        <v>3</v>
      </c>
      <c r="J3825" s="40" t="n">
        <f aca="false">IF(C3825=0,"",D3825/C3825)</f>
        <v>0.954545454545455</v>
      </c>
    </row>
    <row r="3826" customFormat="false" ht="15" hidden="false" customHeight="false" outlineLevel="0" collapsed="false">
      <c r="A3826" s="37" t="s">
        <v>1009</v>
      </c>
      <c r="B3826" s="37" t="s">
        <v>274</v>
      </c>
      <c r="C3826" s="37" t="n">
        <v>22</v>
      </c>
      <c r="D3826" s="37" t="n">
        <v>21</v>
      </c>
      <c r="E3826" s="37" t="n">
        <v>0</v>
      </c>
      <c r="F3826" s="37" t="n">
        <v>0</v>
      </c>
      <c r="G3826" s="37" t="n">
        <v>0</v>
      </c>
      <c r="H3826" s="37" t="n">
        <v>1</v>
      </c>
      <c r="I3826" s="37" t="n">
        <v>0</v>
      </c>
      <c r="J3826" s="40" t="n">
        <f aca="false">IF(C3826=0,"",D3826/C3826)</f>
        <v>0.954545454545455</v>
      </c>
    </row>
    <row r="3827" customFormat="false" ht="15" hidden="false" customHeight="false" outlineLevel="0" collapsed="false">
      <c r="A3827" s="37" t="s">
        <v>1009</v>
      </c>
      <c r="B3827" s="37" t="s">
        <v>275</v>
      </c>
      <c r="C3827" s="37" t="n">
        <v>22</v>
      </c>
      <c r="D3827" s="37" t="n">
        <v>18</v>
      </c>
      <c r="E3827" s="37" t="n">
        <v>1</v>
      </c>
      <c r="F3827" s="37" t="n">
        <v>0</v>
      </c>
      <c r="G3827" s="37" t="n">
        <v>1</v>
      </c>
      <c r="H3827" s="37" t="n">
        <v>0</v>
      </c>
      <c r="I3827" s="37" t="n">
        <v>0</v>
      </c>
      <c r="J3827" s="40" t="n">
        <f aca="false">IF(C3827=0,"",D3827/C3827)</f>
        <v>0.818181818181818</v>
      </c>
    </row>
    <row r="3828" customFormat="false" ht="15" hidden="false" customHeight="false" outlineLevel="0" collapsed="false">
      <c r="A3828" s="37" t="s">
        <v>1009</v>
      </c>
      <c r="B3828" s="37" t="s">
        <v>276</v>
      </c>
      <c r="C3828" s="37" t="n">
        <v>22</v>
      </c>
      <c r="D3828" s="37" t="n">
        <v>22</v>
      </c>
      <c r="E3828" s="37" t="n">
        <v>1</v>
      </c>
      <c r="F3828" s="37" t="n">
        <v>0</v>
      </c>
      <c r="G3828" s="37" t="n">
        <v>0</v>
      </c>
      <c r="H3828" s="37" t="n">
        <v>2</v>
      </c>
      <c r="I3828" s="37" t="n">
        <v>0</v>
      </c>
      <c r="J3828" s="40" t="n">
        <f aca="false">IF(C3828=0,"",D3828/C3828)</f>
        <v>1</v>
      </c>
    </row>
    <row r="3829" customFormat="false" ht="15" hidden="false" customHeight="false" outlineLevel="0" collapsed="false">
      <c r="A3829" s="37" t="s">
        <v>1009</v>
      </c>
      <c r="B3829" s="37" t="s">
        <v>277</v>
      </c>
      <c r="C3829" s="37" t="n">
        <v>22</v>
      </c>
      <c r="D3829" s="37" t="n">
        <v>20</v>
      </c>
      <c r="E3829" s="37" t="n">
        <v>0</v>
      </c>
      <c r="F3829" s="37" t="n">
        <v>0</v>
      </c>
      <c r="G3829" s="37" t="n">
        <v>0</v>
      </c>
      <c r="H3829" s="37" t="n">
        <v>1</v>
      </c>
      <c r="I3829" s="37" t="n">
        <v>1</v>
      </c>
      <c r="J3829" s="40" t="n">
        <f aca="false">IF(C3829=0,"",D3829/C3829)</f>
        <v>0.909090909090909</v>
      </c>
    </row>
    <row r="3830" customFormat="false" ht="15" hidden="false" customHeight="false" outlineLevel="0" collapsed="false">
      <c r="A3830" s="37" t="s">
        <v>1009</v>
      </c>
      <c r="B3830" s="37" t="s">
        <v>278</v>
      </c>
      <c r="C3830" s="37" t="n">
        <v>22</v>
      </c>
      <c r="D3830" s="37" t="n">
        <v>20</v>
      </c>
      <c r="E3830" s="37" t="n">
        <v>1</v>
      </c>
      <c r="F3830" s="37" t="n">
        <v>1</v>
      </c>
      <c r="G3830" s="37" t="n">
        <v>0</v>
      </c>
      <c r="H3830" s="37" t="n">
        <v>1</v>
      </c>
      <c r="I3830" s="37" t="n">
        <v>3</v>
      </c>
      <c r="J3830" s="40" t="n">
        <f aca="false">IF(C3830=0,"",D3830/C3830)</f>
        <v>0.909090909090909</v>
      </c>
    </row>
    <row r="3831" customFormat="false" ht="15" hidden="false" customHeight="false" outlineLevel="0" collapsed="false">
      <c r="A3831" s="37" t="s">
        <v>1009</v>
      </c>
      <c r="B3831" s="37" t="s">
        <v>279</v>
      </c>
      <c r="C3831" s="37" t="n">
        <v>22</v>
      </c>
      <c r="D3831" s="37" t="n">
        <v>19</v>
      </c>
      <c r="E3831" s="37" t="n">
        <v>1</v>
      </c>
      <c r="F3831" s="37" t="n">
        <v>0</v>
      </c>
      <c r="G3831" s="37" t="n">
        <v>0</v>
      </c>
      <c r="H3831" s="37" t="n">
        <v>3</v>
      </c>
      <c r="I3831" s="37" t="n">
        <v>0</v>
      </c>
      <c r="J3831" s="40" t="n">
        <f aca="false">IF(C3831=0,"",D3831/C3831)</f>
        <v>0.863636363636364</v>
      </c>
    </row>
    <row r="3832" customFormat="false" ht="15" hidden="false" customHeight="false" outlineLevel="0" collapsed="false">
      <c r="A3832" s="37" t="s">
        <v>1009</v>
      </c>
      <c r="B3832" s="37" t="s">
        <v>280</v>
      </c>
      <c r="C3832" s="37" t="n">
        <v>22</v>
      </c>
      <c r="D3832" s="37" t="n">
        <v>22</v>
      </c>
      <c r="E3832" s="37" t="n">
        <v>1</v>
      </c>
      <c r="F3832" s="37" t="n">
        <v>2</v>
      </c>
      <c r="G3832" s="37" t="n">
        <v>0</v>
      </c>
      <c r="H3832" s="37" t="n">
        <v>2</v>
      </c>
      <c r="I3832" s="37" t="n">
        <v>3</v>
      </c>
      <c r="J3832" s="40" t="n">
        <f aca="false">IF(C3832=0,"",D3832/C3832)</f>
        <v>1</v>
      </c>
    </row>
    <row r="3833" customFormat="false" ht="15" hidden="false" customHeight="false" outlineLevel="0" collapsed="false">
      <c r="A3833" s="37" t="s">
        <v>1009</v>
      </c>
      <c r="B3833" s="37" t="s">
        <v>281</v>
      </c>
      <c r="C3833" s="37" t="n">
        <v>22</v>
      </c>
      <c r="D3833" s="37" t="n">
        <v>18</v>
      </c>
      <c r="E3833" s="37" t="n">
        <v>0</v>
      </c>
      <c r="F3833" s="37" t="n">
        <v>0</v>
      </c>
      <c r="G3833" s="37" t="n">
        <v>0</v>
      </c>
      <c r="H3833" s="37" t="n">
        <v>0</v>
      </c>
      <c r="I3833" s="37" t="n">
        <v>1</v>
      </c>
      <c r="J3833" s="40" t="n">
        <f aca="false">IF(C3833=0,"",D3833/C3833)</f>
        <v>0.818181818181818</v>
      </c>
    </row>
    <row r="3834" customFormat="false" ht="15" hidden="false" customHeight="false" outlineLevel="0" collapsed="false">
      <c r="A3834" s="37" t="s">
        <v>1049</v>
      </c>
      <c r="B3834" s="37" t="s">
        <v>270</v>
      </c>
      <c r="C3834" s="37" t="n">
        <v>22</v>
      </c>
      <c r="D3834" s="37" t="n">
        <v>20</v>
      </c>
      <c r="E3834" s="37" t="n">
        <v>0</v>
      </c>
      <c r="F3834" s="37" t="n">
        <v>0</v>
      </c>
      <c r="G3834" s="37" t="n">
        <v>0</v>
      </c>
      <c r="H3834" s="37" t="n">
        <v>2</v>
      </c>
      <c r="I3834" s="37" t="n">
        <v>0</v>
      </c>
      <c r="J3834" s="40" t="n">
        <f aca="false">IF(C3834=0,"",D3834/C3834)</f>
        <v>0.909090909090909</v>
      </c>
    </row>
    <row r="3835" customFormat="false" ht="15" hidden="false" customHeight="false" outlineLevel="0" collapsed="false">
      <c r="A3835" s="37" t="s">
        <v>1049</v>
      </c>
      <c r="B3835" s="37" t="s">
        <v>271</v>
      </c>
      <c r="C3835" s="37" t="n">
        <v>22</v>
      </c>
      <c r="D3835" s="37" t="n">
        <v>20</v>
      </c>
      <c r="E3835" s="37" t="n">
        <v>0</v>
      </c>
      <c r="F3835" s="37" t="n">
        <v>1</v>
      </c>
      <c r="G3835" s="37" t="n">
        <v>2</v>
      </c>
      <c r="H3835" s="37" t="n">
        <v>3</v>
      </c>
      <c r="I3835" s="37" t="n">
        <v>5</v>
      </c>
      <c r="J3835" s="40" t="n">
        <f aca="false">IF(C3835=0,"",D3835/C3835)</f>
        <v>0.909090909090909</v>
      </c>
    </row>
    <row r="3836" customFormat="false" ht="15" hidden="false" customHeight="false" outlineLevel="0" collapsed="false">
      <c r="A3836" s="37" t="s">
        <v>1050</v>
      </c>
      <c r="B3836" s="37" t="s">
        <v>270</v>
      </c>
      <c r="C3836" s="37" t="n">
        <v>22</v>
      </c>
      <c r="D3836" s="37" t="n">
        <v>22</v>
      </c>
      <c r="E3836" s="37" t="n">
        <v>0</v>
      </c>
      <c r="F3836" s="37" t="n">
        <v>0</v>
      </c>
      <c r="G3836" s="37" t="n">
        <v>1</v>
      </c>
      <c r="H3836" s="37" t="n">
        <v>1</v>
      </c>
      <c r="I3836" s="37" t="n">
        <v>0</v>
      </c>
      <c r="J3836" s="40" t="n">
        <f aca="false">IF(C3836=0,"",D3836/C3836)</f>
        <v>1</v>
      </c>
    </row>
    <row r="3837" customFormat="false" ht="15" hidden="false" customHeight="false" outlineLevel="0" collapsed="false">
      <c r="A3837" s="37" t="s">
        <v>1050</v>
      </c>
      <c r="B3837" s="37" t="s">
        <v>271</v>
      </c>
      <c r="C3837" s="37" t="n">
        <v>22</v>
      </c>
      <c r="D3837" s="37" t="n">
        <v>20</v>
      </c>
      <c r="E3837" s="37" t="n">
        <v>1</v>
      </c>
      <c r="F3837" s="37" t="n">
        <v>0</v>
      </c>
      <c r="G3837" s="37" t="n">
        <v>0</v>
      </c>
      <c r="H3837" s="37" t="n">
        <v>4</v>
      </c>
      <c r="I3837" s="37" t="n">
        <v>3</v>
      </c>
      <c r="J3837" s="40" t="n">
        <f aca="false">IF(C3837=0,"",D3837/C3837)</f>
        <v>0.909090909090909</v>
      </c>
    </row>
    <row r="3838" customFormat="false" ht="15" hidden="false" customHeight="false" outlineLevel="0" collapsed="false">
      <c r="A3838" s="37" t="s">
        <v>1050</v>
      </c>
      <c r="B3838" s="37" t="s">
        <v>272</v>
      </c>
      <c r="C3838" s="37" t="n">
        <v>22</v>
      </c>
      <c r="D3838" s="37" t="n">
        <v>21</v>
      </c>
      <c r="E3838" s="37" t="n">
        <v>0</v>
      </c>
      <c r="F3838" s="37" t="n">
        <v>1</v>
      </c>
      <c r="G3838" s="37" t="n">
        <v>1</v>
      </c>
      <c r="H3838" s="37" t="n">
        <v>6</v>
      </c>
      <c r="I3838" s="37" t="n">
        <v>1</v>
      </c>
      <c r="J3838" s="40" t="n">
        <f aca="false">IF(C3838=0,"",D3838/C3838)</f>
        <v>0.954545454545455</v>
      </c>
    </row>
    <row r="3839" customFormat="false" ht="15" hidden="false" customHeight="false" outlineLevel="0" collapsed="false">
      <c r="A3839" s="37" t="s">
        <v>1050</v>
      </c>
      <c r="B3839" s="37" t="s">
        <v>273</v>
      </c>
      <c r="C3839" s="37" t="n">
        <v>22</v>
      </c>
      <c r="D3839" s="37" t="n">
        <v>22</v>
      </c>
      <c r="E3839" s="37" t="n">
        <v>0</v>
      </c>
      <c r="F3839" s="37" t="n">
        <v>1</v>
      </c>
      <c r="G3839" s="37" t="n">
        <v>1</v>
      </c>
      <c r="H3839" s="37" t="n">
        <v>1</v>
      </c>
      <c r="I3839" s="37" t="n">
        <v>0</v>
      </c>
      <c r="J3839" s="40" t="n">
        <f aca="false">IF(C3839=0,"",D3839/C3839)</f>
        <v>1</v>
      </c>
    </row>
    <row r="3840" customFormat="false" ht="15" hidden="false" customHeight="false" outlineLevel="0" collapsed="false">
      <c r="A3840" s="37" t="s">
        <v>1050</v>
      </c>
      <c r="B3840" s="37" t="s">
        <v>274</v>
      </c>
      <c r="C3840" s="37" t="n">
        <v>22</v>
      </c>
      <c r="D3840" s="37" t="n">
        <v>20</v>
      </c>
      <c r="E3840" s="37" t="n">
        <v>1</v>
      </c>
      <c r="F3840" s="37" t="n">
        <v>2</v>
      </c>
      <c r="G3840" s="37" t="n">
        <v>0</v>
      </c>
      <c r="H3840" s="37" t="n">
        <v>3</v>
      </c>
      <c r="I3840" s="37" t="n">
        <v>0</v>
      </c>
      <c r="J3840" s="40" t="n">
        <f aca="false">IF(C3840=0,"",D3840/C3840)</f>
        <v>0.909090909090909</v>
      </c>
    </row>
    <row r="3841" customFormat="false" ht="15" hidden="false" customHeight="false" outlineLevel="0" collapsed="false">
      <c r="A3841" s="37" t="s">
        <v>1050</v>
      </c>
      <c r="B3841" s="37" t="s">
        <v>275</v>
      </c>
      <c r="C3841" s="37" t="n">
        <v>22</v>
      </c>
      <c r="D3841" s="37" t="n">
        <v>17</v>
      </c>
      <c r="E3841" s="37" t="n">
        <v>0</v>
      </c>
      <c r="F3841" s="37" t="n">
        <v>0</v>
      </c>
      <c r="G3841" s="37" t="n">
        <v>1</v>
      </c>
      <c r="H3841" s="37" t="n">
        <v>1</v>
      </c>
      <c r="I3841" s="37" t="n">
        <v>0</v>
      </c>
      <c r="J3841" s="40" t="n">
        <f aca="false">IF(C3841=0,"",D3841/C3841)</f>
        <v>0.772727272727273</v>
      </c>
    </row>
    <row r="3842" customFormat="false" ht="15" hidden="false" customHeight="false" outlineLevel="0" collapsed="false">
      <c r="A3842" s="37" t="s">
        <v>1050</v>
      </c>
      <c r="B3842" s="37" t="s">
        <v>276</v>
      </c>
      <c r="C3842" s="37" t="n">
        <v>22</v>
      </c>
      <c r="D3842" s="37" t="n">
        <v>20</v>
      </c>
      <c r="E3842" s="37" t="n">
        <v>0</v>
      </c>
      <c r="F3842" s="37" t="n">
        <v>0</v>
      </c>
      <c r="G3842" s="37" t="n">
        <v>0</v>
      </c>
      <c r="H3842" s="37" t="n">
        <v>1</v>
      </c>
      <c r="I3842" s="37" t="n">
        <v>2</v>
      </c>
      <c r="J3842" s="40" t="n">
        <f aca="false">IF(C3842=0,"",D3842/C3842)</f>
        <v>0.909090909090909</v>
      </c>
    </row>
    <row r="3843" customFormat="false" ht="15" hidden="false" customHeight="false" outlineLevel="0" collapsed="false">
      <c r="A3843" s="37" t="s">
        <v>1050</v>
      </c>
      <c r="B3843" s="37" t="s">
        <v>277</v>
      </c>
      <c r="C3843" s="37" t="n">
        <v>22</v>
      </c>
      <c r="D3843" s="37" t="n">
        <v>22</v>
      </c>
      <c r="E3843" s="37" t="n">
        <v>0</v>
      </c>
      <c r="F3843" s="37" t="n">
        <v>1</v>
      </c>
      <c r="G3843" s="37" t="n">
        <v>0</v>
      </c>
      <c r="H3843" s="37" t="n">
        <v>1</v>
      </c>
      <c r="I3843" s="37" t="n">
        <v>2</v>
      </c>
      <c r="J3843" s="40" t="n">
        <f aca="false">IF(C3843=0,"",D3843/C3843)</f>
        <v>1</v>
      </c>
    </row>
    <row r="3844" customFormat="false" ht="15" hidden="false" customHeight="false" outlineLevel="0" collapsed="false">
      <c r="A3844" s="37" t="s">
        <v>1050</v>
      </c>
      <c r="B3844" s="37" t="s">
        <v>278</v>
      </c>
      <c r="C3844" s="37" t="n">
        <v>22</v>
      </c>
      <c r="D3844" s="37" t="n">
        <v>20</v>
      </c>
      <c r="E3844" s="37" t="n">
        <v>2</v>
      </c>
      <c r="F3844" s="37" t="n">
        <v>0</v>
      </c>
      <c r="G3844" s="37" t="n">
        <v>1</v>
      </c>
      <c r="H3844" s="37" t="n">
        <v>3</v>
      </c>
      <c r="I3844" s="37" t="n">
        <v>0</v>
      </c>
      <c r="J3844" s="40" t="n">
        <f aca="false">IF(C3844=0,"",D3844/C3844)</f>
        <v>0.909090909090909</v>
      </c>
    </row>
    <row r="3845" customFormat="false" ht="15" hidden="false" customHeight="false" outlineLevel="0" collapsed="false">
      <c r="A3845" s="37" t="s">
        <v>1050</v>
      </c>
      <c r="B3845" s="37" t="s">
        <v>279</v>
      </c>
      <c r="C3845" s="37" t="n">
        <v>22</v>
      </c>
      <c r="D3845" s="37" t="n">
        <v>20</v>
      </c>
      <c r="E3845" s="37" t="n">
        <v>1</v>
      </c>
      <c r="F3845" s="37" t="n">
        <v>1</v>
      </c>
      <c r="G3845" s="37" t="n">
        <v>1</v>
      </c>
      <c r="H3845" s="37" t="n">
        <v>1</v>
      </c>
      <c r="I3845" s="37" t="n">
        <v>0</v>
      </c>
      <c r="J3845" s="40" t="n">
        <f aca="false">IF(C3845=0,"",D3845/C3845)</f>
        <v>0.909090909090909</v>
      </c>
    </row>
    <row r="3846" customFormat="false" ht="15" hidden="false" customHeight="false" outlineLevel="0" collapsed="false">
      <c r="A3846" s="37" t="s">
        <v>1050</v>
      </c>
      <c r="B3846" s="37" t="s">
        <v>280</v>
      </c>
      <c r="C3846" s="37" t="n">
        <v>22</v>
      </c>
      <c r="D3846" s="37" t="n">
        <v>21</v>
      </c>
      <c r="E3846" s="37" t="n">
        <v>0</v>
      </c>
      <c r="F3846" s="37" t="n">
        <v>1</v>
      </c>
      <c r="G3846" s="37" t="n">
        <v>0</v>
      </c>
      <c r="H3846" s="37" t="n">
        <v>2</v>
      </c>
      <c r="I3846" s="37" t="n">
        <v>3</v>
      </c>
      <c r="J3846" s="40" t="n">
        <f aca="false">IF(C3846=0,"",D3846/C3846)</f>
        <v>0.954545454545455</v>
      </c>
    </row>
    <row r="3847" customFormat="false" ht="15" hidden="false" customHeight="false" outlineLevel="0" collapsed="false">
      <c r="A3847" s="37" t="s">
        <v>1050</v>
      </c>
      <c r="B3847" s="37" t="s">
        <v>281</v>
      </c>
      <c r="C3847" s="37" t="n">
        <v>22</v>
      </c>
      <c r="D3847" s="37" t="n">
        <v>17</v>
      </c>
      <c r="E3847" s="37" t="n">
        <v>0</v>
      </c>
      <c r="F3847" s="37" t="n">
        <v>0</v>
      </c>
      <c r="G3847" s="37" t="n">
        <v>0</v>
      </c>
      <c r="H3847" s="37" t="n">
        <v>3</v>
      </c>
      <c r="I3847" s="37" t="n">
        <v>0</v>
      </c>
      <c r="J3847" s="40" t="n">
        <f aca="false">IF(C3847=0,"",D3847/C3847)</f>
        <v>0.772727272727273</v>
      </c>
    </row>
    <row r="3848" customFormat="false" ht="15" hidden="false" customHeight="false" outlineLevel="0" collapsed="false">
      <c r="A3848" s="37" t="s">
        <v>1052</v>
      </c>
      <c r="B3848" s="37" t="s">
        <v>270</v>
      </c>
      <c r="C3848" s="37" t="n">
        <v>22</v>
      </c>
      <c r="D3848" s="37" t="n">
        <v>22</v>
      </c>
      <c r="E3848" s="37" t="n">
        <v>0</v>
      </c>
      <c r="F3848" s="37" t="n">
        <v>1</v>
      </c>
      <c r="G3848" s="37" t="n">
        <v>0</v>
      </c>
      <c r="H3848" s="37" t="n">
        <v>0</v>
      </c>
      <c r="I3848" s="37" t="n">
        <v>1</v>
      </c>
      <c r="J3848" s="40" t="n">
        <f aca="false">IF(C3848=0,"",D3848/C3848)</f>
        <v>1</v>
      </c>
    </row>
    <row r="3849" customFormat="false" ht="15" hidden="false" customHeight="false" outlineLevel="0" collapsed="false">
      <c r="A3849" s="37" t="s">
        <v>1052</v>
      </c>
      <c r="B3849" s="37" t="s">
        <v>271</v>
      </c>
      <c r="C3849" s="37" t="n">
        <v>22</v>
      </c>
      <c r="D3849" s="37" t="n">
        <v>22</v>
      </c>
      <c r="E3849" s="37" t="n">
        <v>0</v>
      </c>
      <c r="F3849" s="37" t="n">
        <v>0</v>
      </c>
      <c r="G3849" s="37" t="n">
        <v>0</v>
      </c>
      <c r="H3849" s="37" t="n">
        <v>1</v>
      </c>
      <c r="I3849" s="37" t="n">
        <v>1</v>
      </c>
      <c r="J3849" s="40" t="n">
        <f aca="false">IF(C3849=0,"",D3849/C3849)</f>
        <v>1</v>
      </c>
    </row>
    <row r="3850" customFormat="false" ht="15" hidden="false" customHeight="false" outlineLevel="0" collapsed="false">
      <c r="A3850" s="37" t="s">
        <v>1052</v>
      </c>
      <c r="B3850" s="37" t="s">
        <v>272</v>
      </c>
      <c r="C3850" s="37" t="n">
        <v>22</v>
      </c>
      <c r="D3850" s="37" t="n">
        <v>21</v>
      </c>
      <c r="E3850" s="37" t="n">
        <v>1</v>
      </c>
      <c r="F3850" s="37" t="n">
        <v>0</v>
      </c>
      <c r="G3850" s="37" t="n">
        <v>0</v>
      </c>
      <c r="H3850" s="37" t="n">
        <v>2</v>
      </c>
      <c r="I3850" s="37" t="n">
        <v>1</v>
      </c>
      <c r="J3850" s="40" t="n">
        <f aca="false">IF(C3850=0,"",D3850/C3850)</f>
        <v>0.954545454545455</v>
      </c>
    </row>
    <row r="3851" customFormat="false" ht="15" hidden="false" customHeight="false" outlineLevel="0" collapsed="false">
      <c r="A3851" s="37" t="s">
        <v>1052</v>
      </c>
      <c r="B3851" s="37" t="s">
        <v>273</v>
      </c>
      <c r="C3851" s="37" t="n">
        <v>22</v>
      </c>
      <c r="D3851" s="37" t="n">
        <v>19</v>
      </c>
      <c r="E3851" s="37" t="n">
        <v>0</v>
      </c>
      <c r="F3851" s="37" t="n">
        <v>2</v>
      </c>
      <c r="G3851" s="37" t="n">
        <v>1</v>
      </c>
      <c r="H3851" s="37" t="n">
        <v>2</v>
      </c>
      <c r="I3851" s="37" t="n">
        <v>0</v>
      </c>
      <c r="J3851" s="40" t="n">
        <f aca="false">IF(C3851=0,"",D3851/C3851)</f>
        <v>0.863636363636364</v>
      </c>
    </row>
    <row r="3852" customFormat="false" ht="15" hidden="false" customHeight="false" outlineLevel="0" collapsed="false">
      <c r="A3852" s="37" t="s">
        <v>1052</v>
      </c>
      <c r="B3852" s="37" t="s">
        <v>274</v>
      </c>
      <c r="C3852" s="37" t="n">
        <v>22</v>
      </c>
      <c r="D3852" s="37" t="n">
        <v>20</v>
      </c>
      <c r="E3852" s="37" t="n">
        <v>0</v>
      </c>
      <c r="F3852" s="37" t="n">
        <v>1</v>
      </c>
      <c r="G3852" s="37" t="n">
        <v>0</v>
      </c>
      <c r="H3852" s="37" t="n">
        <v>1</v>
      </c>
      <c r="I3852" s="37" t="n">
        <v>0</v>
      </c>
      <c r="J3852" s="40" t="n">
        <f aca="false">IF(C3852=0,"",D3852/C3852)</f>
        <v>0.909090909090909</v>
      </c>
    </row>
    <row r="3853" customFormat="false" ht="15" hidden="false" customHeight="false" outlineLevel="0" collapsed="false">
      <c r="A3853" s="37" t="s">
        <v>1052</v>
      </c>
      <c r="B3853" s="37" t="s">
        <v>275</v>
      </c>
      <c r="C3853" s="37" t="n">
        <v>22</v>
      </c>
      <c r="D3853" s="37" t="n">
        <v>21</v>
      </c>
      <c r="E3853" s="37" t="n">
        <v>1</v>
      </c>
      <c r="F3853" s="37" t="n">
        <v>0</v>
      </c>
      <c r="G3853" s="37" t="n">
        <v>0</v>
      </c>
      <c r="H3853" s="37" t="n">
        <v>1</v>
      </c>
      <c r="I3853" s="37" t="n">
        <v>0</v>
      </c>
      <c r="J3853" s="40" t="n">
        <f aca="false">IF(C3853=0,"",D3853/C3853)</f>
        <v>0.954545454545455</v>
      </c>
    </row>
    <row r="3854" customFormat="false" ht="15" hidden="false" customHeight="false" outlineLevel="0" collapsed="false">
      <c r="A3854" s="37" t="s">
        <v>1052</v>
      </c>
      <c r="B3854" s="37" t="s">
        <v>276</v>
      </c>
      <c r="C3854" s="37" t="n">
        <v>22</v>
      </c>
      <c r="D3854" s="37" t="n">
        <v>22</v>
      </c>
      <c r="E3854" s="37" t="n">
        <v>0</v>
      </c>
      <c r="F3854" s="37" t="n">
        <v>0</v>
      </c>
      <c r="G3854" s="37" t="n">
        <v>0</v>
      </c>
      <c r="H3854" s="37" t="n">
        <v>1</v>
      </c>
      <c r="I3854" s="37" t="n">
        <v>0</v>
      </c>
      <c r="J3854" s="40" t="n">
        <f aca="false">IF(C3854=0,"",D3854/C3854)</f>
        <v>1</v>
      </c>
    </row>
    <row r="3855" customFormat="false" ht="15" hidden="false" customHeight="false" outlineLevel="0" collapsed="false">
      <c r="A3855" s="37" t="s">
        <v>1052</v>
      </c>
      <c r="B3855" s="37" t="s">
        <v>277</v>
      </c>
      <c r="C3855" s="37" t="n">
        <v>22</v>
      </c>
      <c r="D3855" s="37" t="n">
        <v>19</v>
      </c>
      <c r="E3855" s="37" t="n">
        <v>0</v>
      </c>
      <c r="F3855" s="37" t="n">
        <v>3</v>
      </c>
      <c r="G3855" s="37" t="n">
        <v>0</v>
      </c>
      <c r="H3855" s="37" t="n">
        <v>0</v>
      </c>
      <c r="I3855" s="37" t="n">
        <v>3</v>
      </c>
      <c r="J3855" s="40" t="n">
        <f aca="false">IF(C3855=0,"",D3855/C3855)</f>
        <v>0.863636363636364</v>
      </c>
    </row>
    <row r="3856" customFormat="false" ht="15" hidden="false" customHeight="false" outlineLevel="0" collapsed="false">
      <c r="A3856" s="37" t="s">
        <v>1052</v>
      </c>
      <c r="B3856" s="37" t="s">
        <v>278</v>
      </c>
      <c r="C3856" s="37" t="n">
        <v>22</v>
      </c>
      <c r="D3856" s="37" t="n">
        <v>19</v>
      </c>
      <c r="E3856" s="37" t="n">
        <v>3</v>
      </c>
      <c r="F3856" s="37" t="n">
        <v>2</v>
      </c>
      <c r="G3856" s="37" t="n">
        <v>1</v>
      </c>
      <c r="H3856" s="37" t="n">
        <v>2</v>
      </c>
      <c r="I3856" s="37" t="n">
        <v>3</v>
      </c>
      <c r="J3856" s="40" t="n">
        <f aca="false">IF(C3856=0,"",D3856/C3856)</f>
        <v>0.863636363636364</v>
      </c>
    </row>
    <row r="3857" customFormat="false" ht="15" hidden="false" customHeight="false" outlineLevel="0" collapsed="false">
      <c r="A3857" s="37" t="s">
        <v>1052</v>
      </c>
      <c r="B3857" s="37" t="s">
        <v>279</v>
      </c>
      <c r="C3857" s="37" t="n">
        <v>22</v>
      </c>
      <c r="D3857" s="37" t="n">
        <v>21</v>
      </c>
      <c r="E3857" s="37" t="n">
        <v>1</v>
      </c>
      <c r="F3857" s="37" t="n">
        <v>0</v>
      </c>
      <c r="G3857" s="37" t="n">
        <v>1</v>
      </c>
      <c r="H3857" s="37" t="n">
        <v>1</v>
      </c>
      <c r="I3857" s="37" t="n">
        <v>0</v>
      </c>
      <c r="J3857" s="40" t="n">
        <f aca="false">IF(C3857=0,"",D3857/C3857)</f>
        <v>0.954545454545455</v>
      </c>
    </row>
    <row r="3858" customFormat="false" ht="15" hidden="false" customHeight="false" outlineLevel="0" collapsed="false">
      <c r="A3858" s="37" t="s">
        <v>1052</v>
      </c>
      <c r="B3858" s="37" t="s">
        <v>280</v>
      </c>
      <c r="C3858" s="37" t="n">
        <v>22</v>
      </c>
      <c r="D3858" s="37" t="n">
        <v>22</v>
      </c>
      <c r="E3858" s="37" t="n">
        <v>0</v>
      </c>
      <c r="F3858" s="37" t="n">
        <v>0</v>
      </c>
      <c r="G3858" s="37" t="n">
        <v>0</v>
      </c>
      <c r="H3858" s="37" t="n">
        <v>1</v>
      </c>
      <c r="I3858" s="37" t="n">
        <v>1</v>
      </c>
      <c r="J3858" s="40" t="n">
        <f aca="false">IF(C3858=0,"",D3858/C3858)</f>
        <v>1</v>
      </c>
    </row>
    <row r="3859" customFormat="false" ht="15" hidden="false" customHeight="false" outlineLevel="0" collapsed="false">
      <c r="A3859" s="37" t="s">
        <v>1052</v>
      </c>
      <c r="B3859" s="37" t="s">
        <v>281</v>
      </c>
      <c r="C3859" s="37" t="n">
        <v>22</v>
      </c>
      <c r="D3859" s="37" t="n">
        <v>21</v>
      </c>
      <c r="E3859" s="37" t="n">
        <v>1</v>
      </c>
      <c r="F3859" s="37" t="n">
        <v>1</v>
      </c>
      <c r="G3859" s="37" t="n">
        <v>0</v>
      </c>
      <c r="H3859" s="37" t="n">
        <v>1</v>
      </c>
      <c r="I3859" s="37" t="n">
        <v>0</v>
      </c>
      <c r="J3859" s="40" t="n">
        <f aca="false">IF(C3859=0,"",D3859/C3859)</f>
        <v>0.954545454545455</v>
      </c>
    </row>
    <row r="3860" customFormat="false" ht="15" hidden="false" customHeight="false" outlineLevel="0" collapsed="false">
      <c r="A3860" s="37" t="s">
        <v>1053</v>
      </c>
      <c r="B3860" s="37" t="s">
        <v>277</v>
      </c>
      <c r="C3860" s="37" t="n">
        <v>22</v>
      </c>
      <c r="D3860" s="37" t="n">
        <v>21</v>
      </c>
      <c r="E3860" s="37" t="n">
        <v>0</v>
      </c>
      <c r="F3860" s="37" t="n">
        <v>2</v>
      </c>
      <c r="G3860" s="37" t="n">
        <v>1</v>
      </c>
      <c r="H3860" s="37" t="n">
        <v>4</v>
      </c>
      <c r="I3860" s="37" t="n">
        <v>0</v>
      </c>
      <c r="J3860" s="40" t="n">
        <f aca="false">IF(C3860=0,"",D3860/C3860)</f>
        <v>0.954545454545455</v>
      </c>
    </row>
    <row r="3861" customFormat="false" ht="15" hidden="false" customHeight="false" outlineLevel="0" collapsed="false">
      <c r="A3861" s="37" t="s">
        <v>1053</v>
      </c>
      <c r="B3861" s="37" t="s">
        <v>278</v>
      </c>
      <c r="C3861" s="37" t="n">
        <v>22</v>
      </c>
      <c r="D3861" s="37" t="n">
        <v>19</v>
      </c>
      <c r="E3861" s="37" t="n">
        <v>0</v>
      </c>
      <c r="F3861" s="37" t="n">
        <v>2</v>
      </c>
      <c r="G3861" s="37" t="n">
        <v>0</v>
      </c>
      <c r="H3861" s="37" t="n">
        <v>0</v>
      </c>
      <c r="I3861" s="37" t="n">
        <v>1</v>
      </c>
      <c r="J3861" s="40" t="n">
        <f aca="false">IF(C3861=0,"",D3861/C3861)</f>
        <v>0.863636363636364</v>
      </c>
    </row>
    <row r="3862" customFormat="false" ht="15" hidden="false" customHeight="false" outlineLevel="0" collapsed="false">
      <c r="A3862" s="37" t="s">
        <v>1053</v>
      </c>
      <c r="B3862" s="37" t="s">
        <v>279</v>
      </c>
      <c r="C3862" s="37" t="n">
        <v>22</v>
      </c>
      <c r="D3862" s="37" t="n">
        <v>20</v>
      </c>
      <c r="E3862" s="37" t="n">
        <v>1</v>
      </c>
      <c r="F3862" s="37" t="n">
        <v>2</v>
      </c>
      <c r="G3862" s="37" t="n">
        <v>0</v>
      </c>
      <c r="H3862" s="37" t="n">
        <v>3</v>
      </c>
      <c r="I3862" s="37" t="n">
        <v>2</v>
      </c>
      <c r="J3862" s="40" t="n">
        <f aca="false">IF(C3862=0,"",D3862/C3862)</f>
        <v>0.909090909090909</v>
      </c>
    </row>
    <row r="3863" customFormat="false" ht="15" hidden="false" customHeight="false" outlineLevel="0" collapsed="false">
      <c r="A3863" s="37" t="s">
        <v>1053</v>
      </c>
      <c r="B3863" s="37" t="s">
        <v>280</v>
      </c>
      <c r="C3863" s="37" t="n">
        <v>22</v>
      </c>
      <c r="D3863" s="37" t="n">
        <v>20</v>
      </c>
      <c r="E3863" s="37" t="n">
        <v>0</v>
      </c>
      <c r="F3863" s="37" t="n">
        <v>0</v>
      </c>
      <c r="G3863" s="37" t="n">
        <v>0</v>
      </c>
      <c r="H3863" s="37" t="n">
        <v>0</v>
      </c>
      <c r="I3863" s="37" t="n">
        <v>1</v>
      </c>
      <c r="J3863" s="40" t="n">
        <f aca="false">IF(C3863=0,"",D3863/C3863)</f>
        <v>0.909090909090909</v>
      </c>
    </row>
    <row r="3864" customFormat="false" ht="15" hidden="false" customHeight="false" outlineLevel="0" collapsed="false">
      <c r="A3864" s="37" t="s">
        <v>1053</v>
      </c>
      <c r="B3864" s="37" t="s">
        <v>281</v>
      </c>
      <c r="C3864" s="37" t="n">
        <v>22</v>
      </c>
      <c r="D3864" s="37" t="n">
        <v>21</v>
      </c>
      <c r="E3864" s="37" t="n">
        <v>1</v>
      </c>
      <c r="F3864" s="37" t="n">
        <v>1</v>
      </c>
      <c r="G3864" s="37" t="n">
        <v>0</v>
      </c>
      <c r="H3864" s="37" t="n">
        <v>3</v>
      </c>
      <c r="I3864" s="37" t="n">
        <v>1</v>
      </c>
      <c r="J3864" s="40" t="n">
        <f aca="false">IF(C3864=0,"",D3864/C3864)</f>
        <v>0.954545454545455</v>
      </c>
    </row>
    <row r="3865" customFormat="false" ht="15" hidden="false" customHeight="false" outlineLevel="0" collapsed="false">
      <c r="A3865" s="37" t="s">
        <v>1054</v>
      </c>
      <c r="B3865" s="37" t="s">
        <v>277</v>
      </c>
      <c r="C3865" s="37" t="n">
        <v>22</v>
      </c>
      <c r="D3865" s="37" t="n">
        <v>21</v>
      </c>
      <c r="E3865" s="37" t="n">
        <v>0</v>
      </c>
      <c r="F3865" s="37" t="n">
        <v>1</v>
      </c>
      <c r="G3865" s="37" t="n">
        <v>0</v>
      </c>
      <c r="H3865" s="37" t="n">
        <v>1</v>
      </c>
      <c r="I3865" s="37" t="n">
        <v>0</v>
      </c>
      <c r="J3865" s="40" t="n">
        <f aca="false">IF(C3865=0,"",D3865/C3865)</f>
        <v>0.954545454545455</v>
      </c>
    </row>
    <row r="3866" customFormat="false" ht="15" hidden="false" customHeight="false" outlineLevel="0" collapsed="false">
      <c r="A3866" s="37" t="s">
        <v>1054</v>
      </c>
      <c r="B3866" s="37" t="s">
        <v>278</v>
      </c>
      <c r="C3866" s="37" t="n">
        <v>22</v>
      </c>
      <c r="D3866" s="37" t="n">
        <v>21</v>
      </c>
      <c r="E3866" s="37" t="n">
        <v>2</v>
      </c>
      <c r="F3866" s="37" t="n">
        <v>2</v>
      </c>
      <c r="G3866" s="37" t="n">
        <v>1</v>
      </c>
      <c r="H3866" s="37" t="n">
        <v>1</v>
      </c>
      <c r="I3866" s="37" t="n">
        <v>3</v>
      </c>
      <c r="J3866" s="40" t="n">
        <f aca="false">IF(C3866=0,"",D3866/C3866)</f>
        <v>0.954545454545455</v>
      </c>
    </row>
    <row r="3867" customFormat="false" ht="15" hidden="false" customHeight="false" outlineLevel="0" collapsed="false">
      <c r="A3867" s="37" t="s">
        <v>1054</v>
      </c>
      <c r="B3867" s="37" t="s">
        <v>279</v>
      </c>
      <c r="C3867" s="37" t="n">
        <v>22</v>
      </c>
      <c r="D3867" s="37" t="n">
        <v>22</v>
      </c>
      <c r="E3867" s="37" t="n">
        <v>0</v>
      </c>
      <c r="F3867" s="37" t="n">
        <v>0</v>
      </c>
      <c r="G3867" s="37" t="n">
        <v>0</v>
      </c>
      <c r="H3867" s="37" t="n">
        <v>3</v>
      </c>
      <c r="I3867" s="37" t="n">
        <v>2</v>
      </c>
      <c r="J3867" s="40" t="n">
        <f aca="false">IF(C3867=0,"",D3867/C3867)</f>
        <v>1</v>
      </c>
    </row>
    <row r="3868" customFormat="false" ht="15" hidden="false" customHeight="false" outlineLevel="0" collapsed="false">
      <c r="A3868" s="37" t="s">
        <v>1054</v>
      </c>
      <c r="B3868" s="37" t="s">
        <v>280</v>
      </c>
      <c r="C3868" s="37" t="n">
        <v>22</v>
      </c>
      <c r="D3868" s="37" t="n">
        <v>21</v>
      </c>
      <c r="E3868" s="37" t="n">
        <v>1</v>
      </c>
      <c r="F3868" s="37" t="n">
        <v>0</v>
      </c>
      <c r="G3868" s="37" t="n">
        <v>0</v>
      </c>
      <c r="H3868" s="37" t="n">
        <v>2</v>
      </c>
      <c r="I3868" s="37" t="n">
        <v>5</v>
      </c>
      <c r="J3868" s="40" t="n">
        <f aca="false">IF(C3868=0,"",D3868/C3868)</f>
        <v>0.954545454545455</v>
      </c>
    </row>
    <row r="3869" customFormat="false" ht="15" hidden="false" customHeight="false" outlineLevel="0" collapsed="false">
      <c r="A3869" s="37" t="s">
        <v>1054</v>
      </c>
      <c r="B3869" s="37" t="s">
        <v>281</v>
      </c>
      <c r="C3869" s="37" t="n">
        <v>22</v>
      </c>
      <c r="D3869" s="37" t="n">
        <v>20</v>
      </c>
      <c r="E3869" s="37" t="n">
        <v>0</v>
      </c>
      <c r="F3869" s="37" t="n">
        <v>1</v>
      </c>
      <c r="G3869" s="37" t="n">
        <v>0</v>
      </c>
      <c r="H3869" s="37" t="n">
        <v>0</v>
      </c>
      <c r="I3869" s="37" t="n">
        <v>2</v>
      </c>
      <c r="J3869" s="40" t="n">
        <f aca="false">IF(C3869=0,"",D3869/C3869)</f>
        <v>0.909090909090909</v>
      </c>
    </row>
    <row r="3870" customFormat="false" ht="15" hidden="false" customHeight="false" outlineLevel="0" collapsed="false">
      <c r="A3870" s="37" t="s">
        <v>1055</v>
      </c>
      <c r="B3870" s="37" t="s">
        <v>270</v>
      </c>
      <c r="C3870" s="37" t="n">
        <v>22</v>
      </c>
      <c r="D3870" s="37" t="n">
        <v>21</v>
      </c>
      <c r="E3870" s="37" t="n">
        <v>1</v>
      </c>
      <c r="F3870" s="37" t="n">
        <v>1</v>
      </c>
      <c r="G3870" s="37" t="n">
        <v>0</v>
      </c>
      <c r="H3870" s="37" t="n">
        <v>1</v>
      </c>
      <c r="I3870" s="37" t="n">
        <v>0</v>
      </c>
      <c r="J3870" s="40" t="n">
        <f aca="false">IF(C3870=0,"",D3870/C3870)</f>
        <v>0.954545454545455</v>
      </c>
    </row>
    <row r="3871" customFormat="false" ht="15" hidden="false" customHeight="false" outlineLevel="0" collapsed="false">
      <c r="A3871" s="37" t="s">
        <v>1055</v>
      </c>
      <c r="B3871" s="37" t="s">
        <v>271</v>
      </c>
      <c r="C3871" s="37" t="n">
        <v>22</v>
      </c>
      <c r="D3871" s="37" t="n">
        <v>20</v>
      </c>
      <c r="E3871" s="37" t="n">
        <v>1</v>
      </c>
      <c r="F3871" s="37" t="n">
        <v>0</v>
      </c>
      <c r="G3871" s="37" t="n">
        <v>0</v>
      </c>
      <c r="H3871" s="37" t="n">
        <v>5</v>
      </c>
      <c r="I3871" s="37" t="n">
        <v>4</v>
      </c>
      <c r="J3871" s="40" t="n">
        <f aca="false">IF(C3871=0,"",D3871/C3871)</f>
        <v>0.909090909090909</v>
      </c>
    </row>
    <row r="3872" customFormat="false" ht="15" hidden="false" customHeight="false" outlineLevel="0" collapsed="false">
      <c r="A3872" s="37" t="s">
        <v>1055</v>
      </c>
      <c r="B3872" s="37" t="s">
        <v>272</v>
      </c>
      <c r="C3872" s="37" t="n">
        <v>22</v>
      </c>
      <c r="D3872" s="37" t="n">
        <v>20</v>
      </c>
      <c r="E3872" s="37" t="n">
        <v>0</v>
      </c>
      <c r="F3872" s="37" t="n">
        <v>3</v>
      </c>
      <c r="G3872" s="37" t="n">
        <v>0</v>
      </c>
      <c r="H3872" s="37" t="n">
        <v>0</v>
      </c>
      <c r="I3872" s="37" t="n">
        <v>1</v>
      </c>
      <c r="J3872" s="40" t="n">
        <f aca="false">IF(C3872=0,"",D3872/C3872)</f>
        <v>0.909090909090909</v>
      </c>
    </row>
    <row r="3873" customFormat="false" ht="15" hidden="false" customHeight="false" outlineLevel="0" collapsed="false">
      <c r="A3873" s="37" t="s">
        <v>1055</v>
      </c>
      <c r="B3873" s="37" t="s">
        <v>273</v>
      </c>
      <c r="C3873" s="37" t="n">
        <v>22</v>
      </c>
      <c r="D3873" s="37" t="n">
        <v>21</v>
      </c>
      <c r="E3873" s="37" t="n">
        <v>2</v>
      </c>
      <c r="F3873" s="37" t="n">
        <v>1</v>
      </c>
      <c r="G3873" s="37" t="n">
        <v>0</v>
      </c>
      <c r="H3873" s="37" t="n">
        <v>2</v>
      </c>
      <c r="I3873" s="37" t="n">
        <v>3</v>
      </c>
      <c r="J3873" s="40" t="n">
        <f aca="false">IF(C3873=0,"",D3873/C3873)</f>
        <v>0.954545454545455</v>
      </c>
    </row>
    <row r="3874" customFormat="false" ht="15" hidden="false" customHeight="false" outlineLevel="0" collapsed="false">
      <c r="A3874" s="37" t="s">
        <v>1055</v>
      </c>
      <c r="B3874" s="37" t="s">
        <v>274</v>
      </c>
      <c r="C3874" s="37" t="n">
        <v>22</v>
      </c>
      <c r="D3874" s="37" t="n">
        <v>19</v>
      </c>
      <c r="E3874" s="37" t="n">
        <v>0</v>
      </c>
      <c r="F3874" s="37" t="n">
        <v>0</v>
      </c>
      <c r="G3874" s="37" t="n">
        <v>0</v>
      </c>
      <c r="H3874" s="37" t="n">
        <v>1</v>
      </c>
      <c r="I3874" s="37" t="n">
        <v>1</v>
      </c>
      <c r="J3874" s="40" t="n">
        <f aca="false">IF(C3874=0,"",D3874/C3874)</f>
        <v>0.863636363636364</v>
      </c>
    </row>
    <row r="3875" customFormat="false" ht="15" hidden="false" customHeight="false" outlineLevel="0" collapsed="false">
      <c r="A3875" s="37" t="s">
        <v>1055</v>
      </c>
      <c r="B3875" s="37" t="s">
        <v>275</v>
      </c>
      <c r="C3875" s="37" t="n">
        <v>22</v>
      </c>
      <c r="D3875" s="37" t="n">
        <v>21</v>
      </c>
      <c r="E3875" s="37" t="n">
        <v>0</v>
      </c>
      <c r="F3875" s="37" t="n">
        <v>0</v>
      </c>
      <c r="G3875" s="37" t="n">
        <v>0</v>
      </c>
      <c r="H3875" s="37" t="n">
        <v>4</v>
      </c>
      <c r="I3875" s="37" t="n">
        <v>0</v>
      </c>
      <c r="J3875" s="40" t="n">
        <f aca="false">IF(C3875=0,"",D3875/C3875)</f>
        <v>0.954545454545455</v>
      </c>
    </row>
    <row r="3876" customFormat="false" ht="15" hidden="false" customHeight="false" outlineLevel="0" collapsed="false">
      <c r="A3876" s="37" t="s">
        <v>1055</v>
      </c>
      <c r="B3876" s="37" t="s">
        <v>276</v>
      </c>
      <c r="C3876" s="37" t="n">
        <v>22</v>
      </c>
      <c r="D3876" s="37" t="n">
        <v>21</v>
      </c>
      <c r="E3876" s="37" t="n">
        <v>0</v>
      </c>
      <c r="F3876" s="37" t="n">
        <v>0</v>
      </c>
      <c r="G3876" s="37" t="n">
        <v>0</v>
      </c>
      <c r="H3876" s="37" t="n">
        <v>1</v>
      </c>
      <c r="I3876" s="37" t="n">
        <v>1</v>
      </c>
      <c r="J3876" s="40" t="n">
        <f aca="false">IF(C3876=0,"",D3876/C3876)</f>
        <v>0.954545454545455</v>
      </c>
    </row>
    <row r="3877" customFormat="false" ht="15" hidden="false" customHeight="false" outlineLevel="0" collapsed="false">
      <c r="A3877" s="37" t="s">
        <v>1055</v>
      </c>
      <c r="B3877" s="37" t="s">
        <v>277</v>
      </c>
      <c r="C3877" s="37" t="n">
        <v>22</v>
      </c>
      <c r="D3877" s="37" t="n">
        <v>17</v>
      </c>
      <c r="E3877" s="37" t="n">
        <v>2</v>
      </c>
      <c r="F3877" s="37" t="n">
        <v>0</v>
      </c>
      <c r="G3877" s="37" t="n">
        <v>0</v>
      </c>
      <c r="H3877" s="37" t="n">
        <v>4</v>
      </c>
      <c r="I3877" s="37" t="n">
        <v>0</v>
      </c>
      <c r="J3877" s="40" t="n">
        <f aca="false">IF(C3877=0,"",D3877/C3877)</f>
        <v>0.772727272727273</v>
      </c>
    </row>
    <row r="3878" customFormat="false" ht="15" hidden="false" customHeight="false" outlineLevel="0" collapsed="false">
      <c r="A3878" s="37" t="s">
        <v>1055</v>
      </c>
      <c r="B3878" s="37" t="s">
        <v>278</v>
      </c>
      <c r="C3878" s="37" t="n">
        <v>22</v>
      </c>
      <c r="D3878" s="37" t="n">
        <v>21</v>
      </c>
      <c r="E3878" s="37" t="n">
        <v>0</v>
      </c>
      <c r="F3878" s="37" t="n">
        <v>0</v>
      </c>
      <c r="G3878" s="37" t="n">
        <v>0</v>
      </c>
      <c r="H3878" s="37" t="n">
        <v>3</v>
      </c>
      <c r="I3878" s="37" t="n">
        <v>3</v>
      </c>
      <c r="J3878" s="40" t="n">
        <f aca="false">IF(C3878=0,"",D3878/C3878)</f>
        <v>0.954545454545455</v>
      </c>
    </row>
    <row r="3879" customFormat="false" ht="15" hidden="false" customHeight="false" outlineLevel="0" collapsed="false">
      <c r="A3879" s="37" t="s">
        <v>1055</v>
      </c>
      <c r="B3879" s="37" t="s">
        <v>279</v>
      </c>
      <c r="C3879" s="37" t="n">
        <v>22</v>
      </c>
      <c r="D3879" s="37" t="n">
        <v>17</v>
      </c>
      <c r="E3879" s="37" t="n">
        <v>2</v>
      </c>
      <c r="F3879" s="37" t="n">
        <v>2</v>
      </c>
      <c r="G3879" s="37" t="n">
        <v>0</v>
      </c>
      <c r="H3879" s="37" t="n">
        <v>1</v>
      </c>
      <c r="I3879" s="37" t="n">
        <v>1</v>
      </c>
      <c r="J3879" s="40" t="n">
        <f aca="false">IF(C3879=0,"",D3879/C3879)</f>
        <v>0.772727272727273</v>
      </c>
    </row>
    <row r="3880" customFormat="false" ht="15" hidden="false" customHeight="false" outlineLevel="0" collapsed="false">
      <c r="A3880" s="37" t="s">
        <v>1055</v>
      </c>
      <c r="B3880" s="37" t="s">
        <v>280</v>
      </c>
      <c r="C3880" s="37" t="n">
        <v>22</v>
      </c>
      <c r="D3880" s="37" t="n">
        <v>21</v>
      </c>
      <c r="E3880" s="37" t="n">
        <v>1</v>
      </c>
      <c r="F3880" s="37" t="n">
        <v>0</v>
      </c>
      <c r="G3880" s="37" t="n">
        <v>1</v>
      </c>
      <c r="H3880" s="37" t="n">
        <v>1</v>
      </c>
      <c r="I3880" s="37" t="n">
        <v>2</v>
      </c>
      <c r="J3880" s="40" t="n">
        <f aca="false">IF(C3880=0,"",D3880/C3880)</f>
        <v>0.954545454545455</v>
      </c>
    </row>
    <row r="3881" customFormat="false" ht="15" hidden="false" customHeight="false" outlineLevel="0" collapsed="false">
      <c r="A3881" s="37" t="s">
        <v>1055</v>
      </c>
      <c r="B3881" s="37" t="s">
        <v>281</v>
      </c>
      <c r="C3881" s="37" t="n">
        <v>22</v>
      </c>
      <c r="D3881" s="37" t="n">
        <v>21</v>
      </c>
      <c r="E3881" s="37" t="n">
        <v>2</v>
      </c>
      <c r="F3881" s="37" t="n">
        <v>2</v>
      </c>
      <c r="G3881" s="37" t="n">
        <v>0</v>
      </c>
      <c r="H3881" s="37" t="n">
        <v>2</v>
      </c>
      <c r="I3881" s="37" t="n">
        <v>3</v>
      </c>
      <c r="J3881" s="40" t="n">
        <f aca="false">IF(C3881=0,"",D3881/C3881)</f>
        <v>0.954545454545455</v>
      </c>
    </row>
    <row r="3882" customFormat="false" ht="15" hidden="false" customHeight="false" outlineLevel="0" collapsed="false">
      <c r="A3882" s="37" t="s">
        <v>1056</v>
      </c>
      <c r="B3882" s="37" t="s">
        <v>270</v>
      </c>
      <c r="C3882" s="37" t="n">
        <v>22</v>
      </c>
      <c r="D3882" s="37" t="n">
        <v>20</v>
      </c>
      <c r="E3882" s="37" t="n">
        <v>1</v>
      </c>
      <c r="F3882" s="37" t="n">
        <v>2</v>
      </c>
      <c r="G3882" s="37" t="n">
        <v>2</v>
      </c>
      <c r="H3882" s="37" t="n">
        <v>2</v>
      </c>
      <c r="I3882" s="37" t="n">
        <v>12</v>
      </c>
      <c r="J3882" s="40" t="n">
        <f aca="false">IF(C3882=0,"",D3882/C3882)</f>
        <v>0.909090909090909</v>
      </c>
    </row>
    <row r="3883" customFormat="false" ht="15" hidden="false" customHeight="false" outlineLevel="0" collapsed="false">
      <c r="A3883" s="37" t="s">
        <v>1056</v>
      </c>
      <c r="B3883" s="37" t="s">
        <v>271</v>
      </c>
      <c r="C3883" s="37" t="n">
        <v>22</v>
      </c>
      <c r="D3883" s="37" t="n">
        <v>22</v>
      </c>
      <c r="E3883" s="37" t="n">
        <v>1</v>
      </c>
      <c r="F3883" s="37" t="n">
        <v>0</v>
      </c>
      <c r="G3883" s="37" t="n">
        <v>0</v>
      </c>
      <c r="H3883" s="37" t="n">
        <v>1</v>
      </c>
      <c r="I3883" s="37" t="n">
        <v>12</v>
      </c>
      <c r="J3883" s="40" t="n">
        <f aca="false">IF(C3883=0,"",D3883/C3883)</f>
        <v>1</v>
      </c>
    </row>
    <row r="3884" customFormat="false" ht="15" hidden="false" customHeight="false" outlineLevel="0" collapsed="false">
      <c r="A3884" s="37" t="s">
        <v>1056</v>
      </c>
      <c r="B3884" s="37" t="s">
        <v>272</v>
      </c>
      <c r="C3884" s="37" t="n">
        <v>22</v>
      </c>
      <c r="D3884" s="37" t="n">
        <v>19</v>
      </c>
      <c r="E3884" s="37" t="n">
        <v>1</v>
      </c>
      <c r="F3884" s="37" t="n">
        <v>1</v>
      </c>
      <c r="G3884" s="37" t="n">
        <v>0</v>
      </c>
      <c r="H3884" s="37" t="n">
        <v>4</v>
      </c>
      <c r="I3884" s="37" t="n">
        <v>2</v>
      </c>
      <c r="J3884" s="40" t="n">
        <f aca="false">IF(C3884=0,"",D3884/C3884)</f>
        <v>0.863636363636364</v>
      </c>
    </row>
    <row r="3885" customFormat="false" ht="15" hidden="false" customHeight="false" outlineLevel="0" collapsed="false">
      <c r="A3885" s="37" t="s">
        <v>1056</v>
      </c>
      <c r="B3885" s="37" t="s">
        <v>273</v>
      </c>
      <c r="C3885" s="37" t="n">
        <v>22</v>
      </c>
      <c r="D3885" s="37" t="n">
        <v>22</v>
      </c>
      <c r="E3885" s="37" t="n">
        <v>0</v>
      </c>
      <c r="F3885" s="37" t="n">
        <v>1</v>
      </c>
      <c r="G3885" s="37" t="n">
        <v>1</v>
      </c>
      <c r="H3885" s="37" t="n">
        <v>1</v>
      </c>
      <c r="I3885" s="37" t="n">
        <v>8</v>
      </c>
      <c r="J3885" s="40" t="n">
        <f aca="false">IF(C3885=0,"",D3885/C3885)</f>
        <v>1</v>
      </c>
    </row>
    <row r="3886" customFormat="false" ht="15" hidden="false" customHeight="false" outlineLevel="0" collapsed="false">
      <c r="A3886" s="37" t="s">
        <v>1056</v>
      </c>
      <c r="B3886" s="37" t="s">
        <v>274</v>
      </c>
      <c r="C3886" s="37" t="n">
        <v>22</v>
      </c>
      <c r="D3886" s="37" t="n">
        <v>19</v>
      </c>
      <c r="E3886" s="37" t="n">
        <v>0</v>
      </c>
      <c r="F3886" s="37" t="n">
        <v>1</v>
      </c>
      <c r="G3886" s="37" t="n">
        <v>0</v>
      </c>
      <c r="H3886" s="37" t="n">
        <v>2</v>
      </c>
      <c r="I3886" s="37" t="n">
        <v>10</v>
      </c>
      <c r="J3886" s="40" t="n">
        <f aca="false">IF(C3886=0,"",D3886/C3886)</f>
        <v>0.863636363636364</v>
      </c>
    </row>
    <row r="3887" customFormat="false" ht="15" hidden="false" customHeight="false" outlineLevel="0" collapsed="false">
      <c r="A3887" s="37" t="s">
        <v>1056</v>
      </c>
      <c r="B3887" s="37" t="s">
        <v>275</v>
      </c>
      <c r="C3887" s="37" t="n">
        <v>22</v>
      </c>
      <c r="D3887" s="37" t="n">
        <v>20</v>
      </c>
      <c r="E3887" s="37" t="n">
        <v>0</v>
      </c>
      <c r="F3887" s="37" t="n">
        <v>0</v>
      </c>
      <c r="G3887" s="37" t="n">
        <v>0</v>
      </c>
      <c r="H3887" s="37" t="n">
        <v>1</v>
      </c>
      <c r="I3887" s="37" t="n">
        <v>4</v>
      </c>
      <c r="J3887" s="40" t="n">
        <f aca="false">IF(C3887=0,"",D3887/C3887)</f>
        <v>0.909090909090909</v>
      </c>
    </row>
    <row r="3888" customFormat="false" ht="15" hidden="false" customHeight="false" outlineLevel="0" collapsed="false">
      <c r="A3888" s="37" t="s">
        <v>1056</v>
      </c>
      <c r="B3888" s="37" t="s">
        <v>276</v>
      </c>
      <c r="C3888" s="37" t="n">
        <v>22</v>
      </c>
      <c r="D3888" s="37" t="n">
        <v>21</v>
      </c>
      <c r="E3888" s="37" t="n">
        <v>2</v>
      </c>
      <c r="F3888" s="37" t="n">
        <v>0</v>
      </c>
      <c r="G3888" s="37" t="n">
        <v>0</v>
      </c>
      <c r="H3888" s="37" t="n">
        <v>0</v>
      </c>
      <c r="I3888" s="37" t="n">
        <v>8</v>
      </c>
      <c r="J3888" s="40" t="n">
        <f aca="false">IF(C3888=0,"",D3888/C3888)</f>
        <v>0.954545454545455</v>
      </c>
    </row>
    <row r="3889" customFormat="false" ht="15" hidden="false" customHeight="false" outlineLevel="0" collapsed="false">
      <c r="A3889" s="37" t="s">
        <v>1056</v>
      </c>
      <c r="B3889" s="37" t="s">
        <v>277</v>
      </c>
      <c r="C3889" s="37" t="n">
        <v>22</v>
      </c>
      <c r="D3889" s="37" t="n">
        <v>21</v>
      </c>
      <c r="E3889" s="37" t="n">
        <v>0</v>
      </c>
      <c r="F3889" s="37" t="n">
        <v>1</v>
      </c>
      <c r="G3889" s="37" t="n">
        <v>1</v>
      </c>
      <c r="H3889" s="37" t="n">
        <v>2</v>
      </c>
      <c r="I3889" s="37" t="n">
        <v>6</v>
      </c>
      <c r="J3889" s="40" t="n">
        <f aca="false">IF(C3889=0,"",D3889/C3889)</f>
        <v>0.954545454545455</v>
      </c>
    </row>
    <row r="3890" customFormat="false" ht="15" hidden="false" customHeight="false" outlineLevel="0" collapsed="false">
      <c r="A3890" s="37" t="s">
        <v>1056</v>
      </c>
      <c r="B3890" s="37" t="s">
        <v>278</v>
      </c>
      <c r="C3890" s="37" t="n">
        <v>22</v>
      </c>
      <c r="D3890" s="37" t="n">
        <v>20</v>
      </c>
      <c r="E3890" s="37" t="n">
        <v>0</v>
      </c>
      <c r="F3890" s="37" t="n">
        <v>0</v>
      </c>
      <c r="G3890" s="37" t="n">
        <v>0</v>
      </c>
      <c r="H3890" s="37" t="n">
        <v>1</v>
      </c>
      <c r="I3890" s="37" t="n">
        <v>14</v>
      </c>
      <c r="J3890" s="40" t="n">
        <f aca="false">IF(C3890=0,"",D3890/C3890)</f>
        <v>0.909090909090909</v>
      </c>
    </row>
    <row r="3891" customFormat="false" ht="15" hidden="false" customHeight="false" outlineLevel="0" collapsed="false">
      <c r="A3891" s="37" t="s">
        <v>1056</v>
      </c>
      <c r="B3891" s="37" t="s">
        <v>279</v>
      </c>
      <c r="C3891" s="37" t="n">
        <v>22</v>
      </c>
      <c r="D3891" s="37" t="n">
        <v>21</v>
      </c>
      <c r="E3891" s="37" t="n">
        <v>1</v>
      </c>
      <c r="F3891" s="37" t="n">
        <v>1</v>
      </c>
      <c r="G3891" s="37" t="n">
        <v>1</v>
      </c>
      <c r="H3891" s="37" t="n">
        <v>0</v>
      </c>
      <c r="I3891" s="37" t="n">
        <v>7</v>
      </c>
      <c r="J3891" s="40" t="n">
        <f aca="false">IF(C3891=0,"",D3891/C3891)</f>
        <v>0.954545454545455</v>
      </c>
    </row>
    <row r="3892" customFormat="false" ht="15" hidden="false" customHeight="false" outlineLevel="0" collapsed="false">
      <c r="A3892" s="37" t="s">
        <v>1056</v>
      </c>
      <c r="B3892" s="37" t="s">
        <v>280</v>
      </c>
      <c r="C3892" s="37" t="n">
        <v>22</v>
      </c>
      <c r="D3892" s="37" t="n">
        <v>18</v>
      </c>
      <c r="E3892" s="37" t="n">
        <v>1</v>
      </c>
      <c r="F3892" s="37" t="n">
        <v>0</v>
      </c>
      <c r="G3892" s="37" t="n">
        <v>0</v>
      </c>
      <c r="H3892" s="37" t="n">
        <v>1</v>
      </c>
      <c r="I3892" s="37" t="n">
        <v>1</v>
      </c>
      <c r="J3892" s="40" t="n">
        <f aca="false">IF(C3892=0,"",D3892/C3892)</f>
        <v>0.818181818181818</v>
      </c>
    </row>
    <row r="3893" customFormat="false" ht="15" hidden="false" customHeight="false" outlineLevel="0" collapsed="false">
      <c r="A3893" s="37" t="s">
        <v>1056</v>
      </c>
      <c r="B3893" s="37" t="s">
        <v>281</v>
      </c>
      <c r="C3893" s="37" t="n">
        <v>22</v>
      </c>
      <c r="D3893" s="37" t="n">
        <v>22</v>
      </c>
      <c r="E3893" s="37" t="n">
        <v>0</v>
      </c>
      <c r="F3893" s="37" t="n">
        <v>0</v>
      </c>
      <c r="G3893" s="37" t="n">
        <v>0</v>
      </c>
      <c r="H3893" s="37" t="n">
        <v>0</v>
      </c>
      <c r="I3893" s="37" t="n">
        <v>8</v>
      </c>
      <c r="J3893" s="40" t="n">
        <f aca="false">IF(C3893=0,"",D3893/C3893)</f>
        <v>1</v>
      </c>
    </row>
    <row r="3894" customFormat="false" ht="15" hidden="false" customHeight="false" outlineLevel="0" collapsed="false">
      <c r="A3894" s="37" t="s">
        <v>1057</v>
      </c>
      <c r="B3894" s="37" t="s">
        <v>270</v>
      </c>
      <c r="C3894" s="37" t="n">
        <v>22</v>
      </c>
      <c r="D3894" s="37" t="n">
        <v>20</v>
      </c>
      <c r="E3894" s="37" t="n">
        <v>0</v>
      </c>
      <c r="F3894" s="37" t="n">
        <v>1</v>
      </c>
      <c r="G3894" s="37" t="n">
        <v>0</v>
      </c>
      <c r="H3894" s="37" t="n">
        <v>4</v>
      </c>
      <c r="I3894" s="37" t="n">
        <v>6</v>
      </c>
      <c r="J3894" s="40" t="n">
        <f aca="false">IF(C3894=0,"",D3894/C3894)</f>
        <v>0.909090909090909</v>
      </c>
    </row>
    <row r="3895" customFormat="false" ht="15" hidden="false" customHeight="false" outlineLevel="0" collapsed="false">
      <c r="A3895" s="37" t="s">
        <v>1057</v>
      </c>
      <c r="B3895" s="37" t="s">
        <v>271</v>
      </c>
      <c r="C3895" s="37" t="n">
        <v>22</v>
      </c>
      <c r="D3895" s="37" t="n">
        <v>20</v>
      </c>
      <c r="E3895" s="37" t="n">
        <v>0</v>
      </c>
      <c r="F3895" s="37" t="n">
        <v>0</v>
      </c>
      <c r="G3895" s="37" t="n">
        <v>1</v>
      </c>
      <c r="H3895" s="37" t="n">
        <v>4</v>
      </c>
      <c r="I3895" s="37" t="n">
        <v>9</v>
      </c>
      <c r="J3895" s="40" t="n">
        <f aca="false">IF(C3895=0,"",D3895/C3895)</f>
        <v>0.909090909090909</v>
      </c>
    </row>
    <row r="3896" customFormat="false" ht="15" hidden="false" customHeight="false" outlineLevel="0" collapsed="false">
      <c r="A3896" s="37" t="s">
        <v>1057</v>
      </c>
      <c r="B3896" s="37" t="s">
        <v>272</v>
      </c>
      <c r="C3896" s="37" t="n">
        <v>22</v>
      </c>
      <c r="D3896" s="37" t="n">
        <v>22</v>
      </c>
      <c r="E3896" s="37" t="n">
        <v>1</v>
      </c>
      <c r="F3896" s="37" t="n">
        <v>1</v>
      </c>
      <c r="G3896" s="37" t="n">
        <v>0</v>
      </c>
      <c r="H3896" s="37" t="n">
        <v>0</v>
      </c>
      <c r="I3896" s="37" t="n">
        <v>11</v>
      </c>
      <c r="J3896" s="40" t="n">
        <f aca="false">IF(C3896=0,"",D3896/C3896)</f>
        <v>1</v>
      </c>
    </row>
    <row r="3897" customFormat="false" ht="15" hidden="false" customHeight="false" outlineLevel="0" collapsed="false">
      <c r="A3897" s="37" t="s">
        <v>1057</v>
      </c>
      <c r="B3897" s="37" t="s">
        <v>273</v>
      </c>
      <c r="C3897" s="37" t="n">
        <v>22</v>
      </c>
      <c r="D3897" s="37" t="n">
        <v>22</v>
      </c>
      <c r="E3897" s="37" t="n">
        <v>0</v>
      </c>
      <c r="F3897" s="37" t="n">
        <v>1</v>
      </c>
      <c r="G3897" s="37" t="n">
        <v>0</v>
      </c>
      <c r="H3897" s="37" t="n">
        <v>3</v>
      </c>
      <c r="I3897" s="37" t="n">
        <v>12</v>
      </c>
      <c r="J3897" s="40" t="n">
        <f aca="false">IF(C3897=0,"",D3897/C3897)</f>
        <v>1</v>
      </c>
    </row>
    <row r="3898" customFormat="false" ht="15" hidden="false" customHeight="false" outlineLevel="0" collapsed="false">
      <c r="A3898" s="37" t="s">
        <v>1057</v>
      </c>
      <c r="B3898" s="37" t="s">
        <v>274</v>
      </c>
      <c r="C3898" s="37" t="n">
        <v>22</v>
      </c>
      <c r="D3898" s="37" t="n">
        <v>22</v>
      </c>
      <c r="E3898" s="37" t="n">
        <v>0</v>
      </c>
      <c r="F3898" s="37" t="n">
        <v>1</v>
      </c>
      <c r="G3898" s="37" t="n">
        <v>0</v>
      </c>
      <c r="H3898" s="37" t="n">
        <v>1</v>
      </c>
      <c r="I3898" s="37" t="n">
        <v>2</v>
      </c>
      <c r="J3898" s="40" t="n">
        <f aca="false">IF(C3898=0,"",D3898/C3898)</f>
        <v>1</v>
      </c>
    </row>
    <row r="3899" customFormat="false" ht="15" hidden="false" customHeight="false" outlineLevel="0" collapsed="false">
      <c r="A3899" s="37" t="s">
        <v>1057</v>
      </c>
      <c r="B3899" s="37" t="s">
        <v>275</v>
      </c>
      <c r="C3899" s="37" t="n">
        <v>22</v>
      </c>
      <c r="D3899" s="37" t="n">
        <v>20</v>
      </c>
      <c r="E3899" s="37" t="n">
        <v>1</v>
      </c>
      <c r="F3899" s="37" t="n">
        <v>0</v>
      </c>
      <c r="G3899" s="37" t="n">
        <v>1</v>
      </c>
      <c r="H3899" s="37" t="n">
        <v>2</v>
      </c>
      <c r="I3899" s="37" t="n">
        <v>16</v>
      </c>
      <c r="J3899" s="40" t="n">
        <f aca="false">IF(C3899=0,"",D3899/C3899)</f>
        <v>0.909090909090909</v>
      </c>
    </row>
    <row r="3900" customFormat="false" ht="15" hidden="false" customHeight="false" outlineLevel="0" collapsed="false">
      <c r="A3900" s="37" t="s">
        <v>1057</v>
      </c>
      <c r="B3900" s="37" t="s">
        <v>276</v>
      </c>
      <c r="C3900" s="37" t="n">
        <v>22</v>
      </c>
      <c r="D3900" s="37" t="n">
        <v>21</v>
      </c>
      <c r="E3900" s="37" t="n">
        <v>1</v>
      </c>
      <c r="F3900" s="37" t="n">
        <v>0</v>
      </c>
      <c r="G3900" s="37" t="n">
        <v>0</v>
      </c>
      <c r="H3900" s="37" t="n">
        <v>0</v>
      </c>
      <c r="I3900" s="37" t="n">
        <v>27</v>
      </c>
      <c r="J3900" s="40" t="n">
        <f aca="false">IF(C3900=0,"",D3900/C3900)</f>
        <v>0.954545454545455</v>
      </c>
    </row>
    <row r="3901" customFormat="false" ht="15" hidden="false" customHeight="false" outlineLevel="0" collapsed="false">
      <c r="A3901" s="37" t="s">
        <v>1057</v>
      </c>
      <c r="B3901" s="37" t="s">
        <v>277</v>
      </c>
      <c r="C3901" s="37" t="n">
        <v>22</v>
      </c>
      <c r="D3901" s="37" t="n">
        <v>22</v>
      </c>
      <c r="E3901" s="37" t="n">
        <v>0</v>
      </c>
      <c r="F3901" s="37" t="n">
        <v>1</v>
      </c>
      <c r="G3901" s="37" t="n">
        <v>0</v>
      </c>
      <c r="H3901" s="37" t="n">
        <v>4</v>
      </c>
      <c r="I3901" s="37" t="n">
        <v>5</v>
      </c>
      <c r="J3901" s="40" t="n">
        <f aca="false">IF(C3901=0,"",D3901/C3901)</f>
        <v>1</v>
      </c>
    </row>
    <row r="3902" customFormat="false" ht="15" hidden="false" customHeight="false" outlineLevel="0" collapsed="false">
      <c r="A3902" s="37" t="s">
        <v>1057</v>
      </c>
      <c r="B3902" s="37" t="s">
        <v>278</v>
      </c>
      <c r="C3902" s="37" t="n">
        <v>22</v>
      </c>
      <c r="D3902" s="37" t="n">
        <v>20</v>
      </c>
      <c r="E3902" s="37" t="n">
        <v>0</v>
      </c>
      <c r="F3902" s="37" t="n">
        <v>0</v>
      </c>
      <c r="G3902" s="37" t="n">
        <v>0</v>
      </c>
      <c r="H3902" s="37" t="n">
        <v>0</v>
      </c>
      <c r="I3902" s="37" t="n">
        <v>8</v>
      </c>
      <c r="J3902" s="40" t="n">
        <f aca="false">IF(C3902=0,"",D3902/C3902)</f>
        <v>0.909090909090909</v>
      </c>
    </row>
    <row r="3903" customFormat="false" ht="15" hidden="false" customHeight="false" outlineLevel="0" collapsed="false">
      <c r="A3903" s="37" t="s">
        <v>1057</v>
      </c>
      <c r="B3903" s="37" t="s">
        <v>279</v>
      </c>
      <c r="C3903" s="37" t="n">
        <v>22</v>
      </c>
      <c r="D3903" s="37" t="n">
        <v>22</v>
      </c>
      <c r="E3903" s="37" t="n">
        <v>1</v>
      </c>
      <c r="F3903" s="37" t="n">
        <v>1</v>
      </c>
      <c r="G3903" s="37" t="n">
        <v>0</v>
      </c>
      <c r="H3903" s="37" t="n">
        <v>0</v>
      </c>
      <c r="I3903" s="37" t="n">
        <v>7</v>
      </c>
      <c r="J3903" s="40" t="n">
        <f aca="false">IF(C3903=0,"",D3903/C3903)</f>
        <v>1</v>
      </c>
    </row>
    <row r="3904" customFormat="false" ht="15" hidden="false" customHeight="false" outlineLevel="0" collapsed="false">
      <c r="A3904" s="37" t="s">
        <v>1057</v>
      </c>
      <c r="B3904" s="37" t="s">
        <v>280</v>
      </c>
      <c r="C3904" s="37" t="n">
        <v>22</v>
      </c>
      <c r="D3904" s="37" t="n">
        <v>22</v>
      </c>
      <c r="E3904" s="37" t="n">
        <v>1</v>
      </c>
      <c r="F3904" s="37" t="n">
        <v>0</v>
      </c>
      <c r="G3904" s="37" t="n">
        <v>0</v>
      </c>
      <c r="H3904" s="37" t="n">
        <v>0</v>
      </c>
      <c r="I3904" s="37" t="n">
        <v>3</v>
      </c>
      <c r="J3904" s="40" t="n">
        <f aca="false">IF(C3904=0,"",D3904/C3904)</f>
        <v>1</v>
      </c>
    </row>
    <row r="3905" customFormat="false" ht="15" hidden="false" customHeight="false" outlineLevel="0" collapsed="false">
      <c r="A3905" s="37" t="s">
        <v>1057</v>
      </c>
      <c r="B3905" s="37" t="s">
        <v>281</v>
      </c>
      <c r="C3905" s="37" t="n">
        <v>22</v>
      </c>
      <c r="D3905" s="37" t="n">
        <v>21</v>
      </c>
      <c r="E3905" s="37" t="n">
        <v>1</v>
      </c>
      <c r="F3905" s="37" t="n">
        <v>0</v>
      </c>
      <c r="G3905" s="37" t="n">
        <v>0</v>
      </c>
      <c r="H3905" s="37" t="n">
        <v>1</v>
      </c>
      <c r="I3905" s="37" t="n">
        <v>5</v>
      </c>
      <c r="J3905" s="40" t="n">
        <f aca="false">IF(C3905=0,"",D3905/C3905)</f>
        <v>0.954545454545455</v>
      </c>
    </row>
    <row r="3906" customFormat="false" ht="15" hidden="false" customHeight="false" outlineLevel="0" collapsed="false">
      <c r="A3906" s="37" t="s">
        <v>408</v>
      </c>
      <c r="B3906" s="37" t="s">
        <v>274</v>
      </c>
      <c r="C3906" s="37" t="n">
        <v>22</v>
      </c>
      <c r="D3906" s="37" t="n">
        <v>20</v>
      </c>
      <c r="E3906" s="37" t="n">
        <v>1</v>
      </c>
      <c r="F3906" s="37" t="n">
        <v>1</v>
      </c>
      <c r="G3906" s="37" t="n">
        <v>0</v>
      </c>
      <c r="H3906" s="37" t="n">
        <v>1</v>
      </c>
      <c r="I3906" s="37" t="n">
        <v>11</v>
      </c>
      <c r="J3906" s="40" t="n">
        <f aca="false">IF(C3906=0,"",D3906/C3906)</f>
        <v>0.909090909090909</v>
      </c>
    </row>
    <row r="3907" customFormat="false" ht="15" hidden="false" customHeight="false" outlineLevel="0" collapsed="false">
      <c r="A3907" s="37" t="s">
        <v>408</v>
      </c>
      <c r="B3907" s="37" t="s">
        <v>275</v>
      </c>
      <c r="C3907" s="37" t="n">
        <v>22</v>
      </c>
      <c r="D3907" s="37" t="n">
        <v>19</v>
      </c>
      <c r="E3907" s="37" t="n">
        <v>0</v>
      </c>
      <c r="F3907" s="37" t="n">
        <v>0</v>
      </c>
      <c r="G3907" s="37" t="n">
        <v>1</v>
      </c>
      <c r="H3907" s="37" t="n">
        <v>1</v>
      </c>
      <c r="I3907" s="37" t="n">
        <v>9</v>
      </c>
      <c r="J3907" s="40" t="n">
        <f aca="false">IF(C3907=0,"",D3907/C3907)</f>
        <v>0.863636363636364</v>
      </c>
    </row>
    <row r="3908" customFormat="false" ht="15" hidden="false" customHeight="false" outlineLevel="0" collapsed="false">
      <c r="A3908" s="37" t="s">
        <v>408</v>
      </c>
      <c r="B3908" s="37" t="s">
        <v>276</v>
      </c>
      <c r="C3908" s="37" t="n">
        <v>22</v>
      </c>
      <c r="D3908" s="37" t="n">
        <v>20</v>
      </c>
      <c r="E3908" s="37" t="n">
        <v>1</v>
      </c>
      <c r="F3908" s="37" t="n">
        <v>2</v>
      </c>
      <c r="G3908" s="37" t="n">
        <v>0</v>
      </c>
      <c r="H3908" s="37" t="n">
        <v>2</v>
      </c>
      <c r="I3908" s="37" t="n">
        <v>11</v>
      </c>
      <c r="J3908" s="40" t="n">
        <f aca="false">IF(C3908=0,"",D3908/C3908)</f>
        <v>0.909090909090909</v>
      </c>
    </row>
    <row r="3909" customFormat="false" ht="15" hidden="false" customHeight="false" outlineLevel="0" collapsed="false">
      <c r="A3909" s="37" t="s">
        <v>408</v>
      </c>
      <c r="B3909" s="37" t="s">
        <v>277</v>
      </c>
      <c r="C3909" s="37" t="n">
        <v>22</v>
      </c>
      <c r="D3909" s="37" t="n">
        <v>21</v>
      </c>
      <c r="E3909" s="37" t="n">
        <v>3</v>
      </c>
      <c r="F3909" s="37" t="n">
        <v>2</v>
      </c>
      <c r="G3909" s="37" t="n">
        <v>1</v>
      </c>
      <c r="H3909" s="37" t="n">
        <v>1</v>
      </c>
      <c r="I3909" s="37" t="n">
        <v>12</v>
      </c>
      <c r="J3909" s="40" t="n">
        <f aca="false">IF(C3909=0,"",D3909/C3909)</f>
        <v>0.954545454545455</v>
      </c>
    </row>
    <row r="3910" customFormat="false" ht="15" hidden="false" customHeight="false" outlineLevel="0" collapsed="false">
      <c r="A3910" s="37" t="s">
        <v>408</v>
      </c>
      <c r="B3910" s="37" t="s">
        <v>278</v>
      </c>
      <c r="C3910" s="37" t="n">
        <v>22</v>
      </c>
      <c r="D3910" s="37" t="n">
        <v>22</v>
      </c>
      <c r="E3910" s="37" t="n">
        <v>1</v>
      </c>
      <c r="F3910" s="37" t="n">
        <v>0</v>
      </c>
      <c r="G3910" s="37" t="n">
        <v>0</v>
      </c>
      <c r="H3910" s="37" t="n">
        <v>2</v>
      </c>
      <c r="I3910" s="37" t="n">
        <v>15</v>
      </c>
      <c r="J3910" s="40" t="n">
        <f aca="false">IF(C3910=0,"",D3910/C3910)</f>
        <v>1</v>
      </c>
    </row>
    <row r="3911" customFormat="false" ht="15" hidden="false" customHeight="false" outlineLevel="0" collapsed="false">
      <c r="A3911" s="37" t="s">
        <v>408</v>
      </c>
      <c r="B3911" s="37" t="s">
        <v>279</v>
      </c>
      <c r="C3911" s="37" t="n">
        <v>22</v>
      </c>
      <c r="D3911" s="37" t="n">
        <v>19</v>
      </c>
      <c r="E3911" s="37" t="n">
        <v>0</v>
      </c>
      <c r="F3911" s="37" t="n">
        <v>2</v>
      </c>
      <c r="G3911" s="37" t="n">
        <v>0</v>
      </c>
      <c r="H3911" s="37" t="n">
        <v>3</v>
      </c>
      <c r="I3911" s="37" t="n">
        <v>6</v>
      </c>
      <c r="J3911" s="40" t="n">
        <f aca="false">IF(C3911=0,"",D3911/C3911)</f>
        <v>0.863636363636364</v>
      </c>
    </row>
    <row r="3912" customFormat="false" ht="15" hidden="false" customHeight="false" outlineLevel="0" collapsed="false">
      <c r="A3912" s="37" t="s">
        <v>408</v>
      </c>
      <c r="B3912" s="37" t="s">
        <v>280</v>
      </c>
      <c r="C3912" s="37" t="n">
        <v>22</v>
      </c>
      <c r="D3912" s="37" t="n">
        <v>21</v>
      </c>
      <c r="E3912" s="37" t="n">
        <v>0</v>
      </c>
      <c r="F3912" s="37" t="n">
        <v>4</v>
      </c>
      <c r="G3912" s="37" t="n">
        <v>0</v>
      </c>
      <c r="H3912" s="37" t="n">
        <v>2</v>
      </c>
      <c r="I3912" s="37" t="n">
        <v>12</v>
      </c>
      <c r="J3912" s="40" t="n">
        <f aca="false">IF(C3912=0,"",D3912/C3912)</f>
        <v>0.954545454545455</v>
      </c>
    </row>
    <row r="3913" customFormat="false" ht="15" hidden="false" customHeight="false" outlineLevel="0" collapsed="false">
      <c r="A3913" s="37" t="s">
        <v>408</v>
      </c>
      <c r="B3913" s="37" t="s">
        <v>281</v>
      </c>
      <c r="C3913" s="37" t="n">
        <v>22</v>
      </c>
      <c r="D3913" s="37" t="n">
        <v>20</v>
      </c>
      <c r="E3913" s="37" t="n">
        <v>0</v>
      </c>
      <c r="F3913" s="37" t="n">
        <v>1</v>
      </c>
      <c r="G3913" s="37" t="n">
        <v>0</v>
      </c>
      <c r="H3913" s="37" t="n">
        <v>1</v>
      </c>
      <c r="I3913" s="37" t="n">
        <v>16</v>
      </c>
      <c r="J3913" s="40" t="n">
        <f aca="false">IF(C3913=0,"",D3913/C3913)</f>
        <v>0.909090909090909</v>
      </c>
    </row>
    <row r="3914" customFormat="false" ht="15" hidden="false" customHeight="false" outlineLevel="0" collapsed="false">
      <c r="A3914" s="37" t="s">
        <v>1058</v>
      </c>
      <c r="B3914" s="37" t="s">
        <v>270</v>
      </c>
      <c r="C3914" s="37" t="n">
        <v>22</v>
      </c>
      <c r="D3914" s="37" t="n">
        <v>21</v>
      </c>
      <c r="E3914" s="37" t="n">
        <v>0</v>
      </c>
      <c r="F3914" s="37" t="n">
        <v>1</v>
      </c>
      <c r="G3914" s="37" t="n">
        <v>0</v>
      </c>
      <c r="H3914" s="37" t="n">
        <v>0</v>
      </c>
      <c r="I3914" s="37" t="n">
        <v>0</v>
      </c>
      <c r="J3914" s="40" t="n">
        <f aca="false">IF(C3914=0,"",D3914/C3914)</f>
        <v>0.954545454545455</v>
      </c>
    </row>
    <row r="3915" customFormat="false" ht="15" hidden="false" customHeight="false" outlineLevel="0" collapsed="false">
      <c r="A3915" s="37" t="s">
        <v>1058</v>
      </c>
      <c r="B3915" s="37" t="s">
        <v>271</v>
      </c>
      <c r="C3915" s="37" t="n">
        <v>22</v>
      </c>
      <c r="D3915" s="37" t="n">
        <v>20</v>
      </c>
      <c r="E3915" s="37" t="n">
        <v>0</v>
      </c>
      <c r="F3915" s="37" t="n">
        <v>0</v>
      </c>
      <c r="G3915" s="37" t="n">
        <v>0</v>
      </c>
      <c r="H3915" s="37" t="n">
        <v>0</v>
      </c>
      <c r="I3915" s="37" t="n">
        <v>1</v>
      </c>
      <c r="J3915" s="40" t="n">
        <f aca="false">IF(C3915=0,"",D3915/C3915)</f>
        <v>0.909090909090909</v>
      </c>
    </row>
    <row r="3916" customFormat="false" ht="15" hidden="false" customHeight="false" outlineLevel="0" collapsed="false">
      <c r="A3916" s="37" t="s">
        <v>1058</v>
      </c>
      <c r="B3916" s="37" t="s">
        <v>272</v>
      </c>
      <c r="C3916" s="37" t="n">
        <v>22</v>
      </c>
      <c r="D3916" s="37" t="n">
        <v>22</v>
      </c>
      <c r="E3916" s="37" t="n">
        <v>0</v>
      </c>
      <c r="F3916" s="37" t="n">
        <v>0</v>
      </c>
      <c r="G3916" s="37" t="n">
        <v>1</v>
      </c>
      <c r="H3916" s="37" t="n">
        <v>2</v>
      </c>
      <c r="I3916" s="37" t="n">
        <v>0</v>
      </c>
      <c r="J3916" s="40" t="n">
        <f aca="false">IF(C3916=0,"",D3916/C3916)</f>
        <v>1</v>
      </c>
    </row>
    <row r="3917" customFormat="false" ht="15" hidden="false" customHeight="false" outlineLevel="0" collapsed="false">
      <c r="A3917" s="37" t="s">
        <v>1058</v>
      </c>
      <c r="B3917" s="37" t="s">
        <v>273</v>
      </c>
      <c r="C3917" s="37" t="n">
        <v>22</v>
      </c>
      <c r="D3917" s="37" t="n">
        <v>19</v>
      </c>
      <c r="E3917" s="37" t="n">
        <v>0</v>
      </c>
      <c r="F3917" s="37" t="n">
        <v>2</v>
      </c>
      <c r="G3917" s="37" t="n">
        <v>1</v>
      </c>
      <c r="H3917" s="37" t="n">
        <v>3</v>
      </c>
      <c r="I3917" s="37" t="n">
        <v>5</v>
      </c>
      <c r="J3917" s="40" t="n">
        <f aca="false">IF(C3917=0,"",D3917/C3917)</f>
        <v>0.863636363636364</v>
      </c>
    </row>
    <row r="3918" customFormat="false" ht="15" hidden="false" customHeight="false" outlineLevel="0" collapsed="false">
      <c r="A3918" s="37" t="s">
        <v>1058</v>
      </c>
      <c r="B3918" s="37" t="s">
        <v>274</v>
      </c>
      <c r="C3918" s="37" t="n">
        <v>22</v>
      </c>
      <c r="D3918" s="37" t="n">
        <v>19</v>
      </c>
      <c r="E3918" s="37" t="n">
        <v>2</v>
      </c>
      <c r="F3918" s="37" t="n">
        <v>4</v>
      </c>
      <c r="G3918" s="37" t="n">
        <v>0</v>
      </c>
      <c r="H3918" s="37" t="n">
        <v>1</v>
      </c>
      <c r="I3918" s="37" t="n">
        <v>0</v>
      </c>
      <c r="J3918" s="40" t="n">
        <f aca="false">IF(C3918=0,"",D3918/C3918)</f>
        <v>0.863636363636364</v>
      </c>
    </row>
    <row r="3919" customFormat="false" ht="15" hidden="false" customHeight="false" outlineLevel="0" collapsed="false">
      <c r="A3919" s="37" t="s">
        <v>1058</v>
      </c>
      <c r="B3919" s="37" t="s">
        <v>275</v>
      </c>
      <c r="C3919" s="37" t="n">
        <v>22</v>
      </c>
      <c r="D3919" s="37" t="n">
        <v>21</v>
      </c>
      <c r="E3919" s="37" t="n">
        <v>0</v>
      </c>
      <c r="F3919" s="37" t="n">
        <v>0</v>
      </c>
      <c r="G3919" s="37" t="n">
        <v>0</v>
      </c>
      <c r="H3919" s="37" t="n">
        <v>0</v>
      </c>
      <c r="I3919" s="37" t="n">
        <v>0</v>
      </c>
      <c r="J3919" s="40" t="n">
        <f aca="false">IF(C3919=0,"",D3919/C3919)</f>
        <v>0.954545454545455</v>
      </c>
    </row>
    <row r="3920" customFormat="false" ht="15" hidden="false" customHeight="false" outlineLevel="0" collapsed="false">
      <c r="A3920" s="37" t="s">
        <v>1058</v>
      </c>
      <c r="B3920" s="37" t="s">
        <v>276</v>
      </c>
      <c r="C3920" s="37" t="n">
        <v>22</v>
      </c>
      <c r="D3920" s="37" t="n">
        <v>21</v>
      </c>
      <c r="E3920" s="37" t="n">
        <v>0</v>
      </c>
      <c r="F3920" s="37" t="n">
        <v>0</v>
      </c>
      <c r="G3920" s="37" t="n">
        <v>0</v>
      </c>
      <c r="H3920" s="37" t="n">
        <v>3</v>
      </c>
      <c r="I3920" s="37" t="n">
        <v>1</v>
      </c>
      <c r="J3920" s="40" t="n">
        <f aca="false">IF(C3920=0,"",D3920/C3920)</f>
        <v>0.954545454545455</v>
      </c>
    </row>
    <row r="3921" customFormat="false" ht="15" hidden="false" customHeight="false" outlineLevel="0" collapsed="false">
      <c r="A3921" s="37" t="s">
        <v>1058</v>
      </c>
      <c r="B3921" s="37" t="s">
        <v>277</v>
      </c>
      <c r="C3921" s="37" t="n">
        <v>22</v>
      </c>
      <c r="D3921" s="37" t="n">
        <v>21</v>
      </c>
      <c r="E3921" s="37" t="n">
        <v>2</v>
      </c>
      <c r="F3921" s="37" t="n">
        <v>0</v>
      </c>
      <c r="G3921" s="37" t="n">
        <v>0</v>
      </c>
      <c r="H3921" s="37" t="n">
        <v>1</v>
      </c>
      <c r="I3921" s="37" t="n">
        <v>1</v>
      </c>
      <c r="J3921" s="40" t="n">
        <f aca="false">IF(C3921=0,"",D3921/C3921)</f>
        <v>0.954545454545455</v>
      </c>
    </row>
    <row r="3922" customFormat="false" ht="15" hidden="false" customHeight="false" outlineLevel="0" collapsed="false">
      <c r="A3922" s="37" t="s">
        <v>1058</v>
      </c>
      <c r="B3922" s="37" t="s">
        <v>278</v>
      </c>
      <c r="C3922" s="37" t="n">
        <v>22</v>
      </c>
      <c r="D3922" s="37" t="n">
        <v>20</v>
      </c>
      <c r="E3922" s="37" t="n">
        <v>2</v>
      </c>
      <c r="F3922" s="37" t="n">
        <v>0</v>
      </c>
      <c r="G3922" s="37" t="n">
        <v>0</v>
      </c>
      <c r="H3922" s="37" t="n">
        <v>0</v>
      </c>
      <c r="I3922" s="37" t="n">
        <v>0</v>
      </c>
      <c r="J3922" s="40" t="n">
        <f aca="false">IF(C3922=0,"",D3922/C3922)</f>
        <v>0.909090909090909</v>
      </c>
    </row>
    <row r="3923" customFormat="false" ht="15" hidden="false" customHeight="false" outlineLevel="0" collapsed="false">
      <c r="A3923" s="37" t="s">
        <v>1058</v>
      </c>
      <c r="B3923" s="37" t="s">
        <v>279</v>
      </c>
      <c r="C3923" s="37" t="n">
        <v>22</v>
      </c>
      <c r="D3923" s="37" t="n">
        <v>21</v>
      </c>
      <c r="E3923" s="37" t="n">
        <v>0</v>
      </c>
      <c r="F3923" s="37" t="n">
        <v>0</v>
      </c>
      <c r="G3923" s="37" t="n">
        <v>0</v>
      </c>
      <c r="H3923" s="37" t="n">
        <v>2</v>
      </c>
      <c r="I3923" s="37" t="n">
        <v>1</v>
      </c>
      <c r="J3923" s="40" t="n">
        <f aca="false">IF(C3923=0,"",D3923/C3923)</f>
        <v>0.954545454545455</v>
      </c>
    </row>
    <row r="3924" customFormat="false" ht="15" hidden="false" customHeight="false" outlineLevel="0" collapsed="false">
      <c r="A3924" s="37" t="s">
        <v>1058</v>
      </c>
      <c r="B3924" s="37" t="s">
        <v>280</v>
      </c>
      <c r="C3924" s="37" t="n">
        <v>22</v>
      </c>
      <c r="D3924" s="37" t="n">
        <v>20</v>
      </c>
      <c r="E3924" s="37" t="n">
        <v>0</v>
      </c>
      <c r="F3924" s="37" t="n">
        <v>0</v>
      </c>
      <c r="G3924" s="37" t="n">
        <v>1</v>
      </c>
      <c r="H3924" s="37" t="n">
        <v>1</v>
      </c>
      <c r="I3924" s="37" t="n">
        <v>2</v>
      </c>
      <c r="J3924" s="40" t="n">
        <f aca="false">IF(C3924=0,"",D3924/C3924)</f>
        <v>0.909090909090909</v>
      </c>
    </row>
    <row r="3925" customFormat="false" ht="15" hidden="false" customHeight="false" outlineLevel="0" collapsed="false">
      <c r="A3925" s="37" t="s">
        <v>1058</v>
      </c>
      <c r="B3925" s="37" t="s">
        <v>281</v>
      </c>
      <c r="C3925" s="37" t="n">
        <v>22</v>
      </c>
      <c r="D3925" s="37" t="n">
        <v>21</v>
      </c>
      <c r="E3925" s="37" t="n">
        <v>0</v>
      </c>
      <c r="F3925" s="37" t="n">
        <v>0</v>
      </c>
      <c r="G3925" s="37" t="n">
        <v>0</v>
      </c>
      <c r="H3925" s="37" t="n">
        <v>0</v>
      </c>
      <c r="I3925" s="37" t="n">
        <v>0</v>
      </c>
      <c r="J3925" s="40" t="n">
        <f aca="false">IF(C3925=0,"",D3925/C3925)</f>
        <v>0.954545454545455</v>
      </c>
    </row>
    <row r="3926" customFormat="false" ht="15" hidden="false" customHeight="false" outlineLevel="0" collapsed="false">
      <c r="A3926" s="37" t="s">
        <v>1059</v>
      </c>
      <c r="B3926" s="37" t="s">
        <v>270</v>
      </c>
      <c r="C3926" s="37" t="n">
        <v>22</v>
      </c>
      <c r="D3926" s="37" t="n">
        <v>21</v>
      </c>
      <c r="E3926" s="37" t="n">
        <v>1</v>
      </c>
      <c r="F3926" s="37" t="n">
        <v>0</v>
      </c>
      <c r="G3926" s="37" t="n">
        <v>0</v>
      </c>
      <c r="H3926" s="37" t="n">
        <v>2</v>
      </c>
      <c r="I3926" s="37" t="n">
        <v>12</v>
      </c>
      <c r="J3926" s="40" t="n">
        <f aca="false">IF(C3926=0,"",D3926/C3926)</f>
        <v>0.954545454545455</v>
      </c>
    </row>
    <row r="3927" customFormat="false" ht="15" hidden="false" customHeight="false" outlineLevel="0" collapsed="false">
      <c r="A3927" s="37" t="s">
        <v>1059</v>
      </c>
      <c r="B3927" s="37" t="s">
        <v>271</v>
      </c>
      <c r="C3927" s="37" t="n">
        <v>22</v>
      </c>
      <c r="D3927" s="37" t="n">
        <v>22</v>
      </c>
      <c r="E3927" s="37" t="n">
        <v>1</v>
      </c>
      <c r="F3927" s="37" t="n">
        <v>0</v>
      </c>
      <c r="G3927" s="37" t="n">
        <v>1</v>
      </c>
      <c r="H3927" s="37" t="n">
        <v>2</v>
      </c>
      <c r="I3927" s="37" t="n">
        <v>6</v>
      </c>
      <c r="J3927" s="40" t="n">
        <f aca="false">IF(C3927=0,"",D3927/C3927)</f>
        <v>1</v>
      </c>
    </row>
    <row r="3928" customFormat="false" ht="15" hidden="false" customHeight="false" outlineLevel="0" collapsed="false">
      <c r="A3928" s="37" t="s">
        <v>1059</v>
      </c>
      <c r="B3928" s="37" t="s">
        <v>272</v>
      </c>
      <c r="C3928" s="37" t="n">
        <v>22</v>
      </c>
      <c r="D3928" s="37" t="n">
        <v>21</v>
      </c>
      <c r="E3928" s="37" t="n">
        <v>1</v>
      </c>
      <c r="F3928" s="37" t="n">
        <v>1</v>
      </c>
      <c r="G3928" s="37" t="n">
        <v>0</v>
      </c>
      <c r="H3928" s="37" t="n">
        <v>1</v>
      </c>
      <c r="I3928" s="37" t="n">
        <v>34</v>
      </c>
      <c r="J3928" s="40" t="n">
        <f aca="false">IF(C3928=0,"",D3928/C3928)</f>
        <v>0.954545454545455</v>
      </c>
    </row>
    <row r="3929" customFormat="false" ht="15" hidden="false" customHeight="false" outlineLevel="0" collapsed="false">
      <c r="A3929" s="37" t="s">
        <v>1059</v>
      </c>
      <c r="B3929" s="37" t="s">
        <v>273</v>
      </c>
      <c r="C3929" s="37" t="n">
        <v>22</v>
      </c>
      <c r="D3929" s="37" t="n">
        <v>21</v>
      </c>
      <c r="E3929" s="37" t="n">
        <v>0</v>
      </c>
      <c r="F3929" s="37" t="n">
        <v>0</v>
      </c>
      <c r="G3929" s="37" t="n">
        <v>0</v>
      </c>
      <c r="H3929" s="37" t="n">
        <v>1</v>
      </c>
      <c r="I3929" s="37" t="n">
        <v>27</v>
      </c>
      <c r="J3929" s="40" t="n">
        <f aca="false">IF(C3929=0,"",D3929/C3929)</f>
        <v>0.954545454545455</v>
      </c>
    </row>
    <row r="3930" customFormat="false" ht="15" hidden="false" customHeight="false" outlineLevel="0" collapsed="false">
      <c r="A3930" s="37" t="s">
        <v>1059</v>
      </c>
      <c r="B3930" s="37" t="s">
        <v>274</v>
      </c>
      <c r="C3930" s="37" t="n">
        <v>22</v>
      </c>
      <c r="D3930" s="37" t="n">
        <v>21</v>
      </c>
      <c r="E3930" s="37" t="n">
        <v>0</v>
      </c>
      <c r="F3930" s="37" t="n">
        <v>2</v>
      </c>
      <c r="G3930" s="37" t="n">
        <v>0</v>
      </c>
      <c r="H3930" s="37" t="n">
        <v>1</v>
      </c>
      <c r="I3930" s="37" t="n">
        <v>6</v>
      </c>
      <c r="J3930" s="40" t="n">
        <f aca="false">IF(C3930=0,"",D3930/C3930)</f>
        <v>0.954545454545455</v>
      </c>
    </row>
    <row r="3931" customFormat="false" ht="15" hidden="false" customHeight="false" outlineLevel="0" collapsed="false">
      <c r="A3931" s="37" t="s">
        <v>1059</v>
      </c>
      <c r="B3931" s="37" t="s">
        <v>275</v>
      </c>
      <c r="C3931" s="37" t="n">
        <v>22</v>
      </c>
      <c r="D3931" s="37" t="n">
        <v>20</v>
      </c>
      <c r="E3931" s="37" t="n">
        <v>1</v>
      </c>
      <c r="F3931" s="37" t="n">
        <v>2</v>
      </c>
      <c r="G3931" s="37" t="n">
        <v>0</v>
      </c>
      <c r="H3931" s="37" t="n">
        <v>3</v>
      </c>
      <c r="I3931" s="37" t="n">
        <v>10</v>
      </c>
      <c r="J3931" s="40" t="n">
        <f aca="false">IF(C3931=0,"",D3931/C3931)</f>
        <v>0.909090909090909</v>
      </c>
    </row>
    <row r="3932" customFormat="false" ht="15" hidden="false" customHeight="false" outlineLevel="0" collapsed="false">
      <c r="A3932" s="37" t="s">
        <v>1059</v>
      </c>
      <c r="B3932" s="37" t="s">
        <v>276</v>
      </c>
      <c r="C3932" s="37" t="n">
        <v>22</v>
      </c>
      <c r="D3932" s="37" t="n">
        <v>22</v>
      </c>
      <c r="E3932" s="37" t="n">
        <v>1</v>
      </c>
      <c r="F3932" s="37" t="n">
        <v>0</v>
      </c>
      <c r="G3932" s="37" t="n">
        <v>0</v>
      </c>
      <c r="H3932" s="37" t="n">
        <v>3</v>
      </c>
      <c r="I3932" s="37" t="n">
        <v>17</v>
      </c>
      <c r="J3932" s="40" t="n">
        <f aca="false">IF(C3932=0,"",D3932/C3932)</f>
        <v>1</v>
      </c>
    </row>
    <row r="3933" customFormat="false" ht="15" hidden="false" customHeight="false" outlineLevel="0" collapsed="false">
      <c r="A3933" s="37" t="s">
        <v>1059</v>
      </c>
      <c r="B3933" s="37" t="s">
        <v>277</v>
      </c>
      <c r="C3933" s="37" t="n">
        <v>22</v>
      </c>
      <c r="D3933" s="37" t="n">
        <v>21</v>
      </c>
      <c r="E3933" s="37" t="n">
        <v>0</v>
      </c>
      <c r="F3933" s="37" t="n">
        <v>0</v>
      </c>
      <c r="G3933" s="37" t="n">
        <v>1</v>
      </c>
      <c r="H3933" s="37" t="n">
        <v>1</v>
      </c>
      <c r="I3933" s="37" t="n">
        <v>18</v>
      </c>
      <c r="J3933" s="40" t="n">
        <f aca="false">IF(C3933=0,"",D3933/C3933)</f>
        <v>0.954545454545455</v>
      </c>
    </row>
    <row r="3934" customFormat="false" ht="15" hidden="false" customHeight="false" outlineLevel="0" collapsed="false">
      <c r="A3934" s="37" t="s">
        <v>1059</v>
      </c>
      <c r="B3934" s="37" t="s">
        <v>278</v>
      </c>
      <c r="C3934" s="37" t="n">
        <v>22</v>
      </c>
      <c r="D3934" s="37" t="n">
        <v>22</v>
      </c>
      <c r="E3934" s="37" t="n">
        <v>0</v>
      </c>
      <c r="F3934" s="37" t="n">
        <v>0</v>
      </c>
      <c r="G3934" s="37" t="n">
        <v>0</v>
      </c>
      <c r="H3934" s="37" t="n">
        <v>1</v>
      </c>
      <c r="I3934" s="37" t="n">
        <v>75</v>
      </c>
      <c r="J3934" s="40" t="n">
        <f aca="false">IF(C3934=0,"",D3934/C3934)</f>
        <v>1</v>
      </c>
    </row>
    <row r="3935" customFormat="false" ht="15" hidden="false" customHeight="false" outlineLevel="0" collapsed="false">
      <c r="A3935" s="37" t="s">
        <v>1059</v>
      </c>
      <c r="B3935" s="37" t="s">
        <v>279</v>
      </c>
      <c r="C3935" s="37" t="n">
        <v>22</v>
      </c>
      <c r="D3935" s="37" t="n">
        <v>21</v>
      </c>
      <c r="E3935" s="37" t="n">
        <v>1</v>
      </c>
      <c r="F3935" s="37" t="n">
        <v>0</v>
      </c>
      <c r="G3935" s="37" t="n">
        <v>0</v>
      </c>
      <c r="H3935" s="37" t="n">
        <v>3</v>
      </c>
      <c r="I3935" s="37" t="n">
        <v>12</v>
      </c>
      <c r="J3935" s="40" t="n">
        <f aca="false">IF(C3935=0,"",D3935/C3935)</f>
        <v>0.954545454545455</v>
      </c>
    </row>
    <row r="3936" customFormat="false" ht="15" hidden="false" customHeight="false" outlineLevel="0" collapsed="false">
      <c r="A3936" s="37" t="s">
        <v>1059</v>
      </c>
      <c r="B3936" s="37" t="s">
        <v>280</v>
      </c>
      <c r="C3936" s="37" t="n">
        <v>22</v>
      </c>
      <c r="D3936" s="37" t="n">
        <v>21</v>
      </c>
      <c r="E3936" s="37" t="n">
        <v>1</v>
      </c>
      <c r="F3936" s="37" t="n">
        <v>0</v>
      </c>
      <c r="G3936" s="37" t="n">
        <v>0</v>
      </c>
      <c r="H3936" s="37" t="n">
        <v>2</v>
      </c>
      <c r="I3936" s="37" t="n">
        <v>6</v>
      </c>
      <c r="J3936" s="40" t="n">
        <f aca="false">IF(C3936=0,"",D3936/C3936)</f>
        <v>0.954545454545455</v>
      </c>
    </row>
    <row r="3937" customFormat="false" ht="15" hidden="false" customHeight="false" outlineLevel="0" collapsed="false">
      <c r="A3937" s="37" t="s">
        <v>1059</v>
      </c>
      <c r="B3937" s="37" t="s">
        <v>281</v>
      </c>
      <c r="C3937" s="37" t="n">
        <v>22</v>
      </c>
      <c r="D3937" s="37" t="n">
        <v>19</v>
      </c>
      <c r="E3937" s="37" t="n">
        <v>0</v>
      </c>
      <c r="F3937" s="37" t="n">
        <v>1</v>
      </c>
      <c r="G3937" s="37" t="n">
        <v>0</v>
      </c>
      <c r="H3937" s="37" t="n">
        <v>1</v>
      </c>
      <c r="I3937" s="37" t="n">
        <v>8</v>
      </c>
      <c r="J3937" s="40" t="n">
        <f aca="false">IF(C3937=0,"",D3937/C3937)</f>
        <v>0.863636363636364</v>
      </c>
    </row>
    <row r="3938" customFormat="false" ht="15" hidden="false" customHeight="false" outlineLevel="0" collapsed="false">
      <c r="A3938" s="37" t="s">
        <v>1061</v>
      </c>
      <c r="B3938" s="37" t="s">
        <v>281</v>
      </c>
      <c r="C3938" s="37" t="n">
        <v>22</v>
      </c>
      <c r="D3938" s="37" t="n">
        <v>20</v>
      </c>
      <c r="E3938" s="37" t="n">
        <v>1</v>
      </c>
      <c r="F3938" s="37" t="n">
        <v>0</v>
      </c>
      <c r="G3938" s="37" t="n">
        <v>1</v>
      </c>
      <c r="H3938" s="37" t="n">
        <v>2</v>
      </c>
      <c r="I3938" s="37" t="n">
        <v>15</v>
      </c>
      <c r="J3938" s="40" t="n">
        <f aca="false">IF(C3938=0,"",D3938/C3938)</f>
        <v>0.909090909090909</v>
      </c>
    </row>
    <row r="3939" customFormat="false" ht="15" hidden="false" customHeight="false" outlineLevel="0" collapsed="false">
      <c r="A3939" s="37" t="s">
        <v>556</v>
      </c>
      <c r="B3939" s="37" t="s">
        <v>270</v>
      </c>
      <c r="C3939" s="37" t="n">
        <v>22</v>
      </c>
      <c r="D3939" s="37" t="n">
        <v>21</v>
      </c>
      <c r="E3939" s="37" t="n">
        <v>2</v>
      </c>
      <c r="F3939" s="37" t="n">
        <v>2</v>
      </c>
      <c r="G3939" s="37" t="n">
        <v>0</v>
      </c>
      <c r="H3939" s="37" t="n">
        <v>3</v>
      </c>
      <c r="I3939" s="37" t="n">
        <v>1</v>
      </c>
      <c r="J3939" s="40" t="n">
        <f aca="false">IF(C3939=0,"",D3939/C3939)</f>
        <v>0.954545454545455</v>
      </c>
    </row>
    <row r="3940" customFormat="false" ht="15" hidden="false" customHeight="false" outlineLevel="0" collapsed="false">
      <c r="A3940" s="37" t="s">
        <v>556</v>
      </c>
      <c r="B3940" s="37" t="s">
        <v>271</v>
      </c>
      <c r="C3940" s="37" t="n">
        <v>22</v>
      </c>
      <c r="D3940" s="37" t="n">
        <v>21</v>
      </c>
      <c r="E3940" s="37" t="n">
        <v>0</v>
      </c>
      <c r="F3940" s="37" t="n">
        <v>0</v>
      </c>
      <c r="G3940" s="37" t="n">
        <v>0</v>
      </c>
      <c r="H3940" s="37" t="n">
        <v>1</v>
      </c>
      <c r="I3940" s="37" t="n">
        <v>4</v>
      </c>
      <c r="J3940" s="40" t="n">
        <f aca="false">IF(C3940=0,"",D3940/C3940)</f>
        <v>0.954545454545455</v>
      </c>
    </row>
    <row r="3941" customFormat="false" ht="15" hidden="false" customHeight="false" outlineLevel="0" collapsed="false">
      <c r="A3941" s="37" t="s">
        <v>556</v>
      </c>
      <c r="B3941" s="37" t="s">
        <v>272</v>
      </c>
      <c r="C3941" s="37" t="n">
        <v>22</v>
      </c>
      <c r="D3941" s="37" t="n">
        <v>21</v>
      </c>
      <c r="E3941" s="37" t="n">
        <v>0</v>
      </c>
      <c r="F3941" s="37" t="n">
        <v>2</v>
      </c>
      <c r="G3941" s="37" t="n">
        <v>0</v>
      </c>
      <c r="H3941" s="37" t="n">
        <v>3</v>
      </c>
      <c r="I3941" s="37" t="n">
        <v>2</v>
      </c>
      <c r="J3941" s="40" t="n">
        <f aca="false">IF(C3941=0,"",D3941/C3941)</f>
        <v>0.954545454545455</v>
      </c>
    </row>
    <row r="3942" customFormat="false" ht="15" hidden="false" customHeight="false" outlineLevel="0" collapsed="false">
      <c r="A3942" s="37" t="s">
        <v>556</v>
      </c>
      <c r="B3942" s="37" t="s">
        <v>273</v>
      </c>
      <c r="C3942" s="37" t="n">
        <v>22</v>
      </c>
      <c r="D3942" s="37" t="n">
        <v>21</v>
      </c>
      <c r="E3942" s="37" t="n">
        <v>0</v>
      </c>
      <c r="F3942" s="37" t="n">
        <v>0</v>
      </c>
      <c r="G3942" s="37" t="n">
        <v>0</v>
      </c>
      <c r="H3942" s="37" t="n">
        <v>4</v>
      </c>
      <c r="I3942" s="37" t="n">
        <v>0</v>
      </c>
      <c r="J3942" s="40" t="n">
        <f aca="false">IF(C3942=0,"",D3942/C3942)</f>
        <v>0.954545454545455</v>
      </c>
    </row>
    <row r="3943" customFormat="false" ht="15" hidden="false" customHeight="false" outlineLevel="0" collapsed="false">
      <c r="A3943" s="37" t="s">
        <v>556</v>
      </c>
      <c r="B3943" s="37" t="s">
        <v>274</v>
      </c>
      <c r="C3943" s="37" t="n">
        <v>22</v>
      </c>
      <c r="D3943" s="37" t="n">
        <v>20</v>
      </c>
      <c r="E3943" s="37" t="n">
        <v>2</v>
      </c>
      <c r="F3943" s="37" t="n">
        <v>1</v>
      </c>
      <c r="G3943" s="37" t="n">
        <v>0</v>
      </c>
      <c r="H3943" s="37" t="n">
        <v>2</v>
      </c>
      <c r="I3943" s="37" t="n">
        <v>0</v>
      </c>
      <c r="J3943" s="40" t="n">
        <f aca="false">IF(C3943=0,"",D3943/C3943)</f>
        <v>0.909090909090909</v>
      </c>
    </row>
    <row r="3944" customFormat="false" ht="15" hidden="false" customHeight="false" outlineLevel="0" collapsed="false">
      <c r="A3944" s="37" t="s">
        <v>556</v>
      </c>
      <c r="B3944" s="37" t="s">
        <v>275</v>
      </c>
      <c r="C3944" s="37" t="n">
        <v>22</v>
      </c>
      <c r="D3944" s="37" t="n">
        <v>22</v>
      </c>
      <c r="E3944" s="37" t="n">
        <v>0</v>
      </c>
      <c r="F3944" s="37" t="n">
        <v>0</v>
      </c>
      <c r="G3944" s="37" t="n">
        <v>2</v>
      </c>
      <c r="H3944" s="37" t="n">
        <v>2</v>
      </c>
      <c r="I3944" s="37" t="n">
        <v>0</v>
      </c>
      <c r="J3944" s="40" t="n">
        <f aca="false">IF(C3944=0,"",D3944/C3944)</f>
        <v>1</v>
      </c>
    </row>
    <row r="3945" customFormat="false" ht="15" hidden="false" customHeight="false" outlineLevel="0" collapsed="false">
      <c r="A3945" s="37" t="s">
        <v>556</v>
      </c>
      <c r="B3945" s="37" t="s">
        <v>276</v>
      </c>
      <c r="C3945" s="37" t="n">
        <v>22</v>
      </c>
      <c r="D3945" s="37" t="n">
        <v>21</v>
      </c>
      <c r="E3945" s="37" t="n">
        <v>2</v>
      </c>
      <c r="F3945" s="37" t="n">
        <v>3</v>
      </c>
      <c r="G3945" s="37" t="n">
        <v>1</v>
      </c>
      <c r="H3945" s="37" t="n">
        <v>1</v>
      </c>
      <c r="I3945" s="37" t="n">
        <v>2</v>
      </c>
      <c r="J3945" s="40" t="n">
        <f aca="false">IF(C3945=0,"",D3945/C3945)</f>
        <v>0.954545454545455</v>
      </c>
    </row>
    <row r="3946" customFormat="false" ht="15" hidden="false" customHeight="false" outlineLevel="0" collapsed="false">
      <c r="A3946" s="37" t="s">
        <v>556</v>
      </c>
      <c r="B3946" s="37" t="s">
        <v>277</v>
      </c>
      <c r="C3946" s="37" t="n">
        <v>22</v>
      </c>
      <c r="D3946" s="37" t="n">
        <v>20</v>
      </c>
      <c r="E3946" s="37" t="n">
        <v>2</v>
      </c>
      <c r="F3946" s="37" t="n">
        <v>0</v>
      </c>
      <c r="G3946" s="37" t="n">
        <v>1</v>
      </c>
      <c r="H3946" s="37" t="n">
        <v>3</v>
      </c>
      <c r="I3946" s="37" t="n">
        <v>5</v>
      </c>
      <c r="J3946" s="40" t="n">
        <f aca="false">IF(C3946=0,"",D3946/C3946)</f>
        <v>0.909090909090909</v>
      </c>
    </row>
    <row r="3947" customFormat="false" ht="15" hidden="false" customHeight="false" outlineLevel="0" collapsed="false">
      <c r="A3947" s="37" t="s">
        <v>556</v>
      </c>
      <c r="B3947" s="37" t="s">
        <v>278</v>
      </c>
      <c r="C3947" s="37" t="n">
        <v>22</v>
      </c>
      <c r="D3947" s="37" t="n">
        <v>17</v>
      </c>
      <c r="E3947" s="37" t="n">
        <v>0</v>
      </c>
      <c r="F3947" s="37" t="n">
        <v>0</v>
      </c>
      <c r="G3947" s="37" t="n">
        <v>0</v>
      </c>
      <c r="H3947" s="37" t="n">
        <v>1</v>
      </c>
      <c r="I3947" s="37" t="n">
        <v>2</v>
      </c>
      <c r="J3947" s="40" t="n">
        <f aca="false">IF(C3947=0,"",D3947/C3947)</f>
        <v>0.772727272727273</v>
      </c>
    </row>
    <row r="3948" customFormat="false" ht="15" hidden="false" customHeight="false" outlineLevel="0" collapsed="false">
      <c r="A3948" s="37" t="s">
        <v>556</v>
      </c>
      <c r="B3948" s="37" t="s">
        <v>279</v>
      </c>
      <c r="C3948" s="37" t="n">
        <v>22</v>
      </c>
      <c r="D3948" s="37" t="n">
        <v>20</v>
      </c>
      <c r="E3948" s="37" t="n">
        <v>2</v>
      </c>
      <c r="F3948" s="37" t="n">
        <v>0</v>
      </c>
      <c r="G3948" s="37" t="n">
        <v>3</v>
      </c>
      <c r="H3948" s="37" t="n">
        <v>0</v>
      </c>
      <c r="I3948" s="37" t="n">
        <v>1</v>
      </c>
      <c r="J3948" s="40" t="n">
        <f aca="false">IF(C3948=0,"",D3948/C3948)</f>
        <v>0.909090909090909</v>
      </c>
    </row>
    <row r="3949" customFormat="false" ht="15" hidden="false" customHeight="false" outlineLevel="0" collapsed="false">
      <c r="A3949" s="37" t="s">
        <v>556</v>
      </c>
      <c r="B3949" s="37" t="s">
        <v>280</v>
      </c>
      <c r="C3949" s="37" t="n">
        <v>22</v>
      </c>
      <c r="D3949" s="37" t="n">
        <v>20</v>
      </c>
      <c r="E3949" s="37" t="n">
        <v>0</v>
      </c>
      <c r="F3949" s="37" t="n">
        <v>0</v>
      </c>
      <c r="G3949" s="37" t="n">
        <v>1</v>
      </c>
      <c r="H3949" s="37" t="n">
        <v>1</v>
      </c>
      <c r="I3949" s="37" t="n">
        <v>0</v>
      </c>
      <c r="J3949" s="40" t="n">
        <f aca="false">IF(C3949=0,"",D3949/C3949)</f>
        <v>0.909090909090909</v>
      </c>
    </row>
    <row r="3950" customFormat="false" ht="15" hidden="false" customHeight="false" outlineLevel="0" collapsed="false">
      <c r="A3950" s="37" t="s">
        <v>556</v>
      </c>
      <c r="B3950" s="37" t="s">
        <v>281</v>
      </c>
      <c r="C3950" s="37" t="n">
        <v>22</v>
      </c>
      <c r="D3950" s="37" t="n">
        <v>20</v>
      </c>
      <c r="E3950" s="37" t="n">
        <v>0</v>
      </c>
      <c r="F3950" s="37" t="n">
        <v>1</v>
      </c>
      <c r="G3950" s="37" t="n">
        <v>0</v>
      </c>
      <c r="H3950" s="37" t="n">
        <v>1</v>
      </c>
      <c r="I3950" s="37" t="n">
        <v>0</v>
      </c>
      <c r="J3950" s="40" t="n">
        <f aca="false">IF(C3950=0,"",D3950/C3950)</f>
        <v>0.909090909090909</v>
      </c>
    </row>
    <row r="3951" customFormat="false" ht="15" hidden="false" customHeight="false" outlineLevel="0" collapsed="false">
      <c r="A3951" s="37" t="s">
        <v>953</v>
      </c>
      <c r="B3951" s="37" t="s">
        <v>281</v>
      </c>
      <c r="C3951" s="37" t="n">
        <v>22</v>
      </c>
      <c r="D3951" s="37" t="n">
        <v>21</v>
      </c>
      <c r="E3951" s="37" t="n">
        <v>3</v>
      </c>
      <c r="F3951" s="37" t="n">
        <v>0</v>
      </c>
      <c r="G3951" s="37" t="n">
        <v>0</v>
      </c>
      <c r="H3951" s="37" t="n">
        <v>1</v>
      </c>
      <c r="I3951" s="37" t="n">
        <v>0</v>
      </c>
      <c r="J3951" s="40" t="n">
        <f aca="false">IF(C3951=0,"",D3951/C3951)</f>
        <v>0.954545454545455</v>
      </c>
    </row>
    <row r="3952" customFormat="false" ht="15" hidden="false" customHeight="false" outlineLevel="0" collapsed="false">
      <c r="A3952" s="37" t="s">
        <v>1063</v>
      </c>
      <c r="B3952" s="37" t="s">
        <v>270</v>
      </c>
      <c r="C3952" s="37" t="n">
        <v>22</v>
      </c>
      <c r="D3952" s="37" t="n">
        <v>22</v>
      </c>
      <c r="E3952" s="37" t="n">
        <v>0</v>
      </c>
      <c r="F3952" s="37" t="n">
        <v>1</v>
      </c>
      <c r="G3952" s="37" t="n">
        <v>1</v>
      </c>
      <c r="H3952" s="37" t="n">
        <v>1</v>
      </c>
      <c r="I3952" s="37" t="n">
        <v>0</v>
      </c>
      <c r="J3952" s="40" t="n">
        <f aca="false">IF(C3952=0,"",D3952/C3952)</f>
        <v>1</v>
      </c>
    </row>
    <row r="3953" customFormat="false" ht="15" hidden="false" customHeight="false" outlineLevel="0" collapsed="false">
      <c r="A3953" s="37" t="s">
        <v>1063</v>
      </c>
      <c r="B3953" s="37" t="s">
        <v>271</v>
      </c>
      <c r="C3953" s="37" t="n">
        <v>22</v>
      </c>
      <c r="D3953" s="37" t="n">
        <v>21</v>
      </c>
      <c r="E3953" s="37" t="n">
        <v>0</v>
      </c>
      <c r="F3953" s="37" t="n">
        <v>2</v>
      </c>
      <c r="G3953" s="37" t="n">
        <v>0</v>
      </c>
      <c r="H3953" s="37" t="n">
        <v>1</v>
      </c>
      <c r="I3953" s="37" t="n">
        <v>0</v>
      </c>
      <c r="J3953" s="40" t="n">
        <f aca="false">IF(C3953=0,"",D3953/C3953)</f>
        <v>0.954545454545455</v>
      </c>
    </row>
    <row r="3954" customFormat="false" ht="15" hidden="false" customHeight="false" outlineLevel="0" collapsed="false">
      <c r="A3954" s="37" t="s">
        <v>1063</v>
      </c>
      <c r="B3954" s="37" t="s">
        <v>272</v>
      </c>
      <c r="C3954" s="37" t="n">
        <v>22</v>
      </c>
      <c r="D3954" s="37" t="n">
        <v>21</v>
      </c>
      <c r="E3954" s="37" t="n">
        <v>1</v>
      </c>
      <c r="F3954" s="37" t="n">
        <v>1</v>
      </c>
      <c r="G3954" s="37" t="n">
        <v>0</v>
      </c>
      <c r="H3954" s="37" t="n">
        <v>2</v>
      </c>
      <c r="I3954" s="37" t="n">
        <v>1</v>
      </c>
      <c r="J3954" s="40" t="n">
        <f aca="false">IF(C3954=0,"",D3954/C3954)</f>
        <v>0.954545454545455</v>
      </c>
    </row>
    <row r="3955" customFormat="false" ht="15" hidden="false" customHeight="false" outlineLevel="0" collapsed="false">
      <c r="A3955" s="37" t="s">
        <v>1063</v>
      </c>
      <c r="B3955" s="37" t="s">
        <v>273</v>
      </c>
      <c r="C3955" s="37" t="n">
        <v>22</v>
      </c>
      <c r="D3955" s="37" t="n">
        <v>22</v>
      </c>
      <c r="E3955" s="37" t="n">
        <v>0</v>
      </c>
      <c r="F3955" s="37" t="n">
        <v>0</v>
      </c>
      <c r="G3955" s="37" t="n">
        <v>0</v>
      </c>
      <c r="H3955" s="37" t="n">
        <v>1</v>
      </c>
      <c r="I3955" s="37" t="n">
        <v>3</v>
      </c>
      <c r="J3955" s="40" t="n">
        <f aca="false">IF(C3955=0,"",D3955/C3955)</f>
        <v>1</v>
      </c>
    </row>
    <row r="3956" customFormat="false" ht="15" hidden="false" customHeight="false" outlineLevel="0" collapsed="false">
      <c r="A3956" s="37" t="s">
        <v>1063</v>
      </c>
      <c r="B3956" s="37" t="s">
        <v>274</v>
      </c>
      <c r="C3956" s="37" t="n">
        <v>22</v>
      </c>
      <c r="D3956" s="37" t="n">
        <v>22</v>
      </c>
      <c r="E3956" s="37" t="n">
        <v>2</v>
      </c>
      <c r="F3956" s="37" t="n">
        <v>0</v>
      </c>
      <c r="G3956" s="37" t="n">
        <v>1</v>
      </c>
      <c r="H3956" s="37" t="n">
        <v>3</v>
      </c>
      <c r="I3956" s="37" t="n">
        <v>2</v>
      </c>
      <c r="J3956" s="40" t="n">
        <f aca="false">IF(C3956=0,"",D3956/C3956)</f>
        <v>1</v>
      </c>
    </row>
    <row r="3957" customFormat="false" ht="15" hidden="false" customHeight="false" outlineLevel="0" collapsed="false">
      <c r="A3957" s="37" t="s">
        <v>1063</v>
      </c>
      <c r="B3957" s="37" t="s">
        <v>275</v>
      </c>
      <c r="C3957" s="37" t="n">
        <v>22</v>
      </c>
      <c r="D3957" s="37" t="n">
        <v>21</v>
      </c>
      <c r="E3957" s="37" t="n">
        <v>0</v>
      </c>
      <c r="F3957" s="37" t="n">
        <v>1</v>
      </c>
      <c r="G3957" s="37" t="n">
        <v>0</v>
      </c>
      <c r="H3957" s="37" t="n">
        <v>0</v>
      </c>
      <c r="I3957" s="37" t="n">
        <v>4</v>
      </c>
      <c r="J3957" s="40" t="n">
        <f aca="false">IF(C3957=0,"",D3957/C3957)</f>
        <v>0.954545454545455</v>
      </c>
    </row>
    <row r="3958" customFormat="false" ht="15" hidden="false" customHeight="false" outlineLevel="0" collapsed="false">
      <c r="A3958" s="37" t="s">
        <v>1063</v>
      </c>
      <c r="B3958" s="37" t="s">
        <v>276</v>
      </c>
      <c r="C3958" s="37" t="n">
        <v>22</v>
      </c>
      <c r="D3958" s="37" t="n">
        <v>22</v>
      </c>
      <c r="E3958" s="37" t="n">
        <v>1</v>
      </c>
      <c r="F3958" s="37" t="n">
        <v>2</v>
      </c>
      <c r="G3958" s="37" t="n">
        <v>0</v>
      </c>
      <c r="H3958" s="37" t="n">
        <v>1</v>
      </c>
      <c r="I3958" s="37" t="n">
        <v>1</v>
      </c>
      <c r="J3958" s="40" t="n">
        <f aca="false">IF(C3958=0,"",D3958/C3958)</f>
        <v>1</v>
      </c>
    </row>
    <row r="3959" customFormat="false" ht="15" hidden="false" customHeight="false" outlineLevel="0" collapsed="false">
      <c r="A3959" s="37" t="s">
        <v>1063</v>
      </c>
      <c r="B3959" s="37" t="s">
        <v>277</v>
      </c>
      <c r="C3959" s="37" t="n">
        <v>22</v>
      </c>
      <c r="D3959" s="37" t="n">
        <v>21</v>
      </c>
      <c r="E3959" s="37" t="n">
        <v>0</v>
      </c>
      <c r="F3959" s="37" t="n">
        <v>3</v>
      </c>
      <c r="G3959" s="37" t="n">
        <v>0</v>
      </c>
      <c r="H3959" s="37" t="n">
        <v>2</v>
      </c>
      <c r="I3959" s="37" t="n">
        <v>1</v>
      </c>
      <c r="J3959" s="40" t="n">
        <f aca="false">IF(C3959=0,"",D3959/C3959)</f>
        <v>0.954545454545455</v>
      </c>
    </row>
    <row r="3960" customFormat="false" ht="15" hidden="false" customHeight="false" outlineLevel="0" collapsed="false">
      <c r="A3960" s="37" t="s">
        <v>1063</v>
      </c>
      <c r="B3960" s="37" t="s">
        <v>278</v>
      </c>
      <c r="C3960" s="37" t="n">
        <v>22</v>
      </c>
      <c r="D3960" s="37" t="n">
        <v>21</v>
      </c>
      <c r="E3960" s="37" t="n">
        <v>0</v>
      </c>
      <c r="F3960" s="37" t="n">
        <v>0</v>
      </c>
      <c r="G3960" s="37" t="n">
        <v>0</v>
      </c>
      <c r="H3960" s="37" t="n">
        <v>2</v>
      </c>
      <c r="I3960" s="37" t="n">
        <v>1</v>
      </c>
      <c r="J3960" s="40" t="n">
        <f aca="false">IF(C3960=0,"",D3960/C3960)</f>
        <v>0.954545454545455</v>
      </c>
    </row>
    <row r="3961" customFormat="false" ht="15" hidden="false" customHeight="false" outlineLevel="0" collapsed="false">
      <c r="A3961" s="37" t="s">
        <v>1063</v>
      </c>
      <c r="B3961" s="37" t="s">
        <v>279</v>
      </c>
      <c r="C3961" s="37" t="n">
        <v>22</v>
      </c>
      <c r="D3961" s="37" t="n">
        <v>20</v>
      </c>
      <c r="E3961" s="37" t="n">
        <v>0</v>
      </c>
      <c r="F3961" s="37" t="n">
        <v>0</v>
      </c>
      <c r="G3961" s="37" t="n">
        <v>0</v>
      </c>
      <c r="H3961" s="37" t="n">
        <v>1</v>
      </c>
      <c r="I3961" s="37" t="n">
        <v>6</v>
      </c>
      <c r="J3961" s="40" t="n">
        <f aca="false">IF(C3961=0,"",D3961/C3961)</f>
        <v>0.909090909090909</v>
      </c>
    </row>
    <row r="3962" customFormat="false" ht="15" hidden="false" customHeight="false" outlineLevel="0" collapsed="false">
      <c r="A3962" s="37" t="s">
        <v>1063</v>
      </c>
      <c r="B3962" s="37" t="s">
        <v>280</v>
      </c>
      <c r="C3962" s="37" t="n">
        <v>22</v>
      </c>
      <c r="D3962" s="37" t="n">
        <v>22</v>
      </c>
      <c r="E3962" s="37" t="n">
        <v>0</v>
      </c>
      <c r="F3962" s="37" t="n">
        <v>0</v>
      </c>
      <c r="G3962" s="37" t="n">
        <v>0</v>
      </c>
      <c r="H3962" s="37" t="n">
        <v>2</v>
      </c>
      <c r="I3962" s="37" t="n">
        <v>0</v>
      </c>
      <c r="J3962" s="40" t="n">
        <f aca="false">IF(C3962=0,"",D3962/C3962)</f>
        <v>1</v>
      </c>
    </row>
    <row r="3963" customFormat="false" ht="15" hidden="false" customHeight="false" outlineLevel="0" collapsed="false">
      <c r="A3963" s="37" t="s">
        <v>1063</v>
      </c>
      <c r="B3963" s="37" t="s">
        <v>281</v>
      </c>
      <c r="C3963" s="37" t="n">
        <v>22</v>
      </c>
      <c r="D3963" s="37" t="n">
        <v>20</v>
      </c>
      <c r="E3963" s="37" t="n">
        <v>0</v>
      </c>
      <c r="F3963" s="37" t="n">
        <v>1</v>
      </c>
      <c r="G3963" s="37" t="n">
        <v>0</v>
      </c>
      <c r="H3963" s="37" t="n">
        <v>0</v>
      </c>
      <c r="I3963" s="37" t="n">
        <v>0</v>
      </c>
      <c r="J3963" s="40" t="n">
        <f aca="false">IF(C3963=0,"",D3963/C3963)</f>
        <v>0.909090909090909</v>
      </c>
    </row>
    <row r="3964" customFormat="false" ht="15" hidden="false" customHeight="false" outlineLevel="0" collapsed="false">
      <c r="A3964" s="37" t="s">
        <v>1065</v>
      </c>
      <c r="B3964" s="37" t="s">
        <v>270</v>
      </c>
      <c r="C3964" s="37" t="n">
        <v>22</v>
      </c>
      <c r="D3964" s="37" t="n">
        <v>22</v>
      </c>
      <c r="E3964" s="37" t="n">
        <v>0</v>
      </c>
      <c r="F3964" s="37" t="n">
        <v>1</v>
      </c>
      <c r="G3964" s="37" t="n">
        <v>1</v>
      </c>
      <c r="H3964" s="37" t="n">
        <v>1</v>
      </c>
      <c r="I3964" s="37" t="n">
        <v>1</v>
      </c>
      <c r="J3964" s="40" t="n">
        <f aca="false">IF(C3964=0,"",D3964/C3964)</f>
        <v>1</v>
      </c>
    </row>
    <row r="3965" customFormat="false" ht="15" hidden="false" customHeight="false" outlineLevel="0" collapsed="false">
      <c r="A3965" s="37" t="s">
        <v>1065</v>
      </c>
      <c r="B3965" s="37" t="s">
        <v>271</v>
      </c>
      <c r="C3965" s="37" t="n">
        <v>22</v>
      </c>
      <c r="D3965" s="37" t="n">
        <v>22</v>
      </c>
      <c r="E3965" s="37" t="n">
        <v>2</v>
      </c>
      <c r="F3965" s="37" t="n">
        <v>0</v>
      </c>
      <c r="G3965" s="37" t="n">
        <v>0</v>
      </c>
      <c r="H3965" s="37" t="n">
        <v>1</v>
      </c>
      <c r="I3965" s="37" t="n">
        <v>0</v>
      </c>
      <c r="J3965" s="40" t="n">
        <f aca="false">IF(C3965=0,"",D3965/C3965)</f>
        <v>1</v>
      </c>
    </row>
    <row r="3966" customFormat="false" ht="15" hidden="false" customHeight="false" outlineLevel="0" collapsed="false">
      <c r="A3966" s="37" t="s">
        <v>1065</v>
      </c>
      <c r="B3966" s="37" t="s">
        <v>272</v>
      </c>
      <c r="C3966" s="37" t="n">
        <v>22</v>
      </c>
      <c r="D3966" s="37" t="n">
        <v>21</v>
      </c>
      <c r="E3966" s="37" t="n">
        <v>0</v>
      </c>
      <c r="F3966" s="37" t="n">
        <v>1</v>
      </c>
      <c r="G3966" s="37" t="n">
        <v>1</v>
      </c>
      <c r="H3966" s="37" t="n">
        <v>2</v>
      </c>
      <c r="I3966" s="37" t="n">
        <v>1</v>
      </c>
      <c r="J3966" s="40" t="n">
        <f aca="false">IF(C3966=0,"",D3966/C3966)</f>
        <v>0.954545454545455</v>
      </c>
    </row>
    <row r="3967" customFormat="false" ht="15" hidden="false" customHeight="false" outlineLevel="0" collapsed="false">
      <c r="A3967" s="37" t="s">
        <v>1065</v>
      </c>
      <c r="B3967" s="37" t="s">
        <v>273</v>
      </c>
      <c r="C3967" s="37" t="n">
        <v>22</v>
      </c>
      <c r="D3967" s="37" t="n">
        <v>19</v>
      </c>
      <c r="E3967" s="37" t="n">
        <v>0</v>
      </c>
      <c r="F3967" s="37" t="n">
        <v>2</v>
      </c>
      <c r="G3967" s="37" t="n">
        <v>0</v>
      </c>
      <c r="H3967" s="37" t="n">
        <v>2</v>
      </c>
      <c r="I3967" s="37" t="n">
        <v>1</v>
      </c>
      <c r="J3967" s="40" t="n">
        <f aca="false">IF(C3967=0,"",D3967/C3967)</f>
        <v>0.863636363636364</v>
      </c>
    </row>
    <row r="3968" customFormat="false" ht="15" hidden="false" customHeight="false" outlineLevel="0" collapsed="false">
      <c r="A3968" s="37" t="s">
        <v>1065</v>
      </c>
      <c r="B3968" s="37" t="s">
        <v>274</v>
      </c>
      <c r="C3968" s="37" t="n">
        <v>22</v>
      </c>
      <c r="D3968" s="37" t="n">
        <v>22</v>
      </c>
      <c r="E3968" s="37" t="n">
        <v>2</v>
      </c>
      <c r="F3968" s="37" t="n">
        <v>0</v>
      </c>
      <c r="G3968" s="37" t="n">
        <v>0</v>
      </c>
      <c r="H3968" s="37" t="n">
        <v>3</v>
      </c>
      <c r="I3968" s="37" t="n">
        <v>0</v>
      </c>
      <c r="J3968" s="40" t="n">
        <f aca="false">IF(C3968=0,"",D3968/C3968)</f>
        <v>1</v>
      </c>
    </row>
    <row r="3969" customFormat="false" ht="15" hidden="false" customHeight="false" outlineLevel="0" collapsed="false">
      <c r="A3969" s="37" t="s">
        <v>1065</v>
      </c>
      <c r="B3969" s="37" t="s">
        <v>275</v>
      </c>
      <c r="C3969" s="37" t="n">
        <v>22</v>
      </c>
      <c r="D3969" s="37" t="n">
        <v>21</v>
      </c>
      <c r="E3969" s="37" t="n">
        <v>1</v>
      </c>
      <c r="F3969" s="37" t="n">
        <v>1</v>
      </c>
      <c r="G3969" s="37" t="n">
        <v>0</v>
      </c>
      <c r="H3969" s="37" t="n">
        <v>4</v>
      </c>
      <c r="I3969" s="37" t="n">
        <v>2</v>
      </c>
      <c r="J3969" s="40" t="n">
        <f aca="false">IF(C3969=0,"",D3969/C3969)</f>
        <v>0.954545454545455</v>
      </c>
    </row>
    <row r="3970" customFormat="false" ht="15" hidden="false" customHeight="false" outlineLevel="0" collapsed="false">
      <c r="A3970" s="37" t="s">
        <v>1065</v>
      </c>
      <c r="B3970" s="37" t="s">
        <v>276</v>
      </c>
      <c r="C3970" s="37" t="n">
        <v>22</v>
      </c>
      <c r="D3970" s="37" t="n">
        <v>21</v>
      </c>
      <c r="E3970" s="37" t="n">
        <v>1</v>
      </c>
      <c r="F3970" s="37" t="n">
        <v>1</v>
      </c>
      <c r="G3970" s="37" t="n">
        <v>0</v>
      </c>
      <c r="H3970" s="37" t="n">
        <v>1</v>
      </c>
      <c r="I3970" s="37" t="n">
        <v>0</v>
      </c>
      <c r="J3970" s="40" t="n">
        <f aca="false">IF(C3970=0,"",D3970/C3970)</f>
        <v>0.954545454545455</v>
      </c>
    </row>
    <row r="3971" customFormat="false" ht="15" hidden="false" customHeight="false" outlineLevel="0" collapsed="false">
      <c r="A3971" s="37" t="s">
        <v>1065</v>
      </c>
      <c r="B3971" s="37" t="s">
        <v>277</v>
      </c>
      <c r="C3971" s="37" t="n">
        <v>22</v>
      </c>
      <c r="D3971" s="37" t="n">
        <v>21</v>
      </c>
      <c r="E3971" s="37" t="n">
        <v>2</v>
      </c>
      <c r="F3971" s="37" t="n">
        <v>1</v>
      </c>
      <c r="G3971" s="37" t="n">
        <v>0</v>
      </c>
      <c r="H3971" s="37" t="n">
        <v>1</v>
      </c>
      <c r="I3971" s="37" t="n">
        <v>6</v>
      </c>
      <c r="J3971" s="40" t="n">
        <f aca="false">IF(C3971=0,"",D3971/C3971)</f>
        <v>0.954545454545455</v>
      </c>
    </row>
    <row r="3972" customFormat="false" ht="15" hidden="false" customHeight="false" outlineLevel="0" collapsed="false">
      <c r="A3972" s="37" t="s">
        <v>1065</v>
      </c>
      <c r="B3972" s="37" t="s">
        <v>278</v>
      </c>
      <c r="C3972" s="37" t="n">
        <v>22</v>
      </c>
      <c r="D3972" s="37" t="n">
        <v>19</v>
      </c>
      <c r="E3972" s="37" t="n">
        <v>2</v>
      </c>
      <c r="F3972" s="37" t="n">
        <v>0</v>
      </c>
      <c r="G3972" s="37" t="n">
        <v>0</v>
      </c>
      <c r="H3972" s="37" t="n">
        <v>2</v>
      </c>
      <c r="I3972" s="37" t="n">
        <v>2</v>
      </c>
      <c r="J3972" s="40" t="n">
        <f aca="false">IF(C3972=0,"",D3972/C3972)</f>
        <v>0.863636363636364</v>
      </c>
    </row>
    <row r="3973" customFormat="false" ht="15" hidden="false" customHeight="false" outlineLevel="0" collapsed="false">
      <c r="A3973" s="37" t="s">
        <v>1065</v>
      </c>
      <c r="B3973" s="37" t="s">
        <v>279</v>
      </c>
      <c r="C3973" s="37" t="n">
        <v>22</v>
      </c>
      <c r="D3973" s="37" t="n">
        <v>22</v>
      </c>
      <c r="E3973" s="37" t="n">
        <v>1</v>
      </c>
      <c r="F3973" s="37" t="n">
        <v>0</v>
      </c>
      <c r="G3973" s="37" t="n">
        <v>0</v>
      </c>
      <c r="H3973" s="37" t="n">
        <v>1</v>
      </c>
      <c r="I3973" s="37" t="n">
        <v>5</v>
      </c>
      <c r="J3973" s="40" t="n">
        <f aca="false">IF(C3973=0,"",D3973/C3973)</f>
        <v>1</v>
      </c>
    </row>
    <row r="3974" customFormat="false" ht="15" hidden="false" customHeight="false" outlineLevel="0" collapsed="false">
      <c r="A3974" s="37" t="s">
        <v>1065</v>
      </c>
      <c r="B3974" s="37" t="s">
        <v>280</v>
      </c>
      <c r="C3974" s="37" t="n">
        <v>22</v>
      </c>
      <c r="D3974" s="37" t="n">
        <v>21</v>
      </c>
      <c r="E3974" s="37" t="n">
        <v>0</v>
      </c>
      <c r="F3974" s="37" t="n">
        <v>1</v>
      </c>
      <c r="G3974" s="37" t="n">
        <v>0</v>
      </c>
      <c r="H3974" s="37" t="n">
        <v>2</v>
      </c>
      <c r="I3974" s="37" t="n">
        <v>1</v>
      </c>
      <c r="J3974" s="40" t="n">
        <f aca="false">IF(C3974=0,"",D3974/C3974)</f>
        <v>0.954545454545455</v>
      </c>
    </row>
    <row r="3975" customFormat="false" ht="15" hidden="false" customHeight="false" outlineLevel="0" collapsed="false">
      <c r="A3975" s="37" t="s">
        <v>1065</v>
      </c>
      <c r="B3975" s="37" t="s">
        <v>281</v>
      </c>
      <c r="C3975" s="37" t="n">
        <v>22</v>
      </c>
      <c r="D3975" s="37" t="n">
        <v>22</v>
      </c>
      <c r="E3975" s="37" t="n">
        <v>1</v>
      </c>
      <c r="F3975" s="37" t="n">
        <v>2</v>
      </c>
      <c r="G3975" s="37" t="n">
        <v>0</v>
      </c>
      <c r="H3975" s="37" t="n">
        <v>1</v>
      </c>
      <c r="I3975" s="37" t="n">
        <v>0</v>
      </c>
      <c r="J3975" s="40" t="n">
        <f aca="false">IF(C3975=0,"",D3975/C3975)</f>
        <v>1</v>
      </c>
    </row>
    <row r="3976" customFormat="false" ht="15" hidden="false" customHeight="false" outlineLevel="0" collapsed="false">
      <c r="A3976" s="37" t="s">
        <v>987</v>
      </c>
      <c r="B3976" s="37" t="s">
        <v>270</v>
      </c>
      <c r="C3976" s="37" t="n">
        <v>22</v>
      </c>
      <c r="D3976" s="37" t="n">
        <v>20</v>
      </c>
      <c r="E3976" s="37" t="n">
        <v>0</v>
      </c>
      <c r="F3976" s="37" t="n">
        <v>1</v>
      </c>
      <c r="G3976" s="37" t="n">
        <v>0</v>
      </c>
      <c r="H3976" s="37" t="n">
        <v>3</v>
      </c>
      <c r="I3976" s="37" t="n">
        <v>1</v>
      </c>
      <c r="J3976" s="40" t="n">
        <f aca="false">IF(C3976=0,"",D3976/C3976)</f>
        <v>0.909090909090909</v>
      </c>
    </row>
    <row r="3977" customFormat="false" ht="15" hidden="false" customHeight="false" outlineLevel="0" collapsed="false">
      <c r="A3977" s="37" t="s">
        <v>987</v>
      </c>
      <c r="B3977" s="37" t="s">
        <v>271</v>
      </c>
      <c r="C3977" s="37" t="n">
        <v>22</v>
      </c>
      <c r="D3977" s="37" t="n">
        <v>21</v>
      </c>
      <c r="E3977" s="37" t="n">
        <v>0</v>
      </c>
      <c r="F3977" s="37" t="n">
        <v>0</v>
      </c>
      <c r="G3977" s="37" t="n">
        <v>0</v>
      </c>
      <c r="H3977" s="37" t="n">
        <v>2</v>
      </c>
      <c r="I3977" s="37" t="n">
        <v>1</v>
      </c>
      <c r="J3977" s="40" t="n">
        <f aca="false">IF(C3977=0,"",D3977/C3977)</f>
        <v>0.954545454545455</v>
      </c>
    </row>
    <row r="3978" customFormat="false" ht="15" hidden="false" customHeight="false" outlineLevel="0" collapsed="false">
      <c r="A3978" s="37" t="s">
        <v>987</v>
      </c>
      <c r="B3978" s="37" t="s">
        <v>272</v>
      </c>
      <c r="C3978" s="37" t="n">
        <v>22</v>
      </c>
      <c r="D3978" s="37" t="n">
        <v>22</v>
      </c>
      <c r="E3978" s="37" t="n">
        <v>3</v>
      </c>
      <c r="F3978" s="37" t="n">
        <v>1</v>
      </c>
      <c r="G3978" s="37" t="n">
        <v>0</v>
      </c>
      <c r="H3978" s="37" t="n">
        <v>4</v>
      </c>
      <c r="I3978" s="37" t="n">
        <v>3</v>
      </c>
      <c r="J3978" s="40" t="n">
        <f aca="false">IF(C3978=0,"",D3978/C3978)</f>
        <v>1</v>
      </c>
    </row>
    <row r="3979" customFormat="false" ht="15" hidden="false" customHeight="false" outlineLevel="0" collapsed="false">
      <c r="A3979" s="37" t="s">
        <v>987</v>
      </c>
      <c r="B3979" s="37" t="s">
        <v>273</v>
      </c>
      <c r="C3979" s="37" t="n">
        <v>22</v>
      </c>
      <c r="D3979" s="37" t="n">
        <v>22</v>
      </c>
      <c r="E3979" s="37" t="n">
        <v>0</v>
      </c>
      <c r="F3979" s="37" t="n">
        <v>1</v>
      </c>
      <c r="G3979" s="37" t="n">
        <v>0</v>
      </c>
      <c r="H3979" s="37" t="n">
        <v>0</v>
      </c>
      <c r="I3979" s="37" t="n">
        <v>1</v>
      </c>
      <c r="J3979" s="40" t="n">
        <f aca="false">IF(C3979=0,"",D3979/C3979)</f>
        <v>1</v>
      </c>
    </row>
    <row r="3980" customFormat="false" ht="15" hidden="false" customHeight="false" outlineLevel="0" collapsed="false">
      <c r="A3980" s="37" t="s">
        <v>987</v>
      </c>
      <c r="B3980" s="37" t="s">
        <v>274</v>
      </c>
      <c r="C3980" s="37" t="n">
        <v>22</v>
      </c>
      <c r="D3980" s="37" t="n">
        <v>21</v>
      </c>
      <c r="E3980" s="37" t="n">
        <v>0</v>
      </c>
      <c r="F3980" s="37" t="n">
        <v>0</v>
      </c>
      <c r="G3980" s="37" t="n">
        <v>1</v>
      </c>
      <c r="H3980" s="37" t="n">
        <v>2</v>
      </c>
      <c r="I3980" s="37" t="n">
        <v>1</v>
      </c>
      <c r="J3980" s="40" t="n">
        <f aca="false">IF(C3980=0,"",D3980/C3980)</f>
        <v>0.954545454545455</v>
      </c>
    </row>
    <row r="3981" customFormat="false" ht="15" hidden="false" customHeight="false" outlineLevel="0" collapsed="false">
      <c r="A3981" s="37" t="s">
        <v>987</v>
      </c>
      <c r="B3981" s="37" t="s">
        <v>275</v>
      </c>
      <c r="C3981" s="37" t="n">
        <v>22</v>
      </c>
      <c r="D3981" s="37" t="n">
        <v>22</v>
      </c>
      <c r="E3981" s="37" t="n">
        <v>1</v>
      </c>
      <c r="F3981" s="37" t="n">
        <v>0</v>
      </c>
      <c r="G3981" s="37" t="n">
        <v>0</v>
      </c>
      <c r="H3981" s="37" t="n">
        <v>4</v>
      </c>
      <c r="I3981" s="37" t="n">
        <v>2</v>
      </c>
      <c r="J3981" s="40" t="n">
        <f aca="false">IF(C3981=0,"",D3981/C3981)</f>
        <v>1</v>
      </c>
    </row>
    <row r="3982" customFormat="false" ht="15" hidden="false" customHeight="false" outlineLevel="0" collapsed="false">
      <c r="A3982" s="37" t="s">
        <v>987</v>
      </c>
      <c r="B3982" s="37" t="s">
        <v>276</v>
      </c>
      <c r="C3982" s="37" t="n">
        <v>22</v>
      </c>
      <c r="D3982" s="37" t="n">
        <v>21</v>
      </c>
      <c r="E3982" s="37" t="n">
        <v>0</v>
      </c>
      <c r="F3982" s="37" t="n">
        <v>1</v>
      </c>
      <c r="G3982" s="37" t="n">
        <v>1</v>
      </c>
      <c r="H3982" s="37" t="n">
        <v>1</v>
      </c>
      <c r="I3982" s="37" t="n">
        <v>3</v>
      </c>
      <c r="J3982" s="40" t="n">
        <f aca="false">IF(C3982=0,"",D3982/C3982)</f>
        <v>0.954545454545455</v>
      </c>
    </row>
    <row r="3983" customFormat="false" ht="15" hidden="false" customHeight="false" outlineLevel="0" collapsed="false">
      <c r="A3983" s="37" t="s">
        <v>987</v>
      </c>
      <c r="B3983" s="37" t="s">
        <v>277</v>
      </c>
      <c r="C3983" s="37" t="n">
        <v>22</v>
      </c>
      <c r="D3983" s="37" t="n">
        <v>20</v>
      </c>
      <c r="E3983" s="37" t="n">
        <v>1</v>
      </c>
      <c r="F3983" s="37" t="n">
        <v>2</v>
      </c>
      <c r="G3983" s="37" t="n">
        <v>0</v>
      </c>
      <c r="H3983" s="37" t="n">
        <v>0</v>
      </c>
      <c r="I3983" s="37" t="n">
        <v>7</v>
      </c>
      <c r="J3983" s="40" t="n">
        <f aca="false">IF(C3983=0,"",D3983/C3983)</f>
        <v>0.909090909090909</v>
      </c>
    </row>
    <row r="3984" customFormat="false" ht="15" hidden="false" customHeight="false" outlineLevel="0" collapsed="false">
      <c r="A3984" s="37" t="s">
        <v>987</v>
      </c>
      <c r="B3984" s="37" t="s">
        <v>278</v>
      </c>
      <c r="C3984" s="37" t="n">
        <v>22</v>
      </c>
      <c r="D3984" s="37" t="n">
        <v>20</v>
      </c>
      <c r="E3984" s="37" t="n">
        <v>0</v>
      </c>
      <c r="F3984" s="37" t="n">
        <v>2</v>
      </c>
      <c r="G3984" s="37" t="n">
        <v>1</v>
      </c>
      <c r="H3984" s="37" t="n">
        <v>0</v>
      </c>
      <c r="I3984" s="37" t="n">
        <v>3</v>
      </c>
      <c r="J3984" s="40" t="n">
        <f aca="false">IF(C3984=0,"",D3984/C3984)</f>
        <v>0.909090909090909</v>
      </c>
    </row>
    <row r="3985" customFormat="false" ht="15" hidden="false" customHeight="false" outlineLevel="0" collapsed="false">
      <c r="A3985" s="37" t="s">
        <v>987</v>
      </c>
      <c r="B3985" s="37" t="s">
        <v>279</v>
      </c>
      <c r="C3985" s="37" t="n">
        <v>22</v>
      </c>
      <c r="D3985" s="37" t="n">
        <v>21</v>
      </c>
      <c r="E3985" s="37" t="n">
        <v>0</v>
      </c>
      <c r="F3985" s="37" t="n">
        <v>0</v>
      </c>
      <c r="G3985" s="37" t="n">
        <v>0</v>
      </c>
      <c r="H3985" s="37" t="n">
        <v>3</v>
      </c>
      <c r="I3985" s="37" t="n">
        <v>1</v>
      </c>
      <c r="J3985" s="40" t="n">
        <f aca="false">IF(C3985=0,"",D3985/C3985)</f>
        <v>0.954545454545455</v>
      </c>
    </row>
    <row r="3986" customFormat="false" ht="15" hidden="false" customHeight="false" outlineLevel="0" collapsed="false">
      <c r="A3986" s="37" t="s">
        <v>987</v>
      </c>
      <c r="B3986" s="37" t="s">
        <v>280</v>
      </c>
      <c r="C3986" s="37" t="n">
        <v>22</v>
      </c>
      <c r="D3986" s="37" t="n">
        <v>21</v>
      </c>
      <c r="E3986" s="37" t="n">
        <v>2</v>
      </c>
      <c r="F3986" s="37" t="n">
        <v>0</v>
      </c>
      <c r="G3986" s="37" t="n">
        <v>0</v>
      </c>
      <c r="H3986" s="37" t="n">
        <v>1</v>
      </c>
      <c r="I3986" s="37" t="n">
        <v>1</v>
      </c>
      <c r="J3986" s="40" t="n">
        <f aca="false">IF(C3986=0,"",D3986/C3986)</f>
        <v>0.954545454545455</v>
      </c>
    </row>
    <row r="3987" customFormat="false" ht="15" hidden="false" customHeight="false" outlineLevel="0" collapsed="false">
      <c r="A3987" s="37" t="s">
        <v>987</v>
      </c>
      <c r="B3987" s="37" t="s">
        <v>281</v>
      </c>
      <c r="C3987" s="37" t="n">
        <v>22</v>
      </c>
      <c r="D3987" s="37" t="n">
        <v>20</v>
      </c>
      <c r="E3987" s="37" t="n">
        <v>0</v>
      </c>
      <c r="F3987" s="37" t="n">
        <v>0</v>
      </c>
      <c r="G3987" s="37" t="n">
        <v>0</v>
      </c>
      <c r="H3987" s="37" t="n">
        <v>4</v>
      </c>
      <c r="I3987" s="37" t="n">
        <v>1</v>
      </c>
      <c r="J3987" s="40" t="n">
        <f aca="false">IF(C3987=0,"",D3987/C3987)</f>
        <v>0.909090909090909</v>
      </c>
    </row>
    <row r="3988" customFormat="false" ht="15" hidden="false" customHeight="false" outlineLevel="0" collapsed="false">
      <c r="A3988" s="37" t="s">
        <v>656</v>
      </c>
      <c r="B3988" s="37" t="s">
        <v>270</v>
      </c>
      <c r="C3988" s="37" t="n">
        <v>22</v>
      </c>
      <c r="D3988" s="37" t="n">
        <v>21</v>
      </c>
      <c r="E3988" s="37" t="n">
        <v>2</v>
      </c>
      <c r="F3988" s="37" t="n">
        <v>1</v>
      </c>
      <c r="G3988" s="37" t="n">
        <v>0</v>
      </c>
      <c r="H3988" s="37" t="n">
        <v>1</v>
      </c>
      <c r="I3988" s="37" t="n">
        <v>0</v>
      </c>
      <c r="J3988" s="40" t="n">
        <f aca="false">IF(C3988=0,"",D3988/C3988)</f>
        <v>0.954545454545455</v>
      </c>
    </row>
    <row r="3989" customFormat="false" ht="15" hidden="false" customHeight="false" outlineLevel="0" collapsed="false">
      <c r="A3989" s="37" t="s">
        <v>656</v>
      </c>
      <c r="B3989" s="37" t="s">
        <v>271</v>
      </c>
      <c r="C3989" s="37" t="n">
        <v>22</v>
      </c>
      <c r="D3989" s="37" t="n">
        <v>21</v>
      </c>
      <c r="E3989" s="37" t="n">
        <v>1</v>
      </c>
      <c r="F3989" s="37" t="n">
        <v>0</v>
      </c>
      <c r="G3989" s="37" t="n">
        <v>0</v>
      </c>
      <c r="H3989" s="37" t="n">
        <v>0</v>
      </c>
      <c r="I3989" s="37" t="n">
        <v>2</v>
      </c>
      <c r="J3989" s="40" t="n">
        <f aca="false">IF(C3989=0,"",D3989/C3989)</f>
        <v>0.954545454545455</v>
      </c>
    </row>
    <row r="3990" customFormat="false" ht="15" hidden="false" customHeight="false" outlineLevel="0" collapsed="false">
      <c r="A3990" s="37" t="s">
        <v>656</v>
      </c>
      <c r="B3990" s="37" t="s">
        <v>272</v>
      </c>
      <c r="C3990" s="37" t="n">
        <v>22</v>
      </c>
      <c r="D3990" s="37" t="n">
        <v>20</v>
      </c>
      <c r="E3990" s="37" t="n">
        <v>0</v>
      </c>
      <c r="F3990" s="37" t="n">
        <v>1</v>
      </c>
      <c r="G3990" s="37" t="n">
        <v>0</v>
      </c>
      <c r="H3990" s="37" t="n">
        <v>1</v>
      </c>
      <c r="I3990" s="37" t="n">
        <v>1</v>
      </c>
      <c r="J3990" s="40" t="n">
        <f aca="false">IF(C3990=0,"",D3990/C3990)</f>
        <v>0.909090909090909</v>
      </c>
    </row>
    <row r="3991" customFormat="false" ht="15" hidden="false" customHeight="false" outlineLevel="0" collapsed="false">
      <c r="A3991" s="37" t="s">
        <v>656</v>
      </c>
      <c r="B3991" s="37" t="s">
        <v>273</v>
      </c>
      <c r="C3991" s="37" t="n">
        <v>22</v>
      </c>
      <c r="D3991" s="37" t="n">
        <v>22</v>
      </c>
      <c r="E3991" s="37" t="n">
        <v>0</v>
      </c>
      <c r="F3991" s="37" t="n">
        <v>3</v>
      </c>
      <c r="G3991" s="37" t="n">
        <v>0</v>
      </c>
      <c r="H3991" s="37" t="n">
        <v>0</v>
      </c>
      <c r="I3991" s="37" t="n">
        <v>7</v>
      </c>
      <c r="J3991" s="40" t="n">
        <f aca="false">IF(C3991=0,"",D3991/C3991)</f>
        <v>1</v>
      </c>
    </row>
    <row r="3992" customFormat="false" ht="15" hidden="false" customHeight="false" outlineLevel="0" collapsed="false">
      <c r="A3992" s="37" t="s">
        <v>656</v>
      </c>
      <c r="B3992" s="37" t="s">
        <v>274</v>
      </c>
      <c r="C3992" s="37" t="n">
        <v>22</v>
      </c>
      <c r="D3992" s="37" t="n">
        <v>18</v>
      </c>
      <c r="E3992" s="37" t="n">
        <v>1</v>
      </c>
      <c r="F3992" s="37" t="n">
        <v>0</v>
      </c>
      <c r="G3992" s="37" t="n">
        <v>0</v>
      </c>
      <c r="H3992" s="37" t="n">
        <v>1</v>
      </c>
      <c r="I3992" s="37" t="n">
        <v>1</v>
      </c>
      <c r="J3992" s="40" t="n">
        <f aca="false">IF(C3992=0,"",D3992/C3992)</f>
        <v>0.818181818181818</v>
      </c>
    </row>
    <row r="3993" customFormat="false" ht="15" hidden="false" customHeight="false" outlineLevel="0" collapsed="false">
      <c r="A3993" s="37" t="s">
        <v>656</v>
      </c>
      <c r="B3993" s="37" t="s">
        <v>275</v>
      </c>
      <c r="C3993" s="37" t="n">
        <v>22</v>
      </c>
      <c r="D3993" s="37" t="n">
        <v>21</v>
      </c>
      <c r="E3993" s="37" t="n">
        <v>5</v>
      </c>
      <c r="F3993" s="37" t="n">
        <v>1</v>
      </c>
      <c r="G3993" s="37" t="n">
        <v>0</v>
      </c>
      <c r="H3993" s="37" t="n">
        <v>0</v>
      </c>
      <c r="I3993" s="37" t="n">
        <v>2</v>
      </c>
      <c r="J3993" s="40" t="n">
        <f aca="false">IF(C3993=0,"",D3993/C3993)</f>
        <v>0.954545454545455</v>
      </c>
    </row>
    <row r="3994" customFormat="false" ht="15" hidden="false" customHeight="false" outlineLevel="0" collapsed="false">
      <c r="A3994" s="37" t="s">
        <v>656</v>
      </c>
      <c r="B3994" s="37" t="s">
        <v>276</v>
      </c>
      <c r="C3994" s="37" t="n">
        <v>22</v>
      </c>
      <c r="D3994" s="37" t="n">
        <v>18</v>
      </c>
      <c r="E3994" s="37" t="n">
        <v>1</v>
      </c>
      <c r="F3994" s="37" t="n">
        <v>0</v>
      </c>
      <c r="G3994" s="37" t="n">
        <v>0</v>
      </c>
      <c r="H3994" s="37" t="n">
        <v>2</v>
      </c>
      <c r="I3994" s="37" t="n">
        <v>2</v>
      </c>
      <c r="J3994" s="40" t="n">
        <f aca="false">IF(C3994=0,"",D3994/C3994)</f>
        <v>0.818181818181818</v>
      </c>
    </row>
    <row r="3995" customFormat="false" ht="15" hidden="false" customHeight="false" outlineLevel="0" collapsed="false">
      <c r="A3995" s="37" t="s">
        <v>656</v>
      </c>
      <c r="B3995" s="37" t="s">
        <v>277</v>
      </c>
      <c r="C3995" s="37" t="n">
        <v>22</v>
      </c>
      <c r="D3995" s="37" t="n">
        <v>21</v>
      </c>
      <c r="E3995" s="37" t="n">
        <v>0</v>
      </c>
      <c r="F3995" s="37" t="n">
        <v>0</v>
      </c>
      <c r="G3995" s="37" t="n">
        <v>0</v>
      </c>
      <c r="H3995" s="37" t="n">
        <v>0</v>
      </c>
      <c r="I3995" s="37" t="n">
        <v>1</v>
      </c>
      <c r="J3995" s="40" t="n">
        <f aca="false">IF(C3995=0,"",D3995/C3995)</f>
        <v>0.954545454545455</v>
      </c>
    </row>
    <row r="3996" customFormat="false" ht="15" hidden="false" customHeight="false" outlineLevel="0" collapsed="false">
      <c r="A3996" s="37" t="s">
        <v>656</v>
      </c>
      <c r="B3996" s="37" t="s">
        <v>278</v>
      </c>
      <c r="C3996" s="37" t="n">
        <v>22</v>
      </c>
      <c r="D3996" s="37" t="n">
        <v>20</v>
      </c>
      <c r="E3996" s="37" t="n">
        <v>1</v>
      </c>
      <c r="F3996" s="37" t="n">
        <v>1</v>
      </c>
      <c r="G3996" s="37" t="n">
        <v>0</v>
      </c>
      <c r="H3996" s="37" t="n">
        <v>1</v>
      </c>
      <c r="I3996" s="37" t="n">
        <v>2</v>
      </c>
      <c r="J3996" s="40" t="n">
        <f aca="false">IF(C3996=0,"",D3996/C3996)</f>
        <v>0.909090909090909</v>
      </c>
    </row>
    <row r="3997" customFormat="false" ht="15" hidden="false" customHeight="false" outlineLevel="0" collapsed="false">
      <c r="A3997" s="37" t="s">
        <v>656</v>
      </c>
      <c r="B3997" s="37" t="s">
        <v>279</v>
      </c>
      <c r="C3997" s="37" t="n">
        <v>22</v>
      </c>
      <c r="D3997" s="37" t="n">
        <v>21</v>
      </c>
      <c r="E3997" s="37" t="n">
        <v>0</v>
      </c>
      <c r="F3997" s="37" t="n">
        <v>1</v>
      </c>
      <c r="G3997" s="37" t="n">
        <v>0</v>
      </c>
      <c r="H3997" s="37" t="n">
        <v>0</v>
      </c>
      <c r="I3997" s="37" t="n">
        <v>0</v>
      </c>
      <c r="J3997" s="40" t="n">
        <f aca="false">IF(C3997=0,"",D3997/C3997)</f>
        <v>0.954545454545455</v>
      </c>
    </row>
    <row r="3998" customFormat="false" ht="15" hidden="false" customHeight="false" outlineLevel="0" collapsed="false">
      <c r="A3998" s="37" t="s">
        <v>656</v>
      </c>
      <c r="B3998" s="37" t="s">
        <v>280</v>
      </c>
      <c r="C3998" s="37" t="n">
        <v>22</v>
      </c>
      <c r="D3998" s="37" t="n">
        <v>21</v>
      </c>
      <c r="E3998" s="37" t="n">
        <v>1</v>
      </c>
      <c r="F3998" s="37" t="n">
        <v>1</v>
      </c>
      <c r="G3998" s="37" t="n">
        <v>0</v>
      </c>
      <c r="H3998" s="37" t="n">
        <v>2</v>
      </c>
      <c r="I3998" s="37" t="n">
        <v>2</v>
      </c>
      <c r="J3998" s="40" t="n">
        <f aca="false">IF(C3998=0,"",D3998/C3998)</f>
        <v>0.954545454545455</v>
      </c>
    </row>
    <row r="3999" customFormat="false" ht="15" hidden="false" customHeight="false" outlineLevel="0" collapsed="false">
      <c r="A3999" s="37" t="s">
        <v>656</v>
      </c>
      <c r="B3999" s="37" t="s">
        <v>281</v>
      </c>
      <c r="C3999" s="37" t="n">
        <v>22</v>
      </c>
      <c r="D3999" s="37" t="n">
        <v>20</v>
      </c>
      <c r="E3999" s="37" t="n">
        <v>0</v>
      </c>
      <c r="F3999" s="37" t="n">
        <v>0</v>
      </c>
      <c r="G3999" s="37" t="n">
        <v>1</v>
      </c>
      <c r="H3999" s="37" t="n">
        <v>2</v>
      </c>
      <c r="I3999" s="37" t="n">
        <v>1</v>
      </c>
      <c r="J3999" s="40" t="n">
        <f aca="false">IF(C3999=0,"",D3999/C3999)</f>
        <v>0.909090909090909</v>
      </c>
    </row>
    <row r="4000" customFormat="false" ht="15" hidden="false" customHeight="false" outlineLevel="0" collapsed="false">
      <c r="A4000" s="37" t="s">
        <v>1068</v>
      </c>
      <c r="B4000" s="37" t="s">
        <v>278</v>
      </c>
      <c r="C4000" s="37" t="n">
        <v>22</v>
      </c>
      <c r="D4000" s="37" t="n">
        <v>20</v>
      </c>
      <c r="E4000" s="37" t="n">
        <v>0</v>
      </c>
      <c r="F4000" s="37" t="n">
        <v>1</v>
      </c>
      <c r="G4000" s="37" t="n">
        <v>0</v>
      </c>
      <c r="H4000" s="37" t="n">
        <v>1</v>
      </c>
      <c r="I4000" s="37" t="n">
        <v>4</v>
      </c>
      <c r="J4000" s="40" t="n">
        <f aca="false">IF(C4000=0,"",D4000/C4000)</f>
        <v>0.909090909090909</v>
      </c>
    </row>
    <row r="4001" customFormat="false" ht="15" hidden="false" customHeight="false" outlineLevel="0" collapsed="false">
      <c r="A4001" s="37" t="s">
        <v>1068</v>
      </c>
      <c r="B4001" s="37" t="s">
        <v>279</v>
      </c>
      <c r="C4001" s="37" t="n">
        <v>22</v>
      </c>
      <c r="D4001" s="37" t="n">
        <v>21</v>
      </c>
      <c r="E4001" s="37" t="n">
        <v>0</v>
      </c>
      <c r="F4001" s="37" t="n">
        <v>0</v>
      </c>
      <c r="G4001" s="37" t="n">
        <v>1</v>
      </c>
      <c r="H4001" s="37" t="n">
        <v>1</v>
      </c>
      <c r="I4001" s="37" t="n">
        <v>0</v>
      </c>
      <c r="J4001" s="40" t="n">
        <f aca="false">IF(C4001=0,"",D4001/C4001)</f>
        <v>0.954545454545455</v>
      </c>
    </row>
    <row r="4002" customFormat="false" ht="15" hidden="false" customHeight="false" outlineLevel="0" collapsed="false">
      <c r="A4002" s="37" t="s">
        <v>1068</v>
      </c>
      <c r="B4002" s="37" t="s">
        <v>280</v>
      </c>
      <c r="C4002" s="37" t="n">
        <v>22</v>
      </c>
      <c r="D4002" s="37" t="n">
        <v>21</v>
      </c>
      <c r="E4002" s="37" t="n">
        <v>3</v>
      </c>
      <c r="F4002" s="37" t="n">
        <v>1</v>
      </c>
      <c r="G4002" s="37" t="n">
        <v>0</v>
      </c>
      <c r="H4002" s="37" t="n">
        <v>3</v>
      </c>
      <c r="I4002" s="37" t="n">
        <v>0</v>
      </c>
      <c r="J4002" s="40" t="n">
        <f aca="false">IF(C4002=0,"",D4002/C4002)</f>
        <v>0.954545454545455</v>
      </c>
    </row>
    <row r="4003" customFormat="false" ht="15" hidden="false" customHeight="false" outlineLevel="0" collapsed="false">
      <c r="A4003" s="37" t="s">
        <v>1068</v>
      </c>
      <c r="B4003" s="37" t="s">
        <v>281</v>
      </c>
      <c r="C4003" s="37" t="n">
        <v>22</v>
      </c>
      <c r="D4003" s="37" t="n">
        <v>20</v>
      </c>
      <c r="E4003" s="37" t="n">
        <v>0</v>
      </c>
      <c r="F4003" s="37" t="n">
        <v>1</v>
      </c>
      <c r="G4003" s="37" t="n">
        <v>0</v>
      </c>
      <c r="H4003" s="37" t="n">
        <v>0</v>
      </c>
      <c r="I4003" s="37" t="n">
        <v>1</v>
      </c>
      <c r="J4003" s="40" t="n">
        <f aca="false">IF(C4003=0,"",D4003/C4003)</f>
        <v>0.909090909090909</v>
      </c>
    </row>
    <row r="4004" customFormat="false" ht="15" hidden="false" customHeight="false" outlineLevel="0" collapsed="false">
      <c r="A4004" s="37" t="s">
        <v>1069</v>
      </c>
      <c r="B4004" s="37" t="s">
        <v>270</v>
      </c>
      <c r="C4004" s="37" t="n">
        <v>22</v>
      </c>
      <c r="D4004" s="37" t="n">
        <v>22</v>
      </c>
      <c r="E4004" s="37" t="n">
        <v>0</v>
      </c>
      <c r="F4004" s="37" t="n">
        <v>0</v>
      </c>
      <c r="G4004" s="37" t="n">
        <v>0</v>
      </c>
      <c r="H4004" s="37" t="n">
        <v>0</v>
      </c>
      <c r="I4004" s="37" t="n">
        <v>9</v>
      </c>
      <c r="J4004" s="40" t="n">
        <f aca="false">IF(C4004=0,"",D4004/C4004)</f>
        <v>1</v>
      </c>
    </row>
    <row r="4005" customFormat="false" ht="15" hidden="false" customHeight="false" outlineLevel="0" collapsed="false">
      <c r="A4005" s="37" t="s">
        <v>1069</v>
      </c>
      <c r="B4005" s="37" t="s">
        <v>271</v>
      </c>
      <c r="C4005" s="37" t="n">
        <v>22</v>
      </c>
      <c r="D4005" s="37" t="n">
        <v>21</v>
      </c>
      <c r="E4005" s="37" t="n">
        <v>0</v>
      </c>
      <c r="F4005" s="37" t="n">
        <v>1</v>
      </c>
      <c r="G4005" s="37" t="n">
        <v>0</v>
      </c>
      <c r="H4005" s="37" t="n">
        <v>0</v>
      </c>
      <c r="I4005" s="37" t="n">
        <v>9</v>
      </c>
      <c r="J4005" s="40" t="n">
        <f aca="false">IF(C4005=0,"",D4005/C4005)</f>
        <v>0.954545454545455</v>
      </c>
    </row>
    <row r="4006" customFormat="false" ht="15" hidden="false" customHeight="false" outlineLevel="0" collapsed="false">
      <c r="A4006" s="37" t="s">
        <v>1069</v>
      </c>
      <c r="B4006" s="37" t="s">
        <v>272</v>
      </c>
      <c r="C4006" s="37" t="n">
        <v>22</v>
      </c>
      <c r="D4006" s="37" t="n">
        <v>20</v>
      </c>
      <c r="E4006" s="37" t="n">
        <v>0</v>
      </c>
      <c r="F4006" s="37" t="n">
        <v>1</v>
      </c>
      <c r="G4006" s="37" t="n">
        <v>0</v>
      </c>
      <c r="H4006" s="37" t="n">
        <v>1</v>
      </c>
      <c r="I4006" s="37" t="n">
        <v>9</v>
      </c>
      <c r="J4006" s="40" t="n">
        <f aca="false">IF(C4006=0,"",D4006/C4006)</f>
        <v>0.909090909090909</v>
      </c>
    </row>
    <row r="4007" customFormat="false" ht="15" hidden="false" customHeight="false" outlineLevel="0" collapsed="false">
      <c r="A4007" s="37" t="s">
        <v>1069</v>
      </c>
      <c r="B4007" s="37" t="s">
        <v>273</v>
      </c>
      <c r="C4007" s="37" t="n">
        <v>22</v>
      </c>
      <c r="D4007" s="37" t="n">
        <v>20</v>
      </c>
      <c r="E4007" s="37" t="n">
        <v>1</v>
      </c>
      <c r="F4007" s="37" t="n">
        <v>0</v>
      </c>
      <c r="G4007" s="37" t="n">
        <v>0</v>
      </c>
      <c r="H4007" s="37" t="n">
        <v>1</v>
      </c>
      <c r="I4007" s="37" t="n">
        <v>2</v>
      </c>
      <c r="J4007" s="40" t="n">
        <f aca="false">IF(C4007=0,"",D4007/C4007)</f>
        <v>0.909090909090909</v>
      </c>
    </row>
    <row r="4008" customFormat="false" ht="15" hidden="false" customHeight="false" outlineLevel="0" collapsed="false">
      <c r="A4008" s="37" t="s">
        <v>1069</v>
      </c>
      <c r="B4008" s="37" t="s">
        <v>274</v>
      </c>
      <c r="C4008" s="37" t="n">
        <v>22</v>
      </c>
      <c r="D4008" s="37" t="n">
        <v>22</v>
      </c>
      <c r="E4008" s="37" t="n">
        <v>0</v>
      </c>
      <c r="F4008" s="37" t="n">
        <v>0</v>
      </c>
      <c r="G4008" s="37" t="n">
        <v>0</v>
      </c>
      <c r="H4008" s="37" t="n">
        <v>1</v>
      </c>
      <c r="I4008" s="37" t="n">
        <v>13</v>
      </c>
      <c r="J4008" s="40" t="n">
        <f aca="false">IF(C4008=0,"",D4008/C4008)</f>
        <v>1</v>
      </c>
    </row>
    <row r="4009" customFormat="false" ht="15" hidden="false" customHeight="false" outlineLevel="0" collapsed="false">
      <c r="A4009" s="37" t="s">
        <v>1069</v>
      </c>
      <c r="B4009" s="37" t="s">
        <v>275</v>
      </c>
      <c r="C4009" s="37" t="n">
        <v>22</v>
      </c>
      <c r="D4009" s="37" t="n">
        <v>22</v>
      </c>
      <c r="E4009" s="37" t="n">
        <v>1</v>
      </c>
      <c r="F4009" s="37" t="n">
        <v>1</v>
      </c>
      <c r="G4009" s="37" t="n">
        <v>1</v>
      </c>
      <c r="H4009" s="37" t="n">
        <v>2</v>
      </c>
      <c r="I4009" s="37" t="n">
        <v>7</v>
      </c>
      <c r="J4009" s="40" t="n">
        <f aca="false">IF(C4009=0,"",D4009/C4009)</f>
        <v>1</v>
      </c>
    </row>
    <row r="4010" customFormat="false" ht="15" hidden="false" customHeight="false" outlineLevel="0" collapsed="false">
      <c r="A4010" s="37" t="s">
        <v>1069</v>
      </c>
      <c r="B4010" s="37" t="s">
        <v>276</v>
      </c>
      <c r="C4010" s="37" t="n">
        <v>22</v>
      </c>
      <c r="D4010" s="37" t="n">
        <v>21</v>
      </c>
      <c r="E4010" s="37" t="n">
        <v>0</v>
      </c>
      <c r="F4010" s="37" t="n">
        <v>0</v>
      </c>
      <c r="G4010" s="37" t="n">
        <v>0</v>
      </c>
      <c r="H4010" s="37" t="n">
        <v>2</v>
      </c>
      <c r="I4010" s="37" t="n">
        <v>2</v>
      </c>
      <c r="J4010" s="40" t="n">
        <f aca="false">IF(C4010=0,"",D4010/C4010)</f>
        <v>0.954545454545455</v>
      </c>
    </row>
    <row r="4011" customFormat="false" ht="15" hidden="false" customHeight="false" outlineLevel="0" collapsed="false">
      <c r="A4011" s="37" t="s">
        <v>1069</v>
      </c>
      <c r="B4011" s="37" t="s">
        <v>277</v>
      </c>
      <c r="C4011" s="37" t="n">
        <v>22</v>
      </c>
      <c r="D4011" s="37" t="n">
        <v>21</v>
      </c>
      <c r="E4011" s="37" t="n">
        <v>1</v>
      </c>
      <c r="F4011" s="37" t="n">
        <v>0</v>
      </c>
      <c r="G4011" s="37" t="n">
        <v>1</v>
      </c>
      <c r="H4011" s="37" t="n">
        <v>0</v>
      </c>
      <c r="I4011" s="37" t="n">
        <v>13</v>
      </c>
      <c r="J4011" s="40" t="n">
        <f aca="false">IF(C4011=0,"",D4011/C4011)</f>
        <v>0.954545454545455</v>
      </c>
    </row>
    <row r="4012" customFormat="false" ht="15" hidden="false" customHeight="false" outlineLevel="0" collapsed="false">
      <c r="A4012" s="37" t="s">
        <v>1069</v>
      </c>
      <c r="B4012" s="37" t="s">
        <v>278</v>
      </c>
      <c r="C4012" s="37" t="n">
        <v>22</v>
      </c>
      <c r="D4012" s="37" t="n">
        <v>22</v>
      </c>
      <c r="E4012" s="37" t="n">
        <v>0</v>
      </c>
      <c r="F4012" s="37" t="n">
        <v>0</v>
      </c>
      <c r="G4012" s="37" t="n">
        <v>0</v>
      </c>
      <c r="H4012" s="37" t="n">
        <v>1</v>
      </c>
      <c r="I4012" s="37" t="n">
        <v>19</v>
      </c>
      <c r="J4012" s="40" t="n">
        <f aca="false">IF(C4012=0,"",D4012/C4012)</f>
        <v>1</v>
      </c>
    </row>
    <row r="4013" customFormat="false" ht="15" hidden="false" customHeight="false" outlineLevel="0" collapsed="false">
      <c r="A4013" s="37" t="s">
        <v>1069</v>
      </c>
      <c r="B4013" s="37" t="s">
        <v>279</v>
      </c>
      <c r="C4013" s="37" t="n">
        <v>22</v>
      </c>
      <c r="D4013" s="37" t="n">
        <v>21</v>
      </c>
      <c r="E4013" s="37" t="n">
        <v>1</v>
      </c>
      <c r="F4013" s="37" t="n">
        <v>1</v>
      </c>
      <c r="G4013" s="37" t="n">
        <v>0</v>
      </c>
      <c r="H4013" s="37" t="n">
        <v>2</v>
      </c>
      <c r="I4013" s="37" t="n">
        <v>13</v>
      </c>
      <c r="J4013" s="40" t="n">
        <f aca="false">IF(C4013=0,"",D4013/C4013)</f>
        <v>0.954545454545455</v>
      </c>
    </row>
    <row r="4014" customFormat="false" ht="15" hidden="false" customHeight="false" outlineLevel="0" collapsed="false">
      <c r="A4014" s="37" t="s">
        <v>1069</v>
      </c>
      <c r="B4014" s="37" t="s">
        <v>280</v>
      </c>
      <c r="C4014" s="37" t="n">
        <v>22</v>
      </c>
      <c r="D4014" s="37" t="n">
        <v>21</v>
      </c>
      <c r="E4014" s="37" t="n">
        <v>1</v>
      </c>
      <c r="F4014" s="37" t="n">
        <v>2</v>
      </c>
      <c r="G4014" s="37" t="n">
        <v>1</v>
      </c>
      <c r="H4014" s="37" t="n">
        <v>0</v>
      </c>
      <c r="I4014" s="37" t="n">
        <v>3</v>
      </c>
      <c r="J4014" s="40" t="n">
        <f aca="false">IF(C4014=0,"",D4014/C4014)</f>
        <v>0.954545454545455</v>
      </c>
    </row>
    <row r="4015" customFormat="false" ht="15" hidden="false" customHeight="false" outlineLevel="0" collapsed="false">
      <c r="A4015" s="37" t="s">
        <v>1069</v>
      </c>
      <c r="B4015" s="37" t="s">
        <v>281</v>
      </c>
      <c r="C4015" s="37" t="n">
        <v>22</v>
      </c>
      <c r="D4015" s="37" t="n">
        <v>21</v>
      </c>
      <c r="E4015" s="37" t="n">
        <v>0</v>
      </c>
      <c r="F4015" s="37" t="n">
        <v>0</v>
      </c>
      <c r="G4015" s="37" t="n">
        <v>1</v>
      </c>
      <c r="H4015" s="37" t="n">
        <v>2</v>
      </c>
      <c r="I4015" s="37" t="n">
        <v>48</v>
      </c>
      <c r="J4015" s="40" t="n">
        <f aca="false">IF(C4015=0,"",D4015/C4015)</f>
        <v>0.954545454545455</v>
      </c>
    </row>
    <row r="4016" customFormat="false" ht="15" hidden="false" customHeight="false" outlineLevel="0" collapsed="false">
      <c r="A4016" s="37" t="s">
        <v>1012</v>
      </c>
      <c r="B4016" s="37" t="s">
        <v>270</v>
      </c>
      <c r="C4016" s="37" t="n">
        <v>22</v>
      </c>
      <c r="D4016" s="37" t="n">
        <v>20</v>
      </c>
      <c r="E4016" s="37" t="n">
        <v>2</v>
      </c>
      <c r="F4016" s="37" t="n">
        <v>0</v>
      </c>
      <c r="G4016" s="37" t="n">
        <v>1</v>
      </c>
      <c r="H4016" s="37" t="n">
        <v>0</v>
      </c>
      <c r="I4016" s="37" t="n">
        <v>21</v>
      </c>
      <c r="J4016" s="40" t="n">
        <f aca="false">IF(C4016=0,"",D4016/C4016)</f>
        <v>0.909090909090909</v>
      </c>
    </row>
    <row r="4017" customFormat="false" ht="15" hidden="false" customHeight="false" outlineLevel="0" collapsed="false">
      <c r="A4017" s="37" t="s">
        <v>1012</v>
      </c>
      <c r="B4017" s="37" t="s">
        <v>271</v>
      </c>
      <c r="C4017" s="37" t="n">
        <v>22</v>
      </c>
      <c r="D4017" s="37" t="n">
        <v>15</v>
      </c>
      <c r="E4017" s="37" t="n">
        <v>0</v>
      </c>
      <c r="F4017" s="37" t="n">
        <v>0</v>
      </c>
      <c r="G4017" s="37" t="n">
        <v>1</v>
      </c>
      <c r="H4017" s="37" t="n">
        <v>2</v>
      </c>
      <c r="I4017" s="37" t="n">
        <v>7</v>
      </c>
      <c r="J4017" s="40" t="n">
        <f aca="false">IF(C4017=0,"",D4017/C4017)</f>
        <v>0.681818181818182</v>
      </c>
    </row>
    <row r="4018" customFormat="false" ht="15" hidden="false" customHeight="false" outlineLevel="0" collapsed="false">
      <c r="A4018" s="37" t="s">
        <v>1012</v>
      </c>
      <c r="B4018" s="37" t="s">
        <v>272</v>
      </c>
      <c r="C4018" s="37" t="n">
        <v>22</v>
      </c>
      <c r="D4018" s="37" t="n">
        <v>15</v>
      </c>
      <c r="E4018" s="37" t="n">
        <v>3</v>
      </c>
      <c r="F4018" s="37" t="n">
        <v>1</v>
      </c>
      <c r="G4018" s="37" t="n">
        <v>3</v>
      </c>
      <c r="H4018" s="37" t="n">
        <v>4</v>
      </c>
      <c r="I4018" s="37" t="n">
        <v>3</v>
      </c>
      <c r="J4018" s="40" t="n">
        <f aca="false">IF(C4018=0,"",D4018/C4018)</f>
        <v>0.681818181818182</v>
      </c>
    </row>
    <row r="4019" customFormat="false" ht="15" hidden="false" customHeight="false" outlineLevel="0" collapsed="false">
      <c r="A4019" s="37" t="s">
        <v>1012</v>
      </c>
      <c r="B4019" s="37" t="s">
        <v>273</v>
      </c>
      <c r="C4019" s="37" t="n">
        <v>22</v>
      </c>
      <c r="D4019" s="37" t="n">
        <v>20</v>
      </c>
      <c r="E4019" s="37" t="n">
        <v>0</v>
      </c>
      <c r="F4019" s="37" t="n">
        <v>0</v>
      </c>
      <c r="G4019" s="37" t="n">
        <v>0</v>
      </c>
      <c r="H4019" s="37" t="n">
        <v>1</v>
      </c>
      <c r="I4019" s="37" t="n">
        <v>7</v>
      </c>
      <c r="J4019" s="40" t="n">
        <f aca="false">IF(C4019=0,"",D4019/C4019)</f>
        <v>0.909090909090909</v>
      </c>
    </row>
    <row r="4020" customFormat="false" ht="15" hidden="false" customHeight="false" outlineLevel="0" collapsed="false">
      <c r="A4020" s="37" t="s">
        <v>1012</v>
      </c>
      <c r="B4020" s="37" t="s">
        <v>274</v>
      </c>
      <c r="C4020" s="37" t="n">
        <v>22</v>
      </c>
      <c r="D4020" s="37" t="n">
        <v>20</v>
      </c>
      <c r="E4020" s="37" t="n">
        <v>2</v>
      </c>
      <c r="F4020" s="37" t="n">
        <v>0</v>
      </c>
      <c r="G4020" s="37" t="n">
        <v>0</v>
      </c>
      <c r="H4020" s="37" t="n">
        <v>2</v>
      </c>
      <c r="I4020" s="37" t="n">
        <v>1</v>
      </c>
      <c r="J4020" s="40" t="n">
        <f aca="false">IF(C4020=0,"",D4020/C4020)</f>
        <v>0.909090909090909</v>
      </c>
    </row>
    <row r="4021" customFormat="false" ht="15" hidden="false" customHeight="false" outlineLevel="0" collapsed="false">
      <c r="A4021" s="37" t="s">
        <v>1012</v>
      </c>
      <c r="B4021" s="37" t="s">
        <v>275</v>
      </c>
      <c r="C4021" s="37" t="n">
        <v>22</v>
      </c>
      <c r="D4021" s="37" t="n">
        <v>22</v>
      </c>
      <c r="E4021" s="37" t="n">
        <v>0</v>
      </c>
      <c r="F4021" s="37" t="n">
        <v>1</v>
      </c>
      <c r="G4021" s="37" t="n">
        <v>1</v>
      </c>
      <c r="H4021" s="37" t="n">
        <v>3</v>
      </c>
      <c r="I4021" s="37" t="n">
        <v>9</v>
      </c>
      <c r="J4021" s="40" t="n">
        <f aca="false">IF(C4021=0,"",D4021/C4021)</f>
        <v>1</v>
      </c>
    </row>
    <row r="4022" customFormat="false" ht="15" hidden="false" customHeight="false" outlineLevel="0" collapsed="false">
      <c r="A4022" s="37" t="s">
        <v>1070</v>
      </c>
      <c r="B4022" s="37" t="s">
        <v>270</v>
      </c>
      <c r="C4022" s="37" t="n">
        <v>22</v>
      </c>
      <c r="D4022" s="37" t="n">
        <v>20</v>
      </c>
      <c r="E4022" s="37" t="n">
        <v>1</v>
      </c>
      <c r="F4022" s="37" t="n">
        <v>2</v>
      </c>
      <c r="G4022" s="37" t="n">
        <v>0</v>
      </c>
      <c r="H4022" s="37" t="n">
        <v>2</v>
      </c>
      <c r="I4022" s="37" t="n">
        <v>1</v>
      </c>
      <c r="J4022" s="40" t="n">
        <f aca="false">IF(C4022=0,"",D4022/C4022)</f>
        <v>0.909090909090909</v>
      </c>
    </row>
    <row r="4023" customFormat="false" ht="15" hidden="false" customHeight="false" outlineLevel="0" collapsed="false">
      <c r="A4023" s="37" t="s">
        <v>1070</v>
      </c>
      <c r="B4023" s="37" t="s">
        <v>271</v>
      </c>
      <c r="C4023" s="37" t="n">
        <v>22</v>
      </c>
      <c r="D4023" s="37" t="n">
        <v>20</v>
      </c>
      <c r="E4023" s="37" t="n">
        <v>0</v>
      </c>
      <c r="F4023" s="37" t="n">
        <v>1</v>
      </c>
      <c r="G4023" s="37" t="n">
        <v>0</v>
      </c>
      <c r="H4023" s="37" t="n">
        <v>1</v>
      </c>
      <c r="I4023" s="37" t="n">
        <v>4</v>
      </c>
      <c r="J4023" s="40" t="n">
        <f aca="false">IF(C4023=0,"",D4023/C4023)</f>
        <v>0.909090909090909</v>
      </c>
    </row>
    <row r="4024" customFormat="false" ht="15" hidden="false" customHeight="false" outlineLevel="0" collapsed="false">
      <c r="A4024" s="37" t="s">
        <v>1070</v>
      </c>
      <c r="B4024" s="37" t="s">
        <v>272</v>
      </c>
      <c r="C4024" s="37" t="n">
        <v>22</v>
      </c>
      <c r="D4024" s="37" t="n">
        <v>19</v>
      </c>
      <c r="E4024" s="37" t="n">
        <v>1</v>
      </c>
      <c r="F4024" s="37" t="n">
        <v>2</v>
      </c>
      <c r="G4024" s="37" t="n">
        <v>1</v>
      </c>
      <c r="H4024" s="37" t="n">
        <v>1</v>
      </c>
      <c r="I4024" s="37" t="n">
        <v>5</v>
      </c>
      <c r="J4024" s="40" t="n">
        <f aca="false">IF(C4024=0,"",D4024/C4024)</f>
        <v>0.863636363636364</v>
      </c>
    </row>
    <row r="4025" customFormat="false" ht="15" hidden="false" customHeight="false" outlineLevel="0" collapsed="false">
      <c r="A4025" s="37" t="s">
        <v>1070</v>
      </c>
      <c r="B4025" s="37" t="s">
        <v>273</v>
      </c>
      <c r="C4025" s="37" t="n">
        <v>22</v>
      </c>
      <c r="D4025" s="37" t="n">
        <v>20</v>
      </c>
      <c r="E4025" s="37" t="n">
        <v>3</v>
      </c>
      <c r="F4025" s="37" t="n">
        <v>0</v>
      </c>
      <c r="G4025" s="37" t="n">
        <v>1</v>
      </c>
      <c r="H4025" s="37" t="n">
        <v>2</v>
      </c>
      <c r="I4025" s="37" t="n">
        <v>4</v>
      </c>
      <c r="J4025" s="40" t="n">
        <f aca="false">IF(C4025=0,"",D4025/C4025)</f>
        <v>0.909090909090909</v>
      </c>
    </row>
    <row r="4026" customFormat="false" ht="15" hidden="false" customHeight="false" outlineLevel="0" collapsed="false">
      <c r="A4026" s="37" t="s">
        <v>1070</v>
      </c>
      <c r="B4026" s="37" t="s">
        <v>274</v>
      </c>
      <c r="C4026" s="37" t="n">
        <v>22</v>
      </c>
      <c r="D4026" s="37" t="n">
        <v>19</v>
      </c>
      <c r="E4026" s="37" t="n">
        <v>0</v>
      </c>
      <c r="F4026" s="37" t="n">
        <v>0</v>
      </c>
      <c r="G4026" s="37" t="n">
        <v>0</v>
      </c>
      <c r="H4026" s="37" t="n">
        <v>3</v>
      </c>
      <c r="I4026" s="37" t="n">
        <v>1</v>
      </c>
      <c r="J4026" s="40" t="n">
        <f aca="false">IF(C4026=0,"",D4026/C4026)</f>
        <v>0.863636363636364</v>
      </c>
    </row>
    <row r="4027" customFormat="false" ht="15" hidden="false" customHeight="false" outlineLevel="0" collapsed="false">
      <c r="A4027" s="37" t="s">
        <v>1070</v>
      </c>
      <c r="B4027" s="37" t="s">
        <v>275</v>
      </c>
      <c r="C4027" s="37" t="n">
        <v>22</v>
      </c>
      <c r="D4027" s="37" t="n">
        <v>20</v>
      </c>
      <c r="E4027" s="37" t="n">
        <v>0</v>
      </c>
      <c r="F4027" s="37" t="n">
        <v>1</v>
      </c>
      <c r="G4027" s="37" t="n">
        <v>0</v>
      </c>
      <c r="H4027" s="37" t="n">
        <v>0</v>
      </c>
      <c r="I4027" s="37" t="n">
        <v>4</v>
      </c>
      <c r="J4027" s="40" t="n">
        <f aca="false">IF(C4027=0,"",D4027/C4027)</f>
        <v>0.909090909090909</v>
      </c>
    </row>
    <row r="4028" customFormat="false" ht="15" hidden="false" customHeight="false" outlineLevel="0" collapsed="false">
      <c r="A4028" s="37" t="s">
        <v>1070</v>
      </c>
      <c r="B4028" s="37" t="s">
        <v>276</v>
      </c>
      <c r="C4028" s="37" t="n">
        <v>22</v>
      </c>
      <c r="D4028" s="37" t="n">
        <v>21</v>
      </c>
      <c r="E4028" s="37" t="n">
        <v>2</v>
      </c>
      <c r="F4028" s="37" t="n">
        <v>4</v>
      </c>
      <c r="G4028" s="37" t="n">
        <v>1</v>
      </c>
      <c r="H4028" s="37" t="n">
        <v>1</v>
      </c>
      <c r="I4028" s="37" t="n">
        <v>1</v>
      </c>
      <c r="J4028" s="40" t="n">
        <f aca="false">IF(C4028=0,"",D4028/C4028)</f>
        <v>0.954545454545455</v>
      </c>
    </row>
    <row r="4029" customFormat="false" ht="15" hidden="false" customHeight="false" outlineLevel="0" collapsed="false">
      <c r="A4029" s="37" t="s">
        <v>1070</v>
      </c>
      <c r="B4029" s="37" t="s">
        <v>277</v>
      </c>
      <c r="C4029" s="37" t="n">
        <v>22</v>
      </c>
      <c r="D4029" s="37" t="n">
        <v>22</v>
      </c>
      <c r="E4029" s="37" t="n">
        <v>1</v>
      </c>
      <c r="F4029" s="37" t="n">
        <v>1</v>
      </c>
      <c r="G4029" s="37" t="n">
        <v>0</v>
      </c>
      <c r="H4029" s="37" t="n">
        <v>0</v>
      </c>
      <c r="I4029" s="37" t="n">
        <v>0</v>
      </c>
      <c r="J4029" s="40" t="n">
        <f aca="false">IF(C4029=0,"",D4029/C4029)</f>
        <v>1</v>
      </c>
    </row>
    <row r="4030" customFormat="false" ht="15" hidden="false" customHeight="false" outlineLevel="0" collapsed="false">
      <c r="A4030" s="37" t="s">
        <v>1070</v>
      </c>
      <c r="B4030" s="37" t="s">
        <v>278</v>
      </c>
      <c r="C4030" s="37" t="n">
        <v>22</v>
      </c>
      <c r="D4030" s="37" t="n">
        <v>20</v>
      </c>
      <c r="E4030" s="37" t="n">
        <v>1</v>
      </c>
      <c r="F4030" s="37" t="n">
        <v>1</v>
      </c>
      <c r="G4030" s="37" t="n">
        <v>0</v>
      </c>
      <c r="H4030" s="37" t="n">
        <v>0</v>
      </c>
      <c r="I4030" s="37" t="n">
        <v>0</v>
      </c>
      <c r="J4030" s="40" t="n">
        <f aca="false">IF(C4030=0,"",D4030/C4030)</f>
        <v>0.909090909090909</v>
      </c>
    </row>
    <row r="4031" customFormat="false" ht="15" hidden="false" customHeight="false" outlineLevel="0" collapsed="false">
      <c r="A4031" s="37" t="s">
        <v>1070</v>
      </c>
      <c r="B4031" s="37" t="s">
        <v>279</v>
      </c>
      <c r="C4031" s="37" t="n">
        <v>22</v>
      </c>
      <c r="D4031" s="37" t="n">
        <v>21</v>
      </c>
      <c r="E4031" s="37" t="n">
        <v>1</v>
      </c>
      <c r="F4031" s="37" t="n">
        <v>1</v>
      </c>
      <c r="G4031" s="37" t="n">
        <v>1</v>
      </c>
      <c r="H4031" s="37" t="n">
        <v>0</v>
      </c>
      <c r="I4031" s="37" t="n">
        <v>1</v>
      </c>
      <c r="J4031" s="40" t="n">
        <f aca="false">IF(C4031=0,"",D4031/C4031)</f>
        <v>0.954545454545455</v>
      </c>
    </row>
    <row r="4032" customFormat="false" ht="15" hidden="false" customHeight="false" outlineLevel="0" collapsed="false">
      <c r="A4032" s="37" t="s">
        <v>1070</v>
      </c>
      <c r="B4032" s="37" t="s">
        <v>280</v>
      </c>
      <c r="C4032" s="37" t="n">
        <v>22</v>
      </c>
      <c r="D4032" s="37" t="n">
        <v>20</v>
      </c>
      <c r="E4032" s="37" t="n">
        <v>0</v>
      </c>
      <c r="F4032" s="37" t="n">
        <v>1</v>
      </c>
      <c r="G4032" s="37" t="n">
        <v>0</v>
      </c>
      <c r="H4032" s="37" t="n">
        <v>1</v>
      </c>
      <c r="I4032" s="37" t="n">
        <v>1</v>
      </c>
      <c r="J4032" s="40" t="n">
        <f aca="false">IF(C4032=0,"",D4032/C4032)</f>
        <v>0.909090909090909</v>
      </c>
    </row>
    <row r="4033" customFormat="false" ht="15" hidden="false" customHeight="false" outlineLevel="0" collapsed="false">
      <c r="A4033" s="37" t="s">
        <v>1070</v>
      </c>
      <c r="B4033" s="37" t="s">
        <v>281</v>
      </c>
      <c r="C4033" s="37" t="n">
        <v>22</v>
      </c>
      <c r="D4033" s="37" t="n">
        <v>19</v>
      </c>
      <c r="E4033" s="37" t="n">
        <v>1</v>
      </c>
      <c r="F4033" s="37" t="n">
        <v>3</v>
      </c>
      <c r="G4033" s="37" t="n">
        <v>1</v>
      </c>
      <c r="H4033" s="37" t="n">
        <v>4</v>
      </c>
      <c r="I4033" s="37" t="n">
        <v>0</v>
      </c>
      <c r="J4033" s="40" t="n">
        <f aca="false">IF(C4033=0,"",D4033/C4033)</f>
        <v>0.863636363636364</v>
      </c>
    </row>
    <row r="4034" customFormat="false" ht="15" hidden="false" customHeight="false" outlineLevel="0" collapsed="false">
      <c r="A4034" s="37" t="s">
        <v>699</v>
      </c>
      <c r="B4034" s="37" t="s">
        <v>270</v>
      </c>
      <c r="C4034" s="37" t="n">
        <v>22</v>
      </c>
      <c r="D4034" s="37" t="n">
        <v>20</v>
      </c>
      <c r="E4034" s="37" t="n">
        <v>1</v>
      </c>
      <c r="F4034" s="37" t="n">
        <v>2</v>
      </c>
      <c r="G4034" s="37" t="n">
        <v>0</v>
      </c>
      <c r="H4034" s="37" t="n">
        <v>1</v>
      </c>
      <c r="I4034" s="37" t="n">
        <v>0</v>
      </c>
      <c r="J4034" s="40" t="n">
        <f aca="false">IF(C4034=0,"",D4034/C4034)</f>
        <v>0.909090909090909</v>
      </c>
    </row>
    <row r="4035" customFormat="false" ht="15" hidden="false" customHeight="false" outlineLevel="0" collapsed="false">
      <c r="A4035" s="37" t="s">
        <v>699</v>
      </c>
      <c r="B4035" s="37" t="s">
        <v>271</v>
      </c>
      <c r="C4035" s="37" t="n">
        <v>22</v>
      </c>
      <c r="D4035" s="37" t="n">
        <v>19</v>
      </c>
      <c r="E4035" s="37" t="n">
        <v>2</v>
      </c>
      <c r="F4035" s="37" t="n">
        <v>0</v>
      </c>
      <c r="G4035" s="37" t="n">
        <v>0</v>
      </c>
      <c r="H4035" s="37" t="n">
        <v>2</v>
      </c>
      <c r="I4035" s="37" t="n">
        <v>1</v>
      </c>
      <c r="J4035" s="40" t="n">
        <f aca="false">IF(C4035=0,"",D4035/C4035)</f>
        <v>0.863636363636364</v>
      </c>
    </row>
    <row r="4036" customFormat="false" ht="15" hidden="false" customHeight="false" outlineLevel="0" collapsed="false">
      <c r="A4036" s="37" t="s">
        <v>699</v>
      </c>
      <c r="B4036" s="37" t="s">
        <v>272</v>
      </c>
      <c r="C4036" s="37" t="n">
        <v>22</v>
      </c>
      <c r="D4036" s="37" t="n">
        <v>17</v>
      </c>
      <c r="E4036" s="37" t="n">
        <v>0</v>
      </c>
      <c r="F4036" s="37" t="n">
        <v>2</v>
      </c>
      <c r="G4036" s="37" t="n">
        <v>0</v>
      </c>
      <c r="H4036" s="37" t="n">
        <v>1</v>
      </c>
      <c r="I4036" s="37" t="n">
        <v>0</v>
      </c>
      <c r="J4036" s="40" t="n">
        <f aca="false">IF(C4036=0,"",D4036/C4036)</f>
        <v>0.772727272727273</v>
      </c>
    </row>
    <row r="4037" customFormat="false" ht="15" hidden="false" customHeight="false" outlineLevel="0" collapsed="false">
      <c r="A4037" s="37" t="s">
        <v>699</v>
      </c>
      <c r="B4037" s="37" t="s">
        <v>273</v>
      </c>
      <c r="C4037" s="37" t="n">
        <v>22</v>
      </c>
      <c r="D4037" s="37" t="n">
        <v>22</v>
      </c>
      <c r="E4037" s="37" t="n">
        <v>2</v>
      </c>
      <c r="F4037" s="37" t="n">
        <v>1</v>
      </c>
      <c r="G4037" s="37" t="n">
        <v>0</v>
      </c>
      <c r="H4037" s="37" t="n">
        <v>2</v>
      </c>
      <c r="I4037" s="37" t="n">
        <v>0</v>
      </c>
      <c r="J4037" s="40" t="n">
        <f aca="false">IF(C4037=0,"",D4037/C4037)</f>
        <v>1</v>
      </c>
    </row>
    <row r="4038" customFormat="false" ht="15" hidden="false" customHeight="false" outlineLevel="0" collapsed="false">
      <c r="A4038" s="37" t="s">
        <v>699</v>
      </c>
      <c r="B4038" s="37" t="s">
        <v>274</v>
      </c>
      <c r="C4038" s="37" t="n">
        <v>22</v>
      </c>
      <c r="D4038" s="37" t="n">
        <v>20</v>
      </c>
      <c r="E4038" s="37" t="n">
        <v>0</v>
      </c>
      <c r="F4038" s="37" t="n">
        <v>1</v>
      </c>
      <c r="G4038" s="37" t="n">
        <v>0</v>
      </c>
      <c r="H4038" s="37" t="n">
        <v>2</v>
      </c>
      <c r="I4038" s="37" t="n">
        <v>0</v>
      </c>
      <c r="J4038" s="40" t="n">
        <f aca="false">IF(C4038=0,"",D4038/C4038)</f>
        <v>0.909090909090909</v>
      </c>
    </row>
    <row r="4039" customFormat="false" ht="15" hidden="false" customHeight="false" outlineLevel="0" collapsed="false">
      <c r="A4039" s="37" t="s">
        <v>699</v>
      </c>
      <c r="B4039" s="37" t="s">
        <v>275</v>
      </c>
      <c r="C4039" s="37" t="n">
        <v>22</v>
      </c>
      <c r="D4039" s="37" t="n">
        <v>19</v>
      </c>
      <c r="E4039" s="37" t="n">
        <v>0</v>
      </c>
      <c r="F4039" s="37" t="n">
        <v>1</v>
      </c>
      <c r="G4039" s="37" t="n">
        <v>0</v>
      </c>
      <c r="H4039" s="37" t="n">
        <v>0</v>
      </c>
      <c r="I4039" s="37" t="n">
        <v>4</v>
      </c>
      <c r="J4039" s="40" t="n">
        <f aca="false">IF(C4039=0,"",D4039/C4039)</f>
        <v>0.863636363636364</v>
      </c>
    </row>
    <row r="4040" customFormat="false" ht="15" hidden="false" customHeight="false" outlineLevel="0" collapsed="false">
      <c r="A4040" s="37" t="s">
        <v>699</v>
      </c>
      <c r="B4040" s="37" t="s">
        <v>276</v>
      </c>
      <c r="C4040" s="37" t="n">
        <v>22</v>
      </c>
      <c r="D4040" s="37" t="n">
        <v>19</v>
      </c>
      <c r="E4040" s="37" t="n">
        <v>0</v>
      </c>
      <c r="F4040" s="37" t="n">
        <v>0</v>
      </c>
      <c r="G4040" s="37" t="n">
        <v>0</v>
      </c>
      <c r="H4040" s="37" t="n">
        <v>1</v>
      </c>
      <c r="I4040" s="37" t="n">
        <v>2</v>
      </c>
      <c r="J4040" s="40" t="n">
        <f aca="false">IF(C4040=0,"",D4040/C4040)</f>
        <v>0.863636363636364</v>
      </c>
    </row>
    <row r="4041" customFormat="false" ht="15" hidden="false" customHeight="false" outlineLevel="0" collapsed="false">
      <c r="A4041" s="37" t="s">
        <v>699</v>
      </c>
      <c r="B4041" s="37" t="s">
        <v>277</v>
      </c>
      <c r="C4041" s="37" t="n">
        <v>22</v>
      </c>
      <c r="D4041" s="37" t="n">
        <v>20</v>
      </c>
      <c r="E4041" s="37" t="n">
        <v>0</v>
      </c>
      <c r="F4041" s="37" t="n">
        <v>0</v>
      </c>
      <c r="G4041" s="37" t="n">
        <v>0</v>
      </c>
      <c r="H4041" s="37" t="n">
        <v>3</v>
      </c>
      <c r="I4041" s="37" t="n">
        <v>1</v>
      </c>
      <c r="J4041" s="40" t="n">
        <f aca="false">IF(C4041=0,"",D4041/C4041)</f>
        <v>0.909090909090909</v>
      </c>
    </row>
    <row r="4042" customFormat="false" ht="15" hidden="false" customHeight="false" outlineLevel="0" collapsed="false">
      <c r="A4042" s="37" t="s">
        <v>699</v>
      </c>
      <c r="B4042" s="37" t="s">
        <v>278</v>
      </c>
      <c r="C4042" s="37" t="n">
        <v>22</v>
      </c>
      <c r="D4042" s="37" t="n">
        <v>21</v>
      </c>
      <c r="E4042" s="37" t="n">
        <v>3</v>
      </c>
      <c r="F4042" s="37" t="n">
        <v>1</v>
      </c>
      <c r="G4042" s="37" t="n">
        <v>0</v>
      </c>
      <c r="H4042" s="37" t="n">
        <v>1</v>
      </c>
      <c r="I4042" s="37" t="n">
        <v>1</v>
      </c>
      <c r="J4042" s="40" t="n">
        <f aca="false">IF(C4042=0,"",D4042/C4042)</f>
        <v>0.954545454545455</v>
      </c>
    </row>
    <row r="4043" customFormat="false" ht="15" hidden="false" customHeight="false" outlineLevel="0" collapsed="false">
      <c r="A4043" s="37" t="s">
        <v>699</v>
      </c>
      <c r="B4043" s="37" t="s">
        <v>279</v>
      </c>
      <c r="C4043" s="37" t="n">
        <v>22</v>
      </c>
      <c r="D4043" s="37" t="n">
        <v>22</v>
      </c>
      <c r="E4043" s="37" t="n">
        <v>0</v>
      </c>
      <c r="F4043" s="37" t="n">
        <v>1</v>
      </c>
      <c r="G4043" s="37" t="n">
        <v>0</v>
      </c>
      <c r="H4043" s="37" t="n">
        <v>2</v>
      </c>
      <c r="I4043" s="37" t="n">
        <v>0</v>
      </c>
      <c r="J4043" s="40" t="n">
        <f aca="false">IF(C4043=0,"",D4043/C4043)</f>
        <v>1</v>
      </c>
    </row>
    <row r="4044" customFormat="false" ht="15" hidden="false" customHeight="false" outlineLevel="0" collapsed="false">
      <c r="A4044" s="37" t="s">
        <v>699</v>
      </c>
      <c r="B4044" s="37" t="s">
        <v>280</v>
      </c>
      <c r="C4044" s="37" t="n">
        <v>22</v>
      </c>
      <c r="D4044" s="37" t="n">
        <v>18</v>
      </c>
      <c r="E4044" s="37" t="n">
        <v>2</v>
      </c>
      <c r="F4044" s="37" t="n">
        <v>0</v>
      </c>
      <c r="G4044" s="37" t="n">
        <v>0</v>
      </c>
      <c r="H4044" s="37" t="n">
        <v>0</v>
      </c>
      <c r="I4044" s="37" t="n">
        <v>6</v>
      </c>
      <c r="J4044" s="40" t="n">
        <f aca="false">IF(C4044=0,"",D4044/C4044)</f>
        <v>0.818181818181818</v>
      </c>
    </row>
    <row r="4045" customFormat="false" ht="15" hidden="false" customHeight="false" outlineLevel="0" collapsed="false">
      <c r="A4045" s="37" t="s">
        <v>699</v>
      </c>
      <c r="B4045" s="37" t="s">
        <v>281</v>
      </c>
      <c r="C4045" s="37" t="n">
        <v>22</v>
      </c>
      <c r="D4045" s="37" t="n">
        <v>21</v>
      </c>
      <c r="E4045" s="37" t="n">
        <v>0</v>
      </c>
      <c r="F4045" s="37" t="n">
        <v>0</v>
      </c>
      <c r="G4045" s="37" t="n">
        <v>0</v>
      </c>
      <c r="H4045" s="37" t="n">
        <v>0</v>
      </c>
      <c r="I4045" s="37" t="n">
        <v>1</v>
      </c>
      <c r="J4045" s="40" t="n">
        <f aca="false">IF(C4045=0,"",D4045/C4045)</f>
        <v>0.954545454545455</v>
      </c>
    </row>
    <row r="4046" customFormat="false" ht="15" hidden="false" customHeight="false" outlineLevel="0" collapsed="false">
      <c r="A4046" s="37" t="s">
        <v>1073</v>
      </c>
      <c r="B4046" s="37" t="s">
        <v>270</v>
      </c>
      <c r="C4046" s="37" t="n">
        <v>22</v>
      </c>
      <c r="D4046" s="37" t="n">
        <v>21</v>
      </c>
      <c r="E4046" s="37" t="n">
        <v>0</v>
      </c>
      <c r="F4046" s="37" t="n">
        <v>0</v>
      </c>
      <c r="G4046" s="37" t="n">
        <v>0</v>
      </c>
      <c r="H4046" s="37" t="n">
        <v>1</v>
      </c>
      <c r="I4046" s="37" t="n">
        <v>5</v>
      </c>
      <c r="J4046" s="40" t="n">
        <f aca="false">IF(C4046=0,"",D4046/C4046)</f>
        <v>0.954545454545455</v>
      </c>
    </row>
    <row r="4047" customFormat="false" ht="15" hidden="false" customHeight="false" outlineLevel="0" collapsed="false">
      <c r="A4047" s="37" t="s">
        <v>1073</v>
      </c>
      <c r="B4047" s="37" t="s">
        <v>271</v>
      </c>
      <c r="C4047" s="37" t="n">
        <v>22</v>
      </c>
      <c r="D4047" s="37" t="n">
        <v>22</v>
      </c>
      <c r="E4047" s="37" t="n">
        <v>0</v>
      </c>
      <c r="F4047" s="37" t="n">
        <v>1</v>
      </c>
      <c r="G4047" s="37" t="n">
        <v>1</v>
      </c>
      <c r="H4047" s="37" t="n">
        <v>2</v>
      </c>
      <c r="I4047" s="37" t="n">
        <v>0</v>
      </c>
      <c r="J4047" s="40" t="n">
        <f aca="false">IF(C4047=0,"",D4047/C4047)</f>
        <v>1</v>
      </c>
    </row>
    <row r="4048" customFormat="false" ht="15" hidden="false" customHeight="false" outlineLevel="0" collapsed="false">
      <c r="A4048" s="37" t="s">
        <v>1073</v>
      </c>
      <c r="B4048" s="37" t="s">
        <v>272</v>
      </c>
      <c r="C4048" s="37" t="n">
        <v>22</v>
      </c>
      <c r="D4048" s="37" t="n">
        <v>22</v>
      </c>
      <c r="E4048" s="37" t="n">
        <v>1</v>
      </c>
      <c r="F4048" s="37" t="n">
        <v>0</v>
      </c>
      <c r="G4048" s="37" t="n">
        <v>0</v>
      </c>
      <c r="H4048" s="37" t="n">
        <v>1</v>
      </c>
      <c r="I4048" s="37" t="n">
        <v>1</v>
      </c>
      <c r="J4048" s="40" t="n">
        <f aca="false">IF(C4048=0,"",D4048/C4048)</f>
        <v>1</v>
      </c>
    </row>
    <row r="4049" customFormat="false" ht="15" hidden="false" customHeight="false" outlineLevel="0" collapsed="false">
      <c r="A4049" s="37" t="s">
        <v>1073</v>
      </c>
      <c r="B4049" s="37" t="s">
        <v>273</v>
      </c>
      <c r="C4049" s="37" t="n">
        <v>22</v>
      </c>
      <c r="D4049" s="37" t="n">
        <v>22</v>
      </c>
      <c r="E4049" s="37" t="n">
        <v>1</v>
      </c>
      <c r="F4049" s="37" t="n">
        <v>0</v>
      </c>
      <c r="G4049" s="37" t="n">
        <v>0</v>
      </c>
      <c r="H4049" s="37" t="n">
        <v>2</v>
      </c>
      <c r="I4049" s="37" t="n">
        <v>0</v>
      </c>
      <c r="J4049" s="40" t="n">
        <f aca="false">IF(C4049=0,"",D4049/C4049)</f>
        <v>1</v>
      </c>
    </row>
    <row r="4050" customFormat="false" ht="15" hidden="false" customHeight="false" outlineLevel="0" collapsed="false">
      <c r="A4050" s="37" t="s">
        <v>1073</v>
      </c>
      <c r="B4050" s="37" t="s">
        <v>274</v>
      </c>
      <c r="C4050" s="37" t="n">
        <v>22</v>
      </c>
      <c r="D4050" s="37" t="n">
        <v>21</v>
      </c>
      <c r="E4050" s="37" t="n">
        <v>1</v>
      </c>
      <c r="F4050" s="37" t="n">
        <v>0</v>
      </c>
      <c r="G4050" s="37" t="n">
        <v>0</v>
      </c>
      <c r="H4050" s="37" t="n">
        <v>3</v>
      </c>
      <c r="I4050" s="37" t="n">
        <v>0</v>
      </c>
      <c r="J4050" s="40" t="n">
        <f aca="false">IF(C4050=0,"",D4050/C4050)</f>
        <v>0.954545454545455</v>
      </c>
    </row>
    <row r="4051" customFormat="false" ht="15" hidden="false" customHeight="false" outlineLevel="0" collapsed="false">
      <c r="A4051" s="37" t="s">
        <v>1073</v>
      </c>
      <c r="B4051" s="37" t="s">
        <v>275</v>
      </c>
      <c r="C4051" s="37" t="n">
        <v>22</v>
      </c>
      <c r="D4051" s="37" t="n">
        <v>21</v>
      </c>
      <c r="E4051" s="37" t="n">
        <v>2</v>
      </c>
      <c r="F4051" s="37" t="n">
        <v>0</v>
      </c>
      <c r="G4051" s="37" t="n">
        <v>0</v>
      </c>
      <c r="H4051" s="37" t="n">
        <v>2</v>
      </c>
      <c r="I4051" s="37" t="n">
        <v>2</v>
      </c>
      <c r="J4051" s="40" t="n">
        <f aca="false">IF(C4051=0,"",D4051/C4051)</f>
        <v>0.954545454545455</v>
      </c>
    </row>
    <row r="4052" customFormat="false" ht="15" hidden="false" customHeight="false" outlineLevel="0" collapsed="false">
      <c r="A4052" s="37" t="s">
        <v>1073</v>
      </c>
      <c r="B4052" s="37" t="s">
        <v>276</v>
      </c>
      <c r="C4052" s="37" t="n">
        <v>22</v>
      </c>
      <c r="D4052" s="37" t="n">
        <v>18</v>
      </c>
      <c r="E4052" s="37" t="n">
        <v>1</v>
      </c>
      <c r="F4052" s="37" t="n">
        <v>0</v>
      </c>
      <c r="G4052" s="37" t="n">
        <v>1</v>
      </c>
      <c r="H4052" s="37" t="n">
        <v>3</v>
      </c>
      <c r="I4052" s="37" t="n">
        <v>0</v>
      </c>
      <c r="J4052" s="40" t="n">
        <f aca="false">IF(C4052=0,"",D4052/C4052)</f>
        <v>0.818181818181818</v>
      </c>
    </row>
    <row r="4053" customFormat="false" ht="15" hidden="false" customHeight="false" outlineLevel="0" collapsed="false">
      <c r="A4053" s="37" t="s">
        <v>1073</v>
      </c>
      <c r="B4053" s="37" t="s">
        <v>277</v>
      </c>
      <c r="C4053" s="37" t="n">
        <v>22</v>
      </c>
      <c r="D4053" s="37" t="n">
        <v>20</v>
      </c>
      <c r="E4053" s="37" t="n">
        <v>0</v>
      </c>
      <c r="F4053" s="37" t="n">
        <v>0</v>
      </c>
      <c r="G4053" s="37" t="n">
        <v>0</v>
      </c>
      <c r="H4053" s="37" t="n">
        <v>1</v>
      </c>
      <c r="I4053" s="37" t="n">
        <v>0</v>
      </c>
      <c r="J4053" s="40" t="n">
        <f aca="false">IF(C4053=0,"",D4053/C4053)</f>
        <v>0.909090909090909</v>
      </c>
    </row>
    <row r="4054" customFormat="false" ht="15" hidden="false" customHeight="false" outlineLevel="0" collapsed="false">
      <c r="A4054" s="37" t="s">
        <v>1073</v>
      </c>
      <c r="B4054" s="37" t="s">
        <v>278</v>
      </c>
      <c r="C4054" s="37" t="n">
        <v>22</v>
      </c>
      <c r="D4054" s="37" t="n">
        <v>20</v>
      </c>
      <c r="E4054" s="37" t="n">
        <v>0</v>
      </c>
      <c r="F4054" s="37" t="n">
        <v>0</v>
      </c>
      <c r="G4054" s="37" t="n">
        <v>0</v>
      </c>
      <c r="H4054" s="37" t="n">
        <v>3</v>
      </c>
      <c r="I4054" s="37" t="n">
        <v>1</v>
      </c>
      <c r="J4054" s="40" t="n">
        <f aca="false">IF(C4054=0,"",D4054/C4054)</f>
        <v>0.909090909090909</v>
      </c>
    </row>
    <row r="4055" customFormat="false" ht="15" hidden="false" customHeight="false" outlineLevel="0" collapsed="false">
      <c r="A4055" s="37" t="s">
        <v>1073</v>
      </c>
      <c r="B4055" s="37" t="s">
        <v>279</v>
      </c>
      <c r="C4055" s="37" t="n">
        <v>22</v>
      </c>
      <c r="D4055" s="37" t="n">
        <v>21</v>
      </c>
      <c r="E4055" s="37" t="n">
        <v>0</v>
      </c>
      <c r="F4055" s="37" t="n">
        <v>1</v>
      </c>
      <c r="G4055" s="37" t="n">
        <v>0</v>
      </c>
      <c r="H4055" s="37" t="n">
        <v>1</v>
      </c>
      <c r="I4055" s="37" t="n">
        <v>7</v>
      </c>
      <c r="J4055" s="40" t="n">
        <f aca="false">IF(C4055=0,"",D4055/C4055)</f>
        <v>0.954545454545455</v>
      </c>
    </row>
    <row r="4056" customFormat="false" ht="15" hidden="false" customHeight="false" outlineLevel="0" collapsed="false">
      <c r="A4056" s="37" t="s">
        <v>1073</v>
      </c>
      <c r="B4056" s="37" t="s">
        <v>280</v>
      </c>
      <c r="C4056" s="37" t="n">
        <v>22</v>
      </c>
      <c r="D4056" s="37" t="n">
        <v>21</v>
      </c>
      <c r="E4056" s="37" t="n">
        <v>0</v>
      </c>
      <c r="F4056" s="37" t="n">
        <v>0</v>
      </c>
      <c r="G4056" s="37" t="n">
        <v>0</v>
      </c>
      <c r="H4056" s="37" t="n">
        <v>0</v>
      </c>
      <c r="I4056" s="37" t="n">
        <v>0</v>
      </c>
      <c r="J4056" s="40" t="n">
        <f aca="false">IF(C4056=0,"",D4056/C4056)</f>
        <v>0.954545454545455</v>
      </c>
    </row>
    <row r="4057" customFormat="false" ht="15" hidden="false" customHeight="false" outlineLevel="0" collapsed="false">
      <c r="A4057" s="37" t="s">
        <v>1073</v>
      </c>
      <c r="B4057" s="37" t="s">
        <v>281</v>
      </c>
      <c r="C4057" s="37" t="n">
        <v>22</v>
      </c>
      <c r="D4057" s="37" t="n">
        <v>20</v>
      </c>
      <c r="E4057" s="37" t="n">
        <v>1</v>
      </c>
      <c r="F4057" s="37" t="n">
        <v>2</v>
      </c>
      <c r="G4057" s="37" t="n">
        <v>1</v>
      </c>
      <c r="H4057" s="37" t="n">
        <v>1</v>
      </c>
      <c r="I4057" s="37" t="n">
        <v>4</v>
      </c>
      <c r="J4057" s="40" t="n">
        <f aca="false">IF(C4057=0,"",D4057/C4057)</f>
        <v>0.909090909090909</v>
      </c>
    </row>
    <row r="4058" customFormat="false" ht="15" hidden="false" customHeight="false" outlineLevel="0" collapsed="false">
      <c r="A4058" s="37" t="s">
        <v>1074</v>
      </c>
      <c r="B4058" s="37" t="s">
        <v>281</v>
      </c>
      <c r="C4058" s="37" t="n">
        <v>22</v>
      </c>
      <c r="D4058" s="37" t="n">
        <v>21</v>
      </c>
      <c r="E4058" s="37" t="n">
        <v>0</v>
      </c>
      <c r="F4058" s="37" t="n">
        <v>1</v>
      </c>
      <c r="G4058" s="37" t="n">
        <v>0</v>
      </c>
      <c r="H4058" s="37" t="n">
        <v>1</v>
      </c>
      <c r="I4058" s="37" t="n">
        <v>0</v>
      </c>
      <c r="J4058" s="40" t="n">
        <f aca="false">IF(C4058=0,"",D4058/C4058)</f>
        <v>0.954545454545455</v>
      </c>
    </row>
    <row r="4059" customFormat="false" ht="15" hidden="false" customHeight="false" outlineLevel="0" collapsed="false">
      <c r="A4059" s="37" t="s">
        <v>706</v>
      </c>
      <c r="B4059" s="37" t="s">
        <v>270</v>
      </c>
      <c r="C4059" s="37" t="n">
        <v>22</v>
      </c>
      <c r="D4059" s="37" t="n">
        <v>19</v>
      </c>
      <c r="E4059" s="37" t="n">
        <v>0</v>
      </c>
      <c r="F4059" s="37" t="n">
        <v>1</v>
      </c>
      <c r="G4059" s="37" t="n">
        <v>1</v>
      </c>
      <c r="H4059" s="37" t="n">
        <v>1</v>
      </c>
      <c r="I4059" s="37" t="n">
        <v>1</v>
      </c>
      <c r="J4059" s="40" t="n">
        <f aca="false">IF(C4059=0,"",D4059/C4059)</f>
        <v>0.863636363636364</v>
      </c>
    </row>
    <row r="4060" customFormat="false" ht="15" hidden="false" customHeight="false" outlineLevel="0" collapsed="false">
      <c r="A4060" s="37" t="s">
        <v>706</v>
      </c>
      <c r="B4060" s="37" t="s">
        <v>271</v>
      </c>
      <c r="C4060" s="37" t="n">
        <v>22</v>
      </c>
      <c r="D4060" s="37" t="n">
        <v>18</v>
      </c>
      <c r="E4060" s="37" t="n">
        <v>1</v>
      </c>
      <c r="F4060" s="37" t="n">
        <v>0</v>
      </c>
      <c r="G4060" s="37" t="n">
        <v>0</v>
      </c>
      <c r="H4060" s="37" t="n">
        <v>1</v>
      </c>
      <c r="I4060" s="37" t="n">
        <v>0</v>
      </c>
      <c r="J4060" s="40" t="n">
        <f aca="false">IF(C4060=0,"",D4060/C4060)</f>
        <v>0.818181818181818</v>
      </c>
    </row>
    <row r="4061" customFormat="false" ht="15" hidden="false" customHeight="false" outlineLevel="0" collapsed="false">
      <c r="A4061" s="37" t="s">
        <v>706</v>
      </c>
      <c r="B4061" s="37" t="s">
        <v>272</v>
      </c>
      <c r="C4061" s="37" t="n">
        <v>22</v>
      </c>
      <c r="D4061" s="37" t="n">
        <v>21</v>
      </c>
      <c r="E4061" s="37" t="n">
        <v>0</v>
      </c>
      <c r="F4061" s="37" t="n">
        <v>1</v>
      </c>
      <c r="G4061" s="37" t="n">
        <v>2</v>
      </c>
      <c r="H4061" s="37" t="n">
        <v>0</v>
      </c>
      <c r="I4061" s="37" t="n">
        <v>1</v>
      </c>
      <c r="J4061" s="40" t="n">
        <f aca="false">IF(C4061=0,"",D4061/C4061)</f>
        <v>0.954545454545455</v>
      </c>
    </row>
    <row r="4062" customFormat="false" ht="15" hidden="false" customHeight="false" outlineLevel="0" collapsed="false">
      <c r="A4062" s="37" t="s">
        <v>706</v>
      </c>
      <c r="B4062" s="37" t="s">
        <v>273</v>
      </c>
      <c r="C4062" s="37" t="n">
        <v>22</v>
      </c>
      <c r="D4062" s="37" t="n">
        <v>21</v>
      </c>
      <c r="E4062" s="37" t="n">
        <v>0</v>
      </c>
      <c r="F4062" s="37" t="n">
        <v>0</v>
      </c>
      <c r="G4062" s="37" t="n">
        <v>0</v>
      </c>
      <c r="H4062" s="37" t="n">
        <v>2</v>
      </c>
      <c r="I4062" s="37" t="n">
        <v>0</v>
      </c>
      <c r="J4062" s="40" t="n">
        <f aca="false">IF(C4062=0,"",D4062/C4062)</f>
        <v>0.954545454545455</v>
      </c>
    </row>
    <row r="4063" customFormat="false" ht="15" hidden="false" customHeight="false" outlineLevel="0" collapsed="false">
      <c r="A4063" s="37" t="s">
        <v>706</v>
      </c>
      <c r="B4063" s="37" t="s">
        <v>274</v>
      </c>
      <c r="C4063" s="37" t="n">
        <v>22</v>
      </c>
      <c r="D4063" s="37" t="n">
        <v>22</v>
      </c>
      <c r="E4063" s="37" t="n">
        <v>0</v>
      </c>
      <c r="F4063" s="37" t="n">
        <v>0</v>
      </c>
      <c r="G4063" s="37" t="n">
        <v>0</v>
      </c>
      <c r="H4063" s="37" t="n">
        <v>2</v>
      </c>
      <c r="I4063" s="37" t="n">
        <v>0</v>
      </c>
      <c r="J4063" s="40" t="n">
        <f aca="false">IF(C4063=0,"",D4063/C4063)</f>
        <v>1</v>
      </c>
    </row>
    <row r="4064" customFormat="false" ht="15" hidden="false" customHeight="false" outlineLevel="0" collapsed="false">
      <c r="A4064" s="37" t="s">
        <v>706</v>
      </c>
      <c r="B4064" s="37" t="s">
        <v>275</v>
      </c>
      <c r="C4064" s="37" t="n">
        <v>22</v>
      </c>
      <c r="D4064" s="37" t="n">
        <v>20</v>
      </c>
      <c r="E4064" s="37" t="n">
        <v>0</v>
      </c>
      <c r="F4064" s="37" t="n">
        <v>0</v>
      </c>
      <c r="G4064" s="37" t="n">
        <v>0</v>
      </c>
      <c r="H4064" s="37" t="n">
        <v>4</v>
      </c>
      <c r="I4064" s="37" t="n">
        <v>9</v>
      </c>
      <c r="J4064" s="40" t="n">
        <f aca="false">IF(C4064=0,"",D4064/C4064)</f>
        <v>0.909090909090909</v>
      </c>
    </row>
    <row r="4065" customFormat="false" ht="15" hidden="false" customHeight="false" outlineLevel="0" collapsed="false">
      <c r="A4065" s="37" t="s">
        <v>706</v>
      </c>
      <c r="B4065" s="37" t="s">
        <v>276</v>
      </c>
      <c r="C4065" s="37" t="n">
        <v>22</v>
      </c>
      <c r="D4065" s="37" t="n">
        <v>21</v>
      </c>
      <c r="E4065" s="37" t="n">
        <v>0</v>
      </c>
      <c r="F4065" s="37" t="n">
        <v>1</v>
      </c>
      <c r="G4065" s="37" t="n">
        <v>3</v>
      </c>
      <c r="H4065" s="37" t="n">
        <v>0</v>
      </c>
      <c r="I4065" s="37" t="n">
        <v>0</v>
      </c>
      <c r="J4065" s="40" t="n">
        <f aca="false">IF(C4065=0,"",D4065/C4065)</f>
        <v>0.954545454545455</v>
      </c>
    </row>
    <row r="4066" customFormat="false" ht="15" hidden="false" customHeight="false" outlineLevel="0" collapsed="false">
      <c r="A4066" s="37" t="s">
        <v>706</v>
      </c>
      <c r="B4066" s="37" t="s">
        <v>277</v>
      </c>
      <c r="C4066" s="37" t="n">
        <v>22</v>
      </c>
      <c r="D4066" s="37" t="n">
        <v>20</v>
      </c>
      <c r="E4066" s="37" t="n">
        <v>0</v>
      </c>
      <c r="F4066" s="37" t="n">
        <v>0</v>
      </c>
      <c r="G4066" s="37" t="n">
        <v>1</v>
      </c>
      <c r="H4066" s="37" t="n">
        <v>1</v>
      </c>
      <c r="I4066" s="37" t="n">
        <v>5</v>
      </c>
      <c r="J4066" s="40" t="n">
        <f aca="false">IF(C4066=0,"",D4066/C4066)</f>
        <v>0.909090909090909</v>
      </c>
    </row>
    <row r="4067" customFormat="false" ht="15" hidden="false" customHeight="false" outlineLevel="0" collapsed="false">
      <c r="A4067" s="37" t="s">
        <v>706</v>
      </c>
      <c r="B4067" s="37" t="s">
        <v>278</v>
      </c>
      <c r="C4067" s="37" t="n">
        <v>22</v>
      </c>
      <c r="D4067" s="37" t="n">
        <v>20</v>
      </c>
      <c r="E4067" s="37" t="n">
        <v>0</v>
      </c>
      <c r="F4067" s="37" t="n">
        <v>0</v>
      </c>
      <c r="G4067" s="37" t="n">
        <v>0</v>
      </c>
      <c r="H4067" s="37" t="n">
        <v>0</v>
      </c>
      <c r="I4067" s="37" t="n">
        <v>1</v>
      </c>
      <c r="J4067" s="40" t="n">
        <f aca="false">IF(C4067=0,"",D4067/C4067)</f>
        <v>0.909090909090909</v>
      </c>
    </row>
    <row r="4068" customFormat="false" ht="15" hidden="false" customHeight="false" outlineLevel="0" collapsed="false">
      <c r="A4068" s="37" t="s">
        <v>706</v>
      </c>
      <c r="B4068" s="37" t="s">
        <v>279</v>
      </c>
      <c r="C4068" s="37" t="n">
        <v>22</v>
      </c>
      <c r="D4068" s="37" t="n">
        <v>21</v>
      </c>
      <c r="E4068" s="37" t="n">
        <v>1</v>
      </c>
      <c r="F4068" s="37" t="n">
        <v>0</v>
      </c>
      <c r="G4068" s="37" t="n">
        <v>0</v>
      </c>
      <c r="H4068" s="37" t="n">
        <v>2</v>
      </c>
      <c r="I4068" s="37" t="n">
        <v>0</v>
      </c>
      <c r="J4068" s="40" t="n">
        <f aca="false">IF(C4068=0,"",D4068/C4068)</f>
        <v>0.954545454545455</v>
      </c>
    </row>
    <row r="4069" customFormat="false" ht="15" hidden="false" customHeight="false" outlineLevel="0" collapsed="false">
      <c r="A4069" s="37" t="s">
        <v>706</v>
      </c>
      <c r="B4069" s="37" t="s">
        <v>280</v>
      </c>
      <c r="C4069" s="37" t="n">
        <v>22</v>
      </c>
      <c r="D4069" s="37" t="n">
        <v>20</v>
      </c>
      <c r="E4069" s="37" t="n">
        <v>1</v>
      </c>
      <c r="F4069" s="37" t="n">
        <v>0</v>
      </c>
      <c r="G4069" s="37" t="n">
        <v>0</v>
      </c>
      <c r="H4069" s="37" t="n">
        <v>2</v>
      </c>
      <c r="I4069" s="37" t="n">
        <v>0</v>
      </c>
      <c r="J4069" s="40" t="n">
        <f aca="false">IF(C4069=0,"",D4069/C4069)</f>
        <v>0.909090909090909</v>
      </c>
    </row>
    <row r="4070" customFormat="false" ht="15" hidden="false" customHeight="false" outlineLevel="0" collapsed="false">
      <c r="A4070" s="37" t="s">
        <v>706</v>
      </c>
      <c r="B4070" s="37" t="s">
        <v>281</v>
      </c>
      <c r="C4070" s="37" t="n">
        <v>22</v>
      </c>
      <c r="D4070" s="37" t="n">
        <v>21</v>
      </c>
      <c r="E4070" s="37" t="n">
        <v>1</v>
      </c>
      <c r="F4070" s="37" t="n">
        <v>0</v>
      </c>
      <c r="G4070" s="37" t="n">
        <v>1</v>
      </c>
      <c r="H4070" s="37" t="n">
        <v>1</v>
      </c>
      <c r="I4070" s="37" t="n">
        <v>0</v>
      </c>
      <c r="J4070" s="40" t="n">
        <f aca="false">IF(C4070=0,"",D4070/C4070)</f>
        <v>0.954545454545455</v>
      </c>
    </row>
    <row r="4071" customFormat="false" ht="15" hidden="false" customHeight="false" outlineLevel="0" collapsed="false">
      <c r="A4071" s="37" t="s">
        <v>1076</v>
      </c>
      <c r="B4071" s="37" t="s">
        <v>270</v>
      </c>
      <c r="C4071" s="37" t="n">
        <v>22</v>
      </c>
      <c r="D4071" s="37" t="n">
        <v>21</v>
      </c>
      <c r="E4071" s="37" t="n">
        <v>1</v>
      </c>
      <c r="F4071" s="37" t="n">
        <v>1</v>
      </c>
      <c r="G4071" s="37" t="n">
        <v>0</v>
      </c>
      <c r="H4071" s="37" t="n">
        <v>0</v>
      </c>
      <c r="I4071" s="37" t="n">
        <v>1</v>
      </c>
      <c r="J4071" s="40" t="n">
        <f aca="false">IF(C4071=0,"",D4071/C4071)</f>
        <v>0.954545454545455</v>
      </c>
    </row>
    <row r="4072" customFormat="false" ht="15" hidden="false" customHeight="false" outlineLevel="0" collapsed="false">
      <c r="A4072" s="37" t="s">
        <v>1076</v>
      </c>
      <c r="B4072" s="37" t="s">
        <v>271</v>
      </c>
      <c r="C4072" s="37" t="n">
        <v>22</v>
      </c>
      <c r="D4072" s="37" t="n">
        <v>21</v>
      </c>
      <c r="E4072" s="37" t="n">
        <v>1</v>
      </c>
      <c r="F4072" s="37" t="n">
        <v>1</v>
      </c>
      <c r="G4072" s="37" t="n">
        <v>0</v>
      </c>
      <c r="H4072" s="37" t="n">
        <v>0</v>
      </c>
      <c r="I4072" s="37" t="n">
        <v>0</v>
      </c>
      <c r="J4072" s="40" t="n">
        <f aca="false">IF(C4072=0,"",D4072/C4072)</f>
        <v>0.954545454545455</v>
      </c>
    </row>
    <row r="4073" customFormat="false" ht="15" hidden="false" customHeight="false" outlineLevel="0" collapsed="false">
      <c r="A4073" s="37" t="s">
        <v>1076</v>
      </c>
      <c r="B4073" s="37" t="s">
        <v>272</v>
      </c>
      <c r="C4073" s="37" t="n">
        <v>22</v>
      </c>
      <c r="D4073" s="37" t="n">
        <v>21</v>
      </c>
      <c r="E4073" s="37" t="n">
        <v>0</v>
      </c>
      <c r="F4073" s="37" t="n">
        <v>0</v>
      </c>
      <c r="G4073" s="37" t="n">
        <v>1</v>
      </c>
      <c r="H4073" s="37" t="n">
        <v>0</v>
      </c>
      <c r="I4073" s="37" t="n">
        <v>5</v>
      </c>
      <c r="J4073" s="40" t="n">
        <f aca="false">IF(C4073=0,"",D4073/C4073)</f>
        <v>0.954545454545455</v>
      </c>
    </row>
    <row r="4074" customFormat="false" ht="15" hidden="false" customHeight="false" outlineLevel="0" collapsed="false">
      <c r="A4074" s="37" t="s">
        <v>1076</v>
      </c>
      <c r="B4074" s="37" t="s">
        <v>273</v>
      </c>
      <c r="C4074" s="37" t="n">
        <v>22</v>
      </c>
      <c r="D4074" s="37" t="n">
        <v>22</v>
      </c>
      <c r="E4074" s="37" t="n">
        <v>0</v>
      </c>
      <c r="F4074" s="37" t="n">
        <v>1</v>
      </c>
      <c r="G4074" s="37" t="n">
        <v>0</v>
      </c>
      <c r="H4074" s="37" t="n">
        <v>2</v>
      </c>
      <c r="I4074" s="37" t="n">
        <v>2</v>
      </c>
      <c r="J4074" s="40" t="n">
        <f aca="false">IF(C4074=0,"",D4074/C4074)</f>
        <v>1</v>
      </c>
    </row>
    <row r="4075" customFormat="false" ht="15" hidden="false" customHeight="false" outlineLevel="0" collapsed="false">
      <c r="A4075" s="37" t="s">
        <v>1076</v>
      </c>
      <c r="B4075" s="37" t="s">
        <v>274</v>
      </c>
      <c r="C4075" s="37" t="n">
        <v>22</v>
      </c>
      <c r="D4075" s="37" t="n">
        <v>19</v>
      </c>
      <c r="E4075" s="37" t="n">
        <v>0</v>
      </c>
      <c r="F4075" s="37" t="n">
        <v>0</v>
      </c>
      <c r="G4075" s="37" t="n">
        <v>0</v>
      </c>
      <c r="H4075" s="37" t="n">
        <v>2</v>
      </c>
      <c r="I4075" s="37" t="n">
        <v>1</v>
      </c>
      <c r="J4075" s="40" t="n">
        <f aca="false">IF(C4075=0,"",D4075/C4075)</f>
        <v>0.863636363636364</v>
      </c>
    </row>
    <row r="4076" customFormat="false" ht="15" hidden="false" customHeight="false" outlineLevel="0" collapsed="false">
      <c r="A4076" s="37" t="s">
        <v>1076</v>
      </c>
      <c r="B4076" s="37" t="s">
        <v>275</v>
      </c>
      <c r="C4076" s="37" t="n">
        <v>22</v>
      </c>
      <c r="D4076" s="37" t="n">
        <v>21</v>
      </c>
      <c r="E4076" s="37" t="n">
        <v>1</v>
      </c>
      <c r="F4076" s="37" t="n">
        <v>2</v>
      </c>
      <c r="G4076" s="37" t="n">
        <v>0</v>
      </c>
      <c r="H4076" s="37" t="n">
        <v>2</v>
      </c>
      <c r="I4076" s="37" t="n">
        <v>0</v>
      </c>
      <c r="J4076" s="40" t="n">
        <f aca="false">IF(C4076=0,"",D4076/C4076)</f>
        <v>0.954545454545455</v>
      </c>
    </row>
    <row r="4077" customFormat="false" ht="15" hidden="false" customHeight="false" outlineLevel="0" collapsed="false">
      <c r="A4077" s="37" t="s">
        <v>1076</v>
      </c>
      <c r="B4077" s="37" t="s">
        <v>276</v>
      </c>
      <c r="C4077" s="37" t="n">
        <v>22</v>
      </c>
      <c r="D4077" s="37" t="n">
        <v>20</v>
      </c>
      <c r="E4077" s="37" t="n">
        <v>1</v>
      </c>
      <c r="F4077" s="37" t="n">
        <v>1</v>
      </c>
      <c r="G4077" s="37" t="n">
        <v>1</v>
      </c>
      <c r="H4077" s="37" t="n">
        <v>3</v>
      </c>
      <c r="I4077" s="37" t="n">
        <v>0</v>
      </c>
      <c r="J4077" s="40" t="n">
        <f aca="false">IF(C4077=0,"",D4077/C4077)</f>
        <v>0.909090909090909</v>
      </c>
    </row>
    <row r="4078" customFormat="false" ht="15" hidden="false" customHeight="false" outlineLevel="0" collapsed="false">
      <c r="A4078" s="37" t="s">
        <v>1076</v>
      </c>
      <c r="B4078" s="37" t="s">
        <v>277</v>
      </c>
      <c r="C4078" s="37" t="n">
        <v>22</v>
      </c>
      <c r="D4078" s="37" t="n">
        <v>21</v>
      </c>
      <c r="E4078" s="37" t="n">
        <v>0</v>
      </c>
      <c r="F4078" s="37" t="n">
        <v>2</v>
      </c>
      <c r="G4078" s="37" t="n">
        <v>0</v>
      </c>
      <c r="H4078" s="37" t="n">
        <v>2</v>
      </c>
      <c r="I4078" s="37" t="n">
        <v>0</v>
      </c>
      <c r="J4078" s="40" t="n">
        <f aca="false">IF(C4078=0,"",D4078/C4078)</f>
        <v>0.954545454545455</v>
      </c>
    </row>
    <row r="4079" customFormat="false" ht="15" hidden="false" customHeight="false" outlineLevel="0" collapsed="false">
      <c r="A4079" s="37" t="s">
        <v>1076</v>
      </c>
      <c r="B4079" s="37" t="s">
        <v>278</v>
      </c>
      <c r="C4079" s="37" t="n">
        <v>22</v>
      </c>
      <c r="D4079" s="37" t="n">
        <v>22</v>
      </c>
      <c r="E4079" s="37" t="n">
        <v>1</v>
      </c>
      <c r="F4079" s="37" t="n">
        <v>1</v>
      </c>
      <c r="G4079" s="37" t="n">
        <v>0</v>
      </c>
      <c r="H4079" s="37" t="n">
        <v>1</v>
      </c>
      <c r="I4079" s="37" t="n">
        <v>0</v>
      </c>
      <c r="J4079" s="40" t="n">
        <f aca="false">IF(C4079=0,"",D4079/C4079)</f>
        <v>1</v>
      </c>
    </row>
    <row r="4080" customFormat="false" ht="15" hidden="false" customHeight="false" outlineLevel="0" collapsed="false">
      <c r="A4080" s="37" t="s">
        <v>1076</v>
      </c>
      <c r="B4080" s="37" t="s">
        <v>279</v>
      </c>
      <c r="C4080" s="37" t="n">
        <v>22</v>
      </c>
      <c r="D4080" s="37" t="n">
        <v>20</v>
      </c>
      <c r="E4080" s="37" t="n">
        <v>2</v>
      </c>
      <c r="F4080" s="37" t="n">
        <v>0</v>
      </c>
      <c r="G4080" s="37" t="n">
        <v>0</v>
      </c>
      <c r="H4080" s="37" t="n">
        <v>1</v>
      </c>
      <c r="I4080" s="37" t="n">
        <v>2</v>
      </c>
      <c r="J4080" s="40" t="n">
        <f aca="false">IF(C4080=0,"",D4080/C4080)</f>
        <v>0.909090909090909</v>
      </c>
    </row>
    <row r="4081" customFormat="false" ht="15" hidden="false" customHeight="false" outlineLevel="0" collapsed="false">
      <c r="A4081" s="37" t="s">
        <v>1076</v>
      </c>
      <c r="B4081" s="37" t="s">
        <v>280</v>
      </c>
      <c r="C4081" s="37" t="n">
        <v>22</v>
      </c>
      <c r="D4081" s="37" t="n">
        <v>21</v>
      </c>
      <c r="E4081" s="37" t="n">
        <v>0</v>
      </c>
      <c r="F4081" s="37" t="n">
        <v>1</v>
      </c>
      <c r="G4081" s="37" t="n">
        <v>0</v>
      </c>
      <c r="H4081" s="37" t="n">
        <v>0</v>
      </c>
      <c r="I4081" s="37" t="n">
        <v>4</v>
      </c>
      <c r="J4081" s="40" t="n">
        <f aca="false">IF(C4081=0,"",D4081/C4081)</f>
        <v>0.954545454545455</v>
      </c>
    </row>
    <row r="4082" customFormat="false" ht="15" hidden="false" customHeight="false" outlineLevel="0" collapsed="false">
      <c r="A4082" s="37" t="s">
        <v>1076</v>
      </c>
      <c r="B4082" s="37" t="s">
        <v>281</v>
      </c>
      <c r="C4082" s="37" t="n">
        <v>22</v>
      </c>
      <c r="D4082" s="37" t="n">
        <v>19</v>
      </c>
      <c r="E4082" s="37" t="n">
        <v>0</v>
      </c>
      <c r="F4082" s="37" t="n">
        <v>0</v>
      </c>
      <c r="G4082" s="37" t="n">
        <v>0</v>
      </c>
      <c r="H4082" s="37" t="n">
        <v>2</v>
      </c>
      <c r="I4082" s="37" t="n">
        <v>0</v>
      </c>
      <c r="J4082" s="40" t="n">
        <f aca="false">IF(C4082=0,"",D4082/C4082)</f>
        <v>0.863636363636364</v>
      </c>
    </row>
    <row r="4083" customFormat="false" ht="15" hidden="false" customHeight="false" outlineLevel="0" collapsed="false">
      <c r="A4083" s="37" t="s">
        <v>1078</v>
      </c>
      <c r="B4083" s="37" t="s">
        <v>270</v>
      </c>
      <c r="C4083" s="37" t="n">
        <v>22</v>
      </c>
      <c r="D4083" s="37" t="n">
        <v>21</v>
      </c>
      <c r="E4083" s="37" t="n">
        <v>0</v>
      </c>
      <c r="F4083" s="37" t="n">
        <v>0</v>
      </c>
      <c r="G4083" s="37" t="n">
        <v>0</v>
      </c>
      <c r="H4083" s="37" t="n">
        <v>0</v>
      </c>
      <c r="I4083" s="37" t="n">
        <v>19</v>
      </c>
      <c r="J4083" s="40" t="n">
        <f aca="false">IF(C4083=0,"",D4083/C4083)</f>
        <v>0.954545454545455</v>
      </c>
    </row>
    <row r="4084" customFormat="false" ht="15" hidden="false" customHeight="false" outlineLevel="0" collapsed="false">
      <c r="A4084" s="37" t="s">
        <v>1078</v>
      </c>
      <c r="B4084" s="37" t="s">
        <v>271</v>
      </c>
      <c r="C4084" s="37" t="n">
        <v>22</v>
      </c>
      <c r="D4084" s="37" t="n">
        <v>21</v>
      </c>
      <c r="E4084" s="37" t="n">
        <v>0</v>
      </c>
      <c r="F4084" s="37" t="n">
        <v>0</v>
      </c>
      <c r="G4084" s="37" t="n">
        <v>0</v>
      </c>
      <c r="H4084" s="37" t="n">
        <v>2</v>
      </c>
      <c r="I4084" s="37" t="n">
        <v>16</v>
      </c>
      <c r="J4084" s="40" t="n">
        <f aca="false">IF(C4084=0,"",D4084/C4084)</f>
        <v>0.954545454545455</v>
      </c>
    </row>
    <row r="4085" customFormat="false" ht="15" hidden="false" customHeight="false" outlineLevel="0" collapsed="false">
      <c r="A4085" s="37" t="s">
        <v>1078</v>
      </c>
      <c r="B4085" s="37" t="s">
        <v>272</v>
      </c>
      <c r="C4085" s="37" t="n">
        <v>22</v>
      </c>
      <c r="D4085" s="37" t="n">
        <v>20</v>
      </c>
      <c r="E4085" s="37" t="n">
        <v>0</v>
      </c>
      <c r="F4085" s="37" t="n">
        <v>1</v>
      </c>
      <c r="G4085" s="37" t="n">
        <v>0</v>
      </c>
      <c r="H4085" s="37" t="n">
        <v>1</v>
      </c>
      <c r="I4085" s="37" t="n">
        <v>5</v>
      </c>
      <c r="J4085" s="40" t="n">
        <f aca="false">IF(C4085=0,"",D4085/C4085)</f>
        <v>0.909090909090909</v>
      </c>
    </row>
    <row r="4086" customFormat="false" ht="15" hidden="false" customHeight="false" outlineLevel="0" collapsed="false">
      <c r="A4086" s="37" t="s">
        <v>1078</v>
      </c>
      <c r="B4086" s="37" t="s">
        <v>273</v>
      </c>
      <c r="C4086" s="37" t="n">
        <v>22</v>
      </c>
      <c r="D4086" s="37" t="n">
        <v>22</v>
      </c>
      <c r="E4086" s="37" t="n">
        <v>0</v>
      </c>
      <c r="F4086" s="37" t="n">
        <v>1</v>
      </c>
      <c r="G4086" s="37" t="n">
        <v>0</v>
      </c>
      <c r="H4086" s="37" t="n">
        <v>0</v>
      </c>
      <c r="I4086" s="37" t="n">
        <v>9</v>
      </c>
      <c r="J4086" s="40" t="n">
        <f aca="false">IF(C4086=0,"",D4086/C4086)</f>
        <v>1</v>
      </c>
    </row>
    <row r="4087" customFormat="false" ht="15" hidden="false" customHeight="false" outlineLevel="0" collapsed="false">
      <c r="A4087" s="37" t="s">
        <v>1078</v>
      </c>
      <c r="B4087" s="37" t="s">
        <v>274</v>
      </c>
      <c r="C4087" s="37" t="n">
        <v>22</v>
      </c>
      <c r="D4087" s="37" t="n">
        <v>21</v>
      </c>
      <c r="E4087" s="37" t="n">
        <v>0</v>
      </c>
      <c r="F4087" s="37" t="n">
        <v>1</v>
      </c>
      <c r="G4087" s="37" t="n">
        <v>0</v>
      </c>
      <c r="H4087" s="37" t="n">
        <v>2</v>
      </c>
      <c r="I4087" s="37" t="n">
        <v>15</v>
      </c>
      <c r="J4087" s="40" t="n">
        <f aca="false">IF(C4087=0,"",D4087/C4087)</f>
        <v>0.954545454545455</v>
      </c>
    </row>
    <row r="4088" customFormat="false" ht="15" hidden="false" customHeight="false" outlineLevel="0" collapsed="false">
      <c r="A4088" s="37" t="s">
        <v>1078</v>
      </c>
      <c r="B4088" s="37" t="s">
        <v>275</v>
      </c>
      <c r="C4088" s="37" t="n">
        <v>22</v>
      </c>
      <c r="D4088" s="37" t="n">
        <v>22</v>
      </c>
      <c r="E4088" s="37" t="n">
        <v>0</v>
      </c>
      <c r="F4088" s="37" t="n">
        <v>0</v>
      </c>
      <c r="G4088" s="37" t="n">
        <v>1</v>
      </c>
      <c r="H4088" s="37" t="n">
        <v>1</v>
      </c>
      <c r="I4088" s="37" t="n">
        <v>8</v>
      </c>
      <c r="J4088" s="40" t="n">
        <f aca="false">IF(C4088=0,"",D4088/C4088)</f>
        <v>1</v>
      </c>
    </row>
    <row r="4089" customFormat="false" ht="15" hidden="false" customHeight="false" outlineLevel="0" collapsed="false">
      <c r="A4089" s="37" t="s">
        <v>1078</v>
      </c>
      <c r="B4089" s="37" t="s">
        <v>276</v>
      </c>
      <c r="C4089" s="37" t="n">
        <v>22</v>
      </c>
      <c r="D4089" s="37" t="n">
        <v>22</v>
      </c>
      <c r="E4089" s="37" t="n">
        <v>2</v>
      </c>
      <c r="F4089" s="37" t="n">
        <v>0</v>
      </c>
      <c r="G4089" s="37" t="n">
        <v>1</v>
      </c>
      <c r="H4089" s="37" t="n">
        <v>1</v>
      </c>
      <c r="I4089" s="37" t="n">
        <v>4</v>
      </c>
      <c r="J4089" s="40" t="n">
        <f aca="false">IF(C4089=0,"",D4089/C4089)</f>
        <v>1</v>
      </c>
    </row>
    <row r="4090" customFormat="false" ht="15" hidden="false" customHeight="false" outlineLevel="0" collapsed="false">
      <c r="A4090" s="37" t="s">
        <v>1078</v>
      </c>
      <c r="B4090" s="37" t="s">
        <v>277</v>
      </c>
      <c r="C4090" s="37" t="n">
        <v>22</v>
      </c>
      <c r="D4090" s="37" t="n">
        <v>21</v>
      </c>
      <c r="E4090" s="37" t="n">
        <v>1</v>
      </c>
      <c r="F4090" s="37" t="n">
        <v>3</v>
      </c>
      <c r="G4090" s="37" t="n">
        <v>0</v>
      </c>
      <c r="H4090" s="37" t="n">
        <v>1</v>
      </c>
      <c r="I4090" s="37" t="n">
        <v>10</v>
      </c>
      <c r="J4090" s="40" t="n">
        <f aca="false">IF(C4090=0,"",D4090/C4090)</f>
        <v>0.954545454545455</v>
      </c>
    </row>
    <row r="4091" customFormat="false" ht="15" hidden="false" customHeight="false" outlineLevel="0" collapsed="false">
      <c r="A4091" s="37" t="s">
        <v>1078</v>
      </c>
      <c r="B4091" s="37" t="s">
        <v>278</v>
      </c>
      <c r="C4091" s="37" t="n">
        <v>22</v>
      </c>
      <c r="D4091" s="37" t="n">
        <v>16</v>
      </c>
      <c r="E4091" s="37" t="n">
        <v>4</v>
      </c>
      <c r="F4091" s="37" t="n">
        <v>1</v>
      </c>
      <c r="G4091" s="37" t="n">
        <v>1</v>
      </c>
      <c r="H4091" s="37" t="n">
        <v>1</v>
      </c>
      <c r="I4091" s="37" t="n">
        <v>4</v>
      </c>
      <c r="J4091" s="40" t="n">
        <f aca="false">IF(C4091=0,"",D4091/C4091)</f>
        <v>0.727272727272727</v>
      </c>
    </row>
    <row r="4092" customFormat="false" ht="15" hidden="false" customHeight="false" outlineLevel="0" collapsed="false">
      <c r="A4092" s="37" t="s">
        <v>1078</v>
      </c>
      <c r="B4092" s="37" t="s">
        <v>279</v>
      </c>
      <c r="C4092" s="37" t="n">
        <v>22</v>
      </c>
      <c r="D4092" s="37" t="n">
        <v>21</v>
      </c>
      <c r="E4092" s="37" t="n">
        <v>0</v>
      </c>
      <c r="F4092" s="37" t="n">
        <v>0</v>
      </c>
      <c r="G4092" s="37" t="n">
        <v>0</v>
      </c>
      <c r="H4092" s="37" t="n">
        <v>4</v>
      </c>
      <c r="I4092" s="37" t="n">
        <v>10</v>
      </c>
      <c r="J4092" s="40" t="n">
        <f aca="false">IF(C4092=0,"",D4092/C4092)</f>
        <v>0.954545454545455</v>
      </c>
    </row>
    <row r="4093" customFormat="false" ht="15" hidden="false" customHeight="false" outlineLevel="0" collapsed="false">
      <c r="A4093" s="37" t="s">
        <v>1078</v>
      </c>
      <c r="B4093" s="37" t="s">
        <v>280</v>
      </c>
      <c r="C4093" s="37" t="n">
        <v>22</v>
      </c>
      <c r="D4093" s="37" t="n">
        <v>20</v>
      </c>
      <c r="E4093" s="37" t="n">
        <v>2</v>
      </c>
      <c r="F4093" s="37" t="n">
        <v>0</v>
      </c>
      <c r="G4093" s="37" t="n">
        <v>0</v>
      </c>
      <c r="H4093" s="37" t="n">
        <v>1</v>
      </c>
      <c r="I4093" s="37" t="n">
        <v>21</v>
      </c>
      <c r="J4093" s="40" t="n">
        <f aca="false">IF(C4093=0,"",D4093/C4093)</f>
        <v>0.909090909090909</v>
      </c>
    </row>
    <row r="4094" customFormat="false" ht="15" hidden="false" customHeight="false" outlineLevel="0" collapsed="false">
      <c r="A4094" s="37" t="s">
        <v>1078</v>
      </c>
      <c r="B4094" s="37" t="s">
        <v>281</v>
      </c>
      <c r="C4094" s="37" t="n">
        <v>22</v>
      </c>
      <c r="D4094" s="37" t="n">
        <v>19</v>
      </c>
      <c r="E4094" s="37" t="n">
        <v>0</v>
      </c>
      <c r="F4094" s="37" t="n">
        <v>0</v>
      </c>
      <c r="G4094" s="37" t="n">
        <v>1</v>
      </c>
      <c r="H4094" s="37" t="n">
        <v>0</v>
      </c>
      <c r="I4094" s="37" t="n">
        <v>7</v>
      </c>
      <c r="J4094" s="40" t="n">
        <f aca="false">IF(C4094=0,"",D4094/C4094)</f>
        <v>0.863636363636364</v>
      </c>
    </row>
    <row r="4095" customFormat="false" ht="15" hidden="false" customHeight="false" outlineLevel="0" collapsed="false">
      <c r="A4095" s="37" t="s">
        <v>1079</v>
      </c>
      <c r="B4095" s="37" t="s">
        <v>270</v>
      </c>
      <c r="C4095" s="37" t="n">
        <v>22</v>
      </c>
      <c r="D4095" s="37" t="n">
        <v>21</v>
      </c>
      <c r="E4095" s="37" t="n">
        <v>0</v>
      </c>
      <c r="F4095" s="37" t="n">
        <v>0</v>
      </c>
      <c r="G4095" s="37" t="n">
        <v>0</v>
      </c>
      <c r="H4095" s="37" t="n">
        <v>2</v>
      </c>
      <c r="I4095" s="37" t="n">
        <v>1</v>
      </c>
      <c r="J4095" s="40" t="n">
        <f aca="false">IF(C4095=0,"",D4095/C4095)</f>
        <v>0.954545454545455</v>
      </c>
    </row>
    <row r="4096" customFormat="false" ht="15" hidden="false" customHeight="false" outlineLevel="0" collapsed="false">
      <c r="A4096" s="37" t="s">
        <v>1079</v>
      </c>
      <c r="B4096" s="37" t="s">
        <v>271</v>
      </c>
      <c r="C4096" s="37" t="n">
        <v>22</v>
      </c>
      <c r="D4096" s="37" t="n">
        <v>22</v>
      </c>
      <c r="E4096" s="37" t="n">
        <v>0</v>
      </c>
      <c r="F4096" s="37" t="n">
        <v>0</v>
      </c>
      <c r="G4096" s="37" t="n">
        <v>1</v>
      </c>
      <c r="H4096" s="37" t="n">
        <v>3</v>
      </c>
      <c r="I4096" s="37" t="n">
        <v>2</v>
      </c>
      <c r="J4096" s="40" t="n">
        <f aca="false">IF(C4096=0,"",D4096/C4096)</f>
        <v>1</v>
      </c>
    </row>
    <row r="4097" customFormat="false" ht="15" hidden="false" customHeight="false" outlineLevel="0" collapsed="false">
      <c r="A4097" s="37" t="s">
        <v>1079</v>
      </c>
      <c r="B4097" s="37" t="s">
        <v>272</v>
      </c>
      <c r="C4097" s="37" t="n">
        <v>22</v>
      </c>
      <c r="D4097" s="37" t="n">
        <v>21</v>
      </c>
      <c r="E4097" s="37" t="n">
        <v>1</v>
      </c>
      <c r="F4097" s="37" t="n">
        <v>2</v>
      </c>
      <c r="G4097" s="37" t="n">
        <v>0</v>
      </c>
      <c r="H4097" s="37" t="n">
        <v>3</v>
      </c>
      <c r="I4097" s="37" t="n">
        <v>3</v>
      </c>
      <c r="J4097" s="40" t="n">
        <f aca="false">IF(C4097=0,"",D4097/C4097)</f>
        <v>0.954545454545455</v>
      </c>
    </row>
    <row r="4098" customFormat="false" ht="15" hidden="false" customHeight="false" outlineLevel="0" collapsed="false">
      <c r="A4098" s="37" t="s">
        <v>1079</v>
      </c>
      <c r="B4098" s="37" t="s">
        <v>273</v>
      </c>
      <c r="C4098" s="37" t="n">
        <v>22</v>
      </c>
      <c r="D4098" s="37" t="n">
        <v>20</v>
      </c>
      <c r="E4098" s="37" t="n">
        <v>0</v>
      </c>
      <c r="F4098" s="37" t="n">
        <v>0</v>
      </c>
      <c r="G4098" s="37" t="n">
        <v>0</v>
      </c>
      <c r="H4098" s="37" t="n">
        <v>1</v>
      </c>
      <c r="I4098" s="37" t="n">
        <v>2</v>
      </c>
      <c r="J4098" s="40" t="n">
        <f aca="false">IF(C4098=0,"",D4098/C4098)</f>
        <v>0.909090909090909</v>
      </c>
    </row>
    <row r="4099" customFormat="false" ht="15" hidden="false" customHeight="false" outlineLevel="0" collapsed="false">
      <c r="A4099" s="37" t="s">
        <v>1079</v>
      </c>
      <c r="B4099" s="37" t="s">
        <v>274</v>
      </c>
      <c r="C4099" s="37" t="n">
        <v>22</v>
      </c>
      <c r="D4099" s="37" t="n">
        <v>19</v>
      </c>
      <c r="E4099" s="37" t="n">
        <v>0</v>
      </c>
      <c r="F4099" s="37" t="n">
        <v>2</v>
      </c>
      <c r="G4099" s="37" t="n">
        <v>0</v>
      </c>
      <c r="H4099" s="37" t="n">
        <v>2</v>
      </c>
      <c r="I4099" s="37" t="n">
        <v>3</v>
      </c>
      <c r="J4099" s="40" t="n">
        <f aca="false">IF(C4099=0,"",D4099/C4099)</f>
        <v>0.863636363636364</v>
      </c>
    </row>
    <row r="4100" customFormat="false" ht="15" hidden="false" customHeight="false" outlineLevel="0" collapsed="false">
      <c r="A4100" s="37" t="s">
        <v>1079</v>
      </c>
      <c r="B4100" s="37" t="s">
        <v>275</v>
      </c>
      <c r="C4100" s="37" t="n">
        <v>22</v>
      </c>
      <c r="D4100" s="37" t="n">
        <v>20</v>
      </c>
      <c r="E4100" s="37" t="n">
        <v>2</v>
      </c>
      <c r="F4100" s="37" t="n">
        <v>3</v>
      </c>
      <c r="G4100" s="37" t="n">
        <v>0</v>
      </c>
      <c r="H4100" s="37" t="n">
        <v>1</v>
      </c>
      <c r="I4100" s="37" t="n">
        <v>2</v>
      </c>
      <c r="J4100" s="40" t="n">
        <f aca="false">IF(C4100=0,"",D4100/C4100)</f>
        <v>0.909090909090909</v>
      </c>
    </row>
    <row r="4101" customFormat="false" ht="15" hidden="false" customHeight="false" outlineLevel="0" collapsed="false">
      <c r="A4101" s="37" t="s">
        <v>1079</v>
      </c>
      <c r="B4101" s="37" t="s">
        <v>276</v>
      </c>
      <c r="C4101" s="37" t="n">
        <v>22</v>
      </c>
      <c r="D4101" s="37" t="n">
        <v>21</v>
      </c>
      <c r="E4101" s="37" t="n">
        <v>1</v>
      </c>
      <c r="F4101" s="37" t="n">
        <v>0</v>
      </c>
      <c r="G4101" s="37" t="n">
        <v>0</v>
      </c>
      <c r="H4101" s="37" t="n">
        <v>0</v>
      </c>
      <c r="I4101" s="37" t="n">
        <v>0</v>
      </c>
      <c r="J4101" s="40" t="n">
        <f aca="false">IF(C4101=0,"",D4101/C4101)</f>
        <v>0.954545454545455</v>
      </c>
    </row>
    <row r="4102" customFormat="false" ht="15" hidden="false" customHeight="false" outlineLevel="0" collapsed="false">
      <c r="A4102" s="37" t="s">
        <v>1079</v>
      </c>
      <c r="B4102" s="37" t="s">
        <v>277</v>
      </c>
      <c r="C4102" s="37" t="n">
        <v>22</v>
      </c>
      <c r="D4102" s="37" t="n">
        <v>19</v>
      </c>
      <c r="E4102" s="37" t="n">
        <v>2</v>
      </c>
      <c r="F4102" s="37" t="n">
        <v>0</v>
      </c>
      <c r="G4102" s="37" t="n">
        <v>0</v>
      </c>
      <c r="H4102" s="37" t="n">
        <v>3</v>
      </c>
      <c r="I4102" s="37" t="n">
        <v>0</v>
      </c>
      <c r="J4102" s="40" t="n">
        <f aca="false">IF(C4102=0,"",D4102/C4102)</f>
        <v>0.863636363636364</v>
      </c>
    </row>
    <row r="4103" customFormat="false" ht="15" hidden="false" customHeight="false" outlineLevel="0" collapsed="false">
      <c r="A4103" s="37" t="s">
        <v>1079</v>
      </c>
      <c r="B4103" s="37" t="s">
        <v>278</v>
      </c>
      <c r="C4103" s="37" t="n">
        <v>22</v>
      </c>
      <c r="D4103" s="37" t="n">
        <v>20</v>
      </c>
      <c r="E4103" s="37" t="n">
        <v>0</v>
      </c>
      <c r="F4103" s="37" t="n">
        <v>0</v>
      </c>
      <c r="G4103" s="37" t="n">
        <v>0</v>
      </c>
      <c r="H4103" s="37" t="n">
        <v>2</v>
      </c>
      <c r="I4103" s="37" t="n">
        <v>1</v>
      </c>
      <c r="J4103" s="40" t="n">
        <f aca="false">IF(C4103=0,"",D4103/C4103)</f>
        <v>0.909090909090909</v>
      </c>
    </row>
    <row r="4104" customFormat="false" ht="15" hidden="false" customHeight="false" outlineLevel="0" collapsed="false">
      <c r="A4104" s="37" t="s">
        <v>1079</v>
      </c>
      <c r="B4104" s="37" t="s">
        <v>279</v>
      </c>
      <c r="C4104" s="37" t="n">
        <v>22</v>
      </c>
      <c r="D4104" s="37" t="n">
        <v>21</v>
      </c>
      <c r="E4104" s="37" t="n">
        <v>0</v>
      </c>
      <c r="F4104" s="37" t="n">
        <v>0</v>
      </c>
      <c r="G4104" s="37" t="n">
        <v>0</v>
      </c>
      <c r="H4104" s="37" t="n">
        <v>3</v>
      </c>
      <c r="I4104" s="37" t="n">
        <v>2</v>
      </c>
      <c r="J4104" s="40" t="n">
        <f aca="false">IF(C4104=0,"",D4104/C4104)</f>
        <v>0.954545454545455</v>
      </c>
    </row>
    <row r="4105" customFormat="false" ht="15" hidden="false" customHeight="false" outlineLevel="0" collapsed="false">
      <c r="A4105" s="37" t="s">
        <v>1079</v>
      </c>
      <c r="B4105" s="37" t="s">
        <v>280</v>
      </c>
      <c r="C4105" s="37" t="n">
        <v>22</v>
      </c>
      <c r="D4105" s="37" t="n">
        <v>22</v>
      </c>
      <c r="E4105" s="37" t="n">
        <v>1</v>
      </c>
      <c r="F4105" s="37" t="n">
        <v>1</v>
      </c>
      <c r="G4105" s="37" t="n">
        <v>0</v>
      </c>
      <c r="H4105" s="37" t="n">
        <v>1</v>
      </c>
      <c r="I4105" s="37" t="n">
        <v>2</v>
      </c>
      <c r="J4105" s="40" t="n">
        <f aca="false">IF(C4105=0,"",D4105/C4105)</f>
        <v>1</v>
      </c>
    </row>
    <row r="4106" customFormat="false" ht="15" hidden="false" customHeight="false" outlineLevel="0" collapsed="false">
      <c r="A4106" s="37" t="s">
        <v>1079</v>
      </c>
      <c r="B4106" s="37" t="s">
        <v>281</v>
      </c>
      <c r="C4106" s="37" t="n">
        <v>22</v>
      </c>
      <c r="D4106" s="37" t="n">
        <v>19</v>
      </c>
      <c r="E4106" s="37" t="n">
        <v>0</v>
      </c>
      <c r="F4106" s="37" t="n">
        <v>0</v>
      </c>
      <c r="G4106" s="37" t="n">
        <v>0</v>
      </c>
      <c r="H4106" s="37" t="n">
        <v>1</v>
      </c>
      <c r="I4106" s="37" t="n">
        <v>0</v>
      </c>
      <c r="J4106" s="40" t="n">
        <f aca="false">IF(C4106=0,"",D4106/C4106)</f>
        <v>0.863636363636364</v>
      </c>
    </row>
    <row r="4107" customFormat="false" ht="15" hidden="false" customHeight="false" outlineLevel="0" collapsed="false">
      <c r="A4107" s="37" t="s">
        <v>1080</v>
      </c>
      <c r="B4107" s="37" t="s">
        <v>280</v>
      </c>
      <c r="C4107" s="37" t="n">
        <v>22</v>
      </c>
      <c r="D4107" s="37" t="n">
        <v>22</v>
      </c>
      <c r="E4107" s="37" t="n">
        <v>1</v>
      </c>
      <c r="F4107" s="37" t="n">
        <v>0</v>
      </c>
      <c r="G4107" s="37" t="n">
        <v>2</v>
      </c>
      <c r="H4107" s="37" t="n">
        <v>2</v>
      </c>
      <c r="I4107" s="37" t="n">
        <v>0</v>
      </c>
      <c r="J4107" s="40" t="n">
        <f aca="false">IF(C4107=0,"",D4107/C4107)</f>
        <v>1</v>
      </c>
    </row>
    <row r="4108" customFormat="false" ht="15" hidden="false" customHeight="false" outlineLevel="0" collapsed="false">
      <c r="A4108" s="37" t="s">
        <v>1080</v>
      </c>
      <c r="B4108" s="37" t="s">
        <v>281</v>
      </c>
      <c r="C4108" s="37" t="n">
        <v>22</v>
      </c>
      <c r="D4108" s="37" t="n">
        <v>22</v>
      </c>
      <c r="E4108" s="37" t="n">
        <v>2</v>
      </c>
      <c r="F4108" s="37" t="n">
        <v>2</v>
      </c>
      <c r="G4108" s="37" t="n">
        <v>0</v>
      </c>
      <c r="H4108" s="37" t="n">
        <v>2</v>
      </c>
      <c r="I4108" s="37" t="n">
        <v>1</v>
      </c>
      <c r="J4108" s="40" t="n">
        <f aca="false">IF(C4108=0,"",D4108/C4108)</f>
        <v>1</v>
      </c>
    </row>
    <row r="4109" customFormat="false" ht="15" hidden="false" customHeight="false" outlineLevel="0" collapsed="false">
      <c r="A4109" s="37" t="s">
        <v>796</v>
      </c>
      <c r="B4109" s="37" t="s">
        <v>270</v>
      </c>
      <c r="C4109" s="37" t="n">
        <v>22</v>
      </c>
      <c r="D4109" s="37" t="n">
        <v>21</v>
      </c>
      <c r="E4109" s="37" t="n">
        <v>1</v>
      </c>
      <c r="F4109" s="37" t="n">
        <v>1</v>
      </c>
      <c r="G4109" s="37" t="n">
        <v>0</v>
      </c>
      <c r="H4109" s="37" t="n">
        <v>0</v>
      </c>
      <c r="I4109" s="37" t="n">
        <v>0</v>
      </c>
      <c r="J4109" s="40" t="n">
        <f aca="false">IF(C4109=0,"",D4109/C4109)</f>
        <v>0.954545454545455</v>
      </c>
    </row>
    <row r="4110" customFormat="false" ht="15" hidden="false" customHeight="false" outlineLevel="0" collapsed="false">
      <c r="A4110" s="37" t="s">
        <v>796</v>
      </c>
      <c r="B4110" s="37" t="s">
        <v>271</v>
      </c>
      <c r="C4110" s="37" t="n">
        <v>22</v>
      </c>
      <c r="D4110" s="37" t="n">
        <v>20</v>
      </c>
      <c r="E4110" s="37" t="n">
        <v>0</v>
      </c>
      <c r="F4110" s="37" t="n">
        <v>2</v>
      </c>
      <c r="G4110" s="37" t="n">
        <v>0</v>
      </c>
      <c r="H4110" s="37" t="n">
        <v>4</v>
      </c>
      <c r="I4110" s="37" t="n">
        <v>0</v>
      </c>
      <c r="J4110" s="40" t="n">
        <f aca="false">IF(C4110=0,"",D4110/C4110)</f>
        <v>0.909090909090909</v>
      </c>
    </row>
    <row r="4111" customFormat="false" ht="15" hidden="false" customHeight="false" outlineLevel="0" collapsed="false">
      <c r="A4111" s="37" t="s">
        <v>796</v>
      </c>
      <c r="B4111" s="37" t="s">
        <v>272</v>
      </c>
      <c r="C4111" s="37" t="n">
        <v>22</v>
      </c>
      <c r="D4111" s="37" t="n">
        <v>21</v>
      </c>
      <c r="E4111" s="37" t="n">
        <v>0</v>
      </c>
      <c r="F4111" s="37" t="n">
        <v>0</v>
      </c>
      <c r="G4111" s="37" t="n">
        <v>0</v>
      </c>
      <c r="H4111" s="37" t="n">
        <v>1</v>
      </c>
      <c r="I4111" s="37" t="n">
        <v>7</v>
      </c>
      <c r="J4111" s="40" t="n">
        <f aca="false">IF(C4111=0,"",D4111/C4111)</f>
        <v>0.954545454545455</v>
      </c>
    </row>
    <row r="4112" customFormat="false" ht="15" hidden="false" customHeight="false" outlineLevel="0" collapsed="false">
      <c r="A4112" s="37" t="s">
        <v>796</v>
      </c>
      <c r="B4112" s="37" t="s">
        <v>273</v>
      </c>
      <c r="C4112" s="37" t="n">
        <v>22</v>
      </c>
      <c r="D4112" s="37" t="n">
        <v>22</v>
      </c>
      <c r="E4112" s="37" t="n">
        <v>0</v>
      </c>
      <c r="F4112" s="37" t="n">
        <v>0</v>
      </c>
      <c r="G4112" s="37" t="n">
        <v>0</v>
      </c>
      <c r="H4112" s="37" t="n">
        <v>1</v>
      </c>
      <c r="I4112" s="37" t="n">
        <v>0</v>
      </c>
      <c r="J4112" s="40" t="n">
        <f aca="false">IF(C4112=0,"",D4112/C4112)</f>
        <v>1</v>
      </c>
    </row>
    <row r="4113" customFormat="false" ht="15" hidden="false" customHeight="false" outlineLevel="0" collapsed="false">
      <c r="A4113" s="37" t="s">
        <v>796</v>
      </c>
      <c r="B4113" s="37" t="s">
        <v>274</v>
      </c>
      <c r="C4113" s="37" t="n">
        <v>22</v>
      </c>
      <c r="D4113" s="37" t="n">
        <v>20</v>
      </c>
      <c r="E4113" s="37" t="n">
        <v>0</v>
      </c>
      <c r="F4113" s="37" t="n">
        <v>0</v>
      </c>
      <c r="G4113" s="37" t="n">
        <v>1</v>
      </c>
      <c r="H4113" s="37" t="n">
        <v>0</v>
      </c>
      <c r="I4113" s="37" t="n">
        <v>0</v>
      </c>
      <c r="J4113" s="40" t="n">
        <f aca="false">IF(C4113=0,"",D4113/C4113)</f>
        <v>0.909090909090909</v>
      </c>
    </row>
    <row r="4114" customFormat="false" ht="15" hidden="false" customHeight="false" outlineLevel="0" collapsed="false">
      <c r="A4114" s="37" t="s">
        <v>796</v>
      </c>
      <c r="B4114" s="37" t="s">
        <v>275</v>
      </c>
      <c r="C4114" s="37" t="n">
        <v>22</v>
      </c>
      <c r="D4114" s="37" t="n">
        <v>22</v>
      </c>
      <c r="E4114" s="37" t="n">
        <v>0</v>
      </c>
      <c r="F4114" s="37" t="n">
        <v>1</v>
      </c>
      <c r="G4114" s="37" t="n">
        <v>0</v>
      </c>
      <c r="H4114" s="37" t="n">
        <v>1</v>
      </c>
      <c r="I4114" s="37" t="n">
        <v>1</v>
      </c>
      <c r="J4114" s="40" t="n">
        <f aca="false">IF(C4114=0,"",D4114/C4114)</f>
        <v>1</v>
      </c>
    </row>
    <row r="4115" customFormat="false" ht="15" hidden="false" customHeight="false" outlineLevel="0" collapsed="false">
      <c r="A4115" s="37" t="s">
        <v>796</v>
      </c>
      <c r="B4115" s="37" t="s">
        <v>276</v>
      </c>
      <c r="C4115" s="37" t="n">
        <v>22</v>
      </c>
      <c r="D4115" s="37" t="n">
        <v>21</v>
      </c>
      <c r="E4115" s="37" t="n">
        <v>0</v>
      </c>
      <c r="F4115" s="37" t="n">
        <v>0</v>
      </c>
      <c r="G4115" s="37" t="n">
        <v>0</v>
      </c>
      <c r="H4115" s="37" t="n">
        <v>3</v>
      </c>
      <c r="I4115" s="37" t="n">
        <v>1</v>
      </c>
      <c r="J4115" s="40" t="n">
        <f aca="false">IF(C4115=0,"",D4115/C4115)</f>
        <v>0.954545454545455</v>
      </c>
    </row>
    <row r="4116" customFormat="false" ht="15" hidden="false" customHeight="false" outlineLevel="0" collapsed="false">
      <c r="A4116" s="37" t="s">
        <v>796</v>
      </c>
      <c r="B4116" s="37" t="s">
        <v>277</v>
      </c>
      <c r="C4116" s="37" t="n">
        <v>22</v>
      </c>
      <c r="D4116" s="37" t="n">
        <v>21</v>
      </c>
      <c r="E4116" s="37" t="n">
        <v>0</v>
      </c>
      <c r="F4116" s="37" t="n">
        <v>1</v>
      </c>
      <c r="G4116" s="37" t="n">
        <v>0</v>
      </c>
      <c r="H4116" s="37" t="n">
        <v>1</v>
      </c>
      <c r="I4116" s="37" t="n">
        <v>3</v>
      </c>
      <c r="J4116" s="40" t="n">
        <f aca="false">IF(C4116=0,"",D4116/C4116)</f>
        <v>0.954545454545455</v>
      </c>
    </row>
    <row r="4117" customFormat="false" ht="15" hidden="false" customHeight="false" outlineLevel="0" collapsed="false">
      <c r="A4117" s="37" t="s">
        <v>796</v>
      </c>
      <c r="B4117" s="37" t="s">
        <v>278</v>
      </c>
      <c r="C4117" s="37" t="n">
        <v>22</v>
      </c>
      <c r="D4117" s="37" t="n">
        <v>19</v>
      </c>
      <c r="E4117" s="37" t="n">
        <v>0</v>
      </c>
      <c r="F4117" s="37" t="n">
        <v>0</v>
      </c>
      <c r="G4117" s="37" t="n">
        <v>0</v>
      </c>
      <c r="H4117" s="37" t="n">
        <v>2</v>
      </c>
      <c r="I4117" s="37" t="n">
        <v>3</v>
      </c>
      <c r="J4117" s="40" t="n">
        <f aca="false">IF(C4117=0,"",D4117/C4117)</f>
        <v>0.863636363636364</v>
      </c>
    </row>
    <row r="4118" customFormat="false" ht="15" hidden="false" customHeight="false" outlineLevel="0" collapsed="false">
      <c r="A4118" s="37" t="s">
        <v>796</v>
      </c>
      <c r="B4118" s="37" t="s">
        <v>279</v>
      </c>
      <c r="C4118" s="37" t="n">
        <v>22</v>
      </c>
      <c r="D4118" s="37" t="n">
        <v>20</v>
      </c>
      <c r="E4118" s="37" t="n">
        <v>1</v>
      </c>
      <c r="F4118" s="37" t="n">
        <v>1</v>
      </c>
      <c r="G4118" s="37" t="n">
        <v>0</v>
      </c>
      <c r="H4118" s="37" t="n">
        <v>2</v>
      </c>
      <c r="I4118" s="37" t="n">
        <v>3</v>
      </c>
      <c r="J4118" s="40" t="n">
        <f aca="false">IF(C4118=0,"",D4118/C4118)</f>
        <v>0.909090909090909</v>
      </c>
    </row>
    <row r="4119" customFormat="false" ht="15" hidden="false" customHeight="false" outlineLevel="0" collapsed="false">
      <c r="A4119" s="37" t="s">
        <v>796</v>
      </c>
      <c r="B4119" s="37" t="s">
        <v>280</v>
      </c>
      <c r="C4119" s="37" t="n">
        <v>22</v>
      </c>
      <c r="D4119" s="37" t="n">
        <v>20</v>
      </c>
      <c r="E4119" s="37" t="n">
        <v>2</v>
      </c>
      <c r="F4119" s="37" t="n">
        <v>0</v>
      </c>
      <c r="G4119" s="37" t="n">
        <v>0</v>
      </c>
      <c r="H4119" s="37" t="n">
        <v>1</v>
      </c>
      <c r="I4119" s="37" t="n">
        <v>1</v>
      </c>
      <c r="J4119" s="40" t="n">
        <f aca="false">IF(C4119=0,"",D4119/C4119)</f>
        <v>0.909090909090909</v>
      </c>
    </row>
    <row r="4120" customFormat="false" ht="15" hidden="false" customHeight="false" outlineLevel="0" collapsed="false">
      <c r="A4120" s="37" t="s">
        <v>796</v>
      </c>
      <c r="B4120" s="37" t="s">
        <v>281</v>
      </c>
      <c r="C4120" s="37" t="n">
        <v>22</v>
      </c>
      <c r="D4120" s="37" t="n">
        <v>22</v>
      </c>
      <c r="E4120" s="37" t="n">
        <v>0</v>
      </c>
      <c r="F4120" s="37" t="n">
        <v>0</v>
      </c>
      <c r="G4120" s="37" t="n">
        <v>0</v>
      </c>
      <c r="H4120" s="37" t="n">
        <v>3</v>
      </c>
      <c r="I4120" s="37" t="n">
        <v>1</v>
      </c>
      <c r="J4120" s="40" t="n">
        <f aca="false">IF(C4120=0,"",D4120/C4120)</f>
        <v>1</v>
      </c>
    </row>
    <row r="4121" customFormat="false" ht="15" hidden="false" customHeight="false" outlineLevel="0" collapsed="false">
      <c r="A4121" s="37" t="s">
        <v>1081</v>
      </c>
      <c r="B4121" s="37" t="s">
        <v>270</v>
      </c>
      <c r="C4121" s="37" t="n">
        <v>22</v>
      </c>
      <c r="D4121" s="37" t="n">
        <v>20</v>
      </c>
      <c r="E4121" s="37" t="n">
        <v>0</v>
      </c>
      <c r="F4121" s="37" t="n">
        <v>3</v>
      </c>
      <c r="G4121" s="37" t="n">
        <v>1</v>
      </c>
      <c r="H4121" s="37" t="n">
        <v>0</v>
      </c>
      <c r="I4121" s="37" t="n">
        <v>8</v>
      </c>
      <c r="J4121" s="40" t="n">
        <f aca="false">IF(C4121=0,"",D4121/C4121)</f>
        <v>0.909090909090909</v>
      </c>
    </row>
    <row r="4122" customFormat="false" ht="15" hidden="false" customHeight="false" outlineLevel="0" collapsed="false">
      <c r="A4122" s="37" t="s">
        <v>1081</v>
      </c>
      <c r="B4122" s="37" t="s">
        <v>271</v>
      </c>
      <c r="C4122" s="37" t="n">
        <v>22</v>
      </c>
      <c r="D4122" s="37" t="n">
        <v>20</v>
      </c>
      <c r="E4122" s="37" t="n">
        <v>1</v>
      </c>
      <c r="F4122" s="37" t="n">
        <v>0</v>
      </c>
      <c r="G4122" s="37" t="n">
        <v>0</v>
      </c>
      <c r="H4122" s="37" t="n">
        <v>3</v>
      </c>
      <c r="I4122" s="37" t="n">
        <v>4</v>
      </c>
      <c r="J4122" s="40" t="n">
        <f aca="false">IF(C4122=0,"",D4122/C4122)</f>
        <v>0.909090909090909</v>
      </c>
    </row>
    <row r="4123" customFormat="false" ht="15" hidden="false" customHeight="false" outlineLevel="0" collapsed="false">
      <c r="A4123" s="37" t="s">
        <v>1081</v>
      </c>
      <c r="B4123" s="37" t="s">
        <v>272</v>
      </c>
      <c r="C4123" s="37" t="n">
        <v>22</v>
      </c>
      <c r="D4123" s="37" t="n">
        <v>21</v>
      </c>
      <c r="E4123" s="37" t="n">
        <v>1</v>
      </c>
      <c r="F4123" s="37" t="n">
        <v>0</v>
      </c>
      <c r="G4123" s="37" t="n">
        <v>1</v>
      </c>
      <c r="H4123" s="37" t="n">
        <v>0</v>
      </c>
      <c r="I4123" s="37" t="n">
        <v>36</v>
      </c>
      <c r="J4123" s="40" t="n">
        <f aca="false">IF(C4123=0,"",D4123/C4123)</f>
        <v>0.954545454545455</v>
      </c>
    </row>
    <row r="4124" customFormat="false" ht="15" hidden="false" customHeight="false" outlineLevel="0" collapsed="false">
      <c r="A4124" s="37" t="s">
        <v>1081</v>
      </c>
      <c r="B4124" s="37" t="s">
        <v>273</v>
      </c>
      <c r="C4124" s="37" t="n">
        <v>22</v>
      </c>
      <c r="D4124" s="37" t="n">
        <v>21</v>
      </c>
      <c r="E4124" s="37" t="n">
        <v>2</v>
      </c>
      <c r="F4124" s="37" t="n">
        <v>0</v>
      </c>
      <c r="G4124" s="37" t="n">
        <v>0</v>
      </c>
      <c r="H4124" s="37" t="n">
        <v>0</v>
      </c>
      <c r="I4124" s="37" t="n">
        <v>22</v>
      </c>
      <c r="J4124" s="40" t="n">
        <f aca="false">IF(C4124=0,"",D4124/C4124)</f>
        <v>0.954545454545455</v>
      </c>
    </row>
    <row r="4125" customFormat="false" ht="15" hidden="false" customHeight="false" outlineLevel="0" collapsed="false">
      <c r="A4125" s="37" t="s">
        <v>1081</v>
      </c>
      <c r="B4125" s="37" t="s">
        <v>274</v>
      </c>
      <c r="C4125" s="37" t="n">
        <v>22</v>
      </c>
      <c r="D4125" s="37" t="n">
        <v>21</v>
      </c>
      <c r="E4125" s="37" t="n">
        <v>1</v>
      </c>
      <c r="F4125" s="37" t="n">
        <v>2</v>
      </c>
      <c r="G4125" s="37" t="n">
        <v>0</v>
      </c>
      <c r="H4125" s="37" t="n">
        <v>1</v>
      </c>
      <c r="I4125" s="37" t="n">
        <v>24</v>
      </c>
      <c r="J4125" s="40" t="n">
        <f aca="false">IF(C4125=0,"",D4125/C4125)</f>
        <v>0.954545454545455</v>
      </c>
    </row>
    <row r="4126" customFormat="false" ht="15" hidden="false" customHeight="false" outlineLevel="0" collapsed="false">
      <c r="A4126" s="37" t="s">
        <v>1081</v>
      </c>
      <c r="B4126" s="37" t="s">
        <v>275</v>
      </c>
      <c r="C4126" s="37" t="n">
        <v>22</v>
      </c>
      <c r="D4126" s="37" t="n">
        <v>20</v>
      </c>
      <c r="E4126" s="37" t="n">
        <v>0</v>
      </c>
      <c r="F4126" s="37" t="n">
        <v>2</v>
      </c>
      <c r="G4126" s="37" t="n">
        <v>0</v>
      </c>
      <c r="H4126" s="37" t="n">
        <v>1</v>
      </c>
      <c r="I4126" s="37" t="n">
        <v>41</v>
      </c>
      <c r="J4126" s="40" t="n">
        <f aca="false">IF(C4126=0,"",D4126/C4126)</f>
        <v>0.909090909090909</v>
      </c>
    </row>
    <row r="4127" customFormat="false" ht="15" hidden="false" customHeight="false" outlineLevel="0" collapsed="false">
      <c r="A4127" s="37" t="s">
        <v>1081</v>
      </c>
      <c r="B4127" s="37" t="s">
        <v>276</v>
      </c>
      <c r="C4127" s="37" t="n">
        <v>22</v>
      </c>
      <c r="D4127" s="37" t="n">
        <v>20</v>
      </c>
      <c r="E4127" s="37" t="n">
        <v>1</v>
      </c>
      <c r="F4127" s="37" t="n">
        <v>1</v>
      </c>
      <c r="G4127" s="37" t="n">
        <v>0</v>
      </c>
      <c r="H4127" s="37" t="n">
        <v>2</v>
      </c>
      <c r="I4127" s="37" t="n">
        <v>12</v>
      </c>
      <c r="J4127" s="40" t="n">
        <f aca="false">IF(C4127=0,"",D4127/C4127)</f>
        <v>0.909090909090909</v>
      </c>
    </row>
    <row r="4128" customFormat="false" ht="15" hidden="false" customHeight="false" outlineLevel="0" collapsed="false">
      <c r="A4128" s="37" t="s">
        <v>1081</v>
      </c>
      <c r="B4128" s="37" t="s">
        <v>277</v>
      </c>
      <c r="C4128" s="37" t="n">
        <v>22</v>
      </c>
      <c r="D4128" s="37" t="n">
        <v>21</v>
      </c>
      <c r="E4128" s="37" t="n">
        <v>0</v>
      </c>
      <c r="F4128" s="37" t="n">
        <v>0</v>
      </c>
      <c r="G4128" s="37" t="n">
        <v>0</v>
      </c>
      <c r="H4128" s="37" t="n">
        <v>3</v>
      </c>
      <c r="I4128" s="37" t="n">
        <v>5</v>
      </c>
      <c r="J4128" s="40" t="n">
        <f aca="false">IF(C4128=0,"",D4128/C4128)</f>
        <v>0.954545454545455</v>
      </c>
    </row>
    <row r="4129" customFormat="false" ht="15" hidden="false" customHeight="false" outlineLevel="0" collapsed="false">
      <c r="A4129" s="37" t="s">
        <v>1081</v>
      </c>
      <c r="B4129" s="37" t="s">
        <v>278</v>
      </c>
      <c r="C4129" s="37" t="n">
        <v>22</v>
      </c>
      <c r="D4129" s="37" t="n">
        <v>21</v>
      </c>
      <c r="E4129" s="37" t="n">
        <v>1</v>
      </c>
      <c r="F4129" s="37" t="n">
        <v>1</v>
      </c>
      <c r="G4129" s="37" t="n">
        <v>0</v>
      </c>
      <c r="H4129" s="37" t="n">
        <v>1</v>
      </c>
      <c r="I4129" s="37" t="n">
        <v>4</v>
      </c>
      <c r="J4129" s="40" t="n">
        <f aca="false">IF(C4129=0,"",D4129/C4129)</f>
        <v>0.954545454545455</v>
      </c>
    </row>
    <row r="4130" customFormat="false" ht="15" hidden="false" customHeight="false" outlineLevel="0" collapsed="false">
      <c r="A4130" s="37" t="s">
        <v>1081</v>
      </c>
      <c r="B4130" s="37" t="s">
        <v>279</v>
      </c>
      <c r="C4130" s="37" t="n">
        <v>22</v>
      </c>
      <c r="D4130" s="37" t="n">
        <v>22</v>
      </c>
      <c r="E4130" s="37" t="n">
        <v>1</v>
      </c>
      <c r="F4130" s="37" t="n">
        <v>1</v>
      </c>
      <c r="G4130" s="37" t="n">
        <v>0</v>
      </c>
      <c r="H4130" s="37" t="n">
        <v>0</v>
      </c>
      <c r="I4130" s="37" t="n">
        <v>14</v>
      </c>
      <c r="J4130" s="40" t="n">
        <f aca="false">IF(C4130=0,"",D4130/C4130)</f>
        <v>1</v>
      </c>
    </row>
    <row r="4131" customFormat="false" ht="15" hidden="false" customHeight="false" outlineLevel="0" collapsed="false">
      <c r="A4131" s="37" t="s">
        <v>1081</v>
      </c>
      <c r="B4131" s="37" t="s">
        <v>280</v>
      </c>
      <c r="C4131" s="37" t="n">
        <v>22</v>
      </c>
      <c r="D4131" s="37" t="n">
        <v>20</v>
      </c>
      <c r="E4131" s="37" t="n">
        <v>0</v>
      </c>
      <c r="F4131" s="37" t="n">
        <v>0</v>
      </c>
      <c r="G4131" s="37" t="n">
        <v>2</v>
      </c>
      <c r="H4131" s="37" t="n">
        <v>0</v>
      </c>
      <c r="I4131" s="37" t="n">
        <v>8</v>
      </c>
      <c r="J4131" s="40" t="n">
        <f aca="false">IF(C4131=0,"",D4131/C4131)</f>
        <v>0.909090909090909</v>
      </c>
    </row>
    <row r="4132" customFormat="false" ht="15" hidden="false" customHeight="false" outlineLevel="0" collapsed="false">
      <c r="A4132" s="37" t="s">
        <v>1081</v>
      </c>
      <c r="B4132" s="37" t="s">
        <v>281</v>
      </c>
      <c r="C4132" s="37" t="n">
        <v>22</v>
      </c>
      <c r="D4132" s="37" t="n">
        <v>22</v>
      </c>
      <c r="E4132" s="37" t="n">
        <v>0</v>
      </c>
      <c r="F4132" s="37" t="n">
        <v>1</v>
      </c>
      <c r="G4132" s="37" t="n">
        <v>1</v>
      </c>
      <c r="H4132" s="37" t="n">
        <v>0</v>
      </c>
      <c r="I4132" s="37" t="n">
        <v>19</v>
      </c>
      <c r="J4132" s="40" t="n">
        <f aca="false">IF(C4132=0,"",D4132/C4132)</f>
        <v>1</v>
      </c>
    </row>
    <row r="4133" customFormat="false" ht="15" hidden="false" customHeight="false" outlineLevel="0" collapsed="false">
      <c r="A4133" s="37" t="s">
        <v>1082</v>
      </c>
      <c r="B4133" s="37" t="s">
        <v>270</v>
      </c>
      <c r="C4133" s="37" t="n">
        <v>22</v>
      </c>
      <c r="D4133" s="37" t="n">
        <v>21</v>
      </c>
      <c r="E4133" s="37" t="n">
        <v>0</v>
      </c>
      <c r="F4133" s="37" t="n">
        <v>2</v>
      </c>
      <c r="G4133" s="37" t="n">
        <v>0</v>
      </c>
      <c r="H4133" s="37" t="n">
        <v>0</v>
      </c>
      <c r="I4133" s="37" t="n">
        <v>0</v>
      </c>
      <c r="J4133" s="40" t="n">
        <f aca="false">IF(C4133=0,"",D4133/C4133)</f>
        <v>0.954545454545455</v>
      </c>
    </row>
    <row r="4134" customFormat="false" ht="15" hidden="false" customHeight="false" outlineLevel="0" collapsed="false">
      <c r="A4134" s="37" t="s">
        <v>1082</v>
      </c>
      <c r="B4134" s="37" t="s">
        <v>271</v>
      </c>
      <c r="C4134" s="37" t="n">
        <v>22</v>
      </c>
      <c r="D4134" s="37" t="n">
        <v>21</v>
      </c>
      <c r="E4134" s="37" t="n">
        <v>0</v>
      </c>
      <c r="F4134" s="37" t="n">
        <v>0</v>
      </c>
      <c r="G4134" s="37" t="n">
        <v>1</v>
      </c>
      <c r="H4134" s="37" t="n">
        <v>2</v>
      </c>
      <c r="I4134" s="37" t="n">
        <v>0</v>
      </c>
      <c r="J4134" s="40" t="n">
        <f aca="false">IF(C4134=0,"",D4134/C4134)</f>
        <v>0.954545454545455</v>
      </c>
    </row>
    <row r="4135" customFormat="false" ht="15" hidden="false" customHeight="false" outlineLevel="0" collapsed="false">
      <c r="A4135" s="37" t="s">
        <v>1082</v>
      </c>
      <c r="B4135" s="37" t="s">
        <v>272</v>
      </c>
      <c r="C4135" s="37" t="n">
        <v>22</v>
      </c>
      <c r="D4135" s="37" t="n">
        <v>20</v>
      </c>
      <c r="E4135" s="37" t="n">
        <v>1</v>
      </c>
      <c r="F4135" s="37" t="n">
        <v>1</v>
      </c>
      <c r="G4135" s="37" t="n">
        <v>0</v>
      </c>
      <c r="H4135" s="37" t="n">
        <v>0</v>
      </c>
      <c r="I4135" s="37" t="n">
        <v>0</v>
      </c>
      <c r="J4135" s="40" t="n">
        <f aca="false">IF(C4135=0,"",D4135/C4135)</f>
        <v>0.909090909090909</v>
      </c>
    </row>
    <row r="4136" customFormat="false" ht="15" hidden="false" customHeight="false" outlineLevel="0" collapsed="false">
      <c r="A4136" s="37" t="s">
        <v>1082</v>
      </c>
      <c r="B4136" s="37" t="s">
        <v>273</v>
      </c>
      <c r="C4136" s="37" t="n">
        <v>22</v>
      </c>
      <c r="D4136" s="37" t="n">
        <v>21</v>
      </c>
      <c r="E4136" s="37" t="n">
        <v>1</v>
      </c>
      <c r="F4136" s="37" t="n">
        <v>0</v>
      </c>
      <c r="G4136" s="37" t="n">
        <v>1</v>
      </c>
      <c r="H4136" s="37" t="n">
        <v>3</v>
      </c>
      <c r="I4136" s="37" t="n">
        <v>1</v>
      </c>
      <c r="J4136" s="40" t="n">
        <f aca="false">IF(C4136=0,"",D4136/C4136)</f>
        <v>0.954545454545455</v>
      </c>
    </row>
    <row r="4137" customFormat="false" ht="15" hidden="false" customHeight="false" outlineLevel="0" collapsed="false">
      <c r="A4137" s="37" t="s">
        <v>1082</v>
      </c>
      <c r="B4137" s="37" t="s">
        <v>274</v>
      </c>
      <c r="C4137" s="37" t="n">
        <v>22</v>
      </c>
      <c r="D4137" s="37" t="n">
        <v>20</v>
      </c>
      <c r="E4137" s="37" t="n">
        <v>2</v>
      </c>
      <c r="F4137" s="37" t="n">
        <v>0</v>
      </c>
      <c r="G4137" s="37" t="n">
        <v>0</v>
      </c>
      <c r="H4137" s="37" t="n">
        <v>0</v>
      </c>
      <c r="I4137" s="37" t="n">
        <v>3</v>
      </c>
      <c r="J4137" s="40" t="n">
        <f aca="false">IF(C4137=0,"",D4137/C4137)</f>
        <v>0.909090909090909</v>
      </c>
    </row>
    <row r="4138" customFormat="false" ht="15" hidden="false" customHeight="false" outlineLevel="0" collapsed="false">
      <c r="A4138" s="37" t="s">
        <v>1082</v>
      </c>
      <c r="B4138" s="37" t="s">
        <v>275</v>
      </c>
      <c r="C4138" s="37" t="n">
        <v>22</v>
      </c>
      <c r="D4138" s="37" t="n">
        <v>21</v>
      </c>
      <c r="E4138" s="37" t="n">
        <v>1</v>
      </c>
      <c r="F4138" s="37" t="n">
        <v>0</v>
      </c>
      <c r="G4138" s="37" t="n">
        <v>0</v>
      </c>
      <c r="H4138" s="37" t="n">
        <v>0</v>
      </c>
      <c r="I4138" s="37" t="n">
        <v>1</v>
      </c>
      <c r="J4138" s="40" t="n">
        <f aca="false">IF(C4138=0,"",D4138/C4138)</f>
        <v>0.954545454545455</v>
      </c>
    </row>
    <row r="4139" customFormat="false" ht="15" hidden="false" customHeight="false" outlineLevel="0" collapsed="false">
      <c r="A4139" s="37" t="s">
        <v>1082</v>
      </c>
      <c r="B4139" s="37" t="s">
        <v>276</v>
      </c>
      <c r="C4139" s="37" t="n">
        <v>22</v>
      </c>
      <c r="D4139" s="37" t="n">
        <v>21</v>
      </c>
      <c r="E4139" s="37" t="n">
        <v>1</v>
      </c>
      <c r="F4139" s="37" t="n">
        <v>0</v>
      </c>
      <c r="G4139" s="37" t="n">
        <v>0</v>
      </c>
      <c r="H4139" s="37" t="n">
        <v>1</v>
      </c>
      <c r="I4139" s="37" t="n">
        <v>2</v>
      </c>
      <c r="J4139" s="40" t="n">
        <f aca="false">IF(C4139=0,"",D4139/C4139)</f>
        <v>0.954545454545455</v>
      </c>
    </row>
    <row r="4140" customFormat="false" ht="15" hidden="false" customHeight="false" outlineLevel="0" collapsed="false">
      <c r="A4140" s="37" t="s">
        <v>1082</v>
      </c>
      <c r="B4140" s="37" t="s">
        <v>277</v>
      </c>
      <c r="C4140" s="37" t="n">
        <v>22</v>
      </c>
      <c r="D4140" s="37" t="n">
        <v>22</v>
      </c>
      <c r="E4140" s="37" t="n">
        <v>0</v>
      </c>
      <c r="F4140" s="37" t="n">
        <v>1</v>
      </c>
      <c r="G4140" s="37" t="n">
        <v>0</v>
      </c>
      <c r="H4140" s="37" t="n">
        <v>2</v>
      </c>
      <c r="I4140" s="37" t="n">
        <v>3</v>
      </c>
      <c r="J4140" s="40" t="n">
        <f aca="false">IF(C4140=0,"",D4140/C4140)</f>
        <v>1</v>
      </c>
    </row>
    <row r="4141" customFormat="false" ht="15" hidden="false" customHeight="false" outlineLevel="0" collapsed="false">
      <c r="A4141" s="37" t="s">
        <v>1082</v>
      </c>
      <c r="B4141" s="37" t="s">
        <v>278</v>
      </c>
      <c r="C4141" s="37" t="n">
        <v>22</v>
      </c>
      <c r="D4141" s="37" t="n">
        <v>22</v>
      </c>
      <c r="E4141" s="37" t="n">
        <v>0</v>
      </c>
      <c r="F4141" s="37" t="n">
        <v>0</v>
      </c>
      <c r="G4141" s="37" t="n">
        <v>2</v>
      </c>
      <c r="H4141" s="37" t="n">
        <v>1</v>
      </c>
      <c r="I4141" s="37" t="n">
        <v>1</v>
      </c>
      <c r="J4141" s="40" t="n">
        <f aca="false">IF(C4141=0,"",D4141/C4141)</f>
        <v>1</v>
      </c>
    </row>
    <row r="4142" customFormat="false" ht="15" hidden="false" customHeight="false" outlineLevel="0" collapsed="false">
      <c r="A4142" s="37" t="s">
        <v>1082</v>
      </c>
      <c r="B4142" s="37" t="s">
        <v>279</v>
      </c>
      <c r="C4142" s="37" t="n">
        <v>22</v>
      </c>
      <c r="D4142" s="37" t="n">
        <v>22</v>
      </c>
      <c r="E4142" s="37" t="n">
        <v>1</v>
      </c>
      <c r="F4142" s="37" t="n">
        <v>0</v>
      </c>
      <c r="G4142" s="37" t="n">
        <v>0</v>
      </c>
      <c r="H4142" s="37" t="n">
        <v>1</v>
      </c>
      <c r="I4142" s="37" t="n">
        <v>1</v>
      </c>
      <c r="J4142" s="40" t="n">
        <f aca="false">IF(C4142=0,"",D4142/C4142)</f>
        <v>1</v>
      </c>
    </row>
    <row r="4143" customFormat="false" ht="15" hidden="false" customHeight="false" outlineLevel="0" collapsed="false">
      <c r="A4143" s="37" t="s">
        <v>1082</v>
      </c>
      <c r="B4143" s="37" t="s">
        <v>280</v>
      </c>
      <c r="C4143" s="37" t="n">
        <v>22</v>
      </c>
      <c r="D4143" s="37" t="n">
        <v>20</v>
      </c>
      <c r="E4143" s="37" t="n">
        <v>1</v>
      </c>
      <c r="F4143" s="37" t="n">
        <v>0</v>
      </c>
      <c r="G4143" s="37" t="n">
        <v>0</v>
      </c>
      <c r="H4143" s="37" t="n">
        <v>0</v>
      </c>
      <c r="I4143" s="37" t="n">
        <v>0</v>
      </c>
      <c r="J4143" s="40" t="n">
        <f aca="false">IF(C4143=0,"",D4143/C4143)</f>
        <v>0.909090909090909</v>
      </c>
    </row>
    <row r="4144" customFormat="false" ht="15" hidden="false" customHeight="false" outlineLevel="0" collapsed="false">
      <c r="A4144" s="37" t="s">
        <v>1082</v>
      </c>
      <c r="B4144" s="37" t="s">
        <v>281</v>
      </c>
      <c r="C4144" s="37" t="n">
        <v>22</v>
      </c>
      <c r="D4144" s="37" t="n">
        <v>18</v>
      </c>
      <c r="E4144" s="37" t="n">
        <v>2</v>
      </c>
      <c r="F4144" s="37" t="n">
        <v>0</v>
      </c>
      <c r="G4144" s="37" t="n">
        <v>0</v>
      </c>
      <c r="H4144" s="37" t="n">
        <v>1</v>
      </c>
      <c r="I4144" s="37" t="n">
        <v>1</v>
      </c>
      <c r="J4144" s="40" t="n">
        <f aca="false">IF(C4144=0,"",D4144/C4144)</f>
        <v>0.818181818181818</v>
      </c>
    </row>
    <row r="4145" customFormat="false" ht="15" hidden="false" customHeight="false" outlineLevel="0" collapsed="false">
      <c r="A4145" s="37" t="s">
        <v>1083</v>
      </c>
      <c r="B4145" s="37" t="s">
        <v>270</v>
      </c>
      <c r="C4145" s="37" t="n">
        <v>22</v>
      </c>
      <c r="D4145" s="37" t="n">
        <v>20</v>
      </c>
      <c r="E4145" s="37" t="n">
        <v>2</v>
      </c>
      <c r="F4145" s="37" t="n">
        <v>1</v>
      </c>
      <c r="G4145" s="37" t="n">
        <v>0</v>
      </c>
      <c r="H4145" s="37" t="n">
        <v>3</v>
      </c>
      <c r="I4145" s="37" t="n">
        <v>13</v>
      </c>
      <c r="J4145" s="40" t="n">
        <f aca="false">IF(C4145=0,"",D4145/C4145)</f>
        <v>0.909090909090909</v>
      </c>
    </row>
    <row r="4146" customFormat="false" ht="15" hidden="false" customHeight="false" outlineLevel="0" collapsed="false">
      <c r="A4146" s="37" t="s">
        <v>1083</v>
      </c>
      <c r="B4146" s="37" t="s">
        <v>271</v>
      </c>
      <c r="C4146" s="37" t="n">
        <v>22</v>
      </c>
      <c r="D4146" s="37" t="n">
        <v>19</v>
      </c>
      <c r="E4146" s="37" t="n">
        <v>0</v>
      </c>
      <c r="F4146" s="37" t="n">
        <v>0</v>
      </c>
      <c r="G4146" s="37" t="n">
        <v>0</v>
      </c>
      <c r="H4146" s="37" t="n">
        <v>1</v>
      </c>
      <c r="I4146" s="37" t="n">
        <v>2</v>
      </c>
      <c r="J4146" s="40" t="n">
        <f aca="false">IF(C4146=0,"",D4146/C4146)</f>
        <v>0.863636363636364</v>
      </c>
    </row>
    <row r="4147" customFormat="false" ht="15" hidden="false" customHeight="false" outlineLevel="0" collapsed="false">
      <c r="A4147" s="37" t="s">
        <v>1083</v>
      </c>
      <c r="B4147" s="37" t="s">
        <v>272</v>
      </c>
      <c r="C4147" s="37" t="n">
        <v>22</v>
      </c>
      <c r="D4147" s="37" t="n">
        <v>21</v>
      </c>
      <c r="E4147" s="37" t="n">
        <v>1</v>
      </c>
      <c r="F4147" s="37" t="n">
        <v>1</v>
      </c>
      <c r="G4147" s="37" t="n">
        <v>0</v>
      </c>
      <c r="H4147" s="37" t="n">
        <v>2</v>
      </c>
      <c r="I4147" s="37" t="n">
        <v>9</v>
      </c>
      <c r="J4147" s="40" t="n">
        <f aca="false">IF(C4147=0,"",D4147/C4147)</f>
        <v>0.954545454545455</v>
      </c>
    </row>
    <row r="4148" customFormat="false" ht="15" hidden="false" customHeight="false" outlineLevel="0" collapsed="false">
      <c r="A4148" s="37" t="s">
        <v>1083</v>
      </c>
      <c r="B4148" s="37" t="s">
        <v>273</v>
      </c>
      <c r="C4148" s="37" t="n">
        <v>22</v>
      </c>
      <c r="D4148" s="37" t="n">
        <v>20</v>
      </c>
      <c r="E4148" s="37" t="n">
        <v>0</v>
      </c>
      <c r="F4148" s="37" t="n">
        <v>1</v>
      </c>
      <c r="G4148" s="37" t="n">
        <v>0</v>
      </c>
      <c r="H4148" s="37" t="n">
        <v>1</v>
      </c>
      <c r="I4148" s="37" t="n">
        <v>40</v>
      </c>
      <c r="J4148" s="40" t="n">
        <f aca="false">IF(C4148=0,"",D4148/C4148)</f>
        <v>0.909090909090909</v>
      </c>
    </row>
    <row r="4149" customFormat="false" ht="15" hidden="false" customHeight="false" outlineLevel="0" collapsed="false">
      <c r="A4149" s="37" t="s">
        <v>1083</v>
      </c>
      <c r="B4149" s="37" t="s">
        <v>274</v>
      </c>
      <c r="C4149" s="37" t="n">
        <v>22</v>
      </c>
      <c r="D4149" s="37" t="n">
        <v>19</v>
      </c>
      <c r="E4149" s="37" t="n">
        <v>0</v>
      </c>
      <c r="F4149" s="37" t="n">
        <v>1</v>
      </c>
      <c r="G4149" s="37" t="n">
        <v>0</v>
      </c>
      <c r="H4149" s="37" t="n">
        <v>4</v>
      </c>
      <c r="I4149" s="37" t="n">
        <v>4</v>
      </c>
      <c r="J4149" s="40" t="n">
        <f aca="false">IF(C4149=0,"",D4149/C4149)</f>
        <v>0.863636363636364</v>
      </c>
    </row>
    <row r="4150" customFormat="false" ht="15" hidden="false" customHeight="false" outlineLevel="0" collapsed="false">
      <c r="A4150" s="37" t="s">
        <v>1083</v>
      </c>
      <c r="B4150" s="37" t="s">
        <v>275</v>
      </c>
      <c r="C4150" s="37" t="n">
        <v>22</v>
      </c>
      <c r="D4150" s="37" t="n">
        <v>20</v>
      </c>
      <c r="E4150" s="37" t="n">
        <v>2</v>
      </c>
      <c r="F4150" s="37" t="n">
        <v>0</v>
      </c>
      <c r="G4150" s="37" t="n">
        <v>1</v>
      </c>
      <c r="H4150" s="37" t="n">
        <v>3</v>
      </c>
      <c r="I4150" s="37" t="n">
        <v>2</v>
      </c>
      <c r="J4150" s="40" t="n">
        <f aca="false">IF(C4150=0,"",D4150/C4150)</f>
        <v>0.909090909090909</v>
      </c>
    </row>
    <row r="4151" customFormat="false" ht="15" hidden="false" customHeight="false" outlineLevel="0" collapsed="false">
      <c r="A4151" s="37" t="s">
        <v>1083</v>
      </c>
      <c r="B4151" s="37" t="s">
        <v>276</v>
      </c>
      <c r="C4151" s="37" t="n">
        <v>22</v>
      </c>
      <c r="D4151" s="37" t="n">
        <v>21</v>
      </c>
      <c r="E4151" s="37" t="n">
        <v>0</v>
      </c>
      <c r="F4151" s="37" t="n">
        <v>1</v>
      </c>
      <c r="G4151" s="37" t="n">
        <v>0</v>
      </c>
      <c r="H4151" s="37" t="n">
        <v>1</v>
      </c>
      <c r="I4151" s="37" t="n">
        <v>17</v>
      </c>
      <c r="J4151" s="40" t="n">
        <f aca="false">IF(C4151=0,"",D4151/C4151)</f>
        <v>0.954545454545455</v>
      </c>
    </row>
    <row r="4152" customFormat="false" ht="15" hidden="false" customHeight="false" outlineLevel="0" collapsed="false">
      <c r="A4152" s="37" t="s">
        <v>1083</v>
      </c>
      <c r="B4152" s="37" t="s">
        <v>277</v>
      </c>
      <c r="C4152" s="37" t="n">
        <v>22</v>
      </c>
      <c r="D4152" s="37" t="n">
        <v>21</v>
      </c>
      <c r="E4152" s="37" t="n">
        <v>2</v>
      </c>
      <c r="F4152" s="37" t="n">
        <v>1</v>
      </c>
      <c r="G4152" s="37" t="n">
        <v>0</v>
      </c>
      <c r="H4152" s="37" t="n">
        <v>0</v>
      </c>
      <c r="I4152" s="37" t="n">
        <v>4</v>
      </c>
      <c r="J4152" s="40" t="n">
        <f aca="false">IF(C4152=0,"",D4152/C4152)</f>
        <v>0.954545454545455</v>
      </c>
    </row>
    <row r="4153" customFormat="false" ht="15" hidden="false" customHeight="false" outlineLevel="0" collapsed="false">
      <c r="A4153" s="37" t="s">
        <v>1083</v>
      </c>
      <c r="B4153" s="37" t="s">
        <v>278</v>
      </c>
      <c r="C4153" s="37" t="n">
        <v>22</v>
      </c>
      <c r="D4153" s="37" t="n">
        <v>22</v>
      </c>
      <c r="E4153" s="37" t="n">
        <v>0</v>
      </c>
      <c r="F4153" s="37" t="n">
        <v>0</v>
      </c>
      <c r="G4153" s="37" t="n">
        <v>0</v>
      </c>
      <c r="H4153" s="37" t="n">
        <v>1</v>
      </c>
      <c r="I4153" s="37" t="n">
        <v>10</v>
      </c>
      <c r="J4153" s="40" t="n">
        <f aca="false">IF(C4153=0,"",D4153/C4153)</f>
        <v>1</v>
      </c>
    </row>
    <row r="4154" customFormat="false" ht="15" hidden="false" customHeight="false" outlineLevel="0" collapsed="false">
      <c r="A4154" s="37" t="s">
        <v>1083</v>
      </c>
      <c r="B4154" s="37" t="s">
        <v>279</v>
      </c>
      <c r="C4154" s="37" t="n">
        <v>22</v>
      </c>
      <c r="D4154" s="37" t="n">
        <v>22</v>
      </c>
      <c r="E4154" s="37" t="n">
        <v>1</v>
      </c>
      <c r="F4154" s="37" t="n">
        <v>0</v>
      </c>
      <c r="G4154" s="37" t="n">
        <v>0</v>
      </c>
      <c r="H4154" s="37" t="n">
        <v>2</v>
      </c>
      <c r="I4154" s="37" t="n">
        <v>22</v>
      </c>
      <c r="J4154" s="40" t="n">
        <f aca="false">IF(C4154=0,"",D4154/C4154)</f>
        <v>1</v>
      </c>
    </row>
    <row r="4155" customFormat="false" ht="15" hidden="false" customHeight="false" outlineLevel="0" collapsed="false">
      <c r="A4155" s="37" t="s">
        <v>1083</v>
      </c>
      <c r="B4155" s="37" t="s">
        <v>280</v>
      </c>
      <c r="C4155" s="37" t="n">
        <v>22</v>
      </c>
      <c r="D4155" s="37" t="n">
        <v>21</v>
      </c>
      <c r="E4155" s="37" t="n">
        <v>0</v>
      </c>
      <c r="F4155" s="37" t="n">
        <v>1</v>
      </c>
      <c r="G4155" s="37" t="n">
        <v>0</v>
      </c>
      <c r="H4155" s="37" t="n">
        <v>2</v>
      </c>
      <c r="I4155" s="37" t="n">
        <v>7</v>
      </c>
      <c r="J4155" s="40" t="n">
        <f aca="false">IF(C4155=0,"",D4155/C4155)</f>
        <v>0.954545454545455</v>
      </c>
    </row>
    <row r="4156" customFormat="false" ht="15" hidden="false" customHeight="false" outlineLevel="0" collapsed="false">
      <c r="A4156" s="37" t="s">
        <v>1083</v>
      </c>
      <c r="B4156" s="37" t="s">
        <v>281</v>
      </c>
      <c r="C4156" s="37" t="n">
        <v>22</v>
      </c>
      <c r="D4156" s="37" t="n">
        <v>22</v>
      </c>
      <c r="E4156" s="37" t="n">
        <v>1</v>
      </c>
      <c r="F4156" s="37" t="n">
        <v>1</v>
      </c>
      <c r="G4156" s="37" t="n">
        <v>1</v>
      </c>
      <c r="H4156" s="37" t="n">
        <v>2</v>
      </c>
      <c r="I4156" s="37" t="n">
        <v>3</v>
      </c>
      <c r="J4156" s="40" t="n">
        <f aca="false">IF(C4156=0,"",D4156/C4156)</f>
        <v>1</v>
      </c>
    </row>
    <row r="4157" customFormat="false" ht="15" hidden="false" customHeight="false" outlineLevel="0" collapsed="false">
      <c r="A4157" s="37" t="s">
        <v>1085</v>
      </c>
      <c r="B4157" s="37" t="s">
        <v>270</v>
      </c>
      <c r="C4157" s="37" t="n">
        <v>22</v>
      </c>
      <c r="D4157" s="37" t="n">
        <v>18</v>
      </c>
      <c r="E4157" s="37" t="n">
        <v>1</v>
      </c>
      <c r="F4157" s="37" t="n">
        <v>0</v>
      </c>
      <c r="G4157" s="37" t="n">
        <v>1</v>
      </c>
      <c r="H4157" s="37" t="n">
        <v>0</v>
      </c>
      <c r="I4157" s="37" t="n">
        <v>8</v>
      </c>
      <c r="J4157" s="40" t="n">
        <f aca="false">IF(C4157=0,"",D4157/C4157)</f>
        <v>0.818181818181818</v>
      </c>
    </row>
    <row r="4158" customFormat="false" ht="15" hidden="false" customHeight="false" outlineLevel="0" collapsed="false">
      <c r="A4158" s="37" t="s">
        <v>1085</v>
      </c>
      <c r="B4158" s="37" t="s">
        <v>271</v>
      </c>
      <c r="C4158" s="37" t="n">
        <v>22</v>
      </c>
      <c r="D4158" s="37" t="n">
        <v>21</v>
      </c>
      <c r="E4158" s="37" t="n">
        <v>0</v>
      </c>
      <c r="F4158" s="37" t="n">
        <v>1</v>
      </c>
      <c r="G4158" s="37" t="n">
        <v>2</v>
      </c>
      <c r="H4158" s="37" t="n">
        <v>2</v>
      </c>
      <c r="I4158" s="37" t="n">
        <v>18</v>
      </c>
      <c r="J4158" s="40" t="n">
        <f aca="false">IF(C4158=0,"",D4158/C4158)</f>
        <v>0.954545454545455</v>
      </c>
    </row>
    <row r="4159" customFormat="false" ht="15" hidden="false" customHeight="false" outlineLevel="0" collapsed="false">
      <c r="A4159" s="37" t="s">
        <v>1085</v>
      </c>
      <c r="B4159" s="37" t="s">
        <v>272</v>
      </c>
      <c r="C4159" s="37" t="n">
        <v>22</v>
      </c>
      <c r="D4159" s="37" t="n">
        <v>21</v>
      </c>
      <c r="E4159" s="37" t="n">
        <v>1</v>
      </c>
      <c r="F4159" s="37" t="n">
        <v>0</v>
      </c>
      <c r="G4159" s="37" t="n">
        <v>0</v>
      </c>
      <c r="H4159" s="37" t="n">
        <v>2</v>
      </c>
      <c r="I4159" s="37" t="n">
        <v>24</v>
      </c>
      <c r="J4159" s="40" t="n">
        <f aca="false">IF(C4159=0,"",D4159/C4159)</f>
        <v>0.954545454545455</v>
      </c>
    </row>
    <row r="4160" customFormat="false" ht="15" hidden="false" customHeight="false" outlineLevel="0" collapsed="false">
      <c r="A4160" s="37" t="s">
        <v>1085</v>
      </c>
      <c r="B4160" s="37" t="s">
        <v>273</v>
      </c>
      <c r="C4160" s="37" t="n">
        <v>22</v>
      </c>
      <c r="D4160" s="37" t="n">
        <v>22</v>
      </c>
      <c r="E4160" s="37" t="n">
        <v>1</v>
      </c>
      <c r="F4160" s="37" t="n">
        <v>1</v>
      </c>
      <c r="G4160" s="37" t="n">
        <v>1</v>
      </c>
      <c r="H4160" s="37" t="n">
        <v>1</v>
      </c>
      <c r="I4160" s="37" t="n">
        <v>30</v>
      </c>
      <c r="J4160" s="40" t="n">
        <f aca="false">IF(C4160=0,"",D4160/C4160)</f>
        <v>1</v>
      </c>
    </row>
    <row r="4161" customFormat="false" ht="15" hidden="false" customHeight="false" outlineLevel="0" collapsed="false">
      <c r="A4161" s="37" t="s">
        <v>1085</v>
      </c>
      <c r="B4161" s="37" t="s">
        <v>274</v>
      </c>
      <c r="C4161" s="37" t="n">
        <v>22</v>
      </c>
      <c r="D4161" s="37" t="n">
        <v>19</v>
      </c>
      <c r="E4161" s="37" t="n">
        <v>1</v>
      </c>
      <c r="F4161" s="37" t="n">
        <v>0</v>
      </c>
      <c r="G4161" s="37" t="n">
        <v>0</v>
      </c>
      <c r="H4161" s="37" t="n">
        <v>2</v>
      </c>
      <c r="I4161" s="37" t="n">
        <v>38</v>
      </c>
      <c r="J4161" s="40" t="n">
        <f aca="false">IF(C4161=0,"",D4161/C4161)</f>
        <v>0.863636363636364</v>
      </c>
    </row>
    <row r="4162" customFormat="false" ht="15" hidden="false" customHeight="false" outlineLevel="0" collapsed="false">
      <c r="A4162" s="37" t="s">
        <v>1085</v>
      </c>
      <c r="B4162" s="37" t="s">
        <v>275</v>
      </c>
      <c r="C4162" s="37" t="n">
        <v>22</v>
      </c>
      <c r="D4162" s="37" t="n">
        <v>22</v>
      </c>
      <c r="E4162" s="37" t="n">
        <v>0</v>
      </c>
      <c r="F4162" s="37" t="n">
        <v>2</v>
      </c>
      <c r="G4162" s="37" t="n">
        <v>0</v>
      </c>
      <c r="H4162" s="37" t="n">
        <v>0</v>
      </c>
      <c r="I4162" s="37" t="n">
        <v>11</v>
      </c>
      <c r="J4162" s="40" t="n">
        <f aca="false">IF(C4162=0,"",D4162/C4162)</f>
        <v>1</v>
      </c>
    </row>
    <row r="4163" customFormat="false" ht="15" hidden="false" customHeight="false" outlineLevel="0" collapsed="false">
      <c r="A4163" s="37" t="s">
        <v>1085</v>
      </c>
      <c r="B4163" s="37" t="s">
        <v>276</v>
      </c>
      <c r="C4163" s="37" t="n">
        <v>22</v>
      </c>
      <c r="D4163" s="37" t="n">
        <v>19</v>
      </c>
      <c r="E4163" s="37" t="n">
        <v>1</v>
      </c>
      <c r="F4163" s="37" t="n">
        <v>1</v>
      </c>
      <c r="G4163" s="37" t="n">
        <v>1</v>
      </c>
      <c r="H4163" s="37" t="n">
        <v>4</v>
      </c>
      <c r="I4163" s="37" t="n">
        <v>17</v>
      </c>
      <c r="J4163" s="40" t="n">
        <f aca="false">IF(C4163=0,"",D4163/C4163)</f>
        <v>0.863636363636364</v>
      </c>
    </row>
    <row r="4164" customFormat="false" ht="15" hidden="false" customHeight="false" outlineLevel="0" collapsed="false">
      <c r="A4164" s="37" t="s">
        <v>1085</v>
      </c>
      <c r="B4164" s="37" t="s">
        <v>277</v>
      </c>
      <c r="C4164" s="37" t="n">
        <v>22</v>
      </c>
      <c r="D4164" s="37" t="n">
        <v>19</v>
      </c>
      <c r="E4164" s="37" t="n">
        <v>2</v>
      </c>
      <c r="F4164" s="37" t="n">
        <v>0</v>
      </c>
      <c r="G4164" s="37" t="n">
        <v>0</v>
      </c>
      <c r="H4164" s="37" t="n">
        <v>2</v>
      </c>
      <c r="I4164" s="37" t="n">
        <v>11</v>
      </c>
      <c r="J4164" s="40" t="n">
        <f aca="false">IF(C4164=0,"",D4164/C4164)</f>
        <v>0.863636363636364</v>
      </c>
    </row>
    <row r="4165" customFormat="false" ht="15" hidden="false" customHeight="false" outlineLevel="0" collapsed="false">
      <c r="A4165" s="37" t="s">
        <v>1085</v>
      </c>
      <c r="B4165" s="37" t="s">
        <v>278</v>
      </c>
      <c r="C4165" s="37" t="n">
        <v>22</v>
      </c>
      <c r="D4165" s="37" t="n">
        <v>20</v>
      </c>
      <c r="E4165" s="37" t="n">
        <v>2</v>
      </c>
      <c r="F4165" s="37" t="n">
        <v>0</v>
      </c>
      <c r="G4165" s="37" t="n">
        <v>0</v>
      </c>
      <c r="H4165" s="37" t="n">
        <v>2</v>
      </c>
      <c r="I4165" s="37" t="n">
        <v>8</v>
      </c>
      <c r="J4165" s="40" t="n">
        <f aca="false">IF(C4165=0,"",D4165/C4165)</f>
        <v>0.909090909090909</v>
      </c>
    </row>
    <row r="4166" customFormat="false" ht="15" hidden="false" customHeight="false" outlineLevel="0" collapsed="false">
      <c r="A4166" s="37" t="s">
        <v>1085</v>
      </c>
      <c r="B4166" s="37" t="s">
        <v>279</v>
      </c>
      <c r="C4166" s="37" t="n">
        <v>22</v>
      </c>
      <c r="D4166" s="37" t="n">
        <v>18</v>
      </c>
      <c r="E4166" s="37" t="n">
        <v>1</v>
      </c>
      <c r="F4166" s="37" t="n">
        <v>2</v>
      </c>
      <c r="G4166" s="37" t="n">
        <v>0</v>
      </c>
      <c r="H4166" s="37" t="n">
        <v>3</v>
      </c>
      <c r="I4166" s="37" t="n">
        <v>13</v>
      </c>
      <c r="J4166" s="40" t="n">
        <f aca="false">IF(C4166=0,"",D4166/C4166)</f>
        <v>0.818181818181818</v>
      </c>
    </row>
    <row r="4167" customFormat="false" ht="15" hidden="false" customHeight="false" outlineLevel="0" collapsed="false">
      <c r="A4167" s="37" t="s">
        <v>1085</v>
      </c>
      <c r="B4167" s="37" t="s">
        <v>280</v>
      </c>
      <c r="C4167" s="37" t="n">
        <v>22</v>
      </c>
      <c r="D4167" s="37" t="n">
        <v>21</v>
      </c>
      <c r="E4167" s="37" t="n">
        <v>0</v>
      </c>
      <c r="F4167" s="37" t="n">
        <v>0</v>
      </c>
      <c r="G4167" s="37" t="n">
        <v>0</v>
      </c>
      <c r="H4167" s="37" t="n">
        <v>1</v>
      </c>
      <c r="I4167" s="37" t="n">
        <v>7</v>
      </c>
      <c r="J4167" s="40" t="n">
        <f aca="false">IF(C4167=0,"",D4167/C4167)</f>
        <v>0.954545454545455</v>
      </c>
    </row>
    <row r="4168" customFormat="false" ht="15" hidden="false" customHeight="false" outlineLevel="0" collapsed="false">
      <c r="A4168" s="37" t="s">
        <v>1085</v>
      </c>
      <c r="B4168" s="37" t="s">
        <v>281</v>
      </c>
      <c r="C4168" s="37" t="n">
        <v>22</v>
      </c>
      <c r="D4168" s="37" t="n">
        <v>21</v>
      </c>
      <c r="E4168" s="37" t="n">
        <v>0</v>
      </c>
      <c r="F4168" s="37" t="n">
        <v>1</v>
      </c>
      <c r="G4168" s="37" t="n">
        <v>0</v>
      </c>
      <c r="H4168" s="37" t="n">
        <v>2</v>
      </c>
      <c r="I4168" s="37" t="n">
        <v>16</v>
      </c>
      <c r="J4168" s="40" t="n">
        <f aca="false">IF(C4168=0,"",D4168/C4168)</f>
        <v>0.954545454545455</v>
      </c>
    </row>
    <row r="4169" customFormat="false" ht="15" hidden="false" customHeight="false" outlineLevel="0" collapsed="false">
      <c r="A4169" s="37" t="s">
        <v>1086</v>
      </c>
      <c r="B4169" s="37" t="s">
        <v>273</v>
      </c>
      <c r="C4169" s="37" t="n">
        <v>22</v>
      </c>
      <c r="D4169" s="37" t="n">
        <v>19</v>
      </c>
      <c r="E4169" s="37" t="n">
        <v>0</v>
      </c>
      <c r="F4169" s="37" t="n">
        <v>0</v>
      </c>
      <c r="G4169" s="37" t="n">
        <v>0</v>
      </c>
      <c r="H4169" s="37" t="n">
        <v>1</v>
      </c>
      <c r="I4169" s="37" t="n">
        <v>0</v>
      </c>
      <c r="J4169" s="40" t="n">
        <f aca="false">IF(C4169=0,"",D4169/C4169)</f>
        <v>0.863636363636364</v>
      </c>
    </row>
    <row r="4170" customFormat="false" ht="15" hidden="false" customHeight="false" outlineLevel="0" collapsed="false">
      <c r="A4170" s="37" t="s">
        <v>1086</v>
      </c>
      <c r="B4170" s="37" t="s">
        <v>274</v>
      </c>
      <c r="C4170" s="37" t="n">
        <v>22</v>
      </c>
      <c r="D4170" s="37" t="n">
        <v>22</v>
      </c>
      <c r="E4170" s="37" t="n">
        <v>0</v>
      </c>
      <c r="F4170" s="37" t="n">
        <v>1</v>
      </c>
      <c r="G4170" s="37" t="n">
        <v>0</v>
      </c>
      <c r="H4170" s="37" t="n">
        <v>3</v>
      </c>
      <c r="I4170" s="37" t="n">
        <v>1</v>
      </c>
      <c r="J4170" s="40" t="n">
        <f aca="false">IF(C4170=0,"",D4170/C4170)</f>
        <v>1</v>
      </c>
    </row>
    <row r="4171" customFormat="false" ht="15" hidden="false" customHeight="false" outlineLevel="0" collapsed="false">
      <c r="A4171" s="37" t="s">
        <v>1086</v>
      </c>
      <c r="B4171" s="37" t="s">
        <v>275</v>
      </c>
      <c r="C4171" s="37" t="n">
        <v>22</v>
      </c>
      <c r="D4171" s="37" t="n">
        <v>21</v>
      </c>
      <c r="E4171" s="37" t="n">
        <v>0</v>
      </c>
      <c r="F4171" s="37" t="n">
        <v>0</v>
      </c>
      <c r="G4171" s="37" t="n">
        <v>1</v>
      </c>
      <c r="H4171" s="37" t="n">
        <v>1</v>
      </c>
      <c r="I4171" s="37" t="n">
        <v>1</v>
      </c>
      <c r="J4171" s="40" t="n">
        <f aca="false">IF(C4171=0,"",D4171/C4171)</f>
        <v>0.954545454545455</v>
      </c>
    </row>
    <row r="4172" customFormat="false" ht="15" hidden="false" customHeight="false" outlineLevel="0" collapsed="false">
      <c r="A4172" s="37" t="s">
        <v>1086</v>
      </c>
      <c r="B4172" s="37" t="s">
        <v>276</v>
      </c>
      <c r="C4172" s="37" t="n">
        <v>22</v>
      </c>
      <c r="D4172" s="37" t="n">
        <v>21</v>
      </c>
      <c r="E4172" s="37" t="n">
        <v>1</v>
      </c>
      <c r="F4172" s="37" t="n">
        <v>1</v>
      </c>
      <c r="G4172" s="37" t="n">
        <v>0</v>
      </c>
      <c r="H4172" s="37" t="n">
        <v>4</v>
      </c>
      <c r="I4172" s="37" t="n">
        <v>0</v>
      </c>
      <c r="J4172" s="40" t="n">
        <f aca="false">IF(C4172=0,"",D4172/C4172)</f>
        <v>0.954545454545455</v>
      </c>
    </row>
    <row r="4173" customFormat="false" ht="15" hidden="false" customHeight="false" outlineLevel="0" collapsed="false">
      <c r="A4173" s="37" t="s">
        <v>1086</v>
      </c>
      <c r="B4173" s="37" t="s">
        <v>277</v>
      </c>
      <c r="C4173" s="37" t="n">
        <v>22</v>
      </c>
      <c r="D4173" s="37" t="n">
        <v>20</v>
      </c>
      <c r="E4173" s="37" t="n">
        <v>0</v>
      </c>
      <c r="F4173" s="37" t="n">
        <v>0</v>
      </c>
      <c r="G4173" s="37" t="n">
        <v>0</v>
      </c>
      <c r="H4173" s="37" t="n">
        <v>2</v>
      </c>
      <c r="I4173" s="37" t="n">
        <v>2</v>
      </c>
      <c r="J4173" s="40" t="n">
        <f aca="false">IF(C4173=0,"",D4173/C4173)</f>
        <v>0.909090909090909</v>
      </c>
    </row>
    <row r="4174" customFormat="false" ht="15" hidden="false" customHeight="false" outlineLevel="0" collapsed="false">
      <c r="A4174" s="37" t="s">
        <v>1086</v>
      </c>
      <c r="B4174" s="37" t="s">
        <v>278</v>
      </c>
      <c r="C4174" s="37" t="n">
        <v>22</v>
      </c>
      <c r="D4174" s="37" t="n">
        <v>19</v>
      </c>
      <c r="E4174" s="37" t="n">
        <v>0</v>
      </c>
      <c r="F4174" s="37" t="n">
        <v>2</v>
      </c>
      <c r="G4174" s="37" t="n">
        <v>0</v>
      </c>
      <c r="H4174" s="37" t="n">
        <v>1</v>
      </c>
      <c r="I4174" s="37" t="n">
        <v>2</v>
      </c>
      <c r="J4174" s="40" t="n">
        <f aca="false">IF(C4174=0,"",D4174/C4174)</f>
        <v>0.863636363636364</v>
      </c>
    </row>
    <row r="4175" customFormat="false" ht="15" hidden="false" customHeight="false" outlineLevel="0" collapsed="false">
      <c r="A4175" s="37" t="s">
        <v>1086</v>
      </c>
      <c r="B4175" s="37" t="s">
        <v>279</v>
      </c>
      <c r="C4175" s="37" t="n">
        <v>22</v>
      </c>
      <c r="D4175" s="37" t="n">
        <v>21</v>
      </c>
      <c r="E4175" s="37" t="n">
        <v>2</v>
      </c>
      <c r="F4175" s="37" t="n">
        <v>0</v>
      </c>
      <c r="G4175" s="37" t="n">
        <v>0</v>
      </c>
      <c r="H4175" s="37" t="n">
        <v>0</v>
      </c>
      <c r="I4175" s="37" t="n">
        <v>8</v>
      </c>
      <c r="J4175" s="40" t="n">
        <f aca="false">IF(C4175=0,"",D4175/C4175)</f>
        <v>0.954545454545455</v>
      </c>
    </row>
    <row r="4176" customFormat="false" ht="15" hidden="false" customHeight="false" outlineLevel="0" collapsed="false">
      <c r="A4176" s="37" t="s">
        <v>1086</v>
      </c>
      <c r="B4176" s="37" t="s">
        <v>280</v>
      </c>
      <c r="C4176" s="37" t="n">
        <v>22</v>
      </c>
      <c r="D4176" s="37" t="n">
        <v>22</v>
      </c>
      <c r="E4176" s="37" t="n">
        <v>0</v>
      </c>
      <c r="F4176" s="37" t="n">
        <v>0</v>
      </c>
      <c r="G4176" s="37" t="n">
        <v>0</v>
      </c>
      <c r="H4176" s="37" t="n">
        <v>1</v>
      </c>
      <c r="I4176" s="37" t="n">
        <v>0</v>
      </c>
      <c r="J4176" s="40" t="n">
        <f aca="false">IF(C4176=0,"",D4176/C4176)</f>
        <v>1</v>
      </c>
    </row>
    <row r="4177" customFormat="false" ht="15" hidden="false" customHeight="false" outlineLevel="0" collapsed="false">
      <c r="A4177" s="37" t="s">
        <v>1086</v>
      </c>
      <c r="B4177" s="37" t="s">
        <v>281</v>
      </c>
      <c r="C4177" s="37" t="n">
        <v>22</v>
      </c>
      <c r="D4177" s="37" t="n">
        <v>21</v>
      </c>
      <c r="E4177" s="37" t="n">
        <v>0</v>
      </c>
      <c r="F4177" s="37" t="n">
        <v>0</v>
      </c>
      <c r="G4177" s="37" t="n">
        <v>0</v>
      </c>
      <c r="H4177" s="37" t="n">
        <v>2</v>
      </c>
      <c r="I4177" s="37" t="n">
        <v>5</v>
      </c>
      <c r="J4177" s="40" t="n">
        <f aca="false">IF(C4177=0,"",D4177/C4177)</f>
        <v>0.954545454545455</v>
      </c>
    </row>
    <row r="4178" customFormat="false" ht="15" hidden="false" customHeight="false" outlineLevel="0" collapsed="false">
      <c r="A4178" s="37" t="s">
        <v>1087</v>
      </c>
      <c r="B4178" s="37" t="s">
        <v>270</v>
      </c>
      <c r="C4178" s="37" t="n">
        <v>22</v>
      </c>
      <c r="D4178" s="37" t="n">
        <v>21</v>
      </c>
      <c r="E4178" s="37" t="n">
        <v>0</v>
      </c>
      <c r="F4178" s="37" t="n">
        <v>1</v>
      </c>
      <c r="G4178" s="37" t="n">
        <v>1</v>
      </c>
      <c r="H4178" s="37" t="n">
        <v>1</v>
      </c>
      <c r="I4178" s="37" t="n">
        <v>7</v>
      </c>
      <c r="J4178" s="40" t="n">
        <f aca="false">IF(C4178=0,"",D4178/C4178)</f>
        <v>0.954545454545455</v>
      </c>
    </row>
    <row r="4179" customFormat="false" ht="15" hidden="false" customHeight="false" outlineLevel="0" collapsed="false">
      <c r="A4179" s="37" t="s">
        <v>1087</v>
      </c>
      <c r="B4179" s="37" t="s">
        <v>271</v>
      </c>
      <c r="C4179" s="37" t="n">
        <v>22</v>
      </c>
      <c r="D4179" s="37" t="n">
        <v>22</v>
      </c>
      <c r="E4179" s="37" t="n">
        <v>1</v>
      </c>
      <c r="F4179" s="37" t="n">
        <v>1</v>
      </c>
      <c r="G4179" s="37" t="n">
        <v>0</v>
      </c>
      <c r="H4179" s="37" t="n">
        <v>3</v>
      </c>
      <c r="I4179" s="37" t="n">
        <v>26</v>
      </c>
      <c r="J4179" s="40" t="n">
        <f aca="false">IF(C4179=0,"",D4179/C4179)</f>
        <v>1</v>
      </c>
    </row>
    <row r="4180" customFormat="false" ht="15" hidden="false" customHeight="false" outlineLevel="0" collapsed="false">
      <c r="A4180" s="37" t="s">
        <v>1087</v>
      </c>
      <c r="B4180" s="37" t="s">
        <v>272</v>
      </c>
      <c r="C4180" s="37" t="n">
        <v>22</v>
      </c>
      <c r="D4180" s="37" t="n">
        <v>19</v>
      </c>
      <c r="E4180" s="37" t="n">
        <v>1</v>
      </c>
      <c r="F4180" s="37" t="n">
        <v>0</v>
      </c>
      <c r="G4180" s="37" t="n">
        <v>1</v>
      </c>
      <c r="H4180" s="37" t="n">
        <v>1</v>
      </c>
      <c r="I4180" s="37" t="n">
        <v>13</v>
      </c>
      <c r="J4180" s="40" t="n">
        <f aca="false">IF(C4180=0,"",D4180/C4180)</f>
        <v>0.863636363636364</v>
      </c>
    </row>
    <row r="4181" customFormat="false" ht="15" hidden="false" customHeight="false" outlineLevel="0" collapsed="false">
      <c r="A4181" s="37" t="s">
        <v>1087</v>
      </c>
      <c r="B4181" s="37" t="s">
        <v>273</v>
      </c>
      <c r="C4181" s="37" t="n">
        <v>22</v>
      </c>
      <c r="D4181" s="37" t="n">
        <v>22</v>
      </c>
      <c r="E4181" s="37" t="n">
        <v>0</v>
      </c>
      <c r="F4181" s="37" t="n">
        <v>2</v>
      </c>
      <c r="G4181" s="37" t="n">
        <v>1</v>
      </c>
      <c r="H4181" s="37" t="n">
        <v>3</v>
      </c>
      <c r="I4181" s="37" t="n">
        <v>26</v>
      </c>
      <c r="J4181" s="40" t="n">
        <f aca="false">IF(C4181=0,"",D4181/C4181)</f>
        <v>1</v>
      </c>
    </row>
    <row r="4182" customFormat="false" ht="15" hidden="false" customHeight="false" outlineLevel="0" collapsed="false">
      <c r="A4182" s="37" t="s">
        <v>1087</v>
      </c>
      <c r="B4182" s="37" t="s">
        <v>274</v>
      </c>
      <c r="C4182" s="37" t="n">
        <v>22</v>
      </c>
      <c r="D4182" s="37" t="n">
        <v>20</v>
      </c>
      <c r="E4182" s="37" t="n">
        <v>2</v>
      </c>
      <c r="F4182" s="37" t="n">
        <v>3</v>
      </c>
      <c r="G4182" s="37" t="n">
        <v>0</v>
      </c>
      <c r="H4182" s="37" t="n">
        <v>1</v>
      </c>
      <c r="I4182" s="37" t="n">
        <v>8</v>
      </c>
      <c r="J4182" s="40" t="n">
        <f aca="false">IF(C4182=0,"",D4182/C4182)</f>
        <v>0.909090909090909</v>
      </c>
    </row>
    <row r="4183" customFormat="false" ht="15" hidden="false" customHeight="false" outlineLevel="0" collapsed="false">
      <c r="A4183" s="37" t="s">
        <v>1087</v>
      </c>
      <c r="B4183" s="37" t="s">
        <v>275</v>
      </c>
      <c r="C4183" s="37" t="n">
        <v>22</v>
      </c>
      <c r="D4183" s="37" t="n">
        <v>20</v>
      </c>
      <c r="E4183" s="37" t="n">
        <v>0</v>
      </c>
      <c r="F4183" s="37" t="n">
        <v>0</v>
      </c>
      <c r="G4183" s="37" t="n">
        <v>0</v>
      </c>
      <c r="H4183" s="37" t="n">
        <v>0</v>
      </c>
      <c r="I4183" s="37" t="n">
        <v>5</v>
      </c>
      <c r="J4183" s="40" t="n">
        <f aca="false">IF(C4183=0,"",D4183/C4183)</f>
        <v>0.909090909090909</v>
      </c>
    </row>
    <row r="4184" customFormat="false" ht="15" hidden="false" customHeight="false" outlineLevel="0" collapsed="false">
      <c r="A4184" s="37" t="s">
        <v>1087</v>
      </c>
      <c r="B4184" s="37" t="s">
        <v>276</v>
      </c>
      <c r="C4184" s="37" t="n">
        <v>22</v>
      </c>
      <c r="D4184" s="37" t="n">
        <v>21</v>
      </c>
      <c r="E4184" s="37" t="n">
        <v>0</v>
      </c>
      <c r="F4184" s="37" t="n">
        <v>0</v>
      </c>
      <c r="G4184" s="37" t="n">
        <v>1</v>
      </c>
      <c r="H4184" s="37" t="n">
        <v>0</v>
      </c>
      <c r="I4184" s="37" t="n">
        <v>20</v>
      </c>
      <c r="J4184" s="40" t="n">
        <f aca="false">IF(C4184=0,"",D4184/C4184)</f>
        <v>0.954545454545455</v>
      </c>
    </row>
    <row r="4185" customFormat="false" ht="15" hidden="false" customHeight="false" outlineLevel="0" collapsed="false">
      <c r="A4185" s="37" t="s">
        <v>1087</v>
      </c>
      <c r="B4185" s="37" t="s">
        <v>277</v>
      </c>
      <c r="C4185" s="37" t="n">
        <v>22</v>
      </c>
      <c r="D4185" s="37" t="n">
        <v>18</v>
      </c>
      <c r="E4185" s="37" t="n">
        <v>1</v>
      </c>
      <c r="F4185" s="37" t="n">
        <v>1</v>
      </c>
      <c r="G4185" s="37" t="n">
        <v>1</v>
      </c>
      <c r="H4185" s="37" t="n">
        <v>0</v>
      </c>
      <c r="I4185" s="37" t="n">
        <v>32</v>
      </c>
      <c r="J4185" s="40" t="n">
        <f aca="false">IF(C4185=0,"",D4185/C4185)</f>
        <v>0.818181818181818</v>
      </c>
    </row>
    <row r="4186" customFormat="false" ht="15" hidden="false" customHeight="false" outlineLevel="0" collapsed="false">
      <c r="A4186" s="37" t="s">
        <v>1087</v>
      </c>
      <c r="B4186" s="37" t="s">
        <v>278</v>
      </c>
      <c r="C4186" s="37" t="n">
        <v>22</v>
      </c>
      <c r="D4186" s="37" t="n">
        <v>20</v>
      </c>
      <c r="E4186" s="37" t="n">
        <v>0</v>
      </c>
      <c r="F4186" s="37" t="n">
        <v>1</v>
      </c>
      <c r="G4186" s="37" t="n">
        <v>0</v>
      </c>
      <c r="H4186" s="37" t="n">
        <v>2</v>
      </c>
      <c r="I4186" s="37" t="n">
        <v>14</v>
      </c>
      <c r="J4186" s="40" t="n">
        <f aca="false">IF(C4186=0,"",D4186/C4186)</f>
        <v>0.909090909090909</v>
      </c>
    </row>
    <row r="4187" customFormat="false" ht="15" hidden="false" customHeight="false" outlineLevel="0" collapsed="false">
      <c r="A4187" s="37" t="s">
        <v>1087</v>
      </c>
      <c r="B4187" s="37" t="s">
        <v>279</v>
      </c>
      <c r="C4187" s="37" t="n">
        <v>22</v>
      </c>
      <c r="D4187" s="37" t="n">
        <v>21</v>
      </c>
      <c r="E4187" s="37" t="n">
        <v>0</v>
      </c>
      <c r="F4187" s="37" t="n">
        <v>0</v>
      </c>
      <c r="G4187" s="37" t="n">
        <v>0</v>
      </c>
      <c r="H4187" s="37" t="n">
        <v>1</v>
      </c>
      <c r="I4187" s="37" t="n">
        <v>17</v>
      </c>
      <c r="J4187" s="40" t="n">
        <f aca="false">IF(C4187=0,"",D4187/C4187)</f>
        <v>0.954545454545455</v>
      </c>
    </row>
    <row r="4188" customFormat="false" ht="15" hidden="false" customHeight="false" outlineLevel="0" collapsed="false">
      <c r="A4188" s="37" t="s">
        <v>1087</v>
      </c>
      <c r="B4188" s="37" t="s">
        <v>280</v>
      </c>
      <c r="C4188" s="37" t="n">
        <v>22</v>
      </c>
      <c r="D4188" s="37" t="n">
        <v>21</v>
      </c>
      <c r="E4188" s="37" t="n">
        <v>0</v>
      </c>
      <c r="F4188" s="37" t="n">
        <v>3</v>
      </c>
      <c r="G4188" s="37" t="n">
        <v>1</v>
      </c>
      <c r="H4188" s="37" t="n">
        <v>4</v>
      </c>
      <c r="I4188" s="37" t="n">
        <v>6</v>
      </c>
      <c r="J4188" s="40" t="n">
        <f aca="false">IF(C4188=0,"",D4188/C4188)</f>
        <v>0.954545454545455</v>
      </c>
    </row>
    <row r="4189" customFormat="false" ht="15" hidden="false" customHeight="false" outlineLevel="0" collapsed="false">
      <c r="A4189" s="37" t="s">
        <v>1087</v>
      </c>
      <c r="B4189" s="37" t="s">
        <v>281</v>
      </c>
      <c r="C4189" s="37" t="n">
        <v>22</v>
      </c>
      <c r="D4189" s="37" t="n">
        <v>20</v>
      </c>
      <c r="E4189" s="37" t="n">
        <v>1</v>
      </c>
      <c r="F4189" s="37" t="n">
        <v>0</v>
      </c>
      <c r="G4189" s="37" t="n">
        <v>0</v>
      </c>
      <c r="H4189" s="37" t="n">
        <v>1</v>
      </c>
      <c r="I4189" s="37" t="n">
        <v>3</v>
      </c>
      <c r="J4189" s="40" t="n">
        <f aca="false">IF(C4189=0,"",D4189/C4189)</f>
        <v>0.909090909090909</v>
      </c>
    </row>
    <row r="4190" customFormat="false" ht="15" hidden="false" customHeight="false" outlineLevel="0" collapsed="false">
      <c r="A4190" s="37" t="s">
        <v>1089</v>
      </c>
      <c r="B4190" s="37" t="s">
        <v>270</v>
      </c>
      <c r="C4190" s="37" t="n">
        <v>22</v>
      </c>
      <c r="D4190" s="37" t="n">
        <v>21</v>
      </c>
      <c r="E4190" s="37" t="n">
        <v>0</v>
      </c>
      <c r="F4190" s="37" t="n">
        <v>0</v>
      </c>
      <c r="G4190" s="37" t="n">
        <v>1</v>
      </c>
      <c r="H4190" s="37" t="n">
        <v>2</v>
      </c>
      <c r="I4190" s="37" t="n">
        <v>18</v>
      </c>
      <c r="J4190" s="40" t="n">
        <f aca="false">IF(C4190=0,"",D4190/C4190)</f>
        <v>0.954545454545455</v>
      </c>
    </row>
    <row r="4191" customFormat="false" ht="15" hidden="false" customHeight="false" outlineLevel="0" collapsed="false">
      <c r="A4191" s="37" t="s">
        <v>1089</v>
      </c>
      <c r="B4191" s="37" t="s">
        <v>271</v>
      </c>
      <c r="C4191" s="37" t="n">
        <v>22</v>
      </c>
      <c r="D4191" s="37" t="n">
        <v>20</v>
      </c>
      <c r="E4191" s="37" t="n">
        <v>2</v>
      </c>
      <c r="F4191" s="37" t="n">
        <v>0</v>
      </c>
      <c r="G4191" s="37" t="n">
        <v>0</v>
      </c>
      <c r="H4191" s="37" t="n">
        <v>2</v>
      </c>
      <c r="I4191" s="37" t="n">
        <v>8</v>
      </c>
      <c r="J4191" s="40" t="n">
        <f aca="false">IF(C4191=0,"",D4191/C4191)</f>
        <v>0.909090909090909</v>
      </c>
    </row>
    <row r="4192" customFormat="false" ht="15" hidden="false" customHeight="false" outlineLevel="0" collapsed="false">
      <c r="A4192" s="37" t="s">
        <v>1089</v>
      </c>
      <c r="B4192" s="37" t="s">
        <v>272</v>
      </c>
      <c r="C4192" s="37" t="n">
        <v>22</v>
      </c>
      <c r="D4192" s="37" t="n">
        <v>21</v>
      </c>
      <c r="E4192" s="37" t="n">
        <v>1</v>
      </c>
      <c r="F4192" s="37" t="n">
        <v>2</v>
      </c>
      <c r="G4192" s="37" t="n">
        <v>2</v>
      </c>
      <c r="H4192" s="37" t="n">
        <v>1</v>
      </c>
      <c r="I4192" s="37" t="n">
        <v>4</v>
      </c>
      <c r="J4192" s="40" t="n">
        <f aca="false">IF(C4192=0,"",D4192/C4192)</f>
        <v>0.954545454545455</v>
      </c>
    </row>
    <row r="4193" customFormat="false" ht="15" hidden="false" customHeight="false" outlineLevel="0" collapsed="false">
      <c r="A4193" s="37" t="s">
        <v>1089</v>
      </c>
      <c r="B4193" s="37" t="s">
        <v>273</v>
      </c>
      <c r="C4193" s="37" t="n">
        <v>22</v>
      </c>
      <c r="D4193" s="37" t="n">
        <v>18</v>
      </c>
      <c r="E4193" s="37" t="n">
        <v>0</v>
      </c>
      <c r="F4193" s="37" t="n">
        <v>0</v>
      </c>
      <c r="G4193" s="37" t="n">
        <v>0</v>
      </c>
      <c r="H4193" s="37" t="n">
        <v>0</v>
      </c>
      <c r="I4193" s="37" t="n">
        <v>14</v>
      </c>
      <c r="J4193" s="40" t="n">
        <f aca="false">IF(C4193=0,"",D4193/C4193)</f>
        <v>0.818181818181818</v>
      </c>
    </row>
    <row r="4194" customFormat="false" ht="15" hidden="false" customHeight="false" outlineLevel="0" collapsed="false">
      <c r="A4194" s="37" t="s">
        <v>1089</v>
      </c>
      <c r="B4194" s="37" t="s">
        <v>274</v>
      </c>
      <c r="C4194" s="37" t="n">
        <v>22</v>
      </c>
      <c r="D4194" s="37" t="n">
        <v>20</v>
      </c>
      <c r="E4194" s="37" t="n">
        <v>1</v>
      </c>
      <c r="F4194" s="37" t="n">
        <v>0</v>
      </c>
      <c r="G4194" s="37" t="n">
        <v>0</v>
      </c>
      <c r="H4194" s="37" t="n">
        <v>1</v>
      </c>
      <c r="I4194" s="37" t="n">
        <v>16</v>
      </c>
      <c r="J4194" s="40" t="n">
        <f aca="false">IF(C4194=0,"",D4194/C4194)</f>
        <v>0.909090909090909</v>
      </c>
    </row>
    <row r="4195" customFormat="false" ht="15" hidden="false" customHeight="false" outlineLevel="0" collapsed="false">
      <c r="A4195" s="37" t="s">
        <v>1089</v>
      </c>
      <c r="B4195" s="37" t="s">
        <v>275</v>
      </c>
      <c r="C4195" s="37" t="n">
        <v>22</v>
      </c>
      <c r="D4195" s="37" t="n">
        <v>20</v>
      </c>
      <c r="E4195" s="37" t="n">
        <v>0</v>
      </c>
      <c r="F4195" s="37" t="n">
        <v>0</v>
      </c>
      <c r="G4195" s="37" t="n">
        <v>0</v>
      </c>
      <c r="H4195" s="37" t="n">
        <v>3</v>
      </c>
      <c r="I4195" s="37" t="n">
        <v>6</v>
      </c>
      <c r="J4195" s="40" t="n">
        <f aca="false">IF(C4195=0,"",D4195/C4195)</f>
        <v>0.909090909090909</v>
      </c>
    </row>
    <row r="4196" customFormat="false" ht="15" hidden="false" customHeight="false" outlineLevel="0" collapsed="false">
      <c r="A4196" s="37" t="s">
        <v>1089</v>
      </c>
      <c r="B4196" s="37" t="s">
        <v>276</v>
      </c>
      <c r="C4196" s="37" t="n">
        <v>22</v>
      </c>
      <c r="D4196" s="37" t="n">
        <v>20</v>
      </c>
      <c r="E4196" s="37" t="n">
        <v>0</v>
      </c>
      <c r="F4196" s="37" t="n">
        <v>2</v>
      </c>
      <c r="G4196" s="37" t="n">
        <v>0</v>
      </c>
      <c r="H4196" s="37" t="n">
        <v>4</v>
      </c>
      <c r="I4196" s="37" t="n">
        <v>9</v>
      </c>
      <c r="J4196" s="40" t="n">
        <f aca="false">IF(C4196=0,"",D4196/C4196)</f>
        <v>0.909090909090909</v>
      </c>
    </row>
    <row r="4197" customFormat="false" ht="15" hidden="false" customHeight="false" outlineLevel="0" collapsed="false">
      <c r="A4197" s="37" t="s">
        <v>1089</v>
      </c>
      <c r="B4197" s="37" t="s">
        <v>277</v>
      </c>
      <c r="C4197" s="37" t="n">
        <v>22</v>
      </c>
      <c r="D4197" s="37" t="n">
        <v>19</v>
      </c>
      <c r="E4197" s="37" t="n">
        <v>0</v>
      </c>
      <c r="F4197" s="37" t="n">
        <v>1</v>
      </c>
      <c r="G4197" s="37" t="n">
        <v>0</v>
      </c>
      <c r="H4197" s="37" t="n">
        <v>5</v>
      </c>
      <c r="I4197" s="37" t="n">
        <v>7</v>
      </c>
      <c r="J4197" s="40" t="n">
        <f aca="false">IF(C4197=0,"",D4197/C4197)</f>
        <v>0.863636363636364</v>
      </c>
    </row>
    <row r="4198" customFormat="false" ht="15" hidden="false" customHeight="false" outlineLevel="0" collapsed="false">
      <c r="A4198" s="37" t="s">
        <v>1089</v>
      </c>
      <c r="B4198" s="37" t="s">
        <v>278</v>
      </c>
      <c r="C4198" s="37" t="n">
        <v>22</v>
      </c>
      <c r="D4198" s="37" t="n">
        <v>16</v>
      </c>
      <c r="E4198" s="37" t="n">
        <v>0</v>
      </c>
      <c r="F4198" s="37" t="n">
        <v>1</v>
      </c>
      <c r="G4198" s="37" t="n">
        <v>0</v>
      </c>
      <c r="H4198" s="37" t="n">
        <v>1</v>
      </c>
      <c r="I4198" s="37" t="n">
        <v>8</v>
      </c>
      <c r="J4198" s="40" t="n">
        <f aca="false">IF(C4198=0,"",D4198/C4198)</f>
        <v>0.727272727272727</v>
      </c>
    </row>
    <row r="4199" customFormat="false" ht="15" hidden="false" customHeight="false" outlineLevel="0" collapsed="false">
      <c r="A4199" s="37" t="s">
        <v>1089</v>
      </c>
      <c r="B4199" s="37" t="s">
        <v>279</v>
      </c>
      <c r="C4199" s="37" t="n">
        <v>22</v>
      </c>
      <c r="D4199" s="37" t="n">
        <v>20</v>
      </c>
      <c r="E4199" s="37" t="n">
        <v>1</v>
      </c>
      <c r="F4199" s="37" t="n">
        <v>1</v>
      </c>
      <c r="G4199" s="37" t="n">
        <v>0</v>
      </c>
      <c r="H4199" s="37" t="n">
        <v>2</v>
      </c>
      <c r="I4199" s="37" t="n">
        <v>7</v>
      </c>
      <c r="J4199" s="40" t="n">
        <f aca="false">IF(C4199=0,"",D4199/C4199)</f>
        <v>0.909090909090909</v>
      </c>
    </row>
    <row r="4200" customFormat="false" ht="15" hidden="false" customHeight="false" outlineLevel="0" collapsed="false">
      <c r="A4200" s="37" t="s">
        <v>1089</v>
      </c>
      <c r="B4200" s="37" t="s">
        <v>280</v>
      </c>
      <c r="C4200" s="37" t="n">
        <v>22</v>
      </c>
      <c r="D4200" s="37" t="n">
        <v>21</v>
      </c>
      <c r="E4200" s="37" t="n">
        <v>0</v>
      </c>
      <c r="F4200" s="37" t="n">
        <v>1</v>
      </c>
      <c r="G4200" s="37" t="n">
        <v>0</v>
      </c>
      <c r="H4200" s="37" t="n">
        <v>1</v>
      </c>
      <c r="I4200" s="37" t="n">
        <v>10</v>
      </c>
      <c r="J4200" s="40" t="n">
        <f aca="false">IF(C4200=0,"",D4200/C4200)</f>
        <v>0.954545454545455</v>
      </c>
    </row>
    <row r="4201" customFormat="false" ht="15" hidden="false" customHeight="false" outlineLevel="0" collapsed="false">
      <c r="A4201" s="37" t="s">
        <v>1089</v>
      </c>
      <c r="B4201" s="37" t="s">
        <v>281</v>
      </c>
      <c r="C4201" s="37" t="n">
        <v>22</v>
      </c>
      <c r="D4201" s="37" t="n">
        <v>20</v>
      </c>
      <c r="E4201" s="37" t="n">
        <v>0</v>
      </c>
      <c r="F4201" s="37" t="n">
        <v>0</v>
      </c>
      <c r="G4201" s="37" t="n">
        <v>0</v>
      </c>
      <c r="H4201" s="37" t="n">
        <v>1</v>
      </c>
      <c r="I4201" s="37" t="n">
        <v>9</v>
      </c>
      <c r="J4201" s="40" t="n">
        <f aca="false">IF(C4201=0,"",D4201/C4201)</f>
        <v>0.909090909090909</v>
      </c>
    </row>
    <row r="4202" customFormat="false" ht="15" hidden="false" customHeight="false" outlineLevel="0" collapsed="false">
      <c r="A4202" s="37" t="s">
        <v>1091</v>
      </c>
      <c r="B4202" s="37" t="s">
        <v>281</v>
      </c>
      <c r="C4202" s="37" t="n">
        <v>22</v>
      </c>
      <c r="D4202" s="37" t="n">
        <v>19</v>
      </c>
      <c r="E4202" s="37" t="n">
        <v>1</v>
      </c>
      <c r="F4202" s="37" t="n">
        <v>1</v>
      </c>
      <c r="G4202" s="37" t="n">
        <v>1</v>
      </c>
      <c r="H4202" s="37" t="n">
        <v>1</v>
      </c>
      <c r="I4202" s="37" t="n">
        <v>3</v>
      </c>
      <c r="J4202" s="40" t="n">
        <f aca="false">IF(C4202=0,"",D4202/C4202)</f>
        <v>0.863636363636364</v>
      </c>
    </row>
    <row r="4203" customFormat="false" ht="15" hidden="false" customHeight="false" outlineLevel="0" collapsed="false">
      <c r="A4203" s="37" t="s">
        <v>685</v>
      </c>
      <c r="B4203" s="37" t="s">
        <v>270</v>
      </c>
      <c r="C4203" s="37" t="n">
        <v>22</v>
      </c>
      <c r="D4203" s="37" t="n">
        <v>20</v>
      </c>
      <c r="E4203" s="37" t="n">
        <v>1</v>
      </c>
      <c r="F4203" s="37" t="n">
        <v>0</v>
      </c>
      <c r="G4203" s="37" t="n">
        <v>0</v>
      </c>
      <c r="H4203" s="37" t="n">
        <v>0</v>
      </c>
      <c r="I4203" s="37" t="n">
        <v>1</v>
      </c>
      <c r="J4203" s="40" t="n">
        <f aca="false">IF(C4203=0,"",D4203/C4203)</f>
        <v>0.909090909090909</v>
      </c>
    </row>
    <row r="4204" customFormat="false" ht="15" hidden="false" customHeight="false" outlineLevel="0" collapsed="false">
      <c r="A4204" s="37" t="s">
        <v>685</v>
      </c>
      <c r="B4204" s="37" t="s">
        <v>271</v>
      </c>
      <c r="C4204" s="37" t="n">
        <v>22</v>
      </c>
      <c r="D4204" s="37" t="n">
        <v>18</v>
      </c>
      <c r="E4204" s="37" t="n">
        <v>1</v>
      </c>
      <c r="F4204" s="37" t="n">
        <v>0</v>
      </c>
      <c r="G4204" s="37" t="n">
        <v>0</v>
      </c>
      <c r="H4204" s="37" t="n">
        <v>1</v>
      </c>
      <c r="I4204" s="37" t="n">
        <v>0</v>
      </c>
      <c r="J4204" s="40" t="n">
        <f aca="false">IF(C4204=0,"",D4204/C4204)</f>
        <v>0.818181818181818</v>
      </c>
    </row>
    <row r="4205" customFormat="false" ht="15" hidden="false" customHeight="false" outlineLevel="0" collapsed="false">
      <c r="A4205" s="37" t="s">
        <v>685</v>
      </c>
      <c r="B4205" s="37" t="s">
        <v>272</v>
      </c>
      <c r="C4205" s="37" t="n">
        <v>22</v>
      </c>
      <c r="D4205" s="37" t="n">
        <v>22</v>
      </c>
      <c r="E4205" s="37" t="n">
        <v>0</v>
      </c>
      <c r="F4205" s="37" t="n">
        <v>0</v>
      </c>
      <c r="G4205" s="37" t="n">
        <v>0</v>
      </c>
      <c r="H4205" s="37" t="n">
        <v>0</v>
      </c>
      <c r="I4205" s="37" t="n">
        <v>0</v>
      </c>
      <c r="J4205" s="40" t="n">
        <f aca="false">IF(C4205=0,"",D4205/C4205)</f>
        <v>1</v>
      </c>
    </row>
    <row r="4206" customFormat="false" ht="15" hidden="false" customHeight="false" outlineLevel="0" collapsed="false">
      <c r="A4206" s="37" t="s">
        <v>685</v>
      </c>
      <c r="B4206" s="37" t="s">
        <v>273</v>
      </c>
      <c r="C4206" s="37" t="n">
        <v>22</v>
      </c>
      <c r="D4206" s="37" t="n">
        <v>20</v>
      </c>
      <c r="E4206" s="37" t="n">
        <v>0</v>
      </c>
      <c r="F4206" s="37" t="n">
        <v>0</v>
      </c>
      <c r="G4206" s="37" t="n">
        <v>0</v>
      </c>
      <c r="H4206" s="37" t="n">
        <v>2</v>
      </c>
      <c r="I4206" s="37" t="n">
        <v>1</v>
      </c>
      <c r="J4206" s="40" t="n">
        <f aca="false">IF(C4206=0,"",D4206/C4206)</f>
        <v>0.909090909090909</v>
      </c>
    </row>
    <row r="4207" customFormat="false" ht="15" hidden="false" customHeight="false" outlineLevel="0" collapsed="false">
      <c r="A4207" s="37" t="s">
        <v>685</v>
      </c>
      <c r="B4207" s="37" t="s">
        <v>274</v>
      </c>
      <c r="C4207" s="37" t="n">
        <v>22</v>
      </c>
      <c r="D4207" s="37" t="n">
        <v>21</v>
      </c>
      <c r="E4207" s="37" t="n">
        <v>0</v>
      </c>
      <c r="F4207" s="37" t="n">
        <v>1</v>
      </c>
      <c r="G4207" s="37" t="n">
        <v>1</v>
      </c>
      <c r="H4207" s="37" t="n">
        <v>1</v>
      </c>
      <c r="I4207" s="37" t="n">
        <v>0</v>
      </c>
      <c r="J4207" s="40" t="n">
        <f aca="false">IF(C4207=0,"",D4207/C4207)</f>
        <v>0.954545454545455</v>
      </c>
    </row>
    <row r="4208" customFormat="false" ht="15" hidden="false" customHeight="false" outlineLevel="0" collapsed="false">
      <c r="A4208" s="37" t="s">
        <v>685</v>
      </c>
      <c r="B4208" s="37" t="s">
        <v>275</v>
      </c>
      <c r="C4208" s="37" t="n">
        <v>22</v>
      </c>
      <c r="D4208" s="37" t="n">
        <v>19</v>
      </c>
      <c r="E4208" s="37" t="n">
        <v>1</v>
      </c>
      <c r="F4208" s="37" t="n">
        <v>0</v>
      </c>
      <c r="G4208" s="37" t="n">
        <v>0</v>
      </c>
      <c r="H4208" s="37" t="n">
        <v>3</v>
      </c>
      <c r="I4208" s="37" t="n">
        <v>1</v>
      </c>
      <c r="J4208" s="40" t="n">
        <f aca="false">IF(C4208=0,"",D4208/C4208)</f>
        <v>0.863636363636364</v>
      </c>
    </row>
    <row r="4209" customFormat="false" ht="15" hidden="false" customHeight="false" outlineLevel="0" collapsed="false">
      <c r="A4209" s="37" t="s">
        <v>685</v>
      </c>
      <c r="B4209" s="37" t="s">
        <v>276</v>
      </c>
      <c r="C4209" s="37" t="n">
        <v>22</v>
      </c>
      <c r="D4209" s="37" t="n">
        <v>22</v>
      </c>
      <c r="E4209" s="37" t="n">
        <v>0</v>
      </c>
      <c r="F4209" s="37" t="n">
        <v>0</v>
      </c>
      <c r="G4209" s="37" t="n">
        <v>0</v>
      </c>
      <c r="H4209" s="37" t="n">
        <v>4</v>
      </c>
      <c r="I4209" s="37" t="n">
        <v>0</v>
      </c>
      <c r="J4209" s="40" t="n">
        <f aca="false">IF(C4209=0,"",D4209/C4209)</f>
        <v>1</v>
      </c>
    </row>
    <row r="4210" customFormat="false" ht="15" hidden="false" customHeight="false" outlineLevel="0" collapsed="false">
      <c r="A4210" s="37" t="s">
        <v>685</v>
      </c>
      <c r="B4210" s="37" t="s">
        <v>277</v>
      </c>
      <c r="C4210" s="37" t="n">
        <v>22</v>
      </c>
      <c r="D4210" s="37" t="n">
        <v>22</v>
      </c>
      <c r="E4210" s="37" t="n">
        <v>1</v>
      </c>
      <c r="F4210" s="37" t="n">
        <v>1</v>
      </c>
      <c r="G4210" s="37" t="n">
        <v>0</v>
      </c>
      <c r="H4210" s="37" t="n">
        <v>1</v>
      </c>
      <c r="I4210" s="37" t="n">
        <v>3</v>
      </c>
      <c r="J4210" s="40" t="n">
        <f aca="false">IF(C4210=0,"",D4210/C4210)</f>
        <v>1</v>
      </c>
    </row>
    <row r="4211" customFormat="false" ht="15" hidden="false" customHeight="false" outlineLevel="0" collapsed="false">
      <c r="A4211" s="37" t="s">
        <v>685</v>
      </c>
      <c r="B4211" s="37" t="s">
        <v>278</v>
      </c>
      <c r="C4211" s="37" t="n">
        <v>22</v>
      </c>
      <c r="D4211" s="37" t="n">
        <v>22</v>
      </c>
      <c r="E4211" s="37" t="n">
        <v>0</v>
      </c>
      <c r="F4211" s="37" t="n">
        <v>0</v>
      </c>
      <c r="G4211" s="37" t="n">
        <v>0</v>
      </c>
      <c r="H4211" s="37" t="n">
        <v>2</v>
      </c>
      <c r="I4211" s="37" t="n">
        <v>2</v>
      </c>
      <c r="J4211" s="40" t="n">
        <f aca="false">IF(C4211=0,"",D4211/C4211)</f>
        <v>1</v>
      </c>
    </row>
    <row r="4212" customFormat="false" ht="15" hidden="false" customHeight="false" outlineLevel="0" collapsed="false">
      <c r="A4212" s="37" t="s">
        <v>685</v>
      </c>
      <c r="B4212" s="37" t="s">
        <v>279</v>
      </c>
      <c r="C4212" s="37" t="n">
        <v>22</v>
      </c>
      <c r="D4212" s="37" t="n">
        <v>22</v>
      </c>
      <c r="E4212" s="37" t="n">
        <v>0</v>
      </c>
      <c r="F4212" s="37" t="n">
        <v>0</v>
      </c>
      <c r="G4212" s="37" t="n">
        <v>0</v>
      </c>
      <c r="H4212" s="37" t="n">
        <v>3</v>
      </c>
      <c r="I4212" s="37" t="n">
        <v>0</v>
      </c>
      <c r="J4212" s="40" t="n">
        <f aca="false">IF(C4212=0,"",D4212/C4212)</f>
        <v>1</v>
      </c>
    </row>
    <row r="4213" customFormat="false" ht="15" hidden="false" customHeight="false" outlineLevel="0" collapsed="false">
      <c r="A4213" s="37" t="s">
        <v>685</v>
      </c>
      <c r="B4213" s="37" t="s">
        <v>280</v>
      </c>
      <c r="C4213" s="37" t="n">
        <v>22</v>
      </c>
      <c r="D4213" s="37" t="n">
        <v>21</v>
      </c>
      <c r="E4213" s="37" t="n">
        <v>1</v>
      </c>
      <c r="F4213" s="37" t="n">
        <v>1</v>
      </c>
      <c r="G4213" s="37" t="n">
        <v>1</v>
      </c>
      <c r="H4213" s="37" t="n">
        <v>1</v>
      </c>
      <c r="I4213" s="37" t="n">
        <v>3</v>
      </c>
      <c r="J4213" s="40" t="n">
        <f aca="false">IF(C4213=0,"",D4213/C4213)</f>
        <v>0.954545454545455</v>
      </c>
    </row>
    <row r="4214" customFormat="false" ht="15" hidden="false" customHeight="false" outlineLevel="0" collapsed="false">
      <c r="A4214" s="37" t="s">
        <v>685</v>
      </c>
      <c r="B4214" s="37" t="s">
        <v>281</v>
      </c>
      <c r="C4214" s="37" t="n">
        <v>22</v>
      </c>
      <c r="D4214" s="37" t="n">
        <v>22</v>
      </c>
      <c r="E4214" s="37" t="n">
        <v>1</v>
      </c>
      <c r="F4214" s="37" t="n">
        <v>0</v>
      </c>
      <c r="G4214" s="37" t="n">
        <v>0</v>
      </c>
      <c r="H4214" s="37" t="n">
        <v>3</v>
      </c>
      <c r="I4214" s="37" t="n">
        <v>1</v>
      </c>
      <c r="J4214" s="40" t="n">
        <f aca="false">IF(C4214=0,"",D4214/C4214)</f>
        <v>1</v>
      </c>
    </row>
    <row r="4215" customFormat="false" ht="15" hidden="false" customHeight="false" outlineLevel="0" collapsed="false">
      <c r="A4215" s="37" t="s">
        <v>1092</v>
      </c>
      <c r="B4215" s="37" t="s">
        <v>270</v>
      </c>
      <c r="C4215" s="37" t="n">
        <v>22</v>
      </c>
      <c r="D4215" s="37" t="n">
        <v>21</v>
      </c>
      <c r="E4215" s="37" t="n">
        <v>0</v>
      </c>
      <c r="F4215" s="37" t="n">
        <v>0</v>
      </c>
      <c r="G4215" s="37" t="n">
        <v>0</v>
      </c>
      <c r="H4215" s="37" t="n">
        <v>2</v>
      </c>
      <c r="I4215" s="37" t="n">
        <v>0</v>
      </c>
      <c r="J4215" s="40" t="n">
        <f aca="false">IF(C4215=0,"",D4215/C4215)</f>
        <v>0.954545454545455</v>
      </c>
    </row>
    <row r="4216" customFormat="false" ht="15" hidden="false" customHeight="false" outlineLevel="0" collapsed="false">
      <c r="A4216" s="37" t="s">
        <v>1092</v>
      </c>
      <c r="B4216" s="37" t="s">
        <v>271</v>
      </c>
      <c r="C4216" s="37" t="n">
        <v>22</v>
      </c>
      <c r="D4216" s="37" t="n">
        <v>21</v>
      </c>
      <c r="E4216" s="37" t="n">
        <v>0</v>
      </c>
      <c r="F4216" s="37" t="n">
        <v>3</v>
      </c>
      <c r="G4216" s="37" t="n">
        <v>0</v>
      </c>
      <c r="H4216" s="37" t="n">
        <v>1</v>
      </c>
      <c r="I4216" s="37" t="n">
        <v>0</v>
      </c>
      <c r="J4216" s="40" t="n">
        <f aca="false">IF(C4216=0,"",D4216/C4216)</f>
        <v>0.954545454545455</v>
      </c>
    </row>
    <row r="4217" customFormat="false" ht="15" hidden="false" customHeight="false" outlineLevel="0" collapsed="false">
      <c r="A4217" s="37" t="s">
        <v>1092</v>
      </c>
      <c r="B4217" s="37" t="s">
        <v>272</v>
      </c>
      <c r="C4217" s="37" t="n">
        <v>22</v>
      </c>
      <c r="D4217" s="37" t="n">
        <v>21</v>
      </c>
      <c r="E4217" s="37" t="n">
        <v>2</v>
      </c>
      <c r="F4217" s="37" t="n">
        <v>1</v>
      </c>
      <c r="G4217" s="37" t="n">
        <v>1</v>
      </c>
      <c r="H4217" s="37" t="n">
        <v>2</v>
      </c>
      <c r="I4217" s="37" t="n">
        <v>0</v>
      </c>
      <c r="J4217" s="40" t="n">
        <f aca="false">IF(C4217=0,"",D4217/C4217)</f>
        <v>0.954545454545455</v>
      </c>
    </row>
    <row r="4218" customFormat="false" ht="15" hidden="false" customHeight="false" outlineLevel="0" collapsed="false">
      <c r="A4218" s="37" t="s">
        <v>1092</v>
      </c>
      <c r="B4218" s="37" t="s">
        <v>273</v>
      </c>
      <c r="C4218" s="37" t="n">
        <v>22</v>
      </c>
      <c r="D4218" s="37" t="n">
        <v>19</v>
      </c>
      <c r="E4218" s="37" t="n">
        <v>0</v>
      </c>
      <c r="F4218" s="37" t="n">
        <v>2</v>
      </c>
      <c r="G4218" s="37" t="n">
        <v>1</v>
      </c>
      <c r="H4218" s="37" t="n">
        <v>3</v>
      </c>
      <c r="I4218" s="37" t="n">
        <v>0</v>
      </c>
      <c r="J4218" s="40" t="n">
        <f aca="false">IF(C4218=0,"",D4218/C4218)</f>
        <v>0.863636363636364</v>
      </c>
    </row>
    <row r="4219" customFormat="false" ht="15" hidden="false" customHeight="false" outlineLevel="0" collapsed="false">
      <c r="A4219" s="37" t="s">
        <v>1092</v>
      </c>
      <c r="B4219" s="37" t="s">
        <v>274</v>
      </c>
      <c r="C4219" s="37" t="n">
        <v>22</v>
      </c>
      <c r="D4219" s="37" t="n">
        <v>17</v>
      </c>
      <c r="E4219" s="37" t="n">
        <v>2</v>
      </c>
      <c r="F4219" s="37" t="n">
        <v>0</v>
      </c>
      <c r="G4219" s="37" t="n">
        <v>0</v>
      </c>
      <c r="H4219" s="37" t="n">
        <v>0</v>
      </c>
      <c r="I4219" s="37" t="n">
        <v>0</v>
      </c>
      <c r="J4219" s="40" t="n">
        <f aca="false">IF(C4219=0,"",D4219/C4219)</f>
        <v>0.772727272727273</v>
      </c>
    </row>
    <row r="4220" customFormat="false" ht="15" hidden="false" customHeight="false" outlineLevel="0" collapsed="false">
      <c r="A4220" s="37" t="s">
        <v>1092</v>
      </c>
      <c r="B4220" s="37" t="s">
        <v>275</v>
      </c>
      <c r="C4220" s="37" t="n">
        <v>22</v>
      </c>
      <c r="D4220" s="37" t="n">
        <v>20</v>
      </c>
      <c r="E4220" s="37" t="n">
        <v>0</v>
      </c>
      <c r="F4220" s="37" t="n">
        <v>2</v>
      </c>
      <c r="G4220" s="37" t="n">
        <v>0</v>
      </c>
      <c r="H4220" s="37" t="n">
        <v>2</v>
      </c>
      <c r="I4220" s="37" t="n">
        <v>3</v>
      </c>
      <c r="J4220" s="40" t="n">
        <f aca="false">IF(C4220=0,"",D4220/C4220)</f>
        <v>0.909090909090909</v>
      </c>
    </row>
    <row r="4221" customFormat="false" ht="15" hidden="false" customHeight="false" outlineLevel="0" collapsed="false">
      <c r="A4221" s="37" t="s">
        <v>1092</v>
      </c>
      <c r="B4221" s="37" t="s">
        <v>276</v>
      </c>
      <c r="C4221" s="37" t="n">
        <v>22</v>
      </c>
      <c r="D4221" s="37" t="n">
        <v>20</v>
      </c>
      <c r="E4221" s="37" t="n">
        <v>0</v>
      </c>
      <c r="F4221" s="37" t="n">
        <v>3</v>
      </c>
      <c r="G4221" s="37" t="n">
        <v>0</v>
      </c>
      <c r="H4221" s="37" t="n">
        <v>7</v>
      </c>
      <c r="I4221" s="37" t="n">
        <v>0</v>
      </c>
      <c r="J4221" s="40" t="n">
        <f aca="false">IF(C4221=0,"",D4221/C4221)</f>
        <v>0.909090909090909</v>
      </c>
    </row>
    <row r="4222" customFormat="false" ht="15" hidden="false" customHeight="false" outlineLevel="0" collapsed="false">
      <c r="A4222" s="37" t="s">
        <v>1092</v>
      </c>
      <c r="B4222" s="37" t="s">
        <v>277</v>
      </c>
      <c r="C4222" s="37" t="n">
        <v>22</v>
      </c>
      <c r="D4222" s="37" t="n">
        <v>21</v>
      </c>
      <c r="E4222" s="37" t="n">
        <v>0</v>
      </c>
      <c r="F4222" s="37" t="n">
        <v>2</v>
      </c>
      <c r="G4222" s="37" t="n">
        <v>1</v>
      </c>
      <c r="H4222" s="37" t="n">
        <v>3</v>
      </c>
      <c r="I4222" s="37" t="n">
        <v>1</v>
      </c>
      <c r="J4222" s="40" t="n">
        <f aca="false">IF(C4222=0,"",D4222/C4222)</f>
        <v>0.954545454545455</v>
      </c>
    </row>
    <row r="4223" customFormat="false" ht="15" hidden="false" customHeight="false" outlineLevel="0" collapsed="false">
      <c r="A4223" s="37" t="s">
        <v>1092</v>
      </c>
      <c r="B4223" s="37" t="s">
        <v>278</v>
      </c>
      <c r="C4223" s="37" t="n">
        <v>22</v>
      </c>
      <c r="D4223" s="37" t="n">
        <v>21</v>
      </c>
      <c r="E4223" s="37" t="n">
        <v>1</v>
      </c>
      <c r="F4223" s="37" t="n">
        <v>2</v>
      </c>
      <c r="G4223" s="37" t="n">
        <v>0</v>
      </c>
      <c r="H4223" s="37" t="n">
        <v>0</v>
      </c>
      <c r="I4223" s="37" t="n">
        <v>0</v>
      </c>
      <c r="J4223" s="40" t="n">
        <f aca="false">IF(C4223=0,"",D4223/C4223)</f>
        <v>0.954545454545455</v>
      </c>
    </row>
    <row r="4224" customFormat="false" ht="15" hidden="false" customHeight="false" outlineLevel="0" collapsed="false">
      <c r="A4224" s="37" t="s">
        <v>1092</v>
      </c>
      <c r="B4224" s="37" t="s">
        <v>279</v>
      </c>
      <c r="C4224" s="37" t="n">
        <v>22</v>
      </c>
      <c r="D4224" s="37" t="n">
        <v>21</v>
      </c>
      <c r="E4224" s="37" t="n">
        <v>1</v>
      </c>
      <c r="F4224" s="37" t="n">
        <v>0</v>
      </c>
      <c r="G4224" s="37" t="n">
        <v>0</v>
      </c>
      <c r="H4224" s="37" t="n">
        <v>2</v>
      </c>
      <c r="I4224" s="37" t="n">
        <v>1</v>
      </c>
      <c r="J4224" s="40" t="n">
        <f aca="false">IF(C4224=0,"",D4224/C4224)</f>
        <v>0.954545454545455</v>
      </c>
    </row>
    <row r="4225" customFormat="false" ht="15" hidden="false" customHeight="false" outlineLevel="0" collapsed="false">
      <c r="A4225" s="37" t="s">
        <v>1092</v>
      </c>
      <c r="B4225" s="37" t="s">
        <v>280</v>
      </c>
      <c r="C4225" s="37" t="n">
        <v>22</v>
      </c>
      <c r="D4225" s="37" t="n">
        <v>21</v>
      </c>
      <c r="E4225" s="37" t="n">
        <v>0</v>
      </c>
      <c r="F4225" s="37" t="n">
        <v>1</v>
      </c>
      <c r="G4225" s="37" t="n">
        <v>1</v>
      </c>
      <c r="H4225" s="37" t="n">
        <v>1</v>
      </c>
      <c r="I4225" s="37" t="n">
        <v>0</v>
      </c>
      <c r="J4225" s="40" t="n">
        <f aca="false">IF(C4225=0,"",D4225/C4225)</f>
        <v>0.954545454545455</v>
      </c>
    </row>
    <row r="4226" customFormat="false" ht="15" hidden="false" customHeight="false" outlineLevel="0" collapsed="false">
      <c r="A4226" s="37" t="s">
        <v>1092</v>
      </c>
      <c r="B4226" s="37" t="s">
        <v>281</v>
      </c>
      <c r="C4226" s="37" t="n">
        <v>22</v>
      </c>
      <c r="D4226" s="37" t="n">
        <v>22</v>
      </c>
      <c r="E4226" s="37" t="n">
        <v>0</v>
      </c>
      <c r="F4226" s="37" t="n">
        <v>1</v>
      </c>
      <c r="G4226" s="37" t="n">
        <v>0</v>
      </c>
      <c r="H4226" s="37" t="n">
        <v>2</v>
      </c>
      <c r="I4226" s="37" t="n">
        <v>1</v>
      </c>
      <c r="J4226" s="40" t="n">
        <f aca="false">IF(C4226=0,"",D4226/C4226)</f>
        <v>1</v>
      </c>
    </row>
    <row r="4227" customFormat="false" ht="15" hidden="false" customHeight="false" outlineLevel="0" collapsed="false">
      <c r="A4227" s="37" t="s">
        <v>1093</v>
      </c>
      <c r="B4227" s="37" t="s">
        <v>270</v>
      </c>
      <c r="C4227" s="37" t="n">
        <v>22</v>
      </c>
      <c r="D4227" s="37" t="n">
        <v>21</v>
      </c>
      <c r="E4227" s="37" t="n">
        <v>1</v>
      </c>
      <c r="F4227" s="37" t="n">
        <v>2</v>
      </c>
      <c r="G4227" s="37" t="n">
        <v>1</v>
      </c>
      <c r="H4227" s="37" t="n">
        <v>3</v>
      </c>
      <c r="I4227" s="37" t="n">
        <v>1</v>
      </c>
      <c r="J4227" s="40" t="n">
        <f aca="false">IF(C4227=0,"",D4227/C4227)</f>
        <v>0.954545454545455</v>
      </c>
    </row>
    <row r="4228" customFormat="false" ht="15" hidden="false" customHeight="false" outlineLevel="0" collapsed="false">
      <c r="A4228" s="37" t="s">
        <v>1093</v>
      </c>
      <c r="B4228" s="37" t="s">
        <v>271</v>
      </c>
      <c r="C4228" s="37" t="n">
        <v>22</v>
      </c>
      <c r="D4228" s="37" t="n">
        <v>21</v>
      </c>
      <c r="E4228" s="37" t="n">
        <v>0</v>
      </c>
      <c r="F4228" s="37" t="n">
        <v>2</v>
      </c>
      <c r="G4228" s="37" t="n">
        <v>0</v>
      </c>
      <c r="H4228" s="37" t="n">
        <v>1</v>
      </c>
      <c r="I4228" s="37" t="n">
        <v>0</v>
      </c>
      <c r="J4228" s="40" t="n">
        <f aca="false">IF(C4228=0,"",D4228/C4228)</f>
        <v>0.954545454545455</v>
      </c>
    </row>
    <row r="4229" customFormat="false" ht="15" hidden="false" customHeight="false" outlineLevel="0" collapsed="false">
      <c r="A4229" s="37" t="s">
        <v>1093</v>
      </c>
      <c r="B4229" s="37" t="s">
        <v>272</v>
      </c>
      <c r="C4229" s="37" t="n">
        <v>22</v>
      </c>
      <c r="D4229" s="37" t="n">
        <v>20</v>
      </c>
      <c r="E4229" s="37" t="n">
        <v>0</v>
      </c>
      <c r="F4229" s="37" t="n">
        <v>2</v>
      </c>
      <c r="G4229" s="37" t="n">
        <v>1</v>
      </c>
      <c r="H4229" s="37" t="n">
        <v>1</v>
      </c>
      <c r="I4229" s="37" t="n">
        <v>3</v>
      </c>
      <c r="J4229" s="40" t="n">
        <f aca="false">IF(C4229=0,"",D4229/C4229)</f>
        <v>0.909090909090909</v>
      </c>
    </row>
    <row r="4230" customFormat="false" ht="15" hidden="false" customHeight="false" outlineLevel="0" collapsed="false">
      <c r="A4230" s="37" t="s">
        <v>1093</v>
      </c>
      <c r="B4230" s="37" t="s">
        <v>273</v>
      </c>
      <c r="C4230" s="37" t="n">
        <v>22</v>
      </c>
      <c r="D4230" s="37" t="n">
        <v>17</v>
      </c>
      <c r="E4230" s="37" t="n">
        <v>0</v>
      </c>
      <c r="F4230" s="37" t="n">
        <v>0</v>
      </c>
      <c r="G4230" s="37" t="n">
        <v>0</v>
      </c>
      <c r="H4230" s="37" t="n">
        <v>2</v>
      </c>
      <c r="I4230" s="37" t="n">
        <v>1</v>
      </c>
      <c r="J4230" s="40" t="n">
        <f aca="false">IF(C4230=0,"",D4230/C4230)</f>
        <v>0.772727272727273</v>
      </c>
    </row>
    <row r="4231" customFormat="false" ht="15" hidden="false" customHeight="false" outlineLevel="0" collapsed="false">
      <c r="A4231" s="37" t="s">
        <v>1093</v>
      </c>
      <c r="B4231" s="37" t="s">
        <v>274</v>
      </c>
      <c r="C4231" s="37" t="n">
        <v>22</v>
      </c>
      <c r="D4231" s="37" t="n">
        <v>20</v>
      </c>
      <c r="E4231" s="37" t="n">
        <v>0</v>
      </c>
      <c r="F4231" s="37" t="n">
        <v>0</v>
      </c>
      <c r="G4231" s="37" t="n">
        <v>1</v>
      </c>
      <c r="H4231" s="37" t="n">
        <v>2</v>
      </c>
      <c r="I4231" s="37" t="n">
        <v>2</v>
      </c>
      <c r="J4231" s="40" t="n">
        <f aca="false">IF(C4231=0,"",D4231/C4231)</f>
        <v>0.909090909090909</v>
      </c>
    </row>
    <row r="4232" customFormat="false" ht="15" hidden="false" customHeight="false" outlineLevel="0" collapsed="false">
      <c r="A4232" s="37" t="s">
        <v>1093</v>
      </c>
      <c r="B4232" s="37" t="s">
        <v>275</v>
      </c>
      <c r="C4232" s="37" t="n">
        <v>22</v>
      </c>
      <c r="D4232" s="37" t="n">
        <v>21</v>
      </c>
      <c r="E4232" s="37" t="n">
        <v>1</v>
      </c>
      <c r="F4232" s="37" t="n">
        <v>0</v>
      </c>
      <c r="G4232" s="37" t="n">
        <v>0</v>
      </c>
      <c r="H4232" s="37" t="n">
        <v>3</v>
      </c>
      <c r="I4232" s="37" t="n">
        <v>5</v>
      </c>
      <c r="J4232" s="40" t="n">
        <f aca="false">IF(C4232=0,"",D4232/C4232)</f>
        <v>0.954545454545455</v>
      </c>
    </row>
    <row r="4233" customFormat="false" ht="15" hidden="false" customHeight="false" outlineLevel="0" collapsed="false">
      <c r="A4233" s="37" t="s">
        <v>1093</v>
      </c>
      <c r="B4233" s="37" t="s">
        <v>276</v>
      </c>
      <c r="C4233" s="37" t="n">
        <v>22</v>
      </c>
      <c r="D4233" s="37" t="n">
        <v>19</v>
      </c>
      <c r="E4233" s="37" t="n">
        <v>0</v>
      </c>
      <c r="F4233" s="37" t="n">
        <v>0</v>
      </c>
      <c r="G4233" s="37" t="n">
        <v>0</v>
      </c>
      <c r="H4233" s="37" t="n">
        <v>3</v>
      </c>
      <c r="I4233" s="37" t="n">
        <v>1</v>
      </c>
      <c r="J4233" s="40" t="n">
        <f aca="false">IF(C4233=0,"",D4233/C4233)</f>
        <v>0.863636363636364</v>
      </c>
    </row>
    <row r="4234" customFormat="false" ht="15" hidden="false" customHeight="false" outlineLevel="0" collapsed="false">
      <c r="A4234" s="37" t="s">
        <v>1093</v>
      </c>
      <c r="B4234" s="37" t="s">
        <v>277</v>
      </c>
      <c r="C4234" s="37" t="n">
        <v>22</v>
      </c>
      <c r="D4234" s="37" t="n">
        <v>22</v>
      </c>
      <c r="E4234" s="37" t="n">
        <v>0</v>
      </c>
      <c r="F4234" s="37" t="n">
        <v>1</v>
      </c>
      <c r="G4234" s="37" t="n">
        <v>0</v>
      </c>
      <c r="H4234" s="37" t="n">
        <v>2</v>
      </c>
      <c r="I4234" s="37" t="n">
        <v>1</v>
      </c>
      <c r="J4234" s="40" t="n">
        <f aca="false">IF(C4234=0,"",D4234/C4234)</f>
        <v>1</v>
      </c>
    </row>
    <row r="4235" customFormat="false" ht="15" hidden="false" customHeight="false" outlineLevel="0" collapsed="false">
      <c r="A4235" s="37" t="s">
        <v>1093</v>
      </c>
      <c r="B4235" s="37" t="s">
        <v>278</v>
      </c>
      <c r="C4235" s="37" t="n">
        <v>22</v>
      </c>
      <c r="D4235" s="37" t="n">
        <v>20</v>
      </c>
      <c r="E4235" s="37" t="n">
        <v>1</v>
      </c>
      <c r="F4235" s="37" t="n">
        <v>0</v>
      </c>
      <c r="G4235" s="37" t="n">
        <v>2</v>
      </c>
      <c r="H4235" s="37" t="n">
        <v>3</v>
      </c>
      <c r="I4235" s="37" t="n">
        <v>0</v>
      </c>
      <c r="J4235" s="40" t="n">
        <f aca="false">IF(C4235=0,"",D4235/C4235)</f>
        <v>0.909090909090909</v>
      </c>
    </row>
    <row r="4236" customFormat="false" ht="15" hidden="false" customHeight="false" outlineLevel="0" collapsed="false">
      <c r="A4236" s="37" t="s">
        <v>1093</v>
      </c>
      <c r="B4236" s="37" t="s">
        <v>279</v>
      </c>
      <c r="C4236" s="37" t="n">
        <v>22</v>
      </c>
      <c r="D4236" s="37" t="n">
        <v>20</v>
      </c>
      <c r="E4236" s="37" t="n">
        <v>1</v>
      </c>
      <c r="F4236" s="37" t="n">
        <v>2</v>
      </c>
      <c r="G4236" s="37" t="n">
        <v>2</v>
      </c>
      <c r="H4236" s="37" t="n">
        <v>0</v>
      </c>
      <c r="I4236" s="37" t="n">
        <v>1</v>
      </c>
      <c r="J4236" s="40" t="n">
        <f aca="false">IF(C4236=0,"",D4236/C4236)</f>
        <v>0.909090909090909</v>
      </c>
    </row>
    <row r="4237" customFormat="false" ht="15" hidden="false" customHeight="false" outlineLevel="0" collapsed="false">
      <c r="A4237" s="37" t="s">
        <v>1093</v>
      </c>
      <c r="B4237" s="37" t="s">
        <v>280</v>
      </c>
      <c r="C4237" s="37" t="n">
        <v>22</v>
      </c>
      <c r="D4237" s="37" t="n">
        <v>19</v>
      </c>
      <c r="E4237" s="37" t="n">
        <v>0</v>
      </c>
      <c r="F4237" s="37" t="n">
        <v>1</v>
      </c>
      <c r="G4237" s="37" t="n">
        <v>0</v>
      </c>
      <c r="H4237" s="37" t="n">
        <v>3</v>
      </c>
      <c r="I4237" s="37" t="n">
        <v>0</v>
      </c>
      <c r="J4237" s="40" t="n">
        <f aca="false">IF(C4237=0,"",D4237/C4237)</f>
        <v>0.863636363636364</v>
      </c>
    </row>
    <row r="4238" customFormat="false" ht="15" hidden="false" customHeight="false" outlineLevel="0" collapsed="false">
      <c r="A4238" s="37" t="s">
        <v>1093</v>
      </c>
      <c r="B4238" s="37" t="s">
        <v>281</v>
      </c>
      <c r="C4238" s="37" t="n">
        <v>22</v>
      </c>
      <c r="D4238" s="37" t="n">
        <v>20</v>
      </c>
      <c r="E4238" s="37" t="n">
        <v>0</v>
      </c>
      <c r="F4238" s="37" t="n">
        <v>1</v>
      </c>
      <c r="G4238" s="37" t="n">
        <v>1</v>
      </c>
      <c r="H4238" s="37" t="n">
        <v>2</v>
      </c>
      <c r="I4238" s="37" t="n">
        <v>1</v>
      </c>
      <c r="J4238" s="40" t="n">
        <f aca="false">IF(C4238=0,"",D4238/C4238)</f>
        <v>0.909090909090909</v>
      </c>
    </row>
    <row r="4239" customFormat="false" ht="15" hidden="false" customHeight="false" outlineLevel="0" collapsed="false">
      <c r="A4239" s="37" t="s">
        <v>1094</v>
      </c>
      <c r="B4239" s="37" t="s">
        <v>270</v>
      </c>
      <c r="C4239" s="37" t="n">
        <v>22</v>
      </c>
      <c r="D4239" s="37" t="n">
        <v>20</v>
      </c>
      <c r="E4239" s="37" t="n">
        <v>1</v>
      </c>
      <c r="F4239" s="37" t="n">
        <v>0</v>
      </c>
      <c r="G4239" s="37" t="n">
        <v>1</v>
      </c>
      <c r="H4239" s="37" t="n">
        <v>1</v>
      </c>
      <c r="I4239" s="37" t="n">
        <v>3</v>
      </c>
      <c r="J4239" s="40" t="n">
        <f aca="false">IF(C4239=0,"",D4239/C4239)</f>
        <v>0.909090909090909</v>
      </c>
    </row>
    <row r="4240" customFormat="false" ht="15" hidden="false" customHeight="false" outlineLevel="0" collapsed="false">
      <c r="A4240" s="37" t="s">
        <v>1094</v>
      </c>
      <c r="B4240" s="37" t="s">
        <v>271</v>
      </c>
      <c r="C4240" s="37" t="n">
        <v>22</v>
      </c>
      <c r="D4240" s="37" t="n">
        <v>19</v>
      </c>
      <c r="E4240" s="37" t="n">
        <v>2</v>
      </c>
      <c r="F4240" s="37" t="n">
        <v>1</v>
      </c>
      <c r="G4240" s="37" t="n">
        <v>1</v>
      </c>
      <c r="H4240" s="37" t="n">
        <v>0</v>
      </c>
      <c r="I4240" s="37" t="n">
        <v>0</v>
      </c>
      <c r="J4240" s="40" t="n">
        <f aca="false">IF(C4240=0,"",D4240/C4240)</f>
        <v>0.863636363636364</v>
      </c>
    </row>
    <row r="4241" customFormat="false" ht="15" hidden="false" customHeight="false" outlineLevel="0" collapsed="false">
      <c r="A4241" s="37" t="s">
        <v>1094</v>
      </c>
      <c r="B4241" s="37" t="s">
        <v>272</v>
      </c>
      <c r="C4241" s="37" t="n">
        <v>22</v>
      </c>
      <c r="D4241" s="37" t="n">
        <v>20</v>
      </c>
      <c r="E4241" s="37" t="n">
        <v>0</v>
      </c>
      <c r="F4241" s="37" t="n">
        <v>1</v>
      </c>
      <c r="G4241" s="37" t="n">
        <v>1</v>
      </c>
      <c r="H4241" s="37" t="n">
        <v>1</v>
      </c>
      <c r="I4241" s="37" t="n">
        <v>0</v>
      </c>
      <c r="J4241" s="40" t="n">
        <f aca="false">IF(C4241=0,"",D4241/C4241)</f>
        <v>0.909090909090909</v>
      </c>
    </row>
    <row r="4242" customFormat="false" ht="15" hidden="false" customHeight="false" outlineLevel="0" collapsed="false">
      <c r="A4242" s="37" t="s">
        <v>1094</v>
      </c>
      <c r="B4242" s="37" t="s">
        <v>273</v>
      </c>
      <c r="C4242" s="37" t="n">
        <v>22</v>
      </c>
      <c r="D4242" s="37" t="n">
        <v>22</v>
      </c>
      <c r="E4242" s="37" t="n">
        <v>2</v>
      </c>
      <c r="F4242" s="37" t="n">
        <v>0</v>
      </c>
      <c r="G4242" s="37" t="n">
        <v>1</v>
      </c>
      <c r="H4242" s="37" t="n">
        <v>1</v>
      </c>
      <c r="I4242" s="37" t="n">
        <v>5</v>
      </c>
      <c r="J4242" s="40" t="n">
        <f aca="false">IF(C4242=0,"",D4242/C4242)</f>
        <v>1</v>
      </c>
    </row>
    <row r="4243" customFormat="false" ht="15" hidden="false" customHeight="false" outlineLevel="0" collapsed="false">
      <c r="A4243" s="37" t="s">
        <v>1094</v>
      </c>
      <c r="B4243" s="37" t="s">
        <v>274</v>
      </c>
      <c r="C4243" s="37" t="n">
        <v>22</v>
      </c>
      <c r="D4243" s="37" t="n">
        <v>20</v>
      </c>
      <c r="E4243" s="37" t="n">
        <v>0</v>
      </c>
      <c r="F4243" s="37" t="n">
        <v>2</v>
      </c>
      <c r="G4243" s="37" t="n">
        <v>0</v>
      </c>
      <c r="H4243" s="37" t="n">
        <v>0</v>
      </c>
      <c r="I4243" s="37" t="n">
        <v>0</v>
      </c>
      <c r="J4243" s="40" t="n">
        <f aca="false">IF(C4243=0,"",D4243/C4243)</f>
        <v>0.909090909090909</v>
      </c>
    </row>
    <row r="4244" customFormat="false" ht="15" hidden="false" customHeight="false" outlineLevel="0" collapsed="false">
      <c r="A4244" s="37" t="s">
        <v>1094</v>
      </c>
      <c r="B4244" s="37" t="s">
        <v>275</v>
      </c>
      <c r="C4244" s="37" t="n">
        <v>22</v>
      </c>
      <c r="D4244" s="37" t="n">
        <v>21</v>
      </c>
      <c r="E4244" s="37" t="n">
        <v>1</v>
      </c>
      <c r="F4244" s="37" t="n">
        <v>1</v>
      </c>
      <c r="G4244" s="37" t="n">
        <v>1</v>
      </c>
      <c r="H4244" s="37" t="n">
        <v>1</v>
      </c>
      <c r="I4244" s="37" t="n">
        <v>1</v>
      </c>
      <c r="J4244" s="40" t="n">
        <f aca="false">IF(C4244=0,"",D4244/C4244)</f>
        <v>0.954545454545455</v>
      </c>
    </row>
    <row r="4245" customFormat="false" ht="15" hidden="false" customHeight="false" outlineLevel="0" collapsed="false">
      <c r="A4245" s="37" t="s">
        <v>1094</v>
      </c>
      <c r="B4245" s="37" t="s">
        <v>276</v>
      </c>
      <c r="C4245" s="37" t="n">
        <v>22</v>
      </c>
      <c r="D4245" s="37" t="n">
        <v>20</v>
      </c>
      <c r="E4245" s="37" t="n">
        <v>2</v>
      </c>
      <c r="F4245" s="37" t="n">
        <v>1</v>
      </c>
      <c r="G4245" s="37" t="n">
        <v>0</v>
      </c>
      <c r="H4245" s="37" t="n">
        <v>2</v>
      </c>
      <c r="I4245" s="37" t="n">
        <v>0</v>
      </c>
      <c r="J4245" s="40" t="n">
        <f aca="false">IF(C4245=0,"",D4245/C4245)</f>
        <v>0.909090909090909</v>
      </c>
    </row>
    <row r="4246" customFormat="false" ht="15" hidden="false" customHeight="false" outlineLevel="0" collapsed="false">
      <c r="A4246" s="37" t="s">
        <v>1094</v>
      </c>
      <c r="B4246" s="37" t="s">
        <v>277</v>
      </c>
      <c r="C4246" s="37" t="n">
        <v>22</v>
      </c>
      <c r="D4246" s="37" t="n">
        <v>21</v>
      </c>
      <c r="E4246" s="37" t="n">
        <v>0</v>
      </c>
      <c r="F4246" s="37" t="n">
        <v>0</v>
      </c>
      <c r="G4246" s="37" t="n">
        <v>0</v>
      </c>
      <c r="H4246" s="37" t="n">
        <v>3</v>
      </c>
      <c r="I4246" s="37" t="n">
        <v>0</v>
      </c>
      <c r="J4246" s="40" t="n">
        <f aca="false">IF(C4246=0,"",D4246/C4246)</f>
        <v>0.954545454545455</v>
      </c>
    </row>
    <row r="4247" customFormat="false" ht="15" hidden="false" customHeight="false" outlineLevel="0" collapsed="false">
      <c r="A4247" s="37" t="s">
        <v>1094</v>
      </c>
      <c r="B4247" s="37" t="s">
        <v>278</v>
      </c>
      <c r="C4247" s="37" t="n">
        <v>22</v>
      </c>
      <c r="D4247" s="37" t="n">
        <v>20</v>
      </c>
      <c r="E4247" s="37" t="n">
        <v>0</v>
      </c>
      <c r="F4247" s="37" t="n">
        <v>1</v>
      </c>
      <c r="G4247" s="37" t="n">
        <v>0</v>
      </c>
      <c r="H4247" s="37" t="n">
        <v>2</v>
      </c>
      <c r="I4247" s="37" t="n">
        <v>1</v>
      </c>
      <c r="J4247" s="40" t="n">
        <f aca="false">IF(C4247=0,"",D4247/C4247)</f>
        <v>0.909090909090909</v>
      </c>
    </row>
    <row r="4248" customFormat="false" ht="15" hidden="false" customHeight="false" outlineLevel="0" collapsed="false">
      <c r="A4248" s="37" t="s">
        <v>1094</v>
      </c>
      <c r="B4248" s="37" t="s">
        <v>279</v>
      </c>
      <c r="C4248" s="37" t="n">
        <v>22</v>
      </c>
      <c r="D4248" s="37" t="n">
        <v>21</v>
      </c>
      <c r="E4248" s="37" t="n">
        <v>1</v>
      </c>
      <c r="F4248" s="37" t="n">
        <v>1</v>
      </c>
      <c r="G4248" s="37" t="n">
        <v>0</v>
      </c>
      <c r="H4248" s="37" t="n">
        <v>3</v>
      </c>
      <c r="I4248" s="37" t="n">
        <v>0</v>
      </c>
      <c r="J4248" s="40" t="n">
        <f aca="false">IF(C4248=0,"",D4248/C4248)</f>
        <v>0.954545454545455</v>
      </c>
    </row>
    <row r="4249" customFormat="false" ht="15" hidden="false" customHeight="false" outlineLevel="0" collapsed="false">
      <c r="A4249" s="37" t="s">
        <v>1094</v>
      </c>
      <c r="B4249" s="37" t="s">
        <v>280</v>
      </c>
      <c r="C4249" s="37" t="n">
        <v>22</v>
      </c>
      <c r="D4249" s="37" t="n">
        <v>18</v>
      </c>
      <c r="E4249" s="37" t="n">
        <v>0</v>
      </c>
      <c r="F4249" s="37" t="n">
        <v>0</v>
      </c>
      <c r="G4249" s="37" t="n">
        <v>1</v>
      </c>
      <c r="H4249" s="37" t="n">
        <v>4</v>
      </c>
      <c r="I4249" s="37" t="n">
        <v>2</v>
      </c>
      <c r="J4249" s="40" t="n">
        <f aca="false">IF(C4249=0,"",D4249/C4249)</f>
        <v>0.818181818181818</v>
      </c>
    </row>
    <row r="4250" customFormat="false" ht="15" hidden="false" customHeight="false" outlineLevel="0" collapsed="false">
      <c r="A4250" s="37" t="s">
        <v>1094</v>
      </c>
      <c r="B4250" s="37" t="s">
        <v>281</v>
      </c>
      <c r="C4250" s="37" t="n">
        <v>22</v>
      </c>
      <c r="D4250" s="37" t="n">
        <v>22</v>
      </c>
      <c r="E4250" s="37" t="n">
        <v>0</v>
      </c>
      <c r="F4250" s="37" t="n">
        <v>1</v>
      </c>
      <c r="G4250" s="37" t="n">
        <v>2</v>
      </c>
      <c r="H4250" s="37" t="n">
        <v>4</v>
      </c>
      <c r="I4250" s="37" t="n">
        <v>0</v>
      </c>
      <c r="J4250" s="40" t="n">
        <f aca="false">IF(C4250=0,"",D4250/C4250)</f>
        <v>1</v>
      </c>
    </row>
    <row r="4251" customFormat="false" ht="15" hidden="false" customHeight="false" outlineLevel="0" collapsed="false">
      <c r="A4251" s="37" t="s">
        <v>1095</v>
      </c>
      <c r="B4251" s="37" t="s">
        <v>280</v>
      </c>
      <c r="C4251" s="37" t="n">
        <v>22</v>
      </c>
      <c r="D4251" s="37" t="n">
        <v>20</v>
      </c>
      <c r="E4251" s="37" t="n">
        <v>0</v>
      </c>
      <c r="F4251" s="37" t="n">
        <v>3</v>
      </c>
      <c r="G4251" s="37" t="n">
        <v>0</v>
      </c>
      <c r="H4251" s="37" t="n">
        <v>2</v>
      </c>
      <c r="I4251" s="37" t="n">
        <v>7</v>
      </c>
      <c r="J4251" s="40" t="n">
        <f aca="false">IF(C4251=0,"",D4251/C4251)</f>
        <v>0.909090909090909</v>
      </c>
    </row>
    <row r="4252" customFormat="false" ht="15" hidden="false" customHeight="false" outlineLevel="0" collapsed="false">
      <c r="A4252" s="37" t="s">
        <v>1095</v>
      </c>
      <c r="B4252" s="37" t="s">
        <v>281</v>
      </c>
      <c r="C4252" s="37" t="n">
        <v>22</v>
      </c>
      <c r="D4252" s="37" t="n">
        <v>21</v>
      </c>
      <c r="E4252" s="37" t="n">
        <v>0</v>
      </c>
      <c r="F4252" s="37" t="n">
        <v>2</v>
      </c>
      <c r="G4252" s="37" t="n">
        <v>0</v>
      </c>
      <c r="H4252" s="37" t="n">
        <v>1</v>
      </c>
      <c r="I4252" s="37" t="n">
        <v>1</v>
      </c>
      <c r="J4252" s="40" t="n">
        <f aca="false">IF(C4252=0,"",D4252/C4252)</f>
        <v>0.954545454545455</v>
      </c>
    </row>
    <row r="4253" customFormat="false" ht="15" hidden="false" customHeight="false" outlineLevel="0" collapsed="false">
      <c r="A4253" s="37" t="s">
        <v>1097</v>
      </c>
      <c r="B4253" s="37" t="s">
        <v>270</v>
      </c>
      <c r="C4253" s="37" t="n">
        <v>22</v>
      </c>
      <c r="D4253" s="37" t="n">
        <v>19</v>
      </c>
      <c r="E4253" s="37" t="n">
        <v>0</v>
      </c>
      <c r="F4253" s="37" t="n">
        <v>1</v>
      </c>
      <c r="G4253" s="37" t="n">
        <v>1</v>
      </c>
      <c r="H4253" s="37" t="n">
        <v>1</v>
      </c>
      <c r="I4253" s="37" t="n">
        <v>9</v>
      </c>
      <c r="J4253" s="40" t="n">
        <f aca="false">IF(C4253=0,"",D4253/C4253)</f>
        <v>0.863636363636364</v>
      </c>
    </row>
    <row r="4254" customFormat="false" ht="15" hidden="false" customHeight="false" outlineLevel="0" collapsed="false">
      <c r="A4254" s="37" t="s">
        <v>1097</v>
      </c>
      <c r="B4254" s="37" t="s">
        <v>271</v>
      </c>
      <c r="C4254" s="37" t="n">
        <v>22</v>
      </c>
      <c r="D4254" s="37" t="n">
        <v>20</v>
      </c>
      <c r="E4254" s="37" t="n">
        <v>1</v>
      </c>
      <c r="F4254" s="37" t="n">
        <v>0</v>
      </c>
      <c r="G4254" s="37" t="n">
        <v>1</v>
      </c>
      <c r="H4254" s="37" t="n">
        <v>1</v>
      </c>
      <c r="I4254" s="37" t="n">
        <v>3</v>
      </c>
      <c r="J4254" s="40" t="n">
        <f aca="false">IF(C4254=0,"",D4254/C4254)</f>
        <v>0.909090909090909</v>
      </c>
    </row>
    <row r="4255" customFormat="false" ht="15" hidden="false" customHeight="false" outlineLevel="0" collapsed="false">
      <c r="A4255" s="37" t="s">
        <v>1097</v>
      </c>
      <c r="B4255" s="37" t="s">
        <v>272</v>
      </c>
      <c r="C4255" s="37" t="n">
        <v>22</v>
      </c>
      <c r="D4255" s="37" t="n">
        <v>19</v>
      </c>
      <c r="E4255" s="37" t="n">
        <v>1</v>
      </c>
      <c r="F4255" s="37" t="n">
        <v>0</v>
      </c>
      <c r="G4255" s="37" t="n">
        <v>2</v>
      </c>
      <c r="H4255" s="37" t="n">
        <v>0</v>
      </c>
      <c r="I4255" s="37" t="n">
        <v>3</v>
      </c>
      <c r="J4255" s="40" t="n">
        <f aca="false">IF(C4255=0,"",D4255/C4255)</f>
        <v>0.863636363636364</v>
      </c>
    </row>
    <row r="4256" customFormat="false" ht="15" hidden="false" customHeight="false" outlineLevel="0" collapsed="false">
      <c r="A4256" s="37" t="s">
        <v>1097</v>
      </c>
      <c r="B4256" s="37" t="s">
        <v>273</v>
      </c>
      <c r="C4256" s="37" t="n">
        <v>22</v>
      </c>
      <c r="D4256" s="37" t="n">
        <v>19</v>
      </c>
      <c r="E4256" s="37" t="n">
        <v>1</v>
      </c>
      <c r="F4256" s="37" t="n">
        <v>0</v>
      </c>
      <c r="G4256" s="37" t="n">
        <v>0</v>
      </c>
      <c r="H4256" s="37" t="n">
        <v>3</v>
      </c>
      <c r="I4256" s="37" t="n">
        <v>1</v>
      </c>
      <c r="J4256" s="40" t="n">
        <f aca="false">IF(C4256=0,"",D4256/C4256)</f>
        <v>0.863636363636364</v>
      </c>
    </row>
    <row r="4257" customFormat="false" ht="15" hidden="false" customHeight="false" outlineLevel="0" collapsed="false">
      <c r="A4257" s="37" t="s">
        <v>1097</v>
      </c>
      <c r="B4257" s="37" t="s">
        <v>274</v>
      </c>
      <c r="C4257" s="37" t="n">
        <v>22</v>
      </c>
      <c r="D4257" s="37" t="n">
        <v>19</v>
      </c>
      <c r="E4257" s="37" t="n">
        <v>1</v>
      </c>
      <c r="F4257" s="37" t="n">
        <v>0</v>
      </c>
      <c r="G4257" s="37" t="n">
        <v>1</v>
      </c>
      <c r="H4257" s="37" t="n">
        <v>1</v>
      </c>
      <c r="I4257" s="37" t="n">
        <v>20</v>
      </c>
      <c r="J4257" s="40" t="n">
        <f aca="false">IF(C4257=0,"",D4257/C4257)</f>
        <v>0.863636363636364</v>
      </c>
    </row>
    <row r="4258" customFormat="false" ht="15" hidden="false" customHeight="false" outlineLevel="0" collapsed="false">
      <c r="A4258" s="37" t="s">
        <v>1097</v>
      </c>
      <c r="B4258" s="37" t="s">
        <v>275</v>
      </c>
      <c r="C4258" s="37" t="n">
        <v>22</v>
      </c>
      <c r="D4258" s="37" t="n">
        <v>20</v>
      </c>
      <c r="E4258" s="37" t="n">
        <v>1</v>
      </c>
      <c r="F4258" s="37" t="n">
        <v>0</v>
      </c>
      <c r="G4258" s="37" t="n">
        <v>1</v>
      </c>
      <c r="H4258" s="37" t="n">
        <v>0</v>
      </c>
      <c r="I4258" s="37" t="n">
        <v>4</v>
      </c>
      <c r="J4258" s="40" t="n">
        <f aca="false">IF(C4258=0,"",D4258/C4258)</f>
        <v>0.909090909090909</v>
      </c>
    </row>
    <row r="4259" customFormat="false" ht="15" hidden="false" customHeight="false" outlineLevel="0" collapsed="false">
      <c r="A4259" s="37" t="s">
        <v>1097</v>
      </c>
      <c r="B4259" s="37" t="s">
        <v>276</v>
      </c>
      <c r="C4259" s="37" t="n">
        <v>22</v>
      </c>
      <c r="D4259" s="37" t="n">
        <v>20</v>
      </c>
      <c r="E4259" s="37" t="n">
        <v>2</v>
      </c>
      <c r="F4259" s="37" t="n">
        <v>2</v>
      </c>
      <c r="G4259" s="37" t="n">
        <v>1</v>
      </c>
      <c r="H4259" s="37" t="n">
        <v>1</v>
      </c>
      <c r="I4259" s="37" t="n">
        <v>12</v>
      </c>
      <c r="J4259" s="40" t="n">
        <f aca="false">IF(C4259=0,"",D4259/C4259)</f>
        <v>0.909090909090909</v>
      </c>
    </row>
    <row r="4260" customFormat="false" ht="15" hidden="false" customHeight="false" outlineLevel="0" collapsed="false">
      <c r="A4260" s="37" t="s">
        <v>1097</v>
      </c>
      <c r="B4260" s="37" t="s">
        <v>277</v>
      </c>
      <c r="C4260" s="37" t="n">
        <v>22</v>
      </c>
      <c r="D4260" s="37" t="n">
        <v>16</v>
      </c>
      <c r="E4260" s="37" t="n">
        <v>1</v>
      </c>
      <c r="F4260" s="37" t="n">
        <v>1</v>
      </c>
      <c r="G4260" s="37" t="n">
        <v>0</v>
      </c>
      <c r="H4260" s="37" t="n">
        <v>1</v>
      </c>
      <c r="I4260" s="37" t="n">
        <v>14</v>
      </c>
      <c r="J4260" s="40" t="n">
        <f aca="false">IF(C4260=0,"",D4260/C4260)</f>
        <v>0.727272727272727</v>
      </c>
    </row>
    <row r="4261" customFormat="false" ht="15" hidden="false" customHeight="false" outlineLevel="0" collapsed="false">
      <c r="A4261" s="37" t="s">
        <v>1098</v>
      </c>
      <c r="B4261" s="37" t="s">
        <v>270</v>
      </c>
      <c r="C4261" s="37" t="n">
        <v>22</v>
      </c>
      <c r="D4261" s="37" t="n">
        <v>21</v>
      </c>
      <c r="E4261" s="37" t="n">
        <v>0</v>
      </c>
      <c r="F4261" s="37" t="n">
        <v>1</v>
      </c>
      <c r="G4261" s="37" t="n">
        <v>1</v>
      </c>
      <c r="H4261" s="37" t="n">
        <v>0</v>
      </c>
      <c r="I4261" s="37" t="n">
        <v>1</v>
      </c>
      <c r="J4261" s="40" t="n">
        <f aca="false">IF(C4261=0,"",D4261/C4261)</f>
        <v>0.954545454545455</v>
      </c>
    </row>
    <row r="4262" customFormat="false" ht="15" hidden="false" customHeight="false" outlineLevel="0" collapsed="false">
      <c r="A4262" s="37" t="s">
        <v>1098</v>
      </c>
      <c r="B4262" s="37" t="s">
        <v>271</v>
      </c>
      <c r="C4262" s="37" t="n">
        <v>22</v>
      </c>
      <c r="D4262" s="37" t="n">
        <v>22</v>
      </c>
      <c r="E4262" s="37" t="n">
        <v>3</v>
      </c>
      <c r="F4262" s="37" t="n">
        <v>2</v>
      </c>
      <c r="G4262" s="37" t="n">
        <v>0</v>
      </c>
      <c r="H4262" s="37" t="n">
        <v>2</v>
      </c>
      <c r="I4262" s="37" t="n">
        <v>0</v>
      </c>
      <c r="J4262" s="40" t="n">
        <f aca="false">IF(C4262=0,"",D4262/C4262)</f>
        <v>1</v>
      </c>
    </row>
    <row r="4263" customFormat="false" ht="15" hidden="false" customHeight="false" outlineLevel="0" collapsed="false">
      <c r="A4263" s="37" t="s">
        <v>1098</v>
      </c>
      <c r="B4263" s="37" t="s">
        <v>272</v>
      </c>
      <c r="C4263" s="37" t="n">
        <v>22</v>
      </c>
      <c r="D4263" s="37" t="n">
        <v>20</v>
      </c>
      <c r="E4263" s="37" t="n">
        <v>3</v>
      </c>
      <c r="F4263" s="37" t="n">
        <v>0</v>
      </c>
      <c r="G4263" s="37" t="n">
        <v>0</v>
      </c>
      <c r="H4263" s="37" t="n">
        <v>1</v>
      </c>
      <c r="I4263" s="37" t="n">
        <v>0</v>
      </c>
      <c r="J4263" s="40" t="n">
        <f aca="false">IF(C4263=0,"",D4263/C4263)</f>
        <v>0.909090909090909</v>
      </c>
    </row>
    <row r="4264" customFormat="false" ht="15" hidden="false" customHeight="false" outlineLevel="0" collapsed="false">
      <c r="A4264" s="37" t="s">
        <v>1098</v>
      </c>
      <c r="B4264" s="37" t="s">
        <v>273</v>
      </c>
      <c r="C4264" s="37" t="n">
        <v>22</v>
      </c>
      <c r="D4264" s="37" t="n">
        <v>20</v>
      </c>
      <c r="E4264" s="37" t="n">
        <v>0</v>
      </c>
      <c r="F4264" s="37" t="n">
        <v>0</v>
      </c>
      <c r="G4264" s="37" t="n">
        <v>0</v>
      </c>
      <c r="H4264" s="37" t="n">
        <v>0</v>
      </c>
      <c r="I4264" s="37" t="n">
        <v>3</v>
      </c>
      <c r="J4264" s="40" t="n">
        <f aca="false">IF(C4264=0,"",D4264/C4264)</f>
        <v>0.909090909090909</v>
      </c>
    </row>
    <row r="4265" customFormat="false" ht="15" hidden="false" customHeight="false" outlineLevel="0" collapsed="false">
      <c r="A4265" s="37" t="s">
        <v>1098</v>
      </c>
      <c r="B4265" s="37" t="s">
        <v>274</v>
      </c>
      <c r="C4265" s="37" t="n">
        <v>22</v>
      </c>
      <c r="D4265" s="37" t="n">
        <v>18</v>
      </c>
      <c r="E4265" s="37" t="n">
        <v>1</v>
      </c>
      <c r="F4265" s="37" t="n">
        <v>2</v>
      </c>
      <c r="G4265" s="37" t="n">
        <v>0</v>
      </c>
      <c r="H4265" s="37" t="n">
        <v>1</v>
      </c>
      <c r="I4265" s="37" t="n">
        <v>3</v>
      </c>
      <c r="J4265" s="40" t="n">
        <f aca="false">IF(C4265=0,"",D4265/C4265)</f>
        <v>0.818181818181818</v>
      </c>
    </row>
    <row r="4266" customFormat="false" ht="15" hidden="false" customHeight="false" outlineLevel="0" collapsed="false">
      <c r="A4266" s="37" t="s">
        <v>1098</v>
      </c>
      <c r="B4266" s="37" t="s">
        <v>275</v>
      </c>
      <c r="C4266" s="37" t="n">
        <v>22</v>
      </c>
      <c r="D4266" s="37" t="n">
        <v>19</v>
      </c>
      <c r="E4266" s="37" t="n">
        <v>0</v>
      </c>
      <c r="F4266" s="37" t="n">
        <v>1</v>
      </c>
      <c r="G4266" s="37" t="n">
        <v>1</v>
      </c>
      <c r="H4266" s="37" t="n">
        <v>1</v>
      </c>
      <c r="I4266" s="37" t="n">
        <v>0</v>
      </c>
      <c r="J4266" s="40" t="n">
        <f aca="false">IF(C4266=0,"",D4266/C4266)</f>
        <v>0.863636363636364</v>
      </c>
    </row>
    <row r="4267" customFormat="false" ht="15" hidden="false" customHeight="false" outlineLevel="0" collapsed="false">
      <c r="A4267" s="37" t="s">
        <v>1098</v>
      </c>
      <c r="B4267" s="37" t="s">
        <v>276</v>
      </c>
      <c r="C4267" s="37" t="n">
        <v>22</v>
      </c>
      <c r="D4267" s="37" t="n">
        <v>21</v>
      </c>
      <c r="E4267" s="37" t="n">
        <v>1</v>
      </c>
      <c r="F4267" s="37" t="n">
        <v>1</v>
      </c>
      <c r="G4267" s="37" t="n">
        <v>0</v>
      </c>
      <c r="H4267" s="37" t="n">
        <v>2</v>
      </c>
      <c r="I4267" s="37" t="n">
        <v>0</v>
      </c>
      <c r="J4267" s="40" t="n">
        <f aca="false">IF(C4267=0,"",D4267/C4267)</f>
        <v>0.954545454545455</v>
      </c>
    </row>
    <row r="4268" customFormat="false" ht="15" hidden="false" customHeight="false" outlineLevel="0" collapsed="false">
      <c r="A4268" s="37" t="s">
        <v>1098</v>
      </c>
      <c r="B4268" s="37" t="s">
        <v>277</v>
      </c>
      <c r="C4268" s="37" t="n">
        <v>22</v>
      </c>
      <c r="D4268" s="37" t="n">
        <v>21</v>
      </c>
      <c r="E4268" s="37" t="n">
        <v>0</v>
      </c>
      <c r="F4268" s="37" t="n">
        <v>1</v>
      </c>
      <c r="G4268" s="37" t="n">
        <v>0</v>
      </c>
      <c r="H4268" s="37" t="n">
        <v>1</v>
      </c>
      <c r="I4268" s="37" t="n">
        <v>1</v>
      </c>
      <c r="J4268" s="40" t="n">
        <f aca="false">IF(C4268=0,"",D4268/C4268)</f>
        <v>0.954545454545455</v>
      </c>
    </row>
    <row r="4269" customFormat="false" ht="15" hidden="false" customHeight="false" outlineLevel="0" collapsed="false">
      <c r="A4269" s="37" t="s">
        <v>1098</v>
      </c>
      <c r="B4269" s="37" t="s">
        <v>278</v>
      </c>
      <c r="C4269" s="37" t="n">
        <v>22</v>
      </c>
      <c r="D4269" s="37" t="n">
        <v>22</v>
      </c>
      <c r="E4269" s="37" t="n">
        <v>0</v>
      </c>
      <c r="F4269" s="37" t="n">
        <v>1</v>
      </c>
      <c r="G4269" s="37" t="n">
        <v>0</v>
      </c>
      <c r="H4269" s="37" t="n">
        <v>1</v>
      </c>
      <c r="I4269" s="37" t="n">
        <v>4</v>
      </c>
      <c r="J4269" s="40" t="n">
        <f aca="false">IF(C4269=0,"",D4269/C4269)</f>
        <v>1</v>
      </c>
    </row>
    <row r="4270" customFormat="false" ht="15" hidden="false" customHeight="false" outlineLevel="0" collapsed="false">
      <c r="A4270" s="37" t="s">
        <v>1098</v>
      </c>
      <c r="B4270" s="37" t="s">
        <v>279</v>
      </c>
      <c r="C4270" s="37" t="n">
        <v>22</v>
      </c>
      <c r="D4270" s="37" t="n">
        <v>21</v>
      </c>
      <c r="E4270" s="37" t="n">
        <v>1</v>
      </c>
      <c r="F4270" s="37" t="n">
        <v>0</v>
      </c>
      <c r="G4270" s="37" t="n">
        <v>0</v>
      </c>
      <c r="H4270" s="37" t="n">
        <v>2</v>
      </c>
      <c r="I4270" s="37" t="n">
        <v>0</v>
      </c>
      <c r="J4270" s="40" t="n">
        <f aca="false">IF(C4270=0,"",D4270/C4270)</f>
        <v>0.954545454545455</v>
      </c>
    </row>
    <row r="4271" customFormat="false" ht="15" hidden="false" customHeight="false" outlineLevel="0" collapsed="false">
      <c r="A4271" s="37" t="s">
        <v>1098</v>
      </c>
      <c r="B4271" s="37" t="s">
        <v>280</v>
      </c>
      <c r="C4271" s="37" t="n">
        <v>22</v>
      </c>
      <c r="D4271" s="37" t="n">
        <v>22</v>
      </c>
      <c r="E4271" s="37" t="n">
        <v>1</v>
      </c>
      <c r="F4271" s="37" t="n">
        <v>1</v>
      </c>
      <c r="G4271" s="37" t="n">
        <v>1</v>
      </c>
      <c r="H4271" s="37" t="n">
        <v>0</v>
      </c>
      <c r="I4271" s="37" t="n">
        <v>0</v>
      </c>
      <c r="J4271" s="40" t="n">
        <f aca="false">IF(C4271=0,"",D4271/C4271)</f>
        <v>1</v>
      </c>
    </row>
    <row r="4272" customFormat="false" ht="15" hidden="false" customHeight="false" outlineLevel="0" collapsed="false">
      <c r="A4272" s="37" t="s">
        <v>1098</v>
      </c>
      <c r="B4272" s="37" t="s">
        <v>281</v>
      </c>
      <c r="C4272" s="37" t="n">
        <v>22</v>
      </c>
      <c r="D4272" s="37" t="n">
        <v>19</v>
      </c>
      <c r="E4272" s="37" t="n">
        <v>0</v>
      </c>
      <c r="F4272" s="37" t="n">
        <v>1</v>
      </c>
      <c r="G4272" s="37" t="n">
        <v>0</v>
      </c>
      <c r="H4272" s="37" t="n">
        <v>2</v>
      </c>
      <c r="I4272" s="37" t="n">
        <v>0</v>
      </c>
      <c r="J4272" s="40" t="n">
        <f aca="false">IF(C4272=0,"",D4272/C4272)</f>
        <v>0.863636363636364</v>
      </c>
    </row>
    <row r="4273" customFormat="false" ht="15" hidden="false" customHeight="false" outlineLevel="0" collapsed="false">
      <c r="A4273" s="37" t="s">
        <v>1099</v>
      </c>
      <c r="B4273" s="37" t="s">
        <v>270</v>
      </c>
      <c r="C4273" s="37" t="n">
        <v>22</v>
      </c>
      <c r="D4273" s="37" t="n">
        <v>21</v>
      </c>
      <c r="E4273" s="37" t="n">
        <v>1</v>
      </c>
      <c r="F4273" s="37" t="n">
        <v>2</v>
      </c>
      <c r="G4273" s="37" t="n">
        <v>0</v>
      </c>
      <c r="H4273" s="37" t="n">
        <v>1</v>
      </c>
      <c r="I4273" s="37" t="n">
        <v>5</v>
      </c>
      <c r="J4273" s="40" t="n">
        <f aca="false">IF(C4273=0,"",D4273/C4273)</f>
        <v>0.954545454545455</v>
      </c>
    </row>
    <row r="4274" customFormat="false" ht="15" hidden="false" customHeight="false" outlineLevel="0" collapsed="false">
      <c r="A4274" s="37" t="s">
        <v>1099</v>
      </c>
      <c r="B4274" s="37" t="s">
        <v>271</v>
      </c>
      <c r="C4274" s="37" t="n">
        <v>22</v>
      </c>
      <c r="D4274" s="37" t="n">
        <v>20</v>
      </c>
      <c r="E4274" s="37" t="n">
        <v>1</v>
      </c>
      <c r="F4274" s="37" t="n">
        <v>0</v>
      </c>
      <c r="G4274" s="37" t="n">
        <v>0</v>
      </c>
      <c r="H4274" s="37" t="n">
        <v>1</v>
      </c>
      <c r="I4274" s="37" t="n">
        <v>0</v>
      </c>
      <c r="J4274" s="40" t="n">
        <f aca="false">IF(C4274=0,"",D4274/C4274)</f>
        <v>0.909090909090909</v>
      </c>
    </row>
    <row r="4275" customFormat="false" ht="15" hidden="false" customHeight="false" outlineLevel="0" collapsed="false">
      <c r="A4275" s="37" t="s">
        <v>1099</v>
      </c>
      <c r="B4275" s="37" t="s">
        <v>272</v>
      </c>
      <c r="C4275" s="37" t="n">
        <v>22</v>
      </c>
      <c r="D4275" s="37" t="n">
        <v>21</v>
      </c>
      <c r="E4275" s="37" t="n">
        <v>0</v>
      </c>
      <c r="F4275" s="37" t="n">
        <v>0</v>
      </c>
      <c r="G4275" s="37" t="n">
        <v>0</v>
      </c>
      <c r="H4275" s="37" t="n">
        <v>3</v>
      </c>
      <c r="I4275" s="37" t="n">
        <v>0</v>
      </c>
      <c r="J4275" s="40" t="n">
        <f aca="false">IF(C4275=0,"",D4275/C4275)</f>
        <v>0.954545454545455</v>
      </c>
    </row>
    <row r="4276" customFormat="false" ht="15" hidden="false" customHeight="false" outlineLevel="0" collapsed="false">
      <c r="A4276" s="37" t="s">
        <v>1099</v>
      </c>
      <c r="B4276" s="37" t="s">
        <v>273</v>
      </c>
      <c r="C4276" s="37" t="n">
        <v>22</v>
      </c>
      <c r="D4276" s="37" t="n">
        <v>20</v>
      </c>
      <c r="E4276" s="37" t="n">
        <v>0</v>
      </c>
      <c r="F4276" s="37" t="n">
        <v>1</v>
      </c>
      <c r="G4276" s="37" t="n">
        <v>0</v>
      </c>
      <c r="H4276" s="37" t="n">
        <v>0</v>
      </c>
      <c r="I4276" s="37" t="n">
        <v>2</v>
      </c>
      <c r="J4276" s="40" t="n">
        <f aca="false">IF(C4276=0,"",D4276/C4276)</f>
        <v>0.909090909090909</v>
      </c>
    </row>
    <row r="4277" customFormat="false" ht="15" hidden="false" customHeight="false" outlineLevel="0" collapsed="false">
      <c r="A4277" s="37" t="s">
        <v>1099</v>
      </c>
      <c r="B4277" s="37" t="s">
        <v>274</v>
      </c>
      <c r="C4277" s="37" t="n">
        <v>22</v>
      </c>
      <c r="D4277" s="37" t="n">
        <v>21</v>
      </c>
      <c r="E4277" s="37" t="n">
        <v>0</v>
      </c>
      <c r="F4277" s="37" t="n">
        <v>0</v>
      </c>
      <c r="G4277" s="37" t="n">
        <v>0</v>
      </c>
      <c r="H4277" s="37" t="n">
        <v>2</v>
      </c>
      <c r="I4277" s="37" t="n">
        <v>1</v>
      </c>
      <c r="J4277" s="40" t="n">
        <f aca="false">IF(C4277=0,"",D4277/C4277)</f>
        <v>0.954545454545455</v>
      </c>
    </row>
    <row r="4278" customFormat="false" ht="15" hidden="false" customHeight="false" outlineLevel="0" collapsed="false">
      <c r="A4278" s="37" t="s">
        <v>1099</v>
      </c>
      <c r="B4278" s="37" t="s">
        <v>275</v>
      </c>
      <c r="C4278" s="37" t="n">
        <v>22</v>
      </c>
      <c r="D4278" s="37" t="n">
        <v>21</v>
      </c>
      <c r="E4278" s="37" t="n">
        <v>2</v>
      </c>
      <c r="F4278" s="37" t="n">
        <v>1</v>
      </c>
      <c r="G4278" s="37" t="n">
        <v>0</v>
      </c>
      <c r="H4278" s="37" t="n">
        <v>0</v>
      </c>
      <c r="I4278" s="37" t="n">
        <v>4</v>
      </c>
      <c r="J4278" s="40" t="n">
        <f aca="false">IF(C4278=0,"",D4278/C4278)</f>
        <v>0.954545454545455</v>
      </c>
    </row>
    <row r="4279" customFormat="false" ht="15" hidden="false" customHeight="false" outlineLevel="0" collapsed="false">
      <c r="A4279" s="37" t="s">
        <v>1099</v>
      </c>
      <c r="B4279" s="37" t="s">
        <v>276</v>
      </c>
      <c r="C4279" s="37" t="n">
        <v>22</v>
      </c>
      <c r="D4279" s="37" t="n">
        <v>21</v>
      </c>
      <c r="E4279" s="37" t="n">
        <v>0</v>
      </c>
      <c r="F4279" s="37" t="n">
        <v>1</v>
      </c>
      <c r="G4279" s="37" t="n">
        <v>0</v>
      </c>
      <c r="H4279" s="37" t="n">
        <v>1</v>
      </c>
      <c r="I4279" s="37" t="n">
        <v>1</v>
      </c>
      <c r="J4279" s="40" t="n">
        <f aca="false">IF(C4279=0,"",D4279/C4279)</f>
        <v>0.954545454545455</v>
      </c>
    </row>
    <row r="4280" customFormat="false" ht="15" hidden="false" customHeight="false" outlineLevel="0" collapsed="false">
      <c r="A4280" s="37" t="s">
        <v>1099</v>
      </c>
      <c r="B4280" s="37" t="s">
        <v>277</v>
      </c>
      <c r="C4280" s="37" t="n">
        <v>22</v>
      </c>
      <c r="D4280" s="37" t="n">
        <v>19</v>
      </c>
      <c r="E4280" s="37" t="n">
        <v>0</v>
      </c>
      <c r="F4280" s="37" t="n">
        <v>2</v>
      </c>
      <c r="G4280" s="37" t="n">
        <v>0</v>
      </c>
      <c r="H4280" s="37" t="n">
        <v>1</v>
      </c>
      <c r="I4280" s="37" t="n">
        <v>0</v>
      </c>
      <c r="J4280" s="40" t="n">
        <f aca="false">IF(C4280=0,"",D4280/C4280)</f>
        <v>0.863636363636364</v>
      </c>
    </row>
    <row r="4281" customFormat="false" ht="15" hidden="false" customHeight="false" outlineLevel="0" collapsed="false">
      <c r="A4281" s="37" t="s">
        <v>1099</v>
      </c>
      <c r="B4281" s="37" t="s">
        <v>278</v>
      </c>
      <c r="C4281" s="37" t="n">
        <v>22</v>
      </c>
      <c r="D4281" s="37" t="n">
        <v>21</v>
      </c>
      <c r="E4281" s="37" t="n">
        <v>0</v>
      </c>
      <c r="F4281" s="37" t="n">
        <v>0</v>
      </c>
      <c r="G4281" s="37" t="n">
        <v>0</v>
      </c>
      <c r="H4281" s="37" t="n">
        <v>3</v>
      </c>
      <c r="I4281" s="37" t="n">
        <v>2</v>
      </c>
      <c r="J4281" s="40" t="n">
        <f aca="false">IF(C4281=0,"",D4281/C4281)</f>
        <v>0.954545454545455</v>
      </c>
    </row>
    <row r="4282" customFormat="false" ht="15" hidden="false" customHeight="false" outlineLevel="0" collapsed="false">
      <c r="A4282" s="37" t="s">
        <v>1099</v>
      </c>
      <c r="B4282" s="37" t="s">
        <v>279</v>
      </c>
      <c r="C4282" s="37" t="n">
        <v>22</v>
      </c>
      <c r="D4282" s="37" t="n">
        <v>22</v>
      </c>
      <c r="E4282" s="37" t="n">
        <v>0</v>
      </c>
      <c r="F4282" s="37" t="n">
        <v>0</v>
      </c>
      <c r="G4282" s="37" t="n">
        <v>0</v>
      </c>
      <c r="H4282" s="37" t="n">
        <v>0</v>
      </c>
      <c r="I4282" s="37" t="n">
        <v>3</v>
      </c>
      <c r="J4282" s="40" t="n">
        <f aca="false">IF(C4282=0,"",D4282/C4282)</f>
        <v>1</v>
      </c>
    </row>
    <row r="4283" customFormat="false" ht="15" hidden="false" customHeight="false" outlineLevel="0" collapsed="false">
      <c r="A4283" s="37" t="s">
        <v>1099</v>
      </c>
      <c r="B4283" s="37" t="s">
        <v>280</v>
      </c>
      <c r="C4283" s="37" t="n">
        <v>22</v>
      </c>
      <c r="D4283" s="37" t="n">
        <v>21</v>
      </c>
      <c r="E4283" s="37" t="n">
        <v>0</v>
      </c>
      <c r="F4283" s="37" t="n">
        <v>0</v>
      </c>
      <c r="G4283" s="37" t="n">
        <v>0</v>
      </c>
      <c r="H4283" s="37" t="n">
        <v>1</v>
      </c>
      <c r="I4283" s="37" t="n">
        <v>0</v>
      </c>
      <c r="J4283" s="40" t="n">
        <f aca="false">IF(C4283=0,"",D4283/C4283)</f>
        <v>0.954545454545455</v>
      </c>
    </row>
    <row r="4284" customFormat="false" ht="15" hidden="false" customHeight="false" outlineLevel="0" collapsed="false">
      <c r="A4284" s="37" t="s">
        <v>1099</v>
      </c>
      <c r="B4284" s="37" t="s">
        <v>281</v>
      </c>
      <c r="C4284" s="37" t="n">
        <v>22</v>
      </c>
      <c r="D4284" s="37" t="n">
        <v>21</v>
      </c>
      <c r="E4284" s="37" t="n">
        <v>1</v>
      </c>
      <c r="F4284" s="37" t="n">
        <v>1</v>
      </c>
      <c r="G4284" s="37" t="n">
        <v>0</v>
      </c>
      <c r="H4284" s="37" t="n">
        <v>3</v>
      </c>
      <c r="I4284" s="37" t="n">
        <v>0</v>
      </c>
      <c r="J4284" s="40" t="n">
        <f aca="false">IF(C4284=0,"",D4284/C4284)</f>
        <v>0.954545454545455</v>
      </c>
    </row>
    <row r="4285" customFormat="false" ht="15" hidden="false" customHeight="false" outlineLevel="0" collapsed="false">
      <c r="A4285" s="37" t="s">
        <v>1100</v>
      </c>
      <c r="B4285" s="37" t="s">
        <v>270</v>
      </c>
      <c r="C4285" s="37" t="n">
        <v>22</v>
      </c>
      <c r="D4285" s="37" t="n">
        <v>22</v>
      </c>
      <c r="E4285" s="37" t="n">
        <v>0</v>
      </c>
      <c r="F4285" s="37" t="n">
        <v>1</v>
      </c>
      <c r="G4285" s="37" t="n">
        <v>0</v>
      </c>
      <c r="H4285" s="37" t="n">
        <v>1</v>
      </c>
      <c r="I4285" s="37" t="n">
        <v>0</v>
      </c>
      <c r="J4285" s="40" t="n">
        <f aca="false">IF(C4285=0,"",D4285/C4285)</f>
        <v>1</v>
      </c>
    </row>
    <row r="4286" customFormat="false" ht="15" hidden="false" customHeight="false" outlineLevel="0" collapsed="false">
      <c r="A4286" s="37" t="s">
        <v>1100</v>
      </c>
      <c r="B4286" s="37" t="s">
        <v>271</v>
      </c>
      <c r="C4286" s="37" t="n">
        <v>22</v>
      </c>
      <c r="D4286" s="37" t="n">
        <v>21</v>
      </c>
      <c r="E4286" s="37" t="n">
        <v>0</v>
      </c>
      <c r="F4286" s="37" t="n">
        <v>0</v>
      </c>
      <c r="G4286" s="37" t="n">
        <v>0</v>
      </c>
      <c r="H4286" s="37" t="n">
        <v>1</v>
      </c>
      <c r="I4286" s="37" t="n">
        <v>8</v>
      </c>
      <c r="J4286" s="40" t="n">
        <f aca="false">IF(C4286=0,"",D4286/C4286)</f>
        <v>0.954545454545455</v>
      </c>
    </row>
    <row r="4287" customFormat="false" ht="15" hidden="false" customHeight="false" outlineLevel="0" collapsed="false">
      <c r="A4287" s="37" t="s">
        <v>1100</v>
      </c>
      <c r="B4287" s="37" t="s">
        <v>272</v>
      </c>
      <c r="C4287" s="37" t="n">
        <v>22</v>
      </c>
      <c r="D4287" s="37" t="n">
        <v>22</v>
      </c>
      <c r="E4287" s="37" t="n">
        <v>0</v>
      </c>
      <c r="F4287" s="37" t="n">
        <v>2</v>
      </c>
      <c r="G4287" s="37" t="n">
        <v>0</v>
      </c>
      <c r="H4287" s="37" t="n">
        <v>1</v>
      </c>
      <c r="I4287" s="37" t="n">
        <v>1</v>
      </c>
      <c r="J4287" s="40" t="n">
        <f aca="false">IF(C4287=0,"",D4287/C4287)</f>
        <v>1</v>
      </c>
    </row>
    <row r="4288" customFormat="false" ht="15" hidden="false" customHeight="false" outlineLevel="0" collapsed="false">
      <c r="A4288" s="37" t="s">
        <v>1100</v>
      </c>
      <c r="B4288" s="37" t="s">
        <v>273</v>
      </c>
      <c r="C4288" s="37" t="n">
        <v>22</v>
      </c>
      <c r="D4288" s="37" t="n">
        <v>20</v>
      </c>
      <c r="E4288" s="37" t="n">
        <v>0</v>
      </c>
      <c r="F4288" s="37" t="n">
        <v>1</v>
      </c>
      <c r="G4288" s="37" t="n">
        <v>0</v>
      </c>
      <c r="H4288" s="37" t="n">
        <v>4</v>
      </c>
      <c r="I4288" s="37" t="n">
        <v>0</v>
      </c>
      <c r="J4288" s="40" t="n">
        <f aca="false">IF(C4288=0,"",D4288/C4288)</f>
        <v>0.909090909090909</v>
      </c>
    </row>
    <row r="4289" customFormat="false" ht="15" hidden="false" customHeight="false" outlineLevel="0" collapsed="false">
      <c r="A4289" s="37" t="s">
        <v>1100</v>
      </c>
      <c r="B4289" s="37" t="s">
        <v>274</v>
      </c>
      <c r="C4289" s="37" t="n">
        <v>22</v>
      </c>
      <c r="D4289" s="37" t="n">
        <v>19</v>
      </c>
      <c r="E4289" s="37" t="n">
        <v>0</v>
      </c>
      <c r="F4289" s="37" t="n">
        <v>1</v>
      </c>
      <c r="G4289" s="37" t="n">
        <v>0</v>
      </c>
      <c r="H4289" s="37" t="n">
        <v>0</v>
      </c>
      <c r="I4289" s="37" t="n">
        <v>1</v>
      </c>
      <c r="J4289" s="40" t="n">
        <f aca="false">IF(C4289=0,"",D4289/C4289)</f>
        <v>0.863636363636364</v>
      </c>
    </row>
    <row r="4290" customFormat="false" ht="15" hidden="false" customHeight="false" outlineLevel="0" collapsed="false">
      <c r="A4290" s="37" t="s">
        <v>1100</v>
      </c>
      <c r="B4290" s="37" t="s">
        <v>275</v>
      </c>
      <c r="C4290" s="37" t="n">
        <v>22</v>
      </c>
      <c r="D4290" s="37" t="n">
        <v>21</v>
      </c>
      <c r="E4290" s="37" t="n">
        <v>1</v>
      </c>
      <c r="F4290" s="37" t="n">
        <v>1</v>
      </c>
      <c r="G4290" s="37" t="n">
        <v>2</v>
      </c>
      <c r="H4290" s="37" t="n">
        <v>0</v>
      </c>
      <c r="I4290" s="37" t="n">
        <v>7</v>
      </c>
      <c r="J4290" s="40" t="n">
        <f aca="false">IF(C4290=0,"",D4290/C4290)</f>
        <v>0.954545454545455</v>
      </c>
    </row>
    <row r="4291" customFormat="false" ht="15" hidden="false" customHeight="false" outlineLevel="0" collapsed="false">
      <c r="A4291" s="37" t="s">
        <v>1100</v>
      </c>
      <c r="B4291" s="37" t="s">
        <v>276</v>
      </c>
      <c r="C4291" s="37" t="n">
        <v>22</v>
      </c>
      <c r="D4291" s="37" t="n">
        <v>22</v>
      </c>
      <c r="E4291" s="37" t="n">
        <v>0</v>
      </c>
      <c r="F4291" s="37" t="n">
        <v>2</v>
      </c>
      <c r="G4291" s="37" t="n">
        <v>0</v>
      </c>
      <c r="H4291" s="37" t="n">
        <v>2</v>
      </c>
      <c r="I4291" s="37" t="n">
        <v>1</v>
      </c>
      <c r="J4291" s="40" t="n">
        <f aca="false">IF(C4291=0,"",D4291/C4291)</f>
        <v>1</v>
      </c>
    </row>
    <row r="4292" customFormat="false" ht="15" hidden="false" customHeight="false" outlineLevel="0" collapsed="false">
      <c r="A4292" s="37" t="s">
        <v>1100</v>
      </c>
      <c r="B4292" s="37" t="s">
        <v>277</v>
      </c>
      <c r="C4292" s="37" t="n">
        <v>22</v>
      </c>
      <c r="D4292" s="37" t="n">
        <v>21</v>
      </c>
      <c r="E4292" s="37" t="n">
        <v>0</v>
      </c>
      <c r="F4292" s="37" t="n">
        <v>0</v>
      </c>
      <c r="G4292" s="37" t="n">
        <v>0</v>
      </c>
      <c r="H4292" s="37" t="n">
        <v>2</v>
      </c>
      <c r="I4292" s="37" t="n">
        <v>0</v>
      </c>
      <c r="J4292" s="40" t="n">
        <f aca="false">IF(C4292=0,"",D4292/C4292)</f>
        <v>0.954545454545455</v>
      </c>
    </row>
    <row r="4293" customFormat="false" ht="15" hidden="false" customHeight="false" outlineLevel="0" collapsed="false">
      <c r="A4293" s="37" t="s">
        <v>1100</v>
      </c>
      <c r="B4293" s="37" t="s">
        <v>278</v>
      </c>
      <c r="C4293" s="37" t="n">
        <v>22</v>
      </c>
      <c r="D4293" s="37" t="n">
        <v>19</v>
      </c>
      <c r="E4293" s="37" t="n">
        <v>0</v>
      </c>
      <c r="F4293" s="37" t="n">
        <v>0</v>
      </c>
      <c r="G4293" s="37" t="n">
        <v>1</v>
      </c>
      <c r="H4293" s="37" t="n">
        <v>2</v>
      </c>
      <c r="I4293" s="37" t="n">
        <v>1</v>
      </c>
      <c r="J4293" s="40" t="n">
        <f aca="false">IF(C4293=0,"",D4293/C4293)</f>
        <v>0.863636363636364</v>
      </c>
    </row>
    <row r="4294" customFormat="false" ht="15" hidden="false" customHeight="false" outlineLevel="0" collapsed="false">
      <c r="A4294" s="37" t="s">
        <v>1100</v>
      </c>
      <c r="B4294" s="37" t="s">
        <v>279</v>
      </c>
      <c r="C4294" s="37" t="n">
        <v>22</v>
      </c>
      <c r="D4294" s="37" t="n">
        <v>19</v>
      </c>
      <c r="E4294" s="37" t="n">
        <v>0</v>
      </c>
      <c r="F4294" s="37" t="n">
        <v>0</v>
      </c>
      <c r="G4294" s="37" t="n">
        <v>1</v>
      </c>
      <c r="H4294" s="37" t="n">
        <v>1</v>
      </c>
      <c r="I4294" s="37" t="n">
        <v>2</v>
      </c>
      <c r="J4294" s="40" t="n">
        <f aca="false">IF(C4294=0,"",D4294/C4294)</f>
        <v>0.863636363636364</v>
      </c>
    </row>
    <row r="4295" customFormat="false" ht="15" hidden="false" customHeight="false" outlineLevel="0" collapsed="false">
      <c r="A4295" s="37" t="s">
        <v>1100</v>
      </c>
      <c r="B4295" s="37" t="s">
        <v>280</v>
      </c>
      <c r="C4295" s="37" t="n">
        <v>22</v>
      </c>
      <c r="D4295" s="37" t="n">
        <v>22</v>
      </c>
      <c r="E4295" s="37" t="n">
        <v>0</v>
      </c>
      <c r="F4295" s="37" t="n">
        <v>1</v>
      </c>
      <c r="G4295" s="37" t="n">
        <v>0</v>
      </c>
      <c r="H4295" s="37" t="n">
        <v>3</v>
      </c>
      <c r="I4295" s="37" t="n">
        <v>4</v>
      </c>
      <c r="J4295" s="40" t="n">
        <f aca="false">IF(C4295=0,"",D4295/C4295)</f>
        <v>1</v>
      </c>
    </row>
    <row r="4296" customFormat="false" ht="15" hidden="false" customHeight="false" outlineLevel="0" collapsed="false">
      <c r="A4296" s="37" t="s">
        <v>1100</v>
      </c>
      <c r="B4296" s="37" t="s">
        <v>281</v>
      </c>
      <c r="C4296" s="37" t="n">
        <v>22</v>
      </c>
      <c r="D4296" s="37" t="n">
        <v>22</v>
      </c>
      <c r="E4296" s="37" t="n">
        <v>1</v>
      </c>
      <c r="F4296" s="37" t="n">
        <v>0</v>
      </c>
      <c r="G4296" s="37" t="n">
        <v>0</v>
      </c>
      <c r="H4296" s="37" t="n">
        <v>2</v>
      </c>
      <c r="I4296" s="37" t="n">
        <v>1</v>
      </c>
      <c r="J4296" s="40" t="n">
        <f aca="false">IF(C4296=0,"",D4296/C4296)</f>
        <v>1</v>
      </c>
    </row>
    <row r="4297" customFormat="false" ht="15" hidden="false" customHeight="false" outlineLevel="0" collapsed="false">
      <c r="A4297" s="37" t="s">
        <v>1102</v>
      </c>
      <c r="B4297" s="37" t="s">
        <v>270</v>
      </c>
      <c r="C4297" s="37" t="n">
        <v>22</v>
      </c>
      <c r="D4297" s="37" t="n">
        <v>20</v>
      </c>
      <c r="E4297" s="37" t="n">
        <v>0</v>
      </c>
      <c r="F4297" s="37" t="n">
        <v>1</v>
      </c>
      <c r="G4297" s="37" t="n">
        <v>0</v>
      </c>
      <c r="H4297" s="37" t="n">
        <v>2</v>
      </c>
      <c r="I4297" s="37" t="n">
        <v>0</v>
      </c>
      <c r="J4297" s="40" t="n">
        <f aca="false">IF(C4297=0,"",D4297/C4297)</f>
        <v>0.909090909090909</v>
      </c>
    </row>
    <row r="4298" customFormat="false" ht="15" hidden="false" customHeight="false" outlineLevel="0" collapsed="false">
      <c r="A4298" s="37" t="s">
        <v>1102</v>
      </c>
      <c r="B4298" s="37" t="s">
        <v>271</v>
      </c>
      <c r="C4298" s="37" t="n">
        <v>22</v>
      </c>
      <c r="D4298" s="37" t="n">
        <v>21</v>
      </c>
      <c r="E4298" s="37" t="n">
        <v>1</v>
      </c>
      <c r="F4298" s="37" t="n">
        <v>0</v>
      </c>
      <c r="G4298" s="37" t="n">
        <v>0</v>
      </c>
      <c r="H4298" s="37" t="n">
        <v>1</v>
      </c>
      <c r="I4298" s="37" t="n">
        <v>6</v>
      </c>
      <c r="J4298" s="40" t="n">
        <f aca="false">IF(C4298=0,"",D4298/C4298)</f>
        <v>0.954545454545455</v>
      </c>
    </row>
    <row r="4299" customFormat="false" ht="15" hidden="false" customHeight="false" outlineLevel="0" collapsed="false">
      <c r="A4299" s="37" t="s">
        <v>1102</v>
      </c>
      <c r="B4299" s="37" t="s">
        <v>272</v>
      </c>
      <c r="C4299" s="37" t="n">
        <v>22</v>
      </c>
      <c r="D4299" s="37" t="n">
        <v>21</v>
      </c>
      <c r="E4299" s="37" t="n">
        <v>0</v>
      </c>
      <c r="F4299" s="37" t="n">
        <v>1</v>
      </c>
      <c r="G4299" s="37" t="n">
        <v>1</v>
      </c>
      <c r="H4299" s="37" t="n">
        <v>0</v>
      </c>
      <c r="I4299" s="37" t="n">
        <v>0</v>
      </c>
      <c r="J4299" s="40" t="n">
        <f aca="false">IF(C4299=0,"",D4299/C4299)</f>
        <v>0.954545454545455</v>
      </c>
    </row>
    <row r="4300" customFormat="false" ht="15" hidden="false" customHeight="false" outlineLevel="0" collapsed="false">
      <c r="A4300" s="37" t="s">
        <v>1102</v>
      </c>
      <c r="B4300" s="37" t="s">
        <v>273</v>
      </c>
      <c r="C4300" s="37" t="n">
        <v>22</v>
      </c>
      <c r="D4300" s="37" t="n">
        <v>20</v>
      </c>
      <c r="E4300" s="37" t="n">
        <v>0</v>
      </c>
      <c r="F4300" s="37" t="n">
        <v>0</v>
      </c>
      <c r="G4300" s="37" t="n">
        <v>0</v>
      </c>
      <c r="H4300" s="37" t="n">
        <v>2</v>
      </c>
      <c r="I4300" s="37" t="n">
        <v>3</v>
      </c>
      <c r="J4300" s="40" t="n">
        <f aca="false">IF(C4300=0,"",D4300/C4300)</f>
        <v>0.909090909090909</v>
      </c>
    </row>
    <row r="4301" customFormat="false" ht="15" hidden="false" customHeight="false" outlineLevel="0" collapsed="false">
      <c r="A4301" s="37" t="s">
        <v>1102</v>
      </c>
      <c r="B4301" s="37" t="s">
        <v>274</v>
      </c>
      <c r="C4301" s="37" t="n">
        <v>22</v>
      </c>
      <c r="D4301" s="37" t="n">
        <v>21</v>
      </c>
      <c r="E4301" s="37" t="n">
        <v>2</v>
      </c>
      <c r="F4301" s="37" t="n">
        <v>0</v>
      </c>
      <c r="G4301" s="37" t="n">
        <v>0</v>
      </c>
      <c r="H4301" s="37" t="n">
        <v>0</v>
      </c>
      <c r="I4301" s="37" t="n">
        <v>1</v>
      </c>
      <c r="J4301" s="40" t="n">
        <f aca="false">IF(C4301=0,"",D4301/C4301)</f>
        <v>0.954545454545455</v>
      </c>
    </row>
    <row r="4302" customFormat="false" ht="15" hidden="false" customHeight="false" outlineLevel="0" collapsed="false">
      <c r="A4302" s="37" t="s">
        <v>1102</v>
      </c>
      <c r="B4302" s="37" t="s">
        <v>275</v>
      </c>
      <c r="C4302" s="37" t="n">
        <v>22</v>
      </c>
      <c r="D4302" s="37" t="n">
        <v>22</v>
      </c>
      <c r="E4302" s="37" t="n">
        <v>0</v>
      </c>
      <c r="F4302" s="37" t="n">
        <v>2</v>
      </c>
      <c r="G4302" s="37" t="n">
        <v>0</v>
      </c>
      <c r="H4302" s="37" t="n">
        <v>0</v>
      </c>
      <c r="I4302" s="37" t="n">
        <v>2</v>
      </c>
      <c r="J4302" s="40" t="n">
        <f aca="false">IF(C4302=0,"",D4302/C4302)</f>
        <v>1</v>
      </c>
    </row>
    <row r="4303" customFormat="false" ht="15" hidden="false" customHeight="false" outlineLevel="0" collapsed="false">
      <c r="A4303" s="37" t="s">
        <v>1102</v>
      </c>
      <c r="B4303" s="37" t="s">
        <v>276</v>
      </c>
      <c r="C4303" s="37" t="n">
        <v>22</v>
      </c>
      <c r="D4303" s="37" t="n">
        <v>21</v>
      </c>
      <c r="E4303" s="37" t="n">
        <v>3</v>
      </c>
      <c r="F4303" s="37" t="n">
        <v>1</v>
      </c>
      <c r="G4303" s="37" t="n">
        <v>0</v>
      </c>
      <c r="H4303" s="37" t="n">
        <v>3</v>
      </c>
      <c r="I4303" s="37" t="n">
        <v>6</v>
      </c>
      <c r="J4303" s="40" t="n">
        <f aca="false">IF(C4303=0,"",D4303/C4303)</f>
        <v>0.954545454545455</v>
      </c>
    </row>
    <row r="4304" customFormat="false" ht="15" hidden="false" customHeight="false" outlineLevel="0" collapsed="false">
      <c r="A4304" s="37" t="s">
        <v>1102</v>
      </c>
      <c r="B4304" s="37" t="s">
        <v>277</v>
      </c>
      <c r="C4304" s="37" t="n">
        <v>22</v>
      </c>
      <c r="D4304" s="37" t="n">
        <v>19</v>
      </c>
      <c r="E4304" s="37" t="n">
        <v>1</v>
      </c>
      <c r="F4304" s="37" t="n">
        <v>0</v>
      </c>
      <c r="G4304" s="37" t="n">
        <v>0</v>
      </c>
      <c r="H4304" s="37" t="n">
        <v>2</v>
      </c>
      <c r="I4304" s="37" t="n">
        <v>1</v>
      </c>
      <c r="J4304" s="40" t="n">
        <f aca="false">IF(C4304=0,"",D4304/C4304)</f>
        <v>0.863636363636364</v>
      </c>
    </row>
    <row r="4305" customFormat="false" ht="15" hidden="false" customHeight="false" outlineLevel="0" collapsed="false">
      <c r="A4305" s="37" t="s">
        <v>1102</v>
      </c>
      <c r="B4305" s="37" t="s">
        <v>278</v>
      </c>
      <c r="C4305" s="37" t="n">
        <v>22</v>
      </c>
      <c r="D4305" s="37" t="n">
        <v>21</v>
      </c>
      <c r="E4305" s="37" t="n">
        <v>2</v>
      </c>
      <c r="F4305" s="37" t="n">
        <v>0</v>
      </c>
      <c r="G4305" s="37" t="n">
        <v>0</v>
      </c>
      <c r="H4305" s="37" t="n">
        <v>0</v>
      </c>
      <c r="I4305" s="37" t="n">
        <v>3</v>
      </c>
      <c r="J4305" s="40" t="n">
        <f aca="false">IF(C4305=0,"",D4305/C4305)</f>
        <v>0.954545454545455</v>
      </c>
    </row>
    <row r="4306" customFormat="false" ht="15" hidden="false" customHeight="false" outlineLevel="0" collapsed="false">
      <c r="A4306" s="37" t="s">
        <v>1102</v>
      </c>
      <c r="B4306" s="37" t="s">
        <v>279</v>
      </c>
      <c r="C4306" s="37" t="n">
        <v>22</v>
      </c>
      <c r="D4306" s="37" t="n">
        <v>22</v>
      </c>
      <c r="E4306" s="37" t="n">
        <v>1</v>
      </c>
      <c r="F4306" s="37" t="n">
        <v>0</v>
      </c>
      <c r="G4306" s="37" t="n">
        <v>0</v>
      </c>
      <c r="H4306" s="37" t="n">
        <v>0</v>
      </c>
      <c r="I4306" s="37" t="n">
        <v>2</v>
      </c>
      <c r="J4306" s="40" t="n">
        <f aca="false">IF(C4306=0,"",D4306/C4306)</f>
        <v>1</v>
      </c>
    </row>
    <row r="4307" customFormat="false" ht="15" hidden="false" customHeight="false" outlineLevel="0" collapsed="false">
      <c r="A4307" s="37" t="s">
        <v>1102</v>
      </c>
      <c r="B4307" s="37" t="s">
        <v>280</v>
      </c>
      <c r="C4307" s="37" t="n">
        <v>22</v>
      </c>
      <c r="D4307" s="37" t="n">
        <v>21</v>
      </c>
      <c r="E4307" s="37" t="n">
        <v>0</v>
      </c>
      <c r="F4307" s="37" t="n">
        <v>0</v>
      </c>
      <c r="G4307" s="37" t="n">
        <v>2</v>
      </c>
      <c r="H4307" s="37" t="n">
        <v>1</v>
      </c>
      <c r="I4307" s="37" t="n">
        <v>0</v>
      </c>
      <c r="J4307" s="40" t="n">
        <f aca="false">IF(C4307=0,"",D4307/C4307)</f>
        <v>0.954545454545455</v>
      </c>
    </row>
    <row r="4308" customFormat="false" ht="15" hidden="false" customHeight="false" outlineLevel="0" collapsed="false">
      <c r="A4308" s="37" t="s">
        <v>1102</v>
      </c>
      <c r="B4308" s="37" t="s">
        <v>281</v>
      </c>
      <c r="C4308" s="37" t="n">
        <v>22</v>
      </c>
      <c r="D4308" s="37" t="n">
        <v>20</v>
      </c>
      <c r="E4308" s="37" t="n">
        <v>4</v>
      </c>
      <c r="F4308" s="37" t="n">
        <v>0</v>
      </c>
      <c r="G4308" s="37" t="n">
        <v>1</v>
      </c>
      <c r="H4308" s="37" t="n">
        <v>1</v>
      </c>
      <c r="I4308" s="37" t="n">
        <v>2</v>
      </c>
      <c r="J4308" s="40" t="n">
        <f aca="false">IF(C4308=0,"",D4308/C4308)</f>
        <v>0.909090909090909</v>
      </c>
    </row>
    <row r="4309" customFormat="false" ht="15" hidden="false" customHeight="false" outlineLevel="0" collapsed="false">
      <c r="A4309" s="37" t="s">
        <v>1104</v>
      </c>
      <c r="B4309" s="37" t="s">
        <v>270</v>
      </c>
      <c r="C4309" s="37" t="n">
        <v>22</v>
      </c>
      <c r="D4309" s="37" t="n">
        <v>19</v>
      </c>
      <c r="E4309" s="37" t="n">
        <v>1</v>
      </c>
      <c r="F4309" s="37" t="n">
        <v>0</v>
      </c>
      <c r="G4309" s="37" t="n">
        <v>0</v>
      </c>
      <c r="H4309" s="37" t="n">
        <v>1</v>
      </c>
      <c r="I4309" s="37" t="n">
        <v>4</v>
      </c>
      <c r="J4309" s="40" t="n">
        <f aca="false">IF(C4309=0,"",D4309/C4309)</f>
        <v>0.863636363636364</v>
      </c>
    </row>
    <row r="4310" customFormat="false" ht="15" hidden="false" customHeight="false" outlineLevel="0" collapsed="false">
      <c r="A4310" s="37" t="s">
        <v>1104</v>
      </c>
      <c r="B4310" s="37" t="s">
        <v>271</v>
      </c>
      <c r="C4310" s="37" t="n">
        <v>22</v>
      </c>
      <c r="D4310" s="37" t="n">
        <v>20</v>
      </c>
      <c r="E4310" s="37" t="n">
        <v>1</v>
      </c>
      <c r="F4310" s="37" t="n">
        <v>2</v>
      </c>
      <c r="G4310" s="37" t="n">
        <v>0</v>
      </c>
      <c r="H4310" s="37" t="n">
        <v>1</v>
      </c>
      <c r="I4310" s="37" t="n">
        <v>0</v>
      </c>
      <c r="J4310" s="40" t="n">
        <f aca="false">IF(C4310=0,"",D4310/C4310)</f>
        <v>0.909090909090909</v>
      </c>
    </row>
    <row r="4311" customFormat="false" ht="15" hidden="false" customHeight="false" outlineLevel="0" collapsed="false">
      <c r="A4311" s="37" t="s">
        <v>1104</v>
      </c>
      <c r="B4311" s="37" t="s">
        <v>272</v>
      </c>
      <c r="C4311" s="37" t="n">
        <v>22</v>
      </c>
      <c r="D4311" s="37" t="n">
        <v>20</v>
      </c>
      <c r="E4311" s="37" t="n">
        <v>1</v>
      </c>
      <c r="F4311" s="37" t="n">
        <v>1</v>
      </c>
      <c r="G4311" s="37" t="n">
        <v>0</v>
      </c>
      <c r="H4311" s="37" t="n">
        <v>3</v>
      </c>
      <c r="I4311" s="37" t="n">
        <v>1</v>
      </c>
      <c r="J4311" s="40" t="n">
        <f aca="false">IF(C4311=0,"",D4311/C4311)</f>
        <v>0.909090909090909</v>
      </c>
    </row>
    <row r="4312" customFormat="false" ht="15" hidden="false" customHeight="false" outlineLevel="0" collapsed="false">
      <c r="A4312" s="37" t="s">
        <v>1104</v>
      </c>
      <c r="B4312" s="37" t="s">
        <v>273</v>
      </c>
      <c r="C4312" s="37" t="n">
        <v>22</v>
      </c>
      <c r="D4312" s="37" t="n">
        <v>19</v>
      </c>
      <c r="E4312" s="37" t="n">
        <v>1</v>
      </c>
      <c r="F4312" s="37" t="n">
        <v>1</v>
      </c>
      <c r="G4312" s="37" t="n">
        <v>1</v>
      </c>
      <c r="H4312" s="37" t="n">
        <v>1</v>
      </c>
      <c r="I4312" s="37" t="n">
        <v>1</v>
      </c>
      <c r="J4312" s="40" t="n">
        <f aca="false">IF(C4312=0,"",D4312/C4312)</f>
        <v>0.863636363636364</v>
      </c>
    </row>
    <row r="4313" customFormat="false" ht="15" hidden="false" customHeight="false" outlineLevel="0" collapsed="false">
      <c r="A4313" s="37" t="s">
        <v>1104</v>
      </c>
      <c r="B4313" s="37" t="s">
        <v>274</v>
      </c>
      <c r="C4313" s="37" t="n">
        <v>22</v>
      </c>
      <c r="D4313" s="37" t="n">
        <v>22</v>
      </c>
      <c r="E4313" s="37" t="n">
        <v>0</v>
      </c>
      <c r="F4313" s="37" t="n">
        <v>1</v>
      </c>
      <c r="G4313" s="37" t="n">
        <v>1</v>
      </c>
      <c r="H4313" s="37" t="n">
        <v>0</v>
      </c>
      <c r="I4313" s="37" t="n">
        <v>1</v>
      </c>
      <c r="J4313" s="40" t="n">
        <f aca="false">IF(C4313=0,"",D4313/C4313)</f>
        <v>1</v>
      </c>
    </row>
    <row r="4314" customFormat="false" ht="15" hidden="false" customHeight="false" outlineLevel="0" collapsed="false">
      <c r="A4314" s="37" t="s">
        <v>1104</v>
      </c>
      <c r="B4314" s="37" t="s">
        <v>275</v>
      </c>
      <c r="C4314" s="37" t="n">
        <v>22</v>
      </c>
      <c r="D4314" s="37" t="n">
        <v>20</v>
      </c>
      <c r="E4314" s="37" t="n">
        <v>0</v>
      </c>
      <c r="F4314" s="37" t="n">
        <v>1</v>
      </c>
      <c r="G4314" s="37" t="n">
        <v>0</v>
      </c>
      <c r="H4314" s="37" t="n">
        <v>0</v>
      </c>
      <c r="I4314" s="37" t="n">
        <v>0</v>
      </c>
      <c r="J4314" s="40" t="n">
        <f aca="false">IF(C4314=0,"",D4314/C4314)</f>
        <v>0.909090909090909</v>
      </c>
    </row>
    <row r="4315" customFormat="false" ht="15" hidden="false" customHeight="false" outlineLevel="0" collapsed="false">
      <c r="A4315" s="37" t="s">
        <v>1104</v>
      </c>
      <c r="B4315" s="37" t="s">
        <v>276</v>
      </c>
      <c r="C4315" s="37" t="n">
        <v>22</v>
      </c>
      <c r="D4315" s="37" t="n">
        <v>22</v>
      </c>
      <c r="E4315" s="37" t="n">
        <v>0</v>
      </c>
      <c r="F4315" s="37" t="n">
        <v>0</v>
      </c>
      <c r="G4315" s="37" t="n">
        <v>1</v>
      </c>
      <c r="H4315" s="37" t="n">
        <v>1</v>
      </c>
      <c r="I4315" s="37" t="n">
        <v>3</v>
      </c>
      <c r="J4315" s="40" t="n">
        <f aca="false">IF(C4315=0,"",D4315/C4315)</f>
        <v>1</v>
      </c>
    </row>
    <row r="4316" customFormat="false" ht="15" hidden="false" customHeight="false" outlineLevel="0" collapsed="false">
      <c r="A4316" s="37" t="s">
        <v>1104</v>
      </c>
      <c r="B4316" s="37" t="s">
        <v>277</v>
      </c>
      <c r="C4316" s="37" t="n">
        <v>22</v>
      </c>
      <c r="D4316" s="37" t="n">
        <v>18</v>
      </c>
      <c r="E4316" s="37" t="n">
        <v>0</v>
      </c>
      <c r="F4316" s="37" t="n">
        <v>0</v>
      </c>
      <c r="G4316" s="37" t="n">
        <v>0</v>
      </c>
      <c r="H4316" s="37" t="n">
        <v>3</v>
      </c>
      <c r="I4316" s="37" t="n">
        <v>1</v>
      </c>
      <c r="J4316" s="40" t="n">
        <f aca="false">IF(C4316=0,"",D4316/C4316)</f>
        <v>0.818181818181818</v>
      </c>
    </row>
    <row r="4317" customFormat="false" ht="15" hidden="false" customHeight="false" outlineLevel="0" collapsed="false">
      <c r="A4317" s="37" t="s">
        <v>1104</v>
      </c>
      <c r="B4317" s="37" t="s">
        <v>278</v>
      </c>
      <c r="C4317" s="37" t="n">
        <v>22</v>
      </c>
      <c r="D4317" s="37" t="n">
        <v>19</v>
      </c>
      <c r="E4317" s="37" t="n">
        <v>2</v>
      </c>
      <c r="F4317" s="37" t="n">
        <v>0</v>
      </c>
      <c r="G4317" s="37" t="n">
        <v>0</v>
      </c>
      <c r="H4317" s="37" t="n">
        <v>0</v>
      </c>
      <c r="I4317" s="37" t="n">
        <v>10</v>
      </c>
      <c r="J4317" s="40" t="n">
        <f aca="false">IF(C4317=0,"",D4317/C4317)</f>
        <v>0.863636363636364</v>
      </c>
    </row>
    <row r="4318" customFormat="false" ht="15" hidden="false" customHeight="false" outlineLevel="0" collapsed="false">
      <c r="A4318" s="37" t="s">
        <v>1104</v>
      </c>
      <c r="B4318" s="37" t="s">
        <v>279</v>
      </c>
      <c r="C4318" s="37" t="n">
        <v>22</v>
      </c>
      <c r="D4318" s="37" t="n">
        <v>22</v>
      </c>
      <c r="E4318" s="37" t="n">
        <v>0</v>
      </c>
      <c r="F4318" s="37" t="n">
        <v>0</v>
      </c>
      <c r="G4318" s="37" t="n">
        <v>1</v>
      </c>
      <c r="H4318" s="37" t="n">
        <v>1</v>
      </c>
      <c r="I4318" s="37" t="n">
        <v>2</v>
      </c>
      <c r="J4318" s="40" t="n">
        <f aca="false">IF(C4318=0,"",D4318/C4318)</f>
        <v>1</v>
      </c>
    </row>
    <row r="4319" customFormat="false" ht="15" hidden="false" customHeight="false" outlineLevel="0" collapsed="false">
      <c r="A4319" s="37" t="s">
        <v>1104</v>
      </c>
      <c r="B4319" s="37" t="s">
        <v>280</v>
      </c>
      <c r="C4319" s="37" t="n">
        <v>22</v>
      </c>
      <c r="D4319" s="37" t="n">
        <v>21</v>
      </c>
      <c r="E4319" s="37" t="n">
        <v>0</v>
      </c>
      <c r="F4319" s="37" t="n">
        <v>0</v>
      </c>
      <c r="G4319" s="37" t="n">
        <v>0</v>
      </c>
      <c r="H4319" s="37" t="n">
        <v>1</v>
      </c>
      <c r="I4319" s="37" t="n">
        <v>0</v>
      </c>
      <c r="J4319" s="40" t="n">
        <f aca="false">IF(C4319=0,"",D4319/C4319)</f>
        <v>0.954545454545455</v>
      </c>
    </row>
    <row r="4320" customFormat="false" ht="15" hidden="false" customHeight="false" outlineLevel="0" collapsed="false">
      <c r="A4320" s="37" t="s">
        <v>1104</v>
      </c>
      <c r="B4320" s="37" t="s">
        <v>281</v>
      </c>
      <c r="C4320" s="37" t="n">
        <v>22</v>
      </c>
      <c r="D4320" s="37" t="n">
        <v>21</v>
      </c>
      <c r="E4320" s="37" t="n">
        <v>2</v>
      </c>
      <c r="F4320" s="37" t="n">
        <v>0</v>
      </c>
      <c r="G4320" s="37" t="n">
        <v>0</v>
      </c>
      <c r="H4320" s="37" t="n">
        <v>2</v>
      </c>
      <c r="I4320" s="37" t="n">
        <v>2</v>
      </c>
      <c r="J4320" s="40" t="n">
        <f aca="false">IF(C4320=0,"",D4320/C4320)</f>
        <v>0.954545454545455</v>
      </c>
    </row>
    <row r="4321" customFormat="false" ht="15" hidden="false" customHeight="false" outlineLevel="0" collapsed="false">
      <c r="A4321" s="37" t="s">
        <v>1105</v>
      </c>
      <c r="B4321" s="37" t="s">
        <v>270</v>
      </c>
      <c r="C4321" s="37" t="n">
        <v>22</v>
      </c>
      <c r="D4321" s="37" t="n">
        <v>22</v>
      </c>
      <c r="E4321" s="37" t="n">
        <v>0</v>
      </c>
      <c r="F4321" s="37" t="n">
        <v>1</v>
      </c>
      <c r="G4321" s="37" t="n">
        <v>0</v>
      </c>
      <c r="H4321" s="37" t="n">
        <v>1</v>
      </c>
      <c r="I4321" s="37" t="n">
        <v>1</v>
      </c>
      <c r="J4321" s="40" t="n">
        <f aca="false">IF(C4321=0,"",D4321/C4321)</f>
        <v>1</v>
      </c>
    </row>
    <row r="4322" customFormat="false" ht="15" hidden="false" customHeight="false" outlineLevel="0" collapsed="false">
      <c r="A4322" s="37" t="s">
        <v>1105</v>
      </c>
      <c r="B4322" s="37" t="s">
        <v>271</v>
      </c>
      <c r="C4322" s="37" t="n">
        <v>22</v>
      </c>
      <c r="D4322" s="37" t="n">
        <v>21</v>
      </c>
      <c r="E4322" s="37" t="n">
        <v>1</v>
      </c>
      <c r="F4322" s="37" t="n">
        <v>1</v>
      </c>
      <c r="G4322" s="37" t="n">
        <v>2</v>
      </c>
      <c r="H4322" s="37" t="n">
        <v>3</v>
      </c>
      <c r="I4322" s="37" t="n">
        <v>1</v>
      </c>
      <c r="J4322" s="40" t="n">
        <f aca="false">IF(C4322=0,"",D4322/C4322)</f>
        <v>0.954545454545455</v>
      </c>
    </row>
    <row r="4323" customFormat="false" ht="15" hidden="false" customHeight="false" outlineLevel="0" collapsed="false">
      <c r="A4323" s="37" t="s">
        <v>1105</v>
      </c>
      <c r="B4323" s="37" t="s">
        <v>272</v>
      </c>
      <c r="C4323" s="37" t="n">
        <v>22</v>
      </c>
      <c r="D4323" s="37" t="n">
        <v>21</v>
      </c>
      <c r="E4323" s="37" t="n">
        <v>0</v>
      </c>
      <c r="F4323" s="37" t="n">
        <v>0</v>
      </c>
      <c r="G4323" s="37" t="n">
        <v>0</v>
      </c>
      <c r="H4323" s="37" t="n">
        <v>2</v>
      </c>
      <c r="I4323" s="37" t="n">
        <v>1</v>
      </c>
      <c r="J4323" s="40" t="n">
        <f aca="false">IF(C4323=0,"",D4323/C4323)</f>
        <v>0.954545454545455</v>
      </c>
    </row>
    <row r="4324" customFormat="false" ht="15" hidden="false" customHeight="false" outlineLevel="0" collapsed="false">
      <c r="A4324" s="37" t="s">
        <v>1105</v>
      </c>
      <c r="B4324" s="37" t="s">
        <v>273</v>
      </c>
      <c r="C4324" s="37" t="n">
        <v>22</v>
      </c>
      <c r="D4324" s="37" t="n">
        <v>19</v>
      </c>
      <c r="E4324" s="37" t="n">
        <v>2</v>
      </c>
      <c r="F4324" s="37" t="n">
        <v>5</v>
      </c>
      <c r="G4324" s="37" t="n">
        <v>0</v>
      </c>
      <c r="H4324" s="37" t="n">
        <v>1</v>
      </c>
      <c r="I4324" s="37" t="n">
        <v>0</v>
      </c>
      <c r="J4324" s="40" t="n">
        <f aca="false">IF(C4324=0,"",D4324/C4324)</f>
        <v>0.863636363636364</v>
      </c>
    </row>
    <row r="4325" customFormat="false" ht="15" hidden="false" customHeight="false" outlineLevel="0" collapsed="false">
      <c r="A4325" s="37" t="s">
        <v>1105</v>
      </c>
      <c r="B4325" s="37" t="s">
        <v>274</v>
      </c>
      <c r="C4325" s="37" t="n">
        <v>22</v>
      </c>
      <c r="D4325" s="37" t="n">
        <v>22</v>
      </c>
      <c r="E4325" s="37" t="n">
        <v>0</v>
      </c>
      <c r="F4325" s="37" t="n">
        <v>2</v>
      </c>
      <c r="G4325" s="37" t="n">
        <v>0</v>
      </c>
      <c r="H4325" s="37" t="n">
        <v>1</v>
      </c>
      <c r="I4325" s="37" t="n">
        <v>0</v>
      </c>
      <c r="J4325" s="40" t="n">
        <f aca="false">IF(C4325=0,"",D4325/C4325)</f>
        <v>1</v>
      </c>
    </row>
    <row r="4326" customFormat="false" ht="15" hidden="false" customHeight="false" outlineLevel="0" collapsed="false">
      <c r="A4326" s="37" t="s">
        <v>1105</v>
      </c>
      <c r="B4326" s="37" t="s">
        <v>275</v>
      </c>
      <c r="C4326" s="37" t="n">
        <v>22</v>
      </c>
      <c r="D4326" s="37" t="n">
        <v>21</v>
      </c>
      <c r="E4326" s="37" t="n">
        <v>0</v>
      </c>
      <c r="F4326" s="37" t="n">
        <v>0</v>
      </c>
      <c r="G4326" s="37" t="n">
        <v>1</v>
      </c>
      <c r="H4326" s="37" t="n">
        <v>1</v>
      </c>
      <c r="I4326" s="37" t="n">
        <v>3</v>
      </c>
      <c r="J4326" s="40" t="n">
        <f aca="false">IF(C4326=0,"",D4326/C4326)</f>
        <v>0.954545454545455</v>
      </c>
    </row>
    <row r="4327" customFormat="false" ht="15" hidden="false" customHeight="false" outlineLevel="0" collapsed="false">
      <c r="A4327" s="37" t="s">
        <v>1105</v>
      </c>
      <c r="B4327" s="37" t="s">
        <v>276</v>
      </c>
      <c r="C4327" s="37" t="n">
        <v>22</v>
      </c>
      <c r="D4327" s="37" t="n">
        <v>17</v>
      </c>
      <c r="E4327" s="37" t="n">
        <v>0</v>
      </c>
      <c r="F4327" s="37" t="n">
        <v>1</v>
      </c>
      <c r="G4327" s="37" t="n">
        <v>1</v>
      </c>
      <c r="H4327" s="37" t="n">
        <v>3</v>
      </c>
      <c r="I4327" s="37" t="n">
        <v>3</v>
      </c>
      <c r="J4327" s="40" t="n">
        <f aca="false">IF(C4327=0,"",D4327/C4327)</f>
        <v>0.772727272727273</v>
      </c>
    </row>
    <row r="4328" customFormat="false" ht="15" hidden="false" customHeight="false" outlineLevel="0" collapsed="false">
      <c r="A4328" s="37" t="s">
        <v>1105</v>
      </c>
      <c r="B4328" s="37" t="s">
        <v>277</v>
      </c>
      <c r="C4328" s="37" t="n">
        <v>22</v>
      </c>
      <c r="D4328" s="37" t="n">
        <v>19</v>
      </c>
      <c r="E4328" s="37" t="n">
        <v>0</v>
      </c>
      <c r="F4328" s="37" t="n">
        <v>0</v>
      </c>
      <c r="G4328" s="37" t="n">
        <v>1</v>
      </c>
      <c r="H4328" s="37" t="n">
        <v>0</v>
      </c>
      <c r="I4328" s="37" t="n">
        <v>2</v>
      </c>
      <c r="J4328" s="40" t="n">
        <f aca="false">IF(C4328=0,"",D4328/C4328)</f>
        <v>0.863636363636364</v>
      </c>
    </row>
    <row r="4329" customFormat="false" ht="15" hidden="false" customHeight="false" outlineLevel="0" collapsed="false">
      <c r="A4329" s="37" t="s">
        <v>1105</v>
      </c>
      <c r="B4329" s="37" t="s">
        <v>278</v>
      </c>
      <c r="C4329" s="37" t="n">
        <v>22</v>
      </c>
      <c r="D4329" s="37" t="n">
        <v>20</v>
      </c>
      <c r="E4329" s="37" t="n">
        <v>0</v>
      </c>
      <c r="F4329" s="37" t="n">
        <v>0</v>
      </c>
      <c r="G4329" s="37" t="n">
        <v>0</v>
      </c>
      <c r="H4329" s="37" t="n">
        <v>2</v>
      </c>
      <c r="I4329" s="37" t="n">
        <v>0</v>
      </c>
      <c r="J4329" s="40" t="n">
        <f aca="false">IF(C4329=0,"",D4329/C4329)</f>
        <v>0.909090909090909</v>
      </c>
    </row>
    <row r="4330" customFormat="false" ht="15" hidden="false" customHeight="false" outlineLevel="0" collapsed="false">
      <c r="A4330" s="37" t="s">
        <v>1105</v>
      </c>
      <c r="B4330" s="37" t="s">
        <v>279</v>
      </c>
      <c r="C4330" s="37" t="n">
        <v>22</v>
      </c>
      <c r="D4330" s="37" t="n">
        <v>22</v>
      </c>
      <c r="E4330" s="37" t="n">
        <v>0</v>
      </c>
      <c r="F4330" s="37" t="n">
        <v>0</v>
      </c>
      <c r="G4330" s="37" t="n">
        <v>0</v>
      </c>
      <c r="H4330" s="37" t="n">
        <v>1</v>
      </c>
      <c r="I4330" s="37" t="n">
        <v>3</v>
      </c>
      <c r="J4330" s="40" t="n">
        <f aca="false">IF(C4330=0,"",D4330/C4330)</f>
        <v>1</v>
      </c>
    </row>
    <row r="4331" customFormat="false" ht="15" hidden="false" customHeight="false" outlineLevel="0" collapsed="false">
      <c r="A4331" s="37" t="s">
        <v>1105</v>
      </c>
      <c r="B4331" s="37" t="s">
        <v>280</v>
      </c>
      <c r="C4331" s="37" t="n">
        <v>22</v>
      </c>
      <c r="D4331" s="37" t="n">
        <v>21</v>
      </c>
      <c r="E4331" s="37" t="n">
        <v>1</v>
      </c>
      <c r="F4331" s="37" t="n">
        <v>0</v>
      </c>
      <c r="G4331" s="37" t="n">
        <v>0</v>
      </c>
      <c r="H4331" s="37" t="n">
        <v>2</v>
      </c>
      <c r="I4331" s="37" t="n">
        <v>1</v>
      </c>
      <c r="J4331" s="40" t="n">
        <f aca="false">IF(C4331=0,"",D4331/C4331)</f>
        <v>0.954545454545455</v>
      </c>
    </row>
    <row r="4332" customFormat="false" ht="15" hidden="false" customHeight="false" outlineLevel="0" collapsed="false">
      <c r="A4332" s="37" t="s">
        <v>1105</v>
      </c>
      <c r="B4332" s="37" t="s">
        <v>281</v>
      </c>
      <c r="C4332" s="37" t="n">
        <v>22</v>
      </c>
      <c r="D4332" s="37" t="n">
        <v>20</v>
      </c>
      <c r="E4332" s="37" t="n">
        <v>0</v>
      </c>
      <c r="F4332" s="37" t="n">
        <v>1</v>
      </c>
      <c r="G4332" s="37" t="n">
        <v>0</v>
      </c>
      <c r="H4332" s="37" t="n">
        <v>1</v>
      </c>
      <c r="I4332" s="37" t="n">
        <v>0</v>
      </c>
      <c r="J4332" s="40" t="n">
        <f aca="false">IF(C4332=0,"",D4332/C4332)</f>
        <v>0.909090909090909</v>
      </c>
    </row>
    <row r="4333" customFormat="false" ht="15" hidden="false" customHeight="false" outlineLevel="0" collapsed="false">
      <c r="A4333" s="37" t="s">
        <v>1106</v>
      </c>
      <c r="B4333" s="37" t="s">
        <v>270</v>
      </c>
      <c r="C4333" s="37" t="n">
        <v>22</v>
      </c>
      <c r="D4333" s="37" t="n">
        <v>18</v>
      </c>
      <c r="E4333" s="37" t="n">
        <v>0</v>
      </c>
      <c r="F4333" s="37" t="n">
        <v>0</v>
      </c>
      <c r="G4333" s="37" t="n">
        <v>0</v>
      </c>
      <c r="H4333" s="37" t="n">
        <v>0</v>
      </c>
      <c r="I4333" s="37" t="n">
        <v>0</v>
      </c>
      <c r="J4333" s="40" t="n">
        <f aca="false">IF(C4333=0,"",D4333/C4333)</f>
        <v>0.818181818181818</v>
      </c>
    </row>
    <row r="4334" customFormat="false" ht="15" hidden="false" customHeight="false" outlineLevel="0" collapsed="false">
      <c r="A4334" s="37" t="s">
        <v>1106</v>
      </c>
      <c r="B4334" s="37" t="s">
        <v>271</v>
      </c>
      <c r="C4334" s="37" t="n">
        <v>22</v>
      </c>
      <c r="D4334" s="37" t="n">
        <v>20</v>
      </c>
      <c r="E4334" s="37" t="n">
        <v>2</v>
      </c>
      <c r="F4334" s="37" t="n">
        <v>0</v>
      </c>
      <c r="G4334" s="37" t="n">
        <v>0</v>
      </c>
      <c r="H4334" s="37" t="n">
        <v>1</v>
      </c>
      <c r="I4334" s="37" t="n">
        <v>0</v>
      </c>
      <c r="J4334" s="40" t="n">
        <f aca="false">IF(C4334=0,"",D4334/C4334)</f>
        <v>0.909090909090909</v>
      </c>
    </row>
    <row r="4335" customFormat="false" ht="15" hidden="false" customHeight="false" outlineLevel="0" collapsed="false">
      <c r="A4335" s="37" t="s">
        <v>1106</v>
      </c>
      <c r="B4335" s="37" t="s">
        <v>272</v>
      </c>
      <c r="C4335" s="37" t="n">
        <v>22</v>
      </c>
      <c r="D4335" s="37" t="n">
        <v>20</v>
      </c>
      <c r="E4335" s="37" t="n">
        <v>0</v>
      </c>
      <c r="F4335" s="37" t="n">
        <v>2</v>
      </c>
      <c r="G4335" s="37" t="n">
        <v>0</v>
      </c>
      <c r="H4335" s="37" t="n">
        <v>0</v>
      </c>
      <c r="I4335" s="37" t="n">
        <v>2</v>
      </c>
      <c r="J4335" s="40" t="n">
        <f aca="false">IF(C4335=0,"",D4335/C4335)</f>
        <v>0.909090909090909</v>
      </c>
    </row>
    <row r="4336" customFormat="false" ht="15" hidden="false" customHeight="false" outlineLevel="0" collapsed="false">
      <c r="A4336" s="37" t="s">
        <v>1106</v>
      </c>
      <c r="B4336" s="37" t="s">
        <v>273</v>
      </c>
      <c r="C4336" s="37" t="n">
        <v>22</v>
      </c>
      <c r="D4336" s="37" t="n">
        <v>21</v>
      </c>
      <c r="E4336" s="37" t="n">
        <v>0</v>
      </c>
      <c r="F4336" s="37" t="n">
        <v>0</v>
      </c>
      <c r="G4336" s="37" t="n">
        <v>0</v>
      </c>
      <c r="H4336" s="37" t="n">
        <v>2</v>
      </c>
      <c r="I4336" s="37" t="n">
        <v>0</v>
      </c>
      <c r="J4336" s="40" t="n">
        <f aca="false">IF(C4336=0,"",D4336/C4336)</f>
        <v>0.954545454545455</v>
      </c>
    </row>
    <row r="4337" customFormat="false" ht="15" hidden="false" customHeight="false" outlineLevel="0" collapsed="false">
      <c r="A4337" s="37" t="s">
        <v>1106</v>
      </c>
      <c r="B4337" s="37" t="s">
        <v>274</v>
      </c>
      <c r="C4337" s="37" t="n">
        <v>22</v>
      </c>
      <c r="D4337" s="37" t="n">
        <v>21</v>
      </c>
      <c r="E4337" s="37" t="n">
        <v>1</v>
      </c>
      <c r="F4337" s="37" t="n">
        <v>0</v>
      </c>
      <c r="G4337" s="37" t="n">
        <v>1</v>
      </c>
      <c r="H4337" s="37" t="n">
        <v>3</v>
      </c>
      <c r="I4337" s="37" t="n">
        <v>1</v>
      </c>
      <c r="J4337" s="40" t="n">
        <f aca="false">IF(C4337=0,"",D4337/C4337)</f>
        <v>0.954545454545455</v>
      </c>
    </row>
    <row r="4338" customFormat="false" ht="15" hidden="false" customHeight="false" outlineLevel="0" collapsed="false">
      <c r="A4338" s="37" t="s">
        <v>1106</v>
      </c>
      <c r="B4338" s="37" t="s">
        <v>275</v>
      </c>
      <c r="C4338" s="37" t="n">
        <v>22</v>
      </c>
      <c r="D4338" s="37" t="n">
        <v>21</v>
      </c>
      <c r="E4338" s="37" t="n">
        <v>0</v>
      </c>
      <c r="F4338" s="37" t="n">
        <v>0</v>
      </c>
      <c r="G4338" s="37" t="n">
        <v>0</v>
      </c>
      <c r="H4338" s="37" t="n">
        <v>1</v>
      </c>
      <c r="I4338" s="37" t="n">
        <v>1</v>
      </c>
      <c r="J4338" s="40" t="n">
        <f aca="false">IF(C4338=0,"",D4338/C4338)</f>
        <v>0.954545454545455</v>
      </c>
    </row>
    <row r="4339" customFormat="false" ht="15" hidden="false" customHeight="false" outlineLevel="0" collapsed="false">
      <c r="A4339" s="37" t="s">
        <v>1106</v>
      </c>
      <c r="B4339" s="37" t="s">
        <v>276</v>
      </c>
      <c r="C4339" s="37" t="n">
        <v>22</v>
      </c>
      <c r="D4339" s="37" t="n">
        <v>20</v>
      </c>
      <c r="E4339" s="37" t="n">
        <v>0</v>
      </c>
      <c r="F4339" s="37" t="n">
        <v>2</v>
      </c>
      <c r="G4339" s="37" t="n">
        <v>0</v>
      </c>
      <c r="H4339" s="37" t="n">
        <v>2</v>
      </c>
      <c r="I4339" s="37" t="n">
        <v>1</v>
      </c>
      <c r="J4339" s="40" t="n">
        <f aca="false">IF(C4339=0,"",D4339/C4339)</f>
        <v>0.909090909090909</v>
      </c>
    </row>
    <row r="4340" customFormat="false" ht="15" hidden="false" customHeight="false" outlineLevel="0" collapsed="false">
      <c r="A4340" s="37" t="s">
        <v>1106</v>
      </c>
      <c r="B4340" s="37" t="s">
        <v>277</v>
      </c>
      <c r="C4340" s="37" t="n">
        <v>22</v>
      </c>
      <c r="D4340" s="37" t="n">
        <v>20</v>
      </c>
      <c r="E4340" s="37" t="n">
        <v>0</v>
      </c>
      <c r="F4340" s="37" t="n">
        <v>0</v>
      </c>
      <c r="G4340" s="37" t="n">
        <v>0</v>
      </c>
      <c r="H4340" s="37" t="n">
        <v>0</v>
      </c>
      <c r="I4340" s="37" t="n">
        <v>0</v>
      </c>
      <c r="J4340" s="40" t="n">
        <f aca="false">IF(C4340=0,"",D4340/C4340)</f>
        <v>0.909090909090909</v>
      </c>
    </row>
    <row r="4341" customFormat="false" ht="15" hidden="false" customHeight="false" outlineLevel="0" collapsed="false">
      <c r="A4341" s="37" t="s">
        <v>1106</v>
      </c>
      <c r="B4341" s="37" t="s">
        <v>278</v>
      </c>
      <c r="C4341" s="37" t="n">
        <v>22</v>
      </c>
      <c r="D4341" s="37" t="n">
        <v>21</v>
      </c>
      <c r="E4341" s="37" t="n">
        <v>0</v>
      </c>
      <c r="F4341" s="37" t="n">
        <v>0</v>
      </c>
      <c r="G4341" s="37" t="n">
        <v>1</v>
      </c>
      <c r="H4341" s="37" t="n">
        <v>4</v>
      </c>
      <c r="I4341" s="37" t="n">
        <v>3</v>
      </c>
      <c r="J4341" s="40" t="n">
        <f aca="false">IF(C4341=0,"",D4341/C4341)</f>
        <v>0.954545454545455</v>
      </c>
    </row>
    <row r="4342" customFormat="false" ht="15" hidden="false" customHeight="false" outlineLevel="0" collapsed="false">
      <c r="A4342" s="37" t="s">
        <v>1106</v>
      </c>
      <c r="B4342" s="37" t="s">
        <v>279</v>
      </c>
      <c r="C4342" s="37" t="n">
        <v>22</v>
      </c>
      <c r="D4342" s="37" t="n">
        <v>22</v>
      </c>
      <c r="E4342" s="37" t="n">
        <v>2</v>
      </c>
      <c r="F4342" s="37" t="n">
        <v>0</v>
      </c>
      <c r="G4342" s="37" t="n">
        <v>1</v>
      </c>
      <c r="H4342" s="37" t="n">
        <v>1</v>
      </c>
      <c r="I4342" s="37" t="n">
        <v>1</v>
      </c>
      <c r="J4342" s="40" t="n">
        <f aca="false">IF(C4342=0,"",D4342/C4342)</f>
        <v>1</v>
      </c>
    </row>
    <row r="4343" customFormat="false" ht="15" hidden="false" customHeight="false" outlineLevel="0" collapsed="false">
      <c r="A4343" s="37" t="s">
        <v>1106</v>
      </c>
      <c r="B4343" s="37" t="s">
        <v>280</v>
      </c>
      <c r="C4343" s="37" t="n">
        <v>22</v>
      </c>
      <c r="D4343" s="37" t="n">
        <v>20</v>
      </c>
      <c r="E4343" s="37" t="n">
        <v>0</v>
      </c>
      <c r="F4343" s="37" t="n">
        <v>2</v>
      </c>
      <c r="G4343" s="37" t="n">
        <v>0</v>
      </c>
      <c r="H4343" s="37" t="n">
        <v>2</v>
      </c>
      <c r="I4343" s="37" t="n">
        <v>1</v>
      </c>
      <c r="J4343" s="40" t="n">
        <f aca="false">IF(C4343=0,"",D4343/C4343)</f>
        <v>0.909090909090909</v>
      </c>
    </row>
    <row r="4344" customFormat="false" ht="15" hidden="false" customHeight="false" outlineLevel="0" collapsed="false">
      <c r="A4344" s="37" t="s">
        <v>1106</v>
      </c>
      <c r="B4344" s="37" t="s">
        <v>281</v>
      </c>
      <c r="C4344" s="37" t="n">
        <v>22</v>
      </c>
      <c r="D4344" s="37" t="n">
        <v>21</v>
      </c>
      <c r="E4344" s="37" t="n">
        <v>2</v>
      </c>
      <c r="F4344" s="37" t="n">
        <v>2</v>
      </c>
      <c r="G4344" s="37" t="n">
        <v>1</v>
      </c>
      <c r="H4344" s="37" t="n">
        <v>4</v>
      </c>
      <c r="I4344" s="37" t="n">
        <v>0</v>
      </c>
      <c r="J4344" s="40" t="n">
        <f aca="false">IF(C4344=0,"",D4344/C4344)</f>
        <v>0.954545454545455</v>
      </c>
    </row>
    <row r="4345" customFormat="false" ht="15" hidden="false" customHeight="false" outlineLevel="0" collapsed="false">
      <c r="A4345" s="37" t="s">
        <v>1108</v>
      </c>
      <c r="B4345" s="37" t="s">
        <v>270</v>
      </c>
      <c r="C4345" s="37" t="n">
        <v>22</v>
      </c>
      <c r="D4345" s="37" t="n">
        <v>21</v>
      </c>
      <c r="E4345" s="37" t="n">
        <v>0</v>
      </c>
      <c r="F4345" s="37" t="n">
        <v>0</v>
      </c>
      <c r="G4345" s="37" t="n">
        <v>0</v>
      </c>
      <c r="H4345" s="37" t="n">
        <v>1</v>
      </c>
      <c r="I4345" s="37" t="n">
        <v>1</v>
      </c>
      <c r="J4345" s="40" t="n">
        <f aca="false">IF(C4345=0,"",D4345/C4345)</f>
        <v>0.954545454545455</v>
      </c>
    </row>
    <row r="4346" customFormat="false" ht="15" hidden="false" customHeight="false" outlineLevel="0" collapsed="false">
      <c r="A4346" s="37" t="s">
        <v>1108</v>
      </c>
      <c r="B4346" s="37" t="s">
        <v>271</v>
      </c>
      <c r="C4346" s="37" t="n">
        <v>22</v>
      </c>
      <c r="D4346" s="37" t="n">
        <v>21</v>
      </c>
      <c r="E4346" s="37" t="n">
        <v>1</v>
      </c>
      <c r="F4346" s="37" t="n">
        <v>0</v>
      </c>
      <c r="G4346" s="37" t="n">
        <v>1</v>
      </c>
      <c r="H4346" s="37" t="n">
        <v>1</v>
      </c>
      <c r="I4346" s="37" t="n">
        <v>0</v>
      </c>
      <c r="J4346" s="40" t="n">
        <f aca="false">IF(C4346=0,"",D4346/C4346)</f>
        <v>0.954545454545455</v>
      </c>
    </row>
    <row r="4347" customFormat="false" ht="15" hidden="false" customHeight="false" outlineLevel="0" collapsed="false">
      <c r="A4347" s="37" t="s">
        <v>1108</v>
      </c>
      <c r="B4347" s="37" t="s">
        <v>272</v>
      </c>
      <c r="C4347" s="37" t="n">
        <v>22</v>
      </c>
      <c r="D4347" s="37" t="n">
        <v>22</v>
      </c>
      <c r="E4347" s="37" t="n">
        <v>0</v>
      </c>
      <c r="F4347" s="37" t="n">
        <v>0</v>
      </c>
      <c r="G4347" s="37" t="n">
        <v>0</v>
      </c>
      <c r="H4347" s="37" t="n">
        <v>0</v>
      </c>
      <c r="I4347" s="37" t="n">
        <v>0</v>
      </c>
      <c r="J4347" s="40" t="n">
        <f aca="false">IF(C4347=0,"",D4347/C4347)</f>
        <v>1</v>
      </c>
    </row>
    <row r="4348" customFormat="false" ht="15" hidden="false" customHeight="false" outlineLevel="0" collapsed="false">
      <c r="A4348" s="37" t="s">
        <v>1108</v>
      </c>
      <c r="B4348" s="37" t="s">
        <v>273</v>
      </c>
      <c r="C4348" s="37" t="n">
        <v>22</v>
      </c>
      <c r="D4348" s="37" t="n">
        <v>21</v>
      </c>
      <c r="E4348" s="37" t="n">
        <v>0</v>
      </c>
      <c r="F4348" s="37" t="n">
        <v>1</v>
      </c>
      <c r="G4348" s="37" t="n">
        <v>1</v>
      </c>
      <c r="H4348" s="37" t="n">
        <v>0</v>
      </c>
      <c r="I4348" s="37" t="n">
        <v>0</v>
      </c>
      <c r="J4348" s="40" t="n">
        <f aca="false">IF(C4348=0,"",D4348/C4348)</f>
        <v>0.954545454545455</v>
      </c>
    </row>
    <row r="4349" customFormat="false" ht="15" hidden="false" customHeight="false" outlineLevel="0" collapsed="false">
      <c r="A4349" s="37" t="s">
        <v>1108</v>
      </c>
      <c r="B4349" s="37" t="s">
        <v>274</v>
      </c>
      <c r="C4349" s="37" t="n">
        <v>22</v>
      </c>
      <c r="D4349" s="37" t="n">
        <v>20</v>
      </c>
      <c r="E4349" s="37" t="n">
        <v>1</v>
      </c>
      <c r="F4349" s="37" t="n">
        <v>0</v>
      </c>
      <c r="G4349" s="37" t="n">
        <v>1</v>
      </c>
      <c r="H4349" s="37" t="n">
        <v>0</v>
      </c>
      <c r="I4349" s="37" t="n">
        <v>0</v>
      </c>
      <c r="J4349" s="40" t="n">
        <f aca="false">IF(C4349=0,"",D4349/C4349)</f>
        <v>0.909090909090909</v>
      </c>
    </row>
    <row r="4350" customFormat="false" ht="15" hidden="false" customHeight="false" outlineLevel="0" collapsed="false">
      <c r="A4350" s="37" t="s">
        <v>1108</v>
      </c>
      <c r="B4350" s="37" t="s">
        <v>275</v>
      </c>
      <c r="C4350" s="37" t="n">
        <v>22</v>
      </c>
      <c r="D4350" s="37" t="n">
        <v>20</v>
      </c>
      <c r="E4350" s="37" t="n">
        <v>1</v>
      </c>
      <c r="F4350" s="37" t="n">
        <v>0</v>
      </c>
      <c r="G4350" s="37" t="n">
        <v>0</v>
      </c>
      <c r="H4350" s="37" t="n">
        <v>2</v>
      </c>
      <c r="I4350" s="37" t="n">
        <v>3</v>
      </c>
      <c r="J4350" s="40" t="n">
        <f aca="false">IF(C4350=0,"",D4350/C4350)</f>
        <v>0.909090909090909</v>
      </c>
    </row>
    <row r="4351" customFormat="false" ht="15" hidden="false" customHeight="false" outlineLevel="0" collapsed="false">
      <c r="A4351" s="37" t="s">
        <v>1108</v>
      </c>
      <c r="B4351" s="37" t="s">
        <v>276</v>
      </c>
      <c r="C4351" s="37" t="n">
        <v>22</v>
      </c>
      <c r="D4351" s="37" t="n">
        <v>22</v>
      </c>
      <c r="E4351" s="37" t="n">
        <v>1</v>
      </c>
      <c r="F4351" s="37" t="n">
        <v>0</v>
      </c>
      <c r="G4351" s="37" t="n">
        <v>0</v>
      </c>
      <c r="H4351" s="37" t="n">
        <v>2</v>
      </c>
      <c r="I4351" s="37" t="n">
        <v>2</v>
      </c>
      <c r="J4351" s="40" t="n">
        <f aca="false">IF(C4351=0,"",D4351/C4351)</f>
        <v>1</v>
      </c>
    </row>
    <row r="4352" customFormat="false" ht="15" hidden="false" customHeight="false" outlineLevel="0" collapsed="false">
      <c r="A4352" s="37" t="s">
        <v>1108</v>
      </c>
      <c r="B4352" s="37" t="s">
        <v>277</v>
      </c>
      <c r="C4352" s="37" t="n">
        <v>22</v>
      </c>
      <c r="D4352" s="37" t="n">
        <v>21</v>
      </c>
      <c r="E4352" s="37" t="n">
        <v>0</v>
      </c>
      <c r="F4352" s="37" t="n">
        <v>2</v>
      </c>
      <c r="G4352" s="37" t="n">
        <v>0</v>
      </c>
      <c r="H4352" s="37" t="n">
        <v>0</v>
      </c>
      <c r="I4352" s="37" t="n">
        <v>0</v>
      </c>
      <c r="J4352" s="40" t="n">
        <f aca="false">IF(C4352=0,"",D4352/C4352)</f>
        <v>0.954545454545455</v>
      </c>
    </row>
    <row r="4353" customFormat="false" ht="15" hidden="false" customHeight="false" outlineLevel="0" collapsed="false">
      <c r="A4353" s="37" t="s">
        <v>1108</v>
      </c>
      <c r="B4353" s="37" t="s">
        <v>278</v>
      </c>
      <c r="C4353" s="37" t="n">
        <v>22</v>
      </c>
      <c r="D4353" s="37" t="n">
        <v>21</v>
      </c>
      <c r="E4353" s="37" t="n">
        <v>3</v>
      </c>
      <c r="F4353" s="37" t="n">
        <v>1</v>
      </c>
      <c r="G4353" s="37" t="n">
        <v>1</v>
      </c>
      <c r="H4353" s="37" t="n">
        <v>2</v>
      </c>
      <c r="I4353" s="37" t="n">
        <v>4</v>
      </c>
      <c r="J4353" s="40" t="n">
        <f aca="false">IF(C4353=0,"",D4353/C4353)</f>
        <v>0.954545454545455</v>
      </c>
    </row>
    <row r="4354" customFormat="false" ht="15" hidden="false" customHeight="false" outlineLevel="0" collapsed="false">
      <c r="A4354" s="37" t="s">
        <v>1108</v>
      </c>
      <c r="B4354" s="37" t="s">
        <v>279</v>
      </c>
      <c r="C4354" s="37" t="n">
        <v>22</v>
      </c>
      <c r="D4354" s="37" t="n">
        <v>22</v>
      </c>
      <c r="E4354" s="37" t="n">
        <v>0</v>
      </c>
      <c r="F4354" s="37" t="n">
        <v>2</v>
      </c>
      <c r="G4354" s="37" t="n">
        <v>1</v>
      </c>
      <c r="H4354" s="37" t="n">
        <v>3</v>
      </c>
      <c r="I4354" s="37" t="n">
        <v>1</v>
      </c>
      <c r="J4354" s="40" t="n">
        <f aca="false">IF(C4354=0,"",D4354/C4354)</f>
        <v>1</v>
      </c>
    </row>
    <row r="4355" customFormat="false" ht="15" hidden="false" customHeight="false" outlineLevel="0" collapsed="false">
      <c r="A4355" s="37" t="s">
        <v>1108</v>
      </c>
      <c r="B4355" s="37" t="s">
        <v>280</v>
      </c>
      <c r="C4355" s="37" t="n">
        <v>22</v>
      </c>
      <c r="D4355" s="37" t="n">
        <v>18</v>
      </c>
      <c r="E4355" s="37" t="n">
        <v>0</v>
      </c>
      <c r="F4355" s="37" t="n">
        <v>0</v>
      </c>
      <c r="G4355" s="37" t="n">
        <v>0</v>
      </c>
      <c r="H4355" s="37" t="n">
        <v>3</v>
      </c>
      <c r="I4355" s="37" t="n">
        <v>0</v>
      </c>
      <c r="J4355" s="40" t="n">
        <f aca="false">IF(C4355=0,"",D4355/C4355)</f>
        <v>0.818181818181818</v>
      </c>
    </row>
    <row r="4356" customFormat="false" ht="15" hidden="false" customHeight="false" outlineLevel="0" collapsed="false">
      <c r="A4356" s="37" t="s">
        <v>1108</v>
      </c>
      <c r="B4356" s="37" t="s">
        <v>281</v>
      </c>
      <c r="C4356" s="37" t="n">
        <v>22</v>
      </c>
      <c r="D4356" s="37" t="n">
        <v>21</v>
      </c>
      <c r="E4356" s="37" t="n">
        <v>1</v>
      </c>
      <c r="F4356" s="37" t="n">
        <v>0</v>
      </c>
      <c r="G4356" s="37" t="n">
        <v>4</v>
      </c>
      <c r="H4356" s="37" t="n">
        <v>1</v>
      </c>
      <c r="I4356" s="37" t="n">
        <v>0</v>
      </c>
      <c r="J4356" s="40" t="n">
        <f aca="false">IF(C4356=0,"",D4356/C4356)</f>
        <v>0.954545454545455</v>
      </c>
    </row>
    <row r="4357" customFormat="false" ht="15" hidden="false" customHeight="false" outlineLevel="0" collapsed="false">
      <c r="A4357" s="37" t="s">
        <v>681</v>
      </c>
      <c r="B4357" s="37" t="s">
        <v>270</v>
      </c>
      <c r="C4357" s="37" t="n">
        <v>22</v>
      </c>
      <c r="D4357" s="37" t="n">
        <v>22</v>
      </c>
      <c r="E4357" s="37" t="n">
        <v>1</v>
      </c>
      <c r="F4357" s="37" t="n">
        <v>1</v>
      </c>
      <c r="G4357" s="37" t="n">
        <v>0</v>
      </c>
      <c r="H4357" s="37" t="n">
        <v>2</v>
      </c>
      <c r="I4357" s="37" t="n">
        <v>1</v>
      </c>
      <c r="J4357" s="40" t="n">
        <f aca="false">IF(C4357=0,"",D4357/C4357)</f>
        <v>1</v>
      </c>
    </row>
    <row r="4358" customFormat="false" ht="15" hidden="false" customHeight="false" outlineLevel="0" collapsed="false">
      <c r="A4358" s="37" t="s">
        <v>681</v>
      </c>
      <c r="B4358" s="37" t="s">
        <v>271</v>
      </c>
      <c r="C4358" s="37" t="n">
        <v>22</v>
      </c>
      <c r="D4358" s="37" t="n">
        <v>20</v>
      </c>
      <c r="E4358" s="37" t="n">
        <v>0</v>
      </c>
      <c r="F4358" s="37" t="n">
        <v>1</v>
      </c>
      <c r="G4358" s="37" t="n">
        <v>0</v>
      </c>
      <c r="H4358" s="37" t="n">
        <v>2</v>
      </c>
      <c r="I4358" s="37" t="n">
        <v>0</v>
      </c>
      <c r="J4358" s="40" t="n">
        <f aca="false">IF(C4358=0,"",D4358/C4358)</f>
        <v>0.909090909090909</v>
      </c>
    </row>
    <row r="4359" customFormat="false" ht="15" hidden="false" customHeight="false" outlineLevel="0" collapsed="false">
      <c r="A4359" s="37" t="s">
        <v>681</v>
      </c>
      <c r="B4359" s="37" t="s">
        <v>272</v>
      </c>
      <c r="C4359" s="37" t="n">
        <v>22</v>
      </c>
      <c r="D4359" s="37" t="n">
        <v>18</v>
      </c>
      <c r="E4359" s="37" t="n">
        <v>0</v>
      </c>
      <c r="F4359" s="37" t="n">
        <v>0</v>
      </c>
      <c r="G4359" s="37" t="n">
        <v>0</v>
      </c>
      <c r="H4359" s="37" t="n">
        <v>1</v>
      </c>
      <c r="I4359" s="37" t="n">
        <v>4</v>
      </c>
      <c r="J4359" s="40" t="n">
        <f aca="false">IF(C4359=0,"",D4359/C4359)</f>
        <v>0.818181818181818</v>
      </c>
    </row>
    <row r="4360" customFormat="false" ht="15" hidden="false" customHeight="false" outlineLevel="0" collapsed="false">
      <c r="A4360" s="37" t="s">
        <v>681</v>
      </c>
      <c r="B4360" s="37" t="s">
        <v>273</v>
      </c>
      <c r="C4360" s="37" t="n">
        <v>22</v>
      </c>
      <c r="D4360" s="37" t="n">
        <v>19</v>
      </c>
      <c r="E4360" s="37" t="n">
        <v>0</v>
      </c>
      <c r="F4360" s="37" t="n">
        <v>0</v>
      </c>
      <c r="G4360" s="37" t="n">
        <v>2</v>
      </c>
      <c r="H4360" s="37" t="n">
        <v>1</v>
      </c>
      <c r="I4360" s="37" t="n">
        <v>0</v>
      </c>
      <c r="J4360" s="40" t="n">
        <f aca="false">IF(C4360=0,"",D4360/C4360)</f>
        <v>0.863636363636364</v>
      </c>
    </row>
    <row r="4361" customFormat="false" ht="15" hidden="false" customHeight="false" outlineLevel="0" collapsed="false">
      <c r="A4361" s="37" t="s">
        <v>681</v>
      </c>
      <c r="B4361" s="37" t="s">
        <v>274</v>
      </c>
      <c r="C4361" s="37" t="n">
        <v>22</v>
      </c>
      <c r="D4361" s="37" t="n">
        <v>21</v>
      </c>
      <c r="E4361" s="37" t="n">
        <v>2</v>
      </c>
      <c r="F4361" s="37" t="n">
        <v>1</v>
      </c>
      <c r="G4361" s="37" t="n">
        <v>0</v>
      </c>
      <c r="H4361" s="37" t="n">
        <v>0</v>
      </c>
      <c r="I4361" s="37" t="n">
        <v>0</v>
      </c>
      <c r="J4361" s="40" t="n">
        <f aca="false">IF(C4361=0,"",D4361/C4361)</f>
        <v>0.954545454545455</v>
      </c>
    </row>
    <row r="4362" customFormat="false" ht="15" hidden="false" customHeight="false" outlineLevel="0" collapsed="false">
      <c r="A4362" s="37" t="s">
        <v>681</v>
      </c>
      <c r="B4362" s="37" t="s">
        <v>275</v>
      </c>
      <c r="C4362" s="37" t="n">
        <v>22</v>
      </c>
      <c r="D4362" s="37" t="n">
        <v>22</v>
      </c>
      <c r="E4362" s="37" t="n">
        <v>0</v>
      </c>
      <c r="F4362" s="37" t="n">
        <v>0</v>
      </c>
      <c r="G4362" s="37" t="n">
        <v>0</v>
      </c>
      <c r="H4362" s="37" t="n">
        <v>2</v>
      </c>
      <c r="I4362" s="37" t="n">
        <v>0</v>
      </c>
      <c r="J4362" s="40" t="n">
        <f aca="false">IF(C4362=0,"",D4362/C4362)</f>
        <v>1</v>
      </c>
    </row>
    <row r="4363" customFormat="false" ht="15" hidden="false" customHeight="false" outlineLevel="0" collapsed="false">
      <c r="A4363" s="37" t="s">
        <v>681</v>
      </c>
      <c r="B4363" s="37" t="s">
        <v>276</v>
      </c>
      <c r="C4363" s="37" t="n">
        <v>22</v>
      </c>
      <c r="D4363" s="37" t="n">
        <v>20</v>
      </c>
      <c r="E4363" s="37" t="n">
        <v>1</v>
      </c>
      <c r="F4363" s="37" t="n">
        <v>0</v>
      </c>
      <c r="G4363" s="37" t="n">
        <v>0</v>
      </c>
      <c r="H4363" s="37" t="n">
        <v>2</v>
      </c>
      <c r="I4363" s="37" t="n">
        <v>5</v>
      </c>
      <c r="J4363" s="40" t="n">
        <f aca="false">IF(C4363=0,"",D4363/C4363)</f>
        <v>0.909090909090909</v>
      </c>
    </row>
    <row r="4364" customFormat="false" ht="15" hidden="false" customHeight="false" outlineLevel="0" collapsed="false">
      <c r="A4364" s="37" t="s">
        <v>681</v>
      </c>
      <c r="B4364" s="37" t="s">
        <v>277</v>
      </c>
      <c r="C4364" s="37" t="n">
        <v>22</v>
      </c>
      <c r="D4364" s="37" t="n">
        <v>19</v>
      </c>
      <c r="E4364" s="37" t="n">
        <v>1</v>
      </c>
      <c r="F4364" s="37" t="n">
        <v>1</v>
      </c>
      <c r="G4364" s="37" t="n">
        <v>0</v>
      </c>
      <c r="H4364" s="37" t="n">
        <v>3</v>
      </c>
      <c r="I4364" s="37" t="n">
        <v>0</v>
      </c>
      <c r="J4364" s="40" t="n">
        <f aca="false">IF(C4364=0,"",D4364/C4364)</f>
        <v>0.863636363636364</v>
      </c>
    </row>
    <row r="4365" customFormat="false" ht="15" hidden="false" customHeight="false" outlineLevel="0" collapsed="false">
      <c r="A4365" s="37" t="s">
        <v>681</v>
      </c>
      <c r="B4365" s="37" t="s">
        <v>278</v>
      </c>
      <c r="C4365" s="37" t="n">
        <v>22</v>
      </c>
      <c r="D4365" s="37" t="n">
        <v>21</v>
      </c>
      <c r="E4365" s="37" t="n">
        <v>2</v>
      </c>
      <c r="F4365" s="37" t="n">
        <v>0</v>
      </c>
      <c r="G4365" s="37" t="n">
        <v>0</v>
      </c>
      <c r="H4365" s="37" t="n">
        <v>5</v>
      </c>
      <c r="I4365" s="37" t="n">
        <v>0</v>
      </c>
      <c r="J4365" s="40" t="n">
        <f aca="false">IF(C4365=0,"",D4365/C4365)</f>
        <v>0.954545454545455</v>
      </c>
    </row>
    <row r="4366" customFormat="false" ht="15" hidden="false" customHeight="false" outlineLevel="0" collapsed="false">
      <c r="A4366" s="37" t="s">
        <v>681</v>
      </c>
      <c r="B4366" s="37" t="s">
        <v>279</v>
      </c>
      <c r="C4366" s="37" t="n">
        <v>22</v>
      </c>
      <c r="D4366" s="37" t="n">
        <v>22</v>
      </c>
      <c r="E4366" s="37" t="n">
        <v>0</v>
      </c>
      <c r="F4366" s="37" t="n">
        <v>1</v>
      </c>
      <c r="G4366" s="37" t="n">
        <v>0</v>
      </c>
      <c r="H4366" s="37" t="n">
        <v>0</v>
      </c>
      <c r="I4366" s="37" t="n">
        <v>3</v>
      </c>
      <c r="J4366" s="40" t="n">
        <f aca="false">IF(C4366=0,"",D4366/C4366)</f>
        <v>1</v>
      </c>
    </row>
    <row r="4367" customFormat="false" ht="15" hidden="false" customHeight="false" outlineLevel="0" collapsed="false">
      <c r="A4367" s="37" t="s">
        <v>681</v>
      </c>
      <c r="B4367" s="37" t="s">
        <v>280</v>
      </c>
      <c r="C4367" s="37" t="n">
        <v>22</v>
      </c>
      <c r="D4367" s="37" t="n">
        <v>22</v>
      </c>
      <c r="E4367" s="37" t="n">
        <v>2</v>
      </c>
      <c r="F4367" s="37" t="n">
        <v>0</v>
      </c>
      <c r="G4367" s="37" t="n">
        <v>0</v>
      </c>
      <c r="H4367" s="37" t="n">
        <v>0</v>
      </c>
      <c r="I4367" s="37" t="n">
        <v>2</v>
      </c>
      <c r="J4367" s="40" t="n">
        <f aca="false">IF(C4367=0,"",D4367/C4367)</f>
        <v>1</v>
      </c>
    </row>
    <row r="4368" customFormat="false" ht="15" hidden="false" customHeight="false" outlineLevel="0" collapsed="false">
      <c r="A4368" s="37" t="s">
        <v>681</v>
      </c>
      <c r="B4368" s="37" t="s">
        <v>281</v>
      </c>
      <c r="C4368" s="37" t="n">
        <v>22</v>
      </c>
      <c r="D4368" s="37" t="n">
        <v>19</v>
      </c>
      <c r="E4368" s="37" t="n">
        <v>1</v>
      </c>
      <c r="F4368" s="37" t="n">
        <v>0</v>
      </c>
      <c r="G4368" s="37" t="n">
        <v>0</v>
      </c>
      <c r="H4368" s="37" t="n">
        <v>1</v>
      </c>
      <c r="I4368" s="37" t="n">
        <v>1</v>
      </c>
      <c r="J4368" s="40" t="n">
        <f aca="false">IF(C4368=0,"",D4368/C4368)</f>
        <v>0.863636363636364</v>
      </c>
    </row>
    <row r="4369" customFormat="false" ht="15" hidden="false" customHeight="false" outlineLevel="0" collapsed="false">
      <c r="A4369" s="37" t="s">
        <v>1110</v>
      </c>
      <c r="B4369" s="37" t="s">
        <v>270</v>
      </c>
      <c r="C4369" s="37" t="n">
        <v>22</v>
      </c>
      <c r="D4369" s="37" t="n">
        <v>21</v>
      </c>
      <c r="E4369" s="37" t="n">
        <v>1</v>
      </c>
      <c r="F4369" s="37" t="n">
        <v>2</v>
      </c>
      <c r="G4369" s="37" t="n">
        <v>0</v>
      </c>
      <c r="H4369" s="37" t="n">
        <v>1</v>
      </c>
      <c r="I4369" s="37" t="n">
        <v>4</v>
      </c>
      <c r="J4369" s="40" t="n">
        <f aca="false">IF(C4369=0,"",D4369/C4369)</f>
        <v>0.954545454545455</v>
      </c>
    </row>
    <row r="4370" customFormat="false" ht="15" hidden="false" customHeight="false" outlineLevel="0" collapsed="false">
      <c r="A4370" s="37" t="s">
        <v>1110</v>
      </c>
      <c r="B4370" s="37" t="s">
        <v>271</v>
      </c>
      <c r="C4370" s="37" t="n">
        <v>22</v>
      </c>
      <c r="D4370" s="37" t="n">
        <v>21</v>
      </c>
      <c r="E4370" s="37" t="n">
        <v>1</v>
      </c>
      <c r="F4370" s="37" t="n">
        <v>0</v>
      </c>
      <c r="G4370" s="37" t="n">
        <v>1</v>
      </c>
      <c r="H4370" s="37" t="n">
        <v>2</v>
      </c>
      <c r="I4370" s="37" t="n">
        <v>11</v>
      </c>
      <c r="J4370" s="40" t="n">
        <f aca="false">IF(C4370=0,"",D4370/C4370)</f>
        <v>0.954545454545455</v>
      </c>
    </row>
    <row r="4371" customFormat="false" ht="15" hidden="false" customHeight="false" outlineLevel="0" collapsed="false">
      <c r="A4371" s="37" t="s">
        <v>1110</v>
      </c>
      <c r="B4371" s="37" t="s">
        <v>272</v>
      </c>
      <c r="C4371" s="37" t="n">
        <v>22</v>
      </c>
      <c r="D4371" s="37" t="n">
        <v>22</v>
      </c>
      <c r="E4371" s="37" t="n">
        <v>0</v>
      </c>
      <c r="F4371" s="37" t="n">
        <v>2</v>
      </c>
      <c r="G4371" s="37" t="n">
        <v>0</v>
      </c>
      <c r="H4371" s="37" t="n">
        <v>1</v>
      </c>
      <c r="I4371" s="37" t="n">
        <v>12</v>
      </c>
      <c r="J4371" s="40" t="n">
        <f aca="false">IF(C4371=0,"",D4371/C4371)</f>
        <v>1</v>
      </c>
    </row>
    <row r="4372" customFormat="false" ht="15" hidden="false" customHeight="false" outlineLevel="0" collapsed="false">
      <c r="A4372" s="37" t="s">
        <v>1110</v>
      </c>
      <c r="B4372" s="37" t="s">
        <v>273</v>
      </c>
      <c r="C4372" s="37" t="n">
        <v>22</v>
      </c>
      <c r="D4372" s="37" t="n">
        <v>18</v>
      </c>
      <c r="E4372" s="37" t="n">
        <v>0</v>
      </c>
      <c r="F4372" s="37" t="n">
        <v>0</v>
      </c>
      <c r="G4372" s="37" t="n">
        <v>0</v>
      </c>
      <c r="H4372" s="37" t="n">
        <v>1</v>
      </c>
      <c r="I4372" s="37" t="n">
        <v>16</v>
      </c>
      <c r="J4372" s="40" t="n">
        <f aca="false">IF(C4372=0,"",D4372/C4372)</f>
        <v>0.818181818181818</v>
      </c>
    </row>
    <row r="4373" customFormat="false" ht="15" hidden="false" customHeight="false" outlineLevel="0" collapsed="false">
      <c r="A4373" s="37" t="s">
        <v>1110</v>
      </c>
      <c r="B4373" s="37" t="s">
        <v>274</v>
      </c>
      <c r="C4373" s="37" t="n">
        <v>22</v>
      </c>
      <c r="D4373" s="37" t="n">
        <v>21</v>
      </c>
      <c r="E4373" s="37" t="n">
        <v>2</v>
      </c>
      <c r="F4373" s="37" t="n">
        <v>0</v>
      </c>
      <c r="G4373" s="37" t="n">
        <v>0</v>
      </c>
      <c r="H4373" s="37" t="n">
        <v>1</v>
      </c>
      <c r="I4373" s="37" t="n">
        <v>10</v>
      </c>
      <c r="J4373" s="40" t="n">
        <f aca="false">IF(C4373=0,"",D4373/C4373)</f>
        <v>0.954545454545455</v>
      </c>
    </row>
    <row r="4374" customFormat="false" ht="15" hidden="false" customHeight="false" outlineLevel="0" collapsed="false">
      <c r="A4374" s="37" t="s">
        <v>1110</v>
      </c>
      <c r="B4374" s="37" t="s">
        <v>275</v>
      </c>
      <c r="C4374" s="37" t="n">
        <v>22</v>
      </c>
      <c r="D4374" s="37" t="n">
        <v>20</v>
      </c>
      <c r="E4374" s="37" t="n">
        <v>0</v>
      </c>
      <c r="F4374" s="37" t="n">
        <v>1</v>
      </c>
      <c r="G4374" s="37" t="n">
        <v>0</v>
      </c>
      <c r="H4374" s="37" t="n">
        <v>1</v>
      </c>
      <c r="I4374" s="37" t="n">
        <v>8</v>
      </c>
      <c r="J4374" s="40" t="n">
        <f aca="false">IF(C4374=0,"",D4374/C4374)</f>
        <v>0.909090909090909</v>
      </c>
    </row>
    <row r="4375" customFormat="false" ht="15" hidden="false" customHeight="false" outlineLevel="0" collapsed="false">
      <c r="A4375" s="37" t="s">
        <v>1110</v>
      </c>
      <c r="B4375" s="37" t="s">
        <v>276</v>
      </c>
      <c r="C4375" s="37" t="n">
        <v>22</v>
      </c>
      <c r="D4375" s="37" t="n">
        <v>21</v>
      </c>
      <c r="E4375" s="37" t="n">
        <v>0</v>
      </c>
      <c r="F4375" s="37" t="n">
        <v>1</v>
      </c>
      <c r="G4375" s="37" t="n">
        <v>1</v>
      </c>
      <c r="H4375" s="37" t="n">
        <v>0</v>
      </c>
      <c r="I4375" s="37" t="n">
        <v>18</v>
      </c>
      <c r="J4375" s="40" t="n">
        <f aca="false">IF(C4375=0,"",D4375/C4375)</f>
        <v>0.954545454545455</v>
      </c>
    </row>
    <row r="4376" customFormat="false" ht="15" hidden="false" customHeight="false" outlineLevel="0" collapsed="false">
      <c r="A4376" s="37" t="s">
        <v>1110</v>
      </c>
      <c r="B4376" s="37" t="s">
        <v>277</v>
      </c>
      <c r="C4376" s="37" t="n">
        <v>22</v>
      </c>
      <c r="D4376" s="37" t="n">
        <v>21</v>
      </c>
      <c r="E4376" s="37" t="n">
        <v>0</v>
      </c>
      <c r="F4376" s="37" t="n">
        <v>1</v>
      </c>
      <c r="G4376" s="37" t="n">
        <v>0</v>
      </c>
      <c r="H4376" s="37" t="n">
        <v>1</v>
      </c>
      <c r="I4376" s="37" t="n">
        <v>15</v>
      </c>
      <c r="J4376" s="40" t="n">
        <f aca="false">IF(C4376=0,"",D4376/C4376)</f>
        <v>0.954545454545455</v>
      </c>
    </row>
    <row r="4377" customFormat="false" ht="15" hidden="false" customHeight="false" outlineLevel="0" collapsed="false">
      <c r="A4377" s="37" t="s">
        <v>1110</v>
      </c>
      <c r="B4377" s="37" t="s">
        <v>278</v>
      </c>
      <c r="C4377" s="37" t="n">
        <v>22</v>
      </c>
      <c r="D4377" s="37" t="n">
        <v>22</v>
      </c>
      <c r="E4377" s="37" t="n">
        <v>0</v>
      </c>
      <c r="F4377" s="37" t="n">
        <v>0</v>
      </c>
      <c r="G4377" s="37" t="n">
        <v>1</v>
      </c>
      <c r="H4377" s="37" t="n">
        <v>0</v>
      </c>
      <c r="I4377" s="37" t="n">
        <v>18</v>
      </c>
      <c r="J4377" s="40" t="n">
        <f aca="false">IF(C4377=0,"",D4377/C4377)</f>
        <v>1</v>
      </c>
    </row>
    <row r="4378" customFormat="false" ht="15" hidden="false" customHeight="false" outlineLevel="0" collapsed="false">
      <c r="A4378" s="37" t="s">
        <v>1110</v>
      </c>
      <c r="B4378" s="37" t="s">
        <v>279</v>
      </c>
      <c r="C4378" s="37" t="n">
        <v>22</v>
      </c>
      <c r="D4378" s="37" t="n">
        <v>19</v>
      </c>
      <c r="E4378" s="37" t="n">
        <v>0</v>
      </c>
      <c r="F4378" s="37" t="n">
        <v>1</v>
      </c>
      <c r="G4378" s="37" t="n">
        <v>0</v>
      </c>
      <c r="H4378" s="37" t="n">
        <v>1</v>
      </c>
      <c r="I4378" s="37" t="n">
        <v>4</v>
      </c>
      <c r="J4378" s="40" t="n">
        <f aca="false">IF(C4378=0,"",D4378/C4378)</f>
        <v>0.863636363636364</v>
      </c>
    </row>
    <row r="4379" customFormat="false" ht="15" hidden="false" customHeight="false" outlineLevel="0" collapsed="false">
      <c r="A4379" s="37" t="s">
        <v>1110</v>
      </c>
      <c r="B4379" s="37" t="s">
        <v>280</v>
      </c>
      <c r="C4379" s="37" t="n">
        <v>22</v>
      </c>
      <c r="D4379" s="37" t="n">
        <v>18</v>
      </c>
      <c r="E4379" s="37" t="n">
        <v>0</v>
      </c>
      <c r="F4379" s="37" t="n">
        <v>0</v>
      </c>
      <c r="G4379" s="37" t="n">
        <v>0</v>
      </c>
      <c r="H4379" s="37" t="n">
        <v>4</v>
      </c>
      <c r="I4379" s="37" t="n">
        <v>7</v>
      </c>
      <c r="J4379" s="40" t="n">
        <f aca="false">IF(C4379=0,"",D4379/C4379)</f>
        <v>0.818181818181818</v>
      </c>
    </row>
    <row r="4380" customFormat="false" ht="15" hidden="false" customHeight="false" outlineLevel="0" collapsed="false">
      <c r="A4380" s="37" t="s">
        <v>1110</v>
      </c>
      <c r="B4380" s="37" t="s">
        <v>281</v>
      </c>
      <c r="C4380" s="37" t="n">
        <v>22</v>
      </c>
      <c r="D4380" s="37" t="n">
        <v>20</v>
      </c>
      <c r="E4380" s="37" t="n">
        <v>1</v>
      </c>
      <c r="F4380" s="37" t="n">
        <v>0</v>
      </c>
      <c r="G4380" s="37" t="n">
        <v>0</v>
      </c>
      <c r="H4380" s="37" t="n">
        <v>2</v>
      </c>
      <c r="I4380" s="37" t="n">
        <v>4</v>
      </c>
      <c r="J4380" s="40" t="n">
        <f aca="false">IF(C4380=0,"",D4380/C4380)</f>
        <v>0.909090909090909</v>
      </c>
    </row>
    <row r="4381" customFormat="false" ht="15" hidden="false" customHeight="false" outlineLevel="0" collapsed="false">
      <c r="A4381" s="37" t="s">
        <v>1111</v>
      </c>
      <c r="B4381" s="37" t="s">
        <v>273</v>
      </c>
      <c r="C4381" s="37" t="n">
        <v>22</v>
      </c>
      <c r="D4381" s="37" t="n">
        <v>19</v>
      </c>
      <c r="E4381" s="37" t="n">
        <v>1</v>
      </c>
      <c r="F4381" s="37" t="n">
        <v>0</v>
      </c>
      <c r="G4381" s="37" t="n">
        <v>0</v>
      </c>
      <c r="H4381" s="37" t="n">
        <v>1</v>
      </c>
      <c r="I4381" s="37" t="n">
        <v>33</v>
      </c>
      <c r="J4381" s="40" t="n">
        <f aca="false">IF(C4381=0,"",D4381/C4381)</f>
        <v>0.863636363636364</v>
      </c>
    </row>
    <row r="4382" customFormat="false" ht="15" hidden="false" customHeight="false" outlineLevel="0" collapsed="false">
      <c r="A4382" s="37" t="s">
        <v>1111</v>
      </c>
      <c r="B4382" s="37" t="s">
        <v>274</v>
      </c>
      <c r="C4382" s="37" t="n">
        <v>22</v>
      </c>
      <c r="D4382" s="37" t="n">
        <v>19</v>
      </c>
      <c r="E4382" s="37" t="n">
        <v>0</v>
      </c>
      <c r="F4382" s="37" t="n">
        <v>0</v>
      </c>
      <c r="G4382" s="37" t="n">
        <v>0</v>
      </c>
      <c r="H4382" s="37" t="n">
        <v>2</v>
      </c>
      <c r="I4382" s="37" t="n">
        <v>3</v>
      </c>
      <c r="J4382" s="40" t="n">
        <f aca="false">IF(C4382=0,"",D4382/C4382)</f>
        <v>0.863636363636364</v>
      </c>
    </row>
    <row r="4383" customFormat="false" ht="15" hidden="false" customHeight="false" outlineLevel="0" collapsed="false">
      <c r="A4383" s="37" t="s">
        <v>1111</v>
      </c>
      <c r="B4383" s="37" t="s">
        <v>275</v>
      </c>
      <c r="C4383" s="37" t="n">
        <v>22</v>
      </c>
      <c r="D4383" s="37" t="n">
        <v>19</v>
      </c>
      <c r="E4383" s="37" t="n">
        <v>1</v>
      </c>
      <c r="F4383" s="37" t="n">
        <v>1</v>
      </c>
      <c r="G4383" s="37" t="n">
        <v>0</v>
      </c>
      <c r="H4383" s="37" t="n">
        <v>1</v>
      </c>
      <c r="I4383" s="37" t="n">
        <v>13</v>
      </c>
      <c r="J4383" s="40" t="n">
        <f aca="false">IF(C4383=0,"",D4383/C4383)</f>
        <v>0.863636363636364</v>
      </c>
    </row>
    <row r="4384" customFormat="false" ht="15" hidden="false" customHeight="false" outlineLevel="0" collapsed="false">
      <c r="A4384" s="37" t="s">
        <v>1111</v>
      </c>
      <c r="B4384" s="37" t="s">
        <v>276</v>
      </c>
      <c r="C4384" s="37" t="n">
        <v>22</v>
      </c>
      <c r="D4384" s="37" t="n">
        <v>19</v>
      </c>
      <c r="E4384" s="37" t="n">
        <v>1</v>
      </c>
      <c r="F4384" s="37" t="n">
        <v>2</v>
      </c>
      <c r="G4384" s="37" t="n">
        <v>1</v>
      </c>
      <c r="H4384" s="37" t="n">
        <v>1</v>
      </c>
      <c r="I4384" s="37" t="n">
        <v>11</v>
      </c>
      <c r="J4384" s="40" t="n">
        <f aca="false">IF(C4384=0,"",D4384/C4384)</f>
        <v>0.863636363636364</v>
      </c>
    </row>
    <row r="4385" customFormat="false" ht="15" hidden="false" customHeight="false" outlineLevel="0" collapsed="false">
      <c r="A4385" s="37" t="s">
        <v>1111</v>
      </c>
      <c r="B4385" s="37" t="s">
        <v>277</v>
      </c>
      <c r="C4385" s="37" t="n">
        <v>22</v>
      </c>
      <c r="D4385" s="37" t="n">
        <v>22</v>
      </c>
      <c r="E4385" s="37" t="n">
        <v>0</v>
      </c>
      <c r="F4385" s="37" t="n">
        <v>1</v>
      </c>
      <c r="G4385" s="37" t="n">
        <v>0</v>
      </c>
      <c r="H4385" s="37" t="n">
        <v>3</v>
      </c>
      <c r="I4385" s="37" t="n">
        <v>27</v>
      </c>
      <c r="J4385" s="40" t="n">
        <f aca="false">IF(C4385=0,"",D4385/C4385)</f>
        <v>1</v>
      </c>
    </row>
    <row r="4386" customFormat="false" ht="15" hidden="false" customHeight="false" outlineLevel="0" collapsed="false">
      <c r="A4386" s="37" t="s">
        <v>1111</v>
      </c>
      <c r="B4386" s="37" t="s">
        <v>278</v>
      </c>
      <c r="C4386" s="37" t="n">
        <v>22</v>
      </c>
      <c r="D4386" s="37" t="n">
        <v>20</v>
      </c>
      <c r="E4386" s="37" t="n">
        <v>1</v>
      </c>
      <c r="F4386" s="37" t="n">
        <v>2</v>
      </c>
      <c r="G4386" s="37" t="n">
        <v>0</v>
      </c>
      <c r="H4386" s="37" t="n">
        <v>0</v>
      </c>
      <c r="I4386" s="37" t="n">
        <v>3</v>
      </c>
      <c r="J4386" s="40" t="n">
        <f aca="false">IF(C4386=0,"",D4386/C4386)</f>
        <v>0.909090909090909</v>
      </c>
    </row>
    <row r="4387" customFormat="false" ht="15" hidden="false" customHeight="false" outlineLevel="0" collapsed="false">
      <c r="A4387" s="37" t="s">
        <v>1111</v>
      </c>
      <c r="B4387" s="37" t="s">
        <v>279</v>
      </c>
      <c r="C4387" s="37" t="n">
        <v>22</v>
      </c>
      <c r="D4387" s="37" t="n">
        <v>20</v>
      </c>
      <c r="E4387" s="37" t="n">
        <v>0</v>
      </c>
      <c r="F4387" s="37" t="n">
        <v>2</v>
      </c>
      <c r="G4387" s="37" t="n">
        <v>1</v>
      </c>
      <c r="H4387" s="37" t="n">
        <v>1</v>
      </c>
      <c r="I4387" s="37" t="n">
        <v>5</v>
      </c>
      <c r="J4387" s="40" t="n">
        <f aca="false">IF(C4387=0,"",D4387/C4387)</f>
        <v>0.909090909090909</v>
      </c>
    </row>
    <row r="4388" customFormat="false" ht="15" hidden="false" customHeight="false" outlineLevel="0" collapsed="false">
      <c r="A4388" s="37" t="s">
        <v>1111</v>
      </c>
      <c r="B4388" s="37" t="s">
        <v>280</v>
      </c>
      <c r="C4388" s="37" t="n">
        <v>22</v>
      </c>
      <c r="D4388" s="37" t="n">
        <v>21</v>
      </c>
      <c r="E4388" s="37" t="n">
        <v>0</v>
      </c>
      <c r="F4388" s="37" t="n">
        <v>1</v>
      </c>
      <c r="G4388" s="37" t="n">
        <v>0</v>
      </c>
      <c r="H4388" s="37" t="n">
        <v>0</v>
      </c>
      <c r="I4388" s="37" t="n">
        <v>23</v>
      </c>
      <c r="J4388" s="40" t="n">
        <f aca="false">IF(C4388=0,"",D4388/C4388)</f>
        <v>0.954545454545455</v>
      </c>
    </row>
    <row r="4389" customFormat="false" ht="15" hidden="false" customHeight="false" outlineLevel="0" collapsed="false">
      <c r="A4389" s="37" t="s">
        <v>1111</v>
      </c>
      <c r="B4389" s="37" t="s">
        <v>281</v>
      </c>
      <c r="C4389" s="37" t="n">
        <v>22</v>
      </c>
      <c r="D4389" s="37" t="n">
        <v>20</v>
      </c>
      <c r="E4389" s="37" t="n">
        <v>1</v>
      </c>
      <c r="F4389" s="37" t="n">
        <v>0</v>
      </c>
      <c r="G4389" s="37" t="n">
        <v>1</v>
      </c>
      <c r="H4389" s="37" t="n">
        <v>1</v>
      </c>
      <c r="I4389" s="37" t="n">
        <v>8</v>
      </c>
      <c r="J4389" s="40" t="n">
        <f aca="false">IF(C4389=0,"",D4389/C4389)</f>
        <v>0.909090909090909</v>
      </c>
    </row>
    <row r="4390" customFormat="false" ht="15" hidden="false" customHeight="false" outlineLevel="0" collapsed="false">
      <c r="A4390" s="37" t="s">
        <v>589</v>
      </c>
      <c r="B4390" s="37" t="s">
        <v>270</v>
      </c>
      <c r="C4390" s="37" t="n">
        <v>22</v>
      </c>
      <c r="D4390" s="37" t="n">
        <v>22</v>
      </c>
      <c r="E4390" s="37" t="n">
        <v>2</v>
      </c>
      <c r="F4390" s="37" t="n">
        <v>1</v>
      </c>
      <c r="G4390" s="37" t="n">
        <v>2</v>
      </c>
      <c r="H4390" s="37" t="n">
        <v>3</v>
      </c>
      <c r="I4390" s="37" t="n">
        <v>27</v>
      </c>
      <c r="J4390" s="40" t="n">
        <f aca="false">IF(C4390=0,"",D4390/C4390)</f>
        <v>1</v>
      </c>
    </row>
    <row r="4391" customFormat="false" ht="15" hidden="false" customHeight="false" outlineLevel="0" collapsed="false">
      <c r="A4391" s="37" t="s">
        <v>589</v>
      </c>
      <c r="B4391" s="37" t="s">
        <v>271</v>
      </c>
      <c r="C4391" s="37" t="n">
        <v>22</v>
      </c>
      <c r="D4391" s="37" t="n">
        <v>19</v>
      </c>
      <c r="E4391" s="37" t="n">
        <v>2</v>
      </c>
      <c r="F4391" s="37" t="n">
        <v>1</v>
      </c>
      <c r="G4391" s="37" t="n">
        <v>0</v>
      </c>
      <c r="H4391" s="37" t="n">
        <v>1</v>
      </c>
      <c r="I4391" s="37" t="n">
        <v>2</v>
      </c>
      <c r="J4391" s="40" t="n">
        <f aca="false">IF(C4391=0,"",D4391/C4391)</f>
        <v>0.863636363636364</v>
      </c>
    </row>
    <row r="4392" customFormat="false" ht="15" hidden="false" customHeight="false" outlineLevel="0" collapsed="false">
      <c r="A4392" s="37" t="s">
        <v>589</v>
      </c>
      <c r="B4392" s="37" t="s">
        <v>272</v>
      </c>
      <c r="C4392" s="37" t="n">
        <v>22</v>
      </c>
      <c r="D4392" s="37" t="n">
        <v>22</v>
      </c>
      <c r="E4392" s="37" t="n">
        <v>1</v>
      </c>
      <c r="F4392" s="37" t="n">
        <v>0</v>
      </c>
      <c r="G4392" s="37" t="n">
        <v>0</v>
      </c>
      <c r="H4392" s="37" t="n">
        <v>0</v>
      </c>
      <c r="I4392" s="37" t="n">
        <v>11</v>
      </c>
      <c r="J4392" s="40" t="n">
        <f aca="false">IF(C4392=0,"",D4392/C4392)</f>
        <v>1</v>
      </c>
    </row>
    <row r="4393" customFormat="false" ht="15" hidden="false" customHeight="false" outlineLevel="0" collapsed="false">
      <c r="A4393" s="37" t="s">
        <v>589</v>
      </c>
      <c r="B4393" s="37" t="s">
        <v>273</v>
      </c>
      <c r="C4393" s="37" t="n">
        <v>22</v>
      </c>
      <c r="D4393" s="37" t="n">
        <v>21</v>
      </c>
      <c r="E4393" s="37" t="n">
        <v>1</v>
      </c>
      <c r="F4393" s="37" t="n">
        <v>0</v>
      </c>
      <c r="G4393" s="37" t="n">
        <v>1</v>
      </c>
      <c r="H4393" s="37" t="n">
        <v>1</v>
      </c>
      <c r="I4393" s="37" t="n">
        <v>10</v>
      </c>
      <c r="J4393" s="40" t="n">
        <f aca="false">IF(C4393=0,"",D4393/C4393)</f>
        <v>0.954545454545455</v>
      </c>
    </row>
    <row r="4394" customFormat="false" ht="15" hidden="false" customHeight="false" outlineLevel="0" collapsed="false">
      <c r="A4394" s="37" t="s">
        <v>589</v>
      </c>
      <c r="B4394" s="37" t="s">
        <v>274</v>
      </c>
      <c r="C4394" s="37" t="n">
        <v>22</v>
      </c>
      <c r="D4394" s="37" t="n">
        <v>22</v>
      </c>
      <c r="E4394" s="37" t="n">
        <v>0</v>
      </c>
      <c r="F4394" s="37" t="n">
        <v>0</v>
      </c>
      <c r="G4394" s="37" t="n">
        <v>1</v>
      </c>
      <c r="H4394" s="37" t="n">
        <v>4</v>
      </c>
      <c r="I4394" s="37" t="n">
        <v>18</v>
      </c>
      <c r="J4394" s="40" t="n">
        <f aca="false">IF(C4394=0,"",D4394/C4394)</f>
        <v>1</v>
      </c>
    </row>
    <row r="4395" customFormat="false" ht="15" hidden="false" customHeight="false" outlineLevel="0" collapsed="false">
      <c r="A4395" s="37" t="s">
        <v>589</v>
      </c>
      <c r="B4395" s="37" t="s">
        <v>275</v>
      </c>
      <c r="C4395" s="37" t="n">
        <v>22</v>
      </c>
      <c r="D4395" s="37" t="n">
        <v>18</v>
      </c>
      <c r="E4395" s="37" t="n">
        <v>1</v>
      </c>
      <c r="F4395" s="37" t="n">
        <v>0</v>
      </c>
      <c r="G4395" s="37" t="n">
        <v>0</v>
      </c>
      <c r="H4395" s="37" t="n">
        <v>0</v>
      </c>
      <c r="I4395" s="37" t="n">
        <v>12</v>
      </c>
      <c r="J4395" s="40" t="n">
        <f aca="false">IF(C4395=0,"",D4395/C4395)</f>
        <v>0.818181818181818</v>
      </c>
    </row>
    <row r="4396" customFormat="false" ht="15" hidden="false" customHeight="false" outlineLevel="0" collapsed="false">
      <c r="A4396" s="37" t="s">
        <v>589</v>
      </c>
      <c r="B4396" s="37" t="s">
        <v>276</v>
      </c>
      <c r="C4396" s="37" t="n">
        <v>22</v>
      </c>
      <c r="D4396" s="37" t="n">
        <v>19</v>
      </c>
      <c r="E4396" s="37" t="n">
        <v>2</v>
      </c>
      <c r="F4396" s="37" t="n">
        <v>1</v>
      </c>
      <c r="G4396" s="37" t="n">
        <v>0</v>
      </c>
      <c r="H4396" s="37" t="n">
        <v>1</v>
      </c>
      <c r="I4396" s="37" t="n">
        <v>1</v>
      </c>
      <c r="J4396" s="40" t="n">
        <f aca="false">IF(C4396=0,"",D4396/C4396)</f>
        <v>0.863636363636364</v>
      </c>
    </row>
    <row r="4397" customFormat="false" ht="15" hidden="false" customHeight="false" outlineLevel="0" collapsed="false">
      <c r="A4397" s="37" t="s">
        <v>589</v>
      </c>
      <c r="B4397" s="37" t="s">
        <v>277</v>
      </c>
      <c r="C4397" s="37" t="n">
        <v>22</v>
      </c>
      <c r="D4397" s="37" t="n">
        <v>19</v>
      </c>
      <c r="E4397" s="37" t="n">
        <v>0</v>
      </c>
      <c r="F4397" s="37" t="n">
        <v>1</v>
      </c>
      <c r="G4397" s="37" t="n">
        <v>0</v>
      </c>
      <c r="H4397" s="37" t="n">
        <v>2</v>
      </c>
      <c r="I4397" s="37" t="n">
        <v>4</v>
      </c>
      <c r="J4397" s="40" t="n">
        <f aca="false">IF(C4397=0,"",D4397/C4397)</f>
        <v>0.863636363636364</v>
      </c>
    </row>
    <row r="4398" customFormat="false" ht="15" hidden="false" customHeight="false" outlineLevel="0" collapsed="false">
      <c r="A4398" s="37" t="s">
        <v>589</v>
      </c>
      <c r="B4398" s="37" t="s">
        <v>278</v>
      </c>
      <c r="C4398" s="37" t="n">
        <v>22</v>
      </c>
      <c r="D4398" s="37" t="n">
        <v>22</v>
      </c>
      <c r="E4398" s="37" t="n">
        <v>0</v>
      </c>
      <c r="F4398" s="37" t="n">
        <v>0</v>
      </c>
      <c r="G4398" s="37" t="n">
        <v>0</v>
      </c>
      <c r="H4398" s="37" t="n">
        <v>1</v>
      </c>
      <c r="I4398" s="37" t="n">
        <v>22</v>
      </c>
      <c r="J4398" s="40" t="n">
        <f aca="false">IF(C4398=0,"",D4398/C4398)</f>
        <v>1</v>
      </c>
    </row>
    <row r="4399" customFormat="false" ht="15" hidden="false" customHeight="false" outlineLevel="0" collapsed="false">
      <c r="A4399" s="37" t="s">
        <v>589</v>
      </c>
      <c r="B4399" s="37" t="s">
        <v>279</v>
      </c>
      <c r="C4399" s="37" t="n">
        <v>22</v>
      </c>
      <c r="D4399" s="37" t="n">
        <v>19</v>
      </c>
      <c r="E4399" s="37" t="n">
        <v>1</v>
      </c>
      <c r="F4399" s="37" t="n">
        <v>0</v>
      </c>
      <c r="G4399" s="37" t="n">
        <v>0</v>
      </c>
      <c r="H4399" s="37" t="n">
        <v>1</v>
      </c>
      <c r="I4399" s="37" t="n">
        <v>14</v>
      </c>
      <c r="J4399" s="40" t="n">
        <f aca="false">IF(C4399=0,"",D4399/C4399)</f>
        <v>0.863636363636364</v>
      </c>
    </row>
    <row r="4400" customFormat="false" ht="15" hidden="false" customHeight="false" outlineLevel="0" collapsed="false">
      <c r="A4400" s="37" t="s">
        <v>589</v>
      </c>
      <c r="B4400" s="37" t="s">
        <v>280</v>
      </c>
      <c r="C4400" s="37" t="n">
        <v>22</v>
      </c>
      <c r="D4400" s="37" t="n">
        <v>22</v>
      </c>
      <c r="E4400" s="37" t="n">
        <v>0</v>
      </c>
      <c r="F4400" s="37" t="n">
        <v>1</v>
      </c>
      <c r="G4400" s="37" t="n">
        <v>0</v>
      </c>
      <c r="H4400" s="37" t="n">
        <v>0</v>
      </c>
      <c r="I4400" s="37" t="n">
        <v>37</v>
      </c>
      <c r="J4400" s="40" t="n">
        <f aca="false">IF(C4400=0,"",D4400/C4400)</f>
        <v>1</v>
      </c>
    </row>
    <row r="4401" customFormat="false" ht="15" hidden="false" customHeight="false" outlineLevel="0" collapsed="false">
      <c r="A4401" s="37" t="s">
        <v>589</v>
      </c>
      <c r="B4401" s="37" t="s">
        <v>281</v>
      </c>
      <c r="C4401" s="37" t="n">
        <v>22</v>
      </c>
      <c r="D4401" s="37" t="n">
        <v>18</v>
      </c>
      <c r="E4401" s="37" t="n">
        <v>1</v>
      </c>
      <c r="F4401" s="37" t="n">
        <v>1</v>
      </c>
      <c r="G4401" s="37" t="n">
        <v>0</v>
      </c>
      <c r="H4401" s="37" t="n">
        <v>2</v>
      </c>
      <c r="I4401" s="37" t="n">
        <v>21</v>
      </c>
      <c r="J4401" s="40" t="n">
        <f aca="false">IF(C4401=0,"",D4401/C4401)</f>
        <v>0.818181818181818</v>
      </c>
    </row>
    <row r="4402" customFormat="false" ht="15" hidden="false" customHeight="false" outlineLevel="0" collapsed="false">
      <c r="A4402" s="37" t="s">
        <v>1112</v>
      </c>
      <c r="B4402" s="37" t="s">
        <v>270</v>
      </c>
      <c r="C4402" s="37" t="n">
        <v>22</v>
      </c>
      <c r="D4402" s="37" t="n">
        <v>20</v>
      </c>
      <c r="E4402" s="37" t="n">
        <v>0</v>
      </c>
      <c r="F4402" s="37" t="n">
        <v>2</v>
      </c>
      <c r="G4402" s="37" t="n">
        <v>1</v>
      </c>
      <c r="H4402" s="37" t="n">
        <v>1</v>
      </c>
      <c r="I4402" s="37" t="n">
        <v>16</v>
      </c>
      <c r="J4402" s="40" t="n">
        <f aca="false">IF(C4402=0,"",D4402/C4402)</f>
        <v>0.909090909090909</v>
      </c>
    </row>
    <row r="4403" customFormat="false" ht="15" hidden="false" customHeight="false" outlineLevel="0" collapsed="false">
      <c r="A4403" s="37" t="s">
        <v>1112</v>
      </c>
      <c r="B4403" s="37" t="s">
        <v>271</v>
      </c>
      <c r="C4403" s="37" t="n">
        <v>22</v>
      </c>
      <c r="D4403" s="37" t="n">
        <v>20</v>
      </c>
      <c r="E4403" s="37" t="n">
        <v>0</v>
      </c>
      <c r="F4403" s="37" t="n">
        <v>2</v>
      </c>
      <c r="G4403" s="37" t="n">
        <v>0</v>
      </c>
      <c r="H4403" s="37" t="n">
        <v>3</v>
      </c>
      <c r="I4403" s="37" t="n">
        <v>13</v>
      </c>
      <c r="J4403" s="40" t="n">
        <f aca="false">IF(C4403=0,"",D4403/C4403)</f>
        <v>0.909090909090909</v>
      </c>
    </row>
    <row r="4404" customFormat="false" ht="15" hidden="false" customHeight="false" outlineLevel="0" collapsed="false">
      <c r="A4404" s="37" t="s">
        <v>1112</v>
      </c>
      <c r="B4404" s="37" t="s">
        <v>272</v>
      </c>
      <c r="C4404" s="37" t="n">
        <v>22</v>
      </c>
      <c r="D4404" s="37" t="n">
        <v>20</v>
      </c>
      <c r="E4404" s="37" t="n">
        <v>0</v>
      </c>
      <c r="F4404" s="37" t="n">
        <v>1</v>
      </c>
      <c r="G4404" s="37" t="n">
        <v>0</v>
      </c>
      <c r="H4404" s="37" t="n">
        <v>1</v>
      </c>
      <c r="I4404" s="37" t="n">
        <v>18</v>
      </c>
      <c r="J4404" s="40" t="n">
        <f aca="false">IF(C4404=0,"",D4404/C4404)</f>
        <v>0.909090909090909</v>
      </c>
    </row>
    <row r="4405" customFormat="false" ht="15" hidden="false" customHeight="false" outlineLevel="0" collapsed="false">
      <c r="A4405" s="37" t="s">
        <v>1112</v>
      </c>
      <c r="B4405" s="37" t="s">
        <v>273</v>
      </c>
      <c r="C4405" s="37" t="n">
        <v>22</v>
      </c>
      <c r="D4405" s="37" t="n">
        <v>21</v>
      </c>
      <c r="E4405" s="37" t="n">
        <v>1</v>
      </c>
      <c r="F4405" s="37" t="n">
        <v>0</v>
      </c>
      <c r="G4405" s="37" t="n">
        <v>1</v>
      </c>
      <c r="H4405" s="37" t="n">
        <v>1</v>
      </c>
      <c r="I4405" s="37" t="n">
        <v>5</v>
      </c>
      <c r="J4405" s="40" t="n">
        <f aca="false">IF(C4405=0,"",D4405/C4405)</f>
        <v>0.954545454545455</v>
      </c>
    </row>
    <row r="4406" customFormat="false" ht="15" hidden="false" customHeight="false" outlineLevel="0" collapsed="false">
      <c r="A4406" s="37" t="s">
        <v>1112</v>
      </c>
      <c r="B4406" s="37" t="s">
        <v>274</v>
      </c>
      <c r="C4406" s="37" t="n">
        <v>22</v>
      </c>
      <c r="D4406" s="37" t="n">
        <v>21</v>
      </c>
      <c r="E4406" s="37" t="n">
        <v>0</v>
      </c>
      <c r="F4406" s="37" t="n">
        <v>0</v>
      </c>
      <c r="G4406" s="37" t="n">
        <v>1</v>
      </c>
      <c r="H4406" s="37" t="n">
        <v>1</v>
      </c>
      <c r="I4406" s="37" t="n">
        <v>25</v>
      </c>
      <c r="J4406" s="40" t="n">
        <f aca="false">IF(C4406=0,"",D4406/C4406)</f>
        <v>0.954545454545455</v>
      </c>
    </row>
    <row r="4407" customFormat="false" ht="15" hidden="false" customHeight="false" outlineLevel="0" collapsed="false">
      <c r="A4407" s="37" t="s">
        <v>1112</v>
      </c>
      <c r="B4407" s="37" t="s">
        <v>275</v>
      </c>
      <c r="C4407" s="37" t="n">
        <v>22</v>
      </c>
      <c r="D4407" s="37" t="n">
        <v>19</v>
      </c>
      <c r="E4407" s="37" t="n">
        <v>0</v>
      </c>
      <c r="F4407" s="37" t="n">
        <v>0</v>
      </c>
      <c r="G4407" s="37" t="n">
        <v>0</v>
      </c>
      <c r="H4407" s="37" t="n">
        <v>1</v>
      </c>
      <c r="I4407" s="37" t="n">
        <v>19</v>
      </c>
      <c r="J4407" s="40" t="n">
        <f aca="false">IF(C4407=0,"",D4407/C4407)</f>
        <v>0.863636363636364</v>
      </c>
    </row>
    <row r="4408" customFormat="false" ht="15" hidden="false" customHeight="false" outlineLevel="0" collapsed="false">
      <c r="A4408" s="37" t="s">
        <v>1112</v>
      </c>
      <c r="B4408" s="37" t="s">
        <v>276</v>
      </c>
      <c r="C4408" s="37" t="n">
        <v>22</v>
      </c>
      <c r="D4408" s="37" t="n">
        <v>21</v>
      </c>
      <c r="E4408" s="37" t="n">
        <v>0</v>
      </c>
      <c r="F4408" s="37" t="n">
        <v>2</v>
      </c>
      <c r="G4408" s="37" t="n">
        <v>0</v>
      </c>
      <c r="H4408" s="37" t="n">
        <v>3</v>
      </c>
      <c r="I4408" s="37" t="n">
        <v>8</v>
      </c>
      <c r="J4408" s="40" t="n">
        <f aca="false">IF(C4408=0,"",D4408/C4408)</f>
        <v>0.954545454545455</v>
      </c>
    </row>
    <row r="4409" customFormat="false" ht="15" hidden="false" customHeight="false" outlineLevel="0" collapsed="false">
      <c r="A4409" s="37" t="s">
        <v>1112</v>
      </c>
      <c r="B4409" s="37" t="s">
        <v>277</v>
      </c>
      <c r="C4409" s="37" t="n">
        <v>22</v>
      </c>
      <c r="D4409" s="37" t="n">
        <v>20</v>
      </c>
      <c r="E4409" s="37" t="n">
        <v>0</v>
      </c>
      <c r="F4409" s="37" t="n">
        <v>0</v>
      </c>
      <c r="G4409" s="37" t="n">
        <v>0</v>
      </c>
      <c r="H4409" s="37" t="n">
        <v>2</v>
      </c>
      <c r="I4409" s="37" t="n">
        <v>4</v>
      </c>
      <c r="J4409" s="40" t="n">
        <f aca="false">IF(C4409=0,"",D4409/C4409)</f>
        <v>0.909090909090909</v>
      </c>
    </row>
    <row r="4410" customFormat="false" ht="15" hidden="false" customHeight="false" outlineLevel="0" collapsed="false">
      <c r="A4410" s="37" t="s">
        <v>1112</v>
      </c>
      <c r="B4410" s="37" t="s">
        <v>278</v>
      </c>
      <c r="C4410" s="37" t="n">
        <v>22</v>
      </c>
      <c r="D4410" s="37" t="n">
        <v>20</v>
      </c>
      <c r="E4410" s="37" t="n">
        <v>0</v>
      </c>
      <c r="F4410" s="37" t="n">
        <v>1</v>
      </c>
      <c r="G4410" s="37" t="n">
        <v>0</v>
      </c>
      <c r="H4410" s="37" t="n">
        <v>1</v>
      </c>
      <c r="I4410" s="37" t="n">
        <v>14</v>
      </c>
      <c r="J4410" s="40" t="n">
        <f aca="false">IF(C4410=0,"",D4410/C4410)</f>
        <v>0.909090909090909</v>
      </c>
    </row>
    <row r="4411" customFormat="false" ht="15" hidden="false" customHeight="false" outlineLevel="0" collapsed="false">
      <c r="A4411" s="37" t="s">
        <v>1112</v>
      </c>
      <c r="B4411" s="37" t="s">
        <v>279</v>
      </c>
      <c r="C4411" s="37" t="n">
        <v>22</v>
      </c>
      <c r="D4411" s="37" t="n">
        <v>21</v>
      </c>
      <c r="E4411" s="37" t="n">
        <v>0</v>
      </c>
      <c r="F4411" s="37" t="n">
        <v>0</v>
      </c>
      <c r="G4411" s="37" t="n">
        <v>0</v>
      </c>
      <c r="H4411" s="37" t="n">
        <v>3</v>
      </c>
      <c r="I4411" s="37" t="n">
        <v>2</v>
      </c>
      <c r="J4411" s="40" t="n">
        <f aca="false">IF(C4411=0,"",D4411/C4411)</f>
        <v>0.954545454545455</v>
      </c>
    </row>
    <row r="4412" customFormat="false" ht="15" hidden="false" customHeight="false" outlineLevel="0" collapsed="false">
      <c r="A4412" s="37" t="s">
        <v>1112</v>
      </c>
      <c r="B4412" s="37" t="s">
        <v>280</v>
      </c>
      <c r="C4412" s="37" t="n">
        <v>22</v>
      </c>
      <c r="D4412" s="37" t="n">
        <v>20</v>
      </c>
      <c r="E4412" s="37" t="n">
        <v>0</v>
      </c>
      <c r="F4412" s="37" t="n">
        <v>3</v>
      </c>
      <c r="G4412" s="37" t="n">
        <v>0</v>
      </c>
      <c r="H4412" s="37" t="n">
        <v>0</v>
      </c>
      <c r="I4412" s="37" t="n">
        <v>17</v>
      </c>
      <c r="J4412" s="40" t="n">
        <f aca="false">IF(C4412=0,"",D4412/C4412)</f>
        <v>0.909090909090909</v>
      </c>
    </row>
    <row r="4413" customFormat="false" ht="15" hidden="false" customHeight="false" outlineLevel="0" collapsed="false">
      <c r="A4413" s="37" t="s">
        <v>1112</v>
      </c>
      <c r="B4413" s="37" t="s">
        <v>281</v>
      </c>
      <c r="C4413" s="37" t="n">
        <v>22</v>
      </c>
      <c r="D4413" s="37" t="n">
        <v>19</v>
      </c>
      <c r="E4413" s="37" t="n">
        <v>1</v>
      </c>
      <c r="F4413" s="37" t="n">
        <v>0</v>
      </c>
      <c r="G4413" s="37" t="n">
        <v>1</v>
      </c>
      <c r="H4413" s="37" t="n">
        <v>3</v>
      </c>
      <c r="I4413" s="37" t="n">
        <v>7</v>
      </c>
      <c r="J4413" s="40" t="n">
        <f aca="false">IF(C4413=0,"",D4413/C4413)</f>
        <v>0.863636363636364</v>
      </c>
    </row>
    <row r="4414" customFormat="false" ht="15" hidden="false" customHeight="false" outlineLevel="0" collapsed="false">
      <c r="A4414" s="37" t="s">
        <v>1113</v>
      </c>
      <c r="B4414" s="37" t="s">
        <v>270</v>
      </c>
      <c r="C4414" s="37" t="n">
        <v>22</v>
      </c>
      <c r="D4414" s="37" t="n">
        <v>21</v>
      </c>
      <c r="E4414" s="37" t="n">
        <v>1</v>
      </c>
      <c r="F4414" s="37" t="n">
        <v>1</v>
      </c>
      <c r="G4414" s="37" t="n">
        <v>1</v>
      </c>
      <c r="H4414" s="37" t="n">
        <v>3</v>
      </c>
      <c r="I4414" s="37" t="n">
        <v>2</v>
      </c>
      <c r="J4414" s="40" t="n">
        <f aca="false">IF(C4414=0,"",D4414/C4414)</f>
        <v>0.954545454545455</v>
      </c>
    </row>
    <row r="4415" customFormat="false" ht="15" hidden="false" customHeight="false" outlineLevel="0" collapsed="false">
      <c r="A4415" s="37" t="s">
        <v>1113</v>
      </c>
      <c r="B4415" s="37" t="s">
        <v>271</v>
      </c>
      <c r="C4415" s="37" t="n">
        <v>22</v>
      </c>
      <c r="D4415" s="37" t="n">
        <v>21</v>
      </c>
      <c r="E4415" s="37" t="n">
        <v>0</v>
      </c>
      <c r="F4415" s="37" t="n">
        <v>1</v>
      </c>
      <c r="G4415" s="37" t="n">
        <v>0</v>
      </c>
      <c r="H4415" s="37" t="n">
        <v>0</v>
      </c>
      <c r="I4415" s="37" t="n">
        <v>3</v>
      </c>
      <c r="J4415" s="40" t="n">
        <f aca="false">IF(C4415=0,"",D4415/C4415)</f>
        <v>0.954545454545455</v>
      </c>
    </row>
    <row r="4416" customFormat="false" ht="15" hidden="false" customHeight="false" outlineLevel="0" collapsed="false">
      <c r="A4416" s="37" t="s">
        <v>1113</v>
      </c>
      <c r="B4416" s="37" t="s">
        <v>272</v>
      </c>
      <c r="C4416" s="37" t="n">
        <v>22</v>
      </c>
      <c r="D4416" s="37" t="n">
        <v>21</v>
      </c>
      <c r="E4416" s="37" t="n">
        <v>2</v>
      </c>
      <c r="F4416" s="37" t="n">
        <v>3</v>
      </c>
      <c r="G4416" s="37" t="n">
        <v>0</v>
      </c>
      <c r="H4416" s="37" t="n">
        <v>1</v>
      </c>
      <c r="I4416" s="37" t="n">
        <v>9</v>
      </c>
      <c r="J4416" s="40" t="n">
        <f aca="false">IF(C4416=0,"",D4416/C4416)</f>
        <v>0.954545454545455</v>
      </c>
    </row>
    <row r="4417" customFormat="false" ht="15" hidden="false" customHeight="false" outlineLevel="0" collapsed="false">
      <c r="A4417" s="37" t="s">
        <v>1113</v>
      </c>
      <c r="B4417" s="37" t="s">
        <v>273</v>
      </c>
      <c r="C4417" s="37" t="n">
        <v>22</v>
      </c>
      <c r="D4417" s="37" t="n">
        <v>21</v>
      </c>
      <c r="E4417" s="37" t="n">
        <v>0</v>
      </c>
      <c r="F4417" s="37" t="n">
        <v>0</v>
      </c>
      <c r="G4417" s="37" t="n">
        <v>1</v>
      </c>
      <c r="H4417" s="37" t="n">
        <v>2</v>
      </c>
      <c r="I4417" s="37" t="n">
        <v>1</v>
      </c>
      <c r="J4417" s="40" t="n">
        <f aca="false">IF(C4417=0,"",D4417/C4417)</f>
        <v>0.954545454545455</v>
      </c>
    </row>
    <row r="4418" customFormat="false" ht="15" hidden="false" customHeight="false" outlineLevel="0" collapsed="false">
      <c r="A4418" s="37" t="s">
        <v>1113</v>
      </c>
      <c r="B4418" s="37" t="s">
        <v>274</v>
      </c>
      <c r="C4418" s="37" t="n">
        <v>22</v>
      </c>
      <c r="D4418" s="37" t="n">
        <v>19</v>
      </c>
      <c r="E4418" s="37" t="n">
        <v>2</v>
      </c>
      <c r="F4418" s="37" t="n">
        <v>0</v>
      </c>
      <c r="G4418" s="37" t="n">
        <v>0</v>
      </c>
      <c r="H4418" s="37" t="n">
        <v>3</v>
      </c>
      <c r="I4418" s="37" t="n">
        <v>5</v>
      </c>
      <c r="J4418" s="40" t="n">
        <f aca="false">IF(C4418=0,"",D4418/C4418)</f>
        <v>0.863636363636364</v>
      </c>
    </row>
    <row r="4419" customFormat="false" ht="15" hidden="false" customHeight="false" outlineLevel="0" collapsed="false">
      <c r="A4419" s="37" t="s">
        <v>1113</v>
      </c>
      <c r="B4419" s="37" t="s">
        <v>275</v>
      </c>
      <c r="C4419" s="37" t="n">
        <v>22</v>
      </c>
      <c r="D4419" s="37" t="n">
        <v>21</v>
      </c>
      <c r="E4419" s="37" t="n">
        <v>0</v>
      </c>
      <c r="F4419" s="37" t="n">
        <v>1</v>
      </c>
      <c r="G4419" s="37" t="n">
        <v>0</v>
      </c>
      <c r="H4419" s="37" t="n">
        <v>1</v>
      </c>
      <c r="I4419" s="37" t="n">
        <v>11</v>
      </c>
      <c r="J4419" s="40" t="n">
        <f aca="false">IF(C4419=0,"",D4419/C4419)</f>
        <v>0.954545454545455</v>
      </c>
    </row>
    <row r="4420" customFormat="false" ht="15" hidden="false" customHeight="false" outlineLevel="0" collapsed="false">
      <c r="A4420" s="37" t="s">
        <v>1113</v>
      </c>
      <c r="B4420" s="37" t="s">
        <v>276</v>
      </c>
      <c r="C4420" s="37" t="n">
        <v>22</v>
      </c>
      <c r="D4420" s="37" t="n">
        <v>22</v>
      </c>
      <c r="E4420" s="37" t="n">
        <v>1</v>
      </c>
      <c r="F4420" s="37" t="n">
        <v>3</v>
      </c>
      <c r="G4420" s="37" t="n">
        <v>2</v>
      </c>
      <c r="H4420" s="37" t="n">
        <v>1</v>
      </c>
      <c r="I4420" s="37" t="n">
        <v>1</v>
      </c>
      <c r="J4420" s="40" t="n">
        <f aca="false">IF(C4420=0,"",D4420/C4420)</f>
        <v>1</v>
      </c>
    </row>
    <row r="4421" customFormat="false" ht="15" hidden="false" customHeight="false" outlineLevel="0" collapsed="false">
      <c r="A4421" s="37" t="s">
        <v>1113</v>
      </c>
      <c r="B4421" s="37" t="s">
        <v>277</v>
      </c>
      <c r="C4421" s="37" t="n">
        <v>22</v>
      </c>
      <c r="D4421" s="37" t="n">
        <v>19</v>
      </c>
      <c r="E4421" s="37" t="n">
        <v>1</v>
      </c>
      <c r="F4421" s="37" t="n">
        <v>0</v>
      </c>
      <c r="G4421" s="37" t="n">
        <v>0</v>
      </c>
      <c r="H4421" s="37" t="n">
        <v>1</v>
      </c>
      <c r="I4421" s="37" t="n">
        <v>3</v>
      </c>
      <c r="J4421" s="40" t="n">
        <f aca="false">IF(C4421=0,"",D4421/C4421)</f>
        <v>0.863636363636364</v>
      </c>
    </row>
    <row r="4422" customFormat="false" ht="15" hidden="false" customHeight="false" outlineLevel="0" collapsed="false">
      <c r="A4422" s="37" t="s">
        <v>1113</v>
      </c>
      <c r="B4422" s="37" t="s">
        <v>278</v>
      </c>
      <c r="C4422" s="37" t="n">
        <v>22</v>
      </c>
      <c r="D4422" s="37" t="n">
        <v>22</v>
      </c>
      <c r="E4422" s="37" t="n">
        <v>1</v>
      </c>
      <c r="F4422" s="37" t="n">
        <v>0</v>
      </c>
      <c r="G4422" s="37" t="n">
        <v>0</v>
      </c>
      <c r="H4422" s="37" t="n">
        <v>1</v>
      </c>
      <c r="I4422" s="37" t="n">
        <v>2</v>
      </c>
      <c r="J4422" s="40" t="n">
        <f aca="false">IF(C4422=0,"",D4422/C4422)</f>
        <v>1</v>
      </c>
    </row>
    <row r="4423" customFormat="false" ht="15" hidden="false" customHeight="false" outlineLevel="0" collapsed="false">
      <c r="A4423" s="37" t="s">
        <v>1113</v>
      </c>
      <c r="B4423" s="37" t="s">
        <v>279</v>
      </c>
      <c r="C4423" s="37" t="n">
        <v>22</v>
      </c>
      <c r="D4423" s="37" t="n">
        <v>19</v>
      </c>
      <c r="E4423" s="37" t="n">
        <v>1</v>
      </c>
      <c r="F4423" s="37" t="n">
        <v>0</v>
      </c>
      <c r="G4423" s="37" t="n">
        <v>0</v>
      </c>
      <c r="H4423" s="37" t="n">
        <v>1</v>
      </c>
      <c r="I4423" s="37" t="n">
        <v>1</v>
      </c>
      <c r="J4423" s="40" t="n">
        <f aca="false">IF(C4423=0,"",D4423/C4423)</f>
        <v>0.863636363636364</v>
      </c>
    </row>
    <row r="4424" customFormat="false" ht="15" hidden="false" customHeight="false" outlineLevel="0" collapsed="false">
      <c r="A4424" s="37" t="s">
        <v>1113</v>
      </c>
      <c r="B4424" s="37" t="s">
        <v>280</v>
      </c>
      <c r="C4424" s="37" t="n">
        <v>22</v>
      </c>
      <c r="D4424" s="37" t="n">
        <v>21</v>
      </c>
      <c r="E4424" s="37" t="n">
        <v>2</v>
      </c>
      <c r="F4424" s="37" t="n">
        <v>2</v>
      </c>
      <c r="G4424" s="37" t="n">
        <v>0</v>
      </c>
      <c r="H4424" s="37" t="n">
        <v>4</v>
      </c>
      <c r="I4424" s="37" t="n">
        <v>1</v>
      </c>
      <c r="J4424" s="40" t="n">
        <f aca="false">IF(C4424=0,"",D4424/C4424)</f>
        <v>0.954545454545455</v>
      </c>
    </row>
    <row r="4425" customFormat="false" ht="15" hidden="false" customHeight="false" outlineLevel="0" collapsed="false">
      <c r="A4425" s="37" t="s">
        <v>1113</v>
      </c>
      <c r="B4425" s="37" t="s">
        <v>281</v>
      </c>
      <c r="C4425" s="37" t="n">
        <v>22</v>
      </c>
      <c r="D4425" s="37" t="n">
        <v>21</v>
      </c>
      <c r="E4425" s="37" t="n">
        <v>0</v>
      </c>
      <c r="F4425" s="37" t="n">
        <v>2</v>
      </c>
      <c r="G4425" s="37" t="n">
        <v>0</v>
      </c>
      <c r="H4425" s="37" t="n">
        <v>0</v>
      </c>
      <c r="I4425" s="37" t="n">
        <v>12</v>
      </c>
      <c r="J4425" s="40" t="n">
        <f aca="false">IF(C4425=0,"",D4425/C4425)</f>
        <v>0.954545454545455</v>
      </c>
    </row>
    <row r="4426" customFormat="false" ht="15" hidden="false" customHeight="false" outlineLevel="0" collapsed="false">
      <c r="A4426" s="37" t="s">
        <v>1114</v>
      </c>
      <c r="B4426" s="37" t="s">
        <v>272</v>
      </c>
      <c r="C4426" s="37" t="n">
        <v>22</v>
      </c>
      <c r="D4426" s="37" t="n">
        <v>20</v>
      </c>
      <c r="E4426" s="37" t="n">
        <v>0</v>
      </c>
      <c r="F4426" s="37" t="n">
        <v>0</v>
      </c>
      <c r="G4426" s="37" t="n">
        <v>0</v>
      </c>
      <c r="H4426" s="37" t="n">
        <v>0</v>
      </c>
      <c r="I4426" s="37" t="n">
        <v>1</v>
      </c>
      <c r="J4426" s="40" t="n">
        <f aca="false">IF(C4426=0,"",D4426/C4426)</f>
        <v>0.909090909090909</v>
      </c>
    </row>
    <row r="4427" customFormat="false" ht="15" hidden="false" customHeight="false" outlineLevel="0" collapsed="false">
      <c r="A4427" s="37" t="s">
        <v>1114</v>
      </c>
      <c r="B4427" s="37" t="s">
        <v>273</v>
      </c>
      <c r="C4427" s="37" t="n">
        <v>22</v>
      </c>
      <c r="D4427" s="37" t="n">
        <v>20</v>
      </c>
      <c r="E4427" s="37" t="n">
        <v>1</v>
      </c>
      <c r="F4427" s="37" t="n">
        <v>1</v>
      </c>
      <c r="G4427" s="37" t="n">
        <v>0</v>
      </c>
      <c r="H4427" s="37" t="n">
        <v>0</v>
      </c>
      <c r="I4427" s="37" t="n">
        <v>0</v>
      </c>
      <c r="J4427" s="40" t="n">
        <f aca="false">IF(C4427=0,"",D4427/C4427)</f>
        <v>0.909090909090909</v>
      </c>
    </row>
    <row r="4428" customFormat="false" ht="15" hidden="false" customHeight="false" outlineLevel="0" collapsed="false">
      <c r="A4428" s="37" t="s">
        <v>1114</v>
      </c>
      <c r="B4428" s="37" t="s">
        <v>274</v>
      </c>
      <c r="C4428" s="37" t="n">
        <v>22</v>
      </c>
      <c r="D4428" s="37" t="n">
        <v>22</v>
      </c>
      <c r="E4428" s="37" t="n">
        <v>1</v>
      </c>
      <c r="F4428" s="37" t="n">
        <v>1</v>
      </c>
      <c r="G4428" s="37" t="n">
        <v>0</v>
      </c>
      <c r="H4428" s="37" t="n">
        <v>4</v>
      </c>
      <c r="I4428" s="37" t="n">
        <v>2</v>
      </c>
      <c r="J4428" s="40" t="n">
        <f aca="false">IF(C4428=0,"",D4428/C4428)</f>
        <v>1</v>
      </c>
    </row>
    <row r="4429" customFormat="false" ht="15" hidden="false" customHeight="false" outlineLevel="0" collapsed="false">
      <c r="A4429" s="37" t="s">
        <v>1114</v>
      </c>
      <c r="B4429" s="37" t="s">
        <v>275</v>
      </c>
      <c r="C4429" s="37" t="n">
        <v>22</v>
      </c>
      <c r="D4429" s="37" t="n">
        <v>19</v>
      </c>
      <c r="E4429" s="37" t="n">
        <v>0</v>
      </c>
      <c r="F4429" s="37" t="n">
        <v>0</v>
      </c>
      <c r="G4429" s="37" t="n">
        <v>0</v>
      </c>
      <c r="H4429" s="37" t="n">
        <v>1</v>
      </c>
      <c r="I4429" s="37" t="n">
        <v>0</v>
      </c>
      <c r="J4429" s="40" t="n">
        <f aca="false">IF(C4429=0,"",D4429/C4429)</f>
        <v>0.863636363636364</v>
      </c>
    </row>
    <row r="4430" customFormat="false" ht="15" hidden="false" customHeight="false" outlineLevel="0" collapsed="false">
      <c r="A4430" s="37" t="s">
        <v>1114</v>
      </c>
      <c r="B4430" s="37" t="s">
        <v>276</v>
      </c>
      <c r="C4430" s="37" t="n">
        <v>22</v>
      </c>
      <c r="D4430" s="37" t="n">
        <v>20</v>
      </c>
      <c r="E4430" s="37" t="n">
        <v>0</v>
      </c>
      <c r="F4430" s="37" t="n">
        <v>0</v>
      </c>
      <c r="G4430" s="37" t="n">
        <v>1</v>
      </c>
      <c r="H4430" s="37" t="n">
        <v>1</v>
      </c>
      <c r="I4430" s="37" t="n">
        <v>5</v>
      </c>
      <c r="J4430" s="40" t="n">
        <f aca="false">IF(C4430=0,"",D4430/C4430)</f>
        <v>0.909090909090909</v>
      </c>
    </row>
    <row r="4431" customFormat="false" ht="15" hidden="false" customHeight="false" outlineLevel="0" collapsed="false">
      <c r="A4431" s="37" t="s">
        <v>1114</v>
      </c>
      <c r="B4431" s="37" t="s">
        <v>277</v>
      </c>
      <c r="C4431" s="37" t="n">
        <v>22</v>
      </c>
      <c r="D4431" s="37" t="n">
        <v>21</v>
      </c>
      <c r="E4431" s="37" t="n">
        <v>0</v>
      </c>
      <c r="F4431" s="37" t="n">
        <v>1</v>
      </c>
      <c r="G4431" s="37" t="n">
        <v>1</v>
      </c>
      <c r="H4431" s="37" t="n">
        <v>3</v>
      </c>
      <c r="I4431" s="37" t="n">
        <v>0</v>
      </c>
      <c r="J4431" s="40" t="n">
        <f aca="false">IF(C4431=0,"",D4431/C4431)</f>
        <v>0.954545454545455</v>
      </c>
    </row>
    <row r="4432" customFormat="false" ht="15" hidden="false" customHeight="false" outlineLevel="0" collapsed="false">
      <c r="A4432" s="37" t="s">
        <v>1114</v>
      </c>
      <c r="B4432" s="37" t="s">
        <v>278</v>
      </c>
      <c r="C4432" s="37" t="n">
        <v>22</v>
      </c>
      <c r="D4432" s="37" t="n">
        <v>16</v>
      </c>
      <c r="E4432" s="37" t="n">
        <v>0</v>
      </c>
      <c r="F4432" s="37" t="n">
        <v>2</v>
      </c>
      <c r="G4432" s="37" t="n">
        <v>0</v>
      </c>
      <c r="H4432" s="37" t="n">
        <v>1</v>
      </c>
      <c r="I4432" s="37" t="n">
        <v>0</v>
      </c>
      <c r="J4432" s="40" t="n">
        <f aca="false">IF(C4432=0,"",D4432/C4432)</f>
        <v>0.727272727272727</v>
      </c>
    </row>
    <row r="4433" customFormat="false" ht="15" hidden="false" customHeight="false" outlineLevel="0" collapsed="false">
      <c r="A4433" s="37" t="s">
        <v>1114</v>
      </c>
      <c r="B4433" s="37" t="s">
        <v>279</v>
      </c>
      <c r="C4433" s="37" t="n">
        <v>22</v>
      </c>
      <c r="D4433" s="37" t="n">
        <v>21</v>
      </c>
      <c r="E4433" s="37" t="n">
        <v>0</v>
      </c>
      <c r="F4433" s="37" t="n">
        <v>0</v>
      </c>
      <c r="G4433" s="37" t="n">
        <v>0</v>
      </c>
      <c r="H4433" s="37" t="n">
        <v>1</v>
      </c>
      <c r="I4433" s="37" t="n">
        <v>2</v>
      </c>
      <c r="J4433" s="40" t="n">
        <f aca="false">IF(C4433=0,"",D4433/C4433)</f>
        <v>0.954545454545455</v>
      </c>
    </row>
    <row r="4434" customFormat="false" ht="15" hidden="false" customHeight="false" outlineLevel="0" collapsed="false">
      <c r="A4434" s="37" t="s">
        <v>1114</v>
      </c>
      <c r="B4434" s="37" t="s">
        <v>280</v>
      </c>
      <c r="C4434" s="37" t="n">
        <v>22</v>
      </c>
      <c r="D4434" s="37" t="n">
        <v>21</v>
      </c>
      <c r="E4434" s="37" t="n">
        <v>0</v>
      </c>
      <c r="F4434" s="37" t="n">
        <v>0</v>
      </c>
      <c r="G4434" s="37" t="n">
        <v>0</v>
      </c>
      <c r="H4434" s="37" t="n">
        <v>1</v>
      </c>
      <c r="I4434" s="37" t="n">
        <v>0</v>
      </c>
      <c r="J4434" s="40" t="n">
        <f aca="false">IF(C4434=0,"",D4434/C4434)</f>
        <v>0.954545454545455</v>
      </c>
    </row>
    <row r="4435" customFormat="false" ht="15" hidden="false" customHeight="false" outlineLevel="0" collapsed="false">
      <c r="A4435" s="37" t="s">
        <v>1114</v>
      </c>
      <c r="B4435" s="37" t="s">
        <v>281</v>
      </c>
      <c r="C4435" s="37" t="n">
        <v>22</v>
      </c>
      <c r="D4435" s="37" t="n">
        <v>21</v>
      </c>
      <c r="E4435" s="37" t="n">
        <v>1</v>
      </c>
      <c r="F4435" s="37" t="n">
        <v>0</v>
      </c>
      <c r="G4435" s="37" t="n">
        <v>1</v>
      </c>
      <c r="H4435" s="37" t="n">
        <v>1</v>
      </c>
      <c r="I4435" s="37" t="n">
        <v>0</v>
      </c>
      <c r="J4435" s="40" t="n">
        <f aca="false">IF(C4435=0,"",D4435/C4435)</f>
        <v>0.954545454545455</v>
      </c>
    </row>
    <row r="4436" customFormat="false" ht="15" hidden="false" customHeight="false" outlineLevel="0" collapsed="false">
      <c r="A4436" s="37" t="s">
        <v>967</v>
      </c>
      <c r="B4436" s="37" t="s">
        <v>270</v>
      </c>
      <c r="C4436" s="37" t="n">
        <v>22</v>
      </c>
      <c r="D4436" s="37" t="n">
        <v>22</v>
      </c>
      <c r="E4436" s="37" t="n">
        <v>1</v>
      </c>
      <c r="F4436" s="37" t="n">
        <v>0</v>
      </c>
      <c r="G4436" s="37" t="n">
        <v>0</v>
      </c>
      <c r="H4436" s="37" t="n">
        <v>1</v>
      </c>
      <c r="I4436" s="37" t="n">
        <v>0</v>
      </c>
      <c r="J4436" s="40" t="n">
        <f aca="false">IF(C4436=0,"",D4436/C4436)</f>
        <v>1</v>
      </c>
    </row>
    <row r="4437" customFormat="false" ht="15" hidden="false" customHeight="false" outlineLevel="0" collapsed="false">
      <c r="A4437" s="37" t="s">
        <v>967</v>
      </c>
      <c r="B4437" s="37" t="s">
        <v>271</v>
      </c>
      <c r="C4437" s="37" t="n">
        <v>22</v>
      </c>
      <c r="D4437" s="37" t="n">
        <v>21</v>
      </c>
      <c r="E4437" s="37" t="n">
        <v>0</v>
      </c>
      <c r="F4437" s="37" t="n">
        <v>0</v>
      </c>
      <c r="G4437" s="37" t="n">
        <v>0</v>
      </c>
      <c r="H4437" s="37" t="n">
        <v>3</v>
      </c>
      <c r="I4437" s="37" t="n">
        <v>1</v>
      </c>
      <c r="J4437" s="40" t="n">
        <f aca="false">IF(C4437=0,"",D4437/C4437)</f>
        <v>0.954545454545455</v>
      </c>
    </row>
    <row r="4438" customFormat="false" ht="15" hidden="false" customHeight="false" outlineLevel="0" collapsed="false">
      <c r="A4438" s="37" t="s">
        <v>967</v>
      </c>
      <c r="B4438" s="37" t="s">
        <v>272</v>
      </c>
      <c r="C4438" s="37" t="n">
        <v>22</v>
      </c>
      <c r="D4438" s="37" t="n">
        <v>19</v>
      </c>
      <c r="E4438" s="37" t="n">
        <v>2</v>
      </c>
      <c r="F4438" s="37" t="n">
        <v>3</v>
      </c>
      <c r="G4438" s="37" t="n">
        <v>0</v>
      </c>
      <c r="H4438" s="37" t="n">
        <v>0</v>
      </c>
      <c r="I4438" s="37" t="n">
        <v>0</v>
      </c>
      <c r="J4438" s="40" t="n">
        <f aca="false">IF(C4438=0,"",D4438/C4438)</f>
        <v>0.863636363636364</v>
      </c>
    </row>
    <row r="4439" customFormat="false" ht="15" hidden="false" customHeight="false" outlineLevel="0" collapsed="false">
      <c r="A4439" s="37" t="s">
        <v>967</v>
      </c>
      <c r="B4439" s="37" t="s">
        <v>273</v>
      </c>
      <c r="C4439" s="37" t="n">
        <v>22</v>
      </c>
      <c r="D4439" s="37" t="n">
        <v>21</v>
      </c>
      <c r="E4439" s="37" t="n">
        <v>0</v>
      </c>
      <c r="F4439" s="37" t="n">
        <v>0</v>
      </c>
      <c r="G4439" s="37" t="n">
        <v>0</v>
      </c>
      <c r="H4439" s="37" t="n">
        <v>2</v>
      </c>
      <c r="I4439" s="37" t="n">
        <v>2</v>
      </c>
      <c r="J4439" s="40" t="n">
        <f aca="false">IF(C4439=0,"",D4439/C4439)</f>
        <v>0.954545454545455</v>
      </c>
    </row>
    <row r="4440" customFormat="false" ht="15" hidden="false" customHeight="false" outlineLevel="0" collapsed="false">
      <c r="A4440" s="37" t="s">
        <v>967</v>
      </c>
      <c r="B4440" s="37" t="s">
        <v>274</v>
      </c>
      <c r="C4440" s="37" t="n">
        <v>22</v>
      </c>
      <c r="D4440" s="37" t="n">
        <v>19</v>
      </c>
      <c r="E4440" s="37" t="n">
        <v>2</v>
      </c>
      <c r="F4440" s="37" t="n">
        <v>2</v>
      </c>
      <c r="G4440" s="37" t="n">
        <v>0</v>
      </c>
      <c r="H4440" s="37" t="n">
        <v>1</v>
      </c>
      <c r="I4440" s="37" t="n">
        <v>4</v>
      </c>
      <c r="J4440" s="40" t="n">
        <f aca="false">IF(C4440=0,"",D4440/C4440)</f>
        <v>0.863636363636364</v>
      </c>
    </row>
    <row r="4441" customFormat="false" ht="15" hidden="false" customHeight="false" outlineLevel="0" collapsed="false">
      <c r="A4441" s="37" t="s">
        <v>967</v>
      </c>
      <c r="B4441" s="37" t="s">
        <v>275</v>
      </c>
      <c r="C4441" s="37" t="n">
        <v>22</v>
      </c>
      <c r="D4441" s="37" t="n">
        <v>17</v>
      </c>
      <c r="E4441" s="37" t="n">
        <v>1</v>
      </c>
      <c r="F4441" s="37" t="n">
        <v>1</v>
      </c>
      <c r="G4441" s="37" t="n">
        <v>1</v>
      </c>
      <c r="H4441" s="37" t="n">
        <v>2</v>
      </c>
      <c r="I4441" s="37" t="n">
        <v>0</v>
      </c>
      <c r="J4441" s="40" t="n">
        <f aca="false">IF(C4441=0,"",D4441/C4441)</f>
        <v>0.772727272727273</v>
      </c>
    </row>
    <row r="4442" customFormat="false" ht="15" hidden="false" customHeight="false" outlineLevel="0" collapsed="false">
      <c r="A4442" s="37" t="s">
        <v>967</v>
      </c>
      <c r="B4442" s="37" t="s">
        <v>276</v>
      </c>
      <c r="C4442" s="37" t="n">
        <v>22</v>
      </c>
      <c r="D4442" s="37" t="n">
        <v>21</v>
      </c>
      <c r="E4442" s="37" t="n">
        <v>2</v>
      </c>
      <c r="F4442" s="37" t="n">
        <v>1</v>
      </c>
      <c r="G4442" s="37" t="n">
        <v>0</v>
      </c>
      <c r="H4442" s="37" t="n">
        <v>1</v>
      </c>
      <c r="I4442" s="37" t="n">
        <v>0</v>
      </c>
      <c r="J4442" s="40" t="n">
        <f aca="false">IF(C4442=0,"",D4442/C4442)</f>
        <v>0.954545454545455</v>
      </c>
    </row>
    <row r="4443" customFormat="false" ht="15" hidden="false" customHeight="false" outlineLevel="0" collapsed="false">
      <c r="A4443" s="37" t="s">
        <v>967</v>
      </c>
      <c r="B4443" s="37" t="s">
        <v>277</v>
      </c>
      <c r="C4443" s="37" t="n">
        <v>22</v>
      </c>
      <c r="D4443" s="37" t="n">
        <v>22</v>
      </c>
      <c r="E4443" s="37" t="n">
        <v>1</v>
      </c>
      <c r="F4443" s="37" t="n">
        <v>0</v>
      </c>
      <c r="G4443" s="37" t="n">
        <v>0</v>
      </c>
      <c r="H4443" s="37" t="n">
        <v>1</v>
      </c>
      <c r="I4443" s="37" t="n">
        <v>0</v>
      </c>
      <c r="J4443" s="40" t="n">
        <f aca="false">IF(C4443=0,"",D4443/C4443)</f>
        <v>1</v>
      </c>
    </row>
    <row r="4444" customFormat="false" ht="15" hidden="false" customHeight="false" outlineLevel="0" collapsed="false">
      <c r="A4444" s="37" t="s">
        <v>967</v>
      </c>
      <c r="B4444" s="37" t="s">
        <v>278</v>
      </c>
      <c r="C4444" s="37" t="n">
        <v>22</v>
      </c>
      <c r="D4444" s="37" t="n">
        <v>20</v>
      </c>
      <c r="E4444" s="37" t="n">
        <v>0</v>
      </c>
      <c r="F4444" s="37" t="n">
        <v>0</v>
      </c>
      <c r="G4444" s="37" t="n">
        <v>1</v>
      </c>
      <c r="H4444" s="37" t="n">
        <v>1</v>
      </c>
      <c r="I4444" s="37" t="n">
        <v>1</v>
      </c>
      <c r="J4444" s="40" t="n">
        <f aca="false">IF(C4444=0,"",D4444/C4444)</f>
        <v>0.909090909090909</v>
      </c>
    </row>
    <row r="4445" customFormat="false" ht="15" hidden="false" customHeight="false" outlineLevel="0" collapsed="false">
      <c r="A4445" s="37" t="s">
        <v>967</v>
      </c>
      <c r="B4445" s="37" t="s">
        <v>279</v>
      </c>
      <c r="C4445" s="37" t="n">
        <v>22</v>
      </c>
      <c r="D4445" s="37" t="n">
        <v>22</v>
      </c>
      <c r="E4445" s="37" t="n">
        <v>0</v>
      </c>
      <c r="F4445" s="37" t="n">
        <v>2</v>
      </c>
      <c r="G4445" s="37" t="n">
        <v>0</v>
      </c>
      <c r="H4445" s="37" t="n">
        <v>1</v>
      </c>
      <c r="I4445" s="37" t="n">
        <v>2</v>
      </c>
      <c r="J4445" s="40" t="n">
        <f aca="false">IF(C4445=0,"",D4445/C4445)</f>
        <v>1</v>
      </c>
    </row>
    <row r="4446" customFormat="false" ht="15" hidden="false" customHeight="false" outlineLevel="0" collapsed="false">
      <c r="A4446" s="37" t="s">
        <v>967</v>
      </c>
      <c r="B4446" s="37" t="s">
        <v>280</v>
      </c>
      <c r="C4446" s="37" t="n">
        <v>22</v>
      </c>
      <c r="D4446" s="37" t="n">
        <v>21</v>
      </c>
      <c r="E4446" s="37" t="n">
        <v>1</v>
      </c>
      <c r="F4446" s="37" t="n">
        <v>1</v>
      </c>
      <c r="G4446" s="37" t="n">
        <v>0</v>
      </c>
      <c r="H4446" s="37" t="n">
        <v>1</v>
      </c>
      <c r="I4446" s="37" t="n">
        <v>2</v>
      </c>
      <c r="J4446" s="40" t="n">
        <f aca="false">IF(C4446=0,"",D4446/C4446)</f>
        <v>0.954545454545455</v>
      </c>
    </row>
    <row r="4447" customFormat="false" ht="15" hidden="false" customHeight="false" outlineLevel="0" collapsed="false">
      <c r="A4447" s="37" t="s">
        <v>967</v>
      </c>
      <c r="B4447" s="37" t="s">
        <v>281</v>
      </c>
      <c r="C4447" s="37" t="n">
        <v>22</v>
      </c>
      <c r="D4447" s="37" t="n">
        <v>20</v>
      </c>
      <c r="E4447" s="37" t="n">
        <v>0</v>
      </c>
      <c r="F4447" s="37" t="n">
        <v>1</v>
      </c>
      <c r="G4447" s="37" t="n">
        <v>0</v>
      </c>
      <c r="H4447" s="37" t="n">
        <v>0</v>
      </c>
      <c r="I4447" s="37" t="n">
        <v>0</v>
      </c>
      <c r="J4447" s="40" t="n">
        <f aca="false">IF(C4447=0,"",D4447/C4447)</f>
        <v>0.909090909090909</v>
      </c>
    </row>
    <row r="4448" customFormat="false" ht="15" hidden="false" customHeight="false" outlineLevel="0" collapsed="false">
      <c r="A4448" s="37" t="s">
        <v>1119</v>
      </c>
      <c r="B4448" s="37" t="s">
        <v>279</v>
      </c>
      <c r="C4448" s="37" t="n">
        <v>22</v>
      </c>
      <c r="D4448" s="37" t="n">
        <v>21</v>
      </c>
      <c r="E4448" s="37" t="n">
        <v>1</v>
      </c>
      <c r="F4448" s="37" t="n">
        <v>0</v>
      </c>
      <c r="G4448" s="37" t="n">
        <v>0</v>
      </c>
      <c r="H4448" s="37" t="n">
        <v>1</v>
      </c>
      <c r="I4448" s="37" t="n">
        <v>0</v>
      </c>
      <c r="J4448" s="40" t="n">
        <f aca="false">IF(C4448=0,"",D4448/C4448)</f>
        <v>0.954545454545455</v>
      </c>
    </row>
    <row r="4449" customFormat="false" ht="15" hidden="false" customHeight="false" outlineLevel="0" collapsed="false">
      <c r="A4449" s="37" t="s">
        <v>1119</v>
      </c>
      <c r="B4449" s="37" t="s">
        <v>280</v>
      </c>
      <c r="C4449" s="37" t="n">
        <v>22</v>
      </c>
      <c r="D4449" s="37" t="n">
        <v>21</v>
      </c>
      <c r="E4449" s="37" t="n">
        <v>0</v>
      </c>
      <c r="F4449" s="37" t="n">
        <v>1</v>
      </c>
      <c r="G4449" s="37" t="n">
        <v>0</v>
      </c>
      <c r="H4449" s="37" t="n">
        <v>1</v>
      </c>
      <c r="I4449" s="37" t="n">
        <v>1</v>
      </c>
      <c r="J4449" s="40" t="n">
        <f aca="false">IF(C4449=0,"",D4449/C4449)</f>
        <v>0.954545454545455</v>
      </c>
    </row>
    <row r="4450" customFormat="false" ht="15" hidden="false" customHeight="false" outlineLevel="0" collapsed="false">
      <c r="A4450" s="37" t="s">
        <v>1119</v>
      </c>
      <c r="B4450" s="37" t="s">
        <v>281</v>
      </c>
      <c r="C4450" s="37" t="n">
        <v>22</v>
      </c>
      <c r="D4450" s="37" t="n">
        <v>21</v>
      </c>
      <c r="E4450" s="37" t="n">
        <v>0</v>
      </c>
      <c r="F4450" s="37" t="n">
        <v>1</v>
      </c>
      <c r="G4450" s="37" t="n">
        <v>0</v>
      </c>
      <c r="H4450" s="37" t="n">
        <v>0</v>
      </c>
      <c r="I4450" s="37" t="n">
        <v>1</v>
      </c>
      <c r="J4450" s="40" t="n">
        <f aca="false">IF(C4450=0,"",D4450/C4450)</f>
        <v>0.954545454545455</v>
      </c>
    </row>
    <row r="4451" customFormat="false" ht="15" hidden="false" customHeight="false" outlineLevel="0" collapsed="false">
      <c r="A4451" s="37" t="s">
        <v>1120</v>
      </c>
      <c r="B4451" s="37" t="s">
        <v>270</v>
      </c>
      <c r="C4451" s="37" t="n">
        <v>22</v>
      </c>
      <c r="D4451" s="37" t="n">
        <v>21</v>
      </c>
      <c r="E4451" s="37" t="n">
        <v>1</v>
      </c>
      <c r="F4451" s="37" t="n">
        <v>0</v>
      </c>
      <c r="G4451" s="37" t="n">
        <v>0</v>
      </c>
      <c r="H4451" s="37" t="n">
        <v>4</v>
      </c>
      <c r="I4451" s="37" t="n">
        <v>6</v>
      </c>
      <c r="J4451" s="40" t="n">
        <f aca="false">IF(C4451=0,"",D4451/C4451)</f>
        <v>0.954545454545455</v>
      </c>
    </row>
    <row r="4452" customFormat="false" ht="15" hidden="false" customHeight="false" outlineLevel="0" collapsed="false">
      <c r="A4452" s="37" t="s">
        <v>1120</v>
      </c>
      <c r="B4452" s="37" t="s">
        <v>271</v>
      </c>
      <c r="C4452" s="37" t="n">
        <v>22</v>
      </c>
      <c r="D4452" s="37" t="n">
        <v>21</v>
      </c>
      <c r="E4452" s="37" t="n">
        <v>0</v>
      </c>
      <c r="F4452" s="37" t="n">
        <v>0</v>
      </c>
      <c r="G4452" s="37" t="n">
        <v>1</v>
      </c>
      <c r="H4452" s="37" t="n">
        <v>0</v>
      </c>
      <c r="I4452" s="37" t="n">
        <v>1</v>
      </c>
      <c r="J4452" s="40" t="n">
        <f aca="false">IF(C4452=0,"",D4452/C4452)</f>
        <v>0.954545454545455</v>
      </c>
    </row>
    <row r="4453" customFormat="false" ht="15" hidden="false" customHeight="false" outlineLevel="0" collapsed="false">
      <c r="A4453" s="37" t="s">
        <v>1120</v>
      </c>
      <c r="B4453" s="37" t="s">
        <v>272</v>
      </c>
      <c r="C4453" s="37" t="n">
        <v>22</v>
      </c>
      <c r="D4453" s="37" t="n">
        <v>20</v>
      </c>
      <c r="E4453" s="37" t="n">
        <v>0</v>
      </c>
      <c r="F4453" s="37" t="n">
        <v>1</v>
      </c>
      <c r="G4453" s="37" t="n">
        <v>0</v>
      </c>
      <c r="H4453" s="37" t="n">
        <v>3</v>
      </c>
      <c r="I4453" s="37" t="n">
        <v>6</v>
      </c>
      <c r="J4453" s="40" t="n">
        <f aca="false">IF(C4453=0,"",D4453/C4453)</f>
        <v>0.909090909090909</v>
      </c>
    </row>
    <row r="4454" customFormat="false" ht="15" hidden="false" customHeight="false" outlineLevel="0" collapsed="false">
      <c r="A4454" s="37" t="s">
        <v>1120</v>
      </c>
      <c r="B4454" s="37" t="s">
        <v>273</v>
      </c>
      <c r="C4454" s="37" t="n">
        <v>22</v>
      </c>
      <c r="D4454" s="37" t="n">
        <v>20</v>
      </c>
      <c r="E4454" s="37" t="n">
        <v>1</v>
      </c>
      <c r="F4454" s="37" t="n">
        <v>0</v>
      </c>
      <c r="G4454" s="37" t="n">
        <v>0</v>
      </c>
      <c r="H4454" s="37" t="n">
        <v>1</v>
      </c>
      <c r="I4454" s="37" t="n">
        <v>18</v>
      </c>
      <c r="J4454" s="40" t="n">
        <f aca="false">IF(C4454=0,"",D4454/C4454)</f>
        <v>0.909090909090909</v>
      </c>
    </row>
    <row r="4455" customFormat="false" ht="15" hidden="false" customHeight="false" outlineLevel="0" collapsed="false">
      <c r="A4455" s="37" t="s">
        <v>1120</v>
      </c>
      <c r="B4455" s="37" t="s">
        <v>274</v>
      </c>
      <c r="C4455" s="37" t="n">
        <v>22</v>
      </c>
      <c r="D4455" s="37" t="n">
        <v>22</v>
      </c>
      <c r="E4455" s="37" t="n">
        <v>0</v>
      </c>
      <c r="F4455" s="37" t="n">
        <v>0</v>
      </c>
      <c r="G4455" s="37" t="n">
        <v>0</v>
      </c>
      <c r="H4455" s="37" t="n">
        <v>1</v>
      </c>
      <c r="I4455" s="37" t="n">
        <v>6</v>
      </c>
      <c r="J4455" s="40" t="n">
        <f aca="false">IF(C4455=0,"",D4455/C4455)</f>
        <v>1</v>
      </c>
    </row>
    <row r="4456" customFormat="false" ht="15" hidden="false" customHeight="false" outlineLevel="0" collapsed="false">
      <c r="A4456" s="37" t="s">
        <v>1120</v>
      </c>
      <c r="B4456" s="37" t="s">
        <v>275</v>
      </c>
      <c r="C4456" s="37" t="n">
        <v>22</v>
      </c>
      <c r="D4456" s="37" t="n">
        <v>20</v>
      </c>
      <c r="E4456" s="37" t="n">
        <v>0</v>
      </c>
      <c r="F4456" s="37" t="n">
        <v>1</v>
      </c>
      <c r="G4456" s="37" t="n">
        <v>0</v>
      </c>
      <c r="H4456" s="37" t="n">
        <v>2</v>
      </c>
      <c r="I4456" s="37" t="n">
        <v>5</v>
      </c>
      <c r="J4456" s="40" t="n">
        <f aca="false">IF(C4456=0,"",D4456/C4456)</f>
        <v>0.909090909090909</v>
      </c>
    </row>
    <row r="4457" customFormat="false" ht="15" hidden="false" customHeight="false" outlineLevel="0" collapsed="false">
      <c r="A4457" s="37" t="s">
        <v>1120</v>
      </c>
      <c r="B4457" s="37" t="s">
        <v>276</v>
      </c>
      <c r="C4457" s="37" t="n">
        <v>22</v>
      </c>
      <c r="D4457" s="37" t="n">
        <v>21</v>
      </c>
      <c r="E4457" s="37" t="n">
        <v>0</v>
      </c>
      <c r="F4457" s="37" t="n">
        <v>0</v>
      </c>
      <c r="G4457" s="37" t="n">
        <v>1</v>
      </c>
      <c r="H4457" s="37" t="n">
        <v>1</v>
      </c>
      <c r="I4457" s="37" t="n">
        <v>2</v>
      </c>
      <c r="J4457" s="40" t="n">
        <f aca="false">IF(C4457=0,"",D4457/C4457)</f>
        <v>0.954545454545455</v>
      </c>
    </row>
    <row r="4458" customFormat="false" ht="15" hidden="false" customHeight="false" outlineLevel="0" collapsed="false">
      <c r="A4458" s="37" t="s">
        <v>1120</v>
      </c>
      <c r="B4458" s="37" t="s">
        <v>277</v>
      </c>
      <c r="C4458" s="37" t="n">
        <v>22</v>
      </c>
      <c r="D4458" s="37" t="n">
        <v>20</v>
      </c>
      <c r="E4458" s="37" t="n">
        <v>1</v>
      </c>
      <c r="F4458" s="37" t="n">
        <v>0</v>
      </c>
      <c r="G4458" s="37" t="n">
        <v>2</v>
      </c>
      <c r="H4458" s="37" t="n">
        <v>0</v>
      </c>
      <c r="I4458" s="37" t="n">
        <v>4</v>
      </c>
      <c r="J4458" s="40" t="n">
        <f aca="false">IF(C4458=0,"",D4458/C4458)</f>
        <v>0.909090909090909</v>
      </c>
    </row>
    <row r="4459" customFormat="false" ht="15" hidden="false" customHeight="false" outlineLevel="0" collapsed="false">
      <c r="A4459" s="37" t="s">
        <v>1120</v>
      </c>
      <c r="B4459" s="37" t="s">
        <v>278</v>
      </c>
      <c r="C4459" s="37" t="n">
        <v>22</v>
      </c>
      <c r="D4459" s="37" t="n">
        <v>21</v>
      </c>
      <c r="E4459" s="37" t="n">
        <v>2</v>
      </c>
      <c r="F4459" s="37" t="n">
        <v>0</v>
      </c>
      <c r="G4459" s="37" t="n">
        <v>0</v>
      </c>
      <c r="H4459" s="37" t="n">
        <v>0</v>
      </c>
      <c r="I4459" s="37" t="n">
        <v>8</v>
      </c>
      <c r="J4459" s="40" t="n">
        <f aca="false">IF(C4459=0,"",D4459/C4459)</f>
        <v>0.954545454545455</v>
      </c>
    </row>
    <row r="4460" customFormat="false" ht="15" hidden="false" customHeight="false" outlineLevel="0" collapsed="false">
      <c r="A4460" s="37" t="s">
        <v>1120</v>
      </c>
      <c r="B4460" s="37" t="s">
        <v>279</v>
      </c>
      <c r="C4460" s="37" t="n">
        <v>22</v>
      </c>
      <c r="D4460" s="37" t="n">
        <v>20</v>
      </c>
      <c r="E4460" s="37" t="n">
        <v>0</v>
      </c>
      <c r="F4460" s="37" t="n">
        <v>2</v>
      </c>
      <c r="G4460" s="37" t="n">
        <v>0</v>
      </c>
      <c r="H4460" s="37" t="n">
        <v>0</v>
      </c>
      <c r="I4460" s="37" t="n">
        <v>5</v>
      </c>
      <c r="J4460" s="40" t="n">
        <f aca="false">IF(C4460=0,"",D4460/C4460)</f>
        <v>0.909090909090909</v>
      </c>
    </row>
    <row r="4461" customFormat="false" ht="15" hidden="false" customHeight="false" outlineLevel="0" collapsed="false">
      <c r="A4461" s="37" t="s">
        <v>1120</v>
      </c>
      <c r="B4461" s="37" t="s">
        <v>280</v>
      </c>
      <c r="C4461" s="37" t="n">
        <v>22</v>
      </c>
      <c r="D4461" s="37" t="n">
        <v>20</v>
      </c>
      <c r="E4461" s="37" t="n">
        <v>1</v>
      </c>
      <c r="F4461" s="37" t="n">
        <v>0</v>
      </c>
      <c r="G4461" s="37" t="n">
        <v>0</v>
      </c>
      <c r="H4461" s="37" t="n">
        <v>4</v>
      </c>
      <c r="I4461" s="37" t="n">
        <v>2</v>
      </c>
      <c r="J4461" s="40" t="n">
        <f aca="false">IF(C4461=0,"",D4461/C4461)</f>
        <v>0.909090909090909</v>
      </c>
    </row>
    <row r="4462" customFormat="false" ht="15" hidden="false" customHeight="false" outlineLevel="0" collapsed="false">
      <c r="A4462" s="37" t="s">
        <v>1120</v>
      </c>
      <c r="B4462" s="37" t="s">
        <v>281</v>
      </c>
      <c r="C4462" s="37" t="n">
        <v>22</v>
      </c>
      <c r="D4462" s="37" t="n">
        <v>21</v>
      </c>
      <c r="E4462" s="37" t="n">
        <v>0</v>
      </c>
      <c r="F4462" s="37" t="n">
        <v>0</v>
      </c>
      <c r="G4462" s="37" t="n">
        <v>0</v>
      </c>
      <c r="H4462" s="37" t="n">
        <v>2</v>
      </c>
      <c r="I4462" s="37" t="n">
        <v>6</v>
      </c>
      <c r="J4462" s="40" t="n">
        <f aca="false">IF(C4462=0,"",D4462/C4462)</f>
        <v>0.954545454545455</v>
      </c>
    </row>
    <row r="4463" customFormat="false" ht="15" hidden="false" customHeight="false" outlineLevel="0" collapsed="false">
      <c r="A4463" s="37" t="s">
        <v>860</v>
      </c>
      <c r="B4463" s="37" t="s">
        <v>270</v>
      </c>
      <c r="C4463" s="37" t="n">
        <v>22</v>
      </c>
      <c r="D4463" s="37" t="n">
        <v>19</v>
      </c>
      <c r="E4463" s="37" t="n">
        <v>0</v>
      </c>
      <c r="F4463" s="37" t="n">
        <v>0</v>
      </c>
      <c r="G4463" s="37" t="n">
        <v>0</v>
      </c>
      <c r="H4463" s="37" t="n">
        <v>4</v>
      </c>
      <c r="I4463" s="37" t="n">
        <v>1</v>
      </c>
      <c r="J4463" s="40" t="n">
        <f aca="false">IF(C4463=0,"",D4463/C4463)</f>
        <v>0.863636363636364</v>
      </c>
    </row>
    <row r="4464" customFormat="false" ht="15" hidden="false" customHeight="false" outlineLevel="0" collapsed="false">
      <c r="A4464" s="37" t="s">
        <v>860</v>
      </c>
      <c r="B4464" s="37" t="s">
        <v>271</v>
      </c>
      <c r="C4464" s="37" t="n">
        <v>22</v>
      </c>
      <c r="D4464" s="37" t="n">
        <v>21</v>
      </c>
      <c r="E4464" s="37" t="n">
        <v>1</v>
      </c>
      <c r="F4464" s="37" t="n">
        <v>1</v>
      </c>
      <c r="G4464" s="37" t="n">
        <v>0</v>
      </c>
      <c r="H4464" s="37" t="n">
        <v>3</v>
      </c>
      <c r="I4464" s="37" t="n">
        <v>0</v>
      </c>
      <c r="J4464" s="40" t="n">
        <f aca="false">IF(C4464=0,"",D4464/C4464)</f>
        <v>0.954545454545455</v>
      </c>
    </row>
    <row r="4465" customFormat="false" ht="15" hidden="false" customHeight="false" outlineLevel="0" collapsed="false">
      <c r="A4465" s="37" t="s">
        <v>860</v>
      </c>
      <c r="B4465" s="37" t="s">
        <v>272</v>
      </c>
      <c r="C4465" s="37" t="n">
        <v>22</v>
      </c>
      <c r="D4465" s="37" t="n">
        <v>21</v>
      </c>
      <c r="E4465" s="37" t="n">
        <v>0</v>
      </c>
      <c r="F4465" s="37" t="n">
        <v>0</v>
      </c>
      <c r="G4465" s="37" t="n">
        <v>0</v>
      </c>
      <c r="H4465" s="37" t="n">
        <v>1</v>
      </c>
      <c r="I4465" s="37" t="n">
        <v>1</v>
      </c>
      <c r="J4465" s="40" t="n">
        <f aca="false">IF(C4465=0,"",D4465/C4465)</f>
        <v>0.954545454545455</v>
      </c>
    </row>
    <row r="4466" customFormat="false" ht="15" hidden="false" customHeight="false" outlineLevel="0" collapsed="false">
      <c r="A4466" s="37" t="s">
        <v>860</v>
      </c>
      <c r="B4466" s="37" t="s">
        <v>273</v>
      </c>
      <c r="C4466" s="37" t="n">
        <v>22</v>
      </c>
      <c r="D4466" s="37" t="n">
        <v>18</v>
      </c>
      <c r="E4466" s="37" t="n">
        <v>0</v>
      </c>
      <c r="F4466" s="37" t="n">
        <v>0</v>
      </c>
      <c r="G4466" s="37" t="n">
        <v>1</v>
      </c>
      <c r="H4466" s="37" t="n">
        <v>0</v>
      </c>
      <c r="I4466" s="37" t="n">
        <v>1</v>
      </c>
      <c r="J4466" s="40" t="n">
        <f aca="false">IF(C4466=0,"",D4466/C4466)</f>
        <v>0.818181818181818</v>
      </c>
    </row>
    <row r="4467" customFormat="false" ht="15" hidden="false" customHeight="false" outlineLevel="0" collapsed="false">
      <c r="A4467" s="37" t="s">
        <v>860</v>
      </c>
      <c r="B4467" s="37" t="s">
        <v>274</v>
      </c>
      <c r="C4467" s="37" t="n">
        <v>22</v>
      </c>
      <c r="D4467" s="37" t="n">
        <v>21</v>
      </c>
      <c r="E4467" s="37" t="n">
        <v>1</v>
      </c>
      <c r="F4467" s="37" t="n">
        <v>1</v>
      </c>
      <c r="G4467" s="37" t="n">
        <v>1</v>
      </c>
      <c r="H4467" s="37" t="n">
        <v>3</v>
      </c>
      <c r="I4467" s="37" t="n">
        <v>2</v>
      </c>
      <c r="J4467" s="40" t="n">
        <f aca="false">IF(C4467=0,"",D4467/C4467)</f>
        <v>0.954545454545455</v>
      </c>
    </row>
    <row r="4468" customFormat="false" ht="15" hidden="false" customHeight="false" outlineLevel="0" collapsed="false">
      <c r="A4468" s="37" t="s">
        <v>860</v>
      </c>
      <c r="B4468" s="37" t="s">
        <v>275</v>
      </c>
      <c r="C4468" s="37" t="n">
        <v>22</v>
      </c>
      <c r="D4468" s="37" t="n">
        <v>20</v>
      </c>
      <c r="E4468" s="37" t="n">
        <v>1</v>
      </c>
      <c r="F4468" s="37" t="n">
        <v>0</v>
      </c>
      <c r="G4468" s="37" t="n">
        <v>1</v>
      </c>
      <c r="H4468" s="37" t="n">
        <v>1</v>
      </c>
      <c r="I4468" s="37" t="n">
        <v>8</v>
      </c>
      <c r="J4468" s="40" t="n">
        <f aca="false">IF(C4468=0,"",D4468/C4468)</f>
        <v>0.909090909090909</v>
      </c>
    </row>
    <row r="4469" customFormat="false" ht="15" hidden="false" customHeight="false" outlineLevel="0" collapsed="false">
      <c r="A4469" s="37" t="s">
        <v>860</v>
      </c>
      <c r="B4469" s="37" t="s">
        <v>276</v>
      </c>
      <c r="C4469" s="37" t="n">
        <v>22</v>
      </c>
      <c r="D4469" s="37" t="n">
        <v>20</v>
      </c>
      <c r="E4469" s="37" t="n">
        <v>2</v>
      </c>
      <c r="F4469" s="37" t="n">
        <v>1</v>
      </c>
      <c r="G4469" s="37" t="n">
        <v>0</v>
      </c>
      <c r="H4469" s="37" t="n">
        <v>1</v>
      </c>
      <c r="I4469" s="37" t="n">
        <v>3</v>
      </c>
      <c r="J4469" s="40" t="n">
        <f aca="false">IF(C4469=0,"",D4469/C4469)</f>
        <v>0.909090909090909</v>
      </c>
    </row>
    <row r="4470" customFormat="false" ht="15" hidden="false" customHeight="false" outlineLevel="0" collapsed="false">
      <c r="A4470" s="37" t="s">
        <v>860</v>
      </c>
      <c r="B4470" s="37" t="s">
        <v>277</v>
      </c>
      <c r="C4470" s="37" t="n">
        <v>22</v>
      </c>
      <c r="D4470" s="37" t="n">
        <v>20</v>
      </c>
      <c r="E4470" s="37" t="n">
        <v>0</v>
      </c>
      <c r="F4470" s="37" t="n">
        <v>0</v>
      </c>
      <c r="G4470" s="37" t="n">
        <v>0</v>
      </c>
      <c r="H4470" s="37" t="n">
        <v>1</v>
      </c>
      <c r="I4470" s="37" t="n">
        <v>4</v>
      </c>
      <c r="J4470" s="40" t="n">
        <f aca="false">IF(C4470=0,"",D4470/C4470)</f>
        <v>0.909090909090909</v>
      </c>
    </row>
    <row r="4471" customFormat="false" ht="15" hidden="false" customHeight="false" outlineLevel="0" collapsed="false">
      <c r="A4471" s="37" t="s">
        <v>860</v>
      </c>
      <c r="B4471" s="37" t="s">
        <v>278</v>
      </c>
      <c r="C4471" s="37" t="n">
        <v>22</v>
      </c>
      <c r="D4471" s="37" t="n">
        <v>18</v>
      </c>
      <c r="E4471" s="37" t="n">
        <v>1</v>
      </c>
      <c r="F4471" s="37" t="n">
        <v>0</v>
      </c>
      <c r="G4471" s="37" t="n">
        <v>0</v>
      </c>
      <c r="H4471" s="37" t="n">
        <v>1</v>
      </c>
      <c r="I4471" s="37" t="n">
        <v>3</v>
      </c>
      <c r="J4471" s="40" t="n">
        <f aca="false">IF(C4471=0,"",D4471/C4471)</f>
        <v>0.818181818181818</v>
      </c>
    </row>
    <row r="4472" customFormat="false" ht="15" hidden="false" customHeight="false" outlineLevel="0" collapsed="false">
      <c r="A4472" s="37" t="s">
        <v>860</v>
      </c>
      <c r="B4472" s="37" t="s">
        <v>279</v>
      </c>
      <c r="C4472" s="37" t="n">
        <v>22</v>
      </c>
      <c r="D4472" s="37" t="n">
        <v>21</v>
      </c>
      <c r="E4472" s="37" t="n">
        <v>1</v>
      </c>
      <c r="F4472" s="37" t="n">
        <v>4</v>
      </c>
      <c r="G4472" s="37" t="n">
        <v>0</v>
      </c>
      <c r="H4472" s="37" t="n">
        <v>3</v>
      </c>
      <c r="I4472" s="37" t="n">
        <v>5</v>
      </c>
      <c r="J4472" s="40" t="n">
        <f aca="false">IF(C4472=0,"",D4472/C4472)</f>
        <v>0.954545454545455</v>
      </c>
    </row>
    <row r="4473" customFormat="false" ht="15" hidden="false" customHeight="false" outlineLevel="0" collapsed="false">
      <c r="A4473" s="37" t="s">
        <v>860</v>
      </c>
      <c r="B4473" s="37" t="s">
        <v>280</v>
      </c>
      <c r="C4473" s="37" t="n">
        <v>22</v>
      </c>
      <c r="D4473" s="37" t="n">
        <v>21</v>
      </c>
      <c r="E4473" s="37" t="n">
        <v>0</v>
      </c>
      <c r="F4473" s="37" t="n">
        <v>1</v>
      </c>
      <c r="G4473" s="37" t="n">
        <v>0</v>
      </c>
      <c r="H4473" s="37" t="n">
        <v>1</v>
      </c>
      <c r="I4473" s="37" t="n">
        <v>3</v>
      </c>
      <c r="J4473" s="40" t="n">
        <f aca="false">IF(C4473=0,"",D4473/C4473)</f>
        <v>0.954545454545455</v>
      </c>
    </row>
    <row r="4474" customFormat="false" ht="15" hidden="false" customHeight="false" outlineLevel="0" collapsed="false">
      <c r="A4474" s="37" t="s">
        <v>860</v>
      </c>
      <c r="B4474" s="37" t="s">
        <v>281</v>
      </c>
      <c r="C4474" s="37" t="n">
        <v>22</v>
      </c>
      <c r="D4474" s="37" t="n">
        <v>22</v>
      </c>
      <c r="E4474" s="37" t="n">
        <v>1</v>
      </c>
      <c r="F4474" s="37" t="n">
        <v>1</v>
      </c>
      <c r="G4474" s="37" t="n">
        <v>1</v>
      </c>
      <c r="H4474" s="37" t="n">
        <v>1</v>
      </c>
      <c r="I4474" s="37" t="n">
        <v>0</v>
      </c>
      <c r="J4474" s="40" t="n">
        <f aca="false">IF(C4474=0,"",D4474/C4474)</f>
        <v>1</v>
      </c>
    </row>
    <row r="4475" customFormat="false" ht="15" hidden="false" customHeight="false" outlineLevel="0" collapsed="false">
      <c r="A4475" s="37" t="s">
        <v>1122</v>
      </c>
      <c r="B4475" s="37" t="s">
        <v>281</v>
      </c>
      <c r="C4475" s="37" t="n">
        <v>22</v>
      </c>
      <c r="D4475" s="37" t="n">
        <v>17</v>
      </c>
      <c r="E4475" s="37" t="n">
        <v>1</v>
      </c>
      <c r="F4475" s="37" t="n">
        <v>1</v>
      </c>
      <c r="G4475" s="37" t="n">
        <v>0</v>
      </c>
      <c r="H4475" s="37" t="n">
        <v>0</v>
      </c>
      <c r="I4475" s="37" t="n">
        <v>0</v>
      </c>
      <c r="J4475" s="40" t="n">
        <f aca="false">IF(C4475=0,"",D4475/C4475)</f>
        <v>0.772727272727273</v>
      </c>
    </row>
    <row r="4476" customFormat="false" ht="15" hidden="false" customHeight="false" outlineLevel="0" collapsed="false">
      <c r="A4476" s="37" t="s">
        <v>1123</v>
      </c>
      <c r="B4476" s="37" t="s">
        <v>281</v>
      </c>
      <c r="C4476" s="37" t="n">
        <v>22</v>
      </c>
      <c r="D4476" s="37" t="n">
        <v>20</v>
      </c>
      <c r="E4476" s="37" t="n">
        <v>0</v>
      </c>
      <c r="F4476" s="37" t="n">
        <v>0</v>
      </c>
      <c r="G4476" s="37" t="n">
        <v>0</v>
      </c>
      <c r="H4476" s="37" t="n">
        <v>1</v>
      </c>
      <c r="I4476" s="37" t="n">
        <v>12</v>
      </c>
      <c r="J4476" s="40" t="n">
        <f aca="false">IF(C4476=0,"",D4476/C4476)</f>
        <v>0.909090909090909</v>
      </c>
    </row>
    <row r="4477" customFormat="false" ht="15" hidden="false" customHeight="false" outlineLevel="0" collapsed="false">
      <c r="A4477" s="37" t="s">
        <v>1124</v>
      </c>
      <c r="B4477" s="37" t="s">
        <v>273</v>
      </c>
      <c r="C4477" s="37" t="n">
        <v>22</v>
      </c>
      <c r="D4477" s="37" t="n">
        <v>22</v>
      </c>
      <c r="E4477" s="37" t="n">
        <v>0</v>
      </c>
      <c r="F4477" s="37" t="n">
        <v>0</v>
      </c>
      <c r="G4477" s="37" t="n">
        <v>0</v>
      </c>
      <c r="H4477" s="37" t="n">
        <v>0</v>
      </c>
      <c r="I4477" s="37" t="n">
        <v>2</v>
      </c>
      <c r="J4477" s="40" t="n">
        <f aca="false">IF(C4477=0,"",D4477/C4477)</f>
        <v>1</v>
      </c>
    </row>
    <row r="4478" customFormat="false" ht="15" hidden="false" customHeight="false" outlineLevel="0" collapsed="false">
      <c r="A4478" s="37" t="s">
        <v>1124</v>
      </c>
      <c r="B4478" s="37" t="s">
        <v>274</v>
      </c>
      <c r="C4478" s="37" t="n">
        <v>22</v>
      </c>
      <c r="D4478" s="37" t="n">
        <v>21</v>
      </c>
      <c r="E4478" s="37" t="n">
        <v>1</v>
      </c>
      <c r="F4478" s="37" t="n">
        <v>0</v>
      </c>
      <c r="G4478" s="37" t="n">
        <v>1</v>
      </c>
      <c r="H4478" s="37" t="n">
        <v>1</v>
      </c>
      <c r="I4478" s="37" t="n">
        <v>2</v>
      </c>
      <c r="J4478" s="40" t="n">
        <f aca="false">IF(C4478=0,"",D4478/C4478)</f>
        <v>0.954545454545455</v>
      </c>
    </row>
    <row r="4479" customFormat="false" ht="15" hidden="false" customHeight="false" outlineLevel="0" collapsed="false">
      <c r="A4479" s="37" t="s">
        <v>1124</v>
      </c>
      <c r="B4479" s="37" t="s">
        <v>275</v>
      </c>
      <c r="C4479" s="37" t="n">
        <v>22</v>
      </c>
      <c r="D4479" s="37" t="n">
        <v>21</v>
      </c>
      <c r="E4479" s="37" t="n">
        <v>1</v>
      </c>
      <c r="F4479" s="37" t="n">
        <v>0</v>
      </c>
      <c r="G4479" s="37" t="n">
        <v>1</v>
      </c>
      <c r="H4479" s="37" t="n">
        <v>1</v>
      </c>
      <c r="I4479" s="37" t="n">
        <v>0</v>
      </c>
      <c r="J4479" s="40" t="n">
        <f aca="false">IF(C4479=0,"",D4479/C4479)</f>
        <v>0.954545454545455</v>
      </c>
    </row>
    <row r="4480" customFormat="false" ht="15" hidden="false" customHeight="false" outlineLevel="0" collapsed="false">
      <c r="A4480" s="37" t="s">
        <v>1124</v>
      </c>
      <c r="B4480" s="37" t="s">
        <v>276</v>
      </c>
      <c r="C4480" s="37" t="n">
        <v>22</v>
      </c>
      <c r="D4480" s="37" t="n">
        <v>21</v>
      </c>
      <c r="E4480" s="37" t="n">
        <v>1</v>
      </c>
      <c r="F4480" s="37" t="n">
        <v>1</v>
      </c>
      <c r="G4480" s="37" t="n">
        <v>0</v>
      </c>
      <c r="H4480" s="37" t="n">
        <v>1</v>
      </c>
      <c r="I4480" s="37" t="n">
        <v>3</v>
      </c>
      <c r="J4480" s="40" t="n">
        <f aca="false">IF(C4480=0,"",D4480/C4480)</f>
        <v>0.954545454545455</v>
      </c>
    </row>
    <row r="4481" customFormat="false" ht="15" hidden="false" customHeight="false" outlineLevel="0" collapsed="false">
      <c r="A4481" s="37" t="s">
        <v>1124</v>
      </c>
      <c r="B4481" s="37" t="s">
        <v>277</v>
      </c>
      <c r="C4481" s="37" t="n">
        <v>22</v>
      </c>
      <c r="D4481" s="37" t="n">
        <v>20</v>
      </c>
      <c r="E4481" s="37" t="n">
        <v>0</v>
      </c>
      <c r="F4481" s="37" t="n">
        <v>1</v>
      </c>
      <c r="G4481" s="37" t="n">
        <v>0</v>
      </c>
      <c r="H4481" s="37" t="n">
        <v>2</v>
      </c>
      <c r="I4481" s="37" t="n">
        <v>2</v>
      </c>
      <c r="J4481" s="40" t="n">
        <f aca="false">IF(C4481=0,"",D4481/C4481)</f>
        <v>0.909090909090909</v>
      </c>
    </row>
    <row r="4482" customFormat="false" ht="15" hidden="false" customHeight="false" outlineLevel="0" collapsed="false">
      <c r="A4482" s="37" t="s">
        <v>1124</v>
      </c>
      <c r="B4482" s="37" t="s">
        <v>278</v>
      </c>
      <c r="C4482" s="37" t="n">
        <v>22</v>
      </c>
      <c r="D4482" s="37" t="n">
        <v>19</v>
      </c>
      <c r="E4482" s="37" t="n">
        <v>0</v>
      </c>
      <c r="F4482" s="37" t="n">
        <v>0</v>
      </c>
      <c r="G4482" s="37" t="n">
        <v>0</v>
      </c>
      <c r="H4482" s="37" t="n">
        <v>0</v>
      </c>
      <c r="I4482" s="37" t="n">
        <v>2</v>
      </c>
      <c r="J4482" s="40" t="n">
        <f aca="false">IF(C4482=0,"",D4482/C4482)</f>
        <v>0.863636363636364</v>
      </c>
    </row>
    <row r="4483" customFormat="false" ht="15" hidden="false" customHeight="false" outlineLevel="0" collapsed="false">
      <c r="A4483" s="37" t="s">
        <v>1124</v>
      </c>
      <c r="B4483" s="37" t="s">
        <v>279</v>
      </c>
      <c r="C4483" s="37" t="n">
        <v>22</v>
      </c>
      <c r="D4483" s="37" t="n">
        <v>21</v>
      </c>
      <c r="E4483" s="37" t="n">
        <v>1</v>
      </c>
      <c r="F4483" s="37" t="n">
        <v>1</v>
      </c>
      <c r="G4483" s="37" t="n">
        <v>0</v>
      </c>
      <c r="H4483" s="37" t="n">
        <v>0</v>
      </c>
      <c r="I4483" s="37" t="n">
        <v>0</v>
      </c>
      <c r="J4483" s="40" t="n">
        <f aca="false">IF(C4483=0,"",D4483/C4483)</f>
        <v>0.954545454545455</v>
      </c>
    </row>
    <row r="4484" customFormat="false" ht="15" hidden="false" customHeight="false" outlineLevel="0" collapsed="false">
      <c r="A4484" s="37" t="s">
        <v>1124</v>
      </c>
      <c r="B4484" s="37" t="s">
        <v>280</v>
      </c>
      <c r="C4484" s="37" t="n">
        <v>22</v>
      </c>
      <c r="D4484" s="37" t="n">
        <v>21</v>
      </c>
      <c r="E4484" s="37" t="n">
        <v>1</v>
      </c>
      <c r="F4484" s="37" t="n">
        <v>2</v>
      </c>
      <c r="G4484" s="37" t="n">
        <v>0</v>
      </c>
      <c r="H4484" s="37" t="n">
        <v>2</v>
      </c>
      <c r="I4484" s="37" t="n">
        <v>3</v>
      </c>
      <c r="J4484" s="40" t="n">
        <f aca="false">IF(C4484=0,"",D4484/C4484)</f>
        <v>0.954545454545455</v>
      </c>
    </row>
    <row r="4485" customFormat="false" ht="15" hidden="false" customHeight="false" outlineLevel="0" collapsed="false">
      <c r="A4485" s="37" t="s">
        <v>1124</v>
      </c>
      <c r="B4485" s="37" t="s">
        <v>281</v>
      </c>
      <c r="C4485" s="37" t="n">
        <v>22</v>
      </c>
      <c r="D4485" s="37" t="n">
        <v>19</v>
      </c>
      <c r="E4485" s="37" t="n">
        <v>0</v>
      </c>
      <c r="F4485" s="37" t="n">
        <v>2</v>
      </c>
      <c r="G4485" s="37" t="n">
        <v>0</v>
      </c>
      <c r="H4485" s="37" t="n">
        <v>1</v>
      </c>
      <c r="I4485" s="37" t="n">
        <v>1</v>
      </c>
      <c r="J4485" s="40" t="n">
        <f aca="false">IF(C4485=0,"",D4485/C4485)</f>
        <v>0.863636363636364</v>
      </c>
    </row>
    <row r="4486" customFormat="false" ht="15" hidden="false" customHeight="false" outlineLevel="0" collapsed="false">
      <c r="A4486" s="37" t="s">
        <v>783</v>
      </c>
      <c r="B4486" s="37" t="s">
        <v>270</v>
      </c>
      <c r="C4486" s="37" t="n">
        <v>22</v>
      </c>
      <c r="D4486" s="37" t="n">
        <v>21</v>
      </c>
      <c r="E4486" s="37" t="n">
        <v>0</v>
      </c>
      <c r="F4486" s="37" t="n">
        <v>1</v>
      </c>
      <c r="G4486" s="37" t="n">
        <v>1</v>
      </c>
      <c r="H4486" s="37" t="n">
        <v>1</v>
      </c>
      <c r="I4486" s="37" t="n">
        <v>5</v>
      </c>
      <c r="J4486" s="40" t="n">
        <f aca="false">IF(C4486=0,"",D4486/C4486)</f>
        <v>0.954545454545455</v>
      </c>
    </row>
    <row r="4487" customFormat="false" ht="15" hidden="false" customHeight="false" outlineLevel="0" collapsed="false">
      <c r="A4487" s="37" t="s">
        <v>783</v>
      </c>
      <c r="B4487" s="37" t="s">
        <v>271</v>
      </c>
      <c r="C4487" s="37" t="n">
        <v>22</v>
      </c>
      <c r="D4487" s="37" t="n">
        <v>20</v>
      </c>
      <c r="E4487" s="37" t="n">
        <v>3</v>
      </c>
      <c r="F4487" s="37" t="n">
        <v>0</v>
      </c>
      <c r="G4487" s="37" t="n">
        <v>1</v>
      </c>
      <c r="H4487" s="37" t="n">
        <v>0</v>
      </c>
      <c r="I4487" s="37" t="n">
        <v>6</v>
      </c>
      <c r="J4487" s="40" t="n">
        <f aca="false">IF(C4487=0,"",D4487/C4487)</f>
        <v>0.909090909090909</v>
      </c>
    </row>
    <row r="4488" customFormat="false" ht="15" hidden="false" customHeight="false" outlineLevel="0" collapsed="false">
      <c r="A4488" s="37" t="s">
        <v>783</v>
      </c>
      <c r="B4488" s="37" t="s">
        <v>272</v>
      </c>
      <c r="C4488" s="37" t="n">
        <v>22</v>
      </c>
      <c r="D4488" s="37" t="n">
        <v>22</v>
      </c>
      <c r="E4488" s="37" t="n">
        <v>2</v>
      </c>
      <c r="F4488" s="37" t="n">
        <v>1</v>
      </c>
      <c r="G4488" s="37" t="n">
        <v>0</v>
      </c>
      <c r="H4488" s="37" t="n">
        <v>2</v>
      </c>
      <c r="I4488" s="37" t="n">
        <v>7</v>
      </c>
      <c r="J4488" s="40" t="n">
        <f aca="false">IF(C4488=0,"",D4488/C4488)</f>
        <v>1</v>
      </c>
    </row>
    <row r="4489" customFormat="false" ht="15" hidden="false" customHeight="false" outlineLevel="0" collapsed="false">
      <c r="A4489" s="37" t="s">
        <v>783</v>
      </c>
      <c r="B4489" s="37" t="s">
        <v>273</v>
      </c>
      <c r="C4489" s="37" t="n">
        <v>22</v>
      </c>
      <c r="D4489" s="37" t="n">
        <v>20</v>
      </c>
      <c r="E4489" s="37" t="n">
        <v>1</v>
      </c>
      <c r="F4489" s="37" t="n">
        <v>0</v>
      </c>
      <c r="G4489" s="37" t="n">
        <v>0</v>
      </c>
      <c r="H4489" s="37" t="n">
        <v>2</v>
      </c>
      <c r="I4489" s="37" t="n">
        <v>13</v>
      </c>
      <c r="J4489" s="40" t="n">
        <f aca="false">IF(C4489=0,"",D4489/C4489)</f>
        <v>0.909090909090909</v>
      </c>
    </row>
    <row r="4490" customFormat="false" ht="15" hidden="false" customHeight="false" outlineLevel="0" collapsed="false">
      <c r="A4490" s="37" t="s">
        <v>783</v>
      </c>
      <c r="B4490" s="37" t="s">
        <v>274</v>
      </c>
      <c r="C4490" s="37" t="n">
        <v>22</v>
      </c>
      <c r="D4490" s="37" t="n">
        <v>22</v>
      </c>
      <c r="E4490" s="37" t="n">
        <v>0</v>
      </c>
      <c r="F4490" s="37" t="n">
        <v>0</v>
      </c>
      <c r="G4490" s="37" t="n">
        <v>1</v>
      </c>
      <c r="H4490" s="37" t="n">
        <v>2</v>
      </c>
      <c r="I4490" s="37" t="n">
        <v>11</v>
      </c>
      <c r="J4490" s="40" t="n">
        <f aca="false">IF(C4490=0,"",D4490/C4490)</f>
        <v>1</v>
      </c>
    </row>
    <row r="4491" customFormat="false" ht="15" hidden="false" customHeight="false" outlineLevel="0" collapsed="false">
      <c r="A4491" s="37" t="s">
        <v>783</v>
      </c>
      <c r="B4491" s="37" t="s">
        <v>275</v>
      </c>
      <c r="C4491" s="37" t="n">
        <v>22</v>
      </c>
      <c r="D4491" s="37" t="n">
        <v>21</v>
      </c>
      <c r="E4491" s="37" t="n">
        <v>0</v>
      </c>
      <c r="F4491" s="37" t="n">
        <v>1</v>
      </c>
      <c r="G4491" s="37" t="n">
        <v>0</v>
      </c>
      <c r="H4491" s="37" t="n">
        <v>1</v>
      </c>
      <c r="I4491" s="37" t="n">
        <v>5</v>
      </c>
      <c r="J4491" s="40" t="n">
        <f aca="false">IF(C4491=0,"",D4491/C4491)</f>
        <v>0.954545454545455</v>
      </c>
    </row>
    <row r="4492" customFormat="false" ht="15" hidden="false" customHeight="false" outlineLevel="0" collapsed="false">
      <c r="A4492" s="37" t="s">
        <v>783</v>
      </c>
      <c r="B4492" s="37" t="s">
        <v>276</v>
      </c>
      <c r="C4492" s="37" t="n">
        <v>22</v>
      </c>
      <c r="D4492" s="37" t="n">
        <v>22</v>
      </c>
      <c r="E4492" s="37" t="n">
        <v>1</v>
      </c>
      <c r="F4492" s="37" t="n">
        <v>1</v>
      </c>
      <c r="G4492" s="37" t="n">
        <v>0</v>
      </c>
      <c r="H4492" s="37" t="n">
        <v>2</v>
      </c>
      <c r="I4492" s="37" t="n">
        <v>5</v>
      </c>
      <c r="J4492" s="40" t="n">
        <f aca="false">IF(C4492=0,"",D4492/C4492)</f>
        <v>1</v>
      </c>
    </row>
    <row r="4493" customFormat="false" ht="15" hidden="false" customHeight="false" outlineLevel="0" collapsed="false">
      <c r="A4493" s="37" t="s">
        <v>783</v>
      </c>
      <c r="B4493" s="37" t="s">
        <v>277</v>
      </c>
      <c r="C4493" s="37" t="n">
        <v>22</v>
      </c>
      <c r="D4493" s="37" t="n">
        <v>20</v>
      </c>
      <c r="E4493" s="37" t="n">
        <v>0</v>
      </c>
      <c r="F4493" s="37" t="n">
        <v>0</v>
      </c>
      <c r="G4493" s="37" t="n">
        <v>0</v>
      </c>
      <c r="H4493" s="37" t="n">
        <v>1</v>
      </c>
      <c r="I4493" s="37" t="n">
        <v>5</v>
      </c>
      <c r="J4493" s="40" t="n">
        <f aca="false">IF(C4493=0,"",D4493/C4493)</f>
        <v>0.909090909090909</v>
      </c>
    </row>
    <row r="4494" customFormat="false" ht="15" hidden="false" customHeight="false" outlineLevel="0" collapsed="false">
      <c r="A4494" s="37" t="s">
        <v>783</v>
      </c>
      <c r="B4494" s="37" t="s">
        <v>278</v>
      </c>
      <c r="C4494" s="37" t="n">
        <v>22</v>
      </c>
      <c r="D4494" s="37" t="n">
        <v>21</v>
      </c>
      <c r="E4494" s="37" t="n">
        <v>2</v>
      </c>
      <c r="F4494" s="37" t="n">
        <v>0</v>
      </c>
      <c r="G4494" s="37" t="n">
        <v>0</v>
      </c>
      <c r="H4494" s="37" t="n">
        <v>0</v>
      </c>
      <c r="I4494" s="37" t="n">
        <v>14</v>
      </c>
      <c r="J4494" s="40" t="n">
        <f aca="false">IF(C4494=0,"",D4494/C4494)</f>
        <v>0.954545454545455</v>
      </c>
    </row>
    <row r="4495" customFormat="false" ht="15" hidden="false" customHeight="false" outlineLevel="0" collapsed="false">
      <c r="A4495" s="37" t="s">
        <v>783</v>
      </c>
      <c r="B4495" s="37" t="s">
        <v>279</v>
      </c>
      <c r="C4495" s="37" t="n">
        <v>22</v>
      </c>
      <c r="D4495" s="37" t="n">
        <v>17</v>
      </c>
      <c r="E4495" s="37" t="n">
        <v>0</v>
      </c>
      <c r="F4495" s="37" t="n">
        <v>0</v>
      </c>
      <c r="G4495" s="37" t="n">
        <v>0</v>
      </c>
      <c r="H4495" s="37" t="n">
        <v>2</v>
      </c>
      <c r="I4495" s="37" t="n">
        <v>35</v>
      </c>
      <c r="J4495" s="40" t="n">
        <f aca="false">IF(C4495=0,"",D4495/C4495)</f>
        <v>0.772727272727273</v>
      </c>
    </row>
    <row r="4496" customFormat="false" ht="15" hidden="false" customHeight="false" outlineLevel="0" collapsed="false">
      <c r="A4496" s="37" t="s">
        <v>783</v>
      </c>
      <c r="B4496" s="37" t="s">
        <v>280</v>
      </c>
      <c r="C4496" s="37" t="n">
        <v>22</v>
      </c>
      <c r="D4496" s="37" t="n">
        <v>21</v>
      </c>
      <c r="E4496" s="37" t="n">
        <v>1</v>
      </c>
      <c r="F4496" s="37" t="n">
        <v>0</v>
      </c>
      <c r="G4496" s="37" t="n">
        <v>0</v>
      </c>
      <c r="H4496" s="37" t="n">
        <v>1</v>
      </c>
      <c r="I4496" s="37" t="n">
        <v>17</v>
      </c>
      <c r="J4496" s="40" t="n">
        <f aca="false">IF(C4496=0,"",D4496/C4496)</f>
        <v>0.954545454545455</v>
      </c>
    </row>
    <row r="4497" customFormat="false" ht="15" hidden="false" customHeight="false" outlineLevel="0" collapsed="false">
      <c r="A4497" s="37" t="s">
        <v>783</v>
      </c>
      <c r="B4497" s="37" t="s">
        <v>281</v>
      </c>
      <c r="C4497" s="37" t="n">
        <v>22</v>
      </c>
      <c r="D4497" s="37" t="n">
        <v>21</v>
      </c>
      <c r="E4497" s="37" t="n">
        <v>0</v>
      </c>
      <c r="F4497" s="37" t="n">
        <v>0</v>
      </c>
      <c r="G4497" s="37" t="n">
        <v>0</v>
      </c>
      <c r="H4497" s="37" t="n">
        <v>0</v>
      </c>
      <c r="I4497" s="37" t="n">
        <v>11</v>
      </c>
      <c r="J4497" s="40" t="n">
        <f aca="false">IF(C4497=0,"",D4497/C4497)</f>
        <v>0.954545454545455</v>
      </c>
    </row>
    <row r="4498" customFormat="false" ht="15" hidden="false" customHeight="false" outlineLevel="0" collapsed="false">
      <c r="A4498" s="37" t="s">
        <v>1125</v>
      </c>
      <c r="B4498" s="37" t="s">
        <v>270</v>
      </c>
      <c r="C4498" s="37" t="n">
        <v>22</v>
      </c>
      <c r="D4498" s="37" t="n">
        <v>21</v>
      </c>
      <c r="E4498" s="37" t="n">
        <v>3</v>
      </c>
      <c r="F4498" s="37" t="n">
        <v>0</v>
      </c>
      <c r="G4498" s="37" t="n">
        <v>0</v>
      </c>
      <c r="H4498" s="37" t="n">
        <v>3</v>
      </c>
      <c r="I4498" s="37" t="n">
        <v>0</v>
      </c>
      <c r="J4498" s="40" t="n">
        <f aca="false">IF(C4498=0,"",D4498/C4498)</f>
        <v>0.954545454545455</v>
      </c>
    </row>
    <row r="4499" customFormat="false" ht="15" hidden="false" customHeight="false" outlineLevel="0" collapsed="false">
      <c r="A4499" s="37" t="s">
        <v>1125</v>
      </c>
      <c r="B4499" s="37" t="s">
        <v>271</v>
      </c>
      <c r="C4499" s="37" t="n">
        <v>22</v>
      </c>
      <c r="D4499" s="37" t="n">
        <v>21</v>
      </c>
      <c r="E4499" s="37" t="n">
        <v>0</v>
      </c>
      <c r="F4499" s="37" t="n">
        <v>1</v>
      </c>
      <c r="G4499" s="37" t="n">
        <v>0</v>
      </c>
      <c r="H4499" s="37" t="n">
        <v>2</v>
      </c>
      <c r="I4499" s="37" t="n">
        <v>1</v>
      </c>
      <c r="J4499" s="40" t="n">
        <f aca="false">IF(C4499=0,"",D4499/C4499)</f>
        <v>0.954545454545455</v>
      </c>
    </row>
    <row r="4500" customFormat="false" ht="15" hidden="false" customHeight="false" outlineLevel="0" collapsed="false">
      <c r="A4500" s="37" t="s">
        <v>1125</v>
      </c>
      <c r="B4500" s="37" t="s">
        <v>272</v>
      </c>
      <c r="C4500" s="37" t="n">
        <v>22</v>
      </c>
      <c r="D4500" s="37" t="n">
        <v>20</v>
      </c>
      <c r="E4500" s="37" t="n">
        <v>1</v>
      </c>
      <c r="F4500" s="37" t="n">
        <v>1</v>
      </c>
      <c r="G4500" s="37" t="n">
        <v>1</v>
      </c>
      <c r="H4500" s="37" t="n">
        <v>0</v>
      </c>
      <c r="I4500" s="37" t="n">
        <v>0</v>
      </c>
      <c r="J4500" s="40" t="n">
        <f aca="false">IF(C4500=0,"",D4500/C4500)</f>
        <v>0.909090909090909</v>
      </c>
    </row>
    <row r="4501" customFormat="false" ht="15" hidden="false" customHeight="false" outlineLevel="0" collapsed="false">
      <c r="A4501" s="37" t="s">
        <v>1125</v>
      </c>
      <c r="B4501" s="37" t="s">
        <v>273</v>
      </c>
      <c r="C4501" s="37" t="n">
        <v>22</v>
      </c>
      <c r="D4501" s="37" t="n">
        <v>19</v>
      </c>
      <c r="E4501" s="37" t="n">
        <v>2</v>
      </c>
      <c r="F4501" s="37" t="n">
        <v>0</v>
      </c>
      <c r="G4501" s="37" t="n">
        <v>0</v>
      </c>
      <c r="H4501" s="37" t="n">
        <v>2</v>
      </c>
      <c r="I4501" s="37" t="n">
        <v>0</v>
      </c>
      <c r="J4501" s="40" t="n">
        <f aca="false">IF(C4501=0,"",D4501/C4501)</f>
        <v>0.863636363636364</v>
      </c>
    </row>
    <row r="4502" customFormat="false" ht="15" hidden="false" customHeight="false" outlineLevel="0" collapsed="false">
      <c r="A4502" s="37" t="s">
        <v>1125</v>
      </c>
      <c r="B4502" s="37" t="s">
        <v>274</v>
      </c>
      <c r="C4502" s="37" t="n">
        <v>22</v>
      </c>
      <c r="D4502" s="37" t="n">
        <v>21</v>
      </c>
      <c r="E4502" s="37" t="n">
        <v>1</v>
      </c>
      <c r="F4502" s="37" t="n">
        <v>0</v>
      </c>
      <c r="G4502" s="37" t="n">
        <v>0</v>
      </c>
      <c r="H4502" s="37" t="n">
        <v>1</v>
      </c>
      <c r="I4502" s="37" t="n">
        <v>0</v>
      </c>
      <c r="J4502" s="40" t="n">
        <f aca="false">IF(C4502=0,"",D4502/C4502)</f>
        <v>0.954545454545455</v>
      </c>
    </row>
    <row r="4503" customFormat="false" ht="15" hidden="false" customHeight="false" outlineLevel="0" collapsed="false">
      <c r="A4503" s="37" t="s">
        <v>1125</v>
      </c>
      <c r="B4503" s="37" t="s">
        <v>275</v>
      </c>
      <c r="C4503" s="37" t="n">
        <v>22</v>
      </c>
      <c r="D4503" s="37" t="n">
        <v>22</v>
      </c>
      <c r="E4503" s="37" t="n">
        <v>0</v>
      </c>
      <c r="F4503" s="37" t="n">
        <v>0</v>
      </c>
      <c r="G4503" s="37" t="n">
        <v>0</v>
      </c>
      <c r="H4503" s="37" t="n">
        <v>2</v>
      </c>
      <c r="I4503" s="37" t="n">
        <v>1</v>
      </c>
      <c r="J4503" s="40" t="n">
        <f aca="false">IF(C4503=0,"",D4503/C4503)</f>
        <v>1</v>
      </c>
    </row>
    <row r="4504" customFormat="false" ht="15" hidden="false" customHeight="false" outlineLevel="0" collapsed="false">
      <c r="A4504" s="37" t="s">
        <v>1125</v>
      </c>
      <c r="B4504" s="37" t="s">
        <v>276</v>
      </c>
      <c r="C4504" s="37" t="n">
        <v>22</v>
      </c>
      <c r="D4504" s="37" t="n">
        <v>22</v>
      </c>
      <c r="E4504" s="37" t="n">
        <v>0</v>
      </c>
      <c r="F4504" s="37" t="n">
        <v>1</v>
      </c>
      <c r="G4504" s="37" t="n">
        <v>0</v>
      </c>
      <c r="H4504" s="37" t="n">
        <v>0</v>
      </c>
      <c r="I4504" s="37" t="n">
        <v>1</v>
      </c>
      <c r="J4504" s="40" t="n">
        <f aca="false">IF(C4504=0,"",D4504/C4504)</f>
        <v>1</v>
      </c>
    </row>
    <row r="4505" customFormat="false" ht="15" hidden="false" customHeight="false" outlineLevel="0" collapsed="false">
      <c r="A4505" s="37" t="s">
        <v>1125</v>
      </c>
      <c r="B4505" s="37" t="s">
        <v>277</v>
      </c>
      <c r="C4505" s="37" t="n">
        <v>22</v>
      </c>
      <c r="D4505" s="37" t="n">
        <v>20</v>
      </c>
      <c r="E4505" s="37" t="n">
        <v>0</v>
      </c>
      <c r="F4505" s="37" t="n">
        <v>0</v>
      </c>
      <c r="G4505" s="37" t="n">
        <v>0</v>
      </c>
      <c r="H4505" s="37" t="n">
        <v>4</v>
      </c>
      <c r="I4505" s="37" t="n">
        <v>1</v>
      </c>
      <c r="J4505" s="40" t="n">
        <f aca="false">IF(C4505=0,"",D4505/C4505)</f>
        <v>0.909090909090909</v>
      </c>
    </row>
    <row r="4506" customFormat="false" ht="15" hidden="false" customHeight="false" outlineLevel="0" collapsed="false">
      <c r="A4506" s="37" t="s">
        <v>1125</v>
      </c>
      <c r="B4506" s="37" t="s">
        <v>278</v>
      </c>
      <c r="C4506" s="37" t="n">
        <v>22</v>
      </c>
      <c r="D4506" s="37" t="n">
        <v>18</v>
      </c>
      <c r="E4506" s="37" t="n">
        <v>1</v>
      </c>
      <c r="F4506" s="37" t="n">
        <v>1</v>
      </c>
      <c r="G4506" s="37" t="n">
        <v>0</v>
      </c>
      <c r="H4506" s="37" t="n">
        <v>1</v>
      </c>
      <c r="I4506" s="37" t="n">
        <v>2</v>
      </c>
      <c r="J4506" s="40" t="n">
        <f aca="false">IF(C4506=0,"",D4506/C4506)</f>
        <v>0.818181818181818</v>
      </c>
    </row>
    <row r="4507" customFormat="false" ht="15" hidden="false" customHeight="false" outlineLevel="0" collapsed="false">
      <c r="A4507" s="37" t="s">
        <v>1125</v>
      </c>
      <c r="B4507" s="37" t="s">
        <v>279</v>
      </c>
      <c r="C4507" s="37" t="n">
        <v>22</v>
      </c>
      <c r="D4507" s="37" t="n">
        <v>20</v>
      </c>
      <c r="E4507" s="37" t="n">
        <v>0</v>
      </c>
      <c r="F4507" s="37" t="n">
        <v>0</v>
      </c>
      <c r="G4507" s="37" t="n">
        <v>0</v>
      </c>
      <c r="H4507" s="37" t="n">
        <v>1</v>
      </c>
      <c r="I4507" s="37" t="n">
        <v>0</v>
      </c>
      <c r="J4507" s="40" t="n">
        <f aca="false">IF(C4507=0,"",D4507/C4507)</f>
        <v>0.909090909090909</v>
      </c>
    </row>
    <row r="4508" customFormat="false" ht="15" hidden="false" customHeight="false" outlineLevel="0" collapsed="false">
      <c r="A4508" s="37" t="s">
        <v>1125</v>
      </c>
      <c r="B4508" s="37" t="s">
        <v>280</v>
      </c>
      <c r="C4508" s="37" t="n">
        <v>22</v>
      </c>
      <c r="D4508" s="37" t="n">
        <v>17</v>
      </c>
      <c r="E4508" s="37" t="n">
        <v>0</v>
      </c>
      <c r="F4508" s="37" t="n">
        <v>1</v>
      </c>
      <c r="G4508" s="37" t="n">
        <v>0</v>
      </c>
      <c r="H4508" s="37" t="n">
        <v>1</v>
      </c>
      <c r="I4508" s="37" t="n">
        <v>0</v>
      </c>
      <c r="J4508" s="40" t="n">
        <f aca="false">IF(C4508=0,"",D4508/C4508)</f>
        <v>0.772727272727273</v>
      </c>
    </row>
    <row r="4509" customFormat="false" ht="15" hidden="false" customHeight="false" outlineLevel="0" collapsed="false">
      <c r="A4509" s="37" t="s">
        <v>1125</v>
      </c>
      <c r="B4509" s="37" t="s">
        <v>281</v>
      </c>
      <c r="C4509" s="37" t="n">
        <v>22</v>
      </c>
      <c r="D4509" s="37" t="n">
        <v>21</v>
      </c>
      <c r="E4509" s="37" t="n">
        <v>0</v>
      </c>
      <c r="F4509" s="37" t="n">
        <v>0</v>
      </c>
      <c r="G4509" s="37" t="n">
        <v>0</v>
      </c>
      <c r="H4509" s="37" t="n">
        <v>3</v>
      </c>
      <c r="I4509" s="37" t="n">
        <v>1</v>
      </c>
      <c r="J4509" s="40" t="n">
        <f aca="false">IF(C4509=0,"",D4509/C4509)</f>
        <v>0.954545454545455</v>
      </c>
    </row>
    <row r="4510" customFormat="false" ht="15" hidden="false" customHeight="false" outlineLevel="0" collapsed="false">
      <c r="A4510" s="37" t="s">
        <v>850</v>
      </c>
      <c r="B4510" s="37" t="s">
        <v>270</v>
      </c>
      <c r="C4510" s="37" t="n">
        <v>22</v>
      </c>
      <c r="D4510" s="37" t="n">
        <v>20</v>
      </c>
      <c r="E4510" s="37" t="n">
        <v>0</v>
      </c>
      <c r="F4510" s="37" t="n">
        <v>1</v>
      </c>
      <c r="G4510" s="37" t="n">
        <v>1</v>
      </c>
      <c r="H4510" s="37" t="n">
        <v>2</v>
      </c>
      <c r="I4510" s="37" t="n">
        <v>0</v>
      </c>
      <c r="J4510" s="40" t="n">
        <f aca="false">IF(C4510=0,"",D4510/C4510)</f>
        <v>0.909090909090909</v>
      </c>
    </row>
    <row r="4511" customFormat="false" ht="15" hidden="false" customHeight="false" outlineLevel="0" collapsed="false">
      <c r="A4511" s="37" t="s">
        <v>850</v>
      </c>
      <c r="B4511" s="37" t="s">
        <v>271</v>
      </c>
      <c r="C4511" s="37" t="n">
        <v>22</v>
      </c>
      <c r="D4511" s="37" t="n">
        <v>21</v>
      </c>
      <c r="E4511" s="37" t="n">
        <v>0</v>
      </c>
      <c r="F4511" s="37" t="n">
        <v>2</v>
      </c>
      <c r="G4511" s="37" t="n">
        <v>0</v>
      </c>
      <c r="H4511" s="37" t="n">
        <v>0</v>
      </c>
      <c r="I4511" s="37" t="n">
        <v>1</v>
      </c>
      <c r="J4511" s="40" t="n">
        <f aca="false">IF(C4511=0,"",D4511/C4511)</f>
        <v>0.954545454545455</v>
      </c>
    </row>
    <row r="4512" customFormat="false" ht="15" hidden="false" customHeight="false" outlineLevel="0" collapsed="false">
      <c r="A4512" s="37" t="s">
        <v>850</v>
      </c>
      <c r="B4512" s="37" t="s">
        <v>272</v>
      </c>
      <c r="C4512" s="37" t="n">
        <v>22</v>
      </c>
      <c r="D4512" s="37" t="n">
        <v>21</v>
      </c>
      <c r="E4512" s="37" t="n">
        <v>1</v>
      </c>
      <c r="F4512" s="37" t="n">
        <v>0</v>
      </c>
      <c r="G4512" s="37" t="n">
        <v>0</v>
      </c>
      <c r="H4512" s="37" t="n">
        <v>1</v>
      </c>
      <c r="I4512" s="37" t="n">
        <v>0</v>
      </c>
      <c r="J4512" s="40" t="n">
        <f aca="false">IF(C4512=0,"",D4512/C4512)</f>
        <v>0.954545454545455</v>
      </c>
    </row>
    <row r="4513" customFormat="false" ht="15" hidden="false" customHeight="false" outlineLevel="0" collapsed="false">
      <c r="A4513" s="37" t="s">
        <v>850</v>
      </c>
      <c r="B4513" s="37" t="s">
        <v>273</v>
      </c>
      <c r="C4513" s="37" t="n">
        <v>22</v>
      </c>
      <c r="D4513" s="37" t="n">
        <v>20</v>
      </c>
      <c r="E4513" s="37" t="n">
        <v>1</v>
      </c>
      <c r="F4513" s="37" t="n">
        <v>0</v>
      </c>
      <c r="G4513" s="37" t="n">
        <v>0</v>
      </c>
      <c r="H4513" s="37" t="n">
        <v>1</v>
      </c>
      <c r="I4513" s="37" t="n">
        <v>1</v>
      </c>
      <c r="J4513" s="40" t="n">
        <f aca="false">IF(C4513=0,"",D4513/C4513)</f>
        <v>0.909090909090909</v>
      </c>
    </row>
    <row r="4514" customFormat="false" ht="15" hidden="false" customHeight="false" outlineLevel="0" collapsed="false">
      <c r="A4514" s="37" t="s">
        <v>850</v>
      </c>
      <c r="B4514" s="37" t="s">
        <v>274</v>
      </c>
      <c r="C4514" s="37" t="n">
        <v>22</v>
      </c>
      <c r="D4514" s="37" t="n">
        <v>21</v>
      </c>
      <c r="E4514" s="37" t="n">
        <v>0</v>
      </c>
      <c r="F4514" s="37" t="n">
        <v>0</v>
      </c>
      <c r="G4514" s="37" t="n">
        <v>0</v>
      </c>
      <c r="H4514" s="37" t="n">
        <v>0</v>
      </c>
      <c r="I4514" s="37" t="n">
        <v>3</v>
      </c>
      <c r="J4514" s="40" t="n">
        <f aca="false">IF(C4514=0,"",D4514/C4514)</f>
        <v>0.954545454545455</v>
      </c>
    </row>
    <row r="4515" customFormat="false" ht="15" hidden="false" customHeight="false" outlineLevel="0" collapsed="false">
      <c r="A4515" s="37" t="s">
        <v>850</v>
      </c>
      <c r="B4515" s="37" t="s">
        <v>275</v>
      </c>
      <c r="C4515" s="37" t="n">
        <v>22</v>
      </c>
      <c r="D4515" s="37" t="n">
        <v>22</v>
      </c>
      <c r="E4515" s="37" t="n">
        <v>1</v>
      </c>
      <c r="F4515" s="37" t="n">
        <v>0</v>
      </c>
      <c r="G4515" s="37" t="n">
        <v>0</v>
      </c>
      <c r="H4515" s="37" t="n">
        <v>1</v>
      </c>
      <c r="I4515" s="37" t="n">
        <v>1</v>
      </c>
      <c r="J4515" s="40" t="n">
        <f aca="false">IF(C4515=0,"",D4515/C4515)</f>
        <v>1</v>
      </c>
    </row>
    <row r="4516" customFormat="false" ht="15" hidden="false" customHeight="false" outlineLevel="0" collapsed="false">
      <c r="A4516" s="37" t="s">
        <v>850</v>
      </c>
      <c r="B4516" s="37" t="s">
        <v>276</v>
      </c>
      <c r="C4516" s="37" t="n">
        <v>22</v>
      </c>
      <c r="D4516" s="37" t="n">
        <v>20</v>
      </c>
      <c r="E4516" s="37" t="n">
        <v>0</v>
      </c>
      <c r="F4516" s="37" t="n">
        <v>1</v>
      </c>
      <c r="G4516" s="37" t="n">
        <v>0</v>
      </c>
      <c r="H4516" s="37" t="n">
        <v>0</v>
      </c>
      <c r="I4516" s="37" t="n">
        <v>1</v>
      </c>
      <c r="J4516" s="40" t="n">
        <f aca="false">IF(C4516=0,"",D4516/C4516)</f>
        <v>0.909090909090909</v>
      </c>
    </row>
    <row r="4517" customFormat="false" ht="15" hidden="false" customHeight="false" outlineLevel="0" collapsed="false">
      <c r="A4517" s="37" t="s">
        <v>850</v>
      </c>
      <c r="B4517" s="37" t="s">
        <v>277</v>
      </c>
      <c r="C4517" s="37" t="n">
        <v>22</v>
      </c>
      <c r="D4517" s="37" t="n">
        <v>19</v>
      </c>
      <c r="E4517" s="37" t="n">
        <v>0</v>
      </c>
      <c r="F4517" s="37" t="n">
        <v>1</v>
      </c>
      <c r="G4517" s="37" t="n">
        <v>1</v>
      </c>
      <c r="H4517" s="37" t="n">
        <v>2</v>
      </c>
      <c r="I4517" s="37" t="n">
        <v>0</v>
      </c>
      <c r="J4517" s="40" t="n">
        <f aca="false">IF(C4517=0,"",D4517/C4517)</f>
        <v>0.863636363636364</v>
      </c>
    </row>
    <row r="4518" customFormat="false" ht="15" hidden="false" customHeight="false" outlineLevel="0" collapsed="false">
      <c r="A4518" s="37" t="s">
        <v>850</v>
      </c>
      <c r="B4518" s="37" t="s">
        <v>278</v>
      </c>
      <c r="C4518" s="37" t="n">
        <v>22</v>
      </c>
      <c r="D4518" s="37" t="n">
        <v>22</v>
      </c>
      <c r="E4518" s="37" t="n">
        <v>0</v>
      </c>
      <c r="F4518" s="37" t="n">
        <v>3</v>
      </c>
      <c r="G4518" s="37" t="n">
        <v>0</v>
      </c>
      <c r="H4518" s="37" t="n">
        <v>0</v>
      </c>
      <c r="I4518" s="37" t="n">
        <v>0</v>
      </c>
      <c r="J4518" s="40" t="n">
        <f aca="false">IF(C4518=0,"",D4518/C4518)</f>
        <v>1</v>
      </c>
    </row>
    <row r="4519" customFormat="false" ht="15" hidden="false" customHeight="false" outlineLevel="0" collapsed="false">
      <c r="A4519" s="37" t="s">
        <v>850</v>
      </c>
      <c r="B4519" s="37" t="s">
        <v>279</v>
      </c>
      <c r="C4519" s="37" t="n">
        <v>22</v>
      </c>
      <c r="D4519" s="37" t="n">
        <v>21</v>
      </c>
      <c r="E4519" s="37" t="n">
        <v>0</v>
      </c>
      <c r="F4519" s="37" t="n">
        <v>1</v>
      </c>
      <c r="G4519" s="37" t="n">
        <v>0</v>
      </c>
      <c r="H4519" s="37" t="n">
        <v>0</v>
      </c>
      <c r="I4519" s="37" t="n">
        <v>0</v>
      </c>
      <c r="J4519" s="40" t="n">
        <f aca="false">IF(C4519=0,"",D4519/C4519)</f>
        <v>0.954545454545455</v>
      </c>
    </row>
    <row r="4520" customFormat="false" ht="15" hidden="false" customHeight="false" outlineLevel="0" collapsed="false">
      <c r="A4520" s="37" t="s">
        <v>850</v>
      </c>
      <c r="B4520" s="37" t="s">
        <v>280</v>
      </c>
      <c r="C4520" s="37" t="n">
        <v>22</v>
      </c>
      <c r="D4520" s="37" t="n">
        <v>19</v>
      </c>
      <c r="E4520" s="37" t="n">
        <v>2</v>
      </c>
      <c r="F4520" s="37" t="n">
        <v>0</v>
      </c>
      <c r="G4520" s="37" t="n">
        <v>0</v>
      </c>
      <c r="H4520" s="37" t="n">
        <v>1</v>
      </c>
      <c r="I4520" s="37" t="n">
        <v>0</v>
      </c>
      <c r="J4520" s="40" t="n">
        <f aca="false">IF(C4520=0,"",D4520/C4520)</f>
        <v>0.863636363636364</v>
      </c>
    </row>
    <row r="4521" customFormat="false" ht="15" hidden="false" customHeight="false" outlineLevel="0" collapsed="false">
      <c r="A4521" s="37" t="s">
        <v>850</v>
      </c>
      <c r="B4521" s="37" t="s">
        <v>281</v>
      </c>
      <c r="C4521" s="37" t="n">
        <v>22</v>
      </c>
      <c r="D4521" s="37" t="n">
        <v>22</v>
      </c>
      <c r="E4521" s="37" t="n">
        <v>1</v>
      </c>
      <c r="F4521" s="37" t="n">
        <v>2</v>
      </c>
      <c r="G4521" s="37" t="n">
        <v>0</v>
      </c>
      <c r="H4521" s="37" t="n">
        <v>2</v>
      </c>
      <c r="I4521" s="37" t="n">
        <v>0</v>
      </c>
      <c r="J4521" s="40" t="n">
        <f aca="false">IF(C4521=0,"",D4521/C4521)</f>
        <v>1</v>
      </c>
    </row>
    <row r="4522" customFormat="false" ht="15" hidden="false" customHeight="false" outlineLevel="0" collapsed="false">
      <c r="A4522" s="37" t="s">
        <v>1127</v>
      </c>
      <c r="B4522" s="37" t="s">
        <v>270</v>
      </c>
      <c r="C4522" s="37" t="n">
        <v>22</v>
      </c>
      <c r="D4522" s="37" t="n">
        <v>22</v>
      </c>
      <c r="E4522" s="37" t="n">
        <v>1</v>
      </c>
      <c r="F4522" s="37" t="n">
        <v>0</v>
      </c>
      <c r="G4522" s="37" t="n">
        <v>0</v>
      </c>
      <c r="H4522" s="37" t="n">
        <v>1</v>
      </c>
      <c r="I4522" s="37" t="n">
        <v>2</v>
      </c>
      <c r="J4522" s="40" t="n">
        <f aca="false">IF(C4522=0,"",D4522/C4522)</f>
        <v>1</v>
      </c>
    </row>
    <row r="4523" customFormat="false" ht="15" hidden="false" customHeight="false" outlineLevel="0" collapsed="false">
      <c r="A4523" s="37" t="s">
        <v>1127</v>
      </c>
      <c r="B4523" s="37" t="s">
        <v>271</v>
      </c>
      <c r="C4523" s="37" t="n">
        <v>22</v>
      </c>
      <c r="D4523" s="37" t="n">
        <v>21</v>
      </c>
      <c r="E4523" s="37" t="n">
        <v>1</v>
      </c>
      <c r="F4523" s="37" t="n">
        <v>1</v>
      </c>
      <c r="G4523" s="37" t="n">
        <v>0</v>
      </c>
      <c r="H4523" s="37" t="n">
        <v>1</v>
      </c>
      <c r="I4523" s="37" t="n">
        <v>8</v>
      </c>
      <c r="J4523" s="40" t="n">
        <f aca="false">IF(C4523=0,"",D4523/C4523)</f>
        <v>0.954545454545455</v>
      </c>
    </row>
    <row r="4524" customFormat="false" ht="15" hidden="false" customHeight="false" outlineLevel="0" collapsed="false">
      <c r="A4524" s="37" t="s">
        <v>1127</v>
      </c>
      <c r="B4524" s="37" t="s">
        <v>272</v>
      </c>
      <c r="C4524" s="37" t="n">
        <v>22</v>
      </c>
      <c r="D4524" s="37" t="n">
        <v>21</v>
      </c>
      <c r="E4524" s="37" t="n">
        <v>0</v>
      </c>
      <c r="F4524" s="37" t="n">
        <v>1</v>
      </c>
      <c r="G4524" s="37" t="n">
        <v>0</v>
      </c>
      <c r="H4524" s="37" t="n">
        <v>0</v>
      </c>
      <c r="I4524" s="37" t="n">
        <v>4</v>
      </c>
      <c r="J4524" s="40" t="n">
        <f aca="false">IF(C4524=0,"",D4524/C4524)</f>
        <v>0.954545454545455</v>
      </c>
    </row>
    <row r="4525" customFormat="false" ht="15" hidden="false" customHeight="false" outlineLevel="0" collapsed="false">
      <c r="A4525" s="37" t="s">
        <v>1127</v>
      </c>
      <c r="B4525" s="37" t="s">
        <v>273</v>
      </c>
      <c r="C4525" s="37" t="n">
        <v>22</v>
      </c>
      <c r="D4525" s="37" t="n">
        <v>20</v>
      </c>
      <c r="E4525" s="37" t="n">
        <v>0</v>
      </c>
      <c r="F4525" s="37" t="n">
        <v>1</v>
      </c>
      <c r="G4525" s="37" t="n">
        <v>0</v>
      </c>
      <c r="H4525" s="37" t="n">
        <v>3</v>
      </c>
      <c r="I4525" s="37" t="n">
        <v>7</v>
      </c>
      <c r="J4525" s="40" t="n">
        <f aca="false">IF(C4525=0,"",D4525/C4525)</f>
        <v>0.909090909090909</v>
      </c>
    </row>
    <row r="4526" customFormat="false" ht="15" hidden="false" customHeight="false" outlineLevel="0" collapsed="false">
      <c r="A4526" s="37" t="s">
        <v>1127</v>
      </c>
      <c r="B4526" s="37" t="s">
        <v>274</v>
      </c>
      <c r="C4526" s="37" t="n">
        <v>22</v>
      </c>
      <c r="D4526" s="37" t="n">
        <v>20</v>
      </c>
      <c r="E4526" s="37" t="n">
        <v>1</v>
      </c>
      <c r="F4526" s="37" t="n">
        <v>1</v>
      </c>
      <c r="G4526" s="37" t="n">
        <v>0</v>
      </c>
      <c r="H4526" s="37" t="n">
        <v>0</v>
      </c>
      <c r="I4526" s="37" t="n">
        <v>8</v>
      </c>
      <c r="J4526" s="40" t="n">
        <f aca="false">IF(C4526=0,"",D4526/C4526)</f>
        <v>0.909090909090909</v>
      </c>
    </row>
    <row r="4527" customFormat="false" ht="15" hidden="false" customHeight="false" outlineLevel="0" collapsed="false">
      <c r="A4527" s="37" t="s">
        <v>1127</v>
      </c>
      <c r="B4527" s="37" t="s">
        <v>275</v>
      </c>
      <c r="C4527" s="37" t="n">
        <v>22</v>
      </c>
      <c r="D4527" s="37" t="n">
        <v>20</v>
      </c>
      <c r="E4527" s="37" t="n">
        <v>1</v>
      </c>
      <c r="F4527" s="37" t="n">
        <v>0</v>
      </c>
      <c r="G4527" s="37" t="n">
        <v>0</v>
      </c>
      <c r="H4527" s="37" t="n">
        <v>1</v>
      </c>
      <c r="I4527" s="37" t="n">
        <v>4</v>
      </c>
      <c r="J4527" s="40" t="n">
        <f aca="false">IF(C4527=0,"",D4527/C4527)</f>
        <v>0.909090909090909</v>
      </c>
    </row>
    <row r="4528" customFormat="false" ht="15" hidden="false" customHeight="false" outlineLevel="0" collapsed="false">
      <c r="A4528" s="37" t="s">
        <v>1127</v>
      </c>
      <c r="B4528" s="37" t="s">
        <v>276</v>
      </c>
      <c r="C4528" s="37" t="n">
        <v>22</v>
      </c>
      <c r="D4528" s="37" t="n">
        <v>22</v>
      </c>
      <c r="E4528" s="37" t="n">
        <v>0</v>
      </c>
      <c r="F4528" s="37" t="n">
        <v>2</v>
      </c>
      <c r="G4528" s="37" t="n">
        <v>0</v>
      </c>
      <c r="H4528" s="37" t="n">
        <v>4</v>
      </c>
      <c r="I4528" s="37" t="n">
        <v>10</v>
      </c>
      <c r="J4528" s="40" t="n">
        <f aca="false">IF(C4528=0,"",D4528/C4528)</f>
        <v>1</v>
      </c>
    </row>
    <row r="4529" customFormat="false" ht="15" hidden="false" customHeight="false" outlineLevel="0" collapsed="false">
      <c r="A4529" s="37" t="s">
        <v>1127</v>
      </c>
      <c r="B4529" s="37" t="s">
        <v>277</v>
      </c>
      <c r="C4529" s="37" t="n">
        <v>22</v>
      </c>
      <c r="D4529" s="37" t="n">
        <v>21</v>
      </c>
      <c r="E4529" s="37" t="n">
        <v>0</v>
      </c>
      <c r="F4529" s="37" t="n">
        <v>0</v>
      </c>
      <c r="G4529" s="37" t="n">
        <v>1</v>
      </c>
      <c r="H4529" s="37" t="n">
        <v>1</v>
      </c>
      <c r="I4529" s="37" t="n">
        <v>8</v>
      </c>
      <c r="J4529" s="40" t="n">
        <f aca="false">IF(C4529=0,"",D4529/C4529)</f>
        <v>0.954545454545455</v>
      </c>
    </row>
    <row r="4530" customFormat="false" ht="15" hidden="false" customHeight="false" outlineLevel="0" collapsed="false">
      <c r="A4530" s="37" t="s">
        <v>1127</v>
      </c>
      <c r="B4530" s="37" t="s">
        <v>278</v>
      </c>
      <c r="C4530" s="37" t="n">
        <v>22</v>
      </c>
      <c r="D4530" s="37" t="n">
        <v>17</v>
      </c>
      <c r="E4530" s="37" t="n">
        <v>2</v>
      </c>
      <c r="F4530" s="37" t="n">
        <v>0</v>
      </c>
      <c r="G4530" s="37" t="n">
        <v>0</v>
      </c>
      <c r="H4530" s="37" t="n">
        <v>1</v>
      </c>
      <c r="I4530" s="37" t="n">
        <v>19</v>
      </c>
      <c r="J4530" s="40" t="n">
        <f aca="false">IF(C4530=0,"",D4530/C4530)</f>
        <v>0.772727272727273</v>
      </c>
    </row>
    <row r="4531" customFormat="false" ht="15" hidden="false" customHeight="false" outlineLevel="0" collapsed="false">
      <c r="A4531" s="37" t="s">
        <v>1127</v>
      </c>
      <c r="B4531" s="37" t="s">
        <v>279</v>
      </c>
      <c r="C4531" s="37" t="n">
        <v>22</v>
      </c>
      <c r="D4531" s="37" t="n">
        <v>18</v>
      </c>
      <c r="E4531" s="37" t="n">
        <v>0</v>
      </c>
      <c r="F4531" s="37" t="n">
        <v>0</v>
      </c>
      <c r="G4531" s="37" t="n">
        <v>1</v>
      </c>
      <c r="H4531" s="37" t="n">
        <v>2</v>
      </c>
      <c r="I4531" s="37" t="n">
        <v>15</v>
      </c>
      <c r="J4531" s="40" t="n">
        <f aca="false">IF(C4531=0,"",D4531/C4531)</f>
        <v>0.818181818181818</v>
      </c>
    </row>
    <row r="4532" customFormat="false" ht="15" hidden="false" customHeight="false" outlineLevel="0" collapsed="false">
      <c r="A4532" s="37" t="s">
        <v>1127</v>
      </c>
      <c r="B4532" s="37" t="s">
        <v>280</v>
      </c>
      <c r="C4532" s="37" t="n">
        <v>22</v>
      </c>
      <c r="D4532" s="37" t="n">
        <v>21</v>
      </c>
      <c r="E4532" s="37" t="n">
        <v>0</v>
      </c>
      <c r="F4532" s="37" t="n">
        <v>1</v>
      </c>
      <c r="G4532" s="37" t="n">
        <v>0</v>
      </c>
      <c r="H4532" s="37" t="n">
        <v>0</v>
      </c>
      <c r="I4532" s="37" t="n">
        <v>12</v>
      </c>
      <c r="J4532" s="40" t="n">
        <f aca="false">IF(C4532=0,"",D4532/C4532)</f>
        <v>0.954545454545455</v>
      </c>
    </row>
    <row r="4533" customFormat="false" ht="15" hidden="false" customHeight="false" outlineLevel="0" collapsed="false">
      <c r="A4533" s="37" t="s">
        <v>1127</v>
      </c>
      <c r="B4533" s="37" t="s">
        <v>281</v>
      </c>
      <c r="C4533" s="37" t="n">
        <v>22</v>
      </c>
      <c r="D4533" s="37" t="n">
        <v>21</v>
      </c>
      <c r="E4533" s="37" t="n">
        <v>0</v>
      </c>
      <c r="F4533" s="37" t="n">
        <v>0</v>
      </c>
      <c r="G4533" s="37" t="n">
        <v>0</v>
      </c>
      <c r="H4533" s="37" t="n">
        <v>1</v>
      </c>
      <c r="I4533" s="37" t="n">
        <v>13</v>
      </c>
      <c r="J4533" s="40" t="n">
        <f aca="false">IF(C4533=0,"",D4533/C4533)</f>
        <v>0.954545454545455</v>
      </c>
    </row>
    <row r="4534" customFormat="false" ht="15" hidden="false" customHeight="false" outlineLevel="0" collapsed="false">
      <c r="A4534" s="37" t="s">
        <v>1128</v>
      </c>
      <c r="B4534" s="37" t="s">
        <v>270</v>
      </c>
      <c r="C4534" s="37" t="n">
        <v>22</v>
      </c>
      <c r="D4534" s="37" t="n">
        <v>20</v>
      </c>
      <c r="E4534" s="37" t="n">
        <v>1</v>
      </c>
      <c r="F4534" s="37" t="n">
        <v>0</v>
      </c>
      <c r="G4534" s="37" t="n">
        <v>1</v>
      </c>
      <c r="H4534" s="37" t="n">
        <v>1</v>
      </c>
      <c r="I4534" s="37" t="n">
        <v>0</v>
      </c>
      <c r="J4534" s="40" t="n">
        <f aca="false">IF(C4534=0,"",D4534/C4534)</f>
        <v>0.909090909090909</v>
      </c>
    </row>
    <row r="4535" customFormat="false" ht="15" hidden="false" customHeight="false" outlineLevel="0" collapsed="false">
      <c r="A4535" s="37" t="s">
        <v>1128</v>
      </c>
      <c r="B4535" s="37" t="s">
        <v>271</v>
      </c>
      <c r="C4535" s="37" t="n">
        <v>22</v>
      </c>
      <c r="D4535" s="37" t="n">
        <v>21</v>
      </c>
      <c r="E4535" s="37" t="n">
        <v>0</v>
      </c>
      <c r="F4535" s="37" t="n">
        <v>0</v>
      </c>
      <c r="G4535" s="37" t="n">
        <v>2</v>
      </c>
      <c r="H4535" s="37" t="n">
        <v>1</v>
      </c>
      <c r="I4535" s="37" t="n">
        <v>0</v>
      </c>
      <c r="J4535" s="40" t="n">
        <f aca="false">IF(C4535=0,"",D4535/C4535)</f>
        <v>0.954545454545455</v>
      </c>
    </row>
    <row r="4536" customFormat="false" ht="15" hidden="false" customHeight="false" outlineLevel="0" collapsed="false">
      <c r="A4536" s="37" t="s">
        <v>1128</v>
      </c>
      <c r="B4536" s="37" t="s">
        <v>272</v>
      </c>
      <c r="C4536" s="37" t="n">
        <v>22</v>
      </c>
      <c r="D4536" s="37" t="n">
        <v>20</v>
      </c>
      <c r="E4536" s="37" t="n">
        <v>0</v>
      </c>
      <c r="F4536" s="37" t="n">
        <v>1</v>
      </c>
      <c r="G4536" s="37" t="n">
        <v>1</v>
      </c>
      <c r="H4536" s="37" t="n">
        <v>2</v>
      </c>
      <c r="I4536" s="37" t="n">
        <v>4</v>
      </c>
      <c r="J4536" s="40" t="n">
        <f aca="false">IF(C4536=0,"",D4536/C4536)</f>
        <v>0.909090909090909</v>
      </c>
    </row>
    <row r="4537" customFormat="false" ht="15" hidden="false" customHeight="false" outlineLevel="0" collapsed="false">
      <c r="A4537" s="37" t="s">
        <v>1128</v>
      </c>
      <c r="B4537" s="37" t="s">
        <v>273</v>
      </c>
      <c r="C4537" s="37" t="n">
        <v>22</v>
      </c>
      <c r="D4537" s="37" t="n">
        <v>22</v>
      </c>
      <c r="E4537" s="37" t="n">
        <v>0</v>
      </c>
      <c r="F4537" s="37" t="n">
        <v>0</v>
      </c>
      <c r="G4537" s="37" t="n">
        <v>1</v>
      </c>
      <c r="H4537" s="37" t="n">
        <v>4</v>
      </c>
      <c r="I4537" s="37" t="n">
        <v>0</v>
      </c>
      <c r="J4537" s="40" t="n">
        <f aca="false">IF(C4537=0,"",D4537/C4537)</f>
        <v>1</v>
      </c>
    </row>
    <row r="4538" customFormat="false" ht="15" hidden="false" customHeight="false" outlineLevel="0" collapsed="false">
      <c r="A4538" s="37" t="s">
        <v>1128</v>
      </c>
      <c r="B4538" s="37" t="s">
        <v>274</v>
      </c>
      <c r="C4538" s="37" t="n">
        <v>22</v>
      </c>
      <c r="D4538" s="37" t="n">
        <v>22</v>
      </c>
      <c r="E4538" s="37" t="n">
        <v>0</v>
      </c>
      <c r="F4538" s="37" t="n">
        <v>0</v>
      </c>
      <c r="G4538" s="37" t="n">
        <v>0</v>
      </c>
      <c r="H4538" s="37" t="n">
        <v>1</v>
      </c>
      <c r="I4538" s="37" t="n">
        <v>9</v>
      </c>
      <c r="J4538" s="40" t="n">
        <f aca="false">IF(C4538=0,"",D4538/C4538)</f>
        <v>1</v>
      </c>
    </row>
    <row r="4539" customFormat="false" ht="15" hidden="false" customHeight="false" outlineLevel="0" collapsed="false">
      <c r="A4539" s="37" t="s">
        <v>1128</v>
      </c>
      <c r="B4539" s="37" t="s">
        <v>275</v>
      </c>
      <c r="C4539" s="37" t="n">
        <v>22</v>
      </c>
      <c r="D4539" s="37" t="n">
        <v>21</v>
      </c>
      <c r="E4539" s="37" t="n">
        <v>0</v>
      </c>
      <c r="F4539" s="37" t="n">
        <v>1</v>
      </c>
      <c r="G4539" s="37" t="n">
        <v>0</v>
      </c>
      <c r="H4539" s="37" t="n">
        <v>0</v>
      </c>
      <c r="I4539" s="37" t="n">
        <v>0</v>
      </c>
      <c r="J4539" s="40" t="n">
        <f aca="false">IF(C4539=0,"",D4539/C4539)</f>
        <v>0.954545454545455</v>
      </c>
    </row>
    <row r="4540" customFormat="false" ht="15" hidden="false" customHeight="false" outlineLevel="0" collapsed="false">
      <c r="A4540" s="37" t="s">
        <v>1128</v>
      </c>
      <c r="B4540" s="37" t="s">
        <v>276</v>
      </c>
      <c r="C4540" s="37" t="n">
        <v>22</v>
      </c>
      <c r="D4540" s="37" t="n">
        <v>22</v>
      </c>
      <c r="E4540" s="37" t="n">
        <v>0</v>
      </c>
      <c r="F4540" s="37" t="n">
        <v>1</v>
      </c>
      <c r="G4540" s="37" t="n">
        <v>0</v>
      </c>
      <c r="H4540" s="37" t="n">
        <v>3</v>
      </c>
      <c r="I4540" s="37" t="n">
        <v>0</v>
      </c>
      <c r="J4540" s="40" t="n">
        <f aca="false">IF(C4540=0,"",D4540/C4540)</f>
        <v>1</v>
      </c>
    </row>
    <row r="4541" customFormat="false" ht="15" hidden="false" customHeight="false" outlineLevel="0" collapsed="false">
      <c r="A4541" s="37" t="s">
        <v>1128</v>
      </c>
      <c r="B4541" s="37" t="s">
        <v>277</v>
      </c>
      <c r="C4541" s="37" t="n">
        <v>22</v>
      </c>
      <c r="D4541" s="37" t="n">
        <v>22</v>
      </c>
      <c r="E4541" s="37" t="n">
        <v>0</v>
      </c>
      <c r="F4541" s="37" t="n">
        <v>1</v>
      </c>
      <c r="G4541" s="37" t="n">
        <v>0</v>
      </c>
      <c r="H4541" s="37" t="n">
        <v>2</v>
      </c>
      <c r="I4541" s="37" t="n">
        <v>0</v>
      </c>
      <c r="J4541" s="40" t="n">
        <f aca="false">IF(C4541=0,"",D4541/C4541)</f>
        <v>1</v>
      </c>
    </row>
    <row r="4542" customFormat="false" ht="15" hidden="false" customHeight="false" outlineLevel="0" collapsed="false">
      <c r="A4542" s="37" t="s">
        <v>1128</v>
      </c>
      <c r="B4542" s="37" t="s">
        <v>278</v>
      </c>
      <c r="C4542" s="37" t="n">
        <v>22</v>
      </c>
      <c r="D4542" s="37" t="n">
        <v>21</v>
      </c>
      <c r="E4542" s="37" t="n">
        <v>2</v>
      </c>
      <c r="F4542" s="37" t="n">
        <v>0</v>
      </c>
      <c r="G4542" s="37" t="n">
        <v>1</v>
      </c>
      <c r="H4542" s="37" t="n">
        <v>3</v>
      </c>
      <c r="I4542" s="37" t="n">
        <v>2</v>
      </c>
      <c r="J4542" s="40" t="n">
        <f aca="false">IF(C4542=0,"",D4542/C4542)</f>
        <v>0.954545454545455</v>
      </c>
    </row>
    <row r="4543" customFormat="false" ht="15" hidden="false" customHeight="false" outlineLevel="0" collapsed="false">
      <c r="A4543" s="37" t="s">
        <v>1128</v>
      </c>
      <c r="B4543" s="37" t="s">
        <v>279</v>
      </c>
      <c r="C4543" s="37" t="n">
        <v>22</v>
      </c>
      <c r="D4543" s="37" t="n">
        <v>17</v>
      </c>
      <c r="E4543" s="37" t="n">
        <v>0</v>
      </c>
      <c r="F4543" s="37" t="n">
        <v>0</v>
      </c>
      <c r="G4543" s="37" t="n">
        <v>0</v>
      </c>
      <c r="H4543" s="37" t="n">
        <v>2</v>
      </c>
      <c r="I4543" s="37" t="n">
        <v>3</v>
      </c>
      <c r="J4543" s="40" t="n">
        <f aca="false">IF(C4543=0,"",D4543/C4543)</f>
        <v>0.772727272727273</v>
      </c>
    </row>
    <row r="4544" customFormat="false" ht="15" hidden="false" customHeight="false" outlineLevel="0" collapsed="false">
      <c r="A4544" s="37" t="s">
        <v>1128</v>
      </c>
      <c r="B4544" s="37" t="s">
        <v>280</v>
      </c>
      <c r="C4544" s="37" t="n">
        <v>22</v>
      </c>
      <c r="D4544" s="37" t="n">
        <v>20</v>
      </c>
      <c r="E4544" s="37" t="n">
        <v>0</v>
      </c>
      <c r="F4544" s="37" t="n">
        <v>0</v>
      </c>
      <c r="G4544" s="37" t="n">
        <v>0</v>
      </c>
      <c r="H4544" s="37" t="n">
        <v>1</v>
      </c>
      <c r="I4544" s="37" t="n">
        <v>3</v>
      </c>
      <c r="J4544" s="40" t="n">
        <f aca="false">IF(C4544=0,"",D4544/C4544)</f>
        <v>0.909090909090909</v>
      </c>
    </row>
    <row r="4545" customFormat="false" ht="15" hidden="false" customHeight="false" outlineLevel="0" collapsed="false">
      <c r="A4545" s="37" t="s">
        <v>1128</v>
      </c>
      <c r="B4545" s="37" t="s">
        <v>281</v>
      </c>
      <c r="C4545" s="37" t="n">
        <v>22</v>
      </c>
      <c r="D4545" s="37" t="n">
        <v>20</v>
      </c>
      <c r="E4545" s="37" t="n">
        <v>0</v>
      </c>
      <c r="F4545" s="37" t="n">
        <v>0</v>
      </c>
      <c r="G4545" s="37" t="n">
        <v>1</v>
      </c>
      <c r="H4545" s="37" t="n">
        <v>3</v>
      </c>
      <c r="I4545" s="37" t="n">
        <v>0</v>
      </c>
      <c r="J4545" s="40" t="n">
        <f aca="false">IF(C4545=0,"",D4545/C4545)</f>
        <v>0.909090909090909</v>
      </c>
    </row>
    <row r="4546" customFormat="false" ht="15" hidden="false" customHeight="false" outlineLevel="0" collapsed="false">
      <c r="A4546" s="37" t="s">
        <v>1129</v>
      </c>
      <c r="B4546" s="37" t="s">
        <v>281</v>
      </c>
      <c r="C4546" s="37" t="n">
        <v>22</v>
      </c>
      <c r="D4546" s="37" t="n">
        <v>20</v>
      </c>
      <c r="E4546" s="37" t="n">
        <v>0</v>
      </c>
      <c r="F4546" s="37" t="n">
        <v>1</v>
      </c>
      <c r="G4546" s="37" t="n">
        <v>1</v>
      </c>
      <c r="H4546" s="37" t="n">
        <v>1</v>
      </c>
      <c r="I4546" s="37" t="n">
        <v>0</v>
      </c>
      <c r="J4546" s="40" t="n">
        <f aca="false">IF(C4546=0,"",D4546/C4546)</f>
        <v>0.909090909090909</v>
      </c>
    </row>
    <row r="4547" customFormat="false" ht="15" hidden="false" customHeight="false" outlineLevel="0" collapsed="false">
      <c r="A4547" s="37" t="s">
        <v>1131</v>
      </c>
      <c r="B4547" s="37" t="s">
        <v>270</v>
      </c>
      <c r="C4547" s="37" t="n">
        <v>22</v>
      </c>
      <c r="D4547" s="37" t="n">
        <v>21</v>
      </c>
      <c r="E4547" s="37" t="n">
        <v>0</v>
      </c>
      <c r="F4547" s="37" t="n">
        <v>2</v>
      </c>
      <c r="G4547" s="37" t="n">
        <v>0</v>
      </c>
      <c r="H4547" s="37" t="n">
        <v>2</v>
      </c>
      <c r="I4547" s="37" t="n">
        <v>1</v>
      </c>
      <c r="J4547" s="40" t="n">
        <f aca="false">IF(C4547=0,"",D4547/C4547)</f>
        <v>0.954545454545455</v>
      </c>
    </row>
    <row r="4548" customFormat="false" ht="15" hidden="false" customHeight="false" outlineLevel="0" collapsed="false">
      <c r="A4548" s="37" t="s">
        <v>1131</v>
      </c>
      <c r="B4548" s="37" t="s">
        <v>271</v>
      </c>
      <c r="C4548" s="37" t="n">
        <v>22</v>
      </c>
      <c r="D4548" s="37" t="n">
        <v>21</v>
      </c>
      <c r="E4548" s="37" t="n">
        <v>0</v>
      </c>
      <c r="F4548" s="37" t="n">
        <v>0</v>
      </c>
      <c r="G4548" s="37" t="n">
        <v>0</v>
      </c>
      <c r="H4548" s="37" t="n">
        <v>2</v>
      </c>
      <c r="I4548" s="37" t="n">
        <v>0</v>
      </c>
      <c r="J4548" s="40" t="n">
        <f aca="false">IF(C4548=0,"",D4548/C4548)</f>
        <v>0.954545454545455</v>
      </c>
    </row>
    <row r="4549" customFormat="false" ht="15" hidden="false" customHeight="false" outlineLevel="0" collapsed="false">
      <c r="A4549" s="37" t="s">
        <v>1131</v>
      </c>
      <c r="B4549" s="37" t="s">
        <v>272</v>
      </c>
      <c r="C4549" s="37" t="n">
        <v>22</v>
      </c>
      <c r="D4549" s="37" t="n">
        <v>18</v>
      </c>
      <c r="E4549" s="37" t="n">
        <v>2</v>
      </c>
      <c r="F4549" s="37" t="n">
        <v>0</v>
      </c>
      <c r="G4549" s="37" t="n">
        <v>0</v>
      </c>
      <c r="H4549" s="37" t="n">
        <v>0</v>
      </c>
      <c r="I4549" s="37" t="n">
        <v>1</v>
      </c>
      <c r="J4549" s="40" t="n">
        <f aca="false">IF(C4549=0,"",D4549/C4549)</f>
        <v>0.818181818181818</v>
      </c>
    </row>
    <row r="4550" customFormat="false" ht="15" hidden="false" customHeight="false" outlineLevel="0" collapsed="false">
      <c r="A4550" s="37" t="s">
        <v>1131</v>
      </c>
      <c r="B4550" s="37" t="s">
        <v>273</v>
      </c>
      <c r="C4550" s="37" t="n">
        <v>22</v>
      </c>
      <c r="D4550" s="37" t="n">
        <v>22</v>
      </c>
      <c r="E4550" s="37" t="n">
        <v>1</v>
      </c>
      <c r="F4550" s="37" t="n">
        <v>0</v>
      </c>
      <c r="G4550" s="37" t="n">
        <v>0</v>
      </c>
      <c r="H4550" s="37" t="n">
        <v>1</v>
      </c>
      <c r="I4550" s="37" t="n">
        <v>8</v>
      </c>
      <c r="J4550" s="40" t="n">
        <f aca="false">IF(C4550=0,"",D4550/C4550)</f>
        <v>1</v>
      </c>
    </row>
    <row r="4551" customFormat="false" ht="15" hidden="false" customHeight="false" outlineLevel="0" collapsed="false">
      <c r="A4551" s="37" t="s">
        <v>1131</v>
      </c>
      <c r="B4551" s="37" t="s">
        <v>274</v>
      </c>
      <c r="C4551" s="37" t="n">
        <v>22</v>
      </c>
      <c r="D4551" s="37" t="n">
        <v>20</v>
      </c>
      <c r="E4551" s="37" t="n">
        <v>1</v>
      </c>
      <c r="F4551" s="37" t="n">
        <v>2</v>
      </c>
      <c r="G4551" s="37" t="n">
        <v>1</v>
      </c>
      <c r="H4551" s="37" t="n">
        <v>0</v>
      </c>
      <c r="I4551" s="37" t="n">
        <v>0</v>
      </c>
      <c r="J4551" s="40" t="n">
        <f aca="false">IF(C4551=0,"",D4551/C4551)</f>
        <v>0.909090909090909</v>
      </c>
    </row>
    <row r="4552" customFormat="false" ht="15" hidden="false" customHeight="false" outlineLevel="0" collapsed="false">
      <c r="A4552" s="37" t="s">
        <v>1131</v>
      </c>
      <c r="B4552" s="37" t="s">
        <v>275</v>
      </c>
      <c r="C4552" s="37" t="n">
        <v>22</v>
      </c>
      <c r="D4552" s="37" t="n">
        <v>21</v>
      </c>
      <c r="E4552" s="37" t="n">
        <v>0</v>
      </c>
      <c r="F4552" s="37" t="n">
        <v>2</v>
      </c>
      <c r="G4552" s="37" t="n">
        <v>0</v>
      </c>
      <c r="H4552" s="37" t="n">
        <v>0</v>
      </c>
      <c r="I4552" s="37" t="n">
        <v>2</v>
      </c>
      <c r="J4552" s="40" t="n">
        <f aca="false">IF(C4552=0,"",D4552/C4552)</f>
        <v>0.954545454545455</v>
      </c>
    </row>
    <row r="4553" customFormat="false" ht="15" hidden="false" customHeight="false" outlineLevel="0" collapsed="false">
      <c r="A4553" s="37" t="s">
        <v>1131</v>
      </c>
      <c r="B4553" s="37" t="s">
        <v>276</v>
      </c>
      <c r="C4553" s="37" t="n">
        <v>22</v>
      </c>
      <c r="D4553" s="37" t="n">
        <v>21</v>
      </c>
      <c r="E4553" s="37" t="n">
        <v>2</v>
      </c>
      <c r="F4553" s="37" t="n">
        <v>0</v>
      </c>
      <c r="G4553" s="37" t="n">
        <v>0</v>
      </c>
      <c r="H4553" s="37" t="n">
        <v>4</v>
      </c>
      <c r="I4553" s="37" t="n">
        <v>5</v>
      </c>
      <c r="J4553" s="40" t="n">
        <f aca="false">IF(C4553=0,"",D4553/C4553)</f>
        <v>0.954545454545455</v>
      </c>
    </row>
    <row r="4554" customFormat="false" ht="15" hidden="false" customHeight="false" outlineLevel="0" collapsed="false">
      <c r="A4554" s="37" t="s">
        <v>1131</v>
      </c>
      <c r="B4554" s="37" t="s">
        <v>277</v>
      </c>
      <c r="C4554" s="37" t="n">
        <v>22</v>
      </c>
      <c r="D4554" s="37" t="n">
        <v>22</v>
      </c>
      <c r="E4554" s="37" t="n">
        <v>0</v>
      </c>
      <c r="F4554" s="37" t="n">
        <v>0</v>
      </c>
      <c r="G4554" s="37" t="n">
        <v>0</v>
      </c>
      <c r="H4554" s="37" t="n">
        <v>1</v>
      </c>
      <c r="I4554" s="37" t="n">
        <v>0</v>
      </c>
      <c r="J4554" s="40" t="n">
        <f aca="false">IF(C4554=0,"",D4554/C4554)</f>
        <v>1</v>
      </c>
    </row>
    <row r="4555" customFormat="false" ht="15" hidden="false" customHeight="false" outlineLevel="0" collapsed="false">
      <c r="A4555" s="37" t="s">
        <v>1131</v>
      </c>
      <c r="B4555" s="37" t="s">
        <v>278</v>
      </c>
      <c r="C4555" s="37" t="n">
        <v>22</v>
      </c>
      <c r="D4555" s="37" t="n">
        <v>22</v>
      </c>
      <c r="E4555" s="37" t="n">
        <v>1</v>
      </c>
      <c r="F4555" s="37" t="n">
        <v>0</v>
      </c>
      <c r="G4555" s="37" t="n">
        <v>0</v>
      </c>
      <c r="H4555" s="37" t="n">
        <v>1</v>
      </c>
      <c r="I4555" s="37" t="n">
        <v>2</v>
      </c>
      <c r="J4555" s="40" t="n">
        <f aca="false">IF(C4555=0,"",D4555/C4555)</f>
        <v>1</v>
      </c>
    </row>
    <row r="4556" customFormat="false" ht="15" hidden="false" customHeight="false" outlineLevel="0" collapsed="false">
      <c r="A4556" s="37" t="s">
        <v>1131</v>
      </c>
      <c r="B4556" s="37" t="s">
        <v>279</v>
      </c>
      <c r="C4556" s="37" t="n">
        <v>22</v>
      </c>
      <c r="D4556" s="37" t="n">
        <v>20</v>
      </c>
      <c r="E4556" s="37" t="n">
        <v>0</v>
      </c>
      <c r="F4556" s="37" t="n">
        <v>1</v>
      </c>
      <c r="G4556" s="37" t="n">
        <v>0</v>
      </c>
      <c r="H4556" s="37" t="n">
        <v>1</v>
      </c>
      <c r="I4556" s="37" t="n">
        <v>0</v>
      </c>
      <c r="J4556" s="40" t="n">
        <f aca="false">IF(C4556=0,"",D4556/C4556)</f>
        <v>0.909090909090909</v>
      </c>
    </row>
    <row r="4557" customFormat="false" ht="15" hidden="false" customHeight="false" outlineLevel="0" collapsed="false">
      <c r="A4557" s="37" t="s">
        <v>1131</v>
      </c>
      <c r="B4557" s="37" t="s">
        <v>280</v>
      </c>
      <c r="C4557" s="37" t="n">
        <v>22</v>
      </c>
      <c r="D4557" s="37" t="n">
        <v>21</v>
      </c>
      <c r="E4557" s="37" t="n">
        <v>0</v>
      </c>
      <c r="F4557" s="37" t="n">
        <v>0</v>
      </c>
      <c r="G4557" s="37" t="n">
        <v>1</v>
      </c>
      <c r="H4557" s="37" t="n">
        <v>1</v>
      </c>
      <c r="I4557" s="37" t="n">
        <v>5</v>
      </c>
      <c r="J4557" s="40" t="n">
        <f aca="false">IF(C4557=0,"",D4557/C4557)</f>
        <v>0.954545454545455</v>
      </c>
    </row>
    <row r="4558" customFormat="false" ht="15" hidden="false" customHeight="false" outlineLevel="0" collapsed="false">
      <c r="A4558" s="37" t="s">
        <v>1131</v>
      </c>
      <c r="B4558" s="37" t="s">
        <v>281</v>
      </c>
      <c r="C4558" s="37" t="n">
        <v>22</v>
      </c>
      <c r="D4558" s="37" t="n">
        <v>21</v>
      </c>
      <c r="E4558" s="37" t="n">
        <v>1</v>
      </c>
      <c r="F4558" s="37" t="n">
        <v>0</v>
      </c>
      <c r="G4558" s="37" t="n">
        <v>0</v>
      </c>
      <c r="H4558" s="37" t="n">
        <v>3</v>
      </c>
      <c r="I4558" s="37" t="n">
        <v>0</v>
      </c>
      <c r="J4558" s="40" t="n">
        <f aca="false">IF(C4558=0,"",D4558/C4558)</f>
        <v>0.954545454545455</v>
      </c>
    </row>
    <row r="4559" customFormat="false" ht="15" hidden="false" customHeight="false" outlineLevel="0" collapsed="false">
      <c r="A4559" s="37" t="s">
        <v>1133</v>
      </c>
      <c r="B4559" s="37" t="s">
        <v>270</v>
      </c>
      <c r="C4559" s="37" t="n">
        <v>22</v>
      </c>
      <c r="D4559" s="37" t="n">
        <v>22</v>
      </c>
      <c r="E4559" s="37" t="n">
        <v>0</v>
      </c>
      <c r="F4559" s="37" t="n">
        <v>0</v>
      </c>
      <c r="G4559" s="37" t="n">
        <v>0</v>
      </c>
      <c r="H4559" s="37" t="n">
        <v>2</v>
      </c>
      <c r="I4559" s="37" t="n">
        <v>5</v>
      </c>
      <c r="J4559" s="40" t="n">
        <f aca="false">IF(C4559=0,"",D4559/C4559)</f>
        <v>1</v>
      </c>
    </row>
    <row r="4560" customFormat="false" ht="15" hidden="false" customHeight="false" outlineLevel="0" collapsed="false">
      <c r="A4560" s="37" t="s">
        <v>1133</v>
      </c>
      <c r="B4560" s="37" t="s">
        <v>271</v>
      </c>
      <c r="C4560" s="37" t="n">
        <v>22</v>
      </c>
      <c r="D4560" s="37" t="n">
        <v>22</v>
      </c>
      <c r="E4560" s="37" t="n">
        <v>2</v>
      </c>
      <c r="F4560" s="37" t="n">
        <v>1</v>
      </c>
      <c r="G4560" s="37" t="n">
        <v>0</v>
      </c>
      <c r="H4560" s="37" t="n">
        <v>2</v>
      </c>
      <c r="I4560" s="37" t="n">
        <v>8</v>
      </c>
      <c r="J4560" s="40" t="n">
        <f aca="false">IF(C4560=0,"",D4560/C4560)</f>
        <v>1</v>
      </c>
    </row>
    <row r="4561" customFormat="false" ht="15" hidden="false" customHeight="false" outlineLevel="0" collapsed="false">
      <c r="A4561" s="37" t="s">
        <v>1133</v>
      </c>
      <c r="B4561" s="37" t="s">
        <v>272</v>
      </c>
      <c r="C4561" s="37" t="n">
        <v>22</v>
      </c>
      <c r="D4561" s="37" t="n">
        <v>19</v>
      </c>
      <c r="E4561" s="37" t="n">
        <v>0</v>
      </c>
      <c r="F4561" s="37" t="n">
        <v>0</v>
      </c>
      <c r="G4561" s="37" t="n">
        <v>0</v>
      </c>
      <c r="H4561" s="37" t="n">
        <v>3</v>
      </c>
      <c r="I4561" s="37" t="n">
        <v>19</v>
      </c>
      <c r="J4561" s="40" t="n">
        <f aca="false">IF(C4561=0,"",D4561/C4561)</f>
        <v>0.863636363636364</v>
      </c>
    </row>
    <row r="4562" customFormat="false" ht="15" hidden="false" customHeight="false" outlineLevel="0" collapsed="false">
      <c r="A4562" s="37" t="s">
        <v>1133</v>
      </c>
      <c r="B4562" s="37" t="s">
        <v>273</v>
      </c>
      <c r="C4562" s="37" t="n">
        <v>22</v>
      </c>
      <c r="D4562" s="37" t="n">
        <v>19</v>
      </c>
      <c r="E4562" s="37" t="n">
        <v>1</v>
      </c>
      <c r="F4562" s="37" t="n">
        <v>0</v>
      </c>
      <c r="G4562" s="37" t="n">
        <v>0</v>
      </c>
      <c r="H4562" s="37" t="n">
        <v>2</v>
      </c>
      <c r="I4562" s="37" t="n">
        <v>8</v>
      </c>
      <c r="J4562" s="40" t="n">
        <f aca="false">IF(C4562=0,"",D4562/C4562)</f>
        <v>0.863636363636364</v>
      </c>
    </row>
    <row r="4563" customFormat="false" ht="15" hidden="false" customHeight="false" outlineLevel="0" collapsed="false">
      <c r="A4563" s="37" t="s">
        <v>1133</v>
      </c>
      <c r="B4563" s="37" t="s">
        <v>274</v>
      </c>
      <c r="C4563" s="37" t="n">
        <v>22</v>
      </c>
      <c r="D4563" s="37" t="n">
        <v>21</v>
      </c>
      <c r="E4563" s="37" t="n">
        <v>1</v>
      </c>
      <c r="F4563" s="37" t="n">
        <v>0</v>
      </c>
      <c r="G4563" s="37" t="n">
        <v>0</v>
      </c>
      <c r="H4563" s="37" t="n">
        <v>4</v>
      </c>
      <c r="I4563" s="37" t="n">
        <v>2</v>
      </c>
      <c r="J4563" s="40" t="n">
        <f aca="false">IF(C4563=0,"",D4563/C4563)</f>
        <v>0.954545454545455</v>
      </c>
    </row>
    <row r="4564" customFormat="false" ht="15" hidden="false" customHeight="false" outlineLevel="0" collapsed="false">
      <c r="A4564" s="37" t="s">
        <v>1133</v>
      </c>
      <c r="B4564" s="37" t="s">
        <v>275</v>
      </c>
      <c r="C4564" s="37" t="n">
        <v>22</v>
      </c>
      <c r="D4564" s="37" t="n">
        <v>21</v>
      </c>
      <c r="E4564" s="37" t="n">
        <v>0</v>
      </c>
      <c r="F4564" s="37" t="n">
        <v>0</v>
      </c>
      <c r="G4564" s="37" t="n">
        <v>1</v>
      </c>
      <c r="H4564" s="37" t="n">
        <v>1</v>
      </c>
      <c r="I4564" s="37" t="n">
        <v>6</v>
      </c>
      <c r="J4564" s="40" t="n">
        <f aca="false">IF(C4564=0,"",D4564/C4564)</f>
        <v>0.954545454545455</v>
      </c>
    </row>
    <row r="4565" customFormat="false" ht="15" hidden="false" customHeight="false" outlineLevel="0" collapsed="false">
      <c r="A4565" s="37" t="s">
        <v>1133</v>
      </c>
      <c r="B4565" s="37" t="s">
        <v>276</v>
      </c>
      <c r="C4565" s="37" t="n">
        <v>22</v>
      </c>
      <c r="D4565" s="37" t="n">
        <v>19</v>
      </c>
      <c r="E4565" s="37" t="n">
        <v>0</v>
      </c>
      <c r="F4565" s="37" t="n">
        <v>1</v>
      </c>
      <c r="G4565" s="37" t="n">
        <v>1</v>
      </c>
      <c r="H4565" s="37" t="n">
        <v>1</v>
      </c>
      <c r="I4565" s="37" t="n">
        <v>16</v>
      </c>
      <c r="J4565" s="40" t="n">
        <f aca="false">IF(C4565=0,"",D4565/C4565)</f>
        <v>0.863636363636364</v>
      </c>
    </row>
    <row r="4566" customFormat="false" ht="15" hidden="false" customHeight="false" outlineLevel="0" collapsed="false">
      <c r="A4566" s="37" t="s">
        <v>1133</v>
      </c>
      <c r="B4566" s="37" t="s">
        <v>277</v>
      </c>
      <c r="C4566" s="37" t="n">
        <v>22</v>
      </c>
      <c r="D4566" s="37" t="n">
        <v>22</v>
      </c>
      <c r="E4566" s="37" t="n">
        <v>0</v>
      </c>
      <c r="F4566" s="37" t="n">
        <v>0</v>
      </c>
      <c r="G4566" s="37" t="n">
        <v>0</v>
      </c>
      <c r="H4566" s="37" t="n">
        <v>0</v>
      </c>
      <c r="I4566" s="37" t="n">
        <v>27</v>
      </c>
      <c r="J4566" s="40" t="n">
        <f aca="false">IF(C4566=0,"",D4566/C4566)</f>
        <v>1</v>
      </c>
    </row>
    <row r="4567" customFormat="false" ht="15" hidden="false" customHeight="false" outlineLevel="0" collapsed="false">
      <c r="A4567" s="37" t="s">
        <v>1133</v>
      </c>
      <c r="B4567" s="37" t="s">
        <v>278</v>
      </c>
      <c r="C4567" s="37" t="n">
        <v>22</v>
      </c>
      <c r="D4567" s="37" t="n">
        <v>21</v>
      </c>
      <c r="E4567" s="37" t="n">
        <v>0</v>
      </c>
      <c r="F4567" s="37" t="n">
        <v>1</v>
      </c>
      <c r="G4567" s="37" t="n">
        <v>0</v>
      </c>
      <c r="H4567" s="37" t="n">
        <v>0</v>
      </c>
      <c r="I4567" s="37" t="n">
        <v>36</v>
      </c>
      <c r="J4567" s="40" t="n">
        <f aca="false">IF(C4567=0,"",D4567/C4567)</f>
        <v>0.954545454545455</v>
      </c>
    </row>
    <row r="4568" customFormat="false" ht="15" hidden="false" customHeight="false" outlineLevel="0" collapsed="false">
      <c r="A4568" s="37" t="s">
        <v>1133</v>
      </c>
      <c r="B4568" s="37" t="s">
        <v>279</v>
      </c>
      <c r="C4568" s="37" t="n">
        <v>22</v>
      </c>
      <c r="D4568" s="37" t="n">
        <v>22</v>
      </c>
      <c r="E4568" s="37" t="n">
        <v>0</v>
      </c>
      <c r="F4568" s="37" t="n">
        <v>0</v>
      </c>
      <c r="G4568" s="37" t="n">
        <v>0</v>
      </c>
      <c r="H4568" s="37" t="n">
        <v>1</v>
      </c>
      <c r="I4568" s="37" t="n">
        <v>7</v>
      </c>
      <c r="J4568" s="40" t="n">
        <f aca="false">IF(C4568=0,"",D4568/C4568)</f>
        <v>1</v>
      </c>
    </row>
    <row r="4569" customFormat="false" ht="15" hidden="false" customHeight="false" outlineLevel="0" collapsed="false">
      <c r="A4569" s="37" t="s">
        <v>1133</v>
      </c>
      <c r="B4569" s="37" t="s">
        <v>280</v>
      </c>
      <c r="C4569" s="37" t="n">
        <v>22</v>
      </c>
      <c r="D4569" s="37" t="n">
        <v>17</v>
      </c>
      <c r="E4569" s="37" t="n">
        <v>2</v>
      </c>
      <c r="F4569" s="37" t="n">
        <v>1</v>
      </c>
      <c r="G4569" s="37" t="n">
        <v>0</v>
      </c>
      <c r="H4569" s="37" t="n">
        <v>3</v>
      </c>
      <c r="I4569" s="37" t="n">
        <v>14</v>
      </c>
      <c r="J4569" s="40" t="n">
        <f aca="false">IF(C4569=0,"",D4569/C4569)</f>
        <v>0.772727272727273</v>
      </c>
    </row>
    <row r="4570" customFormat="false" ht="15" hidden="false" customHeight="false" outlineLevel="0" collapsed="false">
      <c r="A4570" s="37" t="s">
        <v>1133</v>
      </c>
      <c r="B4570" s="37" t="s">
        <v>281</v>
      </c>
      <c r="C4570" s="37" t="n">
        <v>22</v>
      </c>
      <c r="D4570" s="37" t="n">
        <v>22</v>
      </c>
      <c r="E4570" s="37" t="n">
        <v>0</v>
      </c>
      <c r="F4570" s="37" t="n">
        <v>0</v>
      </c>
      <c r="G4570" s="37" t="n">
        <v>0</v>
      </c>
      <c r="H4570" s="37" t="n">
        <v>2</v>
      </c>
      <c r="I4570" s="37" t="n">
        <v>4</v>
      </c>
      <c r="J4570" s="40" t="n">
        <f aca="false">IF(C4570=0,"",D4570/C4570)</f>
        <v>1</v>
      </c>
    </row>
    <row r="4571" customFormat="false" ht="15" hidden="false" customHeight="false" outlineLevel="0" collapsed="false">
      <c r="A4571" s="37" t="s">
        <v>1136</v>
      </c>
      <c r="B4571" s="37" t="s">
        <v>270</v>
      </c>
      <c r="C4571" s="37" t="n">
        <v>22</v>
      </c>
      <c r="D4571" s="37" t="n">
        <v>21</v>
      </c>
      <c r="E4571" s="37" t="n">
        <v>0</v>
      </c>
      <c r="F4571" s="37" t="n">
        <v>2</v>
      </c>
      <c r="G4571" s="37" t="n">
        <v>0</v>
      </c>
      <c r="H4571" s="37" t="n">
        <v>2</v>
      </c>
      <c r="I4571" s="37" t="n">
        <v>0</v>
      </c>
      <c r="J4571" s="40" t="n">
        <f aca="false">IF(C4571=0,"",D4571/C4571)</f>
        <v>0.954545454545455</v>
      </c>
    </row>
    <row r="4572" customFormat="false" ht="15" hidden="false" customHeight="false" outlineLevel="0" collapsed="false">
      <c r="A4572" s="37" t="s">
        <v>1136</v>
      </c>
      <c r="B4572" s="37" t="s">
        <v>271</v>
      </c>
      <c r="C4572" s="37" t="n">
        <v>22</v>
      </c>
      <c r="D4572" s="37" t="n">
        <v>22</v>
      </c>
      <c r="E4572" s="37" t="n">
        <v>2</v>
      </c>
      <c r="F4572" s="37" t="n">
        <v>2</v>
      </c>
      <c r="G4572" s="37" t="n">
        <v>1</v>
      </c>
      <c r="H4572" s="37" t="n">
        <v>2</v>
      </c>
      <c r="I4572" s="37" t="n">
        <v>1</v>
      </c>
      <c r="J4572" s="40" t="n">
        <f aca="false">IF(C4572=0,"",D4572/C4572)</f>
        <v>1</v>
      </c>
    </row>
    <row r="4573" customFormat="false" ht="15" hidden="false" customHeight="false" outlineLevel="0" collapsed="false">
      <c r="A4573" s="37" t="s">
        <v>1136</v>
      </c>
      <c r="B4573" s="37" t="s">
        <v>272</v>
      </c>
      <c r="C4573" s="37" t="n">
        <v>22</v>
      </c>
      <c r="D4573" s="37" t="n">
        <v>19</v>
      </c>
      <c r="E4573" s="37" t="n">
        <v>1</v>
      </c>
      <c r="F4573" s="37" t="n">
        <v>0</v>
      </c>
      <c r="G4573" s="37" t="n">
        <v>0</v>
      </c>
      <c r="H4573" s="37" t="n">
        <v>2</v>
      </c>
      <c r="I4573" s="37" t="n">
        <v>3</v>
      </c>
      <c r="J4573" s="40" t="n">
        <f aca="false">IF(C4573=0,"",D4573/C4573)</f>
        <v>0.863636363636364</v>
      </c>
    </row>
    <row r="4574" customFormat="false" ht="15" hidden="false" customHeight="false" outlineLevel="0" collapsed="false">
      <c r="A4574" s="37" t="s">
        <v>1136</v>
      </c>
      <c r="B4574" s="37" t="s">
        <v>273</v>
      </c>
      <c r="C4574" s="37" t="n">
        <v>22</v>
      </c>
      <c r="D4574" s="37" t="n">
        <v>22</v>
      </c>
      <c r="E4574" s="37" t="n">
        <v>0</v>
      </c>
      <c r="F4574" s="37" t="n">
        <v>0</v>
      </c>
      <c r="G4574" s="37" t="n">
        <v>0</v>
      </c>
      <c r="H4574" s="37" t="n">
        <v>3</v>
      </c>
      <c r="I4574" s="37" t="n">
        <v>1</v>
      </c>
      <c r="J4574" s="40" t="n">
        <f aca="false">IF(C4574=0,"",D4574/C4574)</f>
        <v>1</v>
      </c>
    </row>
    <row r="4575" customFormat="false" ht="15" hidden="false" customHeight="false" outlineLevel="0" collapsed="false">
      <c r="A4575" s="37" t="s">
        <v>1136</v>
      </c>
      <c r="B4575" s="37" t="s">
        <v>274</v>
      </c>
      <c r="C4575" s="37" t="n">
        <v>22</v>
      </c>
      <c r="D4575" s="37" t="n">
        <v>21</v>
      </c>
      <c r="E4575" s="37" t="n">
        <v>0</v>
      </c>
      <c r="F4575" s="37" t="n">
        <v>1</v>
      </c>
      <c r="G4575" s="37" t="n">
        <v>0</v>
      </c>
      <c r="H4575" s="37" t="n">
        <v>3</v>
      </c>
      <c r="I4575" s="37" t="n">
        <v>1</v>
      </c>
      <c r="J4575" s="40" t="n">
        <f aca="false">IF(C4575=0,"",D4575/C4575)</f>
        <v>0.954545454545455</v>
      </c>
    </row>
    <row r="4576" customFormat="false" ht="15" hidden="false" customHeight="false" outlineLevel="0" collapsed="false">
      <c r="A4576" s="37" t="s">
        <v>1136</v>
      </c>
      <c r="B4576" s="37" t="s">
        <v>275</v>
      </c>
      <c r="C4576" s="37" t="n">
        <v>22</v>
      </c>
      <c r="D4576" s="37" t="n">
        <v>20</v>
      </c>
      <c r="E4576" s="37" t="n">
        <v>0</v>
      </c>
      <c r="F4576" s="37" t="n">
        <v>0</v>
      </c>
      <c r="G4576" s="37" t="n">
        <v>1</v>
      </c>
      <c r="H4576" s="37" t="n">
        <v>2</v>
      </c>
      <c r="I4576" s="37" t="n">
        <v>2</v>
      </c>
      <c r="J4576" s="40" t="n">
        <f aca="false">IF(C4576=0,"",D4576/C4576)</f>
        <v>0.909090909090909</v>
      </c>
    </row>
    <row r="4577" customFormat="false" ht="15" hidden="false" customHeight="false" outlineLevel="0" collapsed="false">
      <c r="A4577" s="37" t="s">
        <v>1136</v>
      </c>
      <c r="B4577" s="37" t="s">
        <v>276</v>
      </c>
      <c r="C4577" s="37" t="n">
        <v>22</v>
      </c>
      <c r="D4577" s="37" t="n">
        <v>20</v>
      </c>
      <c r="E4577" s="37" t="n">
        <v>0</v>
      </c>
      <c r="F4577" s="37" t="n">
        <v>1</v>
      </c>
      <c r="G4577" s="37" t="n">
        <v>0</v>
      </c>
      <c r="H4577" s="37" t="n">
        <v>1</v>
      </c>
      <c r="I4577" s="37" t="n">
        <v>0</v>
      </c>
      <c r="J4577" s="40" t="n">
        <f aca="false">IF(C4577=0,"",D4577/C4577)</f>
        <v>0.909090909090909</v>
      </c>
    </row>
    <row r="4578" customFormat="false" ht="15" hidden="false" customHeight="false" outlineLevel="0" collapsed="false">
      <c r="A4578" s="37" t="s">
        <v>1136</v>
      </c>
      <c r="B4578" s="37" t="s">
        <v>277</v>
      </c>
      <c r="C4578" s="37" t="n">
        <v>22</v>
      </c>
      <c r="D4578" s="37" t="n">
        <v>22</v>
      </c>
      <c r="E4578" s="37" t="n">
        <v>0</v>
      </c>
      <c r="F4578" s="37" t="n">
        <v>0</v>
      </c>
      <c r="G4578" s="37" t="n">
        <v>0</v>
      </c>
      <c r="H4578" s="37" t="n">
        <v>2</v>
      </c>
      <c r="I4578" s="37" t="n">
        <v>2</v>
      </c>
      <c r="J4578" s="40" t="n">
        <f aca="false">IF(C4578=0,"",D4578/C4578)</f>
        <v>1</v>
      </c>
    </row>
    <row r="4579" customFormat="false" ht="15" hidden="false" customHeight="false" outlineLevel="0" collapsed="false">
      <c r="A4579" s="37" t="s">
        <v>1136</v>
      </c>
      <c r="B4579" s="37" t="s">
        <v>278</v>
      </c>
      <c r="C4579" s="37" t="n">
        <v>22</v>
      </c>
      <c r="D4579" s="37" t="n">
        <v>19</v>
      </c>
      <c r="E4579" s="37" t="n">
        <v>2</v>
      </c>
      <c r="F4579" s="37" t="n">
        <v>1</v>
      </c>
      <c r="G4579" s="37" t="n">
        <v>1</v>
      </c>
      <c r="H4579" s="37" t="n">
        <v>2</v>
      </c>
      <c r="I4579" s="37" t="n">
        <v>2</v>
      </c>
      <c r="J4579" s="40" t="n">
        <f aca="false">IF(C4579=0,"",D4579/C4579)</f>
        <v>0.863636363636364</v>
      </c>
    </row>
    <row r="4580" customFormat="false" ht="15" hidden="false" customHeight="false" outlineLevel="0" collapsed="false">
      <c r="A4580" s="37" t="s">
        <v>1136</v>
      </c>
      <c r="B4580" s="37" t="s">
        <v>279</v>
      </c>
      <c r="C4580" s="37" t="n">
        <v>22</v>
      </c>
      <c r="D4580" s="37" t="n">
        <v>19</v>
      </c>
      <c r="E4580" s="37" t="n">
        <v>1</v>
      </c>
      <c r="F4580" s="37" t="n">
        <v>0</v>
      </c>
      <c r="G4580" s="37" t="n">
        <v>0</v>
      </c>
      <c r="H4580" s="37" t="n">
        <v>0</v>
      </c>
      <c r="I4580" s="37" t="n">
        <v>2</v>
      </c>
      <c r="J4580" s="40" t="n">
        <f aca="false">IF(C4580=0,"",D4580/C4580)</f>
        <v>0.863636363636364</v>
      </c>
    </row>
    <row r="4581" customFormat="false" ht="15" hidden="false" customHeight="false" outlineLevel="0" collapsed="false">
      <c r="A4581" s="37" t="s">
        <v>1136</v>
      </c>
      <c r="B4581" s="37" t="s">
        <v>280</v>
      </c>
      <c r="C4581" s="37" t="n">
        <v>22</v>
      </c>
      <c r="D4581" s="37" t="n">
        <v>21</v>
      </c>
      <c r="E4581" s="37" t="n">
        <v>2</v>
      </c>
      <c r="F4581" s="37" t="n">
        <v>0</v>
      </c>
      <c r="G4581" s="37" t="n">
        <v>0</v>
      </c>
      <c r="H4581" s="37" t="n">
        <v>1</v>
      </c>
      <c r="I4581" s="37" t="n">
        <v>1</v>
      </c>
      <c r="J4581" s="40" t="n">
        <f aca="false">IF(C4581=0,"",D4581/C4581)</f>
        <v>0.954545454545455</v>
      </c>
    </row>
    <row r="4582" customFormat="false" ht="15" hidden="false" customHeight="false" outlineLevel="0" collapsed="false">
      <c r="A4582" s="37" t="s">
        <v>1136</v>
      </c>
      <c r="B4582" s="37" t="s">
        <v>281</v>
      </c>
      <c r="C4582" s="37" t="n">
        <v>22</v>
      </c>
      <c r="D4582" s="37" t="n">
        <v>21</v>
      </c>
      <c r="E4582" s="37" t="n">
        <v>1</v>
      </c>
      <c r="F4582" s="37" t="n">
        <v>0</v>
      </c>
      <c r="G4582" s="37" t="n">
        <v>1</v>
      </c>
      <c r="H4582" s="37" t="n">
        <v>1</v>
      </c>
      <c r="I4582" s="37" t="n">
        <v>3</v>
      </c>
      <c r="J4582" s="40" t="n">
        <f aca="false">IF(C4582=0,"",D4582/C4582)</f>
        <v>0.954545454545455</v>
      </c>
    </row>
    <row r="4583" customFormat="false" ht="15" hidden="false" customHeight="false" outlineLevel="0" collapsed="false">
      <c r="A4583" s="37" t="s">
        <v>1137</v>
      </c>
      <c r="B4583" s="37" t="s">
        <v>270</v>
      </c>
      <c r="C4583" s="37" t="n">
        <v>22</v>
      </c>
      <c r="D4583" s="37" t="n">
        <v>21</v>
      </c>
      <c r="E4583" s="37" t="n">
        <v>1</v>
      </c>
      <c r="F4583" s="37" t="n">
        <v>0</v>
      </c>
      <c r="G4583" s="37" t="n">
        <v>0</v>
      </c>
      <c r="H4583" s="37" t="n">
        <v>4</v>
      </c>
      <c r="I4583" s="37" t="n">
        <v>3</v>
      </c>
      <c r="J4583" s="40" t="n">
        <f aca="false">IF(C4583=0,"",D4583/C4583)</f>
        <v>0.954545454545455</v>
      </c>
    </row>
    <row r="4584" customFormat="false" ht="15" hidden="false" customHeight="false" outlineLevel="0" collapsed="false">
      <c r="A4584" s="37" t="s">
        <v>1137</v>
      </c>
      <c r="B4584" s="37" t="s">
        <v>271</v>
      </c>
      <c r="C4584" s="37" t="n">
        <v>22</v>
      </c>
      <c r="D4584" s="37" t="n">
        <v>22</v>
      </c>
      <c r="E4584" s="37" t="n">
        <v>1</v>
      </c>
      <c r="F4584" s="37" t="n">
        <v>1</v>
      </c>
      <c r="G4584" s="37" t="n">
        <v>1</v>
      </c>
      <c r="H4584" s="37" t="n">
        <v>1</v>
      </c>
      <c r="I4584" s="37" t="n">
        <v>4</v>
      </c>
      <c r="J4584" s="40" t="n">
        <f aca="false">IF(C4584=0,"",D4584/C4584)</f>
        <v>1</v>
      </c>
    </row>
    <row r="4585" customFormat="false" ht="15" hidden="false" customHeight="false" outlineLevel="0" collapsed="false">
      <c r="A4585" s="37" t="s">
        <v>1137</v>
      </c>
      <c r="B4585" s="37" t="s">
        <v>272</v>
      </c>
      <c r="C4585" s="37" t="n">
        <v>22</v>
      </c>
      <c r="D4585" s="37" t="n">
        <v>19</v>
      </c>
      <c r="E4585" s="37" t="n">
        <v>0</v>
      </c>
      <c r="F4585" s="37" t="n">
        <v>2</v>
      </c>
      <c r="G4585" s="37" t="n">
        <v>1</v>
      </c>
      <c r="H4585" s="37" t="n">
        <v>1</v>
      </c>
      <c r="I4585" s="37" t="n">
        <v>2</v>
      </c>
      <c r="J4585" s="40" t="n">
        <f aca="false">IF(C4585=0,"",D4585/C4585)</f>
        <v>0.863636363636364</v>
      </c>
    </row>
    <row r="4586" customFormat="false" ht="15" hidden="false" customHeight="false" outlineLevel="0" collapsed="false">
      <c r="A4586" s="37" t="s">
        <v>1137</v>
      </c>
      <c r="B4586" s="37" t="s">
        <v>273</v>
      </c>
      <c r="C4586" s="37" t="n">
        <v>22</v>
      </c>
      <c r="D4586" s="37" t="n">
        <v>22</v>
      </c>
      <c r="E4586" s="37" t="n">
        <v>1</v>
      </c>
      <c r="F4586" s="37" t="n">
        <v>1</v>
      </c>
      <c r="G4586" s="37" t="n">
        <v>0</v>
      </c>
      <c r="H4586" s="37" t="n">
        <v>2</v>
      </c>
      <c r="I4586" s="37" t="n">
        <v>0</v>
      </c>
      <c r="J4586" s="40" t="n">
        <f aca="false">IF(C4586=0,"",D4586/C4586)</f>
        <v>1</v>
      </c>
    </row>
    <row r="4587" customFormat="false" ht="15" hidden="false" customHeight="false" outlineLevel="0" collapsed="false">
      <c r="A4587" s="37" t="s">
        <v>1137</v>
      </c>
      <c r="B4587" s="37" t="s">
        <v>274</v>
      </c>
      <c r="C4587" s="37" t="n">
        <v>22</v>
      </c>
      <c r="D4587" s="37" t="n">
        <v>21</v>
      </c>
      <c r="E4587" s="37" t="n">
        <v>3</v>
      </c>
      <c r="F4587" s="37" t="n">
        <v>0</v>
      </c>
      <c r="G4587" s="37" t="n">
        <v>0</v>
      </c>
      <c r="H4587" s="37" t="n">
        <v>2</v>
      </c>
      <c r="I4587" s="37" t="n">
        <v>4</v>
      </c>
      <c r="J4587" s="40" t="n">
        <f aca="false">IF(C4587=0,"",D4587/C4587)</f>
        <v>0.954545454545455</v>
      </c>
    </row>
    <row r="4588" customFormat="false" ht="15" hidden="false" customHeight="false" outlineLevel="0" collapsed="false">
      <c r="A4588" s="37" t="s">
        <v>1137</v>
      </c>
      <c r="B4588" s="37" t="s">
        <v>275</v>
      </c>
      <c r="C4588" s="37" t="n">
        <v>22</v>
      </c>
      <c r="D4588" s="37" t="n">
        <v>21</v>
      </c>
      <c r="E4588" s="37" t="n">
        <v>0</v>
      </c>
      <c r="F4588" s="37" t="n">
        <v>0</v>
      </c>
      <c r="G4588" s="37" t="n">
        <v>0</v>
      </c>
      <c r="H4588" s="37" t="n">
        <v>1</v>
      </c>
      <c r="I4588" s="37" t="n">
        <v>2</v>
      </c>
      <c r="J4588" s="40" t="n">
        <f aca="false">IF(C4588=0,"",D4588/C4588)</f>
        <v>0.954545454545455</v>
      </c>
    </row>
    <row r="4589" customFormat="false" ht="15" hidden="false" customHeight="false" outlineLevel="0" collapsed="false">
      <c r="A4589" s="37" t="s">
        <v>1137</v>
      </c>
      <c r="B4589" s="37" t="s">
        <v>276</v>
      </c>
      <c r="C4589" s="37" t="n">
        <v>22</v>
      </c>
      <c r="D4589" s="37" t="n">
        <v>21</v>
      </c>
      <c r="E4589" s="37" t="n">
        <v>1</v>
      </c>
      <c r="F4589" s="37" t="n">
        <v>0</v>
      </c>
      <c r="G4589" s="37" t="n">
        <v>0</v>
      </c>
      <c r="H4589" s="37" t="n">
        <v>2</v>
      </c>
      <c r="I4589" s="37" t="n">
        <v>0</v>
      </c>
      <c r="J4589" s="40" t="n">
        <f aca="false">IF(C4589=0,"",D4589/C4589)</f>
        <v>0.954545454545455</v>
      </c>
    </row>
    <row r="4590" customFormat="false" ht="15" hidden="false" customHeight="false" outlineLevel="0" collapsed="false">
      <c r="A4590" s="37" t="s">
        <v>1137</v>
      </c>
      <c r="B4590" s="37" t="s">
        <v>277</v>
      </c>
      <c r="C4590" s="37" t="n">
        <v>22</v>
      </c>
      <c r="D4590" s="37" t="n">
        <v>20</v>
      </c>
      <c r="E4590" s="37" t="n">
        <v>0</v>
      </c>
      <c r="F4590" s="37" t="n">
        <v>0</v>
      </c>
      <c r="G4590" s="37" t="n">
        <v>1</v>
      </c>
      <c r="H4590" s="37" t="n">
        <v>2</v>
      </c>
      <c r="I4590" s="37" t="n">
        <v>1</v>
      </c>
      <c r="J4590" s="40" t="n">
        <f aca="false">IF(C4590=0,"",D4590/C4590)</f>
        <v>0.909090909090909</v>
      </c>
    </row>
    <row r="4591" customFormat="false" ht="15" hidden="false" customHeight="false" outlineLevel="0" collapsed="false">
      <c r="A4591" s="37" t="s">
        <v>1137</v>
      </c>
      <c r="B4591" s="37" t="s">
        <v>278</v>
      </c>
      <c r="C4591" s="37" t="n">
        <v>22</v>
      </c>
      <c r="D4591" s="37" t="n">
        <v>20</v>
      </c>
      <c r="E4591" s="37" t="n">
        <v>0</v>
      </c>
      <c r="F4591" s="37" t="n">
        <v>1</v>
      </c>
      <c r="G4591" s="37" t="n">
        <v>0</v>
      </c>
      <c r="H4591" s="37" t="n">
        <v>1</v>
      </c>
      <c r="I4591" s="37" t="n">
        <v>2</v>
      </c>
      <c r="J4591" s="40" t="n">
        <f aca="false">IF(C4591=0,"",D4591/C4591)</f>
        <v>0.909090909090909</v>
      </c>
    </row>
    <row r="4592" customFormat="false" ht="15" hidden="false" customHeight="false" outlineLevel="0" collapsed="false">
      <c r="A4592" s="37" t="s">
        <v>1137</v>
      </c>
      <c r="B4592" s="37" t="s">
        <v>279</v>
      </c>
      <c r="C4592" s="37" t="n">
        <v>22</v>
      </c>
      <c r="D4592" s="37" t="n">
        <v>19</v>
      </c>
      <c r="E4592" s="37" t="n">
        <v>1</v>
      </c>
      <c r="F4592" s="37" t="n">
        <v>0</v>
      </c>
      <c r="G4592" s="37" t="n">
        <v>0</v>
      </c>
      <c r="H4592" s="37" t="n">
        <v>0</v>
      </c>
      <c r="I4592" s="37" t="n">
        <v>0</v>
      </c>
      <c r="J4592" s="40" t="n">
        <f aca="false">IF(C4592=0,"",D4592/C4592)</f>
        <v>0.863636363636364</v>
      </c>
    </row>
    <row r="4593" customFormat="false" ht="15" hidden="false" customHeight="false" outlineLevel="0" collapsed="false">
      <c r="A4593" s="37" t="s">
        <v>1137</v>
      </c>
      <c r="B4593" s="37" t="s">
        <v>280</v>
      </c>
      <c r="C4593" s="37" t="n">
        <v>22</v>
      </c>
      <c r="D4593" s="37" t="n">
        <v>21</v>
      </c>
      <c r="E4593" s="37" t="n">
        <v>1</v>
      </c>
      <c r="F4593" s="37" t="n">
        <v>1</v>
      </c>
      <c r="G4593" s="37" t="n">
        <v>0</v>
      </c>
      <c r="H4593" s="37" t="n">
        <v>0</v>
      </c>
      <c r="I4593" s="37" t="n">
        <v>7</v>
      </c>
      <c r="J4593" s="40" t="n">
        <f aca="false">IF(C4593=0,"",D4593/C4593)</f>
        <v>0.954545454545455</v>
      </c>
    </row>
    <row r="4594" customFormat="false" ht="15" hidden="false" customHeight="false" outlineLevel="0" collapsed="false">
      <c r="A4594" s="37" t="s">
        <v>1137</v>
      </c>
      <c r="B4594" s="37" t="s">
        <v>281</v>
      </c>
      <c r="C4594" s="37" t="n">
        <v>22</v>
      </c>
      <c r="D4594" s="37" t="n">
        <v>21</v>
      </c>
      <c r="E4594" s="37" t="n">
        <v>1</v>
      </c>
      <c r="F4594" s="37" t="n">
        <v>2</v>
      </c>
      <c r="G4594" s="37" t="n">
        <v>3</v>
      </c>
      <c r="H4594" s="37" t="n">
        <v>0</v>
      </c>
      <c r="I4594" s="37" t="n">
        <v>2</v>
      </c>
      <c r="J4594" s="40" t="n">
        <f aca="false">IF(C4594=0,"",D4594/C4594)</f>
        <v>0.954545454545455</v>
      </c>
    </row>
    <row r="4595" customFormat="false" ht="15" hidden="false" customHeight="false" outlineLevel="0" collapsed="false">
      <c r="A4595" s="37" t="s">
        <v>1138</v>
      </c>
      <c r="B4595" s="37" t="s">
        <v>270</v>
      </c>
      <c r="C4595" s="37" t="n">
        <v>22</v>
      </c>
      <c r="D4595" s="37" t="n">
        <v>21</v>
      </c>
      <c r="E4595" s="37" t="n">
        <v>2</v>
      </c>
      <c r="F4595" s="37" t="n">
        <v>0</v>
      </c>
      <c r="G4595" s="37" t="n">
        <v>1</v>
      </c>
      <c r="H4595" s="37" t="n">
        <v>1</v>
      </c>
      <c r="I4595" s="37" t="n">
        <v>8</v>
      </c>
      <c r="J4595" s="40" t="n">
        <f aca="false">IF(C4595=0,"",D4595/C4595)</f>
        <v>0.954545454545455</v>
      </c>
    </row>
    <row r="4596" customFormat="false" ht="15" hidden="false" customHeight="false" outlineLevel="0" collapsed="false">
      <c r="A4596" s="37" t="s">
        <v>1138</v>
      </c>
      <c r="B4596" s="37" t="s">
        <v>271</v>
      </c>
      <c r="C4596" s="37" t="n">
        <v>22</v>
      </c>
      <c r="D4596" s="37" t="n">
        <v>20</v>
      </c>
      <c r="E4596" s="37" t="n">
        <v>0</v>
      </c>
      <c r="F4596" s="37" t="n">
        <v>0</v>
      </c>
      <c r="G4596" s="37" t="n">
        <v>0</v>
      </c>
      <c r="H4596" s="37" t="n">
        <v>0</v>
      </c>
      <c r="I4596" s="37" t="n">
        <v>11</v>
      </c>
      <c r="J4596" s="40" t="n">
        <f aca="false">IF(C4596=0,"",D4596/C4596)</f>
        <v>0.909090909090909</v>
      </c>
    </row>
    <row r="4597" customFormat="false" ht="15" hidden="false" customHeight="false" outlineLevel="0" collapsed="false">
      <c r="A4597" s="37" t="s">
        <v>1138</v>
      </c>
      <c r="B4597" s="37" t="s">
        <v>272</v>
      </c>
      <c r="C4597" s="37" t="n">
        <v>22</v>
      </c>
      <c r="D4597" s="37" t="n">
        <v>22</v>
      </c>
      <c r="E4597" s="37" t="n">
        <v>2</v>
      </c>
      <c r="F4597" s="37" t="n">
        <v>1</v>
      </c>
      <c r="G4597" s="37" t="n">
        <v>0</v>
      </c>
      <c r="H4597" s="37" t="n">
        <v>1</v>
      </c>
      <c r="I4597" s="37" t="n">
        <v>11</v>
      </c>
      <c r="J4597" s="40" t="n">
        <f aca="false">IF(C4597=0,"",D4597/C4597)</f>
        <v>1</v>
      </c>
    </row>
    <row r="4598" customFormat="false" ht="15" hidden="false" customHeight="false" outlineLevel="0" collapsed="false">
      <c r="A4598" s="37" t="s">
        <v>1138</v>
      </c>
      <c r="B4598" s="37" t="s">
        <v>273</v>
      </c>
      <c r="C4598" s="37" t="n">
        <v>22</v>
      </c>
      <c r="D4598" s="37" t="n">
        <v>20</v>
      </c>
      <c r="E4598" s="37" t="n">
        <v>1</v>
      </c>
      <c r="F4598" s="37" t="n">
        <v>0</v>
      </c>
      <c r="G4598" s="37" t="n">
        <v>0</v>
      </c>
      <c r="H4598" s="37" t="n">
        <v>3</v>
      </c>
      <c r="I4598" s="37" t="n">
        <v>3</v>
      </c>
      <c r="J4598" s="40" t="n">
        <f aca="false">IF(C4598=0,"",D4598/C4598)</f>
        <v>0.909090909090909</v>
      </c>
    </row>
    <row r="4599" customFormat="false" ht="15" hidden="false" customHeight="false" outlineLevel="0" collapsed="false">
      <c r="A4599" s="37" t="s">
        <v>1138</v>
      </c>
      <c r="B4599" s="37" t="s">
        <v>274</v>
      </c>
      <c r="C4599" s="37" t="n">
        <v>22</v>
      </c>
      <c r="D4599" s="37" t="n">
        <v>21</v>
      </c>
      <c r="E4599" s="37" t="n">
        <v>0</v>
      </c>
      <c r="F4599" s="37" t="n">
        <v>0</v>
      </c>
      <c r="G4599" s="37" t="n">
        <v>0</v>
      </c>
      <c r="H4599" s="37" t="n">
        <v>2</v>
      </c>
      <c r="I4599" s="37" t="n">
        <v>5</v>
      </c>
      <c r="J4599" s="40" t="n">
        <f aca="false">IF(C4599=0,"",D4599/C4599)</f>
        <v>0.954545454545455</v>
      </c>
    </row>
    <row r="4600" customFormat="false" ht="15" hidden="false" customHeight="false" outlineLevel="0" collapsed="false">
      <c r="A4600" s="37" t="s">
        <v>1138</v>
      </c>
      <c r="B4600" s="37" t="s">
        <v>275</v>
      </c>
      <c r="C4600" s="37" t="n">
        <v>22</v>
      </c>
      <c r="D4600" s="37" t="n">
        <v>21</v>
      </c>
      <c r="E4600" s="37" t="n">
        <v>1</v>
      </c>
      <c r="F4600" s="37" t="n">
        <v>0</v>
      </c>
      <c r="G4600" s="37" t="n">
        <v>0</v>
      </c>
      <c r="H4600" s="37" t="n">
        <v>2</v>
      </c>
      <c r="I4600" s="37" t="n">
        <v>10</v>
      </c>
      <c r="J4600" s="40" t="n">
        <f aca="false">IF(C4600=0,"",D4600/C4600)</f>
        <v>0.954545454545455</v>
      </c>
    </row>
    <row r="4601" customFormat="false" ht="15" hidden="false" customHeight="false" outlineLevel="0" collapsed="false">
      <c r="A4601" s="37" t="s">
        <v>1138</v>
      </c>
      <c r="B4601" s="37" t="s">
        <v>276</v>
      </c>
      <c r="C4601" s="37" t="n">
        <v>22</v>
      </c>
      <c r="D4601" s="37" t="n">
        <v>22</v>
      </c>
      <c r="E4601" s="37" t="n">
        <v>3</v>
      </c>
      <c r="F4601" s="37" t="n">
        <v>0</v>
      </c>
      <c r="G4601" s="37" t="n">
        <v>0</v>
      </c>
      <c r="H4601" s="37" t="n">
        <v>1</v>
      </c>
      <c r="I4601" s="37" t="n">
        <v>13</v>
      </c>
      <c r="J4601" s="40" t="n">
        <f aca="false">IF(C4601=0,"",D4601/C4601)</f>
        <v>1</v>
      </c>
    </row>
    <row r="4602" customFormat="false" ht="15" hidden="false" customHeight="false" outlineLevel="0" collapsed="false">
      <c r="A4602" s="37" t="s">
        <v>1138</v>
      </c>
      <c r="B4602" s="37" t="s">
        <v>277</v>
      </c>
      <c r="C4602" s="37" t="n">
        <v>22</v>
      </c>
      <c r="D4602" s="37" t="n">
        <v>22</v>
      </c>
      <c r="E4602" s="37" t="n">
        <v>0</v>
      </c>
      <c r="F4602" s="37" t="n">
        <v>1</v>
      </c>
      <c r="G4602" s="37" t="n">
        <v>0</v>
      </c>
      <c r="H4602" s="37" t="n">
        <v>2</v>
      </c>
      <c r="I4602" s="37" t="n">
        <v>6</v>
      </c>
      <c r="J4602" s="40" t="n">
        <f aca="false">IF(C4602=0,"",D4602/C4602)</f>
        <v>1</v>
      </c>
    </row>
    <row r="4603" customFormat="false" ht="15" hidden="false" customHeight="false" outlineLevel="0" collapsed="false">
      <c r="A4603" s="37" t="s">
        <v>1138</v>
      </c>
      <c r="B4603" s="37" t="s">
        <v>278</v>
      </c>
      <c r="C4603" s="37" t="n">
        <v>22</v>
      </c>
      <c r="D4603" s="37" t="n">
        <v>17</v>
      </c>
      <c r="E4603" s="37" t="n">
        <v>0</v>
      </c>
      <c r="F4603" s="37" t="n">
        <v>0</v>
      </c>
      <c r="G4603" s="37" t="n">
        <v>1</v>
      </c>
      <c r="H4603" s="37" t="n">
        <v>3</v>
      </c>
      <c r="I4603" s="37" t="n">
        <v>5</v>
      </c>
      <c r="J4603" s="40" t="n">
        <f aca="false">IF(C4603=0,"",D4603/C4603)</f>
        <v>0.772727272727273</v>
      </c>
    </row>
    <row r="4604" customFormat="false" ht="15" hidden="false" customHeight="false" outlineLevel="0" collapsed="false">
      <c r="A4604" s="37" t="s">
        <v>1138</v>
      </c>
      <c r="B4604" s="37" t="s">
        <v>279</v>
      </c>
      <c r="C4604" s="37" t="n">
        <v>22</v>
      </c>
      <c r="D4604" s="37" t="n">
        <v>20</v>
      </c>
      <c r="E4604" s="37" t="n">
        <v>1</v>
      </c>
      <c r="F4604" s="37" t="n">
        <v>1</v>
      </c>
      <c r="G4604" s="37" t="n">
        <v>0</v>
      </c>
      <c r="H4604" s="37" t="n">
        <v>0</v>
      </c>
      <c r="I4604" s="37" t="n">
        <v>6</v>
      </c>
      <c r="J4604" s="40" t="n">
        <f aca="false">IF(C4604=0,"",D4604/C4604)</f>
        <v>0.909090909090909</v>
      </c>
    </row>
    <row r="4605" customFormat="false" ht="15" hidden="false" customHeight="false" outlineLevel="0" collapsed="false">
      <c r="A4605" s="37" t="s">
        <v>1138</v>
      </c>
      <c r="B4605" s="37" t="s">
        <v>280</v>
      </c>
      <c r="C4605" s="37" t="n">
        <v>22</v>
      </c>
      <c r="D4605" s="37" t="n">
        <v>20</v>
      </c>
      <c r="E4605" s="37" t="n">
        <v>1</v>
      </c>
      <c r="F4605" s="37" t="n">
        <v>0</v>
      </c>
      <c r="G4605" s="37" t="n">
        <v>0</v>
      </c>
      <c r="H4605" s="37" t="n">
        <v>3</v>
      </c>
      <c r="I4605" s="37" t="n">
        <v>23</v>
      </c>
      <c r="J4605" s="40" t="n">
        <f aca="false">IF(C4605=0,"",D4605/C4605)</f>
        <v>0.909090909090909</v>
      </c>
    </row>
    <row r="4606" customFormat="false" ht="15" hidden="false" customHeight="false" outlineLevel="0" collapsed="false">
      <c r="A4606" s="37" t="s">
        <v>1138</v>
      </c>
      <c r="B4606" s="37" t="s">
        <v>281</v>
      </c>
      <c r="C4606" s="37" t="n">
        <v>22</v>
      </c>
      <c r="D4606" s="37" t="n">
        <v>20</v>
      </c>
      <c r="E4606" s="37" t="n">
        <v>0</v>
      </c>
      <c r="F4606" s="37" t="n">
        <v>1</v>
      </c>
      <c r="G4606" s="37" t="n">
        <v>0</v>
      </c>
      <c r="H4606" s="37" t="n">
        <v>1</v>
      </c>
      <c r="I4606" s="37" t="n">
        <v>8</v>
      </c>
      <c r="J4606" s="40" t="n">
        <f aca="false">IF(C4606=0,"",D4606/C4606)</f>
        <v>0.909090909090909</v>
      </c>
    </row>
    <row r="4607" customFormat="false" ht="15" hidden="false" customHeight="false" outlineLevel="0" collapsed="false">
      <c r="A4607" s="37" t="s">
        <v>1140</v>
      </c>
      <c r="B4607" s="37" t="s">
        <v>270</v>
      </c>
      <c r="C4607" s="37" t="n">
        <v>22</v>
      </c>
      <c r="D4607" s="37" t="n">
        <v>21</v>
      </c>
      <c r="E4607" s="37" t="n">
        <v>0</v>
      </c>
      <c r="F4607" s="37" t="n">
        <v>1</v>
      </c>
      <c r="G4607" s="37" t="n">
        <v>1</v>
      </c>
      <c r="H4607" s="37" t="n">
        <v>2</v>
      </c>
      <c r="I4607" s="37" t="n">
        <v>1</v>
      </c>
      <c r="J4607" s="40" t="n">
        <f aca="false">IF(C4607=0,"",D4607/C4607)</f>
        <v>0.954545454545455</v>
      </c>
    </row>
    <row r="4608" customFormat="false" ht="15" hidden="false" customHeight="false" outlineLevel="0" collapsed="false">
      <c r="A4608" s="37" t="s">
        <v>1140</v>
      </c>
      <c r="B4608" s="37" t="s">
        <v>271</v>
      </c>
      <c r="C4608" s="37" t="n">
        <v>22</v>
      </c>
      <c r="D4608" s="37" t="n">
        <v>19</v>
      </c>
      <c r="E4608" s="37" t="n">
        <v>1</v>
      </c>
      <c r="F4608" s="37" t="n">
        <v>0</v>
      </c>
      <c r="G4608" s="37" t="n">
        <v>0</v>
      </c>
      <c r="H4608" s="37" t="n">
        <v>2</v>
      </c>
      <c r="I4608" s="37" t="n">
        <v>0</v>
      </c>
      <c r="J4608" s="40" t="n">
        <f aca="false">IF(C4608=0,"",D4608/C4608)</f>
        <v>0.863636363636364</v>
      </c>
    </row>
    <row r="4609" customFormat="false" ht="15" hidden="false" customHeight="false" outlineLevel="0" collapsed="false">
      <c r="A4609" s="37" t="s">
        <v>1140</v>
      </c>
      <c r="B4609" s="37" t="s">
        <v>272</v>
      </c>
      <c r="C4609" s="37" t="n">
        <v>22</v>
      </c>
      <c r="D4609" s="37" t="n">
        <v>22</v>
      </c>
      <c r="E4609" s="37" t="n">
        <v>0</v>
      </c>
      <c r="F4609" s="37" t="n">
        <v>1</v>
      </c>
      <c r="G4609" s="37" t="n">
        <v>1</v>
      </c>
      <c r="H4609" s="37" t="n">
        <v>2</v>
      </c>
      <c r="I4609" s="37" t="n">
        <v>0</v>
      </c>
      <c r="J4609" s="40" t="n">
        <f aca="false">IF(C4609=0,"",D4609/C4609)</f>
        <v>1</v>
      </c>
    </row>
    <row r="4610" customFormat="false" ht="15" hidden="false" customHeight="false" outlineLevel="0" collapsed="false">
      <c r="A4610" s="37" t="s">
        <v>1140</v>
      </c>
      <c r="B4610" s="37" t="s">
        <v>273</v>
      </c>
      <c r="C4610" s="37" t="n">
        <v>22</v>
      </c>
      <c r="D4610" s="37" t="n">
        <v>22</v>
      </c>
      <c r="E4610" s="37" t="n">
        <v>1</v>
      </c>
      <c r="F4610" s="37" t="n">
        <v>1</v>
      </c>
      <c r="G4610" s="37" t="n">
        <v>0</v>
      </c>
      <c r="H4610" s="37" t="n">
        <v>2</v>
      </c>
      <c r="I4610" s="37" t="n">
        <v>1</v>
      </c>
      <c r="J4610" s="40" t="n">
        <f aca="false">IF(C4610=0,"",D4610/C4610)</f>
        <v>1</v>
      </c>
    </row>
    <row r="4611" customFormat="false" ht="15" hidden="false" customHeight="false" outlineLevel="0" collapsed="false">
      <c r="A4611" s="37" t="s">
        <v>1140</v>
      </c>
      <c r="B4611" s="37" t="s">
        <v>274</v>
      </c>
      <c r="C4611" s="37" t="n">
        <v>22</v>
      </c>
      <c r="D4611" s="37" t="n">
        <v>19</v>
      </c>
      <c r="E4611" s="37" t="n">
        <v>0</v>
      </c>
      <c r="F4611" s="37" t="n">
        <v>2</v>
      </c>
      <c r="G4611" s="37" t="n">
        <v>1</v>
      </c>
      <c r="H4611" s="37" t="n">
        <v>0</v>
      </c>
      <c r="I4611" s="37" t="n">
        <v>4</v>
      </c>
      <c r="J4611" s="40" t="n">
        <f aca="false">IF(C4611=0,"",D4611/C4611)</f>
        <v>0.863636363636364</v>
      </c>
    </row>
    <row r="4612" customFormat="false" ht="15" hidden="false" customHeight="false" outlineLevel="0" collapsed="false">
      <c r="A4612" s="37" t="s">
        <v>1140</v>
      </c>
      <c r="B4612" s="37" t="s">
        <v>275</v>
      </c>
      <c r="C4612" s="37" t="n">
        <v>22</v>
      </c>
      <c r="D4612" s="37" t="n">
        <v>20</v>
      </c>
      <c r="E4612" s="37" t="n">
        <v>0</v>
      </c>
      <c r="F4612" s="37" t="n">
        <v>1</v>
      </c>
      <c r="G4612" s="37" t="n">
        <v>0</v>
      </c>
      <c r="H4612" s="37" t="n">
        <v>0</v>
      </c>
      <c r="I4612" s="37" t="n">
        <v>2</v>
      </c>
      <c r="J4612" s="40" t="n">
        <f aca="false">IF(C4612=0,"",D4612/C4612)</f>
        <v>0.909090909090909</v>
      </c>
    </row>
    <row r="4613" customFormat="false" ht="15" hidden="false" customHeight="false" outlineLevel="0" collapsed="false">
      <c r="A4613" s="37" t="s">
        <v>1140</v>
      </c>
      <c r="B4613" s="37" t="s">
        <v>276</v>
      </c>
      <c r="C4613" s="37" t="n">
        <v>22</v>
      </c>
      <c r="D4613" s="37" t="n">
        <v>20</v>
      </c>
      <c r="E4613" s="37" t="n">
        <v>0</v>
      </c>
      <c r="F4613" s="37" t="n">
        <v>2</v>
      </c>
      <c r="G4613" s="37" t="n">
        <v>0</v>
      </c>
      <c r="H4613" s="37" t="n">
        <v>1</v>
      </c>
      <c r="I4613" s="37" t="n">
        <v>0</v>
      </c>
      <c r="J4613" s="40" t="n">
        <f aca="false">IF(C4613=0,"",D4613/C4613)</f>
        <v>0.909090909090909</v>
      </c>
    </row>
    <row r="4614" customFormat="false" ht="15" hidden="false" customHeight="false" outlineLevel="0" collapsed="false">
      <c r="A4614" s="37" t="s">
        <v>1140</v>
      </c>
      <c r="B4614" s="37" t="s">
        <v>277</v>
      </c>
      <c r="C4614" s="37" t="n">
        <v>22</v>
      </c>
      <c r="D4614" s="37" t="n">
        <v>21</v>
      </c>
      <c r="E4614" s="37" t="n">
        <v>2</v>
      </c>
      <c r="F4614" s="37" t="n">
        <v>0</v>
      </c>
      <c r="G4614" s="37" t="n">
        <v>0</v>
      </c>
      <c r="H4614" s="37" t="n">
        <v>0</v>
      </c>
      <c r="I4614" s="37" t="n">
        <v>0</v>
      </c>
      <c r="J4614" s="40" t="n">
        <f aca="false">IF(C4614=0,"",D4614/C4614)</f>
        <v>0.954545454545455</v>
      </c>
    </row>
    <row r="4615" customFormat="false" ht="15" hidden="false" customHeight="false" outlineLevel="0" collapsed="false">
      <c r="A4615" s="37" t="s">
        <v>1140</v>
      </c>
      <c r="B4615" s="37" t="s">
        <v>278</v>
      </c>
      <c r="C4615" s="37" t="n">
        <v>22</v>
      </c>
      <c r="D4615" s="37" t="n">
        <v>21</v>
      </c>
      <c r="E4615" s="37" t="n">
        <v>0</v>
      </c>
      <c r="F4615" s="37" t="n">
        <v>2</v>
      </c>
      <c r="G4615" s="37" t="n">
        <v>0</v>
      </c>
      <c r="H4615" s="37" t="n">
        <v>5</v>
      </c>
      <c r="I4615" s="37" t="n">
        <v>2</v>
      </c>
      <c r="J4615" s="40" t="n">
        <f aca="false">IF(C4615=0,"",D4615/C4615)</f>
        <v>0.954545454545455</v>
      </c>
    </row>
    <row r="4616" customFormat="false" ht="15" hidden="false" customHeight="false" outlineLevel="0" collapsed="false">
      <c r="A4616" s="37" t="s">
        <v>1140</v>
      </c>
      <c r="B4616" s="37" t="s">
        <v>279</v>
      </c>
      <c r="C4616" s="37" t="n">
        <v>22</v>
      </c>
      <c r="D4616" s="37" t="n">
        <v>22</v>
      </c>
      <c r="E4616" s="37" t="n">
        <v>4</v>
      </c>
      <c r="F4616" s="37" t="n">
        <v>0</v>
      </c>
      <c r="G4616" s="37" t="n">
        <v>1</v>
      </c>
      <c r="H4616" s="37" t="n">
        <v>0</v>
      </c>
      <c r="I4616" s="37" t="n">
        <v>7</v>
      </c>
      <c r="J4616" s="40" t="n">
        <f aca="false">IF(C4616=0,"",D4616/C4616)</f>
        <v>1</v>
      </c>
    </row>
    <row r="4617" customFormat="false" ht="15" hidden="false" customHeight="false" outlineLevel="0" collapsed="false">
      <c r="A4617" s="37" t="s">
        <v>1140</v>
      </c>
      <c r="B4617" s="37" t="s">
        <v>280</v>
      </c>
      <c r="C4617" s="37" t="n">
        <v>22</v>
      </c>
      <c r="D4617" s="37" t="n">
        <v>18</v>
      </c>
      <c r="E4617" s="37" t="n">
        <v>0</v>
      </c>
      <c r="F4617" s="37" t="n">
        <v>3</v>
      </c>
      <c r="G4617" s="37" t="n">
        <v>1</v>
      </c>
      <c r="H4617" s="37" t="n">
        <v>0</v>
      </c>
      <c r="I4617" s="37" t="n">
        <v>7</v>
      </c>
      <c r="J4617" s="40" t="n">
        <f aca="false">IF(C4617=0,"",D4617/C4617)</f>
        <v>0.818181818181818</v>
      </c>
    </row>
    <row r="4618" customFormat="false" ht="15" hidden="false" customHeight="false" outlineLevel="0" collapsed="false">
      <c r="A4618" s="37" t="s">
        <v>1140</v>
      </c>
      <c r="B4618" s="37" t="s">
        <v>281</v>
      </c>
      <c r="C4618" s="37" t="n">
        <v>22</v>
      </c>
      <c r="D4618" s="37" t="n">
        <v>22</v>
      </c>
      <c r="E4618" s="37" t="n">
        <v>0</v>
      </c>
      <c r="F4618" s="37" t="n">
        <v>0</v>
      </c>
      <c r="G4618" s="37" t="n">
        <v>0</v>
      </c>
      <c r="H4618" s="37" t="n">
        <v>3</v>
      </c>
      <c r="I4618" s="37" t="n">
        <v>0</v>
      </c>
      <c r="J4618" s="40" t="n">
        <f aca="false">IF(C4618=0,"",D4618/C4618)</f>
        <v>1</v>
      </c>
    </row>
    <row r="4619" customFormat="false" ht="15" hidden="false" customHeight="false" outlineLevel="0" collapsed="false">
      <c r="A4619" s="37" t="s">
        <v>1142</v>
      </c>
      <c r="B4619" s="37" t="s">
        <v>270</v>
      </c>
      <c r="C4619" s="37" t="n">
        <v>22</v>
      </c>
      <c r="D4619" s="37" t="n">
        <v>18</v>
      </c>
      <c r="E4619" s="37" t="n">
        <v>0</v>
      </c>
      <c r="F4619" s="37" t="n">
        <v>0</v>
      </c>
      <c r="G4619" s="37" t="n">
        <v>1</v>
      </c>
      <c r="H4619" s="37" t="n">
        <v>1</v>
      </c>
      <c r="I4619" s="37" t="n">
        <v>1</v>
      </c>
      <c r="J4619" s="40" t="n">
        <f aca="false">IF(C4619=0,"",D4619/C4619)</f>
        <v>0.818181818181818</v>
      </c>
    </row>
    <row r="4620" customFormat="false" ht="15" hidden="false" customHeight="false" outlineLevel="0" collapsed="false">
      <c r="A4620" s="37" t="s">
        <v>1142</v>
      </c>
      <c r="B4620" s="37" t="s">
        <v>271</v>
      </c>
      <c r="C4620" s="37" t="n">
        <v>22</v>
      </c>
      <c r="D4620" s="37" t="n">
        <v>21</v>
      </c>
      <c r="E4620" s="37" t="n">
        <v>0</v>
      </c>
      <c r="F4620" s="37" t="n">
        <v>0</v>
      </c>
      <c r="G4620" s="37" t="n">
        <v>0</v>
      </c>
      <c r="H4620" s="37" t="n">
        <v>2</v>
      </c>
      <c r="I4620" s="37" t="n">
        <v>0</v>
      </c>
      <c r="J4620" s="40" t="n">
        <f aca="false">IF(C4620=0,"",D4620/C4620)</f>
        <v>0.954545454545455</v>
      </c>
    </row>
    <row r="4621" customFormat="false" ht="15" hidden="false" customHeight="false" outlineLevel="0" collapsed="false">
      <c r="A4621" s="37" t="s">
        <v>1142</v>
      </c>
      <c r="B4621" s="37" t="s">
        <v>272</v>
      </c>
      <c r="C4621" s="37" t="n">
        <v>22</v>
      </c>
      <c r="D4621" s="37" t="n">
        <v>22</v>
      </c>
      <c r="E4621" s="37" t="n">
        <v>0</v>
      </c>
      <c r="F4621" s="37" t="n">
        <v>0</v>
      </c>
      <c r="G4621" s="37" t="n">
        <v>0</v>
      </c>
      <c r="H4621" s="37" t="n">
        <v>2</v>
      </c>
      <c r="I4621" s="37" t="n">
        <v>0</v>
      </c>
      <c r="J4621" s="40" t="n">
        <f aca="false">IF(C4621=0,"",D4621/C4621)</f>
        <v>1</v>
      </c>
    </row>
    <row r="4622" customFormat="false" ht="15" hidden="false" customHeight="false" outlineLevel="0" collapsed="false">
      <c r="A4622" s="37" t="s">
        <v>1142</v>
      </c>
      <c r="B4622" s="37" t="s">
        <v>273</v>
      </c>
      <c r="C4622" s="37" t="n">
        <v>22</v>
      </c>
      <c r="D4622" s="37" t="n">
        <v>21</v>
      </c>
      <c r="E4622" s="37" t="n">
        <v>0</v>
      </c>
      <c r="F4622" s="37" t="n">
        <v>0</v>
      </c>
      <c r="G4622" s="37" t="n">
        <v>0</v>
      </c>
      <c r="H4622" s="37" t="n">
        <v>2</v>
      </c>
      <c r="I4622" s="37" t="n">
        <v>1</v>
      </c>
      <c r="J4622" s="40" t="n">
        <f aca="false">IF(C4622=0,"",D4622/C4622)</f>
        <v>0.954545454545455</v>
      </c>
    </row>
    <row r="4623" customFormat="false" ht="15" hidden="false" customHeight="false" outlineLevel="0" collapsed="false">
      <c r="A4623" s="37" t="s">
        <v>1142</v>
      </c>
      <c r="B4623" s="37" t="s">
        <v>274</v>
      </c>
      <c r="C4623" s="37" t="n">
        <v>22</v>
      </c>
      <c r="D4623" s="37" t="n">
        <v>22</v>
      </c>
      <c r="E4623" s="37" t="n">
        <v>0</v>
      </c>
      <c r="F4623" s="37" t="n">
        <v>0</v>
      </c>
      <c r="G4623" s="37" t="n">
        <v>0</v>
      </c>
      <c r="H4623" s="37" t="n">
        <v>2</v>
      </c>
      <c r="I4623" s="37" t="n">
        <v>4</v>
      </c>
      <c r="J4623" s="40" t="n">
        <f aca="false">IF(C4623=0,"",D4623/C4623)</f>
        <v>1</v>
      </c>
    </row>
    <row r="4624" customFormat="false" ht="15" hidden="false" customHeight="false" outlineLevel="0" collapsed="false">
      <c r="A4624" s="37" t="s">
        <v>1142</v>
      </c>
      <c r="B4624" s="37" t="s">
        <v>275</v>
      </c>
      <c r="C4624" s="37" t="n">
        <v>22</v>
      </c>
      <c r="D4624" s="37" t="n">
        <v>21</v>
      </c>
      <c r="E4624" s="37" t="n">
        <v>0</v>
      </c>
      <c r="F4624" s="37" t="n">
        <v>3</v>
      </c>
      <c r="G4624" s="37" t="n">
        <v>1</v>
      </c>
      <c r="H4624" s="37" t="n">
        <v>4</v>
      </c>
      <c r="I4624" s="37" t="n">
        <v>7</v>
      </c>
      <c r="J4624" s="40" t="n">
        <f aca="false">IF(C4624=0,"",D4624/C4624)</f>
        <v>0.954545454545455</v>
      </c>
    </row>
    <row r="4625" customFormat="false" ht="15" hidden="false" customHeight="false" outlineLevel="0" collapsed="false">
      <c r="A4625" s="37" t="s">
        <v>1142</v>
      </c>
      <c r="B4625" s="37" t="s">
        <v>276</v>
      </c>
      <c r="C4625" s="37" t="n">
        <v>22</v>
      </c>
      <c r="D4625" s="37" t="n">
        <v>21</v>
      </c>
      <c r="E4625" s="37" t="n">
        <v>0</v>
      </c>
      <c r="F4625" s="37" t="n">
        <v>1</v>
      </c>
      <c r="G4625" s="37" t="n">
        <v>0</v>
      </c>
      <c r="H4625" s="37" t="n">
        <v>0</v>
      </c>
      <c r="I4625" s="37" t="n">
        <v>0</v>
      </c>
      <c r="J4625" s="40" t="n">
        <f aca="false">IF(C4625=0,"",D4625/C4625)</f>
        <v>0.954545454545455</v>
      </c>
    </row>
    <row r="4626" customFormat="false" ht="15" hidden="false" customHeight="false" outlineLevel="0" collapsed="false">
      <c r="A4626" s="37" t="s">
        <v>1142</v>
      </c>
      <c r="B4626" s="37" t="s">
        <v>277</v>
      </c>
      <c r="C4626" s="37" t="n">
        <v>22</v>
      </c>
      <c r="D4626" s="37" t="n">
        <v>17</v>
      </c>
      <c r="E4626" s="37" t="n">
        <v>0</v>
      </c>
      <c r="F4626" s="37" t="n">
        <v>2</v>
      </c>
      <c r="G4626" s="37" t="n">
        <v>0</v>
      </c>
      <c r="H4626" s="37" t="n">
        <v>4</v>
      </c>
      <c r="I4626" s="37" t="n">
        <v>1</v>
      </c>
      <c r="J4626" s="40" t="n">
        <f aca="false">IF(C4626=0,"",D4626/C4626)</f>
        <v>0.772727272727273</v>
      </c>
    </row>
    <row r="4627" customFormat="false" ht="15" hidden="false" customHeight="false" outlineLevel="0" collapsed="false">
      <c r="A4627" s="37" t="s">
        <v>1142</v>
      </c>
      <c r="B4627" s="37" t="s">
        <v>278</v>
      </c>
      <c r="C4627" s="37" t="n">
        <v>22</v>
      </c>
      <c r="D4627" s="37" t="n">
        <v>22</v>
      </c>
      <c r="E4627" s="37" t="n">
        <v>0</v>
      </c>
      <c r="F4627" s="37" t="n">
        <v>1</v>
      </c>
      <c r="G4627" s="37" t="n">
        <v>0</v>
      </c>
      <c r="H4627" s="37" t="n">
        <v>2</v>
      </c>
      <c r="I4627" s="37" t="n">
        <v>1</v>
      </c>
      <c r="J4627" s="40" t="n">
        <f aca="false">IF(C4627=0,"",D4627/C4627)</f>
        <v>1</v>
      </c>
    </row>
    <row r="4628" customFormat="false" ht="15" hidden="false" customHeight="false" outlineLevel="0" collapsed="false">
      <c r="A4628" s="37" t="s">
        <v>1142</v>
      </c>
      <c r="B4628" s="37" t="s">
        <v>279</v>
      </c>
      <c r="C4628" s="37" t="n">
        <v>22</v>
      </c>
      <c r="D4628" s="37" t="n">
        <v>21</v>
      </c>
      <c r="E4628" s="37" t="n">
        <v>0</v>
      </c>
      <c r="F4628" s="37" t="n">
        <v>1</v>
      </c>
      <c r="G4628" s="37" t="n">
        <v>1</v>
      </c>
      <c r="H4628" s="37" t="n">
        <v>2</v>
      </c>
      <c r="I4628" s="37" t="n">
        <v>1</v>
      </c>
      <c r="J4628" s="40" t="n">
        <f aca="false">IF(C4628=0,"",D4628/C4628)</f>
        <v>0.954545454545455</v>
      </c>
    </row>
    <row r="4629" customFormat="false" ht="15" hidden="false" customHeight="false" outlineLevel="0" collapsed="false">
      <c r="A4629" s="37" t="s">
        <v>1142</v>
      </c>
      <c r="B4629" s="37" t="s">
        <v>280</v>
      </c>
      <c r="C4629" s="37" t="n">
        <v>22</v>
      </c>
      <c r="D4629" s="37" t="n">
        <v>19</v>
      </c>
      <c r="E4629" s="37" t="n">
        <v>1</v>
      </c>
      <c r="F4629" s="37" t="n">
        <v>0</v>
      </c>
      <c r="G4629" s="37" t="n">
        <v>0</v>
      </c>
      <c r="H4629" s="37" t="n">
        <v>0</v>
      </c>
      <c r="I4629" s="37" t="n">
        <v>0</v>
      </c>
      <c r="J4629" s="40" t="n">
        <f aca="false">IF(C4629=0,"",D4629/C4629)</f>
        <v>0.863636363636364</v>
      </c>
    </row>
    <row r="4630" customFormat="false" ht="15" hidden="false" customHeight="false" outlineLevel="0" collapsed="false">
      <c r="A4630" s="37" t="s">
        <v>1142</v>
      </c>
      <c r="B4630" s="37" t="s">
        <v>281</v>
      </c>
      <c r="C4630" s="37" t="n">
        <v>22</v>
      </c>
      <c r="D4630" s="37" t="n">
        <v>21</v>
      </c>
      <c r="E4630" s="37" t="n">
        <v>1</v>
      </c>
      <c r="F4630" s="37" t="n">
        <v>0</v>
      </c>
      <c r="G4630" s="37" t="n">
        <v>0</v>
      </c>
      <c r="H4630" s="37" t="n">
        <v>2</v>
      </c>
      <c r="I4630" s="37" t="n">
        <v>3</v>
      </c>
      <c r="J4630" s="40" t="n">
        <f aca="false">IF(C4630=0,"",D4630/C4630)</f>
        <v>0.954545454545455</v>
      </c>
    </row>
    <row r="4631" customFormat="false" ht="15" hidden="false" customHeight="false" outlineLevel="0" collapsed="false">
      <c r="A4631" s="37" t="s">
        <v>790</v>
      </c>
      <c r="B4631" s="37" t="s">
        <v>270</v>
      </c>
      <c r="C4631" s="37" t="n">
        <v>22</v>
      </c>
      <c r="D4631" s="37" t="n">
        <v>20</v>
      </c>
      <c r="E4631" s="37" t="n">
        <v>0</v>
      </c>
      <c r="F4631" s="37" t="n">
        <v>0</v>
      </c>
      <c r="G4631" s="37" t="n">
        <v>0</v>
      </c>
      <c r="H4631" s="37" t="n">
        <v>2</v>
      </c>
      <c r="I4631" s="37" t="n">
        <v>1</v>
      </c>
      <c r="J4631" s="40" t="n">
        <f aca="false">IF(C4631=0,"",D4631/C4631)</f>
        <v>0.909090909090909</v>
      </c>
    </row>
    <row r="4632" customFormat="false" ht="15" hidden="false" customHeight="false" outlineLevel="0" collapsed="false">
      <c r="A4632" s="37" t="s">
        <v>790</v>
      </c>
      <c r="B4632" s="37" t="s">
        <v>271</v>
      </c>
      <c r="C4632" s="37" t="n">
        <v>22</v>
      </c>
      <c r="D4632" s="37" t="n">
        <v>21</v>
      </c>
      <c r="E4632" s="37" t="n">
        <v>0</v>
      </c>
      <c r="F4632" s="37" t="n">
        <v>2</v>
      </c>
      <c r="G4632" s="37" t="n">
        <v>0</v>
      </c>
      <c r="H4632" s="37" t="n">
        <v>0</v>
      </c>
      <c r="I4632" s="37" t="n">
        <v>1</v>
      </c>
      <c r="J4632" s="40" t="n">
        <f aca="false">IF(C4632=0,"",D4632/C4632)</f>
        <v>0.954545454545455</v>
      </c>
    </row>
    <row r="4633" customFormat="false" ht="15" hidden="false" customHeight="false" outlineLevel="0" collapsed="false">
      <c r="A4633" s="37" t="s">
        <v>790</v>
      </c>
      <c r="B4633" s="37" t="s">
        <v>272</v>
      </c>
      <c r="C4633" s="37" t="n">
        <v>22</v>
      </c>
      <c r="D4633" s="37" t="n">
        <v>21</v>
      </c>
      <c r="E4633" s="37" t="n">
        <v>1</v>
      </c>
      <c r="F4633" s="37" t="n">
        <v>0</v>
      </c>
      <c r="G4633" s="37" t="n">
        <v>0</v>
      </c>
      <c r="H4633" s="37" t="n">
        <v>1</v>
      </c>
      <c r="I4633" s="37" t="n">
        <v>2</v>
      </c>
      <c r="J4633" s="40" t="n">
        <f aca="false">IF(C4633=0,"",D4633/C4633)</f>
        <v>0.954545454545455</v>
      </c>
    </row>
    <row r="4634" customFormat="false" ht="15" hidden="false" customHeight="false" outlineLevel="0" collapsed="false">
      <c r="A4634" s="37" t="s">
        <v>790</v>
      </c>
      <c r="B4634" s="37" t="s">
        <v>273</v>
      </c>
      <c r="C4634" s="37" t="n">
        <v>22</v>
      </c>
      <c r="D4634" s="37" t="n">
        <v>20</v>
      </c>
      <c r="E4634" s="37" t="n">
        <v>0</v>
      </c>
      <c r="F4634" s="37" t="n">
        <v>2</v>
      </c>
      <c r="G4634" s="37" t="n">
        <v>1</v>
      </c>
      <c r="H4634" s="37" t="n">
        <v>2</v>
      </c>
      <c r="I4634" s="37" t="n">
        <v>0</v>
      </c>
      <c r="J4634" s="40" t="n">
        <f aca="false">IF(C4634=0,"",D4634/C4634)</f>
        <v>0.909090909090909</v>
      </c>
    </row>
    <row r="4635" customFormat="false" ht="15" hidden="false" customHeight="false" outlineLevel="0" collapsed="false">
      <c r="A4635" s="37" t="s">
        <v>790</v>
      </c>
      <c r="B4635" s="37" t="s">
        <v>274</v>
      </c>
      <c r="C4635" s="37" t="n">
        <v>22</v>
      </c>
      <c r="D4635" s="37" t="n">
        <v>21</v>
      </c>
      <c r="E4635" s="37" t="n">
        <v>0</v>
      </c>
      <c r="F4635" s="37" t="n">
        <v>0</v>
      </c>
      <c r="G4635" s="37" t="n">
        <v>0</v>
      </c>
      <c r="H4635" s="37" t="n">
        <v>0</v>
      </c>
      <c r="I4635" s="37" t="n">
        <v>4</v>
      </c>
      <c r="J4635" s="40" t="n">
        <f aca="false">IF(C4635=0,"",D4635/C4635)</f>
        <v>0.954545454545455</v>
      </c>
    </row>
    <row r="4636" customFormat="false" ht="15" hidden="false" customHeight="false" outlineLevel="0" collapsed="false">
      <c r="A4636" s="37" t="s">
        <v>790</v>
      </c>
      <c r="B4636" s="37" t="s">
        <v>275</v>
      </c>
      <c r="C4636" s="37" t="n">
        <v>22</v>
      </c>
      <c r="D4636" s="37" t="n">
        <v>22</v>
      </c>
      <c r="E4636" s="37" t="n">
        <v>0</v>
      </c>
      <c r="F4636" s="37" t="n">
        <v>2</v>
      </c>
      <c r="G4636" s="37" t="n">
        <v>1</v>
      </c>
      <c r="H4636" s="37" t="n">
        <v>3</v>
      </c>
      <c r="I4636" s="37" t="n">
        <v>1</v>
      </c>
      <c r="J4636" s="40" t="n">
        <f aca="false">IF(C4636=0,"",D4636/C4636)</f>
        <v>1</v>
      </c>
    </row>
    <row r="4637" customFormat="false" ht="15" hidden="false" customHeight="false" outlineLevel="0" collapsed="false">
      <c r="A4637" s="37" t="s">
        <v>790</v>
      </c>
      <c r="B4637" s="37" t="s">
        <v>276</v>
      </c>
      <c r="C4637" s="37" t="n">
        <v>22</v>
      </c>
      <c r="D4637" s="37" t="n">
        <v>21</v>
      </c>
      <c r="E4637" s="37" t="n">
        <v>1</v>
      </c>
      <c r="F4637" s="37" t="n">
        <v>0</v>
      </c>
      <c r="G4637" s="37" t="n">
        <v>0</v>
      </c>
      <c r="H4637" s="37" t="n">
        <v>2</v>
      </c>
      <c r="I4637" s="37" t="n">
        <v>0</v>
      </c>
      <c r="J4637" s="40" t="n">
        <f aca="false">IF(C4637=0,"",D4637/C4637)</f>
        <v>0.954545454545455</v>
      </c>
    </row>
    <row r="4638" customFormat="false" ht="15" hidden="false" customHeight="false" outlineLevel="0" collapsed="false">
      <c r="A4638" s="37" t="s">
        <v>790</v>
      </c>
      <c r="B4638" s="37" t="s">
        <v>277</v>
      </c>
      <c r="C4638" s="37" t="n">
        <v>22</v>
      </c>
      <c r="D4638" s="37" t="n">
        <v>20</v>
      </c>
      <c r="E4638" s="37" t="n">
        <v>3</v>
      </c>
      <c r="F4638" s="37" t="n">
        <v>0</v>
      </c>
      <c r="G4638" s="37" t="n">
        <v>0</v>
      </c>
      <c r="H4638" s="37" t="n">
        <v>2</v>
      </c>
      <c r="I4638" s="37" t="n">
        <v>1</v>
      </c>
      <c r="J4638" s="40" t="n">
        <f aca="false">IF(C4638=0,"",D4638/C4638)</f>
        <v>0.909090909090909</v>
      </c>
    </row>
    <row r="4639" customFormat="false" ht="15" hidden="false" customHeight="false" outlineLevel="0" collapsed="false">
      <c r="A4639" s="37" t="s">
        <v>790</v>
      </c>
      <c r="B4639" s="37" t="s">
        <v>278</v>
      </c>
      <c r="C4639" s="37" t="n">
        <v>22</v>
      </c>
      <c r="D4639" s="37" t="n">
        <v>19</v>
      </c>
      <c r="E4639" s="37" t="n">
        <v>1</v>
      </c>
      <c r="F4639" s="37" t="n">
        <v>0</v>
      </c>
      <c r="G4639" s="37" t="n">
        <v>0</v>
      </c>
      <c r="H4639" s="37" t="n">
        <v>2</v>
      </c>
      <c r="I4639" s="37" t="n">
        <v>10</v>
      </c>
      <c r="J4639" s="40" t="n">
        <f aca="false">IF(C4639=0,"",D4639/C4639)</f>
        <v>0.863636363636364</v>
      </c>
    </row>
    <row r="4640" customFormat="false" ht="15" hidden="false" customHeight="false" outlineLevel="0" collapsed="false">
      <c r="A4640" s="37" t="s">
        <v>790</v>
      </c>
      <c r="B4640" s="37" t="s">
        <v>279</v>
      </c>
      <c r="C4640" s="37" t="n">
        <v>22</v>
      </c>
      <c r="D4640" s="37" t="n">
        <v>19</v>
      </c>
      <c r="E4640" s="37" t="n">
        <v>0</v>
      </c>
      <c r="F4640" s="37" t="n">
        <v>1</v>
      </c>
      <c r="G4640" s="37" t="n">
        <v>0</v>
      </c>
      <c r="H4640" s="37" t="n">
        <v>3</v>
      </c>
      <c r="I4640" s="37" t="n">
        <v>1</v>
      </c>
      <c r="J4640" s="40" t="n">
        <f aca="false">IF(C4640=0,"",D4640/C4640)</f>
        <v>0.863636363636364</v>
      </c>
    </row>
    <row r="4641" customFormat="false" ht="15" hidden="false" customHeight="false" outlineLevel="0" collapsed="false">
      <c r="A4641" s="37" t="s">
        <v>790</v>
      </c>
      <c r="B4641" s="37" t="s">
        <v>280</v>
      </c>
      <c r="C4641" s="37" t="n">
        <v>22</v>
      </c>
      <c r="D4641" s="37" t="n">
        <v>19</v>
      </c>
      <c r="E4641" s="37" t="n">
        <v>0</v>
      </c>
      <c r="F4641" s="37" t="n">
        <v>1</v>
      </c>
      <c r="G4641" s="37" t="n">
        <v>0</v>
      </c>
      <c r="H4641" s="37" t="n">
        <v>2</v>
      </c>
      <c r="I4641" s="37" t="n">
        <v>0</v>
      </c>
      <c r="J4641" s="40" t="n">
        <f aca="false">IF(C4641=0,"",D4641/C4641)</f>
        <v>0.863636363636364</v>
      </c>
    </row>
    <row r="4642" customFormat="false" ht="15" hidden="false" customHeight="false" outlineLevel="0" collapsed="false">
      <c r="A4642" s="37" t="s">
        <v>790</v>
      </c>
      <c r="B4642" s="37" t="s">
        <v>281</v>
      </c>
      <c r="C4642" s="37" t="n">
        <v>22</v>
      </c>
      <c r="D4642" s="37" t="n">
        <v>22</v>
      </c>
      <c r="E4642" s="37" t="n">
        <v>1</v>
      </c>
      <c r="F4642" s="37" t="n">
        <v>4</v>
      </c>
      <c r="G4642" s="37" t="n">
        <v>1</v>
      </c>
      <c r="H4642" s="37" t="n">
        <v>2</v>
      </c>
      <c r="I4642" s="37" t="n">
        <v>1</v>
      </c>
      <c r="J4642" s="40" t="n">
        <f aca="false">IF(C4642=0,"",D4642/C4642)</f>
        <v>1</v>
      </c>
    </row>
    <row r="4643" customFormat="false" ht="15" hidden="false" customHeight="false" outlineLevel="0" collapsed="false">
      <c r="A4643" s="37" t="s">
        <v>633</v>
      </c>
      <c r="B4643" s="37" t="s">
        <v>270</v>
      </c>
      <c r="C4643" s="37" t="n">
        <v>22</v>
      </c>
      <c r="D4643" s="37" t="n">
        <v>20</v>
      </c>
      <c r="E4643" s="37" t="n">
        <v>2</v>
      </c>
      <c r="F4643" s="37" t="n">
        <v>0</v>
      </c>
      <c r="G4643" s="37" t="n">
        <v>0</v>
      </c>
      <c r="H4643" s="37" t="n">
        <v>0</v>
      </c>
      <c r="I4643" s="37" t="n">
        <v>1</v>
      </c>
      <c r="J4643" s="40" t="n">
        <f aca="false">IF(C4643=0,"",D4643/C4643)</f>
        <v>0.909090909090909</v>
      </c>
    </row>
    <row r="4644" customFormat="false" ht="15" hidden="false" customHeight="false" outlineLevel="0" collapsed="false">
      <c r="A4644" s="37" t="s">
        <v>633</v>
      </c>
      <c r="B4644" s="37" t="s">
        <v>271</v>
      </c>
      <c r="C4644" s="37" t="n">
        <v>22</v>
      </c>
      <c r="D4644" s="37" t="n">
        <v>21</v>
      </c>
      <c r="E4644" s="37" t="n">
        <v>1</v>
      </c>
      <c r="F4644" s="37" t="n">
        <v>0</v>
      </c>
      <c r="G4644" s="37" t="n">
        <v>0</v>
      </c>
      <c r="H4644" s="37" t="n">
        <v>1</v>
      </c>
      <c r="I4644" s="37" t="n">
        <v>7</v>
      </c>
      <c r="J4644" s="40" t="n">
        <f aca="false">IF(C4644=0,"",D4644/C4644)</f>
        <v>0.954545454545455</v>
      </c>
    </row>
    <row r="4645" customFormat="false" ht="15" hidden="false" customHeight="false" outlineLevel="0" collapsed="false">
      <c r="A4645" s="37" t="s">
        <v>633</v>
      </c>
      <c r="B4645" s="37" t="s">
        <v>272</v>
      </c>
      <c r="C4645" s="37" t="n">
        <v>22</v>
      </c>
      <c r="D4645" s="37" t="n">
        <v>18</v>
      </c>
      <c r="E4645" s="37" t="n">
        <v>0</v>
      </c>
      <c r="F4645" s="37" t="n">
        <v>1</v>
      </c>
      <c r="G4645" s="37" t="n">
        <v>0</v>
      </c>
      <c r="H4645" s="37" t="n">
        <v>1</v>
      </c>
      <c r="I4645" s="37" t="n">
        <v>7</v>
      </c>
      <c r="J4645" s="40" t="n">
        <f aca="false">IF(C4645=0,"",D4645/C4645)</f>
        <v>0.818181818181818</v>
      </c>
    </row>
    <row r="4646" customFormat="false" ht="15" hidden="false" customHeight="false" outlineLevel="0" collapsed="false">
      <c r="A4646" s="37" t="s">
        <v>633</v>
      </c>
      <c r="B4646" s="37" t="s">
        <v>273</v>
      </c>
      <c r="C4646" s="37" t="n">
        <v>22</v>
      </c>
      <c r="D4646" s="37" t="n">
        <v>20</v>
      </c>
      <c r="E4646" s="37" t="n">
        <v>5</v>
      </c>
      <c r="F4646" s="37" t="n">
        <v>0</v>
      </c>
      <c r="G4646" s="37" t="n">
        <v>0</v>
      </c>
      <c r="H4646" s="37" t="n">
        <v>0</v>
      </c>
      <c r="I4646" s="37" t="n">
        <v>0</v>
      </c>
      <c r="J4646" s="40" t="n">
        <f aca="false">IF(C4646=0,"",D4646/C4646)</f>
        <v>0.909090909090909</v>
      </c>
    </row>
    <row r="4647" customFormat="false" ht="15" hidden="false" customHeight="false" outlineLevel="0" collapsed="false">
      <c r="A4647" s="37" t="s">
        <v>633</v>
      </c>
      <c r="B4647" s="37" t="s">
        <v>274</v>
      </c>
      <c r="C4647" s="37" t="n">
        <v>22</v>
      </c>
      <c r="D4647" s="37" t="n">
        <v>20</v>
      </c>
      <c r="E4647" s="37" t="n">
        <v>0</v>
      </c>
      <c r="F4647" s="37" t="n">
        <v>3</v>
      </c>
      <c r="G4647" s="37" t="n">
        <v>0</v>
      </c>
      <c r="H4647" s="37" t="n">
        <v>3</v>
      </c>
      <c r="I4647" s="37" t="n">
        <v>3</v>
      </c>
      <c r="J4647" s="40" t="n">
        <f aca="false">IF(C4647=0,"",D4647/C4647)</f>
        <v>0.909090909090909</v>
      </c>
    </row>
    <row r="4648" customFormat="false" ht="15" hidden="false" customHeight="false" outlineLevel="0" collapsed="false">
      <c r="A4648" s="37" t="s">
        <v>633</v>
      </c>
      <c r="B4648" s="37" t="s">
        <v>275</v>
      </c>
      <c r="C4648" s="37" t="n">
        <v>22</v>
      </c>
      <c r="D4648" s="37" t="n">
        <v>21</v>
      </c>
      <c r="E4648" s="37" t="n">
        <v>1</v>
      </c>
      <c r="F4648" s="37" t="n">
        <v>0</v>
      </c>
      <c r="G4648" s="37" t="n">
        <v>1</v>
      </c>
      <c r="H4648" s="37" t="n">
        <v>0</v>
      </c>
      <c r="I4648" s="37" t="n">
        <v>1</v>
      </c>
      <c r="J4648" s="40" t="n">
        <f aca="false">IF(C4648=0,"",D4648/C4648)</f>
        <v>0.954545454545455</v>
      </c>
    </row>
    <row r="4649" customFormat="false" ht="15" hidden="false" customHeight="false" outlineLevel="0" collapsed="false">
      <c r="A4649" s="37" t="s">
        <v>633</v>
      </c>
      <c r="B4649" s="37" t="s">
        <v>276</v>
      </c>
      <c r="C4649" s="37" t="n">
        <v>22</v>
      </c>
      <c r="D4649" s="37" t="n">
        <v>20</v>
      </c>
      <c r="E4649" s="37" t="n">
        <v>0</v>
      </c>
      <c r="F4649" s="37" t="n">
        <v>0</v>
      </c>
      <c r="G4649" s="37" t="n">
        <v>1</v>
      </c>
      <c r="H4649" s="37" t="n">
        <v>0</v>
      </c>
      <c r="I4649" s="37" t="n">
        <v>1</v>
      </c>
      <c r="J4649" s="40" t="n">
        <f aca="false">IF(C4649=0,"",D4649/C4649)</f>
        <v>0.909090909090909</v>
      </c>
    </row>
    <row r="4650" customFormat="false" ht="15" hidden="false" customHeight="false" outlineLevel="0" collapsed="false">
      <c r="A4650" s="37" t="s">
        <v>633</v>
      </c>
      <c r="B4650" s="37" t="s">
        <v>277</v>
      </c>
      <c r="C4650" s="37" t="n">
        <v>22</v>
      </c>
      <c r="D4650" s="37" t="n">
        <v>21</v>
      </c>
      <c r="E4650" s="37" t="n">
        <v>1</v>
      </c>
      <c r="F4650" s="37" t="n">
        <v>2</v>
      </c>
      <c r="G4650" s="37" t="n">
        <v>0</v>
      </c>
      <c r="H4650" s="37" t="n">
        <v>0</v>
      </c>
      <c r="I4650" s="37" t="n">
        <v>2</v>
      </c>
      <c r="J4650" s="40" t="n">
        <f aca="false">IF(C4650=0,"",D4650/C4650)</f>
        <v>0.954545454545455</v>
      </c>
    </row>
    <row r="4651" customFormat="false" ht="15" hidden="false" customHeight="false" outlineLevel="0" collapsed="false">
      <c r="A4651" s="37" t="s">
        <v>633</v>
      </c>
      <c r="B4651" s="37" t="s">
        <v>278</v>
      </c>
      <c r="C4651" s="37" t="n">
        <v>22</v>
      </c>
      <c r="D4651" s="37" t="n">
        <v>19</v>
      </c>
      <c r="E4651" s="37" t="n">
        <v>0</v>
      </c>
      <c r="F4651" s="37" t="n">
        <v>1</v>
      </c>
      <c r="G4651" s="37" t="n">
        <v>0</v>
      </c>
      <c r="H4651" s="37" t="n">
        <v>1</v>
      </c>
      <c r="I4651" s="37" t="n">
        <v>2</v>
      </c>
      <c r="J4651" s="40" t="n">
        <f aca="false">IF(C4651=0,"",D4651/C4651)</f>
        <v>0.863636363636364</v>
      </c>
    </row>
    <row r="4652" customFormat="false" ht="15" hidden="false" customHeight="false" outlineLevel="0" collapsed="false">
      <c r="A4652" s="37" t="s">
        <v>633</v>
      </c>
      <c r="B4652" s="37" t="s">
        <v>279</v>
      </c>
      <c r="C4652" s="37" t="n">
        <v>22</v>
      </c>
      <c r="D4652" s="37" t="n">
        <v>22</v>
      </c>
      <c r="E4652" s="37" t="n">
        <v>0</v>
      </c>
      <c r="F4652" s="37" t="n">
        <v>0</v>
      </c>
      <c r="G4652" s="37" t="n">
        <v>0</v>
      </c>
      <c r="H4652" s="37" t="n">
        <v>0</v>
      </c>
      <c r="I4652" s="37" t="n">
        <v>5</v>
      </c>
      <c r="J4652" s="40" t="n">
        <f aca="false">IF(C4652=0,"",D4652/C4652)</f>
        <v>1</v>
      </c>
    </row>
    <row r="4653" customFormat="false" ht="15" hidden="false" customHeight="false" outlineLevel="0" collapsed="false">
      <c r="A4653" s="37" t="s">
        <v>633</v>
      </c>
      <c r="B4653" s="37" t="s">
        <v>280</v>
      </c>
      <c r="C4653" s="37" t="n">
        <v>22</v>
      </c>
      <c r="D4653" s="37" t="n">
        <v>20</v>
      </c>
      <c r="E4653" s="37" t="n">
        <v>0</v>
      </c>
      <c r="F4653" s="37" t="n">
        <v>0</v>
      </c>
      <c r="G4653" s="37" t="n">
        <v>1</v>
      </c>
      <c r="H4653" s="37" t="n">
        <v>2</v>
      </c>
      <c r="I4653" s="37" t="n">
        <v>0</v>
      </c>
      <c r="J4653" s="40" t="n">
        <f aca="false">IF(C4653=0,"",D4653/C4653)</f>
        <v>0.909090909090909</v>
      </c>
    </row>
    <row r="4654" customFormat="false" ht="15" hidden="false" customHeight="false" outlineLevel="0" collapsed="false">
      <c r="A4654" s="37" t="s">
        <v>633</v>
      </c>
      <c r="B4654" s="37" t="s">
        <v>281</v>
      </c>
      <c r="C4654" s="37" t="n">
        <v>22</v>
      </c>
      <c r="D4654" s="37" t="n">
        <v>20</v>
      </c>
      <c r="E4654" s="37" t="n">
        <v>2</v>
      </c>
      <c r="F4654" s="37" t="n">
        <v>0</v>
      </c>
      <c r="G4654" s="37" t="n">
        <v>1</v>
      </c>
      <c r="H4654" s="37" t="n">
        <v>1</v>
      </c>
      <c r="I4654" s="37" t="n">
        <v>0</v>
      </c>
      <c r="J4654" s="40" t="n">
        <f aca="false">IF(C4654=0,"",D4654/C4654)</f>
        <v>0.909090909090909</v>
      </c>
    </row>
    <row r="4655" customFormat="false" ht="15" hidden="false" customHeight="false" outlineLevel="0" collapsed="false">
      <c r="A4655" s="37" t="s">
        <v>1143</v>
      </c>
      <c r="B4655" s="37" t="s">
        <v>270</v>
      </c>
      <c r="C4655" s="37" t="n">
        <v>22</v>
      </c>
      <c r="D4655" s="37" t="n">
        <v>22</v>
      </c>
      <c r="E4655" s="37" t="n">
        <v>0</v>
      </c>
      <c r="F4655" s="37" t="n">
        <v>0</v>
      </c>
      <c r="G4655" s="37" t="n">
        <v>0</v>
      </c>
      <c r="H4655" s="37" t="n">
        <v>1</v>
      </c>
      <c r="I4655" s="37" t="n">
        <v>1</v>
      </c>
      <c r="J4655" s="40" t="n">
        <f aca="false">IF(C4655=0,"",D4655/C4655)</f>
        <v>1</v>
      </c>
    </row>
    <row r="4656" customFormat="false" ht="15" hidden="false" customHeight="false" outlineLevel="0" collapsed="false">
      <c r="A4656" s="37" t="s">
        <v>1143</v>
      </c>
      <c r="B4656" s="37" t="s">
        <v>271</v>
      </c>
      <c r="C4656" s="37" t="n">
        <v>22</v>
      </c>
      <c r="D4656" s="37" t="n">
        <v>21</v>
      </c>
      <c r="E4656" s="37" t="n">
        <v>0</v>
      </c>
      <c r="F4656" s="37" t="n">
        <v>0</v>
      </c>
      <c r="G4656" s="37" t="n">
        <v>1</v>
      </c>
      <c r="H4656" s="37" t="n">
        <v>2</v>
      </c>
      <c r="I4656" s="37" t="n">
        <v>0</v>
      </c>
      <c r="J4656" s="40" t="n">
        <f aca="false">IF(C4656=0,"",D4656/C4656)</f>
        <v>0.954545454545455</v>
      </c>
    </row>
    <row r="4657" customFormat="false" ht="15" hidden="false" customHeight="false" outlineLevel="0" collapsed="false">
      <c r="A4657" s="37" t="s">
        <v>1143</v>
      </c>
      <c r="B4657" s="37" t="s">
        <v>272</v>
      </c>
      <c r="C4657" s="37" t="n">
        <v>22</v>
      </c>
      <c r="D4657" s="37" t="n">
        <v>19</v>
      </c>
      <c r="E4657" s="37" t="n">
        <v>1</v>
      </c>
      <c r="F4657" s="37" t="n">
        <v>1</v>
      </c>
      <c r="G4657" s="37" t="n">
        <v>0</v>
      </c>
      <c r="H4657" s="37" t="n">
        <v>1</v>
      </c>
      <c r="I4657" s="37" t="n">
        <v>4</v>
      </c>
      <c r="J4657" s="40" t="n">
        <f aca="false">IF(C4657=0,"",D4657/C4657)</f>
        <v>0.863636363636364</v>
      </c>
    </row>
    <row r="4658" customFormat="false" ht="15" hidden="false" customHeight="false" outlineLevel="0" collapsed="false">
      <c r="A4658" s="37" t="s">
        <v>1143</v>
      </c>
      <c r="B4658" s="37" t="s">
        <v>273</v>
      </c>
      <c r="C4658" s="37" t="n">
        <v>22</v>
      </c>
      <c r="D4658" s="37" t="n">
        <v>18</v>
      </c>
      <c r="E4658" s="37" t="n">
        <v>0</v>
      </c>
      <c r="F4658" s="37" t="n">
        <v>1</v>
      </c>
      <c r="G4658" s="37" t="n">
        <v>0</v>
      </c>
      <c r="H4658" s="37" t="n">
        <v>1</v>
      </c>
      <c r="I4658" s="37" t="n">
        <v>6</v>
      </c>
      <c r="J4658" s="40" t="n">
        <f aca="false">IF(C4658=0,"",D4658/C4658)</f>
        <v>0.818181818181818</v>
      </c>
    </row>
    <row r="4659" customFormat="false" ht="15" hidden="false" customHeight="false" outlineLevel="0" collapsed="false">
      <c r="A4659" s="37" t="s">
        <v>1143</v>
      </c>
      <c r="B4659" s="37" t="s">
        <v>274</v>
      </c>
      <c r="C4659" s="37" t="n">
        <v>22</v>
      </c>
      <c r="D4659" s="37" t="n">
        <v>17</v>
      </c>
      <c r="E4659" s="37" t="n">
        <v>1</v>
      </c>
      <c r="F4659" s="37" t="n">
        <v>2</v>
      </c>
      <c r="G4659" s="37" t="n">
        <v>0</v>
      </c>
      <c r="H4659" s="37" t="n">
        <v>0</v>
      </c>
      <c r="I4659" s="37" t="n">
        <v>4</v>
      </c>
      <c r="J4659" s="40" t="n">
        <f aca="false">IF(C4659=0,"",D4659/C4659)</f>
        <v>0.772727272727273</v>
      </c>
    </row>
    <row r="4660" customFormat="false" ht="15" hidden="false" customHeight="false" outlineLevel="0" collapsed="false">
      <c r="A4660" s="37" t="s">
        <v>1143</v>
      </c>
      <c r="B4660" s="37" t="s">
        <v>275</v>
      </c>
      <c r="C4660" s="37" t="n">
        <v>22</v>
      </c>
      <c r="D4660" s="37" t="n">
        <v>21</v>
      </c>
      <c r="E4660" s="37" t="n">
        <v>1</v>
      </c>
      <c r="F4660" s="37" t="n">
        <v>0</v>
      </c>
      <c r="G4660" s="37" t="n">
        <v>0</v>
      </c>
      <c r="H4660" s="37" t="n">
        <v>3</v>
      </c>
      <c r="I4660" s="37" t="n">
        <v>2</v>
      </c>
      <c r="J4660" s="40" t="n">
        <f aca="false">IF(C4660=0,"",D4660/C4660)</f>
        <v>0.954545454545455</v>
      </c>
    </row>
    <row r="4661" customFormat="false" ht="15" hidden="false" customHeight="false" outlineLevel="0" collapsed="false">
      <c r="A4661" s="37" t="s">
        <v>1143</v>
      </c>
      <c r="B4661" s="37" t="s">
        <v>276</v>
      </c>
      <c r="C4661" s="37" t="n">
        <v>22</v>
      </c>
      <c r="D4661" s="37" t="n">
        <v>20</v>
      </c>
      <c r="E4661" s="37" t="n">
        <v>0</v>
      </c>
      <c r="F4661" s="37" t="n">
        <v>1</v>
      </c>
      <c r="G4661" s="37" t="n">
        <v>0</v>
      </c>
      <c r="H4661" s="37" t="n">
        <v>2</v>
      </c>
      <c r="I4661" s="37" t="n">
        <v>1</v>
      </c>
      <c r="J4661" s="40" t="n">
        <f aca="false">IF(C4661=0,"",D4661/C4661)</f>
        <v>0.909090909090909</v>
      </c>
    </row>
    <row r="4662" customFormat="false" ht="15" hidden="false" customHeight="false" outlineLevel="0" collapsed="false">
      <c r="A4662" s="37" t="s">
        <v>1143</v>
      </c>
      <c r="B4662" s="37" t="s">
        <v>277</v>
      </c>
      <c r="C4662" s="37" t="n">
        <v>22</v>
      </c>
      <c r="D4662" s="37" t="n">
        <v>22</v>
      </c>
      <c r="E4662" s="37" t="n">
        <v>0</v>
      </c>
      <c r="F4662" s="37" t="n">
        <v>0</v>
      </c>
      <c r="G4662" s="37" t="n">
        <v>0</v>
      </c>
      <c r="H4662" s="37" t="n">
        <v>0</v>
      </c>
      <c r="I4662" s="37" t="n">
        <v>0</v>
      </c>
      <c r="J4662" s="40" t="n">
        <f aca="false">IF(C4662=0,"",D4662/C4662)</f>
        <v>1</v>
      </c>
    </row>
    <row r="4663" customFormat="false" ht="15" hidden="false" customHeight="false" outlineLevel="0" collapsed="false">
      <c r="A4663" s="37" t="s">
        <v>1143</v>
      </c>
      <c r="B4663" s="37" t="s">
        <v>278</v>
      </c>
      <c r="C4663" s="37" t="n">
        <v>22</v>
      </c>
      <c r="D4663" s="37" t="n">
        <v>19</v>
      </c>
      <c r="E4663" s="37" t="n">
        <v>0</v>
      </c>
      <c r="F4663" s="37" t="n">
        <v>0</v>
      </c>
      <c r="G4663" s="37" t="n">
        <v>0</v>
      </c>
      <c r="H4663" s="37" t="n">
        <v>0</v>
      </c>
      <c r="I4663" s="37" t="n">
        <v>1</v>
      </c>
      <c r="J4663" s="40" t="n">
        <f aca="false">IF(C4663=0,"",D4663/C4663)</f>
        <v>0.863636363636364</v>
      </c>
    </row>
    <row r="4664" customFormat="false" ht="15" hidden="false" customHeight="false" outlineLevel="0" collapsed="false">
      <c r="A4664" s="37" t="s">
        <v>1143</v>
      </c>
      <c r="B4664" s="37" t="s">
        <v>279</v>
      </c>
      <c r="C4664" s="37" t="n">
        <v>22</v>
      </c>
      <c r="D4664" s="37" t="n">
        <v>21</v>
      </c>
      <c r="E4664" s="37" t="n">
        <v>0</v>
      </c>
      <c r="F4664" s="37" t="n">
        <v>1</v>
      </c>
      <c r="G4664" s="37" t="n">
        <v>1</v>
      </c>
      <c r="H4664" s="37" t="n">
        <v>2</v>
      </c>
      <c r="I4664" s="37" t="n">
        <v>0</v>
      </c>
      <c r="J4664" s="40" t="n">
        <f aca="false">IF(C4664=0,"",D4664/C4664)</f>
        <v>0.954545454545455</v>
      </c>
    </row>
    <row r="4665" customFormat="false" ht="15" hidden="false" customHeight="false" outlineLevel="0" collapsed="false">
      <c r="A4665" s="37" t="s">
        <v>1143</v>
      </c>
      <c r="B4665" s="37" t="s">
        <v>280</v>
      </c>
      <c r="C4665" s="37" t="n">
        <v>22</v>
      </c>
      <c r="D4665" s="37" t="n">
        <v>21</v>
      </c>
      <c r="E4665" s="37" t="n">
        <v>0</v>
      </c>
      <c r="F4665" s="37" t="n">
        <v>2</v>
      </c>
      <c r="G4665" s="37" t="n">
        <v>0</v>
      </c>
      <c r="H4665" s="37" t="n">
        <v>0</v>
      </c>
      <c r="I4665" s="37" t="n">
        <v>0</v>
      </c>
      <c r="J4665" s="40" t="n">
        <f aca="false">IF(C4665=0,"",D4665/C4665)</f>
        <v>0.954545454545455</v>
      </c>
    </row>
    <row r="4666" customFormat="false" ht="15" hidden="false" customHeight="false" outlineLevel="0" collapsed="false">
      <c r="A4666" s="37" t="s">
        <v>1143</v>
      </c>
      <c r="B4666" s="37" t="s">
        <v>281</v>
      </c>
      <c r="C4666" s="37" t="n">
        <v>22</v>
      </c>
      <c r="D4666" s="37" t="n">
        <v>22</v>
      </c>
      <c r="E4666" s="37" t="n">
        <v>1</v>
      </c>
      <c r="F4666" s="37" t="n">
        <v>1</v>
      </c>
      <c r="G4666" s="37" t="n">
        <v>1</v>
      </c>
      <c r="H4666" s="37" t="n">
        <v>2</v>
      </c>
      <c r="I4666" s="37" t="n">
        <v>0</v>
      </c>
      <c r="J4666" s="40" t="n">
        <f aca="false">IF(C4666=0,"",D4666/C4666)</f>
        <v>1</v>
      </c>
    </row>
    <row r="4667" customFormat="false" ht="15" hidden="false" customHeight="false" outlineLevel="0" collapsed="false">
      <c r="A4667" s="37" t="s">
        <v>1144</v>
      </c>
      <c r="B4667" s="37" t="s">
        <v>273</v>
      </c>
      <c r="C4667" s="37" t="n">
        <v>22</v>
      </c>
      <c r="D4667" s="37" t="n">
        <v>22</v>
      </c>
      <c r="E4667" s="37" t="n">
        <v>0</v>
      </c>
      <c r="F4667" s="37" t="n">
        <v>1</v>
      </c>
      <c r="G4667" s="37" t="n">
        <v>1</v>
      </c>
      <c r="H4667" s="37" t="n">
        <v>3</v>
      </c>
      <c r="I4667" s="37" t="n">
        <v>0</v>
      </c>
      <c r="J4667" s="40" t="n">
        <f aca="false">IF(C4667=0,"",D4667/C4667)</f>
        <v>1</v>
      </c>
    </row>
    <row r="4668" customFormat="false" ht="15" hidden="false" customHeight="false" outlineLevel="0" collapsed="false">
      <c r="A4668" s="37" t="s">
        <v>1144</v>
      </c>
      <c r="B4668" s="37" t="s">
        <v>274</v>
      </c>
      <c r="C4668" s="37" t="n">
        <v>22</v>
      </c>
      <c r="D4668" s="37" t="n">
        <v>21</v>
      </c>
      <c r="E4668" s="37" t="n">
        <v>1</v>
      </c>
      <c r="F4668" s="37" t="n">
        <v>0</v>
      </c>
      <c r="G4668" s="37" t="n">
        <v>1</v>
      </c>
      <c r="H4668" s="37" t="n">
        <v>3</v>
      </c>
      <c r="I4668" s="37" t="n">
        <v>1</v>
      </c>
      <c r="J4668" s="40" t="n">
        <f aca="false">IF(C4668=0,"",D4668/C4668)</f>
        <v>0.954545454545455</v>
      </c>
    </row>
    <row r="4669" customFormat="false" ht="15" hidden="false" customHeight="false" outlineLevel="0" collapsed="false">
      <c r="A4669" s="37" t="s">
        <v>1144</v>
      </c>
      <c r="B4669" s="37" t="s">
        <v>275</v>
      </c>
      <c r="C4669" s="37" t="n">
        <v>22</v>
      </c>
      <c r="D4669" s="37" t="n">
        <v>20</v>
      </c>
      <c r="E4669" s="37" t="n">
        <v>1</v>
      </c>
      <c r="F4669" s="37" t="n">
        <v>0</v>
      </c>
      <c r="G4669" s="37" t="n">
        <v>0</v>
      </c>
      <c r="H4669" s="37" t="n">
        <v>4</v>
      </c>
      <c r="I4669" s="37" t="n">
        <v>1</v>
      </c>
      <c r="J4669" s="40" t="n">
        <f aca="false">IF(C4669=0,"",D4669/C4669)</f>
        <v>0.909090909090909</v>
      </c>
    </row>
    <row r="4670" customFormat="false" ht="15" hidden="false" customHeight="false" outlineLevel="0" collapsed="false">
      <c r="A4670" s="37" t="s">
        <v>1144</v>
      </c>
      <c r="B4670" s="37" t="s">
        <v>276</v>
      </c>
      <c r="C4670" s="37" t="n">
        <v>22</v>
      </c>
      <c r="D4670" s="37" t="n">
        <v>19</v>
      </c>
      <c r="E4670" s="37" t="n">
        <v>0</v>
      </c>
      <c r="F4670" s="37" t="n">
        <v>1</v>
      </c>
      <c r="G4670" s="37" t="n">
        <v>0</v>
      </c>
      <c r="H4670" s="37" t="n">
        <v>0</v>
      </c>
      <c r="I4670" s="37" t="n">
        <v>0</v>
      </c>
      <c r="J4670" s="40" t="n">
        <f aca="false">IF(C4670=0,"",D4670/C4670)</f>
        <v>0.863636363636364</v>
      </c>
    </row>
    <row r="4671" customFormat="false" ht="15" hidden="false" customHeight="false" outlineLevel="0" collapsed="false">
      <c r="A4671" s="37" t="s">
        <v>1144</v>
      </c>
      <c r="B4671" s="37" t="s">
        <v>277</v>
      </c>
      <c r="C4671" s="37" t="n">
        <v>22</v>
      </c>
      <c r="D4671" s="37" t="n">
        <v>21</v>
      </c>
      <c r="E4671" s="37" t="n">
        <v>1</v>
      </c>
      <c r="F4671" s="37" t="n">
        <v>0</v>
      </c>
      <c r="G4671" s="37" t="n">
        <v>0</v>
      </c>
      <c r="H4671" s="37" t="n">
        <v>2</v>
      </c>
      <c r="I4671" s="37" t="n">
        <v>0</v>
      </c>
      <c r="J4671" s="40" t="n">
        <f aca="false">IF(C4671=0,"",D4671/C4671)</f>
        <v>0.954545454545455</v>
      </c>
    </row>
    <row r="4672" customFormat="false" ht="15" hidden="false" customHeight="false" outlineLevel="0" collapsed="false">
      <c r="A4672" s="37" t="s">
        <v>1144</v>
      </c>
      <c r="B4672" s="37" t="s">
        <v>278</v>
      </c>
      <c r="C4672" s="37" t="n">
        <v>22</v>
      </c>
      <c r="D4672" s="37" t="n">
        <v>19</v>
      </c>
      <c r="E4672" s="37" t="n">
        <v>1</v>
      </c>
      <c r="F4672" s="37" t="n">
        <v>0</v>
      </c>
      <c r="G4672" s="37" t="n">
        <v>1</v>
      </c>
      <c r="H4672" s="37" t="n">
        <v>1</v>
      </c>
      <c r="I4672" s="37" t="n">
        <v>0</v>
      </c>
      <c r="J4672" s="40" t="n">
        <f aca="false">IF(C4672=0,"",D4672/C4672)</f>
        <v>0.863636363636364</v>
      </c>
    </row>
    <row r="4673" customFormat="false" ht="15" hidden="false" customHeight="false" outlineLevel="0" collapsed="false">
      <c r="A4673" s="37" t="s">
        <v>1144</v>
      </c>
      <c r="B4673" s="37" t="s">
        <v>279</v>
      </c>
      <c r="C4673" s="37" t="n">
        <v>22</v>
      </c>
      <c r="D4673" s="37" t="n">
        <v>21</v>
      </c>
      <c r="E4673" s="37" t="n">
        <v>0</v>
      </c>
      <c r="F4673" s="37" t="n">
        <v>0</v>
      </c>
      <c r="G4673" s="37" t="n">
        <v>0</v>
      </c>
      <c r="H4673" s="37" t="n">
        <v>0</v>
      </c>
      <c r="I4673" s="37" t="n">
        <v>1</v>
      </c>
      <c r="J4673" s="40" t="n">
        <f aca="false">IF(C4673=0,"",D4673/C4673)</f>
        <v>0.954545454545455</v>
      </c>
    </row>
    <row r="4674" customFormat="false" ht="15" hidden="false" customHeight="false" outlineLevel="0" collapsed="false">
      <c r="A4674" s="37" t="s">
        <v>1144</v>
      </c>
      <c r="B4674" s="37" t="s">
        <v>280</v>
      </c>
      <c r="C4674" s="37" t="n">
        <v>22</v>
      </c>
      <c r="D4674" s="37" t="n">
        <v>22</v>
      </c>
      <c r="E4674" s="37" t="n">
        <v>1</v>
      </c>
      <c r="F4674" s="37" t="n">
        <v>2</v>
      </c>
      <c r="G4674" s="37" t="n">
        <v>0</v>
      </c>
      <c r="H4674" s="37" t="n">
        <v>0</v>
      </c>
      <c r="I4674" s="37" t="n">
        <v>0</v>
      </c>
      <c r="J4674" s="40" t="n">
        <f aca="false">IF(C4674=0,"",D4674/C4674)</f>
        <v>1</v>
      </c>
    </row>
    <row r="4675" customFormat="false" ht="15" hidden="false" customHeight="false" outlineLevel="0" collapsed="false">
      <c r="A4675" s="37" t="s">
        <v>1144</v>
      </c>
      <c r="B4675" s="37" t="s">
        <v>281</v>
      </c>
      <c r="C4675" s="37" t="n">
        <v>22</v>
      </c>
      <c r="D4675" s="37" t="n">
        <v>22</v>
      </c>
      <c r="E4675" s="37" t="n">
        <v>0</v>
      </c>
      <c r="F4675" s="37" t="n">
        <v>0</v>
      </c>
      <c r="G4675" s="37" t="n">
        <v>0</v>
      </c>
      <c r="H4675" s="37" t="n">
        <v>4</v>
      </c>
      <c r="I4675" s="37" t="n">
        <v>0</v>
      </c>
      <c r="J4675" s="40" t="n">
        <f aca="false">IF(C4675=0,"",D4675/C4675)</f>
        <v>1</v>
      </c>
    </row>
    <row r="4676" customFormat="false" ht="15" hidden="false" customHeight="false" outlineLevel="0" collapsed="false">
      <c r="A4676" s="37" t="s">
        <v>965</v>
      </c>
      <c r="B4676" s="37" t="s">
        <v>270</v>
      </c>
      <c r="C4676" s="37" t="n">
        <v>22</v>
      </c>
      <c r="D4676" s="37" t="n">
        <v>21</v>
      </c>
      <c r="E4676" s="37" t="n">
        <v>0</v>
      </c>
      <c r="F4676" s="37" t="n">
        <v>0</v>
      </c>
      <c r="G4676" s="37" t="n">
        <v>0</v>
      </c>
      <c r="H4676" s="37" t="n">
        <v>4</v>
      </c>
      <c r="I4676" s="37" t="n">
        <v>0</v>
      </c>
      <c r="J4676" s="40" t="n">
        <f aca="false">IF(C4676=0,"",D4676/C4676)</f>
        <v>0.954545454545455</v>
      </c>
    </row>
    <row r="4677" customFormat="false" ht="15" hidden="false" customHeight="false" outlineLevel="0" collapsed="false">
      <c r="A4677" s="37" t="s">
        <v>965</v>
      </c>
      <c r="B4677" s="37" t="s">
        <v>271</v>
      </c>
      <c r="C4677" s="37" t="n">
        <v>22</v>
      </c>
      <c r="D4677" s="37" t="n">
        <v>19</v>
      </c>
      <c r="E4677" s="37" t="n">
        <v>0</v>
      </c>
      <c r="F4677" s="37" t="n">
        <v>0</v>
      </c>
      <c r="G4677" s="37" t="n">
        <v>1</v>
      </c>
      <c r="H4677" s="37" t="n">
        <v>3</v>
      </c>
      <c r="I4677" s="37" t="n">
        <v>1</v>
      </c>
      <c r="J4677" s="40" t="n">
        <f aca="false">IF(C4677=0,"",D4677/C4677)</f>
        <v>0.863636363636364</v>
      </c>
    </row>
    <row r="4678" customFormat="false" ht="15" hidden="false" customHeight="false" outlineLevel="0" collapsed="false">
      <c r="A4678" s="37" t="s">
        <v>965</v>
      </c>
      <c r="B4678" s="37" t="s">
        <v>272</v>
      </c>
      <c r="C4678" s="37" t="n">
        <v>22</v>
      </c>
      <c r="D4678" s="37" t="n">
        <v>20</v>
      </c>
      <c r="E4678" s="37" t="n">
        <v>1</v>
      </c>
      <c r="F4678" s="37" t="n">
        <v>1</v>
      </c>
      <c r="G4678" s="37" t="n">
        <v>0</v>
      </c>
      <c r="H4678" s="37" t="n">
        <v>0</v>
      </c>
      <c r="I4678" s="37" t="n">
        <v>2</v>
      </c>
      <c r="J4678" s="40" t="n">
        <f aca="false">IF(C4678=0,"",D4678/C4678)</f>
        <v>0.909090909090909</v>
      </c>
    </row>
    <row r="4679" customFormat="false" ht="15" hidden="false" customHeight="false" outlineLevel="0" collapsed="false">
      <c r="A4679" s="37" t="s">
        <v>965</v>
      </c>
      <c r="B4679" s="37" t="s">
        <v>273</v>
      </c>
      <c r="C4679" s="37" t="n">
        <v>22</v>
      </c>
      <c r="D4679" s="37" t="n">
        <v>21</v>
      </c>
      <c r="E4679" s="37" t="n">
        <v>1</v>
      </c>
      <c r="F4679" s="37" t="n">
        <v>1</v>
      </c>
      <c r="G4679" s="37" t="n">
        <v>0</v>
      </c>
      <c r="H4679" s="37" t="n">
        <v>2</v>
      </c>
      <c r="I4679" s="37" t="n">
        <v>1</v>
      </c>
      <c r="J4679" s="40" t="n">
        <f aca="false">IF(C4679=0,"",D4679/C4679)</f>
        <v>0.954545454545455</v>
      </c>
    </row>
    <row r="4680" customFormat="false" ht="15" hidden="false" customHeight="false" outlineLevel="0" collapsed="false">
      <c r="A4680" s="37" t="s">
        <v>965</v>
      </c>
      <c r="B4680" s="37" t="s">
        <v>274</v>
      </c>
      <c r="C4680" s="37" t="n">
        <v>22</v>
      </c>
      <c r="D4680" s="37" t="n">
        <v>21</v>
      </c>
      <c r="E4680" s="37" t="n">
        <v>2</v>
      </c>
      <c r="F4680" s="37" t="n">
        <v>1</v>
      </c>
      <c r="G4680" s="37" t="n">
        <v>0</v>
      </c>
      <c r="H4680" s="37" t="n">
        <v>2</v>
      </c>
      <c r="I4680" s="37" t="n">
        <v>3</v>
      </c>
      <c r="J4680" s="40" t="n">
        <f aca="false">IF(C4680=0,"",D4680/C4680)</f>
        <v>0.954545454545455</v>
      </c>
    </row>
    <row r="4681" customFormat="false" ht="15" hidden="false" customHeight="false" outlineLevel="0" collapsed="false">
      <c r="A4681" s="37" t="s">
        <v>965</v>
      </c>
      <c r="B4681" s="37" t="s">
        <v>275</v>
      </c>
      <c r="C4681" s="37" t="n">
        <v>22</v>
      </c>
      <c r="D4681" s="37" t="n">
        <v>20</v>
      </c>
      <c r="E4681" s="37" t="n">
        <v>1</v>
      </c>
      <c r="F4681" s="37" t="n">
        <v>0</v>
      </c>
      <c r="G4681" s="37" t="n">
        <v>1</v>
      </c>
      <c r="H4681" s="37" t="n">
        <v>1</v>
      </c>
      <c r="I4681" s="37" t="n">
        <v>2</v>
      </c>
      <c r="J4681" s="40" t="n">
        <f aca="false">IF(C4681=0,"",D4681/C4681)</f>
        <v>0.909090909090909</v>
      </c>
    </row>
    <row r="4682" customFormat="false" ht="15" hidden="false" customHeight="false" outlineLevel="0" collapsed="false">
      <c r="A4682" s="37" t="s">
        <v>965</v>
      </c>
      <c r="B4682" s="37" t="s">
        <v>276</v>
      </c>
      <c r="C4682" s="37" t="n">
        <v>22</v>
      </c>
      <c r="D4682" s="37" t="n">
        <v>21</v>
      </c>
      <c r="E4682" s="37" t="n">
        <v>0</v>
      </c>
      <c r="F4682" s="37" t="n">
        <v>1</v>
      </c>
      <c r="G4682" s="37" t="n">
        <v>0</v>
      </c>
      <c r="H4682" s="37" t="n">
        <v>2</v>
      </c>
      <c r="I4682" s="37" t="n">
        <v>0</v>
      </c>
      <c r="J4682" s="40" t="n">
        <f aca="false">IF(C4682=0,"",D4682/C4682)</f>
        <v>0.954545454545455</v>
      </c>
    </row>
    <row r="4683" customFormat="false" ht="15" hidden="false" customHeight="false" outlineLevel="0" collapsed="false">
      <c r="A4683" s="37" t="s">
        <v>965</v>
      </c>
      <c r="B4683" s="37" t="s">
        <v>277</v>
      </c>
      <c r="C4683" s="37" t="n">
        <v>22</v>
      </c>
      <c r="D4683" s="37" t="n">
        <v>20</v>
      </c>
      <c r="E4683" s="37" t="n">
        <v>0</v>
      </c>
      <c r="F4683" s="37" t="n">
        <v>0</v>
      </c>
      <c r="G4683" s="37" t="n">
        <v>0</v>
      </c>
      <c r="H4683" s="37" t="n">
        <v>1</v>
      </c>
      <c r="I4683" s="37" t="n">
        <v>1</v>
      </c>
      <c r="J4683" s="40" t="n">
        <f aca="false">IF(C4683=0,"",D4683/C4683)</f>
        <v>0.909090909090909</v>
      </c>
    </row>
    <row r="4684" customFormat="false" ht="15" hidden="false" customHeight="false" outlineLevel="0" collapsed="false">
      <c r="A4684" s="37" t="s">
        <v>965</v>
      </c>
      <c r="B4684" s="37" t="s">
        <v>278</v>
      </c>
      <c r="C4684" s="37" t="n">
        <v>22</v>
      </c>
      <c r="D4684" s="37" t="n">
        <v>19</v>
      </c>
      <c r="E4684" s="37" t="n">
        <v>0</v>
      </c>
      <c r="F4684" s="37" t="n">
        <v>0</v>
      </c>
      <c r="G4684" s="37" t="n">
        <v>0</v>
      </c>
      <c r="H4684" s="37" t="n">
        <v>2</v>
      </c>
      <c r="I4684" s="37" t="n">
        <v>2</v>
      </c>
      <c r="J4684" s="40" t="n">
        <f aca="false">IF(C4684=0,"",D4684/C4684)</f>
        <v>0.863636363636364</v>
      </c>
    </row>
    <row r="4685" customFormat="false" ht="15" hidden="false" customHeight="false" outlineLevel="0" collapsed="false">
      <c r="A4685" s="37" t="s">
        <v>965</v>
      </c>
      <c r="B4685" s="37" t="s">
        <v>279</v>
      </c>
      <c r="C4685" s="37" t="n">
        <v>22</v>
      </c>
      <c r="D4685" s="37" t="n">
        <v>21</v>
      </c>
      <c r="E4685" s="37" t="n">
        <v>1</v>
      </c>
      <c r="F4685" s="37" t="n">
        <v>0</v>
      </c>
      <c r="G4685" s="37" t="n">
        <v>2</v>
      </c>
      <c r="H4685" s="37" t="n">
        <v>1</v>
      </c>
      <c r="I4685" s="37" t="n">
        <v>6</v>
      </c>
      <c r="J4685" s="40" t="n">
        <f aca="false">IF(C4685=0,"",D4685/C4685)</f>
        <v>0.954545454545455</v>
      </c>
    </row>
    <row r="4686" customFormat="false" ht="15" hidden="false" customHeight="false" outlineLevel="0" collapsed="false">
      <c r="A4686" s="37" t="s">
        <v>965</v>
      </c>
      <c r="B4686" s="37" t="s">
        <v>280</v>
      </c>
      <c r="C4686" s="37" t="n">
        <v>22</v>
      </c>
      <c r="D4686" s="37" t="n">
        <v>22</v>
      </c>
      <c r="E4686" s="37" t="n">
        <v>0</v>
      </c>
      <c r="F4686" s="37" t="n">
        <v>0</v>
      </c>
      <c r="G4686" s="37" t="n">
        <v>0</v>
      </c>
      <c r="H4686" s="37" t="n">
        <v>3</v>
      </c>
      <c r="I4686" s="37" t="n">
        <v>1</v>
      </c>
      <c r="J4686" s="40" t="n">
        <f aca="false">IF(C4686=0,"",D4686/C4686)</f>
        <v>1</v>
      </c>
    </row>
    <row r="4687" customFormat="false" ht="15" hidden="false" customHeight="false" outlineLevel="0" collapsed="false">
      <c r="A4687" s="37" t="s">
        <v>965</v>
      </c>
      <c r="B4687" s="37" t="s">
        <v>281</v>
      </c>
      <c r="C4687" s="37" t="n">
        <v>22</v>
      </c>
      <c r="D4687" s="37" t="n">
        <v>20</v>
      </c>
      <c r="E4687" s="37" t="n">
        <v>0</v>
      </c>
      <c r="F4687" s="37" t="n">
        <v>1</v>
      </c>
      <c r="G4687" s="37" t="n">
        <v>1</v>
      </c>
      <c r="H4687" s="37" t="n">
        <v>1</v>
      </c>
      <c r="I4687" s="37" t="n">
        <v>3</v>
      </c>
      <c r="J4687" s="40" t="n">
        <f aca="false">IF(C4687=0,"",D4687/C4687)</f>
        <v>0.909090909090909</v>
      </c>
    </row>
    <row r="4688" customFormat="false" ht="15" hidden="false" customHeight="false" outlineLevel="0" collapsed="false">
      <c r="A4688" s="37" t="s">
        <v>1145</v>
      </c>
      <c r="B4688" s="37" t="s">
        <v>270</v>
      </c>
      <c r="C4688" s="37" t="n">
        <v>22</v>
      </c>
      <c r="D4688" s="37" t="n">
        <v>22</v>
      </c>
      <c r="E4688" s="37" t="n">
        <v>0</v>
      </c>
      <c r="F4688" s="37" t="n">
        <v>0</v>
      </c>
      <c r="G4688" s="37" t="n">
        <v>0</v>
      </c>
      <c r="H4688" s="37" t="n">
        <v>0</v>
      </c>
      <c r="I4688" s="37" t="n">
        <v>2</v>
      </c>
      <c r="J4688" s="40" t="n">
        <f aca="false">IF(C4688=0,"",D4688/C4688)</f>
        <v>1</v>
      </c>
    </row>
    <row r="4689" customFormat="false" ht="15" hidden="false" customHeight="false" outlineLevel="0" collapsed="false">
      <c r="A4689" s="37" t="s">
        <v>1145</v>
      </c>
      <c r="B4689" s="37" t="s">
        <v>271</v>
      </c>
      <c r="C4689" s="37" t="n">
        <v>22</v>
      </c>
      <c r="D4689" s="37" t="n">
        <v>20</v>
      </c>
      <c r="E4689" s="37" t="n">
        <v>0</v>
      </c>
      <c r="F4689" s="37" t="n">
        <v>1</v>
      </c>
      <c r="G4689" s="37" t="n">
        <v>1</v>
      </c>
      <c r="H4689" s="37" t="n">
        <v>0</v>
      </c>
      <c r="I4689" s="37" t="n">
        <v>4</v>
      </c>
      <c r="J4689" s="40" t="n">
        <f aca="false">IF(C4689=0,"",D4689/C4689)</f>
        <v>0.909090909090909</v>
      </c>
    </row>
    <row r="4690" customFormat="false" ht="15" hidden="false" customHeight="false" outlineLevel="0" collapsed="false">
      <c r="A4690" s="37" t="s">
        <v>1145</v>
      </c>
      <c r="B4690" s="37" t="s">
        <v>272</v>
      </c>
      <c r="C4690" s="37" t="n">
        <v>22</v>
      </c>
      <c r="D4690" s="37" t="n">
        <v>22</v>
      </c>
      <c r="E4690" s="37" t="n">
        <v>0</v>
      </c>
      <c r="F4690" s="37" t="n">
        <v>0</v>
      </c>
      <c r="G4690" s="37" t="n">
        <v>1</v>
      </c>
      <c r="H4690" s="37" t="n">
        <v>2</v>
      </c>
      <c r="I4690" s="37" t="n">
        <v>2</v>
      </c>
      <c r="J4690" s="40" t="n">
        <f aca="false">IF(C4690=0,"",D4690/C4690)</f>
        <v>1</v>
      </c>
    </row>
    <row r="4691" customFormat="false" ht="15" hidden="false" customHeight="false" outlineLevel="0" collapsed="false">
      <c r="A4691" s="37" t="s">
        <v>1145</v>
      </c>
      <c r="B4691" s="37" t="s">
        <v>273</v>
      </c>
      <c r="C4691" s="37" t="n">
        <v>22</v>
      </c>
      <c r="D4691" s="37" t="n">
        <v>21</v>
      </c>
      <c r="E4691" s="37" t="n">
        <v>1</v>
      </c>
      <c r="F4691" s="37" t="n">
        <v>0</v>
      </c>
      <c r="G4691" s="37" t="n">
        <v>0</v>
      </c>
      <c r="H4691" s="37" t="n">
        <v>2</v>
      </c>
      <c r="I4691" s="37" t="n">
        <v>2</v>
      </c>
      <c r="J4691" s="40" t="n">
        <f aca="false">IF(C4691=0,"",D4691/C4691)</f>
        <v>0.954545454545455</v>
      </c>
    </row>
    <row r="4692" customFormat="false" ht="15" hidden="false" customHeight="false" outlineLevel="0" collapsed="false">
      <c r="A4692" s="37" t="s">
        <v>1145</v>
      </c>
      <c r="B4692" s="37" t="s">
        <v>274</v>
      </c>
      <c r="C4692" s="37" t="n">
        <v>22</v>
      </c>
      <c r="D4692" s="37" t="n">
        <v>18</v>
      </c>
      <c r="E4692" s="37" t="n">
        <v>1</v>
      </c>
      <c r="F4692" s="37" t="n">
        <v>2</v>
      </c>
      <c r="G4692" s="37" t="n">
        <v>0</v>
      </c>
      <c r="H4692" s="37" t="n">
        <v>2</v>
      </c>
      <c r="I4692" s="37" t="n">
        <v>0</v>
      </c>
      <c r="J4692" s="40" t="n">
        <f aca="false">IF(C4692=0,"",D4692/C4692)</f>
        <v>0.818181818181818</v>
      </c>
    </row>
    <row r="4693" customFormat="false" ht="15" hidden="false" customHeight="false" outlineLevel="0" collapsed="false">
      <c r="A4693" s="37" t="s">
        <v>1145</v>
      </c>
      <c r="B4693" s="37" t="s">
        <v>275</v>
      </c>
      <c r="C4693" s="37" t="n">
        <v>22</v>
      </c>
      <c r="D4693" s="37" t="n">
        <v>19</v>
      </c>
      <c r="E4693" s="37" t="n">
        <v>0</v>
      </c>
      <c r="F4693" s="37" t="n">
        <v>0</v>
      </c>
      <c r="G4693" s="37" t="n">
        <v>1</v>
      </c>
      <c r="H4693" s="37" t="n">
        <v>1</v>
      </c>
      <c r="I4693" s="37" t="n">
        <v>4</v>
      </c>
      <c r="J4693" s="40" t="n">
        <f aca="false">IF(C4693=0,"",D4693/C4693)</f>
        <v>0.863636363636364</v>
      </c>
    </row>
    <row r="4694" customFormat="false" ht="15" hidden="false" customHeight="false" outlineLevel="0" collapsed="false">
      <c r="A4694" s="37" t="s">
        <v>1145</v>
      </c>
      <c r="B4694" s="37" t="s">
        <v>276</v>
      </c>
      <c r="C4694" s="37" t="n">
        <v>22</v>
      </c>
      <c r="D4694" s="37" t="n">
        <v>22</v>
      </c>
      <c r="E4694" s="37" t="n">
        <v>0</v>
      </c>
      <c r="F4694" s="37" t="n">
        <v>0</v>
      </c>
      <c r="G4694" s="37" t="n">
        <v>1</v>
      </c>
      <c r="H4694" s="37" t="n">
        <v>1</v>
      </c>
      <c r="I4694" s="37" t="n">
        <v>3</v>
      </c>
      <c r="J4694" s="40" t="n">
        <f aca="false">IF(C4694=0,"",D4694/C4694)</f>
        <v>1</v>
      </c>
    </row>
    <row r="4695" customFormat="false" ht="15" hidden="false" customHeight="false" outlineLevel="0" collapsed="false">
      <c r="A4695" s="37" t="s">
        <v>1145</v>
      </c>
      <c r="B4695" s="37" t="s">
        <v>277</v>
      </c>
      <c r="C4695" s="37" t="n">
        <v>22</v>
      </c>
      <c r="D4695" s="37" t="n">
        <v>21</v>
      </c>
      <c r="E4695" s="37" t="n">
        <v>0</v>
      </c>
      <c r="F4695" s="37" t="n">
        <v>1</v>
      </c>
      <c r="G4695" s="37" t="n">
        <v>0</v>
      </c>
      <c r="H4695" s="37" t="n">
        <v>1</v>
      </c>
      <c r="I4695" s="37" t="n">
        <v>1</v>
      </c>
      <c r="J4695" s="40" t="n">
        <f aca="false">IF(C4695=0,"",D4695/C4695)</f>
        <v>0.954545454545455</v>
      </c>
    </row>
    <row r="4696" customFormat="false" ht="15" hidden="false" customHeight="false" outlineLevel="0" collapsed="false">
      <c r="A4696" s="37" t="s">
        <v>1145</v>
      </c>
      <c r="B4696" s="37" t="s">
        <v>278</v>
      </c>
      <c r="C4696" s="37" t="n">
        <v>22</v>
      </c>
      <c r="D4696" s="37" t="n">
        <v>20</v>
      </c>
      <c r="E4696" s="37" t="n">
        <v>1</v>
      </c>
      <c r="F4696" s="37" t="n">
        <v>2</v>
      </c>
      <c r="G4696" s="37" t="n">
        <v>0</v>
      </c>
      <c r="H4696" s="37" t="n">
        <v>0</v>
      </c>
      <c r="I4696" s="37" t="n">
        <v>0</v>
      </c>
      <c r="J4696" s="40" t="n">
        <f aca="false">IF(C4696=0,"",D4696/C4696)</f>
        <v>0.909090909090909</v>
      </c>
    </row>
    <row r="4697" customFormat="false" ht="15" hidden="false" customHeight="false" outlineLevel="0" collapsed="false">
      <c r="A4697" s="37" t="s">
        <v>1145</v>
      </c>
      <c r="B4697" s="37" t="s">
        <v>279</v>
      </c>
      <c r="C4697" s="37" t="n">
        <v>22</v>
      </c>
      <c r="D4697" s="37" t="n">
        <v>21</v>
      </c>
      <c r="E4697" s="37" t="n">
        <v>0</v>
      </c>
      <c r="F4697" s="37" t="n">
        <v>1</v>
      </c>
      <c r="G4697" s="37" t="n">
        <v>0</v>
      </c>
      <c r="H4697" s="37" t="n">
        <v>1</v>
      </c>
      <c r="I4697" s="37" t="n">
        <v>1</v>
      </c>
      <c r="J4697" s="40" t="n">
        <f aca="false">IF(C4697=0,"",D4697/C4697)</f>
        <v>0.954545454545455</v>
      </c>
    </row>
    <row r="4698" customFormat="false" ht="15" hidden="false" customHeight="false" outlineLevel="0" collapsed="false">
      <c r="A4698" s="37" t="s">
        <v>1145</v>
      </c>
      <c r="B4698" s="37" t="s">
        <v>280</v>
      </c>
      <c r="C4698" s="37" t="n">
        <v>22</v>
      </c>
      <c r="D4698" s="37" t="n">
        <v>21</v>
      </c>
      <c r="E4698" s="37" t="n">
        <v>1</v>
      </c>
      <c r="F4698" s="37" t="n">
        <v>0</v>
      </c>
      <c r="G4698" s="37" t="n">
        <v>0</v>
      </c>
      <c r="H4698" s="37" t="n">
        <v>2</v>
      </c>
      <c r="I4698" s="37" t="n">
        <v>1</v>
      </c>
      <c r="J4698" s="40" t="n">
        <f aca="false">IF(C4698=0,"",D4698/C4698)</f>
        <v>0.954545454545455</v>
      </c>
    </row>
    <row r="4699" customFormat="false" ht="15" hidden="false" customHeight="false" outlineLevel="0" collapsed="false">
      <c r="A4699" s="37" t="s">
        <v>1145</v>
      </c>
      <c r="B4699" s="37" t="s">
        <v>281</v>
      </c>
      <c r="C4699" s="37" t="n">
        <v>22</v>
      </c>
      <c r="D4699" s="37" t="n">
        <v>21</v>
      </c>
      <c r="E4699" s="37" t="n">
        <v>0</v>
      </c>
      <c r="F4699" s="37" t="n">
        <v>2</v>
      </c>
      <c r="G4699" s="37" t="n">
        <v>0</v>
      </c>
      <c r="H4699" s="37" t="n">
        <v>2</v>
      </c>
      <c r="I4699" s="37" t="n">
        <v>1</v>
      </c>
      <c r="J4699" s="40" t="n">
        <f aca="false">IF(C4699=0,"",D4699/C4699)</f>
        <v>0.954545454545455</v>
      </c>
    </row>
    <row r="4700" customFormat="false" ht="15" hidden="false" customHeight="false" outlineLevel="0" collapsed="false">
      <c r="A4700" s="37" t="s">
        <v>825</v>
      </c>
      <c r="B4700" s="37" t="s">
        <v>270</v>
      </c>
      <c r="C4700" s="37" t="n">
        <v>22</v>
      </c>
      <c r="D4700" s="37" t="n">
        <v>22</v>
      </c>
      <c r="E4700" s="37" t="n">
        <v>0</v>
      </c>
      <c r="F4700" s="37" t="n">
        <v>3</v>
      </c>
      <c r="G4700" s="37" t="n">
        <v>0</v>
      </c>
      <c r="H4700" s="37" t="n">
        <v>3</v>
      </c>
      <c r="I4700" s="37" t="n">
        <v>4</v>
      </c>
      <c r="J4700" s="40" t="n">
        <f aca="false">IF(C4700=0,"",D4700/C4700)</f>
        <v>1</v>
      </c>
    </row>
    <row r="4701" customFormat="false" ht="15" hidden="false" customHeight="false" outlineLevel="0" collapsed="false">
      <c r="A4701" s="37" t="s">
        <v>825</v>
      </c>
      <c r="B4701" s="37" t="s">
        <v>271</v>
      </c>
      <c r="C4701" s="37" t="n">
        <v>22</v>
      </c>
      <c r="D4701" s="37" t="n">
        <v>22</v>
      </c>
      <c r="E4701" s="37" t="n">
        <v>0</v>
      </c>
      <c r="F4701" s="37" t="n">
        <v>1</v>
      </c>
      <c r="G4701" s="37" t="n">
        <v>0</v>
      </c>
      <c r="H4701" s="37" t="n">
        <v>1</v>
      </c>
      <c r="I4701" s="37" t="n">
        <v>12</v>
      </c>
      <c r="J4701" s="40" t="n">
        <f aca="false">IF(C4701=0,"",D4701/C4701)</f>
        <v>1</v>
      </c>
    </row>
    <row r="4702" customFormat="false" ht="15" hidden="false" customHeight="false" outlineLevel="0" collapsed="false">
      <c r="A4702" s="37" t="s">
        <v>825</v>
      </c>
      <c r="B4702" s="37" t="s">
        <v>272</v>
      </c>
      <c r="C4702" s="37" t="n">
        <v>22</v>
      </c>
      <c r="D4702" s="37" t="n">
        <v>22</v>
      </c>
      <c r="E4702" s="37" t="n">
        <v>1</v>
      </c>
      <c r="F4702" s="37" t="n">
        <v>0</v>
      </c>
      <c r="G4702" s="37" t="n">
        <v>0</v>
      </c>
      <c r="H4702" s="37" t="n">
        <v>1</v>
      </c>
      <c r="I4702" s="37" t="n">
        <v>6</v>
      </c>
      <c r="J4702" s="40" t="n">
        <f aca="false">IF(C4702=0,"",D4702/C4702)</f>
        <v>1</v>
      </c>
    </row>
    <row r="4703" customFormat="false" ht="15" hidden="false" customHeight="false" outlineLevel="0" collapsed="false">
      <c r="A4703" s="37" t="s">
        <v>825</v>
      </c>
      <c r="B4703" s="37" t="s">
        <v>273</v>
      </c>
      <c r="C4703" s="37" t="n">
        <v>22</v>
      </c>
      <c r="D4703" s="37" t="n">
        <v>22</v>
      </c>
      <c r="E4703" s="37" t="n">
        <v>2</v>
      </c>
      <c r="F4703" s="37" t="n">
        <v>1</v>
      </c>
      <c r="G4703" s="37" t="n">
        <v>0</v>
      </c>
      <c r="H4703" s="37" t="n">
        <v>3</v>
      </c>
      <c r="I4703" s="37" t="n">
        <v>5</v>
      </c>
      <c r="J4703" s="40" t="n">
        <f aca="false">IF(C4703=0,"",D4703/C4703)</f>
        <v>1</v>
      </c>
    </row>
    <row r="4704" customFormat="false" ht="15" hidden="false" customHeight="false" outlineLevel="0" collapsed="false">
      <c r="A4704" s="37" t="s">
        <v>825</v>
      </c>
      <c r="B4704" s="37" t="s">
        <v>274</v>
      </c>
      <c r="C4704" s="37" t="n">
        <v>22</v>
      </c>
      <c r="D4704" s="37" t="n">
        <v>22</v>
      </c>
      <c r="E4704" s="37" t="n">
        <v>2</v>
      </c>
      <c r="F4704" s="37" t="n">
        <v>0</v>
      </c>
      <c r="G4704" s="37" t="n">
        <v>0</v>
      </c>
      <c r="H4704" s="37" t="n">
        <v>2</v>
      </c>
      <c r="I4704" s="37" t="n">
        <v>2</v>
      </c>
      <c r="J4704" s="40" t="n">
        <f aca="false">IF(C4704=0,"",D4704/C4704)</f>
        <v>1</v>
      </c>
    </row>
    <row r="4705" customFormat="false" ht="15" hidden="false" customHeight="false" outlineLevel="0" collapsed="false">
      <c r="A4705" s="37" t="s">
        <v>825</v>
      </c>
      <c r="B4705" s="37" t="s">
        <v>275</v>
      </c>
      <c r="C4705" s="37" t="n">
        <v>22</v>
      </c>
      <c r="D4705" s="37" t="n">
        <v>22</v>
      </c>
      <c r="E4705" s="37" t="n">
        <v>1</v>
      </c>
      <c r="F4705" s="37" t="n">
        <v>1</v>
      </c>
      <c r="G4705" s="37" t="n">
        <v>0</v>
      </c>
      <c r="H4705" s="37" t="n">
        <v>2</v>
      </c>
      <c r="I4705" s="37" t="n">
        <v>1</v>
      </c>
      <c r="J4705" s="40" t="n">
        <f aca="false">IF(C4705=0,"",D4705/C4705)</f>
        <v>1</v>
      </c>
    </row>
    <row r="4706" customFormat="false" ht="15" hidden="false" customHeight="false" outlineLevel="0" collapsed="false">
      <c r="A4706" s="37" t="s">
        <v>825</v>
      </c>
      <c r="B4706" s="37" t="s">
        <v>276</v>
      </c>
      <c r="C4706" s="37" t="n">
        <v>22</v>
      </c>
      <c r="D4706" s="37" t="n">
        <v>20</v>
      </c>
      <c r="E4706" s="37" t="n">
        <v>0</v>
      </c>
      <c r="F4706" s="37" t="n">
        <v>1</v>
      </c>
      <c r="G4706" s="37" t="n">
        <v>0</v>
      </c>
      <c r="H4706" s="37" t="n">
        <v>3</v>
      </c>
      <c r="I4706" s="37" t="n">
        <v>8</v>
      </c>
      <c r="J4706" s="40" t="n">
        <f aca="false">IF(C4706=0,"",D4706/C4706)</f>
        <v>0.909090909090909</v>
      </c>
    </row>
    <row r="4707" customFormat="false" ht="15" hidden="false" customHeight="false" outlineLevel="0" collapsed="false">
      <c r="A4707" s="37" t="s">
        <v>825</v>
      </c>
      <c r="B4707" s="37" t="s">
        <v>277</v>
      </c>
      <c r="C4707" s="37" t="n">
        <v>22</v>
      </c>
      <c r="D4707" s="37" t="n">
        <v>19</v>
      </c>
      <c r="E4707" s="37" t="n">
        <v>1</v>
      </c>
      <c r="F4707" s="37" t="n">
        <v>0</v>
      </c>
      <c r="G4707" s="37" t="n">
        <v>0</v>
      </c>
      <c r="H4707" s="37" t="n">
        <v>0</v>
      </c>
      <c r="I4707" s="37" t="n">
        <v>7</v>
      </c>
      <c r="J4707" s="40" t="n">
        <f aca="false">IF(C4707=0,"",D4707/C4707)</f>
        <v>0.863636363636364</v>
      </c>
    </row>
    <row r="4708" customFormat="false" ht="15" hidden="false" customHeight="false" outlineLevel="0" collapsed="false">
      <c r="A4708" s="37" t="s">
        <v>825</v>
      </c>
      <c r="B4708" s="37" t="s">
        <v>278</v>
      </c>
      <c r="C4708" s="37" t="n">
        <v>22</v>
      </c>
      <c r="D4708" s="37" t="n">
        <v>22</v>
      </c>
      <c r="E4708" s="37" t="n">
        <v>0</v>
      </c>
      <c r="F4708" s="37" t="n">
        <v>0</v>
      </c>
      <c r="G4708" s="37" t="n">
        <v>0</v>
      </c>
      <c r="H4708" s="37" t="n">
        <v>1</v>
      </c>
      <c r="I4708" s="37" t="n">
        <v>36</v>
      </c>
      <c r="J4708" s="40" t="n">
        <f aca="false">IF(C4708=0,"",D4708/C4708)</f>
        <v>1</v>
      </c>
    </row>
    <row r="4709" customFormat="false" ht="15" hidden="false" customHeight="false" outlineLevel="0" collapsed="false">
      <c r="A4709" s="37" t="s">
        <v>825</v>
      </c>
      <c r="B4709" s="37" t="s">
        <v>279</v>
      </c>
      <c r="C4709" s="37" t="n">
        <v>22</v>
      </c>
      <c r="D4709" s="37" t="n">
        <v>20</v>
      </c>
      <c r="E4709" s="37" t="n">
        <v>0</v>
      </c>
      <c r="F4709" s="37" t="n">
        <v>0</v>
      </c>
      <c r="G4709" s="37" t="n">
        <v>0</v>
      </c>
      <c r="H4709" s="37" t="n">
        <v>0</v>
      </c>
      <c r="I4709" s="37" t="n">
        <v>10</v>
      </c>
      <c r="J4709" s="40" t="n">
        <f aca="false">IF(C4709=0,"",D4709/C4709)</f>
        <v>0.909090909090909</v>
      </c>
    </row>
    <row r="4710" customFormat="false" ht="15" hidden="false" customHeight="false" outlineLevel="0" collapsed="false">
      <c r="A4710" s="37" t="s">
        <v>825</v>
      </c>
      <c r="B4710" s="37" t="s">
        <v>280</v>
      </c>
      <c r="C4710" s="37" t="n">
        <v>22</v>
      </c>
      <c r="D4710" s="37" t="n">
        <v>21</v>
      </c>
      <c r="E4710" s="37" t="n">
        <v>0</v>
      </c>
      <c r="F4710" s="37" t="n">
        <v>3</v>
      </c>
      <c r="G4710" s="37" t="n">
        <v>0</v>
      </c>
      <c r="H4710" s="37" t="n">
        <v>2</v>
      </c>
      <c r="I4710" s="37" t="n">
        <v>1</v>
      </c>
      <c r="J4710" s="40" t="n">
        <f aca="false">IF(C4710=0,"",D4710/C4710)</f>
        <v>0.954545454545455</v>
      </c>
    </row>
    <row r="4711" customFormat="false" ht="15" hidden="false" customHeight="false" outlineLevel="0" collapsed="false">
      <c r="A4711" s="37" t="s">
        <v>825</v>
      </c>
      <c r="B4711" s="37" t="s">
        <v>281</v>
      </c>
      <c r="C4711" s="37" t="n">
        <v>22</v>
      </c>
      <c r="D4711" s="37" t="n">
        <v>20</v>
      </c>
      <c r="E4711" s="37" t="n">
        <v>1</v>
      </c>
      <c r="F4711" s="37" t="n">
        <v>0</v>
      </c>
      <c r="G4711" s="37" t="n">
        <v>0</v>
      </c>
      <c r="H4711" s="37" t="n">
        <v>2</v>
      </c>
      <c r="I4711" s="37" t="n">
        <v>9</v>
      </c>
      <c r="J4711" s="40" t="n">
        <f aca="false">IF(C4711=0,"",D4711/C4711)</f>
        <v>0.909090909090909</v>
      </c>
    </row>
    <row r="4712" customFormat="false" ht="15" hidden="false" customHeight="false" outlineLevel="0" collapsed="false">
      <c r="A4712" s="37" t="s">
        <v>446</v>
      </c>
      <c r="B4712" s="37" t="s">
        <v>270</v>
      </c>
      <c r="C4712" s="37" t="n">
        <v>22</v>
      </c>
      <c r="D4712" s="37" t="n">
        <v>20</v>
      </c>
      <c r="E4712" s="37" t="n">
        <v>0</v>
      </c>
      <c r="F4712" s="37" t="n">
        <v>1</v>
      </c>
      <c r="G4712" s="37" t="n">
        <v>0</v>
      </c>
      <c r="H4712" s="37" t="n">
        <v>3</v>
      </c>
      <c r="I4712" s="37" t="n">
        <v>1</v>
      </c>
      <c r="J4712" s="40" t="n">
        <f aca="false">IF(C4712=0,"",D4712/C4712)</f>
        <v>0.909090909090909</v>
      </c>
    </row>
    <row r="4713" customFormat="false" ht="15" hidden="false" customHeight="false" outlineLevel="0" collapsed="false">
      <c r="A4713" s="37" t="s">
        <v>446</v>
      </c>
      <c r="B4713" s="37" t="s">
        <v>271</v>
      </c>
      <c r="C4713" s="37" t="n">
        <v>22</v>
      </c>
      <c r="D4713" s="37" t="n">
        <v>21</v>
      </c>
      <c r="E4713" s="37" t="n">
        <v>1</v>
      </c>
      <c r="F4713" s="37" t="n">
        <v>0</v>
      </c>
      <c r="G4713" s="37" t="n">
        <v>1</v>
      </c>
      <c r="H4713" s="37" t="n">
        <v>3</v>
      </c>
      <c r="I4713" s="37" t="n">
        <v>1</v>
      </c>
      <c r="J4713" s="40" t="n">
        <f aca="false">IF(C4713=0,"",D4713/C4713)</f>
        <v>0.954545454545455</v>
      </c>
    </row>
    <row r="4714" customFormat="false" ht="15" hidden="false" customHeight="false" outlineLevel="0" collapsed="false">
      <c r="A4714" s="37" t="s">
        <v>446</v>
      </c>
      <c r="B4714" s="37" t="s">
        <v>272</v>
      </c>
      <c r="C4714" s="37" t="n">
        <v>22</v>
      </c>
      <c r="D4714" s="37" t="n">
        <v>20</v>
      </c>
      <c r="E4714" s="37" t="n">
        <v>0</v>
      </c>
      <c r="F4714" s="37" t="n">
        <v>0</v>
      </c>
      <c r="G4714" s="37" t="n">
        <v>0</v>
      </c>
      <c r="H4714" s="37" t="n">
        <v>1</v>
      </c>
      <c r="I4714" s="37" t="n">
        <v>0</v>
      </c>
      <c r="J4714" s="40" t="n">
        <f aca="false">IF(C4714=0,"",D4714/C4714)</f>
        <v>0.909090909090909</v>
      </c>
    </row>
    <row r="4715" customFormat="false" ht="15" hidden="false" customHeight="false" outlineLevel="0" collapsed="false">
      <c r="A4715" s="37" t="s">
        <v>446</v>
      </c>
      <c r="B4715" s="37" t="s">
        <v>273</v>
      </c>
      <c r="C4715" s="37" t="n">
        <v>22</v>
      </c>
      <c r="D4715" s="37" t="n">
        <v>19</v>
      </c>
      <c r="E4715" s="37" t="n">
        <v>0</v>
      </c>
      <c r="F4715" s="37" t="n">
        <v>0</v>
      </c>
      <c r="G4715" s="37" t="n">
        <v>2</v>
      </c>
      <c r="H4715" s="37" t="n">
        <v>3</v>
      </c>
      <c r="I4715" s="37" t="n">
        <v>1</v>
      </c>
      <c r="J4715" s="40" t="n">
        <f aca="false">IF(C4715=0,"",D4715/C4715)</f>
        <v>0.863636363636364</v>
      </c>
    </row>
    <row r="4716" customFormat="false" ht="15" hidden="false" customHeight="false" outlineLevel="0" collapsed="false">
      <c r="A4716" s="37" t="s">
        <v>446</v>
      </c>
      <c r="B4716" s="37" t="s">
        <v>274</v>
      </c>
      <c r="C4716" s="37" t="n">
        <v>22</v>
      </c>
      <c r="D4716" s="37" t="n">
        <v>21</v>
      </c>
      <c r="E4716" s="37" t="n">
        <v>1</v>
      </c>
      <c r="F4716" s="37" t="n">
        <v>0</v>
      </c>
      <c r="G4716" s="37" t="n">
        <v>0</v>
      </c>
      <c r="H4716" s="37" t="n">
        <v>3</v>
      </c>
      <c r="I4716" s="37" t="n">
        <v>3</v>
      </c>
      <c r="J4716" s="40" t="n">
        <f aca="false">IF(C4716=0,"",D4716/C4716)</f>
        <v>0.954545454545455</v>
      </c>
    </row>
    <row r="4717" customFormat="false" ht="15" hidden="false" customHeight="false" outlineLevel="0" collapsed="false">
      <c r="A4717" s="37" t="s">
        <v>446</v>
      </c>
      <c r="B4717" s="37" t="s">
        <v>275</v>
      </c>
      <c r="C4717" s="37" t="n">
        <v>22</v>
      </c>
      <c r="D4717" s="37" t="n">
        <v>22</v>
      </c>
      <c r="E4717" s="37" t="n">
        <v>0</v>
      </c>
      <c r="F4717" s="37" t="n">
        <v>0</v>
      </c>
      <c r="G4717" s="37" t="n">
        <v>0</v>
      </c>
      <c r="H4717" s="37" t="n">
        <v>1</v>
      </c>
      <c r="I4717" s="37" t="n">
        <v>3</v>
      </c>
      <c r="J4717" s="40" t="n">
        <f aca="false">IF(C4717=0,"",D4717/C4717)</f>
        <v>1</v>
      </c>
    </row>
    <row r="4718" customFormat="false" ht="15" hidden="false" customHeight="false" outlineLevel="0" collapsed="false">
      <c r="A4718" s="37" t="s">
        <v>446</v>
      </c>
      <c r="B4718" s="37" t="s">
        <v>276</v>
      </c>
      <c r="C4718" s="37" t="n">
        <v>22</v>
      </c>
      <c r="D4718" s="37" t="n">
        <v>21</v>
      </c>
      <c r="E4718" s="37" t="n">
        <v>0</v>
      </c>
      <c r="F4718" s="37" t="n">
        <v>1</v>
      </c>
      <c r="G4718" s="37" t="n">
        <v>1</v>
      </c>
      <c r="H4718" s="37" t="n">
        <v>0</v>
      </c>
      <c r="I4718" s="37" t="n">
        <v>9</v>
      </c>
      <c r="J4718" s="40" t="n">
        <f aca="false">IF(C4718=0,"",D4718/C4718)</f>
        <v>0.954545454545455</v>
      </c>
    </row>
    <row r="4719" customFormat="false" ht="15" hidden="false" customHeight="false" outlineLevel="0" collapsed="false">
      <c r="A4719" s="37" t="s">
        <v>446</v>
      </c>
      <c r="B4719" s="37" t="s">
        <v>277</v>
      </c>
      <c r="C4719" s="37" t="n">
        <v>22</v>
      </c>
      <c r="D4719" s="37" t="n">
        <v>20</v>
      </c>
      <c r="E4719" s="37" t="n">
        <v>1</v>
      </c>
      <c r="F4719" s="37" t="n">
        <v>1</v>
      </c>
      <c r="G4719" s="37" t="n">
        <v>0</v>
      </c>
      <c r="H4719" s="37" t="n">
        <v>3</v>
      </c>
      <c r="I4719" s="37" t="n">
        <v>3</v>
      </c>
      <c r="J4719" s="40" t="n">
        <f aca="false">IF(C4719=0,"",D4719/C4719)</f>
        <v>0.909090909090909</v>
      </c>
    </row>
    <row r="4720" customFormat="false" ht="15" hidden="false" customHeight="false" outlineLevel="0" collapsed="false">
      <c r="A4720" s="37" t="s">
        <v>446</v>
      </c>
      <c r="B4720" s="37" t="s">
        <v>278</v>
      </c>
      <c r="C4720" s="37" t="n">
        <v>22</v>
      </c>
      <c r="D4720" s="37" t="n">
        <v>21</v>
      </c>
      <c r="E4720" s="37" t="n">
        <v>1</v>
      </c>
      <c r="F4720" s="37" t="n">
        <v>0</v>
      </c>
      <c r="G4720" s="37" t="n">
        <v>0</v>
      </c>
      <c r="H4720" s="37" t="n">
        <v>1</v>
      </c>
      <c r="I4720" s="37" t="n">
        <v>5</v>
      </c>
      <c r="J4720" s="40" t="n">
        <f aca="false">IF(C4720=0,"",D4720/C4720)</f>
        <v>0.954545454545455</v>
      </c>
    </row>
    <row r="4721" customFormat="false" ht="15" hidden="false" customHeight="false" outlineLevel="0" collapsed="false">
      <c r="A4721" s="37" t="s">
        <v>446</v>
      </c>
      <c r="B4721" s="37" t="s">
        <v>279</v>
      </c>
      <c r="C4721" s="37" t="n">
        <v>22</v>
      </c>
      <c r="D4721" s="37" t="n">
        <v>20</v>
      </c>
      <c r="E4721" s="37" t="n">
        <v>1</v>
      </c>
      <c r="F4721" s="37" t="n">
        <v>1</v>
      </c>
      <c r="G4721" s="37" t="n">
        <v>0</v>
      </c>
      <c r="H4721" s="37" t="n">
        <v>1</v>
      </c>
      <c r="I4721" s="37" t="n">
        <v>0</v>
      </c>
      <c r="J4721" s="40" t="n">
        <f aca="false">IF(C4721=0,"",D4721/C4721)</f>
        <v>0.909090909090909</v>
      </c>
    </row>
    <row r="4722" customFormat="false" ht="15" hidden="false" customHeight="false" outlineLevel="0" collapsed="false">
      <c r="A4722" s="37" t="s">
        <v>446</v>
      </c>
      <c r="B4722" s="37" t="s">
        <v>280</v>
      </c>
      <c r="C4722" s="37" t="n">
        <v>22</v>
      </c>
      <c r="D4722" s="37" t="n">
        <v>22</v>
      </c>
      <c r="E4722" s="37" t="n">
        <v>0</v>
      </c>
      <c r="F4722" s="37" t="n">
        <v>1</v>
      </c>
      <c r="G4722" s="37" t="n">
        <v>0</v>
      </c>
      <c r="H4722" s="37" t="n">
        <v>0</v>
      </c>
      <c r="I4722" s="37" t="n">
        <v>2</v>
      </c>
      <c r="J4722" s="40" t="n">
        <f aca="false">IF(C4722=0,"",D4722/C4722)</f>
        <v>1</v>
      </c>
    </row>
    <row r="4723" customFormat="false" ht="15" hidden="false" customHeight="false" outlineLevel="0" collapsed="false">
      <c r="A4723" s="37" t="s">
        <v>446</v>
      </c>
      <c r="B4723" s="37" t="s">
        <v>281</v>
      </c>
      <c r="C4723" s="37" t="n">
        <v>22</v>
      </c>
      <c r="D4723" s="37" t="n">
        <v>21</v>
      </c>
      <c r="E4723" s="37" t="n">
        <v>1</v>
      </c>
      <c r="F4723" s="37" t="n">
        <v>0</v>
      </c>
      <c r="G4723" s="37" t="n">
        <v>0</v>
      </c>
      <c r="H4723" s="37" t="n">
        <v>1</v>
      </c>
      <c r="I4723" s="37" t="n">
        <v>1</v>
      </c>
      <c r="J4723" s="40" t="n">
        <f aca="false">IF(C4723=0,"",D4723/C4723)</f>
        <v>0.954545454545455</v>
      </c>
    </row>
    <row r="4724" customFormat="false" ht="15" hidden="false" customHeight="false" outlineLevel="0" collapsed="false">
      <c r="A4724" s="37" t="s">
        <v>1146</v>
      </c>
      <c r="B4724" s="37" t="s">
        <v>270</v>
      </c>
      <c r="C4724" s="37" t="n">
        <v>22</v>
      </c>
      <c r="D4724" s="37" t="n">
        <v>21</v>
      </c>
      <c r="E4724" s="37" t="n">
        <v>1</v>
      </c>
      <c r="F4724" s="37" t="n">
        <v>0</v>
      </c>
      <c r="G4724" s="37" t="n">
        <v>0</v>
      </c>
      <c r="H4724" s="37" t="n">
        <v>1</v>
      </c>
      <c r="I4724" s="37" t="n">
        <v>0</v>
      </c>
      <c r="J4724" s="40" t="n">
        <f aca="false">IF(C4724=0,"",D4724/C4724)</f>
        <v>0.954545454545455</v>
      </c>
    </row>
    <row r="4725" customFormat="false" ht="15" hidden="false" customHeight="false" outlineLevel="0" collapsed="false">
      <c r="A4725" s="37" t="s">
        <v>1146</v>
      </c>
      <c r="B4725" s="37" t="s">
        <v>271</v>
      </c>
      <c r="C4725" s="37" t="n">
        <v>22</v>
      </c>
      <c r="D4725" s="37" t="n">
        <v>22</v>
      </c>
      <c r="E4725" s="37" t="n">
        <v>1</v>
      </c>
      <c r="F4725" s="37" t="n">
        <v>3</v>
      </c>
      <c r="G4725" s="37" t="n">
        <v>0</v>
      </c>
      <c r="H4725" s="37" t="n">
        <v>2</v>
      </c>
      <c r="I4725" s="37" t="n">
        <v>2</v>
      </c>
      <c r="J4725" s="40" t="n">
        <f aca="false">IF(C4725=0,"",D4725/C4725)</f>
        <v>1</v>
      </c>
    </row>
    <row r="4726" customFormat="false" ht="15" hidden="false" customHeight="false" outlineLevel="0" collapsed="false">
      <c r="A4726" s="37" t="s">
        <v>1146</v>
      </c>
      <c r="B4726" s="37" t="s">
        <v>272</v>
      </c>
      <c r="C4726" s="37" t="n">
        <v>22</v>
      </c>
      <c r="D4726" s="37" t="n">
        <v>22</v>
      </c>
      <c r="E4726" s="37" t="n">
        <v>1</v>
      </c>
      <c r="F4726" s="37" t="n">
        <v>2</v>
      </c>
      <c r="G4726" s="37" t="n">
        <v>0</v>
      </c>
      <c r="H4726" s="37" t="n">
        <v>3</v>
      </c>
      <c r="I4726" s="37" t="n">
        <v>2</v>
      </c>
      <c r="J4726" s="40" t="n">
        <f aca="false">IF(C4726=0,"",D4726/C4726)</f>
        <v>1</v>
      </c>
    </row>
    <row r="4727" customFormat="false" ht="15" hidden="false" customHeight="false" outlineLevel="0" collapsed="false">
      <c r="A4727" s="37" t="s">
        <v>1146</v>
      </c>
      <c r="B4727" s="37" t="s">
        <v>273</v>
      </c>
      <c r="C4727" s="37" t="n">
        <v>22</v>
      </c>
      <c r="D4727" s="37" t="n">
        <v>21</v>
      </c>
      <c r="E4727" s="37" t="n">
        <v>0</v>
      </c>
      <c r="F4727" s="37" t="n">
        <v>1</v>
      </c>
      <c r="G4727" s="37" t="n">
        <v>0</v>
      </c>
      <c r="H4727" s="37" t="n">
        <v>1</v>
      </c>
      <c r="I4727" s="37" t="n">
        <v>1</v>
      </c>
      <c r="J4727" s="40" t="n">
        <f aca="false">IF(C4727=0,"",D4727/C4727)</f>
        <v>0.954545454545455</v>
      </c>
    </row>
    <row r="4728" customFormat="false" ht="15" hidden="false" customHeight="false" outlineLevel="0" collapsed="false">
      <c r="A4728" s="37" t="s">
        <v>1146</v>
      </c>
      <c r="B4728" s="37" t="s">
        <v>274</v>
      </c>
      <c r="C4728" s="37" t="n">
        <v>22</v>
      </c>
      <c r="D4728" s="37" t="n">
        <v>19</v>
      </c>
      <c r="E4728" s="37" t="n">
        <v>0</v>
      </c>
      <c r="F4728" s="37" t="n">
        <v>0</v>
      </c>
      <c r="G4728" s="37" t="n">
        <v>0</v>
      </c>
      <c r="H4728" s="37" t="n">
        <v>0</v>
      </c>
      <c r="I4728" s="37" t="n">
        <v>0</v>
      </c>
      <c r="J4728" s="40" t="n">
        <f aca="false">IF(C4728=0,"",D4728/C4728)</f>
        <v>0.863636363636364</v>
      </c>
    </row>
    <row r="4729" customFormat="false" ht="15" hidden="false" customHeight="false" outlineLevel="0" collapsed="false">
      <c r="A4729" s="37" t="s">
        <v>1146</v>
      </c>
      <c r="B4729" s="37" t="s">
        <v>275</v>
      </c>
      <c r="C4729" s="37" t="n">
        <v>22</v>
      </c>
      <c r="D4729" s="37" t="n">
        <v>21</v>
      </c>
      <c r="E4729" s="37" t="n">
        <v>1</v>
      </c>
      <c r="F4729" s="37" t="n">
        <v>0</v>
      </c>
      <c r="G4729" s="37" t="n">
        <v>0</v>
      </c>
      <c r="H4729" s="37" t="n">
        <v>1</v>
      </c>
      <c r="I4729" s="37" t="n">
        <v>3</v>
      </c>
      <c r="J4729" s="40" t="n">
        <f aca="false">IF(C4729=0,"",D4729/C4729)</f>
        <v>0.954545454545455</v>
      </c>
    </row>
    <row r="4730" customFormat="false" ht="15" hidden="false" customHeight="false" outlineLevel="0" collapsed="false">
      <c r="A4730" s="37" t="s">
        <v>1146</v>
      </c>
      <c r="B4730" s="37" t="s">
        <v>276</v>
      </c>
      <c r="C4730" s="37" t="n">
        <v>22</v>
      </c>
      <c r="D4730" s="37" t="n">
        <v>20</v>
      </c>
      <c r="E4730" s="37" t="n">
        <v>2</v>
      </c>
      <c r="F4730" s="37" t="n">
        <v>0</v>
      </c>
      <c r="G4730" s="37" t="n">
        <v>0</v>
      </c>
      <c r="H4730" s="37" t="n">
        <v>2</v>
      </c>
      <c r="I4730" s="37" t="n">
        <v>1</v>
      </c>
      <c r="J4730" s="40" t="n">
        <f aca="false">IF(C4730=0,"",D4730/C4730)</f>
        <v>0.909090909090909</v>
      </c>
    </row>
    <row r="4731" customFormat="false" ht="15" hidden="false" customHeight="false" outlineLevel="0" collapsed="false">
      <c r="A4731" s="37" t="s">
        <v>1146</v>
      </c>
      <c r="B4731" s="37" t="s">
        <v>277</v>
      </c>
      <c r="C4731" s="37" t="n">
        <v>22</v>
      </c>
      <c r="D4731" s="37" t="n">
        <v>20</v>
      </c>
      <c r="E4731" s="37" t="n">
        <v>1</v>
      </c>
      <c r="F4731" s="37" t="n">
        <v>0</v>
      </c>
      <c r="G4731" s="37" t="n">
        <v>0</v>
      </c>
      <c r="H4731" s="37" t="n">
        <v>0</v>
      </c>
      <c r="I4731" s="37" t="n">
        <v>1</v>
      </c>
      <c r="J4731" s="40" t="n">
        <f aca="false">IF(C4731=0,"",D4731/C4731)</f>
        <v>0.909090909090909</v>
      </c>
    </row>
    <row r="4732" customFormat="false" ht="15" hidden="false" customHeight="false" outlineLevel="0" collapsed="false">
      <c r="A4732" s="37" t="s">
        <v>1146</v>
      </c>
      <c r="B4732" s="37" t="s">
        <v>278</v>
      </c>
      <c r="C4732" s="37" t="n">
        <v>22</v>
      </c>
      <c r="D4732" s="37" t="n">
        <v>19</v>
      </c>
      <c r="E4732" s="37" t="n">
        <v>0</v>
      </c>
      <c r="F4732" s="37" t="n">
        <v>0</v>
      </c>
      <c r="G4732" s="37" t="n">
        <v>0</v>
      </c>
      <c r="H4732" s="37" t="n">
        <v>1</v>
      </c>
      <c r="I4732" s="37" t="n">
        <v>2</v>
      </c>
      <c r="J4732" s="40" t="n">
        <f aca="false">IF(C4732=0,"",D4732/C4732)</f>
        <v>0.863636363636364</v>
      </c>
    </row>
    <row r="4733" customFormat="false" ht="15" hidden="false" customHeight="false" outlineLevel="0" collapsed="false">
      <c r="A4733" s="37" t="s">
        <v>1146</v>
      </c>
      <c r="B4733" s="37" t="s">
        <v>279</v>
      </c>
      <c r="C4733" s="37" t="n">
        <v>22</v>
      </c>
      <c r="D4733" s="37" t="n">
        <v>22</v>
      </c>
      <c r="E4733" s="37" t="n">
        <v>1</v>
      </c>
      <c r="F4733" s="37" t="n">
        <v>0</v>
      </c>
      <c r="G4733" s="37" t="n">
        <v>1</v>
      </c>
      <c r="H4733" s="37" t="n">
        <v>2</v>
      </c>
      <c r="I4733" s="37" t="n">
        <v>5</v>
      </c>
      <c r="J4733" s="40" t="n">
        <f aca="false">IF(C4733=0,"",D4733/C4733)</f>
        <v>1</v>
      </c>
    </row>
    <row r="4734" customFormat="false" ht="15" hidden="false" customHeight="false" outlineLevel="0" collapsed="false">
      <c r="A4734" s="37" t="s">
        <v>1146</v>
      </c>
      <c r="B4734" s="37" t="s">
        <v>280</v>
      </c>
      <c r="C4734" s="37" t="n">
        <v>22</v>
      </c>
      <c r="D4734" s="37" t="n">
        <v>21</v>
      </c>
      <c r="E4734" s="37" t="n">
        <v>1</v>
      </c>
      <c r="F4734" s="37" t="n">
        <v>2</v>
      </c>
      <c r="G4734" s="37" t="n">
        <v>0</v>
      </c>
      <c r="H4734" s="37" t="n">
        <v>3</v>
      </c>
      <c r="I4734" s="37" t="n">
        <v>0</v>
      </c>
      <c r="J4734" s="40" t="n">
        <f aca="false">IF(C4734=0,"",D4734/C4734)</f>
        <v>0.954545454545455</v>
      </c>
    </row>
    <row r="4735" customFormat="false" ht="15" hidden="false" customHeight="false" outlineLevel="0" collapsed="false">
      <c r="A4735" s="37" t="s">
        <v>1146</v>
      </c>
      <c r="B4735" s="37" t="s">
        <v>281</v>
      </c>
      <c r="C4735" s="37" t="n">
        <v>22</v>
      </c>
      <c r="D4735" s="37" t="n">
        <v>21</v>
      </c>
      <c r="E4735" s="37" t="n">
        <v>1</v>
      </c>
      <c r="F4735" s="37" t="n">
        <v>0</v>
      </c>
      <c r="G4735" s="37" t="n">
        <v>0</v>
      </c>
      <c r="H4735" s="37" t="n">
        <v>2</v>
      </c>
      <c r="I4735" s="37" t="n">
        <v>4</v>
      </c>
      <c r="J4735" s="40" t="n">
        <f aca="false">IF(C4735=0,"",D4735/C4735)</f>
        <v>0.954545454545455</v>
      </c>
    </row>
    <row r="4736" customFormat="false" ht="15" hidden="false" customHeight="false" outlineLevel="0" collapsed="false">
      <c r="A4736" s="37" t="s">
        <v>1147</v>
      </c>
      <c r="B4736" s="37" t="s">
        <v>270</v>
      </c>
      <c r="C4736" s="37" t="n">
        <v>22</v>
      </c>
      <c r="D4736" s="37" t="n">
        <v>19</v>
      </c>
      <c r="E4736" s="37" t="n">
        <v>0</v>
      </c>
      <c r="F4736" s="37" t="n">
        <v>1</v>
      </c>
      <c r="G4736" s="37" t="n">
        <v>0</v>
      </c>
      <c r="H4736" s="37" t="n">
        <v>3</v>
      </c>
      <c r="I4736" s="37" t="n">
        <v>13</v>
      </c>
      <c r="J4736" s="40" t="n">
        <f aca="false">IF(C4736=0,"",D4736/C4736)</f>
        <v>0.863636363636364</v>
      </c>
    </row>
    <row r="4737" customFormat="false" ht="15" hidden="false" customHeight="false" outlineLevel="0" collapsed="false">
      <c r="A4737" s="37" t="s">
        <v>1147</v>
      </c>
      <c r="B4737" s="37" t="s">
        <v>271</v>
      </c>
      <c r="C4737" s="37" t="n">
        <v>22</v>
      </c>
      <c r="D4737" s="37" t="n">
        <v>20</v>
      </c>
      <c r="E4737" s="37" t="n">
        <v>0</v>
      </c>
      <c r="F4737" s="37" t="n">
        <v>1</v>
      </c>
      <c r="G4737" s="37" t="n">
        <v>1</v>
      </c>
      <c r="H4737" s="37" t="n">
        <v>4</v>
      </c>
      <c r="I4737" s="37" t="n">
        <v>6</v>
      </c>
      <c r="J4737" s="40" t="n">
        <f aca="false">IF(C4737=0,"",D4737/C4737)</f>
        <v>0.909090909090909</v>
      </c>
    </row>
    <row r="4738" customFormat="false" ht="15" hidden="false" customHeight="false" outlineLevel="0" collapsed="false">
      <c r="A4738" s="37" t="s">
        <v>1147</v>
      </c>
      <c r="B4738" s="37" t="s">
        <v>272</v>
      </c>
      <c r="C4738" s="37" t="n">
        <v>22</v>
      </c>
      <c r="D4738" s="37" t="n">
        <v>21</v>
      </c>
      <c r="E4738" s="37" t="n">
        <v>0</v>
      </c>
      <c r="F4738" s="37" t="n">
        <v>2</v>
      </c>
      <c r="G4738" s="37" t="n">
        <v>1</v>
      </c>
      <c r="H4738" s="37" t="n">
        <v>1</v>
      </c>
      <c r="I4738" s="37" t="n">
        <v>9</v>
      </c>
      <c r="J4738" s="40" t="n">
        <f aca="false">IF(C4738=0,"",D4738/C4738)</f>
        <v>0.954545454545455</v>
      </c>
    </row>
    <row r="4739" customFormat="false" ht="15" hidden="false" customHeight="false" outlineLevel="0" collapsed="false">
      <c r="A4739" s="37" t="s">
        <v>1147</v>
      </c>
      <c r="B4739" s="37" t="s">
        <v>273</v>
      </c>
      <c r="C4739" s="37" t="n">
        <v>22</v>
      </c>
      <c r="D4739" s="37" t="n">
        <v>21</v>
      </c>
      <c r="E4739" s="37" t="n">
        <v>0</v>
      </c>
      <c r="F4739" s="37" t="n">
        <v>0</v>
      </c>
      <c r="G4739" s="37" t="n">
        <v>0</v>
      </c>
      <c r="H4739" s="37" t="n">
        <v>1</v>
      </c>
      <c r="I4739" s="37" t="n">
        <v>4</v>
      </c>
      <c r="J4739" s="40" t="n">
        <f aca="false">IF(C4739=0,"",D4739/C4739)</f>
        <v>0.954545454545455</v>
      </c>
    </row>
    <row r="4740" customFormat="false" ht="15" hidden="false" customHeight="false" outlineLevel="0" collapsed="false">
      <c r="A4740" s="37" t="s">
        <v>1147</v>
      </c>
      <c r="B4740" s="37" t="s">
        <v>274</v>
      </c>
      <c r="C4740" s="37" t="n">
        <v>22</v>
      </c>
      <c r="D4740" s="37" t="n">
        <v>18</v>
      </c>
      <c r="E4740" s="37" t="n">
        <v>0</v>
      </c>
      <c r="F4740" s="37" t="n">
        <v>1</v>
      </c>
      <c r="G4740" s="37" t="n">
        <v>1</v>
      </c>
      <c r="H4740" s="37" t="n">
        <v>3</v>
      </c>
      <c r="I4740" s="37" t="n">
        <v>21</v>
      </c>
      <c r="J4740" s="40" t="n">
        <f aca="false">IF(C4740=0,"",D4740/C4740)</f>
        <v>0.818181818181818</v>
      </c>
    </row>
    <row r="4741" customFormat="false" ht="15" hidden="false" customHeight="false" outlineLevel="0" collapsed="false">
      <c r="A4741" s="37" t="s">
        <v>1147</v>
      </c>
      <c r="B4741" s="37" t="s">
        <v>275</v>
      </c>
      <c r="C4741" s="37" t="n">
        <v>22</v>
      </c>
      <c r="D4741" s="37" t="n">
        <v>22</v>
      </c>
      <c r="E4741" s="37" t="n">
        <v>1</v>
      </c>
      <c r="F4741" s="37" t="n">
        <v>0</v>
      </c>
      <c r="G4741" s="37" t="n">
        <v>0</v>
      </c>
      <c r="H4741" s="37" t="n">
        <v>2</v>
      </c>
      <c r="I4741" s="37" t="n">
        <v>1</v>
      </c>
      <c r="J4741" s="40" t="n">
        <f aca="false">IF(C4741=0,"",D4741/C4741)</f>
        <v>1</v>
      </c>
    </row>
    <row r="4742" customFormat="false" ht="15" hidden="false" customHeight="false" outlineLevel="0" collapsed="false">
      <c r="A4742" s="37" t="s">
        <v>1147</v>
      </c>
      <c r="B4742" s="37" t="s">
        <v>276</v>
      </c>
      <c r="C4742" s="37" t="n">
        <v>22</v>
      </c>
      <c r="D4742" s="37" t="n">
        <v>21</v>
      </c>
      <c r="E4742" s="37" t="n">
        <v>0</v>
      </c>
      <c r="F4742" s="37" t="n">
        <v>2</v>
      </c>
      <c r="G4742" s="37" t="n">
        <v>0</v>
      </c>
      <c r="H4742" s="37" t="n">
        <v>1</v>
      </c>
      <c r="I4742" s="37" t="n">
        <v>6</v>
      </c>
      <c r="J4742" s="40" t="n">
        <f aca="false">IF(C4742=0,"",D4742/C4742)</f>
        <v>0.954545454545455</v>
      </c>
    </row>
    <row r="4743" customFormat="false" ht="15" hidden="false" customHeight="false" outlineLevel="0" collapsed="false">
      <c r="A4743" s="37" t="s">
        <v>1147</v>
      </c>
      <c r="B4743" s="37" t="s">
        <v>277</v>
      </c>
      <c r="C4743" s="37" t="n">
        <v>22</v>
      </c>
      <c r="D4743" s="37" t="n">
        <v>18</v>
      </c>
      <c r="E4743" s="37" t="n">
        <v>0</v>
      </c>
      <c r="F4743" s="37" t="n">
        <v>0</v>
      </c>
      <c r="G4743" s="37" t="n">
        <v>0</v>
      </c>
      <c r="H4743" s="37" t="n">
        <v>1</v>
      </c>
      <c r="I4743" s="37" t="n">
        <v>6</v>
      </c>
      <c r="J4743" s="40" t="n">
        <f aca="false">IF(C4743=0,"",D4743/C4743)</f>
        <v>0.818181818181818</v>
      </c>
    </row>
    <row r="4744" customFormat="false" ht="15" hidden="false" customHeight="false" outlineLevel="0" collapsed="false">
      <c r="A4744" s="37" t="s">
        <v>1147</v>
      </c>
      <c r="B4744" s="37" t="s">
        <v>278</v>
      </c>
      <c r="C4744" s="37" t="n">
        <v>22</v>
      </c>
      <c r="D4744" s="37" t="n">
        <v>20</v>
      </c>
      <c r="E4744" s="37" t="n">
        <v>0</v>
      </c>
      <c r="F4744" s="37" t="n">
        <v>0</v>
      </c>
      <c r="G4744" s="37" t="n">
        <v>0</v>
      </c>
      <c r="H4744" s="37" t="n">
        <v>4</v>
      </c>
      <c r="I4744" s="37" t="n">
        <v>18</v>
      </c>
      <c r="J4744" s="40" t="n">
        <f aca="false">IF(C4744=0,"",D4744/C4744)</f>
        <v>0.909090909090909</v>
      </c>
    </row>
    <row r="4745" customFormat="false" ht="15" hidden="false" customHeight="false" outlineLevel="0" collapsed="false">
      <c r="A4745" s="37" t="s">
        <v>1147</v>
      </c>
      <c r="B4745" s="37" t="s">
        <v>279</v>
      </c>
      <c r="C4745" s="37" t="n">
        <v>22</v>
      </c>
      <c r="D4745" s="37" t="n">
        <v>22</v>
      </c>
      <c r="E4745" s="37" t="n">
        <v>0</v>
      </c>
      <c r="F4745" s="37" t="n">
        <v>0</v>
      </c>
      <c r="G4745" s="37" t="n">
        <v>0</v>
      </c>
      <c r="H4745" s="37" t="n">
        <v>5</v>
      </c>
      <c r="I4745" s="37" t="n">
        <v>15</v>
      </c>
      <c r="J4745" s="40" t="n">
        <f aca="false">IF(C4745=0,"",D4745/C4745)</f>
        <v>1</v>
      </c>
    </row>
    <row r="4746" customFormat="false" ht="15" hidden="false" customHeight="false" outlineLevel="0" collapsed="false">
      <c r="A4746" s="37" t="s">
        <v>1147</v>
      </c>
      <c r="B4746" s="37" t="s">
        <v>280</v>
      </c>
      <c r="C4746" s="37" t="n">
        <v>22</v>
      </c>
      <c r="D4746" s="37" t="n">
        <v>22</v>
      </c>
      <c r="E4746" s="37" t="n">
        <v>0</v>
      </c>
      <c r="F4746" s="37" t="n">
        <v>1</v>
      </c>
      <c r="G4746" s="37" t="n">
        <v>0</v>
      </c>
      <c r="H4746" s="37" t="n">
        <v>1</v>
      </c>
      <c r="I4746" s="37" t="n">
        <v>33</v>
      </c>
      <c r="J4746" s="40" t="n">
        <f aca="false">IF(C4746=0,"",D4746/C4746)</f>
        <v>1</v>
      </c>
    </row>
    <row r="4747" customFormat="false" ht="15" hidden="false" customHeight="false" outlineLevel="0" collapsed="false">
      <c r="A4747" s="37" t="s">
        <v>1147</v>
      </c>
      <c r="B4747" s="37" t="s">
        <v>281</v>
      </c>
      <c r="C4747" s="37" t="n">
        <v>22</v>
      </c>
      <c r="D4747" s="37" t="n">
        <v>20</v>
      </c>
      <c r="E4747" s="37" t="n">
        <v>1</v>
      </c>
      <c r="F4747" s="37" t="n">
        <v>1</v>
      </c>
      <c r="G4747" s="37" t="n">
        <v>0</v>
      </c>
      <c r="H4747" s="37" t="n">
        <v>3</v>
      </c>
      <c r="I4747" s="37" t="n">
        <v>25</v>
      </c>
      <c r="J4747" s="40" t="n">
        <f aca="false">IF(C4747=0,"",D4747/C4747)</f>
        <v>0.909090909090909</v>
      </c>
    </row>
    <row r="4748" customFormat="false" ht="15" hidden="false" customHeight="false" outlineLevel="0" collapsed="false">
      <c r="A4748" s="37" t="s">
        <v>1149</v>
      </c>
      <c r="B4748" s="37" t="s">
        <v>270</v>
      </c>
      <c r="C4748" s="37" t="n">
        <v>22</v>
      </c>
      <c r="D4748" s="37" t="n">
        <v>19</v>
      </c>
      <c r="E4748" s="37" t="n">
        <v>1</v>
      </c>
      <c r="F4748" s="37" t="n">
        <v>1</v>
      </c>
      <c r="G4748" s="37" t="n">
        <v>0</v>
      </c>
      <c r="H4748" s="37" t="n">
        <v>0</v>
      </c>
      <c r="I4748" s="37" t="n">
        <v>1</v>
      </c>
      <c r="J4748" s="40" t="n">
        <f aca="false">IF(C4748=0,"",D4748/C4748)</f>
        <v>0.863636363636364</v>
      </c>
    </row>
    <row r="4749" customFormat="false" ht="15" hidden="false" customHeight="false" outlineLevel="0" collapsed="false">
      <c r="A4749" s="37" t="s">
        <v>1149</v>
      </c>
      <c r="B4749" s="37" t="s">
        <v>271</v>
      </c>
      <c r="C4749" s="37" t="n">
        <v>22</v>
      </c>
      <c r="D4749" s="37" t="n">
        <v>18</v>
      </c>
      <c r="E4749" s="37" t="n">
        <v>0</v>
      </c>
      <c r="F4749" s="37" t="n">
        <v>2</v>
      </c>
      <c r="G4749" s="37" t="n">
        <v>0</v>
      </c>
      <c r="H4749" s="37" t="n">
        <v>2</v>
      </c>
      <c r="I4749" s="37" t="n">
        <v>6</v>
      </c>
      <c r="J4749" s="40" t="n">
        <f aca="false">IF(C4749=0,"",D4749/C4749)</f>
        <v>0.818181818181818</v>
      </c>
    </row>
    <row r="4750" customFormat="false" ht="15" hidden="false" customHeight="false" outlineLevel="0" collapsed="false">
      <c r="A4750" s="37" t="s">
        <v>1149</v>
      </c>
      <c r="B4750" s="37" t="s">
        <v>272</v>
      </c>
      <c r="C4750" s="37" t="n">
        <v>22</v>
      </c>
      <c r="D4750" s="37" t="n">
        <v>22</v>
      </c>
      <c r="E4750" s="37" t="n">
        <v>2</v>
      </c>
      <c r="F4750" s="37" t="n">
        <v>1</v>
      </c>
      <c r="G4750" s="37" t="n">
        <v>1</v>
      </c>
      <c r="H4750" s="37" t="n">
        <v>1</v>
      </c>
      <c r="I4750" s="37" t="n">
        <v>0</v>
      </c>
      <c r="J4750" s="40" t="n">
        <f aca="false">IF(C4750=0,"",D4750/C4750)</f>
        <v>1</v>
      </c>
    </row>
    <row r="4751" customFormat="false" ht="15" hidden="false" customHeight="false" outlineLevel="0" collapsed="false">
      <c r="A4751" s="37" t="s">
        <v>1149</v>
      </c>
      <c r="B4751" s="37" t="s">
        <v>273</v>
      </c>
      <c r="C4751" s="37" t="n">
        <v>22</v>
      </c>
      <c r="D4751" s="37" t="n">
        <v>19</v>
      </c>
      <c r="E4751" s="37" t="n">
        <v>1</v>
      </c>
      <c r="F4751" s="37" t="n">
        <v>0</v>
      </c>
      <c r="G4751" s="37" t="n">
        <v>0</v>
      </c>
      <c r="H4751" s="37" t="n">
        <v>1</v>
      </c>
      <c r="I4751" s="37" t="n">
        <v>2</v>
      </c>
      <c r="J4751" s="40" t="n">
        <f aca="false">IF(C4751=0,"",D4751/C4751)</f>
        <v>0.863636363636364</v>
      </c>
    </row>
    <row r="4752" customFormat="false" ht="15" hidden="false" customHeight="false" outlineLevel="0" collapsed="false">
      <c r="A4752" s="37" t="s">
        <v>1149</v>
      </c>
      <c r="B4752" s="37" t="s">
        <v>274</v>
      </c>
      <c r="C4752" s="37" t="n">
        <v>22</v>
      </c>
      <c r="D4752" s="37" t="n">
        <v>20</v>
      </c>
      <c r="E4752" s="37" t="n">
        <v>0</v>
      </c>
      <c r="F4752" s="37" t="n">
        <v>1</v>
      </c>
      <c r="G4752" s="37" t="n">
        <v>0</v>
      </c>
      <c r="H4752" s="37" t="n">
        <v>2</v>
      </c>
      <c r="I4752" s="37" t="n">
        <v>0</v>
      </c>
      <c r="J4752" s="40" t="n">
        <f aca="false">IF(C4752=0,"",D4752/C4752)</f>
        <v>0.909090909090909</v>
      </c>
    </row>
    <row r="4753" customFormat="false" ht="15" hidden="false" customHeight="false" outlineLevel="0" collapsed="false">
      <c r="A4753" s="37" t="s">
        <v>1149</v>
      </c>
      <c r="B4753" s="37" t="s">
        <v>275</v>
      </c>
      <c r="C4753" s="37" t="n">
        <v>22</v>
      </c>
      <c r="D4753" s="37" t="n">
        <v>20</v>
      </c>
      <c r="E4753" s="37" t="n">
        <v>3</v>
      </c>
      <c r="F4753" s="37" t="n">
        <v>2</v>
      </c>
      <c r="G4753" s="37" t="n">
        <v>0</v>
      </c>
      <c r="H4753" s="37" t="n">
        <v>1</v>
      </c>
      <c r="I4753" s="37" t="n">
        <v>0</v>
      </c>
      <c r="J4753" s="40" t="n">
        <f aca="false">IF(C4753=0,"",D4753/C4753)</f>
        <v>0.909090909090909</v>
      </c>
    </row>
    <row r="4754" customFormat="false" ht="15" hidden="false" customHeight="false" outlineLevel="0" collapsed="false">
      <c r="A4754" s="37" t="s">
        <v>1149</v>
      </c>
      <c r="B4754" s="37" t="s">
        <v>276</v>
      </c>
      <c r="C4754" s="37" t="n">
        <v>22</v>
      </c>
      <c r="D4754" s="37" t="n">
        <v>20</v>
      </c>
      <c r="E4754" s="37" t="n">
        <v>1</v>
      </c>
      <c r="F4754" s="37" t="n">
        <v>1</v>
      </c>
      <c r="G4754" s="37" t="n">
        <v>0</v>
      </c>
      <c r="H4754" s="37" t="n">
        <v>1</v>
      </c>
      <c r="I4754" s="37" t="n">
        <v>0</v>
      </c>
      <c r="J4754" s="40" t="n">
        <f aca="false">IF(C4754=0,"",D4754/C4754)</f>
        <v>0.909090909090909</v>
      </c>
    </row>
    <row r="4755" customFormat="false" ht="15" hidden="false" customHeight="false" outlineLevel="0" collapsed="false">
      <c r="A4755" s="37" t="s">
        <v>1149</v>
      </c>
      <c r="B4755" s="37" t="s">
        <v>277</v>
      </c>
      <c r="C4755" s="37" t="n">
        <v>22</v>
      </c>
      <c r="D4755" s="37" t="n">
        <v>21</v>
      </c>
      <c r="E4755" s="37" t="n">
        <v>0</v>
      </c>
      <c r="F4755" s="37" t="n">
        <v>1</v>
      </c>
      <c r="G4755" s="37" t="n">
        <v>0</v>
      </c>
      <c r="H4755" s="37" t="n">
        <v>2</v>
      </c>
      <c r="I4755" s="37" t="n">
        <v>1</v>
      </c>
      <c r="J4755" s="40" t="n">
        <f aca="false">IF(C4755=0,"",D4755/C4755)</f>
        <v>0.954545454545455</v>
      </c>
    </row>
    <row r="4756" customFormat="false" ht="15" hidden="false" customHeight="false" outlineLevel="0" collapsed="false">
      <c r="A4756" s="37" t="s">
        <v>1149</v>
      </c>
      <c r="B4756" s="37" t="s">
        <v>278</v>
      </c>
      <c r="C4756" s="37" t="n">
        <v>22</v>
      </c>
      <c r="D4756" s="37" t="n">
        <v>21</v>
      </c>
      <c r="E4756" s="37" t="n">
        <v>2</v>
      </c>
      <c r="F4756" s="37" t="n">
        <v>1</v>
      </c>
      <c r="G4756" s="37" t="n">
        <v>0</v>
      </c>
      <c r="H4756" s="37" t="n">
        <v>2</v>
      </c>
      <c r="I4756" s="37" t="n">
        <v>0</v>
      </c>
      <c r="J4756" s="40" t="n">
        <f aca="false">IF(C4756=0,"",D4756/C4756)</f>
        <v>0.954545454545455</v>
      </c>
    </row>
    <row r="4757" customFormat="false" ht="15" hidden="false" customHeight="false" outlineLevel="0" collapsed="false">
      <c r="A4757" s="37" t="s">
        <v>1149</v>
      </c>
      <c r="B4757" s="37" t="s">
        <v>279</v>
      </c>
      <c r="C4757" s="37" t="n">
        <v>22</v>
      </c>
      <c r="D4757" s="37" t="n">
        <v>22</v>
      </c>
      <c r="E4757" s="37" t="n">
        <v>1</v>
      </c>
      <c r="F4757" s="37" t="n">
        <v>0</v>
      </c>
      <c r="G4757" s="37" t="n">
        <v>0</v>
      </c>
      <c r="H4757" s="37" t="n">
        <v>0</v>
      </c>
      <c r="I4757" s="37" t="n">
        <v>2</v>
      </c>
      <c r="J4757" s="40" t="n">
        <f aca="false">IF(C4757=0,"",D4757/C4757)</f>
        <v>1</v>
      </c>
    </row>
    <row r="4758" customFormat="false" ht="15" hidden="false" customHeight="false" outlineLevel="0" collapsed="false">
      <c r="A4758" s="37" t="s">
        <v>1149</v>
      </c>
      <c r="B4758" s="37" t="s">
        <v>280</v>
      </c>
      <c r="C4758" s="37" t="n">
        <v>22</v>
      </c>
      <c r="D4758" s="37" t="n">
        <v>21</v>
      </c>
      <c r="E4758" s="37" t="n">
        <v>1</v>
      </c>
      <c r="F4758" s="37" t="n">
        <v>1</v>
      </c>
      <c r="G4758" s="37" t="n">
        <v>1</v>
      </c>
      <c r="H4758" s="37" t="n">
        <v>1</v>
      </c>
      <c r="I4758" s="37" t="n">
        <v>0</v>
      </c>
      <c r="J4758" s="40" t="n">
        <f aca="false">IF(C4758=0,"",D4758/C4758)</f>
        <v>0.954545454545455</v>
      </c>
    </row>
    <row r="4759" customFormat="false" ht="15" hidden="false" customHeight="false" outlineLevel="0" collapsed="false">
      <c r="A4759" s="37" t="s">
        <v>1149</v>
      </c>
      <c r="B4759" s="37" t="s">
        <v>281</v>
      </c>
      <c r="C4759" s="37" t="n">
        <v>22</v>
      </c>
      <c r="D4759" s="37" t="n">
        <v>17</v>
      </c>
      <c r="E4759" s="37" t="n">
        <v>0</v>
      </c>
      <c r="F4759" s="37" t="n">
        <v>0</v>
      </c>
      <c r="G4759" s="37" t="n">
        <v>0</v>
      </c>
      <c r="H4759" s="37" t="n">
        <v>1</v>
      </c>
      <c r="I4759" s="37" t="n">
        <v>2</v>
      </c>
      <c r="J4759" s="40" t="n">
        <f aca="false">IF(C4759=0,"",D4759/C4759)</f>
        <v>0.772727272727273</v>
      </c>
    </row>
    <row r="4760" customFormat="false" ht="15" hidden="false" customHeight="false" outlineLevel="0" collapsed="false">
      <c r="A4760" s="37" t="s">
        <v>1152</v>
      </c>
      <c r="B4760" s="37" t="s">
        <v>270</v>
      </c>
      <c r="C4760" s="37" t="n">
        <v>22</v>
      </c>
      <c r="D4760" s="37" t="n">
        <v>20</v>
      </c>
      <c r="E4760" s="37" t="n">
        <v>1</v>
      </c>
      <c r="F4760" s="37" t="n">
        <v>1</v>
      </c>
      <c r="G4760" s="37" t="n">
        <v>0</v>
      </c>
      <c r="H4760" s="37" t="n">
        <v>3</v>
      </c>
      <c r="I4760" s="37" t="n">
        <v>1</v>
      </c>
      <c r="J4760" s="40" t="n">
        <f aca="false">IF(C4760=0,"",D4760/C4760)</f>
        <v>0.909090909090909</v>
      </c>
    </row>
    <row r="4761" customFormat="false" ht="15" hidden="false" customHeight="false" outlineLevel="0" collapsed="false">
      <c r="A4761" s="37" t="s">
        <v>1152</v>
      </c>
      <c r="B4761" s="37" t="s">
        <v>271</v>
      </c>
      <c r="C4761" s="37" t="n">
        <v>22</v>
      </c>
      <c r="D4761" s="37" t="n">
        <v>22</v>
      </c>
      <c r="E4761" s="37" t="n">
        <v>0</v>
      </c>
      <c r="F4761" s="37" t="n">
        <v>0</v>
      </c>
      <c r="G4761" s="37" t="n">
        <v>0</v>
      </c>
      <c r="H4761" s="37" t="n">
        <v>0</v>
      </c>
      <c r="I4761" s="37" t="n">
        <v>0</v>
      </c>
      <c r="J4761" s="40" t="n">
        <f aca="false">IF(C4761=0,"",D4761/C4761)</f>
        <v>1</v>
      </c>
    </row>
    <row r="4762" customFormat="false" ht="15" hidden="false" customHeight="false" outlineLevel="0" collapsed="false">
      <c r="A4762" s="37" t="s">
        <v>1152</v>
      </c>
      <c r="B4762" s="37" t="s">
        <v>272</v>
      </c>
      <c r="C4762" s="37" t="n">
        <v>22</v>
      </c>
      <c r="D4762" s="37" t="n">
        <v>20</v>
      </c>
      <c r="E4762" s="37" t="n">
        <v>0</v>
      </c>
      <c r="F4762" s="37" t="n">
        <v>2</v>
      </c>
      <c r="G4762" s="37" t="n">
        <v>0</v>
      </c>
      <c r="H4762" s="37" t="n">
        <v>0</v>
      </c>
      <c r="I4762" s="37" t="n">
        <v>1</v>
      </c>
      <c r="J4762" s="40" t="n">
        <f aca="false">IF(C4762=0,"",D4762/C4762)</f>
        <v>0.909090909090909</v>
      </c>
    </row>
    <row r="4763" customFormat="false" ht="15" hidden="false" customHeight="false" outlineLevel="0" collapsed="false">
      <c r="A4763" s="37" t="s">
        <v>1152</v>
      </c>
      <c r="B4763" s="37" t="s">
        <v>273</v>
      </c>
      <c r="C4763" s="37" t="n">
        <v>22</v>
      </c>
      <c r="D4763" s="37" t="n">
        <v>22</v>
      </c>
      <c r="E4763" s="37" t="n">
        <v>1</v>
      </c>
      <c r="F4763" s="37" t="n">
        <v>2</v>
      </c>
      <c r="G4763" s="37" t="n">
        <v>0</v>
      </c>
      <c r="H4763" s="37" t="n">
        <v>2</v>
      </c>
      <c r="I4763" s="37" t="n">
        <v>0</v>
      </c>
      <c r="J4763" s="40" t="n">
        <f aca="false">IF(C4763=0,"",D4763/C4763)</f>
        <v>1</v>
      </c>
    </row>
    <row r="4764" customFormat="false" ht="15" hidden="false" customHeight="false" outlineLevel="0" collapsed="false">
      <c r="A4764" s="37" t="s">
        <v>1152</v>
      </c>
      <c r="B4764" s="37" t="s">
        <v>274</v>
      </c>
      <c r="C4764" s="37" t="n">
        <v>22</v>
      </c>
      <c r="D4764" s="37" t="n">
        <v>20</v>
      </c>
      <c r="E4764" s="37" t="n">
        <v>1</v>
      </c>
      <c r="F4764" s="37" t="n">
        <v>1</v>
      </c>
      <c r="G4764" s="37" t="n">
        <v>0</v>
      </c>
      <c r="H4764" s="37" t="n">
        <v>1</v>
      </c>
      <c r="I4764" s="37" t="n">
        <v>3</v>
      </c>
      <c r="J4764" s="40" t="n">
        <f aca="false">IF(C4764=0,"",D4764/C4764)</f>
        <v>0.909090909090909</v>
      </c>
    </row>
    <row r="4765" customFormat="false" ht="15" hidden="false" customHeight="false" outlineLevel="0" collapsed="false">
      <c r="A4765" s="37" t="s">
        <v>1152</v>
      </c>
      <c r="B4765" s="37" t="s">
        <v>275</v>
      </c>
      <c r="C4765" s="37" t="n">
        <v>22</v>
      </c>
      <c r="D4765" s="37" t="n">
        <v>21</v>
      </c>
      <c r="E4765" s="37" t="n">
        <v>0</v>
      </c>
      <c r="F4765" s="37" t="n">
        <v>0</v>
      </c>
      <c r="G4765" s="37" t="n">
        <v>0</v>
      </c>
      <c r="H4765" s="37" t="n">
        <v>4</v>
      </c>
      <c r="I4765" s="37" t="n">
        <v>2</v>
      </c>
      <c r="J4765" s="40" t="n">
        <f aca="false">IF(C4765=0,"",D4765/C4765)</f>
        <v>0.954545454545455</v>
      </c>
    </row>
    <row r="4766" customFormat="false" ht="15" hidden="false" customHeight="false" outlineLevel="0" collapsed="false">
      <c r="A4766" s="37" t="s">
        <v>1152</v>
      </c>
      <c r="B4766" s="37" t="s">
        <v>276</v>
      </c>
      <c r="C4766" s="37" t="n">
        <v>22</v>
      </c>
      <c r="D4766" s="37" t="n">
        <v>22</v>
      </c>
      <c r="E4766" s="37" t="n">
        <v>1</v>
      </c>
      <c r="F4766" s="37" t="n">
        <v>2</v>
      </c>
      <c r="G4766" s="37" t="n">
        <v>0</v>
      </c>
      <c r="H4766" s="37" t="n">
        <v>1</v>
      </c>
      <c r="I4766" s="37" t="n">
        <v>0</v>
      </c>
      <c r="J4766" s="40" t="n">
        <f aca="false">IF(C4766=0,"",D4766/C4766)</f>
        <v>1</v>
      </c>
    </row>
    <row r="4767" customFormat="false" ht="15" hidden="false" customHeight="false" outlineLevel="0" collapsed="false">
      <c r="A4767" s="37" t="s">
        <v>1152</v>
      </c>
      <c r="B4767" s="37" t="s">
        <v>277</v>
      </c>
      <c r="C4767" s="37" t="n">
        <v>22</v>
      </c>
      <c r="D4767" s="37" t="n">
        <v>20</v>
      </c>
      <c r="E4767" s="37" t="n">
        <v>1</v>
      </c>
      <c r="F4767" s="37" t="n">
        <v>1</v>
      </c>
      <c r="G4767" s="37" t="n">
        <v>1</v>
      </c>
      <c r="H4767" s="37" t="n">
        <v>3</v>
      </c>
      <c r="I4767" s="37" t="n">
        <v>3</v>
      </c>
      <c r="J4767" s="40" t="n">
        <f aca="false">IF(C4767=0,"",D4767/C4767)</f>
        <v>0.909090909090909</v>
      </c>
    </row>
    <row r="4768" customFormat="false" ht="15" hidden="false" customHeight="false" outlineLevel="0" collapsed="false">
      <c r="A4768" s="37" t="s">
        <v>1152</v>
      </c>
      <c r="B4768" s="37" t="s">
        <v>278</v>
      </c>
      <c r="C4768" s="37" t="n">
        <v>22</v>
      </c>
      <c r="D4768" s="37" t="n">
        <v>18</v>
      </c>
      <c r="E4768" s="37" t="n">
        <v>0</v>
      </c>
      <c r="F4768" s="37" t="n">
        <v>0</v>
      </c>
      <c r="G4768" s="37" t="n">
        <v>0</v>
      </c>
      <c r="H4768" s="37" t="n">
        <v>2</v>
      </c>
      <c r="I4768" s="37" t="n">
        <v>1</v>
      </c>
      <c r="J4768" s="40" t="n">
        <f aca="false">IF(C4768=0,"",D4768/C4768)</f>
        <v>0.818181818181818</v>
      </c>
    </row>
    <row r="4769" customFormat="false" ht="15" hidden="false" customHeight="false" outlineLevel="0" collapsed="false">
      <c r="A4769" s="37" t="s">
        <v>1152</v>
      </c>
      <c r="B4769" s="37" t="s">
        <v>279</v>
      </c>
      <c r="C4769" s="37" t="n">
        <v>22</v>
      </c>
      <c r="D4769" s="37" t="n">
        <v>19</v>
      </c>
      <c r="E4769" s="37" t="n">
        <v>0</v>
      </c>
      <c r="F4769" s="37" t="n">
        <v>1</v>
      </c>
      <c r="G4769" s="37" t="n">
        <v>0</v>
      </c>
      <c r="H4769" s="37" t="n">
        <v>3</v>
      </c>
      <c r="I4769" s="37" t="n">
        <v>7</v>
      </c>
      <c r="J4769" s="40" t="n">
        <f aca="false">IF(C4769=0,"",D4769/C4769)</f>
        <v>0.863636363636364</v>
      </c>
    </row>
    <row r="4770" customFormat="false" ht="15" hidden="false" customHeight="false" outlineLevel="0" collapsed="false">
      <c r="A4770" s="37" t="s">
        <v>1152</v>
      </c>
      <c r="B4770" s="37" t="s">
        <v>280</v>
      </c>
      <c r="C4770" s="37" t="n">
        <v>22</v>
      </c>
      <c r="D4770" s="37" t="n">
        <v>22</v>
      </c>
      <c r="E4770" s="37" t="n">
        <v>1</v>
      </c>
      <c r="F4770" s="37" t="n">
        <v>0</v>
      </c>
      <c r="G4770" s="37" t="n">
        <v>0</v>
      </c>
      <c r="H4770" s="37" t="n">
        <v>3</v>
      </c>
      <c r="I4770" s="37" t="n">
        <v>0</v>
      </c>
      <c r="J4770" s="40" t="n">
        <f aca="false">IF(C4770=0,"",D4770/C4770)</f>
        <v>1</v>
      </c>
    </row>
    <row r="4771" customFormat="false" ht="15" hidden="false" customHeight="false" outlineLevel="0" collapsed="false">
      <c r="A4771" s="37" t="s">
        <v>1152</v>
      </c>
      <c r="B4771" s="37" t="s">
        <v>281</v>
      </c>
      <c r="C4771" s="37" t="n">
        <v>22</v>
      </c>
      <c r="D4771" s="37" t="n">
        <v>20</v>
      </c>
      <c r="E4771" s="37" t="n">
        <v>1</v>
      </c>
      <c r="F4771" s="37" t="n">
        <v>0</v>
      </c>
      <c r="G4771" s="37" t="n">
        <v>0</v>
      </c>
      <c r="H4771" s="37" t="n">
        <v>2</v>
      </c>
      <c r="I4771" s="37" t="n">
        <v>4</v>
      </c>
      <c r="J4771" s="40" t="n">
        <f aca="false">IF(C4771=0,"",D4771/C4771)</f>
        <v>0.909090909090909</v>
      </c>
    </row>
    <row r="4772" customFormat="false" ht="15" hidden="false" customHeight="false" outlineLevel="0" collapsed="false">
      <c r="A4772" s="37" t="s">
        <v>1153</v>
      </c>
      <c r="B4772" s="37" t="s">
        <v>270</v>
      </c>
      <c r="C4772" s="37" t="n">
        <v>22</v>
      </c>
      <c r="D4772" s="37" t="n">
        <v>22</v>
      </c>
      <c r="E4772" s="37" t="n">
        <v>1</v>
      </c>
      <c r="F4772" s="37" t="n">
        <v>0</v>
      </c>
      <c r="G4772" s="37" t="n">
        <v>0</v>
      </c>
      <c r="H4772" s="37" t="n">
        <v>1</v>
      </c>
      <c r="I4772" s="37" t="n">
        <v>7</v>
      </c>
      <c r="J4772" s="40" t="n">
        <f aca="false">IF(C4772=0,"",D4772/C4772)</f>
        <v>1</v>
      </c>
    </row>
    <row r="4773" customFormat="false" ht="15" hidden="false" customHeight="false" outlineLevel="0" collapsed="false">
      <c r="A4773" s="37" t="s">
        <v>1153</v>
      </c>
      <c r="B4773" s="37" t="s">
        <v>271</v>
      </c>
      <c r="C4773" s="37" t="n">
        <v>22</v>
      </c>
      <c r="D4773" s="37" t="n">
        <v>19</v>
      </c>
      <c r="E4773" s="37" t="n">
        <v>0</v>
      </c>
      <c r="F4773" s="37" t="n">
        <v>0</v>
      </c>
      <c r="G4773" s="37" t="n">
        <v>0</v>
      </c>
      <c r="H4773" s="37" t="n">
        <v>1</v>
      </c>
      <c r="I4773" s="37" t="n">
        <v>1</v>
      </c>
      <c r="J4773" s="40" t="n">
        <f aca="false">IF(C4773=0,"",D4773/C4773)</f>
        <v>0.863636363636364</v>
      </c>
    </row>
    <row r="4774" customFormat="false" ht="15" hidden="false" customHeight="false" outlineLevel="0" collapsed="false">
      <c r="A4774" s="37" t="s">
        <v>1153</v>
      </c>
      <c r="B4774" s="37" t="s">
        <v>272</v>
      </c>
      <c r="C4774" s="37" t="n">
        <v>22</v>
      </c>
      <c r="D4774" s="37" t="n">
        <v>22</v>
      </c>
      <c r="E4774" s="37" t="n">
        <v>0</v>
      </c>
      <c r="F4774" s="37" t="n">
        <v>0</v>
      </c>
      <c r="G4774" s="37" t="n">
        <v>0</v>
      </c>
      <c r="H4774" s="37" t="n">
        <v>2</v>
      </c>
      <c r="I4774" s="37" t="n">
        <v>1</v>
      </c>
      <c r="J4774" s="40" t="n">
        <f aca="false">IF(C4774=0,"",D4774/C4774)</f>
        <v>1</v>
      </c>
    </row>
    <row r="4775" customFormat="false" ht="15" hidden="false" customHeight="false" outlineLevel="0" collapsed="false">
      <c r="A4775" s="37" t="s">
        <v>1153</v>
      </c>
      <c r="B4775" s="37" t="s">
        <v>273</v>
      </c>
      <c r="C4775" s="37" t="n">
        <v>22</v>
      </c>
      <c r="D4775" s="37" t="n">
        <v>18</v>
      </c>
      <c r="E4775" s="37" t="n">
        <v>0</v>
      </c>
      <c r="F4775" s="37" t="n">
        <v>1</v>
      </c>
      <c r="G4775" s="37" t="n">
        <v>0</v>
      </c>
      <c r="H4775" s="37" t="n">
        <v>1</v>
      </c>
      <c r="I4775" s="37" t="n">
        <v>2</v>
      </c>
      <c r="J4775" s="40" t="n">
        <f aca="false">IF(C4775=0,"",D4775/C4775)</f>
        <v>0.818181818181818</v>
      </c>
    </row>
    <row r="4776" customFormat="false" ht="15" hidden="false" customHeight="false" outlineLevel="0" collapsed="false">
      <c r="A4776" s="37" t="s">
        <v>1153</v>
      </c>
      <c r="B4776" s="37" t="s">
        <v>274</v>
      </c>
      <c r="C4776" s="37" t="n">
        <v>22</v>
      </c>
      <c r="D4776" s="37" t="n">
        <v>21</v>
      </c>
      <c r="E4776" s="37" t="n">
        <v>0</v>
      </c>
      <c r="F4776" s="37" t="n">
        <v>0</v>
      </c>
      <c r="G4776" s="37" t="n">
        <v>1</v>
      </c>
      <c r="H4776" s="37" t="n">
        <v>3</v>
      </c>
      <c r="I4776" s="37" t="n">
        <v>0</v>
      </c>
      <c r="J4776" s="40" t="n">
        <f aca="false">IF(C4776=0,"",D4776/C4776)</f>
        <v>0.954545454545455</v>
      </c>
    </row>
    <row r="4777" customFormat="false" ht="15" hidden="false" customHeight="false" outlineLevel="0" collapsed="false">
      <c r="A4777" s="37" t="s">
        <v>1153</v>
      </c>
      <c r="B4777" s="37" t="s">
        <v>275</v>
      </c>
      <c r="C4777" s="37" t="n">
        <v>22</v>
      </c>
      <c r="D4777" s="37" t="n">
        <v>20</v>
      </c>
      <c r="E4777" s="37" t="n">
        <v>0</v>
      </c>
      <c r="F4777" s="37" t="n">
        <v>0</v>
      </c>
      <c r="G4777" s="37" t="n">
        <v>1</v>
      </c>
      <c r="H4777" s="37" t="n">
        <v>3</v>
      </c>
      <c r="I4777" s="37" t="n">
        <v>0</v>
      </c>
      <c r="J4777" s="40" t="n">
        <f aca="false">IF(C4777=0,"",D4777/C4777)</f>
        <v>0.909090909090909</v>
      </c>
    </row>
    <row r="4778" customFormat="false" ht="15" hidden="false" customHeight="false" outlineLevel="0" collapsed="false">
      <c r="A4778" s="37" t="s">
        <v>1153</v>
      </c>
      <c r="B4778" s="37" t="s">
        <v>276</v>
      </c>
      <c r="C4778" s="37" t="n">
        <v>22</v>
      </c>
      <c r="D4778" s="37" t="n">
        <v>22</v>
      </c>
      <c r="E4778" s="37" t="n">
        <v>1</v>
      </c>
      <c r="F4778" s="37" t="n">
        <v>1</v>
      </c>
      <c r="G4778" s="37" t="n">
        <v>0</v>
      </c>
      <c r="H4778" s="37" t="n">
        <v>0</v>
      </c>
      <c r="I4778" s="37" t="n">
        <v>0</v>
      </c>
      <c r="J4778" s="40" t="n">
        <f aca="false">IF(C4778=0,"",D4778/C4778)</f>
        <v>1</v>
      </c>
    </row>
    <row r="4779" customFormat="false" ht="15" hidden="false" customHeight="false" outlineLevel="0" collapsed="false">
      <c r="A4779" s="37" t="s">
        <v>1153</v>
      </c>
      <c r="B4779" s="37" t="s">
        <v>277</v>
      </c>
      <c r="C4779" s="37" t="n">
        <v>22</v>
      </c>
      <c r="D4779" s="37" t="n">
        <v>19</v>
      </c>
      <c r="E4779" s="37" t="n">
        <v>2</v>
      </c>
      <c r="F4779" s="37" t="n">
        <v>3</v>
      </c>
      <c r="G4779" s="37" t="n">
        <v>1</v>
      </c>
      <c r="H4779" s="37" t="n">
        <v>1</v>
      </c>
      <c r="I4779" s="37" t="n">
        <v>1</v>
      </c>
      <c r="J4779" s="40" t="n">
        <f aca="false">IF(C4779=0,"",D4779/C4779)</f>
        <v>0.863636363636364</v>
      </c>
    </row>
    <row r="4780" customFormat="false" ht="15" hidden="false" customHeight="false" outlineLevel="0" collapsed="false">
      <c r="A4780" s="37" t="s">
        <v>1153</v>
      </c>
      <c r="B4780" s="37" t="s">
        <v>278</v>
      </c>
      <c r="C4780" s="37" t="n">
        <v>22</v>
      </c>
      <c r="D4780" s="37" t="n">
        <v>19</v>
      </c>
      <c r="E4780" s="37" t="n">
        <v>0</v>
      </c>
      <c r="F4780" s="37" t="n">
        <v>1</v>
      </c>
      <c r="G4780" s="37" t="n">
        <v>0</v>
      </c>
      <c r="H4780" s="37" t="n">
        <v>4</v>
      </c>
      <c r="I4780" s="37" t="n">
        <v>1</v>
      </c>
      <c r="J4780" s="40" t="n">
        <f aca="false">IF(C4780=0,"",D4780/C4780)</f>
        <v>0.863636363636364</v>
      </c>
    </row>
    <row r="4781" customFormat="false" ht="15" hidden="false" customHeight="false" outlineLevel="0" collapsed="false">
      <c r="A4781" s="37" t="s">
        <v>1153</v>
      </c>
      <c r="B4781" s="37" t="s">
        <v>279</v>
      </c>
      <c r="C4781" s="37" t="n">
        <v>22</v>
      </c>
      <c r="D4781" s="37" t="n">
        <v>22</v>
      </c>
      <c r="E4781" s="37" t="n">
        <v>0</v>
      </c>
      <c r="F4781" s="37" t="n">
        <v>3</v>
      </c>
      <c r="G4781" s="37" t="n">
        <v>0</v>
      </c>
      <c r="H4781" s="37" t="n">
        <v>5</v>
      </c>
      <c r="I4781" s="37" t="n">
        <v>2</v>
      </c>
      <c r="J4781" s="40" t="n">
        <f aca="false">IF(C4781=0,"",D4781/C4781)</f>
        <v>1</v>
      </c>
    </row>
    <row r="4782" customFormat="false" ht="15" hidden="false" customHeight="false" outlineLevel="0" collapsed="false">
      <c r="A4782" s="37" t="s">
        <v>1153</v>
      </c>
      <c r="B4782" s="37" t="s">
        <v>280</v>
      </c>
      <c r="C4782" s="37" t="n">
        <v>22</v>
      </c>
      <c r="D4782" s="37" t="n">
        <v>21</v>
      </c>
      <c r="E4782" s="37" t="n">
        <v>0</v>
      </c>
      <c r="F4782" s="37" t="n">
        <v>0</v>
      </c>
      <c r="G4782" s="37" t="n">
        <v>0</v>
      </c>
      <c r="H4782" s="37" t="n">
        <v>4</v>
      </c>
      <c r="I4782" s="37" t="n">
        <v>0</v>
      </c>
      <c r="J4782" s="40" t="n">
        <f aca="false">IF(C4782=0,"",D4782/C4782)</f>
        <v>0.954545454545455</v>
      </c>
    </row>
    <row r="4783" customFormat="false" ht="15" hidden="false" customHeight="false" outlineLevel="0" collapsed="false">
      <c r="A4783" s="37" t="s">
        <v>1153</v>
      </c>
      <c r="B4783" s="37" t="s">
        <v>281</v>
      </c>
      <c r="C4783" s="37" t="n">
        <v>22</v>
      </c>
      <c r="D4783" s="37" t="n">
        <v>22</v>
      </c>
      <c r="E4783" s="37" t="n">
        <v>0</v>
      </c>
      <c r="F4783" s="37" t="n">
        <v>1</v>
      </c>
      <c r="G4783" s="37" t="n">
        <v>0</v>
      </c>
      <c r="H4783" s="37" t="n">
        <v>2</v>
      </c>
      <c r="I4783" s="37" t="n">
        <v>3</v>
      </c>
      <c r="J4783" s="40" t="n">
        <f aca="false">IF(C4783=0,"",D4783/C4783)</f>
        <v>1</v>
      </c>
    </row>
    <row r="4784" customFormat="false" ht="15" hidden="false" customHeight="false" outlineLevel="0" collapsed="false">
      <c r="A4784" s="37" t="s">
        <v>613</v>
      </c>
      <c r="B4784" s="37" t="s">
        <v>270</v>
      </c>
      <c r="C4784" s="37" t="n">
        <v>22</v>
      </c>
      <c r="D4784" s="37" t="n">
        <v>20</v>
      </c>
      <c r="E4784" s="37" t="n">
        <v>0</v>
      </c>
      <c r="F4784" s="37" t="n">
        <v>1</v>
      </c>
      <c r="G4784" s="37" t="n">
        <v>0</v>
      </c>
      <c r="H4784" s="37" t="n">
        <v>0</v>
      </c>
      <c r="I4784" s="37" t="n">
        <v>0</v>
      </c>
      <c r="J4784" s="40" t="n">
        <f aca="false">IF(C4784=0,"",D4784/C4784)</f>
        <v>0.909090909090909</v>
      </c>
    </row>
    <row r="4785" customFormat="false" ht="15" hidden="false" customHeight="false" outlineLevel="0" collapsed="false">
      <c r="A4785" s="37" t="s">
        <v>613</v>
      </c>
      <c r="B4785" s="37" t="s">
        <v>271</v>
      </c>
      <c r="C4785" s="37" t="n">
        <v>22</v>
      </c>
      <c r="D4785" s="37" t="n">
        <v>22</v>
      </c>
      <c r="E4785" s="37" t="n">
        <v>0</v>
      </c>
      <c r="F4785" s="37" t="n">
        <v>0</v>
      </c>
      <c r="G4785" s="37" t="n">
        <v>0</v>
      </c>
      <c r="H4785" s="37" t="n">
        <v>2</v>
      </c>
      <c r="I4785" s="37" t="n">
        <v>4</v>
      </c>
      <c r="J4785" s="40" t="n">
        <f aca="false">IF(C4785=0,"",D4785/C4785)</f>
        <v>1</v>
      </c>
    </row>
    <row r="4786" customFormat="false" ht="15" hidden="false" customHeight="false" outlineLevel="0" collapsed="false">
      <c r="A4786" s="37" t="s">
        <v>613</v>
      </c>
      <c r="B4786" s="37" t="s">
        <v>272</v>
      </c>
      <c r="C4786" s="37" t="n">
        <v>22</v>
      </c>
      <c r="D4786" s="37" t="n">
        <v>20</v>
      </c>
      <c r="E4786" s="37" t="n">
        <v>1</v>
      </c>
      <c r="F4786" s="37" t="n">
        <v>0</v>
      </c>
      <c r="G4786" s="37" t="n">
        <v>0</v>
      </c>
      <c r="H4786" s="37" t="n">
        <v>4</v>
      </c>
      <c r="I4786" s="37" t="n">
        <v>2</v>
      </c>
      <c r="J4786" s="40" t="n">
        <f aca="false">IF(C4786=0,"",D4786/C4786)</f>
        <v>0.909090909090909</v>
      </c>
    </row>
    <row r="4787" customFormat="false" ht="15" hidden="false" customHeight="false" outlineLevel="0" collapsed="false">
      <c r="A4787" s="37" t="s">
        <v>613</v>
      </c>
      <c r="B4787" s="37" t="s">
        <v>273</v>
      </c>
      <c r="C4787" s="37" t="n">
        <v>22</v>
      </c>
      <c r="D4787" s="37" t="n">
        <v>21</v>
      </c>
      <c r="E4787" s="37" t="n">
        <v>0</v>
      </c>
      <c r="F4787" s="37" t="n">
        <v>0</v>
      </c>
      <c r="G4787" s="37" t="n">
        <v>0</v>
      </c>
      <c r="H4787" s="37" t="n">
        <v>0</v>
      </c>
      <c r="I4787" s="37" t="n">
        <v>0</v>
      </c>
      <c r="J4787" s="40" t="n">
        <f aca="false">IF(C4787=0,"",D4787/C4787)</f>
        <v>0.954545454545455</v>
      </c>
    </row>
    <row r="4788" customFormat="false" ht="15" hidden="false" customHeight="false" outlineLevel="0" collapsed="false">
      <c r="A4788" s="37" t="s">
        <v>613</v>
      </c>
      <c r="B4788" s="37" t="s">
        <v>274</v>
      </c>
      <c r="C4788" s="37" t="n">
        <v>22</v>
      </c>
      <c r="D4788" s="37" t="n">
        <v>20</v>
      </c>
      <c r="E4788" s="37" t="n">
        <v>0</v>
      </c>
      <c r="F4788" s="37" t="n">
        <v>0</v>
      </c>
      <c r="G4788" s="37" t="n">
        <v>0</v>
      </c>
      <c r="H4788" s="37" t="n">
        <v>4</v>
      </c>
      <c r="I4788" s="37" t="n">
        <v>4</v>
      </c>
      <c r="J4788" s="40" t="n">
        <f aca="false">IF(C4788=0,"",D4788/C4788)</f>
        <v>0.909090909090909</v>
      </c>
    </row>
    <row r="4789" customFormat="false" ht="15" hidden="false" customHeight="false" outlineLevel="0" collapsed="false">
      <c r="A4789" s="37" t="s">
        <v>613</v>
      </c>
      <c r="B4789" s="37" t="s">
        <v>275</v>
      </c>
      <c r="C4789" s="37" t="n">
        <v>22</v>
      </c>
      <c r="D4789" s="37" t="n">
        <v>21</v>
      </c>
      <c r="E4789" s="37" t="n">
        <v>2</v>
      </c>
      <c r="F4789" s="37" t="n">
        <v>1</v>
      </c>
      <c r="G4789" s="37" t="n">
        <v>0</v>
      </c>
      <c r="H4789" s="37" t="n">
        <v>1</v>
      </c>
      <c r="I4789" s="37" t="n">
        <v>1</v>
      </c>
      <c r="J4789" s="40" t="n">
        <f aca="false">IF(C4789=0,"",D4789/C4789)</f>
        <v>0.954545454545455</v>
      </c>
    </row>
    <row r="4790" customFormat="false" ht="15" hidden="false" customHeight="false" outlineLevel="0" collapsed="false">
      <c r="A4790" s="37" t="s">
        <v>613</v>
      </c>
      <c r="B4790" s="37" t="s">
        <v>276</v>
      </c>
      <c r="C4790" s="37" t="n">
        <v>22</v>
      </c>
      <c r="D4790" s="37" t="n">
        <v>21</v>
      </c>
      <c r="E4790" s="37" t="n">
        <v>1</v>
      </c>
      <c r="F4790" s="37" t="n">
        <v>0</v>
      </c>
      <c r="G4790" s="37" t="n">
        <v>1</v>
      </c>
      <c r="H4790" s="37" t="n">
        <v>0</v>
      </c>
      <c r="I4790" s="37" t="n">
        <v>0</v>
      </c>
      <c r="J4790" s="40" t="n">
        <f aca="false">IF(C4790=0,"",D4790/C4790)</f>
        <v>0.954545454545455</v>
      </c>
    </row>
    <row r="4791" customFormat="false" ht="15" hidden="false" customHeight="false" outlineLevel="0" collapsed="false">
      <c r="A4791" s="37" t="s">
        <v>613</v>
      </c>
      <c r="B4791" s="37" t="s">
        <v>277</v>
      </c>
      <c r="C4791" s="37" t="n">
        <v>22</v>
      </c>
      <c r="D4791" s="37" t="n">
        <v>20</v>
      </c>
      <c r="E4791" s="37" t="n">
        <v>0</v>
      </c>
      <c r="F4791" s="37" t="n">
        <v>1</v>
      </c>
      <c r="G4791" s="37" t="n">
        <v>0</v>
      </c>
      <c r="H4791" s="37" t="n">
        <v>1</v>
      </c>
      <c r="I4791" s="37" t="n">
        <v>2</v>
      </c>
      <c r="J4791" s="40" t="n">
        <f aca="false">IF(C4791=0,"",D4791/C4791)</f>
        <v>0.909090909090909</v>
      </c>
    </row>
    <row r="4792" customFormat="false" ht="15" hidden="false" customHeight="false" outlineLevel="0" collapsed="false">
      <c r="A4792" s="37" t="s">
        <v>613</v>
      </c>
      <c r="B4792" s="37" t="s">
        <v>278</v>
      </c>
      <c r="C4792" s="37" t="n">
        <v>22</v>
      </c>
      <c r="D4792" s="37" t="n">
        <v>20</v>
      </c>
      <c r="E4792" s="37" t="n">
        <v>0</v>
      </c>
      <c r="F4792" s="37" t="n">
        <v>1</v>
      </c>
      <c r="G4792" s="37" t="n">
        <v>0</v>
      </c>
      <c r="H4792" s="37" t="n">
        <v>0</v>
      </c>
      <c r="I4792" s="37" t="n">
        <v>0</v>
      </c>
      <c r="J4792" s="40" t="n">
        <f aca="false">IF(C4792=0,"",D4792/C4792)</f>
        <v>0.909090909090909</v>
      </c>
    </row>
    <row r="4793" customFormat="false" ht="15" hidden="false" customHeight="false" outlineLevel="0" collapsed="false">
      <c r="A4793" s="37" t="s">
        <v>613</v>
      </c>
      <c r="B4793" s="37" t="s">
        <v>279</v>
      </c>
      <c r="C4793" s="37" t="n">
        <v>22</v>
      </c>
      <c r="D4793" s="37" t="n">
        <v>20</v>
      </c>
      <c r="E4793" s="37" t="n">
        <v>0</v>
      </c>
      <c r="F4793" s="37" t="n">
        <v>0</v>
      </c>
      <c r="G4793" s="37" t="n">
        <v>0</v>
      </c>
      <c r="H4793" s="37" t="n">
        <v>1</v>
      </c>
      <c r="I4793" s="37" t="n">
        <v>0</v>
      </c>
      <c r="J4793" s="40" t="n">
        <f aca="false">IF(C4793=0,"",D4793/C4793)</f>
        <v>0.909090909090909</v>
      </c>
    </row>
    <row r="4794" customFormat="false" ht="15" hidden="false" customHeight="false" outlineLevel="0" collapsed="false">
      <c r="A4794" s="37" t="s">
        <v>613</v>
      </c>
      <c r="B4794" s="37" t="s">
        <v>280</v>
      </c>
      <c r="C4794" s="37" t="n">
        <v>22</v>
      </c>
      <c r="D4794" s="37" t="n">
        <v>19</v>
      </c>
      <c r="E4794" s="37" t="n">
        <v>0</v>
      </c>
      <c r="F4794" s="37" t="n">
        <v>1</v>
      </c>
      <c r="G4794" s="37" t="n">
        <v>1</v>
      </c>
      <c r="H4794" s="37" t="n">
        <v>1</v>
      </c>
      <c r="I4794" s="37" t="n">
        <v>1</v>
      </c>
      <c r="J4794" s="40" t="n">
        <f aca="false">IF(C4794=0,"",D4794/C4794)</f>
        <v>0.863636363636364</v>
      </c>
    </row>
    <row r="4795" customFormat="false" ht="15" hidden="false" customHeight="false" outlineLevel="0" collapsed="false">
      <c r="A4795" s="37" t="s">
        <v>613</v>
      </c>
      <c r="B4795" s="37" t="s">
        <v>281</v>
      </c>
      <c r="C4795" s="37" t="n">
        <v>22</v>
      </c>
      <c r="D4795" s="37" t="n">
        <v>20</v>
      </c>
      <c r="E4795" s="37" t="n">
        <v>1</v>
      </c>
      <c r="F4795" s="37" t="n">
        <v>0</v>
      </c>
      <c r="G4795" s="37" t="n">
        <v>0</v>
      </c>
      <c r="H4795" s="37" t="n">
        <v>2</v>
      </c>
      <c r="I4795" s="37" t="n">
        <v>3</v>
      </c>
      <c r="J4795" s="40" t="n">
        <f aca="false">IF(C4795=0,"",D4795/C4795)</f>
        <v>0.909090909090909</v>
      </c>
    </row>
    <row r="4796" customFormat="false" ht="15" hidden="false" customHeight="false" outlineLevel="0" collapsed="false">
      <c r="A4796" s="37" t="s">
        <v>1155</v>
      </c>
      <c r="B4796" s="37" t="s">
        <v>270</v>
      </c>
      <c r="C4796" s="37" t="n">
        <v>22</v>
      </c>
      <c r="D4796" s="37" t="n">
        <v>20</v>
      </c>
      <c r="E4796" s="37" t="n">
        <v>0</v>
      </c>
      <c r="F4796" s="37" t="n">
        <v>1</v>
      </c>
      <c r="G4796" s="37" t="n">
        <v>1</v>
      </c>
      <c r="H4796" s="37" t="n">
        <v>2</v>
      </c>
      <c r="I4796" s="37" t="n">
        <v>19</v>
      </c>
      <c r="J4796" s="40" t="n">
        <f aca="false">IF(C4796=0,"",D4796/C4796)</f>
        <v>0.909090909090909</v>
      </c>
    </row>
    <row r="4797" customFormat="false" ht="15" hidden="false" customHeight="false" outlineLevel="0" collapsed="false">
      <c r="A4797" s="37" t="s">
        <v>1155</v>
      </c>
      <c r="B4797" s="37" t="s">
        <v>271</v>
      </c>
      <c r="C4797" s="37" t="n">
        <v>22</v>
      </c>
      <c r="D4797" s="37" t="n">
        <v>20</v>
      </c>
      <c r="E4797" s="37" t="n">
        <v>0</v>
      </c>
      <c r="F4797" s="37" t="n">
        <v>3</v>
      </c>
      <c r="G4797" s="37" t="n">
        <v>0</v>
      </c>
      <c r="H4797" s="37" t="n">
        <v>3</v>
      </c>
      <c r="I4797" s="37" t="n">
        <v>5</v>
      </c>
      <c r="J4797" s="40" t="n">
        <f aca="false">IF(C4797=0,"",D4797/C4797)</f>
        <v>0.909090909090909</v>
      </c>
    </row>
    <row r="4798" customFormat="false" ht="15" hidden="false" customHeight="false" outlineLevel="0" collapsed="false">
      <c r="A4798" s="37" t="s">
        <v>1155</v>
      </c>
      <c r="B4798" s="37" t="s">
        <v>272</v>
      </c>
      <c r="C4798" s="37" t="n">
        <v>22</v>
      </c>
      <c r="D4798" s="37" t="n">
        <v>19</v>
      </c>
      <c r="E4798" s="37" t="n">
        <v>0</v>
      </c>
      <c r="F4798" s="37" t="n">
        <v>1</v>
      </c>
      <c r="G4798" s="37" t="n">
        <v>0</v>
      </c>
      <c r="H4798" s="37" t="n">
        <v>1</v>
      </c>
      <c r="I4798" s="37" t="n">
        <v>9</v>
      </c>
      <c r="J4798" s="40" t="n">
        <f aca="false">IF(C4798=0,"",D4798/C4798)</f>
        <v>0.863636363636364</v>
      </c>
    </row>
    <row r="4799" customFormat="false" ht="15" hidden="false" customHeight="false" outlineLevel="0" collapsed="false">
      <c r="A4799" s="37" t="s">
        <v>1155</v>
      </c>
      <c r="B4799" s="37" t="s">
        <v>273</v>
      </c>
      <c r="C4799" s="37" t="n">
        <v>22</v>
      </c>
      <c r="D4799" s="37" t="n">
        <v>21</v>
      </c>
      <c r="E4799" s="37" t="n">
        <v>0</v>
      </c>
      <c r="F4799" s="37" t="n">
        <v>0</v>
      </c>
      <c r="G4799" s="37" t="n">
        <v>0</v>
      </c>
      <c r="H4799" s="37" t="n">
        <v>3</v>
      </c>
      <c r="I4799" s="37" t="n">
        <v>1</v>
      </c>
      <c r="J4799" s="40" t="n">
        <f aca="false">IF(C4799=0,"",D4799/C4799)</f>
        <v>0.954545454545455</v>
      </c>
    </row>
    <row r="4800" customFormat="false" ht="15" hidden="false" customHeight="false" outlineLevel="0" collapsed="false">
      <c r="A4800" s="37" t="s">
        <v>1155</v>
      </c>
      <c r="B4800" s="37" t="s">
        <v>274</v>
      </c>
      <c r="C4800" s="37" t="n">
        <v>22</v>
      </c>
      <c r="D4800" s="37" t="n">
        <v>20</v>
      </c>
      <c r="E4800" s="37" t="n">
        <v>0</v>
      </c>
      <c r="F4800" s="37" t="n">
        <v>0</v>
      </c>
      <c r="G4800" s="37" t="n">
        <v>0</v>
      </c>
      <c r="H4800" s="37" t="n">
        <v>3</v>
      </c>
      <c r="I4800" s="37" t="n">
        <v>19</v>
      </c>
      <c r="J4800" s="40" t="n">
        <f aca="false">IF(C4800=0,"",D4800/C4800)</f>
        <v>0.909090909090909</v>
      </c>
    </row>
    <row r="4801" customFormat="false" ht="15" hidden="false" customHeight="false" outlineLevel="0" collapsed="false">
      <c r="A4801" s="37" t="s">
        <v>1155</v>
      </c>
      <c r="B4801" s="37" t="s">
        <v>275</v>
      </c>
      <c r="C4801" s="37" t="n">
        <v>22</v>
      </c>
      <c r="D4801" s="37" t="n">
        <v>21</v>
      </c>
      <c r="E4801" s="37" t="n">
        <v>0</v>
      </c>
      <c r="F4801" s="37" t="n">
        <v>0</v>
      </c>
      <c r="G4801" s="37" t="n">
        <v>0</v>
      </c>
      <c r="H4801" s="37" t="n">
        <v>3</v>
      </c>
      <c r="I4801" s="37" t="n">
        <v>7</v>
      </c>
      <c r="J4801" s="40" t="n">
        <f aca="false">IF(C4801=0,"",D4801/C4801)</f>
        <v>0.954545454545455</v>
      </c>
    </row>
    <row r="4802" customFormat="false" ht="15" hidden="false" customHeight="false" outlineLevel="0" collapsed="false">
      <c r="A4802" s="37" t="s">
        <v>1155</v>
      </c>
      <c r="B4802" s="37" t="s">
        <v>276</v>
      </c>
      <c r="C4802" s="37" t="n">
        <v>22</v>
      </c>
      <c r="D4802" s="37" t="n">
        <v>19</v>
      </c>
      <c r="E4802" s="37" t="n">
        <v>2</v>
      </c>
      <c r="F4802" s="37" t="n">
        <v>0</v>
      </c>
      <c r="G4802" s="37" t="n">
        <v>0</v>
      </c>
      <c r="H4802" s="37" t="n">
        <v>2</v>
      </c>
      <c r="I4802" s="37" t="n">
        <v>12</v>
      </c>
      <c r="J4802" s="40" t="n">
        <f aca="false">IF(C4802=0,"",D4802/C4802)</f>
        <v>0.863636363636364</v>
      </c>
    </row>
    <row r="4803" customFormat="false" ht="15" hidden="false" customHeight="false" outlineLevel="0" collapsed="false">
      <c r="A4803" s="37" t="s">
        <v>1155</v>
      </c>
      <c r="B4803" s="37" t="s">
        <v>277</v>
      </c>
      <c r="C4803" s="37" t="n">
        <v>22</v>
      </c>
      <c r="D4803" s="37" t="n">
        <v>20</v>
      </c>
      <c r="E4803" s="37" t="n">
        <v>1</v>
      </c>
      <c r="F4803" s="37" t="n">
        <v>1</v>
      </c>
      <c r="G4803" s="37" t="n">
        <v>0</v>
      </c>
      <c r="H4803" s="37" t="n">
        <v>4</v>
      </c>
      <c r="I4803" s="37" t="n">
        <v>7</v>
      </c>
      <c r="J4803" s="40" t="n">
        <f aca="false">IF(C4803=0,"",D4803/C4803)</f>
        <v>0.909090909090909</v>
      </c>
    </row>
    <row r="4804" customFormat="false" ht="15" hidden="false" customHeight="false" outlineLevel="0" collapsed="false">
      <c r="A4804" s="37" t="s">
        <v>1155</v>
      </c>
      <c r="B4804" s="37" t="s">
        <v>278</v>
      </c>
      <c r="C4804" s="37" t="n">
        <v>22</v>
      </c>
      <c r="D4804" s="37" t="n">
        <v>20</v>
      </c>
      <c r="E4804" s="37" t="n">
        <v>4</v>
      </c>
      <c r="F4804" s="37" t="n">
        <v>0</v>
      </c>
      <c r="G4804" s="37" t="n">
        <v>0</v>
      </c>
      <c r="H4804" s="37" t="n">
        <v>1</v>
      </c>
      <c r="I4804" s="37" t="n">
        <v>5</v>
      </c>
      <c r="J4804" s="40" t="n">
        <f aca="false">IF(C4804=0,"",D4804/C4804)</f>
        <v>0.909090909090909</v>
      </c>
    </row>
    <row r="4805" customFormat="false" ht="15" hidden="false" customHeight="false" outlineLevel="0" collapsed="false">
      <c r="A4805" s="37" t="s">
        <v>1155</v>
      </c>
      <c r="B4805" s="37" t="s">
        <v>279</v>
      </c>
      <c r="C4805" s="37" t="n">
        <v>22</v>
      </c>
      <c r="D4805" s="37" t="n">
        <v>19</v>
      </c>
      <c r="E4805" s="37" t="n">
        <v>1</v>
      </c>
      <c r="F4805" s="37" t="n">
        <v>2</v>
      </c>
      <c r="G4805" s="37" t="n">
        <v>0</v>
      </c>
      <c r="H4805" s="37" t="n">
        <v>0</v>
      </c>
      <c r="I4805" s="37" t="n">
        <v>7</v>
      </c>
      <c r="J4805" s="40" t="n">
        <f aca="false">IF(C4805=0,"",D4805/C4805)</f>
        <v>0.863636363636364</v>
      </c>
    </row>
    <row r="4806" customFormat="false" ht="15" hidden="false" customHeight="false" outlineLevel="0" collapsed="false">
      <c r="A4806" s="37" t="s">
        <v>1155</v>
      </c>
      <c r="B4806" s="37" t="s">
        <v>280</v>
      </c>
      <c r="C4806" s="37" t="n">
        <v>22</v>
      </c>
      <c r="D4806" s="37" t="n">
        <v>19</v>
      </c>
      <c r="E4806" s="37" t="n">
        <v>0</v>
      </c>
      <c r="F4806" s="37" t="n">
        <v>3</v>
      </c>
      <c r="G4806" s="37" t="n">
        <v>1</v>
      </c>
      <c r="H4806" s="37" t="n">
        <v>3</v>
      </c>
      <c r="I4806" s="37" t="n">
        <v>22</v>
      </c>
      <c r="J4806" s="40" t="n">
        <f aca="false">IF(C4806=0,"",D4806/C4806)</f>
        <v>0.863636363636364</v>
      </c>
    </row>
    <row r="4807" customFormat="false" ht="15" hidden="false" customHeight="false" outlineLevel="0" collapsed="false">
      <c r="A4807" s="37" t="s">
        <v>1155</v>
      </c>
      <c r="B4807" s="37" t="s">
        <v>281</v>
      </c>
      <c r="C4807" s="37" t="n">
        <v>22</v>
      </c>
      <c r="D4807" s="37" t="n">
        <v>21</v>
      </c>
      <c r="E4807" s="37" t="n">
        <v>0</v>
      </c>
      <c r="F4807" s="37" t="n">
        <v>0</v>
      </c>
      <c r="G4807" s="37" t="n">
        <v>0</v>
      </c>
      <c r="H4807" s="37" t="n">
        <v>1</v>
      </c>
      <c r="I4807" s="37" t="n">
        <v>10</v>
      </c>
      <c r="J4807" s="40" t="n">
        <f aca="false">IF(C4807=0,"",D4807/C4807)</f>
        <v>0.954545454545455</v>
      </c>
    </row>
    <row r="4808" customFormat="false" ht="15" hidden="false" customHeight="false" outlineLevel="0" collapsed="false">
      <c r="A4808" s="37" t="s">
        <v>1156</v>
      </c>
      <c r="B4808" s="37" t="s">
        <v>270</v>
      </c>
      <c r="C4808" s="37" t="n">
        <v>22</v>
      </c>
      <c r="D4808" s="37" t="n">
        <v>22</v>
      </c>
      <c r="E4808" s="37" t="n">
        <v>0</v>
      </c>
      <c r="F4808" s="37" t="n">
        <v>0</v>
      </c>
      <c r="G4808" s="37" t="n">
        <v>0</v>
      </c>
      <c r="H4808" s="37" t="n">
        <v>2</v>
      </c>
      <c r="I4808" s="37" t="n">
        <v>0</v>
      </c>
      <c r="J4808" s="40" t="n">
        <f aca="false">IF(C4808=0,"",D4808/C4808)</f>
        <v>1</v>
      </c>
    </row>
    <row r="4809" customFormat="false" ht="15" hidden="false" customHeight="false" outlineLevel="0" collapsed="false">
      <c r="A4809" s="37" t="s">
        <v>1156</v>
      </c>
      <c r="B4809" s="37" t="s">
        <v>271</v>
      </c>
      <c r="C4809" s="37" t="n">
        <v>22</v>
      </c>
      <c r="D4809" s="37" t="n">
        <v>22</v>
      </c>
      <c r="E4809" s="37" t="n">
        <v>2</v>
      </c>
      <c r="F4809" s="37" t="n">
        <v>0</v>
      </c>
      <c r="G4809" s="37" t="n">
        <v>0</v>
      </c>
      <c r="H4809" s="37" t="n">
        <v>0</v>
      </c>
      <c r="I4809" s="37" t="n">
        <v>3</v>
      </c>
      <c r="J4809" s="40" t="n">
        <f aca="false">IF(C4809=0,"",D4809/C4809)</f>
        <v>1</v>
      </c>
    </row>
    <row r="4810" customFormat="false" ht="15" hidden="false" customHeight="false" outlineLevel="0" collapsed="false">
      <c r="A4810" s="37" t="s">
        <v>1156</v>
      </c>
      <c r="B4810" s="37" t="s">
        <v>272</v>
      </c>
      <c r="C4810" s="37" t="n">
        <v>22</v>
      </c>
      <c r="D4810" s="37" t="n">
        <v>20</v>
      </c>
      <c r="E4810" s="37" t="n">
        <v>0</v>
      </c>
      <c r="F4810" s="37" t="n">
        <v>0</v>
      </c>
      <c r="G4810" s="37" t="n">
        <v>1</v>
      </c>
      <c r="H4810" s="37" t="n">
        <v>3</v>
      </c>
      <c r="I4810" s="37" t="n">
        <v>3</v>
      </c>
      <c r="J4810" s="40" t="n">
        <f aca="false">IF(C4810=0,"",D4810/C4810)</f>
        <v>0.909090909090909</v>
      </c>
    </row>
    <row r="4811" customFormat="false" ht="15" hidden="false" customHeight="false" outlineLevel="0" collapsed="false">
      <c r="A4811" s="37" t="s">
        <v>1156</v>
      </c>
      <c r="B4811" s="37" t="s">
        <v>273</v>
      </c>
      <c r="C4811" s="37" t="n">
        <v>22</v>
      </c>
      <c r="D4811" s="37" t="n">
        <v>20</v>
      </c>
      <c r="E4811" s="37" t="n">
        <v>0</v>
      </c>
      <c r="F4811" s="37" t="n">
        <v>0</v>
      </c>
      <c r="G4811" s="37" t="n">
        <v>0</v>
      </c>
      <c r="H4811" s="37" t="n">
        <v>4</v>
      </c>
      <c r="I4811" s="37" t="n">
        <v>3</v>
      </c>
      <c r="J4811" s="40" t="n">
        <f aca="false">IF(C4811=0,"",D4811/C4811)</f>
        <v>0.909090909090909</v>
      </c>
    </row>
    <row r="4812" customFormat="false" ht="15" hidden="false" customHeight="false" outlineLevel="0" collapsed="false">
      <c r="A4812" s="37" t="s">
        <v>1156</v>
      </c>
      <c r="B4812" s="37" t="s">
        <v>274</v>
      </c>
      <c r="C4812" s="37" t="n">
        <v>22</v>
      </c>
      <c r="D4812" s="37" t="n">
        <v>21</v>
      </c>
      <c r="E4812" s="37" t="n">
        <v>2</v>
      </c>
      <c r="F4812" s="37" t="n">
        <v>1</v>
      </c>
      <c r="G4812" s="37" t="n">
        <v>0</v>
      </c>
      <c r="H4812" s="37" t="n">
        <v>3</v>
      </c>
      <c r="I4812" s="37" t="n">
        <v>1</v>
      </c>
      <c r="J4812" s="40" t="n">
        <f aca="false">IF(C4812=0,"",D4812/C4812)</f>
        <v>0.954545454545455</v>
      </c>
    </row>
    <row r="4813" customFormat="false" ht="15" hidden="false" customHeight="false" outlineLevel="0" collapsed="false">
      <c r="A4813" s="37" t="s">
        <v>1156</v>
      </c>
      <c r="B4813" s="37" t="s">
        <v>275</v>
      </c>
      <c r="C4813" s="37" t="n">
        <v>22</v>
      </c>
      <c r="D4813" s="37" t="n">
        <v>21</v>
      </c>
      <c r="E4813" s="37" t="n">
        <v>1</v>
      </c>
      <c r="F4813" s="37" t="n">
        <v>1</v>
      </c>
      <c r="G4813" s="37" t="n">
        <v>1</v>
      </c>
      <c r="H4813" s="37" t="n">
        <v>4</v>
      </c>
      <c r="I4813" s="37" t="n">
        <v>5</v>
      </c>
      <c r="J4813" s="40" t="n">
        <f aca="false">IF(C4813=0,"",D4813/C4813)</f>
        <v>0.954545454545455</v>
      </c>
    </row>
    <row r="4814" customFormat="false" ht="15" hidden="false" customHeight="false" outlineLevel="0" collapsed="false">
      <c r="A4814" s="37" t="s">
        <v>1156</v>
      </c>
      <c r="B4814" s="37" t="s">
        <v>276</v>
      </c>
      <c r="C4814" s="37" t="n">
        <v>22</v>
      </c>
      <c r="D4814" s="37" t="n">
        <v>22</v>
      </c>
      <c r="E4814" s="37" t="n">
        <v>1</v>
      </c>
      <c r="F4814" s="37" t="n">
        <v>2</v>
      </c>
      <c r="G4814" s="37" t="n">
        <v>2</v>
      </c>
      <c r="H4814" s="37" t="n">
        <v>0</v>
      </c>
      <c r="I4814" s="37" t="n">
        <v>6</v>
      </c>
      <c r="J4814" s="40" t="n">
        <f aca="false">IF(C4814=0,"",D4814/C4814)</f>
        <v>1</v>
      </c>
    </row>
    <row r="4815" customFormat="false" ht="15" hidden="false" customHeight="false" outlineLevel="0" collapsed="false">
      <c r="A4815" s="37" t="s">
        <v>1156</v>
      </c>
      <c r="B4815" s="37" t="s">
        <v>277</v>
      </c>
      <c r="C4815" s="37" t="n">
        <v>22</v>
      </c>
      <c r="D4815" s="37" t="n">
        <v>21</v>
      </c>
      <c r="E4815" s="37" t="n">
        <v>0</v>
      </c>
      <c r="F4815" s="37" t="n">
        <v>0</v>
      </c>
      <c r="G4815" s="37" t="n">
        <v>1</v>
      </c>
      <c r="H4815" s="37" t="n">
        <v>1</v>
      </c>
      <c r="I4815" s="37" t="n">
        <v>1</v>
      </c>
      <c r="J4815" s="40" t="n">
        <f aca="false">IF(C4815=0,"",D4815/C4815)</f>
        <v>0.954545454545455</v>
      </c>
    </row>
    <row r="4816" customFormat="false" ht="15" hidden="false" customHeight="false" outlineLevel="0" collapsed="false">
      <c r="A4816" s="37" t="s">
        <v>1156</v>
      </c>
      <c r="B4816" s="37" t="s">
        <v>278</v>
      </c>
      <c r="C4816" s="37" t="n">
        <v>22</v>
      </c>
      <c r="D4816" s="37" t="n">
        <v>21</v>
      </c>
      <c r="E4816" s="37" t="n">
        <v>1</v>
      </c>
      <c r="F4816" s="37" t="n">
        <v>0</v>
      </c>
      <c r="G4816" s="37" t="n">
        <v>0</v>
      </c>
      <c r="H4816" s="37" t="n">
        <v>0</v>
      </c>
      <c r="I4816" s="37" t="n">
        <v>2</v>
      </c>
      <c r="J4816" s="40" t="n">
        <f aca="false">IF(C4816=0,"",D4816/C4816)</f>
        <v>0.954545454545455</v>
      </c>
    </row>
    <row r="4817" customFormat="false" ht="15" hidden="false" customHeight="false" outlineLevel="0" collapsed="false">
      <c r="A4817" s="37" t="s">
        <v>1156</v>
      </c>
      <c r="B4817" s="37" t="s">
        <v>279</v>
      </c>
      <c r="C4817" s="37" t="n">
        <v>22</v>
      </c>
      <c r="D4817" s="37" t="n">
        <v>20</v>
      </c>
      <c r="E4817" s="37" t="n">
        <v>0</v>
      </c>
      <c r="F4817" s="37" t="n">
        <v>1</v>
      </c>
      <c r="G4817" s="37" t="n">
        <v>0</v>
      </c>
      <c r="H4817" s="37" t="n">
        <v>1</v>
      </c>
      <c r="I4817" s="37" t="n">
        <v>1</v>
      </c>
      <c r="J4817" s="40" t="n">
        <f aca="false">IF(C4817=0,"",D4817/C4817)</f>
        <v>0.909090909090909</v>
      </c>
    </row>
    <row r="4818" customFormat="false" ht="15" hidden="false" customHeight="false" outlineLevel="0" collapsed="false">
      <c r="A4818" s="37" t="s">
        <v>1156</v>
      </c>
      <c r="B4818" s="37" t="s">
        <v>280</v>
      </c>
      <c r="C4818" s="37" t="n">
        <v>22</v>
      </c>
      <c r="D4818" s="37" t="n">
        <v>22</v>
      </c>
      <c r="E4818" s="37" t="n">
        <v>1</v>
      </c>
      <c r="F4818" s="37" t="n">
        <v>1</v>
      </c>
      <c r="G4818" s="37" t="n">
        <v>0</v>
      </c>
      <c r="H4818" s="37" t="n">
        <v>1</v>
      </c>
      <c r="I4818" s="37" t="n">
        <v>0</v>
      </c>
      <c r="J4818" s="40" t="n">
        <f aca="false">IF(C4818=0,"",D4818/C4818)</f>
        <v>1</v>
      </c>
    </row>
    <row r="4819" customFormat="false" ht="15" hidden="false" customHeight="false" outlineLevel="0" collapsed="false">
      <c r="A4819" s="37" t="s">
        <v>1156</v>
      </c>
      <c r="B4819" s="37" t="s">
        <v>281</v>
      </c>
      <c r="C4819" s="37" t="n">
        <v>22</v>
      </c>
      <c r="D4819" s="37" t="n">
        <v>21</v>
      </c>
      <c r="E4819" s="37" t="n">
        <v>0</v>
      </c>
      <c r="F4819" s="37" t="n">
        <v>1</v>
      </c>
      <c r="G4819" s="37" t="n">
        <v>0</v>
      </c>
      <c r="H4819" s="37" t="n">
        <v>4</v>
      </c>
      <c r="I4819" s="37" t="n">
        <v>2</v>
      </c>
      <c r="J4819" s="40" t="n">
        <f aca="false">IF(C4819=0,"",D4819/C4819)</f>
        <v>0.954545454545455</v>
      </c>
    </row>
    <row r="4820" customFormat="false" ht="15" hidden="false" customHeight="false" outlineLevel="0" collapsed="false">
      <c r="A4820" s="37" t="s">
        <v>1157</v>
      </c>
      <c r="B4820" s="37" t="s">
        <v>270</v>
      </c>
      <c r="C4820" s="37" t="n">
        <v>22</v>
      </c>
      <c r="D4820" s="37" t="n">
        <v>20</v>
      </c>
      <c r="E4820" s="37" t="n">
        <v>0</v>
      </c>
      <c r="F4820" s="37" t="n">
        <v>1</v>
      </c>
      <c r="G4820" s="37" t="n">
        <v>2</v>
      </c>
      <c r="H4820" s="37" t="n">
        <v>1</v>
      </c>
      <c r="I4820" s="37" t="n">
        <v>5</v>
      </c>
      <c r="J4820" s="40" t="n">
        <f aca="false">IF(C4820=0,"",D4820/C4820)</f>
        <v>0.909090909090909</v>
      </c>
    </row>
    <row r="4821" customFormat="false" ht="15" hidden="false" customHeight="false" outlineLevel="0" collapsed="false">
      <c r="A4821" s="37" t="s">
        <v>1157</v>
      </c>
      <c r="B4821" s="37" t="s">
        <v>271</v>
      </c>
      <c r="C4821" s="37" t="n">
        <v>22</v>
      </c>
      <c r="D4821" s="37" t="n">
        <v>21</v>
      </c>
      <c r="E4821" s="37" t="n">
        <v>2</v>
      </c>
      <c r="F4821" s="37" t="n">
        <v>1</v>
      </c>
      <c r="G4821" s="37" t="n">
        <v>1</v>
      </c>
      <c r="H4821" s="37" t="n">
        <v>1</v>
      </c>
      <c r="I4821" s="37" t="n">
        <v>2</v>
      </c>
      <c r="J4821" s="40" t="n">
        <f aca="false">IF(C4821=0,"",D4821/C4821)</f>
        <v>0.954545454545455</v>
      </c>
    </row>
    <row r="4822" customFormat="false" ht="15" hidden="false" customHeight="false" outlineLevel="0" collapsed="false">
      <c r="A4822" s="37" t="s">
        <v>1157</v>
      </c>
      <c r="B4822" s="37" t="s">
        <v>272</v>
      </c>
      <c r="C4822" s="37" t="n">
        <v>22</v>
      </c>
      <c r="D4822" s="37" t="n">
        <v>20</v>
      </c>
      <c r="E4822" s="37" t="n">
        <v>0</v>
      </c>
      <c r="F4822" s="37" t="n">
        <v>0</v>
      </c>
      <c r="G4822" s="37" t="n">
        <v>0</v>
      </c>
      <c r="H4822" s="37" t="n">
        <v>0</v>
      </c>
      <c r="I4822" s="37" t="n">
        <v>21</v>
      </c>
      <c r="J4822" s="40" t="n">
        <f aca="false">IF(C4822=0,"",D4822/C4822)</f>
        <v>0.909090909090909</v>
      </c>
    </row>
    <row r="4823" customFormat="false" ht="15" hidden="false" customHeight="false" outlineLevel="0" collapsed="false">
      <c r="A4823" s="37" t="s">
        <v>1157</v>
      </c>
      <c r="B4823" s="37" t="s">
        <v>273</v>
      </c>
      <c r="C4823" s="37" t="n">
        <v>22</v>
      </c>
      <c r="D4823" s="37" t="n">
        <v>19</v>
      </c>
      <c r="E4823" s="37" t="n">
        <v>1</v>
      </c>
      <c r="F4823" s="37" t="n">
        <v>1</v>
      </c>
      <c r="G4823" s="37" t="n">
        <v>0</v>
      </c>
      <c r="H4823" s="37" t="n">
        <v>2</v>
      </c>
      <c r="I4823" s="37" t="n">
        <v>10</v>
      </c>
      <c r="J4823" s="40" t="n">
        <f aca="false">IF(C4823=0,"",D4823/C4823)</f>
        <v>0.863636363636364</v>
      </c>
    </row>
    <row r="4824" customFormat="false" ht="15" hidden="false" customHeight="false" outlineLevel="0" collapsed="false">
      <c r="A4824" s="37" t="s">
        <v>1157</v>
      </c>
      <c r="B4824" s="37" t="s">
        <v>274</v>
      </c>
      <c r="C4824" s="37" t="n">
        <v>22</v>
      </c>
      <c r="D4824" s="37" t="n">
        <v>21</v>
      </c>
      <c r="E4824" s="37" t="n">
        <v>1</v>
      </c>
      <c r="F4824" s="37" t="n">
        <v>0</v>
      </c>
      <c r="G4824" s="37" t="n">
        <v>0</v>
      </c>
      <c r="H4824" s="37" t="n">
        <v>0</v>
      </c>
      <c r="I4824" s="37" t="n">
        <v>11</v>
      </c>
      <c r="J4824" s="40" t="n">
        <f aca="false">IF(C4824=0,"",D4824/C4824)</f>
        <v>0.954545454545455</v>
      </c>
    </row>
    <row r="4825" customFormat="false" ht="15" hidden="false" customHeight="false" outlineLevel="0" collapsed="false">
      <c r="A4825" s="37" t="s">
        <v>1157</v>
      </c>
      <c r="B4825" s="37" t="s">
        <v>275</v>
      </c>
      <c r="C4825" s="37" t="n">
        <v>22</v>
      </c>
      <c r="D4825" s="37" t="n">
        <v>22</v>
      </c>
      <c r="E4825" s="37" t="n">
        <v>0</v>
      </c>
      <c r="F4825" s="37" t="n">
        <v>0</v>
      </c>
      <c r="G4825" s="37" t="n">
        <v>1</v>
      </c>
      <c r="H4825" s="37" t="n">
        <v>2</v>
      </c>
      <c r="I4825" s="37" t="n">
        <v>12</v>
      </c>
      <c r="J4825" s="40" t="n">
        <f aca="false">IF(C4825=0,"",D4825/C4825)</f>
        <v>1</v>
      </c>
    </row>
    <row r="4826" customFormat="false" ht="15" hidden="false" customHeight="false" outlineLevel="0" collapsed="false">
      <c r="A4826" s="37" t="s">
        <v>1157</v>
      </c>
      <c r="B4826" s="37" t="s">
        <v>276</v>
      </c>
      <c r="C4826" s="37" t="n">
        <v>22</v>
      </c>
      <c r="D4826" s="37" t="n">
        <v>20</v>
      </c>
      <c r="E4826" s="37" t="n">
        <v>2</v>
      </c>
      <c r="F4826" s="37" t="n">
        <v>1</v>
      </c>
      <c r="G4826" s="37" t="n">
        <v>1</v>
      </c>
      <c r="H4826" s="37" t="n">
        <v>1</v>
      </c>
      <c r="I4826" s="37" t="n">
        <v>23</v>
      </c>
      <c r="J4826" s="40" t="n">
        <f aca="false">IF(C4826=0,"",D4826/C4826)</f>
        <v>0.909090909090909</v>
      </c>
    </row>
    <row r="4827" customFormat="false" ht="15" hidden="false" customHeight="false" outlineLevel="0" collapsed="false">
      <c r="A4827" s="37" t="s">
        <v>1157</v>
      </c>
      <c r="B4827" s="37" t="s">
        <v>277</v>
      </c>
      <c r="C4827" s="37" t="n">
        <v>22</v>
      </c>
      <c r="D4827" s="37" t="n">
        <v>21</v>
      </c>
      <c r="E4827" s="37" t="n">
        <v>1</v>
      </c>
      <c r="F4827" s="37" t="n">
        <v>2</v>
      </c>
      <c r="G4827" s="37" t="n">
        <v>1</v>
      </c>
      <c r="H4827" s="37" t="n">
        <v>3</v>
      </c>
      <c r="I4827" s="37" t="n">
        <v>2</v>
      </c>
      <c r="J4827" s="40" t="n">
        <f aca="false">IF(C4827=0,"",D4827/C4827)</f>
        <v>0.954545454545455</v>
      </c>
    </row>
    <row r="4828" customFormat="false" ht="15" hidden="false" customHeight="false" outlineLevel="0" collapsed="false">
      <c r="A4828" s="37" t="s">
        <v>1157</v>
      </c>
      <c r="B4828" s="37" t="s">
        <v>278</v>
      </c>
      <c r="C4828" s="37" t="n">
        <v>22</v>
      </c>
      <c r="D4828" s="37" t="n">
        <v>21</v>
      </c>
      <c r="E4828" s="37" t="n">
        <v>1</v>
      </c>
      <c r="F4828" s="37" t="n">
        <v>1</v>
      </c>
      <c r="G4828" s="37" t="n">
        <v>0</v>
      </c>
      <c r="H4828" s="37" t="n">
        <v>1</v>
      </c>
      <c r="I4828" s="37" t="n">
        <v>1</v>
      </c>
      <c r="J4828" s="40" t="n">
        <f aca="false">IF(C4828=0,"",D4828/C4828)</f>
        <v>0.954545454545455</v>
      </c>
    </row>
    <row r="4829" customFormat="false" ht="15" hidden="false" customHeight="false" outlineLevel="0" collapsed="false">
      <c r="A4829" s="37" t="s">
        <v>1157</v>
      </c>
      <c r="B4829" s="37" t="s">
        <v>279</v>
      </c>
      <c r="C4829" s="37" t="n">
        <v>22</v>
      </c>
      <c r="D4829" s="37" t="n">
        <v>20</v>
      </c>
      <c r="E4829" s="37" t="n">
        <v>0</v>
      </c>
      <c r="F4829" s="37" t="n">
        <v>0</v>
      </c>
      <c r="G4829" s="37" t="n">
        <v>0</v>
      </c>
      <c r="H4829" s="37" t="n">
        <v>0</v>
      </c>
      <c r="I4829" s="37" t="n">
        <v>5</v>
      </c>
      <c r="J4829" s="40" t="n">
        <f aca="false">IF(C4829=0,"",D4829/C4829)</f>
        <v>0.909090909090909</v>
      </c>
    </row>
    <row r="4830" customFormat="false" ht="15" hidden="false" customHeight="false" outlineLevel="0" collapsed="false">
      <c r="A4830" s="37" t="s">
        <v>1157</v>
      </c>
      <c r="B4830" s="37" t="s">
        <v>280</v>
      </c>
      <c r="C4830" s="37" t="n">
        <v>22</v>
      </c>
      <c r="D4830" s="37" t="n">
        <v>19</v>
      </c>
      <c r="E4830" s="37" t="n">
        <v>1</v>
      </c>
      <c r="F4830" s="37" t="n">
        <v>0</v>
      </c>
      <c r="G4830" s="37" t="n">
        <v>0</v>
      </c>
      <c r="H4830" s="37" t="n">
        <v>1</v>
      </c>
      <c r="I4830" s="37" t="n">
        <v>59</v>
      </c>
      <c r="J4830" s="40" t="n">
        <f aca="false">IF(C4830=0,"",D4830/C4830)</f>
        <v>0.863636363636364</v>
      </c>
    </row>
    <row r="4831" customFormat="false" ht="15" hidden="false" customHeight="false" outlineLevel="0" collapsed="false">
      <c r="A4831" s="37" t="s">
        <v>1157</v>
      </c>
      <c r="B4831" s="37" t="s">
        <v>281</v>
      </c>
      <c r="C4831" s="37" t="n">
        <v>22</v>
      </c>
      <c r="D4831" s="37" t="n">
        <v>21</v>
      </c>
      <c r="E4831" s="37" t="n">
        <v>0</v>
      </c>
      <c r="F4831" s="37" t="n">
        <v>0</v>
      </c>
      <c r="G4831" s="37" t="n">
        <v>0</v>
      </c>
      <c r="H4831" s="37" t="n">
        <v>1</v>
      </c>
      <c r="I4831" s="37" t="n">
        <v>7</v>
      </c>
      <c r="J4831" s="40" t="n">
        <f aca="false">IF(C4831=0,"",D4831/C4831)</f>
        <v>0.954545454545455</v>
      </c>
    </row>
    <row r="4832" customFormat="false" ht="15" hidden="false" customHeight="false" outlineLevel="0" collapsed="false">
      <c r="A4832" s="37" t="s">
        <v>1158</v>
      </c>
      <c r="B4832" s="37" t="s">
        <v>270</v>
      </c>
      <c r="C4832" s="37" t="n">
        <v>22</v>
      </c>
      <c r="D4832" s="37" t="n">
        <v>21</v>
      </c>
      <c r="E4832" s="37" t="n">
        <v>1</v>
      </c>
      <c r="F4832" s="37" t="n">
        <v>1</v>
      </c>
      <c r="G4832" s="37" t="n">
        <v>0</v>
      </c>
      <c r="H4832" s="37" t="n">
        <v>0</v>
      </c>
      <c r="I4832" s="37" t="n">
        <v>1</v>
      </c>
      <c r="J4832" s="40" t="n">
        <f aca="false">IF(C4832=0,"",D4832/C4832)</f>
        <v>0.954545454545455</v>
      </c>
    </row>
    <row r="4833" customFormat="false" ht="15" hidden="false" customHeight="false" outlineLevel="0" collapsed="false">
      <c r="A4833" s="37" t="s">
        <v>1158</v>
      </c>
      <c r="B4833" s="37" t="s">
        <v>271</v>
      </c>
      <c r="C4833" s="37" t="n">
        <v>22</v>
      </c>
      <c r="D4833" s="37" t="n">
        <v>20</v>
      </c>
      <c r="E4833" s="37" t="n">
        <v>1</v>
      </c>
      <c r="F4833" s="37" t="n">
        <v>0</v>
      </c>
      <c r="G4833" s="37" t="n">
        <v>0</v>
      </c>
      <c r="H4833" s="37" t="n">
        <v>2</v>
      </c>
      <c r="I4833" s="37" t="n">
        <v>3</v>
      </c>
      <c r="J4833" s="40" t="n">
        <f aca="false">IF(C4833=0,"",D4833/C4833)</f>
        <v>0.909090909090909</v>
      </c>
    </row>
    <row r="4834" customFormat="false" ht="15" hidden="false" customHeight="false" outlineLevel="0" collapsed="false">
      <c r="A4834" s="37" t="s">
        <v>1158</v>
      </c>
      <c r="B4834" s="37" t="s">
        <v>272</v>
      </c>
      <c r="C4834" s="37" t="n">
        <v>22</v>
      </c>
      <c r="D4834" s="37" t="n">
        <v>22</v>
      </c>
      <c r="E4834" s="37" t="n">
        <v>0</v>
      </c>
      <c r="F4834" s="37" t="n">
        <v>0</v>
      </c>
      <c r="G4834" s="37" t="n">
        <v>0</v>
      </c>
      <c r="H4834" s="37" t="n">
        <v>1</v>
      </c>
      <c r="I4834" s="37" t="n">
        <v>1</v>
      </c>
      <c r="J4834" s="40" t="n">
        <f aca="false">IF(C4834=0,"",D4834/C4834)</f>
        <v>1</v>
      </c>
    </row>
    <row r="4835" customFormat="false" ht="15" hidden="false" customHeight="false" outlineLevel="0" collapsed="false">
      <c r="A4835" s="37" t="s">
        <v>1158</v>
      </c>
      <c r="B4835" s="37" t="s">
        <v>273</v>
      </c>
      <c r="C4835" s="37" t="n">
        <v>22</v>
      </c>
      <c r="D4835" s="37" t="n">
        <v>19</v>
      </c>
      <c r="E4835" s="37" t="n">
        <v>1</v>
      </c>
      <c r="F4835" s="37" t="n">
        <v>1</v>
      </c>
      <c r="G4835" s="37" t="n">
        <v>2</v>
      </c>
      <c r="H4835" s="37" t="n">
        <v>0</v>
      </c>
      <c r="I4835" s="37" t="n">
        <v>0</v>
      </c>
      <c r="J4835" s="40" t="n">
        <f aca="false">IF(C4835=0,"",D4835/C4835)</f>
        <v>0.863636363636364</v>
      </c>
    </row>
    <row r="4836" customFormat="false" ht="15" hidden="false" customHeight="false" outlineLevel="0" collapsed="false">
      <c r="A4836" s="37" t="s">
        <v>1158</v>
      </c>
      <c r="B4836" s="37" t="s">
        <v>274</v>
      </c>
      <c r="C4836" s="37" t="n">
        <v>22</v>
      </c>
      <c r="D4836" s="37" t="n">
        <v>21</v>
      </c>
      <c r="E4836" s="37" t="n">
        <v>0</v>
      </c>
      <c r="F4836" s="37" t="n">
        <v>0</v>
      </c>
      <c r="G4836" s="37" t="n">
        <v>1</v>
      </c>
      <c r="H4836" s="37" t="n">
        <v>1</v>
      </c>
      <c r="I4836" s="37" t="n">
        <v>1</v>
      </c>
      <c r="J4836" s="40" t="n">
        <f aca="false">IF(C4836=0,"",D4836/C4836)</f>
        <v>0.954545454545455</v>
      </c>
    </row>
    <row r="4837" customFormat="false" ht="15" hidden="false" customHeight="false" outlineLevel="0" collapsed="false">
      <c r="A4837" s="37" t="s">
        <v>1158</v>
      </c>
      <c r="B4837" s="37" t="s">
        <v>275</v>
      </c>
      <c r="C4837" s="37" t="n">
        <v>22</v>
      </c>
      <c r="D4837" s="37" t="n">
        <v>21</v>
      </c>
      <c r="E4837" s="37" t="n">
        <v>1</v>
      </c>
      <c r="F4837" s="37" t="n">
        <v>1</v>
      </c>
      <c r="G4837" s="37" t="n">
        <v>0</v>
      </c>
      <c r="H4837" s="37" t="n">
        <v>3</v>
      </c>
      <c r="I4837" s="37" t="n">
        <v>4</v>
      </c>
      <c r="J4837" s="40" t="n">
        <f aca="false">IF(C4837=0,"",D4837/C4837)</f>
        <v>0.954545454545455</v>
      </c>
    </row>
    <row r="4838" customFormat="false" ht="15" hidden="false" customHeight="false" outlineLevel="0" collapsed="false">
      <c r="A4838" s="37" t="s">
        <v>1158</v>
      </c>
      <c r="B4838" s="37" t="s">
        <v>276</v>
      </c>
      <c r="C4838" s="37" t="n">
        <v>22</v>
      </c>
      <c r="D4838" s="37" t="n">
        <v>19</v>
      </c>
      <c r="E4838" s="37" t="n">
        <v>0</v>
      </c>
      <c r="F4838" s="37" t="n">
        <v>0</v>
      </c>
      <c r="G4838" s="37" t="n">
        <v>1</v>
      </c>
      <c r="H4838" s="37" t="n">
        <v>5</v>
      </c>
      <c r="I4838" s="37" t="n">
        <v>1</v>
      </c>
      <c r="J4838" s="40" t="n">
        <f aca="false">IF(C4838=0,"",D4838/C4838)</f>
        <v>0.863636363636364</v>
      </c>
    </row>
    <row r="4839" customFormat="false" ht="15" hidden="false" customHeight="false" outlineLevel="0" collapsed="false">
      <c r="A4839" s="37" t="s">
        <v>1158</v>
      </c>
      <c r="B4839" s="37" t="s">
        <v>277</v>
      </c>
      <c r="C4839" s="37" t="n">
        <v>22</v>
      </c>
      <c r="D4839" s="37" t="n">
        <v>18</v>
      </c>
      <c r="E4839" s="37" t="n">
        <v>0</v>
      </c>
      <c r="F4839" s="37" t="n">
        <v>1</v>
      </c>
      <c r="G4839" s="37" t="n">
        <v>0</v>
      </c>
      <c r="H4839" s="37" t="n">
        <v>2</v>
      </c>
      <c r="I4839" s="37" t="n">
        <v>0</v>
      </c>
      <c r="J4839" s="40" t="n">
        <f aca="false">IF(C4839=0,"",D4839/C4839)</f>
        <v>0.818181818181818</v>
      </c>
    </row>
    <row r="4840" customFormat="false" ht="15" hidden="false" customHeight="false" outlineLevel="0" collapsed="false">
      <c r="A4840" s="37" t="s">
        <v>1158</v>
      </c>
      <c r="B4840" s="37" t="s">
        <v>278</v>
      </c>
      <c r="C4840" s="37" t="n">
        <v>22</v>
      </c>
      <c r="D4840" s="37" t="n">
        <v>20</v>
      </c>
      <c r="E4840" s="37" t="n">
        <v>0</v>
      </c>
      <c r="F4840" s="37" t="n">
        <v>0</v>
      </c>
      <c r="G4840" s="37" t="n">
        <v>0</v>
      </c>
      <c r="H4840" s="37" t="n">
        <v>2</v>
      </c>
      <c r="I4840" s="37" t="n">
        <v>0</v>
      </c>
      <c r="J4840" s="40" t="n">
        <f aca="false">IF(C4840=0,"",D4840/C4840)</f>
        <v>0.909090909090909</v>
      </c>
    </row>
    <row r="4841" customFormat="false" ht="15" hidden="false" customHeight="false" outlineLevel="0" collapsed="false">
      <c r="A4841" s="37" t="s">
        <v>1158</v>
      </c>
      <c r="B4841" s="37" t="s">
        <v>279</v>
      </c>
      <c r="C4841" s="37" t="n">
        <v>22</v>
      </c>
      <c r="D4841" s="37" t="n">
        <v>21</v>
      </c>
      <c r="E4841" s="37" t="n">
        <v>2</v>
      </c>
      <c r="F4841" s="37" t="n">
        <v>3</v>
      </c>
      <c r="G4841" s="37" t="n">
        <v>1</v>
      </c>
      <c r="H4841" s="37" t="n">
        <v>1</v>
      </c>
      <c r="I4841" s="37" t="n">
        <v>3</v>
      </c>
      <c r="J4841" s="40" t="n">
        <f aca="false">IF(C4841=0,"",D4841/C4841)</f>
        <v>0.954545454545455</v>
      </c>
    </row>
    <row r="4842" customFormat="false" ht="15" hidden="false" customHeight="false" outlineLevel="0" collapsed="false">
      <c r="A4842" s="37" t="s">
        <v>1158</v>
      </c>
      <c r="B4842" s="37" t="s">
        <v>280</v>
      </c>
      <c r="C4842" s="37" t="n">
        <v>22</v>
      </c>
      <c r="D4842" s="37" t="n">
        <v>19</v>
      </c>
      <c r="E4842" s="37" t="n">
        <v>1</v>
      </c>
      <c r="F4842" s="37" t="n">
        <v>2</v>
      </c>
      <c r="G4842" s="37" t="n">
        <v>0</v>
      </c>
      <c r="H4842" s="37" t="n">
        <v>1</v>
      </c>
      <c r="I4842" s="37" t="n">
        <v>3</v>
      </c>
      <c r="J4842" s="40" t="n">
        <f aca="false">IF(C4842=0,"",D4842/C4842)</f>
        <v>0.863636363636364</v>
      </c>
    </row>
    <row r="4843" customFormat="false" ht="15" hidden="false" customHeight="false" outlineLevel="0" collapsed="false">
      <c r="A4843" s="37" t="s">
        <v>1158</v>
      </c>
      <c r="B4843" s="37" t="s">
        <v>281</v>
      </c>
      <c r="C4843" s="37" t="n">
        <v>22</v>
      </c>
      <c r="D4843" s="37" t="n">
        <v>22</v>
      </c>
      <c r="E4843" s="37" t="n">
        <v>1</v>
      </c>
      <c r="F4843" s="37" t="n">
        <v>0</v>
      </c>
      <c r="G4843" s="37" t="n">
        <v>0</v>
      </c>
      <c r="H4843" s="37" t="n">
        <v>1</v>
      </c>
      <c r="I4843" s="37" t="n">
        <v>0</v>
      </c>
      <c r="J4843" s="40" t="n">
        <f aca="false">IF(C4843=0,"",D4843/C4843)</f>
        <v>1</v>
      </c>
    </row>
    <row r="4844" customFormat="false" ht="15" hidden="false" customHeight="false" outlineLevel="0" collapsed="false">
      <c r="A4844" s="37" t="s">
        <v>1159</v>
      </c>
      <c r="B4844" s="37" t="s">
        <v>270</v>
      </c>
      <c r="C4844" s="37" t="n">
        <v>22</v>
      </c>
      <c r="D4844" s="37" t="n">
        <v>20</v>
      </c>
      <c r="E4844" s="37" t="n">
        <v>0</v>
      </c>
      <c r="F4844" s="37" t="n">
        <v>1</v>
      </c>
      <c r="G4844" s="37" t="n">
        <v>0</v>
      </c>
      <c r="H4844" s="37" t="n">
        <v>0</v>
      </c>
      <c r="I4844" s="37" t="n">
        <v>3</v>
      </c>
      <c r="J4844" s="40" t="n">
        <f aca="false">IF(C4844=0,"",D4844/C4844)</f>
        <v>0.909090909090909</v>
      </c>
    </row>
    <row r="4845" customFormat="false" ht="15" hidden="false" customHeight="false" outlineLevel="0" collapsed="false">
      <c r="A4845" s="37" t="s">
        <v>1159</v>
      </c>
      <c r="B4845" s="37" t="s">
        <v>271</v>
      </c>
      <c r="C4845" s="37" t="n">
        <v>22</v>
      </c>
      <c r="D4845" s="37" t="n">
        <v>22</v>
      </c>
      <c r="E4845" s="37" t="n">
        <v>0</v>
      </c>
      <c r="F4845" s="37" t="n">
        <v>2</v>
      </c>
      <c r="G4845" s="37" t="n">
        <v>0</v>
      </c>
      <c r="H4845" s="37" t="n">
        <v>2</v>
      </c>
      <c r="I4845" s="37" t="n">
        <v>0</v>
      </c>
      <c r="J4845" s="40" t="n">
        <f aca="false">IF(C4845=0,"",D4845/C4845)</f>
        <v>1</v>
      </c>
    </row>
    <row r="4846" customFormat="false" ht="15" hidden="false" customHeight="false" outlineLevel="0" collapsed="false">
      <c r="A4846" s="37" t="s">
        <v>1159</v>
      </c>
      <c r="B4846" s="37" t="s">
        <v>272</v>
      </c>
      <c r="C4846" s="37" t="n">
        <v>22</v>
      </c>
      <c r="D4846" s="37" t="n">
        <v>20</v>
      </c>
      <c r="E4846" s="37" t="n">
        <v>0</v>
      </c>
      <c r="F4846" s="37" t="n">
        <v>2</v>
      </c>
      <c r="G4846" s="37" t="n">
        <v>0</v>
      </c>
      <c r="H4846" s="37" t="n">
        <v>3</v>
      </c>
      <c r="I4846" s="37" t="n">
        <v>9</v>
      </c>
      <c r="J4846" s="40" t="n">
        <f aca="false">IF(C4846=0,"",D4846/C4846)</f>
        <v>0.909090909090909</v>
      </c>
    </row>
    <row r="4847" customFormat="false" ht="15" hidden="false" customHeight="false" outlineLevel="0" collapsed="false">
      <c r="A4847" s="37" t="s">
        <v>1159</v>
      </c>
      <c r="B4847" s="37" t="s">
        <v>273</v>
      </c>
      <c r="C4847" s="37" t="n">
        <v>22</v>
      </c>
      <c r="D4847" s="37" t="n">
        <v>19</v>
      </c>
      <c r="E4847" s="37" t="n">
        <v>0</v>
      </c>
      <c r="F4847" s="37" t="n">
        <v>0</v>
      </c>
      <c r="G4847" s="37" t="n">
        <v>0</v>
      </c>
      <c r="H4847" s="37" t="n">
        <v>1</v>
      </c>
      <c r="I4847" s="37" t="n">
        <v>0</v>
      </c>
      <c r="J4847" s="40" t="n">
        <f aca="false">IF(C4847=0,"",D4847/C4847)</f>
        <v>0.863636363636364</v>
      </c>
    </row>
    <row r="4848" customFormat="false" ht="15" hidden="false" customHeight="false" outlineLevel="0" collapsed="false">
      <c r="A4848" s="37" t="s">
        <v>1159</v>
      </c>
      <c r="B4848" s="37" t="s">
        <v>274</v>
      </c>
      <c r="C4848" s="37" t="n">
        <v>22</v>
      </c>
      <c r="D4848" s="37" t="n">
        <v>19</v>
      </c>
      <c r="E4848" s="37" t="n">
        <v>0</v>
      </c>
      <c r="F4848" s="37" t="n">
        <v>0</v>
      </c>
      <c r="G4848" s="37" t="n">
        <v>1</v>
      </c>
      <c r="H4848" s="37" t="n">
        <v>2</v>
      </c>
      <c r="I4848" s="37" t="n">
        <v>0</v>
      </c>
      <c r="J4848" s="40" t="n">
        <f aca="false">IF(C4848=0,"",D4848/C4848)</f>
        <v>0.863636363636364</v>
      </c>
    </row>
    <row r="4849" customFormat="false" ht="15" hidden="false" customHeight="false" outlineLevel="0" collapsed="false">
      <c r="A4849" s="37" t="s">
        <v>1159</v>
      </c>
      <c r="B4849" s="37" t="s">
        <v>275</v>
      </c>
      <c r="C4849" s="37" t="n">
        <v>22</v>
      </c>
      <c r="D4849" s="37" t="n">
        <v>21</v>
      </c>
      <c r="E4849" s="37" t="n">
        <v>1</v>
      </c>
      <c r="F4849" s="37" t="n">
        <v>0</v>
      </c>
      <c r="G4849" s="37" t="n">
        <v>1</v>
      </c>
      <c r="H4849" s="37" t="n">
        <v>2</v>
      </c>
      <c r="I4849" s="37" t="n">
        <v>0</v>
      </c>
      <c r="J4849" s="40" t="n">
        <f aca="false">IF(C4849=0,"",D4849/C4849)</f>
        <v>0.954545454545455</v>
      </c>
    </row>
    <row r="4850" customFormat="false" ht="15" hidden="false" customHeight="false" outlineLevel="0" collapsed="false">
      <c r="A4850" s="37" t="s">
        <v>1159</v>
      </c>
      <c r="B4850" s="37" t="s">
        <v>276</v>
      </c>
      <c r="C4850" s="37" t="n">
        <v>22</v>
      </c>
      <c r="D4850" s="37" t="n">
        <v>19</v>
      </c>
      <c r="E4850" s="37" t="n">
        <v>0</v>
      </c>
      <c r="F4850" s="37" t="n">
        <v>4</v>
      </c>
      <c r="G4850" s="37" t="n">
        <v>1</v>
      </c>
      <c r="H4850" s="37" t="n">
        <v>4</v>
      </c>
      <c r="I4850" s="37" t="n">
        <v>1</v>
      </c>
      <c r="J4850" s="40" t="n">
        <f aca="false">IF(C4850=0,"",D4850/C4850)</f>
        <v>0.863636363636364</v>
      </c>
    </row>
    <row r="4851" customFormat="false" ht="15" hidden="false" customHeight="false" outlineLevel="0" collapsed="false">
      <c r="A4851" s="37" t="s">
        <v>1159</v>
      </c>
      <c r="B4851" s="37" t="s">
        <v>277</v>
      </c>
      <c r="C4851" s="37" t="n">
        <v>22</v>
      </c>
      <c r="D4851" s="37" t="n">
        <v>17</v>
      </c>
      <c r="E4851" s="37" t="n">
        <v>0</v>
      </c>
      <c r="F4851" s="37" t="n">
        <v>1</v>
      </c>
      <c r="G4851" s="37" t="n">
        <v>0</v>
      </c>
      <c r="H4851" s="37" t="n">
        <v>0</v>
      </c>
      <c r="I4851" s="37" t="n">
        <v>0</v>
      </c>
      <c r="J4851" s="40" t="n">
        <f aca="false">IF(C4851=0,"",D4851/C4851)</f>
        <v>0.772727272727273</v>
      </c>
    </row>
    <row r="4852" customFormat="false" ht="15" hidden="false" customHeight="false" outlineLevel="0" collapsed="false">
      <c r="A4852" s="37" t="s">
        <v>1159</v>
      </c>
      <c r="B4852" s="37" t="s">
        <v>278</v>
      </c>
      <c r="C4852" s="37" t="n">
        <v>22</v>
      </c>
      <c r="D4852" s="37" t="n">
        <v>21</v>
      </c>
      <c r="E4852" s="37" t="n">
        <v>0</v>
      </c>
      <c r="F4852" s="37" t="n">
        <v>1</v>
      </c>
      <c r="G4852" s="37" t="n">
        <v>0</v>
      </c>
      <c r="H4852" s="37" t="n">
        <v>3</v>
      </c>
      <c r="I4852" s="37" t="n">
        <v>0</v>
      </c>
      <c r="J4852" s="40" t="n">
        <f aca="false">IF(C4852=0,"",D4852/C4852)</f>
        <v>0.954545454545455</v>
      </c>
    </row>
    <row r="4853" customFormat="false" ht="15" hidden="false" customHeight="false" outlineLevel="0" collapsed="false">
      <c r="A4853" s="37" t="s">
        <v>1159</v>
      </c>
      <c r="B4853" s="37" t="s">
        <v>279</v>
      </c>
      <c r="C4853" s="37" t="n">
        <v>22</v>
      </c>
      <c r="D4853" s="37" t="n">
        <v>20</v>
      </c>
      <c r="E4853" s="37" t="n">
        <v>1</v>
      </c>
      <c r="F4853" s="37" t="n">
        <v>1</v>
      </c>
      <c r="G4853" s="37" t="n">
        <v>0</v>
      </c>
      <c r="H4853" s="37" t="n">
        <v>3</v>
      </c>
      <c r="I4853" s="37" t="n">
        <v>1</v>
      </c>
      <c r="J4853" s="40" t="n">
        <f aca="false">IF(C4853=0,"",D4853/C4853)</f>
        <v>0.909090909090909</v>
      </c>
    </row>
    <row r="4854" customFormat="false" ht="15" hidden="false" customHeight="false" outlineLevel="0" collapsed="false">
      <c r="A4854" s="37" t="s">
        <v>1159</v>
      </c>
      <c r="B4854" s="37" t="s">
        <v>280</v>
      </c>
      <c r="C4854" s="37" t="n">
        <v>22</v>
      </c>
      <c r="D4854" s="37" t="n">
        <v>22</v>
      </c>
      <c r="E4854" s="37" t="n">
        <v>0</v>
      </c>
      <c r="F4854" s="37" t="n">
        <v>3</v>
      </c>
      <c r="G4854" s="37" t="n">
        <v>1</v>
      </c>
      <c r="H4854" s="37" t="n">
        <v>3</v>
      </c>
      <c r="I4854" s="37" t="n">
        <v>6</v>
      </c>
      <c r="J4854" s="40" t="n">
        <f aca="false">IF(C4854=0,"",D4854/C4854)</f>
        <v>1</v>
      </c>
    </row>
    <row r="4855" customFormat="false" ht="15" hidden="false" customHeight="false" outlineLevel="0" collapsed="false">
      <c r="A4855" s="37" t="s">
        <v>1159</v>
      </c>
      <c r="B4855" s="37" t="s">
        <v>281</v>
      </c>
      <c r="C4855" s="37" t="n">
        <v>22</v>
      </c>
      <c r="D4855" s="37" t="n">
        <v>20</v>
      </c>
      <c r="E4855" s="37" t="n">
        <v>2</v>
      </c>
      <c r="F4855" s="37" t="n">
        <v>0</v>
      </c>
      <c r="G4855" s="37" t="n">
        <v>0</v>
      </c>
      <c r="H4855" s="37" t="n">
        <v>3</v>
      </c>
      <c r="I4855" s="37" t="n">
        <v>0</v>
      </c>
      <c r="J4855" s="40" t="n">
        <f aca="false">IF(C4855=0,"",D4855/C4855)</f>
        <v>0.909090909090909</v>
      </c>
    </row>
    <row r="4856" customFormat="false" ht="15" hidden="false" customHeight="false" outlineLevel="0" collapsed="false">
      <c r="A4856" s="37" t="s">
        <v>594</v>
      </c>
      <c r="B4856" s="37" t="s">
        <v>270</v>
      </c>
      <c r="C4856" s="37" t="n">
        <v>22</v>
      </c>
      <c r="D4856" s="37" t="n">
        <v>19</v>
      </c>
      <c r="E4856" s="37" t="n">
        <v>2</v>
      </c>
      <c r="F4856" s="37" t="n">
        <v>1</v>
      </c>
      <c r="G4856" s="37" t="n">
        <v>0</v>
      </c>
      <c r="H4856" s="37" t="n">
        <v>5</v>
      </c>
      <c r="I4856" s="37" t="n">
        <v>2</v>
      </c>
      <c r="J4856" s="40" t="n">
        <f aca="false">IF(C4856=0,"",D4856/C4856)</f>
        <v>0.863636363636364</v>
      </c>
    </row>
    <row r="4857" customFormat="false" ht="15" hidden="false" customHeight="false" outlineLevel="0" collapsed="false">
      <c r="A4857" s="37" t="s">
        <v>594</v>
      </c>
      <c r="B4857" s="37" t="s">
        <v>271</v>
      </c>
      <c r="C4857" s="37" t="n">
        <v>22</v>
      </c>
      <c r="D4857" s="37" t="n">
        <v>19</v>
      </c>
      <c r="E4857" s="37" t="n">
        <v>1</v>
      </c>
      <c r="F4857" s="37" t="n">
        <v>1</v>
      </c>
      <c r="G4857" s="37" t="n">
        <v>1</v>
      </c>
      <c r="H4857" s="37" t="n">
        <v>2</v>
      </c>
      <c r="I4857" s="37" t="n">
        <v>1</v>
      </c>
      <c r="J4857" s="40" t="n">
        <f aca="false">IF(C4857=0,"",D4857/C4857)</f>
        <v>0.863636363636364</v>
      </c>
    </row>
    <row r="4858" customFormat="false" ht="15" hidden="false" customHeight="false" outlineLevel="0" collapsed="false">
      <c r="A4858" s="37" t="s">
        <v>594</v>
      </c>
      <c r="B4858" s="37" t="s">
        <v>272</v>
      </c>
      <c r="C4858" s="37" t="n">
        <v>22</v>
      </c>
      <c r="D4858" s="37" t="n">
        <v>20</v>
      </c>
      <c r="E4858" s="37" t="n">
        <v>0</v>
      </c>
      <c r="F4858" s="37" t="n">
        <v>0</v>
      </c>
      <c r="G4858" s="37" t="n">
        <v>0</v>
      </c>
      <c r="H4858" s="37" t="n">
        <v>0</v>
      </c>
      <c r="I4858" s="37" t="n">
        <v>2</v>
      </c>
      <c r="J4858" s="40" t="n">
        <f aca="false">IF(C4858=0,"",D4858/C4858)</f>
        <v>0.909090909090909</v>
      </c>
    </row>
    <row r="4859" customFormat="false" ht="15" hidden="false" customHeight="false" outlineLevel="0" collapsed="false">
      <c r="A4859" s="37" t="s">
        <v>594</v>
      </c>
      <c r="B4859" s="37" t="s">
        <v>273</v>
      </c>
      <c r="C4859" s="37" t="n">
        <v>22</v>
      </c>
      <c r="D4859" s="37" t="n">
        <v>21</v>
      </c>
      <c r="E4859" s="37" t="n">
        <v>0</v>
      </c>
      <c r="F4859" s="37" t="n">
        <v>0</v>
      </c>
      <c r="G4859" s="37" t="n">
        <v>1</v>
      </c>
      <c r="H4859" s="37" t="n">
        <v>2</v>
      </c>
      <c r="I4859" s="37" t="n">
        <v>5</v>
      </c>
      <c r="J4859" s="40" t="n">
        <f aca="false">IF(C4859=0,"",D4859/C4859)</f>
        <v>0.954545454545455</v>
      </c>
    </row>
    <row r="4860" customFormat="false" ht="15" hidden="false" customHeight="false" outlineLevel="0" collapsed="false">
      <c r="A4860" s="37" t="s">
        <v>594</v>
      </c>
      <c r="B4860" s="37" t="s">
        <v>274</v>
      </c>
      <c r="C4860" s="37" t="n">
        <v>22</v>
      </c>
      <c r="D4860" s="37" t="n">
        <v>22</v>
      </c>
      <c r="E4860" s="37" t="n">
        <v>1</v>
      </c>
      <c r="F4860" s="37" t="n">
        <v>0</v>
      </c>
      <c r="G4860" s="37" t="n">
        <v>0</v>
      </c>
      <c r="H4860" s="37" t="n">
        <v>1</v>
      </c>
      <c r="I4860" s="37" t="n">
        <v>0</v>
      </c>
      <c r="J4860" s="40" t="n">
        <f aca="false">IF(C4860=0,"",D4860/C4860)</f>
        <v>1</v>
      </c>
    </row>
    <row r="4861" customFormat="false" ht="15" hidden="false" customHeight="false" outlineLevel="0" collapsed="false">
      <c r="A4861" s="37" t="s">
        <v>594</v>
      </c>
      <c r="B4861" s="37" t="s">
        <v>275</v>
      </c>
      <c r="C4861" s="37" t="n">
        <v>22</v>
      </c>
      <c r="D4861" s="37" t="n">
        <v>22</v>
      </c>
      <c r="E4861" s="37" t="n">
        <v>1</v>
      </c>
      <c r="F4861" s="37" t="n">
        <v>0</v>
      </c>
      <c r="G4861" s="37" t="n">
        <v>0</v>
      </c>
      <c r="H4861" s="37" t="n">
        <v>2</v>
      </c>
      <c r="I4861" s="37" t="n">
        <v>2</v>
      </c>
      <c r="J4861" s="40" t="n">
        <f aca="false">IF(C4861=0,"",D4861/C4861)</f>
        <v>1</v>
      </c>
    </row>
    <row r="4862" customFormat="false" ht="15" hidden="false" customHeight="false" outlineLevel="0" collapsed="false">
      <c r="A4862" s="37" t="s">
        <v>594</v>
      </c>
      <c r="B4862" s="37" t="s">
        <v>276</v>
      </c>
      <c r="C4862" s="37" t="n">
        <v>22</v>
      </c>
      <c r="D4862" s="37" t="n">
        <v>22</v>
      </c>
      <c r="E4862" s="37" t="n">
        <v>0</v>
      </c>
      <c r="F4862" s="37" t="n">
        <v>2</v>
      </c>
      <c r="G4862" s="37" t="n">
        <v>0</v>
      </c>
      <c r="H4862" s="37" t="n">
        <v>4</v>
      </c>
      <c r="I4862" s="37" t="n">
        <v>3</v>
      </c>
      <c r="J4862" s="40" t="n">
        <f aca="false">IF(C4862=0,"",D4862/C4862)</f>
        <v>1</v>
      </c>
    </row>
    <row r="4863" customFormat="false" ht="15" hidden="false" customHeight="false" outlineLevel="0" collapsed="false">
      <c r="A4863" s="37" t="s">
        <v>594</v>
      </c>
      <c r="B4863" s="37" t="s">
        <v>277</v>
      </c>
      <c r="C4863" s="37" t="n">
        <v>22</v>
      </c>
      <c r="D4863" s="37" t="n">
        <v>22</v>
      </c>
      <c r="E4863" s="37" t="n">
        <v>0</v>
      </c>
      <c r="F4863" s="37" t="n">
        <v>0</v>
      </c>
      <c r="G4863" s="37" t="n">
        <v>1</v>
      </c>
      <c r="H4863" s="37" t="n">
        <v>2</v>
      </c>
      <c r="I4863" s="37" t="n">
        <v>4</v>
      </c>
      <c r="J4863" s="40" t="n">
        <f aca="false">IF(C4863=0,"",D4863/C4863)</f>
        <v>1</v>
      </c>
    </row>
    <row r="4864" customFormat="false" ht="15" hidden="false" customHeight="false" outlineLevel="0" collapsed="false">
      <c r="A4864" s="37" t="s">
        <v>594</v>
      </c>
      <c r="B4864" s="37" t="s">
        <v>278</v>
      </c>
      <c r="C4864" s="37" t="n">
        <v>22</v>
      </c>
      <c r="D4864" s="37" t="n">
        <v>21</v>
      </c>
      <c r="E4864" s="37" t="n">
        <v>0</v>
      </c>
      <c r="F4864" s="37" t="n">
        <v>0</v>
      </c>
      <c r="G4864" s="37" t="n">
        <v>0</v>
      </c>
      <c r="H4864" s="37" t="n">
        <v>2</v>
      </c>
      <c r="I4864" s="37" t="n">
        <v>2</v>
      </c>
      <c r="J4864" s="40" t="n">
        <f aca="false">IF(C4864=0,"",D4864/C4864)</f>
        <v>0.954545454545455</v>
      </c>
    </row>
    <row r="4865" customFormat="false" ht="15" hidden="false" customHeight="false" outlineLevel="0" collapsed="false">
      <c r="A4865" s="37" t="s">
        <v>594</v>
      </c>
      <c r="B4865" s="37" t="s">
        <v>279</v>
      </c>
      <c r="C4865" s="37" t="n">
        <v>22</v>
      </c>
      <c r="D4865" s="37" t="n">
        <v>21</v>
      </c>
      <c r="E4865" s="37" t="n">
        <v>3</v>
      </c>
      <c r="F4865" s="37" t="n">
        <v>1</v>
      </c>
      <c r="G4865" s="37" t="n">
        <v>0</v>
      </c>
      <c r="H4865" s="37" t="n">
        <v>0</v>
      </c>
      <c r="I4865" s="37" t="n">
        <v>0</v>
      </c>
      <c r="J4865" s="40" t="n">
        <f aca="false">IF(C4865=0,"",D4865/C4865)</f>
        <v>0.954545454545455</v>
      </c>
    </row>
    <row r="4866" customFormat="false" ht="15" hidden="false" customHeight="false" outlineLevel="0" collapsed="false">
      <c r="A4866" s="37" t="s">
        <v>594</v>
      </c>
      <c r="B4866" s="37" t="s">
        <v>280</v>
      </c>
      <c r="C4866" s="37" t="n">
        <v>22</v>
      </c>
      <c r="D4866" s="37" t="n">
        <v>22</v>
      </c>
      <c r="E4866" s="37" t="n">
        <v>1</v>
      </c>
      <c r="F4866" s="37" t="n">
        <v>0</v>
      </c>
      <c r="G4866" s="37" t="n">
        <v>0</v>
      </c>
      <c r="H4866" s="37" t="n">
        <v>0</v>
      </c>
      <c r="I4866" s="37" t="n">
        <v>0</v>
      </c>
      <c r="J4866" s="40" t="n">
        <f aca="false">IF(C4866=0,"",D4866/C4866)</f>
        <v>1</v>
      </c>
    </row>
    <row r="4867" customFormat="false" ht="15" hidden="false" customHeight="false" outlineLevel="0" collapsed="false">
      <c r="A4867" s="37" t="s">
        <v>594</v>
      </c>
      <c r="B4867" s="37" t="s">
        <v>281</v>
      </c>
      <c r="C4867" s="37" t="n">
        <v>22</v>
      </c>
      <c r="D4867" s="37" t="n">
        <v>20</v>
      </c>
      <c r="E4867" s="37" t="n">
        <v>1</v>
      </c>
      <c r="F4867" s="37" t="n">
        <v>1</v>
      </c>
      <c r="G4867" s="37" t="n">
        <v>0</v>
      </c>
      <c r="H4867" s="37" t="n">
        <v>2</v>
      </c>
      <c r="I4867" s="37" t="n">
        <v>1</v>
      </c>
      <c r="J4867" s="40" t="n">
        <f aca="false">IF(C4867=0,"",D4867/C4867)</f>
        <v>0.909090909090909</v>
      </c>
    </row>
    <row r="4868" customFormat="false" ht="15" hidden="false" customHeight="false" outlineLevel="0" collapsed="false">
      <c r="A4868" s="37" t="s">
        <v>1160</v>
      </c>
      <c r="B4868" s="37" t="s">
        <v>270</v>
      </c>
      <c r="C4868" s="37" t="n">
        <v>22</v>
      </c>
      <c r="D4868" s="37" t="n">
        <v>21</v>
      </c>
      <c r="E4868" s="37" t="n">
        <v>0</v>
      </c>
      <c r="F4868" s="37" t="n">
        <v>2</v>
      </c>
      <c r="G4868" s="37" t="n">
        <v>0</v>
      </c>
      <c r="H4868" s="37" t="n">
        <v>0</v>
      </c>
      <c r="I4868" s="37" t="n">
        <v>0</v>
      </c>
      <c r="J4868" s="40" t="n">
        <f aca="false">IF(C4868=0,"",D4868/C4868)</f>
        <v>0.954545454545455</v>
      </c>
    </row>
    <row r="4869" customFormat="false" ht="15" hidden="false" customHeight="false" outlineLevel="0" collapsed="false">
      <c r="A4869" s="37" t="s">
        <v>1160</v>
      </c>
      <c r="B4869" s="37" t="s">
        <v>271</v>
      </c>
      <c r="C4869" s="37" t="n">
        <v>22</v>
      </c>
      <c r="D4869" s="37" t="n">
        <v>20</v>
      </c>
      <c r="E4869" s="37" t="n">
        <v>2</v>
      </c>
      <c r="F4869" s="37" t="n">
        <v>0</v>
      </c>
      <c r="G4869" s="37" t="n">
        <v>0</v>
      </c>
      <c r="H4869" s="37" t="n">
        <v>0</v>
      </c>
      <c r="I4869" s="37" t="n">
        <v>0</v>
      </c>
      <c r="J4869" s="40" t="n">
        <f aca="false">IF(C4869=0,"",D4869/C4869)</f>
        <v>0.909090909090909</v>
      </c>
    </row>
    <row r="4870" customFormat="false" ht="15" hidden="false" customHeight="false" outlineLevel="0" collapsed="false">
      <c r="A4870" s="37" t="s">
        <v>1160</v>
      </c>
      <c r="B4870" s="37" t="s">
        <v>272</v>
      </c>
      <c r="C4870" s="37" t="n">
        <v>22</v>
      </c>
      <c r="D4870" s="37" t="n">
        <v>22</v>
      </c>
      <c r="E4870" s="37" t="n">
        <v>0</v>
      </c>
      <c r="F4870" s="37" t="n">
        <v>0</v>
      </c>
      <c r="G4870" s="37" t="n">
        <v>0</v>
      </c>
      <c r="H4870" s="37" t="n">
        <v>3</v>
      </c>
      <c r="I4870" s="37" t="n">
        <v>0</v>
      </c>
      <c r="J4870" s="40" t="n">
        <f aca="false">IF(C4870=0,"",D4870/C4870)</f>
        <v>1</v>
      </c>
    </row>
    <row r="4871" customFormat="false" ht="15" hidden="false" customHeight="false" outlineLevel="0" collapsed="false">
      <c r="A4871" s="37" t="s">
        <v>1160</v>
      </c>
      <c r="B4871" s="37" t="s">
        <v>273</v>
      </c>
      <c r="C4871" s="37" t="n">
        <v>22</v>
      </c>
      <c r="D4871" s="37" t="n">
        <v>21</v>
      </c>
      <c r="E4871" s="37" t="n">
        <v>1</v>
      </c>
      <c r="F4871" s="37" t="n">
        <v>0</v>
      </c>
      <c r="G4871" s="37" t="n">
        <v>1</v>
      </c>
      <c r="H4871" s="37" t="n">
        <v>2</v>
      </c>
      <c r="I4871" s="37" t="n">
        <v>2</v>
      </c>
      <c r="J4871" s="40" t="n">
        <f aca="false">IF(C4871=0,"",D4871/C4871)</f>
        <v>0.954545454545455</v>
      </c>
    </row>
    <row r="4872" customFormat="false" ht="15" hidden="false" customHeight="false" outlineLevel="0" collapsed="false">
      <c r="A4872" s="37" t="s">
        <v>1160</v>
      </c>
      <c r="B4872" s="37" t="s">
        <v>274</v>
      </c>
      <c r="C4872" s="37" t="n">
        <v>22</v>
      </c>
      <c r="D4872" s="37" t="n">
        <v>22</v>
      </c>
      <c r="E4872" s="37" t="n">
        <v>4</v>
      </c>
      <c r="F4872" s="37" t="n">
        <v>0</v>
      </c>
      <c r="G4872" s="37" t="n">
        <v>0</v>
      </c>
      <c r="H4872" s="37" t="n">
        <v>0</v>
      </c>
      <c r="I4872" s="37" t="n">
        <v>1</v>
      </c>
      <c r="J4872" s="40" t="n">
        <f aca="false">IF(C4872=0,"",D4872/C4872)</f>
        <v>1</v>
      </c>
    </row>
    <row r="4873" customFormat="false" ht="15" hidden="false" customHeight="false" outlineLevel="0" collapsed="false">
      <c r="A4873" s="37" t="s">
        <v>1160</v>
      </c>
      <c r="B4873" s="37" t="s">
        <v>275</v>
      </c>
      <c r="C4873" s="37" t="n">
        <v>22</v>
      </c>
      <c r="D4873" s="37" t="n">
        <v>21</v>
      </c>
      <c r="E4873" s="37" t="n">
        <v>0</v>
      </c>
      <c r="F4873" s="37" t="n">
        <v>0</v>
      </c>
      <c r="G4873" s="37" t="n">
        <v>1</v>
      </c>
      <c r="H4873" s="37" t="n">
        <v>2</v>
      </c>
      <c r="I4873" s="37" t="n">
        <v>0</v>
      </c>
      <c r="J4873" s="40" t="n">
        <f aca="false">IF(C4873=0,"",D4873/C4873)</f>
        <v>0.954545454545455</v>
      </c>
    </row>
    <row r="4874" customFormat="false" ht="15" hidden="false" customHeight="false" outlineLevel="0" collapsed="false">
      <c r="A4874" s="37" t="s">
        <v>1160</v>
      </c>
      <c r="B4874" s="37" t="s">
        <v>276</v>
      </c>
      <c r="C4874" s="37" t="n">
        <v>22</v>
      </c>
      <c r="D4874" s="37" t="n">
        <v>20</v>
      </c>
      <c r="E4874" s="37" t="n">
        <v>1</v>
      </c>
      <c r="F4874" s="37" t="n">
        <v>1</v>
      </c>
      <c r="G4874" s="37" t="n">
        <v>0</v>
      </c>
      <c r="H4874" s="37" t="n">
        <v>0</v>
      </c>
      <c r="I4874" s="37" t="n">
        <v>1</v>
      </c>
      <c r="J4874" s="40" t="n">
        <f aca="false">IF(C4874=0,"",D4874/C4874)</f>
        <v>0.909090909090909</v>
      </c>
    </row>
    <row r="4875" customFormat="false" ht="15" hidden="false" customHeight="false" outlineLevel="0" collapsed="false">
      <c r="A4875" s="37" t="s">
        <v>1160</v>
      </c>
      <c r="B4875" s="37" t="s">
        <v>277</v>
      </c>
      <c r="C4875" s="37" t="n">
        <v>22</v>
      </c>
      <c r="D4875" s="37" t="n">
        <v>21</v>
      </c>
      <c r="E4875" s="37" t="n">
        <v>0</v>
      </c>
      <c r="F4875" s="37" t="n">
        <v>0</v>
      </c>
      <c r="G4875" s="37" t="n">
        <v>0</v>
      </c>
      <c r="H4875" s="37" t="n">
        <v>0</v>
      </c>
      <c r="I4875" s="37" t="n">
        <v>0</v>
      </c>
      <c r="J4875" s="40" t="n">
        <f aca="false">IF(C4875=0,"",D4875/C4875)</f>
        <v>0.954545454545455</v>
      </c>
    </row>
    <row r="4876" customFormat="false" ht="15" hidden="false" customHeight="false" outlineLevel="0" collapsed="false">
      <c r="A4876" s="37" t="s">
        <v>1160</v>
      </c>
      <c r="B4876" s="37" t="s">
        <v>278</v>
      </c>
      <c r="C4876" s="37" t="n">
        <v>22</v>
      </c>
      <c r="D4876" s="37" t="n">
        <v>19</v>
      </c>
      <c r="E4876" s="37" t="n">
        <v>1</v>
      </c>
      <c r="F4876" s="37" t="n">
        <v>1</v>
      </c>
      <c r="G4876" s="37" t="n">
        <v>0</v>
      </c>
      <c r="H4876" s="37" t="n">
        <v>3</v>
      </c>
      <c r="I4876" s="37" t="n">
        <v>7</v>
      </c>
      <c r="J4876" s="40" t="n">
        <f aca="false">IF(C4876=0,"",D4876/C4876)</f>
        <v>0.863636363636364</v>
      </c>
    </row>
    <row r="4877" customFormat="false" ht="15" hidden="false" customHeight="false" outlineLevel="0" collapsed="false">
      <c r="A4877" s="37" t="s">
        <v>1160</v>
      </c>
      <c r="B4877" s="37" t="s">
        <v>279</v>
      </c>
      <c r="C4877" s="37" t="n">
        <v>22</v>
      </c>
      <c r="D4877" s="37" t="n">
        <v>20</v>
      </c>
      <c r="E4877" s="37" t="n">
        <v>0</v>
      </c>
      <c r="F4877" s="37" t="n">
        <v>1</v>
      </c>
      <c r="G4877" s="37" t="n">
        <v>0</v>
      </c>
      <c r="H4877" s="37" t="n">
        <v>0</v>
      </c>
      <c r="I4877" s="37" t="n">
        <v>5</v>
      </c>
      <c r="J4877" s="40" t="n">
        <f aca="false">IF(C4877=0,"",D4877/C4877)</f>
        <v>0.909090909090909</v>
      </c>
    </row>
    <row r="4878" customFormat="false" ht="15" hidden="false" customHeight="false" outlineLevel="0" collapsed="false">
      <c r="A4878" s="37" t="s">
        <v>1160</v>
      </c>
      <c r="B4878" s="37" t="s">
        <v>280</v>
      </c>
      <c r="C4878" s="37" t="n">
        <v>22</v>
      </c>
      <c r="D4878" s="37" t="n">
        <v>19</v>
      </c>
      <c r="E4878" s="37" t="n">
        <v>0</v>
      </c>
      <c r="F4878" s="37" t="n">
        <v>0</v>
      </c>
      <c r="G4878" s="37" t="n">
        <v>0</v>
      </c>
      <c r="H4878" s="37" t="n">
        <v>4</v>
      </c>
      <c r="I4878" s="37" t="n">
        <v>0</v>
      </c>
      <c r="J4878" s="40" t="n">
        <f aca="false">IF(C4878=0,"",D4878/C4878)</f>
        <v>0.863636363636364</v>
      </c>
    </row>
    <row r="4879" customFormat="false" ht="15" hidden="false" customHeight="false" outlineLevel="0" collapsed="false">
      <c r="A4879" s="37" t="s">
        <v>1160</v>
      </c>
      <c r="B4879" s="37" t="s">
        <v>281</v>
      </c>
      <c r="C4879" s="37" t="n">
        <v>22</v>
      </c>
      <c r="D4879" s="37" t="n">
        <v>21</v>
      </c>
      <c r="E4879" s="37" t="n">
        <v>1</v>
      </c>
      <c r="F4879" s="37" t="n">
        <v>0</v>
      </c>
      <c r="G4879" s="37" t="n">
        <v>0</v>
      </c>
      <c r="H4879" s="37" t="n">
        <v>2</v>
      </c>
      <c r="I4879" s="37" t="n">
        <v>0</v>
      </c>
      <c r="J4879" s="40" t="n">
        <f aca="false">IF(C4879=0,"",D4879/C4879)</f>
        <v>0.954545454545455</v>
      </c>
    </row>
    <row r="4880" customFormat="false" ht="15" hidden="false" customHeight="false" outlineLevel="0" collapsed="false">
      <c r="A4880" s="37" t="s">
        <v>1161</v>
      </c>
      <c r="B4880" s="37" t="s">
        <v>271</v>
      </c>
      <c r="C4880" s="37" t="n">
        <v>22</v>
      </c>
      <c r="D4880" s="37" t="n">
        <v>20</v>
      </c>
      <c r="E4880" s="37" t="n">
        <v>0</v>
      </c>
      <c r="F4880" s="37" t="n">
        <v>0</v>
      </c>
      <c r="G4880" s="37" t="n">
        <v>0</v>
      </c>
      <c r="H4880" s="37" t="n">
        <v>0</v>
      </c>
      <c r="I4880" s="37" t="n">
        <v>4</v>
      </c>
      <c r="J4880" s="40" t="n">
        <f aca="false">IF(C4880=0,"",D4880/C4880)</f>
        <v>0.909090909090909</v>
      </c>
    </row>
    <row r="4881" customFormat="false" ht="15" hidden="false" customHeight="false" outlineLevel="0" collapsed="false">
      <c r="A4881" s="37" t="s">
        <v>1161</v>
      </c>
      <c r="B4881" s="37" t="s">
        <v>272</v>
      </c>
      <c r="C4881" s="37" t="n">
        <v>22</v>
      </c>
      <c r="D4881" s="37" t="n">
        <v>20</v>
      </c>
      <c r="E4881" s="37" t="n">
        <v>1</v>
      </c>
      <c r="F4881" s="37" t="n">
        <v>1</v>
      </c>
      <c r="G4881" s="37" t="n">
        <v>0</v>
      </c>
      <c r="H4881" s="37" t="n">
        <v>0</v>
      </c>
      <c r="I4881" s="37" t="n">
        <v>0</v>
      </c>
      <c r="J4881" s="40" t="n">
        <f aca="false">IF(C4881=0,"",D4881/C4881)</f>
        <v>0.909090909090909</v>
      </c>
    </row>
    <row r="4882" customFormat="false" ht="15" hidden="false" customHeight="false" outlineLevel="0" collapsed="false">
      <c r="A4882" s="37" t="s">
        <v>1161</v>
      </c>
      <c r="B4882" s="37" t="s">
        <v>273</v>
      </c>
      <c r="C4882" s="37" t="n">
        <v>22</v>
      </c>
      <c r="D4882" s="37" t="n">
        <v>21</v>
      </c>
      <c r="E4882" s="37" t="n">
        <v>1</v>
      </c>
      <c r="F4882" s="37" t="n">
        <v>1</v>
      </c>
      <c r="G4882" s="37" t="n">
        <v>1</v>
      </c>
      <c r="H4882" s="37" t="n">
        <v>1</v>
      </c>
      <c r="I4882" s="37" t="n">
        <v>1</v>
      </c>
      <c r="J4882" s="40" t="n">
        <f aca="false">IF(C4882=0,"",D4882/C4882)</f>
        <v>0.954545454545455</v>
      </c>
    </row>
    <row r="4883" customFormat="false" ht="15" hidden="false" customHeight="false" outlineLevel="0" collapsed="false">
      <c r="A4883" s="37" t="s">
        <v>1161</v>
      </c>
      <c r="B4883" s="37" t="s">
        <v>274</v>
      </c>
      <c r="C4883" s="37" t="n">
        <v>22</v>
      </c>
      <c r="D4883" s="37" t="n">
        <v>21</v>
      </c>
      <c r="E4883" s="37" t="n">
        <v>0</v>
      </c>
      <c r="F4883" s="37" t="n">
        <v>0</v>
      </c>
      <c r="G4883" s="37" t="n">
        <v>1</v>
      </c>
      <c r="H4883" s="37" t="n">
        <v>2</v>
      </c>
      <c r="I4883" s="37" t="n">
        <v>1</v>
      </c>
      <c r="J4883" s="40" t="n">
        <f aca="false">IF(C4883=0,"",D4883/C4883)</f>
        <v>0.954545454545455</v>
      </c>
    </row>
    <row r="4884" customFormat="false" ht="15" hidden="false" customHeight="false" outlineLevel="0" collapsed="false">
      <c r="A4884" s="37" t="s">
        <v>1161</v>
      </c>
      <c r="B4884" s="37" t="s">
        <v>275</v>
      </c>
      <c r="C4884" s="37" t="n">
        <v>22</v>
      </c>
      <c r="D4884" s="37" t="n">
        <v>20</v>
      </c>
      <c r="E4884" s="37" t="n">
        <v>1</v>
      </c>
      <c r="F4884" s="37" t="n">
        <v>1</v>
      </c>
      <c r="G4884" s="37" t="n">
        <v>0</v>
      </c>
      <c r="H4884" s="37" t="n">
        <v>0</v>
      </c>
      <c r="I4884" s="37" t="n">
        <v>1</v>
      </c>
      <c r="J4884" s="40" t="n">
        <f aca="false">IF(C4884=0,"",D4884/C4884)</f>
        <v>0.909090909090909</v>
      </c>
    </row>
    <row r="4885" customFormat="false" ht="15" hidden="false" customHeight="false" outlineLevel="0" collapsed="false">
      <c r="A4885" s="37" t="s">
        <v>1161</v>
      </c>
      <c r="B4885" s="37" t="s">
        <v>276</v>
      </c>
      <c r="C4885" s="37" t="n">
        <v>22</v>
      </c>
      <c r="D4885" s="37" t="n">
        <v>22</v>
      </c>
      <c r="E4885" s="37" t="n">
        <v>0</v>
      </c>
      <c r="F4885" s="37" t="n">
        <v>2</v>
      </c>
      <c r="G4885" s="37" t="n">
        <v>0</v>
      </c>
      <c r="H4885" s="37" t="n">
        <v>1</v>
      </c>
      <c r="I4885" s="37" t="n">
        <v>1</v>
      </c>
      <c r="J4885" s="40" t="n">
        <f aca="false">IF(C4885=0,"",D4885/C4885)</f>
        <v>1</v>
      </c>
    </row>
    <row r="4886" customFormat="false" ht="15" hidden="false" customHeight="false" outlineLevel="0" collapsed="false">
      <c r="A4886" s="37" t="s">
        <v>1161</v>
      </c>
      <c r="B4886" s="37" t="s">
        <v>277</v>
      </c>
      <c r="C4886" s="37" t="n">
        <v>22</v>
      </c>
      <c r="D4886" s="37" t="n">
        <v>20</v>
      </c>
      <c r="E4886" s="37" t="n">
        <v>0</v>
      </c>
      <c r="F4886" s="37" t="n">
        <v>1</v>
      </c>
      <c r="G4886" s="37" t="n">
        <v>0</v>
      </c>
      <c r="H4886" s="37" t="n">
        <v>3</v>
      </c>
      <c r="I4886" s="37" t="n">
        <v>0</v>
      </c>
      <c r="J4886" s="40" t="n">
        <f aca="false">IF(C4886=0,"",D4886/C4886)</f>
        <v>0.909090909090909</v>
      </c>
    </row>
    <row r="4887" customFormat="false" ht="15" hidden="false" customHeight="false" outlineLevel="0" collapsed="false">
      <c r="A4887" s="37" t="s">
        <v>1161</v>
      </c>
      <c r="B4887" s="37" t="s">
        <v>278</v>
      </c>
      <c r="C4887" s="37" t="n">
        <v>22</v>
      </c>
      <c r="D4887" s="37" t="n">
        <v>19</v>
      </c>
      <c r="E4887" s="37" t="n">
        <v>3</v>
      </c>
      <c r="F4887" s="37" t="n">
        <v>0</v>
      </c>
      <c r="G4887" s="37" t="n">
        <v>1</v>
      </c>
      <c r="H4887" s="37" t="n">
        <v>3</v>
      </c>
      <c r="I4887" s="37" t="n">
        <v>3</v>
      </c>
      <c r="J4887" s="40" t="n">
        <f aca="false">IF(C4887=0,"",D4887/C4887)</f>
        <v>0.863636363636364</v>
      </c>
    </row>
    <row r="4888" customFormat="false" ht="15" hidden="false" customHeight="false" outlineLevel="0" collapsed="false">
      <c r="A4888" s="37" t="s">
        <v>1161</v>
      </c>
      <c r="B4888" s="37" t="s">
        <v>279</v>
      </c>
      <c r="C4888" s="37" t="n">
        <v>22</v>
      </c>
      <c r="D4888" s="37" t="n">
        <v>19</v>
      </c>
      <c r="E4888" s="37" t="n">
        <v>1</v>
      </c>
      <c r="F4888" s="37" t="n">
        <v>2</v>
      </c>
      <c r="G4888" s="37" t="n">
        <v>1</v>
      </c>
      <c r="H4888" s="37" t="n">
        <v>2</v>
      </c>
      <c r="I4888" s="37" t="n">
        <v>1</v>
      </c>
      <c r="J4888" s="40" t="n">
        <f aca="false">IF(C4888=0,"",D4888/C4888)</f>
        <v>0.863636363636364</v>
      </c>
    </row>
    <row r="4889" customFormat="false" ht="15" hidden="false" customHeight="false" outlineLevel="0" collapsed="false">
      <c r="A4889" s="37" t="s">
        <v>1161</v>
      </c>
      <c r="B4889" s="37" t="s">
        <v>280</v>
      </c>
      <c r="C4889" s="37" t="n">
        <v>22</v>
      </c>
      <c r="D4889" s="37" t="n">
        <v>21</v>
      </c>
      <c r="E4889" s="37" t="n">
        <v>0</v>
      </c>
      <c r="F4889" s="37" t="n">
        <v>1</v>
      </c>
      <c r="G4889" s="37" t="n">
        <v>0</v>
      </c>
      <c r="H4889" s="37" t="n">
        <v>2</v>
      </c>
      <c r="I4889" s="37" t="n">
        <v>3</v>
      </c>
      <c r="J4889" s="40" t="n">
        <f aca="false">IF(C4889=0,"",D4889/C4889)</f>
        <v>0.954545454545455</v>
      </c>
    </row>
    <row r="4890" customFormat="false" ht="15" hidden="false" customHeight="false" outlineLevel="0" collapsed="false">
      <c r="A4890" s="37" t="s">
        <v>1161</v>
      </c>
      <c r="B4890" s="37" t="s">
        <v>281</v>
      </c>
      <c r="C4890" s="37" t="n">
        <v>22</v>
      </c>
      <c r="D4890" s="37" t="n">
        <v>21</v>
      </c>
      <c r="E4890" s="37" t="n">
        <v>0</v>
      </c>
      <c r="F4890" s="37" t="n">
        <v>0</v>
      </c>
      <c r="G4890" s="37" t="n">
        <v>0</v>
      </c>
      <c r="H4890" s="37" t="n">
        <v>2</v>
      </c>
      <c r="I4890" s="37" t="n">
        <v>0</v>
      </c>
      <c r="J4890" s="40" t="n">
        <f aca="false">IF(C4890=0,"",D4890/C4890)</f>
        <v>0.954545454545455</v>
      </c>
    </row>
    <row r="4891" customFormat="false" ht="15" hidden="false" customHeight="false" outlineLevel="0" collapsed="false">
      <c r="A4891" s="37" t="s">
        <v>1164</v>
      </c>
      <c r="B4891" s="37" t="s">
        <v>270</v>
      </c>
      <c r="C4891" s="37" t="n">
        <v>22</v>
      </c>
      <c r="D4891" s="37" t="n">
        <v>20</v>
      </c>
      <c r="E4891" s="37" t="n">
        <v>1</v>
      </c>
      <c r="F4891" s="37" t="n">
        <v>0</v>
      </c>
      <c r="G4891" s="37" t="n">
        <v>2</v>
      </c>
      <c r="H4891" s="37" t="n">
        <v>2</v>
      </c>
      <c r="I4891" s="37" t="n">
        <v>7</v>
      </c>
      <c r="J4891" s="40" t="n">
        <f aca="false">IF(C4891=0,"",D4891/C4891)</f>
        <v>0.909090909090909</v>
      </c>
    </row>
    <row r="4892" customFormat="false" ht="15" hidden="false" customHeight="false" outlineLevel="0" collapsed="false">
      <c r="A4892" s="37" t="s">
        <v>1164</v>
      </c>
      <c r="B4892" s="37" t="s">
        <v>271</v>
      </c>
      <c r="C4892" s="37" t="n">
        <v>22</v>
      </c>
      <c r="D4892" s="37" t="n">
        <v>21</v>
      </c>
      <c r="E4892" s="37" t="n">
        <v>0</v>
      </c>
      <c r="F4892" s="37" t="n">
        <v>1</v>
      </c>
      <c r="G4892" s="37" t="n">
        <v>0</v>
      </c>
      <c r="H4892" s="37" t="n">
        <v>2</v>
      </c>
      <c r="I4892" s="37" t="n">
        <v>2</v>
      </c>
      <c r="J4892" s="40" t="n">
        <f aca="false">IF(C4892=0,"",D4892/C4892)</f>
        <v>0.954545454545455</v>
      </c>
    </row>
    <row r="4893" customFormat="false" ht="15" hidden="false" customHeight="false" outlineLevel="0" collapsed="false">
      <c r="A4893" s="37" t="s">
        <v>1164</v>
      </c>
      <c r="B4893" s="37" t="s">
        <v>272</v>
      </c>
      <c r="C4893" s="37" t="n">
        <v>22</v>
      </c>
      <c r="D4893" s="37" t="n">
        <v>21</v>
      </c>
      <c r="E4893" s="37" t="n">
        <v>0</v>
      </c>
      <c r="F4893" s="37" t="n">
        <v>1</v>
      </c>
      <c r="G4893" s="37" t="n">
        <v>0</v>
      </c>
      <c r="H4893" s="37" t="n">
        <v>3</v>
      </c>
      <c r="I4893" s="37" t="n">
        <v>2</v>
      </c>
      <c r="J4893" s="40" t="n">
        <f aca="false">IF(C4893=0,"",D4893/C4893)</f>
        <v>0.954545454545455</v>
      </c>
    </row>
    <row r="4894" customFormat="false" ht="15" hidden="false" customHeight="false" outlineLevel="0" collapsed="false">
      <c r="A4894" s="37" t="s">
        <v>1164</v>
      </c>
      <c r="B4894" s="37" t="s">
        <v>273</v>
      </c>
      <c r="C4894" s="37" t="n">
        <v>22</v>
      </c>
      <c r="D4894" s="37" t="n">
        <v>22</v>
      </c>
      <c r="E4894" s="37" t="n">
        <v>2</v>
      </c>
      <c r="F4894" s="37" t="n">
        <v>1</v>
      </c>
      <c r="G4894" s="37" t="n">
        <v>0</v>
      </c>
      <c r="H4894" s="37" t="n">
        <v>0</v>
      </c>
      <c r="I4894" s="37" t="n">
        <v>13</v>
      </c>
      <c r="J4894" s="40" t="n">
        <f aca="false">IF(C4894=0,"",D4894/C4894)</f>
        <v>1</v>
      </c>
    </row>
    <row r="4895" customFormat="false" ht="15" hidden="false" customHeight="false" outlineLevel="0" collapsed="false">
      <c r="A4895" s="37" t="s">
        <v>1164</v>
      </c>
      <c r="B4895" s="37" t="s">
        <v>274</v>
      </c>
      <c r="C4895" s="37" t="n">
        <v>22</v>
      </c>
      <c r="D4895" s="37" t="n">
        <v>20</v>
      </c>
      <c r="E4895" s="37" t="n">
        <v>0</v>
      </c>
      <c r="F4895" s="37" t="n">
        <v>0</v>
      </c>
      <c r="G4895" s="37" t="n">
        <v>0</v>
      </c>
      <c r="H4895" s="37" t="n">
        <v>0</v>
      </c>
      <c r="I4895" s="37" t="n">
        <v>9</v>
      </c>
      <c r="J4895" s="40" t="n">
        <f aca="false">IF(C4895=0,"",D4895/C4895)</f>
        <v>0.909090909090909</v>
      </c>
    </row>
    <row r="4896" customFormat="false" ht="15" hidden="false" customHeight="false" outlineLevel="0" collapsed="false">
      <c r="A4896" s="37" t="s">
        <v>1164</v>
      </c>
      <c r="B4896" s="37" t="s">
        <v>275</v>
      </c>
      <c r="C4896" s="37" t="n">
        <v>22</v>
      </c>
      <c r="D4896" s="37" t="n">
        <v>20</v>
      </c>
      <c r="E4896" s="37" t="n">
        <v>0</v>
      </c>
      <c r="F4896" s="37" t="n">
        <v>2</v>
      </c>
      <c r="G4896" s="37" t="n">
        <v>1</v>
      </c>
      <c r="H4896" s="37" t="n">
        <v>0</v>
      </c>
      <c r="I4896" s="37" t="n">
        <v>27</v>
      </c>
      <c r="J4896" s="40" t="n">
        <f aca="false">IF(C4896=0,"",D4896/C4896)</f>
        <v>0.909090909090909</v>
      </c>
    </row>
    <row r="4897" customFormat="false" ht="15" hidden="false" customHeight="false" outlineLevel="0" collapsed="false">
      <c r="A4897" s="37" t="s">
        <v>1164</v>
      </c>
      <c r="B4897" s="37" t="s">
        <v>276</v>
      </c>
      <c r="C4897" s="37" t="n">
        <v>22</v>
      </c>
      <c r="D4897" s="37" t="n">
        <v>19</v>
      </c>
      <c r="E4897" s="37" t="n">
        <v>0</v>
      </c>
      <c r="F4897" s="37" t="n">
        <v>0</v>
      </c>
      <c r="G4897" s="37" t="n">
        <v>1</v>
      </c>
      <c r="H4897" s="37" t="n">
        <v>2</v>
      </c>
      <c r="I4897" s="37" t="n">
        <v>13</v>
      </c>
      <c r="J4897" s="40" t="n">
        <f aca="false">IF(C4897=0,"",D4897/C4897)</f>
        <v>0.863636363636364</v>
      </c>
    </row>
    <row r="4898" customFormat="false" ht="15" hidden="false" customHeight="false" outlineLevel="0" collapsed="false">
      <c r="A4898" s="37" t="s">
        <v>1164</v>
      </c>
      <c r="B4898" s="37" t="s">
        <v>277</v>
      </c>
      <c r="C4898" s="37" t="n">
        <v>22</v>
      </c>
      <c r="D4898" s="37" t="n">
        <v>18</v>
      </c>
      <c r="E4898" s="37" t="n">
        <v>0</v>
      </c>
      <c r="F4898" s="37" t="n">
        <v>0</v>
      </c>
      <c r="G4898" s="37" t="n">
        <v>1</v>
      </c>
      <c r="H4898" s="37" t="n">
        <v>3</v>
      </c>
      <c r="I4898" s="37" t="n">
        <v>18</v>
      </c>
      <c r="J4898" s="40" t="n">
        <f aca="false">IF(C4898=0,"",D4898/C4898)</f>
        <v>0.818181818181818</v>
      </c>
    </row>
    <row r="4899" customFormat="false" ht="15" hidden="false" customHeight="false" outlineLevel="0" collapsed="false">
      <c r="A4899" s="37" t="s">
        <v>1164</v>
      </c>
      <c r="B4899" s="37" t="s">
        <v>278</v>
      </c>
      <c r="C4899" s="37" t="n">
        <v>22</v>
      </c>
      <c r="D4899" s="37" t="n">
        <v>20</v>
      </c>
      <c r="E4899" s="37" t="n">
        <v>0</v>
      </c>
      <c r="F4899" s="37" t="n">
        <v>0</v>
      </c>
      <c r="G4899" s="37" t="n">
        <v>1</v>
      </c>
      <c r="H4899" s="37" t="n">
        <v>2</v>
      </c>
      <c r="I4899" s="37" t="n">
        <v>21</v>
      </c>
      <c r="J4899" s="40" t="n">
        <f aca="false">IF(C4899=0,"",D4899/C4899)</f>
        <v>0.909090909090909</v>
      </c>
    </row>
    <row r="4900" customFormat="false" ht="15" hidden="false" customHeight="false" outlineLevel="0" collapsed="false">
      <c r="A4900" s="37" t="s">
        <v>1164</v>
      </c>
      <c r="B4900" s="37" t="s">
        <v>279</v>
      </c>
      <c r="C4900" s="37" t="n">
        <v>22</v>
      </c>
      <c r="D4900" s="37" t="n">
        <v>21</v>
      </c>
      <c r="E4900" s="37" t="n">
        <v>0</v>
      </c>
      <c r="F4900" s="37" t="n">
        <v>1</v>
      </c>
      <c r="G4900" s="37" t="n">
        <v>0</v>
      </c>
      <c r="H4900" s="37" t="n">
        <v>3</v>
      </c>
      <c r="I4900" s="37" t="n">
        <v>7</v>
      </c>
      <c r="J4900" s="40" t="n">
        <f aca="false">IF(C4900=0,"",D4900/C4900)</f>
        <v>0.954545454545455</v>
      </c>
    </row>
    <row r="4901" customFormat="false" ht="15" hidden="false" customHeight="false" outlineLevel="0" collapsed="false">
      <c r="A4901" s="37" t="s">
        <v>1164</v>
      </c>
      <c r="B4901" s="37" t="s">
        <v>280</v>
      </c>
      <c r="C4901" s="37" t="n">
        <v>22</v>
      </c>
      <c r="D4901" s="37" t="n">
        <v>21</v>
      </c>
      <c r="E4901" s="37" t="n">
        <v>0</v>
      </c>
      <c r="F4901" s="37" t="n">
        <v>2</v>
      </c>
      <c r="G4901" s="37" t="n">
        <v>0</v>
      </c>
      <c r="H4901" s="37" t="n">
        <v>1</v>
      </c>
      <c r="I4901" s="37" t="n">
        <v>28</v>
      </c>
      <c r="J4901" s="40" t="n">
        <f aca="false">IF(C4901=0,"",D4901/C4901)</f>
        <v>0.954545454545455</v>
      </c>
    </row>
    <row r="4902" customFormat="false" ht="15" hidden="false" customHeight="false" outlineLevel="0" collapsed="false">
      <c r="A4902" s="37" t="s">
        <v>1164</v>
      </c>
      <c r="B4902" s="37" t="s">
        <v>281</v>
      </c>
      <c r="C4902" s="37" t="n">
        <v>22</v>
      </c>
      <c r="D4902" s="37" t="n">
        <v>21</v>
      </c>
      <c r="E4902" s="37" t="n">
        <v>0</v>
      </c>
      <c r="F4902" s="37" t="n">
        <v>1</v>
      </c>
      <c r="G4902" s="37" t="n">
        <v>0</v>
      </c>
      <c r="H4902" s="37" t="n">
        <v>5</v>
      </c>
      <c r="I4902" s="37" t="n">
        <v>16</v>
      </c>
      <c r="J4902" s="40" t="n">
        <f aca="false">IF(C4902=0,"",D4902/C4902)</f>
        <v>0.954545454545455</v>
      </c>
    </row>
    <row r="4903" customFormat="false" ht="15" hidden="false" customHeight="false" outlineLevel="0" collapsed="false">
      <c r="A4903" s="37" t="s">
        <v>1165</v>
      </c>
      <c r="B4903" s="37" t="s">
        <v>270</v>
      </c>
      <c r="C4903" s="37" t="n">
        <v>22</v>
      </c>
      <c r="D4903" s="37" t="n">
        <v>21</v>
      </c>
      <c r="E4903" s="37" t="n">
        <v>2</v>
      </c>
      <c r="F4903" s="37" t="n">
        <v>0</v>
      </c>
      <c r="G4903" s="37" t="n">
        <v>0</v>
      </c>
      <c r="H4903" s="37" t="n">
        <v>2</v>
      </c>
      <c r="I4903" s="37" t="n">
        <v>1</v>
      </c>
      <c r="J4903" s="40" t="n">
        <f aca="false">IF(C4903=0,"",D4903/C4903)</f>
        <v>0.954545454545455</v>
      </c>
    </row>
    <row r="4904" customFormat="false" ht="15" hidden="false" customHeight="false" outlineLevel="0" collapsed="false">
      <c r="A4904" s="37" t="s">
        <v>1165</v>
      </c>
      <c r="B4904" s="37" t="s">
        <v>271</v>
      </c>
      <c r="C4904" s="37" t="n">
        <v>22</v>
      </c>
      <c r="D4904" s="37" t="n">
        <v>18</v>
      </c>
      <c r="E4904" s="37" t="n">
        <v>1</v>
      </c>
      <c r="F4904" s="37" t="n">
        <v>3</v>
      </c>
      <c r="G4904" s="37" t="n">
        <v>1</v>
      </c>
      <c r="H4904" s="37" t="n">
        <v>1</v>
      </c>
      <c r="I4904" s="37" t="n">
        <v>0</v>
      </c>
      <c r="J4904" s="40" t="n">
        <f aca="false">IF(C4904=0,"",D4904/C4904)</f>
        <v>0.818181818181818</v>
      </c>
    </row>
    <row r="4905" customFormat="false" ht="15" hidden="false" customHeight="false" outlineLevel="0" collapsed="false">
      <c r="A4905" s="37" t="s">
        <v>1165</v>
      </c>
      <c r="B4905" s="37" t="s">
        <v>272</v>
      </c>
      <c r="C4905" s="37" t="n">
        <v>22</v>
      </c>
      <c r="D4905" s="37" t="n">
        <v>21</v>
      </c>
      <c r="E4905" s="37" t="n">
        <v>0</v>
      </c>
      <c r="F4905" s="37" t="n">
        <v>3</v>
      </c>
      <c r="G4905" s="37" t="n">
        <v>0</v>
      </c>
      <c r="H4905" s="37" t="n">
        <v>2</v>
      </c>
      <c r="I4905" s="37" t="n">
        <v>2</v>
      </c>
      <c r="J4905" s="40" t="n">
        <f aca="false">IF(C4905=0,"",D4905/C4905)</f>
        <v>0.954545454545455</v>
      </c>
    </row>
    <row r="4906" customFormat="false" ht="15" hidden="false" customHeight="false" outlineLevel="0" collapsed="false">
      <c r="A4906" s="37" t="s">
        <v>1165</v>
      </c>
      <c r="B4906" s="37" t="s">
        <v>273</v>
      </c>
      <c r="C4906" s="37" t="n">
        <v>22</v>
      </c>
      <c r="D4906" s="37" t="n">
        <v>19</v>
      </c>
      <c r="E4906" s="37" t="n">
        <v>1</v>
      </c>
      <c r="F4906" s="37" t="n">
        <v>2</v>
      </c>
      <c r="G4906" s="37" t="n">
        <v>0</v>
      </c>
      <c r="H4906" s="37" t="n">
        <v>2</v>
      </c>
      <c r="I4906" s="37" t="n">
        <v>0</v>
      </c>
      <c r="J4906" s="40" t="n">
        <f aca="false">IF(C4906=0,"",D4906/C4906)</f>
        <v>0.863636363636364</v>
      </c>
    </row>
    <row r="4907" customFormat="false" ht="15" hidden="false" customHeight="false" outlineLevel="0" collapsed="false">
      <c r="A4907" s="37" t="s">
        <v>1165</v>
      </c>
      <c r="B4907" s="37" t="s">
        <v>274</v>
      </c>
      <c r="C4907" s="37" t="n">
        <v>22</v>
      </c>
      <c r="D4907" s="37" t="n">
        <v>20</v>
      </c>
      <c r="E4907" s="37" t="n">
        <v>0</v>
      </c>
      <c r="F4907" s="37" t="n">
        <v>0</v>
      </c>
      <c r="G4907" s="37" t="n">
        <v>1</v>
      </c>
      <c r="H4907" s="37" t="n">
        <v>2</v>
      </c>
      <c r="I4907" s="37" t="n">
        <v>0</v>
      </c>
      <c r="J4907" s="40" t="n">
        <f aca="false">IF(C4907=0,"",D4907/C4907)</f>
        <v>0.909090909090909</v>
      </c>
    </row>
    <row r="4908" customFormat="false" ht="15" hidden="false" customHeight="false" outlineLevel="0" collapsed="false">
      <c r="A4908" s="37" t="s">
        <v>1165</v>
      </c>
      <c r="B4908" s="37" t="s">
        <v>275</v>
      </c>
      <c r="C4908" s="37" t="n">
        <v>22</v>
      </c>
      <c r="D4908" s="37" t="n">
        <v>20</v>
      </c>
      <c r="E4908" s="37" t="n">
        <v>0</v>
      </c>
      <c r="F4908" s="37" t="n">
        <v>0</v>
      </c>
      <c r="G4908" s="37" t="n">
        <v>0</v>
      </c>
      <c r="H4908" s="37" t="n">
        <v>4</v>
      </c>
      <c r="I4908" s="37" t="n">
        <v>2</v>
      </c>
      <c r="J4908" s="40" t="n">
        <f aca="false">IF(C4908=0,"",D4908/C4908)</f>
        <v>0.909090909090909</v>
      </c>
    </row>
    <row r="4909" customFormat="false" ht="15" hidden="false" customHeight="false" outlineLevel="0" collapsed="false">
      <c r="A4909" s="37" t="s">
        <v>1165</v>
      </c>
      <c r="B4909" s="37" t="s">
        <v>276</v>
      </c>
      <c r="C4909" s="37" t="n">
        <v>22</v>
      </c>
      <c r="D4909" s="37" t="n">
        <v>22</v>
      </c>
      <c r="E4909" s="37" t="n">
        <v>0</v>
      </c>
      <c r="F4909" s="37" t="n">
        <v>0</v>
      </c>
      <c r="G4909" s="37" t="n">
        <v>0</v>
      </c>
      <c r="H4909" s="37" t="n">
        <v>2</v>
      </c>
      <c r="I4909" s="37" t="n">
        <v>2</v>
      </c>
      <c r="J4909" s="40" t="n">
        <f aca="false">IF(C4909=0,"",D4909/C4909)</f>
        <v>1</v>
      </c>
    </row>
    <row r="4910" customFormat="false" ht="15" hidden="false" customHeight="false" outlineLevel="0" collapsed="false">
      <c r="A4910" s="37" t="s">
        <v>1165</v>
      </c>
      <c r="B4910" s="37" t="s">
        <v>277</v>
      </c>
      <c r="C4910" s="37" t="n">
        <v>22</v>
      </c>
      <c r="D4910" s="37" t="n">
        <v>21</v>
      </c>
      <c r="E4910" s="37" t="n">
        <v>0</v>
      </c>
      <c r="F4910" s="37" t="n">
        <v>1</v>
      </c>
      <c r="G4910" s="37" t="n">
        <v>0</v>
      </c>
      <c r="H4910" s="37" t="n">
        <v>1</v>
      </c>
      <c r="I4910" s="37" t="n">
        <v>5</v>
      </c>
      <c r="J4910" s="40" t="n">
        <f aca="false">IF(C4910=0,"",D4910/C4910)</f>
        <v>0.954545454545455</v>
      </c>
    </row>
    <row r="4911" customFormat="false" ht="15" hidden="false" customHeight="false" outlineLevel="0" collapsed="false">
      <c r="A4911" s="37" t="s">
        <v>1165</v>
      </c>
      <c r="B4911" s="37" t="s">
        <v>278</v>
      </c>
      <c r="C4911" s="37" t="n">
        <v>22</v>
      </c>
      <c r="D4911" s="37" t="n">
        <v>19</v>
      </c>
      <c r="E4911" s="37" t="n">
        <v>0</v>
      </c>
      <c r="F4911" s="37" t="n">
        <v>0</v>
      </c>
      <c r="G4911" s="37" t="n">
        <v>0</v>
      </c>
      <c r="H4911" s="37" t="n">
        <v>1</v>
      </c>
      <c r="I4911" s="37" t="n">
        <v>2</v>
      </c>
      <c r="J4911" s="40" t="n">
        <f aca="false">IF(C4911=0,"",D4911/C4911)</f>
        <v>0.863636363636364</v>
      </c>
    </row>
    <row r="4912" customFormat="false" ht="15" hidden="false" customHeight="false" outlineLevel="0" collapsed="false">
      <c r="A4912" s="37" t="s">
        <v>1165</v>
      </c>
      <c r="B4912" s="37" t="s">
        <v>279</v>
      </c>
      <c r="C4912" s="37" t="n">
        <v>22</v>
      </c>
      <c r="D4912" s="37" t="n">
        <v>21</v>
      </c>
      <c r="E4912" s="37" t="n">
        <v>1</v>
      </c>
      <c r="F4912" s="37" t="n">
        <v>1</v>
      </c>
      <c r="G4912" s="37" t="n">
        <v>0</v>
      </c>
      <c r="H4912" s="37" t="n">
        <v>1</v>
      </c>
      <c r="I4912" s="37" t="n">
        <v>1</v>
      </c>
      <c r="J4912" s="40" t="n">
        <f aca="false">IF(C4912=0,"",D4912/C4912)</f>
        <v>0.954545454545455</v>
      </c>
    </row>
    <row r="4913" customFormat="false" ht="15" hidden="false" customHeight="false" outlineLevel="0" collapsed="false">
      <c r="A4913" s="37" t="s">
        <v>1165</v>
      </c>
      <c r="B4913" s="37" t="s">
        <v>280</v>
      </c>
      <c r="C4913" s="37" t="n">
        <v>22</v>
      </c>
      <c r="D4913" s="37" t="n">
        <v>22</v>
      </c>
      <c r="E4913" s="37" t="n">
        <v>3</v>
      </c>
      <c r="F4913" s="37" t="n">
        <v>1</v>
      </c>
      <c r="G4913" s="37" t="n">
        <v>0</v>
      </c>
      <c r="H4913" s="37" t="n">
        <v>0</v>
      </c>
      <c r="I4913" s="37" t="n">
        <v>0</v>
      </c>
      <c r="J4913" s="40" t="n">
        <f aca="false">IF(C4913=0,"",D4913/C4913)</f>
        <v>1</v>
      </c>
    </row>
    <row r="4914" customFormat="false" ht="15" hidden="false" customHeight="false" outlineLevel="0" collapsed="false">
      <c r="A4914" s="37" t="s">
        <v>1165</v>
      </c>
      <c r="B4914" s="37" t="s">
        <v>281</v>
      </c>
      <c r="C4914" s="37" t="n">
        <v>22</v>
      </c>
      <c r="D4914" s="37" t="n">
        <v>22</v>
      </c>
      <c r="E4914" s="37" t="n">
        <v>3</v>
      </c>
      <c r="F4914" s="37" t="n">
        <v>0</v>
      </c>
      <c r="G4914" s="37" t="n">
        <v>0</v>
      </c>
      <c r="H4914" s="37" t="n">
        <v>3</v>
      </c>
      <c r="I4914" s="37" t="n">
        <v>5</v>
      </c>
      <c r="J4914" s="40" t="n">
        <f aca="false">IF(C4914=0,"",D4914/C4914)</f>
        <v>1</v>
      </c>
    </row>
    <row r="4915" customFormat="false" ht="15" hidden="false" customHeight="false" outlineLevel="0" collapsed="false">
      <c r="A4915" s="37" t="s">
        <v>1166</v>
      </c>
      <c r="B4915" s="37" t="s">
        <v>270</v>
      </c>
      <c r="C4915" s="37" t="n">
        <v>22</v>
      </c>
      <c r="D4915" s="37" t="n">
        <v>20</v>
      </c>
      <c r="E4915" s="37" t="n">
        <v>0</v>
      </c>
      <c r="F4915" s="37" t="n">
        <v>1</v>
      </c>
      <c r="G4915" s="37" t="n">
        <v>0</v>
      </c>
      <c r="H4915" s="37" t="n">
        <v>1</v>
      </c>
      <c r="I4915" s="37" t="n">
        <v>10</v>
      </c>
      <c r="J4915" s="40" t="n">
        <f aca="false">IF(C4915=0,"",D4915/C4915)</f>
        <v>0.909090909090909</v>
      </c>
    </row>
    <row r="4916" customFormat="false" ht="15" hidden="false" customHeight="false" outlineLevel="0" collapsed="false">
      <c r="A4916" s="37" t="s">
        <v>1166</v>
      </c>
      <c r="B4916" s="37" t="s">
        <v>271</v>
      </c>
      <c r="C4916" s="37" t="n">
        <v>22</v>
      </c>
      <c r="D4916" s="37" t="n">
        <v>20</v>
      </c>
      <c r="E4916" s="37" t="n">
        <v>0</v>
      </c>
      <c r="F4916" s="37" t="n">
        <v>2</v>
      </c>
      <c r="G4916" s="37" t="n">
        <v>0</v>
      </c>
      <c r="H4916" s="37" t="n">
        <v>1</v>
      </c>
      <c r="I4916" s="37" t="n">
        <v>4</v>
      </c>
      <c r="J4916" s="40" t="n">
        <f aca="false">IF(C4916=0,"",D4916/C4916)</f>
        <v>0.909090909090909</v>
      </c>
    </row>
    <row r="4917" customFormat="false" ht="15" hidden="false" customHeight="false" outlineLevel="0" collapsed="false">
      <c r="A4917" s="37" t="s">
        <v>1166</v>
      </c>
      <c r="B4917" s="37" t="s">
        <v>272</v>
      </c>
      <c r="C4917" s="37" t="n">
        <v>22</v>
      </c>
      <c r="D4917" s="37" t="n">
        <v>21</v>
      </c>
      <c r="E4917" s="37" t="n">
        <v>1</v>
      </c>
      <c r="F4917" s="37" t="n">
        <v>0</v>
      </c>
      <c r="G4917" s="37" t="n">
        <v>1</v>
      </c>
      <c r="H4917" s="37" t="n">
        <v>0</v>
      </c>
      <c r="I4917" s="37" t="n">
        <v>15</v>
      </c>
      <c r="J4917" s="40" t="n">
        <f aca="false">IF(C4917=0,"",D4917/C4917)</f>
        <v>0.954545454545455</v>
      </c>
    </row>
    <row r="4918" customFormat="false" ht="15" hidden="false" customHeight="false" outlineLevel="0" collapsed="false">
      <c r="A4918" s="37" t="s">
        <v>1166</v>
      </c>
      <c r="B4918" s="37" t="s">
        <v>273</v>
      </c>
      <c r="C4918" s="37" t="n">
        <v>22</v>
      </c>
      <c r="D4918" s="37" t="n">
        <v>21</v>
      </c>
      <c r="E4918" s="37" t="n">
        <v>2</v>
      </c>
      <c r="F4918" s="37" t="n">
        <v>0</v>
      </c>
      <c r="G4918" s="37" t="n">
        <v>0</v>
      </c>
      <c r="H4918" s="37" t="n">
        <v>2</v>
      </c>
      <c r="I4918" s="37" t="n">
        <v>3</v>
      </c>
      <c r="J4918" s="40" t="n">
        <f aca="false">IF(C4918=0,"",D4918/C4918)</f>
        <v>0.954545454545455</v>
      </c>
    </row>
    <row r="4919" customFormat="false" ht="15" hidden="false" customHeight="false" outlineLevel="0" collapsed="false">
      <c r="A4919" s="37" t="s">
        <v>1166</v>
      </c>
      <c r="B4919" s="37" t="s">
        <v>274</v>
      </c>
      <c r="C4919" s="37" t="n">
        <v>22</v>
      </c>
      <c r="D4919" s="37" t="n">
        <v>21</v>
      </c>
      <c r="E4919" s="37" t="n">
        <v>0</v>
      </c>
      <c r="F4919" s="37" t="n">
        <v>1</v>
      </c>
      <c r="G4919" s="37" t="n">
        <v>0</v>
      </c>
      <c r="H4919" s="37" t="n">
        <v>1</v>
      </c>
      <c r="I4919" s="37" t="n">
        <v>9</v>
      </c>
      <c r="J4919" s="40" t="n">
        <f aca="false">IF(C4919=0,"",D4919/C4919)</f>
        <v>0.954545454545455</v>
      </c>
    </row>
    <row r="4920" customFormat="false" ht="15" hidden="false" customHeight="false" outlineLevel="0" collapsed="false">
      <c r="A4920" s="37" t="s">
        <v>1166</v>
      </c>
      <c r="B4920" s="37" t="s">
        <v>275</v>
      </c>
      <c r="C4920" s="37" t="n">
        <v>22</v>
      </c>
      <c r="D4920" s="37" t="n">
        <v>21</v>
      </c>
      <c r="E4920" s="37" t="n">
        <v>0</v>
      </c>
      <c r="F4920" s="37" t="n">
        <v>0</v>
      </c>
      <c r="G4920" s="37" t="n">
        <v>1</v>
      </c>
      <c r="H4920" s="37" t="n">
        <v>3</v>
      </c>
      <c r="I4920" s="37" t="n">
        <v>12</v>
      </c>
      <c r="J4920" s="40" t="n">
        <f aca="false">IF(C4920=0,"",D4920/C4920)</f>
        <v>0.954545454545455</v>
      </c>
    </row>
    <row r="4921" customFormat="false" ht="15" hidden="false" customHeight="false" outlineLevel="0" collapsed="false">
      <c r="A4921" s="37" t="s">
        <v>1166</v>
      </c>
      <c r="B4921" s="37" t="s">
        <v>276</v>
      </c>
      <c r="C4921" s="37" t="n">
        <v>22</v>
      </c>
      <c r="D4921" s="37" t="n">
        <v>22</v>
      </c>
      <c r="E4921" s="37" t="n">
        <v>0</v>
      </c>
      <c r="F4921" s="37" t="n">
        <v>1</v>
      </c>
      <c r="G4921" s="37" t="n">
        <v>0</v>
      </c>
      <c r="H4921" s="37" t="n">
        <v>1</v>
      </c>
      <c r="I4921" s="37" t="n">
        <v>24</v>
      </c>
      <c r="J4921" s="40" t="n">
        <f aca="false">IF(C4921=0,"",D4921/C4921)</f>
        <v>1</v>
      </c>
    </row>
    <row r="4922" customFormat="false" ht="15" hidden="false" customHeight="false" outlineLevel="0" collapsed="false">
      <c r="A4922" s="37" t="s">
        <v>1166</v>
      </c>
      <c r="B4922" s="37" t="s">
        <v>277</v>
      </c>
      <c r="C4922" s="37" t="n">
        <v>22</v>
      </c>
      <c r="D4922" s="37" t="n">
        <v>22</v>
      </c>
      <c r="E4922" s="37" t="n">
        <v>1</v>
      </c>
      <c r="F4922" s="37" t="n">
        <v>2</v>
      </c>
      <c r="G4922" s="37" t="n">
        <v>0</v>
      </c>
      <c r="H4922" s="37" t="n">
        <v>1</v>
      </c>
      <c r="I4922" s="37" t="n">
        <v>46</v>
      </c>
      <c r="J4922" s="40" t="n">
        <f aca="false">IF(C4922=0,"",D4922/C4922)</f>
        <v>1</v>
      </c>
    </row>
    <row r="4923" customFormat="false" ht="15" hidden="false" customHeight="false" outlineLevel="0" collapsed="false">
      <c r="A4923" s="37" t="s">
        <v>1166</v>
      </c>
      <c r="B4923" s="37" t="s">
        <v>278</v>
      </c>
      <c r="C4923" s="37" t="n">
        <v>22</v>
      </c>
      <c r="D4923" s="37" t="n">
        <v>21</v>
      </c>
      <c r="E4923" s="37" t="n">
        <v>0</v>
      </c>
      <c r="F4923" s="37" t="n">
        <v>1</v>
      </c>
      <c r="G4923" s="37" t="n">
        <v>0</v>
      </c>
      <c r="H4923" s="37" t="n">
        <v>1</v>
      </c>
      <c r="I4923" s="37" t="n">
        <v>7</v>
      </c>
      <c r="J4923" s="40" t="n">
        <f aca="false">IF(C4923=0,"",D4923/C4923)</f>
        <v>0.954545454545455</v>
      </c>
    </row>
    <row r="4924" customFormat="false" ht="15" hidden="false" customHeight="false" outlineLevel="0" collapsed="false">
      <c r="A4924" s="37" t="s">
        <v>1166</v>
      </c>
      <c r="B4924" s="37" t="s">
        <v>279</v>
      </c>
      <c r="C4924" s="37" t="n">
        <v>22</v>
      </c>
      <c r="D4924" s="37" t="n">
        <v>21</v>
      </c>
      <c r="E4924" s="37" t="n">
        <v>0</v>
      </c>
      <c r="F4924" s="37" t="n">
        <v>0</v>
      </c>
      <c r="G4924" s="37" t="n">
        <v>0</v>
      </c>
      <c r="H4924" s="37" t="n">
        <v>3</v>
      </c>
      <c r="I4924" s="37" t="n">
        <v>3</v>
      </c>
      <c r="J4924" s="40" t="n">
        <f aca="false">IF(C4924=0,"",D4924/C4924)</f>
        <v>0.954545454545455</v>
      </c>
    </row>
    <row r="4925" customFormat="false" ht="15" hidden="false" customHeight="false" outlineLevel="0" collapsed="false">
      <c r="A4925" s="37" t="s">
        <v>1166</v>
      </c>
      <c r="B4925" s="37" t="s">
        <v>280</v>
      </c>
      <c r="C4925" s="37" t="n">
        <v>22</v>
      </c>
      <c r="D4925" s="37" t="n">
        <v>21</v>
      </c>
      <c r="E4925" s="37" t="n">
        <v>0</v>
      </c>
      <c r="F4925" s="37" t="n">
        <v>0</v>
      </c>
      <c r="G4925" s="37" t="n">
        <v>0</v>
      </c>
      <c r="H4925" s="37" t="n">
        <v>0</v>
      </c>
      <c r="I4925" s="37" t="n">
        <v>11</v>
      </c>
      <c r="J4925" s="40" t="n">
        <f aca="false">IF(C4925=0,"",D4925/C4925)</f>
        <v>0.954545454545455</v>
      </c>
    </row>
    <row r="4926" customFormat="false" ht="15" hidden="false" customHeight="false" outlineLevel="0" collapsed="false">
      <c r="A4926" s="37" t="s">
        <v>1166</v>
      </c>
      <c r="B4926" s="37" t="s">
        <v>281</v>
      </c>
      <c r="C4926" s="37" t="n">
        <v>22</v>
      </c>
      <c r="D4926" s="37" t="n">
        <v>17</v>
      </c>
      <c r="E4926" s="37" t="n">
        <v>1</v>
      </c>
      <c r="F4926" s="37" t="n">
        <v>2</v>
      </c>
      <c r="G4926" s="37" t="n">
        <v>0</v>
      </c>
      <c r="H4926" s="37" t="n">
        <v>0</v>
      </c>
      <c r="I4926" s="37" t="n">
        <v>22</v>
      </c>
      <c r="J4926" s="40" t="n">
        <f aca="false">IF(C4926=0,"",D4926/C4926)</f>
        <v>0.772727272727273</v>
      </c>
    </row>
    <row r="4927" customFormat="false" ht="15" hidden="false" customHeight="false" outlineLevel="0" collapsed="false">
      <c r="A4927" s="37" t="s">
        <v>1167</v>
      </c>
      <c r="B4927" s="37" t="s">
        <v>270</v>
      </c>
      <c r="C4927" s="37" t="n">
        <v>22</v>
      </c>
      <c r="D4927" s="37" t="n">
        <v>20</v>
      </c>
      <c r="E4927" s="37" t="n">
        <v>1</v>
      </c>
      <c r="F4927" s="37" t="n">
        <v>2</v>
      </c>
      <c r="G4927" s="37" t="n">
        <v>0</v>
      </c>
      <c r="H4927" s="37" t="n">
        <v>2</v>
      </c>
      <c r="I4927" s="37" t="n">
        <v>1</v>
      </c>
      <c r="J4927" s="40" t="n">
        <f aca="false">IF(C4927=0,"",D4927/C4927)</f>
        <v>0.909090909090909</v>
      </c>
    </row>
    <row r="4928" customFormat="false" ht="15" hidden="false" customHeight="false" outlineLevel="0" collapsed="false">
      <c r="A4928" s="37" t="s">
        <v>1167</v>
      </c>
      <c r="B4928" s="37" t="s">
        <v>271</v>
      </c>
      <c r="C4928" s="37" t="n">
        <v>22</v>
      </c>
      <c r="D4928" s="37" t="n">
        <v>22</v>
      </c>
      <c r="E4928" s="37" t="n">
        <v>4</v>
      </c>
      <c r="F4928" s="37" t="n">
        <v>2</v>
      </c>
      <c r="G4928" s="37" t="n">
        <v>0</v>
      </c>
      <c r="H4928" s="37" t="n">
        <v>2</v>
      </c>
      <c r="I4928" s="37" t="n">
        <v>3</v>
      </c>
      <c r="J4928" s="40" t="n">
        <f aca="false">IF(C4928=0,"",D4928/C4928)</f>
        <v>1</v>
      </c>
    </row>
    <row r="4929" customFormat="false" ht="15" hidden="false" customHeight="false" outlineLevel="0" collapsed="false">
      <c r="A4929" s="37" t="s">
        <v>1167</v>
      </c>
      <c r="B4929" s="37" t="s">
        <v>272</v>
      </c>
      <c r="C4929" s="37" t="n">
        <v>22</v>
      </c>
      <c r="D4929" s="37" t="n">
        <v>20</v>
      </c>
      <c r="E4929" s="37" t="n">
        <v>1</v>
      </c>
      <c r="F4929" s="37" t="n">
        <v>0</v>
      </c>
      <c r="G4929" s="37" t="n">
        <v>0</v>
      </c>
      <c r="H4929" s="37" t="n">
        <v>2</v>
      </c>
      <c r="I4929" s="37" t="n">
        <v>4</v>
      </c>
      <c r="J4929" s="40" t="n">
        <f aca="false">IF(C4929=0,"",D4929/C4929)</f>
        <v>0.909090909090909</v>
      </c>
    </row>
    <row r="4930" customFormat="false" ht="15" hidden="false" customHeight="false" outlineLevel="0" collapsed="false">
      <c r="A4930" s="37" t="s">
        <v>1167</v>
      </c>
      <c r="B4930" s="37" t="s">
        <v>273</v>
      </c>
      <c r="C4930" s="37" t="n">
        <v>22</v>
      </c>
      <c r="D4930" s="37" t="n">
        <v>22</v>
      </c>
      <c r="E4930" s="37" t="n">
        <v>0</v>
      </c>
      <c r="F4930" s="37" t="n">
        <v>1</v>
      </c>
      <c r="G4930" s="37" t="n">
        <v>0</v>
      </c>
      <c r="H4930" s="37" t="n">
        <v>2</v>
      </c>
      <c r="I4930" s="37" t="n">
        <v>1</v>
      </c>
      <c r="J4930" s="40" t="n">
        <f aca="false">IF(C4930=0,"",D4930/C4930)</f>
        <v>1</v>
      </c>
    </row>
    <row r="4931" customFormat="false" ht="15" hidden="false" customHeight="false" outlineLevel="0" collapsed="false">
      <c r="A4931" s="37" t="s">
        <v>1167</v>
      </c>
      <c r="B4931" s="37" t="s">
        <v>274</v>
      </c>
      <c r="C4931" s="37" t="n">
        <v>22</v>
      </c>
      <c r="D4931" s="37" t="n">
        <v>18</v>
      </c>
      <c r="E4931" s="37" t="n">
        <v>0</v>
      </c>
      <c r="F4931" s="37" t="n">
        <v>1</v>
      </c>
      <c r="G4931" s="37" t="n">
        <v>0</v>
      </c>
      <c r="H4931" s="37" t="n">
        <v>0</v>
      </c>
      <c r="I4931" s="37" t="n">
        <v>6</v>
      </c>
      <c r="J4931" s="40" t="n">
        <f aca="false">IF(C4931=0,"",D4931/C4931)</f>
        <v>0.818181818181818</v>
      </c>
    </row>
    <row r="4932" customFormat="false" ht="15" hidden="false" customHeight="false" outlineLevel="0" collapsed="false">
      <c r="A4932" s="37" t="s">
        <v>1167</v>
      </c>
      <c r="B4932" s="37" t="s">
        <v>275</v>
      </c>
      <c r="C4932" s="37" t="n">
        <v>22</v>
      </c>
      <c r="D4932" s="37" t="n">
        <v>21</v>
      </c>
      <c r="E4932" s="37" t="n">
        <v>1</v>
      </c>
      <c r="F4932" s="37" t="n">
        <v>3</v>
      </c>
      <c r="G4932" s="37" t="n">
        <v>0</v>
      </c>
      <c r="H4932" s="37" t="n">
        <v>1</v>
      </c>
      <c r="I4932" s="37" t="n">
        <v>1</v>
      </c>
      <c r="J4932" s="40" t="n">
        <f aca="false">IF(C4932=0,"",D4932/C4932)</f>
        <v>0.954545454545455</v>
      </c>
    </row>
    <row r="4933" customFormat="false" ht="15" hidden="false" customHeight="false" outlineLevel="0" collapsed="false">
      <c r="A4933" s="37" t="s">
        <v>1167</v>
      </c>
      <c r="B4933" s="37" t="s">
        <v>276</v>
      </c>
      <c r="C4933" s="37" t="n">
        <v>22</v>
      </c>
      <c r="D4933" s="37" t="n">
        <v>21</v>
      </c>
      <c r="E4933" s="37" t="n">
        <v>0</v>
      </c>
      <c r="F4933" s="37" t="n">
        <v>2</v>
      </c>
      <c r="G4933" s="37" t="n">
        <v>0</v>
      </c>
      <c r="H4933" s="37" t="n">
        <v>2</v>
      </c>
      <c r="I4933" s="37" t="n">
        <v>1</v>
      </c>
      <c r="J4933" s="40" t="n">
        <f aca="false">IF(C4933=0,"",D4933/C4933)</f>
        <v>0.954545454545455</v>
      </c>
    </row>
    <row r="4934" customFormat="false" ht="15" hidden="false" customHeight="false" outlineLevel="0" collapsed="false">
      <c r="A4934" s="37" t="s">
        <v>1167</v>
      </c>
      <c r="B4934" s="37" t="s">
        <v>277</v>
      </c>
      <c r="C4934" s="37" t="n">
        <v>22</v>
      </c>
      <c r="D4934" s="37" t="n">
        <v>21</v>
      </c>
      <c r="E4934" s="37" t="n">
        <v>1</v>
      </c>
      <c r="F4934" s="37" t="n">
        <v>1</v>
      </c>
      <c r="G4934" s="37" t="n">
        <v>0</v>
      </c>
      <c r="H4934" s="37" t="n">
        <v>1</v>
      </c>
      <c r="I4934" s="37" t="n">
        <v>1</v>
      </c>
      <c r="J4934" s="40" t="n">
        <f aca="false">IF(C4934=0,"",D4934/C4934)</f>
        <v>0.954545454545455</v>
      </c>
    </row>
    <row r="4935" customFormat="false" ht="15" hidden="false" customHeight="false" outlineLevel="0" collapsed="false">
      <c r="A4935" s="37" t="s">
        <v>1167</v>
      </c>
      <c r="B4935" s="37" t="s">
        <v>278</v>
      </c>
      <c r="C4935" s="37" t="n">
        <v>22</v>
      </c>
      <c r="D4935" s="37" t="n">
        <v>21</v>
      </c>
      <c r="E4935" s="37" t="n">
        <v>0</v>
      </c>
      <c r="F4935" s="37" t="n">
        <v>0</v>
      </c>
      <c r="G4935" s="37" t="n">
        <v>1</v>
      </c>
      <c r="H4935" s="37" t="n">
        <v>0</v>
      </c>
      <c r="I4935" s="37" t="n">
        <v>6</v>
      </c>
      <c r="J4935" s="40" t="n">
        <f aca="false">IF(C4935=0,"",D4935/C4935)</f>
        <v>0.954545454545455</v>
      </c>
    </row>
    <row r="4936" customFormat="false" ht="15" hidden="false" customHeight="false" outlineLevel="0" collapsed="false">
      <c r="A4936" s="37" t="s">
        <v>1167</v>
      </c>
      <c r="B4936" s="37" t="s">
        <v>279</v>
      </c>
      <c r="C4936" s="37" t="n">
        <v>22</v>
      </c>
      <c r="D4936" s="37" t="n">
        <v>21</v>
      </c>
      <c r="E4936" s="37" t="n">
        <v>0</v>
      </c>
      <c r="F4936" s="37" t="n">
        <v>0</v>
      </c>
      <c r="G4936" s="37" t="n">
        <v>0</v>
      </c>
      <c r="H4936" s="37" t="n">
        <v>0</v>
      </c>
      <c r="I4936" s="37" t="n">
        <v>1</v>
      </c>
      <c r="J4936" s="40" t="n">
        <f aca="false">IF(C4936=0,"",D4936/C4936)</f>
        <v>0.954545454545455</v>
      </c>
    </row>
    <row r="4937" customFormat="false" ht="15" hidden="false" customHeight="false" outlineLevel="0" collapsed="false">
      <c r="A4937" s="37" t="s">
        <v>1167</v>
      </c>
      <c r="B4937" s="37" t="s">
        <v>280</v>
      </c>
      <c r="C4937" s="37" t="n">
        <v>22</v>
      </c>
      <c r="D4937" s="37" t="n">
        <v>20</v>
      </c>
      <c r="E4937" s="37" t="n">
        <v>2</v>
      </c>
      <c r="F4937" s="37" t="n">
        <v>2</v>
      </c>
      <c r="G4937" s="37" t="n">
        <v>0</v>
      </c>
      <c r="H4937" s="37" t="n">
        <v>0</v>
      </c>
      <c r="I4937" s="37" t="n">
        <v>1</v>
      </c>
      <c r="J4937" s="40" t="n">
        <f aca="false">IF(C4937=0,"",D4937/C4937)</f>
        <v>0.909090909090909</v>
      </c>
    </row>
    <row r="4938" customFormat="false" ht="15" hidden="false" customHeight="false" outlineLevel="0" collapsed="false">
      <c r="A4938" s="37" t="s">
        <v>1167</v>
      </c>
      <c r="B4938" s="37" t="s">
        <v>281</v>
      </c>
      <c r="C4938" s="37" t="n">
        <v>22</v>
      </c>
      <c r="D4938" s="37" t="n">
        <v>22</v>
      </c>
      <c r="E4938" s="37" t="n">
        <v>2</v>
      </c>
      <c r="F4938" s="37" t="n">
        <v>1</v>
      </c>
      <c r="G4938" s="37" t="n">
        <v>0</v>
      </c>
      <c r="H4938" s="37" t="n">
        <v>1</v>
      </c>
      <c r="I4938" s="37" t="n">
        <v>0</v>
      </c>
      <c r="J4938" s="40" t="n">
        <f aca="false">IF(C4938=0,"",D4938/C4938)</f>
        <v>1</v>
      </c>
    </row>
    <row r="4939" customFormat="false" ht="15" hidden="false" customHeight="false" outlineLevel="0" collapsed="false">
      <c r="A4939" s="37" t="s">
        <v>1168</v>
      </c>
      <c r="B4939" s="37" t="s">
        <v>270</v>
      </c>
      <c r="C4939" s="37" t="n">
        <v>22</v>
      </c>
      <c r="D4939" s="37" t="n">
        <v>20</v>
      </c>
      <c r="E4939" s="37" t="n">
        <v>1</v>
      </c>
      <c r="F4939" s="37" t="n">
        <v>2</v>
      </c>
      <c r="G4939" s="37" t="n">
        <v>0</v>
      </c>
      <c r="H4939" s="37" t="n">
        <v>0</v>
      </c>
      <c r="I4939" s="37" t="n">
        <v>3</v>
      </c>
      <c r="J4939" s="40" t="n">
        <f aca="false">IF(C4939=0,"",D4939/C4939)</f>
        <v>0.909090909090909</v>
      </c>
    </row>
    <row r="4940" customFormat="false" ht="15" hidden="false" customHeight="false" outlineLevel="0" collapsed="false">
      <c r="A4940" s="37" t="s">
        <v>1168</v>
      </c>
      <c r="B4940" s="37" t="s">
        <v>271</v>
      </c>
      <c r="C4940" s="37" t="n">
        <v>22</v>
      </c>
      <c r="D4940" s="37" t="n">
        <v>21</v>
      </c>
      <c r="E4940" s="37" t="n">
        <v>0</v>
      </c>
      <c r="F4940" s="37" t="n">
        <v>0</v>
      </c>
      <c r="G4940" s="37" t="n">
        <v>1</v>
      </c>
      <c r="H4940" s="37" t="n">
        <v>2</v>
      </c>
      <c r="I4940" s="37" t="n">
        <v>0</v>
      </c>
      <c r="J4940" s="40" t="n">
        <f aca="false">IF(C4940=0,"",D4940/C4940)</f>
        <v>0.954545454545455</v>
      </c>
    </row>
    <row r="4941" customFormat="false" ht="15" hidden="false" customHeight="false" outlineLevel="0" collapsed="false">
      <c r="A4941" s="37" t="s">
        <v>1168</v>
      </c>
      <c r="B4941" s="37" t="s">
        <v>272</v>
      </c>
      <c r="C4941" s="37" t="n">
        <v>22</v>
      </c>
      <c r="D4941" s="37" t="n">
        <v>22</v>
      </c>
      <c r="E4941" s="37" t="n">
        <v>2</v>
      </c>
      <c r="F4941" s="37" t="n">
        <v>2</v>
      </c>
      <c r="G4941" s="37" t="n">
        <v>0</v>
      </c>
      <c r="H4941" s="37" t="n">
        <v>1</v>
      </c>
      <c r="I4941" s="37" t="n">
        <v>0</v>
      </c>
      <c r="J4941" s="40" t="n">
        <f aca="false">IF(C4941=0,"",D4941/C4941)</f>
        <v>1</v>
      </c>
    </row>
    <row r="4942" customFormat="false" ht="15" hidden="false" customHeight="false" outlineLevel="0" collapsed="false">
      <c r="A4942" s="37" t="s">
        <v>1168</v>
      </c>
      <c r="B4942" s="37" t="s">
        <v>273</v>
      </c>
      <c r="C4942" s="37" t="n">
        <v>22</v>
      </c>
      <c r="D4942" s="37" t="n">
        <v>22</v>
      </c>
      <c r="E4942" s="37" t="n">
        <v>1</v>
      </c>
      <c r="F4942" s="37" t="n">
        <v>1</v>
      </c>
      <c r="G4942" s="37" t="n">
        <v>0</v>
      </c>
      <c r="H4942" s="37" t="n">
        <v>1</v>
      </c>
      <c r="I4942" s="37" t="n">
        <v>2</v>
      </c>
      <c r="J4942" s="40" t="n">
        <f aca="false">IF(C4942=0,"",D4942/C4942)</f>
        <v>1</v>
      </c>
    </row>
    <row r="4943" customFormat="false" ht="15" hidden="false" customHeight="false" outlineLevel="0" collapsed="false">
      <c r="A4943" s="37" t="s">
        <v>1168</v>
      </c>
      <c r="B4943" s="37" t="s">
        <v>274</v>
      </c>
      <c r="C4943" s="37" t="n">
        <v>22</v>
      </c>
      <c r="D4943" s="37" t="n">
        <v>20</v>
      </c>
      <c r="E4943" s="37" t="n">
        <v>0</v>
      </c>
      <c r="F4943" s="37" t="n">
        <v>1</v>
      </c>
      <c r="G4943" s="37" t="n">
        <v>0</v>
      </c>
      <c r="H4943" s="37" t="n">
        <v>1</v>
      </c>
      <c r="I4943" s="37" t="n">
        <v>4</v>
      </c>
      <c r="J4943" s="40" t="n">
        <f aca="false">IF(C4943=0,"",D4943/C4943)</f>
        <v>0.909090909090909</v>
      </c>
    </row>
    <row r="4944" customFormat="false" ht="15" hidden="false" customHeight="false" outlineLevel="0" collapsed="false">
      <c r="A4944" s="37" t="s">
        <v>1168</v>
      </c>
      <c r="B4944" s="37" t="s">
        <v>275</v>
      </c>
      <c r="C4944" s="37" t="n">
        <v>22</v>
      </c>
      <c r="D4944" s="37" t="n">
        <v>21</v>
      </c>
      <c r="E4944" s="37" t="n">
        <v>1</v>
      </c>
      <c r="F4944" s="37" t="n">
        <v>1</v>
      </c>
      <c r="G4944" s="37" t="n">
        <v>0</v>
      </c>
      <c r="H4944" s="37" t="n">
        <v>0</v>
      </c>
      <c r="I4944" s="37" t="n">
        <v>5</v>
      </c>
      <c r="J4944" s="40" t="n">
        <f aca="false">IF(C4944=0,"",D4944/C4944)</f>
        <v>0.954545454545455</v>
      </c>
    </row>
    <row r="4945" customFormat="false" ht="15" hidden="false" customHeight="false" outlineLevel="0" collapsed="false">
      <c r="A4945" s="37" t="s">
        <v>1168</v>
      </c>
      <c r="B4945" s="37" t="s">
        <v>276</v>
      </c>
      <c r="C4945" s="37" t="n">
        <v>22</v>
      </c>
      <c r="D4945" s="37" t="n">
        <v>20</v>
      </c>
      <c r="E4945" s="37" t="n">
        <v>0</v>
      </c>
      <c r="F4945" s="37" t="n">
        <v>0</v>
      </c>
      <c r="G4945" s="37" t="n">
        <v>0</v>
      </c>
      <c r="H4945" s="37" t="n">
        <v>3</v>
      </c>
      <c r="I4945" s="37" t="n">
        <v>1</v>
      </c>
      <c r="J4945" s="40" t="n">
        <f aca="false">IF(C4945=0,"",D4945/C4945)</f>
        <v>0.909090909090909</v>
      </c>
    </row>
    <row r="4946" customFormat="false" ht="15" hidden="false" customHeight="false" outlineLevel="0" collapsed="false">
      <c r="A4946" s="37" t="s">
        <v>1168</v>
      </c>
      <c r="B4946" s="37" t="s">
        <v>277</v>
      </c>
      <c r="C4946" s="37" t="n">
        <v>22</v>
      </c>
      <c r="D4946" s="37" t="n">
        <v>21</v>
      </c>
      <c r="E4946" s="37" t="n">
        <v>0</v>
      </c>
      <c r="F4946" s="37" t="n">
        <v>2</v>
      </c>
      <c r="G4946" s="37" t="n">
        <v>1</v>
      </c>
      <c r="H4946" s="37" t="n">
        <v>1</v>
      </c>
      <c r="I4946" s="37" t="n">
        <v>2</v>
      </c>
      <c r="J4946" s="40" t="n">
        <f aca="false">IF(C4946=0,"",D4946/C4946)</f>
        <v>0.954545454545455</v>
      </c>
    </row>
    <row r="4947" customFormat="false" ht="15" hidden="false" customHeight="false" outlineLevel="0" collapsed="false">
      <c r="A4947" s="37" t="s">
        <v>1168</v>
      </c>
      <c r="B4947" s="37" t="s">
        <v>278</v>
      </c>
      <c r="C4947" s="37" t="n">
        <v>22</v>
      </c>
      <c r="D4947" s="37" t="n">
        <v>19</v>
      </c>
      <c r="E4947" s="37" t="n">
        <v>1</v>
      </c>
      <c r="F4947" s="37" t="n">
        <v>1</v>
      </c>
      <c r="G4947" s="37" t="n">
        <v>0</v>
      </c>
      <c r="H4947" s="37" t="n">
        <v>2</v>
      </c>
      <c r="I4947" s="37" t="n">
        <v>5</v>
      </c>
      <c r="J4947" s="40" t="n">
        <f aca="false">IF(C4947=0,"",D4947/C4947)</f>
        <v>0.863636363636364</v>
      </c>
    </row>
    <row r="4948" customFormat="false" ht="15" hidden="false" customHeight="false" outlineLevel="0" collapsed="false">
      <c r="A4948" s="37" t="s">
        <v>1168</v>
      </c>
      <c r="B4948" s="37" t="s">
        <v>279</v>
      </c>
      <c r="C4948" s="37" t="n">
        <v>22</v>
      </c>
      <c r="D4948" s="37" t="n">
        <v>22</v>
      </c>
      <c r="E4948" s="37" t="n">
        <v>0</v>
      </c>
      <c r="F4948" s="37" t="n">
        <v>0</v>
      </c>
      <c r="G4948" s="37" t="n">
        <v>0</v>
      </c>
      <c r="H4948" s="37" t="n">
        <v>0</v>
      </c>
      <c r="I4948" s="37" t="n">
        <v>0</v>
      </c>
      <c r="J4948" s="40" t="n">
        <f aca="false">IF(C4948=0,"",D4948/C4948)</f>
        <v>1</v>
      </c>
    </row>
    <row r="4949" customFormat="false" ht="15" hidden="false" customHeight="false" outlineLevel="0" collapsed="false">
      <c r="A4949" s="37" t="s">
        <v>1168</v>
      </c>
      <c r="B4949" s="37" t="s">
        <v>280</v>
      </c>
      <c r="C4949" s="37" t="n">
        <v>22</v>
      </c>
      <c r="D4949" s="37" t="n">
        <v>21</v>
      </c>
      <c r="E4949" s="37" t="n">
        <v>1</v>
      </c>
      <c r="F4949" s="37" t="n">
        <v>2</v>
      </c>
      <c r="G4949" s="37" t="n">
        <v>0</v>
      </c>
      <c r="H4949" s="37" t="n">
        <v>2</v>
      </c>
      <c r="I4949" s="37" t="n">
        <v>0</v>
      </c>
      <c r="J4949" s="40" t="n">
        <f aca="false">IF(C4949=0,"",D4949/C4949)</f>
        <v>0.954545454545455</v>
      </c>
    </row>
    <row r="4950" customFormat="false" ht="15" hidden="false" customHeight="false" outlineLevel="0" collapsed="false">
      <c r="A4950" s="37" t="s">
        <v>1168</v>
      </c>
      <c r="B4950" s="37" t="s">
        <v>281</v>
      </c>
      <c r="C4950" s="37" t="n">
        <v>22</v>
      </c>
      <c r="D4950" s="37" t="n">
        <v>22</v>
      </c>
      <c r="E4950" s="37" t="n">
        <v>1</v>
      </c>
      <c r="F4950" s="37" t="n">
        <v>0</v>
      </c>
      <c r="G4950" s="37" t="n">
        <v>0</v>
      </c>
      <c r="H4950" s="37" t="n">
        <v>0</v>
      </c>
      <c r="I4950" s="37" t="n">
        <v>1</v>
      </c>
      <c r="J4950" s="40" t="n">
        <f aca="false">IF(C4950=0,"",D4950/C4950)</f>
        <v>1</v>
      </c>
    </row>
    <row r="4951" customFormat="false" ht="15" hidden="false" customHeight="false" outlineLevel="0" collapsed="false">
      <c r="A4951" s="37" t="s">
        <v>1169</v>
      </c>
      <c r="B4951" s="37" t="s">
        <v>281</v>
      </c>
      <c r="C4951" s="37" t="n">
        <v>22</v>
      </c>
      <c r="D4951" s="37" t="n">
        <v>20</v>
      </c>
      <c r="E4951" s="37" t="n">
        <v>0</v>
      </c>
      <c r="F4951" s="37" t="n">
        <v>1</v>
      </c>
      <c r="G4951" s="37" t="n">
        <v>1</v>
      </c>
      <c r="H4951" s="37" t="n">
        <v>1</v>
      </c>
      <c r="I4951" s="37" t="n">
        <v>0</v>
      </c>
      <c r="J4951" s="40" t="n">
        <f aca="false">IF(C4951=0,"",D4951/C4951)</f>
        <v>0.909090909090909</v>
      </c>
    </row>
    <row r="4952" customFormat="false" ht="15" hidden="false" customHeight="false" outlineLevel="0" collapsed="false">
      <c r="A4952" s="37" t="s">
        <v>1170</v>
      </c>
      <c r="B4952" s="37" t="s">
        <v>270</v>
      </c>
      <c r="C4952" s="37" t="n">
        <v>22</v>
      </c>
      <c r="D4952" s="37" t="n">
        <v>21</v>
      </c>
      <c r="E4952" s="37" t="n">
        <v>0</v>
      </c>
      <c r="F4952" s="37" t="n">
        <v>0</v>
      </c>
      <c r="G4952" s="37" t="n">
        <v>0</v>
      </c>
      <c r="H4952" s="37" t="n">
        <v>2</v>
      </c>
      <c r="I4952" s="37" t="n">
        <v>5</v>
      </c>
      <c r="J4952" s="40" t="n">
        <f aca="false">IF(C4952=0,"",D4952/C4952)</f>
        <v>0.954545454545455</v>
      </c>
    </row>
    <row r="4953" customFormat="false" ht="15" hidden="false" customHeight="false" outlineLevel="0" collapsed="false">
      <c r="A4953" s="37" t="s">
        <v>1170</v>
      </c>
      <c r="B4953" s="37" t="s">
        <v>271</v>
      </c>
      <c r="C4953" s="37" t="n">
        <v>22</v>
      </c>
      <c r="D4953" s="37" t="n">
        <v>20</v>
      </c>
      <c r="E4953" s="37" t="n">
        <v>0</v>
      </c>
      <c r="F4953" s="37" t="n">
        <v>1</v>
      </c>
      <c r="G4953" s="37" t="n">
        <v>0</v>
      </c>
      <c r="H4953" s="37" t="n">
        <v>1</v>
      </c>
      <c r="I4953" s="37" t="n">
        <v>1</v>
      </c>
      <c r="J4953" s="40" t="n">
        <f aca="false">IF(C4953=0,"",D4953/C4953)</f>
        <v>0.909090909090909</v>
      </c>
    </row>
    <row r="4954" customFormat="false" ht="15" hidden="false" customHeight="false" outlineLevel="0" collapsed="false">
      <c r="A4954" s="37" t="s">
        <v>1170</v>
      </c>
      <c r="B4954" s="37" t="s">
        <v>272</v>
      </c>
      <c r="C4954" s="37" t="n">
        <v>22</v>
      </c>
      <c r="D4954" s="37" t="n">
        <v>22</v>
      </c>
      <c r="E4954" s="37" t="n">
        <v>1</v>
      </c>
      <c r="F4954" s="37" t="n">
        <v>0</v>
      </c>
      <c r="G4954" s="37" t="n">
        <v>1</v>
      </c>
      <c r="H4954" s="37" t="n">
        <v>0</v>
      </c>
      <c r="I4954" s="37" t="n">
        <v>0</v>
      </c>
      <c r="J4954" s="40" t="n">
        <f aca="false">IF(C4954=0,"",D4954/C4954)</f>
        <v>1</v>
      </c>
    </row>
    <row r="4955" customFormat="false" ht="15" hidden="false" customHeight="false" outlineLevel="0" collapsed="false">
      <c r="A4955" s="37" t="s">
        <v>1170</v>
      </c>
      <c r="B4955" s="37" t="s">
        <v>273</v>
      </c>
      <c r="C4955" s="37" t="n">
        <v>22</v>
      </c>
      <c r="D4955" s="37" t="n">
        <v>21</v>
      </c>
      <c r="E4955" s="37" t="n">
        <v>0</v>
      </c>
      <c r="F4955" s="37" t="n">
        <v>2</v>
      </c>
      <c r="G4955" s="37" t="n">
        <v>1</v>
      </c>
      <c r="H4955" s="37" t="n">
        <v>3</v>
      </c>
      <c r="I4955" s="37" t="n">
        <v>0</v>
      </c>
      <c r="J4955" s="40" t="n">
        <f aca="false">IF(C4955=0,"",D4955/C4955)</f>
        <v>0.954545454545455</v>
      </c>
    </row>
    <row r="4956" customFormat="false" ht="15" hidden="false" customHeight="false" outlineLevel="0" collapsed="false">
      <c r="A4956" s="37" t="s">
        <v>1170</v>
      </c>
      <c r="B4956" s="37" t="s">
        <v>274</v>
      </c>
      <c r="C4956" s="37" t="n">
        <v>22</v>
      </c>
      <c r="D4956" s="37" t="n">
        <v>21</v>
      </c>
      <c r="E4956" s="37" t="n">
        <v>1</v>
      </c>
      <c r="F4956" s="37" t="n">
        <v>1</v>
      </c>
      <c r="G4956" s="37" t="n">
        <v>1</v>
      </c>
      <c r="H4956" s="37" t="n">
        <v>2</v>
      </c>
      <c r="I4956" s="37" t="n">
        <v>0</v>
      </c>
      <c r="J4956" s="40" t="n">
        <f aca="false">IF(C4956=0,"",D4956/C4956)</f>
        <v>0.954545454545455</v>
      </c>
    </row>
    <row r="4957" customFormat="false" ht="15" hidden="false" customHeight="false" outlineLevel="0" collapsed="false">
      <c r="A4957" s="37" t="s">
        <v>1170</v>
      </c>
      <c r="B4957" s="37" t="s">
        <v>275</v>
      </c>
      <c r="C4957" s="37" t="n">
        <v>22</v>
      </c>
      <c r="D4957" s="37" t="n">
        <v>22</v>
      </c>
      <c r="E4957" s="37" t="n">
        <v>1</v>
      </c>
      <c r="F4957" s="37" t="n">
        <v>0</v>
      </c>
      <c r="G4957" s="37" t="n">
        <v>0</v>
      </c>
      <c r="H4957" s="37" t="n">
        <v>2</v>
      </c>
      <c r="I4957" s="37" t="n">
        <v>4</v>
      </c>
      <c r="J4957" s="40" t="n">
        <f aca="false">IF(C4957=0,"",D4957/C4957)</f>
        <v>1</v>
      </c>
    </row>
    <row r="4958" customFormat="false" ht="15" hidden="false" customHeight="false" outlineLevel="0" collapsed="false">
      <c r="A4958" s="37" t="s">
        <v>1170</v>
      </c>
      <c r="B4958" s="37" t="s">
        <v>276</v>
      </c>
      <c r="C4958" s="37" t="n">
        <v>22</v>
      </c>
      <c r="D4958" s="37" t="n">
        <v>22</v>
      </c>
      <c r="E4958" s="37" t="n">
        <v>0</v>
      </c>
      <c r="F4958" s="37" t="n">
        <v>1</v>
      </c>
      <c r="G4958" s="37" t="n">
        <v>0</v>
      </c>
      <c r="H4958" s="37" t="n">
        <v>0</v>
      </c>
      <c r="I4958" s="37" t="n">
        <v>1</v>
      </c>
      <c r="J4958" s="40" t="n">
        <f aca="false">IF(C4958=0,"",D4958/C4958)</f>
        <v>1</v>
      </c>
    </row>
    <row r="4959" customFormat="false" ht="15" hidden="false" customHeight="false" outlineLevel="0" collapsed="false">
      <c r="A4959" s="37" t="s">
        <v>1170</v>
      </c>
      <c r="B4959" s="37" t="s">
        <v>277</v>
      </c>
      <c r="C4959" s="37" t="n">
        <v>22</v>
      </c>
      <c r="D4959" s="37" t="n">
        <v>20</v>
      </c>
      <c r="E4959" s="37" t="n">
        <v>0</v>
      </c>
      <c r="F4959" s="37" t="n">
        <v>1</v>
      </c>
      <c r="G4959" s="37" t="n">
        <v>0</v>
      </c>
      <c r="H4959" s="37" t="n">
        <v>2</v>
      </c>
      <c r="I4959" s="37" t="n">
        <v>1</v>
      </c>
      <c r="J4959" s="40" t="n">
        <f aca="false">IF(C4959=0,"",D4959/C4959)</f>
        <v>0.909090909090909</v>
      </c>
    </row>
    <row r="4960" customFormat="false" ht="15" hidden="false" customHeight="false" outlineLevel="0" collapsed="false">
      <c r="A4960" s="37" t="s">
        <v>1170</v>
      </c>
      <c r="B4960" s="37" t="s">
        <v>278</v>
      </c>
      <c r="C4960" s="37" t="n">
        <v>22</v>
      </c>
      <c r="D4960" s="37" t="n">
        <v>21</v>
      </c>
      <c r="E4960" s="37" t="n">
        <v>1</v>
      </c>
      <c r="F4960" s="37" t="n">
        <v>0</v>
      </c>
      <c r="G4960" s="37" t="n">
        <v>1</v>
      </c>
      <c r="H4960" s="37" t="n">
        <v>0</v>
      </c>
      <c r="I4960" s="37" t="n">
        <v>3</v>
      </c>
      <c r="J4960" s="40" t="n">
        <f aca="false">IF(C4960=0,"",D4960/C4960)</f>
        <v>0.954545454545455</v>
      </c>
    </row>
    <row r="4961" customFormat="false" ht="15" hidden="false" customHeight="false" outlineLevel="0" collapsed="false">
      <c r="A4961" s="37" t="s">
        <v>1170</v>
      </c>
      <c r="B4961" s="37" t="s">
        <v>279</v>
      </c>
      <c r="C4961" s="37" t="n">
        <v>22</v>
      </c>
      <c r="D4961" s="37" t="n">
        <v>22</v>
      </c>
      <c r="E4961" s="37" t="n">
        <v>0</v>
      </c>
      <c r="F4961" s="37" t="n">
        <v>0</v>
      </c>
      <c r="G4961" s="37" t="n">
        <v>2</v>
      </c>
      <c r="H4961" s="37" t="n">
        <v>3</v>
      </c>
      <c r="I4961" s="37" t="n">
        <v>3</v>
      </c>
      <c r="J4961" s="40" t="n">
        <f aca="false">IF(C4961=0,"",D4961/C4961)</f>
        <v>1</v>
      </c>
    </row>
    <row r="4962" customFormat="false" ht="15" hidden="false" customHeight="false" outlineLevel="0" collapsed="false">
      <c r="A4962" s="37" t="s">
        <v>1170</v>
      </c>
      <c r="B4962" s="37" t="s">
        <v>280</v>
      </c>
      <c r="C4962" s="37" t="n">
        <v>22</v>
      </c>
      <c r="D4962" s="37" t="n">
        <v>20</v>
      </c>
      <c r="E4962" s="37" t="n">
        <v>0</v>
      </c>
      <c r="F4962" s="37" t="n">
        <v>1</v>
      </c>
      <c r="G4962" s="37" t="n">
        <v>1</v>
      </c>
      <c r="H4962" s="37" t="n">
        <v>1</v>
      </c>
      <c r="I4962" s="37" t="n">
        <v>0</v>
      </c>
      <c r="J4962" s="40" t="n">
        <f aca="false">IF(C4962=0,"",D4962/C4962)</f>
        <v>0.909090909090909</v>
      </c>
    </row>
    <row r="4963" customFormat="false" ht="15" hidden="false" customHeight="false" outlineLevel="0" collapsed="false">
      <c r="A4963" s="37" t="s">
        <v>1170</v>
      </c>
      <c r="B4963" s="37" t="s">
        <v>281</v>
      </c>
      <c r="C4963" s="37" t="n">
        <v>22</v>
      </c>
      <c r="D4963" s="37" t="n">
        <v>22</v>
      </c>
      <c r="E4963" s="37" t="n">
        <v>2</v>
      </c>
      <c r="F4963" s="37" t="n">
        <v>0</v>
      </c>
      <c r="G4963" s="37" t="n">
        <v>0</v>
      </c>
      <c r="H4963" s="37" t="n">
        <v>2</v>
      </c>
      <c r="I4963" s="37" t="n">
        <v>1</v>
      </c>
      <c r="J4963" s="40" t="n">
        <f aca="false">IF(C4963=0,"",D4963/C4963)</f>
        <v>1</v>
      </c>
    </row>
    <row r="4964" customFormat="false" ht="15" hidden="false" customHeight="false" outlineLevel="0" collapsed="false">
      <c r="A4964" s="37" t="s">
        <v>1171</v>
      </c>
      <c r="B4964" s="37" t="s">
        <v>276</v>
      </c>
      <c r="C4964" s="37" t="n">
        <v>22</v>
      </c>
      <c r="D4964" s="37" t="n">
        <v>22</v>
      </c>
      <c r="E4964" s="37" t="n">
        <v>0</v>
      </c>
      <c r="F4964" s="37" t="n">
        <v>1</v>
      </c>
      <c r="G4964" s="37" t="n">
        <v>0</v>
      </c>
      <c r="H4964" s="37" t="n">
        <v>0</v>
      </c>
      <c r="I4964" s="37" t="n">
        <v>0</v>
      </c>
      <c r="J4964" s="40" t="n">
        <f aca="false">IF(C4964=0,"",D4964/C4964)</f>
        <v>1</v>
      </c>
    </row>
    <row r="4965" customFormat="false" ht="15" hidden="false" customHeight="false" outlineLevel="0" collapsed="false">
      <c r="A4965" s="37" t="s">
        <v>1171</v>
      </c>
      <c r="B4965" s="37" t="s">
        <v>277</v>
      </c>
      <c r="C4965" s="37" t="n">
        <v>22</v>
      </c>
      <c r="D4965" s="37" t="n">
        <v>20</v>
      </c>
      <c r="E4965" s="37" t="n">
        <v>0</v>
      </c>
      <c r="F4965" s="37" t="n">
        <v>0</v>
      </c>
      <c r="G4965" s="37" t="n">
        <v>0</v>
      </c>
      <c r="H4965" s="37" t="n">
        <v>1</v>
      </c>
      <c r="I4965" s="37" t="n">
        <v>0</v>
      </c>
      <c r="J4965" s="40" t="n">
        <f aca="false">IF(C4965=0,"",D4965/C4965)</f>
        <v>0.909090909090909</v>
      </c>
    </row>
    <row r="4966" customFormat="false" ht="15" hidden="false" customHeight="false" outlineLevel="0" collapsed="false">
      <c r="A4966" s="37" t="s">
        <v>1171</v>
      </c>
      <c r="B4966" s="37" t="s">
        <v>278</v>
      </c>
      <c r="C4966" s="37" t="n">
        <v>22</v>
      </c>
      <c r="D4966" s="37" t="n">
        <v>21</v>
      </c>
      <c r="E4966" s="37" t="n">
        <v>0</v>
      </c>
      <c r="F4966" s="37" t="n">
        <v>1</v>
      </c>
      <c r="G4966" s="37" t="n">
        <v>0</v>
      </c>
      <c r="H4966" s="37" t="n">
        <v>1</v>
      </c>
      <c r="I4966" s="37" t="n">
        <v>1</v>
      </c>
      <c r="J4966" s="40" t="n">
        <f aca="false">IF(C4966=0,"",D4966/C4966)</f>
        <v>0.954545454545455</v>
      </c>
    </row>
    <row r="4967" customFormat="false" ht="15" hidden="false" customHeight="false" outlineLevel="0" collapsed="false">
      <c r="A4967" s="37" t="s">
        <v>1171</v>
      </c>
      <c r="B4967" s="37" t="s">
        <v>279</v>
      </c>
      <c r="C4967" s="37" t="n">
        <v>22</v>
      </c>
      <c r="D4967" s="37" t="n">
        <v>20</v>
      </c>
      <c r="E4967" s="37" t="n">
        <v>1</v>
      </c>
      <c r="F4967" s="37" t="n">
        <v>1</v>
      </c>
      <c r="G4967" s="37" t="n">
        <v>0</v>
      </c>
      <c r="H4967" s="37" t="n">
        <v>0</v>
      </c>
      <c r="I4967" s="37" t="n">
        <v>3</v>
      </c>
      <c r="J4967" s="40" t="n">
        <f aca="false">IF(C4967=0,"",D4967/C4967)</f>
        <v>0.909090909090909</v>
      </c>
    </row>
    <row r="4968" customFormat="false" ht="15" hidden="false" customHeight="false" outlineLevel="0" collapsed="false">
      <c r="A4968" s="37" t="s">
        <v>1171</v>
      </c>
      <c r="B4968" s="37" t="s">
        <v>280</v>
      </c>
      <c r="C4968" s="37" t="n">
        <v>22</v>
      </c>
      <c r="D4968" s="37" t="n">
        <v>21</v>
      </c>
      <c r="E4968" s="37" t="n">
        <v>1</v>
      </c>
      <c r="F4968" s="37" t="n">
        <v>0</v>
      </c>
      <c r="G4968" s="37" t="n">
        <v>0</v>
      </c>
      <c r="H4968" s="37" t="n">
        <v>2</v>
      </c>
      <c r="I4968" s="37" t="n">
        <v>7</v>
      </c>
      <c r="J4968" s="40" t="n">
        <f aca="false">IF(C4968=0,"",D4968/C4968)</f>
        <v>0.954545454545455</v>
      </c>
    </row>
    <row r="4969" customFormat="false" ht="15" hidden="false" customHeight="false" outlineLevel="0" collapsed="false">
      <c r="A4969" s="37" t="s">
        <v>1171</v>
      </c>
      <c r="B4969" s="37" t="s">
        <v>281</v>
      </c>
      <c r="C4969" s="37" t="n">
        <v>22</v>
      </c>
      <c r="D4969" s="37" t="n">
        <v>20</v>
      </c>
      <c r="E4969" s="37" t="n">
        <v>1</v>
      </c>
      <c r="F4969" s="37" t="n">
        <v>0</v>
      </c>
      <c r="G4969" s="37" t="n">
        <v>1</v>
      </c>
      <c r="H4969" s="37" t="n">
        <v>2</v>
      </c>
      <c r="I4969" s="37" t="n">
        <v>0</v>
      </c>
      <c r="J4969" s="40" t="n">
        <f aca="false">IF(C4969=0,"",D4969/C4969)</f>
        <v>0.909090909090909</v>
      </c>
    </row>
    <row r="4970" customFormat="false" ht="15" hidden="false" customHeight="false" outlineLevel="0" collapsed="false">
      <c r="A4970" s="37" t="s">
        <v>1172</v>
      </c>
      <c r="B4970" s="37" t="s">
        <v>274</v>
      </c>
      <c r="C4970" s="37" t="n">
        <v>22</v>
      </c>
      <c r="D4970" s="37" t="n">
        <v>21</v>
      </c>
      <c r="E4970" s="37" t="n">
        <v>0</v>
      </c>
      <c r="F4970" s="37" t="n">
        <v>0</v>
      </c>
      <c r="G4970" s="37" t="n">
        <v>1</v>
      </c>
      <c r="H4970" s="37" t="n">
        <v>1</v>
      </c>
      <c r="I4970" s="37" t="n">
        <v>0</v>
      </c>
      <c r="J4970" s="40" t="n">
        <f aca="false">IF(C4970=0,"",D4970/C4970)</f>
        <v>0.954545454545455</v>
      </c>
    </row>
    <row r="4971" customFormat="false" ht="15" hidden="false" customHeight="false" outlineLevel="0" collapsed="false">
      <c r="A4971" s="37" t="s">
        <v>1172</v>
      </c>
      <c r="B4971" s="37" t="s">
        <v>275</v>
      </c>
      <c r="C4971" s="37" t="n">
        <v>22</v>
      </c>
      <c r="D4971" s="37" t="n">
        <v>20</v>
      </c>
      <c r="E4971" s="37" t="n">
        <v>0</v>
      </c>
      <c r="F4971" s="37" t="n">
        <v>2</v>
      </c>
      <c r="G4971" s="37" t="n">
        <v>0</v>
      </c>
      <c r="H4971" s="37" t="n">
        <v>1</v>
      </c>
      <c r="I4971" s="37" t="n">
        <v>0</v>
      </c>
      <c r="J4971" s="40" t="n">
        <f aca="false">IF(C4971=0,"",D4971/C4971)</f>
        <v>0.909090909090909</v>
      </c>
    </row>
    <row r="4972" customFormat="false" ht="15" hidden="false" customHeight="false" outlineLevel="0" collapsed="false">
      <c r="A4972" s="37" t="s">
        <v>1172</v>
      </c>
      <c r="B4972" s="37" t="s">
        <v>276</v>
      </c>
      <c r="C4972" s="37" t="n">
        <v>22</v>
      </c>
      <c r="D4972" s="37" t="n">
        <v>20</v>
      </c>
      <c r="E4972" s="37" t="n">
        <v>0</v>
      </c>
      <c r="F4972" s="37" t="n">
        <v>0</v>
      </c>
      <c r="G4972" s="37" t="n">
        <v>0</v>
      </c>
      <c r="H4972" s="37" t="n">
        <v>2</v>
      </c>
      <c r="I4972" s="37" t="n">
        <v>8</v>
      </c>
      <c r="J4972" s="40" t="n">
        <f aca="false">IF(C4972=0,"",D4972/C4972)</f>
        <v>0.909090909090909</v>
      </c>
    </row>
    <row r="4973" customFormat="false" ht="15" hidden="false" customHeight="false" outlineLevel="0" collapsed="false">
      <c r="A4973" s="37" t="s">
        <v>1172</v>
      </c>
      <c r="B4973" s="37" t="s">
        <v>277</v>
      </c>
      <c r="C4973" s="37" t="n">
        <v>22</v>
      </c>
      <c r="D4973" s="37" t="n">
        <v>20</v>
      </c>
      <c r="E4973" s="37" t="n">
        <v>0</v>
      </c>
      <c r="F4973" s="37" t="n">
        <v>2</v>
      </c>
      <c r="G4973" s="37" t="n">
        <v>0</v>
      </c>
      <c r="H4973" s="37" t="n">
        <v>2</v>
      </c>
      <c r="I4973" s="37" t="n">
        <v>6</v>
      </c>
      <c r="J4973" s="40" t="n">
        <f aca="false">IF(C4973=0,"",D4973/C4973)</f>
        <v>0.909090909090909</v>
      </c>
    </row>
    <row r="4974" customFormat="false" ht="15" hidden="false" customHeight="false" outlineLevel="0" collapsed="false">
      <c r="A4974" s="37" t="s">
        <v>1172</v>
      </c>
      <c r="B4974" s="37" t="s">
        <v>278</v>
      </c>
      <c r="C4974" s="37" t="n">
        <v>22</v>
      </c>
      <c r="D4974" s="37" t="n">
        <v>19</v>
      </c>
      <c r="E4974" s="37" t="n">
        <v>0</v>
      </c>
      <c r="F4974" s="37" t="n">
        <v>2</v>
      </c>
      <c r="G4974" s="37" t="n">
        <v>0</v>
      </c>
      <c r="H4974" s="37" t="n">
        <v>2</v>
      </c>
      <c r="I4974" s="37" t="n">
        <v>1</v>
      </c>
      <c r="J4974" s="40" t="n">
        <f aca="false">IF(C4974=0,"",D4974/C4974)</f>
        <v>0.863636363636364</v>
      </c>
    </row>
    <row r="4975" customFormat="false" ht="15" hidden="false" customHeight="false" outlineLevel="0" collapsed="false">
      <c r="A4975" s="37" t="s">
        <v>1172</v>
      </c>
      <c r="B4975" s="37" t="s">
        <v>279</v>
      </c>
      <c r="C4975" s="37" t="n">
        <v>22</v>
      </c>
      <c r="D4975" s="37" t="n">
        <v>22</v>
      </c>
      <c r="E4975" s="37" t="n">
        <v>0</v>
      </c>
      <c r="F4975" s="37" t="n">
        <v>1</v>
      </c>
      <c r="G4975" s="37" t="n">
        <v>1</v>
      </c>
      <c r="H4975" s="37" t="n">
        <v>2</v>
      </c>
      <c r="I4975" s="37" t="n">
        <v>1</v>
      </c>
      <c r="J4975" s="40" t="n">
        <f aca="false">IF(C4975=0,"",D4975/C4975)</f>
        <v>1</v>
      </c>
    </row>
    <row r="4976" customFormat="false" ht="15" hidden="false" customHeight="false" outlineLevel="0" collapsed="false">
      <c r="A4976" s="37" t="s">
        <v>1172</v>
      </c>
      <c r="B4976" s="37" t="s">
        <v>280</v>
      </c>
      <c r="C4976" s="37" t="n">
        <v>22</v>
      </c>
      <c r="D4976" s="37" t="n">
        <v>22</v>
      </c>
      <c r="E4976" s="37" t="n">
        <v>2</v>
      </c>
      <c r="F4976" s="37" t="n">
        <v>1</v>
      </c>
      <c r="G4976" s="37" t="n">
        <v>0</v>
      </c>
      <c r="H4976" s="37" t="n">
        <v>1</v>
      </c>
      <c r="I4976" s="37" t="n">
        <v>0</v>
      </c>
      <c r="J4976" s="40" t="n">
        <f aca="false">IF(C4976=0,"",D4976/C4976)</f>
        <v>1</v>
      </c>
    </row>
    <row r="4977" customFormat="false" ht="15" hidden="false" customHeight="false" outlineLevel="0" collapsed="false">
      <c r="A4977" s="37" t="s">
        <v>1172</v>
      </c>
      <c r="B4977" s="37" t="s">
        <v>281</v>
      </c>
      <c r="C4977" s="37" t="n">
        <v>22</v>
      </c>
      <c r="D4977" s="37" t="n">
        <v>22</v>
      </c>
      <c r="E4977" s="37" t="n">
        <v>0</v>
      </c>
      <c r="F4977" s="37" t="n">
        <v>1</v>
      </c>
      <c r="G4977" s="37" t="n">
        <v>0</v>
      </c>
      <c r="H4977" s="37" t="n">
        <v>1</v>
      </c>
      <c r="I4977" s="37" t="n">
        <v>1</v>
      </c>
      <c r="J4977" s="40" t="n">
        <f aca="false">IF(C4977=0,"",D4977/C4977)</f>
        <v>1</v>
      </c>
    </row>
    <row r="4978" customFormat="false" ht="15" hidden="false" customHeight="false" outlineLevel="0" collapsed="false">
      <c r="A4978" s="37" t="s">
        <v>1173</v>
      </c>
      <c r="B4978" s="37" t="s">
        <v>270</v>
      </c>
      <c r="C4978" s="37" t="n">
        <v>22</v>
      </c>
      <c r="D4978" s="37" t="n">
        <v>21</v>
      </c>
      <c r="E4978" s="37" t="n">
        <v>1</v>
      </c>
      <c r="F4978" s="37" t="n">
        <v>1</v>
      </c>
      <c r="G4978" s="37" t="n">
        <v>0</v>
      </c>
      <c r="H4978" s="37" t="n">
        <v>0</v>
      </c>
      <c r="I4978" s="37" t="n">
        <v>0</v>
      </c>
      <c r="J4978" s="40" t="n">
        <f aca="false">IF(C4978=0,"",D4978/C4978)</f>
        <v>0.954545454545455</v>
      </c>
    </row>
    <row r="4979" customFormat="false" ht="15" hidden="false" customHeight="false" outlineLevel="0" collapsed="false">
      <c r="A4979" s="37" t="s">
        <v>1173</v>
      </c>
      <c r="B4979" s="37" t="s">
        <v>271</v>
      </c>
      <c r="C4979" s="37" t="n">
        <v>22</v>
      </c>
      <c r="D4979" s="37" t="n">
        <v>20</v>
      </c>
      <c r="E4979" s="37" t="n">
        <v>0</v>
      </c>
      <c r="F4979" s="37" t="n">
        <v>1</v>
      </c>
      <c r="G4979" s="37" t="n">
        <v>1</v>
      </c>
      <c r="H4979" s="37" t="n">
        <v>0</v>
      </c>
      <c r="I4979" s="37" t="n">
        <v>3</v>
      </c>
      <c r="J4979" s="40" t="n">
        <f aca="false">IF(C4979=0,"",D4979/C4979)</f>
        <v>0.909090909090909</v>
      </c>
    </row>
    <row r="4980" customFormat="false" ht="15" hidden="false" customHeight="false" outlineLevel="0" collapsed="false">
      <c r="A4980" s="37" t="s">
        <v>1173</v>
      </c>
      <c r="B4980" s="37" t="s">
        <v>272</v>
      </c>
      <c r="C4980" s="37" t="n">
        <v>22</v>
      </c>
      <c r="D4980" s="37" t="n">
        <v>20</v>
      </c>
      <c r="E4980" s="37" t="n">
        <v>1</v>
      </c>
      <c r="F4980" s="37" t="n">
        <v>0</v>
      </c>
      <c r="G4980" s="37" t="n">
        <v>0</v>
      </c>
      <c r="H4980" s="37" t="n">
        <v>3</v>
      </c>
      <c r="I4980" s="37" t="n">
        <v>1</v>
      </c>
      <c r="J4980" s="40" t="n">
        <f aca="false">IF(C4980=0,"",D4980/C4980)</f>
        <v>0.909090909090909</v>
      </c>
    </row>
    <row r="4981" customFormat="false" ht="15" hidden="false" customHeight="false" outlineLevel="0" collapsed="false">
      <c r="A4981" s="37" t="s">
        <v>1173</v>
      </c>
      <c r="B4981" s="37" t="s">
        <v>273</v>
      </c>
      <c r="C4981" s="37" t="n">
        <v>22</v>
      </c>
      <c r="D4981" s="37" t="n">
        <v>20</v>
      </c>
      <c r="E4981" s="37" t="n">
        <v>0</v>
      </c>
      <c r="F4981" s="37" t="n">
        <v>0</v>
      </c>
      <c r="G4981" s="37" t="n">
        <v>0</v>
      </c>
      <c r="H4981" s="37" t="n">
        <v>1</v>
      </c>
      <c r="I4981" s="37" t="n">
        <v>2</v>
      </c>
      <c r="J4981" s="40" t="n">
        <f aca="false">IF(C4981=0,"",D4981/C4981)</f>
        <v>0.909090909090909</v>
      </c>
    </row>
    <row r="4982" customFormat="false" ht="15" hidden="false" customHeight="false" outlineLevel="0" collapsed="false">
      <c r="A4982" s="37" t="s">
        <v>1173</v>
      </c>
      <c r="B4982" s="37" t="s">
        <v>274</v>
      </c>
      <c r="C4982" s="37" t="n">
        <v>22</v>
      </c>
      <c r="D4982" s="37" t="n">
        <v>21</v>
      </c>
      <c r="E4982" s="37" t="n">
        <v>1</v>
      </c>
      <c r="F4982" s="37" t="n">
        <v>0</v>
      </c>
      <c r="G4982" s="37" t="n">
        <v>0</v>
      </c>
      <c r="H4982" s="37" t="n">
        <v>2</v>
      </c>
      <c r="I4982" s="37" t="n">
        <v>3</v>
      </c>
      <c r="J4982" s="40" t="n">
        <f aca="false">IF(C4982=0,"",D4982/C4982)</f>
        <v>0.954545454545455</v>
      </c>
    </row>
    <row r="4983" customFormat="false" ht="15" hidden="false" customHeight="false" outlineLevel="0" collapsed="false">
      <c r="A4983" s="37" t="s">
        <v>1173</v>
      </c>
      <c r="B4983" s="37" t="s">
        <v>275</v>
      </c>
      <c r="C4983" s="37" t="n">
        <v>22</v>
      </c>
      <c r="D4983" s="37" t="n">
        <v>20</v>
      </c>
      <c r="E4983" s="37" t="n">
        <v>3</v>
      </c>
      <c r="F4983" s="37" t="n">
        <v>0</v>
      </c>
      <c r="G4983" s="37" t="n">
        <v>0</v>
      </c>
      <c r="H4983" s="37" t="n">
        <v>1</v>
      </c>
      <c r="I4983" s="37" t="n">
        <v>4</v>
      </c>
      <c r="J4983" s="40" t="n">
        <f aca="false">IF(C4983=0,"",D4983/C4983)</f>
        <v>0.909090909090909</v>
      </c>
    </row>
    <row r="4984" customFormat="false" ht="15" hidden="false" customHeight="false" outlineLevel="0" collapsed="false">
      <c r="A4984" s="37" t="s">
        <v>1173</v>
      </c>
      <c r="B4984" s="37" t="s">
        <v>276</v>
      </c>
      <c r="C4984" s="37" t="n">
        <v>22</v>
      </c>
      <c r="D4984" s="37" t="n">
        <v>21</v>
      </c>
      <c r="E4984" s="37" t="n">
        <v>0</v>
      </c>
      <c r="F4984" s="37" t="n">
        <v>0</v>
      </c>
      <c r="G4984" s="37" t="n">
        <v>0</v>
      </c>
      <c r="H4984" s="37" t="n">
        <v>1</v>
      </c>
      <c r="I4984" s="37" t="n">
        <v>0</v>
      </c>
      <c r="J4984" s="40" t="n">
        <f aca="false">IF(C4984=0,"",D4984/C4984)</f>
        <v>0.954545454545455</v>
      </c>
    </row>
    <row r="4985" customFormat="false" ht="15" hidden="false" customHeight="false" outlineLevel="0" collapsed="false">
      <c r="A4985" s="37" t="s">
        <v>1173</v>
      </c>
      <c r="B4985" s="37" t="s">
        <v>277</v>
      </c>
      <c r="C4985" s="37" t="n">
        <v>22</v>
      </c>
      <c r="D4985" s="37" t="n">
        <v>20</v>
      </c>
      <c r="E4985" s="37" t="n">
        <v>1</v>
      </c>
      <c r="F4985" s="37" t="n">
        <v>1</v>
      </c>
      <c r="G4985" s="37" t="n">
        <v>0</v>
      </c>
      <c r="H4985" s="37" t="n">
        <v>3</v>
      </c>
      <c r="I4985" s="37" t="n">
        <v>0</v>
      </c>
      <c r="J4985" s="40" t="n">
        <f aca="false">IF(C4985=0,"",D4985/C4985)</f>
        <v>0.909090909090909</v>
      </c>
    </row>
    <row r="4986" customFormat="false" ht="15" hidden="false" customHeight="false" outlineLevel="0" collapsed="false">
      <c r="A4986" s="37" t="s">
        <v>1173</v>
      </c>
      <c r="B4986" s="37" t="s">
        <v>278</v>
      </c>
      <c r="C4986" s="37" t="n">
        <v>22</v>
      </c>
      <c r="D4986" s="37" t="n">
        <v>18</v>
      </c>
      <c r="E4986" s="37" t="n">
        <v>2</v>
      </c>
      <c r="F4986" s="37" t="n">
        <v>1</v>
      </c>
      <c r="G4986" s="37" t="n">
        <v>0</v>
      </c>
      <c r="H4986" s="37" t="n">
        <v>3</v>
      </c>
      <c r="I4986" s="37" t="n">
        <v>2</v>
      </c>
      <c r="J4986" s="40" t="n">
        <f aca="false">IF(C4986=0,"",D4986/C4986)</f>
        <v>0.818181818181818</v>
      </c>
    </row>
    <row r="4987" customFormat="false" ht="15" hidden="false" customHeight="false" outlineLevel="0" collapsed="false">
      <c r="A4987" s="37" t="s">
        <v>1173</v>
      </c>
      <c r="B4987" s="37" t="s">
        <v>279</v>
      </c>
      <c r="C4987" s="37" t="n">
        <v>22</v>
      </c>
      <c r="D4987" s="37" t="n">
        <v>17</v>
      </c>
      <c r="E4987" s="37" t="n">
        <v>1</v>
      </c>
      <c r="F4987" s="37" t="n">
        <v>2</v>
      </c>
      <c r="G4987" s="37" t="n">
        <v>0</v>
      </c>
      <c r="H4987" s="37" t="n">
        <v>0</v>
      </c>
      <c r="I4987" s="37" t="n">
        <v>0</v>
      </c>
      <c r="J4987" s="40" t="n">
        <f aca="false">IF(C4987=0,"",D4987/C4987)</f>
        <v>0.772727272727273</v>
      </c>
    </row>
    <row r="4988" customFormat="false" ht="15" hidden="false" customHeight="false" outlineLevel="0" collapsed="false">
      <c r="A4988" s="37" t="s">
        <v>1173</v>
      </c>
      <c r="B4988" s="37" t="s">
        <v>280</v>
      </c>
      <c r="C4988" s="37" t="n">
        <v>22</v>
      </c>
      <c r="D4988" s="37" t="n">
        <v>21</v>
      </c>
      <c r="E4988" s="37" t="n">
        <v>0</v>
      </c>
      <c r="F4988" s="37" t="n">
        <v>0</v>
      </c>
      <c r="G4988" s="37" t="n">
        <v>0</v>
      </c>
      <c r="H4988" s="37" t="n">
        <v>1</v>
      </c>
      <c r="I4988" s="37" t="n">
        <v>2</v>
      </c>
      <c r="J4988" s="40" t="n">
        <f aca="false">IF(C4988=0,"",D4988/C4988)</f>
        <v>0.954545454545455</v>
      </c>
    </row>
    <row r="4989" customFormat="false" ht="15" hidden="false" customHeight="false" outlineLevel="0" collapsed="false">
      <c r="A4989" s="37" t="s">
        <v>1173</v>
      </c>
      <c r="B4989" s="37" t="s">
        <v>281</v>
      </c>
      <c r="C4989" s="37" t="n">
        <v>22</v>
      </c>
      <c r="D4989" s="37" t="n">
        <v>21</v>
      </c>
      <c r="E4989" s="37" t="n">
        <v>0</v>
      </c>
      <c r="F4989" s="37" t="n">
        <v>0</v>
      </c>
      <c r="G4989" s="37" t="n">
        <v>0</v>
      </c>
      <c r="H4989" s="37" t="n">
        <v>1</v>
      </c>
      <c r="I4989" s="37" t="n">
        <v>1</v>
      </c>
      <c r="J4989" s="40" t="n">
        <f aca="false">IF(C4989=0,"",D4989/C4989)</f>
        <v>0.954545454545455</v>
      </c>
    </row>
    <row r="4990" customFormat="false" ht="15" hidden="false" customHeight="false" outlineLevel="0" collapsed="false">
      <c r="A4990" s="37" t="s">
        <v>1174</v>
      </c>
      <c r="B4990" s="37" t="s">
        <v>278</v>
      </c>
      <c r="C4990" s="37" t="n">
        <v>22</v>
      </c>
      <c r="D4990" s="37" t="n">
        <v>20</v>
      </c>
      <c r="E4990" s="37" t="n">
        <v>0</v>
      </c>
      <c r="F4990" s="37" t="n">
        <v>1</v>
      </c>
      <c r="G4990" s="37" t="n">
        <v>1</v>
      </c>
      <c r="H4990" s="37" t="n">
        <v>3</v>
      </c>
      <c r="I4990" s="37" t="n">
        <v>0</v>
      </c>
      <c r="J4990" s="40" t="n">
        <f aca="false">IF(C4990=0,"",D4990/C4990)</f>
        <v>0.909090909090909</v>
      </c>
    </row>
    <row r="4991" customFormat="false" ht="15" hidden="false" customHeight="false" outlineLevel="0" collapsed="false">
      <c r="A4991" s="37" t="s">
        <v>1174</v>
      </c>
      <c r="B4991" s="37" t="s">
        <v>279</v>
      </c>
      <c r="C4991" s="37" t="n">
        <v>22</v>
      </c>
      <c r="D4991" s="37" t="n">
        <v>18</v>
      </c>
      <c r="E4991" s="37" t="n">
        <v>0</v>
      </c>
      <c r="F4991" s="37" t="n">
        <v>0</v>
      </c>
      <c r="G4991" s="37" t="n">
        <v>0</v>
      </c>
      <c r="H4991" s="37" t="n">
        <v>2</v>
      </c>
      <c r="I4991" s="37" t="n">
        <v>3</v>
      </c>
      <c r="J4991" s="40" t="n">
        <f aca="false">IF(C4991=0,"",D4991/C4991)</f>
        <v>0.818181818181818</v>
      </c>
    </row>
    <row r="4992" customFormat="false" ht="15" hidden="false" customHeight="false" outlineLevel="0" collapsed="false">
      <c r="A4992" s="37" t="s">
        <v>1174</v>
      </c>
      <c r="B4992" s="37" t="s">
        <v>280</v>
      </c>
      <c r="C4992" s="37" t="n">
        <v>22</v>
      </c>
      <c r="D4992" s="37" t="n">
        <v>20</v>
      </c>
      <c r="E4992" s="37" t="n">
        <v>0</v>
      </c>
      <c r="F4992" s="37" t="n">
        <v>0</v>
      </c>
      <c r="G4992" s="37" t="n">
        <v>0</v>
      </c>
      <c r="H4992" s="37" t="n">
        <v>1</v>
      </c>
      <c r="I4992" s="37" t="n">
        <v>2</v>
      </c>
      <c r="J4992" s="40" t="n">
        <f aca="false">IF(C4992=0,"",D4992/C4992)</f>
        <v>0.909090909090909</v>
      </c>
    </row>
    <row r="4993" customFormat="false" ht="15" hidden="false" customHeight="false" outlineLevel="0" collapsed="false">
      <c r="A4993" s="37" t="s">
        <v>1174</v>
      </c>
      <c r="B4993" s="37" t="s">
        <v>281</v>
      </c>
      <c r="C4993" s="37" t="n">
        <v>22</v>
      </c>
      <c r="D4993" s="37" t="n">
        <v>20</v>
      </c>
      <c r="E4993" s="37" t="n">
        <v>0</v>
      </c>
      <c r="F4993" s="37" t="n">
        <v>0</v>
      </c>
      <c r="G4993" s="37" t="n">
        <v>1</v>
      </c>
      <c r="H4993" s="37" t="n">
        <v>2</v>
      </c>
      <c r="I4993" s="37" t="n">
        <v>2</v>
      </c>
      <c r="J4993" s="40" t="n">
        <f aca="false">IF(C4993=0,"",D4993/C4993)</f>
        <v>0.909090909090909</v>
      </c>
    </row>
    <row r="4994" customFormat="false" ht="15" hidden="false" customHeight="false" outlineLevel="0" collapsed="false">
      <c r="A4994" s="37" t="s">
        <v>927</v>
      </c>
      <c r="B4994" s="37" t="s">
        <v>270</v>
      </c>
      <c r="C4994" s="37" t="n">
        <v>22</v>
      </c>
      <c r="D4994" s="37" t="n">
        <v>19</v>
      </c>
      <c r="E4994" s="37" t="n">
        <v>1</v>
      </c>
      <c r="F4994" s="37" t="n">
        <v>0</v>
      </c>
      <c r="G4994" s="37" t="n">
        <v>1</v>
      </c>
      <c r="H4994" s="37" t="n">
        <v>0</v>
      </c>
      <c r="I4994" s="37" t="n">
        <v>7</v>
      </c>
      <c r="J4994" s="40" t="n">
        <f aca="false">IF(C4994=0,"",D4994/C4994)</f>
        <v>0.863636363636364</v>
      </c>
    </row>
    <row r="4995" customFormat="false" ht="15" hidden="false" customHeight="false" outlineLevel="0" collapsed="false">
      <c r="A4995" s="37" t="s">
        <v>927</v>
      </c>
      <c r="B4995" s="37" t="s">
        <v>271</v>
      </c>
      <c r="C4995" s="37" t="n">
        <v>22</v>
      </c>
      <c r="D4995" s="37" t="n">
        <v>17</v>
      </c>
      <c r="E4995" s="37" t="n">
        <v>0</v>
      </c>
      <c r="F4995" s="37" t="n">
        <v>0</v>
      </c>
      <c r="G4995" s="37" t="n">
        <v>0</v>
      </c>
      <c r="H4995" s="37" t="n">
        <v>2</v>
      </c>
      <c r="I4995" s="37" t="n">
        <v>4</v>
      </c>
      <c r="J4995" s="40" t="n">
        <f aca="false">IF(C4995=0,"",D4995/C4995)</f>
        <v>0.772727272727273</v>
      </c>
    </row>
    <row r="4996" customFormat="false" ht="15" hidden="false" customHeight="false" outlineLevel="0" collapsed="false">
      <c r="A4996" s="37" t="s">
        <v>927</v>
      </c>
      <c r="B4996" s="37" t="s">
        <v>272</v>
      </c>
      <c r="C4996" s="37" t="n">
        <v>22</v>
      </c>
      <c r="D4996" s="37" t="n">
        <v>20</v>
      </c>
      <c r="E4996" s="37" t="n">
        <v>1</v>
      </c>
      <c r="F4996" s="37" t="n">
        <v>0</v>
      </c>
      <c r="G4996" s="37" t="n">
        <v>1</v>
      </c>
      <c r="H4996" s="37" t="n">
        <v>4</v>
      </c>
      <c r="I4996" s="37" t="n">
        <v>4</v>
      </c>
      <c r="J4996" s="40" t="n">
        <f aca="false">IF(C4996=0,"",D4996/C4996)</f>
        <v>0.909090909090909</v>
      </c>
    </row>
    <row r="4997" customFormat="false" ht="15" hidden="false" customHeight="false" outlineLevel="0" collapsed="false">
      <c r="A4997" s="37" t="s">
        <v>927</v>
      </c>
      <c r="B4997" s="37" t="s">
        <v>273</v>
      </c>
      <c r="C4997" s="37" t="n">
        <v>22</v>
      </c>
      <c r="D4997" s="37" t="n">
        <v>21</v>
      </c>
      <c r="E4997" s="37" t="n">
        <v>3</v>
      </c>
      <c r="F4997" s="37" t="n">
        <v>0</v>
      </c>
      <c r="G4997" s="37" t="n">
        <v>0</v>
      </c>
      <c r="H4997" s="37" t="n">
        <v>3</v>
      </c>
      <c r="I4997" s="37" t="n">
        <v>9</v>
      </c>
      <c r="J4997" s="40" t="n">
        <f aca="false">IF(C4997=0,"",D4997/C4997)</f>
        <v>0.954545454545455</v>
      </c>
    </row>
    <row r="4998" customFormat="false" ht="15" hidden="false" customHeight="false" outlineLevel="0" collapsed="false">
      <c r="A4998" s="37" t="s">
        <v>927</v>
      </c>
      <c r="B4998" s="37" t="s">
        <v>274</v>
      </c>
      <c r="C4998" s="37" t="n">
        <v>22</v>
      </c>
      <c r="D4998" s="37" t="n">
        <v>17</v>
      </c>
      <c r="E4998" s="37" t="n">
        <v>2</v>
      </c>
      <c r="F4998" s="37" t="n">
        <v>0</v>
      </c>
      <c r="G4998" s="37" t="n">
        <v>1</v>
      </c>
      <c r="H4998" s="37" t="n">
        <v>1</v>
      </c>
      <c r="I4998" s="37" t="n">
        <v>17</v>
      </c>
      <c r="J4998" s="40" t="n">
        <f aca="false">IF(C4998=0,"",D4998/C4998)</f>
        <v>0.772727272727273</v>
      </c>
    </row>
    <row r="4999" customFormat="false" ht="15" hidden="false" customHeight="false" outlineLevel="0" collapsed="false">
      <c r="A4999" s="37" t="s">
        <v>927</v>
      </c>
      <c r="B4999" s="37" t="s">
        <v>275</v>
      </c>
      <c r="C4999" s="37" t="n">
        <v>22</v>
      </c>
      <c r="D4999" s="37" t="n">
        <v>19</v>
      </c>
      <c r="E4999" s="37" t="n">
        <v>3</v>
      </c>
      <c r="F4999" s="37" t="n">
        <v>1</v>
      </c>
      <c r="G4999" s="37" t="n">
        <v>2</v>
      </c>
      <c r="H4999" s="37" t="n">
        <v>0</v>
      </c>
      <c r="I4999" s="37" t="n">
        <v>11</v>
      </c>
      <c r="J4999" s="40" t="n">
        <f aca="false">IF(C4999=0,"",D4999/C4999)</f>
        <v>0.863636363636364</v>
      </c>
    </row>
    <row r="5000" customFormat="false" ht="15" hidden="false" customHeight="false" outlineLevel="0" collapsed="false">
      <c r="A5000" s="37" t="s">
        <v>927</v>
      </c>
      <c r="B5000" s="37" t="s">
        <v>276</v>
      </c>
      <c r="C5000" s="37" t="n">
        <v>22</v>
      </c>
      <c r="D5000" s="37" t="n">
        <v>21</v>
      </c>
      <c r="E5000" s="37" t="n">
        <v>2</v>
      </c>
      <c r="F5000" s="37" t="n">
        <v>1</v>
      </c>
      <c r="G5000" s="37" t="n">
        <v>1</v>
      </c>
      <c r="H5000" s="37" t="n">
        <v>0</v>
      </c>
      <c r="I5000" s="37" t="n">
        <v>5</v>
      </c>
      <c r="J5000" s="40" t="n">
        <f aca="false">IF(C5000=0,"",D5000/C5000)</f>
        <v>0.954545454545455</v>
      </c>
    </row>
    <row r="5001" customFormat="false" ht="15" hidden="false" customHeight="false" outlineLevel="0" collapsed="false">
      <c r="A5001" s="37" t="s">
        <v>927</v>
      </c>
      <c r="B5001" s="37" t="s">
        <v>277</v>
      </c>
      <c r="C5001" s="37" t="n">
        <v>22</v>
      </c>
      <c r="D5001" s="37" t="n">
        <v>17</v>
      </c>
      <c r="E5001" s="37" t="n">
        <v>2</v>
      </c>
      <c r="F5001" s="37" t="n">
        <v>2</v>
      </c>
      <c r="G5001" s="37" t="n">
        <v>2</v>
      </c>
      <c r="H5001" s="37" t="n">
        <v>0</v>
      </c>
      <c r="I5001" s="37" t="n">
        <v>6</v>
      </c>
      <c r="J5001" s="40" t="n">
        <f aca="false">IF(C5001=0,"",D5001/C5001)</f>
        <v>0.772727272727273</v>
      </c>
    </row>
    <row r="5002" customFormat="false" ht="15" hidden="false" customHeight="false" outlineLevel="0" collapsed="false">
      <c r="A5002" s="37" t="s">
        <v>1175</v>
      </c>
      <c r="B5002" s="37" t="s">
        <v>270</v>
      </c>
      <c r="C5002" s="37" t="n">
        <v>22</v>
      </c>
      <c r="D5002" s="37" t="n">
        <v>21</v>
      </c>
      <c r="E5002" s="37" t="n">
        <v>0</v>
      </c>
      <c r="F5002" s="37" t="n">
        <v>1</v>
      </c>
      <c r="G5002" s="37" t="n">
        <v>0</v>
      </c>
      <c r="H5002" s="37" t="n">
        <v>1</v>
      </c>
      <c r="I5002" s="37" t="n">
        <v>0</v>
      </c>
      <c r="J5002" s="40" t="n">
        <f aca="false">IF(C5002=0,"",D5002/C5002)</f>
        <v>0.954545454545455</v>
      </c>
    </row>
    <row r="5003" customFormat="false" ht="15" hidden="false" customHeight="false" outlineLevel="0" collapsed="false">
      <c r="A5003" s="37" t="s">
        <v>1175</v>
      </c>
      <c r="B5003" s="37" t="s">
        <v>271</v>
      </c>
      <c r="C5003" s="37" t="n">
        <v>22</v>
      </c>
      <c r="D5003" s="37" t="n">
        <v>21</v>
      </c>
      <c r="E5003" s="37" t="n">
        <v>1</v>
      </c>
      <c r="F5003" s="37" t="n">
        <v>1</v>
      </c>
      <c r="G5003" s="37" t="n">
        <v>1</v>
      </c>
      <c r="H5003" s="37" t="n">
        <v>2</v>
      </c>
      <c r="I5003" s="37" t="n">
        <v>2</v>
      </c>
      <c r="J5003" s="40" t="n">
        <f aca="false">IF(C5003=0,"",D5003/C5003)</f>
        <v>0.954545454545455</v>
      </c>
    </row>
    <row r="5004" customFormat="false" ht="15" hidden="false" customHeight="false" outlineLevel="0" collapsed="false">
      <c r="A5004" s="37" t="s">
        <v>1175</v>
      </c>
      <c r="B5004" s="37" t="s">
        <v>272</v>
      </c>
      <c r="C5004" s="37" t="n">
        <v>22</v>
      </c>
      <c r="D5004" s="37" t="n">
        <v>21</v>
      </c>
      <c r="E5004" s="37" t="n">
        <v>0</v>
      </c>
      <c r="F5004" s="37" t="n">
        <v>1</v>
      </c>
      <c r="G5004" s="37" t="n">
        <v>0</v>
      </c>
      <c r="H5004" s="37" t="n">
        <v>1</v>
      </c>
      <c r="I5004" s="37" t="n">
        <v>0</v>
      </c>
      <c r="J5004" s="40" t="n">
        <f aca="false">IF(C5004=0,"",D5004/C5004)</f>
        <v>0.954545454545455</v>
      </c>
    </row>
    <row r="5005" customFormat="false" ht="15" hidden="false" customHeight="false" outlineLevel="0" collapsed="false">
      <c r="A5005" s="37" t="s">
        <v>1175</v>
      </c>
      <c r="B5005" s="37" t="s">
        <v>273</v>
      </c>
      <c r="C5005" s="37" t="n">
        <v>22</v>
      </c>
      <c r="D5005" s="37" t="n">
        <v>21</v>
      </c>
      <c r="E5005" s="37" t="n">
        <v>1</v>
      </c>
      <c r="F5005" s="37" t="n">
        <v>0</v>
      </c>
      <c r="G5005" s="37" t="n">
        <v>1</v>
      </c>
      <c r="H5005" s="37" t="n">
        <v>0</v>
      </c>
      <c r="I5005" s="37" t="n">
        <v>0</v>
      </c>
      <c r="J5005" s="40" t="n">
        <f aca="false">IF(C5005=0,"",D5005/C5005)</f>
        <v>0.954545454545455</v>
      </c>
    </row>
    <row r="5006" customFormat="false" ht="15" hidden="false" customHeight="false" outlineLevel="0" collapsed="false">
      <c r="A5006" s="37" t="s">
        <v>1175</v>
      </c>
      <c r="B5006" s="37" t="s">
        <v>274</v>
      </c>
      <c r="C5006" s="37" t="n">
        <v>22</v>
      </c>
      <c r="D5006" s="37" t="n">
        <v>18</v>
      </c>
      <c r="E5006" s="37" t="n">
        <v>0</v>
      </c>
      <c r="F5006" s="37" t="n">
        <v>1</v>
      </c>
      <c r="G5006" s="37" t="n">
        <v>2</v>
      </c>
      <c r="H5006" s="37" t="n">
        <v>3</v>
      </c>
      <c r="I5006" s="37" t="n">
        <v>5</v>
      </c>
      <c r="J5006" s="40" t="n">
        <f aca="false">IF(C5006=0,"",D5006/C5006)</f>
        <v>0.818181818181818</v>
      </c>
    </row>
    <row r="5007" customFormat="false" ht="15" hidden="false" customHeight="false" outlineLevel="0" collapsed="false">
      <c r="A5007" s="37" t="s">
        <v>1175</v>
      </c>
      <c r="B5007" s="37" t="s">
        <v>275</v>
      </c>
      <c r="C5007" s="37" t="n">
        <v>22</v>
      </c>
      <c r="D5007" s="37" t="n">
        <v>21</v>
      </c>
      <c r="E5007" s="37" t="n">
        <v>1</v>
      </c>
      <c r="F5007" s="37" t="n">
        <v>2</v>
      </c>
      <c r="G5007" s="37" t="n">
        <v>0</v>
      </c>
      <c r="H5007" s="37" t="n">
        <v>2</v>
      </c>
      <c r="I5007" s="37" t="n">
        <v>1</v>
      </c>
      <c r="J5007" s="40" t="n">
        <f aca="false">IF(C5007=0,"",D5007/C5007)</f>
        <v>0.954545454545455</v>
      </c>
    </row>
    <row r="5008" customFormat="false" ht="15" hidden="false" customHeight="false" outlineLevel="0" collapsed="false">
      <c r="A5008" s="37" t="s">
        <v>1175</v>
      </c>
      <c r="B5008" s="37" t="s">
        <v>276</v>
      </c>
      <c r="C5008" s="37" t="n">
        <v>22</v>
      </c>
      <c r="D5008" s="37" t="n">
        <v>21</v>
      </c>
      <c r="E5008" s="37" t="n">
        <v>0</v>
      </c>
      <c r="F5008" s="37" t="n">
        <v>0</v>
      </c>
      <c r="G5008" s="37" t="n">
        <v>0</v>
      </c>
      <c r="H5008" s="37" t="n">
        <v>0</v>
      </c>
      <c r="I5008" s="37" t="n">
        <v>1</v>
      </c>
      <c r="J5008" s="40" t="n">
        <f aca="false">IF(C5008=0,"",D5008/C5008)</f>
        <v>0.954545454545455</v>
      </c>
    </row>
    <row r="5009" customFormat="false" ht="15" hidden="false" customHeight="false" outlineLevel="0" collapsed="false">
      <c r="A5009" s="37" t="s">
        <v>1175</v>
      </c>
      <c r="B5009" s="37" t="s">
        <v>277</v>
      </c>
      <c r="C5009" s="37" t="n">
        <v>22</v>
      </c>
      <c r="D5009" s="37" t="n">
        <v>22</v>
      </c>
      <c r="E5009" s="37" t="n">
        <v>0</v>
      </c>
      <c r="F5009" s="37" t="n">
        <v>1</v>
      </c>
      <c r="G5009" s="37" t="n">
        <v>0</v>
      </c>
      <c r="H5009" s="37" t="n">
        <v>0</v>
      </c>
      <c r="I5009" s="37" t="n">
        <v>0</v>
      </c>
      <c r="J5009" s="40" t="n">
        <f aca="false">IF(C5009=0,"",D5009/C5009)</f>
        <v>1</v>
      </c>
    </row>
    <row r="5010" customFormat="false" ht="15" hidden="false" customHeight="false" outlineLevel="0" collapsed="false">
      <c r="A5010" s="37" t="s">
        <v>1175</v>
      </c>
      <c r="B5010" s="37" t="s">
        <v>278</v>
      </c>
      <c r="C5010" s="37" t="n">
        <v>22</v>
      </c>
      <c r="D5010" s="37" t="n">
        <v>20</v>
      </c>
      <c r="E5010" s="37" t="n">
        <v>1</v>
      </c>
      <c r="F5010" s="37" t="n">
        <v>1</v>
      </c>
      <c r="G5010" s="37" t="n">
        <v>0</v>
      </c>
      <c r="H5010" s="37" t="n">
        <v>1</v>
      </c>
      <c r="I5010" s="37" t="n">
        <v>2</v>
      </c>
      <c r="J5010" s="40" t="n">
        <f aca="false">IF(C5010=0,"",D5010/C5010)</f>
        <v>0.909090909090909</v>
      </c>
    </row>
    <row r="5011" customFormat="false" ht="15" hidden="false" customHeight="false" outlineLevel="0" collapsed="false">
      <c r="A5011" s="37" t="s">
        <v>1175</v>
      </c>
      <c r="B5011" s="37" t="s">
        <v>279</v>
      </c>
      <c r="C5011" s="37" t="n">
        <v>22</v>
      </c>
      <c r="D5011" s="37" t="n">
        <v>19</v>
      </c>
      <c r="E5011" s="37" t="n">
        <v>1</v>
      </c>
      <c r="F5011" s="37" t="n">
        <v>2</v>
      </c>
      <c r="G5011" s="37" t="n">
        <v>0</v>
      </c>
      <c r="H5011" s="37" t="n">
        <v>1</v>
      </c>
      <c r="I5011" s="37" t="n">
        <v>1</v>
      </c>
      <c r="J5011" s="40" t="n">
        <f aca="false">IF(C5011=0,"",D5011/C5011)</f>
        <v>0.863636363636364</v>
      </c>
    </row>
    <row r="5012" customFormat="false" ht="15" hidden="false" customHeight="false" outlineLevel="0" collapsed="false">
      <c r="A5012" s="37" t="s">
        <v>1175</v>
      </c>
      <c r="B5012" s="37" t="s">
        <v>280</v>
      </c>
      <c r="C5012" s="37" t="n">
        <v>22</v>
      </c>
      <c r="D5012" s="37" t="n">
        <v>21</v>
      </c>
      <c r="E5012" s="37" t="n">
        <v>0</v>
      </c>
      <c r="F5012" s="37" t="n">
        <v>2</v>
      </c>
      <c r="G5012" s="37" t="n">
        <v>1</v>
      </c>
      <c r="H5012" s="37" t="n">
        <v>2</v>
      </c>
      <c r="I5012" s="37" t="n">
        <v>0</v>
      </c>
      <c r="J5012" s="40" t="n">
        <f aca="false">IF(C5012=0,"",D5012/C5012)</f>
        <v>0.954545454545455</v>
      </c>
    </row>
    <row r="5013" customFormat="false" ht="15" hidden="false" customHeight="false" outlineLevel="0" collapsed="false">
      <c r="A5013" s="37" t="s">
        <v>1175</v>
      </c>
      <c r="B5013" s="37" t="s">
        <v>281</v>
      </c>
      <c r="C5013" s="37" t="n">
        <v>22</v>
      </c>
      <c r="D5013" s="37" t="n">
        <v>20</v>
      </c>
      <c r="E5013" s="37" t="n">
        <v>0</v>
      </c>
      <c r="F5013" s="37" t="n">
        <v>1</v>
      </c>
      <c r="G5013" s="37" t="n">
        <v>1</v>
      </c>
      <c r="H5013" s="37" t="n">
        <v>1</v>
      </c>
      <c r="I5013" s="37" t="n">
        <v>1</v>
      </c>
      <c r="J5013" s="40" t="n">
        <f aca="false">IF(C5013=0,"",D5013/C5013)</f>
        <v>0.909090909090909</v>
      </c>
    </row>
    <row r="5014" customFormat="false" ht="15" hidden="false" customHeight="false" outlineLevel="0" collapsed="false">
      <c r="A5014" s="37" t="s">
        <v>1176</v>
      </c>
      <c r="B5014" s="37" t="s">
        <v>270</v>
      </c>
      <c r="C5014" s="37" t="n">
        <v>22</v>
      </c>
      <c r="D5014" s="37" t="n">
        <v>19</v>
      </c>
      <c r="E5014" s="37" t="n">
        <v>0</v>
      </c>
      <c r="F5014" s="37" t="n">
        <v>2</v>
      </c>
      <c r="G5014" s="37" t="n">
        <v>0</v>
      </c>
      <c r="H5014" s="37" t="n">
        <v>1</v>
      </c>
      <c r="I5014" s="37" t="n">
        <v>20</v>
      </c>
      <c r="J5014" s="40" t="n">
        <f aca="false">IF(C5014=0,"",D5014/C5014)</f>
        <v>0.863636363636364</v>
      </c>
    </row>
    <row r="5015" customFormat="false" ht="15" hidden="false" customHeight="false" outlineLevel="0" collapsed="false">
      <c r="A5015" s="37" t="s">
        <v>1176</v>
      </c>
      <c r="B5015" s="37" t="s">
        <v>271</v>
      </c>
      <c r="C5015" s="37" t="n">
        <v>22</v>
      </c>
      <c r="D5015" s="37" t="n">
        <v>19</v>
      </c>
      <c r="E5015" s="37" t="n">
        <v>0</v>
      </c>
      <c r="F5015" s="37" t="n">
        <v>0</v>
      </c>
      <c r="G5015" s="37" t="n">
        <v>0</v>
      </c>
      <c r="H5015" s="37" t="n">
        <v>4</v>
      </c>
      <c r="I5015" s="37" t="n">
        <v>26</v>
      </c>
      <c r="J5015" s="40" t="n">
        <f aca="false">IF(C5015=0,"",D5015/C5015)</f>
        <v>0.863636363636364</v>
      </c>
    </row>
    <row r="5016" customFormat="false" ht="15" hidden="false" customHeight="false" outlineLevel="0" collapsed="false">
      <c r="A5016" s="37" t="s">
        <v>1176</v>
      </c>
      <c r="B5016" s="37" t="s">
        <v>272</v>
      </c>
      <c r="C5016" s="37" t="n">
        <v>22</v>
      </c>
      <c r="D5016" s="37" t="n">
        <v>22</v>
      </c>
      <c r="E5016" s="37" t="n">
        <v>0</v>
      </c>
      <c r="F5016" s="37" t="n">
        <v>1</v>
      </c>
      <c r="G5016" s="37" t="n">
        <v>0</v>
      </c>
      <c r="H5016" s="37" t="n">
        <v>6</v>
      </c>
      <c r="I5016" s="37" t="n">
        <v>6</v>
      </c>
      <c r="J5016" s="40" t="n">
        <f aca="false">IF(C5016=0,"",D5016/C5016)</f>
        <v>1</v>
      </c>
    </row>
    <row r="5017" customFormat="false" ht="15" hidden="false" customHeight="false" outlineLevel="0" collapsed="false">
      <c r="A5017" s="37" t="s">
        <v>1176</v>
      </c>
      <c r="B5017" s="37" t="s">
        <v>273</v>
      </c>
      <c r="C5017" s="37" t="n">
        <v>22</v>
      </c>
      <c r="D5017" s="37" t="n">
        <v>19</v>
      </c>
      <c r="E5017" s="37" t="n">
        <v>1</v>
      </c>
      <c r="F5017" s="37" t="n">
        <v>1</v>
      </c>
      <c r="G5017" s="37" t="n">
        <v>0</v>
      </c>
      <c r="H5017" s="37" t="n">
        <v>0</v>
      </c>
      <c r="I5017" s="37" t="n">
        <v>32</v>
      </c>
      <c r="J5017" s="40" t="n">
        <f aca="false">IF(C5017=0,"",D5017/C5017)</f>
        <v>0.863636363636364</v>
      </c>
    </row>
    <row r="5018" customFormat="false" ht="15" hidden="false" customHeight="false" outlineLevel="0" collapsed="false">
      <c r="A5018" s="37" t="s">
        <v>1176</v>
      </c>
      <c r="B5018" s="37" t="s">
        <v>274</v>
      </c>
      <c r="C5018" s="37" t="n">
        <v>22</v>
      </c>
      <c r="D5018" s="37" t="n">
        <v>21</v>
      </c>
      <c r="E5018" s="37" t="n">
        <v>0</v>
      </c>
      <c r="F5018" s="37" t="n">
        <v>0</v>
      </c>
      <c r="G5018" s="37" t="n">
        <v>0</v>
      </c>
      <c r="H5018" s="37" t="n">
        <v>1</v>
      </c>
      <c r="I5018" s="37" t="n">
        <v>6</v>
      </c>
      <c r="J5018" s="40" t="n">
        <f aca="false">IF(C5018=0,"",D5018/C5018)</f>
        <v>0.954545454545455</v>
      </c>
    </row>
    <row r="5019" customFormat="false" ht="15" hidden="false" customHeight="false" outlineLevel="0" collapsed="false">
      <c r="A5019" s="37" t="s">
        <v>1176</v>
      </c>
      <c r="B5019" s="37" t="s">
        <v>275</v>
      </c>
      <c r="C5019" s="37" t="n">
        <v>22</v>
      </c>
      <c r="D5019" s="37" t="n">
        <v>20</v>
      </c>
      <c r="E5019" s="37" t="n">
        <v>1</v>
      </c>
      <c r="F5019" s="37" t="n">
        <v>1</v>
      </c>
      <c r="G5019" s="37" t="n">
        <v>0</v>
      </c>
      <c r="H5019" s="37" t="n">
        <v>1</v>
      </c>
      <c r="I5019" s="37" t="n">
        <v>22</v>
      </c>
      <c r="J5019" s="40" t="n">
        <f aca="false">IF(C5019=0,"",D5019/C5019)</f>
        <v>0.909090909090909</v>
      </c>
    </row>
    <row r="5020" customFormat="false" ht="15" hidden="false" customHeight="false" outlineLevel="0" collapsed="false">
      <c r="A5020" s="37" t="s">
        <v>1176</v>
      </c>
      <c r="B5020" s="37" t="s">
        <v>276</v>
      </c>
      <c r="C5020" s="37" t="n">
        <v>22</v>
      </c>
      <c r="D5020" s="37" t="n">
        <v>19</v>
      </c>
      <c r="E5020" s="37" t="n">
        <v>2</v>
      </c>
      <c r="F5020" s="37" t="n">
        <v>0</v>
      </c>
      <c r="G5020" s="37" t="n">
        <v>0</v>
      </c>
      <c r="H5020" s="37" t="n">
        <v>2</v>
      </c>
      <c r="I5020" s="37" t="n">
        <v>31</v>
      </c>
      <c r="J5020" s="40" t="n">
        <f aca="false">IF(C5020=0,"",D5020/C5020)</f>
        <v>0.863636363636364</v>
      </c>
    </row>
    <row r="5021" customFormat="false" ht="15" hidden="false" customHeight="false" outlineLevel="0" collapsed="false">
      <c r="A5021" s="37" t="s">
        <v>1176</v>
      </c>
      <c r="B5021" s="37" t="s">
        <v>277</v>
      </c>
      <c r="C5021" s="37" t="n">
        <v>22</v>
      </c>
      <c r="D5021" s="37" t="n">
        <v>20</v>
      </c>
      <c r="E5021" s="37" t="n">
        <v>0</v>
      </c>
      <c r="F5021" s="37" t="n">
        <v>0</v>
      </c>
      <c r="G5021" s="37" t="n">
        <v>0</v>
      </c>
      <c r="H5021" s="37" t="n">
        <v>1</v>
      </c>
      <c r="I5021" s="37" t="n">
        <v>13</v>
      </c>
      <c r="J5021" s="40" t="n">
        <f aca="false">IF(C5021=0,"",D5021/C5021)</f>
        <v>0.909090909090909</v>
      </c>
    </row>
    <row r="5022" customFormat="false" ht="15" hidden="false" customHeight="false" outlineLevel="0" collapsed="false">
      <c r="A5022" s="37" t="s">
        <v>1176</v>
      </c>
      <c r="B5022" s="37" t="s">
        <v>278</v>
      </c>
      <c r="C5022" s="37" t="n">
        <v>22</v>
      </c>
      <c r="D5022" s="37" t="n">
        <v>21</v>
      </c>
      <c r="E5022" s="37" t="n">
        <v>1</v>
      </c>
      <c r="F5022" s="37" t="n">
        <v>2</v>
      </c>
      <c r="G5022" s="37" t="n">
        <v>0</v>
      </c>
      <c r="H5022" s="37" t="n">
        <v>2</v>
      </c>
      <c r="I5022" s="37" t="n">
        <v>18</v>
      </c>
      <c r="J5022" s="40" t="n">
        <f aca="false">IF(C5022=0,"",D5022/C5022)</f>
        <v>0.954545454545455</v>
      </c>
    </row>
    <row r="5023" customFormat="false" ht="15" hidden="false" customHeight="false" outlineLevel="0" collapsed="false">
      <c r="A5023" s="37" t="s">
        <v>1176</v>
      </c>
      <c r="B5023" s="37" t="s">
        <v>279</v>
      </c>
      <c r="C5023" s="37" t="n">
        <v>22</v>
      </c>
      <c r="D5023" s="37" t="n">
        <v>18</v>
      </c>
      <c r="E5023" s="37" t="n">
        <v>0</v>
      </c>
      <c r="F5023" s="37" t="n">
        <v>0</v>
      </c>
      <c r="G5023" s="37" t="n">
        <v>0</v>
      </c>
      <c r="H5023" s="37" t="n">
        <v>0</v>
      </c>
      <c r="I5023" s="37" t="n">
        <v>35</v>
      </c>
      <c r="J5023" s="40" t="n">
        <f aca="false">IF(C5023=0,"",D5023/C5023)</f>
        <v>0.818181818181818</v>
      </c>
    </row>
    <row r="5024" customFormat="false" ht="15" hidden="false" customHeight="false" outlineLevel="0" collapsed="false">
      <c r="A5024" s="37" t="s">
        <v>1176</v>
      </c>
      <c r="B5024" s="37" t="s">
        <v>280</v>
      </c>
      <c r="C5024" s="37" t="n">
        <v>22</v>
      </c>
      <c r="D5024" s="37" t="n">
        <v>19</v>
      </c>
      <c r="E5024" s="37" t="n">
        <v>0</v>
      </c>
      <c r="F5024" s="37" t="n">
        <v>1</v>
      </c>
      <c r="G5024" s="37" t="n">
        <v>0</v>
      </c>
      <c r="H5024" s="37" t="n">
        <v>1</v>
      </c>
      <c r="I5024" s="37" t="n">
        <v>46</v>
      </c>
      <c r="J5024" s="40" t="n">
        <f aca="false">IF(C5024=0,"",D5024/C5024)</f>
        <v>0.863636363636364</v>
      </c>
    </row>
    <row r="5025" customFormat="false" ht="15" hidden="false" customHeight="false" outlineLevel="0" collapsed="false">
      <c r="A5025" s="37" t="s">
        <v>1176</v>
      </c>
      <c r="B5025" s="37" t="s">
        <v>281</v>
      </c>
      <c r="C5025" s="37" t="n">
        <v>22</v>
      </c>
      <c r="D5025" s="37" t="n">
        <v>21</v>
      </c>
      <c r="E5025" s="37" t="n">
        <v>2</v>
      </c>
      <c r="F5025" s="37" t="n">
        <v>0</v>
      </c>
      <c r="G5025" s="37" t="n">
        <v>2</v>
      </c>
      <c r="H5025" s="37" t="n">
        <v>0</v>
      </c>
      <c r="I5025" s="37" t="n">
        <v>12</v>
      </c>
      <c r="J5025" s="40" t="n">
        <f aca="false">IF(C5025=0,"",D5025/C5025)</f>
        <v>0.954545454545455</v>
      </c>
    </row>
    <row r="5026" customFormat="false" ht="15" hidden="false" customHeight="false" outlineLevel="0" collapsed="false">
      <c r="A5026" s="37" t="s">
        <v>1178</v>
      </c>
      <c r="B5026" s="37" t="s">
        <v>270</v>
      </c>
      <c r="C5026" s="37" t="n">
        <v>22</v>
      </c>
      <c r="D5026" s="37" t="n">
        <v>20</v>
      </c>
      <c r="E5026" s="37" t="n">
        <v>0</v>
      </c>
      <c r="F5026" s="37" t="n">
        <v>0</v>
      </c>
      <c r="G5026" s="37" t="n">
        <v>0</v>
      </c>
      <c r="H5026" s="37" t="n">
        <v>0</v>
      </c>
      <c r="I5026" s="37" t="n">
        <v>1</v>
      </c>
      <c r="J5026" s="40" t="n">
        <f aca="false">IF(C5026=0,"",D5026/C5026)</f>
        <v>0.909090909090909</v>
      </c>
    </row>
    <row r="5027" customFormat="false" ht="15" hidden="false" customHeight="false" outlineLevel="0" collapsed="false">
      <c r="A5027" s="37" t="s">
        <v>1178</v>
      </c>
      <c r="B5027" s="37" t="s">
        <v>271</v>
      </c>
      <c r="C5027" s="37" t="n">
        <v>22</v>
      </c>
      <c r="D5027" s="37" t="n">
        <v>20</v>
      </c>
      <c r="E5027" s="37" t="n">
        <v>1</v>
      </c>
      <c r="F5027" s="37" t="n">
        <v>0</v>
      </c>
      <c r="G5027" s="37" t="n">
        <v>0</v>
      </c>
      <c r="H5027" s="37" t="n">
        <v>6</v>
      </c>
      <c r="I5027" s="37" t="n">
        <v>9</v>
      </c>
      <c r="J5027" s="40" t="n">
        <f aca="false">IF(C5027=0,"",D5027/C5027)</f>
        <v>0.909090909090909</v>
      </c>
    </row>
    <row r="5028" customFormat="false" ht="15" hidden="false" customHeight="false" outlineLevel="0" collapsed="false">
      <c r="A5028" s="37" t="s">
        <v>1178</v>
      </c>
      <c r="B5028" s="37" t="s">
        <v>272</v>
      </c>
      <c r="C5028" s="37" t="n">
        <v>22</v>
      </c>
      <c r="D5028" s="37" t="n">
        <v>20</v>
      </c>
      <c r="E5028" s="37" t="n">
        <v>0</v>
      </c>
      <c r="F5028" s="37" t="n">
        <v>0</v>
      </c>
      <c r="G5028" s="37" t="n">
        <v>0</v>
      </c>
      <c r="H5028" s="37" t="n">
        <v>4</v>
      </c>
      <c r="I5028" s="37" t="n">
        <v>17</v>
      </c>
      <c r="J5028" s="40" t="n">
        <f aca="false">IF(C5028=0,"",D5028/C5028)</f>
        <v>0.909090909090909</v>
      </c>
    </row>
    <row r="5029" customFormat="false" ht="15" hidden="false" customHeight="false" outlineLevel="0" collapsed="false">
      <c r="A5029" s="37" t="s">
        <v>1178</v>
      </c>
      <c r="B5029" s="37" t="s">
        <v>273</v>
      </c>
      <c r="C5029" s="37" t="n">
        <v>22</v>
      </c>
      <c r="D5029" s="37" t="n">
        <v>21</v>
      </c>
      <c r="E5029" s="37" t="n">
        <v>0</v>
      </c>
      <c r="F5029" s="37" t="n">
        <v>0</v>
      </c>
      <c r="G5029" s="37" t="n">
        <v>0</v>
      </c>
      <c r="H5029" s="37" t="n">
        <v>1</v>
      </c>
      <c r="I5029" s="37" t="n">
        <v>25</v>
      </c>
      <c r="J5029" s="40" t="n">
        <f aca="false">IF(C5029=0,"",D5029/C5029)</f>
        <v>0.954545454545455</v>
      </c>
    </row>
    <row r="5030" customFormat="false" ht="15" hidden="false" customHeight="false" outlineLevel="0" collapsed="false">
      <c r="A5030" s="37" t="s">
        <v>1178</v>
      </c>
      <c r="B5030" s="37" t="s">
        <v>274</v>
      </c>
      <c r="C5030" s="37" t="n">
        <v>22</v>
      </c>
      <c r="D5030" s="37" t="n">
        <v>22</v>
      </c>
      <c r="E5030" s="37" t="n">
        <v>1</v>
      </c>
      <c r="F5030" s="37" t="n">
        <v>2</v>
      </c>
      <c r="G5030" s="37" t="n">
        <v>0</v>
      </c>
      <c r="H5030" s="37" t="n">
        <v>2</v>
      </c>
      <c r="I5030" s="37" t="n">
        <v>25</v>
      </c>
      <c r="J5030" s="40" t="n">
        <f aca="false">IF(C5030=0,"",D5030/C5030)</f>
        <v>1</v>
      </c>
    </row>
    <row r="5031" customFormat="false" ht="15" hidden="false" customHeight="false" outlineLevel="0" collapsed="false">
      <c r="A5031" s="37" t="s">
        <v>1178</v>
      </c>
      <c r="B5031" s="37" t="s">
        <v>275</v>
      </c>
      <c r="C5031" s="37" t="n">
        <v>22</v>
      </c>
      <c r="D5031" s="37" t="n">
        <v>22</v>
      </c>
      <c r="E5031" s="37" t="n">
        <v>1</v>
      </c>
      <c r="F5031" s="37" t="n">
        <v>0</v>
      </c>
      <c r="G5031" s="37" t="n">
        <v>0</v>
      </c>
      <c r="H5031" s="37" t="n">
        <v>0</v>
      </c>
      <c r="I5031" s="37" t="n">
        <v>5</v>
      </c>
      <c r="J5031" s="40" t="n">
        <f aca="false">IF(C5031=0,"",D5031/C5031)</f>
        <v>1</v>
      </c>
    </row>
    <row r="5032" customFormat="false" ht="15" hidden="false" customHeight="false" outlineLevel="0" collapsed="false">
      <c r="A5032" s="37" t="s">
        <v>1178</v>
      </c>
      <c r="B5032" s="37" t="s">
        <v>276</v>
      </c>
      <c r="C5032" s="37" t="n">
        <v>22</v>
      </c>
      <c r="D5032" s="37" t="n">
        <v>20</v>
      </c>
      <c r="E5032" s="37" t="n">
        <v>0</v>
      </c>
      <c r="F5032" s="37" t="n">
        <v>1</v>
      </c>
      <c r="G5032" s="37" t="n">
        <v>0</v>
      </c>
      <c r="H5032" s="37" t="n">
        <v>0</v>
      </c>
      <c r="I5032" s="37" t="n">
        <v>9</v>
      </c>
      <c r="J5032" s="40" t="n">
        <f aca="false">IF(C5032=0,"",D5032/C5032)</f>
        <v>0.909090909090909</v>
      </c>
    </row>
    <row r="5033" customFormat="false" ht="15" hidden="false" customHeight="false" outlineLevel="0" collapsed="false">
      <c r="A5033" s="37" t="s">
        <v>1178</v>
      </c>
      <c r="B5033" s="37" t="s">
        <v>277</v>
      </c>
      <c r="C5033" s="37" t="n">
        <v>22</v>
      </c>
      <c r="D5033" s="37" t="n">
        <v>22</v>
      </c>
      <c r="E5033" s="37" t="n">
        <v>2</v>
      </c>
      <c r="F5033" s="37" t="n">
        <v>1</v>
      </c>
      <c r="G5033" s="37" t="n">
        <v>0</v>
      </c>
      <c r="H5033" s="37" t="n">
        <v>1</v>
      </c>
      <c r="I5033" s="37" t="n">
        <v>12</v>
      </c>
      <c r="J5033" s="40" t="n">
        <f aca="false">IF(C5033=0,"",D5033/C5033)</f>
        <v>1</v>
      </c>
    </row>
    <row r="5034" customFormat="false" ht="15" hidden="false" customHeight="false" outlineLevel="0" collapsed="false">
      <c r="A5034" s="37" t="s">
        <v>1178</v>
      </c>
      <c r="B5034" s="37" t="s">
        <v>278</v>
      </c>
      <c r="C5034" s="37" t="n">
        <v>22</v>
      </c>
      <c r="D5034" s="37" t="n">
        <v>21</v>
      </c>
      <c r="E5034" s="37" t="n">
        <v>0</v>
      </c>
      <c r="F5034" s="37" t="n">
        <v>0</v>
      </c>
      <c r="G5034" s="37" t="n">
        <v>0</v>
      </c>
      <c r="H5034" s="37" t="n">
        <v>3</v>
      </c>
      <c r="I5034" s="37" t="n">
        <v>23</v>
      </c>
      <c r="J5034" s="40" t="n">
        <f aca="false">IF(C5034=0,"",D5034/C5034)</f>
        <v>0.954545454545455</v>
      </c>
    </row>
    <row r="5035" customFormat="false" ht="15" hidden="false" customHeight="false" outlineLevel="0" collapsed="false">
      <c r="A5035" s="37" t="s">
        <v>1178</v>
      </c>
      <c r="B5035" s="37" t="s">
        <v>279</v>
      </c>
      <c r="C5035" s="37" t="n">
        <v>22</v>
      </c>
      <c r="D5035" s="37" t="n">
        <v>19</v>
      </c>
      <c r="E5035" s="37" t="n">
        <v>0</v>
      </c>
      <c r="F5035" s="37" t="n">
        <v>0</v>
      </c>
      <c r="G5035" s="37" t="n">
        <v>0</v>
      </c>
      <c r="H5035" s="37" t="n">
        <v>1</v>
      </c>
      <c r="I5035" s="37" t="n">
        <v>16</v>
      </c>
      <c r="J5035" s="40" t="n">
        <f aca="false">IF(C5035=0,"",D5035/C5035)</f>
        <v>0.863636363636364</v>
      </c>
    </row>
    <row r="5036" customFormat="false" ht="15" hidden="false" customHeight="false" outlineLevel="0" collapsed="false">
      <c r="A5036" s="37" t="s">
        <v>1178</v>
      </c>
      <c r="B5036" s="37" t="s">
        <v>280</v>
      </c>
      <c r="C5036" s="37" t="n">
        <v>22</v>
      </c>
      <c r="D5036" s="37" t="n">
        <v>21</v>
      </c>
      <c r="E5036" s="37" t="n">
        <v>2</v>
      </c>
      <c r="F5036" s="37" t="n">
        <v>0</v>
      </c>
      <c r="G5036" s="37" t="n">
        <v>0</v>
      </c>
      <c r="H5036" s="37" t="n">
        <v>1</v>
      </c>
      <c r="I5036" s="37" t="n">
        <v>7</v>
      </c>
      <c r="J5036" s="40" t="n">
        <f aca="false">IF(C5036=0,"",D5036/C5036)</f>
        <v>0.954545454545455</v>
      </c>
    </row>
    <row r="5037" customFormat="false" ht="15" hidden="false" customHeight="false" outlineLevel="0" collapsed="false">
      <c r="A5037" s="37" t="s">
        <v>1178</v>
      </c>
      <c r="B5037" s="37" t="s">
        <v>281</v>
      </c>
      <c r="C5037" s="37" t="n">
        <v>22</v>
      </c>
      <c r="D5037" s="37" t="n">
        <v>20</v>
      </c>
      <c r="E5037" s="37" t="n">
        <v>0</v>
      </c>
      <c r="F5037" s="37" t="n">
        <v>1</v>
      </c>
      <c r="G5037" s="37" t="n">
        <v>1</v>
      </c>
      <c r="H5037" s="37" t="n">
        <v>1</v>
      </c>
      <c r="I5037" s="37" t="n">
        <v>18</v>
      </c>
      <c r="J5037" s="40" t="n">
        <f aca="false">IF(C5037=0,"",D5037/C5037)</f>
        <v>0.909090909090909</v>
      </c>
    </row>
    <row r="5038" customFormat="false" ht="15" hidden="false" customHeight="false" outlineLevel="0" collapsed="false">
      <c r="A5038" s="37" t="s">
        <v>821</v>
      </c>
      <c r="B5038" s="37" t="s">
        <v>270</v>
      </c>
      <c r="C5038" s="37" t="n">
        <v>22</v>
      </c>
      <c r="D5038" s="37" t="n">
        <v>21</v>
      </c>
      <c r="E5038" s="37" t="n">
        <v>0</v>
      </c>
      <c r="F5038" s="37" t="n">
        <v>0</v>
      </c>
      <c r="G5038" s="37" t="n">
        <v>0</v>
      </c>
      <c r="H5038" s="37" t="n">
        <v>1</v>
      </c>
      <c r="I5038" s="37" t="n">
        <v>2</v>
      </c>
      <c r="J5038" s="40" t="n">
        <f aca="false">IF(C5038=0,"",D5038/C5038)</f>
        <v>0.954545454545455</v>
      </c>
    </row>
    <row r="5039" customFormat="false" ht="15" hidden="false" customHeight="false" outlineLevel="0" collapsed="false">
      <c r="A5039" s="37" t="s">
        <v>821</v>
      </c>
      <c r="B5039" s="37" t="s">
        <v>271</v>
      </c>
      <c r="C5039" s="37" t="n">
        <v>22</v>
      </c>
      <c r="D5039" s="37" t="n">
        <v>20</v>
      </c>
      <c r="E5039" s="37" t="n">
        <v>2</v>
      </c>
      <c r="F5039" s="37" t="n">
        <v>0</v>
      </c>
      <c r="G5039" s="37" t="n">
        <v>1</v>
      </c>
      <c r="H5039" s="37" t="n">
        <v>1</v>
      </c>
      <c r="I5039" s="37" t="n">
        <v>2</v>
      </c>
      <c r="J5039" s="40" t="n">
        <f aca="false">IF(C5039=0,"",D5039/C5039)</f>
        <v>0.909090909090909</v>
      </c>
    </row>
    <row r="5040" customFormat="false" ht="15" hidden="false" customHeight="false" outlineLevel="0" collapsed="false">
      <c r="A5040" s="37" t="s">
        <v>821</v>
      </c>
      <c r="B5040" s="37" t="s">
        <v>272</v>
      </c>
      <c r="C5040" s="37" t="n">
        <v>22</v>
      </c>
      <c r="D5040" s="37" t="n">
        <v>21</v>
      </c>
      <c r="E5040" s="37" t="n">
        <v>1</v>
      </c>
      <c r="F5040" s="37" t="n">
        <v>0</v>
      </c>
      <c r="G5040" s="37" t="n">
        <v>0</v>
      </c>
      <c r="H5040" s="37" t="n">
        <v>3</v>
      </c>
      <c r="I5040" s="37" t="n">
        <v>0</v>
      </c>
      <c r="J5040" s="40" t="n">
        <f aca="false">IF(C5040=0,"",D5040/C5040)</f>
        <v>0.954545454545455</v>
      </c>
    </row>
    <row r="5041" customFormat="false" ht="15" hidden="false" customHeight="false" outlineLevel="0" collapsed="false">
      <c r="A5041" s="37" t="s">
        <v>821</v>
      </c>
      <c r="B5041" s="37" t="s">
        <v>273</v>
      </c>
      <c r="C5041" s="37" t="n">
        <v>22</v>
      </c>
      <c r="D5041" s="37" t="n">
        <v>22</v>
      </c>
      <c r="E5041" s="37" t="n">
        <v>1</v>
      </c>
      <c r="F5041" s="37" t="n">
        <v>0</v>
      </c>
      <c r="G5041" s="37" t="n">
        <v>0</v>
      </c>
      <c r="H5041" s="37" t="n">
        <v>1</v>
      </c>
      <c r="I5041" s="37" t="n">
        <v>2</v>
      </c>
      <c r="J5041" s="40" t="n">
        <f aca="false">IF(C5041=0,"",D5041/C5041)</f>
        <v>1</v>
      </c>
    </row>
    <row r="5042" customFormat="false" ht="15" hidden="false" customHeight="false" outlineLevel="0" collapsed="false">
      <c r="A5042" s="37" t="s">
        <v>821</v>
      </c>
      <c r="B5042" s="37" t="s">
        <v>274</v>
      </c>
      <c r="C5042" s="37" t="n">
        <v>22</v>
      </c>
      <c r="D5042" s="37" t="n">
        <v>20</v>
      </c>
      <c r="E5042" s="37" t="n">
        <v>0</v>
      </c>
      <c r="F5042" s="37" t="n">
        <v>0</v>
      </c>
      <c r="G5042" s="37" t="n">
        <v>0</v>
      </c>
      <c r="H5042" s="37" t="n">
        <v>5</v>
      </c>
      <c r="I5042" s="37" t="n">
        <v>2</v>
      </c>
      <c r="J5042" s="40" t="n">
        <f aca="false">IF(C5042=0,"",D5042/C5042)</f>
        <v>0.909090909090909</v>
      </c>
    </row>
    <row r="5043" customFormat="false" ht="15" hidden="false" customHeight="false" outlineLevel="0" collapsed="false">
      <c r="A5043" s="37" t="s">
        <v>821</v>
      </c>
      <c r="B5043" s="37" t="s">
        <v>275</v>
      </c>
      <c r="C5043" s="37" t="n">
        <v>22</v>
      </c>
      <c r="D5043" s="37" t="n">
        <v>20</v>
      </c>
      <c r="E5043" s="37" t="n">
        <v>1</v>
      </c>
      <c r="F5043" s="37" t="n">
        <v>2</v>
      </c>
      <c r="G5043" s="37" t="n">
        <v>0</v>
      </c>
      <c r="H5043" s="37" t="n">
        <v>2</v>
      </c>
      <c r="I5043" s="37" t="n">
        <v>3</v>
      </c>
      <c r="J5043" s="40" t="n">
        <f aca="false">IF(C5043=0,"",D5043/C5043)</f>
        <v>0.909090909090909</v>
      </c>
    </row>
    <row r="5044" customFormat="false" ht="15" hidden="false" customHeight="false" outlineLevel="0" collapsed="false">
      <c r="A5044" s="37" t="s">
        <v>821</v>
      </c>
      <c r="B5044" s="37" t="s">
        <v>276</v>
      </c>
      <c r="C5044" s="37" t="n">
        <v>22</v>
      </c>
      <c r="D5044" s="37" t="n">
        <v>22</v>
      </c>
      <c r="E5044" s="37" t="n">
        <v>1</v>
      </c>
      <c r="F5044" s="37" t="n">
        <v>0</v>
      </c>
      <c r="G5044" s="37" t="n">
        <v>0</v>
      </c>
      <c r="H5044" s="37" t="n">
        <v>1</v>
      </c>
      <c r="I5044" s="37" t="n">
        <v>1</v>
      </c>
      <c r="J5044" s="40" t="n">
        <f aca="false">IF(C5044=0,"",D5044/C5044)</f>
        <v>1</v>
      </c>
    </row>
    <row r="5045" customFormat="false" ht="15" hidden="false" customHeight="false" outlineLevel="0" collapsed="false">
      <c r="A5045" s="37" t="s">
        <v>821</v>
      </c>
      <c r="B5045" s="37" t="s">
        <v>277</v>
      </c>
      <c r="C5045" s="37" t="n">
        <v>22</v>
      </c>
      <c r="D5045" s="37" t="n">
        <v>20</v>
      </c>
      <c r="E5045" s="37" t="n">
        <v>0</v>
      </c>
      <c r="F5045" s="37" t="n">
        <v>0</v>
      </c>
      <c r="G5045" s="37" t="n">
        <v>0</v>
      </c>
      <c r="H5045" s="37" t="n">
        <v>0</v>
      </c>
      <c r="I5045" s="37" t="n">
        <v>0</v>
      </c>
      <c r="J5045" s="40" t="n">
        <f aca="false">IF(C5045=0,"",D5045/C5045)</f>
        <v>0.909090909090909</v>
      </c>
    </row>
    <row r="5046" customFormat="false" ht="15" hidden="false" customHeight="false" outlineLevel="0" collapsed="false">
      <c r="A5046" s="37" t="s">
        <v>821</v>
      </c>
      <c r="B5046" s="37" t="s">
        <v>278</v>
      </c>
      <c r="C5046" s="37" t="n">
        <v>22</v>
      </c>
      <c r="D5046" s="37" t="n">
        <v>21</v>
      </c>
      <c r="E5046" s="37" t="n">
        <v>0</v>
      </c>
      <c r="F5046" s="37" t="n">
        <v>0</v>
      </c>
      <c r="G5046" s="37" t="n">
        <v>0</v>
      </c>
      <c r="H5046" s="37" t="n">
        <v>1</v>
      </c>
      <c r="I5046" s="37" t="n">
        <v>1</v>
      </c>
      <c r="J5046" s="40" t="n">
        <f aca="false">IF(C5046=0,"",D5046/C5046)</f>
        <v>0.954545454545455</v>
      </c>
    </row>
    <row r="5047" customFormat="false" ht="15" hidden="false" customHeight="false" outlineLevel="0" collapsed="false">
      <c r="A5047" s="37" t="s">
        <v>821</v>
      </c>
      <c r="B5047" s="37" t="s">
        <v>279</v>
      </c>
      <c r="C5047" s="37" t="n">
        <v>22</v>
      </c>
      <c r="D5047" s="37" t="n">
        <v>20</v>
      </c>
      <c r="E5047" s="37" t="n">
        <v>1</v>
      </c>
      <c r="F5047" s="37" t="n">
        <v>2</v>
      </c>
      <c r="G5047" s="37" t="n">
        <v>0</v>
      </c>
      <c r="H5047" s="37" t="n">
        <v>3</v>
      </c>
      <c r="I5047" s="37" t="n">
        <v>1</v>
      </c>
      <c r="J5047" s="40" t="n">
        <f aca="false">IF(C5047=0,"",D5047/C5047)</f>
        <v>0.909090909090909</v>
      </c>
    </row>
    <row r="5048" customFormat="false" ht="15" hidden="false" customHeight="false" outlineLevel="0" collapsed="false">
      <c r="A5048" s="37" t="s">
        <v>821</v>
      </c>
      <c r="B5048" s="37" t="s">
        <v>280</v>
      </c>
      <c r="C5048" s="37" t="n">
        <v>22</v>
      </c>
      <c r="D5048" s="37" t="n">
        <v>20</v>
      </c>
      <c r="E5048" s="37" t="n">
        <v>1</v>
      </c>
      <c r="F5048" s="37" t="n">
        <v>0</v>
      </c>
      <c r="G5048" s="37" t="n">
        <v>1</v>
      </c>
      <c r="H5048" s="37" t="n">
        <v>0</v>
      </c>
      <c r="I5048" s="37" t="n">
        <v>8</v>
      </c>
      <c r="J5048" s="40" t="n">
        <f aca="false">IF(C5048=0,"",D5048/C5048)</f>
        <v>0.909090909090909</v>
      </c>
    </row>
    <row r="5049" customFormat="false" ht="15" hidden="false" customHeight="false" outlineLevel="0" collapsed="false">
      <c r="A5049" s="37" t="s">
        <v>821</v>
      </c>
      <c r="B5049" s="37" t="s">
        <v>281</v>
      </c>
      <c r="C5049" s="37" t="n">
        <v>22</v>
      </c>
      <c r="D5049" s="37" t="n">
        <v>22</v>
      </c>
      <c r="E5049" s="37" t="n">
        <v>0</v>
      </c>
      <c r="F5049" s="37" t="n">
        <v>0</v>
      </c>
      <c r="G5049" s="37" t="n">
        <v>0</v>
      </c>
      <c r="H5049" s="37" t="n">
        <v>2</v>
      </c>
      <c r="I5049" s="37" t="n">
        <v>1</v>
      </c>
      <c r="J5049" s="40" t="n">
        <f aca="false">IF(C5049=0,"",D5049/C5049)</f>
        <v>1</v>
      </c>
    </row>
    <row r="5050" customFormat="false" ht="15" hidden="false" customHeight="false" outlineLevel="0" collapsed="false">
      <c r="A5050" s="37" t="s">
        <v>427</v>
      </c>
      <c r="B5050" s="37" t="s">
        <v>270</v>
      </c>
      <c r="C5050" s="37" t="n">
        <v>22</v>
      </c>
      <c r="D5050" s="37" t="n">
        <v>22</v>
      </c>
      <c r="E5050" s="37" t="n">
        <v>0</v>
      </c>
      <c r="F5050" s="37" t="n">
        <v>1</v>
      </c>
      <c r="G5050" s="37" t="n">
        <v>0</v>
      </c>
      <c r="H5050" s="37" t="n">
        <v>4</v>
      </c>
      <c r="I5050" s="37" t="n">
        <v>2</v>
      </c>
      <c r="J5050" s="40" t="n">
        <f aca="false">IF(C5050=0,"",D5050/C5050)</f>
        <v>1</v>
      </c>
    </row>
    <row r="5051" customFormat="false" ht="15" hidden="false" customHeight="false" outlineLevel="0" collapsed="false">
      <c r="A5051" s="37" t="s">
        <v>427</v>
      </c>
      <c r="B5051" s="37" t="s">
        <v>271</v>
      </c>
      <c r="C5051" s="37" t="n">
        <v>22</v>
      </c>
      <c r="D5051" s="37" t="n">
        <v>22</v>
      </c>
      <c r="E5051" s="37" t="n">
        <v>0</v>
      </c>
      <c r="F5051" s="37" t="n">
        <v>1</v>
      </c>
      <c r="G5051" s="37" t="n">
        <v>0</v>
      </c>
      <c r="H5051" s="37" t="n">
        <v>2</v>
      </c>
      <c r="I5051" s="37" t="n">
        <v>0</v>
      </c>
      <c r="J5051" s="40" t="n">
        <f aca="false">IF(C5051=0,"",D5051/C5051)</f>
        <v>1</v>
      </c>
    </row>
    <row r="5052" customFormat="false" ht="15" hidden="false" customHeight="false" outlineLevel="0" collapsed="false">
      <c r="A5052" s="37" t="s">
        <v>427</v>
      </c>
      <c r="B5052" s="37" t="s">
        <v>272</v>
      </c>
      <c r="C5052" s="37" t="n">
        <v>22</v>
      </c>
      <c r="D5052" s="37" t="n">
        <v>20</v>
      </c>
      <c r="E5052" s="37" t="n">
        <v>2</v>
      </c>
      <c r="F5052" s="37" t="n">
        <v>1</v>
      </c>
      <c r="G5052" s="37" t="n">
        <v>0</v>
      </c>
      <c r="H5052" s="37" t="n">
        <v>1</v>
      </c>
      <c r="I5052" s="37" t="n">
        <v>3</v>
      </c>
      <c r="J5052" s="40" t="n">
        <f aca="false">IF(C5052=0,"",D5052/C5052)</f>
        <v>0.909090909090909</v>
      </c>
    </row>
    <row r="5053" customFormat="false" ht="15" hidden="false" customHeight="false" outlineLevel="0" collapsed="false">
      <c r="A5053" s="37" t="s">
        <v>427</v>
      </c>
      <c r="B5053" s="37" t="s">
        <v>273</v>
      </c>
      <c r="C5053" s="37" t="n">
        <v>22</v>
      </c>
      <c r="D5053" s="37" t="n">
        <v>19</v>
      </c>
      <c r="E5053" s="37" t="n">
        <v>1</v>
      </c>
      <c r="F5053" s="37" t="n">
        <v>3</v>
      </c>
      <c r="G5053" s="37" t="n">
        <v>1</v>
      </c>
      <c r="H5053" s="37" t="n">
        <v>1</v>
      </c>
      <c r="I5053" s="37" t="n">
        <v>3</v>
      </c>
      <c r="J5053" s="40" t="n">
        <f aca="false">IF(C5053=0,"",D5053/C5053)</f>
        <v>0.863636363636364</v>
      </c>
    </row>
    <row r="5054" customFormat="false" ht="15" hidden="false" customHeight="false" outlineLevel="0" collapsed="false">
      <c r="A5054" s="37" t="s">
        <v>427</v>
      </c>
      <c r="B5054" s="37" t="s">
        <v>274</v>
      </c>
      <c r="C5054" s="37" t="n">
        <v>22</v>
      </c>
      <c r="D5054" s="37" t="n">
        <v>20</v>
      </c>
      <c r="E5054" s="37" t="n">
        <v>0</v>
      </c>
      <c r="F5054" s="37" t="n">
        <v>1</v>
      </c>
      <c r="G5054" s="37" t="n">
        <v>0</v>
      </c>
      <c r="H5054" s="37" t="n">
        <v>1</v>
      </c>
      <c r="I5054" s="37" t="n">
        <v>4</v>
      </c>
      <c r="J5054" s="40" t="n">
        <f aca="false">IF(C5054=0,"",D5054/C5054)</f>
        <v>0.909090909090909</v>
      </c>
    </row>
    <row r="5055" customFormat="false" ht="15" hidden="false" customHeight="false" outlineLevel="0" collapsed="false">
      <c r="A5055" s="37" t="s">
        <v>427</v>
      </c>
      <c r="B5055" s="37" t="s">
        <v>275</v>
      </c>
      <c r="C5055" s="37" t="n">
        <v>22</v>
      </c>
      <c r="D5055" s="37" t="n">
        <v>22</v>
      </c>
      <c r="E5055" s="37" t="n">
        <v>1</v>
      </c>
      <c r="F5055" s="37" t="n">
        <v>2</v>
      </c>
      <c r="G5055" s="37" t="n">
        <v>1</v>
      </c>
      <c r="H5055" s="37" t="n">
        <v>2</v>
      </c>
      <c r="I5055" s="37" t="n">
        <v>0</v>
      </c>
      <c r="J5055" s="40" t="n">
        <f aca="false">IF(C5055=0,"",D5055/C5055)</f>
        <v>1</v>
      </c>
    </row>
    <row r="5056" customFormat="false" ht="15" hidden="false" customHeight="false" outlineLevel="0" collapsed="false">
      <c r="A5056" s="37" t="s">
        <v>427</v>
      </c>
      <c r="B5056" s="37" t="s">
        <v>276</v>
      </c>
      <c r="C5056" s="37" t="n">
        <v>22</v>
      </c>
      <c r="D5056" s="37" t="n">
        <v>21</v>
      </c>
      <c r="E5056" s="37" t="n">
        <v>0</v>
      </c>
      <c r="F5056" s="37" t="n">
        <v>1</v>
      </c>
      <c r="G5056" s="37" t="n">
        <v>0</v>
      </c>
      <c r="H5056" s="37" t="n">
        <v>0</v>
      </c>
      <c r="I5056" s="37" t="n">
        <v>3</v>
      </c>
      <c r="J5056" s="40" t="n">
        <f aca="false">IF(C5056=0,"",D5056/C5056)</f>
        <v>0.954545454545455</v>
      </c>
    </row>
    <row r="5057" customFormat="false" ht="15" hidden="false" customHeight="false" outlineLevel="0" collapsed="false">
      <c r="A5057" s="37" t="s">
        <v>427</v>
      </c>
      <c r="B5057" s="37" t="s">
        <v>277</v>
      </c>
      <c r="C5057" s="37" t="n">
        <v>22</v>
      </c>
      <c r="D5057" s="37" t="n">
        <v>21</v>
      </c>
      <c r="E5057" s="37" t="n">
        <v>0</v>
      </c>
      <c r="F5057" s="37" t="n">
        <v>1</v>
      </c>
      <c r="G5057" s="37" t="n">
        <v>1</v>
      </c>
      <c r="H5057" s="37" t="n">
        <v>0</v>
      </c>
      <c r="I5057" s="37" t="n">
        <v>1</v>
      </c>
      <c r="J5057" s="40" t="n">
        <f aca="false">IF(C5057=0,"",D5057/C5057)</f>
        <v>0.954545454545455</v>
      </c>
    </row>
    <row r="5058" customFormat="false" ht="15" hidden="false" customHeight="false" outlineLevel="0" collapsed="false">
      <c r="A5058" s="37" t="s">
        <v>427</v>
      </c>
      <c r="B5058" s="37" t="s">
        <v>278</v>
      </c>
      <c r="C5058" s="37" t="n">
        <v>22</v>
      </c>
      <c r="D5058" s="37" t="n">
        <v>18</v>
      </c>
      <c r="E5058" s="37" t="n">
        <v>0</v>
      </c>
      <c r="F5058" s="37" t="n">
        <v>0</v>
      </c>
      <c r="G5058" s="37" t="n">
        <v>0</v>
      </c>
      <c r="H5058" s="37" t="n">
        <v>1</v>
      </c>
      <c r="I5058" s="37" t="n">
        <v>8</v>
      </c>
      <c r="J5058" s="40" t="n">
        <f aca="false">IF(C5058=0,"",D5058/C5058)</f>
        <v>0.818181818181818</v>
      </c>
    </row>
    <row r="5059" customFormat="false" ht="15" hidden="false" customHeight="false" outlineLevel="0" collapsed="false">
      <c r="A5059" s="37" t="s">
        <v>427</v>
      </c>
      <c r="B5059" s="37" t="s">
        <v>279</v>
      </c>
      <c r="C5059" s="37" t="n">
        <v>22</v>
      </c>
      <c r="D5059" s="37" t="n">
        <v>21</v>
      </c>
      <c r="E5059" s="37" t="n">
        <v>1</v>
      </c>
      <c r="F5059" s="37" t="n">
        <v>1</v>
      </c>
      <c r="G5059" s="37" t="n">
        <v>0</v>
      </c>
      <c r="H5059" s="37" t="n">
        <v>0</v>
      </c>
      <c r="I5059" s="37" t="n">
        <v>4</v>
      </c>
      <c r="J5059" s="40" t="n">
        <f aca="false">IF(C5059=0,"",D5059/C5059)</f>
        <v>0.954545454545455</v>
      </c>
    </row>
    <row r="5060" customFormat="false" ht="15" hidden="false" customHeight="false" outlineLevel="0" collapsed="false">
      <c r="A5060" s="37" t="s">
        <v>427</v>
      </c>
      <c r="B5060" s="37" t="s">
        <v>280</v>
      </c>
      <c r="C5060" s="37" t="n">
        <v>22</v>
      </c>
      <c r="D5060" s="37" t="n">
        <v>22</v>
      </c>
      <c r="E5060" s="37" t="n">
        <v>0</v>
      </c>
      <c r="F5060" s="37" t="n">
        <v>1</v>
      </c>
      <c r="G5060" s="37" t="n">
        <v>0</v>
      </c>
      <c r="H5060" s="37" t="n">
        <v>0</v>
      </c>
      <c r="I5060" s="37" t="n">
        <v>0</v>
      </c>
      <c r="J5060" s="40" t="n">
        <f aca="false">IF(C5060=0,"",D5060/C5060)</f>
        <v>1</v>
      </c>
    </row>
    <row r="5061" customFormat="false" ht="15" hidden="false" customHeight="false" outlineLevel="0" collapsed="false">
      <c r="A5061" s="37" t="s">
        <v>427</v>
      </c>
      <c r="B5061" s="37" t="s">
        <v>281</v>
      </c>
      <c r="C5061" s="37" t="n">
        <v>22</v>
      </c>
      <c r="D5061" s="37" t="n">
        <v>19</v>
      </c>
      <c r="E5061" s="37" t="n">
        <v>0</v>
      </c>
      <c r="F5061" s="37" t="n">
        <v>0</v>
      </c>
      <c r="G5061" s="37" t="n">
        <v>0</v>
      </c>
      <c r="H5061" s="37" t="n">
        <v>3</v>
      </c>
      <c r="I5061" s="37" t="n">
        <v>0</v>
      </c>
      <c r="J5061" s="40" t="n">
        <f aca="false">IF(C5061=0,"",D5061/C5061)</f>
        <v>0.863636363636364</v>
      </c>
    </row>
    <row r="5062" customFormat="false" ht="15" hidden="false" customHeight="false" outlineLevel="0" collapsed="false">
      <c r="A5062" s="37" t="s">
        <v>1180</v>
      </c>
      <c r="B5062" s="37" t="s">
        <v>280</v>
      </c>
      <c r="C5062" s="37" t="n">
        <v>22</v>
      </c>
      <c r="D5062" s="37" t="n">
        <v>20</v>
      </c>
      <c r="E5062" s="37" t="n">
        <v>6</v>
      </c>
      <c r="F5062" s="37" t="n">
        <v>1</v>
      </c>
      <c r="G5062" s="37" t="n">
        <v>0</v>
      </c>
      <c r="H5062" s="37" t="n">
        <v>2</v>
      </c>
      <c r="I5062" s="37" t="n">
        <v>5</v>
      </c>
      <c r="J5062" s="40" t="n">
        <f aca="false">IF(C5062=0,"",D5062/C5062)</f>
        <v>0.909090909090909</v>
      </c>
    </row>
    <row r="5063" customFormat="false" ht="15" hidden="false" customHeight="false" outlineLevel="0" collapsed="false">
      <c r="A5063" s="37" t="s">
        <v>1180</v>
      </c>
      <c r="B5063" s="37" t="s">
        <v>281</v>
      </c>
      <c r="C5063" s="37" t="n">
        <v>22</v>
      </c>
      <c r="D5063" s="37" t="n">
        <v>22</v>
      </c>
      <c r="E5063" s="37" t="n">
        <v>2</v>
      </c>
      <c r="F5063" s="37" t="n">
        <v>0</v>
      </c>
      <c r="G5063" s="37" t="n">
        <v>0</v>
      </c>
      <c r="H5063" s="37" t="n">
        <v>0</v>
      </c>
      <c r="I5063" s="37" t="n">
        <v>12</v>
      </c>
      <c r="J5063" s="40" t="n">
        <f aca="false">IF(C5063=0,"",D5063/C5063)</f>
        <v>1</v>
      </c>
    </row>
    <row r="5064" customFormat="false" ht="15" hidden="false" customHeight="false" outlineLevel="0" collapsed="false">
      <c r="A5064" s="37" t="s">
        <v>751</v>
      </c>
      <c r="B5064" s="37" t="s">
        <v>270</v>
      </c>
      <c r="C5064" s="37" t="n">
        <v>22</v>
      </c>
      <c r="D5064" s="37" t="n">
        <v>21</v>
      </c>
      <c r="E5064" s="37" t="n">
        <v>1</v>
      </c>
      <c r="F5064" s="37" t="n">
        <v>1</v>
      </c>
      <c r="G5064" s="37" t="n">
        <v>1</v>
      </c>
      <c r="H5064" s="37" t="n">
        <v>1</v>
      </c>
      <c r="I5064" s="37" t="n">
        <v>0</v>
      </c>
      <c r="J5064" s="40" t="n">
        <f aca="false">IF(C5064=0,"",D5064/C5064)</f>
        <v>0.954545454545455</v>
      </c>
    </row>
    <row r="5065" customFormat="false" ht="15" hidden="false" customHeight="false" outlineLevel="0" collapsed="false">
      <c r="A5065" s="37" t="s">
        <v>751</v>
      </c>
      <c r="B5065" s="37" t="s">
        <v>271</v>
      </c>
      <c r="C5065" s="37" t="n">
        <v>22</v>
      </c>
      <c r="D5065" s="37" t="n">
        <v>22</v>
      </c>
      <c r="E5065" s="37" t="n">
        <v>0</v>
      </c>
      <c r="F5065" s="37" t="n">
        <v>0</v>
      </c>
      <c r="G5065" s="37" t="n">
        <v>0</v>
      </c>
      <c r="H5065" s="37" t="n">
        <v>0</v>
      </c>
      <c r="I5065" s="37" t="n">
        <v>1</v>
      </c>
      <c r="J5065" s="40" t="n">
        <f aca="false">IF(C5065=0,"",D5065/C5065)</f>
        <v>1</v>
      </c>
    </row>
    <row r="5066" customFormat="false" ht="15" hidden="false" customHeight="false" outlineLevel="0" collapsed="false">
      <c r="A5066" s="37" t="s">
        <v>751</v>
      </c>
      <c r="B5066" s="37" t="s">
        <v>272</v>
      </c>
      <c r="C5066" s="37" t="n">
        <v>22</v>
      </c>
      <c r="D5066" s="37" t="n">
        <v>21</v>
      </c>
      <c r="E5066" s="37" t="n">
        <v>0</v>
      </c>
      <c r="F5066" s="37" t="n">
        <v>0</v>
      </c>
      <c r="G5066" s="37" t="n">
        <v>0</v>
      </c>
      <c r="H5066" s="37" t="n">
        <v>2</v>
      </c>
      <c r="I5066" s="37" t="n">
        <v>0</v>
      </c>
      <c r="J5066" s="40" t="n">
        <f aca="false">IF(C5066=0,"",D5066/C5066)</f>
        <v>0.954545454545455</v>
      </c>
    </row>
    <row r="5067" customFormat="false" ht="15" hidden="false" customHeight="false" outlineLevel="0" collapsed="false">
      <c r="A5067" s="37" t="s">
        <v>751</v>
      </c>
      <c r="B5067" s="37" t="s">
        <v>273</v>
      </c>
      <c r="C5067" s="37" t="n">
        <v>22</v>
      </c>
      <c r="D5067" s="37" t="n">
        <v>19</v>
      </c>
      <c r="E5067" s="37" t="n">
        <v>1</v>
      </c>
      <c r="F5067" s="37" t="n">
        <v>2</v>
      </c>
      <c r="G5067" s="37" t="n">
        <v>1</v>
      </c>
      <c r="H5067" s="37" t="n">
        <v>2</v>
      </c>
      <c r="I5067" s="37" t="n">
        <v>3</v>
      </c>
      <c r="J5067" s="40" t="n">
        <f aca="false">IF(C5067=0,"",D5067/C5067)</f>
        <v>0.863636363636364</v>
      </c>
    </row>
    <row r="5068" customFormat="false" ht="15" hidden="false" customHeight="false" outlineLevel="0" collapsed="false">
      <c r="A5068" s="37" t="s">
        <v>751</v>
      </c>
      <c r="B5068" s="37" t="s">
        <v>274</v>
      </c>
      <c r="C5068" s="37" t="n">
        <v>22</v>
      </c>
      <c r="D5068" s="37" t="n">
        <v>19</v>
      </c>
      <c r="E5068" s="37" t="n">
        <v>0</v>
      </c>
      <c r="F5068" s="37" t="n">
        <v>1</v>
      </c>
      <c r="G5068" s="37" t="n">
        <v>0</v>
      </c>
      <c r="H5068" s="37" t="n">
        <v>0</v>
      </c>
      <c r="I5068" s="37" t="n">
        <v>0</v>
      </c>
      <c r="J5068" s="40" t="n">
        <f aca="false">IF(C5068=0,"",D5068/C5068)</f>
        <v>0.863636363636364</v>
      </c>
    </row>
    <row r="5069" customFormat="false" ht="15" hidden="false" customHeight="false" outlineLevel="0" collapsed="false">
      <c r="A5069" s="37" t="s">
        <v>751</v>
      </c>
      <c r="B5069" s="37" t="s">
        <v>275</v>
      </c>
      <c r="C5069" s="37" t="n">
        <v>22</v>
      </c>
      <c r="D5069" s="37" t="n">
        <v>22</v>
      </c>
      <c r="E5069" s="37" t="n">
        <v>0</v>
      </c>
      <c r="F5069" s="37" t="n">
        <v>1</v>
      </c>
      <c r="G5069" s="37" t="n">
        <v>0</v>
      </c>
      <c r="H5069" s="37" t="n">
        <v>0</v>
      </c>
      <c r="I5069" s="37" t="n">
        <v>4</v>
      </c>
      <c r="J5069" s="40" t="n">
        <f aca="false">IF(C5069=0,"",D5069/C5069)</f>
        <v>1</v>
      </c>
    </row>
    <row r="5070" customFormat="false" ht="15" hidden="false" customHeight="false" outlineLevel="0" collapsed="false">
      <c r="A5070" s="37" t="s">
        <v>751</v>
      </c>
      <c r="B5070" s="37" t="s">
        <v>276</v>
      </c>
      <c r="C5070" s="37" t="n">
        <v>22</v>
      </c>
      <c r="D5070" s="37" t="n">
        <v>20</v>
      </c>
      <c r="E5070" s="37" t="n">
        <v>0</v>
      </c>
      <c r="F5070" s="37" t="n">
        <v>2</v>
      </c>
      <c r="G5070" s="37" t="n">
        <v>1</v>
      </c>
      <c r="H5070" s="37" t="n">
        <v>1</v>
      </c>
      <c r="I5070" s="37" t="n">
        <v>1</v>
      </c>
      <c r="J5070" s="40" t="n">
        <f aca="false">IF(C5070=0,"",D5070/C5070)</f>
        <v>0.909090909090909</v>
      </c>
    </row>
    <row r="5071" customFormat="false" ht="15" hidden="false" customHeight="false" outlineLevel="0" collapsed="false">
      <c r="A5071" s="37" t="s">
        <v>751</v>
      </c>
      <c r="B5071" s="37" t="s">
        <v>277</v>
      </c>
      <c r="C5071" s="37" t="n">
        <v>22</v>
      </c>
      <c r="D5071" s="37" t="n">
        <v>22</v>
      </c>
      <c r="E5071" s="37" t="n">
        <v>0</v>
      </c>
      <c r="F5071" s="37" t="n">
        <v>0</v>
      </c>
      <c r="G5071" s="37" t="n">
        <v>1</v>
      </c>
      <c r="H5071" s="37" t="n">
        <v>2</v>
      </c>
      <c r="I5071" s="37" t="n">
        <v>4</v>
      </c>
      <c r="J5071" s="40" t="n">
        <f aca="false">IF(C5071=0,"",D5071/C5071)</f>
        <v>1</v>
      </c>
    </row>
    <row r="5072" customFormat="false" ht="15" hidden="false" customHeight="false" outlineLevel="0" collapsed="false">
      <c r="A5072" s="37" t="s">
        <v>751</v>
      </c>
      <c r="B5072" s="37" t="s">
        <v>278</v>
      </c>
      <c r="C5072" s="37" t="n">
        <v>22</v>
      </c>
      <c r="D5072" s="37" t="n">
        <v>21</v>
      </c>
      <c r="E5072" s="37" t="n">
        <v>0</v>
      </c>
      <c r="F5072" s="37" t="n">
        <v>0</v>
      </c>
      <c r="G5072" s="37" t="n">
        <v>0</v>
      </c>
      <c r="H5072" s="37" t="n">
        <v>2</v>
      </c>
      <c r="I5072" s="37" t="n">
        <v>2</v>
      </c>
      <c r="J5072" s="40" t="n">
        <f aca="false">IF(C5072=0,"",D5072/C5072)</f>
        <v>0.954545454545455</v>
      </c>
    </row>
    <row r="5073" customFormat="false" ht="15" hidden="false" customHeight="false" outlineLevel="0" collapsed="false">
      <c r="A5073" s="37" t="s">
        <v>751</v>
      </c>
      <c r="B5073" s="37" t="s">
        <v>279</v>
      </c>
      <c r="C5073" s="37" t="n">
        <v>22</v>
      </c>
      <c r="D5073" s="37" t="n">
        <v>21</v>
      </c>
      <c r="E5073" s="37" t="n">
        <v>2</v>
      </c>
      <c r="F5073" s="37" t="n">
        <v>2</v>
      </c>
      <c r="G5073" s="37" t="n">
        <v>0</v>
      </c>
      <c r="H5073" s="37" t="n">
        <v>1</v>
      </c>
      <c r="I5073" s="37" t="n">
        <v>0</v>
      </c>
      <c r="J5073" s="40" t="n">
        <f aca="false">IF(C5073=0,"",D5073/C5073)</f>
        <v>0.954545454545455</v>
      </c>
    </row>
    <row r="5074" customFormat="false" ht="15" hidden="false" customHeight="false" outlineLevel="0" collapsed="false">
      <c r="A5074" s="37" t="s">
        <v>751</v>
      </c>
      <c r="B5074" s="37" t="s">
        <v>280</v>
      </c>
      <c r="C5074" s="37" t="n">
        <v>22</v>
      </c>
      <c r="D5074" s="37" t="n">
        <v>20</v>
      </c>
      <c r="E5074" s="37" t="n">
        <v>1</v>
      </c>
      <c r="F5074" s="37" t="n">
        <v>1</v>
      </c>
      <c r="G5074" s="37" t="n">
        <v>0</v>
      </c>
      <c r="H5074" s="37" t="n">
        <v>1</v>
      </c>
      <c r="I5074" s="37" t="n">
        <v>0</v>
      </c>
      <c r="J5074" s="40" t="n">
        <f aca="false">IF(C5074=0,"",D5074/C5074)</f>
        <v>0.909090909090909</v>
      </c>
    </row>
    <row r="5075" customFormat="false" ht="15" hidden="false" customHeight="false" outlineLevel="0" collapsed="false">
      <c r="A5075" s="37" t="s">
        <v>751</v>
      </c>
      <c r="B5075" s="37" t="s">
        <v>281</v>
      </c>
      <c r="C5075" s="37" t="n">
        <v>22</v>
      </c>
      <c r="D5075" s="37" t="n">
        <v>21</v>
      </c>
      <c r="E5075" s="37" t="n">
        <v>0</v>
      </c>
      <c r="F5075" s="37" t="n">
        <v>0</v>
      </c>
      <c r="G5075" s="37" t="n">
        <v>0</v>
      </c>
      <c r="H5075" s="37" t="n">
        <v>1</v>
      </c>
      <c r="I5075" s="37" t="n">
        <v>3</v>
      </c>
      <c r="J5075" s="40" t="n">
        <f aca="false">IF(C5075=0,"",D5075/C5075)</f>
        <v>0.954545454545455</v>
      </c>
    </row>
    <row r="5076" customFormat="false" ht="15" hidden="false" customHeight="false" outlineLevel="0" collapsed="false">
      <c r="A5076" s="37" t="s">
        <v>1182</v>
      </c>
      <c r="B5076" s="37" t="s">
        <v>270</v>
      </c>
      <c r="C5076" s="37" t="n">
        <v>22</v>
      </c>
      <c r="D5076" s="37" t="n">
        <v>20</v>
      </c>
      <c r="E5076" s="37" t="n">
        <v>0</v>
      </c>
      <c r="F5076" s="37" t="n">
        <v>0</v>
      </c>
      <c r="G5076" s="37" t="n">
        <v>0</v>
      </c>
      <c r="H5076" s="37" t="n">
        <v>1</v>
      </c>
      <c r="I5076" s="37" t="n">
        <v>0</v>
      </c>
      <c r="J5076" s="40" t="n">
        <f aca="false">IF(C5076=0,"",D5076/C5076)</f>
        <v>0.909090909090909</v>
      </c>
    </row>
    <row r="5077" customFormat="false" ht="15" hidden="false" customHeight="false" outlineLevel="0" collapsed="false">
      <c r="A5077" s="37" t="s">
        <v>1182</v>
      </c>
      <c r="B5077" s="37" t="s">
        <v>271</v>
      </c>
      <c r="C5077" s="37" t="n">
        <v>22</v>
      </c>
      <c r="D5077" s="37" t="n">
        <v>22</v>
      </c>
      <c r="E5077" s="37" t="n">
        <v>0</v>
      </c>
      <c r="F5077" s="37" t="n">
        <v>0</v>
      </c>
      <c r="G5077" s="37" t="n">
        <v>2</v>
      </c>
      <c r="H5077" s="37" t="n">
        <v>2</v>
      </c>
      <c r="I5077" s="37" t="n">
        <v>6</v>
      </c>
      <c r="J5077" s="40" t="n">
        <f aca="false">IF(C5077=0,"",D5077/C5077)</f>
        <v>1</v>
      </c>
    </row>
    <row r="5078" customFormat="false" ht="15" hidden="false" customHeight="false" outlineLevel="0" collapsed="false">
      <c r="A5078" s="37" t="s">
        <v>1182</v>
      </c>
      <c r="B5078" s="37" t="s">
        <v>272</v>
      </c>
      <c r="C5078" s="37" t="n">
        <v>22</v>
      </c>
      <c r="D5078" s="37" t="n">
        <v>20</v>
      </c>
      <c r="E5078" s="37" t="n">
        <v>0</v>
      </c>
      <c r="F5078" s="37" t="n">
        <v>2</v>
      </c>
      <c r="G5078" s="37" t="n">
        <v>0</v>
      </c>
      <c r="H5078" s="37" t="n">
        <v>4</v>
      </c>
      <c r="I5078" s="37" t="n">
        <v>1</v>
      </c>
      <c r="J5078" s="40" t="n">
        <f aca="false">IF(C5078=0,"",D5078/C5078)</f>
        <v>0.909090909090909</v>
      </c>
    </row>
    <row r="5079" customFormat="false" ht="15" hidden="false" customHeight="false" outlineLevel="0" collapsed="false">
      <c r="A5079" s="37" t="s">
        <v>1182</v>
      </c>
      <c r="B5079" s="37" t="s">
        <v>273</v>
      </c>
      <c r="C5079" s="37" t="n">
        <v>22</v>
      </c>
      <c r="D5079" s="37" t="n">
        <v>22</v>
      </c>
      <c r="E5079" s="37" t="n">
        <v>0</v>
      </c>
      <c r="F5079" s="37" t="n">
        <v>0</v>
      </c>
      <c r="G5079" s="37" t="n">
        <v>0</v>
      </c>
      <c r="H5079" s="37" t="n">
        <v>3</v>
      </c>
      <c r="I5079" s="37" t="n">
        <v>0</v>
      </c>
      <c r="J5079" s="40" t="n">
        <f aca="false">IF(C5079=0,"",D5079/C5079)</f>
        <v>1</v>
      </c>
    </row>
    <row r="5080" customFormat="false" ht="15" hidden="false" customHeight="false" outlineLevel="0" collapsed="false">
      <c r="A5080" s="37" t="s">
        <v>1182</v>
      </c>
      <c r="B5080" s="37" t="s">
        <v>274</v>
      </c>
      <c r="C5080" s="37" t="n">
        <v>22</v>
      </c>
      <c r="D5080" s="37" t="n">
        <v>22</v>
      </c>
      <c r="E5080" s="37" t="n">
        <v>0</v>
      </c>
      <c r="F5080" s="37" t="n">
        <v>0</v>
      </c>
      <c r="G5080" s="37" t="n">
        <v>0</v>
      </c>
      <c r="H5080" s="37" t="n">
        <v>2</v>
      </c>
      <c r="I5080" s="37" t="n">
        <v>0</v>
      </c>
      <c r="J5080" s="40" t="n">
        <f aca="false">IF(C5080=0,"",D5080/C5080)</f>
        <v>1</v>
      </c>
    </row>
    <row r="5081" customFormat="false" ht="15" hidden="false" customHeight="false" outlineLevel="0" collapsed="false">
      <c r="A5081" s="37" t="s">
        <v>1182</v>
      </c>
      <c r="B5081" s="37" t="s">
        <v>275</v>
      </c>
      <c r="C5081" s="37" t="n">
        <v>22</v>
      </c>
      <c r="D5081" s="37" t="n">
        <v>20</v>
      </c>
      <c r="E5081" s="37" t="n">
        <v>1</v>
      </c>
      <c r="F5081" s="37" t="n">
        <v>0</v>
      </c>
      <c r="G5081" s="37" t="n">
        <v>0</v>
      </c>
      <c r="H5081" s="37" t="n">
        <v>3</v>
      </c>
      <c r="I5081" s="37" t="n">
        <v>0</v>
      </c>
      <c r="J5081" s="40" t="n">
        <f aca="false">IF(C5081=0,"",D5081/C5081)</f>
        <v>0.909090909090909</v>
      </c>
    </row>
    <row r="5082" customFormat="false" ht="15" hidden="false" customHeight="false" outlineLevel="0" collapsed="false">
      <c r="A5082" s="37" t="s">
        <v>1182</v>
      </c>
      <c r="B5082" s="37" t="s">
        <v>276</v>
      </c>
      <c r="C5082" s="37" t="n">
        <v>22</v>
      </c>
      <c r="D5082" s="37" t="n">
        <v>21</v>
      </c>
      <c r="E5082" s="37" t="n">
        <v>2</v>
      </c>
      <c r="F5082" s="37" t="n">
        <v>0</v>
      </c>
      <c r="G5082" s="37" t="n">
        <v>0</v>
      </c>
      <c r="H5082" s="37" t="n">
        <v>3</v>
      </c>
      <c r="I5082" s="37" t="n">
        <v>4</v>
      </c>
      <c r="J5082" s="40" t="n">
        <f aca="false">IF(C5082=0,"",D5082/C5082)</f>
        <v>0.954545454545455</v>
      </c>
    </row>
    <row r="5083" customFormat="false" ht="15" hidden="false" customHeight="false" outlineLevel="0" collapsed="false">
      <c r="A5083" s="37" t="s">
        <v>1182</v>
      </c>
      <c r="B5083" s="37" t="s">
        <v>277</v>
      </c>
      <c r="C5083" s="37" t="n">
        <v>22</v>
      </c>
      <c r="D5083" s="37" t="n">
        <v>19</v>
      </c>
      <c r="E5083" s="37" t="n">
        <v>0</v>
      </c>
      <c r="F5083" s="37" t="n">
        <v>0</v>
      </c>
      <c r="G5083" s="37" t="n">
        <v>0</v>
      </c>
      <c r="H5083" s="37" t="n">
        <v>2</v>
      </c>
      <c r="I5083" s="37" t="n">
        <v>0</v>
      </c>
      <c r="J5083" s="40" t="n">
        <f aca="false">IF(C5083=0,"",D5083/C5083)</f>
        <v>0.863636363636364</v>
      </c>
    </row>
    <row r="5084" customFormat="false" ht="15" hidden="false" customHeight="false" outlineLevel="0" collapsed="false">
      <c r="A5084" s="37" t="s">
        <v>1182</v>
      </c>
      <c r="B5084" s="37" t="s">
        <v>278</v>
      </c>
      <c r="C5084" s="37" t="n">
        <v>22</v>
      </c>
      <c r="D5084" s="37" t="n">
        <v>22</v>
      </c>
      <c r="E5084" s="37" t="n">
        <v>1</v>
      </c>
      <c r="F5084" s="37" t="n">
        <v>0</v>
      </c>
      <c r="G5084" s="37" t="n">
        <v>0</v>
      </c>
      <c r="H5084" s="37" t="n">
        <v>0</v>
      </c>
      <c r="I5084" s="37" t="n">
        <v>0</v>
      </c>
      <c r="J5084" s="40" t="n">
        <f aca="false">IF(C5084=0,"",D5084/C5084)</f>
        <v>1</v>
      </c>
    </row>
    <row r="5085" customFormat="false" ht="15" hidden="false" customHeight="false" outlineLevel="0" collapsed="false">
      <c r="A5085" s="37" t="s">
        <v>1182</v>
      </c>
      <c r="B5085" s="37" t="s">
        <v>279</v>
      </c>
      <c r="C5085" s="37" t="n">
        <v>22</v>
      </c>
      <c r="D5085" s="37" t="n">
        <v>21</v>
      </c>
      <c r="E5085" s="37" t="n">
        <v>0</v>
      </c>
      <c r="F5085" s="37" t="n">
        <v>0</v>
      </c>
      <c r="G5085" s="37" t="n">
        <v>0</v>
      </c>
      <c r="H5085" s="37" t="n">
        <v>1</v>
      </c>
      <c r="I5085" s="37" t="n">
        <v>1</v>
      </c>
      <c r="J5085" s="40" t="n">
        <f aca="false">IF(C5085=0,"",D5085/C5085)</f>
        <v>0.954545454545455</v>
      </c>
    </row>
    <row r="5086" customFormat="false" ht="15" hidden="false" customHeight="false" outlineLevel="0" collapsed="false">
      <c r="A5086" s="37" t="s">
        <v>1182</v>
      </c>
      <c r="B5086" s="37" t="s">
        <v>280</v>
      </c>
      <c r="C5086" s="37" t="n">
        <v>22</v>
      </c>
      <c r="D5086" s="37" t="n">
        <v>19</v>
      </c>
      <c r="E5086" s="37" t="n">
        <v>0</v>
      </c>
      <c r="F5086" s="37" t="n">
        <v>1</v>
      </c>
      <c r="G5086" s="37" t="n">
        <v>1</v>
      </c>
      <c r="H5086" s="37" t="n">
        <v>2</v>
      </c>
      <c r="I5086" s="37" t="n">
        <v>3</v>
      </c>
      <c r="J5086" s="40" t="n">
        <f aca="false">IF(C5086=0,"",D5086/C5086)</f>
        <v>0.863636363636364</v>
      </c>
    </row>
    <row r="5087" customFormat="false" ht="15" hidden="false" customHeight="false" outlineLevel="0" collapsed="false">
      <c r="A5087" s="37" t="s">
        <v>1182</v>
      </c>
      <c r="B5087" s="37" t="s">
        <v>281</v>
      </c>
      <c r="C5087" s="37" t="n">
        <v>22</v>
      </c>
      <c r="D5087" s="37" t="n">
        <v>20</v>
      </c>
      <c r="E5087" s="37" t="n">
        <v>0</v>
      </c>
      <c r="F5087" s="37" t="n">
        <v>0</v>
      </c>
      <c r="G5087" s="37" t="n">
        <v>0</v>
      </c>
      <c r="H5087" s="37" t="n">
        <v>1</v>
      </c>
      <c r="I5087" s="37" t="n">
        <v>0</v>
      </c>
      <c r="J5087" s="40" t="n">
        <f aca="false">IF(C5087=0,"",D5087/C5087)</f>
        <v>0.909090909090909</v>
      </c>
    </row>
    <row r="5088" customFormat="false" ht="15" hidden="false" customHeight="false" outlineLevel="0" collapsed="false">
      <c r="A5088" s="37" t="s">
        <v>1183</v>
      </c>
      <c r="B5088" s="37" t="s">
        <v>270</v>
      </c>
      <c r="C5088" s="37" t="n">
        <v>22</v>
      </c>
      <c r="D5088" s="37" t="n">
        <v>21</v>
      </c>
      <c r="E5088" s="37" t="n">
        <v>0</v>
      </c>
      <c r="F5088" s="37" t="n">
        <v>1</v>
      </c>
      <c r="G5088" s="37" t="n">
        <v>0</v>
      </c>
      <c r="H5088" s="37" t="n">
        <v>1</v>
      </c>
      <c r="I5088" s="37" t="n">
        <v>3</v>
      </c>
      <c r="J5088" s="40" t="n">
        <f aca="false">IF(C5088=0,"",D5088/C5088)</f>
        <v>0.954545454545455</v>
      </c>
    </row>
    <row r="5089" customFormat="false" ht="15" hidden="false" customHeight="false" outlineLevel="0" collapsed="false">
      <c r="A5089" s="37" t="s">
        <v>1183</v>
      </c>
      <c r="B5089" s="37" t="s">
        <v>271</v>
      </c>
      <c r="C5089" s="37" t="n">
        <v>22</v>
      </c>
      <c r="D5089" s="37" t="n">
        <v>21</v>
      </c>
      <c r="E5089" s="37" t="n">
        <v>0</v>
      </c>
      <c r="F5089" s="37" t="n">
        <v>1</v>
      </c>
      <c r="G5089" s="37" t="n">
        <v>0</v>
      </c>
      <c r="H5089" s="37" t="n">
        <v>2</v>
      </c>
      <c r="I5089" s="37" t="n">
        <v>0</v>
      </c>
      <c r="J5089" s="40" t="n">
        <f aca="false">IF(C5089=0,"",D5089/C5089)</f>
        <v>0.954545454545455</v>
      </c>
    </row>
    <row r="5090" customFormat="false" ht="15" hidden="false" customHeight="false" outlineLevel="0" collapsed="false">
      <c r="A5090" s="37" t="s">
        <v>1183</v>
      </c>
      <c r="B5090" s="37" t="s">
        <v>272</v>
      </c>
      <c r="C5090" s="37" t="n">
        <v>22</v>
      </c>
      <c r="D5090" s="37" t="n">
        <v>20</v>
      </c>
      <c r="E5090" s="37" t="n">
        <v>0</v>
      </c>
      <c r="F5090" s="37" t="n">
        <v>1</v>
      </c>
      <c r="G5090" s="37" t="n">
        <v>0</v>
      </c>
      <c r="H5090" s="37" t="n">
        <v>2</v>
      </c>
      <c r="I5090" s="37" t="n">
        <v>0</v>
      </c>
      <c r="J5090" s="40" t="n">
        <f aca="false">IF(C5090=0,"",D5090/C5090)</f>
        <v>0.909090909090909</v>
      </c>
    </row>
    <row r="5091" customFormat="false" ht="15" hidden="false" customHeight="false" outlineLevel="0" collapsed="false">
      <c r="A5091" s="37" t="s">
        <v>1183</v>
      </c>
      <c r="B5091" s="37" t="s">
        <v>273</v>
      </c>
      <c r="C5091" s="37" t="n">
        <v>22</v>
      </c>
      <c r="D5091" s="37" t="n">
        <v>21</v>
      </c>
      <c r="E5091" s="37" t="n">
        <v>0</v>
      </c>
      <c r="F5091" s="37" t="n">
        <v>1</v>
      </c>
      <c r="G5091" s="37" t="n">
        <v>0</v>
      </c>
      <c r="H5091" s="37" t="n">
        <v>1</v>
      </c>
      <c r="I5091" s="37" t="n">
        <v>2</v>
      </c>
      <c r="J5091" s="40" t="n">
        <f aca="false">IF(C5091=0,"",D5091/C5091)</f>
        <v>0.954545454545455</v>
      </c>
    </row>
    <row r="5092" customFormat="false" ht="15" hidden="false" customHeight="false" outlineLevel="0" collapsed="false">
      <c r="A5092" s="37" t="s">
        <v>1183</v>
      </c>
      <c r="B5092" s="37" t="s">
        <v>274</v>
      </c>
      <c r="C5092" s="37" t="n">
        <v>22</v>
      </c>
      <c r="D5092" s="37" t="n">
        <v>22</v>
      </c>
      <c r="E5092" s="37" t="n">
        <v>1</v>
      </c>
      <c r="F5092" s="37" t="n">
        <v>2</v>
      </c>
      <c r="G5092" s="37" t="n">
        <v>1</v>
      </c>
      <c r="H5092" s="37" t="n">
        <v>2</v>
      </c>
      <c r="I5092" s="37" t="n">
        <v>1</v>
      </c>
      <c r="J5092" s="40" t="n">
        <f aca="false">IF(C5092=0,"",D5092/C5092)</f>
        <v>1</v>
      </c>
    </row>
    <row r="5093" customFormat="false" ht="15" hidden="false" customHeight="false" outlineLevel="0" collapsed="false">
      <c r="A5093" s="37" t="s">
        <v>1183</v>
      </c>
      <c r="B5093" s="37" t="s">
        <v>275</v>
      </c>
      <c r="C5093" s="37" t="n">
        <v>22</v>
      </c>
      <c r="D5093" s="37" t="n">
        <v>20</v>
      </c>
      <c r="E5093" s="37" t="n">
        <v>0</v>
      </c>
      <c r="F5093" s="37" t="n">
        <v>2</v>
      </c>
      <c r="G5093" s="37" t="n">
        <v>0</v>
      </c>
      <c r="H5093" s="37" t="n">
        <v>3</v>
      </c>
      <c r="I5093" s="37" t="n">
        <v>0</v>
      </c>
      <c r="J5093" s="40" t="n">
        <f aca="false">IF(C5093=0,"",D5093/C5093)</f>
        <v>0.909090909090909</v>
      </c>
    </row>
    <row r="5094" customFormat="false" ht="15" hidden="false" customHeight="false" outlineLevel="0" collapsed="false">
      <c r="A5094" s="37" t="s">
        <v>1183</v>
      </c>
      <c r="B5094" s="37" t="s">
        <v>276</v>
      </c>
      <c r="C5094" s="37" t="n">
        <v>22</v>
      </c>
      <c r="D5094" s="37" t="n">
        <v>21</v>
      </c>
      <c r="E5094" s="37" t="n">
        <v>0</v>
      </c>
      <c r="F5094" s="37" t="n">
        <v>0</v>
      </c>
      <c r="G5094" s="37" t="n">
        <v>0</v>
      </c>
      <c r="H5094" s="37" t="n">
        <v>1</v>
      </c>
      <c r="I5094" s="37" t="n">
        <v>2</v>
      </c>
      <c r="J5094" s="40" t="n">
        <f aca="false">IF(C5094=0,"",D5094/C5094)</f>
        <v>0.954545454545455</v>
      </c>
    </row>
    <row r="5095" customFormat="false" ht="15" hidden="false" customHeight="false" outlineLevel="0" collapsed="false">
      <c r="A5095" s="37" t="s">
        <v>1183</v>
      </c>
      <c r="B5095" s="37" t="s">
        <v>277</v>
      </c>
      <c r="C5095" s="37" t="n">
        <v>22</v>
      </c>
      <c r="D5095" s="37" t="n">
        <v>20</v>
      </c>
      <c r="E5095" s="37" t="n">
        <v>0</v>
      </c>
      <c r="F5095" s="37" t="n">
        <v>1</v>
      </c>
      <c r="G5095" s="37" t="n">
        <v>0</v>
      </c>
      <c r="H5095" s="37" t="n">
        <v>2</v>
      </c>
      <c r="I5095" s="37" t="n">
        <v>0</v>
      </c>
      <c r="J5095" s="40" t="n">
        <f aca="false">IF(C5095=0,"",D5095/C5095)</f>
        <v>0.909090909090909</v>
      </c>
    </row>
    <row r="5096" customFormat="false" ht="15" hidden="false" customHeight="false" outlineLevel="0" collapsed="false">
      <c r="A5096" s="37" t="s">
        <v>1183</v>
      </c>
      <c r="B5096" s="37" t="s">
        <v>278</v>
      </c>
      <c r="C5096" s="37" t="n">
        <v>22</v>
      </c>
      <c r="D5096" s="37" t="n">
        <v>20</v>
      </c>
      <c r="E5096" s="37" t="n">
        <v>1</v>
      </c>
      <c r="F5096" s="37" t="n">
        <v>2</v>
      </c>
      <c r="G5096" s="37" t="n">
        <v>0</v>
      </c>
      <c r="H5096" s="37" t="n">
        <v>1</v>
      </c>
      <c r="I5096" s="37" t="n">
        <v>0</v>
      </c>
      <c r="J5096" s="40" t="n">
        <f aca="false">IF(C5096=0,"",D5096/C5096)</f>
        <v>0.909090909090909</v>
      </c>
    </row>
    <row r="5097" customFormat="false" ht="15" hidden="false" customHeight="false" outlineLevel="0" collapsed="false">
      <c r="A5097" s="37" t="s">
        <v>1183</v>
      </c>
      <c r="B5097" s="37" t="s">
        <v>279</v>
      </c>
      <c r="C5097" s="37" t="n">
        <v>22</v>
      </c>
      <c r="D5097" s="37" t="n">
        <v>22</v>
      </c>
      <c r="E5097" s="37" t="n">
        <v>0</v>
      </c>
      <c r="F5097" s="37" t="n">
        <v>1</v>
      </c>
      <c r="G5097" s="37" t="n">
        <v>1</v>
      </c>
      <c r="H5097" s="37" t="n">
        <v>4</v>
      </c>
      <c r="I5097" s="37" t="n">
        <v>10</v>
      </c>
      <c r="J5097" s="40" t="n">
        <f aca="false">IF(C5097=0,"",D5097/C5097)</f>
        <v>1</v>
      </c>
    </row>
    <row r="5098" customFormat="false" ht="15" hidden="false" customHeight="false" outlineLevel="0" collapsed="false">
      <c r="A5098" s="37" t="s">
        <v>1183</v>
      </c>
      <c r="B5098" s="37" t="s">
        <v>280</v>
      </c>
      <c r="C5098" s="37" t="n">
        <v>22</v>
      </c>
      <c r="D5098" s="37" t="n">
        <v>22</v>
      </c>
      <c r="E5098" s="37" t="n">
        <v>0</v>
      </c>
      <c r="F5098" s="37" t="n">
        <v>0</v>
      </c>
      <c r="G5098" s="37" t="n">
        <v>0</v>
      </c>
      <c r="H5098" s="37" t="n">
        <v>2</v>
      </c>
      <c r="I5098" s="37" t="n">
        <v>0</v>
      </c>
      <c r="J5098" s="40" t="n">
        <f aca="false">IF(C5098=0,"",D5098/C5098)</f>
        <v>1</v>
      </c>
    </row>
    <row r="5099" customFormat="false" ht="15" hidden="false" customHeight="false" outlineLevel="0" collapsed="false">
      <c r="A5099" s="37" t="s">
        <v>1183</v>
      </c>
      <c r="B5099" s="37" t="s">
        <v>281</v>
      </c>
      <c r="C5099" s="37" t="n">
        <v>22</v>
      </c>
      <c r="D5099" s="37" t="n">
        <v>19</v>
      </c>
      <c r="E5099" s="37" t="n">
        <v>0</v>
      </c>
      <c r="F5099" s="37" t="n">
        <v>1</v>
      </c>
      <c r="G5099" s="37" t="n">
        <v>0</v>
      </c>
      <c r="H5099" s="37" t="n">
        <v>0</v>
      </c>
      <c r="I5099" s="37" t="n">
        <v>0</v>
      </c>
      <c r="J5099" s="40" t="n">
        <f aca="false">IF(C5099=0,"",D5099/C5099)</f>
        <v>0.863636363636364</v>
      </c>
    </row>
    <row r="5100" customFormat="false" ht="15" hidden="false" customHeight="false" outlineLevel="0" collapsed="false">
      <c r="A5100" s="37" t="s">
        <v>1184</v>
      </c>
      <c r="B5100" s="37" t="s">
        <v>270</v>
      </c>
      <c r="C5100" s="37" t="n">
        <v>22</v>
      </c>
      <c r="D5100" s="37" t="n">
        <v>21</v>
      </c>
      <c r="E5100" s="37" t="n">
        <v>0</v>
      </c>
      <c r="F5100" s="37" t="n">
        <v>0</v>
      </c>
      <c r="G5100" s="37" t="n">
        <v>1</v>
      </c>
      <c r="H5100" s="37" t="n">
        <v>4</v>
      </c>
      <c r="I5100" s="37" t="n">
        <v>33</v>
      </c>
      <c r="J5100" s="40" t="n">
        <f aca="false">IF(C5100=0,"",D5100/C5100)</f>
        <v>0.954545454545455</v>
      </c>
    </row>
    <row r="5101" customFormat="false" ht="15" hidden="false" customHeight="false" outlineLevel="0" collapsed="false">
      <c r="A5101" s="37" t="s">
        <v>1184</v>
      </c>
      <c r="B5101" s="37" t="s">
        <v>271</v>
      </c>
      <c r="C5101" s="37" t="n">
        <v>22</v>
      </c>
      <c r="D5101" s="37" t="n">
        <v>22</v>
      </c>
      <c r="E5101" s="37" t="n">
        <v>0</v>
      </c>
      <c r="F5101" s="37" t="n">
        <v>0</v>
      </c>
      <c r="G5101" s="37" t="n">
        <v>1</v>
      </c>
      <c r="H5101" s="37" t="n">
        <v>0</v>
      </c>
      <c r="I5101" s="37" t="n">
        <v>22</v>
      </c>
      <c r="J5101" s="40" t="n">
        <f aca="false">IF(C5101=0,"",D5101/C5101)</f>
        <v>1</v>
      </c>
    </row>
    <row r="5102" customFormat="false" ht="15" hidden="false" customHeight="false" outlineLevel="0" collapsed="false">
      <c r="A5102" s="37" t="s">
        <v>1184</v>
      </c>
      <c r="B5102" s="37" t="s">
        <v>272</v>
      </c>
      <c r="C5102" s="37" t="n">
        <v>22</v>
      </c>
      <c r="D5102" s="37" t="n">
        <v>20</v>
      </c>
      <c r="E5102" s="37" t="n">
        <v>0</v>
      </c>
      <c r="F5102" s="37" t="n">
        <v>0</v>
      </c>
      <c r="G5102" s="37" t="n">
        <v>1</v>
      </c>
      <c r="H5102" s="37" t="n">
        <v>0</v>
      </c>
      <c r="I5102" s="37" t="n">
        <v>15</v>
      </c>
      <c r="J5102" s="40" t="n">
        <f aca="false">IF(C5102=0,"",D5102/C5102)</f>
        <v>0.909090909090909</v>
      </c>
    </row>
    <row r="5103" customFormat="false" ht="15" hidden="false" customHeight="false" outlineLevel="0" collapsed="false">
      <c r="A5103" s="37" t="s">
        <v>1184</v>
      </c>
      <c r="B5103" s="37" t="s">
        <v>273</v>
      </c>
      <c r="C5103" s="37" t="n">
        <v>22</v>
      </c>
      <c r="D5103" s="37" t="n">
        <v>21</v>
      </c>
      <c r="E5103" s="37" t="n">
        <v>2</v>
      </c>
      <c r="F5103" s="37" t="n">
        <v>2</v>
      </c>
      <c r="G5103" s="37" t="n">
        <v>1</v>
      </c>
      <c r="H5103" s="37" t="n">
        <v>1</v>
      </c>
      <c r="I5103" s="37" t="n">
        <v>1</v>
      </c>
      <c r="J5103" s="40" t="n">
        <f aca="false">IF(C5103=0,"",D5103/C5103)</f>
        <v>0.954545454545455</v>
      </c>
    </row>
    <row r="5104" customFormat="false" ht="15" hidden="false" customHeight="false" outlineLevel="0" collapsed="false">
      <c r="A5104" s="37" t="s">
        <v>1184</v>
      </c>
      <c r="B5104" s="37" t="s">
        <v>274</v>
      </c>
      <c r="C5104" s="37" t="n">
        <v>22</v>
      </c>
      <c r="D5104" s="37" t="n">
        <v>21</v>
      </c>
      <c r="E5104" s="37" t="n">
        <v>3</v>
      </c>
      <c r="F5104" s="37" t="n">
        <v>2</v>
      </c>
      <c r="G5104" s="37" t="n">
        <v>0</v>
      </c>
      <c r="H5104" s="37" t="n">
        <v>3</v>
      </c>
      <c r="I5104" s="37" t="n">
        <v>24</v>
      </c>
      <c r="J5104" s="40" t="n">
        <f aca="false">IF(C5104=0,"",D5104/C5104)</f>
        <v>0.954545454545455</v>
      </c>
    </row>
    <row r="5105" customFormat="false" ht="15" hidden="false" customHeight="false" outlineLevel="0" collapsed="false">
      <c r="A5105" s="37" t="s">
        <v>1184</v>
      </c>
      <c r="B5105" s="37" t="s">
        <v>275</v>
      </c>
      <c r="C5105" s="37" t="n">
        <v>22</v>
      </c>
      <c r="D5105" s="37" t="n">
        <v>22</v>
      </c>
      <c r="E5105" s="37" t="n">
        <v>1</v>
      </c>
      <c r="F5105" s="37" t="n">
        <v>2</v>
      </c>
      <c r="G5105" s="37" t="n">
        <v>1</v>
      </c>
      <c r="H5105" s="37" t="n">
        <v>1</v>
      </c>
      <c r="I5105" s="37" t="n">
        <v>14</v>
      </c>
      <c r="J5105" s="40" t="n">
        <f aca="false">IF(C5105=0,"",D5105/C5105)</f>
        <v>1</v>
      </c>
    </row>
    <row r="5106" customFormat="false" ht="15" hidden="false" customHeight="false" outlineLevel="0" collapsed="false">
      <c r="A5106" s="37" t="s">
        <v>1184</v>
      </c>
      <c r="B5106" s="37" t="s">
        <v>276</v>
      </c>
      <c r="C5106" s="37" t="n">
        <v>22</v>
      </c>
      <c r="D5106" s="37" t="n">
        <v>21</v>
      </c>
      <c r="E5106" s="37" t="n">
        <v>0</v>
      </c>
      <c r="F5106" s="37" t="n">
        <v>2</v>
      </c>
      <c r="G5106" s="37" t="n">
        <v>1</v>
      </c>
      <c r="H5106" s="37" t="n">
        <v>2</v>
      </c>
      <c r="I5106" s="37" t="n">
        <v>1</v>
      </c>
      <c r="J5106" s="40" t="n">
        <f aca="false">IF(C5106=0,"",D5106/C5106)</f>
        <v>0.954545454545455</v>
      </c>
    </row>
    <row r="5107" customFormat="false" ht="15" hidden="false" customHeight="false" outlineLevel="0" collapsed="false">
      <c r="A5107" s="37" t="s">
        <v>1184</v>
      </c>
      <c r="B5107" s="37" t="s">
        <v>277</v>
      </c>
      <c r="C5107" s="37" t="n">
        <v>22</v>
      </c>
      <c r="D5107" s="37" t="n">
        <v>22</v>
      </c>
      <c r="E5107" s="37" t="n">
        <v>0</v>
      </c>
      <c r="F5107" s="37" t="n">
        <v>1</v>
      </c>
      <c r="G5107" s="37" t="n">
        <v>2</v>
      </c>
      <c r="H5107" s="37" t="n">
        <v>1</v>
      </c>
      <c r="I5107" s="37" t="n">
        <v>2</v>
      </c>
      <c r="J5107" s="40" t="n">
        <f aca="false">IF(C5107=0,"",D5107/C5107)</f>
        <v>1</v>
      </c>
    </row>
    <row r="5108" customFormat="false" ht="15" hidden="false" customHeight="false" outlineLevel="0" collapsed="false">
      <c r="A5108" s="37" t="s">
        <v>1184</v>
      </c>
      <c r="B5108" s="37" t="s">
        <v>278</v>
      </c>
      <c r="C5108" s="37" t="n">
        <v>22</v>
      </c>
      <c r="D5108" s="37" t="n">
        <v>19</v>
      </c>
      <c r="E5108" s="37" t="n">
        <v>1</v>
      </c>
      <c r="F5108" s="37" t="n">
        <v>1</v>
      </c>
      <c r="G5108" s="37" t="n">
        <v>2</v>
      </c>
      <c r="H5108" s="37" t="n">
        <v>0</v>
      </c>
      <c r="I5108" s="37" t="n">
        <v>9</v>
      </c>
      <c r="J5108" s="40" t="n">
        <f aca="false">IF(C5108=0,"",D5108/C5108)</f>
        <v>0.863636363636364</v>
      </c>
    </row>
    <row r="5109" customFormat="false" ht="15" hidden="false" customHeight="false" outlineLevel="0" collapsed="false">
      <c r="A5109" s="37" t="s">
        <v>1184</v>
      </c>
      <c r="B5109" s="37" t="s">
        <v>279</v>
      </c>
      <c r="C5109" s="37" t="n">
        <v>22</v>
      </c>
      <c r="D5109" s="37" t="n">
        <v>20</v>
      </c>
      <c r="E5109" s="37" t="n">
        <v>1</v>
      </c>
      <c r="F5109" s="37" t="n">
        <v>2</v>
      </c>
      <c r="G5109" s="37" t="n">
        <v>0</v>
      </c>
      <c r="H5109" s="37" t="n">
        <v>6</v>
      </c>
      <c r="I5109" s="37" t="n">
        <v>4</v>
      </c>
      <c r="J5109" s="40" t="n">
        <f aca="false">IF(C5109=0,"",D5109/C5109)</f>
        <v>0.909090909090909</v>
      </c>
    </row>
    <row r="5110" customFormat="false" ht="15" hidden="false" customHeight="false" outlineLevel="0" collapsed="false">
      <c r="A5110" s="37" t="s">
        <v>1184</v>
      </c>
      <c r="B5110" s="37" t="s">
        <v>280</v>
      </c>
      <c r="C5110" s="37" t="n">
        <v>22</v>
      </c>
      <c r="D5110" s="37" t="n">
        <v>20</v>
      </c>
      <c r="E5110" s="37" t="n">
        <v>1</v>
      </c>
      <c r="F5110" s="37" t="n">
        <v>1</v>
      </c>
      <c r="G5110" s="37" t="n">
        <v>0</v>
      </c>
      <c r="H5110" s="37" t="n">
        <v>1</v>
      </c>
      <c r="I5110" s="37" t="n">
        <v>3</v>
      </c>
      <c r="J5110" s="40" t="n">
        <f aca="false">IF(C5110=0,"",D5110/C5110)</f>
        <v>0.909090909090909</v>
      </c>
    </row>
    <row r="5111" customFormat="false" ht="15" hidden="false" customHeight="false" outlineLevel="0" collapsed="false">
      <c r="A5111" s="37" t="s">
        <v>1184</v>
      </c>
      <c r="B5111" s="37" t="s">
        <v>281</v>
      </c>
      <c r="C5111" s="37" t="n">
        <v>22</v>
      </c>
      <c r="D5111" s="37" t="n">
        <v>20</v>
      </c>
      <c r="E5111" s="37" t="n">
        <v>1</v>
      </c>
      <c r="F5111" s="37" t="n">
        <v>2</v>
      </c>
      <c r="G5111" s="37" t="n">
        <v>1</v>
      </c>
      <c r="H5111" s="37" t="n">
        <v>2</v>
      </c>
      <c r="I5111" s="37" t="n">
        <v>1</v>
      </c>
      <c r="J5111" s="40" t="n">
        <f aca="false">IF(C5111=0,"",D5111/C5111)</f>
        <v>0.909090909090909</v>
      </c>
    </row>
    <row r="5112" customFormat="false" ht="15" hidden="false" customHeight="false" outlineLevel="0" collapsed="false">
      <c r="A5112" s="37" t="s">
        <v>1185</v>
      </c>
      <c r="B5112" s="37" t="s">
        <v>270</v>
      </c>
      <c r="C5112" s="37" t="n">
        <v>22</v>
      </c>
      <c r="D5112" s="37" t="n">
        <v>18</v>
      </c>
      <c r="E5112" s="37" t="n">
        <v>2</v>
      </c>
      <c r="F5112" s="37" t="n">
        <v>1</v>
      </c>
      <c r="G5112" s="37" t="n">
        <v>0</v>
      </c>
      <c r="H5112" s="37" t="n">
        <v>0</v>
      </c>
      <c r="I5112" s="37" t="n">
        <v>3</v>
      </c>
      <c r="J5112" s="40" t="n">
        <f aca="false">IF(C5112=0,"",D5112/C5112)</f>
        <v>0.818181818181818</v>
      </c>
    </row>
    <row r="5113" customFormat="false" ht="15" hidden="false" customHeight="false" outlineLevel="0" collapsed="false">
      <c r="A5113" s="37" t="s">
        <v>1185</v>
      </c>
      <c r="B5113" s="37" t="s">
        <v>271</v>
      </c>
      <c r="C5113" s="37" t="n">
        <v>22</v>
      </c>
      <c r="D5113" s="37" t="n">
        <v>19</v>
      </c>
      <c r="E5113" s="37" t="n">
        <v>0</v>
      </c>
      <c r="F5113" s="37" t="n">
        <v>1</v>
      </c>
      <c r="G5113" s="37" t="n">
        <v>0</v>
      </c>
      <c r="H5113" s="37" t="n">
        <v>0</v>
      </c>
      <c r="I5113" s="37" t="n">
        <v>1</v>
      </c>
      <c r="J5113" s="40" t="n">
        <f aca="false">IF(C5113=0,"",D5113/C5113)</f>
        <v>0.863636363636364</v>
      </c>
    </row>
    <row r="5114" customFormat="false" ht="15" hidden="false" customHeight="false" outlineLevel="0" collapsed="false">
      <c r="A5114" s="37" t="s">
        <v>1185</v>
      </c>
      <c r="B5114" s="37" t="s">
        <v>272</v>
      </c>
      <c r="C5114" s="37" t="n">
        <v>22</v>
      </c>
      <c r="D5114" s="37" t="n">
        <v>22</v>
      </c>
      <c r="E5114" s="37" t="n">
        <v>2</v>
      </c>
      <c r="F5114" s="37" t="n">
        <v>0</v>
      </c>
      <c r="G5114" s="37" t="n">
        <v>1</v>
      </c>
      <c r="H5114" s="37" t="n">
        <v>1</v>
      </c>
      <c r="I5114" s="37" t="n">
        <v>0</v>
      </c>
      <c r="J5114" s="40" t="n">
        <f aca="false">IF(C5114=0,"",D5114/C5114)</f>
        <v>1</v>
      </c>
    </row>
    <row r="5115" customFormat="false" ht="15" hidden="false" customHeight="false" outlineLevel="0" collapsed="false">
      <c r="A5115" s="37" t="s">
        <v>1185</v>
      </c>
      <c r="B5115" s="37" t="s">
        <v>273</v>
      </c>
      <c r="C5115" s="37" t="n">
        <v>22</v>
      </c>
      <c r="D5115" s="37" t="n">
        <v>22</v>
      </c>
      <c r="E5115" s="37" t="n">
        <v>0</v>
      </c>
      <c r="F5115" s="37" t="n">
        <v>2</v>
      </c>
      <c r="G5115" s="37" t="n">
        <v>1</v>
      </c>
      <c r="H5115" s="37" t="n">
        <v>0</v>
      </c>
      <c r="I5115" s="37" t="n">
        <v>0</v>
      </c>
      <c r="J5115" s="40" t="n">
        <f aca="false">IF(C5115=0,"",D5115/C5115)</f>
        <v>1</v>
      </c>
    </row>
    <row r="5116" customFormat="false" ht="15" hidden="false" customHeight="false" outlineLevel="0" collapsed="false">
      <c r="A5116" s="37" t="s">
        <v>1185</v>
      </c>
      <c r="B5116" s="37" t="s">
        <v>274</v>
      </c>
      <c r="C5116" s="37" t="n">
        <v>22</v>
      </c>
      <c r="D5116" s="37" t="n">
        <v>22</v>
      </c>
      <c r="E5116" s="37" t="n">
        <v>0</v>
      </c>
      <c r="F5116" s="37" t="n">
        <v>0</v>
      </c>
      <c r="G5116" s="37" t="n">
        <v>1</v>
      </c>
      <c r="H5116" s="37" t="n">
        <v>1</v>
      </c>
      <c r="I5116" s="37" t="n">
        <v>6</v>
      </c>
      <c r="J5116" s="40" t="n">
        <f aca="false">IF(C5116=0,"",D5116/C5116)</f>
        <v>1</v>
      </c>
    </row>
    <row r="5117" customFormat="false" ht="15" hidden="false" customHeight="false" outlineLevel="0" collapsed="false">
      <c r="A5117" s="37" t="s">
        <v>1185</v>
      </c>
      <c r="B5117" s="37" t="s">
        <v>275</v>
      </c>
      <c r="C5117" s="37" t="n">
        <v>22</v>
      </c>
      <c r="D5117" s="37" t="n">
        <v>20</v>
      </c>
      <c r="E5117" s="37" t="n">
        <v>0</v>
      </c>
      <c r="F5117" s="37" t="n">
        <v>0</v>
      </c>
      <c r="G5117" s="37" t="n">
        <v>0</v>
      </c>
      <c r="H5117" s="37" t="n">
        <v>3</v>
      </c>
      <c r="I5117" s="37" t="n">
        <v>0</v>
      </c>
      <c r="J5117" s="40" t="n">
        <f aca="false">IF(C5117=0,"",D5117/C5117)</f>
        <v>0.909090909090909</v>
      </c>
    </row>
    <row r="5118" customFormat="false" ht="15" hidden="false" customHeight="false" outlineLevel="0" collapsed="false">
      <c r="A5118" s="37" t="s">
        <v>1185</v>
      </c>
      <c r="B5118" s="37" t="s">
        <v>276</v>
      </c>
      <c r="C5118" s="37" t="n">
        <v>22</v>
      </c>
      <c r="D5118" s="37" t="n">
        <v>22</v>
      </c>
      <c r="E5118" s="37" t="n">
        <v>1</v>
      </c>
      <c r="F5118" s="37" t="n">
        <v>1</v>
      </c>
      <c r="G5118" s="37" t="n">
        <v>1</v>
      </c>
      <c r="H5118" s="37" t="n">
        <v>1</v>
      </c>
      <c r="I5118" s="37" t="n">
        <v>6</v>
      </c>
      <c r="J5118" s="40" t="n">
        <f aca="false">IF(C5118=0,"",D5118/C5118)</f>
        <v>1</v>
      </c>
    </row>
    <row r="5119" customFormat="false" ht="15" hidden="false" customHeight="false" outlineLevel="0" collapsed="false">
      <c r="A5119" s="37" t="s">
        <v>1185</v>
      </c>
      <c r="B5119" s="37" t="s">
        <v>277</v>
      </c>
      <c r="C5119" s="37" t="n">
        <v>22</v>
      </c>
      <c r="D5119" s="37" t="n">
        <v>20</v>
      </c>
      <c r="E5119" s="37" t="n">
        <v>1</v>
      </c>
      <c r="F5119" s="37" t="n">
        <v>2</v>
      </c>
      <c r="G5119" s="37" t="n">
        <v>0</v>
      </c>
      <c r="H5119" s="37" t="n">
        <v>0</v>
      </c>
      <c r="I5119" s="37" t="n">
        <v>2</v>
      </c>
      <c r="J5119" s="40" t="n">
        <f aca="false">IF(C5119=0,"",D5119/C5119)</f>
        <v>0.909090909090909</v>
      </c>
    </row>
    <row r="5120" customFormat="false" ht="15" hidden="false" customHeight="false" outlineLevel="0" collapsed="false">
      <c r="A5120" s="37" t="s">
        <v>1185</v>
      </c>
      <c r="B5120" s="37" t="s">
        <v>278</v>
      </c>
      <c r="C5120" s="37" t="n">
        <v>22</v>
      </c>
      <c r="D5120" s="37" t="n">
        <v>20</v>
      </c>
      <c r="E5120" s="37" t="n">
        <v>0</v>
      </c>
      <c r="F5120" s="37" t="n">
        <v>0</v>
      </c>
      <c r="G5120" s="37" t="n">
        <v>0</v>
      </c>
      <c r="H5120" s="37" t="n">
        <v>3</v>
      </c>
      <c r="I5120" s="37" t="n">
        <v>0</v>
      </c>
      <c r="J5120" s="40" t="n">
        <f aca="false">IF(C5120=0,"",D5120/C5120)</f>
        <v>0.909090909090909</v>
      </c>
    </row>
    <row r="5121" customFormat="false" ht="15" hidden="false" customHeight="false" outlineLevel="0" collapsed="false">
      <c r="A5121" s="37" t="s">
        <v>1185</v>
      </c>
      <c r="B5121" s="37" t="s">
        <v>279</v>
      </c>
      <c r="C5121" s="37" t="n">
        <v>22</v>
      </c>
      <c r="D5121" s="37" t="n">
        <v>21</v>
      </c>
      <c r="E5121" s="37" t="n">
        <v>0</v>
      </c>
      <c r="F5121" s="37" t="n">
        <v>1</v>
      </c>
      <c r="G5121" s="37" t="n">
        <v>0</v>
      </c>
      <c r="H5121" s="37" t="n">
        <v>1</v>
      </c>
      <c r="I5121" s="37" t="n">
        <v>0</v>
      </c>
      <c r="J5121" s="40" t="n">
        <f aca="false">IF(C5121=0,"",D5121/C5121)</f>
        <v>0.954545454545455</v>
      </c>
    </row>
    <row r="5122" customFormat="false" ht="15" hidden="false" customHeight="false" outlineLevel="0" collapsed="false">
      <c r="A5122" s="37" t="s">
        <v>1185</v>
      </c>
      <c r="B5122" s="37" t="s">
        <v>280</v>
      </c>
      <c r="C5122" s="37" t="n">
        <v>22</v>
      </c>
      <c r="D5122" s="37" t="n">
        <v>20</v>
      </c>
      <c r="E5122" s="37" t="n">
        <v>1</v>
      </c>
      <c r="F5122" s="37" t="n">
        <v>0</v>
      </c>
      <c r="G5122" s="37" t="n">
        <v>0</v>
      </c>
      <c r="H5122" s="37" t="n">
        <v>1</v>
      </c>
      <c r="I5122" s="37" t="n">
        <v>2</v>
      </c>
      <c r="J5122" s="40" t="n">
        <f aca="false">IF(C5122=0,"",D5122/C5122)</f>
        <v>0.909090909090909</v>
      </c>
    </row>
    <row r="5123" customFormat="false" ht="15" hidden="false" customHeight="false" outlineLevel="0" collapsed="false">
      <c r="A5123" s="37" t="s">
        <v>1185</v>
      </c>
      <c r="B5123" s="37" t="s">
        <v>281</v>
      </c>
      <c r="C5123" s="37" t="n">
        <v>22</v>
      </c>
      <c r="D5123" s="37" t="n">
        <v>22</v>
      </c>
      <c r="E5123" s="37" t="n">
        <v>1</v>
      </c>
      <c r="F5123" s="37" t="n">
        <v>0</v>
      </c>
      <c r="G5123" s="37" t="n">
        <v>1</v>
      </c>
      <c r="H5123" s="37" t="n">
        <v>2</v>
      </c>
      <c r="I5123" s="37" t="n">
        <v>7</v>
      </c>
      <c r="J5123" s="40" t="n">
        <f aca="false">IF(C5123=0,"",D5123/C5123)</f>
        <v>1</v>
      </c>
    </row>
    <row r="5124" customFormat="false" ht="15" hidden="false" customHeight="false" outlineLevel="0" collapsed="false">
      <c r="A5124" s="37" t="s">
        <v>1186</v>
      </c>
      <c r="B5124" s="37" t="s">
        <v>270</v>
      </c>
      <c r="C5124" s="37" t="n">
        <v>22</v>
      </c>
      <c r="D5124" s="37" t="n">
        <v>21</v>
      </c>
      <c r="E5124" s="37" t="n">
        <v>0</v>
      </c>
      <c r="F5124" s="37" t="n">
        <v>1</v>
      </c>
      <c r="G5124" s="37" t="n">
        <v>0</v>
      </c>
      <c r="H5124" s="37" t="n">
        <v>1</v>
      </c>
      <c r="I5124" s="37" t="n">
        <v>3</v>
      </c>
      <c r="J5124" s="40" t="n">
        <f aca="false">IF(C5124=0,"",D5124/C5124)</f>
        <v>0.954545454545455</v>
      </c>
    </row>
    <row r="5125" customFormat="false" ht="15" hidden="false" customHeight="false" outlineLevel="0" collapsed="false">
      <c r="A5125" s="37" t="s">
        <v>1186</v>
      </c>
      <c r="B5125" s="37" t="s">
        <v>271</v>
      </c>
      <c r="C5125" s="37" t="n">
        <v>22</v>
      </c>
      <c r="D5125" s="37" t="n">
        <v>20</v>
      </c>
      <c r="E5125" s="37" t="n">
        <v>0</v>
      </c>
      <c r="F5125" s="37" t="n">
        <v>1</v>
      </c>
      <c r="G5125" s="37" t="n">
        <v>0</v>
      </c>
      <c r="H5125" s="37" t="n">
        <v>1</v>
      </c>
      <c r="I5125" s="37" t="n">
        <v>6</v>
      </c>
      <c r="J5125" s="40" t="n">
        <f aca="false">IF(C5125=0,"",D5125/C5125)</f>
        <v>0.909090909090909</v>
      </c>
    </row>
    <row r="5126" customFormat="false" ht="15" hidden="false" customHeight="false" outlineLevel="0" collapsed="false">
      <c r="A5126" s="37" t="s">
        <v>1186</v>
      </c>
      <c r="B5126" s="37" t="s">
        <v>272</v>
      </c>
      <c r="C5126" s="37" t="n">
        <v>22</v>
      </c>
      <c r="D5126" s="37" t="n">
        <v>22</v>
      </c>
      <c r="E5126" s="37" t="n">
        <v>0</v>
      </c>
      <c r="F5126" s="37" t="n">
        <v>1</v>
      </c>
      <c r="G5126" s="37" t="n">
        <v>0</v>
      </c>
      <c r="H5126" s="37" t="n">
        <v>2</v>
      </c>
      <c r="I5126" s="37" t="n">
        <v>0</v>
      </c>
      <c r="J5126" s="40" t="n">
        <f aca="false">IF(C5126=0,"",D5126/C5126)</f>
        <v>1</v>
      </c>
    </row>
    <row r="5127" customFormat="false" ht="15" hidden="false" customHeight="false" outlineLevel="0" collapsed="false">
      <c r="A5127" s="37" t="s">
        <v>1186</v>
      </c>
      <c r="B5127" s="37" t="s">
        <v>273</v>
      </c>
      <c r="C5127" s="37" t="n">
        <v>22</v>
      </c>
      <c r="D5127" s="37" t="n">
        <v>22</v>
      </c>
      <c r="E5127" s="37" t="n">
        <v>2</v>
      </c>
      <c r="F5127" s="37" t="n">
        <v>0</v>
      </c>
      <c r="G5127" s="37" t="n">
        <v>0</v>
      </c>
      <c r="H5127" s="37" t="n">
        <v>0</v>
      </c>
      <c r="I5127" s="37" t="n">
        <v>2</v>
      </c>
      <c r="J5127" s="40" t="n">
        <f aca="false">IF(C5127=0,"",D5127/C5127)</f>
        <v>1</v>
      </c>
    </row>
    <row r="5128" customFormat="false" ht="15" hidden="false" customHeight="false" outlineLevel="0" collapsed="false">
      <c r="A5128" s="37" t="s">
        <v>1186</v>
      </c>
      <c r="B5128" s="37" t="s">
        <v>274</v>
      </c>
      <c r="C5128" s="37" t="n">
        <v>22</v>
      </c>
      <c r="D5128" s="37" t="n">
        <v>21</v>
      </c>
      <c r="E5128" s="37" t="n">
        <v>0</v>
      </c>
      <c r="F5128" s="37" t="n">
        <v>1</v>
      </c>
      <c r="G5128" s="37" t="n">
        <v>0</v>
      </c>
      <c r="H5128" s="37" t="n">
        <v>2</v>
      </c>
      <c r="I5128" s="37" t="n">
        <v>3</v>
      </c>
      <c r="J5128" s="40" t="n">
        <f aca="false">IF(C5128=0,"",D5128/C5128)</f>
        <v>0.954545454545455</v>
      </c>
    </row>
    <row r="5129" customFormat="false" ht="15" hidden="false" customHeight="false" outlineLevel="0" collapsed="false">
      <c r="A5129" s="37" t="s">
        <v>1186</v>
      </c>
      <c r="B5129" s="37" t="s">
        <v>275</v>
      </c>
      <c r="C5129" s="37" t="n">
        <v>22</v>
      </c>
      <c r="D5129" s="37" t="n">
        <v>20</v>
      </c>
      <c r="E5129" s="37" t="n">
        <v>0</v>
      </c>
      <c r="F5129" s="37" t="n">
        <v>0</v>
      </c>
      <c r="G5129" s="37" t="n">
        <v>0</v>
      </c>
      <c r="H5129" s="37" t="n">
        <v>0</v>
      </c>
      <c r="I5129" s="37" t="n">
        <v>4</v>
      </c>
      <c r="J5129" s="40" t="n">
        <f aca="false">IF(C5129=0,"",D5129/C5129)</f>
        <v>0.909090909090909</v>
      </c>
    </row>
    <row r="5130" customFormat="false" ht="15" hidden="false" customHeight="false" outlineLevel="0" collapsed="false">
      <c r="A5130" s="37" t="s">
        <v>1186</v>
      </c>
      <c r="B5130" s="37" t="s">
        <v>276</v>
      </c>
      <c r="C5130" s="37" t="n">
        <v>22</v>
      </c>
      <c r="D5130" s="37" t="n">
        <v>21</v>
      </c>
      <c r="E5130" s="37" t="n">
        <v>1</v>
      </c>
      <c r="F5130" s="37" t="n">
        <v>0</v>
      </c>
      <c r="G5130" s="37" t="n">
        <v>0</v>
      </c>
      <c r="H5130" s="37" t="n">
        <v>0</v>
      </c>
      <c r="I5130" s="37" t="n">
        <v>2</v>
      </c>
      <c r="J5130" s="40" t="n">
        <f aca="false">IF(C5130=0,"",D5130/C5130)</f>
        <v>0.954545454545455</v>
      </c>
    </row>
    <row r="5131" customFormat="false" ht="15" hidden="false" customHeight="false" outlineLevel="0" collapsed="false">
      <c r="A5131" s="37" t="s">
        <v>1186</v>
      </c>
      <c r="B5131" s="37" t="s">
        <v>277</v>
      </c>
      <c r="C5131" s="37" t="n">
        <v>22</v>
      </c>
      <c r="D5131" s="37" t="n">
        <v>18</v>
      </c>
      <c r="E5131" s="37" t="n">
        <v>0</v>
      </c>
      <c r="F5131" s="37" t="n">
        <v>1</v>
      </c>
      <c r="G5131" s="37" t="n">
        <v>0</v>
      </c>
      <c r="H5131" s="37" t="n">
        <v>1</v>
      </c>
      <c r="I5131" s="37" t="n">
        <v>0</v>
      </c>
      <c r="J5131" s="40" t="n">
        <f aca="false">IF(C5131=0,"",D5131/C5131)</f>
        <v>0.818181818181818</v>
      </c>
    </row>
    <row r="5132" customFormat="false" ht="15" hidden="false" customHeight="false" outlineLevel="0" collapsed="false">
      <c r="A5132" s="37" t="s">
        <v>1186</v>
      </c>
      <c r="B5132" s="37" t="s">
        <v>278</v>
      </c>
      <c r="C5132" s="37" t="n">
        <v>22</v>
      </c>
      <c r="D5132" s="37" t="n">
        <v>22</v>
      </c>
      <c r="E5132" s="37" t="n">
        <v>0</v>
      </c>
      <c r="F5132" s="37" t="n">
        <v>1</v>
      </c>
      <c r="G5132" s="37" t="n">
        <v>0</v>
      </c>
      <c r="H5132" s="37" t="n">
        <v>0</v>
      </c>
      <c r="I5132" s="37" t="n">
        <v>1</v>
      </c>
      <c r="J5132" s="40" t="n">
        <f aca="false">IF(C5132=0,"",D5132/C5132)</f>
        <v>1</v>
      </c>
    </row>
    <row r="5133" customFormat="false" ht="15" hidden="false" customHeight="false" outlineLevel="0" collapsed="false">
      <c r="A5133" s="37" t="s">
        <v>1186</v>
      </c>
      <c r="B5133" s="37" t="s">
        <v>279</v>
      </c>
      <c r="C5133" s="37" t="n">
        <v>22</v>
      </c>
      <c r="D5133" s="37" t="n">
        <v>22</v>
      </c>
      <c r="E5133" s="37" t="n">
        <v>1</v>
      </c>
      <c r="F5133" s="37" t="n">
        <v>0</v>
      </c>
      <c r="G5133" s="37" t="n">
        <v>1</v>
      </c>
      <c r="H5133" s="37" t="n">
        <v>0</v>
      </c>
      <c r="I5133" s="37" t="n">
        <v>1</v>
      </c>
      <c r="J5133" s="40" t="n">
        <f aca="false">IF(C5133=0,"",D5133/C5133)</f>
        <v>1</v>
      </c>
    </row>
    <row r="5134" customFormat="false" ht="15" hidden="false" customHeight="false" outlineLevel="0" collapsed="false">
      <c r="A5134" s="37" t="s">
        <v>1186</v>
      </c>
      <c r="B5134" s="37" t="s">
        <v>280</v>
      </c>
      <c r="C5134" s="37" t="n">
        <v>22</v>
      </c>
      <c r="D5134" s="37" t="n">
        <v>20</v>
      </c>
      <c r="E5134" s="37" t="n">
        <v>0</v>
      </c>
      <c r="F5134" s="37" t="n">
        <v>2</v>
      </c>
      <c r="G5134" s="37" t="n">
        <v>0</v>
      </c>
      <c r="H5134" s="37" t="n">
        <v>1</v>
      </c>
      <c r="I5134" s="37" t="n">
        <v>0</v>
      </c>
      <c r="J5134" s="40" t="n">
        <f aca="false">IF(C5134=0,"",D5134/C5134)</f>
        <v>0.909090909090909</v>
      </c>
    </row>
    <row r="5135" customFormat="false" ht="15" hidden="false" customHeight="false" outlineLevel="0" collapsed="false">
      <c r="A5135" s="37" t="s">
        <v>1186</v>
      </c>
      <c r="B5135" s="37" t="s">
        <v>281</v>
      </c>
      <c r="C5135" s="37" t="n">
        <v>22</v>
      </c>
      <c r="D5135" s="37" t="n">
        <v>19</v>
      </c>
      <c r="E5135" s="37" t="n">
        <v>1</v>
      </c>
      <c r="F5135" s="37" t="n">
        <v>1</v>
      </c>
      <c r="G5135" s="37" t="n">
        <v>0</v>
      </c>
      <c r="H5135" s="37" t="n">
        <v>2</v>
      </c>
      <c r="I5135" s="37" t="n">
        <v>0</v>
      </c>
      <c r="J5135" s="40" t="n">
        <f aca="false">IF(C5135=0,"",D5135/C5135)</f>
        <v>0.863636363636364</v>
      </c>
    </row>
    <row r="5136" customFormat="false" ht="15" hidden="false" customHeight="false" outlineLevel="0" collapsed="false">
      <c r="A5136" s="37" t="s">
        <v>1187</v>
      </c>
      <c r="B5136" s="37" t="s">
        <v>275</v>
      </c>
      <c r="C5136" s="37" t="n">
        <v>22</v>
      </c>
      <c r="D5136" s="37" t="n">
        <v>20</v>
      </c>
      <c r="E5136" s="37" t="n">
        <v>1</v>
      </c>
      <c r="F5136" s="37" t="n">
        <v>3</v>
      </c>
      <c r="G5136" s="37" t="n">
        <v>0</v>
      </c>
      <c r="H5136" s="37" t="n">
        <v>1</v>
      </c>
      <c r="I5136" s="37" t="n">
        <v>8</v>
      </c>
      <c r="J5136" s="40" t="n">
        <f aca="false">IF(C5136=0,"",D5136/C5136)</f>
        <v>0.909090909090909</v>
      </c>
    </row>
    <row r="5137" customFormat="false" ht="15" hidden="false" customHeight="false" outlineLevel="0" collapsed="false">
      <c r="A5137" s="37" t="s">
        <v>1187</v>
      </c>
      <c r="B5137" s="37" t="s">
        <v>276</v>
      </c>
      <c r="C5137" s="37" t="n">
        <v>22</v>
      </c>
      <c r="D5137" s="37" t="n">
        <v>19</v>
      </c>
      <c r="E5137" s="37" t="n">
        <v>0</v>
      </c>
      <c r="F5137" s="37" t="n">
        <v>5</v>
      </c>
      <c r="G5137" s="37" t="n">
        <v>1</v>
      </c>
      <c r="H5137" s="37" t="n">
        <v>2</v>
      </c>
      <c r="I5137" s="37" t="n">
        <v>0</v>
      </c>
      <c r="J5137" s="40" t="n">
        <f aca="false">IF(C5137=0,"",D5137/C5137)</f>
        <v>0.863636363636364</v>
      </c>
    </row>
    <row r="5138" customFormat="false" ht="15" hidden="false" customHeight="false" outlineLevel="0" collapsed="false">
      <c r="A5138" s="37" t="s">
        <v>1187</v>
      </c>
      <c r="B5138" s="37" t="s">
        <v>277</v>
      </c>
      <c r="C5138" s="37" t="n">
        <v>22</v>
      </c>
      <c r="D5138" s="37" t="n">
        <v>20</v>
      </c>
      <c r="E5138" s="37" t="n">
        <v>0</v>
      </c>
      <c r="F5138" s="37" t="n">
        <v>0</v>
      </c>
      <c r="G5138" s="37" t="n">
        <v>0</v>
      </c>
      <c r="H5138" s="37" t="n">
        <v>1</v>
      </c>
      <c r="I5138" s="37" t="n">
        <v>0</v>
      </c>
      <c r="J5138" s="40" t="n">
        <f aca="false">IF(C5138=0,"",D5138/C5138)</f>
        <v>0.909090909090909</v>
      </c>
    </row>
    <row r="5139" customFormat="false" ht="15" hidden="false" customHeight="false" outlineLevel="0" collapsed="false">
      <c r="A5139" s="37" t="s">
        <v>1187</v>
      </c>
      <c r="B5139" s="37" t="s">
        <v>278</v>
      </c>
      <c r="C5139" s="37" t="n">
        <v>22</v>
      </c>
      <c r="D5139" s="37" t="n">
        <v>21</v>
      </c>
      <c r="E5139" s="37" t="n">
        <v>1</v>
      </c>
      <c r="F5139" s="37" t="n">
        <v>0</v>
      </c>
      <c r="G5139" s="37" t="n">
        <v>0</v>
      </c>
      <c r="H5139" s="37" t="n">
        <v>2</v>
      </c>
      <c r="I5139" s="37" t="n">
        <v>0</v>
      </c>
      <c r="J5139" s="40" t="n">
        <f aca="false">IF(C5139=0,"",D5139/C5139)</f>
        <v>0.954545454545455</v>
      </c>
    </row>
    <row r="5140" customFormat="false" ht="15" hidden="false" customHeight="false" outlineLevel="0" collapsed="false">
      <c r="A5140" s="37" t="s">
        <v>1187</v>
      </c>
      <c r="B5140" s="37" t="s">
        <v>279</v>
      </c>
      <c r="C5140" s="37" t="n">
        <v>22</v>
      </c>
      <c r="D5140" s="37" t="n">
        <v>20</v>
      </c>
      <c r="E5140" s="37" t="n">
        <v>1</v>
      </c>
      <c r="F5140" s="37" t="n">
        <v>0</v>
      </c>
      <c r="G5140" s="37" t="n">
        <v>0</v>
      </c>
      <c r="H5140" s="37" t="n">
        <v>6</v>
      </c>
      <c r="I5140" s="37" t="n">
        <v>0</v>
      </c>
      <c r="J5140" s="40" t="n">
        <f aca="false">IF(C5140=0,"",D5140/C5140)</f>
        <v>0.909090909090909</v>
      </c>
    </row>
    <row r="5141" customFormat="false" ht="15" hidden="false" customHeight="false" outlineLevel="0" collapsed="false">
      <c r="A5141" s="37" t="s">
        <v>1187</v>
      </c>
      <c r="B5141" s="37" t="s">
        <v>280</v>
      </c>
      <c r="C5141" s="37" t="n">
        <v>22</v>
      </c>
      <c r="D5141" s="37" t="n">
        <v>21</v>
      </c>
      <c r="E5141" s="37" t="n">
        <v>0</v>
      </c>
      <c r="F5141" s="37" t="n">
        <v>1</v>
      </c>
      <c r="G5141" s="37" t="n">
        <v>0</v>
      </c>
      <c r="H5141" s="37" t="n">
        <v>4</v>
      </c>
      <c r="I5141" s="37" t="n">
        <v>0</v>
      </c>
      <c r="J5141" s="40" t="n">
        <f aca="false">IF(C5141=0,"",D5141/C5141)</f>
        <v>0.954545454545455</v>
      </c>
    </row>
    <row r="5142" customFormat="false" ht="15" hidden="false" customHeight="false" outlineLevel="0" collapsed="false">
      <c r="A5142" s="37" t="s">
        <v>1187</v>
      </c>
      <c r="B5142" s="37" t="s">
        <v>281</v>
      </c>
      <c r="C5142" s="37" t="n">
        <v>22</v>
      </c>
      <c r="D5142" s="37" t="n">
        <v>20</v>
      </c>
      <c r="E5142" s="37" t="n">
        <v>0</v>
      </c>
      <c r="F5142" s="37" t="n">
        <v>1</v>
      </c>
      <c r="G5142" s="37" t="n">
        <v>0</v>
      </c>
      <c r="H5142" s="37" t="n">
        <v>2</v>
      </c>
      <c r="I5142" s="37" t="n">
        <v>3</v>
      </c>
      <c r="J5142" s="40" t="n">
        <f aca="false">IF(C5142=0,"",D5142/C5142)</f>
        <v>0.909090909090909</v>
      </c>
    </row>
    <row r="5143" customFormat="false" ht="15" hidden="false" customHeight="false" outlineLevel="0" collapsed="false">
      <c r="A5143" s="37" t="s">
        <v>1188</v>
      </c>
      <c r="B5143" s="37" t="s">
        <v>270</v>
      </c>
      <c r="C5143" s="37" t="n">
        <v>22</v>
      </c>
      <c r="D5143" s="37" t="n">
        <v>21</v>
      </c>
      <c r="E5143" s="37" t="n">
        <v>1</v>
      </c>
      <c r="F5143" s="37" t="n">
        <v>0</v>
      </c>
      <c r="G5143" s="37" t="n">
        <v>0</v>
      </c>
      <c r="H5143" s="37" t="n">
        <v>3</v>
      </c>
      <c r="I5143" s="37" t="n">
        <v>0</v>
      </c>
      <c r="J5143" s="40" t="n">
        <f aca="false">IF(C5143=0,"",D5143/C5143)</f>
        <v>0.954545454545455</v>
      </c>
    </row>
    <row r="5144" customFormat="false" ht="15" hidden="false" customHeight="false" outlineLevel="0" collapsed="false">
      <c r="A5144" s="37" t="s">
        <v>1188</v>
      </c>
      <c r="B5144" s="37" t="s">
        <v>271</v>
      </c>
      <c r="C5144" s="37" t="n">
        <v>22</v>
      </c>
      <c r="D5144" s="37" t="n">
        <v>21</v>
      </c>
      <c r="E5144" s="37" t="n">
        <v>0</v>
      </c>
      <c r="F5144" s="37" t="n">
        <v>0</v>
      </c>
      <c r="G5144" s="37" t="n">
        <v>0</v>
      </c>
      <c r="H5144" s="37" t="n">
        <v>2</v>
      </c>
      <c r="I5144" s="37" t="n">
        <v>2</v>
      </c>
      <c r="J5144" s="40" t="n">
        <f aca="false">IF(C5144=0,"",D5144/C5144)</f>
        <v>0.954545454545455</v>
      </c>
    </row>
    <row r="5145" customFormat="false" ht="15" hidden="false" customHeight="false" outlineLevel="0" collapsed="false">
      <c r="A5145" s="37" t="s">
        <v>1188</v>
      </c>
      <c r="B5145" s="37" t="s">
        <v>272</v>
      </c>
      <c r="C5145" s="37" t="n">
        <v>22</v>
      </c>
      <c r="D5145" s="37" t="n">
        <v>21</v>
      </c>
      <c r="E5145" s="37" t="n">
        <v>1</v>
      </c>
      <c r="F5145" s="37" t="n">
        <v>2</v>
      </c>
      <c r="G5145" s="37" t="n">
        <v>0</v>
      </c>
      <c r="H5145" s="37" t="n">
        <v>2</v>
      </c>
      <c r="I5145" s="37" t="n">
        <v>1</v>
      </c>
      <c r="J5145" s="40" t="n">
        <f aca="false">IF(C5145=0,"",D5145/C5145)</f>
        <v>0.954545454545455</v>
      </c>
    </row>
    <row r="5146" customFormat="false" ht="15" hidden="false" customHeight="false" outlineLevel="0" collapsed="false">
      <c r="A5146" s="37" t="s">
        <v>1188</v>
      </c>
      <c r="B5146" s="37" t="s">
        <v>273</v>
      </c>
      <c r="C5146" s="37" t="n">
        <v>22</v>
      </c>
      <c r="D5146" s="37" t="n">
        <v>21</v>
      </c>
      <c r="E5146" s="37" t="n">
        <v>0</v>
      </c>
      <c r="F5146" s="37" t="n">
        <v>0</v>
      </c>
      <c r="G5146" s="37" t="n">
        <v>0</v>
      </c>
      <c r="H5146" s="37" t="n">
        <v>1</v>
      </c>
      <c r="I5146" s="37" t="n">
        <v>1</v>
      </c>
      <c r="J5146" s="40" t="n">
        <f aca="false">IF(C5146=0,"",D5146/C5146)</f>
        <v>0.954545454545455</v>
      </c>
    </row>
    <row r="5147" customFormat="false" ht="15" hidden="false" customHeight="false" outlineLevel="0" collapsed="false">
      <c r="A5147" s="37" t="s">
        <v>1188</v>
      </c>
      <c r="B5147" s="37" t="s">
        <v>274</v>
      </c>
      <c r="C5147" s="37" t="n">
        <v>22</v>
      </c>
      <c r="D5147" s="37" t="n">
        <v>21</v>
      </c>
      <c r="E5147" s="37" t="n">
        <v>0</v>
      </c>
      <c r="F5147" s="37" t="n">
        <v>0</v>
      </c>
      <c r="G5147" s="37" t="n">
        <v>0</v>
      </c>
      <c r="H5147" s="37" t="n">
        <v>2</v>
      </c>
      <c r="I5147" s="37" t="n">
        <v>4</v>
      </c>
      <c r="J5147" s="40" t="n">
        <f aca="false">IF(C5147=0,"",D5147/C5147)</f>
        <v>0.954545454545455</v>
      </c>
    </row>
    <row r="5148" customFormat="false" ht="15" hidden="false" customHeight="false" outlineLevel="0" collapsed="false">
      <c r="A5148" s="37" t="s">
        <v>1188</v>
      </c>
      <c r="B5148" s="37" t="s">
        <v>275</v>
      </c>
      <c r="C5148" s="37" t="n">
        <v>22</v>
      </c>
      <c r="D5148" s="37" t="n">
        <v>20</v>
      </c>
      <c r="E5148" s="37" t="n">
        <v>0</v>
      </c>
      <c r="F5148" s="37" t="n">
        <v>0</v>
      </c>
      <c r="G5148" s="37" t="n">
        <v>0</v>
      </c>
      <c r="H5148" s="37" t="n">
        <v>1</v>
      </c>
      <c r="I5148" s="37" t="n">
        <v>2</v>
      </c>
      <c r="J5148" s="40" t="n">
        <f aca="false">IF(C5148=0,"",D5148/C5148)</f>
        <v>0.909090909090909</v>
      </c>
    </row>
    <row r="5149" customFormat="false" ht="15" hidden="false" customHeight="false" outlineLevel="0" collapsed="false">
      <c r="A5149" s="37" t="s">
        <v>1188</v>
      </c>
      <c r="B5149" s="37" t="s">
        <v>276</v>
      </c>
      <c r="C5149" s="37" t="n">
        <v>22</v>
      </c>
      <c r="D5149" s="37" t="n">
        <v>22</v>
      </c>
      <c r="E5149" s="37" t="n">
        <v>1</v>
      </c>
      <c r="F5149" s="37" t="n">
        <v>1</v>
      </c>
      <c r="G5149" s="37" t="n">
        <v>0</v>
      </c>
      <c r="H5149" s="37" t="n">
        <v>1</v>
      </c>
      <c r="I5149" s="37" t="n">
        <v>4</v>
      </c>
      <c r="J5149" s="40" t="n">
        <f aca="false">IF(C5149=0,"",D5149/C5149)</f>
        <v>1</v>
      </c>
    </row>
    <row r="5150" customFormat="false" ht="15" hidden="false" customHeight="false" outlineLevel="0" collapsed="false">
      <c r="A5150" s="37" t="s">
        <v>1188</v>
      </c>
      <c r="B5150" s="37" t="s">
        <v>277</v>
      </c>
      <c r="C5150" s="37" t="n">
        <v>22</v>
      </c>
      <c r="D5150" s="37" t="n">
        <v>21</v>
      </c>
      <c r="E5150" s="37" t="n">
        <v>2</v>
      </c>
      <c r="F5150" s="37" t="n">
        <v>0</v>
      </c>
      <c r="G5150" s="37" t="n">
        <v>0</v>
      </c>
      <c r="H5150" s="37" t="n">
        <v>1</v>
      </c>
      <c r="I5150" s="37" t="n">
        <v>0</v>
      </c>
      <c r="J5150" s="40" t="n">
        <f aca="false">IF(C5150=0,"",D5150/C5150)</f>
        <v>0.954545454545455</v>
      </c>
    </row>
    <row r="5151" customFormat="false" ht="15" hidden="false" customHeight="false" outlineLevel="0" collapsed="false">
      <c r="A5151" s="37" t="s">
        <v>1188</v>
      </c>
      <c r="B5151" s="37" t="s">
        <v>278</v>
      </c>
      <c r="C5151" s="37" t="n">
        <v>22</v>
      </c>
      <c r="D5151" s="37" t="n">
        <v>20</v>
      </c>
      <c r="E5151" s="37" t="n">
        <v>2</v>
      </c>
      <c r="F5151" s="37" t="n">
        <v>0</v>
      </c>
      <c r="G5151" s="37" t="n">
        <v>0</v>
      </c>
      <c r="H5151" s="37" t="n">
        <v>0</v>
      </c>
      <c r="I5151" s="37" t="n">
        <v>0</v>
      </c>
      <c r="J5151" s="40" t="n">
        <f aca="false">IF(C5151=0,"",D5151/C5151)</f>
        <v>0.909090909090909</v>
      </c>
    </row>
    <row r="5152" customFormat="false" ht="15" hidden="false" customHeight="false" outlineLevel="0" collapsed="false">
      <c r="A5152" s="37" t="s">
        <v>1188</v>
      </c>
      <c r="B5152" s="37" t="s">
        <v>279</v>
      </c>
      <c r="C5152" s="37" t="n">
        <v>22</v>
      </c>
      <c r="D5152" s="37" t="n">
        <v>20</v>
      </c>
      <c r="E5152" s="37" t="n">
        <v>2</v>
      </c>
      <c r="F5152" s="37" t="n">
        <v>0</v>
      </c>
      <c r="G5152" s="37" t="n">
        <v>0</v>
      </c>
      <c r="H5152" s="37" t="n">
        <v>4</v>
      </c>
      <c r="I5152" s="37" t="n">
        <v>0</v>
      </c>
      <c r="J5152" s="40" t="n">
        <f aca="false">IF(C5152=0,"",D5152/C5152)</f>
        <v>0.909090909090909</v>
      </c>
    </row>
    <row r="5153" customFormat="false" ht="15" hidden="false" customHeight="false" outlineLevel="0" collapsed="false">
      <c r="A5153" s="37" t="s">
        <v>1188</v>
      </c>
      <c r="B5153" s="37" t="s">
        <v>280</v>
      </c>
      <c r="C5153" s="37" t="n">
        <v>22</v>
      </c>
      <c r="D5153" s="37" t="n">
        <v>21</v>
      </c>
      <c r="E5153" s="37" t="n">
        <v>1</v>
      </c>
      <c r="F5153" s="37" t="n">
        <v>1</v>
      </c>
      <c r="G5153" s="37" t="n">
        <v>0</v>
      </c>
      <c r="H5153" s="37" t="n">
        <v>0</v>
      </c>
      <c r="I5153" s="37" t="n">
        <v>4</v>
      </c>
      <c r="J5153" s="40" t="n">
        <f aca="false">IF(C5153=0,"",D5153/C5153)</f>
        <v>0.954545454545455</v>
      </c>
    </row>
    <row r="5154" customFormat="false" ht="15" hidden="false" customHeight="false" outlineLevel="0" collapsed="false">
      <c r="A5154" s="37" t="s">
        <v>1188</v>
      </c>
      <c r="B5154" s="37" t="s">
        <v>281</v>
      </c>
      <c r="C5154" s="37" t="n">
        <v>22</v>
      </c>
      <c r="D5154" s="37" t="n">
        <v>20</v>
      </c>
      <c r="E5154" s="37" t="n">
        <v>0</v>
      </c>
      <c r="F5154" s="37" t="n">
        <v>0</v>
      </c>
      <c r="G5154" s="37" t="n">
        <v>1</v>
      </c>
      <c r="H5154" s="37" t="n">
        <v>0</v>
      </c>
      <c r="I5154" s="37" t="n">
        <v>3</v>
      </c>
      <c r="J5154" s="40" t="n">
        <f aca="false">IF(C5154=0,"",D5154/C5154)</f>
        <v>0.909090909090909</v>
      </c>
    </row>
    <row r="5155" customFormat="false" ht="15" hidden="false" customHeight="false" outlineLevel="0" collapsed="false">
      <c r="A5155" s="37" t="s">
        <v>1189</v>
      </c>
      <c r="B5155" s="37" t="s">
        <v>270</v>
      </c>
      <c r="C5155" s="37" t="n">
        <v>22</v>
      </c>
      <c r="D5155" s="37" t="n">
        <v>17</v>
      </c>
      <c r="E5155" s="37" t="n">
        <v>1</v>
      </c>
      <c r="F5155" s="37" t="n">
        <v>0</v>
      </c>
      <c r="G5155" s="37" t="n">
        <v>0</v>
      </c>
      <c r="H5155" s="37" t="n">
        <v>3</v>
      </c>
      <c r="I5155" s="37" t="n">
        <v>0</v>
      </c>
      <c r="J5155" s="40" t="n">
        <f aca="false">IF(C5155=0,"",D5155/C5155)</f>
        <v>0.772727272727273</v>
      </c>
    </row>
    <row r="5156" customFormat="false" ht="15" hidden="false" customHeight="false" outlineLevel="0" collapsed="false">
      <c r="A5156" s="37" t="s">
        <v>1189</v>
      </c>
      <c r="B5156" s="37" t="s">
        <v>271</v>
      </c>
      <c r="C5156" s="37" t="n">
        <v>22</v>
      </c>
      <c r="D5156" s="37" t="n">
        <v>22</v>
      </c>
      <c r="E5156" s="37" t="n">
        <v>0</v>
      </c>
      <c r="F5156" s="37" t="n">
        <v>0</v>
      </c>
      <c r="G5156" s="37" t="n">
        <v>0</v>
      </c>
      <c r="H5156" s="37" t="n">
        <v>0</v>
      </c>
      <c r="I5156" s="37" t="n">
        <v>1</v>
      </c>
      <c r="J5156" s="40" t="n">
        <f aca="false">IF(C5156=0,"",D5156/C5156)</f>
        <v>1</v>
      </c>
    </row>
    <row r="5157" customFormat="false" ht="15" hidden="false" customHeight="false" outlineLevel="0" collapsed="false">
      <c r="A5157" s="37" t="s">
        <v>1189</v>
      </c>
      <c r="B5157" s="37" t="s">
        <v>272</v>
      </c>
      <c r="C5157" s="37" t="n">
        <v>22</v>
      </c>
      <c r="D5157" s="37" t="n">
        <v>20</v>
      </c>
      <c r="E5157" s="37" t="n">
        <v>0</v>
      </c>
      <c r="F5157" s="37" t="n">
        <v>0</v>
      </c>
      <c r="G5157" s="37" t="n">
        <v>0</v>
      </c>
      <c r="H5157" s="37" t="n">
        <v>4</v>
      </c>
      <c r="I5157" s="37" t="n">
        <v>0</v>
      </c>
      <c r="J5157" s="40" t="n">
        <f aca="false">IF(C5157=0,"",D5157/C5157)</f>
        <v>0.909090909090909</v>
      </c>
    </row>
    <row r="5158" customFormat="false" ht="15" hidden="false" customHeight="false" outlineLevel="0" collapsed="false">
      <c r="A5158" s="37" t="s">
        <v>1189</v>
      </c>
      <c r="B5158" s="37" t="s">
        <v>273</v>
      </c>
      <c r="C5158" s="37" t="n">
        <v>22</v>
      </c>
      <c r="D5158" s="37" t="n">
        <v>22</v>
      </c>
      <c r="E5158" s="37" t="n">
        <v>0</v>
      </c>
      <c r="F5158" s="37" t="n">
        <v>2</v>
      </c>
      <c r="G5158" s="37" t="n">
        <v>1</v>
      </c>
      <c r="H5158" s="37" t="n">
        <v>2</v>
      </c>
      <c r="I5158" s="37" t="n">
        <v>1</v>
      </c>
      <c r="J5158" s="40" t="n">
        <f aca="false">IF(C5158=0,"",D5158/C5158)</f>
        <v>1</v>
      </c>
    </row>
    <row r="5159" customFormat="false" ht="15" hidden="false" customHeight="false" outlineLevel="0" collapsed="false">
      <c r="A5159" s="37" t="s">
        <v>1189</v>
      </c>
      <c r="B5159" s="37" t="s">
        <v>274</v>
      </c>
      <c r="C5159" s="37" t="n">
        <v>22</v>
      </c>
      <c r="D5159" s="37" t="n">
        <v>21</v>
      </c>
      <c r="E5159" s="37" t="n">
        <v>1</v>
      </c>
      <c r="F5159" s="37" t="n">
        <v>1</v>
      </c>
      <c r="G5159" s="37" t="n">
        <v>0</v>
      </c>
      <c r="H5159" s="37" t="n">
        <v>1</v>
      </c>
      <c r="I5159" s="37" t="n">
        <v>1</v>
      </c>
      <c r="J5159" s="40" t="n">
        <f aca="false">IF(C5159=0,"",D5159/C5159)</f>
        <v>0.954545454545455</v>
      </c>
    </row>
    <row r="5160" customFormat="false" ht="15" hidden="false" customHeight="false" outlineLevel="0" collapsed="false">
      <c r="A5160" s="37" t="s">
        <v>1189</v>
      </c>
      <c r="B5160" s="37" t="s">
        <v>275</v>
      </c>
      <c r="C5160" s="37" t="n">
        <v>22</v>
      </c>
      <c r="D5160" s="37" t="n">
        <v>22</v>
      </c>
      <c r="E5160" s="37" t="n">
        <v>1</v>
      </c>
      <c r="F5160" s="37" t="n">
        <v>2</v>
      </c>
      <c r="G5160" s="37" t="n">
        <v>0</v>
      </c>
      <c r="H5160" s="37" t="n">
        <v>2</v>
      </c>
      <c r="I5160" s="37" t="n">
        <v>1</v>
      </c>
      <c r="J5160" s="40" t="n">
        <f aca="false">IF(C5160=0,"",D5160/C5160)</f>
        <v>1</v>
      </c>
    </row>
    <row r="5161" customFormat="false" ht="15" hidden="false" customHeight="false" outlineLevel="0" collapsed="false">
      <c r="A5161" s="37" t="s">
        <v>1189</v>
      </c>
      <c r="B5161" s="37" t="s">
        <v>276</v>
      </c>
      <c r="C5161" s="37" t="n">
        <v>22</v>
      </c>
      <c r="D5161" s="37" t="n">
        <v>22</v>
      </c>
      <c r="E5161" s="37" t="n">
        <v>0</v>
      </c>
      <c r="F5161" s="37" t="n">
        <v>1</v>
      </c>
      <c r="G5161" s="37" t="n">
        <v>0</v>
      </c>
      <c r="H5161" s="37" t="n">
        <v>4</v>
      </c>
      <c r="I5161" s="37" t="n">
        <v>0</v>
      </c>
      <c r="J5161" s="40" t="n">
        <f aca="false">IF(C5161=0,"",D5161/C5161)</f>
        <v>1</v>
      </c>
    </row>
    <row r="5162" customFormat="false" ht="15" hidden="false" customHeight="false" outlineLevel="0" collapsed="false">
      <c r="A5162" s="37" t="s">
        <v>1189</v>
      </c>
      <c r="B5162" s="37" t="s">
        <v>277</v>
      </c>
      <c r="C5162" s="37" t="n">
        <v>22</v>
      </c>
      <c r="D5162" s="37" t="n">
        <v>18</v>
      </c>
      <c r="E5162" s="37" t="n">
        <v>0</v>
      </c>
      <c r="F5162" s="37" t="n">
        <v>0</v>
      </c>
      <c r="G5162" s="37" t="n">
        <v>0</v>
      </c>
      <c r="H5162" s="37" t="n">
        <v>1</v>
      </c>
      <c r="I5162" s="37" t="n">
        <v>8</v>
      </c>
      <c r="J5162" s="40" t="n">
        <f aca="false">IF(C5162=0,"",D5162/C5162)</f>
        <v>0.818181818181818</v>
      </c>
    </row>
    <row r="5163" customFormat="false" ht="15" hidden="false" customHeight="false" outlineLevel="0" collapsed="false">
      <c r="A5163" s="37" t="s">
        <v>1189</v>
      </c>
      <c r="B5163" s="37" t="s">
        <v>278</v>
      </c>
      <c r="C5163" s="37" t="n">
        <v>22</v>
      </c>
      <c r="D5163" s="37" t="n">
        <v>20</v>
      </c>
      <c r="E5163" s="37" t="n">
        <v>1</v>
      </c>
      <c r="F5163" s="37" t="n">
        <v>2</v>
      </c>
      <c r="G5163" s="37" t="n">
        <v>0</v>
      </c>
      <c r="H5163" s="37" t="n">
        <v>0</v>
      </c>
      <c r="I5163" s="37" t="n">
        <v>1</v>
      </c>
      <c r="J5163" s="40" t="n">
        <f aca="false">IF(C5163=0,"",D5163/C5163)</f>
        <v>0.909090909090909</v>
      </c>
    </row>
    <row r="5164" customFormat="false" ht="15" hidden="false" customHeight="false" outlineLevel="0" collapsed="false">
      <c r="A5164" s="37" t="s">
        <v>1189</v>
      </c>
      <c r="B5164" s="37" t="s">
        <v>279</v>
      </c>
      <c r="C5164" s="37" t="n">
        <v>22</v>
      </c>
      <c r="D5164" s="37" t="n">
        <v>21</v>
      </c>
      <c r="E5164" s="37" t="n">
        <v>0</v>
      </c>
      <c r="F5164" s="37" t="n">
        <v>2</v>
      </c>
      <c r="G5164" s="37" t="n">
        <v>0</v>
      </c>
      <c r="H5164" s="37" t="n">
        <v>3</v>
      </c>
      <c r="I5164" s="37" t="n">
        <v>3</v>
      </c>
      <c r="J5164" s="40" t="n">
        <f aca="false">IF(C5164=0,"",D5164/C5164)</f>
        <v>0.954545454545455</v>
      </c>
    </row>
    <row r="5165" customFormat="false" ht="15" hidden="false" customHeight="false" outlineLevel="0" collapsed="false">
      <c r="A5165" s="37" t="s">
        <v>1189</v>
      </c>
      <c r="B5165" s="37" t="s">
        <v>280</v>
      </c>
      <c r="C5165" s="37" t="n">
        <v>22</v>
      </c>
      <c r="D5165" s="37" t="n">
        <v>21</v>
      </c>
      <c r="E5165" s="37" t="n">
        <v>0</v>
      </c>
      <c r="F5165" s="37" t="n">
        <v>1</v>
      </c>
      <c r="G5165" s="37" t="n">
        <v>0</v>
      </c>
      <c r="H5165" s="37" t="n">
        <v>1</v>
      </c>
      <c r="I5165" s="37" t="n">
        <v>8</v>
      </c>
      <c r="J5165" s="40" t="n">
        <f aca="false">IF(C5165=0,"",D5165/C5165)</f>
        <v>0.954545454545455</v>
      </c>
    </row>
    <row r="5166" customFormat="false" ht="15" hidden="false" customHeight="false" outlineLevel="0" collapsed="false">
      <c r="A5166" s="37" t="s">
        <v>1189</v>
      </c>
      <c r="B5166" s="37" t="s">
        <v>281</v>
      </c>
      <c r="C5166" s="37" t="n">
        <v>22</v>
      </c>
      <c r="D5166" s="37" t="n">
        <v>21</v>
      </c>
      <c r="E5166" s="37" t="n">
        <v>0</v>
      </c>
      <c r="F5166" s="37" t="n">
        <v>1</v>
      </c>
      <c r="G5166" s="37" t="n">
        <v>0</v>
      </c>
      <c r="H5166" s="37" t="n">
        <v>0</v>
      </c>
      <c r="I5166" s="37" t="n">
        <v>1</v>
      </c>
      <c r="J5166" s="40" t="n">
        <f aca="false">IF(C5166=0,"",D5166/C5166)</f>
        <v>0.954545454545455</v>
      </c>
    </row>
    <row r="5167" customFormat="false" ht="15" hidden="false" customHeight="false" outlineLevel="0" collapsed="false">
      <c r="A5167" s="37" t="s">
        <v>1190</v>
      </c>
      <c r="B5167" s="37" t="s">
        <v>270</v>
      </c>
      <c r="C5167" s="37" t="n">
        <v>22</v>
      </c>
      <c r="D5167" s="37" t="n">
        <v>22</v>
      </c>
      <c r="E5167" s="37" t="n">
        <v>1</v>
      </c>
      <c r="F5167" s="37" t="n">
        <v>1</v>
      </c>
      <c r="G5167" s="37" t="n">
        <v>1</v>
      </c>
      <c r="H5167" s="37" t="n">
        <v>0</v>
      </c>
      <c r="I5167" s="37" t="n">
        <v>17</v>
      </c>
      <c r="J5167" s="40" t="n">
        <f aca="false">IF(C5167=0,"",D5167/C5167)</f>
        <v>1</v>
      </c>
    </row>
    <row r="5168" customFormat="false" ht="15" hidden="false" customHeight="false" outlineLevel="0" collapsed="false">
      <c r="A5168" s="37" t="s">
        <v>1190</v>
      </c>
      <c r="B5168" s="37" t="s">
        <v>271</v>
      </c>
      <c r="C5168" s="37" t="n">
        <v>22</v>
      </c>
      <c r="D5168" s="37" t="n">
        <v>20</v>
      </c>
      <c r="E5168" s="37" t="n">
        <v>0</v>
      </c>
      <c r="F5168" s="37" t="n">
        <v>3</v>
      </c>
      <c r="G5168" s="37" t="n">
        <v>1</v>
      </c>
      <c r="H5168" s="37" t="n">
        <v>1</v>
      </c>
      <c r="I5168" s="37" t="n">
        <v>0</v>
      </c>
      <c r="J5168" s="40" t="n">
        <f aca="false">IF(C5168=0,"",D5168/C5168)</f>
        <v>0.909090909090909</v>
      </c>
    </row>
    <row r="5169" customFormat="false" ht="15" hidden="false" customHeight="false" outlineLevel="0" collapsed="false">
      <c r="A5169" s="37" t="s">
        <v>1190</v>
      </c>
      <c r="B5169" s="37" t="s">
        <v>272</v>
      </c>
      <c r="C5169" s="37" t="n">
        <v>22</v>
      </c>
      <c r="D5169" s="37" t="n">
        <v>21</v>
      </c>
      <c r="E5169" s="37" t="n">
        <v>0</v>
      </c>
      <c r="F5169" s="37" t="n">
        <v>0</v>
      </c>
      <c r="G5169" s="37" t="n">
        <v>0</v>
      </c>
      <c r="H5169" s="37" t="n">
        <v>2</v>
      </c>
      <c r="I5169" s="37" t="n">
        <v>7</v>
      </c>
      <c r="J5169" s="40" t="n">
        <f aca="false">IF(C5169=0,"",D5169/C5169)</f>
        <v>0.954545454545455</v>
      </c>
    </row>
    <row r="5170" customFormat="false" ht="15" hidden="false" customHeight="false" outlineLevel="0" collapsed="false">
      <c r="A5170" s="37" t="s">
        <v>1190</v>
      </c>
      <c r="B5170" s="37" t="s">
        <v>273</v>
      </c>
      <c r="C5170" s="37" t="n">
        <v>22</v>
      </c>
      <c r="D5170" s="37" t="n">
        <v>22</v>
      </c>
      <c r="E5170" s="37" t="n">
        <v>0</v>
      </c>
      <c r="F5170" s="37" t="n">
        <v>0</v>
      </c>
      <c r="G5170" s="37" t="n">
        <v>0</v>
      </c>
      <c r="H5170" s="37" t="n">
        <v>2</v>
      </c>
      <c r="I5170" s="37" t="n">
        <v>5</v>
      </c>
      <c r="J5170" s="40" t="n">
        <f aca="false">IF(C5170=0,"",D5170/C5170)</f>
        <v>1</v>
      </c>
    </row>
    <row r="5171" customFormat="false" ht="15" hidden="false" customHeight="false" outlineLevel="0" collapsed="false">
      <c r="A5171" s="37" t="s">
        <v>1190</v>
      </c>
      <c r="B5171" s="37" t="s">
        <v>274</v>
      </c>
      <c r="C5171" s="37" t="n">
        <v>22</v>
      </c>
      <c r="D5171" s="37" t="n">
        <v>22</v>
      </c>
      <c r="E5171" s="37" t="n">
        <v>0</v>
      </c>
      <c r="F5171" s="37" t="n">
        <v>4</v>
      </c>
      <c r="G5171" s="37" t="n">
        <v>0</v>
      </c>
      <c r="H5171" s="37" t="n">
        <v>1</v>
      </c>
      <c r="I5171" s="37" t="n">
        <v>14</v>
      </c>
      <c r="J5171" s="40" t="n">
        <f aca="false">IF(C5171=0,"",D5171/C5171)</f>
        <v>1</v>
      </c>
    </row>
    <row r="5172" customFormat="false" ht="15" hidden="false" customHeight="false" outlineLevel="0" collapsed="false">
      <c r="A5172" s="37" t="s">
        <v>1190</v>
      </c>
      <c r="B5172" s="37" t="s">
        <v>275</v>
      </c>
      <c r="C5172" s="37" t="n">
        <v>22</v>
      </c>
      <c r="D5172" s="37" t="n">
        <v>16</v>
      </c>
      <c r="E5172" s="37" t="n">
        <v>1</v>
      </c>
      <c r="F5172" s="37" t="n">
        <v>3</v>
      </c>
      <c r="G5172" s="37" t="n">
        <v>0</v>
      </c>
      <c r="H5172" s="37" t="n">
        <v>3</v>
      </c>
      <c r="I5172" s="37" t="n">
        <v>18</v>
      </c>
      <c r="J5172" s="40" t="n">
        <f aca="false">IF(C5172=0,"",D5172/C5172)</f>
        <v>0.727272727272727</v>
      </c>
    </row>
    <row r="5173" customFormat="false" ht="15" hidden="false" customHeight="false" outlineLevel="0" collapsed="false">
      <c r="A5173" s="37" t="s">
        <v>1190</v>
      </c>
      <c r="B5173" s="37" t="s">
        <v>276</v>
      </c>
      <c r="C5173" s="37" t="n">
        <v>22</v>
      </c>
      <c r="D5173" s="37" t="n">
        <v>21</v>
      </c>
      <c r="E5173" s="37" t="n">
        <v>1</v>
      </c>
      <c r="F5173" s="37" t="n">
        <v>0</v>
      </c>
      <c r="G5173" s="37" t="n">
        <v>1</v>
      </c>
      <c r="H5173" s="37" t="n">
        <v>3</v>
      </c>
      <c r="I5173" s="37" t="n">
        <v>13</v>
      </c>
      <c r="J5173" s="40" t="n">
        <f aca="false">IF(C5173=0,"",D5173/C5173)</f>
        <v>0.954545454545455</v>
      </c>
    </row>
    <row r="5174" customFormat="false" ht="15" hidden="false" customHeight="false" outlineLevel="0" collapsed="false">
      <c r="A5174" s="37" t="s">
        <v>1190</v>
      </c>
      <c r="B5174" s="37" t="s">
        <v>277</v>
      </c>
      <c r="C5174" s="37" t="n">
        <v>22</v>
      </c>
      <c r="D5174" s="37" t="n">
        <v>19</v>
      </c>
      <c r="E5174" s="37" t="n">
        <v>1</v>
      </c>
      <c r="F5174" s="37" t="n">
        <v>2</v>
      </c>
      <c r="G5174" s="37" t="n">
        <v>0</v>
      </c>
      <c r="H5174" s="37" t="n">
        <v>2</v>
      </c>
      <c r="I5174" s="37" t="n">
        <v>8</v>
      </c>
      <c r="J5174" s="40" t="n">
        <f aca="false">IF(C5174=0,"",D5174/C5174)</f>
        <v>0.863636363636364</v>
      </c>
    </row>
    <row r="5175" customFormat="false" ht="15" hidden="false" customHeight="false" outlineLevel="0" collapsed="false">
      <c r="A5175" s="37" t="s">
        <v>1190</v>
      </c>
      <c r="B5175" s="37" t="s">
        <v>278</v>
      </c>
      <c r="C5175" s="37" t="n">
        <v>22</v>
      </c>
      <c r="D5175" s="37" t="n">
        <v>22</v>
      </c>
      <c r="E5175" s="37" t="n">
        <v>1</v>
      </c>
      <c r="F5175" s="37" t="n">
        <v>0</v>
      </c>
      <c r="G5175" s="37" t="n">
        <v>0</v>
      </c>
      <c r="H5175" s="37" t="n">
        <v>1</v>
      </c>
      <c r="I5175" s="37" t="n">
        <v>10</v>
      </c>
      <c r="J5175" s="40" t="n">
        <f aca="false">IF(C5175=0,"",D5175/C5175)</f>
        <v>1</v>
      </c>
    </row>
    <row r="5176" customFormat="false" ht="15" hidden="false" customHeight="false" outlineLevel="0" collapsed="false">
      <c r="A5176" s="37" t="s">
        <v>1190</v>
      </c>
      <c r="B5176" s="37" t="s">
        <v>279</v>
      </c>
      <c r="C5176" s="37" t="n">
        <v>22</v>
      </c>
      <c r="D5176" s="37" t="n">
        <v>22</v>
      </c>
      <c r="E5176" s="37" t="n">
        <v>1</v>
      </c>
      <c r="F5176" s="37" t="n">
        <v>1</v>
      </c>
      <c r="G5176" s="37" t="n">
        <v>0</v>
      </c>
      <c r="H5176" s="37" t="n">
        <v>0</v>
      </c>
      <c r="I5176" s="37" t="n">
        <v>20</v>
      </c>
      <c r="J5176" s="40" t="n">
        <f aca="false">IF(C5176=0,"",D5176/C5176)</f>
        <v>1</v>
      </c>
    </row>
    <row r="5177" customFormat="false" ht="15" hidden="false" customHeight="false" outlineLevel="0" collapsed="false">
      <c r="A5177" s="37" t="s">
        <v>1190</v>
      </c>
      <c r="B5177" s="37" t="s">
        <v>280</v>
      </c>
      <c r="C5177" s="37" t="n">
        <v>22</v>
      </c>
      <c r="D5177" s="37" t="n">
        <v>21</v>
      </c>
      <c r="E5177" s="37" t="n">
        <v>1</v>
      </c>
      <c r="F5177" s="37" t="n">
        <v>0</v>
      </c>
      <c r="G5177" s="37" t="n">
        <v>0</v>
      </c>
      <c r="H5177" s="37" t="n">
        <v>1</v>
      </c>
      <c r="I5177" s="37" t="n">
        <v>18</v>
      </c>
      <c r="J5177" s="40" t="n">
        <f aca="false">IF(C5177=0,"",D5177/C5177)</f>
        <v>0.954545454545455</v>
      </c>
    </row>
    <row r="5178" customFormat="false" ht="15" hidden="false" customHeight="false" outlineLevel="0" collapsed="false">
      <c r="A5178" s="37" t="s">
        <v>1190</v>
      </c>
      <c r="B5178" s="37" t="s">
        <v>281</v>
      </c>
      <c r="C5178" s="37" t="n">
        <v>22</v>
      </c>
      <c r="D5178" s="37" t="n">
        <v>21</v>
      </c>
      <c r="E5178" s="37" t="n">
        <v>0</v>
      </c>
      <c r="F5178" s="37" t="n">
        <v>1</v>
      </c>
      <c r="G5178" s="37" t="n">
        <v>0</v>
      </c>
      <c r="H5178" s="37" t="n">
        <v>1</v>
      </c>
      <c r="I5178" s="37" t="n">
        <v>23</v>
      </c>
      <c r="J5178" s="40" t="n">
        <f aca="false">IF(C5178=0,"",D5178/C5178)</f>
        <v>0.954545454545455</v>
      </c>
    </row>
    <row r="5179" customFormat="false" ht="15" hidden="false" customHeight="false" outlineLevel="0" collapsed="false">
      <c r="A5179" s="37" t="s">
        <v>1116</v>
      </c>
      <c r="B5179" s="37" t="s">
        <v>270</v>
      </c>
      <c r="C5179" s="37" t="n">
        <v>22</v>
      </c>
      <c r="D5179" s="37" t="n">
        <v>20</v>
      </c>
      <c r="E5179" s="37" t="n">
        <v>0</v>
      </c>
      <c r="F5179" s="37" t="n">
        <v>1</v>
      </c>
      <c r="G5179" s="37" t="n">
        <v>0</v>
      </c>
      <c r="H5179" s="37" t="n">
        <v>0</v>
      </c>
      <c r="I5179" s="37" t="n">
        <v>1</v>
      </c>
      <c r="J5179" s="40" t="n">
        <f aca="false">IF(C5179=0,"",D5179/C5179)</f>
        <v>0.909090909090909</v>
      </c>
    </row>
    <row r="5180" customFormat="false" ht="15" hidden="false" customHeight="false" outlineLevel="0" collapsed="false">
      <c r="A5180" s="37" t="s">
        <v>1116</v>
      </c>
      <c r="B5180" s="37" t="s">
        <v>271</v>
      </c>
      <c r="C5180" s="37" t="n">
        <v>22</v>
      </c>
      <c r="D5180" s="37" t="n">
        <v>18</v>
      </c>
      <c r="E5180" s="37" t="n">
        <v>2</v>
      </c>
      <c r="F5180" s="37" t="n">
        <v>1</v>
      </c>
      <c r="G5180" s="37" t="n">
        <v>0</v>
      </c>
      <c r="H5180" s="37" t="n">
        <v>0</v>
      </c>
      <c r="I5180" s="37" t="n">
        <v>0</v>
      </c>
      <c r="J5180" s="40" t="n">
        <f aca="false">IF(C5180=0,"",D5180/C5180)</f>
        <v>0.818181818181818</v>
      </c>
    </row>
    <row r="5181" customFormat="false" ht="15" hidden="false" customHeight="false" outlineLevel="0" collapsed="false">
      <c r="A5181" s="37" t="s">
        <v>1116</v>
      </c>
      <c r="B5181" s="37" t="s">
        <v>272</v>
      </c>
      <c r="C5181" s="37" t="n">
        <v>22</v>
      </c>
      <c r="D5181" s="37" t="n">
        <v>21</v>
      </c>
      <c r="E5181" s="37" t="n">
        <v>1</v>
      </c>
      <c r="F5181" s="37" t="n">
        <v>0</v>
      </c>
      <c r="G5181" s="37" t="n">
        <v>0</v>
      </c>
      <c r="H5181" s="37" t="n">
        <v>3</v>
      </c>
      <c r="I5181" s="37" t="n">
        <v>0</v>
      </c>
      <c r="J5181" s="40" t="n">
        <f aca="false">IF(C5181=0,"",D5181/C5181)</f>
        <v>0.954545454545455</v>
      </c>
    </row>
    <row r="5182" customFormat="false" ht="15" hidden="false" customHeight="false" outlineLevel="0" collapsed="false">
      <c r="A5182" s="37" t="s">
        <v>1116</v>
      </c>
      <c r="B5182" s="37" t="s">
        <v>273</v>
      </c>
      <c r="C5182" s="37" t="n">
        <v>22</v>
      </c>
      <c r="D5182" s="37" t="n">
        <v>19</v>
      </c>
      <c r="E5182" s="37" t="n">
        <v>0</v>
      </c>
      <c r="F5182" s="37" t="n">
        <v>0</v>
      </c>
      <c r="G5182" s="37" t="n">
        <v>1</v>
      </c>
      <c r="H5182" s="37" t="n">
        <v>1</v>
      </c>
      <c r="I5182" s="37" t="n">
        <v>0</v>
      </c>
      <c r="J5182" s="40" t="n">
        <f aca="false">IF(C5182=0,"",D5182/C5182)</f>
        <v>0.863636363636364</v>
      </c>
    </row>
    <row r="5183" customFormat="false" ht="15" hidden="false" customHeight="false" outlineLevel="0" collapsed="false">
      <c r="A5183" s="37" t="s">
        <v>1116</v>
      </c>
      <c r="B5183" s="37" t="s">
        <v>274</v>
      </c>
      <c r="C5183" s="37" t="n">
        <v>22</v>
      </c>
      <c r="D5183" s="37" t="n">
        <v>21</v>
      </c>
      <c r="E5183" s="37" t="n">
        <v>0</v>
      </c>
      <c r="F5183" s="37" t="n">
        <v>0</v>
      </c>
      <c r="G5183" s="37" t="n">
        <v>0</v>
      </c>
      <c r="H5183" s="37" t="n">
        <v>2</v>
      </c>
      <c r="I5183" s="37" t="n">
        <v>1</v>
      </c>
      <c r="J5183" s="40" t="n">
        <f aca="false">IF(C5183=0,"",D5183/C5183)</f>
        <v>0.954545454545455</v>
      </c>
    </row>
    <row r="5184" customFormat="false" ht="15" hidden="false" customHeight="false" outlineLevel="0" collapsed="false">
      <c r="A5184" s="37" t="s">
        <v>1116</v>
      </c>
      <c r="B5184" s="37" t="s">
        <v>275</v>
      </c>
      <c r="C5184" s="37" t="n">
        <v>22</v>
      </c>
      <c r="D5184" s="37" t="n">
        <v>20</v>
      </c>
      <c r="E5184" s="37" t="n">
        <v>0</v>
      </c>
      <c r="F5184" s="37" t="n">
        <v>3</v>
      </c>
      <c r="G5184" s="37" t="n">
        <v>0</v>
      </c>
      <c r="H5184" s="37" t="n">
        <v>3</v>
      </c>
      <c r="I5184" s="37" t="n">
        <v>3</v>
      </c>
      <c r="J5184" s="40" t="n">
        <f aca="false">IF(C5184=0,"",D5184/C5184)</f>
        <v>0.909090909090909</v>
      </c>
    </row>
    <row r="5185" customFormat="false" ht="15" hidden="false" customHeight="false" outlineLevel="0" collapsed="false">
      <c r="A5185" s="37" t="s">
        <v>1116</v>
      </c>
      <c r="B5185" s="37" t="s">
        <v>276</v>
      </c>
      <c r="C5185" s="37" t="n">
        <v>22</v>
      </c>
      <c r="D5185" s="37" t="n">
        <v>22</v>
      </c>
      <c r="E5185" s="37" t="n">
        <v>1</v>
      </c>
      <c r="F5185" s="37" t="n">
        <v>0</v>
      </c>
      <c r="G5185" s="37" t="n">
        <v>2</v>
      </c>
      <c r="H5185" s="37" t="n">
        <v>1</v>
      </c>
      <c r="I5185" s="37" t="n">
        <v>0</v>
      </c>
      <c r="J5185" s="40" t="n">
        <f aca="false">IF(C5185=0,"",D5185/C5185)</f>
        <v>1</v>
      </c>
    </row>
    <row r="5186" customFormat="false" ht="15" hidden="false" customHeight="false" outlineLevel="0" collapsed="false">
      <c r="A5186" s="37" t="s">
        <v>1116</v>
      </c>
      <c r="B5186" s="37" t="s">
        <v>277</v>
      </c>
      <c r="C5186" s="37" t="n">
        <v>22</v>
      </c>
      <c r="D5186" s="37" t="n">
        <v>21</v>
      </c>
      <c r="E5186" s="37" t="n">
        <v>0</v>
      </c>
      <c r="F5186" s="37" t="n">
        <v>1</v>
      </c>
      <c r="G5186" s="37" t="n">
        <v>0</v>
      </c>
      <c r="H5186" s="37" t="n">
        <v>4</v>
      </c>
      <c r="I5186" s="37" t="n">
        <v>0</v>
      </c>
      <c r="J5186" s="40" t="n">
        <f aca="false">IF(C5186=0,"",D5186/C5186)</f>
        <v>0.954545454545455</v>
      </c>
    </row>
    <row r="5187" customFormat="false" ht="15" hidden="false" customHeight="false" outlineLevel="0" collapsed="false">
      <c r="A5187" s="37" t="s">
        <v>1116</v>
      </c>
      <c r="B5187" s="37" t="s">
        <v>278</v>
      </c>
      <c r="C5187" s="37" t="n">
        <v>22</v>
      </c>
      <c r="D5187" s="37" t="n">
        <v>21</v>
      </c>
      <c r="E5187" s="37" t="n">
        <v>0</v>
      </c>
      <c r="F5187" s="37" t="n">
        <v>3</v>
      </c>
      <c r="G5187" s="37" t="n">
        <v>2</v>
      </c>
      <c r="H5187" s="37" t="n">
        <v>1</v>
      </c>
      <c r="I5187" s="37" t="n">
        <v>1</v>
      </c>
      <c r="J5187" s="40" t="n">
        <f aca="false">IF(C5187=0,"",D5187/C5187)</f>
        <v>0.954545454545455</v>
      </c>
    </row>
    <row r="5188" customFormat="false" ht="15" hidden="false" customHeight="false" outlineLevel="0" collapsed="false">
      <c r="A5188" s="37" t="s">
        <v>1116</v>
      </c>
      <c r="B5188" s="37" t="s">
        <v>279</v>
      </c>
      <c r="C5188" s="37" t="n">
        <v>22</v>
      </c>
      <c r="D5188" s="37" t="n">
        <v>20</v>
      </c>
      <c r="E5188" s="37" t="n">
        <v>1</v>
      </c>
      <c r="F5188" s="37" t="n">
        <v>0</v>
      </c>
      <c r="G5188" s="37" t="n">
        <v>0</v>
      </c>
      <c r="H5188" s="37" t="n">
        <v>2</v>
      </c>
      <c r="I5188" s="37" t="n">
        <v>2</v>
      </c>
      <c r="J5188" s="40" t="n">
        <f aca="false">IF(C5188=0,"",D5188/C5188)</f>
        <v>0.909090909090909</v>
      </c>
    </row>
    <row r="5189" customFormat="false" ht="15" hidden="false" customHeight="false" outlineLevel="0" collapsed="false">
      <c r="A5189" s="37" t="s">
        <v>1116</v>
      </c>
      <c r="B5189" s="37" t="s">
        <v>280</v>
      </c>
      <c r="C5189" s="37" t="n">
        <v>22</v>
      </c>
      <c r="D5189" s="37" t="n">
        <v>21</v>
      </c>
      <c r="E5189" s="37" t="n">
        <v>0</v>
      </c>
      <c r="F5189" s="37" t="n">
        <v>1</v>
      </c>
      <c r="G5189" s="37" t="n">
        <v>0</v>
      </c>
      <c r="H5189" s="37" t="n">
        <v>0</v>
      </c>
      <c r="I5189" s="37" t="n">
        <v>2</v>
      </c>
      <c r="J5189" s="40" t="n">
        <f aca="false">IF(C5189=0,"",D5189/C5189)</f>
        <v>0.954545454545455</v>
      </c>
    </row>
    <row r="5190" customFormat="false" ht="15" hidden="false" customHeight="false" outlineLevel="0" collapsed="false">
      <c r="A5190" s="37" t="s">
        <v>1116</v>
      </c>
      <c r="B5190" s="37" t="s">
        <v>281</v>
      </c>
      <c r="C5190" s="37" t="n">
        <v>22</v>
      </c>
      <c r="D5190" s="37" t="n">
        <v>20</v>
      </c>
      <c r="E5190" s="37" t="n">
        <v>0</v>
      </c>
      <c r="F5190" s="37" t="n">
        <v>2</v>
      </c>
      <c r="G5190" s="37" t="n">
        <v>2</v>
      </c>
      <c r="H5190" s="37" t="n">
        <v>1</v>
      </c>
      <c r="I5190" s="37" t="n">
        <v>4</v>
      </c>
      <c r="J5190" s="40" t="n">
        <f aca="false">IF(C5190=0,"",D5190/C5190)</f>
        <v>0.909090909090909</v>
      </c>
    </row>
    <row r="5191" customFormat="false" ht="15" hidden="false" customHeight="false" outlineLevel="0" collapsed="false">
      <c r="A5191" s="37" t="s">
        <v>1192</v>
      </c>
      <c r="B5191" s="37" t="s">
        <v>270</v>
      </c>
      <c r="C5191" s="37" t="n">
        <v>22</v>
      </c>
      <c r="D5191" s="37" t="n">
        <v>21</v>
      </c>
      <c r="E5191" s="37" t="n">
        <v>1</v>
      </c>
      <c r="F5191" s="37" t="n">
        <v>1</v>
      </c>
      <c r="G5191" s="37" t="n">
        <v>0</v>
      </c>
      <c r="H5191" s="37" t="n">
        <v>1</v>
      </c>
      <c r="I5191" s="37" t="n">
        <v>0</v>
      </c>
      <c r="J5191" s="40" t="n">
        <f aca="false">IF(C5191=0,"",D5191/C5191)</f>
        <v>0.954545454545455</v>
      </c>
    </row>
    <row r="5192" customFormat="false" ht="15" hidden="false" customHeight="false" outlineLevel="0" collapsed="false">
      <c r="A5192" s="37" t="s">
        <v>1192</v>
      </c>
      <c r="B5192" s="37" t="s">
        <v>271</v>
      </c>
      <c r="C5192" s="37" t="n">
        <v>22</v>
      </c>
      <c r="D5192" s="37" t="n">
        <v>20</v>
      </c>
      <c r="E5192" s="37" t="n">
        <v>0</v>
      </c>
      <c r="F5192" s="37" t="n">
        <v>2</v>
      </c>
      <c r="G5192" s="37" t="n">
        <v>0</v>
      </c>
      <c r="H5192" s="37" t="n">
        <v>2</v>
      </c>
      <c r="I5192" s="37" t="n">
        <v>3</v>
      </c>
      <c r="J5192" s="40" t="n">
        <f aca="false">IF(C5192=0,"",D5192/C5192)</f>
        <v>0.909090909090909</v>
      </c>
    </row>
    <row r="5193" customFormat="false" ht="15" hidden="false" customHeight="false" outlineLevel="0" collapsed="false">
      <c r="A5193" s="37" t="s">
        <v>1192</v>
      </c>
      <c r="B5193" s="37" t="s">
        <v>272</v>
      </c>
      <c r="C5193" s="37" t="n">
        <v>22</v>
      </c>
      <c r="D5193" s="37" t="n">
        <v>22</v>
      </c>
      <c r="E5193" s="37" t="n">
        <v>0</v>
      </c>
      <c r="F5193" s="37" t="n">
        <v>2</v>
      </c>
      <c r="G5193" s="37" t="n">
        <v>0</v>
      </c>
      <c r="H5193" s="37" t="n">
        <v>3</v>
      </c>
      <c r="I5193" s="37" t="n">
        <v>4</v>
      </c>
      <c r="J5193" s="40" t="n">
        <f aca="false">IF(C5193=0,"",D5193/C5193)</f>
        <v>1</v>
      </c>
    </row>
    <row r="5194" customFormat="false" ht="15" hidden="false" customHeight="false" outlineLevel="0" collapsed="false">
      <c r="A5194" s="37" t="s">
        <v>1192</v>
      </c>
      <c r="B5194" s="37" t="s">
        <v>273</v>
      </c>
      <c r="C5194" s="37" t="n">
        <v>22</v>
      </c>
      <c r="D5194" s="37" t="n">
        <v>21</v>
      </c>
      <c r="E5194" s="37" t="n">
        <v>1</v>
      </c>
      <c r="F5194" s="37" t="n">
        <v>0</v>
      </c>
      <c r="G5194" s="37" t="n">
        <v>0</v>
      </c>
      <c r="H5194" s="37" t="n">
        <v>1</v>
      </c>
      <c r="I5194" s="37" t="n">
        <v>0</v>
      </c>
      <c r="J5194" s="40" t="n">
        <f aca="false">IF(C5194=0,"",D5194/C5194)</f>
        <v>0.954545454545455</v>
      </c>
    </row>
    <row r="5195" customFormat="false" ht="15" hidden="false" customHeight="false" outlineLevel="0" collapsed="false">
      <c r="A5195" s="37" t="s">
        <v>1192</v>
      </c>
      <c r="B5195" s="37" t="s">
        <v>274</v>
      </c>
      <c r="C5195" s="37" t="n">
        <v>22</v>
      </c>
      <c r="D5195" s="37" t="n">
        <v>21</v>
      </c>
      <c r="E5195" s="37" t="n">
        <v>0</v>
      </c>
      <c r="F5195" s="37" t="n">
        <v>2</v>
      </c>
      <c r="G5195" s="37" t="n">
        <v>1</v>
      </c>
      <c r="H5195" s="37" t="n">
        <v>2</v>
      </c>
      <c r="I5195" s="37" t="n">
        <v>5</v>
      </c>
      <c r="J5195" s="40" t="n">
        <f aca="false">IF(C5195=0,"",D5195/C5195)</f>
        <v>0.954545454545455</v>
      </c>
    </row>
    <row r="5196" customFormat="false" ht="15" hidden="false" customHeight="false" outlineLevel="0" collapsed="false">
      <c r="A5196" s="37" t="s">
        <v>1192</v>
      </c>
      <c r="B5196" s="37" t="s">
        <v>275</v>
      </c>
      <c r="C5196" s="37" t="n">
        <v>22</v>
      </c>
      <c r="D5196" s="37" t="n">
        <v>21</v>
      </c>
      <c r="E5196" s="37" t="n">
        <v>1</v>
      </c>
      <c r="F5196" s="37" t="n">
        <v>0</v>
      </c>
      <c r="G5196" s="37" t="n">
        <v>0</v>
      </c>
      <c r="H5196" s="37" t="n">
        <v>2</v>
      </c>
      <c r="I5196" s="37" t="n">
        <v>2</v>
      </c>
      <c r="J5196" s="40" t="n">
        <f aca="false">IF(C5196=0,"",D5196/C5196)</f>
        <v>0.954545454545455</v>
      </c>
    </row>
    <row r="5197" customFormat="false" ht="15" hidden="false" customHeight="false" outlineLevel="0" collapsed="false">
      <c r="A5197" s="37" t="s">
        <v>1192</v>
      </c>
      <c r="B5197" s="37" t="s">
        <v>276</v>
      </c>
      <c r="C5197" s="37" t="n">
        <v>22</v>
      </c>
      <c r="D5197" s="37" t="n">
        <v>19</v>
      </c>
      <c r="E5197" s="37" t="n">
        <v>1</v>
      </c>
      <c r="F5197" s="37" t="n">
        <v>0</v>
      </c>
      <c r="G5197" s="37" t="n">
        <v>0</v>
      </c>
      <c r="H5197" s="37" t="n">
        <v>0</v>
      </c>
      <c r="I5197" s="37" t="n">
        <v>0</v>
      </c>
      <c r="J5197" s="40" t="n">
        <f aca="false">IF(C5197=0,"",D5197/C5197)</f>
        <v>0.863636363636364</v>
      </c>
    </row>
    <row r="5198" customFormat="false" ht="15" hidden="false" customHeight="false" outlineLevel="0" collapsed="false">
      <c r="A5198" s="37" t="s">
        <v>1192</v>
      </c>
      <c r="B5198" s="37" t="s">
        <v>277</v>
      </c>
      <c r="C5198" s="37" t="n">
        <v>22</v>
      </c>
      <c r="D5198" s="37" t="n">
        <v>20</v>
      </c>
      <c r="E5198" s="37" t="n">
        <v>0</v>
      </c>
      <c r="F5198" s="37" t="n">
        <v>2</v>
      </c>
      <c r="G5198" s="37" t="n">
        <v>0</v>
      </c>
      <c r="H5198" s="37" t="n">
        <v>1</v>
      </c>
      <c r="I5198" s="37" t="n">
        <v>0</v>
      </c>
      <c r="J5198" s="40" t="n">
        <f aca="false">IF(C5198=0,"",D5198/C5198)</f>
        <v>0.909090909090909</v>
      </c>
    </row>
    <row r="5199" customFormat="false" ht="15" hidden="false" customHeight="false" outlineLevel="0" collapsed="false">
      <c r="A5199" s="37" t="s">
        <v>1192</v>
      </c>
      <c r="B5199" s="37" t="s">
        <v>278</v>
      </c>
      <c r="C5199" s="37" t="n">
        <v>22</v>
      </c>
      <c r="D5199" s="37" t="n">
        <v>20</v>
      </c>
      <c r="E5199" s="37" t="n">
        <v>2</v>
      </c>
      <c r="F5199" s="37" t="n">
        <v>0</v>
      </c>
      <c r="G5199" s="37" t="n">
        <v>0</v>
      </c>
      <c r="H5199" s="37" t="n">
        <v>0</v>
      </c>
      <c r="I5199" s="37" t="n">
        <v>2</v>
      </c>
      <c r="J5199" s="40" t="n">
        <f aca="false">IF(C5199=0,"",D5199/C5199)</f>
        <v>0.909090909090909</v>
      </c>
    </row>
    <row r="5200" customFormat="false" ht="15" hidden="false" customHeight="false" outlineLevel="0" collapsed="false">
      <c r="A5200" s="37" t="s">
        <v>1192</v>
      </c>
      <c r="B5200" s="37" t="s">
        <v>279</v>
      </c>
      <c r="C5200" s="37" t="n">
        <v>22</v>
      </c>
      <c r="D5200" s="37" t="n">
        <v>22</v>
      </c>
      <c r="E5200" s="37" t="n">
        <v>1</v>
      </c>
      <c r="F5200" s="37" t="n">
        <v>0</v>
      </c>
      <c r="G5200" s="37" t="n">
        <v>0</v>
      </c>
      <c r="H5200" s="37" t="n">
        <v>4</v>
      </c>
      <c r="I5200" s="37" t="n">
        <v>2</v>
      </c>
      <c r="J5200" s="40" t="n">
        <f aca="false">IF(C5200=0,"",D5200/C5200)</f>
        <v>1</v>
      </c>
    </row>
    <row r="5201" customFormat="false" ht="15" hidden="false" customHeight="false" outlineLevel="0" collapsed="false">
      <c r="A5201" s="37" t="s">
        <v>1192</v>
      </c>
      <c r="B5201" s="37" t="s">
        <v>280</v>
      </c>
      <c r="C5201" s="37" t="n">
        <v>22</v>
      </c>
      <c r="D5201" s="37" t="n">
        <v>20</v>
      </c>
      <c r="E5201" s="37" t="n">
        <v>1</v>
      </c>
      <c r="F5201" s="37" t="n">
        <v>0</v>
      </c>
      <c r="G5201" s="37" t="n">
        <v>0</v>
      </c>
      <c r="H5201" s="37" t="n">
        <v>1</v>
      </c>
      <c r="I5201" s="37" t="n">
        <v>3</v>
      </c>
      <c r="J5201" s="40" t="n">
        <f aca="false">IF(C5201=0,"",D5201/C5201)</f>
        <v>0.909090909090909</v>
      </c>
    </row>
    <row r="5202" customFormat="false" ht="15" hidden="false" customHeight="false" outlineLevel="0" collapsed="false">
      <c r="A5202" s="37" t="s">
        <v>1192</v>
      </c>
      <c r="B5202" s="37" t="s">
        <v>281</v>
      </c>
      <c r="C5202" s="37" t="n">
        <v>22</v>
      </c>
      <c r="D5202" s="37" t="n">
        <v>21</v>
      </c>
      <c r="E5202" s="37" t="n">
        <v>0</v>
      </c>
      <c r="F5202" s="37" t="n">
        <v>1</v>
      </c>
      <c r="G5202" s="37" t="n">
        <v>0</v>
      </c>
      <c r="H5202" s="37" t="n">
        <v>1</v>
      </c>
      <c r="I5202" s="37" t="n">
        <v>0</v>
      </c>
      <c r="J5202" s="40" t="n">
        <f aca="false">IF(C5202=0,"",D5202/C5202)</f>
        <v>0.954545454545455</v>
      </c>
    </row>
    <row r="5203" customFormat="false" ht="15" hidden="false" customHeight="false" outlineLevel="0" collapsed="false">
      <c r="A5203" s="37" t="s">
        <v>1193</v>
      </c>
      <c r="B5203" s="37" t="s">
        <v>270</v>
      </c>
      <c r="C5203" s="37" t="n">
        <v>22</v>
      </c>
      <c r="D5203" s="37" t="n">
        <v>22</v>
      </c>
      <c r="E5203" s="37" t="n">
        <v>0</v>
      </c>
      <c r="F5203" s="37" t="n">
        <v>0</v>
      </c>
      <c r="G5203" s="37" t="n">
        <v>0</v>
      </c>
      <c r="H5203" s="37" t="n">
        <v>3</v>
      </c>
      <c r="I5203" s="37" t="n">
        <v>2</v>
      </c>
      <c r="J5203" s="40" t="n">
        <f aca="false">IF(C5203=0,"",D5203/C5203)</f>
        <v>1</v>
      </c>
    </row>
    <row r="5204" customFormat="false" ht="15" hidden="false" customHeight="false" outlineLevel="0" collapsed="false">
      <c r="A5204" s="37" t="s">
        <v>1193</v>
      </c>
      <c r="B5204" s="37" t="s">
        <v>271</v>
      </c>
      <c r="C5204" s="37" t="n">
        <v>22</v>
      </c>
      <c r="D5204" s="37" t="n">
        <v>20</v>
      </c>
      <c r="E5204" s="37" t="n">
        <v>1</v>
      </c>
      <c r="F5204" s="37" t="n">
        <v>0</v>
      </c>
      <c r="G5204" s="37" t="n">
        <v>0</v>
      </c>
      <c r="H5204" s="37" t="n">
        <v>4</v>
      </c>
      <c r="I5204" s="37" t="n">
        <v>0</v>
      </c>
      <c r="J5204" s="40" t="n">
        <f aca="false">IF(C5204=0,"",D5204/C5204)</f>
        <v>0.909090909090909</v>
      </c>
    </row>
    <row r="5205" customFormat="false" ht="15" hidden="false" customHeight="false" outlineLevel="0" collapsed="false">
      <c r="A5205" s="37" t="s">
        <v>1193</v>
      </c>
      <c r="B5205" s="37" t="s">
        <v>272</v>
      </c>
      <c r="C5205" s="37" t="n">
        <v>22</v>
      </c>
      <c r="D5205" s="37" t="n">
        <v>21</v>
      </c>
      <c r="E5205" s="37" t="n">
        <v>0</v>
      </c>
      <c r="F5205" s="37" t="n">
        <v>0</v>
      </c>
      <c r="G5205" s="37" t="n">
        <v>0</v>
      </c>
      <c r="H5205" s="37" t="n">
        <v>3</v>
      </c>
      <c r="I5205" s="37" t="n">
        <v>0</v>
      </c>
      <c r="J5205" s="40" t="n">
        <f aca="false">IF(C5205=0,"",D5205/C5205)</f>
        <v>0.954545454545455</v>
      </c>
    </row>
    <row r="5206" customFormat="false" ht="15" hidden="false" customHeight="false" outlineLevel="0" collapsed="false">
      <c r="A5206" s="37" t="s">
        <v>1193</v>
      </c>
      <c r="B5206" s="37" t="s">
        <v>273</v>
      </c>
      <c r="C5206" s="37" t="n">
        <v>22</v>
      </c>
      <c r="D5206" s="37" t="n">
        <v>21</v>
      </c>
      <c r="E5206" s="37" t="n">
        <v>1</v>
      </c>
      <c r="F5206" s="37" t="n">
        <v>2</v>
      </c>
      <c r="G5206" s="37" t="n">
        <v>1</v>
      </c>
      <c r="H5206" s="37" t="n">
        <v>1</v>
      </c>
      <c r="I5206" s="37" t="n">
        <v>1</v>
      </c>
      <c r="J5206" s="40" t="n">
        <f aca="false">IF(C5206=0,"",D5206/C5206)</f>
        <v>0.954545454545455</v>
      </c>
    </row>
    <row r="5207" customFormat="false" ht="15" hidden="false" customHeight="false" outlineLevel="0" collapsed="false">
      <c r="A5207" s="37" t="s">
        <v>1193</v>
      </c>
      <c r="B5207" s="37" t="s">
        <v>274</v>
      </c>
      <c r="C5207" s="37" t="n">
        <v>22</v>
      </c>
      <c r="D5207" s="37" t="n">
        <v>20</v>
      </c>
      <c r="E5207" s="37" t="n">
        <v>1</v>
      </c>
      <c r="F5207" s="37" t="n">
        <v>0</v>
      </c>
      <c r="G5207" s="37" t="n">
        <v>0</v>
      </c>
      <c r="H5207" s="37" t="n">
        <v>3</v>
      </c>
      <c r="I5207" s="37" t="n">
        <v>2</v>
      </c>
      <c r="J5207" s="40" t="n">
        <f aca="false">IF(C5207=0,"",D5207/C5207)</f>
        <v>0.909090909090909</v>
      </c>
    </row>
    <row r="5208" customFormat="false" ht="15" hidden="false" customHeight="false" outlineLevel="0" collapsed="false">
      <c r="A5208" s="37" t="s">
        <v>1193</v>
      </c>
      <c r="B5208" s="37" t="s">
        <v>275</v>
      </c>
      <c r="C5208" s="37" t="n">
        <v>22</v>
      </c>
      <c r="D5208" s="37" t="n">
        <v>21</v>
      </c>
      <c r="E5208" s="37" t="n">
        <v>0</v>
      </c>
      <c r="F5208" s="37" t="n">
        <v>0</v>
      </c>
      <c r="G5208" s="37" t="n">
        <v>0</v>
      </c>
      <c r="H5208" s="37" t="n">
        <v>2</v>
      </c>
      <c r="I5208" s="37" t="n">
        <v>0</v>
      </c>
      <c r="J5208" s="40" t="n">
        <f aca="false">IF(C5208=0,"",D5208/C5208)</f>
        <v>0.954545454545455</v>
      </c>
    </row>
    <row r="5209" customFormat="false" ht="15" hidden="false" customHeight="false" outlineLevel="0" collapsed="false">
      <c r="A5209" s="37" t="s">
        <v>1193</v>
      </c>
      <c r="B5209" s="37" t="s">
        <v>276</v>
      </c>
      <c r="C5209" s="37" t="n">
        <v>22</v>
      </c>
      <c r="D5209" s="37" t="n">
        <v>20</v>
      </c>
      <c r="E5209" s="37" t="n">
        <v>1</v>
      </c>
      <c r="F5209" s="37" t="n">
        <v>0</v>
      </c>
      <c r="G5209" s="37" t="n">
        <v>0</v>
      </c>
      <c r="H5209" s="37" t="n">
        <v>1</v>
      </c>
      <c r="I5209" s="37" t="n">
        <v>0</v>
      </c>
      <c r="J5209" s="40" t="n">
        <f aca="false">IF(C5209=0,"",D5209/C5209)</f>
        <v>0.909090909090909</v>
      </c>
    </row>
    <row r="5210" customFormat="false" ht="15" hidden="false" customHeight="false" outlineLevel="0" collapsed="false">
      <c r="A5210" s="37" t="s">
        <v>1193</v>
      </c>
      <c r="B5210" s="37" t="s">
        <v>277</v>
      </c>
      <c r="C5210" s="37" t="n">
        <v>22</v>
      </c>
      <c r="D5210" s="37" t="n">
        <v>21</v>
      </c>
      <c r="E5210" s="37" t="n">
        <v>0</v>
      </c>
      <c r="F5210" s="37" t="n">
        <v>0</v>
      </c>
      <c r="G5210" s="37" t="n">
        <v>0</v>
      </c>
      <c r="H5210" s="37" t="n">
        <v>1</v>
      </c>
      <c r="I5210" s="37" t="n">
        <v>1</v>
      </c>
      <c r="J5210" s="40" t="n">
        <f aca="false">IF(C5210=0,"",D5210/C5210)</f>
        <v>0.954545454545455</v>
      </c>
    </row>
    <row r="5211" customFormat="false" ht="15" hidden="false" customHeight="false" outlineLevel="0" collapsed="false">
      <c r="A5211" s="37" t="s">
        <v>1193</v>
      </c>
      <c r="B5211" s="37" t="s">
        <v>278</v>
      </c>
      <c r="C5211" s="37" t="n">
        <v>22</v>
      </c>
      <c r="D5211" s="37" t="n">
        <v>19</v>
      </c>
      <c r="E5211" s="37" t="n">
        <v>0</v>
      </c>
      <c r="F5211" s="37" t="n">
        <v>0</v>
      </c>
      <c r="G5211" s="37" t="n">
        <v>1</v>
      </c>
      <c r="H5211" s="37" t="n">
        <v>3</v>
      </c>
      <c r="I5211" s="37" t="n">
        <v>0</v>
      </c>
      <c r="J5211" s="40" t="n">
        <f aca="false">IF(C5211=0,"",D5211/C5211)</f>
        <v>0.863636363636364</v>
      </c>
    </row>
    <row r="5212" customFormat="false" ht="15" hidden="false" customHeight="false" outlineLevel="0" collapsed="false">
      <c r="A5212" s="37" t="s">
        <v>1193</v>
      </c>
      <c r="B5212" s="37" t="s">
        <v>279</v>
      </c>
      <c r="C5212" s="37" t="n">
        <v>22</v>
      </c>
      <c r="D5212" s="37" t="n">
        <v>20</v>
      </c>
      <c r="E5212" s="37" t="n">
        <v>0</v>
      </c>
      <c r="F5212" s="37" t="n">
        <v>1</v>
      </c>
      <c r="G5212" s="37" t="n">
        <v>0</v>
      </c>
      <c r="H5212" s="37" t="n">
        <v>0</v>
      </c>
      <c r="I5212" s="37" t="n">
        <v>0</v>
      </c>
      <c r="J5212" s="40" t="n">
        <f aca="false">IF(C5212=0,"",D5212/C5212)</f>
        <v>0.909090909090909</v>
      </c>
    </row>
    <row r="5213" customFormat="false" ht="15" hidden="false" customHeight="false" outlineLevel="0" collapsed="false">
      <c r="A5213" s="37" t="s">
        <v>1193</v>
      </c>
      <c r="B5213" s="37" t="s">
        <v>280</v>
      </c>
      <c r="C5213" s="37" t="n">
        <v>22</v>
      </c>
      <c r="D5213" s="37" t="n">
        <v>21</v>
      </c>
      <c r="E5213" s="37" t="n">
        <v>0</v>
      </c>
      <c r="F5213" s="37" t="n">
        <v>0</v>
      </c>
      <c r="G5213" s="37" t="n">
        <v>0</v>
      </c>
      <c r="H5213" s="37" t="n">
        <v>0</v>
      </c>
      <c r="I5213" s="37" t="n">
        <v>0</v>
      </c>
      <c r="J5213" s="40" t="n">
        <f aca="false">IF(C5213=0,"",D5213/C5213)</f>
        <v>0.954545454545455</v>
      </c>
    </row>
    <row r="5214" customFormat="false" ht="15" hidden="false" customHeight="false" outlineLevel="0" collapsed="false">
      <c r="A5214" s="37" t="s">
        <v>1193</v>
      </c>
      <c r="B5214" s="37" t="s">
        <v>281</v>
      </c>
      <c r="C5214" s="37" t="n">
        <v>22</v>
      </c>
      <c r="D5214" s="37" t="n">
        <v>20</v>
      </c>
      <c r="E5214" s="37" t="n">
        <v>1</v>
      </c>
      <c r="F5214" s="37" t="n">
        <v>0</v>
      </c>
      <c r="G5214" s="37" t="n">
        <v>0</v>
      </c>
      <c r="H5214" s="37" t="n">
        <v>3</v>
      </c>
      <c r="I5214" s="37" t="n">
        <v>3</v>
      </c>
      <c r="J5214" s="40" t="n">
        <f aca="false">IF(C5214=0,"",D5214/C5214)</f>
        <v>0.909090909090909</v>
      </c>
    </row>
    <row r="5215" customFormat="false" ht="15" hidden="false" customHeight="false" outlineLevel="0" collapsed="false">
      <c r="A5215" s="37" t="s">
        <v>1194</v>
      </c>
      <c r="B5215" s="37" t="s">
        <v>270</v>
      </c>
      <c r="C5215" s="37" t="n">
        <v>22</v>
      </c>
      <c r="D5215" s="37" t="n">
        <v>18</v>
      </c>
      <c r="E5215" s="37" t="n">
        <v>1</v>
      </c>
      <c r="F5215" s="37" t="n">
        <v>1</v>
      </c>
      <c r="G5215" s="37" t="n">
        <v>0</v>
      </c>
      <c r="H5215" s="37" t="n">
        <v>2</v>
      </c>
      <c r="I5215" s="37" t="n">
        <v>6</v>
      </c>
      <c r="J5215" s="40" t="n">
        <f aca="false">IF(C5215=0,"",D5215/C5215)</f>
        <v>0.818181818181818</v>
      </c>
    </row>
    <row r="5216" customFormat="false" ht="15" hidden="false" customHeight="false" outlineLevel="0" collapsed="false">
      <c r="A5216" s="37" t="s">
        <v>1194</v>
      </c>
      <c r="B5216" s="37" t="s">
        <v>271</v>
      </c>
      <c r="C5216" s="37" t="n">
        <v>22</v>
      </c>
      <c r="D5216" s="37" t="n">
        <v>20</v>
      </c>
      <c r="E5216" s="37" t="n">
        <v>0</v>
      </c>
      <c r="F5216" s="37" t="n">
        <v>0</v>
      </c>
      <c r="G5216" s="37" t="n">
        <v>2</v>
      </c>
      <c r="H5216" s="37" t="n">
        <v>1</v>
      </c>
      <c r="I5216" s="37" t="n">
        <v>25</v>
      </c>
      <c r="J5216" s="40" t="n">
        <f aca="false">IF(C5216=0,"",D5216/C5216)</f>
        <v>0.909090909090909</v>
      </c>
    </row>
    <row r="5217" customFormat="false" ht="15" hidden="false" customHeight="false" outlineLevel="0" collapsed="false">
      <c r="A5217" s="37" t="s">
        <v>1194</v>
      </c>
      <c r="B5217" s="37" t="s">
        <v>272</v>
      </c>
      <c r="C5217" s="37" t="n">
        <v>22</v>
      </c>
      <c r="D5217" s="37" t="n">
        <v>21</v>
      </c>
      <c r="E5217" s="37" t="n">
        <v>0</v>
      </c>
      <c r="F5217" s="37" t="n">
        <v>0</v>
      </c>
      <c r="G5217" s="37" t="n">
        <v>0</v>
      </c>
      <c r="H5217" s="37" t="n">
        <v>2</v>
      </c>
      <c r="I5217" s="37" t="n">
        <v>1</v>
      </c>
      <c r="J5217" s="40" t="n">
        <f aca="false">IF(C5217=0,"",D5217/C5217)</f>
        <v>0.954545454545455</v>
      </c>
    </row>
    <row r="5218" customFormat="false" ht="15" hidden="false" customHeight="false" outlineLevel="0" collapsed="false">
      <c r="A5218" s="37" t="s">
        <v>1194</v>
      </c>
      <c r="B5218" s="37" t="s">
        <v>273</v>
      </c>
      <c r="C5218" s="37" t="n">
        <v>22</v>
      </c>
      <c r="D5218" s="37" t="n">
        <v>20</v>
      </c>
      <c r="E5218" s="37" t="n">
        <v>0</v>
      </c>
      <c r="F5218" s="37" t="n">
        <v>0</v>
      </c>
      <c r="G5218" s="37" t="n">
        <v>1</v>
      </c>
      <c r="H5218" s="37" t="n">
        <v>2</v>
      </c>
      <c r="I5218" s="37" t="n">
        <v>40</v>
      </c>
      <c r="J5218" s="40" t="n">
        <f aca="false">IF(C5218=0,"",D5218/C5218)</f>
        <v>0.909090909090909</v>
      </c>
    </row>
    <row r="5219" customFormat="false" ht="15" hidden="false" customHeight="false" outlineLevel="0" collapsed="false">
      <c r="A5219" s="37" t="s">
        <v>1194</v>
      </c>
      <c r="B5219" s="37" t="s">
        <v>274</v>
      </c>
      <c r="C5219" s="37" t="n">
        <v>22</v>
      </c>
      <c r="D5219" s="37" t="n">
        <v>22</v>
      </c>
      <c r="E5219" s="37" t="n">
        <v>0</v>
      </c>
      <c r="F5219" s="37" t="n">
        <v>1</v>
      </c>
      <c r="G5219" s="37" t="n">
        <v>0</v>
      </c>
      <c r="H5219" s="37" t="n">
        <v>1</v>
      </c>
      <c r="I5219" s="37" t="n">
        <v>5</v>
      </c>
      <c r="J5219" s="40" t="n">
        <f aca="false">IF(C5219=0,"",D5219/C5219)</f>
        <v>1</v>
      </c>
    </row>
    <row r="5220" customFormat="false" ht="15" hidden="false" customHeight="false" outlineLevel="0" collapsed="false">
      <c r="A5220" s="37" t="s">
        <v>1194</v>
      </c>
      <c r="B5220" s="37" t="s">
        <v>275</v>
      </c>
      <c r="C5220" s="37" t="n">
        <v>22</v>
      </c>
      <c r="D5220" s="37" t="n">
        <v>21</v>
      </c>
      <c r="E5220" s="37" t="n">
        <v>1</v>
      </c>
      <c r="F5220" s="37" t="n">
        <v>0</v>
      </c>
      <c r="G5220" s="37" t="n">
        <v>0</v>
      </c>
      <c r="H5220" s="37" t="n">
        <v>0</v>
      </c>
      <c r="I5220" s="37" t="n">
        <v>13</v>
      </c>
      <c r="J5220" s="40" t="n">
        <f aca="false">IF(C5220=0,"",D5220/C5220)</f>
        <v>0.954545454545455</v>
      </c>
    </row>
    <row r="5221" customFormat="false" ht="15" hidden="false" customHeight="false" outlineLevel="0" collapsed="false">
      <c r="A5221" s="37" t="s">
        <v>1194</v>
      </c>
      <c r="B5221" s="37" t="s">
        <v>276</v>
      </c>
      <c r="C5221" s="37" t="n">
        <v>22</v>
      </c>
      <c r="D5221" s="37" t="n">
        <v>19</v>
      </c>
      <c r="E5221" s="37" t="n">
        <v>1</v>
      </c>
      <c r="F5221" s="37" t="n">
        <v>2</v>
      </c>
      <c r="G5221" s="37" t="n">
        <v>0</v>
      </c>
      <c r="H5221" s="37" t="n">
        <v>4</v>
      </c>
      <c r="I5221" s="37" t="n">
        <v>15</v>
      </c>
      <c r="J5221" s="40" t="n">
        <f aca="false">IF(C5221=0,"",D5221/C5221)</f>
        <v>0.863636363636364</v>
      </c>
    </row>
    <row r="5222" customFormat="false" ht="15" hidden="false" customHeight="false" outlineLevel="0" collapsed="false">
      <c r="A5222" s="37" t="s">
        <v>1194</v>
      </c>
      <c r="B5222" s="37" t="s">
        <v>277</v>
      </c>
      <c r="C5222" s="37" t="n">
        <v>22</v>
      </c>
      <c r="D5222" s="37" t="n">
        <v>18</v>
      </c>
      <c r="E5222" s="37" t="n">
        <v>1</v>
      </c>
      <c r="F5222" s="37" t="n">
        <v>0</v>
      </c>
      <c r="G5222" s="37" t="n">
        <v>0</v>
      </c>
      <c r="H5222" s="37" t="n">
        <v>0</v>
      </c>
      <c r="I5222" s="37" t="n">
        <v>18</v>
      </c>
      <c r="J5222" s="40" t="n">
        <f aca="false">IF(C5222=0,"",D5222/C5222)</f>
        <v>0.818181818181818</v>
      </c>
    </row>
    <row r="5223" customFormat="false" ht="15" hidden="false" customHeight="false" outlineLevel="0" collapsed="false">
      <c r="A5223" s="37" t="s">
        <v>1194</v>
      </c>
      <c r="B5223" s="37" t="s">
        <v>278</v>
      </c>
      <c r="C5223" s="37" t="n">
        <v>22</v>
      </c>
      <c r="D5223" s="37" t="n">
        <v>19</v>
      </c>
      <c r="E5223" s="37" t="n">
        <v>1</v>
      </c>
      <c r="F5223" s="37" t="n">
        <v>0</v>
      </c>
      <c r="G5223" s="37" t="n">
        <v>0</v>
      </c>
      <c r="H5223" s="37" t="n">
        <v>2</v>
      </c>
      <c r="I5223" s="37" t="n">
        <v>4</v>
      </c>
      <c r="J5223" s="40" t="n">
        <f aca="false">IF(C5223=0,"",D5223/C5223)</f>
        <v>0.863636363636364</v>
      </c>
    </row>
    <row r="5224" customFormat="false" ht="15" hidden="false" customHeight="false" outlineLevel="0" collapsed="false">
      <c r="A5224" s="37" t="s">
        <v>1194</v>
      </c>
      <c r="B5224" s="37" t="s">
        <v>279</v>
      </c>
      <c r="C5224" s="37" t="n">
        <v>22</v>
      </c>
      <c r="D5224" s="37" t="n">
        <v>22</v>
      </c>
      <c r="E5224" s="37" t="n">
        <v>0</v>
      </c>
      <c r="F5224" s="37" t="n">
        <v>2</v>
      </c>
      <c r="G5224" s="37" t="n">
        <v>0</v>
      </c>
      <c r="H5224" s="37" t="n">
        <v>1</v>
      </c>
      <c r="I5224" s="37" t="n">
        <v>5</v>
      </c>
      <c r="J5224" s="40" t="n">
        <f aca="false">IF(C5224=0,"",D5224/C5224)</f>
        <v>1</v>
      </c>
    </row>
    <row r="5225" customFormat="false" ht="15" hidden="false" customHeight="false" outlineLevel="0" collapsed="false">
      <c r="A5225" s="37" t="s">
        <v>1194</v>
      </c>
      <c r="B5225" s="37" t="s">
        <v>280</v>
      </c>
      <c r="C5225" s="37" t="n">
        <v>22</v>
      </c>
      <c r="D5225" s="37" t="n">
        <v>22</v>
      </c>
      <c r="E5225" s="37" t="n">
        <v>0</v>
      </c>
      <c r="F5225" s="37" t="n">
        <v>1</v>
      </c>
      <c r="G5225" s="37" t="n">
        <v>0</v>
      </c>
      <c r="H5225" s="37" t="n">
        <v>2</v>
      </c>
      <c r="I5225" s="37" t="n">
        <v>4</v>
      </c>
      <c r="J5225" s="40" t="n">
        <f aca="false">IF(C5225=0,"",D5225/C5225)</f>
        <v>1</v>
      </c>
    </row>
    <row r="5226" customFormat="false" ht="15" hidden="false" customHeight="false" outlineLevel="0" collapsed="false">
      <c r="A5226" s="37" t="s">
        <v>1194</v>
      </c>
      <c r="B5226" s="37" t="s">
        <v>281</v>
      </c>
      <c r="C5226" s="37" t="n">
        <v>22</v>
      </c>
      <c r="D5226" s="37" t="n">
        <v>22</v>
      </c>
      <c r="E5226" s="37" t="n">
        <v>1</v>
      </c>
      <c r="F5226" s="37" t="n">
        <v>0</v>
      </c>
      <c r="G5226" s="37" t="n">
        <v>0</v>
      </c>
      <c r="H5226" s="37" t="n">
        <v>2</v>
      </c>
      <c r="I5226" s="37" t="n">
        <v>16</v>
      </c>
      <c r="J5226" s="40" t="n">
        <f aca="false">IF(C5226=0,"",D5226/C5226)</f>
        <v>1</v>
      </c>
    </row>
    <row r="5227" customFormat="false" ht="15" hidden="false" customHeight="false" outlineLevel="0" collapsed="false">
      <c r="A5227" s="37" t="s">
        <v>1195</v>
      </c>
      <c r="B5227" s="37" t="s">
        <v>270</v>
      </c>
      <c r="C5227" s="37" t="n">
        <v>22</v>
      </c>
      <c r="D5227" s="37" t="n">
        <v>16</v>
      </c>
      <c r="E5227" s="37" t="n">
        <v>1</v>
      </c>
      <c r="F5227" s="37" t="n">
        <v>0</v>
      </c>
      <c r="G5227" s="37" t="n">
        <v>1</v>
      </c>
      <c r="H5227" s="37" t="n">
        <v>5</v>
      </c>
      <c r="I5227" s="37" t="n">
        <v>9</v>
      </c>
      <c r="J5227" s="40" t="n">
        <f aca="false">IF(C5227=0,"",D5227/C5227)</f>
        <v>0.727272727272727</v>
      </c>
    </row>
    <row r="5228" customFormat="false" ht="15" hidden="false" customHeight="false" outlineLevel="0" collapsed="false">
      <c r="A5228" s="37" t="s">
        <v>1195</v>
      </c>
      <c r="B5228" s="37" t="s">
        <v>271</v>
      </c>
      <c r="C5228" s="37" t="n">
        <v>22</v>
      </c>
      <c r="D5228" s="37" t="n">
        <v>20</v>
      </c>
      <c r="E5228" s="37" t="n">
        <v>1</v>
      </c>
      <c r="F5228" s="37" t="n">
        <v>0</v>
      </c>
      <c r="G5228" s="37" t="n">
        <v>1</v>
      </c>
      <c r="H5228" s="37" t="n">
        <v>1</v>
      </c>
      <c r="I5228" s="37" t="n">
        <v>8</v>
      </c>
      <c r="J5228" s="40" t="n">
        <f aca="false">IF(C5228=0,"",D5228/C5228)</f>
        <v>0.909090909090909</v>
      </c>
    </row>
    <row r="5229" customFormat="false" ht="15" hidden="false" customHeight="false" outlineLevel="0" collapsed="false">
      <c r="A5229" s="37" t="s">
        <v>1195</v>
      </c>
      <c r="B5229" s="37" t="s">
        <v>272</v>
      </c>
      <c r="C5229" s="37" t="n">
        <v>22</v>
      </c>
      <c r="D5229" s="37" t="n">
        <v>20</v>
      </c>
      <c r="E5229" s="37" t="n">
        <v>0</v>
      </c>
      <c r="F5229" s="37" t="n">
        <v>0</v>
      </c>
      <c r="G5229" s="37" t="n">
        <v>1</v>
      </c>
      <c r="H5229" s="37" t="n">
        <v>0</v>
      </c>
      <c r="I5229" s="37" t="n">
        <v>5</v>
      </c>
      <c r="J5229" s="40" t="n">
        <f aca="false">IF(C5229=0,"",D5229/C5229)</f>
        <v>0.909090909090909</v>
      </c>
    </row>
    <row r="5230" customFormat="false" ht="15" hidden="false" customHeight="false" outlineLevel="0" collapsed="false">
      <c r="A5230" s="37" t="s">
        <v>1195</v>
      </c>
      <c r="B5230" s="37" t="s">
        <v>273</v>
      </c>
      <c r="C5230" s="37" t="n">
        <v>22</v>
      </c>
      <c r="D5230" s="37" t="n">
        <v>21</v>
      </c>
      <c r="E5230" s="37" t="n">
        <v>1</v>
      </c>
      <c r="F5230" s="37" t="n">
        <v>2</v>
      </c>
      <c r="G5230" s="37" t="n">
        <v>0</v>
      </c>
      <c r="H5230" s="37" t="n">
        <v>1</v>
      </c>
      <c r="I5230" s="37" t="n">
        <v>7</v>
      </c>
      <c r="J5230" s="40" t="n">
        <f aca="false">IF(C5230=0,"",D5230/C5230)</f>
        <v>0.954545454545455</v>
      </c>
    </row>
    <row r="5231" customFormat="false" ht="15" hidden="false" customHeight="false" outlineLevel="0" collapsed="false">
      <c r="A5231" s="37" t="s">
        <v>1195</v>
      </c>
      <c r="B5231" s="37" t="s">
        <v>274</v>
      </c>
      <c r="C5231" s="37" t="n">
        <v>22</v>
      </c>
      <c r="D5231" s="37" t="n">
        <v>20</v>
      </c>
      <c r="E5231" s="37" t="n">
        <v>0</v>
      </c>
      <c r="F5231" s="37" t="n">
        <v>0</v>
      </c>
      <c r="G5231" s="37" t="n">
        <v>1</v>
      </c>
      <c r="H5231" s="37" t="n">
        <v>2</v>
      </c>
      <c r="I5231" s="37" t="n">
        <v>17</v>
      </c>
      <c r="J5231" s="40" t="n">
        <f aca="false">IF(C5231=0,"",D5231/C5231)</f>
        <v>0.909090909090909</v>
      </c>
    </row>
    <row r="5232" customFormat="false" ht="15" hidden="false" customHeight="false" outlineLevel="0" collapsed="false">
      <c r="A5232" s="37" t="s">
        <v>1195</v>
      </c>
      <c r="B5232" s="37" t="s">
        <v>275</v>
      </c>
      <c r="C5232" s="37" t="n">
        <v>22</v>
      </c>
      <c r="D5232" s="37" t="n">
        <v>21</v>
      </c>
      <c r="E5232" s="37" t="n">
        <v>4</v>
      </c>
      <c r="F5232" s="37" t="n">
        <v>0</v>
      </c>
      <c r="G5232" s="37" t="n">
        <v>0</v>
      </c>
      <c r="H5232" s="37" t="n">
        <v>4</v>
      </c>
      <c r="I5232" s="37" t="n">
        <v>20</v>
      </c>
      <c r="J5232" s="40" t="n">
        <f aca="false">IF(C5232=0,"",D5232/C5232)</f>
        <v>0.954545454545455</v>
      </c>
    </row>
    <row r="5233" customFormat="false" ht="15" hidden="false" customHeight="false" outlineLevel="0" collapsed="false">
      <c r="A5233" s="37" t="s">
        <v>1195</v>
      </c>
      <c r="B5233" s="37" t="s">
        <v>276</v>
      </c>
      <c r="C5233" s="37" t="n">
        <v>22</v>
      </c>
      <c r="D5233" s="37" t="n">
        <v>19</v>
      </c>
      <c r="E5233" s="37" t="n">
        <v>3</v>
      </c>
      <c r="F5233" s="37" t="n">
        <v>0</v>
      </c>
      <c r="G5233" s="37" t="n">
        <v>0</v>
      </c>
      <c r="H5233" s="37" t="n">
        <v>0</v>
      </c>
      <c r="I5233" s="37" t="n">
        <v>8</v>
      </c>
      <c r="J5233" s="40" t="n">
        <f aca="false">IF(C5233=0,"",D5233/C5233)</f>
        <v>0.863636363636364</v>
      </c>
    </row>
    <row r="5234" customFormat="false" ht="15" hidden="false" customHeight="false" outlineLevel="0" collapsed="false">
      <c r="A5234" s="37" t="s">
        <v>1195</v>
      </c>
      <c r="B5234" s="37" t="s">
        <v>277</v>
      </c>
      <c r="C5234" s="37" t="n">
        <v>22</v>
      </c>
      <c r="D5234" s="37" t="n">
        <v>21</v>
      </c>
      <c r="E5234" s="37" t="n">
        <v>0</v>
      </c>
      <c r="F5234" s="37" t="n">
        <v>0</v>
      </c>
      <c r="G5234" s="37" t="n">
        <v>0</v>
      </c>
      <c r="H5234" s="37" t="n">
        <v>1</v>
      </c>
      <c r="I5234" s="37" t="n">
        <v>11</v>
      </c>
      <c r="J5234" s="40" t="n">
        <f aca="false">IF(C5234=0,"",D5234/C5234)</f>
        <v>0.954545454545455</v>
      </c>
    </row>
    <row r="5235" customFormat="false" ht="15" hidden="false" customHeight="false" outlineLevel="0" collapsed="false">
      <c r="A5235" s="37" t="s">
        <v>1195</v>
      </c>
      <c r="B5235" s="37" t="s">
        <v>278</v>
      </c>
      <c r="C5235" s="37" t="n">
        <v>22</v>
      </c>
      <c r="D5235" s="37" t="n">
        <v>20</v>
      </c>
      <c r="E5235" s="37" t="n">
        <v>1</v>
      </c>
      <c r="F5235" s="37" t="n">
        <v>3</v>
      </c>
      <c r="G5235" s="37" t="n">
        <v>0</v>
      </c>
      <c r="H5235" s="37" t="n">
        <v>0</v>
      </c>
      <c r="I5235" s="37" t="n">
        <v>7</v>
      </c>
      <c r="J5235" s="40" t="n">
        <f aca="false">IF(C5235=0,"",D5235/C5235)</f>
        <v>0.909090909090909</v>
      </c>
    </row>
    <row r="5236" customFormat="false" ht="15" hidden="false" customHeight="false" outlineLevel="0" collapsed="false">
      <c r="A5236" s="37" t="s">
        <v>1195</v>
      </c>
      <c r="B5236" s="37" t="s">
        <v>279</v>
      </c>
      <c r="C5236" s="37" t="n">
        <v>22</v>
      </c>
      <c r="D5236" s="37" t="n">
        <v>21</v>
      </c>
      <c r="E5236" s="37" t="n">
        <v>1</v>
      </c>
      <c r="F5236" s="37" t="n">
        <v>0</v>
      </c>
      <c r="G5236" s="37" t="n">
        <v>0</v>
      </c>
      <c r="H5236" s="37" t="n">
        <v>2</v>
      </c>
      <c r="I5236" s="37" t="n">
        <v>16</v>
      </c>
      <c r="J5236" s="40" t="n">
        <f aca="false">IF(C5236=0,"",D5236/C5236)</f>
        <v>0.954545454545455</v>
      </c>
    </row>
    <row r="5237" customFormat="false" ht="15" hidden="false" customHeight="false" outlineLevel="0" collapsed="false">
      <c r="A5237" s="37" t="s">
        <v>1195</v>
      </c>
      <c r="B5237" s="37" t="s">
        <v>280</v>
      </c>
      <c r="C5237" s="37" t="n">
        <v>22</v>
      </c>
      <c r="D5237" s="37" t="n">
        <v>20</v>
      </c>
      <c r="E5237" s="37" t="n">
        <v>1</v>
      </c>
      <c r="F5237" s="37" t="n">
        <v>2</v>
      </c>
      <c r="G5237" s="37" t="n">
        <v>0</v>
      </c>
      <c r="H5237" s="37" t="n">
        <v>1</v>
      </c>
      <c r="I5237" s="37" t="n">
        <v>7</v>
      </c>
      <c r="J5237" s="40" t="n">
        <f aca="false">IF(C5237=0,"",D5237/C5237)</f>
        <v>0.909090909090909</v>
      </c>
    </row>
    <row r="5238" customFormat="false" ht="15" hidden="false" customHeight="false" outlineLevel="0" collapsed="false">
      <c r="A5238" s="37" t="s">
        <v>1195</v>
      </c>
      <c r="B5238" s="37" t="s">
        <v>281</v>
      </c>
      <c r="C5238" s="37" t="n">
        <v>22</v>
      </c>
      <c r="D5238" s="37" t="n">
        <v>20</v>
      </c>
      <c r="E5238" s="37" t="n">
        <v>0</v>
      </c>
      <c r="F5238" s="37" t="n">
        <v>0</v>
      </c>
      <c r="G5238" s="37" t="n">
        <v>1</v>
      </c>
      <c r="H5238" s="37" t="n">
        <v>0</v>
      </c>
      <c r="I5238" s="37" t="n">
        <v>9</v>
      </c>
      <c r="J5238" s="40" t="n">
        <f aca="false">IF(C5238=0,"",D5238/C5238)</f>
        <v>0.909090909090909</v>
      </c>
    </row>
    <row r="5239" customFormat="false" ht="15" hidden="false" customHeight="false" outlineLevel="0" collapsed="false">
      <c r="A5239" s="37" t="s">
        <v>1196</v>
      </c>
      <c r="B5239" s="37" t="s">
        <v>270</v>
      </c>
      <c r="C5239" s="37" t="n">
        <v>22</v>
      </c>
      <c r="D5239" s="37" t="n">
        <v>21</v>
      </c>
      <c r="E5239" s="37" t="n">
        <v>0</v>
      </c>
      <c r="F5239" s="37" t="n">
        <v>0</v>
      </c>
      <c r="G5239" s="37" t="n">
        <v>0</v>
      </c>
      <c r="H5239" s="37" t="n">
        <v>1</v>
      </c>
      <c r="I5239" s="37" t="n">
        <v>3</v>
      </c>
      <c r="J5239" s="40" t="n">
        <f aca="false">IF(C5239=0,"",D5239/C5239)</f>
        <v>0.954545454545455</v>
      </c>
    </row>
    <row r="5240" customFormat="false" ht="15" hidden="false" customHeight="false" outlineLevel="0" collapsed="false">
      <c r="A5240" s="37" t="s">
        <v>1196</v>
      </c>
      <c r="B5240" s="37" t="s">
        <v>271</v>
      </c>
      <c r="C5240" s="37" t="n">
        <v>22</v>
      </c>
      <c r="D5240" s="37" t="n">
        <v>20</v>
      </c>
      <c r="E5240" s="37" t="n">
        <v>0</v>
      </c>
      <c r="F5240" s="37" t="n">
        <v>0</v>
      </c>
      <c r="G5240" s="37" t="n">
        <v>0</v>
      </c>
      <c r="H5240" s="37" t="n">
        <v>1</v>
      </c>
      <c r="I5240" s="37" t="n">
        <v>4</v>
      </c>
      <c r="J5240" s="40" t="n">
        <f aca="false">IF(C5240=0,"",D5240/C5240)</f>
        <v>0.909090909090909</v>
      </c>
    </row>
    <row r="5241" customFormat="false" ht="15" hidden="false" customHeight="false" outlineLevel="0" collapsed="false">
      <c r="A5241" s="37" t="s">
        <v>1196</v>
      </c>
      <c r="B5241" s="37" t="s">
        <v>272</v>
      </c>
      <c r="C5241" s="37" t="n">
        <v>22</v>
      </c>
      <c r="D5241" s="37" t="n">
        <v>18</v>
      </c>
      <c r="E5241" s="37" t="n">
        <v>0</v>
      </c>
      <c r="F5241" s="37" t="n">
        <v>1</v>
      </c>
      <c r="G5241" s="37" t="n">
        <v>0</v>
      </c>
      <c r="H5241" s="37" t="n">
        <v>5</v>
      </c>
      <c r="I5241" s="37" t="n">
        <v>0</v>
      </c>
      <c r="J5241" s="40" t="n">
        <f aca="false">IF(C5241=0,"",D5241/C5241)</f>
        <v>0.818181818181818</v>
      </c>
    </row>
    <row r="5242" customFormat="false" ht="15" hidden="false" customHeight="false" outlineLevel="0" collapsed="false">
      <c r="A5242" s="37" t="s">
        <v>1196</v>
      </c>
      <c r="B5242" s="37" t="s">
        <v>273</v>
      </c>
      <c r="C5242" s="37" t="n">
        <v>22</v>
      </c>
      <c r="D5242" s="37" t="n">
        <v>21</v>
      </c>
      <c r="E5242" s="37" t="n">
        <v>2</v>
      </c>
      <c r="F5242" s="37" t="n">
        <v>1</v>
      </c>
      <c r="G5242" s="37" t="n">
        <v>0</v>
      </c>
      <c r="H5242" s="37" t="n">
        <v>1</v>
      </c>
      <c r="I5242" s="37" t="n">
        <v>0</v>
      </c>
      <c r="J5242" s="40" t="n">
        <f aca="false">IF(C5242=0,"",D5242/C5242)</f>
        <v>0.954545454545455</v>
      </c>
    </row>
    <row r="5243" customFormat="false" ht="15" hidden="false" customHeight="false" outlineLevel="0" collapsed="false">
      <c r="A5243" s="37" t="s">
        <v>1196</v>
      </c>
      <c r="B5243" s="37" t="s">
        <v>274</v>
      </c>
      <c r="C5243" s="37" t="n">
        <v>22</v>
      </c>
      <c r="D5243" s="37" t="n">
        <v>21</v>
      </c>
      <c r="E5243" s="37" t="n">
        <v>0</v>
      </c>
      <c r="F5243" s="37" t="n">
        <v>0</v>
      </c>
      <c r="G5243" s="37" t="n">
        <v>1</v>
      </c>
      <c r="H5243" s="37" t="n">
        <v>4</v>
      </c>
      <c r="I5243" s="37" t="n">
        <v>0</v>
      </c>
      <c r="J5243" s="40" t="n">
        <f aca="false">IF(C5243=0,"",D5243/C5243)</f>
        <v>0.954545454545455</v>
      </c>
    </row>
    <row r="5244" customFormat="false" ht="15" hidden="false" customHeight="false" outlineLevel="0" collapsed="false">
      <c r="A5244" s="37" t="s">
        <v>1196</v>
      </c>
      <c r="B5244" s="37" t="s">
        <v>275</v>
      </c>
      <c r="C5244" s="37" t="n">
        <v>22</v>
      </c>
      <c r="D5244" s="37" t="n">
        <v>19</v>
      </c>
      <c r="E5244" s="37" t="n">
        <v>0</v>
      </c>
      <c r="F5244" s="37" t="n">
        <v>0</v>
      </c>
      <c r="G5244" s="37" t="n">
        <v>2</v>
      </c>
      <c r="H5244" s="37" t="n">
        <v>1</v>
      </c>
      <c r="I5244" s="37" t="n">
        <v>1</v>
      </c>
      <c r="J5244" s="40" t="n">
        <f aca="false">IF(C5244=0,"",D5244/C5244)</f>
        <v>0.863636363636364</v>
      </c>
    </row>
    <row r="5245" customFormat="false" ht="15" hidden="false" customHeight="false" outlineLevel="0" collapsed="false">
      <c r="A5245" s="37" t="s">
        <v>1196</v>
      </c>
      <c r="B5245" s="37" t="s">
        <v>276</v>
      </c>
      <c r="C5245" s="37" t="n">
        <v>22</v>
      </c>
      <c r="D5245" s="37" t="n">
        <v>20</v>
      </c>
      <c r="E5245" s="37" t="n">
        <v>1</v>
      </c>
      <c r="F5245" s="37" t="n">
        <v>1</v>
      </c>
      <c r="G5245" s="37" t="n">
        <v>0</v>
      </c>
      <c r="H5245" s="37" t="n">
        <v>2</v>
      </c>
      <c r="I5245" s="37" t="n">
        <v>1</v>
      </c>
      <c r="J5245" s="40" t="n">
        <f aca="false">IF(C5245=0,"",D5245/C5245)</f>
        <v>0.909090909090909</v>
      </c>
    </row>
    <row r="5246" customFormat="false" ht="15" hidden="false" customHeight="false" outlineLevel="0" collapsed="false">
      <c r="A5246" s="37" t="s">
        <v>1196</v>
      </c>
      <c r="B5246" s="37" t="s">
        <v>277</v>
      </c>
      <c r="C5246" s="37" t="n">
        <v>22</v>
      </c>
      <c r="D5246" s="37" t="n">
        <v>21</v>
      </c>
      <c r="E5246" s="37" t="n">
        <v>1</v>
      </c>
      <c r="F5246" s="37" t="n">
        <v>0</v>
      </c>
      <c r="G5246" s="37" t="n">
        <v>0</v>
      </c>
      <c r="H5246" s="37" t="n">
        <v>2</v>
      </c>
      <c r="I5246" s="37" t="n">
        <v>0</v>
      </c>
      <c r="J5246" s="40" t="n">
        <f aca="false">IF(C5246=0,"",D5246/C5246)</f>
        <v>0.954545454545455</v>
      </c>
    </row>
    <row r="5247" customFormat="false" ht="15" hidden="false" customHeight="false" outlineLevel="0" collapsed="false">
      <c r="A5247" s="37" t="s">
        <v>1196</v>
      </c>
      <c r="B5247" s="37" t="s">
        <v>278</v>
      </c>
      <c r="C5247" s="37" t="n">
        <v>22</v>
      </c>
      <c r="D5247" s="37" t="n">
        <v>22</v>
      </c>
      <c r="E5247" s="37" t="n">
        <v>0</v>
      </c>
      <c r="F5247" s="37" t="n">
        <v>0</v>
      </c>
      <c r="G5247" s="37" t="n">
        <v>1</v>
      </c>
      <c r="H5247" s="37" t="n">
        <v>3</v>
      </c>
      <c r="I5247" s="37" t="n">
        <v>0</v>
      </c>
      <c r="J5247" s="40" t="n">
        <f aca="false">IF(C5247=0,"",D5247/C5247)</f>
        <v>1</v>
      </c>
    </row>
    <row r="5248" customFormat="false" ht="15" hidden="false" customHeight="false" outlineLevel="0" collapsed="false">
      <c r="A5248" s="37" t="s">
        <v>1196</v>
      </c>
      <c r="B5248" s="37" t="s">
        <v>279</v>
      </c>
      <c r="C5248" s="37" t="n">
        <v>22</v>
      </c>
      <c r="D5248" s="37" t="n">
        <v>21</v>
      </c>
      <c r="E5248" s="37" t="n">
        <v>1</v>
      </c>
      <c r="F5248" s="37" t="n">
        <v>1</v>
      </c>
      <c r="G5248" s="37" t="n">
        <v>0</v>
      </c>
      <c r="H5248" s="37" t="n">
        <v>3</v>
      </c>
      <c r="I5248" s="37" t="n">
        <v>1</v>
      </c>
      <c r="J5248" s="40" t="n">
        <f aca="false">IF(C5248=0,"",D5248/C5248)</f>
        <v>0.954545454545455</v>
      </c>
    </row>
    <row r="5249" customFormat="false" ht="15" hidden="false" customHeight="false" outlineLevel="0" collapsed="false">
      <c r="A5249" s="37" t="s">
        <v>1196</v>
      </c>
      <c r="B5249" s="37" t="s">
        <v>280</v>
      </c>
      <c r="C5249" s="37" t="n">
        <v>22</v>
      </c>
      <c r="D5249" s="37" t="n">
        <v>21</v>
      </c>
      <c r="E5249" s="37" t="n">
        <v>1</v>
      </c>
      <c r="F5249" s="37" t="n">
        <v>2</v>
      </c>
      <c r="G5249" s="37" t="n">
        <v>0</v>
      </c>
      <c r="H5249" s="37" t="n">
        <v>2</v>
      </c>
      <c r="I5249" s="37" t="n">
        <v>1</v>
      </c>
      <c r="J5249" s="40" t="n">
        <f aca="false">IF(C5249=0,"",D5249/C5249)</f>
        <v>0.954545454545455</v>
      </c>
    </row>
    <row r="5250" customFormat="false" ht="15" hidden="false" customHeight="false" outlineLevel="0" collapsed="false">
      <c r="A5250" s="37" t="s">
        <v>1196</v>
      </c>
      <c r="B5250" s="37" t="s">
        <v>281</v>
      </c>
      <c r="C5250" s="37" t="n">
        <v>22</v>
      </c>
      <c r="D5250" s="37" t="n">
        <v>20</v>
      </c>
      <c r="E5250" s="37" t="n">
        <v>0</v>
      </c>
      <c r="F5250" s="37" t="n">
        <v>1</v>
      </c>
      <c r="G5250" s="37" t="n">
        <v>0</v>
      </c>
      <c r="H5250" s="37" t="n">
        <v>1</v>
      </c>
      <c r="I5250" s="37" t="n">
        <v>1</v>
      </c>
      <c r="J5250" s="40" t="n">
        <f aca="false">IF(C5250=0,"",D5250/C5250)</f>
        <v>0.909090909090909</v>
      </c>
    </row>
    <row r="5251" customFormat="false" ht="15" hidden="false" customHeight="false" outlineLevel="0" collapsed="false">
      <c r="A5251" s="37" t="s">
        <v>1197</v>
      </c>
      <c r="B5251" s="37" t="s">
        <v>270</v>
      </c>
      <c r="C5251" s="37" t="n">
        <v>22</v>
      </c>
      <c r="D5251" s="37" t="n">
        <v>21</v>
      </c>
      <c r="E5251" s="37" t="n">
        <v>1</v>
      </c>
      <c r="F5251" s="37" t="n">
        <v>2</v>
      </c>
      <c r="G5251" s="37" t="n">
        <v>0</v>
      </c>
      <c r="H5251" s="37" t="n">
        <v>1</v>
      </c>
      <c r="I5251" s="37" t="n">
        <v>1</v>
      </c>
      <c r="J5251" s="40" t="n">
        <f aca="false">IF(C5251=0,"",D5251/C5251)</f>
        <v>0.954545454545455</v>
      </c>
    </row>
    <row r="5252" customFormat="false" ht="15" hidden="false" customHeight="false" outlineLevel="0" collapsed="false">
      <c r="A5252" s="37" t="s">
        <v>1197</v>
      </c>
      <c r="B5252" s="37" t="s">
        <v>271</v>
      </c>
      <c r="C5252" s="37" t="n">
        <v>22</v>
      </c>
      <c r="D5252" s="37" t="n">
        <v>22</v>
      </c>
      <c r="E5252" s="37" t="n">
        <v>0</v>
      </c>
      <c r="F5252" s="37" t="n">
        <v>2</v>
      </c>
      <c r="G5252" s="37" t="n">
        <v>0</v>
      </c>
      <c r="H5252" s="37" t="n">
        <v>1</v>
      </c>
      <c r="I5252" s="37" t="n">
        <v>0</v>
      </c>
      <c r="J5252" s="40" t="n">
        <f aca="false">IF(C5252=0,"",D5252/C5252)</f>
        <v>1</v>
      </c>
    </row>
    <row r="5253" customFormat="false" ht="15" hidden="false" customHeight="false" outlineLevel="0" collapsed="false">
      <c r="A5253" s="37" t="s">
        <v>1197</v>
      </c>
      <c r="B5253" s="37" t="s">
        <v>272</v>
      </c>
      <c r="C5253" s="37" t="n">
        <v>22</v>
      </c>
      <c r="D5253" s="37" t="n">
        <v>20</v>
      </c>
      <c r="E5253" s="37" t="n">
        <v>0</v>
      </c>
      <c r="F5253" s="37" t="n">
        <v>0</v>
      </c>
      <c r="G5253" s="37" t="n">
        <v>0</v>
      </c>
      <c r="H5253" s="37" t="n">
        <v>1</v>
      </c>
      <c r="I5253" s="37" t="n">
        <v>1</v>
      </c>
      <c r="J5253" s="40" t="n">
        <f aca="false">IF(C5253=0,"",D5253/C5253)</f>
        <v>0.909090909090909</v>
      </c>
    </row>
    <row r="5254" customFormat="false" ht="15" hidden="false" customHeight="false" outlineLevel="0" collapsed="false">
      <c r="A5254" s="37" t="s">
        <v>1197</v>
      </c>
      <c r="B5254" s="37" t="s">
        <v>273</v>
      </c>
      <c r="C5254" s="37" t="n">
        <v>22</v>
      </c>
      <c r="D5254" s="37" t="n">
        <v>22</v>
      </c>
      <c r="E5254" s="37" t="n">
        <v>1</v>
      </c>
      <c r="F5254" s="37" t="n">
        <v>0</v>
      </c>
      <c r="G5254" s="37" t="n">
        <v>2</v>
      </c>
      <c r="H5254" s="37" t="n">
        <v>2</v>
      </c>
      <c r="I5254" s="37" t="n">
        <v>0</v>
      </c>
      <c r="J5254" s="40" t="n">
        <f aca="false">IF(C5254=0,"",D5254/C5254)</f>
        <v>1</v>
      </c>
    </row>
    <row r="5255" customFormat="false" ht="15" hidden="false" customHeight="false" outlineLevel="0" collapsed="false">
      <c r="A5255" s="37" t="s">
        <v>1197</v>
      </c>
      <c r="B5255" s="37" t="s">
        <v>274</v>
      </c>
      <c r="C5255" s="37" t="n">
        <v>22</v>
      </c>
      <c r="D5255" s="37" t="n">
        <v>21</v>
      </c>
      <c r="E5255" s="37" t="n">
        <v>0</v>
      </c>
      <c r="F5255" s="37" t="n">
        <v>0</v>
      </c>
      <c r="G5255" s="37" t="n">
        <v>0</v>
      </c>
      <c r="H5255" s="37" t="n">
        <v>1</v>
      </c>
      <c r="I5255" s="37" t="n">
        <v>4</v>
      </c>
      <c r="J5255" s="40" t="n">
        <f aca="false">IF(C5255=0,"",D5255/C5255)</f>
        <v>0.954545454545455</v>
      </c>
    </row>
    <row r="5256" customFormat="false" ht="15" hidden="false" customHeight="false" outlineLevel="0" collapsed="false">
      <c r="A5256" s="37" t="s">
        <v>1197</v>
      </c>
      <c r="B5256" s="37" t="s">
        <v>275</v>
      </c>
      <c r="C5256" s="37" t="n">
        <v>22</v>
      </c>
      <c r="D5256" s="37" t="n">
        <v>22</v>
      </c>
      <c r="E5256" s="37" t="n">
        <v>3</v>
      </c>
      <c r="F5256" s="37" t="n">
        <v>0</v>
      </c>
      <c r="G5256" s="37" t="n">
        <v>0</v>
      </c>
      <c r="H5256" s="37" t="n">
        <v>2</v>
      </c>
      <c r="I5256" s="37" t="n">
        <v>2</v>
      </c>
      <c r="J5256" s="40" t="n">
        <f aca="false">IF(C5256=0,"",D5256/C5256)</f>
        <v>1</v>
      </c>
    </row>
    <row r="5257" customFormat="false" ht="15" hidden="false" customHeight="false" outlineLevel="0" collapsed="false">
      <c r="A5257" s="37" t="s">
        <v>1197</v>
      </c>
      <c r="B5257" s="37" t="s">
        <v>276</v>
      </c>
      <c r="C5257" s="37" t="n">
        <v>22</v>
      </c>
      <c r="D5257" s="37" t="n">
        <v>22</v>
      </c>
      <c r="E5257" s="37" t="n">
        <v>1</v>
      </c>
      <c r="F5257" s="37" t="n">
        <v>0</v>
      </c>
      <c r="G5257" s="37" t="n">
        <v>0</v>
      </c>
      <c r="H5257" s="37" t="n">
        <v>5</v>
      </c>
      <c r="I5257" s="37" t="n">
        <v>0</v>
      </c>
      <c r="J5257" s="40" t="n">
        <f aca="false">IF(C5257=0,"",D5257/C5257)</f>
        <v>1</v>
      </c>
    </row>
    <row r="5258" customFormat="false" ht="15" hidden="false" customHeight="false" outlineLevel="0" collapsed="false">
      <c r="A5258" s="37" t="s">
        <v>1197</v>
      </c>
      <c r="B5258" s="37" t="s">
        <v>277</v>
      </c>
      <c r="C5258" s="37" t="n">
        <v>22</v>
      </c>
      <c r="D5258" s="37" t="n">
        <v>22</v>
      </c>
      <c r="E5258" s="37" t="n">
        <v>1</v>
      </c>
      <c r="F5258" s="37" t="n">
        <v>0</v>
      </c>
      <c r="G5258" s="37" t="n">
        <v>0</v>
      </c>
      <c r="H5258" s="37" t="n">
        <v>0</v>
      </c>
      <c r="I5258" s="37" t="n">
        <v>0</v>
      </c>
      <c r="J5258" s="40" t="n">
        <f aca="false">IF(C5258=0,"",D5258/C5258)</f>
        <v>1</v>
      </c>
    </row>
    <row r="5259" customFormat="false" ht="15" hidden="false" customHeight="false" outlineLevel="0" collapsed="false">
      <c r="A5259" s="37" t="s">
        <v>1197</v>
      </c>
      <c r="B5259" s="37" t="s">
        <v>278</v>
      </c>
      <c r="C5259" s="37" t="n">
        <v>22</v>
      </c>
      <c r="D5259" s="37" t="n">
        <v>21</v>
      </c>
      <c r="E5259" s="37" t="n">
        <v>1</v>
      </c>
      <c r="F5259" s="37" t="n">
        <v>0</v>
      </c>
      <c r="G5259" s="37" t="n">
        <v>0</v>
      </c>
      <c r="H5259" s="37" t="n">
        <v>1</v>
      </c>
      <c r="I5259" s="37" t="n">
        <v>0</v>
      </c>
      <c r="J5259" s="40" t="n">
        <f aca="false">IF(C5259=0,"",D5259/C5259)</f>
        <v>0.954545454545455</v>
      </c>
    </row>
    <row r="5260" customFormat="false" ht="15" hidden="false" customHeight="false" outlineLevel="0" collapsed="false">
      <c r="A5260" s="37" t="s">
        <v>1197</v>
      </c>
      <c r="B5260" s="37" t="s">
        <v>279</v>
      </c>
      <c r="C5260" s="37" t="n">
        <v>22</v>
      </c>
      <c r="D5260" s="37" t="n">
        <v>22</v>
      </c>
      <c r="E5260" s="37" t="n">
        <v>2</v>
      </c>
      <c r="F5260" s="37" t="n">
        <v>0</v>
      </c>
      <c r="G5260" s="37" t="n">
        <v>2</v>
      </c>
      <c r="H5260" s="37" t="n">
        <v>2</v>
      </c>
      <c r="I5260" s="37" t="n">
        <v>0</v>
      </c>
      <c r="J5260" s="40" t="n">
        <f aca="false">IF(C5260=0,"",D5260/C5260)</f>
        <v>1</v>
      </c>
    </row>
    <row r="5261" customFormat="false" ht="15" hidden="false" customHeight="false" outlineLevel="0" collapsed="false">
      <c r="A5261" s="37" t="s">
        <v>1197</v>
      </c>
      <c r="B5261" s="37" t="s">
        <v>280</v>
      </c>
      <c r="C5261" s="37" t="n">
        <v>22</v>
      </c>
      <c r="D5261" s="37" t="n">
        <v>20</v>
      </c>
      <c r="E5261" s="37" t="n">
        <v>0</v>
      </c>
      <c r="F5261" s="37" t="n">
        <v>0</v>
      </c>
      <c r="G5261" s="37" t="n">
        <v>0</v>
      </c>
      <c r="H5261" s="37" t="n">
        <v>2</v>
      </c>
      <c r="I5261" s="37" t="n">
        <v>3</v>
      </c>
      <c r="J5261" s="40" t="n">
        <f aca="false">IF(C5261=0,"",D5261/C5261)</f>
        <v>0.909090909090909</v>
      </c>
    </row>
    <row r="5262" customFormat="false" ht="15" hidden="false" customHeight="false" outlineLevel="0" collapsed="false">
      <c r="A5262" s="37" t="s">
        <v>1197</v>
      </c>
      <c r="B5262" s="37" t="s">
        <v>281</v>
      </c>
      <c r="C5262" s="37" t="n">
        <v>22</v>
      </c>
      <c r="D5262" s="37" t="n">
        <v>22</v>
      </c>
      <c r="E5262" s="37" t="n">
        <v>0</v>
      </c>
      <c r="F5262" s="37" t="n">
        <v>0</v>
      </c>
      <c r="G5262" s="37" t="n">
        <v>0</v>
      </c>
      <c r="H5262" s="37" t="n">
        <v>0</v>
      </c>
      <c r="I5262" s="37" t="n">
        <v>0</v>
      </c>
      <c r="J5262" s="40" t="n">
        <f aca="false">IF(C5262=0,"",D5262/C5262)</f>
        <v>1</v>
      </c>
    </row>
    <row r="5263" customFormat="false" ht="15" hidden="false" customHeight="false" outlineLevel="0" collapsed="false">
      <c r="A5263" s="37" t="s">
        <v>1198</v>
      </c>
      <c r="B5263" s="37" t="s">
        <v>270</v>
      </c>
      <c r="C5263" s="37" t="n">
        <v>22</v>
      </c>
      <c r="D5263" s="37" t="n">
        <v>19</v>
      </c>
      <c r="E5263" s="37" t="n">
        <v>1</v>
      </c>
      <c r="F5263" s="37" t="n">
        <v>0</v>
      </c>
      <c r="G5263" s="37" t="n">
        <v>0</v>
      </c>
      <c r="H5263" s="37" t="n">
        <v>2</v>
      </c>
      <c r="I5263" s="37" t="n">
        <v>1</v>
      </c>
      <c r="J5263" s="40" t="n">
        <f aca="false">IF(C5263=0,"",D5263/C5263)</f>
        <v>0.863636363636364</v>
      </c>
    </row>
    <row r="5264" customFormat="false" ht="15" hidden="false" customHeight="false" outlineLevel="0" collapsed="false">
      <c r="A5264" s="37" t="s">
        <v>1198</v>
      </c>
      <c r="B5264" s="37" t="s">
        <v>271</v>
      </c>
      <c r="C5264" s="37" t="n">
        <v>22</v>
      </c>
      <c r="D5264" s="37" t="n">
        <v>20</v>
      </c>
      <c r="E5264" s="37" t="n">
        <v>1</v>
      </c>
      <c r="F5264" s="37" t="n">
        <v>1</v>
      </c>
      <c r="G5264" s="37" t="n">
        <v>0</v>
      </c>
      <c r="H5264" s="37" t="n">
        <v>3</v>
      </c>
      <c r="I5264" s="37" t="n">
        <v>1</v>
      </c>
      <c r="J5264" s="40" t="n">
        <f aca="false">IF(C5264=0,"",D5264/C5264)</f>
        <v>0.909090909090909</v>
      </c>
    </row>
    <row r="5265" customFormat="false" ht="15" hidden="false" customHeight="false" outlineLevel="0" collapsed="false">
      <c r="A5265" s="37" t="s">
        <v>1198</v>
      </c>
      <c r="B5265" s="37" t="s">
        <v>272</v>
      </c>
      <c r="C5265" s="37" t="n">
        <v>22</v>
      </c>
      <c r="D5265" s="37" t="n">
        <v>21</v>
      </c>
      <c r="E5265" s="37" t="n">
        <v>0</v>
      </c>
      <c r="F5265" s="37" t="n">
        <v>1</v>
      </c>
      <c r="G5265" s="37" t="n">
        <v>0</v>
      </c>
      <c r="H5265" s="37" t="n">
        <v>2</v>
      </c>
      <c r="I5265" s="37" t="n">
        <v>1</v>
      </c>
      <c r="J5265" s="40" t="n">
        <f aca="false">IF(C5265=0,"",D5265/C5265)</f>
        <v>0.954545454545455</v>
      </c>
    </row>
    <row r="5266" customFormat="false" ht="15" hidden="false" customHeight="false" outlineLevel="0" collapsed="false">
      <c r="A5266" s="37" t="s">
        <v>1198</v>
      </c>
      <c r="B5266" s="37" t="s">
        <v>273</v>
      </c>
      <c r="C5266" s="37" t="n">
        <v>22</v>
      </c>
      <c r="D5266" s="37" t="n">
        <v>22</v>
      </c>
      <c r="E5266" s="37" t="n">
        <v>0</v>
      </c>
      <c r="F5266" s="37" t="n">
        <v>1</v>
      </c>
      <c r="G5266" s="37" t="n">
        <v>0</v>
      </c>
      <c r="H5266" s="37" t="n">
        <v>2</v>
      </c>
      <c r="I5266" s="37" t="n">
        <v>0</v>
      </c>
      <c r="J5266" s="40" t="n">
        <f aca="false">IF(C5266=0,"",D5266/C5266)</f>
        <v>1</v>
      </c>
    </row>
    <row r="5267" customFormat="false" ht="15" hidden="false" customHeight="false" outlineLevel="0" collapsed="false">
      <c r="A5267" s="37" t="s">
        <v>1198</v>
      </c>
      <c r="B5267" s="37" t="s">
        <v>274</v>
      </c>
      <c r="C5267" s="37" t="n">
        <v>22</v>
      </c>
      <c r="D5267" s="37" t="n">
        <v>19</v>
      </c>
      <c r="E5267" s="37" t="n">
        <v>0</v>
      </c>
      <c r="F5267" s="37" t="n">
        <v>1</v>
      </c>
      <c r="G5267" s="37" t="n">
        <v>0</v>
      </c>
      <c r="H5267" s="37" t="n">
        <v>1</v>
      </c>
      <c r="I5267" s="37" t="n">
        <v>0</v>
      </c>
      <c r="J5267" s="40" t="n">
        <f aca="false">IF(C5267=0,"",D5267/C5267)</f>
        <v>0.863636363636364</v>
      </c>
    </row>
    <row r="5268" customFormat="false" ht="15" hidden="false" customHeight="false" outlineLevel="0" collapsed="false">
      <c r="A5268" s="37" t="s">
        <v>1198</v>
      </c>
      <c r="B5268" s="37" t="s">
        <v>275</v>
      </c>
      <c r="C5268" s="37" t="n">
        <v>22</v>
      </c>
      <c r="D5268" s="37" t="n">
        <v>19</v>
      </c>
      <c r="E5268" s="37" t="n">
        <v>1</v>
      </c>
      <c r="F5268" s="37" t="n">
        <v>2</v>
      </c>
      <c r="G5268" s="37" t="n">
        <v>1</v>
      </c>
      <c r="H5268" s="37" t="n">
        <v>1</v>
      </c>
      <c r="I5268" s="37" t="n">
        <v>3</v>
      </c>
      <c r="J5268" s="40" t="n">
        <f aca="false">IF(C5268=0,"",D5268/C5268)</f>
        <v>0.863636363636364</v>
      </c>
    </row>
    <row r="5269" customFormat="false" ht="15" hidden="false" customHeight="false" outlineLevel="0" collapsed="false">
      <c r="A5269" s="37" t="s">
        <v>1198</v>
      </c>
      <c r="B5269" s="37" t="s">
        <v>276</v>
      </c>
      <c r="C5269" s="37" t="n">
        <v>22</v>
      </c>
      <c r="D5269" s="37" t="n">
        <v>22</v>
      </c>
      <c r="E5269" s="37" t="n">
        <v>2</v>
      </c>
      <c r="F5269" s="37" t="n">
        <v>1</v>
      </c>
      <c r="G5269" s="37" t="n">
        <v>1</v>
      </c>
      <c r="H5269" s="37" t="n">
        <v>2</v>
      </c>
      <c r="I5269" s="37" t="n">
        <v>1</v>
      </c>
      <c r="J5269" s="40" t="n">
        <f aca="false">IF(C5269=0,"",D5269/C5269)</f>
        <v>1</v>
      </c>
    </row>
    <row r="5270" customFormat="false" ht="15" hidden="false" customHeight="false" outlineLevel="0" collapsed="false">
      <c r="A5270" s="37" t="s">
        <v>1198</v>
      </c>
      <c r="B5270" s="37" t="s">
        <v>277</v>
      </c>
      <c r="C5270" s="37" t="n">
        <v>22</v>
      </c>
      <c r="D5270" s="37" t="n">
        <v>22</v>
      </c>
      <c r="E5270" s="37" t="n">
        <v>1</v>
      </c>
      <c r="F5270" s="37" t="n">
        <v>0</v>
      </c>
      <c r="G5270" s="37" t="n">
        <v>0</v>
      </c>
      <c r="H5270" s="37" t="n">
        <v>2</v>
      </c>
      <c r="I5270" s="37" t="n">
        <v>2</v>
      </c>
      <c r="J5270" s="40" t="n">
        <f aca="false">IF(C5270=0,"",D5270/C5270)</f>
        <v>1</v>
      </c>
    </row>
    <row r="5271" customFormat="false" ht="15" hidden="false" customHeight="false" outlineLevel="0" collapsed="false">
      <c r="A5271" s="37" t="s">
        <v>1198</v>
      </c>
      <c r="B5271" s="37" t="s">
        <v>278</v>
      </c>
      <c r="C5271" s="37" t="n">
        <v>22</v>
      </c>
      <c r="D5271" s="37" t="n">
        <v>20</v>
      </c>
      <c r="E5271" s="37" t="n">
        <v>4</v>
      </c>
      <c r="F5271" s="37" t="n">
        <v>0</v>
      </c>
      <c r="G5271" s="37" t="n">
        <v>0</v>
      </c>
      <c r="H5271" s="37" t="n">
        <v>0</v>
      </c>
      <c r="I5271" s="37" t="n">
        <v>1</v>
      </c>
      <c r="J5271" s="40" t="n">
        <f aca="false">IF(C5271=0,"",D5271/C5271)</f>
        <v>0.909090909090909</v>
      </c>
    </row>
    <row r="5272" customFormat="false" ht="15" hidden="false" customHeight="false" outlineLevel="0" collapsed="false">
      <c r="A5272" s="37" t="s">
        <v>1198</v>
      </c>
      <c r="B5272" s="37" t="s">
        <v>279</v>
      </c>
      <c r="C5272" s="37" t="n">
        <v>22</v>
      </c>
      <c r="D5272" s="37" t="n">
        <v>21</v>
      </c>
      <c r="E5272" s="37" t="n">
        <v>0</v>
      </c>
      <c r="F5272" s="37" t="n">
        <v>1</v>
      </c>
      <c r="G5272" s="37" t="n">
        <v>0</v>
      </c>
      <c r="H5272" s="37" t="n">
        <v>1</v>
      </c>
      <c r="I5272" s="37" t="n">
        <v>0</v>
      </c>
      <c r="J5272" s="40" t="n">
        <f aca="false">IF(C5272=0,"",D5272/C5272)</f>
        <v>0.954545454545455</v>
      </c>
    </row>
    <row r="5273" customFormat="false" ht="15" hidden="false" customHeight="false" outlineLevel="0" collapsed="false">
      <c r="A5273" s="37" t="s">
        <v>1198</v>
      </c>
      <c r="B5273" s="37" t="s">
        <v>280</v>
      </c>
      <c r="C5273" s="37" t="n">
        <v>22</v>
      </c>
      <c r="D5273" s="37" t="n">
        <v>20</v>
      </c>
      <c r="E5273" s="37" t="n">
        <v>0</v>
      </c>
      <c r="F5273" s="37" t="n">
        <v>0</v>
      </c>
      <c r="G5273" s="37" t="n">
        <v>0</v>
      </c>
      <c r="H5273" s="37" t="n">
        <v>0</v>
      </c>
      <c r="I5273" s="37" t="n">
        <v>0</v>
      </c>
      <c r="J5273" s="40" t="n">
        <f aca="false">IF(C5273=0,"",D5273/C5273)</f>
        <v>0.909090909090909</v>
      </c>
    </row>
    <row r="5274" customFormat="false" ht="15" hidden="false" customHeight="false" outlineLevel="0" collapsed="false">
      <c r="A5274" s="37" t="s">
        <v>1198</v>
      </c>
      <c r="B5274" s="37" t="s">
        <v>281</v>
      </c>
      <c r="C5274" s="37" t="n">
        <v>22</v>
      </c>
      <c r="D5274" s="37" t="n">
        <v>21</v>
      </c>
      <c r="E5274" s="37" t="n">
        <v>0</v>
      </c>
      <c r="F5274" s="37" t="n">
        <v>0</v>
      </c>
      <c r="G5274" s="37" t="n">
        <v>1</v>
      </c>
      <c r="H5274" s="37" t="n">
        <v>1</v>
      </c>
      <c r="I5274" s="37" t="n">
        <v>3</v>
      </c>
      <c r="J5274" s="40" t="n">
        <f aca="false">IF(C5274=0,"",D5274/C5274)</f>
        <v>0.954545454545455</v>
      </c>
    </row>
    <row r="5275" customFormat="false" ht="15" hidden="false" customHeight="false" outlineLevel="0" collapsed="false">
      <c r="A5275" s="37" t="s">
        <v>1199</v>
      </c>
      <c r="B5275" s="37" t="s">
        <v>270</v>
      </c>
      <c r="C5275" s="37" t="n">
        <v>22</v>
      </c>
      <c r="D5275" s="37" t="n">
        <v>20</v>
      </c>
      <c r="E5275" s="37" t="n">
        <v>0</v>
      </c>
      <c r="F5275" s="37" t="n">
        <v>1</v>
      </c>
      <c r="G5275" s="37" t="n">
        <v>1</v>
      </c>
      <c r="H5275" s="37" t="n">
        <v>1</v>
      </c>
      <c r="I5275" s="37" t="n">
        <v>26</v>
      </c>
      <c r="J5275" s="40" t="n">
        <f aca="false">IF(C5275=0,"",D5275/C5275)</f>
        <v>0.909090909090909</v>
      </c>
    </row>
    <row r="5276" customFormat="false" ht="15" hidden="false" customHeight="false" outlineLevel="0" collapsed="false">
      <c r="A5276" s="37" t="s">
        <v>1199</v>
      </c>
      <c r="B5276" s="37" t="s">
        <v>271</v>
      </c>
      <c r="C5276" s="37" t="n">
        <v>22</v>
      </c>
      <c r="D5276" s="37" t="n">
        <v>17</v>
      </c>
      <c r="E5276" s="37" t="n">
        <v>1</v>
      </c>
      <c r="F5276" s="37" t="n">
        <v>1</v>
      </c>
      <c r="G5276" s="37" t="n">
        <v>1</v>
      </c>
      <c r="H5276" s="37" t="n">
        <v>2</v>
      </c>
      <c r="I5276" s="37" t="n">
        <v>30</v>
      </c>
      <c r="J5276" s="40" t="n">
        <f aca="false">IF(C5276=0,"",D5276/C5276)</f>
        <v>0.772727272727273</v>
      </c>
    </row>
    <row r="5277" customFormat="false" ht="15" hidden="false" customHeight="false" outlineLevel="0" collapsed="false">
      <c r="A5277" s="37" t="s">
        <v>1199</v>
      </c>
      <c r="B5277" s="37" t="s">
        <v>272</v>
      </c>
      <c r="C5277" s="37" t="n">
        <v>22</v>
      </c>
      <c r="D5277" s="37" t="n">
        <v>19</v>
      </c>
      <c r="E5277" s="37" t="n">
        <v>1</v>
      </c>
      <c r="F5277" s="37" t="n">
        <v>1</v>
      </c>
      <c r="G5277" s="37" t="n">
        <v>0</v>
      </c>
      <c r="H5277" s="37" t="n">
        <v>3</v>
      </c>
      <c r="I5277" s="37" t="n">
        <v>13</v>
      </c>
      <c r="J5277" s="40" t="n">
        <f aca="false">IF(C5277=0,"",D5277/C5277)</f>
        <v>0.863636363636364</v>
      </c>
    </row>
    <row r="5278" customFormat="false" ht="15" hidden="false" customHeight="false" outlineLevel="0" collapsed="false">
      <c r="A5278" s="37" t="s">
        <v>1199</v>
      </c>
      <c r="B5278" s="37" t="s">
        <v>273</v>
      </c>
      <c r="C5278" s="37" t="n">
        <v>22</v>
      </c>
      <c r="D5278" s="37" t="n">
        <v>22</v>
      </c>
      <c r="E5278" s="37" t="n">
        <v>0</v>
      </c>
      <c r="F5278" s="37" t="n">
        <v>1</v>
      </c>
      <c r="G5278" s="37" t="n">
        <v>0</v>
      </c>
      <c r="H5278" s="37" t="n">
        <v>0</v>
      </c>
      <c r="I5278" s="37" t="n">
        <v>11</v>
      </c>
      <c r="J5278" s="40" t="n">
        <f aca="false">IF(C5278=0,"",D5278/C5278)</f>
        <v>1</v>
      </c>
    </row>
    <row r="5279" customFormat="false" ht="15" hidden="false" customHeight="false" outlineLevel="0" collapsed="false">
      <c r="A5279" s="37" t="s">
        <v>1199</v>
      </c>
      <c r="B5279" s="37" t="s">
        <v>274</v>
      </c>
      <c r="C5279" s="37" t="n">
        <v>22</v>
      </c>
      <c r="D5279" s="37" t="n">
        <v>20</v>
      </c>
      <c r="E5279" s="37" t="n">
        <v>0</v>
      </c>
      <c r="F5279" s="37" t="n">
        <v>0</v>
      </c>
      <c r="G5279" s="37" t="n">
        <v>0</v>
      </c>
      <c r="H5279" s="37" t="n">
        <v>1</v>
      </c>
      <c r="I5279" s="37" t="n">
        <v>17</v>
      </c>
      <c r="J5279" s="40" t="n">
        <f aca="false">IF(C5279=0,"",D5279/C5279)</f>
        <v>0.909090909090909</v>
      </c>
    </row>
    <row r="5280" customFormat="false" ht="15" hidden="false" customHeight="false" outlineLevel="0" collapsed="false">
      <c r="A5280" s="37" t="s">
        <v>1199</v>
      </c>
      <c r="B5280" s="37" t="s">
        <v>275</v>
      </c>
      <c r="C5280" s="37" t="n">
        <v>22</v>
      </c>
      <c r="D5280" s="37" t="n">
        <v>21</v>
      </c>
      <c r="E5280" s="37" t="n">
        <v>0</v>
      </c>
      <c r="F5280" s="37" t="n">
        <v>1</v>
      </c>
      <c r="G5280" s="37" t="n">
        <v>0</v>
      </c>
      <c r="H5280" s="37" t="n">
        <v>1</v>
      </c>
      <c r="I5280" s="37" t="n">
        <v>16</v>
      </c>
      <c r="J5280" s="40" t="n">
        <f aca="false">IF(C5280=0,"",D5280/C5280)</f>
        <v>0.954545454545455</v>
      </c>
    </row>
    <row r="5281" customFormat="false" ht="15" hidden="false" customHeight="false" outlineLevel="0" collapsed="false">
      <c r="A5281" s="37" t="s">
        <v>1199</v>
      </c>
      <c r="B5281" s="37" t="s">
        <v>276</v>
      </c>
      <c r="C5281" s="37" t="n">
        <v>22</v>
      </c>
      <c r="D5281" s="37" t="n">
        <v>18</v>
      </c>
      <c r="E5281" s="37" t="n">
        <v>2</v>
      </c>
      <c r="F5281" s="37" t="n">
        <v>0</v>
      </c>
      <c r="G5281" s="37" t="n">
        <v>0</v>
      </c>
      <c r="H5281" s="37" t="n">
        <v>2</v>
      </c>
      <c r="I5281" s="37" t="n">
        <v>14</v>
      </c>
      <c r="J5281" s="40" t="n">
        <f aca="false">IF(C5281=0,"",D5281/C5281)</f>
        <v>0.818181818181818</v>
      </c>
    </row>
    <row r="5282" customFormat="false" ht="15" hidden="false" customHeight="false" outlineLevel="0" collapsed="false">
      <c r="A5282" s="37" t="s">
        <v>1199</v>
      </c>
      <c r="B5282" s="37" t="s">
        <v>277</v>
      </c>
      <c r="C5282" s="37" t="n">
        <v>22</v>
      </c>
      <c r="D5282" s="37" t="n">
        <v>21</v>
      </c>
      <c r="E5282" s="37" t="n">
        <v>2</v>
      </c>
      <c r="F5282" s="37" t="n">
        <v>1</v>
      </c>
      <c r="G5282" s="37" t="n">
        <v>0</v>
      </c>
      <c r="H5282" s="37" t="n">
        <v>0</v>
      </c>
      <c r="I5282" s="37" t="n">
        <v>0</v>
      </c>
      <c r="J5282" s="40" t="n">
        <f aca="false">IF(C5282=0,"",D5282/C5282)</f>
        <v>0.954545454545455</v>
      </c>
    </row>
    <row r="5283" customFormat="false" ht="15" hidden="false" customHeight="false" outlineLevel="0" collapsed="false">
      <c r="A5283" s="37" t="s">
        <v>1199</v>
      </c>
      <c r="B5283" s="37" t="s">
        <v>278</v>
      </c>
      <c r="C5283" s="37" t="n">
        <v>22</v>
      </c>
      <c r="D5283" s="37" t="n">
        <v>18</v>
      </c>
      <c r="E5283" s="37" t="n">
        <v>0</v>
      </c>
      <c r="F5283" s="37" t="n">
        <v>0</v>
      </c>
      <c r="G5283" s="37" t="n">
        <v>0</v>
      </c>
      <c r="H5283" s="37" t="n">
        <v>0</v>
      </c>
      <c r="I5283" s="37" t="n">
        <v>4</v>
      </c>
      <c r="J5283" s="40" t="n">
        <f aca="false">IF(C5283=0,"",D5283/C5283)</f>
        <v>0.818181818181818</v>
      </c>
    </row>
    <row r="5284" customFormat="false" ht="15" hidden="false" customHeight="false" outlineLevel="0" collapsed="false">
      <c r="A5284" s="37" t="s">
        <v>1199</v>
      </c>
      <c r="B5284" s="37" t="s">
        <v>279</v>
      </c>
      <c r="C5284" s="37" t="n">
        <v>22</v>
      </c>
      <c r="D5284" s="37" t="n">
        <v>21</v>
      </c>
      <c r="E5284" s="37" t="n">
        <v>1</v>
      </c>
      <c r="F5284" s="37" t="n">
        <v>0</v>
      </c>
      <c r="G5284" s="37" t="n">
        <v>0</v>
      </c>
      <c r="H5284" s="37" t="n">
        <v>2</v>
      </c>
      <c r="I5284" s="37" t="n">
        <v>19</v>
      </c>
      <c r="J5284" s="40" t="n">
        <f aca="false">IF(C5284=0,"",D5284/C5284)</f>
        <v>0.954545454545455</v>
      </c>
    </row>
    <row r="5285" customFormat="false" ht="15" hidden="false" customHeight="false" outlineLevel="0" collapsed="false">
      <c r="A5285" s="37" t="s">
        <v>1199</v>
      </c>
      <c r="B5285" s="37" t="s">
        <v>280</v>
      </c>
      <c r="C5285" s="37" t="n">
        <v>22</v>
      </c>
      <c r="D5285" s="37" t="n">
        <v>20</v>
      </c>
      <c r="E5285" s="37" t="n">
        <v>0</v>
      </c>
      <c r="F5285" s="37" t="n">
        <v>0</v>
      </c>
      <c r="G5285" s="37" t="n">
        <v>0</v>
      </c>
      <c r="H5285" s="37" t="n">
        <v>3</v>
      </c>
      <c r="I5285" s="37" t="n">
        <v>2</v>
      </c>
      <c r="J5285" s="40" t="n">
        <f aca="false">IF(C5285=0,"",D5285/C5285)</f>
        <v>0.909090909090909</v>
      </c>
    </row>
    <row r="5286" customFormat="false" ht="15" hidden="false" customHeight="false" outlineLevel="0" collapsed="false">
      <c r="A5286" s="37" t="s">
        <v>1199</v>
      </c>
      <c r="B5286" s="37" t="s">
        <v>281</v>
      </c>
      <c r="C5286" s="37" t="n">
        <v>22</v>
      </c>
      <c r="D5286" s="37" t="n">
        <v>22</v>
      </c>
      <c r="E5286" s="37" t="n">
        <v>1</v>
      </c>
      <c r="F5286" s="37" t="n">
        <v>1</v>
      </c>
      <c r="G5286" s="37" t="n">
        <v>0</v>
      </c>
      <c r="H5286" s="37" t="n">
        <v>1</v>
      </c>
      <c r="I5286" s="37" t="n">
        <v>6</v>
      </c>
      <c r="J5286" s="40" t="n">
        <f aca="false">IF(C5286=0,"",D5286/C5286)</f>
        <v>1</v>
      </c>
    </row>
    <row r="5287" customFormat="false" ht="15" hidden="false" customHeight="false" outlineLevel="0" collapsed="false">
      <c r="A5287" s="37" t="s">
        <v>1200</v>
      </c>
      <c r="B5287" s="37" t="s">
        <v>270</v>
      </c>
      <c r="C5287" s="37" t="n">
        <v>22</v>
      </c>
      <c r="D5287" s="37" t="n">
        <v>21</v>
      </c>
      <c r="E5287" s="37" t="n">
        <v>1</v>
      </c>
      <c r="F5287" s="37" t="n">
        <v>1</v>
      </c>
      <c r="G5287" s="37" t="n">
        <v>1</v>
      </c>
      <c r="H5287" s="37" t="n">
        <v>4</v>
      </c>
      <c r="I5287" s="37" t="n">
        <v>12</v>
      </c>
      <c r="J5287" s="40" t="n">
        <f aca="false">IF(C5287=0,"",D5287/C5287)</f>
        <v>0.954545454545455</v>
      </c>
    </row>
    <row r="5288" customFormat="false" ht="15" hidden="false" customHeight="false" outlineLevel="0" collapsed="false">
      <c r="A5288" s="37" t="s">
        <v>1200</v>
      </c>
      <c r="B5288" s="37" t="s">
        <v>271</v>
      </c>
      <c r="C5288" s="37" t="n">
        <v>22</v>
      </c>
      <c r="D5288" s="37" t="n">
        <v>21</v>
      </c>
      <c r="E5288" s="37" t="n">
        <v>1</v>
      </c>
      <c r="F5288" s="37" t="n">
        <v>2</v>
      </c>
      <c r="G5288" s="37" t="n">
        <v>0</v>
      </c>
      <c r="H5288" s="37" t="n">
        <v>2</v>
      </c>
      <c r="I5288" s="37" t="n">
        <v>8</v>
      </c>
      <c r="J5288" s="40" t="n">
        <f aca="false">IF(C5288=0,"",D5288/C5288)</f>
        <v>0.954545454545455</v>
      </c>
    </row>
    <row r="5289" customFormat="false" ht="15" hidden="false" customHeight="false" outlineLevel="0" collapsed="false">
      <c r="A5289" s="37" t="s">
        <v>1200</v>
      </c>
      <c r="B5289" s="37" t="s">
        <v>272</v>
      </c>
      <c r="C5289" s="37" t="n">
        <v>22</v>
      </c>
      <c r="D5289" s="37" t="n">
        <v>20</v>
      </c>
      <c r="E5289" s="37" t="n">
        <v>1</v>
      </c>
      <c r="F5289" s="37" t="n">
        <v>0</v>
      </c>
      <c r="G5289" s="37" t="n">
        <v>2</v>
      </c>
      <c r="H5289" s="37" t="n">
        <v>3</v>
      </c>
      <c r="I5289" s="37" t="n">
        <v>8</v>
      </c>
      <c r="J5289" s="40" t="n">
        <f aca="false">IF(C5289=0,"",D5289/C5289)</f>
        <v>0.909090909090909</v>
      </c>
    </row>
    <row r="5290" customFormat="false" ht="15" hidden="false" customHeight="false" outlineLevel="0" collapsed="false">
      <c r="A5290" s="37" t="s">
        <v>1200</v>
      </c>
      <c r="B5290" s="37" t="s">
        <v>273</v>
      </c>
      <c r="C5290" s="37" t="n">
        <v>22</v>
      </c>
      <c r="D5290" s="37" t="n">
        <v>20</v>
      </c>
      <c r="E5290" s="37" t="n">
        <v>0</v>
      </c>
      <c r="F5290" s="37" t="n">
        <v>2</v>
      </c>
      <c r="G5290" s="37" t="n">
        <v>0</v>
      </c>
      <c r="H5290" s="37" t="n">
        <v>1</v>
      </c>
      <c r="I5290" s="37" t="n">
        <v>4</v>
      </c>
      <c r="J5290" s="40" t="n">
        <f aca="false">IF(C5290=0,"",D5290/C5290)</f>
        <v>0.909090909090909</v>
      </c>
    </row>
    <row r="5291" customFormat="false" ht="15" hidden="false" customHeight="false" outlineLevel="0" collapsed="false">
      <c r="A5291" s="37" t="s">
        <v>1200</v>
      </c>
      <c r="B5291" s="37" t="s">
        <v>274</v>
      </c>
      <c r="C5291" s="37" t="n">
        <v>22</v>
      </c>
      <c r="D5291" s="37" t="n">
        <v>17</v>
      </c>
      <c r="E5291" s="37" t="n">
        <v>0</v>
      </c>
      <c r="F5291" s="37" t="n">
        <v>0</v>
      </c>
      <c r="G5291" s="37" t="n">
        <v>0</v>
      </c>
      <c r="H5291" s="37" t="n">
        <v>1</v>
      </c>
      <c r="I5291" s="37" t="n">
        <v>6</v>
      </c>
      <c r="J5291" s="40" t="n">
        <f aca="false">IF(C5291=0,"",D5291/C5291)</f>
        <v>0.772727272727273</v>
      </c>
    </row>
    <row r="5292" customFormat="false" ht="15" hidden="false" customHeight="false" outlineLevel="0" collapsed="false">
      <c r="A5292" s="37" t="s">
        <v>1200</v>
      </c>
      <c r="B5292" s="37" t="s">
        <v>275</v>
      </c>
      <c r="C5292" s="37" t="n">
        <v>22</v>
      </c>
      <c r="D5292" s="37" t="n">
        <v>19</v>
      </c>
      <c r="E5292" s="37" t="n">
        <v>2</v>
      </c>
      <c r="F5292" s="37" t="n">
        <v>2</v>
      </c>
      <c r="G5292" s="37" t="n">
        <v>0</v>
      </c>
      <c r="H5292" s="37" t="n">
        <v>4</v>
      </c>
      <c r="I5292" s="37" t="n">
        <v>14</v>
      </c>
      <c r="J5292" s="40" t="n">
        <f aca="false">IF(C5292=0,"",D5292/C5292)</f>
        <v>0.863636363636364</v>
      </c>
    </row>
    <row r="5293" customFormat="false" ht="15" hidden="false" customHeight="false" outlineLevel="0" collapsed="false">
      <c r="A5293" s="37" t="s">
        <v>1200</v>
      </c>
      <c r="B5293" s="37" t="s">
        <v>276</v>
      </c>
      <c r="C5293" s="37" t="n">
        <v>22</v>
      </c>
      <c r="D5293" s="37" t="n">
        <v>21</v>
      </c>
      <c r="E5293" s="37" t="n">
        <v>0</v>
      </c>
      <c r="F5293" s="37" t="n">
        <v>1</v>
      </c>
      <c r="G5293" s="37" t="n">
        <v>0</v>
      </c>
      <c r="H5293" s="37" t="n">
        <v>0</v>
      </c>
      <c r="I5293" s="37" t="n">
        <v>19</v>
      </c>
      <c r="J5293" s="40" t="n">
        <f aca="false">IF(C5293=0,"",D5293/C5293)</f>
        <v>0.954545454545455</v>
      </c>
    </row>
    <row r="5294" customFormat="false" ht="15" hidden="false" customHeight="false" outlineLevel="0" collapsed="false">
      <c r="A5294" s="37" t="s">
        <v>1200</v>
      </c>
      <c r="B5294" s="37" t="s">
        <v>277</v>
      </c>
      <c r="C5294" s="37" t="n">
        <v>22</v>
      </c>
      <c r="D5294" s="37" t="n">
        <v>21</v>
      </c>
      <c r="E5294" s="37" t="n">
        <v>0</v>
      </c>
      <c r="F5294" s="37" t="n">
        <v>1</v>
      </c>
      <c r="G5294" s="37" t="n">
        <v>2</v>
      </c>
      <c r="H5294" s="37" t="n">
        <v>4</v>
      </c>
      <c r="I5294" s="37" t="n">
        <v>12</v>
      </c>
      <c r="J5294" s="40" t="n">
        <f aca="false">IF(C5294=0,"",D5294/C5294)</f>
        <v>0.954545454545455</v>
      </c>
    </row>
    <row r="5295" customFormat="false" ht="15" hidden="false" customHeight="false" outlineLevel="0" collapsed="false">
      <c r="A5295" s="37" t="s">
        <v>1200</v>
      </c>
      <c r="B5295" s="37" t="s">
        <v>278</v>
      </c>
      <c r="C5295" s="37" t="n">
        <v>22</v>
      </c>
      <c r="D5295" s="37" t="n">
        <v>22</v>
      </c>
      <c r="E5295" s="37" t="n">
        <v>1</v>
      </c>
      <c r="F5295" s="37" t="n">
        <v>2</v>
      </c>
      <c r="G5295" s="37" t="n">
        <v>1</v>
      </c>
      <c r="H5295" s="37" t="n">
        <v>0</v>
      </c>
      <c r="I5295" s="37" t="n">
        <v>18</v>
      </c>
      <c r="J5295" s="40" t="n">
        <f aca="false">IF(C5295=0,"",D5295/C5295)</f>
        <v>1</v>
      </c>
    </row>
    <row r="5296" customFormat="false" ht="15" hidden="false" customHeight="false" outlineLevel="0" collapsed="false">
      <c r="A5296" s="37" t="s">
        <v>1200</v>
      </c>
      <c r="B5296" s="37" t="s">
        <v>279</v>
      </c>
      <c r="C5296" s="37" t="n">
        <v>22</v>
      </c>
      <c r="D5296" s="37" t="n">
        <v>21</v>
      </c>
      <c r="E5296" s="37" t="n">
        <v>0</v>
      </c>
      <c r="F5296" s="37" t="n">
        <v>1</v>
      </c>
      <c r="G5296" s="37" t="n">
        <v>1</v>
      </c>
      <c r="H5296" s="37" t="n">
        <v>1</v>
      </c>
      <c r="I5296" s="37" t="n">
        <v>12</v>
      </c>
      <c r="J5296" s="40" t="n">
        <f aca="false">IF(C5296=0,"",D5296/C5296)</f>
        <v>0.954545454545455</v>
      </c>
    </row>
    <row r="5297" customFormat="false" ht="15" hidden="false" customHeight="false" outlineLevel="0" collapsed="false">
      <c r="A5297" s="37" t="s">
        <v>1200</v>
      </c>
      <c r="B5297" s="37" t="s">
        <v>280</v>
      </c>
      <c r="C5297" s="37" t="n">
        <v>22</v>
      </c>
      <c r="D5297" s="37" t="n">
        <v>22</v>
      </c>
      <c r="E5297" s="37" t="n">
        <v>1</v>
      </c>
      <c r="F5297" s="37" t="n">
        <v>1</v>
      </c>
      <c r="G5297" s="37" t="n">
        <v>0</v>
      </c>
      <c r="H5297" s="37" t="n">
        <v>2</v>
      </c>
      <c r="I5297" s="37" t="n">
        <v>17</v>
      </c>
      <c r="J5297" s="40" t="n">
        <f aca="false">IF(C5297=0,"",D5297/C5297)</f>
        <v>1</v>
      </c>
    </row>
    <row r="5298" customFormat="false" ht="15" hidden="false" customHeight="false" outlineLevel="0" collapsed="false">
      <c r="A5298" s="37" t="s">
        <v>1200</v>
      </c>
      <c r="B5298" s="37" t="s">
        <v>281</v>
      </c>
      <c r="C5298" s="37" t="n">
        <v>22</v>
      </c>
      <c r="D5298" s="37" t="n">
        <v>21</v>
      </c>
      <c r="E5298" s="37" t="n">
        <v>1</v>
      </c>
      <c r="F5298" s="37" t="n">
        <v>0</v>
      </c>
      <c r="G5298" s="37" t="n">
        <v>0</v>
      </c>
      <c r="H5298" s="37" t="n">
        <v>2</v>
      </c>
      <c r="I5298" s="37" t="n">
        <v>15</v>
      </c>
      <c r="J5298" s="40" t="n">
        <f aca="false">IF(C5298=0,"",D5298/C5298)</f>
        <v>0.954545454545455</v>
      </c>
    </row>
    <row r="5299" customFormat="false" ht="15" hidden="false" customHeight="false" outlineLevel="0" collapsed="false">
      <c r="A5299" s="37" t="s">
        <v>951</v>
      </c>
      <c r="B5299" s="37" t="s">
        <v>270</v>
      </c>
      <c r="C5299" s="37" t="n">
        <v>22</v>
      </c>
      <c r="D5299" s="37" t="n">
        <v>16</v>
      </c>
      <c r="E5299" s="37" t="n">
        <v>0</v>
      </c>
      <c r="F5299" s="37" t="n">
        <v>1</v>
      </c>
      <c r="G5299" s="37" t="n">
        <v>1</v>
      </c>
      <c r="H5299" s="37" t="n">
        <v>1</v>
      </c>
      <c r="I5299" s="37" t="n">
        <v>1</v>
      </c>
      <c r="J5299" s="40" t="n">
        <f aca="false">IF(C5299=0,"",D5299/C5299)</f>
        <v>0.727272727272727</v>
      </c>
    </row>
    <row r="5300" customFormat="false" ht="15" hidden="false" customHeight="false" outlineLevel="0" collapsed="false">
      <c r="A5300" s="37" t="s">
        <v>951</v>
      </c>
      <c r="B5300" s="37" t="s">
        <v>271</v>
      </c>
      <c r="C5300" s="37" t="n">
        <v>22</v>
      </c>
      <c r="D5300" s="37" t="n">
        <v>21</v>
      </c>
      <c r="E5300" s="37" t="n">
        <v>2</v>
      </c>
      <c r="F5300" s="37" t="n">
        <v>0</v>
      </c>
      <c r="G5300" s="37" t="n">
        <v>0</v>
      </c>
      <c r="H5300" s="37" t="n">
        <v>3</v>
      </c>
      <c r="I5300" s="37" t="n">
        <v>2</v>
      </c>
      <c r="J5300" s="40" t="n">
        <f aca="false">IF(C5300=0,"",D5300/C5300)</f>
        <v>0.954545454545455</v>
      </c>
    </row>
    <row r="5301" customFormat="false" ht="15" hidden="false" customHeight="false" outlineLevel="0" collapsed="false">
      <c r="A5301" s="37" t="s">
        <v>951</v>
      </c>
      <c r="B5301" s="37" t="s">
        <v>272</v>
      </c>
      <c r="C5301" s="37" t="n">
        <v>22</v>
      </c>
      <c r="D5301" s="37" t="n">
        <v>20</v>
      </c>
      <c r="E5301" s="37" t="n">
        <v>1</v>
      </c>
      <c r="F5301" s="37" t="n">
        <v>1</v>
      </c>
      <c r="G5301" s="37" t="n">
        <v>0</v>
      </c>
      <c r="H5301" s="37" t="n">
        <v>0</v>
      </c>
      <c r="I5301" s="37" t="n">
        <v>2</v>
      </c>
      <c r="J5301" s="40" t="n">
        <f aca="false">IF(C5301=0,"",D5301/C5301)</f>
        <v>0.909090909090909</v>
      </c>
    </row>
    <row r="5302" customFormat="false" ht="15" hidden="false" customHeight="false" outlineLevel="0" collapsed="false">
      <c r="A5302" s="37" t="s">
        <v>951</v>
      </c>
      <c r="B5302" s="37" t="s">
        <v>273</v>
      </c>
      <c r="C5302" s="37" t="n">
        <v>22</v>
      </c>
      <c r="D5302" s="37" t="n">
        <v>22</v>
      </c>
      <c r="E5302" s="37" t="n">
        <v>0</v>
      </c>
      <c r="F5302" s="37" t="n">
        <v>0</v>
      </c>
      <c r="G5302" s="37" t="n">
        <v>0</v>
      </c>
      <c r="H5302" s="37" t="n">
        <v>1</v>
      </c>
      <c r="I5302" s="37" t="n">
        <v>0</v>
      </c>
      <c r="J5302" s="40" t="n">
        <f aca="false">IF(C5302=0,"",D5302/C5302)</f>
        <v>1</v>
      </c>
    </row>
    <row r="5303" customFormat="false" ht="15" hidden="false" customHeight="false" outlineLevel="0" collapsed="false">
      <c r="A5303" s="37" t="s">
        <v>951</v>
      </c>
      <c r="B5303" s="37" t="s">
        <v>274</v>
      </c>
      <c r="C5303" s="37" t="n">
        <v>22</v>
      </c>
      <c r="D5303" s="37" t="n">
        <v>21</v>
      </c>
      <c r="E5303" s="37" t="n">
        <v>0</v>
      </c>
      <c r="F5303" s="37" t="n">
        <v>0</v>
      </c>
      <c r="G5303" s="37" t="n">
        <v>0</v>
      </c>
      <c r="H5303" s="37" t="n">
        <v>2</v>
      </c>
      <c r="I5303" s="37" t="n">
        <v>3</v>
      </c>
      <c r="J5303" s="40" t="n">
        <f aca="false">IF(C5303=0,"",D5303/C5303)</f>
        <v>0.954545454545455</v>
      </c>
    </row>
    <row r="5304" customFormat="false" ht="15" hidden="false" customHeight="false" outlineLevel="0" collapsed="false">
      <c r="A5304" s="37" t="s">
        <v>951</v>
      </c>
      <c r="B5304" s="37" t="s">
        <v>275</v>
      </c>
      <c r="C5304" s="37" t="n">
        <v>22</v>
      </c>
      <c r="D5304" s="37" t="n">
        <v>20</v>
      </c>
      <c r="E5304" s="37" t="n">
        <v>1</v>
      </c>
      <c r="F5304" s="37" t="n">
        <v>0</v>
      </c>
      <c r="G5304" s="37" t="n">
        <v>0</v>
      </c>
      <c r="H5304" s="37" t="n">
        <v>3</v>
      </c>
      <c r="I5304" s="37" t="n">
        <v>0</v>
      </c>
      <c r="J5304" s="40" t="n">
        <f aca="false">IF(C5304=0,"",D5304/C5304)</f>
        <v>0.909090909090909</v>
      </c>
    </row>
    <row r="5305" customFormat="false" ht="15" hidden="false" customHeight="false" outlineLevel="0" collapsed="false">
      <c r="A5305" s="37" t="s">
        <v>951</v>
      </c>
      <c r="B5305" s="37" t="s">
        <v>276</v>
      </c>
      <c r="C5305" s="37" t="n">
        <v>22</v>
      </c>
      <c r="D5305" s="37" t="n">
        <v>19</v>
      </c>
      <c r="E5305" s="37" t="n">
        <v>0</v>
      </c>
      <c r="F5305" s="37" t="n">
        <v>1</v>
      </c>
      <c r="G5305" s="37" t="n">
        <v>1</v>
      </c>
      <c r="H5305" s="37" t="n">
        <v>1</v>
      </c>
      <c r="I5305" s="37" t="n">
        <v>5</v>
      </c>
      <c r="J5305" s="40" t="n">
        <f aca="false">IF(C5305=0,"",D5305/C5305)</f>
        <v>0.863636363636364</v>
      </c>
    </row>
    <row r="5306" customFormat="false" ht="15" hidden="false" customHeight="false" outlineLevel="0" collapsed="false">
      <c r="A5306" s="37" t="s">
        <v>951</v>
      </c>
      <c r="B5306" s="37" t="s">
        <v>277</v>
      </c>
      <c r="C5306" s="37" t="n">
        <v>22</v>
      </c>
      <c r="D5306" s="37" t="n">
        <v>22</v>
      </c>
      <c r="E5306" s="37" t="n">
        <v>0</v>
      </c>
      <c r="F5306" s="37" t="n">
        <v>1</v>
      </c>
      <c r="G5306" s="37" t="n">
        <v>0</v>
      </c>
      <c r="H5306" s="37" t="n">
        <v>4</v>
      </c>
      <c r="I5306" s="37" t="n">
        <v>0</v>
      </c>
      <c r="J5306" s="40" t="n">
        <f aca="false">IF(C5306=0,"",D5306/C5306)</f>
        <v>1</v>
      </c>
    </row>
    <row r="5307" customFormat="false" ht="15" hidden="false" customHeight="false" outlineLevel="0" collapsed="false">
      <c r="A5307" s="37" t="s">
        <v>951</v>
      </c>
      <c r="B5307" s="37" t="s">
        <v>278</v>
      </c>
      <c r="C5307" s="37" t="n">
        <v>22</v>
      </c>
      <c r="D5307" s="37" t="n">
        <v>20</v>
      </c>
      <c r="E5307" s="37" t="n">
        <v>0</v>
      </c>
      <c r="F5307" s="37" t="n">
        <v>0</v>
      </c>
      <c r="G5307" s="37" t="n">
        <v>0</v>
      </c>
      <c r="H5307" s="37" t="n">
        <v>2</v>
      </c>
      <c r="I5307" s="37" t="n">
        <v>1</v>
      </c>
      <c r="J5307" s="40" t="n">
        <f aca="false">IF(C5307=0,"",D5307/C5307)</f>
        <v>0.909090909090909</v>
      </c>
    </row>
    <row r="5308" customFormat="false" ht="15" hidden="false" customHeight="false" outlineLevel="0" collapsed="false">
      <c r="A5308" s="37" t="s">
        <v>951</v>
      </c>
      <c r="B5308" s="37" t="s">
        <v>279</v>
      </c>
      <c r="C5308" s="37" t="n">
        <v>22</v>
      </c>
      <c r="D5308" s="37" t="n">
        <v>19</v>
      </c>
      <c r="E5308" s="37" t="n">
        <v>0</v>
      </c>
      <c r="F5308" s="37" t="n">
        <v>0</v>
      </c>
      <c r="G5308" s="37" t="n">
        <v>0</v>
      </c>
      <c r="H5308" s="37" t="n">
        <v>2</v>
      </c>
      <c r="I5308" s="37" t="n">
        <v>0</v>
      </c>
      <c r="J5308" s="40" t="n">
        <f aca="false">IF(C5308=0,"",D5308/C5308)</f>
        <v>0.863636363636364</v>
      </c>
    </row>
    <row r="5309" customFormat="false" ht="15" hidden="false" customHeight="false" outlineLevel="0" collapsed="false">
      <c r="A5309" s="37" t="s">
        <v>951</v>
      </c>
      <c r="B5309" s="37" t="s">
        <v>280</v>
      </c>
      <c r="C5309" s="37" t="n">
        <v>22</v>
      </c>
      <c r="D5309" s="37" t="n">
        <v>18</v>
      </c>
      <c r="E5309" s="37" t="n">
        <v>1</v>
      </c>
      <c r="F5309" s="37" t="n">
        <v>2</v>
      </c>
      <c r="G5309" s="37" t="n">
        <v>0</v>
      </c>
      <c r="H5309" s="37" t="n">
        <v>1</v>
      </c>
      <c r="I5309" s="37" t="n">
        <v>1</v>
      </c>
      <c r="J5309" s="40" t="n">
        <f aca="false">IF(C5309=0,"",D5309/C5309)</f>
        <v>0.818181818181818</v>
      </c>
    </row>
    <row r="5310" customFormat="false" ht="15" hidden="false" customHeight="false" outlineLevel="0" collapsed="false">
      <c r="A5310" s="37" t="s">
        <v>951</v>
      </c>
      <c r="B5310" s="37" t="s">
        <v>281</v>
      </c>
      <c r="C5310" s="37" t="n">
        <v>22</v>
      </c>
      <c r="D5310" s="37" t="n">
        <v>20</v>
      </c>
      <c r="E5310" s="37" t="n">
        <v>0</v>
      </c>
      <c r="F5310" s="37" t="n">
        <v>1</v>
      </c>
      <c r="G5310" s="37" t="n">
        <v>0</v>
      </c>
      <c r="H5310" s="37" t="n">
        <v>3</v>
      </c>
      <c r="I5310" s="37" t="n">
        <v>1</v>
      </c>
      <c r="J5310" s="40" t="n">
        <f aca="false">IF(C5310=0,"",D5310/C5310)</f>
        <v>0.909090909090909</v>
      </c>
    </row>
    <row r="5311" customFormat="false" ht="15" hidden="false" customHeight="false" outlineLevel="0" collapsed="false">
      <c r="A5311" s="37" t="s">
        <v>1202</v>
      </c>
      <c r="B5311" s="37" t="s">
        <v>270</v>
      </c>
      <c r="C5311" s="37" t="n">
        <v>22</v>
      </c>
      <c r="D5311" s="37" t="n">
        <v>20</v>
      </c>
      <c r="E5311" s="37" t="n">
        <v>2</v>
      </c>
      <c r="F5311" s="37" t="n">
        <v>0</v>
      </c>
      <c r="G5311" s="37" t="n">
        <v>0</v>
      </c>
      <c r="H5311" s="37" t="n">
        <v>5</v>
      </c>
      <c r="I5311" s="37" t="n">
        <v>2</v>
      </c>
      <c r="J5311" s="40" t="n">
        <f aca="false">IF(C5311=0,"",D5311/C5311)</f>
        <v>0.909090909090909</v>
      </c>
    </row>
    <row r="5312" customFormat="false" ht="15" hidden="false" customHeight="false" outlineLevel="0" collapsed="false">
      <c r="A5312" s="37" t="s">
        <v>1202</v>
      </c>
      <c r="B5312" s="37" t="s">
        <v>271</v>
      </c>
      <c r="C5312" s="37" t="n">
        <v>22</v>
      </c>
      <c r="D5312" s="37" t="n">
        <v>19</v>
      </c>
      <c r="E5312" s="37" t="n">
        <v>2</v>
      </c>
      <c r="F5312" s="37" t="n">
        <v>2</v>
      </c>
      <c r="G5312" s="37" t="n">
        <v>2</v>
      </c>
      <c r="H5312" s="37" t="n">
        <v>2</v>
      </c>
      <c r="I5312" s="37" t="n">
        <v>1</v>
      </c>
      <c r="J5312" s="40" t="n">
        <f aca="false">IF(C5312=0,"",D5312/C5312)</f>
        <v>0.863636363636364</v>
      </c>
    </row>
    <row r="5313" customFormat="false" ht="15" hidden="false" customHeight="false" outlineLevel="0" collapsed="false">
      <c r="A5313" s="37" t="s">
        <v>1202</v>
      </c>
      <c r="B5313" s="37" t="s">
        <v>272</v>
      </c>
      <c r="C5313" s="37" t="n">
        <v>22</v>
      </c>
      <c r="D5313" s="37" t="n">
        <v>19</v>
      </c>
      <c r="E5313" s="37" t="n">
        <v>1</v>
      </c>
      <c r="F5313" s="37" t="n">
        <v>1</v>
      </c>
      <c r="G5313" s="37" t="n">
        <v>0</v>
      </c>
      <c r="H5313" s="37" t="n">
        <v>1</v>
      </c>
      <c r="I5313" s="37" t="n">
        <v>1</v>
      </c>
      <c r="J5313" s="40" t="n">
        <f aca="false">IF(C5313=0,"",D5313/C5313)</f>
        <v>0.863636363636364</v>
      </c>
    </row>
    <row r="5314" customFormat="false" ht="15" hidden="false" customHeight="false" outlineLevel="0" collapsed="false">
      <c r="A5314" s="37" t="s">
        <v>1202</v>
      </c>
      <c r="B5314" s="37" t="s">
        <v>273</v>
      </c>
      <c r="C5314" s="37" t="n">
        <v>22</v>
      </c>
      <c r="D5314" s="37" t="n">
        <v>19</v>
      </c>
      <c r="E5314" s="37" t="n">
        <v>1</v>
      </c>
      <c r="F5314" s="37" t="n">
        <v>0</v>
      </c>
      <c r="G5314" s="37" t="n">
        <v>0</v>
      </c>
      <c r="H5314" s="37" t="n">
        <v>2</v>
      </c>
      <c r="I5314" s="37" t="n">
        <v>1</v>
      </c>
      <c r="J5314" s="40" t="n">
        <f aca="false">IF(C5314=0,"",D5314/C5314)</f>
        <v>0.863636363636364</v>
      </c>
    </row>
    <row r="5315" customFormat="false" ht="15" hidden="false" customHeight="false" outlineLevel="0" collapsed="false">
      <c r="A5315" s="37" t="s">
        <v>1202</v>
      </c>
      <c r="B5315" s="37" t="s">
        <v>274</v>
      </c>
      <c r="C5315" s="37" t="n">
        <v>22</v>
      </c>
      <c r="D5315" s="37" t="n">
        <v>19</v>
      </c>
      <c r="E5315" s="37" t="n">
        <v>1</v>
      </c>
      <c r="F5315" s="37" t="n">
        <v>0</v>
      </c>
      <c r="G5315" s="37" t="n">
        <v>1</v>
      </c>
      <c r="H5315" s="37" t="n">
        <v>0</v>
      </c>
      <c r="I5315" s="37" t="n">
        <v>0</v>
      </c>
      <c r="J5315" s="40" t="n">
        <f aca="false">IF(C5315=0,"",D5315/C5315)</f>
        <v>0.863636363636364</v>
      </c>
    </row>
    <row r="5316" customFormat="false" ht="15" hidden="false" customHeight="false" outlineLevel="0" collapsed="false">
      <c r="A5316" s="37" t="s">
        <v>1202</v>
      </c>
      <c r="B5316" s="37" t="s">
        <v>275</v>
      </c>
      <c r="C5316" s="37" t="n">
        <v>22</v>
      </c>
      <c r="D5316" s="37" t="n">
        <v>21</v>
      </c>
      <c r="E5316" s="37" t="n">
        <v>2</v>
      </c>
      <c r="F5316" s="37" t="n">
        <v>0</v>
      </c>
      <c r="G5316" s="37" t="n">
        <v>1</v>
      </c>
      <c r="H5316" s="37" t="n">
        <v>1</v>
      </c>
      <c r="I5316" s="37" t="n">
        <v>0</v>
      </c>
      <c r="J5316" s="40" t="n">
        <f aca="false">IF(C5316=0,"",D5316/C5316)</f>
        <v>0.954545454545455</v>
      </c>
    </row>
    <row r="5317" customFormat="false" ht="15" hidden="false" customHeight="false" outlineLevel="0" collapsed="false">
      <c r="A5317" s="37" t="s">
        <v>1202</v>
      </c>
      <c r="B5317" s="37" t="s">
        <v>276</v>
      </c>
      <c r="C5317" s="37" t="n">
        <v>22</v>
      </c>
      <c r="D5317" s="37" t="n">
        <v>20</v>
      </c>
      <c r="E5317" s="37" t="n">
        <v>0</v>
      </c>
      <c r="F5317" s="37" t="n">
        <v>0</v>
      </c>
      <c r="G5317" s="37" t="n">
        <v>0</v>
      </c>
      <c r="H5317" s="37" t="n">
        <v>2</v>
      </c>
      <c r="I5317" s="37" t="n">
        <v>0</v>
      </c>
      <c r="J5317" s="40" t="n">
        <f aca="false">IF(C5317=0,"",D5317/C5317)</f>
        <v>0.909090909090909</v>
      </c>
    </row>
    <row r="5318" customFormat="false" ht="15" hidden="false" customHeight="false" outlineLevel="0" collapsed="false">
      <c r="A5318" s="37" t="s">
        <v>1202</v>
      </c>
      <c r="B5318" s="37" t="s">
        <v>277</v>
      </c>
      <c r="C5318" s="37" t="n">
        <v>22</v>
      </c>
      <c r="D5318" s="37" t="n">
        <v>18</v>
      </c>
      <c r="E5318" s="37" t="n">
        <v>2</v>
      </c>
      <c r="F5318" s="37" t="n">
        <v>1</v>
      </c>
      <c r="G5318" s="37" t="n">
        <v>0</v>
      </c>
      <c r="H5318" s="37" t="n">
        <v>1</v>
      </c>
      <c r="I5318" s="37" t="n">
        <v>3</v>
      </c>
      <c r="J5318" s="40" t="n">
        <f aca="false">IF(C5318=0,"",D5318/C5318)</f>
        <v>0.818181818181818</v>
      </c>
    </row>
    <row r="5319" customFormat="false" ht="15" hidden="false" customHeight="false" outlineLevel="0" collapsed="false">
      <c r="A5319" s="37" t="s">
        <v>1202</v>
      </c>
      <c r="B5319" s="37" t="s">
        <v>278</v>
      </c>
      <c r="C5319" s="37" t="n">
        <v>22</v>
      </c>
      <c r="D5319" s="37" t="n">
        <v>21</v>
      </c>
      <c r="E5319" s="37" t="n">
        <v>0</v>
      </c>
      <c r="F5319" s="37" t="n">
        <v>2</v>
      </c>
      <c r="G5319" s="37" t="n">
        <v>0</v>
      </c>
      <c r="H5319" s="37" t="n">
        <v>0</v>
      </c>
      <c r="I5319" s="37" t="n">
        <v>1</v>
      </c>
      <c r="J5319" s="40" t="n">
        <f aca="false">IF(C5319=0,"",D5319/C5319)</f>
        <v>0.954545454545455</v>
      </c>
    </row>
    <row r="5320" customFormat="false" ht="15" hidden="false" customHeight="false" outlineLevel="0" collapsed="false">
      <c r="A5320" s="37" t="s">
        <v>1202</v>
      </c>
      <c r="B5320" s="37" t="s">
        <v>279</v>
      </c>
      <c r="C5320" s="37" t="n">
        <v>22</v>
      </c>
      <c r="D5320" s="37" t="n">
        <v>21</v>
      </c>
      <c r="E5320" s="37" t="n">
        <v>1</v>
      </c>
      <c r="F5320" s="37" t="n">
        <v>0</v>
      </c>
      <c r="G5320" s="37" t="n">
        <v>1</v>
      </c>
      <c r="H5320" s="37" t="n">
        <v>1</v>
      </c>
      <c r="I5320" s="37" t="n">
        <v>2</v>
      </c>
      <c r="J5320" s="40" t="n">
        <f aca="false">IF(C5320=0,"",D5320/C5320)</f>
        <v>0.954545454545455</v>
      </c>
    </row>
    <row r="5321" customFormat="false" ht="15" hidden="false" customHeight="false" outlineLevel="0" collapsed="false">
      <c r="A5321" s="37" t="s">
        <v>1202</v>
      </c>
      <c r="B5321" s="37" t="s">
        <v>280</v>
      </c>
      <c r="C5321" s="37" t="n">
        <v>22</v>
      </c>
      <c r="D5321" s="37" t="n">
        <v>20</v>
      </c>
      <c r="E5321" s="37" t="n">
        <v>1</v>
      </c>
      <c r="F5321" s="37" t="n">
        <v>1</v>
      </c>
      <c r="G5321" s="37" t="n">
        <v>0</v>
      </c>
      <c r="H5321" s="37" t="n">
        <v>1</v>
      </c>
      <c r="I5321" s="37" t="n">
        <v>3</v>
      </c>
      <c r="J5321" s="40" t="n">
        <f aca="false">IF(C5321=0,"",D5321/C5321)</f>
        <v>0.909090909090909</v>
      </c>
    </row>
    <row r="5322" customFormat="false" ht="15" hidden="false" customHeight="false" outlineLevel="0" collapsed="false">
      <c r="A5322" s="37" t="s">
        <v>1202</v>
      </c>
      <c r="B5322" s="37" t="s">
        <v>281</v>
      </c>
      <c r="C5322" s="37" t="n">
        <v>22</v>
      </c>
      <c r="D5322" s="37" t="n">
        <v>18</v>
      </c>
      <c r="E5322" s="37" t="n">
        <v>0</v>
      </c>
      <c r="F5322" s="37" t="n">
        <v>4</v>
      </c>
      <c r="G5322" s="37" t="n">
        <v>0</v>
      </c>
      <c r="H5322" s="37" t="n">
        <v>1</v>
      </c>
      <c r="I5322" s="37" t="n">
        <v>0</v>
      </c>
      <c r="J5322" s="40" t="n">
        <f aca="false">IF(C5322=0,"",D5322/C5322)</f>
        <v>0.818181818181818</v>
      </c>
    </row>
    <row r="5323" customFormat="false" ht="15" hidden="false" customHeight="false" outlineLevel="0" collapsed="false">
      <c r="A5323" s="37" t="s">
        <v>1203</v>
      </c>
      <c r="B5323" s="37" t="s">
        <v>270</v>
      </c>
      <c r="C5323" s="37" t="n">
        <v>22</v>
      </c>
      <c r="D5323" s="37" t="n">
        <v>19</v>
      </c>
      <c r="E5323" s="37" t="n">
        <v>0</v>
      </c>
      <c r="F5323" s="37" t="n">
        <v>1</v>
      </c>
      <c r="G5323" s="37" t="n">
        <v>0</v>
      </c>
      <c r="H5323" s="37" t="n">
        <v>2</v>
      </c>
      <c r="I5323" s="37" t="n">
        <v>6</v>
      </c>
      <c r="J5323" s="40" t="n">
        <f aca="false">IF(C5323=0,"",D5323/C5323)</f>
        <v>0.863636363636364</v>
      </c>
    </row>
    <row r="5324" customFormat="false" ht="15" hidden="false" customHeight="false" outlineLevel="0" collapsed="false">
      <c r="A5324" s="37" t="s">
        <v>1203</v>
      </c>
      <c r="B5324" s="37" t="s">
        <v>271</v>
      </c>
      <c r="C5324" s="37" t="n">
        <v>22</v>
      </c>
      <c r="D5324" s="37" t="n">
        <v>22</v>
      </c>
      <c r="E5324" s="37" t="n">
        <v>1</v>
      </c>
      <c r="F5324" s="37" t="n">
        <v>1</v>
      </c>
      <c r="G5324" s="37" t="n">
        <v>0</v>
      </c>
      <c r="H5324" s="37" t="n">
        <v>0</v>
      </c>
      <c r="I5324" s="37" t="n">
        <v>2</v>
      </c>
      <c r="J5324" s="40" t="n">
        <f aca="false">IF(C5324=0,"",D5324/C5324)</f>
        <v>1</v>
      </c>
    </row>
    <row r="5325" customFormat="false" ht="15" hidden="false" customHeight="false" outlineLevel="0" collapsed="false">
      <c r="A5325" s="37" t="s">
        <v>1203</v>
      </c>
      <c r="B5325" s="37" t="s">
        <v>272</v>
      </c>
      <c r="C5325" s="37" t="n">
        <v>22</v>
      </c>
      <c r="D5325" s="37" t="n">
        <v>21</v>
      </c>
      <c r="E5325" s="37" t="n">
        <v>2</v>
      </c>
      <c r="F5325" s="37" t="n">
        <v>0</v>
      </c>
      <c r="G5325" s="37" t="n">
        <v>0</v>
      </c>
      <c r="H5325" s="37" t="n">
        <v>3</v>
      </c>
      <c r="I5325" s="37" t="n">
        <v>0</v>
      </c>
      <c r="J5325" s="40" t="n">
        <f aca="false">IF(C5325=0,"",D5325/C5325)</f>
        <v>0.954545454545455</v>
      </c>
    </row>
    <row r="5326" customFormat="false" ht="15" hidden="false" customHeight="false" outlineLevel="0" collapsed="false">
      <c r="A5326" s="37" t="s">
        <v>1203</v>
      </c>
      <c r="B5326" s="37" t="s">
        <v>273</v>
      </c>
      <c r="C5326" s="37" t="n">
        <v>22</v>
      </c>
      <c r="D5326" s="37" t="n">
        <v>21</v>
      </c>
      <c r="E5326" s="37" t="n">
        <v>1</v>
      </c>
      <c r="F5326" s="37" t="n">
        <v>0</v>
      </c>
      <c r="G5326" s="37" t="n">
        <v>1</v>
      </c>
      <c r="H5326" s="37" t="n">
        <v>1</v>
      </c>
      <c r="I5326" s="37" t="n">
        <v>5</v>
      </c>
      <c r="J5326" s="40" t="n">
        <f aca="false">IF(C5326=0,"",D5326/C5326)</f>
        <v>0.954545454545455</v>
      </c>
    </row>
    <row r="5327" customFormat="false" ht="15" hidden="false" customHeight="false" outlineLevel="0" collapsed="false">
      <c r="A5327" s="37" t="s">
        <v>1203</v>
      </c>
      <c r="B5327" s="37" t="s">
        <v>274</v>
      </c>
      <c r="C5327" s="37" t="n">
        <v>22</v>
      </c>
      <c r="D5327" s="37" t="n">
        <v>20</v>
      </c>
      <c r="E5327" s="37" t="n">
        <v>2</v>
      </c>
      <c r="F5327" s="37" t="n">
        <v>0</v>
      </c>
      <c r="G5327" s="37" t="n">
        <v>0</v>
      </c>
      <c r="H5327" s="37" t="n">
        <v>1</v>
      </c>
      <c r="I5327" s="37" t="n">
        <v>6</v>
      </c>
      <c r="J5327" s="40" t="n">
        <f aca="false">IF(C5327=0,"",D5327/C5327)</f>
        <v>0.909090909090909</v>
      </c>
    </row>
    <row r="5328" customFormat="false" ht="15" hidden="false" customHeight="false" outlineLevel="0" collapsed="false">
      <c r="A5328" s="37" t="s">
        <v>1203</v>
      </c>
      <c r="B5328" s="37" t="s">
        <v>275</v>
      </c>
      <c r="C5328" s="37" t="n">
        <v>22</v>
      </c>
      <c r="D5328" s="37" t="n">
        <v>20</v>
      </c>
      <c r="E5328" s="37" t="n">
        <v>0</v>
      </c>
      <c r="F5328" s="37" t="n">
        <v>0</v>
      </c>
      <c r="G5328" s="37" t="n">
        <v>0</v>
      </c>
      <c r="H5328" s="37" t="n">
        <v>4</v>
      </c>
      <c r="I5328" s="37" t="n">
        <v>12</v>
      </c>
      <c r="J5328" s="40" t="n">
        <f aca="false">IF(C5328=0,"",D5328/C5328)</f>
        <v>0.909090909090909</v>
      </c>
    </row>
    <row r="5329" customFormat="false" ht="15" hidden="false" customHeight="false" outlineLevel="0" collapsed="false">
      <c r="A5329" s="37" t="s">
        <v>1203</v>
      </c>
      <c r="B5329" s="37" t="s">
        <v>276</v>
      </c>
      <c r="C5329" s="37" t="n">
        <v>22</v>
      </c>
      <c r="D5329" s="37" t="n">
        <v>20</v>
      </c>
      <c r="E5329" s="37" t="n">
        <v>1</v>
      </c>
      <c r="F5329" s="37" t="n">
        <v>1</v>
      </c>
      <c r="G5329" s="37" t="n">
        <v>2</v>
      </c>
      <c r="H5329" s="37" t="n">
        <v>2</v>
      </c>
      <c r="I5329" s="37" t="n">
        <v>2</v>
      </c>
      <c r="J5329" s="40" t="n">
        <f aca="false">IF(C5329=0,"",D5329/C5329)</f>
        <v>0.909090909090909</v>
      </c>
    </row>
    <row r="5330" customFormat="false" ht="15" hidden="false" customHeight="false" outlineLevel="0" collapsed="false">
      <c r="A5330" s="37" t="s">
        <v>1203</v>
      </c>
      <c r="B5330" s="37" t="s">
        <v>277</v>
      </c>
      <c r="C5330" s="37" t="n">
        <v>22</v>
      </c>
      <c r="D5330" s="37" t="n">
        <v>20</v>
      </c>
      <c r="E5330" s="37" t="n">
        <v>0</v>
      </c>
      <c r="F5330" s="37" t="n">
        <v>0</v>
      </c>
      <c r="G5330" s="37" t="n">
        <v>0</v>
      </c>
      <c r="H5330" s="37" t="n">
        <v>0</v>
      </c>
      <c r="I5330" s="37" t="n">
        <v>0</v>
      </c>
      <c r="J5330" s="40" t="n">
        <f aca="false">IF(C5330=0,"",D5330/C5330)</f>
        <v>0.909090909090909</v>
      </c>
    </row>
    <row r="5331" customFormat="false" ht="15" hidden="false" customHeight="false" outlineLevel="0" collapsed="false">
      <c r="A5331" s="37" t="s">
        <v>1203</v>
      </c>
      <c r="B5331" s="37" t="s">
        <v>278</v>
      </c>
      <c r="C5331" s="37" t="n">
        <v>22</v>
      </c>
      <c r="D5331" s="37" t="n">
        <v>22</v>
      </c>
      <c r="E5331" s="37" t="n">
        <v>0</v>
      </c>
      <c r="F5331" s="37" t="n">
        <v>1</v>
      </c>
      <c r="G5331" s="37" t="n">
        <v>0</v>
      </c>
      <c r="H5331" s="37" t="n">
        <v>1</v>
      </c>
      <c r="I5331" s="37" t="n">
        <v>0</v>
      </c>
      <c r="J5331" s="40" t="n">
        <f aca="false">IF(C5331=0,"",D5331/C5331)</f>
        <v>1</v>
      </c>
    </row>
    <row r="5332" customFormat="false" ht="15" hidden="false" customHeight="false" outlineLevel="0" collapsed="false">
      <c r="A5332" s="37" t="s">
        <v>1203</v>
      </c>
      <c r="B5332" s="37" t="s">
        <v>279</v>
      </c>
      <c r="C5332" s="37" t="n">
        <v>22</v>
      </c>
      <c r="D5332" s="37" t="n">
        <v>22</v>
      </c>
      <c r="E5332" s="37" t="n">
        <v>1</v>
      </c>
      <c r="F5332" s="37" t="n">
        <v>3</v>
      </c>
      <c r="G5332" s="37" t="n">
        <v>0</v>
      </c>
      <c r="H5332" s="37" t="n">
        <v>2</v>
      </c>
      <c r="I5332" s="37" t="n">
        <v>1</v>
      </c>
      <c r="J5332" s="40" t="n">
        <f aca="false">IF(C5332=0,"",D5332/C5332)</f>
        <v>1</v>
      </c>
    </row>
    <row r="5333" customFormat="false" ht="15" hidden="false" customHeight="false" outlineLevel="0" collapsed="false">
      <c r="A5333" s="37" t="s">
        <v>1203</v>
      </c>
      <c r="B5333" s="37" t="s">
        <v>280</v>
      </c>
      <c r="C5333" s="37" t="n">
        <v>22</v>
      </c>
      <c r="D5333" s="37" t="n">
        <v>20</v>
      </c>
      <c r="E5333" s="37" t="n">
        <v>0</v>
      </c>
      <c r="F5333" s="37" t="n">
        <v>1</v>
      </c>
      <c r="G5333" s="37" t="n">
        <v>1</v>
      </c>
      <c r="H5333" s="37" t="n">
        <v>1</v>
      </c>
      <c r="I5333" s="37" t="n">
        <v>0</v>
      </c>
      <c r="J5333" s="40" t="n">
        <f aca="false">IF(C5333=0,"",D5333/C5333)</f>
        <v>0.909090909090909</v>
      </c>
    </row>
    <row r="5334" customFormat="false" ht="15" hidden="false" customHeight="false" outlineLevel="0" collapsed="false">
      <c r="A5334" s="37" t="s">
        <v>1203</v>
      </c>
      <c r="B5334" s="37" t="s">
        <v>281</v>
      </c>
      <c r="C5334" s="37" t="n">
        <v>22</v>
      </c>
      <c r="D5334" s="37" t="n">
        <v>20</v>
      </c>
      <c r="E5334" s="37" t="n">
        <v>1</v>
      </c>
      <c r="F5334" s="37" t="n">
        <v>0</v>
      </c>
      <c r="G5334" s="37" t="n">
        <v>0</v>
      </c>
      <c r="H5334" s="37" t="n">
        <v>1</v>
      </c>
      <c r="I5334" s="37" t="n">
        <v>0</v>
      </c>
      <c r="J5334" s="40" t="n">
        <f aca="false">IF(C5334=0,"",D5334/C5334)</f>
        <v>0.909090909090909</v>
      </c>
    </row>
    <row r="5335" customFormat="false" ht="15" hidden="false" customHeight="false" outlineLevel="0" collapsed="false">
      <c r="A5335" s="37" t="s">
        <v>577</v>
      </c>
      <c r="B5335" s="37" t="s">
        <v>270</v>
      </c>
      <c r="C5335" s="37" t="n">
        <v>22</v>
      </c>
      <c r="D5335" s="37" t="n">
        <v>21</v>
      </c>
      <c r="E5335" s="37" t="n">
        <v>1</v>
      </c>
      <c r="F5335" s="37" t="n">
        <v>0</v>
      </c>
      <c r="G5335" s="37" t="n">
        <v>0</v>
      </c>
      <c r="H5335" s="37" t="n">
        <v>1</v>
      </c>
      <c r="I5335" s="37" t="n">
        <v>3</v>
      </c>
      <c r="J5335" s="40" t="n">
        <f aca="false">IF(C5335=0,"",D5335/C5335)</f>
        <v>0.954545454545455</v>
      </c>
    </row>
    <row r="5336" customFormat="false" ht="15" hidden="false" customHeight="false" outlineLevel="0" collapsed="false">
      <c r="A5336" s="37" t="s">
        <v>577</v>
      </c>
      <c r="B5336" s="37" t="s">
        <v>271</v>
      </c>
      <c r="C5336" s="37" t="n">
        <v>22</v>
      </c>
      <c r="D5336" s="37" t="n">
        <v>20</v>
      </c>
      <c r="E5336" s="37" t="n">
        <v>1</v>
      </c>
      <c r="F5336" s="37" t="n">
        <v>1</v>
      </c>
      <c r="G5336" s="37" t="n">
        <v>0</v>
      </c>
      <c r="H5336" s="37" t="n">
        <v>0</v>
      </c>
      <c r="I5336" s="37" t="n">
        <v>0</v>
      </c>
      <c r="J5336" s="40" t="n">
        <f aca="false">IF(C5336=0,"",D5336/C5336)</f>
        <v>0.909090909090909</v>
      </c>
    </row>
    <row r="5337" customFormat="false" ht="15" hidden="false" customHeight="false" outlineLevel="0" collapsed="false">
      <c r="A5337" s="37" t="s">
        <v>577</v>
      </c>
      <c r="B5337" s="37" t="s">
        <v>272</v>
      </c>
      <c r="C5337" s="37" t="n">
        <v>22</v>
      </c>
      <c r="D5337" s="37" t="n">
        <v>21</v>
      </c>
      <c r="E5337" s="37" t="n">
        <v>0</v>
      </c>
      <c r="F5337" s="37" t="n">
        <v>1</v>
      </c>
      <c r="G5337" s="37" t="n">
        <v>0</v>
      </c>
      <c r="H5337" s="37" t="n">
        <v>2</v>
      </c>
      <c r="I5337" s="37" t="n">
        <v>1</v>
      </c>
      <c r="J5337" s="40" t="n">
        <f aca="false">IF(C5337=0,"",D5337/C5337)</f>
        <v>0.954545454545455</v>
      </c>
    </row>
    <row r="5338" customFormat="false" ht="15" hidden="false" customHeight="false" outlineLevel="0" collapsed="false">
      <c r="A5338" s="37" t="s">
        <v>577</v>
      </c>
      <c r="B5338" s="37" t="s">
        <v>273</v>
      </c>
      <c r="C5338" s="37" t="n">
        <v>22</v>
      </c>
      <c r="D5338" s="37" t="n">
        <v>21</v>
      </c>
      <c r="E5338" s="37" t="n">
        <v>0</v>
      </c>
      <c r="F5338" s="37" t="n">
        <v>0</v>
      </c>
      <c r="G5338" s="37" t="n">
        <v>1</v>
      </c>
      <c r="H5338" s="37" t="n">
        <v>0</v>
      </c>
      <c r="I5338" s="37" t="n">
        <v>1</v>
      </c>
      <c r="J5338" s="40" t="n">
        <f aca="false">IF(C5338=0,"",D5338/C5338)</f>
        <v>0.954545454545455</v>
      </c>
    </row>
    <row r="5339" customFormat="false" ht="15" hidden="false" customHeight="false" outlineLevel="0" collapsed="false">
      <c r="A5339" s="37" t="s">
        <v>577</v>
      </c>
      <c r="B5339" s="37" t="s">
        <v>274</v>
      </c>
      <c r="C5339" s="37" t="n">
        <v>22</v>
      </c>
      <c r="D5339" s="37" t="n">
        <v>21</v>
      </c>
      <c r="E5339" s="37" t="n">
        <v>0</v>
      </c>
      <c r="F5339" s="37" t="n">
        <v>0</v>
      </c>
      <c r="G5339" s="37" t="n">
        <v>0</v>
      </c>
      <c r="H5339" s="37" t="n">
        <v>2</v>
      </c>
      <c r="I5339" s="37" t="n">
        <v>3</v>
      </c>
      <c r="J5339" s="40" t="n">
        <f aca="false">IF(C5339=0,"",D5339/C5339)</f>
        <v>0.954545454545455</v>
      </c>
    </row>
    <row r="5340" customFormat="false" ht="15" hidden="false" customHeight="false" outlineLevel="0" collapsed="false">
      <c r="A5340" s="37" t="s">
        <v>577</v>
      </c>
      <c r="B5340" s="37" t="s">
        <v>275</v>
      </c>
      <c r="C5340" s="37" t="n">
        <v>22</v>
      </c>
      <c r="D5340" s="37" t="n">
        <v>21</v>
      </c>
      <c r="E5340" s="37" t="n">
        <v>3</v>
      </c>
      <c r="F5340" s="37" t="n">
        <v>0</v>
      </c>
      <c r="G5340" s="37" t="n">
        <v>1</v>
      </c>
      <c r="H5340" s="37" t="n">
        <v>0</v>
      </c>
      <c r="I5340" s="37" t="n">
        <v>1</v>
      </c>
      <c r="J5340" s="40" t="n">
        <f aca="false">IF(C5340=0,"",D5340/C5340)</f>
        <v>0.954545454545455</v>
      </c>
    </row>
    <row r="5341" customFormat="false" ht="15" hidden="false" customHeight="false" outlineLevel="0" collapsed="false">
      <c r="A5341" s="37" t="s">
        <v>577</v>
      </c>
      <c r="B5341" s="37" t="s">
        <v>276</v>
      </c>
      <c r="C5341" s="37" t="n">
        <v>22</v>
      </c>
      <c r="D5341" s="37" t="n">
        <v>21</v>
      </c>
      <c r="E5341" s="37" t="n">
        <v>0</v>
      </c>
      <c r="F5341" s="37" t="n">
        <v>1</v>
      </c>
      <c r="G5341" s="37" t="n">
        <v>0</v>
      </c>
      <c r="H5341" s="37" t="n">
        <v>2</v>
      </c>
      <c r="I5341" s="37" t="n">
        <v>0</v>
      </c>
      <c r="J5341" s="40" t="n">
        <f aca="false">IF(C5341=0,"",D5341/C5341)</f>
        <v>0.954545454545455</v>
      </c>
    </row>
    <row r="5342" customFormat="false" ht="15" hidden="false" customHeight="false" outlineLevel="0" collapsed="false">
      <c r="A5342" s="37" t="s">
        <v>577</v>
      </c>
      <c r="B5342" s="37" t="s">
        <v>277</v>
      </c>
      <c r="C5342" s="37" t="n">
        <v>22</v>
      </c>
      <c r="D5342" s="37" t="n">
        <v>20</v>
      </c>
      <c r="E5342" s="37" t="n">
        <v>1</v>
      </c>
      <c r="F5342" s="37" t="n">
        <v>1</v>
      </c>
      <c r="G5342" s="37" t="n">
        <v>0</v>
      </c>
      <c r="H5342" s="37" t="n">
        <v>1</v>
      </c>
      <c r="I5342" s="37" t="n">
        <v>0</v>
      </c>
      <c r="J5342" s="40" t="n">
        <f aca="false">IF(C5342=0,"",D5342/C5342)</f>
        <v>0.909090909090909</v>
      </c>
    </row>
    <row r="5343" customFormat="false" ht="15" hidden="false" customHeight="false" outlineLevel="0" collapsed="false">
      <c r="A5343" s="37" t="s">
        <v>577</v>
      </c>
      <c r="B5343" s="37" t="s">
        <v>278</v>
      </c>
      <c r="C5343" s="37" t="n">
        <v>22</v>
      </c>
      <c r="D5343" s="37" t="n">
        <v>20</v>
      </c>
      <c r="E5343" s="37" t="n">
        <v>1</v>
      </c>
      <c r="F5343" s="37" t="n">
        <v>0</v>
      </c>
      <c r="G5343" s="37" t="n">
        <v>0</v>
      </c>
      <c r="H5343" s="37" t="n">
        <v>0</v>
      </c>
      <c r="I5343" s="37" t="n">
        <v>4</v>
      </c>
      <c r="J5343" s="40" t="n">
        <f aca="false">IF(C5343=0,"",D5343/C5343)</f>
        <v>0.909090909090909</v>
      </c>
    </row>
    <row r="5344" customFormat="false" ht="15" hidden="false" customHeight="false" outlineLevel="0" collapsed="false">
      <c r="A5344" s="37" t="s">
        <v>577</v>
      </c>
      <c r="B5344" s="37" t="s">
        <v>279</v>
      </c>
      <c r="C5344" s="37" t="n">
        <v>22</v>
      </c>
      <c r="D5344" s="37" t="n">
        <v>21</v>
      </c>
      <c r="E5344" s="37" t="n">
        <v>2</v>
      </c>
      <c r="F5344" s="37" t="n">
        <v>0</v>
      </c>
      <c r="G5344" s="37" t="n">
        <v>0</v>
      </c>
      <c r="H5344" s="37" t="n">
        <v>3</v>
      </c>
      <c r="I5344" s="37" t="n">
        <v>1</v>
      </c>
      <c r="J5344" s="40" t="n">
        <f aca="false">IF(C5344=0,"",D5344/C5344)</f>
        <v>0.954545454545455</v>
      </c>
    </row>
    <row r="5345" customFormat="false" ht="15" hidden="false" customHeight="false" outlineLevel="0" collapsed="false">
      <c r="A5345" s="37" t="s">
        <v>577</v>
      </c>
      <c r="B5345" s="37" t="s">
        <v>280</v>
      </c>
      <c r="C5345" s="37" t="n">
        <v>22</v>
      </c>
      <c r="D5345" s="37" t="n">
        <v>21</v>
      </c>
      <c r="E5345" s="37" t="n">
        <v>0</v>
      </c>
      <c r="F5345" s="37" t="n">
        <v>0</v>
      </c>
      <c r="G5345" s="37" t="n">
        <v>0</v>
      </c>
      <c r="H5345" s="37" t="n">
        <v>0</v>
      </c>
      <c r="I5345" s="37" t="n">
        <v>3</v>
      </c>
      <c r="J5345" s="40" t="n">
        <f aca="false">IF(C5345=0,"",D5345/C5345)</f>
        <v>0.954545454545455</v>
      </c>
    </row>
    <row r="5346" customFormat="false" ht="15" hidden="false" customHeight="false" outlineLevel="0" collapsed="false">
      <c r="A5346" s="37" t="s">
        <v>577</v>
      </c>
      <c r="B5346" s="37" t="s">
        <v>281</v>
      </c>
      <c r="C5346" s="37" t="n">
        <v>22</v>
      </c>
      <c r="D5346" s="37" t="n">
        <v>21</v>
      </c>
      <c r="E5346" s="37" t="n">
        <v>0</v>
      </c>
      <c r="F5346" s="37" t="n">
        <v>2</v>
      </c>
      <c r="G5346" s="37" t="n">
        <v>1</v>
      </c>
      <c r="H5346" s="37" t="n">
        <v>1</v>
      </c>
      <c r="I5346" s="37" t="n">
        <v>1</v>
      </c>
      <c r="J5346" s="40" t="n">
        <f aca="false">IF(C5346=0,"",D5346/C5346)</f>
        <v>0.954545454545455</v>
      </c>
    </row>
    <row r="5347" customFormat="false" ht="15" hidden="false" customHeight="false" outlineLevel="0" collapsed="false">
      <c r="A5347" s="37" t="s">
        <v>1205</v>
      </c>
      <c r="B5347" s="37" t="s">
        <v>270</v>
      </c>
      <c r="C5347" s="37" t="n">
        <v>22</v>
      </c>
      <c r="D5347" s="37" t="n">
        <v>22</v>
      </c>
      <c r="E5347" s="37" t="n">
        <v>0</v>
      </c>
      <c r="F5347" s="37" t="n">
        <v>2</v>
      </c>
      <c r="G5347" s="37" t="n">
        <v>2</v>
      </c>
      <c r="H5347" s="37" t="n">
        <v>0</v>
      </c>
      <c r="I5347" s="37" t="n">
        <v>0</v>
      </c>
      <c r="J5347" s="40" t="n">
        <f aca="false">IF(C5347=0,"",D5347/C5347)</f>
        <v>1</v>
      </c>
    </row>
    <row r="5348" customFormat="false" ht="15" hidden="false" customHeight="false" outlineLevel="0" collapsed="false">
      <c r="A5348" s="37" t="s">
        <v>1205</v>
      </c>
      <c r="B5348" s="37" t="s">
        <v>271</v>
      </c>
      <c r="C5348" s="37" t="n">
        <v>22</v>
      </c>
      <c r="D5348" s="37" t="n">
        <v>21</v>
      </c>
      <c r="E5348" s="37" t="n">
        <v>1</v>
      </c>
      <c r="F5348" s="37" t="n">
        <v>0</v>
      </c>
      <c r="G5348" s="37" t="n">
        <v>0</v>
      </c>
      <c r="H5348" s="37" t="n">
        <v>1</v>
      </c>
      <c r="I5348" s="37" t="n">
        <v>1</v>
      </c>
      <c r="J5348" s="40" t="n">
        <f aca="false">IF(C5348=0,"",D5348/C5348)</f>
        <v>0.954545454545455</v>
      </c>
    </row>
    <row r="5349" customFormat="false" ht="15" hidden="false" customHeight="false" outlineLevel="0" collapsed="false">
      <c r="A5349" s="37" t="s">
        <v>1205</v>
      </c>
      <c r="B5349" s="37" t="s">
        <v>272</v>
      </c>
      <c r="C5349" s="37" t="n">
        <v>22</v>
      </c>
      <c r="D5349" s="37" t="n">
        <v>20</v>
      </c>
      <c r="E5349" s="37" t="n">
        <v>0</v>
      </c>
      <c r="F5349" s="37" t="n">
        <v>0</v>
      </c>
      <c r="G5349" s="37" t="n">
        <v>0</v>
      </c>
      <c r="H5349" s="37" t="n">
        <v>3</v>
      </c>
      <c r="I5349" s="37" t="n">
        <v>0</v>
      </c>
      <c r="J5349" s="40" t="n">
        <f aca="false">IF(C5349=0,"",D5349/C5349)</f>
        <v>0.909090909090909</v>
      </c>
    </row>
    <row r="5350" customFormat="false" ht="15" hidden="false" customHeight="false" outlineLevel="0" collapsed="false">
      <c r="A5350" s="37" t="s">
        <v>1205</v>
      </c>
      <c r="B5350" s="37" t="s">
        <v>273</v>
      </c>
      <c r="C5350" s="37" t="n">
        <v>22</v>
      </c>
      <c r="D5350" s="37" t="n">
        <v>22</v>
      </c>
      <c r="E5350" s="37" t="n">
        <v>2</v>
      </c>
      <c r="F5350" s="37" t="n">
        <v>2</v>
      </c>
      <c r="G5350" s="37" t="n">
        <v>0</v>
      </c>
      <c r="H5350" s="37" t="n">
        <v>3</v>
      </c>
      <c r="I5350" s="37" t="n">
        <v>5</v>
      </c>
      <c r="J5350" s="40" t="n">
        <f aca="false">IF(C5350=0,"",D5350/C5350)</f>
        <v>1</v>
      </c>
    </row>
    <row r="5351" customFormat="false" ht="15" hidden="false" customHeight="false" outlineLevel="0" collapsed="false">
      <c r="A5351" s="37" t="s">
        <v>1205</v>
      </c>
      <c r="B5351" s="37" t="s">
        <v>274</v>
      </c>
      <c r="C5351" s="37" t="n">
        <v>22</v>
      </c>
      <c r="D5351" s="37" t="n">
        <v>17</v>
      </c>
      <c r="E5351" s="37" t="n">
        <v>0</v>
      </c>
      <c r="F5351" s="37" t="n">
        <v>1</v>
      </c>
      <c r="G5351" s="37" t="n">
        <v>0</v>
      </c>
      <c r="H5351" s="37" t="n">
        <v>1</v>
      </c>
      <c r="I5351" s="37" t="n">
        <v>4</v>
      </c>
      <c r="J5351" s="40" t="n">
        <f aca="false">IF(C5351=0,"",D5351/C5351)</f>
        <v>0.772727272727273</v>
      </c>
    </row>
    <row r="5352" customFormat="false" ht="15" hidden="false" customHeight="false" outlineLevel="0" collapsed="false">
      <c r="A5352" s="37" t="s">
        <v>1205</v>
      </c>
      <c r="B5352" s="37" t="s">
        <v>275</v>
      </c>
      <c r="C5352" s="37" t="n">
        <v>22</v>
      </c>
      <c r="D5352" s="37" t="n">
        <v>22</v>
      </c>
      <c r="E5352" s="37" t="n">
        <v>1</v>
      </c>
      <c r="F5352" s="37" t="n">
        <v>1</v>
      </c>
      <c r="G5352" s="37" t="n">
        <v>0</v>
      </c>
      <c r="H5352" s="37" t="n">
        <v>1</v>
      </c>
      <c r="I5352" s="37" t="n">
        <v>0</v>
      </c>
      <c r="J5352" s="40" t="n">
        <f aca="false">IF(C5352=0,"",D5352/C5352)</f>
        <v>1</v>
      </c>
    </row>
    <row r="5353" customFormat="false" ht="15" hidden="false" customHeight="false" outlineLevel="0" collapsed="false">
      <c r="A5353" s="37" t="s">
        <v>1205</v>
      </c>
      <c r="B5353" s="37" t="s">
        <v>276</v>
      </c>
      <c r="C5353" s="37" t="n">
        <v>22</v>
      </c>
      <c r="D5353" s="37" t="n">
        <v>21</v>
      </c>
      <c r="E5353" s="37" t="n">
        <v>0</v>
      </c>
      <c r="F5353" s="37" t="n">
        <v>1</v>
      </c>
      <c r="G5353" s="37" t="n">
        <v>0</v>
      </c>
      <c r="H5353" s="37" t="n">
        <v>2</v>
      </c>
      <c r="I5353" s="37" t="n">
        <v>0</v>
      </c>
      <c r="J5353" s="40" t="n">
        <f aca="false">IF(C5353=0,"",D5353/C5353)</f>
        <v>0.954545454545455</v>
      </c>
    </row>
    <row r="5354" customFormat="false" ht="15" hidden="false" customHeight="false" outlineLevel="0" collapsed="false">
      <c r="A5354" s="37" t="s">
        <v>1205</v>
      </c>
      <c r="B5354" s="37" t="s">
        <v>277</v>
      </c>
      <c r="C5354" s="37" t="n">
        <v>22</v>
      </c>
      <c r="D5354" s="37" t="n">
        <v>19</v>
      </c>
      <c r="E5354" s="37" t="n">
        <v>2</v>
      </c>
      <c r="F5354" s="37" t="n">
        <v>2</v>
      </c>
      <c r="G5354" s="37" t="n">
        <v>0</v>
      </c>
      <c r="H5354" s="37" t="n">
        <v>2</v>
      </c>
      <c r="I5354" s="37" t="n">
        <v>0</v>
      </c>
      <c r="J5354" s="40" t="n">
        <f aca="false">IF(C5354=0,"",D5354/C5354)</f>
        <v>0.863636363636364</v>
      </c>
    </row>
    <row r="5355" customFormat="false" ht="15" hidden="false" customHeight="false" outlineLevel="0" collapsed="false">
      <c r="A5355" s="37" t="s">
        <v>1205</v>
      </c>
      <c r="B5355" s="37" t="s">
        <v>278</v>
      </c>
      <c r="C5355" s="37" t="n">
        <v>22</v>
      </c>
      <c r="D5355" s="37" t="n">
        <v>20</v>
      </c>
      <c r="E5355" s="37" t="n">
        <v>0</v>
      </c>
      <c r="F5355" s="37" t="n">
        <v>0</v>
      </c>
      <c r="G5355" s="37" t="n">
        <v>1</v>
      </c>
      <c r="H5355" s="37" t="n">
        <v>3</v>
      </c>
      <c r="I5355" s="37" t="n">
        <v>2</v>
      </c>
      <c r="J5355" s="40" t="n">
        <f aca="false">IF(C5355=0,"",D5355/C5355)</f>
        <v>0.909090909090909</v>
      </c>
    </row>
    <row r="5356" customFormat="false" ht="15" hidden="false" customHeight="false" outlineLevel="0" collapsed="false">
      <c r="A5356" s="37" t="s">
        <v>1205</v>
      </c>
      <c r="B5356" s="37" t="s">
        <v>279</v>
      </c>
      <c r="C5356" s="37" t="n">
        <v>22</v>
      </c>
      <c r="D5356" s="37" t="n">
        <v>21</v>
      </c>
      <c r="E5356" s="37" t="n">
        <v>1</v>
      </c>
      <c r="F5356" s="37" t="n">
        <v>1</v>
      </c>
      <c r="G5356" s="37" t="n">
        <v>0</v>
      </c>
      <c r="H5356" s="37" t="n">
        <v>2</v>
      </c>
      <c r="I5356" s="37" t="n">
        <v>1</v>
      </c>
      <c r="J5356" s="40" t="n">
        <f aca="false">IF(C5356=0,"",D5356/C5356)</f>
        <v>0.954545454545455</v>
      </c>
    </row>
    <row r="5357" customFormat="false" ht="15" hidden="false" customHeight="false" outlineLevel="0" collapsed="false">
      <c r="A5357" s="37" t="s">
        <v>1205</v>
      </c>
      <c r="B5357" s="37" t="s">
        <v>280</v>
      </c>
      <c r="C5357" s="37" t="n">
        <v>22</v>
      </c>
      <c r="D5357" s="37" t="n">
        <v>18</v>
      </c>
      <c r="E5357" s="37" t="n">
        <v>0</v>
      </c>
      <c r="F5357" s="37" t="n">
        <v>2</v>
      </c>
      <c r="G5357" s="37" t="n">
        <v>1</v>
      </c>
      <c r="H5357" s="37" t="n">
        <v>1</v>
      </c>
      <c r="I5357" s="37" t="n">
        <v>0</v>
      </c>
      <c r="J5357" s="40" t="n">
        <f aca="false">IF(C5357=0,"",D5357/C5357)</f>
        <v>0.818181818181818</v>
      </c>
    </row>
    <row r="5358" customFormat="false" ht="15" hidden="false" customHeight="false" outlineLevel="0" collapsed="false">
      <c r="A5358" s="37" t="s">
        <v>1205</v>
      </c>
      <c r="B5358" s="37" t="s">
        <v>281</v>
      </c>
      <c r="C5358" s="37" t="n">
        <v>22</v>
      </c>
      <c r="D5358" s="37" t="n">
        <v>20</v>
      </c>
      <c r="E5358" s="37" t="n">
        <v>0</v>
      </c>
      <c r="F5358" s="37" t="n">
        <v>1</v>
      </c>
      <c r="G5358" s="37" t="n">
        <v>0</v>
      </c>
      <c r="H5358" s="37" t="n">
        <v>1</v>
      </c>
      <c r="I5358" s="37" t="n">
        <v>3</v>
      </c>
      <c r="J5358" s="40" t="n">
        <f aca="false">IF(C5358=0,"",D5358/C5358)</f>
        <v>0.909090909090909</v>
      </c>
    </row>
    <row r="5359" customFormat="false" ht="15" hidden="false" customHeight="false" outlineLevel="0" collapsed="false">
      <c r="A5359" s="37" t="s">
        <v>741</v>
      </c>
      <c r="B5359" s="37" t="s">
        <v>270</v>
      </c>
      <c r="C5359" s="37" t="n">
        <v>22</v>
      </c>
      <c r="D5359" s="37" t="n">
        <v>20</v>
      </c>
      <c r="E5359" s="37" t="n">
        <v>0</v>
      </c>
      <c r="F5359" s="37" t="n">
        <v>1</v>
      </c>
      <c r="G5359" s="37" t="n">
        <v>1</v>
      </c>
      <c r="H5359" s="37" t="n">
        <v>4</v>
      </c>
      <c r="I5359" s="37" t="n">
        <v>12</v>
      </c>
      <c r="J5359" s="40" t="n">
        <f aca="false">IF(C5359=0,"",D5359/C5359)</f>
        <v>0.909090909090909</v>
      </c>
    </row>
    <row r="5360" customFormat="false" ht="15" hidden="false" customHeight="false" outlineLevel="0" collapsed="false">
      <c r="A5360" s="37" t="s">
        <v>741</v>
      </c>
      <c r="B5360" s="37" t="s">
        <v>271</v>
      </c>
      <c r="C5360" s="37" t="n">
        <v>22</v>
      </c>
      <c r="D5360" s="37" t="n">
        <v>22</v>
      </c>
      <c r="E5360" s="37" t="n">
        <v>0</v>
      </c>
      <c r="F5360" s="37" t="n">
        <v>1</v>
      </c>
      <c r="G5360" s="37" t="n">
        <v>0</v>
      </c>
      <c r="H5360" s="37" t="n">
        <v>0</v>
      </c>
      <c r="I5360" s="37" t="n">
        <v>14</v>
      </c>
      <c r="J5360" s="40" t="n">
        <f aca="false">IF(C5360=0,"",D5360/C5360)</f>
        <v>1</v>
      </c>
    </row>
    <row r="5361" customFormat="false" ht="15" hidden="false" customHeight="false" outlineLevel="0" collapsed="false">
      <c r="A5361" s="37" t="s">
        <v>741</v>
      </c>
      <c r="B5361" s="37" t="s">
        <v>272</v>
      </c>
      <c r="C5361" s="37" t="n">
        <v>22</v>
      </c>
      <c r="D5361" s="37" t="n">
        <v>22</v>
      </c>
      <c r="E5361" s="37" t="n">
        <v>1</v>
      </c>
      <c r="F5361" s="37" t="n">
        <v>1</v>
      </c>
      <c r="G5361" s="37" t="n">
        <v>0</v>
      </c>
      <c r="H5361" s="37" t="n">
        <v>0</v>
      </c>
      <c r="I5361" s="37" t="n">
        <v>13</v>
      </c>
      <c r="J5361" s="40" t="n">
        <f aca="false">IF(C5361=0,"",D5361/C5361)</f>
        <v>1</v>
      </c>
    </row>
    <row r="5362" customFormat="false" ht="15" hidden="false" customHeight="false" outlineLevel="0" collapsed="false">
      <c r="A5362" s="37" t="s">
        <v>741</v>
      </c>
      <c r="B5362" s="37" t="s">
        <v>273</v>
      </c>
      <c r="C5362" s="37" t="n">
        <v>22</v>
      </c>
      <c r="D5362" s="37" t="n">
        <v>21</v>
      </c>
      <c r="E5362" s="37" t="n">
        <v>0</v>
      </c>
      <c r="F5362" s="37" t="n">
        <v>1</v>
      </c>
      <c r="G5362" s="37" t="n">
        <v>2</v>
      </c>
      <c r="H5362" s="37" t="n">
        <v>1</v>
      </c>
      <c r="I5362" s="37" t="n">
        <v>9</v>
      </c>
      <c r="J5362" s="40" t="n">
        <f aca="false">IF(C5362=0,"",D5362/C5362)</f>
        <v>0.954545454545455</v>
      </c>
    </row>
    <row r="5363" customFormat="false" ht="15" hidden="false" customHeight="false" outlineLevel="0" collapsed="false">
      <c r="A5363" s="37" t="s">
        <v>741</v>
      </c>
      <c r="B5363" s="37" t="s">
        <v>274</v>
      </c>
      <c r="C5363" s="37" t="n">
        <v>22</v>
      </c>
      <c r="D5363" s="37" t="n">
        <v>21</v>
      </c>
      <c r="E5363" s="37" t="n">
        <v>0</v>
      </c>
      <c r="F5363" s="37" t="n">
        <v>3</v>
      </c>
      <c r="G5363" s="37" t="n">
        <v>0</v>
      </c>
      <c r="H5363" s="37" t="n">
        <v>3</v>
      </c>
      <c r="I5363" s="37" t="n">
        <v>2</v>
      </c>
      <c r="J5363" s="40" t="n">
        <f aca="false">IF(C5363=0,"",D5363/C5363)</f>
        <v>0.954545454545455</v>
      </c>
    </row>
    <row r="5364" customFormat="false" ht="15" hidden="false" customHeight="false" outlineLevel="0" collapsed="false">
      <c r="A5364" s="37" t="s">
        <v>741</v>
      </c>
      <c r="B5364" s="37" t="s">
        <v>275</v>
      </c>
      <c r="C5364" s="37" t="n">
        <v>22</v>
      </c>
      <c r="D5364" s="37" t="n">
        <v>21</v>
      </c>
      <c r="E5364" s="37" t="n">
        <v>1</v>
      </c>
      <c r="F5364" s="37" t="n">
        <v>1</v>
      </c>
      <c r="G5364" s="37" t="n">
        <v>0</v>
      </c>
      <c r="H5364" s="37" t="n">
        <v>1</v>
      </c>
      <c r="I5364" s="37" t="n">
        <v>19</v>
      </c>
      <c r="J5364" s="40" t="n">
        <f aca="false">IF(C5364=0,"",D5364/C5364)</f>
        <v>0.954545454545455</v>
      </c>
    </row>
    <row r="5365" customFormat="false" ht="15" hidden="false" customHeight="false" outlineLevel="0" collapsed="false">
      <c r="A5365" s="37" t="s">
        <v>741</v>
      </c>
      <c r="B5365" s="37" t="s">
        <v>276</v>
      </c>
      <c r="C5365" s="37" t="n">
        <v>22</v>
      </c>
      <c r="D5365" s="37" t="n">
        <v>19</v>
      </c>
      <c r="E5365" s="37" t="n">
        <v>0</v>
      </c>
      <c r="F5365" s="37" t="n">
        <v>0</v>
      </c>
      <c r="G5365" s="37" t="n">
        <v>0</v>
      </c>
      <c r="H5365" s="37" t="n">
        <v>1</v>
      </c>
      <c r="I5365" s="37" t="n">
        <v>16</v>
      </c>
      <c r="J5365" s="40" t="n">
        <f aca="false">IF(C5365=0,"",D5365/C5365)</f>
        <v>0.863636363636364</v>
      </c>
    </row>
    <row r="5366" customFormat="false" ht="15" hidden="false" customHeight="false" outlineLevel="0" collapsed="false">
      <c r="A5366" s="37" t="s">
        <v>741</v>
      </c>
      <c r="B5366" s="37" t="s">
        <v>277</v>
      </c>
      <c r="C5366" s="37" t="n">
        <v>22</v>
      </c>
      <c r="D5366" s="37" t="n">
        <v>21</v>
      </c>
      <c r="E5366" s="37" t="n">
        <v>0</v>
      </c>
      <c r="F5366" s="37" t="n">
        <v>0</v>
      </c>
      <c r="G5366" s="37" t="n">
        <v>1</v>
      </c>
      <c r="H5366" s="37" t="n">
        <v>2</v>
      </c>
      <c r="I5366" s="37" t="n">
        <v>15</v>
      </c>
      <c r="J5366" s="40" t="n">
        <f aca="false">IF(C5366=0,"",D5366/C5366)</f>
        <v>0.954545454545455</v>
      </c>
    </row>
    <row r="5367" customFormat="false" ht="15" hidden="false" customHeight="false" outlineLevel="0" collapsed="false">
      <c r="A5367" s="37" t="s">
        <v>741</v>
      </c>
      <c r="B5367" s="37" t="s">
        <v>278</v>
      </c>
      <c r="C5367" s="37" t="n">
        <v>22</v>
      </c>
      <c r="D5367" s="37" t="n">
        <v>22</v>
      </c>
      <c r="E5367" s="37" t="n">
        <v>2</v>
      </c>
      <c r="F5367" s="37" t="n">
        <v>0</v>
      </c>
      <c r="G5367" s="37" t="n">
        <v>0</v>
      </c>
      <c r="H5367" s="37" t="n">
        <v>2</v>
      </c>
      <c r="I5367" s="37" t="n">
        <v>6</v>
      </c>
      <c r="J5367" s="40" t="n">
        <f aca="false">IF(C5367=0,"",D5367/C5367)</f>
        <v>1</v>
      </c>
    </row>
    <row r="5368" customFormat="false" ht="15" hidden="false" customHeight="false" outlineLevel="0" collapsed="false">
      <c r="A5368" s="37" t="s">
        <v>741</v>
      </c>
      <c r="B5368" s="37" t="s">
        <v>279</v>
      </c>
      <c r="C5368" s="37" t="n">
        <v>22</v>
      </c>
      <c r="D5368" s="37" t="n">
        <v>22</v>
      </c>
      <c r="E5368" s="37" t="n">
        <v>0</v>
      </c>
      <c r="F5368" s="37" t="n">
        <v>0</v>
      </c>
      <c r="G5368" s="37" t="n">
        <v>0</v>
      </c>
      <c r="H5368" s="37" t="n">
        <v>1</v>
      </c>
      <c r="I5368" s="37" t="n">
        <v>33</v>
      </c>
      <c r="J5368" s="40" t="n">
        <f aca="false">IF(C5368=0,"",D5368/C5368)</f>
        <v>1</v>
      </c>
    </row>
    <row r="5369" customFormat="false" ht="15" hidden="false" customHeight="false" outlineLevel="0" collapsed="false">
      <c r="A5369" s="37" t="s">
        <v>741</v>
      </c>
      <c r="B5369" s="37" t="s">
        <v>280</v>
      </c>
      <c r="C5369" s="37" t="n">
        <v>22</v>
      </c>
      <c r="D5369" s="37" t="n">
        <v>20</v>
      </c>
      <c r="E5369" s="37" t="n">
        <v>0</v>
      </c>
      <c r="F5369" s="37" t="n">
        <v>0</v>
      </c>
      <c r="G5369" s="37" t="n">
        <v>0</v>
      </c>
      <c r="H5369" s="37" t="n">
        <v>2</v>
      </c>
      <c r="I5369" s="37" t="n">
        <v>0</v>
      </c>
      <c r="J5369" s="40" t="n">
        <f aca="false">IF(C5369=0,"",D5369/C5369)</f>
        <v>0.909090909090909</v>
      </c>
    </row>
    <row r="5370" customFormat="false" ht="15" hidden="false" customHeight="false" outlineLevel="0" collapsed="false">
      <c r="A5370" s="37" t="s">
        <v>741</v>
      </c>
      <c r="B5370" s="37" t="s">
        <v>281</v>
      </c>
      <c r="C5370" s="37" t="n">
        <v>22</v>
      </c>
      <c r="D5370" s="37" t="n">
        <v>20</v>
      </c>
      <c r="E5370" s="37" t="n">
        <v>1</v>
      </c>
      <c r="F5370" s="37" t="n">
        <v>0</v>
      </c>
      <c r="G5370" s="37" t="n">
        <v>0</v>
      </c>
      <c r="H5370" s="37" t="n">
        <v>1</v>
      </c>
      <c r="I5370" s="37" t="n">
        <v>18</v>
      </c>
      <c r="J5370" s="40" t="n">
        <f aca="false">IF(C5370=0,"",D5370/C5370)</f>
        <v>0.909090909090909</v>
      </c>
    </row>
    <row r="5371" customFormat="false" ht="15" hidden="false" customHeight="false" outlineLevel="0" collapsed="false">
      <c r="A5371" s="37" t="s">
        <v>1206</v>
      </c>
      <c r="B5371" s="37" t="s">
        <v>270</v>
      </c>
      <c r="C5371" s="37" t="n">
        <v>22</v>
      </c>
      <c r="D5371" s="37" t="n">
        <v>21</v>
      </c>
      <c r="E5371" s="37" t="n">
        <v>1</v>
      </c>
      <c r="F5371" s="37" t="n">
        <v>1</v>
      </c>
      <c r="G5371" s="37" t="n">
        <v>1</v>
      </c>
      <c r="H5371" s="37" t="n">
        <v>0</v>
      </c>
      <c r="I5371" s="37" t="n">
        <v>26</v>
      </c>
      <c r="J5371" s="40" t="n">
        <f aca="false">IF(C5371=0,"",D5371/C5371)</f>
        <v>0.954545454545455</v>
      </c>
    </row>
    <row r="5372" customFormat="false" ht="15" hidden="false" customHeight="false" outlineLevel="0" collapsed="false">
      <c r="A5372" s="37" t="s">
        <v>1206</v>
      </c>
      <c r="B5372" s="37" t="s">
        <v>271</v>
      </c>
      <c r="C5372" s="37" t="n">
        <v>22</v>
      </c>
      <c r="D5372" s="37" t="n">
        <v>16</v>
      </c>
      <c r="E5372" s="37" t="n">
        <v>2</v>
      </c>
      <c r="F5372" s="37" t="n">
        <v>0</v>
      </c>
      <c r="G5372" s="37" t="n">
        <v>0</v>
      </c>
      <c r="H5372" s="37" t="n">
        <v>3</v>
      </c>
      <c r="I5372" s="37" t="n">
        <v>15</v>
      </c>
      <c r="J5372" s="40" t="n">
        <f aca="false">IF(C5372=0,"",D5372/C5372)</f>
        <v>0.727272727272727</v>
      </c>
    </row>
    <row r="5373" customFormat="false" ht="15" hidden="false" customHeight="false" outlineLevel="0" collapsed="false">
      <c r="A5373" s="37" t="s">
        <v>1206</v>
      </c>
      <c r="B5373" s="37" t="s">
        <v>272</v>
      </c>
      <c r="C5373" s="37" t="n">
        <v>22</v>
      </c>
      <c r="D5373" s="37" t="n">
        <v>17</v>
      </c>
      <c r="E5373" s="37" t="n">
        <v>0</v>
      </c>
      <c r="F5373" s="37" t="n">
        <v>1</v>
      </c>
      <c r="G5373" s="37" t="n">
        <v>0</v>
      </c>
      <c r="H5373" s="37" t="n">
        <v>1</v>
      </c>
      <c r="I5373" s="37" t="n">
        <v>9</v>
      </c>
      <c r="J5373" s="40" t="n">
        <f aca="false">IF(C5373=0,"",D5373/C5373)</f>
        <v>0.772727272727273</v>
      </c>
    </row>
    <row r="5374" customFormat="false" ht="15" hidden="false" customHeight="false" outlineLevel="0" collapsed="false">
      <c r="A5374" s="37" t="s">
        <v>1206</v>
      </c>
      <c r="B5374" s="37" t="s">
        <v>273</v>
      </c>
      <c r="C5374" s="37" t="n">
        <v>22</v>
      </c>
      <c r="D5374" s="37" t="n">
        <v>20</v>
      </c>
      <c r="E5374" s="37" t="n">
        <v>1</v>
      </c>
      <c r="F5374" s="37" t="n">
        <v>0</v>
      </c>
      <c r="G5374" s="37" t="n">
        <v>0</v>
      </c>
      <c r="H5374" s="37" t="n">
        <v>1</v>
      </c>
      <c r="I5374" s="37" t="n">
        <v>4</v>
      </c>
      <c r="J5374" s="40" t="n">
        <f aca="false">IF(C5374=0,"",D5374/C5374)</f>
        <v>0.909090909090909</v>
      </c>
    </row>
    <row r="5375" customFormat="false" ht="15" hidden="false" customHeight="false" outlineLevel="0" collapsed="false">
      <c r="A5375" s="37" t="s">
        <v>1206</v>
      </c>
      <c r="B5375" s="37" t="s">
        <v>274</v>
      </c>
      <c r="C5375" s="37" t="n">
        <v>22</v>
      </c>
      <c r="D5375" s="37" t="n">
        <v>21</v>
      </c>
      <c r="E5375" s="37" t="n">
        <v>0</v>
      </c>
      <c r="F5375" s="37" t="n">
        <v>0</v>
      </c>
      <c r="G5375" s="37" t="n">
        <v>0</v>
      </c>
      <c r="H5375" s="37" t="n">
        <v>1</v>
      </c>
      <c r="I5375" s="37" t="n">
        <v>10</v>
      </c>
      <c r="J5375" s="40" t="n">
        <f aca="false">IF(C5375=0,"",D5375/C5375)</f>
        <v>0.954545454545455</v>
      </c>
    </row>
    <row r="5376" customFormat="false" ht="15" hidden="false" customHeight="false" outlineLevel="0" collapsed="false">
      <c r="A5376" s="37" t="s">
        <v>1206</v>
      </c>
      <c r="B5376" s="37" t="s">
        <v>275</v>
      </c>
      <c r="C5376" s="37" t="n">
        <v>22</v>
      </c>
      <c r="D5376" s="37" t="n">
        <v>22</v>
      </c>
      <c r="E5376" s="37" t="n">
        <v>1</v>
      </c>
      <c r="F5376" s="37" t="n">
        <v>0</v>
      </c>
      <c r="G5376" s="37" t="n">
        <v>0</v>
      </c>
      <c r="H5376" s="37" t="n">
        <v>1</v>
      </c>
      <c r="I5376" s="37" t="n">
        <v>26</v>
      </c>
      <c r="J5376" s="40" t="n">
        <f aca="false">IF(C5376=0,"",D5376/C5376)</f>
        <v>1</v>
      </c>
    </row>
    <row r="5377" customFormat="false" ht="15" hidden="false" customHeight="false" outlineLevel="0" collapsed="false">
      <c r="A5377" s="37" t="s">
        <v>1206</v>
      </c>
      <c r="B5377" s="37" t="s">
        <v>276</v>
      </c>
      <c r="C5377" s="37" t="n">
        <v>22</v>
      </c>
      <c r="D5377" s="37" t="n">
        <v>19</v>
      </c>
      <c r="E5377" s="37" t="n">
        <v>1</v>
      </c>
      <c r="F5377" s="37" t="n">
        <v>1</v>
      </c>
      <c r="G5377" s="37" t="n">
        <v>0</v>
      </c>
      <c r="H5377" s="37" t="n">
        <v>2</v>
      </c>
      <c r="I5377" s="37" t="n">
        <v>26</v>
      </c>
      <c r="J5377" s="40" t="n">
        <f aca="false">IF(C5377=0,"",D5377/C5377)</f>
        <v>0.863636363636364</v>
      </c>
    </row>
    <row r="5378" customFormat="false" ht="15" hidden="false" customHeight="false" outlineLevel="0" collapsed="false">
      <c r="A5378" s="37" t="s">
        <v>1206</v>
      </c>
      <c r="B5378" s="37" t="s">
        <v>277</v>
      </c>
      <c r="C5378" s="37" t="n">
        <v>22</v>
      </c>
      <c r="D5378" s="37" t="n">
        <v>19</v>
      </c>
      <c r="E5378" s="37" t="n">
        <v>1</v>
      </c>
      <c r="F5378" s="37" t="n">
        <v>1</v>
      </c>
      <c r="G5378" s="37" t="n">
        <v>0</v>
      </c>
      <c r="H5378" s="37" t="n">
        <v>1</v>
      </c>
      <c r="I5378" s="37" t="n">
        <v>31</v>
      </c>
      <c r="J5378" s="40" t="n">
        <f aca="false">IF(C5378=0,"",D5378/C5378)</f>
        <v>0.863636363636364</v>
      </c>
    </row>
    <row r="5379" customFormat="false" ht="15" hidden="false" customHeight="false" outlineLevel="0" collapsed="false">
      <c r="A5379" s="37" t="s">
        <v>1206</v>
      </c>
      <c r="B5379" s="37" t="s">
        <v>278</v>
      </c>
      <c r="C5379" s="37" t="n">
        <v>22</v>
      </c>
      <c r="D5379" s="37" t="n">
        <v>18</v>
      </c>
      <c r="E5379" s="37" t="n">
        <v>0</v>
      </c>
      <c r="F5379" s="37" t="n">
        <v>2</v>
      </c>
      <c r="G5379" s="37" t="n">
        <v>0</v>
      </c>
      <c r="H5379" s="37" t="n">
        <v>1</v>
      </c>
      <c r="I5379" s="37" t="n">
        <v>2</v>
      </c>
      <c r="J5379" s="40" t="n">
        <f aca="false">IF(C5379=0,"",D5379/C5379)</f>
        <v>0.818181818181818</v>
      </c>
    </row>
    <row r="5380" customFormat="false" ht="15" hidden="false" customHeight="false" outlineLevel="0" collapsed="false">
      <c r="A5380" s="37" t="s">
        <v>1206</v>
      </c>
      <c r="B5380" s="37" t="s">
        <v>279</v>
      </c>
      <c r="C5380" s="37" t="n">
        <v>22</v>
      </c>
      <c r="D5380" s="37" t="n">
        <v>21</v>
      </c>
      <c r="E5380" s="37" t="n">
        <v>0</v>
      </c>
      <c r="F5380" s="37" t="n">
        <v>0</v>
      </c>
      <c r="G5380" s="37" t="n">
        <v>0</v>
      </c>
      <c r="H5380" s="37" t="n">
        <v>3</v>
      </c>
      <c r="I5380" s="37" t="n">
        <v>7</v>
      </c>
      <c r="J5380" s="40" t="n">
        <f aca="false">IF(C5380=0,"",D5380/C5380)</f>
        <v>0.954545454545455</v>
      </c>
    </row>
    <row r="5381" customFormat="false" ht="15" hidden="false" customHeight="false" outlineLevel="0" collapsed="false">
      <c r="A5381" s="37" t="s">
        <v>1206</v>
      </c>
      <c r="B5381" s="37" t="s">
        <v>280</v>
      </c>
      <c r="C5381" s="37" t="n">
        <v>22</v>
      </c>
      <c r="D5381" s="37" t="n">
        <v>22</v>
      </c>
      <c r="E5381" s="37" t="n">
        <v>0</v>
      </c>
      <c r="F5381" s="37" t="n">
        <v>1</v>
      </c>
      <c r="G5381" s="37" t="n">
        <v>1</v>
      </c>
      <c r="H5381" s="37" t="n">
        <v>0</v>
      </c>
      <c r="I5381" s="37" t="n">
        <v>9</v>
      </c>
      <c r="J5381" s="40" t="n">
        <f aca="false">IF(C5381=0,"",D5381/C5381)</f>
        <v>1</v>
      </c>
    </row>
    <row r="5382" customFormat="false" ht="15" hidden="false" customHeight="false" outlineLevel="0" collapsed="false">
      <c r="A5382" s="37" t="s">
        <v>1206</v>
      </c>
      <c r="B5382" s="37" t="s">
        <v>281</v>
      </c>
      <c r="C5382" s="37" t="n">
        <v>22</v>
      </c>
      <c r="D5382" s="37" t="n">
        <v>20</v>
      </c>
      <c r="E5382" s="37" t="n">
        <v>0</v>
      </c>
      <c r="F5382" s="37" t="n">
        <v>1</v>
      </c>
      <c r="G5382" s="37" t="n">
        <v>0</v>
      </c>
      <c r="H5382" s="37" t="n">
        <v>1</v>
      </c>
      <c r="I5382" s="37" t="n">
        <v>2</v>
      </c>
      <c r="J5382" s="40" t="n">
        <f aca="false">IF(C5382=0,"",D5382/C5382)</f>
        <v>0.909090909090909</v>
      </c>
    </row>
    <row r="5383" customFormat="false" ht="15" hidden="false" customHeight="false" outlineLevel="0" collapsed="false">
      <c r="A5383" s="37" t="s">
        <v>1207</v>
      </c>
      <c r="B5383" s="37" t="s">
        <v>270</v>
      </c>
      <c r="C5383" s="37" t="n">
        <v>22</v>
      </c>
      <c r="D5383" s="37" t="n">
        <v>20</v>
      </c>
      <c r="E5383" s="37" t="n">
        <v>0</v>
      </c>
      <c r="F5383" s="37" t="n">
        <v>0</v>
      </c>
      <c r="G5383" s="37" t="n">
        <v>2</v>
      </c>
      <c r="H5383" s="37" t="n">
        <v>1</v>
      </c>
      <c r="I5383" s="37" t="n">
        <v>2</v>
      </c>
      <c r="J5383" s="40" t="n">
        <f aca="false">IF(C5383=0,"",D5383/C5383)</f>
        <v>0.909090909090909</v>
      </c>
    </row>
    <row r="5384" customFormat="false" ht="15" hidden="false" customHeight="false" outlineLevel="0" collapsed="false">
      <c r="A5384" s="37" t="s">
        <v>1207</v>
      </c>
      <c r="B5384" s="37" t="s">
        <v>271</v>
      </c>
      <c r="C5384" s="37" t="n">
        <v>22</v>
      </c>
      <c r="D5384" s="37" t="n">
        <v>16</v>
      </c>
      <c r="E5384" s="37" t="n">
        <v>1</v>
      </c>
      <c r="F5384" s="37" t="n">
        <v>0</v>
      </c>
      <c r="G5384" s="37" t="n">
        <v>1</v>
      </c>
      <c r="H5384" s="37" t="n">
        <v>3</v>
      </c>
      <c r="I5384" s="37" t="n">
        <v>0</v>
      </c>
      <c r="J5384" s="40" t="n">
        <f aca="false">IF(C5384=0,"",D5384/C5384)</f>
        <v>0.727272727272727</v>
      </c>
    </row>
    <row r="5385" customFormat="false" ht="15" hidden="false" customHeight="false" outlineLevel="0" collapsed="false">
      <c r="A5385" s="37" t="s">
        <v>1207</v>
      </c>
      <c r="B5385" s="37" t="s">
        <v>272</v>
      </c>
      <c r="C5385" s="37" t="n">
        <v>22</v>
      </c>
      <c r="D5385" s="37" t="n">
        <v>21</v>
      </c>
      <c r="E5385" s="37" t="n">
        <v>0</v>
      </c>
      <c r="F5385" s="37" t="n">
        <v>0</v>
      </c>
      <c r="G5385" s="37" t="n">
        <v>1</v>
      </c>
      <c r="H5385" s="37" t="n">
        <v>2</v>
      </c>
      <c r="I5385" s="37" t="n">
        <v>0</v>
      </c>
      <c r="J5385" s="40" t="n">
        <f aca="false">IF(C5385=0,"",D5385/C5385)</f>
        <v>0.954545454545455</v>
      </c>
    </row>
    <row r="5386" customFormat="false" ht="15" hidden="false" customHeight="false" outlineLevel="0" collapsed="false">
      <c r="A5386" s="37" t="s">
        <v>1207</v>
      </c>
      <c r="B5386" s="37" t="s">
        <v>273</v>
      </c>
      <c r="C5386" s="37" t="n">
        <v>22</v>
      </c>
      <c r="D5386" s="37" t="n">
        <v>17</v>
      </c>
      <c r="E5386" s="37" t="n">
        <v>1</v>
      </c>
      <c r="F5386" s="37" t="n">
        <v>2</v>
      </c>
      <c r="G5386" s="37" t="n">
        <v>0</v>
      </c>
      <c r="H5386" s="37" t="n">
        <v>1</v>
      </c>
      <c r="I5386" s="37" t="n">
        <v>1</v>
      </c>
      <c r="J5386" s="40" t="n">
        <f aca="false">IF(C5386=0,"",D5386/C5386)</f>
        <v>0.772727272727273</v>
      </c>
    </row>
    <row r="5387" customFormat="false" ht="15" hidden="false" customHeight="false" outlineLevel="0" collapsed="false">
      <c r="A5387" s="37" t="s">
        <v>1207</v>
      </c>
      <c r="B5387" s="37" t="s">
        <v>274</v>
      </c>
      <c r="C5387" s="37" t="n">
        <v>22</v>
      </c>
      <c r="D5387" s="37" t="n">
        <v>18</v>
      </c>
      <c r="E5387" s="37" t="n">
        <v>4</v>
      </c>
      <c r="F5387" s="37" t="n">
        <v>2</v>
      </c>
      <c r="G5387" s="37" t="n">
        <v>1</v>
      </c>
      <c r="H5387" s="37" t="n">
        <v>1</v>
      </c>
      <c r="I5387" s="37" t="n">
        <v>0</v>
      </c>
      <c r="J5387" s="40" t="n">
        <f aca="false">IF(C5387=0,"",D5387/C5387)</f>
        <v>0.818181818181818</v>
      </c>
    </row>
    <row r="5388" customFormat="false" ht="15" hidden="false" customHeight="false" outlineLevel="0" collapsed="false">
      <c r="A5388" s="37" t="s">
        <v>1207</v>
      </c>
      <c r="B5388" s="37" t="s">
        <v>275</v>
      </c>
      <c r="C5388" s="37" t="n">
        <v>22</v>
      </c>
      <c r="D5388" s="37" t="n">
        <v>18</v>
      </c>
      <c r="E5388" s="37" t="n">
        <v>0</v>
      </c>
      <c r="F5388" s="37" t="n">
        <v>1</v>
      </c>
      <c r="G5388" s="37" t="n">
        <v>3</v>
      </c>
      <c r="H5388" s="37" t="n">
        <v>1</v>
      </c>
      <c r="I5388" s="37" t="n">
        <v>3</v>
      </c>
      <c r="J5388" s="40" t="n">
        <f aca="false">IF(C5388=0,"",D5388/C5388)</f>
        <v>0.818181818181818</v>
      </c>
    </row>
    <row r="5389" customFormat="false" ht="15" hidden="false" customHeight="false" outlineLevel="0" collapsed="false">
      <c r="A5389" s="37" t="s">
        <v>1207</v>
      </c>
      <c r="B5389" s="37" t="s">
        <v>276</v>
      </c>
      <c r="C5389" s="37" t="n">
        <v>22</v>
      </c>
      <c r="D5389" s="37" t="n">
        <v>21</v>
      </c>
      <c r="E5389" s="37" t="n">
        <v>0</v>
      </c>
      <c r="F5389" s="37" t="n">
        <v>3</v>
      </c>
      <c r="G5389" s="37" t="n">
        <v>2</v>
      </c>
      <c r="H5389" s="37" t="n">
        <v>0</v>
      </c>
      <c r="I5389" s="37" t="n">
        <v>0</v>
      </c>
      <c r="J5389" s="40" t="n">
        <f aca="false">IF(C5389=0,"",D5389/C5389)</f>
        <v>0.954545454545455</v>
      </c>
    </row>
    <row r="5390" customFormat="false" ht="15" hidden="false" customHeight="false" outlineLevel="0" collapsed="false">
      <c r="A5390" s="37" t="s">
        <v>1207</v>
      </c>
      <c r="B5390" s="37" t="s">
        <v>277</v>
      </c>
      <c r="C5390" s="37" t="n">
        <v>22</v>
      </c>
      <c r="D5390" s="37" t="n">
        <v>20</v>
      </c>
      <c r="E5390" s="37" t="n">
        <v>1</v>
      </c>
      <c r="F5390" s="37" t="n">
        <v>1</v>
      </c>
      <c r="G5390" s="37" t="n">
        <v>0</v>
      </c>
      <c r="H5390" s="37" t="n">
        <v>0</v>
      </c>
      <c r="I5390" s="37" t="n">
        <v>2</v>
      </c>
      <c r="J5390" s="40" t="n">
        <f aca="false">IF(C5390=0,"",D5390/C5390)</f>
        <v>0.909090909090909</v>
      </c>
    </row>
    <row r="5391" customFormat="false" ht="15" hidden="false" customHeight="false" outlineLevel="0" collapsed="false">
      <c r="A5391" s="37" t="s">
        <v>1207</v>
      </c>
      <c r="B5391" s="37" t="s">
        <v>278</v>
      </c>
      <c r="C5391" s="37" t="n">
        <v>22</v>
      </c>
      <c r="D5391" s="37" t="n">
        <v>17</v>
      </c>
      <c r="E5391" s="37" t="n">
        <v>3</v>
      </c>
      <c r="F5391" s="37" t="n">
        <v>0</v>
      </c>
      <c r="G5391" s="37" t="n">
        <v>2</v>
      </c>
      <c r="H5391" s="37" t="n">
        <v>2</v>
      </c>
      <c r="I5391" s="37" t="n">
        <v>6</v>
      </c>
      <c r="J5391" s="40" t="n">
        <f aca="false">IF(C5391=0,"",D5391/C5391)</f>
        <v>0.772727272727273</v>
      </c>
    </row>
    <row r="5392" customFormat="false" ht="15" hidden="false" customHeight="false" outlineLevel="0" collapsed="false">
      <c r="A5392" s="37" t="s">
        <v>1207</v>
      </c>
      <c r="B5392" s="37" t="s">
        <v>279</v>
      </c>
      <c r="C5392" s="37" t="n">
        <v>22</v>
      </c>
      <c r="D5392" s="37" t="n">
        <v>17</v>
      </c>
      <c r="E5392" s="37" t="n">
        <v>2</v>
      </c>
      <c r="F5392" s="37" t="n">
        <v>2</v>
      </c>
      <c r="G5392" s="37" t="n">
        <v>0</v>
      </c>
      <c r="H5392" s="37" t="n">
        <v>4</v>
      </c>
      <c r="I5392" s="37" t="n">
        <v>1</v>
      </c>
      <c r="J5392" s="40" t="n">
        <f aca="false">IF(C5392=0,"",D5392/C5392)</f>
        <v>0.772727272727273</v>
      </c>
    </row>
    <row r="5393" customFormat="false" ht="15" hidden="false" customHeight="false" outlineLevel="0" collapsed="false">
      <c r="A5393" s="37" t="s">
        <v>497</v>
      </c>
      <c r="B5393" s="37" t="s">
        <v>270</v>
      </c>
      <c r="C5393" s="37" t="n">
        <v>22</v>
      </c>
      <c r="D5393" s="37" t="n">
        <v>20</v>
      </c>
      <c r="E5393" s="37" t="n">
        <v>0</v>
      </c>
      <c r="F5393" s="37" t="n">
        <v>0</v>
      </c>
      <c r="G5393" s="37" t="n">
        <v>0</v>
      </c>
      <c r="H5393" s="37" t="n">
        <v>2</v>
      </c>
      <c r="I5393" s="37" t="n">
        <v>19</v>
      </c>
      <c r="J5393" s="40" t="n">
        <f aca="false">IF(C5393=0,"",D5393/C5393)</f>
        <v>0.909090909090909</v>
      </c>
    </row>
    <row r="5394" customFormat="false" ht="15" hidden="false" customHeight="false" outlineLevel="0" collapsed="false">
      <c r="A5394" s="37" t="s">
        <v>497</v>
      </c>
      <c r="B5394" s="37" t="s">
        <v>271</v>
      </c>
      <c r="C5394" s="37" t="n">
        <v>22</v>
      </c>
      <c r="D5394" s="37" t="n">
        <v>22</v>
      </c>
      <c r="E5394" s="37" t="n">
        <v>1</v>
      </c>
      <c r="F5394" s="37" t="n">
        <v>2</v>
      </c>
      <c r="G5394" s="37" t="n">
        <v>0</v>
      </c>
      <c r="H5394" s="37" t="n">
        <v>2</v>
      </c>
      <c r="I5394" s="37" t="n">
        <v>4</v>
      </c>
      <c r="J5394" s="40" t="n">
        <f aca="false">IF(C5394=0,"",D5394/C5394)</f>
        <v>1</v>
      </c>
    </row>
    <row r="5395" customFormat="false" ht="15" hidden="false" customHeight="false" outlineLevel="0" collapsed="false">
      <c r="A5395" s="37" t="s">
        <v>497</v>
      </c>
      <c r="B5395" s="37" t="s">
        <v>272</v>
      </c>
      <c r="C5395" s="37" t="n">
        <v>22</v>
      </c>
      <c r="D5395" s="37" t="n">
        <v>21</v>
      </c>
      <c r="E5395" s="37" t="n">
        <v>0</v>
      </c>
      <c r="F5395" s="37" t="n">
        <v>1</v>
      </c>
      <c r="G5395" s="37" t="n">
        <v>0</v>
      </c>
      <c r="H5395" s="37" t="n">
        <v>1</v>
      </c>
      <c r="I5395" s="37" t="n">
        <v>20</v>
      </c>
      <c r="J5395" s="40" t="n">
        <f aca="false">IF(C5395=0,"",D5395/C5395)</f>
        <v>0.954545454545455</v>
      </c>
    </row>
    <row r="5396" customFormat="false" ht="15" hidden="false" customHeight="false" outlineLevel="0" collapsed="false">
      <c r="A5396" s="37" t="s">
        <v>497</v>
      </c>
      <c r="B5396" s="37" t="s">
        <v>273</v>
      </c>
      <c r="C5396" s="37" t="n">
        <v>22</v>
      </c>
      <c r="D5396" s="37" t="n">
        <v>20</v>
      </c>
      <c r="E5396" s="37" t="n">
        <v>0</v>
      </c>
      <c r="F5396" s="37" t="n">
        <v>0</v>
      </c>
      <c r="G5396" s="37" t="n">
        <v>0</v>
      </c>
      <c r="H5396" s="37" t="n">
        <v>1</v>
      </c>
      <c r="I5396" s="37" t="n">
        <v>17</v>
      </c>
      <c r="J5396" s="40" t="n">
        <f aca="false">IF(C5396=0,"",D5396/C5396)</f>
        <v>0.909090909090909</v>
      </c>
    </row>
    <row r="5397" customFormat="false" ht="15" hidden="false" customHeight="false" outlineLevel="0" collapsed="false">
      <c r="A5397" s="37" t="s">
        <v>497</v>
      </c>
      <c r="B5397" s="37" t="s">
        <v>274</v>
      </c>
      <c r="C5397" s="37" t="n">
        <v>22</v>
      </c>
      <c r="D5397" s="37" t="n">
        <v>19</v>
      </c>
      <c r="E5397" s="37" t="n">
        <v>2</v>
      </c>
      <c r="F5397" s="37" t="n">
        <v>1</v>
      </c>
      <c r="G5397" s="37" t="n">
        <v>0</v>
      </c>
      <c r="H5397" s="37" t="n">
        <v>0</v>
      </c>
      <c r="I5397" s="37" t="n">
        <v>39</v>
      </c>
      <c r="J5397" s="40" t="n">
        <f aca="false">IF(C5397=0,"",D5397/C5397)</f>
        <v>0.863636363636364</v>
      </c>
    </row>
    <row r="5398" customFormat="false" ht="15" hidden="false" customHeight="false" outlineLevel="0" collapsed="false">
      <c r="A5398" s="37" t="s">
        <v>497</v>
      </c>
      <c r="B5398" s="37" t="s">
        <v>275</v>
      </c>
      <c r="C5398" s="37" t="n">
        <v>22</v>
      </c>
      <c r="D5398" s="37" t="n">
        <v>19</v>
      </c>
      <c r="E5398" s="37" t="n">
        <v>0</v>
      </c>
      <c r="F5398" s="37" t="n">
        <v>0</v>
      </c>
      <c r="G5398" s="37" t="n">
        <v>0</v>
      </c>
      <c r="H5398" s="37" t="n">
        <v>1</v>
      </c>
      <c r="I5398" s="37" t="n">
        <v>11</v>
      </c>
      <c r="J5398" s="40" t="n">
        <f aca="false">IF(C5398=0,"",D5398/C5398)</f>
        <v>0.863636363636364</v>
      </c>
    </row>
    <row r="5399" customFormat="false" ht="15" hidden="false" customHeight="false" outlineLevel="0" collapsed="false">
      <c r="A5399" s="37" t="s">
        <v>497</v>
      </c>
      <c r="B5399" s="37" t="s">
        <v>276</v>
      </c>
      <c r="C5399" s="37" t="n">
        <v>22</v>
      </c>
      <c r="D5399" s="37" t="n">
        <v>18</v>
      </c>
      <c r="E5399" s="37" t="n">
        <v>1</v>
      </c>
      <c r="F5399" s="37" t="n">
        <v>1</v>
      </c>
      <c r="G5399" s="37" t="n">
        <v>0</v>
      </c>
      <c r="H5399" s="37" t="n">
        <v>1</v>
      </c>
      <c r="I5399" s="37" t="n">
        <v>1</v>
      </c>
      <c r="J5399" s="40" t="n">
        <f aca="false">IF(C5399=0,"",D5399/C5399)</f>
        <v>0.818181818181818</v>
      </c>
    </row>
    <row r="5400" customFormat="false" ht="15" hidden="false" customHeight="false" outlineLevel="0" collapsed="false">
      <c r="A5400" s="37" t="s">
        <v>497</v>
      </c>
      <c r="B5400" s="37" t="s">
        <v>277</v>
      </c>
      <c r="C5400" s="37" t="n">
        <v>22</v>
      </c>
      <c r="D5400" s="37" t="n">
        <v>18</v>
      </c>
      <c r="E5400" s="37" t="n">
        <v>0</v>
      </c>
      <c r="F5400" s="37" t="n">
        <v>1</v>
      </c>
      <c r="G5400" s="37" t="n">
        <v>1</v>
      </c>
      <c r="H5400" s="37" t="n">
        <v>1</v>
      </c>
      <c r="I5400" s="37" t="n">
        <v>2</v>
      </c>
      <c r="J5400" s="40" t="n">
        <f aca="false">IF(C5400=0,"",D5400/C5400)</f>
        <v>0.818181818181818</v>
      </c>
    </row>
    <row r="5401" customFormat="false" ht="15" hidden="false" customHeight="false" outlineLevel="0" collapsed="false">
      <c r="A5401" s="37" t="s">
        <v>497</v>
      </c>
      <c r="B5401" s="37" t="s">
        <v>278</v>
      </c>
      <c r="C5401" s="37" t="n">
        <v>22</v>
      </c>
      <c r="D5401" s="37" t="n">
        <v>22</v>
      </c>
      <c r="E5401" s="37" t="n">
        <v>0</v>
      </c>
      <c r="F5401" s="37" t="n">
        <v>1</v>
      </c>
      <c r="G5401" s="37" t="n">
        <v>0</v>
      </c>
      <c r="H5401" s="37" t="n">
        <v>2</v>
      </c>
      <c r="I5401" s="37" t="n">
        <v>10</v>
      </c>
      <c r="J5401" s="40" t="n">
        <f aca="false">IF(C5401=0,"",D5401/C5401)</f>
        <v>1</v>
      </c>
    </row>
    <row r="5402" customFormat="false" ht="15" hidden="false" customHeight="false" outlineLevel="0" collapsed="false">
      <c r="A5402" s="37" t="s">
        <v>497</v>
      </c>
      <c r="B5402" s="37" t="s">
        <v>279</v>
      </c>
      <c r="C5402" s="37" t="n">
        <v>22</v>
      </c>
      <c r="D5402" s="37" t="n">
        <v>21</v>
      </c>
      <c r="E5402" s="37" t="n">
        <v>0</v>
      </c>
      <c r="F5402" s="37" t="n">
        <v>2</v>
      </c>
      <c r="G5402" s="37" t="n">
        <v>0</v>
      </c>
      <c r="H5402" s="37" t="n">
        <v>0</v>
      </c>
      <c r="I5402" s="37" t="n">
        <v>6</v>
      </c>
      <c r="J5402" s="40" t="n">
        <f aca="false">IF(C5402=0,"",D5402/C5402)</f>
        <v>0.954545454545455</v>
      </c>
    </row>
    <row r="5403" customFormat="false" ht="15" hidden="false" customHeight="false" outlineLevel="0" collapsed="false">
      <c r="A5403" s="37" t="s">
        <v>497</v>
      </c>
      <c r="B5403" s="37" t="s">
        <v>280</v>
      </c>
      <c r="C5403" s="37" t="n">
        <v>22</v>
      </c>
      <c r="D5403" s="37" t="n">
        <v>21</v>
      </c>
      <c r="E5403" s="37" t="n">
        <v>1</v>
      </c>
      <c r="F5403" s="37" t="n">
        <v>0</v>
      </c>
      <c r="G5403" s="37" t="n">
        <v>0</v>
      </c>
      <c r="H5403" s="37" t="n">
        <v>2</v>
      </c>
      <c r="I5403" s="37" t="n">
        <v>12</v>
      </c>
      <c r="J5403" s="40" t="n">
        <f aca="false">IF(C5403=0,"",D5403/C5403)</f>
        <v>0.954545454545455</v>
      </c>
    </row>
    <row r="5404" customFormat="false" ht="15" hidden="false" customHeight="false" outlineLevel="0" collapsed="false">
      <c r="A5404" s="37" t="s">
        <v>497</v>
      </c>
      <c r="B5404" s="37" t="s">
        <v>281</v>
      </c>
      <c r="C5404" s="37" t="n">
        <v>22</v>
      </c>
      <c r="D5404" s="37" t="n">
        <v>20</v>
      </c>
      <c r="E5404" s="37" t="n">
        <v>1</v>
      </c>
      <c r="F5404" s="37" t="n">
        <v>1</v>
      </c>
      <c r="G5404" s="37" t="n">
        <v>2</v>
      </c>
      <c r="H5404" s="37" t="n">
        <v>2</v>
      </c>
      <c r="I5404" s="37" t="n">
        <v>9</v>
      </c>
      <c r="J5404" s="40" t="n">
        <f aca="false">IF(C5404=0,"",D5404/C5404)</f>
        <v>0.909090909090909</v>
      </c>
    </row>
    <row r="5405" customFormat="false" ht="15" hidden="false" customHeight="false" outlineLevel="0" collapsed="false">
      <c r="A5405" s="37" t="s">
        <v>527</v>
      </c>
      <c r="B5405" s="37" t="s">
        <v>280</v>
      </c>
      <c r="C5405" s="37" t="n">
        <v>22</v>
      </c>
      <c r="D5405" s="37" t="n">
        <v>20</v>
      </c>
      <c r="E5405" s="37" t="n">
        <v>1</v>
      </c>
      <c r="F5405" s="37" t="n">
        <v>1</v>
      </c>
      <c r="G5405" s="37" t="n">
        <v>0</v>
      </c>
      <c r="H5405" s="37" t="n">
        <v>0</v>
      </c>
      <c r="I5405" s="37" t="n">
        <v>1</v>
      </c>
      <c r="J5405" s="40" t="n">
        <f aca="false">IF(C5405=0,"",D5405/C5405)</f>
        <v>0.909090909090909</v>
      </c>
    </row>
    <row r="5406" customFormat="false" ht="15" hidden="false" customHeight="false" outlineLevel="0" collapsed="false">
      <c r="A5406" s="37" t="s">
        <v>527</v>
      </c>
      <c r="B5406" s="37" t="s">
        <v>281</v>
      </c>
      <c r="C5406" s="37" t="n">
        <v>22</v>
      </c>
      <c r="D5406" s="37" t="n">
        <v>22</v>
      </c>
      <c r="E5406" s="37" t="n">
        <v>0</v>
      </c>
      <c r="F5406" s="37" t="n">
        <v>2</v>
      </c>
      <c r="G5406" s="37" t="n">
        <v>0</v>
      </c>
      <c r="H5406" s="37" t="n">
        <v>3</v>
      </c>
      <c r="I5406" s="37" t="n">
        <v>0</v>
      </c>
      <c r="J5406" s="40" t="n">
        <f aca="false">IF(C5406=0,"",D5406/C5406)</f>
        <v>1</v>
      </c>
    </row>
    <row r="5407" customFormat="false" ht="15" hidden="false" customHeight="false" outlineLevel="0" collapsed="false">
      <c r="A5407" s="37" t="s">
        <v>1208</v>
      </c>
      <c r="B5407" s="37" t="s">
        <v>270</v>
      </c>
      <c r="C5407" s="37" t="n">
        <v>22</v>
      </c>
      <c r="D5407" s="37" t="n">
        <v>22</v>
      </c>
      <c r="E5407" s="37" t="n">
        <v>0</v>
      </c>
      <c r="F5407" s="37" t="n">
        <v>4</v>
      </c>
      <c r="G5407" s="37" t="n">
        <v>0</v>
      </c>
      <c r="H5407" s="37" t="n">
        <v>4</v>
      </c>
      <c r="I5407" s="37" t="n">
        <v>0</v>
      </c>
      <c r="J5407" s="40" t="n">
        <f aca="false">IF(C5407=0,"",D5407/C5407)</f>
        <v>1</v>
      </c>
    </row>
    <row r="5408" customFormat="false" ht="15" hidden="false" customHeight="false" outlineLevel="0" collapsed="false">
      <c r="A5408" s="37" t="s">
        <v>1208</v>
      </c>
      <c r="B5408" s="37" t="s">
        <v>271</v>
      </c>
      <c r="C5408" s="37" t="n">
        <v>22</v>
      </c>
      <c r="D5408" s="37" t="n">
        <v>20</v>
      </c>
      <c r="E5408" s="37" t="n">
        <v>0</v>
      </c>
      <c r="F5408" s="37" t="n">
        <v>0</v>
      </c>
      <c r="G5408" s="37" t="n">
        <v>2</v>
      </c>
      <c r="H5408" s="37" t="n">
        <v>1</v>
      </c>
      <c r="I5408" s="37" t="n">
        <v>0</v>
      </c>
      <c r="J5408" s="40" t="n">
        <f aca="false">IF(C5408=0,"",D5408/C5408)</f>
        <v>0.909090909090909</v>
      </c>
    </row>
    <row r="5409" customFormat="false" ht="15" hidden="false" customHeight="false" outlineLevel="0" collapsed="false">
      <c r="A5409" s="37" t="s">
        <v>1208</v>
      </c>
      <c r="B5409" s="37" t="s">
        <v>272</v>
      </c>
      <c r="C5409" s="37" t="n">
        <v>22</v>
      </c>
      <c r="D5409" s="37" t="n">
        <v>19</v>
      </c>
      <c r="E5409" s="37" t="n">
        <v>0</v>
      </c>
      <c r="F5409" s="37" t="n">
        <v>0</v>
      </c>
      <c r="G5409" s="37" t="n">
        <v>0</v>
      </c>
      <c r="H5409" s="37" t="n">
        <v>4</v>
      </c>
      <c r="I5409" s="37" t="n">
        <v>1</v>
      </c>
      <c r="J5409" s="40" t="n">
        <f aca="false">IF(C5409=0,"",D5409/C5409)</f>
        <v>0.863636363636364</v>
      </c>
    </row>
    <row r="5410" customFormat="false" ht="15" hidden="false" customHeight="false" outlineLevel="0" collapsed="false">
      <c r="A5410" s="37" t="s">
        <v>1208</v>
      </c>
      <c r="B5410" s="37" t="s">
        <v>273</v>
      </c>
      <c r="C5410" s="37" t="n">
        <v>22</v>
      </c>
      <c r="D5410" s="37" t="n">
        <v>21</v>
      </c>
      <c r="E5410" s="37" t="n">
        <v>0</v>
      </c>
      <c r="F5410" s="37" t="n">
        <v>0</v>
      </c>
      <c r="G5410" s="37" t="n">
        <v>0</v>
      </c>
      <c r="H5410" s="37" t="n">
        <v>0</v>
      </c>
      <c r="I5410" s="37" t="n">
        <v>0</v>
      </c>
      <c r="J5410" s="40" t="n">
        <f aca="false">IF(C5410=0,"",D5410/C5410)</f>
        <v>0.954545454545455</v>
      </c>
    </row>
    <row r="5411" customFormat="false" ht="15" hidden="false" customHeight="false" outlineLevel="0" collapsed="false">
      <c r="A5411" s="37" t="s">
        <v>1208</v>
      </c>
      <c r="B5411" s="37" t="s">
        <v>274</v>
      </c>
      <c r="C5411" s="37" t="n">
        <v>22</v>
      </c>
      <c r="D5411" s="37" t="n">
        <v>20</v>
      </c>
      <c r="E5411" s="37" t="n">
        <v>1</v>
      </c>
      <c r="F5411" s="37" t="n">
        <v>1</v>
      </c>
      <c r="G5411" s="37" t="n">
        <v>0</v>
      </c>
      <c r="H5411" s="37" t="n">
        <v>1</v>
      </c>
      <c r="I5411" s="37" t="n">
        <v>0</v>
      </c>
      <c r="J5411" s="40" t="n">
        <f aca="false">IF(C5411=0,"",D5411/C5411)</f>
        <v>0.909090909090909</v>
      </c>
    </row>
    <row r="5412" customFormat="false" ht="15" hidden="false" customHeight="false" outlineLevel="0" collapsed="false">
      <c r="A5412" s="37" t="s">
        <v>1208</v>
      </c>
      <c r="B5412" s="37" t="s">
        <v>275</v>
      </c>
      <c r="C5412" s="37" t="n">
        <v>22</v>
      </c>
      <c r="D5412" s="37" t="n">
        <v>18</v>
      </c>
      <c r="E5412" s="37" t="n">
        <v>0</v>
      </c>
      <c r="F5412" s="37" t="n">
        <v>1</v>
      </c>
      <c r="G5412" s="37" t="n">
        <v>0</v>
      </c>
      <c r="H5412" s="37" t="n">
        <v>1</v>
      </c>
      <c r="I5412" s="37" t="n">
        <v>0</v>
      </c>
      <c r="J5412" s="40" t="n">
        <f aca="false">IF(C5412=0,"",D5412/C5412)</f>
        <v>0.818181818181818</v>
      </c>
    </row>
    <row r="5413" customFormat="false" ht="15" hidden="false" customHeight="false" outlineLevel="0" collapsed="false">
      <c r="A5413" s="37" t="s">
        <v>1208</v>
      </c>
      <c r="B5413" s="37" t="s">
        <v>276</v>
      </c>
      <c r="C5413" s="37" t="n">
        <v>22</v>
      </c>
      <c r="D5413" s="37" t="n">
        <v>22</v>
      </c>
      <c r="E5413" s="37" t="n">
        <v>1</v>
      </c>
      <c r="F5413" s="37" t="n">
        <v>0</v>
      </c>
      <c r="G5413" s="37" t="n">
        <v>0</v>
      </c>
      <c r="H5413" s="37" t="n">
        <v>2</v>
      </c>
      <c r="I5413" s="37" t="n">
        <v>0</v>
      </c>
      <c r="J5413" s="40" t="n">
        <f aca="false">IF(C5413=0,"",D5413/C5413)</f>
        <v>1</v>
      </c>
    </row>
    <row r="5414" customFormat="false" ht="15" hidden="false" customHeight="false" outlineLevel="0" collapsed="false">
      <c r="A5414" s="37" t="s">
        <v>1208</v>
      </c>
      <c r="B5414" s="37" t="s">
        <v>277</v>
      </c>
      <c r="C5414" s="37" t="n">
        <v>22</v>
      </c>
      <c r="D5414" s="37" t="n">
        <v>21</v>
      </c>
      <c r="E5414" s="37" t="n">
        <v>1</v>
      </c>
      <c r="F5414" s="37" t="n">
        <v>2</v>
      </c>
      <c r="G5414" s="37" t="n">
        <v>0</v>
      </c>
      <c r="H5414" s="37" t="n">
        <v>2</v>
      </c>
      <c r="I5414" s="37" t="n">
        <v>0</v>
      </c>
      <c r="J5414" s="40" t="n">
        <f aca="false">IF(C5414=0,"",D5414/C5414)</f>
        <v>0.954545454545455</v>
      </c>
    </row>
    <row r="5415" customFormat="false" ht="15" hidden="false" customHeight="false" outlineLevel="0" collapsed="false">
      <c r="A5415" s="37" t="s">
        <v>1208</v>
      </c>
      <c r="B5415" s="37" t="s">
        <v>278</v>
      </c>
      <c r="C5415" s="37" t="n">
        <v>22</v>
      </c>
      <c r="D5415" s="37" t="n">
        <v>22</v>
      </c>
      <c r="E5415" s="37" t="n">
        <v>0</v>
      </c>
      <c r="F5415" s="37" t="n">
        <v>0</v>
      </c>
      <c r="G5415" s="37" t="n">
        <v>2</v>
      </c>
      <c r="H5415" s="37" t="n">
        <v>2</v>
      </c>
      <c r="I5415" s="37" t="n">
        <v>1</v>
      </c>
      <c r="J5415" s="40" t="n">
        <f aca="false">IF(C5415=0,"",D5415/C5415)</f>
        <v>1</v>
      </c>
    </row>
    <row r="5416" customFormat="false" ht="15" hidden="false" customHeight="false" outlineLevel="0" collapsed="false">
      <c r="A5416" s="37" t="s">
        <v>1208</v>
      </c>
      <c r="B5416" s="37" t="s">
        <v>279</v>
      </c>
      <c r="C5416" s="37" t="n">
        <v>22</v>
      </c>
      <c r="D5416" s="37" t="n">
        <v>20</v>
      </c>
      <c r="E5416" s="37" t="n">
        <v>0</v>
      </c>
      <c r="F5416" s="37" t="n">
        <v>0</v>
      </c>
      <c r="G5416" s="37" t="n">
        <v>0</v>
      </c>
      <c r="H5416" s="37" t="n">
        <v>2</v>
      </c>
      <c r="I5416" s="37" t="n">
        <v>0</v>
      </c>
      <c r="J5416" s="40" t="n">
        <f aca="false">IF(C5416=0,"",D5416/C5416)</f>
        <v>0.909090909090909</v>
      </c>
    </row>
    <row r="5417" customFormat="false" ht="15" hidden="false" customHeight="false" outlineLevel="0" collapsed="false">
      <c r="A5417" s="37" t="s">
        <v>1208</v>
      </c>
      <c r="B5417" s="37" t="s">
        <v>280</v>
      </c>
      <c r="C5417" s="37" t="n">
        <v>22</v>
      </c>
      <c r="D5417" s="37" t="n">
        <v>22</v>
      </c>
      <c r="E5417" s="37" t="n">
        <v>0</v>
      </c>
      <c r="F5417" s="37" t="n">
        <v>0</v>
      </c>
      <c r="G5417" s="37" t="n">
        <v>0</v>
      </c>
      <c r="H5417" s="37" t="n">
        <v>2</v>
      </c>
      <c r="I5417" s="37" t="n">
        <v>1</v>
      </c>
      <c r="J5417" s="40" t="n">
        <f aca="false">IF(C5417=0,"",D5417/C5417)</f>
        <v>1</v>
      </c>
    </row>
    <row r="5418" customFormat="false" ht="15" hidden="false" customHeight="false" outlineLevel="0" collapsed="false">
      <c r="A5418" s="37" t="s">
        <v>1208</v>
      </c>
      <c r="B5418" s="37" t="s">
        <v>281</v>
      </c>
      <c r="C5418" s="37" t="n">
        <v>22</v>
      </c>
      <c r="D5418" s="37" t="n">
        <v>22</v>
      </c>
      <c r="E5418" s="37" t="n">
        <v>0</v>
      </c>
      <c r="F5418" s="37" t="n">
        <v>0</v>
      </c>
      <c r="G5418" s="37" t="n">
        <v>0</v>
      </c>
      <c r="H5418" s="37" t="n">
        <v>1</v>
      </c>
      <c r="I5418" s="37" t="n">
        <v>0</v>
      </c>
      <c r="J5418" s="40" t="n">
        <f aca="false">IF(C5418=0,"",D5418/C5418)</f>
        <v>1</v>
      </c>
    </row>
    <row r="5419" customFormat="false" ht="15" hidden="false" customHeight="false" outlineLevel="0" collapsed="false">
      <c r="A5419" s="37" t="s">
        <v>1084</v>
      </c>
      <c r="B5419" s="37" t="s">
        <v>270</v>
      </c>
      <c r="C5419" s="37" t="n">
        <v>22</v>
      </c>
      <c r="D5419" s="37" t="n">
        <v>21</v>
      </c>
      <c r="E5419" s="37" t="n">
        <v>0</v>
      </c>
      <c r="F5419" s="37" t="n">
        <v>0</v>
      </c>
      <c r="G5419" s="37" t="n">
        <v>0</v>
      </c>
      <c r="H5419" s="37" t="n">
        <v>1</v>
      </c>
      <c r="I5419" s="37" t="n">
        <v>1</v>
      </c>
      <c r="J5419" s="40" t="n">
        <f aca="false">IF(C5419=0,"",D5419/C5419)</f>
        <v>0.954545454545455</v>
      </c>
    </row>
    <row r="5420" customFormat="false" ht="15" hidden="false" customHeight="false" outlineLevel="0" collapsed="false">
      <c r="A5420" s="37" t="s">
        <v>1084</v>
      </c>
      <c r="B5420" s="37" t="s">
        <v>271</v>
      </c>
      <c r="C5420" s="37" t="n">
        <v>22</v>
      </c>
      <c r="D5420" s="37" t="n">
        <v>20</v>
      </c>
      <c r="E5420" s="37" t="n">
        <v>0</v>
      </c>
      <c r="F5420" s="37" t="n">
        <v>0</v>
      </c>
      <c r="G5420" s="37" t="n">
        <v>0</v>
      </c>
      <c r="H5420" s="37" t="n">
        <v>1</v>
      </c>
      <c r="I5420" s="37" t="n">
        <v>0</v>
      </c>
      <c r="J5420" s="40" t="n">
        <f aca="false">IF(C5420=0,"",D5420/C5420)</f>
        <v>0.909090909090909</v>
      </c>
    </row>
    <row r="5421" customFormat="false" ht="15" hidden="false" customHeight="false" outlineLevel="0" collapsed="false">
      <c r="A5421" s="37" t="s">
        <v>1084</v>
      </c>
      <c r="B5421" s="37" t="s">
        <v>272</v>
      </c>
      <c r="C5421" s="37" t="n">
        <v>22</v>
      </c>
      <c r="D5421" s="37" t="n">
        <v>21</v>
      </c>
      <c r="E5421" s="37" t="n">
        <v>2</v>
      </c>
      <c r="F5421" s="37" t="n">
        <v>0</v>
      </c>
      <c r="G5421" s="37" t="n">
        <v>0</v>
      </c>
      <c r="H5421" s="37" t="n">
        <v>0</v>
      </c>
      <c r="I5421" s="37" t="n">
        <v>1</v>
      </c>
      <c r="J5421" s="40" t="n">
        <f aca="false">IF(C5421=0,"",D5421/C5421)</f>
        <v>0.954545454545455</v>
      </c>
    </row>
    <row r="5422" customFormat="false" ht="15" hidden="false" customHeight="false" outlineLevel="0" collapsed="false">
      <c r="A5422" s="37" t="s">
        <v>1084</v>
      </c>
      <c r="B5422" s="37" t="s">
        <v>273</v>
      </c>
      <c r="C5422" s="37" t="n">
        <v>22</v>
      </c>
      <c r="D5422" s="37" t="n">
        <v>19</v>
      </c>
      <c r="E5422" s="37" t="n">
        <v>2</v>
      </c>
      <c r="F5422" s="37" t="n">
        <v>1</v>
      </c>
      <c r="G5422" s="37" t="n">
        <v>0</v>
      </c>
      <c r="H5422" s="37" t="n">
        <v>1</v>
      </c>
      <c r="I5422" s="37" t="n">
        <v>0</v>
      </c>
      <c r="J5422" s="40" t="n">
        <f aca="false">IF(C5422=0,"",D5422/C5422)</f>
        <v>0.863636363636364</v>
      </c>
    </row>
    <row r="5423" customFormat="false" ht="15" hidden="false" customHeight="false" outlineLevel="0" collapsed="false">
      <c r="A5423" s="37" t="s">
        <v>1084</v>
      </c>
      <c r="B5423" s="37" t="s">
        <v>274</v>
      </c>
      <c r="C5423" s="37" t="n">
        <v>22</v>
      </c>
      <c r="D5423" s="37" t="n">
        <v>19</v>
      </c>
      <c r="E5423" s="37" t="n">
        <v>1</v>
      </c>
      <c r="F5423" s="37" t="n">
        <v>1</v>
      </c>
      <c r="G5423" s="37" t="n">
        <v>0</v>
      </c>
      <c r="H5423" s="37" t="n">
        <v>2</v>
      </c>
      <c r="I5423" s="37" t="n">
        <v>1</v>
      </c>
      <c r="J5423" s="40" t="n">
        <f aca="false">IF(C5423=0,"",D5423/C5423)</f>
        <v>0.863636363636364</v>
      </c>
    </row>
    <row r="5424" customFormat="false" ht="15" hidden="false" customHeight="false" outlineLevel="0" collapsed="false">
      <c r="A5424" s="37" t="s">
        <v>1084</v>
      </c>
      <c r="B5424" s="37" t="s">
        <v>275</v>
      </c>
      <c r="C5424" s="37" t="n">
        <v>22</v>
      </c>
      <c r="D5424" s="37" t="n">
        <v>18</v>
      </c>
      <c r="E5424" s="37" t="n">
        <v>0</v>
      </c>
      <c r="F5424" s="37" t="n">
        <v>1</v>
      </c>
      <c r="G5424" s="37" t="n">
        <v>0</v>
      </c>
      <c r="H5424" s="37" t="n">
        <v>2</v>
      </c>
      <c r="I5424" s="37" t="n">
        <v>5</v>
      </c>
      <c r="J5424" s="40" t="n">
        <f aca="false">IF(C5424=0,"",D5424/C5424)</f>
        <v>0.818181818181818</v>
      </c>
    </row>
    <row r="5425" customFormat="false" ht="15" hidden="false" customHeight="false" outlineLevel="0" collapsed="false">
      <c r="A5425" s="37" t="s">
        <v>1084</v>
      </c>
      <c r="B5425" s="37" t="s">
        <v>276</v>
      </c>
      <c r="C5425" s="37" t="n">
        <v>22</v>
      </c>
      <c r="D5425" s="37" t="n">
        <v>22</v>
      </c>
      <c r="E5425" s="37" t="n">
        <v>0</v>
      </c>
      <c r="F5425" s="37" t="n">
        <v>0</v>
      </c>
      <c r="G5425" s="37" t="n">
        <v>0</v>
      </c>
      <c r="H5425" s="37" t="n">
        <v>0</v>
      </c>
      <c r="I5425" s="37" t="n">
        <v>5</v>
      </c>
      <c r="J5425" s="40" t="n">
        <f aca="false">IF(C5425=0,"",D5425/C5425)</f>
        <v>1</v>
      </c>
    </row>
    <row r="5426" customFormat="false" ht="15" hidden="false" customHeight="false" outlineLevel="0" collapsed="false">
      <c r="A5426" s="37" t="s">
        <v>1084</v>
      </c>
      <c r="B5426" s="37" t="s">
        <v>277</v>
      </c>
      <c r="C5426" s="37" t="n">
        <v>22</v>
      </c>
      <c r="D5426" s="37" t="n">
        <v>22</v>
      </c>
      <c r="E5426" s="37" t="n">
        <v>2</v>
      </c>
      <c r="F5426" s="37" t="n">
        <v>2</v>
      </c>
      <c r="G5426" s="37" t="n">
        <v>0</v>
      </c>
      <c r="H5426" s="37" t="n">
        <v>0</v>
      </c>
      <c r="I5426" s="37" t="n">
        <v>0</v>
      </c>
      <c r="J5426" s="40" t="n">
        <f aca="false">IF(C5426=0,"",D5426/C5426)</f>
        <v>1</v>
      </c>
    </row>
    <row r="5427" customFormat="false" ht="15" hidden="false" customHeight="false" outlineLevel="0" collapsed="false">
      <c r="A5427" s="37" t="s">
        <v>1084</v>
      </c>
      <c r="B5427" s="37" t="s">
        <v>278</v>
      </c>
      <c r="C5427" s="37" t="n">
        <v>22</v>
      </c>
      <c r="D5427" s="37" t="n">
        <v>20</v>
      </c>
      <c r="E5427" s="37" t="n">
        <v>2</v>
      </c>
      <c r="F5427" s="37" t="n">
        <v>0</v>
      </c>
      <c r="G5427" s="37" t="n">
        <v>0</v>
      </c>
      <c r="H5427" s="37" t="n">
        <v>4</v>
      </c>
      <c r="I5427" s="37" t="n">
        <v>3</v>
      </c>
      <c r="J5427" s="40" t="n">
        <f aca="false">IF(C5427=0,"",D5427/C5427)</f>
        <v>0.909090909090909</v>
      </c>
    </row>
    <row r="5428" customFormat="false" ht="15" hidden="false" customHeight="false" outlineLevel="0" collapsed="false">
      <c r="A5428" s="37" t="s">
        <v>1084</v>
      </c>
      <c r="B5428" s="37" t="s">
        <v>279</v>
      </c>
      <c r="C5428" s="37" t="n">
        <v>22</v>
      </c>
      <c r="D5428" s="37" t="n">
        <v>20</v>
      </c>
      <c r="E5428" s="37" t="n">
        <v>0</v>
      </c>
      <c r="F5428" s="37" t="n">
        <v>0</v>
      </c>
      <c r="G5428" s="37" t="n">
        <v>0</v>
      </c>
      <c r="H5428" s="37" t="n">
        <v>1</v>
      </c>
      <c r="I5428" s="37" t="n">
        <v>2</v>
      </c>
      <c r="J5428" s="40" t="n">
        <f aca="false">IF(C5428=0,"",D5428/C5428)</f>
        <v>0.909090909090909</v>
      </c>
    </row>
    <row r="5429" customFormat="false" ht="15" hidden="false" customHeight="false" outlineLevel="0" collapsed="false">
      <c r="A5429" s="37" t="s">
        <v>1084</v>
      </c>
      <c r="B5429" s="37" t="s">
        <v>280</v>
      </c>
      <c r="C5429" s="37" t="n">
        <v>22</v>
      </c>
      <c r="D5429" s="37" t="n">
        <v>18</v>
      </c>
      <c r="E5429" s="37" t="n">
        <v>0</v>
      </c>
      <c r="F5429" s="37" t="n">
        <v>0</v>
      </c>
      <c r="G5429" s="37" t="n">
        <v>0</v>
      </c>
      <c r="H5429" s="37" t="n">
        <v>3</v>
      </c>
      <c r="I5429" s="37" t="n">
        <v>1</v>
      </c>
      <c r="J5429" s="40" t="n">
        <f aca="false">IF(C5429=0,"",D5429/C5429)</f>
        <v>0.818181818181818</v>
      </c>
    </row>
    <row r="5430" customFormat="false" ht="15" hidden="false" customHeight="false" outlineLevel="0" collapsed="false">
      <c r="A5430" s="37" t="s">
        <v>1084</v>
      </c>
      <c r="B5430" s="37" t="s">
        <v>281</v>
      </c>
      <c r="C5430" s="37" t="n">
        <v>22</v>
      </c>
      <c r="D5430" s="37" t="n">
        <v>21</v>
      </c>
      <c r="E5430" s="37" t="n">
        <v>1</v>
      </c>
      <c r="F5430" s="37" t="n">
        <v>2</v>
      </c>
      <c r="G5430" s="37" t="n">
        <v>1</v>
      </c>
      <c r="H5430" s="37" t="n">
        <v>2</v>
      </c>
      <c r="I5430" s="37" t="n">
        <v>1</v>
      </c>
      <c r="J5430" s="40" t="n">
        <f aca="false">IF(C5430=0,"",D5430/C5430)</f>
        <v>0.954545454545455</v>
      </c>
    </row>
    <row r="5431" customFormat="false" ht="15" hidden="false" customHeight="false" outlineLevel="0" collapsed="false">
      <c r="A5431" s="37" t="s">
        <v>933</v>
      </c>
      <c r="B5431" s="37" t="s">
        <v>270</v>
      </c>
      <c r="C5431" s="37" t="n">
        <v>22</v>
      </c>
      <c r="D5431" s="37" t="n">
        <v>21</v>
      </c>
      <c r="E5431" s="37" t="n">
        <v>0</v>
      </c>
      <c r="F5431" s="37" t="n">
        <v>2</v>
      </c>
      <c r="G5431" s="37" t="n">
        <v>1</v>
      </c>
      <c r="H5431" s="37" t="n">
        <v>2</v>
      </c>
      <c r="I5431" s="37" t="n">
        <v>1</v>
      </c>
      <c r="J5431" s="40" t="n">
        <f aca="false">IF(C5431=0,"",D5431/C5431)</f>
        <v>0.954545454545455</v>
      </c>
    </row>
    <row r="5432" customFormat="false" ht="15" hidden="false" customHeight="false" outlineLevel="0" collapsed="false">
      <c r="A5432" s="37" t="s">
        <v>933</v>
      </c>
      <c r="B5432" s="37" t="s">
        <v>271</v>
      </c>
      <c r="C5432" s="37" t="n">
        <v>22</v>
      </c>
      <c r="D5432" s="37" t="n">
        <v>21</v>
      </c>
      <c r="E5432" s="37" t="n">
        <v>1</v>
      </c>
      <c r="F5432" s="37" t="n">
        <v>2</v>
      </c>
      <c r="G5432" s="37" t="n">
        <v>0</v>
      </c>
      <c r="H5432" s="37" t="n">
        <v>5</v>
      </c>
      <c r="I5432" s="37" t="n">
        <v>2</v>
      </c>
      <c r="J5432" s="40" t="n">
        <f aca="false">IF(C5432=0,"",D5432/C5432)</f>
        <v>0.954545454545455</v>
      </c>
    </row>
    <row r="5433" customFormat="false" ht="15" hidden="false" customHeight="false" outlineLevel="0" collapsed="false">
      <c r="A5433" s="37" t="s">
        <v>933</v>
      </c>
      <c r="B5433" s="37" t="s">
        <v>272</v>
      </c>
      <c r="C5433" s="37" t="n">
        <v>22</v>
      </c>
      <c r="D5433" s="37" t="n">
        <v>21</v>
      </c>
      <c r="E5433" s="37" t="n">
        <v>1</v>
      </c>
      <c r="F5433" s="37" t="n">
        <v>0</v>
      </c>
      <c r="G5433" s="37" t="n">
        <v>1</v>
      </c>
      <c r="H5433" s="37" t="n">
        <v>2</v>
      </c>
      <c r="I5433" s="37" t="n">
        <v>1</v>
      </c>
      <c r="J5433" s="40" t="n">
        <f aca="false">IF(C5433=0,"",D5433/C5433)</f>
        <v>0.954545454545455</v>
      </c>
    </row>
    <row r="5434" customFormat="false" ht="15" hidden="false" customHeight="false" outlineLevel="0" collapsed="false">
      <c r="A5434" s="37" t="s">
        <v>933</v>
      </c>
      <c r="B5434" s="37" t="s">
        <v>273</v>
      </c>
      <c r="C5434" s="37" t="n">
        <v>22</v>
      </c>
      <c r="D5434" s="37" t="n">
        <v>19</v>
      </c>
      <c r="E5434" s="37" t="n">
        <v>0</v>
      </c>
      <c r="F5434" s="37" t="n">
        <v>2</v>
      </c>
      <c r="G5434" s="37" t="n">
        <v>0</v>
      </c>
      <c r="H5434" s="37" t="n">
        <v>4</v>
      </c>
      <c r="I5434" s="37" t="n">
        <v>4</v>
      </c>
      <c r="J5434" s="40" t="n">
        <f aca="false">IF(C5434=0,"",D5434/C5434)</f>
        <v>0.863636363636364</v>
      </c>
    </row>
    <row r="5435" customFormat="false" ht="15" hidden="false" customHeight="false" outlineLevel="0" collapsed="false">
      <c r="A5435" s="37" t="s">
        <v>933</v>
      </c>
      <c r="B5435" s="37" t="s">
        <v>274</v>
      </c>
      <c r="C5435" s="37" t="n">
        <v>22</v>
      </c>
      <c r="D5435" s="37" t="n">
        <v>20</v>
      </c>
      <c r="E5435" s="37" t="n">
        <v>0</v>
      </c>
      <c r="F5435" s="37" t="n">
        <v>2</v>
      </c>
      <c r="G5435" s="37" t="n">
        <v>0</v>
      </c>
      <c r="H5435" s="37" t="n">
        <v>1</v>
      </c>
      <c r="I5435" s="37" t="n">
        <v>3</v>
      </c>
      <c r="J5435" s="40" t="n">
        <f aca="false">IF(C5435=0,"",D5435/C5435)</f>
        <v>0.909090909090909</v>
      </c>
    </row>
    <row r="5436" customFormat="false" ht="15" hidden="false" customHeight="false" outlineLevel="0" collapsed="false">
      <c r="A5436" s="37" t="s">
        <v>933</v>
      </c>
      <c r="B5436" s="37" t="s">
        <v>275</v>
      </c>
      <c r="C5436" s="37" t="n">
        <v>22</v>
      </c>
      <c r="D5436" s="37" t="n">
        <v>21</v>
      </c>
      <c r="E5436" s="37" t="n">
        <v>0</v>
      </c>
      <c r="F5436" s="37" t="n">
        <v>0</v>
      </c>
      <c r="G5436" s="37" t="n">
        <v>0</v>
      </c>
      <c r="H5436" s="37" t="n">
        <v>0</v>
      </c>
      <c r="I5436" s="37" t="n">
        <v>1</v>
      </c>
      <c r="J5436" s="40" t="n">
        <f aca="false">IF(C5436=0,"",D5436/C5436)</f>
        <v>0.954545454545455</v>
      </c>
    </row>
    <row r="5437" customFormat="false" ht="15" hidden="false" customHeight="false" outlineLevel="0" collapsed="false">
      <c r="A5437" s="37" t="s">
        <v>933</v>
      </c>
      <c r="B5437" s="37" t="s">
        <v>276</v>
      </c>
      <c r="C5437" s="37" t="n">
        <v>22</v>
      </c>
      <c r="D5437" s="37" t="n">
        <v>21</v>
      </c>
      <c r="E5437" s="37" t="n">
        <v>0</v>
      </c>
      <c r="F5437" s="37" t="n">
        <v>0</v>
      </c>
      <c r="G5437" s="37" t="n">
        <v>0</v>
      </c>
      <c r="H5437" s="37" t="n">
        <v>0</v>
      </c>
      <c r="I5437" s="37" t="n">
        <v>0</v>
      </c>
      <c r="J5437" s="40" t="n">
        <f aca="false">IF(C5437=0,"",D5437/C5437)</f>
        <v>0.954545454545455</v>
      </c>
    </row>
    <row r="5438" customFormat="false" ht="15" hidden="false" customHeight="false" outlineLevel="0" collapsed="false">
      <c r="A5438" s="37" t="s">
        <v>933</v>
      </c>
      <c r="B5438" s="37" t="s">
        <v>277</v>
      </c>
      <c r="C5438" s="37" t="n">
        <v>22</v>
      </c>
      <c r="D5438" s="37" t="n">
        <v>21</v>
      </c>
      <c r="E5438" s="37" t="n">
        <v>1</v>
      </c>
      <c r="F5438" s="37" t="n">
        <v>0</v>
      </c>
      <c r="G5438" s="37" t="n">
        <v>0</v>
      </c>
      <c r="H5438" s="37" t="n">
        <v>0</v>
      </c>
      <c r="I5438" s="37" t="n">
        <v>0</v>
      </c>
      <c r="J5438" s="40" t="n">
        <f aca="false">IF(C5438=0,"",D5438/C5438)</f>
        <v>0.954545454545455</v>
      </c>
    </row>
    <row r="5439" customFormat="false" ht="15" hidden="false" customHeight="false" outlineLevel="0" collapsed="false">
      <c r="A5439" s="37" t="s">
        <v>933</v>
      </c>
      <c r="B5439" s="37" t="s">
        <v>278</v>
      </c>
      <c r="C5439" s="37" t="n">
        <v>22</v>
      </c>
      <c r="D5439" s="37" t="n">
        <v>22</v>
      </c>
      <c r="E5439" s="37" t="n">
        <v>1</v>
      </c>
      <c r="F5439" s="37" t="n">
        <v>0</v>
      </c>
      <c r="G5439" s="37" t="n">
        <v>0</v>
      </c>
      <c r="H5439" s="37" t="n">
        <v>3</v>
      </c>
      <c r="I5439" s="37" t="n">
        <v>4</v>
      </c>
      <c r="J5439" s="40" t="n">
        <f aca="false">IF(C5439=0,"",D5439/C5439)</f>
        <v>1</v>
      </c>
    </row>
    <row r="5440" customFormat="false" ht="15" hidden="false" customHeight="false" outlineLevel="0" collapsed="false">
      <c r="A5440" s="37" t="s">
        <v>933</v>
      </c>
      <c r="B5440" s="37" t="s">
        <v>279</v>
      </c>
      <c r="C5440" s="37" t="n">
        <v>22</v>
      </c>
      <c r="D5440" s="37" t="n">
        <v>21</v>
      </c>
      <c r="E5440" s="37" t="n">
        <v>0</v>
      </c>
      <c r="F5440" s="37" t="n">
        <v>0</v>
      </c>
      <c r="G5440" s="37" t="n">
        <v>0</v>
      </c>
      <c r="H5440" s="37" t="n">
        <v>2</v>
      </c>
      <c r="I5440" s="37" t="n">
        <v>6</v>
      </c>
      <c r="J5440" s="40" t="n">
        <f aca="false">IF(C5440=0,"",D5440/C5440)</f>
        <v>0.954545454545455</v>
      </c>
    </row>
    <row r="5441" customFormat="false" ht="15" hidden="false" customHeight="false" outlineLevel="0" collapsed="false">
      <c r="A5441" s="37" t="s">
        <v>933</v>
      </c>
      <c r="B5441" s="37" t="s">
        <v>280</v>
      </c>
      <c r="C5441" s="37" t="n">
        <v>22</v>
      </c>
      <c r="D5441" s="37" t="n">
        <v>22</v>
      </c>
      <c r="E5441" s="37" t="n">
        <v>0</v>
      </c>
      <c r="F5441" s="37" t="n">
        <v>1</v>
      </c>
      <c r="G5441" s="37" t="n">
        <v>0</v>
      </c>
      <c r="H5441" s="37" t="n">
        <v>2</v>
      </c>
      <c r="I5441" s="37" t="n">
        <v>4</v>
      </c>
      <c r="J5441" s="40" t="n">
        <f aca="false">IF(C5441=0,"",D5441/C5441)</f>
        <v>1</v>
      </c>
    </row>
    <row r="5442" customFormat="false" ht="15" hidden="false" customHeight="false" outlineLevel="0" collapsed="false">
      <c r="A5442" s="37" t="s">
        <v>933</v>
      </c>
      <c r="B5442" s="37" t="s">
        <v>281</v>
      </c>
      <c r="C5442" s="37" t="n">
        <v>22</v>
      </c>
      <c r="D5442" s="37" t="n">
        <v>19</v>
      </c>
      <c r="E5442" s="37" t="n">
        <v>1</v>
      </c>
      <c r="F5442" s="37" t="n">
        <v>0</v>
      </c>
      <c r="G5442" s="37" t="n">
        <v>0</v>
      </c>
      <c r="H5442" s="37" t="n">
        <v>0</v>
      </c>
      <c r="I5442" s="37" t="n">
        <v>0</v>
      </c>
      <c r="J5442" s="40" t="n">
        <f aca="false">IF(C5442=0,"",D5442/C5442)</f>
        <v>0.863636363636364</v>
      </c>
    </row>
    <row r="5443" customFormat="false" ht="15" hidden="false" customHeight="false" outlineLevel="0" collapsed="false">
      <c r="A5443" s="37" t="s">
        <v>1210</v>
      </c>
      <c r="B5443" s="37" t="s">
        <v>276</v>
      </c>
      <c r="C5443" s="37" t="n">
        <v>22</v>
      </c>
      <c r="D5443" s="37" t="n">
        <v>19</v>
      </c>
      <c r="E5443" s="37" t="n">
        <v>0</v>
      </c>
      <c r="F5443" s="37" t="n">
        <v>0</v>
      </c>
      <c r="G5443" s="37" t="n">
        <v>1</v>
      </c>
      <c r="H5443" s="37" t="n">
        <v>4</v>
      </c>
      <c r="I5443" s="37" t="n">
        <v>13</v>
      </c>
      <c r="J5443" s="40" t="n">
        <f aca="false">IF(C5443=0,"",D5443/C5443)</f>
        <v>0.863636363636364</v>
      </c>
    </row>
    <row r="5444" customFormat="false" ht="15" hidden="false" customHeight="false" outlineLevel="0" collapsed="false">
      <c r="A5444" s="37" t="s">
        <v>1210</v>
      </c>
      <c r="B5444" s="37" t="s">
        <v>277</v>
      </c>
      <c r="C5444" s="37" t="n">
        <v>22</v>
      </c>
      <c r="D5444" s="37" t="n">
        <v>22</v>
      </c>
      <c r="E5444" s="37" t="n">
        <v>0</v>
      </c>
      <c r="F5444" s="37" t="n">
        <v>0</v>
      </c>
      <c r="G5444" s="37" t="n">
        <v>2</v>
      </c>
      <c r="H5444" s="37" t="n">
        <v>1</v>
      </c>
      <c r="I5444" s="37" t="n">
        <v>8</v>
      </c>
      <c r="J5444" s="40" t="n">
        <f aca="false">IF(C5444=0,"",D5444/C5444)</f>
        <v>1</v>
      </c>
    </row>
    <row r="5445" customFormat="false" ht="15" hidden="false" customHeight="false" outlineLevel="0" collapsed="false">
      <c r="A5445" s="37" t="s">
        <v>1210</v>
      </c>
      <c r="B5445" s="37" t="s">
        <v>278</v>
      </c>
      <c r="C5445" s="37" t="n">
        <v>22</v>
      </c>
      <c r="D5445" s="37" t="n">
        <v>22</v>
      </c>
      <c r="E5445" s="37" t="n">
        <v>0</v>
      </c>
      <c r="F5445" s="37" t="n">
        <v>1</v>
      </c>
      <c r="G5445" s="37" t="n">
        <v>1</v>
      </c>
      <c r="H5445" s="37" t="n">
        <v>2</v>
      </c>
      <c r="I5445" s="37" t="n">
        <v>2</v>
      </c>
      <c r="J5445" s="40" t="n">
        <f aca="false">IF(C5445=0,"",D5445/C5445)</f>
        <v>1</v>
      </c>
    </row>
    <row r="5446" customFormat="false" ht="15" hidden="false" customHeight="false" outlineLevel="0" collapsed="false">
      <c r="A5446" s="37" t="s">
        <v>1210</v>
      </c>
      <c r="B5446" s="37" t="s">
        <v>279</v>
      </c>
      <c r="C5446" s="37" t="n">
        <v>22</v>
      </c>
      <c r="D5446" s="37" t="n">
        <v>21</v>
      </c>
      <c r="E5446" s="37" t="n">
        <v>0</v>
      </c>
      <c r="F5446" s="37" t="n">
        <v>2</v>
      </c>
      <c r="G5446" s="37" t="n">
        <v>0</v>
      </c>
      <c r="H5446" s="37" t="n">
        <v>4</v>
      </c>
      <c r="I5446" s="37" t="n">
        <v>13</v>
      </c>
      <c r="J5446" s="40" t="n">
        <f aca="false">IF(C5446=0,"",D5446/C5446)</f>
        <v>0.954545454545455</v>
      </c>
    </row>
    <row r="5447" customFormat="false" ht="15" hidden="false" customHeight="false" outlineLevel="0" collapsed="false">
      <c r="A5447" s="37" t="s">
        <v>1210</v>
      </c>
      <c r="B5447" s="37" t="s">
        <v>280</v>
      </c>
      <c r="C5447" s="37" t="n">
        <v>22</v>
      </c>
      <c r="D5447" s="37" t="n">
        <v>21</v>
      </c>
      <c r="E5447" s="37" t="n">
        <v>0</v>
      </c>
      <c r="F5447" s="37" t="n">
        <v>0</v>
      </c>
      <c r="G5447" s="37" t="n">
        <v>0</v>
      </c>
      <c r="H5447" s="37" t="n">
        <v>0</v>
      </c>
      <c r="I5447" s="37" t="n">
        <v>2</v>
      </c>
      <c r="J5447" s="40" t="n">
        <f aca="false">IF(C5447=0,"",D5447/C5447)</f>
        <v>0.954545454545455</v>
      </c>
    </row>
    <row r="5448" customFormat="false" ht="15" hidden="false" customHeight="false" outlineLevel="0" collapsed="false">
      <c r="A5448" s="37" t="s">
        <v>1210</v>
      </c>
      <c r="B5448" s="37" t="s">
        <v>281</v>
      </c>
      <c r="C5448" s="37" t="n">
        <v>22</v>
      </c>
      <c r="D5448" s="37" t="n">
        <v>19</v>
      </c>
      <c r="E5448" s="37" t="n">
        <v>0</v>
      </c>
      <c r="F5448" s="37" t="n">
        <v>1</v>
      </c>
      <c r="G5448" s="37" t="n">
        <v>0</v>
      </c>
      <c r="H5448" s="37" t="n">
        <v>0</v>
      </c>
      <c r="I5448" s="37" t="n">
        <v>5</v>
      </c>
      <c r="J5448" s="40" t="n">
        <f aca="false">IF(C5448=0,"",D5448/C5448)</f>
        <v>0.863636363636364</v>
      </c>
    </row>
    <row r="5449" customFormat="false" ht="15" hidden="false" customHeight="false" outlineLevel="0" collapsed="false">
      <c r="A5449" s="37" t="s">
        <v>1211</v>
      </c>
      <c r="B5449" s="37" t="s">
        <v>270</v>
      </c>
      <c r="C5449" s="37" t="n">
        <v>22</v>
      </c>
      <c r="D5449" s="37" t="n">
        <v>22</v>
      </c>
      <c r="E5449" s="37" t="n">
        <v>2</v>
      </c>
      <c r="F5449" s="37" t="n">
        <v>0</v>
      </c>
      <c r="G5449" s="37" t="n">
        <v>1</v>
      </c>
      <c r="H5449" s="37" t="n">
        <v>2</v>
      </c>
      <c r="I5449" s="37" t="n">
        <v>7</v>
      </c>
      <c r="J5449" s="40" t="n">
        <f aca="false">IF(C5449=0,"",D5449/C5449)</f>
        <v>1</v>
      </c>
    </row>
    <row r="5450" customFormat="false" ht="15" hidden="false" customHeight="false" outlineLevel="0" collapsed="false">
      <c r="A5450" s="37" t="s">
        <v>1211</v>
      </c>
      <c r="B5450" s="37" t="s">
        <v>271</v>
      </c>
      <c r="C5450" s="37" t="n">
        <v>22</v>
      </c>
      <c r="D5450" s="37" t="n">
        <v>22</v>
      </c>
      <c r="E5450" s="37" t="n">
        <v>0</v>
      </c>
      <c r="F5450" s="37" t="n">
        <v>0</v>
      </c>
      <c r="G5450" s="37" t="n">
        <v>0</v>
      </c>
      <c r="H5450" s="37" t="n">
        <v>2</v>
      </c>
      <c r="I5450" s="37" t="n">
        <v>1</v>
      </c>
      <c r="J5450" s="40" t="n">
        <f aca="false">IF(C5450=0,"",D5450/C5450)</f>
        <v>1</v>
      </c>
    </row>
    <row r="5451" customFormat="false" ht="15" hidden="false" customHeight="false" outlineLevel="0" collapsed="false">
      <c r="A5451" s="37" t="s">
        <v>1211</v>
      </c>
      <c r="B5451" s="37" t="s">
        <v>272</v>
      </c>
      <c r="C5451" s="37" t="n">
        <v>22</v>
      </c>
      <c r="D5451" s="37" t="n">
        <v>21</v>
      </c>
      <c r="E5451" s="37" t="n">
        <v>0</v>
      </c>
      <c r="F5451" s="37" t="n">
        <v>0</v>
      </c>
      <c r="G5451" s="37" t="n">
        <v>0</v>
      </c>
      <c r="H5451" s="37" t="n">
        <v>2</v>
      </c>
      <c r="I5451" s="37" t="n">
        <v>1</v>
      </c>
      <c r="J5451" s="40" t="n">
        <f aca="false">IF(C5451=0,"",D5451/C5451)</f>
        <v>0.954545454545455</v>
      </c>
    </row>
    <row r="5452" customFormat="false" ht="15" hidden="false" customHeight="false" outlineLevel="0" collapsed="false">
      <c r="A5452" s="37" t="s">
        <v>1211</v>
      </c>
      <c r="B5452" s="37" t="s">
        <v>273</v>
      </c>
      <c r="C5452" s="37" t="n">
        <v>22</v>
      </c>
      <c r="D5452" s="37" t="n">
        <v>21</v>
      </c>
      <c r="E5452" s="37" t="n">
        <v>0</v>
      </c>
      <c r="F5452" s="37" t="n">
        <v>0</v>
      </c>
      <c r="G5452" s="37" t="n">
        <v>0</v>
      </c>
      <c r="H5452" s="37" t="n">
        <v>1</v>
      </c>
      <c r="I5452" s="37" t="n">
        <v>1</v>
      </c>
      <c r="J5452" s="40" t="n">
        <f aca="false">IF(C5452=0,"",D5452/C5452)</f>
        <v>0.954545454545455</v>
      </c>
    </row>
    <row r="5453" customFormat="false" ht="15" hidden="false" customHeight="false" outlineLevel="0" collapsed="false">
      <c r="A5453" s="37" t="s">
        <v>1211</v>
      </c>
      <c r="B5453" s="37" t="s">
        <v>274</v>
      </c>
      <c r="C5453" s="37" t="n">
        <v>22</v>
      </c>
      <c r="D5453" s="37" t="n">
        <v>17</v>
      </c>
      <c r="E5453" s="37" t="n">
        <v>2</v>
      </c>
      <c r="F5453" s="37" t="n">
        <v>1</v>
      </c>
      <c r="G5453" s="37" t="n">
        <v>0</v>
      </c>
      <c r="H5453" s="37" t="n">
        <v>2</v>
      </c>
      <c r="I5453" s="37" t="n">
        <v>0</v>
      </c>
      <c r="J5453" s="40" t="n">
        <f aca="false">IF(C5453=0,"",D5453/C5453)</f>
        <v>0.772727272727273</v>
      </c>
    </row>
    <row r="5454" customFormat="false" ht="15" hidden="false" customHeight="false" outlineLevel="0" collapsed="false">
      <c r="A5454" s="37" t="s">
        <v>1211</v>
      </c>
      <c r="B5454" s="37" t="s">
        <v>275</v>
      </c>
      <c r="C5454" s="37" t="n">
        <v>22</v>
      </c>
      <c r="D5454" s="37" t="n">
        <v>22</v>
      </c>
      <c r="E5454" s="37" t="n">
        <v>0</v>
      </c>
      <c r="F5454" s="37" t="n">
        <v>1</v>
      </c>
      <c r="G5454" s="37" t="n">
        <v>1</v>
      </c>
      <c r="H5454" s="37" t="n">
        <v>2</v>
      </c>
      <c r="I5454" s="37" t="n">
        <v>0</v>
      </c>
      <c r="J5454" s="40" t="n">
        <f aca="false">IF(C5454=0,"",D5454/C5454)</f>
        <v>1</v>
      </c>
    </row>
    <row r="5455" customFormat="false" ht="15" hidden="false" customHeight="false" outlineLevel="0" collapsed="false">
      <c r="A5455" s="37" t="s">
        <v>1211</v>
      </c>
      <c r="B5455" s="37" t="s">
        <v>276</v>
      </c>
      <c r="C5455" s="37" t="n">
        <v>22</v>
      </c>
      <c r="D5455" s="37" t="n">
        <v>21</v>
      </c>
      <c r="E5455" s="37" t="n">
        <v>0</v>
      </c>
      <c r="F5455" s="37" t="n">
        <v>0</v>
      </c>
      <c r="G5455" s="37" t="n">
        <v>0</v>
      </c>
      <c r="H5455" s="37" t="n">
        <v>0</v>
      </c>
      <c r="I5455" s="37" t="n">
        <v>2</v>
      </c>
      <c r="J5455" s="40" t="n">
        <f aca="false">IF(C5455=0,"",D5455/C5455)</f>
        <v>0.954545454545455</v>
      </c>
    </row>
    <row r="5456" customFormat="false" ht="15" hidden="false" customHeight="false" outlineLevel="0" collapsed="false">
      <c r="A5456" s="37" t="s">
        <v>1211</v>
      </c>
      <c r="B5456" s="37" t="s">
        <v>277</v>
      </c>
      <c r="C5456" s="37" t="n">
        <v>22</v>
      </c>
      <c r="D5456" s="37" t="n">
        <v>21</v>
      </c>
      <c r="E5456" s="37" t="n">
        <v>2</v>
      </c>
      <c r="F5456" s="37" t="n">
        <v>0</v>
      </c>
      <c r="G5456" s="37" t="n">
        <v>0</v>
      </c>
      <c r="H5456" s="37" t="n">
        <v>5</v>
      </c>
      <c r="I5456" s="37" t="n">
        <v>3</v>
      </c>
      <c r="J5456" s="40" t="n">
        <f aca="false">IF(C5456=0,"",D5456/C5456)</f>
        <v>0.954545454545455</v>
      </c>
    </row>
    <row r="5457" customFormat="false" ht="15" hidden="false" customHeight="false" outlineLevel="0" collapsed="false">
      <c r="A5457" s="37" t="s">
        <v>1211</v>
      </c>
      <c r="B5457" s="37" t="s">
        <v>278</v>
      </c>
      <c r="C5457" s="37" t="n">
        <v>22</v>
      </c>
      <c r="D5457" s="37" t="n">
        <v>20</v>
      </c>
      <c r="E5457" s="37" t="n">
        <v>2</v>
      </c>
      <c r="F5457" s="37" t="n">
        <v>0</v>
      </c>
      <c r="G5457" s="37" t="n">
        <v>0</v>
      </c>
      <c r="H5457" s="37" t="n">
        <v>2</v>
      </c>
      <c r="I5457" s="37" t="n">
        <v>1</v>
      </c>
      <c r="J5457" s="40" t="n">
        <f aca="false">IF(C5457=0,"",D5457/C5457)</f>
        <v>0.909090909090909</v>
      </c>
    </row>
    <row r="5458" customFormat="false" ht="15" hidden="false" customHeight="false" outlineLevel="0" collapsed="false">
      <c r="A5458" s="37" t="s">
        <v>1211</v>
      </c>
      <c r="B5458" s="37" t="s">
        <v>279</v>
      </c>
      <c r="C5458" s="37" t="n">
        <v>22</v>
      </c>
      <c r="D5458" s="37" t="n">
        <v>20</v>
      </c>
      <c r="E5458" s="37" t="n">
        <v>0</v>
      </c>
      <c r="F5458" s="37" t="n">
        <v>0</v>
      </c>
      <c r="G5458" s="37" t="n">
        <v>1</v>
      </c>
      <c r="H5458" s="37" t="n">
        <v>0</v>
      </c>
      <c r="I5458" s="37" t="n">
        <v>3</v>
      </c>
      <c r="J5458" s="40" t="n">
        <f aca="false">IF(C5458=0,"",D5458/C5458)</f>
        <v>0.909090909090909</v>
      </c>
    </row>
    <row r="5459" customFormat="false" ht="15" hidden="false" customHeight="false" outlineLevel="0" collapsed="false">
      <c r="A5459" s="37" t="s">
        <v>1211</v>
      </c>
      <c r="B5459" s="37" t="s">
        <v>280</v>
      </c>
      <c r="C5459" s="37" t="n">
        <v>22</v>
      </c>
      <c r="D5459" s="37" t="n">
        <v>21</v>
      </c>
      <c r="E5459" s="37" t="n">
        <v>0</v>
      </c>
      <c r="F5459" s="37" t="n">
        <v>2</v>
      </c>
      <c r="G5459" s="37" t="n">
        <v>0</v>
      </c>
      <c r="H5459" s="37" t="n">
        <v>3</v>
      </c>
      <c r="I5459" s="37" t="n">
        <v>1</v>
      </c>
      <c r="J5459" s="40" t="n">
        <f aca="false">IF(C5459=0,"",D5459/C5459)</f>
        <v>0.954545454545455</v>
      </c>
    </row>
    <row r="5460" customFormat="false" ht="15" hidden="false" customHeight="false" outlineLevel="0" collapsed="false">
      <c r="A5460" s="37" t="s">
        <v>1211</v>
      </c>
      <c r="B5460" s="37" t="s">
        <v>281</v>
      </c>
      <c r="C5460" s="37" t="n">
        <v>22</v>
      </c>
      <c r="D5460" s="37" t="n">
        <v>21</v>
      </c>
      <c r="E5460" s="37" t="n">
        <v>0</v>
      </c>
      <c r="F5460" s="37" t="n">
        <v>1</v>
      </c>
      <c r="G5460" s="37" t="n">
        <v>0</v>
      </c>
      <c r="H5460" s="37" t="n">
        <v>4</v>
      </c>
      <c r="I5460" s="37" t="n">
        <v>0</v>
      </c>
      <c r="J5460" s="40" t="n">
        <f aca="false">IF(C5460=0,"",D5460/C5460)</f>
        <v>0.954545454545455</v>
      </c>
    </row>
    <row r="5461" customFormat="false" ht="15" hidden="false" customHeight="false" outlineLevel="0" collapsed="false">
      <c r="A5461" s="37" t="s">
        <v>1214</v>
      </c>
      <c r="B5461" s="37" t="s">
        <v>270</v>
      </c>
      <c r="C5461" s="37" t="n">
        <v>22</v>
      </c>
      <c r="D5461" s="37" t="n">
        <v>21</v>
      </c>
      <c r="E5461" s="37" t="n">
        <v>0</v>
      </c>
      <c r="F5461" s="37" t="n">
        <v>2</v>
      </c>
      <c r="G5461" s="37" t="n">
        <v>0</v>
      </c>
      <c r="H5461" s="37" t="n">
        <v>1</v>
      </c>
      <c r="I5461" s="37" t="n">
        <v>2</v>
      </c>
      <c r="J5461" s="40" t="n">
        <f aca="false">IF(C5461=0,"",D5461/C5461)</f>
        <v>0.954545454545455</v>
      </c>
    </row>
    <row r="5462" customFormat="false" ht="15" hidden="false" customHeight="false" outlineLevel="0" collapsed="false">
      <c r="A5462" s="37" t="s">
        <v>1214</v>
      </c>
      <c r="B5462" s="37" t="s">
        <v>271</v>
      </c>
      <c r="C5462" s="37" t="n">
        <v>22</v>
      </c>
      <c r="D5462" s="37" t="n">
        <v>22</v>
      </c>
      <c r="E5462" s="37" t="n">
        <v>0</v>
      </c>
      <c r="F5462" s="37" t="n">
        <v>1</v>
      </c>
      <c r="G5462" s="37" t="n">
        <v>0</v>
      </c>
      <c r="H5462" s="37" t="n">
        <v>2</v>
      </c>
      <c r="I5462" s="37" t="n">
        <v>13</v>
      </c>
      <c r="J5462" s="40" t="n">
        <f aca="false">IF(C5462=0,"",D5462/C5462)</f>
        <v>1</v>
      </c>
    </row>
    <row r="5463" customFormat="false" ht="15" hidden="false" customHeight="false" outlineLevel="0" collapsed="false">
      <c r="A5463" s="37" t="s">
        <v>1214</v>
      </c>
      <c r="B5463" s="37" t="s">
        <v>272</v>
      </c>
      <c r="C5463" s="37" t="n">
        <v>22</v>
      </c>
      <c r="D5463" s="37" t="n">
        <v>21</v>
      </c>
      <c r="E5463" s="37" t="n">
        <v>1</v>
      </c>
      <c r="F5463" s="37" t="n">
        <v>0</v>
      </c>
      <c r="G5463" s="37" t="n">
        <v>1</v>
      </c>
      <c r="H5463" s="37" t="n">
        <v>1</v>
      </c>
      <c r="I5463" s="37" t="n">
        <v>27</v>
      </c>
      <c r="J5463" s="40" t="n">
        <f aca="false">IF(C5463=0,"",D5463/C5463)</f>
        <v>0.954545454545455</v>
      </c>
    </row>
    <row r="5464" customFormat="false" ht="15" hidden="false" customHeight="false" outlineLevel="0" collapsed="false">
      <c r="A5464" s="37" t="s">
        <v>1214</v>
      </c>
      <c r="B5464" s="37" t="s">
        <v>273</v>
      </c>
      <c r="C5464" s="37" t="n">
        <v>22</v>
      </c>
      <c r="D5464" s="37" t="n">
        <v>21</v>
      </c>
      <c r="E5464" s="37" t="n">
        <v>1</v>
      </c>
      <c r="F5464" s="37" t="n">
        <v>1</v>
      </c>
      <c r="G5464" s="37" t="n">
        <v>0</v>
      </c>
      <c r="H5464" s="37" t="n">
        <v>0</v>
      </c>
      <c r="I5464" s="37" t="n">
        <v>7</v>
      </c>
      <c r="J5464" s="40" t="n">
        <f aca="false">IF(C5464=0,"",D5464/C5464)</f>
        <v>0.954545454545455</v>
      </c>
    </row>
    <row r="5465" customFormat="false" ht="15" hidden="false" customHeight="false" outlineLevel="0" collapsed="false">
      <c r="A5465" s="37" t="s">
        <v>1214</v>
      </c>
      <c r="B5465" s="37" t="s">
        <v>274</v>
      </c>
      <c r="C5465" s="37" t="n">
        <v>22</v>
      </c>
      <c r="D5465" s="37" t="n">
        <v>21</v>
      </c>
      <c r="E5465" s="37" t="n">
        <v>1</v>
      </c>
      <c r="F5465" s="37" t="n">
        <v>2</v>
      </c>
      <c r="G5465" s="37" t="n">
        <v>0</v>
      </c>
      <c r="H5465" s="37" t="n">
        <v>1</v>
      </c>
      <c r="I5465" s="37" t="n">
        <v>11</v>
      </c>
      <c r="J5465" s="40" t="n">
        <f aca="false">IF(C5465=0,"",D5465/C5465)</f>
        <v>0.954545454545455</v>
      </c>
    </row>
    <row r="5466" customFormat="false" ht="15" hidden="false" customHeight="false" outlineLevel="0" collapsed="false">
      <c r="A5466" s="37" t="s">
        <v>1214</v>
      </c>
      <c r="B5466" s="37" t="s">
        <v>275</v>
      </c>
      <c r="C5466" s="37" t="n">
        <v>22</v>
      </c>
      <c r="D5466" s="37" t="n">
        <v>19</v>
      </c>
      <c r="E5466" s="37" t="n">
        <v>0</v>
      </c>
      <c r="F5466" s="37" t="n">
        <v>1</v>
      </c>
      <c r="G5466" s="37" t="n">
        <v>2</v>
      </c>
      <c r="H5466" s="37" t="n">
        <v>0</v>
      </c>
      <c r="I5466" s="37" t="n">
        <v>0</v>
      </c>
      <c r="J5466" s="40" t="n">
        <f aca="false">IF(C5466=0,"",D5466/C5466)</f>
        <v>0.863636363636364</v>
      </c>
    </row>
    <row r="5467" customFormat="false" ht="15" hidden="false" customHeight="false" outlineLevel="0" collapsed="false">
      <c r="A5467" s="37" t="s">
        <v>1214</v>
      </c>
      <c r="B5467" s="37" t="s">
        <v>276</v>
      </c>
      <c r="C5467" s="37" t="n">
        <v>22</v>
      </c>
      <c r="D5467" s="37" t="n">
        <v>21</v>
      </c>
      <c r="E5467" s="37" t="n">
        <v>0</v>
      </c>
      <c r="F5467" s="37" t="n">
        <v>1</v>
      </c>
      <c r="G5467" s="37" t="n">
        <v>0</v>
      </c>
      <c r="H5467" s="37" t="n">
        <v>2</v>
      </c>
      <c r="I5467" s="37" t="n">
        <v>22</v>
      </c>
      <c r="J5467" s="40" t="n">
        <f aca="false">IF(C5467=0,"",D5467/C5467)</f>
        <v>0.954545454545455</v>
      </c>
    </row>
    <row r="5468" customFormat="false" ht="15" hidden="false" customHeight="false" outlineLevel="0" collapsed="false">
      <c r="A5468" s="37" t="s">
        <v>1214</v>
      </c>
      <c r="B5468" s="37" t="s">
        <v>277</v>
      </c>
      <c r="C5468" s="37" t="n">
        <v>22</v>
      </c>
      <c r="D5468" s="37" t="n">
        <v>22</v>
      </c>
      <c r="E5468" s="37" t="n">
        <v>0</v>
      </c>
      <c r="F5468" s="37" t="n">
        <v>2</v>
      </c>
      <c r="G5468" s="37" t="n">
        <v>0</v>
      </c>
      <c r="H5468" s="37" t="n">
        <v>3</v>
      </c>
      <c r="I5468" s="37" t="n">
        <v>16</v>
      </c>
      <c r="J5468" s="40" t="n">
        <f aca="false">IF(C5468=0,"",D5468/C5468)</f>
        <v>1</v>
      </c>
    </row>
    <row r="5469" customFormat="false" ht="15" hidden="false" customHeight="false" outlineLevel="0" collapsed="false">
      <c r="A5469" s="37" t="s">
        <v>1214</v>
      </c>
      <c r="B5469" s="37" t="s">
        <v>278</v>
      </c>
      <c r="C5469" s="37" t="n">
        <v>22</v>
      </c>
      <c r="D5469" s="37" t="n">
        <v>21</v>
      </c>
      <c r="E5469" s="37" t="n">
        <v>0</v>
      </c>
      <c r="F5469" s="37" t="n">
        <v>1</v>
      </c>
      <c r="G5469" s="37" t="n">
        <v>0</v>
      </c>
      <c r="H5469" s="37" t="n">
        <v>1</v>
      </c>
      <c r="I5469" s="37" t="n">
        <v>18</v>
      </c>
      <c r="J5469" s="40" t="n">
        <f aca="false">IF(C5469=0,"",D5469/C5469)</f>
        <v>0.954545454545455</v>
      </c>
    </row>
    <row r="5470" customFormat="false" ht="15" hidden="false" customHeight="false" outlineLevel="0" collapsed="false">
      <c r="A5470" s="37" t="s">
        <v>1214</v>
      </c>
      <c r="B5470" s="37" t="s">
        <v>279</v>
      </c>
      <c r="C5470" s="37" t="n">
        <v>22</v>
      </c>
      <c r="D5470" s="37" t="n">
        <v>20</v>
      </c>
      <c r="E5470" s="37" t="n">
        <v>1</v>
      </c>
      <c r="F5470" s="37" t="n">
        <v>2</v>
      </c>
      <c r="G5470" s="37" t="n">
        <v>0</v>
      </c>
      <c r="H5470" s="37" t="n">
        <v>1</v>
      </c>
      <c r="I5470" s="37" t="n">
        <v>14</v>
      </c>
      <c r="J5470" s="40" t="n">
        <f aca="false">IF(C5470=0,"",D5470/C5470)</f>
        <v>0.909090909090909</v>
      </c>
    </row>
    <row r="5471" customFormat="false" ht="15" hidden="false" customHeight="false" outlineLevel="0" collapsed="false">
      <c r="A5471" s="37" t="s">
        <v>1214</v>
      </c>
      <c r="B5471" s="37" t="s">
        <v>280</v>
      </c>
      <c r="C5471" s="37" t="n">
        <v>22</v>
      </c>
      <c r="D5471" s="37" t="n">
        <v>22</v>
      </c>
      <c r="E5471" s="37" t="n">
        <v>1</v>
      </c>
      <c r="F5471" s="37" t="n">
        <v>0</v>
      </c>
      <c r="G5471" s="37" t="n">
        <v>0</v>
      </c>
      <c r="H5471" s="37" t="n">
        <v>1</v>
      </c>
      <c r="I5471" s="37" t="n">
        <v>21</v>
      </c>
      <c r="J5471" s="40" t="n">
        <f aca="false">IF(C5471=0,"",D5471/C5471)</f>
        <v>1</v>
      </c>
    </row>
    <row r="5472" customFormat="false" ht="15" hidden="false" customHeight="false" outlineLevel="0" collapsed="false">
      <c r="A5472" s="37" t="s">
        <v>1214</v>
      </c>
      <c r="B5472" s="37" t="s">
        <v>281</v>
      </c>
      <c r="C5472" s="37" t="n">
        <v>22</v>
      </c>
      <c r="D5472" s="37" t="n">
        <v>22</v>
      </c>
      <c r="E5472" s="37" t="n">
        <v>1</v>
      </c>
      <c r="F5472" s="37" t="n">
        <v>1</v>
      </c>
      <c r="G5472" s="37" t="n">
        <v>0</v>
      </c>
      <c r="H5472" s="37" t="n">
        <v>1</v>
      </c>
      <c r="I5472" s="37" t="n">
        <v>4</v>
      </c>
      <c r="J5472" s="40" t="n">
        <f aca="false">IF(C5472=0,"",D5472/C5472)</f>
        <v>1</v>
      </c>
    </row>
    <row r="5473" customFormat="false" ht="15" hidden="false" customHeight="false" outlineLevel="0" collapsed="false">
      <c r="A5473" s="37" t="s">
        <v>558</v>
      </c>
      <c r="B5473" s="37" t="s">
        <v>270</v>
      </c>
      <c r="C5473" s="37" t="n">
        <v>22</v>
      </c>
      <c r="D5473" s="37" t="n">
        <v>20</v>
      </c>
      <c r="E5473" s="37" t="n">
        <v>0</v>
      </c>
      <c r="F5473" s="37" t="n">
        <v>0</v>
      </c>
      <c r="G5473" s="37" t="n">
        <v>0</v>
      </c>
      <c r="H5473" s="37" t="n">
        <v>2</v>
      </c>
      <c r="I5473" s="37" t="n">
        <v>4</v>
      </c>
      <c r="J5473" s="40" t="n">
        <f aca="false">IF(C5473=0,"",D5473/C5473)</f>
        <v>0.909090909090909</v>
      </c>
    </row>
    <row r="5474" customFormat="false" ht="15" hidden="false" customHeight="false" outlineLevel="0" collapsed="false">
      <c r="A5474" s="37" t="s">
        <v>558</v>
      </c>
      <c r="B5474" s="37" t="s">
        <v>271</v>
      </c>
      <c r="C5474" s="37" t="n">
        <v>22</v>
      </c>
      <c r="D5474" s="37" t="n">
        <v>22</v>
      </c>
      <c r="E5474" s="37" t="n">
        <v>0</v>
      </c>
      <c r="F5474" s="37" t="n">
        <v>0</v>
      </c>
      <c r="G5474" s="37" t="n">
        <v>0</v>
      </c>
      <c r="H5474" s="37" t="n">
        <v>2</v>
      </c>
      <c r="I5474" s="37" t="n">
        <v>1</v>
      </c>
      <c r="J5474" s="40" t="n">
        <f aca="false">IF(C5474=0,"",D5474/C5474)</f>
        <v>1</v>
      </c>
    </row>
    <row r="5475" customFormat="false" ht="15" hidden="false" customHeight="false" outlineLevel="0" collapsed="false">
      <c r="A5475" s="37" t="s">
        <v>558</v>
      </c>
      <c r="B5475" s="37" t="s">
        <v>272</v>
      </c>
      <c r="C5475" s="37" t="n">
        <v>22</v>
      </c>
      <c r="D5475" s="37" t="n">
        <v>22</v>
      </c>
      <c r="E5475" s="37" t="n">
        <v>0</v>
      </c>
      <c r="F5475" s="37" t="n">
        <v>1</v>
      </c>
      <c r="G5475" s="37" t="n">
        <v>0</v>
      </c>
      <c r="H5475" s="37" t="n">
        <v>2</v>
      </c>
      <c r="I5475" s="37" t="n">
        <v>1</v>
      </c>
      <c r="J5475" s="40" t="n">
        <f aca="false">IF(C5475=0,"",D5475/C5475)</f>
        <v>1</v>
      </c>
    </row>
    <row r="5476" customFormat="false" ht="15" hidden="false" customHeight="false" outlineLevel="0" collapsed="false">
      <c r="A5476" s="37" t="s">
        <v>558</v>
      </c>
      <c r="B5476" s="37" t="s">
        <v>273</v>
      </c>
      <c r="C5476" s="37" t="n">
        <v>22</v>
      </c>
      <c r="D5476" s="37" t="n">
        <v>22</v>
      </c>
      <c r="E5476" s="37" t="n">
        <v>1</v>
      </c>
      <c r="F5476" s="37" t="n">
        <v>1</v>
      </c>
      <c r="G5476" s="37" t="n">
        <v>1</v>
      </c>
      <c r="H5476" s="37" t="n">
        <v>4</v>
      </c>
      <c r="I5476" s="37" t="n">
        <v>2</v>
      </c>
      <c r="J5476" s="40" t="n">
        <f aca="false">IF(C5476=0,"",D5476/C5476)</f>
        <v>1</v>
      </c>
    </row>
    <row r="5477" customFormat="false" ht="15" hidden="false" customHeight="false" outlineLevel="0" collapsed="false">
      <c r="A5477" s="37" t="s">
        <v>558</v>
      </c>
      <c r="B5477" s="37" t="s">
        <v>274</v>
      </c>
      <c r="C5477" s="37" t="n">
        <v>22</v>
      </c>
      <c r="D5477" s="37" t="n">
        <v>20</v>
      </c>
      <c r="E5477" s="37" t="n">
        <v>1</v>
      </c>
      <c r="F5477" s="37" t="n">
        <v>2</v>
      </c>
      <c r="G5477" s="37" t="n">
        <v>0</v>
      </c>
      <c r="H5477" s="37" t="n">
        <v>3</v>
      </c>
      <c r="I5477" s="37" t="n">
        <v>7</v>
      </c>
      <c r="J5477" s="40" t="n">
        <f aca="false">IF(C5477=0,"",D5477/C5477)</f>
        <v>0.909090909090909</v>
      </c>
    </row>
    <row r="5478" customFormat="false" ht="15" hidden="false" customHeight="false" outlineLevel="0" collapsed="false">
      <c r="A5478" s="37" t="s">
        <v>558</v>
      </c>
      <c r="B5478" s="37" t="s">
        <v>275</v>
      </c>
      <c r="C5478" s="37" t="n">
        <v>22</v>
      </c>
      <c r="D5478" s="37" t="n">
        <v>22</v>
      </c>
      <c r="E5478" s="37" t="n">
        <v>2</v>
      </c>
      <c r="F5478" s="37" t="n">
        <v>2</v>
      </c>
      <c r="G5478" s="37" t="n">
        <v>0</v>
      </c>
      <c r="H5478" s="37" t="n">
        <v>3</v>
      </c>
      <c r="I5478" s="37" t="n">
        <v>4</v>
      </c>
      <c r="J5478" s="40" t="n">
        <f aca="false">IF(C5478=0,"",D5478/C5478)</f>
        <v>1</v>
      </c>
    </row>
    <row r="5479" customFormat="false" ht="15" hidden="false" customHeight="false" outlineLevel="0" collapsed="false">
      <c r="A5479" s="37" t="s">
        <v>558</v>
      </c>
      <c r="B5479" s="37" t="s">
        <v>276</v>
      </c>
      <c r="C5479" s="37" t="n">
        <v>22</v>
      </c>
      <c r="D5479" s="37" t="n">
        <v>22</v>
      </c>
      <c r="E5479" s="37" t="n">
        <v>0</v>
      </c>
      <c r="F5479" s="37" t="n">
        <v>0</v>
      </c>
      <c r="G5479" s="37" t="n">
        <v>2</v>
      </c>
      <c r="H5479" s="37" t="n">
        <v>1</v>
      </c>
      <c r="I5479" s="37" t="n">
        <v>2</v>
      </c>
      <c r="J5479" s="40" t="n">
        <f aca="false">IF(C5479=0,"",D5479/C5479)</f>
        <v>1</v>
      </c>
    </row>
    <row r="5480" customFormat="false" ht="15" hidden="false" customHeight="false" outlineLevel="0" collapsed="false">
      <c r="A5480" s="37" t="s">
        <v>558</v>
      </c>
      <c r="B5480" s="37" t="s">
        <v>277</v>
      </c>
      <c r="C5480" s="37" t="n">
        <v>22</v>
      </c>
      <c r="D5480" s="37" t="n">
        <v>19</v>
      </c>
      <c r="E5480" s="37" t="n">
        <v>1</v>
      </c>
      <c r="F5480" s="37" t="n">
        <v>1</v>
      </c>
      <c r="G5480" s="37" t="n">
        <v>0</v>
      </c>
      <c r="H5480" s="37" t="n">
        <v>0</v>
      </c>
      <c r="I5480" s="37" t="n">
        <v>6</v>
      </c>
      <c r="J5480" s="40" t="n">
        <f aca="false">IF(C5480=0,"",D5480/C5480)</f>
        <v>0.863636363636364</v>
      </c>
    </row>
    <row r="5481" customFormat="false" ht="15" hidden="false" customHeight="false" outlineLevel="0" collapsed="false">
      <c r="A5481" s="37" t="s">
        <v>558</v>
      </c>
      <c r="B5481" s="37" t="s">
        <v>278</v>
      </c>
      <c r="C5481" s="37" t="n">
        <v>22</v>
      </c>
      <c r="D5481" s="37" t="n">
        <v>21</v>
      </c>
      <c r="E5481" s="37" t="n">
        <v>2</v>
      </c>
      <c r="F5481" s="37" t="n">
        <v>0</v>
      </c>
      <c r="G5481" s="37" t="n">
        <v>0</v>
      </c>
      <c r="H5481" s="37" t="n">
        <v>2</v>
      </c>
      <c r="I5481" s="37" t="n">
        <v>0</v>
      </c>
      <c r="J5481" s="40" t="n">
        <f aca="false">IF(C5481=0,"",D5481/C5481)</f>
        <v>0.954545454545455</v>
      </c>
    </row>
    <row r="5482" customFormat="false" ht="15" hidden="false" customHeight="false" outlineLevel="0" collapsed="false">
      <c r="A5482" s="37" t="s">
        <v>558</v>
      </c>
      <c r="B5482" s="37" t="s">
        <v>279</v>
      </c>
      <c r="C5482" s="37" t="n">
        <v>22</v>
      </c>
      <c r="D5482" s="37" t="n">
        <v>20</v>
      </c>
      <c r="E5482" s="37" t="n">
        <v>0</v>
      </c>
      <c r="F5482" s="37" t="n">
        <v>0</v>
      </c>
      <c r="G5482" s="37" t="n">
        <v>1</v>
      </c>
      <c r="H5482" s="37" t="n">
        <v>0</v>
      </c>
      <c r="I5482" s="37" t="n">
        <v>0</v>
      </c>
      <c r="J5482" s="40" t="n">
        <f aca="false">IF(C5482=0,"",D5482/C5482)</f>
        <v>0.909090909090909</v>
      </c>
    </row>
    <row r="5483" customFormat="false" ht="15" hidden="false" customHeight="false" outlineLevel="0" collapsed="false">
      <c r="A5483" s="37" t="s">
        <v>558</v>
      </c>
      <c r="B5483" s="37" t="s">
        <v>280</v>
      </c>
      <c r="C5483" s="37" t="n">
        <v>22</v>
      </c>
      <c r="D5483" s="37" t="n">
        <v>20</v>
      </c>
      <c r="E5483" s="37" t="n">
        <v>1</v>
      </c>
      <c r="F5483" s="37" t="n">
        <v>2</v>
      </c>
      <c r="G5483" s="37" t="n">
        <v>0</v>
      </c>
      <c r="H5483" s="37" t="n">
        <v>2</v>
      </c>
      <c r="I5483" s="37" t="n">
        <v>2</v>
      </c>
      <c r="J5483" s="40" t="n">
        <f aca="false">IF(C5483=0,"",D5483/C5483)</f>
        <v>0.909090909090909</v>
      </c>
    </row>
    <row r="5484" customFormat="false" ht="15" hidden="false" customHeight="false" outlineLevel="0" collapsed="false">
      <c r="A5484" s="37" t="s">
        <v>558</v>
      </c>
      <c r="B5484" s="37" t="s">
        <v>281</v>
      </c>
      <c r="C5484" s="37" t="n">
        <v>22</v>
      </c>
      <c r="D5484" s="37" t="n">
        <v>21</v>
      </c>
      <c r="E5484" s="37" t="n">
        <v>3</v>
      </c>
      <c r="F5484" s="37" t="n">
        <v>0</v>
      </c>
      <c r="G5484" s="37" t="n">
        <v>0</v>
      </c>
      <c r="H5484" s="37" t="n">
        <v>2</v>
      </c>
      <c r="I5484" s="37" t="n">
        <v>0</v>
      </c>
      <c r="J5484" s="40" t="n">
        <f aca="false">IF(C5484=0,"",D5484/C5484)</f>
        <v>0.954545454545455</v>
      </c>
    </row>
    <row r="5485" customFormat="false" ht="15" hidden="false" customHeight="false" outlineLevel="0" collapsed="false">
      <c r="A5485" s="37" t="s">
        <v>844</v>
      </c>
      <c r="B5485" s="37" t="s">
        <v>270</v>
      </c>
      <c r="C5485" s="37" t="n">
        <v>22</v>
      </c>
      <c r="D5485" s="37" t="n">
        <v>20</v>
      </c>
      <c r="E5485" s="37" t="n">
        <v>2</v>
      </c>
      <c r="F5485" s="37" t="n">
        <v>0</v>
      </c>
      <c r="G5485" s="37" t="n">
        <v>2</v>
      </c>
      <c r="H5485" s="37" t="n">
        <v>1</v>
      </c>
      <c r="I5485" s="37" t="n">
        <v>0</v>
      </c>
      <c r="J5485" s="40" t="n">
        <f aca="false">IF(C5485=0,"",D5485/C5485)</f>
        <v>0.909090909090909</v>
      </c>
    </row>
    <row r="5486" customFormat="false" ht="15" hidden="false" customHeight="false" outlineLevel="0" collapsed="false">
      <c r="A5486" s="37" t="s">
        <v>844</v>
      </c>
      <c r="B5486" s="37" t="s">
        <v>271</v>
      </c>
      <c r="C5486" s="37" t="n">
        <v>22</v>
      </c>
      <c r="D5486" s="37" t="n">
        <v>20</v>
      </c>
      <c r="E5486" s="37" t="n">
        <v>1</v>
      </c>
      <c r="F5486" s="37" t="n">
        <v>1</v>
      </c>
      <c r="G5486" s="37" t="n">
        <v>0</v>
      </c>
      <c r="H5486" s="37" t="n">
        <v>1</v>
      </c>
      <c r="I5486" s="37" t="n">
        <v>4</v>
      </c>
      <c r="J5486" s="40" t="n">
        <f aca="false">IF(C5486=0,"",D5486/C5486)</f>
        <v>0.909090909090909</v>
      </c>
    </row>
    <row r="5487" customFormat="false" ht="15" hidden="false" customHeight="false" outlineLevel="0" collapsed="false">
      <c r="A5487" s="37" t="s">
        <v>844</v>
      </c>
      <c r="B5487" s="37" t="s">
        <v>272</v>
      </c>
      <c r="C5487" s="37" t="n">
        <v>22</v>
      </c>
      <c r="D5487" s="37" t="n">
        <v>19</v>
      </c>
      <c r="E5487" s="37" t="n">
        <v>0</v>
      </c>
      <c r="F5487" s="37" t="n">
        <v>0</v>
      </c>
      <c r="G5487" s="37" t="n">
        <v>0</v>
      </c>
      <c r="H5487" s="37" t="n">
        <v>2</v>
      </c>
      <c r="I5487" s="37" t="n">
        <v>2</v>
      </c>
      <c r="J5487" s="40" t="n">
        <f aca="false">IF(C5487=0,"",D5487/C5487)</f>
        <v>0.863636363636364</v>
      </c>
    </row>
    <row r="5488" customFormat="false" ht="15" hidden="false" customHeight="false" outlineLevel="0" collapsed="false">
      <c r="A5488" s="37" t="s">
        <v>844</v>
      </c>
      <c r="B5488" s="37" t="s">
        <v>273</v>
      </c>
      <c r="C5488" s="37" t="n">
        <v>22</v>
      </c>
      <c r="D5488" s="37" t="n">
        <v>20</v>
      </c>
      <c r="E5488" s="37" t="n">
        <v>1</v>
      </c>
      <c r="F5488" s="37" t="n">
        <v>0</v>
      </c>
      <c r="G5488" s="37" t="n">
        <v>2</v>
      </c>
      <c r="H5488" s="37" t="n">
        <v>2</v>
      </c>
      <c r="I5488" s="37" t="n">
        <v>0</v>
      </c>
      <c r="J5488" s="40" t="n">
        <f aca="false">IF(C5488=0,"",D5488/C5488)</f>
        <v>0.909090909090909</v>
      </c>
    </row>
    <row r="5489" customFormat="false" ht="15" hidden="false" customHeight="false" outlineLevel="0" collapsed="false">
      <c r="A5489" s="37" t="s">
        <v>844</v>
      </c>
      <c r="B5489" s="37" t="s">
        <v>274</v>
      </c>
      <c r="C5489" s="37" t="n">
        <v>22</v>
      </c>
      <c r="D5489" s="37" t="n">
        <v>21</v>
      </c>
      <c r="E5489" s="37" t="n">
        <v>2</v>
      </c>
      <c r="F5489" s="37" t="n">
        <v>0</v>
      </c>
      <c r="G5489" s="37" t="n">
        <v>1</v>
      </c>
      <c r="H5489" s="37" t="n">
        <v>1</v>
      </c>
      <c r="I5489" s="37" t="n">
        <v>2</v>
      </c>
      <c r="J5489" s="40" t="n">
        <f aca="false">IF(C5489=0,"",D5489/C5489)</f>
        <v>0.954545454545455</v>
      </c>
    </row>
    <row r="5490" customFormat="false" ht="15" hidden="false" customHeight="false" outlineLevel="0" collapsed="false">
      <c r="A5490" s="37" t="s">
        <v>844</v>
      </c>
      <c r="B5490" s="37" t="s">
        <v>275</v>
      </c>
      <c r="C5490" s="37" t="n">
        <v>22</v>
      </c>
      <c r="D5490" s="37" t="n">
        <v>19</v>
      </c>
      <c r="E5490" s="37" t="n">
        <v>0</v>
      </c>
      <c r="F5490" s="37" t="n">
        <v>2</v>
      </c>
      <c r="G5490" s="37" t="n">
        <v>2</v>
      </c>
      <c r="H5490" s="37" t="n">
        <v>4</v>
      </c>
      <c r="I5490" s="37" t="n">
        <v>3</v>
      </c>
      <c r="J5490" s="40" t="n">
        <f aca="false">IF(C5490=0,"",D5490/C5490)</f>
        <v>0.863636363636364</v>
      </c>
    </row>
    <row r="5491" customFormat="false" ht="15" hidden="false" customHeight="false" outlineLevel="0" collapsed="false">
      <c r="A5491" s="37" t="s">
        <v>844</v>
      </c>
      <c r="B5491" s="37" t="s">
        <v>276</v>
      </c>
      <c r="C5491" s="37" t="n">
        <v>22</v>
      </c>
      <c r="D5491" s="37" t="n">
        <v>15</v>
      </c>
      <c r="E5491" s="37" t="n">
        <v>1</v>
      </c>
      <c r="F5491" s="37" t="n">
        <v>0</v>
      </c>
      <c r="G5491" s="37" t="n">
        <v>0</v>
      </c>
      <c r="H5491" s="37" t="n">
        <v>3</v>
      </c>
      <c r="I5491" s="37" t="n">
        <v>0</v>
      </c>
      <c r="J5491" s="40" t="n">
        <f aca="false">IF(C5491=0,"",D5491/C5491)</f>
        <v>0.681818181818182</v>
      </c>
    </row>
    <row r="5492" customFormat="false" ht="15" hidden="false" customHeight="false" outlineLevel="0" collapsed="false">
      <c r="A5492" s="37" t="s">
        <v>844</v>
      </c>
      <c r="B5492" s="37" t="s">
        <v>277</v>
      </c>
      <c r="C5492" s="37" t="n">
        <v>22</v>
      </c>
      <c r="D5492" s="37" t="n">
        <v>22</v>
      </c>
      <c r="E5492" s="37" t="n">
        <v>2</v>
      </c>
      <c r="F5492" s="37" t="n">
        <v>1</v>
      </c>
      <c r="G5492" s="37" t="n">
        <v>0</v>
      </c>
      <c r="H5492" s="37" t="n">
        <v>0</v>
      </c>
      <c r="I5492" s="37" t="n">
        <v>0</v>
      </c>
      <c r="J5492" s="40" t="n">
        <f aca="false">IF(C5492=0,"",D5492/C5492)</f>
        <v>1</v>
      </c>
    </row>
    <row r="5493" customFormat="false" ht="15" hidden="false" customHeight="false" outlineLevel="0" collapsed="false">
      <c r="A5493" s="37" t="s">
        <v>844</v>
      </c>
      <c r="B5493" s="37" t="s">
        <v>278</v>
      </c>
      <c r="C5493" s="37" t="n">
        <v>22</v>
      </c>
      <c r="D5493" s="37" t="n">
        <v>22</v>
      </c>
      <c r="E5493" s="37" t="n">
        <v>1</v>
      </c>
      <c r="F5493" s="37" t="n">
        <v>0</v>
      </c>
      <c r="G5493" s="37" t="n">
        <v>0</v>
      </c>
      <c r="H5493" s="37" t="n">
        <v>1</v>
      </c>
      <c r="I5493" s="37" t="n">
        <v>0</v>
      </c>
      <c r="J5493" s="40" t="n">
        <f aca="false">IF(C5493=0,"",D5493/C5493)</f>
        <v>1</v>
      </c>
    </row>
    <row r="5494" customFormat="false" ht="15" hidden="false" customHeight="false" outlineLevel="0" collapsed="false">
      <c r="A5494" s="37" t="s">
        <v>844</v>
      </c>
      <c r="B5494" s="37" t="s">
        <v>279</v>
      </c>
      <c r="C5494" s="37" t="n">
        <v>22</v>
      </c>
      <c r="D5494" s="37" t="n">
        <v>21</v>
      </c>
      <c r="E5494" s="37" t="n">
        <v>4</v>
      </c>
      <c r="F5494" s="37" t="n">
        <v>1</v>
      </c>
      <c r="G5494" s="37" t="n">
        <v>0</v>
      </c>
      <c r="H5494" s="37" t="n">
        <v>5</v>
      </c>
      <c r="I5494" s="37" t="n">
        <v>2</v>
      </c>
      <c r="J5494" s="40" t="n">
        <f aca="false">IF(C5494=0,"",D5494/C5494)</f>
        <v>0.954545454545455</v>
      </c>
    </row>
    <row r="5495" customFormat="false" ht="15" hidden="false" customHeight="false" outlineLevel="0" collapsed="false">
      <c r="A5495" s="37" t="s">
        <v>1218</v>
      </c>
      <c r="B5495" s="37" t="s">
        <v>274</v>
      </c>
      <c r="C5495" s="37" t="n">
        <v>22</v>
      </c>
      <c r="D5495" s="37" t="n">
        <v>21</v>
      </c>
      <c r="E5495" s="37" t="n">
        <v>1</v>
      </c>
      <c r="F5495" s="37" t="n">
        <v>1</v>
      </c>
      <c r="G5495" s="37" t="n">
        <v>1</v>
      </c>
      <c r="H5495" s="37" t="n">
        <v>0</v>
      </c>
      <c r="I5495" s="37" t="n">
        <v>0</v>
      </c>
      <c r="J5495" s="40" t="n">
        <f aca="false">IF(C5495=0,"",D5495/C5495)</f>
        <v>0.954545454545455</v>
      </c>
    </row>
    <row r="5496" customFormat="false" ht="15" hidden="false" customHeight="false" outlineLevel="0" collapsed="false">
      <c r="A5496" s="37" t="s">
        <v>1218</v>
      </c>
      <c r="B5496" s="37" t="s">
        <v>275</v>
      </c>
      <c r="C5496" s="37" t="n">
        <v>22</v>
      </c>
      <c r="D5496" s="37" t="n">
        <v>18</v>
      </c>
      <c r="E5496" s="37" t="n">
        <v>0</v>
      </c>
      <c r="F5496" s="37" t="n">
        <v>1</v>
      </c>
      <c r="G5496" s="37" t="n">
        <v>0</v>
      </c>
      <c r="H5496" s="37" t="n">
        <v>2</v>
      </c>
      <c r="I5496" s="37" t="n">
        <v>4</v>
      </c>
      <c r="J5496" s="40" t="n">
        <f aca="false">IF(C5496=0,"",D5496/C5496)</f>
        <v>0.818181818181818</v>
      </c>
    </row>
    <row r="5497" customFormat="false" ht="15" hidden="false" customHeight="false" outlineLevel="0" collapsed="false">
      <c r="A5497" s="37" t="s">
        <v>1218</v>
      </c>
      <c r="B5497" s="37" t="s">
        <v>276</v>
      </c>
      <c r="C5497" s="37" t="n">
        <v>22</v>
      </c>
      <c r="D5497" s="37" t="n">
        <v>17</v>
      </c>
      <c r="E5497" s="37" t="n">
        <v>2</v>
      </c>
      <c r="F5497" s="37" t="n">
        <v>0</v>
      </c>
      <c r="G5497" s="37" t="n">
        <v>0</v>
      </c>
      <c r="H5497" s="37" t="n">
        <v>3</v>
      </c>
      <c r="I5497" s="37" t="n">
        <v>0</v>
      </c>
      <c r="J5497" s="40" t="n">
        <f aca="false">IF(C5497=0,"",D5497/C5497)</f>
        <v>0.772727272727273</v>
      </c>
    </row>
    <row r="5498" customFormat="false" ht="15" hidden="false" customHeight="false" outlineLevel="0" collapsed="false">
      <c r="A5498" s="37" t="s">
        <v>1218</v>
      </c>
      <c r="B5498" s="37" t="s">
        <v>277</v>
      </c>
      <c r="C5498" s="37" t="n">
        <v>22</v>
      </c>
      <c r="D5498" s="37" t="n">
        <v>21</v>
      </c>
      <c r="E5498" s="37" t="n">
        <v>2</v>
      </c>
      <c r="F5498" s="37" t="n">
        <v>0</v>
      </c>
      <c r="G5498" s="37" t="n">
        <v>0</v>
      </c>
      <c r="H5498" s="37" t="n">
        <v>1</v>
      </c>
      <c r="I5498" s="37" t="n">
        <v>2</v>
      </c>
      <c r="J5498" s="40" t="n">
        <f aca="false">IF(C5498=0,"",D5498/C5498)</f>
        <v>0.954545454545455</v>
      </c>
    </row>
    <row r="5499" customFormat="false" ht="15" hidden="false" customHeight="false" outlineLevel="0" collapsed="false">
      <c r="A5499" s="37" t="s">
        <v>1218</v>
      </c>
      <c r="B5499" s="37" t="s">
        <v>278</v>
      </c>
      <c r="C5499" s="37" t="n">
        <v>22</v>
      </c>
      <c r="D5499" s="37" t="n">
        <v>22</v>
      </c>
      <c r="E5499" s="37" t="n">
        <v>2</v>
      </c>
      <c r="F5499" s="37" t="n">
        <v>0</v>
      </c>
      <c r="G5499" s="37" t="n">
        <v>0</v>
      </c>
      <c r="H5499" s="37" t="n">
        <v>0</v>
      </c>
      <c r="I5499" s="37" t="n">
        <v>0</v>
      </c>
      <c r="J5499" s="40" t="n">
        <f aca="false">IF(C5499=0,"",D5499/C5499)</f>
        <v>1</v>
      </c>
    </row>
    <row r="5500" customFormat="false" ht="15" hidden="false" customHeight="false" outlineLevel="0" collapsed="false">
      <c r="A5500" s="37" t="s">
        <v>1218</v>
      </c>
      <c r="B5500" s="37" t="s">
        <v>279</v>
      </c>
      <c r="C5500" s="37" t="n">
        <v>22</v>
      </c>
      <c r="D5500" s="37" t="n">
        <v>17</v>
      </c>
      <c r="E5500" s="37" t="n">
        <v>0</v>
      </c>
      <c r="F5500" s="37" t="n">
        <v>1</v>
      </c>
      <c r="G5500" s="37" t="n">
        <v>0</v>
      </c>
      <c r="H5500" s="37" t="n">
        <v>2</v>
      </c>
      <c r="I5500" s="37" t="n">
        <v>1</v>
      </c>
      <c r="J5500" s="40" t="n">
        <f aca="false">IF(C5500=0,"",D5500/C5500)</f>
        <v>0.772727272727273</v>
      </c>
    </row>
    <row r="5501" customFormat="false" ht="15" hidden="false" customHeight="false" outlineLevel="0" collapsed="false">
      <c r="A5501" s="37" t="s">
        <v>1218</v>
      </c>
      <c r="B5501" s="37" t="s">
        <v>280</v>
      </c>
      <c r="C5501" s="37" t="n">
        <v>22</v>
      </c>
      <c r="D5501" s="37" t="n">
        <v>22</v>
      </c>
      <c r="E5501" s="37" t="n">
        <v>0</v>
      </c>
      <c r="F5501" s="37" t="n">
        <v>0</v>
      </c>
      <c r="G5501" s="37" t="n">
        <v>0</v>
      </c>
      <c r="H5501" s="37" t="n">
        <v>3</v>
      </c>
      <c r="I5501" s="37" t="n">
        <v>0</v>
      </c>
      <c r="J5501" s="40" t="n">
        <f aca="false">IF(C5501=0,"",D5501/C5501)</f>
        <v>1</v>
      </c>
    </row>
    <row r="5502" customFormat="false" ht="15" hidden="false" customHeight="false" outlineLevel="0" collapsed="false">
      <c r="A5502" s="37" t="s">
        <v>1218</v>
      </c>
      <c r="B5502" s="37" t="s">
        <v>281</v>
      </c>
      <c r="C5502" s="37" t="n">
        <v>22</v>
      </c>
      <c r="D5502" s="37" t="n">
        <v>22</v>
      </c>
      <c r="E5502" s="37" t="n">
        <v>1</v>
      </c>
      <c r="F5502" s="37" t="n">
        <v>0</v>
      </c>
      <c r="G5502" s="37" t="n">
        <v>0</v>
      </c>
      <c r="H5502" s="37" t="n">
        <v>1</v>
      </c>
      <c r="I5502" s="37" t="n">
        <v>0</v>
      </c>
      <c r="J5502" s="40" t="n">
        <f aca="false">IF(C5502=0,"",D5502/C5502)</f>
        <v>1</v>
      </c>
    </row>
    <row r="5503" customFormat="false" ht="15" hidden="false" customHeight="false" outlineLevel="0" collapsed="false">
      <c r="A5503" s="37" t="s">
        <v>1219</v>
      </c>
      <c r="B5503" s="37" t="s">
        <v>270</v>
      </c>
      <c r="C5503" s="37" t="n">
        <v>22</v>
      </c>
      <c r="D5503" s="37" t="n">
        <v>21</v>
      </c>
      <c r="E5503" s="37" t="n">
        <v>0</v>
      </c>
      <c r="F5503" s="37" t="n">
        <v>0</v>
      </c>
      <c r="G5503" s="37" t="n">
        <v>0</v>
      </c>
      <c r="H5503" s="37" t="n">
        <v>1</v>
      </c>
      <c r="I5503" s="37" t="n">
        <v>0</v>
      </c>
      <c r="J5503" s="40" t="n">
        <f aca="false">IF(C5503=0,"",D5503/C5503)</f>
        <v>0.954545454545455</v>
      </c>
    </row>
    <row r="5504" customFormat="false" ht="15" hidden="false" customHeight="false" outlineLevel="0" collapsed="false">
      <c r="A5504" s="37" t="s">
        <v>1219</v>
      </c>
      <c r="B5504" s="37" t="s">
        <v>271</v>
      </c>
      <c r="C5504" s="37" t="n">
        <v>22</v>
      </c>
      <c r="D5504" s="37" t="n">
        <v>20</v>
      </c>
      <c r="E5504" s="37" t="n">
        <v>0</v>
      </c>
      <c r="F5504" s="37" t="n">
        <v>1</v>
      </c>
      <c r="G5504" s="37" t="n">
        <v>0</v>
      </c>
      <c r="H5504" s="37" t="n">
        <v>2</v>
      </c>
      <c r="I5504" s="37" t="n">
        <v>1</v>
      </c>
      <c r="J5504" s="40" t="n">
        <f aca="false">IF(C5504=0,"",D5504/C5504)</f>
        <v>0.909090909090909</v>
      </c>
    </row>
    <row r="5505" customFormat="false" ht="15" hidden="false" customHeight="false" outlineLevel="0" collapsed="false">
      <c r="A5505" s="37" t="s">
        <v>1219</v>
      </c>
      <c r="B5505" s="37" t="s">
        <v>272</v>
      </c>
      <c r="C5505" s="37" t="n">
        <v>22</v>
      </c>
      <c r="D5505" s="37" t="n">
        <v>21</v>
      </c>
      <c r="E5505" s="37" t="n">
        <v>1</v>
      </c>
      <c r="F5505" s="37" t="n">
        <v>0</v>
      </c>
      <c r="G5505" s="37" t="n">
        <v>0</v>
      </c>
      <c r="H5505" s="37" t="n">
        <v>1</v>
      </c>
      <c r="I5505" s="37" t="n">
        <v>0</v>
      </c>
      <c r="J5505" s="40" t="n">
        <f aca="false">IF(C5505=0,"",D5505/C5505)</f>
        <v>0.954545454545455</v>
      </c>
    </row>
    <row r="5506" customFormat="false" ht="15" hidden="false" customHeight="false" outlineLevel="0" collapsed="false">
      <c r="A5506" s="37" t="s">
        <v>1219</v>
      </c>
      <c r="B5506" s="37" t="s">
        <v>273</v>
      </c>
      <c r="C5506" s="37" t="n">
        <v>22</v>
      </c>
      <c r="D5506" s="37" t="n">
        <v>22</v>
      </c>
      <c r="E5506" s="37" t="n">
        <v>1</v>
      </c>
      <c r="F5506" s="37" t="n">
        <v>1</v>
      </c>
      <c r="G5506" s="37" t="n">
        <v>0</v>
      </c>
      <c r="H5506" s="37" t="n">
        <v>2</v>
      </c>
      <c r="I5506" s="37" t="n">
        <v>2</v>
      </c>
      <c r="J5506" s="40" t="n">
        <f aca="false">IF(C5506=0,"",D5506/C5506)</f>
        <v>1</v>
      </c>
    </row>
    <row r="5507" customFormat="false" ht="15" hidden="false" customHeight="false" outlineLevel="0" collapsed="false">
      <c r="A5507" s="37" t="s">
        <v>1219</v>
      </c>
      <c r="B5507" s="37" t="s">
        <v>274</v>
      </c>
      <c r="C5507" s="37" t="n">
        <v>22</v>
      </c>
      <c r="D5507" s="37" t="n">
        <v>21</v>
      </c>
      <c r="E5507" s="37" t="n">
        <v>1</v>
      </c>
      <c r="F5507" s="37" t="n">
        <v>0</v>
      </c>
      <c r="G5507" s="37" t="n">
        <v>0</v>
      </c>
      <c r="H5507" s="37" t="n">
        <v>1</v>
      </c>
      <c r="I5507" s="37" t="n">
        <v>0</v>
      </c>
      <c r="J5507" s="40" t="n">
        <f aca="false">IF(C5507=0,"",D5507/C5507)</f>
        <v>0.954545454545455</v>
      </c>
    </row>
    <row r="5508" customFormat="false" ht="15" hidden="false" customHeight="false" outlineLevel="0" collapsed="false">
      <c r="A5508" s="37" t="s">
        <v>1219</v>
      </c>
      <c r="B5508" s="37" t="s">
        <v>275</v>
      </c>
      <c r="C5508" s="37" t="n">
        <v>22</v>
      </c>
      <c r="D5508" s="37" t="n">
        <v>21</v>
      </c>
      <c r="E5508" s="37" t="n">
        <v>0</v>
      </c>
      <c r="F5508" s="37" t="n">
        <v>1</v>
      </c>
      <c r="G5508" s="37" t="n">
        <v>0</v>
      </c>
      <c r="H5508" s="37" t="n">
        <v>0</v>
      </c>
      <c r="I5508" s="37" t="n">
        <v>1</v>
      </c>
      <c r="J5508" s="40" t="n">
        <f aca="false">IF(C5508=0,"",D5508/C5508)</f>
        <v>0.954545454545455</v>
      </c>
    </row>
    <row r="5509" customFormat="false" ht="15" hidden="false" customHeight="false" outlineLevel="0" collapsed="false">
      <c r="A5509" s="37" t="s">
        <v>1219</v>
      </c>
      <c r="B5509" s="37" t="s">
        <v>276</v>
      </c>
      <c r="C5509" s="37" t="n">
        <v>22</v>
      </c>
      <c r="D5509" s="37" t="n">
        <v>22</v>
      </c>
      <c r="E5509" s="37" t="n">
        <v>0</v>
      </c>
      <c r="F5509" s="37" t="n">
        <v>2</v>
      </c>
      <c r="G5509" s="37" t="n">
        <v>1</v>
      </c>
      <c r="H5509" s="37" t="n">
        <v>3</v>
      </c>
      <c r="I5509" s="37" t="n">
        <v>5</v>
      </c>
      <c r="J5509" s="40" t="n">
        <f aca="false">IF(C5509=0,"",D5509/C5509)</f>
        <v>1</v>
      </c>
    </row>
    <row r="5510" customFormat="false" ht="15" hidden="false" customHeight="false" outlineLevel="0" collapsed="false">
      <c r="A5510" s="37" t="s">
        <v>1219</v>
      </c>
      <c r="B5510" s="37" t="s">
        <v>277</v>
      </c>
      <c r="C5510" s="37" t="n">
        <v>22</v>
      </c>
      <c r="D5510" s="37" t="n">
        <v>20</v>
      </c>
      <c r="E5510" s="37" t="n">
        <v>1</v>
      </c>
      <c r="F5510" s="37" t="n">
        <v>0</v>
      </c>
      <c r="G5510" s="37" t="n">
        <v>0</v>
      </c>
      <c r="H5510" s="37" t="n">
        <v>6</v>
      </c>
      <c r="I5510" s="37" t="n">
        <v>3</v>
      </c>
      <c r="J5510" s="40" t="n">
        <f aca="false">IF(C5510=0,"",D5510/C5510)</f>
        <v>0.909090909090909</v>
      </c>
    </row>
    <row r="5511" customFormat="false" ht="15" hidden="false" customHeight="false" outlineLevel="0" collapsed="false">
      <c r="A5511" s="37" t="s">
        <v>1219</v>
      </c>
      <c r="B5511" s="37" t="s">
        <v>278</v>
      </c>
      <c r="C5511" s="37" t="n">
        <v>22</v>
      </c>
      <c r="D5511" s="37" t="n">
        <v>20</v>
      </c>
      <c r="E5511" s="37" t="n">
        <v>0</v>
      </c>
      <c r="F5511" s="37" t="n">
        <v>0</v>
      </c>
      <c r="G5511" s="37" t="n">
        <v>0</v>
      </c>
      <c r="H5511" s="37" t="n">
        <v>6</v>
      </c>
      <c r="I5511" s="37" t="n">
        <v>2</v>
      </c>
      <c r="J5511" s="40" t="n">
        <f aca="false">IF(C5511=0,"",D5511/C5511)</f>
        <v>0.909090909090909</v>
      </c>
    </row>
    <row r="5512" customFormat="false" ht="15" hidden="false" customHeight="false" outlineLevel="0" collapsed="false">
      <c r="A5512" s="37" t="s">
        <v>1219</v>
      </c>
      <c r="B5512" s="37" t="s">
        <v>279</v>
      </c>
      <c r="C5512" s="37" t="n">
        <v>22</v>
      </c>
      <c r="D5512" s="37" t="n">
        <v>22</v>
      </c>
      <c r="E5512" s="37" t="n">
        <v>0</v>
      </c>
      <c r="F5512" s="37" t="n">
        <v>2</v>
      </c>
      <c r="G5512" s="37" t="n">
        <v>0</v>
      </c>
      <c r="H5512" s="37" t="n">
        <v>3</v>
      </c>
      <c r="I5512" s="37" t="n">
        <v>2</v>
      </c>
      <c r="J5512" s="40" t="n">
        <f aca="false">IF(C5512=0,"",D5512/C5512)</f>
        <v>1</v>
      </c>
    </row>
    <row r="5513" customFormat="false" ht="15" hidden="false" customHeight="false" outlineLevel="0" collapsed="false">
      <c r="A5513" s="37" t="s">
        <v>1219</v>
      </c>
      <c r="B5513" s="37" t="s">
        <v>280</v>
      </c>
      <c r="C5513" s="37" t="n">
        <v>22</v>
      </c>
      <c r="D5513" s="37" t="n">
        <v>21</v>
      </c>
      <c r="E5513" s="37" t="n">
        <v>0</v>
      </c>
      <c r="F5513" s="37" t="n">
        <v>1</v>
      </c>
      <c r="G5513" s="37" t="n">
        <v>0</v>
      </c>
      <c r="H5513" s="37" t="n">
        <v>4</v>
      </c>
      <c r="I5513" s="37" t="n">
        <v>1</v>
      </c>
      <c r="J5513" s="40" t="n">
        <f aca="false">IF(C5513=0,"",D5513/C5513)</f>
        <v>0.954545454545455</v>
      </c>
    </row>
    <row r="5514" customFormat="false" ht="15" hidden="false" customHeight="false" outlineLevel="0" collapsed="false">
      <c r="A5514" s="37" t="s">
        <v>1219</v>
      </c>
      <c r="B5514" s="37" t="s">
        <v>281</v>
      </c>
      <c r="C5514" s="37" t="n">
        <v>22</v>
      </c>
      <c r="D5514" s="37" t="n">
        <v>20</v>
      </c>
      <c r="E5514" s="37" t="n">
        <v>0</v>
      </c>
      <c r="F5514" s="37" t="n">
        <v>1</v>
      </c>
      <c r="G5514" s="37" t="n">
        <v>1</v>
      </c>
      <c r="H5514" s="37" t="n">
        <v>2</v>
      </c>
      <c r="I5514" s="37" t="n">
        <v>0</v>
      </c>
      <c r="J5514" s="40" t="n">
        <f aca="false">IF(C5514=0,"",D5514/C5514)</f>
        <v>0.909090909090909</v>
      </c>
    </row>
    <row r="5515" customFormat="false" ht="15" hidden="false" customHeight="false" outlineLevel="0" collapsed="false">
      <c r="A5515" s="37" t="s">
        <v>443</v>
      </c>
      <c r="B5515" s="37" t="s">
        <v>270</v>
      </c>
      <c r="C5515" s="37" t="n">
        <v>22</v>
      </c>
      <c r="D5515" s="37" t="n">
        <v>22</v>
      </c>
      <c r="E5515" s="37" t="n">
        <v>3</v>
      </c>
      <c r="F5515" s="37" t="n">
        <v>0</v>
      </c>
      <c r="G5515" s="37" t="n">
        <v>0</v>
      </c>
      <c r="H5515" s="37" t="n">
        <v>5</v>
      </c>
      <c r="I5515" s="37" t="n">
        <v>15</v>
      </c>
      <c r="J5515" s="40" t="n">
        <f aca="false">IF(C5515=0,"",D5515/C5515)</f>
        <v>1</v>
      </c>
    </row>
    <row r="5516" customFormat="false" ht="15" hidden="false" customHeight="false" outlineLevel="0" collapsed="false">
      <c r="A5516" s="37" t="s">
        <v>443</v>
      </c>
      <c r="B5516" s="37" t="s">
        <v>271</v>
      </c>
      <c r="C5516" s="37" t="n">
        <v>22</v>
      </c>
      <c r="D5516" s="37" t="n">
        <v>21</v>
      </c>
      <c r="E5516" s="37" t="n">
        <v>2</v>
      </c>
      <c r="F5516" s="37" t="n">
        <v>2</v>
      </c>
      <c r="G5516" s="37" t="n">
        <v>0</v>
      </c>
      <c r="H5516" s="37" t="n">
        <v>7</v>
      </c>
      <c r="I5516" s="37" t="n">
        <v>31</v>
      </c>
      <c r="J5516" s="40" t="n">
        <f aca="false">IF(C5516=0,"",D5516/C5516)</f>
        <v>0.954545454545455</v>
      </c>
    </row>
    <row r="5517" customFormat="false" ht="15" hidden="false" customHeight="false" outlineLevel="0" collapsed="false">
      <c r="A5517" s="37" t="s">
        <v>443</v>
      </c>
      <c r="B5517" s="37" t="s">
        <v>272</v>
      </c>
      <c r="C5517" s="37" t="n">
        <v>22</v>
      </c>
      <c r="D5517" s="37" t="n">
        <v>21</v>
      </c>
      <c r="E5517" s="37" t="n">
        <v>2</v>
      </c>
      <c r="F5517" s="37" t="n">
        <v>1</v>
      </c>
      <c r="G5517" s="37" t="n">
        <v>1</v>
      </c>
      <c r="H5517" s="37" t="n">
        <v>4</v>
      </c>
      <c r="I5517" s="37" t="n">
        <v>9</v>
      </c>
      <c r="J5517" s="40" t="n">
        <f aca="false">IF(C5517=0,"",D5517/C5517)</f>
        <v>0.954545454545455</v>
      </c>
    </row>
    <row r="5518" customFormat="false" ht="15" hidden="false" customHeight="false" outlineLevel="0" collapsed="false">
      <c r="A5518" s="37" t="s">
        <v>443</v>
      </c>
      <c r="B5518" s="37" t="s">
        <v>273</v>
      </c>
      <c r="C5518" s="37" t="n">
        <v>22</v>
      </c>
      <c r="D5518" s="37" t="n">
        <v>22</v>
      </c>
      <c r="E5518" s="37" t="n">
        <v>2</v>
      </c>
      <c r="F5518" s="37" t="n">
        <v>1</v>
      </c>
      <c r="G5518" s="37" t="n">
        <v>2</v>
      </c>
      <c r="H5518" s="37" t="n">
        <v>2</v>
      </c>
      <c r="I5518" s="37" t="n">
        <v>6</v>
      </c>
      <c r="J5518" s="40" t="n">
        <f aca="false">IF(C5518=0,"",D5518/C5518)</f>
        <v>1</v>
      </c>
    </row>
    <row r="5519" customFormat="false" ht="15" hidden="false" customHeight="false" outlineLevel="0" collapsed="false">
      <c r="A5519" s="37" t="s">
        <v>443</v>
      </c>
      <c r="B5519" s="37" t="s">
        <v>274</v>
      </c>
      <c r="C5519" s="37" t="n">
        <v>22</v>
      </c>
      <c r="D5519" s="37" t="n">
        <v>22</v>
      </c>
      <c r="E5519" s="37" t="n">
        <v>1</v>
      </c>
      <c r="F5519" s="37" t="n">
        <v>1</v>
      </c>
      <c r="G5519" s="37" t="n">
        <v>0</v>
      </c>
      <c r="H5519" s="37" t="n">
        <v>3</v>
      </c>
      <c r="I5519" s="37" t="n">
        <v>11</v>
      </c>
      <c r="J5519" s="40" t="n">
        <f aca="false">IF(C5519=0,"",D5519/C5519)</f>
        <v>1</v>
      </c>
    </row>
    <row r="5520" customFormat="false" ht="15" hidden="false" customHeight="false" outlineLevel="0" collapsed="false">
      <c r="A5520" s="37" t="s">
        <v>443</v>
      </c>
      <c r="B5520" s="37" t="s">
        <v>275</v>
      </c>
      <c r="C5520" s="37" t="n">
        <v>22</v>
      </c>
      <c r="D5520" s="37" t="n">
        <v>22</v>
      </c>
      <c r="E5520" s="37" t="n">
        <v>2</v>
      </c>
      <c r="F5520" s="37" t="n">
        <v>1</v>
      </c>
      <c r="G5520" s="37" t="n">
        <v>0</v>
      </c>
      <c r="H5520" s="37" t="n">
        <v>3</v>
      </c>
      <c r="I5520" s="37" t="n">
        <v>10</v>
      </c>
      <c r="J5520" s="40" t="n">
        <f aca="false">IF(C5520=0,"",D5520/C5520)</f>
        <v>1</v>
      </c>
    </row>
    <row r="5521" customFormat="false" ht="15" hidden="false" customHeight="false" outlineLevel="0" collapsed="false">
      <c r="A5521" s="37" t="s">
        <v>443</v>
      </c>
      <c r="B5521" s="37" t="s">
        <v>276</v>
      </c>
      <c r="C5521" s="37" t="n">
        <v>22</v>
      </c>
      <c r="D5521" s="37" t="n">
        <v>21</v>
      </c>
      <c r="E5521" s="37" t="n">
        <v>0</v>
      </c>
      <c r="F5521" s="37" t="n">
        <v>2</v>
      </c>
      <c r="G5521" s="37" t="n">
        <v>0</v>
      </c>
      <c r="H5521" s="37" t="n">
        <v>2</v>
      </c>
      <c r="I5521" s="37" t="n">
        <v>6</v>
      </c>
      <c r="J5521" s="40" t="n">
        <f aca="false">IF(C5521=0,"",D5521/C5521)</f>
        <v>0.954545454545455</v>
      </c>
    </row>
    <row r="5522" customFormat="false" ht="15" hidden="false" customHeight="false" outlineLevel="0" collapsed="false">
      <c r="A5522" s="37" t="s">
        <v>443</v>
      </c>
      <c r="B5522" s="37" t="s">
        <v>277</v>
      </c>
      <c r="C5522" s="37" t="n">
        <v>22</v>
      </c>
      <c r="D5522" s="37" t="n">
        <v>21</v>
      </c>
      <c r="E5522" s="37" t="n">
        <v>1</v>
      </c>
      <c r="F5522" s="37" t="n">
        <v>0</v>
      </c>
      <c r="G5522" s="37" t="n">
        <v>1</v>
      </c>
      <c r="H5522" s="37" t="n">
        <v>0</v>
      </c>
      <c r="I5522" s="37" t="n">
        <v>35</v>
      </c>
      <c r="J5522" s="40" t="n">
        <f aca="false">IF(C5522=0,"",D5522/C5522)</f>
        <v>0.954545454545455</v>
      </c>
    </row>
    <row r="5523" customFormat="false" ht="15" hidden="false" customHeight="false" outlineLevel="0" collapsed="false">
      <c r="A5523" s="37" t="s">
        <v>443</v>
      </c>
      <c r="B5523" s="37" t="s">
        <v>278</v>
      </c>
      <c r="C5523" s="37" t="n">
        <v>22</v>
      </c>
      <c r="D5523" s="37" t="n">
        <v>22</v>
      </c>
      <c r="E5523" s="37" t="n">
        <v>1</v>
      </c>
      <c r="F5523" s="37" t="n">
        <v>1</v>
      </c>
      <c r="G5523" s="37" t="n">
        <v>1</v>
      </c>
      <c r="H5523" s="37" t="n">
        <v>3</v>
      </c>
      <c r="I5523" s="37" t="n">
        <v>26</v>
      </c>
      <c r="J5523" s="40" t="n">
        <f aca="false">IF(C5523=0,"",D5523/C5523)</f>
        <v>1</v>
      </c>
    </row>
    <row r="5524" customFormat="false" ht="15" hidden="false" customHeight="false" outlineLevel="0" collapsed="false">
      <c r="A5524" s="37" t="s">
        <v>443</v>
      </c>
      <c r="B5524" s="37" t="s">
        <v>279</v>
      </c>
      <c r="C5524" s="37" t="n">
        <v>22</v>
      </c>
      <c r="D5524" s="37" t="n">
        <v>19</v>
      </c>
      <c r="E5524" s="37" t="n">
        <v>0</v>
      </c>
      <c r="F5524" s="37" t="n">
        <v>1</v>
      </c>
      <c r="G5524" s="37" t="n">
        <v>0</v>
      </c>
      <c r="H5524" s="37" t="n">
        <v>2</v>
      </c>
      <c r="I5524" s="37" t="n">
        <v>11</v>
      </c>
      <c r="J5524" s="40" t="n">
        <f aca="false">IF(C5524=0,"",D5524/C5524)</f>
        <v>0.863636363636364</v>
      </c>
    </row>
    <row r="5525" customFormat="false" ht="15" hidden="false" customHeight="false" outlineLevel="0" collapsed="false">
      <c r="A5525" s="37" t="s">
        <v>443</v>
      </c>
      <c r="B5525" s="37" t="s">
        <v>280</v>
      </c>
      <c r="C5525" s="37" t="n">
        <v>22</v>
      </c>
      <c r="D5525" s="37" t="n">
        <v>21</v>
      </c>
      <c r="E5525" s="37" t="n">
        <v>0</v>
      </c>
      <c r="F5525" s="37" t="n">
        <v>0</v>
      </c>
      <c r="G5525" s="37" t="n">
        <v>0</v>
      </c>
      <c r="H5525" s="37" t="n">
        <v>1</v>
      </c>
      <c r="I5525" s="37" t="n">
        <v>15</v>
      </c>
      <c r="J5525" s="40" t="n">
        <f aca="false">IF(C5525=0,"",D5525/C5525)</f>
        <v>0.954545454545455</v>
      </c>
    </row>
    <row r="5526" customFormat="false" ht="15" hidden="false" customHeight="false" outlineLevel="0" collapsed="false">
      <c r="A5526" s="37" t="s">
        <v>443</v>
      </c>
      <c r="B5526" s="37" t="s">
        <v>281</v>
      </c>
      <c r="C5526" s="37" t="n">
        <v>22</v>
      </c>
      <c r="D5526" s="37" t="n">
        <v>21</v>
      </c>
      <c r="E5526" s="37" t="n">
        <v>2</v>
      </c>
      <c r="F5526" s="37" t="n">
        <v>1</v>
      </c>
      <c r="G5526" s="37" t="n">
        <v>0</v>
      </c>
      <c r="H5526" s="37" t="n">
        <v>1</v>
      </c>
      <c r="I5526" s="37" t="n">
        <v>8</v>
      </c>
      <c r="J5526" s="40" t="n">
        <f aca="false">IF(C5526=0,"",D5526/C5526)</f>
        <v>0.954545454545455</v>
      </c>
    </row>
    <row r="5527" customFormat="false" ht="15" hidden="false" customHeight="false" outlineLevel="0" collapsed="false">
      <c r="A5527" s="37" t="s">
        <v>1222</v>
      </c>
      <c r="B5527" s="37" t="s">
        <v>270</v>
      </c>
      <c r="C5527" s="37" t="n">
        <v>22</v>
      </c>
      <c r="D5527" s="37" t="n">
        <v>22</v>
      </c>
      <c r="E5527" s="37" t="n">
        <v>1</v>
      </c>
      <c r="F5527" s="37" t="n">
        <v>0</v>
      </c>
      <c r="G5527" s="37" t="n">
        <v>0</v>
      </c>
      <c r="H5527" s="37" t="n">
        <v>2</v>
      </c>
      <c r="I5527" s="37" t="n">
        <v>6</v>
      </c>
      <c r="J5527" s="40" t="n">
        <f aca="false">IF(C5527=0,"",D5527/C5527)</f>
        <v>1</v>
      </c>
    </row>
    <row r="5528" customFormat="false" ht="15" hidden="false" customHeight="false" outlineLevel="0" collapsed="false">
      <c r="A5528" s="37" t="s">
        <v>1222</v>
      </c>
      <c r="B5528" s="37" t="s">
        <v>271</v>
      </c>
      <c r="C5528" s="37" t="n">
        <v>22</v>
      </c>
      <c r="D5528" s="37" t="n">
        <v>22</v>
      </c>
      <c r="E5528" s="37" t="n">
        <v>0</v>
      </c>
      <c r="F5528" s="37" t="n">
        <v>0</v>
      </c>
      <c r="G5528" s="37" t="n">
        <v>0</v>
      </c>
      <c r="H5528" s="37" t="n">
        <v>1</v>
      </c>
      <c r="I5528" s="37" t="n">
        <v>0</v>
      </c>
      <c r="J5528" s="40" t="n">
        <f aca="false">IF(C5528=0,"",D5528/C5528)</f>
        <v>1</v>
      </c>
    </row>
    <row r="5529" customFormat="false" ht="15" hidden="false" customHeight="false" outlineLevel="0" collapsed="false">
      <c r="A5529" s="37" t="s">
        <v>1222</v>
      </c>
      <c r="B5529" s="37" t="s">
        <v>272</v>
      </c>
      <c r="C5529" s="37" t="n">
        <v>22</v>
      </c>
      <c r="D5529" s="37" t="n">
        <v>22</v>
      </c>
      <c r="E5529" s="37" t="n">
        <v>0</v>
      </c>
      <c r="F5529" s="37" t="n">
        <v>1</v>
      </c>
      <c r="G5529" s="37" t="n">
        <v>0</v>
      </c>
      <c r="H5529" s="37" t="n">
        <v>3</v>
      </c>
      <c r="I5529" s="37" t="n">
        <v>2</v>
      </c>
      <c r="J5529" s="40" t="n">
        <f aca="false">IF(C5529=0,"",D5529/C5529)</f>
        <v>1</v>
      </c>
    </row>
    <row r="5530" customFormat="false" ht="15" hidden="false" customHeight="false" outlineLevel="0" collapsed="false">
      <c r="A5530" s="37" t="s">
        <v>1222</v>
      </c>
      <c r="B5530" s="37" t="s">
        <v>273</v>
      </c>
      <c r="C5530" s="37" t="n">
        <v>22</v>
      </c>
      <c r="D5530" s="37" t="n">
        <v>20</v>
      </c>
      <c r="E5530" s="37" t="n">
        <v>1</v>
      </c>
      <c r="F5530" s="37" t="n">
        <v>3</v>
      </c>
      <c r="G5530" s="37" t="n">
        <v>0</v>
      </c>
      <c r="H5530" s="37" t="n">
        <v>1</v>
      </c>
      <c r="I5530" s="37" t="n">
        <v>0</v>
      </c>
      <c r="J5530" s="40" t="n">
        <f aca="false">IF(C5530=0,"",D5530/C5530)</f>
        <v>0.909090909090909</v>
      </c>
    </row>
    <row r="5531" customFormat="false" ht="15" hidden="false" customHeight="false" outlineLevel="0" collapsed="false">
      <c r="A5531" s="37" t="s">
        <v>1222</v>
      </c>
      <c r="B5531" s="37" t="s">
        <v>274</v>
      </c>
      <c r="C5531" s="37" t="n">
        <v>22</v>
      </c>
      <c r="D5531" s="37" t="n">
        <v>18</v>
      </c>
      <c r="E5531" s="37" t="n">
        <v>0</v>
      </c>
      <c r="F5531" s="37" t="n">
        <v>0</v>
      </c>
      <c r="G5531" s="37" t="n">
        <v>0</v>
      </c>
      <c r="H5531" s="37" t="n">
        <v>1</v>
      </c>
      <c r="I5531" s="37" t="n">
        <v>0</v>
      </c>
      <c r="J5531" s="40" t="n">
        <f aca="false">IF(C5531=0,"",D5531/C5531)</f>
        <v>0.818181818181818</v>
      </c>
    </row>
    <row r="5532" customFormat="false" ht="15" hidden="false" customHeight="false" outlineLevel="0" collapsed="false">
      <c r="A5532" s="37" t="s">
        <v>1222</v>
      </c>
      <c r="B5532" s="37" t="s">
        <v>275</v>
      </c>
      <c r="C5532" s="37" t="n">
        <v>22</v>
      </c>
      <c r="D5532" s="37" t="n">
        <v>21</v>
      </c>
      <c r="E5532" s="37" t="n">
        <v>1</v>
      </c>
      <c r="F5532" s="37" t="n">
        <v>1</v>
      </c>
      <c r="G5532" s="37" t="n">
        <v>0</v>
      </c>
      <c r="H5532" s="37" t="n">
        <v>2</v>
      </c>
      <c r="I5532" s="37" t="n">
        <v>0</v>
      </c>
      <c r="J5532" s="40" t="n">
        <f aca="false">IF(C5532=0,"",D5532/C5532)</f>
        <v>0.954545454545455</v>
      </c>
    </row>
    <row r="5533" customFormat="false" ht="15" hidden="false" customHeight="false" outlineLevel="0" collapsed="false">
      <c r="A5533" s="37" t="s">
        <v>1222</v>
      </c>
      <c r="B5533" s="37" t="s">
        <v>276</v>
      </c>
      <c r="C5533" s="37" t="n">
        <v>22</v>
      </c>
      <c r="D5533" s="37" t="n">
        <v>19</v>
      </c>
      <c r="E5533" s="37" t="n">
        <v>0</v>
      </c>
      <c r="F5533" s="37" t="n">
        <v>0</v>
      </c>
      <c r="G5533" s="37" t="n">
        <v>0</v>
      </c>
      <c r="H5533" s="37" t="n">
        <v>2</v>
      </c>
      <c r="I5533" s="37" t="n">
        <v>3</v>
      </c>
      <c r="J5533" s="40" t="n">
        <f aca="false">IF(C5533=0,"",D5533/C5533)</f>
        <v>0.863636363636364</v>
      </c>
    </row>
    <row r="5534" customFormat="false" ht="15" hidden="false" customHeight="false" outlineLevel="0" collapsed="false">
      <c r="A5534" s="37" t="s">
        <v>1222</v>
      </c>
      <c r="B5534" s="37" t="s">
        <v>277</v>
      </c>
      <c r="C5534" s="37" t="n">
        <v>22</v>
      </c>
      <c r="D5534" s="37" t="n">
        <v>22</v>
      </c>
      <c r="E5534" s="37" t="n">
        <v>0</v>
      </c>
      <c r="F5534" s="37" t="n">
        <v>2</v>
      </c>
      <c r="G5534" s="37" t="n">
        <v>0</v>
      </c>
      <c r="H5534" s="37" t="n">
        <v>5</v>
      </c>
      <c r="I5534" s="37" t="n">
        <v>6</v>
      </c>
      <c r="J5534" s="40" t="n">
        <f aca="false">IF(C5534=0,"",D5534/C5534)</f>
        <v>1</v>
      </c>
    </row>
    <row r="5535" customFormat="false" ht="15" hidden="false" customHeight="false" outlineLevel="0" collapsed="false">
      <c r="A5535" s="37" t="s">
        <v>1222</v>
      </c>
      <c r="B5535" s="37" t="s">
        <v>278</v>
      </c>
      <c r="C5535" s="37" t="n">
        <v>22</v>
      </c>
      <c r="D5535" s="37" t="n">
        <v>20</v>
      </c>
      <c r="E5535" s="37" t="n">
        <v>0</v>
      </c>
      <c r="F5535" s="37" t="n">
        <v>1</v>
      </c>
      <c r="G5535" s="37" t="n">
        <v>0</v>
      </c>
      <c r="H5535" s="37" t="n">
        <v>0</v>
      </c>
      <c r="I5535" s="37" t="n">
        <v>6</v>
      </c>
      <c r="J5535" s="40" t="n">
        <f aca="false">IF(C5535=0,"",D5535/C5535)</f>
        <v>0.909090909090909</v>
      </c>
    </row>
    <row r="5536" customFormat="false" ht="15" hidden="false" customHeight="false" outlineLevel="0" collapsed="false">
      <c r="A5536" s="37" t="s">
        <v>1222</v>
      </c>
      <c r="B5536" s="37" t="s">
        <v>279</v>
      </c>
      <c r="C5536" s="37" t="n">
        <v>22</v>
      </c>
      <c r="D5536" s="37" t="n">
        <v>21</v>
      </c>
      <c r="E5536" s="37" t="n">
        <v>0</v>
      </c>
      <c r="F5536" s="37" t="n">
        <v>1</v>
      </c>
      <c r="G5536" s="37" t="n">
        <v>2</v>
      </c>
      <c r="H5536" s="37" t="n">
        <v>6</v>
      </c>
      <c r="I5536" s="37" t="n">
        <v>3</v>
      </c>
      <c r="J5536" s="40" t="n">
        <f aca="false">IF(C5536=0,"",D5536/C5536)</f>
        <v>0.954545454545455</v>
      </c>
    </row>
    <row r="5537" customFormat="false" ht="15" hidden="false" customHeight="false" outlineLevel="0" collapsed="false">
      <c r="A5537" s="37" t="s">
        <v>1222</v>
      </c>
      <c r="B5537" s="37" t="s">
        <v>280</v>
      </c>
      <c r="C5537" s="37" t="n">
        <v>22</v>
      </c>
      <c r="D5537" s="37" t="n">
        <v>18</v>
      </c>
      <c r="E5537" s="37" t="n">
        <v>0</v>
      </c>
      <c r="F5537" s="37" t="n">
        <v>2</v>
      </c>
      <c r="G5537" s="37" t="n">
        <v>0</v>
      </c>
      <c r="H5537" s="37" t="n">
        <v>2</v>
      </c>
      <c r="I5537" s="37" t="n">
        <v>1</v>
      </c>
      <c r="J5537" s="40" t="n">
        <f aca="false">IF(C5537=0,"",D5537/C5537)</f>
        <v>0.818181818181818</v>
      </c>
    </row>
    <row r="5538" customFormat="false" ht="15" hidden="false" customHeight="false" outlineLevel="0" collapsed="false">
      <c r="A5538" s="37" t="s">
        <v>1222</v>
      </c>
      <c r="B5538" s="37" t="s">
        <v>281</v>
      </c>
      <c r="C5538" s="37" t="n">
        <v>22</v>
      </c>
      <c r="D5538" s="37" t="n">
        <v>21</v>
      </c>
      <c r="E5538" s="37" t="n">
        <v>0</v>
      </c>
      <c r="F5538" s="37" t="n">
        <v>2</v>
      </c>
      <c r="G5538" s="37" t="n">
        <v>1</v>
      </c>
      <c r="H5538" s="37" t="n">
        <v>1</v>
      </c>
      <c r="I5538" s="37" t="n">
        <v>2</v>
      </c>
      <c r="J5538" s="40" t="n">
        <f aca="false">IF(C5538=0,"",D5538/C5538)</f>
        <v>0.954545454545455</v>
      </c>
    </row>
    <row r="5539" customFormat="false" ht="15" hidden="false" customHeight="false" outlineLevel="0" collapsed="false">
      <c r="A5539" s="37" t="s">
        <v>1223</v>
      </c>
      <c r="B5539" s="37" t="s">
        <v>278</v>
      </c>
      <c r="C5539" s="37" t="n">
        <v>22</v>
      </c>
      <c r="D5539" s="37" t="n">
        <v>22</v>
      </c>
      <c r="E5539" s="37" t="n">
        <v>2</v>
      </c>
      <c r="F5539" s="37" t="n">
        <v>1</v>
      </c>
      <c r="G5539" s="37" t="n">
        <v>0</v>
      </c>
      <c r="H5539" s="37" t="n">
        <v>3</v>
      </c>
      <c r="I5539" s="37" t="n">
        <v>5</v>
      </c>
      <c r="J5539" s="40" t="n">
        <f aca="false">IF(C5539=0,"",D5539/C5539)</f>
        <v>1</v>
      </c>
    </row>
    <row r="5540" customFormat="false" ht="15" hidden="false" customHeight="false" outlineLevel="0" collapsed="false">
      <c r="A5540" s="37" t="s">
        <v>1223</v>
      </c>
      <c r="B5540" s="37" t="s">
        <v>279</v>
      </c>
      <c r="C5540" s="37" t="n">
        <v>22</v>
      </c>
      <c r="D5540" s="37" t="n">
        <v>21</v>
      </c>
      <c r="E5540" s="37" t="n">
        <v>2</v>
      </c>
      <c r="F5540" s="37" t="n">
        <v>0</v>
      </c>
      <c r="G5540" s="37" t="n">
        <v>1</v>
      </c>
      <c r="H5540" s="37" t="n">
        <v>2</v>
      </c>
      <c r="I5540" s="37" t="n">
        <v>26</v>
      </c>
      <c r="J5540" s="40" t="n">
        <f aca="false">IF(C5540=0,"",D5540/C5540)</f>
        <v>0.954545454545455</v>
      </c>
    </row>
    <row r="5541" customFormat="false" ht="15" hidden="false" customHeight="false" outlineLevel="0" collapsed="false">
      <c r="A5541" s="37" t="s">
        <v>1223</v>
      </c>
      <c r="B5541" s="37" t="s">
        <v>280</v>
      </c>
      <c r="C5541" s="37" t="n">
        <v>22</v>
      </c>
      <c r="D5541" s="37" t="n">
        <v>21</v>
      </c>
      <c r="E5541" s="37" t="n">
        <v>3</v>
      </c>
      <c r="F5541" s="37" t="n">
        <v>0</v>
      </c>
      <c r="G5541" s="37" t="n">
        <v>0</v>
      </c>
      <c r="H5541" s="37" t="n">
        <v>1</v>
      </c>
      <c r="I5541" s="37" t="n">
        <v>13</v>
      </c>
      <c r="J5541" s="40" t="n">
        <f aca="false">IF(C5541=0,"",D5541/C5541)</f>
        <v>0.954545454545455</v>
      </c>
    </row>
    <row r="5542" customFormat="false" ht="15" hidden="false" customHeight="false" outlineLevel="0" collapsed="false">
      <c r="A5542" s="37" t="s">
        <v>1223</v>
      </c>
      <c r="B5542" s="37" t="s">
        <v>281</v>
      </c>
      <c r="C5542" s="37" t="n">
        <v>22</v>
      </c>
      <c r="D5542" s="37" t="n">
        <v>21</v>
      </c>
      <c r="E5542" s="37" t="n">
        <v>1</v>
      </c>
      <c r="F5542" s="37" t="n">
        <v>0</v>
      </c>
      <c r="G5542" s="37" t="n">
        <v>0</v>
      </c>
      <c r="H5542" s="37" t="n">
        <v>1</v>
      </c>
      <c r="I5542" s="37" t="n">
        <v>3</v>
      </c>
      <c r="J5542" s="40" t="n">
        <f aca="false">IF(C5542=0,"",D5542/C5542)</f>
        <v>0.954545454545455</v>
      </c>
    </row>
    <row r="5543" customFormat="false" ht="15" hidden="false" customHeight="false" outlineLevel="0" collapsed="false">
      <c r="A5543" s="37" t="s">
        <v>1224</v>
      </c>
      <c r="B5543" s="37" t="s">
        <v>270</v>
      </c>
      <c r="C5543" s="37" t="n">
        <v>22</v>
      </c>
      <c r="D5543" s="37" t="n">
        <v>20</v>
      </c>
      <c r="E5543" s="37" t="n">
        <v>0</v>
      </c>
      <c r="F5543" s="37" t="n">
        <v>0</v>
      </c>
      <c r="G5543" s="37" t="n">
        <v>0</v>
      </c>
      <c r="H5543" s="37" t="n">
        <v>0</v>
      </c>
      <c r="I5543" s="37" t="n">
        <v>8</v>
      </c>
      <c r="J5543" s="40" t="n">
        <f aca="false">IF(C5543=0,"",D5543/C5543)</f>
        <v>0.909090909090909</v>
      </c>
    </row>
    <row r="5544" customFormat="false" ht="15" hidden="false" customHeight="false" outlineLevel="0" collapsed="false">
      <c r="A5544" s="37" t="s">
        <v>1224</v>
      </c>
      <c r="B5544" s="37" t="s">
        <v>271</v>
      </c>
      <c r="C5544" s="37" t="n">
        <v>22</v>
      </c>
      <c r="D5544" s="37" t="n">
        <v>20</v>
      </c>
      <c r="E5544" s="37" t="n">
        <v>0</v>
      </c>
      <c r="F5544" s="37" t="n">
        <v>1</v>
      </c>
      <c r="G5544" s="37" t="n">
        <v>1</v>
      </c>
      <c r="H5544" s="37" t="n">
        <v>2</v>
      </c>
      <c r="I5544" s="37" t="n">
        <v>2</v>
      </c>
      <c r="J5544" s="40" t="n">
        <f aca="false">IF(C5544=0,"",D5544/C5544)</f>
        <v>0.909090909090909</v>
      </c>
    </row>
    <row r="5545" customFormat="false" ht="15" hidden="false" customHeight="false" outlineLevel="0" collapsed="false">
      <c r="A5545" s="37" t="s">
        <v>1224</v>
      </c>
      <c r="B5545" s="37" t="s">
        <v>272</v>
      </c>
      <c r="C5545" s="37" t="n">
        <v>22</v>
      </c>
      <c r="D5545" s="37" t="n">
        <v>17</v>
      </c>
      <c r="E5545" s="37" t="n">
        <v>2</v>
      </c>
      <c r="F5545" s="37" t="n">
        <v>0</v>
      </c>
      <c r="G5545" s="37" t="n">
        <v>1</v>
      </c>
      <c r="H5545" s="37" t="n">
        <v>0</v>
      </c>
      <c r="I5545" s="37" t="n">
        <v>12</v>
      </c>
      <c r="J5545" s="40" t="n">
        <f aca="false">IF(C5545=0,"",D5545/C5545)</f>
        <v>0.772727272727273</v>
      </c>
    </row>
    <row r="5546" customFormat="false" ht="15" hidden="false" customHeight="false" outlineLevel="0" collapsed="false">
      <c r="A5546" s="37" t="s">
        <v>1224</v>
      </c>
      <c r="B5546" s="37" t="s">
        <v>273</v>
      </c>
      <c r="C5546" s="37" t="n">
        <v>22</v>
      </c>
      <c r="D5546" s="37" t="n">
        <v>20</v>
      </c>
      <c r="E5546" s="37" t="n">
        <v>1</v>
      </c>
      <c r="F5546" s="37" t="n">
        <v>1</v>
      </c>
      <c r="G5546" s="37" t="n">
        <v>0</v>
      </c>
      <c r="H5546" s="37" t="n">
        <v>0</v>
      </c>
      <c r="I5546" s="37" t="n">
        <v>21</v>
      </c>
      <c r="J5546" s="40" t="n">
        <f aca="false">IF(C5546=0,"",D5546/C5546)</f>
        <v>0.909090909090909</v>
      </c>
    </row>
    <row r="5547" customFormat="false" ht="15" hidden="false" customHeight="false" outlineLevel="0" collapsed="false">
      <c r="A5547" s="37" t="s">
        <v>1224</v>
      </c>
      <c r="B5547" s="37" t="s">
        <v>274</v>
      </c>
      <c r="C5547" s="37" t="n">
        <v>22</v>
      </c>
      <c r="D5547" s="37" t="n">
        <v>20</v>
      </c>
      <c r="E5547" s="37" t="n">
        <v>0</v>
      </c>
      <c r="F5547" s="37" t="n">
        <v>2</v>
      </c>
      <c r="G5547" s="37" t="n">
        <v>0</v>
      </c>
      <c r="H5547" s="37" t="n">
        <v>3</v>
      </c>
      <c r="I5547" s="37" t="n">
        <v>22</v>
      </c>
      <c r="J5547" s="40" t="n">
        <f aca="false">IF(C5547=0,"",D5547/C5547)</f>
        <v>0.909090909090909</v>
      </c>
    </row>
    <row r="5548" customFormat="false" ht="15" hidden="false" customHeight="false" outlineLevel="0" collapsed="false">
      <c r="A5548" s="37" t="s">
        <v>1224</v>
      </c>
      <c r="B5548" s="37" t="s">
        <v>275</v>
      </c>
      <c r="C5548" s="37" t="n">
        <v>22</v>
      </c>
      <c r="D5548" s="37" t="n">
        <v>20</v>
      </c>
      <c r="E5548" s="37" t="n">
        <v>0</v>
      </c>
      <c r="F5548" s="37" t="n">
        <v>1</v>
      </c>
      <c r="G5548" s="37" t="n">
        <v>0</v>
      </c>
      <c r="H5548" s="37" t="n">
        <v>2</v>
      </c>
      <c r="I5548" s="37" t="n">
        <v>2</v>
      </c>
      <c r="J5548" s="40" t="n">
        <f aca="false">IF(C5548=0,"",D5548/C5548)</f>
        <v>0.909090909090909</v>
      </c>
    </row>
    <row r="5549" customFormat="false" ht="15" hidden="false" customHeight="false" outlineLevel="0" collapsed="false">
      <c r="A5549" s="37" t="s">
        <v>1224</v>
      </c>
      <c r="B5549" s="37" t="s">
        <v>276</v>
      </c>
      <c r="C5549" s="37" t="n">
        <v>22</v>
      </c>
      <c r="D5549" s="37" t="n">
        <v>21</v>
      </c>
      <c r="E5549" s="37" t="n">
        <v>1</v>
      </c>
      <c r="F5549" s="37" t="n">
        <v>1</v>
      </c>
      <c r="G5549" s="37" t="n">
        <v>0</v>
      </c>
      <c r="H5549" s="37" t="n">
        <v>1</v>
      </c>
      <c r="I5549" s="37" t="n">
        <v>15</v>
      </c>
      <c r="J5549" s="40" t="n">
        <f aca="false">IF(C5549=0,"",D5549/C5549)</f>
        <v>0.954545454545455</v>
      </c>
    </row>
    <row r="5550" customFormat="false" ht="15" hidden="false" customHeight="false" outlineLevel="0" collapsed="false">
      <c r="A5550" s="37" t="s">
        <v>1224</v>
      </c>
      <c r="B5550" s="37" t="s">
        <v>277</v>
      </c>
      <c r="C5550" s="37" t="n">
        <v>22</v>
      </c>
      <c r="D5550" s="37" t="n">
        <v>20</v>
      </c>
      <c r="E5550" s="37" t="n">
        <v>2</v>
      </c>
      <c r="F5550" s="37" t="n">
        <v>1</v>
      </c>
      <c r="G5550" s="37" t="n">
        <v>1</v>
      </c>
      <c r="H5550" s="37" t="n">
        <v>1</v>
      </c>
      <c r="I5550" s="37" t="n">
        <v>15</v>
      </c>
      <c r="J5550" s="40" t="n">
        <f aca="false">IF(C5550=0,"",D5550/C5550)</f>
        <v>0.909090909090909</v>
      </c>
    </row>
    <row r="5551" customFormat="false" ht="15" hidden="false" customHeight="false" outlineLevel="0" collapsed="false">
      <c r="A5551" s="37" t="s">
        <v>1224</v>
      </c>
      <c r="B5551" s="37" t="s">
        <v>278</v>
      </c>
      <c r="C5551" s="37" t="n">
        <v>22</v>
      </c>
      <c r="D5551" s="37" t="n">
        <v>21</v>
      </c>
      <c r="E5551" s="37" t="n">
        <v>1</v>
      </c>
      <c r="F5551" s="37" t="n">
        <v>0</v>
      </c>
      <c r="G5551" s="37" t="n">
        <v>0</v>
      </c>
      <c r="H5551" s="37" t="n">
        <v>2</v>
      </c>
      <c r="I5551" s="37" t="n">
        <v>10</v>
      </c>
      <c r="J5551" s="40" t="n">
        <f aca="false">IF(C5551=0,"",D5551/C5551)</f>
        <v>0.954545454545455</v>
      </c>
    </row>
    <row r="5552" customFormat="false" ht="15" hidden="false" customHeight="false" outlineLevel="0" collapsed="false">
      <c r="A5552" s="37" t="s">
        <v>1224</v>
      </c>
      <c r="B5552" s="37" t="s">
        <v>279</v>
      </c>
      <c r="C5552" s="37" t="n">
        <v>22</v>
      </c>
      <c r="D5552" s="37" t="n">
        <v>21</v>
      </c>
      <c r="E5552" s="37" t="n">
        <v>0</v>
      </c>
      <c r="F5552" s="37" t="n">
        <v>1</v>
      </c>
      <c r="G5552" s="37" t="n">
        <v>0</v>
      </c>
      <c r="H5552" s="37" t="n">
        <v>1</v>
      </c>
      <c r="I5552" s="37" t="n">
        <v>12</v>
      </c>
      <c r="J5552" s="40" t="n">
        <f aca="false">IF(C5552=0,"",D5552/C5552)</f>
        <v>0.954545454545455</v>
      </c>
    </row>
    <row r="5553" customFormat="false" ht="15" hidden="false" customHeight="false" outlineLevel="0" collapsed="false">
      <c r="A5553" s="37" t="s">
        <v>1224</v>
      </c>
      <c r="B5553" s="37" t="s">
        <v>280</v>
      </c>
      <c r="C5553" s="37" t="n">
        <v>22</v>
      </c>
      <c r="D5553" s="37" t="n">
        <v>20</v>
      </c>
      <c r="E5553" s="37" t="n">
        <v>0</v>
      </c>
      <c r="F5553" s="37" t="n">
        <v>1</v>
      </c>
      <c r="G5553" s="37" t="n">
        <v>1</v>
      </c>
      <c r="H5553" s="37" t="n">
        <v>0</v>
      </c>
      <c r="I5553" s="37" t="n">
        <v>14</v>
      </c>
      <c r="J5553" s="40" t="n">
        <f aca="false">IF(C5553=0,"",D5553/C5553)</f>
        <v>0.909090909090909</v>
      </c>
    </row>
    <row r="5554" customFormat="false" ht="15" hidden="false" customHeight="false" outlineLevel="0" collapsed="false">
      <c r="A5554" s="37" t="s">
        <v>1224</v>
      </c>
      <c r="B5554" s="37" t="s">
        <v>281</v>
      </c>
      <c r="C5554" s="37" t="n">
        <v>22</v>
      </c>
      <c r="D5554" s="37" t="n">
        <v>20</v>
      </c>
      <c r="E5554" s="37" t="n">
        <v>0</v>
      </c>
      <c r="F5554" s="37" t="n">
        <v>2</v>
      </c>
      <c r="G5554" s="37" t="n">
        <v>1</v>
      </c>
      <c r="H5554" s="37" t="n">
        <v>1</v>
      </c>
      <c r="I5554" s="37" t="n">
        <v>7</v>
      </c>
      <c r="J5554" s="40" t="n">
        <f aca="false">IF(C5554=0,"",D5554/C5554)</f>
        <v>0.909090909090909</v>
      </c>
    </row>
    <row r="5555" customFormat="false" ht="15" hidden="false" customHeight="false" outlineLevel="0" collapsed="false">
      <c r="A5555" s="37" t="s">
        <v>1225</v>
      </c>
      <c r="B5555" s="37" t="s">
        <v>270</v>
      </c>
      <c r="C5555" s="37" t="n">
        <v>22</v>
      </c>
      <c r="D5555" s="37" t="n">
        <v>21</v>
      </c>
      <c r="E5555" s="37" t="n">
        <v>1</v>
      </c>
      <c r="F5555" s="37" t="n">
        <v>0</v>
      </c>
      <c r="G5555" s="37" t="n">
        <v>0</v>
      </c>
      <c r="H5555" s="37" t="n">
        <v>2</v>
      </c>
      <c r="I5555" s="37" t="n">
        <v>0</v>
      </c>
      <c r="J5555" s="40" t="n">
        <f aca="false">IF(C5555=0,"",D5555/C5555)</f>
        <v>0.954545454545455</v>
      </c>
    </row>
    <row r="5556" customFormat="false" ht="15" hidden="false" customHeight="false" outlineLevel="0" collapsed="false">
      <c r="A5556" s="37" t="s">
        <v>1225</v>
      </c>
      <c r="B5556" s="37" t="s">
        <v>271</v>
      </c>
      <c r="C5556" s="37" t="n">
        <v>22</v>
      </c>
      <c r="D5556" s="37" t="n">
        <v>22</v>
      </c>
      <c r="E5556" s="37" t="n">
        <v>0</v>
      </c>
      <c r="F5556" s="37" t="n">
        <v>0</v>
      </c>
      <c r="G5556" s="37" t="n">
        <v>0</v>
      </c>
      <c r="H5556" s="37" t="n">
        <v>2</v>
      </c>
      <c r="I5556" s="37" t="n">
        <v>4</v>
      </c>
      <c r="J5556" s="40" t="n">
        <f aca="false">IF(C5556=0,"",D5556/C5556)</f>
        <v>1</v>
      </c>
    </row>
    <row r="5557" customFormat="false" ht="15" hidden="false" customHeight="false" outlineLevel="0" collapsed="false">
      <c r="A5557" s="37" t="s">
        <v>1225</v>
      </c>
      <c r="B5557" s="37" t="s">
        <v>272</v>
      </c>
      <c r="C5557" s="37" t="n">
        <v>22</v>
      </c>
      <c r="D5557" s="37" t="n">
        <v>21</v>
      </c>
      <c r="E5557" s="37" t="n">
        <v>1</v>
      </c>
      <c r="F5557" s="37" t="n">
        <v>2</v>
      </c>
      <c r="G5557" s="37" t="n">
        <v>1</v>
      </c>
      <c r="H5557" s="37" t="n">
        <v>0</v>
      </c>
      <c r="I5557" s="37" t="n">
        <v>3</v>
      </c>
      <c r="J5557" s="40" t="n">
        <f aca="false">IF(C5557=0,"",D5557/C5557)</f>
        <v>0.954545454545455</v>
      </c>
    </row>
    <row r="5558" customFormat="false" ht="15" hidden="false" customHeight="false" outlineLevel="0" collapsed="false">
      <c r="A5558" s="37" t="s">
        <v>1225</v>
      </c>
      <c r="B5558" s="37" t="s">
        <v>273</v>
      </c>
      <c r="C5558" s="37" t="n">
        <v>22</v>
      </c>
      <c r="D5558" s="37" t="n">
        <v>19</v>
      </c>
      <c r="E5558" s="37" t="n">
        <v>0</v>
      </c>
      <c r="F5558" s="37" t="n">
        <v>0</v>
      </c>
      <c r="G5558" s="37" t="n">
        <v>1</v>
      </c>
      <c r="H5558" s="37" t="n">
        <v>3</v>
      </c>
      <c r="I5558" s="37" t="n">
        <v>0</v>
      </c>
      <c r="J5558" s="40" t="n">
        <f aca="false">IF(C5558=0,"",D5558/C5558)</f>
        <v>0.863636363636364</v>
      </c>
    </row>
    <row r="5559" customFormat="false" ht="15" hidden="false" customHeight="false" outlineLevel="0" collapsed="false">
      <c r="A5559" s="37" t="s">
        <v>1225</v>
      </c>
      <c r="B5559" s="37" t="s">
        <v>274</v>
      </c>
      <c r="C5559" s="37" t="n">
        <v>22</v>
      </c>
      <c r="D5559" s="37" t="n">
        <v>21</v>
      </c>
      <c r="E5559" s="37" t="n">
        <v>0</v>
      </c>
      <c r="F5559" s="37" t="n">
        <v>1</v>
      </c>
      <c r="G5559" s="37" t="n">
        <v>0</v>
      </c>
      <c r="H5559" s="37" t="n">
        <v>3</v>
      </c>
      <c r="I5559" s="37" t="n">
        <v>0</v>
      </c>
      <c r="J5559" s="40" t="n">
        <f aca="false">IF(C5559=0,"",D5559/C5559)</f>
        <v>0.954545454545455</v>
      </c>
    </row>
    <row r="5560" customFormat="false" ht="15" hidden="false" customHeight="false" outlineLevel="0" collapsed="false">
      <c r="A5560" s="37" t="s">
        <v>1225</v>
      </c>
      <c r="B5560" s="37" t="s">
        <v>275</v>
      </c>
      <c r="C5560" s="37" t="n">
        <v>22</v>
      </c>
      <c r="D5560" s="37" t="n">
        <v>20</v>
      </c>
      <c r="E5560" s="37" t="n">
        <v>0</v>
      </c>
      <c r="F5560" s="37" t="n">
        <v>1</v>
      </c>
      <c r="G5560" s="37" t="n">
        <v>0</v>
      </c>
      <c r="H5560" s="37" t="n">
        <v>1</v>
      </c>
      <c r="I5560" s="37" t="n">
        <v>1</v>
      </c>
      <c r="J5560" s="40" t="n">
        <f aca="false">IF(C5560=0,"",D5560/C5560)</f>
        <v>0.909090909090909</v>
      </c>
    </row>
    <row r="5561" customFormat="false" ht="15" hidden="false" customHeight="false" outlineLevel="0" collapsed="false">
      <c r="A5561" s="37" t="s">
        <v>1225</v>
      </c>
      <c r="B5561" s="37" t="s">
        <v>276</v>
      </c>
      <c r="C5561" s="37" t="n">
        <v>22</v>
      </c>
      <c r="D5561" s="37" t="n">
        <v>21</v>
      </c>
      <c r="E5561" s="37" t="n">
        <v>0</v>
      </c>
      <c r="F5561" s="37" t="n">
        <v>0</v>
      </c>
      <c r="G5561" s="37" t="n">
        <v>0</v>
      </c>
      <c r="H5561" s="37" t="n">
        <v>4</v>
      </c>
      <c r="I5561" s="37" t="n">
        <v>0</v>
      </c>
      <c r="J5561" s="40" t="n">
        <f aca="false">IF(C5561=0,"",D5561/C5561)</f>
        <v>0.954545454545455</v>
      </c>
    </row>
    <row r="5562" customFormat="false" ht="15" hidden="false" customHeight="false" outlineLevel="0" collapsed="false">
      <c r="A5562" s="37" t="s">
        <v>1225</v>
      </c>
      <c r="B5562" s="37" t="s">
        <v>277</v>
      </c>
      <c r="C5562" s="37" t="n">
        <v>22</v>
      </c>
      <c r="D5562" s="37" t="n">
        <v>20</v>
      </c>
      <c r="E5562" s="37" t="n">
        <v>0</v>
      </c>
      <c r="F5562" s="37" t="n">
        <v>1</v>
      </c>
      <c r="G5562" s="37" t="n">
        <v>0</v>
      </c>
      <c r="H5562" s="37" t="n">
        <v>3</v>
      </c>
      <c r="I5562" s="37" t="n">
        <v>6</v>
      </c>
      <c r="J5562" s="40" t="n">
        <f aca="false">IF(C5562=0,"",D5562/C5562)</f>
        <v>0.909090909090909</v>
      </c>
    </row>
    <row r="5563" customFormat="false" ht="15" hidden="false" customHeight="false" outlineLevel="0" collapsed="false">
      <c r="A5563" s="37" t="s">
        <v>1225</v>
      </c>
      <c r="B5563" s="37" t="s">
        <v>278</v>
      </c>
      <c r="C5563" s="37" t="n">
        <v>22</v>
      </c>
      <c r="D5563" s="37" t="n">
        <v>18</v>
      </c>
      <c r="E5563" s="37" t="n">
        <v>0</v>
      </c>
      <c r="F5563" s="37" t="n">
        <v>0</v>
      </c>
      <c r="G5563" s="37" t="n">
        <v>0</v>
      </c>
      <c r="H5563" s="37" t="n">
        <v>0</v>
      </c>
      <c r="I5563" s="37" t="n">
        <v>1</v>
      </c>
      <c r="J5563" s="40" t="n">
        <f aca="false">IF(C5563=0,"",D5563/C5563)</f>
        <v>0.818181818181818</v>
      </c>
    </row>
    <row r="5564" customFormat="false" ht="15" hidden="false" customHeight="false" outlineLevel="0" collapsed="false">
      <c r="A5564" s="37" t="s">
        <v>1225</v>
      </c>
      <c r="B5564" s="37" t="s">
        <v>279</v>
      </c>
      <c r="C5564" s="37" t="n">
        <v>22</v>
      </c>
      <c r="D5564" s="37" t="n">
        <v>22</v>
      </c>
      <c r="E5564" s="37" t="n">
        <v>0</v>
      </c>
      <c r="F5564" s="37" t="n">
        <v>0</v>
      </c>
      <c r="G5564" s="37" t="n">
        <v>0</v>
      </c>
      <c r="H5564" s="37" t="n">
        <v>5</v>
      </c>
      <c r="I5564" s="37" t="n">
        <v>0</v>
      </c>
      <c r="J5564" s="40" t="n">
        <f aca="false">IF(C5564=0,"",D5564/C5564)</f>
        <v>1</v>
      </c>
    </row>
    <row r="5565" customFormat="false" ht="15" hidden="false" customHeight="false" outlineLevel="0" collapsed="false">
      <c r="A5565" s="37" t="s">
        <v>1225</v>
      </c>
      <c r="B5565" s="37" t="s">
        <v>280</v>
      </c>
      <c r="C5565" s="37" t="n">
        <v>22</v>
      </c>
      <c r="D5565" s="37" t="n">
        <v>21</v>
      </c>
      <c r="E5565" s="37" t="n">
        <v>1</v>
      </c>
      <c r="F5565" s="37" t="n">
        <v>0</v>
      </c>
      <c r="G5565" s="37" t="n">
        <v>0</v>
      </c>
      <c r="H5565" s="37" t="n">
        <v>1</v>
      </c>
      <c r="I5565" s="37" t="n">
        <v>1</v>
      </c>
      <c r="J5565" s="40" t="n">
        <f aca="false">IF(C5565=0,"",D5565/C5565)</f>
        <v>0.954545454545455</v>
      </c>
    </row>
    <row r="5566" customFormat="false" ht="15" hidden="false" customHeight="false" outlineLevel="0" collapsed="false">
      <c r="A5566" s="37" t="s">
        <v>1225</v>
      </c>
      <c r="B5566" s="37" t="s">
        <v>281</v>
      </c>
      <c r="C5566" s="37" t="n">
        <v>22</v>
      </c>
      <c r="D5566" s="37" t="n">
        <v>21</v>
      </c>
      <c r="E5566" s="37" t="n">
        <v>0</v>
      </c>
      <c r="F5566" s="37" t="n">
        <v>3</v>
      </c>
      <c r="G5566" s="37" t="n">
        <v>0</v>
      </c>
      <c r="H5566" s="37" t="n">
        <v>4</v>
      </c>
      <c r="I5566" s="37" t="n">
        <v>0</v>
      </c>
      <c r="J5566" s="40" t="n">
        <f aca="false">IF(C5566=0,"",D5566/C5566)</f>
        <v>0.954545454545455</v>
      </c>
    </row>
    <row r="5567" customFormat="false" ht="15" hidden="false" customHeight="false" outlineLevel="0" collapsed="false">
      <c r="A5567" s="37" t="s">
        <v>1226</v>
      </c>
      <c r="B5567" s="37" t="s">
        <v>270</v>
      </c>
      <c r="C5567" s="37" t="n">
        <v>22</v>
      </c>
      <c r="D5567" s="37" t="n">
        <v>21</v>
      </c>
      <c r="E5567" s="37" t="n">
        <v>1</v>
      </c>
      <c r="F5567" s="37" t="n">
        <v>0</v>
      </c>
      <c r="G5567" s="37" t="n">
        <v>0</v>
      </c>
      <c r="H5567" s="37" t="n">
        <v>1</v>
      </c>
      <c r="I5567" s="37" t="n">
        <v>9</v>
      </c>
      <c r="J5567" s="40" t="n">
        <f aca="false">IF(C5567=0,"",D5567/C5567)</f>
        <v>0.954545454545455</v>
      </c>
    </row>
    <row r="5568" customFormat="false" ht="15" hidden="false" customHeight="false" outlineLevel="0" collapsed="false">
      <c r="A5568" s="37" t="s">
        <v>1226</v>
      </c>
      <c r="B5568" s="37" t="s">
        <v>271</v>
      </c>
      <c r="C5568" s="37" t="n">
        <v>22</v>
      </c>
      <c r="D5568" s="37" t="n">
        <v>16</v>
      </c>
      <c r="E5568" s="37" t="n">
        <v>0</v>
      </c>
      <c r="F5568" s="37" t="n">
        <v>0</v>
      </c>
      <c r="G5568" s="37" t="n">
        <v>0</v>
      </c>
      <c r="H5568" s="37" t="n">
        <v>2</v>
      </c>
      <c r="I5568" s="37" t="n">
        <v>10</v>
      </c>
      <c r="J5568" s="40" t="n">
        <f aca="false">IF(C5568=0,"",D5568/C5568)</f>
        <v>0.727272727272727</v>
      </c>
    </row>
    <row r="5569" customFormat="false" ht="15" hidden="false" customHeight="false" outlineLevel="0" collapsed="false">
      <c r="A5569" s="37" t="s">
        <v>1226</v>
      </c>
      <c r="B5569" s="37" t="s">
        <v>272</v>
      </c>
      <c r="C5569" s="37" t="n">
        <v>22</v>
      </c>
      <c r="D5569" s="37" t="n">
        <v>19</v>
      </c>
      <c r="E5569" s="37" t="n">
        <v>0</v>
      </c>
      <c r="F5569" s="37" t="n">
        <v>1</v>
      </c>
      <c r="G5569" s="37" t="n">
        <v>0</v>
      </c>
      <c r="H5569" s="37" t="n">
        <v>1</v>
      </c>
      <c r="I5569" s="37" t="n">
        <v>6</v>
      </c>
      <c r="J5569" s="40" t="n">
        <f aca="false">IF(C5569=0,"",D5569/C5569)</f>
        <v>0.863636363636364</v>
      </c>
    </row>
    <row r="5570" customFormat="false" ht="15" hidden="false" customHeight="false" outlineLevel="0" collapsed="false">
      <c r="A5570" s="37" t="s">
        <v>1226</v>
      </c>
      <c r="B5570" s="37" t="s">
        <v>273</v>
      </c>
      <c r="C5570" s="37" t="n">
        <v>22</v>
      </c>
      <c r="D5570" s="37" t="n">
        <v>21</v>
      </c>
      <c r="E5570" s="37" t="n">
        <v>0</v>
      </c>
      <c r="F5570" s="37" t="n">
        <v>1</v>
      </c>
      <c r="G5570" s="37" t="n">
        <v>1</v>
      </c>
      <c r="H5570" s="37" t="n">
        <v>1</v>
      </c>
      <c r="I5570" s="37" t="n">
        <v>24</v>
      </c>
      <c r="J5570" s="40" t="n">
        <f aca="false">IF(C5570=0,"",D5570/C5570)</f>
        <v>0.954545454545455</v>
      </c>
    </row>
    <row r="5571" customFormat="false" ht="15" hidden="false" customHeight="false" outlineLevel="0" collapsed="false">
      <c r="A5571" s="37" t="s">
        <v>1226</v>
      </c>
      <c r="B5571" s="37" t="s">
        <v>274</v>
      </c>
      <c r="C5571" s="37" t="n">
        <v>22</v>
      </c>
      <c r="D5571" s="37" t="n">
        <v>20</v>
      </c>
      <c r="E5571" s="37" t="n">
        <v>0</v>
      </c>
      <c r="F5571" s="37" t="n">
        <v>1</v>
      </c>
      <c r="G5571" s="37" t="n">
        <v>0</v>
      </c>
      <c r="H5571" s="37" t="n">
        <v>3</v>
      </c>
      <c r="I5571" s="37" t="n">
        <v>22</v>
      </c>
      <c r="J5571" s="40" t="n">
        <f aca="false">IF(C5571=0,"",D5571/C5571)</f>
        <v>0.909090909090909</v>
      </c>
    </row>
    <row r="5572" customFormat="false" ht="15" hidden="false" customHeight="false" outlineLevel="0" collapsed="false">
      <c r="A5572" s="37" t="s">
        <v>1226</v>
      </c>
      <c r="B5572" s="37" t="s">
        <v>275</v>
      </c>
      <c r="C5572" s="37" t="n">
        <v>22</v>
      </c>
      <c r="D5572" s="37" t="n">
        <v>21</v>
      </c>
      <c r="E5572" s="37" t="n">
        <v>0</v>
      </c>
      <c r="F5572" s="37" t="n">
        <v>1</v>
      </c>
      <c r="G5572" s="37" t="n">
        <v>1</v>
      </c>
      <c r="H5572" s="37" t="n">
        <v>2</v>
      </c>
      <c r="I5572" s="37" t="n">
        <v>5</v>
      </c>
      <c r="J5572" s="40" t="n">
        <f aca="false">IF(C5572=0,"",D5572/C5572)</f>
        <v>0.954545454545455</v>
      </c>
    </row>
    <row r="5573" customFormat="false" ht="15" hidden="false" customHeight="false" outlineLevel="0" collapsed="false">
      <c r="A5573" s="37" t="s">
        <v>1226</v>
      </c>
      <c r="B5573" s="37" t="s">
        <v>276</v>
      </c>
      <c r="C5573" s="37" t="n">
        <v>22</v>
      </c>
      <c r="D5573" s="37" t="n">
        <v>20</v>
      </c>
      <c r="E5573" s="37" t="n">
        <v>0</v>
      </c>
      <c r="F5573" s="37" t="n">
        <v>1</v>
      </c>
      <c r="G5573" s="37" t="n">
        <v>0</v>
      </c>
      <c r="H5573" s="37" t="n">
        <v>0</v>
      </c>
      <c r="I5573" s="37" t="n">
        <v>3</v>
      </c>
      <c r="J5573" s="40" t="n">
        <f aca="false">IF(C5573=0,"",D5573/C5573)</f>
        <v>0.909090909090909</v>
      </c>
    </row>
    <row r="5574" customFormat="false" ht="15" hidden="false" customHeight="false" outlineLevel="0" collapsed="false">
      <c r="A5574" s="37" t="s">
        <v>1226</v>
      </c>
      <c r="B5574" s="37" t="s">
        <v>277</v>
      </c>
      <c r="C5574" s="37" t="n">
        <v>22</v>
      </c>
      <c r="D5574" s="37" t="n">
        <v>22</v>
      </c>
      <c r="E5574" s="37" t="n">
        <v>0</v>
      </c>
      <c r="F5574" s="37" t="n">
        <v>1</v>
      </c>
      <c r="G5574" s="37" t="n">
        <v>0</v>
      </c>
      <c r="H5574" s="37" t="n">
        <v>0</v>
      </c>
      <c r="I5574" s="37" t="n">
        <v>8</v>
      </c>
      <c r="J5574" s="40" t="n">
        <f aca="false">IF(C5574=0,"",D5574/C5574)</f>
        <v>1</v>
      </c>
    </row>
    <row r="5575" customFormat="false" ht="15" hidden="false" customHeight="false" outlineLevel="0" collapsed="false">
      <c r="A5575" s="37" t="s">
        <v>1226</v>
      </c>
      <c r="B5575" s="37" t="s">
        <v>278</v>
      </c>
      <c r="C5575" s="37" t="n">
        <v>22</v>
      </c>
      <c r="D5575" s="37" t="n">
        <v>21</v>
      </c>
      <c r="E5575" s="37" t="n">
        <v>0</v>
      </c>
      <c r="F5575" s="37" t="n">
        <v>0</v>
      </c>
      <c r="G5575" s="37" t="n">
        <v>0</v>
      </c>
      <c r="H5575" s="37" t="n">
        <v>1</v>
      </c>
      <c r="I5575" s="37" t="n">
        <v>13</v>
      </c>
      <c r="J5575" s="40" t="n">
        <f aca="false">IF(C5575=0,"",D5575/C5575)</f>
        <v>0.954545454545455</v>
      </c>
    </row>
    <row r="5576" customFormat="false" ht="15" hidden="false" customHeight="false" outlineLevel="0" collapsed="false">
      <c r="A5576" s="37" t="s">
        <v>1226</v>
      </c>
      <c r="B5576" s="37" t="s">
        <v>279</v>
      </c>
      <c r="C5576" s="37" t="n">
        <v>22</v>
      </c>
      <c r="D5576" s="37" t="n">
        <v>21</v>
      </c>
      <c r="E5576" s="37" t="n">
        <v>1</v>
      </c>
      <c r="F5576" s="37" t="n">
        <v>1</v>
      </c>
      <c r="G5576" s="37" t="n">
        <v>0</v>
      </c>
      <c r="H5576" s="37" t="n">
        <v>1</v>
      </c>
      <c r="I5576" s="37" t="n">
        <v>19</v>
      </c>
      <c r="J5576" s="40" t="n">
        <f aca="false">IF(C5576=0,"",D5576/C5576)</f>
        <v>0.954545454545455</v>
      </c>
    </row>
    <row r="5577" customFormat="false" ht="15" hidden="false" customHeight="false" outlineLevel="0" collapsed="false">
      <c r="A5577" s="37" t="s">
        <v>1226</v>
      </c>
      <c r="B5577" s="37" t="s">
        <v>280</v>
      </c>
      <c r="C5577" s="37" t="n">
        <v>22</v>
      </c>
      <c r="D5577" s="37" t="n">
        <v>21</v>
      </c>
      <c r="E5577" s="37" t="n">
        <v>0</v>
      </c>
      <c r="F5577" s="37" t="n">
        <v>0</v>
      </c>
      <c r="G5577" s="37" t="n">
        <v>0</v>
      </c>
      <c r="H5577" s="37" t="n">
        <v>2</v>
      </c>
      <c r="I5577" s="37" t="n">
        <v>27</v>
      </c>
      <c r="J5577" s="40" t="n">
        <f aca="false">IF(C5577=0,"",D5577/C5577)</f>
        <v>0.954545454545455</v>
      </c>
    </row>
    <row r="5578" customFormat="false" ht="15" hidden="false" customHeight="false" outlineLevel="0" collapsed="false">
      <c r="A5578" s="37" t="s">
        <v>1226</v>
      </c>
      <c r="B5578" s="37" t="s">
        <v>281</v>
      </c>
      <c r="C5578" s="37" t="n">
        <v>22</v>
      </c>
      <c r="D5578" s="37" t="n">
        <v>20</v>
      </c>
      <c r="E5578" s="37" t="n">
        <v>1</v>
      </c>
      <c r="F5578" s="37" t="n">
        <v>0</v>
      </c>
      <c r="G5578" s="37" t="n">
        <v>0</v>
      </c>
      <c r="H5578" s="37" t="n">
        <v>3</v>
      </c>
      <c r="I5578" s="37" t="n">
        <v>4</v>
      </c>
      <c r="J5578" s="40" t="n">
        <f aca="false">IF(C5578=0,"",D5578/C5578)</f>
        <v>0.909090909090909</v>
      </c>
    </row>
    <row r="5579" customFormat="false" ht="15" hidden="false" customHeight="false" outlineLevel="0" collapsed="false">
      <c r="A5579" s="37" t="s">
        <v>1228</v>
      </c>
      <c r="B5579" s="37" t="s">
        <v>270</v>
      </c>
      <c r="C5579" s="37" t="n">
        <v>22</v>
      </c>
      <c r="D5579" s="37" t="n">
        <v>21</v>
      </c>
      <c r="E5579" s="37" t="n">
        <v>0</v>
      </c>
      <c r="F5579" s="37" t="n">
        <v>2</v>
      </c>
      <c r="G5579" s="37" t="n">
        <v>1</v>
      </c>
      <c r="H5579" s="37" t="n">
        <v>2</v>
      </c>
      <c r="I5579" s="37" t="n">
        <v>0</v>
      </c>
      <c r="J5579" s="40" t="n">
        <f aca="false">IF(C5579=0,"",D5579/C5579)</f>
        <v>0.954545454545455</v>
      </c>
    </row>
    <row r="5580" customFormat="false" ht="15" hidden="false" customHeight="false" outlineLevel="0" collapsed="false">
      <c r="A5580" s="37" t="s">
        <v>1228</v>
      </c>
      <c r="B5580" s="37" t="s">
        <v>271</v>
      </c>
      <c r="C5580" s="37" t="n">
        <v>22</v>
      </c>
      <c r="D5580" s="37" t="n">
        <v>20</v>
      </c>
      <c r="E5580" s="37" t="n">
        <v>0</v>
      </c>
      <c r="F5580" s="37" t="n">
        <v>1</v>
      </c>
      <c r="G5580" s="37" t="n">
        <v>0</v>
      </c>
      <c r="H5580" s="37" t="n">
        <v>1</v>
      </c>
      <c r="I5580" s="37" t="n">
        <v>1</v>
      </c>
      <c r="J5580" s="40" t="n">
        <f aca="false">IF(C5580=0,"",D5580/C5580)</f>
        <v>0.909090909090909</v>
      </c>
    </row>
    <row r="5581" customFormat="false" ht="15" hidden="false" customHeight="false" outlineLevel="0" collapsed="false">
      <c r="A5581" s="37" t="s">
        <v>1228</v>
      </c>
      <c r="B5581" s="37" t="s">
        <v>272</v>
      </c>
      <c r="C5581" s="37" t="n">
        <v>22</v>
      </c>
      <c r="D5581" s="37" t="n">
        <v>19</v>
      </c>
      <c r="E5581" s="37" t="n">
        <v>1</v>
      </c>
      <c r="F5581" s="37" t="n">
        <v>0</v>
      </c>
      <c r="G5581" s="37" t="n">
        <v>2</v>
      </c>
      <c r="H5581" s="37" t="n">
        <v>1</v>
      </c>
      <c r="I5581" s="37" t="n">
        <v>1</v>
      </c>
      <c r="J5581" s="40" t="n">
        <f aca="false">IF(C5581=0,"",D5581/C5581)</f>
        <v>0.863636363636364</v>
      </c>
    </row>
    <row r="5582" customFormat="false" ht="15" hidden="false" customHeight="false" outlineLevel="0" collapsed="false">
      <c r="A5582" s="37" t="s">
        <v>1228</v>
      </c>
      <c r="B5582" s="37" t="s">
        <v>273</v>
      </c>
      <c r="C5582" s="37" t="n">
        <v>22</v>
      </c>
      <c r="D5582" s="37" t="n">
        <v>22</v>
      </c>
      <c r="E5582" s="37" t="n">
        <v>0</v>
      </c>
      <c r="F5582" s="37" t="n">
        <v>1</v>
      </c>
      <c r="G5582" s="37" t="n">
        <v>0</v>
      </c>
      <c r="H5582" s="37" t="n">
        <v>3</v>
      </c>
      <c r="I5582" s="37" t="n">
        <v>0</v>
      </c>
      <c r="J5582" s="40" t="n">
        <f aca="false">IF(C5582=0,"",D5582/C5582)</f>
        <v>1</v>
      </c>
    </row>
    <row r="5583" customFormat="false" ht="15" hidden="false" customHeight="false" outlineLevel="0" collapsed="false">
      <c r="A5583" s="37" t="s">
        <v>1228</v>
      </c>
      <c r="B5583" s="37" t="s">
        <v>274</v>
      </c>
      <c r="C5583" s="37" t="n">
        <v>22</v>
      </c>
      <c r="D5583" s="37" t="n">
        <v>19</v>
      </c>
      <c r="E5583" s="37" t="n">
        <v>0</v>
      </c>
      <c r="F5583" s="37" t="n">
        <v>0</v>
      </c>
      <c r="G5583" s="37" t="n">
        <v>0</v>
      </c>
      <c r="H5583" s="37" t="n">
        <v>1</v>
      </c>
      <c r="I5583" s="37" t="n">
        <v>1</v>
      </c>
      <c r="J5583" s="40" t="n">
        <f aca="false">IF(C5583=0,"",D5583/C5583)</f>
        <v>0.863636363636364</v>
      </c>
    </row>
    <row r="5584" customFormat="false" ht="15" hidden="false" customHeight="false" outlineLevel="0" collapsed="false">
      <c r="A5584" s="37" t="s">
        <v>1228</v>
      </c>
      <c r="B5584" s="37" t="s">
        <v>275</v>
      </c>
      <c r="C5584" s="37" t="n">
        <v>22</v>
      </c>
      <c r="D5584" s="37" t="n">
        <v>20</v>
      </c>
      <c r="E5584" s="37" t="n">
        <v>0</v>
      </c>
      <c r="F5584" s="37" t="n">
        <v>1</v>
      </c>
      <c r="G5584" s="37" t="n">
        <v>0</v>
      </c>
      <c r="H5584" s="37" t="n">
        <v>0</v>
      </c>
      <c r="I5584" s="37" t="n">
        <v>0</v>
      </c>
      <c r="J5584" s="40" t="n">
        <f aca="false">IF(C5584=0,"",D5584/C5584)</f>
        <v>0.909090909090909</v>
      </c>
    </row>
    <row r="5585" customFormat="false" ht="15" hidden="false" customHeight="false" outlineLevel="0" collapsed="false">
      <c r="A5585" s="37" t="s">
        <v>1228</v>
      </c>
      <c r="B5585" s="37" t="s">
        <v>276</v>
      </c>
      <c r="C5585" s="37" t="n">
        <v>22</v>
      </c>
      <c r="D5585" s="37" t="n">
        <v>17</v>
      </c>
      <c r="E5585" s="37" t="n">
        <v>0</v>
      </c>
      <c r="F5585" s="37" t="n">
        <v>1</v>
      </c>
      <c r="G5585" s="37" t="n">
        <v>0</v>
      </c>
      <c r="H5585" s="37" t="n">
        <v>0</v>
      </c>
      <c r="I5585" s="37" t="n">
        <v>3</v>
      </c>
      <c r="J5585" s="40" t="n">
        <f aca="false">IF(C5585=0,"",D5585/C5585)</f>
        <v>0.772727272727273</v>
      </c>
    </row>
    <row r="5586" customFormat="false" ht="15" hidden="false" customHeight="false" outlineLevel="0" collapsed="false">
      <c r="A5586" s="37" t="s">
        <v>1228</v>
      </c>
      <c r="B5586" s="37" t="s">
        <v>277</v>
      </c>
      <c r="C5586" s="37" t="n">
        <v>22</v>
      </c>
      <c r="D5586" s="37" t="n">
        <v>21</v>
      </c>
      <c r="E5586" s="37" t="n">
        <v>1</v>
      </c>
      <c r="F5586" s="37" t="n">
        <v>1</v>
      </c>
      <c r="G5586" s="37" t="n">
        <v>0</v>
      </c>
      <c r="H5586" s="37" t="n">
        <v>0</v>
      </c>
      <c r="I5586" s="37" t="n">
        <v>0</v>
      </c>
      <c r="J5586" s="40" t="n">
        <f aca="false">IF(C5586=0,"",D5586/C5586)</f>
        <v>0.954545454545455</v>
      </c>
    </row>
    <row r="5587" customFormat="false" ht="15" hidden="false" customHeight="false" outlineLevel="0" collapsed="false">
      <c r="A5587" s="37" t="s">
        <v>1228</v>
      </c>
      <c r="B5587" s="37" t="s">
        <v>278</v>
      </c>
      <c r="C5587" s="37" t="n">
        <v>22</v>
      </c>
      <c r="D5587" s="37" t="n">
        <v>17</v>
      </c>
      <c r="E5587" s="37" t="n">
        <v>0</v>
      </c>
      <c r="F5587" s="37" t="n">
        <v>1</v>
      </c>
      <c r="G5587" s="37" t="n">
        <v>0</v>
      </c>
      <c r="H5587" s="37" t="n">
        <v>2</v>
      </c>
      <c r="I5587" s="37" t="n">
        <v>0</v>
      </c>
      <c r="J5587" s="40" t="n">
        <f aca="false">IF(C5587=0,"",D5587/C5587)</f>
        <v>0.772727272727273</v>
      </c>
    </row>
    <row r="5588" customFormat="false" ht="15" hidden="false" customHeight="false" outlineLevel="0" collapsed="false">
      <c r="A5588" s="37" t="s">
        <v>1228</v>
      </c>
      <c r="B5588" s="37" t="s">
        <v>279</v>
      </c>
      <c r="C5588" s="37" t="n">
        <v>22</v>
      </c>
      <c r="D5588" s="37" t="n">
        <v>19</v>
      </c>
      <c r="E5588" s="37" t="n">
        <v>0</v>
      </c>
      <c r="F5588" s="37" t="n">
        <v>0</v>
      </c>
      <c r="G5588" s="37" t="n">
        <v>0</v>
      </c>
      <c r="H5588" s="37" t="n">
        <v>2</v>
      </c>
      <c r="I5588" s="37" t="n">
        <v>2</v>
      </c>
      <c r="J5588" s="40" t="n">
        <f aca="false">IF(C5588=0,"",D5588/C5588)</f>
        <v>0.863636363636364</v>
      </c>
    </row>
    <row r="5589" customFormat="false" ht="15" hidden="false" customHeight="false" outlineLevel="0" collapsed="false">
      <c r="A5589" s="37" t="s">
        <v>1228</v>
      </c>
      <c r="B5589" s="37" t="s">
        <v>280</v>
      </c>
      <c r="C5589" s="37" t="n">
        <v>22</v>
      </c>
      <c r="D5589" s="37" t="n">
        <v>19</v>
      </c>
      <c r="E5589" s="37" t="n">
        <v>0</v>
      </c>
      <c r="F5589" s="37" t="n">
        <v>0</v>
      </c>
      <c r="G5589" s="37" t="n">
        <v>0</v>
      </c>
      <c r="H5589" s="37" t="n">
        <v>0</v>
      </c>
      <c r="I5589" s="37" t="n">
        <v>1</v>
      </c>
      <c r="J5589" s="40" t="n">
        <f aca="false">IF(C5589=0,"",D5589/C5589)</f>
        <v>0.863636363636364</v>
      </c>
    </row>
    <row r="5590" customFormat="false" ht="15" hidden="false" customHeight="false" outlineLevel="0" collapsed="false">
      <c r="A5590" s="37" t="s">
        <v>1228</v>
      </c>
      <c r="B5590" s="37" t="s">
        <v>281</v>
      </c>
      <c r="C5590" s="37" t="n">
        <v>22</v>
      </c>
      <c r="D5590" s="37" t="n">
        <v>19</v>
      </c>
      <c r="E5590" s="37" t="n">
        <v>0</v>
      </c>
      <c r="F5590" s="37" t="n">
        <v>0</v>
      </c>
      <c r="G5590" s="37" t="n">
        <v>0</v>
      </c>
      <c r="H5590" s="37" t="n">
        <v>0</v>
      </c>
      <c r="I5590" s="37" t="n">
        <v>3</v>
      </c>
      <c r="J5590" s="40" t="n">
        <f aca="false">IF(C5590=0,"",D5590/C5590)</f>
        <v>0.863636363636364</v>
      </c>
    </row>
    <row r="5591" customFormat="false" ht="15" hidden="false" customHeight="false" outlineLevel="0" collapsed="false">
      <c r="A5591" s="37" t="s">
        <v>667</v>
      </c>
      <c r="B5591" s="37" t="s">
        <v>274</v>
      </c>
      <c r="C5591" s="37" t="n">
        <v>22</v>
      </c>
      <c r="D5591" s="37" t="n">
        <v>22</v>
      </c>
      <c r="E5591" s="37" t="n">
        <v>0</v>
      </c>
      <c r="F5591" s="37" t="n">
        <v>1</v>
      </c>
      <c r="G5591" s="37" t="n">
        <v>2</v>
      </c>
      <c r="H5591" s="37" t="n">
        <v>2</v>
      </c>
      <c r="I5591" s="37" t="n">
        <v>0</v>
      </c>
      <c r="J5591" s="40" t="n">
        <f aca="false">IF(C5591=0,"",D5591/C5591)</f>
        <v>1</v>
      </c>
    </row>
    <row r="5592" customFormat="false" ht="15" hidden="false" customHeight="false" outlineLevel="0" collapsed="false">
      <c r="A5592" s="37" t="s">
        <v>667</v>
      </c>
      <c r="B5592" s="37" t="s">
        <v>275</v>
      </c>
      <c r="C5592" s="37" t="n">
        <v>22</v>
      </c>
      <c r="D5592" s="37" t="n">
        <v>20</v>
      </c>
      <c r="E5592" s="37" t="n">
        <v>0</v>
      </c>
      <c r="F5592" s="37" t="n">
        <v>1</v>
      </c>
      <c r="G5592" s="37" t="n">
        <v>0</v>
      </c>
      <c r="H5592" s="37" t="n">
        <v>2</v>
      </c>
      <c r="I5592" s="37" t="n">
        <v>0</v>
      </c>
      <c r="J5592" s="40" t="n">
        <f aca="false">IF(C5592=0,"",D5592/C5592)</f>
        <v>0.909090909090909</v>
      </c>
    </row>
    <row r="5593" customFormat="false" ht="15" hidden="false" customHeight="false" outlineLevel="0" collapsed="false">
      <c r="A5593" s="37" t="s">
        <v>667</v>
      </c>
      <c r="B5593" s="37" t="s">
        <v>276</v>
      </c>
      <c r="C5593" s="37" t="n">
        <v>22</v>
      </c>
      <c r="D5593" s="37" t="n">
        <v>22</v>
      </c>
      <c r="E5593" s="37" t="n">
        <v>0</v>
      </c>
      <c r="F5593" s="37" t="n">
        <v>0</v>
      </c>
      <c r="G5593" s="37" t="n">
        <v>0</v>
      </c>
      <c r="H5593" s="37" t="n">
        <v>1</v>
      </c>
      <c r="I5593" s="37" t="n">
        <v>2</v>
      </c>
      <c r="J5593" s="40" t="n">
        <f aca="false">IF(C5593=0,"",D5593/C5593)</f>
        <v>1</v>
      </c>
    </row>
    <row r="5594" customFormat="false" ht="15" hidden="false" customHeight="false" outlineLevel="0" collapsed="false">
      <c r="A5594" s="37" t="s">
        <v>667</v>
      </c>
      <c r="B5594" s="37" t="s">
        <v>277</v>
      </c>
      <c r="C5594" s="37" t="n">
        <v>22</v>
      </c>
      <c r="D5594" s="37" t="n">
        <v>20</v>
      </c>
      <c r="E5594" s="37" t="n">
        <v>1</v>
      </c>
      <c r="F5594" s="37" t="n">
        <v>0</v>
      </c>
      <c r="G5594" s="37" t="n">
        <v>0</v>
      </c>
      <c r="H5594" s="37" t="n">
        <v>3</v>
      </c>
      <c r="I5594" s="37" t="n">
        <v>3</v>
      </c>
      <c r="J5594" s="40" t="n">
        <f aca="false">IF(C5594=0,"",D5594/C5594)</f>
        <v>0.909090909090909</v>
      </c>
    </row>
    <row r="5595" customFormat="false" ht="15" hidden="false" customHeight="false" outlineLevel="0" collapsed="false">
      <c r="A5595" s="37" t="s">
        <v>667</v>
      </c>
      <c r="B5595" s="37" t="s">
        <v>278</v>
      </c>
      <c r="C5595" s="37" t="n">
        <v>22</v>
      </c>
      <c r="D5595" s="37" t="n">
        <v>19</v>
      </c>
      <c r="E5595" s="37" t="n">
        <v>0</v>
      </c>
      <c r="F5595" s="37" t="n">
        <v>2</v>
      </c>
      <c r="G5595" s="37" t="n">
        <v>1</v>
      </c>
      <c r="H5595" s="37" t="n">
        <v>0</v>
      </c>
      <c r="I5595" s="37" t="n">
        <v>2</v>
      </c>
      <c r="J5595" s="40" t="n">
        <f aca="false">IF(C5595=0,"",D5595/C5595)</f>
        <v>0.863636363636364</v>
      </c>
    </row>
    <row r="5596" customFormat="false" ht="15" hidden="false" customHeight="false" outlineLevel="0" collapsed="false">
      <c r="A5596" s="37" t="s">
        <v>667</v>
      </c>
      <c r="B5596" s="37" t="s">
        <v>279</v>
      </c>
      <c r="C5596" s="37" t="n">
        <v>22</v>
      </c>
      <c r="D5596" s="37" t="n">
        <v>21</v>
      </c>
      <c r="E5596" s="37" t="n">
        <v>0</v>
      </c>
      <c r="F5596" s="37" t="n">
        <v>3</v>
      </c>
      <c r="G5596" s="37" t="n">
        <v>0</v>
      </c>
      <c r="H5596" s="37" t="n">
        <v>0</v>
      </c>
      <c r="I5596" s="37" t="n">
        <v>1</v>
      </c>
      <c r="J5596" s="40" t="n">
        <f aca="false">IF(C5596=0,"",D5596/C5596)</f>
        <v>0.954545454545455</v>
      </c>
    </row>
    <row r="5597" customFormat="false" ht="15" hidden="false" customHeight="false" outlineLevel="0" collapsed="false">
      <c r="A5597" s="37" t="s">
        <v>667</v>
      </c>
      <c r="B5597" s="37" t="s">
        <v>280</v>
      </c>
      <c r="C5597" s="37" t="n">
        <v>22</v>
      </c>
      <c r="D5597" s="37" t="n">
        <v>20</v>
      </c>
      <c r="E5597" s="37" t="n">
        <v>1</v>
      </c>
      <c r="F5597" s="37" t="n">
        <v>0</v>
      </c>
      <c r="G5597" s="37" t="n">
        <v>1</v>
      </c>
      <c r="H5597" s="37" t="n">
        <v>2</v>
      </c>
      <c r="I5597" s="37" t="n">
        <v>2</v>
      </c>
      <c r="J5597" s="40" t="n">
        <f aca="false">IF(C5597=0,"",D5597/C5597)</f>
        <v>0.909090909090909</v>
      </c>
    </row>
    <row r="5598" customFormat="false" ht="15" hidden="false" customHeight="false" outlineLevel="0" collapsed="false">
      <c r="A5598" s="37" t="s">
        <v>667</v>
      </c>
      <c r="B5598" s="37" t="s">
        <v>281</v>
      </c>
      <c r="C5598" s="37" t="n">
        <v>22</v>
      </c>
      <c r="D5598" s="37" t="n">
        <v>20</v>
      </c>
      <c r="E5598" s="37" t="n">
        <v>0</v>
      </c>
      <c r="F5598" s="37" t="n">
        <v>0</v>
      </c>
      <c r="G5598" s="37" t="n">
        <v>1</v>
      </c>
      <c r="H5598" s="37" t="n">
        <v>1</v>
      </c>
      <c r="I5598" s="37" t="n">
        <v>2</v>
      </c>
      <c r="J5598" s="40" t="n">
        <f aca="false">IF(C5598=0,"",D5598/C5598)</f>
        <v>0.909090909090909</v>
      </c>
    </row>
    <row r="5599" customFormat="false" ht="15" hidden="false" customHeight="false" outlineLevel="0" collapsed="false">
      <c r="A5599" s="37" t="s">
        <v>1230</v>
      </c>
      <c r="B5599" s="37" t="s">
        <v>270</v>
      </c>
      <c r="C5599" s="37" t="n">
        <v>22</v>
      </c>
      <c r="D5599" s="37" t="n">
        <v>20</v>
      </c>
      <c r="E5599" s="37" t="n">
        <v>0</v>
      </c>
      <c r="F5599" s="37" t="n">
        <v>0</v>
      </c>
      <c r="G5599" s="37" t="n">
        <v>1</v>
      </c>
      <c r="H5599" s="37" t="n">
        <v>2</v>
      </c>
      <c r="I5599" s="37" t="n">
        <v>3</v>
      </c>
      <c r="J5599" s="40" t="n">
        <f aca="false">IF(C5599=0,"",D5599/C5599)</f>
        <v>0.909090909090909</v>
      </c>
    </row>
    <row r="5600" customFormat="false" ht="15" hidden="false" customHeight="false" outlineLevel="0" collapsed="false">
      <c r="A5600" s="37" t="s">
        <v>1230</v>
      </c>
      <c r="B5600" s="37" t="s">
        <v>271</v>
      </c>
      <c r="C5600" s="37" t="n">
        <v>22</v>
      </c>
      <c r="D5600" s="37" t="n">
        <v>22</v>
      </c>
      <c r="E5600" s="37" t="n">
        <v>1</v>
      </c>
      <c r="F5600" s="37" t="n">
        <v>1</v>
      </c>
      <c r="G5600" s="37" t="n">
        <v>0</v>
      </c>
      <c r="H5600" s="37" t="n">
        <v>0</v>
      </c>
      <c r="I5600" s="37" t="n">
        <v>15</v>
      </c>
      <c r="J5600" s="40" t="n">
        <f aca="false">IF(C5600=0,"",D5600/C5600)</f>
        <v>1</v>
      </c>
    </row>
    <row r="5601" customFormat="false" ht="15" hidden="false" customHeight="false" outlineLevel="0" collapsed="false">
      <c r="A5601" s="37" t="s">
        <v>1230</v>
      </c>
      <c r="B5601" s="37" t="s">
        <v>272</v>
      </c>
      <c r="C5601" s="37" t="n">
        <v>22</v>
      </c>
      <c r="D5601" s="37" t="n">
        <v>21</v>
      </c>
      <c r="E5601" s="37" t="n">
        <v>0</v>
      </c>
      <c r="F5601" s="37" t="n">
        <v>0</v>
      </c>
      <c r="G5601" s="37" t="n">
        <v>0</v>
      </c>
      <c r="H5601" s="37" t="n">
        <v>1</v>
      </c>
      <c r="I5601" s="37" t="n">
        <v>8</v>
      </c>
      <c r="J5601" s="40" t="n">
        <f aca="false">IF(C5601=0,"",D5601/C5601)</f>
        <v>0.954545454545455</v>
      </c>
    </row>
    <row r="5602" customFormat="false" ht="15" hidden="false" customHeight="false" outlineLevel="0" collapsed="false">
      <c r="A5602" s="37" t="s">
        <v>1230</v>
      </c>
      <c r="B5602" s="37" t="s">
        <v>273</v>
      </c>
      <c r="C5602" s="37" t="n">
        <v>22</v>
      </c>
      <c r="D5602" s="37" t="n">
        <v>22</v>
      </c>
      <c r="E5602" s="37" t="n">
        <v>0</v>
      </c>
      <c r="F5602" s="37" t="n">
        <v>1</v>
      </c>
      <c r="G5602" s="37" t="n">
        <v>0</v>
      </c>
      <c r="H5602" s="37" t="n">
        <v>3</v>
      </c>
      <c r="I5602" s="37" t="n">
        <v>9</v>
      </c>
      <c r="J5602" s="40" t="n">
        <f aca="false">IF(C5602=0,"",D5602/C5602)</f>
        <v>1</v>
      </c>
    </row>
    <row r="5603" customFormat="false" ht="15" hidden="false" customHeight="false" outlineLevel="0" collapsed="false">
      <c r="A5603" s="37" t="s">
        <v>1230</v>
      </c>
      <c r="B5603" s="37" t="s">
        <v>274</v>
      </c>
      <c r="C5603" s="37" t="n">
        <v>22</v>
      </c>
      <c r="D5603" s="37" t="n">
        <v>20</v>
      </c>
      <c r="E5603" s="37" t="n">
        <v>0</v>
      </c>
      <c r="F5603" s="37" t="n">
        <v>1</v>
      </c>
      <c r="G5603" s="37" t="n">
        <v>0</v>
      </c>
      <c r="H5603" s="37" t="n">
        <v>3</v>
      </c>
      <c r="I5603" s="37" t="n">
        <v>12</v>
      </c>
      <c r="J5603" s="40" t="n">
        <f aca="false">IF(C5603=0,"",D5603/C5603)</f>
        <v>0.909090909090909</v>
      </c>
    </row>
    <row r="5604" customFormat="false" ht="15" hidden="false" customHeight="false" outlineLevel="0" collapsed="false">
      <c r="A5604" s="37" t="s">
        <v>1230</v>
      </c>
      <c r="B5604" s="37" t="s">
        <v>275</v>
      </c>
      <c r="C5604" s="37" t="n">
        <v>22</v>
      </c>
      <c r="D5604" s="37" t="n">
        <v>18</v>
      </c>
      <c r="E5604" s="37" t="n">
        <v>0</v>
      </c>
      <c r="F5604" s="37" t="n">
        <v>0</v>
      </c>
      <c r="G5604" s="37" t="n">
        <v>0</v>
      </c>
      <c r="H5604" s="37" t="n">
        <v>3</v>
      </c>
      <c r="I5604" s="37" t="n">
        <v>15</v>
      </c>
      <c r="J5604" s="40" t="n">
        <f aca="false">IF(C5604=0,"",D5604/C5604)</f>
        <v>0.818181818181818</v>
      </c>
    </row>
    <row r="5605" customFormat="false" ht="15" hidden="false" customHeight="false" outlineLevel="0" collapsed="false">
      <c r="A5605" s="37" t="s">
        <v>1230</v>
      </c>
      <c r="B5605" s="37" t="s">
        <v>276</v>
      </c>
      <c r="C5605" s="37" t="n">
        <v>22</v>
      </c>
      <c r="D5605" s="37" t="n">
        <v>21</v>
      </c>
      <c r="E5605" s="37" t="n">
        <v>1</v>
      </c>
      <c r="F5605" s="37" t="n">
        <v>1</v>
      </c>
      <c r="G5605" s="37" t="n">
        <v>0</v>
      </c>
      <c r="H5605" s="37" t="n">
        <v>0</v>
      </c>
      <c r="I5605" s="37" t="n">
        <v>9</v>
      </c>
      <c r="J5605" s="40" t="n">
        <f aca="false">IF(C5605=0,"",D5605/C5605)</f>
        <v>0.954545454545455</v>
      </c>
    </row>
    <row r="5606" customFormat="false" ht="15" hidden="false" customHeight="false" outlineLevel="0" collapsed="false">
      <c r="A5606" s="37" t="s">
        <v>1230</v>
      </c>
      <c r="B5606" s="37" t="s">
        <v>277</v>
      </c>
      <c r="C5606" s="37" t="n">
        <v>22</v>
      </c>
      <c r="D5606" s="37" t="n">
        <v>22</v>
      </c>
      <c r="E5606" s="37" t="n">
        <v>0</v>
      </c>
      <c r="F5606" s="37" t="n">
        <v>2</v>
      </c>
      <c r="G5606" s="37" t="n">
        <v>1</v>
      </c>
      <c r="H5606" s="37" t="n">
        <v>0</v>
      </c>
      <c r="I5606" s="37" t="n">
        <v>5</v>
      </c>
      <c r="J5606" s="40" t="n">
        <f aca="false">IF(C5606=0,"",D5606/C5606)</f>
        <v>1</v>
      </c>
    </row>
    <row r="5607" customFormat="false" ht="15" hidden="false" customHeight="false" outlineLevel="0" collapsed="false">
      <c r="A5607" s="37" t="s">
        <v>1230</v>
      </c>
      <c r="B5607" s="37" t="s">
        <v>278</v>
      </c>
      <c r="C5607" s="37" t="n">
        <v>22</v>
      </c>
      <c r="D5607" s="37" t="n">
        <v>22</v>
      </c>
      <c r="E5607" s="37" t="n">
        <v>0</v>
      </c>
      <c r="F5607" s="37" t="n">
        <v>1</v>
      </c>
      <c r="G5607" s="37" t="n">
        <v>1</v>
      </c>
      <c r="H5607" s="37" t="n">
        <v>1</v>
      </c>
      <c r="I5607" s="37" t="n">
        <v>17</v>
      </c>
      <c r="J5607" s="40" t="n">
        <f aca="false">IF(C5607=0,"",D5607/C5607)</f>
        <v>1</v>
      </c>
    </row>
    <row r="5608" customFormat="false" ht="15" hidden="false" customHeight="false" outlineLevel="0" collapsed="false">
      <c r="A5608" s="37" t="s">
        <v>1230</v>
      </c>
      <c r="B5608" s="37" t="s">
        <v>279</v>
      </c>
      <c r="C5608" s="37" t="n">
        <v>22</v>
      </c>
      <c r="D5608" s="37" t="n">
        <v>19</v>
      </c>
      <c r="E5608" s="37" t="n">
        <v>0</v>
      </c>
      <c r="F5608" s="37" t="n">
        <v>0</v>
      </c>
      <c r="G5608" s="37" t="n">
        <v>0</v>
      </c>
      <c r="H5608" s="37" t="n">
        <v>3</v>
      </c>
      <c r="I5608" s="37" t="n">
        <v>1</v>
      </c>
      <c r="J5608" s="40" t="n">
        <f aca="false">IF(C5608=0,"",D5608/C5608)</f>
        <v>0.863636363636364</v>
      </c>
    </row>
    <row r="5609" customFormat="false" ht="15" hidden="false" customHeight="false" outlineLevel="0" collapsed="false">
      <c r="A5609" s="37" t="s">
        <v>1230</v>
      </c>
      <c r="B5609" s="37" t="s">
        <v>280</v>
      </c>
      <c r="C5609" s="37" t="n">
        <v>22</v>
      </c>
      <c r="D5609" s="37" t="n">
        <v>22</v>
      </c>
      <c r="E5609" s="37" t="n">
        <v>0</v>
      </c>
      <c r="F5609" s="37" t="n">
        <v>2</v>
      </c>
      <c r="G5609" s="37" t="n">
        <v>1</v>
      </c>
      <c r="H5609" s="37" t="n">
        <v>0</v>
      </c>
      <c r="I5609" s="37" t="n">
        <v>36</v>
      </c>
      <c r="J5609" s="40" t="n">
        <f aca="false">IF(C5609=0,"",D5609/C5609)</f>
        <v>1</v>
      </c>
    </row>
    <row r="5610" customFormat="false" ht="15" hidden="false" customHeight="false" outlineLevel="0" collapsed="false">
      <c r="A5610" s="37" t="s">
        <v>1230</v>
      </c>
      <c r="B5610" s="37" t="s">
        <v>281</v>
      </c>
      <c r="C5610" s="37" t="n">
        <v>22</v>
      </c>
      <c r="D5610" s="37" t="n">
        <v>22</v>
      </c>
      <c r="E5610" s="37" t="n">
        <v>0</v>
      </c>
      <c r="F5610" s="37" t="n">
        <v>0</v>
      </c>
      <c r="G5610" s="37" t="n">
        <v>0</v>
      </c>
      <c r="H5610" s="37" t="n">
        <v>1</v>
      </c>
      <c r="I5610" s="37" t="n">
        <v>12</v>
      </c>
      <c r="J5610" s="40" t="n">
        <f aca="false">IF(C5610=0,"",D5610/C5610)</f>
        <v>1</v>
      </c>
    </row>
    <row r="5611" customFormat="false" ht="15" hidden="false" customHeight="false" outlineLevel="0" collapsed="false">
      <c r="A5611" s="37" t="s">
        <v>1231</v>
      </c>
      <c r="B5611" s="37" t="s">
        <v>270</v>
      </c>
      <c r="C5611" s="37" t="n">
        <v>22</v>
      </c>
      <c r="D5611" s="37" t="n">
        <v>19</v>
      </c>
      <c r="E5611" s="37" t="n">
        <v>2</v>
      </c>
      <c r="F5611" s="37" t="n">
        <v>1</v>
      </c>
      <c r="G5611" s="37" t="n">
        <v>0</v>
      </c>
      <c r="H5611" s="37" t="n">
        <v>0</v>
      </c>
      <c r="I5611" s="37" t="n">
        <v>8</v>
      </c>
      <c r="J5611" s="40" t="n">
        <f aca="false">IF(C5611=0,"",D5611/C5611)</f>
        <v>0.863636363636364</v>
      </c>
    </row>
    <row r="5612" customFormat="false" ht="15" hidden="false" customHeight="false" outlineLevel="0" collapsed="false">
      <c r="A5612" s="37" t="s">
        <v>1231</v>
      </c>
      <c r="B5612" s="37" t="s">
        <v>271</v>
      </c>
      <c r="C5612" s="37" t="n">
        <v>22</v>
      </c>
      <c r="D5612" s="37" t="n">
        <v>21</v>
      </c>
      <c r="E5612" s="37" t="n">
        <v>0</v>
      </c>
      <c r="F5612" s="37" t="n">
        <v>2</v>
      </c>
      <c r="G5612" s="37" t="n">
        <v>0</v>
      </c>
      <c r="H5612" s="37" t="n">
        <v>3</v>
      </c>
      <c r="I5612" s="37" t="n">
        <v>9</v>
      </c>
      <c r="J5612" s="40" t="n">
        <f aca="false">IF(C5612=0,"",D5612/C5612)</f>
        <v>0.954545454545455</v>
      </c>
    </row>
    <row r="5613" customFormat="false" ht="15" hidden="false" customHeight="false" outlineLevel="0" collapsed="false">
      <c r="A5613" s="37" t="s">
        <v>1231</v>
      </c>
      <c r="B5613" s="37" t="s">
        <v>272</v>
      </c>
      <c r="C5613" s="37" t="n">
        <v>22</v>
      </c>
      <c r="D5613" s="37" t="n">
        <v>21</v>
      </c>
      <c r="E5613" s="37" t="n">
        <v>0</v>
      </c>
      <c r="F5613" s="37" t="n">
        <v>1</v>
      </c>
      <c r="G5613" s="37" t="n">
        <v>0</v>
      </c>
      <c r="H5613" s="37" t="n">
        <v>1</v>
      </c>
      <c r="I5613" s="37" t="n">
        <v>7</v>
      </c>
      <c r="J5613" s="40" t="n">
        <f aca="false">IF(C5613=0,"",D5613/C5613)</f>
        <v>0.954545454545455</v>
      </c>
    </row>
    <row r="5614" customFormat="false" ht="15" hidden="false" customHeight="false" outlineLevel="0" collapsed="false">
      <c r="A5614" s="37" t="s">
        <v>1231</v>
      </c>
      <c r="B5614" s="37" t="s">
        <v>273</v>
      </c>
      <c r="C5614" s="37" t="n">
        <v>22</v>
      </c>
      <c r="D5614" s="37" t="n">
        <v>18</v>
      </c>
      <c r="E5614" s="37" t="n">
        <v>0</v>
      </c>
      <c r="F5614" s="37" t="n">
        <v>0</v>
      </c>
      <c r="G5614" s="37" t="n">
        <v>0</v>
      </c>
      <c r="H5614" s="37" t="n">
        <v>1</v>
      </c>
      <c r="I5614" s="37" t="n">
        <v>15</v>
      </c>
      <c r="J5614" s="40" t="n">
        <f aca="false">IF(C5614=0,"",D5614/C5614)</f>
        <v>0.818181818181818</v>
      </c>
    </row>
    <row r="5615" customFormat="false" ht="15" hidden="false" customHeight="false" outlineLevel="0" collapsed="false">
      <c r="A5615" s="37" t="s">
        <v>1231</v>
      </c>
      <c r="B5615" s="37" t="s">
        <v>274</v>
      </c>
      <c r="C5615" s="37" t="n">
        <v>22</v>
      </c>
      <c r="D5615" s="37" t="n">
        <v>21</v>
      </c>
      <c r="E5615" s="37" t="n">
        <v>1</v>
      </c>
      <c r="F5615" s="37" t="n">
        <v>1</v>
      </c>
      <c r="G5615" s="37" t="n">
        <v>1</v>
      </c>
      <c r="H5615" s="37" t="n">
        <v>1</v>
      </c>
      <c r="I5615" s="37" t="n">
        <v>18</v>
      </c>
      <c r="J5615" s="40" t="n">
        <f aca="false">IF(C5615=0,"",D5615/C5615)</f>
        <v>0.954545454545455</v>
      </c>
    </row>
    <row r="5616" customFormat="false" ht="15" hidden="false" customHeight="false" outlineLevel="0" collapsed="false">
      <c r="A5616" s="37" t="s">
        <v>1231</v>
      </c>
      <c r="B5616" s="37" t="s">
        <v>275</v>
      </c>
      <c r="C5616" s="37" t="n">
        <v>22</v>
      </c>
      <c r="D5616" s="37" t="n">
        <v>21</v>
      </c>
      <c r="E5616" s="37" t="n">
        <v>0</v>
      </c>
      <c r="F5616" s="37" t="n">
        <v>0</v>
      </c>
      <c r="G5616" s="37" t="n">
        <v>0</v>
      </c>
      <c r="H5616" s="37" t="n">
        <v>3</v>
      </c>
      <c r="I5616" s="37" t="n">
        <v>6</v>
      </c>
      <c r="J5616" s="40" t="n">
        <f aca="false">IF(C5616=0,"",D5616/C5616)</f>
        <v>0.954545454545455</v>
      </c>
    </row>
    <row r="5617" customFormat="false" ht="15" hidden="false" customHeight="false" outlineLevel="0" collapsed="false">
      <c r="A5617" s="37" t="s">
        <v>1231</v>
      </c>
      <c r="B5617" s="37" t="s">
        <v>276</v>
      </c>
      <c r="C5617" s="37" t="n">
        <v>22</v>
      </c>
      <c r="D5617" s="37" t="n">
        <v>20</v>
      </c>
      <c r="E5617" s="37" t="n">
        <v>1</v>
      </c>
      <c r="F5617" s="37" t="n">
        <v>0</v>
      </c>
      <c r="G5617" s="37" t="n">
        <v>0</v>
      </c>
      <c r="H5617" s="37" t="n">
        <v>0</v>
      </c>
      <c r="I5617" s="37" t="n">
        <v>2</v>
      </c>
      <c r="J5617" s="40" t="n">
        <f aca="false">IF(C5617=0,"",D5617/C5617)</f>
        <v>0.909090909090909</v>
      </c>
    </row>
    <row r="5618" customFormat="false" ht="15" hidden="false" customHeight="false" outlineLevel="0" collapsed="false">
      <c r="A5618" s="37" t="s">
        <v>1231</v>
      </c>
      <c r="B5618" s="37" t="s">
        <v>277</v>
      </c>
      <c r="C5618" s="37" t="n">
        <v>22</v>
      </c>
      <c r="D5618" s="37" t="n">
        <v>21</v>
      </c>
      <c r="E5618" s="37" t="n">
        <v>0</v>
      </c>
      <c r="F5618" s="37" t="n">
        <v>0</v>
      </c>
      <c r="G5618" s="37" t="n">
        <v>0</v>
      </c>
      <c r="H5618" s="37" t="n">
        <v>3</v>
      </c>
      <c r="I5618" s="37" t="n">
        <v>19</v>
      </c>
      <c r="J5618" s="40" t="n">
        <f aca="false">IF(C5618=0,"",D5618/C5618)</f>
        <v>0.954545454545455</v>
      </c>
    </row>
    <row r="5619" customFormat="false" ht="15" hidden="false" customHeight="false" outlineLevel="0" collapsed="false">
      <c r="A5619" s="37" t="s">
        <v>1231</v>
      </c>
      <c r="B5619" s="37" t="s">
        <v>278</v>
      </c>
      <c r="C5619" s="37" t="n">
        <v>22</v>
      </c>
      <c r="D5619" s="37" t="n">
        <v>20</v>
      </c>
      <c r="E5619" s="37" t="n">
        <v>1</v>
      </c>
      <c r="F5619" s="37" t="n">
        <v>0</v>
      </c>
      <c r="G5619" s="37" t="n">
        <v>1</v>
      </c>
      <c r="H5619" s="37" t="n">
        <v>0</v>
      </c>
      <c r="I5619" s="37" t="n">
        <v>17</v>
      </c>
      <c r="J5619" s="40" t="n">
        <f aca="false">IF(C5619=0,"",D5619/C5619)</f>
        <v>0.909090909090909</v>
      </c>
    </row>
    <row r="5620" customFormat="false" ht="15" hidden="false" customHeight="false" outlineLevel="0" collapsed="false">
      <c r="A5620" s="37" t="s">
        <v>1231</v>
      </c>
      <c r="B5620" s="37" t="s">
        <v>279</v>
      </c>
      <c r="C5620" s="37" t="n">
        <v>22</v>
      </c>
      <c r="D5620" s="37" t="n">
        <v>19</v>
      </c>
      <c r="E5620" s="37" t="n">
        <v>0</v>
      </c>
      <c r="F5620" s="37" t="n">
        <v>0</v>
      </c>
      <c r="G5620" s="37" t="n">
        <v>0</v>
      </c>
      <c r="H5620" s="37" t="n">
        <v>3</v>
      </c>
      <c r="I5620" s="37" t="n">
        <v>4</v>
      </c>
      <c r="J5620" s="40" t="n">
        <f aca="false">IF(C5620=0,"",D5620/C5620)</f>
        <v>0.863636363636364</v>
      </c>
    </row>
    <row r="5621" customFormat="false" ht="15" hidden="false" customHeight="false" outlineLevel="0" collapsed="false">
      <c r="A5621" s="37" t="s">
        <v>1231</v>
      </c>
      <c r="B5621" s="37" t="s">
        <v>280</v>
      </c>
      <c r="C5621" s="37" t="n">
        <v>22</v>
      </c>
      <c r="D5621" s="37" t="n">
        <v>20</v>
      </c>
      <c r="E5621" s="37" t="n">
        <v>0</v>
      </c>
      <c r="F5621" s="37" t="n">
        <v>0</v>
      </c>
      <c r="G5621" s="37" t="n">
        <v>1</v>
      </c>
      <c r="H5621" s="37" t="n">
        <v>0</v>
      </c>
      <c r="I5621" s="37" t="n">
        <v>10</v>
      </c>
      <c r="J5621" s="40" t="n">
        <f aca="false">IF(C5621=0,"",D5621/C5621)</f>
        <v>0.909090909090909</v>
      </c>
    </row>
    <row r="5622" customFormat="false" ht="15" hidden="false" customHeight="false" outlineLevel="0" collapsed="false">
      <c r="A5622" s="37" t="s">
        <v>1231</v>
      </c>
      <c r="B5622" s="37" t="s">
        <v>281</v>
      </c>
      <c r="C5622" s="37" t="n">
        <v>22</v>
      </c>
      <c r="D5622" s="37" t="n">
        <v>19</v>
      </c>
      <c r="E5622" s="37" t="n">
        <v>0</v>
      </c>
      <c r="F5622" s="37" t="n">
        <v>1</v>
      </c>
      <c r="G5622" s="37" t="n">
        <v>0</v>
      </c>
      <c r="H5622" s="37" t="n">
        <v>4</v>
      </c>
      <c r="I5622" s="37" t="n">
        <v>3</v>
      </c>
      <c r="J5622" s="40" t="n">
        <f aca="false">IF(C5622=0,"",D5622/C5622)</f>
        <v>0.863636363636364</v>
      </c>
    </row>
    <row r="5623" customFormat="false" ht="15" hidden="false" customHeight="false" outlineLevel="0" collapsed="false">
      <c r="A5623" s="37" t="s">
        <v>1232</v>
      </c>
      <c r="B5623" s="37" t="s">
        <v>270</v>
      </c>
      <c r="C5623" s="37" t="n">
        <v>22</v>
      </c>
      <c r="D5623" s="37" t="n">
        <v>21</v>
      </c>
      <c r="E5623" s="37" t="n">
        <v>0</v>
      </c>
      <c r="F5623" s="37" t="n">
        <v>1</v>
      </c>
      <c r="G5623" s="37" t="n">
        <v>0</v>
      </c>
      <c r="H5623" s="37" t="n">
        <v>2</v>
      </c>
      <c r="I5623" s="37" t="n">
        <v>14</v>
      </c>
      <c r="J5623" s="40" t="n">
        <f aca="false">IF(C5623=0,"",D5623/C5623)</f>
        <v>0.954545454545455</v>
      </c>
    </row>
    <row r="5624" customFormat="false" ht="15" hidden="false" customHeight="false" outlineLevel="0" collapsed="false">
      <c r="A5624" s="37" t="s">
        <v>1232</v>
      </c>
      <c r="B5624" s="37" t="s">
        <v>271</v>
      </c>
      <c r="C5624" s="37" t="n">
        <v>22</v>
      </c>
      <c r="D5624" s="37" t="n">
        <v>20</v>
      </c>
      <c r="E5624" s="37" t="n">
        <v>1</v>
      </c>
      <c r="F5624" s="37" t="n">
        <v>1</v>
      </c>
      <c r="G5624" s="37" t="n">
        <v>0</v>
      </c>
      <c r="H5624" s="37" t="n">
        <v>2</v>
      </c>
      <c r="I5624" s="37" t="n">
        <v>11</v>
      </c>
      <c r="J5624" s="40" t="n">
        <f aca="false">IF(C5624=0,"",D5624/C5624)</f>
        <v>0.909090909090909</v>
      </c>
    </row>
    <row r="5625" customFormat="false" ht="15" hidden="false" customHeight="false" outlineLevel="0" collapsed="false">
      <c r="A5625" s="37" t="s">
        <v>1232</v>
      </c>
      <c r="B5625" s="37" t="s">
        <v>272</v>
      </c>
      <c r="C5625" s="37" t="n">
        <v>22</v>
      </c>
      <c r="D5625" s="37" t="n">
        <v>22</v>
      </c>
      <c r="E5625" s="37" t="n">
        <v>0</v>
      </c>
      <c r="F5625" s="37" t="n">
        <v>2</v>
      </c>
      <c r="G5625" s="37" t="n">
        <v>1</v>
      </c>
      <c r="H5625" s="37" t="n">
        <v>4</v>
      </c>
      <c r="I5625" s="37" t="n">
        <v>13</v>
      </c>
      <c r="J5625" s="40" t="n">
        <f aca="false">IF(C5625=0,"",D5625/C5625)</f>
        <v>1</v>
      </c>
    </row>
    <row r="5626" customFormat="false" ht="15" hidden="false" customHeight="false" outlineLevel="0" collapsed="false">
      <c r="A5626" s="37" t="s">
        <v>1232</v>
      </c>
      <c r="B5626" s="37" t="s">
        <v>273</v>
      </c>
      <c r="C5626" s="37" t="n">
        <v>22</v>
      </c>
      <c r="D5626" s="37" t="n">
        <v>20</v>
      </c>
      <c r="E5626" s="37" t="n">
        <v>1</v>
      </c>
      <c r="F5626" s="37" t="n">
        <v>0</v>
      </c>
      <c r="G5626" s="37" t="n">
        <v>0</v>
      </c>
      <c r="H5626" s="37" t="n">
        <v>1</v>
      </c>
      <c r="I5626" s="37" t="n">
        <v>18</v>
      </c>
      <c r="J5626" s="40" t="n">
        <f aca="false">IF(C5626=0,"",D5626/C5626)</f>
        <v>0.909090909090909</v>
      </c>
    </row>
    <row r="5627" customFormat="false" ht="15" hidden="false" customHeight="false" outlineLevel="0" collapsed="false">
      <c r="A5627" s="37" t="s">
        <v>1232</v>
      </c>
      <c r="B5627" s="37" t="s">
        <v>274</v>
      </c>
      <c r="C5627" s="37" t="n">
        <v>22</v>
      </c>
      <c r="D5627" s="37" t="n">
        <v>20</v>
      </c>
      <c r="E5627" s="37" t="n">
        <v>1</v>
      </c>
      <c r="F5627" s="37" t="n">
        <v>1</v>
      </c>
      <c r="G5627" s="37" t="n">
        <v>0</v>
      </c>
      <c r="H5627" s="37" t="n">
        <v>3</v>
      </c>
      <c r="I5627" s="37" t="n">
        <v>1</v>
      </c>
      <c r="J5627" s="40" t="n">
        <f aca="false">IF(C5627=0,"",D5627/C5627)</f>
        <v>0.909090909090909</v>
      </c>
    </row>
    <row r="5628" customFormat="false" ht="15" hidden="false" customHeight="false" outlineLevel="0" collapsed="false">
      <c r="A5628" s="37" t="s">
        <v>1232</v>
      </c>
      <c r="B5628" s="37" t="s">
        <v>275</v>
      </c>
      <c r="C5628" s="37" t="n">
        <v>22</v>
      </c>
      <c r="D5628" s="37" t="n">
        <v>20</v>
      </c>
      <c r="E5628" s="37" t="n">
        <v>0</v>
      </c>
      <c r="F5628" s="37" t="n">
        <v>0</v>
      </c>
      <c r="G5628" s="37" t="n">
        <v>0</v>
      </c>
      <c r="H5628" s="37" t="n">
        <v>1</v>
      </c>
      <c r="I5628" s="37" t="n">
        <v>4</v>
      </c>
      <c r="J5628" s="40" t="n">
        <f aca="false">IF(C5628=0,"",D5628/C5628)</f>
        <v>0.909090909090909</v>
      </c>
    </row>
    <row r="5629" customFormat="false" ht="15" hidden="false" customHeight="false" outlineLevel="0" collapsed="false">
      <c r="A5629" s="37" t="s">
        <v>1232</v>
      </c>
      <c r="B5629" s="37" t="s">
        <v>276</v>
      </c>
      <c r="C5629" s="37" t="n">
        <v>22</v>
      </c>
      <c r="D5629" s="37" t="n">
        <v>21</v>
      </c>
      <c r="E5629" s="37" t="n">
        <v>2</v>
      </c>
      <c r="F5629" s="37" t="n">
        <v>0</v>
      </c>
      <c r="G5629" s="37" t="n">
        <v>0</v>
      </c>
      <c r="H5629" s="37" t="n">
        <v>2</v>
      </c>
      <c r="I5629" s="37" t="n">
        <v>7</v>
      </c>
      <c r="J5629" s="40" t="n">
        <f aca="false">IF(C5629=0,"",D5629/C5629)</f>
        <v>0.954545454545455</v>
      </c>
    </row>
    <row r="5630" customFormat="false" ht="15" hidden="false" customHeight="false" outlineLevel="0" collapsed="false">
      <c r="A5630" s="37" t="s">
        <v>1232</v>
      </c>
      <c r="B5630" s="37" t="s">
        <v>277</v>
      </c>
      <c r="C5630" s="37" t="n">
        <v>22</v>
      </c>
      <c r="D5630" s="37" t="n">
        <v>19</v>
      </c>
      <c r="E5630" s="37" t="n">
        <v>2</v>
      </c>
      <c r="F5630" s="37" t="n">
        <v>3</v>
      </c>
      <c r="G5630" s="37" t="n">
        <v>0</v>
      </c>
      <c r="H5630" s="37" t="n">
        <v>2</v>
      </c>
      <c r="I5630" s="37" t="n">
        <v>9</v>
      </c>
      <c r="J5630" s="40" t="n">
        <f aca="false">IF(C5630=0,"",D5630/C5630)</f>
        <v>0.863636363636364</v>
      </c>
    </row>
    <row r="5631" customFormat="false" ht="15" hidden="false" customHeight="false" outlineLevel="0" collapsed="false">
      <c r="A5631" s="37" t="s">
        <v>1232</v>
      </c>
      <c r="B5631" s="37" t="s">
        <v>278</v>
      </c>
      <c r="C5631" s="37" t="n">
        <v>22</v>
      </c>
      <c r="D5631" s="37" t="n">
        <v>21</v>
      </c>
      <c r="E5631" s="37" t="n">
        <v>0</v>
      </c>
      <c r="F5631" s="37" t="n">
        <v>0</v>
      </c>
      <c r="G5631" s="37" t="n">
        <v>0</v>
      </c>
      <c r="H5631" s="37" t="n">
        <v>2</v>
      </c>
      <c r="I5631" s="37" t="n">
        <v>16</v>
      </c>
      <c r="J5631" s="40" t="n">
        <f aca="false">IF(C5631=0,"",D5631/C5631)</f>
        <v>0.954545454545455</v>
      </c>
    </row>
    <row r="5632" customFormat="false" ht="15" hidden="false" customHeight="false" outlineLevel="0" collapsed="false">
      <c r="A5632" s="37" t="s">
        <v>1232</v>
      </c>
      <c r="B5632" s="37" t="s">
        <v>279</v>
      </c>
      <c r="C5632" s="37" t="n">
        <v>22</v>
      </c>
      <c r="D5632" s="37" t="n">
        <v>22</v>
      </c>
      <c r="E5632" s="37" t="n">
        <v>1</v>
      </c>
      <c r="F5632" s="37" t="n">
        <v>2</v>
      </c>
      <c r="G5632" s="37" t="n">
        <v>1</v>
      </c>
      <c r="H5632" s="37" t="n">
        <v>0</v>
      </c>
      <c r="I5632" s="37" t="n">
        <v>3</v>
      </c>
      <c r="J5632" s="40" t="n">
        <f aca="false">IF(C5632=0,"",D5632/C5632)</f>
        <v>1</v>
      </c>
    </row>
    <row r="5633" customFormat="false" ht="15" hidden="false" customHeight="false" outlineLevel="0" collapsed="false">
      <c r="A5633" s="37" t="s">
        <v>1232</v>
      </c>
      <c r="B5633" s="37" t="s">
        <v>280</v>
      </c>
      <c r="C5633" s="37" t="n">
        <v>22</v>
      </c>
      <c r="D5633" s="37" t="n">
        <v>18</v>
      </c>
      <c r="E5633" s="37" t="n">
        <v>1</v>
      </c>
      <c r="F5633" s="37" t="n">
        <v>1</v>
      </c>
      <c r="G5633" s="37" t="n">
        <v>0</v>
      </c>
      <c r="H5633" s="37" t="n">
        <v>3</v>
      </c>
      <c r="I5633" s="37" t="n">
        <v>3</v>
      </c>
      <c r="J5633" s="40" t="n">
        <f aca="false">IF(C5633=0,"",D5633/C5633)</f>
        <v>0.818181818181818</v>
      </c>
    </row>
    <row r="5634" customFormat="false" ht="15" hidden="false" customHeight="false" outlineLevel="0" collapsed="false">
      <c r="A5634" s="37" t="s">
        <v>1232</v>
      </c>
      <c r="B5634" s="37" t="s">
        <v>281</v>
      </c>
      <c r="C5634" s="37" t="n">
        <v>22</v>
      </c>
      <c r="D5634" s="37" t="n">
        <v>20</v>
      </c>
      <c r="E5634" s="37" t="n">
        <v>1</v>
      </c>
      <c r="F5634" s="37" t="n">
        <v>0</v>
      </c>
      <c r="G5634" s="37" t="n">
        <v>0</v>
      </c>
      <c r="H5634" s="37" t="n">
        <v>0</v>
      </c>
      <c r="I5634" s="37" t="n">
        <v>13</v>
      </c>
      <c r="J5634" s="40" t="n">
        <f aca="false">IF(C5634=0,"",D5634/C5634)</f>
        <v>0.909090909090909</v>
      </c>
    </row>
    <row r="5635" customFormat="false" ht="15" hidden="false" customHeight="false" outlineLevel="0" collapsed="false">
      <c r="A5635" s="37" t="s">
        <v>1234</v>
      </c>
      <c r="B5635" s="37" t="s">
        <v>270</v>
      </c>
      <c r="C5635" s="37" t="n">
        <v>22</v>
      </c>
      <c r="D5635" s="37" t="n">
        <v>18</v>
      </c>
      <c r="E5635" s="37" t="n">
        <v>0</v>
      </c>
      <c r="F5635" s="37" t="n">
        <v>1</v>
      </c>
      <c r="G5635" s="37" t="n">
        <v>0</v>
      </c>
      <c r="H5635" s="37" t="n">
        <v>2</v>
      </c>
      <c r="I5635" s="37" t="n">
        <v>0</v>
      </c>
      <c r="J5635" s="40" t="n">
        <f aca="false">IF(C5635=0,"",D5635/C5635)</f>
        <v>0.818181818181818</v>
      </c>
    </row>
    <row r="5636" customFormat="false" ht="15" hidden="false" customHeight="false" outlineLevel="0" collapsed="false">
      <c r="A5636" s="37" t="s">
        <v>1234</v>
      </c>
      <c r="B5636" s="37" t="s">
        <v>271</v>
      </c>
      <c r="C5636" s="37" t="n">
        <v>22</v>
      </c>
      <c r="D5636" s="37" t="n">
        <v>22</v>
      </c>
      <c r="E5636" s="37" t="n">
        <v>1</v>
      </c>
      <c r="F5636" s="37" t="n">
        <v>0</v>
      </c>
      <c r="G5636" s="37" t="n">
        <v>0</v>
      </c>
      <c r="H5636" s="37" t="n">
        <v>2</v>
      </c>
      <c r="I5636" s="37" t="n">
        <v>6</v>
      </c>
      <c r="J5636" s="40" t="n">
        <f aca="false">IF(C5636=0,"",D5636/C5636)</f>
        <v>1</v>
      </c>
    </row>
    <row r="5637" customFormat="false" ht="15" hidden="false" customHeight="false" outlineLevel="0" collapsed="false">
      <c r="A5637" s="37" t="s">
        <v>1234</v>
      </c>
      <c r="B5637" s="37" t="s">
        <v>272</v>
      </c>
      <c r="C5637" s="37" t="n">
        <v>22</v>
      </c>
      <c r="D5637" s="37" t="n">
        <v>22</v>
      </c>
      <c r="E5637" s="37" t="n">
        <v>1</v>
      </c>
      <c r="F5637" s="37" t="n">
        <v>1</v>
      </c>
      <c r="G5637" s="37" t="n">
        <v>0</v>
      </c>
      <c r="H5637" s="37" t="n">
        <v>5</v>
      </c>
      <c r="I5637" s="37" t="n">
        <v>4</v>
      </c>
      <c r="J5637" s="40" t="n">
        <f aca="false">IF(C5637=0,"",D5637/C5637)</f>
        <v>1</v>
      </c>
    </row>
    <row r="5638" customFormat="false" ht="15" hidden="false" customHeight="false" outlineLevel="0" collapsed="false">
      <c r="A5638" s="37" t="s">
        <v>1234</v>
      </c>
      <c r="B5638" s="37" t="s">
        <v>273</v>
      </c>
      <c r="C5638" s="37" t="n">
        <v>22</v>
      </c>
      <c r="D5638" s="37" t="n">
        <v>20</v>
      </c>
      <c r="E5638" s="37" t="n">
        <v>0</v>
      </c>
      <c r="F5638" s="37" t="n">
        <v>1</v>
      </c>
      <c r="G5638" s="37" t="n">
        <v>2</v>
      </c>
      <c r="H5638" s="37" t="n">
        <v>5</v>
      </c>
      <c r="I5638" s="37" t="n">
        <v>2</v>
      </c>
      <c r="J5638" s="40" t="n">
        <f aca="false">IF(C5638=0,"",D5638/C5638)</f>
        <v>0.909090909090909</v>
      </c>
    </row>
    <row r="5639" customFormat="false" ht="15" hidden="false" customHeight="false" outlineLevel="0" collapsed="false">
      <c r="A5639" s="37" t="s">
        <v>1234</v>
      </c>
      <c r="B5639" s="37" t="s">
        <v>274</v>
      </c>
      <c r="C5639" s="37" t="n">
        <v>22</v>
      </c>
      <c r="D5639" s="37" t="n">
        <v>20</v>
      </c>
      <c r="E5639" s="37" t="n">
        <v>1</v>
      </c>
      <c r="F5639" s="37" t="n">
        <v>1</v>
      </c>
      <c r="G5639" s="37" t="n">
        <v>0</v>
      </c>
      <c r="H5639" s="37" t="n">
        <v>3</v>
      </c>
      <c r="I5639" s="37" t="n">
        <v>0</v>
      </c>
      <c r="J5639" s="40" t="n">
        <f aca="false">IF(C5639=0,"",D5639/C5639)</f>
        <v>0.909090909090909</v>
      </c>
    </row>
    <row r="5640" customFormat="false" ht="15" hidden="false" customHeight="false" outlineLevel="0" collapsed="false">
      <c r="A5640" s="37" t="s">
        <v>1234</v>
      </c>
      <c r="B5640" s="37" t="s">
        <v>275</v>
      </c>
      <c r="C5640" s="37" t="n">
        <v>22</v>
      </c>
      <c r="D5640" s="37" t="n">
        <v>19</v>
      </c>
      <c r="E5640" s="37" t="n">
        <v>3</v>
      </c>
      <c r="F5640" s="37" t="n">
        <v>4</v>
      </c>
      <c r="G5640" s="37" t="n">
        <v>0</v>
      </c>
      <c r="H5640" s="37" t="n">
        <v>0</v>
      </c>
      <c r="I5640" s="37" t="n">
        <v>2</v>
      </c>
      <c r="J5640" s="40" t="n">
        <f aca="false">IF(C5640=0,"",D5640/C5640)</f>
        <v>0.863636363636364</v>
      </c>
    </row>
    <row r="5641" customFormat="false" ht="15" hidden="false" customHeight="false" outlineLevel="0" collapsed="false">
      <c r="A5641" s="37" t="s">
        <v>1234</v>
      </c>
      <c r="B5641" s="37" t="s">
        <v>276</v>
      </c>
      <c r="C5641" s="37" t="n">
        <v>22</v>
      </c>
      <c r="D5641" s="37" t="n">
        <v>20</v>
      </c>
      <c r="E5641" s="37" t="n">
        <v>0</v>
      </c>
      <c r="F5641" s="37" t="n">
        <v>0</v>
      </c>
      <c r="G5641" s="37" t="n">
        <v>0</v>
      </c>
      <c r="H5641" s="37" t="n">
        <v>0</v>
      </c>
      <c r="I5641" s="37" t="n">
        <v>1</v>
      </c>
      <c r="J5641" s="40" t="n">
        <f aca="false">IF(C5641=0,"",D5641/C5641)</f>
        <v>0.909090909090909</v>
      </c>
    </row>
    <row r="5642" customFormat="false" ht="15" hidden="false" customHeight="false" outlineLevel="0" collapsed="false">
      <c r="A5642" s="37" t="s">
        <v>1234</v>
      </c>
      <c r="B5642" s="37" t="s">
        <v>277</v>
      </c>
      <c r="C5642" s="37" t="n">
        <v>22</v>
      </c>
      <c r="D5642" s="37" t="n">
        <v>20</v>
      </c>
      <c r="E5642" s="37" t="n">
        <v>2</v>
      </c>
      <c r="F5642" s="37" t="n">
        <v>0</v>
      </c>
      <c r="G5642" s="37" t="n">
        <v>1</v>
      </c>
      <c r="H5642" s="37" t="n">
        <v>1</v>
      </c>
      <c r="I5642" s="37" t="n">
        <v>1</v>
      </c>
      <c r="J5642" s="40" t="n">
        <f aca="false">IF(C5642=0,"",D5642/C5642)</f>
        <v>0.909090909090909</v>
      </c>
    </row>
    <row r="5643" customFormat="false" ht="15" hidden="false" customHeight="false" outlineLevel="0" collapsed="false">
      <c r="A5643" s="37" t="s">
        <v>1234</v>
      </c>
      <c r="B5643" s="37" t="s">
        <v>278</v>
      </c>
      <c r="C5643" s="37" t="n">
        <v>22</v>
      </c>
      <c r="D5643" s="37" t="n">
        <v>18</v>
      </c>
      <c r="E5643" s="37" t="n">
        <v>1</v>
      </c>
      <c r="F5643" s="37" t="n">
        <v>1</v>
      </c>
      <c r="G5643" s="37" t="n">
        <v>1</v>
      </c>
      <c r="H5643" s="37" t="n">
        <v>2</v>
      </c>
      <c r="I5643" s="37" t="n">
        <v>3</v>
      </c>
      <c r="J5643" s="40" t="n">
        <f aca="false">IF(C5643=0,"",D5643/C5643)</f>
        <v>0.818181818181818</v>
      </c>
    </row>
    <row r="5644" customFormat="false" ht="15" hidden="false" customHeight="false" outlineLevel="0" collapsed="false">
      <c r="A5644" s="37" t="s">
        <v>1234</v>
      </c>
      <c r="B5644" s="37" t="s">
        <v>279</v>
      </c>
      <c r="C5644" s="37" t="n">
        <v>22</v>
      </c>
      <c r="D5644" s="37" t="n">
        <v>22</v>
      </c>
      <c r="E5644" s="37" t="n">
        <v>3</v>
      </c>
      <c r="F5644" s="37" t="n">
        <v>0</v>
      </c>
      <c r="G5644" s="37" t="n">
        <v>2</v>
      </c>
      <c r="H5644" s="37" t="n">
        <v>3</v>
      </c>
      <c r="I5644" s="37" t="n">
        <v>4</v>
      </c>
      <c r="J5644" s="40" t="n">
        <f aca="false">IF(C5644=0,"",D5644/C5644)</f>
        <v>1</v>
      </c>
    </row>
    <row r="5645" customFormat="false" ht="15" hidden="false" customHeight="false" outlineLevel="0" collapsed="false">
      <c r="A5645" s="37" t="s">
        <v>1234</v>
      </c>
      <c r="B5645" s="37" t="s">
        <v>280</v>
      </c>
      <c r="C5645" s="37" t="n">
        <v>22</v>
      </c>
      <c r="D5645" s="37" t="n">
        <v>21</v>
      </c>
      <c r="E5645" s="37" t="n">
        <v>1</v>
      </c>
      <c r="F5645" s="37" t="n">
        <v>1</v>
      </c>
      <c r="G5645" s="37" t="n">
        <v>0</v>
      </c>
      <c r="H5645" s="37" t="n">
        <v>1</v>
      </c>
      <c r="I5645" s="37" t="n">
        <v>1</v>
      </c>
      <c r="J5645" s="40" t="n">
        <f aca="false">IF(C5645=0,"",D5645/C5645)</f>
        <v>0.954545454545455</v>
      </c>
    </row>
    <row r="5646" customFormat="false" ht="15" hidden="false" customHeight="false" outlineLevel="0" collapsed="false">
      <c r="A5646" s="37" t="s">
        <v>1234</v>
      </c>
      <c r="B5646" s="37" t="s">
        <v>281</v>
      </c>
      <c r="C5646" s="37" t="n">
        <v>22</v>
      </c>
      <c r="D5646" s="37" t="n">
        <v>19</v>
      </c>
      <c r="E5646" s="37" t="n">
        <v>1</v>
      </c>
      <c r="F5646" s="37" t="n">
        <v>0</v>
      </c>
      <c r="G5646" s="37" t="n">
        <v>0</v>
      </c>
      <c r="H5646" s="37" t="n">
        <v>3</v>
      </c>
      <c r="I5646" s="37" t="n">
        <v>0</v>
      </c>
      <c r="J5646" s="40" t="n">
        <f aca="false">IF(C5646=0,"",D5646/C5646)</f>
        <v>0.863636363636364</v>
      </c>
    </row>
    <row r="5647" customFormat="false" ht="15" hidden="false" customHeight="false" outlineLevel="0" collapsed="false">
      <c r="A5647" s="37" t="s">
        <v>1235</v>
      </c>
      <c r="B5647" s="37" t="s">
        <v>279</v>
      </c>
      <c r="C5647" s="37" t="n">
        <v>22</v>
      </c>
      <c r="D5647" s="37" t="n">
        <v>19</v>
      </c>
      <c r="E5647" s="37" t="n">
        <v>0</v>
      </c>
      <c r="F5647" s="37" t="n">
        <v>0</v>
      </c>
      <c r="G5647" s="37" t="n">
        <v>0</v>
      </c>
      <c r="H5647" s="37" t="n">
        <v>2</v>
      </c>
      <c r="I5647" s="37" t="n">
        <v>3</v>
      </c>
      <c r="J5647" s="40" t="n">
        <f aca="false">IF(C5647=0,"",D5647/C5647)</f>
        <v>0.863636363636364</v>
      </c>
    </row>
    <row r="5648" customFormat="false" ht="15" hidden="false" customHeight="false" outlineLevel="0" collapsed="false">
      <c r="A5648" s="37" t="s">
        <v>1235</v>
      </c>
      <c r="B5648" s="37" t="s">
        <v>280</v>
      </c>
      <c r="C5648" s="37" t="n">
        <v>22</v>
      </c>
      <c r="D5648" s="37" t="n">
        <v>21</v>
      </c>
      <c r="E5648" s="37" t="n">
        <v>0</v>
      </c>
      <c r="F5648" s="37" t="n">
        <v>1</v>
      </c>
      <c r="G5648" s="37" t="n">
        <v>0</v>
      </c>
      <c r="H5648" s="37" t="n">
        <v>1</v>
      </c>
      <c r="I5648" s="37" t="n">
        <v>0</v>
      </c>
      <c r="J5648" s="40" t="n">
        <f aca="false">IF(C5648=0,"",D5648/C5648)</f>
        <v>0.954545454545455</v>
      </c>
    </row>
    <row r="5649" customFormat="false" ht="15" hidden="false" customHeight="false" outlineLevel="0" collapsed="false">
      <c r="A5649" s="37" t="s">
        <v>1235</v>
      </c>
      <c r="B5649" s="37" t="s">
        <v>281</v>
      </c>
      <c r="C5649" s="37" t="n">
        <v>22</v>
      </c>
      <c r="D5649" s="37" t="n">
        <v>20</v>
      </c>
      <c r="E5649" s="37" t="n">
        <v>1</v>
      </c>
      <c r="F5649" s="37" t="n">
        <v>0</v>
      </c>
      <c r="G5649" s="37" t="n">
        <v>3</v>
      </c>
      <c r="H5649" s="37" t="n">
        <v>2</v>
      </c>
      <c r="I5649" s="37" t="n">
        <v>0</v>
      </c>
      <c r="J5649" s="40" t="n">
        <f aca="false">IF(C5649=0,"",D5649/C5649)</f>
        <v>0.909090909090909</v>
      </c>
    </row>
    <row r="5650" customFormat="false" ht="15" hidden="false" customHeight="false" outlineLevel="0" collapsed="false">
      <c r="A5650" s="37" t="s">
        <v>1236</v>
      </c>
      <c r="B5650" s="37" t="s">
        <v>270</v>
      </c>
      <c r="C5650" s="37" t="n">
        <v>22</v>
      </c>
      <c r="D5650" s="37" t="n">
        <v>20</v>
      </c>
      <c r="E5650" s="37" t="n">
        <v>1</v>
      </c>
      <c r="F5650" s="37" t="n">
        <v>1</v>
      </c>
      <c r="G5650" s="37" t="n">
        <v>0</v>
      </c>
      <c r="H5650" s="37" t="n">
        <v>1</v>
      </c>
      <c r="I5650" s="37" t="n">
        <v>1</v>
      </c>
      <c r="J5650" s="40" t="n">
        <f aca="false">IF(C5650=0,"",D5650/C5650)</f>
        <v>0.909090909090909</v>
      </c>
    </row>
    <row r="5651" customFormat="false" ht="15" hidden="false" customHeight="false" outlineLevel="0" collapsed="false">
      <c r="A5651" s="37" t="s">
        <v>1236</v>
      </c>
      <c r="B5651" s="37" t="s">
        <v>271</v>
      </c>
      <c r="C5651" s="37" t="n">
        <v>22</v>
      </c>
      <c r="D5651" s="37" t="n">
        <v>21</v>
      </c>
      <c r="E5651" s="37" t="n">
        <v>0</v>
      </c>
      <c r="F5651" s="37" t="n">
        <v>0</v>
      </c>
      <c r="G5651" s="37" t="n">
        <v>1</v>
      </c>
      <c r="H5651" s="37" t="n">
        <v>5</v>
      </c>
      <c r="I5651" s="37" t="n">
        <v>1</v>
      </c>
      <c r="J5651" s="40" t="n">
        <f aca="false">IF(C5651=0,"",D5651/C5651)</f>
        <v>0.954545454545455</v>
      </c>
    </row>
    <row r="5652" customFormat="false" ht="15" hidden="false" customHeight="false" outlineLevel="0" collapsed="false">
      <c r="A5652" s="37" t="s">
        <v>1236</v>
      </c>
      <c r="B5652" s="37" t="s">
        <v>272</v>
      </c>
      <c r="C5652" s="37" t="n">
        <v>22</v>
      </c>
      <c r="D5652" s="37" t="n">
        <v>20</v>
      </c>
      <c r="E5652" s="37" t="n">
        <v>4</v>
      </c>
      <c r="F5652" s="37" t="n">
        <v>1</v>
      </c>
      <c r="G5652" s="37" t="n">
        <v>0</v>
      </c>
      <c r="H5652" s="37" t="n">
        <v>1</v>
      </c>
      <c r="I5652" s="37" t="n">
        <v>3</v>
      </c>
      <c r="J5652" s="40" t="n">
        <f aca="false">IF(C5652=0,"",D5652/C5652)</f>
        <v>0.909090909090909</v>
      </c>
    </row>
    <row r="5653" customFormat="false" ht="15" hidden="false" customHeight="false" outlineLevel="0" collapsed="false">
      <c r="A5653" s="37" t="s">
        <v>1236</v>
      </c>
      <c r="B5653" s="37" t="s">
        <v>273</v>
      </c>
      <c r="C5653" s="37" t="n">
        <v>22</v>
      </c>
      <c r="D5653" s="37" t="n">
        <v>19</v>
      </c>
      <c r="E5653" s="37" t="n">
        <v>0</v>
      </c>
      <c r="F5653" s="37" t="n">
        <v>2</v>
      </c>
      <c r="G5653" s="37" t="n">
        <v>0</v>
      </c>
      <c r="H5653" s="37" t="n">
        <v>1</v>
      </c>
      <c r="I5653" s="37" t="n">
        <v>0</v>
      </c>
      <c r="J5653" s="40" t="n">
        <f aca="false">IF(C5653=0,"",D5653/C5653)</f>
        <v>0.863636363636364</v>
      </c>
    </row>
    <row r="5654" customFormat="false" ht="15" hidden="false" customHeight="false" outlineLevel="0" collapsed="false">
      <c r="A5654" s="37" t="s">
        <v>1236</v>
      </c>
      <c r="B5654" s="37" t="s">
        <v>274</v>
      </c>
      <c r="C5654" s="37" t="n">
        <v>22</v>
      </c>
      <c r="D5654" s="37" t="n">
        <v>22</v>
      </c>
      <c r="E5654" s="37" t="n">
        <v>0</v>
      </c>
      <c r="F5654" s="37" t="n">
        <v>1</v>
      </c>
      <c r="G5654" s="37" t="n">
        <v>0</v>
      </c>
      <c r="H5654" s="37" t="n">
        <v>3</v>
      </c>
      <c r="I5654" s="37" t="n">
        <v>0</v>
      </c>
      <c r="J5654" s="40" t="n">
        <f aca="false">IF(C5654=0,"",D5654/C5654)</f>
        <v>1</v>
      </c>
    </row>
    <row r="5655" customFormat="false" ht="15" hidden="false" customHeight="false" outlineLevel="0" collapsed="false">
      <c r="A5655" s="37" t="s">
        <v>1236</v>
      </c>
      <c r="B5655" s="37" t="s">
        <v>275</v>
      </c>
      <c r="C5655" s="37" t="n">
        <v>22</v>
      </c>
      <c r="D5655" s="37" t="n">
        <v>20</v>
      </c>
      <c r="E5655" s="37" t="n">
        <v>0</v>
      </c>
      <c r="F5655" s="37" t="n">
        <v>1</v>
      </c>
      <c r="G5655" s="37" t="n">
        <v>1</v>
      </c>
      <c r="H5655" s="37" t="n">
        <v>0</v>
      </c>
      <c r="I5655" s="37" t="n">
        <v>0</v>
      </c>
      <c r="J5655" s="40" t="n">
        <f aca="false">IF(C5655=0,"",D5655/C5655)</f>
        <v>0.909090909090909</v>
      </c>
    </row>
    <row r="5656" customFormat="false" ht="15" hidden="false" customHeight="false" outlineLevel="0" collapsed="false">
      <c r="A5656" s="37" t="s">
        <v>1236</v>
      </c>
      <c r="B5656" s="37" t="s">
        <v>276</v>
      </c>
      <c r="C5656" s="37" t="n">
        <v>22</v>
      </c>
      <c r="D5656" s="37" t="n">
        <v>21</v>
      </c>
      <c r="E5656" s="37" t="n">
        <v>0</v>
      </c>
      <c r="F5656" s="37" t="n">
        <v>0</v>
      </c>
      <c r="G5656" s="37" t="n">
        <v>1</v>
      </c>
      <c r="H5656" s="37" t="n">
        <v>3</v>
      </c>
      <c r="I5656" s="37" t="n">
        <v>0</v>
      </c>
      <c r="J5656" s="40" t="n">
        <f aca="false">IF(C5656=0,"",D5656/C5656)</f>
        <v>0.954545454545455</v>
      </c>
    </row>
    <row r="5657" customFormat="false" ht="15" hidden="false" customHeight="false" outlineLevel="0" collapsed="false">
      <c r="A5657" s="37" t="s">
        <v>1236</v>
      </c>
      <c r="B5657" s="37" t="s">
        <v>277</v>
      </c>
      <c r="C5657" s="37" t="n">
        <v>22</v>
      </c>
      <c r="D5657" s="37" t="n">
        <v>22</v>
      </c>
      <c r="E5657" s="37" t="n">
        <v>0</v>
      </c>
      <c r="F5657" s="37" t="n">
        <v>1</v>
      </c>
      <c r="G5657" s="37" t="n">
        <v>0</v>
      </c>
      <c r="H5657" s="37" t="n">
        <v>2</v>
      </c>
      <c r="I5657" s="37" t="n">
        <v>1</v>
      </c>
      <c r="J5657" s="40" t="n">
        <f aca="false">IF(C5657=0,"",D5657/C5657)</f>
        <v>1</v>
      </c>
    </row>
    <row r="5658" customFormat="false" ht="15" hidden="false" customHeight="false" outlineLevel="0" collapsed="false">
      <c r="A5658" s="37" t="s">
        <v>1236</v>
      </c>
      <c r="B5658" s="37" t="s">
        <v>278</v>
      </c>
      <c r="C5658" s="37" t="n">
        <v>22</v>
      </c>
      <c r="D5658" s="37" t="n">
        <v>21</v>
      </c>
      <c r="E5658" s="37" t="n">
        <v>1</v>
      </c>
      <c r="F5658" s="37" t="n">
        <v>0</v>
      </c>
      <c r="G5658" s="37" t="n">
        <v>0</v>
      </c>
      <c r="H5658" s="37" t="n">
        <v>3</v>
      </c>
      <c r="I5658" s="37" t="n">
        <v>1</v>
      </c>
      <c r="J5658" s="40" t="n">
        <f aca="false">IF(C5658=0,"",D5658/C5658)</f>
        <v>0.954545454545455</v>
      </c>
    </row>
    <row r="5659" customFormat="false" ht="15" hidden="false" customHeight="false" outlineLevel="0" collapsed="false">
      <c r="A5659" s="37" t="s">
        <v>1236</v>
      </c>
      <c r="B5659" s="37" t="s">
        <v>279</v>
      </c>
      <c r="C5659" s="37" t="n">
        <v>22</v>
      </c>
      <c r="D5659" s="37" t="n">
        <v>20</v>
      </c>
      <c r="E5659" s="37" t="n">
        <v>0</v>
      </c>
      <c r="F5659" s="37" t="n">
        <v>0</v>
      </c>
      <c r="G5659" s="37" t="n">
        <v>0</v>
      </c>
      <c r="H5659" s="37" t="n">
        <v>1</v>
      </c>
      <c r="I5659" s="37" t="n">
        <v>1</v>
      </c>
      <c r="J5659" s="40" t="n">
        <f aca="false">IF(C5659=0,"",D5659/C5659)</f>
        <v>0.909090909090909</v>
      </c>
    </row>
    <row r="5660" customFormat="false" ht="15" hidden="false" customHeight="false" outlineLevel="0" collapsed="false">
      <c r="A5660" s="37" t="s">
        <v>1236</v>
      </c>
      <c r="B5660" s="37" t="s">
        <v>280</v>
      </c>
      <c r="C5660" s="37" t="n">
        <v>22</v>
      </c>
      <c r="D5660" s="37" t="n">
        <v>19</v>
      </c>
      <c r="E5660" s="37" t="n">
        <v>0</v>
      </c>
      <c r="F5660" s="37" t="n">
        <v>2</v>
      </c>
      <c r="G5660" s="37" t="n">
        <v>0</v>
      </c>
      <c r="H5660" s="37" t="n">
        <v>2</v>
      </c>
      <c r="I5660" s="37" t="n">
        <v>0</v>
      </c>
      <c r="J5660" s="40" t="n">
        <f aca="false">IF(C5660=0,"",D5660/C5660)</f>
        <v>0.863636363636364</v>
      </c>
    </row>
    <row r="5661" customFormat="false" ht="15" hidden="false" customHeight="false" outlineLevel="0" collapsed="false">
      <c r="A5661" s="37" t="s">
        <v>1236</v>
      </c>
      <c r="B5661" s="37" t="s">
        <v>281</v>
      </c>
      <c r="C5661" s="37" t="n">
        <v>22</v>
      </c>
      <c r="D5661" s="37" t="n">
        <v>19</v>
      </c>
      <c r="E5661" s="37" t="n">
        <v>2</v>
      </c>
      <c r="F5661" s="37" t="n">
        <v>0</v>
      </c>
      <c r="G5661" s="37" t="n">
        <v>0</v>
      </c>
      <c r="H5661" s="37" t="n">
        <v>1</v>
      </c>
      <c r="I5661" s="37" t="n">
        <v>1</v>
      </c>
      <c r="J5661" s="40" t="n">
        <f aca="false">IF(C5661=0,"",D5661/C5661)</f>
        <v>0.863636363636364</v>
      </c>
    </row>
    <row r="5662" customFormat="false" ht="15" hidden="false" customHeight="false" outlineLevel="0" collapsed="false">
      <c r="A5662" s="37" t="s">
        <v>1237</v>
      </c>
      <c r="B5662" s="37" t="s">
        <v>270</v>
      </c>
      <c r="C5662" s="37" t="n">
        <v>22</v>
      </c>
      <c r="D5662" s="37" t="n">
        <v>21</v>
      </c>
      <c r="E5662" s="37" t="n">
        <v>1</v>
      </c>
      <c r="F5662" s="37" t="n">
        <v>1</v>
      </c>
      <c r="G5662" s="37" t="n">
        <v>0</v>
      </c>
      <c r="H5662" s="37" t="n">
        <v>3</v>
      </c>
      <c r="I5662" s="37" t="n">
        <v>0</v>
      </c>
      <c r="J5662" s="40" t="n">
        <f aca="false">IF(C5662=0,"",D5662/C5662)</f>
        <v>0.954545454545455</v>
      </c>
    </row>
    <row r="5663" customFormat="false" ht="15" hidden="false" customHeight="false" outlineLevel="0" collapsed="false">
      <c r="A5663" s="37" t="s">
        <v>1237</v>
      </c>
      <c r="B5663" s="37" t="s">
        <v>271</v>
      </c>
      <c r="C5663" s="37" t="n">
        <v>22</v>
      </c>
      <c r="D5663" s="37" t="n">
        <v>22</v>
      </c>
      <c r="E5663" s="37" t="n">
        <v>0</v>
      </c>
      <c r="F5663" s="37" t="n">
        <v>1</v>
      </c>
      <c r="G5663" s="37" t="n">
        <v>0</v>
      </c>
      <c r="H5663" s="37" t="n">
        <v>1</v>
      </c>
      <c r="I5663" s="37" t="n">
        <v>0</v>
      </c>
      <c r="J5663" s="40" t="n">
        <f aca="false">IF(C5663=0,"",D5663/C5663)</f>
        <v>1</v>
      </c>
    </row>
    <row r="5664" customFormat="false" ht="15" hidden="false" customHeight="false" outlineLevel="0" collapsed="false">
      <c r="A5664" s="37" t="s">
        <v>1237</v>
      </c>
      <c r="B5664" s="37" t="s">
        <v>272</v>
      </c>
      <c r="C5664" s="37" t="n">
        <v>22</v>
      </c>
      <c r="D5664" s="37" t="n">
        <v>22</v>
      </c>
      <c r="E5664" s="37" t="n">
        <v>0</v>
      </c>
      <c r="F5664" s="37" t="n">
        <v>1</v>
      </c>
      <c r="G5664" s="37" t="n">
        <v>0</v>
      </c>
      <c r="H5664" s="37" t="n">
        <v>2</v>
      </c>
      <c r="I5664" s="37" t="n">
        <v>0</v>
      </c>
      <c r="J5664" s="40" t="n">
        <f aca="false">IF(C5664=0,"",D5664/C5664)</f>
        <v>1</v>
      </c>
    </row>
    <row r="5665" customFormat="false" ht="15" hidden="false" customHeight="false" outlineLevel="0" collapsed="false">
      <c r="A5665" s="37" t="s">
        <v>1237</v>
      </c>
      <c r="B5665" s="37" t="s">
        <v>273</v>
      </c>
      <c r="C5665" s="37" t="n">
        <v>22</v>
      </c>
      <c r="D5665" s="37" t="n">
        <v>20</v>
      </c>
      <c r="E5665" s="37" t="n">
        <v>0</v>
      </c>
      <c r="F5665" s="37" t="n">
        <v>2</v>
      </c>
      <c r="G5665" s="37" t="n">
        <v>0</v>
      </c>
      <c r="H5665" s="37" t="n">
        <v>1</v>
      </c>
      <c r="I5665" s="37" t="n">
        <v>1</v>
      </c>
      <c r="J5665" s="40" t="n">
        <f aca="false">IF(C5665=0,"",D5665/C5665)</f>
        <v>0.909090909090909</v>
      </c>
    </row>
    <row r="5666" customFormat="false" ht="15" hidden="false" customHeight="false" outlineLevel="0" collapsed="false">
      <c r="A5666" s="37" t="s">
        <v>1237</v>
      </c>
      <c r="B5666" s="37" t="s">
        <v>274</v>
      </c>
      <c r="C5666" s="37" t="n">
        <v>22</v>
      </c>
      <c r="D5666" s="37" t="n">
        <v>21</v>
      </c>
      <c r="E5666" s="37" t="n">
        <v>0</v>
      </c>
      <c r="F5666" s="37" t="n">
        <v>0</v>
      </c>
      <c r="G5666" s="37" t="n">
        <v>1</v>
      </c>
      <c r="H5666" s="37" t="n">
        <v>0</v>
      </c>
      <c r="I5666" s="37" t="n">
        <v>1</v>
      </c>
      <c r="J5666" s="40" t="n">
        <f aca="false">IF(C5666=0,"",D5666/C5666)</f>
        <v>0.954545454545455</v>
      </c>
    </row>
    <row r="5667" customFormat="false" ht="15" hidden="false" customHeight="false" outlineLevel="0" collapsed="false">
      <c r="A5667" s="37" t="s">
        <v>1237</v>
      </c>
      <c r="B5667" s="37" t="s">
        <v>275</v>
      </c>
      <c r="C5667" s="37" t="n">
        <v>22</v>
      </c>
      <c r="D5667" s="37" t="n">
        <v>17</v>
      </c>
      <c r="E5667" s="37" t="n">
        <v>0</v>
      </c>
      <c r="F5667" s="37" t="n">
        <v>0</v>
      </c>
      <c r="G5667" s="37" t="n">
        <v>1</v>
      </c>
      <c r="H5667" s="37" t="n">
        <v>3</v>
      </c>
      <c r="I5667" s="37" t="n">
        <v>3</v>
      </c>
      <c r="J5667" s="40" t="n">
        <f aca="false">IF(C5667=0,"",D5667/C5667)</f>
        <v>0.772727272727273</v>
      </c>
    </row>
    <row r="5668" customFormat="false" ht="15" hidden="false" customHeight="false" outlineLevel="0" collapsed="false">
      <c r="A5668" s="37" t="s">
        <v>1237</v>
      </c>
      <c r="B5668" s="37" t="s">
        <v>276</v>
      </c>
      <c r="C5668" s="37" t="n">
        <v>22</v>
      </c>
      <c r="D5668" s="37" t="n">
        <v>20</v>
      </c>
      <c r="E5668" s="37" t="n">
        <v>0</v>
      </c>
      <c r="F5668" s="37" t="n">
        <v>1</v>
      </c>
      <c r="G5668" s="37" t="n">
        <v>0</v>
      </c>
      <c r="H5668" s="37" t="n">
        <v>1</v>
      </c>
      <c r="I5668" s="37" t="n">
        <v>0</v>
      </c>
      <c r="J5668" s="40" t="n">
        <f aca="false">IF(C5668=0,"",D5668/C5668)</f>
        <v>0.909090909090909</v>
      </c>
    </row>
    <row r="5669" customFormat="false" ht="15" hidden="false" customHeight="false" outlineLevel="0" collapsed="false">
      <c r="A5669" s="37" t="s">
        <v>1237</v>
      </c>
      <c r="B5669" s="37" t="s">
        <v>277</v>
      </c>
      <c r="C5669" s="37" t="n">
        <v>22</v>
      </c>
      <c r="D5669" s="37" t="n">
        <v>21</v>
      </c>
      <c r="E5669" s="37" t="n">
        <v>1</v>
      </c>
      <c r="F5669" s="37" t="n">
        <v>0</v>
      </c>
      <c r="G5669" s="37" t="n">
        <v>0</v>
      </c>
      <c r="H5669" s="37" t="n">
        <v>2</v>
      </c>
      <c r="I5669" s="37" t="n">
        <v>3</v>
      </c>
      <c r="J5669" s="40" t="n">
        <f aca="false">IF(C5669=0,"",D5669/C5669)</f>
        <v>0.954545454545455</v>
      </c>
    </row>
    <row r="5670" customFormat="false" ht="15" hidden="false" customHeight="false" outlineLevel="0" collapsed="false">
      <c r="A5670" s="37" t="s">
        <v>1237</v>
      </c>
      <c r="B5670" s="37" t="s">
        <v>278</v>
      </c>
      <c r="C5670" s="37" t="n">
        <v>22</v>
      </c>
      <c r="D5670" s="37" t="n">
        <v>21</v>
      </c>
      <c r="E5670" s="37" t="n">
        <v>0</v>
      </c>
      <c r="F5670" s="37" t="n">
        <v>0</v>
      </c>
      <c r="G5670" s="37" t="n">
        <v>2</v>
      </c>
      <c r="H5670" s="37" t="n">
        <v>2</v>
      </c>
      <c r="I5670" s="37" t="n">
        <v>0</v>
      </c>
      <c r="J5670" s="40" t="n">
        <f aca="false">IF(C5670=0,"",D5670/C5670)</f>
        <v>0.954545454545455</v>
      </c>
    </row>
    <row r="5671" customFormat="false" ht="15" hidden="false" customHeight="false" outlineLevel="0" collapsed="false">
      <c r="A5671" s="37" t="s">
        <v>1237</v>
      </c>
      <c r="B5671" s="37" t="s">
        <v>279</v>
      </c>
      <c r="C5671" s="37" t="n">
        <v>22</v>
      </c>
      <c r="D5671" s="37" t="n">
        <v>19</v>
      </c>
      <c r="E5671" s="37" t="n">
        <v>0</v>
      </c>
      <c r="F5671" s="37" t="n">
        <v>0</v>
      </c>
      <c r="G5671" s="37" t="n">
        <v>0</v>
      </c>
      <c r="H5671" s="37" t="n">
        <v>2</v>
      </c>
      <c r="I5671" s="37" t="n">
        <v>1</v>
      </c>
      <c r="J5671" s="40" t="n">
        <f aca="false">IF(C5671=0,"",D5671/C5671)</f>
        <v>0.863636363636364</v>
      </c>
    </row>
    <row r="5672" customFormat="false" ht="15" hidden="false" customHeight="false" outlineLevel="0" collapsed="false">
      <c r="A5672" s="37" t="s">
        <v>1237</v>
      </c>
      <c r="B5672" s="37" t="s">
        <v>280</v>
      </c>
      <c r="C5672" s="37" t="n">
        <v>22</v>
      </c>
      <c r="D5672" s="37" t="n">
        <v>21</v>
      </c>
      <c r="E5672" s="37" t="n">
        <v>3</v>
      </c>
      <c r="F5672" s="37" t="n">
        <v>1</v>
      </c>
      <c r="G5672" s="37" t="n">
        <v>0</v>
      </c>
      <c r="H5672" s="37" t="n">
        <v>1</v>
      </c>
      <c r="I5672" s="37" t="n">
        <v>1</v>
      </c>
      <c r="J5672" s="40" t="n">
        <f aca="false">IF(C5672=0,"",D5672/C5672)</f>
        <v>0.954545454545455</v>
      </c>
    </row>
    <row r="5673" customFormat="false" ht="15" hidden="false" customHeight="false" outlineLevel="0" collapsed="false">
      <c r="A5673" s="37" t="s">
        <v>1237</v>
      </c>
      <c r="B5673" s="37" t="s">
        <v>281</v>
      </c>
      <c r="C5673" s="37" t="n">
        <v>22</v>
      </c>
      <c r="D5673" s="37" t="n">
        <v>19</v>
      </c>
      <c r="E5673" s="37" t="n">
        <v>0</v>
      </c>
      <c r="F5673" s="37" t="n">
        <v>0</v>
      </c>
      <c r="G5673" s="37" t="n">
        <v>0</v>
      </c>
      <c r="H5673" s="37" t="n">
        <v>2</v>
      </c>
      <c r="I5673" s="37" t="n">
        <v>1</v>
      </c>
      <c r="J5673" s="40" t="n">
        <f aca="false">IF(C5673=0,"",D5673/C5673)</f>
        <v>0.863636363636364</v>
      </c>
    </row>
    <row r="5674" customFormat="false" ht="15" hidden="false" customHeight="false" outlineLevel="0" collapsed="false">
      <c r="A5674" s="37" t="s">
        <v>1238</v>
      </c>
      <c r="B5674" s="37" t="s">
        <v>270</v>
      </c>
      <c r="C5674" s="37" t="n">
        <v>22</v>
      </c>
      <c r="D5674" s="37" t="n">
        <v>21</v>
      </c>
      <c r="E5674" s="37" t="n">
        <v>0</v>
      </c>
      <c r="F5674" s="37" t="n">
        <v>1</v>
      </c>
      <c r="G5674" s="37" t="n">
        <v>0</v>
      </c>
      <c r="H5674" s="37" t="n">
        <v>3</v>
      </c>
      <c r="I5674" s="37" t="n">
        <v>1</v>
      </c>
      <c r="J5674" s="40" t="n">
        <f aca="false">IF(C5674=0,"",D5674/C5674)</f>
        <v>0.954545454545455</v>
      </c>
    </row>
    <row r="5675" customFormat="false" ht="15" hidden="false" customHeight="false" outlineLevel="0" collapsed="false">
      <c r="A5675" s="37" t="s">
        <v>1238</v>
      </c>
      <c r="B5675" s="37" t="s">
        <v>271</v>
      </c>
      <c r="C5675" s="37" t="n">
        <v>22</v>
      </c>
      <c r="D5675" s="37" t="n">
        <v>21</v>
      </c>
      <c r="E5675" s="37" t="n">
        <v>1</v>
      </c>
      <c r="F5675" s="37" t="n">
        <v>0</v>
      </c>
      <c r="G5675" s="37" t="n">
        <v>0</v>
      </c>
      <c r="H5675" s="37" t="n">
        <v>3</v>
      </c>
      <c r="I5675" s="37" t="n">
        <v>7</v>
      </c>
      <c r="J5675" s="40" t="n">
        <f aca="false">IF(C5675=0,"",D5675/C5675)</f>
        <v>0.954545454545455</v>
      </c>
    </row>
    <row r="5676" customFormat="false" ht="15" hidden="false" customHeight="false" outlineLevel="0" collapsed="false">
      <c r="A5676" s="37" t="s">
        <v>1238</v>
      </c>
      <c r="B5676" s="37" t="s">
        <v>272</v>
      </c>
      <c r="C5676" s="37" t="n">
        <v>22</v>
      </c>
      <c r="D5676" s="37" t="n">
        <v>22</v>
      </c>
      <c r="E5676" s="37" t="n">
        <v>0</v>
      </c>
      <c r="F5676" s="37" t="n">
        <v>3</v>
      </c>
      <c r="G5676" s="37" t="n">
        <v>1</v>
      </c>
      <c r="H5676" s="37" t="n">
        <v>1</v>
      </c>
      <c r="I5676" s="37" t="n">
        <v>4</v>
      </c>
      <c r="J5676" s="40" t="n">
        <f aca="false">IF(C5676=0,"",D5676/C5676)</f>
        <v>1</v>
      </c>
    </row>
    <row r="5677" customFormat="false" ht="15" hidden="false" customHeight="false" outlineLevel="0" collapsed="false">
      <c r="A5677" s="37" t="s">
        <v>1238</v>
      </c>
      <c r="B5677" s="37" t="s">
        <v>273</v>
      </c>
      <c r="C5677" s="37" t="n">
        <v>22</v>
      </c>
      <c r="D5677" s="37" t="n">
        <v>19</v>
      </c>
      <c r="E5677" s="37" t="n">
        <v>0</v>
      </c>
      <c r="F5677" s="37" t="n">
        <v>2</v>
      </c>
      <c r="G5677" s="37" t="n">
        <v>0</v>
      </c>
      <c r="H5677" s="37" t="n">
        <v>0</v>
      </c>
      <c r="I5677" s="37" t="n">
        <v>1</v>
      </c>
      <c r="J5677" s="40" t="n">
        <f aca="false">IF(C5677=0,"",D5677/C5677)</f>
        <v>0.863636363636364</v>
      </c>
    </row>
    <row r="5678" customFormat="false" ht="15" hidden="false" customHeight="false" outlineLevel="0" collapsed="false">
      <c r="A5678" s="37" t="s">
        <v>1238</v>
      </c>
      <c r="B5678" s="37" t="s">
        <v>274</v>
      </c>
      <c r="C5678" s="37" t="n">
        <v>22</v>
      </c>
      <c r="D5678" s="37" t="n">
        <v>22</v>
      </c>
      <c r="E5678" s="37" t="n">
        <v>0</v>
      </c>
      <c r="F5678" s="37" t="n">
        <v>1</v>
      </c>
      <c r="G5678" s="37" t="n">
        <v>1</v>
      </c>
      <c r="H5678" s="37" t="n">
        <v>1</v>
      </c>
      <c r="I5678" s="37" t="n">
        <v>1</v>
      </c>
      <c r="J5678" s="40" t="n">
        <f aca="false">IF(C5678=0,"",D5678/C5678)</f>
        <v>1</v>
      </c>
    </row>
    <row r="5679" customFormat="false" ht="15" hidden="false" customHeight="false" outlineLevel="0" collapsed="false">
      <c r="A5679" s="37" t="s">
        <v>1238</v>
      </c>
      <c r="B5679" s="37" t="s">
        <v>275</v>
      </c>
      <c r="C5679" s="37" t="n">
        <v>22</v>
      </c>
      <c r="D5679" s="37" t="n">
        <v>22</v>
      </c>
      <c r="E5679" s="37" t="n">
        <v>1</v>
      </c>
      <c r="F5679" s="37" t="n">
        <v>0</v>
      </c>
      <c r="G5679" s="37" t="n">
        <v>1</v>
      </c>
      <c r="H5679" s="37" t="n">
        <v>0</v>
      </c>
      <c r="I5679" s="37" t="n">
        <v>3</v>
      </c>
      <c r="J5679" s="40" t="n">
        <f aca="false">IF(C5679=0,"",D5679/C5679)</f>
        <v>1</v>
      </c>
    </row>
    <row r="5680" customFormat="false" ht="15" hidden="false" customHeight="false" outlineLevel="0" collapsed="false">
      <c r="A5680" s="37" t="s">
        <v>1238</v>
      </c>
      <c r="B5680" s="37" t="s">
        <v>276</v>
      </c>
      <c r="C5680" s="37" t="n">
        <v>22</v>
      </c>
      <c r="D5680" s="37" t="n">
        <v>19</v>
      </c>
      <c r="E5680" s="37" t="n">
        <v>0</v>
      </c>
      <c r="F5680" s="37" t="n">
        <v>0</v>
      </c>
      <c r="G5680" s="37" t="n">
        <v>0</v>
      </c>
      <c r="H5680" s="37" t="n">
        <v>2</v>
      </c>
      <c r="I5680" s="37" t="n">
        <v>1</v>
      </c>
      <c r="J5680" s="40" t="n">
        <f aca="false">IF(C5680=0,"",D5680/C5680)</f>
        <v>0.863636363636364</v>
      </c>
    </row>
    <row r="5681" customFormat="false" ht="15" hidden="false" customHeight="false" outlineLevel="0" collapsed="false">
      <c r="A5681" s="37" t="s">
        <v>1238</v>
      </c>
      <c r="B5681" s="37" t="s">
        <v>277</v>
      </c>
      <c r="C5681" s="37" t="n">
        <v>22</v>
      </c>
      <c r="D5681" s="37" t="n">
        <v>22</v>
      </c>
      <c r="E5681" s="37" t="n">
        <v>0</v>
      </c>
      <c r="F5681" s="37" t="n">
        <v>3</v>
      </c>
      <c r="G5681" s="37" t="n">
        <v>1</v>
      </c>
      <c r="H5681" s="37" t="n">
        <v>0</v>
      </c>
      <c r="I5681" s="37" t="n">
        <v>1</v>
      </c>
      <c r="J5681" s="40" t="n">
        <f aca="false">IF(C5681=0,"",D5681/C5681)</f>
        <v>1</v>
      </c>
    </row>
    <row r="5682" customFormat="false" ht="15" hidden="false" customHeight="false" outlineLevel="0" collapsed="false">
      <c r="A5682" s="37" t="s">
        <v>1238</v>
      </c>
      <c r="B5682" s="37" t="s">
        <v>278</v>
      </c>
      <c r="C5682" s="37" t="n">
        <v>22</v>
      </c>
      <c r="D5682" s="37" t="n">
        <v>18</v>
      </c>
      <c r="E5682" s="37" t="n">
        <v>1</v>
      </c>
      <c r="F5682" s="37" t="n">
        <v>1</v>
      </c>
      <c r="G5682" s="37" t="n">
        <v>0</v>
      </c>
      <c r="H5682" s="37" t="n">
        <v>1</v>
      </c>
      <c r="I5682" s="37" t="n">
        <v>0</v>
      </c>
      <c r="J5682" s="40" t="n">
        <f aca="false">IF(C5682=0,"",D5682/C5682)</f>
        <v>0.818181818181818</v>
      </c>
    </row>
    <row r="5683" customFormat="false" ht="15" hidden="false" customHeight="false" outlineLevel="0" collapsed="false">
      <c r="A5683" s="37" t="s">
        <v>1238</v>
      </c>
      <c r="B5683" s="37" t="s">
        <v>279</v>
      </c>
      <c r="C5683" s="37" t="n">
        <v>22</v>
      </c>
      <c r="D5683" s="37" t="n">
        <v>19</v>
      </c>
      <c r="E5683" s="37" t="n">
        <v>0</v>
      </c>
      <c r="F5683" s="37" t="n">
        <v>0</v>
      </c>
      <c r="G5683" s="37" t="n">
        <v>1</v>
      </c>
      <c r="H5683" s="37" t="n">
        <v>0</v>
      </c>
      <c r="I5683" s="37" t="n">
        <v>4</v>
      </c>
      <c r="J5683" s="40" t="n">
        <f aca="false">IF(C5683=0,"",D5683/C5683)</f>
        <v>0.863636363636364</v>
      </c>
    </row>
    <row r="5684" customFormat="false" ht="15" hidden="false" customHeight="false" outlineLevel="0" collapsed="false">
      <c r="A5684" s="37" t="s">
        <v>1238</v>
      </c>
      <c r="B5684" s="37" t="s">
        <v>280</v>
      </c>
      <c r="C5684" s="37" t="n">
        <v>22</v>
      </c>
      <c r="D5684" s="37" t="n">
        <v>20</v>
      </c>
      <c r="E5684" s="37" t="n">
        <v>1</v>
      </c>
      <c r="F5684" s="37" t="n">
        <v>0</v>
      </c>
      <c r="G5684" s="37" t="n">
        <v>1</v>
      </c>
      <c r="H5684" s="37" t="n">
        <v>1</v>
      </c>
      <c r="I5684" s="37" t="n">
        <v>0</v>
      </c>
      <c r="J5684" s="40" t="n">
        <f aca="false">IF(C5684=0,"",D5684/C5684)</f>
        <v>0.909090909090909</v>
      </c>
    </row>
    <row r="5685" customFormat="false" ht="15" hidden="false" customHeight="false" outlineLevel="0" collapsed="false">
      <c r="A5685" s="37" t="s">
        <v>1238</v>
      </c>
      <c r="B5685" s="37" t="s">
        <v>281</v>
      </c>
      <c r="C5685" s="37" t="n">
        <v>22</v>
      </c>
      <c r="D5685" s="37" t="n">
        <v>22</v>
      </c>
      <c r="E5685" s="37" t="n">
        <v>1</v>
      </c>
      <c r="F5685" s="37" t="n">
        <v>0</v>
      </c>
      <c r="G5685" s="37" t="n">
        <v>1</v>
      </c>
      <c r="H5685" s="37" t="n">
        <v>0</v>
      </c>
      <c r="I5685" s="37" t="n">
        <v>0</v>
      </c>
      <c r="J5685" s="40" t="n">
        <f aca="false">IF(C5685=0,"",D5685/C5685)</f>
        <v>1</v>
      </c>
    </row>
    <row r="5686" customFormat="false" ht="15" hidden="false" customHeight="false" outlineLevel="0" collapsed="false">
      <c r="A5686" s="37" t="s">
        <v>1090</v>
      </c>
      <c r="B5686" s="37" t="s">
        <v>270</v>
      </c>
      <c r="C5686" s="37" t="n">
        <v>22</v>
      </c>
      <c r="D5686" s="37" t="n">
        <v>20</v>
      </c>
      <c r="E5686" s="37" t="n">
        <v>1</v>
      </c>
      <c r="F5686" s="37" t="n">
        <v>0</v>
      </c>
      <c r="G5686" s="37" t="n">
        <v>0</v>
      </c>
      <c r="H5686" s="37" t="n">
        <v>2</v>
      </c>
      <c r="I5686" s="37" t="n">
        <v>3</v>
      </c>
      <c r="J5686" s="40" t="n">
        <f aca="false">IF(C5686=0,"",D5686/C5686)</f>
        <v>0.909090909090909</v>
      </c>
    </row>
    <row r="5687" customFormat="false" ht="15" hidden="false" customHeight="false" outlineLevel="0" collapsed="false">
      <c r="A5687" s="37" t="s">
        <v>1090</v>
      </c>
      <c r="B5687" s="37" t="s">
        <v>271</v>
      </c>
      <c r="C5687" s="37" t="n">
        <v>22</v>
      </c>
      <c r="D5687" s="37" t="n">
        <v>21</v>
      </c>
      <c r="E5687" s="37" t="n">
        <v>0</v>
      </c>
      <c r="F5687" s="37" t="n">
        <v>0</v>
      </c>
      <c r="G5687" s="37" t="n">
        <v>0</v>
      </c>
      <c r="H5687" s="37" t="n">
        <v>2</v>
      </c>
      <c r="I5687" s="37" t="n">
        <v>0</v>
      </c>
      <c r="J5687" s="40" t="n">
        <f aca="false">IF(C5687=0,"",D5687/C5687)</f>
        <v>0.954545454545455</v>
      </c>
    </row>
    <row r="5688" customFormat="false" ht="15" hidden="false" customHeight="false" outlineLevel="0" collapsed="false">
      <c r="A5688" s="37" t="s">
        <v>1090</v>
      </c>
      <c r="B5688" s="37" t="s">
        <v>272</v>
      </c>
      <c r="C5688" s="37" t="n">
        <v>22</v>
      </c>
      <c r="D5688" s="37" t="n">
        <v>20</v>
      </c>
      <c r="E5688" s="37" t="n">
        <v>1</v>
      </c>
      <c r="F5688" s="37" t="n">
        <v>0</v>
      </c>
      <c r="G5688" s="37" t="n">
        <v>0</v>
      </c>
      <c r="H5688" s="37" t="n">
        <v>1</v>
      </c>
      <c r="I5688" s="37" t="n">
        <v>2</v>
      </c>
      <c r="J5688" s="40" t="n">
        <f aca="false">IF(C5688=0,"",D5688/C5688)</f>
        <v>0.909090909090909</v>
      </c>
    </row>
    <row r="5689" customFormat="false" ht="15" hidden="false" customHeight="false" outlineLevel="0" collapsed="false">
      <c r="A5689" s="37" t="s">
        <v>1090</v>
      </c>
      <c r="B5689" s="37" t="s">
        <v>273</v>
      </c>
      <c r="C5689" s="37" t="n">
        <v>22</v>
      </c>
      <c r="D5689" s="37" t="n">
        <v>21</v>
      </c>
      <c r="E5689" s="37" t="n">
        <v>0</v>
      </c>
      <c r="F5689" s="37" t="n">
        <v>0</v>
      </c>
      <c r="G5689" s="37" t="n">
        <v>1</v>
      </c>
      <c r="H5689" s="37" t="n">
        <v>2</v>
      </c>
      <c r="I5689" s="37" t="n">
        <v>5</v>
      </c>
      <c r="J5689" s="40" t="n">
        <f aca="false">IF(C5689=0,"",D5689/C5689)</f>
        <v>0.954545454545455</v>
      </c>
    </row>
    <row r="5690" customFormat="false" ht="15" hidden="false" customHeight="false" outlineLevel="0" collapsed="false">
      <c r="A5690" s="37" t="s">
        <v>1090</v>
      </c>
      <c r="B5690" s="37" t="s">
        <v>274</v>
      </c>
      <c r="C5690" s="37" t="n">
        <v>22</v>
      </c>
      <c r="D5690" s="37" t="n">
        <v>21</v>
      </c>
      <c r="E5690" s="37" t="n">
        <v>1</v>
      </c>
      <c r="F5690" s="37" t="n">
        <v>1</v>
      </c>
      <c r="G5690" s="37" t="n">
        <v>0</v>
      </c>
      <c r="H5690" s="37" t="n">
        <v>1</v>
      </c>
      <c r="I5690" s="37" t="n">
        <v>4</v>
      </c>
      <c r="J5690" s="40" t="n">
        <f aca="false">IF(C5690=0,"",D5690/C5690)</f>
        <v>0.954545454545455</v>
      </c>
    </row>
    <row r="5691" customFormat="false" ht="15" hidden="false" customHeight="false" outlineLevel="0" collapsed="false">
      <c r="A5691" s="37" t="s">
        <v>1090</v>
      </c>
      <c r="B5691" s="37" t="s">
        <v>275</v>
      </c>
      <c r="C5691" s="37" t="n">
        <v>22</v>
      </c>
      <c r="D5691" s="37" t="n">
        <v>20</v>
      </c>
      <c r="E5691" s="37" t="n">
        <v>0</v>
      </c>
      <c r="F5691" s="37" t="n">
        <v>0</v>
      </c>
      <c r="G5691" s="37" t="n">
        <v>0</v>
      </c>
      <c r="H5691" s="37" t="n">
        <v>2</v>
      </c>
      <c r="I5691" s="37" t="n">
        <v>1</v>
      </c>
      <c r="J5691" s="40" t="n">
        <f aca="false">IF(C5691=0,"",D5691/C5691)</f>
        <v>0.909090909090909</v>
      </c>
    </row>
    <row r="5692" customFormat="false" ht="15" hidden="false" customHeight="false" outlineLevel="0" collapsed="false">
      <c r="A5692" s="37" t="s">
        <v>1090</v>
      </c>
      <c r="B5692" s="37" t="s">
        <v>276</v>
      </c>
      <c r="C5692" s="37" t="n">
        <v>22</v>
      </c>
      <c r="D5692" s="37" t="n">
        <v>22</v>
      </c>
      <c r="E5692" s="37" t="n">
        <v>1</v>
      </c>
      <c r="F5692" s="37" t="n">
        <v>1</v>
      </c>
      <c r="G5692" s="37" t="n">
        <v>0</v>
      </c>
      <c r="H5692" s="37" t="n">
        <v>2</v>
      </c>
      <c r="I5692" s="37" t="n">
        <v>0</v>
      </c>
      <c r="J5692" s="40" t="n">
        <f aca="false">IF(C5692=0,"",D5692/C5692)</f>
        <v>1</v>
      </c>
    </row>
    <row r="5693" customFormat="false" ht="15" hidden="false" customHeight="false" outlineLevel="0" collapsed="false">
      <c r="A5693" s="37" t="s">
        <v>1090</v>
      </c>
      <c r="B5693" s="37" t="s">
        <v>277</v>
      </c>
      <c r="C5693" s="37" t="n">
        <v>22</v>
      </c>
      <c r="D5693" s="37" t="n">
        <v>20</v>
      </c>
      <c r="E5693" s="37" t="n">
        <v>0</v>
      </c>
      <c r="F5693" s="37" t="n">
        <v>0</v>
      </c>
      <c r="G5693" s="37" t="n">
        <v>0</v>
      </c>
      <c r="H5693" s="37" t="n">
        <v>2</v>
      </c>
      <c r="I5693" s="37" t="n">
        <v>5</v>
      </c>
      <c r="J5693" s="40" t="n">
        <f aca="false">IF(C5693=0,"",D5693/C5693)</f>
        <v>0.909090909090909</v>
      </c>
    </row>
    <row r="5694" customFormat="false" ht="15" hidden="false" customHeight="false" outlineLevel="0" collapsed="false">
      <c r="A5694" s="37" t="s">
        <v>1090</v>
      </c>
      <c r="B5694" s="37" t="s">
        <v>278</v>
      </c>
      <c r="C5694" s="37" t="n">
        <v>22</v>
      </c>
      <c r="D5694" s="37" t="n">
        <v>18</v>
      </c>
      <c r="E5694" s="37" t="n">
        <v>0</v>
      </c>
      <c r="F5694" s="37" t="n">
        <v>0</v>
      </c>
      <c r="G5694" s="37" t="n">
        <v>0</v>
      </c>
      <c r="H5694" s="37" t="n">
        <v>1</v>
      </c>
      <c r="I5694" s="37" t="n">
        <v>0</v>
      </c>
      <c r="J5694" s="40" t="n">
        <f aca="false">IF(C5694=0,"",D5694/C5694)</f>
        <v>0.818181818181818</v>
      </c>
    </row>
    <row r="5695" customFormat="false" ht="15" hidden="false" customHeight="false" outlineLevel="0" collapsed="false">
      <c r="A5695" s="37" t="s">
        <v>1090</v>
      </c>
      <c r="B5695" s="37" t="s">
        <v>279</v>
      </c>
      <c r="C5695" s="37" t="n">
        <v>22</v>
      </c>
      <c r="D5695" s="37" t="n">
        <v>20</v>
      </c>
      <c r="E5695" s="37" t="n">
        <v>0</v>
      </c>
      <c r="F5695" s="37" t="n">
        <v>0</v>
      </c>
      <c r="G5695" s="37" t="n">
        <v>0</v>
      </c>
      <c r="H5695" s="37" t="n">
        <v>2</v>
      </c>
      <c r="I5695" s="37" t="n">
        <v>2</v>
      </c>
      <c r="J5695" s="40" t="n">
        <f aca="false">IF(C5695=0,"",D5695/C5695)</f>
        <v>0.909090909090909</v>
      </c>
    </row>
    <row r="5696" customFormat="false" ht="15" hidden="false" customHeight="false" outlineLevel="0" collapsed="false">
      <c r="A5696" s="37" t="s">
        <v>1090</v>
      </c>
      <c r="B5696" s="37" t="s">
        <v>280</v>
      </c>
      <c r="C5696" s="37" t="n">
        <v>22</v>
      </c>
      <c r="D5696" s="37" t="n">
        <v>18</v>
      </c>
      <c r="E5696" s="37" t="n">
        <v>1</v>
      </c>
      <c r="F5696" s="37" t="n">
        <v>0</v>
      </c>
      <c r="G5696" s="37" t="n">
        <v>0</v>
      </c>
      <c r="H5696" s="37" t="n">
        <v>2</v>
      </c>
      <c r="I5696" s="37" t="n">
        <v>2</v>
      </c>
      <c r="J5696" s="40" t="n">
        <f aca="false">IF(C5696=0,"",D5696/C5696)</f>
        <v>0.818181818181818</v>
      </c>
    </row>
    <row r="5697" customFormat="false" ht="15" hidden="false" customHeight="false" outlineLevel="0" collapsed="false">
      <c r="A5697" s="37" t="s">
        <v>1090</v>
      </c>
      <c r="B5697" s="37" t="s">
        <v>281</v>
      </c>
      <c r="C5697" s="37" t="n">
        <v>22</v>
      </c>
      <c r="D5697" s="37" t="n">
        <v>21</v>
      </c>
      <c r="E5697" s="37" t="n">
        <v>1</v>
      </c>
      <c r="F5697" s="37" t="n">
        <v>0</v>
      </c>
      <c r="G5697" s="37" t="n">
        <v>0</v>
      </c>
      <c r="H5697" s="37" t="n">
        <v>4</v>
      </c>
      <c r="I5697" s="37" t="n">
        <v>0</v>
      </c>
      <c r="J5697" s="40" t="n">
        <f aca="false">IF(C5697=0,"",D5697/C5697)</f>
        <v>0.954545454545455</v>
      </c>
    </row>
    <row r="5698" customFormat="false" ht="15" hidden="false" customHeight="false" outlineLevel="0" collapsed="false">
      <c r="A5698" s="37" t="s">
        <v>1154</v>
      </c>
      <c r="B5698" s="37" t="s">
        <v>270</v>
      </c>
      <c r="C5698" s="37" t="n">
        <v>22</v>
      </c>
      <c r="D5698" s="37" t="n">
        <v>21</v>
      </c>
      <c r="E5698" s="37" t="n">
        <v>0</v>
      </c>
      <c r="F5698" s="37" t="n">
        <v>0</v>
      </c>
      <c r="G5698" s="37" t="n">
        <v>0</v>
      </c>
      <c r="H5698" s="37" t="n">
        <v>7</v>
      </c>
      <c r="I5698" s="37" t="n">
        <v>4</v>
      </c>
      <c r="J5698" s="40" t="n">
        <f aca="false">IF(C5698=0,"",D5698/C5698)</f>
        <v>0.954545454545455</v>
      </c>
    </row>
    <row r="5699" customFormat="false" ht="15" hidden="false" customHeight="false" outlineLevel="0" collapsed="false">
      <c r="A5699" s="37" t="s">
        <v>1154</v>
      </c>
      <c r="B5699" s="37" t="s">
        <v>271</v>
      </c>
      <c r="C5699" s="37" t="n">
        <v>22</v>
      </c>
      <c r="D5699" s="37" t="n">
        <v>22</v>
      </c>
      <c r="E5699" s="37" t="n">
        <v>1</v>
      </c>
      <c r="F5699" s="37" t="n">
        <v>2</v>
      </c>
      <c r="G5699" s="37" t="n">
        <v>0</v>
      </c>
      <c r="H5699" s="37" t="n">
        <v>0</v>
      </c>
      <c r="I5699" s="37" t="n">
        <v>3</v>
      </c>
      <c r="J5699" s="40" t="n">
        <f aca="false">IF(C5699=0,"",D5699/C5699)</f>
        <v>1</v>
      </c>
    </row>
    <row r="5700" customFormat="false" ht="15" hidden="false" customHeight="false" outlineLevel="0" collapsed="false">
      <c r="A5700" s="37" t="s">
        <v>1154</v>
      </c>
      <c r="B5700" s="37" t="s">
        <v>272</v>
      </c>
      <c r="C5700" s="37" t="n">
        <v>22</v>
      </c>
      <c r="D5700" s="37" t="n">
        <v>22</v>
      </c>
      <c r="E5700" s="37" t="n">
        <v>2</v>
      </c>
      <c r="F5700" s="37" t="n">
        <v>0</v>
      </c>
      <c r="G5700" s="37" t="n">
        <v>0</v>
      </c>
      <c r="H5700" s="37" t="n">
        <v>1</v>
      </c>
      <c r="I5700" s="37" t="n">
        <v>0</v>
      </c>
      <c r="J5700" s="40" t="n">
        <f aca="false">IF(C5700=0,"",D5700/C5700)</f>
        <v>1</v>
      </c>
    </row>
    <row r="5701" customFormat="false" ht="15" hidden="false" customHeight="false" outlineLevel="0" collapsed="false">
      <c r="A5701" s="37" t="s">
        <v>1154</v>
      </c>
      <c r="B5701" s="37" t="s">
        <v>273</v>
      </c>
      <c r="C5701" s="37" t="n">
        <v>22</v>
      </c>
      <c r="D5701" s="37" t="n">
        <v>22</v>
      </c>
      <c r="E5701" s="37" t="n">
        <v>1</v>
      </c>
      <c r="F5701" s="37" t="n">
        <v>0</v>
      </c>
      <c r="G5701" s="37" t="n">
        <v>0</v>
      </c>
      <c r="H5701" s="37" t="n">
        <v>2</v>
      </c>
      <c r="I5701" s="37" t="n">
        <v>0</v>
      </c>
      <c r="J5701" s="40" t="n">
        <f aca="false">IF(C5701=0,"",D5701/C5701)</f>
        <v>1</v>
      </c>
    </row>
    <row r="5702" customFormat="false" ht="15" hidden="false" customHeight="false" outlineLevel="0" collapsed="false">
      <c r="A5702" s="37" t="s">
        <v>1154</v>
      </c>
      <c r="B5702" s="37" t="s">
        <v>274</v>
      </c>
      <c r="C5702" s="37" t="n">
        <v>22</v>
      </c>
      <c r="D5702" s="37" t="n">
        <v>20</v>
      </c>
      <c r="E5702" s="37" t="n">
        <v>0</v>
      </c>
      <c r="F5702" s="37" t="n">
        <v>1</v>
      </c>
      <c r="G5702" s="37" t="n">
        <v>0</v>
      </c>
      <c r="H5702" s="37" t="n">
        <v>2</v>
      </c>
      <c r="I5702" s="37" t="n">
        <v>8</v>
      </c>
      <c r="J5702" s="40" t="n">
        <f aca="false">IF(C5702=0,"",D5702/C5702)</f>
        <v>0.909090909090909</v>
      </c>
    </row>
    <row r="5703" customFormat="false" ht="15" hidden="false" customHeight="false" outlineLevel="0" collapsed="false">
      <c r="A5703" s="37" t="s">
        <v>1154</v>
      </c>
      <c r="B5703" s="37" t="s">
        <v>275</v>
      </c>
      <c r="C5703" s="37" t="n">
        <v>22</v>
      </c>
      <c r="D5703" s="37" t="n">
        <v>20</v>
      </c>
      <c r="E5703" s="37" t="n">
        <v>0</v>
      </c>
      <c r="F5703" s="37" t="n">
        <v>1</v>
      </c>
      <c r="G5703" s="37" t="n">
        <v>0</v>
      </c>
      <c r="H5703" s="37" t="n">
        <v>4</v>
      </c>
      <c r="I5703" s="37" t="n">
        <v>0</v>
      </c>
      <c r="J5703" s="40" t="n">
        <f aca="false">IF(C5703=0,"",D5703/C5703)</f>
        <v>0.909090909090909</v>
      </c>
    </row>
    <row r="5704" customFormat="false" ht="15" hidden="false" customHeight="false" outlineLevel="0" collapsed="false">
      <c r="A5704" s="37" t="s">
        <v>1154</v>
      </c>
      <c r="B5704" s="37" t="s">
        <v>276</v>
      </c>
      <c r="C5704" s="37" t="n">
        <v>22</v>
      </c>
      <c r="D5704" s="37" t="n">
        <v>21</v>
      </c>
      <c r="E5704" s="37" t="n">
        <v>1</v>
      </c>
      <c r="F5704" s="37" t="n">
        <v>0</v>
      </c>
      <c r="G5704" s="37" t="n">
        <v>0</v>
      </c>
      <c r="H5704" s="37" t="n">
        <v>3</v>
      </c>
      <c r="I5704" s="37" t="n">
        <v>9</v>
      </c>
      <c r="J5704" s="40" t="n">
        <f aca="false">IF(C5704=0,"",D5704/C5704)</f>
        <v>0.954545454545455</v>
      </c>
    </row>
    <row r="5705" customFormat="false" ht="15" hidden="false" customHeight="false" outlineLevel="0" collapsed="false">
      <c r="A5705" s="37" t="s">
        <v>1154</v>
      </c>
      <c r="B5705" s="37" t="s">
        <v>277</v>
      </c>
      <c r="C5705" s="37" t="n">
        <v>22</v>
      </c>
      <c r="D5705" s="37" t="n">
        <v>19</v>
      </c>
      <c r="E5705" s="37" t="n">
        <v>0</v>
      </c>
      <c r="F5705" s="37" t="n">
        <v>1</v>
      </c>
      <c r="G5705" s="37" t="n">
        <v>1</v>
      </c>
      <c r="H5705" s="37" t="n">
        <v>0</v>
      </c>
      <c r="I5705" s="37" t="n">
        <v>0</v>
      </c>
      <c r="J5705" s="40" t="n">
        <f aca="false">IF(C5705=0,"",D5705/C5705)</f>
        <v>0.863636363636364</v>
      </c>
    </row>
    <row r="5706" customFormat="false" ht="15" hidden="false" customHeight="false" outlineLevel="0" collapsed="false">
      <c r="A5706" s="37" t="s">
        <v>1154</v>
      </c>
      <c r="B5706" s="37" t="s">
        <v>278</v>
      </c>
      <c r="C5706" s="37" t="n">
        <v>22</v>
      </c>
      <c r="D5706" s="37" t="n">
        <v>21</v>
      </c>
      <c r="E5706" s="37" t="n">
        <v>1</v>
      </c>
      <c r="F5706" s="37" t="n">
        <v>0</v>
      </c>
      <c r="G5706" s="37" t="n">
        <v>0</v>
      </c>
      <c r="H5706" s="37" t="n">
        <v>4</v>
      </c>
      <c r="I5706" s="37" t="n">
        <v>0</v>
      </c>
      <c r="J5706" s="40" t="n">
        <f aca="false">IF(C5706=0,"",D5706/C5706)</f>
        <v>0.954545454545455</v>
      </c>
    </row>
    <row r="5707" customFormat="false" ht="15" hidden="false" customHeight="false" outlineLevel="0" collapsed="false">
      <c r="A5707" s="37" t="s">
        <v>1154</v>
      </c>
      <c r="B5707" s="37" t="s">
        <v>279</v>
      </c>
      <c r="C5707" s="37" t="n">
        <v>22</v>
      </c>
      <c r="D5707" s="37" t="n">
        <v>22</v>
      </c>
      <c r="E5707" s="37" t="n">
        <v>2</v>
      </c>
      <c r="F5707" s="37" t="n">
        <v>1</v>
      </c>
      <c r="G5707" s="37" t="n">
        <v>1</v>
      </c>
      <c r="H5707" s="37" t="n">
        <v>3</v>
      </c>
      <c r="I5707" s="37" t="n">
        <v>0</v>
      </c>
      <c r="J5707" s="40" t="n">
        <f aca="false">IF(C5707=0,"",D5707/C5707)</f>
        <v>1</v>
      </c>
    </row>
    <row r="5708" customFormat="false" ht="15" hidden="false" customHeight="false" outlineLevel="0" collapsed="false">
      <c r="A5708" s="37" t="s">
        <v>1154</v>
      </c>
      <c r="B5708" s="37" t="s">
        <v>280</v>
      </c>
      <c r="C5708" s="37" t="n">
        <v>22</v>
      </c>
      <c r="D5708" s="37" t="n">
        <v>22</v>
      </c>
      <c r="E5708" s="37" t="n">
        <v>0</v>
      </c>
      <c r="F5708" s="37" t="n">
        <v>1</v>
      </c>
      <c r="G5708" s="37" t="n">
        <v>0</v>
      </c>
      <c r="H5708" s="37" t="n">
        <v>3</v>
      </c>
      <c r="I5708" s="37" t="n">
        <v>1</v>
      </c>
      <c r="J5708" s="40" t="n">
        <f aca="false">IF(C5708=0,"",D5708/C5708)</f>
        <v>1</v>
      </c>
    </row>
    <row r="5709" customFormat="false" ht="15" hidden="false" customHeight="false" outlineLevel="0" collapsed="false">
      <c r="A5709" s="37" t="s">
        <v>1154</v>
      </c>
      <c r="B5709" s="37" t="s">
        <v>281</v>
      </c>
      <c r="C5709" s="37" t="n">
        <v>22</v>
      </c>
      <c r="D5709" s="37" t="n">
        <v>20</v>
      </c>
      <c r="E5709" s="37" t="n">
        <v>0</v>
      </c>
      <c r="F5709" s="37" t="n">
        <v>0</v>
      </c>
      <c r="G5709" s="37" t="n">
        <v>0</v>
      </c>
      <c r="H5709" s="37" t="n">
        <v>0</v>
      </c>
      <c r="I5709" s="37" t="n">
        <v>0</v>
      </c>
      <c r="J5709" s="40" t="n">
        <f aca="false">IF(C5709=0,"",D5709/C5709)</f>
        <v>0.909090909090909</v>
      </c>
    </row>
    <row r="5710" customFormat="false" ht="15" hidden="false" customHeight="false" outlineLevel="0" collapsed="false">
      <c r="A5710" s="37" t="s">
        <v>1241</v>
      </c>
      <c r="B5710" s="37" t="s">
        <v>276</v>
      </c>
      <c r="C5710" s="37" t="n">
        <v>22</v>
      </c>
      <c r="D5710" s="37" t="n">
        <v>21</v>
      </c>
      <c r="E5710" s="37" t="n">
        <v>2</v>
      </c>
      <c r="F5710" s="37" t="n">
        <v>0</v>
      </c>
      <c r="G5710" s="37" t="n">
        <v>0</v>
      </c>
      <c r="H5710" s="37" t="n">
        <v>2</v>
      </c>
      <c r="I5710" s="37" t="n">
        <v>12</v>
      </c>
      <c r="J5710" s="40" t="n">
        <f aca="false">IF(C5710=0,"",D5710/C5710)</f>
        <v>0.954545454545455</v>
      </c>
    </row>
    <row r="5711" customFormat="false" ht="15" hidden="false" customHeight="false" outlineLevel="0" collapsed="false">
      <c r="A5711" s="37" t="s">
        <v>1241</v>
      </c>
      <c r="B5711" s="37" t="s">
        <v>277</v>
      </c>
      <c r="C5711" s="37" t="n">
        <v>22</v>
      </c>
      <c r="D5711" s="37" t="n">
        <v>21</v>
      </c>
      <c r="E5711" s="37" t="n">
        <v>1</v>
      </c>
      <c r="F5711" s="37" t="n">
        <v>0</v>
      </c>
      <c r="G5711" s="37" t="n">
        <v>0</v>
      </c>
      <c r="H5711" s="37" t="n">
        <v>2</v>
      </c>
      <c r="I5711" s="37" t="n">
        <v>6</v>
      </c>
      <c r="J5711" s="40" t="n">
        <f aca="false">IF(C5711=0,"",D5711/C5711)</f>
        <v>0.954545454545455</v>
      </c>
    </row>
    <row r="5712" customFormat="false" ht="15" hidden="false" customHeight="false" outlineLevel="0" collapsed="false">
      <c r="A5712" s="37" t="s">
        <v>1241</v>
      </c>
      <c r="B5712" s="37" t="s">
        <v>278</v>
      </c>
      <c r="C5712" s="37" t="n">
        <v>22</v>
      </c>
      <c r="D5712" s="37" t="n">
        <v>22</v>
      </c>
      <c r="E5712" s="37" t="n">
        <v>1</v>
      </c>
      <c r="F5712" s="37" t="n">
        <v>0</v>
      </c>
      <c r="G5712" s="37" t="n">
        <v>1</v>
      </c>
      <c r="H5712" s="37" t="n">
        <v>0</v>
      </c>
      <c r="I5712" s="37" t="n">
        <v>7</v>
      </c>
      <c r="J5712" s="40" t="n">
        <f aca="false">IF(C5712=0,"",D5712/C5712)</f>
        <v>1</v>
      </c>
    </row>
    <row r="5713" customFormat="false" ht="15" hidden="false" customHeight="false" outlineLevel="0" collapsed="false">
      <c r="A5713" s="37" t="s">
        <v>1241</v>
      </c>
      <c r="B5713" s="37" t="s">
        <v>279</v>
      </c>
      <c r="C5713" s="37" t="n">
        <v>22</v>
      </c>
      <c r="D5713" s="37" t="n">
        <v>20</v>
      </c>
      <c r="E5713" s="37" t="n">
        <v>0</v>
      </c>
      <c r="F5713" s="37" t="n">
        <v>0</v>
      </c>
      <c r="G5713" s="37" t="n">
        <v>0</v>
      </c>
      <c r="H5713" s="37" t="n">
        <v>1</v>
      </c>
      <c r="I5713" s="37" t="n">
        <v>11</v>
      </c>
      <c r="J5713" s="40" t="n">
        <f aca="false">IF(C5713=0,"",D5713/C5713)</f>
        <v>0.909090909090909</v>
      </c>
    </row>
    <row r="5714" customFormat="false" ht="15" hidden="false" customHeight="false" outlineLevel="0" collapsed="false">
      <c r="A5714" s="37" t="s">
        <v>1241</v>
      </c>
      <c r="B5714" s="37" t="s">
        <v>280</v>
      </c>
      <c r="C5714" s="37" t="n">
        <v>22</v>
      </c>
      <c r="D5714" s="37" t="n">
        <v>21</v>
      </c>
      <c r="E5714" s="37" t="n">
        <v>3</v>
      </c>
      <c r="F5714" s="37" t="n">
        <v>0</v>
      </c>
      <c r="G5714" s="37" t="n">
        <v>0</v>
      </c>
      <c r="H5714" s="37" t="n">
        <v>2</v>
      </c>
      <c r="I5714" s="37" t="n">
        <v>12</v>
      </c>
      <c r="J5714" s="40" t="n">
        <f aca="false">IF(C5714=0,"",D5714/C5714)</f>
        <v>0.954545454545455</v>
      </c>
    </row>
    <row r="5715" customFormat="false" ht="15" hidden="false" customHeight="false" outlineLevel="0" collapsed="false">
      <c r="A5715" s="37" t="s">
        <v>1241</v>
      </c>
      <c r="B5715" s="37" t="s">
        <v>281</v>
      </c>
      <c r="C5715" s="37" t="n">
        <v>22</v>
      </c>
      <c r="D5715" s="37" t="n">
        <v>20</v>
      </c>
      <c r="E5715" s="37" t="n">
        <v>2</v>
      </c>
      <c r="F5715" s="37" t="n">
        <v>1</v>
      </c>
      <c r="G5715" s="37" t="n">
        <v>0</v>
      </c>
      <c r="H5715" s="37" t="n">
        <v>1</v>
      </c>
      <c r="I5715" s="37" t="n">
        <v>27</v>
      </c>
      <c r="J5715" s="40" t="n">
        <f aca="false">IF(C5715=0,"",D5715/C5715)</f>
        <v>0.909090909090909</v>
      </c>
    </row>
    <row r="5716" customFormat="false" ht="15" hidden="false" customHeight="false" outlineLevel="0" collapsed="false">
      <c r="A5716" s="37" t="s">
        <v>1242</v>
      </c>
      <c r="B5716" s="37" t="s">
        <v>281</v>
      </c>
      <c r="C5716" s="37" t="n">
        <v>22</v>
      </c>
      <c r="D5716" s="37" t="n">
        <v>22</v>
      </c>
      <c r="E5716" s="37" t="n">
        <v>1</v>
      </c>
      <c r="F5716" s="37" t="n">
        <v>0</v>
      </c>
      <c r="G5716" s="37" t="n">
        <v>0</v>
      </c>
      <c r="H5716" s="37" t="n">
        <v>2</v>
      </c>
      <c r="I5716" s="37" t="n">
        <v>0</v>
      </c>
      <c r="J5716" s="40" t="n">
        <f aca="false">IF(C5716=0,"",D5716/C5716)</f>
        <v>1</v>
      </c>
    </row>
    <row r="5717" customFormat="false" ht="15" hidden="false" customHeight="false" outlineLevel="0" collapsed="false">
      <c r="A5717" s="37" t="s">
        <v>1243</v>
      </c>
      <c r="B5717" s="37" t="s">
        <v>270</v>
      </c>
      <c r="C5717" s="37" t="n">
        <v>22</v>
      </c>
      <c r="D5717" s="37" t="n">
        <v>18</v>
      </c>
      <c r="E5717" s="37" t="n">
        <v>2</v>
      </c>
      <c r="F5717" s="37" t="n">
        <v>1</v>
      </c>
      <c r="G5717" s="37" t="n">
        <v>3</v>
      </c>
      <c r="H5717" s="37" t="n">
        <v>4</v>
      </c>
      <c r="I5717" s="37" t="n">
        <v>0</v>
      </c>
      <c r="J5717" s="40" t="n">
        <f aca="false">IF(C5717=0,"",D5717/C5717)</f>
        <v>0.818181818181818</v>
      </c>
    </row>
    <row r="5718" customFormat="false" ht="15" hidden="false" customHeight="false" outlineLevel="0" collapsed="false">
      <c r="A5718" s="37" t="s">
        <v>1243</v>
      </c>
      <c r="B5718" s="37" t="s">
        <v>271</v>
      </c>
      <c r="C5718" s="37" t="n">
        <v>22</v>
      </c>
      <c r="D5718" s="37" t="n">
        <v>19</v>
      </c>
      <c r="E5718" s="37" t="n">
        <v>0</v>
      </c>
      <c r="F5718" s="37" t="n">
        <v>0</v>
      </c>
      <c r="G5718" s="37" t="n">
        <v>2</v>
      </c>
      <c r="H5718" s="37" t="n">
        <v>5</v>
      </c>
      <c r="I5718" s="37" t="n">
        <v>2</v>
      </c>
      <c r="J5718" s="40" t="n">
        <f aca="false">IF(C5718=0,"",D5718/C5718)</f>
        <v>0.863636363636364</v>
      </c>
    </row>
    <row r="5719" customFormat="false" ht="15" hidden="false" customHeight="false" outlineLevel="0" collapsed="false">
      <c r="A5719" s="37" t="s">
        <v>1243</v>
      </c>
      <c r="B5719" s="37" t="s">
        <v>272</v>
      </c>
      <c r="C5719" s="37" t="n">
        <v>22</v>
      </c>
      <c r="D5719" s="37" t="n">
        <v>19</v>
      </c>
      <c r="E5719" s="37" t="n">
        <v>0</v>
      </c>
      <c r="F5719" s="37" t="n">
        <v>0</v>
      </c>
      <c r="G5719" s="37" t="n">
        <v>0</v>
      </c>
      <c r="H5719" s="37" t="n">
        <v>2</v>
      </c>
      <c r="I5719" s="37" t="n">
        <v>8</v>
      </c>
      <c r="J5719" s="40" t="n">
        <f aca="false">IF(C5719=0,"",D5719/C5719)</f>
        <v>0.863636363636364</v>
      </c>
    </row>
    <row r="5720" customFormat="false" ht="15" hidden="false" customHeight="false" outlineLevel="0" collapsed="false">
      <c r="A5720" s="37" t="s">
        <v>1243</v>
      </c>
      <c r="B5720" s="37" t="s">
        <v>273</v>
      </c>
      <c r="C5720" s="37" t="n">
        <v>22</v>
      </c>
      <c r="D5720" s="37" t="n">
        <v>19</v>
      </c>
      <c r="E5720" s="37" t="n">
        <v>2</v>
      </c>
      <c r="F5720" s="37" t="n">
        <v>0</v>
      </c>
      <c r="G5720" s="37" t="n">
        <v>2</v>
      </c>
      <c r="H5720" s="37" t="n">
        <v>1</v>
      </c>
      <c r="I5720" s="37" t="n">
        <v>4</v>
      </c>
      <c r="J5720" s="40" t="n">
        <f aca="false">IF(C5720=0,"",D5720/C5720)</f>
        <v>0.863636363636364</v>
      </c>
    </row>
    <row r="5721" customFormat="false" ht="15" hidden="false" customHeight="false" outlineLevel="0" collapsed="false">
      <c r="A5721" s="37" t="s">
        <v>1243</v>
      </c>
      <c r="B5721" s="37" t="s">
        <v>274</v>
      </c>
      <c r="C5721" s="37" t="n">
        <v>22</v>
      </c>
      <c r="D5721" s="37" t="n">
        <v>20</v>
      </c>
      <c r="E5721" s="37" t="n">
        <v>3</v>
      </c>
      <c r="F5721" s="37" t="n">
        <v>0</v>
      </c>
      <c r="G5721" s="37" t="n">
        <v>1</v>
      </c>
      <c r="H5721" s="37" t="n">
        <v>2</v>
      </c>
      <c r="I5721" s="37" t="n">
        <v>2</v>
      </c>
      <c r="J5721" s="40" t="n">
        <f aca="false">IF(C5721=0,"",D5721/C5721)</f>
        <v>0.909090909090909</v>
      </c>
    </row>
    <row r="5722" customFormat="false" ht="15" hidden="false" customHeight="false" outlineLevel="0" collapsed="false">
      <c r="A5722" s="37" t="s">
        <v>1244</v>
      </c>
      <c r="B5722" s="37" t="s">
        <v>270</v>
      </c>
      <c r="C5722" s="37" t="n">
        <v>22</v>
      </c>
      <c r="D5722" s="37" t="n">
        <v>21</v>
      </c>
      <c r="E5722" s="37" t="n">
        <v>1</v>
      </c>
      <c r="F5722" s="37" t="n">
        <v>1</v>
      </c>
      <c r="G5722" s="37" t="n">
        <v>0</v>
      </c>
      <c r="H5722" s="37" t="n">
        <v>2</v>
      </c>
      <c r="I5722" s="37" t="n">
        <v>2</v>
      </c>
      <c r="J5722" s="40" t="n">
        <f aca="false">IF(C5722=0,"",D5722/C5722)</f>
        <v>0.954545454545455</v>
      </c>
    </row>
    <row r="5723" customFormat="false" ht="15" hidden="false" customHeight="false" outlineLevel="0" collapsed="false">
      <c r="A5723" s="37" t="s">
        <v>1244</v>
      </c>
      <c r="B5723" s="37" t="s">
        <v>271</v>
      </c>
      <c r="C5723" s="37" t="n">
        <v>22</v>
      </c>
      <c r="D5723" s="37" t="n">
        <v>21</v>
      </c>
      <c r="E5723" s="37" t="n">
        <v>1</v>
      </c>
      <c r="F5723" s="37" t="n">
        <v>2</v>
      </c>
      <c r="G5723" s="37" t="n">
        <v>0</v>
      </c>
      <c r="H5723" s="37" t="n">
        <v>0</v>
      </c>
      <c r="I5723" s="37" t="n">
        <v>0</v>
      </c>
      <c r="J5723" s="40" t="n">
        <f aca="false">IF(C5723=0,"",D5723/C5723)</f>
        <v>0.954545454545455</v>
      </c>
    </row>
    <row r="5724" customFormat="false" ht="15" hidden="false" customHeight="false" outlineLevel="0" collapsed="false">
      <c r="A5724" s="37" t="s">
        <v>1244</v>
      </c>
      <c r="B5724" s="37" t="s">
        <v>272</v>
      </c>
      <c r="C5724" s="37" t="n">
        <v>22</v>
      </c>
      <c r="D5724" s="37" t="n">
        <v>20</v>
      </c>
      <c r="E5724" s="37" t="n">
        <v>1</v>
      </c>
      <c r="F5724" s="37" t="n">
        <v>0</v>
      </c>
      <c r="G5724" s="37" t="n">
        <v>0</v>
      </c>
      <c r="H5724" s="37" t="n">
        <v>0</v>
      </c>
      <c r="I5724" s="37" t="n">
        <v>3</v>
      </c>
      <c r="J5724" s="40" t="n">
        <f aca="false">IF(C5724=0,"",D5724/C5724)</f>
        <v>0.909090909090909</v>
      </c>
    </row>
    <row r="5725" customFormat="false" ht="15" hidden="false" customHeight="false" outlineLevel="0" collapsed="false">
      <c r="A5725" s="37" t="s">
        <v>1244</v>
      </c>
      <c r="B5725" s="37" t="s">
        <v>273</v>
      </c>
      <c r="C5725" s="37" t="n">
        <v>22</v>
      </c>
      <c r="D5725" s="37" t="n">
        <v>19</v>
      </c>
      <c r="E5725" s="37" t="n">
        <v>0</v>
      </c>
      <c r="F5725" s="37" t="n">
        <v>0</v>
      </c>
      <c r="G5725" s="37" t="n">
        <v>0</v>
      </c>
      <c r="H5725" s="37" t="n">
        <v>2</v>
      </c>
      <c r="I5725" s="37" t="n">
        <v>3</v>
      </c>
      <c r="J5725" s="40" t="n">
        <f aca="false">IF(C5725=0,"",D5725/C5725)</f>
        <v>0.863636363636364</v>
      </c>
    </row>
    <row r="5726" customFormat="false" ht="15" hidden="false" customHeight="false" outlineLevel="0" collapsed="false">
      <c r="A5726" s="37" t="s">
        <v>1244</v>
      </c>
      <c r="B5726" s="37" t="s">
        <v>274</v>
      </c>
      <c r="C5726" s="37" t="n">
        <v>22</v>
      </c>
      <c r="D5726" s="37" t="n">
        <v>19</v>
      </c>
      <c r="E5726" s="37" t="n">
        <v>1</v>
      </c>
      <c r="F5726" s="37" t="n">
        <v>0</v>
      </c>
      <c r="G5726" s="37" t="n">
        <v>0</v>
      </c>
      <c r="H5726" s="37" t="n">
        <v>1</v>
      </c>
      <c r="I5726" s="37" t="n">
        <v>2</v>
      </c>
      <c r="J5726" s="40" t="n">
        <f aca="false">IF(C5726=0,"",D5726/C5726)</f>
        <v>0.863636363636364</v>
      </c>
    </row>
    <row r="5727" customFormat="false" ht="15" hidden="false" customHeight="false" outlineLevel="0" collapsed="false">
      <c r="A5727" s="37" t="s">
        <v>1244</v>
      </c>
      <c r="B5727" s="37" t="s">
        <v>275</v>
      </c>
      <c r="C5727" s="37" t="n">
        <v>22</v>
      </c>
      <c r="D5727" s="37" t="n">
        <v>21</v>
      </c>
      <c r="E5727" s="37" t="n">
        <v>1</v>
      </c>
      <c r="F5727" s="37" t="n">
        <v>0</v>
      </c>
      <c r="G5727" s="37" t="n">
        <v>0</v>
      </c>
      <c r="H5727" s="37" t="n">
        <v>0</v>
      </c>
      <c r="I5727" s="37" t="n">
        <v>0</v>
      </c>
      <c r="J5727" s="40" t="n">
        <f aca="false">IF(C5727=0,"",D5727/C5727)</f>
        <v>0.954545454545455</v>
      </c>
    </row>
    <row r="5728" customFormat="false" ht="15" hidden="false" customHeight="false" outlineLevel="0" collapsed="false">
      <c r="A5728" s="37" t="s">
        <v>1244</v>
      </c>
      <c r="B5728" s="37" t="s">
        <v>276</v>
      </c>
      <c r="C5728" s="37" t="n">
        <v>22</v>
      </c>
      <c r="D5728" s="37" t="n">
        <v>19</v>
      </c>
      <c r="E5728" s="37" t="n">
        <v>3</v>
      </c>
      <c r="F5728" s="37" t="n">
        <v>0</v>
      </c>
      <c r="G5728" s="37" t="n">
        <v>1</v>
      </c>
      <c r="H5728" s="37" t="n">
        <v>1</v>
      </c>
      <c r="I5728" s="37" t="n">
        <v>0</v>
      </c>
      <c r="J5728" s="40" t="n">
        <f aca="false">IF(C5728=0,"",D5728/C5728)</f>
        <v>0.863636363636364</v>
      </c>
    </row>
    <row r="5729" customFormat="false" ht="15" hidden="false" customHeight="false" outlineLevel="0" collapsed="false">
      <c r="A5729" s="37" t="s">
        <v>1244</v>
      </c>
      <c r="B5729" s="37" t="s">
        <v>277</v>
      </c>
      <c r="C5729" s="37" t="n">
        <v>22</v>
      </c>
      <c r="D5729" s="37" t="n">
        <v>21</v>
      </c>
      <c r="E5729" s="37" t="n">
        <v>2</v>
      </c>
      <c r="F5729" s="37" t="n">
        <v>1</v>
      </c>
      <c r="G5729" s="37" t="n">
        <v>1</v>
      </c>
      <c r="H5729" s="37" t="n">
        <v>1</v>
      </c>
      <c r="I5729" s="37" t="n">
        <v>1</v>
      </c>
      <c r="J5729" s="40" t="n">
        <f aca="false">IF(C5729=0,"",D5729/C5729)</f>
        <v>0.954545454545455</v>
      </c>
    </row>
    <row r="5730" customFormat="false" ht="15" hidden="false" customHeight="false" outlineLevel="0" collapsed="false">
      <c r="A5730" s="37" t="s">
        <v>1244</v>
      </c>
      <c r="B5730" s="37" t="s">
        <v>278</v>
      </c>
      <c r="C5730" s="37" t="n">
        <v>22</v>
      </c>
      <c r="D5730" s="37" t="n">
        <v>21</v>
      </c>
      <c r="E5730" s="37" t="n">
        <v>1</v>
      </c>
      <c r="F5730" s="37" t="n">
        <v>0</v>
      </c>
      <c r="G5730" s="37" t="n">
        <v>1</v>
      </c>
      <c r="H5730" s="37" t="n">
        <v>1</v>
      </c>
      <c r="I5730" s="37" t="n">
        <v>2</v>
      </c>
      <c r="J5730" s="40" t="n">
        <f aca="false">IF(C5730=0,"",D5730/C5730)</f>
        <v>0.954545454545455</v>
      </c>
    </row>
    <row r="5731" customFormat="false" ht="15" hidden="false" customHeight="false" outlineLevel="0" collapsed="false">
      <c r="A5731" s="37" t="s">
        <v>1244</v>
      </c>
      <c r="B5731" s="37" t="s">
        <v>279</v>
      </c>
      <c r="C5731" s="37" t="n">
        <v>22</v>
      </c>
      <c r="D5731" s="37" t="n">
        <v>18</v>
      </c>
      <c r="E5731" s="37" t="n">
        <v>0</v>
      </c>
      <c r="F5731" s="37" t="n">
        <v>2</v>
      </c>
      <c r="G5731" s="37" t="n">
        <v>1</v>
      </c>
      <c r="H5731" s="37" t="n">
        <v>0</v>
      </c>
      <c r="I5731" s="37" t="n">
        <v>0</v>
      </c>
      <c r="J5731" s="40" t="n">
        <f aca="false">IF(C5731=0,"",D5731/C5731)</f>
        <v>0.818181818181818</v>
      </c>
    </row>
    <row r="5732" customFormat="false" ht="15" hidden="false" customHeight="false" outlineLevel="0" collapsed="false">
      <c r="A5732" s="37" t="s">
        <v>1244</v>
      </c>
      <c r="B5732" s="37" t="s">
        <v>280</v>
      </c>
      <c r="C5732" s="37" t="n">
        <v>22</v>
      </c>
      <c r="D5732" s="37" t="n">
        <v>21</v>
      </c>
      <c r="E5732" s="37" t="n">
        <v>1</v>
      </c>
      <c r="F5732" s="37" t="n">
        <v>0</v>
      </c>
      <c r="G5732" s="37" t="n">
        <v>1</v>
      </c>
      <c r="H5732" s="37" t="n">
        <v>5</v>
      </c>
      <c r="I5732" s="37" t="n">
        <v>1</v>
      </c>
      <c r="J5732" s="40" t="n">
        <f aca="false">IF(C5732=0,"",D5732/C5732)</f>
        <v>0.954545454545455</v>
      </c>
    </row>
    <row r="5733" customFormat="false" ht="15" hidden="false" customHeight="false" outlineLevel="0" collapsed="false">
      <c r="A5733" s="37" t="s">
        <v>1244</v>
      </c>
      <c r="B5733" s="37" t="s">
        <v>281</v>
      </c>
      <c r="C5733" s="37" t="n">
        <v>22</v>
      </c>
      <c r="D5733" s="37" t="n">
        <v>20</v>
      </c>
      <c r="E5733" s="37" t="n">
        <v>1</v>
      </c>
      <c r="F5733" s="37" t="n">
        <v>1</v>
      </c>
      <c r="G5733" s="37" t="n">
        <v>1</v>
      </c>
      <c r="H5733" s="37" t="n">
        <v>2</v>
      </c>
      <c r="I5733" s="37" t="n">
        <v>1</v>
      </c>
      <c r="J5733" s="40" t="n">
        <f aca="false">IF(C5733=0,"",D5733/C5733)</f>
        <v>0.909090909090909</v>
      </c>
    </row>
    <row r="5734" customFormat="false" ht="15" hidden="false" customHeight="false" outlineLevel="0" collapsed="false">
      <c r="A5734" s="37" t="s">
        <v>643</v>
      </c>
      <c r="B5734" s="37" t="s">
        <v>270</v>
      </c>
      <c r="C5734" s="37" t="n">
        <v>22</v>
      </c>
      <c r="D5734" s="37" t="n">
        <v>19</v>
      </c>
      <c r="E5734" s="37" t="n">
        <v>0</v>
      </c>
      <c r="F5734" s="37" t="n">
        <v>0</v>
      </c>
      <c r="G5734" s="37" t="n">
        <v>0</v>
      </c>
      <c r="H5734" s="37" t="n">
        <v>2</v>
      </c>
      <c r="I5734" s="37" t="n">
        <v>8</v>
      </c>
      <c r="J5734" s="40" t="n">
        <f aca="false">IF(C5734=0,"",D5734/C5734)</f>
        <v>0.863636363636364</v>
      </c>
    </row>
    <row r="5735" customFormat="false" ht="15" hidden="false" customHeight="false" outlineLevel="0" collapsed="false">
      <c r="A5735" s="37" t="s">
        <v>643</v>
      </c>
      <c r="B5735" s="37" t="s">
        <v>271</v>
      </c>
      <c r="C5735" s="37" t="n">
        <v>22</v>
      </c>
      <c r="D5735" s="37" t="n">
        <v>18</v>
      </c>
      <c r="E5735" s="37" t="n">
        <v>3</v>
      </c>
      <c r="F5735" s="37" t="n">
        <v>0</v>
      </c>
      <c r="G5735" s="37" t="n">
        <v>0</v>
      </c>
      <c r="H5735" s="37" t="n">
        <v>2</v>
      </c>
      <c r="I5735" s="37" t="n">
        <v>16</v>
      </c>
      <c r="J5735" s="40" t="n">
        <f aca="false">IF(C5735=0,"",D5735/C5735)</f>
        <v>0.818181818181818</v>
      </c>
    </row>
    <row r="5736" customFormat="false" ht="15" hidden="false" customHeight="false" outlineLevel="0" collapsed="false">
      <c r="A5736" s="37" t="s">
        <v>643</v>
      </c>
      <c r="B5736" s="37" t="s">
        <v>272</v>
      </c>
      <c r="C5736" s="37" t="n">
        <v>22</v>
      </c>
      <c r="D5736" s="37" t="n">
        <v>22</v>
      </c>
      <c r="E5736" s="37" t="n">
        <v>2</v>
      </c>
      <c r="F5736" s="37" t="n">
        <v>1</v>
      </c>
      <c r="G5736" s="37" t="n">
        <v>0</v>
      </c>
      <c r="H5736" s="37" t="n">
        <v>4</v>
      </c>
      <c r="I5736" s="37" t="n">
        <v>2</v>
      </c>
      <c r="J5736" s="40" t="n">
        <f aca="false">IF(C5736=0,"",D5736/C5736)</f>
        <v>1</v>
      </c>
    </row>
    <row r="5737" customFormat="false" ht="15" hidden="false" customHeight="false" outlineLevel="0" collapsed="false">
      <c r="A5737" s="37" t="s">
        <v>643</v>
      </c>
      <c r="B5737" s="37" t="s">
        <v>273</v>
      </c>
      <c r="C5737" s="37" t="n">
        <v>22</v>
      </c>
      <c r="D5737" s="37" t="n">
        <v>21</v>
      </c>
      <c r="E5737" s="37" t="n">
        <v>0</v>
      </c>
      <c r="F5737" s="37" t="n">
        <v>1</v>
      </c>
      <c r="G5737" s="37" t="n">
        <v>0</v>
      </c>
      <c r="H5737" s="37" t="n">
        <v>1</v>
      </c>
      <c r="I5737" s="37" t="n">
        <v>3</v>
      </c>
      <c r="J5737" s="40" t="n">
        <f aca="false">IF(C5737=0,"",D5737/C5737)</f>
        <v>0.954545454545455</v>
      </c>
    </row>
    <row r="5738" customFormat="false" ht="15" hidden="false" customHeight="false" outlineLevel="0" collapsed="false">
      <c r="A5738" s="37" t="s">
        <v>643</v>
      </c>
      <c r="B5738" s="37" t="s">
        <v>274</v>
      </c>
      <c r="C5738" s="37" t="n">
        <v>22</v>
      </c>
      <c r="D5738" s="37" t="n">
        <v>22</v>
      </c>
      <c r="E5738" s="37" t="n">
        <v>1</v>
      </c>
      <c r="F5738" s="37" t="n">
        <v>0</v>
      </c>
      <c r="G5738" s="37" t="n">
        <v>0</v>
      </c>
      <c r="H5738" s="37" t="n">
        <v>1</v>
      </c>
      <c r="I5738" s="37" t="n">
        <v>30</v>
      </c>
      <c r="J5738" s="40" t="n">
        <f aca="false">IF(C5738=0,"",D5738/C5738)</f>
        <v>1</v>
      </c>
    </row>
    <row r="5739" customFormat="false" ht="15" hidden="false" customHeight="false" outlineLevel="0" collapsed="false">
      <c r="A5739" s="37" t="s">
        <v>643</v>
      </c>
      <c r="B5739" s="37" t="s">
        <v>275</v>
      </c>
      <c r="C5739" s="37" t="n">
        <v>22</v>
      </c>
      <c r="D5739" s="37" t="n">
        <v>21</v>
      </c>
      <c r="E5739" s="37" t="n">
        <v>0</v>
      </c>
      <c r="F5739" s="37" t="n">
        <v>1</v>
      </c>
      <c r="G5739" s="37" t="n">
        <v>1</v>
      </c>
      <c r="H5739" s="37" t="n">
        <v>0</v>
      </c>
      <c r="I5739" s="37" t="n">
        <v>5</v>
      </c>
      <c r="J5739" s="40" t="n">
        <f aca="false">IF(C5739=0,"",D5739/C5739)</f>
        <v>0.954545454545455</v>
      </c>
    </row>
    <row r="5740" customFormat="false" ht="15" hidden="false" customHeight="false" outlineLevel="0" collapsed="false">
      <c r="A5740" s="37" t="s">
        <v>643</v>
      </c>
      <c r="B5740" s="37" t="s">
        <v>276</v>
      </c>
      <c r="C5740" s="37" t="n">
        <v>22</v>
      </c>
      <c r="D5740" s="37" t="n">
        <v>21</v>
      </c>
      <c r="E5740" s="37" t="n">
        <v>0</v>
      </c>
      <c r="F5740" s="37" t="n">
        <v>0</v>
      </c>
      <c r="G5740" s="37" t="n">
        <v>0</v>
      </c>
      <c r="H5740" s="37" t="n">
        <v>2</v>
      </c>
      <c r="I5740" s="37" t="n">
        <v>2</v>
      </c>
      <c r="J5740" s="40" t="n">
        <f aca="false">IF(C5740=0,"",D5740/C5740)</f>
        <v>0.954545454545455</v>
      </c>
    </row>
    <row r="5741" customFormat="false" ht="15" hidden="false" customHeight="false" outlineLevel="0" collapsed="false">
      <c r="A5741" s="37" t="s">
        <v>643</v>
      </c>
      <c r="B5741" s="37" t="s">
        <v>277</v>
      </c>
      <c r="C5741" s="37" t="n">
        <v>22</v>
      </c>
      <c r="D5741" s="37" t="n">
        <v>22</v>
      </c>
      <c r="E5741" s="37" t="n">
        <v>2</v>
      </c>
      <c r="F5741" s="37" t="n">
        <v>0</v>
      </c>
      <c r="G5741" s="37" t="n">
        <v>0</v>
      </c>
      <c r="H5741" s="37" t="n">
        <v>1</v>
      </c>
      <c r="I5741" s="37" t="n">
        <v>28</v>
      </c>
      <c r="J5741" s="40" t="n">
        <f aca="false">IF(C5741=0,"",D5741/C5741)</f>
        <v>1</v>
      </c>
    </row>
    <row r="5742" customFormat="false" ht="15" hidden="false" customHeight="false" outlineLevel="0" collapsed="false">
      <c r="A5742" s="37" t="s">
        <v>643</v>
      </c>
      <c r="B5742" s="37" t="s">
        <v>278</v>
      </c>
      <c r="C5742" s="37" t="n">
        <v>22</v>
      </c>
      <c r="D5742" s="37" t="n">
        <v>20</v>
      </c>
      <c r="E5742" s="37" t="n">
        <v>2</v>
      </c>
      <c r="F5742" s="37" t="n">
        <v>2</v>
      </c>
      <c r="G5742" s="37" t="n">
        <v>0</v>
      </c>
      <c r="H5742" s="37" t="n">
        <v>4</v>
      </c>
      <c r="I5742" s="37" t="n">
        <v>13</v>
      </c>
      <c r="J5742" s="40" t="n">
        <f aca="false">IF(C5742=0,"",D5742/C5742)</f>
        <v>0.909090909090909</v>
      </c>
    </row>
    <row r="5743" customFormat="false" ht="15" hidden="false" customHeight="false" outlineLevel="0" collapsed="false">
      <c r="A5743" s="37" t="s">
        <v>643</v>
      </c>
      <c r="B5743" s="37" t="s">
        <v>279</v>
      </c>
      <c r="C5743" s="37" t="n">
        <v>22</v>
      </c>
      <c r="D5743" s="37" t="n">
        <v>21</v>
      </c>
      <c r="E5743" s="37" t="n">
        <v>0</v>
      </c>
      <c r="F5743" s="37" t="n">
        <v>0</v>
      </c>
      <c r="G5743" s="37" t="n">
        <v>0</v>
      </c>
      <c r="H5743" s="37" t="n">
        <v>3</v>
      </c>
      <c r="I5743" s="37" t="n">
        <v>9</v>
      </c>
      <c r="J5743" s="40" t="n">
        <f aca="false">IF(C5743=0,"",D5743/C5743)</f>
        <v>0.954545454545455</v>
      </c>
    </row>
    <row r="5744" customFormat="false" ht="15" hidden="false" customHeight="false" outlineLevel="0" collapsed="false">
      <c r="A5744" s="37" t="s">
        <v>643</v>
      </c>
      <c r="B5744" s="37" t="s">
        <v>280</v>
      </c>
      <c r="C5744" s="37" t="n">
        <v>22</v>
      </c>
      <c r="D5744" s="37" t="n">
        <v>18</v>
      </c>
      <c r="E5744" s="37" t="n">
        <v>0</v>
      </c>
      <c r="F5744" s="37" t="n">
        <v>1</v>
      </c>
      <c r="G5744" s="37" t="n">
        <v>0</v>
      </c>
      <c r="H5744" s="37" t="n">
        <v>1</v>
      </c>
      <c r="I5744" s="37" t="n">
        <v>15</v>
      </c>
      <c r="J5744" s="40" t="n">
        <f aca="false">IF(C5744=0,"",D5744/C5744)</f>
        <v>0.818181818181818</v>
      </c>
    </row>
    <row r="5745" customFormat="false" ht="15" hidden="false" customHeight="false" outlineLevel="0" collapsed="false">
      <c r="A5745" s="37" t="s">
        <v>643</v>
      </c>
      <c r="B5745" s="37" t="s">
        <v>281</v>
      </c>
      <c r="C5745" s="37" t="n">
        <v>22</v>
      </c>
      <c r="D5745" s="37" t="n">
        <v>22</v>
      </c>
      <c r="E5745" s="37" t="n">
        <v>0</v>
      </c>
      <c r="F5745" s="37" t="n">
        <v>1</v>
      </c>
      <c r="G5745" s="37" t="n">
        <v>0</v>
      </c>
      <c r="H5745" s="37" t="n">
        <v>4</v>
      </c>
      <c r="I5745" s="37" t="n">
        <v>12</v>
      </c>
      <c r="J5745" s="40" t="n">
        <f aca="false">IF(C5745=0,"",D5745/C5745)</f>
        <v>1</v>
      </c>
    </row>
    <row r="5746" customFormat="false" ht="15" hidden="false" customHeight="false" outlineLevel="0" collapsed="false">
      <c r="A5746" s="37" t="s">
        <v>1246</v>
      </c>
      <c r="B5746" s="37" t="s">
        <v>270</v>
      </c>
      <c r="C5746" s="37" t="n">
        <v>22</v>
      </c>
      <c r="D5746" s="37" t="n">
        <v>21</v>
      </c>
      <c r="E5746" s="37" t="n">
        <v>1</v>
      </c>
      <c r="F5746" s="37" t="n">
        <v>2</v>
      </c>
      <c r="G5746" s="37" t="n">
        <v>0</v>
      </c>
      <c r="H5746" s="37" t="n">
        <v>1</v>
      </c>
      <c r="I5746" s="37" t="n">
        <v>0</v>
      </c>
      <c r="J5746" s="40" t="n">
        <f aca="false">IF(C5746=0,"",D5746/C5746)</f>
        <v>0.954545454545455</v>
      </c>
    </row>
    <row r="5747" customFormat="false" ht="15" hidden="false" customHeight="false" outlineLevel="0" collapsed="false">
      <c r="A5747" s="37" t="s">
        <v>1246</v>
      </c>
      <c r="B5747" s="37" t="s">
        <v>271</v>
      </c>
      <c r="C5747" s="37" t="n">
        <v>22</v>
      </c>
      <c r="D5747" s="37" t="n">
        <v>19</v>
      </c>
      <c r="E5747" s="37" t="n">
        <v>0</v>
      </c>
      <c r="F5747" s="37" t="n">
        <v>2</v>
      </c>
      <c r="G5747" s="37" t="n">
        <v>1</v>
      </c>
      <c r="H5747" s="37" t="n">
        <v>1</v>
      </c>
      <c r="I5747" s="37" t="n">
        <v>10</v>
      </c>
      <c r="J5747" s="40" t="n">
        <f aca="false">IF(C5747=0,"",D5747/C5747)</f>
        <v>0.863636363636364</v>
      </c>
    </row>
    <row r="5748" customFormat="false" ht="15" hidden="false" customHeight="false" outlineLevel="0" collapsed="false">
      <c r="A5748" s="37" t="s">
        <v>1246</v>
      </c>
      <c r="B5748" s="37" t="s">
        <v>272</v>
      </c>
      <c r="C5748" s="37" t="n">
        <v>22</v>
      </c>
      <c r="D5748" s="37" t="n">
        <v>20</v>
      </c>
      <c r="E5748" s="37" t="n">
        <v>2</v>
      </c>
      <c r="F5748" s="37" t="n">
        <v>1</v>
      </c>
      <c r="G5748" s="37" t="n">
        <v>2</v>
      </c>
      <c r="H5748" s="37" t="n">
        <v>1</v>
      </c>
      <c r="I5748" s="37" t="n">
        <v>1</v>
      </c>
      <c r="J5748" s="40" t="n">
        <f aca="false">IF(C5748=0,"",D5748/C5748)</f>
        <v>0.909090909090909</v>
      </c>
    </row>
    <row r="5749" customFormat="false" ht="15" hidden="false" customHeight="false" outlineLevel="0" collapsed="false">
      <c r="A5749" s="37" t="s">
        <v>1246</v>
      </c>
      <c r="B5749" s="37" t="s">
        <v>273</v>
      </c>
      <c r="C5749" s="37" t="n">
        <v>22</v>
      </c>
      <c r="D5749" s="37" t="n">
        <v>21</v>
      </c>
      <c r="E5749" s="37" t="n">
        <v>1</v>
      </c>
      <c r="F5749" s="37" t="n">
        <v>2</v>
      </c>
      <c r="G5749" s="37" t="n">
        <v>0</v>
      </c>
      <c r="H5749" s="37" t="n">
        <v>2</v>
      </c>
      <c r="I5749" s="37" t="n">
        <v>1</v>
      </c>
      <c r="J5749" s="40" t="n">
        <f aca="false">IF(C5749=0,"",D5749/C5749)</f>
        <v>0.954545454545455</v>
      </c>
    </row>
    <row r="5750" customFormat="false" ht="15" hidden="false" customHeight="false" outlineLevel="0" collapsed="false">
      <c r="A5750" s="37" t="s">
        <v>1246</v>
      </c>
      <c r="B5750" s="37" t="s">
        <v>274</v>
      </c>
      <c r="C5750" s="37" t="n">
        <v>22</v>
      </c>
      <c r="D5750" s="37" t="n">
        <v>17</v>
      </c>
      <c r="E5750" s="37" t="n">
        <v>0</v>
      </c>
      <c r="F5750" s="37" t="n">
        <v>1</v>
      </c>
      <c r="G5750" s="37" t="n">
        <v>0</v>
      </c>
      <c r="H5750" s="37" t="n">
        <v>2</v>
      </c>
      <c r="I5750" s="37" t="n">
        <v>3</v>
      </c>
      <c r="J5750" s="40" t="n">
        <f aca="false">IF(C5750=0,"",D5750/C5750)</f>
        <v>0.772727272727273</v>
      </c>
    </row>
    <row r="5751" customFormat="false" ht="15" hidden="false" customHeight="false" outlineLevel="0" collapsed="false">
      <c r="A5751" s="37" t="s">
        <v>1246</v>
      </c>
      <c r="B5751" s="37" t="s">
        <v>275</v>
      </c>
      <c r="C5751" s="37" t="n">
        <v>22</v>
      </c>
      <c r="D5751" s="37" t="n">
        <v>22</v>
      </c>
      <c r="E5751" s="37" t="n">
        <v>2</v>
      </c>
      <c r="F5751" s="37" t="n">
        <v>2</v>
      </c>
      <c r="G5751" s="37" t="n">
        <v>0</v>
      </c>
      <c r="H5751" s="37" t="n">
        <v>3</v>
      </c>
      <c r="I5751" s="37" t="n">
        <v>2</v>
      </c>
      <c r="J5751" s="40" t="n">
        <f aca="false">IF(C5751=0,"",D5751/C5751)</f>
        <v>1</v>
      </c>
    </row>
    <row r="5752" customFormat="false" ht="15" hidden="false" customHeight="false" outlineLevel="0" collapsed="false">
      <c r="A5752" s="37" t="s">
        <v>1246</v>
      </c>
      <c r="B5752" s="37" t="s">
        <v>276</v>
      </c>
      <c r="C5752" s="37" t="n">
        <v>22</v>
      </c>
      <c r="D5752" s="37" t="n">
        <v>21</v>
      </c>
      <c r="E5752" s="37" t="n">
        <v>2</v>
      </c>
      <c r="F5752" s="37" t="n">
        <v>1</v>
      </c>
      <c r="G5752" s="37" t="n">
        <v>0</v>
      </c>
      <c r="H5752" s="37" t="n">
        <v>0</v>
      </c>
      <c r="I5752" s="37" t="n">
        <v>2</v>
      </c>
      <c r="J5752" s="40" t="n">
        <f aca="false">IF(C5752=0,"",D5752/C5752)</f>
        <v>0.954545454545455</v>
      </c>
    </row>
    <row r="5753" customFormat="false" ht="15" hidden="false" customHeight="false" outlineLevel="0" collapsed="false">
      <c r="A5753" s="37" t="s">
        <v>1246</v>
      </c>
      <c r="B5753" s="37" t="s">
        <v>277</v>
      </c>
      <c r="C5753" s="37" t="n">
        <v>22</v>
      </c>
      <c r="D5753" s="37" t="n">
        <v>20</v>
      </c>
      <c r="E5753" s="37" t="n">
        <v>0</v>
      </c>
      <c r="F5753" s="37" t="n">
        <v>1</v>
      </c>
      <c r="G5753" s="37" t="n">
        <v>0</v>
      </c>
      <c r="H5753" s="37" t="n">
        <v>1</v>
      </c>
      <c r="I5753" s="37" t="n">
        <v>0</v>
      </c>
      <c r="J5753" s="40" t="n">
        <f aca="false">IF(C5753=0,"",D5753/C5753)</f>
        <v>0.909090909090909</v>
      </c>
    </row>
    <row r="5754" customFormat="false" ht="15" hidden="false" customHeight="false" outlineLevel="0" collapsed="false">
      <c r="A5754" s="37" t="s">
        <v>1246</v>
      </c>
      <c r="B5754" s="37" t="s">
        <v>278</v>
      </c>
      <c r="C5754" s="37" t="n">
        <v>22</v>
      </c>
      <c r="D5754" s="37" t="n">
        <v>20</v>
      </c>
      <c r="E5754" s="37" t="n">
        <v>0</v>
      </c>
      <c r="F5754" s="37" t="n">
        <v>0</v>
      </c>
      <c r="G5754" s="37" t="n">
        <v>1</v>
      </c>
      <c r="H5754" s="37" t="n">
        <v>0</v>
      </c>
      <c r="I5754" s="37" t="n">
        <v>1</v>
      </c>
      <c r="J5754" s="40" t="n">
        <f aca="false">IF(C5754=0,"",D5754/C5754)</f>
        <v>0.909090909090909</v>
      </c>
    </row>
    <row r="5755" customFormat="false" ht="15" hidden="false" customHeight="false" outlineLevel="0" collapsed="false">
      <c r="A5755" s="37" t="s">
        <v>1246</v>
      </c>
      <c r="B5755" s="37" t="s">
        <v>279</v>
      </c>
      <c r="C5755" s="37" t="n">
        <v>22</v>
      </c>
      <c r="D5755" s="37" t="n">
        <v>20</v>
      </c>
      <c r="E5755" s="37" t="n">
        <v>1</v>
      </c>
      <c r="F5755" s="37" t="n">
        <v>1</v>
      </c>
      <c r="G5755" s="37" t="n">
        <v>0</v>
      </c>
      <c r="H5755" s="37" t="n">
        <v>0</v>
      </c>
      <c r="I5755" s="37" t="n">
        <v>0</v>
      </c>
      <c r="J5755" s="40" t="n">
        <f aca="false">IF(C5755=0,"",D5755/C5755)</f>
        <v>0.909090909090909</v>
      </c>
    </row>
    <row r="5756" customFormat="false" ht="15" hidden="false" customHeight="false" outlineLevel="0" collapsed="false">
      <c r="A5756" s="37" t="s">
        <v>1246</v>
      </c>
      <c r="B5756" s="37" t="s">
        <v>280</v>
      </c>
      <c r="C5756" s="37" t="n">
        <v>22</v>
      </c>
      <c r="D5756" s="37" t="n">
        <v>19</v>
      </c>
      <c r="E5756" s="37" t="n">
        <v>0</v>
      </c>
      <c r="F5756" s="37" t="n">
        <v>0</v>
      </c>
      <c r="G5756" s="37" t="n">
        <v>0</v>
      </c>
      <c r="H5756" s="37" t="n">
        <v>0</v>
      </c>
      <c r="I5756" s="37" t="n">
        <v>1</v>
      </c>
      <c r="J5756" s="40" t="n">
        <f aca="false">IF(C5756=0,"",D5756/C5756)</f>
        <v>0.863636363636364</v>
      </c>
    </row>
    <row r="5757" customFormat="false" ht="15" hidden="false" customHeight="false" outlineLevel="0" collapsed="false">
      <c r="A5757" s="37" t="s">
        <v>1246</v>
      </c>
      <c r="B5757" s="37" t="s">
        <v>281</v>
      </c>
      <c r="C5757" s="37" t="n">
        <v>22</v>
      </c>
      <c r="D5757" s="37" t="n">
        <v>20</v>
      </c>
      <c r="E5757" s="37" t="n">
        <v>2</v>
      </c>
      <c r="F5757" s="37" t="n">
        <v>0</v>
      </c>
      <c r="G5757" s="37" t="n">
        <v>0</v>
      </c>
      <c r="H5757" s="37" t="n">
        <v>3</v>
      </c>
      <c r="I5757" s="37" t="n">
        <v>0</v>
      </c>
      <c r="J5757" s="40" t="n">
        <f aca="false">IF(C5757=0,"",D5757/C5757)</f>
        <v>0.909090909090909</v>
      </c>
    </row>
    <row r="5758" customFormat="false" ht="15" hidden="false" customHeight="false" outlineLevel="0" collapsed="false">
      <c r="A5758" s="37" t="s">
        <v>1247</v>
      </c>
      <c r="B5758" s="37" t="s">
        <v>270</v>
      </c>
      <c r="C5758" s="37" t="n">
        <v>22</v>
      </c>
      <c r="D5758" s="37" t="n">
        <v>21</v>
      </c>
      <c r="E5758" s="37" t="n">
        <v>0</v>
      </c>
      <c r="F5758" s="37" t="n">
        <v>0</v>
      </c>
      <c r="G5758" s="37" t="n">
        <v>0</v>
      </c>
      <c r="H5758" s="37" t="n">
        <v>2</v>
      </c>
      <c r="I5758" s="37" t="n">
        <v>2</v>
      </c>
      <c r="J5758" s="40" t="n">
        <f aca="false">IF(C5758=0,"",D5758/C5758)</f>
        <v>0.954545454545455</v>
      </c>
    </row>
    <row r="5759" customFormat="false" ht="15" hidden="false" customHeight="false" outlineLevel="0" collapsed="false">
      <c r="A5759" s="37" t="s">
        <v>1247</v>
      </c>
      <c r="B5759" s="37" t="s">
        <v>271</v>
      </c>
      <c r="C5759" s="37" t="n">
        <v>22</v>
      </c>
      <c r="D5759" s="37" t="n">
        <v>20</v>
      </c>
      <c r="E5759" s="37" t="n">
        <v>2</v>
      </c>
      <c r="F5759" s="37" t="n">
        <v>0</v>
      </c>
      <c r="G5759" s="37" t="n">
        <v>0</v>
      </c>
      <c r="H5759" s="37" t="n">
        <v>2</v>
      </c>
      <c r="I5759" s="37" t="n">
        <v>0</v>
      </c>
      <c r="J5759" s="40" t="n">
        <f aca="false">IF(C5759=0,"",D5759/C5759)</f>
        <v>0.909090909090909</v>
      </c>
    </row>
    <row r="5760" customFormat="false" ht="15" hidden="false" customHeight="false" outlineLevel="0" collapsed="false">
      <c r="A5760" s="37" t="s">
        <v>1247</v>
      </c>
      <c r="B5760" s="37" t="s">
        <v>272</v>
      </c>
      <c r="C5760" s="37" t="n">
        <v>22</v>
      </c>
      <c r="D5760" s="37" t="n">
        <v>20</v>
      </c>
      <c r="E5760" s="37" t="n">
        <v>0</v>
      </c>
      <c r="F5760" s="37" t="n">
        <v>0</v>
      </c>
      <c r="G5760" s="37" t="n">
        <v>0</v>
      </c>
      <c r="H5760" s="37" t="n">
        <v>0</v>
      </c>
      <c r="I5760" s="37" t="n">
        <v>1</v>
      </c>
      <c r="J5760" s="40" t="n">
        <f aca="false">IF(C5760=0,"",D5760/C5760)</f>
        <v>0.909090909090909</v>
      </c>
    </row>
    <row r="5761" customFormat="false" ht="15" hidden="false" customHeight="false" outlineLevel="0" collapsed="false">
      <c r="A5761" s="37" t="s">
        <v>1247</v>
      </c>
      <c r="B5761" s="37" t="s">
        <v>273</v>
      </c>
      <c r="C5761" s="37" t="n">
        <v>22</v>
      </c>
      <c r="D5761" s="37" t="n">
        <v>20</v>
      </c>
      <c r="E5761" s="37" t="n">
        <v>0</v>
      </c>
      <c r="F5761" s="37" t="n">
        <v>3</v>
      </c>
      <c r="G5761" s="37" t="n">
        <v>0</v>
      </c>
      <c r="H5761" s="37" t="n">
        <v>0</v>
      </c>
      <c r="I5761" s="37" t="n">
        <v>0</v>
      </c>
      <c r="J5761" s="40" t="n">
        <f aca="false">IF(C5761=0,"",D5761/C5761)</f>
        <v>0.909090909090909</v>
      </c>
    </row>
    <row r="5762" customFormat="false" ht="15" hidden="false" customHeight="false" outlineLevel="0" collapsed="false">
      <c r="A5762" s="37" t="s">
        <v>1247</v>
      </c>
      <c r="B5762" s="37" t="s">
        <v>274</v>
      </c>
      <c r="C5762" s="37" t="n">
        <v>22</v>
      </c>
      <c r="D5762" s="37" t="n">
        <v>21</v>
      </c>
      <c r="E5762" s="37" t="n">
        <v>0</v>
      </c>
      <c r="F5762" s="37" t="n">
        <v>0</v>
      </c>
      <c r="G5762" s="37" t="n">
        <v>0</v>
      </c>
      <c r="H5762" s="37" t="n">
        <v>1</v>
      </c>
      <c r="I5762" s="37" t="n">
        <v>0</v>
      </c>
      <c r="J5762" s="40" t="n">
        <f aca="false">IF(C5762=0,"",D5762/C5762)</f>
        <v>0.954545454545455</v>
      </c>
    </row>
    <row r="5763" customFormat="false" ht="15" hidden="false" customHeight="false" outlineLevel="0" collapsed="false">
      <c r="A5763" s="37" t="s">
        <v>1247</v>
      </c>
      <c r="B5763" s="37" t="s">
        <v>275</v>
      </c>
      <c r="C5763" s="37" t="n">
        <v>22</v>
      </c>
      <c r="D5763" s="37" t="n">
        <v>20</v>
      </c>
      <c r="E5763" s="37" t="n">
        <v>0</v>
      </c>
      <c r="F5763" s="37" t="n">
        <v>0</v>
      </c>
      <c r="G5763" s="37" t="n">
        <v>2</v>
      </c>
      <c r="H5763" s="37" t="n">
        <v>2</v>
      </c>
      <c r="I5763" s="37" t="n">
        <v>3</v>
      </c>
      <c r="J5763" s="40" t="n">
        <f aca="false">IF(C5763=0,"",D5763/C5763)</f>
        <v>0.909090909090909</v>
      </c>
    </row>
    <row r="5764" customFormat="false" ht="15" hidden="false" customHeight="false" outlineLevel="0" collapsed="false">
      <c r="A5764" s="37" t="s">
        <v>1247</v>
      </c>
      <c r="B5764" s="37" t="s">
        <v>276</v>
      </c>
      <c r="C5764" s="37" t="n">
        <v>22</v>
      </c>
      <c r="D5764" s="37" t="n">
        <v>20</v>
      </c>
      <c r="E5764" s="37" t="n">
        <v>0</v>
      </c>
      <c r="F5764" s="37" t="n">
        <v>0</v>
      </c>
      <c r="G5764" s="37" t="n">
        <v>0</v>
      </c>
      <c r="H5764" s="37" t="n">
        <v>2</v>
      </c>
      <c r="I5764" s="37" t="n">
        <v>3</v>
      </c>
      <c r="J5764" s="40" t="n">
        <f aca="false">IF(C5764=0,"",D5764/C5764)</f>
        <v>0.909090909090909</v>
      </c>
    </row>
    <row r="5765" customFormat="false" ht="15" hidden="false" customHeight="false" outlineLevel="0" collapsed="false">
      <c r="A5765" s="37" t="s">
        <v>1247</v>
      </c>
      <c r="B5765" s="37" t="s">
        <v>277</v>
      </c>
      <c r="C5765" s="37" t="n">
        <v>22</v>
      </c>
      <c r="D5765" s="37" t="n">
        <v>20</v>
      </c>
      <c r="E5765" s="37" t="n">
        <v>1</v>
      </c>
      <c r="F5765" s="37" t="n">
        <v>0</v>
      </c>
      <c r="G5765" s="37" t="n">
        <v>0</v>
      </c>
      <c r="H5765" s="37" t="n">
        <v>0</v>
      </c>
      <c r="I5765" s="37" t="n">
        <v>0</v>
      </c>
      <c r="J5765" s="40" t="n">
        <f aca="false">IF(C5765=0,"",D5765/C5765)</f>
        <v>0.909090909090909</v>
      </c>
    </row>
    <row r="5766" customFormat="false" ht="15" hidden="false" customHeight="false" outlineLevel="0" collapsed="false">
      <c r="A5766" s="37" t="s">
        <v>1247</v>
      </c>
      <c r="B5766" s="37" t="s">
        <v>278</v>
      </c>
      <c r="C5766" s="37" t="n">
        <v>22</v>
      </c>
      <c r="D5766" s="37" t="n">
        <v>21</v>
      </c>
      <c r="E5766" s="37" t="n">
        <v>0</v>
      </c>
      <c r="F5766" s="37" t="n">
        <v>2</v>
      </c>
      <c r="G5766" s="37" t="n">
        <v>0</v>
      </c>
      <c r="H5766" s="37" t="n">
        <v>0</v>
      </c>
      <c r="I5766" s="37" t="n">
        <v>0</v>
      </c>
      <c r="J5766" s="40" t="n">
        <f aca="false">IF(C5766=0,"",D5766/C5766)</f>
        <v>0.954545454545455</v>
      </c>
    </row>
    <row r="5767" customFormat="false" ht="15" hidden="false" customHeight="false" outlineLevel="0" collapsed="false">
      <c r="A5767" s="37" t="s">
        <v>1247</v>
      </c>
      <c r="B5767" s="37" t="s">
        <v>279</v>
      </c>
      <c r="C5767" s="37" t="n">
        <v>22</v>
      </c>
      <c r="D5767" s="37" t="n">
        <v>20</v>
      </c>
      <c r="E5767" s="37" t="n">
        <v>2</v>
      </c>
      <c r="F5767" s="37" t="n">
        <v>0</v>
      </c>
      <c r="G5767" s="37" t="n">
        <v>0</v>
      </c>
      <c r="H5767" s="37" t="n">
        <v>1</v>
      </c>
      <c r="I5767" s="37" t="n">
        <v>1</v>
      </c>
      <c r="J5767" s="40" t="n">
        <f aca="false">IF(C5767=0,"",D5767/C5767)</f>
        <v>0.909090909090909</v>
      </c>
    </row>
    <row r="5768" customFormat="false" ht="15" hidden="false" customHeight="false" outlineLevel="0" collapsed="false">
      <c r="A5768" s="37" t="s">
        <v>1247</v>
      </c>
      <c r="B5768" s="37" t="s">
        <v>280</v>
      </c>
      <c r="C5768" s="37" t="n">
        <v>22</v>
      </c>
      <c r="D5768" s="37" t="n">
        <v>21</v>
      </c>
      <c r="E5768" s="37" t="n">
        <v>0</v>
      </c>
      <c r="F5768" s="37" t="n">
        <v>1</v>
      </c>
      <c r="G5768" s="37" t="n">
        <v>0</v>
      </c>
      <c r="H5768" s="37" t="n">
        <v>0</v>
      </c>
      <c r="I5768" s="37" t="n">
        <v>2</v>
      </c>
      <c r="J5768" s="40" t="n">
        <f aca="false">IF(C5768=0,"",D5768/C5768)</f>
        <v>0.954545454545455</v>
      </c>
    </row>
    <row r="5769" customFormat="false" ht="15" hidden="false" customHeight="false" outlineLevel="0" collapsed="false">
      <c r="A5769" s="37" t="s">
        <v>1247</v>
      </c>
      <c r="B5769" s="37" t="s">
        <v>281</v>
      </c>
      <c r="C5769" s="37" t="n">
        <v>22</v>
      </c>
      <c r="D5769" s="37" t="n">
        <v>20</v>
      </c>
      <c r="E5769" s="37" t="n">
        <v>0</v>
      </c>
      <c r="F5769" s="37" t="n">
        <v>1</v>
      </c>
      <c r="G5769" s="37" t="n">
        <v>1</v>
      </c>
      <c r="H5769" s="37" t="n">
        <v>1</v>
      </c>
      <c r="I5769" s="37" t="n">
        <v>0</v>
      </c>
      <c r="J5769" s="40" t="n">
        <f aca="false">IF(C5769=0,"",D5769/C5769)</f>
        <v>0.909090909090909</v>
      </c>
    </row>
    <row r="5770" customFormat="false" ht="15" hidden="false" customHeight="false" outlineLevel="0" collapsed="false">
      <c r="A5770" s="37" t="s">
        <v>1248</v>
      </c>
      <c r="B5770" s="37" t="s">
        <v>270</v>
      </c>
      <c r="C5770" s="37" t="n">
        <v>22</v>
      </c>
      <c r="D5770" s="37" t="n">
        <v>20</v>
      </c>
      <c r="E5770" s="37" t="n">
        <v>1</v>
      </c>
      <c r="F5770" s="37" t="n">
        <v>0</v>
      </c>
      <c r="G5770" s="37" t="n">
        <v>0</v>
      </c>
      <c r="H5770" s="37" t="n">
        <v>1</v>
      </c>
      <c r="I5770" s="37" t="n">
        <v>0</v>
      </c>
      <c r="J5770" s="40" t="n">
        <f aca="false">IF(C5770=0,"",D5770/C5770)</f>
        <v>0.909090909090909</v>
      </c>
    </row>
    <row r="5771" customFormat="false" ht="15" hidden="false" customHeight="false" outlineLevel="0" collapsed="false">
      <c r="A5771" s="37" t="s">
        <v>1248</v>
      </c>
      <c r="B5771" s="37" t="s">
        <v>271</v>
      </c>
      <c r="C5771" s="37" t="n">
        <v>22</v>
      </c>
      <c r="D5771" s="37" t="n">
        <v>19</v>
      </c>
      <c r="E5771" s="37" t="n">
        <v>1</v>
      </c>
      <c r="F5771" s="37" t="n">
        <v>0</v>
      </c>
      <c r="G5771" s="37" t="n">
        <v>0</v>
      </c>
      <c r="H5771" s="37" t="n">
        <v>3</v>
      </c>
      <c r="I5771" s="37" t="n">
        <v>0</v>
      </c>
      <c r="J5771" s="40" t="n">
        <f aca="false">IF(C5771=0,"",D5771/C5771)</f>
        <v>0.863636363636364</v>
      </c>
    </row>
    <row r="5772" customFormat="false" ht="15" hidden="false" customHeight="false" outlineLevel="0" collapsed="false">
      <c r="A5772" s="37" t="s">
        <v>1248</v>
      </c>
      <c r="B5772" s="37" t="s">
        <v>272</v>
      </c>
      <c r="C5772" s="37" t="n">
        <v>22</v>
      </c>
      <c r="D5772" s="37" t="n">
        <v>21</v>
      </c>
      <c r="E5772" s="37" t="n">
        <v>0</v>
      </c>
      <c r="F5772" s="37" t="n">
        <v>0</v>
      </c>
      <c r="G5772" s="37" t="n">
        <v>0</v>
      </c>
      <c r="H5772" s="37" t="n">
        <v>2</v>
      </c>
      <c r="I5772" s="37" t="n">
        <v>0</v>
      </c>
      <c r="J5772" s="40" t="n">
        <f aca="false">IF(C5772=0,"",D5772/C5772)</f>
        <v>0.954545454545455</v>
      </c>
    </row>
    <row r="5773" customFormat="false" ht="15" hidden="false" customHeight="false" outlineLevel="0" collapsed="false">
      <c r="A5773" s="37" t="s">
        <v>1248</v>
      </c>
      <c r="B5773" s="37" t="s">
        <v>273</v>
      </c>
      <c r="C5773" s="37" t="n">
        <v>22</v>
      </c>
      <c r="D5773" s="37" t="n">
        <v>20</v>
      </c>
      <c r="E5773" s="37" t="n">
        <v>1</v>
      </c>
      <c r="F5773" s="37" t="n">
        <v>0</v>
      </c>
      <c r="G5773" s="37" t="n">
        <v>0</v>
      </c>
      <c r="H5773" s="37" t="n">
        <v>2</v>
      </c>
      <c r="I5773" s="37" t="n">
        <v>1</v>
      </c>
      <c r="J5773" s="40" t="n">
        <f aca="false">IF(C5773=0,"",D5773/C5773)</f>
        <v>0.909090909090909</v>
      </c>
    </row>
    <row r="5774" customFormat="false" ht="15" hidden="false" customHeight="false" outlineLevel="0" collapsed="false">
      <c r="A5774" s="37" t="s">
        <v>1248</v>
      </c>
      <c r="B5774" s="37" t="s">
        <v>274</v>
      </c>
      <c r="C5774" s="37" t="n">
        <v>22</v>
      </c>
      <c r="D5774" s="37" t="n">
        <v>19</v>
      </c>
      <c r="E5774" s="37" t="n">
        <v>0</v>
      </c>
      <c r="F5774" s="37" t="n">
        <v>1</v>
      </c>
      <c r="G5774" s="37" t="n">
        <v>0</v>
      </c>
      <c r="H5774" s="37" t="n">
        <v>0</v>
      </c>
      <c r="I5774" s="37" t="n">
        <v>3</v>
      </c>
      <c r="J5774" s="40" t="n">
        <f aca="false">IF(C5774=0,"",D5774/C5774)</f>
        <v>0.863636363636364</v>
      </c>
    </row>
    <row r="5775" customFormat="false" ht="15" hidden="false" customHeight="false" outlineLevel="0" collapsed="false">
      <c r="A5775" s="37" t="s">
        <v>1248</v>
      </c>
      <c r="B5775" s="37" t="s">
        <v>275</v>
      </c>
      <c r="C5775" s="37" t="n">
        <v>22</v>
      </c>
      <c r="D5775" s="37" t="n">
        <v>21</v>
      </c>
      <c r="E5775" s="37" t="n">
        <v>0</v>
      </c>
      <c r="F5775" s="37" t="n">
        <v>0</v>
      </c>
      <c r="G5775" s="37" t="n">
        <v>0</v>
      </c>
      <c r="H5775" s="37" t="n">
        <v>2</v>
      </c>
      <c r="I5775" s="37" t="n">
        <v>1</v>
      </c>
      <c r="J5775" s="40" t="n">
        <f aca="false">IF(C5775=0,"",D5775/C5775)</f>
        <v>0.954545454545455</v>
      </c>
    </row>
    <row r="5776" customFormat="false" ht="15" hidden="false" customHeight="false" outlineLevel="0" collapsed="false">
      <c r="A5776" s="37" t="s">
        <v>1248</v>
      </c>
      <c r="B5776" s="37" t="s">
        <v>276</v>
      </c>
      <c r="C5776" s="37" t="n">
        <v>22</v>
      </c>
      <c r="D5776" s="37" t="n">
        <v>19</v>
      </c>
      <c r="E5776" s="37" t="n">
        <v>1</v>
      </c>
      <c r="F5776" s="37" t="n">
        <v>0</v>
      </c>
      <c r="G5776" s="37" t="n">
        <v>0</v>
      </c>
      <c r="H5776" s="37" t="n">
        <v>3</v>
      </c>
      <c r="I5776" s="37" t="n">
        <v>1</v>
      </c>
      <c r="J5776" s="40" t="n">
        <f aca="false">IF(C5776=0,"",D5776/C5776)</f>
        <v>0.863636363636364</v>
      </c>
    </row>
    <row r="5777" customFormat="false" ht="15" hidden="false" customHeight="false" outlineLevel="0" collapsed="false">
      <c r="A5777" s="37" t="s">
        <v>1248</v>
      </c>
      <c r="B5777" s="37" t="s">
        <v>277</v>
      </c>
      <c r="C5777" s="37" t="n">
        <v>22</v>
      </c>
      <c r="D5777" s="37" t="n">
        <v>22</v>
      </c>
      <c r="E5777" s="37" t="n">
        <v>1</v>
      </c>
      <c r="F5777" s="37" t="n">
        <v>1</v>
      </c>
      <c r="G5777" s="37" t="n">
        <v>1</v>
      </c>
      <c r="H5777" s="37" t="n">
        <v>1</v>
      </c>
      <c r="I5777" s="37" t="n">
        <v>0</v>
      </c>
      <c r="J5777" s="40" t="n">
        <f aca="false">IF(C5777=0,"",D5777/C5777)</f>
        <v>1</v>
      </c>
    </row>
    <row r="5778" customFormat="false" ht="15" hidden="false" customHeight="false" outlineLevel="0" collapsed="false">
      <c r="A5778" s="37" t="s">
        <v>1248</v>
      </c>
      <c r="B5778" s="37" t="s">
        <v>278</v>
      </c>
      <c r="C5778" s="37" t="n">
        <v>22</v>
      </c>
      <c r="D5778" s="37" t="n">
        <v>22</v>
      </c>
      <c r="E5778" s="37" t="n">
        <v>1</v>
      </c>
      <c r="F5778" s="37" t="n">
        <v>0</v>
      </c>
      <c r="G5778" s="37" t="n">
        <v>0</v>
      </c>
      <c r="H5778" s="37" t="n">
        <v>2</v>
      </c>
      <c r="I5778" s="37" t="n">
        <v>1</v>
      </c>
      <c r="J5778" s="40" t="n">
        <f aca="false">IF(C5778=0,"",D5778/C5778)</f>
        <v>1</v>
      </c>
    </row>
    <row r="5779" customFormat="false" ht="15" hidden="false" customHeight="false" outlineLevel="0" collapsed="false">
      <c r="A5779" s="37" t="s">
        <v>1248</v>
      </c>
      <c r="B5779" s="37" t="s">
        <v>279</v>
      </c>
      <c r="C5779" s="37" t="n">
        <v>22</v>
      </c>
      <c r="D5779" s="37" t="n">
        <v>22</v>
      </c>
      <c r="E5779" s="37" t="n">
        <v>0</v>
      </c>
      <c r="F5779" s="37" t="n">
        <v>2</v>
      </c>
      <c r="G5779" s="37" t="n">
        <v>0</v>
      </c>
      <c r="H5779" s="37" t="n">
        <v>2</v>
      </c>
      <c r="I5779" s="37" t="n">
        <v>0</v>
      </c>
      <c r="J5779" s="40" t="n">
        <f aca="false">IF(C5779=0,"",D5779/C5779)</f>
        <v>1</v>
      </c>
    </row>
    <row r="5780" customFormat="false" ht="15" hidden="false" customHeight="false" outlineLevel="0" collapsed="false">
      <c r="A5780" s="37" t="s">
        <v>1248</v>
      </c>
      <c r="B5780" s="37" t="s">
        <v>280</v>
      </c>
      <c r="C5780" s="37" t="n">
        <v>22</v>
      </c>
      <c r="D5780" s="37" t="n">
        <v>22</v>
      </c>
      <c r="E5780" s="37" t="n">
        <v>0</v>
      </c>
      <c r="F5780" s="37" t="n">
        <v>0</v>
      </c>
      <c r="G5780" s="37" t="n">
        <v>0</v>
      </c>
      <c r="H5780" s="37" t="n">
        <v>0</v>
      </c>
      <c r="I5780" s="37" t="n">
        <v>0</v>
      </c>
      <c r="J5780" s="40" t="n">
        <f aca="false">IF(C5780=0,"",D5780/C5780)</f>
        <v>1</v>
      </c>
    </row>
    <row r="5781" customFormat="false" ht="15" hidden="false" customHeight="false" outlineLevel="0" collapsed="false">
      <c r="A5781" s="37" t="s">
        <v>1248</v>
      </c>
      <c r="B5781" s="37" t="s">
        <v>281</v>
      </c>
      <c r="C5781" s="37" t="n">
        <v>22</v>
      </c>
      <c r="D5781" s="37" t="n">
        <v>21</v>
      </c>
      <c r="E5781" s="37" t="n">
        <v>1</v>
      </c>
      <c r="F5781" s="37" t="n">
        <v>1</v>
      </c>
      <c r="G5781" s="37" t="n">
        <v>0</v>
      </c>
      <c r="H5781" s="37" t="n">
        <v>1</v>
      </c>
      <c r="I5781" s="37" t="n">
        <v>0</v>
      </c>
      <c r="J5781" s="40" t="n">
        <f aca="false">IF(C5781=0,"",D5781/C5781)</f>
        <v>0.954545454545455</v>
      </c>
    </row>
    <row r="5782" customFormat="false" ht="15" hidden="false" customHeight="false" outlineLevel="0" collapsed="false">
      <c r="A5782" s="37" t="s">
        <v>1250</v>
      </c>
      <c r="B5782" s="37" t="s">
        <v>270</v>
      </c>
      <c r="C5782" s="37" t="n">
        <v>22</v>
      </c>
      <c r="D5782" s="37" t="n">
        <v>20</v>
      </c>
      <c r="E5782" s="37" t="n">
        <v>0</v>
      </c>
      <c r="F5782" s="37" t="n">
        <v>1</v>
      </c>
      <c r="G5782" s="37" t="n">
        <v>0</v>
      </c>
      <c r="H5782" s="37" t="n">
        <v>1</v>
      </c>
      <c r="I5782" s="37" t="n">
        <v>2</v>
      </c>
      <c r="J5782" s="40" t="n">
        <f aca="false">IF(C5782=0,"",D5782/C5782)</f>
        <v>0.909090909090909</v>
      </c>
    </row>
    <row r="5783" customFormat="false" ht="15" hidden="false" customHeight="false" outlineLevel="0" collapsed="false">
      <c r="A5783" s="37" t="s">
        <v>1250</v>
      </c>
      <c r="B5783" s="37" t="s">
        <v>271</v>
      </c>
      <c r="C5783" s="37" t="n">
        <v>22</v>
      </c>
      <c r="D5783" s="37" t="n">
        <v>22</v>
      </c>
      <c r="E5783" s="37" t="n">
        <v>0</v>
      </c>
      <c r="F5783" s="37" t="n">
        <v>1</v>
      </c>
      <c r="G5783" s="37" t="n">
        <v>0</v>
      </c>
      <c r="H5783" s="37" t="n">
        <v>2</v>
      </c>
      <c r="I5783" s="37" t="n">
        <v>0</v>
      </c>
      <c r="J5783" s="40" t="n">
        <f aca="false">IF(C5783=0,"",D5783/C5783)</f>
        <v>1</v>
      </c>
    </row>
    <row r="5784" customFormat="false" ht="15" hidden="false" customHeight="false" outlineLevel="0" collapsed="false">
      <c r="A5784" s="37" t="s">
        <v>1250</v>
      </c>
      <c r="B5784" s="37" t="s">
        <v>272</v>
      </c>
      <c r="C5784" s="37" t="n">
        <v>22</v>
      </c>
      <c r="D5784" s="37" t="n">
        <v>19</v>
      </c>
      <c r="E5784" s="37" t="n">
        <v>1</v>
      </c>
      <c r="F5784" s="37" t="n">
        <v>0</v>
      </c>
      <c r="G5784" s="37" t="n">
        <v>1</v>
      </c>
      <c r="H5784" s="37" t="n">
        <v>0</v>
      </c>
      <c r="I5784" s="37" t="n">
        <v>2</v>
      </c>
      <c r="J5784" s="40" t="n">
        <f aca="false">IF(C5784=0,"",D5784/C5784)</f>
        <v>0.863636363636364</v>
      </c>
    </row>
    <row r="5785" customFormat="false" ht="15" hidden="false" customHeight="false" outlineLevel="0" collapsed="false">
      <c r="A5785" s="37" t="s">
        <v>1250</v>
      </c>
      <c r="B5785" s="37" t="s">
        <v>273</v>
      </c>
      <c r="C5785" s="37" t="n">
        <v>22</v>
      </c>
      <c r="D5785" s="37" t="n">
        <v>22</v>
      </c>
      <c r="E5785" s="37" t="n">
        <v>2</v>
      </c>
      <c r="F5785" s="37" t="n">
        <v>0</v>
      </c>
      <c r="G5785" s="37" t="n">
        <v>1</v>
      </c>
      <c r="H5785" s="37" t="n">
        <v>0</v>
      </c>
      <c r="I5785" s="37" t="n">
        <v>4</v>
      </c>
      <c r="J5785" s="40" t="n">
        <f aca="false">IF(C5785=0,"",D5785/C5785)</f>
        <v>1</v>
      </c>
    </row>
    <row r="5786" customFormat="false" ht="15" hidden="false" customHeight="false" outlineLevel="0" collapsed="false">
      <c r="A5786" s="37" t="s">
        <v>1250</v>
      </c>
      <c r="B5786" s="37" t="s">
        <v>274</v>
      </c>
      <c r="C5786" s="37" t="n">
        <v>22</v>
      </c>
      <c r="D5786" s="37" t="n">
        <v>19</v>
      </c>
      <c r="E5786" s="37" t="n">
        <v>0</v>
      </c>
      <c r="F5786" s="37" t="n">
        <v>2</v>
      </c>
      <c r="G5786" s="37" t="n">
        <v>1</v>
      </c>
      <c r="H5786" s="37" t="n">
        <v>4</v>
      </c>
      <c r="I5786" s="37" t="n">
        <v>1</v>
      </c>
      <c r="J5786" s="40" t="n">
        <f aca="false">IF(C5786=0,"",D5786/C5786)</f>
        <v>0.863636363636364</v>
      </c>
    </row>
    <row r="5787" customFormat="false" ht="15" hidden="false" customHeight="false" outlineLevel="0" collapsed="false">
      <c r="A5787" s="37" t="s">
        <v>1250</v>
      </c>
      <c r="B5787" s="37" t="s">
        <v>275</v>
      </c>
      <c r="C5787" s="37" t="n">
        <v>22</v>
      </c>
      <c r="D5787" s="37" t="n">
        <v>22</v>
      </c>
      <c r="E5787" s="37" t="n">
        <v>1</v>
      </c>
      <c r="F5787" s="37" t="n">
        <v>1</v>
      </c>
      <c r="G5787" s="37" t="n">
        <v>0</v>
      </c>
      <c r="H5787" s="37" t="n">
        <v>1</v>
      </c>
      <c r="I5787" s="37" t="n">
        <v>4</v>
      </c>
      <c r="J5787" s="40" t="n">
        <f aca="false">IF(C5787=0,"",D5787/C5787)</f>
        <v>1</v>
      </c>
    </row>
    <row r="5788" customFormat="false" ht="15" hidden="false" customHeight="false" outlineLevel="0" collapsed="false">
      <c r="A5788" s="37" t="s">
        <v>1250</v>
      </c>
      <c r="B5788" s="37" t="s">
        <v>276</v>
      </c>
      <c r="C5788" s="37" t="n">
        <v>22</v>
      </c>
      <c r="D5788" s="37" t="n">
        <v>20</v>
      </c>
      <c r="E5788" s="37" t="n">
        <v>0</v>
      </c>
      <c r="F5788" s="37" t="n">
        <v>1</v>
      </c>
      <c r="G5788" s="37" t="n">
        <v>0</v>
      </c>
      <c r="H5788" s="37" t="n">
        <v>0</v>
      </c>
      <c r="I5788" s="37" t="n">
        <v>0</v>
      </c>
      <c r="J5788" s="40" t="n">
        <f aca="false">IF(C5788=0,"",D5788/C5788)</f>
        <v>0.909090909090909</v>
      </c>
    </row>
    <row r="5789" customFormat="false" ht="15" hidden="false" customHeight="false" outlineLevel="0" collapsed="false">
      <c r="A5789" s="37" t="s">
        <v>1250</v>
      </c>
      <c r="B5789" s="37" t="s">
        <v>277</v>
      </c>
      <c r="C5789" s="37" t="n">
        <v>22</v>
      </c>
      <c r="D5789" s="37" t="n">
        <v>19</v>
      </c>
      <c r="E5789" s="37" t="n">
        <v>0</v>
      </c>
      <c r="F5789" s="37" t="n">
        <v>0</v>
      </c>
      <c r="G5789" s="37" t="n">
        <v>1</v>
      </c>
      <c r="H5789" s="37" t="n">
        <v>1</v>
      </c>
      <c r="I5789" s="37" t="n">
        <v>0</v>
      </c>
      <c r="J5789" s="40" t="n">
        <f aca="false">IF(C5789=0,"",D5789/C5789)</f>
        <v>0.863636363636364</v>
      </c>
    </row>
    <row r="5790" customFormat="false" ht="15" hidden="false" customHeight="false" outlineLevel="0" collapsed="false">
      <c r="A5790" s="37" t="s">
        <v>1250</v>
      </c>
      <c r="B5790" s="37" t="s">
        <v>278</v>
      </c>
      <c r="C5790" s="37" t="n">
        <v>22</v>
      </c>
      <c r="D5790" s="37" t="n">
        <v>22</v>
      </c>
      <c r="E5790" s="37" t="n">
        <v>0</v>
      </c>
      <c r="F5790" s="37" t="n">
        <v>0</v>
      </c>
      <c r="G5790" s="37" t="n">
        <v>0</v>
      </c>
      <c r="H5790" s="37" t="n">
        <v>1</v>
      </c>
      <c r="I5790" s="37" t="n">
        <v>1</v>
      </c>
      <c r="J5790" s="40" t="n">
        <f aca="false">IF(C5790=0,"",D5790/C5790)</f>
        <v>1</v>
      </c>
    </row>
    <row r="5791" customFormat="false" ht="15" hidden="false" customHeight="false" outlineLevel="0" collapsed="false">
      <c r="A5791" s="37" t="s">
        <v>1250</v>
      </c>
      <c r="B5791" s="37" t="s">
        <v>279</v>
      </c>
      <c r="C5791" s="37" t="n">
        <v>22</v>
      </c>
      <c r="D5791" s="37" t="n">
        <v>20</v>
      </c>
      <c r="E5791" s="37" t="n">
        <v>1</v>
      </c>
      <c r="F5791" s="37" t="n">
        <v>0</v>
      </c>
      <c r="G5791" s="37" t="n">
        <v>0</v>
      </c>
      <c r="H5791" s="37" t="n">
        <v>2</v>
      </c>
      <c r="I5791" s="37" t="n">
        <v>2</v>
      </c>
      <c r="J5791" s="40" t="n">
        <f aca="false">IF(C5791=0,"",D5791/C5791)</f>
        <v>0.909090909090909</v>
      </c>
    </row>
    <row r="5792" customFormat="false" ht="15" hidden="false" customHeight="false" outlineLevel="0" collapsed="false">
      <c r="A5792" s="37" t="s">
        <v>1250</v>
      </c>
      <c r="B5792" s="37" t="s">
        <v>280</v>
      </c>
      <c r="C5792" s="37" t="n">
        <v>22</v>
      </c>
      <c r="D5792" s="37" t="n">
        <v>16</v>
      </c>
      <c r="E5792" s="37" t="n">
        <v>1</v>
      </c>
      <c r="F5792" s="37" t="n">
        <v>0</v>
      </c>
      <c r="G5792" s="37" t="n">
        <v>1</v>
      </c>
      <c r="H5792" s="37" t="n">
        <v>1</v>
      </c>
      <c r="I5792" s="37" t="n">
        <v>0</v>
      </c>
      <c r="J5792" s="40" t="n">
        <f aca="false">IF(C5792=0,"",D5792/C5792)</f>
        <v>0.727272727272727</v>
      </c>
    </row>
    <row r="5793" customFormat="false" ht="15" hidden="false" customHeight="false" outlineLevel="0" collapsed="false">
      <c r="A5793" s="37" t="s">
        <v>1250</v>
      </c>
      <c r="B5793" s="37" t="s">
        <v>281</v>
      </c>
      <c r="C5793" s="37" t="n">
        <v>22</v>
      </c>
      <c r="D5793" s="37" t="n">
        <v>21</v>
      </c>
      <c r="E5793" s="37" t="n">
        <v>1</v>
      </c>
      <c r="F5793" s="37" t="n">
        <v>2</v>
      </c>
      <c r="G5793" s="37" t="n">
        <v>0</v>
      </c>
      <c r="H5793" s="37" t="n">
        <v>2</v>
      </c>
      <c r="I5793" s="37" t="n">
        <v>1</v>
      </c>
      <c r="J5793" s="40" t="n">
        <f aca="false">IF(C5793=0,"",D5793/C5793)</f>
        <v>0.954545454545455</v>
      </c>
    </row>
    <row r="5794" customFormat="false" ht="15" hidden="false" customHeight="false" outlineLevel="0" collapsed="false">
      <c r="A5794" s="37" t="s">
        <v>1251</v>
      </c>
      <c r="B5794" s="37" t="s">
        <v>270</v>
      </c>
      <c r="C5794" s="37" t="n">
        <v>22</v>
      </c>
      <c r="D5794" s="37" t="n">
        <v>21</v>
      </c>
      <c r="E5794" s="37" t="n">
        <v>0</v>
      </c>
      <c r="F5794" s="37" t="n">
        <v>0</v>
      </c>
      <c r="G5794" s="37" t="n">
        <v>0</v>
      </c>
      <c r="H5794" s="37" t="n">
        <v>0</v>
      </c>
      <c r="I5794" s="37" t="n">
        <v>5</v>
      </c>
      <c r="J5794" s="40" t="n">
        <f aca="false">IF(C5794=0,"",D5794/C5794)</f>
        <v>0.954545454545455</v>
      </c>
    </row>
    <row r="5795" customFormat="false" ht="15" hidden="false" customHeight="false" outlineLevel="0" collapsed="false">
      <c r="A5795" s="37" t="s">
        <v>1251</v>
      </c>
      <c r="B5795" s="37" t="s">
        <v>271</v>
      </c>
      <c r="C5795" s="37" t="n">
        <v>22</v>
      </c>
      <c r="D5795" s="37" t="n">
        <v>19</v>
      </c>
      <c r="E5795" s="37" t="n">
        <v>0</v>
      </c>
      <c r="F5795" s="37" t="n">
        <v>0</v>
      </c>
      <c r="G5795" s="37" t="n">
        <v>0</v>
      </c>
      <c r="H5795" s="37" t="n">
        <v>1</v>
      </c>
      <c r="I5795" s="37" t="n">
        <v>11</v>
      </c>
      <c r="J5795" s="40" t="n">
        <f aca="false">IF(C5795=0,"",D5795/C5795)</f>
        <v>0.863636363636364</v>
      </c>
    </row>
    <row r="5796" customFormat="false" ht="15" hidden="false" customHeight="false" outlineLevel="0" collapsed="false">
      <c r="A5796" s="37" t="s">
        <v>1251</v>
      </c>
      <c r="B5796" s="37" t="s">
        <v>272</v>
      </c>
      <c r="C5796" s="37" t="n">
        <v>22</v>
      </c>
      <c r="D5796" s="37" t="n">
        <v>19</v>
      </c>
      <c r="E5796" s="37" t="n">
        <v>0</v>
      </c>
      <c r="F5796" s="37" t="n">
        <v>1</v>
      </c>
      <c r="G5796" s="37" t="n">
        <v>0</v>
      </c>
      <c r="H5796" s="37" t="n">
        <v>1</v>
      </c>
      <c r="I5796" s="37" t="n">
        <v>8</v>
      </c>
      <c r="J5796" s="40" t="n">
        <f aca="false">IF(C5796=0,"",D5796/C5796)</f>
        <v>0.863636363636364</v>
      </c>
    </row>
    <row r="5797" customFormat="false" ht="15" hidden="false" customHeight="false" outlineLevel="0" collapsed="false">
      <c r="A5797" s="37" t="s">
        <v>1251</v>
      </c>
      <c r="B5797" s="37" t="s">
        <v>273</v>
      </c>
      <c r="C5797" s="37" t="n">
        <v>22</v>
      </c>
      <c r="D5797" s="37" t="n">
        <v>21</v>
      </c>
      <c r="E5797" s="37" t="n">
        <v>0</v>
      </c>
      <c r="F5797" s="37" t="n">
        <v>1</v>
      </c>
      <c r="G5797" s="37" t="n">
        <v>0</v>
      </c>
      <c r="H5797" s="37" t="n">
        <v>1</v>
      </c>
      <c r="I5797" s="37" t="n">
        <v>1</v>
      </c>
      <c r="J5797" s="40" t="n">
        <f aca="false">IF(C5797=0,"",D5797/C5797)</f>
        <v>0.954545454545455</v>
      </c>
    </row>
    <row r="5798" customFormat="false" ht="15" hidden="false" customHeight="false" outlineLevel="0" collapsed="false">
      <c r="A5798" s="37" t="s">
        <v>1251</v>
      </c>
      <c r="B5798" s="37" t="s">
        <v>274</v>
      </c>
      <c r="C5798" s="37" t="n">
        <v>22</v>
      </c>
      <c r="D5798" s="37" t="n">
        <v>20</v>
      </c>
      <c r="E5798" s="37" t="n">
        <v>1</v>
      </c>
      <c r="F5798" s="37" t="n">
        <v>0</v>
      </c>
      <c r="G5798" s="37" t="n">
        <v>0</v>
      </c>
      <c r="H5798" s="37" t="n">
        <v>1</v>
      </c>
      <c r="I5798" s="37" t="n">
        <v>9</v>
      </c>
      <c r="J5798" s="40" t="n">
        <f aca="false">IF(C5798=0,"",D5798/C5798)</f>
        <v>0.909090909090909</v>
      </c>
    </row>
    <row r="5799" customFormat="false" ht="15" hidden="false" customHeight="false" outlineLevel="0" collapsed="false">
      <c r="A5799" s="37" t="s">
        <v>1251</v>
      </c>
      <c r="B5799" s="37" t="s">
        <v>275</v>
      </c>
      <c r="C5799" s="37" t="n">
        <v>22</v>
      </c>
      <c r="D5799" s="37" t="n">
        <v>20</v>
      </c>
      <c r="E5799" s="37" t="n">
        <v>1</v>
      </c>
      <c r="F5799" s="37" t="n">
        <v>1</v>
      </c>
      <c r="G5799" s="37" t="n">
        <v>0</v>
      </c>
      <c r="H5799" s="37" t="n">
        <v>0</v>
      </c>
      <c r="I5799" s="37" t="n">
        <v>3</v>
      </c>
      <c r="J5799" s="40" t="n">
        <f aca="false">IF(C5799=0,"",D5799/C5799)</f>
        <v>0.909090909090909</v>
      </c>
    </row>
    <row r="5800" customFormat="false" ht="15" hidden="false" customHeight="false" outlineLevel="0" collapsed="false">
      <c r="A5800" s="37" t="s">
        <v>1251</v>
      </c>
      <c r="B5800" s="37" t="s">
        <v>276</v>
      </c>
      <c r="C5800" s="37" t="n">
        <v>22</v>
      </c>
      <c r="D5800" s="37" t="n">
        <v>22</v>
      </c>
      <c r="E5800" s="37" t="n">
        <v>1</v>
      </c>
      <c r="F5800" s="37" t="n">
        <v>1</v>
      </c>
      <c r="G5800" s="37" t="n">
        <v>1</v>
      </c>
      <c r="H5800" s="37" t="n">
        <v>0</v>
      </c>
      <c r="I5800" s="37" t="n">
        <v>1</v>
      </c>
      <c r="J5800" s="40" t="n">
        <f aca="false">IF(C5800=0,"",D5800/C5800)</f>
        <v>1</v>
      </c>
    </row>
    <row r="5801" customFormat="false" ht="15" hidden="false" customHeight="false" outlineLevel="0" collapsed="false">
      <c r="A5801" s="37" t="s">
        <v>1251</v>
      </c>
      <c r="B5801" s="37" t="s">
        <v>277</v>
      </c>
      <c r="C5801" s="37" t="n">
        <v>22</v>
      </c>
      <c r="D5801" s="37" t="n">
        <v>21</v>
      </c>
      <c r="E5801" s="37" t="n">
        <v>0</v>
      </c>
      <c r="F5801" s="37" t="n">
        <v>0</v>
      </c>
      <c r="G5801" s="37" t="n">
        <v>0</v>
      </c>
      <c r="H5801" s="37" t="n">
        <v>0</v>
      </c>
      <c r="I5801" s="37" t="n">
        <v>18</v>
      </c>
      <c r="J5801" s="40" t="n">
        <f aca="false">IF(C5801=0,"",D5801/C5801)</f>
        <v>0.954545454545455</v>
      </c>
    </row>
    <row r="5802" customFormat="false" ht="15" hidden="false" customHeight="false" outlineLevel="0" collapsed="false">
      <c r="A5802" s="37" t="s">
        <v>1251</v>
      </c>
      <c r="B5802" s="37" t="s">
        <v>278</v>
      </c>
      <c r="C5802" s="37" t="n">
        <v>22</v>
      </c>
      <c r="D5802" s="37" t="n">
        <v>20</v>
      </c>
      <c r="E5802" s="37" t="n">
        <v>1</v>
      </c>
      <c r="F5802" s="37" t="n">
        <v>0</v>
      </c>
      <c r="G5802" s="37" t="n">
        <v>0</v>
      </c>
      <c r="H5802" s="37" t="n">
        <v>3</v>
      </c>
      <c r="I5802" s="37" t="n">
        <v>12</v>
      </c>
      <c r="J5802" s="40" t="n">
        <f aca="false">IF(C5802=0,"",D5802/C5802)</f>
        <v>0.909090909090909</v>
      </c>
    </row>
    <row r="5803" customFormat="false" ht="15" hidden="false" customHeight="false" outlineLevel="0" collapsed="false">
      <c r="A5803" s="37" t="s">
        <v>1251</v>
      </c>
      <c r="B5803" s="37" t="s">
        <v>279</v>
      </c>
      <c r="C5803" s="37" t="n">
        <v>22</v>
      </c>
      <c r="D5803" s="37" t="n">
        <v>22</v>
      </c>
      <c r="E5803" s="37" t="n">
        <v>2</v>
      </c>
      <c r="F5803" s="37" t="n">
        <v>0</v>
      </c>
      <c r="G5803" s="37" t="n">
        <v>0</v>
      </c>
      <c r="H5803" s="37" t="n">
        <v>1</v>
      </c>
      <c r="I5803" s="37" t="n">
        <v>9</v>
      </c>
      <c r="J5803" s="40" t="n">
        <f aca="false">IF(C5803=0,"",D5803/C5803)</f>
        <v>1</v>
      </c>
    </row>
    <row r="5804" customFormat="false" ht="15" hidden="false" customHeight="false" outlineLevel="0" collapsed="false">
      <c r="A5804" s="37" t="s">
        <v>1251</v>
      </c>
      <c r="B5804" s="37" t="s">
        <v>280</v>
      </c>
      <c r="C5804" s="37" t="n">
        <v>22</v>
      </c>
      <c r="D5804" s="37" t="n">
        <v>21</v>
      </c>
      <c r="E5804" s="37" t="n">
        <v>0</v>
      </c>
      <c r="F5804" s="37" t="n">
        <v>0</v>
      </c>
      <c r="G5804" s="37" t="n">
        <v>1</v>
      </c>
      <c r="H5804" s="37" t="n">
        <v>2</v>
      </c>
      <c r="I5804" s="37" t="n">
        <v>10</v>
      </c>
      <c r="J5804" s="40" t="n">
        <f aca="false">IF(C5804=0,"",D5804/C5804)</f>
        <v>0.954545454545455</v>
      </c>
    </row>
    <row r="5805" customFormat="false" ht="15" hidden="false" customHeight="false" outlineLevel="0" collapsed="false">
      <c r="A5805" s="37" t="s">
        <v>1251</v>
      </c>
      <c r="B5805" s="37" t="s">
        <v>281</v>
      </c>
      <c r="C5805" s="37" t="n">
        <v>22</v>
      </c>
      <c r="D5805" s="37" t="n">
        <v>20</v>
      </c>
      <c r="E5805" s="37" t="n">
        <v>1</v>
      </c>
      <c r="F5805" s="37" t="n">
        <v>0</v>
      </c>
      <c r="G5805" s="37" t="n">
        <v>0</v>
      </c>
      <c r="H5805" s="37" t="n">
        <v>0</v>
      </c>
      <c r="I5805" s="37" t="n">
        <v>62</v>
      </c>
      <c r="J5805" s="40" t="n">
        <f aca="false">IF(C5805=0,"",D5805/C5805)</f>
        <v>0.909090909090909</v>
      </c>
    </row>
    <row r="5806" customFormat="false" ht="15" hidden="false" customHeight="false" outlineLevel="0" collapsed="false">
      <c r="A5806" s="37" t="s">
        <v>908</v>
      </c>
      <c r="B5806" s="37" t="s">
        <v>270</v>
      </c>
      <c r="C5806" s="37" t="n">
        <v>22</v>
      </c>
      <c r="D5806" s="37" t="n">
        <v>20</v>
      </c>
      <c r="E5806" s="37" t="n">
        <v>0</v>
      </c>
      <c r="F5806" s="37" t="n">
        <v>1</v>
      </c>
      <c r="G5806" s="37" t="n">
        <v>2</v>
      </c>
      <c r="H5806" s="37" t="n">
        <v>0</v>
      </c>
      <c r="I5806" s="37" t="n">
        <v>2</v>
      </c>
      <c r="J5806" s="40" t="n">
        <f aca="false">IF(C5806=0,"",D5806/C5806)</f>
        <v>0.909090909090909</v>
      </c>
    </row>
    <row r="5807" customFormat="false" ht="15" hidden="false" customHeight="false" outlineLevel="0" collapsed="false">
      <c r="A5807" s="37" t="s">
        <v>908</v>
      </c>
      <c r="B5807" s="37" t="s">
        <v>271</v>
      </c>
      <c r="C5807" s="37" t="n">
        <v>22</v>
      </c>
      <c r="D5807" s="37" t="n">
        <v>19</v>
      </c>
      <c r="E5807" s="37" t="n">
        <v>2</v>
      </c>
      <c r="F5807" s="37" t="n">
        <v>1</v>
      </c>
      <c r="G5807" s="37" t="n">
        <v>0</v>
      </c>
      <c r="H5807" s="37" t="n">
        <v>0</v>
      </c>
      <c r="I5807" s="37" t="n">
        <v>0</v>
      </c>
      <c r="J5807" s="40" t="n">
        <f aca="false">IF(C5807=0,"",D5807/C5807)</f>
        <v>0.863636363636364</v>
      </c>
    </row>
    <row r="5808" customFormat="false" ht="15" hidden="false" customHeight="false" outlineLevel="0" collapsed="false">
      <c r="A5808" s="37" t="s">
        <v>908</v>
      </c>
      <c r="B5808" s="37" t="s">
        <v>272</v>
      </c>
      <c r="C5808" s="37" t="n">
        <v>22</v>
      </c>
      <c r="D5808" s="37" t="n">
        <v>21</v>
      </c>
      <c r="E5808" s="37" t="n">
        <v>1</v>
      </c>
      <c r="F5808" s="37" t="n">
        <v>1</v>
      </c>
      <c r="G5808" s="37" t="n">
        <v>0</v>
      </c>
      <c r="H5808" s="37" t="n">
        <v>5</v>
      </c>
      <c r="I5808" s="37" t="n">
        <v>0</v>
      </c>
      <c r="J5808" s="40" t="n">
        <f aca="false">IF(C5808=0,"",D5808/C5808)</f>
        <v>0.954545454545455</v>
      </c>
    </row>
    <row r="5809" customFormat="false" ht="15" hidden="false" customHeight="false" outlineLevel="0" collapsed="false">
      <c r="A5809" s="37" t="s">
        <v>908</v>
      </c>
      <c r="B5809" s="37" t="s">
        <v>273</v>
      </c>
      <c r="C5809" s="37" t="n">
        <v>22</v>
      </c>
      <c r="D5809" s="37" t="n">
        <v>21</v>
      </c>
      <c r="E5809" s="37" t="n">
        <v>1</v>
      </c>
      <c r="F5809" s="37" t="n">
        <v>1</v>
      </c>
      <c r="G5809" s="37" t="n">
        <v>1</v>
      </c>
      <c r="H5809" s="37" t="n">
        <v>4</v>
      </c>
      <c r="I5809" s="37" t="n">
        <v>3</v>
      </c>
      <c r="J5809" s="40" t="n">
        <f aca="false">IF(C5809=0,"",D5809/C5809)</f>
        <v>0.954545454545455</v>
      </c>
    </row>
    <row r="5810" customFormat="false" ht="15" hidden="false" customHeight="false" outlineLevel="0" collapsed="false">
      <c r="A5810" s="37" t="s">
        <v>908</v>
      </c>
      <c r="B5810" s="37" t="s">
        <v>274</v>
      </c>
      <c r="C5810" s="37" t="n">
        <v>22</v>
      </c>
      <c r="D5810" s="37" t="n">
        <v>20</v>
      </c>
      <c r="E5810" s="37" t="n">
        <v>1</v>
      </c>
      <c r="F5810" s="37" t="n">
        <v>0</v>
      </c>
      <c r="G5810" s="37" t="n">
        <v>1</v>
      </c>
      <c r="H5810" s="37" t="n">
        <v>3</v>
      </c>
      <c r="I5810" s="37" t="n">
        <v>1</v>
      </c>
      <c r="J5810" s="40" t="n">
        <f aca="false">IF(C5810=0,"",D5810/C5810)</f>
        <v>0.909090909090909</v>
      </c>
    </row>
    <row r="5811" customFormat="false" ht="15" hidden="false" customHeight="false" outlineLevel="0" collapsed="false">
      <c r="A5811" s="37" t="s">
        <v>908</v>
      </c>
      <c r="B5811" s="37" t="s">
        <v>275</v>
      </c>
      <c r="C5811" s="37" t="n">
        <v>22</v>
      </c>
      <c r="D5811" s="37" t="n">
        <v>20</v>
      </c>
      <c r="E5811" s="37" t="n">
        <v>0</v>
      </c>
      <c r="F5811" s="37" t="n">
        <v>0</v>
      </c>
      <c r="G5811" s="37" t="n">
        <v>0</v>
      </c>
      <c r="H5811" s="37" t="n">
        <v>1</v>
      </c>
      <c r="I5811" s="37" t="n">
        <v>0</v>
      </c>
      <c r="J5811" s="40" t="n">
        <f aca="false">IF(C5811=0,"",D5811/C5811)</f>
        <v>0.909090909090909</v>
      </c>
    </row>
    <row r="5812" customFormat="false" ht="15" hidden="false" customHeight="false" outlineLevel="0" collapsed="false">
      <c r="A5812" s="37" t="s">
        <v>908</v>
      </c>
      <c r="B5812" s="37" t="s">
        <v>276</v>
      </c>
      <c r="C5812" s="37" t="n">
        <v>22</v>
      </c>
      <c r="D5812" s="37" t="n">
        <v>22</v>
      </c>
      <c r="E5812" s="37" t="n">
        <v>0</v>
      </c>
      <c r="F5812" s="37" t="n">
        <v>3</v>
      </c>
      <c r="G5812" s="37" t="n">
        <v>0</v>
      </c>
      <c r="H5812" s="37" t="n">
        <v>2</v>
      </c>
      <c r="I5812" s="37" t="n">
        <v>1</v>
      </c>
      <c r="J5812" s="40" t="n">
        <f aca="false">IF(C5812=0,"",D5812/C5812)</f>
        <v>1</v>
      </c>
    </row>
    <row r="5813" customFormat="false" ht="15" hidden="false" customHeight="false" outlineLevel="0" collapsed="false">
      <c r="A5813" s="37" t="s">
        <v>908</v>
      </c>
      <c r="B5813" s="37" t="s">
        <v>277</v>
      </c>
      <c r="C5813" s="37" t="n">
        <v>22</v>
      </c>
      <c r="D5813" s="37" t="n">
        <v>20</v>
      </c>
      <c r="E5813" s="37" t="n">
        <v>1</v>
      </c>
      <c r="F5813" s="37" t="n">
        <v>1</v>
      </c>
      <c r="G5813" s="37" t="n">
        <v>0</v>
      </c>
      <c r="H5813" s="37" t="n">
        <v>3</v>
      </c>
      <c r="I5813" s="37" t="n">
        <v>0</v>
      </c>
      <c r="J5813" s="40" t="n">
        <f aca="false">IF(C5813=0,"",D5813/C5813)</f>
        <v>0.909090909090909</v>
      </c>
    </row>
    <row r="5814" customFormat="false" ht="15" hidden="false" customHeight="false" outlineLevel="0" collapsed="false">
      <c r="A5814" s="37" t="s">
        <v>908</v>
      </c>
      <c r="B5814" s="37" t="s">
        <v>278</v>
      </c>
      <c r="C5814" s="37" t="n">
        <v>22</v>
      </c>
      <c r="D5814" s="37" t="n">
        <v>22</v>
      </c>
      <c r="E5814" s="37" t="n">
        <v>0</v>
      </c>
      <c r="F5814" s="37" t="n">
        <v>1</v>
      </c>
      <c r="G5814" s="37" t="n">
        <v>1</v>
      </c>
      <c r="H5814" s="37" t="n">
        <v>2</v>
      </c>
      <c r="I5814" s="37" t="n">
        <v>0</v>
      </c>
      <c r="J5814" s="40" t="n">
        <f aca="false">IF(C5814=0,"",D5814/C5814)</f>
        <v>1</v>
      </c>
    </row>
    <row r="5815" customFormat="false" ht="15" hidden="false" customHeight="false" outlineLevel="0" collapsed="false">
      <c r="A5815" s="37" t="s">
        <v>908</v>
      </c>
      <c r="B5815" s="37" t="s">
        <v>279</v>
      </c>
      <c r="C5815" s="37" t="n">
        <v>22</v>
      </c>
      <c r="D5815" s="37" t="n">
        <v>20</v>
      </c>
      <c r="E5815" s="37" t="n">
        <v>1</v>
      </c>
      <c r="F5815" s="37" t="n">
        <v>1</v>
      </c>
      <c r="G5815" s="37" t="n">
        <v>0</v>
      </c>
      <c r="H5815" s="37" t="n">
        <v>2</v>
      </c>
      <c r="I5815" s="37" t="n">
        <v>0</v>
      </c>
      <c r="J5815" s="40" t="n">
        <f aca="false">IF(C5815=0,"",D5815/C5815)</f>
        <v>0.909090909090909</v>
      </c>
    </row>
    <row r="5816" customFormat="false" ht="15" hidden="false" customHeight="false" outlineLevel="0" collapsed="false">
      <c r="A5816" s="37" t="s">
        <v>908</v>
      </c>
      <c r="B5816" s="37" t="s">
        <v>280</v>
      </c>
      <c r="C5816" s="37" t="n">
        <v>22</v>
      </c>
      <c r="D5816" s="37" t="n">
        <v>22</v>
      </c>
      <c r="E5816" s="37" t="n">
        <v>0</v>
      </c>
      <c r="F5816" s="37" t="n">
        <v>2</v>
      </c>
      <c r="G5816" s="37" t="n">
        <v>0</v>
      </c>
      <c r="H5816" s="37" t="n">
        <v>1</v>
      </c>
      <c r="I5816" s="37" t="n">
        <v>2</v>
      </c>
      <c r="J5816" s="40" t="n">
        <f aca="false">IF(C5816=0,"",D5816/C5816)</f>
        <v>1</v>
      </c>
    </row>
    <row r="5817" customFormat="false" ht="15" hidden="false" customHeight="false" outlineLevel="0" collapsed="false">
      <c r="A5817" s="37" t="s">
        <v>908</v>
      </c>
      <c r="B5817" s="37" t="s">
        <v>281</v>
      </c>
      <c r="C5817" s="37" t="n">
        <v>22</v>
      </c>
      <c r="D5817" s="37" t="n">
        <v>22</v>
      </c>
      <c r="E5817" s="37" t="n">
        <v>3</v>
      </c>
      <c r="F5817" s="37" t="n">
        <v>0</v>
      </c>
      <c r="G5817" s="37" t="n">
        <v>0</v>
      </c>
      <c r="H5817" s="37" t="n">
        <v>4</v>
      </c>
      <c r="I5817" s="37" t="n">
        <v>2</v>
      </c>
      <c r="J5817" s="40" t="n">
        <f aca="false">IF(C5817=0,"",D5817/C5817)</f>
        <v>1</v>
      </c>
    </row>
    <row r="5818" customFormat="false" ht="15" hidden="false" customHeight="false" outlineLevel="0" collapsed="false">
      <c r="A5818" s="37" t="s">
        <v>1252</v>
      </c>
      <c r="B5818" s="37" t="s">
        <v>270</v>
      </c>
      <c r="C5818" s="37" t="n">
        <v>22</v>
      </c>
      <c r="D5818" s="37" t="n">
        <v>21</v>
      </c>
      <c r="E5818" s="37" t="n">
        <v>0</v>
      </c>
      <c r="F5818" s="37" t="n">
        <v>0</v>
      </c>
      <c r="G5818" s="37" t="n">
        <v>0</v>
      </c>
      <c r="H5818" s="37" t="n">
        <v>0</v>
      </c>
      <c r="I5818" s="37" t="n">
        <v>1</v>
      </c>
      <c r="J5818" s="40" t="n">
        <f aca="false">IF(C5818=0,"",D5818/C5818)</f>
        <v>0.954545454545455</v>
      </c>
    </row>
    <row r="5819" customFormat="false" ht="15" hidden="false" customHeight="false" outlineLevel="0" collapsed="false">
      <c r="A5819" s="37" t="s">
        <v>1252</v>
      </c>
      <c r="B5819" s="37" t="s">
        <v>271</v>
      </c>
      <c r="C5819" s="37" t="n">
        <v>22</v>
      </c>
      <c r="D5819" s="37" t="n">
        <v>21</v>
      </c>
      <c r="E5819" s="37" t="n">
        <v>2</v>
      </c>
      <c r="F5819" s="37" t="n">
        <v>1</v>
      </c>
      <c r="G5819" s="37" t="n">
        <v>0</v>
      </c>
      <c r="H5819" s="37" t="n">
        <v>3</v>
      </c>
      <c r="I5819" s="37" t="n">
        <v>3</v>
      </c>
      <c r="J5819" s="40" t="n">
        <f aca="false">IF(C5819=0,"",D5819/C5819)</f>
        <v>0.954545454545455</v>
      </c>
    </row>
    <row r="5820" customFormat="false" ht="15" hidden="false" customHeight="false" outlineLevel="0" collapsed="false">
      <c r="A5820" s="37" t="s">
        <v>1252</v>
      </c>
      <c r="B5820" s="37" t="s">
        <v>272</v>
      </c>
      <c r="C5820" s="37" t="n">
        <v>22</v>
      </c>
      <c r="D5820" s="37" t="n">
        <v>20</v>
      </c>
      <c r="E5820" s="37" t="n">
        <v>0</v>
      </c>
      <c r="F5820" s="37" t="n">
        <v>0</v>
      </c>
      <c r="G5820" s="37" t="n">
        <v>0</v>
      </c>
      <c r="H5820" s="37" t="n">
        <v>3</v>
      </c>
      <c r="I5820" s="37" t="n">
        <v>3</v>
      </c>
      <c r="J5820" s="40" t="n">
        <f aca="false">IF(C5820=0,"",D5820/C5820)</f>
        <v>0.909090909090909</v>
      </c>
    </row>
    <row r="5821" customFormat="false" ht="15" hidden="false" customHeight="false" outlineLevel="0" collapsed="false">
      <c r="A5821" s="37" t="s">
        <v>1252</v>
      </c>
      <c r="B5821" s="37" t="s">
        <v>273</v>
      </c>
      <c r="C5821" s="37" t="n">
        <v>22</v>
      </c>
      <c r="D5821" s="37" t="n">
        <v>20</v>
      </c>
      <c r="E5821" s="37" t="n">
        <v>0</v>
      </c>
      <c r="F5821" s="37" t="n">
        <v>0</v>
      </c>
      <c r="G5821" s="37" t="n">
        <v>0</v>
      </c>
      <c r="H5821" s="37" t="n">
        <v>1</v>
      </c>
      <c r="I5821" s="37" t="n">
        <v>1</v>
      </c>
      <c r="J5821" s="40" t="n">
        <f aca="false">IF(C5821=0,"",D5821/C5821)</f>
        <v>0.909090909090909</v>
      </c>
    </row>
    <row r="5822" customFormat="false" ht="15" hidden="false" customHeight="false" outlineLevel="0" collapsed="false">
      <c r="A5822" s="37" t="s">
        <v>1252</v>
      </c>
      <c r="B5822" s="37" t="s">
        <v>274</v>
      </c>
      <c r="C5822" s="37" t="n">
        <v>22</v>
      </c>
      <c r="D5822" s="37" t="n">
        <v>22</v>
      </c>
      <c r="E5822" s="37" t="n">
        <v>0</v>
      </c>
      <c r="F5822" s="37" t="n">
        <v>2</v>
      </c>
      <c r="G5822" s="37" t="n">
        <v>0</v>
      </c>
      <c r="H5822" s="37" t="n">
        <v>4</v>
      </c>
      <c r="I5822" s="37" t="n">
        <v>2</v>
      </c>
      <c r="J5822" s="40" t="n">
        <f aca="false">IF(C5822=0,"",D5822/C5822)</f>
        <v>1</v>
      </c>
    </row>
    <row r="5823" customFormat="false" ht="15" hidden="false" customHeight="false" outlineLevel="0" collapsed="false">
      <c r="A5823" s="37" t="s">
        <v>1252</v>
      </c>
      <c r="B5823" s="37" t="s">
        <v>275</v>
      </c>
      <c r="C5823" s="37" t="n">
        <v>22</v>
      </c>
      <c r="D5823" s="37" t="n">
        <v>20</v>
      </c>
      <c r="E5823" s="37" t="n">
        <v>1</v>
      </c>
      <c r="F5823" s="37" t="n">
        <v>0</v>
      </c>
      <c r="G5823" s="37" t="n">
        <v>0</v>
      </c>
      <c r="H5823" s="37" t="n">
        <v>0</v>
      </c>
      <c r="I5823" s="37" t="n">
        <v>2</v>
      </c>
      <c r="J5823" s="40" t="n">
        <f aca="false">IF(C5823=0,"",D5823/C5823)</f>
        <v>0.909090909090909</v>
      </c>
    </row>
    <row r="5824" customFormat="false" ht="15" hidden="false" customHeight="false" outlineLevel="0" collapsed="false">
      <c r="A5824" s="37" t="s">
        <v>1252</v>
      </c>
      <c r="B5824" s="37" t="s">
        <v>276</v>
      </c>
      <c r="C5824" s="37" t="n">
        <v>22</v>
      </c>
      <c r="D5824" s="37" t="n">
        <v>19</v>
      </c>
      <c r="E5824" s="37" t="n">
        <v>2</v>
      </c>
      <c r="F5824" s="37" t="n">
        <v>0</v>
      </c>
      <c r="G5824" s="37" t="n">
        <v>0</v>
      </c>
      <c r="H5824" s="37" t="n">
        <v>3</v>
      </c>
      <c r="I5824" s="37" t="n">
        <v>1</v>
      </c>
      <c r="J5824" s="40" t="n">
        <f aca="false">IF(C5824=0,"",D5824/C5824)</f>
        <v>0.863636363636364</v>
      </c>
    </row>
    <row r="5825" customFormat="false" ht="15" hidden="false" customHeight="false" outlineLevel="0" collapsed="false">
      <c r="A5825" s="37" t="s">
        <v>1252</v>
      </c>
      <c r="B5825" s="37" t="s">
        <v>277</v>
      </c>
      <c r="C5825" s="37" t="n">
        <v>22</v>
      </c>
      <c r="D5825" s="37" t="n">
        <v>20</v>
      </c>
      <c r="E5825" s="37" t="n">
        <v>0</v>
      </c>
      <c r="F5825" s="37" t="n">
        <v>0</v>
      </c>
      <c r="G5825" s="37" t="n">
        <v>0</v>
      </c>
      <c r="H5825" s="37" t="n">
        <v>3</v>
      </c>
      <c r="I5825" s="37" t="n">
        <v>1</v>
      </c>
      <c r="J5825" s="40" t="n">
        <f aca="false">IF(C5825=0,"",D5825/C5825)</f>
        <v>0.909090909090909</v>
      </c>
    </row>
    <row r="5826" customFormat="false" ht="15" hidden="false" customHeight="false" outlineLevel="0" collapsed="false">
      <c r="A5826" s="37" t="s">
        <v>1252</v>
      </c>
      <c r="B5826" s="37" t="s">
        <v>278</v>
      </c>
      <c r="C5826" s="37" t="n">
        <v>22</v>
      </c>
      <c r="D5826" s="37" t="n">
        <v>21</v>
      </c>
      <c r="E5826" s="37" t="n">
        <v>1</v>
      </c>
      <c r="F5826" s="37" t="n">
        <v>1</v>
      </c>
      <c r="G5826" s="37" t="n">
        <v>0</v>
      </c>
      <c r="H5826" s="37" t="n">
        <v>1</v>
      </c>
      <c r="I5826" s="37" t="n">
        <v>2</v>
      </c>
      <c r="J5826" s="40" t="n">
        <f aca="false">IF(C5826=0,"",D5826/C5826)</f>
        <v>0.954545454545455</v>
      </c>
    </row>
    <row r="5827" customFormat="false" ht="15" hidden="false" customHeight="false" outlineLevel="0" collapsed="false">
      <c r="A5827" s="37" t="s">
        <v>1252</v>
      </c>
      <c r="B5827" s="37" t="s">
        <v>279</v>
      </c>
      <c r="C5827" s="37" t="n">
        <v>22</v>
      </c>
      <c r="D5827" s="37" t="n">
        <v>21</v>
      </c>
      <c r="E5827" s="37" t="n">
        <v>1</v>
      </c>
      <c r="F5827" s="37" t="n">
        <v>0</v>
      </c>
      <c r="G5827" s="37" t="n">
        <v>0</v>
      </c>
      <c r="H5827" s="37" t="n">
        <v>1</v>
      </c>
      <c r="I5827" s="37" t="n">
        <v>0</v>
      </c>
      <c r="J5827" s="40" t="n">
        <f aca="false">IF(C5827=0,"",D5827/C5827)</f>
        <v>0.954545454545455</v>
      </c>
    </row>
    <row r="5828" customFormat="false" ht="15" hidden="false" customHeight="false" outlineLevel="0" collapsed="false">
      <c r="A5828" s="37" t="s">
        <v>1252</v>
      </c>
      <c r="B5828" s="37" t="s">
        <v>280</v>
      </c>
      <c r="C5828" s="37" t="n">
        <v>22</v>
      </c>
      <c r="D5828" s="37" t="n">
        <v>19</v>
      </c>
      <c r="E5828" s="37" t="n">
        <v>2</v>
      </c>
      <c r="F5828" s="37" t="n">
        <v>0</v>
      </c>
      <c r="G5828" s="37" t="n">
        <v>0</v>
      </c>
      <c r="H5828" s="37" t="n">
        <v>3</v>
      </c>
      <c r="I5828" s="37" t="n">
        <v>0</v>
      </c>
      <c r="J5828" s="40" t="n">
        <f aca="false">IF(C5828=0,"",D5828/C5828)</f>
        <v>0.863636363636364</v>
      </c>
    </row>
    <row r="5829" customFormat="false" ht="15" hidden="false" customHeight="false" outlineLevel="0" collapsed="false">
      <c r="A5829" s="37" t="s">
        <v>1252</v>
      </c>
      <c r="B5829" s="37" t="s">
        <v>281</v>
      </c>
      <c r="C5829" s="37" t="n">
        <v>22</v>
      </c>
      <c r="D5829" s="37" t="n">
        <v>22</v>
      </c>
      <c r="E5829" s="37" t="n">
        <v>0</v>
      </c>
      <c r="F5829" s="37" t="n">
        <v>2</v>
      </c>
      <c r="G5829" s="37" t="n">
        <v>0</v>
      </c>
      <c r="H5829" s="37" t="n">
        <v>2</v>
      </c>
      <c r="I5829" s="37" t="n">
        <v>0</v>
      </c>
      <c r="J5829" s="40" t="n">
        <f aca="false">IF(C5829=0,"",D5829/C5829)</f>
        <v>1</v>
      </c>
    </row>
    <row r="5830" customFormat="false" ht="15" hidden="false" customHeight="false" outlineLevel="0" collapsed="false">
      <c r="A5830" s="37" t="s">
        <v>1035</v>
      </c>
      <c r="B5830" s="37" t="s">
        <v>279</v>
      </c>
      <c r="C5830" s="37" t="n">
        <v>22</v>
      </c>
      <c r="D5830" s="37" t="n">
        <v>21</v>
      </c>
      <c r="E5830" s="37" t="n">
        <v>0</v>
      </c>
      <c r="F5830" s="37" t="n">
        <v>0</v>
      </c>
      <c r="G5830" s="37" t="n">
        <v>1</v>
      </c>
      <c r="H5830" s="37" t="n">
        <v>1</v>
      </c>
      <c r="I5830" s="37" t="n">
        <v>3</v>
      </c>
      <c r="J5830" s="40" t="n">
        <f aca="false">IF(C5830=0,"",D5830/C5830)</f>
        <v>0.954545454545455</v>
      </c>
    </row>
    <row r="5831" customFormat="false" ht="15" hidden="false" customHeight="false" outlineLevel="0" collapsed="false">
      <c r="A5831" s="37" t="s">
        <v>1035</v>
      </c>
      <c r="B5831" s="37" t="s">
        <v>280</v>
      </c>
      <c r="C5831" s="37" t="n">
        <v>22</v>
      </c>
      <c r="D5831" s="37" t="n">
        <v>21</v>
      </c>
      <c r="E5831" s="37" t="n">
        <v>1</v>
      </c>
      <c r="F5831" s="37" t="n">
        <v>0</v>
      </c>
      <c r="G5831" s="37" t="n">
        <v>0</v>
      </c>
      <c r="H5831" s="37" t="n">
        <v>0</v>
      </c>
      <c r="I5831" s="37" t="n">
        <v>1</v>
      </c>
      <c r="J5831" s="40" t="n">
        <f aca="false">IF(C5831=0,"",D5831/C5831)</f>
        <v>0.954545454545455</v>
      </c>
    </row>
    <row r="5832" customFormat="false" ht="15" hidden="false" customHeight="false" outlineLevel="0" collapsed="false">
      <c r="A5832" s="37" t="s">
        <v>1035</v>
      </c>
      <c r="B5832" s="37" t="s">
        <v>281</v>
      </c>
      <c r="C5832" s="37" t="n">
        <v>22</v>
      </c>
      <c r="D5832" s="37" t="n">
        <v>21</v>
      </c>
      <c r="E5832" s="37" t="n">
        <v>0</v>
      </c>
      <c r="F5832" s="37" t="n">
        <v>1</v>
      </c>
      <c r="G5832" s="37" t="n">
        <v>2</v>
      </c>
      <c r="H5832" s="37" t="n">
        <v>1</v>
      </c>
      <c r="I5832" s="37" t="n">
        <v>3</v>
      </c>
      <c r="J5832" s="40" t="n">
        <f aca="false">IF(C5832=0,"",D5832/C5832)</f>
        <v>0.954545454545455</v>
      </c>
    </row>
    <row r="5833" customFormat="false" ht="15" hidden="false" customHeight="false" outlineLevel="0" collapsed="false">
      <c r="A5833" s="37" t="s">
        <v>1253</v>
      </c>
      <c r="B5833" s="37" t="s">
        <v>270</v>
      </c>
      <c r="C5833" s="37" t="n">
        <v>22</v>
      </c>
      <c r="D5833" s="37" t="n">
        <v>22</v>
      </c>
      <c r="E5833" s="37" t="n">
        <v>2</v>
      </c>
      <c r="F5833" s="37" t="n">
        <v>0</v>
      </c>
      <c r="G5833" s="37" t="n">
        <v>0</v>
      </c>
      <c r="H5833" s="37" t="n">
        <v>1</v>
      </c>
      <c r="I5833" s="37" t="n">
        <v>2</v>
      </c>
      <c r="J5833" s="40" t="n">
        <f aca="false">IF(C5833=0,"",D5833/C5833)</f>
        <v>1</v>
      </c>
    </row>
    <row r="5834" customFormat="false" ht="15" hidden="false" customHeight="false" outlineLevel="0" collapsed="false">
      <c r="A5834" s="37" t="s">
        <v>1253</v>
      </c>
      <c r="B5834" s="37" t="s">
        <v>271</v>
      </c>
      <c r="C5834" s="37" t="n">
        <v>22</v>
      </c>
      <c r="D5834" s="37" t="n">
        <v>21</v>
      </c>
      <c r="E5834" s="37" t="n">
        <v>0</v>
      </c>
      <c r="F5834" s="37" t="n">
        <v>1</v>
      </c>
      <c r="G5834" s="37" t="n">
        <v>0</v>
      </c>
      <c r="H5834" s="37" t="n">
        <v>1</v>
      </c>
      <c r="I5834" s="37" t="n">
        <v>0</v>
      </c>
      <c r="J5834" s="40" t="n">
        <f aca="false">IF(C5834=0,"",D5834/C5834)</f>
        <v>0.954545454545455</v>
      </c>
    </row>
    <row r="5835" customFormat="false" ht="15" hidden="false" customHeight="false" outlineLevel="0" collapsed="false">
      <c r="A5835" s="37" t="s">
        <v>1253</v>
      </c>
      <c r="B5835" s="37" t="s">
        <v>272</v>
      </c>
      <c r="C5835" s="37" t="n">
        <v>22</v>
      </c>
      <c r="D5835" s="37" t="n">
        <v>20</v>
      </c>
      <c r="E5835" s="37" t="n">
        <v>0</v>
      </c>
      <c r="F5835" s="37" t="n">
        <v>0</v>
      </c>
      <c r="G5835" s="37" t="n">
        <v>0</v>
      </c>
      <c r="H5835" s="37" t="n">
        <v>4</v>
      </c>
      <c r="I5835" s="37" t="n">
        <v>1</v>
      </c>
      <c r="J5835" s="40" t="n">
        <f aca="false">IF(C5835=0,"",D5835/C5835)</f>
        <v>0.909090909090909</v>
      </c>
    </row>
    <row r="5836" customFormat="false" ht="15" hidden="false" customHeight="false" outlineLevel="0" collapsed="false">
      <c r="A5836" s="37" t="s">
        <v>1253</v>
      </c>
      <c r="B5836" s="37" t="s">
        <v>273</v>
      </c>
      <c r="C5836" s="37" t="n">
        <v>22</v>
      </c>
      <c r="D5836" s="37" t="n">
        <v>19</v>
      </c>
      <c r="E5836" s="37" t="n">
        <v>0</v>
      </c>
      <c r="F5836" s="37" t="n">
        <v>0</v>
      </c>
      <c r="G5836" s="37" t="n">
        <v>0</v>
      </c>
      <c r="H5836" s="37" t="n">
        <v>0</v>
      </c>
      <c r="I5836" s="37" t="n">
        <v>2</v>
      </c>
      <c r="J5836" s="40" t="n">
        <f aca="false">IF(C5836=0,"",D5836/C5836)</f>
        <v>0.863636363636364</v>
      </c>
    </row>
    <row r="5837" customFormat="false" ht="15" hidden="false" customHeight="false" outlineLevel="0" collapsed="false">
      <c r="A5837" s="37" t="s">
        <v>1253</v>
      </c>
      <c r="B5837" s="37" t="s">
        <v>274</v>
      </c>
      <c r="C5837" s="37" t="n">
        <v>22</v>
      </c>
      <c r="D5837" s="37" t="n">
        <v>22</v>
      </c>
      <c r="E5837" s="37" t="n">
        <v>3</v>
      </c>
      <c r="F5837" s="37" t="n">
        <v>0</v>
      </c>
      <c r="G5837" s="37" t="n">
        <v>0</v>
      </c>
      <c r="H5837" s="37" t="n">
        <v>2</v>
      </c>
      <c r="I5837" s="37" t="n">
        <v>0</v>
      </c>
      <c r="J5837" s="40" t="n">
        <f aca="false">IF(C5837=0,"",D5837/C5837)</f>
        <v>1</v>
      </c>
    </row>
    <row r="5838" customFormat="false" ht="15" hidden="false" customHeight="false" outlineLevel="0" collapsed="false">
      <c r="A5838" s="37" t="s">
        <v>1253</v>
      </c>
      <c r="B5838" s="37" t="s">
        <v>275</v>
      </c>
      <c r="C5838" s="37" t="n">
        <v>22</v>
      </c>
      <c r="D5838" s="37" t="n">
        <v>21</v>
      </c>
      <c r="E5838" s="37" t="n">
        <v>1</v>
      </c>
      <c r="F5838" s="37" t="n">
        <v>0</v>
      </c>
      <c r="G5838" s="37" t="n">
        <v>1</v>
      </c>
      <c r="H5838" s="37" t="n">
        <v>2</v>
      </c>
      <c r="I5838" s="37" t="n">
        <v>5</v>
      </c>
      <c r="J5838" s="40" t="n">
        <f aca="false">IF(C5838=0,"",D5838/C5838)</f>
        <v>0.954545454545455</v>
      </c>
    </row>
    <row r="5839" customFormat="false" ht="15" hidden="false" customHeight="false" outlineLevel="0" collapsed="false">
      <c r="A5839" s="37" t="s">
        <v>1253</v>
      </c>
      <c r="B5839" s="37" t="s">
        <v>276</v>
      </c>
      <c r="C5839" s="37" t="n">
        <v>22</v>
      </c>
      <c r="D5839" s="37" t="n">
        <v>21</v>
      </c>
      <c r="E5839" s="37" t="n">
        <v>1</v>
      </c>
      <c r="F5839" s="37" t="n">
        <v>2</v>
      </c>
      <c r="G5839" s="37" t="n">
        <v>0</v>
      </c>
      <c r="H5839" s="37" t="n">
        <v>0</v>
      </c>
      <c r="I5839" s="37" t="n">
        <v>2</v>
      </c>
      <c r="J5839" s="40" t="n">
        <f aca="false">IF(C5839=0,"",D5839/C5839)</f>
        <v>0.954545454545455</v>
      </c>
    </row>
    <row r="5840" customFormat="false" ht="15" hidden="false" customHeight="false" outlineLevel="0" collapsed="false">
      <c r="A5840" s="37" t="s">
        <v>1253</v>
      </c>
      <c r="B5840" s="37" t="s">
        <v>277</v>
      </c>
      <c r="C5840" s="37" t="n">
        <v>22</v>
      </c>
      <c r="D5840" s="37" t="n">
        <v>20</v>
      </c>
      <c r="E5840" s="37" t="n">
        <v>0</v>
      </c>
      <c r="F5840" s="37" t="n">
        <v>0</v>
      </c>
      <c r="G5840" s="37" t="n">
        <v>0</v>
      </c>
      <c r="H5840" s="37" t="n">
        <v>1</v>
      </c>
      <c r="I5840" s="37" t="n">
        <v>2</v>
      </c>
      <c r="J5840" s="40" t="n">
        <f aca="false">IF(C5840=0,"",D5840/C5840)</f>
        <v>0.909090909090909</v>
      </c>
    </row>
    <row r="5841" customFormat="false" ht="15" hidden="false" customHeight="false" outlineLevel="0" collapsed="false">
      <c r="A5841" s="37" t="s">
        <v>1253</v>
      </c>
      <c r="B5841" s="37" t="s">
        <v>278</v>
      </c>
      <c r="C5841" s="37" t="n">
        <v>22</v>
      </c>
      <c r="D5841" s="37" t="n">
        <v>21</v>
      </c>
      <c r="E5841" s="37" t="n">
        <v>1</v>
      </c>
      <c r="F5841" s="37" t="n">
        <v>1</v>
      </c>
      <c r="G5841" s="37" t="n">
        <v>0</v>
      </c>
      <c r="H5841" s="37" t="n">
        <v>0</v>
      </c>
      <c r="I5841" s="37" t="n">
        <v>0</v>
      </c>
      <c r="J5841" s="40" t="n">
        <f aca="false">IF(C5841=0,"",D5841/C5841)</f>
        <v>0.954545454545455</v>
      </c>
    </row>
    <row r="5842" customFormat="false" ht="15" hidden="false" customHeight="false" outlineLevel="0" collapsed="false">
      <c r="A5842" s="37" t="s">
        <v>1253</v>
      </c>
      <c r="B5842" s="37" t="s">
        <v>279</v>
      </c>
      <c r="C5842" s="37" t="n">
        <v>22</v>
      </c>
      <c r="D5842" s="37" t="n">
        <v>20</v>
      </c>
      <c r="E5842" s="37" t="n">
        <v>1</v>
      </c>
      <c r="F5842" s="37" t="n">
        <v>1</v>
      </c>
      <c r="G5842" s="37" t="n">
        <v>0</v>
      </c>
      <c r="H5842" s="37" t="n">
        <v>0</v>
      </c>
      <c r="I5842" s="37" t="n">
        <v>5</v>
      </c>
      <c r="J5842" s="40" t="n">
        <f aca="false">IF(C5842=0,"",D5842/C5842)</f>
        <v>0.909090909090909</v>
      </c>
    </row>
    <row r="5843" customFormat="false" ht="15" hidden="false" customHeight="false" outlineLevel="0" collapsed="false">
      <c r="A5843" s="37" t="s">
        <v>1253</v>
      </c>
      <c r="B5843" s="37" t="s">
        <v>280</v>
      </c>
      <c r="C5843" s="37" t="n">
        <v>22</v>
      </c>
      <c r="D5843" s="37" t="n">
        <v>22</v>
      </c>
      <c r="E5843" s="37" t="n">
        <v>1</v>
      </c>
      <c r="F5843" s="37" t="n">
        <v>0</v>
      </c>
      <c r="G5843" s="37" t="n">
        <v>0</v>
      </c>
      <c r="H5843" s="37" t="n">
        <v>1</v>
      </c>
      <c r="I5843" s="37" t="n">
        <v>1</v>
      </c>
      <c r="J5843" s="40" t="n">
        <f aca="false">IF(C5843=0,"",D5843/C5843)</f>
        <v>1</v>
      </c>
    </row>
    <row r="5844" customFormat="false" ht="15" hidden="false" customHeight="false" outlineLevel="0" collapsed="false">
      <c r="A5844" s="37" t="s">
        <v>1253</v>
      </c>
      <c r="B5844" s="37" t="s">
        <v>281</v>
      </c>
      <c r="C5844" s="37" t="n">
        <v>22</v>
      </c>
      <c r="D5844" s="37" t="n">
        <v>22</v>
      </c>
      <c r="E5844" s="37" t="n">
        <v>0</v>
      </c>
      <c r="F5844" s="37" t="n">
        <v>0</v>
      </c>
      <c r="G5844" s="37" t="n">
        <v>0</v>
      </c>
      <c r="H5844" s="37" t="n">
        <v>0</v>
      </c>
      <c r="I5844" s="37" t="n">
        <v>2</v>
      </c>
      <c r="J5844" s="40" t="n">
        <f aca="false">IF(C5844=0,"",D5844/C5844)</f>
        <v>1</v>
      </c>
    </row>
    <row r="5845" customFormat="false" ht="15" hidden="false" customHeight="false" outlineLevel="0" collapsed="false">
      <c r="A5845" s="37" t="s">
        <v>1254</v>
      </c>
      <c r="B5845" s="37" t="s">
        <v>270</v>
      </c>
      <c r="C5845" s="37" t="n">
        <v>22</v>
      </c>
      <c r="D5845" s="37" t="n">
        <v>19</v>
      </c>
      <c r="E5845" s="37" t="n">
        <v>1</v>
      </c>
      <c r="F5845" s="37" t="n">
        <v>0</v>
      </c>
      <c r="G5845" s="37" t="n">
        <v>0</v>
      </c>
      <c r="H5845" s="37" t="n">
        <v>3</v>
      </c>
      <c r="I5845" s="37" t="n">
        <v>16</v>
      </c>
      <c r="J5845" s="40" t="n">
        <f aca="false">IF(C5845=0,"",D5845/C5845)</f>
        <v>0.863636363636364</v>
      </c>
    </row>
    <row r="5846" customFormat="false" ht="15" hidden="false" customHeight="false" outlineLevel="0" collapsed="false">
      <c r="A5846" s="37" t="s">
        <v>1254</v>
      </c>
      <c r="B5846" s="37" t="s">
        <v>271</v>
      </c>
      <c r="C5846" s="37" t="n">
        <v>22</v>
      </c>
      <c r="D5846" s="37" t="n">
        <v>21</v>
      </c>
      <c r="E5846" s="37" t="n">
        <v>0</v>
      </c>
      <c r="F5846" s="37" t="n">
        <v>0</v>
      </c>
      <c r="G5846" s="37" t="n">
        <v>0</v>
      </c>
      <c r="H5846" s="37" t="n">
        <v>4</v>
      </c>
      <c r="I5846" s="37" t="n">
        <v>3</v>
      </c>
      <c r="J5846" s="40" t="n">
        <f aca="false">IF(C5846=0,"",D5846/C5846)</f>
        <v>0.954545454545455</v>
      </c>
    </row>
    <row r="5847" customFormat="false" ht="15" hidden="false" customHeight="false" outlineLevel="0" collapsed="false">
      <c r="A5847" s="37" t="s">
        <v>1254</v>
      </c>
      <c r="B5847" s="37" t="s">
        <v>272</v>
      </c>
      <c r="C5847" s="37" t="n">
        <v>22</v>
      </c>
      <c r="D5847" s="37" t="n">
        <v>22</v>
      </c>
      <c r="E5847" s="37" t="n">
        <v>0</v>
      </c>
      <c r="F5847" s="37" t="n">
        <v>0</v>
      </c>
      <c r="G5847" s="37" t="n">
        <v>0</v>
      </c>
      <c r="H5847" s="37" t="n">
        <v>0</v>
      </c>
      <c r="I5847" s="37" t="n">
        <v>18</v>
      </c>
      <c r="J5847" s="40" t="n">
        <f aca="false">IF(C5847=0,"",D5847/C5847)</f>
        <v>1</v>
      </c>
    </row>
    <row r="5848" customFormat="false" ht="15" hidden="false" customHeight="false" outlineLevel="0" collapsed="false">
      <c r="A5848" s="37" t="s">
        <v>1254</v>
      </c>
      <c r="B5848" s="37" t="s">
        <v>273</v>
      </c>
      <c r="C5848" s="37" t="n">
        <v>22</v>
      </c>
      <c r="D5848" s="37" t="n">
        <v>17</v>
      </c>
      <c r="E5848" s="37" t="n">
        <v>1</v>
      </c>
      <c r="F5848" s="37" t="n">
        <v>2</v>
      </c>
      <c r="G5848" s="37" t="n">
        <v>2</v>
      </c>
      <c r="H5848" s="37" t="n">
        <v>0</v>
      </c>
      <c r="I5848" s="37" t="n">
        <v>29</v>
      </c>
      <c r="J5848" s="40" t="n">
        <f aca="false">IF(C5848=0,"",D5848/C5848)</f>
        <v>0.772727272727273</v>
      </c>
    </row>
    <row r="5849" customFormat="false" ht="15" hidden="false" customHeight="false" outlineLevel="0" collapsed="false">
      <c r="A5849" s="37" t="s">
        <v>1254</v>
      </c>
      <c r="B5849" s="37" t="s">
        <v>274</v>
      </c>
      <c r="C5849" s="37" t="n">
        <v>22</v>
      </c>
      <c r="D5849" s="37" t="n">
        <v>16</v>
      </c>
      <c r="E5849" s="37" t="n">
        <v>2</v>
      </c>
      <c r="F5849" s="37" t="n">
        <v>0</v>
      </c>
      <c r="G5849" s="37" t="n">
        <v>2</v>
      </c>
      <c r="H5849" s="37" t="n">
        <v>1</v>
      </c>
      <c r="I5849" s="37" t="n">
        <v>15</v>
      </c>
      <c r="J5849" s="40" t="n">
        <f aca="false">IF(C5849=0,"",D5849/C5849)</f>
        <v>0.727272727272727</v>
      </c>
    </row>
    <row r="5850" customFormat="false" ht="15" hidden="false" customHeight="false" outlineLevel="0" collapsed="false">
      <c r="A5850" s="37" t="s">
        <v>1254</v>
      </c>
      <c r="B5850" s="37" t="s">
        <v>275</v>
      </c>
      <c r="C5850" s="37" t="n">
        <v>22</v>
      </c>
      <c r="D5850" s="37" t="n">
        <v>20</v>
      </c>
      <c r="E5850" s="37" t="n">
        <v>0</v>
      </c>
      <c r="F5850" s="37" t="n">
        <v>1</v>
      </c>
      <c r="G5850" s="37" t="n">
        <v>0</v>
      </c>
      <c r="H5850" s="37" t="n">
        <v>0</v>
      </c>
      <c r="I5850" s="37" t="n">
        <v>1</v>
      </c>
      <c r="J5850" s="40" t="n">
        <f aca="false">IF(C5850=0,"",D5850/C5850)</f>
        <v>0.909090909090909</v>
      </c>
    </row>
    <row r="5851" customFormat="false" ht="15" hidden="false" customHeight="false" outlineLevel="0" collapsed="false">
      <c r="A5851" s="37" t="s">
        <v>1254</v>
      </c>
      <c r="B5851" s="37" t="s">
        <v>276</v>
      </c>
      <c r="C5851" s="37" t="n">
        <v>22</v>
      </c>
      <c r="D5851" s="37" t="n">
        <v>22</v>
      </c>
      <c r="E5851" s="37" t="n">
        <v>0</v>
      </c>
      <c r="F5851" s="37" t="n">
        <v>1</v>
      </c>
      <c r="G5851" s="37" t="n">
        <v>1</v>
      </c>
      <c r="H5851" s="37" t="n">
        <v>1</v>
      </c>
      <c r="I5851" s="37" t="n">
        <v>8</v>
      </c>
      <c r="J5851" s="40" t="n">
        <f aca="false">IF(C5851=0,"",D5851/C5851)</f>
        <v>1</v>
      </c>
    </row>
    <row r="5852" customFormat="false" ht="15" hidden="false" customHeight="false" outlineLevel="0" collapsed="false">
      <c r="A5852" s="37" t="s">
        <v>1255</v>
      </c>
      <c r="B5852" s="37" t="s">
        <v>275</v>
      </c>
      <c r="C5852" s="37" t="n">
        <v>22</v>
      </c>
      <c r="D5852" s="37" t="n">
        <v>20</v>
      </c>
      <c r="E5852" s="37" t="n">
        <v>0</v>
      </c>
      <c r="F5852" s="37" t="n">
        <v>2</v>
      </c>
      <c r="G5852" s="37" t="n">
        <v>1</v>
      </c>
      <c r="H5852" s="37" t="n">
        <v>2</v>
      </c>
      <c r="I5852" s="37" t="n">
        <v>3</v>
      </c>
      <c r="J5852" s="40" t="n">
        <f aca="false">IF(C5852=0,"",D5852/C5852)</f>
        <v>0.909090909090909</v>
      </c>
    </row>
    <row r="5853" customFormat="false" ht="15" hidden="false" customHeight="false" outlineLevel="0" collapsed="false">
      <c r="A5853" s="37" t="s">
        <v>1255</v>
      </c>
      <c r="B5853" s="37" t="s">
        <v>276</v>
      </c>
      <c r="C5853" s="37" t="n">
        <v>22</v>
      </c>
      <c r="D5853" s="37" t="n">
        <v>20</v>
      </c>
      <c r="E5853" s="37" t="n">
        <v>1</v>
      </c>
      <c r="F5853" s="37" t="n">
        <v>1</v>
      </c>
      <c r="G5853" s="37" t="n">
        <v>2</v>
      </c>
      <c r="H5853" s="37" t="n">
        <v>2</v>
      </c>
      <c r="I5853" s="37" t="n">
        <v>1</v>
      </c>
      <c r="J5853" s="40" t="n">
        <f aca="false">IF(C5853=0,"",D5853/C5853)</f>
        <v>0.909090909090909</v>
      </c>
    </row>
    <row r="5854" customFormat="false" ht="15" hidden="false" customHeight="false" outlineLevel="0" collapsed="false">
      <c r="A5854" s="37" t="s">
        <v>1255</v>
      </c>
      <c r="B5854" s="37" t="s">
        <v>277</v>
      </c>
      <c r="C5854" s="37" t="n">
        <v>22</v>
      </c>
      <c r="D5854" s="37" t="n">
        <v>18</v>
      </c>
      <c r="E5854" s="37" t="n">
        <v>1</v>
      </c>
      <c r="F5854" s="37" t="n">
        <v>0</v>
      </c>
      <c r="G5854" s="37" t="n">
        <v>3</v>
      </c>
      <c r="H5854" s="37" t="n">
        <v>2</v>
      </c>
      <c r="I5854" s="37" t="n">
        <v>3</v>
      </c>
      <c r="J5854" s="40" t="n">
        <f aca="false">IF(C5854=0,"",D5854/C5854)</f>
        <v>0.818181818181818</v>
      </c>
    </row>
    <row r="5855" customFormat="false" ht="15" hidden="false" customHeight="false" outlineLevel="0" collapsed="false">
      <c r="A5855" s="37" t="s">
        <v>1256</v>
      </c>
      <c r="B5855" s="37" t="s">
        <v>270</v>
      </c>
      <c r="C5855" s="37" t="n">
        <v>22</v>
      </c>
      <c r="D5855" s="37" t="n">
        <v>21</v>
      </c>
      <c r="E5855" s="37" t="n">
        <v>0</v>
      </c>
      <c r="F5855" s="37" t="n">
        <v>0</v>
      </c>
      <c r="G5855" s="37" t="n">
        <v>0</v>
      </c>
      <c r="H5855" s="37" t="n">
        <v>1</v>
      </c>
      <c r="I5855" s="37" t="n">
        <v>18</v>
      </c>
      <c r="J5855" s="40" t="n">
        <f aca="false">IF(C5855=0,"",D5855/C5855)</f>
        <v>0.954545454545455</v>
      </c>
    </row>
    <row r="5856" customFormat="false" ht="15" hidden="false" customHeight="false" outlineLevel="0" collapsed="false">
      <c r="A5856" s="37" t="s">
        <v>1256</v>
      </c>
      <c r="B5856" s="37" t="s">
        <v>271</v>
      </c>
      <c r="C5856" s="37" t="n">
        <v>22</v>
      </c>
      <c r="D5856" s="37" t="n">
        <v>20</v>
      </c>
      <c r="E5856" s="37" t="n">
        <v>1</v>
      </c>
      <c r="F5856" s="37" t="n">
        <v>2</v>
      </c>
      <c r="G5856" s="37" t="n">
        <v>0</v>
      </c>
      <c r="H5856" s="37" t="n">
        <v>1</v>
      </c>
      <c r="I5856" s="37" t="n">
        <v>14</v>
      </c>
      <c r="J5856" s="40" t="n">
        <f aca="false">IF(C5856=0,"",D5856/C5856)</f>
        <v>0.909090909090909</v>
      </c>
    </row>
    <row r="5857" customFormat="false" ht="15" hidden="false" customHeight="false" outlineLevel="0" collapsed="false">
      <c r="A5857" s="37" t="s">
        <v>1256</v>
      </c>
      <c r="B5857" s="37" t="s">
        <v>272</v>
      </c>
      <c r="C5857" s="37" t="n">
        <v>22</v>
      </c>
      <c r="D5857" s="37" t="n">
        <v>21</v>
      </c>
      <c r="E5857" s="37" t="n">
        <v>1</v>
      </c>
      <c r="F5857" s="37" t="n">
        <v>0</v>
      </c>
      <c r="G5857" s="37" t="n">
        <v>0</v>
      </c>
      <c r="H5857" s="37" t="n">
        <v>0</v>
      </c>
      <c r="I5857" s="37" t="n">
        <v>16</v>
      </c>
      <c r="J5857" s="40" t="n">
        <f aca="false">IF(C5857=0,"",D5857/C5857)</f>
        <v>0.954545454545455</v>
      </c>
    </row>
    <row r="5858" customFormat="false" ht="15" hidden="false" customHeight="false" outlineLevel="0" collapsed="false">
      <c r="A5858" s="37" t="s">
        <v>1256</v>
      </c>
      <c r="B5858" s="37" t="s">
        <v>273</v>
      </c>
      <c r="C5858" s="37" t="n">
        <v>22</v>
      </c>
      <c r="D5858" s="37" t="n">
        <v>21</v>
      </c>
      <c r="E5858" s="37" t="n">
        <v>1</v>
      </c>
      <c r="F5858" s="37" t="n">
        <v>0</v>
      </c>
      <c r="G5858" s="37" t="n">
        <v>0</v>
      </c>
      <c r="H5858" s="37" t="n">
        <v>0</v>
      </c>
      <c r="I5858" s="37" t="n">
        <v>23</v>
      </c>
      <c r="J5858" s="40" t="n">
        <f aca="false">IF(C5858=0,"",D5858/C5858)</f>
        <v>0.954545454545455</v>
      </c>
    </row>
    <row r="5859" customFormat="false" ht="15" hidden="false" customHeight="false" outlineLevel="0" collapsed="false">
      <c r="A5859" s="37" t="s">
        <v>1256</v>
      </c>
      <c r="B5859" s="37" t="s">
        <v>274</v>
      </c>
      <c r="C5859" s="37" t="n">
        <v>22</v>
      </c>
      <c r="D5859" s="37" t="n">
        <v>22</v>
      </c>
      <c r="E5859" s="37" t="n">
        <v>1</v>
      </c>
      <c r="F5859" s="37" t="n">
        <v>2</v>
      </c>
      <c r="G5859" s="37" t="n">
        <v>1</v>
      </c>
      <c r="H5859" s="37" t="n">
        <v>1</v>
      </c>
      <c r="I5859" s="37" t="n">
        <v>12</v>
      </c>
      <c r="J5859" s="40" t="n">
        <f aca="false">IF(C5859=0,"",D5859/C5859)</f>
        <v>1</v>
      </c>
    </row>
    <row r="5860" customFormat="false" ht="15" hidden="false" customHeight="false" outlineLevel="0" collapsed="false">
      <c r="A5860" s="37" t="s">
        <v>1256</v>
      </c>
      <c r="B5860" s="37" t="s">
        <v>275</v>
      </c>
      <c r="C5860" s="37" t="n">
        <v>22</v>
      </c>
      <c r="D5860" s="37" t="n">
        <v>20</v>
      </c>
      <c r="E5860" s="37" t="n">
        <v>0</v>
      </c>
      <c r="F5860" s="37" t="n">
        <v>0</v>
      </c>
      <c r="G5860" s="37" t="n">
        <v>0</v>
      </c>
      <c r="H5860" s="37" t="n">
        <v>2</v>
      </c>
      <c r="I5860" s="37" t="n">
        <v>10</v>
      </c>
      <c r="J5860" s="40" t="n">
        <f aca="false">IF(C5860=0,"",D5860/C5860)</f>
        <v>0.909090909090909</v>
      </c>
    </row>
    <row r="5861" customFormat="false" ht="15" hidden="false" customHeight="false" outlineLevel="0" collapsed="false">
      <c r="A5861" s="37" t="s">
        <v>1256</v>
      </c>
      <c r="B5861" s="37" t="s">
        <v>276</v>
      </c>
      <c r="C5861" s="37" t="n">
        <v>22</v>
      </c>
      <c r="D5861" s="37" t="n">
        <v>21</v>
      </c>
      <c r="E5861" s="37" t="n">
        <v>0</v>
      </c>
      <c r="F5861" s="37" t="n">
        <v>0</v>
      </c>
      <c r="G5861" s="37" t="n">
        <v>1</v>
      </c>
      <c r="H5861" s="37" t="n">
        <v>0</v>
      </c>
      <c r="I5861" s="37" t="n">
        <v>7</v>
      </c>
      <c r="J5861" s="40" t="n">
        <f aca="false">IF(C5861=0,"",D5861/C5861)</f>
        <v>0.954545454545455</v>
      </c>
    </row>
    <row r="5862" customFormat="false" ht="15" hidden="false" customHeight="false" outlineLevel="0" collapsed="false">
      <c r="A5862" s="37" t="s">
        <v>1256</v>
      </c>
      <c r="B5862" s="37" t="s">
        <v>277</v>
      </c>
      <c r="C5862" s="37" t="n">
        <v>22</v>
      </c>
      <c r="D5862" s="37" t="n">
        <v>18</v>
      </c>
      <c r="E5862" s="37" t="n">
        <v>1</v>
      </c>
      <c r="F5862" s="37" t="n">
        <v>1</v>
      </c>
      <c r="G5862" s="37" t="n">
        <v>0</v>
      </c>
      <c r="H5862" s="37" t="n">
        <v>2</v>
      </c>
      <c r="I5862" s="37" t="n">
        <v>23</v>
      </c>
      <c r="J5862" s="40" t="n">
        <f aca="false">IF(C5862=0,"",D5862/C5862)</f>
        <v>0.818181818181818</v>
      </c>
    </row>
    <row r="5863" customFormat="false" ht="15" hidden="false" customHeight="false" outlineLevel="0" collapsed="false">
      <c r="A5863" s="37" t="s">
        <v>1256</v>
      </c>
      <c r="B5863" s="37" t="s">
        <v>278</v>
      </c>
      <c r="C5863" s="37" t="n">
        <v>22</v>
      </c>
      <c r="D5863" s="37" t="n">
        <v>20</v>
      </c>
      <c r="E5863" s="37" t="n">
        <v>0</v>
      </c>
      <c r="F5863" s="37" t="n">
        <v>2</v>
      </c>
      <c r="G5863" s="37" t="n">
        <v>0</v>
      </c>
      <c r="H5863" s="37" t="n">
        <v>0</v>
      </c>
      <c r="I5863" s="37" t="n">
        <v>1</v>
      </c>
      <c r="J5863" s="40" t="n">
        <f aca="false">IF(C5863=0,"",D5863/C5863)</f>
        <v>0.909090909090909</v>
      </c>
    </row>
    <row r="5864" customFormat="false" ht="15" hidden="false" customHeight="false" outlineLevel="0" collapsed="false">
      <c r="A5864" s="37" t="s">
        <v>1256</v>
      </c>
      <c r="B5864" s="37" t="s">
        <v>279</v>
      </c>
      <c r="C5864" s="37" t="n">
        <v>22</v>
      </c>
      <c r="D5864" s="37" t="n">
        <v>21</v>
      </c>
      <c r="E5864" s="37" t="n">
        <v>0</v>
      </c>
      <c r="F5864" s="37" t="n">
        <v>0</v>
      </c>
      <c r="G5864" s="37" t="n">
        <v>0</v>
      </c>
      <c r="H5864" s="37" t="n">
        <v>3</v>
      </c>
      <c r="I5864" s="37" t="n">
        <v>1</v>
      </c>
      <c r="J5864" s="40" t="n">
        <f aca="false">IF(C5864=0,"",D5864/C5864)</f>
        <v>0.954545454545455</v>
      </c>
    </row>
    <row r="5865" customFormat="false" ht="15" hidden="false" customHeight="false" outlineLevel="0" collapsed="false">
      <c r="A5865" s="37" t="s">
        <v>1256</v>
      </c>
      <c r="B5865" s="37" t="s">
        <v>280</v>
      </c>
      <c r="C5865" s="37" t="n">
        <v>22</v>
      </c>
      <c r="D5865" s="37" t="n">
        <v>19</v>
      </c>
      <c r="E5865" s="37" t="n">
        <v>1</v>
      </c>
      <c r="F5865" s="37" t="n">
        <v>1</v>
      </c>
      <c r="G5865" s="37" t="n">
        <v>0</v>
      </c>
      <c r="H5865" s="37" t="n">
        <v>1</v>
      </c>
      <c r="I5865" s="37" t="n">
        <v>15</v>
      </c>
      <c r="J5865" s="40" t="n">
        <f aca="false">IF(C5865=0,"",D5865/C5865)</f>
        <v>0.863636363636364</v>
      </c>
    </row>
    <row r="5866" customFormat="false" ht="15" hidden="false" customHeight="false" outlineLevel="0" collapsed="false">
      <c r="A5866" s="37" t="s">
        <v>1256</v>
      </c>
      <c r="B5866" s="37" t="s">
        <v>281</v>
      </c>
      <c r="C5866" s="37" t="n">
        <v>22</v>
      </c>
      <c r="D5866" s="37" t="n">
        <v>19</v>
      </c>
      <c r="E5866" s="37" t="n">
        <v>0</v>
      </c>
      <c r="F5866" s="37" t="n">
        <v>2</v>
      </c>
      <c r="G5866" s="37" t="n">
        <v>0</v>
      </c>
      <c r="H5866" s="37" t="n">
        <v>0</v>
      </c>
      <c r="I5866" s="37" t="n">
        <v>15</v>
      </c>
      <c r="J5866" s="40" t="n">
        <f aca="false">IF(C5866=0,"",D5866/C5866)</f>
        <v>0.863636363636364</v>
      </c>
    </row>
    <row r="5867" customFormat="false" ht="15" hidden="false" customHeight="false" outlineLevel="0" collapsed="false">
      <c r="A5867" s="37" t="s">
        <v>701</v>
      </c>
      <c r="B5867" s="37" t="s">
        <v>270</v>
      </c>
      <c r="C5867" s="37" t="n">
        <v>22</v>
      </c>
      <c r="D5867" s="37" t="n">
        <v>21</v>
      </c>
      <c r="E5867" s="37" t="n">
        <v>0</v>
      </c>
      <c r="F5867" s="37" t="n">
        <v>0</v>
      </c>
      <c r="G5867" s="37" t="n">
        <v>1</v>
      </c>
      <c r="H5867" s="37" t="n">
        <v>3</v>
      </c>
      <c r="I5867" s="37" t="n">
        <v>0</v>
      </c>
      <c r="J5867" s="40" t="n">
        <f aca="false">IF(C5867=0,"",D5867/C5867)</f>
        <v>0.954545454545455</v>
      </c>
    </row>
    <row r="5868" customFormat="false" ht="15" hidden="false" customHeight="false" outlineLevel="0" collapsed="false">
      <c r="A5868" s="37" t="s">
        <v>701</v>
      </c>
      <c r="B5868" s="37" t="s">
        <v>271</v>
      </c>
      <c r="C5868" s="37" t="n">
        <v>22</v>
      </c>
      <c r="D5868" s="37" t="n">
        <v>20</v>
      </c>
      <c r="E5868" s="37" t="n">
        <v>1</v>
      </c>
      <c r="F5868" s="37" t="n">
        <v>1</v>
      </c>
      <c r="G5868" s="37" t="n">
        <v>1</v>
      </c>
      <c r="H5868" s="37" t="n">
        <v>0</v>
      </c>
      <c r="I5868" s="37" t="n">
        <v>0</v>
      </c>
      <c r="J5868" s="40" t="n">
        <f aca="false">IF(C5868=0,"",D5868/C5868)</f>
        <v>0.909090909090909</v>
      </c>
    </row>
    <row r="5869" customFormat="false" ht="15" hidden="false" customHeight="false" outlineLevel="0" collapsed="false">
      <c r="A5869" s="37" t="s">
        <v>701</v>
      </c>
      <c r="B5869" s="37" t="s">
        <v>272</v>
      </c>
      <c r="C5869" s="37" t="n">
        <v>22</v>
      </c>
      <c r="D5869" s="37" t="n">
        <v>22</v>
      </c>
      <c r="E5869" s="37" t="n">
        <v>0</v>
      </c>
      <c r="F5869" s="37" t="n">
        <v>0</v>
      </c>
      <c r="G5869" s="37" t="n">
        <v>0</v>
      </c>
      <c r="H5869" s="37" t="n">
        <v>1</v>
      </c>
      <c r="I5869" s="37" t="n">
        <v>2</v>
      </c>
      <c r="J5869" s="40" t="n">
        <f aca="false">IF(C5869=0,"",D5869/C5869)</f>
        <v>1</v>
      </c>
    </row>
    <row r="5870" customFormat="false" ht="15" hidden="false" customHeight="false" outlineLevel="0" collapsed="false">
      <c r="A5870" s="37" t="s">
        <v>701</v>
      </c>
      <c r="B5870" s="37" t="s">
        <v>273</v>
      </c>
      <c r="C5870" s="37" t="n">
        <v>22</v>
      </c>
      <c r="D5870" s="37" t="n">
        <v>19</v>
      </c>
      <c r="E5870" s="37" t="n">
        <v>2</v>
      </c>
      <c r="F5870" s="37" t="n">
        <v>2</v>
      </c>
      <c r="G5870" s="37" t="n">
        <v>0</v>
      </c>
      <c r="H5870" s="37" t="n">
        <v>2</v>
      </c>
      <c r="I5870" s="37" t="n">
        <v>0</v>
      </c>
      <c r="J5870" s="40" t="n">
        <f aca="false">IF(C5870=0,"",D5870/C5870)</f>
        <v>0.863636363636364</v>
      </c>
    </row>
    <row r="5871" customFormat="false" ht="15" hidden="false" customHeight="false" outlineLevel="0" collapsed="false">
      <c r="A5871" s="37" t="s">
        <v>701</v>
      </c>
      <c r="B5871" s="37" t="s">
        <v>274</v>
      </c>
      <c r="C5871" s="37" t="n">
        <v>22</v>
      </c>
      <c r="D5871" s="37" t="n">
        <v>21</v>
      </c>
      <c r="E5871" s="37" t="n">
        <v>0</v>
      </c>
      <c r="F5871" s="37" t="n">
        <v>1</v>
      </c>
      <c r="G5871" s="37" t="n">
        <v>1</v>
      </c>
      <c r="H5871" s="37" t="n">
        <v>3</v>
      </c>
      <c r="I5871" s="37" t="n">
        <v>1</v>
      </c>
      <c r="J5871" s="40" t="n">
        <f aca="false">IF(C5871=0,"",D5871/C5871)</f>
        <v>0.954545454545455</v>
      </c>
    </row>
    <row r="5872" customFormat="false" ht="15" hidden="false" customHeight="false" outlineLevel="0" collapsed="false">
      <c r="A5872" s="37" t="s">
        <v>701</v>
      </c>
      <c r="B5872" s="37" t="s">
        <v>275</v>
      </c>
      <c r="C5872" s="37" t="n">
        <v>22</v>
      </c>
      <c r="D5872" s="37" t="n">
        <v>19</v>
      </c>
      <c r="E5872" s="37" t="n">
        <v>0</v>
      </c>
      <c r="F5872" s="37" t="n">
        <v>1</v>
      </c>
      <c r="G5872" s="37" t="n">
        <v>0</v>
      </c>
      <c r="H5872" s="37" t="n">
        <v>0</v>
      </c>
      <c r="I5872" s="37" t="n">
        <v>1</v>
      </c>
      <c r="J5872" s="40" t="n">
        <f aca="false">IF(C5872=0,"",D5872/C5872)</f>
        <v>0.863636363636364</v>
      </c>
    </row>
    <row r="5873" customFormat="false" ht="15" hidden="false" customHeight="false" outlineLevel="0" collapsed="false">
      <c r="A5873" s="37" t="s">
        <v>701</v>
      </c>
      <c r="B5873" s="37" t="s">
        <v>276</v>
      </c>
      <c r="C5873" s="37" t="n">
        <v>22</v>
      </c>
      <c r="D5873" s="37" t="n">
        <v>21</v>
      </c>
      <c r="E5873" s="37" t="n">
        <v>0</v>
      </c>
      <c r="F5873" s="37" t="n">
        <v>1</v>
      </c>
      <c r="G5873" s="37" t="n">
        <v>1</v>
      </c>
      <c r="H5873" s="37" t="n">
        <v>2</v>
      </c>
      <c r="I5873" s="37" t="n">
        <v>2</v>
      </c>
      <c r="J5873" s="40" t="n">
        <f aca="false">IF(C5873=0,"",D5873/C5873)</f>
        <v>0.954545454545455</v>
      </c>
    </row>
    <row r="5874" customFormat="false" ht="15" hidden="false" customHeight="false" outlineLevel="0" collapsed="false">
      <c r="A5874" s="37" t="s">
        <v>701</v>
      </c>
      <c r="B5874" s="37" t="s">
        <v>277</v>
      </c>
      <c r="C5874" s="37" t="n">
        <v>22</v>
      </c>
      <c r="D5874" s="37" t="n">
        <v>21</v>
      </c>
      <c r="E5874" s="37" t="n">
        <v>0</v>
      </c>
      <c r="F5874" s="37" t="n">
        <v>2</v>
      </c>
      <c r="G5874" s="37" t="n">
        <v>0</v>
      </c>
      <c r="H5874" s="37" t="n">
        <v>4</v>
      </c>
      <c r="I5874" s="37" t="n">
        <v>0</v>
      </c>
      <c r="J5874" s="40" t="n">
        <f aca="false">IF(C5874=0,"",D5874/C5874)</f>
        <v>0.954545454545455</v>
      </c>
    </row>
    <row r="5875" customFormat="false" ht="15" hidden="false" customHeight="false" outlineLevel="0" collapsed="false">
      <c r="A5875" s="37" t="s">
        <v>701</v>
      </c>
      <c r="B5875" s="37" t="s">
        <v>278</v>
      </c>
      <c r="C5875" s="37" t="n">
        <v>22</v>
      </c>
      <c r="D5875" s="37" t="n">
        <v>22</v>
      </c>
      <c r="E5875" s="37" t="n">
        <v>0</v>
      </c>
      <c r="F5875" s="37" t="n">
        <v>0</v>
      </c>
      <c r="G5875" s="37" t="n">
        <v>0</v>
      </c>
      <c r="H5875" s="37" t="n">
        <v>3</v>
      </c>
      <c r="I5875" s="37" t="n">
        <v>0</v>
      </c>
      <c r="J5875" s="40" t="n">
        <f aca="false">IF(C5875=0,"",D5875/C5875)</f>
        <v>1</v>
      </c>
    </row>
    <row r="5876" customFormat="false" ht="15" hidden="false" customHeight="false" outlineLevel="0" collapsed="false">
      <c r="A5876" s="37" t="s">
        <v>701</v>
      </c>
      <c r="B5876" s="37" t="s">
        <v>279</v>
      </c>
      <c r="C5876" s="37" t="n">
        <v>22</v>
      </c>
      <c r="D5876" s="37" t="n">
        <v>22</v>
      </c>
      <c r="E5876" s="37" t="n">
        <v>0</v>
      </c>
      <c r="F5876" s="37" t="n">
        <v>0</v>
      </c>
      <c r="G5876" s="37" t="n">
        <v>0</v>
      </c>
      <c r="H5876" s="37" t="n">
        <v>4</v>
      </c>
      <c r="I5876" s="37" t="n">
        <v>0</v>
      </c>
      <c r="J5876" s="40" t="n">
        <f aca="false">IF(C5876=0,"",D5876/C5876)</f>
        <v>1</v>
      </c>
    </row>
    <row r="5877" customFormat="false" ht="15" hidden="false" customHeight="false" outlineLevel="0" collapsed="false">
      <c r="A5877" s="37" t="s">
        <v>701</v>
      </c>
      <c r="B5877" s="37" t="s">
        <v>280</v>
      </c>
      <c r="C5877" s="37" t="n">
        <v>22</v>
      </c>
      <c r="D5877" s="37" t="n">
        <v>20</v>
      </c>
      <c r="E5877" s="37" t="n">
        <v>0</v>
      </c>
      <c r="F5877" s="37" t="n">
        <v>0</v>
      </c>
      <c r="G5877" s="37" t="n">
        <v>1</v>
      </c>
      <c r="H5877" s="37" t="n">
        <v>0</v>
      </c>
      <c r="I5877" s="37" t="n">
        <v>2</v>
      </c>
      <c r="J5877" s="40" t="n">
        <f aca="false">IF(C5877=0,"",D5877/C5877)</f>
        <v>0.909090909090909</v>
      </c>
    </row>
    <row r="5878" customFormat="false" ht="15" hidden="false" customHeight="false" outlineLevel="0" collapsed="false">
      <c r="A5878" s="37" t="s">
        <v>701</v>
      </c>
      <c r="B5878" s="37" t="s">
        <v>281</v>
      </c>
      <c r="C5878" s="37" t="n">
        <v>22</v>
      </c>
      <c r="D5878" s="37" t="n">
        <v>22</v>
      </c>
      <c r="E5878" s="37" t="n">
        <v>0</v>
      </c>
      <c r="F5878" s="37" t="n">
        <v>0</v>
      </c>
      <c r="G5878" s="37" t="n">
        <v>0</v>
      </c>
      <c r="H5878" s="37" t="n">
        <v>2</v>
      </c>
      <c r="I5878" s="37" t="n">
        <v>3</v>
      </c>
      <c r="J5878" s="40" t="n">
        <f aca="false">IF(C5878=0,"",D5878/C5878)</f>
        <v>1</v>
      </c>
    </row>
    <row r="5879" customFormat="false" ht="15" hidden="false" customHeight="false" outlineLevel="0" collapsed="false">
      <c r="A5879" s="37" t="s">
        <v>1258</v>
      </c>
      <c r="B5879" s="37" t="s">
        <v>270</v>
      </c>
      <c r="C5879" s="37" t="n">
        <v>22</v>
      </c>
      <c r="D5879" s="37" t="n">
        <v>19</v>
      </c>
      <c r="E5879" s="37" t="n">
        <v>1</v>
      </c>
      <c r="F5879" s="37" t="n">
        <v>2</v>
      </c>
      <c r="G5879" s="37" t="n">
        <v>0</v>
      </c>
      <c r="H5879" s="37" t="n">
        <v>2</v>
      </c>
      <c r="I5879" s="37" t="n">
        <v>0</v>
      </c>
      <c r="J5879" s="40" t="n">
        <f aca="false">IF(C5879=0,"",D5879/C5879)</f>
        <v>0.863636363636364</v>
      </c>
    </row>
    <row r="5880" customFormat="false" ht="15" hidden="false" customHeight="false" outlineLevel="0" collapsed="false">
      <c r="A5880" s="37" t="s">
        <v>1258</v>
      </c>
      <c r="B5880" s="37" t="s">
        <v>271</v>
      </c>
      <c r="C5880" s="37" t="n">
        <v>22</v>
      </c>
      <c r="D5880" s="37" t="n">
        <v>22</v>
      </c>
      <c r="E5880" s="37" t="n">
        <v>0</v>
      </c>
      <c r="F5880" s="37" t="n">
        <v>1</v>
      </c>
      <c r="G5880" s="37" t="n">
        <v>0</v>
      </c>
      <c r="H5880" s="37" t="n">
        <v>0</v>
      </c>
      <c r="I5880" s="37" t="n">
        <v>8</v>
      </c>
      <c r="J5880" s="40" t="n">
        <f aca="false">IF(C5880=0,"",D5880/C5880)</f>
        <v>1</v>
      </c>
    </row>
    <row r="5881" customFormat="false" ht="15" hidden="false" customHeight="false" outlineLevel="0" collapsed="false">
      <c r="A5881" s="37" t="s">
        <v>1258</v>
      </c>
      <c r="B5881" s="37" t="s">
        <v>272</v>
      </c>
      <c r="C5881" s="37" t="n">
        <v>22</v>
      </c>
      <c r="D5881" s="37" t="n">
        <v>20</v>
      </c>
      <c r="E5881" s="37" t="n">
        <v>2</v>
      </c>
      <c r="F5881" s="37" t="n">
        <v>2</v>
      </c>
      <c r="G5881" s="37" t="n">
        <v>0</v>
      </c>
      <c r="H5881" s="37" t="n">
        <v>2</v>
      </c>
      <c r="I5881" s="37" t="n">
        <v>0</v>
      </c>
      <c r="J5881" s="40" t="n">
        <f aca="false">IF(C5881=0,"",D5881/C5881)</f>
        <v>0.909090909090909</v>
      </c>
    </row>
    <row r="5882" customFormat="false" ht="15" hidden="false" customHeight="false" outlineLevel="0" collapsed="false">
      <c r="A5882" s="37" t="s">
        <v>1258</v>
      </c>
      <c r="B5882" s="37" t="s">
        <v>273</v>
      </c>
      <c r="C5882" s="37" t="n">
        <v>22</v>
      </c>
      <c r="D5882" s="37" t="n">
        <v>20</v>
      </c>
      <c r="E5882" s="37" t="n">
        <v>1</v>
      </c>
      <c r="F5882" s="37" t="n">
        <v>1</v>
      </c>
      <c r="G5882" s="37" t="n">
        <v>0</v>
      </c>
      <c r="H5882" s="37" t="n">
        <v>2</v>
      </c>
      <c r="I5882" s="37" t="n">
        <v>0</v>
      </c>
      <c r="J5882" s="40" t="n">
        <f aca="false">IF(C5882=0,"",D5882/C5882)</f>
        <v>0.909090909090909</v>
      </c>
    </row>
    <row r="5883" customFormat="false" ht="15" hidden="false" customHeight="false" outlineLevel="0" collapsed="false">
      <c r="A5883" s="37" t="s">
        <v>1258</v>
      </c>
      <c r="B5883" s="37" t="s">
        <v>274</v>
      </c>
      <c r="C5883" s="37" t="n">
        <v>22</v>
      </c>
      <c r="D5883" s="37" t="n">
        <v>21</v>
      </c>
      <c r="E5883" s="37" t="n">
        <v>1</v>
      </c>
      <c r="F5883" s="37" t="n">
        <v>0</v>
      </c>
      <c r="G5883" s="37" t="n">
        <v>0</v>
      </c>
      <c r="H5883" s="37" t="n">
        <v>0</v>
      </c>
      <c r="I5883" s="37" t="n">
        <v>1</v>
      </c>
      <c r="J5883" s="40" t="n">
        <f aca="false">IF(C5883=0,"",D5883/C5883)</f>
        <v>0.954545454545455</v>
      </c>
    </row>
    <row r="5884" customFormat="false" ht="15" hidden="false" customHeight="false" outlineLevel="0" collapsed="false">
      <c r="A5884" s="37" t="s">
        <v>1258</v>
      </c>
      <c r="B5884" s="37" t="s">
        <v>275</v>
      </c>
      <c r="C5884" s="37" t="n">
        <v>22</v>
      </c>
      <c r="D5884" s="37" t="n">
        <v>22</v>
      </c>
      <c r="E5884" s="37" t="n">
        <v>1</v>
      </c>
      <c r="F5884" s="37" t="n">
        <v>0</v>
      </c>
      <c r="G5884" s="37" t="n">
        <v>0</v>
      </c>
      <c r="H5884" s="37" t="n">
        <v>1</v>
      </c>
      <c r="I5884" s="37" t="n">
        <v>2</v>
      </c>
      <c r="J5884" s="40" t="n">
        <f aca="false">IF(C5884=0,"",D5884/C5884)</f>
        <v>1</v>
      </c>
    </row>
    <row r="5885" customFormat="false" ht="15" hidden="false" customHeight="false" outlineLevel="0" collapsed="false">
      <c r="A5885" s="37" t="s">
        <v>1258</v>
      </c>
      <c r="B5885" s="37" t="s">
        <v>276</v>
      </c>
      <c r="C5885" s="37" t="n">
        <v>22</v>
      </c>
      <c r="D5885" s="37" t="n">
        <v>21</v>
      </c>
      <c r="E5885" s="37" t="n">
        <v>0</v>
      </c>
      <c r="F5885" s="37" t="n">
        <v>1</v>
      </c>
      <c r="G5885" s="37" t="n">
        <v>0</v>
      </c>
      <c r="H5885" s="37" t="n">
        <v>2</v>
      </c>
      <c r="I5885" s="37" t="n">
        <v>0</v>
      </c>
      <c r="J5885" s="40" t="n">
        <f aca="false">IF(C5885=0,"",D5885/C5885)</f>
        <v>0.954545454545455</v>
      </c>
    </row>
    <row r="5886" customFormat="false" ht="15" hidden="false" customHeight="false" outlineLevel="0" collapsed="false">
      <c r="A5886" s="37" t="s">
        <v>1258</v>
      </c>
      <c r="B5886" s="37" t="s">
        <v>277</v>
      </c>
      <c r="C5886" s="37" t="n">
        <v>22</v>
      </c>
      <c r="D5886" s="37" t="n">
        <v>20</v>
      </c>
      <c r="E5886" s="37" t="n">
        <v>1</v>
      </c>
      <c r="F5886" s="37" t="n">
        <v>1</v>
      </c>
      <c r="G5886" s="37" t="n">
        <v>0</v>
      </c>
      <c r="H5886" s="37" t="n">
        <v>1</v>
      </c>
      <c r="I5886" s="37" t="n">
        <v>3</v>
      </c>
      <c r="J5886" s="40" t="n">
        <f aca="false">IF(C5886=0,"",D5886/C5886)</f>
        <v>0.909090909090909</v>
      </c>
    </row>
    <row r="5887" customFormat="false" ht="15" hidden="false" customHeight="false" outlineLevel="0" collapsed="false">
      <c r="A5887" s="37" t="s">
        <v>1258</v>
      </c>
      <c r="B5887" s="37" t="s">
        <v>278</v>
      </c>
      <c r="C5887" s="37" t="n">
        <v>22</v>
      </c>
      <c r="D5887" s="37" t="n">
        <v>22</v>
      </c>
      <c r="E5887" s="37" t="n">
        <v>0</v>
      </c>
      <c r="F5887" s="37" t="n">
        <v>1</v>
      </c>
      <c r="G5887" s="37" t="n">
        <v>0</v>
      </c>
      <c r="H5887" s="37" t="n">
        <v>1</v>
      </c>
      <c r="I5887" s="37" t="n">
        <v>3</v>
      </c>
      <c r="J5887" s="40" t="n">
        <f aca="false">IF(C5887=0,"",D5887/C5887)</f>
        <v>1</v>
      </c>
    </row>
    <row r="5888" customFormat="false" ht="15" hidden="false" customHeight="false" outlineLevel="0" collapsed="false">
      <c r="A5888" s="37" t="s">
        <v>1258</v>
      </c>
      <c r="B5888" s="37" t="s">
        <v>279</v>
      </c>
      <c r="C5888" s="37" t="n">
        <v>22</v>
      </c>
      <c r="D5888" s="37" t="n">
        <v>21</v>
      </c>
      <c r="E5888" s="37" t="n">
        <v>1</v>
      </c>
      <c r="F5888" s="37" t="n">
        <v>0</v>
      </c>
      <c r="G5888" s="37" t="n">
        <v>0</v>
      </c>
      <c r="H5888" s="37" t="n">
        <v>1</v>
      </c>
      <c r="I5888" s="37" t="n">
        <v>0</v>
      </c>
      <c r="J5888" s="40" t="n">
        <f aca="false">IF(C5888=0,"",D5888/C5888)</f>
        <v>0.954545454545455</v>
      </c>
    </row>
    <row r="5889" customFormat="false" ht="15" hidden="false" customHeight="false" outlineLevel="0" collapsed="false">
      <c r="A5889" s="37" t="s">
        <v>1258</v>
      </c>
      <c r="B5889" s="37" t="s">
        <v>280</v>
      </c>
      <c r="C5889" s="37" t="n">
        <v>22</v>
      </c>
      <c r="D5889" s="37" t="n">
        <v>20</v>
      </c>
      <c r="E5889" s="37" t="n">
        <v>0</v>
      </c>
      <c r="F5889" s="37" t="n">
        <v>0</v>
      </c>
      <c r="G5889" s="37" t="n">
        <v>0</v>
      </c>
      <c r="H5889" s="37" t="n">
        <v>1</v>
      </c>
      <c r="I5889" s="37" t="n">
        <v>0</v>
      </c>
      <c r="J5889" s="40" t="n">
        <f aca="false">IF(C5889=0,"",D5889/C5889)</f>
        <v>0.909090909090909</v>
      </c>
    </row>
    <row r="5890" customFormat="false" ht="15" hidden="false" customHeight="false" outlineLevel="0" collapsed="false">
      <c r="A5890" s="37" t="s">
        <v>1258</v>
      </c>
      <c r="B5890" s="37" t="s">
        <v>281</v>
      </c>
      <c r="C5890" s="37" t="n">
        <v>22</v>
      </c>
      <c r="D5890" s="37" t="n">
        <v>20</v>
      </c>
      <c r="E5890" s="37" t="n">
        <v>0</v>
      </c>
      <c r="F5890" s="37" t="n">
        <v>0</v>
      </c>
      <c r="G5890" s="37" t="n">
        <v>1</v>
      </c>
      <c r="H5890" s="37" t="n">
        <v>2</v>
      </c>
      <c r="I5890" s="37" t="n">
        <v>9</v>
      </c>
      <c r="J5890" s="40" t="n">
        <f aca="false">IF(C5890=0,"",D5890/C5890)</f>
        <v>0.909090909090909</v>
      </c>
    </row>
    <row r="5891" customFormat="false" ht="15" hidden="false" customHeight="false" outlineLevel="0" collapsed="false">
      <c r="A5891" s="37" t="s">
        <v>1259</v>
      </c>
      <c r="B5891" s="37" t="s">
        <v>270</v>
      </c>
      <c r="C5891" s="37" t="n">
        <v>22</v>
      </c>
      <c r="D5891" s="37" t="n">
        <v>19</v>
      </c>
      <c r="E5891" s="37" t="n">
        <v>0</v>
      </c>
      <c r="F5891" s="37" t="n">
        <v>1</v>
      </c>
      <c r="G5891" s="37" t="n">
        <v>0</v>
      </c>
      <c r="H5891" s="37" t="n">
        <v>0</v>
      </c>
      <c r="I5891" s="37" t="n">
        <v>2</v>
      </c>
      <c r="J5891" s="40" t="n">
        <f aca="false">IF(C5891=0,"",D5891/C5891)</f>
        <v>0.863636363636364</v>
      </c>
    </row>
    <row r="5892" customFormat="false" ht="15" hidden="false" customHeight="false" outlineLevel="0" collapsed="false">
      <c r="A5892" s="37" t="s">
        <v>1259</v>
      </c>
      <c r="B5892" s="37" t="s">
        <v>271</v>
      </c>
      <c r="C5892" s="37" t="n">
        <v>22</v>
      </c>
      <c r="D5892" s="37" t="n">
        <v>19</v>
      </c>
      <c r="E5892" s="37" t="n">
        <v>1</v>
      </c>
      <c r="F5892" s="37" t="n">
        <v>1</v>
      </c>
      <c r="G5892" s="37" t="n">
        <v>0</v>
      </c>
      <c r="H5892" s="37" t="n">
        <v>1</v>
      </c>
      <c r="I5892" s="37" t="n">
        <v>8</v>
      </c>
      <c r="J5892" s="40" t="n">
        <f aca="false">IF(C5892=0,"",D5892/C5892)</f>
        <v>0.863636363636364</v>
      </c>
    </row>
    <row r="5893" customFormat="false" ht="15" hidden="false" customHeight="false" outlineLevel="0" collapsed="false">
      <c r="A5893" s="37" t="s">
        <v>1259</v>
      </c>
      <c r="B5893" s="37" t="s">
        <v>272</v>
      </c>
      <c r="C5893" s="37" t="n">
        <v>22</v>
      </c>
      <c r="D5893" s="37" t="n">
        <v>21</v>
      </c>
      <c r="E5893" s="37" t="n">
        <v>0</v>
      </c>
      <c r="F5893" s="37" t="n">
        <v>0</v>
      </c>
      <c r="G5893" s="37" t="n">
        <v>1</v>
      </c>
      <c r="H5893" s="37" t="n">
        <v>0</v>
      </c>
      <c r="I5893" s="37" t="n">
        <v>7</v>
      </c>
      <c r="J5893" s="40" t="n">
        <f aca="false">IF(C5893=0,"",D5893/C5893)</f>
        <v>0.954545454545455</v>
      </c>
    </row>
    <row r="5894" customFormat="false" ht="15" hidden="false" customHeight="false" outlineLevel="0" collapsed="false">
      <c r="A5894" s="37" t="s">
        <v>1259</v>
      </c>
      <c r="B5894" s="37" t="s">
        <v>273</v>
      </c>
      <c r="C5894" s="37" t="n">
        <v>22</v>
      </c>
      <c r="D5894" s="37" t="n">
        <v>20</v>
      </c>
      <c r="E5894" s="37" t="n">
        <v>2</v>
      </c>
      <c r="F5894" s="37" t="n">
        <v>0</v>
      </c>
      <c r="G5894" s="37" t="n">
        <v>0</v>
      </c>
      <c r="H5894" s="37" t="n">
        <v>1</v>
      </c>
      <c r="I5894" s="37" t="n">
        <v>5</v>
      </c>
      <c r="J5894" s="40" t="n">
        <f aca="false">IF(C5894=0,"",D5894/C5894)</f>
        <v>0.909090909090909</v>
      </c>
    </row>
    <row r="5895" customFormat="false" ht="15" hidden="false" customHeight="false" outlineLevel="0" collapsed="false">
      <c r="A5895" s="37" t="s">
        <v>1259</v>
      </c>
      <c r="B5895" s="37" t="s">
        <v>274</v>
      </c>
      <c r="C5895" s="37" t="n">
        <v>22</v>
      </c>
      <c r="D5895" s="37" t="n">
        <v>20</v>
      </c>
      <c r="E5895" s="37" t="n">
        <v>0</v>
      </c>
      <c r="F5895" s="37" t="n">
        <v>1</v>
      </c>
      <c r="G5895" s="37" t="n">
        <v>0</v>
      </c>
      <c r="H5895" s="37" t="n">
        <v>2</v>
      </c>
      <c r="I5895" s="37" t="n">
        <v>0</v>
      </c>
      <c r="J5895" s="40" t="n">
        <f aca="false">IF(C5895=0,"",D5895/C5895)</f>
        <v>0.909090909090909</v>
      </c>
    </row>
    <row r="5896" customFormat="false" ht="15" hidden="false" customHeight="false" outlineLevel="0" collapsed="false">
      <c r="A5896" s="37" t="s">
        <v>1259</v>
      </c>
      <c r="B5896" s="37" t="s">
        <v>275</v>
      </c>
      <c r="C5896" s="37" t="n">
        <v>22</v>
      </c>
      <c r="D5896" s="37" t="n">
        <v>20</v>
      </c>
      <c r="E5896" s="37" t="n">
        <v>0</v>
      </c>
      <c r="F5896" s="37" t="n">
        <v>2</v>
      </c>
      <c r="G5896" s="37" t="n">
        <v>1</v>
      </c>
      <c r="H5896" s="37" t="n">
        <v>1</v>
      </c>
      <c r="I5896" s="37" t="n">
        <v>7</v>
      </c>
      <c r="J5896" s="40" t="n">
        <f aca="false">IF(C5896=0,"",D5896/C5896)</f>
        <v>0.909090909090909</v>
      </c>
    </row>
    <row r="5897" customFormat="false" ht="15" hidden="false" customHeight="false" outlineLevel="0" collapsed="false">
      <c r="A5897" s="37" t="s">
        <v>1259</v>
      </c>
      <c r="B5897" s="37" t="s">
        <v>276</v>
      </c>
      <c r="C5897" s="37" t="n">
        <v>22</v>
      </c>
      <c r="D5897" s="37" t="n">
        <v>19</v>
      </c>
      <c r="E5897" s="37" t="n">
        <v>0</v>
      </c>
      <c r="F5897" s="37" t="n">
        <v>2</v>
      </c>
      <c r="G5897" s="37" t="n">
        <v>1</v>
      </c>
      <c r="H5897" s="37" t="n">
        <v>2</v>
      </c>
      <c r="I5897" s="37" t="n">
        <v>14</v>
      </c>
      <c r="J5897" s="40" t="n">
        <f aca="false">IF(C5897=0,"",D5897/C5897)</f>
        <v>0.863636363636364</v>
      </c>
    </row>
    <row r="5898" customFormat="false" ht="15" hidden="false" customHeight="false" outlineLevel="0" collapsed="false">
      <c r="A5898" s="37" t="s">
        <v>1259</v>
      </c>
      <c r="B5898" s="37" t="s">
        <v>277</v>
      </c>
      <c r="C5898" s="37" t="n">
        <v>22</v>
      </c>
      <c r="D5898" s="37" t="n">
        <v>22</v>
      </c>
      <c r="E5898" s="37" t="n">
        <v>0</v>
      </c>
      <c r="F5898" s="37" t="n">
        <v>1</v>
      </c>
      <c r="G5898" s="37" t="n">
        <v>0</v>
      </c>
      <c r="H5898" s="37" t="n">
        <v>0</v>
      </c>
      <c r="I5898" s="37" t="n">
        <v>8</v>
      </c>
      <c r="J5898" s="40" t="n">
        <f aca="false">IF(C5898=0,"",D5898/C5898)</f>
        <v>1</v>
      </c>
    </row>
    <row r="5899" customFormat="false" ht="15" hidden="false" customHeight="false" outlineLevel="0" collapsed="false">
      <c r="A5899" s="37" t="s">
        <v>1259</v>
      </c>
      <c r="B5899" s="37" t="s">
        <v>278</v>
      </c>
      <c r="C5899" s="37" t="n">
        <v>22</v>
      </c>
      <c r="D5899" s="37" t="n">
        <v>21</v>
      </c>
      <c r="E5899" s="37" t="n">
        <v>0</v>
      </c>
      <c r="F5899" s="37" t="n">
        <v>0</v>
      </c>
      <c r="G5899" s="37" t="n">
        <v>0</v>
      </c>
      <c r="H5899" s="37" t="n">
        <v>0</v>
      </c>
      <c r="I5899" s="37" t="n">
        <v>14</v>
      </c>
      <c r="J5899" s="40" t="n">
        <f aca="false">IF(C5899=0,"",D5899/C5899)</f>
        <v>0.954545454545455</v>
      </c>
    </row>
    <row r="5900" customFormat="false" ht="15" hidden="false" customHeight="false" outlineLevel="0" collapsed="false">
      <c r="A5900" s="37" t="s">
        <v>1259</v>
      </c>
      <c r="B5900" s="37" t="s">
        <v>279</v>
      </c>
      <c r="C5900" s="37" t="n">
        <v>22</v>
      </c>
      <c r="D5900" s="37" t="n">
        <v>21</v>
      </c>
      <c r="E5900" s="37" t="n">
        <v>1</v>
      </c>
      <c r="F5900" s="37" t="n">
        <v>2</v>
      </c>
      <c r="G5900" s="37" t="n">
        <v>0</v>
      </c>
      <c r="H5900" s="37" t="n">
        <v>2</v>
      </c>
      <c r="I5900" s="37" t="n">
        <v>39</v>
      </c>
      <c r="J5900" s="40" t="n">
        <f aca="false">IF(C5900=0,"",D5900/C5900)</f>
        <v>0.954545454545455</v>
      </c>
    </row>
    <row r="5901" customFormat="false" ht="15" hidden="false" customHeight="false" outlineLevel="0" collapsed="false">
      <c r="A5901" s="37" t="s">
        <v>1259</v>
      </c>
      <c r="B5901" s="37" t="s">
        <v>280</v>
      </c>
      <c r="C5901" s="37" t="n">
        <v>22</v>
      </c>
      <c r="D5901" s="37" t="n">
        <v>22</v>
      </c>
      <c r="E5901" s="37" t="n">
        <v>0</v>
      </c>
      <c r="F5901" s="37" t="n">
        <v>1</v>
      </c>
      <c r="G5901" s="37" t="n">
        <v>1</v>
      </c>
      <c r="H5901" s="37" t="n">
        <v>2</v>
      </c>
      <c r="I5901" s="37" t="n">
        <v>16</v>
      </c>
      <c r="J5901" s="40" t="n">
        <f aca="false">IF(C5901=0,"",D5901/C5901)</f>
        <v>1</v>
      </c>
    </row>
    <row r="5902" customFormat="false" ht="15" hidden="false" customHeight="false" outlineLevel="0" collapsed="false">
      <c r="A5902" s="37" t="s">
        <v>1259</v>
      </c>
      <c r="B5902" s="37" t="s">
        <v>281</v>
      </c>
      <c r="C5902" s="37" t="n">
        <v>22</v>
      </c>
      <c r="D5902" s="37" t="n">
        <v>21</v>
      </c>
      <c r="E5902" s="37" t="n">
        <v>2</v>
      </c>
      <c r="F5902" s="37" t="n">
        <v>1</v>
      </c>
      <c r="G5902" s="37" t="n">
        <v>0</v>
      </c>
      <c r="H5902" s="37" t="n">
        <v>2</v>
      </c>
      <c r="I5902" s="37" t="n">
        <v>5</v>
      </c>
      <c r="J5902" s="40" t="n">
        <f aca="false">IF(C5902=0,"",D5902/C5902)</f>
        <v>0.954545454545455</v>
      </c>
    </row>
    <row r="5903" customFormat="false" ht="15" hidden="false" customHeight="false" outlineLevel="0" collapsed="false">
      <c r="A5903" s="37" t="s">
        <v>1067</v>
      </c>
      <c r="B5903" s="37" t="s">
        <v>270</v>
      </c>
      <c r="C5903" s="37" t="n">
        <v>22</v>
      </c>
      <c r="D5903" s="37" t="n">
        <v>19</v>
      </c>
      <c r="E5903" s="37" t="n">
        <v>0</v>
      </c>
      <c r="F5903" s="37" t="n">
        <v>1</v>
      </c>
      <c r="G5903" s="37" t="n">
        <v>0</v>
      </c>
      <c r="H5903" s="37" t="n">
        <v>0</v>
      </c>
      <c r="I5903" s="37" t="n">
        <v>0</v>
      </c>
      <c r="J5903" s="40" t="n">
        <f aca="false">IF(C5903=0,"",D5903/C5903)</f>
        <v>0.863636363636364</v>
      </c>
    </row>
    <row r="5904" customFormat="false" ht="15" hidden="false" customHeight="false" outlineLevel="0" collapsed="false">
      <c r="A5904" s="37" t="s">
        <v>1067</v>
      </c>
      <c r="B5904" s="37" t="s">
        <v>271</v>
      </c>
      <c r="C5904" s="37" t="n">
        <v>22</v>
      </c>
      <c r="D5904" s="37" t="n">
        <v>20</v>
      </c>
      <c r="E5904" s="37" t="n">
        <v>0</v>
      </c>
      <c r="F5904" s="37" t="n">
        <v>1</v>
      </c>
      <c r="G5904" s="37" t="n">
        <v>0</v>
      </c>
      <c r="H5904" s="37" t="n">
        <v>3</v>
      </c>
      <c r="I5904" s="37" t="n">
        <v>0</v>
      </c>
      <c r="J5904" s="40" t="n">
        <f aca="false">IF(C5904=0,"",D5904/C5904)</f>
        <v>0.909090909090909</v>
      </c>
    </row>
    <row r="5905" customFormat="false" ht="15" hidden="false" customHeight="false" outlineLevel="0" collapsed="false">
      <c r="A5905" s="37" t="s">
        <v>1067</v>
      </c>
      <c r="B5905" s="37" t="s">
        <v>272</v>
      </c>
      <c r="C5905" s="37" t="n">
        <v>22</v>
      </c>
      <c r="D5905" s="37" t="n">
        <v>22</v>
      </c>
      <c r="E5905" s="37" t="n">
        <v>0</v>
      </c>
      <c r="F5905" s="37" t="n">
        <v>0</v>
      </c>
      <c r="G5905" s="37" t="n">
        <v>0</v>
      </c>
      <c r="H5905" s="37" t="n">
        <v>1</v>
      </c>
      <c r="I5905" s="37" t="n">
        <v>1</v>
      </c>
      <c r="J5905" s="40" t="n">
        <f aca="false">IF(C5905=0,"",D5905/C5905)</f>
        <v>1</v>
      </c>
    </row>
    <row r="5906" customFormat="false" ht="15" hidden="false" customHeight="false" outlineLevel="0" collapsed="false">
      <c r="A5906" s="37" t="s">
        <v>1067</v>
      </c>
      <c r="B5906" s="37" t="s">
        <v>273</v>
      </c>
      <c r="C5906" s="37" t="n">
        <v>22</v>
      </c>
      <c r="D5906" s="37" t="n">
        <v>22</v>
      </c>
      <c r="E5906" s="37" t="n">
        <v>0</v>
      </c>
      <c r="F5906" s="37" t="n">
        <v>0</v>
      </c>
      <c r="G5906" s="37" t="n">
        <v>0</v>
      </c>
      <c r="H5906" s="37" t="n">
        <v>0</v>
      </c>
      <c r="I5906" s="37" t="n">
        <v>0</v>
      </c>
      <c r="J5906" s="40" t="n">
        <f aca="false">IF(C5906=0,"",D5906/C5906)</f>
        <v>1</v>
      </c>
    </row>
    <row r="5907" customFormat="false" ht="15" hidden="false" customHeight="false" outlineLevel="0" collapsed="false">
      <c r="A5907" s="37" t="s">
        <v>1067</v>
      </c>
      <c r="B5907" s="37" t="s">
        <v>274</v>
      </c>
      <c r="C5907" s="37" t="n">
        <v>22</v>
      </c>
      <c r="D5907" s="37" t="n">
        <v>18</v>
      </c>
      <c r="E5907" s="37" t="n">
        <v>1</v>
      </c>
      <c r="F5907" s="37" t="n">
        <v>1</v>
      </c>
      <c r="G5907" s="37" t="n">
        <v>0</v>
      </c>
      <c r="H5907" s="37" t="n">
        <v>3</v>
      </c>
      <c r="I5907" s="37" t="n">
        <v>0</v>
      </c>
      <c r="J5907" s="40" t="n">
        <f aca="false">IF(C5907=0,"",D5907/C5907)</f>
        <v>0.818181818181818</v>
      </c>
    </row>
    <row r="5908" customFormat="false" ht="15" hidden="false" customHeight="false" outlineLevel="0" collapsed="false">
      <c r="A5908" s="37" t="s">
        <v>1067</v>
      </c>
      <c r="B5908" s="37" t="s">
        <v>275</v>
      </c>
      <c r="C5908" s="37" t="n">
        <v>22</v>
      </c>
      <c r="D5908" s="37" t="n">
        <v>20</v>
      </c>
      <c r="E5908" s="37" t="n">
        <v>0</v>
      </c>
      <c r="F5908" s="37" t="n">
        <v>0</v>
      </c>
      <c r="G5908" s="37" t="n">
        <v>1</v>
      </c>
      <c r="H5908" s="37" t="n">
        <v>1</v>
      </c>
      <c r="I5908" s="37" t="n">
        <v>0</v>
      </c>
      <c r="J5908" s="40" t="n">
        <f aca="false">IF(C5908=0,"",D5908/C5908)</f>
        <v>0.909090909090909</v>
      </c>
    </row>
    <row r="5909" customFormat="false" ht="15" hidden="false" customHeight="false" outlineLevel="0" collapsed="false">
      <c r="A5909" s="37" t="s">
        <v>1067</v>
      </c>
      <c r="B5909" s="37" t="s">
        <v>276</v>
      </c>
      <c r="C5909" s="37" t="n">
        <v>22</v>
      </c>
      <c r="D5909" s="37" t="n">
        <v>20</v>
      </c>
      <c r="E5909" s="37" t="n">
        <v>1</v>
      </c>
      <c r="F5909" s="37" t="n">
        <v>0</v>
      </c>
      <c r="G5909" s="37" t="n">
        <v>0</v>
      </c>
      <c r="H5909" s="37" t="n">
        <v>3</v>
      </c>
      <c r="I5909" s="37" t="n">
        <v>3</v>
      </c>
      <c r="J5909" s="40" t="n">
        <f aca="false">IF(C5909=0,"",D5909/C5909)</f>
        <v>0.909090909090909</v>
      </c>
    </row>
    <row r="5910" customFormat="false" ht="15" hidden="false" customHeight="false" outlineLevel="0" collapsed="false">
      <c r="A5910" s="37" t="s">
        <v>1067</v>
      </c>
      <c r="B5910" s="37" t="s">
        <v>277</v>
      </c>
      <c r="C5910" s="37" t="n">
        <v>22</v>
      </c>
      <c r="D5910" s="37" t="n">
        <v>21</v>
      </c>
      <c r="E5910" s="37" t="n">
        <v>1</v>
      </c>
      <c r="F5910" s="37" t="n">
        <v>0</v>
      </c>
      <c r="G5910" s="37" t="n">
        <v>0</v>
      </c>
      <c r="H5910" s="37" t="n">
        <v>0</v>
      </c>
      <c r="I5910" s="37" t="n">
        <v>1</v>
      </c>
      <c r="J5910" s="40" t="n">
        <f aca="false">IF(C5910=0,"",D5910/C5910)</f>
        <v>0.954545454545455</v>
      </c>
    </row>
    <row r="5911" customFormat="false" ht="15" hidden="false" customHeight="false" outlineLevel="0" collapsed="false">
      <c r="A5911" s="37" t="s">
        <v>1067</v>
      </c>
      <c r="B5911" s="37" t="s">
        <v>278</v>
      </c>
      <c r="C5911" s="37" t="n">
        <v>22</v>
      </c>
      <c r="D5911" s="37" t="n">
        <v>20</v>
      </c>
      <c r="E5911" s="37" t="n">
        <v>0</v>
      </c>
      <c r="F5911" s="37" t="n">
        <v>1</v>
      </c>
      <c r="G5911" s="37" t="n">
        <v>0</v>
      </c>
      <c r="H5911" s="37" t="n">
        <v>1</v>
      </c>
      <c r="I5911" s="37" t="n">
        <v>3</v>
      </c>
      <c r="J5911" s="40" t="n">
        <f aca="false">IF(C5911=0,"",D5911/C5911)</f>
        <v>0.909090909090909</v>
      </c>
    </row>
    <row r="5912" customFormat="false" ht="15" hidden="false" customHeight="false" outlineLevel="0" collapsed="false">
      <c r="A5912" s="37" t="s">
        <v>1067</v>
      </c>
      <c r="B5912" s="37" t="s">
        <v>279</v>
      </c>
      <c r="C5912" s="37" t="n">
        <v>22</v>
      </c>
      <c r="D5912" s="37" t="n">
        <v>19</v>
      </c>
      <c r="E5912" s="37" t="n">
        <v>2</v>
      </c>
      <c r="F5912" s="37" t="n">
        <v>1</v>
      </c>
      <c r="G5912" s="37" t="n">
        <v>0</v>
      </c>
      <c r="H5912" s="37" t="n">
        <v>1</v>
      </c>
      <c r="I5912" s="37" t="n">
        <v>0</v>
      </c>
      <c r="J5912" s="40" t="n">
        <f aca="false">IF(C5912=0,"",D5912/C5912)</f>
        <v>0.863636363636364</v>
      </c>
    </row>
    <row r="5913" customFormat="false" ht="15" hidden="false" customHeight="false" outlineLevel="0" collapsed="false">
      <c r="A5913" s="37" t="s">
        <v>1067</v>
      </c>
      <c r="B5913" s="37" t="s">
        <v>280</v>
      </c>
      <c r="C5913" s="37" t="n">
        <v>22</v>
      </c>
      <c r="D5913" s="37" t="n">
        <v>21</v>
      </c>
      <c r="E5913" s="37" t="n">
        <v>0</v>
      </c>
      <c r="F5913" s="37" t="n">
        <v>0</v>
      </c>
      <c r="G5913" s="37" t="n">
        <v>2</v>
      </c>
      <c r="H5913" s="37" t="n">
        <v>1</v>
      </c>
      <c r="I5913" s="37" t="n">
        <v>0</v>
      </c>
      <c r="J5913" s="40" t="n">
        <f aca="false">IF(C5913=0,"",D5913/C5913)</f>
        <v>0.954545454545455</v>
      </c>
    </row>
    <row r="5914" customFormat="false" ht="15" hidden="false" customHeight="false" outlineLevel="0" collapsed="false">
      <c r="A5914" s="37" t="s">
        <v>1067</v>
      </c>
      <c r="B5914" s="37" t="s">
        <v>281</v>
      </c>
      <c r="C5914" s="37" t="n">
        <v>22</v>
      </c>
      <c r="D5914" s="37" t="n">
        <v>21</v>
      </c>
      <c r="E5914" s="37" t="n">
        <v>0</v>
      </c>
      <c r="F5914" s="37" t="n">
        <v>1</v>
      </c>
      <c r="G5914" s="37" t="n">
        <v>0</v>
      </c>
      <c r="H5914" s="37" t="n">
        <v>1</v>
      </c>
      <c r="I5914" s="37" t="n">
        <v>1</v>
      </c>
      <c r="J5914" s="40" t="n">
        <f aca="false">IF(C5914=0,"",D5914/C5914)</f>
        <v>0.954545454545455</v>
      </c>
    </row>
    <row r="5915" customFormat="false" ht="15" hidden="false" customHeight="false" outlineLevel="0" collapsed="false">
      <c r="A5915" s="37" t="s">
        <v>1260</v>
      </c>
      <c r="B5915" s="37" t="s">
        <v>281</v>
      </c>
      <c r="C5915" s="37" t="n">
        <v>22</v>
      </c>
      <c r="D5915" s="37" t="n">
        <v>19</v>
      </c>
      <c r="E5915" s="37" t="n">
        <v>2</v>
      </c>
      <c r="F5915" s="37" t="n">
        <v>0</v>
      </c>
      <c r="G5915" s="37" t="n">
        <v>0</v>
      </c>
      <c r="H5915" s="37" t="n">
        <v>0</v>
      </c>
      <c r="I5915" s="37" t="n">
        <v>1</v>
      </c>
      <c r="J5915" s="40" t="n">
        <f aca="false">IF(C5915=0,"",D5915/C5915)</f>
        <v>0.863636363636364</v>
      </c>
    </row>
    <row r="5916" customFormat="false" ht="15" hidden="false" customHeight="false" outlineLevel="0" collapsed="false">
      <c r="A5916" s="37" t="s">
        <v>1261</v>
      </c>
      <c r="B5916" s="37" t="s">
        <v>270</v>
      </c>
      <c r="C5916" s="37" t="n">
        <v>22</v>
      </c>
      <c r="D5916" s="37" t="n">
        <v>21</v>
      </c>
      <c r="E5916" s="37" t="n">
        <v>1</v>
      </c>
      <c r="F5916" s="37" t="n">
        <v>1</v>
      </c>
      <c r="G5916" s="37" t="n">
        <v>0</v>
      </c>
      <c r="H5916" s="37" t="n">
        <v>0</v>
      </c>
      <c r="I5916" s="37" t="n">
        <v>1</v>
      </c>
      <c r="J5916" s="40" t="n">
        <f aca="false">IF(C5916=0,"",D5916/C5916)</f>
        <v>0.954545454545455</v>
      </c>
    </row>
    <row r="5917" customFormat="false" ht="15" hidden="false" customHeight="false" outlineLevel="0" collapsed="false">
      <c r="A5917" s="37" t="s">
        <v>1261</v>
      </c>
      <c r="B5917" s="37" t="s">
        <v>271</v>
      </c>
      <c r="C5917" s="37" t="n">
        <v>22</v>
      </c>
      <c r="D5917" s="37" t="n">
        <v>21</v>
      </c>
      <c r="E5917" s="37" t="n">
        <v>0</v>
      </c>
      <c r="F5917" s="37" t="n">
        <v>0</v>
      </c>
      <c r="G5917" s="37" t="n">
        <v>0</v>
      </c>
      <c r="H5917" s="37" t="n">
        <v>1</v>
      </c>
      <c r="I5917" s="37" t="n">
        <v>4</v>
      </c>
      <c r="J5917" s="40" t="n">
        <f aca="false">IF(C5917=0,"",D5917/C5917)</f>
        <v>0.954545454545455</v>
      </c>
    </row>
    <row r="5918" customFormat="false" ht="15" hidden="false" customHeight="false" outlineLevel="0" collapsed="false">
      <c r="A5918" s="37" t="s">
        <v>1261</v>
      </c>
      <c r="B5918" s="37" t="s">
        <v>272</v>
      </c>
      <c r="C5918" s="37" t="n">
        <v>22</v>
      </c>
      <c r="D5918" s="37" t="n">
        <v>21</v>
      </c>
      <c r="E5918" s="37" t="n">
        <v>0</v>
      </c>
      <c r="F5918" s="37" t="n">
        <v>0</v>
      </c>
      <c r="G5918" s="37" t="n">
        <v>0</v>
      </c>
      <c r="H5918" s="37" t="n">
        <v>2</v>
      </c>
      <c r="I5918" s="37" t="n">
        <v>2</v>
      </c>
      <c r="J5918" s="40" t="n">
        <f aca="false">IF(C5918=0,"",D5918/C5918)</f>
        <v>0.954545454545455</v>
      </c>
    </row>
    <row r="5919" customFormat="false" ht="15" hidden="false" customHeight="false" outlineLevel="0" collapsed="false">
      <c r="A5919" s="37" t="s">
        <v>1261</v>
      </c>
      <c r="B5919" s="37" t="s">
        <v>273</v>
      </c>
      <c r="C5919" s="37" t="n">
        <v>22</v>
      </c>
      <c r="D5919" s="37" t="n">
        <v>22</v>
      </c>
      <c r="E5919" s="37" t="n">
        <v>1</v>
      </c>
      <c r="F5919" s="37" t="n">
        <v>0</v>
      </c>
      <c r="G5919" s="37" t="n">
        <v>0</v>
      </c>
      <c r="H5919" s="37" t="n">
        <v>2</v>
      </c>
      <c r="I5919" s="37" t="n">
        <v>3</v>
      </c>
      <c r="J5919" s="40" t="n">
        <f aca="false">IF(C5919=0,"",D5919/C5919)</f>
        <v>1</v>
      </c>
    </row>
    <row r="5920" customFormat="false" ht="15" hidden="false" customHeight="false" outlineLevel="0" collapsed="false">
      <c r="A5920" s="37" t="s">
        <v>1261</v>
      </c>
      <c r="B5920" s="37" t="s">
        <v>274</v>
      </c>
      <c r="C5920" s="37" t="n">
        <v>22</v>
      </c>
      <c r="D5920" s="37" t="n">
        <v>22</v>
      </c>
      <c r="E5920" s="37" t="n">
        <v>1</v>
      </c>
      <c r="F5920" s="37" t="n">
        <v>0</v>
      </c>
      <c r="G5920" s="37" t="n">
        <v>1</v>
      </c>
      <c r="H5920" s="37" t="n">
        <v>1</v>
      </c>
      <c r="I5920" s="37" t="n">
        <v>1</v>
      </c>
      <c r="J5920" s="40" t="n">
        <f aca="false">IF(C5920=0,"",D5920/C5920)</f>
        <v>1</v>
      </c>
    </row>
    <row r="5921" customFormat="false" ht="15" hidden="false" customHeight="false" outlineLevel="0" collapsed="false">
      <c r="A5921" s="37" t="s">
        <v>1261</v>
      </c>
      <c r="B5921" s="37" t="s">
        <v>275</v>
      </c>
      <c r="C5921" s="37" t="n">
        <v>22</v>
      </c>
      <c r="D5921" s="37" t="n">
        <v>20</v>
      </c>
      <c r="E5921" s="37" t="n">
        <v>0</v>
      </c>
      <c r="F5921" s="37" t="n">
        <v>0</v>
      </c>
      <c r="G5921" s="37" t="n">
        <v>0</v>
      </c>
      <c r="H5921" s="37" t="n">
        <v>4</v>
      </c>
      <c r="I5921" s="37" t="n">
        <v>1</v>
      </c>
      <c r="J5921" s="40" t="n">
        <f aca="false">IF(C5921=0,"",D5921/C5921)</f>
        <v>0.909090909090909</v>
      </c>
    </row>
    <row r="5922" customFormat="false" ht="15" hidden="false" customHeight="false" outlineLevel="0" collapsed="false">
      <c r="A5922" s="37" t="s">
        <v>1261</v>
      </c>
      <c r="B5922" s="37" t="s">
        <v>276</v>
      </c>
      <c r="C5922" s="37" t="n">
        <v>22</v>
      </c>
      <c r="D5922" s="37" t="n">
        <v>21</v>
      </c>
      <c r="E5922" s="37" t="n">
        <v>1</v>
      </c>
      <c r="F5922" s="37" t="n">
        <v>0</v>
      </c>
      <c r="G5922" s="37" t="n">
        <v>0</v>
      </c>
      <c r="H5922" s="37" t="n">
        <v>1</v>
      </c>
      <c r="I5922" s="37" t="n">
        <v>0</v>
      </c>
      <c r="J5922" s="40" t="n">
        <f aca="false">IF(C5922=0,"",D5922/C5922)</f>
        <v>0.954545454545455</v>
      </c>
    </row>
    <row r="5923" customFormat="false" ht="15" hidden="false" customHeight="false" outlineLevel="0" collapsed="false">
      <c r="A5923" s="37" t="s">
        <v>1261</v>
      </c>
      <c r="B5923" s="37" t="s">
        <v>277</v>
      </c>
      <c r="C5923" s="37" t="n">
        <v>22</v>
      </c>
      <c r="D5923" s="37" t="n">
        <v>20</v>
      </c>
      <c r="E5923" s="37" t="n">
        <v>0</v>
      </c>
      <c r="F5923" s="37" t="n">
        <v>0</v>
      </c>
      <c r="G5923" s="37" t="n">
        <v>0</v>
      </c>
      <c r="H5923" s="37" t="n">
        <v>0</v>
      </c>
      <c r="I5923" s="37" t="n">
        <v>0</v>
      </c>
      <c r="J5923" s="40" t="n">
        <f aca="false">IF(C5923=0,"",D5923/C5923)</f>
        <v>0.909090909090909</v>
      </c>
    </row>
    <row r="5924" customFormat="false" ht="15" hidden="false" customHeight="false" outlineLevel="0" collapsed="false">
      <c r="A5924" s="37" t="s">
        <v>1261</v>
      </c>
      <c r="B5924" s="37" t="s">
        <v>278</v>
      </c>
      <c r="C5924" s="37" t="n">
        <v>22</v>
      </c>
      <c r="D5924" s="37" t="n">
        <v>20</v>
      </c>
      <c r="E5924" s="37" t="n">
        <v>1</v>
      </c>
      <c r="F5924" s="37" t="n">
        <v>1</v>
      </c>
      <c r="G5924" s="37" t="n">
        <v>0</v>
      </c>
      <c r="H5924" s="37" t="n">
        <v>2</v>
      </c>
      <c r="I5924" s="37" t="n">
        <v>4</v>
      </c>
      <c r="J5924" s="40" t="n">
        <f aca="false">IF(C5924=0,"",D5924/C5924)</f>
        <v>0.909090909090909</v>
      </c>
    </row>
    <row r="5925" customFormat="false" ht="15" hidden="false" customHeight="false" outlineLevel="0" collapsed="false">
      <c r="A5925" s="37" t="s">
        <v>1261</v>
      </c>
      <c r="B5925" s="37" t="s">
        <v>279</v>
      </c>
      <c r="C5925" s="37" t="n">
        <v>22</v>
      </c>
      <c r="D5925" s="37" t="n">
        <v>19</v>
      </c>
      <c r="E5925" s="37" t="n">
        <v>0</v>
      </c>
      <c r="F5925" s="37" t="n">
        <v>2</v>
      </c>
      <c r="G5925" s="37" t="n">
        <v>0</v>
      </c>
      <c r="H5925" s="37" t="n">
        <v>2</v>
      </c>
      <c r="I5925" s="37" t="n">
        <v>2</v>
      </c>
      <c r="J5925" s="40" t="n">
        <f aca="false">IF(C5925=0,"",D5925/C5925)</f>
        <v>0.863636363636364</v>
      </c>
    </row>
    <row r="5926" customFormat="false" ht="15" hidden="false" customHeight="false" outlineLevel="0" collapsed="false">
      <c r="A5926" s="37" t="s">
        <v>1261</v>
      </c>
      <c r="B5926" s="37" t="s">
        <v>280</v>
      </c>
      <c r="C5926" s="37" t="n">
        <v>22</v>
      </c>
      <c r="D5926" s="37" t="n">
        <v>17</v>
      </c>
      <c r="E5926" s="37" t="n">
        <v>0</v>
      </c>
      <c r="F5926" s="37" t="n">
        <v>2</v>
      </c>
      <c r="G5926" s="37" t="n">
        <v>0</v>
      </c>
      <c r="H5926" s="37" t="n">
        <v>1</v>
      </c>
      <c r="I5926" s="37" t="n">
        <v>0</v>
      </c>
      <c r="J5926" s="40" t="n">
        <f aca="false">IF(C5926=0,"",D5926/C5926)</f>
        <v>0.772727272727273</v>
      </c>
    </row>
    <row r="5927" customFormat="false" ht="15" hidden="false" customHeight="false" outlineLevel="0" collapsed="false">
      <c r="A5927" s="37" t="s">
        <v>1261</v>
      </c>
      <c r="B5927" s="37" t="s">
        <v>281</v>
      </c>
      <c r="C5927" s="37" t="n">
        <v>22</v>
      </c>
      <c r="D5927" s="37" t="n">
        <v>22</v>
      </c>
      <c r="E5927" s="37" t="n">
        <v>1</v>
      </c>
      <c r="F5927" s="37" t="n">
        <v>1</v>
      </c>
      <c r="G5927" s="37" t="n">
        <v>0</v>
      </c>
      <c r="H5927" s="37" t="n">
        <v>2</v>
      </c>
      <c r="I5927" s="37" t="n">
        <v>0</v>
      </c>
      <c r="J5927" s="40" t="n">
        <f aca="false">IF(C5927=0,"",D5927/C5927)</f>
        <v>1</v>
      </c>
    </row>
    <row r="5928" customFormat="false" ht="15" hidden="false" customHeight="false" outlineLevel="0" collapsed="false">
      <c r="A5928" s="37" t="s">
        <v>1262</v>
      </c>
      <c r="B5928" s="37" t="s">
        <v>270</v>
      </c>
      <c r="C5928" s="37" t="n">
        <v>22</v>
      </c>
      <c r="D5928" s="37" t="n">
        <v>19</v>
      </c>
      <c r="E5928" s="37" t="n">
        <v>0</v>
      </c>
      <c r="F5928" s="37" t="n">
        <v>1</v>
      </c>
      <c r="G5928" s="37" t="n">
        <v>0</v>
      </c>
      <c r="H5928" s="37" t="n">
        <v>2</v>
      </c>
      <c r="I5928" s="37" t="n">
        <v>3</v>
      </c>
      <c r="J5928" s="40" t="n">
        <f aca="false">IF(C5928=0,"",D5928/C5928)</f>
        <v>0.863636363636364</v>
      </c>
    </row>
    <row r="5929" customFormat="false" ht="15" hidden="false" customHeight="false" outlineLevel="0" collapsed="false">
      <c r="A5929" s="37" t="s">
        <v>1262</v>
      </c>
      <c r="B5929" s="37" t="s">
        <v>271</v>
      </c>
      <c r="C5929" s="37" t="n">
        <v>22</v>
      </c>
      <c r="D5929" s="37" t="n">
        <v>20</v>
      </c>
      <c r="E5929" s="37" t="n">
        <v>0</v>
      </c>
      <c r="F5929" s="37" t="n">
        <v>1</v>
      </c>
      <c r="G5929" s="37" t="n">
        <v>0</v>
      </c>
      <c r="H5929" s="37" t="n">
        <v>1</v>
      </c>
      <c r="I5929" s="37" t="n">
        <v>1</v>
      </c>
      <c r="J5929" s="40" t="n">
        <f aca="false">IF(C5929=0,"",D5929/C5929)</f>
        <v>0.909090909090909</v>
      </c>
    </row>
    <row r="5930" customFormat="false" ht="15" hidden="false" customHeight="false" outlineLevel="0" collapsed="false">
      <c r="A5930" s="37" t="s">
        <v>1262</v>
      </c>
      <c r="B5930" s="37" t="s">
        <v>272</v>
      </c>
      <c r="C5930" s="37" t="n">
        <v>22</v>
      </c>
      <c r="D5930" s="37" t="n">
        <v>22</v>
      </c>
      <c r="E5930" s="37" t="n">
        <v>0</v>
      </c>
      <c r="F5930" s="37" t="n">
        <v>1</v>
      </c>
      <c r="G5930" s="37" t="n">
        <v>0</v>
      </c>
      <c r="H5930" s="37" t="n">
        <v>3</v>
      </c>
      <c r="I5930" s="37" t="n">
        <v>3</v>
      </c>
      <c r="J5930" s="40" t="n">
        <f aca="false">IF(C5930=0,"",D5930/C5930)</f>
        <v>1</v>
      </c>
    </row>
    <row r="5931" customFormat="false" ht="15" hidden="false" customHeight="false" outlineLevel="0" collapsed="false">
      <c r="A5931" s="37" t="s">
        <v>1262</v>
      </c>
      <c r="B5931" s="37" t="s">
        <v>273</v>
      </c>
      <c r="C5931" s="37" t="n">
        <v>22</v>
      </c>
      <c r="D5931" s="37" t="n">
        <v>22</v>
      </c>
      <c r="E5931" s="37" t="n">
        <v>1</v>
      </c>
      <c r="F5931" s="37" t="n">
        <v>1</v>
      </c>
      <c r="G5931" s="37" t="n">
        <v>1</v>
      </c>
      <c r="H5931" s="37" t="n">
        <v>1</v>
      </c>
      <c r="I5931" s="37" t="n">
        <v>2</v>
      </c>
      <c r="J5931" s="40" t="n">
        <f aca="false">IF(C5931=0,"",D5931/C5931)</f>
        <v>1</v>
      </c>
    </row>
    <row r="5932" customFormat="false" ht="15" hidden="false" customHeight="false" outlineLevel="0" collapsed="false">
      <c r="A5932" s="37" t="s">
        <v>1262</v>
      </c>
      <c r="B5932" s="37" t="s">
        <v>274</v>
      </c>
      <c r="C5932" s="37" t="n">
        <v>22</v>
      </c>
      <c r="D5932" s="37" t="n">
        <v>22</v>
      </c>
      <c r="E5932" s="37" t="n">
        <v>0</v>
      </c>
      <c r="F5932" s="37" t="n">
        <v>0</v>
      </c>
      <c r="G5932" s="37" t="n">
        <v>0</v>
      </c>
      <c r="H5932" s="37" t="n">
        <v>0</v>
      </c>
      <c r="I5932" s="37" t="n">
        <v>4</v>
      </c>
      <c r="J5932" s="40" t="n">
        <f aca="false">IF(C5932=0,"",D5932/C5932)</f>
        <v>1</v>
      </c>
    </row>
    <row r="5933" customFormat="false" ht="15" hidden="false" customHeight="false" outlineLevel="0" collapsed="false">
      <c r="A5933" s="37" t="s">
        <v>1262</v>
      </c>
      <c r="B5933" s="37" t="s">
        <v>275</v>
      </c>
      <c r="C5933" s="37" t="n">
        <v>22</v>
      </c>
      <c r="D5933" s="37" t="n">
        <v>19</v>
      </c>
      <c r="E5933" s="37" t="n">
        <v>0</v>
      </c>
      <c r="F5933" s="37" t="n">
        <v>0</v>
      </c>
      <c r="G5933" s="37" t="n">
        <v>1</v>
      </c>
      <c r="H5933" s="37" t="n">
        <v>1</v>
      </c>
      <c r="I5933" s="37" t="n">
        <v>3</v>
      </c>
      <c r="J5933" s="40" t="n">
        <f aca="false">IF(C5933=0,"",D5933/C5933)</f>
        <v>0.863636363636364</v>
      </c>
    </row>
    <row r="5934" customFormat="false" ht="15" hidden="false" customHeight="false" outlineLevel="0" collapsed="false">
      <c r="A5934" s="37" t="s">
        <v>1262</v>
      </c>
      <c r="B5934" s="37" t="s">
        <v>276</v>
      </c>
      <c r="C5934" s="37" t="n">
        <v>22</v>
      </c>
      <c r="D5934" s="37" t="n">
        <v>22</v>
      </c>
      <c r="E5934" s="37" t="n">
        <v>0</v>
      </c>
      <c r="F5934" s="37" t="n">
        <v>4</v>
      </c>
      <c r="G5934" s="37" t="n">
        <v>0</v>
      </c>
      <c r="H5934" s="37" t="n">
        <v>1</v>
      </c>
      <c r="I5934" s="37" t="n">
        <v>2</v>
      </c>
      <c r="J5934" s="40" t="n">
        <f aca="false">IF(C5934=0,"",D5934/C5934)</f>
        <v>1</v>
      </c>
    </row>
    <row r="5935" customFormat="false" ht="15" hidden="false" customHeight="false" outlineLevel="0" collapsed="false">
      <c r="A5935" s="37" t="s">
        <v>1262</v>
      </c>
      <c r="B5935" s="37" t="s">
        <v>277</v>
      </c>
      <c r="C5935" s="37" t="n">
        <v>22</v>
      </c>
      <c r="D5935" s="37" t="n">
        <v>18</v>
      </c>
      <c r="E5935" s="37" t="n">
        <v>1</v>
      </c>
      <c r="F5935" s="37" t="n">
        <v>0</v>
      </c>
      <c r="G5935" s="37" t="n">
        <v>0</v>
      </c>
      <c r="H5935" s="37" t="n">
        <v>2</v>
      </c>
      <c r="I5935" s="37" t="n">
        <v>0</v>
      </c>
      <c r="J5935" s="40" t="n">
        <f aca="false">IF(C5935=0,"",D5935/C5935)</f>
        <v>0.818181818181818</v>
      </c>
    </row>
    <row r="5936" customFormat="false" ht="15" hidden="false" customHeight="false" outlineLevel="0" collapsed="false">
      <c r="A5936" s="37" t="s">
        <v>1262</v>
      </c>
      <c r="B5936" s="37" t="s">
        <v>278</v>
      </c>
      <c r="C5936" s="37" t="n">
        <v>22</v>
      </c>
      <c r="D5936" s="37" t="n">
        <v>22</v>
      </c>
      <c r="E5936" s="37" t="n">
        <v>0</v>
      </c>
      <c r="F5936" s="37" t="n">
        <v>0</v>
      </c>
      <c r="G5936" s="37" t="n">
        <v>0</v>
      </c>
      <c r="H5936" s="37" t="n">
        <v>4</v>
      </c>
      <c r="I5936" s="37" t="n">
        <v>2</v>
      </c>
      <c r="J5936" s="40" t="n">
        <f aca="false">IF(C5936=0,"",D5936/C5936)</f>
        <v>1</v>
      </c>
    </row>
    <row r="5937" customFormat="false" ht="15" hidden="false" customHeight="false" outlineLevel="0" collapsed="false">
      <c r="A5937" s="37" t="s">
        <v>1262</v>
      </c>
      <c r="B5937" s="37" t="s">
        <v>279</v>
      </c>
      <c r="C5937" s="37" t="n">
        <v>22</v>
      </c>
      <c r="D5937" s="37" t="n">
        <v>19</v>
      </c>
      <c r="E5937" s="37" t="n">
        <v>0</v>
      </c>
      <c r="F5937" s="37" t="n">
        <v>4</v>
      </c>
      <c r="G5937" s="37" t="n">
        <v>1</v>
      </c>
      <c r="H5937" s="37" t="n">
        <v>1</v>
      </c>
      <c r="I5937" s="37" t="n">
        <v>1</v>
      </c>
      <c r="J5937" s="40" t="n">
        <f aca="false">IF(C5937=0,"",D5937/C5937)</f>
        <v>0.863636363636364</v>
      </c>
    </row>
    <row r="5938" customFormat="false" ht="15" hidden="false" customHeight="false" outlineLevel="0" collapsed="false">
      <c r="A5938" s="37" t="s">
        <v>1262</v>
      </c>
      <c r="B5938" s="37" t="s">
        <v>280</v>
      </c>
      <c r="C5938" s="37" t="n">
        <v>22</v>
      </c>
      <c r="D5938" s="37" t="n">
        <v>20</v>
      </c>
      <c r="E5938" s="37" t="n">
        <v>1</v>
      </c>
      <c r="F5938" s="37" t="n">
        <v>0</v>
      </c>
      <c r="G5938" s="37" t="n">
        <v>0</v>
      </c>
      <c r="H5938" s="37" t="n">
        <v>2</v>
      </c>
      <c r="I5938" s="37" t="n">
        <v>1</v>
      </c>
      <c r="J5938" s="40" t="n">
        <f aca="false">IF(C5938=0,"",D5938/C5938)</f>
        <v>0.909090909090909</v>
      </c>
    </row>
    <row r="5939" customFormat="false" ht="15" hidden="false" customHeight="false" outlineLevel="0" collapsed="false">
      <c r="A5939" s="37" t="s">
        <v>1262</v>
      </c>
      <c r="B5939" s="37" t="s">
        <v>281</v>
      </c>
      <c r="C5939" s="37" t="n">
        <v>22</v>
      </c>
      <c r="D5939" s="37" t="n">
        <v>21</v>
      </c>
      <c r="E5939" s="37" t="n">
        <v>0</v>
      </c>
      <c r="F5939" s="37" t="n">
        <v>0</v>
      </c>
      <c r="G5939" s="37" t="n">
        <v>0</v>
      </c>
      <c r="H5939" s="37" t="n">
        <v>1</v>
      </c>
      <c r="I5939" s="37" t="n">
        <v>2</v>
      </c>
      <c r="J5939" s="40" t="n">
        <f aca="false">IF(C5939=0,"",D5939/C5939)</f>
        <v>0.954545454545455</v>
      </c>
    </row>
    <row r="5940" customFormat="false" ht="15" hidden="false" customHeight="false" outlineLevel="0" collapsed="false">
      <c r="A5940" s="37" t="s">
        <v>1257</v>
      </c>
      <c r="B5940" s="37" t="s">
        <v>270</v>
      </c>
      <c r="C5940" s="37" t="n">
        <v>22</v>
      </c>
      <c r="D5940" s="37" t="n">
        <v>22</v>
      </c>
      <c r="E5940" s="37" t="n">
        <v>2</v>
      </c>
      <c r="F5940" s="37" t="n">
        <v>0</v>
      </c>
      <c r="G5940" s="37" t="n">
        <v>0</v>
      </c>
      <c r="H5940" s="37" t="n">
        <v>2</v>
      </c>
      <c r="I5940" s="37" t="n">
        <v>4</v>
      </c>
      <c r="J5940" s="40" t="n">
        <f aca="false">IF(C5940=0,"",D5940/C5940)</f>
        <v>1</v>
      </c>
    </row>
    <row r="5941" customFormat="false" ht="15" hidden="false" customHeight="false" outlineLevel="0" collapsed="false">
      <c r="A5941" s="37" t="s">
        <v>1257</v>
      </c>
      <c r="B5941" s="37" t="s">
        <v>271</v>
      </c>
      <c r="C5941" s="37" t="n">
        <v>22</v>
      </c>
      <c r="D5941" s="37" t="n">
        <v>18</v>
      </c>
      <c r="E5941" s="37" t="n">
        <v>1</v>
      </c>
      <c r="F5941" s="37" t="n">
        <v>0</v>
      </c>
      <c r="G5941" s="37" t="n">
        <v>0</v>
      </c>
      <c r="H5941" s="37" t="n">
        <v>2</v>
      </c>
      <c r="I5941" s="37" t="n">
        <v>1</v>
      </c>
      <c r="J5941" s="40" t="n">
        <f aca="false">IF(C5941=0,"",D5941/C5941)</f>
        <v>0.818181818181818</v>
      </c>
    </row>
    <row r="5942" customFormat="false" ht="15" hidden="false" customHeight="false" outlineLevel="0" collapsed="false">
      <c r="A5942" s="37" t="s">
        <v>1257</v>
      </c>
      <c r="B5942" s="37" t="s">
        <v>272</v>
      </c>
      <c r="C5942" s="37" t="n">
        <v>22</v>
      </c>
      <c r="D5942" s="37" t="n">
        <v>20</v>
      </c>
      <c r="E5942" s="37" t="n">
        <v>1</v>
      </c>
      <c r="F5942" s="37" t="n">
        <v>0</v>
      </c>
      <c r="G5942" s="37" t="n">
        <v>0</v>
      </c>
      <c r="H5942" s="37" t="n">
        <v>0</v>
      </c>
      <c r="I5942" s="37" t="n">
        <v>0</v>
      </c>
      <c r="J5942" s="40" t="n">
        <f aca="false">IF(C5942=0,"",D5942/C5942)</f>
        <v>0.909090909090909</v>
      </c>
    </row>
    <row r="5943" customFormat="false" ht="15" hidden="false" customHeight="false" outlineLevel="0" collapsed="false">
      <c r="A5943" s="37" t="s">
        <v>1257</v>
      </c>
      <c r="B5943" s="37" t="s">
        <v>273</v>
      </c>
      <c r="C5943" s="37" t="n">
        <v>22</v>
      </c>
      <c r="D5943" s="37" t="n">
        <v>22</v>
      </c>
      <c r="E5943" s="37" t="n">
        <v>0</v>
      </c>
      <c r="F5943" s="37" t="n">
        <v>0</v>
      </c>
      <c r="G5943" s="37" t="n">
        <v>0</v>
      </c>
      <c r="H5943" s="37" t="n">
        <v>1</v>
      </c>
      <c r="I5943" s="37" t="n">
        <v>0</v>
      </c>
      <c r="J5943" s="40" t="n">
        <f aca="false">IF(C5943=0,"",D5943/C5943)</f>
        <v>1</v>
      </c>
    </row>
    <row r="5944" customFormat="false" ht="15" hidden="false" customHeight="false" outlineLevel="0" collapsed="false">
      <c r="A5944" s="37" t="s">
        <v>1257</v>
      </c>
      <c r="B5944" s="37" t="s">
        <v>274</v>
      </c>
      <c r="C5944" s="37" t="n">
        <v>22</v>
      </c>
      <c r="D5944" s="37" t="n">
        <v>20</v>
      </c>
      <c r="E5944" s="37" t="n">
        <v>1</v>
      </c>
      <c r="F5944" s="37" t="n">
        <v>1</v>
      </c>
      <c r="G5944" s="37" t="n">
        <v>1</v>
      </c>
      <c r="H5944" s="37" t="n">
        <v>6</v>
      </c>
      <c r="I5944" s="37" t="n">
        <v>1</v>
      </c>
      <c r="J5944" s="40" t="n">
        <f aca="false">IF(C5944=0,"",D5944/C5944)</f>
        <v>0.909090909090909</v>
      </c>
    </row>
    <row r="5945" customFormat="false" ht="15" hidden="false" customHeight="false" outlineLevel="0" collapsed="false">
      <c r="A5945" s="37" t="s">
        <v>1257</v>
      </c>
      <c r="B5945" s="37" t="s">
        <v>275</v>
      </c>
      <c r="C5945" s="37" t="n">
        <v>22</v>
      </c>
      <c r="D5945" s="37" t="n">
        <v>21</v>
      </c>
      <c r="E5945" s="37" t="n">
        <v>0</v>
      </c>
      <c r="F5945" s="37" t="n">
        <v>1</v>
      </c>
      <c r="G5945" s="37" t="n">
        <v>0</v>
      </c>
      <c r="H5945" s="37" t="n">
        <v>1</v>
      </c>
      <c r="I5945" s="37" t="n">
        <v>0</v>
      </c>
      <c r="J5945" s="40" t="n">
        <f aca="false">IF(C5945=0,"",D5945/C5945)</f>
        <v>0.954545454545455</v>
      </c>
    </row>
    <row r="5946" customFormat="false" ht="15" hidden="false" customHeight="false" outlineLevel="0" collapsed="false">
      <c r="A5946" s="37" t="s">
        <v>1257</v>
      </c>
      <c r="B5946" s="37" t="s">
        <v>276</v>
      </c>
      <c r="C5946" s="37" t="n">
        <v>22</v>
      </c>
      <c r="D5946" s="37" t="n">
        <v>20</v>
      </c>
      <c r="E5946" s="37" t="n">
        <v>0</v>
      </c>
      <c r="F5946" s="37" t="n">
        <v>1</v>
      </c>
      <c r="G5946" s="37" t="n">
        <v>0</v>
      </c>
      <c r="H5946" s="37" t="n">
        <v>0</v>
      </c>
      <c r="I5946" s="37" t="n">
        <v>0</v>
      </c>
      <c r="J5946" s="40" t="n">
        <f aca="false">IF(C5946=0,"",D5946/C5946)</f>
        <v>0.909090909090909</v>
      </c>
    </row>
    <row r="5947" customFormat="false" ht="15" hidden="false" customHeight="false" outlineLevel="0" collapsed="false">
      <c r="A5947" s="37" t="s">
        <v>1257</v>
      </c>
      <c r="B5947" s="37" t="s">
        <v>277</v>
      </c>
      <c r="C5947" s="37" t="n">
        <v>22</v>
      </c>
      <c r="D5947" s="37" t="n">
        <v>17</v>
      </c>
      <c r="E5947" s="37" t="n">
        <v>1</v>
      </c>
      <c r="F5947" s="37" t="n">
        <v>1</v>
      </c>
      <c r="G5947" s="37" t="n">
        <v>0</v>
      </c>
      <c r="H5947" s="37" t="n">
        <v>1</v>
      </c>
      <c r="I5947" s="37" t="n">
        <v>1</v>
      </c>
      <c r="J5947" s="40" t="n">
        <f aca="false">IF(C5947=0,"",D5947/C5947)</f>
        <v>0.772727272727273</v>
      </c>
    </row>
    <row r="5948" customFormat="false" ht="15" hidden="false" customHeight="false" outlineLevel="0" collapsed="false">
      <c r="A5948" s="37" t="s">
        <v>1257</v>
      </c>
      <c r="B5948" s="37" t="s">
        <v>278</v>
      </c>
      <c r="C5948" s="37" t="n">
        <v>22</v>
      </c>
      <c r="D5948" s="37" t="n">
        <v>21</v>
      </c>
      <c r="E5948" s="37" t="n">
        <v>1</v>
      </c>
      <c r="F5948" s="37" t="n">
        <v>1</v>
      </c>
      <c r="G5948" s="37" t="n">
        <v>0</v>
      </c>
      <c r="H5948" s="37" t="n">
        <v>0</v>
      </c>
      <c r="I5948" s="37" t="n">
        <v>0</v>
      </c>
      <c r="J5948" s="40" t="n">
        <f aca="false">IF(C5948=0,"",D5948/C5948)</f>
        <v>0.954545454545455</v>
      </c>
    </row>
    <row r="5949" customFormat="false" ht="15" hidden="false" customHeight="false" outlineLevel="0" collapsed="false">
      <c r="A5949" s="37" t="s">
        <v>1257</v>
      </c>
      <c r="B5949" s="37" t="s">
        <v>279</v>
      </c>
      <c r="C5949" s="37" t="n">
        <v>22</v>
      </c>
      <c r="D5949" s="37" t="n">
        <v>20</v>
      </c>
      <c r="E5949" s="37" t="n">
        <v>0</v>
      </c>
      <c r="F5949" s="37" t="n">
        <v>1</v>
      </c>
      <c r="G5949" s="37" t="n">
        <v>0</v>
      </c>
      <c r="H5949" s="37" t="n">
        <v>2</v>
      </c>
      <c r="I5949" s="37" t="n">
        <v>3</v>
      </c>
      <c r="J5949" s="40" t="n">
        <f aca="false">IF(C5949=0,"",D5949/C5949)</f>
        <v>0.909090909090909</v>
      </c>
    </row>
    <row r="5950" customFormat="false" ht="15" hidden="false" customHeight="false" outlineLevel="0" collapsed="false">
      <c r="A5950" s="37" t="s">
        <v>1257</v>
      </c>
      <c r="B5950" s="37" t="s">
        <v>280</v>
      </c>
      <c r="C5950" s="37" t="n">
        <v>22</v>
      </c>
      <c r="D5950" s="37" t="n">
        <v>20</v>
      </c>
      <c r="E5950" s="37" t="n">
        <v>0</v>
      </c>
      <c r="F5950" s="37" t="n">
        <v>2</v>
      </c>
      <c r="G5950" s="37" t="n">
        <v>1</v>
      </c>
      <c r="H5950" s="37" t="n">
        <v>2</v>
      </c>
      <c r="I5950" s="37" t="n">
        <v>0</v>
      </c>
      <c r="J5950" s="40" t="n">
        <f aca="false">IF(C5950=0,"",D5950/C5950)</f>
        <v>0.909090909090909</v>
      </c>
    </row>
    <row r="5951" customFormat="false" ht="15" hidden="false" customHeight="false" outlineLevel="0" collapsed="false">
      <c r="A5951" s="37" t="s">
        <v>1257</v>
      </c>
      <c r="B5951" s="37" t="s">
        <v>281</v>
      </c>
      <c r="C5951" s="37" t="n">
        <v>22</v>
      </c>
      <c r="D5951" s="37" t="n">
        <v>22</v>
      </c>
      <c r="E5951" s="37" t="n">
        <v>0</v>
      </c>
      <c r="F5951" s="37" t="n">
        <v>0</v>
      </c>
      <c r="G5951" s="37" t="n">
        <v>2</v>
      </c>
      <c r="H5951" s="37" t="n">
        <v>1</v>
      </c>
      <c r="I5951" s="37" t="n">
        <v>0</v>
      </c>
      <c r="J5951" s="40" t="n">
        <f aca="false">IF(C5951=0,"",D5951/C5951)</f>
        <v>1</v>
      </c>
    </row>
    <row r="5952" customFormat="false" ht="15" hidden="false" customHeight="false" outlineLevel="0" collapsed="false">
      <c r="A5952" s="37" t="s">
        <v>1264</v>
      </c>
      <c r="B5952" s="37" t="s">
        <v>270</v>
      </c>
      <c r="C5952" s="37" t="n">
        <v>22</v>
      </c>
      <c r="D5952" s="37" t="n">
        <v>20</v>
      </c>
      <c r="E5952" s="37" t="n">
        <v>1</v>
      </c>
      <c r="F5952" s="37" t="n">
        <v>1</v>
      </c>
      <c r="G5952" s="37" t="n">
        <v>0</v>
      </c>
      <c r="H5952" s="37" t="n">
        <v>2</v>
      </c>
      <c r="I5952" s="37" t="n">
        <v>2</v>
      </c>
      <c r="J5952" s="40" t="n">
        <f aca="false">IF(C5952=0,"",D5952/C5952)</f>
        <v>0.909090909090909</v>
      </c>
    </row>
    <row r="5953" customFormat="false" ht="15" hidden="false" customHeight="false" outlineLevel="0" collapsed="false">
      <c r="A5953" s="37" t="s">
        <v>1264</v>
      </c>
      <c r="B5953" s="37" t="s">
        <v>271</v>
      </c>
      <c r="C5953" s="37" t="n">
        <v>22</v>
      </c>
      <c r="D5953" s="37" t="n">
        <v>20</v>
      </c>
      <c r="E5953" s="37" t="n">
        <v>0</v>
      </c>
      <c r="F5953" s="37" t="n">
        <v>1</v>
      </c>
      <c r="G5953" s="37" t="n">
        <v>0</v>
      </c>
      <c r="H5953" s="37" t="n">
        <v>1</v>
      </c>
      <c r="I5953" s="37" t="n">
        <v>7</v>
      </c>
      <c r="J5953" s="40" t="n">
        <f aca="false">IF(C5953=0,"",D5953/C5953)</f>
        <v>0.909090909090909</v>
      </c>
    </row>
    <row r="5954" customFormat="false" ht="15" hidden="false" customHeight="false" outlineLevel="0" collapsed="false">
      <c r="A5954" s="37" t="s">
        <v>1264</v>
      </c>
      <c r="B5954" s="37" t="s">
        <v>272</v>
      </c>
      <c r="C5954" s="37" t="n">
        <v>22</v>
      </c>
      <c r="D5954" s="37" t="n">
        <v>22</v>
      </c>
      <c r="E5954" s="37" t="n">
        <v>1</v>
      </c>
      <c r="F5954" s="37" t="n">
        <v>0</v>
      </c>
      <c r="G5954" s="37" t="n">
        <v>2</v>
      </c>
      <c r="H5954" s="37" t="n">
        <v>2</v>
      </c>
      <c r="I5954" s="37" t="n">
        <v>0</v>
      </c>
      <c r="J5954" s="40" t="n">
        <f aca="false">IF(C5954=0,"",D5954/C5954)</f>
        <v>1</v>
      </c>
    </row>
    <row r="5955" customFormat="false" ht="15" hidden="false" customHeight="false" outlineLevel="0" collapsed="false">
      <c r="A5955" s="37" t="s">
        <v>1264</v>
      </c>
      <c r="B5955" s="37" t="s">
        <v>273</v>
      </c>
      <c r="C5955" s="37" t="n">
        <v>22</v>
      </c>
      <c r="D5955" s="37" t="n">
        <v>22</v>
      </c>
      <c r="E5955" s="37" t="n">
        <v>0</v>
      </c>
      <c r="F5955" s="37" t="n">
        <v>0</v>
      </c>
      <c r="G5955" s="37" t="n">
        <v>2</v>
      </c>
      <c r="H5955" s="37" t="n">
        <v>3</v>
      </c>
      <c r="I5955" s="37" t="n">
        <v>0</v>
      </c>
      <c r="J5955" s="40" t="n">
        <f aca="false">IF(C5955=0,"",D5955/C5955)</f>
        <v>1</v>
      </c>
    </row>
    <row r="5956" customFormat="false" ht="15" hidden="false" customHeight="false" outlineLevel="0" collapsed="false">
      <c r="A5956" s="37" t="s">
        <v>1264</v>
      </c>
      <c r="B5956" s="37" t="s">
        <v>274</v>
      </c>
      <c r="C5956" s="37" t="n">
        <v>22</v>
      </c>
      <c r="D5956" s="37" t="n">
        <v>17</v>
      </c>
      <c r="E5956" s="37" t="n">
        <v>0</v>
      </c>
      <c r="F5956" s="37" t="n">
        <v>0</v>
      </c>
      <c r="G5956" s="37" t="n">
        <v>1</v>
      </c>
      <c r="H5956" s="37" t="n">
        <v>1</v>
      </c>
      <c r="I5956" s="37" t="n">
        <v>0</v>
      </c>
      <c r="J5956" s="40" t="n">
        <f aca="false">IF(C5956=0,"",D5956/C5956)</f>
        <v>0.772727272727273</v>
      </c>
    </row>
    <row r="5957" customFormat="false" ht="15" hidden="false" customHeight="false" outlineLevel="0" collapsed="false">
      <c r="A5957" s="37" t="s">
        <v>1264</v>
      </c>
      <c r="B5957" s="37" t="s">
        <v>275</v>
      </c>
      <c r="C5957" s="37" t="n">
        <v>22</v>
      </c>
      <c r="D5957" s="37" t="n">
        <v>21</v>
      </c>
      <c r="E5957" s="37" t="n">
        <v>1</v>
      </c>
      <c r="F5957" s="37" t="n">
        <v>0</v>
      </c>
      <c r="G5957" s="37" t="n">
        <v>1</v>
      </c>
      <c r="H5957" s="37" t="n">
        <v>2</v>
      </c>
      <c r="I5957" s="37" t="n">
        <v>0</v>
      </c>
      <c r="J5957" s="40" t="n">
        <f aca="false">IF(C5957=0,"",D5957/C5957)</f>
        <v>0.954545454545455</v>
      </c>
    </row>
    <row r="5958" customFormat="false" ht="15" hidden="false" customHeight="false" outlineLevel="0" collapsed="false">
      <c r="A5958" s="37" t="s">
        <v>1264</v>
      </c>
      <c r="B5958" s="37" t="s">
        <v>276</v>
      </c>
      <c r="C5958" s="37" t="n">
        <v>22</v>
      </c>
      <c r="D5958" s="37" t="n">
        <v>19</v>
      </c>
      <c r="E5958" s="37" t="n">
        <v>1</v>
      </c>
      <c r="F5958" s="37" t="n">
        <v>1</v>
      </c>
      <c r="G5958" s="37" t="n">
        <v>1</v>
      </c>
      <c r="H5958" s="37" t="n">
        <v>3</v>
      </c>
      <c r="I5958" s="37" t="n">
        <v>2</v>
      </c>
      <c r="J5958" s="40" t="n">
        <f aca="false">IF(C5958=0,"",D5958/C5958)</f>
        <v>0.863636363636364</v>
      </c>
    </row>
    <row r="5959" customFormat="false" ht="15" hidden="false" customHeight="false" outlineLevel="0" collapsed="false">
      <c r="A5959" s="37" t="s">
        <v>1264</v>
      </c>
      <c r="B5959" s="37" t="s">
        <v>277</v>
      </c>
      <c r="C5959" s="37" t="n">
        <v>22</v>
      </c>
      <c r="D5959" s="37" t="n">
        <v>20</v>
      </c>
      <c r="E5959" s="37" t="n">
        <v>0</v>
      </c>
      <c r="F5959" s="37" t="n">
        <v>1</v>
      </c>
      <c r="G5959" s="37" t="n">
        <v>0</v>
      </c>
      <c r="H5959" s="37" t="n">
        <v>0</v>
      </c>
      <c r="I5959" s="37" t="n">
        <v>7</v>
      </c>
      <c r="J5959" s="40" t="n">
        <f aca="false">IF(C5959=0,"",D5959/C5959)</f>
        <v>0.909090909090909</v>
      </c>
    </row>
    <row r="5960" customFormat="false" ht="15" hidden="false" customHeight="false" outlineLevel="0" collapsed="false">
      <c r="A5960" s="37" t="s">
        <v>1264</v>
      </c>
      <c r="B5960" s="37" t="s">
        <v>278</v>
      </c>
      <c r="C5960" s="37" t="n">
        <v>22</v>
      </c>
      <c r="D5960" s="37" t="n">
        <v>20</v>
      </c>
      <c r="E5960" s="37" t="n">
        <v>0</v>
      </c>
      <c r="F5960" s="37" t="n">
        <v>0</v>
      </c>
      <c r="G5960" s="37" t="n">
        <v>0</v>
      </c>
      <c r="H5960" s="37" t="n">
        <v>3</v>
      </c>
      <c r="I5960" s="37" t="n">
        <v>1</v>
      </c>
      <c r="J5960" s="40" t="n">
        <f aca="false">IF(C5960=0,"",D5960/C5960)</f>
        <v>0.909090909090909</v>
      </c>
    </row>
    <row r="5961" customFormat="false" ht="15" hidden="false" customHeight="false" outlineLevel="0" collapsed="false">
      <c r="A5961" s="37" t="s">
        <v>1264</v>
      </c>
      <c r="B5961" s="37" t="s">
        <v>279</v>
      </c>
      <c r="C5961" s="37" t="n">
        <v>22</v>
      </c>
      <c r="D5961" s="37" t="n">
        <v>21</v>
      </c>
      <c r="E5961" s="37" t="n">
        <v>0</v>
      </c>
      <c r="F5961" s="37" t="n">
        <v>1</v>
      </c>
      <c r="G5961" s="37" t="n">
        <v>0</v>
      </c>
      <c r="H5961" s="37" t="n">
        <v>0</v>
      </c>
      <c r="I5961" s="37" t="n">
        <v>0</v>
      </c>
      <c r="J5961" s="40" t="n">
        <f aca="false">IF(C5961=0,"",D5961/C5961)</f>
        <v>0.954545454545455</v>
      </c>
    </row>
    <row r="5962" customFormat="false" ht="15" hidden="false" customHeight="false" outlineLevel="0" collapsed="false">
      <c r="A5962" s="37" t="s">
        <v>1264</v>
      </c>
      <c r="B5962" s="37" t="s">
        <v>280</v>
      </c>
      <c r="C5962" s="37" t="n">
        <v>22</v>
      </c>
      <c r="D5962" s="37" t="n">
        <v>20</v>
      </c>
      <c r="E5962" s="37" t="n">
        <v>0</v>
      </c>
      <c r="F5962" s="37" t="n">
        <v>0</v>
      </c>
      <c r="G5962" s="37" t="n">
        <v>1</v>
      </c>
      <c r="H5962" s="37" t="n">
        <v>1</v>
      </c>
      <c r="I5962" s="37" t="n">
        <v>5</v>
      </c>
      <c r="J5962" s="40" t="n">
        <f aca="false">IF(C5962=0,"",D5962/C5962)</f>
        <v>0.909090909090909</v>
      </c>
    </row>
    <row r="5963" customFormat="false" ht="15" hidden="false" customHeight="false" outlineLevel="0" collapsed="false">
      <c r="A5963" s="37" t="s">
        <v>1264</v>
      </c>
      <c r="B5963" s="37" t="s">
        <v>281</v>
      </c>
      <c r="C5963" s="37" t="n">
        <v>22</v>
      </c>
      <c r="D5963" s="37" t="n">
        <v>21</v>
      </c>
      <c r="E5963" s="37" t="n">
        <v>0</v>
      </c>
      <c r="F5963" s="37" t="n">
        <v>2</v>
      </c>
      <c r="G5963" s="37" t="n">
        <v>0</v>
      </c>
      <c r="H5963" s="37" t="n">
        <v>4</v>
      </c>
      <c r="I5963" s="37" t="n">
        <v>1</v>
      </c>
      <c r="J5963" s="40" t="n">
        <f aca="false">IF(C5963=0,"",D5963/C5963)</f>
        <v>0.954545454545455</v>
      </c>
    </row>
    <row r="5964" customFormat="false" ht="15" hidden="false" customHeight="false" outlineLevel="0" collapsed="false">
      <c r="A5964" s="37" t="s">
        <v>1265</v>
      </c>
      <c r="B5964" s="37" t="s">
        <v>270</v>
      </c>
      <c r="C5964" s="37" t="n">
        <v>22</v>
      </c>
      <c r="D5964" s="37" t="n">
        <v>18</v>
      </c>
      <c r="E5964" s="37" t="n">
        <v>0</v>
      </c>
      <c r="F5964" s="37" t="n">
        <v>0</v>
      </c>
      <c r="G5964" s="37" t="n">
        <v>1</v>
      </c>
      <c r="H5964" s="37" t="n">
        <v>1</v>
      </c>
      <c r="I5964" s="37" t="n">
        <v>1</v>
      </c>
      <c r="J5964" s="40" t="n">
        <f aca="false">IF(C5964=0,"",D5964/C5964)</f>
        <v>0.818181818181818</v>
      </c>
    </row>
    <row r="5965" customFormat="false" ht="15" hidden="false" customHeight="false" outlineLevel="0" collapsed="false">
      <c r="A5965" s="37" t="s">
        <v>1265</v>
      </c>
      <c r="B5965" s="37" t="s">
        <v>271</v>
      </c>
      <c r="C5965" s="37" t="n">
        <v>22</v>
      </c>
      <c r="D5965" s="37" t="n">
        <v>20</v>
      </c>
      <c r="E5965" s="37" t="n">
        <v>2</v>
      </c>
      <c r="F5965" s="37" t="n">
        <v>0</v>
      </c>
      <c r="G5965" s="37" t="n">
        <v>0</v>
      </c>
      <c r="H5965" s="37" t="n">
        <v>0</v>
      </c>
      <c r="I5965" s="37" t="n">
        <v>1</v>
      </c>
      <c r="J5965" s="40" t="n">
        <f aca="false">IF(C5965=0,"",D5965/C5965)</f>
        <v>0.909090909090909</v>
      </c>
    </row>
    <row r="5966" customFormat="false" ht="15" hidden="false" customHeight="false" outlineLevel="0" collapsed="false">
      <c r="A5966" s="37" t="s">
        <v>1265</v>
      </c>
      <c r="B5966" s="37" t="s">
        <v>272</v>
      </c>
      <c r="C5966" s="37" t="n">
        <v>22</v>
      </c>
      <c r="D5966" s="37" t="n">
        <v>21</v>
      </c>
      <c r="E5966" s="37" t="n">
        <v>0</v>
      </c>
      <c r="F5966" s="37" t="n">
        <v>1</v>
      </c>
      <c r="G5966" s="37" t="n">
        <v>0</v>
      </c>
      <c r="H5966" s="37" t="n">
        <v>2</v>
      </c>
      <c r="I5966" s="37" t="n">
        <v>0</v>
      </c>
      <c r="J5966" s="40" t="n">
        <f aca="false">IF(C5966=0,"",D5966/C5966)</f>
        <v>0.954545454545455</v>
      </c>
    </row>
    <row r="5967" customFormat="false" ht="15" hidden="false" customHeight="false" outlineLevel="0" collapsed="false">
      <c r="A5967" s="37" t="s">
        <v>1265</v>
      </c>
      <c r="B5967" s="37" t="s">
        <v>273</v>
      </c>
      <c r="C5967" s="37" t="n">
        <v>22</v>
      </c>
      <c r="D5967" s="37" t="n">
        <v>21</v>
      </c>
      <c r="E5967" s="37" t="n">
        <v>0</v>
      </c>
      <c r="F5967" s="37" t="n">
        <v>1</v>
      </c>
      <c r="G5967" s="37" t="n">
        <v>0</v>
      </c>
      <c r="H5967" s="37" t="n">
        <v>5</v>
      </c>
      <c r="I5967" s="37" t="n">
        <v>0</v>
      </c>
      <c r="J5967" s="40" t="n">
        <f aca="false">IF(C5967=0,"",D5967/C5967)</f>
        <v>0.954545454545455</v>
      </c>
    </row>
    <row r="5968" customFormat="false" ht="15" hidden="false" customHeight="false" outlineLevel="0" collapsed="false">
      <c r="A5968" s="37" t="s">
        <v>1265</v>
      </c>
      <c r="B5968" s="37" t="s">
        <v>274</v>
      </c>
      <c r="C5968" s="37" t="n">
        <v>22</v>
      </c>
      <c r="D5968" s="37" t="n">
        <v>22</v>
      </c>
      <c r="E5968" s="37" t="n">
        <v>1</v>
      </c>
      <c r="F5968" s="37" t="n">
        <v>1</v>
      </c>
      <c r="G5968" s="37" t="n">
        <v>1</v>
      </c>
      <c r="H5968" s="37" t="n">
        <v>2</v>
      </c>
      <c r="I5968" s="37" t="n">
        <v>0</v>
      </c>
      <c r="J5968" s="40" t="n">
        <f aca="false">IF(C5968=0,"",D5968/C5968)</f>
        <v>1</v>
      </c>
    </row>
    <row r="5969" customFormat="false" ht="15" hidden="false" customHeight="false" outlineLevel="0" collapsed="false">
      <c r="A5969" s="37" t="s">
        <v>1265</v>
      </c>
      <c r="B5969" s="37" t="s">
        <v>275</v>
      </c>
      <c r="C5969" s="37" t="n">
        <v>22</v>
      </c>
      <c r="D5969" s="37" t="n">
        <v>20</v>
      </c>
      <c r="E5969" s="37" t="n">
        <v>0</v>
      </c>
      <c r="F5969" s="37" t="n">
        <v>0</v>
      </c>
      <c r="G5969" s="37" t="n">
        <v>0</v>
      </c>
      <c r="H5969" s="37" t="n">
        <v>2</v>
      </c>
      <c r="I5969" s="37" t="n">
        <v>2</v>
      </c>
      <c r="J5969" s="40" t="n">
        <f aca="false">IF(C5969=0,"",D5969/C5969)</f>
        <v>0.909090909090909</v>
      </c>
    </row>
    <row r="5970" customFormat="false" ht="15" hidden="false" customHeight="false" outlineLevel="0" collapsed="false">
      <c r="A5970" s="37" t="s">
        <v>1265</v>
      </c>
      <c r="B5970" s="37" t="s">
        <v>276</v>
      </c>
      <c r="C5970" s="37" t="n">
        <v>22</v>
      </c>
      <c r="D5970" s="37" t="n">
        <v>22</v>
      </c>
      <c r="E5970" s="37" t="n">
        <v>1</v>
      </c>
      <c r="F5970" s="37" t="n">
        <v>0</v>
      </c>
      <c r="G5970" s="37" t="n">
        <v>0</v>
      </c>
      <c r="H5970" s="37" t="n">
        <v>2</v>
      </c>
      <c r="I5970" s="37" t="n">
        <v>0</v>
      </c>
      <c r="J5970" s="40" t="n">
        <f aca="false">IF(C5970=0,"",D5970/C5970)</f>
        <v>1</v>
      </c>
    </row>
    <row r="5971" customFormat="false" ht="15" hidden="false" customHeight="false" outlineLevel="0" collapsed="false">
      <c r="A5971" s="37" t="s">
        <v>1265</v>
      </c>
      <c r="B5971" s="37" t="s">
        <v>277</v>
      </c>
      <c r="C5971" s="37" t="n">
        <v>22</v>
      </c>
      <c r="D5971" s="37" t="n">
        <v>22</v>
      </c>
      <c r="E5971" s="37" t="n">
        <v>0</v>
      </c>
      <c r="F5971" s="37" t="n">
        <v>1</v>
      </c>
      <c r="G5971" s="37" t="n">
        <v>0</v>
      </c>
      <c r="H5971" s="37" t="n">
        <v>0</v>
      </c>
      <c r="I5971" s="37" t="n">
        <v>0</v>
      </c>
      <c r="J5971" s="40" t="n">
        <f aca="false">IF(C5971=0,"",D5971/C5971)</f>
        <v>1</v>
      </c>
    </row>
    <row r="5972" customFormat="false" ht="15" hidden="false" customHeight="false" outlineLevel="0" collapsed="false">
      <c r="A5972" s="37" t="s">
        <v>1265</v>
      </c>
      <c r="B5972" s="37" t="s">
        <v>278</v>
      </c>
      <c r="C5972" s="37" t="n">
        <v>22</v>
      </c>
      <c r="D5972" s="37" t="n">
        <v>21</v>
      </c>
      <c r="E5972" s="37" t="n">
        <v>2</v>
      </c>
      <c r="F5972" s="37" t="n">
        <v>0</v>
      </c>
      <c r="G5972" s="37" t="n">
        <v>0</v>
      </c>
      <c r="H5972" s="37" t="n">
        <v>4</v>
      </c>
      <c r="I5972" s="37" t="n">
        <v>3</v>
      </c>
      <c r="J5972" s="40" t="n">
        <f aca="false">IF(C5972=0,"",D5972/C5972)</f>
        <v>0.954545454545455</v>
      </c>
    </row>
    <row r="5973" customFormat="false" ht="15" hidden="false" customHeight="false" outlineLevel="0" collapsed="false">
      <c r="A5973" s="37" t="s">
        <v>1265</v>
      </c>
      <c r="B5973" s="37" t="s">
        <v>279</v>
      </c>
      <c r="C5973" s="37" t="n">
        <v>22</v>
      </c>
      <c r="D5973" s="37" t="n">
        <v>21</v>
      </c>
      <c r="E5973" s="37" t="n">
        <v>0</v>
      </c>
      <c r="F5973" s="37" t="n">
        <v>0</v>
      </c>
      <c r="G5973" s="37" t="n">
        <v>0</v>
      </c>
      <c r="H5973" s="37" t="n">
        <v>4</v>
      </c>
      <c r="I5973" s="37" t="n">
        <v>1</v>
      </c>
      <c r="J5973" s="40" t="n">
        <f aca="false">IF(C5973=0,"",D5973/C5973)</f>
        <v>0.954545454545455</v>
      </c>
    </row>
    <row r="5974" customFormat="false" ht="15" hidden="false" customHeight="false" outlineLevel="0" collapsed="false">
      <c r="A5974" s="37" t="s">
        <v>1265</v>
      </c>
      <c r="B5974" s="37" t="s">
        <v>280</v>
      </c>
      <c r="C5974" s="37" t="n">
        <v>22</v>
      </c>
      <c r="D5974" s="37" t="n">
        <v>20</v>
      </c>
      <c r="E5974" s="37" t="n">
        <v>2</v>
      </c>
      <c r="F5974" s="37" t="n">
        <v>0</v>
      </c>
      <c r="G5974" s="37" t="n">
        <v>0</v>
      </c>
      <c r="H5974" s="37" t="n">
        <v>2</v>
      </c>
      <c r="I5974" s="37" t="n">
        <v>0</v>
      </c>
      <c r="J5974" s="40" t="n">
        <f aca="false">IF(C5974=0,"",D5974/C5974)</f>
        <v>0.909090909090909</v>
      </c>
    </row>
    <row r="5975" customFormat="false" ht="15" hidden="false" customHeight="false" outlineLevel="0" collapsed="false">
      <c r="A5975" s="37" t="s">
        <v>1265</v>
      </c>
      <c r="B5975" s="37" t="s">
        <v>281</v>
      </c>
      <c r="C5975" s="37" t="n">
        <v>22</v>
      </c>
      <c r="D5975" s="37" t="n">
        <v>21</v>
      </c>
      <c r="E5975" s="37" t="n">
        <v>0</v>
      </c>
      <c r="F5975" s="37" t="n">
        <v>1</v>
      </c>
      <c r="G5975" s="37" t="n">
        <v>0</v>
      </c>
      <c r="H5975" s="37" t="n">
        <v>3</v>
      </c>
      <c r="I5975" s="37" t="n">
        <v>2</v>
      </c>
      <c r="J5975" s="40" t="n">
        <f aca="false">IF(C5975=0,"",D5975/C5975)</f>
        <v>0.954545454545455</v>
      </c>
    </row>
    <row r="5976" customFormat="false" ht="15" hidden="false" customHeight="false" outlineLevel="0" collapsed="false">
      <c r="A5976" s="37" t="s">
        <v>918</v>
      </c>
      <c r="B5976" s="37" t="s">
        <v>270</v>
      </c>
      <c r="C5976" s="37" t="n">
        <v>22</v>
      </c>
      <c r="D5976" s="37" t="n">
        <v>21</v>
      </c>
      <c r="E5976" s="37" t="n">
        <v>0</v>
      </c>
      <c r="F5976" s="37" t="n">
        <v>0</v>
      </c>
      <c r="G5976" s="37" t="n">
        <v>0</v>
      </c>
      <c r="H5976" s="37" t="n">
        <v>2</v>
      </c>
      <c r="I5976" s="37" t="n">
        <v>4</v>
      </c>
      <c r="J5976" s="40" t="n">
        <f aca="false">IF(C5976=0,"",D5976/C5976)</f>
        <v>0.954545454545455</v>
      </c>
    </row>
    <row r="5977" customFormat="false" ht="15" hidden="false" customHeight="false" outlineLevel="0" collapsed="false">
      <c r="A5977" s="37" t="s">
        <v>918</v>
      </c>
      <c r="B5977" s="37" t="s">
        <v>271</v>
      </c>
      <c r="C5977" s="37" t="n">
        <v>22</v>
      </c>
      <c r="D5977" s="37" t="n">
        <v>16</v>
      </c>
      <c r="E5977" s="37" t="n">
        <v>1</v>
      </c>
      <c r="F5977" s="37" t="n">
        <v>0</v>
      </c>
      <c r="G5977" s="37" t="n">
        <v>0</v>
      </c>
      <c r="H5977" s="37" t="n">
        <v>0</v>
      </c>
      <c r="I5977" s="37" t="n">
        <v>6</v>
      </c>
      <c r="J5977" s="40" t="n">
        <f aca="false">IF(C5977=0,"",D5977/C5977)</f>
        <v>0.727272727272727</v>
      </c>
    </row>
    <row r="5978" customFormat="false" ht="15" hidden="false" customHeight="false" outlineLevel="0" collapsed="false">
      <c r="A5978" s="37" t="s">
        <v>918</v>
      </c>
      <c r="B5978" s="37" t="s">
        <v>272</v>
      </c>
      <c r="C5978" s="37" t="n">
        <v>22</v>
      </c>
      <c r="D5978" s="37" t="n">
        <v>21</v>
      </c>
      <c r="E5978" s="37" t="n">
        <v>2</v>
      </c>
      <c r="F5978" s="37" t="n">
        <v>1</v>
      </c>
      <c r="G5978" s="37" t="n">
        <v>0</v>
      </c>
      <c r="H5978" s="37" t="n">
        <v>0</v>
      </c>
      <c r="I5978" s="37" t="n">
        <v>9</v>
      </c>
      <c r="J5978" s="40" t="n">
        <f aca="false">IF(C5978=0,"",D5978/C5978)</f>
        <v>0.954545454545455</v>
      </c>
    </row>
    <row r="5979" customFormat="false" ht="15" hidden="false" customHeight="false" outlineLevel="0" collapsed="false">
      <c r="A5979" s="37" t="s">
        <v>918</v>
      </c>
      <c r="B5979" s="37" t="s">
        <v>273</v>
      </c>
      <c r="C5979" s="37" t="n">
        <v>22</v>
      </c>
      <c r="D5979" s="37" t="n">
        <v>19</v>
      </c>
      <c r="E5979" s="37" t="n">
        <v>1</v>
      </c>
      <c r="F5979" s="37" t="n">
        <v>0</v>
      </c>
      <c r="G5979" s="37" t="n">
        <v>0</v>
      </c>
      <c r="H5979" s="37" t="n">
        <v>2</v>
      </c>
      <c r="I5979" s="37" t="n">
        <v>8</v>
      </c>
      <c r="J5979" s="40" t="n">
        <f aca="false">IF(C5979=0,"",D5979/C5979)</f>
        <v>0.863636363636364</v>
      </c>
    </row>
    <row r="5980" customFormat="false" ht="15" hidden="false" customHeight="false" outlineLevel="0" collapsed="false">
      <c r="A5980" s="37" t="s">
        <v>918</v>
      </c>
      <c r="B5980" s="37" t="s">
        <v>274</v>
      </c>
      <c r="C5980" s="37" t="n">
        <v>22</v>
      </c>
      <c r="D5980" s="37" t="n">
        <v>20</v>
      </c>
      <c r="E5980" s="37" t="n">
        <v>0</v>
      </c>
      <c r="F5980" s="37" t="n">
        <v>0</v>
      </c>
      <c r="G5980" s="37" t="n">
        <v>1</v>
      </c>
      <c r="H5980" s="37" t="n">
        <v>1</v>
      </c>
      <c r="I5980" s="37" t="n">
        <v>1</v>
      </c>
      <c r="J5980" s="40" t="n">
        <f aca="false">IF(C5980=0,"",D5980/C5980)</f>
        <v>0.909090909090909</v>
      </c>
    </row>
    <row r="5981" customFormat="false" ht="15" hidden="false" customHeight="false" outlineLevel="0" collapsed="false">
      <c r="A5981" s="37" t="s">
        <v>918</v>
      </c>
      <c r="B5981" s="37" t="s">
        <v>275</v>
      </c>
      <c r="C5981" s="37" t="n">
        <v>22</v>
      </c>
      <c r="D5981" s="37" t="n">
        <v>20</v>
      </c>
      <c r="E5981" s="37" t="n">
        <v>0</v>
      </c>
      <c r="F5981" s="37" t="n">
        <v>1</v>
      </c>
      <c r="G5981" s="37" t="n">
        <v>2</v>
      </c>
      <c r="H5981" s="37" t="n">
        <v>2</v>
      </c>
      <c r="I5981" s="37" t="n">
        <v>10</v>
      </c>
      <c r="J5981" s="40" t="n">
        <f aca="false">IF(C5981=0,"",D5981/C5981)</f>
        <v>0.909090909090909</v>
      </c>
    </row>
    <row r="5982" customFormat="false" ht="15" hidden="false" customHeight="false" outlineLevel="0" collapsed="false">
      <c r="A5982" s="37" t="s">
        <v>918</v>
      </c>
      <c r="B5982" s="37" t="s">
        <v>276</v>
      </c>
      <c r="C5982" s="37" t="n">
        <v>22</v>
      </c>
      <c r="D5982" s="37" t="n">
        <v>22</v>
      </c>
      <c r="E5982" s="37" t="n">
        <v>2</v>
      </c>
      <c r="F5982" s="37" t="n">
        <v>0</v>
      </c>
      <c r="G5982" s="37" t="n">
        <v>1</v>
      </c>
      <c r="H5982" s="37" t="n">
        <v>1</v>
      </c>
      <c r="I5982" s="37" t="n">
        <v>6</v>
      </c>
      <c r="J5982" s="40" t="n">
        <f aca="false">IF(C5982=0,"",D5982/C5982)</f>
        <v>1</v>
      </c>
    </row>
    <row r="5983" customFormat="false" ht="15" hidden="false" customHeight="false" outlineLevel="0" collapsed="false">
      <c r="A5983" s="37" t="s">
        <v>918</v>
      </c>
      <c r="B5983" s="37" t="s">
        <v>277</v>
      </c>
      <c r="C5983" s="37" t="n">
        <v>22</v>
      </c>
      <c r="D5983" s="37" t="n">
        <v>18</v>
      </c>
      <c r="E5983" s="37" t="n">
        <v>1</v>
      </c>
      <c r="F5983" s="37" t="n">
        <v>0</v>
      </c>
      <c r="G5983" s="37" t="n">
        <v>2</v>
      </c>
      <c r="H5983" s="37" t="n">
        <v>1</v>
      </c>
      <c r="I5983" s="37" t="n">
        <v>10</v>
      </c>
      <c r="J5983" s="40" t="n">
        <f aca="false">IF(C5983=0,"",D5983/C5983)</f>
        <v>0.818181818181818</v>
      </c>
    </row>
    <row r="5984" customFormat="false" ht="15" hidden="false" customHeight="false" outlineLevel="0" collapsed="false">
      <c r="A5984" s="37" t="s">
        <v>918</v>
      </c>
      <c r="B5984" s="37" t="s">
        <v>278</v>
      </c>
      <c r="C5984" s="37" t="n">
        <v>22</v>
      </c>
      <c r="D5984" s="37" t="n">
        <v>22</v>
      </c>
      <c r="E5984" s="37" t="n">
        <v>1</v>
      </c>
      <c r="F5984" s="37" t="n">
        <v>0</v>
      </c>
      <c r="G5984" s="37" t="n">
        <v>0</v>
      </c>
      <c r="H5984" s="37" t="n">
        <v>0</v>
      </c>
      <c r="I5984" s="37" t="n">
        <v>13</v>
      </c>
      <c r="J5984" s="40" t="n">
        <f aca="false">IF(C5984=0,"",D5984/C5984)</f>
        <v>1</v>
      </c>
    </row>
    <row r="5985" customFormat="false" ht="15" hidden="false" customHeight="false" outlineLevel="0" collapsed="false">
      <c r="A5985" s="37" t="s">
        <v>918</v>
      </c>
      <c r="B5985" s="37" t="s">
        <v>279</v>
      </c>
      <c r="C5985" s="37" t="n">
        <v>22</v>
      </c>
      <c r="D5985" s="37" t="n">
        <v>21</v>
      </c>
      <c r="E5985" s="37" t="n">
        <v>0</v>
      </c>
      <c r="F5985" s="37" t="n">
        <v>1</v>
      </c>
      <c r="G5985" s="37" t="n">
        <v>0</v>
      </c>
      <c r="H5985" s="37" t="n">
        <v>0</v>
      </c>
      <c r="I5985" s="37" t="n">
        <v>8</v>
      </c>
      <c r="J5985" s="40" t="n">
        <f aca="false">IF(C5985=0,"",D5985/C5985)</f>
        <v>0.954545454545455</v>
      </c>
    </row>
    <row r="5986" customFormat="false" ht="15" hidden="false" customHeight="false" outlineLevel="0" collapsed="false">
      <c r="A5986" s="37" t="s">
        <v>918</v>
      </c>
      <c r="B5986" s="37" t="s">
        <v>280</v>
      </c>
      <c r="C5986" s="37" t="n">
        <v>22</v>
      </c>
      <c r="D5986" s="37" t="n">
        <v>19</v>
      </c>
      <c r="E5986" s="37" t="n">
        <v>0</v>
      </c>
      <c r="F5986" s="37" t="n">
        <v>0</v>
      </c>
      <c r="G5986" s="37" t="n">
        <v>0</v>
      </c>
      <c r="H5986" s="37" t="n">
        <v>2</v>
      </c>
      <c r="I5986" s="37" t="n">
        <v>5</v>
      </c>
      <c r="J5986" s="40" t="n">
        <f aca="false">IF(C5986=0,"",D5986/C5986)</f>
        <v>0.863636363636364</v>
      </c>
    </row>
    <row r="5987" customFormat="false" ht="15" hidden="false" customHeight="false" outlineLevel="0" collapsed="false">
      <c r="A5987" s="37" t="s">
        <v>918</v>
      </c>
      <c r="B5987" s="37" t="s">
        <v>281</v>
      </c>
      <c r="C5987" s="37" t="n">
        <v>22</v>
      </c>
      <c r="D5987" s="37" t="n">
        <v>21</v>
      </c>
      <c r="E5987" s="37" t="n">
        <v>2</v>
      </c>
      <c r="F5987" s="37" t="n">
        <v>1</v>
      </c>
      <c r="G5987" s="37" t="n">
        <v>0</v>
      </c>
      <c r="H5987" s="37" t="n">
        <v>0</v>
      </c>
      <c r="I5987" s="37" t="n">
        <v>5</v>
      </c>
      <c r="J5987" s="40" t="n">
        <f aca="false">IF(C5987=0,"",D5987/C5987)</f>
        <v>0.954545454545455</v>
      </c>
    </row>
    <row r="5988" customFormat="false" ht="15" hidden="false" customHeight="false" outlineLevel="0" collapsed="false">
      <c r="A5988" s="37" t="s">
        <v>1268</v>
      </c>
      <c r="B5988" s="37" t="s">
        <v>270</v>
      </c>
      <c r="C5988" s="37" t="n">
        <v>22</v>
      </c>
      <c r="D5988" s="37" t="n">
        <v>20</v>
      </c>
      <c r="E5988" s="37" t="n">
        <v>1</v>
      </c>
      <c r="F5988" s="37" t="n">
        <v>0</v>
      </c>
      <c r="G5988" s="37" t="n">
        <v>0</v>
      </c>
      <c r="H5988" s="37" t="n">
        <v>0</v>
      </c>
      <c r="I5988" s="37" t="n">
        <v>0</v>
      </c>
      <c r="J5988" s="40" t="n">
        <f aca="false">IF(C5988=0,"",D5988/C5988)</f>
        <v>0.909090909090909</v>
      </c>
    </row>
    <row r="5989" customFormat="false" ht="15" hidden="false" customHeight="false" outlineLevel="0" collapsed="false">
      <c r="A5989" s="37" t="s">
        <v>1268</v>
      </c>
      <c r="B5989" s="37" t="s">
        <v>271</v>
      </c>
      <c r="C5989" s="37" t="n">
        <v>22</v>
      </c>
      <c r="D5989" s="37" t="n">
        <v>22</v>
      </c>
      <c r="E5989" s="37" t="n">
        <v>1</v>
      </c>
      <c r="F5989" s="37" t="n">
        <v>0</v>
      </c>
      <c r="G5989" s="37" t="n">
        <v>0</v>
      </c>
      <c r="H5989" s="37" t="n">
        <v>1</v>
      </c>
      <c r="I5989" s="37" t="n">
        <v>1</v>
      </c>
      <c r="J5989" s="40" t="n">
        <f aca="false">IF(C5989=0,"",D5989/C5989)</f>
        <v>1</v>
      </c>
    </row>
    <row r="5990" customFormat="false" ht="15" hidden="false" customHeight="false" outlineLevel="0" collapsed="false">
      <c r="A5990" s="37" t="s">
        <v>1268</v>
      </c>
      <c r="B5990" s="37" t="s">
        <v>272</v>
      </c>
      <c r="C5990" s="37" t="n">
        <v>22</v>
      </c>
      <c r="D5990" s="37" t="n">
        <v>22</v>
      </c>
      <c r="E5990" s="37" t="n">
        <v>0</v>
      </c>
      <c r="F5990" s="37" t="n">
        <v>0</v>
      </c>
      <c r="G5990" s="37" t="n">
        <v>1</v>
      </c>
      <c r="H5990" s="37" t="n">
        <v>0</v>
      </c>
      <c r="I5990" s="37" t="n">
        <v>0</v>
      </c>
      <c r="J5990" s="40" t="n">
        <f aca="false">IF(C5990=0,"",D5990/C5990)</f>
        <v>1</v>
      </c>
    </row>
    <row r="5991" customFormat="false" ht="15" hidden="false" customHeight="false" outlineLevel="0" collapsed="false">
      <c r="A5991" s="37" t="s">
        <v>1268</v>
      </c>
      <c r="B5991" s="37" t="s">
        <v>273</v>
      </c>
      <c r="C5991" s="37" t="n">
        <v>22</v>
      </c>
      <c r="D5991" s="37" t="n">
        <v>19</v>
      </c>
      <c r="E5991" s="37" t="n">
        <v>1</v>
      </c>
      <c r="F5991" s="37" t="n">
        <v>0</v>
      </c>
      <c r="G5991" s="37" t="n">
        <v>0</v>
      </c>
      <c r="H5991" s="37" t="n">
        <v>0</v>
      </c>
      <c r="I5991" s="37" t="n">
        <v>0</v>
      </c>
      <c r="J5991" s="40" t="n">
        <f aca="false">IF(C5991=0,"",D5991/C5991)</f>
        <v>0.863636363636364</v>
      </c>
    </row>
    <row r="5992" customFormat="false" ht="15" hidden="false" customHeight="false" outlineLevel="0" collapsed="false">
      <c r="A5992" s="37" t="s">
        <v>1268</v>
      </c>
      <c r="B5992" s="37" t="s">
        <v>274</v>
      </c>
      <c r="C5992" s="37" t="n">
        <v>22</v>
      </c>
      <c r="D5992" s="37" t="n">
        <v>21</v>
      </c>
      <c r="E5992" s="37" t="n">
        <v>0</v>
      </c>
      <c r="F5992" s="37" t="n">
        <v>1</v>
      </c>
      <c r="G5992" s="37" t="n">
        <v>0</v>
      </c>
      <c r="H5992" s="37" t="n">
        <v>0</v>
      </c>
      <c r="I5992" s="37" t="n">
        <v>1</v>
      </c>
      <c r="J5992" s="40" t="n">
        <f aca="false">IF(C5992=0,"",D5992/C5992)</f>
        <v>0.954545454545455</v>
      </c>
    </row>
    <row r="5993" customFormat="false" ht="15" hidden="false" customHeight="false" outlineLevel="0" collapsed="false">
      <c r="A5993" s="37" t="s">
        <v>1268</v>
      </c>
      <c r="B5993" s="37" t="s">
        <v>275</v>
      </c>
      <c r="C5993" s="37" t="n">
        <v>22</v>
      </c>
      <c r="D5993" s="37" t="n">
        <v>21</v>
      </c>
      <c r="E5993" s="37" t="n">
        <v>0</v>
      </c>
      <c r="F5993" s="37" t="n">
        <v>1</v>
      </c>
      <c r="G5993" s="37" t="n">
        <v>0</v>
      </c>
      <c r="H5993" s="37" t="n">
        <v>2</v>
      </c>
      <c r="I5993" s="37" t="n">
        <v>8</v>
      </c>
      <c r="J5993" s="40" t="n">
        <f aca="false">IF(C5993=0,"",D5993/C5993)</f>
        <v>0.954545454545455</v>
      </c>
    </row>
    <row r="5994" customFormat="false" ht="15" hidden="false" customHeight="false" outlineLevel="0" collapsed="false">
      <c r="A5994" s="37" t="s">
        <v>1268</v>
      </c>
      <c r="B5994" s="37" t="s">
        <v>276</v>
      </c>
      <c r="C5994" s="37" t="n">
        <v>22</v>
      </c>
      <c r="D5994" s="37" t="n">
        <v>16</v>
      </c>
      <c r="E5994" s="37" t="n">
        <v>2</v>
      </c>
      <c r="F5994" s="37" t="n">
        <v>1</v>
      </c>
      <c r="G5994" s="37" t="n">
        <v>1</v>
      </c>
      <c r="H5994" s="37" t="n">
        <v>1</v>
      </c>
      <c r="I5994" s="37" t="n">
        <v>1</v>
      </c>
      <c r="J5994" s="40" t="n">
        <f aca="false">IF(C5994=0,"",D5994/C5994)</f>
        <v>0.727272727272727</v>
      </c>
    </row>
    <row r="5995" customFormat="false" ht="15" hidden="false" customHeight="false" outlineLevel="0" collapsed="false">
      <c r="A5995" s="37" t="s">
        <v>1268</v>
      </c>
      <c r="B5995" s="37" t="s">
        <v>277</v>
      </c>
      <c r="C5995" s="37" t="n">
        <v>22</v>
      </c>
      <c r="D5995" s="37" t="n">
        <v>20</v>
      </c>
      <c r="E5995" s="37" t="n">
        <v>0</v>
      </c>
      <c r="F5995" s="37" t="n">
        <v>1</v>
      </c>
      <c r="G5995" s="37" t="n">
        <v>0</v>
      </c>
      <c r="H5995" s="37" t="n">
        <v>0</v>
      </c>
      <c r="I5995" s="37" t="n">
        <v>0</v>
      </c>
      <c r="J5995" s="40" t="n">
        <f aca="false">IF(C5995=0,"",D5995/C5995)</f>
        <v>0.909090909090909</v>
      </c>
    </row>
    <row r="5996" customFormat="false" ht="15" hidden="false" customHeight="false" outlineLevel="0" collapsed="false">
      <c r="A5996" s="37" t="s">
        <v>1268</v>
      </c>
      <c r="B5996" s="37" t="s">
        <v>278</v>
      </c>
      <c r="C5996" s="37" t="n">
        <v>22</v>
      </c>
      <c r="D5996" s="37" t="n">
        <v>22</v>
      </c>
      <c r="E5996" s="37" t="n">
        <v>1</v>
      </c>
      <c r="F5996" s="37" t="n">
        <v>0</v>
      </c>
      <c r="G5996" s="37" t="n">
        <v>0</v>
      </c>
      <c r="H5996" s="37" t="n">
        <v>1</v>
      </c>
      <c r="I5996" s="37" t="n">
        <v>4</v>
      </c>
      <c r="J5996" s="40" t="n">
        <f aca="false">IF(C5996=0,"",D5996/C5996)</f>
        <v>1</v>
      </c>
    </row>
    <row r="5997" customFormat="false" ht="15" hidden="false" customHeight="false" outlineLevel="0" collapsed="false">
      <c r="A5997" s="37" t="s">
        <v>1268</v>
      </c>
      <c r="B5997" s="37" t="s">
        <v>279</v>
      </c>
      <c r="C5997" s="37" t="n">
        <v>22</v>
      </c>
      <c r="D5997" s="37" t="n">
        <v>21</v>
      </c>
      <c r="E5997" s="37" t="n">
        <v>0</v>
      </c>
      <c r="F5997" s="37" t="n">
        <v>2</v>
      </c>
      <c r="G5997" s="37" t="n">
        <v>1</v>
      </c>
      <c r="H5997" s="37" t="n">
        <v>1</v>
      </c>
      <c r="I5997" s="37" t="n">
        <v>2</v>
      </c>
      <c r="J5997" s="40" t="n">
        <f aca="false">IF(C5997=0,"",D5997/C5997)</f>
        <v>0.954545454545455</v>
      </c>
    </row>
    <row r="5998" customFormat="false" ht="15" hidden="false" customHeight="false" outlineLevel="0" collapsed="false">
      <c r="A5998" s="37" t="s">
        <v>1268</v>
      </c>
      <c r="B5998" s="37" t="s">
        <v>280</v>
      </c>
      <c r="C5998" s="37" t="n">
        <v>22</v>
      </c>
      <c r="D5998" s="37" t="n">
        <v>19</v>
      </c>
      <c r="E5998" s="37" t="n">
        <v>0</v>
      </c>
      <c r="F5998" s="37" t="n">
        <v>0</v>
      </c>
      <c r="G5998" s="37" t="n">
        <v>0</v>
      </c>
      <c r="H5998" s="37" t="n">
        <v>1</v>
      </c>
      <c r="I5998" s="37" t="n">
        <v>0</v>
      </c>
      <c r="J5998" s="40" t="n">
        <f aca="false">IF(C5998=0,"",D5998/C5998)</f>
        <v>0.863636363636364</v>
      </c>
    </row>
    <row r="5999" customFormat="false" ht="15" hidden="false" customHeight="false" outlineLevel="0" collapsed="false">
      <c r="A5999" s="37" t="s">
        <v>1268</v>
      </c>
      <c r="B5999" s="37" t="s">
        <v>281</v>
      </c>
      <c r="C5999" s="37" t="n">
        <v>22</v>
      </c>
      <c r="D5999" s="37" t="n">
        <v>21</v>
      </c>
      <c r="E5999" s="37" t="n">
        <v>0</v>
      </c>
      <c r="F5999" s="37" t="n">
        <v>0</v>
      </c>
      <c r="G5999" s="37" t="n">
        <v>1</v>
      </c>
      <c r="H5999" s="37" t="n">
        <v>2</v>
      </c>
      <c r="I5999" s="37" t="n">
        <v>1</v>
      </c>
      <c r="J5999" s="40" t="n">
        <f aca="false">IF(C5999=0,"",D5999/C5999)</f>
        <v>0.954545454545455</v>
      </c>
    </row>
    <row r="6000" customFormat="false" ht="15" hidden="false" customHeight="false" outlineLevel="0" collapsed="false">
      <c r="A6000" s="37" t="s">
        <v>1270</v>
      </c>
      <c r="B6000" s="37" t="s">
        <v>270</v>
      </c>
      <c r="C6000" s="37" t="n">
        <v>22</v>
      </c>
      <c r="D6000" s="37" t="n">
        <v>20</v>
      </c>
      <c r="E6000" s="37" t="n">
        <v>0</v>
      </c>
      <c r="F6000" s="37" t="n">
        <v>0</v>
      </c>
      <c r="G6000" s="37" t="n">
        <v>1</v>
      </c>
      <c r="H6000" s="37" t="n">
        <v>5</v>
      </c>
      <c r="I6000" s="37" t="n">
        <v>0</v>
      </c>
      <c r="J6000" s="40" t="n">
        <f aca="false">IF(C6000=0,"",D6000/C6000)</f>
        <v>0.909090909090909</v>
      </c>
    </row>
    <row r="6001" customFormat="false" ht="15" hidden="false" customHeight="false" outlineLevel="0" collapsed="false">
      <c r="A6001" s="37" t="s">
        <v>1270</v>
      </c>
      <c r="B6001" s="37" t="s">
        <v>271</v>
      </c>
      <c r="C6001" s="37" t="n">
        <v>22</v>
      </c>
      <c r="D6001" s="37" t="n">
        <v>22</v>
      </c>
      <c r="E6001" s="37" t="n">
        <v>0</v>
      </c>
      <c r="F6001" s="37" t="n">
        <v>0</v>
      </c>
      <c r="G6001" s="37" t="n">
        <v>0</v>
      </c>
      <c r="H6001" s="37" t="n">
        <v>5</v>
      </c>
      <c r="I6001" s="37" t="n">
        <v>0</v>
      </c>
      <c r="J6001" s="40" t="n">
        <f aca="false">IF(C6001=0,"",D6001/C6001)</f>
        <v>1</v>
      </c>
    </row>
    <row r="6002" customFormat="false" ht="15" hidden="false" customHeight="false" outlineLevel="0" collapsed="false">
      <c r="A6002" s="37" t="s">
        <v>1270</v>
      </c>
      <c r="B6002" s="37" t="s">
        <v>272</v>
      </c>
      <c r="C6002" s="37" t="n">
        <v>22</v>
      </c>
      <c r="D6002" s="37" t="n">
        <v>22</v>
      </c>
      <c r="E6002" s="37" t="n">
        <v>0</v>
      </c>
      <c r="F6002" s="37" t="n">
        <v>0</v>
      </c>
      <c r="G6002" s="37" t="n">
        <v>0</v>
      </c>
      <c r="H6002" s="37" t="n">
        <v>2</v>
      </c>
      <c r="I6002" s="37" t="n">
        <v>1</v>
      </c>
      <c r="J6002" s="40" t="n">
        <f aca="false">IF(C6002=0,"",D6002/C6002)</f>
        <v>1</v>
      </c>
    </row>
    <row r="6003" customFormat="false" ht="15" hidden="false" customHeight="false" outlineLevel="0" collapsed="false">
      <c r="A6003" s="37" t="s">
        <v>1270</v>
      </c>
      <c r="B6003" s="37" t="s">
        <v>273</v>
      </c>
      <c r="C6003" s="37" t="n">
        <v>22</v>
      </c>
      <c r="D6003" s="37" t="n">
        <v>20</v>
      </c>
      <c r="E6003" s="37" t="n">
        <v>1</v>
      </c>
      <c r="F6003" s="37" t="n">
        <v>0</v>
      </c>
      <c r="G6003" s="37" t="n">
        <v>0</v>
      </c>
      <c r="H6003" s="37" t="n">
        <v>1</v>
      </c>
      <c r="I6003" s="37" t="n">
        <v>1</v>
      </c>
      <c r="J6003" s="40" t="n">
        <f aca="false">IF(C6003=0,"",D6003/C6003)</f>
        <v>0.909090909090909</v>
      </c>
    </row>
    <row r="6004" customFormat="false" ht="15" hidden="false" customHeight="false" outlineLevel="0" collapsed="false">
      <c r="A6004" s="37" t="s">
        <v>1270</v>
      </c>
      <c r="B6004" s="37" t="s">
        <v>274</v>
      </c>
      <c r="C6004" s="37" t="n">
        <v>22</v>
      </c>
      <c r="D6004" s="37" t="n">
        <v>21</v>
      </c>
      <c r="E6004" s="37" t="n">
        <v>1</v>
      </c>
      <c r="F6004" s="37" t="n">
        <v>0</v>
      </c>
      <c r="G6004" s="37" t="n">
        <v>0</v>
      </c>
      <c r="H6004" s="37" t="n">
        <v>2</v>
      </c>
      <c r="I6004" s="37" t="n">
        <v>0</v>
      </c>
      <c r="J6004" s="40" t="n">
        <f aca="false">IF(C6004=0,"",D6004/C6004)</f>
        <v>0.954545454545455</v>
      </c>
    </row>
    <row r="6005" customFormat="false" ht="15" hidden="false" customHeight="false" outlineLevel="0" collapsed="false">
      <c r="A6005" s="37" t="s">
        <v>1270</v>
      </c>
      <c r="B6005" s="37" t="s">
        <v>275</v>
      </c>
      <c r="C6005" s="37" t="n">
        <v>22</v>
      </c>
      <c r="D6005" s="37" t="n">
        <v>20</v>
      </c>
      <c r="E6005" s="37" t="n">
        <v>0</v>
      </c>
      <c r="F6005" s="37" t="n">
        <v>0</v>
      </c>
      <c r="G6005" s="37" t="n">
        <v>1</v>
      </c>
      <c r="H6005" s="37" t="n">
        <v>2</v>
      </c>
      <c r="I6005" s="37" t="n">
        <v>1</v>
      </c>
      <c r="J6005" s="40" t="n">
        <f aca="false">IF(C6005=0,"",D6005/C6005)</f>
        <v>0.909090909090909</v>
      </c>
    </row>
    <row r="6006" customFormat="false" ht="15" hidden="false" customHeight="false" outlineLevel="0" collapsed="false">
      <c r="A6006" s="37" t="s">
        <v>1270</v>
      </c>
      <c r="B6006" s="37" t="s">
        <v>276</v>
      </c>
      <c r="C6006" s="37" t="n">
        <v>22</v>
      </c>
      <c r="D6006" s="37" t="n">
        <v>21</v>
      </c>
      <c r="E6006" s="37" t="n">
        <v>1</v>
      </c>
      <c r="F6006" s="37" t="n">
        <v>0</v>
      </c>
      <c r="G6006" s="37" t="n">
        <v>0</v>
      </c>
      <c r="H6006" s="37" t="n">
        <v>5</v>
      </c>
      <c r="I6006" s="37" t="n">
        <v>0</v>
      </c>
      <c r="J6006" s="40" t="n">
        <f aca="false">IF(C6006=0,"",D6006/C6006)</f>
        <v>0.954545454545455</v>
      </c>
    </row>
    <row r="6007" customFormat="false" ht="15" hidden="false" customHeight="false" outlineLevel="0" collapsed="false">
      <c r="A6007" s="37" t="s">
        <v>1270</v>
      </c>
      <c r="B6007" s="37" t="s">
        <v>277</v>
      </c>
      <c r="C6007" s="37" t="n">
        <v>22</v>
      </c>
      <c r="D6007" s="37" t="n">
        <v>17</v>
      </c>
      <c r="E6007" s="37" t="n">
        <v>0</v>
      </c>
      <c r="F6007" s="37" t="n">
        <v>1</v>
      </c>
      <c r="G6007" s="37" t="n">
        <v>0</v>
      </c>
      <c r="H6007" s="37" t="n">
        <v>1</v>
      </c>
      <c r="I6007" s="37" t="n">
        <v>0</v>
      </c>
      <c r="J6007" s="40" t="n">
        <f aca="false">IF(C6007=0,"",D6007/C6007)</f>
        <v>0.772727272727273</v>
      </c>
    </row>
    <row r="6008" customFormat="false" ht="15" hidden="false" customHeight="false" outlineLevel="0" collapsed="false">
      <c r="A6008" s="37" t="s">
        <v>1270</v>
      </c>
      <c r="B6008" s="37" t="s">
        <v>278</v>
      </c>
      <c r="C6008" s="37" t="n">
        <v>22</v>
      </c>
      <c r="D6008" s="37" t="n">
        <v>20</v>
      </c>
      <c r="E6008" s="37" t="n">
        <v>1</v>
      </c>
      <c r="F6008" s="37" t="n">
        <v>0</v>
      </c>
      <c r="G6008" s="37" t="n">
        <v>0</v>
      </c>
      <c r="H6008" s="37" t="n">
        <v>2</v>
      </c>
      <c r="I6008" s="37" t="n">
        <v>1</v>
      </c>
      <c r="J6008" s="40" t="n">
        <f aca="false">IF(C6008=0,"",D6008/C6008)</f>
        <v>0.909090909090909</v>
      </c>
    </row>
    <row r="6009" customFormat="false" ht="15" hidden="false" customHeight="false" outlineLevel="0" collapsed="false">
      <c r="A6009" s="37" t="s">
        <v>1270</v>
      </c>
      <c r="B6009" s="37" t="s">
        <v>279</v>
      </c>
      <c r="C6009" s="37" t="n">
        <v>22</v>
      </c>
      <c r="D6009" s="37" t="n">
        <v>21</v>
      </c>
      <c r="E6009" s="37" t="n">
        <v>2</v>
      </c>
      <c r="F6009" s="37" t="n">
        <v>1</v>
      </c>
      <c r="G6009" s="37" t="n">
        <v>1</v>
      </c>
      <c r="H6009" s="37" t="n">
        <v>1</v>
      </c>
      <c r="I6009" s="37" t="n">
        <v>0</v>
      </c>
      <c r="J6009" s="40" t="n">
        <f aca="false">IF(C6009=0,"",D6009/C6009)</f>
        <v>0.954545454545455</v>
      </c>
    </row>
    <row r="6010" customFormat="false" ht="15" hidden="false" customHeight="false" outlineLevel="0" collapsed="false">
      <c r="A6010" s="37" t="s">
        <v>1270</v>
      </c>
      <c r="B6010" s="37" t="s">
        <v>280</v>
      </c>
      <c r="C6010" s="37" t="n">
        <v>22</v>
      </c>
      <c r="D6010" s="37" t="n">
        <v>21</v>
      </c>
      <c r="E6010" s="37" t="n">
        <v>1</v>
      </c>
      <c r="F6010" s="37" t="n">
        <v>0</v>
      </c>
      <c r="G6010" s="37" t="n">
        <v>0</v>
      </c>
      <c r="H6010" s="37" t="n">
        <v>1</v>
      </c>
      <c r="I6010" s="37" t="n">
        <v>0</v>
      </c>
      <c r="J6010" s="40" t="n">
        <f aca="false">IF(C6010=0,"",D6010/C6010)</f>
        <v>0.954545454545455</v>
      </c>
    </row>
    <row r="6011" customFormat="false" ht="15" hidden="false" customHeight="false" outlineLevel="0" collapsed="false">
      <c r="A6011" s="37" t="s">
        <v>1270</v>
      </c>
      <c r="B6011" s="37" t="s">
        <v>281</v>
      </c>
      <c r="C6011" s="37" t="n">
        <v>22</v>
      </c>
      <c r="D6011" s="37" t="n">
        <v>22</v>
      </c>
      <c r="E6011" s="37" t="n">
        <v>0</v>
      </c>
      <c r="F6011" s="37" t="n">
        <v>1</v>
      </c>
      <c r="G6011" s="37" t="n">
        <v>0</v>
      </c>
      <c r="H6011" s="37" t="n">
        <v>0</v>
      </c>
      <c r="I6011" s="37" t="n">
        <v>0</v>
      </c>
      <c r="J6011" s="40" t="n">
        <f aca="false">IF(C6011=0,"",D6011/C6011)</f>
        <v>1</v>
      </c>
    </row>
    <row r="6012" customFormat="false" ht="15" hidden="false" customHeight="false" outlineLevel="0" collapsed="false">
      <c r="A6012" s="37" t="s">
        <v>1271</v>
      </c>
      <c r="B6012" s="37" t="s">
        <v>270</v>
      </c>
      <c r="C6012" s="37" t="n">
        <v>22</v>
      </c>
      <c r="D6012" s="37" t="n">
        <v>20</v>
      </c>
      <c r="E6012" s="37" t="n">
        <v>0</v>
      </c>
      <c r="F6012" s="37" t="n">
        <v>0</v>
      </c>
      <c r="G6012" s="37" t="n">
        <v>1</v>
      </c>
      <c r="H6012" s="37" t="n">
        <v>3</v>
      </c>
      <c r="I6012" s="37" t="n">
        <v>0</v>
      </c>
      <c r="J6012" s="40" t="n">
        <f aca="false">IF(C6012=0,"",D6012/C6012)</f>
        <v>0.909090909090909</v>
      </c>
    </row>
    <row r="6013" customFormat="false" ht="15" hidden="false" customHeight="false" outlineLevel="0" collapsed="false">
      <c r="A6013" s="37" t="s">
        <v>1271</v>
      </c>
      <c r="B6013" s="37" t="s">
        <v>271</v>
      </c>
      <c r="C6013" s="37" t="n">
        <v>22</v>
      </c>
      <c r="D6013" s="37" t="n">
        <v>19</v>
      </c>
      <c r="E6013" s="37" t="n">
        <v>0</v>
      </c>
      <c r="F6013" s="37" t="n">
        <v>0</v>
      </c>
      <c r="G6013" s="37" t="n">
        <v>0</v>
      </c>
      <c r="H6013" s="37" t="n">
        <v>3</v>
      </c>
      <c r="I6013" s="37" t="n">
        <v>0</v>
      </c>
      <c r="J6013" s="40" t="n">
        <f aca="false">IF(C6013=0,"",D6013/C6013)</f>
        <v>0.863636363636364</v>
      </c>
    </row>
    <row r="6014" customFormat="false" ht="15" hidden="false" customHeight="false" outlineLevel="0" collapsed="false">
      <c r="A6014" s="37" t="s">
        <v>1271</v>
      </c>
      <c r="B6014" s="37" t="s">
        <v>272</v>
      </c>
      <c r="C6014" s="37" t="n">
        <v>22</v>
      </c>
      <c r="D6014" s="37" t="n">
        <v>20</v>
      </c>
      <c r="E6014" s="37" t="n">
        <v>2</v>
      </c>
      <c r="F6014" s="37" t="n">
        <v>1</v>
      </c>
      <c r="G6014" s="37" t="n">
        <v>0</v>
      </c>
      <c r="H6014" s="37" t="n">
        <v>0</v>
      </c>
      <c r="I6014" s="37" t="n">
        <v>0</v>
      </c>
      <c r="J6014" s="40" t="n">
        <f aca="false">IF(C6014=0,"",D6014/C6014)</f>
        <v>0.909090909090909</v>
      </c>
    </row>
    <row r="6015" customFormat="false" ht="15" hidden="false" customHeight="false" outlineLevel="0" collapsed="false">
      <c r="A6015" s="37" t="s">
        <v>1271</v>
      </c>
      <c r="B6015" s="37" t="s">
        <v>273</v>
      </c>
      <c r="C6015" s="37" t="n">
        <v>22</v>
      </c>
      <c r="D6015" s="37" t="n">
        <v>21</v>
      </c>
      <c r="E6015" s="37" t="n">
        <v>1</v>
      </c>
      <c r="F6015" s="37" t="n">
        <v>1</v>
      </c>
      <c r="G6015" s="37" t="n">
        <v>0</v>
      </c>
      <c r="H6015" s="37" t="n">
        <v>1</v>
      </c>
      <c r="I6015" s="37" t="n">
        <v>1</v>
      </c>
      <c r="J6015" s="40" t="n">
        <f aca="false">IF(C6015=0,"",D6015/C6015)</f>
        <v>0.954545454545455</v>
      </c>
    </row>
    <row r="6016" customFormat="false" ht="15" hidden="false" customHeight="false" outlineLevel="0" collapsed="false">
      <c r="A6016" s="37" t="s">
        <v>1271</v>
      </c>
      <c r="B6016" s="37" t="s">
        <v>274</v>
      </c>
      <c r="C6016" s="37" t="n">
        <v>22</v>
      </c>
      <c r="D6016" s="37" t="n">
        <v>21</v>
      </c>
      <c r="E6016" s="37" t="n">
        <v>1</v>
      </c>
      <c r="F6016" s="37" t="n">
        <v>1</v>
      </c>
      <c r="G6016" s="37" t="n">
        <v>0</v>
      </c>
      <c r="H6016" s="37" t="n">
        <v>1</v>
      </c>
      <c r="I6016" s="37" t="n">
        <v>0</v>
      </c>
      <c r="J6016" s="40" t="n">
        <f aca="false">IF(C6016=0,"",D6016/C6016)</f>
        <v>0.954545454545455</v>
      </c>
    </row>
    <row r="6017" customFormat="false" ht="15" hidden="false" customHeight="false" outlineLevel="0" collapsed="false">
      <c r="A6017" s="37" t="s">
        <v>1271</v>
      </c>
      <c r="B6017" s="37" t="s">
        <v>275</v>
      </c>
      <c r="C6017" s="37" t="n">
        <v>22</v>
      </c>
      <c r="D6017" s="37" t="n">
        <v>21</v>
      </c>
      <c r="E6017" s="37" t="n">
        <v>0</v>
      </c>
      <c r="F6017" s="37" t="n">
        <v>1</v>
      </c>
      <c r="G6017" s="37" t="n">
        <v>2</v>
      </c>
      <c r="H6017" s="37" t="n">
        <v>1</v>
      </c>
      <c r="I6017" s="37" t="n">
        <v>0</v>
      </c>
      <c r="J6017" s="40" t="n">
        <f aca="false">IF(C6017=0,"",D6017/C6017)</f>
        <v>0.954545454545455</v>
      </c>
    </row>
    <row r="6018" customFormat="false" ht="15" hidden="false" customHeight="false" outlineLevel="0" collapsed="false">
      <c r="A6018" s="37" t="s">
        <v>1271</v>
      </c>
      <c r="B6018" s="37" t="s">
        <v>276</v>
      </c>
      <c r="C6018" s="37" t="n">
        <v>22</v>
      </c>
      <c r="D6018" s="37" t="n">
        <v>21</v>
      </c>
      <c r="E6018" s="37" t="n">
        <v>0</v>
      </c>
      <c r="F6018" s="37" t="n">
        <v>0</v>
      </c>
      <c r="G6018" s="37" t="n">
        <v>0</v>
      </c>
      <c r="H6018" s="37" t="n">
        <v>2</v>
      </c>
      <c r="I6018" s="37" t="n">
        <v>0</v>
      </c>
      <c r="J6018" s="40" t="n">
        <f aca="false">IF(C6018=0,"",D6018/C6018)</f>
        <v>0.954545454545455</v>
      </c>
    </row>
    <row r="6019" customFormat="false" ht="15" hidden="false" customHeight="false" outlineLevel="0" collapsed="false">
      <c r="A6019" s="37" t="s">
        <v>1271</v>
      </c>
      <c r="B6019" s="37" t="s">
        <v>277</v>
      </c>
      <c r="C6019" s="37" t="n">
        <v>22</v>
      </c>
      <c r="D6019" s="37" t="n">
        <v>20</v>
      </c>
      <c r="E6019" s="37" t="n">
        <v>1</v>
      </c>
      <c r="F6019" s="37" t="n">
        <v>2</v>
      </c>
      <c r="G6019" s="37" t="n">
        <v>0</v>
      </c>
      <c r="H6019" s="37" t="n">
        <v>1</v>
      </c>
      <c r="I6019" s="37" t="n">
        <v>0</v>
      </c>
      <c r="J6019" s="40" t="n">
        <f aca="false">IF(C6019=0,"",D6019/C6019)</f>
        <v>0.909090909090909</v>
      </c>
    </row>
    <row r="6020" customFormat="false" ht="15" hidden="false" customHeight="false" outlineLevel="0" collapsed="false">
      <c r="A6020" s="37" t="s">
        <v>1271</v>
      </c>
      <c r="B6020" s="37" t="s">
        <v>278</v>
      </c>
      <c r="C6020" s="37" t="n">
        <v>22</v>
      </c>
      <c r="D6020" s="37" t="n">
        <v>20</v>
      </c>
      <c r="E6020" s="37" t="n">
        <v>0</v>
      </c>
      <c r="F6020" s="37" t="n">
        <v>2</v>
      </c>
      <c r="G6020" s="37" t="n">
        <v>1</v>
      </c>
      <c r="H6020" s="37" t="n">
        <v>0</v>
      </c>
      <c r="I6020" s="37" t="n">
        <v>0</v>
      </c>
      <c r="J6020" s="40" t="n">
        <f aca="false">IF(C6020=0,"",D6020/C6020)</f>
        <v>0.909090909090909</v>
      </c>
    </row>
    <row r="6021" customFormat="false" ht="15" hidden="false" customHeight="false" outlineLevel="0" collapsed="false">
      <c r="A6021" s="37" t="s">
        <v>1271</v>
      </c>
      <c r="B6021" s="37" t="s">
        <v>279</v>
      </c>
      <c r="C6021" s="37" t="n">
        <v>22</v>
      </c>
      <c r="D6021" s="37" t="n">
        <v>19</v>
      </c>
      <c r="E6021" s="37" t="n">
        <v>0</v>
      </c>
      <c r="F6021" s="37" t="n">
        <v>3</v>
      </c>
      <c r="G6021" s="37" t="n">
        <v>0</v>
      </c>
      <c r="H6021" s="37" t="n">
        <v>1</v>
      </c>
      <c r="I6021" s="37" t="n">
        <v>0</v>
      </c>
      <c r="J6021" s="40" t="n">
        <f aca="false">IF(C6021=0,"",D6021/C6021)</f>
        <v>0.863636363636364</v>
      </c>
    </row>
    <row r="6022" customFormat="false" ht="15" hidden="false" customHeight="false" outlineLevel="0" collapsed="false">
      <c r="A6022" s="37" t="s">
        <v>1271</v>
      </c>
      <c r="B6022" s="37" t="s">
        <v>280</v>
      </c>
      <c r="C6022" s="37" t="n">
        <v>22</v>
      </c>
      <c r="D6022" s="37" t="n">
        <v>21</v>
      </c>
      <c r="E6022" s="37" t="n">
        <v>1</v>
      </c>
      <c r="F6022" s="37" t="n">
        <v>0</v>
      </c>
      <c r="G6022" s="37" t="n">
        <v>0</v>
      </c>
      <c r="H6022" s="37" t="n">
        <v>2</v>
      </c>
      <c r="I6022" s="37" t="n">
        <v>0</v>
      </c>
      <c r="J6022" s="40" t="n">
        <f aca="false">IF(C6022=0,"",D6022/C6022)</f>
        <v>0.954545454545455</v>
      </c>
    </row>
    <row r="6023" customFormat="false" ht="15" hidden="false" customHeight="false" outlineLevel="0" collapsed="false">
      <c r="A6023" s="37" t="s">
        <v>1271</v>
      </c>
      <c r="B6023" s="37" t="s">
        <v>281</v>
      </c>
      <c r="C6023" s="37" t="n">
        <v>22</v>
      </c>
      <c r="D6023" s="37" t="n">
        <v>21</v>
      </c>
      <c r="E6023" s="37" t="n">
        <v>0</v>
      </c>
      <c r="F6023" s="37" t="n">
        <v>0</v>
      </c>
      <c r="G6023" s="37" t="n">
        <v>1</v>
      </c>
      <c r="H6023" s="37" t="n">
        <v>0</v>
      </c>
      <c r="I6023" s="37" t="n">
        <v>5</v>
      </c>
      <c r="J6023" s="40" t="n">
        <f aca="false">IF(C6023=0,"",D6023/C6023)</f>
        <v>0.954545454545455</v>
      </c>
    </row>
    <row r="6024" customFormat="false" ht="15" hidden="false" customHeight="false" outlineLevel="0" collapsed="false">
      <c r="A6024" s="37" t="s">
        <v>720</v>
      </c>
      <c r="B6024" s="37" t="s">
        <v>270</v>
      </c>
      <c r="C6024" s="37" t="n">
        <v>22</v>
      </c>
      <c r="D6024" s="37" t="n">
        <v>21</v>
      </c>
      <c r="E6024" s="37" t="n">
        <v>1</v>
      </c>
      <c r="F6024" s="37" t="n">
        <v>3</v>
      </c>
      <c r="G6024" s="37" t="n">
        <v>1</v>
      </c>
      <c r="H6024" s="37" t="n">
        <v>1</v>
      </c>
      <c r="I6024" s="37" t="n">
        <v>17</v>
      </c>
      <c r="J6024" s="40" t="n">
        <f aca="false">IF(C6024=0,"",D6024/C6024)</f>
        <v>0.954545454545455</v>
      </c>
    </row>
    <row r="6025" customFormat="false" ht="15" hidden="false" customHeight="false" outlineLevel="0" collapsed="false">
      <c r="A6025" s="37" t="s">
        <v>720</v>
      </c>
      <c r="B6025" s="37" t="s">
        <v>271</v>
      </c>
      <c r="C6025" s="37" t="n">
        <v>22</v>
      </c>
      <c r="D6025" s="37" t="n">
        <v>21</v>
      </c>
      <c r="E6025" s="37" t="n">
        <v>1</v>
      </c>
      <c r="F6025" s="37" t="n">
        <v>0</v>
      </c>
      <c r="G6025" s="37" t="n">
        <v>0</v>
      </c>
      <c r="H6025" s="37" t="n">
        <v>1</v>
      </c>
      <c r="I6025" s="37" t="n">
        <v>7</v>
      </c>
      <c r="J6025" s="40" t="n">
        <f aca="false">IF(C6025=0,"",D6025/C6025)</f>
        <v>0.954545454545455</v>
      </c>
    </row>
    <row r="6026" customFormat="false" ht="15" hidden="false" customHeight="false" outlineLevel="0" collapsed="false">
      <c r="A6026" s="37" t="s">
        <v>720</v>
      </c>
      <c r="B6026" s="37" t="s">
        <v>272</v>
      </c>
      <c r="C6026" s="37" t="n">
        <v>22</v>
      </c>
      <c r="D6026" s="37" t="n">
        <v>21</v>
      </c>
      <c r="E6026" s="37" t="n">
        <v>0</v>
      </c>
      <c r="F6026" s="37" t="n">
        <v>0</v>
      </c>
      <c r="G6026" s="37" t="n">
        <v>0</v>
      </c>
      <c r="H6026" s="37" t="n">
        <v>0</v>
      </c>
      <c r="I6026" s="37" t="n">
        <v>7</v>
      </c>
      <c r="J6026" s="40" t="n">
        <f aca="false">IF(C6026=0,"",D6026/C6026)</f>
        <v>0.954545454545455</v>
      </c>
    </row>
    <row r="6027" customFormat="false" ht="15" hidden="false" customHeight="false" outlineLevel="0" collapsed="false">
      <c r="A6027" s="37" t="s">
        <v>720</v>
      </c>
      <c r="B6027" s="37" t="s">
        <v>273</v>
      </c>
      <c r="C6027" s="37" t="n">
        <v>22</v>
      </c>
      <c r="D6027" s="37" t="n">
        <v>20</v>
      </c>
      <c r="E6027" s="37" t="n">
        <v>0</v>
      </c>
      <c r="F6027" s="37" t="n">
        <v>1</v>
      </c>
      <c r="G6027" s="37" t="n">
        <v>0</v>
      </c>
      <c r="H6027" s="37" t="n">
        <v>0</v>
      </c>
      <c r="I6027" s="37" t="n">
        <v>33</v>
      </c>
      <c r="J6027" s="40" t="n">
        <f aca="false">IF(C6027=0,"",D6027/C6027)</f>
        <v>0.909090909090909</v>
      </c>
    </row>
    <row r="6028" customFormat="false" ht="15" hidden="false" customHeight="false" outlineLevel="0" collapsed="false">
      <c r="A6028" s="37" t="s">
        <v>720</v>
      </c>
      <c r="B6028" s="37" t="s">
        <v>274</v>
      </c>
      <c r="C6028" s="37" t="n">
        <v>22</v>
      </c>
      <c r="D6028" s="37" t="n">
        <v>20</v>
      </c>
      <c r="E6028" s="37" t="n">
        <v>2</v>
      </c>
      <c r="F6028" s="37" t="n">
        <v>0</v>
      </c>
      <c r="G6028" s="37" t="n">
        <v>1</v>
      </c>
      <c r="H6028" s="37" t="n">
        <v>1</v>
      </c>
      <c r="I6028" s="37" t="n">
        <v>9</v>
      </c>
      <c r="J6028" s="40" t="n">
        <f aca="false">IF(C6028=0,"",D6028/C6028)</f>
        <v>0.909090909090909</v>
      </c>
    </row>
    <row r="6029" customFormat="false" ht="15" hidden="false" customHeight="false" outlineLevel="0" collapsed="false">
      <c r="A6029" s="37" t="s">
        <v>720</v>
      </c>
      <c r="B6029" s="37" t="s">
        <v>275</v>
      </c>
      <c r="C6029" s="37" t="n">
        <v>22</v>
      </c>
      <c r="D6029" s="37" t="n">
        <v>20</v>
      </c>
      <c r="E6029" s="37" t="n">
        <v>0</v>
      </c>
      <c r="F6029" s="37" t="n">
        <v>0</v>
      </c>
      <c r="G6029" s="37" t="n">
        <v>0</v>
      </c>
      <c r="H6029" s="37" t="n">
        <v>1</v>
      </c>
      <c r="I6029" s="37" t="n">
        <v>9</v>
      </c>
      <c r="J6029" s="40" t="n">
        <f aca="false">IF(C6029=0,"",D6029/C6029)</f>
        <v>0.909090909090909</v>
      </c>
    </row>
    <row r="6030" customFormat="false" ht="15" hidden="false" customHeight="false" outlineLevel="0" collapsed="false">
      <c r="A6030" s="37" t="s">
        <v>720</v>
      </c>
      <c r="B6030" s="37" t="s">
        <v>276</v>
      </c>
      <c r="C6030" s="37" t="n">
        <v>22</v>
      </c>
      <c r="D6030" s="37" t="n">
        <v>21</v>
      </c>
      <c r="E6030" s="37" t="n">
        <v>1</v>
      </c>
      <c r="F6030" s="37" t="n">
        <v>3</v>
      </c>
      <c r="G6030" s="37" t="n">
        <v>1</v>
      </c>
      <c r="H6030" s="37" t="n">
        <v>3</v>
      </c>
      <c r="I6030" s="37" t="n">
        <v>0</v>
      </c>
      <c r="J6030" s="40" t="n">
        <f aca="false">IF(C6030=0,"",D6030/C6030)</f>
        <v>0.954545454545455</v>
      </c>
    </row>
    <row r="6031" customFormat="false" ht="15" hidden="false" customHeight="false" outlineLevel="0" collapsed="false">
      <c r="A6031" s="37" t="s">
        <v>720</v>
      </c>
      <c r="B6031" s="37" t="s">
        <v>277</v>
      </c>
      <c r="C6031" s="37" t="n">
        <v>22</v>
      </c>
      <c r="D6031" s="37" t="n">
        <v>21</v>
      </c>
      <c r="E6031" s="37" t="n">
        <v>0</v>
      </c>
      <c r="F6031" s="37" t="n">
        <v>1</v>
      </c>
      <c r="G6031" s="37" t="n">
        <v>0</v>
      </c>
      <c r="H6031" s="37" t="n">
        <v>3</v>
      </c>
      <c r="I6031" s="37" t="n">
        <v>12</v>
      </c>
      <c r="J6031" s="40" t="n">
        <f aca="false">IF(C6031=0,"",D6031/C6031)</f>
        <v>0.954545454545455</v>
      </c>
    </row>
    <row r="6032" customFormat="false" ht="15" hidden="false" customHeight="false" outlineLevel="0" collapsed="false">
      <c r="A6032" s="37" t="s">
        <v>720</v>
      </c>
      <c r="B6032" s="37" t="s">
        <v>278</v>
      </c>
      <c r="C6032" s="37" t="n">
        <v>22</v>
      </c>
      <c r="D6032" s="37" t="n">
        <v>20</v>
      </c>
      <c r="E6032" s="37" t="n">
        <v>0</v>
      </c>
      <c r="F6032" s="37" t="n">
        <v>1</v>
      </c>
      <c r="G6032" s="37" t="n">
        <v>0</v>
      </c>
      <c r="H6032" s="37" t="n">
        <v>1</v>
      </c>
      <c r="I6032" s="37" t="n">
        <v>12</v>
      </c>
      <c r="J6032" s="40" t="n">
        <f aca="false">IF(C6032=0,"",D6032/C6032)</f>
        <v>0.909090909090909</v>
      </c>
    </row>
    <row r="6033" customFormat="false" ht="15" hidden="false" customHeight="false" outlineLevel="0" collapsed="false">
      <c r="A6033" s="37" t="s">
        <v>720</v>
      </c>
      <c r="B6033" s="37" t="s">
        <v>279</v>
      </c>
      <c r="C6033" s="37" t="n">
        <v>22</v>
      </c>
      <c r="D6033" s="37" t="n">
        <v>22</v>
      </c>
      <c r="E6033" s="37" t="n">
        <v>0</v>
      </c>
      <c r="F6033" s="37" t="n">
        <v>2</v>
      </c>
      <c r="G6033" s="37" t="n">
        <v>0</v>
      </c>
      <c r="H6033" s="37" t="n">
        <v>2</v>
      </c>
      <c r="I6033" s="37" t="n">
        <v>10</v>
      </c>
      <c r="J6033" s="40" t="n">
        <f aca="false">IF(C6033=0,"",D6033/C6033)</f>
        <v>1</v>
      </c>
    </row>
    <row r="6034" customFormat="false" ht="15" hidden="false" customHeight="false" outlineLevel="0" collapsed="false">
      <c r="A6034" s="37" t="s">
        <v>720</v>
      </c>
      <c r="B6034" s="37" t="s">
        <v>280</v>
      </c>
      <c r="C6034" s="37" t="n">
        <v>22</v>
      </c>
      <c r="D6034" s="37" t="n">
        <v>19</v>
      </c>
      <c r="E6034" s="37" t="n">
        <v>1</v>
      </c>
      <c r="F6034" s="37" t="n">
        <v>2</v>
      </c>
      <c r="G6034" s="37" t="n">
        <v>0</v>
      </c>
      <c r="H6034" s="37" t="n">
        <v>2</v>
      </c>
      <c r="I6034" s="37" t="n">
        <v>11</v>
      </c>
      <c r="J6034" s="40" t="n">
        <f aca="false">IF(C6034=0,"",D6034/C6034)</f>
        <v>0.863636363636364</v>
      </c>
    </row>
    <row r="6035" customFormat="false" ht="15" hidden="false" customHeight="false" outlineLevel="0" collapsed="false">
      <c r="A6035" s="37" t="s">
        <v>720</v>
      </c>
      <c r="B6035" s="37" t="s">
        <v>281</v>
      </c>
      <c r="C6035" s="37" t="n">
        <v>22</v>
      </c>
      <c r="D6035" s="37" t="n">
        <v>21</v>
      </c>
      <c r="E6035" s="37" t="n">
        <v>2</v>
      </c>
      <c r="F6035" s="37" t="n">
        <v>0</v>
      </c>
      <c r="G6035" s="37" t="n">
        <v>2</v>
      </c>
      <c r="H6035" s="37" t="n">
        <v>2</v>
      </c>
      <c r="I6035" s="37" t="n">
        <v>34</v>
      </c>
      <c r="J6035" s="40" t="n">
        <f aca="false">IF(C6035=0,"",D6035/C6035)</f>
        <v>0.954545454545455</v>
      </c>
    </row>
    <row r="6036" customFormat="false" ht="15" hidden="false" customHeight="false" outlineLevel="0" collapsed="false">
      <c r="A6036" s="37" t="s">
        <v>1272</v>
      </c>
      <c r="B6036" s="37" t="s">
        <v>270</v>
      </c>
      <c r="C6036" s="37" t="n">
        <v>22</v>
      </c>
      <c r="D6036" s="37" t="n">
        <v>19</v>
      </c>
      <c r="E6036" s="37" t="n">
        <v>2</v>
      </c>
      <c r="F6036" s="37" t="n">
        <v>1</v>
      </c>
      <c r="G6036" s="37" t="n">
        <v>0</v>
      </c>
      <c r="H6036" s="37" t="n">
        <v>3</v>
      </c>
      <c r="I6036" s="37" t="n">
        <v>0</v>
      </c>
      <c r="J6036" s="40" t="n">
        <f aca="false">IF(C6036=0,"",D6036/C6036)</f>
        <v>0.863636363636364</v>
      </c>
    </row>
    <row r="6037" customFormat="false" ht="15" hidden="false" customHeight="false" outlineLevel="0" collapsed="false">
      <c r="A6037" s="37" t="s">
        <v>1272</v>
      </c>
      <c r="B6037" s="37" t="s">
        <v>271</v>
      </c>
      <c r="C6037" s="37" t="n">
        <v>22</v>
      </c>
      <c r="D6037" s="37" t="n">
        <v>21</v>
      </c>
      <c r="E6037" s="37" t="n">
        <v>0</v>
      </c>
      <c r="F6037" s="37" t="n">
        <v>1</v>
      </c>
      <c r="G6037" s="37" t="n">
        <v>0</v>
      </c>
      <c r="H6037" s="37" t="n">
        <v>1</v>
      </c>
      <c r="I6037" s="37" t="n">
        <v>1</v>
      </c>
      <c r="J6037" s="40" t="n">
        <f aca="false">IF(C6037=0,"",D6037/C6037)</f>
        <v>0.954545454545455</v>
      </c>
    </row>
    <row r="6038" customFormat="false" ht="15" hidden="false" customHeight="false" outlineLevel="0" collapsed="false">
      <c r="A6038" s="37" t="s">
        <v>1272</v>
      </c>
      <c r="B6038" s="37" t="s">
        <v>272</v>
      </c>
      <c r="C6038" s="37" t="n">
        <v>22</v>
      </c>
      <c r="D6038" s="37" t="n">
        <v>20</v>
      </c>
      <c r="E6038" s="37" t="n">
        <v>1</v>
      </c>
      <c r="F6038" s="37" t="n">
        <v>2</v>
      </c>
      <c r="G6038" s="37" t="n">
        <v>1</v>
      </c>
      <c r="H6038" s="37" t="n">
        <v>1</v>
      </c>
      <c r="I6038" s="37" t="n">
        <v>0</v>
      </c>
      <c r="J6038" s="40" t="n">
        <f aca="false">IF(C6038=0,"",D6038/C6038)</f>
        <v>0.909090909090909</v>
      </c>
    </row>
    <row r="6039" customFormat="false" ht="15" hidden="false" customHeight="false" outlineLevel="0" collapsed="false">
      <c r="A6039" s="37" t="s">
        <v>1272</v>
      </c>
      <c r="B6039" s="37" t="s">
        <v>273</v>
      </c>
      <c r="C6039" s="37" t="n">
        <v>22</v>
      </c>
      <c r="D6039" s="37" t="n">
        <v>21</v>
      </c>
      <c r="E6039" s="37" t="n">
        <v>2</v>
      </c>
      <c r="F6039" s="37" t="n">
        <v>0</v>
      </c>
      <c r="G6039" s="37" t="n">
        <v>2</v>
      </c>
      <c r="H6039" s="37" t="n">
        <v>2</v>
      </c>
      <c r="I6039" s="37" t="n">
        <v>3</v>
      </c>
      <c r="J6039" s="40" t="n">
        <f aca="false">IF(C6039=0,"",D6039/C6039)</f>
        <v>0.954545454545455</v>
      </c>
    </row>
    <row r="6040" customFormat="false" ht="15" hidden="false" customHeight="false" outlineLevel="0" collapsed="false">
      <c r="A6040" s="37" t="s">
        <v>1272</v>
      </c>
      <c r="B6040" s="37" t="s">
        <v>274</v>
      </c>
      <c r="C6040" s="37" t="n">
        <v>22</v>
      </c>
      <c r="D6040" s="37" t="n">
        <v>21</v>
      </c>
      <c r="E6040" s="37" t="n">
        <v>2</v>
      </c>
      <c r="F6040" s="37" t="n">
        <v>1</v>
      </c>
      <c r="G6040" s="37" t="n">
        <v>0</v>
      </c>
      <c r="H6040" s="37" t="n">
        <v>1</v>
      </c>
      <c r="I6040" s="37" t="n">
        <v>4</v>
      </c>
      <c r="J6040" s="40" t="n">
        <f aca="false">IF(C6040=0,"",D6040/C6040)</f>
        <v>0.954545454545455</v>
      </c>
    </row>
    <row r="6041" customFormat="false" ht="15" hidden="false" customHeight="false" outlineLevel="0" collapsed="false">
      <c r="A6041" s="37" t="s">
        <v>1272</v>
      </c>
      <c r="B6041" s="37" t="s">
        <v>275</v>
      </c>
      <c r="C6041" s="37" t="n">
        <v>22</v>
      </c>
      <c r="D6041" s="37" t="n">
        <v>22</v>
      </c>
      <c r="E6041" s="37" t="n">
        <v>0</v>
      </c>
      <c r="F6041" s="37" t="n">
        <v>2</v>
      </c>
      <c r="G6041" s="37" t="n">
        <v>0</v>
      </c>
      <c r="H6041" s="37" t="n">
        <v>2</v>
      </c>
      <c r="I6041" s="37" t="n">
        <v>2</v>
      </c>
      <c r="J6041" s="40" t="n">
        <f aca="false">IF(C6041=0,"",D6041/C6041)</f>
        <v>1</v>
      </c>
    </row>
    <row r="6042" customFormat="false" ht="15" hidden="false" customHeight="false" outlineLevel="0" collapsed="false">
      <c r="A6042" s="37" t="s">
        <v>1272</v>
      </c>
      <c r="B6042" s="37" t="s">
        <v>276</v>
      </c>
      <c r="C6042" s="37" t="n">
        <v>22</v>
      </c>
      <c r="D6042" s="37" t="n">
        <v>17</v>
      </c>
      <c r="E6042" s="37" t="n">
        <v>0</v>
      </c>
      <c r="F6042" s="37" t="n">
        <v>0</v>
      </c>
      <c r="G6042" s="37" t="n">
        <v>0</v>
      </c>
      <c r="H6042" s="37" t="n">
        <v>1</v>
      </c>
      <c r="I6042" s="37" t="n">
        <v>0</v>
      </c>
      <c r="J6042" s="40" t="n">
        <f aca="false">IF(C6042=0,"",D6042/C6042)</f>
        <v>0.772727272727273</v>
      </c>
    </row>
    <row r="6043" customFormat="false" ht="15" hidden="false" customHeight="false" outlineLevel="0" collapsed="false">
      <c r="A6043" s="37" t="s">
        <v>1272</v>
      </c>
      <c r="B6043" s="37" t="s">
        <v>277</v>
      </c>
      <c r="C6043" s="37" t="n">
        <v>22</v>
      </c>
      <c r="D6043" s="37" t="n">
        <v>22</v>
      </c>
      <c r="E6043" s="37" t="n">
        <v>2</v>
      </c>
      <c r="F6043" s="37" t="n">
        <v>3</v>
      </c>
      <c r="G6043" s="37" t="n">
        <v>0</v>
      </c>
      <c r="H6043" s="37" t="n">
        <v>2</v>
      </c>
      <c r="I6043" s="37" t="n">
        <v>1</v>
      </c>
      <c r="J6043" s="40" t="n">
        <f aca="false">IF(C6043=0,"",D6043/C6043)</f>
        <v>1</v>
      </c>
    </row>
    <row r="6044" customFormat="false" ht="15" hidden="false" customHeight="false" outlineLevel="0" collapsed="false">
      <c r="A6044" s="37" t="s">
        <v>1272</v>
      </c>
      <c r="B6044" s="37" t="s">
        <v>278</v>
      </c>
      <c r="C6044" s="37" t="n">
        <v>22</v>
      </c>
      <c r="D6044" s="37" t="n">
        <v>22</v>
      </c>
      <c r="E6044" s="37" t="n">
        <v>1</v>
      </c>
      <c r="F6044" s="37" t="n">
        <v>1</v>
      </c>
      <c r="G6044" s="37" t="n">
        <v>0</v>
      </c>
      <c r="H6044" s="37" t="n">
        <v>0</v>
      </c>
      <c r="I6044" s="37" t="n">
        <v>3</v>
      </c>
      <c r="J6044" s="40" t="n">
        <f aca="false">IF(C6044=0,"",D6044/C6044)</f>
        <v>1</v>
      </c>
    </row>
    <row r="6045" customFormat="false" ht="15" hidden="false" customHeight="false" outlineLevel="0" collapsed="false">
      <c r="A6045" s="37" t="s">
        <v>1272</v>
      </c>
      <c r="B6045" s="37" t="s">
        <v>279</v>
      </c>
      <c r="C6045" s="37" t="n">
        <v>22</v>
      </c>
      <c r="D6045" s="37" t="n">
        <v>20</v>
      </c>
      <c r="E6045" s="37" t="n">
        <v>0</v>
      </c>
      <c r="F6045" s="37" t="n">
        <v>0</v>
      </c>
      <c r="G6045" s="37" t="n">
        <v>0</v>
      </c>
      <c r="H6045" s="37" t="n">
        <v>4</v>
      </c>
      <c r="I6045" s="37" t="n">
        <v>2</v>
      </c>
      <c r="J6045" s="40" t="n">
        <f aca="false">IF(C6045=0,"",D6045/C6045)</f>
        <v>0.909090909090909</v>
      </c>
    </row>
    <row r="6046" customFormat="false" ht="15" hidden="false" customHeight="false" outlineLevel="0" collapsed="false">
      <c r="A6046" s="37" t="s">
        <v>1272</v>
      </c>
      <c r="B6046" s="37" t="s">
        <v>280</v>
      </c>
      <c r="C6046" s="37" t="n">
        <v>22</v>
      </c>
      <c r="D6046" s="37" t="n">
        <v>21</v>
      </c>
      <c r="E6046" s="37" t="n">
        <v>1</v>
      </c>
      <c r="F6046" s="37" t="n">
        <v>1</v>
      </c>
      <c r="G6046" s="37" t="n">
        <v>0</v>
      </c>
      <c r="H6046" s="37" t="n">
        <v>0</v>
      </c>
      <c r="I6046" s="37" t="n">
        <v>1</v>
      </c>
      <c r="J6046" s="40" t="n">
        <f aca="false">IF(C6046=0,"",D6046/C6046)</f>
        <v>0.954545454545455</v>
      </c>
    </row>
    <row r="6047" customFormat="false" ht="15" hidden="false" customHeight="false" outlineLevel="0" collapsed="false">
      <c r="A6047" s="37" t="s">
        <v>1272</v>
      </c>
      <c r="B6047" s="37" t="s">
        <v>281</v>
      </c>
      <c r="C6047" s="37" t="n">
        <v>22</v>
      </c>
      <c r="D6047" s="37" t="n">
        <v>22</v>
      </c>
      <c r="E6047" s="37" t="n">
        <v>0</v>
      </c>
      <c r="F6047" s="37" t="n">
        <v>2</v>
      </c>
      <c r="G6047" s="37" t="n">
        <v>0</v>
      </c>
      <c r="H6047" s="37" t="n">
        <v>2</v>
      </c>
      <c r="I6047" s="37" t="n">
        <v>0</v>
      </c>
      <c r="J6047" s="40" t="n">
        <f aca="false">IF(C6047=0,"",D6047/C6047)</f>
        <v>1</v>
      </c>
    </row>
    <row r="6048" customFormat="false" ht="15" hidden="false" customHeight="false" outlineLevel="0" collapsed="false">
      <c r="A6048" s="37" t="s">
        <v>1273</v>
      </c>
      <c r="B6048" s="37" t="s">
        <v>270</v>
      </c>
      <c r="C6048" s="37" t="n">
        <v>22</v>
      </c>
      <c r="D6048" s="37" t="n">
        <v>22</v>
      </c>
      <c r="E6048" s="37" t="n">
        <v>1</v>
      </c>
      <c r="F6048" s="37" t="n">
        <v>0</v>
      </c>
      <c r="G6048" s="37" t="n">
        <v>0</v>
      </c>
      <c r="H6048" s="37" t="n">
        <v>1</v>
      </c>
      <c r="I6048" s="37" t="n">
        <v>2</v>
      </c>
      <c r="J6048" s="40" t="n">
        <f aca="false">IF(C6048=0,"",D6048/C6048)</f>
        <v>1</v>
      </c>
    </row>
    <row r="6049" customFormat="false" ht="15" hidden="false" customHeight="false" outlineLevel="0" collapsed="false">
      <c r="A6049" s="37" t="s">
        <v>1273</v>
      </c>
      <c r="B6049" s="37" t="s">
        <v>271</v>
      </c>
      <c r="C6049" s="37" t="n">
        <v>22</v>
      </c>
      <c r="D6049" s="37" t="n">
        <v>19</v>
      </c>
      <c r="E6049" s="37" t="n">
        <v>1</v>
      </c>
      <c r="F6049" s="37" t="n">
        <v>1</v>
      </c>
      <c r="G6049" s="37" t="n">
        <v>1</v>
      </c>
      <c r="H6049" s="37" t="n">
        <v>1</v>
      </c>
      <c r="I6049" s="37" t="n">
        <v>0</v>
      </c>
      <c r="J6049" s="40" t="n">
        <f aca="false">IF(C6049=0,"",D6049/C6049)</f>
        <v>0.863636363636364</v>
      </c>
    </row>
    <row r="6050" customFormat="false" ht="15" hidden="false" customHeight="false" outlineLevel="0" collapsed="false">
      <c r="A6050" s="37" t="s">
        <v>1273</v>
      </c>
      <c r="B6050" s="37" t="s">
        <v>272</v>
      </c>
      <c r="C6050" s="37" t="n">
        <v>22</v>
      </c>
      <c r="D6050" s="37" t="n">
        <v>21</v>
      </c>
      <c r="E6050" s="37" t="n">
        <v>1</v>
      </c>
      <c r="F6050" s="37" t="n">
        <v>0</v>
      </c>
      <c r="G6050" s="37" t="n">
        <v>0</v>
      </c>
      <c r="H6050" s="37" t="n">
        <v>1</v>
      </c>
      <c r="I6050" s="37" t="n">
        <v>1</v>
      </c>
      <c r="J6050" s="40" t="n">
        <f aca="false">IF(C6050=0,"",D6050/C6050)</f>
        <v>0.954545454545455</v>
      </c>
    </row>
    <row r="6051" customFormat="false" ht="15" hidden="false" customHeight="false" outlineLevel="0" collapsed="false">
      <c r="A6051" s="37" t="s">
        <v>1273</v>
      </c>
      <c r="B6051" s="37" t="s">
        <v>273</v>
      </c>
      <c r="C6051" s="37" t="n">
        <v>22</v>
      </c>
      <c r="D6051" s="37" t="n">
        <v>20</v>
      </c>
      <c r="E6051" s="37" t="n">
        <v>1</v>
      </c>
      <c r="F6051" s="37" t="n">
        <v>1</v>
      </c>
      <c r="G6051" s="37" t="n">
        <v>2</v>
      </c>
      <c r="H6051" s="37" t="n">
        <v>0</v>
      </c>
      <c r="I6051" s="37" t="n">
        <v>0</v>
      </c>
      <c r="J6051" s="40" t="n">
        <f aca="false">IF(C6051=0,"",D6051/C6051)</f>
        <v>0.909090909090909</v>
      </c>
    </row>
    <row r="6052" customFormat="false" ht="15" hidden="false" customHeight="false" outlineLevel="0" collapsed="false">
      <c r="A6052" s="37" t="s">
        <v>1273</v>
      </c>
      <c r="B6052" s="37" t="s">
        <v>274</v>
      </c>
      <c r="C6052" s="37" t="n">
        <v>22</v>
      </c>
      <c r="D6052" s="37" t="n">
        <v>21</v>
      </c>
      <c r="E6052" s="37" t="n">
        <v>2</v>
      </c>
      <c r="F6052" s="37" t="n">
        <v>0</v>
      </c>
      <c r="G6052" s="37" t="n">
        <v>0</v>
      </c>
      <c r="H6052" s="37" t="n">
        <v>1</v>
      </c>
      <c r="I6052" s="37" t="n">
        <v>3</v>
      </c>
      <c r="J6052" s="40" t="n">
        <f aca="false">IF(C6052=0,"",D6052/C6052)</f>
        <v>0.954545454545455</v>
      </c>
    </row>
    <row r="6053" customFormat="false" ht="15" hidden="false" customHeight="false" outlineLevel="0" collapsed="false">
      <c r="A6053" s="37" t="s">
        <v>1273</v>
      </c>
      <c r="B6053" s="37" t="s">
        <v>275</v>
      </c>
      <c r="C6053" s="37" t="n">
        <v>22</v>
      </c>
      <c r="D6053" s="37" t="n">
        <v>21</v>
      </c>
      <c r="E6053" s="37" t="n">
        <v>1</v>
      </c>
      <c r="F6053" s="37" t="n">
        <v>2</v>
      </c>
      <c r="G6053" s="37" t="n">
        <v>0</v>
      </c>
      <c r="H6053" s="37" t="n">
        <v>3</v>
      </c>
      <c r="I6053" s="37" t="n">
        <v>2</v>
      </c>
      <c r="J6053" s="40" t="n">
        <f aca="false">IF(C6053=0,"",D6053/C6053)</f>
        <v>0.954545454545455</v>
      </c>
    </row>
    <row r="6054" customFormat="false" ht="15" hidden="false" customHeight="false" outlineLevel="0" collapsed="false">
      <c r="A6054" s="37" t="s">
        <v>1273</v>
      </c>
      <c r="B6054" s="37" t="s">
        <v>276</v>
      </c>
      <c r="C6054" s="37" t="n">
        <v>22</v>
      </c>
      <c r="D6054" s="37" t="n">
        <v>19</v>
      </c>
      <c r="E6054" s="37" t="n">
        <v>2</v>
      </c>
      <c r="F6054" s="37" t="n">
        <v>1</v>
      </c>
      <c r="G6054" s="37" t="n">
        <v>0</v>
      </c>
      <c r="H6054" s="37" t="n">
        <v>1</v>
      </c>
      <c r="I6054" s="37" t="n">
        <v>1</v>
      </c>
      <c r="J6054" s="40" t="n">
        <f aca="false">IF(C6054=0,"",D6054/C6054)</f>
        <v>0.863636363636364</v>
      </c>
    </row>
    <row r="6055" customFormat="false" ht="15" hidden="false" customHeight="false" outlineLevel="0" collapsed="false">
      <c r="A6055" s="37" t="s">
        <v>1273</v>
      </c>
      <c r="B6055" s="37" t="s">
        <v>277</v>
      </c>
      <c r="C6055" s="37" t="n">
        <v>22</v>
      </c>
      <c r="D6055" s="37" t="n">
        <v>22</v>
      </c>
      <c r="E6055" s="37" t="n">
        <v>1</v>
      </c>
      <c r="F6055" s="37" t="n">
        <v>1</v>
      </c>
      <c r="G6055" s="37" t="n">
        <v>0</v>
      </c>
      <c r="H6055" s="37" t="n">
        <v>7</v>
      </c>
      <c r="I6055" s="37" t="n">
        <v>0</v>
      </c>
      <c r="J6055" s="40" t="n">
        <f aca="false">IF(C6055=0,"",D6055/C6055)</f>
        <v>1</v>
      </c>
    </row>
    <row r="6056" customFormat="false" ht="15" hidden="false" customHeight="false" outlineLevel="0" collapsed="false">
      <c r="A6056" s="37" t="s">
        <v>1273</v>
      </c>
      <c r="B6056" s="37" t="s">
        <v>278</v>
      </c>
      <c r="C6056" s="37" t="n">
        <v>22</v>
      </c>
      <c r="D6056" s="37" t="n">
        <v>22</v>
      </c>
      <c r="E6056" s="37" t="n">
        <v>1</v>
      </c>
      <c r="F6056" s="37" t="n">
        <v>0</v>
      </c>
      <c r="G6056" s="37" t="n">
        <v>0</v>
      </c>
      <c r="H6056" s="37" t="n">
        <v>1</v>
      </c>
      <c r="I6056" s="37" t="n">
        <v>0</v>
      </c>
      <c r="J6056" s="40" t="n">
        <f aca="false">IF(C6056=0,"",D6056/C6056)</f>
        <v>1</v>
      </c>
    </row>
    <row r="6057" customFormat="false" ht="15" hidden="false" customHeight="false" outlineLevel="0" collapsed="false">
      <c r="A6057" s="37" t="s">
        <v>1273</v>
      </c>
      <c r="B6057" s="37" t="s">
        <v>279</v>
      </c>
      <c r="C6057" s="37" t="n">
        <v>22</v>
      </c>
      <c r="D6057" s="37" t="n">
        <v>20</v>
      </c>
      <c r="E6057" s="37" t="n">
        <v>1</v>
      </c>
      <c r="F6057" s="37" t="n">
        <v>0</v>
      </c>
      <c r="G6057" s="37" t="n">
        <v>0</v>
      </c>
      <c r="H6057" s="37" t="n">
        <v>1</v>
      </c>
      <c r="I6057" s="37" t="n">
        <v>0</v>
      </c>
      <c r="J6057" s="40" t="n">
        <f aca="false">IF(C6057=0,"",D6057/C6057)</f>
        <v>0.909090909090909</v>
      </c>
    </row>
    <row r="6058" customFormat="false" ht="15" hidden="false" customHeight="false" outlineLevel="0" collapsed="false">
      <c r="A6058" s="37" t="s">
        <v>1273</v>
      </c>
      <c r="B6058" s="37" t="s">
        <v>280</v>
      </c>
      <c r="C6058" s="37" t="n">
        <v>22</v>
      </c>
      <c r="D6058" s="37" t="n">
        <v>20</v>
      </c>
      <c r="E6058" s="37" t="n">
        <v>0</v>
      </c>
      <c r="F6058" s="37" t="n">
        <v>1</v>
      </c>
      <c r="G6058" s="37" t="n">
        <v>0</v>
      </c>
      <c r="H6058" s="37" t="n">
        <v>0</v>
      </c>
      <c r="I6058" s="37" t="n">
        <v>2</v>
      </c>
      <c r="J6058" s="40" t="n">
        <f aca="false">IF(C6058=0,"",D6058/C6058)</f>
        <v>0.909090909090909</v>
      </c>
    </row>
    <row r="6059" customFormat="false" ht="15" hidden="false" customHeight="false" outlineLevel="0" collapsed="false">
      <c r="A6059" s="37" t="s">
        <v>1273</v>
      </c>
      <c r="B6059" s="37" t="s">
        <v>281</v>
      </c>
      <c r="C6059" s="37" t="n">
        <v>22</v>
      </c>
      <c r="D6059" s="37" t="n">
        <v>21</v>
      </c>
      <c r="E6059" s="37" t="n">
        <v>0</v>
      </c>
      <c r="F6059" s="37" t="n">
        <v>0</v>
      </c>
      <c r="G6059" s="37" t="n">
        <v>1</v>
      </c>
      <c r="H6059" s="37" t="n">
        <v>1</v>
      </c>
      <c r="I6059" s="37" t="n">
        <v>0</v>
      </c>
      <c r="J6059" s="40" t="n">
        <f aca="false">IF(C6059=0,"",D6059/C6059)</f>
        <v>0.954545454545455</v>
      </c>
    </row>
    <row r="6060" customFormat="false" ht="15" hidden="false" customHeight="false" outlineLevel="0" collapsed="false">
      <c r="A6060" s="37" t="s">
        <v>849</v>
      </c>
      <c r="B6060" s="37" t="s">
        <v>270</v>
      </c>
      <c r="C6060" s="37" t="n">
        <v>22</v>
      </c>
      <c r="D6060" s="37" t="n">
        <v>22</v>
      </c>
      <c r="E6060" s="37" t="n">
        <v>1</v>
      </c>
      <c r="F6060" s="37" t="n">
        <v>0</v>
      </c>
      <c r="G6060" s="37" t="n">
        <v>1</v>
      </c>
      <c r="H6060" s="37" t="n">
        <v>1</v>
      </c>
      <c r="I6060" s="37" t="n">
        <v>0</v>
      </c>
      <c r="J6060" s="40" t="n">
        <f aca="false">IF(C6060=0,"",D6060/C6060)</f>
        <v>1</v>
      </c>
    </row>
    <row r="6061" customFormat="false" ht="15" hidden="false" customHeight="false" outlineLevel="0" collapsed="false">
      <c r="A6061" s="37" t="s">
        <v>849</v>
      </c>
      <c r="B6061" s="37" t="s">
        <v>271</v>
      </c>
      <c r="C6061" s="37" t="n">
        <v>22</v>
      </c>
      <c r="D6061" s="37" t="n">
        <v>21</v>
      </c>
      <c r="E6061" s="37" t="n">
        <v>0</v>
      </c>
      <c r="F6061" s="37" t="n">
        <v>1</v>
      </c>
      <c r="G6061" s="37" t="n">
        <v>0</v>
      </c>
      <c r="H6061" s="37" t="n">
        <v>6</v>
      </c>
      <c r="I6061" s="37" t="n">
        <v>1</v>
      </c>
      <c r="J6061" s="40" t="n">
        <f aca="false">IF(C6061=0,"",D6061/C6061)</f>
        <v>0.954545454545455</v>
      </c>
    </row>
    <row r="6062" customFormat="false" ht="15" hidden="false" customHeight="false" outlineLevel="0" collapsed="false">
      <c r="A6062" s="37" t="s">
        <v>849</v>
      </c>
      <c r="B6062" s="37" t="s">
        <v>272</v>
      </c>
      <c r="C6062" s="37" t="n">
        <v>22</v>
      </c>
      <c r="D6062" s="37" t="n">
        <v>19</v>
      </c>
      <c r="E6062" s="37" t="n">
        <v>1</v>
      </c>
      <c r="F6062" s="37" t="n">
        <v>0</v>
      </c>
      <c r="G6062" s="37" t="n">
        <v>0</v>
      </c>
      <c r="H6062" s="37" t="n">
        <v>1</v>
      </c>
      <c r="I6062" s="37" t="n">
        <v>4</v>
      </c>
      <c r="J6062" s="40" t="n">
        <f aca="false">IF(C6062=0,"",D6062/C6062)</f>
        <v>0.863636363636364</v>
      </c>
    </row>
    <row r="6063" customFormat="false" ht="15" hidden="false" customHeight="false" outlineLevel="0" collapsed="false">
      <c r="A6063" s="37" t="s">
        <v>849</v>
      </c>
      <c r="B6063" s="37" t="s">
        <v>273</v>
      </c>
      <c r="C6063" s="37" t="n">
        <v>22</v>
      </c>
      <c r="D6063" s="37" t="n">
        <v>21</v>
      </c>
      <c r="E6063" s="37" t="n">
        <v>1</v>
      </c>
      <c r="F6063" s="37" t="n">
        <v>1</v>
      </c>
      <c r="G6063" s="37" t="n">
        <v>1</v>
      </c>
      <c r="H6063" s="37" t="n">
        <v>4</v>
      </c>
      <c r="I6063" s="37" t="n">
        <v>3</v>
      </c>
      <c r="J6063" s="40" t="n">
        <f aca="false">IF(C6063=0,"",D6063/C6063)</f>
        <v>0.954545454545455</v>
      </c>
    </row>
    <row r="6064" customFormat="false" ht="15" hidden="false" customHeight="false" outlineLevel="0" collapsed="false">
      <c r="A6064" s="37" t="s">
        <v>849</v>
      </c>
      <c r="B6064" s="37" t="s">
        <v>274</v>
      </c>
      <c r="C6064" s="37" t="n">
        <v>22</v>
      </c>
      <c r="D6064" s="37" t="n">
        <v>20</v>
      </c>
      <c r="E6064" s="37" t="n">
        <v>0</v>
      </c>
      <c r="F6064" s="37" t="n">
        <v>1</v>
      </c>
      <c r="G6064" s="37" t="n">
        <v>0</v>
      </c>
      <c r="H6064" s="37" t="n">
        <v>0</v>
      </c>
      <c r="I6064" s="37" t="n">
        <v>0</v>
      </c>
      <c r="J6064" s="40" t="n">
        <f aca="false">IF(C6064=0,"",D6064/C6064)</f>
        <v>0.909090909090909</v>
      </c>
    </row>
    <row r="6065" customFormat="false" ht="15" hidden="false" customHeight="false" outlineLevel="0" collapsed="false">
      <c r="A6065" s="37" t="s">
        <v>849</v>
      </c>
      <c r="B6065" s="37" t="s">
        <v>275</v>
      </c>
      <c r="C6065" s="37" t="n">
        <v>22</v>
      </c>
      <c r="D6065" s="37" t="n">
        <v>20</v>
      </c>
      <c r="E6065" s="37" t="n">
        <v>0</v>
      </c>
      <c r="F6065" s="37" t="n">
        <v>0</v>
      </c>
      <c r="G6065" s="37" t="n">
        <v>1</v>
      </c>
      <c r="H6065" s="37" t="n">
        <v>2</v>
      </c>
      <c r="I6065" s="37" t="n">
        <v>0</v>
      </c>
      <c r="J6065" s="40" t="n">
        <f aca="false">IF(C6065=0,"",D6065/C6065)</f>
        <v>0.909090909090909</v>
      </c>
    </row>
    <row r="6066" customFormat="false" ht="15" hidden="false" customHeight="false" outlineLevel="0" collapsed="false">
      <c r="A6066" s="37" t="s">
        <v>849</v>
      </c>
      <c r="B6066" s="37" t="s">
        <v>276</v>
      </c>
      <c r="C6066" s="37" t="n">
        <v>22</v>
      </c>
      <c r="D6066" s="37" t="n">
        <v>20</v>
      </c>
      <c r="E6066" s="37" t="n">
        <v>0</v>
      </c>
      <c r="F6066" s="37" t="n">
        <v>1</v>
      </c>
      <c r="G6066" s="37" t="n">
        <v>1</v>
      </c>
      <c r="H6066" s="37" t="n">
        <v>2</v>
      </c>
      <c r="I6066" s="37" t="n">
        <v>3</v>
      </c>
      <c r="J6066" s="40" t="n">
        <f aca="false">IF(C6066=0,"",D6066/C6066)</f>
        <v>0.909090909090909</v>
      </c>
    </row>
    <row r="6067" customFormat="false" ht="15" hidden="false" customHeight="false" outlineLevel="0" collapsed="false">
      <c r="A6067" s="37" t="s">
        <v>849</v>
      </c>
      <c r="B6067" s="37" t="s">
        <v>277</v>
      </c>
      <c r="C6067" s="37" t="n">
        <v>22</v>
      </c>
      <c r="D6067" s="37" t="n">
        <v>21</v>
      </c>
      <c r="E6067" s="37" t="n">
        <v>0</v>
      </c>
      <c r="F6067" s="37" t="n">
        <v>0</v>
      </c>
      <c r="G6067" s="37" t="n">
        <v>0</v>
      </c>
      <c r="H6067" s="37" t="n">
        <v>2</v>
      </c>
      <c r="I6067" s="37" t="n">
        <v>4</v>
      </c>
      <c r="J6067" s="40" t="n">
        <f aca="false">IF(C6067=0,"",D6067/C6067)</f>
        <v>0.954545454545455</v>
      </c>
    </row>
    <row r="6068" customFormat="false" ht="15" hidden="false" customHeight="false" outlineLevel="0" collapsed="false">
      <c r="A6068" s="37" t="s">
        <v>849</v>
      </c>
      <c r="B6068" s="37" t="s">
        <v>278</v>
      </c>
      <c r="C6068" s="37" t="n">
        <v>22</v>
      </c>
      <c r="D6068" s="37" t="n">
        <v>20</v>
      </c>
      <c r="E6068" s="37" t="n">
        <v>0</v>
      </c>
      <c r="F6068" s="37" t="n">
        <v>0</v>
      </c>
      <c r="G6068" s="37" t="n">
        <v>0</v>
      </c>
      <c r="H6068" s="37" t="n">
        <v>2</v>
      </c>
      <c r="I6068" s="37" t="n">
        <v>4</v>
      </c>
      <c r="J6068" s="40" t="n">
        <f aca="false">IF(C6068=0,"",D6068/C6068)</f>
        <v>0.909090909090909</v>
      </c>
    </row>
    <row r="6069" customFormat="false" ht="15" hidden="false" customHeight="false" outlineLevel="0" collapsed="false">
      <c r="A6069" s="37" t="s">
        <v>849</v>
      </c>
      <c r="B6069" s="37" t="s">
        <v>279</v>
      </c>
      <c r="C6069" s="37" t="n">
        <v>22</v>
      </c>
      <c r="D6069" s="37" t="n">
        <v>21</v>
      </c>
      <c r="E6069" s="37" t="n">
        <v>0</v>
      </c>
      <c r="F6069" s="37" t="n">
        <v>3</v>
      </c>
      <c r="G6069" s="37" t="n">
        <v>2</v>
      </c>
      <c r="H6069" s="37" t="n">
        <v>4</v>
      </c>
      <c r="I6069" s="37" t="n">
        <v>0</v>
      </c>
      <c r="J6069" s="40" t="n">
        <f aca="false">IF(C6069=0,"",D6069/C6069)</f>
        <v>0.954545454545455</v>
      </c>
    </row>
    <row r="6070" customFormat="false" ht="15" hidden="false" customHeight="false" outlineLevel="0" collapsed="false">
      <c r="A6070" s="37" t="s">
        <v>849</v>
      </c>
      <c r="B6070" s="37" t="s">
        <v>280</v>
      </c>
      <c r="C6070" s="37" t="n">
        <v>22</v>
      </c>
      <c r="D6070" s="37" t="n">
        <v>22</v>
      </c>
      <c r="E6070" s="37" t="n">
        <v>2</v>
      </c>
      <c r="F6070" s="37" t="n">
        <v>0</v>
      </c>
      <c r="G6070" s="37" t="n">
        <v>0</v>
      </c>
      <c r="H6070" s="37" t="n">
        <v>3</v>
      </c>
      <c r="I6070" s="37" t="n">
        <v>1</v>
      </c>
      <c r="J6070" s="40" t="n">
        <f aca="false">IF(C6070=0,"",D6070/C6070)</f>
        <v>1</v>
      </c>
    </row>
    <row r="6071" customFormat="false" ht="15" hidden="false" customHeight="false" outlineLevel="0" collapsed="false">
      <c r="A6071" s="37" t="s">
        <v>849</v>
      </c>
      <c r="B6071" s="37" t="s">
        <v>281</v>
      </c>
      <c r="C6071" s="37" t="n">
        <v>22</v>
      </c>
      <c r="D6071" s="37" t="n">
        <v>22</v>
      </c>
      <c r="E6071" s="37" t="n">
        <v>0</v>
      </c>
      <c r="F6071" s="37" t="n">
        <v>0</v>
      </c>
      <c r="G6071" s="37" t="n">
        <v>1</v>
      </c>
      <c r="H6071" s="37" t="n">
        <v>1</v>
      </c>
      <c r="I6071" s="37" t="n">
        <v>9</v>
      </c>
      <c r="J6071" s="40" t="n">
        <f aca="false">IF(C6071=0,"",D6071/C6071)</f>
        <v>1</v>
      </c>
    </row>
    <row r="6072" customFormat="false" ht="15" hidden="false" customHeight="false" outlineLevel="0" collapsed="false">
      <c r="A6072" s="37" t="s">
        <v>1275</v>
      </c>
      <c r="B6072" s="37" t="s">
        <v>270</v>
      </c>
      <c r="C6072" s="37" t="n">
        <v>22</v>
      </c>
      <c r="D6072" s="37" t="n">
        <v>19</v>
      </c>
      <c r="E6072" s="37" t="n">
        <v>1</v>
      </c>
      <c r="F6072" s="37" t="n">
        <v>0</v>
      </c>
      <c r="G6072" s="37" t="n">
        <v>0</v>
      </c>
      <c r="H6072" s="37" t="n">
        <v>2</v>
      </c>
      <c r="I6072" s="37" t="n">
        <v>1</v>
      </c>
      <c r="J6072" s="40" t="n">
        <f aca="false">IF(C6072=0,"",D6072/C6072)</f>
        <v>0.863636363636364</v>
      </c>
    </row>
    <row r="6073" customFormat="false" ht="15" hidden="false" customHeight="false" outlineLevel="0" collapsed="false">
      <c r="A6073" s="37" t="s">
        <v>1275</v>
      </c>
      <c r="B6073" s="37" t="s">
        <v>271</v>
      </c>
      <c r="C6073" s="37" t="n">
        <v>22</v>
      </c>
      <c r="D6073" s="37" t="n">
        <v>19</v>
      </c>
      <c r="E6073" s="37" t="n">
        <v>0</v>
      </c>
      <c r="F6073" s="37" t="n">
        <v>1</v>
      </c>
      <c r="G6073" s="37" t="n">
        <v>1</v>
      </c>
      <c r="H6073" s="37" t="n">
        <v>2</v>
      </c>
      <c r="I6073" s="37" t="n">
        <v>5</v>
      </c>
      <c r="J6073" s="40" t="n">
        <f aca="false">IF(C6073=0,"",D6073/C6073)</f>
        <v>0.863636363636364</v>
      </c>
    </row>
    <row r="6074" customFormat="false" ht="15" hidden="false" customHeight="false" outlineLevel="0" collapsed="false">
      <c r="A6074" s="37" t="s">
        <v>1275</v>
      </c>
      <c r="B6074" s="37" t="s">
        <v>272</v>
      </c>
      <c r="C6074" s="37" t="n">
        <v>22</v>
      </c>
      <c r="D6074" s="37" t="n">
        <v>17</v>
      </c>
      <c r="E6074" s="37" t="n">
        <v>0</v>
      </c>
      <c r="F6074" s="37" t="n">
        <v>0</v>
      </c>
      <c r="G6074" s="37" t="n">
        <v>1</v>
      </c>
      <c r="H6074" s="37" t="n">
        <v>0</v>
      </c>
      <c r="I6074" s="37" t="n">
        <v>4</v>
      </c>
      <c r="J6074" s="40" t="n">
        <f aca="false">IF(C6074=0,"",D6074/C6074)</f>
        <v>0.772727272727273</v>
      </c>
    </row>
    <row r="6075" customFormat="false" ht="15" hidden="false" customHeight="false" outlineLevel="0" collapsed="false">
      <c r="A6075" s="37" t="s">
        <v>1275</v>
      </c>
      <c r="B6075" s="37" t="s">
        <v>273</v>
      </c>
      <c r="C6075" s="37" t="n">
        <v>22</v>
      </c>
      <c r="D6075" s="37" t="n">
        <v>21</v>
      </c>
      <c r="E6075" s="37" t="n">
        <v>1</v>
      </c>
      <c r="F6075" s="37" t="n">
        <v>1</v>
      </c>
      <c r="G6075" s="37" t="n">
        <v>0</v>
      </c>
      <c r="H6075" s="37" t="n">
        <v>2</v>
      </c>
      <c r="I6075" s="37" t="n">
        <v>10</v>
      </c>
      <c r="J6075" s="40" t="n">
        <f aca="false">IF(C6075=0,"",D6075/C6075)</f>
        <v>0.954545454545455</v>
      </c>
    </row>
    <row r="6076" customFormat="false" ht="15" hidden="false" customHeight="false" outlineLevel="0" collapsed="false">
      <c r="A6076" s="37" t="s">
        <v>1275</v>
      </c>
      <c r="B6076" s="37" t="s">
        <v>274</v>
      </c>
      <c r="C6076" s="37" t="n">
        <v>22</v>
      </c>
      <c r="D6076" s="37" t="n">
        <v>21</v>
      </c>
      <c r="E6076" s="37" t="n">
        <v>0</v>
      </c>
      <c r="F6076" s="37" t="n">
        <v>0</v>
      </c>
      <c r="G6076" s="37" t="n">
        <v>2</v>
      </c>
      <c r="H6076" s="37" t="n">
        <v>0</v>
      </c>
      <c r="I6076" s="37" t="n">
        <v>42</v>
      </c>
      <c r="J6076" s="40" t="n">
        <f aca="false">IF(C6076=0,"",D6076/C6076)</f>
        <v>0.954545454545455</v>
      </c>
    </row>
    <row r="6077" customFormat="false" ht="15" hidden="false" customHeight="false" outlineLevel="0" collapsed="false">
      <c r="A6077" s="37" t="s">
        <v>1275</v>
      </c>
      <c r="B6077" s="37" t="s">
        <v>275</v>
      </c>
      <c r="C6077" s="37" t="n">
        <v>22</v>
      </c>
      <c r="D6077" s="37" t="n">
        <v>21</v>
      </c>
      <c r="E6077" s="37" t="n">
        <v>0</v>
      </c>
      <c r="F6077" s="37" t="n">
        <v>0</v>
      </c>
      <c r="G6077" s="37" t="n">
        <v>2</v>
      </c>
      <c r="H6077" s="37" t="n">
        <v>0</v>
      </c>
      <c r="I6077" s="37" t="n">
        <v>13</v>
      </c>
      <c r="J6077" s="40" t="n">
        <f aca="false">IF(C6077=0,"",D6077/C6077)</f>
        <v>0.954545454545455</v>
      </c>
    </row>
    <row r="6078" customFormat="false" ht="15" hidden="false" customHeight="false" outlineLevel="0" collapsed="false">
      <c r="A6078" s="37" t="s">
        <v>1275</v>
      </c>
      <c r="B6078" s="37" t="s">
        <v>276</v>
      </c>
      <c r="C6078" s="37" t="n">
        <v>22</v>
      </c>
      <c r="D6078" s="37" t="n">
        <v>21</v>
      </c>
      <c r="E6078" s="37" t="n">
        <v>1</v>
      </c>
      <c r="F6078" s="37" t="n">
        <v>1</v>
      </c>
      <c r="G6078" s="37" t="n">
        <v>0</v>
      </c>
      <c r="H6078" s="37" t="n">
        <v>2</v>
      </c>
      <c r="I6078" s="37" t="n">
        <v>22</v>
      </c>
      <c r="J6078" s="40" t="n">
        <f aca="false">IF(C6078=0,"",D6078/C6078)</f>
        <v>0.954545454545455</v>
      </c>
    </row>
    <row r="6079" customFormat="false" ht="15" hidden="false" customHeight="false" outlineLevel="0" collapsed="false">
      <c r="A6079" s="37" t="s">
        <v>1275</v>
      </c>
      <c r="B6079" s="37" t="s">
        <v>277</v>
      </c>
      <c r="C6079" s="37" t="n">
        <v>22</v>
      </c>
      <c r="D6079" s="37" t="n">
        <v>21</v>
      </c>
      <c r="E6079" s="37" t="n">
        <v>1</v>
      </c>
      <c r="F6079" s="37" t="n">
        <v>0</v>
      </c>
      <c r="G6079" s="37" t="n">
        <v>3</v>
      </c>
      <c r="H6079" s="37" t="n">
        <v>1</v>
      </c>
      <c r="I6079" s="37" t="n">
        <v>16</v>
      </c>
      <c r="J6079" s="40" t="n">
        <f aca="false">IF(C6079=0,"",D6079/C6079)</f>
        <v>0.954545454545455</v>
      </c>
    </row>
    <row r="6080" customFormat="false" ht="15" hidden="false" customHeight="false" outlineLevel="0" collapsed="false">
      <c r="A6080" s="37" t="s">
        <v>1275</v>
      </c>
      <c r="B6080" s="37" t="s">
        <v>278</v>
      </c>
      <c r="C6080" s="37" t="n">
        <v>22</v>
      </c>
      <c r="D6080" s="37" t="n">
        <v>20</v>
      </c>
      <c r="E6080" s="37" t="n">
        <v>2</v>
      </c>
      <c r="F6080" s="37" t="n">
        <v>2</v>
      </c>
      <c r="G6080" s="37" t="n">
        <v>1</v>
      </c>
      <c r="H6080" s="37" t="n">
        <v>2</v>
      </c>
      <c r="I6080" s="37" t="n">
        <v>19</v>
      </c>
      <c r="J6080" s="40" t="n">
        <f aca="false">IF(C6080=0,"",D6080/C6080)</f>
        <v>0.909090909090909</v>
      </c>
    </row>
    <row r="6081" customFormat="false" ht="15" hidden="false" customHeight="false" outlineLevel="0" collapsed="false">
      <c r="A6081" s="37" t="s">
        <v>1275</v>
      </c>
      <c r="B6081" s="37" t="s">
        <v>279</v>
      </c>
      <c r="C6081" s="37" t="n">
        <v>22</v>
      </c>
      <c r="D6081" s="37" t="n">
        <v>20</v>
      </c>
      <c r="E6081" s="37" t="n">
        <v>1</v>
      </c>
      <c r="F6081" s="37" t="n">
        <v>1</v>
      </c>
      <c r="G6081" s="37" t="n">
        <v>0</v>
      </c>
      <c r="H6081" s="37" t="n">
        <v>4</v>
      </c>
      <c r="I6081" s="37" t="n">
        <v>7</v>
      </c>
      <c r="J6081" s="40" t="n">
        <f aca="false">IF(C6081=0,"",D6081/C6081)</f>
        <v>0.909090909090909</v>
      </c>
    </row>
    <row r="6082" customFormat="false" ht="15" hidden="false" customHeight="false" outlineLevel="0" collapsed="false">
      <c r="A6082" s="37" t="s">
        <v>1275</v>
      </c>
      <c r="B6082" s="37" t="s">
        <v>280</v>
      </c>
      <c r="C6082" s="37" t="n">
        <v>22</v>
      </c>
      <c r="D6082" s="37" t="n">
        <v>22</v>
      </c>
      <c r="E6082" s="37" t="n">
        <v>0</v>
      </c>
      <c r="F6082" s="37" t="n">
        <v>1</v>
      </c>
      <c r="G6082" s="37" t="n">
        <v>0</v>
      </c>
      <c r="H6082" s="37" t="n">
        <v>0</v>
      </c>
      <c r="I6082" s="37" t="n">
        <v>39</v>
      </c>
      <c r="J6082" s="40" t="n">
        <f aca="false">IF(C6082=0,"",D6082/C6082)</f>
        <v>1</v>
      </c>
    </row>
    <row r="6083" customFormat="false" ht="15" hidden="false" customHeight="false" outlineLevel="0" collapsed="false">
      <c r="A6083" s="37" t="s">
        <v>1275</v>
      </c>
      <c r="B6083" s="37" t="s">
        <v>281</v>
      </c>
      <c r="C6083" s="37" t="n">
        <v>22</v>
      </c>
      <c r="D6083" s="37" t="n">
        <v>20</v>
      </c>
      <c r="E6083" s="37" t="n">
        <v>1</v>
      </c>
      <c r="F6083" s="37" t="n">
        <v>1</v>
      </c>
      <c r="G6083" s="37" t="n">
        <v>0</v>
      </c>
      <c r="H6083" s="37" t="n">
        <v>1</v>
      </c>
      <c r="I6083" s="37" t="n">
        <v>16</v>
      </c>
      <c r="J6083" s="40" t="n">
        <f aca="false">IF(C6083=0,"",D6083/C6083)</f>
        <v>0.909090909090909</v>
      </c>
    </row>
    <row r="6084" customFormat="false" ht="15" hidden="false" customHeight="false" outlineLevel="0" collapsed="false">
      <c r="A6084" s="37" t="s">
        <v>1276</v>
      </c>
      <c r="B6084" s="37" t="s">
        <v>270</v>
      </c>
      <c r="C6084" s="37" t="n">
        <v>22</v>
      </c>
      <c r="D6084" s="37" t="n">
        <v>20</v>
      </c>
      <c r="E6084" s="37" t="n">
        <v>0</v>
      </c>
      <c r="F6084" s="37" t="n">
        <v>1</v>
      </c>
      <c r="G6084" s="37" t="n">
        <v>0</v>
      </c>
      <c r="H6084" s="37" t="n">
        <v>0</v>
      </c>
      <c r="I6084" s="37" t="n">
        <v>0</v>
      </c>
      <c r="J6084" s="40" t="n">
        <f aca="false">IF(C6084=0,"",D6084/C6084)</f>
        <v>0.909090909090909</v>
      </c>
    </row>
    <row r="6085" customFormat="false" ht="15" hidden="false" customHeight="false" outlineLevel="0" collapsed="false">
      <c r="A6085" s="37" t="s">
        <v>1276</v>
      </c>
      <c r="B6085" s="37" t="s">
        <v>271</v>
      </c>
      <c r="C6085" s="37" t="n">
        <v>22</v>
      </c>
      <c r="D6085" s="37" t="n">
        <v>20</v>
      </c>
      <c r="E6085" s="37" t="n">
        <v>0</v>
      </c>
      <c r="F6085" s="37" t="n">
        <v>1</v>
      </c>
      <c r="G6085" s="37" t="n">
        <v>1</v>
      </c>
      <c r="H6085" s="37" t="n">
        <v>1</v>
      </c>
      <c r="I6085" s="37" t="n">
        <v>2</v>
      </c>
      <c r="J6085" s="40" t="n">
        <f aca="false">IF(C6085=0,"",D6085/C6085)</f>
        <v>0.909090909090909</v>
      </c>
    </row>
    <row r="6086" customFormat="false" ht="15" hidden="false" customHeight="false" outlineLevel="0" collapsed="false">
      <c r="A6086" s="37" t="s">
        <v>1276</v>
      </c>
      <c r="B6086" s="37" t="s">
        <v>272</v>
      </c>
      <c r="C6086" s="37" t="n">
        <v>22</v>
      </c>
      <c r="D6086" s="37" t="n">
        <v>21</v>
      </c>
      <c r="E6086" s="37" t="n">
        <v>3</v>
      </c>
      <c r="F6086" s="37" t="n">
        <v>0</v>
      </c>
      <c r="G6086" s="37" t="n">
        <v>1</v>
      </c>
      <c r="H6086" s="37" t="n">
        <v>1</v>
      </c>
      <c r="I6086" s="37" t="n">
        <v>6</v>
      </c>
      <c r="J6086" s="40" t="n">
        <f aca="false">IF(C6086=0,"",D6086/C6086)</f>
        <v>0.954545454545455</v>
      </c>
    </row>
    <row r="6087" customFormat="false" ht="15" hidden="false" customHeight="false" outlineLevel="0" collapsed="false">
      <c r="A6087" s="37" t="s">
        <v>1276</v>
      </c>
      <c r="B6087" s="37" t="s">
        <v>273</v>
      </c>
      <c r="C6087" s="37" t="n">
        <v>22</v>
      </c>
      <c r="D6087" s="37" t="n">
        <v>20</v>
      </c>
      <c r="E6087" s="37" t="n">
        <v>0</v>
      </c>
      <c r="F6087" s="37" t="n">
        <v>0</v>
      </c>
      <c r="G6087" s="37" t="n">
        <v>0</v>
      </c>
      <c r="H6087" s="37" t="n">
        <v>1</v>
      </c>
      <c r="I6087" s="37" t="n">
        <v>0</v>
      </c>
      <c r="J6087" s="40" t="n">
        <f aca="false">IF(C6087=0,"",D6087/C6087)</f>
        <v>0.909090909090909</v>
      </c>
    </row>
    <row r="6088" customFormat="false" ht="15" hidden="false" customHeight="false" outlineLevel="0" collapsed="false">
      <c r="A6088" s="37" t="s">
        <v>1276</v>
      </c>
      <c r="B6088" s="37" t="s">
        <v>274</v>
      </c>
      <c r="C6088" s="37" t="n">
        <v>22</v>
      </c>
      <c r="D6088" s="37" t="n">
        <v>21</v>
      </c>
      <c r="E6088" s="37" t="n">
        <v>0</v>
      </c>
      <c r="F6088" s="37" t="n">
        <v>3</v>
      </c>
      <c r="G6088" s="37" t="n">
        <v>2</v>
      </c>
      <c r="H6088" s="37" t="n">
        <v>2</v>
      </c>
      <c r="I6088" s="37" t="n">
        <v>1</v>
      </c>
      <c r="J6088" s="40" t="n">
        <f aca="false">IF(C6088=0,"",D6088/C6088)</f>
        <v>0.954545454545455</v>
      </c>
    </row>
    <row r="6089" customFormat="false" ht="15" hidden="false" customHeight="false" outlineLevel="0" collapsed="false">
      <c r="A6089" s="37" t="s">
        <v>1276</v>
      </c>
      <c r="B6089" s="37" t="s">
        <v>275</v>
      </c>
      <c r="C6089" s="37" t="n">
        <v>22</v>
      </c>
      <c r="D6089" s="37" t="n">
        <v>20</v>
      </c>
      <c r="E6089" s="37" t="n">
        <v>3</v>
      </c>
      <c r="F6089" s="37" t="n">
        <v>2</v>
      </c>
      <c r="G6089" s="37" t="n">
        <v>0</v>
      </c>
      <c r="H6089" s="37" t="n">
        <v>1</v>
      </c>
      <c r="I6089" s="37" t="n">
        <v>5</v>
      </c>
      <c r="J6089" s="40" t="n">
        <f aca="false">IF(C6089=0,"",D6089/C6089)</f>
        <v>0.909090909090909</v>
      </c>
    </row>
    <row r="6090" customFormat="false" ht="15" hidden="false" customHeight="false" outlineLevel="0" collapsed="false">
      <c r="A6090" s="37" t="s">
        <v>1276</v>
      </c>
      <c r="B6090" s="37" t="s">
        <v>276</v>
      </c>
      <c r="C6090" s="37" t="n">
        <v>22</v>
      </c>
      <c r="D6090" s="37" t="n">
        <v>21</v>
      </c>
      <c r="E6090" s="37" t="n">
        <v>1</v>
      </c>
      <c r="F6090" s="37" t="n">
        <v>1</v>
      </c>
      <c r="G6090" s="37" t="n">
        <v>0</v>
      </c>
      <c r="H6090" s="37" t="n">
        <v>1</v>
      </c>
      <c r="I6090" s="37" t="n">
        <v>3</v>
      </c>
      <c r="J6090" s="40" t="n">
        <f aca="false">IF(C6090=0,"",D6090/C6090)</f>
        <v>0.954545454545455</v>
      </c>
    </row>
    <row r="6091" customFormat="false" ht="15" hidden="false" customHeight="false" outlineLevel="0" collapsed="false">
      <c r="A6091" s="37" t="s">
        <v>1276</v>
      </c>
      <c r="B6091" s="37" t="s">
        <v>277</v>
      </c>
      <c r="C6091" s="37" t="n">
        <v>22</v>
      </c>
      <c r="D6091" s="37" t="n">
        <v>20</v>
      </c>
      <c r="E6091" s="37" t="n">
        <v>0</v>
      </c>
      <c r="F6091" s="37" t="n">
        <v>2</v>
      </c>
      <c r="G6091" s="37" t="n">
        <v>1</v>
      </c>
      <c r="H6091" s="37" t="n">
        <v>2</v>
      </c>
      <c r="I6091" s="37" t="n">
        <v>0</v>
      </c>
      <c r="J6091" s="40" t="n">
        <f aca="false">IF(C6091=0,"",D6091/C6091)</f>
        <v>0.909090909090909</v>
      </c>
    </row>
    <row r="6092" customFormat="false" ht="15" hidden="false" customHeight="false" outlineLevel="0" collapsed="false">
      <c r="A6092" s="37" t="s">
        <v>1276</v>
      </c>
      <c r="B6092" s="37" t="s">
        <v>278</v>
      </c>
      <c r="C6092" s="37" t="n">
        <v>22</v>
      </c>
      <c r="D6092" s="37" t="n">
        <v>20</v>
      </c>
      <c r="E6092" s="37" t="n">
        <v>0</v>
      </c>
      <c r="F6092" s="37" t="n">
        <v>0</v>
      </c>
      <c r="G6092" s="37" t="n">
        <v>0</v>
      </c>
      <c r="H6092" s="37" t="n">
        <v>0</v>
      </c>
      <c r="I6092" s="37" t="n">
        <v>2</v>
      </c>
      <c r="J6092" s="40" t="n">
        <f aca="false">IF(C6092=0,"",D6092/C6092)</f>
        <v>0.909090909090909</v>
      </c>
    </row>
    <row r="6093" customFormat="false" ht="15" hidden="false" customHeight="false" outlineLevel="0" collapsed="false">
      <c r="A6093" s="37" t="s">
        <v>1276</v>
      </c>
      <c r="B6093" s="37" t="s">
        <v>279</v>
      </c>
      <c r="C6093" s="37" t="n">
        <v>22</v>
      </c>
      <c r="D6093" s="37" t="n">
        <v>21</v>
      </c>
      <c r="E6093" s="37" t="n">
        <v>0</v>
      </c>
      <c r="F6093" s="37" t="n">
        <v>0</v>
      </c>
      <c r="G6093" s="37" t="n">
        <v>1</v>
      </c>
      <c r="H6093" s="37" t="n">
        <v>3</v>
      </c>
      <c r="I6093" s="37" t="n">
        <v>7</v>
      </c>
      <c r="J6093" s="40" t="n">
        <f aca="false">IF(C6093=0,"",D6093/C6093)</f>
        <v>0.954545454545455</v>
      </c>
    </row>
    <row r="6094" customFormat="false" ht="15" hidden="false" customHeight="false" outlineLevel="0" collapsed="false">
      <c r="A6094" s="37" t="s">
        <v>1276</v>
      </c>
      <c r="B6094" s="37" t="s">
        <v>280</v>
      </c>
      <c r="C6094" s="37" t="n">
        <v>22</v>
      </c>
      <c r="D6094" s="37" t="n">
        <v>21</v>
      </c>
      <c r="E6094" s="37" t="n">
        <v>0</v>
      </c>
      <c r="F6094" s="37" t="n">
        <v>1</v>
      </c>
      <c r="G6094" s="37" t="n">
        <v>0</v>
      </c>
      <c r="H6094" s="37" t="n">
        <v>1</v>
      </c>
      <c r="I6094" s="37" t="n">
        <v>1</v>
      </c>
      <c r="J6094" s="40" t="n">
        <f aca="false">IF(C6094=0,"",D6094/C6094)</f>
        <v>0.954545454545455</v>
      </c>
    </row>
    <row r="6095" customFormat="false" ht="15" hidden="false" customHeight="false" outlineLevel="0" collapsed="false">
      <c r="A6095" s="37" t="s">
        <v>1276</v>
      </c>
      <c r="B6095" s="37" t="s">
        <v>281</v>
      </c>
      <c r="C6095" s="37" t="n">
        <v>22</v>
      </c>
      <c r="D6095" s="37" t="n">
        <v>22</v>
      </c>
      <c r="E6095" s="37" t="n">
        <v>0</v>
      </c>
      <c r="F6095" s="37" t="n">
        <v>1</v>
      </c>
      <c r="G6095" s="37" t="n">
        <v>0</v>
      </c>
      <c r="H6095" s="37" t="n">
        <v>0</v>
      </c>
      <c r="I6095" s="37" t="n">
        <v>2</v>
      </c>
      <c r="J6095" s="40" t="n">
        <f aca="false">IF(C6095=0,"",D6095/C6095)</f>
        <v>1</v>
      </c>
    </row>
    <row r="6096" customFormat="false" ht="15" hidden="false" customHeight="false" outlineLevel="0" collapsed="false">
      <c r="A6096" s="37" t="s">
        <v>1277</v>
      </c>
      <c r="B6096" s="37" t="s">
        <v>270</v>
      </c>
      <c r="C6096" s="37" t="n">
        <v>22</v>
      </c>
      <c r="D6096" s="37" t="n">
        <v>20</v>
      </c>
      <c r="E6096" s="37" t="n">
        <v>0</v>
      </c>
      <c r="F6096" s="37" t="n">
        <v>3</v>
      </c>
      <c r="G6096" s="37" t="n">
        <v>0</v>
      </c>
      <c r="H6096" s="37" t="n">
        <v>1</v>
      </c>
      <c r="I6096" s="37" t="n">
        <v>2</v>
      </c>
      <c r="J6096" s="40" t="n">
        <f aca="false">IF(C6096=0,"",D6096/C6096)</f>
        <v>0.909090909090909</v>
      </c>
    </row>
    <row r="6097" customFormat="false" ht="15" hidden="false" customHeight="false" outlineLevel="0" collapsed="false">
      <c r="A6097" s="37" t="s">
        <v>1277</v>
      </c>
      <c r="B6097" s="37" t="s">
        <v>271</v>
      </c>
      <c r="C6097" s="37" t="n">
        <v>22</v>
      </c>
      <c r="D6097" s="37" t="n">
        <v>20</v>
      </c>
      <c r="E6097" s="37" t="n">
        <v>0</v>
      </c>
      <c r="F6097" s="37" t="n">
        <v>1</v>
      </c>
      <c r="G6097" s="37" t="n">
        <v>0</v>
      </c>
      <c r="H6097" s="37" t="n">
        <v>3</v>
      </c>
      <c r="I6097" s="37" t="n">
        <v>4</v>
      </c>
      <c r="J6097" s="40" t="n">
        <f aca="false">IF(C6097=0,"",D6097/C6097)</f>
        <v>0.909090909090909</v>
      </c>
    </row>
    <row r="6098" customFormat="false" ht="15" hidden="false" customHeight="false" outlineLevel="0" collapsed="false">
      <c r="A6098" s="37" t="s">
        <v>1277</v>
      </c>
      <c r="B6098" s="37" t="s">
        <v>272</v>
      </c>
      <c r="C6098" s="37" t="n">
        <v>22</v>
      </c>
      <c r="D6098" s="37" t="n">
        <v>19</v>
      </c>
      <c r="E6098" s="37" t="n">
        <v>0</v>
      </c>
      <c r="F6098" s="37" t="n">
        <v>1</v>
      </c>
      <c r="G6098" s="37" t="n">
        <v>1</v>
      </c>
      <c r="H6098" s="37" t="n">
        <v>1</v>
      </c>
      <c r="I6098" s="37" t="n">
        <v>0</v>
      </c>
      <c r="J6098" s="40" t="n">
        <f aca="false">IF(C6098=0,"",D6098/C6098)</f>
        <v>0.863636363636364</v>
      </c>
    </row>
    <row r="6099" customFormat="false" ht="15" hidden="false" customHeight="false" outlineLevel="0" collapsed="false">
      <c r="A6099" s="37" t="s">
        <v>1277</v>
      </c>
      <c r="B6099" s="37" t="s">
        <v>273</v>
      </c>
      <c r="C6099" s="37" t="n">
        <v>22</v>
      </c>
      <c r="D6099" s="37" t="n">
        <v>19</v>
      </c>
      <c r="E6099" s="37" t="n">
        <v>1</v>
      </c>
      <c r="F6099" s="37" t="n">
        <v>0</v>
      </c>
      <c r="G6099" s="37" t="n">
        <v>0</v>
      </c>
      <c r="H6099" s="37" t="n">
        <v>0</v>
      </c>
      <c r="I6099" s="37" t="n">
        <v>1</v>
      </c>
      <c r="J6099" s="40" t="n">
        <f aca="false">IF(C6099=0,"",D6099/C6099)</f>
        <v>0.863636363636364</v>
      </c>
    </row>
    <row r="6100" customFormat="false" ht="15" hidden="false" customHeight="false" outlineLevel="0" collapsed="false">
      <c r="A6100" s="37" t="s">
        <v>1277</v>
      </c>
      <c r="B6100" s="37" t="s">
        <v>274</v>
      </c>
      <c r="C6100" s="37" t="n">
        <v>22</v>
      </c>
      <c r="D6100" s="37" t="n">
        <v>22</v>
      </c>
      <c r="E6100" s="37" t="n">
        <v>0</v>
      </c>
      <c r="F6100" s="37" t="n">
        <v>1</v>
      </c>
      <c r="G6100" s="37" t="n">
        <v>0</v>
      </c>
      <c r="H6100" s="37" t="n">
        <v>2</v>
      </c>
      <c r="I6100" s="37" t="n">
        <v>0</v>
      </c>
      <c r="J6100" s="40" t="n">
        <f aca="false">IF(C6100=0,"",D6100/C6100)</f>
        <v>1</v>
      </c>
    </row>
    <row r="6101" customFormat="false" ht="15" hidden="false" customHeight="false" outlineLevel="0" collapsed="false">
      <c r="A6101" s="37" t="s">
        <v>1277</v>
      </c>
      <c r="B6101" s="37" t="s">
        <v>275</v>
      </c>
      <c r="C6101" s="37" t="n">
        <v>22</v>
      </c>
      <c r="D6101" s="37" t="n">
        <v>19</v>
      </c>
      <c r="E6101" s="37" t="n">
        <v>1</v>
      </c>
      <c r="F6101" s="37" t="n">
        <v>1</v>
      </c>
      <c r="G6101" s="37" t="n">
        <v>0</v>
      </c>
      <c r="H6101" s="37" t="n">
        <v>2</v>
      </c>
      <c r="I6101" s="37" t="n">
        <v>5</v>
      </c>
      <c r="J6101" s="40" t="n">
        <f aca="false">IF(C6101=0,"",D6101/C6101)</f>
        <v>0.863636363636364</v>
      </c>
    </row>
    <row r="6102" customFormat="false" ht="15" hidden="false" customHeight="false" outlineLevel="0" collapsed="false">
      <c r="A6102" s="37" t="s">
        <v>1277</v>
      </c>
      <c r="B6102" s="37" t="s">
        <v>276</v>
      </c>
      <c r="C6102" s="37" t="n">
        <v>22</v>
      </c>
      <c r="D6102" s="37" t="n">
        <v>21</v>
      </c>
      <c r="E6102" s="37" t="n">
        <v>1</v>
      </c>
      <c r="F6102" s="37" t="n">
        <v>0</v>
      </c>
      <c r="G6102" s="37" t="n">
        <v>1</v>
      </c>
      <c r="H6102" s="37" t="n">
        <v>0</v>
      </c>
      <c r="I6102" s="37" t="n">
        <v>1</v>
      </c>
      <c r="J6102" s="40" t="n">
        <f aca="false">IF(C6102=0,"",D6102/C6102)</f>
        <v>0.954545454545455</v>
      </c>
    </row>
    <row r="6103" customFormat="false" ht="15" hidden="false" customHeight="false" outlineLevel="0" collapsed="false">
      <c r="A6103" s="37" t="s">
        <v>1277</v>
      </c>
      <c r="B6103" s="37" t="s">
        <v>277</v>
      </c>
      <c r="C6103" s="37" t="n">
        <v>22</v>
      </c>
      <c r="D6103" s="37" t="n">
        <v>19</v>
      </c>
      <c r="E6103" s="37" t="n">
        <v>0</v>
      </c>
      <c r="F6103" s="37" t="n">
        <v>0</v>
      </c>
      <c r="G6103" s="37" t="n">
        <v>0</v>
      </c>
      <c r="H6103" s="37" t="n">
        <v>2</v>
      </c>
      <c r="I6103" s="37" t="n">
        <v>2</v>
      </c>
      <c r="J6103" s="40" t="n">
        <f aca="false">IF(C6103=0,"",D6103/C6103)</f>
        <v>0.863636363636364</v>
      </c>
    </row>
    <row r="6104" customFormat="false" ht="15" hidden="false" customHeight="false" outlineLevel="0" collapsed="false">
      <c r="A6104" s="37" t="s">
        <v>1277</v>
      </c>
      <c r="B6104" s="37" t="s">
        <v>278</v>
      </c>
      <c r="C6104" s="37" t="n">
        <v>22</v>
      </c>
      <c r="D6104" s="37" t="n">
        <v>22</v>
      </c>
      <c r="E6104" s="37" t="n">
        <v>2</v>
      </c>
      <c r="F6104" s="37" t="n">
        <v>1</v>
      </c>
      <c r="G6104" s="37" t="n">
        <v>1</v>
      </c>
      <c r="H6104" s="37" t="n">
        <v>0</v>
      </c>
      <c r="I6104" s="37" t="n">
        <v>0</v>
      </c>
      <c r="J6104" s="40" t="n">
        <f aca="false">IF(C6104=0,"",D6104/C6104)</f>
        <v>1</v>
      </c>
    </row>
    <row r="6105" customFormat="false" ht="15" hidden="false" customHeight="false" outlineLevel="0" collapsed="false">
      <c r="A6105" s="37" t="s">
        <v>1277</v>
      </c>
      <c r="B6105" s="37" t="s">
        <v>279</v>
      </c>
      <c r="C6105" s="37" t="n">
        <v>22</v>
      </c>
      <c r="D6105" s="37" t="n">
        <v>20</v>
      </c>
      <c r="E6105" s="37" t="n">
        <v>0</v>
      </c>
      <c r="F6105" s="37" t="n">
        <v>1</v>
      </c>
      <c r="G6105" s="37" t="n">
        <v>1</v>
      </c>
      <c r="H6105" s="37" t="n">
        <v>2</v>
      </c>
      <c r="I6105" s="37" t="n">
        <v>1</v>
      </c>
      <c r="J6105" s="40" t="n">
        <f aca="false">IF(C6105=0,"",D6105/C6105)</f>
        <v>0.909090909090909</v>
      </c>
    </row>
    <row r="6106" customFormat="false" ht="15" hidden="false" customHeight="false" outlineLevel="0" collapsed="false">
      <c r="A6106" s="37" t="s">
        <v>1277</v>
      </c>
      <c r="B6106" s="37" t="s">
        <v>280</v>
      </c>
      <c r="C6106" s="37" t="n">
        <v>22</v>
      </c>
      <c r="D6106" s="37" t="n">
        <v>22</v>
      </c>
      <c r="E6106" s="37" t="n">
        <v>0</v>
      </c>
      <c r="F6106" s="37" t="n">
        <v>0</v>
      </c>
      <c r="G6106" s="37" t="n">
        <v>1</v>
      </c>
      <c r="H6106" s="37" t="n">
        <v>2</v>
      </c>
      <c r="I6106" s="37" t="n">
        <v>3</v>
      </c>
      <c r="J6106" s="40" t="n">
        <f aca="false">IF(C6106=0,"",D6106/C6106)</f>
        <v>1</v>
      </c>
    </row>
    <row r="6107" customFormat="false" ht="15" hidden="false" customHeight="false" outlineLevel="0" collapsed="false">
      <c r="A6107" s="37" t="s">
        <v>1277</v>
      </c>
      <c r="B6107" s="37" t="s">
        <v>281</v>
      </c>
      <c r="C6107" s="37" t="n">
        <v>22</v>
      </c>
      <c r="D6107" s="37" t="n">
        <v>22</v>
      </c>
      <c r="E6107" s="37" t="n">
        <v>1</v>
      </c>
      <c r="F6107" s="37" t="n">
        <v>0</v>
      </c>
      <c r="G6107" s="37" t="n">
        <v>0</v>
      </c>
      <c r="H6107" s="37" t="n">
        <v>1</v>
      </c>
      <c r="I6107" s="37" t="n">
        <v>1</v>
      </c>
      <c r="J6107" s="40" t="n">
        <f aca="false">IF(C6107=0,"",D6107/C6107)</f>
        <v>1</v>
      </c>
    </row>
    <row r="6108" customFormat="false" ht="15" hidden="false" customHeight="false" outlineLevel="0" collapsed="false">
      <c r="A6108" s="37" t="s">
        <v>1278</v>
      </c>
      <c r="B6108" s="37" t="s">
        <v>270</v>
      </c>
      <c r="C6108" s="37" t="n">
        <v>22</v>
      </c>
      <c r="D6108" s="37" t="n">
        <v>21</v>
      </c>
      <c r="E6108" s="37" t="n">
        <v>0</v>
      </c>
      <c r="F6108" s="37" t="n">
        <v>2</v>
      </c>
      <c r="G6108" s="37" t="n">
        <v>0</v>
      </c>
      <c r="H6108" s="37" t="n">
        <v>0</v>
      </c>
      <c r="I6108" s="37" t="n">
        <v>0</v>
      </c>
      <c r="J6108" s="40" t="n">
        <f aca="false">IF(C6108=0,"",D6108/C6108)</f>
        <v>0.954545454545455</v>
      </c>
    </row>
    <row r="6109" customFormat="false" ht="15" hidden="false" customHeight="false" outlineLevel="0" collapsed="false">
      <c r="A6109" s="37" t="s">
        <v>1278</v>
      </c>
      <c r="B6109" s="37" t="s">
        <v>271</v>
      </c>
      <c r="C6109" s="37" t="n">
        <v>22</v>
      </c>
      <c r="D6109" s="37" t="n">
        <v>20</v>
      </c>
      <c r="E6109" s="37" t="n">
        <v>0</v>
      </c>
      <c r="F6109" s="37" t="n">
        <v>1</v>
      </c>
      <c r="G6109" s="37" t="n">
        <v>2</v>
      </c>
      <c r="H6109" s="37" t="n">
        <v>3</v>
      </c>
      <c r="I6109" s="37" t="n">
        <v>1</v>
      </c>
      <c r="J6109" s="40" t="n">
        <f aca="false">IF(C6109=0,"",D6109/C6109)</f>
        <v>0.909090909090909</v>
      </c>
    </row>
    <row r="6110" customFormat="false" ht="15" hidden="false" customHeight="false" outlineLevel="0" collapsed="false">
      <c r="A6110" s="37" t="s">
        <v>1278</v>
      </c>
      <c r="B6110" s="37" t="s">
        <v>272</v>
      </c>
      <c r="C6110" s="37" t="n">
        <v>22</v>
      </c>
      <c r="D6110" s="37" t="n">
        <v>22</v>
      </c>
      <c r="E6110" s="37" t="n">
        <v>0</v>
      </c>
      <c r="F6110" s="37" t="n">
        <v>0</v>
      </c>
      <c r="G6110" s="37" t="n">
        <v>0</v>
      </c>
      <c r="H6110" s="37" t="n">
        <v>3</v>
      </c>
      <c r="I6110" s="37" t="n">
        <v>4</v>
      </c>
      <c r="J6110" s="40" t="n">
        <f aca="false">IF(C6110=0,"",D6110/C6110)</f>
        <v>1</v>
      </c>
    </row>
    <row r="6111" customFormat="false" ht="15" hidden="false" customHeight="false" outlineLevel="0" collapsed="false">
      <c r="A6111" s="37" t="s">
        <v>1278</v>
      </c>
      <c r="B6111" s="37" t="s">
        <v>273</v>
      </c>
      <c r="C6111" s="37" t="n">
        <v>22</v>
      </c>
      <c r="D6111" s="37" t="n">
        <v>20</v>
      </c>
      <c r="E6111" s="37" t="n">
        <v>0</v>
      </c>
      <c r="F6111" s="37" t="n">
        <v>1</v>
      </c>
      <c r="G6111" s="37" t="n">
        <v>0</v>
      </c>
      <c r="H6111" s="37" t="n">
        <v>1</v>
      </c>
      <c r="I6111" s="37" t="n">
        <v>5</v>
      </c>
      <c r="J6111" s="40" t="n">
        <f aca="false">IF(C6111=0,"",D6111/C6111)</f>
        <v>0.909090909090909</v>
      </c>
    </row>
    <row r="6112" customFormat="false" ht="15" hidden="false" customHeight="false" outlineLevel="0" collapsed="false">
      <c r="A6112" s="37" t="s">
        <v>1278</v>
      </c>
      <c r="B6112" s="37" t="s">
        <v>274</v>
      </c>
      <c r="C6112" s="37" t="n">
        <v>22</v>
      </c>
      <c r="D6112" s="37" t="n">
        <v>17</v>
      </c>
      <c r="E6112" s="37" t="n">
        <v>0</v>
      </c>
      <c r="F6112" s="37" t="n">
        <v>1</v>
      </c>
      <c r="G6112" s="37" t="n">
        <v>0</v>
      </c>
      <c r="H6112" s="37" t="n">
        <v>0</v>
      </c>
      <c r="I6112" s="37" t="n">
        <v>3</v>
      </c>
      <c r="J6112" s="40" t="n">
        <f aca="false">IF(C6112=0,"",D6112/C6112)</f>
        <v>0.772727272727273</v>
      </c>
    </row>
    <row r="6113" customFormat="false" ht="15" hidden="false" customHeight="false" outlineLevel="0" collapsed="false">
      <c r="A6113" s="37" t="s">
        <v>1278</v>
      </c>
      <c r="B6113" s="37" t="s">
        <v>275</v>
      </c>
      <c r="C6113" s="37" t="n">
        <v>22</v>
      </c>
      <c r="D6113" s="37" t="n">
        <v>21</v>
      </c>
      <c r="E6113" s="37" t="n">
        <v>0</v>
      </c>
      <c r="F6113" s="37" t="n">
        <v>0</v>
      </c>
      <c r="G6113" s="37" t="n">
        <v>0</v>
      </c>
      <c r="H6113" s="37" t="n">
        <v>0</v>
      </c>
      <c r="I6113" s="37" t="n">
        <v>4</v>
      </c>
      <c r="J6113" s="40" t="n">
        <f aca="false">IF(C6113=0,"",D6113/C6113)</f>
        <v>0.954545454545455</v>
      </c>
    </row>
    <row r="6114" customFormat="false" ht="15" hidden="false" customHeight="false" outlineLevel="0" collapsed="false">
      <c r="A6114" s="37" t="s">
        <v>1278</v>
      </c>
      <c r="B6114" s="37" t="s">
        <v>276</v>
      </c>
      <c r="C6114" s="37" t="n">
        <v>22</v>
      </c>
      <c r="D6114" s="37" t="n">
        <v>22</v>
      </c>
      <c r="E6114" s="37" t="n">
        <v>0</v>
      </c>
      <c r="F6114" s="37" t="n">
        <v>2</v>
      </c>
      <c r="G6114" s="37" t="n">
        <v>0</v>
      </c>
      <c r="H6114" s="37" t="n">
        <v>0</v>
      </c>
      <c r="I6114" s="37" t="n">
        <v>1</v>
      </c>
      <c r="J6114" s="40" t="n">
        <f aca="false">IF(C6114=0,"",D6114/C6114)</f>
        <v>1</v>
      </c>
    </row>
    <row r="6115" customFormat="false" ht="15" hidden="false" customHeight="false" outlineLevel="0" collapsed="false">
      <c r="A6115" s="37" t="s">
        <v>1278</v>
      </c>
      <c r="B6115" s="37" t="s">
        <v>277</v>
      </c>
      <c r="C6115" s="37" t="n">
        <v>22</v>
      </c>
      <c r="D6115" s="37" t="n">
        <v>22</v>
      </c>
      <c r="E6115" s="37" t="n">
        <v>0</v>
      </c>
      <c r="F6115" s="37" t="n">
        <v>0</v>
      </c>
      <c r="G6115" s="37" t="n">
        <v>2</v>
      </c>
      <c r="H6115" s="37" t="n">
        <v>2</v>
      </c>
      <c r="I6115" s="37" t="n">
        <v>1</v>
      </c>
      <c r="J6115" s="40" t="n">
        <f aca="false">IF(C6115=0,"",D6115/C6115)</f>
        <v>1</v>
      </c>
    </row>
    <row r="6116" customFormat="false" ht="15" hidden="false" customHeight="false" outlineLevel="0" collapsed="false">
      <c r="A6116" s="37" t="s">
        <v>1278</v>
      </c>
      <c r="B6116" s="37" t="s">
        <v>278</v>
      </c>
      <c r="C6116" s="37" t="n">
        <v>22</v>
      </c>
      <c r="D6116" s="37" t="n">
        <v>20</v>
      </c>
      <c r="E6116" s="37" t="n">
        <v>0</v>
      </c>
      <c r="F6116" s="37" t="n">
        <v>0</v>
      </c>
      <c r="G6116" s="37" t="n">
        <v>0</v>
      </c>
      <c r="H6116" s="37" t="n">
        <v>1</v>
      </c>
      <c r="I6116" s="37" t="n">
        <v>0</v>
      </c>
      <c r="J6116" s="40" t="n">
        <f aca="false">IF(C6116=0,"",D6116/C6116)</f>
        <v>0.909090909090909</v>
      </c>
    </row>
    <row r="6117" customFormat="false" ht="15" hidden="false" customHeight="false" outlineLevel="0" collapsed="false">
      <c r="A6117" s="37" t="s">
        <v>1278</v>
      </c>
      <c r="B6117" s="37" t="s">
        <v>279</v>
      </c>
      <c r="C6117" s="37" t="n">
        <v>22</v>
      </c>
      <c r="D6117" s="37" t="n">
        <v>21</v>
      </c>
      <c r="E6117" s="37" t="n">
        <v>1</v>
      </c>
      <c r="F6117" s="37" t="n">
        <v>0</v>
      </c>
      <c r="G6117" s="37" t="n">
        <v>0</v>
      </c>
      <c r="H6117" s="37" t="n">
        <v>2</v>
      </c>
      <c r="I6117" s="37" t="n">
        <v>1</v>
      </c>
      <c r="J6117" s="40" t="n">
        <f aca="false">IF(C6117=0,"",D6117/C6117)</f>
        <v>0.954545454545455</v>
      </c>
    </row>
    <row r="6118" customFormat="false" ht="15" hidden="false" customHeight="false" outlineLevel="0" collapsed="false">
      <c r="A6118" s="37" t="s">
        <v>1278</v>
      </c>
      <c r="B6118" s="37" t="s">
        <v>280</v>
      </c>
      <c r="C6118" s="37" t="n">
        <v>22</v>
      </c>
      <c r="D6118" s="37" t="n">
        <v>19</v>
      </c>
      <c r="E6118" s="37" t="n">
        <v>3</v>
      </c>
      <c r="F6118" s="37" t="n">
        <v>1</v>
      </c>
      <c r="G6118" s="37" t="n">
        <v>0</v>
      </c>
      <c r="H6118" s="37" t="n">
        <v>4</v>
      </c>
      <c r="I6118" s="37" t="n">
        <v>1</v>
      </c>
      <c r="J6118" s="40" t="n">
        <f aca="false">IF(C6118=0,"",D6118/C6118)</f>
        <v>0.863636363636364</v>
      </c>
    </row>
    <row r="6119" customFormat="false" ht="15" hidden="false" customHeight="false" outlineLevel="0" collapsed="false">
      <c r="A6119" s="37" t="s">
        <v>1278</v>
      </c>
      <c r="B6119" s="37" t="s">
        <v>281</v>
      </c>
      <c r="C6119" s="37" t="n">
        <v>22</v>
      </c>
      <c r="D6119" s="37" t="n">
        <v>20</v>
      </c>
      <c r="E6119" s="37" t="n">
        <v>0</v>
      </c>
      <c r="F6119" s="37" t="n">
        <v>0</v>
      </c>
      <c r="G6119" s="37" t="n">
        <v>0</v>
      </c>
      <c r="H6119" s="37" t="n">
        <v>1</v>
      </c>
      <c r="I6119" s="37" t="n">
        <v>1</v>
      </c>
      <c r="J6119" s="40" t="n">
        <f aca="false">IF(C6119=0,"",D6119/C6119)</f>
        <v>0.909090909090909</v>
      </c>
    </row>
    <row r="6120" customFormat="false" ht="15" hidden="false" customHeight="false" outlineLevel="0" collapsed="false">
      <c r="A6120" s="37" t="s">
        <v>1279</v>
      </c>
      <c r="B6120" s="37" t="s">
        <v>270</v>
      </c>
      <c r="C6120" s="37" t="n">
        <v>22</v>
      </c>
      <c r="D6120" s="37" t="n">
        <v>19</v>
      </c>
      <c r="E6120" s="37" t="n">
        <v>2</v>
      </c>
      <c r="F6120" s="37" t="n">
        <v>1</v>
      </c>
      <c r="G6120" s="37" t="n">
        <v>0</v>
      </c>
      <c r="H6120" s="37" t="n">
        <v>1</v>
      </c>
      <c r="I6120" s="37" t="n">
        <v>3</v>
      </c>
      <c r="J6120" s="40" t="n">
        <f aca="false">IF(C6120=0,"",D6120/C6120)</f>
        <v>0.863636363636364</v>
      </c>
    </row>
    <row r="6121" customFormat="false" ht="15" hidden="false" customHeight="false" outlineLevel="0" collapsed="false">
      <c r="A6121" s="37" t="s">
        <v>1279</v>
      </c>
      <c r="B6121" s="37" t="s">
        <v>271</v>
      </c>
      <c r="C6121" s="37" t="n">
        <v>22</v>
      </c>
      <c r="D6121" s="37" t="n">
        <v>19</v>
      </c>
      <c r="E6121" s="37" t="n">
        <v>0</v>
      </c>
      <c r="F6121" s="37" t="n">
        <v>0</v>
      </c>
      <c r="G6121" s="37" t="n">
        <v>0</v>
      </c>
      <c r="H6121" s="37" t="n">
        <v>1</v>
      </c>
      <c r="I6121" s="37" t="n">
        <v>1</v>
      </c>
      <c r="J6121" s="40" t="n">
        <f aca="false">IF(C6121=0,"",D6121/C6121)</f>
        <v>0.863636363636364</v>
      </c>
    </row>
    <row r="6122" customFormat="false" ht="15" hidden="false" customHeight="false" outlineLevel="0" collapsed="false">
      <c r="A6122" s="37" t="s">
        <v>1279</v>
      </c>
      <c r="B6122" s="37" t="s">
        <v>272</v>
      </c>
      <c r="C6122" s="37" t="n">
        <v>22</v>
      </c>
      <c r="D6122" s="37" t="n">
        <v>20</v>
      </c>
      <c r="E6122" s="37" t="n">
        <v>0</v>
      </c>
      <c r="F6122" s="37" t="n">
        <v>1</v>
      </c>
      <c r="G6122" s="37" t="n">
        <v>0</v>
      </c>
      <c r="H6122" s="37" t="n">
        <v>1</v>
      </c>
      <c r="I6122" s="37" t="n">
        <v>4</v>
      </c>
      <c r="J6122" s="40" t="n">
        <f aca="false">IF(C6122=0,"",D6122/C6122)</f>
        <v>0.909090909090909</v>
      </c>
    </row>
    <row r="6123" customFormat="false" ht="15" hidden="false" customHeight="false" outlineLevel="0" collapsed="false">
      <c r="A6123" s="37" t="s">
        <v>1279</v>
      </c>
      <c r="B6123" s="37" t="s">
        <v>273</v>
      </c>
      <c r="C6123" s="37" t="n">
        <v>22</v>
      </c>
      <c r="D6123" s="37" t="n">
        <v>21</v>
      </c>
      <c r="E6123" s="37" t="n">
        <v>0</v>
      </c>
      <c r="F6123" s="37" t="n">
        <v>1</v>
      </c>
      <c r="G6123" s="37" t="n">
        <v>2</v>
      </c>
      <c r="H6123" s="37" t="n">
        <v>2</v>
      </c>
      <c r="I6123" s="37" t="n">
        <v>0</v>
      </c>
      <c r="J6123" s="40" t="n">
        <f aca="false">IF(C6123=0,"",D6123/C6123)</f>
        <v>0.954545454545455</v>
      </c>
    </row>
    <row r="6124" customFormat="false" ht="15" hidden="false" customHeight="false" outlineLevel="0" collapsed="false">
      <c r="A6124" s="37" t="s">
        <v>1279</v>
      </c>
      <c r="B6124" s="37" t="s">
        <v>274</v>
      </c>
      <c r="C6124" s="37" t="n">
        <v>22</v>
      </c>
      <c r="D6124" s="37" t="n">
        <v>20</v>
      </c>
      <c r="E6124" s="37" t="n">
        <v>0</v>
      </c>
      <c r="F6124" s="37" t="n">
        <v>1</v>
      </c>
      <c r="G6124" s="37" t="n">
        <v>0</v>
      </c>
      <c r="H6124" s="37" t="n">
        <v>2</v>
      </c>
      <c r="I6124" s="37" t="n">
        <v>6</v>
      </c>
      <c r="J6124" s="40" t="n">
        <f aca="false">IF(C6124=0,"",D6124/C6124)</f>
        <v>0.909090909090909</v>
      </c>
    </row>
    <row r="6125" customFormat="false" ht="15" hidden="false" customHeight="false" outlineLevel="0" collapsed="false">
      <c r="A6125" s="37" t="s">
        <v>1279</v>
      </c>
      <c r="B6125" s="37" t="s">
        <v>275</v>
      </c>
      <c r="C6125" s="37" t="n">
        <v>22</v>
      </c>
      <c r="D6125" s="37" t="n">
        <v>18</v>
      </c>
      <c r="E6125" s="37" t="n">
        <v>2</v>
      </c>
      <c r="F6125" s="37" t="n">
        <v>2</v>
      </c>
      <c r="G6125" s="37" t="n">
        <v>0</v>
      </c>
      <c r="H6125" s="37" t="n">
        <v>1</v>
      </c>
      <c r="I6125" s="37" t="n">
        <v>0</v>
      </c>
      <c r="J6125" s="40" t="n">
        <f aca="false">IF(C6125=0,"",D6125/C6125)</f>
        <v>0.818181818181818</v>
      </c>
    </row>
    <row r="6126" customFormat="false" ht="15" hidden="false" customHeight="false" outlineLevel="0" collapsed="false">
      <c r="A6126" s="37" t="s">
        <v>1279</v>
      </c>
      <c r="B6126" s="37" t="s">
        <v>276</v>
      </c>
      <c r="C6126" s="37" t="n">
        <v>22</v>
      </c>
      <c r="D6126" s="37" t="n">
        <v>22</v>
      </c>
      <c r="E6126" s="37" t="n">
        <v>0</v>
      </c>
      <c r="F6126" s="37" t="n">
        <v>1</v>
      </c>
      <c r="G6126" s="37" t="n">
        <v>0</v>
      </c>
      <c r="H6126" s="37" t="n">
        <v>1</v>
      </c>
      <c r="I6126" s="37" t="n">
        <v>2</v>
      </c>
      <c r="J6126" s="40" t="n">
        <f aca="false">IF(C6126=0,"",D6126/C6126)</f>
        <v>1</v>
      </c>
    </row>
    <row r="6127" customFormat="false" ht="15" hidden="false" customHeight="false" outlineLevel="0" collapsed="false">
      <c r="A6127" s="37" t="s">
        <v>1279</v>
      </c>
      <c r="B6127" s="37" t="s">
        <v>277</v>
      </c>
      <c r="C6127" s="37" t="n">
        <v>22</v>
      </c>
      <c r="D6127" s="37" t="n">
        <v>19</v>
      </c>
      <c r="E6127" s="37" t="n">
        <v>0</v>
      </c>
      <c r="F6127" s="37" t="n">
        <v>1</v>
      </c>
      <c r="G6127" s="37" t="n">
        <v>0</v>
      </c>
      <c r="H6127" s="37" t="n">
        <v>2</v>
      </c>
      <c r="I6127" s="37" t="n">
        <v>2</v>
      </c>
      <c r="J6127" s="40" t="n">
        <f aca="false">IF(C6127=0,"",D6127/C6127)</f>
        <v>0.863636363636364</v>
      </c>
    </row>
    <row r="6128" customFormat="false" ht="15" hidden="false" customHeight="false" outlineLevel="0" collapsed="false">
      <c r="A6128" s="37" t="s">
        <v>1279</v>
      </c>
      <c r="B6128" s="37" t="s">
        <v>278</v>
      </c>
      <c r="C6128" s="37" t="n">
        <v>22</v>
      </c>
      <c r="D6128" s="37" t="n">
        <v>21</v>
      </c>
      <c r="E6128" s="37" t="n">
        <v>2</v>
      </c>
      <c r="F6128" s="37" t="n">
        <v>1</v>
      </c>
      <c r="G6128" s="37" t="n">
        <v>0</v>
      </c>
      <c r="H6128" s="37" t="n">
        <v>0</v>
      </c>
      <c r="I6128" s="37" t="n">
        <v>3</v>
      </c>
      <c r="J6128" s="40" t="n">
        <f aca="false">IF(C6128=0,"",D6128/C6128)</f>
        <v>0.954545454545455</v>
      </c>
    </row>
    <row r="6129" customFormat="false" ht="15" hidden="false" customHeight="false" outlineLevel="0" collapsed="false">
      <c r="A6129" s="37" t="s">
        <v>1279</v>
      </c>
      <c r="B6129" s="37" t="s">
        <v>279</v>
      </c>
      <c r="C6129" s="37" t="n">
        <v>22</v>
      </c>
      <c r="D6129" s="37" t="n">
        <v>21</v>
      </c>
      <c r="E6129" s="37" t="n">
        <v>0</v>
      </c>
      <c r="F6129" s="37" t="n">
        <v>1</v>
      </c>
      <c r="G6129" s="37" t="n">
        <v>2</v>
      </c>
      <c r="H6129" s="37" t="n">
        <v>1</v>
      </c>
      <c r="I6129" s="37" t="n">
        <v>1</v>
      </c>
      <c r="J6129" s="40" t="n">
        <f aca="false">IF(C6129=0,"",D6129/C6129)</f>
        <v>0.954545454545455</v>
      </c>
    </row>
    <row r="6130" customFormat="false" ht="15" hidden="false" customHeight="false" outlineLevel="0" collapsed="false">
      <c r="A6130" s="37" t="s">
        <v>1279</v>
      </c>
      <c r="B6130" s="37" t="s">
        <v>280</v>
      </c>
      <c r="C6130" s="37" t="n">
        <v>22</v>
      </c>
      <c r="D6130" s="37" t="n">
        <v>22</v>
      </c>
      <c r="E6130" s="37" t="n">
        <v>2</v>
      </c>
      <c r="F6130" s="37" t="n">
        <v>1</v>
      </c>
      <c r="G6130" s="37" t="n">
        <v>0</v>
      </c>
      <c r="H6130" s="37" t="n">
        <v>0</v>
      </c>
      <c r="I6130" s="37" t="n">
        <v>0</v>
      </c>
      <c r="J6130" s="40" t="n">
        <f aca="false">IF(C6130=0,"",D6130/C6130)</f>
        <v>1</v>
      </c>
    </row>
    <row r="6131" customFormat="false" ht="15" hidden="false" customHeight="false" outlineLevel="0" collapsed="false">
      <c r="A6131" s="37" t="s">
        <v>1279</v>
      </c>
      <c r="B6131" s="37" t="s">
        <v>281</v>
      </c>
      <c r="C6131" s="37" t="n">
        <v>22</v>
      </c>
      <c r="D6131" s="37" t="n">
        <v>21</v>
      </c>
      <c r="E6131" s="37" t="n">
        <v>0</v>
      </c>
      <c r="F6131" s="37" t="n">
        <v>1</v>
      </c>
      <c r="G6131" s="37" t="n">
        <v>0</v>
      </c>
      <c r="H6131" s="37" t="n">
        <v>3</v>
      </c>
      <c r="I6131" s="37" t="n">
        <v>1</v>
      </c>
      <c r="J6131" s="40" t="n">
        <f aca="false">IF(C6131=0,"",D6131/C6131)</f>
        <v>0.954545454545455</v>
      </c>
    </row>
    <row r="6132" customFormat="false" ht="15" hidden="false" customHeight="false" outlineLevel="0" collapsed="false">
      <c r="A6132" s="37" t="s">
        <v>1280</v>
      </c>
      <c r="B6132" s="37" t="s">
        <v>270</v>
      </c>
      <c r="C6132" s="37" t="n">
        <v>22</v>
      </c>
      <c r="D6132" s="37" t="n">
        <v>18</v>
      </c>
      <c r="E6132" s="37" t="n">
        <v>1</v>
      </c>
      <c r="F6132" s="37" t="n">
        <v>1</v>
      </c>
      <c r="G6132" s="37" t="n">
        <v>0</v>
      </c>
      <c r="H6132" s="37" t="n">
        <v>0</v>
      </c>
      <c r="I6132" s="37" t="n">
        <v>3</v>
      </c>
      <c r="J6132" s="40" t="n">
        <f aca="false">IF(C6132=0,"",D6132/C6132)</f>
        <v>0.818181818181818</v>
      </c>
    </row>
    <row r="6133" customFormat="false" ht="15" hidden="false" customHeight="false" outlineLevel="0" collapsed="false">
      <c r="A6133" s="37" t="s">
        <v>1280</v>
      </c>
      <c r="B6133" s="37" t="s">
        <v>271</v>
      </c>
      <c r="C6133" s="37" t="n">
        <v>22</v>
      </c>
      <c r="D6133" s="37" t="n">
        <v>20</v>
      </c>
      <c r="E6133" s="37" t="n">
        <v>0</v>
      </c>
      <c r="F6133" s="37" t="n">
        <v>1</v>
      </c>
      <c r="G6133" s="37" t="n">
        <v>0</v>
      </c>
      <c r="H6133" s="37" t="n">
        <v>4</v>
      </c>
      <c r="I6133" s="37" t="n">
        <v>1</v>
      </c>
      <c r="J6133" s="40" t="n">
        <f aca="false">IF(C6133=0,"",D6133/C6133)</f>
        <v>0.909090909090909</v>
      </c>
    </row>
    <row r="6134" customFormat="false" ht="15" hidden="false" customHeight="false" outlineLevel="0" collapsed="false">
      <c r="A6134" s="37" t="s">
        <v>1280</v>
      </c>
      <c r="B6134" s="37" t="s">
        <v>272</v>
      </c>
      <c r="C6134" s="37" t="n">
        <v>22</v>
      </c>
      <c r="D6134" s="37" t="n">
        <v>20</v>
      </c>
      <c r="E6134" s="37" t="n">
        <v>1</v>
      </c>
      <c r="F6134" s="37" t="n">
        <v>0</v>
      </c>
      <c r="G6134" s="37" t="n">
        <v>0</v>
      </c>
      <c r="H6134" s="37" t="n">
        <v>1</v>
      </c>
      <c r="I6134" s="37" t="n">
        <v>1</v>
      </c>
      <c r="J6134" s="40" t="n">
        <f aca="false">IF(C6134=0,"",D6134/C6134)</f>
        <v>0.909090909090909</v>
      </c>
    </row>
    <row r="6135" customFormat="false" ht="15" hidden="false" customHeight="false" outlineLevel="0" collapsed="false">
      <c r="A6135" s="37" t="s">
        <v>1280</v>
      </c>
      <c r="B6135" s="37" t="s">
        <v>273</v>
      </c>
      <c r="C6135" s="37" t="n">
        <v>22</v>
      </c>
      <c r="D6135" s="37" t="n">
        <v>21</v>
      </c>
      <c r="E6135" s="37" t="n">
        <v>3</v>
      </c>
      <c r="F6135" s="37" t="n">
        <v>1</v>
      </c>
      <c r="G6135" s="37" t="n">
        <v>1</v>
      </c>
      <c r="H6135" s="37" t="n">
        <v>1</v>
      </c>
      <c r="I6135" s="37" t="n">
        <v>2</v>
      </c>
      <c r="J6135" s="40" t="n">
        <f aca="false">IF(C6135=0,"",D6135/C6135)</f>
        <v>0.954545454545455</v>
      </c>
    </row>
    <row r="6136" customFormat="false" ht="15" hidden="false" customHeight="false" outlineLevel="0" collapsed="false">
      <c r="A6136" s="37" t="s">
        <v>1280</v>
      </c>
      <c r="B6136" s="37" t="s">
        <v>274</v>
      </c>
      <c r="C6136" s="37" t="n">
        <v>22</v>
      </c>
      <c r="D6136" s="37" t="n">
        <v>22</v>
      </c>
      <c r="E6136" s="37" t="n">
        <v>1</v>
      </c>
      <c r="F6136" s="37" t="n">
        <v>0</v>
      </c>
      <c r="G6136" s="37" t="n">
        <v>0</v>
      </c>
      <c r="H6136" s="37" t="n">
        <v>1</v>
      </c>
      <c r="I6136" s="37" t="n">
        <v>5</v>
      </c>
      <c r="J6136" s="40" t="n">
        <f aca="false">IF(C6136=0,"",D6136/C6136)</f>
        <v>1</v>
      </c>
    </row>
    <row r="6137" customFormat="false" ht="15" hidden="false" customHeight="false" outlineLevel="0" collapsed="false">
      <c r="A6137" s="37" t="s">
        <v>1280</v>
      </c>
      <c r="B6137" s="37" t="s">
        <v>275</v>
      </c>
      <c r="C6137" s="37" t="n">
        <v>22</v>
      </c>
      <c r="D6137" s="37" t="n">
        <v>20</v>
      </c>
      <c r="E6137" s="37" t="n">
        <v>0</v>
      </c>
      <c r="F6137" s="37" t="n">
        <v>3</v>
      </c>
      <c r="G6137" s="37" t="n">
        <v>0</v>
      </c>
      <c r="H6137" s="37" t="n">
        <v>1</v>
      </c>
      <c r="I6137" s="37" t="n">
        <v>0</v>
      </c>
      <c r="J6137" s="40" t="n">
        <f aca="false">IF(C6137=0,"",D6137/C6137)</f>
        <v>0.909090909090909</v>
      </c>
    </row>
    <row r="6138" customFormat="false" ht="15" hidden="false" customHeight="false" outlineLevel="0" collapsed="false">
      <c r="A6138" s="37" t="s">
        <v>1280</v>
      </c>
      <c r="B6138" s="37" t="s">
        <v>276</v>
      </c>
      <c r="C6138" s="37" t="n">
        <v>22</v>
      </c>
      <c r="D6138" s="37" t="n">
        <v>20</v>
      </c>
      <c r="E6138" s="37" t="n">
        <v>1</v>
      </c>
      <c r="F6138" s="37" t="n">
        <v>0</v>
      </c>
      <c r="G6138" s="37" t="n">
        <v>0</v>
      </c>
      <c r="H6138" s="37" t="n">
        <v>3</v>
      </c>
      <c r="I6138" s="37" t="n">
        <v>0</v>
      </c>
      <c r="J6138" s="40" t="n">
        <f aca="false">IF(C6138=0,"",D6138/C6138)</f>
        <v>0.909090909090909</v>
      </c>
    </row>
    <row r="6139" customFormat="false" ht="15" hidden="false" customHeight="false" outlineLevel="0" collapsed="false">
      <c r="A6139" s="37" t="s">
        <v>1280</v>
      </c>
      <c r="B6139" s="37" t="s">
        <v>277</v>
      </c>
      <c r="C6139" s="37" t="n">
        <v>22</v>
      </c>
      <c r="D6139" s="37" t="n">
        <v>22</v>
      </c>
      <c r="E6139" s="37" t="n">
        <v>0</v>
      </c>
      <c r="F6139" s="37" t="n">
        <v>1</v>
      </c>
      <c r="G6139" s="37" t="n">
        <v>1</v>
      </c>
      <c r="H6139" s="37" t="n">
        <v>3</v>
      </c>
      <c r="I6139" s="37" t="n">
        <v>0</v>
      </c>
      <c r="J6139" s="40" t="n">
        <f aca="false">IF(C6139=0,"",D6139/C6139)</f>
        <v>1</v>
      </c>
    </row>
    <row r="6140" customFormat="false" ht="15" hidden="false" customHeight="false" outlineLevel="0" collapsed="false">
      <c r="A6140" s="37" t="s">
        <v>1280</v>
      </c>
      <c r="B6140" s="37" t="s">
        <v>278</v>
      </c>
      <c r="C6140" s="37" t="n">
        <v>22</v>
      </c>
      <c r="D6140" s="37" t="n">
        <v>22</v>
      </c>
      <c r="E6140" s="37" t="n">
        <v>0</v>
      </c>
      <c r="F6140" s="37" t="n">
        <v>2</v>
      </c>
      <c r="G6140" s="37" t="n">
        <v>0</v>
      </c>
      <c r="H6140" s="37" t="n">
        <v>1</v>
      </c>
      <c r="I6140" s="37" t="n">
        <v>0</v>
      </c>
      <c r="J6140" s="40" t="n">
        <f aca="false">IF(C6140=0,"",D6140/C6140)</f>
        <v>1</v>
      </c>
    </row>
    <row r="6141" customFormat="false" ht="15" hidden="false" customHeight="false" outlineLevel="0" collapsed="false">
      <c r="A6141" s="37" t="s">
        <v>1280</v>
      </c>
      <c r="B6141" s="37" t="s">
        <v>279</v>
      </c>
      <c r="C6141" s="37" t="n">
        <v>22</v>
      </c>
      <c r="D6141" s="37" t="n">
        <v>20</v>
      </c>
      <c r="E6141" s="37" t="n">
        <v>0</v>
      </c>
      <c r="F6141" s="37" t="n">
        <v>2</v>
      </c>
      <c r="G6141" s="37" t="n">
        <v>1</v>
      </c>
      <c r="H6141" s="37" t="n">
        <v>0</v>
      </c>
      <c r="I6141" s="37" t="n">
        <v>0</v>
      </c>
      <c r="J6141" s="40" t="n">
        <f aca="false">IF(C6141=0,"",D6141/C6141)</f>
        <v>0.909090909090909</v>
      </c>
    </row>
    <row r="6142" customFormat="false" ht="15" hidden="false" customHeight="false" outlineLevel="0" collapsed="false">
      <c r="A6142" s="37" t="s">
        <v>1280</v>
      </c>
      <c r="B6142" s="37" t="s">
        <v>280</v>
      </c>
      <c r="C6142" s="37" t="n">
        <v>22</v>
      </c>
      <c r="D6142" s="37" t="n">
        <v>22</v>
      </c>
      <c r="E6142" s="37" t="n">
        <v>2</v>
      </c>
      <c r="F6142" s="37" t="n">
        <v>1</v>
      </c>
      <c r="G6142" s="37" t="n">
        <v>0</v>
      </c>
      <c r="H6142" s="37" t="n">
        <v>0</v>
      </c>
      <c r="I6142" s="37" t="n">
        <v>8</v>
      </c>
      <c r="J6142" s="40" t="n">
        <f aca="false">IF(C6142=0,"",D6142/C6142)</f>
        <v>1</v>
      </c>
    </row>
    <row r="6143" customFormat="false" ht="15" hidden="false" customHeight="false" outlineLevel="0" collapsed="false">
      <c r="A6143" s="37" t="s">
        <v>1280</v>
      </c>
      <c r="B6143" s="37" t="s">
        <v>281</v>
      </c>
      <c r="C6143" s="37" t="n">
        <v>22</v>
      </c>
      <c r="D6143" s="37" t="n">
        <v>21</v>
      </c>
      <c r="E6143" s="37" t="n">
        <v>0</v>
      </c>
      <c r="F6143" s="37" t="n">
        <v>1</v>
      </c>
      <c r="G6143" s="37" t="n">
        <v>0</v>
      </c>
      <c r="H6143" s="37" t="n">
        <v>4</v>
      </c>
      <c r="I6143" s="37" t="n">
        <v>4</v>
      </c>
      <c r="J6143" s="40" t="n">
        <f aca="false">IF(C6143=0,"",D6143/C6143)</f>
        <v>0.954545454545455</v>
      </c>
    </row>
    <row r="6144" customFormat="false" ht="15" hidden="false" customHeight="false" outlineLevel="0" collapsed="false">
      <c r="A6144" s="37" t="s">
        <v>810</v>
      </c>
      <c r="B6144" s="37" t="s">
        <v>270</v>
      </c>
      <c r="C6144" s="37" t="n">
        <v>22</v>
      </c>
      <c r="D6144" s="37" t="n">
        <v>21</v>
      </c>
      <c r="E6144" s="37" t="n">
        <v>0</v>
      </c>
      <c r="F6144" s="37" t="n">
        <v>2</v>
      </c>
      <c r="G6144" s="37" t="n">
        <v>1</v>
      </c>
      <c r="H6144" s="37" t="n">
        <v>3</v>
      </c>
      <c r="I6144" s="37" t="n">
        <v>1</v>
      </c>
      <c r="J6144" s="40" t="n">
        <f aca="false">IF(C6144=0,"",D6144/C6144)</f>
        <v>0.954545454545455</v>
      </c>
    </row>
    <row r="6145" customFormat="false" ht="15" hidden="false" customHeight="false" outlineLevel="0" collapsed="false">
      <c r="A6145" s="37" t="s">
        <v>810</v>
      </c>
      <c r="B6145" s="37" t="s">
        <v>271</v>
      </c>
      <c r="C6145" s="37" t="n">
        <v>22</v>
      </c>
      <c r="D6145" s="37" t="n">
        <v>21</v>
      </c>
      <c r="E6145" s="37" t="n">
        <v>1</v>
      </c>
      <c r="F6145" s="37" t="n">
        <v>0</v>
      </c>
      <c r="G6145" s="37" t="n">
        <v>0</v>
      </c>
      <c r="H6145" s="37" t="n">
        <v>3</v>
      </c>
      <c r="I6145" s="37" t="n">
        <v>0</v>
      </c>
      <c r="J6145" s="40" t="n">
        <f aca="false">IF(C6145=0,"",D6145/C6145)</f>
        <v>0.954545454545455</v>
      </c>
    </row>
    <row r="6146" customFormat="false" ht="15" hidden="false" customHeight="false" outlineLevel="0" collapsed="false">
      <c r="A6146" s="37" t="s">
        <v>810</v>
      </c>
      <c r="B6146" s="37" t="s">
        <v>272</v>
      </c>
      <c r="C6146" s="37" t="n">
        <v>22</v>
      </c>
      <c r="D6146" s="37" t="n">
        <v>22</v>
      </c>
      <c r="E6146" s="37" t="n">
        <v>2</v>
      </c>
      <c r="F6146" s="37" t="n">
        <v>1</v>
      </c>
      <c r="G6146" s="37" t="n">
        <v>0</v>
      </c>
      <c r="H6146" s="37" t="n">
        <v>1</v>
      </c>
      <c r="I6146" s="37" t="n">
        <v>0</v>
      </c>
      <c r="J6146" s="40" t="n">
        <f aca="false">IF(C6146=0,"",D6146/C6146)</f>
        <v>1</v>
      </c>
    </row>
    <row r="6147" customFormat="false" ht="15" hidden="false" customHeight="false" outlineLevel="0" collapsed="false">
      <c r="A6147" s="37" t="s">
        <v>810</v>
      </c>
      <c r="B6147" s="37" t="s">
        <v>273</v>
      </c>
      <c r="C6147" s="37" t="n">
        <v>22</v>
      </c>
      <c r="D6147" s="37" t="n">
        <v>21</v>
      </c>
      <c r="E6147" s="37" t="n">
        <v>2</v>
      </c>
      <c r="F6147" s="37" t="n">
        <v>0</v>
      </c>
      <c r="G6147" s="37" t="n">
        <v>0</v>
      </c>
      <c r="H6147" s="37" t="n">
        <v>1</v>
      </c>
      <c r="I6147" s="37" t="n">
        <v>1</v>
      </c>
      <c r="J6147" s="40" t="n">
        <f aca="false">IF(C6147=0,"",D6147/C6147)</f>
        <v>0.954545454545455</v>
      </c>
    </row>
    <row r="6148" customFormat="false" ht="15" hidden="false" customHeight="false" outlineLevel="0" collapsed="false">
      <c r="A6148" s="37" t="s">
        <v>810</v>
      </c>
      <c r="B6148" s="37" t="s">
        <v>274</v>
      </c>
      <c r="C6148" s="37" t="n">
        <v>22</v>
      </c>
      <c r="D6148" s="37" t="n">
        <v>21</v>
      </c>
      <c r="E6148" s="37" t="n">
        <v>0</v>
      </c>
      <c r="F6148" s="37" t="n">
        <v>1</v>
      </c>
      <c r="G6148" s="37" t="n">
        <v>0</v>
      </c>
      <c r="H6148" s="37" t="n">
        <v>5</v>
      </c>
      <c r="I6148" s="37" t="n">
        <v>0</v>
      </c>
      <c r="J6148" s="40" t="n">
        <f aca="false">IF(C6148=0,"",D6148/C6148)</f>
        <v>0.954545454545455</v>
      </c>
    </row>
    <row r="6149" customFormat="false" ht="15" hidden="false" customHeight="false" outlineLevel="0" collapsed="false">
      <c r="A6149" s="37" t="s">
        <v>810</v>
      </c>
      <c r="B6149" s="37" t="s">
        <v>275</v>
      </c>
      <c r="C6149" s="37" t="n">
        <v>22</v>
      </c>
      <c r="D6149" s="37" t="n">
        <v>19</v>
      </c>
      <c r="E6149" s="37" t="n">
        <v>0</v>
      </c>
      <c r="F6149" s="37" t="n">
        <v>1</v>
      </c>
      <c r="G6149" s="37" t="n">
        <v>0</v>
      </c>
      <c r="H6149" s="37" t="n">
        <v>0</v>
      </c>
      <c r="I6149" s="37" t="n">
        <v>1</v>
      </c>
      <c r="J6149" s="40" t="n">
        <f aca="false">IF(C6149=0,"",D6149/C6149)</f>
        <v>0.863636363636364</v>
      </c>
    </row>
    <row r="6150" customFormat="false" ht="15" hidden="false" customHeight="false" outlineLevel="0" collapsed="false">
      <c r="A6150" s="37" t="s">
        <v>810</v>
      </c>
      <c r="B6150" s="37" t="s">
        <v>276</v>
      </c>
      <c r="C6150" s="37" t="n">
        <v>22</v>
      </c>
      <c r="D6150" s="37" t="n">
        <v>20</v>
      </c>
      <c r="E6150" s="37" t="n">
        <v>1</v>
      </c>
      <c r="F6150" s="37" t="n">
        <v>0</v>
      </c>
      <c r="G6150" s="37" t="n">
        <v>0</v>
      </c>
      <c r="H6150" s="37" t="n">
        <v>0</v>
      </c>
      <c r="I6150" s="37" t="n">
        <v>0</v>
      </c>
      <c r="J6150" s="40" t="n">
        <f aca="false">IF(C6150=0,"",D6150/C6150)</f>
        <v>0.909090909090909</v>
      </c>
    </row>
    <row r="6151" customFormat="false" ht="15" hidden="false" customHeight="false" outlineLevel="0" collapsed="false">
      <c r="A6151" s="37" t="s">
        <v>810</v>
      </c>
      <c r="B6151" s="37" t="s">
        <v>277</v>
      </c>
      <c r="C6151" s="37" t="n">
        <v>22</v>
      </c>
      <c r="D6151" s="37" t="n">
        <v>21</v>
      </c>
      <c r="E6151" s="37" t="n">
        <v>0</v>
      </c>
      <c r="F6151" s="37" t="n">
        <v>0</v>
      </c>
      <c r="G6151" s="37" t="n">
        <v>0</v>
      </c>
      <c r="H6151" s="37" t="n">
        <v>1</v>
      </c>
      <c r="I6151" s="37" t="n">
        <v>1</v>
      </c>
      <c r="J6151" s="40" t="n">
        <f aca="false">IF(C6151=0,"",D6151/C6151)</f>
        <v>0.954545454545455</v>
      </c>
    </row>
    <row r="6152" customFormat="false" ht="15" hidden="false" customHeight="false" outlineLevel="0" collapsed="false">
      <c r="A6152" s="37" t="s">
        <v>810</v>
      </c>
      <c r="B6152" s="37" t="s">
        <v>278</v>
      </c>
      <c r="C6152" s="37" t="n">
        <v>22</v>
      </c>
      <c r="D6152" s="37" t="n">
        <v>21</v>
      </c>
      <c r="E6152" s="37" t="n">
        <v>0</v>
      </c>
      <c r="F6152" s="37" t="n">
        <v>0</v>
      </c>
      <c r="G6152" s="37" t="n">
        <v>0</v>
      </c>
      <c r="H6152" s="37" t="n">
        <v>1</v>
      </c>
      <c r="I6152" s="37" t="n">
        <v>1</v>
      </c>
      <c r="J6152" s="40" t="n">
        <f aca="false">IF(C6152=0,"",D6152/C6152)</f>
        <v>0.954545454545455</v>
      </c>
    </row>
    <row r="6153" customFormat="false" ht="15" hidden="false" customHeight="false" outlineLevel="0" collapsed="false">
      <c r="A6153" s="37" t="s">
        <v>810</v>
      </c>
      <c r="B6153" s="37" t="s">
        <v>279</v>
      </c>
      <c r="C6153" s="37" t="n">
        <v>22</v>
      </c>
      <c r="D6153" s="37" t="n">
        <v>19</v>
      </c>
      <c r="E6153" s="37" t="n">
        <v>0</v>
      </c>
      <c r="F6153" s="37" t="n">
        <v>1</v>
      </c>
      <c r="G6153" s="37" t="n">
        <v>0</v>
      </c>
      <c r="H6153" s="37" t="n">
        <v>3</v>
      </c>
      <c r="I6153" s="37" t="n">
        <v>0</v>
      </c>
      <c r="J6153" s="40" t="n">
        <f aca="false">IF(C6153=0,"",D6153/C6153)</f>
        <v>0.863636363636364</v>
      </c>
    </row>
    <row r="6154" customFormat="false" ht="15" hidden="false" customHeight="false" outlineLevel="0" collapsed="false">
      <c r="A6154" s="37" t="s">
        <v>810</v>
      </c>
      <c r="B6154" s="37" t="s">
        <v>280</v>
      </c>
      <c r="C6154" s="37" t="n">
        <v>22</v>
      </c>
      <c r="D6154" s="37" t="n">
        <v>21</v>
      </c>
      <c r="E6154" s="37" t="n">
        <v>1</v>
      </c>
      <c r="F6154" s="37" t="n">
        <v>0</v>
      </c>
      <c r="G6154" s="37" t="n">
        <v>0</v>
      </c>
      <c r="H6154" s="37" t="n">
        <v>1</v>
      </c>
      <c r="I6154" s="37" t="n">
        <v>1</v>
      </c>
      <c r="J6154" s="40" t="n">
        <f aca="false">IF(C6154=0,"",D6154/C6154)</f>
        <v>0.954545454545455</v>
      </c>
    </row>
    <row r="6155" customFormat="false" ht="15" hidden="false" customHeight="false" outlineLevel="0" collapsed="false">
      <c r="A6155" s="37" t="s">
        <v>810</v>
      </c>
      <c r="B6155" s="37" t="s">
        <v>281</v>
      </c>
      <c r="C6155" s="37" t="n">
        <v>22</v>
      </c>
      <c r="D6155" s="37" t="n">
        <v>20</v>
      </c>
      <c r="E6155" s="37" t="n">
        <v>0</v>
      </c>
      <c r="F6155" s="37" t="n">
        <v>1</v>
      </c>
      <c r="G6155" s="37" t="n">
        <v>2</v>
      </c>
      <c r="H6155" s="37" t="n">
        <v>2</v>
      </c>
      <c r="I6155" s="37" t="n">
        <v>4</v>
      </c>
      <c r="J6155" s="40" t="n">
        <f aca="false">IF(C6155=0,"",D6155/C6155)</f>
        <v>0.909090909090909</v>
      </c>
    </row>
    <row r="6156" customFormat="false" ht="15" hidden="false" customHeight="false" outlineLevel="0" collapsed="false">
      <c r="A6156" s="37" t="s">
        <v>441</v>
      </c>
      <c r="B6156" s="37" t="s">
        <v>270</v>
      </c>
      <c r="C6156" s="37" t="n">
        <v>22</v>
      </c>
      <c r="D6156" s="37" t="n">
        <v>22</v>
      </c>
      <c r="E6156" s="37" t="n">
        <v>0</v>
      </c>
      <c r="F6156" s="37" t="n">
        <v>1</v>
      </c>
      <c r="G6156" s="37" t="n">
        <v>1</v>
      </c>
      <c r="H6156" s="37" t="n">
        <v>2</v>
      </c>
      <c r="I6156" s="37" t="n">
        <v>1</v>
      </c>
      <c r="J6156" s="40" t="n">
        <f aca="false">IF(C6156=0,"",D6156/C6156)</f>
        <v>1</v>
      </c>
    </row>
    <row r="6157" customFormat="false" ht="15" hidden="false" customHeight="false" outlineLevel="0" collapsed="false">
      <c r="A6157" s="37" t="s">
        <v>441</v>
      </c>
      <c r="B6157" s="37" t="s">
        <v>271</v>
      </c>
      <c r="C6157" s="37" t="n">
        <v>22</v>
      </c>
      <c r="D6157" s="37" t="n">
        <v>21</v>
      </c>
      <c r="E6157" s="37" t="n">
        <v>1</v>
      </c>
      <c r="F6157" s="37" t="n">
        <v>2</v>
      </c>
      <c r="G6157" s="37" t="n">
        <v>0</v>
      </c>
      <c r="H6157" s="37" t="n">
        <v>3</v>
      </c>
      <c r="I6157" s="37" t="n">
        <v>0</v>
      </c>
      <c r="J6157" s="40" t="n">
        <f aca="false">IF(C6157=0,"",D6157/C6157)</f>
        <v>0.954545454545455</v>
      </c>
    </row>
    <row r="6158" customFormat="false" ht="15" hidden="false" customHeight="false" outlineLevel="0" collapsed="false">
      <c r="A6158" s="37" t="s">
        <v>441</v>
      </c>
      <c r="B6158" s="37" t="s">
        <v>272</v>
      </c>
      <c r="C6158" s="37" t="n">
        <v>22</v>
      </c>
      <c r="D6158" s="37" t="n">
        <v>22</v>
      </c>
      <c r="E6158" s="37" t="n">
        <v>2</v>
      </c>
      <c r="F6158" s="37" t="n">
        <v>0</v>
      </c>
      <c r="G6158" s="37" t="n">
        <v>0</v>
      </c>
      <c r="H6158" s="37" t="n">
        <v>1</v>
      </c>
      <c r="I6158" s="37" t="n">
        <v>1</v>
      </c>
      <c r="J6158" s="40" t="n">
        <f aca="false">IF(C6158=0,"",D6158/C6158)</f>
        <v>1</v>
      </c>
    </row>
    <row r="6159" customFormat="false" ht="15" hidden="false" customHeight="false" outlineLevel="0" collapsed="false">
      <c r="A6159" s="37" t="s">
        <v>441</v>
      </c>
      <c r="B6159" s="37" t="s">
        <v>273</v>
      </c>
      <c r="C6159" s="37" t="n">
        <v>22</v>
      </c>
      <c r="D6159" s="37" t="n">
        <v>22</v>
      </c>
      <c r="E6159" s="37" t="n">
        <v>0</v>
      </c>
      <c r="F6159" s="37" t="n">
        <v>0</v>
      </c>
      <c r="G6159" s="37" t="n">
        <v>1</v>
      </c>
      <c r="H6159" s="37" t="n">
        <v>4</v>
      </c>
      <c r="I6159" s="37" t="n">
        <v>0</v>
      </c>
      <c r="J6159" s="40" t="n">
        <f aca="false">IF(C6159=0,"",D6159/C6159)</f>
        <v>1</v>
      </c>
    </row>
    <row r="6160" customFormat="false" ht="15" hidden="false" customHeight="false" outlineLevel="0" collapsed="false">
      <c r="A6160" s="37" t="s">
        <v>441</v>
      </c>
      <c r="B6160" s="37" t="s">
        <v>274</v>
      </c>
      <c r="C6160" s="37" t="n">
        <v>22</v>
      </c>
      <c r="D6160" s="37" t="n">
        <v>19</v>
      </c>
      <c r="E6160" s="37" t="n">
        <v>0</v>
      </c>
      <c r="F6160" s="37" t="n">
        <v>0</v>
      </c>
      <c r="G6160" s="37" t="n">
        <v>0</v>
      </c>
      <c r="H6160" s="37" t="n">
        <v>3</v>
      </c>
      <c r="I6160" s="37" t="n">
        <v>0</v>
      </c>
      <c r="J6160" s="40" t="n">
        <f aca="false">IF(C6160=0,"",D6160/C6160)</f>
        <v>0.863636363636364</v>
      </c>
    </row>
    <row r="6161" customFormat="false" ht="15" hidden="false" customHeight="false" outlineLevel="0" collapsed="false">
      <c r="A6161" s="37" t="s">
        <v>441</v>
      </c>
      <c r="B6161" s="37" t="s">
        <v>275</v>
      </c>
      <c r="C6161" s="37" t="n">
        <v>22</v>
      </c>
      <c r="D6161" s="37" t="n">
        <v>20</v>
      </c>
      <c r="E6161" s="37" t="n">
        <v>0</v>
      </c>
      <c r="F6161" s="37" t="n">
        <v>1</v>
      </c>
      <c r="G6161" s="37" t="n">
        <v>0</v>
      </c>
      <c r="H6161" s="37" t="n">
        <v>0</v>
      </c>
      <c r="I6161" s="37" t="n">
        <v>0</v>
      </c>
      <c r="J6161" s="40" t="n">
        <f aca="false">IF(C6161=0,"",D6161/C6161)</f>
        <v>0.909090909090909</v>
      </c>
    </row>
    <row r="6162" customFormat="false" ht="15" hidden="false" customHeight="false" outlineLevel="0" collapsed="false">
      <c r="A6162" s="37" t="s">
        <v>441</v>
      </c>
      <c r="B6162" s="37" t="s">
        <v>276</v>
      </c>
      <c r="C6162" s="37" t="n">
        <v>22</v>
      </c>
      <c r="D6162" s="37" t="n">
        <v>20</v>
      </c>
      <c r="E6162" s="37" t="n">
        <v>1</v>
      </c>
      <c r="F6162" s="37" t="n">
        <v>1</v>
      </c>
      <c r="G6162" s="37" t="n">
        <v>0</v>
      </c>
      <c r="H6162" s="37" t="n">
        <v>4</v>
      </c>
      <c r="I6162" s="37" t="n">
        <v>1</v>
      </c>
      <c r="J6162" s="40" t="n">
        <f aca="false">IF(C6162=0,"",D6162/C6162)</f>
        <v>0.909090909090909</v>
      </c>
    </row>
    <row r="6163" customFormat="false" ht="15" hidden="false" customHeight="false" outlineLevel="0" collapsed="false">
      <c r="A6163" s="37" t="s">
        <v>441</v>
      </c>
      <c r="B6163" s="37" t="s">
        <v>277</v>
      </c>
      <c r="C6163" s="37" t="n">
        <v>22</v>
      </c>
      <c r="D6163" s="37" t="n">
        <v>21</v>
      </c>
      <c r="E6163" s="37" t="n">
        <v>0</v>
      </c>
      <c r="F6163" s="37" t="n">
        <v>4</v>
      </c>
      <c r="G6163" s="37" t="n">
        <v>0</v>
      </c>
      <c r="H6163" s="37" t="n">
        <v>2</v>
      </c>
      <c r="I6163" s="37" t="n">
        <v>1</v>
      </c>
      <c r="J6163" s="40" t="n">
        <f aca="false">IF(C6163=0,"",D6163/C6163)</f>
        <v>0.954545454545455</v>
      </c>
    </row>
    <row r="6164" customFormat="false" ht="15" hidden="false" customHeight="false" outlineLevel="0" collapsed="false">
      <c r="A6164" s="37" t="s">
        <v>441</v>
      </c>
      <c r="B6164" s="37" t="s">
        <v>278</v>
      </c>
      <c r="C6164" s="37" t="n">
        <v>22</v>
      </c>
      <c r="D6164" s="37" t="n">
        <v>20</v>
      </c>
      <c r="E6164" s="37" t="n">
        <v>0</v>
      </c>
      <c r="F6164" s="37" t="n">
        <v>1</v>
      </c>
      <c r="G6164" s="37" t="n">
        <v>0</v>
      </c>
      <c r="H6164" s="37" t="n">
        <v>3</v>
      </c>
      <c r="I6164" s="37" t="n">
        <v>1</v>
      </c>
      <c r="J6164" s="40" t="n">
        <f aca="false">IF(C6164=0,"",D6164/C6164)</f>
        <v>0.909090909090909</v>
      </c>
    </row>
    <row r="6165" customFormat="false" ht="15" hidden="false" customHeight="false" outlineLevel="0" collapsed="false">
      <c r="A6165" s="37" t="s">
        <v>441</v>
      </c>
      <c r="B6165" s="37" t="s">
        <v>279</v>
      </c>
      <c r="C6165" s="37" t="n">
        <v>22</v>
      </c>
      <c r="D6165" s="37" t="n">
        <v>21</v>
      </c>
      <c r="E6165" s="37" t="n">
        <v>1</v>
      </c>
      <c r="F6165" s="37" t="n">
        <v>0</v>
      </c>
      <c r="G6165" s="37" t="n">
        <v>0</v>
      </c>
      <c r="H6165" s="37" t="n">
        <v>0</v>
      </c>
      <c r="I6165" s="37" t="n">
        <v>0</v>
      </c>
      <c r="J6165" s="40" t="n">
        <f aca="false">IF(C6165=0,"",D6165/C6165)</f>
        <v>0.954545454545455</v>
      </c>
    </row>
    <row r="6166" customFormat="false" ht="15" hidden="false" customHeight="false" outlineLevel="0" collapsed="false">
      <c r="A6166" s="37" t="s">
        <v>441</v>
      </c>
      <c r="B6166" s="37" t="s">
        <v>280</v>
      </c>
      <c r="C6166" s="37" t="n">
        <v>22</v>
      </c>
      <c r="D6166" s="37" t="n">
        <v>22</v>
      </c>
      <c r="E6166" s="37" t="n">
        <v>0</v>
      </c>
      <c r="F6166" s="37" t="n">
        <v>0</v>
      </c>
      <c r="G6166" s="37" t="n">
        <v>0</v>
      </c>
      <c r="H6166" s="37" t="n">
        <v>1</v>
      </c>
      <c r="I6166" s="37" t="n">
        <v>0</v>
      </c>
      <c r="J6166" s="40" t="n">
        <f aca="false">IF(C6166=0,"",D6166/C6166)</f>
        <v>1</v>
      </c>
    </row>
    <row r="6167" customFormat="false" ht="15" hidden="false" customHeight="false" outlineLevel="0" collapsed="false">
      <c r="A6167" s="37" t="s">
        <v>441</v>
      </c>
      <c r="B6167" s="37" t="s">
        <v>281</v>
      </c>
      <c r="C6167" s="37" t="n">
        <v>22</v>
      </c>
      <c r="D6167" s="37" t="n">
        <v>20</v>
      </c>
      <c r="E6167" s="37" t="n">
        <v>1</v>
      </c>
      <c r="F6167" s="37" t="n">
        <v>1</v>
      </c>
      <c r="G6167" s="37" t="n">
        <v>0</v>
      </c>
      <c r="H6167" s="37" t="n">
        <v>2</v>
      </c>
      <c r="I6167" s="37" t="n">
        <v>2</v>
      </c>
      <c r="J6167" s="40" t="n">
        <f aca="false">IF(C6167=0,"",D6167/C6167)</f>
        <v>0.909090909090909</v>
      </c>
    </row>
    <row r="6168" customFormat="false" ht="15" hidden="false" customHeight="false" outlineLevel="0" collapsed="false">
      <c r="A6168" s="37" t="s">
        <v>1281</v>
      </c>
      <c r="B6168" s="37" t="s">
        <v>270</v>
      </c>
      <c r="C6168" s="37" t="n">
        <v>22</v>
      </c>
      <c r="D6168" s="37" t="n">
        <v>20</v>
      </c>
      <c r="E6168" s="37" t="n">
        <v>0</v>
      </c>
      <c r="F6168" s="37" t="n">
        <v>0</v>
      </c>
      <c r="G6168" s="37" t="n">
        <v>0</v>
      </c>
      <c r="H6168" s="37" t="n">
        <v>3</v>
      </c>
      <c r="I6168" s="37" t="n">
        <v>3</v>
      </c>
      <c r="J6168" s="40" t="n">
        <f aca="false">IF(C6168=0,"",D6168/C6168)</f>
        <v>0.909090909090909</v>
      </c>
    </row>
    <row r="6169" customFormat="false" ht="15" hidden="false" customHeight="false" outlineLevel="0" collapsed="false">
      <c r="A6169" s="37" t="s">
        <v>1281</v>
      </c>
      <c r="B6169" s="37" t="s">
        <v>271</v>
      </c>
      <c r="C6169" s="37" t="n">
        <v>22</v>
      </c>
      <c r="D6169" s="37" t="n">
        <v>21</v>
      </c>
      <c r="E6169" s="37" t="n">
        <v>1</v>
      </c>
      <c r="F6169" s="37" t="n">
        <v>1</v>
      </c>
      <c r="G6169" s="37" t="n">
        <v>0</v>
      </c>
      <c r="H6169" s="37" t="n">
        <v>4</v>
      </c>
      <c r="I6169" s="37" t="n">
        <v>9</v>
      </c>
      <c r="J6169" s="40" t="n">
        <f aca="false">IF(C6169=0,"",D6169/C6169)</f>
        <v>0.954545454545455</v>
      </c>
    </row>
    <row r="6170" customFormat="false" ht="15" hidden="false" customHeight="false" outlineLevel="0" collapsed="false">
      <c r="A6170" s="37" t="s">
        <v>1281</v>
      </c>
      <c r="B6170" s="37" t="s">
        <v>272</v>
      </c>
      <c r="C6170" s="37" t="n">
        <v>22</v>
      </c>
      <c r="D6170" s="37" t="n">
        <v>20</v>
      </c>
      <c r="E6170" s="37" t="n">
        <v>0</v>
      </c>
      <c r="F6170" s="37" t="n">
        <v>1</v>
      </c>
      <c r="G6170" s="37" t="n">
        <v>0</v>
      </c>
      <c r="H6170" s="37" t="n">
        <v>1</v>
      </c>
      <c r="I6170" s="37" t="n">
        <v>4</v>
      </c>
      <c r="J6170" s="40" t="n">
        <f aca="false">IF(C6170=0,"",D6170/C6170)</f>
        <v>0.909090909090909</v>
      </c>
    </row>
    <row r="6171" customFormat="false" ht="15" hidden="false" customHeight="false" outlineLevel="0" collapsed="false">
      <c r="A6171" s="37" t="s">
        <v>1281</v>
      </c>
      <c r="B6171" s="37" t="s">
        <v>273</v>
      </c>
      <c r="C6171" s="37" t="n">
        <v>22</v>
      </c>
      <c r="D6171" s="37" t="n">
        <v>19</v>
      </c>
      <c r="E6171" s="37" t="n">
        <v>0</v>
      </c>
      <c r="F6171" s="37" t="n">
        <v>1</v>
      </c>
      <c r="G6171" s="37" t="n">
        <v>0</v>
      </c>
      <c r="H6171" s="37" t="n">
        <v>2</v>
      </c>
      <c r="I6171" s="37" t="n">
        <v>1</v>
      </c>
      <c r="J6171" s="40" t="n">
        <f aca="false">IF(C6171=0,"",D6171/C6171)</f>
        <v>0.863636363636364</v>
      </c>
    </row>
    <row r="6172" customFormat="false" ht="15" hidden="false" customHeight="false" outlineLevel="0" collapsed="false">
      <c r="A6172" s="37" t="s">
        <v>1281</v>
      </c>
      <c r="B6172" s="37" t="s">
        <v>274</v>
      </c>
      <c r="C6172" s="37" t="n">
        <v>22</v>
      </c>
      <c r="D6172" s="37" t="n">
        <v>21</v>
      </c>
      <c r="E6172" s="37" t="n">
        <v>1</v>
      </c>
      <c r="F6172" s="37" t="n">
        <v>1</v>
      </c>
      <c r="G6172" s="37" t="n">
        <v>0</v>
      </c>
      <c r="H6172" s="37" t="n">
        <v>1</v>
      </c>
      <c r="I6172" s="37" t="n">
        <v>3</v>
      </c>
      <c r="J6172" s="40" t="n">
        <f aca="false">IF(C6172=0,"",D6172/C6172)</f>
        <v>0.954545454545455</v>
      </c>
    </row>
    <row r="6173" customFormat="false" ht="15" hidden="false" customHeight="false" outlineLevel="0" collapsed="false">
      <c r="A6173" s="37" t="s">
        <v>1281</v>
      </c>
      <c r="B6173" s="37" t="s">
        <v>275</v>
      </c>
      <c r="C6173" s="37" t="n">
        <v>22</v>
      </c>
      <c r="D6173" s="37" t="n">
        <v>21</v>
      </c>
      <c r="E6173" s="37" t="n">
        <v>2</v>
      </c>
      <c r="F6173" s="37" t="n">
        <v>1</v>
      </c>
      <c r="G6173" s="37" t="n">
        <v>0</v>
      </c>
      <c r="H6173" s="37" t="n">
        <v>3</v>
      </c>
      <c r="I6173" s="37" t="n">
        <v>2</v>
      </c>
      <c r="J6173" s="40" t="n">
        <f aca="false">IF(C6173=0,"",D6173/C6173)</f>
        <v>0.954545454545455</v>
      </c>
    </row>
    <row r="6174" customFormat="false" ht="15" hidden="false" customHeight="false" outlineLevel="0" collapsed="false">
      <c r="A6174" s="37" t="s">
        <v>1281</v>
      </c>
      <c r="B6174" s="37" t="s">
        <v>276</v>
      </c>
      <c r="C6174" s="37" t="n">
        <v>22</v>
      </c>
      <c r="D6174" s="37" t="n">
        <v>20</v>
      </c>
      <c r="E6174" s="37" t="n">
        <v>1</v>
      </c>
      <c r="F6174" s="37" t="n">
        <v>1</v>
      </c>
      <c r="G6174" s="37" t="n">
        <v>0</v>
      </c>
      <c r="H6174" s="37" t="n">
        <v>5</v>
      </c>
      <c r="I6174" s="37" t="n">
        <v>1</v>
      </c>
      <c r="J6174" s="40" t="n">
        <f aca="false">IF(C6174=0,"",D6174/C6174)</f>
        <v>0.909090909090909</v>
      </c>
    </row>
    <row r="6175" customFormat="false" ht="15" hidden="false" customHeight="false" outlineLevel="0" collapsed="false">
      <c r="A6175" s="37" t="s">
        <v>1281</v>
      </c>
      <c r="B6175" s="37" t="s">
        <v>277</v>
      </c>
      <c r="C6175" s="37" t="n">
        <v>22</v>
      </c>
      <c r="D6175" s="37" t="n">
        <v>19</v>
      </c>
      <c r="E6175" s="37" t="n">
        <v>1</v>
      </c>
      <c r="F6175" s="37" t="n">
        <v>2</v>
      </c>
      <c r="G6175" s="37" t="n">
        <v>2</v>
      </c>
      <c r="H6175" s="37" t="n">
        <v>3</v>
      </c>
      <c r="I6175" s="37" t="n">
        <v>0</v>
      </c>
      <c r="J6175" s="40" t="n">
        <f aca="false">IF(C6175=0,"",D6175/C6175)</f>
        <v>0.863636363636364</v>
      </c>
    </row>
    <row r="6176" customFormat="false" ht="15" hidden="false" customHeight="false" outlineLevel="0" collapsed="false">
      <c r="A6176" s="37" t="s">
        <v>1281</v>
      </c>
      <c r="B6176" s="37" t="s">
        <v>278</v>
      </c>
      <c r="C6176" s="37" t="n">
        <v>22</v>
      </c>
      <c r="D6176" s="37" t="n">
        <v>20</v>
      </c>
      <c r="E6176" s="37" t="n">
        <v>1</v>
      </c>
      <c r="F6176" s="37" t="n">
        <v>1</v>
      </c>
      <c r="G6176" s="37" t="n">
        <v>0</v>
      </c>
      <c r="H6176" s="37" t="n">
        <v>2</v>
      </c>
      <c r="I6176" s="37" t="n">
        <v>1</v>
      </c>
      <c r="J6176" s="40" t="n">
        <f aca="false">IF(C6176=0,"",D6176/C6176)</f>
        <v>0.909090909090909</v>
      </c>
    </row>
    <row r="6177" customFormat="false" ht="15" hidden="false" customHeight="false" outlineLevel="0" collapsed="false">
      <c r="A6177" s="37" t="s">
        <v>1281</v>
      </c>
      <c r="B6177" s="37" t="s">
        <v>279</v>
      </c>
      <c r="C6177" s="37" t="n">
        <v>22</v>
      </c>
      <c r="D6177" s="37" t="n">
        <v>22</v>
      </c>
      <c r="E6177" s="37" t="n">
        <v>1</v>
      </c>
      <c r="F6177" s="37" t="n">
        <v>0</v>
      </c>
      <c r="G6177" s="37" t="n">
        <v>1</v>
      </c>
      <c r="H6177" s="37" t="n">
        <v>1</v>
      </c>
      <c r="I6177" s="37" t="n">
        <v>2</v>
      </c>
      <c r="J6177" s="40" t="n">
        <f aca="false">IF(C6177=0,"",D6177/C6177)</f>
        <v>1</v>
      </c>
    </row>
    <row r="6178" customFormat="false" ht="15" hidden="false" customHeight="false" outlineLevel="0" collapsed="false">
      <c r="A6178" s="37" t="s">
        <v>1281</v>
      </c>
      <c r="B6178" s="37" t="s">
        <v>280</v>
      </c>
      <c r="C6178" s="37" t="n">
        <v>22</v>
      </c>
      <c r="D6178" s="37" t="n">
        <v>18</v>
      </c>
      <c r="E6178" s="37" t="n">
        <v>0</v>
      </c>
      <c r="F6178" s="37" t="n">
        <v>1</v>
      </c>
      <c r="G6178" s="37" t="n">
        <v>1</v>
      </c>
      <c r="H6178" s="37" t="n">
        <v>0</v>
      </c>
      <c r="I6178" s="37" t="n">
        <v>3</v>
      </c>
      <c r="J6178" s="40" t="n">
        <f aca="false">IF(C6178=0,"",D6178/C6178)</f>
        <v>0.818181818181818</v>
      </c>
    </row>
    <row r="6179" customFormat="false" ht="15" hidden="false" customHeight="false" outlineLevel="0" collapsed="false">
      <c r="A6179" s="37" t="s">
        <v>1281</v>
      </c>
      <c r="B6179" s="37" t="s">
        <v>281</v>
      </c>
      <c r="C6179" s="37" t="n">
        <v>22</v>
      </c>
      <c r="D6179" s="37" t="n">
        <v>22</v>
      </c>
      <c r="E6179" s="37" t="n">
        <v>2</v>
      </c>
      <c r="F6179" s="37" t="n">
        <v>0</v>
      </c>
      <c r="G6179" s="37" t="n">
        <v>0</v>
      </c>
      <c r="H6179" s="37" t="n">
        <v>2</v>
      </c>
      <c r="I6179" s="37" t="n">
        <v>3</v>
      </c>
      <c r="J6179" s="40" t="n">
        <f aca="false">IF(C6179=0,"",D6179/C6179)</f>
        <v>1</v>
      </c>
    </row>
    <row r="6180" customFormat="false" ht="15" hidden="false" customHeight="false" outlineLevel="0" collapsed="false">
      <c r="A6180" s="37" t="s">
        <v>1282</v>
      </c>
      <c r="B6180" s="37" t="s">
        <v>270</v>
      </c>
      <c r="C6180" s="37" t="n">
        <v>22</v>
      </c>
      <c r="D6180" s="37" t="n">
        <v>20</v>
      </c>
      <c r="E6180" s="37" t="n">
        <v>1</v>
      </c>
      <c r="F6180" s="37" t="n">
        <v>1</v>
      </c>
      <c r="G6180" s="37" t="n">
        <v>1</v>
      </c>
      <c r="H6180" s="37" t="n">
        <v>2</v>
      </c>
      <c r="I6180" s="37" t="n">
        <v>0</v>
      </c>
      <c r="J6180" s="40" t="n">
        <f aca="false">IF(C6180=0,"",D6180/C6180)</f>
        <v>0.909090909090909</v>
      </c>
    </row>
    <row r="6181" customFormat="false" ht="15" hidden="false" customHeight="false" outlineLevel="0" collapsed="false">
      <c r="A6181" s="37" t="s">
        <v>1282</v>
      </c>
      <c r="B6181" s="37" t="s">
        <v>271</v>
      </c>
      <c r="C6181" s="37" t="n">
        <v>22</v>
      </c>
      <c r="D6181" s="37" t="n">
        <v>21</v>
      </c>
      <c r="E6181" s="37" t="n">
        <v>0</v>
      </c>
      <c r="F6181" s="37" t="n">
        <v>2</v>
      </c>
      <c r="G6181" s="37" t="n">
        <v>2</v>
      </c>
      <c r="H6181" s="37" t="n">
        <v>4</v>
      </c>
      <c r="I6181" s="37" t="n">
        <v>3</v>
      </c>
      <c r="J6181" s="40" t="n">
        <f aca="false">IF(C6181=0,"",D6181/C6181)</f>
        <v>0.954545454545455</v>
      </c>
    </row>
    <row r="6182" customFormat="false" ht="15" hidden="false" customHeight="false" outlineLevel="0" collapsed="false">
      <c r="A6182" s="37" t="s">
        <v>1282</v>
      </c>
      <c r="B6182" s="37" t="s">
        <v>272</v>
      </c>
      <c r="C6182" s="37" t="n">
        <v>22</v>
      </c>
      <c r="D6182" s="37" t="n">
        <v>19</v>
      </c>
      <c r="E6182" s="37" t="n">
        <v>1</v>
      </c>
      <c r="F6182" s="37" t="n">
        <v>1</v>
      </c>
      <c r="G6182" s="37" t="n">
        <v>0</v>
      </c>
      <c r="H6182" s="37" t="n">
        <v>0</v>
      </c>
      <c r="I6182" s="37" t="n">
        <v>3</v>
      </c>
      <c r="J6182" s="40" t="n">
        <f aca="false">IF(C6182=0,"",D6182/C6182)</f>
        <v>0.863636363636364</v>
      </c>
    </row>
    <row r="6183" customFormat="false" ht="15" hidden="false" customHeight="false" outlineLevel="0" collapsed="false">
      <c r="A6183" s="37" t="s">
        <v>1283</v>
      </c>
      <c r="B6183" s="37" t="s">
        <v>270</v>
      </c>
      <c r="C6183" s="37" t="n">
        <v>22</v>
      </c>
      <c r="D6183" s="37" t="n">
        <v>19</v>
      </c>
      <c r="E6183" s="37" t="n">
        <v>0</v>
      </c>
      <c r="F6183" s="37" t="n">
        <v>2</v>
      </c>
      <c r="G6183" s="37" t="n">
        <v>0</v>
      </c>
      <c r="H6183" s="37" t="n">
        <v>1</v>
      </c>
      <c r="I6183" s="37" t="n">
        <v>6</v>
      </c>
      <c r="J6183" s="40" t="n">
        <f aca="false">IF(C6183=0,"",D6183/C6183)</f>
        <v>0.863636363636364</v>
      </c>
    </row>
    <row r="6184" customFormat="false" ht="15" hidden="false" customHeight="false" outlineLevel="0" collapsed="false">
      <c r="A6184" s="37" t="s">
        <v>1283</v>
      </c>
      <c r="B6184" s="37" t="s">
        <v>271</v>
      </c>
      <c r="C6184" s="37" t="n">
        <v>22</v>
      </c>
      <c r="D6184" s="37" t="n">
        <v>21</v>
      </c>
      <c r="E6184" s="37" t="n">
        <v>0</v>
      </c>
      <c r="F6184" s="37" t="n">
        <v>1</v>
      </c>
      <c r="G6184" s="37" t="n">
        <v>0</v>
      </c>
      <c r="H6184" s="37" t="n">
        <v>1</v>
      </c>
      <c r="I6184" s="37" t="n">
        <v>21</v>
      </c>
      <c r="J6184" s="40" t="n">
        <f aca="false">IF(C6184=0,"",D6184/C6184)</f>
        <v>0.954545454545455</v>
      </c>
    </row>
    <row r="6185" customFormat="false" ht="15" hidden="false" customHeight="false" outlineLevel="0" collapsed="false">
      <c r="A6185" s="37" t="s">
        <v>1283</v>
      </c>
      <c r="B6185" s="37" t="s">
        <v>272</v>
      </c>
      <c r="C6185" s="37" t="n">
        <v>22</v>
      </c>
      <c r="D6185" s="37" t="n">
        <v>22</v>
      </c>
      <c r="E6185" s="37" t="n">
        <v>0</v>
      </c>
      <c r="F6185" s="37" t="n">
        <v>0</v>
      </c>
      <c r="G6185" s="37" t="n">
        <v>0</v>
      </c>
      <c r="H6185" s="37" t="n">
        <v>2</v>
      </c>
      <c r="I6185" s="37" t="n">
        <v>16</v>
      </c>
      <c r="J6185" s="40" t="n">
        <f aca="false">IF(C6185=0,"",D6185/C6185)</f>
        <v>1</v>
      </c>
    </row>
    <row r="6186" customFormat="false" ht="15" hidden="false" customHeight="false" outlineLevel="0" collapsed="false">
      <c r="A6186" s="37" t="s">
        <v>1283</v>
      </c>
      <c r="B6186" s="37" t="s">
        <v>273</v>
      </c>
      <c r="C6186" s="37" t="n">
        <v>22</v>
      </c>
      <c r="D6186" s="37" t="n">
        <v>19</v>
      </c>
      <c r="E6186" s="37" t="n">
        <v>0</v>
      </c>
      <c r="F6186" s="37" t="n">
        <v>2</v>
      </c>
      <c r="G6186" s="37" t="n">
        <v>0</v>
      </c>
      <c r="H6186" s="37" t="n">
        <v>1</v>
      </c>
      <c r="I6186" s="37" t="n">
        <v>2</v>
      </c>
      <c r="J6186" s="40" t="n">
        <f aca="false">IF(C6186=0,"",D6186/C6186)</f>
        <v>0.863636363636364</v>
      </c>
    </row>
    <row r="6187" customFormat="false" ht="15" hidden="false" customHeight="false" outlineLevel="0" collapsed="false">
      <c r="A6187" s="37" t="s">
        <v>1283</v>
      </c>
      <c r="B6187" s="37" t="s">
        <v>274</v>
      </c>
      <c r="C6187" s="37" t="n">
        <v>22</v>
      </c>
      <c r="D6187" s="37" t="n">
        <v>21</v>
      </c>
      <c r="E6187" s="37" t="n">
        <v>0</v>
      </c>
      <c r="F6187" s="37" t="n">
        <v>2</v>
      </c>
      <c r="G6187" s="37" t="n">
        <v>0</v>
      </c>
      <c r="H6187" s="37" t="n">
        <v>0</v>
      </c>
      <c r="I6187" s="37" t="n">
        <v>23</v>
      </c>
      <c r="J6187" s="40" t="n">
        <f aca="false">IF(C6187=0,"",D6187/C6187)</f>
        <v>0.954545454545455</v>
      </c>
    </row>
    <row r="6188" customFormat="false" ht="15" hidden="false" customHeight="false" outlineLevel="0" collapsed="false">
      <c r="A6188" s="37" t="s">
        <v>1283</v>
      </c>
      <c r="B6188" s="37" t="s">
        <v>275</v>
      </c>
      <c r="C6188" s="37" t="n">
        <v>22</v>
      </c>
      <c r="D6188" s="37" t="n">
        <v>21</v>
      </c>
      <c r="E6188" s="37" t="n">
        <v>0</v>
      </c>
      <c r="F6188" s="37" t="n">
        <v>0</v>
      </c>
      <c r="G6188" s="37" t="n">
        <v>0</v>
      </c>
      <c r="H6188" s="37" t="n">
        <v>0</v>
      </c>
      <c r="I6188" s="37" t="n">
        <v>10</v>
      </c>
      <c r="J6188" s="40" t="n">
        <f aca="false">IF(C6188=0,"",D6188/C6188)</f>
        <v>0.954545454545455</v>
      </c>
    </row>
    <row r="6189" customFormat="false" ht="15" hidden="false" customHeight="false" outlineLevel="0" collapsed="false">
      <c r="A6189" s="37" t="s">
        <v>1283</v>
      </c>
      <c r="B6189" s="37" t="s">
        <v>276</v>
      </c>
      <c r="C6189" s="37" t="n">
        <v>22</v>
      </c>
      <c r="D6189" s="37" t="n">
        <v>21</v>
      </c>
      <c r="E6189" s="37" t="n">
        <v>0</v>
      </c>
      <c r="F6189" s="37" t="n">
        <v>4</v>
      </c>
      <c r="G6189" s="37" t="n">
        <v>0</v>
      </c>
      <c r="H6189" s="37" t="n">
        <v>2</v>
      </c>
      <c r="I6189" s="37" t="n">
        <v>13</v>
      </c>
      <c r="J6189" s="40" t="n">
        <f aca="false">IF(C6189=0,"",D6189/C6189)</f>
        <v>0.954545454545455</v>
      </c>
    </row>
    <row r="6190" customFormat="false" ht="15" hidden="false" customHeight="false" outlineLevel="0" collapsed="false">
      <c r="A6190" s="37" t="s">
        <v>1283</v>
      </c>
      <c r="B6190" s="37" t="s">
        <v>277</v>
      </c>
      <c r="C6190" s="37" t="n">
        <v>22</v>
      </c>
      <c r="D6190" s="37" t="n">
        <v>21</v>
      </c>
      <c r="E6190" s="37" t="n">
        <v>0</v>
      </c>
      <c r="F6190" s="37" t="n">
        <v>0</v>
      </c>
      <c r="G6190" s="37" t="n">
        <v>1</v>
      </c>
      <c r="H6190" s="37" t="n">
        <v>2</v>
      </c>
      <c r="I6190" s="37" t="n">
        <v>2</v>
      </c>
      <c r="J6190" s="40" t="n">
        <f aca="false">IF(C6190=0,"",D6190/C6190)</f>
        <v>0.954545454545455</v>
      </c>
    </row>
    <row r="6191" customFormat="false" ht="15" hidden="false" customHeight="false" outlineLevel="0" collapsed="false">
      <c r="A6191" s="37" t="s">
        <v>1283</v>
      </c>
      <c r="B6191" s="37" t="s">
        <v>278</v>
      </c>
      <c r="C6191" s="37" t="n">
        <v>22</v>
      </c>
      <c r="D6191" s="37" t="n">
        <v>22</v>
      </c>
      <c r="E6191" s="37" t="n">
        <v>0</v>
      </c>
      <c r="F6191" s="37" t="n">
        <v>1</v>
      </c>
      <c r="G6191" s="37" t="n">
        <v>0</v>
      </c>
      <c r="H6191" s="37" t="n">
        <v>5</v>
      </c>
      <c r="I6191" s="37" t="n">
        <v>6</v>
      </c>
      <c r="J6191" s="40" t="n">
        <f aca="false">IF(C6191=0,"",D6191/C6191)</f>
        <v>1</v>
      </c>
    </row>
    <row r="6192" customFormat="false" ht="15" hidden="false" customHeight="false" outlineLevel="0" collapsed="false">
      <c r="A6192" s="37" t="s">
        <v>1283</v>
      </c>
      <c r="B6192" s="37" t="s">
        <v>279</v>
      </c>
      <c r="C6192" s="37" t="n">
        <v>22</v>
      </c>
      <c r="D6192" s="37" t="n">
        <v>21</v>
      </c>
      <c r="E6192" s="37" t="n">
        <v>2</v>
      </c>
      <c r="F6192" s="37" t="n">
        <v>1</v>
      </c>
      <c r="G6192" s="37" t="n">
        <v>0</v>
      </c>
      <c r="H6192" s="37" t="n">
        <v>4</v>
      </c>
      <c r="I6192" s="37" t="n">
        <v>2</v>
      </c>
      <c r="J6192" s="40" t="n">
        <f aca="false">IF(C6192=0,"",D6192/C6192)</f>
        <v>0.954545454545455</v>
      </c>
    </row>
    <row r="6193" customFormat="false" ht="15" hidden="false" customHeight="false" outlineLevel="0" collapsed="false">
      <c r="A6193" s="37" t="s">
        <v>1283</v>
      </c>
      <c r="B6193" s="37" t="s">
        <v>280</v>
      </c>
      <c r="C6193" s="37" t="n">
        <v>22</v>
      </c>
      <c r="D6193" s="37" t="n">
        <v>19</v>
      </c>
      <c r="E6193" s="37" t="n">
        <v>0</v>
      </c>
      <c r="F6193" s="37" t="n">
        <v>1</v>
      </c>
      <c r="G6193" s="37" t="n">
        <v>0</v>
      </c>
      <c r="H6193" s="37" t="n">
        <v>1</v>
      </c>
      <c r="I6193" s="37" t="n">
        <v>45</v>
      </c>
      <c r="J6193" s="40" t="n">
        <f aca="false">IF(C6193=0,"",D6193/C6193)</f>
        <v>0.863636363636364</v>
      </c>
    </row>
    <row r="6194" customFormat="false" ht="15" hidden="false" customHeight="false" outlineLevel="0" collapsed="false">
      <c r="A6194" s="37" t="s">
        <v>1283</v>
      </c>
      <c r="B6194" s="37" t="s">
        <v>281</v>
      </c>
      <c r="C6194" s="37" t="n">
        <v>22</v>
      </c>
      <c r="D6194" s="37" t="n">
        <v>22</v>
      </c>
      <c r="E6194" s="37" t="n">
        <v>1</v>
      </c>
      <c r="F6194" s="37" t="n">
        <v>0</v>
      </c>
      <c r="G6194" s="37" t="n">
        <v>1</v>
      </c>
      <c r="H6194" s="37" t="n">
        <v>4</v>
      </c>
      <c r="I6194" s="37" t="n">
        <v>12</v>
      </c>
      <c r="J6194" s="40" t="n">
        <f aca="false">IF(C6194=0,"",D6194/C6194)</f>
        <v>1</v>
      </c>
    </row>
    <row r="6195" customFormat="false" ht="15" hidden="false" customHeight="false" outlineLevel="0" collapsed="false">
      <c r="A6195" s="37" t="s">
        <v>617</v>
      </c>
      <c r="B6195" s="37" t="s">
        <v>270</v>
      </c>
      <c r="C6195" s="37" t="n">
        <v>22</v>
      </c>
      <c r="D6195" s="37" t="n">
        <v>21</v>
      </c>
      <c r="E6195" s="37" t="n">
        <v>0</v>
      </c>
      <c r="F6195" s="37" t="n">
        <v>0</v>
      </c>
      <c r="G6195" s="37" t="n">
        <v>0</v>
      </c>
      <c r="H6195" s="37" t="n">
        <v>1</v>
      </c>
      <c r="I6195" s="37" t="n">
        <v>0</v>
      </c>
      <c r="J6195" s="40" t="n">
        <f aca="false">IF(C6195=0,"",D6195/C6195)</f>
        <v>0.954545454545455</v>
      </c>
    </row>
    <row r="6196" customFormat="false" ht="15" hidden="false" customHeight="false" outlineLevel="0" collapsed="false">
      <c r="A6196" s="37" t="s">
        <v>617</v>
      </c>
      <c r="B6196" s="37" t="s">
        <v>271</v>
      </c>
      <c r="C6196" s="37" t="n">
        <v>22</v>
      </c>
      <c r="D6196" s="37" t="n">
        <v>20</v>
      </c>
      <c r="E6196" s="37" t="n">
        <v>1</v>
      </c>
      <c r="F6196" s="37" t="n">
        <v>1</v>
      </c>
      <c r="G6196" s="37" t="n">
        <v>0</v>
      </c>
      <c r="H6196" s="37" t="n">
        <v>0</v>
      </c>
      <c r="I6196" s="37" t="n">
        <v>7</v>
      </c>
      <c r="J6196" s="40" t="n">
        <f aca="false">IF(C6196=0,"",D6196/C6196)</f>
        <v>0.909090909090909</v>
      </c>
    </row>
    <row r="6197" customFormat="false" ht="15" hidden="false" customHeight="false" outlineLevel="0" collapsed="false">
      <c r="A6197" s="37" t="s">
        <v>617</v>
      </c>
      <c r="B6197" s="37" t="s">
        <v>272</v>
      </c>
      <c r="C6197" s="37" t="n">
        <v>22</v>
      </c>
      <c r="D6197" s="37" t="n">
        <v>22</v>
      </c>
      <c r="E6197" s="37" t="n">
        <v>0</v>
      </c>
      <c r="F6197" s="37" t="n">
        <v>1</v>
      </c>
      <c r="G6197" s="37" t="n">
        <v>1</v>
      </c>
      <c r="H6197" s="37" t="n">
        <v>0</v>
      </c>
      <c r="I6197" s="37" t="n">
        <v>0</v>
      </c>
      <c r="J6197" s="40" t="n">
        <f aca="false">IF(C6197=0,"",D6197/C6197)</f>
        <v>1</v>
      </c>
    </row>
    <row r="6198" customFormat="false" ht="15" hidden="false" customHeight="false" outlineLevel="0" collapsed="false">
      <c r="A6198" s="37" t="s">
        <v>617</v>
      </c>
      <c r="B6198" s="37" t="s">
        <v>273</v>
      </c>
      <c r="C6198" s="37" t="n">
        <v>22</v>
      </c>
      <c r="D6198" s="37" t="n">
        <v>21</v>
      </c>
      <c r="E6198" s="37" t="n">
        <v>0</v>
      </c>
      <c r="F6198" s="37" t="n">
        <v>0</v>
      </c>
      <c r="G6198" s="37" t="n">
        <v>0</v>
      </c>
      <c r="H6198" s="37" t="n">
        <v>2</v>
      </c>
      <c r="I6198" s="37" t="n">
        <v>1</v>
      </c>
      <c r="J6198" s="40" t="n">
        <f aca="false">IF(C6198=0,"",D6198/C6198)</f>
        <v>0.954545454545455</v>
      </c>
    </row>
    <row r="6199" customFormat="false" ht="15" hidden="false" customHeight="false" outlineLevel="0" collapsed="false">
      <c r="A6199" s="37" t="s">
        <v>617</v>
      </c>
      <c r="B6199" s="37" t="s">
        <v>274</v>
      </c>
      <c r="C6199" s="37" t="n">
        <v>22</v>
      </c>
      <c r="D6199" s="37" t="n">
        <v>22</v>
      </c>
      <c r="E6199" s="37" t="n">
        <v>2</v>
      </c>
      <c r="F6199" s="37" t="n">
        <v>0</v>
      </c>
      <c r="G6199" s="37" t="n">
        <v>0</v>
      </c>
      <c r="H6199" s="37" t="n">
        <v>1</v>
      </c>
      <c r="I6199" s="37" t="n">
        <v>4</v>
      </c>
      <c r="J6199" s="40" t="n">
        <f aca="false">IF(C6199=0,"",D6199/C6199)</f>
        <v>1</v>
      </c>
    </row>
    <row r="6200" customFormat="false" ht="15" hidden="false" customHeight="false" outlineLevel="0" collapsed="false">
      <c r="A6200" s="37" t="s">
        <v>617</v>
      </c>
      <c r="B6200" s="37" t="s">
        <v>275</v>
      </c>
      <c r="C6200" s="37" t="n">
        <v>22</v>
      </c>
      <c r="D6200" s="37" t="n">
        <v>21</v>
      </c>
      <c r="E6200" s="37" t="n">
        <v>0</v>
      </c>
      <c r="F6200" s="37" t="n">
        <v>0</v>
      </c>
      <c r="G6200" s="37" t="n">
        <v>0</v>
      </c>
      <c r="H6200" s="37" t="n">
        <v>3</v>
      </c>
      <c r="I6200" s="37" t="n">
        <v>0</v>
      </c>
      <c r="J6200" s="40" t="n">
        <f aca="false">IF(C6200=0,"",D6200/C6200)</f>
        <v>0.954545454545455</v>
      </c>
    </row>
    <row r="6201" customFormat="false" ht="15" hidden="false" customHeight="false" outlineLevel="0" collapsed="false">
      <c r="A6201" s="37" t="s">
        <v>617</v>
      </c>
      <c r="B6201" s="37" t="s">
        <v>276</v>
      </c>
      <c r="C6201" s="37" t="n">
        <v>22</v>
      </c>
      <c r="D6201" s="37" t="n">
        <v>20</v>
      </c>
      <c r="E6201" s="37" t="n">
        <v>0</v>
      </c>
      <c r="F6201" s="37" t="n">
        <v>0</v>
      </c>
      <c r="G6201" s="37" t="n">
        <v>1</v>
      </c>
      <c r="H6201" s="37" t="n">
        <v>1</v>
      </c>
      <c r="I6201" s="37" t="n">
        <v>2</v>
      </c>
      <c r="J6201" s="40" t="n">
        <f aca="false">IF(C6201=0,"",D6201/C6201)</f>
        <v>0.909090909090909</v>
      </c>
    </row>
    <row r="6202" customFormat="false" ht="15" hidden="false" customHeight="false" outlineLevel="0" collapsed="false">
      <c r="A6202" s="37" t="s">
        <v>617</v>
      </c>
      <c r="B6202" s="37" t="s">
        <v>277</v>
      </c>
      <c r="C6202" s="37" t="n">
        <v>22</v>
      </c>
      <c r="D6202" s="37" t="n">
        <v>21</v>
      </c>
      <c r="E6202" s="37" t="n">
        <v>1</v>
      </c>
      <c r="F6202" s="37" t="n">
        <v>1</v>
      </c>
      <c r="G6202" s="37" t="n">
        <v>1</v>
      </c>
      <c r="H6202" s="37" t="n">
        <v>1</v>
      </c>
      <c r="I6202" s="37" t="n">
        <v>0</v>
      </c>
      <c r="J6202" s="40" t="n">
        <f aca="false">IF(C6202=0,"",D6202/C6202)</f>
        <v>0.954545454545455</v>
      </c>
    </row>
    <row r="6203" customFormat="false" ht="15" hidden="false" customHeight="false" outlineLevel="0" collapsed="false">
      <c r="A6203" s="37" t="s">
        <v>617</v>
      </c>
      <c r="B6203" s="37" t="s">
        <v>278</v>
      </c>
      <c r="C6203" s="37" t="n">
        <v>22</v>
      </c>
      <c r="D6203" s="37" t="n">
        <v>20</v>
      </c>
      <c r="E6203" s="37" t="n">
        <v>0</v>
      </c>
      <c r="F6203" s="37" t="n">
        <v>1</v>
      </c>
      <c r="G6203" s="37" t="n">
        <v>0</v>
      </c>
      <c r="H6203" s="37" t="n">
        <v>4</v>
      </c>
      <c r="I6203" s="37" t="n">
        <v>4</v>
      </c>
      <c r="J6203" s="40" t="n">
        <f aca="false">IF(C6203=0,"",D6203/C6203)</f>
        <v>0.909090909090909</v>
      </c>
    </row>
    <row r="6204" customFormat="false" ht="15" hidden="false" customHeight="false" outlineLevel="0" collapsed="false">
      <c r="A6204" s="37" t="s">
        <v>617</v>
      </c>
      <c r="B6204" s="37" t="s">
        <v>279</v>
      </c>
      <c r="C6204" s="37" t="n">
        <v>22</v>
      </c>
      <c r="D6204" s="37" t="n">
        <v>19</v>
      </c>
      <c r="E6204" s="37" t="n">
        <v>2</v>
      </c>
      <c r="F6204" s="37" t="n">
        <v>0</v>
      </c>
      <c r="G6204" s="37" t="n">
        <v>0</v>
      </c>
      <c r="H6204" s="37" t="n">
        <v>0</v>
      </c>
      <c r="I6204" s="37" t="n">
        <v>0</v>
      </c>
      <c r="J6204" s="40" t="n">
        <f aca="false">IF(C6204=0,"",D6204/C6204)</f>
        <v>0.863636363636364</v>
      </c>
    </row>
    <row r="6205" customFormat="false" ht="15" hidden="false" customHeight="false" outlineLevel="0" collapsed="false">
      <c r="A6205" s="37" t="s">
        <v>617</v>
      </c>
      <c r="B6205" s="37" t="s">
        <v>280</v>
      </c>
      <c r="C6205" s="37" t="n">
        <v>22</v>
      </c>
      <c r="D6205" s="37" t="n">
        <v>20</v>
      </c>
      <c r="E6205" s="37" t="n">
        <v>1</v>
      </c>
      <c r="F6205" s="37" t="n">
        <v>0</v>
      </c>
      <c r="G6205" s="37" t="n">
        <v>0</v>
      </c>
      <c r="H6205" s="37" t="n">
        <v>1</v>
      </c>
      <c r="I6205" s="37" t="n">
        <v>0</v>
      </c>
      <c r="J6205" s="40" t="n">
        <f aca="false">IF(C6205=0,"",D6205/C6205)</f>
        <v>0.909090909090909</v>
      </c>
    </row>
    <row r="6206" customFormat="false" ht="15" hidden="false" customHeight="false" outlineLevel="0" collapsed="false">
      <c r="A6206" s="37" t="s">
        <v>617</v>
      </c>
      <c r="B6206" s="37" t="s">
        <v>281</v>
      </c>
      <c r="C6206" s="37" t="n">
        <v>22</v>
      </c>
      <c r="D6206" s="37" t="n">
        <v>21</v>
      </c>
      <c r="E6206" s="37" t="n">
        <v>1</v>
      </c>
      <c r="F6206" s="37" t="n">
        <v>1</v>
      </c>
      <c r="G6206" s="37" t="n">
        <v>0</v>
      </c>
      <c r="H6206" s="37" t="n">
        <v>1</v>
      </c>
      <c r="I6206" s="37" t="n">
        <v>2</v>
      </c>
      <c r="J6206" s="40" t="n">
        <f aca="false">IF(C6206=0,"",D6206/C6206)</f>
        <v>0.954545454545455</v>
      </c>
    </row>
    <row r="6207" customFormat="false" ht="15" hidden="false" customHeight="false" outlineLevel="0" collapsed="false">
      <c r="A6207" s="37" t="s">
        <v>1284</v>
      </c>
      <c r="B6207" s="37" t="s">
        <v>270</v>
      </c>
      <c r="C6207" s="37" t="n">
        <v>22</v>
      </c>
      <c r="D6207" s="37" t="n">
        <v>18</v>
      </c>
      <c r="E6207" s="37" t="n">
        <v>2</v>
      </c>
      <c r="F6207" s="37" t="n">
        <v>1</v>
      </c>
      <c r="G6207" s="37" t="n">
        <v>0</v>
      </c>
      <c r="H6207" s="37" t="n">
        <v>2</v>
      </c>
      <c r="I6207" s="37" t="n">
        <v>8</v>
      </c>
      <c r="J6207" s="40" t="n">
        <f aca="false">IF(C6207=0,"",D6207/C6207)</f>
        <v>0.818181818181818</v>
      </c>
    </row>
    <row r="6208" customFormat="false" ht="15" hidden="false" customHeight="false" outlineLevel="0" collapsed="false">
      <c r="A6208" s="37" t="s">
        <v>1284</v>
      </c>
      <c r="B6208" s="37" t="s">
        <v>271</v>
      </c>
      <c r="C6208" s="37" t="n">
        <v>22</v>
      </c>
      <c r="D6208" s="37" t="n">
        <v>22</v>
      </c>
      <c r="E6208" s="37" t="n">
        <v>1</v>
      </c>
      <c r="F6208" s="37" t="n">
        <v>1</v>
      </c>
      <c r="G6208" s="37" t="n">
        <v>0</v>
      </c>
      <c r="H6208" s="37" t="n">
        <v>0</v>
      </c>
      <c r="I6208" s="37" t="n">
        <v>1</v>
      </c>
      <c r="J6208" s="40" t="n">
        <f aca="false">IF(C6208=0,"",D6208/C6208)</f>
        <v>1</v>
      </c>
    </row>
    <row r="6209" customFormat="false" ht="15" hidden="false" customHeight="false" outlineLevel="0" collapsed="false">
      <c r="A6209" s="37" t="s">
        <v>1284</v>
      </c>
      <c r="B6209" s="37" t="s">
        <v>272</v>
      </c>
      <c r="C6209" s="37" t="n">
        <v>22</v>
      </c>
      <c r="D6209" s="37" t="n">
        <v>21</v>
      </c>
      <c r="E6209" s="37" t="n">
        <v>2</v>
      </c>
      <c r="F6209" s="37" t="n">
        <v>1</v>
      </c>
      <c r="G6209" s="37" t="n">
        <v>0</v>
      </c>
      <c r="H6209" s="37" t="n">
        <v>3</v>
      </c>
      <c r="I6209" s="37" t="n">
        <v>2</v>
      </c>
      <c r="J6209" s="40" t="n">
        <f aca="false">IF(C6209=0,"",D6209/C6209)</f>
        <v>0.954545454545455</v>
      </c>
    </row>
    <row r="6210" customFormat="false" ht="15" hidden="false" customHeight="false" outlineLevel="0" collapsed="false">
      <c r="A6210" s="37" t="s">
        <v>1284</v>
      </c>
      <c r="B6210" s="37" t="s">
        <v>273</v>
      </c>
      <c r="C6210" s="37" t="n">
        <v>22</v>
      </c>
      <c r="D6210" s="37" t="n">
        <v>20</v>
      </c>
      <c r="E6210" s="37" t="n">
        <v>0</v>
      </c>
      <c r="F6210" s="37" t="n">
        <v>3</v>
      </c>
      <c r="G6210" s="37" t="n">
        <v>0</v>
      </c>
      <c r="H6210" s="37" t="n">
        <v>0</v>
      </c>
      <c r="I6210" s="37" t="n">
        <v>3</v>
      </c>
      <c r="J6210" s="40" t="n">
        <f aca="false">IF(C6210=0,"",D6210/C6210)</f>
        <v>0.909090909090909</v>
      </c>
    </row>
    <row r="6211" customFormat="false" ht="15" hidden="false" customHeight="false" outlineLevel="0" collapsed="false">
      <c r="A6211" s="37" t="s">
        <v>1284</v>
      </c>
      <c r="B6211" s="37" t="s">
        <v>274</v>
      </c>
      <c r="C6211" s="37" t="n">
        <v>22</v>
      </c>
      <c r="D6211" s="37" t="n">
        <v>22</v>
      </c>
      <c r="E6211" s="37" t="n">
        <v>0</v>
      </c>
      <c r="F6211" s="37" t="n">
        <v>0</v>
      </c>
      <c r="G6211" s="37" t="n">
        <v>0</v>
      </c>
      <c r="H6211" s="37" t="n">
        <v>1</v>
      </c>
      <c r="I6211" s="37" t="n">
        <v>2</v>
      </c>
      <c r="J6211" s="40" t="n">
        <f aca="false">IF(C6211=0,"",D6211/C6211)</f>
        <v>1</v>
      </c>
    </row>
    <row r="6212" customFormat="false" ht="15" hidden="false" customHeight="false" outlineLevel="0" collapsed="false">
      <c r="A6212" s="37" t="s">
        <v>1284</v>
      </c>
      <c r="B6212" s="37" t="s">
        <v>275</v>
      </c>
      <c r="C6212" s="37" t="n">
        <v>22</v>
      </c>
      <c r="D6212" s="37" t="n">
        <v>20</v>
      </c>
      <c r="E6212" s="37" t="n">
        <v>0</v>
      </c>
      <c r="F6212" s="37" t="n">
        <v>0</v>
      </c>
      <c r="G6212" s="37" t="n">
        <v>0</v>
      </c>
      <c r="H6212" s="37" t="n">
        <v>1</v>
      </c>
      <c r="I6212" s="37" t="n">
        <v>1</v>
      </c>
      <c r="J6212" s="40" t="n">
        <f aca="false">IF(C6212=0,"",D6212/C6212)</f>
        <v>0.909090909090909</v>
      </c>
    </row>
    <row r="6213" customFormat="false" ht="15" hidden="false" customHeight="false" outlineLevel="0" collapsed="false">
      <c r="A6213" s="37" t="s">
        <v>1284</v>
      </c>
      <c r="B6213" s="37" t="s">
        <v>276</v>
      </c>
      <c r="C6213" s="37" t="n">
        <v>22</v>
      </c>
      <c r="D6213" s="37" t="n">
        <v>22</v>
      </c>
      <c r="E6213" s="37" t="n">
        <v>1</v>
      </c>
      <c r="F6213" s="37" t="n">
        <v>1</v>
      </c>
      <c r="G6213" s="37" t="n">
        <v>0</v>
      </c>
      <c r="H6213" s="37" t="n">
        <v>1</v>
      </c>
      <c r="I6213" s="37" t="n">
        <v>1</v>
      </c>
      <c r="J6213" s="40" t="n">
        <f aca="false">IF(C6213=0,"",D6213/C6213)</f>
        <v>1</v>
      </c>
    </row>
    <row r="6214" customFormat="false" ht="15" hidden="false" customHeight="false" outlineLevel="0" collapsed="false">
      <c r="A6214" s="37" t="s">
        <v>1284</v>
      </c>
      <c r="B6214" s="37" t="s">
        <v>277</v>
      </c>
      <c r="C6214" s="37" t="n">
        <v>22</v>
      </c>
      <c r="D6214" s="37" t="n">
        <v>18</v>
      </c>
      <c r="E6214" s="37" t="n">
        <v>0</v>
      </c>
      <c r="F6214" s="37" t="n">
        <v>1</v>
      </c>
      <c r="G6214" s="37" t="n">
        <v>1</v>
      </c>
      <c r="H6214" s="37" t="n">
        <v>2</v>
      </c>
      <c r="I6214" s="37" t="n">
        <v>1</v>
      </c>
      <c r="J6214" s="40" t="n">
        <f aca="false">IF(C6214=0,"",D6214/C6214)</f>
        <v>0.818181818181818</v>
      </c>
    </row>
    <row r="6215" customFormat="false" ht="15" hidden="false" customHeight="false" outlineLevel="0" collapsed="false">
      <c r="A6215" s="37" t="s">
        <v>1284</v>
      </c>
      <c r="B6215" s="37" t="s">
        <v>278</v>
      </c>
      <c r="C6215" s="37" t="n">
        <v>22</v>
      </c>
      <c r="D6215" s="37" t="n">
        <v>22</v>
      </c>
      <c r="E6215" s="37" t="n">
        <v>0</v>
      </c>
      <c r="F6215" s="37" t="n">
        <v>0</v>
      </c>
      <c r="G6215" s="37" t="n">
        <v>1</v>
      </c>
      <c r="H6215" s="37" t="n">
        <v>1</v>
      </c>
      <c r="I6215" s="37" t="n">
        <v>2</v>
      </c>
      <c r="J6215" s="40" t="n">
        <f aca="false">IF(C6215=0,"",D6215/C6215)</f>
        <v>1</v>
      </c>
    </row>
    <row r="6216" customFormat="false" ht="15" hidden="false" customHeight="false" outlineLevel="0" collapsed="false">
      <c r="A6216" s="37" t="s">
        <v>1284</v>
      </c>
      <c r="B6216" s="37" t="s">
        <v>279</v>
      </c>
      <c r="C6216" s="37" t="n">
        <v>22</v>
      </c>
      <c r="D6216" s="37" t="n">
        <v>22</v>
      </c>
      <c r="E6216" s="37" t="n">
        <v>0</v>
      </c>
      <c r="F6216" s="37" t="n">
        <v>0</v>
      </c>
      <c r="G6216" s="37" t="n">
        <v>1</v>
      </c>
      <c r="H6216" s="37" t="n">
        <v>2</v>
      </c>
      <c r="I6216" s="37" t="n">
        <v>0</v>
      </c>
      <c r="J6216" s="40" t="n">
        <f aca="false">IF(C6216=0,"",D6216/C6216)</f>
        <v>1</v>
      </c>
    </row>
    <row r="6217" customFormat="false" ht="15" hidden="false" customHeight="false" outlineLevel="0" collapsed="false">
      <c r="A6217" s="37" t="s">
        <v>1284</v>
      </c>
      <c r="B6217" s="37" t="s">
        <v>280</v>
      </c>
      <c r="C6217" s="37" t="n">
        <v>22</v>
      </c>
      <c r="D6217" s="37" t="n">
        <v>22</v>
      </c>
      <c r="E6217" s="37" t="n">
        <v>0</v>
      </c>
      <c r="F6217" s="37" t="n">
        <v>0</v>
      </c>
      <c r="G6217" s="37" t="n">
        <v>1</v>
      </c>
      <c r="H6217" s="37" t="n">
        <v>1</v>
      </c>
      <c r="I6217" s="37" t="n">
        <v>0</v>
      </c>
      <c r="J6217" s="40" t="n">
        <f aca="false">IF(C6217=0,"",D6217/C6217)</f>
        <v>1</v>
      </c>
    </row>
    <row r="6218" customFormat="false" ht="15" hidden="false" customHeight="false" outlineLevel="0" collapsed="false">
      <c r="A6218" s="37" t="s">
        <v>1284</v>
      </c>
      <c r="B6218" s="37" t="s">
        <v>281</v>
      </c>
      <c r="C6218" s="37" t="n">
        <v>22</v>
      </c>
      <c r="D6218" s="37" t="n">
        <v>21</v>
      </c>
      <c r="E6218" s="37" t="n">
        <v>0</v>
      </c>
      <c r="F6218" s="37" t="n">
        <v>0</v>
      </c>
      <c r="G6218" s="37" t="n">
        <v>0</v>
      </c>
      <c r="H6218" s="37" t="n">
        <v>3</v>
      </c>
      <c r="I6218" s="37" t="n">
        <v>0</v>
      </c>
      <c r="J6218" s="40" t="n">
        <f aca="false">IF(C6218=0,"",D6218/C6218)</f>
        <v>0.954545454545455</v>
      </c>
    </row>
    <row r="6219" customFormat="false" ht="15" hidden="false" customHeight="false" outlineLevel="0" collapsed="false">
      <c r="A6219" s="37" t="s">
        <v>946</v>
      </c>
      <c r="B6219" s="37" t="s">
        <v>270</v>
      </c>
      <c r="C6219" s="37" t="n">
        <v>22</v>
      </c>
      <c r="D6219" s="37" t="n">
        <v>22</v>
      </c>
      <c r="E6219" s="37" t="n">
        <v>0</v>
      </c>
      <c r="F6219" s="37" t="n">
        <v>0</v>
      </c>
      <c r="G6219" s="37" t="n">
        <v>1</v>
      </c>
      <c r="H6219" s="37" t="n">
        <v>0</v>
      </c>
      <c r="I6219" s="37" t="n">
        <v>0</v>
      </c>
      <c r="J6219" s="40" t="n">
        <f aca="false">IF(C6219=0,"",D6219/C6219)</f>
        <v>1</v>
      </c>
    </row>
    <row r="6220" customFormat="false" ht="15" hidden="false" customHeight="false" outlineLevel="0" collapsed="false">
      <c r="A6220" s="37" t="s">
        <v>946</v>
      </c>
      <c r="B6220" s="37" t="s">
        <v>271</v>
      </c>
      <c r="C6220" s="37" t="n">
        <v>22</v>
      </c>
      <c r="D6220" s="37" t="n">
        <v>19</v>
      </c>
      <c r="E6220" s="37" t="n">
        <v>2</v>
      </c>
      <c r="F6220" s="37" t="n">
        <v>1</v>
      </c>
      <c r="G6220" s="37" t="n">
        <v>0</v>
      </c>
      <c r="H6220" s="37" t="n">
        <v>0</v>
      </c>
      <c r="I6220" s="37" t="n">
        <v>2</v>
      </c>
      <c r="J6220" s="40" t="n">
        <f aca="false">IF(C6220=0,"",D6220/C6220)</f>
        <v>0.863636363636364</v>
      </c>
    </row>
    <row r="6221" customFormat="false" ht="15" hidden="false" customHeight="false" outlineLevel="0" collapsed="false">
      <c r="A6221" s="37" t="s">
        <v>946</v>
      </c>
      <c r="B6221" s="37" t="s">
        <v>272</v>
      </c>
      <c r="C6221" s="37" t="n">
        <v>22</v>
      </c>
      <c r="D6221" s="37" t="n">
        <v>20</v>
      </c>
      <c r="E6221" s="37" t="n">
        <v>0</v>
      </c>
      <c r="F6221" s="37" t="n">
        <v>0</v>
      </c>
      <c r="G6221" s="37" t="n">
        <v>1</v>
      </c>
      <c r="H6221" s="37" t="n">
        <v>3</v>
      </c>
      <c r="I6221" s="37" t="n">
        <v>1</v>
      </c>
      <c r="J6221" s="40" t="n">
        <f aca="false">IF(C6221=0,"",D6221/C6221)</f>
        <v>0.909090909090909</v>
      </c>
    </row>
    <row r="6222" customFormat="false" ht="15" hidden="false" customHeight="false" outlineLevel="0" collapsed="false">
      <c r="A6222" s="37" t="s">
        <v>946</v>
      </c>
      <c r="B6222" s="37" t="s">
        <v>273</v>
      </c>
      <c r="C6222" s="37" t="n">
        <v>22</v>
      </c>
      <c r="D6222" s="37" t="n">
        <v>20</v>
      </c>
      <c r="E6222" s="37" t="n">
        <v>1</v>
      </c>
      <c r="F6222" s="37" t="n">
        <v>0</v>
      </c>
      <c r="G6222" s="37" t="n">
        <v>0</v>
      </c>
      <c r="H6222" s="37" t="n">
        <v>2</v>
      </c>
      <c r="I6222" s="37" t="n">
        <v>0</v>
      </c>
      <c r="J6222" s="40" t="n">
        <f aca="false">IF(C6222=0,"",D6222/C6222)</f>
        <v>0.909090909090909</v>
      </c>
    </row>
    <row r="6223" customFormat="false" ht="15" hidden="false" customHeight="false" outlineLevel="0" collapsed="false">
      <c r="A6223" s="37" t="s">
        <v>946</v>
      </c>
      <c r="B6223" s="37" t="s">
        <v>274</v>
      </c>
      <c r="C6223" s="37" t="n">
        <v>22</v>
      </c>
      <c r="D6223" s="37" t="n">
        <v>22</v>
      </c>
      <c r="E6223" s="37" t="n">
        <v>1</v>
      </c>
      <c r="F6223" s="37" t="n">
        <v>0</v>
      </c>
      <c r="G6223" s="37" t="n">
        <v>0</v>
      </c>
      <c r="H6223" s="37" t="n">
        <v>2</v>
      </c>
      <c r="I6223" s="37" t="n">
        <v>0</v>
      </c>
      <c r="J6223" s="40" t="n">
        <f aca="false">IF(C6223=0,"",D6223/C6223)</f>
        <v>1</v>
      </c>
    </row>
    <row r="6224" customFormat="false" ht="15" hidden="false" customHeight="false" outlineLevel="0" collapsed="false">
      <c r="A6224" s="37" t="s">
        <v>946</v>
      </c>
      <c r="B6224" s="37" t="s">
        <v>275</v>
      </c>
      <c r="C6224" s="37" t="n">
        <v>22</v>
      </c>
      <c r="D6224" s="37" t="n">
        <v>21</v>
      </c>
      <c r="E6224" s="37" t="n">
        <v>0</v>
      </c>
      <c r="F6224" s="37" t="n">
        <v>0</v>
      </c>
      <c r="G6224" s="37" t="n">
        <v>0</v>
      </c>
      <c r="H6224" s="37" t="n">
        <v>1</v>
      </c>
      <c r="I6224" s="37" t="n">
        <v>3</v>
      </c>
      <c r="J6224" s="40" t="n">
        <f aca="false">IF(C6224=0,"",D6224/C6224)</f>
        <v>0.954545454545455</v>
      </c>
    </row>
    <row r="6225" customFormat="false" ht="15" hidden="false" customHeight="false" outlineLevel="0" collapsed="false">
      <c r="A6225" s="37" t="s">
        <v>946</v>
      </c>
      <c r="B6225" s="37" t="s">
        <v>276</v>
      </c>
      <c r="C6225" s="37" t="n">
        <v>22</v>
      </c>
      <c r="D6225" s="37" t="n">
        <v>20</v>
      </c>
      <c r="E6225" s="37" t="n">
        <v>0</v>
      </c>
      <c r="F6225" s="37" t="n">
        <v>1</v>
      </c>
      <c r="G6225" s="37" t="n">
        <v>1</v>
      </c>
      <c r="H6225" s="37" t="n">
        <v>0</v>
      </c>
      <c r="I6225" s="37" t="n">
        <v>2</v>
      </c>
      <c r="J6225" s="40" t="n">
        <f aca="false">IF(C6225=0,"",D6225/C6225)</f>
        <v>0.909090909090909</v>
      </c>
    </row>
    <row r="6226" customFormat="false" ht="15" hidden="false" customHeight="false" outlineLevel="0" collapsed="false">
      <c r="A6226" s="37" t="s">
        <v>946</v>
      </c>
      <c r="B6226" s="37" t="s">
        <v>277</v>
      </c>
      <c r="C6226" s="37" t="n">
        <v>22</v>
      </c>
      <c r="D6226" s="37" t="n">
        <v>21</v>
      </c>
      <c r="E6226" s="37" t="n">
        <v>1</v>
      </c>
      <c r="F6226" s="37" t="n">
        <v>3</v>
      </c>
      <c r="G6226" s="37" t="n">
        <v>0</v>
      </c>
      <c r="H6226" s="37" t="n">
        <v>3</v>
      </c>
      <c r="I6226" s="37" t="n">
        <v>4</v>
      </c>
      <c r="J6226" s="40" t="n">
        <f aca="false">IF(C6226=0,"",D6226/C6226)</f>
        <v>0.954545454545455</v>
      </c>
    </row>
    <row r="6227" customFormat="false" ht="15" hidden="false" customHeight="false" outlineLevel="0" collapsed="false">
      <c r="A6227" s="37" t="s">
        <v>946</v>
      </c>
      <c r="B6227" s="37" t="s">
        <v>278</v>
      </c>
      <c r="C6227" s="37" t="n">
        <v>22</v>
      </c>
      <c r="D6227" s="37" t="n">
        <v>20</v>
      </c>
      <c r="E6227" s="37" t="n">
        <v>0</v>
      </c>
      <c r="F6227" s="37" t="n">
        <v>0</v>
      </c>
      <c r="G6227" s="37" t="n">
        <v>0</v>
      </c>
      <c r="H6227" s="37" t="n">
        <v>3</v>
      </c>
      <c r="I6227" s="37" t="n">
        <v>1</v>
      </c>
      <c r="J6227" s="40" t="n">
        <f aca="false">IF(C6227=0,"",D6227/C6227)</f>
        <v>0.909090909090909</v>
      </c>
    </row>
    <row r="6228" customFormat="false" ht="15" hidden="false" customHeight="false" outlineLevel="0" collapsed="false">
      <c r="A6228" s="37" t="s">
        <v>946</v>
      </c>
      <c r="B6228" s="37" t="s">
        <v>279</v>
      </c>
      <c r="C6228" s="37" t="n">
        <v>22</v>
      </c>
      <c r="D6228" s="37" t="n">
        <v>22</v>
      </c>
      <c r="E6228" s="37" t="n">
        <v>0</v>
      </c>
      <c r="F6228" s="37" t="n">
        <v>1</v>
      </c>
      <c r="G6228" s="37" t="n">
        <v>0</v>
      </c>
      <c r="H6228" s="37" t="n">
        <v>0</v>
      </c>
      <c r="I6228" s="37" t="n">
        <v>4</v>
      </c>
      <c r="J6228" s="40" t="n">
        <f aca="false">IF(C6228=0,"",D6228/C6228)</f>
        <v>1</v>
      </c>
    </row>
    <row r="6229" customFormat="false" ht="15" hidden="false" customHeight="false" outlineLevel="0" collapsed="false">
      <c r="A6229" s="37" t="s">
        <v>946</v>
      </c>
      <c r="B6229" s="37" t="s">
        <v>280</v>
      </c>
      <c r="C6229" s="37" t="n">
        <v>22</v>
      </c>
      <c r="D6229" s="37" t="n">
        <v>19</v>
      </c>
      <c r="E6229" s="37" t="n">
        <v>0</v>
      </c>
      <c r="F6229" s="37" t="n">
        <v>2</v>
      </c>
      <c r="G6229" s="37" t="n">
        <v>0</v>
      </c>
      <c r="H6229" s="37" t="n">
        <v>2</v>
      </c>
      <c r="I6229" s="37" t="n">
        <v>0</v>
      </c>
      <c r="J6229" s="40" t="n">
        <f aca="false">IF(C6229=0,"",D6229/C6229)</f>
        <v>0.863636363636364</v>
      </c>
    </row>
    <row r="6230" customFormat="false" ht="15" hidden="false" customHeight="false" outlineLevel="0" collapsed="false">
      <c r="A6230" s="37" t="s">
        <v>946</v>
      </c>
      <c r="B6230" s="37" t="s">
        <v>281</v>
      </c>
      <c r="C6230" s="37" t="n">
        <v>22</v>
      </c>
      <c r="D6230" s="37" t="n">
        <v>19</v>
      </c>
      <c r="E6230" s="37" t="n">
        <v>0</v>
      </c>
      <c r="F6230" s="37" t="n">
        <v>2</v>
      </c>
      <c r="G6230" s="37" t="n">
        <v>0</v>
      </c>
      <c r="H6230" s="37" t="n">
        <v>1</v>
      </c>
      <c r="I6230" s="37" t="n">
        <v>9</v>
      </c>
      <c r="J6230" s="40" t="n">
        <f aca="false">IF(C6230=0,"",D6230/C6230)</f>
        <v>0.863636363636364</v>
      </c>
    </row>
    <row r="6231" customFormat="false" ht="15" hidden="false" customHeight="false" outlineLevel="0" collapsed="false">
      <c r="A6231" s="37" t="s">
        <v>1285</v>
      </c>
      <c r="B6231" s="37" t="s">
        <v>270</v>
      </c>
      <c r="C6231" s="37" t="n">
        <v>22</v>
      </c>
      <c r="D6231" s="37" t="n">
        <v>21</v>
      </c>
      <c r="E6231" s="37" t="n">
        <v>1</v>
      </c>
      <c r="F6231" s="37" t="n">
        <v>2</v>
      </c>
      <c r="G6231" s="37" t="n">
        <v>0</v>
      </c>
      <c r="H6231" s="37" t="n">
        <v>1</v>
      </c>
      <c r="I6231" s="37" t="n">
        <v>11</v>
      </c>
      <c r="J6231" s="40" t="n">
        <f aca="false">IF(C6231=0,"",D6231/C6231)</f>
        <v>0.954545454545455</v>
      </c>
    </row>
    <row r="6232" customFormat="false" ht="15" hidden="false" customHeight="false" outlineLevel="0" collapsed="false">
      <c r="A6232" s="37" t="s">
        <v>1285</v>
      </c>
      <c r="B6232" s="37" t="s">
        <v>271</v>
      </c>
      <c r="C6232" s="37" t="n">
        <v>22</v>
      </c>
      <c r="D6232" s="37" t="n">
        <v>18</v>
      </c>
      <c r="E6232" s="37" t="n">
        <v>0</v>
      </c>
      <c r="F6232" s="37" t="n">
        <v>0</v>
      </c>
      <c r="G6232" s="37" t="n">
        <v>0</v>
      </c>
      <c r="H6232" s="37" t="n">
        <v>1</v>
      </c>
      <c r="I6232" s="37" t="n">
        <v>7</v>
      </c>
      <c r="J6232" s="40" t="n">
        <f aca="false">IF(C6232=0,"",D6232/C6232)</f>
        <v>0.818181818181818</v>
      </c>
    </row>
    <row r="6233" customFormat="false" ht="15" hidden="false" customHeight="false" outlineLevel="0" collapsed="false">
      <c r="A6233" s="37" t="s">
        <v>1285</v>
      </c>
      <c r="B6233" s="37" t="s">
        <v>272</v>
      </c>
      <c r="C6233" s="37" t="n">
        <v>22</v>
      </c>
      <c r="D6233" s="37" t="n">
        <v>19</v>
      </c>
      <c r="E6233" s="37" t="n">
        <v>1</v>
      </c>
      <c r="F6233" s="37" t="n">
        <v>1</v>
      </c>
      <c r="G6233" s="37" t="n">
        <v>0</v>
      </c>
      <c r="H6233" s="37" t="n">
        <v>1</v>
      </c>
      <c r="I6233" s="37" t="n">
        <v>1</v>
      </c>
      <c r="J6233" s="40" t="n">
        <f aca="false">IF(C6233=0,"",D6233/C6233)</f>
        <v>0.863636363636364</v>
      </c>
    </row>
    <row r="6234" customFormat="false" ht="15" hidden="false" customHeight="false" outlineLevel="0" collapsed="false">
      <c r="A6234" s="37" t="s">
        <v>1285</v>
      </c>
      <c r="B6234" s="37" t="s">
        <v>273</v>
      </c>
      <c r="C6234" s="37" t="n">
        <v>22</v>
      </c>
      <c r="D6234" s="37" t="n">
        <v>22</v>
      </c>
      <c r="E6234" s="37" t="n">
        <v>1</v>
      </c>
      <c r="F6234" s="37" t="n">
        <v>1</v>
      </c>
      <c r="G6234" s="37" t="n">
        <v>0</v>
      </c>
      <c r="H6234" s="37" t="n">
        <v>1</v>
      </c>
      <c r="I6234" s="37" t="n">
        <v>14</v>
      </c>
      <c r="J6234" s="40" t="n">
        <f aca="false">IF(C6234=0,"",D6234/C6234)</f>
        <v>1</v>
      </c>
    </row>
    <row r="6235" customFormat="false" ht="15" hidden="false" customHeight="false" outlineLevel="0" collapsed="false">
      <c r="A6235" s="37" t="s">
        <v>1285</v>
      </c>
      <c r="B6235" s="37" t="s">
        <v>274</v>
      </c>
      <c r="C6235" s="37" t="n">
        <v>22</v>
      </c>
      <c r="D6235" s="37" t="n">
        <v>21</v>
      </c>
      <c r="E6235" s="37" t="n">
        <v>0</v>
      </c>
      <c r="F6235" s="37" t="n">
        <v>0</v>
      </c>
      <c r="G6235" s="37" t="n">
        <v>1</v>
      </c>
      <c r="H6235" s="37" t="n">
        <v>2</v>
      </c>
      <c r="I6235" s="37" t="n">
        <v>9</v>
      </c>
      <c r="J6235" s="40" t="n">
        <f aca="false">IF(C6235=0,"",D6235/C6235)</f>
        <v>0.954545454545455</v>
      </c>
    </row>
    <row r="6236" customFormat="false" ht="15" hidden="false" customHeight="false" outlineLevel="0" collapsed="false">
      <c r="A6236" s="37" t="s">
        <v>1285</v>
      </c>
      <c r="B6236" s="37" t="s">
        <v>275</v>
      </c>
      <c r="C6236" s="37" t="n">
        <v>22</v>
      </c>
      <c r="D6236" s="37" t="n">
        <v>20</v>
      </c>
      <c r="E6236" s="37" t="n">
        <v>1</v>
      </c>
      <c r="F6236" s="37" t="n">
        <v>1</v>
      </c>
      <c r="G6236" s="37" t="n">
        <v>0</v>
      </c>
      <c r="H6236" s="37" t="n">
        <v>0</v>
      </c>
      <c r="I6236" s="37" t="n">
        <v>6</v>
      </c>
      <c r="J6236" s="40" t="n">
        <f aca="false">IF(C6236=0,"",D6236/C6236)</f>
        <v>0.909090909090909</v>
      </c>
    </row>
    <row r="6237" customFormat="false" ht="15" hidden="false" customHeight="false" outlineLevel="0" collapsed="false">
      <c r="A6237" s="37" t="s">
        <v>1285</v>
      </c>
      <c r="B6237" s="37" t="s">
        <v>276</v>
      </c>
      <c r="C6237" s="37" t="n">
        <v>22</v>
      </c>
      <c r="D6237" s="37" t="n">
        <v>20</v>
      </c>
      <c r="E6237" s="37" t="n">
        <v>1</v>
      </c>
      <c r="F6237" s="37" t="n">
        <v>0</v>
      </c>
      <c r="G6237" s="37" t="n">
        <v>1</v>
      </c>
      <c r="H6237" s="37" t="n">
        <v>0</v>
      </c>
      <c r="I6237" s="37" t="n">
        <v>18</v>
      </c>
      <c r="J6237" s="40" t="n">
        <f aca="false">IF(C6237=0,"",D6237/C6237)</f>
        <v>0.909090909090909</v>
      </c>
    </row>
    <row r="6238" customFormat="false" ht="15" hidden="false" customHeight="false" outlineLevel="0" collapsed="false">
      <c r="A6238" s="37" t="s">
        <v>1285</v>
      </c>
      <c r="B6238" s="37" t="s">
        <v>277</v>
      </c>
      <c r="C6238" s="37" t="n">
        <v>22</v>
      </c>
      <c r="D6238" s="37" t="n">
        <v>20</v>
      </c>
      <c r="E6238" s="37" t="n">
        <v>0</v>
      </c>
      <c r="F6238" s="37" t="n">
        <v>0</v>
      </c>
      <c r="G6238" s="37" t="n">
        <v>0</v>
      </c>
      <c r="H6238" s="37" t="n">
        <v>0</v>
      </c>
      <c r="I6238" s="37" t="n">
        <v>4</v>
      </c>
      <c r="J6238" s="40" t="n">
        <f aca="false">IF(C6238=0,"",D6238/C6238)</f>
        <v>0.909090909090909</v>
      </c>
    </row>
    <row r="6239" customFormat="false" ht="15" hidden="false" customHeight="false" outlineLevel="0" collapsed="false">
      <c r="A6239" s="37" t="s">
        <v>1285</v>
      </c>
      <c r="B6239" s="37" t="s">
        <v>278</v>
      </c>
      <c r="C6239" s="37" t="n">
        <v>22</v>
      </c>
      <c r="D6239" s="37" t="n">
        <v>20</v>
      </c>
      <c r="E6239" s="37" t="n">
        <v>0</v>
      </c>
      <c r="F6239" s="37" t="n">
        <v>0</v>
      </c>
      <c r="G6239" s="37" t="n">
        <v>0</v>
      </c>
      <c r="H6239" s="37" t="n">
        <v>4</v>
      </c>
      <c r="I6239" s="37" t="n">
        <v>0</v>
      </c>
      <c r="J6239" s="40" t="n">
        <f aca="false">IF(C6239=0,"",D6239/C6239)</f>
        <v>0.909090909090909</v>
      </c>
    </row>
    <row r="6240" customFormat="false" ht="15" hidden="false" customHeight="false" outlineLevel="0" collapsed="false">
      <c r="A6240" s="37" t="s">
        <v>1285</v>
      </c>
      <c r="B6240" s="37" t="s">
        <v>279</v>
      </c>
      <c r="C6240" s="37" t="n">
        <v>22</v>
      </c>
      <c r="D6240" s="37" t="n">
        <v>19</v>
      </c>
      <c r="E6240" s="37" t="n">
        <v>3</v>
      </c>
      <c r="F6240" s="37" t="n">
        <v>0</v>
      </c>
      <c r="G6240" s="37" t="n">
        <v>1</v>
      </c>
      <c r="H6240" s="37" t="n">
        <v>2</v>
      </c>
      <c r="I6240" s="37" t="n">
        <v>17</v>
      </c>
      <c r="J6240" s="40" t="n">
        <f aca="false">IF(C6240=0,"",D6240/C6240)</f>
        <v>0.863636363636364</v>
      </c>
    </row>
    <row r="6241" customFormat="false" ht="15" hidden="false" customHeight="false" outlineLevel="0" collapsed="false">
      <c r="A6241" s="37" t="s">
        <v>1285</v>
      </c>
      <c r="B6241" s="37" t="s">
        <v>280</v>
      </c>
      <c r="C6241" s="37" t="n">
        <v>22</v>
      </c>
      <c r="D6241" s="37" t="n">
        <v>22</v>
      </c>
      <c r="E6241" s="37" t="n">
        <v>0</v>
      </c>
      <c r="F6241" s="37" t="n">
        <v>0</v>
      </c>
      <c r="G6241" s="37" t="n">
        <v>1</v>
      </c>
      <c r="H6241" s="37" t="n">
        <v>1</v>
      </c>
      <c r="I6241" s="37" t="n">
        <v>4</v>
      </c>
      <c r="J6241" s="40" t="n">
        <f aca="false">IF(C6241=0,"",D6241/C6241)</f>
        <v>1</v>
      </c>
    </row>
    <row r="6242" customFormat="false" ht="15" hidden="false" customHeight="false" outlineLevel="0" collapsed="false">
      <c r="A6242" s="37" t="s">
        <v>1285</v>
      </c>
      <c r="B6242" s="37" t="s">
        <v>281</v>
      </c>
      <c r="C6242" s="37" t="n">
        <v>22</v>
      </c>
      <c r="D6242" s="37" t="n">
        <v>20</v>
      </c>
      <c r="E6242" s="37" t="n">
        <v>0</v>
      </c>
      <c r="F6242" s="37" t="n">
        <v>1</v>
      </c>
      <c r="G6242" s="37" t="n">
        <v>0</v>
      </c>
      <c r="H6242" s="37" t="n">
        <v>0</v>
      </c>
      <c r="I6242" s="37" t="n">
        <v>1</v>
      </c>
      <c r="J6242" s="40" t="n">
        <f aca="false">IF(C6242=0,"",D6242/C6242)</f>
        <v>0.909090909090909</v>
      </c>
    </row>
    <row r="6243" customFormat="false" ht="15" hidden="false" customHeight="false" outlineLevel="0" collapsed="false">
      <c r="A6243" s="37" t="s">
        <v>1287</v>
      </c>
      <c r="B6243" s="37" t="s">
        <v>270</v>
      </c>
      <c r="C6243" s="37" t="n">
        <v>22</v>
      </c>
      <c r="D6243" s="37" t="n">
        <v>22</v>
      </c>
      <c r="E6243" s="37" t="n">
        <v>1</v>
      </c>
      <c r="F6243" s="37" t="n">
        <v>0</v>
      </c>
      <c r="G6243" s="37" t="n">
        <v>0</v>
      </c>
      <c r="H6243" s="37" t="n">
        <v>1</v>
      </c>
      <c r="I6243" s="37" t="n">
        <v>11</v>
      </c>
      <c r="J6243" s="40" t="n">
        <f aca="false">IF(C6243=0,"",D6243/C6243)</f>
        <v>1</v>
      </c>
    </row>
    <row r="6244" customFormat="false" ht="15" hidden="false" customHeight="false" outlineLevel="0" collapsed="false">
      <c r="A6244" s="37" t="s">
        <v>1287</v>
      </c>
      <c r="B6244" s="37" t="s">
        <v>271</v>
      </c>
      <c r="C6244" s="37" t="n">
        <v>22</v>
      </c>
      <c r="D6244" s="37" t="n">
        <v>22</v>
      </c>
      <c r="E6244" s="37" t="n">
        <v>0</v>
      </c>
      <c r="F6244" s="37" t="n">
        <v>0</v>
      </c>
      <c r="G6244" s="37" t="n">
        <v>0</v>
      </c>
      <c r="H6244" s="37" t="n">
        <v>0</v>
      </c>
      <c r="I6244" s="37" t="n">
        <v>19</v>
      </c>
      <c r="J6244" s="40" t="n">
        <f aca="false">IF(C6244=0,"",D6244/C6244)</f>
        <v>1</v>
      </c>
    </row>
    <row r="6245" customFormat="false" ht="15" hidden="false" customHeight="false" outlineLevel="0" collapsed="false">
      <c r="A6245" s="37" t="s">
        <v>1287</v>
      </c>
      <c r="B6245" s="37" t="s">
        <v>272</v>
      </c>
      <c r="C6245" s="37" t="n">
        <v>22</v>
      </c>
      <c r="D6245" s="37" t="n">
        <v>22</v>
      </c>
      <c r="E6245" s="37" t="n">
        <v>2</v>
      </c>
      <c r="F6245" s="37" t="n">
        <v>1</v>
      </c>
      <c r="G6245" s="37" t="n">
        <v>0</v>
      </c>
      <c r="H6245" s="37" t="n">
        <v>4</v>
      </c>
      <c r="I6245" s="37" t="n">
        <v>6</v>
      </c>
      <c r="J6245" s="40" t="n">
        <f aca="false">IF(C6245=0,"",D6245/C6245)</f>
        <v>1</v>
      </c>
    </row>
    <row r="6246" customFormat="false" ht="15" hidden="false" customHeight="false" outlineLevel="0" collapsed="false">
      <c r="A6246" s="37" t="s">
        <v>1287</v>
      </c>
      <c r="B6246" s="37" t="s">
        <v>273</v>
      </c>
      <c r="C6246" s="37" t="n">
        <v>22</v>
      </c>
      <c r="D6246" s="37" t="n">
        <v>22</v>
      </c>
      <c r="E6246" s="37" t="n">
        <v>3</v>
      </c>
      <c r="F6246" s="37" t="n">
        <v>0</v>
      </c>
      <c r="G6246" s="37" t="n">
        <v>1</v>
      </c>
      <c r="H6246" s="37" t="n">
        <v>3</v>
      </c>
      <c r="I6246" s="37" t="n">
        <v>3</v>
      </c>
      <c r="J6246" s="40" t="n">
        <f aca="false">IF(C6246=0,"",D6246/C6246)</f>
        <v>1</v>
      </c>
    </row>
    <row r="6247" customFormat="false" ht="15" hidden="false" customHeight="false" outlineLevel="0" collapsed="false">
      <c r="A6247" s="37" t="s">
        <v>1287</v>
      </c>
      <c r="B6247" s="37" t="s">
        <v>274</v>
      </c>
      <c r="C6247" s="37" t="n">
        <v>22</v>
      </c>
      <c r="D6247" s="37" t="n">
        <v>18</v>
      </c>
      <c r="E6247" s="37" t="n">
        <v>1</v>
      </c>
      <c r="F6247" s="37" t="n">
        <v>0</v>
      </c>
      <c r="G6247" s="37" t="n">
        <v>0</v>
      </c>
      <c r="H6247" s="37" t="n">
        <v>2</v>
      </c>
      <c r="I6247" s="37" t="n">
        <v>15</v>
      </c>
      <c r="J6247" s="40" t="n">
        <f aca="false">IF(C6247=0,"",D6247/C6247)</f>
        <v>0.818181818181818</v>
      </c>
    </row>
    <row r="6248" customFormat="false" ht="15" hidden="false" customHeight="false" outlineLevel="0" collapsed="false">
      <c r="A6248" s="37" t="s">
        <v>1287</v>
      </c>
      <c r="B6248" s="37" t="s">
        <v>275</v>
      </c>
      <c r="C6248" s="37" t="n">
        <v>22</v>
      </c>
      <c r="D6248" s="37" t="n">
        <v>19</v>
      </c>
      <c r="E6248" s="37" t="n">
        <v>0</v>
      </c>
      <c r="F6248" s="37" t="n">
        <v>0</v>
      </c>
      <c r="G6248" s="37" t="n">
        <v>1</v>
      </c>
      <c r="H6248" s="37" t="n">
        <v>2</v>
      </c>
      <c r="I6248" s="37" t="n">
        <v>7</v>
      </c>
      <c r="J6248" s="40" t="n">
        <f aca="false">IF(C6248=0,"",D6248/C6248)</f>
        <v>0.863636363636364</v>
      </c>
    </row>
    <row r="6249" customFormat="false" ht="15" hidden="false" customHeight="false" outlineLevel="0" collapsed="false">
      <c r="A6249" s="37" t="s">
        <v>1287</v>
      </c>
      <c r="B6249" s="37" t="s">
        <v>276</v>
      </c>
      <c r="C6249" s="37" t="n">
        <v>22</v>
      </c>
      <c r="D6249" s="37" t="n">
        <v>21</v>
      </c>
      <c r="E6249" s="37" t="n">
        <v>2</v>
      </c>
      <c r="F6249" s="37" t="n">
        <v>0</v>
      </c>
      <c r="G6249" s="37" t="n">
        <v>0</v>
      </c>
      <c r="H6249" s="37" t="n">
        <v>3</v>
      </c>
      <c r="I6249" s="37" t="n">
        <v>8</v>
      </c>
      <c r="J6249" s="40" t="n">
        <f aca="false">IF(C6249=0,"",D6249/C6249)</f>
        <v>0.954545454545455</v>
      </c>
    </row>
    <row r="6250" customFormat="false" ht="15" hidden="false" customHeight="false" outlineLevel="0" collapsed="false">
      <c r="A6250" s="37" t="s">
        <v>1287</v>
      </c>
      <c r="B6250" s="37" t="s">
        <v>277</v>
      </c>
      <c r="C6250" s="37" t="n">
        <v>22</v>
      </c>
      <c r="D6250" s="37" t="n">
        <v>21</v>
      </c>
      <c r="E6250" s="37" t="n">
        <v>0</v>
      </c>
      <c r="F6250" s="37" t="n">
        <v>0</v>
      </c>
      <c r="G6250" s="37" t="n">
        <v>0</v>
      </c>
      <c r="H6250" s="37" t="n">
        <v>0</v>
      </c>
      <c r="I6250" s="37" t="n">
        <v>4</v>
      </c>
      <c r="J6250" s="40" t="n">
        <f aca="false">IF(C6250=0,"",D6250/C6250)</f>
        <v>0.954545454545455</v>
      </c>
    </row>
    <row r="6251" customFormat="false" ht="15" hidden="false" customHeight="false" outlineLevel="0" collapsed="false">
      <c r="A6251" s="37" t="s">
        <v>1287</v>
      </c>
      <c r="B6251" s="37" t="s">
        <v>278</v>
      </c>
      <c r="C6251" s="37" t="n">
        <v>22</v>
      </c>
      <c r="D6251" s="37" t="n">
        <v>22</v>
      </c>
      <c r="E6251" s="37" t="n">
        <v>0</v>
      </c>
      <c r="F6251" s="37" t="n">
        <v>0</v>
      </c>
      <c r="G6251" s="37" t="n">
        <v>1</v>
      </c>
      <c r="H6251" s="37" t="n">
        <v>1</v>
      </c>
      <c r="I6251" s="37" t="n">
        <v>6</v>
      </c>
      <c r="J6251" s="40" t="n">
        <f aca="false">IF(C6251=0,"",D6251/C6251)</f>
        <v>1</v>
      </c>
    </row>
    <row r="6252" customFormat="false" ht="15" hidden="false" customHeight="false" outlineLevel="0" collapsed="false">
      <c r="A6252" s="37" t="s">
        <v>1287</v>
      </c>
      <c r="B6252" s="37" t="s">
        <v>279</v>
      </c>
      <c r="C6252" s="37" t="n">
        <v>22</v>
      </c>
      <c r="D6252" s="37" t="n">
        <v>21</v>
      </c>
      <c r="E6252" s="37" t="n">
        <v>0</v>
      </c>
      <c r="F6252" s="37" t="n">
        <v>0</v>
      </c>
      <c r="G6252" s="37" t="n">
        <v>1</v>
      </c>
      <c r="H6252" s="37" t="n">
        <v>1</v>
      </c>
      <c r="I6252" s="37" t="n">
        <v>10</v>
      </c>
      <c r="J6252" s="40" t="n">
        <f aca="false">IF(C6252=0,"",D6252/C6252)</f>
        <v>0.954545454545455</v>
      </c>
    </row>
    <row r="6253" customFormat="false" ht="15" hidden="false" customHeight="false" outlineLevel="0" collapsed="false">
      <c r="A6253" s="37" t="s">
        <v>1287</v>
      </c>
      <c r="B6253" s="37" t="s">
        <v>280</v>
      </c>
      <c r="C6253" s="37" t="n">
        <v>22</v>
      </c>
      <c r="D6253" s="37" t="n">
        <v>21</v>
      </c>
      <c r="E6253" s="37" t="n">
        <v>0</v>
      </c>
      <c r="F6253" s="37" t="n">
        <v>2</v>
      </c>
      <c r="G6253" s="37" t="n">
        <v>0</v>
      </c>
      <c r="H6253" s="37" t="n">
        <v>3</v>
      </c>
      <c r="I6253" s="37" t="n">
        <v>13</v>
      </c>
      <c r="J6253" s="40" t="n">
        <f aca="false">IF(C6253=0,"",D6253/C6253)</f>
        <v>0.954545454545455</v>
      </c>
    </row>
    <row r="6254" customFormat="false" ht="15" hidden="false" customHeight="false" outlineLevel="0" collapsed="false">
      <c r="A6254" s="37" t="s">
        <v>1287</v>
      </c>
      <c r="B6254" s="37" t="s">
        <v>281</v>
      </c>
      <c r="C6254" s="37" t="n">
        <v>22</v>
      </c>
      <c r="D6254" s="37" t="n">
        <v>21</v>
      </c>
      <c r="E6254" s="37" t="n">
        <v>1</v>
      </c>
      <c r="F6254" s="37" t="n">
        <v>1</v>
      </c>
      <c r="G6254" s="37" t="n">
        <v>0</v>
      </c>
      <c r="H6254" s="37" t="n">
        <v>0</v>
      </c>
      <c r="I6254" s="37" t="n">
        <v>11</v>
      </c>
      <c r="J6254" s="40" t="n">
        <f aca="false">IF(C6254=0,"",D6254/C6254)</f>
        <v>0.954545454545455</v>
      </c>
    </row>
    <row r="6255" customFormat="false" ht="15" hidden="false" customHeight="false" outlineLevel="0" collapsed="false">
      <c r="A6255" s="37" t="s">
        <v>562</v>
      </c>
      <c r="B6255" s="37" t="s">
        <v>270</v>
      </c>
      <c r="C6255" s="37" t="n">
        <v>22</v>
      </c>
      <c r="D6255" s="37" t="n">
        <v>21</v>
      </c>
      <c r="E6255" s="37" t="n">
        <v>0</v>
      </c>
      <c r="F6255" s="37" t="n">
        <v>0</v>
      </c>
      <c r="G6255" s="37" t="n">
        <v>2</v>
      </c>
      <c r="H6255" s="37" t="n">
        <v>0</v>
      </c>
      <c r="I6255" s="37" t="n">
        <v>3</v>
      </c>
      <c r="J6255" s="40" t="n">
        <f aca="false">IF(C6255=0,"",D6255/C6255)</f>
        <v>0.954545454545455</v>
      </c>
    </row>
    <row r="6256" customFormat="false" ht="15" hidden="false" customHeight="false" outlineLevel="0" collapsed="false">
      <c r="A6256" s="37" t="s">
        <v>562</v>
      </c>
      <c r="B6256" s="37" t="s">
        <v>271</v>
      </c>
      <c r="C6256" s="37" t="n">
        <v>22</v>
      </c>
      <c r="D6256" s="37" t="n">
        <v>22</v>
      </c>
      <c r="E6256" s="37" t="n">
        <v>1</v>
      </c>
      <c r="F6256" s="37" t="n">
        <v>1</v>
      </c>
      <c r="G6256" s="37" t="n">
        <v>1</v>
      </c>
      <c r="H6256" s="37" t="n">
        <v>0</v>
      </c>
      <c r="I6256" s="37" t="n">
        <v>0</v>
      </c>
      <c r="J6256" s="40" t="n">
        <f aca="false">IF(C6256=0,"",D6256/C6256)</f>
        <v>1</v>
      </c>
    </row>
    <row r="6257" customFormat="false" ht="15" hidden="false" customHeight="false" outlineLevel="0" collapsed="false">
      <c r="A6257" s="37" t="s">
        <v>562</v>
      </c>
      <c r="B6257" s="37" t="s">
        <v>272</v>
      </c>
      <c r="C6257" s="37" t="n">
        <v>22</v>
      </c>
      <c r="D6257" s="37" t="n">
        <v>21</v>
      </c>
      <c r="E6257" s="37" t="n">
        <v>0</v>
      </c>
      <c r="F6257" s="37" t="n">
        <v>0</v>
      </c>
      <c r="G6257" s="37" t="n">
        <v>0</v>
      </c>
      <c r="H6257" s="37" t="n">
        <v>1</v>
      </c>
      <c r="I6257" s="37" t="n">
        <v>5</v>
      </c>
      <c r="J6257" s="40" t="n">
        <f aca="false">IF(C6257=0,"",D6257/C6257)</f>
        <v>0.954545454545455</v>
      </c>
    </row>
    <row r="6258" customFormat="false" ht="15" hidden="false" customHeight="false" outlineLevel="0" collapsed="false">
      <c r="A6258" s="37" t="s">
        <v>562</v>
      </c>
      <c r="B6258" s="37" t="s">
        <v>273</v>
      </c>
      <c r="C6258" s="37" t="n">
        <v>22</v>
      </c>
      <c r="D6258" s="37" t="n">
        <v>22</v>
      </c>
      <c r="E6258" s="37" t="n">
        <v>1</v>
      </c>
      <c r="F6258" s="37" t="n">
        <v>3</v>
      </c>
      <c r="G6258" s="37" t="n">
        <v>1</v>
      </c>
      <c r="H6258" s="37" t="n">
        <v>2</v>
      </c>
      <c r="I6258" s="37" t="n">
        <v>1</v>
      </c>
      <c r="J6258" s="40" t="n">
        <f aca="false">IF(C6258=0,"",D6258/C6258)</f>
        <v>1</v>
      </c>
    </row>
    <row r="6259" customFormat="false" ht="15" hidden="false" customHeight="false" outlineLevel="0" collapsed="false">
      <c r="A6259" s="37" t="s">
        <v>562</v>
      </c>
      <c r="B6259" s="37" t="s">
        <v>274</v>
      </c>
      <c r="C6259" s="37" t="n">
        <v>22</v>
      </c>
      <c r="D6259" s="37" t="n">
        <v>22</v>
      </c>
      <c r="E6259" s="37" t="n">
        <v>2</v>
      </c>
      <c r="F6259" s="37" t="n">
        <v>1</v>
      </c>
      <c r="G6259" s="37" t="n">
        <v>0</v>
      </c>
      <c r="H6259" s="37" t="n">
        <v>2</v>
      </c>
      <c r="I6259" s="37" t="n">
        <v>2</v>
      </c>
      <c r="J6259" s="40" t="n">
        <f aca="false">IF(C6259=0,"",D6259/C6259)</f>
        <v>1</v>
      </c>
    </row>
    <row r="6260" customFormat="false" ht="15" hidden="false" customHeight="false" outlineLevel="0" collapsed="false">
      <c r="A6260" s="37" t="s">
        <v>562</v>
      </c>
      <c r="B6260" s="37" t="s">
        <v>275</v>
      </c>
      <c r="C6260" s="37" t="n">
        <v>22</v>
      </c>
      <c r="D6260" s="37" t="n">
        <v>20</v>
      </c>
      <c r="E6260" s="37" t="n">
        <v>0</v>
      </c>
      <c r="F6260" s="37" t="n">
        <v>0</v>
      </c>
      <c r="G6260" s="37" t="n">
        <v>0</v>
      </c>
      <c r="H6260" s="37" t="n">
        <v>1</v>
      </c>
      <c r="I6260" s="37" t="n">
        <v>0</v>
      </c>
      <c r="J6260" s="40" t="n">
        <f aca="false">IF(C6260=0,"",D6260/C6260)</f>
        <v>0.909090909090909</v>
      </c>
    </row>
    <row r="6261" customFormat="false" ht="15" hidden="false" customHeight="false" outlineLevel="0" collapsed="false">
      <c r="A6261" s="37" t="s">
        <v>562</v>
      </c>
      <c r="B6261" s="37" t="s">
        <v>276</v>
      </c>
      <c r="C6261" s="37" t="n">
        <v>22</v>
      </c>
      <c r="D6261" s="37" t="n">
        <v>19</v>
      </c>
      <c r="E6261" s="37" t="n">
        <v>1</v>
      </c>
      <c r="F6261" s="37" t="n">
        <v>0</v>
      </c>
      <c r="G6261" s="37" t="n">
        <v>2</v>
      </c>
      <c r="H6261" s="37" t="n">
        <v>1</v>
      </c>
      <c r="I6261" s="37" t="n">
        <v>1</v>
      </c>
      <c r="J6261" s="40" t="n">
        <f aca="false">IF(C6261=0,"",D6261/C6261)</f>
        <v>0.863636363636364</v>
      </c>
    </row>
    <row r="6262" customFormat="false" ht="15" hidden="false" customHeight="false" outlineLevel="0" collapsed="false">
      <c r="A6262" s="37" t="s">
        <v>562</v>
      </c>
      <c r="B6262" s="37" t="s">
        <v>277</v>
      </c>
      <c r="C6262" s="37" t="n">
        <v>22</v>
      </c>
      <c r="D6262" s="37" t="n">
        <v>22</v>
      </c>
      <c r="E6262" s="37" t="n">
        <v>1</v>
      </c>
      <c r="F6262" s="37" t="n">
        <v>2</v>
      </c>
      <c r="G6262" s="37" t="n">
        <v>0</v>
      </c>
      <c r="H6262" s="37" t="n">
        <v>1</v>
      </c>
      <c r="I6262" s="37" t="n">
        <v>4</v>
      </c>
      <c r="J6262" s="40" t="n">
        <f aca="false">IF(C6262=0,"",D6262/C6262)</f>
        <v>1</v>
      </c>
    </row>
    <row r="6263" customFormat="false" ht="15" hidden="false" customHeight="false" outlineLevel="0" collapsed="false">
      <c r="A6263" s="37" t="s">
        <v>562</v>
      </c>
      <c r="B6263" s="37" t="s">
        <v>278</v>
      </c>
      <c r="C6263" s="37" t="n">
        <v>22</v>
      </c>
      <c r="D6263" s="37" t="n">
        <v>21</v>
      </c>
      <c r="E6263" s="37" t="n">
        <v>1</v>
      </c>
      <c r="F6263" s="37" t="n">
        <v>0</v>
      </c>
      <c r="G6263" s="37" t="n">
        <v>0</v>
      </c>
      <c r="H6263" s="37" t="n">
        <v>3</v>
      </c>
      <c r="I6263" s="37" t="n">
        <v>0</v>
      </c>
      <c r="J6263" s="40" t="n">
        <f aca="false">IF(C6263=0,"",D6263/C6263)</f>
        <v>0.954545454545455</v>
      </c>
    </row>
    <row r="6264" customFormat="false" ht="15" hidden="false" customHeight="false" outlineLevel="0" collapsed="false">
      <c r="A6264" s="37" t="s">
        <v>562</v>
      </c>
      <c r="B6264" s="37" t="s">
        <v>279</v>
      </c>
      <c r="C6264" s="37" t="n">
        <v>22</v>
      </c>
      <c r="D6264" s="37" t="n">
        <v>22</v>
      </c>
      <c r="E6264" s="37" t="n">
        <v>0</v>
      </c>
      <c r="F6264" s="37" t="n">
        <v>2</v>
      </c>
      <c r="G6264" s="37" t="n">
        <v>0</v>
      </c>
      <c r="H6264" s="37" t="n">
        <v>1</v>
      </c>
      <c r="I6264" s="37" t="n">
        <v>0</v>
      </c>
      <c r="J6264" s="40" t="n">
        <f aca="false">IF(C6264=0,"",D6264/C6264)</f>
        <v>1</v>
      </c>
    </row>
    <row r="6265" customFormat="false" ht="15" hidden="false" customHeight="false" outlineLevel="0" collapsed="false">
      <c r="A6265" s="37" t="s">
        <v>562</v>
      </c>
      <c r="B6265" s="37" t="s">
        <v>280</v>
      </c>
      <c r="C6265" s="37" t="n">
        <v>22</v>
      </c>
      <c r="D6265" s="37" t="n">
        <v>21</v>
      </c>
      <c r="E6265" s="37" t="n">
        <v>1</v>
      </c>
      <c r="F6265" s="37" t="n">
        <v>0</v>
      </c>
      <c r="G6265" s="37" t="n">
        <v>1</v>
      </c>
      <c r="H6265" s="37" t="n">
        <v>2</v>
      </c>
      <c r="I6265" s="37" t="n">
        <v>0</v>
      </c>
      <c r="J6265" s="40" t="n">
        <f aca="false">IF(C6265=0,"",D6265/C6265)</f>
        <v>0.954545454545455</v>
      </c>
    </row>
    <row r="6266" customFormat="false" ht="15" hidden="false" customHeight="false" outlineLevel="0" collapsed="false">
      <c r="A6266" s="37" t="s">
        <v>562</v>
      </c>
      <c r="B6266" s="37" t="s">
        <v>281</v>
      </c>
      <c r="C6266" s="37" t="n">
        <v>22</v>
      </c>
      <c r="D6266" s="37" t="n">
        <v>22</v>
      </c>
      <c r="E6266" s="37" t="n">
        <v>1</v>
      </c>
      <c r="F6266" s="37" t="n">
        <v>0</v>
      </c>
      <c r="G6266" s="37" t="n">
        <v>0</v>
      </c>
      <c r="H6266" s="37" t="n">
        <v>3</v>
      </c>
      <c r="I6266" s="37" t="n">
        <v>0</v>
      </c>
      <c r="J6266" s="40" t="n">
        <f aca="false">IF(C6266=0,"",D6266/C6266)</f>
        <v>1</v>
      </c>
    </row>
    <row r="6267" customFormat="false" ht="15" hidden="false" customHeight="false" outlineLevel="0" collapsed="false">
      <c r="A6267" s="37" t="s">
        <v>1288</v>
      </c>
      <c r="B6267" s="37" t="s">
        <v>270</v>
      </c>
      <c r="C6267" s="37" t="n">
        <v>22</v>
      </c>
      <c r="D6267" s="37" t="n">
        <v>22</v>
      </c>
      <c r="E6267" s="37" t="n">
        <v>1</v>
      </c>
      <c r="F6267" s="37" t="n">
        <v>1</v>
      </c>
      <c r="G6267" s="37" t="n">
        <v>0</v>
      </c>
      <c r="H6267" s="37" t="n">
        <v>3</v>
      </c>
      <c r="I6267" s="37" t="n">
        <v>7</v>
      </c>
      <c r="J6267" s="40" t="n">
        <f aca="false">IF(C6267=0,"",D6267/C6267)</f>
        <v>1</v>
      </c>
    </row>
    <row r="6268" customFormat="false" ht="15" hidden="false" customHeight="false" outlineLevel="0" collapsed="false">
      <c r="A6268" s="37" t="s">
        <v>1288</v>
      </c>
      <c r="B6268" s="37" t="s">
        <v>271</v>
      </c>
      <c r="C6268" s="37" t="n">
        <v>22</v>
      </c>
      <c r="D6268" s="37" t="n">
        <v>21</v>
      </c>
      <c r="E6268" s="37" t="n">
        <v>0</v>
      </c>
      <c r="F6268" s="37" t="n">
        <v>1</v>
      </c>
      <c r="G6268" s="37" t="n">
        <v>1</v>
      </c>
      <c r="H6268" s="37" t="n">
        <v>2</v>
      </c>
      <c r="I6268" s="37" t="n">
        <v>15</v>
      </c>
      <c r="J6268" s="40" t="n">
        <f aca="false">IF(C6268=0,"",D6268/C6268)</f>
        <v>0.954545454545455</v>
      </c>
    </row>
    <row r="6269" customFormat="false" ht="15" hidden="false" customHeight="false" outlineLevel="0" collapsed="false">
      <c r="A6269" s="37" t="s">
        <v>1288</v>
      </c>
      <c r="B6269" s="37" t="s">
        <v>272</v>
      </c>
      <c r="C6269" s="37" t="n">
        <v>22</v>
      </c>
      <c r="D6269" s="37" t="n">
        <v>20</v>
      </c>
      <c r="E6269" s="37" t="n">
        <v>0</v>
      </c>
      <c r="F6269" s="37" t="n">
        <v>0</v>
      </c>
      <c r="G6269" s="37" t="n">
        <v>0</v>
      </c>
      <c r="H6269" s="37" t="n">
        <v>1</v>
      </c>
      <c r="I6269" s="37" t="n">
        <v>30</v>
      </c>
      <c r="J6269" s="40" t="n">
        <f aca="false">IF(C6269=0,"",D6269/C6269)</f>
        <v>0.909090909090909</v>
      </c>
    </row>
    <row r="6270" customFormat="false" ht="15" hidden="false" customHeight="false" outlineLevel="0" collapsed="false">
      <c r="A6270" s="37" t="s">
        <v>1288</v>
      </c>
      <c r="B6270" s="37" t="s">
        <v>273</v>
      </c>
      <c r="C6270" s="37" t="n">
        <v>22</v>
      </c>
      <c r="D6270" s="37" t="n">
        <v>20</v>
      </c>
      <c r="E6270" s="37" t="n">
        <v>0</v>
      </c>
      <c r="F6270" s="37" t="n">
        <v>0</v>
      </c>
      <c r="G6270" s="37" t="n">
        <v>1</v>
      </c>
      <c r="H6270" s="37" t="n">
        <v>1</v>
      </c>
      <c r="I6270" s="37" t="n">
        <v>5</v>
      </c>
      <c r="J6270" s="40" t="n">
        <f aca="false">IF(C6270=0,"",D6270/C6270)</f>
        <v>0.909090909090909</v>
      </c>
    </row>
    <row r="6271" customFormat="false" ht="15" hidden="false" customHeight="false" outlineLevel="0" collapsed="false">
      <c r="A6271" s="37" t="s">
        <v>1288</v>
      </c>
      <c r="B6271" s="37" t="s">
        <v>274</v>
      </c>
      <c r="C6271" s="37" t="n">
        <v>22</v>
      </c>
      <c r="D6271" s="37" t="n">
        <v>21</v>
      </c>
      <c r="E6271" s="37" t="n">
        <v>1</v>
      </c>
      <c r="F6271" s="37" t="n">
        <v>0</v>
      </c>
      <c r="G6271" s="37" t="n">
        <v>2</v>
      </c>
      <c r="H6271" s="37" t="n">
        <v>0</v>
      </c>
      <c r="I6271" s="37" t="n">
        <v>9</v>
      </c>
      <c r="J6271" s="40" t="n">
        <f aca="false">IF(C6271=0,"",D6271/C6271)</f>
        <v>0.954545454545455</v>
      </c>
    </row>
    <row r="6272" customFormat="false" ht="15" hidden="false" customHeight="false" outlineLevel="0" collapsed="false">
      <c r="A6272" s="37" t="s">
        <v>1288</v>
      </c>
      <c r="B6272" s="37" t="s">
        <v>275</v>
      </c>
      <c r="C6272" s="37" t="n">
        <v>22</v>
      </c>
      <c r="D6272" s="37" t="n">
        <v>17</v>
      </c>
      <c r="E6272" s="37" t="n">
        <v>1</v>
      </c>
      <c r="F6272" s="37" t="n">
        <v>1</v>
      </c>
      <c r="G6272" s="37" t="n">
        <v>0</v>
      </c>
      <c r="H6272" s="37" t="n">
        <v>0</v>
      </c>
      <c r="I6272" s="37" t="n">
        <v>6</v>
      </c>
      <c r="J6272" s="40" t="n">
        <f aca="false">IF(C6272=0,"",D6272/C6272)</f>
        <v>0.772727272727273</v>
      </c>
    </row>
    <row r="6273" customFormat="false" ht="15" hidden="false" customHeight="false" outlineLevel="0" collapsed="false">
      <c r="A6273" s="37" t="s">
        <v>1288</v>
      </c>
      <c r="B6273" s="37" t="s">
        <v>276</v>
      </c>
      <c r="C6273" s="37" t="n">
        <v>22</v>
      </c>
      <c r="D6273" s="37" t="n">
        <v>20</v>
      </c>
      <c r="E6273" s="37" t="n">
        <v>0</v>
      </c>
      <c r="F6273" s="37" t="n">
        <v>2</v>
      </c>
      <c r="G6273" s="37" t="n">
        <v>1</v>
      </c>
      <c r="H6273" s="37" t="n">
        <v>2</v>
      </c>
      <c r="I6273" s="37" t="n">
        <v>7</v>
      </c>
      <c r="J6273" s="40" t="n">
        <f aca="false">IF(C6273=0,"",D6273/C6273)</f>
        <v>0.909090909090909</v>
      </c>
    </row>
    <row r="6274" customFormat="false" ht="15" hidden="false" customHeight="false" outlineLevel="0" collapsed="false">
      <c r="A6274" s="37" t="s">
        <v>1288</v>
      </c>
      <c r="B6274" s="37" t="s">
        <v>277</v>
      </c>
      <c r="C6274" s="37" t="n">
        <v>22</v>
      </c>
      <c r="D6274" s="37" t="n">
        <v>22</v>
      </c>
      <c r="E6274" s="37" t="n">
        <v>0</v>
      </c>
      <c r="F6274" s="37" t="n">
        <v>3</v>
      </c>
      <c r="G6274" s="37" t="n">
        <v>0</v>
      </c>
      <c r="H6274" s="37" t="n">
        <v>6</v>
      </c>
      <c r="I6274" s="37" t="n">
        <v>5</v>
      </c>
      <c r="J6274" s="40" t="n">
        <f aca="false">IF(C6274=0,"",D6274/C6274)</f>
        <v>1</v>
      </c>
    </row>
    <row r="6275" customFormat="false" ht="15" hidden="false" customHeight="false" outlineLevel="0" collapsed="false">
      <c r="A6275" s="37" t="s">
        <v>1288</v>
      </c>
      <c r="B6275" s="37" t="s">
        <v>278</v>
      </c>
      <c r="C6275" s="37" t="n">
        <v>22</v>
      </c>
      <c r="D6275" s="37" t="n">
        <v>19</v>
      </c>
      <c r="E6275" s="37" t="n">
        <v>0</v>
      </c>
      <c r="F6275" s="37" t="n">
        <v>0</v>
      </c>
      <c r="G6275" s="37" t="n">
        <v>0</v>
      </c>
      <c r="H6275" s="37" t="n">
        <v>1</v>
      </c>
      <c r="I6275" s="37" t="n">
        <v>16</v>
      </c>
      <c r="J6275" s="40" t="n">
        <f aca="false">IF(C6275=0,"",D6275/C6275)</f>
        <v>0.863636363636364</v>
      </c>
    </row>
    <row r="6276" customFormat="false" ht="15" hidden="false" customHeight="false" outlineLevel="0" collapsed="false">
      <c r="A6276" s="37" t="s">
        <v>1288</v>
      </c>
      <c r="B6276" s="37" t="s">
        <v>279</v>
      </c>
      <c r="C6276" s="37" t="n">
        <v>22</v>
      </c>
      <c r="D6276" s="37" t="n">
        <v>20</v>
      </c>
      <c r="E6276" s="37" t="n">
        <v>1</v>
      </c>
      <c r="F6276" s="37" t="n">
        <v>0</v>
      </c>
      <c r="G6276" s="37" t="n">
        <v>0</v>
      </c>
      <c r="H6276" s="37" t="n">
        <v>0</v>
      </c>
      <c r="I6276" s="37" t="n">
        <v>6</v>
      </c>
      <c r="J6276" s="40" t="n">
        <f aca="false">IF(C6276=0,"",D6276/C6276)</f>
        <v>0.909090909090909</v>
      </c>
    </row>
    <row r="6277" customFormat="false" ht="15" hidden="false" customHeight="false" outlineLevel="0" collapsed="false">
      <c r="A6277" s="37" t="s">
        <v>1288</v>
      </c>
      <c r="B6277" s="37" t="s">
        <v>280</v>
      </c>
      <c r="C6277" s="37" t="n">
        <v>22</v>
      </c>
      <c r="D6277" s="37" t="n">
        <v>20</v>
      </c>
      <c r="E6277" s="37" t="n">
        <v>0</v>
      </c>
      <c r="F6277" s="37" t="n">
        <v>2</v>
      </c>
      <c r="G6277" s="37" t="n">
        <v>0</v>
      </c>
      <c r="H6277" s="37" t="n">
        <v>3</v>
      </c>
      <c r="I6277" s="37" t="n">
        <v>4</v>
      </c>
      <c r="J6277" s="40" t="n">
        <f aca="false">IF(C6277=0,"",D6277/C6277)</f>
        <v>0.909090909090909</v>
      </c>
    </row>
    <row r="6278" customFormat="false" ht="15" hidden="false" customHeight="false" outlineLevel="0" collapsed="false">
      <c r="A6278" s="37" t="s">
        <v>1288</v>
      </c>
      <c r="B6278" s="37" t="s">
        <v>281</v>
      </c>
      <c r="C6278" s="37" t="n">
        <v>22</v>
      </c>
      <c r="D6278" s="37" t="n">
        <v>20</v>
      </c>
      <c r="E6278" s="37" t="n">
        <v>1</v>
      </c>
      <c r="F6278" s="37" t="n">
        <v>1</v>
      </c>
      <c r="G6278" s="37" t="n">
        <v>1</v>
      </c>
      <c r="H6278" s="37" t="n">
        <v>0</v>
      </c>
      <c r="I6278" s="37" t="n">
        <v>12</v>
      </c>
      <c r="J6278" s="40" t="n">
        <f aca="false">IF(C6278=0,"",D6278/C6278)</f>
        <v>0.909090909090909</v>
      </c>
    </row>
    <row r="6279" customFormat="false" ht="15" hidden="false" customHeight="false" outlineLevel="0" collapsed="false">
      <c r="A6279" s="37" t="s">
        <v>1291</v>
      </c>
      <c r="B6279" s="37" t="s">
        <v>270</v>
      </c>
      <c r="C6279" s="37" t="n">
        <v>22</v>
      </c>
      <c r="D6279" s="37" t="n">
        <v>22</v>
      </c>
      <c r="E6279" s="37" t="n">
        <v>2</v>
      </c>
      <c r="F6279" s="37" t="n">
        <v>1</v>
      </c>
      <c r="G6279" s="37" t="n">
        <v>0</v>
      </c>
      <c r="H6279" s="37" t="n">
        <v>0</v>
      </c>
      <c r="I6279" s="37" t="n">
        <v>6</v>
      </c>
      <c r="J6279" s="40" t="n">
        <f aca="false">IF(C6279=0,"",D6279/C6279)</f>
        <v>1</v>
      </c>
    </row>
    <row r="6280" customFormat="false" ht="15" hidden="false" customHeight="false" outlineLevel="0" collapsed="false">
      <c r="A6280" s="37" t="s">
        <v>1291</v>
      </c>
      <c r="B6280" s="37" t="s">
        <v>271</v>
      </c>
      <c r="C6280" s="37" t="n">
        <v>22</v>
      </c>
      <c r="D6280" s="37" t="n">
        <v>20</v>
      </c>
      <c r="E6280" s="37" t="n">
        <v>0</v>
      </c>
      <c r="F6280" s="37" t="n">
        <v>0</v>
      </c>
      <c r="G6280" s="37" t="n">
        <v>0</v>
      </c>
      <c r="H6280" s="37" t="n">
        <v>2</v>
      </c>
      <c r="I6280" s="37" t="n">
        <v>0</v>
      </c>
      <c r="J6280" s="40" t="n">
        <f aca="false">IF(C6280=0,"",D6280/C6280)</f>
        <v>0.909090909090909</v>
      </c>
    </row>
    <row r="6281" customFormat="false" ht="15" hidden="false" customHeight="false" outlineLevel="0" collapsed="false">
      <c r="A6281" s="37" t="s">
        <v>1291</v>
      </c>
      <c r="B6281" s="37" t="s">
        <v>272</v>
      </c>
      <c r="C6281" s="37" t="n">
        <v>22</v>
      </c>
      <c r="D6281" s="37" t="n">
        <v>21</v>
      </c>
      <c r="E6281" s="37" t="n">
        <v>1</v>
      </c>
      <c r="F6281" s="37" t="n">
        <v>0</v>
      </c>
      <c r="G6281" s="37" t="n">
        <v>1</v>
      </c>
      <c r="H6281" s="37" t="n">
        <v>1</v>
      </c>
      <c r="I6281" s="37" t="n">
        <v>2</v>
      </c>
      <c r="J6281" s="40" t="n">
        <f aca="false">IF(C6281=0,"",D6281/C6281)</f>
        <v>0.954545454545455</v>
      </c>
    </row>
    <row r="6282" customFormat="false" ht="15" hidden="false" customHeight="false" outlineLevel="0" collapsed="false">
      <c r="A6282" s="37" t="s">
        <v>1291</v>
      </c>
      <c r="B6282" s="37" t="s">
        <v>273</v>
      </c>
      <c r="C6282" s="37" t="n">
        <v>22</v>
      </c>
      <c r="D6282" s="37" t="n">
        <v>20</v>
      </c>
      <c r="E6282" s="37" t="n">
        <v>0</v>
      </c>
      <c r="F6282" s="37" t="n">
        <v>1</v>
      </c>
      <c r="G6282" s="37" t="n">
        <v>0</v>
      </c>
      <c r="H6282" s="37" t="n">
        <v>2</v>
      </c>
      <c r="I6282" s="37" t="n">
        <v>2</v>
      </c>
      <c r="J6282" s="40" t="n">
        <f aca="false">IF(C6282=0,"",D6282/C6282)</f>
        <v>0.909090909090909</v>
      </c>
    </row>
    <row r="6283" customFormat="false" ht="15" hidden="false" customHeight="false" outlineLevel="0" collapsed="false">
      <c r="A6283" s="37" t="s">
        <v>1291</v>
      </c>
      <c r="B6283" s="37" t="s">
        <v>274</v>
      </c>
      <c r="C6283" s="37" t="n">
        <v>22</v>
      </c>
      <c r="D6283" s="37" t="n">
        <v>18</v>
      </c>
      <c r="E6283" s="37" t="n">
        <v>1</v>
      </c>
      <c r="F6283" s="37" t="n">
        <v>0</v>
      </c>
      <c r="G6283" s="37" t="n">
        <v>0</v>
      </c>
      <c r="H6283" s="37" t="n">
        <v>2</v>
      </c>
      <c r="I6283" s="37" t="n">
        <v>0</v>
      </c>
      <c r="J6283" s="40" t="n">
        <f aca="false">IF(C6283=0,"",D6283/C6283)</f>
        <v>0.818181818181818</v>
      </c>
    </row>
    <row r="6284" customFormat="false" ht="15" hidden="false" customHeight="false" outlineLevel="0" collapsed="false">
      <c r="A6284" s="37" t="s">
        <v>1291</v>
      </c>
      <c r="B6284" s="37" t="s">
        <v>275</v>
      </c>
      <c r="C6284" s="37" t="n">
        <v>22</v>
      </c>
      <c r="D6284" s="37" t="n">
        <v>16</v>
      </c>
      <c r="E6284" s="37" t="n">
        <v>1</v>
      </c>
      <c r="F6284" s="37" t="n">
        <v>0</v>
      </c>
      <c r="G6284" s="37" t="n">
        <v>1</v>
      </c>
      <c r="H6284" s="37" t="n">
        <v>0</v>
      </c>
      <c r="I6284" s="37" t="n">
        <v>0</v>
      </c>
      <c r="J6284" s="40" t="n">
        <f aca="false">IF(C6284=0,"",D6284/C6284)</f>
        <v>0.727272727272727</v>
      </c>
    </row>
    <row r="6285" customFormat="false" ht="15" hidden="false" customHeight="false" outlineLevel="0" collapsed="false">
      <c r="A6285" s="37" t="s">
        <v>1291</v>
      </c>
      <c r="B6285" s="37" t="s">
        <v>276</v>
      </c>
      <c r="C6285" s="37" t="n">
        <v>22</v>
      </c>
      <c r="D6285" s="37" t="n">
        <v>20</v>
      </c>
      <c r="E6285" s="37" t="n">
        <v>1</v>
      </c>
      <c r="F6285" s="37" t="n">
        <v>1</v>
      </c>
      <c r="G6285" s="37" t="n">
        <v>1</v>
      </c>
      <c r="H6285" s="37" t="n">
        <v>1</v>
      </c>
      <c r="I6285" s="37" t="n">
        <v>3</v>
      </c>
      <c r="J6285" s="40" t="n">
        <f aca="false">IF(C6285=0,"",D6285/C6285)</f>
        <v>0.909090909090909</v>
      </c>
    </row>
    <row r="6286" customFormat="false" ht="15" hidden="false" customHeight="false" outlineLevel="0" collapsed="false">
      <c r="A6286" s="37" t="s">
        <v>1291</v>
      </c>
      <c r="B6286" s="37" t="s">
        <v>277</v>
      </c>
      <c r="C6286" s="37" t="n">
        <v>22</v>
      </c>
      <c r="D6286" s="37" t="n">
        <v>21</v>
      </c>
      <c r="E6286" s="37" t="n">
        <v>1</v>
      </c>
      <c r="F6286" s="37" t="n">
        <v>0</v>
      </c>
      <c r="G6286" s="37" t="n">
        <v>0</v>
      </c>
      <c r="H6286" s="37" t="n">
        <v>0</v>
      </c>
      <c r="I6286" s="37" t="n">
        <v>0</v>
      </c>
      <c r="J6286" s="40" t="n">
        <f aca="false">IF(C6286=0,"",D6286/C6286)</f>
        <v>0.954545454545455</v>
      </c>
    </row>
    <row r="6287" customFormat="false" ht="15" hidden="false" customHeight="false" outlineLevel="0" collapsed="false">
      <c r="A6287" s="37" t="s">
        <v>1291</v>
      </c>
      <c r="B6287" s="37" t="s">
        <v>278</v>
      </c>
      <c r="C6287" s="37" t="n">
        <v>22</v>
      </c>
      <c r="D6287" s="37" t="n">
        <v>22</v>
      </c>
      <c r="E6287" s="37" t="n">
        <v>0</v>
      </c>
      <c r="F6287" s="37" t="n">
        <v>1</v>
      </c>
      <c r="G6287" s="37" t="n">
        <v>0</v>
      </c>
      <c r="H6287" s="37" t="n">
        <v>1</v>
      </c>
      <c r="I6287" s="37" t="n">
        <v>7</v>
      </c>
      <c r="J6287" s="40" t="n">
        <f aca="false">IF(C6287=0,"",D6287/C6287)</f>
        <v>1</v>
      </c>
    </row>
    <row r="6288" customFormat="false" ht="15" hidden="false" customHeight="false" outlineLevel="0" collapsed="false">
      <c r="A6288" s="37" t="s">
        <v>1291</v>
      </c>
      <c r="B6288" s="37" t="s">
        <v>279</v>
      </c>
      <c r="C6288" s="37" t="n">
        <v>22</v>
      </c>
      <c r="D6288" s="37" t="n">
        <v>17</v>
      </c>
      <c r="E6288" s="37" t="n">
        <v>1</v>
      </c>
      <c r="F6288" s="37" t="n">
        <v>0</v>
      </c>
      <c r="G6288" s="37" t="n">
        <v>2</v>
      </c>
      <c r="H6288" s="37" t="n">
        <v>0</v>
      </c>
      <c r="I6288" s="37" t="n">
        <v>0</v>
      </c>
      <c r="J6288" s="40" t="n">
        <f aca="false">IF(C6288=0,"",D6288/C6288)</f>
        <v>0.772727272727273</v>
      </c>
    </row>
    <row r="6289" customFormat="false" ht="15" hidden="false" customHeight="false" outlineLevel="0" collapsed="false">
      <c r="A6289" s="37" t="s">
        <v>1291</v>
      </c>
      <c r="B6289" s="37" t="s">
        <v>280</v>
      </c>
      <c r="C6289" s="37" t="n">
        <v>22</v>
      </c>
      <c r="D6289" s="37" t="n">
        <v>19</v>
      </c>
      <c r="E6289" s="37" t="n">
        <v>0</v>
      </c>
      <c r="F6289" s="37" t="n">
        <v>1</v>
      </c>
      <c r="G6289" s="37" t="n">
        <v>0</v>
      </c>
      <c r="H6289" s="37" t="n">
        <v>3</v>
      </c>
      <c r="I6289" s="37" t="n">
        <v>1</v>
      </c>
      <c r="J6289" s="40" t="n">
        <f aca="false">IF(C6289=0,"",D6289/C6289)</f>
        <v>0.863636363636364</v>
      </c>
    </row>
    <row r="6290" customFormat="false" ht="15" hidden="false" customHeight="false" outlineLevel="0" collapsed="false">
      <c r="A6290" s="37" t="s">
        <v>1291</v>
      </c>
      <c r="B6290" s="37" t="s">
        <v>281</v>
      </c>
      <c r="C6290" s="37" t="n">
        <v>22</v>
      </c>
      <c r="D6290" s="37" t="n">
        <v>20</v>
      </c>
      <c r="E6290" s="37" t="n">
        <v>0</v>
      </c>
      <c r="F6290" s="37" t="n">
        <v>1</v>
      </c>
      <c r="G6290" s="37" t="n">
        <v>0</v>
      </c>
      <c r="H6290" s="37" t="n">
        <v>1</v>
      </c>
      <c r="I6290" s="37" t="n">
        <v>0</v>
      </c>
      <c r="J6290" s="40" t="n">
        <f aca="false">IF(C6290=0,"",D6290/C6290)</f>
        <v>0.909090909090909</v>
      </c>
    </row>
    <row r="6291" customFormat="false" ht="15" hidden="false" customHeight="false" outlineLevel="0" collapsed="false">
      <c r="A6291" s="37" t="s">
        <v>1294</v>
      </c>
      <c r="B6291" s="37" t="s">
        <v>270</v>
      </c>
      <c r="C6291" s="37" t="n">
        <v>22</v>
      </c>
      <c r="D6291" s="37" t="n">
        <v>20</v>
      </c>
      <c r="E6291" s="37" t="n">
        <v>0</v>
      </c>
      <c r="F6291" s="37" t="n">
        <v>0</v>
      </c>
      <c r="G6291" s="37" t="n">
        <v>0</v>
      </c>
      <c r="H6291" s="37" t="n">
        <v>3</v>
      </c>
      <c r="I6291" s="37" t="n">
        <v>5</v>
      </c>
      <c r="J6291" s="40" t="n">
        <f aca="false">IF(C6291=0,"",D6291/C6291)</f>
        <v>0.909090909090909</v>
      </c>
    </row>
    <row r="6292" customFormat="false" ht="15" hidden="false" customHeight="false" outlineLevel="0" collapsed="false">
      <c r="A6292" s="37" t="s">
        <v>1294</v>
      </c>
      <c r="B6292" s="37" t="s">
        <v>271</v>
      </c>
      <c r="C6292" s="37" t="n">
        <v>22</v>
      </c>
      <c r="D6292" s="37" t="n">
        <v>21</v>
      </c>
      <c r="E6292" s="37" t="n">
        <v>0</v>
      </c>
      <c r="F6292" s="37" t="n">
        <v>2</v>
      </c>
      <c r="G6292" s="37" t="n">
        <v>0</v>
      </c>
      <c r="H6292" s="37" t="n">
        <v>0</v>
      </c>
      <c r="I6292" s="37" t="n">
        <v>2</v>
      </c>
      <c r="J6292" s="40" t="n">
        <f aca="false">IF(C6292=0,"",D6292/C6292)</f>
        <v>0.954545454545455</v>
      </c>
    </row>
    <row r="6293" customFormat="false" ht="15" hidden="false" customHeight="false" outlineLevel="0" collapsed="false">
      <c r="A6293" s="37" t="s">
        <v>1294</v>
      </c>
      <c r="B6293" s="37" t="s">
        <v>272</v>
      </c>
      <c r="C6293" s="37" t="n">
        <v>22</v>
      </c>
      <c r="D6293" s="37" t="n">
        <v>19</v>
      </c>
      <c r="E6293" s="37" t="n">
        <v>3</v>
      </c>
      <c r="F6293" s="37" t="n">
        <v>0</v>
      </c>
      <c r="G6293" s="37" t="n">
        <v>1</v>
      </c>
      <c r="H6293" s="37" t="n">
        <v>3</v>
      </c>
      <c r="I6293" s="37" t="n">
        <v>1</v>
      </c>
      <c r="J6293" s="40" t="n">
        <f aca="false">IF(C6293=0,"",D6293/C6293)</f>
        <v>0.863636363636364</v>
      </c>
    </row>
    <row r="6294" customFormat="false" ht="15" hidden="false" customHeight="false" outlineLevel="0" collapsed="false">
      <c r="A6294" s="37" t="s">
        <v>1294</v>
      </c>
      <c r="B6294" s="37" t="s">
        <v>273</v>
      </c>
      <c r="C6294" s="37" t="n">
        <v>22</v>
      </c>
      <c r="D6294" s="37" t="n">
        <v>21</v>
      </c>
      <c r="E6294" s="37" t="n">
        <v>0</v>
      </c>
      <c r="F6294" s="37" t="n">
        <v>1</v>
      </c>
      <c r="G6294" s="37" t="n">
        <v>0</v>
      </c>
      <c r="H6294" s="37" t="n">
        <v>2</v>
      </c>
      <c r="I6294" s="37" t="n">
        <v>2</v>
      </c>
      <c r="J6294" s="40" t="n">
        <f aca="false">IF(C6294=0,"",D6294/C6294)</f>
        <v>0.954545454545455</v>
      </c>
    </row>
    <row r="6295" customFormat="false" ht="15" hidden="false" customHeight="false" outlineLevel="0" collapsed="false">
      <c r="A6295" s="37" t="s">
        <v>1294</v>
      </c>
      <c r="B6295" s="37" t="s">
        <v>274</v>
      </c>
      <c r="C6295" s="37" t="n">
        <v>22</v>
      </c>
      <c r="D6295" s="37" t="n">
        <v>19</v>
      </c>
      <c r="E6295" s="37" t="n">
        <v>1</v>
      </c>
      <c r="F6295" s="37" t="n">
        <v>1</v>
      </c>
      <c r="G6295" s="37" t="n">
        <v>3</v>
      </c>
      <c r="H6295" s="37" t="n">
        <v>2</v>
      </c>
      <c r="I6295" s="37" t="n">
        <v>1</v>
      </c>
      <c r="J6295" s="40" t="n">
        <f aca="false">IF(C6295=0,"",D6295/C6295)</f>
        <v>0.863636363636364</v>
      </c>
    </row>
    <row r="6296" customFormat="false" ht="15" hidden="false" customHeight="false" outlineLevel="0" collapsed="false">
      <c r="A6296" s="37" t="s">
        <v>1294</v>
      </c>
      <c r="B6296" s="37" t="s">
        <v>275</v>
      </c>
      <c r="C6296" s="37" t="n">
        <v>22</v>
      </c>
      <c r="D6296" s="37" t="n">
        <v>19</v>
      </c>
      <c r="E6296" s="37" t="n">
        <v>0</v>
      </c>
      <c r="F6296" s="37" t="n">
        <v>0</v>
      </c>
      <c r="G6296" s="37" t="n">
        <v>0</v>
      </c>
      <c r="H6296" s="37" t="n">
        <v>3</v>
      </c>
      <c r="I6296" s="37" t="n">
        <v>0</v>
      </c>
      <c r="J6296" s="40" t="n">
        <f aca="false">IF(C6296=0,"",D6296/C6296)</f>
        <v>0.863636363636364</v>
      </c>
    </row>
    <row r="6297" customFormat="false" ht="15" hidden="false" customHeight="false" outlineLevel="0" collapsed="false">
      <c r="A6297" s="37" t="s">
        <v>1294</v>
      </c>
      <c r="B6297" s="37" t="s">
        <v>276</v>
      </c>
      <c r="C6297" s="37" t="n">
        <v>22</v>
      </c>
      <c r="D6297" s="37" t="n">
        <v>21</v>
      </c>
      <c r="E6297" s="37" t="n">
        <v>2</v>
      </c>
      <c r="F6297" s="37" t="n">
        <v>2</v>
      </c>
      <c r="G6297" s="37" t="n">
        <v>0</v>
      </c>
      <c r="H6297" s="37" t="n">
        <v>5</v>
      </c>
      <c r="I6297" s="37" t="n">
        <v>0</v>
      </c>
      <c r="J6297" s="40" t="n">
        <f aca="false">IF(C6297=0,"",D6297/C6297)</f>
        <v>0.954545454545455</v>
      </c>
    </row>
    <row r="6298" customFormat="false" ht="15" hidden="false" customHeight="false" outlineLevel="0" collapsed="false">
      <c r="A6298" s="37" t="s">
        <v>1294</v>
      </c>
      <c r="B6298" s="37" t="s">
        <v>277</v>
      </c>
      <c r="C6298" s="37" t="n">
        <v>22</v>
      </c>
      <c r="D6298" s="37" t="n">
        <v>22</v>
      </c>
      <c r="E6298" s="37" t="n">
        <v>0</v>
      </c>
      <c r="F6298" s="37" t="n">
        <v>0</v>
      </c>
      <c r="G6298" s="37" t="n">
        <v>0</v>
      </c>
      <c r="H6298" s="37" t="n">
        <v>1</v>
      </c>
      <c r="I6298" s="37" t="n">
        <v>0</v>
      </c>
      <c r="J6298" s="40" t="n">
        <f aca="false">IF(C6298=0,"",D6298/C6298)</f>
        <v>1</v>
      </c>
    </row>
    <row r="6299" customFormat="false" ht="15" hidden="false" customHeight="false" outlineLevel="0" collapsed="false">
      <c r="A6299" s="37" t="s">
        <v>1294</v>
      </c>
      <c r="B6299" s="37" t="s">
        <v>278</v>
      </c>
      <c r="C6299" s="37" t="n">
        <v>22</v>
      </c>
      <c r="D6299" s="37" t="n">
        <v>20</v>
      </c>
      <c r="E6299" s="37" t="n">
        <v>1</v>
      </c>
      <c r="F6299" s="37" t="n">
        <v>4</v>
      </c>
      <c r="G6299" s="37" t="n">
        <v>1</v>
      </c>
      <c r="H6299" s="37" t="n">
        <v>2</v>
      </c>
      <c r="I6299" s="37" t="n">
        <v>1</v>
      </c>
      <c r="J6299" s="40" t="n">
        <f aca="false">IF(C6299=0,"",D6299/C6299)</f>
        <v>0.909090909090909</v>
      </c>
    </row>
    <row r="6300" customFormat="false" ht="15" hidden="false" customHeight="false" outlineLevel="0" collapsed="false">
      <c r="A6300" s="37" t="s">
        <v>1294</v>
      </c>
      <c r="B6300" s="37" t="s">
        <v>279</v>
      </c>
      <c r="C6300" s="37" t="n">
        <v>22</v>
      </c>
      <c r="D6300" s="37" t="n">
        <v>20</v>
      </c>
      <c r="E6300" s="37" t="n">
        <v>2</v>
      </c>
      <c r="F6300" s="37" t="n">
        <v>1</v>
      </c>
      <c r="G6300" s="37" t="n">
        <v>0</v>
      </c>
      <c r="H6300" s="37" t="n">
        <v>2</v>
      </c>
      <c r="I6300" s="37" t="n">
        <v>2</v>
      </c>
      <c r="J6300" s="40" t="n">
        <f aca="false">IF(C6300=0,"",D6300/C6300)</f>
        <v>0.909090909090909</v>
      </c>
    </row>
    <row r="6301" customFormat="false" ht="15" hidden="false" customHeight="false" outlineLevel="0" collapsed="false">
      <c r="A6301" s="37" t="s">
        <v>1294</v>
      </c>
      <c r="B6301" s="37" t="s">
        <v>280</v>
      </c>
      <c r="C6301" s="37" t="n">
        <v>22</v>
      </c>
      <c r="D6301" s="37" t="n">
        <v>19</v>
      </c>
      <c r="E6301" s="37" t="n">
        <v>0</v>
      </c>
      <c r="F6301" s="37" t="n">
        <v>2</v>
      </c>
      <c r="G6301" s="37" t="n">
        <v>0</v>
      </c>
      <c r="H6301" s="37" t="n">
        <v>5</v>
      </c>
      <c r="I6301" s="37" t="n">
        <v>3</v>
      </c>
      <c r="J6301" s="40" t="n">
        <f aca="false">IF(C6301=0,"",D6301/C6301)</f>
        <v>0.863636363636364</v>
      </c>
    </row>
    <row r="6302" customFormat="false" ht="15" hidden="false" customHeight="false" outlineLevel="0" collapsed="false">
      <c r="A6302" s="37" t="s">
        <v>1294</v>
      </c>
      <c r="B6302" s="37" t="s">
        <v>281</v>
      </c>
      <c r="C6302" s="37" t="n">
        <v>22</v>
      </c>
      <c r="D6302" s="37" t="n">
        <v>20</v>
      </c>
      <c r="E6302" s="37" t="n">
        <v>0</v>
      </c>
      <c r="F6302" s="37" t="n">
        <v>0</v>
      </c>
      <c r="G6302" s="37" t="n">
        <v>0</v>
      </c>
      <c r="H6302" s="37" t="n">
        <v>0</v>
      </c>
      <c r="I6302" s="37" t="n">
        <v>3</v>
      </c>
      <c r="J6302" s="40" t="n">
        <f aca="false">IF(C6302=0,"",D6302/C6302)</f>
        <v>0.909090909090909</v>
      </c>
    </row>
    <row r="6303" customFormat="false" ht="15" hidden="false" customHeight="false" outlineLevel="0" collapsed="false">
      <c r="A6303" s="37" t="s">
        <v>1295</v>
      </c>
      <c r="B6303" s="37" t="s">
        <v>270</v>
      </c>
      <c r="C6303" s="37" t="n">
        <v>22</v>
      </c>
      <c r="D6303" s="37" t="n">
        <v>20</v>
      </c>
      <c r="E6303" s="37" t="n">
        <v>1</v>
      </c>
      <c r="F6303" s="37" t="n">
        <v>0</v>
      </c>
      <c r="G6303" s="37" t="n">
        <v>0</v>
      </c>
      <c r="H6303" s="37" t="n">
        <v>3</v>
      </c>
      <c r="I6303" s="37" t="n">
        <v>8</v>
      </c>
      <c r="J6303" s="40" t="n">
        <f aca="false">IF(C6303=0,"",D6303/C6303)</f>
        <v>0.909090909090909</v>
      </c>
    </row>
    <row r="6304" customFormat="false" ht="15" hidden="false" customHeight="false" outlineLevel="0" collapsed="false">
      <c r="A6304" s="37" t="s">
        <v>1295</v>
      </c>
      <c r="B6304" s="37" t="s">
        <v>271</v>
      </c>
      <c r="C6304" s="37" t="n">
        <v>22</v>
      </c>
      <c r="D6304" s="37" t="n">
        <v>20</v>
      </c>
      <c r="E6304" s="37" t="n">
        <v>1</v>
      </c>
      <c r="F6304" s="37" t="n">
        <v>0</v>
      </c>
      <c r="G6304" s="37" t="n">
        <v>0</v>
      </c>
      <c r="H6304" s="37" t="n">
        <v>0</v>
      </c>
      <c r="I6304" s="37" t="n">
        <v>0</v>
      </c>
      <c r="J6304" s="40" t="n">
        <f aca="false">IF(C6304=0,"",D6304/C6304)</f>
        <v>0.909090909090909</v>
      </c>
    </row>
    <row r="6305" customFormat="false" ht="15" hidden="false" customHeight="false" outlineLevel="0" collapsed="false">
      <c r="A6305" s="37" t="s">
        <v>1295</v>
      </c>
      <c r="B6305" s="37" t="s">
        <v>272</v>
      </c>
      <c r="C6305" s="37" t="n">
        <v>22</v>
      </c>
      <c r="D6305" s="37" t="n">
        <v>22</v>
      </c>
      <c r="E6305" s="37" t="n">
        <v>0</v>
      </c>
      <c r="F6305" s="37" t="n">
        <v>0</v>
      </c>
      <c r="G6305" s="37" t="n">
        <v>2</v>
      </c>
      <c r="H6305" s="37" t="n">
        <v>0</v>
      </c>
      <c r="I6305" s="37" t="n">
        <v>4</v>
      </c>
      <c r="J6305" s="40" t="n">
        <f aca="false">IF(C6305=0,"",D6305/C6305)</f>
        <v>1</v>
      </c>
    </row>
    <row r="6306" customFormat="false" ht="15" hidden="false" customHeight="false" outlineLevel="0" collapsed="false">
      <c r="A6306" s="37" t="s">
        <v>1295</v>
      </c>
      <c r="B6306" s="37" t="s">
        <v>273</v>
      </c>
      <c r="C6306" s="37" t="n">
        <v>22</v>
      </c>
      <c r="D6306" s="37" t="n">
        <v>20</v>
      </c>
      <c r="E6306" s="37" t="n">
        <v>0</v>
      </c>
      <c r="F6306" s="37" t="n">
        <v>0</v>
      </c>
      <c r="G6306" s="37" t="n">
        <v>0</v>
      </c>
      <c r="H6306" s="37" t="n">
        <v>1</v>
      </c>
      <c r="I6306" s="37" t="n">
        <v>3</v>
      </c>
      <c r="J6306" s="40" t="n">
        <f aca="false">IF(C6306=0,"",D6306/C6306)</f>
        <v>0.909090909090909</v>
      </c>
    </row>
    <row r="6307" customFormat="false" ht="15" hidden="false" customHeight="false" outlineLevel="0" collapsed="false">
      <c r="A6307" s="37" t="s">
        <v>1295</v>
      </c>
      <c r="B6307" s="37" t="s">
        <v>274</v>
      </c>
      <c r="C6307" s="37" t="n">
        <v>22</v>
      </c>
      <c r="D6307" s="37" t="n">
        <v>21</v>
      </c>
      <c r="E6307" s="37" t="n">
        <v>1</v>
      </c>
      <c r="F6307" s="37" t="n">
        <v>1</v>
      </c>
      <c r="G6307" s="37" t="n">
        <v>0</v>
      </c>
      <c r="H6307" s="37" t="n">
        <v>0</v>
      </c>
      <c r="I6307" s="37" t="n">
        <v>3</v>
      </c>
      <c r="J6307" s="40" t="n">
        <f aca="false">IF(C6307=0,"",D6307/C6307)</f>
        <v>0.954545454545455</v>
      </c>
    </row>
    <row r="6308" customFormat="false" ht="15" hidden="false" customHeight="false" outlineLevel="0" collapsed="false">
      <c r="A6308" s="37" t="s">
        <v>1295</v>
      </c>
      <c r="B6308" s="37" t="s">
        <v>275</v>
      </c>
      <c r="C6308" s="37" t="n">
        <v>22</v>
      </c>
      <c r="D6308" s="37" t="n">
        <v>22</v>
      </c>
      <c r="E6308" s="37" t="n">
        <v>1</v>
      </c>
      <c r="F6308" s="37" t="n">
        <v>0</v>
      </c>
      <c r="G6308" s="37" t="n">
        <v>0</v>
      </c>
      <c r="H6308" s="37" t="n">
        <v>1</v>
      </c>
      <c r="I6308" s="37" t="n">
        <v>4</v>
      </c>
      <c r="J6308" s="40" t="n">
        <f aca="false">IF(C6308=0,"",D6308/C6308)</f>
        <v>1</v>
      </c>
    </row>
    <row r="6309" customFormat="false" ht="15" hidden="false" customHeight="false" outlineLevel="0" collapsed="false">
      <c r="A6309" s="37" t="s">
        <v>1295</v>
      </c>
      <c r="B6309" s="37" t="s">
        <v>276</v>
      </c>
      <c r="C6309" s="37" t="n">
        <v>22</v>
      </c>
      <c r="D6309" s="37" t="n">
        <v>18</v>
      </c>
      <c r="E6309" s="37" t="n">
        <v>0</v>
      </c>
      <c r="F6309" s="37" t="n">
        <v>1</v>
      </c>
      <c r="G6309" s="37" t="n">
        <v>2</v>
      </c>
      <c r="H6309" s="37" t="n">
        <v>3</v>
      </c>
      <c r="I6309" s="37" t="n">
        <v>0</v>
      </c>
      <c r="J6309" s="40" t="n">
        <f aca="false">IF(C6309=0,"",D6309/C6309)</f>
        <v>0.818181818181818</v>
      </c>
    </row>
    <row r="6310" customFormat="false" ht="15" hidden="false" customHeight="false" outlineLevel="0" collapsed="false">
      <c r="A6310" s="37" t="s">
        <v>1295</v>
      </c>
      <c r="B6310" s="37" t="s">
        <v>277</v>
      </c>
      <c r="C6310" s="37" t="n">
        <v>22</v>
      </c>
      <c r="D6310" s="37" t="n">
        <v>18</v>
      </c>
      <c r="E6310" s="37" t="n">
        <v>0</v>
      </c>
      <c r="F6310" s="37" t="n">
        <v>0</v>
      </c>
      <c r="G6310" s="37" t="n">
        <v>0</v>
      </c>
      <c r="H6310" s="37" t="n">
        <v>1</v>
      </c>
      <c r="I6310" s="37" t="n">
        <v>4</v>
      </c>
      <c r="J6310" s="40" t="n">
        <f aca="false">IF(C6310=0,"",D6310/C6310)</f>
        <v>0.818181818181818</v>
      </c>
    </row>
    <row r="6311" customFormat="false" ht="15" hidden="false" customHeight="false" outlineLevel="0" collapsed="false">
      <c r="A6311" s="37" t="s">
        <v>1295</v>
      </c>
      <c r="B6311" s="37" t="s">
        <v>278</v>
      </c>
      <c r="C6311" s="37" t="n">
        <v>22</v>
      </c>
      <c r="D6311" s="37" t="n">
        <v>20</v>
      </c>
      <c r="E6311" s="37" t="n">
        <v>0</v>
      </c>
      <c r="F6311" s="37" t="n">
        <v>1</v>
      </c>
      <c r="G6311" s="37" t="n">
        <v>0</v>
      </c>
      <c r="H6311" s="37" t="n">
        <v>1</v>
      </c>
      <c r="I6311" s="37" t="n">
        <v>1</v>
      </c>
      <c r="J6311" s="40" t="n">
        <f aca="false">IF(C6311=0,"",D6311/C6311)</f>
        <v>0.909090909090909</v>
      </c>
    </row>
    <row r="6312" customFormat="false" ht="15" hidden="false" customHeight="false" outlineLevel="0" collapsed="false">
      <c r="A6312" s="37" t="s">
        <v>1295</v>
      </c>
      <c r="B6312" s="37" t="s">
        <v>279</v>
      </c>
      <c r="C6312" s="37" t="n">
        <v>22</v>
      </c>
      <c r="D6312" s="37" t="n">
        <v>19</v>
      </c>
      <c r="E6312" s="37" t="n">
        <v>1</v>
      </c>
      <c r="F6312" s="37" t="n">
        <v>0</v>
      </c>
      <c r="G6312" s="37" t="n">
        <v>1</v>
      </c>
      <c r="H6312" s="37" t="n">
        <v>6</v>
      </c>
      <c r="I6312" s="37" t="n">
        <v>0</v>
      </c>
      <c r="J6312" s="40" t="n">
        <f aca="false">IF(C6312=0,"",D6312/C6312)</f>
        <v>0.863636363636364</v>
      </c>
    </row>
    <row r="6313" customFormat="false" ht="15" hidden="false" customHeight="false" outlineLevel="0" collapsed="false">
      <c r="A6313" s="37" t="s">
        <v>1295</v>
      </c>
      <c r="B6313" s="37" t="s">
        <v>280</v>
      </c>
      <c r="C6313" s="37" t="n">
        <v>22</v>
      </c>
      <c r="D6313" s="37" t="n">
        <v>20</v>
      </c>
      <c r="E6313" s="37" t="n">
        <v>0</v>
      </c>
      <c r="F6313" s="37" t="n">
        <v>0</v>
      </c>
      <c r="G6313" s="37" t="n">
        <v>0</v>
      </c>
      <c r="H6313" s="37" t="n">
        <v>3</v>
      </c>
      <c r="I6313" s="37" t="n">
        <v>0</v>
      </c>
      <c r="J6313" s="40" t="n">
        <f aca="false">IF(C6313=0,"",D6313/C6313)</f>
        <v>0.909090909090909</v>
      </c>
    </row>
    <row r="6314" customFormat="false" ht="15" hidden="false" customHeight="false" outlineLevel="0" collapsed="false">
      <c r="A6314" s="37" t="s">
        <v>1295</v>
      </c>
      <c r="B6314" s="37" t="s">
        <v>281</v>
      </c>
      <c r="C6314" s="37" t="n">
        <v>22</v>
      </c>
      <c r="D6314" s="37" t="n">
        <v>21</v>
      </c>
      <c r="E6314" s="37" t="n">
        <v>0</v>
      </c>
      <c r="F6314" s="37" t="n">
        <v>1</v>
      </c>
      <c r="G6314" s="37" t="n">
        <v>0</v>
      </c>
      <c r="H6314" s="37" t="n">
        <v>2</v>
      </c>
      <c r="I6314" s="37" t="n">
        <v>0</v>
      </c>
      <c r="J6314" s="40" t="n">
        <f aca="false">IF(C6314=0,"",D6314/C6314)</f>
        <v>0.954545454545455</v>
      </c>
    </row>
    <row r="6315" customFormat="false" ht="15" hidden="false" customHeight="false" outlineLevel="0" collapsed="false">
      <c r="A6315" s="37" t="s">
        <v>1296</v>
      </c>
      <c r="B6315" s="37" t="s">
        <v>270</v>
      </c>
      <c r="C6315" s="37" t="n">
        <v>22</v>
      </c>
      <c r="D6315" s="37" t="n">
        <v>20</v>
      </c>
      <c r="E6315" s="37" t="n">
        <v>0</v>
      </c>
      <c r="F6315" s="37" t="n">
        <v>0</v>
      </c>
      <c r="G6315" s="37" t="n">
        <v>1</v>
      </c>
      <c r="H6315" s="37" t="n">
        <v>4</v>
      </c>
      <c r="I6315" s="37" t="n">
        <v>0</v>
      </c>
      <c r="J6315" s="40" t="n">
        <f aca="false">IF(C6315=0,"",D6315/C6315)</f>
        <v>0.909090909090909</v>
      </c>
    </row>
    <row r="6316" customFormat="false" ht="15" hidden="false" customHeight="false" outlineLevel="0" collapsed="false">
      <c r="A6316" s="37" t="s">
        <v>1296</v>
      </c>
      <c r="B6316" s="37" t="s">
        <v>271</v>
      </c>
      <c r="C6316" s="37" t="n">
        <v>22</v>
      </c>
      <c r="D6316" s="37" t="n">
        <v>19</v>
      </c>
      <c r="E6316" s="37" t="n">
        <v>5</v>
      </c>
      <c r="F6316" s="37" t="n">
        <v>1</v>
      </c>
      <c r="G6316" s="37" t="n">
        <v>0</v>
      </c>
      <c r="H6316" s="37" t="n">
        <v>1</v>
      </c>
      <c r="I6316" s="37" t="n">
        <v>0</v>
      </c>
      <c r="J6316" s="40" t="n">
        <f aca="false">IF(C6316=0,"",D6316/C6316)</f>
        <v>0.863636363636364</v>
      </c>
    </row>
    <row r="6317" customFormat="false" ht="15" hidden="false" customHeight="false" outlineLevel="0" collapsed="false">
      <c r="A6317" s="37" t="s">
        <v>1296</v>
      </c>
      <c r="B6317" s="37" t="s">
        <v>272</v>
      </c>
      <c r="C6317" s="37" t="n">
        <v>22</v>
      </c>
      <c r="D6317" s="37" t="n">
        <v>20</v>
      </c>
      <c r="E6317" s="37" t="n">
        <v>0</v>
      </c>
      <c r="F6317" s="37" t="n">
        <v>1</v>
      </c>
      <c r="G6317" s="37" t="n">
        <v>1</v>
      </c>
      <c r="H6317" s="37" t="n">
        <v>1</v>
      </c>
      <c r="I6317" s="37" t="n">
        <v>0</v>
      </c>
      <c r="J6317" s="40" t="n">
        <f aca="false">IF(C6317=0,"",D6317/C6317)</f>
        <v>0.909090909090909</v>
      </c>
    </row>
    <row r="6318" customFormat="false" ht="15" hidden="false" customHeight="false" outlineLevel="0" collapsed="false">
      <c r="A6318" s="37" t="s">
        <v>1296</v>
      </c>
      <c r="B6318" s="37" t="s">
        <v>273</v>
      </c>
      <c r="C6318" s="37" t="n">
        <v>22</v>
      </c>
      <c r="D6318" s="37" t="n">
        <v>22</v>
      </c>
      <c r="E6318" s="37" t="n">
        <v>1</v>
      </c>
      <c r="F6318" s="37" t="n">
        <v>0</v>
      </c>
      <c r="G6318" s="37" t="n">
        <v>0</v>
      </c>
      <c r="H6318" s="37" t="n">
        <v>2</v>
      </c>
      <c r="I6318" s="37" t="n">
        <v>0</v>
      </c>
      <c r="J6318" s="40" t="n">
        <f aca="false">IF(C6318=0,"",D6318/C6318)</f>
        <v>1</v>
      </c>
    </row>
    <row r="6319" customFormat="false" ht="15" hidden="false" customHeight="false" outlineLevel="0" collapsed="false">
      <c r="A6319" s="37" t="s">
        <v>1296</v>
      </c>
      <c r="B6319" s="37" t="s">
        <v>274</v>
      </c>
      <c r="C6319" s="37" t="n">
        <v>22</v>
      </c>
      <c r="D6319" s="37" t="n">
        <v>21</v>
      </c>
      <c r="E6319" s="37" t="n">
        <v>0</v>
      </c>
      <c r="F6319" s="37" t="n">
        <v>1</v>
      </c>
      <c r="G6319" s="37" t="n">
        <v>2</v>
      </c>
      <c r="H6319" s="37" t="n">
        <v>0</v>
      </c>
      <c r="I6319" s="37" t="n">
        <v>0</v>
      </c>
      <c r="J6319" s="40" t="n">
        <f aca="false">IF(C6319=0,"",D6319/C6319)</f>
        <v>0.954545454545455</v>
      </c>
    </row>
    <row r="6320" customFormat="false" ht="15" hidden="false" customHeight="false" outlineLevel="0" collapsed="false">
      <c r="A6320" s="37" t="s">
        <v>1296</v>
      </c>
      <c r="B6320" s="37" t="s">
        <v>275</v>
      </c>
      <c r="C6320" s="37" t="n">
        <v>22</v>
      </c>
      <c r="D6320" s="37" t="n">
        <v>20</v>
      </c>
      <c r="E6320" s="37" t="n">
        <v>0</v>
      </c>
      <c r="F6320" s="37" t="n">
        <v>0</v>
      </c>
      <c r="G6320" s="37" t="n">
        <v>1</v>
      </c>
      <c r="H6320" s="37" t="n">
        <v>0</v>
      </c>
      <c r="I6320" s="37" t="n">
        <v>5</v>
      </c>
      <c r="J6320" s="40" t="n">
        <f aca="false">IF(C6320=0,"",D6320/C6320)</f>
        <v>0.909090909090909</v>
      </c>
    </row>
    <row r="6321" customFormat="false" ht="15" hidden="false" customHeight="false" outlineLevel="0" collapsed="false">
      <c r="A6321" s="37" t="s">
        <v>1296</v>
      </c>
      <c r="B6321" s="37" t="s">
        <v>276</v>
      </c>
      <c r="C6321" s="37" t="n">
        <v>22</v>
      </c>
      <c r="D6321" s="37" t="n">
        <v>20</v>
      </c>
      <c r="E6321" s="37" t="n">
        <v>0</v>
      </c>
      <c r="F6321" s="37" t="n">
        <v>2</v>
      </c>
      <c r="G6321" s="37" t="n">
        <v>0</v>
      </c>
      <c r="H6321" s="37" t="n">
        <v>1</v>
      </c>
      <c r="I6321" s="37" t="n">
        <v>0</v>
      </c>
      <c r="J6321" s="40" t="n">
        <f aca="false">IF(C6321=0,"",D6321/C6321)</f>
        <v>0.909090909090909</v>
      </c>
    </row>
    <row r="6322" customFormat="false" ht="15" hidden="false" customHeight="false" outlineLevel="0" collapsed="false">
      <c r="A6322" s="37" t="s">
        <v>1296</v>
      </c>
      <c r="B6322" s="37" t="s">
        <v>277</v>
      </c>
      <c r="C6322" s="37" t="n">
        <v>22</v>
      </c>
      <c r="D6322" s="37" t="n">
        <v>18</v>
      </c>
      <c r="E6322" s="37" t="n">
        <v>2</v>
      </c>
      <c r="F6322" s="37" t="n">
        <v>0</v>
      </c>
      <c r="G6322" s="37" t="n">
        <v>2</v>
      </c>
      <c r="H6322" s="37" t="n">
        <v>0</v>
      </c>
      <c r="I6322" s="37" t="n">
        <v>1</v>
      </c>
      <c r="J6322" s="40" t="n">
        <f aca="false">IF(C6322=0,"",D6322/C6322)</f>
        <v>0.818181818181818</v>
      </c>
    </row>
    <row r="6323" customFormat="false" ht="15" hidden="false" customHeight="false" outlineLevel="0" collapsed="false">
      <c r="A6323" s="37" t="s">
        <v>1296</v>
      </c>
      <c r="B6323" s="37" t="s">
        <v>278</v>
      </c>
      <c r="C6323" s="37" t="n">
        <v>22</v>
      </c>
      <c r="D6323" s="37" t="n">
        <v>22</v>
      </c>
      <c r="E6323" s="37" t="n">
        <v>2</v>
      </c>
      <c r="F6323" s="37" t="n">
        <v>2</v>
      </c>
      <c r="G6323" s="37" t="n">
        <v>1</v>
      </c>
      <c r="H6323" s="37" t="n">
        <v>1</v>
      </c>
      <c r="I6323" s="37" t="n">
        <v>1</v>
      </c>
      <c r="J6323" s="40" t="n">
        <f aca="false">IF(C6323=0,"",D6323/C6323)</f>
        <v>1</v>
      </c>
    </row>
    <row r="6324" customFormat="false" ht="15" hidden="false" customHeight="false" outlineLevel="0" collapsed="false">
      <c r="A6324" s="37" t="s">
        <v>1296</v>
      </c>
      <c r="B6324" s="37" t="s">
        <v>279</v>
      </c>
      <c r="C6324" s="37" t="n">
        <v>22</v>
      </c>
      <c r="D6324" s="37" t="n">
        <v>19</v>
      </c>
      <c r="E6324" s="37" t="n">
        <v>2</v>
      </c>
      <c r="F6324" s="37" t="n">
        <v>1</v>
      </c>
      <c r="G6324" s="37" t="n">
        <v>0</v>
      </c>
      <c r="H6324" s="37" t="n">
        <v>3</v>
      </c>
      <c r="I6324" s="37" t="n">
        <v>7</v>
      </c>
      <c r="J6324" s="40" t="n">
        <f aca="false">IF(C6324=0,"",D6324/C6324)</f>
        <v>0.863636363636364</v>
      </c>
    </row>
    <row r="6325" customFormat="false" ht="15" hidden="false" customHeight="false" outlineLevel="0" collapsed="false">
      <c r="A6325" s="37" t="s">
        <v>1297</v>
      </c>
      <c r="B6325" s="37" t="s">
        <v>270</v>
      </c>
      <c r="C6325" s="37" t="n">
        <v>22</v>
      </c>
      <c r="D6325" s="37" t="n">
        <v>19</v>
      </c>
      <c r="E6325" s="37" t="n">
        <v>0</v>
      </c>
      <c r="F6325" s="37" t="n">
        <v>1</v>
      </c>
      <c r="G6325" s="37" t="n">
        <v>1</v>
      </c>
      <c r="H6325" s="37" t="n">
        <v>2</v>
      </c>
      <c r="I6325" s="37" t="n">
        <v>6</v>
      </c>
      <c r="J6325" s="40" t="n">
        <f aca="false">IF(C6325=0,"",D6325/C6325)</f>
        <v>0.863636363636364</v>
      </c>
    </row>
    <row r="6326" customFormat="false" ht="15" hidden="false" customHeight="false" outlineLevel="0" collapsed="false">
      <c r="A6326" s="37" t="s">
        <v>1297</v>
      </c>
      <c r="B6326" s="37" t="s">
        <v>271</v>
      </c>
      <c r="C6326" s="37" t="n">
        <v>22</v>
      </c>
      <c r="D6326" s="37" t="n">
        <v>22</v>
      </c>
      <c r="E6326" s="37" t="n">
        <v>0</v>
      </c>
      <c r="F6326" s="37" t="n">
        <v>0</v>
      </c>
      <c r="G6326" s="37" t="n">
        <v>0</v>
      </c>
      <c r="H6326" s="37" t="n">
        <v>2</v>
      </c>
      <c r="I6326" s="37" t="n">
        <v>0</v>
      </c>
      <c r="J6326" s="40" t="n">
        <f aca="false">IF(C6326=0,"",D6326/C6326)</f>
        <v>1</v>
      </c>
    </row>
    <row r="6327" customFormat="false" ht="15" hidden="false" customHeight="false" outlineLevel="0" collapsed="false">
      <c r="A6327" s="37" t="s">
        <v>1297</v>
      </c>
      <c r="B6327" s="37" t="s">
        <v>272</v>
      </c>
      <c r="C6327" s="37" t="n">
        <v>22</v>
      </c>
      <c r="D6327" s="37" t="n">
        <v>18</v>
      </c>
      <c r="E6327" s="37" t="n">
        <v>1</v>
      </c>
      <c r="F6327" s="37" t="n">
        <v>1</v>
      </c>
      <c r="G6327" s="37" t="n">
        <v>1</v>
      </c>
      <c r="H6327" s="37" t="n">
        <v>1</v>
      </c>
      <c r="I6327" s="37" t="n">
        <v>1</v>
      </c>
      <c r="J6327" s="40" t="n">
        <f aca="false">IF(C6327=0,"",D6327/C6327)</f>
        <v>0.818181818181818</v>
      </c>
    </row>
    <row r="6328" customFormat="false" ht="15" hidden="false" customHeight="false" outlineLevel="0" collapsed="false">
      <c r="A6328" s="37" t="s">
        <v>1297</v>
      </c>
      <c r="B6328" s="37" t="s">
        <v>273</v>
      </c>
      <c r="C6328" s="37" t="n">
        <v>22</v>
      </c>
      <c r="D6328" s="37" t="n">
        <v>21</v>
      </c>
      <c r="E6328" s="37" t="n">
        <v>1</v>
      </c>
      <c r="F6328" s="37" t="n">
        <v>0</v>
      </c>
      <c r="G6328" s="37" t="n">
        <v>0</v>
      </c>
      <c r="H6328" s="37" t="n">
        <v>1</v>
      </c>
      <c r="I6328" s="37" t="n">
        <v>2</v>
      </c>
      <c r="J6328" s="40" t="n">
        <f aca="false">IF(C6328=0,"",D6328/C6328)</f>
        <v>0.954545454545455</v>
      </c>
    </row>
    <row r="6329" customFormat="false" ht="15" hidden="false" customHeight="false" outlineLevel="0" collapsed="false">
      <c r="A6329" s="37" t="s">
        <v>1297</v>
      </c>
      <c r="B6329" s="37" t="s">
        <v>274</v>
      </c>
      <c r="C6329" s="37" t="n">
        <v>22</v>
      </c>
      <c r="D6329" s="37" t="n">
        <v>20</v>
      </c>
      <c r="E6329" s="37" t="n">
        <v>0</v>
      </c>
      <c r="F6329" s="37" t="n">
        <v>0</v>
      </c>
      <c r="G6329" s="37" t="n">
        <v>1</v>
      </c>
      <c r="H6329" s="37" t="n">
        <v>1</v>
      </c>
      <c r="I6329" s="37" t="n">
        <v>0</v>
      </c>
      <c r="J6329" s="40" t="n">
        <f aca="false">IF(C6329=0,"",D6329/C6329)</f>
        <v>0.909090909090909</v>
      </c>
    </row>
    <row r="6330" customFormat="false" ht="15" hidden="false" customHeight="false" outlineLevel="0" collapsed="false">
      <c r="A6330" s="37" t="s">
        <v>1297</v>
      </c>
      <c r="B6330" s="37" t="s">
        <v>275</v>
      </c>
      <c r="C6330" s="37" t="n">
        <v>22</v>
      </c>
      <c r="D6330" s="37" t="n">
        <v>20</v>
      </c>
      <c r="E6330" s="37" t="n">
        <v>0</v>
      </c>
      <c r="F6330" s="37" t="n">
        <v>0</v>
      </c>
      <c r="G6330" s="37" t="n">
        <v>1</v>
      </c>
      <c r="H6330" s="37" t="n">
        <v>2</v>
      </c>
      <c r="I6330" s="37" t="n">
        <v>2</v>
      </c>
      <c r="J6330" s="40" t="n">
        <f aca="false">IF(C6330=0,"",D6330/C6330)</f>
        <v>0.909090909090909</v>
      </c>
    </row>
    <row r="6331" customFormat="false" ht="15" hidden="false" customHeight="false" outlineLevel="0" collapsed="false">
      <c r="A6331" s="37" t="s">
        <v>1297</v>
      </c>
      <c r="B6331" s="37" t="s">
        <v>276</v>
      </c>
      <c r="C6331" s="37" t="n">
        <v>22</v>
      </c>
      <c r="D6331" s="37" t="n">
        <v>20</v>
      </c>
      <c r="E6331" s="37" t="n">
        <v>1</v>
      </c>
      <c r="F6331" s="37" t="n">
        <v>1</v>
      </c>
      <c r="G6331" s="37" t="n">
        <v>0</v>
      </c>
      <c r="H6331" s="37" t="n">
        <v>0</v>
      </c>
      <c r="I6331" s="37" t="n">
        <v>0</v>
      </c>
      <c r="J6331" s="40" t="n">
        <f aca="false">IF(C6331=0,"",D6331/C6331)</f>
        <v>0.909090909090909</v>
      </c>
    </row>
    <row r="6332" customFormat="false" ht="15" hidden="false" customHeight="false" outlineLevel="0" collapsed="false">
      <c r="A6332" s="37" t="s">
        <v>1297</v>
      </c>
      <c r="B6332" s="37" t="s">
        <v>277</v>
      </c>
      <c r="C6332" s="37" t="n">
        <v>22</v>
      </c>
      <c r="D6332" s="37" t="n">
        <v>21</v>
      </c>
      <c r="E6332" s="37" t="n">
        <v>3</v>
      </c>
      <c r="F6332" s="37" t="n">
        <v>0</v>
      </c>
      <c r="G6332" s="37" t="n">
        <v>0</v>
      </c>
      <c r="H6332" s="37" t="n">
        <v>5</v>
      </c>
      <c r="I6332" s="37" t="n">
        <v>2</v>
      </c>
      <c r="J6332" s="40" t="n">
        <f aca="false">IF(C6332=0,"",D6332/C6332)</f>
        <v>0.954545454545455</v>
      </c>
    </row>
    <row r="6333" customFormat="false" ht="15" hidden="false" customHeight="false" outlineLevel="0" collapsed="false">
      <c r="A6333" s="37" t="s">
        <v>1297</v>
      </c>
      <c r="B6333" s="37" t="s">
        <v>278</v>
      </c>
      <c r="C6333" s="37" t="n">
        <v>22</v>
      </c>
      <c r="D6333" s="37" t="n">
        <v>22</v>
      </c>
      <c r="E6333" s="37" t="n">
        <v>3</v>
      </c>
      <c r="F6333" s="37" t="n">
        <v>1</v>
      </c>
      <c r="G6333" s="37" t="n">
        <v>1</v>
      </c>
      <c r="H6333" s="37" t="n">
        <v>1</v>
      </c>
      <c r="I6333" s="37" t="n">
        <v>0</v>
      </c>
      <c r="J6333" s="40" t="n">
        <f aca="false">IF(C6333=0,"",D6333/C6333)</f>
        <v>1</v>
      </c>
    </row>
    <row r="6334" customFormat="false" ht="15" hidden="false" customHeight="false" outlineLevel="0" collapsed="false">
      <c r="A6334" s="37" t="s">
        <v>1297</v>
      </c>
      <c r="B6334" s="37" t="s">
        <v>279</v>
      </c>
      <c r="C6334" s="37" t="n">
        <v>22</v>
      </c>
      <c r="D6334" s="37" t="n">
        <v>20</v>
      </c>
      <c r="E6334" s="37" t="n">
        <v>0</v>
      </c>
      <c r="F6334" s="37" t="n">
        <v>0</v>
      </c>
      <c r="G6334" s="37" t="n">
        <v>0</v>
      </c>
      <c r="H6334" s="37" t="n">
        <v>3</v>
      </c>
      <c r="I6334" s="37" t="n">
        <v>2</v>
      </c>
      <c r="J6334" s="40" t="n">
        <f aca="false">IF(C6334=0,"",D6334/C6334)</f>
        <v>0.909090909090909</v>
      </c>
    </row>
    <row r="6335" customFormat="false" ht="15" hidden="false" customHeight="false" outlineLevel="0" collapsed="false">
      <c r="A6335" s="37" t="s">
        <v>1297</v>
      </c>
      <c r="B6335" s="37" t="s">
        <v>280</v>
      </c>
      <c r="C6335" s="37" t="n">
        <v>22</v>
      </c>
      <c r="D6335" s="37" t="n">
        <v>21</v>
      </c>
      <c r="E6335" s="37" t="n">
        <v>1</v>
      </c>
      <c r="F6335" s="37" t="n">
        <v>1</v>
      </c>
      <c r="G6335" s="37" t="n">
        <v>0</v>
      </c>
      <c r="H6335" s="37" t="n">
        <v>1</v>
      </c>
      <c r="I6335" s="37" t="n">
        <v>0</v>
      </c>
      <c r="J6335" s="40" t="n">
        <f aca="false">IF(C6335=0,"",D6335/C6335)</f>
        <v>0.954545454545455</v>
      </c>
    </row>
    <row r="6336" customFormat="false" ht="15" hidden="false" customHeight="false" outlineLevel="0" collapsed="false">
      <c r="A6336" s="37" t="s">
        <v>1297</v>
      </c>
      <c r="B6336" s="37" t="s">
        <v>281</v>
      </c>
      <c r="C6336" s="37" t="n">
        <v>22</v>
      </c>
      <c r="D6336" s="37" t="n">
        <v>18</v>
      </c>
      <c r="E6336" s="37" t="n">
        <v>1</v>
      </c>
      <c r="F6336" s="37" t="n">
        <v>1</v>
      </c>
      <c r="G6336" s="37" t="n">
        <v>0</v>
      </c>
      <c r="H6336" s="37" t="n">
        <v>1</v>
      </c>
      <c r="I6336" s="37" t="n">
        <v>0</v>
      </c>
      <c r="J6336" s="40" t="n">
        <f aca="false">IF(C6336=0,"",D6336/C6336)</f>
        <v>0.818181818181818</v>
      </c>
    </row>
    <row r="6337" customFormat="false" ht="15" hidden="false" customHeight="false" outlineLevel="0" collapsed="false">
      <c r="A6337" s="37" t="s">
        <v>1298</v>
      </c>
      <c r="B6337" s="37" t="s">
        <v>281</v>
      </c>
      <c r="C6337" s="37" t="n">
        <v>22</v>
      </c>
      <c r="D6337" s="37" t="n">
        <v>19</v>
      </c>
      <c r="E6337" s="37" t="n">
        <v>0</v>
      </c>
      <c r="F6337" s="37" t="n">
        <v>1</v>
      </c>
      <c r="G6337" s="37" t="n">
        <v>1</v>
      </c>
      <c r="H6337" s="37" t="n">
        <v>5</v>
      </c>
      <c r="I6337" s="37" t="n">
        <v>5</v>
      </c>
      <c r="J6337" s="40" t="n">
        <f aca="false">IF(C6337=0,"",D6337/C6337)</f>
        <v>0.863636363636364</v>
      </c>
    </row>
    <row r="6338" customFormat="false" ht="15" hidden="false" customHeight="false" outlineLevel="0" collapsed="false">
      <c r="A6338" s="37" t="s">
        <v>998</v>
      </c>
      <c r="B6338" s="37" t="s">
        <v>270</v>
      </c>
      <c r="C6338" s="37" t="n">
        <v>22</v>
      </c>
      <c r="D6338" s="37" t="n">
        <v>21</v>
      </c>
      <c r="E6338" s="37" t="n">
        <v>0</v>
      </c>
      <c r="F6338" s="37" t="n">
        <v>1</v>
      </c>
      <c r="G6338" s="37" t="n">
        <v>1</v>
      </c>
      <c r="H6338" s="37" t="n">
        <v>1</v>
      </c>
      <c r="I6338" s="37" t="n">
        <v>3</v>
      </c>
      <c r="J6338" s="40" t="n">
        <f aca="false">IF(C6338=0,"",D6338/C6338)</f>
        <v>0.954545454545455</v>
      </c>
    </row>
    <row r="6339" customFormat="false" ht="15" hidden="false" customHeight="false" outlineLevel="0" collapsed="false">
      <c r="A6339" s="37" t="s">
        <v>998</v>
      </c>
      <c r="B6339" s="37" t="s">
        <v>271</v>
      </c>
      <c r="C6339" s="37" t="n">
        <v>22</v>
      </c>
      <c r="D6339" s="37" t="n">
        <v>20</v>
      </c>
      <c r="E6339" s="37" t="n">
        <v>0</v>
      </c>
      <c r="F6339" s="37" t="n">
        <v>0</v>
      </c>
      <c r="G6339" s="37" t="n">
        <v>0</v>
      </c>
      <c r="H6339" s="37" t="n">
        <v>3</v>
      </c>
      <c r="I6339" s="37" t="n">
        <v>0</v>
      </c>
      <c r="J6339" s="40" t="n">
        <f aca="false">IF(C6339=0,"",D6339/C6339)</f>
        <v>0.909090909090909</v>
      </c>
    </row>
    <row r="6340" customFormat="false" ht="15" hidden="false" customHeight="false" outlineLevel="0" collapsed="false">
      <c r="A6340" s="37" t="s">
        <v>998</v>
      </c>
      <c r="B6340" s="37" t="s">
        <v>272</v>
      </c>
      <c r="C6340" s="37" t="n">
        <v>22</v>
      </c>
      <c r="D6340" s="37" t="n">
        <v>20</v>
      </c>
      <c r="E6340" s="37" t="n">
        <v>0</v>
      </c>
      <c r="F6340" s="37" t="n">
        <v>1</v>
      </c>
      <c r="G6340" s="37" t="n">
        <v>0</v>
      </c>
      <c r="H6340" s="37" t="n">
        <v>0</v>
      </c>
      <c r="I6340" s="37" t="n">
        <v>0</v>
      </c>
      <c r="J6340" s="40" t="n">
        <f aca="false">IF(C6340=0,"",D6340/C6340)</f>
        <v>0.909090909090909</v>
      </c>
    </row>
    <row r="6341" customFormat="false" ht="15" hidden="false" customHeight="false" outlineLevel="0" collapsed="false">
      <c r="A6341" s="37" t="s">
        <v>998</v>
      </c>
      <c r="B6341" s="37" t="s">
        <v>273</v>
      </c>
      <c r="C6341" s="37" t="n">
        <v>22</v>
      </c>
      <c r="D6341" s="37" t="n">
        <v>22</v>
      </c>
      <c r="E6341" s="37" t="n">
        <v>0</v>
      </c>
      <c r="F6341" s="37" t="n">
        <v>2</v>
      </c>
      <c r="G6341" s="37" t="n">
        <v>0</v>
      </c>
      <c r="H6341" s="37" t="n">
        <v>1</v>
      </c>
      <c r="I6341" s="37" t="n">
        <v>0</v>
      </c>
      <c r="J6341" s="40" t="n">
        <f aca="false">IF(C6341=0,"",D6341/C6341)</f>
        <v>1</v>
      </c>
    </row>
    <row r="6342" customFormat="false" ht="15" hidden="false" customHeight="false" outlineLevel="0" collapsed="false">
      <c r="A6342" s="37" t="s">
        <v>998</v>
      </c>
      <c r="B6342" s="37" t="s">
        <v>274</v>
      </c>
      <c r="C6342" s="37" t="n">
        <v>22</v>
      </c>
      <c r="D6342" s="37" t="n">
        <v>21</v>
      </c>
      <c r="E6342" s="37" t="n">
        <v>0</v>
      </c>
      <c r="F6342" s="37" t="n">
        <v>0</v>
      </c>
      <c r="G6342" s="37" t="n">
        <v>0</v>
      </c>
      <c r="H6342" s="37" t="n">
        <v>2</v>
      </c>
      <c r="I6342" s="37" t="n">
        <v>1</v>
      </c>
      <c r="J6342" s="40" t="n">
        <f aca="false">IF(C6342=0,"",D6342/C6342)</f>
        <v>0.954545454545455</v>
      </c>
    </row>
    <row r="6343" customFormat="false" ht="15" hidden="false" customHeight="false" outlineLevel="0" collapsed="false">
      <c r="A6343" s="37" t="s">
        <v>998</v>
      </c>
      <c r="B6343" s="37" t="s">
        <v>275</v>
      </c>
      <c r="C6343" s="37" t="n">
        <v>22</v>
      </c>
      <c r="D6343" s="37" t="n">
        <v>21</v>
      </c>
      <c r="E6343" s="37" t="n">
        <v>0</v>
      </c>
      <c r="F6343" s="37" t="n">
        <v>0</v>
      </c>
      <c r="G6343" s="37" t="n">
        <v>0</v>
      </c>
      <c r="H6343" s="37" t="n">
        <v>2</v>
      </c>
      <c r="I6343" s="37" t="n">
        <v>0</v>
      </c>
      <c r="J6343" s="40" t="n">
        <f aca="false">IF(C6343=0,"",D6343/C6343)</f>
        <v>0.954545454545455</v>
      </c>
    </row>
    <row r="6344" customFormat="false" ht="15" hidden="false" customHeight="false" outlineLevel="0" collapsed="false">
      <c r="A6344" s="37" t="s">
        <v>998</v>
      </c>
      <c r="B6344" s="37" t="s">
        <v>276</v>
      </c>
      <c r="C6344" s="37" t="n">
        <v>22</v>
      </c>
      <c r="D6344" s="37" t="n">
        <v>22</v>
      </c>
      <c r="E6344" s="37" t="n">
        <v>0</v>
      </c>
      <c r="F6344" s="37" t="n">
        <v>0</v>
      </c>
      <c r="G6344" s="37" t="n">
        <v>1</v>
      </c>
      <c r="H6344" s="37" t="n">
        <v>0</v>
      </c>
      <c r="I6344" s="37" t="n">
        <v>1</v>
      </c>
      <c r="J6344" s="40" t="n">
        <f aca="false">IF(C6344=0,"",D6344/C6344)</f>
        <v>1</v>
      </c>
    </row>
    <row r="6345" customFormat="false" ht="15" hidden="false" customHeight="false" outlineLevel="0" collapsed="false">
      <c r="A6345" s="37" t="s">
        <v>998</v>
      </c>
      <c r="B6345" s="37" t="s">
        <v>277</v>
      </c>
      <c r="C6345" s="37" t="n">
        <v>22</v>
      </c>
      <c r="D6345" s="37" t="n">
        <v>21</v>
      </c>
      <c r="E6345" s="37" t="n">
        <v>0</v>
      </c>
      <c r="F6345" s="37" t="n">
        <v>0</v>
      </c>
      <c r="G6345" s="37" t="n">
        <v>0</v>
      </c>
      <c r="H6345" s="37" t="n">
        <v>0</v>
      </c>
      <c r="I6345" s="37" t="n">
        <v>1</v>
      </c>
      <c r="J6345" s="40" t="n">
        <f aca="false">IF(C6345=0,"",D6345/C6345)</f>
        <v>0.954545454545455</v>
      </c>
    </row>
    <row r="6346" customFormat="false" ht="15" hidden="false" customHeight="false" outlineLevel="0" collapsed="false">
      <c r="A6346" s="37" t="s">
        <v>998</v>
      </c>
      <c r="B6346" s="37" t="s">
        <v>278</v>
      </c>
      <c r="C6346" s="37" t="n">
        <v>22</v>
      </c>
      <c r="D6346" s="37" t="n">
        <v>21</v>
      </c>
      <c r="E6346" s="37" t="n">
        <v>0</v>
      </c>
      <c r="F6346" s="37" t="n">
        <v>2</v>
      </c>
      <c r="G6346" s="37" t="n">
        <v>0</v>
      </c>
      <c r="H6346" s="37" t="n">
        <v>2</v>
      </c>
      <c r="I6346" s="37" t="n">
        <v>1</v>
      </c>
      <c r="J6346" s="40" t="n">
        <f aca="false">IF(C6346=0,"",D6346/C6346)</f>
        <v>0.954545454545455</v>
      </c>
    </row>
    <row r="6347" customFormat="false" ht="15" hidden="false" customHeight="false" outlineLevel="0" collapsed="false">
      <c r="A6347" s="37" t="s">
        <v>998</v>
      </c>
      <c r="B6347" s="37" t="s">
        <v>279</v>
      </c>
      <c r="C6347" s="37" t="n">
        <v>22</v>
      </c>
      <c r="D6347" s="37" t="n">
        <v>20</v>
      </c>
      <c r="E6347" s="37" t="n">
        <v>1</v>
      </c>
      <c r="F6347" s="37" t="n">
        <v>1</v>
      </c>
      <c r="G6347" s="37" t="n">
        <v>0</v>
      </c>
      <c r="H6347" s="37" t="n">
        <v>1</v>
      </c>
      <c r="I6347" s="37" t="n">
        <v>0</v>
      </c>
      <c r="J6347" s="40" t="n">
        <f aca="false">IF(C6347=0,"",D6347/C6347)</f>
        <v>0.909090909090909</v>
      </c>
    </row>
    <row r="6348" customFormat="false" ht="15" hidden="false" customHeight="false" outlineLevel="0" collapsed="false">
      <c r="A6348" s="37" t="s">
        <v>998</v>
      </c>
      <c r="B6348" s="37" t="s">
        <v>280</v>
      </c>
      <c r="C6348" s="37" t="n">
        <v>22</v>
      </c>
      <c r="D6348" s="37" t="n">
        <v>21</v>
      </c>
      <c r="E6348" s="37" t="n">
        <v>1</v>
      </c>
      <c r="F6348" s="37" t="n">
        <v>2</v>
      </c>
      <c r="G6348" s="37" t="n">
        <v>0</v>
      </c>
      <c r="H6348" s="37" t="n">
        <v>1</v>
      </c>
      <c r="I6348" s="37" t="n">
        <v>1</v>
      </c>
      <c r="J6348" s="40" t="n">
        <f aca="false">IF(C6348=0,"",D6348/C6348)</f>
        <v>0.954545454545455</v>
      </c>
    </row>
    <row r="6349" customFormat="false" ht="15" hidden="false" customHeight="false" outlineLevel="0" collapsed="false">
      <c r="A6349" s="37" t="s">
        <v>998</v>
      </c>
      <c r="B6349" s="37" t="s">
        <v>281</v>
      </c>
      <c r="C6349" s="37" t="n">
        <v>22</v>
      </c>
      <c r="D6349" s="37" t="n">
        <v>21</v>
      </c>
      <c r="E6349" s="37" t="n">
        <v>0</v>
      </c>
      <c r="F6349" s="37" t="n">
        <v>0</v>
      </c>
      <c r="G6349" s="37" t="n">
        <v>0</v>
      </c>
      <c r="H6349" s="37" t="n">
        <v>2</v>
      </c>
      <c r="I6349" s="37" t="n">
        <v>1</v>
      </c>
      <c r="J6349" s="40" t="n">
        <f aca="false">IF(C6349=0,"",D6349/C6349)</f>
        <v>0.954545454545455</v>
      </c>
    </row>
    <row r="6350" customFormat="false" ht="15" hidden="false" customHeight="false" outlineLevel="0" collapsed="false">
      <c r="A6350" s="37" t="s">
        <v>1130</v>
      </c>
      <c r="B6350" s="37" t="s">
        <v>270</v>
      </c>
      <c r="C6350" s="37" t="n">
        <v>22</v>
      </c>
      <c r="D6350" s="37" t="n">
        <v>19</v>
      </c>
      <c r="E6350" s="37" t="n">
        <v>0</v>
      </c>
      <c r="F6350" s="37" t="n">
        <v>1</v>
      </c>
      <c r="G6350" s="37" t="n">
        <v>0</v>
      </c>
      <c r="H6350" s="37" t="n">
        <v>0</v>
      </c>
      <c r="I6350" s="37" t="n">
        <v>1</v>
      </c>
      <c r="J6350" s="40" t="n">
        <f aca="false">IF(C6350=0,"",D6350/C6350)</f>
        <v>0.863636363636364</v>
      </c>
    </row>
    <row r="6351" customFormat="false" ht="15" hidden="false" customHeight="false" outlineLevel="0" collapsed="false">
      <c r="A6351" s="37" t="s">
        <v>1130</v>
      </c>
      <c r="B6351" s="37" t="s">
        <v>271</v>
      </c>
      <c r="C6351" s="37" t="n">
        <v>22</v>
      </c>
      <c r="D6351" s="37" t="n">
        <v>22</v>
      </c>
      <c r="E6351" s="37" t="n">
        <v>0</v>
      </c>
      <c r="F6351" s="37" t="n">
        <v>1</v>
      </c>
      <c r="G6351" s="37" t="n">
        <v>0</v>
      </c>
      <c r="H6351" s="37" t="n">
        <v>1</v>
      </c>
      <c r="I6351" s="37" t="n">
        <v>7</v>
      </c>
      <c r="J6351" s="40" t="n">
        <f aca="false">IF(C6351=0,"",D6351/C6351)</f>
        <v>1</v>
      </c>
    </row>
    <row r="6352" customFormat="false" ht="15" hidden="false" customHeight="false" outlineLevel="0" collapsed="false">
      <c r="A6352" s="37" t="s">
        <v>1130</v>
      </c>
      <c r="B6352" s="37" t="s">
        <v>272</v>
      </c>
      <c r="C6352" s="37" t="n">
        <v>22</v>
      </c>
      <c r="D6352" s="37" t="n">
        <v>21</v>
      </c>
      <c r="E6352" s="37" t="n">
        <v>2</v>
      </c>
      <c r="F6352" s="37" t="n">
        <v>1</v>
      </c>
      <c r="G6352" s="37" t="n">
        <v>0</v>
      </c>
      <c r="H6352" s="37" t="n">
        <v>0</v>
      </c>
      <c r="I6352" s="37" t="n">
        <v>1</v>
      </c>
      <c r="J6352" s="40" t="n">
        <f aca="false">IF(C6352=0,"",D6352/C6352)</f>
        <v>0.954545454545455</v>
      </c>
    </row>
    <row r="6353" customFormat="false" ht="15" hidden="false" customHeight="false" outlineLevel="0" collapsed="false">
      <c r="A6353" s="37" t="s">
        <v>1130</v>
      </c>
      <c r="B6353" s="37" t="s">
        <v>273</v>
      </c>
      <c r="C6353" s="37" t="n">
        <v>22</v>
      </c>
      <c r="D6353" s="37" t="n">
        <v>19</v>
      </c>
      <c r="E6353" s="37" t="n">
        <v>1</v>
      </c>
      <c r="F6353" s="37" t="n">
        <v>1</v>
      </c>
      <c r="G6353" s="37" t="n">
        <v>0</v>
      </c>
      <c r="H6353" s="37" t="n">
        <v>1</v>
      </c>
      <c r="I6353" s="37" t="n">
        <v>5</v>
      </c>
      <c r="J6353" s="40" t="n">
        <f aca="false">IF(C6353=0,"",D6353/C6353)</f>
        <v>0.863636363636364</v>
      </c>
    </row>
    <row r="6354" customFormat="false" ht="15" hidden="false" customHeight="false" outlineLevel="0" collapsed="false">
      <c r="A6354" s="37" t="s">
        <v>1130</v>
      </c>
      <c r="B6354" s="37" t="s">
        <v>274</v>
      </c>
      <c r="C6354" s="37" t="n">
        <v>22</v>
      </c>
      <c r="D6354" s="37" t="n">
        <v>19</v>
      </c>
      <c r="E6354" s="37" t="n">
        <v>0</v>
      </c>
      <c r="F6354" s="37" t="n">
        <v>0</v>
      </c>
      <c r="G6354" s="37" t="n">
        <v>0</v>
      </c>
      <c r="H6354" s="37" t="n">
        <v>1</v>
      </c>
      <c r="I6354" s="37" t="n">
        <v>0</v>
      </c>
      <c r="J6354" s="40" t="n">
        <f aca="false">IF(C6354=0,"",D6354/C6354)</f>
        <v>0.863636363636364</v>
      </c>
    </row>
    <row r="6355" customFormat="false" ht="15" hidden="false" customHeight="false" outlineLevel="0" collapsed="false">
      <c r="A6355" s="37" t="s">
        <v>1130</v>
      </c>
      <c r="B6355" s="37" t="s">
        <v>275</v>
      </c>
      <c r="C6355" s="37" t="n">
        <v>22</v>
      </c>
      <c r="D6355" s="37" t="n">
        <v>21</v>
      </c>
      <c r="E6355" s="37" t="n">
        <v>2</v>
      </c>
      <c r="F6355" s="37" t="n">
        <v>0</v>
      </c>
      <c r="G6355" s="37" t="n">
        <v>0</v>
      </c>
      <c r="H6355" s="37" t="n">
        <v>0</v>
      </c>
      <c r="I6355" s="37" t="n">
        <v>0</v>
      </c>
      <c r="J6355" s="40" t="n">
        <f aca="false">IF(C6355=0,"",D6355/C6355)</f>
        <v>0.954545454545455</v>
      </c>
    </row>
    <row r="6356" customFormat="false" ht="15" hidden="false" customHeight="false" outlineLevel="0" collapsed="false">
      <c r="A6356" s="37" t="s">
        <v>1130</v>
      </c>
      <c r="B6356" s="37" t="s">
        <v>276</v>
      </c>
      <c r="C6356" s="37" t="n">
        <v>22</v>
      </c>
      <c r="D6356" s="37" t="n">
        <v>20</v>
      </c>
      <c r="E6356" s="37" t="n">
        <v>0</v>
      </c>
      <c r="F6356" s="37" t="n">
        <v>0</v>
      </c>
      <c r="G6356" s="37" t="n">
        <v>0</v>
      </c>
      <c r="H6356" s="37" t="n">
        <v>1</v>
      </c>
      <c r="I6356" s="37" t="n">
        <v>0</v>
      </c>
      <c r="J6356" s="40" t="n">
        <f aca="false">IF(C6356=0,"",D6356/C6356)</f>
        <v>0.909090909090909</v>
      </c>
    </row>
    <row r="6357" customFormat="false" ht="15" hidden="false" customHeight="false" outlineLevel="0" collapsed="false">
      <c r="A6357" s="37" t="s">
        <v>1130</v>
      </c>
      <c r="B6357" s="37" t="s">
        <v>277</v>
      </c>
      <c r="C6357" s="37" t="n">
        <v>22</v>
      </c>
      <c r="D6357" s="37" t="n">
        <v>21</v>
      </c>
      <c r="E6357" s="37" t="n">
        <v>1</v>
      </c>
      <c r="F6357" s="37" t="n">
        <v>1</v>
      </c>
      <c r="G6357" s="37" t="n">
        <v>2</v>
      </c>
      <c r="H6357" s="37" t="n">
        <v>0</v>
      </c>
      <c r="I6357" s="37" t="n">
        <v>0</v>
      </c>
      <c r="J6357" s="40" t="n">
        <f aca="false">IF(C6357=0,"",D6357/C6357)</f>
        <v>0.954545454545455</v>
      </c>
    </row>
    <row r="6358" customFormat="false" ht="15" hidden="false" customHeight="false" outlineLevel="0" collapsed="false">
      <c r="A6358" s="37" t="s">
        <v>1130</v>
      </c>
      <c r="B6358" s="37" t="s">
        <v>278</v>
      </c>
      <c r="C6358" s="37" t="n">
        <v>22</v>
      </c>
      <c r="D6358" s="37" t="n">
        <v>22</v>
      </c>
      <c r="E6358" s="37" t="n">
        <v>0</v>
      </c>
      <c r="F6358" s="37" t="n">
        <v>0</v>
      </c>
      <c r="G6358" s="37" t="n">
        <v>0</v>
      </c>
      <c r="H6358" s="37" t="n">
        <v>2</v>
      </c>
      <c r="I6358" s="37" t="n">
        <v>1</v>
      </c>
      <c r="J6358" s="40" t="n">
        <f aca="false">IF(C6358=0,"",D6358/C6358)</f>
        <v>1</v>
      </c>
    </row>
    <row r="6359" customFormat="false" ht="15" hidden="false" customHeight="false" outlineLevel="0" collapsed="false">
      <c r="A6359" s="37" t="s">
        <v>1130</v>
      </c>
      <c r="B6359" s="37" t="s">
        <v>279</v>
      </c>
      <c r="C6359" s="37" t="n">
        <v>22</v>
      </c>
      <c r="D6359" s="37" t="n">
        <v>19</v>
      </c>
      <c r="E6359" s="37" t="n">
        <v>1</v>
      </c>
      <c r="F6359" s="37" t="n">
        <v>0</v>
      </c>
      <c r="G6359" s="37" t="n">
        <v>0</v>
      </c>
      <c r="H6359" s="37" t="n">
        <v>2</v>
      </c>
      <c r="I6359" s="37" t="n">
        <v>0</v>
      </c>
      <c r="J6359" s="40" t="n">
        <f aca="false">IF(C6359=0,"",D6359/C6359)</f>
        <v>0.863636363636364</v>
      </c>
    </row>
    <row r="6360" customFormat="false" ht="15" hidden="false" customHeight="false" outlineLevel="0" collapsed="false">
      <c r="A6360" s="37" t="s">
        <v>1130</v>
      </c>
      <c r="B6360" s="37" t="s">
        <v>280</v>
      </c>
      <c r="C6360" s="37" t="n">
        <v>22</v>
      </c>
      <c r="D6360" s="37" t="n">
        <v>21</v>
      </c>
      <c r="E6360" s="37" t="n">
        <v>0</v>
      </c>
      <c r="F6360" s="37" t="n">
        <v>1</v>
      </c>
      <c r="G6360" s="37" t="n">
        <v>0</v>
      </c>
      <c r="H6360" s="37" t="n">
        <v>2</v>
      </c>
      <c r="I6360" s="37" t="n">
        <v>1</v>
      </c>
      <c r="J6360" s="40" t="n">
        <f aca="false">IF(C6360=0,"",D6360/C6360)</f>
        <v>0.954545454545455</v>
      </c>
    </row>
    <row r="6361" customFormat="false" ht="15" hidden="false" customHeight="false" outlineLevel="0" collapsed="false">
      <c r="A6361" s="37" t="s">
        <v>1130</v>
      </c>
      <c r="B6361" s="37" t="s">
        <v>281</v>
      </c>
      <c r="C6361" s="37" t="n">
        <v>22</v>
      </c>
      <c r="D6361" s="37" t="n">
        <v>21</v>
      </c>
      <c r="E6361" s="37" t="n">
        <v>1</v>
      </c>
      <c r="F6361" s="37" t="n">
        <v>0</v>
      </c>
      <c r="G6361" s="37" t="n">
        <v>0</v>
      </c>
      <c r="H6361" s="37" t="n">
        <v>0</v>
      </c>
      <c r="I6361" s="37" t="n">
        <v>1</v>
      </c>
      <c r="J6361" s="40" t="n">
        <f aca="false">IF(C6361=0,"",D6361/C6361)</f>
        <v>0.954545454545455</v>
      </c>
    </row>
    <row r="6362" customFormat="false" ht="15" hidden="false" customHeight="false" outlineLevel="0" collapsed="false">
      <c r="A6362" s="37" t="s">
        <v>1302</v>
      </c>
      <c r="B6362" s="37" t="s">
        <v>270</v>
      </c>
      <c r="C6362" s="37" t="n">
        <v>22</v>
      </c>
      <c r="D6362" s="37" t="n">
        <v>20</v>
      </c>
      <c r="E6362" s="37" t="n">
        <v>1</v>
      </c>
      <c r="F6362" s="37" t="n">
        <v>2</v>
      </c>
      <c r="G6362" s="37" t="n">
        <v>1</v>
      </c>
      <c r="H6362" s="37" t="n">
        <v>2</v>
      </c>
      <c r="I6362" s="37" t="n">
        <v>0</v>
      </c>
      <c r="J6362" s="40" t="n">
        <f aca="false">IF(C6362=0,"",D6362/C6362)</f>
        <v>0.909090909090909</v>
      </c>
    </row>
    <row r="6363" customFormat="false" ht="15" hidden="false" customHeight="false" outlineLevel="0" collapsed="false">
      <c r="A6363" s="37" t="s">
        <v>1302</v>
      </c>
      <c r="B6363" s="37" t="s">
        <v>271</v>
      </c>
      <c r="C6363" s="37" t="n">
        <v>22</v>
      </c>
      <c r="D6363" s="37" t="n">
        <v>21</v>
      </c>
      <c r="E6363" s="37" t="n">
        <v>0</v>
      </c>
      <c r="F6363" s="37" t="n">
        <v>0</v>
      </c>
      <c r="G6363" s="37" t="n">
        <v>0</v>
      </c>
      <c r="H6363" s="37" t="n">
        <v>2</v>
      </c>
      <c r="I6363" s="37" t="n">
        <v>1</v>
      </c>
      <c r="J6363" s="40" t="n">
        <f aca="false">IF(C6363=0,"",D6363/C6363)</f>
        <v>0.954545454545455</v>
      </c>
    </row>
    <row r="6364" customFormat="false" ht="15" hidden="false" customHeight="false" outlineLevel="0" collapsed="false">
      <c r="A6364" s="37" t="s">
        <v>1302</v>
      </c>
      <c r="B6364" s="37" t="s">
        <v>272</v>
      </c>
      <c r="C6364" s="37" t="n">
        <v>22</v>
      </c>
      <c r="D6364" s="37" t="n">
        <v>22</v>
      </c>
      <c r="E6364" s="37" t="n">
        <v>0</v>
      </c>
      <c r="F6364" s="37" t="n">
        <v>2</v>
      </c>
      <c r="G6364" s="37" t="n">
        <v>0</v>
      </c>
      <c r="H6364" s="37" t="n">
        <v>4</v>
      </c>
      <c r="I6364" s="37" t="n">
        <v>2</v>
      </c>
      <c r="J6364" s="40" t="n">
        <f aca="false">IF(C6364=0,"",D6364/C6364)</f>
        <v>1</v>
      </c>
    </row>
    <row r="6365" customFormat="false" ht="15" hidden="false" customHeight="false" outlineLevel="0" collapsed="false">
      <c r="A6365" s="37" t="s">
        <v>1302</v>
      </c>
      <c r="B6365" s="37" t="s">
        <v>273</v>
      </c>
      <c r="C6365" s="37" t="n">
        <v>22</v>
      </c>
      <c r="D6365" s="37" t="n">
        <v>20</v>
      </c>
      <c r="E6365" s="37" t="n">
        <v>0</v>
      </c>
      <c r="F6365" s="37" t="n">
        <v>2</v>
      </c>
      <c r="G6365" s="37" t="n">
        <v>1</v>
      </c>
      <c r="H6365" s="37" t="n">
        <v>1</v>
      </c>
      <c r="I6365" s="37" t="n">
        <v>0</v>
      </c>
      <c r="J6365" s="40" t="n">
        <f aca="false">IF(C6365=0,"",D6365/C6365)</f>
        <v>0.909090909090909</v>
      </c>
    </row>
    <row r="6366" customFormat="false" ht="15" hidden="false" customHeight="false" outlineLevel="0" collapsed="false">
      <c r="A6366" s="37" t="s">
        <v>1302</v>
      </c>
      <c r="B6366" s="37" t="s">
        <v>274</v>
      </c>
      <c r="C6366" s="37" t="n">
        <v>22</v>
      </c>
      <c r="D6366" s="37" t="n">
        <v>20</v>
      </c>
      <c r="E6366" s="37" t="n">
        <v>0</v>
      </c>
      <c r="F6366" s="37" t="n">
        <v>1</v>
      </c>
      <c r="G6366" s="37" t="n">
        <v>0</v>
      </c>
      <c r="H6366" s="37" t="n">
        <v>0</v>
      </c>
      <c r="I6366" s="37" t="n">
        <v>2</v>
      </c>
      <c r="J6366" s="40" t="n">
        <f aca="false">IF(C6366=0,"",D6366/C6366)</f>
        <v>0.909090909090909</v>
      </c>
    </row>
    <row r="6367" customFormat="false" ht="15" hidden="false" customHeight="false" outlineLevel="0" collapsed="false">
      <c r="A6367" s="37" t="s">
        <v>1302</v>
      </c>
      <c r="B6367" s="37" t="s">
        <v>275</v>
      </c>
      <c r="C6367" s="37" t="n">
        <v>22</v>
      </c>
      <c r="D6367" s="37" t="n">
        <v>20</v>
      </c>
      <c r="E6367" s="37" t="n">
        <v>2</v>
      </c>
      <c r="F6367" s="37" t="n">
        <v>0</v>
      </c>
      <c r="G6367" s="37" t="n">
        <v>0</v>
      </c>
      <c r="H6367" s="37" t="n">
        <v>2</v>
      </c>
      <c r="I6367" s="37" t="n">
        <v>2</v>
      </c>
      <c r="J6367" s="40" t="n">
        <f aca="false">IF(C6367=0,"",D6367/C6367)</f>
        <v>0.909090909090909</v>
      </c>
    </row>
    <row r="6368" customFormat="false" ht="15" hidden="false" customHeight="false" outlineLevel="0" collapsed="false">
      <c r="A6368" s="37" t="s">
        <v>1302</v>
      </c>
      <c r="B6368" s="37" t="s">
        <v>276</v>
      </c>
      <c r="C6368" s="37" t="n">
        <v>22</v>
      </c>
      <c r="D6368" s="37" t="n">
        <v>20</v>
      </c>
      <c r="E6368" s="37" t="n">
        <v>0</v>
      </c>
      <c r="F6368" s="37" t="n">
        <v>0</v>
      </c>
      <c r="G6368" s="37" t="n">
        <v>0</v>
      </c>
      <c r="H6368" s="37" t="n">
        <v>3</v>
      </c>
      <c r="I6368" s="37" t="n">
        <v>1</v>
      </c>
      <c r="J6368" s="40" t="n">
        <f aca="false">IF(C6368=0,"",D6368/C6368)</f>
        <v>0.909090909090909</v>
      </c>
    </row>
    <row r="6369" customFormat="false" ht="15" hidden="false" customHeight="false" outlineLevel="0" collapsed="false">
      <c r="A6369" s="37" t="s">
        <v>1302</v>
      </c>
      <c r="B6369" s="37" t="s">
        <v>277</v>
      </c>
      <c r="C6369" s="37" t="n">
        <v>22</v>
      </c>
      <c r="D6369" s="37" t="n">
        <v>22</v>
      </c>
      <c r="E6369" s="37" t="n">
        <v>1</v>
      </c>
      <c r="F6369" s="37" t="n">
        <v>1</v>
      </c>
      <c r="G6369" s="37" t="n">
        <v>2</v>
      </c>
      <c r="H6369" s="37" t="n">
        <v>1</v>
      </c>
      <c r="I6369" s="37" t="n">
        <v>1</v>
      </c>
      <c r="J6369" s="40" t="n">
        <f aca="false">IF(C6369=0,"",D6369/C6369)</f>
        <v>1</v>
      </c>
    </row>
    <row r="6370" customFormat="false" ht="15" hidden="false" customHeight="false" outlineLevel="0" collapsed="false">
      <c r="A6370" s="37" t="s">
        <v>1302</v>
      </c>
      <c r="B6370" s="37" t="s">
        <v>278</v>
      </c>
      <c r="C6370" s="37" t="n">
        <v>22</v>
      </c>
      <c r="D6370" s="37" t="n">
        <v>21</v>
      </c>
      <c r="E6370" s="37" t="n">
        <v>1</v>
      </c>
      <c r="F6370" s="37" t="n">
        <v>1</v>
      </c>
      <c r="G6370" s="37" t="n">
        <v>0</v>
      </c>
      <c r="H6370" s="37" t="n">
        <v>2</v>
      </c>
      <c r="I6370" s="37" t="n">
        <v>1</v>
      </c>
      <c r="J6370" s="40" t="n">
        <f aca="false">IF(C6370=0,"",D6370/C6370)</f>
        <v>0.954545454545455</v>
      </c>
    </row>
    <row r="6371" customFormat="false" ht="15" hidden="false" customHeight="false" outlineLevel="0" collapsed="false">
      <c r="A6371" s="37" t="s">
        <v>1302</v>
      </c>
      <c r="B6371" s="37" t="s">
        <v>279</v>
      </c>
      <c r="C6371" s="37" t="n">
        <v>22</v>
      </c>
      <c r="D6371" s="37" t="n">
        <v>21</v>
      </c>
      <c r="E6371" s="37" t="n">
        <v>1</v>
      </c>
      <c r="F6371" s="37" t="n">
        <v>1</v>
      </c>
      <c r="G6371" s="37" t="n">
        <v>0</v>
      </c>
      <c r="H6371" s="37" t="n">
        <v>0</v>
      </c>
      <c r="I6371" s="37" t="n">
        <v>1</v>
      </c>
      <c r="J6371" s="40" t="n">
        <f aca="false">IF(C6371=0,"",D6371/C6371)</f>
        <v>0.954545454545455</v>
      </c>
    </row>
    <row r="6372" customFormat="false" ht="15" hidden="false" customHeight="false" outlineLevel="0" collapsed="false">
      <c r="A6372" s="37" t="s">
        <v>1302</v>
      </c>
      <c r="B6372" s="37" t="s">
        <v>280</v>
      </c>
      <c r="C6372" s="37" t="n">
        <v>22</v>
      </c>
      <c r="D6372" s="37" t="n">
        <v>19</v>
      </c>
      <c r="E6372" s="37" t="n">
        <v>2</v>
      </c>
      <c r="F6372" s="37" t="n">
        <v>0</v>
      </c>
      <c r="G6372" s="37" t="n">
        <v>1</v>
      </c>
      <c r="H6372" s="37" t="n">
        <v>1</v>
      </c>
      <c r="I6372" s="37" t="n">
        <v>1</v>
      </c>
      <c r="J6372" s="40" t="n">
        <f aca="false">IF(C6372=0,"",D6372/C6372)</f>
        <v>0.863636363636364</v>
      </c>
    </row>
    <row r="6373" customFormat="false" ht="15" hidden="false" customHeight="false" outlineLevel="0" collapsed="false">
      <c r="A6373" s="37" t="s">
        <v>1302</v>
      </c>
      <c r="B6373" s="37" t="s">
        <v>281</v>
      </c>
      <c r="C6373" s="37" t="n">
        <v>22</v>
      </c>
      <c r="D6373" s="37" t="n">
        <v>20</v>
      </c>
      <c r="E6373" s="37" t="n">
        <v>0</v>
      </c>
      <c r="F6373" s="37" t="n">
        <v>0</v>
      </c>
      <c r="G6373" s="37" t="n">
        <v>1</v>
      </c>
      <c r="H6373" s="37" t="n">
        <v>1</v>
      </c>
      <c r="I6373" s="37" t="n">
        <v>1</v>
      </c>
      <c r="J6373" s="40" t="n">
        <f aca="false">IF(C6373=0,"",D6373/C6373)</f>
        <v>0.909090909090909</v>
      </c>
    </row>
    <row r="6374" customFormat="false" ht="15" hidden="false" customHeight="false" outlineLevel="0" collapsed="false">
      <c r="A6374" s="37" t="s">
        <v>1303</v>
      </c>
      <c r="B6374" s="37" t="s">
        <v>281</v>
      </c>
      <c r="C6374" s="37" t="n">
        <v>22</v>
      </c>
      <c r="D6374" s="37" t="n">
        <v>20</v>
      </c>
      <c r="E6374" s="37" t="n">
        <v>1</v>
      </c>
      <c r="F6374" s="37" t="n">
        <v>0</v>
      </c>
      <c r="G6374" s="37" t="n">
        <v>1</v>
      </c>
      <c r="H6374" s="37" t="n">
        <v>1</v>
      </c>
      <c r="I6374" s="37" t="n">
        <v>16</v>
      </c>
      <c r="J6374" s="40" t="n">
        <f aca="false">IF(C6374=0,"",D6374/C6374)</f>
        <v>0.909090909090909</v>
      </c>
    </row>
    <row r="6375" customFormat="false" ht="15" hidden="false" customHeight="false" outlineLevel="0" collapsed="false">
      <c r="A6375" s="37" t="s">
        <v>1101</v>
      </c>
      <c r="B6375" s="37" t="s">
        <v>279</v>
      </c>
      <c r="C6375" s="37" t="n">
        <v>22</v>
      </c>
      <c r="D6375" s="37" t="n">
        <v>19</v>
      </c>
      <c r="E6375" s="37" t="n">
        <v>0</v>
      </c>
      <c r="F6375" s="37" t="n">
        <v>1</v>
      </c>
      <c r="G6375" s="37" t="n">
        <v>0</v>
      </c>
      <c r="H6375" s="37" t="n">
        <v>3</v>
      </c>
      <c r="I6375" s="37" t="n">
        <v>19</v>
      </c>
      <c r="J6375" s="40" t="n">
        <f aca="false">IF(C6375=0,"",D6375/C6375)</f>
        <v>0.863636363636364</v>
      </c>
    </row>
    <row r="6376" customFormat="false" ht="15" hidden="false" customHeight="false" outlineLevel="0" collapsed="false">
      <c r="A6376" s="37" t="s">
        <v>1101</v>
      </c>
      <c r="B6376" s="37" t="s">
        <v>280</v>
      </c>
      <c r="C6376" s="37" t="n">
        <v>22</v>
      </c>
      <c r="D6376" s="37" t="n">
        <v>21</v>
      </c>
      <c r="E6376" s="37" t="n">
        <v>2</v>
      </c>
      <c r="F6376" s="37" t="n">
        <v>1</v>
      </c>
      <c r="G6376" s="37" t="n">
        <v>0</v>
      </c>
      <c r="H6376" s="37" t="n">
        <v>0</v>
      </c>
      <c r="I6376" s="37" t="n">
        <v>5</v>
      </c>
      <c r="J6376" s="40" t="n">
        <f aca="false">IF(C6376=0,"",D6376/C6376)</f>
        <v>0.954545454545455</v>
      </c>
    </row>
    <row r="6377" customFormat="false" ht="15" hidden="false" customHeight="false" outlineLevel="0" collapsed="false">
      <c r="A6377" s="37" t="s">
        <v>1101</v>
      </c>
      <c r="B6377" s="37" t="s">
        <v>281</v>
      </c>
      <c r="C6377" s="37" t="n">
        <v>22</v>
      </c>
      <c r="D6377" s="37" t="n">
        <v>22</v>
      </c>
      <c r="E6377" s="37" t="n">
        <v>1</v>
      </c>
      <c r="F6377" s="37" t="n">
        <v>2</v>
      </c>
      <c r="G6377" s="37" t="n">
        <v>0</v>
      </c>
      <c r="H6377" s="37" t="n">
        <v>3</v>
      </c>
      <c r="I6377" s="37" t="n">
        <v>10</v>
      </c>
      <c r="J6377" s="40" t="n">
        <f aca="false">IF(C6377=0,"",D6377/C6377)</f>
        <v>1</v>
      </c>
    </row>
    <row r="6378" customFormat="false" ht="15" hidden="false" customHeight="false" outlineLevel="0" collapsed="false">
      <c r="A6378" s="37" t="s">
        <v>1304</v>
      </c>
      <c r="B6378" s="37" t="s">
        <v>270</v>
      </c>
      <c r="C6378" s="37" t="n">
        <v>22</v>
      </c>
      <c r="D6378" s="37" t="n">
        <v>17</v>
      </c>
      <c r="E6378" s="37" t="n">
        <v>0</v>
      </c>
      <c r="F6378" s="37" t="n">
        <v>0</v>
      </c>
      <c r="G6378" s="37" t="n">
        <v>0</v>
      </c>
      <c r="H6378" s="37" t="n">
        <v>2</v>
      </c>
      <c r="I6378" s="37" t="n">
        <v>2</v>
      </c>
      <c r="J6378" s="40" t="n">
        <f aca="false">IF(C6378=0,"",D6378/C6378)</f>
        <v>0.772727272727273</v>
      </c>
    </row>
    <row r="6379" customFormat="false" ht="15" hidden="false" customHeight="false" outlineLevel="0" collapsed="false">
      <c r="A6379" s="37" t="s">
        <v>1304</v>
      </c>
      <c r="B6379" s="37" t="s">
        <v>271</v>
      </c>
      <c r="C6379" s="37" t="n">
        <v>22</v>
      </c>
      <c r="D6379" s="37" t="n">
        <v>17</v>
      </c>
      <c r="E6379" s="37" t="n">
        <v>0</v>
      </c>
      <c r="F6379" s="37" t="n">
        <v>1</v>
      </c>
      <c r="G6379" s="37" t="n">
        <v>2</v>
      </c>
      <c r="H6379" s="37" t="n">
        <v>0</v>
      </c>
      <c r="I6379" s="37" t="n">
        <v>0</v>
      </c>
      <c r="J6379" s="40" t="n">
        <f aca="false">IF(C6379=0,"",D6379/C6379)</f>
        <v>0.772727272727273</v>
      </c>
    </row>
    <row r="6380" customFormat="false" ht="15" hidden="false" customHeight="false" outlineLevel="0" collapsed="false">
      <c r="A6380" s="37" t="s">
        <v>1304</v>
      </c>
      <c r="B6380" s="37" t="s">
        <v>272</v>
      </c>
      <c r="C6380" s="37" t="n">
        <v>22</v>
      </c>
      <c r="D6380" s="37" t="n">
        <v>21</v>
      </c>
      <c r="E6380" s="37" t="n">
        <v>1</v>
      </c>
      <c r="F6380" s="37" t="n">
        <v>0</v>
      </c>
      <c r="G6380" s="37" t="n">
        <v>0</v>
      </c>
      <c r="H6380" s="37" t="n">
        <v>2</v>
      </c>
      <c r="I6380" s="37" t="n">
        <v>9</v>
      </c>
      <c r="J6380" s="40" t="n">
        <f aca="false">IF(C6380=0,"",D6380/C6380)</f>
        <v>0.954545454545455</v>
      </c>
    </row>
    <row r="6381" customFormat="false" ht="15" hidden="false" customHeight="false" outlineLevel="0" collapsed="false">
      <c r="A6381" s="37" t="s">
        <v>1304</v>
      </c>
      <c r="B6381" s="37" t="s">
        <v>273</v>
      </c>
      <c r="C6381" s="37" t="n">
        <v>22</v>
      </c>
      <c r="D6381" s="37" t="n">
        <v>20</v>
      </c>
      <c r="E6381" s="37" t="n">
        <v>0</v>
      </c>
      <c r="F6381" s="37" t="n">
        <v>1</v>
      </c>
      <c r="G6381" s="37" t="n">
        <v>0</v>
      </c>
      <c r="H6381" s="37" t="n">
        <v>0</v>
      </c>
      <c r="I6381" s="37" t="n">
        <v>0</v>
      </c>
      <c r="J6381" s="40" t="n">
        <f aca="false">IF(C6381=0,"",D6381/C6381)</f>
        <v>0.909090909090909</v>
      </c>
    </row>
    <row r="6382" customFormat="false" ht="15" hidden="false" customHeight="false" outlineLevel="0" collapsed="false">
      <c r="A6382" s="37" t="s">
        <v>1304</v>
      </c>
      <c r="B6382" s="37" t="s">
        <v>274</v>
      </c>
      <c r="C6382" s="37" t="n">
        <v>22</v>
      </c>
      <c r="D6382" s="37" t="n">
        <v>21</v>
      </c>
      <c r="E6382" s="37" t="n">
        <v>0</v>
      </c>
      <c r="F6382" s="37" t="n">
        <v>0</v>
      </c>
      <c r="G6382" s="37" t="n">
        <v>0</v>
      </c>
      <c r="H6382" s="37" t="n">
        <v>2</v>
      </c>
      <c r="I6382" s="37" t="n">
        <v>0</v>
      </c>
      <c r="J6382" s="40" t="n">
        <f aca="false">IF(C6382=0,"",D6382/C6382)</f>
        <v>0.954545454545455</v>
      </c>
    </row>
    <row r="6383" customFormat="false" ht="15" hidden="false" customHeight="false" outlineLevel="0" collapsed="false">
      <c r="A6383" s="37" t="s">
        <v>1304</v>
      </c>
      <c r="B6383" s="37" t="s">
        <v>275</v>
      </c>
      <c r="C6383" s="37" t="n">
        <v>22</v>
      </c>
      <c r="D6383" s="37" t="n">
        <v>21</v>
      </c>
      <c r="E6383" s="37" t="n">
        <v>1</v>
      </c>
      <c r="F6383" s="37" t="n">
        <v>0</v>
      </c>
      <c r="G6383" s="37" t="n">
        <v>1</v>
      </c>
      <c r="H6383" s="37" t="n">
        <v>2</v>
      </c>
      <c r="I6383" s="37" t="n">
        <v>0</v>
      </c>
      <c r="J6383" s="40" t="n">
        <f aca="false">IF(C6383=0,"",D6383/C6383)</f>
        <v>0.954545454545455</v>
      </c>
    </row>
    <row r="6384" customFormat="false" ht="15" hidden="false" customHeight="false" outlineLevel="0" collapsed="false">
      <c r="A6384" s="37" t="s">
        <v>1304</v>
      </c>
      <c r="B6384" s="37" t="s">
        <v>276</v>
      </c>
      <c r="C6384" s="37" t="n">
        <v>22</v>
      </c>
      <c r="D6384" s="37" t="n">
        <v>20</v>
      </c>
      <c r="E6384" s="37" t="n">
        <v>0</v>
      </c>
      <c r="F6384" s="37" t="n">
        <v>0</v>
      </c>
      <c r="G6384" s="37" t="n">
        <v>2</v>
      </c>
      <c r="H6384" s="37" t="n">
        <v>2</v>
      </c>
      <c r="I6384" s="37" t="n">
        <v>1</v>
      </c>
      <c r="J6384" s="40" t="n">
        <f aca="false">IF(C6384=0,"",D6384/C6384)</f>
        <v>0.909090909090909</v>
      </c>
    </row>
    <row r="6385" customFormat="false" ht="15" hidden="false" customHeight="false" outlineLevel="0" collapsed="false">
      <c r="A6385" s="37" t="s">
        <v>1304</v>
      </c>
      <c r="B6385" s="37" t="s">
        <v>277</v>
      </c>
      <c r="C6385" s="37" t="n">
        <v>22</v>
      </c>
      <c r="D6385" s="37" t="n">
        <v>21</v>
      </c>
      <c r="E6385" s="37" t="n">
        <v>0</v>
      </c>
      <c r="F6385" s="37" t="n">
        <v>2</v>
      </c>
      <c r="G6385" s="37" t="n">
        <v>0</v>
      </c>
      <c r="H6385" s="37" t="n">
        <v>2</v>
      </c>
      <c r="I6385" s="37" t="n">
        <v>1</v>
      </c>
      <c r="J6385" s="40" t="n">
        <f aca="false">IF(C6385=0,"",D6385/C6385)</f>
        <v>0.954545454545455</v>
      </c>
    </row>
    <row r="6386" customFormat="false" ht="15" hidden="false" customHeight="false" outlineLevel="0" collapsed="false">
      <c r="A6386" s="37" t="s">
        <v>1304</v>
      </c>
      <c r="B6386" s="37" t="s">
        <v>278</v>
      </c>
      <c r="C6386" s="37" t="n">
        <v>22</v>
      </c>
      <c r="D6386" s="37" t="n">
        <v>19</v>
      </c>
      <c r="E6386" s="37" t="n">
        <v>0</v>
      </c>
      <c r="F6386" s="37" t="n">
        <v>0</v>
      </c>
      <c r="G6386" s="37" t="n">
        <v>0</v>
      </c>
      <c r="H6386" s="37" t="n">
        <v>1</v>
      </c>
      <c r="I6386" s="37" t="n">
        <v>6</v>
      </c>
      <c r="J6386" s="40" t="n">
        <f aca="false">IF(C6386=0,"",D6386/C6386)</f>
        <v>0.863636363636364</v>
      </c>
    </row>
    <row r="6387" customFormat="false" ht="15" hidden="false" customHeight="false" outlineLevel="0" collapsed="false">
      <c r="A6387" s="37" t="s">
        <v>1304</v>
      </c>
      <c r="B6387" s="37" t="s">
        <v>279</v>
      </c>
      <c r="C6387" s="37" t="n">
        <v>22</v>
      </c>
      <c r="D6387" s="37" t="n">
        <v>19</v>
      </c>
      <c r="E6387" s="37" t="n">
        <v>0</v>
      </c>
      <c r="F6387" s="37" t="n">
        <v>0</v>
      </c>
      <c r="G6387" s="37" t="n">
        <v>1</v>
      </c>
      <c r="H6387" s="37" t="n">
        <v>0</v>
      </c>
      <c r="I6387" s="37" t="n">
        <v>2</v>
      </c>
      <c r="J6387" s="40" t="n">
        <f aca="false">IF(C6387=0,"",D6387/C6387)</f>
        <v>0.863636363636364</v>
      </c>
    </row>
    <row r="6388" customFormat="false" ht="15" hidden="false" customHeight="false" outlineLevel="0" collapsed="false">
      <c r="A6388" s="37" t="s">
        <v>1304</v>
      </c>
      <c r="B6388" s="37" t="s">
        <v>280</v>
      </c>
      <c r="C6388" s="37" t="n">
        <v>22</v>
      </c>
      <c r="D6388" s="37" t="n">
        <v>19</v>
      </c>
      <c r="E6388" s="37" t="n">
        <v>1</v>
      </c>
      <c r="F6388" s="37" t="n">
        <v>0</v>
      </c>
      <c r="G6388" s="37" t="n">
        <v>0</v>
      </c>
      <c r="H6388" s="37" t="n">
        <v>1</v>
      </c>
      <c r="I6388" s="37" t="n">
        <v>2</v>
      </c>
      <c r="J6388" s="40" t="n">
        <f aca="false">IF(C6388=0,"",D6388/C6388)</f>
        <v>0.863636363636364</v>
      </c>
    </row>
    <row r="6389" customFormat="false" ht="15" hidden="false" customHeight="false" outlineLevel="0" collapsed="false">
      <c r="A6389" s="37" t="s">
        <v>1304</v>
      </c>
      <c r="B6389" s="37" t="s">
        <v>281</v>
      </c>
      <c r="C6389" s="37" t="n">
        <v>22</v>
      </c>
      <c r="D6389" s="37" t="n">
        <v>22</v>
      </c>
      <c r="E6389" s="37" t="n">
        <v>1</v>
      </c>
      <c r="F6389" s="37" t="n">
        <v>1</v>
      </c>
      <c r="G6389" s="37" t="n">
        <v>3</v>
      </c>
      <c r="H6389" s="37" t="n">
        <v>1</v>
      </c>
      <c r="I6389" s="37" t="n">
        <v>4</v>
      </c>
      <c r="J6389" s="40" t="n">
        <f aca="false">IF(C6389=0,"",D6389/C6389)</f>
        <v>1</v>
      </c>
    </row>
    <row r="6390" customFormat="false" ht="15" hidden="false" customHeight="false" outlineLevel="0" collapsed="false">
      <c r="A6390" s="37" t="s">
        <v>1305</v>
      </c>
      <c r="B6390" s="37" t="s">
        <v>270</v>
      </c>
      <c r="C6390" s="37" t="n">
        <v>22</v>
      </c>
      <c r="D6390" s="37" t="n">
        <v>19</v>
      </c>
      <c r="E6390" s="37" t="n">
        <v>1</v>
      </c>
      <c r="F6390" s="37" t="n">
        <v>0</v>
      </c>
      <c r="G6390" s="37" t="n">
        <v>0</v>
      </c>
      <c r="H6390" s="37" t="n">
        <v>1</v>
      </c>
      <c r="I6390" s="37" t="n">
        <v>10</v>
      </c>
      <c r="J6390" s="40" t="n">
        <f aca="false">IF(C6390=0,"",D6390/C6390)</f>
        <v>0.863636363636364</v>
      </c>
    </row>
    <row r="6391" customFormat="false" ht="15" hidden="false" customHeight="false" outlineLevel="0" collapsed="false">
      <c r="A6391" s="37" t="s">
        <v>1305</v>
      </c>
      <c r="B6391" s="37" t="s">
        <v>271</v>
      </c>
      <c r="C6391" s="37" t="n">
        <v>22</v>
      </c>
      <c r="D6391" s="37" t="n">
        <v>21</v>
      </c>
      <c r="E6391" s="37" t="n">
        <v>1</v>
      </c>
      <c r="F6391" s="37" t="n">
        <v>2</v>
      </c>
      <c r="G6391" s="37" t="n">
        <v>0</v>
      </c>
      <c r="H6391" s="37" t="n">
        <v>1</v>
      </c>
      <c r="I6391" s="37" t="n">
        <v>3</v>
      </c>
      <c r="J6391" s="40" t="n">
        <f aca="false">IF(C6391=0,"",D6391/C6391)</f>
        <v>0.954545454545455</v>
      </c>
    </row>
    <row r="6392" customFormat="false" ht="15" hidden="false" customHeight="false" outlineLevel="0" collapsed="false">
      <c r="A6392" s="37" t="s">
        <v>1305</v>
      </c>
      <c r="B6392" s="37" t="s">
        <v>272</v>
      </c>
      <c r="C6392" s="37" t="n">
        <v>22</v>
      </c>
      <c r="D6392" s="37" t="n">
        <v>19</v>
      </c>
      <c r="E6392" s="37" t="n">
        <v>0</v>
      </c>
      <c r="F6392" s="37" t="n">
        <v>3</v>
      </c>
      <c r="G6392" s="37" t="n">
        <v>0</v>
      </c>
      <c r="H6392" s="37" t="n">
        <v>3</v>
      </c>
      <c r="I6392" s="37" t="n">
        <v>3</v>
      </c>
      <c r="J6392" s="40" t="n">
        <f aca="false">IF(C6392=0,"",D6392/C6392)</f>
        <v>0.863636363636364</v>
      </c>
    </row>
    <row r="6393" customFormat="false" ht="15" hidden="false" customHeight="false" outlineLevel="0" collapsed="false">
      <c r="A6393" s="37" t="s">
        <v>1305</v>
      </c>
      <c r="B6393" s="37" t="s">
        <v>273</v>
      </c>
      <c r="C6393" s="37" t="n">
        <v>22</v>
      </c>
      <c r="D6393" s="37" t="n">
        <v>22</v>
      </c>
      <c r="E6393" s="37" t="n">
        <v>0</v>
      </c>
      <c r="F6393" s="37" t="n">
        <v>0</v>
      </c>
      <c r="G6393" s="37" t="n">
        <v>1</v>
      </c>
      <c r="H6393" s="37" t="n">
        <v>3</v>
      </c>
      <c r="I6393" s="37" t="n">
        <v>9</v>
      </c>
      <c r="J6393" s="40" t="n">
        <f aca="false">IF(C6393=0,"",D6393/C6393)</f>
        <v>1</v>
      </c>
    </row>
    <row r="6394" customFormat="false" ht="15" hidden="false" customHeight="false" outlineLevel="0" collapsed="false">
      <c r="A6394" s="37" t="s">
        <v>1305</v>
      </c>
      <c r="B6394" s="37" t="s">
        <v>274</v>
      </c>
      <c r="C6394" s="37" t="n">
        <v>22</v>
      </c>
      <c r="D6394" s="37" t="n">
        <v>19</v>
      </c>
      <c r="E6394" s="37" t="n">
        <v>0</v>
      </c>
      <c r="F6394" s="37" t="n">
        <v>2</v>
      </c>
      <c r="G6394" s="37" t="n">
        <v>0</v>
      </c>
      <c r="H6394" s="37" t="n">
        <v>0</v>
      </c>
      <c r="I6394" s="37" t="n">
        <v>11</v>
      </c>
      <c r="J6394" s="40" t="n">
        <f aca="false">IF(C6394=0,"",D6394/C6394)</f>
        <v>0.863636363636364</v>
      </c>
    </row>
    <row r="6395" customFormat="false" ht="15" hidden="false" customHeight="false" outlineLevel="0" collapsed="false">
      <c r="A6395" s="37" t="s">
        <v>1305</v>
      </c>
      <c r="B6395" s="37" t="s">
        <v>275</v>
      </c>
      <c r="C6395" s="37" t="n">
        <v>22</v>
      </c>
      <c r="D6395" s="37" t="n">
        <v>20</v>
      </c>
      <c r="E6395" s="37" t="n">
        <v>0</v>
      </c>
      <c r="F6395" s="37" t="n">
        <v>0</v>
      </c>
      <c r="G6395" s="37" t="n">
        <v>0</v>
      </c>
      <c r="H6395" s="37" t="n">
        <v>1</v>
      </c>
      <c r="I6395" s="37" t="n">
        <v>5</v>
      </c>
      <c r="J6395" s="40" t="n">
        <f aca="false">IF(C6395=0,"",D6395/C6395)</f>
        <v>0.909090909090909</v>
      </c>
    </row>
    <row r="6396" customFormat="false" ht="15" hidden="false" customHeight="false" outlineLevel="0" collapsed="false">
      <c r="A6396" s="37" t="s">
        <v>1305</v>
      </c>
      <c r="B6396" s="37" t="s">
        <v>276</v>
      </c>
      <c r="C6396" s="37" t="n">
        <v>22</v>
      </c>
      <c r="D6396" s="37" t="n">
        <v>21</v>
      </c>
      <c r="E6396" s="37" t="n">
        <v>0</v>
      </c>
      <c r="F6396" s="37" t="n">
        <v>1</v>
      </c>
      <c r="G6396" s="37" t="n">
        <v>0</v>
      </c>
      <c r="H6396" s="37" t="n">
        <v>1</v>
      </c>
      <c r="I6396" s="37" t="n">
        <v>14</v>
      </c>
      <c r="J6396" s="40" t="n">
        <f aca="false">IF(C6396=0,"",D6396/C6396)</f>
        <v>0.954545454545455</v>
      </c>
    </row>
    <row r="6397" customFormat="false" ht="15" hidden="false" customHeight="false" outlineLevel="0" collapsed="false">
      <c r="A6397" s="37" t="s">
        <v>1305</v>
      </c>
      <c r="B6397" s="37" t="s">
        <v>277</v>
      </c>
      <c r="C6397" s="37" t="n">
        <v>22</v>
      </c>
      <c r="D6397" s="37" t="n">
        <v>20</v>
      </c>
      <c r="E6397" s="37" t="n">
        <v>1</v>
      </c>
      <c r="F6397" s="37" t="n">
        <v>2</v>
      </c>
      <c r="G6397" s="37" t="n">
        <v>1</v>
      </c>
      <c r="H6397" s="37" t="n">
        <v>2</v>
      </c>
      <c r="I6397" s="37" t="n">
        <v>7</v>
      </c>
      <c r="J6397" s="40" t="n">
        <f aca="false">IF(C6397=0,"",D6397/C6397)</f>
        <v>0.909090909090909</v>
      </c>
    </row>
    <row r="6398" customFormat="false" ht="15" hidden="false" customHeight="false" outlineLevel="0" collapsed="false">
      <c r="A6398" s="37" t="s">
        <v>1305</v>
      </c>
      <c r="B6398" s="37" t="s">
        <v>278</v>
      </c>
      <c r="C6398" s="37" t="n">
        <v>22</v>
      </c>
      <c r="D6398" s="37" t="n">
        <v>21</v>
      </c>
      <c r="E6398" s="37" t="n">
        <v>0</v>
      </c>
      <c r="F6398" s="37" t="n">
        <v>0</v>
      </c>
      <c r="G6398" s="37" t="n">
        <v>1</v>
      </c>
      <c r="H6398" s="37" t="n">
        <v>0</v>
      </c>
      <c r="I6398" s="37" t="n">
        <v>2</v>
      </c>
      <c r="J6398" s="40" t="n">
        <f aca="false">IF(C6398=0,"",D6398/C6398)</f>
        <v>0.954545454545455</v>
      </c>
    </row>
    <row r="6399" customFormat="false" ht="15" hidden="false" customHeight="false" outlineLevel="0" collapsed="false">
      <c r="A6399" s="37" t="s">
        <v>1305</v>
      </c>
      <c r="B6399" s="37" t="s">
        <v>279</v>
      </c>
      <c r="C6399" s="37" t="n">
        <v>22</v>
      </c>
      <c r="D6399" s="37" t="n">
        <v>21</v>
      </c>
      <c r="E6399" s="37" t="n">
        <v>0</v>
      </c>
      <c r="F6399" s="37" t="n">
        <v>1</v>
      </c>
      <c r="G6399" s="37" t="n">
        <v>0</v>
      </c>
      <c r="H6399" s="37" t="n">
        <v>3</v>
      </c>
      <c r="I6399" s="37" t="n">
        <v>6</v>
      </c>
      <c r="J6399" s="40" t="n">
        <f aca="false">IF(C6399=0,"",D6399/C6399)</f>
        <v>0.954545454545455</v>
      </c>
    </row>
    <row r="6400" customFormat="false" ht="15" hidden="false" customHeight="false" outlineLevel="0" collapsed="false">
      <c r="A6400" s="37" t="s">
        <v>1305</v>
      </c>
      <c r="B6400" s="37" t="s">
        <v>280</v>
      </c>
      <c r="C6400" s="37" t="n">
        <v>22</v>
      </c>
      <c r="D6400" s="37" t="n">
        <v>22</v>
      </c>
      <c r="E6400" s="37" t="n">
        <v>0</v>
      </c>
      <c r="F6400" s="37" t="n">
        <v>0</v>
      </c>
      <c r="G6400" s="37" t="n">
        <v>0</v>
      </c>
      <c r="H6400" s="37" t="n">
        <v>1</v>
      </c>
      <c r="I6400" s="37" t="n">
        <v>18</v>
      </c>
      <c r="J6400" s="40" t="n">
        <f aca="false">IF(C6400=0,"",D6400/C6400)</f>
        <v>1</v>
      </c>
    </row>
    <row r="6401" customFormat="false" ht="15" hidden="false" customHeight="false" outlineLevel="0" collapsed="false">
      <c r="A6401" s="37" t="s">
        <v>1305</v>
      </c>
      <c r="B6401" s="37" t="s">
        <v>281</v>
      </c>
      <c r="C6401" s="37" t="n">
        <v>22</v>
      </c>
      <c r="D6401" s="37" t="n">
        <v>20</v>
      </c>
      <c r="E6401" s="37" t="n">
        <v>0</v>
      </c>
      <c r="F6401" s="37" t="n">
        <v>1</v>
      </c>
      <c r="G6401" s="37" t="n">
        <v>0</v>
      </c>
      <c r="H6401" s="37" t="n">
        <v>1</v>
      </c>
      <c r="I6401" s="37" t="n">
        <v>4</v>
      </c>
      <c r="J6401" s="40" t="n">
        <f aca="false">IF(C6401=0,"",D6401/C6401)</f>
        <v>0.909090909090909</v>
      </c>
    </row>
    <row r="6402" customFormat="false" ht="15" hidden="false" customHeight="false" outlineLevel="0" collapsed="false">
      <c r="A6402" s="37" t="s">
        <v>1306</v>
      </c>
      <c r="B6402" s="37" t="s">
        <v>270</v>
      </c>
      <c r="C6402" s="37" t="n">
        <v>22</v>
      </c>
      <c r="D6402" s="37" t="n">
        <v>21</v>
      </c>
      <c r="E6402" s="37" t="n">
        <v>1</v>
      </c>
      <c r="F6402" s="37" t="n">
        <v>0</v>
      </c>
      <c r="G6402" s="37" t="n">
        <v>0</v>
      </c>
      <c r="H6402" s="37" t="n">
        <v>1</v>
      </c>
      <c r="I6402" s="37" t="n">
        <v>3</v>
      </c>
      <c r="J6402" s="40" t="n">
        <f aca="false">IF(C6402=0,"",D6402/C6402)</f>
        <v>0.954545454545455</v>
      </c>
    </row>
    <row r="6403" customFormat="false" ht="15" hidden="false" customHeight="false" outlineLevel="0" collapsed="false">
      <c r="A6403" s="37" t="s">
        <v>1306</v>
      </c>
      <c r="B6403" s="37" t="s">
        <v>271</v>
      </c>
      <c r="C6403" s="37" t="n">
        <v>22</v>
      </c>
      <c r="D6403" s="37" t="n">
        <v>20</v>
      </c>
      <c r="E6403" s="37" t="n">
        <v>0</v>
      </c>
      <c r="F6403" s="37" t="n">
        <v>2</v>
      </c>
      <c r="G6403" s="37" t="n">
        <v>0</v>
      </c>
      <c r="H6403" s="37" t="n">
        <v>2</v>
      </c>
      <c r="I6403" s="37" t="n">
        <v>0</v>
      </c>
      <c r="J6403" s="40" t="n">
        <f aca="false">IF(C6403=0,"",D6403/C6403)</f>
        <v>0.909090909090909</v>
      </c>
    </row>
    <row r="6404" customFormat="false" ht="15" hidden="false" customHeight="false" outlineLevel="0" collapsed="false">
      <c r="A6404" s="37" t="s">
        <v>1306</v>
      </c>
      <c r="B6404" s="37" t="s">
        <v>272</v>
      </c>
      <c r="C6404" s="37" t="n">
        <v>22</v>
      </c>
      <c r="D6404" s="37" t="n">
        <v>20</v>
      </c>
      <c r="E6404" s="37" t="n">
        <v>2</v>
      </c>
      <c r="F6404" s="37" t="n">
        <v>0</v>
      </c>
      <c r="G6404" s="37" t="n">
        <v>0</v>
      </c>
      <c r="H6404" s="37" t="n">
        <v>2</v>
      </c>
      <c r="I6404" s="37" t="n">
        <v>0</v>
      </c>
      <c r="J6404" s="40" t="n">
        <f aca="false">IF(C6404=0,"",D6404/C6404)</f>
        <v>0.909090909090909</v>
      </c>
    </row>
    <row r="6405" customFormat="false" ht="15" hidden="false" customHeight="false" outlineLevel="0" collapsed="false">
      <c r="A6405" s="37" t="s">
        <v>1306</v>
      </c>
      <c r="B6405" s="37" t="s">
        <v>273</v>
      </c>
      <c r="C6405" s="37" t="n">
        <v>22</v>
      </c>
      <c r="D6405" s="37" t="n">
        <v>21</v>
      </c>
      <c r="E6405" s="37" t="n">
        <v>1</v>
      </c>
      <c r="F6405" s="37" t="n">
        <v>1</v>
      </c>
      <c r="G6405" s="37" t="n">
        <v>0</v>
      </c>
      <c r="H6405" s="37" t="n">
        <v>0</v>
      </c>
      <c r="I6405" s="37" t="n">
        <v>3</v>
      </c>
      <c r="J6405" s="40" t="n">
        <f aca="false">IF(C6405=0,"",D6405/C6405)</f>
        <v>0.954545454545455</v>
      </c>
    </row>
    <row r="6406" customFormat="false" ht="15" hidden="false" customHeight="false" outlineLevel="0" collapsed="false">
      <c r="A6406" s="37" t="s">
        <v>1306</v>
      </c>
      <c r="B6406" s="37" t="s">
        <v>274</v>
      </c>
      <c r="C6406" s="37" t="n">
        <v>22</v>
      </c>
      <c r="D6406" s="37" t="n">
        <v>19</v>
      </c>
      <c r="E6406" s="37" t="n">
        <v>0</v>
      </c>
      <c r="F6406" s="37" t="n">
        <v>0</v>
      </c>
      <c r="G6406" s="37" t="n">
        <v>1</v>
      </c>
      <c r="H6406" s="37" t="n">
        <v>5</v>
      </c>
      <c r="I6406" s="37" t="n">
        <v>1</v>
      </c>
      <c r="J6406" s="40" t="n">
        <f aca="false">IF(C6406=0,"",D6406/C6406)</f>
        <v>0.863636363636364</v>
      </c>
    </row>
    <row r="6407" customFormat="false" ht="15" hidden="false" customHeight="false" outlineLevel="0" collapsed="false">
      <c r="A6407" s="37" t="s">
        <v>1306</v>
      </c>
      <c r="B6407" s="37" t="s">
        <v>275</v>
      </c>
      <c r="C6407" s="37" t="n">
        <v>22</v>
      </c>
      <c r="D6407" s="37" t="n">
        <v>20</v>
      </c>
      <c r="E6407" s="37" t="n">
        <v>1</v>
      </c>
      <c r="F6407" s="37" t="n">
        <v>1</v>
      </c>
      <c r="G6407" s="37" t="n">
        <v>1</v>
      </c>
      <c r="H6407" s="37" t="n">
        <v>2</v>
      </c>
      <c r="I6407" s="37" t="n">
        <v>0</v>
      </c>
      <c r="J6407" s="40" t="n">
        <f aca="false">IF(C6407=0,"",D6407/C6407)</f>
        <v>0.909090909090909</v>
      </c>
    </row>
    <row r="6408" customFormat="false" ht="15" hidden="false" customHeight="false" outlineLevel="0" collapsed="false">
      <c r="A6408" s="37" t="s">
        <v>1306</v>
      </c>
      <c r="B6408" s="37" t="s">
        <v>276</v>
      </c>
      <c r="C6408" s="37" t="n">
        <v>22</v>
      </c>
      <c r="D6408" s="37" t="n">
        <v>20</v>
      </c>
      <c r="E6408" s="37" t="n">
        <v>0</v>
      </c>
      <c r="F6408" s="37" t="n">
        <v>0</v>
      </c>
      <c r="G6408" s="37" t="n">
        <v>0</v>
      </c>
      <c r="H6408" s="37" t="n">
        <v>2</v>
      </c>
      <c r="I6408" s="37" t="n">
        <v>2</v>
      </c>
      <c r="J6408" s="40" t="n">
        <f aca="false">IF(C6408=0,"",D6408/C6408)</f>
        <v>0.909090909090909</v>
      </c>
    </row>
    <row r="6409" customFormat="false" ht="15" hidden="false" customHeight="false" outlineLevel="0" collapsed="false">
      <c r="A6409" s="37" t="s">
        <v>1306</v>
      </c>
      <c r="B6409" s="37" t="s">
        <v>277</v>
      </c>
      <c r="C6409" s="37" t="n">
        <v>22</v>
      </c>
      <c r="D6409" s="37" t="n">
        <v>21</v>
      </c>
      <c r="E6409" s="37" t="n">
        <v>1</v>
      </c>
      <c r="F6409" s="37" t="n">
        <v>1</v>
      </c>
      <c r="G6409" s="37" t="n">
        <v>1</v>
      </c>
      <c r="H6409" s="37" t="n">
        <v>5</v>
      </c>
      <c r="I6409" s="37" t="n">
        <v>3</v>
      </c>
      <c r="J6409" s="40" t="n">
        <f aca="false">IF(C6409=0,"",D6409/C6409)</f>
        <v>0.954545454545455</v>
      </c>
    </row>
    <row r="6410" customFormat="false" ht="15" hidden="false" customHeight="false" outlineLevel="0" collapsed="false">
      <c r="A6410" s="37" t="s">
        <v>1306</v>
      </c>
      <c r="B6410" s="37" t="s">
        <v>278</v>
      </c>
      <c r="C6410" s="37" t="n">
        <v>22</v>
      </c>
      <c r="D6410" s="37" t="n">
        <v>22</v>
      </c>
      <c r="E6410" s="37" t="n">
        <v>0</v>
      </c>
      <c r="F6410" s="37" t="n">
        <v>2</v>
      </c>
      <c r="G6410" s="37" t="n">
        <v>0</v>
      </c>
      <c r="H6410" s="37" t="n">
        <v>1</v>
      </c>
      <c r="I6410" s="37" t="n">
        <v>0</v>
      </c>
      <c r="J6410" s="40" t="n">
        <f aca="false">IF(C6410=0,"",D6410/C6410)</f>
        <v>1</v>
      </c>
    </row>
    <row r="6411" customFormat="false" ht="15" hidden="false" customHeight="false" outlineLevel="0" collapsed="false">
      <c r="A6411" s="37" t="s">
        <v>1306</v>
      </c>
      <c r="B6411" s="37" t="s">
        <v>279</v>
      </c>
      <c r="C6411" s="37" t="n">
        <v>22</v>
      </c>
      <c r="D6411" s="37" t="n">
        <v>22</v>
      </c>
      <c r="E6411" s="37" t="n">
        <v>3</v>
      </c>
      <c r="F6411" s="37" t="n">
        <v>1</v>
      </c>
      <c r="G6411" s="37" t="n">
        <v>0</v>
      </c>
      <c r="H6411" s="37" t="n">
        <v>1</v>
      </c>
      <c r="I6411" s="37" t="n">
        <v>0</v>
      </c>
      <c r="J6411" s="40" t="n">
        <f aca="false">IF(C6411=0,"",D6411/C6411)</f>
        <v>1</v>
      </c>
    </row>
    <row r="6412" customFormat="false" ht="15" hidden="false" customHeight="false" outlineLevel="0" collapsed="false">
      <c r="A6412" s="37" t="s">
        <v>1306</v>
      </c>
      <c r="B6412" s="37" t="s">
        <v>280</v>
      </c>
      <c r="C6412" s="37" t="n">
        <v>22</v>
      </c>
      <c r="D6412" s="37" t="n">
        <v>20</v>
      </c>
      <c r="E6412" s="37" t="n">
        <v>0</v>
      </c>
      <c r="F6412" s="37" t="n">
        <v>1</v>
      </c>
      <c r="G6412" s="37" t="n">
        <v>0</v>
      </c>
      <c r="H6412" s="37" t="n">
        <v>0</v>
      </c>
      <c r="I6412" s="37" t="n">
        <v>3</v>
      </c>
      <c r="J6412" s="40" t="n">
        <f aca="false">IF(C6412=0,"",D6412/C6412)</f>
        <v>0.909090909090909</v>
      </c>
    </row>
    <row r="6413" customFormat="false" ht="15" hidden="false" customHeight="false" outlineLevel="0" collapsed="false">
      <c r="A6413" s="37" t="s">
        <v>1306</v>
      </c>
      <c r="B6413" s="37" t="s">
        <v>281</v>
      </c>
      <c r="C6413" s="37" t="n">
        <v>22</v>
      </c>
      <c r="D6413" s="37" t="n">
        <v>22</v>
      </c>
      <c r="E6413" s="37" t="n">
        <v>1</v>
      </c>
      <c r="F6413" s="37" t="n">
        <v>0</v>
      </c>
      <c r="G6413" s="37" t="n">
        <v>0</v>
      </c>
      <c r="H6413" s="37" t="n">
        <v>2</v>
      </c>
      <c r="I6413" s="37" t="n">
        <v>0</v>
      </c>
      <c r="J6413" s="40" t="n">
        <f aca="false">IF(C6413=0,"",D6413/C6413)</f>
        <v>1</v>
      </c>
    </row>
    <row r="6414" customFormat="false" ht="15" hidden="false" customHeight="false" outlineLevel="0" collapsed="false">
      <c r="A6414" s="37" t="s">
        <v>1307</v>
      </c>
      <c r="B6414" s="37" t="s">
        <v>270</v>
      </c>
      <c r="C6414" s="37" t="n">
        <v>22</v>
      </c>
      <c r="D6414" s="37" t="n">
        <v>21</v>
      </c>
      <c r="E6414" s="37" t="n">
        <v>1</v>
      </c>
      <c r="F6414" s="37" t="n">
        <v>1</v>
      </c>
      <c r="G6414" s="37" t="n">
        <v>0</v>
      </c>
      <c r="H6414" s="37" t="n">
        <v>1</v>
      </c>
      <c r="I6414" s="37" t="n">
        <v>9</v>
      </c>
      <c r="J6414" s="40" t="n">
        <f aca="false">IF(C6414=0,"",D6414/C6414)</f>
        <v>0.954545454545455</v>
      </c>
    </row>
    <row r="6415" customFormat="false" ht="15" hidden="false" customHeight="false" outlineLevel="0" collapsed="false">
      <c r="A6415" s="37" t="s">
        <v>1307</v>
      </c>
      <c r="B6415" s="37" t="s">
        <v>271</v>
      </c>
      <c r="C6415" s="37" t="n">
        <v>22</v>
      </c>
      <c r="D6415" s="37" t="n">
        <v>22</v>
      </c>
      <c r="E6415" s="37" t="n">
        <v>0</v>
      </c>
      <c r="F6415" s="37" t="n">
        <v>1</v>
      </c>
      <c r="G6415" s="37" t="n">
        <v>0</v>
      </c>
      <c r="H6415" s="37" t="n">
        <v>1</v>
      </c>
      <c r="I6415" s="37" t="n">
        <v>3</v>
      </c>
      <c r="J6415" s="40" t="n">
        <f aca="false">IF(C6415=0,"",D6415/C6415)</f>
        <v>1</v>
      </c>
    </row>
    <row r="6416" customFormat="false" ht="15" hidden="false" customHeight="false" outlineLevel="0" collapsed="false">
      <c r="A6416" s="37" t="s">
        <v>1307</v>
      </c>
      <c r="B6416" s="37" t="s">
        <v>272</v>
      </c>
      <c r="C6416" s="37" t="n">
        <v>22</v>
      </c>
      <c r="D6416" s="37" t="n">
        <v>21</v>
      </c>
      <c r="E6416" s="37" t="n">
        <v>0</v>
      </c>
      <c r="F6416" s="37" t="n">
        <v>0</v>
      </c>
      <c r="G6416" s="37" t="n">
        <v>0</v>
      </c>
      <c r="H6416" s="37" t="n">
        <v>2</v>
      </c>
      <c r="I6416" s="37" t="n">
        <v>3</v>
      </c>
      <c r="J6416" s="40" t="n">
        <f aca="false">IF(C6416=0,"",D6416/C6416)</f>
        <v>0.954545454545455</v>
      </c>
    </row>
    <row r="6417" customFormat="false" ht="15" hidden="false" customHeight="false" outlineLevel="0" collapsed="false">
      <c r="A6417" s="37" t="s">
        <v>1307</v>
      </c>
      <c r="B6417" s="37" t="s">
        <v>273</v>
      </c>
      <c r="C6417" s="37" t="n">
        <v>22</v>
      </c>
      <c r="D6417" s="37" t="n">
        <v>22</v>
      </c>
      <c r="E6417" s="37" t="n">
        <v>0</v>
      </c>
      <c r="F6417" s="37" t="n">
        <v>0</v>
      </c>
      <c r="G6417" s="37" t="n">
        <v>1</v>
      </c>
      <c r="H6417" s="37" t="n">
        <v>0</v>
      </c>
      <c r="I6417" s="37" t="n">
        <v>2</v>
      </c>
      <c r="J6417" s="40" t="n">
        <f aca="false">IF(C6417=0,"",D6417/C6417)</f>
        <v>1</v>
      </c>
    </row>
    <row r="6418" customFormat="false" ht="15" hidden="false" customHeight="false" outlineLevel="0" collapsed="false">
      <c r="A6418" s="37" t="s">
        <v>1307</v>
      </c>
      <c r="B6418" s="37" t="s">
        <v>274</v>
      </c>
      <c r="C6418" s="37" t="n">
        <v>22</v>
      </c>
      <c r="D6418" s="37" t="n">
        <v>21</v>
      </c>
      <c r="E6418" s="37" t="n">
        <v>0</v>
      </c>
      <c r="F6418" s="37" t="n">
        <v>0</v>
      </c>
      <c r="G6418" s="37" t="n">
        <v>0</v>
      </c>
      <c r="H6418" s="37" t="n">
        <v>1</v>
      </c>
      <c r="I6418" s="37" t="n">
        <v>0</v>
      </c>
      <c r="J6418" s="40" t="n">
        <f aca="false">IF(C6418=0,"",D6418/C6418)</f>
        <v>0.954545454545455</v>
      </c>
    </row>
    <row r="6419" customFormat="false" ht="15" hidden="false" customHeight="false" outlineLevel="0" collapsed="false">
      <c r="A6419" s="37" t="s">
        <v>1307</v>
      </c>
      <c r="B6419" s="37" t="s">
        <v>275</v>
      </c>
      <c r="C6419" s="37" t="n">
        <v>22</v>
      </c>
      <c r="D6419" s="37" t="n">
        <v>21</v>
      </c>
      <c r="E6419" s="37" t="n">
        <v>0</v>
      </c>
      <c r="F6419" s="37" t="n">
        <v>0</v>
      </c>
      <c r="G6419" s="37" t="n">
        <v>0</v>
      </c>
      <c r="H6419" s="37" t="n">
        <v>3</v>
      </c>
      <c r="I6419" s="37" t="n">
        <v>0</v>
      </c>
      <c r="J6419" s="40" t="n">
        <f aca="false">IF(C6419=0,"",D6419/C6419)</f>
        <v>0.954545454545455</v>
      </c>
    </row>
    <row r="6420" customFormat="false" ht="15" hidden="false" customHeight="false" outlineLevel="0" collapsed="false">
      <c r="A6420" s="37" t="s">
        <v>1307</v>
      </c>
      <c r="B6420" s="37" t="s">
        <v>276</v>
      </c>
      <c r="C6420" s="37" t="n">
        <v>22</v>
      </c>
      <c r="D6420" s="37" t="n">
        <v>19</v>
      </c>
      <c r="E6420" s="37" t="n">
        <v>0</v>
      </c>
      <c r="F6420" s="37" t="n">
        <v>1</v>
      </c>
      <c r="G6420" s="37" t="n">
        <v>0</v>
      </c>
      <c r="H6420" s="37" t="n">
        <v>0</v>
      </c>
      <c r="I6420" s="37" t="n">
        <v>0</v>
      </c>
      <c r="J6420" s="40" t="n">
        <f aca="false">IF(C6420=0,"",D6420/C6420)</f>
        <v>0.863636363636364</v>
      </c>
    </row>
    <row r="6421" customFormat="false" ht="15" hidden="false" customHeight="false" outlineLevel="0" collapsed="false">
      <c r="A6421" s="37" t="s">
        <v>1307</v>
      </c>
      <c r="B6421" s="37" t="s">
        <v>277</v>
      </c>
      <c r="C6421" s="37" t="n">
        <v>22</v>
      </c>
      <c r="D6421" s="37" t="n">
        <v>18</v>
      </c>
      <c r="E6421" s="37" t="n">
        <v>0</v>
      </c>
      <c r="F6421" s="37" t="n">
        <v>2</v>
      </c>
      <c r="G6421" s="37" t="n">
        <v>0</v>
      </c>
      <c r="H6421" s="37" t="n">
        <v>0</v>
      </c>
      <c r="I6421" s="37" t="n">
        <v>2</v>
      </c>
      <c r="J6421" s="40" t="n">
        <f aca="false">IF(C6421=0,"",D6421/C6421)</f>
        <v>0.818181818181818</v>
      </c>
    </row>
    <row r="6422" customFormat="false" ht="15" hidden="false" customHeight="false" outlineLevel="0" collapsed="false">
      <c r="A6422" s="37" t="s">
        <v>1307</v>
      </c>
      <c r="B6422" s="37" t="s">
        <v>278</v>
      </c>
      <c r="C6422" s="37" t="n">
        <v>22</v>
      </c>
      <c r="D6422" s="37" t="n">
        <v>21</v>
      </c>
      <c r="E6422" s="37" t="n">
        <v>0</v>
      </c>
      <c r="F6422" s="37" t="n">
        <v>3</v>
      </c>
      <c r="G6422" s="37" t="n">
        <v>1</v>
      </c>
      <c r="H6422" s="37" t="n">
        <v>3</v>
      </c>
      <c r="I6422" s="37" t="n">
        <v>0</v>
      </c>
      <c r="J6422" s="40" t="n">
        <f aca="false">IF(C6422=0,"",D6422/C6422)</f>
        <v>0.954545454545455</v>
      </c>
    </row>
    <row r="6423" customFormat="false" ht="15" hidden="false" customHeight="false" outlineLevel="0" collapsed="false">
      <c r="A6423" s="37" t="s">
        <v>1307</v>
      </c>
      <c r="B6423" s="37" t="s">
        <v>279</v>
      </c>
      <c r="C6423" s="37" t="n">
        <v>22</v>
      </c>
      <c r="D6423" s="37" t="n">
        <v>20</v>
      </c>
      <c r="E6423" s="37" t="n">
        <v>2</v>
      </c>
      <c r="F6423" s="37" t="n">
        <v>0</v>
      </c>
      <c r="G6423" s="37" t="n">
        <v>0</v>
      </c>
      <c r="H6423" s="37" t="n">
        <v>3</v>
      </c>
      <c r="I6423" s="37" t="n">
        <v>0</v>
      </c>
      <c r="J6423" s="40" t="n">
        <f aca="false">IF(C6423=0,"",D6423/C6423)</f>
        <v>0.909090909090909</v>
      </c>
    </row>
    <row r="6424" customFormat="false" ht="15" hidden="false" customHeight="false" outlineLevel="0" collapsed="false">
      <c r="A6424" s="37" t="s">
        <v>1307</v>
      </c>
      <c r="B6424" s="37" t="s">
        <v>280</v>
      </c>
      <c r="C6424" s="37" t="n">
        <v>22</v>
      </c>
      <c r="D6424" s="37" t="n">
        <v>18</v>
      </c>
      <c r="E6424" s="37" t="n">
        <v>0</v>
      </c>
      <c r="F6424" s="37" t="n">
        <v>1</v>
      </c>
      <c r="G6424" s="37" t="n">
        <v>0</v>
      </c>
      <c r="H6424" s="37" t="n">
        <v>0</v>
      </c>
      <c r="I6424" s="37" t="n">
        <v>12</v>
      </c>
      <c r="J6424" s="40" t="n">
        <f aca="false">IF(C6424=0,"",D6424/C6424)</f>
        <v>0.818181818181818</v>
      </c>
    </row>
    <row r="6425" customFormat="false" ht="15" hidden="false" customHeight="false" outlineLevel="0" collapsed="false">
      <c r="A6425" s="37" t="s">
        <v>1307</v>
      </c>
      <c r="B6425" s="37" t="s">
        <v>281</v>
      </c>
      <c r="C6425" s="37" t="n">
        <v>22</v>
      </c>
      <c r="D6425" s="37" t="n">
        <v>22</v>
      </c>
      <c r="E6425" s="37" t="n">
        <v>1</v>
      </c>
      <c r="F6425" s="37" t="n">
        <v>0</v>
      </c>
      <c r="G6425" s="37" t="n">
        <v>0</v>
      </c>
      <c r="H6425" s="37" t="n">
        <v>1</v>
      </c>
      <c r="I6425" s="37" t="n">
        <v>0</v>
      </c>
      <c r="J6425" s="40" t="n">
        <f aca="false">IF(C6425=0,"",D6425/C6425)</f>
        <v>1</v>
      </c>
    </row>
    <row r="6426" customFormat="false" ht="15" hidden="false" customHeight="false" outlineLevel="0" collapsed="false">
      <c r="A6426" s="37" t="s">
        <v>1308</v>
      </c>
      <c r="B6426" s="37" t="s">
        <v>271</v>
      </c>
      <c r="C6426" s="37" t="n">
        <v>22</v>
      </c>
      <c r="D6426" s="37" t="n">
        <v>21</v>
      </c>
      <c r="E6426" s="37" t="n">
        <v>1</v>
      </c>
      <c r="F6426" s="37" t="n">
        <v>0</v>
      </c>
      <c r="G6426" s="37" t="n">
        <v>0</v>
      </c>
      <c r="H6426" s="37" t="n">
        <v>3</v>
      </c>
      <c r="I6426" s="37" t="n">
        <v>1</v>
      </c>
      <c r="J6426" s="40" t="n">
        <f aca="false">IF(C6426=0,"",D6426/C6426)</f>
        <v>0.954545454545455</v>
      </c>
    </row>
    <row r="6427" customFormat="false" ht="15" hidden="false" customHeight="false" outlineLevel="0" collapsed="false">
      <c r="A6427" s="37" t="s">
        <v>1308</v>
      </c>
      <c r="B6427" s="37" t="s">
        <v>272</v>
      </c>
      <c r="C6427" s="37" t="n">
        <v>22</v>
      </c>
      <c r="D6427" s="37" t="n">
        <v>19</v>
      </c>
      <c r="E6427" s="37" t="n">
        <v>1</v>
      </c>
      <c r="F6427" s="37" t="n">
        <v>1</v>
      </c>
      <c r="G6427" s="37" t="n">
        <v>0</v>
      </c>
      <c r="H6427" s="37" t="n">
        <v>1</v>
      </c>
      <c r="I6427" s="37" t="n">
        <v>0</v>
      </c>
      <c r="J6427" s="40" t="n">
        <f aca="false">IF(C6427=0,"",D6427/C6427)</f>
        <v>0.863636363636364</v>
      </c>
    </row>
    <row r="6428" customFormat="false" ht="15" hidden="false" customHeight="false" outlineLevel="0" collapsed="false">
      <c r="A6428" s="37" t="s">
        <v>1308</v>
      </c>
      <c r="B6428" s="37" t="s">
        <v>273</v>
      </c>
      <c r="C6428" s="37" t="n">
        <v>22</v>
      </c>
      <c r="D6428" s="37" t="n">
        <v>22</v>
      </c>
      <c r="E6428" s="37" t="n">
        <v>2</v>
      </c>
      <c r="F6428" s="37" t="n">
        <v>0</v>
      </c>
      <c r="G6428" s="37" t="n">
        <v>0</v>
      </c>
      <c r="H6428" s="37" t="n">
        <v>2</v>
      </c>
      <c r="I6428" s="37" t="n">
        <v>0</v>
      </c>
      <c r="J6428" s="40" t="n">
        <f aca="false">IF(C6428=0,"",D6428/C6428)</f>
        <v>1</v>
      </c>
    </row>
    <row r="6429" customFormat="false" ht="15" hidden="false" customHeight="false" outlineLevel="0" collapsed="false">
      <c r="A6429" s="37" t="s">
        <v>1308</v>
      </c>
      <c r="B6429" s="37" t="s">
        <v>274</v>
      </c>
      <c r="C6429" s="37" t="n">
        <v>22</v>
      </c>
      <c r="D6429" s="37" t="n">
        <v>21</v>
      </c>
      <c r="E6429" s="37" t="n">
        <v>0</v>
      </c>
      <c r="F6429" s="37" t="n">
        <v>2</v>
      </c>
      <c r="G6429" s="37" t="n">
        <v>1</v>
      </c>
      <c r="H6429" s="37" t="n">
        <v>2</v>
      </c>
      <c r="I6429" s="37" t="n">
        <v>1</v>
      </c>
      <c r="J6429" s="40" t="n">
        <f aca="false">IF(C6429=0,"",D6429/C6429)</f>
        <v>0.954545454545455</v>
      </c>
    </row>
    <row r="6430" customFormat="false" ht="15" hidden="false" customHeight="false" outlineLevel="0" collapsed="false">
      <c r="A6430" s="37" t="s">
        <v>1308</v>
      </c>
      <c r="B6430" s="37" t="s">
        <v>275</v>
      </c>
      <c r="C6430" s="37" t="n">
        <v>22</v>
      </c>
      <c r="D6430" s="37" t="n">
        <v>19</v>
      </c>
      <c r="E6430" s="37" t="n">
        <v>1</v>
      </c>
      <c r="F6430" s="37" t="n">
        <v>1</v>
      </c>
      <c r="G6430" s="37" t="n">
        <v>0</v>
      </c>
      <c r="H6430" s="37" t="n">
        <v>2</v>
      </c>
      <c r="I6430" s="37" t="n">
        <v>0</v>
      </c>
      <c r="J6430" s="40" t="n">
        <f aca="false">IF(C6430=0,"",D6430/C6430)</f>
        <v>0.863636363636364</v>
      </c>
    </row>
    <row r="6431" customFormat="false" ht="15" hidden="false" customHeight="false" outlineLevel="0" collapsed="false">
      <c r="A6431" s="37" t="s">
        <v>1308</v>
      </c>
      <c r="B6431" s="37" t="s">
        <v>276</v>
      </c>
      <c r="C6431" s="37" t="n">
        <v>22</v>
      </c>
      <c r="D6431" s="37" t="n">
        <v>20</v>
      </c>
      <c r="E6431" s="37" t="n">
        <v>2</v>
      </c>
      <c r="F6431" s="37" t="n">
        <v>1</v>
      </c>
      <c r="G6431" s="37" t="n">
        <v>0</v>
      </c>
      <c r="H6431" s="37" t="n">
        <v>0</v>
      </c>
      <c r="I6431" s="37" t="n">
        <v>4</v>
      </c>
      <c r="J6431" s="40" t="n">
        <f aca="false">IF(C6431=0,"",D6431/C6431)</f>
        <v>0.909090909090909</v>
      </c>
    </row>
    <row r="6432" customFormat="false" ht="15" hidden="false" customHeight="false" outlineLevel="0" collapsed="false">
      <c r="A6432" s="37" t="s">
        <v>1308</v>
      </c>
      <c r="B6432" s="37" t="s">
        <v>277</v>
      </c>
      <c r="C6432" s="37" t="n">
        <v>22</v>
      </c>
      <c r="D6432" s="37" t="n">
        <v>21</v>
      </c>
      <c r="E6432" s="37" t="n">
        <v>0</v>
      </c>
      <c r="F6432" s="37" t="n">
        <v>3</v>
      </c>
      <c r="G6432" s="37" t="n">
        <v>0</v>
      </c>
      <c r="H6432" s="37" t="n">
        <v>1</v>
      </c>
      <c r="I6432" s="37" t="n">
        <v>3</v>
      </c>
      <c r="J6432" s="40" t="n">
        <f aca="false">IF(C6432=0,"",D6432/C6432)</f>
        <v>0.954545454545455</v>
      </c>
    </row>
    <row r="6433" customFormat="false" ht="15" hidden="false" customHeight="false" outlineLevel="0" collapsed="false">
      <c r="A6433" s="37" t="s">
        <v>1308</v>
      </c>
      <c r="B6433" s="37" t="s">
        <v>278</v>
      </c>
      <c r="C6433" s="37" t="n">
        <v>22</v>
      </c>
      <c r="D6433" s="37" t="n">
        <v>19</v>
      </c>
      <c r="E6433" s="37" t="n">
        <v>0</v>
      </c>
      <c r="F6433" s="37" t="n">
        <v>0</v>
      </c>
      <c r="G6433" s="37" t="n">
        <v>0</v>
      </c>
      <c r="H6433" s="37" t="n">
        <v>1</v>
      </c>
      <c r="I6433" s="37" t="n">
        <v>0</v>
      </c>
      <c r="J6433" s="40" t="n">
        <f aca="false">IF(C6433=0,"",D6433/C6433)</f>
        <v>0.863636363636364</v>
      </c>
    </row>
    <row r="6434" customFormat="false" ht="15" hidden="false" customHeight="false" outlineLevel="0" collapsed="false">
      <c r="A6434" s="37" t="s">
        <v>1308</v>
      </c>
      <c r="B6434" s="37" t="s">
        <v>279</v>
      </c>
      <c r="C6434" s="37" t="n">
        <v>22</v>
      </c>
      <c r="D6434" s="37" t="n">
        <v>20</v>
      </c>
      <c r="E6434" s="37" t="n">
        <v>1</v>
      </c>
      <c r="F6434" s="37" t="n">
        <v>0</v>
      </c>
      <c r="G6434" s="37" t="n">
        <v>0</v>
      </c>
      <c r="H6434" s="37" t="n">
        <v>1</v>
      </c>
      <c r="I6434" s="37" t="n">
        <v>0</v>
      </c>
      <c r="J6434" s="40" t="n">
        <f aca="false">IF(C6434=0,"",D6434/C6434)</f>
        <v>0.909090909090909</v>
      </c>
    </row>
    <row r="6435" customFormat="false" ht="15" hidden="false" customHeight="false" outlineLevel="0" collapsed="false">
      <c r="A6435" s="37" t="s">
        <v>1308</v>
      </c>
      <c r="B6435" s="37" t="s">
        <v>280</v>
      </c>
      <c r="C6435" s="37" t="n">
        <v>22</v>
      </c>
      <c r="D6435" s="37" t="n">
        <v>21</v>
      </c>
      <c r="E6435" s="37" t="n">
        <v>2</v>
      </c>
      <c r="F6435" s="37" t="n">
        <v>0</v>
      </c>
      <c r="G6435" s="37" t="n">
        <v>0</v>
      </c>
      <c r="H6435" s="37" t="n">
        <v>2</v>
      </c>
      <c r="I6435" s="37" t="n">
        <v>1</v>
      </c>
      <c r="J6435" s="40" t="n">
        <f aca="false">IF(C6435=0,"",D6435/C6435)</f>
        <v>0.954545454545455</v>
      </c>
    </row>
    <row r="6436" customFormat="false" ht="15" hidden="false" customHeight="false" outlineLevel="0" collapsed="false">
      <c r="A6436" s="37" t="s">
        <v>1308</v>
      </c>
      <c r="B6436" s="37" t="s">
        <v>281</v>
      </c>
      <c r="C6436" s="37" t="n">
        <v>22</v>
      </c>
      <c r="D6436" s="37" t="n">
        <v>22</v>
      </c>
      <c r="E6436" s="37" t="n">
        <v>0</v>
      </c>
      <c r="F6436" s="37" t="n">
        <v>0</v>
      </c>
      <c r="G6436" s="37" t="n">
        <v>0</v>
      </c>
      <c r="H6436" s="37" t="n">
        <v>3</v>
      </c>
      <c r="I6436" s="37" t="n">
        <v>0</v>
      </c>
      <c r="J6436" s="40" t="n">
        <f aca="false">IF(C6436=0,"",D6436/C6436)</f>
        <v>1</v>
      </c>
    </row>
    <row r="6437" customFormat="false" ht="15" hidden="false" customHeight="false" outlineLevel="0" collapsed="false">
      <c r="A6437" s="37" t="s">
        <v>1309</v>
      </c>
      <c r="B6437" s="37" t="s">
        <v>270</v>
      </c>
      <c r="C6437" s="37" t="n">
        <v>22</v>
      </c>
      <c r="D6437" s="37" t="n">
        <v>20</v>
      </c>
      <c r="E6437" s="37" t="n">
        <v>1</v>
      </c>
      <c r="F6437" s="37" t="n">
        <v>1</v>
      </c>
      <c r="G6437" s="37" t="n">
        <v>0</v>
      </c>
      <c r="H6437" s="37" t="n">
        <v>1</v>
      </c>
      <c r="I6437" s="37" t="n">
        <v>3</v>
      </c>
      <c r="J6437" s="40" t="n">
        <f aca="false">IF(C6437=0,"",D6437/C6437)</f>
        <v>0.909090909090909</v>
      </c>
    </row>
    <row r="6438" customFormat="false" ht="15" hidden="false" customHeight="false" outlineLevel="0" collapsed="false">
      <c r="A6438" s="37" t="s">
        <v>1309</v>
      </c>
      <c r="B6438" s="37" t="s">
        <v>271</v>
      </c>
      <c r="C6438" s="37" t="n">
        <v>22</v>
      </c>
      <c r="D6438" s="37" t="n">
        <v>21</v>
      </c>
      <c r="E6438" s="37" t="n">
        <v>0</v>
      </c>
      <c r="F6438" s="37" t="n">
        <v>1</v>
      </c>
      <c r="G6438" s="37" t="n">
        <v>1</v>
      </c>
      <c r="H6438" s="37" t="n">
        <v>0</v>
      </c>
      <c r="I6438" s="37" t="n">
        <v>0</v>
      </c>
      <c r="J6438" s="40" t="n">
        <f aca="false">IF(C6438=0,"",D6438/C6438)</f>
        <v>0.954545454545455</v>
      </c>
    </row>
    <row r="6439" customFormat="false" ht="15" hidden="false" customHeight="false" outlineLevel="0" collapsed="false">
      <c r="A6439" s="37" t="s">
        <v>1309</v>
      </c>
      <c r="B6439" s="37" t="s">
        <v>272</v>
      </c>
      <c r="C6439" s="37" t="n">
        <v>22</v>
      </c>
      <c r="D6439" s="37" t="n">
        <v>21</v>
      </c>
      <c r="E6439" s="37" t="n">
        <v>1</v>
      </c>
      <c r="F6439" s="37" t="n">
        <v>0</v>
      </c>
      <c r="G6439" s="37" t="n">
        <v>0</v>
      </c>
      <c r="H6439" s="37" t="n">
        <v>1</v>
      </c>
      <c r="I6439" s="37" t="n">
        <v>4</v>
      </c>
      <c r="J6439" s="40" t="n">
        <f aca="false">IF(C6439=0,"",D6439/C6439)</f>
        <v>0.954545454545455</v>
      </c>
    </row>
    <row r="6440" customFormat="false" ht="15" hidden="false" customHeight="false" outlineLevel="0" collapsed="false">
      <c r="A6440" s="37" t="s">
        <v>1309</v>
      </c>
      <c r="B6440" s="37" t="s">
        <v>273</v>
      </c>
      <c r="C6440" s="37" t="n">
        <v>22</v>
      </c>
      <c r="D6440" s="37" t="n">
        <v>21</v>
      </c>
      <c r="E6440" s="37" t="n">
        <v>1</v>
      </c>
      <c r="F6440" s="37" t="n">
        <v>1</v>
      </c>
      <c r="G6440" s="37" t="n">
        <v>0</v>
      </c>
      <c r="H6440" s="37" t="n">
        <v>1</v>
      </c>
      <c r="I6440" s="37" t="n">
        <v>1</v>
      </c>
      <c r="J6440" s="40" t="n">
        <f aca="false">IF(C6440=0,"",D6440/C6440)</f>
        <v>0.954545454545455</v>
      </c>
    </row>
    <row r="6441" customFormat="false" ht="15" hidden="false" customHeight="false" outlineLevel="0" collapsed="false">
      <c r="A6441" s="37" t="s">
        <v>1309</v>
      </c>
      <c r="B6441" s="37" t="s">
        <v>274</v>
      </c>
      <c r="C6441" s="37" t="n">
        <v>22</v>
      </c>
      <c r="D6441" s="37" t="n">
        <v>21</v>
      </c>
      <c r="E6441" s="37" t="n">
        <v>0</v>
      </c>
      <c r="F6441" s="37" t="n">
        <v>0</v>
      </c>
      <c r="G6441" s="37" t="n">
        <v>0</v>
      </c>
      <c r="H6441" s="37" t="n">
        <v>2</v>
      </c>
      <c r="I6441" s="37" t="n">
        <v>0</v>
      </c>
      <c r="J6441" s="40" t="n">
        <f aca="false">IF(C6441=0,"",D6441/C6441)</f>
        <v>0.954545454545455</v>
      </c>
    </row>
    <row r="6442" customFormat="false" ht="15" hidden="false" customHeight="false" outlineLevel="0" collapsed="false">
      <c r="A6442" s="37" t="s">
        <v>1309</v>
      </c>
      <c r="B6442" s="37" t="s">
        <v>275</v>
      </c>
      <c r="C6442" s="37" t="n">
        <v>22</v>
      </c>
      <c r="D6442" s="37" t="n">
        <v>22</v>
      </c>
      <c r="E6442" s="37" t="n">
        <v>0</v>
      </c>
      <c r="F6442" s="37" t="n">
        <v>0</v>
      </c>
      <c r="G6442" s="37" t="n">
        <v>1</v>
      </c>
      <c r="H6442" s="37" t="n">
        <v>1</v>
      </c>
      <c r="I6442" s="37" t="n">
        <v>0</v>
      </c>
      <c r="J6442" s="40" t="n">
        <f aca="false">IF(C6442=0,"",D6442/C6442)</f>
        <v>1</v>
      </c>
    </row>
    <row r="6443" customFormat="false" ht="15" hidden="false" customHeight="false" outlineLevel="0" collapsed="false">
      <c r="A6443" s="37" t="s">
        <v>1309</v>
      </c>
      <c r="B6443" s="37" t="s">
        <v>276</v>
      </c>
      <c r="C6443" s="37" t="n">
        <v>22</v>
      </c>
      <c r="D6443" s="37" t="n">
        <v>20</v>
      </c>
      <c r="E6443" s="37" t="n">
        <v>0</v>
      </c>
      <c r="F6443" s="37" t="n">
        <v>1</v>
      </c>
      <c r="G6443" s="37" t="n">
        <v>0</v>
      </c>
      <c r="H6443" s="37" t="n">
        <v>1</v>
      </c>
      <c r="I6443" s="37" t="n">
        <v>0</v>
      </c>
      <c r="J6443" s="40" t="n">
        <f aca="false">IF(C6443=0,"",D6443/C6443)</f>
        <v>0.909090909090909</v>
      </c>
    </row>
    <row r="6444" customFormat="false" ht="15" hidden="false" customHeight="false" outlineLevel="0" collapsed="false">
      <c r="A6444" s="37" t="s">
        <v>1309</v>
      </c>
      <c r="B6444" s="37" t="s">
        <v>277</v>
      </c>
      <c r="C6444" s="37" t="n">
        <v>22</v>
      </c>
      <c r="D6444" s="37" t="n">
        <v>21</v>
      </c>
      <c r="E6444" s="37" t="n">
        <v>0</v>
      </c>
      <c r="F6444" s="37" t="n">
        <v>0</v>
      </c>
      <c r="G6444" s="37" t="n">
        <v>0</v>
      </c>
      <c r="H6444" s="37" t="n">
        <v>0</v>
      </c>
      <c r="I6444" s="37" t="n">
        <v>2</v>
      </c>
      <c r="J6444" s="40" t="n">
        <f aca="false">IF(C6444=0,"",D6444/C6444)</f>
        <v>0.954545454545455</v>
      </c>
    </row>
    <row r="6445" customFormat="false" ht="15" hidden="false" customHeight="false" outlineLevel="0" collapsed="false">
      <c r="A6445" s="37" t="s">
        <v>1309</v>
      </c>
      <c r="B6445" s="37" t="s">
        <v>278</v>
      </c>
      <c r="C6445" s="37" t="n">
        <v>22</v>
      </c>
      <c r="D6445" s="37" t="n">
        <v>20</v>
      </c>
      <c r="E6445" s="37" t="n">
        <v>0</v>
      </c>
      <c r="F6445" s="37" t="n">
        <v>0</v>
      </c>
      <c r="G6445" s="37" t="n">
        <v>0</v>
      </c>
      <c r="H6445" s="37" t="n">
        <v>0</v>
      </c>
      <c r="I6445" s="37" t="n">
        <v>0</v>
      </c>
      <c r="J6445" s="40" t="n">
        <f aca="false">IF(C6445=0,"",D6445/C6445)</f>
        <v>0.909090909090909</v>
      </c>
    </row>
    <row r="6446" customFormat="false" ht="15" hidden="false" customHeight="false" outlineLevel="0" collapsed="false">
      <c r="A6446" s="37" t="s">
        <v>1309</v>
      </c>
      <c r="B6446" s="37" t="s">
        <v>279</v>
      </c>
      <c r="C6446" s="37" t="n">
        <v>22</v>
      </c>
      <c r="D6446" s="37" t="n">
        <v>20</v>
      </c>
      <c r="E6446" s="37" t="n">
        <v>0</v>
      </c>
      <c r="F6446" s="37" t="n">
        <v>0</v>
      </c>
      <c r="G6446" s="37" t="n">
        <v>0</v>
      </c>
      <c r="H6446" s="37" t="n">
        <v>2</v>
      </c>
      <c r="I6446" s="37" t="n">
        <v>1</v>
      </c>
      <c r="J6446" s="40" t="n">
        <f aca="false">IF(C6446=0,"",D6446/C6446)</f>
        <v>0.909090909090909</v>
      </c>
    </row>
    <row r="6447" customFormat="false" ht="15" hidden="false" customHeight="false" outlineLevel="0" collapsed="false">
      <c r="A6447" s="37" t="s">
        <v>1309</v>
      </c>
      <c r="B6447" s="37" t="s">
        <v>280</v>
      </c>
      <c r="C6447" s="37" t="n">
        <v>22</v>
      </c>
      <c r="D6447" s="37" t="n">
        <v>21</v>
      </c>
      <c r="E6447" s="37" t="n">
        <v>0</v>
      </c>
      <c r="F6447" s="37" t="n">
        <v>4</v>
      </c>
      <c r="G6447" s="37" t="n">
        <v>1</v>
      </c>
      <c r="H6447" s="37" t="n">
        <v>3</v>
      </c>
      <c r="I6447" s="37" t="n">
        <v>3</v>
      </c>
      <c r="J6447" s="40" t="n">
        <f aca="false">IF(C6447=0,"",D6447/C6447)</f>
        <v>0.954545454545455</v>
      </c>
    </row>
    <row r="6448" customFormat="false" ht="15" hidden="false" customHeight="false" outlineLevel="0" collapsed="false">
      <c r="A6448" s="37" t="s">
        <v>1309</v>
      </c>
      <c r="B6448" s="37" t="s">
        <v>281</v>
      </c>
      <c r="C6448" s="37" t="n">
        <v>22</v>
      </c>
      <c r="D6448" s="37" t="n">
        <v>21</v>
      </c>
      <c r="E6448" s="37" t="n">
        <v>0</v>
      </c>
      <c r="F6448" s="37" t="n">
        <v>1</v>
      </c>
      <c r="G6448" s="37" t="n">
        <v>1</v>
      </c>
      <c r="H6448" s="37" t="n">
        <v>3</v>
      </c>
      <c r="I6448" s="37" t="n">
        <v>1</v>
      </c>
      <c r="J6448" s="40" t="n">
        <f aca="false">IF(C6448=0,"",D6448/C6448)</f>
        <v>0.954545454545455</v>
      </c>
    </row>
    <row r="6449" customFormat="false" ht="15" hidden="false" customHeight="false" outlineLevel="0" collapsed="false">
      <c r="A6449" s="37" t="s">
        <v>1310</v>
      </c>
      <c r="B6449" s="37" t="s">
        <v>270</v>
      </c>
      <c r="C6449" s="37" t="n">
        <v>22</v>
      </c>
      <c r="D6449" s="37" t="n">
        <v>22</v>
      </c>
      <c r="E6449" s="37" t="n">
        <v>1</v>
      </c>
      <c r="F6449" s="37" t="n">
        <v>0</v>
      </c>
      <c r="G6449" s="37" t="n">
        <v>0</v>
      </c>
      <c r="H6449" s="37" t="n">
        <v>0</v>
      </c>
      <c r="I6449" s="37" t="n">
        <v>0</v>
      </c>
      <c r="J6449" s="40" t="n">
        <f aca="false">IF(C6449=0,"",D6449/C6449)</f>
        <v>1</v>
      </c>
    </row>
    <row r="6450" customFormat="false" ht="15" hidden="false" customHeight="false" outlineLevel="0" collapsed="false">
      <c r="A6450" s="37" t="s">
        <v>1310</v>
      </c>
      <c r="B6450" s="37" t="s">
        <v>271</v>
      </c>
      <c r="C6450" s="37" t="n">
        <v>22</v>
      </c>
      <c r="D6450" s="37" t="n">
        <v>21</v>
      </c>
      <c r="E6450" s="37" t="n">
        <v>1</v>
      </c>
      <c r="F6450" s="37" t="n">
        <v>1</v>
      </c>
      <c r="G6450" s="37" t="n">
        <v>1</v>
      </c>
      <c r="H6450" s="37" t="n">
        <v>0</v>
      </c>
      <c r="I6450" s="37" t="n">
        <v>4</v>
      </c>
      <c r="J6450" s="40" t="n">
        <f aca="false">IF(C6450=0,"",D6450/C6450)</f>
        <v>0.954545454545455</v>
      </c>
    </row>
    <row r="6451" customFormat="false" ht="15" hidden="false" customHeight="false" outlineLevel="0" collapsed="false">
      <c r="A6451" s="37" t="s">
        <v>1310</v>
      </c>
      <c r="B6451" s="37" t="s">
        <v>272</v>
      </c>
      <c r="C6451" s="37" t="n">
        <v>22</v>
      </c>
      <c r="D6451" s="37" t="n">
        <v>22</v>
      </c>
      <c r="E6451" s="37" t="n">
        <v>0</v>
      </c>
      <c r="F6451" s="37" t="n">
        <v>1</v>
      </c>
      <c r="G6451" s="37" t="n">
        <v>0</v>
      </c>
      <c r="H6451" s="37" t="n">
        <v>0</v>
      </c>
      <c r="I6451" s="37" t="n">
        <v>0</v>
      </c>
      <c r="J6451" s="40" t="n">
        <f aca="false">IF(C6451=0,"",D6451/C6451)</f>
        <v>1</v>
      </c>
    </row>
    <row r="6452" customFormat="false" ht="15" hidden="false" customHeight="false" outlineLevel="0" collapsed="false">
      <c r="A6452" s="37" t="s">
        <v>1310</v>
      </c>
      <c r="B6452" s="37" t="s">
        <v>273</v>
      </c>
      <c r="C6452" s="37" t="n">
        <v>22</v>
      </c>
      <c r="D6452" s="37" t="n">
        <v>22</v>
      </c>
      <c r="E6452" s="37" t="n">
        <v>0</v>
      </c>
      <c r="F6452" s="37" t="n">
        <v>0</v>
      </c>
      <c r="G6452" s="37" t="n">
        <v>0</v>
      </c>
      <c r="H6452" s="37" t="n">
        <v>3</v>
      </c>
      <c r="I6452" s="37" t="n">
        <v>2</v>
      </c>
      <c r="J6452" s="40" t="n">
        <f aca="false">IF(C6452=0,"",D6452/C6452)</f>
        <v>1</v>
      </c>
    </row>
    <row r="6453" customFormat="false" ht="15" hidden="false" customHeight="false" outlineLevel="0" collapsed="false">
      <c r="A6453" s="37" t="s">
        <v>1310</v>
      </c>
      <c r="B6453" s="37" t="s">
        <v>274</v>
      </c>
      <c r="C6453" s="37" t="n">
        <v>22</v>
      </c>
      <c r="D6453" s="37" t="n">
        <v>21</v>
      </c>
      <c r="E6453" s="37" t="n">
        <v>0</v>
      </c>
      <c r="F6453" s="37" t="n">
        <v>0</v>
      </c>
      <c r="G6453" s="37" t="n">
        <v>0</v>
      </c>
      <c r="H6453" s="37" t="n">
        <v>2</v>
      </c>
      <c r="I6453" s="37" t="n">
        <v>3</v>
      </c>
      <c r="J6453" s="40" t="n">
        <f aca="false">IF(C6453=0,"",D6453/C6453)</f>
        <v>0.954545454545455</v>
      </c>
    </row>
    <row r="6454" customFormat="false" ht="15" hidden="false" customHeight="false" outlineLevel="0" collapsed="false">
      <c r="A6454" s="37" t="s">
        <v>1310</v>
      </c>
      <c r="B6454" s="37" t="s">
        <v>275</v>
      </c>
      <c r="C6454" s="37" t="n">
        <v>22</v>
      </c>
      <c r="D6454" s="37" t="n">
        <v>22</v>
      </c>
      <c r="E6454" s="37" t="n">
        <v>0</v>
      </c>
      <c r="F6454" s="37" t="n">
        <v>0</v>
      </c>
      <c r="G6454" s="37" t="n">
        <v>1</v>
      </c>
      <c r="H6454" s="37" t="n">
        <v>1</v>
      </c>
      <c r="I6454" s="37" t="n">
        <v>0</v>
      </c>
      <c r="J6454" s="40" t="n">
        <f aca="false">IF(C6454=0,"",D6454/C6454)</f>
        <v>1</v>
      </c>
    </row>
    <row r="6455" customFormat="false" ht="15" hidden="false" customHeight="false" outlineLevel="0" collapsed="false">
      <c r="A6455" s="37" t="s">
        <v>1310</v>
      </c>
      <c r="B6455" s="37" t="s">
        <v>276</v>
      </c>
      <c r="C6455" s="37" t="n">
        <v>22</v>
      </c>
      <c r="D6455" s="37" t="n">
        <v>18</v>
      </c>
      <c r="E6455" s="37" t="n">
        <v>1</v>
      </c>
      <c r="F6455" s="37" t="n">
        <v>0</v>
      </c>
      <c r="G6455" s="37" t="n">
        <v>0</v>
      </c>
      <c r="H6455" s="37" t="n">
        <v>1</v>
      </c>
      <c r="I6455" s="37" t="n">
        <v>0</v>
      </c>
      <c r="J6455" s="40" t="n">
        <f aca="false">IF(C6455=0,"",D6455/C6455)</f>
        <v>0.818181818181818</v>
      </c>
    </row>
    <row r="6456" customFormat="false" ht="15" hidden="false" customHeight="false" outlineLevel="0" collapsed="false">
      <c r="A6456" s="37" t="s">
        <v>1310</v>
      </c>
      <c r="B6456" s="37" t="s">
        <v>277</v>
      </c>
      <c r="C6456" s="37" t="n">
        <v>22</v>
      </c>
      <c r="D6456" s="37" t="n">
        <v>22</v>
      </c>
      <c r="E6456" s="37" t="n">
        <v>1</v>
      </c>
      <c r="F6456" s="37" t="n">
        <v>0</v>
      </c>
      <c r="G6456" s="37" t="n">
        <v>0</v>
      </c>
      <c r="H6456" s="37" t="n">
        <v>1</v>
      </c>
      <c r="I6456" s="37" t="n">
        <v>2</v>
      </c>
      <c r="J6456" s="40" t="n">
        <f aca="false">IF(C6456=0,"",D6456/C6456)</f>
        <v>1</v>
      </c>
    </row>
    <row r="6457" customFormat="false" ht="15" hidden="false" customHeight="false" outlineLevel="0" collapsed="false">
      <c r="A6457" s="37" t="s">
        <v>1310</v>
      </c>
      <c r="B6457" s="37" t="s">
        <v>278</v>
      </c>
      <c r="C6457" s="37" t="n">
        <v>22</v>
      </c>
      <c r="D6457" s="37" t="n">
        <v>22</v>
      </c>
      <c r="E6457" s="37" t="n">
        <v>0</v>
      </c>
      <c r="F6457" s="37" t="n">
        <v>0</v>
      </c>
      <c r="G6457" s="37" t="n">
        <v>0</v>
      </c>
      <c r="H6457" s="37" t="n">
        <v>2</v>
      </c>
      <c r="I6457" s="37" t="n">
        <v>2</v>
      </c>
      <c r="J6457" s="40" t="n">
        <f aca="false">IF(C6457=0,"",D6457/C6457)</f>
        <v>1</v>
      </c>
    </row>
    <row r="6458" customFormat="false" ht="15" hidden="false" customHeight="false" outlineLevel="0" collapsed="false">
      <c r="A6458" s="37" t="s">
        <v>1310</v>
      </c>
      <c r="B6458" s="37" t="s">
        <v>279</v>
      </c>
      <c r="C6458" s="37" t="n">
        <v>22</v>
      </c>
      <c r="D6458" s="37" t="n">
        <v>19</v>
      </c>
      <c r="E6458" s="37" t="n">
        <v>0</v>
      </c>
      <c r="F6458" s="37" t="n">
        <v>0</v>
      </c>
      <c r="G6458" s="37" t="n">
        <v>0</v>
      </c>
      <c r="H6458" s="37" t="n">
        <v>1</v>
      </c>
      <c r="I6458" s="37" t="n">
        <v>0</v>
      </c>
      <c r="J6458" s="40" t="n">
        <f aca="false">IF(C6458=0,"",D6458/C6458)</f>
        <v>0.863636363636364</v>
      </c>
    </row>
    <row r="6459" customFormat="false" ht="15" hidden="false" customHeight="false" outlineLevel="0" collapsed="false">
      <c r="A6459" s="37" t="s">
        <v>1310</v>
      </c>
      <c r="B6459" s="37" t="s">
        <v>280</v>
      </c>
      <c r="C6459" s="37" t="n">
        <v>22</v>
      </c>
      <c r="D6459" s="37" t="n">
        <v>18</v>
      </c>
      <c r="E6459" s="37" t="n">
        <v>0</v>
      </c>
      <c r="F6459" s="37" t="n">
        <v>1</v>
      </c>
      <c r="G6459" s="37" t="n">
        <v>0</v>
      </c>
      <c r="H6459" s="37" t="n">
        <v>1</v>
      </c>
      <c r="I6459" s="37" t="n">
        <v>0</v>
      </c>
      <c r="J6459" s="40" t="n">
        <f aca="false">IF(C6459=0,"",D6459/C6459)</f>
        <v>0.818181818181818</v>
      </c>
    </row>
    <row r="6460" customFormat="false" ht="15" hidden="false" customHeight="false" outlineLevel="0" collapsed="false">
      <c r="A6460" s="37" t="s">
        <v>1310</v>
      </c>
      <c r="B6460" s="37" t="s">
        <v>281</v>
      </c>
      <c r="C6460" s="37" t="n">
        <v>22</v>
      </c>
      <c r="D6460" s="37" t="n">
        <v>20</v>
      </c>
      <c r="E6460" s="37" t="n">
        <v>0</v>
      </c>
      <c r="F6460" s="37" t="n">
        <v>0</v>
      </c>
      <c r="G6460" s="37" t="n">
        <v>0</v>
      </c>
      <c r="H6460" s="37" t="n">
        <v>0</v>
      </c>
      <c r="I6460" s="37" t="n">
        <v>1</v>
      </c>
      <c r="J6460" s="40" t="n">
        <f aca="false">IF(C6460=0,"",D6460/C6460)</f>
        <v>0.909090909090909</v>
      </c>
    </row>
    <row r="6461" customFormat="false" ht="15" hidden="false" customHeight="false" outlineLevel="0" collapsed="false">
      <c r="A6461" s="37" t="s">
        <v>1311</v>
      </c>
      <c r="B6461" s="37" t="s">
        <v>281</v>
      </c>
      <c r="C6461" s="37" t="n">
        <v>22</v>
      </c>
      <c r="D6461" s="37" t="n">
        <v>22</v>
      </c>
      <c r="E6461" s="37" t="n">
        <v>0</v>
      </c>
      <c r="F6461" s="37" t="n">
        <v>0</v>
      </c>
      <c r="G6461" s="37" t="n">
        <v>1</v>
      </c>
      <c r="H6461" s="37" t="n">
        <v>0</v>
      </c>
      <c r="I6461" s="37" t="n">
        <v>1</v>
      </c>
      <c r="J6461" s="40" t="n">
        <f aca="false">IF(C6461=0,"",D6461/C6461)</f>
        <v>1</v>
      </c>
    </row>
    <row r="6462" customFormat="false" ht="15" hidden="false" customHeight="false" outlineLevel="0" collapsed="false">
      <c r="A6462" s="37" t="s">
        <v>1312</v>
      </c>
      <c r="B6462" s="37" t="s">
        <v>270</v>
      </c>
      <c r="C6462" s="37" t="n">
        <v>22</v>
      </c>
      <c r="D6462" s="37" t="n">
        <v>20</v>
      </c>
      <c r="E6462" s="37" t="n">
        <v>0</v>
      </c>
      <c r="F6462" s="37" t="n">
        <v>1</v>
      </c>
      <c r="G6462" s="37" t="n">
        <v>0</v>
      </c>
      <c r="H6462" s="37" t="n">
        <v>0</v>
      </c>
      <c r="I6462" s="37" t="n">
        <v>1</v>
      </c>
      <c r="J6462" s="40" t="n">
        <f aca="false">IF(C6462=0,"",D6462/C6462)</f>
        <v>0.909090909090909</v>
      </c>
    </row>
    <row r="6463" customFormat="false" ht="15" hidden="false" customHeight="false" outlineLevel="0" collapsed="false">
      <c r="A6463" s="37" t="s">
        <v>1312</v>
      </c>
      <c r="B6463" s="37" t="s">
        <v>271</v>
      </c>
      <c r="C6463" s="37" t="n">
        <v>22</v>
      </c>
      <c r="D6463" s="37" t="n">
        <v>21</v>
      </c>
      <c r="E6463" s="37" t="n">
        <v>1</v>
      </c>
      <c r="F6463" s="37" t="n">
        <v>1</v>
      </c>
      <c r="G6463" s="37" t="n">
        <v>1</v>
      </c>
      <c r="H6463" s="37" t="n">
        <v>1</v>
      </c>
      <c r="I6463" s="37" t="n">
        <v>3</v>
      </c>
      <c r="J6463" s="40" t="n">
        <f aca="false">IF(C6463=0,"",D6463/C6463)</f>
        <v>0.954545454545455</v>
      </c>
    </row>
    <row r="6464" customFormat="false" ht="15" hidden="false" customHeight="false" outlineLevel="0" collapsed="false">
      <c r="A6464" s="37" t="s">
        <v>1312</v>
      </c>
      <c r="B6464" s="37" t="s">
        <v>272</v>
      </c>
      <c r="C6464" s="37" t="n">
        <v>22</v>
      </c>
      <c r="D6464" s="37" t="n">
        <v>21</v>
      </c>
      <c r="E6464" s="37" t="n">
        <v>0</v>
      </c>
      <c r="F6464" s="37" t="n">
        <v>2</v>
      </c>
      <c r="G6464" s="37" t="n">
        <v>0</v>
      </c>
      <c r="H6464" s="37" t="n">
        <v>0</v>
      </c>
      <c r="I6464" s="37" t="n">
        <v>2</v>
      </c>
      <c r="J6464" s="40" t="n">
        <f aca="false">IF(C6464=0,"",D6464/C6464)</f>
        <v>0.954545454545455</v>
      </c>
    </row>
    <row r="6465" customFormat="false" ht="15" hidden="false" customHeight="false" outlineLevel="0" collapsed="false">
      <c r="A6465" s="37" t="s">
        <v>1312</v>
      </c>
      <c r="B6465" s="37" t="s">
        <v>273</v>
      </c>
      <c r="C6465" s="37" t="n">
        <v>22</v>
      </c>
      <c r="D6465" s="37" t="n">
        <v>22</v>
      </c>
      <c r="E6465" s="37" t="n">
        <v>0</v>
      </c>
      <c r="F6465" s="37" t="n">
        <v>3</v>
      </c>
      <c r="G6465" s="37" t="n">
        <v>0</v>
      </c>
      <c r="H6465" s="37" t="n">
        <v>0</v>
      </c>
      <c r="I6465" s="37" t="n">
        <v>6</v>
      </c>
      <c r="J6465" s="40" t="n">
        <f aca="false">IF(C6465=0,"",D6465/C6465)</f>
        <v>1</v>
      </c>
    </row>
    <row r="6466" customFormat="false" ht="15" hidden="false" customHeight="false" outlineLevel="0" collapsed="false">
      <c r="A6466" s="37" t="s">
        <v>1312</v>
      </c>
      <c r="B6466" s="37" t="s">
        <v>274</v>
      </c>
      <c r="C6466" s="37" t="n">
        <v>22</v>
      </c>
      <c r="D6466" s="37" t="n">
        <v>18</v>
      </c>
      <c r="E6466" s="37" t="n">
        <v>0</v>
      </c>
      <c r="F6466" s="37" t="n">
        <v>1</v>
      </c>
      <c r="G6466" s="37" t="n">
        <v>0</v>
      </c>
      <c r="H6466" s="37" t="n">
        <v>1</v>
      </c>
      <c r="I6466" s="37" t="n">
        <v>0</v>
      </c>
      <c r="J6466" s="40" t="n">
        <f aca="false">IF(C6466=0,"",D6466/C6466)</f>
        <v>0.818181818181818</v>
      </c>
    </row>
    <row r="6467" customFormat="false" ht="15" hidden="false" customHeight="false" outlineLevel="0" collapsed="false">
      <c r="A6467" s="37" t="s">
        <v>1312</v>
      </c>
      <c r="B6467" s="37" t="s">
        <v>275</v>
      </c>
      <c r="C6467" s="37" t="n">
        <v>22</v>
      </c>
      <c r="D6467" s="37" t="n">
        <v>20</v>
      </c>
      <c r="E6467" s="37" t="n">
        <v>0</v>
      </c>
      <c r="F6467" s="37" t="n">
        <v>2</v>
      </c>
      <c r="G6467" s="37" t="n">
        <v>1</v>
      </c>
      <c r="H6467" s="37" t="n">
        <v>3</v>
      </c>
      <c r="I6467" s="37" t="n">
        <v>3</v>
      </c>
      <c r="J6467" s="40" t="n">
        <f aca="false">IF(C6467=0,"",D6467/C6467)</f>
        <v>0.909090909090909</v>
      </c>
    </row>
    <row r="6468" customFormat="false" ht="15" hidden="false" customHeight="false" outlineLevel="0" collapsed="false">
      <c r="A6468" s="37" t="s">
        <v>1312</v>
      </c>
      <c r="B6468" s="37" t="s">
        <v>276</v>
      </c>
      <c r="C6468" s="37" t="n">
        <v>22</v>
      </c>
      <c r="D6468" s="37" t="n">
        <v>20</v>
      </c>
      <c r="E6468" s="37" t="n">
        <v>1</v>
      </c>
      <c r="F6468" s="37" t="n">
        <v>0</v>
      </c>
      <c r="G6468" s="37" t="n">
        <v>0</v>
      </c>
      <c r="H6468" s="37" t="n">
        <v>4</v>
      </c>
      <c r="I6468" s="37" t="n">
        <v>2</v>
      </c>
      <c r="J6468" s="40" t="n">
        <f aca="false">IF(C6468=0,"",D6468/C6468)</f>
        <v>0.909090909090909</v>
      </c>
    </row>
    <row r="6469" customFormat="false" ht="15" hidden="false" customHeight="false" outlineLevel="0" collapsed="false">
      <c r="A6469" s="37" t="s">
        <v>1312</v>
      </c>
      <c r="B6469" s="37" t="s">
        <v>277</v>
      </c>
      <c r="C6469" s="37" t="n">
        <v>22</v>
      </c>
      <c r="D6469" s="37" t="n">
        <v>20</v>
      </c>
      <c r="E6469" s="37" t="n">
        <v>1</v>
      </c>
      <c r="F6469" s="37" t="n">
        <v>1</v>
      </c>
      <c r="G6469" s="37" t="n">
        <v>0</v>
      </c>
      <c r="H6469" s="37" t="n">
        <v>0</v>
      </c>
      <c r="I6469" s="37" t="n">
        <v>1</v>
      </c>
      <c r="J6469" s="40" t="n">
        <f aca="false">IF(C6469=0,"",D6469/C6469)</f>
        <v>0.909090909090909</v>
      </c>
    </row>
    <row r="6470" customFormat="false" ht="15" hidden="false" customHeight="false" outlineLevel="0" collapsed="false">
      <c r="A6470" s="37" t="s">
        <v>1312</v>
      </c>
      <c r="B6470" s="37" t="s">
        <v>278</v>
      </c>
      <c r="C6470" s="37" t="n">
        <v>22</v>
      </c>
      <c r="D6470" s="37" t="n">
        <v>21</v>
      </c>
      <c r="E6470" s="37" t="n">
        <v>0</v>
      </c>
      <c r="F6470" s="37" t="n">
        <v>2</v>
      </c>
      <c r="G6470" s="37" t="n">
        <v>0</v>
      </c>
      <c r="H6470" s="37" t="n">
        <v>0</v>
      </c>
      <c r="I6470" s="37" t="n">
        <v>2</v>
      </c>
      <c r="J6470" s="40" t="n">
        <f aca="false">IF(C6470=0,"",D6470/C6470)</f>
        <v>0.954545454545455</v>
      </c>
    </row>
    <row r="6471" customFormat="false" ht="15" hidden="false" customHeight="false" outlineLevel="0" collapsed="false">
      <c r="A6471" s="37" t="s">
        <v>1312</v>
      </c>
      <c r="B6471" s="37" t="s">
        <v>279</v>
      </c>
      <c r="C6471" s="37" t="n">
        <v>22</v>
      </c>
      <c r="D6471" s="37" t="n">
        <v>20</v>
      </c>
      <c r="E6471" s="37" t="n">
        <v>1</v>
      </c>
      <c r="F6471" s="37" t="n">
        <v>0</v>
      </c>
      <c r="G6471" s="37" t="n">
        <v>1</v>
      </c>
      <c r="H6471" s="37" t="n">
        <v>0</v>
      </c>
      <c r="I6471" s="37" t="n">
        <v>0</v>
      </c>
      <c r="J6471" s="40" t="n">
        <f aca="false">IF(C6471=0,"",D6471/C6471)</f>
        <v>0.909090909090909</v>
      </c>
    </row>
    <row r="6472" customFormat="false" ht="15" hidden="false" customHeight="false" outlineLevel="0" collapsed="false">
      <c r="A6472" s="37" t="s">
        <v>1312</v>
      </c>
      <c r="B6472" s="37" t="s">
        <v>280</v>
      </c>
      <c r="C6472" s="37" t="n">
        <v>22</v>
      </c>
      <c r="D6472" s="37" t="n">
        <v>22</v>
      </c>
      <c r="E6472" s="37" t="n">
        <v>0</v>
      </c>
      <c r="F6472" s="37" t="n">
        <v>0</v>
      </c>
      <c r="G6472" s="37" t="n">
        <v>0</v>
      </c>
      <c r="H6472" s="37" t="n">
        <v>2</v>
      </c>
      <c r="I6472" s="37" t="n">
        <v>1</v>
      </c>
      <c r="J6472" s="40" t="n">
        <f aca="false">IF(C6472=0,"",D6472/C6472)</f>
        <v>1</v>
      </c>
    </row>
    <row r="6473" customFormat="false" ht="15" hidden="false" customHeight="false" outlineLevel="0" collapsed="false">
      <c r="A6473" s="37" t="s">
        <v>1312</v>
      </c>
      <c r="B6473" s="37" t="s">
        <v>281</v>
      </c>
      <c r="C6473" s="37" t="n">
        <v>22</v>
      </c>
      <c r="D6473" s="37" t="n">
        <v>22</v>
      </c>
      <c r="E6473" s="37" t="n">
        <v>0</v>
      </c>
      <c r="F6473" s="37" t="n">
        <v>1</v>
      </c>
      <c r="G6473" s="37" t="n">
        <v>1</v>
      </c>
      <c r="H6473" s="37" t="n">
        <v>1</v>
      </c>
      <c r="I6473" s="37" t="n">
        <v>3</v>
      </c>
      <c r="J6473" s="40" t="n">
        <f aca="false">IF(C6473=0,"",D6473/C6473)</f>
        <v>1</v>
      </c>
    </row>
    <row r="6474" customFormat="false" ht="15" hidden="false" customHeight="false" outlineLevel="0" collapsed="false">
      <c r="A6474" s="37" t="s">
        <v>1313</v>
      </c>
      <c r="B6474" s="37" t="s">
        <v>270</v>
      </c>
      <c r="C6474" s="37" t="n">
        <v>22</v>
      </c>
      <c r="D6474" s="37" t="n">
        <v>21</v>
      </c>
      <c r="E6474" s="37" t="n">
        <v>0</v>
      </c>
      <c r="F6474" s="37" t="n">
        <v>2</v>
      </c>
      <c r="G6474" s="37" t="n">
        <v>0</v>
      </c>
      <c r="H6474" s="37" t="n">
        <v>5</v>
      </c>
      <c r="I6474" s="37" t="n">
        <v>4</v>
      </c>
      <c r="J6474" s="40" t="n">
        <f aca="false">IF(C6474=0,"",D6474/C6474)</f>
        <v>0.954545454545455</v>
      </c>
    </row>
    <row r="6475" customFormat="false" ht="15" hidden="false" customHeight="false" outlineLevel="0" collapsed="false">
      <c r="A6475" s="37" t="s">
        <v>1313</v>
      </c>
      <c r="B6475" s="37" t="s">
        <v>271</v>
      </c>
      <c r="C6475" s="37" t="n">
        <v>22</v>
      </c>
      <c r="D6475" s="37" t="n">
        <v>21</v>
      </c>
      <c r="E6475" s="37" t="n">
        <v>1</v>
      </c>
      <c r="F6475" s="37" t="n">
        <v>1</v>
      </c>
      <c r="G6475" s="37" t="n">
        <v>0</v>
      </c>
      <c r="H6475" s="37" t="n">
        <v>3</v>
      </c>
      <c r="I6475" s="37" t="n">
        <v>0</v>
      </c>
      <c r="J6475" s="40" t="n">
        <f aca="false">IF(C6475=0,"",D6475/C6475)</f>
        <v>0.954545454545455</v>
      </c>
    </row>
    <row r="6476" customFormat="false" ht="15" hidden="false" customHeight="false" outlineLevel="0" collapsed="false">
      <c r="A6476" s="37" t="s">
        <v>1313</v>
      </c>
      <c r="B6476" s="37" t="s">
        <v>272</v>
      </c>
      <c r="C6476" s="37" t="n">
        <v>22</v>
      </c>
      <c r="D6476" s="37" t="n">
        <v>20</v>
      </c>
      <c r="E6476" s="37" t="n">
        <v>0</v>
      </c>
      <c r="F6476" s="37" t="n">
        <v>1</v>
      </c>
      <c r="G6476" s="37" t="n">
        <v>0</v>
      </c>
      <c r="H6476" s="37" t="n">
        <v>4</v>
      </c>
      <c r="I6476" s="37" t="n">
        <v>1</v>
      </c>
      <c r="J6476" s="40" t="n">
        <f aca="false">IF(C6476=0,"",D6476/C6476)</f>
        <v>0.909090909090909</v>
      </c>
    </row>
    <row r="6477" customFormat="false" ht="15" hidden="false" customHeight="false" outlineLevel="0" collapsed="false">
      <c r="A6477" s="37" t="s">
        <v>1313</v>
      </c>
      <c r="B6477" s="37" t="s">
        <v>273</v>
      </c>
      <c r="C6477" s="37" t="n">
        <v>22</v>
      </c>
      <c r="D6477" s="37" t="n">
        <v>20</v>
      </c>
      <c r="E6477" s="37" t="n">
        <v>3</v>
      </c>
      <c r="F6477" s="37" t="n">
        <v>1</v>
      </c>
      <c r="G6477" s="37" t="n">
        <v>0</v>
      </c>
      <c r="H6477" s="37" t="n">
        <v>2</v>
      </c>
      <c r="I6477" s="37" t="n">
        <v>0</v>
      </c>
      <c r="J6477" s="40" t="n">
        <f aca="false">IF(C6477=0,"",D6477/C6477)</f>
        <v>0.909090909090909</v>
      </c>
    </row>
    <row r="6478" customFormat="false" ht="15" hidden="false" customHeight="false" outlineLevel="0" collapsed="false">
      <c r="A6478" s="37" t="s">
        <v>1313</v>
      </c>
      <c r="B6478" s="37" t="s">
        <v>274</v>
      </c>
      <c r="C6478" s="37" t="n">
        <v>22</v>
      </c>
      <c r="D6478" s="37" t="n">
        <v>22</v>
      </c>
      <c r="E6478" s="37" t="n">
        <v>1</v>
      </c>
      <c r="F6478" s="37" t="n">
        <v>1</v>
      </c>
      <c r="G6478" s="37" t="n">
        <v>3</v>
      </c>
      <c r="H6478" s="37" t="n">
        <v>2</v>
      </c>
      <c r="I6478" s="37" t="n">
        <v>0</v>
      </c>
      <c r="J6478" s="40" t="n">
        <f aca="false">IF(C6478=0,"",D6478/C6478)</f>
        <v>1</v>
      </c>
    </row>
    <row r="6479" customFormat="false" ht="15" hidden="false" customHeight="false" outlineLevel="0" collapsed="false">
      <c r="A6479" s="37" t="s">
        <v>1313</v>
      </c>
      <c r="B6479" s="37" t="s">
        <v>275</v>
      </c>
      <c r="C6479" s="37" t="n">
        <v>22</v>
      </c>
      <c r="D6479" s="37" t="n">
        <v>22</v>
      </c>
      <c r="E6479" s="37" t="n">
        <v>0</v>
      </c>
      <c r="F6479" s="37" t="n">
        <v>0</v>
      </c>
      <c r="G6479" s="37" t="n">
        <v>0</v>
      </c>
      <c r="H6479" s="37" t="n">
        <v>1</v>
      </c>
      <c r="I6479" s="37" t="n">
        <v>2</v>
      </c>
      <c r="J6479" s="40" t="n">
        <f aca="false">IF(C6479=0,"",D6479/C6479)</f>
        <v>1</v>
      </c>
    </row>
    <row r="6480" customFormat="false" ht="15" hidden="false" customHeight="false" outlineLevel="0" collapsed="false">
      <c r="A6480" s="37" t="s">
        <v>1313</v>
      </c>
      <c r="B6480" s="37" t="s">
        <v>276</v>
      </c>
      <c r="C6480" s="37" t="n">
        <v>22</v>
      </c>
      <c r="D6480" s="37" t="n">
        <v>22</v>
      </c>
      <c r="E6480" s="37" t="n">
        <v>2</v>
      </c>
      <c r="F6480" s="37" t="n">
        <v>0</v>
      </c>
      <c r="G6480" s="37" t="n">
        <v>0</v>
      </c>
      <c r="H6480" s="37" t="n">
        <v>0</v>
      </c>
      <c r="I6480" s="37" t="n">
        <v>0</v>
      </c>
      <c r="J6480" s="40" t="n">
        <f aca="false">IF(C6480=0,"",D6480/C6480)</f>
        <v>1</v>
      </c>
    </row>
    <row r="6481" customFormat="false" ht="15" hidden="false" customHeight="false" outlineLevel="0" collapsed="false">
      <c r="A6481" s="37" t="s">
        <v>1313</v>
      </c>
      <c r="B6481" s="37" t="s">
        <v>277</v>
      </c>
      <c r="C6481" s="37" t="n">
        <v>22</v>
      </c>
      <c r="D6481" s="37" t="n">
        <v>20</v>
      </c>
      <c r="E6481" s="37" t="n">
        <v>1</v>
      </c>
      <c r="F6481" s="37" t="n">
        <v>1</v>
      </c>
      <c r="G6481" s="37" t="n">
        <v>0</v>
      </c>
      <c r="H6481" s="37" t="n">
        <v>2</v>
      </c>
      <c r="I6481" s="37" t="n">
        <v>4</v>
      </c>
      <c r="J6481" s="40" t="n">
        <f aca="false">IF(C6481=0,"",D6481/C6481)</f>
        <v>0.909090909090909</v>
      </c>
    </row>
    <row r="6482" customFormat="false" ht="15" hidden="false" customHeight="false" outlineLevel="0" collapsed="false">
      <c r="A6482" s="37" t="s">
        <v>1313</v>
      </c>
      <c r="B6482" s="37" t="s">
        <v>278</v>
      </c>
      <c r="C6482" s="37" t="n">
        <v>22</v>
      </c>
      <c r="D6482" s="37" t="n">
        <v>22</v>
      </c>
      <c r="E6482" s="37" t="n">
        <v>1</v>
      </c>
      <c r="F6482" s="37" t="n">
        <v>0</v>
      </c>
      <c r="G6482" s="37" t="n">
        <v>1</v>
      </c>
      <c r="H6482" s="37" t="n">
        <v>2</v>
      </c>
      <c r="I6482" s="37" t="n">
        <v>0</v>
      </c>
      <c r="J6482" s="40" t="n">
        <f aca="false">IF(C6482=0,"",D6482/C6482)</f>
        <v>1</v>
      </c>
    </row>
    <row r="6483" customFormat="false" ht="15" hidden="false" customHeight="false" outlineLevel="0" collapsed="false">
      <c r="A6483" s="37" t="s">
        <v>1313</v>
      </c>
      <c r="B6483" s="37" t="s">
        <v>279</v>
      </c>
      <c r="C6483" s="37" t="n">
        <v>22</v>
      </c>
      <c r="D6483" s="37" t="n">
        <v>22</v>
      </c>
      <c r="E6483" s="37" t="n">
        <v>2</v>
      </c>
      <c r="F6483" s="37" t="n">
        <v>2</v>
      </c>
      <c r="G6483" s="37" t="n">
        <v>0</v>
      </c>
      <c r="H6483" s="37" t="n">
        <v>4</v>
      </c>
      <c r="I6483" s="37" t="n">
        <v>2</v>
      </c>
      <c r="J6483" s="40" t="n">
        <f aca="false">IF(C6483=0,"",D6483/C6483)</f>
        <v>1</v>
      </c>
    </row>
    <row r="6484" customFormat="false" ht="15" hidden="false" customHeight="false" outlineLevel="0" collapsed="false">
      <c r="A6484" s="37" t="s">
        <v>1313</v>
      </c>
      <c r="B6484" s="37" t="s">
        <v>280</v>
      </c>
      <c r="C6484" s="37" t="n">
        <v>22</v>
      </c>
      <c r="D6484" s="37" t="n">
        <v>18</v>
      </c>
      <c r="E6484" s="37" t="n">
        <v>1</v>
      </c>
      <c r="F6484" s="37" t="n">
        <v>0</v>
      </c>
      <c r="G6484" s="37" t="n">
        <v>2</v>
      </c>
      <c r="H6484" s="37" t="n">
        <v>2</v>
      </c>
      <c r="I6484" s="37" t="n">
        <v>1</v>
      </c>
      <c r="J6484" s="40" t="n">
        <f aca="false">IF(C6484=0,"",D6484/C6484)</f>
        <v>0.818181818181818</v>
      </c>
    </row>
    <row r="6485" customFormat="false" ht="15" hidden="false" customHeight="false" outlineLevel="0" collapsed="false">
      <c r="A6485" s="37" t="s">
        <v>1313</v>
      </c>
      <c r="B6485" s="37" t="s">
        <v>281</v>
      </c>
      <c r="C6485" s="37" t="n">
        <v>22</v>
      </c>
      <c r="D6485" s="37" t="n">
        <v>21</v>
      </c>
      <c r="E6485" s="37" t="n">
        <v>2</v>
      </c>
      <c r="F6485" s="37" t="n">
        <v>0</v>
      </c>
      <c r="G6485" s="37" t="n">
        <v>0</v>
      </c>
      <c r="H6485" s="37" t="n">
        <v>1</v>
      </c>
      <c r="I6485" s="37" t="n">
        <v>0</v>
      </c>
      <c r="J6485" s="40" t="n">
        <f aca="false">IF(C6485=0,"",D6485/C6485)</f>
        <v>0.954545454545455</v>
      </c>
    </row>
    <row r="6486" customFormat="false" ht="15" hidden="false" customHeight="false" outlineLevel="0" collapsed="false">
      <c r="A6486" s="37" t="s">
        <v>466</v>
      </c>
      <c r="B6486" s="37" t="s">
        <v>270</v>
      </c>
      <c r="C6486" s="37" t="n">
        <v>22</v>
      </c>
      <c r="D6486" s="37" t="n">
        <v>22</v>
      </c>
      <c r="E6486" s="37" t="n">
        <v>0</v>
      </c>
      <c r="F6486" s="37" t="n">
        <v>2</v>
      </c>
      <c r="G6486" s="37" t="n">
        <v>1</v>
      </c>
      <c r="H6486" s="37" t="n">
        <v>1</v>
      </c>
      <c r="I6486" s="37" t="n">
        <v>7</v>
      </c>
      <c r="J6486" s="40" t="n">
        <f aca="false">IF(C6486=0,"",D6486/C6486)</f>
        <v>1</v>
      </c>
    </row>
    <row r="6487" customFormat="false" ht="15" hidden="false" customHeight="false" outlineLevel="0" collapsed="false">
      <c r="A6487" s="37" t="s">
        <v>466</v>
      </c>
      <c r="B6487" s="37" t="s">
        <v>271</v>
      </c>
      <c r="C6487" s="37" t="n">
        <v>22</v>
      </c>
      <c r="D6487" s="37" t="n">
        <v>21</v>
      </c>
      <c r="E6487" s="37" t="n">
        <v>2</v>
      </c>
      <c r="F6487" s="37" t="n">
        <v>2</v>
      </c>
      <c r="G6487" s="37" t="n">
        <v>0</v>
      </c>
      <c r="H6487" s="37" t="n">
        <v>1</v>
      </c>
      <c r="I6487" s="37" t="n">
        <v>4</v>
      </c>
      <c r="J6487" s="40" t="n">
        <f aca="false">IF(C6487=0,"",D6487/C6487)</f>
        <v>0.954545454545455</v>
      </c>
    </row>
    <row r="6488" customFormat="false" ht="15" hidden="false" customHeight="false" outlineLevel="0" collapsed="false">
      <c r="A6488" s="37" t="s">
        <v>466</v>
      </c>
      <c r="B6488" s="37" t="s">
        <v>272</v>
      </c>
      <c r="C6488" s="37" t="n">
        <v>22</v>
      </c>
      <c r="D6488" s="37" t="n">
        <v>21</v>
      </c>
      <c r="E6488" s="37" t="n">
        <v>1</v>
      </c>
      <c r="F6488" s="37" t="n">
        <v>0</v>
      </c>
      <c r="G6488" s="37" t="n">
        <v>0</v>
      </c>
      <c r="H6488" s="37" t="n">
        <v>1</v>
      </c>
      <c r="I6488" s="37" t="n">
        <v>1</v>
      </c>
      <c r="J6488" s="40" t="n">
        <f aca="false">IF(C6488=0,"",D6488/C6488)</f>
        <v>0.954545454545455</v>
      </c>
    </row>
    <row r="6489" customFormat="false" ht="15" hidden="false" customHeight="false" outlineLevel="0" collapsed="false">
      <c r="A6489" s="37" t="s">
        <v>466</v>
      </c>
      <c r="B6489" s="37" t="s">
        <v>273</v>
      </c>
      <c r="C6489" s="37" t="n">
        <v>22</v>
      </c>
      <c r="D6489" s="37" t="n">
        <v>22</v>
      </c>
      <c r="E6489" s="37" t="n">
        <v>0</v>
      </c>
      <c r="F6489" s="37" t="n">
        <v>0</v>
      </c>
      <c r="G6489" s="37" t="n">
        <v>1</v>
      </c>
      <c r="H6489" s="37" t="n">
        <v>1</v>
      </c>
      <c r="I6489" s="37" t="n">
        <v>14</v>
      </c>
      <c r="J6489" s="40" t="n">
        <f aca="false">IF(C6489=0,"",D6489/C6489)</f>
        <v>1</v>
      </c>
    </row>
    <row r="6490" customFormat="false" ht="15" hidden="false" customHeight="false" outlineLevel="0" collapsed="false">
      <c r="A6490" s="37" t="s">
        <v>466</v>
      </c>
      <c r="B6490" s="37" t="s">
        <v>274</v>
      </c>
      <c r="C6490" s="37" t="n">
        <v>22</v>
      </c>
      <c r="D6490" s="37" t="n">
        <v>21</v>
      </c>
      <c r="E6490" s="37" t="n">
        <v>2</v>
      </c>
      <c r="F6490" s="37" t="n">
        <v>0</v>
      </c>
      <c r="G6490" s="37" t="n">
        <v>1</v>
      </c>
      <c r="H6490" s="37" t="n">
        <v>4</v>
      </c>
      <c r="I6490" s="37" t="n">
        <v>7</v>
      </c>
      <c r="J6490" s="40" t="n">
        <f aca="false">IF(C6490=0,"",D6490/C6490)</f>
        <v>0.954545454545455</v>
      </c>
    </row>
    <row r="6491" customFormat="false" ht="15" hidden="false" customHeight="false" outlineLevel="0" collapsed="false">
      <c r="A6491" s="37" t="s">
        <v>466</v>
      </c>
      <c r="B6491" s="37" t="s">
        <v>275</v>
      </c>
      <c r="C6491" s="37" t="n">
        <v>22</v>
      </c>
      <c r="D6491" s="37" t="n">
        <v>20</v>
      </c>
      <c r="E6491" s="37" t="n">
        <v>0</v>
      </c>
      <c r="F6491" s="37" t="n">
        <v>0</v>
      </c>
      <c r="G6491" s="37" t="n">
        <v>0</v>
      </c>
      <c r="H6491" s="37" t="n">
        <v>0</v>
      </c>
      <c r="I6491" s="37" t="n">
        <v>7</v>
      </c>
      <c r="J6491" s="40" t="n">
        <f aca="false">IF(C6491=0,"",D6491/C6491)</f>
        <v>0.909090909090909</v>
      </c>
    </row>
    <row r="6492" customFormat="false" ht="15" hidden="false" customHeight="false" outlineLevel="0" collapsed="false">
      <c r="A6492" s="37" t="s">
        <v>466</v>
      </c>
      <c r="B6492" s="37" t="s">
        <v>276</v>
      </c>
      <c r="C6492" s="37" t="n">
        <v>22</v>
      </c>
      <c r="D6492" s="37" t="n">
        <v>22</v>
      </c>
      <c r="E6492" s="37" t="n">
        <v>1</v>
      </c>
      <c r="F6492" s="37" t="n">
        <v>1</v>
      </c>
      <c r="G6492" s="37" t="n">
        <v>0</v>
      </c>
      <c r="H6492" s="37" t="n">
        <v>3</v>
      </c>
      <c r="I6492" s="37" t="n">
        <v>17</v>
      </c>
      <c r="J6492" s="40" t="n">
        <f aca="false">IF(C6492=0,"",D6492/C6492)</f>
        <v>1</v>
      </c>
    </row>
    <row r="6493" customFormat="false" ht="15" hidden="false" customHeight="false" outlineLevel="0" collapsed="false">
      <c r="A6493" s="37" t="s">
        <v>466</v>
      </c>
      <c r="B6493" s="37" t="s">
        <v>277</v>
      </c>
      <c r="C6493" s="37" t="n">
        <v>22</v>
      </c>
      <c r="D6493" s="37" t="n">
        <v>19</v>
      </c>
      <c r="E6493" s="37" t="n">
        <v>0</v>
      </c>
      <c r="F6493" s="37" t="n">
        <v>1</v>
      </c>
      <c r="G6493" s="37" t="n">
        <v>0</v>
      </c>
      <c r="H6493" s="37" t="n">
        <v>1</v>
      </c>
      <c r="I6493" s="37" t="n">
        <v>3</v>
      </c>
      <c r="J6493" s="40" t="n">
        <f aca="false">IF(C6493=0,"",D6493/C6493)</f>
        <v>0.863636363636364</v>
      </c>
    </row>
    <row r="6494" customFormat="false" ht="15" hidden="false" customHeight="false" outlineLevel="0" collapsed="false">
      <c r="A6494" s="37" t="s">
        <v>466</v>
      </c>
      <c r="B6494" s="37" t="s">
        <v>278</v>
      </c>
      <c r="C6494" s="37" t="n">
        <v>22</v>
      </c>
      <c r="D6494" s="37" t="n">
        <v>20</v>
      </c>
      <c r="E6494" s="37" t="n">
        <v>1</v>
      </c>
      <c r="F6494" s="37" t="n">
        <v>0</v>
      </c>
      <c r="G6494" s="37" t="n">
        <v>0</v>
      </c>
      <c r="H6494" s="37" t="n">
        <v>2</v>
      </c>
      <c r="I6494" s="37" t="n">
        <v>9</v>
      </c>
      <c r="J6494" s="40" t="n">
        <f aca="false">IF(C6494=0,"",D6494/C6494)</f>
        <v>0.909090909090909</v>
      </c>
    </row>
    <row r="6495" customFormat="false" ht="15" hidden="false" customHeight="false" outlineLevel="0" collapsed="false">
      <c r="A6495" s="37" t="s">
        <v>466</v>
      </c>
      <c r="B6495" s="37" t="s">
        <v>279</v>
      </c>
      <c r="C6495" s="37" t="n">
        <v>22</v>
      </c>
      <c r="D6495" s="37" t="n">
        <v>21</v>
      </c>
      <c r="E6495" s="37" t="n">
        <v>2</v>
      </c>
      <c r="F6495" s="37" t="n">
        <v>1</v>
      </c>
      <c r="G6495" s="37" t="n">
        <v>0</v>
      </c>
      <c r="H6495" s="37" t="n">
        <v>4</v>
      </c>
      <c r="I6495" s="37" t="n">
        <v>9</v>
      </c>
      <c r="J6495" s="40" t="n">
        <f aca="false">IF(C6495=0,"",D6495/C6495)</f>
        <v>0.954545454545455</v>
      </c>
    </row>
    <row r="6496" customFormat="false" ht="15" hidden="false" customHeight="false" outlineLevel="0" collapsed="false">
      <c r="A6496" s="37" t="s">
        <v>466</v>
      </c>
      <c r="B6496" s="37" t="s">
        <v>280</v>
      </c>
      <c r="C6496" s="37" t="n">
        <v>22</v>
      </c>
      <c r="D6496" s="37" t="n">
        <v>20</v>
      </c>
      <c r="E6496" s="37" t="n">
        <v>0</v>
      </c>
      <c r="F6496" s="37" t="n">
        <v>0</v>
      </c>
      <c r="G6496" s="37" t="n">
        <v>1</v>
      </c>
      <c r="H6496" s="37" t="n">
        <v>0</v>
      </c>
      <c r="I6496" s="37" t="n">
        <v>0</v>
      </c>
      <c r="J6496" s="40" t="n">
        <f aca="false">IF(C6496=0,"",D6496/C6496)</f>
        <v>0.909090909090909</v>
      </c>
    </row>
    <row r="6497" customFormat="false" ht="15" hidden="false" customHeight="false" outlineLevel="0" collapsed="false">
      <c r="A6497" s="37" t="s">
        <v>466</v>
      </c>
      <c r="B6497" s="37" t="s">
        <v>281</v>
      </c>
      <c r="C6497" s="37" t="n">
        <v>22</v>
      </c>
      <c r="D6497" s="37" t="n">
        <v>20</v>
      </c>
      <c r="E6497" s="37" t="n">
        <v>0</v>
      </c>
      <c r="F6497" s="37" t="n">
        <v>1</v>
      </c>
      <c r="G6497" s="37" t="n">
        <v>0</v>
      </c>
      <c r="H6497" s="37" t="n">
        <v>2</v>
      </c>
      <c r="I6497" s="37" t="n">
        <v>29</v>
      </c>
      <c r="J6497" s="40" t="n">
        <f aca="false">IF(C6497=0,"",D6497/C6497)</f>
        <v>0.909090909090909</v>
      </c>
    </row>
    <row r="6498" customFormat="false" ht="15" hidden="false" customHeight="false" outlineLevel="0" collapsed="false">
      <c r="A6498" s="37" t="s">
        <v>1314</v>
      </c>
      <c r="B6498" s="37" t="s">
        <v>270</v>
      </c>
      <c r="C6498" s="37" t="n">
        <v>22</v>
      </c>
      <c r="D6498" s="37" t="n">
        <v>19</v>
      </c>
      <c r="E6498" s="37" t="n">
        <v>0</v>
      </c>
      <c r="F6498" s="37" t="n">
        <v>2</v>
      </c>
      <c r="G6498" s="37" t="n">
        <v>1</v>
      </c>
      <c r="H6498" s="37" t="n">
        <v>1</v>
      </c>
      <c r="I6498" s="37" t="n">
        <v>0</v>
      </c>
      <c r="J6498" s="40" t="n">
        <f aca="false">IF(C6498=0,"",D6498/C6498)</f>
        <v>0.863636363636364</v>
      </c>
    </row>
    <row r="6499" customFormat="false" ht="15" hidden="false" customHeight="false" outlineLevel="0" collapsed="false">
      <c r="A6499" s="37" t="s">
        <v>1314</v>
      </c>
      <c r="B6499" s="37" t="s">
        <v>271</v>
      </c>
      <c r="C6499" s="37" t="n">
        <v>22</v>
      </c>
      <c r="D6499" s="37" t="n">
        <v>20</v>
      </c>
      <c r="E6499" s="37" t="n">
        <v>1</v>
      </c>
      <c r="F6499" s="37" t="n">
        <v>0</v>
      </c>
      <c r="G6499" s="37" t="n">
        <v>0</v>
      </c>
      <c r="H6499" s="37" t="n">
        <v>3</v>
      </c>
      <c r="I6499" s="37" t="n">
        <v>2</v>
      </c>
      <c r="J6499" s="40" t="n">
        <f aca="false">IF(C6499=0,"",D6499/C6499)</f>
        <v>0.909090909090909</v>
      </c>
    </row>
    <row r="6500" customFormat="false" ht="15" hidden="false" customHeight="false" outlineLevel="0" collapsed="false">
      <c r="A6500" s="37" t="s">
        <v>1314</v>
      </c>
      <c r="B6500" s="37" t="s">
        <v>272</v>
      </c>
      <c r="C6500" s="37" t="n">
        <v>22</v>
      </c>
      <c r="D6500" s="37" t="n">
        <v>21</v>
      </c>
      <c r="E6500" s="37" t="n">
        <v>1</v>
      </c>
      <c r="F6500" s="37" t="n">
        <v>0</v>
      </c>
      <c r="G6500" s="37" t="n">
        <v>0</v>
      </c>
      <c r="H6500" s="37" t="n">
        <v>2</v>
      </c>
      <c r="I6500" s="37" t="n">
        <v>0</v>
      </c>
      <c r="J6500" s="40" t="n">
        <f aca="false">IF(C6500=0,"",D6500/C6500)</f>
        <v>0.954545454545455</v>
      </c>
    </row>
    <row r="6501" customFormat="false" ht="15" hidden="false" customHeight="false" outlineLevel="0" collapsed="false">
      <c r="A6501" s="37" t="s">
        <v>1314</v>
      </c>
      <c r="B6501" s="37" t="s">
        <v>273</v>
      </c>
      <c r="C6501" s="37" t="n">
        <v>22</v>
      </c>
      <c r="D6501" s="37" t="n">
        <v>21</v>
      </c>
      <c r="E6501" s="37" t="n">
        <v>0</v>
      </c>
      <c r="F6501" s="37" t="n">
        <v>0</v>
      </c>
      <c r="G6501" s="37" t="n">
        <v>0</v>
      </c>
      <c r="H6501" s="37" t="n">
        <v>1</v>
      </c>
      <c r="I6501" s="37" t="n">
        <v>4</v>
      </c>
      <c r="J6501" s="40" t="n">
        <f aca="false">IF(C6501=0,"",D6501/C6501)</f>
        <v>0.954545454545455</v>
      </c>
    </row>
    <row r="6502" customFormat="false" ht="15" hidden="false" customHeight="false" outlineLevel="0" collapsed="false">
      <c r="A6502" s="37" t="s">
        <v>1314</v>
      </c>
      <c r="B6502" s="37" t="s">
        <v>274</v>
      </c>
      <c r="C6502" s="37" t="n">
        <v>22</v>
      </c>
      <c r="D6502" s="37" t="n">
        <v>21</v>
      </c>
      <c r="E6502" s="37" t="n">
        <v>0</v>
      </c>
      <c r="F6502" s="37" t="n">
        <v>0</v>
      </c>
      <c r="G6502" s="37" t="n">
        <v>1</v>
      </c>
      <c r="H6502" s="37" t="n">
        <v>1</v>
      </c>
      <c r="I6502" s="37" t="n">
        <v>0</v>
      </c>
      <c r="J6502" s="40" t="n">
        <f aca="false">IF(C6502=0,"",D6502/C6502)</f>
        <v>0.954545454545455</v>
      </c>
    </row>
    <row r="6503" customFormat="false" ht="15" hidden="false" customHeight="false" outlineLevel="0" collapsed="false">
      <c r="A6503" s="37" t="s">
        <v>1314</v>
      </c>
      <c r="B6503" s="37" t="s">
        <v>275</v>
      </c>
      <c r="C6503" s="37" t="n">
        <v>22</v>
      </c>
      <c r="D6503" s="37" t="n">
        <v>21</v>
      </c>
      <c r="E6503" s="37" t="n">
        <v>1</v>
      </c>
      <c r="F6503" s="37" t="n">
        <v>0</v>
      </c>
      <c r="G6503" s="37" t="n">
        <v>0</v>
      </c>
      <c r="H6503" s="37" t="n">
        <v>0</v>
      </c>
      <c r="I6503" s="37" t="n">
        <v>0</v>
      </c>
      <c r="J6503" s="40" t="n">
        <f aca="false">IF(C6503=0,"",D6503/C6503)</f>
        <v>0.954545454545455</v>
      </c>
    </row>
    <row r="6504" customFormat="false" ht="15" hidden="false" customHeight="false" outlineLevel="0" collapsed="false">
      <c r="A6504" s="37" t="s">
        <v>1314</v>
      </c>
      <c r="B6504" s="37" t="s">
        <v>276</v>
      </c>
      <c r="C6504" s="37" t="n">
        <v>22</v>
      </c>
      <c r="D6504" s="37" t="n">
        <v>20</v>
      </c>
      <c r="E6504" s="37" t="n">
        <v>2</v>
      </c>
      <c r="F6504" s="37" t="n">
        <v>1</v>
      </c>
      <c r="G6504" s="37" t="n">
        <v>1</v>
      </c>
      <c r="H6504" s="37" t="n">
        <v>0</v>
      </c>
      <c r="I6504" s="37" t="n">
        <v>1</v>
      </c>
      <c r="J6504" s="40" t="n">
        <f aca="false">IF(C6504=0,"",D6504/C6504)</f>
        <v>0.909090909090909</v>
      </c>
    </row>
    <row r="6505" customFormat="false" ht="15" hidden="false" customHeight="false" outlineLevel="0" collapsed="false">
      <c r="A6505" s="37" t="s">
        <v>1314</v>
      </c>
      <c r="B6505" s="37" t="s">
        <v>277</v>
      </c>
      <c r="C6505" s="37" t="n">
        <v>22</v>
      </c>
      <c r="D6505" s="37" t="n">
        <v>21</v>
      </c>
      <c r="E6505" s="37" t="n">
        <v>0</v>
      </c>
      <c r="F6505" s="37" t="n">
        <v>0</v>
      </c>
      <c r="G6505" s="37" t="n">
        <v>0</v>
      </c>
      <c r="H6505" s="37" t="n">
        <v>2</v>
      </c>
      <c r="I6505" s="37" t="n">
        <v>0</v>
      </c>
      <c r="J6505" s="40" t="n">
        <f aca="false">IF(C6505=0,"",D6505/C6505)</f>
        <v>0.954545454545455</v>
      </c>
    </row>
    <row r="6506" customFormat="false" ht="15" hidden="false" customHeight="false" outlineLevel="0" collapsed="false">
      <c r="A6506" s="37" t="s">
        <v>1314</v>
      </c>
      <c r="B6506" s="37" t="s">
        <v>278</v>
      </c>
      <c r="C6506" s="37" t="n">
        <v>22</v>
      </c>
      <c r="D6506" s="37" t="n">
        <v>22</v>
      </c>
      <c r="E6506" s="37" t="n">
        <v>0</v>
      </c>
      <c r="F6506" s="37" t="n">
        <v>2</v>
      </c>
      <c r="G6506" s="37" t="n">
        <v>0</v>
      </c>
      <c r="H6506" s="37" t="n">
        <v>0</v>
      </c>
      <c r="I6506" s="37" t="n">
        <v>2</v>
      </c>
      <c r="J6506" s="40" t="n">
        <f aca="false">IF(C6506=0,"",D6506/C6506)</f>
        <v>1</v>
      </c>
    </row>
    <row r="6507" customFormat="false" ht="15" hidden="false" customHeight="false" outlineLevel="0" collapsed="false">
      <c r="A6507" s="37" t="s">
        <v>1314</v>
      </c>
      <c r="B6507" s="37" t="s">
        <v>279</v>
      </c>
      <c r="C6507" s="37" t="n">
        <v>22</v>
      </c>
      <c r="D6507" s="37" t="n">
        <v>20</v>
      </c>
      <c r="E6507" s="37" t="n">
        <v>3</v>
      </c>
      <c r="F6507" s="37" t="n">
        <v>1</v>
      </c>
      <c r="G6507" s="37" t="n">
        <v>0</v>
      </c>
      <c r="H6507" s="37" t="n">
        <v>0</v>
      </c>
      <c r="I6507" s="37" t="n">
        <v>5</v>
      </c>
      <c r="J6507" s="40" t="n">
        <f aca="false">IF(C6507=0,"",D6507/C6507)</f>
        <v>0.909090909090909</v>
      </c>
    </row>
    <row r="6508" customFormat="false" ht="15" hidden="false" customHeight="false" outlineLevel="0" collapsed="false">
      <c r="A6508" s="37" t="s">
        <v>1314</v>
      </c>
      <c r="B6508" s="37" t="s">
        <v>280</v>
      </c>
      <c r="C6508" s="37" t="n">
        <v>22</v>
      </c>
      <c r="D6508" s="37" t="n">
        <v>21</v>
      </c>
      <c r="E6508" s="37" t="n">
        <v>0</v>
      </c>
      <c r="F6508" s="37" t="n">
        <v>0</v>
      </c>
      <c r="G6508" s="37" t="n">
        <v>0</v>
      </c>
      <c r="H6508" s="37" t="n">
        <v>2</v>
      </c>
      <c r="I6508" s="37" t="n">
        <v>4</v>
      </c>
      <c r="J6508" s="40" t="n">
        <f aca="false">IF(C6508=0,"",D6508/C6508)</f>
        <v>0.954545454545455</v>
      </c>
    </row>
    <row r="6509" customFormat="false" ht="15" hidden="false" customHeight="false" outlineLevel="0" collapsed="false">
      <c r="A6509" s="37" t="s">
        <v>1314</v>
      </c>
      <c r="B6509" s="37" t="s">
        <v>281</v>
      </c>
      <c r="C6509" s="37" t="n">
        <v>22</v>
      </c>
      <c r="D6509" s="37" t="n">
        <v>21</v>
      </c>
      <c r="E6509" s="37" t="n">
        <v>0</v>
      </c>
      <c r="F6509" s="37" t="n">
        <v>0</v>
      </c>
      <c r="G6509" s="37" t="n">
        <v>1</v>
      </c>
      <c r="H6509" s="37" t="n">
        <v>2</v>
      </c>
      <c r="I6509" s="37" t="n">
        <v>0</v>
      </c>
      <c r="J6509" s="40" t="n">
        <f aca="false">IF(C6509=0,"",D6509/C6509)</f>
        <v>0.954545454545455</v>
      </c>
    </row>
    <row r="6510" customFormat="false" ht="15" hidden="false" customHeight="false" outlineLevel="0" collapsed="false">
      <c r="A6510" s="37" t="s">
        <v>1315</v>
      </c>
      <c r="B6510" s="37" t="s">
        <v>270</v>
      </c>
      <c r="C6510" s="37" t="n">
        <v>22</v>
      </c>
      <c r="D6510" s="37" t="n">
        <v>20</v>
      </c>
      <c r="E6510" s="37" t="n">
        <v>1</v>
      </c>
      <c r="F6510" s="37" t="n">
        <v>5</v>
      </c>
      <c r="G6510" s="37" t="n">
        <v>1</v>
      </c>
      <c r="H6510" s="37" t="n">
        <v>0</v>
      </c>
      <c r="I6510" s="37" t="n">
        <v>0</v>
      </c>
      <c r="J6510" s="40" t="n">
        <f aca="false">IF(C6510=0,"",D6510/C6510)</f>
        <v>0.909090909090909</v>
      </c>
    </row>
    <row r="6511" customFormat="false" ht="15" hidden="false" customHeight="false" outlineLevel="0" collapsed="false">
      <c r="A6511" s="37" t="s">
        <v>1315</v>
      </c>
      <c r="B6511" s="37" t="s">
        <v>271</v>
      </c>
      <c r="C6511" s="37" t="n">
        <v>22</v>
      </c>
      <c r="D6511" s="37" t="n">
        <v>22</v>
      </c>
      <c r="E6511" s="37" t="n">
        <v>0</v>
      </c>
      <c r="F6511" s="37" t="n">
        <v>1</v>
      </c>
      <c r="G6511" s="37" t="n">
        <v>1</v>
      </c>
      <c r="H6511" s="37" t="n">
        <v>0</v>
      </c>
      <c r="I6511" s="37" t="n">
        <v>9</v>
      </c>
      <c r="J6511" s="40" t="n">
        <f aca="false">IF(C6511=0,"",D6511/C6511)</f>
        <v>1</v>
      </c>
    </row>
    <row r="6512" customFormat="false" ht="15" hidden="false" customHeight="false" outlineLevel="0" collapsed="false">
      <c r="A6512" s="37" t="s">
        <v>1315</v>
      </c>
      <c r="B6512" s="37" t="s">
        <v>272</v>
      </c>
      <c r="C6512" s="37" t="n">
        <v>22</v>
      </c>
      <c r="D6512" s="37" t="n">
        <v>22</v>
      </c>
      <c r="E6512" s="37" t="n">
        <v>0</v>
      </c>
      <c r="F6512" s="37" t="n">
        <v>1</v>
      </c>
      <c r="G6512" s="37" t="n">
        <v>0</v>
      </c>
      <c r="H6512" s="37" t="n">
        <v>2</v>
      </c>
      <c r="I6512" s="37" t="n">
        <v>1</v>
      </c>
      <c r="J6512" s="40" t="n">
        <f aca="false">IF(C6512=0,"",D6512/C6512)</f>
        <v>1</v>
      </c>
    </row>
    <row r="6513" customFormat="false" ht="15" hidden="false" customHeight="false" outlineLevel="0" collapsed="false">
      <c r="A6513" s="37" t="s">
        <v>1315</v>
      </c>
      <c r="B6513" s="37" t="s">
        <v>273</v>
      </c>
      <c r="C6513" s="37" t="n">
        <v>22</v>
      </c>
      <c r="D6513" s="37" t="n">
        <v>20</v>
      </c>
      <c r="E6513" s="37" t="n">
        <v>1</v>
      </c>
      <c r="F6513" s="37" t="n">
        <v>0</v>
      </c>
      <c r="G6513" s="37" t="n">
        <v>0</v>
      </c>
      <c r="H6513" s="37" t="n">
        <v>3</v>
      </c>
      <c r="I6513" s="37" t="n">
        <v>7</v>
      </c>
      <c r="J6513" s="40" t="n">
        <f aca="false">IF(C6513=0,"",D6513/C6513)</f>
        <v>0.909090909090909</v>
      </c>
    </row>
    <row r="6514" customFormat="false" ht="15" hidden="false" customHeight="false" outlineLevel="0" collapsed="false">
      <c r="A6514" s="37" t="s">
        <v>1315</v>
      </c>
      <c r="B6514" s="37" t="s">
        <v>274</v>
      </c>
      <c r="C6514" s="37" t="n">
        <v>22</v>
      </c>
      <c r="D6514" s="37" t="n">
        <v>22</v>
      </c>
      <c r="E6514" s="37" t="n">
        <v>1</v>
      </c>
      <c r="F6514" s="37" t="n">
        <v>2</v>
      </c>
      <c r="G6514" s="37" t="n">
        <v>2</v>
      </c>
      <c r="H6514" s="37" t="n">
        <v>1</v>
      </c>
      <c r="I6514" s="37" t="n">
        <v>0</v>
      </c>
      <c r="J6514" s="40" t="n">
        <f aca="false">IF(C6514=0,"",D6514/C6514)</f>
        <v>1</v>
      </c>
    </row>
    <row r="6515" customFormat="false" ht="15" hidden="false" customHeight="false" outlineLevel="0" collapsed="false">
      <c r="A6515" s="37" t="s">
        <v>1315</v>
      </c>
      <c r="B6515" s="37" t="s">
        <v>275</v>
      </c>
      <c r="C6515" s="37" t="n">
        <v>22</v>
      </c>
      <c r="D6515" s="37" t="n">
        <v>21</v>
      </c>
      <c r="E6515" s="37" t="n">
        <v>0</v>
      </c>
      <c r="F6515" s="37" t="n">
        <v>1</v>
      </c>
      <c r="G6515" s="37" t="n">
        <v>0</v>
      </c>
      <c r="H6515" s="37" t="n">
        <v>1</v>
      </c>
      <c r="I6515" s="37" t="n">
        <v>0</v>
      </c>
      <c r="J6515" s="40" t="n">
        <f aca="false">IF(C6515=0,"",D6515/C6515)</f>
        <v>0.954545454545455</v>
      </c>
    </row>
    <row r="6516" customFormat="false" ht="15" hidden="false" customHeight="false" outlineLevel="0" collapsed="false">
      <c r="A6516" s="37" t="s">
        <v>1315</v>
      </c>
      <c r="B6516" s="37" t="s">
        <v>276</v>
      </c>
      <c r="C6516" s="37" t="n">
        <v>22</v>
      </c>
      <c r="D6516" s="37" t="n">
        <v>21</v>
      </c>
      <c r="E6516" s="37" t="n">
        <v>1</v>
      </c>
      <c r="F6516" s="37" t="n">
        <v>0</v>
      </c>
      <c r="G6516" s="37" t="n">
        <v>1</v>
      </c>
      <c r="H6516" s="37" t="n">
        <v>2</v>
      </c>
      <c r="I6516" s="37" t="n">
        <v>0</v>
      </c>
      <c r="J6516" s="40" t="n">
        <f aca="false">IF(C6516=0,"",D6516/C6516)</f>
        <v>0.954545454545455</v>
      </c>
    </row>
    <row r="6517" customFormat="false" ht="15" hidden="false" customHeight="false" outlineLevel="0" collapsed="false">
      <c r="A6517" s="37" t="s">
        <v>1315</v>
      </c>
      <c r="B6517" s="37" t="s">
        <v>277</v>
      </c>
      <c r="C6517" s="37" t="n">
        <v>22</v>
      </c>
      <c r="D6517" s="37" t="n">
        <v>20</v>
      </c>
      <c r="E6517" s="37" t="n">
        <v>0</v>
      </c>
      <c r="F6517" s="37" t="n">
        <v>0</v>
      </c>
      <c r="G6517" s="37" t="n">
        <v>0</v>
      </c>
      <c r="H6517" s="37" t="n">
        <v>4</v>
      </c>
      <c r="I6517" s="37" t="n">
        <v>0</v>
      </c>
      <c r="J6517" s="40" t="n">
        <f aca="false">IF(C6517=0,"",D6517/C6517)</f>
        <v>0.909090909090909</v>
      </c>
    </row>
    <row r="6518" customFormat="false" ht="15" hidden="false" customHeight="false" outlineLevel="0" collapsed="false">
      <c r="A6518" s="37" t="s">
        <v>1315</v>
      </c>
      <c r="B6518" s="37" t="s">
        <v>278</v>
      </c>
      <c r="C6518" s="37" t="n">
        <v>22</v>
      </c>
      <c r="D6518" s="37" t="n">
        <v>18</v>
      </c>
      <c r="E6518" s="37" t="n">
        <v>0</v>
      </c>
      <c r="F6518" s="37" t="n">
        <v>0</v>
      </c>
      <c r="G6518" s="37" t="n">
        <v>0</v>
      </c>
      <c r="H6518" s="37" t="n">
        <v>0</v>
      </c>
      <c r="I6518" s="37" t="n">
        <v>4</v>
      </c>
      <c r="J6518" s="40" t="n">
        <f aca="false">IF(C6518=0,"",D6518/C6518)</f>
        <v>0.818181818181818</v>
      </c>
    </row>
    <row r="6519" customFormat="false" ht="15" hidden="false" customHeight="false" outlineLevel="0" collapsed="false">
      <c r="A6519" s="37" t="s">
        <v>1315</v>
      </c>
      <c r="B6519" s="37" t="s">
        <v>279</v>
      </c>
      <c r="C6519" s="37" t="n">
        <v>22</v>
      </c>
      <c r="D6519" s="37" t="n">
        <v>20</v>
      </c>
      <c r="E6519" s="37" t="n">
        <v>0</v>
      </c>
      <c r="F6519" s="37" t="n">
        <v>1</v>
      </c>
      <c r="G6519" s="37" t="n">
        <v>0</v>
      </c>
      <c r="H6519" s="37" t="n">
        <v>1</v>
      </c>
      <c r="I6519" s="37" t="n">
        <v>0</v>
      </c>
      <c r="J6519" s="40" t="n">
        <f aca="false">IF(C6519=0,"",D6519/C6519)</f>
        <v>0.909090909090909</v>
      </c>
    </row>
    <row r="6520" customFormat="false" ht="15" hidden="false" customHeight="false" outlineLevel="0" collapsed="false">
      <c r="A6520" s="37" t="s">
        <v>1315</v>
      </c>
      <c r="B6520" s="37" t="s">
        <v>280</v>
      </c>
      <c r="C6520" s="37" t="n">
        <v>22</v>
      </c>
      <c r="D6520" s="37" t="n">
        <v>20</v>
      </c>
      <c r="E6520" s="37" t="n">
        <v>1</v>
      </c>
      <c r="F6520" s="37" t="n">
        <v>0</v>
      </c>
      <c r="G6520" s="37" t="n">
        <v>0</v>
      </c>
      <c r="H6520" s="37" t="n">
        <v>1</v>
      </c>
      <c r="I6520" s="37" t="n">
        <v>7</v>
      </c>
      <c r="J6520" s="40" t="n">
        <f aca="false">IF(C6520=0,"",D6520/C6520)</f>
        <v>0.909090909090909</v>
      </c>
    </row>
    <row r="6521" customFormat="false" ht="15" hidden="false" customHeight="false" outlineLevel="0" collapsed="false">
      <c r="A6521" s="37" t="s">
        <v>1315</v>
      </c>
      <c r="B6521" s="37" t="s">
        <v>281</v>
      </c>
      <c r="C6521" s="37" t="n">
        <v>22</v>
      </c>
      <c r="D6521" s="37" t="n">
        <v>20</v>
      </c>
      <c r="E6521" s="37" t="n">
        <v>0</v>
      </c>
      <c r="F6521" s="37" t="n">
        <v>0</v>
      </c>
      <c r="G6521" s="37" t="n">
        <v>0</v>
      </c>
      <c r="H6521" s="37" t="n">
        <v>1</v>
      </c>
      <c r="I6521" s="37" t="n">
        <v>2</v>
      </c>
      <c r="J6521" s="40" t="n">
        <f aca="false">IF(C6521=0,"",D6521/C6521)</f>
        <v>0.909090909090909</v>
      </c>
    </row>
    <row r="6522" customFormat="false" ht="15" hidden="false" customHeight="false" outlineLevel="0" collapsed="false">
      <c r="A6522" s="37" t="s">
        <v>1316</v>
      </c>
      <c r="B6522" s="37" t="s">
        <v>281</v>
      </c>
      <c r="C6522" s="37" t="n">
        <v>22</v>
      </c>
      <c r="D6522" s="37" t="n">
        <v>21</v>
      </c>
      <c r="E6522" s="37" t="n">
        <v>1</v>
      </c>
      <c r="F6522" s="37" t="n">
        <v>0</v>
      </c>
      <c r="G6522" s="37" t="n">
        <v>0</v>
      </c>
      <c r="H6522" s="37" t="n">
        <v>4</v>
      </c>
      <c r="I6522" s="37" t="n">
        <v>1</v>
      </c>
      <c r="J6522" s="40" t="n">
        <f aca="false">IF(C6522=0,"",D6522/C6522)</f>
        <v>0.954545454545455</v>
      </c>
    </row>
    <row r="6523" customFormat="false" ht="15" hidden="false" customHeight="false" outlineLevel="0" collapsed="false">
      <c r="A6523" s="37" t="s">
        <v>1317</v>
      </c>
      <c r="B6523" s="37" t="s">
        <v>280</v>
      </c>
      <c r="C6523" s="37" t="n">
        <v>22</v>
      </c>
      <c r="D6523" s="37" t="n">
        <v>20</v>
      </c>
      <c r="E6523" s="37" t="n">
        <v>1</v>
      </c>
      <c r="F6523" s="37" t="n">
        <v>0</v>
      </c>
      <c r="G6523" s="37" t="n">
        <v>2</v>
      </c>
      <c r="H6523" s="37" t="n">
        <v>2</v>
      </c>
      <c r="I6523" s="37" t="n">
        <v>0</v>
      </c>
      <c r="J6523" s="40" t="n">
        <f aca="false">IF(C6523=0,"",D6523/C6523)</f>
        <v>0.909090909090909</v>
      </c>
    </row>
    <row r="6524" customFormat="false" ht="15" hidden="false" customHeight="false" outlineLevel="0" collapsed="false">
      <c r="A6524" s="37" t="s">
        <v>1317</v>
      </c>
      <c r="B6524" s="37" t="s">
        <v>281</v>
      </c>
      <c r="C6524" s="37" t="n">
        <v>22</v>
      </c>
      <c r="D6524" s="37" t="n">
        <v>22</v>
      </c>
      <c r="E6524" s="37" t="n">
        <v>2</v>
      </c>
      <c r="F6524" s="37" t="n">
        <v>0</v>
      </c>
      <c r="G6524" s="37" t="n">
        <v>0</v>
      </c>
      <c r="H6524" s="37" t="n">
        <v>1</v>
      </c>
      <c r="I6524" s="37" t="n">
        <v>1</v>
      </c>
      <c r="J6524" s="40" t="n">
        <f aca="false">IF(C6524=0,"",D6524/C6524)</f>
        <v>1</v>
      </c>
    </row>
    <row r="6525" customFormat="false" ht="15" hidden="false" customHeight="false" outlineLevel="0" collapsed="false">
      <c r="A6525" s="37" t="s">
        <v>1245</v>
      </c>
      <c r="B6525" s="37" t="s">
        <v>270</v>
      </c>
      <c r="C6525" s="37" t="n">
        <v>22</v>
      </c>
      <c r="D6525" s="37" t="n">
        <v>19</v>
      </c>
      <c r="E6525" s="37" t="n">
        <v>2</v>
      </c>
      <c r="F6525" s="37" t="n">
        <v>0</v>
      </c>
      <c r="G6525" s="37" t="n">
        <v>1</v>
      </c>
      <c r="H6525" s="37" t="n">
        <v>2</v>
      </c>
      <c r="I6525" s="37" t="n">
        <v>0</v>
      </c>
      <c r="J6525" s="40" t="n">
        <f aca="false">IF(C6525=0,"",D6525/C6525)</f>
        <v>0.863636363636364</v>
      </c>
    </row>
    <row r="6526" customFormat="false" ht="15" hidden="false" customHeight="false" outlineLevel="0" collapsed="false">
      <c r="A6526" s="37" t="s">
        <v>1245</v>
      </c>
      <c r="B6526" s="37" t="s">
        <v>271</v>
      </c>
      <c r="C6526" s="37" t="n">
        <v>22</v>
      </c>
      <c r="D6526" s="37" t="n">
        <v>21</v>
      </c>
      <c r="E6526" s="37" t="n">
        <v>0</v>
      </c>
      <c r="F6526" s="37" t="n">
        <v>2</v>
      </c>
      <c r="G6526" s="37" t="n">
        <v>2</v>
      </c>
      <c r="H6526" s="37" t="n">
        <v>2</v>
      </c>
      <c r="I6526" s="37" t="n">
        <v>3</v>
      </c>
      <c r="J6526" s="40" t="n">
        <f aca="false">IF(C6526=0,"",D6526/C6526)</f>
        <v>0.954545454545455</v>
      </c>
    </row>
    <row r="6527" customFormat="false" ht="15" hidden="false" customHeight="false" outlineLevel="0" collapsed="false">
      <c r="A6527" s="37" t="s">
        <v>1245</v>
      </c>
      <c r="B6527" s="37" t="s">
        <v>272</v>
      </c>
      <c r="C6527" s="37" t="n">
        <v>22</v>
      </c>
      <c r="D6527" s="37" t="n">
        <v>20</v>
      </c>
      <c r="E6527" s="37" t="n">
        <v>3</v>
      </c>
      <c r="F6527" s="37" t="n">
        <v>1</v>
      </c>
      <c r="G6527" s="37" t="n">
        <v>0</v>
      </c>
      <c r="H6527" s="37" t="n">
        <v>2</v>
      </c>
      <c r="I6527" s="37" t="n">
        <v>2</v>
      </c>
      <c r="J6527" s="40" t="n">
        <f aca="false">IF(C6527=0,"",D6527/C6527)</f>
        <v>0.909090909090909</v>
      </c>
    </row>
    <row r="6528" customFormat="false" ht="15" hidden="false" customHeight="false" outlineLevel="0" collapsed="false">
      <c r="A6528" s="37" t="s">
        <v>1245</v>
      </c>
      <c r="B6528" s="37" t="s">
        <v>273</v>
      </c>
      <c r="C6528" s="37" t="n">
        <v>22</v>
      </c>
      <c r="D6528" s="37" t="n">
        <v>19</v>
      </c>
      <c r="E6528" s="37" t="n">
        <v>1</v>
      </c>
      <c r="F6528" s="37" t="n">
        <v>0</v>
      </c>
      <c r="G6528" s="37" t="n">
        <v>0</v>
      </c>
      <c r="H6528" s="37" t="n">
        <v>1</v>
      </c>
      <c r="I6528" s="37" t="n">
        <v>2</v>
      </c>
      <c r="J6528" s="40" t="n">
        <f aca="false">IF(C6528=0,"",D6528/C6528)</f>
        <v>0.863636363636364</v>
      </c>
    </row>
    <row r="6529" customFormat="false" ht="15" hidden="false" customHeight="false" outlineLevel="0" collapsed="false">
      <c r="A6529" s="37" t="s">
        <v>1245</v>
      </c>
      <c r="B6529" s="37" t="s">
        <v>274</v>
      </c>
      <c r="C6529" s="37" t="n">
        <v>22</v>
      </c>
      <c r="D6529" s="37" t="n">
        <v>20</v>
      </c>
      <c r="E6529" s="37" t="n">
        <v>3</v>
      </c>
      <c r="F6529" s="37" t="n">
        <v>1</v>
      </c>
      <c r="G6529" s="37" t="n">
        <v>1</v>
      </c>
      <c r="H6529" s="37" t="n">
        <v>1</v>
      </c>
      <c r="I6529" s="37" t="n">
        <v>2</v>
      </c>
      <c r="J6529" s="40" t="n">
        <f aca="false">IF(C6529=0,"",D6529/C6529)</f>
        <v>0.909090909090909</v>
      </c>
    </row>
    <row r="6530" customFormat="false" ht="15" hidden="false" customHeight="false" outlineLevel="0" collapsed="false">
      <c r="A6530" s="37" t="s">
        <v>1245</v>
      </c>
      <c r="B6530" s="37" t="s">
        <v>275</v>
      </c>
      <c r="C6530" s="37" t="n">
        <v>22</v>
      </c>
      <c r="D6530" s="37" t="n">
        <v>19</v>
      </c>
      <c r="E6530" s="37" t="n">
        <v>2</v>
      </c>
      <c r="F6530" s="37" t="n">
        <v>1</v>
      </c>
      <c r="G6530" s="37" t="n">
        <v>0</v>
      </c>
      <c r="H6530" s="37" t="n">
        <v>3</v>
      </c>
      <c r="I6530" s="37" t="n">
        <v>0</v>
      </c>
      <c r="J6530" s="40" t="n">
        <f aca="false">IF(C6530=0,"",D6530/C6530)</f>
        <v>0.863636363636364</v>
      </c>
    </row>
    <row r="6531" customFormat="false" ht="15" hidden="false" customHeight="false" outlineLevel="0" collapsed="false">
      <c r="A6531" s="37" t="s">
        <v>1245</v>
      </c>
      <c r="B6531" s="37" t="s">
        <v>276</v>
      </c>
      <c r="C6531" s="37" t="n">
        <v>22</v>
      </c>
      <c r="D6531" s="37" t="n">
        <v>17</v>
      </c>
      <c r="E6531" s="37" t="n">
        <v>0</v>
      </c>
      <c r="F6531" s="37" t="n">
        <v>2</v>
      </c>
      <c r="G6531" s="37" t="n">
        <v>0</v>
      </c>
      <c r="H6531" s="37" t="n">
        <v>1</v>
      </c>
      <c r="I6531" s="37" t="n">
        <v>0</v>
      </c>
      <c r="J6531" s="40" t="n">
        <f aca="false">IF(C6531=0,"",D6531/C6531)</f>
        <v>0.772727272727273</v>
      </c>
    </row>
    <row r="6532" customFormat="false" ht="15" hidden="false" customHeight="false" outlineLevel="0" collapsed="false">
      <c r="A6532" s="37" t="s">
        <v>1245</v>
      </c>
      <c r="B6532" s="37" t="s">
        <v>277</v>
      </c>
      <c r="C6532" s="37" t="n">
        <v>22</v>
      </c>
      <c r="D6532" s="37" t="n">
        <v>16</v>
      </c>
      <c r="E6532" s="37" t="n">
        <v>2</v>
      </c>
      <c r="F6532" s="37" t="n">
        <v>0</v>
      </c>
      <c r="G6532" s="37" t="n">
        <v>0</v>
      </c>
      <c r="H6532" s="37" t="n">
        <v>2</v>
      </c>
      <c r="I6532" s="37" t="n">
        <v>1</v>
      </c>
      <c r="J6532" s="40" t="n">
        <f aca="false">IF(C6532=0,"",D6532/C6532)</f>
        <v>0.727272727272727</v>
      </c>
    </row>
    <row r="6533" customFormat="false" ht="15" hidden="false" customHeight="false" outlineLevel="0" collapsed="false">
      <c r="A6533" s="37" t="s">
        <v>1245</v>
      </c>
      <c r="B6533" s="37" t="s">
        <v>278</v>
      </c>
      <c r="C6533" s="37" t="n">
        <v>22</v>
      </c>
      <c r="D6533" s="37" t="n">
        <v>20</v>
      </c>
      <c r="E6533" s="37" t="n">
        <v>2</v>
      </c>
      <c r="F6533" s="37" t="n">
        <v>1</v>
      </c>
      <c r="G6533" s="37" t="n">
        <v>3</v>
      </c>
      <c r="H6533" s="37" t="n">
        <v>0</v>
      </c>
      <c r="I6533" s="37" t="n">
        <v>0</v>
      </c>
      <c r="J6533" s="40" t="n">
        <f aca="false">IF(C6533=0,"",D6533/C6533)</f>
        <v>0.909090909090909</v>
      </c>
    </row>
    <row r="6534" customFormat="false" ht="15" hidden="false" customHeight="false" outlineLevel="0" collapsed="false">
      <c r="A6534" s="37" t="s">
        <v>1245</v>
      </c>
      <c r="B6534" s="37" t="s">
        <v>279</v>
      </c>
      <c r="C6534" s="37" t="n">
        <v>22</v>
      </c>
      <c r="D6534" s="37" t="n">
        <v>18</v>
      </c>
      <c r="E6534" s="37" t="n">
        <v>1</v>
      </c>
      <c r="F6534" s="37" t="n">
        <v>1</v>
      </c>
      <c r="G6534" s="37" t="n">
        <v>1</v>
      </c>
      <c r="H6534" s="37" t="n">
        <v>1</v>
      </c>
      <c r="I6534" s="37" t="n">
        <v>0</v>
      </c>
      <c r="J6534" s="40" t="n">
        <f aca="false">IF(C6534=0,"",D6534/C6534)</f>
        <v>0.818181818181818</v>
      </c>
    </row>
    <row r="6535" customFormat="false" ht="15" hidden="false" customHeight="false" outlineLevel="0" collapsed="false">
      <c r="A6535" s="37" t="s">
        <v>1319</v>
      </c>
      <c r="B6535" s="37" t="s">
        <v>270</v>
      </c>
      <c r="C6535" s="37" t="n">
        <v>22</v>
      </c>
      <c r="D6535" s="37" t="n">
        <v>18</v>
      </c>
      <c r="E6535" s="37" t="n">
        <v>1</v>
      </c>
      <c r="F6535" s="37" t="n">
        <v>0</v>
      </c>
      <c r="G6535" s="37" t="n">
        <v>0</v>
      </c>
      <c r="H6535" s="37" t="n">
        <v>0</v>
      </c>
      <c r="I6535" s="37" t="n">
        <v>7</v>
      </c>
      <c r="J6535" s="40" t="n">
        <f aca="false">IF(C6535=0,"",D6535/C6535)</f>
        <v>0.818181818181818</v>
      </c>
    </row>
    <row r="6536" customFormat="false" ht="15" hidden="false" customHeight="false" outlineLevel="0" collapsed="false">
      <c r="A6536" s="37" t="s">
        <v>1319</v>
      </c>
      <c r="B6536" s="37" t="s">
        <v>271</v>
      </c>
      <c r="C6536" s="37" t="n">
        <v>22</v>
      </c>
      <c r="D6536" s="37" t="n">
        <v>22</v>
      </c>
      <c r="E6536" s="37" t="n">
        <v>0</v>
      </c>
      <c r="F6536" s="37" t="n">
        <v>0</v>
      </c>
      <c r="G6536" s="37" t="n">
        <v>3</v>
      </c>
      <c r="H6536" s="37" t="n">
        <v>1</v>
      </c>
      <c r="I6536" s="37" t="n">
        <v>21</v>
      </c>
      <c r="J6536" s="40" t="n">
        <f aca="false">IF(C6536=0,"",D6536/C6536)</f>
        <v>1</v>
      </c>
    </row>
    <row r="6537" customFormat="false" ht="15" hidden="false" customHeight="false" outlineLevel="0" collapsed="false">
      <c r="A6537" s="37" t="s">
        <v>1319</v>
      </c>
      <c r="B6537" s="37" t="s">
        <v>272</v>
      </c>
      <c r="C6537" s="37" t="n">
        <v>22</v>
      </c>
      <c r="D6537" s="37" t="n">
        <v>21</v>
      </c>
      <c r="E6537" s="37" t="n">
        <v>0</v>
      </c>
      <c r="F6537" s="37" t="n">
        <v>1</v>
      </c>
      <c r="G6537" s="37" t="n">
        <v>0</v>
      </c>
      <c r="H6537" s="37" t="n">
        <v>2</v>
      </c>
      <c r="I6537" s="37" t="n">
        <v>11</v>
      </c>
      <c r="J6537" s="40" t="n">
        <f aca="false">IF(C6537=0,"",D6537/C6537)</f>
        <v>0.954545454545455</v>
      </c>
    </row>
    <row r="6538" customFormat="false" ht="15" hidden="false" customHeight="false" outlineLevel="0" collapsed="false">
      <c r="A6538" s="37" t="s">
        <v>1319</v>
      </c>
      <c r="B6538" s="37" t="s">
        <v>273</v>
      </c>
      <c r="C6538" s="37" t="n">
        <v>22</v>
      </c>
      <c r="D6538" s="37" t="n">
        <v>20</v>
      </c>
      <c r="E6538" s="37" t="n">
        <v>2</v>
      </c>
      <c r="F6538" s="37" t="n">
        <v>0</v>
      </c>
      <c r="G6538" s="37" t="n">
        <v>0</v>
      </c>
      <c r="H6538" s="37" t="n">
        <v>2</v>
      </c>
      <c r="I6538" s="37" t="n">
        <v>10</v>
      </c>
      <c r="J6538" s="40" t="n">
        <f aca="false">IF(C6538=0,"",D6538/C6538)</f>
        <v>0.909090909090909</v>
      </c>
    </row>
    <row r="6539" customFormat="false" ht="15" hidden="false" customHeight="false" outlineLevel="0" collapsed="false">
      <c r="A6539" s="37" t="s">
        <v>1319</v>
      </c>
      <c r="B6539" s="37" t="s">
        <v>274</v>
      </c>
      <c r="C6539" s="37" t="n">
        <v>22</v>
      </c>
      <c r="D6539" s="37" t="n">
        <v>18</v>
      </c>
      <c r="E6539" s="37" t="n">
        <v>0</v>
      </c>
      <c r="F6539" s="37" t="n">
        <v>1</v>
      </c>
      <c r="G6539" s="37" t="n">
        <v>0</v>
      </c>
      <c r="H6539" s="37" t="n">
        <v>2</v>
      </c>
      <c r="I6539" s="37" t="n">
        <v>12</v>
      </c>
      <c r="J6539" s="40" t="n">
        <f aca="false">IF(C6539=0,"",D6539/C6539)</f>
        <v>0.818181818181818</v>
      </c>
    </row>
    <row r="6540" customFormat="false" ht="15" hidden="false" customHeight="false" outlineLevel="0" collapsed="false">
      <c r="A6540" s="37" t="s">
        <v>1319</v>
      </c>
      <c r="B6540" s="37" t="s">
        <v>275</v>
      </c>
      <c r="C6540" s="37" t="n">
        <v>22</v>
      </c>
      <c r="D6540" s="37" t="n">
        <v>17</v>
      </c>
      <c r="E6540" s="37" t="n">
        <v>1</v>
      </c>
      <c r="F6540" s="37" t="n">
        <v>1</v>
      </c>
      <c r="G6540" s="37" t="n">
        <v>0</v>
      </c>
      <c r="H6540" s="37" t="n">
        <v>0</v>
      </c>
      <c r="I6540" s="37" t="n">
        <v>2</v>
      </c>
      <c r="J6540" s="40" t="n">
        <f aca="false">IF(C6540=0,"",D6540/C6540)</f>
        <v>0.772727272727273</v>
      </c>
    </row>
    <row r="6541" customFormat="false" ht="15" hidden="false" customHeight="false" outlineLevel="0" collapsed="false">
      <c r="A6541" s="37" t="s">
        <v>1319</v>
      </c>
      <c r="B6541" s="37" t="s">
        <v>276</v>
      </c>
      <c r="C6541" s="37" t="n">
        <v>22</v>
      </c>
      <c r="D6541" s="37" t="n">
        <v>18</v>
      </c>
      <c r="E6541" s="37" t="n">
        <v>1</v>
      </c>
      <c r="F6541" s="37" t="n">
        <v>0</v>
      </c>
      <c r="G6541" s="37" t="n">
        <v>0</v>
      </c>
      <c r="H6541" s="37" t="n">
        <v>1</v>
      </c>
      <c r="I6541" s="37" t="n">
        <v>35</v>
      </c>
      <c r="J6541" s="40" t="n">
        <f aca="false">IF(C6541=0,"",D6541/C6541)</f>
        <v>0.818181818181818</v>
      </c>
    </row>
    <row r="6542" customFormat="false" ht="15" hidden="false" customHeight="false" outlineLevel="0" collapsed="false">
      <c r="A6542" s="37" t="s">
        <v>1319</v>
      </c>
      <c r="B6542" s="37" t="s">
        <v>277</v>
      </c>
      <c r="C6542" s="37" t="n">
        <v>22</v>
      </c>
      <c r="D6542" s="37" t="n">
        <v>21</v>
      </c>
      <c r="E6542" s="37" t="n">
        <v>1</v>
      </c>
      <c r="F6542" s="37" t="n">
        <v>1</v>
      </c>
      <c r="G6542" s="37" t="n">
        <v>1</v>
      </c>
      <c r="H6542" s="37" t="n">
        <v>4</v>
      </c>
      <c r="I6542" s="37" t="n">
        <v>23</v>
      </c>
      <c r="J6542" s="40" t="n">
        <f aca="false">IF(C6542=0,"",D6542/C6542)</f>
        <v>0.954545454545455</v>
      </c>
    </row>
    <row r="6543" customFormat="false" ht="15" hidden="false" customHeight="false" outlineLevel="0" collapsed="false">
      <c r="A6543" s="37" t="s">
        <v>1319</v>
      </c>
      <c r="B6543" s="37" t="s">
        <v>278</v>
      </c>
      <c r="C6543" s="37" t="n">
        <v>22</v>
      </c>
      <c r="D6543" s="37" t="n">
        <v>21</v>
      </c>
      <c r="E6543" s="37" t="n">
        <v>0</v>
      </c>
      <c r="F6543" s="37" t="n">
        <v>0</v>
      </c>
      <c r="G6543" s="37" t="n">
        <v>0</v>
      </c>
      <c r="H6543" s="37" t="n">
        <v>1</v>
      </c>
      <c r="I6543" s="37" t="n">
        <v>25</v>
      </c>
      <c r="J6543" s="40" t="n">
        <f aca="false">IF(C6543=0,"",D6543/C6543)</f>
        <v>0.954545454545455</v>
      </c>
    </row>
    <row r="6544" customFormat="false" ht="15" hidden="false" customHeight="false" outlineLevel="0" collapsed="false">
      <c r="A6544" s="37" t="s">
        <v>1319</v>
      </c>
      <c r="B6544" s="37" t="s">
        <v>279</v>
      </c>
      <c r="C6544" s="37" t="n">
        <v>22</v>
      </c>
      <c r="D6544" s="37" t="n">
        <v>18</v>
      </c>
      <c r="E6544" s="37" t="n">
        <v>0</v>
      </c>
      <c r="F6544" s="37" t="n">
        <v>1</v>
      </c>
      <c r="G6544" s="37" t="n">
        <v>0</v>
      </c>
      <c r="H6544" s="37" t="n">
        <v>4</v>
      </c>
      <c r="I6544" s="37" t="n">
        <v>3</v>
      </c>
      <c r="J6544" s="40" t="n">
        <f aca="false">IF(C6544=0,"",D6544/C6544)</f>
        <v>0.818181818181818</v>
      </c>
    </row>
    <row r="6545" customFormat="false" ht="15" hidden="false" customHeight="false" outlineLevel="0" collapsed="false">
      <c r="A6545" s="37" t="s">
        <v>1319</v>
      </c>
      <c r="B6545" s="37" t="s">
        <v>280</v>
      </c>
      <c r="C6545" s="37" t="n">
        <v>22</v>
      </c>
      <c r="D6545" s="37" t="n">
        <v>22</v>
      </c>
      <c r="E6545" s="37" t="n">
        <v>2</v>
      </c>
      <c r="F6545" s="37" t="n">
        <v>1</v>
      </c>
      <c r="G6545" s="37" t="n">
        <v>0</v>
      </c>
      <c r="H6545" s="37" t="n">
        <v>1</v>
      </c>
      <c r="I6545" s="37" t="n">
        <v>17</v>
      </c>
      <c r="J6545" s="40" t="n">
        <f aca="false">IF(C6545=0,"",D6545/C6545)</f>
        <v>1</v>
      </c>
    </row>
    <row r="6546" customFormat="false" ht="15" hidden="false" customHeight="false" outlineLevel="0" collapsed="false">
      <c r="A6546" s="37" t="s">
        <v>1319</v>
      </c>
      <c r="B6546" s="37" t="s">
        <v>281</v>
      </c>
      <c r="C6546" s="37" t="n">
        <v>22</v>
      </c>
      <c r="D6546" s="37" t="n">
        <v>20</v>
      </c>
      <c r="E6546" s="37" t="n">
        <v>2</v>
      </c>
      <c r="F6546" s="37" t="n">
        <v>1</v>
      </c>
      <c r="G6546" s="37" t="n">
        <v>0</v>
      </c>
      <c r="H6546" s="37" t="n">
        <v>1</v>
      </c>
      <c r="I6546" s="37" t="n">
        <v>7</v>
      </c>
      <c r="J6546" s="40" t="n">
        <f aca="false">IF(C6546=0,"",D6546/C6546)</f>
        <v>0.909090909090909</v>
      </c>
    </row>
    <row r="6547" customFormat="false" ht="15" hidden="false" customHeight="false" outlineLevel="0" collapsed="false">
      <c r="A6547" s="37" t="s">
        <v>1320</v>
      </c>
      <c r="B6547" s="37" t="s">
        <v>270</v>
      </c>
      <c r="C6547" s="37" t="n">
        <v>22</v>
      </c>
      <c r="D6547" s="37" t="n">
        <v>20</v>
      </c>
      <c r="E6547" s="37" t="n">
        <v>0</v>
      </c>
      <c r="F6547" s="37" t="n">
        <v>0</v>
      </c>
      <c r="G6547" s="37" t="n">
        <v>0</v>
      </c>
      <c r="H6547" s="37" t="n">
        <v>3</v>
      </c>
      <c r="I6547" s="37" t="n">
        <v>2</v>
      </c>
      <c r="J6547" s="40" t="n">
        <f aca="false">IF(C6547=0,"",D6547/C6547)</f>
        <v>0.909090909090909</v>
      </c>
    </row>
    <row r="6548" customFormat="false" ht="15" hidden="false" customHeight="false" outlineLevel="0" collapsed="false">
      <c r="A6548" s="37" t="s">
        <v>1320</v>
      </c>
      <c r="B6548" s="37" t="s">
        <v>271</v>
      </c>
      <c r="C6548" s="37" t="n">
        <v>22</v>
      </c>
      <c r="D6548" s="37" t="n">
        <v>18</v>
      </c>
      <c r="E6548" s="37" t="n">
        <v>0</v>
      </c>
      <c r="F6548" s="37" t="n">
        <v>1</v>
      </c>
      <c r="G6548" s="37" t="n">
        <v>0</v>
      </c>
      <c r="H6548" s="37" t="n">
        <v>2</v>
      </c>
      <c r="I6548" s="37" t="n">
        <v>4</v>
      </c>
      <c r="J6548" s="40" t="n">
        <f aca="false">IF(C6548=0,"",D6548/C6548)</f>
        <v>0.818181818181818</v>
      </c>
    </row>
    <row r="6549" customFormat="false" ht="15" hidden="false" customHeight="false" outlineLevel="0" collapsed="false">
      <c r="A6549" s="37" t="s">
        <v>1320</v>
      </c>
      <c r="B6549" s="37" t="s">
        <v>272</v>
      </c>
      <c r="C6549" s="37" t="n">
        <v>22</v>
      </c>
      <c r="D6549" s="37" t="n">
        <v>22</v>
      </c>
      <c r="E6549" s="37" t="n">
        <v>0</v>
      </c>
      <c r="F6549" s="37" t="n">
        <v>2</v>
      </c>
      <c r="G6549" s="37" t="n">
        <v>0</v>
      </c>
      <c r="H6549" s="37" t="n">
        <v>1</v>
      </c>
      <c r="I6549" s="37" t="n">
        <v>1</v>
      </c>
      <c r="J6549" s="40" t="n">
        <f aca="false">IF(C6549=0,"",D6549/C6549)</f>
        <v>1</v>
      </c>
    </row>
    <row r="6550" customFormat="false" ht="15" hidden="false" customHeight="false" outlineLevel="0" collapsed="false">
      <c r="A6550" s="37" t="s">
        <v>1320</v>
      </c>
      <c r="B6550" s="37" t="s">
        <v>273</v>
      </c>
      <c r="C6550" s="37" t="n">
        <v>22</v>
      </c>
      <c r="D6550" s="37" t="n">
        <v>22</v>
      </c>
      <c r="E6550" s="37" t="n">
        <v>0</v>
      </c>
      <c r="F6550" s="37" t="n">
        <v>1</v>
      </c>
      <c r="G6550" s="37" t="n">
        <v>0</v>
      </c>
      <c r="H6550" s="37" t="n">
        <v>1</v>
      </c>
      <c r="I6550" s="37" t="n">
        <v>5</v>
      </c>
      <c r="J6550" s="40" t="n">
        <f aca="false">IF(C6550=0,"",D6550/C6550)</f>
        <v>1</v>
      </c>
    </row>
    <row r="6551" customFormat="false" ht="15" hidden="false" customHeight="false" outlineLevel="0" collapsed="false">
      <c r="A6551" s="37" t="s">
        <v>1320</v>
      </c>
      <c r="B6551" s="37" t="s">
        <v>274</v>
      </c>
      <c r="C6551" s="37" t="n">
        <v>22</v>
      </c>
      <c r="D6551" s="37" t="n">
        <v>18</v>
      </c>
      <c r="E6551" s="37" t="n">
        <v>1</v>
      </c>
      <c r="F6551" s="37" t="n">
        <v>0</v>
      </c>
      <c r="G6551" s="37" t="n">
        <v>0</v>
      </c>
      <c r="H6551" s="37" t="n">
        <v>1</v>
      </c>
      <c r="I6551" s="37" t="n">
        <v>0</v>
      </c>
      <c r="J6551" s="40" t="n">
        <f aca="false">IF(C6551=0,"",D6551/C6551)</f>
        <v>0.818181818181818</v>
      </c>
    </row>
    <row r="6552" customFormat="false" ht="15" hidden="false" customHeight="false" outlineLevel="0" collapsed="false">
      <c r="A6552" s="37" t="s">
        <v>1320</v>
      </c>
      <c r="B6552" s="37" t="s">
        <v>275</v>
      </c>
      <c r="C6552" s="37" t="n">
        <v>22</v>
      </c>
      <c r="D6552" s="37" t="n">
        <v>21</v>
      </c>
      <c r="E6552" s="37" t="n">
        <v>1</v>
      </c>
      <c r="F6552" s="37" t="n">
        <v>0</v>
      </c>
      <c r="G6552" s="37" t="n">
        <v>0</v>
      </c>
      <c r="H6552" s="37" t="n">
        <v>1</v>
      </c>
      <c r="I6552" s="37" t="n">
        <v>3</v>
      </c>
      <c r="J6552" s="40" t="n">
        <f aca="false">IF(C6552=0,"",D6552/C6552)</f>
        <v>0.954545454545455</v>
      </c>
    </row>
    <row r="6553" customFormat="false" ht="15" hidden="false" customHeight="false" outlineLevel="0" collapsed="false">
      <c r="A6553" s="37" t="s">
        <v>1320</v>
      </c>
      <c r="B6553" s="37" t="s">
        <v>276</v>
      </c>
      <c r="C6553" s="37" t="n">
        <v>22</v>
      </c>
      <c r="D6553" s="37" t="n">
        <v>20</v>
      </c>
      <c r="E6553" s="37" t="n">
        <v>0</v>
      </c>
      <c r="F6553" s="37" t="n">
        <v>0</v>
      </c>
      <c r="G6553" s="37" t="n">
        <v>0</v>
      </c>
      <c r="H6553" s="37" t="n">
        <v>3</v>
      </c>
      <c r="I6553" s="37" t="n">
        <v>7</v>
      </c>
      <c r="J6553" s="40" t="n">
        <f aca="false">IF(C6553=0,"",D6553/C6553)</f>
        <v>0.909090909090909</v>
      </c>
    </row>
    <row r="6554" customFormat="false" ht="15" hidden="false" customHeight="false" outlineLevel="0" collapsed="false">
      <c r="A6554" s="37" t="s">
        <v>1320</v>
      </c>
      <c r="B6554" s="37" t="s">
        <v>277</v>
      </c>
      <c r="C6554" s="37" t="n">
        <v>22</v>
      </c>
      <c r="D6554" s="37" t="n">
        <v>22</v>
      </c>
      <c r="E6554" s="37" t="n">
        <v>0</v>
      </c>
      <c r="F6554" s="37" t="n">
        <v>0</v>
      </c>
      <c r="G6554" s="37" t="n">
        <v>0</v>
      </c>
      <c r="H6554" s="37" t="n">
        <v>3</v>
      </c>
      <c r="I6554" s="37" t="n">
        <v>0</v>
      </c>
      <c r="J6554" s="40" t="n">
        <f aca="false">IF(C6554=0,"",D6554/C6554)</f>
        <v>1</v>
      </c>
    </row>
    <row r="6555" customFormat="false" ht="15" hidden="false" customHeight="false" outlineLevel="0" collapsed="false">
      <c r="A6555" s="37" t="s">
        <v>1320</v>
      </c>
      <c r="B6555" s="37" t="s">
        <v>278</v>
      </c>
      <c r="C6555" s="37" t="n">
        <v>22</v>
      </c>
      <c r="D6555" s="37" t="n">
        <v>20</v>
      </c>
      <c r="E6555" s="37" t="n">
        <v>0</v>
      </c>
      <c r="F6555" s="37" t="n">
        <v>2</v>
      </c>
      <c r="G6555" s="37" t="n">
        <v>0</v>
      </c>
      <c r="H6555" s="37" t="n">
        <v>1</v>
      </c>
      <c r="I6555" s="37" t="n">
        <v>0</v>
      </c>
      <c r="J6555" s="40" t="n">
        <f aca="false">IF(C6555=0,"",D6555/C6555)</f>
        <v>0.909090909090909</v>
      </c>
    </row>
    <row r="6556" customFormat="false" ht="15" hidden="false" customHeight="false" outlineLevel="0" collapsed="false">
      <c r="A6556" s="37" t="s">
        <v>1320</v>
      </c>
      <c r="B6556" s="37" t="s">
        <v>279</v>
      </c>
      <c r="C6556" s="37" t="n">
        <v>22</v>
      </c>
      <c r="D6556" s="37" t="n">
        <v>20</v>
      </c>
      <c r="E6556" s="37" t="n">
        <v>0</v>
      </c>
      <c r="F6556" s="37" t="n">
        <v>3</v>
      </c>
      <c r="G6556" s="37" t="n">
        <v>0</v>
      </c>
      <c r="H6556" s="37" t="n">
        <v>1</v>
      </c>
      <c r="I6556" s="37" t="n">
        <v>1</v>
      </c>
      <c r="J6556" s="40" t="n">
        <f aca="false">IF(C6556=0,"",D6556/C6556)</f>
        <v>0.909090909090909</v>
      </c>
    </row>
    <row r="6557" customFormat="false" ht="15" hidden="false" customHeight="false" outlineLevel="0" collapsed="false">
      <c r="A6557" s="37" t="s">
        <v>1320</v>
      </c>
      <c r="B6557" s="37" t="s">
        <v>280</v>
      </c>
      <c r="C6557" s="37" t="n">
        <v>22</v>
      </c>
      <c r="D6557" s="37" t="n">
        <v>20</v>
      </c>
      <c r="E6557" s="37" t="n">
        <v>0</v>
      </c>
      <c r="F6557" s="37" t="n">
        <v>0</v>
      </c>
      <c r="G6557" s="37" t="n">
        <v>0</v>
      </c>
      <c r="H6557" s="37" t="n">
        <v>1</v>
      </c>
      <c r="I6557" s="37" t="n">
        <v>1</v>
      </c>
      <c r="J6557" s="40" t="n">
        <f aca="false">IF(C6557=0,"",D6557/C6557)</f>
        <v>0.909090909090909</v>
      </c>
    </row>
    <row r="6558" customFormat="false" ht="15" hidden="false" customHeight="false" outlineLevel="0" collapsed="false">
      <c r="A6558" s="37" t="s">
        <v>1320</v>
      </c>
      <c r="B6558" s="37" t="s">
        <v>281</v>
      </c>
      <c r="C6558" s="37" t="n">
        <v>22</v>
      </c>
      <c r="D6558" s="37" t="n">
        <v>20</v>
      </c>
      <c r="E6558" s="37" t="n">
        <v>0</v>
      </c>
      <c r="F6558" s="37" t="n">
        <v>0</v>
      </c>
      <c r="G6558" s="37" t="n">
        <v>0</v>
      </c>
      <c r="H6558" s="37" t="n">
        <v>1</v>
      </c>
      <c r="I6558" s="37" t="n">
        <v>1</v>
      </c>
      <c r="J6558" s="40" t="n">
        <f aca="false">IF(C6558=0,"",D6558/C6558)</f>
        <v>0.909090909090909</v>
      </c>
    </row>
    <row r="6559" customFormat="false" ht="15" hidden="false" customHeight="false" outlineLevel="0" collapsed="false">
      <c r="A6559" s="37" t="s">
        <v>454</v>
      </c>
      <c r="B6559" s="37" t="s">
        <v>270</v>
      </c>
      <c r="C6559" s="37" t="n">
        <v>22</v>
      </c>
      <c r="D6559" s="37" t="n">
        <v>22</v>
      </c>
      <c r="E6559" s="37" t="n">
        <v>0</v>
      </c>
      <c r="F6559" s="37" t="n">
        <v>1</v>
      </c>
      <c r="G6559" s="37" t="n">
        <v>0</v>
      </c>
      <c r="H6559" s="37" t="n">
        <v>1</v>
      </c>
      <c r="I6559" s="37" t="n">
        <v>1</v>
      </c>
      <c r="J6559" s="40" t="n">
        <f aca="false">IF(C6559=0,"",D6559/C6559)</f>
        <v>1</v>
      </c>
    </row>
    <row r="6560" customFormat="false" ht="15" hidden="false" customHeight="false" outlineLevel="0" collapsed="false">
      <c r="A6560" s="37" t="s">
        <v>454</v>
      </c>
      <c r="B6560" s="37" t="s">
        <v>271</v>
      </c>
      <c r="C6560" s="37" t="n">
        <v>22</v>
      </c>
      <c r="D6560" s="37" t="n">
        <v>21</v>
      </c>
      <c r="E6560" s="37" t="n">
        <v>0</v>
      </c>
      <c r="F6560" s="37" t="n">
        <v>0</v>
      </c>
      <c r="G6560" s="37" t="n">
        <v>0</v>
      </c>
      <c r="H6560" s="37" t="n">
        <v>0</v>
      </c>
      <c r="I6560" s="37" t="n">
        <v>0</v>
      </c>
      <c r="J6560" s="40" t="n">
        <f aca="false">IF(C6560=0,"",D6560/C6560)</f>
        <v>0.954545454545455</v>
      </c>
    </row>
    <row r="6561" customFormat="false" ht="15" hidden="false" customHeight="false" outlineLevel="0" collapsed="false">
      <c r="A6561" s="37" t="s">
        <v>454</v>
      </c>
      <c r="B6561" s="37" t="s">
        <v>272</v>
      </c>
      <c r="C6561" s="37" t="n">
        <v>22</v>
      </c>
      <c r="D6561" s="37" t="n">
        <v>21</v>
      </c>
      <c r="E6561" s="37" t="n">
        <v>1</v>
      </c>
      <c r="F6561" s="37" t="n">
        <v>0</v>
      </c>
      <c r="G6561" s="37" t="n">
        <v>1</v>
      </c>
      <c r="H6561" s="37" t="n">
        <v>0</v>
      </c>
      <c r="I6561" s="37" t="n">
        <v>5</v>
      </c>
      <c r="J6561" s="40" t="n">
        <f aca="false">IF(C6561=0,"",D6561/C6561)</f>
        <v>0.954545454545455</v>
      </c>
    </row>
    <row r="6562" customFormat="false" ht="15" hidden="false" customHeight="false" outlineLevel="0" collapsed="false">
      <c r="A6562" s="37" t="s">
        <v>454</v>
      </c>
      <c r="B6562" s="37" t="s">
        <v>273</v>
      </c>
      <c r="C6562" s="37" t="n">
        <v>22</v>
      </c>
      <c r="D6562" s="37" t="n">
        <v>22</v>
      </c>
      <c r="E6562" s="37" t="n">
        <v>0</v>
      </c>
      <c r="F6562" s="37" t="n">
        <v>1</v>
      </c>
      <c r="G6562" s="37" t="n">
        <v>1</v>
      </c>
      <c r="H6562" s="37" t="n">
        <v>0</v>
      </c>
      <c r="I6562" s="37" t="n">
        <v>0</v>
      </c>
      <c r="J6562" s="40" t="n">
        <f aca="false">IF(C6562=0,"",D6562/C6562)</f>
        <v>1</v>
      </c>
    </row>
    <row r="6563" customFormat="false" ht="15" hidden="false" customHeight="false" outlineLevel="0" collapsed="false">
      <c r="A6563" s="37" t="s">
        <v>454</v>
      </c>
      <c r="B6563" s="37" t="s">
        <v>274</v>
      </c>
      <c r="C6563" s="37" t="n">
        <v>22</v>
      </c>
      <c r="D6563" s="37" t="n">
        <v>20</v>
      </c>
      <c r="E6563" s="37" t="n">
        <v>0</v>
      </c>
      <c r="F6563" s="37" t="n">
        <v>2</v>
      </c>
      <c r="G6563" s="37" t="n">
        <v>0</v>
      </c>
      <c r="H6563" s="37" t="n">
        <v>0</v>
      </c>
      <c r="I6563" s="37" t="n">
        <v>1</v>
      </c>
      <c r="J6563" s="40" t="n">
        <f aca="false">IF(C6563=0,"",D6563/C6563)</f>
        <v>0.909090909090909</v>
      </c>
    </row>
    <row r="6564" customFormat="false" ht="15" hidden="false" customHeight="false" outlineLevel="0" collapsed="false">
      <c r="A6564" s="37" t="s">
        <v>454</v>
      </c>
      <c r="B6564" s="37" t="s">
        <v>275</v>
      </c>
      <c r="C6564" s="37" t="n">
        <v>22</v>
      </c>
      <c r="D6564" s="37" t="n">
        <v>20</v>
      </c>
      <c r="E6564" s="37" t="n">
        <v>0</v>
      </c>
      <c r="F6564" s="37" t="n">
        <v>1</v>
      </c>
      <c r="G6564" s="37" t="n">
        <v>1</v>
      </c>
      <c r="H6564" s="37" t="n">
        <v>4</v>
      </c>
      <c r="I6564" s="37" t="n">
        <v>1</v>
      </c>
      <c r="J6564" s="40" t="n">
        <f aca="false">IF(C6564=0,"",D6564/C6564)</f>
        <v>0.909090909090909</v>
      </c>
    </row>
    <row r="6565" customFormat="false" ht="15" hidden="false" customHeight="false" outlineLevel="0" collapsed="false">
      <c r="A6565" s="37" t="s">
        <v>454</v>
      </c>
      <c r="B6565" s="37" t="s">
        <v>276</v>
      </c>
      <c r="C6565" s="37" t="n">
        <v>22</v>
      </c>
      <c r="D6565" s="37" t="n">
        <v>19</v>
      </c>
      <c r="E6565" s="37" t="n">
        <v>1</v>
      </c>
      <c r="F6565" s="37" t="n">
        <v>2</v>
      </c>
      <c r="G6565" s="37" t="n">
        <v>0</v>
      </c>
      <c r="H6565" s="37" t="n">
        <v>2</v>
      </c>
      <c r="I6565" s="37" t="n">
        <v>0</v>
      </c>
      <c r="J6565" s="40" t="n">
        <f aca="false">IF(C6565=0,"",D6565/C6565)</f>
        <v>0.863636363636364</v>
      </c>
    </row>
    <row r="6566" customFormat="false" ht="15" hidden="false" customHeight="false" outlineLevel="0" collapsed="false">
      <c r="A6566" s="37" t="s">
        <v>454</v>
      </c>
      <c r="B6566" s="37" t="s">
        <v>277</v>
      </c>
      <c r="C6566" s="37" t="n">
        <v>22</v>
      </c>
      <c r="D6566" s="37" t="n">
        <v>22</v>
      </c>
      <c r="E6566" s="37" t="n">
        <v>1</v>
      </c>
      <c r="F6566" s="37" t="n">
        <v>0</v>
      </c>
      <c r="G6566" s="37" t="n">
        <v>0</v>
      </c>
      <c r="H6566" s="37" t="n">
        <v>0</v>
      </c>
      <c r="I6566" s="37" t="n">
        <v>2</v>
      </c>
      <c r="J6566" s="40" t="n">
        <f aca="false">IF(C6566=0,"",D6566/C6566)</f>
        <v>1</v>
      </c>
    </row>
    <row r="6567" customFormat="false" ht="15" hidden="false" customHeight="false" outlineLevel="0" collapsed="false">
      <c r="A6567" s="37" t="s">
        <v>454</v>
      </c>
      <c r="B6567" s="37" t="s">
        <v>278</v>
      </c>
      <c r="C6567" s="37" t="n">
        <v>22</v>
      </c>
      <c r="D6567" s="37" t="n">
        <v>21</v>
      </c>
      <c r="E6567" s="37" t="n">
        <v>4</v>
      </c>
      <c r="F6567" s="37" t="n">
        <v>2</v>
      </c>
      <c r="G6567" s="37" t="n">
        <v>1</v>
      </c>
      <c r="H6567" s="37" t="n">
        <v>2</v>
      </c>
      <c r="I6567" s="37" t="n">
        <v>9</v>
      </c>
      <c r="J6567" s="40" t="n">
        <f aca="false">IF(C6567=0,"",D6567/C6567)</f>
        <v>0.954545454545455</v>
      </c>
    </row>
    <row r="6568" customFormat="false" ht="15" hidden="false" customHeight="false" outlineLevel="0" collapsed="false">
      <c r="A6568" s="37" t="s">
        <v>454</v>
      </c>
      <c r="B6568" s="37" t="s">
        <v>279</v>
      </c>
      <c r="C6568" s="37" t="n">
        <v>22</v>
      </c>
      <c r="D6568" s="37" t="n">
        <v>21</v>
      </c>
      <c r="E6568" s="37" t="n">
        <v>0</v>
      </c>
      <c r="F6568" s="37" t="n">
        <v>0</v>
      </c>
      <c r="G6568" s="37" t="n">
        <v>0</v>
      </c>
      <c r="H6568" s="37" t="n">
        <v>0</v>
      </c>
      <c r="I6568" s="37" t="n">
        <v>0</v>
      </c>
      <c r="J6568" s="40" t="n">
        <f aca="false">IF(C6568=0,"",D6568/C6568)</f>
        <v>0.954545454545455</v>
      </c>
    </row>
    <row r="6569" customFormat="false" ht="15" hidden="false" customHeight="false" outlineLevel="0" collapsed="false">
      <c r="A6569" s="37" t="s">
        <v>454</v>
      </c>
      <c r="B6569" s="37" t="s">
        <v>280</v>
      </c>
      <c r="C6569" s="37" t="n">
        <v>22</v>
      </c>
      <c r="D6569" s="37" t="n">
        <v>22</v>
      </c>
      <c r="E6569" s="37" t="n">
        <v>1</v>
      </c>
      <c r="F6569" s="37" t="n">
        <v>0</v>
      </c>
      <c r="G6569" s="37" t="n">
        <v>0</v>
      </c>
      <c r="H6569" s="37" t="n">
        <v>1</v>
      </c>
      <c r="I6569" s="37" t="n">
        <v>5</v>
      </c>
      <c r="J6569" s="40" t="n">
        <f aca="false">IF(C6569=0,"",D6569/C6569)</f>
        <v>1</v>
      </c>
    </row>
    <row r="6570" customFormat="false" ht="15" hidden="false" customHeight="false" outlineLevel="0" collapsed="false">
      <c r="A6570" s="37" t="s">
        <v>454</v>
      </c>
      <c r="B6570" s="37" t="s">
        <v>281</v>
      </c>
      <c r="C6570" s="37" t="n">
        <v>22</v>
      </c>
      <c r="D6570" s="37" t="n">
        <v>21</v>
      </c>
      <c r="E6570" s="37" t="n">
        <v>0</v>
      </c>
      <c r="F6570" s="37" t="n">
        <v>2</v>
      </c>
      <c r="G6570" s="37" t="n">
        <v>0</v>
      </c>
      <c r="H6570" s="37" t="n">
        <v>1</v>
      </c>
      <c r="I6570" s="37" t="n">
        <v>5</v>
      </c>
      <c r="J6570" s="40" t="n">
        <f aca="false">IF(C6570=0,"",D6570/C6570)</f>
        <v>0.954545454545455</v>
      </c>
    </row>
    <row r="6571" customFormat="false" ht="15" hidden="false" customHeight="false" outlineLevel="0" collapsed="false">
      <c r="A6571" s="37" t="s">
        <v>1322</v>
      </c>
      <c r="B6571" s="37" t="s">
        <v>270</v>
      </c>
      <c r="C6571" s="37" t="n">
        <v>22</v>
      </c>
      <c r="D6571" s="37" t="n">
        <v>21</v>
      </c>
      <c r="E6571" s="37" t="n">
        <v>1</v>
      </c>
      <c r="F6571" s="37" t="n">
        <v>0</v>
      </c>
      <c r="G6571" s="37" t="n">
        <v>0</v>
      </c>
      <c r="H6571" s="37" t="n">
        <v>0</v>
      </c>
      <c r="I6571" s="37" t="n">
        <v>0</v>
      </c>
      <c r="J6571" s="40" t="n">
        <f aca="false">IF(C6571=0,"",D6571/C6571)</f>
        <v>0.954545454545455</v>
      </c>
    </row>
    <row r="6572" customFormat="false" ht="15" hidden="false" customHeight="false" outlineLevel="0" collapsed="false">
      <c r="A6572" s="37" t="s">
        <v>1322</v>
      </c>
      <c r="B6572" s="37" t="s">
        <v>271</v>
      </c>
      <c r="C6572" s="37" t="n">
        <v>22</v>
      </c>
      <c r="D6572" s="37" t="n">
        <v>20</v>
      </c>
      <c r="E6572" s="37" t="n">
        <v>0</v>
      </c>
      <c r="F6572" s="37" t="n">
        <v>2</v>
      </c>
      <c r="G6572" s="37" t="n">
        <v>1</v>
      </c>
      <c r="H6572" s="37" t="n">
        <v>0</v>
      </c>
      <c r="I6572" s="37" t="n">
        <v>2</v>
      </c>
      <c r="J6572" s="40" t="n">
        <f aca="false">IF(C6572=0,"",D6572/C6572)</f>
        <v>0.909090909090909</v>
      </c>
    </row>
    <row r="6573" customFormat="false" ht="15" hidden="false" customHeight="false" outlineLevel="0" collapsed="false">
      <c r="A6573" s="37" t="s">
        <v>1322</v>
      </c>
      <c r="B6573" s="37" t="s">
        <v>272</v>
      </c>
      <c r="C6573" s="37" t="n">
        <v>22</v>
      </c>
      <c r="D6573" s="37" t="n">
        <v>22</v>
      </c>
      <c r="E6573" s="37" t="n">
        <v>0</v>
      </c>
      <c r="F6573" s="37" t="n">
        <v>1</v>
      </c>
      <c r="G6573" s="37" t="n">
        <v>0</v>
      </c>
      <c r="H6573" s="37" t="n">
        <v>1</v>
      </c>
      <c r="I6573" s="37" t="n">
        <v>0</v>
      </c>
      <c r="J6573" s="40" t="n">
        <f aca="false">IF(C6573=0,"",D6573/C6573)</f>
        <v>1</v>
      </c>
    </row>
    <row r="6574" customFormat="false" ht="15" hidden="false" customHeight="false" outlineLevel="0" collapsed="false">
      <c r="A6574" s="37" t="s">
        <v>1322</v>
      </c>
      <c r="B6574" s="37" t="s">
        <v>273</v>
      </c>
      <c r="C6574" s="37" t="n">
        <v>22</v>
      </c>
      <c r="D6574" s="37" t="n">
        <v>21</v>
      </c>
      <c r="E6574" s="37" t="n">
        <v>0</v>
      </c>
      <c r="F6574" s="37" t="n">
        <v>0</v>
      </c>
      <c r="G6574" s="37" t="n">
        <v>0</v>
      </c>
      <c r="H6574" s="37" t="n">
        <v>2</v>
      </c>
      <c r="I6574" s="37" t="n">
        <v>0</v>
      </c>
      <c r="J6574" s="40" t="n">
        <f aca="false">IF(C6574=0,"",D6574/C6574)</f>
        <v>0.954545454545455</v>
      </c>
    </row>
    <row r="6575" customFormat="false" ht="15" hidden="false" customHeight="false" outlineLevel="0" collapsed="false">
      <c r="A6575" s="37" t="s">
        <v>1322</v>
      </c>
      <c r="B6575" s="37" t="s">
        <v>274</v>
      </c>
      <c r="C6575" s="37" t="n">
        <v>22</v>
      </c>
      <c r="D6575" s="37" t="n">
        <v>21</v>
      </c>
      <c r="E6575" s="37" t="n">
        <v>0</v>
      </c>
      <c r="F6575" s="37" t="n">
        <v>0</v>
      </c>
      <c r="G6575" s="37" t="n">
        <v>1</v>
      </c>
      <c r="H6575" s="37" t="n">
        <v>0</v>
      </c>
      <c r="I6575" s="37" t="n">
        <v>3</v>
      </c>
      <c r="J6575" s="40" t="n">
        <f aca="false">IF(C6575=0,"",D6575/C6575)</f>
        <v>0.954545454545455</v>
      </c>
    </row>
    <row r="6576" customFormat="false" ht="15" hidden="false" customHeight="false" outlineLevel="0" collapsed="false">
      <c r="A6576" s="37" t="s">
        <v>1322</v>
      </c>
      <c r="B6576" s="37" t="s">
        <v>275</v>
      </c>
      <c r="C6576" s="37" t="n">
        <v>22</v>
      </c>
      <c r="D6576" s="37" t="n">
        <v>21</v>
      </c>
      <c r="E6576" s="37" t="n">
        <v>0</v>
      </c>
      <c r="F6576" s="37" t="n">
        <v>0</v>
      </c>
      <c r="G6576" s="37" t="n">
        <v>0</v>
      </c>
      <c r="H6576" s="37" t="n">
        <v>6</v>
      </c>
      <c r="I6576" s="37" t="n">
        <v>4</v>
      </c>
      <c r="J6576" s="40" t="n">
        <f aca="false">IF(C6576=0,"",D6576/C6576)</f>
        <v>0.954545454545455</v>
      </c>
    </row>
    <row r="6577" customFormat="false" ht="15" hidden="false" customHeight="false" outlineLevel="0" collapsed="false">
      <c r="A6577" s="37" t="s">
        <v>1322</v>
      </c>
      <c r="B6577" s="37" t="s">
        <v>276</v>
      </c>
      <c r="C6577" s="37" t="n">
        <v>22</v>
      </c>
      <c r="D6577" s="37" t="n">
        <v>21</v>
      </c>
      <c r="E6577" s="37" t="n">
        <v>0</v>
      </c>
      <c r="F6577" s="37" t="n">
        <v>0</v>
      </c>
      <c r="G6577" s="37" t="n">
        <v>1</v>
      </c>
      <c r="H6577" s="37" t="n">
        <v>0</v>
      </c>
      <c r="I6577" s="37" t="n">
        <v>0</v>
      </c>
      <c r="J6577" s="40" t="n">
        <f aca="false">IF(C6577=0,"",D6577/C6577)</f>
        <v>0.954545454545455</v>
      </c>
    </row>
    <row r="6578" customFormat="false" ht="15" hidden="false" customHeight="false" outlineLevel="0" collapsed="false">
      <c r="A6578" s="37" t="s">
        <v>1322</v>
      </c>
      <c r="B6578" s="37" t="s">
        <v>277</v>
      </c>
      <c r="C6578" s="37" t="n">
        <v>22</v>
      </c>
      <c r="D6578" s="37" t="n">
        <v>21</v>
      </c>
      <c r="E6578" s="37" t="n">
        <v>1</v>
      </c>
      <c r="F6578" s="37" t="n">
        <v>0</v>
      </c>
      <c r="G6578" s="37" t="n">
        <v>0</v>
      </c>
      <c r="H6578" s="37" t="n">
        <v>2</v>
      </c>
      <c r="I6578" s="37" t="n">
        <v>0</v>
      </c>
      <c r="J6578" s="40" t="n">
        <f aca="false">IF(C6578=0,"",D6578/C6578)</f>
        <v>0.954545454545455</v>
      </c>
    </row>
    <row r="6579" customFormat="false" ht="15" hidden="false" customHeight="false" outlineLevel="0" collapsed="false">
      <c r="A6579" s="37" t="s">
        <v>1322</v>
      </c>
      <c r="B6579" s="37" t="s">
        <v>278</v>
      </c>
      <c r="C6579" s="37" t="n">
        <v>22</v>
      </c>
      <c r="D6579" s="37" t="n">
        <v>20</v>
      </c>
      <c r="E6579" s="37" t="n">
        <v>1</v>
      </c>
      <c r="F6579" s="37" t="n">
        <v>0</v>
      </c>
      <c r="G6579" s="37" t="n">
        <v>0</v>
      </c>
      <c r="H6579" s="37" t="n">
        <v>2</v>
      </c>
      <c r="I6579" s="37" t="n">
        <v>4</v>
      </c>
      <c r="J6579" s="40" t="n">
        <f aca="false">IF(C6579=0,"",D6579/C6579)</f>
        <v>0.909090909090909</v>
      </c>
    </row>
    <row r="6580" customFormat="false" ht="15" hidden="false" customHeight="false" outlineLevel="0" collapsed="false">
      <c r="A6580" s="37" t="s">
        <v>1322</v>
      </c>
      <c r="B6580" s="37" t="s">
        <v>279</v>
      </c>
      <c r="C6580" s="37" t="n">
        <v>22</v>
      </c>
      <c r="D6580" s="37" t="n">
        <v>20</v>
      </c>
      <c r="E6580" s="37" t="n">
        <v>0</v>
      </c>
      <c r="F6580" s="37" t="n">
        <v>2</v>
      </c>
      <c r="G6580" s="37" t="n">
        <v>0</v>
      </c>
      <c r="H6580" s="37" t="n">
        <v>1</v>
      </c>
      <c r="I6580" s="37" t="n">
        <v>5</v>
      </c>
      <c r="J6580" s="40" t="n">
        <f aca="false">IF(C6580=0,"",D6580/C6580)</f>
        <v>0.909090909090909</v>
      </c>
    </row>
    <row r="6581" customFormat="false" ht="15" hidden="false" customHeight="false" outlineLevel="0" collapsed="false">
      <c r="A6581" s="37" t="s">
        <v>1322</v>
      </c>
      <c r="B6581" s="37" t="s">
        <v>280</v>
      </c>
      <c r="C6581" s="37" t="n">
        <v>22</v>
      </c>
      <c r="D6581" s="37" t="n">
        <v>18</v>
      </c>
      <c r="E6581" s="37" t="n">
        <v>0</v>
      </c>
      <c r="F6581" s="37" t="n">
        <v>0</v>
      </c>
      <c r="G6581" s="37" t="n">
        <v>0</v>
      </c>
      <c r="H6581" s="37" t="n">
        <v>3</v>
      </c>
      <c r="I6581" s="37" t="n">
        <v>0</v>
      </c>
      <c r="J6581" s="40" t="n">
        <f aca="false">IF(C6581=0,"",D6581/C6581)</f>
        <v>0.818181818181818</v>
      </c>
    </row>
    <row r="6582" customFormat="false" ht="15" hidden="false" customHeight="false" outlineLevel="0" collapsed="false">
      <c r="A6582" s="37" t="s">
        <v>1322</v>
      </c>
      <c r="B6582" s="37" t="s">
        <v>281</v>
      </c>
      <c r="C6582" s="37" t="n">
        <v>22</v>
      </c>
      <c r="D6582" s="37" t="n">
        <v>20</v>
      </c>
      <c r="E6582" s="37" t="n">
        <v>0</v>
      </c>
      <c r="F6582" s="37" t="n">
        <v>1</v>
      </c>
      <c r="G6582" s="37" t="n">
        <v>0</v>
      </c>
      <c r="H6582" s="37" t="n">
        <v>1</v>
      </c>
      <c r="I6582" s="37" t="n">
        <v>2</v>
      </c>
      <c r="J6582" s="40" t="n">
        <f aca="false">IF(C6582=0,"",D6582/C6582)</f>
        <v>0.909090909090909</v>
      </c>
    </row>
    <row r="6583" customFormat="false" ht="15" hidden="false" customHeight="false" outlineLevel="0" collapsed="false">
      <c r="A6583" s="37" t="s">
        <v>1323</v>
      </c>
      <c r="B6583" s="37" t="s">
        <v>281</v>
      </c>
      <c r="C6583" s="37" t="n">
        <v>22</v>
      </c>
      <c r="D6583" s="37" t="n">
        <v>20</v>
      </c>
      <c r="E6583" s="37" t="n">
        <v>1</v>
      </c>
      <c r="F6583" s="37" t="n">
        <v>2</v>
      </c>
      <c r="G6583" s="37" t="n">
        <v>0</v>
      </c>
      <c r="H6583" s="37" t="n">
        <v>2</v>
      </c>
      <c r="I6583" s="37" t="n">
        <v>2</v>
      </c>
      <c r="J6583" s="40" t="n">
        <f aca="false">IF(C6583=0,"",D6583/C6583)</f>
        <v>0.909090909090909</v>
      </c>
    </row>
    <row r="6584" customFormat="false" ht="15" hidden="false" customHeight="false" outlineLevel="0" collapsed="false">
      <c r="A6584" s="37" t="s">
        <v>1324</v>
      </c>
      <c r="B6584" s="37" t="s">
        <v>270</v>
      </c>
      <c r="C6584" s="37" t="n">
        <v>22</v>
      </c>
      <c r="D6584" s="37" t="n">
        <v>22</v>
      </c>
      <c r="E6584" s="37" t="n">
        <v>0</v>
      </c>
      <c r="F6584" s="37" t="n">
        <v>0</v>
      </c>
      <c r="G6584" s="37" t="n">
        <v>0</v>
      </c>
      <c r="H6584" s="37" t="n">
        <v>1</v>
      </c>
      <c r="I6584" s="37" t="n">
        <v>2</v>
      </c>
      <c r="J6584" s="40" t="n">
        <f aca="false">IF(C6584=0,"",D6584/C6584)</f>
        <v>1</v>
      </c>
    </row>
    <row r="6585" customFormat="false" ht="15" hidden="false" customHeight="false" outlineLevel="0" collapsed="false">
      <c r="A6585" s="37" t="s">
        <v>1324</v>
      </c>
      <c r="B6585" s="37" t="s">
        <v>271</v>
      </c>
      <c r="C6585" s="37" t="n">
        <v>22</v>
      </c>
      <c r="D6585" s="37" t="n">
        <v>22</v>
      </c>
      <c r="E6585" s="37" t="n">
        <v>0</v>
      </c>
      <c r="F6585" s="37" t="n">
        <v>2</v>
      </c>
      <c r="G6585" s="37" t="n">
        <v>0</v>
      </c>
      <c r="H6585" s="37" t="n">
        <v>2</v>
      </c>
      <c r="I6585" s="37" t="n">
        <v>14</v>
      </c>
      <c r="J6585" s="40" t="n">
        <f aca="false">IF(C6585=0,"",D6585/C6585)</f>
        <v>1</v>
      </c>
    </row>
    <row r="6586" customFormat="false" ht="15" hidden="false" customHeight="false" outlineLevel="0" collapsed="false">
      <c r="A6586" s="37" t="s">
        <v>1324</v>
      </c>
      <c r="B6586" s="37" t="s">
        <v>272</v>
      </c>
      <c r="C6586" s="37" t="n">
        <v>22</v>
      </c>
      <c r="D6586" s="37" t="n">
        <v>20</v>
      </c>
      <c r="E6586" s="37" t="n">
        <v>0</v>
      </c>
      <c r="F6586" s="37" t="n">
        <v>0</v>
      </c>
      <c r="G6586" s="37" t="n">
        <v>0</v>
      </c>
      <c r="H6586" s="37" t="n">
        <v>1</v>
      </c>
      <c r="I6586" s="37" t="n">
        <v>0</v>
      </c>
      <c r="J6586" s="40" t="n">
        <f aca="false">IF(C6586=0,"",D6586/C6586)</f>
        <v>0.909090909090909</v>
      </c>
    </row>
    <row r="6587" customFormat="false" ht="15" hidden="false" customHeight="false" outlineLevel="0" collapsed="false">
      <c r="A6587" s="37" t="s">
        <v>1324</v>
      </c>
      <c r="B6587" s="37" t="s">
        <v>273</v>
      </c>
      <c r="C6587" s="37" t="n">
        <v>22</v>
      </c>
      <c r="D6587" s="37" t="n">
        <v>20</v>
      </c>
      <c r="E6587" s="37" t="n">
        <v>2</v>
      </c>
      <c r="F6587" s="37" t="n">
        <v>2</v>
      </c>
      <c r="G6587" s="37" t="n">
        <v>0</v>
      </c>
      <c r="H6587" s="37" t="n">
        <v>1</v>
      </c>
      <c r="I6587" s="37" t="n">
        <v>1</v>
      </c>
      <c r="J6587" s="40" t="n">
        <f aca="false">IF(C6587=0,"",D6587/C6587)</f>
        <v>0.909090909090909</v>
      </c>
    </row>
    <row r="6588" customFormat="false" ht="15" hidden="false" customHeight="false" outlineLevel="0" collapsed="false">
      <c r="A6588" s="37" t="s">
        <v>1324</v>
      </c>
      <c r="B6588" s="37" t="s">
        <v>274</v>
      </c>
      <c r="C6588" s="37" t="n">
        <v>22</v>
      </c>
      <c r="D6588" s="37" t="n">
        <v>22</v>
      </c>
      <c r="E6588" s="37" t="n">
        <v>1</v>
      </c>
      <c r="F6588" s="37" t="n">
        <v>0</v>
      </c>
      <c r="G6588" s="37" t="n">
        <v>1</v>
      </c>
      <c r="H6588" s="37" t="n">
        <v>1</v>
      </c>
      <c r="I6588" s="37" t="n">
        <v>2</v>
      </c>
      <c r="J6588" s="40" t="n">
        <f aca="false">IF(C6588=0,"",D6588/C6588)</f>
        <v>1</v>
      </c>
    </row>
    <row r="6589" customFormat="false" ht="15" hidden="false" customHeight="false" outlineLevel="0" collapsed="false">
      <c r="A6589" s="37" t="s">
        <v>1324</v>
      </c>
      <c r="B6589" s="37" t="s">
        <v>275</v>
      </c>
      <c r="C6589" s="37" t="n">
        <v>22</v>
      </c>
      <c r="D6589" s="37" t="n">
        <v>20</v>
      </c>
      <c r="E6589" s="37" t="n">
        <v>0</v>
      </c>
      <c r="F6589" s="37" t="n">
        <v>0</v>
      </c>
      <c r="G6589" s="37" t="n">
        <v>0</v>
      </c>
      <c r="H6589" s="37" t="n">
        <v>2</v>
      </c>
      <c r="I6589" s="37" t="n">
        <v>1</v>
      </c>
      <c r="J6589" s="40" t="n">
        <f aca="false">IF(C6589=0,"",D6589/C6589)</f>
        <v>0.909090909090909</v>
      </c>
    </row>
    <row r="6590" customFormat="false" ht="15" hidden="false" customHeight="false" outlineLevel="0" collapsed="false">
      <c r="A6590" s="37" t="s">
        <v>1324</v>
      </c>
      <c r="B6590" s="37" t="s">
        <v>276</v>
      </c>
      <c r="C6590" s="37" t="n">
        <v>22</v>
      </c>
      <c r="D6590" s="37" t="n">
        <v>20</v>
      </c>
      <c r="E6590" s="37" t="n">
        <v>0</v>
      </c>
      <c r="F6590" s="37" t="n">
        <v>0</v>
      </c>
      <c r="G6590" s="37" t="n">
        <v>0</v>
      </c>
      <c r="H6590" s="37" t="n">
        <v>0</v>
      </c>
      <c r="I6590" s="37" t="n">
        <v>5</v>
      </c>
      <c r="J6590" s="40" t="n">
        <f aca="false">IF(C6590=0,"",D6590/C6590)</f>
        <v>0.909090909090909</v>
      </c>
    </row>
    <row r="6591" customFormat="false" ht="15" hidden="false" customHeight="false" outlineLevel="0" collapsed="false">
      <c r="A6591" s="37" t="s">
        <v>1324</v>
      </c>
      <c r="B6591" s="37" t="s">
        <v>277</v>
      </c>
      <c r="C6591" s="37" t="n">
        <v>22</v>
      </c>
      <c r="D6591" s="37" t="n">
        <v>21</v>
      </c>
      <c r="E6591" s="37" t="n">
        <v>1</v>
      </c>
      <c r="F6591" s="37" t="n">
        <v>0</v>
      </c>
      <c r="G6591" s="37" t="n">
        <v>0</v>
      </c>
      <c r="H6591" s="37" t="n">
        <v>2</v>
      </c>
      <c r="I6591" s="37" t="n">
        <v>4</v>
      </c>
      <c r="J6591" s="40" t="n">
        <f aca="false">IF(C6591=0,"",D6591/C6591)</f>
        <v>0.954545454545455</v>
      </c>
    </row>
    <row r="6592" customFormat="false" ht="15" hidden="false" customHeight="false" outlineLevel="0" collapsed="false">
      <c r="A6592" s="37" t="s">
        <v>1324</v>
      </c>
      <c r="B6592" s="37" t="s">
        <v>278</v>
      </c>
      <c r="C6592" s="37" t="n">
        <v>22</v>
      </c>
      <c r="D6592" s="37" t="n">
        <v>20</v>
      </c>
      <c r="E6592" s="37" t="n">
        <v>1</v>
      </c>
      <c r="F6592" s="37" t="n">
        <v>1</v>
      </c>
      <c r="G6592" s="37" t="n">
        <v>1</v>
      </c>
      <c r="H6592" s="37" t="n">
        <v>0</v>
      </c>
      <c r="I6592" s="37" t="n">
        <v>2</v>
      </c>
      <c r="J6592" s="40" t="n">
        <f aca="false">IF(C6592=0,"",D6592/C6592)</f>
        <v>0.909090909090909</v>
      </c>
    </row>
    <row r="6593" customFormat="false" ht="15" hidden="false" customHeight="false" outlineLevel="0" collapsed="false">
      <c r="A6593" s="37" t="s">
        <v>1324</v>
      </c>
      <c r="B6593" s="37" t="s">
        <v>279</v>
      </c>
      <c r="C6593" s="37" t="n">
        <v>22</v>
      </c>
      <c r="D6593" s="37" t="n">
        <v>19</v>
      </c>
      <c r="E6593" s="37" t="n">
        <v>0</v>
      </c>
      <c r="F6593" s="37" t="n">
        <v>2</v>
      </c>
      <c r="G6593" s="37" t="n">
        <v>0</v>
      </c>
      <c r="H6593" s="37" t="n">
        <v>2</v>
      </c>
      <c r="I6593" s="37" t="n">
        <v>7</v>
      </c>
      <c r="J6593" s="40" t="n">
        <f aca="false">IF(C6593=0,"",D6593/C6593)</f>
        <v>0.863636363636364</v>
      </c>
    </row>
    <row r="6594" customFormat="false" ht="15" hidden="false" customHeight="false" outlineLevel="0" collapsed="false">
      <c r="A6594" s="37" t="s">
        <v>1324</v>
      </c>
      <c r="B6594" s="37" t="s">
        <v>280</v>
      </c>
      <c r="C6594" s="37" t="n">
        <v>22</v>
      </c>
      <c r="D6594" s="37" t="n">
        <v>19</v>
      </c>
      <c r="E6594" s="37" t="n">
        <v>1</v>
      </c>
      <c r="F6594" s="37" t="n">
        <v>1</v>
      </c>
      <c r="G6594" s="37" t="n">
        <v>0</v>
      </c>
      <c r="H6594" s="37" t="n">
        <v>1</v>
      </c>
      <c r="I6594" s="37" t="n">
        <v>0</v>
      </c>
      <c r="J6594" s="40" t="n">
        <f aca="false">IF(C6594=0,"",D6594/C6594)</f>
        <v>0.863636363636364</v>
      </c>
    </row>
    <row r="6595" customFormat="false" ht="15" hidden="false" customHeight="false" outlineLevel="0" collapsed="false">
      <c r="A6595" s="37" t="s">
        <v>1324</v>
      </c>
      <c r="B6595" s="37" t="s">
        <v>281</v>
      </c>
      <c r="C6595" s="37" t="n">
        <v>22</v>
      </c>
      <c r="D6595" s="37" t="n">
        <v>20</v>
      </c>
      <c r="E6595" s="37" t="n">
        <v>0</v>
      </c>
      <c r="F6595" s="37" t="n">
        <v>0</v>
      </c>
      <c r="G6595" s="37" t="n">
        <v>1</v>
      </c>
      <c r="H6595" s="37" t="n">
        <v>1</v>
      </c>
      <c r="I6595" s="37" t="n">
        <v>2</v>
      </c>
      <c r="J6595" s="40" t="n">
        <f aca="false">IF(C6595=0,"",D6595/C6595)</f>
        <v>0.909090909090909</v>
      </c>
    </row>
    <row r="6596" customFormat="false" ht="15" hidden="false" customHeight="false" outlineLevel="0" collapsed="false">
      <c r="A6596" s="37" t="s">
        <v>463</v>
      </c>
      <c r="B6596" s="37" t="s">
        <v>270</v>
      </c>
      <c r="C6596" s="37" t="n">
        <v>22</v>
      </c>
      <c r="D6596" s="37" t="n">
        <v>19</v>
      </c>
      <c r="E6596" s="37" t="n">
        <v>0</v>
      </c>
      <c r="F6596" s="37" t="n">
        <v>0</v>
      </c>
      <c r="G6596" s="37" t="n">
        <v>0</v>
      </c>
      <c r="H6596" s="37" t="n">
        <v>2</v>
      </c>
      <c r="I6596" s="37" t="n">
        <v>1</v>
      </c>
      <c r="J6596" s="40" t="n">
        <f aca="false">IF(C6596=0,"",D6596/C6596)</f>
        <v>0.863636363636364</v>
      </c>
    </row>
    <row r="6597" customFormat="false" ht="15" hidden="false" customHeight="false" outlineLevel="0" collapsed="false">
      <c r="A6597" s="37" t="s">
        <v>463</v>
      </c>
      <c r="B6597" s="37" t="s">
        <v>271</v>
      </c>
      <c r="C6597" s="37" t="n">
        <v>22</v>
      </c>
      <c r="D6597" s="37" t="n">
        <v>21</v>
      </c>
      <c r="E6597" s="37" t="n">
        <v>0</v>
      </c>
      <c r="F6597" s="37" t="n">
        <v>2</v>
      </c>
      <c r="G6597" s="37" t="n">
        <v>0</v>
      </c>
      <c r="H6597" s="37" t="n">
        <v>2</v>
      </c>
      <c r="I6597" s="37" t="n">
        <v>2</v>
      </c>
      <c r="J6597" s="40" t="n">
        <f aca="false">IF(C6597=0,"",D6597/C6597)</f>
        <v>0.954545454545455</v>
      </c>
    </row>
    <row r="6598" customFormat="false" ht="15" hidden="false" customHeight="false" outlineLevel="0" collapsed="false">
      <c r="A6598" s="37" t="s">
        <v>463</v>
      </c>
      <c r="B6598" s="37" t="s">
        <v>272</v>
      </c>
      <c r="C6598" s="37" t="n">
        <v>22</v>
      </c>
      <c r="D6598" s="37" t="n">
        <v>22</v>
      </c>
      <c r="E6598" s="37" t="n">
        <v>2</v>
      </c>
      <c r="F6598" s="37" t="n">
        <v>3</v>
      </c>
      <c r="G6598" s="37" t="n">
        <v>1</v>
      </c>
      <c r="H6598" s="37" t="n">
        <v>3</v>
      </c>
      <c r="I6598" s="37" t="n">
        <v>2</v>
      </c>
      <c r="J6598" s="40" t="n">
        <f aca="false">IF(C6598=0,"",D6598/C6598)</f>
        <v>1</v>
      </c>
    </row>
    <row r="6599" customFormat="false" ht="15" hidden="false" customHeight="false" outlineLevel="0" collapsed="false">
      <c r="A6599" s="37" t="s">
        <v>463</v>
      </c>
      <c r="B6599" s="37" t="s">
        <v>273</v>
      </c>
      <c r="C6599" s="37" t="n">
        <v>22</v>
      </c>
      <c r="D6599" s="37" t="n">
        <v>20</v>
      </c>
      <c r="E6599" s="37" t="n">
        <v>0</v>
      </c>
      <c r="F6599" s="37" t="n">
        <v>0</v>
      </c>
      <c r="G6599" s="37" t="n">
        <v>0</v>
      </c>
      <c r="H6599" s="37" t="n">
        <v>1</v>
      </c>
      <c r="I6599" s="37" t="n">
        <v>4</v>
      </c>
      <c r="J6599" s="40" t="n">
        <f aca="false">IF(C6599=0,"",D6599/C6599)</f>
        <v>0.909090909090909</v>
      </c>
    </row>
    <row r="6600" customFormat="false" ht="15" hidden="false" customHeight="false" outlineLevel="0" collapsed="false">
      <c r="A6600" s="37" t="s">
        <v>463</v>
      </c>
      <c r="B6600" s="37" t="s">
        <v>274</v>
      </c>
      <c r="C6600" s="37" t="n">
        <v>22</v>
      </c>
      <c r="D6600" s="37" t="n">
        <v>22</v>
      </c>
      <c r="E6600" s="37" t="n">
        <v>0</v>
      </c>
      <c r="F6600" s="37" t="n">
        <v>0</v>
      </c>
      <c r="G6600" s="37" t="n">
        <v>0</v>
      </c>
      <c r="H6600" s="37" t="n">
        <v>1</v>
      </c>
      <c r="I6600" s="37" t="n">
        <v>2</v>
      </c>
      <c r="J6600" s="40" t="n">
        <f aca="false">IF(C6600=0,"",D6600/C6600)</f>
        <v>1</v>
      </c>
    </row>
    <row r="6601" customFormat="false" ht="15" hidden="false" customHeight="false" outlineLevel="0" collapsed="false">
      <c r="A6601" s="37" t="s">
        <v>463</v>
      </c>
      <c r="B6601" s="37" t="s">
        <v>275</v>
      </c>
      <c r="C6601" s="37" t="n">
        <v>22</v>
      </c>
      <c r="D6601" s="37" t="n">
        <v>19</v>
      </c>
      <c r="E6601" s="37" t="n">
        <v>1</v>
      </c>
      <c r="F6601" s="37" t="n">
        <v>0</v>
      </c>
      <c r="G6601" s="37" t="n">
        <v>0</v>
      </c>
      <c r="H6601" s="37" t="n">
        <v>1</v>
      </c>
      <c r="I6601" s="37" t="n">
        <v>1</v>
      </c>
      <c r="J6601" s="40" t="n">
        <f aca="false">IF(C6601=0,"",D6601/C6601)</f>
        <v>0.863636363636364</v>
      </c>
    </row>
    <row r="6602" customFormat="false" ht="15" hidden="false" customHeight="false" outlineLevel="0" collapsed="false">
      <c r="A6602" s="37" t="s">
        <v>463</v>
      </c>
      <c r="B6602" s="37" t="s">
        <v>276</v>
      </c>
      <c r="C6602" s="37" t="n">
        <v>22</v>
      </c>
      <c r="D6602" s="37" t="n">
        <v>21</v>
      </c>
      <c r="E6602" s="37" t="n">
        <v>2</v>
      </c>
      <c r="F6602" s="37" t="n">
        <v>0</v>
      </c>
      <c r="G6602" s="37" t="n">
        <v>0</v>
      </c>
      <c r="H6602" s="37" t="n">
        <v>1</v>
      </c>
      <c r="I6602" s="37" t="n">
        <v>1</v>
      </c>
      <c r="J6602" s="40" t="n">
        <f aca="false">IF(C6602=0,"",D6602/C6602)</f>
        <v>0.954545454545455</v>
      </c>
    </row>
    <row r="6603" customFormat="false" ht="15" hidden="false" customHeight="false" outlineLevel="0" collapsed="false">
      <c r="A6603" s="37" t="s">
        <v>463</v>
      </c>
      <c r="B6603" s="37" t="s">
        <v>277</v>
      </c>
      <c r="C6603" s="37" t="n">
        <v>22</v>
      </c>
      <c r="D6603" s="37" t="n">
        <v>22</v>
      </c>
      <c r="E6603" s="37" t="n">
        <v>0</v>
      </c>
      <c r="F6603" s="37" t="n">
        <v>0</v>
      </c>
      <c r="G6603" s="37" t="n">
        <v>0</v>
      </c>
      <c r="H6603" s="37" t="n">
        <v>0</v>
      </c>
      <c r="I6603" s="37" t="n">
        <v>1</v>
      </c>
      <c r="J6603" s="40" t="n">
        <f aca="false">IF(C6603=0,"",D6603/C6603)</f>
        <v>1</v>
      </c>
    </row>
    <row r="6604" customFormat="false" ht="15" hidden="false" customHeight="false" outlineLevel="0" collapsed="false">
      <c r="A6604" s="37" t="s">
        <v>463</v>
      </c>
      <c r="B6604" s="37" t="s">
        <v>278</v>
      </c>
      <c r="C6604" s="37" t="n">
        <v>22</v>
      </c>
      <c r="D6604" s="37" t="n">
        <v>16</v>
      </c>
      <c r="E6604" s="37" t="n">
        <v>1</v>
      </c>
      <c r="F6604" s="37" t="n">
        <v>1</v>
      </c>
      <c r="G6604" s="37" t="n">
        <v>0</v>
      </c>
      <c r="H6604" s="37" t="n">
        <v>3</v>
      </c>
      <c r="I6604" s="37" t="n">
        <v>0</v>
      </c>
      <c r="J6604" s="40" t="n">
        <f aca="false">IF(C6604=0,"",D6604/C6604)</f>
        <v>0.727272727272727</v>
      </c>
    </row>
    <row r="6605" customFormat="false" ht="15" hidden="false" customHeight="false" outlineLevel="0" collapsed="false">
      <c r="A6605" s="37" t="s">
        <v>463</v>
      </c>
      <c r="B6605" s="37" t="s">
        <v>279</v>
      </c>
      <c r="C6605" s="37" t="n">
        <v>22</v>
      </c>
      <c r="D6605" s="37" t="n">
        <v>19</v>
      </c>
      <c r="E6605" s="37" t="n">
        <v>3</v>
      </c>
      <c r="F6605" s="37" t="n">
        <v>0</v>
      </c>
      <c r="G6605" s="37" t="n">
        <v>0</v>
      </c>
      <c r="H6605" s="37" t="n">
        <v>1</v>
      </c>
      <c r="I6605" s="37" t="n">
        <v>4</v>
      </c>
      <c r="J6605" s="40" t="n">
        <f aca="false">IF(C6605=0,"",D6605/C6605)</f>
        <v>0.863636363636364</v>
      </c>
    </row>
    <row r="6606" customFormat="false" ht="15" hidden="false" customHeight="false" outlineLevel="0" collapsed="false">
      <c r="A6606" s="37" t="s">
        <v>463</v>
      </c>
      <c r="B6606" s="37" t="s">
        <v>280</v>
      </c>
      <c r="C6606" s="37" t="n">
        <v>22</v>
      </c>
      <c r="D6606" s="37" t="n">
        <v>19</v>
      </c>
      <c r="E6606" s="37" t="n">
        <v>0</v>
      </c>
      <c r="F6606" s="37" t="n">
        <v>0</v>
      </c>
      <c r="G6606" s="37" t="n">
        <v>0</v>
      </c>
      <c r="H6606" s="37" t="n">
        <v>0</v>
      </c>
      <c r="I6606" s="37" t="n">
        <v>0</v>
      </c>
      <c r="J6606" s="40" t="n">
        <f aca="false">IF(C6606=0,"",D6606/C6606)</f>
        <v>0.863636363636364</v>
      </c>
    </row>
    <row r="6607" customFormat="false" ht="15" hidden="false" customHeight="false" outlineLevel="0" collapsed="false">
      <c r="A6607" s="37" t="s">
        <v>463</v>
      </c>
      <c r="B6607" s="37" t="s">
        <v>281</v>
      </c>
      <c r="C6607" s="37" t="n">
        <v>22</v>
      </c>
      <c r="D6607" s="37" t="n">
        <v>20</v>
      </c>
      <c r="E6607" s="37" t="n">
        <v>2</v>
      </c>
      <c r="F6607" s="37" t="n">
        <v>0</v>
      </c>
      <c r="G6607" s="37" t="n">
        <v>1</v>
      </c>
      <c r="H6607" s="37" t="n">
        <v>1</v>
      </c>
      <c r="I6607" s="37" t="n">
        <v>3</v>
      </c>
      <c r="J6607" s="40" t="n">
        <f aca="false">IF(C6607=0,"",D6607/C6607)</f>
        <v>0.909090909090909</v>
      </c>
    </row>
    <row r="6608" customFormat="false" ht="15" hidden="false" customHeight="false" outlineLevel="0" collapsed="false">
      <c r="A6608" s="37" t="s">
        <v>1325</v>
      </c>
      <c r="B6608" s="37" t="s">
        <v>270</v>
      </c>
      <c r="C6608" s="37" t="n">
        <v>22</v>
      </c>
      <c r="D6608" s="37" t="n">
        <v>21</v>
      </c>
      <c r="E6608" s="37" t="n">
        <v>0</v>
      </c>
      <c r="F6608" s="37" t="n">
        <v>0</v>
      </c>
      <c r="G6608" s="37" t="n">
        <v>1</v>
      </c>
      <c r="H6608" s="37" t="n">
        <v>2</v>
      </c>
      <c r="I6608" s="37" t="n">
        <v>0</v>
      </c>
      <c r="J6608" s="40" t="n">
        <f aca="false">IF(C6608=0,"",D6608/C6608)</f>
        <v>0.954545454545455</v>
      </c>
    </row>
    <row r="6609" customFormat="false" ht="15" hidden="false" customHeight="false" outlineLevel="0" collapsed="false">
      <c r="A6609" s="37" t="s">
        <v>1325</v>
      </c>
      <c r="B6609" s="37" t="s">
        <v>271</v>
      </c>
      <c r="C6609" s="37" t="n">
        <v>22</v>
      </c>
      <c r="D6609" s="37" t="n">
        <v>21</v>
      </c>
      <c r="E6609" s="37" t="n">
        <v>0</v>
      </c>
      <c r="F6609" s="37" t="n">
        <v>0</v>
      </c>
      <c r="G6609" s="37" t="n">
        <v>0</v>
      </c>
      <c r="H6609" s="37" t="n">
        <v>1</v>
      </c>
      <c r="I6609" s="37" t="n">
        <v>1</v>
      </c>
      <c r="J6609" s="40" t="n">
        <f aca="false">IF(C6609=0,"",D6609/C6609)</f>
        <v>0.954545454545455</v>
      </c>
    </row>
    <row r="6610" customFormat="false" ht="15" hidden="false" customHeight="false" outlineLevel="0" collapsed="false">
      <c r="A6610" s="37" t="s">
        <v>1325</v>
      </c>
      <c r="B6610" s="37" t="s">
        <v>272</v>
      </c>
      <c r="C6610" s="37" t="n">
        <v>22</v>
      </c>
      <c r="D6610" s="37" t="n">
        <v>22</v>
      </c>
      <c r="E6610" s="37" t="n">
        <v>1</v>
      </c>
      <c r="F6610" s="37" t="n">
        <v>1</v>
      </c>
      <c r="G6610" s="37" t="n">
        <v>2</v>
      </c>
      <c r="H6610" s="37" t="n">
        <v>4</v>
      </c>
      <c r="I6610" s="37" t="n">
        <v>4</v>
      </c>
      <c r="J6610" s="40" t="n">
        <f aca="false">IF(C6610=0,"",D6610/C6610)</f>
        <v>1</v>
      </c>
    </row>
    <row r="6611" customFormat="false" ht="15" hidden="false" customHeight="false" outlineLevel="0" collapsed="false">
      <c r="A6611" s="37" t="s">
        <v>1325</v>
      </c>
      <c r="B6611" s="37" t="s">
        <v>273</v>
      </c>
      <c r="C6611" s="37" t="n">
        <v>22</v>
      </c>
      <c r="D6611" s="37" t="n">
        <v>21</v>
      </c>
      <c r="E6611" s="37" t="n">
        <v>1</v>
      </c>
      <c r="F6611" s="37" t="n">
        <v>2</v>
      </c>
      <c r="G6611" s="37" t="n">
        <v>1</v>
      </c>
      <c r="H6611" s="37" t="n">
        <v>2</v>
      </c>
      <c r="I6611" s="37" t="n">
        <v>1</v>
      </c>
      <c r="J6611" s="40" t="n">
        <f aca="false">IF(C6611=0,"",D6611/C6611)</f>
        <v>0.954545454545455</v>
      </c>
    </row>
    <row r="6612" customFormat="false" ht="15" hidden="false" customHeight="false" outlineLevel="0" collapsed="false">
      <c r="A6612" s="37" t="s">
        <v>1325</v>
      </c>
      <c r="B6612" s="37" t="s">
        <v>274</v>
      </c>
      <c r="C6612" s="37" t="n">
        <v>22</v>
      </c>
      <c r="D6612" s="37" t="n">
        <v>20</v>
      </c>
      <c r="E6612" s="37" t="n">
        <v>0</v>
      </c>
      <c r="F6612" s="37" t="n">
        <v>1</v>
      </c>
      <c r="G6612" s="37" t="n">
        <v>1</v>
      </c>
      <c r="H6612" s="37" t="n">
        <v>3</v>
      </c>
      <c r="I6612" s="37" t="n">
        <v>9</v>
      </c>
      <c r="J6612" s="40" t="n">
        <f aca="false">IF(C6612=0,"",D6612/C6612)</f>
        <v>0.909090909090909</v>
      </c>
    </row>
    <row r="6613" customFormat="false" ht="15" hidden="false" customHeight="false" outlineLevel="0" collapsed="false">
      <c r="A6613" s="37" t="s">
        <v>1325</v>
      </c>
      <c r="B6613" s="37" t="s">
        <v>275</v>
      </c>
      <c r="C6613" s="37" t="n">
        <v>22</v>
      </c>
      <c r="D6613" s="37" t="n">
        <v>21</v>
      </c>
      <c r="E6613" s="37" t="n">
        <v>0</v>
      </c>
      <c r="F6613" s="37" t="n">
        <v>1</v>
      </c>
      <c r="G6613" s="37" t="n">
        <v>0</v>
      </c>
      <c r="H6613" s="37" t="n">
        <v>2</v>
      </c>
      <c r="I6613" s="37" t="n">
        <v>0</v>
      </c>
      <c r="J6613" s="40" t="n">
        <f aca="false">IF(C6613=0,"",D6613/C6613)</f>
        <v>0.954545454545455</v>
      </c>
    </row>
    <row r="6614" customFormat="false" ht="15" hidden="false" customHeight="false" outlineLevel="0" collapsed="false">
      <c r="A6614" s="37" t="s">
        <v>1325</v>
      </c>
      <c r="B6614" s="37" t="s">
        <v>276</v>
      </c>
      <c r="C6614" s="37" t="n">
        <v>22</v>
      </c>
      <c r="D6614" s="37" t="n">
        <v>20</v>
      </c>
      <c r="E6614" s="37" t="n">
        <v>0</v>
      </c>
      <c r="F6614" s="37" t="n">
        <v>1</v>
      </c>
      <c r="G6614" s="37" t="n">
        <v>0</v>
      </c>
      <c r="H6614" s="37" t="n">
        <v>3</v>
      </c>
      <c r="I6614" s="37" t="n">
        <v>4</v>
      </c>
      <c r="J6614" s="40" t="n">
        <f aca="false">IF(C6614=0,"",D6614/C6614)</f>
        <v>0.909090909090909</v>
      </c>
    </row>
    <row r="6615" customFormat="false" ht="15" hidden="false" customHeight="false" outlineLevel="0" collapsed="false">
      <c r="A6615" s="37" t="s">
        <v>1325</v>
      </c>
      <c r="B6615" s="37" t="s">
        <v>277</v>
      </c>
      <c r="C6615" s="37" t="n">
        <v>22</v>
      </c>
      <c r="D6615" s="37" t="n">
        <v>21</v>
      </c>
      <c r="E6615" s="37" t="n">
        <v>1</v>
      </c>
      <c r="F6615" s="37" t="n">
        <v>1</v>
      </c>
      <c r="G6615" s="37" t="n">
        <v>1</v>
      </c>
      <c r="H6615" s="37" t="n">
        <v>0</v>
      </c>
      <c r="I6615" s="37" t="n">
        <v>0</v>
      </c>
      <c r="J6615" s="40" t="n">
        <f aca="false">IF(C6615=0,"",D6615/C6615)</f>
        <v>0.954545454545455</v>
      </c>
    </row>
    <row r="6616" customFormat="false" ht="15" hidden="false" customHeight="false" outlineLevel="0" collapsed="false">
      <c r="A6616" s="37" t="s">
        <v>1325</v>
      </c>
      <c r="B6616" s="37" t="s">
        <v>278</v>
      </c>
      <c r="C6616" s="37" t="n">
        <v>22</v>
      </c>
      <c r="D6616" s="37" t="n">
        <v>19</v>
      </c>
      <c r="E6616" s="37" t="n">
        <v>0</v>
      </c>
      <c r="F6616" s="37" t="n">
        <v>0</v>
      </c>
      <c r="G6616" s="37" t="n">
        <v>0</v>
      </c>
      <c r="H6616" s="37" t="n">
        <v>4</v>
      </c>
      <c r="I6616" s="37" t="n">
        <v>0</v>
      </c>
      <c r="J6616" s="40" t="n">
        <f aca="false">IF(C6616=0,"",D6616/C6616)</f>
        <v>0.863636363636364</v>
      </c>
    </row>
    <row r="6617" customFormat="false" ht="15" hidden="false" customHeight="false" outlineLevel="0" collapsed="false">
      <c r="A6617" s="37" t="s">
        <v>1325</v>
      </c>
      <c r="B6617" s="37" t="s">
        <v>279</v>
      </c>
      <c r="C6617" s="37" t="n">
        <v>22</v>
      </c>
      <c r="D6617" s="37" t="n">
        <v>21</v>
      </c>
      <c r="E6617" s="37" t="n">
        <v>0</v>
      </c>
      <c r="F6617" s="37" t="n">
        <v>2</v>
      </c>
      <c r="G6617" s="37" t="n">
        <v>1</v>
      </c>
      <c r="H6617" s="37" t="n">
        <v>3</v>
      </c>
      <c r="I6617" s="37" t="n">
        <v>0</v>
      </c>
      <c r="J6617" s="40" t="n">
        <f aca="false">IF(C6617=0,"",D6617/C6617)</f>
        <v>0.954545454545455</v>
      </c>
    </row>
    <row r="6618" customFormat="false" ht="15" hidden="false" customHeight="false" outlineLevel="0" collapsed="false">
      <c r="A6618" s="37" t="s">
        <v>1325</v>
      </c>
      <c r="B6618" s="37" t="s">
        <v>280</v>
      </c>
      <c r="C6618" s="37" t="n">
        <v>22</v>
      </c>
      <c r="D6618" s="37" t="n">
        <v>20</v>
      </c>
      <c r="E6618" s="37" t="n">
        <v>0</v>
      </c>
      <c r="F6618" s="37" t="n">
        <v>0</v>
      </c>
      <c r="G6618" s="37" t="n">
        <v>0</v>
      </c>
      <c r="H6618" s="37" t="n">
        <v>2</v>
      </c>
      <c r="I6618" s="37" t="n">
        <v>1</v>
      </c>
      <c r="J6618" s="40" t="n">
        <f aca="false">IF(C6618=0,"",D6618/C6618)</f>
        <v>0.909090909090909</v>
      </c>
    </row>
    <row r="6619" customFormat="false" ht="15" hidden="false" customHeight="false" outlineLevel="0" collapsed="false">
      <c r="A6619" s="37" t="s">
        <v>1325</v>
      </c>
      <c r="B6619" s="37" t="s">
        <v>281</v>
      </c>
      <c r="C6619" s="37" t="n">
        <v>22</v>
      </c>
      <c r="D6619" s="37" t="n">
        <v>21</v>
      </c>
      <c r="E6619" s="37" t="n">
        <v>0</v>
      </c>
      <c r="F6619" s="37" t="n">
        <v>0</v>
      </c>
      <c r="G6619" s="37" t="n">
        <v>0</v>
      </c>
      <c r="H6619" s="37" t="n">
        <v>4</v>
      </c>
      <c r="I6619" s="37" t="n">
        <v>2</v>
      </c>
      <c r="J6619" s="40" t="n">
        <f aca="false">IF(C6619=0,"",D6619/C6619)</f>
        <v>0.954545454545455</v>
      </c>
    </row>
    <row r="6620" customFormat="false" ht="15" hidden="false" customHeight="false" outlineLevel="0" collapsed="false">
      <c r="A6620" s="37" t="s">
        <v>580</v>
      </c>
      <c r="B6620" s="37" t="s">
        <v>270</v>
      </c>
      <c r="C6620" s="37" t="n">
        <v>22</v>
      </c>
      <c r="D6620" s="37" t="n">
        <v>20</v>
      </c>
      <c r="E6620" s="37" t="n">
        <v>0</v>
      </c>
      <c r="F6620" s="37" t="n">
        <v>0</v>
      </c>
      <c r="G6620" s="37" t="n">
        <v>2</v>
      </c>
      <c r="H6620" s="37" t="n">
        <v>2</v>
      </c>
      <c r="I6620" s="37" t="n">
        <v>0</v>
      </c>
      <c r="J6620" s="40" t="n">
        <f aca="false">IF(C6620=0,"",D6620/C6620)</f>
        <v>0.909090909090909</v>
      </c>
    </row>
    <row r="6621" customFormat="false" ht="15" hidden="false" customHeight="false" outlineLevel="0" collapsed="false">
      <c r="A6621" s="37" t="s">
        <v>580</v>
      </c>
      <c r="B6621" s="37" t="s">
        <v>271</v>
      </c>
      <c r="C6621" s="37" t="n">
        <v>22</v>
      </c>
      <c r="D6621" s="37" t="n">
        <v>21</v>
      </c>
      <c r="E6621" s="37" t="n">
        <v>0</v>
      </c>
      <c r="F6621" s="37" t="n">
        <v>0</v>
      </c>
      <c r="G6621" s="37" t="n">
        <v>0</v>
      </c>
      <c r="H6621" s="37" t="n">
        <v>5</v>
      </c>
      <c r="I6621" s="37" t="n">
        <v>0</v>
      </c>
      <c r="J6621" s="40" t="n">
        <f aca="false">IF(C6621=0,"",D6621/C6621)</f>
        <v>0.954545454545455</v>
      </c>
    </row>
    <row r="6622" customFormat="false" ht="15" hidden="false" customHeight="false" outlineLevel="0" collapsed="false">
      <c r="A6622" s="37" t="s">
        <v>580</v>
      </c>
      <c r="B6622" s="37" t="s">
        <v>272</v>
      </c>
      <c r="C6622" s="37" t="n">
        <v>22</v>
      </c>
      <c r="D6622" s="37" t="n">
        <v>21</v>
      </c>
      <c r="E6622" s="37" t="n">
        <v>1</v>
      </c>
      <c r="F6622" s="37" t="n">
        <v>3</v>
      </c>
      <c r="G6622" s="37" t="n">
        <v>1</v>
      </c>
      <c r="H6622" s="37" t="n">
        <v>0</v>
      </c>
      <c r="I6622" s="37" t="n">
        <v>0</v>
      </c>
      <c r="J6622" s="40" t="n">
        <f aca="false">IF(C6622=0,"",D6622/C6622)</f>
        <v>0.954545454545455</v>
      </c>
    </row>
    <row r="6623" customFormat="false" ht="15" hidden="false" customHeight="false" outlineLevel="0" collapsed="false">
      <c r="A6623" s="37" t="s">
        <v>580</v>
      </c>
      <c r="B6623" s="37" t="s">
        <v>273</v>
      </c>
      <c r="C6623" s="37" t="n">
        <v>22</v>
      </c>
      <c r="D6623" s="37" t="n">
        <v>20</v>
      </c>
      <c r="E6623" s="37" t="n">
        <v>1</v>
      </c>
      <c r="F6623" s="37" t="n">
        <v>1</v>
      </c>
      <c r="G6623" s="37" t="n">
        <v>0</v>
      </c>
      <c r="H6623" s="37" t="n">
        <v>2</v>
      </c>
      <c r="I6623" s="37" t="n">
        <v>2</v>
      </c>
      <c r="J6623" s="40" t="n">
        <f aca="false">IF(C6623=0,"",D6623/C6623)</f>
        <v>0.909090909090909</v>
      </c>
    </row>
    <row r="6624" customFormat="false" ht="15" hidden="false" customHeight="false" outlineLevel="0" collapsed="false">
      <c r="A6624" s="37" t="s">
        <v>580</v>
      </c>
      <c r="B6624" s="37" t="s">
        <v>274</v>
      </c>
      <c r="C6624" s="37" t="n">
        <v>22</v>
      </c>
      <c r="D6624" s="37" t="n">
        <v>21</v>
      </c>
      <c r="E6624" s="37" t="n">
        <v>0</v>
      </c>
      <c r="F6624" s="37" t="n">
        <v>2</v>
      </c>
      <c r="G6624" s="37" t="n">
        <v>2</v>
      </c>
      <c r="H6624" s="37" t="n">
        <v>4</v>
      </c>
      <c r="I6624" s="37" t="n">
        <v>1</v>
      </c>
      <c r="J6624" s="40" t="n">
        <f aca="false">IF(C6624=0,"",D6624/C6624)</f>
        <v>0.954545454545455</v>
      </c>
    </row>
    <row r="6625" customFormat="false" ht="15" hidden="false" customHeight="false" outlineLevel="0" collapsed="false">
      <c r="A6625" s="37" t="s">
        <v>580</v>
      </c>
      <c r="B6625" s="37" t="s">
        <v>275</v>
      </c>
      <c r="C6625" s="37" t="n">
        <v>22</v>
      </c>
      <c r="D6625" s="37" t="n">
        <v>18</v>
      </c>
      <c r="E6625" s="37" t="n">
        <v>1</v>
      </c>
      <c r="F6625" s="37" t="n">
        <v>0</v>
      </c>
      <c r="G6625" s="37" t="n">
        <v>0</v>
      </c>
      <c r="H6625" s="37" t="n">
        <v>2</v>
      </c>
      <c r="I6625" s="37" t="n">
        <v>1</v>
      </c>
      <c r="J6625" s="40" t="n">
        <f aca="false">IF(C6625=0,"",D6625/C6625)</f>
        <v>0.818181818181818</v>
      </c>
    </row>
    <row r="6626" customFormat="false" ht="15" hidden="false" customHeight="false" outlineLevel="0" collapsed="false">
      <c r="A6626" s="37" t="s">
        <v>580</v>
      </c>
      <c r="B6626" s="37" t="s">
        <v>276</v>
      </c>
      <c r="C6626" s="37" t="n">
        <v>22</v>
      </c>
      <c r="D6626" s="37" t="n">
        <v>21</v>
      </c>
      <c r="E6626" s="37" t="n">
        <v>0</v>
      </c>
      <c r="F6626" s="37" t="n">
        <v>0</v>
      </c>
      <c r="G6626" s="37" t="n">
        <v>0</v>
      </c>
      <c r="H6626" s="37" t="n">
        <v>0</v>
      </c>
      <c r="I6626" s="37" t="n">
        <v>1</v>
      </c>
      <c r="J6626" s="40" t="n">
        <f aca="false">IF(C6626=0,"",D6626/C6626)</f>
        <v>0.954545454545455</v>
      </c>
    </row>
    <row r="6627" customFormat="false" ht="15" hidden="false" customHeight="false" outlineLevel="0" collapsed="false">
      <c r="A6627" s="37" t="s">
        <v>580</v>
      </c>
      <c r="B6627" s="37" t="s">
        <v>277</v>
      </c>
      <c r="C6627" s="37" t="n">
        <v>22</v>
      </c>
      <c r="D6627" s="37" t="n">
        <v>22</v>
      </c>
      <c r="E6627" s="37" t="n">
        <v>1</v>
      </c>
      <c r="F6627" s="37" t="n">
        <v>2</v>
      </c>
      <c r="G6627" s="37" t="n">
        <v>0</v>
      </c>
      <c r="H6627" s="37" t="n">
        <v>0</v>
      </c>
      <c r="I6627" s="37" t="n">
        <v>0</v>
      </c>
      <c r="J6627" s="40" t="n">
        <f aca="false">IF(C6627=0,"",D6627/C6627)</f>
        <v>1</v>
      </c>
    </row>
    <row r="6628" customFormat="false" ht="15" hidden="false" customHeight="false" outlineLevel="0" collapsed="false">
      <c r="A6628" s="37" t="s">
        <v>580</v>
      </c>
      <c r="B6628" s="37" t="s">
        <v>278</v>
      </c>
      <c r="C6628" s="37" t="n">
        <v>22</v>
      </c>
      <c r="D6628" s="37" t="n">
        <v>19</v>
      </c>
      <c r="E6628" s="37" t="n">
        <v>0</v>
      </c>
      <c r="F6628" s="37" t="n">
        <v>3</v>
      </c>
      <c r="G6628" s="37" t="n">
        <v>0</v>
      </c>
      <c r="H6628" s="37" t="n">
        <v>0</v>
      </c>
      <c r="I6628" s="37" t="n">
        <v>0</v>
      </c>
      <c r="J6628" s="40" t="n">
        <f aca="false">IF(C6628=0,"",D6628/C6628)</f>
        <v>0.863636363636364</v>
      </c>
    </row>
    <row r="6629" customFormat="false" ht="15" hidden="false" customHeight="false" outlineLevel="0" collapsed="false">
      <c r="A6629" s="37" t="s">
        <v>580</v>
      </c>
      <c r="B6629" s="37" t="s">
        <v>279</v>
      </c>
      <c r="C6629" s="37" t="n">
        <v>22</v>
      </c>
      <c r="D6629" s="37" t="n">
        <v>21</v>
      </c>
      <c r="E6629" s="37" t="n">
        <v>0</v>
      </c>
      <c r="F6629" s="37" t="n">
        <v>0</v>
      </c>
      <c r="G6629" s="37" t="n">
        <v>0</v>
      </c>
      <c r="H6629" s="37" t="n">
        <v>4</v>
      </c>
      <c r="I6629" s="37" t="n">
        <v>3</v>
      </c>
      <c r="J6629" s="40" t="n">
        <f aca="false">IF(C6629=0,"",D6629/C6629)</f>
        <v>0.954545454545455</v>
      </c>
    </row>
    <row r="6630" customFormat="false" ht="15" hidden="false" customHeight="false" outlineLevel="0" collapsed="false">
      <c r="A6630" s="37" t="s">
        <v>580</v>
      </c>
      <c r="B6630" s="37" t="s">
        <v>280</v>
      </c>
      <c r="C6630" s="37" t="n">
        <v>22</v>
      </c>
      <c r="D6630" s="37" t="n">
        <v>22</v>
      </c>
      <c r="E6630" s="37" t="n">
        <v>0</v>
      </c>
      <c r="F6630" s="37" t="n">
        <v>1</v>
      </c>
      <c r="G6630" s="37" t="n">
        <v>1</v>
      </c>
      <c r="H6630" s="37" t="n">
        <v>2</v>
      </c>
      <c r="I6630" s="37" t="n">
        <v>3</v>
      </c>
      <c r="J6630" s="40" t="n">
        <f aca="false">IF(C6630=0,"",D6630/C6630)</f>
        <v>1</v>
      </c>
    </row>
    <row r="6631" customFormat="false" ht="15" hidden="false" customHeight="false" outlineLevel="0" collapsed="false">
      <c r="A6631" s="37" t="s">
        <v>580</v>
      </c>
      <c r="B6631" s="37" t="s">
        <v>281</v>
      </c>
      <c r="C6631" s="37" t="n">
        <v>22</v>
      </c>
      <c r="D6631" s="37" t="n">
        <v>20</v>
      </c>
      <c r="E6631" s="37" t="n">
        <v>0</v>
      </c>
      <c r="F6631" s="37" t="n">
        <v>3</v>
      </c>
      <c r="G6631" s="37" t="n">
        <v>0</v>
      </c>
      <c r="H6631" s="37" t="n">
        <v>0</v>
      </c>
      <c r="I6631" s="37" t="n">
        <v>0</v>
      </c>
      <c r="J6631" s="40" t="n">
        <f aca="false">IF(C6631=0,"",D6631/C6631)</f>
        <v>0.909090909090909</v>
      </c>
    </row>
    <row r="6632" customFormat="false" ht="15" hidden="false" customHeight="false" outlineLevel="0" collapsed="false">
      <c r="A6632" s="37" t="s">
        <v>1326</v>
      </c>
      <c r="B6632" s="37" t="s">
        <v>273</v>
      </c>
      <c r="C6632" s="37" t="n">
        <v>22</v>
      </c>
      <c r="D6632" s="37" t="n">
        <v>21</v>
      </c>
      <c r="E6632" s="37" t="n">
        <v>1</v>
      </c>
      <c r="F6632" s="37" t="n">
        <v>0</v>
      </c>
      <c r="G6632" s="37" t="n">
        <v>0</v>
      </c>
      <c r="H6632" s="37" t="n">
        <v>1</v>
      </c>
      <c r="I6632" s="37" t="n">
        <v>1</v>
      </c>
      <c r="J6632" s="40" t="n">
        <f aca="false">IF(C6632=0,"",D6632/C6632)</f>
        <v>0.954545454545455</v>
      </c>
    </row>
    <row r="6633" customFormat="false" ht="15" hidden="false" customHeight="false" outlineLevel="0" collapsed="false">
      <c r="A6633" s="37" t="s">
        <v>1326</v>
      </c>
      <c r="B6633" s="37" t="s">
        <v>274</v>
      </c>
      <c r="C6633" s="37" t="n">
        <v>22</v>
      </c>
      <c r="D6633" s="37" t="n">
        <v>21</v>
      </c>
      <c r="E6633" s="37" t="n">
        <v>0</v>
      </c>
      <c r="F6633" s="37" t="n">
        <v>0</v>
      </c>
      <c r="G6633" s="37" t="n">
        <v>2</v>
      </c>
      <c r="H6633" s="37" t="n">
        <v>3</v>
      </c>
      <c r="I6633" s="37" t="n">
        <v>1</v>
      </c>
      <c r="J6633" s="40" t="n">
        <f aca="false">IF(C6633=0,"",D6633/C6633)</f>
        <v>0.954545454545455</v>
      </c>
    </row>
    <row r="6634" customFormat="false" ht="15" hidden="false" customHeight="false" outlineLevel="0" collapsed="false">
      <c r="A6634" s="37" t="s">
        <v>1326</v>
      </c>
      <c r="B6634" s="37" t="s">
        <v>275</v>
      </c>
      <c r="C6634" s="37" t="n">
        <v>22</v>
      </c>
      <c r="D6634" s="37" t="n">
        <v>20</v>
      </c>
      <c r="E6634" s="37" t="n">
        <v>0</v>
      </c>
      <c r="F6634" s="37" t="n">
        <v>0</v>
      </c>
      <c r="G6634" s="37" t="n">
        <v>1</v>
      </c>
      <c r="H6634" s="37" t="n">
        <v>0</v>
      </c>
      <c r="I6634" s="37" t="n">
        <v>0</v>
      </c>
      <c r="J6634" s="40" t="n">
        <f aca="false">IF(C6634=0,"",D6634/C6634)</f>
        <v>0.909090909090909</v>
      </c>
    </row>
    <row r="6635" customFormat="false" ht="15" hidden="false" customHeight="false" outlineLevel="0" collapsed="false">
      <c r="A6635" s="37" t="s">
        <v>1326</v>
      </c>
      <c r="B6635" s="37" t="s">
        <v>276</v>
      </c>
      <c r="C6635" s="37" t="n">
        <v>22</v>
      </c>
      <c r="D6635" s="37" t="n">
        <v>21</v>
      </c>
      <c r="E6635" s="37" t="n">
        <v>0</v>
      </c>
      <c r="F6635" s="37" t="n">
        <v>0</v>
      </c>
      <c r="G6635" s="37" t="n">
        <v>0</v>
      </c>
      <c r="H6635" s="37" t="n">
        <v>1</v>
      </c>
      <c r="I6635" s="37" t="n">
        <v>1</v>
      </c>
      <c r="J6635" s="40" t="n">
        <f aca="false">IF(C6635=0,"",D6635/C6635)</f>
        <v>0.954545454545455</v>
      </c>
    </row>
    <row r="6636" customFormat="false" ht="15" hidden="false" customHeight="false" outlineLevel="0" collapsed="false">
      <c r="A6636" s="37" t="s">
        <v>1326</v>
      </c>
      <c r="B6636" s="37" t="s">
        <v>277</v>
      </c>
      <c r="C6636" s="37" t="n">
        <v>22</v>
      </c>
      <c r="D6636" s="37" t="n">
        <v>21</v>
      </c>
      <c r="E6636" s="37" t="n">
        <v>1</v>
      </c>
      <c r="F6636" s="37" t="n">
        <v>1</v>
      </c>
      <c r="G6636" s="37" t="n">
        <v>1</v>
      </c>
      <c r="H6636" s="37" t="n">
        <v>1</v>
      </c>
      <c r="I6636" s="37" t="n">
        <v>3</v>
      </c>
      <c r="J6636" s="40" t="n">
        <f aca="false">IF(C6636=0,"",D6636/C6636)</f>
        <v>0.954545454545455</v>
      </c>
    </row>
    <row r="6637" customFormat="false" ht="15" hidden="false" customHeight="false" outlineLevel="0" collapsed="false">
      <c r="A6637" s="37" t="s">
        <v>1326</v>
      </c>
      <c r="B6637" s="37" t="s">
        <v>278</v>
      </c>
      <c r="C6637" s="37" t="n">
        <v>22</v>
      </c>
      <c r="D6637" s="37" t="n">
        <v>22</v>
      </c>
      <c r="E6637" s="37" t="n">
        <v>1</v>
      </c>
      <c r="F6637" s="37" t="n">
        <v>2</v>
      </c>
      <c r="G6637" s="37" t="n">
        <v>0</v>
      </c>
      <c r="H6637" s="37" t="n">
        <v>2</v>
      </c>
      <c r="I6637" s="37" t="n">
        <v>1</v>
      </c>
      <c r="J6637" s="40" t="n">
        <f aca="false">IF(C6637=0,"",D6637/C6637)</f>
        <v>1</v>
      </c>
    </row>
    <row r="6638" customFormat="false" ht="15" hidden="false" customHeight="false" outlineLevel="0" collapsed="false">
      <c r="A6638" s="37" t="s">
        <v>1326</v>
      </c>
      <c r="B6638" s="37" t="s">
        <v>279</v>
      </c>
      <c r="C6638" s="37" t="n">
        <v>22</v>
      </c>
      <c r="D6638" s="37" t="n">
        <v>21</v>
      </c>
      <c r="E6638" s="37" t="n">
        <v>1</v>
      </c>
      <c r="F6638" s="37" t="n">
        <v>2</v>
      </c>
      <c r="G6638" s="37" t="n">
        <v>0</v>
      </c>
      <c r="H6638" s="37" t="n">
        <v>1</v>
      </c>
      <c r="I6638" s="37" t="n">
        <v>6</v>
      </c>
      <c r="J6638" s="40" t="n">
        <f aca="false">IF(C6638=0,"",D6638/C6638)</f>
        <v>0.954545454545455</v>
      </c>
    </row>
    <row r="6639" customFormat="false" ht="15" hidden="false" customHeight="false" outlineLevel="0" collapsed="false">
      <c r="A6639" s="37" t="s">
        <v>1326</v>
      </c>
      <c r="B6639" s="37" t="s">
        <v>280</v>
      </c>
      <c r="C6639" s="37" t="n">
        <v>22</v>
      </c>
      <c r="D6639" s="37" t="n">
        <v>22</v>
      </c>
      <c r="E6639" s="37" t="n">
        <v>1</v>
      </c>
      <c r="F6639" s="37" t="n">
        <v>0</v>
      </c>
      <c r="G6639" s="37" t="n">
        <v>0</v>
      </c>
      <c r="H6639" s="37" t="n">
        <v>1</v>
      </c>
      <c r="I6639" s="37" t="n">
        <v>0</v>
      </c>
      <c r="J6639" s="40" t="n">
        <f aca="false">IF(C6639=0,"",D6639/C6639)</f>
        <v>1</v>
      </c>
    </row>
    <row r="6640" customFormat="false" ht="15" hidden="false" customHeight="false" outlineLevel="0" collapsed="false">
      <c r="A6640" s="37" t="s">
        <v>1326</v>
      </c>
      <c r="B6640" s="37" t="s">
        <v>281</v>
      </c>
      <c r="C6640" s="37" t="n">
        <v>22</v>
      </c>
      <c r="D6640" s="37" t="n">
        <v>22</v>
      </c>
      <c r="E6640" s="37" t="n">
        <v>1</v>
      </c>
      <c r="F6640" s="37" t="n">
        <v>1</v>
      </c>
      <c r="G6640" s="37" t="n">
        <v>0</v>
      </c>
      <c r="H6640" s="37" t="n">
        <v>1</v>
      </c>
      <c r="I6640" s="37" t="n">
        <v>1</v>
      </c>
      <c r="J6640" s="40" t="n">
        <f aca="false">IF(C6640=0,"",D6640/C6640)</f>
        <v>1</v>
      </c>
    </row>
    <row r="6641" customFormat="false" ht="15" hidden="false" customHeight="false" outlineLevel="0" collapsed="false">
      <c r="A6641" s="37" t="s">
        <v>1327</v>
      </c>
      <c r="B6641" s="37" t="s">
        <v>270</v>
      </c>
      <c r="C6641" s="37" t="n">
        <v>22</v>
      </c>
      <c r="D6641" s="37" t="n">
        <v>22</v>
      </c>
      <c r="E6641" s="37" t="n">
        <v>1</v>
      </c>
      <c r="F6641" s="37" t="n">
        <v>0</v>
      </c>
      <c r="G6641" s="37" t="n">
        <v>1</v>
      </c>
      <c r="H6641" s="37" t="n">
        <v>2</v>
      </c>
      <c r="I6641" s="37" t="n">
        <v>7</v>
      </c>
      <c r="J6641" s="40" t="n">
        <f aca="false">IF(C6641=0,"",D6641/C6641)</f>
        <v>1</v>
      </c>
    </row>
    <row r="6642" customFormat="false" ht="15" hidden="false" customHeight="false" outlineLevel="0" collapsed="false">
      <c r="A6642" s="37" t="s">
        <v>1327</v>
      </c>
      <c r="B6642" s="37" t="s">
        <v>271</v>
      </c>
      <c r="C6642" s="37" t="n">
        <v>22</v>
      </c>
      <c r="D6642" s="37" t="n">
        <v>21</v>
      </c>
      <c r="E6642" s="37" t="n">
        <v>0</v>
      </c>
      <c r="F6642" s="37" t="n">
        <v>1</v>
      </c>
      <c r="G6642" s="37" t="n">
        <v>1</v>
      </c>
      <c r="H6642" s="37" t="n">
        <v>1</v>
      </c>
      <c r="I6642" s="37" t="n">
        <v>1</v>
      </c>
      <c r="J6642" s="40" t="n">
        <f aca="false">IF(C6642=0,"",D6642/C6642)</f>
        <v>0.954545454545455</v>
      </c>
    </row>
    <row r="6643" customFormat="false" ht="15" hidden="false" customHeight="false" outlineLevel="0" collapsed="false">
      <c r="A6643" s="37" t="s">
        <v>1327</v>
      </c>
      <c r="B6643" s="37" t="s">
        <v>272</v>
      </c>
      <c r="C6643" s="37" t="n">
        <v>22</v>
      </c>
      <c r="D6643" s="37" t="n">
        <v>20</v>
      </c>
      <c r="E6643" s="37" t="n">
        <v>0</v>
      </c>
      <c r="F6643" s="37" t="n">
        <v>1</v>
      </c>
      <c r="G6643" s="37" t="n">
        <v>0</v>
      </c>
      <c r="H6643" s="37" t="n">
        <v>0</v>
      </c>
      <c r="I6643" s="37" t="n">
        <v>22</v>
      </c>
      <c r="J6643" s="40" t="n">
        <f aca="false">IF(C6643=0,"",D6643/C6643)</f>
        <v>0.909090909090909</v>
      </c>
    </row>
    <row r="6644" customFormat="false" ht="15" hidden="false" customHeight="false" outlineLevel="0" collapsed="false">
      <c r="A6644" s="37" t="s">
        <v>1327</v>
      </c>
      <c r="B6644" s="37" t="s">
        <v>273</v>
      </c>
      <c r="C6644" s="37" t="n">
        <v>22</v>
      </c>
      <c r="D6644" s="37" t="n">
        <v>19</v>
      </c>
      <c r="E6644" s="37" t="n">
        <v>0</v>
      </c>
      <c r="F6644" s="37" t="n">
        <v>1</v>
      </c>
      <c r="G6644" s="37" t="n">
        <v>0</v>
      </c>
      <c r="H6644" s="37" t="n">
        <v>3</v>
      </c>
      <c r="I6644" s="37" t="n">
        <v>8</v>
      </c>
      <c r="J6644" s="40" t="n">
        <f aca="false">IF(C6644=0,"",D6644/C6644)</f>
        <v>0.863636363636364</v>
      </c>
    </row>
    <row r="6645" customFormat="false" ht="15" hidden="false" customHeight="false" outlineLevel="0" collapsed="false">
      <c r="A6645" s="37" t="s">
        <v>1327</v>
      </c>
      <c r="B6645" s="37" t="s">
        <v>274</v>
      </c>
      <c r="C6645" s="37" t="n">
        <v>22</v>
      </c>
      <c r="D6645" s="37" t="n">
        <v>19</v>
      </c>
      <c r="E6645" s="37" t="n">
        <v>0</v>
      </c>
      <c r="F6645" s="37" t="n">
        <v>2</v>
      </c>
      <c r="G6645" s="37" t="n">
        <v>1</v>
      </c>
      <c r="H6645" s="37" t="n">
        <v>3</v>
      </c>
      <c r="I6645" s="37" t="n">
        <v>9</v>
      </c>
      <c r="J6645" s="40" t="n">
        <f aca="false">IF(C6645=0,"",D6645/C6645)</f>
        <v>0.863636363636364</v>
      </c>
    </row>
    <row r="6646" customFormat="false" ht="15" hidden="false" customHeight="false" outlineLevel="0" collapsed="false">
      <c r="A6646" s="37" t="s">
        <v>1327</v>
      </c>
      <c r="B6646" s="37" t="s">
        <v>275</v>
      </c>
      <c r="C6646" s="37" t="n">
        <v>22</v>
      </c>
      <c r="D6646" s="37" t="n">
        <v>21</v>
      </c>
      <c r="E6646" s="37" t="n">
        <v>1</v>
      </c>
      <c r="F6646" s="37" t="n">
        <v>2</v>
      </c>
      <c r="G6646" s="37" t="n">
        <v>0</v>
      </c>
      <c r="H6646" s="37" t="n">
        <v>0</v>
      </c>
      <c r="I6646" s="37" t="n">
        <v>4</v>
      </c>
      <c r="J6646" s="40" t="n">
        <f aca="false">IF(C6646=0,"",D6646/C6646)</f>
        <v>0.954545454545455</v>
      </c>
    </row>
    <row r="6647" customFormat="false" ht="15" hidden="false" customHeight="false" outlineLevel="0" collapsed="false">
      <c r="A6647" s="37" t="s">
        <v>1327</v>
      </c>
      <c r="B6647" s="37" t="s">
        <v>276</v>
      </c>
      <c r="C6647" s="37" t="n">
        <v>22</v>
      </c>
      <c r="D6647" s="37" t="n">
        <v>22</v>
      </c>
      <c r="E6647" s="37" t="n">
        <v>2</v>
      </c>
      <c r="F6647" s="37" t="n">
        <v>1</v>
      </c>
      <c r="G6647" s="37" t="n">
        <v>0</v>
      </c>
      <c r="H6647" s="37" t="n">
        <v>4</v>
      </c>
      <c r="I6647" s="37" t="n">
        <v>13</v>
      </c>
      <c r="J6647" s="40" t="n">
        <f aca="false">IF(C6647=0,"",D6647/C6647)</f>
        <v>1</v>
      </c>
    </row>
    <row r="6648" customFormat="false" ht="15" hidden="false" customHeight="false" outlineLevel="0" collapsed="false">
      <c r="A6648" s="37" t="s">
        <v>1327</v>
      </c>
      <c r="B6648" s="37" t="s">
        <v>277</v>
      </c>
      <c r="C6648" s="37" t="n">
        <v>22</v>
      </c>
      <c r="D6648" s="37" t="n">
        <v>21</v>
      </c>
      <c r="E6648" s="37" t="n">
        <v>1</v>
      </c>
      <c r="F6648" s="37" t="n">
        <v>0</v>
      </c>
      <c r="G6648" s="37" t="n">
        <v>1</v>
      </c>
      <c r="H6648" s="37" t="n">
        <v>3</v>
      </c>
      <c r="I6648" s="37" t="n">
        <v>9</v>
      </c>
      <c r="J6648" s="40" t="n">
        <f aca="false">IF(C6648=0,"",D6648/C6648)</f>
        <v>0.954545454545455</v>
      </c>
    </row>
    <row r="6649" customFormat="false" ht="15" hidden="false" customHeight="false" outlineLevel="0" collapsed="false">
      <c r="A6649" s="37" t="s">
        <v>1327</v>
      </c>
      <c r="B6649" s="37" t="s">
        <v>278</v>
      </c>
      <c r="C6649" s="37" t="n">
        <v>22</v>
      </c>
      <c r="D6649" s="37" t="n">
        <v>21</v>
      </c>
      <c r="E6649" s="37" t="n">
        <v>0</v>
      </c>
      <c r="F6649" s="37" t="n">
        <v>1</v>
      </c>
      <c r="G6649" s="37" t="n">
        <v>3</v>
      </c>
      <c r="H6649" s="37" t="n">
        <v>0</v>
      </c>
      <c r="I6649" s="37" t="n">
        <v>6</v>
      </c>
      <c r="J6649" s="40" t="n">
        <f aca="false">IF(C6649=0,"",D6649/C6649)</f>
        <v>0.954545454545455</v>
      </c>
    </row>
    <row r="6650" customFormat="false" ht="15" hidden="false" customHeight="false" outlineLevel="0" collapsed="false">
      <c r="A6650" s="37" t="s">
        <v>1327</v>
      </c>
      <c r="B6650" s="37" t="s">
        <v>279</v>
      </c>
      <c r="C6650" s="37" t="n">
        <v>22</v>
      </c>
      <c r="D6650" s="37" t="n">
        <v>21</v>
      </c>
      <c r="E6650" s="37" t="n">
        <v>1</v>
      </c>
      <c r="F6650" s="37" t="n">
        <v>1</v>
      </c>
      <c r="G6650" s="37" t="n">
        <v>1</v>
      </c>
      <c r="H6650" s="37" t="n">
        <v>2</v>
      </c>
      <c r="I6650" s="37" t="n">
        <v>13</v>
      </c>
      <c r="J6650" s="40" t="n">
        <f aca="false">IF(C6650=0,"",D6650/C6650)</f>
        <v>0.954545454545455</v>
      </c>
    </row>
    <row r="6651" customFormat="false" ht="15" hidden="false" customHeight="false" outlineLevel="0" collapsed="false">
      <c r="A6651" s="37" t="s">
        <v>1327</v>
      </c>
      <c r="B6651" s="37" t="s">
        <v>280</v>
      </c>
      <c r="C6651" s="37" t="n">
        <v>22</v>
      </c>
      <c r="D6651" s="37" t="n">
        <v>22</v>
      </c>
      <c r="E6651" s="37" t="n">
        <v>0</v>
      </c>
      <c r="F6651" s="37" t="n">
        <v>0</v>
      </c>
      <c r="G6651" s="37" t="n">
        <v>0</v>
      </c>
      <c r="H6651" s="37" t="n">
        <v>0</v>
      </c>
      <c r="I6651" s="37" t="n">
        <v>16</v>
      </c>
      <c r="J6651" s="40" t="n">
        <f aca="false">IF(C6651=0,"",D6651/C6651)</f>
        <v>1</v>
      </c>
    </row>
    <row r="6652" customFormat="false" ht="15" hidden="false" customHeight="false" outlineLevel="0" collapsed="false">
      <c r="A6652" s="37" t="s">
        <v>1327</v>
      </c>
      <c r="B6652" s="37" t="s">
        <v>281</v>
      </c>
      <c r="C6652" s="37" t="n">
        <v>22</v>
      </c>
      <c r="D6652" s="37" t="n">
        <v>21</v>
      </c>
      <c r="E6652" s="37" t="n">
        <v>0</v>
      </c>
      <c r="F6652" s="37" t="n">
        <v>2</v>
      </c>
      <c r="G6652" s="37" t="n">
        <v>0</v>
      </c>
      <c r="H6652" s="37" t="n">
        <v>1</v>
      </c>
      <c r="I6652" s="37" t="n">
        <v>8</v>
      </c>
      <c r="J6652" s="40" t="n">
        <f aca="false">IF(C6652=0,"",D6652/C6652)</f>
        <v>0.954545454545455</v>
      </c>
    </row>
    <row r="6653" customFormat="false" ht="15" hidden="false" customHeight="false" outlineLevel="0" collapsed="false">
      <c r="A6653" s="37" t="s">
        <v>704</v>
      </c>
      <c r="B6653" s="37" t="s">
        <v>270</v>
      </c>
      <c r="C6653" s="37" t="n">
        <v>22</v>
      </c>
      <c r="D6653" s="37" t="n">
        <v>19</v>
      </c>
      <c r="E6653" s="37" t="n">
        <v>4</v>
      </c>
      <c r="F6653" s="37" t="n">
        <v>1</v>
      </c>
      <c r="G6653" s="37" t="n">
        <v>0</v>
      </c>
      <c r="H6653" s="37" t="n">
        <v>1</v>
      </c>
      <c r="I6653" s="37" t="n">
        <v>4</v>
      </c>
      <c r="J6653" s="40" t="n">
        <f aca="false">IF(C6653=0,"",D6653/C6653)</f>
        <v>0.863636363636364</v>
      </c>
    </row>
    <row r="6654" customFormat="false" ht="15" hidden="false" customHeight="false" outlineLevel="0" collapsed="false">
      <c r="A6654" s="37" t="s">
        <v>704</v>
      </c>
      <c r="B6654" s="37" t="s">
        <v>271</v>
      </c>
      <c r="C6654" s="37" t="n">
        <v>22</v>
      </c>
      <c r="D6654" s="37" t="n">
        <v>20</v>
      </c>
      <c r="E6654" s="37" t="n">
        <v>1</v>
      </c>
      <c r="F6654" s="37" t="n">
        <v>0</v>
      </c>
      <c r="G6654" s="37" t="n">
        <v>0</v>
      </c>
      <c r="H6654" s="37" t="n">
        <v>0</v>
      </c>
      <c r="I6654" s="37" t="n">
        <v>11</v>
      </c>
      <c r="J6654" s="40" t="n">
        <f aca="false">IF(C6654=0,"",D6654/C6654)</f>
        <v>0.909090909090909</v>
      </c>
    </row>
    <row r="6655" customFormat="false" ht="15" hidden="false" customHeight="false" outlineLevel="0" collapsed="false">
      <c r="A6655" s="37" t="s">
        <v>704</v>
      </c>
      <c r="B6655" s="37" t="s">
        <v>272</v>
      </c>
      <c r="C6655" s="37" t="n">
        <v>22</v>
      </c>
      <c r="D6655" s="37" t="n">
        <v>21</v>
      </c>
      <c r="E6655" s="37" t="n">
        <v>0</v>
      </c>
      <c r="F6655" s="37" t="n">
        <v>0</v>
      </c>
      <c r="G6655" s="37" t="n">
        <v>0</v>
      </c>
      <c r="H6655" s="37" t="n">
        <v>1</v>
      </c>
      <c r="I6655" s="37" t="n">
        <v>9</v>
      </c>
      <c r="J6655" s="40" t="n">
        <f aca="false">IF(C6655=0,"",D6655/C6655)</f>
        <v>0.954545454545455</v>
      </c>
    </row>
    <row r="6656" customFormat="false" ht="15" hidden="false" customHeight="false" outlineLevel="0" collapsed="false">
      <c r="A6656" s="37" t="s">
        <v>704</v>
      </c>
      <c r="B6656" s="37" t="s">
        <v>273</v>
      </c>
      <c r="C6656" s="37" t="n">
        <v>22</v>
      </c>
      <c r="D6656" s="37" t="n">
        <v>20</v>
      </c>
      <c r="E6656" s="37" t="n">
        <v>1</v>
      </c>
      <c r="F6656" s="37" t="n">
        <v>1</v>
      </c>
      <c r="G6656" s="37" t="n">
        <v>2</v>
      </c>
      <c r="H6656" s="37" t="n">
        <v>1</v>
      </c>
      <c r="I6656" s="37" t="n">
        <v>13</v>
      </c>
      <c r="J6656" s="40" t="n">
        <f aca="false">IF(C6656=0,"",D6656/C6656)</f>
        <v>0.909090909090909</v>
      </c>
    </row>
    <row r="6657" customFormat="false" ht="15" hidden="false" customHeight="false" outlineLevel="0" collapsed="false">
      <c r="A6657" s="37" t="s">
        <v>704</v>
      </c>
      <c r="B6657" s="37" t="s">
        <v>274</v>
      </c>
      <c r="C6657" s="37" t="n">
        <v>22</v>
      </c>
      <c r="D6657" s="37" t="n">
        <v>21</v>
      </c>
      <c r="E6657" s="37" t="n">
        <v>0</v>
      </c>
      <c r="F6657" s="37" t="n">
        <v>0</v>
      </c>
      <c r="G6657" s="37" t="n">
        <v>0</v>
      </c>
      <c r="H6657" s="37" t="n">
        <v>0</v>
      </c>
      <c r="I6657" s="37" t="n">
        <v>2</v>
      </c>
      <c r="J6657" s="40" t="n">
        <f aca="false">IF(C6657=0,"",D6657/C6657)</f>
        <v>0.954545454545455</v>
      </c>
    </row>
    <row r="6658" customFormat="false" ht="15" hidden="false" customHeight="false" outlineLevel="0" collapsed="false">
      <c r="A6658" s="37" t="s">
        <v>704</v>
      </c>
      <c r="B6658" s="37" t="s">
        <v>275</v>
      </c>
      <c r="C6658" s="37" t="n">
        <v>22</v>
      </c>
      <c r="D6658" s="37" t="n">
        <v>22</v>
      </c>
      <c r="E6658" s="37" t="n">
        <v>0</v>
      </c>
      <c r="F6658" s="37" t="n">
        <v>0</v>
      </c>
      <c r="G6658" s="37" t="n">
        <v>0</v>
      </c>
      <c r="H6658" s="37" t="n">
        <v>0</v>
      </c>
      <c r="I6658" s="37" t="n">
        <v>17</v>
      </c>
      <c r="J6658" s="40" t="n">
        <f aca="false">IF(C6658=0,"",D6658/C6658)</f>
        <v>1</v>
      </c>
    </row>
    <row r="6659" customFormat="false" ht="15" hidden="false" customHeight="false" outlineLevel="0" collapsed="false">
      <c r="A6659" s="37" t="s">
        <v>704</v>
      </c>
      <c r="B6659" s="37" t="s">
        <v>276</v>
      </c>
      <c r="C6659" s="37" t="n">
        <v>22</v>
      </c>
      <c r="D6659" s="37" t="n">
        <v>22</v>
      </c>
      <c r="E6659" s="37" t="n">
        <v>1</v>
      </c>
      <c r="F6659" s="37" t="n">
        <v>0</v>
      </c>
      <c r="G6659" s="37" t="n">
        <v>0</v>
      </c>
      <c r="H6659" s="37" t="n">
        <v>1</v>
      </c>
      <c r="I6659" s="37" t="n">
        <v>7</v>
      </c>
      <c r="J6659" s="40" t="n">
        <f aca="false">IF(C6659=0,"",D6659/C6659)</f>
        <v>1</v>
      </c>
    </row>
    <row r="6660" customFormat="false" ht="15" hidden="false" customHeight="false" outlineLevel="0" collapsed="false">
      <c r="A6660" s="37" t="s">
        <v>704</v>
      </c>
      <c r="B6660" s="37" t="s">
        <v>277</v>
      </c>
      <c r="C6660" s="37" t="n">
        <v>22</v>
      </c>
      <c r="D6660" s="37" t="n">
        <v>19</v>
      </c>
      <c r="E6660" s="37" t="n">
        <v>2</v>
      </c>
      <c r="F6660" s="37" t="n">
        <v>0</v>
      </c>
      <c r="G6660" s="37" t="n">
        <v>0</v>
      </c>
      <c r="H6660" s="37" t="n">
        <v>2</v>
      </c>
      <c r="I6660" s="37" t="n">
        <v>21</v>
      </c>
      <c r="J6660" s="40" t="n">
        <f aca="false">IF(C6660=0,"",D6660/C6660)</f>
        <v>0.863636363636364</v>
      </c>
    </row>
    <row r="6661" customFormat="false" ht="15" hidden="false" customHeight="false" outlineLevel="0" collapsed="false">
      <c r="A6661" s="37" t="s">
        <v>704</v>
      </c>
      <c r="B6661" s="37" t="s">
        <v>278</v>
      </c>
      <c r="C6661" s="37" t="n">
        <v>22</v>
      </c>
      <c r="D6661" s="37" t="n">
        <v>20</v>
      </c>
      <c r="E6661" s="37" t="n">
        <v>1</v>
      </c>
      <c r="F6661" s="37" t="n">
        <v>0</v>
      </c>
      <c r="G6661" s="37" t="n">
        <v>0</v>
      </c>
      <c r="H6661" s="37" t="n">
        <v>1</v>
      </c>
      <c r="I6661" s="37" t="n">
        <v>4</v>
      </c>
      <c r="J6661" s="40" t="n">
        <f aca="false">IF(C6661=0,"",D6661/C6661)</f>
        <v>0.909090909090909</v>
      </c>
    </row>
    <row r="6662" customFormat="false" ht="15" hidden="false" customHeight="false" outlineLevel="0" collapsed="false">
      <c r="A6662" s="37" t="s">
        <v>704</v>
      </c>
      <c r="B6662" s="37" t="s">
        <v>279</v>
      </c>
      <c r="C6662" s="37" t="n">
        <v>22</v>
      </c>
      <c r="D6662" s="37" t="n">
        <v>21</v>
      </c>
      <c r="E6662" s="37" t="n">
        <v>1</v>
      </c>
      <c r="F6662" s="37" t="n">
        <v>2</v>
      </c>
      <c r="G6662" s="37" t="n">
        <v>0</v>
      </c>
      <c r="H6662" s="37" t="n">
        <v>1</v>
      </c>
      <c r="I6662" s="37" t="n">
        <v>7</v>
      </c>
      <c r="J6662" s="40" t="n">
        <f aca="false">IF(C6662=0,"",D6662/C6662)</f>
        <v>0.954545454545455</v>
      </c>
    </row>
    <row r="6663" customFormat="false" ht="15" hidden="false" customHeight="false" outlineLevel="0" collapsed="false">
      <c r="A6663" s="37" t="s">
        <v>704</v>
      </c>
      <c r="B6663" s="37" t="s">
        <v>280</v>
      </c>
      <c r="C6663" s="37" t="n">
        <v>22</v>
      </c>
      <c r="D6663" s="37" t="n">
        <v>21</v>
      </c>
      <c r="E6663" s="37" t="n">
        <v>1</v>
      </c>
      <c r="F6663" s="37" t="n">
        <v>0</v>
      </c>
      <c r="G6663" s="37" t="n">
        <v>0</v>
      </c>
      <c r="H6663" s="37" t="n">
        <v>0</v>
      </c>
      <c r="I6663" s="37" t="n">
        <v>11</v>
      </c>
      <c r="J6663" s="40" t="n">
        <f aca="false">IF(C6663=0,"",D6663/C6663)</f>
        <v>0.954545454545455</v>
      </c>
    </row>
    <row r="6664" customFormat="false" ht="15" hidden="false" customHeight="false" outlineLevel="0" collapsed="false">
      <c r="A6664" s="37" t="s">
        <v>704</v>
      </c>
      <c r="B6664" s="37" t="s">
        <v>281</v>
      </c>
      <c r="C6664" s="37" t="n">
        <v>22</v>
      </c>
      <c r="D6664" s="37" t="n">
        <v>22</v>
      </c>
      <c r="E6664" s="37" t="n">
        <v>1</v>
      </c>
      <c r="F6664" s="37" t="n">
        <v>0</v>
      </c>
      <c r="G6664" s="37" t="n">
        <v>1</v>
      </c>
      <c r="H6664" s="37" t="n">
        <v>2</v>
      </c>
      <c r="I6664" s="37" t="n">
        <v>5</v>
      </c>
      <c r="J6664" s="40" t="n">
        <f aca="false">IF(C6664=0,"",D6664/C6664)</f>
        <v>1</v>
      </c>
    </row>
    <row r="6665" customFormat="false" ht="15" hidden="false" customHeight="false" outlineLevel="0" collapsed="false">
      <c r="A6665" s="37" t="s">
        <v>1328</v>
      </c>
      <c r="B6665" s="37" t="s">
        <v>271</v>
      </c>
      <c r="C6665" s="37" t="n">
        <v>22</v>
      </c>
      <c r="D6665" s="37" t="n">
        <v>22</v>
      </c>
      <c r="E6665" s="37" t="n">
        <v>0</v>
      </c>
      <c r="F6665" s="37" t="n">
        <v>0</v>
      </c>
      <c r="G6665" s="37" t="n">
        <v>0</v>
      </c>
      <c r="H6665" s="37" t="n">
        <v>0</v>
      </c>
      <c r="I6665" s="37" t="n">
        <v>20</v>
      </c>
      <c r="J6665" s="40" t="n">
        <f aca="false">IF(C6665=0,"",D6665/C6665)</f>
        <v>1</v>
      </c>
    </row>
    <row r="6666" customFormat="false" ht="15" hidden="false" customHeight="false" outlineLevel="0" collapsed="false">
      <c r="A6666" s="37" t="s">
        <v>1328</v>
      </c>
      <c r="B6666" s="37" t="s">
        <v>272</v>
      </c>
      <c r="C6666" s="37" t="n">
        <v>22</v>
      </c>
      <c r="D6666" s="37" t="n">
        <v>21</v>
      </c>
      <c r="E6666" s="37" t="n">
        <v>0</v>
      </c>
      <c r="F6666" s="37" t="n">
        <v>0</v>
      </c>
      <c r="G6666" s="37" t="n">
        <v>0</v>
      </c>
      <c r="H6666" s="37" t="n">
        <v>2</v>
      </c>
      <c r="I6666" s="37" t="n">
        <v>4</v>
      </c>
      <c r="J6666" s="40" t="n">
        <f aca="false">IF(C6666=0,"",D6666/C6666)</f>
        <v>0.954545454545455</v>
      </c>
    </row>
    <row r="6667" customFormat="false" ht="15" hidden="false" customHeight="false" outlineLevel="0" collapsed="false">
      <c r="A6667" s="37" t="s">
        <v>1328</v>
      </c>
      <c r="B6667" s="37" t="s">
        <v>273</v>
      </c>
      <c r="C6667" s="37" t="n">
        <v>22</v>
      </c>
      <c r="D6667" s="37" t="n">
        <v>18</v>
      </c>
      <c r="E6667" s="37" t="n">
        <v>0</v>
      </c>
      <c r="F6667" s="37" t="n">
        <v>1</v>
      </c>
      <c r="G6667" s="37" t="n">
        <v>0</v>
      </c>
      <c r="H6667" s="37" t="n">
        <v>1</v>
      </c>
      <c r="I6667" s="37" t="n">
        <v>8</v>
      </c>
      <c r="J6667" s="40" t="n">
        <f aca="false">IF(C6667=0,"",D6667/C6667)</f>
        <v>0.818181818181818</v>
      </c>
    </row>
    <row r="6668" customFormat="false" ht="15" hidden="false" customHeight="false" outlineLevel="0" collapsed="false">
      <c r="A6668" s="37" t="s">
        <v>1328</v>
      </c>
      <c r="B6668" s="37" t="s">
        <v>274</v>
      </c>
      <c r="C6668" s="37" t="n">
        <v>22</v>
      </c>
      <c r="D6668" s="37" t="n">
        <v>20</v>
      </c>
      <c r="E6668" s="37" t="n">
        <v>0</v>
      </c>
      <c r="F6668" s="37" t="n">
        <v>1</v>
      </c>
      <c r="G6668" s="37" t="n">
        <v>0</v>
      </c>
      <c r="H6668" s="37" t="n">
        <v>1</v>
      </c>
      <c r="I6668" s="37" t="n">
        <v>28</v>
      </c>
      <c r="J6668" s="40" t="n">
        <f aca="false">IF(C6668=0,"",D6668/C6668)</f>
        <v>0.909090909090909</v>
      </c>
    </row>
    <row r="6669" customFormat="false" ht="15" hidden="false" customHeight="false" outlineLevel="0" collapsed="false">
      <c r="A6669" s="37" t="s">
        <v>1328</v>
      </c>
      <c r="B6669" s="37" t="s">
        <v>275</v>
      </c>
      <c r="C6669" s="37" t="n">
        <v>22</v>
      </c>
      <c r="D6669" s="37" t="n">
        <v>21</v>
      </c>
      <c r="E6669" s="37" t="n">
        <v>1</v>
      </c>
      <c r="F6669" s="37" t="n">
        <v>0</v>
      </c>
      <c r="G6669" s="37" t="n">
        <v>1</v>
      </c>
      <c r="H6669" s="37" t="n">
        <v>2</v>
      </c>
      <c r="I6669" s="37" t="n">
        <v>21</v>
      </c>
      <c r="J6669" s="40" t="n">
        <f aca="false">IF(C6669=0,"",D6669/C6669)</f>
        <v>0.954545454545455</v>
      </c>
    </row>
    <row r="6670" customFormat="false" ht="15" hidden="false" customHeight="false" outlineLevel="0" collapsed="false">
      <c r="A6670" s="37" t="s">
        <v>1328</v>
      </c>
      <c r="B6670" s="37" t="s">
        <v>276</v>
      </c>
      <c r="C6670" s="37" t="n">
        <v>22</v>
      </c>
      <c r="D6670" s="37" t="n">
        <v>20</v>
      </c>
      <c r="E6670" s="37" t="n">
        <v>0</v>
      </c>
      <c r="F6670" s="37" t="n">
        <v>1</v>
      </c>
      <c r="G6670" s="37" t="n">
        <v>0</v>
      </c>
      <c r="H6670" s="37" t="n">
        <v>5</v>
      </c>
      <c r="I6670" s="37" t="n">
        <v>7</v>
      </c>
      <c r="J6670" s="40" t="n">
        <f aca="false">IF(C6670=0,"",D6670/C6670)</f>
        <v>0.909090909090909</v>
      </c>
    </row>
    <row r="6671" customFormat="false" ht="15" hidden="false" customHeight="false" outlineLevel="0" collapsed="false">
      <c r="A6671" s="37" t="s">
        <v>1328</v>
      </c>
      <c r="B6671" s="37" t="s">
        <v>277</v>
      </c>
      <c r="C6671" s="37" t="n">
        <v>22</v>
      </c>
      <c r="D6671" s="37" t="n">
        <v>20</v>
      </c>
      <c r="E6671" s="37" t="n">
        <v>0</v>
      </c>
      <c r="F6671" s="37" t="n">
        <v>0</v>
      </c>
      <c r="G6671" s="37" t="n">
        <v>0</v>
      </c>
      <c r="H6671" s="37" t="n">
        <v>2</v>
      </c>
      <c r="I6671" s="37" t="n">
        <v>10</v>
      </c>
      <c r="J6671" s="40" t="n">
        <f aca="false">IF(C6671=0,"",D6671/C6671)</f>
        <v>0.909090909090909</v>
      </c>
    </row>
    <row r="6672" customFormat="false" ht="15" hidden="false" customHeight="false" outlineLevel="0" collapsed="false">
      <c r="A6672" s="37" t="s">
        <v>1328</v>
      </c>
      <c r="B6672" s="37" t="s">
        <v>278</v>
      </c>
      <c r="C6672" s="37" t="n">
        <v>22</v>
      </c>
      <c r="D6672" s="37" t="n">
        <v>21</v>
      </c>
      <c r="E6672" s="37" t="n">
        <v>1</v>
      </c>
      <c r="F6672" s="37" t="n">
        <v>0</v>
      </c>
      <c r="G6672" s="37" t="n">
        <v>0</v>
      </c>
      <c r="H6672" s="37" t="n">
        <v>1</v>
      </c>
      <c r="I6672" s="37" t="n">
        <v>4</v>
      </c>
      <c r="J6672" s="40" t="n">
        <f aca="false">IF(C6672=0,"",D6672/C6672)</f>
        <v>0.954545454545455</v>
      </c>
    </row>
    <row r="6673" customFormat="false" ht="15" hidden="false" customHeight="false" outlineLevel="0" collapsed="false">
      <c r="A6673" s="37" t="s">
        <v>1328</v>
      </c>
      <c r="B6673" s="37" t="s">
        <v>279</v>
      </c>
      <c r="C6673" s="37" t="n">
        <v>22</v>
      </c>
      <c r="D6673" s="37" t="n">
        <v>21</v>
      </c>
      <c r="E6673" s="37" t="n">
        <v>0</v>
      </c>
      <c r="F6673" s="37" t="n">
        <v>0</v>
      </c>
      <c r="G6673" s="37" t="n">
        <v>2</v>
      </c>
      <c r="H6673" s="37" t="n">
        <v>0</v>
      </c>
      <c r="I6673" s="37" t="n">
        <v>6</v>
      </c>
      <c r="J6673" s="40" t="n">
        <f aca="false">IF(C6673=0,"",D6673/C6673)</f>
        <v>0.954545454545455</v>
      </c>
    </row>
    <row r="6674" customFormat="false" ht="15" hidden="false" customHeight="false" outlineLevel="0" collapsed="false">
      <c r="A6674" s="37" t="s">
        <v>1328</v>
      </c>
      <c r="B6674" s="37" t="s">
        <v>280</v>
      </c>
      <c r="C6674" s="37" t="n">
        <v>22</v>
      </c>
      <c r="D6674" s="37" t="n">
        <v>21</v>
      </c>
      <c r="E6674" s="37" t="n">
        <v>1</v>
      </c>
      <c r="F6674" s="37" t="n">
        <v>1</v>
      </c>
      <c r="G6674" s="37" t="n">
        <v>0</v>
      </c>
      <c r="H6674" s="37" t="n">
        <v>0</v>
      </c>
      <c r="I6674" s="37" t="n">
        <v>1</v>
      </c>
      <c r="J6674" s="40" t="n">
        <f aca="false">IF(C6674=0,"",D6674/C6674)</f>
        <v>0.954545454545455</v>
      </c>
    </row>
    <row r="6675" customFormat="false" ht="15" hidden="false" customHeight="false" outlineLevel="0" collapsed="false">
      <c r="A6675" s="37" t="s">
        <v>1328</v>
      </c>
      <c r="B6675" s="37" t="s">
        <v>281</v>
      </c>
      <c r="C6675" s="37" t="n">
        <v>22</v>
      </c>
      <c r="D6675" s="37" t="n">
        <v>21</v>
      </c>
      <c r="E6675" s="37" t="n">
        <v>0</v>
      </c>
      <c r="F6675" s="37" t="n">
        <v>1</v>
      </c>
      <c r="G6675" s="37" t="n">
        <v>0</v>
      </c>
      <c r="H6675" s="37" t="n">
        <v>2</v>
      </c>
      <c r="I6675" s="37" t="n">
        <v>21</v>
      </c>
      <c r="J6675" s="40" t="n">
        <f aca="false">IF(C6675=0,"",D6675/C6675)</f>
        <v>0.954545454545455</v>
      </c>
    </row>
    <row r="6676" customFormat="false" ht="15" hidden="false" customHeight="false" outlineLevel="0" collapsed="false">
      <c r="A6676" s="37" t="s">
        <v>1329</v>
      </c>
      <c r="B6676" s="37" t="s">
        <v>270</v>
      </c>
      <c r="C6676" s="37" t="n">
        <v>22</v>
      </c>
      <c r="D6676" s="37" t="n">
        <v>20</v>
      </c>
      <c r="E6676" s="37" t="n">
        <v>1</v>
      </c>
      <c r="F6676" s="37" t="n">
        <v>0</v>
      </c>
      <c r="G6676" s="37" t="n">
        <v>1</v>
      </c>
      <c r="H6676" s="37" t="n">
        <v>0</v>
      </c>
      <c r="I6676" s="37" t="n">
        <v>15</v>
      </c>
      <c r="J6676" s="40" t="n">
        <f aca="false">IF(C6676=0,"",D6676/C6676)</f>
        <v>0.909090909090909</v>
      </c>
    </row>
    <row r="6677" customFormat="false" ht="15" hidden="false" customHeight="false" outlineLevel="0" collapsed="false">
      <c r="A6677" s="37" t="s">
        <v>1329</v>
      </c>
      <c r="B6677" s="37" t="s">
        <v>271</v>
      </c>
      <c r="C6677" s="37" t="n">
        <v>22</v>
      </c>
      <c r="D6677" s="37" t="n">
        <v>21</v>
      </c>
      <c r="E6677" s="37" t="n">
        <v>0</v>
      </c>
      <c r="F6677" s="37" t="n">
        <v>1</v>
      </c>
      <c r="G6677" s="37" t="n">
        <v>1</v>
      </c>
      <c r="H6677" s="37" t="n">
        <v>1</v>
      </c>
      <c r="I6677" s="37" t="n">
        <v>17</v>
      </c>
      <c r="J6677" s="40" t="n">
        <f aca="false">IF(C6677=0,"",D6677/C6677)</f>
        <v>0.954545454545455</v>
      </c>
    </row>
    <row r="6678" customFormat="false" ht="15" hidden="false" customHeight="false" outlineLevel="0" collapsed="false">
      <c r="A6678" s="37" t="s">
        <v>1329</v>
      </c>
      <c r="B6678" s="37" t="s">
        <v>272</v>
      </c>
      <c r="C6678" s="37" t="n">
        <v>22</v>
      </c>
      <c r="D6678" s="37" t="n">
        <v>22</v>
      </c>
      <c r="E6678" s="37" t="n">
        <v>1</v>
      </c>
      <c r="F6678" s="37" t="n">
        <v>0</v>
      </c>
      <c r="G6678" s="37" t="n">
        <v>0</v>
      </c>
      <c r="H6678" s="37" t="n">
        <v>1</v>
      </c>
      <c r="I6678" s="37" t="n">
        <v>28</v>
      </c>
      <c r="J6678" s="40" t="n">
        <f aca="false">IF(C6678=0,"",D6678/C6678)</f>
        <v>1</v>
      </c>
    </row>
    <row r="6679" customFormat="false" ht="15" hidden="false" customHeight="false" outlineLevel="0" collapsed="false">
      <c r="A6679" s="37" t="s">
        <v>1329</v>
      </c>
      <c r="B6679" s="37" t="s">
        <v>273</v>
      </c>
      <c r="C6679" s="37" t="n">
        <v>22</v>
      </c>
      <c r="D6679" s="37" t="n">
        <v>19</v>
      </c>
      <c r="E6679" s="37" t="n">
        <v>2</v>
      </c>
      <c r="F6679" s="37" t="n">
        <v>0</v>
      </c>
      <c r="G6679" s="37" t="n">
        <v>0</v>
      </c>
      <c r="H6679" s="37" t="n">
        <v>1</v>
      </c>
      <c r="I6679" s="37" t="n">
        <v>10</v>
      </c>
      <c r="J6679" s="40" t="n">
        <f aca="false">IF(C6679=0,"",D6679/C6679)</f>
        <v>0.863636363636364</v>
      </c>
    </row>
    <row r="6680" customFormat="false" ht="15" hidden="false" customHeight="false" outlineLevel="0" collapsed="false">
      <c r="A6680" s="37" t="s">
        <v>1329</v>
      </c>
      <c r="B6680" s="37" t="s">
        <v>274</v>
      </c>
      <c r="C6680" s="37" t="n">
        <v>22</v>
      </c>
      <c r="D6680" s="37" t="n">
        <v>19</v>
      </c>
      <c r="E6680" s="37" t="n">
        <v>2</v>
      </c>
      <c r="F6680" s="37" t="n">
        <v>2</v>
      </c>
      <c r="G6680" s="37" t="n">
        <v>0</v>
      </c>
      <c r="H6680" s="37" t="n">
        <v>0</v>
      </c>
      <c r="I6680" s="37" t="n">
        <v>17</v>
      </c>
      <c r="J6680" s="40" t="n">
        <f aca="false">IF(C6680=0,"",D6680/C6680)</f>
        <v>0.863636363636364</v>
      </c>
    </row>
    <row r="6681" customFormat="false" ht="15" hidden="false" customHeight="false" outlineLevel="0" collapsed="false">
      <c r="A6681" s="37" t="s">
        <v>1329</v>
      </c>
      <c r="B6681" s="37" t="s">
        <v>275</v>
      </c>
      <c r="C6681" s="37" t="n">
        <v>22</v>
      </c>
      <c r="D6681" s="37" t="n">
        <v>22</v>
      </c>
      <c r="E6681" s="37" t="n">
        <v>0</v>
      </c>
      <c r="F6681" s="37" t="n">
        <v>0</v>
      </c>
      <c r="G6681" s="37" t="n">
        <v>0</v>
      </c>
      <c r="H6681" s="37" t="n">
        <v>1</v>
      </c>
      <c r="I6681" s="37" t="n">
        <v>9</v>
      </c>
      <c r="J6681" s="40" t="n">
        <f aca="false">IF(C6681=0,"",D6681/C6681)</f>
        <v>1</v>
      </c>
    </row>
    <row r="6682" customFormat="false" ht="15" hidden="false" customHeight="false" outlineLevel="0" collapsed="false">
      <c r="A6682" s="37" t="s">
        <v>1329</v>
      </c>
      <c r="B6682" s="37" t="s">
        <v>276</v>
      </c>
      <c r="C6682" s="37" t="n">
        <v>22</v>
      </c>
      <c r="D6682" s="37" t="n">
        <v>19</v>
      </c>
      <c r="E6682" s="37" t="n">
        <v>0</v>
      </c>
      <c r="F6682" s="37" t="n">
        <v>1</v>
      </c>
      <c r="G6682" s="37" t="n">
        <v>1</v>
      </c>
      <c r="H6682" s="37" t="n">
        <v>0</v>
      </c>
      <c r="I6682" s="37" t="n">
        <v>5</v>
      </c>
      <c r="J6682" s="40" t="n">
        <f aca="false">IF(C6682=0,"",D6682/C6682)</f>
        <v>0.863636363636364</v>
      </c>
    </row>
    <row r="6683" customFormat="false" ht="15" hidden="false" customHeight="false" outlineLevel="0" collapsed="false">
      <c r="A6683" s="37" t="s">
        <v>1329</v>
      </c>
      <c r="B6683" s="37" t="s">
        <v>277</v>
      </c>
      <c r="C6683" s="37" t="n">
        <v>22</v>
      </c>
      <c r="D6683" s="37" t="n">
        <v>22</v>
      </c>
      <c r="E6683" s="37" t="n">
        <v>2</v>
      </c>
      <c r="F6683" s="37" t="n">
        <v>0</v>
      </c>
      <c r="G6683" s="37" t="n">
        <v>0</v>
      </c>
      <c r="H6683" s="37" t="n">
        <v>1</v>
      </c>
      <c r="I6683" s="37" t="n">
        <v>7</v>
      </c>
      <c r="J6683" s="40" t="n">
        <f aca="false">IF(C6683=0,"",D6683/C6683)</f>
        <v>1</v>
      </c>
    </row>
    <row r="6684" customFormat="false" ht="15" hidden="false" customHeight="false" outlineLevel="0" collapsed="false">
      <c r="A6684" s="37" t="s">
        <v>1329</v>
      </c>
      <c r="B6684" s="37" t="s">
        <v>278</v>
      </c>
      <c r="C6684" s="37" t="n">
        <v>22</v>
      </c>
      <c r="D6684" s="37" t="n">
        <v>21</v>
      </c>
      <c r="E6684" s="37" t="n">
        <v>0</v>
      </c>
      <c r="F6684" s="37" t="n">
        <v>1</v>
      </c>
      <c r="G6684" s="37" t="n">
        <v>1</v>
      </c>
      <c r="H6684" s="37" t="n">
        <v>5</v>
      </c>
      <c r="I6684" s="37" t="n">
        <v>8</v>
      </c>
      <c r="J6684" s="40" t="n">
        <f aca="false">IF(C6684=0,"",D6684/C6684)</f>
        <v>0.954545454545455</v>
      </c>
    </row>
    <row r="6685" customFormat="false" ht="15" hidden="false" customHeight="false" outlineLevel="0" collapsed="false">
      <c r="A6685" s="37" t="s">
        <v>1329</v>
      </c>
      <c r="B6685" s="37" t="s">
        <v>279</v>
      </c>
      <c r="C6685" s="37" t="n">
        <v>22</v>
      </c>
      <c r="D6685" s="37" t="n">
        <v>20</v>
      </c>
      <c r="E6685" s="37" t="n">
        <v>1</v>
      </c>
      <c r="F6685" s="37" t="n">
        <v>1</v>
      </c>
      <c r="G6685" s="37" t="n">
        <v>0</v>
      </c>
      <c r="H6685" s="37" t="n">
        <v>1</v>
      </c>
      <c r="I6685" s="37" t="n">
        <v>23</v>
      </c>
      <c r="J6685" s="40" t="n">
        <f aca="false">IF(C6685=0,"",D6685/C6685)</f>
        <v>0.909090909090909</v>
      </c>
    </row>
    <row r="6686" customFormat="false" ht="15" hidden="false" customHeight="false" outlineLevel="0" collapsed="false">
      <c r="A6686" s="37" t="s">
        <v>1329</v>
      </c>
      <c r="B6686" s="37" t="s">
        <v>280</v>
      </c>
      <c r="C6686" s="37" t="n">
        <v>22</v>
      </c>
      <c r="D6686" s="37" t="n">
        <v>21</v>
      </c>
      <c r="E6686" s="37" t="n">
        <v>1</v>
      </c>
      <c r="F6686" s="37" t="n">
        <v>0</v>
      </c>
      <c r="G6686" s="37" t="n">
        <v>0</v>
      </c>
      <c r="H6686" s="37" t="n">
        <v>1</v>
      </c>
      <c r="I6686" s="37" t="n">
        <v>12</v>
      </c>
      <c r="J6686" s="40" t="n">
        <f aca="false">IF(C6686=0,"",D6686/C6686)</f>
        <v>0.954545454545455</v>
      </c>
    </row>
    <row r="6687" customFormat="false" ht="15" hidden="false" customHeight="false" outlineLevel="0" collapsed="false">
      <c r="A6687" s="37" t="s">
        <v>1329</v>
      </c>
      <c r="B6687" s="37" t="s">
        <v>281</v>
      </c>
      <c r="C6687" s="37" t="n">
        <v>22</v>
      </c>
      <c r="D6687" s="37" t="n">
        <v>22</v>
      </c>
      <c r="E6687" s="37" t="n">
        <v>1</v>
      </c>
      <c r="F6687" s="37" t="n">
        <v>1</v>
      </c>
      <c r="G6687" s="37" t="n">
        <v>0</v>
      </c>
      <c r="H6687" s="37" t="n">
        <v>5</v>
      </c>
      <c r="I6687" s="37" t="n">
        <v>11</v>
      </c>
      <c r="J6687" s="40" t="n">
        <f aca="false">IF(C6687=0,"",D6687/C6687)</f>
        <v>1</v>
      </c>
    </row>
    <row r="6688" customFormat="false" ht="15" hidden="false" customHeight="false" outlineLevel="0" collapsed="false">
      <c r="A6688" s="37" t="s">
        <v>1330</v>
      </c>
      <c r="B6688" s="37" t="s">
        <v>270</v>
      </c>
      <c r="C6688" s="37" t="n">
        <v>22</v>
      </c>
      <c r="D6688" s="37" t="n">
        <v>21</v>
      </c>
      <c r="E6688" s="37" t="n">
        <v>0</v>
      </c>
      <c r="F6688" s="37" t="n">
        <v>2</v>
      </c>
      <c r="G6688" s="37" t="n">
        <v>0</v>
      </c>
      <c r="H6688" s="37" t="n">
        <v>1</v>
      </c>
      <c r="I6688" s="37" t="n">
        <v>1</v>
      </c>
      <c r="J6688" s="40" t="n">
        <f aca="false">IF(C6688=0,"",D6688/C6688)</f>
        <v>0.954545454545455</v>
      </c>
    </row>
    <row r="6689" customFormat="false" ht="15" hidden="false" customHeight="false" outlineLevel="0" collapsed="false">
      <c r="A6689" s="37" t="s">
        <v>1330</v>
      </c>
      <c r="B6689" s="37" t="s">
        <v>271</v>
      </c>
      <c r="C6689" s="37" t="n">
        <v>22</v>
      </c>
      <c r="D6689" s="37" t="n">
        <v>22</v>
      </c>
      <c r="E6689" s="37" t="n">
        <v>0</v>
      </c>
      <c r="F6689" s="37" t="n">
        <v>0</v>
      </c>
      <c r="G6689" s="37" t="n">
        <v>0</v>
      </c>
      <c r="H6689" s="37" t="n">
        <v>0</v>
      </c>
      <c r="I6689" s="37" t="n">
        <v>1</v>
      </c>
      <c r="J6689" s="40" t="n">
        <f aca="false">IF(C6689=0,"",D6689/C6689)</f>
        <v>1</v>
      </c>
    </row>
    <row r="6690" customFormat="false" ht="15" hidden="false" customHeight="false" outlineLevel="0" collapsed="false">
      <c r="A6690" s="37" t="s">
        <v>1330</v>
      </c>
      <c r="B6690" s="37" t="s">
        <v>272</v>
      </c>
      <c r="C6690" s="37" t="n">
        <v>22</v>
      </c>
      <c r="D6690" s="37" t="n">
        <v>22</v>
      </c>
      <c r="E6690" s="37" t="n">
        <v>0</v>
      </c>
      <c r="F6690" s="37" t="n">
        <v>0</v>
      </c>
      <c r="G6690" s="37" t="n">
        <v>0</v>
      </c>
      <c r="H6690" s="37" t="n">
        <v>1</v>
      </c>
      <c r="I6690" s="37" t="n">
        <v>3</v>
      </c>
      <c r="J6690" s="40" t="n">
        <f aca="false">IF(C6690=0,"",D6690/C6690)</f>
        <v>1</v>
      </c>
    </row>
    <row r="6691" customFormat="false" ht="15" hidden="false" customHeight="false" outlineLevel="0" collapsed="false">
      <c r="A6691" s="37" t="s">
        <v>1330</v>
      </c>
      <c r="B6691" s="37" t="s">
        <v>273</v>
      </c>
      <c r="C6691" s="37" t="n">
        <v>22</v>
      </c>
      <c r="D6691" s="37" t="n">
        <v>22</v>
      </c>
      <c r="E6691" s="37" t="n">
        <v>0</v>
      </c>
      <c r="F6691" s="37" t="n">
        <v>0</v>
      </c>
      <c r="G6691" s="37" t="n">
        <v>0</v>
      </c>
      <c r="H6691" s="37" t="n">
        <v>0</v>
      </c>
      <c r="I6691" s="37" t="n">
        <v>0</v>
      </c>
      <c r="J6691" s="40" t="n">
        <f aca="false">IF(C6691=0,"",D6691/C6691)</f>
        <v>1</v>
      </c>
    </row>
    <row r="6692" customFormat="false" ht="15" hidden="false" customHeight="false" outlineLevel="0" collapsed="false">
      <c r="A6692" s="37" t="s">
        <v>1330</v>
      </c>
      <c r="B6692" s="37" t="s">
        <v>274</v>
      </c>
      <c r="C6692" s="37" t="n">
        <v>22</v>
      </c>
      <c r="D6692" s="37" t="n">
        <v>22</v>
      </c>
      <c r="E6692" s="37" t="n">
        <v>0</v>
      </c>
      <c r="F6692" s="37" t="n">
        <v>2</v>
      </c>
      <c r="G6692" s="37" t="n">
        <v>0</v>
      </c>
      <c r="H6692" s="37" t="n">
        <v>2</v>
      </c>
      <c r="I6692" s="37" t="n">
        <v>0</v>
      </c>
      <c r="J6692" s="40" t="n">
        <f aca="false">IF(C6692=0,"",D6692/C6692)</f>
        <v>1</v>
      </c>
    </row>
    <row r="6693" customFormat="false" ht="15" hidden="false" customHeight="false" outlineLevel="0" collapsed="false">
      <c r="A6693" s="37" t="s">
        <v>1330</v>
      </c>
      <c r="B6693" s="37" t="s">
        <v>275</v>
      </c>
      <c r="C6693" s="37" t="n">
        <v>22</v>
      </c>
      <c r="D6693" s="37" t="n">
        <v>19</v>
      </c>
      <c r="E6693" s="37" t="n">
        <v>0</v>
      </c>
      <c r="F6693" s="37" t="n">
        <v>0</v>
      </c>
      <c r="G6693" s="37" t="n">
        <v>0</v>
      </c>
      <c r="H6693" s="37" t="n">
        <v>1</v>
      </c>
      <c r="I6693" s="37" t="n">
        <v>8</v>
      </c>
      <c r="J6693" s="40" t="n">
        <f aca="false">IF(C6693=0,"",D6693/C6693)</f>
        <v>0.863636363636364</v>
      </c>
    </row>
    <row r="6694" customFormat="false" ht="15" hidden="false" customHeight="false" outlineLevel="0" collapsed="false">
      <c r="A6694" s="37" t="s">
        <v>1330</v>
      </c>
      <c r="B6694" s="37" t="s">
        <v>276</v>
      </c>
      <c r="C6694" s="37" t="n">
        <v>22</v>
      </c>
      <c r="D6694" s="37" t="n">
        <v>22</v>
      </c>
      <c r="E6694" s="37" t="n">
        <v>0</v>
      </c>
      <c r="F6694" s="37" t="n">
        <v>1</v>
      </c>
      <c r="G6694" s="37" t="n">
        <v>3</v>
      </c>
      <c r="H6694" s="37" t="n">
        <v>2</v>
      </c>
      <c r="I6694" s="37" t="n">
        <v>1</v>
      </c>
      <c r="J6694" s="40" t="n">
        <f aca="false">IF(C6694=0,"",D6694/C6694)</f>
        <v>1</v>
      </c>
    </row>
    <row r="6695" customFormat="false" ht="15" hidden="false" customHeight="false" outlineLevel="0" collapsed="false">
      <c r="A6695" s="37" t="s">
        <v>1330</v>
      </c>
      <c r="B6695" s="37" t="s">
        <v>277</v>
      </c>
      <c r="C6695" s="37" t="n">
        <v>22</v>
      </c>
      <c r="D6695" s="37" t="n">
        <v>22</v>
      </c>
      <c r="E6695" s="37" t="n">
        <v>0</v>
      </c>
      <c r="F6695" s="37" t="n">
        <v>2</v>
      </c>
      <c r="G6695" s="37" t="n">
        <v>0</v>
      </c>
      <c r="H6695" s="37" t="n">
        <v>1</v>
      </c>
      <c r="I6695" s="37" t="n">
        <v>2</v>
      </c>
      <c r="J6695" s="40" t="n">
        <f aca="false">IF(C6695=0,"",D6695/C6695)</f>
        <v>1</v>
      </c>
    </row>
    <row r="6696" customFormat="false" ht="15" hidden="false" customHeight="false" outlineLevel="0" collapsed="false">
      <c r="A6696" s="37" t="s">
        <v>1330</v>
      </c>
      <c r="B6696" s="37" t="s">
        <v>278</v>
      </c>
      <c r="C6696" s="37" t="n">
        <v>22</v>
      </c>
      <c r="D6696" s="37" t="n">
        <v>21</v>
      </c>
      <c r="E6696" s="37" t="n">
        <v>2</v>
      </c>
      <c r="F6696" s="37" t="n">
        <v>1</v>
      </c>
      <c r="G6696" s="37" t="n">
        <v>0</v>
      </c>
      <c r="H6696" s="37" t="n">
        <v>2</v>
      </c>
      <c r="I6696" s="37" t="n">
        <v>0</v>
      </c>
      <c r="J6696" s="40" t="n">
        <f aca="false">IF(C6696=0,"",D6696/C6696)</f>
        <v>0.954545454545455</v>
      </c>
    </row>
    <row r="6697" customFormat="false" ht="15" hidden="false" customHeight="false" outlineLevel="0" collapsed="false">
      <c r="A6697" s="37" t="s">
        <v>1330</v>
      </c>
      <c r="B6697" s="37" t="s">
        <v>279</v>
      </c>
      <c r="C6697" s="37" t="n">
        <v>22</v>
      </c>
      <c r="D6697" s="37" t="n">
        <v>20</v>
      </c>
      <c r="E6697" s="37" t="n">
        <v>0</v>
      </c>
      <c r="F6697" s="37" t="n">
        <v>0</v>
      </c>
      <c r="G6697" s="37" t="n">
        <v>1</v>
      </c>
      <c r="H6697" s="37" t="n">
        <v>1</v>
      </c>
      <c r="I6697" s="37" t="n">
        <v>1</v>
      </c>
      <c r="J6697" s="40" t="n">
        <f aca="false">IF(C6697=0,"",D6697/C6697)</f>
        <v>0.909090909090909</v>
      </c>
    </row>
    <row r="6698" customFormat="false" ht="15" hidden="false" customHeight="false" outlineLevel="0" collapsed="false">
      <c r="A6698" s="37" t="s">
        <v>1330</v>
      </c>
      <c r="B6698" s="37" t="s">
        <v>280</v>
      </c>
      <c r="C6698" s="37" t="n">
        <v>22</v>
      </c>
      <c r="D6698" s="37" t="n">
        <v>21</v>
      </c>
      <c r="E6698" s="37" t="n">
        <v>1</v>
      </c>
      <c r="F6698" s="37" t="n">
        <v>0</v>
      </c>
      <c r="G6698" s="37" t="n">
        <v>0</v>
      </c>
      <c r="H6698" s="37" t="n">
        <v>4</v>
      </c>
      <c r="I6698" s="37" t="n">
        <v>1</v>
      </c>
      <c r="J6698" s="40" t="n">
        <f aca="false">IF(C6698=0,"",D6698/C6698)</f>
        <v>0.954545454545455</v>
      </c>
    </row>
    <row r="6699" customFormat="false" ht="15" hidden="false" customHeight="false" outlineLevel="0" collapsed="false">
      <c r="A6699" s="37" t="s">
        <v>1330</v>
      </c>
      <c r="B6699" s="37" t="s">
        <v>281</v>
      </c>
      <c r="C6699" s="37" t="n">
        <v>22</v>
      </c>
      <c r="D6699" s="37" t="n">
        <v>20</v>
      </c>
      <c r="E6699" s="37" t="n">
        <v>3</v>
      </c>
      <c r="F6699" s="37" t="n">
        <v>0</v>
      </c>
      <c r="G6699" s="37" t="n">
        <v>2</v>
      </c>
      <c r="H6699" s="37" t="n">
        <v>1</v>
      </c>
      <c r="I6699" s="37" t="n">
        <v>1</v>
      </c>
      <c r="J6699" s="40" t="n">
        <f aca="false">IF(C6699=0,"",D6699/C6699)</f>
        <v>0.909090909090909</v>
      </c>
    </row>
    <row r="6700" customFormat="false" ht="15" hidden="false" customHeight="false" outlineLevel="0" collapsed="false">
      <c r="A6700" s="37" t="s">
        <v>1331</v>
      </c>
      <c r="B6700" s="37" t="s">
        <v>270</v>
      </c>
      <c r="C6700" s="37" t="n">
        <v>22</v>
      </c>
      <c r="D6700" s="37" t="n">
        <v>20</v>
      </c>
      <c r="E6700" s="37" t="n">
        <v>2</v>
      </c>
      <c r="F6700" s="37" t="n">
        <v>0</v>
      </c>
      <c r="G6700" s="37" t="n">
        <v>0</v>
      </c>
      <c r="H6700" s="37" t="n">
        <v>0</v>
      </c>
      <c r="I6700" s="37" t="n">
        <v>1</v>
      </c>
      <c r="J6700" s="40" t="n">
        <f aca="false">IF(C6700=0,"",D6700/C6700)</f>
        <v>0.909090909090909</v>
      </c>
    </row>
    <row r="6701" customFormat="false" ht="15" hidden="false" customHeight="false" outlineLevel="0" collapsed="false">
      <c r="A6701" s="37" t="s">
        <v>1331</v>
      </c>
      <c r="B6701" s="37" t="s">
        <v>271</v>
      </c>
      <c r="C6701" s="37" t="n">
        <v>22</v>
      </c>
      <c r="D6701" s="37" t="n">
        <v>18</v>
      </c>
      <c r="E6701" s="37" t="n">
        <v>0</v>
      </c>
      <c r="F6701" s="37" t="n">
        <v>1</v>
      </c>
      <c r="G6701" s="37" t="n">
        <v>0</v>
      </c>
      <c r="H6701" s="37" t="n">
        <v>1</v>
      </c>
      <c r="I6701" s="37" t="n">
        <v>1</v>
      </c>
      <c r="J6701" s="40" t="n">
        <f aca="false">IF(C6701=0,"",D6701/C6701)</f>
        <v>0.818181818181818</v>
      </c>
    </row>
    <row r="6702" customFormat="false" ht="15" hidden="false" customHeight="false" outlineLevel="0" collapsed="false">
      <c r="A6702" s="37" t="s">
        <v>1331</v>
      </c>
      <c r="B6702" s="37" t="s">
        <v>272</v>
      </c>
      <c r="C6702" s="37" t="n">
        <v>22</v>
      </c>
      <c r="D6702" s="37" t="n">
        <v>22</v>
      </c>
      <c r="E6702" s="37" t="n">
        <v>2</v>
      </c>
      <c r="F6702" s="37" t="n">
        <v>0</v>
      </c>
      <c r="G6702" s="37" t="n">
        <v>0</v>
      </c>
      <c r="H6702" s="37" t="n">
        <v>0</v>
      </c>
      <c r="I6702" s="37" t="n">
        <v>0</v>
      </c>
      <c r="J6702" s="40" t="n">
        <f aca="false">IF(C6702=0,"",D6702/C6702)</f>
        <v>1</v>
      </c>
    </row>
    <row r="6703" customFormat="false" ht="15" hidden="false" customHeight="false" outlineLevel="0" collapsed="false">
      <c r="A6703" s="37" t="s">
        <v>1331</v>
      </c>
      <c r="B6703" s="37" t="s">
        <v>273</v>
      </c>
      <c r="C6703" s="37" t="n">
        <v>22</v>
      </c>
      <c r="D6703" s="37" t="n">
        <v>21</v>
      </c>
      <c r="E6703" s="37" t="n">
        <v>2</v>
      </c>
      <c r="F6703" s="37" t="n">
        <v>3</v>
      </c>
      <c r="G6703" s="37" t="n">
        <v>1</v>
      </c>
      <c r="H6703" s="37" t="n">
        <v>0</v>
      </c>
      <c r="I6703" s="37" t="n">
        <v>0</v>
      </c>
      <c r="J6703" s="40" t="n">
        <f aca="false">IF(C6703=0,"",D6703/C6703)</f>
        <v>0.954545454545455</v>
      </c>
    </row>
    <row r="6704" customFormat="false" ht="15" hidden="false" customHeight="false" outlineLevel="0" collapsed="false">
      <c r="A6704" s="37" t="s">
        <v>1331</v>
      </c>
      <c r="B6704" s="37" t="s">
        <v>274</v>
      </c>
      <c r="C6704" s="37" t="n">
        <v>22</v>
      </c>
      <c r="D6704" s="37" t="n">
        <v>22</v>
      </c>
      <c r="E6704" s="37" t="n">
        <v>0</v>
      </c>
      <c r="F6704" s="37" t="n">
        <v>1</v>
      </c>
      <c r="G6704" s="37" t="n">
        <v>1</v>
      </c>
      <c r="H6704" s="37" t="n">
        <v>3</v>
      </c>
      <c r="I6704" s="37" t="n">
        <v>0</v>
      </c>
      <c r="J6704" s="40" t="n">
        <f aca="false">IF(C6704=0,"",D6704/C6704)</f>
        <v>1</v>
      </c>
    </row>
    <row r="6705" customFormat="false" ht="15" hidden="false" customHeight="false" outlineLevel="0" collapsed="false">
      <c r="A6705" s="37" t="s">
        <v>1331</v>
      </c>
      <c r="B6705" s="37" t="s">
        <v>275</v>
      </c>
      <c r="C6705" s="37" t="n">
        <v>22</v>
      </c>
      <c r="D6705" s="37" t="n">
        <v>22</v>
      </c>
      <c r="E6705" s="37" t="n">
        <v>0</v>
      </c>
      <c r="F6705" s="37" t="n">
        <v>0</v>
      </c>
      <c r="G6705" s="37" t="n">
        <v>0</v>
      </c>
      <c r="H6705" s="37" t="n">
        <v>2</v>
      </c>
      <c r="I6705" s="37" t="n">
        <v>1</v>
      </c>
      <c r="J6705" s="40" t="n">
        <f aca="false">IF(C6705=0,"",D6705/C6705)</f>
        <v>1</v>
      </c>
    </row>
    <row r="6706" customFormat="false" ht="15" hidden="false" customHeight="false" outlineLevel="0" collapsed="false">
      <c r="A6706" s="37" t="s">
        <v>1331</v>
      </c>
      <c r="B6706" s="37" t="s">
        <v>276</v>
      </c>
      <c r="C6706" s="37" t="n">
        <v>22</v>
      </c>
      <c r="D6706" s="37" t="n">
        <v>21</v>
      </c>
      <c r="E6706" s="37" t="n">
        <v>0</v>
      </c>
      <c r="F6706" s="37" t="n">
        <v>0</v>
      </c>
      <c r="G6706" s="37" t="n">
        <v>0</v>
      </c>
      <c r="H6706" s="37" t="n">
        <v>1</v>
      </c>
      <c r="I6706" s="37" t="n">
        <v>0</v>
      </c>
      <c r="J6706" s="40" t="n">
        <f aca="false">IF(C6706=0,"",D6706/C6706)</f>
        <v>0.954545454545455</v>
      </c>
    </row>
    <row r="6707" customFormat="false" ht="15" hidden="false" customHeight="false" outlineLevel="0" collapsed="false">
      <c r="A6707" s="37" t="s">
        <v>1331</v>
      </c>
      <c r="B6707" s="37" t="s">
        <v>277</v>
      </c>
      <c r="C6707" s="37" t="n">
        <v>22</v>
      </c>
      <c r="D6707" s="37" t="n">
        <v>22</v>
      </c>
      <c r="E6707" s="37" t="n">
        <v>2</v>
      </c>
      <c r="F6707" s="37" t="n">
        <v>0</v>
      </c>
      <c r="G6707" s="37" t="n">
        <v>0</v>
      </c>
      <c r="H6707" s="37" t="n">
        <v>0</v>
      </c>
      <c r="I6707" s="37" t="n">
        <v>1</v>
      </c>
      <c r="J6707" s="40" t="n">
        <f aca="false">IF(C6707=0,"",D6707/C6707)</f>
        <v>1</v>
      </c>
    </row>
    <row r="6708" customFormat="false" ht="15" hidden="false" customHeight="false" outlineLevel="0" collapsed="false">
      <c r="A6708" s="37" t="s">
        <v>1331</v>
      </c>
      <c r="B6708" s="37" t="s">
        <v>278</v>
      </c>
      <c r="C6708" s="37" t="n">
        <v>22</v>
      </c>
      <c r="D6708" s="37" t="n">
        <v>21</v>
      </c>
      <c r="E6708" s="37" t="n">
        <v>1</v>
      </c>
      <c r="F6708" s="37" t="n">
        <v>0</v>
      </c>
      <c r="G6708" s="37" t="n">
        <v>0</v>
      </c>
      <c r="H6708" s="37" t="n">
        <v>0</v>
      </c>
      <c r="I6708" s="37" t="n">
        <v>4</v>
      </c>
      <c r="J6708" s="40" t="n">
        <f aca="false">IF(C6708=0,"",D6708/C6708)</f>
        <v>0.954545454545455</v>
      </c>
    </row>
    <row r="6709" customFormat="false" ht="15" hidden="false" customHeight="false" outlineLevel="0" collapsed="false">
      <c r="A6709" s="37" t="s">
        <v>1331</v>
      </c>
      <c r="B6709" s="37" t="s">
        <v>279</v>
      </c>
      <c r="C6709" s="37" t="n">
        <v>22</v>
      </c>
      <c r="D6709" s="37" t="n">
        <v>21</v>
      </c>
      <c r="E6709" s="37" t="n">
        <v>0</v>
      </c>
      <c r="F6709" s="37" t="n">
        <v>2</v>
      </c>
      <c r="G6709" s="37" t="n">
        <v>0</v>
      </c>
      <c r="H6709" s="37" t="n">
        <v>2</v>
      </c>
      <c r="I6709" s="37" t="n">
        <v>0</v>
      </c>
      <c r="J6709" s="40" t="n">
        <f aca="false">IF(C6709=0,"",D6709/C6709)</f>
        <v>0.954545454545455</v>
      </c>
    </row>
    <row r="6710" customFormat="false" ht="15" hidden="false" customHeight="false" outlineLevel="0" collapsed="false">
      <c r="A6710" s="37" t="s">
        <v>1331</v>
      </c>
      <c r="B6710" s="37" t="s">
        <v>280</v>
      </c>
      <c r="C6710" s="37" t="n">
        <v>22</v>
      </c>
      <c r="D6710" s="37" t="n">
        <v>18</v>
      </c>
      <c r="E6710" s="37" t="n">
        <v>1</v>
      </c>
      <c r="F6710" s="37" t="n">
        <v>0</v>
      </c>
      <c r="G6710" s="37" t="n">
        <v>0</v>
      </c>
      <c r="H6710" s="37" t="n">
        <v>1</v>
      </c>
      <c r="I6710" s="37" t="n">
        <v>2</v>
      </c>
      <c r="J6710" s="40" t="n">
        <f aca="false">IF(C6710=0,"",D6710/C6710)</f>
        <v>0.818181818181818</v>
      </c>
    </row>
    <row r="6711" customFormat="false" ht="15" hidden="false" customHeight="false" outlineLevel="0" collapsed="false">
      <c r="A6711" s="37" t="s">
        <v>1331</v>
      </c>
      <c r="B6711" s="37" t="s">
        <v>281</v>
      </c>
      <c r="C6711" s="37" t="n">
        <v>22</v>
      </c>
      <c r="D6711" s="37" t="n">
        <v>22</v>
      </c>
      <c r="E6711" s="37" t="n">
        <v>0</v>
      </c>
      <c r="F6711" s="37" t="n">
        <v>0</v>
      </c>
      <c r="G6711" s="37" t="n">
        <v>0</v>
      </c>
      <c r="H6711" s="37" t="n">
        <v>5</v>
      </c>
      <c r="I6711" s="37" t="n">
        <v>0</v>
      </c>
      <c r="J6711" s="40" t="n">
        <f aca="false">IF(C6711=0,"",D6711/C6711)</f>
        <v>1</v>
      </c>
    </row>
    <row r="6712" customFormat="false" ht="15" hidden="false" customHeight="false" outlineLevel="0" collapsed="false">
      <c r="A6712" s="37" t="s">
        <v>1332</v>
      </c>
      <c r="B6712" s="37" t="s">
        <v>270</v>
      </c>
      <c r="C6712" s="37" t="n">
        <v>22</v>
      </c>
      <c r="D6712" s="37" t="n">
        <v>22</v>
      </c>
      <c r="E6712" s="37" t="n">
        <v>0</v>
      </c>
      <c r="F6712" s="37" t="n">
        <v>1</v>
      </c>
      <c r="G6712" s="37" t="n">
        <v>1</v>
      </c>
      <c r="H6712" s="37" t="n">
        <v>1</v>
      </c>
      <c r="I6712" s="37" t="n">
        <v>1</v>
      </c>
      <c r="J6712" s="40" t="n">
        <f aca="false">IF(C6712=0,"",D6712/C6712)</f>
        <v>1</v>
      </c>
    </row>
    <row r="6713" customFormat="false" ht="15" hidden="false" customHeight="false" outlineLevel="0" collapsed="false">
      <c r="A6713" s="37" t="s">
        <v>1332</v>
      </c>
      <c r="B6713" s="37" t="s">
        <v>271</v>
      </c>
      <c r="C6713" s="37" t="n">
        <v>22</v>
      </c>
      <c r="D6713" s="37" t="n">
        <v>20</v>
      </c>
      <c r="E6713" s="37" t="n">
        <v>0</v>
      </c>
      <c r="F6713" s="37" t="n">
        <v>2</v>
      </c>
      <c r="G6713" s="37" t="n">
        <v>1</v>
      </c>
      <c r="H6713" s="37" t="n">
        <v>3</v>
      </c>
      <c r="I6713" s="37" t="n">
        <v>0</v>
      </c>
      <c r="J6713" s="40" t="n">
        <f aca="false">IF(C6713=0,"",D6713/C6713)</f>
        <v>0.909090909090909</v>
      </c>
    </row>
    <row r="6714" customFormat="false" ht="15" hidden="false" customHeight="false" outlineLevel="0" collapsed="false">
      <c r="A6714" s="37" t="s">
        <v>1332</v>
      </c>
      <c r="B6714" s="37" t="s">
        <v>272</v>
      </c>
      <c r="C6714" s="37" t="n">
        <v>22</v>
      </c>
      <c r="D6714" s="37" t="n">
        <v>22</v>
      </c>
      <c r="E6714" s="37" t="n">
        <v>0</v>
      </c>
      <c r="F6714" s="37" t="n">
        <v>1</v>
      </c>
      <c r="G6714" s="37" t="n">
        <v>0</v>
      </c>
      <c r="H6714" s="37" t="n">
        <v>1</v>
      </c>
      <c r="I6714" s="37" t="n">
        <v>1</v>
      </c>
      <c r="J6714" s="40" t="n">
        <f aca="false">IF(C6714=0,"",D6714/C6714)</f>
        <v>1</v>
      </c>
    </row>
    <row r="6715" customFormat="false" ht="15" hidden="false" customHeight="false" outlineLevel="0" collapsed="false">
      <c r="A6715" s="37" t="s">
        <v>1332</v>
      </c>
      <c r="B6715" s="37" t="s">
        <v>273</v>
      </c>
      <c r="C6715" s="37" t="n">
        <v>22</v>
      </c>
      <c r="D6715" s="37" t="n">
        <v>15</v>
      </c>
      <c r="E6715" s="37" t="n">
        <v>0</v>
      </c>
      <c r="F6715" s="37" t="n">
        <v>0</v>
      </c>
      <c r="G6715" s="37" t="n">
        <v>0</v>
      </c>
      <c r="H6715" s="37" t="n">
        <v>2</v>
      </c>
      <c r="I6715" s="37" t="n">
        <v>3</v>
      </c>
      <c r="J6715" s="40" t="n">
        <f aca="false">IF(C6715=0,"",D6715/C6715)</f>
        <v>0.681818181818182</v>
      </c>
    </row>
    <row r="6716" customFormat="false" ht="15" hidden="false" customHeight="false" outlineLevel="0" collapsed="false">
      <c r="A6716" s="37" t="s">
        <v>1332</v>
      </c>
      <c r="B6716" s="37" t="s">
        <v>274</v>
      </c>
      <c r="C6716" s="37" t="n">
        <v>22</v>
      </c>
      <c r="D6716" s="37" t="n">
        <v>22</v>
      </c>
      <c r="E6716" s="37" t="n">
        <v>0</v>
      </c>
      <c r="F6716" s="37" t="n">
        <v>0</v>
      </c>
      <c r="G6716" s="37" t="n">
        <v>1</v>
      </c>
      <c r="H6716" s="37" t="n">
        <v>2</v>
      </c>
      <c r="I6716" s="37" t="n">
        <v>4</v>
      </c>
      <c r="J6716" s="40" t="n">
        <f aca="false">IF(C6716=0,"",D6716/C6716)</f>
        <v>1</v>
      </c>
    </row>
    <row r="6717" customFormat="false" ht="15" hidden="false" customHeight="false" outlineLevel="0" collapsed="false">
      <c r="A6717" s="37" t="s">
        <v>1332</v>
      </c>
      <c r="B6717" s="37" t="s">
        <v>275</v>
      </c>
      <c r="C6717" s="37" t="n">
        <v>22</v>
      </c>
      <c r="D6717" s="37" t="n">
        <v>20</v>
      </c>
      <c r="E6717" s="37" t="n">
        <v>1</v>
      </c>
      <c r="F6717" s="37" t="n">
        <v>0</v>
      </c>
      <c r="G6717" s="37" t="n">
        <v>0</v>
      </c>
      <c r="H6717" s="37" t="n">
        <v>2</v>
      </c>
      <c r="I6717" s="37" t="n">
        <v>0</v>
      </c>
      <c r="J6717" s="40" t="n">
        <f aca="false">IF(C6717=0,"",D6717/C6717)</f>
        <v>0.909090909090909</v>
      </c>
    </row>
    <row r="6718" customFormat="false" ht="15" hidden="false" customHeight="false" outlineLevel="0" collapsed="false">
      <c r="A6718" s="37" t="s">
        <v>1332</v>
      </c>
      <c r="B6718" s="37" t="s">
        <v>276</v>
      </c>
      <c r="C6718" s="37" t="n">
        <v>22</v>
      </c>
      <c r="D6718" s="37" t="n">
        <v>22</v>
      </c>
      <c r="E6718" s="37" t="n">
        <v>1</v>
      </c>
      <c r="F6718" s="37" t="n">
        <v>0</v>
      </c>
      <c r="G6718" s="37" t="n">
        <v>1</v>
      </c>
      <c r="H6718" s="37" t="n">
        <v>2</v>
      </c>
      <c r="I6718" s="37" t="n">
        <v>1</v>
      </c>
      <c r="J6718" s="40" t="n">
        <f aca="false">IF(C6718=0,"",D6718/C6718)</f>
        <v>1</v>
      </c>
    </row>
    <row r="6719" customFormat="false" ht="15" hidden="false" customHeight="false" outlineLevel="0" collapsed="false">
      <c r="A6719" s="37" t="s">
        <v>1332</v>
      </c>
      <c r="B6719" s="37" t="s">
        <v>277</v>
      </c>
      <c r="C6719" s="37" t="n">
        <v>22</v>
      </c>
      <c r="D6719" s="37" t="n">
        <v>21</v>
      </c>
      <c r="E6719" s="37" t="n">
        <v>0</v>
      </c>
      <c r="F6719" s="37" t="n">
        <v>0</v>
      </c>
      <c r="G6719" s="37" t="n">
        <v>0</v>
      </c>
      <c r="H6719" s="37" t="n">
        <v>1</v>
      </c>
      <c r="I6719" s="37" t="n">
        <v>1</v>
      </c>
      <c r="J6719" s="40" t="n">
        <f aca="false">IF(C6719=0,"",D6719/C6719)</f>
        <v>0.954545454545455</v>
      </c>
    </row>
    <row r="6720" customFormat="false" ht="15" hidden="false" customHeight="false" outlineLevel="0" collapsed="false">
      <c r="A6720" s="37" t="s">
        <v>1332</v>
      </c>
      <c r="B6720" s="37" t="s">
        <v>278</v>
      </c>
      <c r="C6720" s="37" t="n">
        <v>22</v>
      </c>
      <c r="D6720" s="37" t="n">
        <v>18</v>
      </c>
      <c r="E6720" s="37" t="n">
        <v>0</v>
      </c>
      <c r="F6720" s="37" t="n">
        <v>2</v>
      </c>
      <c r="G6720" s="37" t="n">
        <v>0</v>
      </c>
      <c r="H6720" s="37" t="n">
        <v>2</v>
      </c>
      <c r="I6720" s="37" t="n">
        <v>2</v>
      </c>
      <c r="J6720" s="40" t="n">
        <f aca="false">IF(C6720=0,"",D6720/C6720)</f>
        <v>0.818181818181818</v>
      </c>
    </row>
    <row r="6721" customFormat="false" ht="15" hidden="false" customHeight="false" outlineLevel="0" collapsed="false">
      <c r="A6721" s="37" t="s">
        <v>1332</v>
      </c>
      <c r="B6721" s="37" t="s">
        <v>279</v>
      </c>
      <c r="C6721" s="37" t="n">
        <v>22</v>
      </c>
      <c r="D6721" s="37" t="n">
        <v>22</v>
      </c>
      <c r="E6721" s="37" t="n">
        <v>0</v>
      </c>
      <c r="F6721" s="37" t="n">
        <v>0</v>
      </c>
      <c r="G6721" s="37" t="n">
        <v>0</v>
      </c>
      <c r="H6721" s="37" t="n">
        <v>0</v>
      </c>
      <c r="I6721" s="37" t="n">
        <v>4</v>
      </c>
      <c r="J6721" s="40" t="n">
        <f aca="false">IF(C6721=0,"",D6721/C6721)</f>
        <v>1</v>
      </c>
    </row>
    <row r="6722" customFormat="false" ht="15" hidden="false" customHeight="false" outlineLevel="0" collapsed="false">
      <c r="A6722" s="37" t="s">
        <v>1332</v>
      </c>
      <c r="B6722" s="37" t="s">
        <v>280</v>
      </c>
      <c r="C6722" s="37" t="n">
        <v>22</v>
      </c>
      <c r="D6722" s="37" t="n">
        <v>20</v>
      </c>
      <c r="E6722" s="37" t="n">
        <v>0</v>
      </c>
      <c r="F6722" s="37" t="n">
        <v>1</v>
      </c>
      <c r="G6722" s="37" t="n">
        <v>1</v>
      </c>
      <c r="H6722" s="37" t="n">
        <v>2</v>
      </c>
      <c r="I6722" s="37" t="n">
        <v>1</v>
      </c>
      <c r="J6722" s="40" t="n">
        <f aca="false">IF(C6722=0,"",D6722/C6722)</f>
        <v>0.909090909090909</v>
      </c>
    </row>
    <row r="6723" customFormat="false" ht="15" hidden="false" customHeight="false" outlineLevel="0" collapsed="false">
      <c r="A6723" s="37" t="s">
        <v>1332</v>
      </c>
      <c r="B6723" s="37" t="s">
        <v>281</v>
      </c>
      <c r="C6723" s="37" t="n">
        <v>22</v>
      </c>
      <c r="D6723" s="37" t="n">
        <v>21</v>
      </c>
      <c r="E6723" s="37" t="n">
        <v>0</v>
      </c>
      <c r="F6723" s="37" t="n">
        <v>1</v>
      </c>
      <c r="G6723" s="37" t="n">
        <v>1</v>
      </c>
      <c r="H6723" s="37" t="n">
        <v>3</v>
      </c>
      <c r="I6723" s="37" t="n">
        <v>2</v>
      </c>
      <c r="J6723" s="40" t="n">
        <f aca="false">IF(C6723=0,"",D6723/C6723)</f>
        <v>0.954545454545455</v>
      </c>
    </row>
    <row r="6724" customFormat="false" ht="15" hidden="false" customHeight="false" outlineLevel="0" collapsed="false">
      <c r="A6724" s="37" t="s">
        <v>1334</v>
      </c>
      <c r="B6724" s="37" t="s">
        <v>278</v>
      </c>
      <c r="C6724" s="37" t="n">
        <v>22</v>
      </c>
      <c r="D6724" s="37" t="n">
        <v>21</v>
      </c>
      <c r="E6724" s="37" t="n">
        <v>0</v>
      </c>
      <c r="F6724" s="37" t="n">
        <v>1</v>
      </c>
      <c r="G6724" s="37" t="n">
        <v>0</v>
      </c>
      <c r="H6724" s="37" t="n">
        <v>1</v>
      </c>
      <c r="I6724" s="37" t="n">
        <v>0</v>
      </c>
      <c r="J6724" s="40" t="n">
        <f aca="false">IF(C6724=0,"",D6724/C6724)</f>
        <v>0.954545454545455</v>
      </c>
    </row>
    <row r="6725" customFormat="false" ht="15" hidden="false" customHeight="false" outlineLevel="0" collapsed="false">
      <c r="A6725" s="37" t="s">
        <v>1334</v>
      </c>
      <c r="B6725" s="37" t="s">
        <v>279</v>
      </c>
      <c r="C6725" s="37" t="n">
        <v>22</v>
      </c>
      <c r="D6725" s="37" t="n">
        <v>21</v>
      </c>
      <c r="E6725" s="37" t="n">
        <v>1</v>
      </c>
      <c r="F6725" s="37" t="n">
        <v>0</v>
      </c>
      <c r="G6725" s="37" t="n">
        <v>0</v>
      </c>
      <c r="H6725" s="37" t="n">
        <v>3</v>
      </c>
      <c r="I6725" s="37" t="n">
        <v>0</v>
      </c>
      <c r="J6725" s="40" t="n">
        <f aca="false">IF(C6725=0,"",D6725/C6725)</f>
        <v>0.954545454545455</v>
      </c>
    </row>
    <row r="6726" customFormat="false" ht="15" hidden="false" customHeight="false" outlineLevel="0" collapsed="false">
      <c r="A6726" s="37" t="s">
        <v>1334</v>
      </c>
      <c r="B6726" s="37" t="s">
        <v>280</v>
      </c>
      <c r="C6726" s="37" t="n">
        <v>22</v>
      </c>
      <c r="D6726" s="37" t="n">
        <v>21</v>
      </c>
      <c r="E6726" s="37" t="n">
        <v>0</v>
      </c>
      <c r="F6726" s="37" t="n">
        <v>0</v>
      </c>
      <c r="G6726" s="37" t="n">
        <v>1</v>
      </c>
      <c r="H6726" s="37" t="n">
        <v>2</v>
      </c>
      <c r="I6726" s="37" t="n">
        <v>2</v>
      </c>
      <c r="J6726" s="40" t="n">
        <f aca="false">IF(C6726=0,"",D6726/C6726)</f>
        <v>0.954545454545455</v>
      </c>
    </row>
    <row r="6727" customFormat="false" ht="15" hidden="false" customHeight="false" outlineLevel="0" collapsed="false">
      <c r="A6727" s="37" t="s">
        <v>1334</v>
      </c>
      <c r="B6727" s="37" t="s">
        <v>281</v>
      </c>
      <c r="C6727" s="37" t="n">
        <v>22</v>
      </c>
      <c r="D6727" s="37" t="n">
        <v>21</v>
      </c>
      <c r="E6727" s="37" t="n">
        <v>1</v>
      </c>
      <c r="F6727" s="37" t="n">
        <v>0</v>
      </c>
      <c r="G6727" s="37" t="n">
        <v>0</v>
      </c>
      <c r="H6727" s="37" t="n">
        <v>1</v>
      </c>
      <c r="I6727" s="37" t="n">
        <v>0</v>
      </c>
      <c r="J6727" s="40" t="n">
        <f aca="false">IF(C6727=0,"",D6727/C6727)</f>
        <v>0.954545454545455</v>
      </c>
    </row>
    <row r="6728" customFormat="false" ht="15" hidden="false" customHeight="false" outlineLevel="0" collapsed="false">
      <c r="A6728" s="37" t="s">
        <v>1335</v>
      </c>
      <c r="B6728" s="37" t="s">
        <v>278</v>
      </c>
      <c r="C6728" s="37" t="n">
        <v>22</v>
      </c>
      <c r="D6728" s="37" t="n">
        <v>20</v>
      </c>
      <c r="E6728" s="37" t="n">
        <v>0</v>
      </c>
      <c r="F6728" s="37" t="n">
        <v>1</v>
      </c>
      <c r="G6728" s="37" t="n">
        <v>0</v>
      </c>
      <c r="H6728" s="37" t="n">
        <v>2</v>
      </c>
      <c r="I6728" s="37" t="n">
        <v>2</v>
      </c>
      <c r="J6728" s="40" t="n">
        <f aca="false">IF(C6728=0,"",D6728/C6728)</f>
        <v>0.909090909090909</v>
      </c>
    </row>
    <row r="6729" customFormat="false" ht="15" hidden="false" customHeight="false" outlineLevel="0" collapsed="false">
      <c r="A6729" s="37" t="s">
        <v>1335</v>
      </c>
      <c r="B6729" s="37" t="s">
        <v>279</v>
      </c>
      <c r="C6729" s="37" t="n">
        <v>22</v>
      </c>
      <c r="D6729" s="37" t="n">
        <v>20</v>
      </c>
      <c r="E6729" s="37" t="n">
        <v>0</v>
      </c>
      <c r="F6729" s="37" t="n">
        <v>0</v>
      </c>
      <c r="G6729" s="37" t="n">
        <v>1</v>
      </c>
      <c r="H6729" s="37" t="n">
        <v>3</v>
      </c>
      <c r="I6729" s="37" t="n">
        <v>3</v>
      </c>
      <c r="J6729" s="40" t="n">
        <f aca="false">IF(C6729=0,"",D6729/C6729)</f>
        <v>0.909090909090909</v>
      </c>
    </row>
    <row r="6730" customFormat="false" ht="15" hidden="false" customHeight="false" outlineLevel="0" collapsed="false">
      <c r="A6730" s="37" t="s">
        <v>1335</v>
      </c>
      <c r="B6730" s="37" t="s">
        <v>280</v>
      </c>
      <c r="C6730" s="37" t="n">
        <v>22</v>
      </c>
      <c r="D6730" s="37" t="n">
        <v>20</v>
      </c>
      <c r="E6730" s="37" t="n">
        <v>2</v>
      </c>
      <c r="F6730" s="37" t="n">
        <v>1</v>
      </c>
      <c r="G6730" s="37" t="n">
        <v>0</v>
      </c>
      <c r="H6730" s="37" t="n">
        <v>0</v>
      </c>
      <c r="I6730" s="37" t="n">
        <v>0</v>
      </c>
      <c r="J6730" s="40" t="n">
        <f aca="false">IF(C6730=0,"",D6730/C6730)</f>
        <v>0.909090909090909</v>
      </c>
    </row>
    <row r="6731" customFormat="false" ht="15" hidden="false" customHeight="false" outlineLevel="0" collapsed="false">
      <c r="A6731" s="37" t="s">
        <v>1335</v>
      </c>
      <c r="B6731" s="37" t="s">
        <v>281</v>
      </c>
      <c r="C6731" s="37" t="n">
        <v>22</v>
      </c>
      <c r="D6731" s="37" t="n">
        <v>21</v>
      </c>
      <c r="E6731" s="37" t="n">
        <v>1</v>
      </c>
      <c r="F6731" s="37" t="n">
        <v>3</v>
      </c>
      <c r="G6731" s="37" t="n">
        <v>0</v>
      </c>
      <c r="H6731" s="37" t="n">
        <v>2</v>
      </c>
      <c r="I6731" s="37" t="n">
        <v>0</v>
      </c>
      <c r="J6731" s="40" t="n">
        <f aca="false">IF(C6731=0,"",D6731/C6731)</f>
        <v>0.954545454545455</v>
      </c>
    </row>
    <row r="6732" customFormat="false" ht="15" hidden="false" customHeight="false" outlineLevel="0" collapsed="false">
      <c r="A6732" s="37" t="s">
        <v>1088</v>
      </c>
      <c r="B6732" s="37" t="s">
        <v>270</v>
      </c>
      <c r="C6732" s="37" t="n">
        <v>22</v>
      </c>
      <c r="D6732" s="37" t="n">
        <v>22</v>
      </c>
      <c r="E6732" s="37" t="n">
        <v>1</v>
      </c>
      <c r="F6732" s="37" t="n">
        <v>0</v>
      </c>
      <c r="G6732" s="37" t="n">
        <v>0</v>
      </c>
      <c r="H6732" s="37" t="n">
        <v>0</v>
      </c>
      <c r="I6732" s="37" t="n">
        <v>2</v>
      </c>
      <c r="J6732" s="40" t="n">
        <f aca="false">IF(C6732=0,"",D6732/C6732)</f>
        <v>1</v>
      </c>
    </row>
    <row r="6733" customFormat="false" ht="15" hidden="false" customHeight="false" outlineLevel="0" collapsed="false">
      <c r="A6733" s="37" t="s">
        <v>1088</v>
      </c>
      <c r="B6733" s="37" t="s">
        <v>271</v>
      </c>
      <c r="C6733" s="37" t="n">
        <v>22</v>
      </c>
      <c r="D6733" s="37" t="n">
        <v>21</v>
      </c>
      <c r="E6733" s="37" t="n">
        <v>1</v>
      </c>
      <c r="F6733" s="37" t="n">
        <v>1</v>
      </c>
      <c r="G6733" s="37" t="n">
        <v>1</v>
      </c>
      <c r="H6733" s="37" t="n">
        <v>2</v>
      </c>
      <c r="I6733" s="37" t="n">
        <v>1</v>
      </c>
      <c r="J6733" s="40" t="n">
        <f aca="false">IF(C6733=0,"",D6733/C6733)</f>
        <v>0.954545454545455</v>
      </c>
    </row>
    <row r="6734" customFormat="false" ht="15" hidden="false" customHeight="false" outlineLevel="0" collapsed="false">
      <c r="A6734" s="37" t="s">
        <v>1088</v>
      </c>
      <c r="B6734" s="37" t="s">
        <v>272</v>
      </c>
      <c r="C6734" s="37" t="n">
        <v>22</v>
      </c>
      <c r="D6734" s="37" t="n">
        <v>21</v>
      </c>
      <c r="E6734" s="37" t="n">
        <v>0</v>
      </c>
      <c r="F6734" s="37" t="n">
        <v>3</v>
      </c>
      <c r="G6734" s="37" t="n">
        <v>0</v>
      </c>
      <c r="H6734" s="37" t="n">
        <v>1</v>
      </c>
      <c r="I6734" s="37" t="n">
        <v>0</v>
      </c>
      <c r="J6734" s="40" t="n">
        <f aca="false">IF(C6734=0,"",D6734/C6734)</f>
        <v>0.954545454545455</v>
      </c>
    </row>
    <row r="6735" customFormat="false" ht="15" hidden="false" customHeight="false" outlineLevel="0" collapsed="false">
      <c r="A6735" s="37" t="s">
        <v>1088</v>
      </c>
      <c r="B6735" s="37" t="s">
        <v>273</v>
      </c>
      <c r="C6735" s="37" t="n">
        <v>22</v>
      </c>
      <c r="D6735" s="37" t="n">
        <v>20</v>
      </c>
      <c r="E6735" s="37" t="n">
        <v>3</v>
      </c>
      <c r="F6735" s="37" t="n">
        <v>2</v>
      </c>
      <c r="G6735" s="37" t="n">
        <v>0</v>
      </c>
      <c r="H6735" s="37" t="n">
        <v>0</v>
      </c>
      <c r="I6735" s="37" t="n">
        <v>1</v>
      </c>
      <c r="J6735" s="40" t="n">
        <f aca="false">IF(C6735=0,"",D6735/C6735)</f>
        <v>0.909090909090909</v>
      </c>
    </row>
    <row r="6736" customFormat="false" ht="15" hidden="false" customHeight="false" outlineLevel="0" collapsed="false">
      <c r="A6736" s="37" t="s">
        <v>1088</v>
      </c>
      <c r="B6736" s="37" t="s">
        <v>274</v>
      </c>
      <c r="C6736" s="37" t="n">
        <v>22</v>
      </c>
      <c r="D6736" s="37" t="n">
        <v>19</v>
      </c>
      <c r="E6736" s="37" t="n">
        <v>0</v>
      </c>
      <c r="F6736" s="37" t="n">
        <v>0</v>
      </c>
      <c r="G6736" s="37" t="n">
        <v>0</v>
      </c>
      <c r="H6736" s="37" t="n">
        <v>1</v>
      </c>
      <c r="I6736" s="37" t="n">
        <v>2</v>
      </c>
      <c r="J6736" s="40" t="n">
        <f aca="false">IF(C6736=0,"",D6736/C6736)</f>
        <v>0.863636363636364</v>
      </c>
    </row>
    <row r="6737" customFormat="false" ht="15" hidden="false" customHeight="false" outlineLevel="0" collapsed="false">
      <c r="A6737" s="37" t="s">
        <v>1088</v>
      </c>
      <c r="B6737" s="37" t="s">
        <v>275</v>
      </c>
      <c r="C6737" s="37" t="n">
        <v>22</v>
      </c>
      <c r="D6737" s="37" t="n">
        <v>19</v>
      </c>
      <c r="E6737" s="37" t="n">
        <v>2</v>
      </c>
      <c r="F6737" s="37" t="n">
        <v>1</v>
      </c>
      <c r="G6737" s="37" t="n">
        <v>0</v>
      </c>
      <c r="H6737" s="37" t="n">
        <v>4</v>
      </c>
      <c r="I6737" s="37" t="n">
        <v>0</v>
      </c>
      <c r="J6737" s="40" t="n">
        <f aca="false">IF(C6737=0,"",D6737/C6737)</f>
        <v>0.863636363636364</v>
      </c>
    </row>
    <row r="6738" customFormat="false" ht="15" hidden="false" customHeight="false" outlineLevel="0" collapsed="false">
      <c r="A6738" s="37" t="s">
        <v>1088</v>
      </c>
      <c r="B6738" s="37" t="s">
        <v>276</v>
      </c>
      <c r="C6738" s="37" t="n">
        <v>22</v>
      </c>
      <c r="D6738" s="37" t="n">
        <v>20</v>
      </c>
      <c r="E6738" s="37" t="n">
        <v>1</v>
      </c>
      <c r="F6738" s="37" t="n">
        <v>1</v>
      </c>
      <c r="G6738" s="37" t="n">
        <v>0</v>
      </c>
      <c r="H6738" s="37" t="n">
        <v>3</v>
      </c>
      <c r="I6738" s="37" t="n">
        <v>0</v>
      </c>
      <c r="J6738" s="40" t="n">
        <f aca="false">IF(C6738=0,"",D6738/C6738)</f>
        <v>0.909090909090909</v>
      </c>
    </row>
    <row r="6739" customFormat="false" ht="15" hidden="false" customHeight="false" outlineLevel="0" collapsed="false">
      <c r="A6739" s="37" t="s">
        <v>1088</v>
      </c>
      <c r="B6739" s="37" t="s">
        <v>277</v>
      </c>
      <c r="C6739" s="37" t="n">
        <v>22</v>
      </c>
      <c r="D6739" s="37" t="n">
        <v>19</v>
      </c>
      <c r="E6739" s="37" t="n">
        <v>0</v>
      </c>
      <c r="F6739" s="37" t="n">
        <v>1</v>
      </c>
      <c r="G6739" s="37" t="n">
        <v>0</v>
      </c>
      <c r="H6739" s="37" t="n">
        <v>2</v>
      </c>
      <c r="I6739" s="37" t="n">
        <v>0</v>
      </c>
      <c r="J6739" s="40" t="n">
        <f aca="false">IF(C6739=0,"",D6739/C6739)</f>
        <v>0.863636363636364</v>
      </c>
    </row>
    <row r="6740" customFormat="false" ht="15" hidden="false" customHeight="false" outlineLevel="0" collapsed="false">
      <c r="A6740" s="37" t="s">
        <v>1088</v>
      </c>
      <c r="B6740" s="37" t="s">
        <v>278</v>
      </c>
      <c r="C6740" s="37" t="n">
        <v>22</v>
      </c>
      <c r="D6740" s="37" t="n">
        <v>21</v>
      </c>
      <c r="E6740" s="37" t="n">
        <v>0</v>
      </c>
      <c r="F6740" s="37" t="n">
        <v>0</v>
      </c>
      <c r="G6740" s="37" t="n">
        <v>0</v>
      </c>
      <c r="H6740" s="37" t="n">
        <v>1</v>
      </c>
      <c r="I6740" s="37" t="n">
        <v>0</v>
      </c>
      <c r="J6740" s="40" t="n">
        <f aca="false">IF(C6740=0,"",D6740/C6740)</f>
        <v>0.954545454545455</v>
      </c>
    </row>
    <row r="6741" customFormat="false" ht="15" hidden="false" customHeight="false" outlineLevel="0" collapsed="false">
      <c r="A6741" s="37" t="s">
        <v>1088</v>
      </c>
      <c r="B6741" s="37" t="s">
        <v>279</v>
      </c>
      <c r="C6741" s="37" t="n">
        <v>22</v>
      </c>
      <c r="D6741" s="37" t="n">
        <v>22</v>
      </c>
      <c r="E6741" s="37" t="n">
        <v>2</v>
      </c>
      <c r="F6741" s="37" t="n">
        <v>0</v>
      </c>
      <c r="G6741" s="37" t="n">
        <v>0</v>
      </c>
      <c r="H6741" s="37" t="n">
        <v>1</v>
      </c>
      <c r="I6741" s="37" t="n">
        <v>0</v>
      </c>
      <c r="J6741" s="40" t="n">
        <f aca="false">IF(C6741=0,"",D6741/C6741)</f>
        <v>1</v>
      </c>
    </row>
    <row r="6742" customFormat="false" ht="15" hidden="false" customHeight="false" outlineLevel="0" collapsed="false">
      <c r="A6742" s="37" t="s">
        <v>1088</v>
      </c>
      <c r="B6742" s="37" t="s">
        <v>280</v>
      </c>
      <c r="C6742" s="37" t="n">
        <v>22</v>
      </c>
      <c r="D6742" s="37" t="n">
        <v>20</v>
      </c>
      <c r="E6742" s="37" t="n">
        <v>1</v>
      </c>
      <c r="F6742" s="37" t="n">
        <v>1</v>
      </c>
      <c r="G6742" s="37" t="n">
        <v>0</v>
      </c>
      <c r="H6742" s="37" t="n">
        <v>4</v>
      </c>
      <c r="I6742" s="37" t="n">
        <v>3</v>
      </c>
      <c r="J6742" s="40" t="n">
        <f aca="false">IF(C6742=0,"",D6742/C6742)</f>
        <v>0.909090909090909</v>
      </c>
    </row>
    <row r="6743" customFormat="false" ht="15" hidden="false" customHeight="false" outlineLevel="0" collapsed="false">
      <c r="A6743" s="37" t="s">
        <v>1088</v>
      </c>
      <c r="B6743" s="37" t="s">
        <v>281</v>
      </c>
      <c r="C6743" s="37" t="n">
        <v>22</v>
      </c>
      <c r="D6743" s="37" t="n">
        <v>21</v>
      </c>
      <c r="E6743" s="37" t="n">
        <v>0</v>
      </c>
      <c r="F6743" s="37" t="n">
        <v>2</v>
      </c>
      <c r="G6743" s="37" t="n">
        <v>0</v>
      </c>
      <c r="H6743" s="37" t="n">
        <v>2</v>
      </c>
      <c r="I6743" s="37" t="n">
        <v>2</v>
      </c>
      <c r="J6743" s="40" t="n">
        <f aca="false">IF(C6743=0,"",D6743/C6743)</f>
        <v>0.954545454545455</v>
      </c>
    </row>
    <row r="6744" customFormat="false" ht="15" hidden="false" customHeight="false" outlineLevel="0" collapsed="false">
      <c r="A6744" s="37" t="s">
        <v>1336</v>
      </c>
      <c r="B6744" s="37" t="s">
        <v>270</v>
      </c>
      <c r="C6744" s="37" t="n">
        <v>22</v>
      </c>
      <c r="D6744" s="37" t="n">
        <v>18</v>
      </c>
      <c r="E6744" s="37" t="n">
        <v>0</v>
      </c>
      <c r="F6744" s="37" t="n">
        <v>0</v>
      </c>
      <c r="G6744" s="37" t="n">
        <v>0</v>
      </c>
      <c r="H6744" s="37" t="n">
        <v>2</v>
      </c>
      <c r="I6744" s="37" t="n">
        <v>18</v>
      </c>
      <c r="J6744" s="40" t="n">
        <f aca="false">IF(C6744=0,"",D6744/C6744)</f>
        <v>0.818181818181818</v>
      </c>
    </row>
    <row r="6745" customFormat="false" ht="15" hidden="false" customHeight="false" outlineLevel="0" collapsed="false">
      <c r="A6745" s="37" t="s">
        <v>1336</v>
      </c>
      <c r="B6745" s="37" t="s">
        <v>271</v>
      </c>
      <c r="C6745" s="37" t="n">
        <v>22</v>
      </c>
      <c r="D6745" s="37" t="n">
        <v>22</v>
      </c>
      <c r="E6745" s="37" t="n">
        <v>2</v>
      </c>
      <c r="F6745" s="37" t="n">
        <v>2</v>
      </c>
      <c r="G6745" s="37" t="n">
        <v>0</v>
      </c>
      <c r="H6745" s="37" t="n">
        <v>1</v>
      </c>
      <c r="I6745" s="37" t="n">
        <v>8</v>
      </c>
      <c r="J6745" s="40" t="n">
        <f aca="false">IF(C6745=0,"",D6745/C6745)</f>
        <v>1</v>
      </c>
    </row>
    <row r="6746" customFormat="false" ht="15" hidden="false" customHeight="false" outlineLevel="0" collapsed="false">
      <c r="A6746" s="37" t="s">
        <v>1336</v>
      </c>
      <c r="B6746" s="37" t="s">
        <v>272</v>
      </c>
      <c r="C6746" s="37" t="n">
        <v>22</v>
      </c>
      <c r="D6746" s="37" t="n">
        <v>21</v>
      </c>
      <c r="E6746" s="37" t="n">
        <v>1</v>
      </c>
      <c r="F6746" s="37" t="n">
        <v>1</v>
      </c>
      <c r="G6746" s="37" t="n">
        <v>0</v>
      </c>
      <c r="H6746" s="37" t="n">
        <v>0</v>
      </c>
      <c r="I6746" s="37" t="n">
        <v>6</v>
      </c>
      <c r="J6746" s="40" t="n">
        <f aca="false">IF(C6746=0,"",D6746/C6746)</f>
        <v>0.954545454545455</v>
      </c>
    </row>
    <row r="6747" customFormat="false" ht="15" hidden="false" customHeight="false" outlineLevel="0" collapsed="false">
      <c r="A6747" s="37" t="s">
        <v>1336</v>
      </c>
      <c r="B6747" s="37" t="s">
        <v>273</v>
      </c>
      <c r="C6747" s="37" t="n">
        <v>22</v>
      </c>
      <c r="D6747" s="37" t="n">
        <v>20</v>
      </c>
      <c r="E6747" s="37" t="n">
        <v>0</v>
      </c>
      <c r="F6747" s="37" t="n">
        <v>0</v>
      </c>
      <c r="G6747" s="37" t="n">
        <v>0</v>
      </c>
      <c r="H6747" s="37" t="n">
        <v>2</v>
      </c>
      <c r="I6747" s="37" t="n">
        <v>10</v>
      </c>
      <c r="J6747" s="40" t="n">
        <f aca="false">IF(C6747=0,"",D6747/C6747)</f>
        <v>0.909090909090909</v>
      </c>
    </row>
    <row r="6748" customFormat="false" ht="15" hidden="false" customHeight="false" outlineLevel="0" collapsed="false">
      <c r="A6748" s="37" t="s">
        <v>1336</v>
      </c>
      <c r="B6748" s="37" t="s">
        <v>274</v>
      </c>
      <c r="C6748" s="37" t="n">
        <v>22</v>
      </c>
      <c r="D6748" s="37" t="n">
        <v>22</v>
      </c>
      <c r="E6748" s="37" t="n">
        <v>0</v>
      </c>
      <c r="F6748" s="37" t="n">
        <v>0</v>
      </c>
      <c r="G6748" s="37" t="n">
        <v>0</v>
      </c>
      <c r="H6748" s="37" t="n">
        <v>2</v>
      </c>
      <c r="I6748" s="37" t="n">
        <v>13</v>
      </c>
      <c r="J6748" s="40" t="n">
        <f aca="false">IF(C6748=0,"",D6748/C6748)</f>
        <v>1</v>
      </c>
    </row>
    <row r="6749" customFormat="false" ht="15" hidden="false" customHeight="false" outlineLevel="0" collapsed="false">
      <c r="A6749" s="37" t="s">
        <v>1336</v>
      </c>
      <c r="B6749" s="37" t="s">
        <v>275</v>
      </c>
      <c r="C6749" s="37" t="n">
        <v>22</v>
      </c>
      <c r="D6749" s="37" t="n">
        <v>20</v>
      </c>
      <c r="E6749" s="37" t="n">
        <v>0</v>
      </c>
      <c r="F6749" s="37" t="n">
        <v>1</v>
      </c>
      <c r="G6749" s="37" t="n">
        <v>1</v>
      </c>
      <c r="H6749" s="37" t="n">
        <v>2</v>
      </c>
      <c r="I6749" s="37" t="n">
        <v>4</v>
      </c>
      <c r="J6749" s="40" t="n">
        <f aca="false">IF(C6749=0,"",D6749/C6749)</f>
        <v>0.909090909090909</v>
      </c>
    </row>
    <row r="6750" customFormat="false" ht="15" hidden="false" customHeight="false" outlineLevel="0" collapsed="false">
      <c r="A6750" s="37" t="s">
        <v>1336</v>
      </c>
      <c r="B6750" s="37" t="s">
        <v>276</v>
      </c>
      <c r="C6750" s="37" t="n">
        <v>22</v>
      </c>
      <c r="D6750" s="37" t="n">
        <v>21</v>
      </c>
      <c r="E6750" s="37" t="n">
        <v>1</v>
      </c>
      <c r="F6750" s="37" t="n">
        <v>1</v>
      </c>
      <c r="G6750" s="37" t="n">
        <v>1</v>
      </c>
      <c r="H6750" s="37" t="n">
        <v>2</v>
      </c>
      <c r="I6750" s="37" t="n">
        <v>4</v>
      </c>
      <c r="J6750" s="40" t="n">
        <f aca="false">IF(C6750=0,"",D6750/C6750)</f>
        <v>0.954545454545455</v>
      </c>
    </row>
    <row r="6751" customFormat="false" ht="15" hidden="false" customHeight="false" outlineLevel="0" collapsed="false">
      <c r="A6751" s="37" t="s">
        <v>1336</v>
      </c>
      <c r="B6751" s="37" t="s">
        <v>277</v>
      </c>
      <c r="C6751" s="37" t="n">
        <v>22</v>
      </c>
      <c r="D6751" s="37" t="n">
        <v>21</v>
      </c>
      <c r="E6751" s="37" t="n">
        <v>0</v>
      </c>
      <c r="F6751" s="37" t="n">
        <v>0</v>
      </c>
      <c r="G6751" s="37" t="n">
        <v>1</v>
      </c>
      <c r="H6751" s="37" t="n">
        <v>2</v>
      </c>
      <c r="I6751" s="37" t="n">
        <v>26</v>
      </c>
      <c r="J6751" s="40" t="n">
        <f aca="false">IF(C6751=0,"",D6751/C6751)</f>
        <v>0.954545454545455</v>
      </c>
    </row>
    <row r="6752" customFormat="false" ht="15" hidden="false" customHeight="false" outlineLevel="0" collapsed="false">
      <c r="A6752" s="37" t="s">
        <v>1336</v>
      </c>
      <c r="B6752" s="37" t="s">
        <v>278</v>
      </c>
      <c r="C6752" s="37" t="n">
        <v>22</v>
      </c>
      <c r="D6752" s="37" t="n">
        <v>20</v>
      </c>
      <c r="E6752" s="37" t="n">
        <v>2</v>
      </c>
      <c r="F6752" s="37" t="n">
        <v>0</v>
      </c>
      <c r="G6752" s="37" t="n">
        <v>0</v>
      </c>
      <c r="H6752" s="37" t="n">
        <v>0</v>
      </c>
      <c r="I6752" s="37" t="n">
        <v>13</v>
      </c>
      <c r="J6752" s="40" t="n">
        <f aca="false">IF(C6752=0,"",D6752/C6752)</f>
        <v>0.909090909090909</v>
      </c>
    </row>
    <row r="6753" customFormat="false" ht="15" hidden="false" customHeight="false" outlineLevel="0" collapsed="false">
      <c r="A6753" s="37" t="s">
        <v>1336</v>
      </c>
      <c r="B6753" s="37" t="s">
        <v>279</v>
      </c>
      <c r="C6753" s="37" t="n">
        <v>22</v>
      </c>
      <c r="D6753" s="37" t="n">
        <v>21</v>
      </c>
      <c r="E6753" s="37" t="n">
        <v>0</v>
      </c>
      <c r="F6753" s="37" t="n">
        <v>1</v>
      </c>
      <c r="G6753" s="37" t="n">
        <v>0</v>
      </c>
      <c r="H6753" s="37" t="n">
        <v>2</v>
      </c>
      <c r="I6753" s="37" t="n">
        <v>16</v>
      </c>
      <c r="J6753" s="40" t="n">
        <f aca="false">IF(C6753=0,"",D6753/C6753)</f>
        <v>0.954545454545455</v>
      </c>
    </row>
    <row r="6754" customFormat="false" ht="15" hidden="false" customHeight="false" outlineLevel="0" collapsed="false">
      <c r="A6754" s="37" t="s">
        <v>1336</v>
      </c>
      <c r="B6754" s="37" t="s">
        <v>280</v>
      </c>
      <c r="C6754" s="37" t="n">
        <v>22</v>
      </c>
      <c r="D6754" s="37" t="n">
        <v>21</v>
      </c>
      <c r="E6754" s="37" t="n">
        <v>2</v>
      </c>
      <c r="F6754" s="37" t="n">
        <v>0</v>
      </c>
      <c r="G6754" s="37" t="n">
        <v>0</v>
      </c>
      <c r="H6754" s="37" t="n">
        <v>1</v>
      </c>
      <c r="I6754" s="37" t="n">
        <v>2</v>
      </c>
      <c r="J6754" s="40" t="n">
        <f aca="false">IF(C6754=0,"",D6754/C6754)</f>
        <v>0.954545454545455</v>
      </c>
    </row>
    <row r="6755" customFormat="false" ht="15" hidden="false" customHeight="false" outlineLevel="0" collapsed="false">
      <c r="A6755" s="37" t="s">
        <v>1336</v>
      </c>
      <c r="B6755" s="37" t="s">
        <v>281</v>
      </c>
      <c r="C6755" s="37" t="n">
        <v>22</v>
      </c>
      <c r="D6755" s="37" t="n">
        <v>21</v>
      </c>
      <c r="E6755" s="37" t="n">
        <v>0</v>
      </c>
      <c r="F6755" s="37" t="n">
        <v>1</v>
      </c>
      <c r="G6755" s="37" t="n">
        <v>0</v>
      </c>
      <c r="H6755" s="37" t="n">
        <v>2</v>
      </c>
      <c r="I6755" s="37" t="n">
        <v>7</v>
      </c>
      <c r="J6755" s="40" t="n">
        <f aca="false">IF(C6755=0,"",D6755/C6755)</f>
        <v>0.954545454545455</v>
      </c>
    </row>
    <row r="6756" customFormat="false" ht="15" hidden="false" customHeight="false" outlineLevel="0" collapsed="false">
      <c r="A6756" s="37" t="s">
        <v>786</v>
      </c>
      <c r="B6756" s="37" t="s">
        <v>270</v>
      </c>
      <c r="C6756" s="37" t="n">
        <v>22</v>
      </c>
      <c r="D6756" s="37" t="n">
        <v>21</v>
      </c>
      <c r="E6756" s="37" t="n">
        <v>2</v>
      </c>
      <c r="F6756" s="37" t="n">
        <v>2</v>
      </c>
      <c r="G6756" s="37" t="n">
        <v>1</v>
      </c>
      <c r="H6756" s="37" t="n">
        <v>2</v>
      </c>
      <c r="I6756" s="37" t="n">
        <v>1</v>
      </c>
      <c r="J6756" s="40" t="n">
        <f aca="false">IF(C6756=0,"",D6756/C6756)</f>
        <v>0.954545454545455</v>
      </c>
    </row>
    <row r="6757" customFormat="false" ht="15" hidden="false" customHeight="false" outlineLevel="0" collapsed="false">
      <c r="A6757" s="37" t="s">
        <v>786</v>
      </c>
      <c r="B6757" s="37" t="s">
        <v>271</v>
      </c>
      <c r="C6757" s="37" t="n">
        <v>22</v>
      </c>
      <c r="D6757" s="37" t="n">
        <v>21</v>
      </c>
      <c r="E6757" s="37" t="n">
        <v>1</v>
      </c>
      <c r="F6757" s="37" t="n">
        <v>0</v>
      </c>
      <c r="G6757" s="37" t="n">
        <v>0</v>
      </c>
      <c r="H6757" s="37" t="n">
        <v>1</v>
      </c>
      <c r="I6757" s="37" t="n">
        <v>0</v>
      </c>
      <c r="J6757" s="40" t="n">
        <f aca="false">IF(C6757=0,"",D6757/C6757)</f>
        <v>0.954545454545455</v>
      </c>
    </row>
    <row r="6758" customFormat="false" ht="15" hidden="false" customHeight="false" outlineLevel="0" collapsed="false">
      <c r="A6758" s="37" t="s">
        <v>786</v>
      </c>
      <c r="B6758" s="37" t="s">
        <v>272</v>
      </c>
      <c r="C6758" s="37" t="n">
        <v>22</v>
      </c>
      <c r="D6758" s="37" t="n">
        <v>22</v>
      </c>
      <c r="E6758" s="37" t="n">
        <v>0</v>
      </c>
      <c r="F6758" s="37" t="n">
        <v>2</v>
      </c>
      <c r="G6758" s="37" t="n">
        <v>0</v>
      </c>
      <c r="H6758" s="37" t="n">
        <v>1</v>
      </c>
      <c r="I6758" s="37" t="n">
        <v>1</v>
      </c>
      <c r="J6758" s="40" t="n">
        <f aca="false">IF(C6758=0,"",D6758/C6758)</f>
        <v>1</v>
      </c>
    </row>
    <row r="6759" customFormat="false" ht="15" hidden="false" customHeight="false" outlineLevel="0" collapsed="false">
      <c r="A6759" s="37" t="s">
        <v>786</v>
      </c>
      <c r="B6759" s="37" t="s">
        <v>273</v>
      </c>
      <c r="C6759" s="37" t="n">
        <v>22</v>
      </c>
      <c r="D6759" s="37" t="n">
        <v>22</v>
      </c>
      <c r="E6759" s="37" t="n">
        <v>0</v>
      </c>
      <c r="F6759" s="37" t="n">
        <v>0</v>
      </c>
      <c r="G6759" s="37" t="n">
        <v>0</v>
      </c>
      <c r="H6759" s="37" t="n">
        <v>1</v>
      </c>
      <c r="I6759" s="37" t="n">
        <v>0</v>
      </c>
      <c r="J6759" s="40" t="n">
        <f aca="false">IF(C6759=0,"",D6759/C6759)</f>
        <v>1</v>
      </c>
    </row>
    <row r="6760" customFormat="false" ht="15" hidden="false" customHeight="false" outlineLevel="0" collapsed="false">
      <c r="A6760" s="37" t="s">
        <v>786</v>
      </c>
      <c r="B6760" s="37" t="s">
        <v>274</v>
      </c>
      <c r="C6760" s="37" t="n">
        <v>22</v>
      </c>
      <c r="D6760" s="37" t="n">
        <v>19</v>
      </c>
      <c r="E6760" s="37" t="n">
        <v>0</v>
      </c>
      <c r="F6760" s="37" t="n">
        <v>0</v>
      </c>
      <c r="G6760" s="37" t="n">
        <v>0</v>
      </c>
      <c r="H6760" s="37" t="n">
        <v>2</v>
      </c>
      <c r="I6760" s="37" t="n">
        <v>0</v>
      </c>
      <c r="J6760" s="40" t="n">
        <f aca="false">IF(C6760=0,"",D6760/C6760)</f>
        <v>0.863636363636364</v>
      </c>
    </row>
    <row r="6761" customFormat="false" ht="15" hidden="false" customHeight="false" outlineLevel="0" collapsed="false">
      <c r="A6761" s="37" t="s">
        <v>786</v>
      </c>
      <c r="B6761" s="37" t="s">
        <v>275</v>
      </c>
      <c r="C6761" s="37" t="n">
        <v>22</v>
      </c>
      <c r="D6761" s="37" t="n">
        <v>17</v>
      </c>
      <c r="E6761" s="37" t="n">
        <v>0</v>
      </c>
      <c r="F6761" s="37" t="n">
        <v>0</v>
      </c>
      <c r="G6761" s="37" t="n">
        <v>1</v>
      </c>
      <c r="H6761" s="37" t="n">
        <v>2</v>
      </c>
      <c r="I6761" s="37" t="n">
        <v>0</v>
      </c>
      <c r="J6761" s="40" t="n">
        <f aca="false">IF(C6761=0,"",D6761/C6761)</f>
        <v>0.772727272727273</v>
      </c>
    </row>
    <row r="6762" customFormat="false" ht="15" hidden="false" customHeight="false" outlineLevel="0" collapsed="false">
      <c r="A6762" s="37" t="s">
        <v>786</v>
      </c>
      <c r="B6762" s="37" t="s">
        <v>276</v>
      </c>
      <c r="C6762" s="37" t="n">
        <v>22</v>
      </c>
      <c r="D6762" s="37" t="n">
        <v>22</v>
      </c>
      <c r="E6762" s="37" t="n">
        <v>0</v>
      </c>
      <c r="F6762" s="37" t="n">
        <v>0</v>
      </c>
      <c r="G6762" s="37" t="n">
        <v>0</v>
      </c>
      <c r="H6762" s="37" t="n">
        <v>1</v>
      </c>
      <c r="I6762" s="37" t="n">
        <v>0</v>
      </c>
      <c r="J6762" s="40" t="n">
        <f aca="false">IF(C6762=0,"",D6762/C6762)</f>
        <v>1</v>
      </c>
    </row>
    <row r="6763" customFormat="false" ht="15" hidden="false" customHeight="false" outlineLevel="0" collapsed="false">
      <c r="A6763" s="37" t="s">
        <v>786</v>
      </c>
      <c r="B6763" s="37" t="s">
        <v>277</v>
      </c>
      <c r="C6763" s="37" t="n">
        <v>22</v>
      </c>
      <c r="D6763" s="37" t="n">
        <v>19</v>
      </c>
      <c r="E6763" s="37" t="n">
        <v>0</v>
      </c>
      <c r="F6763" s="37" t="n">
        <v>0</v>
      </c>
      <c r="G6763" s="37" t="n">
        <v>0</v>
      </c>
      <c r="H6763" s="37" t="n">
        <v>0</v>
      </c>
      <c r="I6763" s="37" t="n">
        <v>3</v>
      </c>
      <c r="J6763" s="40" t="n">
        <f aca="false">IF(C6763=0,"",D6763/C6763)</f>
        <v>0.863636363636364</v>
      </c>
    </row>
    <row r="6764" customFormat="false" ht="15" hidden="false" customHeight="false" outlineLevel="0" collapsed="false">
      <c r="A6764" s="37" t="s">
        <v>786</v>
      </c>
      <c r="B6764" s="37" t="s">
        <v>278</v>
      </c>
      <c r="C6764" s="37" t="n">
        <v>22</v>
      </c>
      <c r="D6764" s="37" t="n">
        <v>20</v>
      </c>
      <c r="E6764" s="37" t="n">
        <v>1</v>
      </c>
      <c r="F6764" s="37" t="n">
        <v>1</v>
      </c>
      <c r="G6764" s="37" t="n">
        <v>1</v>
      </c>
      <c r="H6764" s="37" t="n">
        <v>1</v>
      </c>
      <c r="I6764" s="37" t="n">
        <v>1</v>
      </c>
      <c r="J6764" s="40" t="n">
        <f aca="false">IF(C6764=0,"",D6764/C6764)</f>
        <v>0.909090909090909</v>
      </c>
    </row>
    <row r="6765" customFormat="false" ht="15" hidden="false" customHeight="false" outlineLevel="0" collapsed="false">
      <c r="A6765" s="37" t="s">
        <v>786</v>
      </c>
      <c r="B6765" s="37" t="s">
        <v>279</v>
      </c>
      <c r="C6765" s="37" t="n">
        <v>22</v>
      </c>
      <c r="D6765" s="37" t="n">
        <v>21</v>
      </c>
      <c r="E6765" s="37" t="n">
        <v>0</v>
      </c>
      <c r="F6765" s="37" t="n">
        <v>1</v>
      </c>
      <c r="G6765" s="37" t="n">
        <v>0</v>
      </c>
      <c r="H6765" s="37" t="n">
        <v>1</v>
      </c>
      <c r="I6765" s="37" t="n">
        <v>1</v>
      </c>
      <c r="J6765" s="40" t="n">
        <f aca="false">IF(C6765=0,"",D6765/C6765)</f>
        <v>0.954545454545455</v>
      </c>
    </row>
    <row r="6766" customFormat="false" ht="15" hidden="false" customHeight="false" outlineLevel="0" collapsed="false">
      <c r="A6766" s="37" t="s">
        <v>786</v>
      </c>
      <c r="B6766" s="37" t="s">
        <v>280</v>
      </c>
      <c r="C6766" s="37" t="n">
        <v>22</v>
      </c>
      <c r="D6766" s="37" t="n">
        <v>20</v>
      </c>
      <c r="E6766" s="37" t="n">
        <v>0</v>
      </c>
      <c r="F6766" s="37" t="n">
        <v>0</v>
      </c>
      <c r="G6766" s="37" t="n">
        <v>1</v>
      </c>
      <c r="H6766" s="37" t="n">
        <v>3</v>
      </c>
      <c r="I6766" s="37" t="n">
        <v>2</v>
      </c>
      <c r="J6766" s="40" t="n">
        <f aca="false">IF(C6766=0,"",D6766/C6766)</f>
        <v>0.909090909090909</v>
      </c>
    </row>
    <row r="6767" customFormat="false" ht="15" hidden="false" customHeight="false" outlineLevel="0" collapsed="false">
      <c r="A6767" s="37" t="s">
        <v>786</v>
      </c>
      <c r="B6767" s="37" t="s">
        <v>281</v>
      </c>
      <c r="C6767" s="37" t="n">
        <v>22</v>
      </c>
      <c r="D6767" s="37" t="n">
        <v>21</v>
      </c>
      <c r="E6767" s="37" t="n">
        <v>0</v>
      </c>
      <c r="F6767" s="37" t="n">
        <v>0</v>
      </c>
      <c r="G6767" s="37" t="n">
        <v>0</v>
      </c>
      <c r="H6767" s="37" t="n">
        <v>3</v>
      </c>
      <c r="I6767" s="37" t="n">
        <v>1</v>
      </c>
      <c r="J6767" s="40" t="n">
        <f aca="false">IF(C6767=0,"",D6767/C6767)</f>
        <v>0.954545454545455</v>
      </c>
    </row>
    <row r="6768" customFormat="false" ht="15" hidden="false" customHeight="false" outlineLevel="0" collapsed="false">
      <c r="A6768" s="37" t="s">
        <v>992</v>
      </c>
      <c r="B6768" s="37" t="s">
        <v>270</v>
      </c>
      <c r="C6768" s="37" t="n">
        <v>22</v>
      </c>
      <c r="D6768" s="37" t="n">
        <v>21</v>
      </c>
      <c r="E6768" s="37" t="n">
        <v>0</v>
      </c>
      <c r="F6768" s="37" t="n">
        <v>0</v>
      </c>
      <c r="G6768" s="37" t="n">
        <v>2</v>
      </c>
      <c r="H6768" s="37" t="n">
        <v>1</v>
      </c>
      <c r="I6768" s="37" t="n">
        <v>1</v>
      </c>
      <c r="J6768" s="40" t="n">
        <f aca="false">IF(C6768=0,"",D6768/C6768)</f>
        <v>0.954545454545455</v>
      </c>
    </row>
    <row r="6769" customFormat="false" ht="15" hidden="false" customHeight="false" outlineLevel="0" collapsed="false">
      <c r="A6769" s="37" t="s">
        <v>992</v>
      </c>
      <c r="B6769" s="37" t="s">
        <v>271</v>
      </c>
      <c r="C6769" s="37" t="n">
        <v>22</v>
      </c>
      <c r="D6769" s="37" t="n">
        <v>21</v>
      </c>
      <c r="E6769" s="37" t="n">
        <v>0</v>
      </c>
      <c r="F6769" s="37" t="n">
        <v>3</v>
      </c>
      <c r="G6769" s="37" t="n">
        <v>1</v>
      </c>
      <c r="H6769" s="37" t="n">
        <v>0</v>
      </c>
      <c r="I6769" s="37" t="n">
        <v>3</v>
      </c>
      <c r="J6769" s="40" t="n">
        <f aca="false">IF(C6769=0,"",D6769/C6769)</f>
        <v>0.954545454545455</v>
      </c>
    </row>
    <row r="6770" customFormat="false" ht="15" hidden="false" customHeight="false" outlineLevel="0" collapsed="false">
      <c r="A6770" s="37" t="s">
        <v>992</v>
      </c>
      <c r="B6770" s="37" t="s">
        <v>272</v>
      </c>
      <c r="C6770" s="37" t="n">
        <v>22</v>
      </c>
      <c r="D6770" s="37" t="n">
        <v>17</v>
      </c>
      <c r="E6770" s="37" t="n">
        <v>0</v>
      </c>
      <c r="F6770" s="37" t="n">
        <v>3</v>
      </c>
      <c r="G6770" s="37" t="n">
        <v>1</v>
      </c>
      <c r="H6770" s="37" t="n">
        <v>3</v>
      </c>
      <c r="I6770" s="37" t="n">
        <v>3</v>
      </c>
      <c r="J6770" s="40" t="n">
        <f aca="false">IF(C6770=0,"",D6770/C6770)</f>
        <v>0.772727272727273</v>
      </c>
    </row>
    <row r="6771" customFormat="false" ht="15" hidden="false" customHeight="false" outlineLevel="0" collapsed="false">
      <c r="A6771" s="37" t="s">
        <v>992</v>
      </c>
      <c r="B6771" s="37" t="s">
        <v>273</v>
      </c>
      <c r="C6771" s="37" t="n">
        <v>22</v>
      </c>
      <c r="D6771" s="37" t="n">
        <v>22</v>
      </c>
      <c r="E6771" s="37" t="n">
        <v>0</v>
      </c>
      <c r="F6771" s="37" t="n">
        <v>0</v>
      </c>
      <c r="G6771" s="37" t="n">
        <v>1</v>
      </c>
      <c r="H6771" s="37" t="n">
        <v>2</v>
      </c>
      <c r="I6771" s="37" t="n">
        <v>5</v>
      </c>
      <c r="J6771" s="40" t="n">
        <f aca="false">IF(C6771=0,"",D6771/C6771)</f>
        <v>1</v>
      </c>
    </row>
    <row r="6772" customFormat="false" ht="15" hidden="false" customHeight="false" outlineLevel="0" collapsed="false">
      <c r="A6772" s="37" t="s">
        <v>992</v>
      </c>
      <c r="B6772" s="37" t="s">
        <v>274</v>
      </c>
      <c r="C6772" s="37" t="n">
        <v>22</v>
      </c>
      <c r="D6772" s="37" t="n">
        <v>20</v>
      </c>
      <c r="E6772" s="37" t="n">
        <v>0</v>
      </c>
      <c r="F6772" s="37" t="n">
        <v>2</v>
      </c>
      <c r="G6772" s="37" t="n">
        <v>0</v>
      </c>
      <c r="H6772" s="37" t="n">
        <v>2</v>
      </c>
      <c r="I6772" s="37" t="n">
        <v>3</v>
      </c>
      <c r="J6772" s="40" t="n">
        <f aca="false">IF(C6772=0,"",D6772/C6772)</f>
        <v>0.909090909090909</v>
      </c>
    </row>
    <row r="6773" customFormat="false" ht="15" hidden="false" customHeight="false" outlineLevel="0" collapsed="false">
      <c r="A6773" s="37" t="s">
        <v>992</v>
      </c>
      <c r="B6773" s="37" t="s">
        <v>275</v>
      </c>
      <c r="C6773" s="37" t="n">
        <v>22</v>
      </c>
      <c r="D6773" s="37" t="n">
        <v>22</v>
      </c>
      <c r="E6773" s="37" t="n">
        <v>0</v>
      </c>
      <c r="F6773" s="37" t="n">
        <v>1</v>
      </c>
      <c r="G6773" s="37" t="n">
        <v>0</v>
      </c>
      <c r="H6773" s="37" t="n">
        <v>2</v>
      </c>
      <c r="I6773" s="37" t="n">
        <v>4</v>
      </c>
      <c r="J6773" s="40" t="n">
        <f aca="false">IF(C6773=0,"",D6773/C6773)</f>
        <v>1</v>
      </c>
    </row>
    <row r="6774" customFormat="false" ht="15" hidden="false" customHeight="false" outlineLevel="0" collapsed="false">
      <c r="A6774" s="37" t="s">
        <v>992</v>
      </c>
      <c r="B6774" s="37" t="s">
        <v>276</v>
      </c>
      <c r="C6774" s="37" t="n">
        <v>22</v>
      </c>
      <c r="D6774" s="37" t="n">
        <v>18</v>
      </c>
      <c r="E6774" s="37" t="n">
        <v>0</v>
      </c>
      <c r="F6774" s="37" t="n">
        <v>1</v>
      </c>
      <c r="G6774" s="37" t="n">
        <v>0</v>
      </c>
      <c r="H6774" s="37" t="n">
        <v>0</v>
      </c>
      <c r="I6774" s="37" t="n">
        <v>1</v>
      </c>
      <c r="J6774" s="40" t="n">
        <f aca="false">IF(C6774=0,"",D6774/C6774)</f>
        <v>0.818181818181818</v>
      </c>
    </row>
    <row r="6775" customFormat="false" ht="15" hidden="false" customHeight="false" outlineLevel="0" collapsed="false">
      <c r="A6775" s="37" t="s">
        <v>992</v>
      </c>
      <c r="B6775" s="37" t="s">
        <v>277</v>
      </c>
      <c r="C6775" s="37" t="n">
        <v>22</v>
      </c>
      <c r="D6775" s="37" t="n">
        <v>21</v>
      </c>
      <c r="E6775" s="37" t="n">
        <v>1</v>
      </c>
      <c r="F6775" s="37" t="n">
        <v>0</v>
      </c>
      <c r="G6775" s="37" t="n">
        <v>0</v>
      </c>
      <c r="H6775" s="37" t="n">
        <v>3</v>
      </c>
      <c r="I6775" s="37" t="n">
        <v>2</v>
      </c>
      <c r="J6775" s="40" t="n">
        <f aca="false">IF(C6775=0,"",D6775/C6775)</f>
        <v>0.954545454545455</v>
      </c>
    </row>
    <row r="6776" customFormat="false" ht="15" hidden="false" customHeight="false" outlineLevel="0" collapsed="false">
      <c r="A6776" s="37" t="s">
        <v>992</v>
      </c>
      <c r="B6776" s="37" t="s">
        <v>278</v>
      </c>
      <c r="C6776" s="37" t="n">
        <v>22</v>
      </c>
      <c r="D6776" s="37" t="n">
        <v>20</v>
      </c>
      <c r="E6776" s="37" t="n">
        <v>0</v>
      </c>
      <c r="F6776" s="37" t="n">
        <v>0</v>
      </c>
      <c r="G6776" s="37" t="n">
        <v>0</v>
      </c>
      <c r="H6776" s="37" t="n">
        <v>1</v>
      </c>
      <c r="I6776" s="37" t="n">
        <v>1</v>
      </c>
      <c r="J6776" s="40" t="n">
        <f aca="false">IF(C6776=0,"",D6776/C6776)</f>
        <v>0.909090909090909</v>
      </c>
    </row>
    <row r="6777" customFormat="false" ht="15" hidden="false" customHeight="false" outlineLevel="0" collapsed="false">
      <c r="A6777" s="37" t="s">
        <v>992</v>
      </c>
      <c r="B6777" s="37" t="s">
        <v>279</v>
      </c>
      <c r="C6777" s="37" t="n">
        <v>22</v>
      </c>
      <c r="D6777" s="37" t="n">
        <v>19</v>
      </c>
      <c r="E6777" s="37" t="n">
        <v>1</v>
      </c>
      <c r="F6777" s="37" t="n">
        <v>3</v>
      </c>
      <c r="G6777" s="37" t="n">
        <v>0</v>
      </c>
      <c r="H6777" s="37" t="n">
        <v>1</v>
      </c>
      <c r="I6777" s="37" t="n">
        <v>4</v>
      </c>
      <c r="J6777" s="40" t="n">
        <f aca="false">IF(C6777=0,"",D6777/C6777)</f>
        <v>0.863636363636364</v>
      </c>
    </row>
    <row r="6778" customFormat="false" ht="15" hidden="false" customHeight="false" outlineLevel="0" collapsed="false">
      <c r="A6778" s="37" t="s">
        <v>992</v>
      </c>
      <c r="B6778" s="37" t="s">
        <v>280</v>
      </c>
      <c r="C6778" s="37" t="n">
        <v>22</v>
      </c>
      <c r="D6778" s="37" t="n">
        <v>21</v>
      </c>
      <c r="E6778" s="37" t="n">
        <v>0</v>
      </c>
      <c r="F6778" s="37" t="n">
        <v>0</v>
      </c>
      <c r="G6778" s="37" t="n">
        <v>0</v>
      </c>
      <c r="H6778" s="37" t="n">
        <v>1</v>
      </c>
      <c r="I6778" s="37" t="n">
        <v>0</v>
      </c>
      <c r="J6778" s="40" t="n">
        <f aca="false">IF(C6778=0,"",D6778/C6778)</f>
        <v>0.954545454545455</v>
      </c>
    </row>
    <row r="6779" customFormat="false" ht="15" hidden="false" customHeight="false" outlineLevel="0" collapsed="false">
      <c r="A6779" s="37" t="s">
        <v>992</v>
      </c>
      <c r="B6779" s="37" t="s">
        <v>281</v>
      </c>
      <c r="C6779" s="37" t="n">
        <v>22</v>
      </c>
      <c r="D6779" s="37" t="n">
        <v>20</v>
      </c>
      <c r="E6779" s="37" t="n">
        <v>0</v>
      </c>
      <c r="F6779" s="37" t="n">
        <v>0</v>
      </c>
      <c r="G6779" s="37" t="n">
        <v>0</v>
      </c>
      <c r="H6779" s="37" t="n">
        <v>5</v>
      </c>
      <c r="I6779" s="37" t="n">
        <v>2</v>
      </c>
      <c r="J6779" s="40" t="n">
        <f aca="false">IF(C6779=0,"",D6779/C6779)</f>
        <v>0.909090909090909</v>
      </c>
    </row>
    <row r="6780" customFormat="false" ht="15" hidden="false" customHeight="false" outlineLevel="0" collapsed="false">
      <c r="A6780" s="37" t="s">
        <v>1338</v>
      </c>
      <c r="B6780" s="37" t="s">
        <v>270</v>
      </c>
      <c r="C6780" s="37" t="n">
        <v>22</v>
      </c>
      <c r="D6780" s="37" t="n">
        <v>20</v>
      </c>
      <c r="E6780" s="37" t="n">
        <v>1</v>
      </c>
      <c r="F6780" s="37" t="n">
        <v>0</v>
      </c>
      <c r="G6780" s="37" t="n">
        <v>0</v>
      </c>
      <c r="H6780" s="37" t="n">
        <v>1</v>
      </c>
      <c r="I6780" s="37" t="n">
        <v>0</v>
      </c>
      <c r="J6780" s="40" t="n">
        <f aca="false">IF(C6780=0,"",D6780/C6780)</f>
        <v>0.909090909090909</v>
      </c>
    </row>
    <row r="6781" customFormat="false" ht="15" hidden="false" customHeight="false" outlineLevel="0" collapsed="false">
      <c r="A6781" s="37" t="s">
        <v>1338</v>
      </c>
      <c r="B6781" s="37" t="s">
        <v>271</v>
      </c>
      <c r="C6781" s="37" t="n">
        <v>22</v>
      </c>
      <c r="D6781" s="37" t="n">
        <v>22</v>
      </c>
      <c r="E6781" s="37" t="n">
        <v>1</v>
      </c>
      <c r="F6781" s="37" t="n">
        <v>1</v>
      </c>
      <c r="G6781" s="37" t="n">
        <v>1</v>
      </c>
      <c r="H6781" s="37" t="n">
        <v>0</v>
      </c>
      <c r="I6781" s="37" t="n">
        <v>0</v>
      </c>
      <c r="J6781" s="40" t="n">
        <f aca="false">IF(C6781=0,"",D6781/C6781)</f>
        <v>1</v>
      </c>
    </row>
    <row r="6782" customFormat="false" ht="15" hidden="false" customHeight="false" outlineLevel="0" collapsed="false">
      <c r="A6782" s="37" t="s">
        <v>1338</v>
      </c>
      <c r="B6782" s="37" t="s">
        <v>272</v>
      </c>
      <c r="C6782" s="37" t="n">
        <v>22</v>
      </c>
      <c r="D6782" s="37" t="n">
        <v>21</v>
      </c>
      <c r="E6782" s="37" t="n">
        <v>1</v>
      </c>
      <c r="F6782" s="37" t="n">
        <v>0</v>
      </c>
      <c r="G6782" s="37" t="n">
        <v>1</v>
      </c>
      <c r="H6782" s="37" t="n">
        <v>4</v>
      </c>
      <c r="I6782" s="37" t="n">
        <v>0</v>
      </c>
      <c r="J6782" s="40" t="n">
        <f aca="false">IF(C6782=0,"",D6782/C6782)</f>
        <v>0.954545454545455</v>
      </c>
    </row>
    <row r="6783" customFormat="false" ht="15" hidden="false" customHeight="false" outlineLevel="0" collapsed="false">
      <c r="A6783" s="37" t="s">
        <v>1338</v>
      </c>
      <c r="B6783" s="37" t="s">
        <v>273</v>
      </c>
      <c r="C6783" s="37" t="n">
        <v>22</v>
      </c>
      <c r="D6783" s="37" t="n">
        <v>22</v>
      </c>
      <c r="E6783" s="37" t="n">
        <v>0</v>
      </c>
      <c r="F6783" s="37" t="n">
        <v>1</v>
      </c>
      <c r="G6783" s="37" t="n">
        <v>0</v>
      </c>
      <c r="H6783" s="37" t="n">
        <v>0</v>
      </c>
      <c r="I6783" s="37" t="n">
        <v>0</v>
      </c>
      <c r="J6783" s="40" t="n">
        <f aca="false">IF(C6783=0,"",D6783/C6783)</f>
        <v>1</v>
      </c>
    </row>
    <row r="6784" customFormat="false" ht="15" hidden="false" customHeight="false" outlineLevel="0" collapsed="false">
      <c r="A6784" s="37" t="s">
        <v>1338</v>
      </c>
      <c r="B6784" s="37" t="s">
        <v>274</v>
      </c>
      <c r="C6784" s="37" t="n">
        <v>22</v>
      </c>
      <c r="D6784" s="37" t="n">
        <v>21</v>
      </c>
      <c r="E6784" s="37" t="n">
        <v>1</v>
      </c>
      <c r="F6784" s="37" t="n">
        <v>2</v>
      </c>
      <c r="G6784" s="37" t="n">
        <v>0</v>
      </c>
      <c r="H6784" s="37" t="n">
        <v>1</v>
      </c>
      <c r="I6784" s="37" t="n">
        <v>0</v>
      </c>
      <c r="J6784" s="40" t="n">
        <f aca="false">IF(C6784=0,"",D6784/C6784)</f>
        <v>0.954545454545455</v>
      </c>
    </row>
    <row r="6785" customFormat="false" ht="15" hidden="false" customHeight="false" outlineLevel="0" collapsed="false">
      <c r="A6785" s="37" t="s">
        <v>1338</v>
      </c>
      <c r="B6785" s="37" t="s">
        <v>275</v>
      </c>
      <c r="C6785" s="37" t="n">
        <v>22</v>
      </c>
      <c r="D6785" s="37" t="n">
        <v>22</v>
      </c>
      <c r="E6785" s="37" t="n">
        <v>1</v>
      </c>
      <c r="F6785" s="37" t="n">
        <v>0</v>
      </c>
      <c r="G6785" s="37" t="n">
        <v>1</v>
      </c>
      <c r="H6785" s="37" t="n">
        <v>1</v>
      </c>
      <c r="I6785" s="37" t="n">
        <v>3</v>
      </c>
      <c r="J6785" s="40" t="n">
        <f aca="false">IF(C6785=0,"",D6785/C6785)</f>
        <v>1</v>
      </c>
    </row>
    <row r="6786" customFormat="false" ht="15" hidden="false" customHeight="false" outlineLevel="0" collapsed="false">
      <c r="A6786" s="37" t="s">
        <v>1338</v>
      </c>
      <c r="B6786" s="37" t="s">
        <v>276</v>
      </c>
      <c r="C6786" s="37" t="n">
        <v>22</v>
      </c>
      <c r="D6786" s="37" t="n">
        <v>20</v>
      </c>
      <c r="E6786" s="37" t="n">
        <v>2</v>
      </c>
      <c r="F6786" s="37" t="n">
        <v>2</v>
      </c>
      <c r="G6786" s="37" t="n">
        <v>0</v>
      </c>
      <c r="H6786" s="37" t="n">
        <v>1</v>
      </c>
      <c r="I6786" s="37" t="n">
        <v>0</v>
      </c>
      <c r="J6786" s="40" t="n">
        <f aca="false">IF(C6786=0,"",D6786/C6786)</f>
        <v>0.909090909090909</v>
      </c>
    </row>
    <row r="6787" customFormat="false" ht="15" hidden="false" customHeight="false" outlineLevel="0" collapsed="false">
      <c r="A6787" s="37" t="s">
        <v>1338</v>
      </c>
      <c r="B6787" s="37" t="s">
        <v>277</v>
      </c>
      <c r="C6787" s="37" t="n">
        <v>22</v>
      </c>
      <c r="D6787" s="37" t="n">
        <v>20</v>
      </c>
      <c r="E6787" s="37" t="n">
        <v>0</v>
      </c>
      <c r="F6787" s="37" t="n">
        <v>0</v>
      </c>
      <c r="G6787" s="37" t="n">
        <v>0</v>
      </c>
      <c r="H6787" s="37" t="n">
        <v>4</v>
      </c>
      <c r="I6787" s="37" t="n">
        <v>2</v>
      </c>
      <c r="J6787" s="40" t="n">
        <f aca="false">IF(C6787=0,"",D6787/C6787)</f>
        <v>0.909090909090909</v>
      </c>
    </row>
    <row r="6788" customFormat="false" ht="15" hidden="false" customHeight="false" outlineLevel="0" collapsed="false">
      <c r="A6788" s="37" t="s">
        <v>1338</v>
      </c>
      <c r="B6788" s="37" t="s">
        <v>278</v>
      </c>
      <c r="C6788" s="37" t="n">
        <v>22</v>
      </c>
      <c r="D6788" s="37" t="n">
        <v>19</v>
      </c>
      <c r="E6788" s="37" t="n">
        <v>1</v>
      </c>
      <c r="F6788" s="37" t="n">
        <v>1</v>
      </c>
      <c r="G6788" s="37" t="n">
        <v>0</v>
      </c>
      <c r="H6788" s="37" t="n">
        <v>3</v>
      </c>
      <c r="I6788" s="37" t="n">
        <v>0</v>
      </c>
      <c r="J6788" s="40" t="n">
        <f aca="false">IF(C6788=0,"",D6788/C6788)</f>
        <v>0.863636363636364</v>
      </c>
    </row>
    <row r="6789" customFormat="false" ht="15" hidden="false" customHeight="false" outlineLevel="0" collapsed="false">
      <c r="A6789" s="37" t="s">
        <v>1338</v>
      </c>
      <c r="B6789" s="37" t="s">
        <v>279</v>
      </c>
      <c r="C6789" s="37" t="n">
        <v>22</v>
      </c>
      <c r="D6789" s="37" t="n">
        <v>20</v>
      </c>
      <c r="E6789" s="37" t="n">
        <v>0</v>
      </c>
      <c r="F6789" s="37" t="n">
        <v>0</v>
      </c>
      <c r="G6789" s="37" t="n">
        <v>0</v>
      </c>
      <c r="H6789" s="37" t="n">
        <v>4</v>
      </c>
      <c r="I6789" s="37" t="n">
        <v>3</v>
      </c>
      <c r="J6789" s="40" t="n">
        <f aca="false">IF(C6789=0,"",D6789/C6789)</f>
        <v>0.909090909090909</v>
      </c>
    </row>
    <row r="6790" customFormat="false" ht="15" hidden="false" customHeight="false" outlineLevel="0" collapsed="false">
      <c r="A6790" s="37" t="s">
        <v>1338</v>
      </c>
      <c r="B6790" s="37" t="s">
        <v>280</v>
      </c>
      <c r="C6790" s="37" t="n">
        <v>22</v>
      </c>
      <c r="D6790" s="37" t="n">
        <v>22</v>
      </c>
      <c r="E6790" s="37" t="n">
        <v>1</v>
      </c>
      <c r="F6790" s="37" t="n">
        <v>0</v>
      </c>
      <c r="G6790" s="37" t="n">
        <v>0</v>
      </c>
      <c r="H6790" s="37" t="n">
        <v>1</v>
      </c>
      <c r="I6790" s="37" t="n">
        <v>0</v>
      </c>
      <c r="J6790" s="40" t="n">
        <f aca="false">IF(C6790=0,"",D6790/C6790)</f>
        <v>1</v>
      </c>
    </row>
    <row r="6791" customFormat="false" ht="15" hidden="false" customHeight="false" outlineLevel="0" collapsed="false">
      <c r="A6791" s="37" t="s">
        <v>1338</v>
      </c>
      <c r="B6791" s="37" t="s">
        <v>281</v>
      </c>
      <c r="C6791" s="37" t="n">
        <v>22</v>
      </c>
      <c r="D6791" s="37" t="n">
        <v>22</v>
      </c>
      <c r="E6791" s="37" t="n">
        <v>0</v>
      </c>
      <c r="F6791" s="37" t="n">
        <v>0</v>
      </c>
      <c r="G6791" s="37" t="n">
        <v>0</v>
      </c>
      <c r="H6791" s="37" t="n">
        <v>2</v>
      </c>
      <c r="I6791" s="37" t="n">
        <v>11</v>
      </c>
      <c r="J6791" s="40" t="n">
        <f aca="false">IF(C6791=0,"",D6791/C6791)</f>
        <v>1</v>
      </c>
    </row>
    <row r="6792" customFormat="false" ht="15" hidden="false" customHeight="false" outlineLevel="0" collapsed="false">
      <c r="A6792" s="37" t="s">
        <v>533</v>
      </c>
      <c r="B6792" s="37" t="s">
        <v>270</v>
      </c>
      <c r="C6792" s="37" t="n">
        <v>22</v>
      </c>
      <c r="D6792" s="37" t="n">
        <v>22</v>
      </c>
      <c r="E6792" s="37" t="n">
        <v>0</v>
      </c>
      <c r="F6792" s="37" t="n">
        <v>2</v>
      </c>
      <c r="G6792" s="37" t="n">
        <v>1</v>
      </c>
      <c r="H6792" s="37" t="n">
        <v>1</v>
      </c>
      <c r="I6792" s="37" t="n">
        <v>1</v>
      </c>
      <c r="J6792" s="40" t="n">
        <f aca="false">IF(C6792=0,"",D6792/C6792)</f>
        <v>1</v>
      </c>
    </row>
    <row r="6793" customFormat="false" ht="15" hidden="false" customHeight="false" outlineLevel="0" collapsed="false">
      <c r="A6793" s="37" t="s">
        <v>533</v>
      </c>
      <c r="B6793" s="37" t="s">
        <v>271</v>
      </c>
      <c r="C6793" s="37" t="n">
        <v>22</v>
      </c>
      <c r="D6793" s="37" t="n">
        <v>19</v>
      </c>
      <c r="E6793" s="37" t="n">
        <v>1</v>
      </c>
      <c r="F6793" s="37" t="n">
        <v>1</v>
      </c>
      <c r="G6793" s="37" t="n">
        <v>0</v>
      </c>
      <c r="H6793" s="37" t="n">
        <v>2</v>
      </c>
      <c r="I6793" s="37" t="n">
        <v>0</v>
      </c>
      <c r="J6793" s="40" t="n">
        <f aca="false">IF(C6793=0,"",D6793/C6793)</f>
        <v>0.863636363636364</v>
      </c>
    </row>
    <row r="6794" customFormat="false" ht="15" hidden="false" customHeight="false" outlineLevel="0" collapsed="false">
      <c r="A6794" s="37" t="s">
        <v>533</v>
      </c>
      <c r="B6794" s="37" t="s">
        <v>272</v>
      </c>
      <c r="C6794" s="37" t="n">
        <v>22</v>
      </c>
      <c r="D6794" s="37" t="n">
        <v>22</v>
      </c>
      <c r="E6794" s="37" t="n">
        <v>0</v>
      </c>
      <c r="F6794" s="37" t="n">
        <v>0</v>
      </c>
      <c r="G6794" s="37" t="n">
        <v>0</v>
      </c>
      <c r="H6794" s="37" t="n">
        <v>3</v>
      </c>
      <c r="I6794" s="37" t="n">
        <v>3</v>
      </c>
      <c r="J6794" s="40" t="n">
        <f aca="false">IF(C6794=0,"",D6794/C6794)</f>
        <v>1</v>
      </c>
    </row>
    <row r="6795" customFormat="false" ht="15" hidden="false" customHeight="false" outlineLevel="0" collapsed="false">
      <c r="A6795" s="37" t="s">
        <v>533</v>
      </c>
      <c r="B6795" s="37" t="s">
        <v>273</v>
      </c>
      <c r="C6795" s="37" t="n">
        <v>22</v>
      </c>
      <c r="D6795" s="37" t="n">
        <v>21</v>
      </c>
      <c r="E6795" s="37" t="n">
        <v>0</v>
      </c>
      <c r="F6795" s="37" t="n">
        <v>1</v>
      </c>
      <c r="G6795" s="37" t="n">
        <v>0</v>
      </c>
      <c r="H6795" s="37" t="n">
        <v>1</v>
      </c>
      <c r="I6795" s="37" t="n">
        <v>0</v>
      </c>
      <c r="J6795" s="40" t="n">
        <f aca="false">IF(C6795=0,"",D6795/C6795)</f>
        <v>0.954545454545455</v>
      </c>
    </row>
    <row r="6796" customFormat="false" ht="15" hidden="false" customHeight="false" outlineLevel="0" collapsed="false">
      <c r="A6796" s="37" t="s">
        <v>533</v>
      </c>
      <c r="B6796" s="37" t="s">
        <v>274</v>
      </c>
      <c r="C6796" s="37" t="n">
        <v>22</v>
      </c>
      <c r="D6796" s="37" t="n">
        <v>21</v>
      </c>
      <c r="E6796" s="37" t="n">
        <v>0</v>
      </c>
      <c r="F6796" s="37" t="n">
        <v>1</v>
      </c>
      <c r="G6796" s="37" t="n">
        <v>0</v>
      </c>
      <c r="H6796" s="37" t="n">
        <v>1</v>
      </c>
      <c r="I6796" s="37" t="n">
        <v>3</v>
      </c>
      <c r="J6796" s="40" t="n">
        <f aca="false">IF(C6796=0,"",D6796/C6796)</f>
        <v>0.954545454545455</v>
      </c>
    </row>
    <row r="6797" customFormat="false" ht="15" hidden="false" customHeight="false" outlineLevel="0" collapsed="false">
      <c r="A6797" s="37" t="s">
        <v>533</v>
      </c>
      <c r="B6797" s="37" t="s">
        <v>275</v>
      </c>
      <c r="C6797" s="37" t="n">
        <v>22</v>
      </c>
      <c r="D6797" s="37" t="n">
        <v>21</v>
      </c>
      <c r="E6797" s="37" t="n">
        <v>1</v>
      </c>
      <c r="F6797" s="37" t="n">
        <v>0</v>
      </c>
      <c r="G6797" s="37" t="n">
        <v>0</v>
      </c>
      <c r="H6797" s="37" t="n">
        <v>0</v>
      </c>
      <c r="I6797" s="37" t="n">
        <v>0</v>
      </c>
      <c r="J6797" s="40" t="n">
        <f aca="false">IF(C6797=0,"",D6797/C6797)</f>
        <v>0.954545454545455</v>
      </c>
    </row>
    <row r="6798" customFormat="false" ht="15" hidden="false" customHeight="false" outlineLevel="0" collapsed="false">
      <c r="A6798" s="37" t="s">
        <v>533</v>
      </c>
      <c r="B6798" s="37" t="s">
        <v>276</v>
      </c>
      <c r="C6798" s="37" t="n">
        <v>22</v>
      </c>
      <c r="D6798" s="37" t="n">
        <v>20</v>
      </c>
      <c r="E6798" s="37" t="n">
        <v>0</v>
      </c>
      <c r="F6798" s="37" t="n">
        <v>0</v>
      </c>
      <c r="G6798" s="37" t="n">
        <v>1</v>
      </c>
      <c r="H6798" s="37" t="n">
        <v>0</v>
      </c>
      <c r="I6798" s="37" t="n">
        <v>2</v>
      </c>
      <c r="J6798" s="40" t="n">
        <f aca="false">IF(C6798=0,"",D6798/C6798)</f>
        <v>0.909090909090909</v>
      </c>
    </row>
    <row r="6799" customFormat="false" ht="15" hidden="false" customHeight="false" outlineLevel="0" collapsed="false">
      <c r="A6799" s="37" t="s">
        <v>533</v>
      </c>
      <c r="B6799" s="37" t="s">
        <v>277</v>
      </c>
      <c r="C6799" s="37" t="n">
        <v>22</v>
      </c>
      <c r="D6799" s="37" t="n">
        <v>21</v>
      </c>
      <c r="E6799" s="37" t="n">
        <v>2</v>
      </c>
      <c r="F6799" s="37" t="n">
        <v>1</v>
      </c>
      <c r="G6799" s="37" t="n">
        <v>2</v>
      </c>
      <c r="H6799" s="37" t="n">
        <v>1</v>
      </c>
      <c r="I6799" s="37" t="n">
        <v>0</v>
      </c>
      <c r="J6799" s="40" t="n">
        <f aca="false">IF(C6799=0,"",D6799/C6799)</f>
        <v>0.954545454545455</v>
      </c>
    </row>
    <row r="6800" customFormat="false" ht="15" hidden="false" customHeight="false" outlineLevel="0" collapsed="false">
      <c r="A6800" s="37" t="s">
        <v>533</v>
      </c>
      <c r="B6800" s="37" t="s">
        <v>278</v>
      </c>
      <c r="C6800" s="37" t="n">
        <v>22</v>
      </c>
      <c r="D6800" s="37" t="n">
        <v>22</v>
      </c>
      <c r="E6800" s="37" t="n">
        <v>2</v>
      </c>
      <c r="F6800" s="37" t="n">
        <v>0</v>
      </c>
      <c r="G6800" s="37" t="n">
        <v>0</v>
      </c>
      <c r="H6800" s="37" t="n">
        <v>2</v>
      </c>
      <c r="I6800" s="37" t="n">
        <v>2</v>
      </c>
      <c r="J6800" s="40" t="n">
        <f aca="false">IF(C6800=0,"",D6800/C6800)</f>
        <v>1</v>
      </c>
    </row>
    <row r="6801" customFormat="false" ht="15" hidden="false" customHeight="false" outlineLevel="0" collapsed="false">
      <c r="A6801" s="37" t="s">
        <v>533</v>
      </c>
      <c r="B6801" s="37" t="s">
        <v>279</v>
      </c>
      <c r="C6801" s="37" t="n">
        <v>22</v>
      </c>
      <c r="D6801" s="37" t="n">
        <v>20</v>
      </c>
      <c r="E6801" s="37" t="n">
        <v>0</v>
      </c>
      <c r="F6801" s="37" t="n">
        <v>2</v>
      </c>
      <c r="G6801" s="37" t="n">
        <v>0</v>
      </c>
      <c r="H6801" s="37" t="n">
        <v>2</v>
      </c>
      <c r="I6801" s="37" t="n">
        <v>2</v>
      </c>
      <c r="J6801" s="40" t="n">
        <f aca="false">IF(C6801=0,"",D6801/C6801)</f>
        <v>0.909090909090909</v>
      </c>
    </row>
    <row r="6802" customFormat="false" ht="15" hidden="false" customHeight="false" outlineLevel="0" collapsed="false">
      <c r="A6802" s="37" t="s">
        <v>533</v>
      </c>
      <c r="B6802" s="37" t="s">
        <v>280</v>
      </c>
      <c r="C6802" s="37" t="n">
        <v>22</v>
      </c>
      <c r="D6802" s="37" t="n">
        <v>20</v>
      </c>
      <c r="E6802" s="37" t="n">
        <v>0</v>
      </c>
      <c r="F6802" s="37" t="n">
        <v>2</v>
      </c>
      <c r="G6802" s="37" t="n">
        <v>1</v>
      </c>
      <c r="H6802" s="37" t="n">
        <v>2</v>
      </c>
      <c r="I6802" s="37" t="n">
        <v>1</v>
      </c>
      <c r="J6802" s="40" t="n">
        <f aca="false">IF(C6802=0,"",D6802/C6802)</f>
        <v>0.909090909090909</v>
      </c>
    </row>
    <row r="6803" customFormat="false" ht="15" hidden="false" customHeight="false" outlineLevel="0" collapsed="false">
      <c r="A6803" s="37" t="s">
        <v>533</v>
      </c>
      <c r="B6803" s="37" t="s">
        <v>281</v>
      </c>
      <c r="C6803" s="37" t="n">
        <v>22</v>
      </c>
      <c r="D6803" s="37" t="n">
        <v>21</v>
      </c>
      <c r="E6803" s="37" t="n">
        <v>0</v>
      </c>
      <c r="F6803" s="37" t="n">
        <v>0</v>
      </c>
      <c r="G6803" s="37" t="n">
        <v>0</v>
      </c>
      <c r="H6803" s="37" t="n">
        <v>3</v>
      </c>
      <c r="I6803" s="37" t="n">
        <v>0</v>
      </c>
      <c r="J6803" s="40" t="n">
        <f aca="false">IF(C6803=0,"",D6803/C6803)</f>
        <v>0.954545454545455</v>
      </c>
    </row>
    <row r="6804" customFormat="false" ht="15" hidden="false" customHeight="false" outlineLevel="0" collapsed="false">
      <c r="A6804" s="37" t="s">
        <v>1339</v>
      </c>
      <c r="B6804" s="37" t="s">
        <v>270</v>
      </c>
      <c r="C6804" s="37" t="n">
        <v>22</v>
      </c>
      <c r="D6804" s="37" t="n">
        <v>17</v>
      </c>
      <c r="E6804" s="37" t="n">
        <v>0</v>
      </c>
      <c r="F6804" s="37" t="n">
        <v>0</v>
      </c>
      <c r="G6804" s="37" t="n">
        <v>0</v>
      </c>
      <c r="H6804" s="37" t="n">
        <v>0</v>
      </c>
      <c r="I6804" s="37" t="n">
        <v>7</v>
      </c>
      <c r="J6804" s="40" t="n">
        <f aca="false">IF(C6804=0,"",D6804/C6804)</f>
        <v>0.772727272727273</v>
      </c>
    </row>
    <row r="6805" customFormat="false" ht="15" hidden="false" customHeight="false" outlineLevel="0" collapsed="false">
      <c r="A6805" s="37" t="s">
        <v>1339</v>
      </c>
      <c r="B6805" s="37" t="s">
        <v>271</v>
      </c>
      <c r="C6805" s="37" t="n">
        <v>22</v>
      </c>
      <c r="D6805" s="37" t="n">
        <v>19</v>
      </c>
      <c r="E6805" s="37" t="n">
        <v>1</v>
      </c>
      <c r="F6805" s="37" t="n">
        <v>0</v>
      </c>
      <c r="G6805" s="37" t="n">
        <v>0</v>
      </c>
      <c r="H6805" s="37" t="n">
        <v>2</v>
      </c>
      <c r="I6805" s="37" t="n">
        <v>3</v>
      </c>
      <c r="J6805" s="40" t="n">
        <f aca="false">IF(C6805=0,"",D6805/C6805)</f>
        <v>0.863636363636364</v>
      </c>
    </row>
    <row r="6806" customFormat="false" ht="15" hidden="false" customHeight="false" outlineLevel="0" collapsed="false">
      <c r="A6806" s="37" t="s">
        <v>1339</v>
      </c>
      <c r="B6806" s="37" t="s">
        <v>272</v>
      </c>
      <c r="C6806" s="37" t="n">
        <v>22</v>
      </c>
      <c r="D6806" s="37" t="n">
        <v>19</v>
      </c>
      <c r="E6806" s="37" t="n">
        <v>2</v>
      </c>
      <c r="F6806" s="37" t="n">
        <v>1</v>
      </c>
      <c r="G6806" s="37" t="n">
        <v>0</v>
      </c>
      <c r="H6806" s="37" t="n">
        <v>3</v>
      </c>
      <c r="I6806" s="37" t="n">
        <v>11</v>
      </c>
      <c r="J6806" s="40" t="n">
        <f aca="false">IF(C6806=0,"",D6806/C6806)</f>
        <v>0.863636363636364</v>
      </c>
    </row>
    <row r="6807" customFormat="false" ht="15" hidden="false" customHeight="false" outlineLevel="0" collapsed="false">
      <c r="A6807" s="37" t="s">
        <v>1339</v>
      </c>
      <c r="B6807" s="37" t="s">
        <v>273</v>
      </c>
      <c r="C6807" s="37" t="n">
        <v>22</v>
      </c>
      <c r="D6807" s="37" t="n">
        <v>21</v>
      </c>
      <c r="E6807" s="37" t="n">
        <v>0</v>
      </c>
      <c r="F6807" s="37" t="n">
        <v>0</v>
      </c>
      <c r="G6807" s="37" t="n">
        <v>2</v>
      </c>
      <c r="H6807" s="37" t="n">
        <v>1</v>
      </c>
      <c r="I6807" s="37" t="n">
        <v>11</v>
      </c>
      <c r="J6807" s="40" t="n">
        <f aca="false">IF(C6807=0,"",D6807/C6807)</f>
        <v>0.954545454545455</v>
      </c>
    </row>
    <row r="6808" customFormat="false" ht="15" hidden="false" customHeight="false" outlineLevel="0" collapsed="false">
      <c r="A6808" s="37" t="s">
        <v>1339</v>
      </c>
      <c r="B6808" s="37" t="s">
        <v>274</v>
      </c>
      <c r="C6808" s="37" t="n">
        <v>22</v>
      </c>
      <c r="D6808" s="37" t="n">
        <v>18</v>
      </c>
      <c r="E6808" s="37" t="n">
        <v>1</v>
      </c>
      <c r="F6808" s="37" t="n">
        <v>0</v>
      </c>
      <c r="G6808" s="37" t="n">
        <v>0</v>
      </c>
      <c r="H6808" s="37" t="n">
        <v>3</v>
      </c>
      <c r="I6808" s="37" t="n">
        <v>11</v>
      </c>
      <c r="J6808" s="40" t="n">
        <f aca="false">IF(C6808=0,"",D6808/C6808)</f>
        <v>0.818181818181818</v>
      </c>
    </row>
    <row r="6809" customFormat="false" ht="15" hidden="false" customHeight="false" outlineLevel="0" collapsed="false">
      <c r="A6809" s="37" t="s">
        <v>1339</v>
      </c>
      <c r="B6809" s="37" t="s">
        <v>275</v>
      </c>
      <c r="C6809" s="37" t="n">
        <v>22</v>
      </c>
      <c r="D6809" s="37" t="n">
        <v>21</v>
      </c>
      <c r="E6809" s="37" t="n">
        <v>0</v>
      </c>
      <c r="F6809" s="37" t="n">
        <v>0</v>
      </c>
      <c r="G6809" s="37" t="n">
        <v>0</v>
      </c>
      <c r="H6809" s="37" t="n">
        <v>2</v>
      </c>
      <c r="I6809" s="37" t="n">
        <v>8</v>
      </c>
      <c r="J6809" s="40" t="n">
        <f aca="false">IF(C6809=0,"",D6809/C6809)</f>
        <v>0.954545454545455</v>
      </c>
    </row>
    <row r="6810" customFormat="false" ht="15" hidden="false" customHeight="false" outlineLevel="0" collapsed="false">
      <c r="A6810" s="37" t="s">
        <v>1339</v>
      </c>
      <c r="B6810" s="37" t="s">
        <v>276</v>
      </c>
      <c r="C6810" s="37" t="n">
        <v>22</v>
      </c>
      <c r="D6810" s="37" t="n">
        <v>17</v>
      </c>
      <c r="E6810" s="37" t="n">
        <v>1</v>
      </c>
      <c r="F6810" s="37" t="n">
        <v>0</v>
      </c>
      <c r="G6810" s="37" t="n">
        <v>0</v>
      </c>
      <c r="H6810" s="37" t="n">
        <v>0</v>
      </c>
      <c r="I6810" s="37" t="n">
        <v>5</v>
      </c>
      <c r="J6810" s="40" t="n">
        <f aca="false">IF(C6810=0,"",D6810/C6810)</f>
        <v>0.772727272727273</v>
      </c>
    </row>
    <row r="6811" customFormat="false" ht="15" hidden="false" customHeight="false" outlineLevel="0" collapsed="false">
      <c r="A6811" s="37" t="s">
        <v>1339</v>
      </c>
      <c r="B6811" s="37" t="s">
        <v>277</v>
      </c>
      <c r="C6811" s="37" t="n">
        <v>22</v>
      </c>
      <c r="D6811" s="37" t="n">
        <v>18</v>
      </c>
      <c r="E6811" s="37" t="n">
        <v>2</v>
      </c>
      <c r="F6811" s="37" t="n">
        <v>0</v>
      </c>
      <c r="G6811" s="37" t="n">
        <v>0</v>
      </c>
      <c r="H6811" s="37" t="n">
        <v>2</v>
      </c>
      <c r="I6811" s="37" t="n">
        <v>15</v>
      </c>
      <c r="J6811" s="40" t="n">
        <f aca="false">IF(C6811=0,"",D6811/C6811)</f>
        <v>0.818181818181818</v>
      </c>
    </row>
    <row r="6812" customFormat="false" ht="15" hidden="false" customHeight="false" outlineLevel="0" collapsed="false">
      <c r="A6812" s="37" t="s">
        <v>1267</v>
      </c>
      <c r="B6812" s="37" t="s">
        <v>270</v>
      </c>
      <c r="C6812" s="37" t="n">
        <v>22</v>
      </c>
      <c r="D6812" s="37" t="n">
        <v>21</v>
      </c>
      <c r="E6812" s="37" t="n">
        <v>0</v>
      </c>
      <c r="F6812" s="37" t="n">
        <v>0</v>
      </c>
      <c r="G6812" s="37" t="n">
        <v>1</v>
      </c>
      <c r="H6812" s="37" t="n">
        <v>0</v>
      </c>
      <c r="I6812" s="37" t="n">
        <v>2</v>
      </c>
      <c r="J6812" s="40" t="n">
        <f aca="false">IF(C6812=0,"",D6812/C6812)</f>
        <v>0.954545454545455</v>
      </c>
    </row>
    <row r="6813" customFormat="false" ht="15" hidden="false" customHeight="false" outlineLevel="0" collapsed="false">
      <c r="A6813" s="37" t="s">
        <v>1267</v>
      </c>
      <c r="B6813" s="37" t="s">
        <v>271</v>
      </c>
      <c r="C6813" s="37" t="n">
        <v>22</v>
      </c>
      <c r="D6813" s="37" t="n">
        <v>20</v>
      </c>
      <c r="E6813" s="37" t="n">
        <v>1</v>
      </c>
      <c r="F6813" s="37" t="n">
        <v>1</v>
      </c>
      <c r="G6813" s="37" t="n">
        <v>0</v>
      </c>
      <c r="H6813" s="37" t="n">
        <v>2</v>
      </c>
      <c r="I6813" s="37" t="n">
        <v>1</v>
      </c>
      <c r="J6813" s="40" t="n">
        <f aca="false">IF(C6813=0,"",D6813/C6813)</f>
        <v>0.909090909090909</v>
      </c>
    </row>
    <row r="6814" customFormat="false" ht="15" hidden="false" customHeight="false" outlineLevel="0" collapsed="false">
      <c r="A6814" s="37" t="s">
        <v>1267</v>
      </c>
      <c r="B6814" s="37" t="s">
        <v>272</v>
      </c>
      <c r="C6814" s="37" t="n">
        <v>22</v>
      </c>
      <c r="D6814" s="37" t="n">
        <v>21</v>
      </c>
      <c r="E6814" s="37" t="n">
        <v>1</v>
      </c>
      <c r="F6814" s="37" t="n">
        <v>0</v>
      </c>
      <c r="G6814" s="37" t="n">
        <v>0</v>
      </c>
      <c r="H6814" s="37" t="n">
        <v>1</v>
      </c>
      <c r="I6814" s="37" t="n">
        <v>0</v>
      </c>
      <c r="J6814" s="40" t="n">
        <f aca="false">IF(C6814=0,"",D6814/C6814)</f>
        <v>0.954545454545455</v>
      </c>
    </row>
    <row r="6815" customFormat="false" ht="15" hidden="false" customHeight="false" outlineLevel="0" collapsed="false">
      <c r="A6815" s="37" t="s">
        <v>1267</v>
      </c>
      <c r="B6815" s="37" t="s">
        <v>273</v>
      </c>
      <c r="C6815" s="37" t="n">
        <v>22</v>
      </c>
      <c r="D6815" s="37" t="n">
        <v>21</v>
      </c>
      <c r="E6815" s="37" t="n">
        <v>0</v>
      </c>
      <c r="F6815" s="37" t="n">
        <v>1</v>
      </c>
      <c r="G6815" s="37" t="n">
        <v>0</v>
      </c>
      <c r="H6815" s="37" t="n">
        <v>3</v>
      </c>
      <c r="I6815" s="37" t="n">
        <v>0</v>
      </c>
      <c r="J6815" s="40" t="n">
        <f aca="false">IF(C6815=0,"",D6815/C6815)</f>
        <v>0.954545454545455</v>
      </c>
    </row>
    <row r="6816" customFormat="false" ht="15" hidden="false" customHeight="false" outlineLevel="0" collapsed="false">
      <c r="A6816" s="37" t="s">
        <v>1267</v>
      </c>
      <c r="B6816" s="37" t="s">
        <v>274</v>
      </c>
      <c r="C6816" s="37" t="n">
        <v>22</v>
      </c>
      <c r="D6816" s="37" t="n">
        <v>20</v>
      </c>
      <c r="E6816" s="37" t="n">
        <v>1</v>
      </c>
      <c r="F6816" s="37" t="n">
        <v>1</v>
      </c>
      <c r="G6816" s="37" t="n">
        <v>0</v>
      </c>
      <c r="H6816" s="37" t="n">
        <v>0</v>
      </c>
      <c r="I6816" s="37" t="n">
        <v>0</v>
      </c>
      <c r="J6816" s="40" t="n">
        <f aca="false">IF(C6816=0,"",D6816/C6816)</f>
        <v>0.909090909090909</v>
      </c>
    </row>
    <row r="6817" customFormat="false" ht="15" hidden="false" customHeight="false" outlineLevel="0" collapsed="false">
      <c r="A6817" s="37" t="s">
        <v>1267</v>
      </c>
      <c r="B6817" s="37" t="s">
        <v>275</v>
      </c>
      <c r="C6817" s="37" t="n">
        <v>22</v>
      </c>
      <c r="D6817" s="37" t="n">
        <v>19</v>
      </c>
      <c r="E6817" s="37" t="n">
        <v>0</v>
      </c>
      <c r="F6817" s="37" t="n">
        <v>0</v>
      </c>
      <c r="G6817" s="37" t="n">
        <v>0</v>
      </c>
      <c r="H6817" s="37" t="n">
        <v>1</v>
      </c>
      <c r="I6817" s="37" t="n">
        <v>0</v>
      </c>
      <c r="J6817" s="40" t="n">
        <f aca="false">IF(C6817=0,"",D6817/C6817)</f>
        <v>0.863636363636364</v>
      </c>
    </row>
    <row r="6818" customFormat="false" ht="15" hidden="false" customHeight="false" outlineLevel="0" collapsed="false">
      <c r="A6818" s="37" t="s">
        <v>1267</v>
      </c>
      <c r="B6818" s="37" t="s">
        <v>276</v>
      </c>
      <c r="C6818" s="37" t="n">
        <v>22</v>
      </c>
      <c r="D6818" s="37" t="n">
        <v>20</v>
      </c>
      <c r="E6818" s="37" t="n">
        <v>0</v>
      </c>
      <c r="F6818" s="37" t="n">
        <v>2</v>
      </c>
      <c r="G6818" s="37" t="n">
        <v>0</v>
      </c>
      <c r="H6818" s="37" t="n">
        <v>1</v>
      </c>
      <c r="I6818" s="37" t="n">
        <v>1</v>
      </c>
      <c r="J6818" s="40" t="n">
        <f aca="false">IF(C6818=0,"",D6818/C6818)</f>
        <v>0.909090909090909</v>
      </c>
    </row>
    <row r="6819" customFormat="false" ht="15" hidden="false" customHeight="false" outlineLevel="0" collapsed="false">
      <c r="A6819" s="37" t="s">
        <v>1267</v>
      </c>
      <c r="B6819" s="37" t="s">
        <v>277</v>
      </c>
      <c r="C6819" s="37" t="n">
        <v>22</v>
      </c>
      <c r="D6819" s="37" t="n">
        <v>21</v>
      </c>
      <c r="E6819" s="37" t="n">
        <v>0</v>
      </c>
      <c r="F6819" s="37" t="n">
        <v>0</v>
      </c>
      <c r="G6819" s="37" t="n">
        <v>0</v>
      </c>
      <c r="H6819" s="37" t="n">
        <v>3</v>
      </c>
      <c r="I6819" s="37" t="n">
        <v>1</v>
      </c>
      <c r="J6819" s="40" t="n">
        <f aca="false">IF(C6819=0,"",D6819/C6819)</f>
        <v>0.954545454545455</v>
      </c>
    </row>
    <row r="6820" customFormat="false" ht="15" hidden="false" customHeight="false" outlineLevel="0" collapsed="false">
      <c r="A6820" s="37" t="s">
        <v>1267</v>
      </c>
      <c r="B6820" s="37" t="s">
        <v>278</v>
      </c>
      <c r="C6820" s="37" t="n">
        <v>22</v>
      </c>
      <c r="D6820" s="37" t="n">
        <v>21</v>
      </c>
      <c r="E6820" s="37" t="n">
        <v>0</v>
      </c>
      <c r="F6820" s="37" t="n">
        <v>1</v>
      </c>
      <c r="G6820" s="37" t="n">
        <v>1</v>
      </c>
      <c r="H6820" s="37" t="n">
        <v>1</v>
      </c>
      <c r="I6820" s="37" t="n">
        <v>1</v>
      </c>
      <c r="J6820" s="40" t="n">
        <f aca="false">IF(C6820=0,"",D6820/C6820)</f>
        <v>0.954545454545455</v>
      </c>
    </row>
    <row r="6821" customFormat="false" ht="15" hidden="false" customHeight="false" outlineLevel="0" collapsed="false">
      <c r="A6821" s="37" t="s">
        <v>1267</v>
      </c>
      <c r="B6821" s="37" t="s">
        <v>279</v>
      </c>
      <c r="C6821" s="37" t="n">
        <v>22</v>
      </c>
      <c r="D6821" s="37" t="n">
        <v>20</v>
      </c>
      <c r="E6821" s="37" t="n">
        <v>0</v>
      </c>
      <c r="F6821" s="37" t="n">
        <v>1</v>
      </c>
      <c r="G6821" s="37" t="n">
        <v>0</v>
      </c>
      <c r="H6821" s="37" t="n">
        <v>1</v>
      </c>
      <c r="I6821" s="37" t="n">
        <v>0</v>
      </c>
      <c r="J6821" s="40" t="n">
        <f aca="false">IF(C6821=0,"",D6821/C6821)</f>
        <v>0.909090909090909</v>
      </c>
    </row>
    <row r="6822" customFormat="false" ht="15" hidden="false" customHeight="false" outlineLevel="0" collapsed="false">
      <c r="A6822" s="37" t="s">
        <v>1267</v>
      </c>
      <c r="B6822" s="37" t="s">
        <v>280</v>
      </c>
      <c r="C6822" s="37" t="n">
        <v>22</v>
      </c>
      <c r="D6822" s="37" t="n">
        <v>21</v>
      </c>
      <c r="E6822" s="37" t="n">
        <v>2</v>
      </c>
      <c r="F6822" s="37" t="n">
        <v>0</v>
      </c>
      <c r="G6822" s="37" t="n">
        <v>0</v>
      </c>
      <c r="H6822" s="37" t="n">
        <v>3</v>
      </c>
      <c r="I6822" s="37" t="n">
        <v>1</v>
      </c>
      <c r="J6822" s="40" t="n">
        <f aca="false">IF(C6822=0,"",D6822/C6822)</f>
        <v>0.954545454545455</v>
      </c>
    </row>
    <row r="6823" customFormat="false" ht="15" hidden="false" customHeight="false" outlineLevel="0" collapsed="false">
      <c r="A6823" s="37" t="s">
        <v>1267</v>
      </c>
      <c r="B6823" s="37" t="s">
        <v>281</v>
      </c>
      <c r="C6823" s="37" t="n">
        <v>22</v>
      </c>
      <c r="D6823" s="37" t="n">
        <v>22</v>
      </c>
      <c r="E6823" s="37" t="n">
        <v>1</v>
      </c>
      <c r="F6823" s="37" t="n">
        <v>0</v>
      </c>
      <c r="G6823" s="37" t="n">
        <v>0</v>
      </c>
      <c r="H6823" s="37" t="n">
        <v>3</v>
      </c>
      <c r="I6823" s="37" t="n">
        <v>0</v>
      </c>
      <c r="J6823" s="40" t="n">
        <f aca="false">IF(C6823=0,"",D6823/C6823)</f>
        <v>1</v>
      </c>
    </row>
    <row r="6824" customFormat="false" ht="15" hidden="false" customHeight="false" outlineLevel="0" collapsed="false">
      <c r="A6824" s="37" t="s">
        <v>1340</v>
      </c>
      <c r="B6824" s="37" t="s">
        <v>270</v>
      </c>
      <c r="C6824" s="37" t="n">
        <v>22</v>
      </c>
      <c r="D6824" s="37" t="n">
        <v>22</v>
      </c>
      <c r="E6824" s="37" t="n">
        <v>0</v>
      </c>
      <c r="F6824" s="37" t="n">
        <v>0</v>
      </c>
      <c r="G6824" s="37" t="n">
        <v>0</v>
      </c>
      <c r="H6824" s="37" t="n">
        <v>0</v>
      </c>
      <c r="I6824" s="37" t="n">
        <v>3</v>
      </c>
      <c r="J6824" s="40" t="n">
        <f aca="false">IF(C6824=0,"",D6824/C6824)</f>
        <v>1</v>
      </c>
    </row>
    <row r="6825" customFormat="false" ht="15" hidden="false" customHeight="false" outlineLevel="0" collapsed="false">
      <c r="A6825" s="37" t="s">
        <v>1340</v>
      </c>
      <c r="B6825" s="37" t="s">
        <v>271</v>
      </c>
      <c r="C6825" s="37" t="n">
        <v>22</v>
      </c>
      <c r="D6825" s="37" t="n">
        <v>20</v>
      </c>
      <c r="E6825" s="37" t="n">
        <v>2</v>
      </c>
      <c r="F6825" s="37" t="n">
        <v>0</v>
      </c>
      <c r="G6825" s="37" t="n">
        <v>0</v>
      </c>
      <c r="H6825" s="37" t="n">
        <v>3</v>
      </c>
      <c r="I6825" s="37" t="n">
        <v>0</v>
      </c>
      <c r="J6825" s="40" t="n">
        <f aca="false">IF(C6825=0,"",D6825/C6825)</f>
        <v>0.909090909090909</v>
      </c>
    </row>
    <row r="6826" customFormat="false" ht="15" hidden="false" customHeight="false" outlineLevel="0" collapsed="false">
      <c r="A6826" s="37" t="s">
        <v>1340</v>
      </c>
      <c r="B6826" s="37" t="s">
        <v>272</v>
      </c>
      <c r="C6826" s="37" t="n">
        <v>22</v>
      </c>
      <c r="D6826" s="37" t="n">
        <v>20</v>
      </c>
      <c r="E6826" s="37" t="n">
        <v>1</v>
      </c>
      <c r="F6826" s="37" t="n">
        <v>2</v>
      </c>
      <c r="G6826" s="37" t="n">
        <v>0</v>
      </c>
      <c r="H6826" s="37" t="n">
        <v>1</v>
      </c>
      <c r="I6826" s="37" t="n">
        <v>0</v>
      </c>
      <c r="J6826" s="40" t="n">
        <f aca="false">IF(C6826=0,"",D6826/C6826)</f>
        <v>0.909090909090909</v>
      </c>
    </row>
    <row r="6827" customFormat="false" ht="15" hidden="false" customHeight="false" outlineLevel="0" collapsed="false">
      <c r="A6827" s="37" t="s">
        <v>1340</v>
      </c>
      <c r="B6827" s="37" t="s">
        <v>273</v>
      </c>
      <c r="C6827" s="37" t="n">
        <v>22</v>
      </c>
      <c r="D6827" s="37" t="n">
        <v>20</v>
      </c>
      <c r="E6827" s="37" t="n">
        <v>0</v>
      </c>
      <c r="F6827" s="37" t="n">
        <v>1</v>
      </c>
      <c r="G6827" s="37" t="n">
        <v>0</v>
      </c>
      <c r="H6827" s="37" t="n">
        <v>3</v>
      </c>
      <c r="I6827" s="37" t="n">
        <v>0</v>
      </c>
      <c r="J6827" s="40" t="n">
        <f aca="false">IF(C6827=0,"",D6827/C6827)</f>
        <v>0.909090909090909</v>
      </c>
    </row>
    <row r="6828" customFormat="false" ht="15" hidden="false" customHeight="false" outlineLevel="0" collapsed="false">
      <c r="A6828" s="37" t="s">
        <v>1340</v>
      </c>
      <c r="B6828" s="37" t="s">
        <v>274</v>
      </c>
      <c r="C6828" s="37" t="n">
        <v>22</v>
      </c>
      <c r="D6828" s="37" t="n">
        <v>21</v>
      </c>
      <c r="E6828" s="37" t="n">
        <v>0</v>
      </c>
      <c r="F6828" s="37" t="n">
        <v>0</v>
      </c>
      <c r="G6828" s="37" t="n">
        <v>0</v>
      </c>
      <c r="H6828" s="37" t="n">
        <v>1</v>
      </c>
      <c r="I6828" s="37" t="n">
        <v>1</v>
      </c>
      <c r="J6828" s="40" t="n">
        <f aca="false">IF(C6828=0,"",D6828/C6828)</f>
        <v>0.954545454545455</v>
      </c>
    </row>
    <row r="6829" customFormat="false" ht="15" hidden="false" customHeight="false" outlineLevel="0" collapsed="false">
      <c r="A6829" s="37" t="s">
        <v>1340</v>
      </c>
      <c r="B6829" s="37" t="s">
        <v>275</v>
      </c>
      <c r="C6829" s="37" t="n">
        <v>22</v>
      </c>
      <c r="D6829" s="37" t="n">
        <v>17</v>
      </c>
      <c r="E6829" s="37" t="n">
        <v>0</v>
      </c>
      <c r="F6829" s="37" t="n">
        <v>0</v>
      </c>
      <c r="G6829" s="37" t="n">
        <v>1</v>
      </c>
      <c r="H6829" s="37" t="n">
        <v>0</v>
      </c>
      <c r="I6829" s="37" t="n">
        <v>1</v>
      </c>
      <c r="J6829" s="40" t="n">
        <f aca="false">IF(C6829=0,"",D6829/C6829)</f>
        <v>0.772727272727273</v>
      </c>
    </row>
    <row r="6830" customFormat="false" ht="15" hidden="false" customHeight="false" outlineLevel="0" collapsed="false">
      <c r="A6830" s="37" t="s">
        <v>1340</v>
      </c>
      <c r="B6830" s="37" t="s">
        <v>276</v>
      </c>
      <c r="C6830" s="37" t="n">
        <v>22</v>
      </c>
      <c r="D6830" s="37" t="n">
        <v>20</v>
      </c>
      <c r="E6830" s="37" t="n">
        <v>1</v>
      </c>
      <c r="F6830" s="37" t="n">
        <v>0</v>
      </c>
      <c r="G6830" s="37" t="n">
        <v>1</v>
      </c>
      <c r="H6830" s="37" t="n">
        <v>2</v>
      </c>
      <c r="I6830" s="37" t="n">
        <v>1</v>
      </c>
      <c r="J6830" s="40" t="n">
        <f aca="false">IF(C6830=0,"",D6830/C6830)</f>
        <v>0.909090909090909</v>
      </c>
    </row>
    <row r="6831" customFormat="false" ht="15" hidden="false" customHeight="false" outlineLevel="0" collapsed="false">
      <c r="A6831" s="37" t="s">
        <v>1340</v>
      </c>
      <c r="B6831" s="37" t="s">
        <v>277</v>
      </c>
      <c r="C6831" s="37" t="n">
        <v>22</v>
      </c>
      <c r="D6831" s="37" t="n">
        <v>21</v>
      </c>
      <c r="E6831" s="37" t="n">
        <v>0</v>
      </c>
      <c r="F6831" s="37" t="n">
        <v>1</v>
      </c>
      <c r="G6831" s="37" t="n">
        <v>0</v>
      </c>
      <c r="H6831" s="37" t="n">
        <v>0</v>
      </c>
      <c r="I6831" s="37" t="n">
        <v>0</v>
      </c>
      <c r="J6831" s="40" t="n">
        <f aca="false">IF(C6831=0,"",D6831/C6831)</f>
        <v>0.954545454545455</v>
      </c>
    </row>
    <row r="6832" customFormat="false" ht="15" hidden="false" customHeight="false" outlineLevel="0" collapsed="false">
      <c r="A6832" s="37" t="s">
        <v>1340</v>
      </c>
      <c r="B6832" s="37" t="s">
        <v>278</v>
      </c>
      <c r="C6832" s="37" t="n">
        <v>22</v>
      </c>
      <c r="D6832" s="37" t="n">
        <v>21</v>
      </c>
      <c r="E6832" s="37" t="n">
        <v>0</v>
      </c>
      <c r="F6832" s="37" t="n">
        <v>1</v>
      </c>
      <c r="G6832" s="37" t="n">
        <v>0</v>
      </c>
      <c r="H6832" s="37" t="n">
        <v>2</v>
      </c>
      <c r="I6832" s="37" t="n">
        <v>2</v>
      </c>
      <c r="J6832" s="40" t="n">
        <f aca="false">IF(C6832=0,"",D6832/C6832)</f>
        <v>0.954545454545455</v>
      </c>
    </row>
    <row r="6833" customFormat="false" ht="15" hidden="false" customHeight="false" outlineLevel="0" collapsed="false">
      <c r="A6833" s="37" t="s">
        <v>1340</v>
      </c>
      <c r="B6833" s="37" t="s">
        <v>279</v>
      </c>
      <c r="C6833" s="37" t="n">
        <v>22</v>
      </c>
      <c r="D6833" s="37" t="n">
        <v>21</v>
      </c>
      <c r="E6833" s="37" t="n">
        <v>0</v>
      </c>
      <c r="F6833" s="37" t="n">
        <v>1</v>
      </c>
      <c r="G6833" s="37" t="n">
        <v>1</v>
      </c>
      <c r="H6833" s="37" t="n">
        <v>1</v>
      </c>
      <c r="I6833" s="37" t="n">
        <v>0</v>
      </c>
      <c r="J6833" s="40" t="n">
        <f aca="false">IF(C6833=0,"",D6833/C6833)</f>
        <v>0.954545454545455</v>
      </c>
    </row>
    <row r="6834" customFormat="false" ht="15" hidden="false" customHeight="false" outlineLevel="0" collapsed="false">
      <c r="A6834" s="37" t="s">
        <v>1340</v>
      </c>
      <c r="B6834" s="37" t="s">
        <v>280</v>
      </c>
      <c r="C6834" s="37" t="n">
        <v>22</v>
      </c>
      <c r="D6834" s="37" t="n">
        <v>21</v>
      </c>
      <c r="E6834" s="37" t="n">
        <v>1</v>
      </c>
      <c r="F6834" s="37" t="n">
        <v>1</v>
      </c>
      <c r="G6834" s="37" t="n">
        <v>0</v>
      </c>
      <c r="H6834" s="37" t="n">
        <v>0</v>
      </c>
      <c r="I6834" s="37" t="n">
        <v>1</v>
      </c>
      <c r="J6834" s="40" t="n">
        <f aca="false">IF(C6834=0,"",D6834/C6834)</f>
        <v>0.954545454545455</v>
      </c>
    </row>
    <row r="6835" customFormat="false" ht="15" hidden="false" customHeight="false" outlineLevel="0" collapsed="false">
      <c r="A6835" s="37" t="s">
        <v>1340</v>
      </c>
      <c r="B6835" s="37" t="s">
        <v>281</v>
      </c>
      <c r="C6835" s="37" t="n">
        <v>22</v>
      </c>
      <c r="D6835" s="37" t="n">
        <v>22</v>
      </c>
      <c r="E6835" s="37" t="n">
        <v>1</v>
      </c>
      <c r="F6835" s="37" t="n">
        <v>1</v>
      </c>
      <c r="G6835" s="37" t="n">
        <v>0</v>
      </c>
      <c r="H6835" s="37" t="n">
        <v>2</v>
      </c>
      <c r="I6835" s="37" t="n">
        <v>6</v>
      </c>
      <c r="J6835" s="40" t="n">
        <f aca="false">IF(C6835=0,"",D6835/C6835)</f>
        <v>1</v>
      </c>
    </row>
    <row r="6836" customFormat="false" ht="15" hidden="false" customHeight="false" outlineLevel="0" collapsed="false">
      <c r="A6836" s="37" t="s">
        <v>1201</v>
      </c>
      <c r="B6836" s="37" t="s">
        <v>270</v>
      </c>
      <c r="C6836" s="37" t="n">
        <v>22</v>
      </c>
      <c r="D6836" s="37" t="n">
        <v>21</v>
      </c>
      <c r="E6836" s="37" t="n">
        <v>3</v>
      </c>
      <c r="F6836" s="37" t="n">
        <v>0</v>
      </c>
      <c r="G6836" s="37" t="n">
        <v>3</v>
      </c>
      <c r="H6836" s="37" t="n">
        <v>1</v>
      </c>
      <c r="I6836" s="37" t="n">
        <v>1</v>
      </c>
      <c r="J6836" s="40" t="n">
        <f aca="false">IF(C6836=0,"",D6836/C6836)</f>
        <v>0.954545454545455</v>
      </c>
    </row>
    <row r="6837" customFormat="false" ht="15" hidden="false" customHeight="false" outlineLevel="0" collapsed="false">
      <c r="A6837" s="37" t="s">
        <v>1201</v>
      </c>
      <c r="B6837" s="37" t="s">
        <v>271</v>
      </c>
      <c r="C6837" s="37" t="n">
        <v>22</v>
      </c>
      <c r="D6837" s="37" t="n">
        <v>20</v>
      </c>
      <c r="E6837" s="37" t="n">
        <v>0</v>
      </c>
      <c r="F6837" s="37" t="n">
        <v>1</v>
      </c>
      <c r="G6837" s="37" t="n">
        <v>1</v>
      </c>
      <c r="H6837" s="37" t="n">
        <v>2</v>
      </c>
      <c r="I6837" s="37" t="n">
        <v>0</v>
      </c>
      <c r="J6837" s="40" t="n">
        <f aca="false">IF(C6837=0,"",D6837/C6837)</f>
        <v>0.909090909090909</v>
      </c>
    </row>
    <row r="6838" customFormat="false" ht="15" hidden="false" customHeight="false" outlineLevel="0" collapsed="false">
      <c r="A6838" s="37" t="s">
        <v>1342</v>
      </c>
      <c r="B6838" s="37" t="s">
        <v>279</v>
      </c>
      <c r="C6838" s="37" t="n">
        <v>22</v>
      </c>
      <c r="D6838" s="37" t="n">
        <v>21</v>
      </c>
      <c r="E6838" s="37" t="n">
        <v>1</v>
      </c>
      <c r="F6838" s="37" t="n">
        <v>1</v>
      </c>
      <c r="G6838" s="37" t="n">
        <v>0</v>
      </c>
      <c r="H6838" s="37" t="n">
        <v>1</v>
      </c>
      <c r="I6838" s="37" t="n">
        <v>1</v>
      </c>
      <c r="J6838" s="40" t="n">
        <f aca="false">IF(C6838=0,"",D6838/C6838)</f>
        <v>0.954545454545455</v>
      </c>
    </row>
    <row r="6839" customFormat="false" ht="15" hidden="false" customHeight="false" outlineLevel="0" collapsed="false">
      <c r="A6839" s="37" t="s">
        <v>1342</v>
      </c>
      <c r="B6839" s="37" t="s">
        <v>280</v>
      </c>
      <c r="C6839" s="37" t="n">
        <v>22</v>
      </c>
      <c r="D6839" s="37" t="n">
        <v>21</v>
      </c>
      <c r="E6839" s="37" t="n">
        <v>3</v>
      </c>
      <c r="F6839" s="37" t="n">
        <v>0</v>
      </c>
      <c r="G6839" s="37" t="n">
        <v>0</v>
      </c>
      <c r="H6839" s="37" t="n">
        <v>0</v>
      </c>
      <c r="I6839" s="37" t="n">
        <v>0</v>
      </c>
      <c r="J6839" s="40" t="n">
        <f aca="false">IF(C6839=0,"",D6839/C6839)</f>
        <v>0.954545454545455</v>
      </c>
    </row>
    <row r="6840" customFormat="false" ht="15" hidden="false" customHeight="false" outlineLevel="0" collapsed="false">
      <c r="A6840" s="37" t="s">
        <v>1342</v>
      </c>
      <c r="B6840" s="37" t="s">
        <v>281</v>
      </c>
      <c r="C6840" s="37" t="n">
        <v>22</v>
      </c>
      <c r="D6840" s="37" t="n">
        <v>20</v>
      </c>
      <c r="E6840" s="37" t="n">
        <v>0</v>
      </c>
      <c r="F6840" s="37" t="n">
        <v>2</v>
      </c>
      <c r="G6840" s="37" t="n">
        <v>0</v>
      </c>
      <c r="H6840" s="37" t="n">
        <v>1</v>
      </c>
      <c r="I6840" s="37" t="n">
        <v>0</v>
      </c>
      <c r="J6840" s="40" t="n">
        <f aca="false">IF(C6840=0,"",D6840/C6840)</f>
        <v>0.909090909090909</v>
      </c>
    </row>
    <row r="6841" customFormat="false" ht="15" hidden="false" customHeight="false" outlineLevel="0" collapsed="false">
      <c r="A6841" s="37" t="s">
        <v>1343</v>
      </c>
      <c r="B6841" s="37" t="s">
        <v>270</v>
      </c>
      <c r="C6841" s="37" t="n">
        <v>22</v>
      </c>
      <c r="D6841" s="37" t="n">
        <v>22</v>
      </c>
      <c r="E6841" s="37" t="n">
        <v>1</v>
      </c>
      <c r="F6841" s="37" t="n">
        <v>2</v>
      </c>
      <c r="G6841" s="37" t="n">
        <v>1</v>
      </c>
      <c r="H6841" s="37" t="n">
        <v>2</v>
      </c>
      <c r="I6841" s="37" t="n">
        <v>0</v>
      </c>
      <c r="J6841" s="40" t="n">
        <f aca="false">IF(C6841=0,"",D6841/C6841)</f>
        <v>1</v>
      </c>
    </row>
    <row r="6842" customFormat="false" ht="15" hidden="false" customHeight="false" outlineLevel="0" collapsed="false">
      <c r="A6842" s="37" t="s">
        <v>1343</v>
      </c>
      <c r="B6842" s="37" t="s">
        <v>271</v>
      </c>
      <c r="C6842" s="37" t="n">
        <v>22</v>
      </c>
      <c r="D6842" s="37" t="n">
        <v>22</v>
      </c>
      <c r="E6842" s="37" t="n">
        <v>0</v>
      </c>
      <c r="F6842" s="37" t="n">
        <v>1</v>
      </c>
      <c r="G6842" s="37" t="n">
        <v>0</v>
      </c>
      <c r="H6842" s="37" t="n">
        <v>2</v>
      </c>
      <c r="I6842" s="37" t="n">
        <v>1</v>
      </c>
      <c r="J6842" s="40" t="n">
        <f aca="false">IF(C6842=0,"",D6842/C6842)</f>
        <v>1</v>
      </c>
    </row>
    <row r="6843" customFormat="false" ht="15" hidden="false" customHeight="false" outlineLevel="0" collapsed="false">
      <c r="A6843" s="37" t="s">
        <v>1343</v>
      </c>
      <c r="B6843" s="37" t="s">
        <v>272</v>
      </c>
      <c r="C6843" s="37" t="n">
        <v>22</v>
      </c>
      <c r="D6843" s="37" t="n">
        <v>21</v>
      </c>
      <c r="E6843" s="37" t="n">
        <v>1</v>
      </c>
      <c r="F6843" s="37" t="n">
        <v>1</v>
      </c>
      <c r="G6843" s="37" t="n">
        <v>1</v>
      </c>
      <c r="H6843" s="37" t="n">
        <v>3</v>
      </c>
      <c r="I6843" s="37" t="n">
        <v>5</v>
      </c>
      <c r="J6843" s="40" t="n">
        <f aca="false">IF(C6843=0,"",D6843/C6843)</f>
        <v>0.954545454545455</v>
      </c>
    </row>
    <row r="6844" customFormat="false" ht="15" hidden="false" customHeight="false" outlineLevel="0" collapsed="false">
      <c r="A6844" s="37" t="s">
        <v>1343</v>
      </c>
      <c r="B6844" s="37" t="s">
        <v>273</v>
      </c>
      <c r="C6844" s="37" t="n">
        <v>22</v>
      </c>
      <c r="D6844" s="37" t="n">
        <v>19</v>
      </c>
      <c r="E6844" s="37" t="n">
        <v>1</v>
      </c>
      <c r="F6844" s="37" t="n">
        <v>0</v>
      </c>
      <c r="G6844" s="37" t="n">
        <v>0</v>
      </c>
      <c r="H6844" s="37" t="n">
        <v>1</v>
      </c>
      <c r="I6844" s="37" t="n">
        <v>0</v>
      </c>
      <c r="J6844" s="40" t="n">
        <f aca="false">IF(C6844=0,"",D6844/C6844)</f>
        <v>0.863636363636364</v>
      </c>
    </row>
    <row r="6845" customFormat="false" ht="15" hidden="false" customHeight="false" outlineLevel="0" collapsed="false">
      <c r="A6845" s="37" t="s">
        <v>1343</v>
      </c>
      <c r="B6845" s="37" t="s">
        <v>274</v>
      </c>
      <c r="C6845" s="37" t="n">
        <v>22</v>
      </c>
      <c r="D6845" s="37" t="n">
        <v>22</v>
      </c>
      <c r="E6845" s="37" t="n">
        <v>0</v>
      </c>
      <c r="F6845" s="37" t="n">
        <v>0</v>
      </c>
      <c r="G6845" s="37" t="n">
        <v>1</v>
      </c>
      <c r="H6845" s="37" t="n">
        <v>1</v>
      </c>
      <c r="I6845" s="37" t="n">
        <v>0</v>
      </c>
      <c r="J6845" s="40" t="n">
        <f aca="false">IF(C6845=0,"",D6845/C6845)</f>
        <v>1</v>
      </c>
    </row>
    <row r="6846" customFormat="false" ht="15" hidden="false" customHeight="false" outlineLevel="0" collapsed="false">
      <c r="A6846" s="37" t="s">
        <v>1343</v>
      </c>
      <c r="B6846" s="37" t="s">
        <v>275</v>
      </c>
      <c r="C6846" s="37" t="n">
        <v>22</v>
      </c>
      <c r="D6846" s="37" t="n">
        <v>21</v>
      </c>
      <c r="E6846" s="37" t="n">
        <v>0</v>
      </c>
      <c r="F6846" s="37" t="n">
        <v>0</v>
      </c>
      <c r="G6846" s="37" t="n">
        <v>1</v>
      </c>
      <c r="H6846" s="37" t="n">
        <v>1</v>
      </c>
      <c r="I6846" s="37" t="n">
        <v>2</v>
      </c>
      <c r="J6846" s="40" t="n">
        <f aca="false">IF(C6846=0,"",D6846/C6846)</f>
        <v>0.954545454545455</v>
      </c>
    </row>
    <row r="6847" customFormat="false" ht="15" hidden="false" customHeight="false" outlineLevel="0" collapsed="false">
      <c r="A6847" s="37" t="s">
        <v>1343</v>
      </c>
      <c r="B6847" s="37" t="s">
        <v>276</v>
      </c>
      <c r="C6847" s="37" t="n">
        <v>22</v>
      </c>
      <c r="D6847" s="37" t="n">
        <v>21</v>
      </c>
      <c r="E6847" s="37" t="n">
        <v>0</v>
      </c>
      <c r="F6847" s="37" t="n">
        <v>2</v>
      </c>
      <c r="G6847" s="37" t="n">
        <v>0</v>
      </c>
      <c r="H6847" s="37" t="n">
        <v>1</v>
      </c>
      <c r="I6847" s="37" t="n">
        <v>0</v>
      </c>
      <c r="J6847" s="40" t="n">
        <f aca="false">IF(C6847=0,"",D6847/C6847)</f>
        <v>0.954545454545455</v>
      </c>
    </row>
    <row r="6848" customFormat="false" ht="15" hidden="false" customHeight="false" outlineLevel="0" collapsed="false">
      <c r="A6848" s="37" t="s">
        <v>1343</v>
      </c>
      <c r="B6848" s="37" t="s">
        <v>277</v>
      </c>
      <c r="C6848" s="37" t="n">
        <v>22</v>
      </c>
      <c r="D6848" s="37" t="n">
        <v>21</v>
      </c>
      <c r="E6848" s="37" t="n">
        <v>1</v>
      </c>
      <c r="F6848" s="37" t="n">
        <v>1</v>
      </c>
      <c r="G6848" s="37" t="n">
        <v>0</v>
      </c>
      <c r="H6848" s="37" t="n">
        <v>1</v>
      </c>
      <c r="I6848" s="37" t="n">
        <v>0</v>
      </c>
      <c r="J6848" s="40" t="n">
        <f aca="false">IF(C6848=0,"",D6848/C6848)</f>
        <v>0.954545454545455</v>
      </c>
    </row>
    <row r="6849" customFormat="false" ht="15" hidden="false" customHeight="false" outlineLevel="0" collapsed="false">
      <c r="A6849" s="37" t="s">
        <v>1343</v>
      </c>
      <c r="B6849" s="37" t="s">
        <v>278</v>
      </c>
      <c r="C6849" s="37" t="n">
        <v>22</v>
      </c>
      <c r="D6849" s="37" t="n">
        <v>21</v>
      </c>
      <c r="E6849" s="37" t="n">
        <v>0</v>
      </c>
      <c r="F6849" s="37" t="n">
        <v>0</v>
      </c>
      <c r="G6849" s="37" t="n">
        <v>0</v>
      </c>
      <c r="H6849" s="37" t="n">
        <v>2</v>
      </c>
      <c r="I6849" s="37" t="n">
        <v>3</v>
      </c>
      <c r="J6849" s="40" t="n">
        <f aca="false">IF(C6849=0,"",D6849/C6849)</f>
        <v>0.954545454545455</v>
      </c>
    </row>
    <row r="6850" customFormat="false" ht="15" hidden="false" customHeight="false" outlineLevel="0" collapsed="false">
      <c r="A6850" s="37" t="s">
        <v>1343</v>
      </c>
      <c r="B6850" s="37" t="s">
        <v>279</v>
      </c>
      <c r="C6850" s="37" t="n">
        <v>22</v>
      </c>
      <c r="D6850" s="37" t="n">
        <v>22</v>
      </c>
      <c r="E6850" s="37" t="n">
        <v>0</v>
      </c>
      <c r="F6850" s="37" t="n">
        <v>0</v>
      </c>
      <c r="G6850" s="37" t="n">
        <v>0</v>
      </c>
      <c r="H6850" s="37" t="n">
        <v>1</v>
      </c>
      <c r="I6850" s="37" t="n">
        <v>4</v>
      </c>
      <c r="J6850" s="40" t="n">
        <f aca="false">IF(C6850=0,"",D6850/C6850)</f>
        <v>1</v>
      </c>
    </row>
    <row r="6851" customFormat="false" ht="15" hidden="false" customHeight="false" outlineLevel="0" collapsed="false">
      <c r="A6851" s="37" t="s">
        <v>1343</v>
      </c>
      <c r="B6851" s="37" t="s">
        <v>280</v>
      </c>
      <c r="C6851" s="37" t="n">
        <v>22</v>
      </c>
      <c r="D6851" s="37" t="n">
        <v>22</v>
      </c>
      <c r="E6851" s="37" t="n">
        <v>1</v>
      </c>
      <c r="F6851" s="37" t="n">
        <v>0</v>
      </c>
      <c r="G6851" s="37" t="n">
        <v>0</v>
      </c>
      <c r="H6851" s="37" t="n">
        <v>2</v>
      </c>
      <c r="I6851" s="37" t="n">
        <v>0</v>
      </c>
      <c r="J6851" s="40" t="n">
        <f aca="false">IF(C6851=0,"",D6851/C6851)</f>
        <v>1</v>
      </c>
    </row>
    <row r="6852" customFormat="false" ht="15" hidden="false" customHeight="false" outlineLevel="0" collapsed="false">
      <c r="A6852" s="37" t="s">
        <v>1343</v>
      </c>
      <c r="B6852" s="37" t="s">
        <v>281</v>
      </c>
      <c r="C6852" s="37" t="n">
        <v>22</v>
      </c>
      <c r="D6852" s="37" t="n">
        <v>20</v>
      </c>
      <c r="E6852" s="37" t="n">
        <v>1</v>
      </c>
      <c r="F6852" s="37" t="n">
        <v>1</v>
      </c>
      <c r="G6852" s="37" t="n">
        <v>2</v>
      </c>
      <c r="H6852" s="37" t="n">
        <v>1</v>
      </c>
      <c r="I6852" s="37" t="n">
        <v>1</v>
      </c>
      <c r="J6852" s="40" t="n">
        <f aca="false">IF(C6852=0,"",D6852/C6852)</f>
        <v>0.909090909090909</v>
      </c>
    </row>
    <row r="6853" customFormat="false" ht="15" hidden="false" customHeight="false" outlineLevel="0" collapsed="false">
      <c r="A6853" s="37" t="s">
        <v>1344</v>
      </c>
      <c r="B6853" s="37" t="s">
        <v>270</v>
      </c>
      <c r="C6853" s="37" t="n">
        <v>22</v>
      </c>
      <c r="D6853" s="37" t="n">
        <v>17</v>
      </c>
      <c r="E6853" s="37" t="n">
        <v>0</v>
      </c>
      <c r="F6853" s="37" t="n">
        <v>1</v>
      </c>
      <c r="G6853" s="37" t="n">
        <v>0</v>
      </c>
      <c r="H6853" s="37" t="n">
        <v>2</v>
      </c>
      <c r="I6853" s="37" t="n">
        <v>0</v>
      </c>
      <c r="J6853" s="40" t="n">
        <f aca="false">IF(C6853=0,"",D6853/C6853)</f>
        <v>0.772727272727273</v>
      </c>
    </row>
    <row r="6854" customFormat="false" ht="15" hidden="false" customHeight="false" outlineLevel="0" collapsed="false">
      <c r="A6854" s="37" t="s">
        <v>1344</v>
      </c>
      <c r="B6854" s="37" t="s">
        <v>271</v>
      </c>
      <c r="C6854" s="37" t="n">
        <v>22</v>
      </c>
      <c r="D6854" s="37" t="n">
        <v>19</v>
      </c>
      <c r="E6854" s="37" t="n">
        <v>0</v>
      </c>
      <c r="F6854" s="37" t="n">
        <v>1</v>
      </c>
      <c r="G6854" s="37" t="n">
        <v>0</v>
      </c>
      <c r="H6854" s="37" t="n">
        <v>4</v>
      </c>
      <c r="I6854" s="37" t="n">
        <v>0</v>
      </c>
      <c r="J6854" s="40" t="n">
        <f aca="false">IF(C6854=0,"",D6854/C6854)</f>
        <v>0.863636363636364</v>
      </c>
    </row>
    <row r="6855" customFormat="false" ht="15" hidden="false" customHeight="false" outlineLevel="0" collapsed="false">
      <c r="A6855" s="37" t="s">
        <v>1344</v>
      </c>
      <c r="B6855" s="37" t="s">
        <v>272</v>
      </c>
      <c r="C6855" s="37" t="n">
        <v>22</v>
      </c>
      <c r="D6855" s="37" t="n">
        <v>21</v>
      </c>
      <c r="E6855" s="37" t="n">
        <v>2</v>
      </c>
      <c r="F6855" s="37" t="n">
        <v>0</v>
      </c>
      <c r="G6855" s="37" t="n">
        <v>0</v>
      </c>
      <c r="H6855" s="37" t="n">
        <v>1</v>
      </c>
      <c r="I6855" s="37" t="n">
        <v>1</v>
      </c>
      <c r="J6855" s="40" t="n">
        <f aca="false">IF(C6855=0,"",D6855/C6855)</f>
        <v>0.954545454545455</v>
      </c>
    </row>
    <row r="6856" customFormat="false" ht="15" hidden="false" customHeight="false" outlineLevel="0" collapsed="false">
      <c r="A6856" s="37" t="s">
        <v>1344</v>
      </c>
      <c r="B6856" s="37" t="s">
        <v>273</v>
      </c>
      <c r="C6856" s="37" t="n">
        <v>22</v>
      </c>
      <c r="D6856" s="37" t="n">
        <v>22</v>
      </c>
      <c r="E6856" s="37" t="n">
        <v>2</v>
      </c>
      <c r="F6856" s="37" t="n">
        <v>0</v>
      </c>
      <c r="G6856" s="37" t="n">
        <v>0</v>
      </c>
      <c r="H6856" s="37" t="n">
        <v>0</v>
      </c>
      <c r="I6856" s="37" t="n">
        <v>1</v>
      </c>
      <c r="J6856" s="40" t="n">
        <f aca="false">IF(C6856=0,"",D6856/C6856)</f>
        <v>1</v>
      </c>
    </row>
    <row r="6857" customFormat="false" ht="15" hidden="false" customHeight="false" outlineLevel="0" collapsed="false">
      <c r="A6857" s="37" t="s">
        <v>1344</v>
      </c>
      <c r="B6857" s="37" t="s">
        <v>274</v>
      </c>
      <c r="C6857" s="37" t="n">
        <v>22</v>
      </c>
      <c r="D6857" s="37" t="n">
        <v>21</v>
      </c>
      <c r="E6857" s="37" t="n">
        <v>0</v>
      </c>
      <c r="F6857" s="37" t="n">
        <v>1</v>
      </c>
      <c r="G6857" s="37" t="n">
        <v>0</v>
      </c>
      <c r="H6857" s="37" t="n">
        <v>2</v>
      </c>
      <c r="I6857" s="37" t="n">
        <v>1</v>
      </c>
      <c r="J6857" s="40" t="n">
        <f aca="false">IF(C6857=0,"",D6857/C6857)</f>
        <v>0.954545454545455</v>
      </c>
    </row>
    <row r="6858" customFormat="false" ht="15" hidden="false" customHeight="false" outlineLevel="0" collapsed="false">
      <c r="A6858" s="37" t="s">
        <v>1344</v>
      </c>
      <c r="B6858" s="37" t="s">
        <v>275</v>
      </c>
      <c r="C6858" s="37" t="n">
        <v>22</v>
      </c>
      <c r="D6858" s="37" t="n">
        <v>21</v>
      </c>
      <c r="E6858" s="37" t="n">
        <v>0</v>
      </c>
      <c r="F6858" s="37" t="n">
        <v>2</v>
      </c>
      <c r="G6858" s="37" t="n">
        <v>0</v>
      </c>
      <c r="H6858" s="37" t="n">
        <v>2</v>
      </c>
      <c r="I6858" s="37" t="n">
        <v>3</v>
      </c>
      <c r="J6858" s="40" t="n">
        <f aca="false">IF(C6858=0,"",D6858/C6858)</f>
        <v>0.954545454545455</v>
      </c>
    </row>
    <row r="6859" customFormat="false" ht="15" hidden="false" customHeight="false" outlineLevel="0" collapsed="false">
      <c r="A6859" s="37" t="s">
        <v>1344</v>
      </c>
      <c r="B6859" s="37" t="s">
        <v>276</v>
      </c>
      <c r="C6859" s="37" t="n">
        <v>22</v>
      </c>
      <c r="D6859" s="37" t="n">
        <v>21</v>
      </c>
      <c r="E6859" s="37" t="n">
        <v>1</v>
      </c>
      <c r="F6859" s="37" t="n">
        <v>1</v>
      </c>
      <c r="G6859" s="37" t="n">
        <v>0</v>
      </c>
      <c r="H6859" s="37" t="n">
        <v>1</v>
      </c>
      <c r="I6859" s="37" t="n">
        <v>0</v>
      </c>
      <c r="J6859" s="40" t="n">
        <f aca="false">IF(C6859=0,"",D6859/C6859)</f>
        <v>0.954545454545455</v>
      </c>
    </row>
    <row r="6860" customFormat="false" ht="15" hidden="false" customHeight="false" outlineLevel="0" collapsed="false">
      <c r="A6860" s="37" t="s">
        <v>1344</v>
      </c>
      <c r="B6860" s="37" t="s">
        <v>277</v>
      </c>
      <c r="C6860" s="37" t="n">
        <v>22</v>
      </c>
      <c r="D6860" s="37" t="n">
        <v>21</v>
      </c>
      <c r="E6860" s="37" t="n">
        <v>0</v>
      </c>
      <c r="F6860" s="37" t="n">
        <v>3</v>
      </c>
      <c r="G6860" s="37" t="n">
        <v>0</v>
      </c>
      <c r="H6860" s="37" t="n">
        <v>2</v>
      </c>
      <c r="I6860" s="37" t="n">
        <v>0</v>
      </c>
      <c r="J6860" s="40" t="n">
        <f aca="false">IF(C6860=0,"",D6860/C6860)</f>
        <v>0.954545454545455</v>
      </c>
    </row>
    <row r="6861" customFormat="false" ht="15" hidden="false" customHeight="false" outlineLevel="0" collapsed="false">
      <c r="A6861" s="37" t="s">
        <v>1344</v>
      </c>
      <c r="B6861" s="37" t="s">
        <v>278</v>
      </c>
      <c r="C6861" s="37" t="n">
        <v>22</v>
      </c>
      <c r="D6861" s="37" t="n">
        <v>22</v>
      </c>
      <c r="E6861" s="37" t="n">
        <v>2</v>
      </c>
      <c r="F6861" s="37" t="n">
        <v>1</v>
      </c>
      <c r="G6861" s="37" t="n">
        <v>1</v>
      </c>
      <c r="H6861" s="37" t="n">
        <v>1</v>
      </c>
      <c r="I6861" s="37" t="n">
        <v>0</v>
      </c>
      <c r="J6861" s="40" t="n">
        <f aca="false">IF(C6861=0,"",D6861/C6861)</f>
        <v>1</v>
      </c>
    </row>
    <row r="6862" customFormat="false" ht="15" hidden="false" customHeight="false" outlineLevel="0" collapsed="false">
      <c r="A6862" s="37" t="s">
        <v>1344</v>
      </c>
      <c r="B6862" s="37" t="s">
        <v>279</v>
      </c>
      <c r="C6862" s="37" t="n">
        <v>22</v>
      </c>
      <c r="D6862" s="37" t="n">
        <v>21</v>
      </c>
      <c r="E6862" s="37" t="n">
        <v>1</v>
      </c>
      <c r="F6862" s="37" t="n">
        <v>4</v>
      </c>
      <c r="G6862" s="37" t="n">
        <v>1</v>
      </c>
      <c r="H6862" s="37" t="n">
        <v>1</v>
      </c>
      <c r="I6862" s="37" t="n">
        <v>0</v>
      </c>
      <c r="J6862" s="40" t="n">
        <f aca="false">IF(C6862=0,"",D6862/C6862)</f>
        <v>0.954545454545455</v>
      </c>
    </row>
    <row r="6863" customFormat="false" ht="15" hidden="false" customHeight="false" outlineLevel="0" collapsed="false">
      <c r="A6863" s="37" t="s">
        <v>1344</v>
      </c>
      <c r="B6863" s="37" t="s">
        <v>280</v>
      </c>
      <c r="C6863" s="37" t="n">
        <v>22</v>
      </c>
      <c r="D6863" s="37" t="n">
        <v>19</v>
      </c>
      <c r="E6863" s="37" t="n">
        <v>1</v>
      </c>
      <c r="F6863" s="37" t="n">
        <v>0</v>
      </c>
      <c r="G6863" s="37" t="n">
        <v>0</v>
      </c>
      <c r="H6863" s="37" t="n">
        <v>0</v>
      </c>
      <c r="I6863" s="37" t="n">
        <v>0</v>
      </c>
      <c r="J6863" s="40" t="n">
        <f aca="false">IF(C6863=0,"",D6863/C6863)</f>
        <v>0.863636363636364</v>
      </c>
    </row>
    <row r="6864" customFormat="false" ht="15" hidden="false" customHeight="false" outlineLevel="0" collapsed="false">
      <c r="A6864" s="37" t="s">
        <v>1344</v>
      </c>
      <c r="B6864" s="37" t="s">
        <v>281</v>
      </c>
      <c r="C6864" s="37" t="n">
        <v>22</v>
      </c>
      <c r="D6864" s="37" t="n">
        <v>21</v>
      </c>
      <c r="E6864" s="37" t="n">
        <v>2</v>
      </c>
      <c r="F6864" s="37" t="n">
        <v>2</v>
      </c>
      <c r="G6864" s="37" t="n">
        <v>0</v>
      </c>
      <c r="H6864" s="37" t="n">
        <v>2</v>
      </c>
      <c r="I6864" s="37" t="n">
        <v>1</v>
      </c>
      <c r="J6864" s="40" t="n">
        <f aca="false">IF(C6864=0,"",D6864/C6864)</f>
        <v>0.954545454545455</v>
      </c>
    </row>
    <row r="6865" customFormat="false" ht="15" hidden="false" customHeight="false" outlineLevel="0" collapsed="false">
      <c r="A6865" s="37" t="s">
        <v>414</v>
      </c>
      <c r="B6865" s="37" t="s">
        <v>270</v>
      </c>
      <c r="C6865" s="37" t="n">
        <v>22</v>
      </c>
      <c r="D6865" s="37" t="n">
        <v>21</v>
      </c>
      <c r="E6865" s="37" t="n">
        <v>1</v>
      </c>
      <c r="F6865" s="37" t="n">
        <v>0</v>
      </c>
      <c r="G6865" s="37" t="n">
        <v>0</v>
      </c>
      <c r="H6865" s="37" t="n">
        <v>2</v>
      </c>
      <c r="I6865" s="37" t="n">
        <v>10</v>
      </c>
      <c r="J6865" s="40" t="n">
        <f aca="false">IF(C6865=0,"",D6865/C6865)</f>
        <v>0.954545454545455</v>
      </c>
    </row>
    <row r="6866" customFormat="false" ht="15" hidden="false" customHeight="false" outlineLevel="0" collapsed="false">
      <c r="A6866" s="37" t="s">
        <v>414</v>
      </c>
      <c r="B6866" s="37" t="s">
        <v>271</v>
      </c>
      <c r="C6866" s="37" t="n">
        <v>22</v>
      </c>
      <c r="D6866" s="37" t="n">
        <v>21</v>
      </c>
      <c r="E6866" s="37" t="n">
        <v>1</v>
      </c>
      <c r="F6866" s="37" t="n">
        <v>0</v>
      </c>
      <c r="G6866" s="37" t="n">
        <v>0</v>
      </c>
      <c r="H6866" s="37" t="n">
        <v>1</v>
      </c>
      <c r="I6866" s="37" t="n">
        <v>22</v>
      </c>
      <c r="J6866" s="40" t="n">
        <f aca="false">IF(C6866=0,"",D6866/C6866)</f>
        <v>0.954545454545455</v>
      </c>
    </row>
    <row r="6867" customFormat="false" ht="15" hidden="false" customHeight="false" outlineLevel="0" collapsed="false">
      <c r="A6867" s="37" t="s">
        <v>414</v>
      </c>
      <c r="B6867" s="37" t="s">
        <v>272</v>
      </c>
      <c r="C6867" s="37" t="n">
        <v>22</v>
      </c>
      <c r="D6867" s="37" t="n">
        <v>21</v>
      </c>
      <c r="E6867" s="37" t="n">
        <v>1</v>
      </c>
      <c r="F6867" s="37" t="n">
        <v>1</v>
      </c>
      <c r="G6867" s="37" t="n">
        <v>2</v>
      </c>
      <c r="H6867" s="37" t="n">
        <v>3</v>
      </c>
      <c r="I6867" s="37" t="n">
        <v>17</v>
      </c>
      <c r="J6867" s="40" t="n">
        <f aca="false">IF(C6867=0,"",D6867/C6867)</f>
        <v>0.954545454545455</v>
      </c>
    </row>
    <row r="6868" customFormat="false" ht="15" hidden="false" customHeight="false" outlineLevel="0" collapsed="false">
      <c r="A6868" s="37" t="s">
        <v>414</v>
      </c>
      <c r="B6868" s="37" t="s">
        <v>273</v>
      </c>
      <c r="C6868" s="37" t="n">
        <v>22</v>
      </c>
      <c r="D6868" s="37" t="n">
        <v>20</v>
      </c>
      <c r="E6868" s="37" t="n">
        <v>0</v>
      </c>
      <c r="F6868" s="37" t="n">
        <v>1</v>
      </c>
      <c r="G6868" s="37" t="n">
        <v>0</v>
      </c>
      <c r="H6868" s="37" t="n">
        <v>1</v>
      </c>
      <c r="I6868" s="37" t="n">
        <v>5</v>
      </c>
      <c r="J6868" s="40" t="n">
        <f aca="false">IF(C6868=0,"",D6868/C6868)</f>
        <v>0.909090909090909</v>
      </c>
    </row>
    <row r="6869" customFormat="false" ht="15" hidden="false" customHeight="false" outlineLevel="0" collapsed="false">
      <c r="A6869" s="37" t="s">
        <v>414</v>
      </c>
      <c r="B6869" s="37" t="s">
        <v>274</v>
      </c>
      <c r="C6869" s="37" t="n">
        <v>22</v>
      </c>
      <c r="D6869" s="37" t="n">
        <v>22</v>
      </c>
      <c r="E6869" s="37" t="n">
        <v>1</v>
      </c>
      <c r="F6869" s="37" t="n">
        <v>1</v>
      </c>
      <c r="G6869" s="37" t="n">
        <v>1</v>
      </c>
      <c r="H6869" s="37" t="n">
        <v>0</v>
      </c>
      <c r="I6869" s="37" t="n">
        <v>12</v>
      </c>
      <c r="J6869" s="40" t="n">
        <f aca="false">IF(C6869=0,"",D6869/C6869)</f>
        <v>1</v>
      </c>
    </row>
    <row r="6870" customFormat="false" ht="15" hidden="false" customHeight="false" outlineLevel="0" collapsed="false">
      <c r="A6870" s="37" t="s">
        <v>414</v>
      </c>
      <c r="B6870" s="37" t="s">
        <v>275</v>
      </c>
      <c r="C6870" s="37" t="n">
        <v>22</v>
      </c>
      <c r="D6870" s="37" t="n">
        <v>21</v>
      </c>
      <c r="E6870" s="37" t="n">
        <v>2</v>
      </c>
      <c r="F6870" s="37" t="n">
        <v>0</v>
      </c>
      <c r="G6870" s="37" t="n">
        <v>2</v>
      </c>
      <c r="H6870" s="37" t="n">
        <v>0</v>
      </c>
      <c r="I6870" s="37" t="n">
        <v>9</v>
      </c>
      <c r="J6870" s="40" t="n">
        <f aca="false">IF(C6870=0,"",D6870/C6870)</f>
        <v>0.954545454545455</v>
      </c>
    </row>
    <row r="6871" customFormat="false" ht="15" hidden="false" customHeight="false" outlineLevel="0" collapsed="false">
      <c r="A6871" s="37" t="s">
        <v>414</v>
      </c>
      <c r="B6871" s="37" t="s">
        <v>276</v>
      </c>
      <c r="C6871" s="37" t="n">
        <v>22</v>
      </c>
      <c r="D6871" s="37" t="n">
        <v>22</v>
      </c>
      <c r="E6871" s="37" t="n">
        <v>0</v>
      </c>
      <c r="F6871" s="37" t="n">
        <v>1</v>
      </c>
      <c r="G6871" s="37" t="n">
        <v>0</v>
      </c>
      <c r="H6871" s="37" t="n">
        <v>1</v>
      </c>
      <c r="I6871" s="37" t="n">
        <v>7</v>
      </c>
      <c r="J6871" s="40" t="n">
        <f aca="false">IF(C6871=0,"",D6871/C6871)</f>
        <v>1</v>
      </c>
    </row>
    <row r="6872" customFormat="false" ht="15" hidden="false" customHeight="false" outlineLevel="0" collapsed="false">
      <c r="A6872" s="37" t="s">
        <v>414</v>
      </c>
      <c r="B6872" s="37" t="s">
        <v>277</v>
      </c>
      <c r="C6872" s="37" t="n">
        <v>22</v>
      </c>
      <c r="D6872" s="37" t="n">
        <v>20</v>
      </c>
      <c r="E6872" s="37" t="n">
        <v>1</v>
      </c>
      <c r="F6872" s="37" t="n">
        <v>0</v>
      </c>
      <c r="G6872" s="37" t="n">
        <v>0</v>
      </c>
      <c r="H6872" s="37" t="n">
        <v>1</v>
      </c>
      <c r="I6872" s="37" t="n">
        <v>17</v>
      </c>
      <c r="J6872" s="40" t="n">
        <f aca="false">IF(C6872=0,"",D6872/C6872)</f>
        <v>0.909090909090909</v>
      </c>
    </row>
    <row r="6873" customFormat="false" ht="15" hidden="false" customHeight="false" outlineLevel="0" collapsed="false">
      <c r="A6873" s="37" t="s">
        <v>414</v>
      </c>
      <c r="B6873" s="37" t="s">
        <v>278</v>
      </c>
      <c r="C6873" s="37" t="n">
        <v>22</v>
      </c>
      <c r="D6873" s="37" t="n">
        <v>20</v>
      </c>
      <c r="E6873" s="37" t="n">
        <v>1</v>
      </c>
      <c r="F6873" s="37" t="n">
        <v>1</v>
      </c>
      <c r="G6873" s="37" t="n">
        <v>0</v>
      </c>
      <c r="H6873" s="37" t="n">
        <v>3</v>
      </c>
      <c r="I6873" s="37" t="n">
        <v>15</v>
      </c>
      <c r="J6873" s="40" t="n">
        <f aca="false">IF(C6873=0,"",D6873/C6873)</f>
        <v>0.909090909090909</v>
      </c>
    </row>
    <row r="6874" customFormat="false" ht="15" hidden="false" customHeight="false" outlineLevel="0" collapsed="false">
      <c r="A6874" s="37" t="s">
        <v>414</v>
      </c>
      <c r="B6874" s="37" t="s">
        <v>279</v>
      </c>
      <c r="C6874" s="37" t="n">
        <v>22</v>
      </c>
      <c r="D6874" s="37" t="n">
        <v>21</v>
      </c>
      <c r="E6874" s="37" t="n">
        <v>0</v>
      </c>
      <c r="F6874" s="37" t="n">
        <v>1</v>
      </c>
      <c r="G6874" s="37" t="n">
        <v>0</v>
      </c>
      <c r="H6874" s="37" t="n">
        <v>6</v>
      </c>
      <c r="I6874" s="37" t="n">
        <v>18</v>
      </c>
      <c r="J6874" s="40" t="n">
        <f aca="false">IF(C6874=0,"",D6874/C6874)</f>
        <v>0.954545454545455</v>
      </c>
    </row>
    <row r="6875" customFormat="false" ht="15" hidden="false" customHeight="false" outlineLevel="0" collapsed="false">
      <c r="A6875" s="37" t="s">
        <v>414</v>
      </c>
      <c r="B6875" s="37" t="s">
        <v>280</v>
      </c>
      <c r="C6875" s="37" t="n">
        <v>22</v>
      </c>
      <c r="D6875" s="37" t="n">
        <v>21</v>
      </c>
      <c r="E6875" s="37" t="n">
        <v>0</v>
      </c>
      <c r="F6875" s="37" t="n">
        <v>0</v>
      </c>
      <c r="G6875" s="37" t="n">
        <v>0</v>
      </c>
      <c r="H6875" s="37" t="n">
        <v>0</v>
      </c>
      <c r="I6875" s="37" t="n">
        <v>12</v>
      </c>
      <c r="J6875" s="40" t="n">
        <f aca="false">IF(C6875=0,"",D6875/C6875)</f>
        <v>0.954545454545455</v>
      </c>
    </row>
    <row r="6876" customFormat="false" ht="15" hidden="false" customHeight="false" outlineLevel="0" collapsed="false">
      <c r="A6876" s="37" t="s">
        <v>414</v>
      </c>
      <c r="B6876" s="37" t="s">
        <v>281</v>
      </c>
      <c r="C6876" s="37" t="n">
        <v>22</v>
      </c>
      <c r="D6876" s="37" t="n">
        <v>19</v>
      </c>
      <c r="E6876" s="37" t="n">
        <v>1</v>
      </c>
      <c r="F6876" s="37" t="n">
        <v>1</v>
      </c>
      <c r="G6876" s="37" t="n">
        <v>0</v>
      </c>
      <c r="H6876" s="37" t="n">
        <v>3</v>
      </c>
      <c r="I6876" s="37" t="n">
        <v>26</v>
      </c>
      <c r="J6876" s="40" t="n">
        <f aca="false">IF(C6876=0,"",D6876/C6876)</f>
        <v>0.863636363636364</v>
      </c>
    </row>
    <row r="6877" customFormat="false" ht="15" hidden="false" customHeight="false" outlineLevel="0" collapsed="false">
      <c r="A6877" s="37" t="s">
        <v>1345</v>
      </c>
      <c r="B6877" s="37" t="s">
        <v>270</v>
      </c>
      <c r="C6877" s="37" t="n">
        <v>22</v>
      </c>
      <c r="D6877" s="37" t="n">
        <v>22</v>
      </c>
      <c r="E6877" s="37" t="n">
        <v>2</v>
      </c>
      <c r="F6877" s="37" t="n">
        <v>1</v>
      </c>
      <c r="G6877" s="37" t="n">
        <v>0</v>
      </c>
      <c r="H6877" s="37" t="n">
        <v>1</v>
      </c>
      <c r="I6877" s="37" t="n">
        <v>4</v>
      </c>
      <c r="J6877" s="40" t="n">
        <f aca="false">IF(C6877=0,"",D6877/C6877)</f>
        <v>1</v>
      </c>
    </row>
    <row r="6878" customFormat="false" ht="15" hidden="false" customHeight="false" outlineLevel="0" collapsed="false">
      <c r="A6878" s="37" t="s">
        <v>1345</v>
      </c>
      <c r="B6878" s="37" t="s">
        <v>271</v>
      </c>
      <c r="C6878" s="37" t="n">
        <v>22</v>
      </c>
      <c r="D6878" s="37" t="n">
        <v>21</v>
      </c>
      <c r="E6878" s="37" t="n">
        <v>0</v>
      </c>
      <c r="F6878" s="37" t="n">
        <v>1</v>
      </c>
      <c r="G6878" s="37" t="n">
        <v>0</v>
      </c>
      <c r="H6878" s="37" t="n">
        <v>1</v>
      </c>
      <c r="I6878" s="37" t="n">
        <v>11</v>
      </c>
      <c r="J6878" s="40" t="n">
        <f aca="false">IF(C6878=0,"",D6878/C6878)</f>
        <v>0.954545454545455</v>
      </c>
    </row>
    <row r="6879" customFormat="false" ht="15" hidden="false" customHeight="false" outlineLevel="0" collapsed="false">
      <c r="A6879" s="37" t="s">
        <v>1345</v>
      </c>
      <c r="B6879" s="37" t="s">
        <v>272</v>
      </c>
      <c r="C6879" s="37" t="n">
        <v>22</v>
      </c>
      <c r="D6879" s="37" t="n">
        <v>22</v>
      </c>
      <c r="E6879" s="37" t="n">
        <v>1</v>
      </c>
      <c r="F6879" s="37" t="n">
        <v>0</v>
      </c>
      <c r="G6879" s="37" t="n">
        <v>1</v>
      </c>
      <c r="H6879" s="37" t="n">
        <v>3</v>
      </c>
      <c r="I6879" s="37" t="n">
        <v>3</v>
      </c>
      <c r="J6879" s="40" t="n">
        <f aca="false">IF(C6879=0,"",D6879/C6879)</f>
        <v>1</v>
      </c>
    </row>
    <row r="6880" customFormat="false" ht="15" hidden="false" customHeight="false" outlineLevel="0" collapsed="false">
      <c r="A6880" s="37" t="s">
        <v>1345</v>
      </c>
      <c r="B6880" s="37" t="s">
        <v>273</v>
      </c>
      <c r="C6880" s="37" t="n">
        <v>22</v>
      </c>
      <c r="D6880" s="37" t="n">
        <v>20</v>
      </c>
      <c r="E6880" s="37" t="n">
        <v>0</v>
      </c>
      <c r="F6880" s="37" t="n">
        <v>0</v>
      </c>
      <c r="G6880" s="37" t="n">
        <v>1</v>
      </c>
      <c r="H6880" s="37" t="n">
        <v>0</v>
      </c>
      <c r="I6880" s="37" t="n">
        <v>9</v>
      </c>
      <c r="J6880" s="40" t="n">
        <f aca="false">IF(C6880=0,"",D6880/C6880)</f>
        <v>0.909090909090909</v>
      </c>
    </row>
    <row r="6881" customFormat="false" ht="15" hidden="false" customHeight="false" outlineLevel="0" collapsed="false">
      <c r="A6881" s="37" t="s">
        <v>1345</v>
      </c>
      <c r="B6881" s="37" t="s">
        <v>274</v>
      </c>
      <c r="C6881" s="37" t="n">
        <v>22</v>
      </c>
      <c r="D6881" s="37" t="n">
        <v>21</v>
      </c>
      <c r="E6881" s="37" t="n">
        <v>1</v>
      </c>
      <c r="F6881" s="37" t="n">
        <v>0</v>
      </c>
      <c r="G6881" s="37" t="n">
        <v>0</v>
      </c>
      <c r="H6881" s="37" t="n">
        <v>4</v>
      </c>
      <c r="I6881" s="37" t="n">
        <v>24</v>
      </c>
      <c r="J6881" s="40" t="n">
        <f aca="false">IF(C6881=0,"",D6881/C6881)</f>
        <v>0.954545454545455</v>
      </c>
    </row>
    <row r="6882" customFormat="false" ht="15" hidden="false" customHeight="false" outlineLevel="0" collapsed="false">
      <c r="A6882" s="37" t="s">
        <v>1345</v>
      </c>
      <c r="B6882" s="37" t="s">
        <v>275</v>
      </c>
      <c r="C6882" s="37" t="n">
        <v>22</v>
      </c>
      <c r="D6882" s="37" t="n">
        <v>21</v>
      </c>
      <c r="E6882" s="37" t="n">
        <v>1</v>
      </c>
      <c r="F6882" s="37" t="n">
        <v>2</v>
      </c>
      <c r="G6882" s="37" t="n">
        <v>1</v>
      </c>
      <c r="H6882" s="37" t="n">
        <v>0</v>
      </c>
      <c r="I6882" s="37" t="n">
        <v>22</v>
      </c>
      <c r="J6882" s="40" t="n">
        <f aca="false">IF(C6882=0,"",D6882/C6882)</f>
        <v>0.954545454545455</v>
      </c>
    </row>
    <row r="6883" customFormat="false" ht="15" hidden="false" customHeight="false" outlineLevel="0" collapsed="false">
      <c r="A6883" s="37" t="s">
        <v>1345</v>
      </c>
      <c r="B6883" s="37" t="s">
        <v>276</v>
      </c>
      <c r="C6883" s="37" t="n">
        <v>22</v>
      </c>
      <c r="D6883" s="37" t="n">
        <v>20</v>
      </c>
      <c r="E6883" s="37" t="n">
        <v>1</v>
      </c>
      <c r="F6883" s="37" t="n">
        <v>2</v>
      </c>
      <c r="G6883" s="37" t="n">
        <v>0</v>
      </c>
      <c r="H6883" s="37" t="n">
        <v>1</v>
      </c>
      <c r="I6883" s="37" t="n">
        <v>13</v>
      </c>
      <c r="J6883" s="40" t="n">
        <f aca="false">IF(C6883=0,"",D6883/C6883)</f>
        <v>0.909090909090909</v>
      </c>
    </row>
    <row r="6884" customFormat="false" ht="15" hidden="false" customHeight="false" outlineLevel="0" collapsed="false">
      <c r="A6884" s="37" t="s">
        <v>1345</v>
      </c>
      <c r="B6884" s="37" t="s">
        <v>277</v>
      </c>
      <c r="C6884" s="37" t="n">
        <v>22</v>
      </c>
      <c r="D6884" s="37" t="n">
        <v>21</v>
      </c>
      <c r="E6884" s="37" t="n">
        <v>0</v>
      </c>
      <c r="F6884" s="37" t="n">
        <v>0</v>
      </c>
      <c r="G6884" s="37" t="n">
        <v>1</v>
      </c>
      <c r="H6884" s="37" t="n">
        <v>3</v>
      </c>
      <c r="I6884" s="37" t="n">
        <v>8</v>
      </c>
      <c r="J6884" s="40" t="n">
        <f aca="false">IF(C6884=0,"",D6884/C6884)</f>
        <v>0.954545454545455</v>
      </c>
    </row>
    <row r="6885" customFormat="false" ht="15" hidden="false" customHeight="false" outlineLevel="0" collapsed="false">
      <c r="A6885" s="37" t="s">
        <v>1345</v>
      </c>
      <c r="B6885" s="37" t="s">
        <v>278</v>
      </c>
      <c r="C6885" s="37" t="n">
        <v>22</v>
      </c>
      <c r="D6885" s="37" t="n">
        <v>19</v>
      </c>
      <c r="E6885" s="37" t="n">
        <v>0</v>
      </c>
      <c r="F6885" s="37" t="n">
        <v>1</v>
      </c>
      <c r="G6885" s="37" t="n">
        <v>0</v>
      </c>
      <c r="H6885" s="37" t="n">
        <v>4</v>
      </c>
      <c r="I6885" s="37" t="n">
        <v>17</v>
      </c>
      <c r="J6885" s="40" t="n">
        <f aca="false">IF(C6885=0,"",D6885/C6885)</f>
        <v>0.863636363636364</v>
      </c>
    </row>
    <row r="6886" customFormat="false" ht="15" hidden="false" customHeight="false" outlineLevel="0" collapsed="false">
      <c r="A6886" s="37" t="s">
        <v>1345</v>
      </c>
      <c r="B6886" s="37" t="s">
        <v>279</v>
      </c>
      <c r="C6886" s="37" t="n">
        <v>22</v>
      </c>
      <c r="D6886" s="37" t="n">
        <v>18</v>
      </c>
      <c r="E6886" s="37" t="n">
        <v>0</v>
      </c>
      <c r="F6886" s="37" t="n">
        <v>0</v>
      </c>
      <c r="G6886" s="37" t="n">
        <v>0</v>
      </c>
      <c r="H6886" s="37" t="n">
        <v>3</v>
      </c>
      <c r="I6886" s="37" t="n">
        <v>10</v>
      </c>
      <c r="J6886" s="40" t="n">
        <f aca="false">IF(C6886=0,"",D6886/C6886)</f>
        <v>0.818181818181818</v>
      </c>
    </row>
    <row r="6887" customFormat="false" ht="15" hidden="false" customHeight="false" outlineLevel="0" collapsed="false">
      <c r="A6887" s="37" t="s">
        <v>1345</v>
      </c>
      <c r="B6887" s="37" t="s">
        <v>280</v>
      </c>
      <c r="C6887" s="37" t="n">
        <v>22</v>
      </c>
      <c r="D6887" s="37" t="n">
        <v>18</v>
      </c>
      <c r="E6887" s="37" t="n">
        <v>0</v>
      </c>
      <c r="F6887" s="37" t="n">
        <v>1</v>
      </c>
      <c r="G6887" s="37" t="n">
        <v>0</v>
      </c>
      <c r="H6887" s="37" t="n">
        <v>3</v>
      </c>
      <c r="I6887" s="37" t="n">
        <v>12</v>
      </c>
      <c r="J6887" s="40" t="n">
        <f aca="false">IF(C6887=0,"",D6887/C6887)</f>
        <v>0.818181818181818</v>
      </c>
    </row>
    <row r="6888" customFormat="false" ht="15" hidden="false" customHeight="false" outlineLevel="0" collapsed="false">
      <c r="A6888" s="37" t="s">
        <v>1345</v>
      </c>
      <c r="B6888" s="37" t="s">
        <v>281</v>
      </c>
      <c r="C6888" s="37" t="n">
        <v>22</v>
      </c>
      <c r="D6888" s="37" t="n">
        <v>20</v>
      </c>
      <c r="E6888" s="37" t="n">
        <v>0</v>
      </c>
      <c r="F6888" s="37" t="n">
        <v>3</v>
      </c>
      <c r="G6888" s="37" t="n">
        <v>0</v>
      </c>
      <c r="H6888" s="37" t="n">
        <v>3</v>
      </c>
      <c r="I6888" s="37" t="n">
        <v>38</v>
      </c>
      <c r="J6888" s="40" t="n">
        <f aca="false">IF(C6888=0,"",D6888/C6888)</f>
        <v>0.909090909090909</v>
      </c>
    </row>
    <row r="6889" customFormat="false" ht="15" hidden="false" customHeight="false" outlineLevel="0" collapsed="false">
      <c r="A6889" s="37" t="s">
        <v>691</v>
      </c>
      <c r="B6889" s="37" t="s">
        <v>270</v>
      </c>
      <c r="C6889" s="37" t="n">
        <v>22</v>
      </c>
      <c r="D6889" s="37" t="n">
        <v>20</v>
      </c>
      <c r="E6889" s="37" t="n">
        <v>0</v>
      </c>
      <c r="F6889" s="37" t="n">
        <v>0</v>
      </c>
      <c r="G6889" s="37" t="n">
        <v>0</v>
      </c>
      <c r="H6889" s="37" t="n">
        <v>1</v>
      </c>
      <c r="I6889" s="37" t="n">
        <v>0</v>
      </c>
      <c r="J6889" s="40" t="n">
        <f aca="false">IF(C6889=0,"",D6889/C6889)</f>
        <v>0.909090909090909</v>
      </c>
    </row>
    <row r="6890" customFormat="false" ht="15" hidden="false" customHeight="false" outlineLevel="0" collapsed="false">
      <c r="A6890" s="37" t="s">
        <v>691</v>
      </c>
      <c r="B6890" s="37" t="s">
        <v>271</v>
      </c>
      <c r="C6890" s="37" t="n">
        <v>22</v>
      </c>
      <c r="D6890" s="37" t="n">
        <v>22</v>
      </c>
      <c r="E6890" s="37" t="n">
        <v>0</v>
      </c>
      <c r="F6890" s="37" t="n">
        <v>1</v>
      </c>
      <c r="G6890" s="37" t="n">
        <v>0</v>
      </c>
      <c r="H6890" s="37" t="n">
        <v>5</v>
      </c>
      <c r="I6890" s="37" t="n">
        <v>1</v>
      </c>
      <c r="J6890" s="40" t="n">
        <f aca="false">IF(C6890=0,"",D6890/C6890)</f>
        <v>1</v>
      </c>
    </row>
    <row r="6891" customFormat="false" ht="15" hidden="false" customHeight="false" outlineLevel="0" collapsed="false">
      <c r="A6891" s="37" t="s">
        <v>691</v>
      </c>
      <c r="B6891" s="37" t="s">
        <v>272</v>
      </c>
      <c r="C6891" s="37" t="n">
        <v>22</v>
      </c>
      <c r="D6891" s="37" t="n">
        <v>21</v>
      </c>
      <c r="E6891" s="37" t="n">
        <v>1</v>
      </c>
      <c r="F6891" s="37" t="n">
        <v>1</v>
      </c>
      <c r="G6891" s="37" t="n">
        <v>0</v>
      </c>
      <c r="H6891" s="37" t="n">
        <v>3</v>
      </c>
      <c r="I6891" s="37" t="n">
        <v>2</v>
      </c>
      <c r="J6891" s="40" t="n">
        <f aca="false">IF(C6891=0,"",D6891/C6891)</f>
        <v>0.954545454545455</v>
      </c>
    </row>
    <row r="6892" customFormat="false" ht="15" hidden="false" customHeight="false" outlineLevel="0" collapsed="false">
      <c r="A6892" s="37" t="s">
        <v>691</v>
      </c>
      <c r="B6892" s="37" t="s">
        <v>273</v>
      </c>
      <c r="C6892" s="37" t="n">
        <v>22</v>
      </c>
      <c r="D6892" s="37" t="n">
        <v>19</v>
      </c>
      <c r="E6892" s="37" t="n">
        <v>2</v>
      </c>
      <c r="F6892" s="37" t="n">
        <v>0</v>
      </c>
      <c r="G6892" s="37" t="n">
        <v>0</v>
      </c>
      <c r="H6892" s="37" t="n">
        <v>1</v>
      </c>
      <c r="I6892" s="37" t="n">
        <v>2</v>
      </c>
      <c r="J6892" s="40" t="n">
        <f aca="false">IF(C6892=0,"",D6892/C6892)</f>
        <v>0.863636363636364</v>
      </c>
    </row>
    <row r="6893" customFormat="false" ht="15" hidden="false" customHeight="false" outlineLevel="0" collapsed="false">
      <c r="A6893" s="37" t="s">
        <v>691</v>
      </c>
      <c r="B6893" s="37" t="s">
        <v>274</v>
      </c>
      <c r="C6893" s="37" t="n">
        <v>22</v>
      </c>
      <c r="D6893" s="37" t="n">
        <v>21</v>
      </c>
      <c r="E6893" s="37" t="n">
        <v>1</v>
      </c>
      <c r="F6893" s="37" t="n">
        <v>0</v>
      </c>
      <c r="G6893" s="37" t="n">
        <v>0</v>
      </c>
      <c r="H6893" s="37" t="n">
        <v>0</v>
      </c>
      <c r="I6893" s="37" t="n">
        <v>0</v>
      </c>
      <c r="J6893" s="40" t="n">
        <f aca="false">IF(C6893=0,"",D6893/C6893)</f>
        <v>0.954545454545455</v>
      </c>
    </row>
    <row r="6894" customFormat="false" ht="15" hidden="false" customHeight="false" outlineLevel="0" collapsed="false">
      <c r="A6894" s="37" t="s">
        <v>691</v>
      </c>
      <c r="B6894" s="37" t="s">
        <v>275</v>
      </c>
      <c r="C6894" s="37" t="n">
        <v>22</v>
      </c>
      <c r="D6894" s="37" t="n">
        <v>21</v>
      </c>
      <c r="E6894" s="37" t="n">
        <v>0</v>
      </c>
      <c r="F6894" s="37" t="n">
        <v>2</v>
      </c>
      <c r="G6894" s="37" t="n">
        <v>0</v>
      </c>
      <c r="H6894" s="37" t="n">
        <v>0</v>
      </c>
      <c r="I6894" s="37" t="n">
        <v>1</v>
      </c>
      <c r="J6894" s="40" t="n">
        <f aca="false">IF(C6894=0,"",D6894/C6894)</f>
        <v>0.954545454545455</v>
      </c>
    </row>
    <row r="6895" customFormat="false" ht="15" hidden="false" customHeight="false" outlineLevel="0" collapsed="false">
      <c r="A6895" s="37" t="s">
        <v>691</v>
      </c>
      <c r="B6895" s="37" t="s">
        <v>276</v>
      </c>
      <c r="C6895" s="37" t="n">
        <v>22</v>
      </c>
      <c r="D6895" s="37" t="n">
        <v>21</v>
      </c>
      <c r="E6895" s="37" t="n">
        <v>1</v>
      </c>
      <c r="F6895" s="37" t="n">
        <v>1</v>
      </c>
      <c r="G6895" s="37" t="n">
        <v>0</v>
      </c>
      <c r="H6895" s="37" t="n">
        <v>2</v>
      </c>
      <c r="I6895" s="37" t="n">
        <v>4</v>
      </c>
      <c r="J6895" s="40" t="n">
        <f aca="false">IF(C6895=0,"",D6895/C6895)</f>
        <v>0.954545454545455</v>
      </c>
    </row>
    <row r="6896" customFormat="false" ht="15" hidden="false" customHeight="false" outlineLevel="0" collapsed="false">
      <c r="A6896" s="37" t="s">
        <v>691</v>
      </c>
      <c r="B6896" s="37" t="s">
        <v>277</v>
      </c>
      <c r="C6896" s="37" t="n">
        <v>22</v>
      </c>
      <c r="D6896" s="37" t="n">
        <v>20</v>
      </c>
      <c r="E6896" s="37" t="n">
        <v>0</v>
      </c>
      <c r="F6896" s="37" t="n">
        <v>0</v>
      </c>
      <c r="G6896" s="37" t="n">
        <v>0</v>
      </c>
      <c r="H6896" s="37" t="n">
        <v>4</v>
      </c>
      <c r="I6896" s="37" t="n">
        <v>0</v>
      </c>
      <c r="J6896" s="40" t="n">
        <f aca="false">IF(C6896=0,"",D6896/C6896)</f>
        <v>0.909090909090909</v>
      </c>
    </row>
    <row r="6897" customFormat="false" ht="15" hidden="false" customHeight="false" outlineLevel="0" collapsed="false">
      <c r="A6897" s="37" t="s">
        <v>691</v>
      </c>
      <c r="B6897" s="37" t="s">
        <v>278</v>
      </c>
      <c r="C6897" s="37" t="n">
        <v>22</v>
      </c>
      <c r="D6897" s="37" t="n">
        <v>21</v>
      </c>
      <c r="E6897" s="37" t="n">
        <v>0</v>
      </c>
      <c r="F6897" s="37" t="n">
        <v>0</v>
      </c>
      <c r="G6897" s="37" t="n">
        <v>2</v>
      </c>
      <c r="H6897" s="37" t="n">
        <v>0</v>
      </c>
      <c r="I6897" s="37" t="n">
        <v>2</v>
      </c>
      <c r="J6897" s="40" t="n">
        <f aca="false">IF(C6897=0,"",D6897/C6897)</f>
        <v>0.954545454545455</v>
      </c>
    </row>
    <row r="6898" customFormat="false" ht="15" hidden="false" customHeight="false" outlineLevel="0" collapsed="false">
      <c r="A6898" s="37" t="s">
        <v>691</v>
      </c>
      <c r="B6898" s="37" t="s">
        <v>279</v>
      </c>
      <c r="C6898" s="37" t="n">
        <v>22</v>
      </c>
      <c r="D6898" s="37" t="n">
        <v>20</v>
      </c>
      <c r="E6898" s="37" t="n">
        <v>0</v>
      </c>
      <c r="F6898" s="37" t="n">
        <v>0</v>
      </c>
      <c r="G6898" s="37" t="n">
        <v>0</v>
      </c>
      <c r="H6898" s="37" t="n">
        <v>1</v>
      </c>
      <c r="I6898" s="37" t="n">
        <v>1</v>
      </c>
      <c r="J6898" s="40" t="n">
        <f aca="false">IF(C6898=0,"",D6898/C6898)</f>
        <v>0.909090909090909</v>
      </c>
    </row>
    <row r="6899" customFormat="false" ht="15" hidden="false" customHeight="false" outlineLevel="0" collapsed="false">
      <c r="A6899" s="37" t="s">
        <v>691</v>
      </c>
      <c r="B6899" s="37" t="s">
        <v>280</v>
      </c>
      <c r="C6899" s="37" t="n">
        <v>22</v>
      </c>
      <c r="D6899" s="37" t="n">
        <v>21</v>
      </c>
      <c r="E6899" s="37" t="n">
        <v>0</v>
      </c>
      <c r="F6899" s="37" t="n">
        <v>0</v>
      </c>
      <c r="G6899" s="37" t="n">
        <v>2</v>
      </c>
      <c r="H6899" s="37" t="n">
        <v>3</v>
      </c>
      <c r="I6899" s="37" t="n">
        <v>1</v>
      </c>
      <c r="J6899" s="40" t="n">
        <f aca="false">IF(C6899=0,"",D6899/C6899)</f>
        <v>0.954545454545455</v>
      </c>
    </row>
    <row r="6900" customFormat="false" ht="15" hidden="false" customHeight="false" outlineLevel="0" collapsed="false">
      <c r="A6900" s="37" t="s">
        <v>691</v>
      </c>
      <c r="B6900" s="37" t="s">
        <v>281</v>
      </c>
      <c r="C6900" s="37" t="n">
        <v>22</v>
      </c>
      <c r="D6900" s="37" t="n">
        <v>21</v>
      </c>
      <c r="E6900" s="37" t="n">
        <v>0</v>
      </c>
      <c r="F6900" s="37" t="n">
        <v>0</v>
      </c>
      <c r="G6900" s="37" t="n">
        <v>2</v>
      </c>
      <c r="H6900" s="37" t="n">
        <v>1</v>
      </c>
      <c r="I6900" s="37" t="n">
        <v>1</v>
      </c>
      <c r="J6900" s="40" t="n">
        <f aca="false">IF(C6900=0,"",D6900/C6900)</f>
        <v>0.954545454545455</v>
      </c>
    </row>
    <row r="6901" customFormat="false" ht="15" hidden="false" customHeight="false" outlineLevel="0" collapsed="false">
      <c r="A6901" s="37" t="s">
        <v>1346</v>
      </c>
      <c r="B6901" s="37" t="s">
        <v>270</v>
      </c>
      <c r="C6901" s="37" t="n">
        <v>22</v>
      </c>
      <c r="D6901" s="37" t="n">
        <v>18</v>
      </c>
      <c r="E6901" s="37" t="n">
        <v>0</v>
      </c>
      <c r="F6901" s="37" t="n">
        <v>1</v>
      </c>
      <c r="G6901" s="37" t="n">
        <v>0</v>
      </c>
      <c r="H6901" s="37" t="n">
        <v>3</v>
      </c>
      <c r="I6901" s="37" t="n">
        <v>12</v>
      </c>
      <c r="J6901" s="40" t="n">
        <f aca="false">IF(C6901=0,"",D6901/C6901)</f>
        <v>0.818181818181818</v>
      </c>
    </row>
    <row r="6902" customFormat="false" ht="15" hidden="false" customHeight="false" outlineLevel="0" collapsed="false">
      <c r="A6902" s="37" t="s">
        <v>1346</v>
      </c>
      <c r="B6902" s="37" t="s">
        <v>271</v>
      </c>
      <c r="C6902" s="37" t="n">
        <v>22</v>
      </c>
      <c r="D6902" s="37" t="n">
        <v>21</v>
      </c>
      <c r="E6902" s="37" t="n">
        <v>0</v>
      </c>
      <c r="F6902" s="37" t="n">
        <v>0</v>
      </c>
      <c r="G6902" s="37" t="n">
        <v>0</v>
      </c>
      <c r="H6902" s="37" t="n">
        <v>3</v>
      </c>
      <c r="I6902" s="37" t="n">
        <v>20</v>
      </c>
      <c r="J6902" s="40" t="n">
        <f aca="false">IF(C6902=0,"",D6902/C6902)</f>
        <v>0.954545454545455</v>
      </c>
    </row>
    <row r="6903" customFormat="false" ht="15" hidden="false" customHeight="false" outlineLevel="0" collapsed="false">
      <c r="A6903" s="37" t="s">
        <v>1346</v>
      </c>
      <c r="B6903" s="37" t="s">
        <v>272</v>
      </c>
      <c r="C6903" s="37" t="n">
        <v>22</v>
      </c>
      <c r="D6903" s="37" t="n">
        <v>20</v>
      </c>
      <c r="E6903" s="37" t="n">
        <v>2</v>
      </c>
      <c r="F6903" s="37" t="n">
        <v>0</v>
      </c>
      <c r="G6903" s="37" t="n">
        <v>2</v>
      </c>
      <c r="H6903" s="37" t="n">
        <v>0</v>
      </c>
      <c r="I6903" s="37" t="n">
        <v>23</v>
      </c>
      <c r="J6903" s="40" t="n">
        <f aca="false">IF(C6903=0,"",D6903/C6903)</f>
        <v>0.909090909090909</v>
      </c>
    </row>
    <row r="6904" customFormat="false" ht="15" hidden="false" customHeight="false" outlineLevel="0" collapsed="false">
      <c r="A6904" s="37" t="s">
        <v>1346</v>
      </c>
      <c r="B6904" s="37" t="s">
        <v>273</v>
      </c>
      <c r="C6904" s="37" t="n">
        <v>22</v>
      </c>
      <c r="D6904" s="37" t="n">
        <v>20</v>
      </c>
      <c r="E6904" s="37" t="n">
        <v>1</v>
      </c>
      <c r="F6904" s="37" t="n">
        <v>1</v>
      </c>
      <c r="G6904" s="37" t="n">
        <v>0</v>
      </c>
      <c r="H6904" s="37" t="n">
        <v>0</v>
      </c>
      <c r="I6904" s="37" t="n">
        <v>5</v>
      </c>
      <c r="J6904" s="40" t="n">
        <f aca="false">IF(C6904=0,"",D6904/C6904)</f>
        <v>0.909090909090909</v>
      </c>
    </row>
    <row r="6905" customFormat="false" ht="15" hidden="false" customHeight="false" outlineLevel="0" collapsed="false">
      <c r="A6905" s="37" t="s">
        <v>1346</v>
      </c>
      <c r="B6905" s="37" t="s">
        <v>274</v>
      </c>
      <c r="C6905" s="37" t="n">
        <v>22</v>
      </c>
      <c r="D6905" s="37" t="n">
        <v>20</v>
      </c>
      <c r="E6905" s="37" t="n">
        <v>2</v>
      </c>
      <c r="F6905" s="37" t="n">
        <v>0</v>
      </c>
      <c r="G6905" s="37" t="n">
        <v>0</v>
      </c>
      <c r="H6905" s="37" t="n">
        <v>0</v>
      </c>
      <c r="I6905" s="37" t="n">
        <v>4</v>
      </c>
      <c r="J6905" s="40" t="n">
        <f aca="false">IF(C6905=0,"",D6905/C6905)</f>
        <v>0.909090909090909</v>
      </c>
    </row>
    <row r="6906" customFormat="false" ht="15" hidden="false" customHeight="false" outlineLevel="0" collapsed="false">
      <c r="A6906" s="37" t="s">
        <v>1346</v>
      </c>
      <c r="B6906" s="37" t="s">
        <v>275</v>
      </c>
      <c r="C6906" s="37" t="n">
        <v>22</v>
      </c>
      <c r="D6906" s="37" t="n">
        <v>20</v>
      </c>
      <c r="E6906" s="37" t="n">
        <v>1</v>
      </c>
      <c r="F6906" s="37" t="n">
        <v>0</v>
      </c>
      <c r="G6906" s="37" t="n">
        <v>0</v>
      </c>
      <c r="H6906" s="37" t="n">
        <v>0</v>
      </c>
      <c r="I6906" s="37" t="n">
        <v>14</v>
      </c>
      <c r="J6906" s="40" t="n">
        <f aca="false">IF(C6906=0,"",D6906/C6906)</f>
        <v>0.909090909090909</v>
      </c>
    </row>
    <row r="6907" customFormat="false" ht="15" hidden="false" customHeight="false" outlineLevel="0" collapsed="false">
      <c r="A6907" s="37" t="s">
        <v>1346</v>
      </c>
      <c r="B6907" s="37" t="s">
        <v>276</v>
      </c>
      <c r="C6907" s="37" t="n">
        <v>22</v>
      </c>
      <c r="D6907" s="37" t="n">
        <v>21</v>
      </c>
      <c r="E6907" s="37" t="n">
        <v>0</v>
      </c>
      <c r="F6907" s="37" t="n">
        <v>1</v>
      </c>
      <c r="G6907" s="37" t="n">
        <v>1</v>
      </c>
      <c r="H6907" s="37" t="n">
        <v>3</v>
      </c>
      <c r="I6907" s="37" t="n">
        <v>17</v>
      </c>
      <c r="J6907" s="40" t="n">
        <f aca="false">IF(C6907=0,"",D6907/C6907)</f>
        <v>0.954545454545455</v>
      </c>
    </row>
    <row r="6908" customFormat="false" ht="15" hidden="false" customHeight="false" outlineLevel="0" collapsed="false">
      <c r="A6908" s="37" t="s">
        <v>1346</v>
      </c>
      <c r="B6908" s="37" t="s">
        <v>277</v>
      </c>
      <c r="C6908" s="37" t="n">
        <v>22</v>
      </c>
      <c r="D6908" s="37" t="n">
        <v>21</v>
      </c>
      <c r="E6908" s="37" t="n">
        <v>0</v>
      </c>
      <c r="F6908" s="37" t="n">
        <v>2</v>
      </c>
      <c r="G6908" s="37" t="n">
        <v>0</v>
      </c>
      <c r="H6908" s="37" t="n">
        <v>1</v>
      </c>
      <c r="I6908" s="37" t="n">
        <v>20</v>
      </c>
      <c r="J6908" s="40" t="n">
        <f aca="false">IF(C6908=0,"",D6908/C6908)</f>
        <v>0.954545454545455</v>
      </c>
    </row>
    <row r="6909" customFormat="false" ht="15" hidden="false" customHeight="false" outlineLevel="0" collapsed="false">
      <c r="A6909" s="37" t="s">
        <v>1346</v>
      </c>
      <c r="B6909" s="37" t="s">
        <v>278</v>
      </c>
      <c r="C6909" s="37" t="n">
        <v>22</v>
      </c>
      <c r="D6909" s="37" t="n">
        <v>20</v>
      </c>
      <c r="E6909" s="37" t="n">
        <v>1</v>
      </c>
      <c r="F6909" s="37" t="n">
        <v>2</v>
      </c>
      <c r="G6909" s="37" t="n">
        <v>0</v>
      </c>
      <c r="H6909" s="37" t="n">
        <v>1</v>
      </c>
      <c r="I6909" s="37" t="n">
        <v>8</v>
      </c>
      <c r="J6909" s="40" t="n">
        <f aca="false">IF(C6909=0,"",D6909/C6909)</f>
        <v>0.909090909090909</v>
      </c>
    </row>
    <row r="6910" customFormat="false" ht="15" hidden="false" customHeight="false" outlineLevel="0" collapsed="false">
      <c r="A6910" s="37" t="s">
        <v>1346</v>
      </c>
      <c r="B6910" s="37" t="s">
        <v>279</v>
      </c>
      <c r="C6910" s="37" t="n">
        <v>22</v>
      </c>
      <c r="D6910" s="37" t="n">
        <v>22</v>
      </c>
      <c r="E6910" s="37" t="n">
        <v>0</v>
      </c>
      <c r="F6910" s="37" t="n">
        <v>1</v>
      </c>
      <c r="G6910" s="37" t="n">
        <v>0</v>
      </c>
      <c r="H6910" s="37" t="n">
        <v>1</v>
      </c>
      <c r="I6910" s="37" t="n">
        <v>11</v>
      </c>
      <c r="J6910" s="40" t="n">
        <f aca="false">IF(C6910=0,"",D6910/C6910)</f>
        <v>1</v>
      </c>
    </row>
    <row r="6911" customFormat="false" ht="15" hidden="false" customHeight="false" outlineLevel="0" collapsed="false">
      <c r="A6911" s="37" t="s">
        <v>1346</v>
      </c>
      <c r="B6911" s="37" t="s">
        <v>280</v>
      </c>
      <c r="C6911" s="37" t="n">
        <v>22</v>
      </c>
      <c r="D6911" s="37" t="n">
        <v>18</v>
      </c>
      <c r="E6911" s="37" t="n">
        <v>2</v>
      </c>
      <c r="F6911" s="37" t="n">
        <v>0</v>
      </c>
      <c r="G6911" s="37" t="n">
        <v>0</v>
      </c>
      <c r="H6911" s="37" t="n">
        <v>3</v>
      </c>
      <c r="I6911" s="37" t="n">
        <v>0</v>
      </c>
      <c r="J6911" s="40" t="n">
        <f aca="false">IF(C6911=0,"",D6911/C6911)</f>
        <v>0.818181818181818</v>
      </c>
    </row>
    <row r="6912" customFormat="false" ht="15" hidden="false" customHeight="false" outlineLevel="0" collapsed="false">
      <c r="A6912" s="37" t="s">
        <v>1346</v>
      </c>
      <c r="B6912" s="37" t="s">
        <v>281</v>
      </c>
      <c r="C6912" s="37" t="n">
        <v>22</v>
      </c>
      <c r="D6912" s="37" t="n">
        <v>21</v>
      </c>
      <c r="E6912" s="37" t="n">
        <v>0</v>
      </c>
      <c r="F6912" s="37" t="n">
        <v>0</v>
      </c>
      <c r="G6912" s="37" t="n">
        <v>0</v>
      </c>
      <c r="H6912" s="37" t="n">
        <v>3</v>
      </c>
      <c r="I6912" s="37" t="n">
        <v>3</v>
      </c>
      <c r="J6912" s="40" t="n">
        <f aca="false">IF(C6912=0,"",D6912/C6912)</f>
        <v>0.954545454545455</v>
      </c>
    </row>
    <row r="6913" customFormat="false" ht="15" hidden="false" customHeight="false" outlineLevel="0" collapsed="false">
      <c r="A6913" s="37" t="s">
        <v>1347</v>
      </c>
      <c r="B6913" s="37" t="s">
        <v>278</v>
      </c>
      <c r="C6913" s="37" t="n">
        <v>22</v>
      </c>
      <c r="D6913" s="37" t="n">
        <v>20</v>
      </c>
      <c r="E6913" s="37" t="n">
        <v>0</v>
      </c>
      <c r="F6913" s="37" t="n">
        <v>0</v>
      </c>
      <c r="G6913" s="37" t="n">
        <v>1</v>
      </c>
      <c r="H6913" s="37" t="n">
        <v>2</v>
      </c>
      <c r="I6913" s="37" t="n">
        <v>1</v>
      </c>
      <c r="J6913" s="40" t="n">
        <f aca="false">IF(C6913=0,"",D6913/C6913)</f>
        <v>0.909090909090909</v>
      </c>
    </row>
    <row r="6914" customFormat="false" ht="15" hidden="false" customHeight="false" outlineLevel="0" collapsed="false">
      <c r="A6914" s="37" t="s">
        <v>1347</v>
      </c>
      <c r="B6914" s="37" t="s">
        <v>279</v>
      </c>
      <c r="C6914" s="37" t="n">
        <v>22</v>
      </c>
      <c r="D6914" s="37" t="n">
        <v>22</v>
      </c>
      <c r="E6914" s="37" t="n">
        <v>1</v>
      </c>
      <c r="F6914" s="37" t="n">
        <v>0</v>
      </c>
      <c r="G6914" s="37" t="n">
        <v>0</v>
      </c>
      <c r="H6914" s="37" t="n">
        <v>1</v>
      </c>
      <c r="I6914" s="37" t="n">
        <v>1</v>
      </c>
      <c r="J6914" s="40" t="n">
        <f aca="false">IF(C6914=0,"",D6914/C6914)</f>
        <v>1</v>
      </c>
    </row>
    <row r="6915" customFormat="false" ht="15" hidden="false" customHeight="false" outlineLevel="0" collapsed="false">
      <c r="A6915" s="37" t="s">
        <v>1347</v>
      </c>
      <c r="B6915" s="37" t="s">
        <v>280</v>
      </c>
      <c r="C6915" s="37" t="n">
        <v>22</v>
      </c>
      <c r="D6915" s="37" t="n">
        <v>22</v>
      </c>
      <c r="E6915" s="37" t="n">
        <v>1</v>
      </c>
      <c r="F6915" s="37" t="n">
        <v>1</v>
      </c>
      <c r="G6915" s="37" t="n">
        <v>0</v>
      </c>
      <c r="H6915" s="37" t="n">
        <v>0</v>
      </c>
      <c r="I6915" s="37" t="n">
        <v>0</v>
      </c>
      <c r="J6915" s="40" t="n">
        <f aca="false">IF(C6915=0,"",D6915/C6915)</f>
        <v>1</v>
      </c>
    </row>
    <row r="6916" customFormat="false" ht="15" hidden="false" customHeight="false" outlineLevel="0" collapsed="false">
      <c r="A6916" s="37" t="s">
        <v>1347</v>
      </c>
      <c r="B6916" s="37" t="s">
        <v>281</v>
      </c>
      <c r="C6916" s="37" t="n">
        <v>22</v>
      </c>
      <c r="D6916" s="37" t="n">
        <v>22</v>
      </c>
      <c r="E6916" s="37" t="n">
        <v>0</v>
      </c>
      <c r="F6916" s="37" t="n">
        <v>2</v>
      </c>
      <c r="G6916" s="37" t="n">
        <v>0</v>
      </c>
      <c r="H6916" s="37" t="n">
        <v>2</v>
      </c>
      <c r="I6916" s="37" t="n">
        <v>5</v>
      </c>
      <c r="J6916" s="40" t="n">
        <f aca="false">IF(C6916=0,"",D6916/C6916)</f>
        <v>1</v>
      </c>
    </row>
    <row r="6917" customFormat="false" ht="15" hidden="false" customHeight="false" outlineLevel="0" collapsed="false">
      <c r="A6917" s="37" t="s">
        <v>1348</v>
      </c>
      <c r="B6917" s="37" t="s">
        <v>270</v>
      </c>
      <c r="C6917" s="37" t="n">
        <v>22</v>
      </c>
      <c r="D6917" s="37" t="n">
        <v>19</v>
      </c>
      <c r="E6917" s="37" t="n">
        <v>2</v>
      </c>
      <c r="F6917" s="37" t="n">
        <v>0</v>
      </c>
      <c r="G6917" s="37" t="n">
        <v>2</v>
      </c>
      <c r="H6917" s="37" t="n">
        <v>0</v>
      </c>
      <c r="I6917" s="37" t="n">
        <v>1</v>
      </c>
      <c r="J6917" s="40" t="n">
        <f aca="false">IF(C6917=0,"",D6917/C6917)</f>
        <v>0.863636363636364</v>
      </c>
    </row>
    <row r="6918" customFormat="false" ht="15" hidden="false" customHeight="false" outlineLevel="0" collapsed="false">
      <c r="A6918" s="37" t="s">
        <v>1348</v>
      </c>
      <c r="B6918" s="37" t="s">
        <v>271</v>
      </c>
      <c r="C6918" s="37" t="n">
        <v>22</v>
      </c>
      <c r="D6918" s="37" t="n">
        <v>20</v>
      </c>
      <c r="E6918" s="37" t="n">
        <v>1</v>
      </c>
      <c r="F6918" s="37" t="n">
        <v>0</v>
      </c>
      <c r="G6918" s="37" t="n">
        <v>0</v>
      </c>
      <c r="H6918" s="37" t="n">
        <v>0</v>
      </c>
      <c r="I6918" s="37" t="n">
        <v>1</v>
      </c>
      <c r="J6918" s="40" t="n">
        <f aca="false">IF(C6918=0,"",D6918/C6918)</f>
        <v>0.909090909090909</v>
      </c>
    </row>
    <row r="6919" customFormat="false" ht="15" hidden="false" customHeight="false" outlineLevel="0" collapsed="false">
      <c r="A6919" s="37" t="s">
        <v>1348</v>
      </c>
      <c r="B6919" s="37" t="s">
        <v>272</v>
      </c>
      <c r="C6919" s="37" t="n">
        <v>22</v>
      </c>
      <c r="D6919" s="37" t="n">
        <v>20</v>
      </c>
      <c r="E6919" s="37" t="n">
        <v>3</v>
      </c>
      <c r="F6919" s="37" t="n">
        <v>1</v>
      </c>
      <c r="G6919" s="37" t="n">
        <v>1</v>
      </c>
      <c r="H6919" s="37" t="n">
        <v>3</v>
      </c>
      <c r="I6919" s="37" t="n">
        <v>1</v>
      </c>
      <c r="J6919" s="40" t="n">
        <f aca="false">IF(C6919=0,"",D6919/C6919)</f>
        <v>0.909090909090909</v>
      </c>
    </row>
    <row r="6920" customFormat="false" ht="15" hidden="false" customHeight="false" outlineLevel="0" collapsed="false">
      <c r="A6920" s="37" t="s">
        <v>1348</v>
      </c>
      <c r="B6920" s="37" t="s">
        <v>273</v>
      </c>
      <c r="C6920" s="37" t="n">
        <v>22</v>
      </c>
      <c r="D6920" s="37" t="n">
        <v>19</v>
      </c>
      <c r="E6920" s="37" t="n">
        <v>0</v>
      </c>
      <c r="F6920" s="37" t="n">
        <v>1</v>
      </c>
      <c r="G6920" s="37" t="n">
        <v>1</v>
      </c>
      <c r="H6920" s="37" t="n">
        <v>3</v>
      </c>
      <c r="I6920" s="37" t="n">
        <v>1</v>
      </c>
      <c r="J6920" s="40" t="n">
        <f aca="false">IF(C6920=0,"",D6920/C6920)</f>
        <v>0.863636363636364</v>
      </c>
    </row>
    <row r="6921" customFormat="false" ht="15" hidden="false" customHeight="false" outlineLevel="0" collapsed="false">
      <c r="A6921" s="37" t="s">
        <v>1348</v>
      </c>
      <c r="B6921" s="37" t="s">
        <v>274</v>
      </c>
      <c r="C6921" s="37" t="n">
        <v>22</v>
      </c>
      <c r="D6921" s="37" t="n">
        <v>21</v>
      </c>
      <c r="E6921" s="37" t="n">
        <v>1</v>
      </c>
      <c r="F6921" s="37" t="n">
        <v>1</v>
      </c>
      <c r="G6921" s="37" t="n">
        <v>0</v>
      </c>
      <c r="H6921" s="37" t="n">
        <v>2</v>
      </c>
      <c r="I6921" s="37" t="n">
        <v>0</v>
      </c>
      <c r="J6921" s="40" t="n">
        <f aca="false">IF(C6921=0,"",D6921/C6921)</f>
        <v>0.954545454545455</v>
      </c>
    </row>
    <row r="6922" customFormat="false" ht="15" hidden="false" customHeight="false" outlineLevel="0" collapsed="false">
      <c r="A6922" s="37" t="s">
        <v>1348</v>
      </c>
      <c r="B6922" s="37" t="s">
        <v>275</v>
      </c>
      <c r="C6922" s="37" t="n">
        <v>22</v>
      </c>
      <c r="D6922" s="37" t="n">
        <v>19</v>
      </c>
      <c r="E6922" s="37" t="n">
        <v>1</v>
      </c>
      <c r="F6922" s="37" t="n">
        <v>2</v>
      </c>
      <c r="G6922" s="37" t="n">
        <v>0</v>
      </c>
      <c r="H6922" s="37" t="n">
        <v>2</v>
      </c>
      <c r="I6922" s="37" t="n">
        <v>0</v>
      </c>
      <c r="J6922" s="40" t="n">
        <f aca="false">IF(C6922=0,"",D6922/C6922)</f>
        <v>0.863636363636364</v>
      </c>
    </row>
    <row r="6923" customFormat="false" ht="15" hidden="false" customHeight="false" outlineLevel="0" collapsed="false">
      <c r="A6923" s="37" t="s">
        <v>1348</v>
      </c>
      <c r="B6923" s="37" t="s">
        <v>276</v>
      </c>
      <c r="C6923" s="37" t="n">
        <v>22</v>
      </c>
      <c r="D6923" s="37" t="n">
        <v>21</v>
      </c>
      <c r="E6923" s="37" t="n">
        <v>0</v>
      </c>
      <c r="F6923" s="37" t="n">
        <v>3</v>
      </c>
      <c r="G6923" s="37" t="n">
        <v>0</v>
      </c>
      <c r="H6923" s="37" t="n">
        <v>0</v>
      </c>
      <c r="I6923" s="37" t="n">
        <v>2</v>
      </c>
      <c r="J6923" s="40" t="n">
        <f aca="false">IF(C6923=0,"",D6923/C6923)</f>
        <v>0.954545454545455</v>
      </c>
    </row>
    <row r="6924" customFormat="false" ht="15" hidden="false" customHeight="false" outlineLevel="0" collapsed="false">
      <c r="A6924" s="37" t="s">
        <v>1348</v>
      </c>
      <c r="B6924" s="37" t="s">
        <v>277</v>
      </c>
      <c r="C6924" s="37" t="n">
        <v>22</v>
      </c>
      <c r="D6924" s="37" t="n">
        <v>21</v>
      </c>
      <c r="E6924" s="37" t="n">
        <v>0</v>
      </c>
      <c r="F6924" s="37" t="n">
        <v>0</v>
      </c>
      <c r="G6924" s="37" t="n">
        <v>0</v>
      </c>
      <c r="H6924" s="37" t="n">
        <v>1</v>
      </c>
      <c r="I6924" s="37" t="n">
        <v>1</v>
      </c>
      <c r="J6924" s="40" t="n">
        <f aca="false">IF(C6924=0,"",D6924/C6924)</f>
        <v>0.954545454545455</v>
      </c>
    </row>
    <row r="6925" customFormat="false" ht="15" hidden="false" customHeight="false" outlineLevel="0" collapsed="false">
      <c r="A6925" s="37" t="s">
        <v>1348</v>
      </c>
      <c r="B6925" s="37" t="s">
        <v>278</v>
      </c>
      <c r="C6925" s="37" t="n">
        <v>22</v>
      </c>
      <c r="D6925" s="37" t="n">
        <v>19</v>
      </c>
      <c r="E6925" s="37" t="n">
        <v>1</v>
      </c>
      <c r="F6925" s="37" t="n">
        <v>0</v>
      </c>
      <c r="G6925" s="37" t="n">
        <v>0</v>
      </c>
      <c r="H6925" s="37" t="n">
        <v>3</v>
      </c>
      <c r="I6925" s="37" t="n">
        <v>0</v>
      </c>
      <c r="J6925" s="40" t="n">
        <f aca="false">IF(C6925=0,"",D6925/C6925)</f>
        <v>0.863636363636364</v>
      </c>
    </row>
    <row r="6926" customFormat="false" ht="15" hidden="false" customHeight="false" outlineLevel="0" collapsed="false">
      <c r="A6926" s="37" t="s">
        <v>1348</v>
      </c>
      <c r="B6926" s="37" t="s">
        <v>279</v>
      </c>
      <c r="C6926" s="37" t="n">
        <v>22</v>
      </c>
      <c r="D6926" s="37" t="n">
        <v>20</v>
      </c>
      <c r="E6926" s="37" t="n">
        <v>1</v>
      </c>
      <c r="F6926" s="37" t="n">
        <v>1</v>
      </c>
      <c r="G6926" s="37" t="n">
        <v>0</v>
      </c>
      <c r="H6926" s="37" t="n">
        <v>2</v>
      </c>
      <c r="I6926" s="37" t="n">
        <v>2</v>
      </c>
      <c r="J6926" s="40" t="n">
        <f aca="false">IF(C6926=0,"",D6926/C6926)</f>
        <v>0.909090909090909</v>
      </c>
    </row>
    <row r="6927" customFormat="false" ht="15" hidden="false" customHeight="false" outlineLevel="0" collapsed="false">
      <c r="A6927" s="37" t="s">
        <v>1348</v>
      </c>
      <c r="B6927" s="37" t="s">
        <v>280</v>
      </c>
      <c r="C6927" s="37" t="n">
        <v>22</v>
      </c>
      <c r="D6927" s="37" t="n">
        <v>19</v>
      </c>
      <c r="E6927" s="37" t="n">
        <v>0</v>
      </c>
      <c r="F6927" s="37" t="n">
        <v>4</v>
      </c>
      <c r="G6927" s="37" t="n">
        <v>0</v>
      </c>
      <c r="H6927" s="37" t="n">
        <v>3</v>
      </c>
      <c r="I6927" s="37" t="n">
        <v>0</v>
      </c>
      <c r="J6927" s="40" t="n">
        <f aca="false">IF(C6927=0,"",D6927/C6927)</f>
        <v>0.863636363636364</v>
      </c>
    </row>
    <row r="6928" customFormat="false" ht="15" hidden="false" customHeight="false" outlineLevel="0" collapsed="false">
      <c r="A6928" s="37" t="s">
        <v>1348</v>
      </c>
      <c r="B6928" s="37" t="s">
        <v>281</v>
      </c>
      <c r="C6928" s="37" t="n">
        <v>22</v>
      </c>
      <c r="D6928" s="37" t="n">
        <v>22</v>
      </c>
      <c r="E6928" s="37" t="n">
        <v>3</v>
      </c>
      <c r="F6928" s="37" t="n">
        <v>1</v>
      </c>
      <c r="G6928" s="37" t="n">
        <v>0</v>
      </c>
      <c r="H6928" s="37" t="n">
        <v>4</v>
      </c>
      <c r="I6928" s="37" t="n">
        <v>3</v>
      </c>
      <c r="J6928" s="40" t="n">
        <f aca="false">IF(C6928=0,"",D6928/C6928)</f>
        <v>1</v>
      </c>
    </row>
    <row r="6929" customFormat="false" ht="15" hidden="false" customHeight="false" outlineLevel="0" collapsed="false">
      <c r="A6929" s="37" t="s">
        <v>1349</v>
      </c>
      <c r="B6929" s="37" t="s">
        <v>270</v>
      </c>
      <c r="C6929" s="37" t="n">
        <v>22</v>
      </c>
      <c r="D6929" s="37" t="n">
        <v>20</v>
      </c>
      <c r="E6929" s="37" t="n">
        <v>1</v>
      </c>
      <c r="F6929" s="37" t="n">
        <v>0</v>
      </c>
      <c r="G6929" s="37" t="n">
        <v>0</v>
      </c>
      <c r="H6929" s="37" t="n">
        <v>0</v>
      </c>
      <c r="I6929" s="37" t="n">
        <v>3</v>
      </c>
      <c r="J6929" s="40" t="n">
        <f aca="false">IF(C6929=0,"",D6929/C6929)</f>
        <v>0.909090909090909</v>
      </c>
    </row>
    <row r="6930" customFormat="false" ht="15" hidden="false" customHeight="false" outlineLevel="0" collapsed="false">
      <c r="A6930" s="37" t="s">
        <v>1349</v>
      </c>
      <c r="B6930" s="37" t="s">
        <v>271</v>
      </c>
      <c r="C6930" s="37" t="n">
        <v>22</v>
      </c>
      <c r="D6930" s="37" t="n">
        <v>20</v>
      </c>
      <c r="E6930" s="37" t="n">
        <v>0</v>
      </c>
      <c r="F6930" s="37" t="n">
        <v>0</v>
      </c>
      <c r="G6930" s="37" t="n">
        <v>0</v>
      </c>
      <c r="H6930" s="37" t="n">
        <v>0</v>
      </c>
      <c r="I6930" s="37" t="n">
        <v>2</v>
      </c>
      <c r="J6930" s="40" t="n">
        <f aca="false">IF(C6930=0,"",D6930/C6930)</f>
        <v>0.909090909090909</v>
      </c>
    </row>
    <row r="6931" customFormat="false" ht="15" hidden="false" customHeight="false" outlineLevel="0" collapsed="false">
      <c r="A6931" s="37" t="s">
        <v>1349</v>
      </c>
      <c r="B6931" s="37" t="s">
        <v>272</v>
      </c>
      <c r="C6931" s="37" t="n">
        <v>22</v>
      </c>
      <c r="D6931" s="37" t="n">
        <v>21</v>
      </c>
      <c r="E6931" s="37" t="n">
        <v>2</v>
      </c>
      <c r="F6931" s="37" t="n">
        <v>0</v>
      </c>
      <c r="G6931" s="37" t="n">
        <v>1</v>
      </c>
      <c r="H6931" s="37" t="n">
        <v>3</v>
      </c>
      <c r="I6931" s="37" t="n">
        <v>3</v>
      </c>
      <c r="J6931" s="40" t="n">
        <f aca="false">IF(C6931=0,"",D6931/C6931)</f>
        <v>0.954545454545455</v>
      </c>
    </row>
    <row r="6932" customFormat="false" ht="15" hidden="false" customHeight="false" outlineLevel="0" collapsed="false">
      <c r="A6932" s="37" t="s">
        <v>1349</v>
      </c>
      <c r="B6932" s="37" t="s">
        <v>273</v>
      </c>
      <c r="C6932" s="37" t="n">
        <v>22</v>
      </c>
      <c r="D6932" s="37" t="n">
        <v>21</v>
      </c>
      <c r="E6932" s="37" t="n">
        <v>0</v>
      </c>
      <c r="F6932" s="37" t="n">
        <v>1</v>
      </c>
      <c r="G6932" s="37" t="n">
        <v>0</v>
      </c>
      <c r="H6932" s="37" t="n">
        <v>2</v>
      </c>
      <c r="I6932" s="37" t="n">
        <v>0</v>
      </c>
      <c r="J6932" s="40" t="n">
        <f aca="false">IF(C6932=0,"",D6932/C6932)</f>
        <v>0.954545454545455</v>
      </c>
    </row>
    <row r="6933" customFormat="false" ht="15" hidden="false" customHeight="false" outlineLevel="0" collapsed="false">
      <c r="A6933" s="37" t="s">
        <v>1349</v>
      </c>
      <c r="B6933" s="37" t="s">
        <v>274</v>
      </c>
      <c r="C6933" s="37" t="n">
        <v>22</v>
      </c>
      <c r="D6933" s="37" t="n">
        <v>20</v>
      </c>
      <c r="E6933" s="37" t="n">
        <v>1</v>
      </c>
      <c r="F6933" s="37" t="n">
        <v>0</v>
      </c>
      <c r="G6933" s="37" t="n">
        <v>0</v>
      </c>
      <c r="H6933" s="37" t="n">
        <v>0</v>
      </c>
      <c r="I6933" s="37" t="n">
        <v>3</v>
      </c>
      <c r="J6933" s="40" t="n">
        <f aca="false">IF(C6933=0,"",D6933/C6933)</f>
        <v>0.909090909090909</v>
      </c>
    </row>
    <row r="6934" customFormat="false" ht="15" hidden="false" customHeight="false" outlineLevel="0" collapsed="false">
      <c r="A6934" s="37" t="s">
        <v>1349</v>
      </c>
      <c r="B6934" s="37" t="s">
        <v>275</v>
      </c>
      <c r="C6934" s="37" t="n">
        <v>22</v>
      </c>
      <c r="D6934" s="37" t="n">
        <v>20</v>
      </c>
      <c r="E6934" s="37" t="n">
        <v>0</v>
      </c>
      <c r="F6934" s="37" t="n">
        <v>0</v>
      </c>
      <c r="G6934" s="37" t="n">
        <v>1</v>
      </c>
      <c r="H6934" s="37" t="n">
        <v>5</v>
      </c>
      <c r="I6934" s="37" t="n">
        <v>0</v>
      </c>
      <c r="J6934" s="40" t="n">
        <f aca="false">IF(C6934=0,"",D6934/C6934)</f>
        <v>0.909090909090909</v>
      </c>
    </row>
    <row r="6935" customFormat="false" ht="15" hidden="false" customHeight="false" outlineLevel="0" collapsed="false">
      <c r="A6935" s="37" t="s">
        <v>1349</v>
      </c>
      <c r="B6935" s="37" t="s">
        <v>276</v>
      </c>
      <c r="C6935" s="37" t="n">
        <v>22</v>
      </c>
      <c r="D6935" s="37" t="n">
        <v>22</v>
      </c>
      <c r="E6935" s="37" t="n">
        <v>0</v>
      </c>
      <c r="F6935" s="37" t="n">
        <v>0</v>
      </c>
      <c r="G6935" s="37" t="n">
        <v>0</v>
      </c>
      <c r="H6935" s="37" t="n">
        <v>1</v>
      </c>
      <c r="I6935" s="37" t="n">
        <v>0</v>
      </c>
      <c r="J6935" s="40" t="n">
        <f aca="false">IF(C6935=0,"",D6935/C6935)</f>
        <v>1</v>
      </c>
    </row>
    <row r="6936" customFormat="false" ht="15" hidden="false" customHeight="false" outlineLevel="0" collapsed="false">
      <c r="A6936" s="37" t="s">
        <v>1349</v>
      </c>
      <c r="B6936" s="37" t="s">
        <v>277</v>
      </c>
      <c r="C6936" s="37" t="n">
        <v>22</v>
      </c>
      <c r="D6936" s="37" t="n">
        <v>22</v>
      </c>
      <c r="E6936" s="37" t="n">
        <v>0</v>
      </c>
      <c r="F6936" s="37" t="n">
        <v>0</v>
      </c>
      <c r="G6936" s="37" t="n">
        <v>0</v>
      </c>
      <c r="H6936" s="37" t="n">
        <v>4</v>
      </c>
      <c r="I6936" s="37" t="n">
        <v>0</v>
      </c>
      <c r="J6936" s="40" t="n">
        <f aca="false">IF(C6936=0,"",D6936/C6936)</f>
        <v>1</v>
      </c>
    </row>
    <row r="6937" customFormat="false" ht="15" hidden="false" customHeight="false" outlineLevel="0" collapsed="false">
      <c r="A6937" s="37" t="s">
        <v>1349</v>
      </c>
      <c r="B6937" s="37" t="s">
        <v>278</v>
      </c>
      <c r="C6937" s="37" t="n">
        <v>22</v>
      </c>
      <c r="D6937" s="37" t="n">
        <v>22</v>
      </c>
      <c r="E6937" s="37" t="n">
        <v>0</v>
      </c>
      <c r="F6937" s="37" t="n">
        <v>2</v>
      </c>
      <c r="G6937" s="37" t="n">
        <v>0</v>
      </c>
      <c r="H6937" s="37" t="n">
        <v>2</v>
      </c>
      <c r="I6937" s="37" t="n">
        <v>1</v>
      </c>
      <c r="J6937" s="40" t="n">
        <f aca="false">IF(C6937=0,"",D6937/C6937)</f>
        <v>1</v>
      </c>
    </row>
    <row r="6938" customFormat="false" ht="15" hidden="false" customHeight="false" outlineLevel="0" collapsed="false">
      <c r="A6938" s="37" t="s">
        <v>1349</v>
      </c>
      <c r="B6938" s="37" t="s">
        <v>279</v>
      </c>
      <c r="C6938" s="37" t="n">
        <v>22</v>
      </c>
      <c r="D6938" s="37" t="n">
        <v>22</v>
      </c>
      <c r="E6938" s="37" t="n">
        <v>2</v>
      </c>
      <c r="F6938" s="37" t="n">
        <v>0</v>
      </c>
      <c r="G6938" s="37" t="n">
        <v>0</v>
      </c>
      <c r="H6938" s="37" t="n">
        <v>0</v>
      </c>
      <c r="I6938" s="37" t="n">
        <v>1</v>
      </c>
      <c r="J6938" s="40" t="n">
        <f aca="false">IF(C6938=0,"",D6938/C6938)</f>
        <v>1</v>
      </c>
    </row>
    <row r="6939" customFormat="false" ht="15" hidden="false" customHeight="false" outlineLevel="0" collapsed="false">
      <c r="A6939" s="37" t="s">
        <v>1349</v>
      </c>
      <c r="B6939" s="37" t="s">
        <v>280</v>
      </c>
      <c r="C6939" s="37" t="n">
        <v>22</v>
      </c>
      <c r="D6939" s="37" t="n">
        <v>20</v>
      </c>
      <c r="E6939" s="37" t="n">
        <v>1</v>
      </c>
      <c r="F6939" s="37" t="n">
        <v>1</v>
      </c>
      <c r="G6939" s="37" t="n">
        <v>1</v>
      </c>
      <c r="H6939" s="37" t="n">
        <v>2</v>
      </c>
      <c r="I6939" s="37" t="n">
        <v>2</v>
      </c>
      <c r="J6939" s="40" t="n">
        <f aca="false">IF(C6939=0,"",D6939/C6939)</f>
        <v>0.909090909090909</v>
      </c>
    </row>
    <row r="6940" customFormat="false" ht="15" hidden="false" customHeight="false" outlineLevel="0" collapsed="false">
      <c r="A6940" s="37" t="s">
        <v>1349</v>
      </c>
      <c r="B6940" s="37" t="s">
        <v>281</v>
      </c>
      <c r="C6940" s="37" t="n">
        <v>22</v>
      </c>
      <c r="D6940" s="37" t="n">
        <v>21</v>
      </c>
      <c r="E6940" s="37" t="n">
        <v>0</v>
      </c>
      <c r="F6940" s="37" t="n">
        <v>0</v>
      </c>
      <c r="G6940" s="37" t="n">
        <v>0</v>
      </c>
      <c r="H6940" s="37" t="n">
        <v>4</v>
      </c>
      <c r="I6940" s="37" t="n">
        <v>4</v>
      </c>
      <c r="J6940" s="40" t="n">
        <f aca="false">IF(C6940=0,"",D6940/C6940)</f>
        <v>0.954545454545455</v>
      </c>
    </row>
    <row r="6941" customFormat="false" ht="15" hidden="false" customHeight="false" outlineLevel="0" collapsed="false">
      <c r="A6941" s="37" t="s">
        <v>1351</v>
      </c>
      <c r="B6941" s="37" t="s">
        <v>270</v>
      </c>
      <c r="C6941" s="37" t="n">
        <v>22</v>
      </c>
      <c r="D6941" s="37" t="n">
        <v>21</v>
      </c>
      <c r="E6941" s="37" t="n">
        <v>0</v>
      </c>
      <c r="F6941" s="37" t="n">
        <v>2</v>
      </c>
      <c r="G6941" s="37" t="n">
        <v>0</v>
      </c>
      <c r="H6941" s="37" t="n">
        <v>1</v>
      </c>
      <c r="I6941" s="37" t="n">
        <v>1</v>
      </c>
      <c r="J6941" s="40" t="n">
        <f aca="false">IF(C6941=0,"",D6941/C6941)</f>
        <v>0.954545454545455</v>
      </c>
    </row>
    <row r="6942" customFormat="false" ht="15" hidden="false" customHeight="false" outlineLevel="0" collapsed="false">
      <c r="A6942" s="37" t="s">
        <v>1351</v>
      </c>
      <c r="B6942" s="37" t="s">
        <v>271</v>
      </c>
      <c r="C6942" s="37" t="n">
        <v>22</v>
      </c>
      <c r="D6942" s="37" t="n">
        <v>21</v>
      </c>
      <c r="E6942" s="37" t="n">
        <v>0</v>
      </c>
      <c r="F6942" s="37" t="n">
        <v>2</v>
      </c>
      <c r="G6942" s="37" t="n">
        <v>1</v>
      </c>
      <c r="H6942" s="37" t="n">
        <v>0</v>
      </c>
      <c r="I6942" s="37" t="n">
        <v>5</v>
      </c>
      <c r="J6942" s="40" t="n">
        <f aca="false">IF(C6942=0,"",D6942/C6942)</f>
        <v>0.954545454545455</v>
      </c>
    </row>
    <row r="6943" customFormat="false" ht="15" hidden="false" customHeight="false" outlineLevel="0" collapsed="false">
      <c r="A6943" s="37" t="s">
        <v>1351</v>
      </c>
      <c r="B6943" s="37" t="s">
        <v>272</v>
      </c>
      <c r="C6943" s="37" t="n">
        <v>22</v>
      </c>
      <c r="D6943" s="37" t="n">
        <v>20</v>
      </c>
      <c r="E6943" s="37" t="n">
        <v>1</v>
      </c>
      <c r="F6943" s="37" t="n">
        <v>2</v>
      </c>
      <c r="G6943" s="37" t="n">
        <v>0</v>
      </c>
      <c r="H6943" s="37" t="n">
        <v>0</v>
      </c>
      <c r="I6943" s="37" t="n">
        <v>0</v>
      </c>
      <c r="J6943" s="40" t="n">
        <f aca="false">IF(C6943=0,"",D6943/C6943)</f>
        <v>0.909090909090909</v>
      </c>
    </row>
    <row r="6944" customFormat="false" ht="15" hidden="false" customHeight="false" outlineLevel="0" collapsed="false">
      <c r="A6944" s="37" t="s">
        <v>1351</v>
      </c>
      <c r="B6944" s="37" t="s">
        <v>273</v>
      </c>
      <c r="C6944" s="37" t="n">
        <v>22</v>
      </c>
      <c r="D6944" s="37" t="n">
        <v>19</v>
      </c>
      <c r="E6944" s="37" t="n">
        <v>0</v>
      </c>
      <c r="F6944" s="37" t="n">
        <v>1</v>
      </c>
      <c r="G6944" s="37" t="n">
        <v>0</v>
      </c>
      <c r="H6944" s="37" t="n">
        <v>1</v>
      </c>
      <c r="I6944" s="37" t="n">
        <v>0</v>
      </c>
      <c r="J6944" s="40" t="n">
        <f aca="false">IF(C6944=0,"",D6944/C6944)</f>
        <v>0.863636363636364</v>
      </c>
    </row>
    <row r="6945" customFormat="false" ht="15" hidden="false" customHeight="false" outlineLevel="0" collapsed="false">
      <c r="A6945" s="37" t="s">
        <v>1351</v>
      </c>
      <c r="B6945" s="37" t="s">
        <v>274</v>
      </c>
      <c r="C6945" s="37" t="n">
        <v>22</v>
      </c>
      <c r="D6945" s="37" t="n">
        <v>20</v>
      </c>
      <c r="E6945" s="37" t="n">
        <v>0</v>
      </c>
      <c r="F6945" s="37" t="n">
        <v>1</v>
      </c>
      <c r="G6945" s="37" t="n">
        <v>0</v>
      </c>
      <c r="H6945" s="37" t="n">
        <v>1</v>
      </c>
      <c r="I6945" s="37" t="n">
        <v>0</v>
      </c>
      <c r="J6945" s="40" t="n">
        <f aca="false">IF(C6945=0,"",D6945/C6945)</f>
        <v>0.909090909090909</v>
      </c>
    </row>
    <row r="6946" customFormat="false" ht="15" hidden="false" customHeight="false" outlineLevel="0" collapsed="false">
      <c r="A6946" s="37" t="s">
        <v>1351</v>
      </c>
      <c r="B6946" s="37" t="s">
        <v>275</v>
      </c>
      <c r="C6946" s="37" t="n">
        <v>22</v>
      </c>
      <c r="D6946" s="37" t="n">
        <v>21</v>
      </c>
      <c r="E6946" s="37" t="n">
        <v>0</v>
      </c>
      <c r="F6946" s="37" t="n">
        <v>0</v>
      </c>
      <c r="G6946" s="37" t="n">
        <v>0</v>
      </c>
      <c r="H6946" s="37" t="n">
        <v>1</v>
      </c>
      <c r="I6946" s="37" t="n">
        <v>0</v>
      </c>
      <c r="J6946" s="40" t="n">
        <f aca="false">IF(C6946=0,"",D6946/C6946)</f>
        <v>0.954545454545455</v>
      </c>
    </row>
    <row r="6947" customFormat="false" ht="15" hidden="false" customHeight="false" outlineLevel="0" collapsed="false">
      <c r="A6947" s="37" t="s">
        <v>1351</v>
      </c>
      <c r="B6947" s="37" t="s">
        <v>276</v>
      </c>
      <c r="C6947" s="37" t="n">
        <v>22</v>
      </c>
      <c r="D6947" s="37" t="n">
        <v>21</v>
      </c>
      <c r="E6947" s="37" t="n">
        <v>0</v>
      </c>
      <c r="F6947" s="37" t="n">
        <v>0</v>
      </c>
      <c r="G6947" s="37" t="n">
        <v>2</v>
      </c>
      <c r="H6947" s="37" t="n">
        <v>0</v>
      </c>
      <c r="I6947" s="37" t="n">
        <v>17</v>
      </c>
      <c r="J6947" s="40" t="n">
        <f aca="false">IF(C6947=0,"",D6947/C6947)</f>
        <v>0.954545454545455</v>
      </c>
    </row>
    <row r="6948" customFormat="false" ht="15" hidden="false" customHeight="false" outlineLevel="0" collapsed="false">
      <c r="A6948" s="37" t="s">
        <v>1351</v>
      </c>
      <c r="B6948" s="37" t="s">
        <v>277</v>
      </c>
      <c r="C6948" s="37" t="n">
        <v>22</v>
      </c>
      <c r="D6948" s="37" t="n">
        <v>21</v>
      </c>
      <c r="E6948" s="37" t="n">
        <v>0</v>
      </c>
      <c r="F6948" s="37" t="n">
        <v>0</v>
      </c>
      <c r="G6948" s="37" t="n">
        <v>0</v>
      </c>
      <c r="H6948" s="37" t="n">
        <v>1</v>
      </c>
      <c r="I6948" s="37" t="n">
        <v>0</v>
      </c>
      <c r="J6948" s="40" t="n">
        <f aca="false">IF(C6948=0,"",D6948/C6948)</f>
        <v>0.954545454545455</v>
      </c>
    </row>
    <row r="6949" customFormat="false" ht="15" hidden="false" customHeight="false" outlineLevel="0" collapsed="false">
      <c r="A6949" s="37" t="s">
        <v>1351</v>
      </c>
      <c r="B6949" s="37" t="s">
        <v>278</v>
      </c>
      <c r="C6949" s="37" t="n">
        <v>22</v>
      </c>
      <c r="D6949" s="37" t="n">
        <v>19</v>
      </c>
      <c r="E6949" s="37" t="n">
        <v>0</v>
      </c>
      <c r="F6949" s="37" t="n">
        <v>0</v>
      </c>
      <c r="G6949" s="37" t="n">
        <v>0</v>
      </c>
      <c r="H6949" s="37" t="n">
        <v>0</v>
      </c>
      <c r="I6949" s="37" t="n">
        <v>1</v>
      </c>
      <c r="J6949" s="40" t="n">
        <f aca="false">IF(C6949=0,"",D6949/C6949)</f>
        <v>0.863636363636364</v>
      </c>
    </row>
    <row r="6950" customFormat="false" ht="15" hidden="false" customHeight="false" outlineLevel="0" collapsed="false">
      <c r="A6950" s="37" t="s">
        <v>1351</v>
      </c>
      <c r="B6950" s="37" t="s">
        <v>279</v>
      </c>
      <c r="C6950" s="37" t="n">
        <v>22</v>
      </c>
      <c r="D6950" s="37" t="n">
        <v>22</v>
      </c>
      <c r="E6950" s="37" t="n">
        <v>1</v>
      </c>
      <c r="F6950" s="37" t="n">
        <v>0</v>
      </c>
      <c r="G6950" s="37" t="n">
        <v>1</v>
      </c>
      <c r="H6950" s="37" t="n">
        <v>2</v>
      </c>
      <c r="I6950" s="37" t="n">
        <v>1</v>
      </c>
      <c r="J6950" s="40" t="n">
        <f aca="false">IF(C6950=0,"",D6950/C6950)</f>
        <v>1</v>
      </c>
    </row>
    <row r="6951" customFormat="false" ht="15" hidden="false" customHeight="false" outlineLevel="0" collapsed="false">
      <c r="A6951" s="37" t="s">
        <v>1351</v>
      </c>
      <c r="B6951" s="37" t="s">
        <v>280</v>
      </c>
      <c r="C6951" s="37" t="n">
        <v>22</v>
      </c>
      <c r="D6951" s="37" t="n">
        <v>18</v>
      </c>
      <c r="E6951" s="37" t="n">
        <v>1</v>
      </c>
      <c r="F6951" s="37" t="n">
        <v>0</v>
      </c>
      <c r="G6951" s="37" t="n">
        <v>0</v>
      </c>
      <c r="H6951" s="37" t="n">
        <v>4</v>
      </c>
      <c r="I6951" s="37" t="n">
        <v>0</v>
      </c>
      <c r="J6951" s="40" t="n">
        <f aca="false">IF(C6951=0,"",D6951/C6951)</f>
        <v>0.818181818181818</v>
      </c>
    </row>
    <row r="6952" customFormat="false" ht="15" hidden="false" customHeight="false" outlineLevel="0" collapsed="false">
      <c r="A6952" s="37" t="s">
        <v>1351</v>
      </c>
      <c r="B6952" s="37" t="s">
        <v>281</v>
      </c>
      <c r="C6952" s="37" t="n">
        <v>22</v>
      </c>
      <c r="D6952" s="37" t="n">
        <v>20</v>
      </c>
      <c r="E6952" s="37" t="n">
        <v>0</v>
      </c>
      <c r="F6952" s="37" t="n">
        <v>1</v>
      </c>
      <c r="G6952" s="37" t="n">
        <v>0</v>
      </c>
      <c r="H6952" s="37" t="n">
        <v>3</v>
      </c>
      <c r="I6952" s="37" t="n">
        <v>0</v>
      </c>
      <c r="J6952" s="40" t="n">
        <f aca="false">IF(C6952=0,"",D6952/C6952)</f>
        <v>0.909090909090909</v>
      </c>
    </row>
    <row r="6953" customFormat="false" ht="15" hidden="false" customHeight="false" outlineLevel="0" collapsed="false">
      <c r="A6953" s="37" t="s">
        <v>1352</v>
      </c>
      <c r="B6953" s="37" t="s">
        <v>270</v>
      </c>
      <c r="C6953" s="37" t="n">
        <v>22</v>
      </c>
      <c r="D6953" s="37" t="n">
        <v>21</v>
      </c>
      <c r="E6953" s="37" t="n">
        <v>1</v>
      </c>
      <c r="F6953" s="37" t="n">
        <v>1</v>
      </c>
      <c r="G6953" s="37" t="n">
        <v>0</v>
      </c>
      <c r="H6953" s="37" t="n">
        <v>1</v>
      </c>
      <c r="I6953" s="37" t="n">
        <v>0</v>
      </c>
      <c r="J6953" s="40" t="n">
        <f aca="false">IF(C6953=0,"",D6953/C6953)</f>
        <v>0.954545454545455</v>
      </c>
    </row>
    <row r="6954" customFormat="false" ht="15" hidden="false" customHeight="false" outlineLevel="0" collapsed="false">
      <c r="A6954" s="37" t="s">
        <v>1352</v>
      </c>
      <c r="B6954" s="37" t="s">
        <v>271</v>
      </c>
      <c r="C6954" s="37" t="n">
        <v>22</v>
      </c>
      <c r="D6954" s="37" t="n">
        <v>21</v>
      </c>
      <c r="E6954" s="37" t="n">
        <v>0</v>
      </c>
      <c r="F6954" s="37" t="n">
        <v>1</v>
      </c>
      <c r="G6954" s="37" t="n">
        <v>0</v>
      </c>
      <c r="H6954" s="37" t="n">
        <v>1</v>
      </c>
      <c r="I6954" s="37" t="n">
        <v>4</v>
      </c>
      <c r="J6954" s="40" t="n">
        <f aca="false">IF(C6954=0,"",D6954/C6954)</f>
        <v>0.954545454545455</v>
      </c>
    </row>
    <row r="6955" customFormat="false" ht="15" hidden="false" customHeight="false" outlineLevel="0" collapsed="false">
      <c r="A6955" s="37" t="s">
        <v>1352</v>
      </c>
      <c r="B6955" s="37" t="s">
        <v>272</v>
      </c>
      <c r="C6955" s="37" t="n">
        <v>22</v>
      </c>
      <c r="D6955" s="37" t="n">
        <v>22</v>
      </c>
      <c r="E6955" s="37" t="n">
        <v>1</v>
      </c>
      <c r="F6955" s="37" t="n">
        <v>0</v>
      </c>
      <c r="G6955" s="37" t="n">
        <v>0</v>
      </c>
      <c r="H6955" s="37" t="n">
        <v>0</v>
      </c>
      <c r="I6955" s="37" t="n">
        <v>0</v>
      </c>
      <c r="J6955" s="40" t="n">
        <f aca="false">IF(C6955=0,"",D6955/C6955)</f>
        <v>1</v>
      </c>
    </row>
    <row r="6956" customFormat="false" ht="15" hidden="false" customHeight="false" outlineLevel="0" collapsed="false">
      <c r="A6956" s="37" t="s">
        <v>1352</v>
      </c>
      <c r="B6956" s="37" t="s">
        <v>273</v>
      </c>
      <c r="C6956" s="37" t="n">
        <v>22</v>
      </c>
      <c r="D6956" s="37" t="n">
        <v>20</v>
      </c>
      <c r="E6956" s="37" t="n">
        <v>1</v>
      </c>
      <c r="F6956" s="37" t="n">
        <v>2</v>
      </c>
      <c r="G6956" s="37" t="n">
        <v>0</v>
      </c>
      <c r="H6956" s="37" t="n">
        <v>3</v>
      </c>
      <c r="I6956" s="37" t="n">
        <v>0</v>
      </c>
      <c r="J6956" s="40" t="n">
        <f aca="false">IF(C6956=0,"",D6956/C6956)</f>
        <v>0.909090909090909</v>
      </c>
    </row>
    <row r="6957" customFormat="false" ht="15" hidden="false" customHeight="false" outlineLevel="0" collapsed="false">
      <c r="A6957" s="37" t="s">
        <v>1352</v>
      </c>
      <c r="B6957" s="37" t="s">
        <v>274</v>
      </c>
      <c r="C6957" s="37" t="n">
        <v>22</v>
      </c>
      <c r="D6957" s="37" t="n">
        <v>19</v>
      </c>
      <c r="E6957" s="37" t="n">
        <v>0</v>
      </c>
      <c r="F6957" s="37" t="n">
        <v>1</v>
      </c>
      <c r="G6957" s="37" t="n">
        <v>1</v>
      </c>
      <c r="H6957" s="37" t="n">
        <v>2</v>
      </c>
      <c r="I6957" s="37" t="n">
        <v>5</v>
      </c>
      <c r="J6957" s="40" t="n">
        <f aca="false">IF(C6957=0,"",D6957/C6957)</f>
        <v>0.863636363636364</v>
      </c>
    </row>
    <row r="6958" customFormat="false" ht="15" hidden="false" customHeight="false" outlineLevel="0" collapsed="false">
      <c r="A6958" s="37" t="s">
        <v>1352</v>
      </c>
      <c r="B6958" s="37" t="s">
        <v>275</v>
      </c>
      <c r="C6958" s="37" t="n">
        <v>22</v>
      </c>
      <c r="D6958" s="37" t="n">
        <v>21</v>
      </c>
      <c r="E6958" s="37" t="n">
        <v>0</v>
      </c>
      <c r="F6958" s="37" t="n">
        <v>0</v>
      </c>
      <c r="G6958" s="37" t="n">
        <v>0</v>
      </c>
      <c r="H6958" s="37" t="n">
        <v>0</v>
      </c>
      <c r="I6958" s="37" t="n">
        <v>1</v>
      </c>
      <c r="J6958" s="40" t="n">
        <f aca="false">IF(C6958=0,"",D6958/C6958)</f>
        <v>0.954545454545455</v>
      </c>
    </row>
    <row r="6959" customFormat="false" ht="15" hidden="false" customHeight="false" outlineLevel="0" collapsed="false">
      <c r="A6959" s="37" t="s">
        <v>1352</v>
      </c>
      <c r="B6959" s="37" t="s">
        <v>276</v>
      </c>
      <c r="C6959" s="37" t="n">
        <v>22</v>
      </c>
      <c r="D6959" s="37" t="n">
        <v>22</v>
      </c>
      <c r="E6959" s="37" t="n">
        <v>1</v>
      </c>
      <c r="F6959" s="37" t="n">
        <v>1</v>
      </c>
      <c r="G6959" s="37" t="n">
        <v>0</v>
      </c>
      <c r="H6959" s="37" t="n">
        <v>0</v>
      </c>
      <c r="I6959" s="37" t="n">
        <v>2</v>
      </c>
      <c r="J6959" s="40" t="n">
        <f aca="false">IF(C6959=0,"",D6959/C6959)</f>
        <v>1</v>
      </c>
    </row>
    <row r="6960" customFormat="false" ht="15" hidden="false" customHeight="false" outlineLevel="0" collapsed="false">
      <c r="A6960" s="37" t="s">
        <v>1352</v>
      </c>
      <c r="B6960" s="37" t="s">
        <v>277</v>
      </c>
      <c r="C6960" s="37" t="n">
        <v>22</v>
      </c>
      <c r="D6960" s="37" t="n">
        <v>21</v>
      </c>
      <c r="E6960" s="37" t="n">
        <v>1</v>
      </c>
      <c r="F6960" s="37" t="n">
        <v>0</v>
      </c>
      <c r="G6960" s="37" t="n">
        <v>0</v>
      </c>
      <c r="H6960" s="37" t="n">
        <v>4</v>
      </c>
      <c r="I6960" s="37" t="n">
        <v>0</v>
      </c>
      <c r="J6960" s="40" t="n">
        <f aca="false">IF(C6960=0,"",D6960/C6960)</f>
        <v>0.954545454545455</v>
      </c>
    </row>
    <row r="6961" customFormat="false" ht="15" hidden="false" customHeight="false" outlineLevel="0" collapsed="false">
      <c r="A6961" s="37" t="s">
        <v>1352</v>
      </c>
      <c r="B6961" s="37" t="s">
        <v>278</v>
      </c>
      <c r="C6961" s="37" t="n">
        <v>22</v>
      </c>
      <c r="D6961" s="37" t="n">
        <v>21</v>
      </c>
      <c r="E6961" s="37" t="n">
        <v>0</v>
      </c>
      <c r="F6961" s="37" t="n">
        <v>1</v>
      </c>
      <c r="G6961" s="37" t="n">
        <v>0</v>
      </c>
      <c r="H6961" s="37" t="n">
        <v>2</v>
      </c>
      <c r="I6961" s="37" t="n">
        <v>0</v>
      </c>
      <c r="J6961" s="40" t="n">
        <f aca="false">IF(C6961=0,"",D6961/C6961)</f>
        <v>0.954545454545455</v>
      </c>
    </row>
    <row r="6962" customFormat="false" ht="15" hidden="false" customHeight="false" outlineLevel="0" collapsed="false">
      <c r="A6962" s="37" t="s">
        <v>1352</v>
      </c>
      <c r="B6962" s="37" t="s">
        <v>279</v>
      </c>
      <c r="C6962" s="37" t="n">
        <v>22</v>
      </c>
      <c r="D6962" s="37" t="n">
        <v>22</v>
      </c>
      <c r="E6962" s="37" t="n">
        <v>2</v>
      </c>
      <c r="F6962" s="37" t="n">
        <v>2</v>
      </c>
      <c r="G6962" s="37" t="n">
        <v>0</v>
      </c>
      <c r="H6962" s="37" t="n">
        <v>3</v>
      </c>
      <c r="I6962" s="37" t="n">
        <v>8</v>
      </c>
      <c r="J6962" s="40" t="n">
        <f aca="false">IF(C6962=0,"",D6962/C6962)</f>
        <v>1</v>
      </c>
    </row>
    <row r="6963" customFormat="false" ht="15" hidden="false" customHeight="false" outlineLevel="0" collapsed="false">
      <c r="A6963" s="37" t="s">
        <v>1352</v>
      </c>
      <c r="B6963" s="37" t="s">
        <v>280</v>
      </c>
      <c r="C6963" s="37" t="n">
        <v>22</v>
      </c>
      <c r="D6963" s="37" t="n">
        <v>18</v>
      </c>
      <c r="E6963" s="37" t="n">
        <v>0</v>
      </c>
      <c r="F6963" s="37" t="n">
        <v>0</v>
      </c>
      <c r="G6963" s="37" t="n">
        <v>0</v>
      </c>
      <c r="H6963" s="37" t="n">
        <v>1</v>
      </c>
      <c r="I6963" s="37" t="n">
        <v>0</v>
      </c>
      <c r="J6963" s="40" t="n">
        <f aca="false">IF(C6963=0,"",D6963/C6963)</f>
        <v>0.818181818181818</v>
      </c>
    </row>
    <row r="6964" customFormat="false" ht="15" hidden="false" customHeight="false" outlineLevel="0" collapsed="false">
      <c r="A6964" s="37" t="s">
        <v>1352</v>
      </c>
      <c r="B6964" s="37" t="s">
        <v>281</v>
      </c>
      <c r="C6964" s="37" t="n">
        <v>22</v>
      </c>
      <c r="D6964" s="37" t="n">
        <v>21</v>
      </c>
      <c r="E6964" s="37" t="n">
        <v>0</v>
      </c>
      <c r="F6964" s="37" t="n">
        <v>0</v>
      </c>
      <c r="G6964" s="37" t="n">
        <v>0</v>
      </c>
      <c r="H6964" s="37" t="n">
        <v>0</v>
      </c>
      <c r="I6964" s="37" t="n">
        <v>0</v>
      </c>
      <c r="J6964" s="40" t="n">
        <f aca="false">IF(C6964=0,"",D6964/C6964)</f>
        <v>0.954545454545455</v>
      </c>
    </row>
    <row r="6965" customFormat="false" ht="15" hidden="false" customHeight="false" outlineLevel="0" collapsed="false">
      <c r="A6965" s="37" t="s">
        <v>1354</v>
      </c>
      <c r="B6965" s="37" t="s">
        <v>270</v>
      </c>
      <c r="C6965" s="37" t="n">
        <v>22</v>
      </c>
      <c r="D6965" s="37" t="n">
        <v>21</v>
      </c>
      <c r="E6965" s="37" t="n">
        <v>0</v>
      </c>
      <c r="F6965" s="37" t="n">
        <v>0</v>
      </c>
      <c r="G6965" s="37" t="n">
        <v>0</v>
      </c>
      <c r="H6965" s="37" t="n">
        <v>2</v>
      </c>
      <c r="I6965" s="37" t="n">
        <v>5</v>
      </c>
      <c r="J6965" s="40" t="n">
        <f aca="false">IF(C6965=0,"",D6965/C6965)</f>
        <v>0.954545454545455</v>
      </c>
    </row>
    <row r="6966" customFormat="false" ht="15" hidden="false" customHeight="false" outlineLevel="0" collapsed="false">
      <c r="A6966" s="37" t="s">
        <v>1354</v>
      </c>
      <c r="B6966" s="37" t="s">
        <v>271</v>
      </c>
      <c r="C6966" s="37" t="n">
        <v>22</v>
      </c>
      <c r="D6966" s="37" t="n">
        <v>20</v>
      </c>
      <c r="E6966" s="37" t="n">
        <v>0</v>
      </c>
      <c r="F6966" s="37" t="n">
        <v>0</v>
      </c>
      <c r="G6966" s="37" t="n">
        <v>0</v>
      </c>
      <c r="H6966" s="37" t="n">
        <v>2</v>
      </c>
      <c r="I6966" s="37" t="n">
        <v>14</v>
      </c>
      <c r="J6966" s="40" t="n">
        <f aca="false">IF(C6966=0,"",D6966/C6966)</f>
        <v>0.909090909090909</v>
      </c>
    </row>
    <row r="6967" customFormat="false" ht="15" hidden="false" customHeight="false" outlineLevel="0" collapsed="false">
      <c r="A6967" s="37" t="s">
        <v>1354</v>
      </c>
      <c r="B6967" s="37" t="s">
        <v>272</v>
      </c>
      <c r="C6967" s="37" t="n">
        <v>22</v>
      </c>
      <c r="D6967" s="37" t="n">
        <v>19</v>
      </c>
      <c r="E6967" s="37" t="n">
        <v>0</v>
      </c>
      <c r="F6967" s="37" t="n">
        <v>0</v>
      </c>
      <c r="G6967" s="37" t="n">
        <v>0</v>
      </c>
      <c r="H6967" s="37" t="n">
        <v>2</v>
      </c>
      <c r="I6967" s="37" t="n">
        <v>4</v>
      </c>
      <c r="J6967" s="40" t="n">
        <f aca="false">IF(C6967=0,"",D6967/C6967)</f>
        <v>0.863636363636364</v>
      </c>
    </row>
    <row r="6968" customFormat="false" ht="15" hidden="false" customHeight="false" outlineLevel="0" collapsed="false">
      <c r="A6968" s="37" t="s">
        <v>1354</v>
      </c>
      <c r="B6968" s="37" t="s">
        <v>273</v>
      </c>
      <c r="C6968" s="37" t="n">
        <v>22</v>
      </c>
      <c r="D6968" s="37" t="n">
        <v>21</v>
      </c>
      <c r="E6968" s="37" t="n">
        <v>0</v>
      </c>
      <c r="F6968" s="37" t="n">
        <v>0</v>
      </c>
      <c r="G6968" s="37" t="n">
        <v>1</v>
      </c>
      <c r="H6968" s="37" t="n">
        <v>1</v>
      </c>
      <c r="I6968" s="37" t="n">
        <v>19</v>
      </c>
      <c r="J6968" s="40" t="n">
        <f aca="false">IF(C6968=0,"",D6968/C6968)</f>
        <v>0.954545454545455</v>
      </c>
    </row>
    <row r="6969" customFormat="false" ht="15" hidden="false" customHeight="false" outlineLevel="0" collapsed="false">
      <c r="A6969" s="37" t="s">
        <v>1354</v>
      </c>
      <c r="B6969" s="37" t="s">
        <v>274</v>
      </c>
      <c r="C6969" s="37" t="n">
        <v>22</v>
      </c>
      <c r="D6969" s="37" t="n">
        <v>21</v>
      </c>
      <c r="E6969" s="37" t="n">
        <v>1</v>
      </c>
      <c r="F6969" s="37" t="n">
        <v>0</v>
      </c>
      <c r="G6969" s="37" t="n">
        <v>1</v>
      </c>
      <c r="H6969" s="37" t="n">
        <v>3</v>
      </c>
      <c r="I6969" s="37" t="n">
        <v>34</v>
      </c>
      <c r="J6969" s="40" t="n">
        <f aca="false">IF(C6969=0,"",D6969/C6969)</f>
        <v>0.954545454545455</v>
      </c>
    </row>
    <row r="6970" customFormat="false" ht="15" hidden="false" customHeight="false" outlineLevel="0" collapsed="false">
      <c r="A6970" s="37" t="s">
        <v>1354</v>
      </c>
      <c r="B6970" s="37" t="s">
        <v>275</v>
      </c>
      <c r="C6970" s="37" t="n">
        <v>22</v>
      </c>
      <c r="D6970" s="37" t="n">
        <v>20</v>
      </c>
      <c r="E6970" s="37" t="n">
        <v>1</v>
      </c>
      <c r="F6970" s="37" t="n">
        <v>1</v>
      </c>
      <c r="G6970" s="37" t="n">
        <v>1</v>
      </c>
      <c r="H6970" s="37" t="n">
        <v>0</v>
      </c>
      <c r="I6970" s="37" t="n">
        <v>7</v>
      </c>
      <c r="J6970" s="40" t="n">
        <f aca="false">IF(C6970=0,"",D6970/C6970)</f>
        <v>0.909090909090909</v>
      </c>
    </row>
    <row r="6971" customFormat="false" ht="15" hidden="false" customHeight="false" outlineLevel="0" collapsed="false">
      <c r="A6971" s="37" t="s">
        <v>1354</v>
      </c>
      <c r="B6971" s="37" t="s">
        <v>276</v>
      </c>
      <c r="C6971" s="37" t="n">
        <v>22</v>
      </c>
      <c r="D6971" s="37" t="n">
        <v>20</v>
      </c>
      <c r="E6971" s="37" t="n">
        <v>0</v>
      </c>
      <c r="F6971" s="37" t="n">
        <v>0</v>
      </c>
      <c r="G6971" s="37" t="n">
        <v>1</v>
      </c>
      <c r="H6971" s="37" t="n">
        <v>2</v>
      </c>
      <c r="I6971" s="37" t="n">
        <v>9</v>
      </c>
      <c r="J6971" s="40" t="n">
        <f aca="false">IF(C6971=0,"",D6971/C6971)</f>
        <v>0.909090909090909</v>
      </c>
    </row>
    <row r="6972" customFormat="false" ht="15" hidden="false" customHeight="false" outlineLevel="0" collapsed="false">
      <c r="A6972" s="37" t="s">
        <v>1354</v>
      </c>
      <c r="B6972" s="37" t="s">
        <v>277</v>
      </c>
      <c r="C6972" s="37" t="n">
        <v>22</v>
      </c>
      <c r="D6972" s="37" t="n">
        <v>21</v>
      </c>
      <c r="E6972" s="37" t="n">
        <v>1</v>
      </c>
      <c r="F6972" s="37" t="n">
        <v>1</v>
      </c>
      <c r="G6972" s="37" t="n">
        <v>0</v>
      </c>
      <c r="H6972" s="37" t="n">
        <v>0</v>
      </c>
      <c r="I6972" s="37" t="n">
        <v>11</v>
      </c>
      <c r="J6972" s="40" t="n">
        <f aca="false">IF(C6972=0,"",D6972/C6972)</f>
        <v>0.954545454545455</v>
      </c>
    </row>
    <row r="6973" customFormat="false" ht="15" hidden="false" customHeight="false" outlineLevel="0" collapsed="false">
      <c r="A6973" s="37" t="s">
        <v>1354</v>
      </c>
      <c r="B6973" s="37" t="s">
        <v>278</v>
      </c>
      <c r="C6973" s="37" t="n">
        <v>22</v>
      </c>
      <c r="D6973" s="37" t="n">
        <v>21</v>
      </c>
      <c r="E6973" s="37" t="n">
        <v>0</v>
      </c>
      <c r="F6973" s="37" t="n">
        <v>1</v>
      </c>
      <c r="G6973" s="37" t="n">
        <v>0</v>
      </c>
      <c r="H6973" s="37" t="n">
        <v>1</v>
      </c>
      <c r="I6973" s="37" t="n">
        <v>26</v>
      </c>
      <c r="J6973" s="40" t="n">
        <f aca="false">IF(C6973=0,"",D6973/C6973)</f>
        <v>0.954545454545455</v>
      </c>
    </row>
    <row r="6974" customFormat="false" ht="15" hidden="false" customHeight="false" outlineLevel="0" collapsed="false">
      <c r="A6974" s="37" t="s">
        <v>1354</v>
      </c>
      <c r="B6974" s="37" t="s">
        <v>279</v>
      </c>
      <c r="C6974" s="37" t="n">
        <v>22</v>
      </c>
      <c r="D6974" s="37" t="n">
        <v>18</v>
      </c>
      <c r="E6974" s="37" t="n">
        <v>3</v>
      </c>
      <c r="F6974" s="37" t="n">
        <v>1</v>
      </c>
      <c r="G6974" s="37" t="n">
        <v>0</v>
      </c>
      <c r="H6974" s="37" t="n">
        <v>1</v>
      </c>
      <c r="I6974" s="37" t="n">
        <v>10</v>
      </c>
      <c r="J6974" s="40" t="n">
        <f aca="false">IF(C6974=0,"",D6974/C6974)</f>
        <v>0.818181818181818</v>
      </c>
    </row>
    <row r="6975" customFormat="false" ht="15" hidden="false" customHeight="false" outlineLevel="0" collapsed="false">
      <c r="A6975" s="37" t="s">
        <v>1354</v>
      </c>
      <c r="B6975" s="37" t="s">
        <v>280</v>
      </c>
      <c r="C6975" s="37" t="n">
        <v>22</v>
      </c>
      <c r="D6975" s="37" t="n">
        <v>20</v>
      </c>
      <c r="E6975" s="37" t="n">
        <v>1</v>
      </c>
      <c r="F6975" s="37" t="n">
        <v>0</v>
      </c>
      <c r="G6975" s="37" t="n">
        <v>0</v>
      </c>
      <c r="H6975" s="37" t="n">
        <v>1</v>
      </c>
      <c r="I6975" s="37" t="n">
        <v>22</v>
      </c>
      <c r="J6975" s="40" t="n">
        <f aca="false">IF(C6975=0,"",D6975/C6975)</f>
        <v>0.909090909090909</v>
      </c>
    </row>
    <row r="6976" customFormat="false" ht="15" hidden="false" customHeight="false" outlineLevel="0" collapsed="false">
      <c r="A6976" s="37" t="s">
        <v>1354</v>
      </c>
      <c r="B6976" s="37" t="s">
        <v>281</v>
      </c>
      <c r="C6976" s="37" t="n">
        <v>22</v>
      </c>
      <c r="D6976" s="37" t="n">
        <v>20</v>
      </c>
      <c r="E6976" s="37" t="n">
        <v>1</v>
      </c>
      <c r="F6976" s="37" t="n">
        <v>2</v>
      </c>
      <c r="G6976" s="37" t="n">
        <v>1</v>
      </c>
      <c r="H6976" s="37" t="n">
        <v>0</v>
      </c>
      <c r="I6976" s="37" t="n">
        <v>14</v>
      </c>
      <c r="J6976" s="40" t="n">
        <f aca="false">IF(C6976=0,"",D6976/C6976)</f>
        <v>0.909090909090909</v>
      </c>
    </row>
    <row r="6977" customFormat="false" ht="15" hidden="false" customHeight="false" outlineLevel="0" collapsed="false">
      <c r="A6977" s="37" t="s">
        <v>1355</v>
      </c>
      <c r="B6977" s="37" t="s">
        <v>270</v>
      </c>
      <c r="C6977" s="37" t="n">
        <v>22</v>
      </c>
      <c r="D6977" s="37" t="n">
        <v>18</v>
      </c>
      <c r="E6977" s="37" t="n">
        <v>0</v>
      </c>
      <c r="F6977" s="37" t="n">
        <v>0</v>
      </c>
      <c r="G6977" s="37" t="n">
        <v>0</v>
      </c>
      <c r="H6977" s="37" t="n">
        <v>0</v>
      </c>
      <c r="I6977" s="37" t="n">
        <v>0</v>
      </c>
      <c r="J6977" s="40" t="n">
        <f aca="false">IF(C6977=0,"",D6977/C6977)</f>
        <v>0.818181818181818</v>
      </c>
    </row>
    <row r="6978" customFormat="false" ht="15" hidden="false" customHeight="false" outlineLevel="0" collapsed="false">
      <c r="A6978" s="37" t="s">
        <v>1355</v>
      </c>
      <c r="B6978" s="37" t="s">
        <v>271</v>
      </c>
      <c r="C6978" s="37" t="n">
        <v>22</v>
      </c>
      <c r="D6978" s="37" t="n">
        <v>22</v>
      </c>
      <c r="E6978" s="37" t="n">
        <v>0</v>
      </c>
      <c r="F6978" s="37" t="n">
        <v>1</v>
      </c>
      <c r="G6978" s="37" t="n">
        <v>0</v>
      </c>
      <c r="H6978" s="37" t="n">
        <v>4</v>
      </c>
      <c r="I6978" s="37" t="n">
        <v>0</v>
      </c>
      <c r="J6978" s="40" t="n">
        <f aca="false">IF(C6978=0,"",D6978/C6978)</f>
        <v>1</v>
      </c>
    </row>
    <row r="6979" customFormat="false" ht="15" hidden="false" customHeight="false" outlineLevel="0" collapsed="false">
      <c r="A6979" s="37" t="s">
        <v>1355</v>
      </c>
      <c r="B6979" s="37" t="s">
        <v>272</v>
      </c>
      <c r="C6979" s="37" t="n">
        <v>22</v>
      </c>
      <c r="D6979" s="37" t="n">
        <v>19</v>
      </c>
      <c r="E6979" s="37" t="n">
        <v>0</v>
      </c>
      <c r="F6979" s="37" t="n">
        <v>1</v>
      </c>
      <c r="G6979" s="37" t="n">
        <v>0</v>
      </c>
      <c r="H6979" s="37" t="n">
        <v>0</v>
      </c>
      <c r="I6979" s="37" t="n">
        <v>1</v>
      </c>
      <c r="J6979" s="40" t="n">
        <f aca="false">IF(C6979=0,"",D6979/C6979)</f>
        <v>0.863636363636364</v>
      </c>
    </row>
    <row r="6980" customFormat="false" ht="15" hidden="false" customHeight="false" outlineLevel="0" collapsed="false">
      <c r="A6980" s="37" t="s">
        <v>1355</v>
      </c>
      <c r="B6980" s="37" t="s">
        <v>273</v>
      </c>
      <c r="C6980" s="37" t="n">
        <v>22</v>
      </c>
      <c r="D6980" s="37" t="n">
        <v>22</v>
      </c>
      <c r="E6980" s="37" t="n">
        <v>0</v>
      </c>
      <c r="F6980" s="37" t="n">
        <v>0</v>
      </c>
      <c r="G6980" s="37" t="n">
        <v>0</v>
      </c>
      <c r="H6980" s="37" t="n">
        <v>2</v>
      </c>
      <c r="I6980" s="37" t="n">
        <v>4</v>
      </c>
      <c r="J6980" s="40" t="n">
        <f aca="false">IF(C6980=0,"",D6980/C6980)</f>
        <v>1</v>
      </c>
    </row>
    <row r="6981" customFormat="false" ht="15" hidden="false" customHeight="false" outlineLevel="0" collapsed="false">
      <c r="A6981" s="37" t="s">
        <v>1355</v>
      </c>
      <c r="B6981" s="37" t="s">
        <v>274</v>
      </c>
      <c r="C6981" s="37" t="n">
        <v>22</v>
      </c>
      <c r="D6981" s="37" t="n">
        <v>22</v>
      </c>
      <c r="E6981" s="37" t="n">
        <v>1</v>
      </c>
      <c r="F6981" s="37" t="n">
        <v>1</v>
      </c>
      <c r="G6981" s="37" t="n">
        <v>1</v>
      </c>
      <c r="H6981" s="37" t="n">
        <v>2</v>
      </c>
      <c r="I6981" s="37" t="n">
        <v>0</v>
      </c>
      <c r="J6981" s="40" t="n">
        <f aca="false">IF(C6981=0,"",D6981/C6981)</f>
        <v>1</v>
      </c>
    </row>
    <row r="6982" customFormat="false" ht="15" hidden="false" customHeight="false" outlineLevel="0" collapsed="false">
      <c r="A6982" s="37" t="s">
        <v>1355</v>
      </c>
      <c r="B6982" s="37" t="s">
        <v>275</v>
      </c>
      <c r="C6982" s="37" t="n">
        <v>22</v>
      </c>
      <c r="D6982" s="37" t="n">
        <v>18</v>
      </c>
      <c r="E6982" s="37" t="n">
        <v>0</v>
      </c>
      <c r="F6982" s="37" t="n">
        <v>0</v>
      </c>
      <c r="G6982" s="37" t="n">
        <v>1</v>
      </c>
      <c r="H6982" s="37" t="n">
        <v>1</v>
      </c>
      <c r="I6982" s="37" t="n">
        <v>1</v>
      </c>
      <c r="J6982" s="40" t="n">
        <f aca="false">IF(C6982=0,"",D6982/C6982)</f>
        <v>0.818181818181818</v>
      </c>
    </row>
    <row r="6983" customFormat="false" ht="15" hidden="false" customHeight="false" outlineLevel="0" collapsed="false">
      <c r="A6983" s="37" t="s">
        <v>1355</v>
      </c>
      <c r="B6983" s="37" t="s">
        <v>276</v>
      </c>
      <c r="C6983" s="37" t="n">
        <v>22</v>
      </c>
      <c r="D6983" s="37" t="n">
        <v>21</v>
      </c>
      <c r="E6983" s="37" t="n">
        <v>1</v>
      </c>
      <c r="F6983" s="37" t="n">
        <v>1</v>
      </c>
      <c r="G6983" s="37" t="n">
        <v>0</v>
      </c>
      <c r="H6983" s="37" t="n">
        <v>1</v>
      </c>
      <c r="I6983" s="37" t="n">
        <v>0</v>
      </c>
      <c r="J6983" s="40" t="n">
        <f aca="false">IF(C6983=0,"",D6983/C6983)</f>
        <v>0.954545454545455</v>
      </c>
    </row>
    <row r="6984" customFormat="false" ht="15" hidden="false" customHeight="false" outlineLevel="0" collapsed="false">
      <c r="A6984" s="37" t="s">
        <v>1355</v>
      </c>
      <c r="B6984" s="37" t="s">
        <v>277</v>
      </c>
      <c r="C6984" s="37" t="n">
        <v>22</v>
      </c>
      <c r="D6984" s="37" t="n">
        <v>21</v>
      </c>
      <c r="E6984" s="37" t="n">
        <v>0</v>
      </c>
      <c r="F6984" s="37" t="n">
        <v>2</v>
      </c>
      <c r="G6984" s="37" t="n">
        <v>1</v>
      </c>
      <c r="H6984" s="37" t="n">
        <v>4</v>
      </c>
      <c r="I6984" s="37" t="n">
        <v>0</v>
      </c>
      <c r="J6984" s="40" t="n">
        <f aca="false">IF(C6984=0,"",D6984/C6984)</f>
        <v>0.954545454545455</v>
      </c>
    </row>
    <row r="6985" customFormat="false" ht="15" hidden="false" customHeight="false" outlineLevel="0" collapsed="false">
      <c r="A6985" s="37" t="s">
        <v>1355</v>
      </c>
      <c r="B6985" s="37" t="s">
        <v>278</v>
      </c>
      <c r="C6985" s="37" t="n">
        <v>22</v>
      </c>
      <c r="D6985" s="37" t="n">
        <v>20</v>
      </c>
      <c r="E6985" s="37" t="n">
        <v>0</v>
      </c>
      <c r="F6985" s="37" t="n">
        <v>1</v>
      </c>
      <c r="G6985" s="37" t="n">
        <v>2</v>
      </c>
      <c r="H6985" s="37" t="n">
        <v>1</v>
      </c>
      <c r="I6985" s="37" t="n">
        <v>3</v>
      </c>
      <c r="J6985" s="40" t="n">
        <f aca="false">IF(C6985=0,"",D6985/C6985)</f>
        <v>0.909090909090909</v>
      </c>
    </row>
    <row r="6986" customFormat="false" ht="15" hidden="false" customHeight="false" outlineLevel="0" collapsed="false">
      <c r="A6986" s="37" t="s">
        <v>1355</v>
      </c>
      <c r="B6986" s="37" t="s">
        <v>279</v>
      </c>
      <c r="C6986" s="37" t="n">
        <v>22</v>
      </c>
      <c r="D6986" s="37" t="n">
        <v>21</v>
      </c>
      <c r="E6986" s="37" t="n">
        <v>0</v>
      </c>
      <c r="F6986" s="37" t="n">
        <v>0</v>
      </c>
      <c r="G6986" s="37" t="n">
        <v>0</v>
      </c>
      <c r="H6986" s="37" t="n">
        <v>0</v>
      </c>
      <c r="I6986" s="37" t="n">
        <v>0</v>
      </c>
      <c r="J6986" s="40" t="n">
        <f aca="false">IF(C6986=0,"",D6986/C6986)</f>
        <v>0.954545454545455</v>
      </c>
    </row>
    <row r="6987" customFormat="false" ht="15" hidden="false" customHeight="false" outlineLevel="0" collapsed="false">
      <c r="A6987" s="37" t="s">
        <v>1355</v>
      </c>
      <c r="B6987" s="37" t="s">
        <v>280</v>
      </c>
      <c r="C6987" s="37" t="n">
        <v>22</v>
      </c>
      <c r="D6987" s="37" t="n">
        <v>22</v>
      </c>
      <c r="E6987" s="37" t="n">
        <v>0</v>
      </c>
      <c r="F6987" s="37" t="n">
        <v>0</v>
      </c>
      <c r="G6987" s="37" t="n">
        <v>0</v>
      </c>
      <c r="H6987" s="37" t="n">
        <v>0</v>
      </c>
      <c r="I6987" s="37" t="n">
        <v>0</v>
      </c>
      <c r="J6987" s="40" t="n">
        <f aca="false">IF(C6987=0,"",D6987/C6987)</f>
        <v>1</v>
      </c>
    </row>
    <row r="6988" customFormat="false" ht="15" hidden="false" customHeight="false" outlineLevel="0" collapsed="false">
      <c r="A6988" s="37" t="s">
        <v>1355</v>
      </c>
      <c r="B6988" s="37" t="s">
        <v>281</v>
      </c>
      <c r="C6988" s="37" t="n">
        <v>22</v>
      </c>
      <c r="D6988" s="37" t="n">
        <v>18</v>
      </c>
      <c r="E6988" s="37" t="n">
        <v>2</v>
      </c>
      <c r="F6988" s="37" t="n">
        <v>1</v>
      </c>
      <c r="G6988" s="37" t="n">
        <v>0</v>
      </c>
      <c r="H6988" s="37" t="n">
        <v>0</v>
      </c>
      <c r="I6988" s="37" t="n">
        <v>0</v>
      </c>
      <c r="J6988" s="40" t="n">
        <f aca="false">IF(C6988=0,"",D6988/C6988)</f>
        <v>0.818181818181818</v>
      </c>
    </row>
    <row r="6989" customFormat="false" ht="15" hidden="false" customHeight="false" outlineLevel="0" collapsed="false">
      <c r="A6989" s="37" t="s">
        <v>1356</v>
      </c>
      <c r="B6989" s="37" t="s">
        <v>273</v>
      </c>
      <c r="C6989" s="37" t="n">
        <v>22</v>
      </c>
      <c r="D6989" s="37" t="n">
        <v>21</v>
      </c>
      <c r="E6989" s="37" t="n">
        <v>0</v>
      </c>
      <c r="F6989" s="37" t="n">
        <v>1</v>
      </c>
      <c r="G6989" s="37" t="n">
        <v>0</v>
      </c>
      <c r="H6989" s="37" t="n">
        <v>2</v>
      </c>
      <c r="I6989" s="37" t="n">
        <v>0</v>
      </c>
      <c r="J6989" s="40" t="n">
        <f aca="false">IF(C6989=0,"",D6989/C6989)</f>
        <v>0.954545454545455</v>
      </c>
    </row>
    <row r="6990" customFormat="false" ht="15" hidden="false" customHeight="false" outlineLevel="0" collapsed="false">
      <c r="A6990" s="37" t="s">
        <v>1356</v>
      </c>
      <c r="B6990" s="37" t="s">
        <v>274</v>
      </c>
      <c r="C6990" s="37" t="n">
        <v>22</v>
      </c>
      <c r="D6990" s="37" t="n">
        <v>21</v>
      </c>
      <c r="E6990" s="37" t="n">
        <v>0</v>
      </c>
      <c r="F6990" s="37" t="n">
        <v>0</v>
      </c>
      <c r="G6990" s="37" t="n">
        <v>0</v>
      </c>
      <c r="H6990" s="37" t="n">
        <v>1</v>
      </c>
      <c r="I6990" s="37" t="n">
        <v>0</v>
      </c>
      <c r="J6990" s="40" t="n">
        <f aca="false">IF(C6990=0,"",D6990/C6990)</f>
        <v>0.954545454545455</v>
      </c>
    </row>
    <row r="6991" customFormat="false" ht="15" hidden="false" customHeight="false" outlineLevel="0" collapsed="false">
      <c r="A6991" s="37" t="s">
        <v>1356</v>
      </c>
      <c r="B6991" s="37" t="s">
        <v>275</v>
      </c>
      <c r="C6991" s="37" t="n">
        <v>22</v>
      </c>
      <c r="D6991" s="37" t="n">
        <v>20</v>
      </c>
      <c r="E6991" s="37" t="n">
        <v>0</v>
      </c>
      <c r="F6991" s="37" t="n">
        <v>2</v>
      </c>
      <c r="G6991" s="37" t="n">
        <v>0</v>
      </c>
      <c r="H6991" s="37" t="n">
        <v>0</v>
      </c>
      <c r="I6991" s="37" t="n">
        <v>5</v>
      </c>
      <c r="J6991" s="40" t="n">
        <f aca="false">IF(C6991=0,"",D6991/C6991)</f>
        <v>0.909090909090909</v>
      </c>
    </row>
    <row r="6992" customFormat="false" ht="15" hidden="false" customHeight="false" outlineLevel="0" collapsed="false">
      <c r="A6992" s="37" t="s">
        <v>1356</v>
      </c>
      <c r="B6992" s="37" t="s">
        <v>276</v>
      </c>
      <c r="C6992" s="37" t="n">
        <v>22</v>
      </c>
      <c r="D6992" s="37" t="n">
        <v>19</v>
      </c>
      <c r="E6992" s="37" t="n">
        <v>0</v>
      </c>
      <c r="F6992" s="37" t="n">
        <v>2</v>
      </c>
      <c r="G6992" s="37" t="n">
        <v>0</v>
      </c>
      <c r="H6992" s="37" t="n">
        <v>1</v>
      </c>
      <c r="I6992" s="37" t="n">
        <v>1</v>
      </c>
      <c r="J6992" s="40" t="n">
        <f aca="false">IF(C6992=0,"",D6992/C6992)</f>
        <v>0.863636363636364</v>
      </c>
    </row>
    <row r="6993" customFormat="false" ht="15" hidden="false" customHeight="false" outlineLevel="0" collapsed="false">
      <c r="A6993" s="37" t="s">
        <v>1356</v>
      </c>
      <c r="B6993" s="37" t="s">
        <v>277</v>
      </c>
      <c r="C6993" s="37" t="n">
        <v>22</v>
      </c>
      <c r="D6993" s="37" t="n">
        <v>22</v>
      </c>
      <c r="E6993" s="37" t="n">
        <v>0</v>
      </c>
      <c r="F6993" s="37" t="n">
        <v>1</v>
      </c>
      <c r="G6993" s="37" t="n">
        <v>0</v>
      </c>
      <c r="H6993" s="37" t="n">
        <v>0</v>
      </c>
      <c r="I6993" s="37" t="n">
        <v>2</v>
      </c>
      <c r="J6993" s="40" t="n">
        <f aca="false">IF(C6993=0,"",D6993/C6993)</f>
        <v>1</v>
      </c>
    </row>
    <row r="6994" customFormat="false" ht="15" hidden="false" customHeight="false" outlineLevel="0" collapsed="false">
      <c r="A6994" s="37" t="s">
        <v>1356</v>
      </c>
      <c r="B6994" s="37" t="s">
        <v>278</v>
      </c>
      <c r="C6994" s="37" t="n">
        <v>22</v>
      </c>
      <c r="D6994" s="37" t="n">
        <v>21</v>
      </c>
      <c r="E6994" s="37" t="n">
        <v>1</v>
      </c>
      <c r="F6994" s="37" t="n">
        <v>0</v>
      </c>
      <c r="G6994" s="37" t="n">
        <v>0</v>
      </c>
      <c r="H6994" s="37" t="n">
        <v>2</v>
      </c>
      <c r="I6994" s="37" t="n">
        <v>1</v>
      </c>
      <c r="J6994" s="40" t="n">
        <f aca="false">IF(C6994=0,"",D6994/C6994)</f>
        <v>0.954545454545455</v>
      </c>
    </row>
    <row r="6995" customFormat="false" ht="15" hidden="false" customHeight="false" outlineLevel="0" collapsed="false">
      <c r="A6995" s="37" t="s">
        <v>1356</v>
      </c>
      <c r="B6995" s="37" t="s">
        <v>279</v>
      </c>
      <c r="C6995" s="37" t="n">
        <v>22</v>
      </c>
      <c r="D6995" s="37" t="n">
        <v>19</v>
      </c>
      <c r="E6995" s="37" t="n">
        <v>0</v>
      </c>
      <c r="F6995" s="37" t="n">
        <v>1</v>
      </c>
      <c r="G6995" s="37" t="n">
        <v>0</v>
      </c>
      <c r="H6995" s="37" t="n">
        <v>2</v>
      </c>
      <c r="I6995" s="37" t="n">
        <v>0</v>
      </c>
      <c r="J6995" s="40" t="n">
        <f aca="false">IF(C6995=0,"",D6995/C6995)</f>
        <v>0.863636363636364</v>
      </c>
    </row>
    <row r="6996" customFormat="false" ht="15" hidden="false" customHeight="false" outlineLevel="0" collapsed="false">
      <c r="A6996" s="37" t="s">
        <v>1356</v>
      </c>
      <c r="B6996" s="37" t="s">
        <v>280</v>
      </c>
      <c r="C6996" s="37" t="n">
        <v>22</v>
      </c>
      <c r="D6996" s="37" t="n">
        <v>21</v>
      </c>
      <c r="E6996" s="37" t="n">
        <v>0</v>
      </c>
      <c r="F6996" s="37" t="n">
        <v>1</v>
      </c>
      <c r="G6996" s="37" t="n">
        <v>0</v>
      </c>
      <c r="H6996" s="37" t="n">
        <v>1</v>
      </c>
      <c r="I6996" s="37" t="n">
        <v>1</v>
      </c>
      <c r="J6996" s="40" t="n">
        <f aca="false">IF(C6996=0,"",D6996/C6996)</f>
        <v>0.954545454545455</v>
      </c>
    </row>
    <row r="6997" customFormat="false" ht="15" hidden="false" customHeight="false" outlineLevel="0" collapsed="false">
      <c r="A6997" s="37" t="s">
        <v>1356</v>
      </c>
      <c r="B6997" s="37" t="s">
        <v>281</v>
      </c>
      <c r="C6997" s="37" t="n">
        <v>22</v>
      </c>
      <c r="D6997" s="37" t="n">
        <v>21</v>
      </c>
      <c r="E6997" s="37" t="n">
        <v>0</v>
      </c>
      <c r="F6997" s="37" t="n">
        <v>0</v>
      </c>
      <c r="G6997" s="37" t="n">
        <v>1</v>
      </c>
      <c r="H6997" s="37" t="n">
        <v>2</v>
      </c>
      <c r="I6997" s="37" t="n">
        <v>4</v>
      </c>
      <c r="J6997" s="40" t="n">
        <f aca="false">IF(C6997=0,"",D6997/C6997)</f>
        <v>0.954545454545455</v>
      </c>
    </row>
    <row r="6998" customFormat="false" ht="15" hidden="false" customHeight="false" outlineLevel="0" collapsed="false">
      <c r="A6998" s="37" t="s">
        <v>1204</v>
      </c>
      <c r="B6998" s="37" t="s">
        <v>270</v>
      </c>
      <c r="C6998" s="37" t="n">
        <v>22</v>
      </c>
      <c r="D6998" s="37" t="n">
        <v>19</v>
      </c>
      <c r="E6998" s="37" t="n">
        <v>0</v>
      </c>
      <c r="F6998" s="37" t="n">
        <v>0</v>
      </c>
      <c r="G6998" s="37" t="n">
        <v>0</v>
      </c>
      <c r="H6998" s="37" t="n">
        <v>1</v>
      </c>
      <c r="I6998" s="37" t="n">
        <v>42</v>
      </c>
      <c r="J6998" s="40" t="n">
        <f aca="false">IF(C6998=0,"",D6998/C6998)</f>
        <v>0.863636363636364</v>
      </c>
    </row>
    <row r="6999" customFormat="false" ht="15" hidden="false" customHeight="false" outlineLevel="0" collapsed="false">
      <c r="A6999" s="37" t="s">
        <v>1204</v>
      </c>
      <c r="B6999" s="37" t="s">
        <v>271</v>
      </c>
      <c r="C6999" s="37" t="n">
        <v>22</v>
      </c>
      <c r="D6999" s="37" t="n">
        <v>21</v>
      </c>
      <c r="E6999" s="37" t="n">
        <v>1</v>
      </c>
      <c r="F6999" s="37" t="n">
        <v>0</v>
      </c>
      <c r="G6999" s="37" t="n">
        <v>0</v>
      </c>
      <c r="H6999" s="37" t="n">
        <v>2</v>
      </c>
      <c r="I6999" s="37" t="n">
        <v>4</v>
      </c>
      <c r="J6999" s="40" t="n">
        <f aca="false">IF(C6999=0,"",D6999/C6999)</f>
        <v>0.954545454545455</v>
      </c>
    </row>
    <row r="7000" customFormat="false" ht="15" hidden="false" customHeight="false" outlineLevel="0" collapsed="false">
      <c r="A7000" s="37" t="s">
        <v>1204</v>
      </c>
      <c r="B7000" s="37" t="s">
        <v>272</v>
      </c>
      <c r="C7000" s="37" t="n">
        <v>22</v>
      </c>
      <c r="D7000" s="37" t="n">
        <v>20</v>
      </c>
      <c r="E7000" s="37" t="n">
        <v>3</v>
      </c>
      <c r="F7000" s="37" t="n">
        <v>0</v>
      </c>
      <c r="G7000" s="37" t="n">
        <v>0</v>
      </c>
      <c r="H7000" s="37" t="n">
        <v>0</v>
      </c>
      <c r="I7000" s="37" t="n">
        <v>35</v>
      </c>
      <c r="J7000" s="40" t="n">
        <f aca="false">IF(C7000=0,"",D7000/C7000)</f>
        <v>0.909090909090909</v>
      </c>
    </row>
    <row r="7001" customFormat="false" ht="15" hidden="false" customHeight="false" outlineLevel="0" collapsed="false">
      <c r="A7001" s="37" t="s">
        <v>1204</v>
      </c>
      <c r="B7001" s="37" t="s">
        <v>273</v>
      </c>
      <c r="C7001" s="37" t="n">
        <v>22</v>
      </c>
      <c r="D7001" s="37" t="n">
        <v>22</v>
      </c>
      <c r="E7001" s="37" t="n">
        <v>0</v>
      </c>
      <c r="F7001" s="37" t="n">
        <v>0</v>
      </c>
      <c r="G7001" s="37" t="n">
        <v>0</v>
      </c>
      <c r="H7001" s="37" t="n">
        <v>0</v>
      </c>
      <c r="I7001" s="37" t="n">
        <v>20</v>
      </c>
      <c r="J7001" s="40" t="n">
        <f aca="false">IF(C7001=0,"",D7001/C7001)</f>
        <v>1</v>
      </c>
    </row>
    <row r="7002" customFormat="false" ht="15" hidden="false" customHeight="false" outlineLevel="0" collapsed="false">
      <c r="A7002" s="37" t="s">
        <v>1204</v>
      </c>
      <c r="B7002" s="37" t="s">
        <v>274</v>
      </c>
      <c r="C7002" s="37" t="n">
        <v>22</v>
      </c>
      <c r="D7002" s="37" t="n">
        <v>20</v>
      </c>
      <c r="E7002" s="37" t="n">
        <v>0</v>
      </c>
      <c r="F7002" s="37" t="n">
        <v>0</v>
      </c>
      <c r="G7002" s="37" t="n">
        <v>1</v>
      </c>
      <c r="H7002" s="37" t="n">
        <v>1</v>
      </c>
      <c r="I7002" s="37" t="n">
        <v>12</v>
      </c>
      <c r="J7002" s="40" t="n">
        <f aca="false">IF(C7002=0,"",D7002/C7002)</f>
        <v>0.909090909090909</v>
      </c>
    </row>
    <row r="7003" customFormat="false" ht="15" hidden="false" customHeight="false" outlineLevel="0" collapsed="false">
      <c r="A7003" s="37" t="s">
        <v>1204</v>
      </c>
      <c r="B7003" s="37" t="s">
        <v>275</v>
      </c>
      <c r="C7003" s="37" t="n">
        <v>22</v>
      </c>
      <c r="D7003" s="37" t="n">
        <v>22</v>
      </c>
      <c r="E7003" s="37" t="n">
        <v>2</v>
      </c>
      <c r="F7003" s="37" t="n">
        <v>1</v>
      </c>
      <c r="G7003" s="37" t="n">
        <v>0</v>
      </c>
      <c r="H7003" s="37" t="n">
        <v>1</v>
      </c>
      <c r="I7003" s="37" t="n">
        <v>12</v>
      </c>
      <c r="J7003" s="40" t="n">
        <f aca="false">IF(C7003=0,"",D7003/C7003)</f>
        <v>1</v>
      </c>
    </row>
    <row r="7004" customFormat="false" ht="15" hidden="false" customHeight="false" outlineLevel="0" collapsed="false">
      <c r="A7004" s="37" t="s">
        <v>1204</v>
      </c>
      <c r="B7004" s="37" t="s">
        <v>276</v>
      </c>
      <c r="C7004" s="37" t="n">
        <v>22</v>
      </c>
      <c r="D7004" s="37" t="n">
        <v>20</v>
      </c>
      <c r="E7004" s="37" t="n">
        <v>0</v>
      </c>
      <c r="F7004" s="37" t="n">
        <v>1</v>
      </c>
      <c r="G7004" s="37" t="n">
        <v>0</v>
      </c>
      <c r="H7004" s="37" t="n">
        <v>0</v>
      </c>
      <c r="I7004" s="37" t="n">
        <v>14</v>
      </c>
      <c r="J7004" s="40" t="n">
        <f aca="false">IF(C7004=0,"",D7004/C7004)</f>
        <v>0.909090909090909</v>
      </c>
    </row>
    <row r="7005" customFormat="false" ht="15" hidden="false" customHeight="false" outlineLevel="0" collapsed="false">
      <c r="A7005" s="37" t="s">
        <v>1204</v>
      </c>
      <c r="B7005" s="37" t="s">
        <v>277</v>
      </c>
      <c r="C7005" s="37" t="n">
        <v>22</v>
      </c>
      <c r="D7005" s="37" t="n">
        <v>21</v>
      </c>
      <c r="E7005" s="37" t="n">
        <v>0</v>
      </c>
      <c r="F7005" s="37" t="n">
        <v>1</v>
      </c>
      <c r="G7005" s="37" t="n">
        <v>1</v>
      </c>
      <c r="H7005" s="37" t="n">
        <v>4</v>
      </c>
      <c r="I7005" s="37" t="n">
        <v>9</v>
      </c>
      <c r="J7005" s="40" t="n">
        <f aca="false">IF(C7005=0,"",D7005/C7005)</f>
        <v>0.954545454545455</v>
      </c>
    </row>
    <row r="7006" customFormat="false" ht="15" hidden="false" customHeight="false" outlineLevel="0" collapsed="false">
      <c r="A7006" s="37" t="s">
        <v>1204</v>
      </c>
      <c r="B7006" s="37" t="s">
        <v>278</v>
      </c>
      <c r="C7006" s="37" t="n">
        <v>22</v>
      </c>
      <c r="D7006" s="37" t="n">
        <v>21</v>
      </c>
      <c r="E7006" s="37" t="n">
        <v>2</v>
      </c>
      <c r="F7006" s="37" t="n">
        <v>0</v>
      </c>
      <c r="G7006" s="37" t="n">
        <v>1</v>
      </c>
      <c r="H7006" s="37" t="n">
        <v>3</v>
      </c>
      <c r="I7006" s="37" t="n">
        <v>5</v>
      </c>
      <c r="J7006" s="40" t="n">
        <f aca="false">IF(C7006=0,"",D7006/C7006)</f>
        <v>0.954545454545455</v>
      </c>
    </row>
    <row r="7007" customFormat="false" ht="15" hidden="false" customHeight="false" outlineLevel="0" collapsed="false">
      <c r="A7007" s="37" t="s">
        <v>1204</v>
      </c>
      <c r="B7007" s="37" t="s">
        <v>279</v>
      </c>
      <c r="C7007" s="37" t="n">
        <v>22</v>
      </c>
      <c r="D7007" s="37" t="n">
        <v>21</v>
      </c>
      <c r="E7007" s="37" t="n">
        <v>1</v>
      </c>
      <c r="F7007" s="37" t="n">
        <v>0</v>
      </c>
      <c r="G7007" s="37" t="n">
        <v>0</v>
      </c>
      <c r="H7007" s="37" t="n">
        <v>0</v>
      </c>
      <c r="I7007" s="37" t="n">
        <v>4</v>
      </c>
      <c r="J7007" s="40" t="n">
        <f aca="false">IF(C7007=0,"",D7007/C7007)</f>
        <v>0.954545454545455</v>
      </c>
    </row>
    <row r="7008" customFormat="false" ht="15" hidden="false" customHeight="false" outlineLevel="0" collapsed="false">
      <c r="A7008" s="37" t="s">
        <v>1204</v>
      </c>
      <c r="B7008" s="37" t="s">
        <v>280</v>
      </c>
      <c r="C7008" s="37" t="n">
        <v>22</v>
      </c>
      <c r="D7008" s="37" t="n">
        <v>20</v>
      </c>
      <c r="E7008" s="37" t="n">
        <v>0</v>
      </c>
      <c r="F7008" s="37" t="n">
        <v>0</v>
      </c>
      <c r="G7008" s="37" t="n">
        <v>0</v>
      </c>
      <c r="H7008" s="37" t="n">
        <v>1</v>
      </c>
      <c r="I7008" s="37" t="n">
        <v>3</v>
      </c>
      <c r="J7008" s="40" t="n">
        <f aca="false">IF(C7008=0,"",D7008/C7008)</f>
        <v>0.909090909090909</v>
      </c>
    </row>
    <row r="7009" customFormat="false" ht="15" hidden="false" customHeight="false" outlineLevel="0" collapsed="false">
      <c r="A7009" s="37" t="s">
        <v>1204</v>
      </c>
      <c r="B7009" s="37" t="s">
        <v>281</v>
      </c>
      <c r="C7009" s="37" t="n">
        <v>22</v>
      </c>
      <c r="D7009" s="37" t="n">
        <v>18</v>
      </c>
      <c r="E7009" s="37" t="n">
        <v>0</v>
      </c>
      <c r="F7009" s="37" t="n">
        <v>1</v>
      </c>
      <c r="G7009" s="37" t="n">
        <v>0</v>
      </c>
      <c r="H7009" s="37" t="n">
        <v>3</v>
      </c>
      <c r="I7009" s="37" t="n">
        <v>7</v>
      </c>
      <c r="J7009" s="40" t="n">
        <f aca="false">IF(C7009=0,"",D7009/C7009)</f>
        <v>0.818181818181818</v>
      </c>
    </row>
    <row r="7010" customFormat="false" ht="15" hidden="false" customHeight="false" outlineLevel="0" collapsed="false">
      <c r="A7010" s="37" t="s">
        <v>1357</v>
      </c>
      <c r="B7010" s="37" t="s">
        <v>270</v>
      </c>
      <c r="C7010" s="37" t="n">
        <v>22</v>
      </c>
      <c r="D7010" s="37" t="n">
        <v>22</v>
      </c>
      <c r="E7010" s="37" t="n">
        <v>1</v>
      </c>
      <c r="F7010" s="37" t="n">
        <v>1</v>
      </c>
      <c r="G7010" s="37" t="n">
        <v>1</v>
      </c>
      <c r="H7010" s="37" t="n">
        <v>1</v>
      </c>
      <c r="I7010" s="37" t="n">
        <v>3</v>
      </c>
      <c r="J7010" s="40" t="n">
        <f aca="false">IF(C7010=0,"",D7010/C7010)</f>
        <v>1</v>
      </c>
    </row>
    <row r="7011" customFormat="false" ht="15" hidden="false" customHeight="false" outlineLevel="0" collapsed="false">
      <c r="A7011" s="37" t="s">
        <v>1357</v>
      </c>
      <c r="B7011" s="37" t="s">
        <v>271</v>
      </c>
      <c r="C7011" s="37" t="n">
        <v>22</v>
      </c>
      <c r="D7011" s="37" t="n">
        <v>21</v>
      </c>
      <c r="E7011" s="37" t="n">
        <v>1</v>
      </c>
      <c r="F7011" s="37" t="n">
        <v>0</v>
      </c>
      <c r="G7011" s="37" t="n">
        <v>1</v>
      </c>
      <c r="H7011" s="37" t="n">
        <v>1</v>
      </c>
      <c r="I7011" s="37" t="n">
        <v>0</v>
      </c>
      <c r="J7011" s="40" t="n">
        <f aca="false">IF(C7011=0,"",D7011/C7011)</f>
        <v>0.954545454545455</v>
      </c>
    </row>
    <row r="7012" customFormat="false" ht="15" hidden="false" customHeight="false" outlineLevel="0" collapsed="false">
      <c r="A7012" s="37" t="s">
        <v>1357</v>
      </c>
      <c r="B7012" s="37" t="s">
        <v>272</v>
      </c>
      <c r="C7012" s="37" t="n">
        <v>22</v>
      </c>
      <c r="D7012" s="37" t="n">
        <v>20</v>
      </c>
      <c r="E7012" s="37" t="n">
        <v>0</v>
      </c>
      <c r="F7012" s="37" t="n">
        <v>1</v>
      </c>
      <c r="G7012" s="37" t="n">
        <v>0</v>
      </c>
      <c r="H7012" s="37" t="n">
        <v>2</v>
      </c>
      <c r="I7012" s="37" t="n">
        <v>0</v>
      </c>
      <c r="J7012" s="40" t="n">
        <f aca="false">IF(C7012=0,"",D7012/C7012)</f>
        <v>0.909090909090909</v>
      </c>
    </row>
    <row r="7013" customFormat="false" ht="15" hidden="false" customHeight="false" outlineLevel="0" collapsed="false">
      <c r="A7013" s="37" t="s">
        <v>1357</v>
      </c>
      <c r="B7013" s="37" t="s">
        <v>273</v>
      </c>
      <c r="C7013" s="37" t="n">
        <v>22</v>
      </c>
      <c r="D7013" s="37" t="n">
        <v>21</v>
      </c>
      <c r="E7013" s="37" t="n">
        <v>0</v>
      </c>
      <c r="F7013" s="37" t="n">
        <v>0</v>
      </c>
      <c r="G7013" s="37" t="n">
        <v>1</v>
      </c>
      <c r="H7013" s="37" t="n">
        <v>1</v>
      </c>
      <c r="I7013" s="37" t="n">
        <v>2</v>
      </c>
      <c r="J7013" s="40" t="n">
        <f aca="false">IF(C7013=0,"",D7013/C7013)</f>
        <v>0.954545454545455</v>
      </c>
    </row>
    <row r="7014" customFormat="false" ht="15" hidden="false" customHeight="false" outlineLevel="0" collapsed="false">
      <c r="A7014" s="37" t="s">
        <v>1357</v>
      </c>
      <c r="B7014" s="37" t="s">
        <v>274</v>
      </c>
      <c r="C7014" s="37" t="n">
        <v>22</v>
      </c>
      <c r="D7014" s="37" t="n">
        <v>20</v>
      </c>
      <c r="E7014" s="37" t="n">
        <v>0</v>
      </c>
      <c r="F7014" s="37" t="n">
        <v>0</v>
      </c>
      <c r="G7014" s="37" t="n">
        <v>0</v>
      </c>
      <c r="H7014" s="37" t="n">
        <v>2</v>
      </c>
      <c r="I7014" s="37" t="n">
        <v>4</v>
      </c>
      <c r="J7014" s="40" t="n">
        <f aca="false">IF(C7014=0,"",D7014/C7014)</f>
        <v>0.909090909090909</v>
      </c>
    </row>
    <row r="7015" customFormat="false" ht="15" hidden="false" customHeight="false" outlineLevel="0" collapsed="false">
      <c r="A7015" s="37" t="s">
        <v>1357</v>
      </c>
      <c r="B7015" s="37" t="s">
        <v>275</v>
      </c>
      <c r="C7015" s="37" t="n">
        <v>22</v>
      </c>
      <c r="D7015" s="37" t="n">
        <v>19</v>
      </c>
      <c r="E7015" s="37" t="n">
        <v>1</v>
      </c>
      <c r="F7015" s="37" t="n">
        <v>1</v>
      </c>
      <c r="G7015" s="37" t="n">
        <v>0</v>
      </c>
      <c r="H7015" s="37" t="n">
        <v>2</v>
      </c>
      <c r="I7015" s="37" t="n">
        <v>1</v>
      </c>
      <c r="J7015" s="40" t="n">
        <f aca="false">IF(C7015=0,"",D7015/C7015)</f>
        <v>0.863636363636364</v>
      </c>
    </row>
    <row r="7016" customFormat="false" ht="15" hidden="false" customHeight="false" outlineLevel="0" collapsed="false">
      <c r="A7016" s="37" t="s">
        <v>1357</v>
      </c>
      <c r="B7016" s="37" t="s">
        <v>276</v>
      </c>
      <c r="C7016" s="37" t="n">
        <v>22</v>
      </c>
      <c r="D7016" s="37" t="n">
        <v>19</v>
      </c>
      <c r="E7016" s="37" t="n">
        <v>0</v>
      </c>
      <c r="F7016" s="37" t="n">
        <v>3</v>
      </c>
      <c r="G7016" s="37" t="n">
        <v>1</v>
      </c>
      <c r="H7016" s="37" t="n">
        <v>0</v>
      </c>
      <c r="I7016" s="37" t="n">
        <v>4</v>
      </c>
      <c r="J7016" s="40" t="n">
        <f aca="false">IF(C7016=0,"",D7016/C7016)</f>
        <v>0.863636363636364</v>
      </c>
    </row>
    <row r="7017" customFormat="false" ht="15" hidden="false" customHeight="false" outlineLevel="0" collapsed="false">
      <c r="A7017" s="37" t="s">
        <v>1357</v>
      </c>
      <c r="B7017" s="37" t="s">
        <v>277</v>
      </c>
      <c r="C7017" s="37" t="n">
        <v>22</v>
      </c>
      <c r="D7017" s="37" t="n">
        <v>20</v>
      </c>
      <c r="E7017" s="37" t="n">
        <v>0</v>
      </c>
      <c r="F7017" s="37" t="n">
        <v>1</v>
      </c>
      <c r="G7017" s="37" t="n">
        <v>0</v>
      </c>
      <c r="H7017" s="37" t="n">
        <v>2</v>
      </c>
      <c r="I7017" s="37" t="n">
        <v>0</v>
      </c>
      <c r="J7017" s="40" t="n">
        <f aca="false">IF(C7017=0,"",D7017/C7017)</f>
        <v>0.909090909090909</v>
      </c>
    </row>
    <row r="7018" customFormat="false" ht="15" hidden="false" customHeight="false" outlineLevel="0" collapsed="false">
      <c r="A7018" s="37" t="s">
        <v>1357</v>
      </c>
      <c r="B7018" s="37" t="s">
        <v>278</v>
      </c>
      <c r="C7018" s="37" t="n">
        <v>22</v>
      </c>
      <c r="D7018" s="37" t="n">
        <v>20</v>
      </c>
      <c r="E7018" s="37" t="n">
        <v>1</v>
      </c>
      <c r="F7018" s="37" t="n">
        <v>3</v>
      </c>
      <c r="G7018" s="37" t="n">
        <v>0</v>
      </c>
      <c r="H7018" s="37" t="n">
        <v>2</v>
      </c>
      <c r="I7018" s="37" t="n">
        <v>1</v>
      </c>
      <c r="J7018" s="40" t="n">
        <f aca="false">IF(C7018=0,"",D7018/C7018)</f>
        <v>0.909090909090909</v>
      </c>
    </row>
    <row r="7019" customFormat="false" ht="15" hidden="false" customHeight="false" outlineLevel="0" collapsed="false">
      <c r="A7019" s="37" t="s">
        <v>1357</v>
      </c>
      <c r="B7019" s="37" t="s">
        <v>279</v>
      </c>
      <c r="C7019" s="37" t="n">
        <v>22</v>
      </c>
      <c r="D7019" s="37" t="n">
        <v>22</v>
      </c>
      <c r="E7019" s="37" t="n">
        <v>1</v>
      </c>
      <c r="F7019" s="37" t="n">
        <v>1</v>
      </c>
      <c r="G7019" s="37" t="n">
        <v>0</v>
      </c>
      <c r="H7019" s="37" t="n">
        <v>1</v>
      </c>
      <c r="I7019" s="37" t="n">
        <v>2</v>
      </c>
      <c r="J7019" s="40" t="n">
        <f aca="false">IF(C7019=0,"",D7019/C7019)</f>
        <v>1</v>
      </c>
    </row>
    <row r="7020" customFormat="false" ht="15" hidden="false" customHeight="false" outlineLevel="0" collapsed="false">
      <c r="A7020" s="37" t="s">
        <v>1357</v>
      </c>
      <c r="B7020" s="37" t="s">
        <v>280</v>
      </c>
      <c r="C7020" s="37" t="n">
        <v>22</v>
      </c>
      <c r="D7020" s="37" t="n">
        <v>20</v>
      </c>
      <c r="E7020" s="37" t="n">
        <v>0</v>
      </c>
      <c r="F7020" s="37" t="n">
        <v>0</v>
      </c>
      <c r="G7020" s="37" t="n">
        <v>1</v>
      </c>
      <c r="H7020" s="37" t="n">
        <v>0</v>
      </c>
      <c r="I7020" s="37" t="n">
        <v>0</v>
      </c>
      <c r="J7020" s="40" t="n">
        <f aca="false">IF(C7020=0,"",D7020/C7020)</f>
        <v>0.909090909090909</v>
      </c>
    </row>
    <row r="7021" customFormat="false" ht="15" hidden="false" customHeight="false" outlineLevel="0" collapsed="false">
      <c r="A7021" s="37" t="s">
        <v>1357</v>
      </c>
      <c r="B7021" s="37" t="s">
        <v>281</v>
      </c>
      <c r="C7021" s="37" t="n">
        <v>22</v>
      </c>
      <c r="D7021" s="37" t="n">
        <v>22</v>
      </c>
      <c r="E7021" s="37" t="n">
        <v>0</v>
      </c>
      <c r="F7021" s="37" t="n">
        <v>1</v>
      </c>
      <c r="G7021" s="37" t="n">
        <v>0</v>
      </c>
      <c r="H7021" s="37" t="n">
        <v>0</v>
      </c>
      <c r="I7021" s="37" t="n">
        <v>2</v>
      </c>
      <c r="J7021" s="40" t="n">
        <f aca="false">IF(C7021=0,"",D7021/C7021)</f>
        <v>1</v>
      </c>
    </row>
    <row r="7022" customFormat="false" ht="15" hidden="false" customHeight="false" outlineLevel="0" collapsed="false">
      <c r="A7022" s="37" t="s">
        <v>1358</v>
      </c>
      <c r="B7022" s="37" t="s">
        <v>270</v>
      </c>
      <c r="C7022" s="37" t="n">
        <v>22</v>
      </c>
      <c r="D7022" s="37" t="n">
        <v>22</v>
      </c>
      <c r="E7022" s="37" t="n">
        <v>1</v>
      </c>
      <c r="F7022" s="37" t="n">
        <v>0</v>
      </c>
      <c r="G7022" s="37" t="n">
        <v>0</v>
      </c>
      <c r="H7022" s="37" t="n">
        <v>0</v>
      </c>
      <c r="I7022" s="37" t="n">
        <v>1</v>
      </c>
      <c r="J7022" s="40" t="n">
        <f aca="false">IF(C7022=0,"",D7022/C7022)</f>
        <v>1</v>
      </c>
    </row>
    <row r="7023" customFormat="false" ht="15" hidden="false" customHeight="false" outlineLevel="0" collapsed="false">
      <c r="A7023" s="37" t="s">
        <v>1358</v>
      </c>
      <c r="B7023" s="37" t="s">
        <v>271</v>
      </c>
      <c r="C7023" s="37" t="n">
        <v>22</v>
      </c>
      <c r="D7023" s="37" t="n">
        <v>21</v>
      </c>
      <c r="E7023" s="37" t="n">
        <v>0</v>
      </c>
      <c r="F7023" s="37" t="n">
        <v>1</v>
      </c>
      <c r="G7023" s="37" t="n">
        <v>0</v>
      </c>
      <c r="H7023" s="37" t="n">
        <v>1</v>
      </c>
      <c r="I7023" s="37" t="n">
        <v>2</v>
      </c>
      <c r="J7023" s="40" t="n">
        <f aca="false">IF(C7023=0,"",D7023/C7023)</f>
        <v>0.954545454545455</v>
      </c>
    </row>
    <row r="7024" customFormat="false" ht="15" hidden="false" customHeight="false" outlineLevel="0" collapsed="false">
      <c r="A7024" s="37" t="s">
        <v>1358</v>
      </c>
      <c r="B7024" s="37" t="s">
        <v>272</v>
      </c>
      <c r="C7024" s="37" t="n">
        <v>22</v>
      </c>
      <c r="D7024" s="37" t="n">
        <v>18</v>
      </c>
      <c r="E7024" s="37" t="n">
        <v>0</v>
      </c>
      <c r="F7024" s="37" t="n">
        <v>0</v>
      </c>
      <c r="G7024" s="37" t="n">
        <v>0</v>
      </c>
      <c r="H7024" s="37" t="n">
        <v>2</v>
      </c>
      <c r="I7024" s="37" t="n">
        <v>0</v>
      </c>
      <c r="J7024" s="40" t="n">
        <f aca="false">IF(C7024=0,"",D7024/C7024)</f>
        <v>0.818181818181818</v>
      </c>
    </row>
    <row r="7025" customFormat="false" ht="15" hidden="false" customHeight="false" outlineLevel="0" collapsed="false">
      <c r="A7025" s="37" t="s">
        <v>1358</v>
      </c>
      <c r="B7025" s="37" t="s">
        <v>273</v>
      </c>
      <c r="C7025" s="37" t="n">
        <v>22</v>
      </c>
      <c r="D7025" s="37" t="n">
        <v>19</v>
      </c>
      <c r="E7025" s="37" t="n">
        <v>2</v>
      </c>
      <c r="F7025" s="37" t="n">
        <v>0</v>
      </c>
      <c r="G7025" s="37" t="n">
        <v>0</v>
      </c>
      <c r="H7025" s="37" t="n">
        <v>1</v>
      </c>
      <c r="I7025" s="37" t="n">
        <v>7</v>
      </c>
      <c r="J7025" s="40" t="n">
        <f aca="false">IF(C7025=0,"",D7025/C7025)</f>
        <v>0.863636363636364</v>
      </c>
    </row>
    <row r="7026" customFormat="false" ht="15" hidden="false" customHeight="false" outlineLevel="0" collapsed="false">
      <c r="A7026" s="37" t="s">
        <v>1358</v>
      </c>
      <c r="B7026" s="37" t="s">
        <v>274</v>
      </c>
      <c r="C7026" s="37" t="n">
        <v>22</v>
      </c>
      <c r="D7026" s="37" t="n">
        <v>22</v>
      </c>
      <c r="E7026" s="37" t="n">
        <v>3</v>
      </c>
      <c r="F7026" s="37" t="n">
        <v>2</v>
      </c>
      <c r="G7026" s="37" t="n">
        <v>2</v>
      </c>
      <c r="H7026" s="37" t="n">
        <v>1</v>
      </c>
      <c r="I7026" s="37" t="n">
        <v>3</v>
      </c>
      <c r="J7026" s="40" t="n">
        <f aca="false">IF(C7026=0,"",D7026/C7026)</f>
        <v>1</v>
      </c>
    </row>
    <row r="7027" customFormat="false" ht="15" hidden="false" customHeight="false" outlineLevel="0" collapsed="false">
      <c r="A7027" s="37" t="s">
        <v>1358</v>
      </c>
      <c r="B7027" s="37" t="s">
        <v>275</v>
      </c>
      <c r="C7027" s="37" t="n">
        <v>22</v>
      </c>
      <c r="D7027" s="37" t="n">
        <v>21</v>
      </c>
      <c r="E7027" s="37" t="n">
        <v>1</v>
      </c>
      <c r="F7027" s="37" t="n">
        <v>0</v>
      </c>
      <c r="G7027" s="37" t="n">
        <v>0</v>
      </c>
      <c r="H7027" s="37" t="n">
        <v>1</v>
      </c>
      <c r="I7027" s="37" t="n">
        <v>0</v>
      </c>
      <c r="J7027" s="40" t="n">
        <f aca="false">IF(C7027=0,"",D7027/C7027)</f>
        <v>0.954545454545455</v>
      </c>
    </row>
    <row r="7028" customFormat="false" ht="15" hidden="false" customHeight="false" outlineLevel="0" collapsed="false">
      <c r="A7028" s="37" t="s">
        <v>1358</v>
      </c>
      <c r="B7028" s="37" t="s">
        <v>276</v>
      </c>
      <c r="C7028" s="37" t="n">
        <v>22</v>
      </c>
      <c r="D7028" s="37" t="n">
        <v>18</v>
      </c>
      <c r="E7028" s="37" t="n">
        <v>0</v>
      </c>
      <c r="F7028" s="37" t="n">
        <v>0</v>
      </c>
      <c r="G7028" s="37" t="n">
        <v>1</v>
      </c>
      <c r="H7028" s="37" t="n">
        <v>0</v>
      </c>
      <c r="I7028" s="37" t="n">
        <v>0</v>
      </c>
      <c r="J7028" s="40" t="n">
        <f aca="false">IF(C7028=0,"",D7028/C7028)</f>
        <v>0.818181818181818</v>
      </c>
    </row>
    <row r="7029" customFormat="false" ht="15" hidden="false" customHeight="false" outlineLevel="0" collapsed="false">
      <c r="A7029" s="37" t="s">
        <v>1358</v>
      </c>
      <c r="B7029" s="37" t="s">
        <v>277</v>
      </c>
      <c r="C7029" s="37" t="n">
        <v>22</v>
      </c>
      <c r="D7029" s="37" t="n">
        <v>18</v>
      </c>
      <c r="E7029" s="37" t="n">
        <v>0</v>
      </c>
      <c r="F7029" s="37" t="n">
        <v>2</v>
      </c>
      <c r="G7029" s="37" t="n">
        <v>0</v>
      </c>
      <c r="H7029" s="37" t="n">
        <v>1</v>
      </c>
      <c r="I7029" s="37" t="n">
        <v>3</v>
      </c>
      <c r="J7029" s="40" t="n">
        <f aca="false">IF(C7029=0,"",D7029/C7029)</f>
        <v>0.818181818181818</v>
      </c>
    </row>
    <row r="7030" customFormat="false" ht="15" hidden="false" customHeight="false" outlineLevel="0" collapsed="false">
      <c r="A7030" s="37" t="s">
        <v>1358</v>
      </c>
      <c r="B7030" s="37" t="s">
        <v>278</v>
      </c>
      <c r="C7030" s="37" t="n">
        <v>22</v>
      </c>
      <c r="D7030" s="37" t="n">
        <v>22</v>
      </c>
      <c r="E7030" s="37" t="n">
        <v>1</v>
      </c>
      <c r="F7030" s="37" t="n">
        <v>1</v>
      </c>
      <c r="G7030" s="37" t="n">
        <v>0</v>
      </c>
      <c r="H7030" s="37" t="n">
        <v>1</v>
      </c>
      <c r="I7030" s="37" t="n">
        <v>1</v>
      </c>
      <c r="J7030" s="40" t="n">
        <f aca="false">IF(C7030=0,"",D7030/C7030)</f>
        <v>1</v>
      </c>
    </row>
    <row r="7031" customFormat="false" ht="15" hidden="false" customHeight="false" outlineLevel="0" collapsed="false">
      <c r="A7031" s="37" t="s">
        <v>1358</v>
      </c>
      <c r="B7031" s="37" t="s">
        <v>279</v>
      </c>
      <c r="C7031" s="37" t="n">
        <v>22</v>
      </c>
      <c r="D7031" s="37" t="n">
        <v>22</v>
      </c>
      <c r="E7031" s="37" t="n">
        <v>0</v>
      </c>
      <c r="F7031" s="37" t="n">
        <v>1</v>
      </c>
      <c r="G7031" s="37" t="n">
        <v>1</v>
      </c>
      <c r="H7031" s="37" t="n">
        <v>3</v>
      </c>
      <c r="I7031" s="37" t="n">
        <v>2</v>
      </c>
      <c r="J7031" s="40" t="n">
        <f aca="false">IF(C7031=0,"",D7031/C7031)</f>
        <v>1</v>
      </c>
    </row>
    <row r="7032" customFormat="false" ht="15" hidden="false" customHeight="false" outlineLevel="0" collapsed="false">
      <c r="A7032" s="37" t="s">
        <v>1358</v>
      </c>
      <c r="B7032" s="37" t="s">
        <v>280</v>
      </c>
      <c r="C7032" s="37" t="n">
        <v>22</v>
      </c>
      <c r="D7032" s="37" t="n">
        <v>21</v>
      </c>
      <c r="E7032" s="37" t="n">
        <v>1</v>
      </c>
      <c r="F7032" s="37" t="n">
        <v>0</v>
      </c>
      <c r="G7032" s="37" t="n">
        <v>1</v>
      </c>
      <c r="H7032" s="37" t="n">
        <v>1</v>
      </c>
      <c r="I7032" s="37" t="n">
        <v>3</v>
      </c>
      <c r="J7032" s="40" t="n">
        <f aca="false">IF(C7032=0,"",D7032/C7032)</f>
        <v>0.954545454545455</v>
      </c>
    </row>
    <row r="7033" customFormat="false" ht="15" hidden="false" customHeight="false" outlineLevel="0" collapsed="false">
      <c r="A7033" s="37" t="s">
        <v>1358</v>
      </c>
      <c r="B7033" s="37" t="s">
        <v>281</v>
      </c>
      <c r="C7033" s="37" t="n">
        <v>22</v>
      </c>
      <c r="D7033" s="37" t="n">
        <v>21</v>
      </c>
      <c r="E7033" s="37" t="n">
        <v>0</v>
      </c>
      <c r="F7033" s="37" t="n">
        <v>1</v>
      </c>
      <c r="G7033" s="37" t="n">
        <v>2</v>
      </c>
      <c r="H7033" s="37" t="n">
        <v>2</v>
      </c>
      <c r="I7033" s="37" t="n">
        <v>0</v>
      </c>
      <c r="J7033" s="40" t="n">
        <f aca="false">IF(C7033=0,"",D7033/C7033)</f>
        <v>0.954545454545455</v>
      </c>
    </row>
    <row r="7034" customFormat="false" ht="15" hidden="false" customHeight="false" outlineLevel="0" collapsed="false">
      <c r="A7034" s="37" t="s">
        <v>866</v>
      </c>
      <c r="B7034" s="37" t="s">
        <v>270</v>
      </c>
      <c r="C7034" s="37" t="n">
        <v>22</v>
      </c>
      <c r="D7034" s="37" t="n">
        <v>18</v>
      </c>
      <c r="E7034" s="37" t="n">
        <v>0</v>
      </c>
      <c r="F7034" s="37" t="n">
        <v>0</v>
      </c>
      <c r="G7034" s="37" t="n">
        <v>0</v>
      </c>
      <c r="H7034" s="37" t="n">
        <v>0</v>
      </c>
      <c r="I7034" s="37" t="n">
        <v>0</v>
      </c>
      <c r="J7034" s="40" t="n">
        <f aca="false">IF(C7034=0,"",D7034/C7034)</f>
        <v>0.818181818181818</v>
      </c>
    </row>
    <row r="7035" customFormat="false" ht="15" hidden="false" customHeight="false" outlineLevel="0" collapsed="false">
      <c r="A7035" s="37" t="s">
        <v>866</v>
      </c>
      <c r="B7035" s="37" t="s">
        <v>271</v>
      </c>
      <c r="C7035" s="37" t="n">
        <v>22</v>
      </c>
      <c r="D7035" s="37" t="n">
        <v>22</v>
      </c>
      <c r="E7035" s="37" t="n">
        <v>1</v>
      </c>
      <c r="F7035" s="37" t="n">
        <v>1</v>
      </c>
      <c r="G7035" s="37" t="n">
        <v>1</v>
      </c>
      <c r="H7035" s="37" t="n">
        <v>0</v>
      </c>
      <c r="I7035" s="37" t="n">
        <v>0</v>
      </c>
      <c r="J7035" s="40" t="n">
        <f aca="false">IF(C7035=0,"",D7035/C7035)</f>
        <v>1</v>
      </c>
    </row>
    <row r="7036" customFormat="false" ht="15" hidden="false" customHeight="false" outlineLevel="0" collapsed="false">
      <c r="A7036" s="37" t="s">
        <v>866</v>
      </c>
      <c r="B7036" s="37" t="s">
        <v>272</v>
      </c>
      <c r="C7036" s="37" t="n">
        <v>22</v>
      </c>
      <c r="D7036" s="37" t="n">
        <v>21</v>
      </c>
      <c r="E7036" s="37" t="n">
        <v>1</v>
      </c>
      <c r="F7036" s="37" t="n">
        <v>0</v>
      </c>
      <c r="G7036" s="37" t="n">
        <v>0</v>
      </c>
      <c r="H7036" s="37" t="n">
        <v>0</v>
      </c>
      <c r="I7036" s="37" t="n">
        <v>3</v>
      </c>
      <c r="J7036" s="40" t="n">
        <f aca="false">IF(C7036=0,"",D7036/C7036)</f>
        <v>0.954545454545455</v>
      </c>
    </row>
    <row r="7037" customFormat="false" ht="15" hidden="false" customHeight="false" outlineLevel="0" collapsed="false">
      <c r="A7037" s="37" t="s">
        <v>866</v>
      </c>
      <c r="B7037" s="37" t="s">
        <v>273</v>
      </c>
      <c r="C7037" s="37" t="n">
        <v>22</v>
      </c>
      <c r="D7037" s="37" t="n">
        <v>19</v>
      </c>
      <c r="E7037" s="37" t="n">
        <v>0</v>
      </c>
      <c r="F7037" s="37" t="n">
        <v>1</v>
      </c>
      <c r="G7037" s="37" t="n">
        <v>0</v>
      </c>
      <c r="H7037" s="37" t="n">
        <v>2</v>
      </c>
      <c r="I7037" s="37" t="n">
        <v>0</v>
      </c>
      <c r="J7037" s="40" t="n">
        <f aca="false">IF(C7037=0,"",D7037/C7037)</f>
        <v>0.863636363636364</v>
      </c>
    </row>
    <row r="7038" customFormat="false" ht="15" hidden="false" customHeight="false" outlineLevel="0" collapsed="false">
      <c r="A7038" s="37" t="s">
        <v>866</v>
      </c>
      <c r="B7038" s="37" t="s">
        <v>274</v>
      </c>
      <c r="C7038" s="37" t="n">
        <v>22</v>
      </c>
      <c r="D7038" s="37" t="n">
        <v>18</v>
      </c>
      <c r="E7038" s="37" t="n">
        <v>0</v>
      </c>
      <c r="F7038" s="37" t="n">
        <v>0</v>
      </c>
      <c r="G7038" s="37" t="n">
        <v>1</v>
      </c>
      <c r="H7038" s="37" t="n">
        <v>0</v>
      </c>
      <c r="I7038" s="37" t="n">
        <v>2</v>
      </c>
      <c r="J7038" s="40" t="n">
        <f aca="false">IF(C7038=0,"",D7038/C7038)</f>
        <v>0.818181818181818</v>
      </c>
    </row>
    <row r="7039" customFormat="false" ht="15" hidden="false" customHeight="false" outlineLevel="0" collapsed="false">
      <c r="A7039" s="37" t="s">
        <v>866</v>
      </c>
      <c r="B7039" s="37" t="s">
        <v>275</v>
      </c>
      <c r="C7039" s="37" t="n">
        <v>22</v>
      </c>
      <c r="D7039" s="37" t="n">
        <v>22</v>
      </c>
      <c r="E7039" s="37" t="n">
        <v>0</v>
      </c>
      <c r="F7039" s="37" t="n">
        <v>1</v>
      </c>
      <c r="G7039" s="37" t="n">
        <v>0</v>
      </c>
      <c r="H7039" s="37" t="n">
        <v>0</v>
      </c>
      <c r="I7039" s="37" t="n">
        <v>0</v>
      </c>
      <c r="J7039" s="40" t="n">
        <f aca="false">IF(C7039=0,"",D7039/C7039)</f>
        <v>1</v>
      </c>
    </row>
    <row r="7040" customFormat="false" ht="15" hidden="false" customHeight="false" outlineLevel="0" collapsed="false">
      <c r="A7040" s="37" t="s">
        <v>866</v>
      </c>
      <c r="B7040" s="37" t="s">
        <v>276</v>
      </c>
      <c r="C7040" s="37" t="n">
        <v>22</v>
      </c>
      <c r="D7040" s="37" t="n">
        <v>21</v>
      </c>
      <c r="E7040" s="37" t="n">
        <v>0</v>
      </c>
      <c r="F7040" s="37" t="n">
        <v>1</v>
      </c>
      <c r="G7040" s="37" t="n">
        <v>0</v>
      </c>
      <c r="H7040" s="37" t="n">
        <v>1</v>
      </c>
      <c r="I7040" s="37" t="n">
        <v>0</v>
      </c>
      <c r="J7040" s="40" t="n">
        <f aca="false">IF(C7040=0,"",D7040/C7040)</f>
        <v>0.954545454545455</v>
      </c>
    </row>
    <row r="7041" customFormat="false" ht="15" hidden="false" customHeight="false" outlineLevel="0" collapsed="false">
      <c r="A7041" s="37" t="s">
        <v>866</v>
      </c>
      <c r="B7041" s="37" t="s">
        <v>277</v>
      </c>
      <c r="C7041" s="37" t="n">
        <v>22</v>
      </c>
      <c r="D7041" s="37" t="n">
        <v>20</v>
      </c>
      <c r="E7041" s="37" t="n">
        <v>0</v>
      </c>
      <c r="F7041" s="37" t="n">
        <v>0</v>
      </c>
      <c r="G7041" s="37" t="n">
        <v>0</v>
      </c>
      <c r="H7041" s="37" t="n">
        <v>3</v>
      </c>
      <c r="I7041" s="37" t="n">
        <v>1</v>
      </c>
      <c r="J7041" s="40" t="n">
        <f aca="false">IF(C7041=0,"",D7041/C7041)</f>
        <v>0.909090909090909</v>
      </c>
    </row>
    <row r="7042" customFormat="false" ht="15" hidden="false" customHeight="false" outlineLevel="0" collapsed="false">
      <c r="A7042" s="37" t="s">
        <v>866</v>
      </c>
      <c r="B7042" s="37" t="s">
        <v>278</v>
      </c>
      <c r="C7042" s="37" t="n">
        <v>22</v>
      </c>
      <c r="D7042" s="37" t="n">
        <v>19</v>
      </c>
      <c r="E7042" s="37" t="n">
        <v>1</v>
      </c>
      <c r="F7042" s="37" t="n">
        <v>0</v>
      </c>
      <c r="G7042" s="37" t="n">
        <v>0</v>
      </c>
      <c r="H7042" s="37" t="n">
        <v>1</v>
      </c>
      <c r="I7042" s="37" t="n">
        <v>2</v>
      </c>
      <c r="J7042" s="40" t="n">
        <f aca="false">IF(C7042=0,"",D7042/C7042)</f>
        <v>0.863636363636364</v>
      </c>
    </row>
    <row r="7043" customFormat="false" ht="15" hidden="false" customHeight="false" outlineLevel="0" collapsed="false">
      <c r="A7043" s="37" t="s">
        <v>866</v>
      </c>
      <c r="B7043" s="37" t="s">
        <v>279</v>
      </c>
      <c r="C7043" s="37" t="n">
        <v>22</v>
      </c>
      <c r="D7043" s="37" t="n">
        <v>19</v>
      </c>
      <c r="E7043" s="37" t="n">
        <v>0</v>
      </c>
      <c r="F7043" s="37" t="n">
        <v>1</v>
      </c>
      <c r="G7043" s="37" t="n">
        <v>0</v>
      </c>
      <c r="H7043" s="37" t="n">
        <v>4</v>
      </c>
      <c r="I7043" s="37" t="n">
        <v>0</v>
      </c>
      <c r="J7043" s="40" t="n">
        <f aca="false">IF(C7043=0,"",D7043/C7043)</f>
        <v>0.863636363636364</v>
      </c>
    </row>
    <row r="7044" customFormat="false" ht="15" hidden="false" customHeight="false" outlineLevel="0" collapsed="false">
      <c r="A7044" s="37" t="s">
        <v>866</v>
      </c>
      <c r="B7044" s="37" t="s">
        <v>280</v>
      </c>
      <c r="C7044" s="37" t="n">
        <v>22</v>
      </c>
      <c r="D7044" s="37" t="n">
        <v>20</v>
      </c>
      <c r="E7044" s="37" t="n">
        <v>0</v>
      </c>
      <c r="F7044" s="37" t="n">
        <v>1</v>
      </c>
      <c r="G7044" s="37" t="n">
        <v>1</v>
      </c>
      <c r="H7044" s="37" t="n">
        <v>5</v>
      </c>
      <c r="I7044" s="37" t="n">
        <v>5</v>
      </c>
      <c r="J7044" s="40" t="n">
        <f aca="false">IF(C7044=0,"",D7044/C7044)</f>
        <v>0.909090909090909</v>
      </c>
    </row>
    <row r="7045" customFormat="false" ht="15" hidden="false" customHeight="false" outlineLevel="0" collapsed="false">
      <c r="A7045" s="37" t="s">
        <v>866</v>
      </c>
      <c r="B7045" s="37" t="s">
        <v>281</v>
      </c>
      <c r="C7045" s="37" t="n">
        <v>22</v>
      </c>
      <c r="D7045" s="37" t="n">
        <v>18</v>
      </c>
      <c r="E7045" s="37" t="n">
        <v>0</v>
      </c>
      <c r="F7045" s="37" t="n">
        <v>0</v>
      </c>
      <c r="G7045" s="37" t="n">
        <v>0</v>
      </c>
      <c r="H7045" s="37" t="n">
        <v>0</v>
      </c>
      <c r="I7045" s="37" t="n">
        <v>1</v>
      </c>
      <c r="J7045" s="40" t="n">
        <f aca="false">IF(C7045=0,"",D7045/C7045)</f>
        <v>0.818181818181818</v>
      </c>
    </row>
    <row r="7046" customFormat="false" ht="15" hidden="false" customHeight="false" outlineLevel="0" collapsed="false">
      <c r="A7046" s="37" t="s">
        <v>1359</v>
      </c>
      <c r="B7046" s="37" t="s">
        <v>270</v>
      </c>
      <c r="C7046" s="37" t="n">
        <v>22</v>
      </c>
      <c r="D7046" s="37" t="n">
        <v>21</v>
      </c>
      <c r="E7046" s="37" t="n">
        <v>1</v>
      </c>
      <c r="F7046" s="37" t="n">
        <v>0</v>
      </c>
      <c r="G7046" s="37" t="n">
        <v>0</v>
      </c>
      <c r="H7046" s="37" t="n">
        <v>1</v>
      </c>
      <c r="I7046" s="37" t="n">
        <v>23</v>
      </c>
      <c r="J7046" s="40" t="n">
        <f aca="false">IF(C7046=0,"",D7046/C7046)</f>
        <v>0.954545454545455</v>
      </c>
    </row>
    <row r="7047" customFormat="false" ht="15" hidden="false" customHeight="false" outlineLevel="0" collapsed="false">
      <c r="A7047" s="37" t="s">
        <v>1359</v>
      </c>
      <c r="B7047" s="37" t="s">
        <v>271</v>
      </c>
      <c r="C7047" s="37" t="n">
        <v>22</v>
      </c>
      <c r="D7047" s="37" t="n">
        <v>19</v>
      </c>
      <c r="E7047" s="37" t="n">
        <v>1</v>
      </c>
      <c r="F7047" s="37" t="n">
        <v>1</v>
      </c>
      <c r="G7047" s="37" t="n">
        <v>0</v>
      </c>
      <c r="H7047" s="37" t="n">
        <v>0</v>
      </c>
      <c r="I7047" s="37" t="n">
        <v>12</v>
      </c>
      <c r="J7047" s="40" t="n">
        <f aca="false">IF(C7047=0,"",D7047/C7047)</f>
        <v>0.863636363636364</v>
      </c>
    </row>
    <row r="7048" customFormat="false" ht="15" hidden="false" customHeight="false" outlineLevel="0" collapsed="false">
      <c r="A7048" s="37" t="s">
        <v>1359</v>
      </c>
      <c r="B7048" s="37" t="s">
        <v>272</v>
      </c>
      <c r="C7048" s="37" t="n">
        <v>22</v>
      </c>
      <c r="D7048" s="37" t="n">
        <v>22</v>
      </c>
      <c r="E7048" s="37" t="n">
        <v>0</v>
      </c>
      <c r="F7048" s="37" t="n">
        <v>1</v>
      </c>
      <c r="G7048" s="37" t="n">
        <v>0</v>
      </c>
      <c r="H7048" s="37" t="n">
        <v>0</v>
      </c>
      <c r="I7048" s="37" t="n">
        <v>14</v>
      </c>
      <c r="J7048" s="40" t="n">
        <f aca="false">IF(C7048=0,"",D7048/C7048)</f>
        <v>1</v>
      </c>
    </row>
    <row r="7049" customFormat="false" ht="15" hidden="false" customHeight="false" outlineLevel="0" collapsed="false">
      <c r="A7049" s="37" t="s">
        <v>1359</v>
      </c>
      <c r="B7049" s="37" t="s">
        <v>273</v>
      </c>
      <c r="C7049" s="37" t="n">
        <v>22</v>
      </c>
      <c r="D7049" s="37" t="n">
        <v>20</v>
      </c>
      <c r="E7049" s="37" t="n">
        <v>2</v>
      </c>
      <c r="F7049" s="37" t="n">
        <v>0</v>
      </c>
      <c r="G7049" s="37" t="n">
        <v>0</v>
      </c>
      <c r="H7049" s="37" t="n">
        <v>0</v>
      </c>
      <c r="I7049" s="37" t="n">
        <v>6</v>
      </c>
      <c r="J7049" s="40" t="n">
        <f aca="false">IF(C7049=0,"",D7049/C7049)</f>
        <v>0.909090909090909</v>
      </c>
    </row>
    <row r="7050" customFormat="false" ht="15" hidden="false" customHeight="false" outlineLevel="0" collapsed="false">
      <c r="A7050" s="37" t="s">
        <v>1359</v>
      </c>
      <c r="B7050" s="37" t="s">
        <v>274</v>
      </c>
      <c r="C7050" s="37" t="n">
        <v>22</v>
      </c>
      <c r="D7050" s="37" t="n">
        <v>21</v>
      </c>
      <c r="E7050" s="37" t="n">
        <v>0</v>
      </c>
      <c r="F7050" s="37" t="n">
        <v>1</v>
      </c>
      <c r="G7050" s="37" t="n">
        <v>0</v>
      </c>
      <c r="H7050" s="37" t="n">
        <v>2</v>
      </c>
      <c r="I7050" s="37" t="n">
        <v>13</v>
      </c>
      <c r="J7050" s="40" t="n">
        <f aca="false">IF(C7050=0,"",D7050/C7050)</f>
        <v>0.954545454545455</v>
      </c>
    </row>
    <row r="7051" customFormat="false" ht="15" hidden="false" customHeight="false" outlineLevel="0" collapsed="false">
      <c r="A7051" s="37" t="s">
        <v>1359</v>
      </c>
      <c r="B7051" s="37" t="s">
        <v>275</v>
      </c>
      <c r="C7051" s="37" t="n">
        <v>22</v>
      </c>
      <c r="D7051" s="37" t="n">
        <v>21</v>
      </c>
      <c r="E7051" s="37" t="n">
        <v>0</v>
      </c>
      <c r="F7051" s="37" t="n">
        <v>1</v>
      </c>
      <c r="G7051" s="37" t="n">
        <v>0</v>
      </c>
      <c r="H7051" s="37" t="n">
        <v>0</v>
      </c>
      <c r="I7051" s="37" t="n">
        <v>8</v>
      </c>
      <c r="J7051" s="40" t="n">
        <f aca="false">IF(C7051=0,"",D7051/C7051)</f>
        <v>0.954545454545455</v>
      </c>
    </row>
    <row r="7052" customFormat="false" ht="15" hidden="false" customHeight="false" outlineLevel="0" collapsed="false">
      <c r="A7052" s="37" t="s">
        <v>1359</v>
      </c>
      <c r="B7052" s="37" t="s">
        <v>276</v>
      </c>
      <c r="C7052" s="37" t="n">
        <v>22</v>
      </c>
      <c r="D7052" s="37" t="n">
        <v>19</v>
      </c>
      <c r="E7052" s="37" t="n">
        <v>2</v>
      </c>
      <c r="F7052" s="37" t="n">
        <v>0</v>
      </c>
      <c r="G7052" s="37" t="n">
        <v>0</v>
      </c>
      <c r="H7052" s="37" t="n">
        <v>0</v>
      </c>
      <c r="I7052" s="37" t="n">
        <v>6</v>
      </c>
      <c r="J7052" s="40" t="n">
        <f aca="false">IF(C7052=0,"",D7052/C7052)</f>
        <v>0.863636363636364</v>
      </c>
    </row>
    <row r="7053" customFormat="false" ht="15" hidden="false" customHeight="false" outlineLevel="0" collapsed="false">
      <c r="A7053" s="37" t="s">
        <v>1359</v>
      </c>
      <c r="B7053" s="37" t="s">
        <v>277</v>
      </c>
      <c r="C7053" s="37" t="n">
        <v>22</v>
      </c>
      <c r="D7053" s="37" t="n">
        <v>22</v>
      </c>
      <c r="E7053" s="37" t="n">
        <v>0</v>
      </c>
      <c r="F7053" s="37" t="n">
        <v>0</v>
      </c>
      <c r="G7053" s="37" t="n">
        <v>0</v>
      </c>
      <c r="H7053" s="37" t="n">
        <v>3</v>
      </c>
      <c r="I7053" s="37" t="n">
        <v>24</v>
      </c>
      <c r="J7053" s="40" t="n">
        <f aca="false">IF(C7053=0,"",D7053/C7053)</f>
        <v>1</v>
      </c>
    </row>
    <row r="7054" customFormat="false" ht="15" hidden="false" customHeight="false" outlineLevel="0" collapsed="false">
      <c r="A7054" s="37" t="s">
        <v>1359</v>
      </c>
      <c r="B7054" s="37" t="s">
        <v>278</v>
      </c>
      <c r="C7054" s="37" t="n">
        <v>22</v>
      </c>
      <c r="D7054" s="37" t="n">
        <v>21</v>
      </c>
      <c r="E7054" s="37" t="n">
        <v>2</v>
      </c>
      <c r="F7054" s="37" t="n">
        <v>0</v>
      </c>
      <c r="G7054" s="37" t="n">
        <v>0</v>
      </c>
      <c r="H7054" s="37" t="n">
        <v>1</v>
      </c>
      <c r="I7054" s="37" t="n">
        <v>5</v>
      </c>
      <c r="J7054" s="40" t="n">
        <f aca="false">IF(C7054=0,"",D7054/C7054)</f>
        <v>0.954545454545455</v>
      </c>
    </row>
    <row r="7055" customFormat="false" ht="15" hidden="false" customHeight="false" outlineLevel="0" collapsed="false">
      <c r="A7055" s="37" t="s">
        <v>1359</v>
      </c>
      <c r="B7055" s="37" t="s">
        <v>279</v>
      </c>
      <c r="C7055" s="37" t="n">
        <v>22</v>
      </c>
      <c r="D7055" s="37" t="n">
        <v>19</v>
      </c>
      <c r="E7055" s="37" t="n">
        <v>0</v>
      </c>
      <c r="F7055" s="37" t="n">
        <v>0</v>
      </c>
      <c r="G7055" s="37" t="n">
        <v>0</v>
      </c>
      <c r="H7055" s="37" t="n">
        <v>1</v>
      </c>
      <c r="I7055" s="37" t="n">
        <v>13</v>
      </c>
      <c r="J7055" s="40" t="n">
        <f aca="false">IF(C7055=0,"",D7055/C7055)</f>
        <v>0.863636363636364</v>
      </c>
    </row>
    <row r="7056" customFormat="false" ht="15" hidden="false" customHeight="false" outlineLevel="0" collapsed="false">
      <c r="A7056" s="37" t="s">
        <v>1359</v>
      </c>
      <c r="B7056" s="37" t="s">
        <v>280</v>
      </c>
      <c r="C7056" s="37" t="n">
        <v>22</v>
      </c>
      <c r="D7056" s="37" t="n">
        <v>21</v>
      </c>
      <c r="E7056" s="37" t="n">
        <v>1</v>
      </c>
      <c r="F7056" s="37" t="n">
        <v>2</v>
      </c>
      <c r="G7056" s="37" t="n">
        <v>0</v>
      </c>
      <c r="H7056" s="37" t="n">
        <v>3</v>
      </c>
      <c r="I7056" s="37" t="n">
        <v>1</v>
      </c>
      <c r="J7056" s="40" t="n">
        <f aca="false">IF(C7056=0,"",D7056/C7056)</f>
        <v>0.954545454545455</v>
      </c>
    </row>
    <row r="7057" customFormat="false" ht="15" hidden="false" customHeight="false" outlineLevel="0" collapsed="false">
      <c r="A7057" s="37" t="s">
        <v>1359</v>
      </c>
      <c r="B7057" s="37" t="s">
        <v>281</v>
      </c>
      <c r="C7057" s="37" t="n">
        <v>22</v>
      </c>
      <c r="D7057" s="37" t="n">
        <v>22</v>
      </c>
      <c r="E7057" s="37" t="n">
        <v>0</v>
      </c>
      <c r="F7057" s="37" t="n">
        <v>1</v>
      </c>
      <c r="G7057" s="37" t="n">
        <v>0</v>
      </c>
      <c r="H7057" s="37" t="n">
        <v>0</v>
      </c>
      <c r="I7057" s="37" t="n">
        <v>6</v>
      </c>
      <c r="J7057" s="40" t="n">
        <f aca="false">IF(C7057=0,"",D7057/C7057)</f>
        <v>1</v>
      </c>
    </row>
    <row r="7058" customFormat="false" ht="15" hidden="false" customHeight="false" outlineLevel="0" collapsed="false">
      <c r="A7058" s="37" t="s">
        <v>1337</v>
      </c>
      <c r="B7058" s="37" t="s">
        <v>270</v>
      </c>
      <c r="C7058" s="37" t="n">
        <v>22</v>
      </c>
      <c r="D7058" s="37" t="n">
        <v>18</v>
      </c>
      <c r="E7058" s="37" t="n">
        <v>1</v>
      </c>
      <c r="F7058" s="37" t="n">
        <v>0</v>
      </c>
      <c r="G7058" s="37" t="n">
        <v>0</v>
      </c>
      <c r="H7058" s="37" t="n">
        <v>3</v>
      </c>
      <c r="I7058" s="37" t="n">
        <v>1</v>
      </c>
      <c r="J7058" s="40" t="n">
        <f aca="false">IF(C7058=0,"",D7058/C7058)</f>
        <v>0.818181818181818</v>
      </c>
    </row>
    <row r="7059" customFormat="false" ht="15" hidden="false" customHeight="false" outlineLevel="0" collapsed="false">
      <c r="A7059" s="37" t="s">
        <v>1337</v>
      </c>
      <c r="B7059" s="37" t="s">
        <v>271</v>
      </c>
      <c r="C7059" s="37" t="n">
        <v>22</v>
      </c>
      <c r="D7059" s="37" t="n">
        <v>21</v>
      </c>
      <c r="E7059" s="37" t="n">
        <v>1</v>
      </c>
      <c r="F7059" s="37" t="n">
        <v>0</v>
      </c>
      <c r="G7059" s="37" t="n">
        <v>0</v>
      </c>
      <c r="H7059" s="37" t="n">
        <v>3</v>
      </c>
      <c r="I7059" s="37" t="n">
        <v>5</v>
      </c>
      <c r="J7059" s="40" t="n">
        <f aca="false">IF(C7059=0,"",D7059/C7059)</f>
        <v>0.954545454545455</v>
      </c>
    </row>
    <row r="7060" customFormat="false" ht="15" hidden="false" customHeight="false" outlineLevel="0" collapsed="false">
      <c r="A7060" s="37" t="s">
        <v>1337</v>
      </c>
      <c r="B7060" s="37" t="s">
        <v>272</v>
      </c>
      <c r="C7060" s="37" t="n">
        <v>22</v>
      </c>
      <c r="D7060" s="37" t="n">
        <v>17</v>
      </c>
      <c r="E7060" s="37" t="n">
        <v>1</v>
      </c>
      <c r="F7060" s="37" t="n">
        <v>2</v>
      </c>
      <c r="G7060" s="37" t="n">
        <v>0</v>
      </c>
      <c r="H7060" s="37" t="n">
        <v>0</v>
      </c>
      <c r="I7060" s="37" t="n">
        <v>6</v>
      </c>
      <c r="J7060" s="40" t="n">
        <f aca="false">IF(C7060=0,"",D7060/C7060)</f>
        <v>0.772727272727273</v>
      </c>
    </row>
    <row r="7061" customFormat="false" ht="15" hidden="false" customHeight="false" outlineLevel="0" collapsed="false">
      <c r="A7061" s="37" t="s">
        <v>1337</v>
      </c>
      <c r="B7061" s="37" t="s">
        <v>273</v>
      </c>
      <c r="C7061" s="37" t="n">
        <v>22</v>
      </c>
      <c r="D7061" s="37" t="n">
        <v>21</v>
      </c>
      <c r="E7061" s="37" t="n">
        <v>1</v>
      </c>
      <c r="F7061" s="37" t="n">
        <v>0</v>
      </c>
      <c r="G7061" s="37" t="n">
        <v>1</v>
      </c>
      <c r="H7061" s="37" t="n">
        <v>1</v>
      </c>
      <c r="I7061" s="37" t="n">
        <v>1</v>
      </c>
      <c r="J7061" s="40" t="n">
        <f aca="false">IF(C7061=0,"",D7061/C7061)</f>
        <v>0.954545454545455</v>
      </c>
    </row>
    <row r="7062" customFormat="false" ht="15" hidden="false" customHeight="false" outlineLevel="0" collapsed="false">
      <c r="A7062" s="37" t="s">
        <v>1337</v>
      </c>
      <c r="B7062" s="37" t="s">
        <v>274</v>
      </c>
      <c r="C7062" s="37" t="n">
        <v>22</v>
      </c>
      <c r="D7062" s="37" t="n">
        <v>19</v>
      </c>
      <c r="E7062" s="37" t="n">
        <v>0</v>
      </c>
      <c r="F7062" s="37" t="n">
        <v>1</v>
      </c>
      <c r="G7062" s="37" t="n">
        <v>1</v>
      </c>
      <c r="H7062" s="37" t="n">
        <v>0</v>
      </c>
      <c r="I7062" s="37" t="n">
        <v>1</v>
      </c>
      <c r="J7062" s="40" t="n">
        <f aca="false">IF(C7062=0,"",D7062/C7062)</f>
        <v>0.863636363636364</v>
      </c>
    </row>
    <row r="7063" customFormat="false" ht="15" hidden="false" customHeight="false" outlineLevel="0" collapsed="false">
      <c r="A7063" s="37" t="s">
        <v>1337</v>
      </c>
      <c r="B7063" s="37" t="s">
        <v>275</v>
      </c>
      <c r="C7063" s="37" t="n">
        <v>22</v>
      </c>
      <c r="D7063" s="37" t="n">
        <v>21</v>
      </c>
      <c r="E7063" s="37" t="n">
        <v>1</v>
      </c>
      <c r="F7063" s="37" t="n">
        <v>2</v>
      </c>
      <c r="G7063" s="37" t="n">
        <v>0</v>
      </c>
      <c r="H7063" s="37" t="n">
        <v>4</v>
      </c>
      <c r="I7063" s="37" t="n">
        <v>0</v>
      </c>
      <c r="J7063" s="40" t="n">
        <f aca="false">IF(C7063=0,"",D7063/C7063)</f>
        <v>0.954545454545455</v>
      </c>
    </row>
    <row r="7064" customFormat="false" ht="15" hidden="false" customHeight="false" outlineLevel="0" collapsed="false">
      <c r="A7064" s="37" t="s">
        <v>1337</v>
      </c>
      <c r="B7064" s="37" t="s">
        <v>276</v>
      </c>
      <c r="C7064" s="37" t="n">
        <v>22</v>
      </c>
      <c r="D7064" s="37" t="n">
        <v>22</v>
      </c>
      <c r="E7064" s="37" t="n">
        <v>0</v>
      </c>
      <c r="F7064" s="37" t="n">
        <v>3</v>
      </c>
      <c r="G7064" s="37" t="n">
        <v>0</v>
      </c>
      <c r="H7064" s="37" t="n">
        <v>1</v>
      </c>
      <c r="I7064" s="37" t="n">
        <v>4</v>
      </c>
      <c r="J7064" s="40" t="n">
        <f aca="false">IF(C7064=0,"",D7064/C7064)</f>
        <v>1</v>
      </c>
    </row>
    <row r="7065" customFormat="false" ht="15" hidden="false" customHeight="false" outlineLevel="0" collapsed="false">
      <c r="A7065" s="37" t="s">
        <v>1337</v>
      </c>
      <c r="B7065" s="37" t="s">
        <v>277</v>
      </c>
      <c r="C7065" s="37" t="n">
        <v>22</v>
      </c>
      <c r="D7065" s="37" t="n">
        <v>21</v>
      </c>
      <c r="E7065" s="37" t="n">
        <v>1</v>
      </c>
      <c r="F7065" s="37" t="n">
        <v>1</v>
      </c>
      <c r="G7065" s="37" t="n">
        <v>0</v>
      </c>
      <c r="H7065" s="37" t="n">
        <v>2</v>
      </c>
      <c r="I7065" s="37" t="n">
        <v>1</v>
      </c>
      <c r="J7065" s="40" t="n">
        <f aca="false">IF(C7065=0,"",D7065/C7065)</f>
        <v>0.954545454545455</v>
      </c>
    </row>
    <row r="7066" customFormat="false" ht="15" hidden="false" customHeight="false" outlineLevel="0" collapsed="false">
      <c r="A7066" s="37" t="s">
        <v>1337</v>
      </c>
      <c r="B7066" s="37" t="s">
        <v>278</v>
      </c>
      <c r="C7066" s="37" t="n">
        <v>22</v>
      </c>
      <c r="D7066" s="37" t="n">
        <v>20</v>
      </c>
      <c r="E7066" s="37" t="n">
        <v>0</v>
      </c>
      <c r="F7066" s="37" t="n">
        <v>0</v>
      </c>
      <c r="G7066" s="37" t="n">
        <v>0</v>
      </c>
      <c r="H7066" s="37" t="n">
        <v>0</v>
      </c>
      <c r="I7066" s="37" t="n">
        <v>11</v>
      </c>
      <c r="J7066" s="40" t="n">
        <f aca="false">IF(C7066=0,"",D7066/C7066)</f>
        <v>0.909090909090909</v>
      </c>
    </row>
    <row r="7067" customFormat="false" ht="15" hidden="false" customHeight="false" outlineLevel="0" collapsed="false">
      <c r="A7067" s="37" t="s">
        <v>1337</v>
      </c>
      <c r="B7067" s="37" t="s">
        <v>279</v>
      </c>
      <c r="C7067" s="37" t="n">
        <v>22</v>
      </c>
      <c r="D7067" s="37" t="n">
        <v>20</v>
      </c>
      <c r="E7067" s="37" t="n">
        <v>0</v>
      </c>
      <c r="F7067" s="37" t="n">
        <v>0</v>
      </c>
      <c r="G7067" s="37" t="n">
        <v>0</v>
      </c>
      <c r="H7067" s="37" t="n">
        <v>0</v>
      </c>
      <c r="I7067" s="37" t="n">
        <v>6</v>
      </c>
      <c r="J7067" s="40" t="n">
        <f aca="false">IF(C7067=0,"",D7067/C7067)</f>
        <v>0.909090909090909</v>
      </c>
    </row>
    <row r="7068" customFormat="false" ht="15" hidden="false" customHeight="false" outlineLevel="0" collapsed="false">
      <c r="A7068" s="37" t="s">
        <v>1337</v>
      </c>
      <c r="B7068" s="37" t="s">
        <v>280</v>
      </c>
      <c r="C7068" s="37" t="n">
        <v>22</v>
      </c>
      <c r="D7068" s="37" t="n">
        <v>21</v>
      </c>
      <c r="E7068" s="37" t="n">
        <v>0</v>
      </c>
      <c r="F7068" s="37" t="n">
        <v>1</v>
      </c>
      <c r="G7068" s="37" t="n">
        <v>0</v>
      </c>
      <c r="H7068" s="37" t="n">
        <v>3</v>
      </c>
      <c r="I7068" s="37" t="n">
        <v>1</v>
      </c>
      <c r="J7068" s="40" t="n">
        <f aca="false">IF(C7068=0,"",D7068/C7068)</f>
        <v>0.954545454545455</v>
      </c>
    </row>
    <row r="7069" customFormat="false" ht="15" hidden="false" customHeight="false" outlineLevel="0" collapsed="false">
      <c r="A7069" s="37" t="s">
        <v>1337</v>
      </c>
      <c r="B7069" s="37" t="s">
        <v>281</v>
      </c>
      <c r="C7069" s="37" t="n">
        <v>22</v>
      </c>
      <c r="D7069" s="37" t="n">
        <v>20</v>
      </c>
      <c r="E7069" s="37" t="n">
        <v>0</v>
      </c>
      <c r="F7069" s="37" t="n">
        <v>0</v>
      </c>
      <c r="G7069" s="37" t="n">
        <v>1</v>
      </c>
      <c r="H7069" s="37" t="n">
        <v>2</v>
      </c>
      <c r="I7069" s="37" t="n">
        <v>0</v>
      </c>
      <c r="J7069" s="40" t="n">
        <f aca="false">IF(C7069=0,"",D7069/C7069)</f>
        <v>0.909090909090909</v>
      </c>
    </row>
    <row r="7070" customFormat="false" ht="15" hidden="false" customHeight="false" outlineLevel="0" collapsed="false">
      <c r="A7070" s="37" t="s">
        <v>1360</v>
      </c>
      <c r="B7070" s="37" t="s">
        <v>270</v>
      </c>
      <c r="C7070" s="37" t="n">
        <v>22</v>
      </c>
      <c r="D7070" s="37" t="n">
        <v>20</v>
      </c>
      <c r="E7070" s="37" t="n">
        <v>1</v>
      </c>
      <c r="F7070" s="37" t="n">
        <v>1</v>
      </c>
      <c r="G7070" s="37" t="n">
        <v>0</v>
      </c>
      <c r="H7070" s="37" t="n">
        <v>2</v>
      </c>
      <c r="I7070" s="37" t="n">
        <v>2</v>
      </c>
      <c r="J7070" s="40" t="n">
        <f aca="false">IF(C7070=0,"",D7070/C7070)</f>
        <v>0.909090909090909</v>
      </c>
    </row>
    <row r="7071" customFormat="false" ht="15" hidden="false" customHeight="false" outlineLevel="0" collapsed="false">
      <c r="A7071" s="37" t="s">
        <v>1360</v>
      </c>
      <c r="B7071" s="37" t="s">
        <v>271</v>
      </c>
      <c r="C7071" s="37" t="n">
        <v>22</v>
      </c>
      <c r="D7071" s="37" t="n">
        <v>22</v>
      </c>
      <c r="E7071" s="37" t="n">
        <v>0</v>
      </c>
      <c r="F7071" s="37" t="n">
        <v>0</v>
      </c>
      <c r="G7071" s="37" t="n">
        <v>1</v>
      </c>
      <c r="H7071" s="37" t="n">
        <v>3</v>
      </c>
      <c r="I7071" s="37" t="n">
        <v>0</v>
      </c>
      <c r="J7071" s="40" t="n">
        <f aca="false">IF(C7071=0,"",D7071/C7071)</f>
        <v>1</v>
      </c>
    </row>
    <row r="7072" customFormat="false" ht="15" hidden="false" customHeight="false" outlineLevel="0" collapsed="false">
      <c r="A7072" s="37" t="s">
        <v>1360</v>
      </c>
      <c r="B7072" s="37" t="s">
        <v>272</v>
      </c>
      <c r="C7072" s="37" t="n">
        <v>22</v>
      </c>
      <c r="D7072" s="37" t="n">
        <v>20</v>
      </c>
      <c r="E7072" s="37" t="n">
        <v>1</v>
      </c>
      <c r="F7072" s="37" t="n">
        <v>0</v>
      </c>
      <c r="G7072" s="37" t="n">
        <v>0</v>
      </c>
      <c r="H7072" s="37" t="n">
        <v>0</v>
      </c>
      <c r="I7072" s="37" t="n">
        <v>0</v>
      </c>
      <c r="J7072" s="40" t="n">
        <f aca="false">IF(C7072=0,"",D7072/C7072)</f>
        <v>0.909090909090909</v>
      </c>
    </row>
    <row r="7073" customFormat="false" ht="15" hidden="false" customHeight="false" outlineLevel="0" collapsed="false">
      <c r="A7073" s="37" t="s">
        <v>1360</v>
      </c>
      <c r="B7073" s="37" t="s">
        <v>273</v>
      </c>
      <c r="C7073" s="37" t="n">
        <v>22</v>
      </c>
      <c r="D7073" s="37" t="n">
        <v>22</v>
      </c>
      <c r="E7073" s="37" t="n">
        <v>1</v>
      </c>
      <c r="F7073" s="37" t="n">
        <v>0</v>
      </c>
      <c r="G7073" s="37" t="n">
        <v>0</v>
      </c>
      <c r="H7073" s="37" t="n">
        <v>4</v>
      </c>
      <c r="I7073" s="37" t="n">
        <v>1</v>
      </c>
      <c r="J7073" s="40" t="n">
        <f aca="false">IF(C7073=0,"",D7073/C7073)</f>
        <v>1</v>
      </c>
    </row>
    <row r="7074" customFormat="false" ht="15" hidden="false" customHeight="false" outlineLevel="0" collapsed="false">
      <c r="A7074" s="37" t="s">
        <v>1360</v>
      </c>
      <c r="B7074" s="37" t="s">
        <v>274</v>
      </c>
      <c r="C7074" s="37" t="n">
        <v>22</v>
      </c>
      <c r="D7074" s="37" t="n">
        <v>22</v>
      </c>
      <c r="E7074" s="37" t="n">
        <v>1</v>
      </c>
      <c r="F7074" s="37" t="n">
        <v>1</v>
      </c>
      <c r="G7074" s="37" t="n">
        <v>0</v>
      </c>
      <c r="H7074" s="37" t="n">
        <v>2</v>
      </c>
      <c r="I7074" s="37" t="n">
        <v>0</v>
      </c>
      <c r="J7074" s="40" t="n">
        <f aca="false">IF(C7074=0,"",D7074/C7074)</f>
        <v>1</v>
      </c>
    </row>
    <row r="7075" customFormat="false" ht="15" hidden="false" customHeight="false" outlineLevel="0" collapsed="false">
      <c r="A7075" s="37" t="s">
        <v>1360</v>
      </c>
      <c r="B7075" s="37" t="s">
        <v>275</v>
      </c>
      <c r="C7075" s="37" t="n">
        <v>22</v>
      </c>
      <c r="D7075" s="37" t="n">
        <v>22</v>
      </c>
      <c r="E7075" s="37" t="n">
        <v>0</v>
      </c>
      <c r="F7075" s="37" t="n">
        <v>0</v>
      </c>
      <c r="G7075" s="37" t="n">
        <v>1</v>
      </c>
      <c r="H7075" s="37" t="n">
        <v>1</v>
      </c>
      <c r="I7075" s="37" t="n">
        <v>3</v>
      </c>
      <c r="J7075" s="40" t="n">
        <f aca="false">IF(C7075=0,"",D7075/C7075)</f>
        <v>1</v>
      </c>
    </row>
    <row r="7076" customFormat="false" ht="15" hidden="false" customHeight="false" outlineLevel="0" collapsed="false">
      <c r="A7076" s="37" t="s">
        <v>1360</v>
      </c>
      <c r="B7076" s="37" t="s">
        <v>276</v>
      </c>
      <c r="C7076" s="37" t="n">
        <v>22</v>
      </c>
      <c r="D7076" s="37" t="n">
        <v>22</v>
      </c>
      <c r="E7076" s="37" t="n">
        <v>1</v>
      </c>
      <c r="F7076" s="37" t="n">
        <v>0</v>
      </c>
      <c r="G7076" s="37" t="n">
        <v>0</v>
      </c>
      <c r="H7076" s="37" t="n">
        <v>3</v>
      </c>
      <c r="I7076" s="37" t="n">
        <v>1</v>
      </c>
      <c r="J7076" s="40" t="n">
        <f aca="false">IF(C7076=0,"",D7076/C7076)</f>
        <v>1</v>
      </c>
    </row>
    <row r="7077" customFormat="false" ht="15" hidden="false" customHeight="false" outlineLevel="0" collapsed="false">
      <c r="A7077" s="37" t="s">
        <v>1360</v>
      </c>
      <c r="B7077" s="37" t="s">
        <v>277</v>
      </c>
      <c r="C7077" s="37" t="n">
        <v>22</v>
      </c>
      <c r="D7077" s="37" t="n">
        <v>21</v>
      </c>
      <c r="E7077" s="37" t="n">
        <v>0</v>
      </c>
      <c r="F7077" s="37" t="n">
        <v>1</v>
      </c>
      <c r="G7077" s="37" t="n">
        <v>0</v>
      </c>
      <c r="H7077" s="37" t="n">
        <v>2</v>
      </c>
      <c r="I7077" s="37" t="n">
        <v>0</v>
      </c>
      <c r="J7077" s="40" t="n">
        <f aca="false">IF(C7077=0,"",D7077/C7077)</f>
        <v>0.954545454545455</v>
      </c>
    </row>
    <row r="7078" customFormat="false" ht="15" hidden="false" customHeight="false" outlineLevel="0" collapsed="false">
      <c r="A7078" s="37" t="s">
        <v>1360</v>
      </c>
      <c r="B7078" s="37" t="s">
        <v>278</v>
      </c>
      <c r="C7078" s="37" t="n">
        <v>22</v>
      </c>
      <c r="D7078" s="37" t="n">
        <v>21</v>
      </c>
      <c r="E7078" s="37" t="n">
        <v>1</v>
      </c>
      <c r="F7078" s="37" t="n">
        <v>1</v>
      </c>
      <c r="G7078" s="37" t="n">
        <v>1</v>
      </c>
      <c r="H7078" s="37" t="n">
        <v>1</v>
      </c>
      <c r="I7078" s="37" t="n">
        <v>1</v>
      </c>
      <c r="J7078" s="40" t="n">
        <f aca="false">IF(C7078=0,"",D7078/C7078)</f>
        <v>0.954545454545455</v>
      </c>
    </row>
    <row r="7079" customFormat="false" ht="15" hidden="false" customHeight="false" outlineLevel="0" collapsed="false">
      <c r="A7079" s="37" t="s">
        <v>1360</v>
      </c>
      <c r="B7079" s="37" t="s">
        <v>279</v>
      </c>
      <c r="C7079" s="37" t="n">
        <v>22</v>
      </c>
      <c r="D7079" s="37" t="n">
        <v>20</v>
      </c>
      <c r="E7079" s="37" t="n">
        <v>0</v>
      </c>
      <c r="F7079" s="37" t="n">
        <v>2</v>
      </c>
      <c r="G7079" s="37" t="n">
        <v>1</v>
      </c>
      <c r="H7079" s="37" t="n">
        <v>0</v>
      </c>
      <c r="I7079" s="37" t="n">
        <v>2</v>
      </c>
      <c r="J7079" s="40" t="n">
        <f aca="false">IF(C7079=0,"",D7079/C7079)</f>
        <v>0.909090909090909</v>
      </c>
    </row>
    <row r="7080" customFormat="false" ht="15" hidden="false" customHeight="false" outlineLevel="0" collapsed="false">
      <c r="A7080" s="37" t="s">
        <v>1360</v>
      </c>
      <c r="B7080" s="37" t="s">
        <v>280</v>
      </c>
      <c r="C7080" s="37" t="n">
        <v>22</v>
      </c>
      <c r="D7080" s="37" t="n">
        <v>22</v>
      </c>
      <c r="E7080" s="37" t="n">
        <v>1</v>
      </c>
      <c r="F7080" s="37" t="n">
        <v>0</v>
      </c>
      <c r="G7080" s="37" t="n">
        <v>0</v>
      </c>
      <c r="H7080" s="37" t="n">
        <v>1</v>
      </c>
      <c r="I7080" s="37" t="n">
        <v>0</v>
      </c>
      <c r="J7080" s="40" t="n">
        <f aca="false">IF(C7080=0,"",D7080/C7080)</f>
        <v>1</v>
      </c>
    </row>
    <row r="7081" customFormat="false" ht="15" hidden="false" customHeight="false" outlineLevel="0" collapsed="false">
      <c r="A7081" s="37" t="s">
        <v>1360</v>
      </c>
      <c r="B7081" s="37" t="s">
        <v>281</v>
      </c>
      <c r="C7081" s="37" t="n">
        <v>22</v>
      </c>
      <c r="D7081" s="37" t="n">
        <v>21</v>
      </c>
      <c r="E7081" s="37" t="n">
        <v>2</v>
      </c>
      <c r="F7081" s="37" t="n">
        <v>0</v>
      </c>
      <c r="G7081" s="37" t="n">
        <v>1</v>
      </c>
      <c r="H7081" s="37" t="n">
        <v>1</v>
      </c>
      <c r="I7081" s="37" t="n">
        <v>1</v>
      </c>
      <c r="J7081" s="40" t="n">
        <f aca="false">IF(C7081=0,"",D7081/C7081)</f>
        <v>0.954545454545455</v>
      </c>
    </row>
    <row r="7082" customFormat="false" ht="15" hidden="false" customHeight="false" outlineLevel="0" collapsed="false">
      <c r="A7082" s="37" t="s">
        <v>1361</v>
      </c>
      <c r="B7082" s="37" t="s">
        <v>270</v>
      </c>
      <c r="C7082" s="37" t="n">
        <v>22</v>
      </c>
      <c r="D7082" s="37" t="n">
        <v>17</v>
      </c>
      <c r="E7082" s="37" t="n">
        <v>0</v>
      </c>
      <c r="F7082" s="37" t="n">
        <v>0</v>
      </c>
      <c r="G7082" s="37" t="n">
        <v>0</v>
      </c>
      <c r="H7082" s="37" t="n">
        <v>2</v>
      </c>
      <c r="I7082" s="37" t="n">
        <v>1</v>
      </c>
      <c r="J7082" s="40" t="n">
        <f aca="false">IF(C7082=0,"",D7082/C7082)</f>
        <v>0.772727272727273</v>
      </c>
    </row>
    <row r="7083" customFormat="false" ht="15" hidden="false" customHeight="false" outlineLevel="0" collapsed="false">
      <c r="A7083" s="37" t="s">
        <v>1361</v>
      </c>
      <c r="B7083" s="37" t="s">
        <v>271</v>
      </c>
      <c r="C7083" s="37" t="n">
        <v>22</v>
      </c>
      <c r="D7083" s="37" t="n">
        <v>18</v>
      </c>
      <c r="E7083" s="37" t="n">
        <v>1</v>
      </c>
      <c r="F7083" s="37" t="n">
        <v>0</v>
      </c>
      <c r="G7083" s="37" t="n">
        <v>0</v>
      </c>
      <c r="H7083" s="37" t="n">
        <v>4</v>
      </c>
      <c r="I7083" s="37" t="n">
        <v>0</v>
      </c>
      <c r="J7083" s="40" t="n">
        <f aca="false">IF(C7083=0,"",D7083/C7083)</f>
        <v>0.818181818181818</v>
      </c>
    </row>
    <row r="7084" customFormat="false" ht="15" hidden="false" customHeight="false" outlineLevel="0" collapsed="false">
      <c r="A7084" s="37" t="s">
        <v>1361</v>
      </c>
      <c r="B7084" s="37" t="s">
        <v>272</v>
      </c>
      <c r="C7084" s="37" t="n">
        <v>22</v>
      </c>
      <c r="D7084" s="37" t="n">
        <v>22</v>
      </c>
      <c r="E7084" s="37" t="n">
        <v>0</v>
      </c>
      <c r="F7084" s="37" t="n">
        <v>4</v>
      </c>
      <c r="G7084" s="37" t="n">
        <v>0</v>
      </c>
      <c r="H7084" s="37" t="n">
        <v>1</v>
      </c>
      <c r="I7084" s="37" t="n">
        <v>0</v>
      </c>
      <c r="J7084" s="40" t="n">
        <f aca="false">IF(C7084=0,"",D7084/C7084)</f>
        <v>1</v>
      </c>
    </row>
    <row r="7085" customFormat="false" ht="15" hidden="false" customHeight="false" outlineLevel="0" collapsed="false">
      <c r="A7085" s="37" t="s">
        <v>1361</v>
      </c>
      <c r="B7085" s="37" t="s">
        <v>273</v>
      </c>
      <c r="C7085" s="37" t="n">
        <v>22</v>
      </c>
      <c r="D7085" s="37" t="n">
        <v>19</v>
      </c>
      <c r="E7085" s="37" t="n">
        <v>0</v>
      </c>
      <c r="F7085" s="37" t="n">
        <v>0</v>
      </c>
      <c r="G7085" s="37" t="n">
        <v>0</v>
      </c>
      <c r="H7085" s="37" t="n">
        <v>0</v>
      </c>
      <c r="I7085" s="37" t="n">
        <v>3</v>
      </c>
      <c r="J7085" s="40" t="n">
        <f aca="false">IF(C7085=0,"",D7085/C7085)</f>
        <v>0.863636363636364</v>
      </c>
    </row>
    <row r="7086" customFormat="false" ht="15" hidden="false" customHeight="false" outlineLevel="0" collapsed="false">
      <c r="A7086" s="37" t="s">
        <v>1361</v>
      </c>
      <c r="B7086" s="37" t="s">
        <v>274</v>
      </c>
      <c r="C7086" s="37" t="n">
        <v>22</v>
      </c>
      <c r="D7086" s="37" t="n">
        <v>20</v>
      </c>
      <c r="E7086" s="37" t="n">
        <v>1</v>
      </c>
      <c r="F7086" s="37" t="n">
        <v>0</v>
      </c>
      <c r="G7086" s="37" t="n">
        <v>1</v>
      </c>
      <c r="H7086" s="37" t="n">
        <v>2</v>
      </c>
      <c r="I7086" s="37" t="n">
        <v>2</v>
      </c>
      <c r="J7086" s="40" t="n">
        <f aca="false">IF(C7086=0,"",D7086/C7086)</f>
        <v>0.909090909090909</v>
      </c>
    </row>
    <row r="7087" customFormat="false" ht="15" hidden="false" customHeight="false" outlineLevel="0" collapsed="false">
      <c r="A7087" s="37" t="s">
        <v>1361</v>
      </c>
      <c r="B7087" s="37" t="s">
        <v>275</v>
      </c>
      <c r="C7087" s="37" t="n">
        <v>22</v>
      </c>
      <c r="D7087" s="37" t="n">
        <v>22</v>
      </c>
      <c r="E7087" s="37" t="n">
        <v>1</v>
      </c>
      <c r="F7087" s="37" t="n">
        <v>1</v>
      </c>
      <c r="G7087" s="37" t="n">
        <v>0</v>
      </c>
      <c r="H7087" s="37" t="n">
        <v>2</v>
      </c>
      <c r="I7087" s="37" t="n">
        <v>0</v>
      </c>
      <c r="J7087" s="40" t="n">
        <f aca="false">IF(C7087=0,"",D7087/C7087)</f>
        <v>1</v>
      </c>
    </row>
    <row r="7088" customFormat="false" ht="15" hidden="false" customHeight="false" outlineLevel="0" collapsed="false">
      <c r="A7088" s="37" t="s">
        <v>1361</v>
      </c>
      <c r="B7088" s="37" t="s">
        <v>276</v>
      </c>
      <c r="C7088" s="37" t="n">
        <v>22</v>
      </c>
      <c r="D7088" s="37" t="n">
        <v>22</v>
      </c>
      <c r="E7088" s="37" t="n">
        <v>2</v>
      </c>
      <c r="F7088" s="37" t="n">
        <v>2</v>
      </c>
      <c r="G7088" s="37" t="n">
        <v>1</v>
      </c>
      <c r="H7088" s="37" t="n">
        <v>3</v>
      </c>
      <c r="I7088" s="37" t="n">
        <v>3</v>
      </c>
      <c r="J7088" s="40" t="n">
        <f aca="false">IF(C7088=0,"",D7088/C7088)</f>
        <v>1</v>
      </c>
    </row>
    <row r="7089" customFormat="false" ht="15" hidden="false" customHeight="false" outlineLevel="0" collapsed="false">
      <c r="A7089" s="37" t="s">
        <v>1361</v>
      </c>
      <c r="B7089" s="37" t="s">
        <v>277</v>
      </c>
      <c r="C7089" s="37" t="n">
        <v>22</v>
      </c>
      <c r="D7089" s="37" t="n">
        <v>19</v>
      </c>
      <c r="E7089" s="37" t="n">
        <v>0</v>
      </c>
      <c r="F7089" s="37" t="n">
        <v>2</v>
      </c>
      <c r="G7089" s="37" t="n">
        <v>0</v>
      </c>
      <c r="H7089" s="37" t="n">
        <v>1</v>
      </c>
      <c r="I7089" s="37" t="n">
        <v>0</v>
      </c>
      <c r="J7089" s="40" t="n">
        <f aca="false">IF(C7089=0,"",D7089/C7089)</f>
        <v>0.863636363636364</v>
      </c>
    </row>
    <row r="7090" customFormat="false" ht="15" hidden="false" customHeight="false" outlineLevel="0" collapsed="false">
      <c r="A7090" s="37" t="s">
        <v>1361</v>
      </c>
      <c r="B7090" s="37" t="s">
        <v>278</v>
      </c>
      <c r="C7090" s="37" t="n">
        <v>22</v>
      </c>
      <c r="D7090" s="37" t="n">
        <v>21</v>
      </c>
      <c r="E7090" s="37" t="n">
        <v>2</v>
      </c>
      <c r="F7090" s="37" t="n">
        <v>0</v>
      </c>
      <c r="G7090" s="37" t="n">
        <v>1</v>
      </c>
      <c r="H7090" s="37" t="n">
        <v>1</v>
      </c>
      <c r="I7090" s="37" t="n">
        <v>1</v>
      </c>
      <c r="J7090" s="40" t="n">
        <f aca="false">IF(C7090=0,"",D7090/C7090)</f>
        <v>0.954545454545455</v>
      </c>
    </row>
    <row r="7091" customFormat="false" ht="15" hidden="false" customHeight="false" outlineLevel="0" collapsed="false">
      <c r="A7091" s="37" t="s">
        <v>1361</v>
      </c>
      <c r="B7091" s="37" t="s">
        <v>279</v>
      </c>
      <c r="C7091" s="37" t="n">
        <v>22</v>
      </c>
      <c r="D7091" s="37" t="n">
        <v>21</v>
      </c>
      <c r="E7091" s="37" t="n">
        <v>0</v>
      </c>
      <c r="F7091" s="37" t="n">
        <v>1</v>
      </c>
      <c r="G7091" s="37" t="n">
        <v>0</v>
      </c>
      <c r="H7091" s="37" t="n">
        <v>1</v>
      </c>
      <c r="I7091" s="37" t="n">
        <v>1</v>
      </c>
      <c r="J7091" s="40" t="n">
        <f aca="false">IF(C7091=0,"",D7091/C7091)</f>
        <v>0.954545454545455</v>
      </c>
    </row>
    <row r="7092" customFormat="false" ht="15" hidden="false" customHeight="false" outlineLevel="0" collapsed="false">
      <c r="A7092" s="37" t="s">
        <v>1361</v>
      </c>
      <c r="B7092" s="37" t="s">
        <v>280</v>
      </c>
      <c r="C7092" s="37" t="n">
        <v>22</v>
      </c>
      <c r="D7092" s="37" t="n">
        <v>20</v>
      </c>
      <c r="E7092" s="37" t="n">
        <v>0</v>
      </c>
      <c r="F7092" s="37" t="n">
        <v>1</v>
      </c>
      <c r="G7092" s="37" t="n">
        <v>1</v>
      </c>
      <c r="H7092" s="37" t="n">
        <v>0</v>
      </c>
      <c r="I7092" s="37" t="n">
        <v>4</v>
      </c>
      <c r="J7092" s="40" t="n">
        <f aca="false">IF(C7092=0,"",D7092/C7092)</f>
        <v>0.909090909090909</v>
      </c>
    </row>
    <row r="7093" customFormat="false" ht="15" hidden="false" customHeight="false" outlineLevel="0" collapsed="false">
      <c r="A7093" s="37" t="s">
        <v>1361</v>
      </c>
      <c r="B7093" s="37" t="s">
        <v>281</v>
      </c>
      <c r="C7093" s="37" t="n">
        <v>22</v>
      </c>
      <c r="D7093" s="37" t="n">
        <v>20</v>
      </c>
      <c r="E7093" s="37" t="n">
        <v>1</v>
      </c>
      <c r="F7093" s="37" t="n">
        <v>0</v>
      </c>
      <c r="G7093" s="37" t="n">
        <v>0</v>
      </c>
      <c r="H7093" s="37" t="n">
        <v>0</v>
      </c>
      <c r="I7093" s="37" t="n">
        <v>0</v>
      </c>
      <c r="J7093" s="40" t="n">
        <f aca="false">IF(C7093=0,"",D7093/C7093)</f>
        <v>0.909090909090909</v>
      </c>
    </row>
    <row r="7094" customFormat="false" ht="15" hidden="false" customHeight="false" outlineLevel="0" collapsed="false">
      <c r="A7094" s="37" t="s">
        <v>1363</v>
      </c>
      <c r="B7094" s="37" t="s">
        <v>270</v>
      </c>
      <c r="C7094" s="37" t="n">
        <v>22</v>
      </c>
      <c r="D7094" s="37" t="n">
        <v>18</v>
      </c>
      <c r="E7094" s="37" t="n">
        <v>0</v>
      </c>
      <c r="F7094" s="37" t="n">
        <v>0</v>
      </c>
      <c r="G7094" s="37" t="n">
        <v>0</v>
      </c>
      <c r="H7094" s="37" t="n">
        <v>1</v>
      </c>
      <c r="I7094" s="37" t="n">
        <v>1</v>
      </c>
      <c r="J7094" s="40" t="n">
        <f aca="false">IF(C7094=0,"",D7094/C7094)</f>
        <v>0.818181818181818</v>
      </c>
    </row>
    <row r="7095" customFormat="false" ht="15" hidden="false" customHeight="false" outlineLevel="0" collapsed="false">
      <c r="A7095" s="37" t="s">
        <v>1363</v>
      </c>
      <c r="B7095" s="37" t="s">
        <v>271</v>
      </c>
      <c r="C7095" s="37" t="n">
        <v>22</v>
      </c>
      <c r="D7095" s="37" t="n">
        <v>21</v>
      </c>
      <c r="E7095" s="37" t="n">
        <v>1</v>
      </c>
      <c r="F7095" s="37" t="n">
        <v>0</v>
      </c>
      <c r="G7095" s="37" t="n">
        <v>0</v>
      </c>
      <c r="H7095" s="37" t="n">
        <v>1</v>
      </c>
      <c r="I7095" s="37" t="n">
        <v>0</v>
      </c>
      <c r="J7095" s="40" t="n">
        <f aca="false">IF(C7095=0,"",D7095/C7095)</f>
        <v>0.954545454545455</v>
      </c>
    </row>
    <row r="7096" customFormat="false" ht="15" hidden="false" customHeight="false" outlineLevel="0" collapsed="false">
      <c r="A7096" s="37" t="s">
        <v>1363</v>
      </c>
      <c r="B7096" s="37" t="s">
        <v>272</v>
      </c>
      <c r="C7096" s="37" t="n">
        <v>22</v>
      </c>
      <c r="D7096" s="37" t="n">
        <v>20</v>
      </c>
      <c r="E7096" s="37" t="n">
        <v>0</v>
      </c>
      <c r="F7096" s="37" t="n">
        <v>1</v>
      </c>
      <c r="G7096" s="37" t="n">
        <v>1</v>
      </c>
      <c r="H7096" s="37" t="n">
        <v>2</v>
      </c>
      <c r="I7096" s="37" t="n">
        <v>0</v>
      </c>
      <c r="J7096" s="40" t="n">
        <f aca="false">IF(C7096=0,"",D7096/C7096)</f>
        <v>0.909090909090909</v>
      </c>
    </row>
    <row r="7097" customFormat="false" ht="15" hidden="false" customHeight="false" outlineLevel="0" collapsed="false">
      <c r="A7097" s="37" t="s">
        <v>1363</v>
      </c>
      <c r="B7097" s="37" t="s">
        <v>273</v>
      </c>
      <c r="C7097" s="37" t="n">
        <v>22</v>
      </c>
      <c r="D7097" s="37" t="n">
        <v>20</v>
      </c>
      <c r="E7097" s="37" t="n">
        <v>0</v>
      </c>
      <c r="F7097" s="37" t="n">
        <v>0</v>
      </c>
      <c r="G7097" s="37" t="n">
        <v>0</v>
      </c>
      <c r="H7097" s="37" t="n">
        <v>0</v>
      </c>
      <c r="I7097" s="37" t="n">
        <v>0</v>
      </c>
      <c r="J7097" s="40" t="n">
        <f aca="false">IF(C7097=0,"",D7097/C7097)</f>
        <v>0.909090909090909</v>
      </c>
    </row>
    <row r="7098" customFormat="false" ht="15" hidden="false" customHeight="false" outlineLevel="0" collapsed="false">
      <c r="A7098" s="37" t="s">
        <v>1363</v>
      </c>
      <c r="B7098" s="37" t="s">
        <v>274</v>
      </c>
      <c r="C7098" s="37" t="n">
        <v>22</v>
      </c>
      <c r="D7098" s="37" t="n">
        <v>20</v>
      </c>
      <c r="E7098" s="37" t="n">
        <v>0</v>
      </c>
      <c r="F7098" s="37" t="n">
        <v>3</v>
      </c>
      <c r="G7098" s="37" t="n">
        <v>0</v>
      </c>
      <c r="H7098" s="37" t="n">
        <v>2</v>
      </c>
      <c r="I7098" s="37" t="n">
        <v>4</v>
      </c>
      <c r="J7098" s="40" t="n">
        <f aca="false">IF(C7098=0,"",D7098/C7098)</f>
        <v>0.909090909090909</v>
      </c>
    </row>
    <row r="7099" customFormat="false" ht="15" hidden="false" customHeight="false" outlineLevel="0" collapsed="false">
      <c r="A7099" s="37" t="s">
        <v>1363</v>
      </c>
      <c r="B7099" s="37" t="s">
        <v>275</v>
      </c>
      <c r="C7099" s="37" t="n">
        <v>22</v>
      </c>
      <c r="D7099" s="37" t="n">
        <v>18</v>
      </c>
      <c r="E7099" s="37" t="n">
        <v>1</v>
      </c>
      <c r="F7099" s="37" t="n">
        <v>3</v>
      </c>
      <c r="G7099" s="37" t="n">
        <v>1</v>
      </c>
      <c r="H7099" s="37" t="n">
        <v>2</v>
      </c>
      <c r="I7099" s="37" t="n">
        <v>0</v>
      </c>
      <c r="J7099" s="40" t="n">
        <f aca="false">IF(C7099=0,"",D7099/C7099)</f>
        <v>0.818181818181818</v>
      </c>
    </row>
    <row r="7100" customFormat="false" ht="15" hidden="false" customHeight="false" outlineLevel="0" collapsed="false">
      <c r="A7100" s="37" t="s">
        <v>1363</v>
      </c>
      <c r="B7100" s="37" t="s">
        <v>276</v>
      </c>
      <c r="C7100" s="37" t="n">
        <v>22</v>
      </c>
      <c r="D7100" s="37" t="n">
        <v>19</v>
      </c>
      <c r="E7100" s="37" t="n">
        <v>0</v>
      </c>
      <c r="F7100" s="37" t="n">
        <v>0</v>
      </c>
      <c r="G7100" s="37" t="n">
        <v>0</v>
      </c>
      <c r="H7100" s="37" t="n">
        <v>2</v>
      </c>
      <c r="I7100" s="37" t="n">
        <v>0</v>
      </c>
      <c r="J7100" s="40" t="n">
        <f aca="false">IF(C7100=0,"",D7100/C7100)</f>
        <v>0.863636363636364</v>
      </c>
    </row>
    <row r="7101" customFormat="false" ht="15" hidden="false" customHeight="false" outlineLevel="0" collapsed="false">
      <c r="A7101" s="37" t="s">
        <v>1363</v>
      </c>
      <c r="B7101" s="37" t="s">
        <v>277</v>
      </c>
      <c r="C7101" s="37" t="n">
        <v>22</v>
      </c>
      <c r="D7101" s="37" t="n">
        <v>22</v>
      </c>
      <c r="E7101" s="37" t="n">
        <v>1</v>
      </c>
      <c r="F7101" s="37" t="n">
        <v>1</v>
      </c>
      <c r="G7101" s="37" t="n">
        <v>0</v>
      </c>
      <c r="H7101" s="37" t="n">
        <v>2</v>
      </c>
      <c r="I7101" s="37" t="n">
        <v>1</v>
      </c>
      <c r="J7101" s="40" t="n">
        <f aca="false">IF(C7101=0,"",D7101/C7101)</f>
        <v>1</v>
      </c>
    </row>
    <row r="7102" customFormat="false" ht="15" hidden="false" customHeight="false" outlineLevel="0" collapsed="false">
      <c r="A7102" s="37" t="s">
        <v>1363</v>
      </c>
      <c r="B7102" s="37" t="s">
        <v>278</v>
      </c>
      <c r="C7102" s="37" t="n">
        <v>22</v>
      </c>
      <c r="D7102" s="37" t="n">
        <v>21</v>
      </c>
      <c r="E7102" s="37" t="n">
        <v>1</v>
      </c>
      <c r="F7102" s="37" t="n">
        <v>0</v>
      </c>
      <c r="G7102" s="37" t="n">
        <v>1</v>
      </c>
      <c r="H7102" s="37" t="n">
        <v>3</v>
      </c>
      <c r="I7102" s="37" t="n">
        <v>3</v>
      </c>
      <c r="J7102" s="40" t="n">
        <f aca="false">IF(C7102=0,"",D7102/C7102)</f>
        <v>0.954545454545455</v>
      </c>
    </row>
    <row r="7103" customFormat="false" ht="15" hidden="false" customHeight="false" outlineLevel="0" collapsed="false">
      <c r="A7103" s="37" t="s">
        <v>1363</v>
      </c>
      <c r="B7103" s="37" t="s">
        <v>279</v>
      </c>
      <c r="C7103" s="37" t="n">
        <v>22</v>
      </c>
      <c r="D7103" s="37" t="n">
        <v>21</v>
      </c>
      <c r="E7103" s="37" t="n">
        <v>0</v>
      </c>
      <c r="F7103" s="37" t="n">
        <v>1</v>
      </c>
      <c r="G7103" s="37" t="n">
        <v>1</v>
      </c>
      <c r="H7103" s="37" t="n">
        <v>4</v>
      </c>
      <c r="I7103" s="37" t="n">
        <v>1</v>
      </c>
      <c r="J7103" s="40" t="n">
        <f aca="false">IF(C7103=0,"",D7103/C7103)</f>
        <v>0.954545454545455</v>
      </c>
    </row>
    <row r="7104" customFormat="false" ht="15" hidden="false" customHeight="false" outlineLevel="0" collapsed="false">
      <c r="A7104" s="37" t="s">
        <v>1363</v>
      </c>
      <c r="B7104" s="37" t="s">
        <v>280</v>
      </c>
      <c r="C7104" s="37" t="n">
        <v>22</v>
      </c>
      <c r="D7104" s="37" t="n">
        <v>19</v>
      </c>
      <c r="E7104" s="37" t="n">
        <v>1</v>
      </c>
      <c r="F7104" s="37" t="n">
        <v>1</v>
      </c>
      <c r="G7104" s="37" t="n">
        <v>0</v>
      </c>
      <c r="H7104" s="37" t="n">
        <v>1</v>
      </c>
      <c r="I7104" s="37" t="n">
        <v>1</v>
      </c>
      <c r="J7104" s="40" t="n">
        <f aca="false">IF(C7104=0,"",D7104/C7104)</f>
        <v>0.863636363636364</v>
      </c>
    </row>
    <row r="7105" customFormat="false" ht="15" hidden="false" customHeight="false" outlineLevel="0" collapsed="false">
      <c r="A7105" s="37" t="s">
        <v>1363</v>
      </c>
      <c r="B7105" s="37" t="s">
        <v>281</v>
      </c>
      <c r="C7105" s="37" t="n">
        <v>22</v>
      </c>
      <c r="D7105" s="37" t="n">
        <v>19</v>
      </c>
      <c r="E7105" s="37" t="n">
        <v>0</v>
      </c>
      <c r="F7105" s="37" t="n">
        <v>1</v>
      </c>
      <c r="G7105" s="37" t="n">
        <v>1</v>
      </c>
      <c r="H7105" s="37" t="n">
        <v>1</v>
      </c>
      <c r="I7105" s="37" t="n">
        <v>0</v>
      </c>
      <c r="J7105" s="40" t="n">
        <f aca="false">IF(C7105=0,"",D7105/C7105)</f>
        <v>0.863636363636364</v>
      </c>
    </row>
    <row r="7106" customFormat="false" ht="15" hidden="false" customHeight="false" outlineLevel="0" collapsed="false">
      <c r="A7106" s="37" t="s">
        <v>1364</v>
      </c>
      <c r="B7106" s="37" t="s">
        <v>281</v>
      </c>
      <c r="C7106" s="37" t="n">
        <v>22</v>
      </c>
      <c r="D7106" s="37" t="n">
        <v>20</v>
      </c>
      <c r="E7106" s="37" t="n">
        <v>3</v>
      </c>
      <c r="F7106" s="37" t="n">
        <v>1</v>
      </c>
      <c r="G7106" s="37" t="n">
        <v>1</v>
      </c>
      <c r="H7106" s="37" t="n">
        <v>1</v>
      </c>
      <c r="I7106" s="37" t="n">
        <v>4</v>
      </c>
      <c r="J7106" s="40" t="n">
        <f aca="false">IF(C7106=0,"",D7106/C7106)</f>
        <v>0.909090909090909</v>
      </c>
    </row>
    <row r="7107" customFormat="false" ht="15" hidden="false" customHeight="false" outlineLevel="0" collapsed="false">
      <c r="A7107" s="37" t="s">
        <v>1366</v>
      </c>
      <c r="B7107" s="37" t="s">
        <v>275</v>
      </c>
      <c r="C7107" s="37" t="n">
        <v>22</v>
      </c>
      <c r="D7107" s="37" t="n">
        <v>20</v>
      </c>
      <c r="E7107" s="37" t="n">
        <v>2</v>
      </c>
      <c r="F7107" s="37" t="n">
        <v>0</v>
      </c>
      <c r="G7107" s="37" t="n">
        <v>1</v>
      </c>
      <c r="H7107" s="37" t="n">
        <v>1</v>
      </c>
      <c r="I7107" s="37" t="n">
        <v>10</v>
      </c>
      <c r="J7107" s="40" t="n">
        <f aca="false">IF(C7107=0,"",D7107/C7107)</f>
        <v>0.909090909090909</v>
      </c>
    </row>
    <row r="7108" customFormat="false" ht="15" hidden="false" customHeight="false" outlineLevel="0" collapsed="false">
      <c r="A7108" s="37" t="s">
        <v>1366</v>
      </c>
      <c r="B7108" s="37" t="s">
        <v>276</v>
      </c>
      <c r="C7108" s="37" t="n">
        <v>22</v>
      </c>
      <c r="D7108" s="37" t="n">
        <v>22</v>
      </c>
      <c r="E7108" s="37" t="n">
        <v>0</v>
      </c>
      <c r="F7108" s="37" t="n">
        <v>1</v>
      </c>
      <c r="G7108" s="37" t="n">
        <v>0</v>
      </c>
      <c r="H7108" s="37" t="n">
        <v>2</v>
      </c>
      <c r="I7108" s="37" t="n">
        <v>22</v>
      </c>
      <c r="J7108" s="40" t="n">
        <f aca="false">IF(C7108=0,"",D7108/C7108)</f>
        <v>1</v>
      </c>
    </row>
    <row r="7109" customFormat="false" ht="15" hidden="false" customHeight="false" outlineLevel="0" collapsed="false">
      <c r="A7109" s="37" t="s">
        <v>1366</v>
      </c>
      <c r="B7109" s="37" t="s">
        <v>277</v>
      </c>
      <c r="C7109" s="37" t="n">
        <v>22</v>
      </c>
      <c r="D7109" s="37" t="n">
        <v>20</v>
      </c>
      <c r="E7109" s="37" t="n">
        <v>0</v>
      </c>
      <c r="F7109" s="37" t="n">
        <v>1</v>
      </c>
      <c r="G7109" s="37" t="n">
        <v>1</v>
      </c>
      <c r="H7109" s="37" t="n">
        <v>1</v>
      </c>
      <c r="I7109" s="37" t="n">
        <v>3</v>
      </c>
      <c r="J7109" s="40" t="n">
        <f aca="false">IF(C7109=0,"",D7109/C7109)</f>
        <v>0.909090909090909</v>
      </c>
    </row>
    <row r="7110" customFormat="false" ht="15" hidden="false" customHeight="false" outlineLevel="0" collapsed="false">
      <c r="A7110" s="37" t="s">
        <v>1366</v>
      </c>
      <c r="B7110" s="37" t="s">
        <v>278</v>
      </c>
      <c r="C7110" s="37" t="n">
        <v>22</v>
      </c>
      <c r="D7110" s="37" t="n">
        <v>21</v>
      </c>
      <c r="E7110" s="37" t="n">
        <v>1</v>
      </c>
      <c r="F7110" s="37" t="n">
        <v>0</v>
      </c>
      <c r="G7110" s="37" t="n">
        <v>1</v>
      </c>
      <c r="H7110" s="37" t="n">
        <v>2</v>
      </c>
      <c r="I7110" s="37" t="n">
        <v>17</v>
      </c>
      <c r="J7110" s="40" t="n">
        <f aca="false">IF(C7110=0,"",D7110/C7110)</f>
        <v>0.954545454545455</v>
      </c>
    </row>
    <row r="7111" customFormat="false" ht="15" hidden="false" customHeight="false" outlineLevel="0" collapsed="false">
      <c r="A7111" s="37" t="s">
        <v>1366</v>
      </c>
      <c r="B7111" s="37" t="s">
        <v>279</v>
      </c>
      <c r="C7111" s="37" t="n">
        <v>22</v>
      </c>
      <c r="D7111" s="37" t="n">
        <v>21</v>
      </c>
      <c r="E7111" s="37" t="n">
        <v>1</v>
      </c>
      <c r="F7111" s="37" t="n">
        <v>0</v>
      </c>
      <c r="G7111" s="37" t="n">
        <v>0</v>
      </c>
      <c r="H7111" s="37" t="n">
        <v>1</v>
      </c>
      <c r="I7111" s="37" t="n">
        <v>9</v>
      </c>
      <c r="J7111" s="40" t="n">
        <f aca="false">IF(C7111=0,"",D7111/C7111)</f>
        <v>0.954545454545455</v>
      </c>
    </row>
    <row r="7112" customFormat="false" ht="15" hidden="false" customHeight="false" outlineLevel="0" collapsed="false">
      <c r="A7112" s="37" t="s">
        <v>1366</v>
      </c>
      <c r="B7112" s="37" t="s">
        <v>280</v>
      </c>
      <c r="C7112" s="37" t="n">
        <v>22</v>
      </c>
      <c r="D7112" s="37" t="n">
        <v>22</v>
      </c>
      <c r="E7112" s="37" t="n">
        <v>2</v>
      </c>
      <c r="F7112" s="37" t="n">
        <v>0</v>
      </c>
      <c r="G7112" s="37" t="n">
        <v>0</v>
      </c>
      <c r="H7112" s="37" t="n">
        <v>2</v>
      </c>
      <c r="I7112" s="37" t="n">
        <v>8</v>
      </c>
      <c r="J7112" s="40" t="n">
        <f aca="false">IF(C7112=0,"",D7112/C7112)</f>
        <v>1</v>
      </c>
    </row>
    <row r="7113" customFormat="false" ht="15" hidden="false" customHeight="false" outlineLevel="0" collapsed="false">
      <c r="A7113" s="37" t="s">
        <v>1366</v>
      </c>
      <c r="B7113" s="37" t="s">
        <v>281</v>
      </c>
      <c r="C7113" s="37" t="n">
        <v>22</v>
      </c>
      <c r="D7113" s="37" t="n">
        <v>21</v>
      </c>
      <c r="E7113" s="37" t="n">
        <v>0</v>
      </c>
      <c r="F7113" s="37" t="n">
        <v>0</v>
      </c>
      <c r="G7113" s="37" t="n">
        <v>0</v>
      </c>
      <c r="H7113" s="37" t="n">
        <v>4</v>
      </c>
      <c r="I7113" s="37" t="n">
        <v>10</v>
      </c>
      <c r="J7113" s="40" t="n">
        <f aca="false">IF(C7113=0,"",D7113/C7113)</f>
        <v>0.954545454545455</v>
      </c>
    </row>
    <row r="7114" customFormat="false" ht="15" hidden="false" customHeight="false" outlineLevel="0" collapsed="false">
      <c r="A7114" s="37" t="s">
        <v>1367</v>
      </c>
      <c r="B7114" s="37" t="s">
        <v>270</v>
      </c>
      <c r="C7114" s="37" t="n">
        <v>22</v>
      </c>
      <c r="D7114" s="37" t="n">
        <v>22</v>
      </c>
      <c r="E7114" s="37" t="n">
        <v>0</v>
      </c>
      <c r="F7114" s="37" t="n">
        <v>0</v>
      </c>
      <c r="G7114" s="37" t="n">
        <v>0</v>
      </c>
      <c r="H7114" s="37" t="n">
        <v>0</v>
      </c>
      <c r="I7114" s="37" t="n">
        <v>9</v>
      </c>
      <c r="J7114" s="40" t="n">
        <f aca="false">IF(C7114=0,"",D7114/C7114)</f>
        <v>1</v>
      </c>
    </row>
    <row r="7115" customFormat="false" ht="15" hidden="false" customHeight="false" outlineLevel="0" collapsed="false">
      <c r="A7115" s="37" t="s">
        <v>1367</v>
      </c>
      <c r="B7115" s="37" t="s">
        <v>271</v>
      </c>
      <c r="C7115" s="37" t="n">
        <v>22</v>
      </c>
      <c r="D7115" s="37" t="n">
        <v>21</v>
      </c>
      <c r="E7115" s="37" t="n">
        <v>0</v>
      </c>
      <c r="F7115" s="37" t="n">
        <v>0</v>
      </c>
      <c r="G7115" s="37" t="n">
        <v>0</v>
      </c>
      <c r="H7115" s="37" t="n">
        <v>0</v>
      </c>
      <c r="I7115" s="37" t="n">
        <v>0</v>
      </c>
      <c r="J7115" s="40" t="n">
        <f aca="false">IF(C7115=0,"",D7115/C7115)</f>
        <v>0.954545454545455</v>
      </c>
    </row>
    <row r="7116" customFormat="false" ht="15" hidden="false" customHeight="false" outlineLevel="0" collapsed="false">
      <c r="A7116" s="37" t="s">
        <v>1367</v>
      </c>
      <c r="B7116" s="37" t="s">
        <v>272</v>
      </c>
      <c r="C7116" s="37" t="n">
        <v>22</v>
      </c>
      <c r="D7116" s="37" t="n">
        <v>19</v>
      </c>
      <c r="E7116" s="37" t="n">
        <v>1</v>
      </c>
      <c r="F7116" s="37" t="n">
        <v>0</v>
      </c>
      <c r="G7116" s="37" t="n">
        <v>0</v>
      </c>
      <c r="H7116" s="37" t="n">
        <v>0</v>
      </c>
      <c r="I7116" s="37" t="n">
        <v>0</v>
      </c>
      <c r="J7116" s="40" t="n">
        <f aca="false">IF(C7116=0,"",D7116/C7116)</f>
        <v>0.863636363636364</v>
      </c>
    </row>
    <row r="7117" customFormat="false" ht="15" hidden="false" customHeight="false" outlineLevel="0" collapsed="false">
      <c r="A7117" s="37" t="s">
        <v>1367</v>
      </c>
      <c r="B7117" s="37" t="s">
        <v>273</v>
      </c>
      <c r="C7117" s="37" t="n">
        <v>22</v>
      </c>
      <c r="D7117" s="37" t="n">
        <v>22</v>
      </c>
      <c r="E7117" s="37" t="n">
        <v>1</v>
      </c>
      <c r="F7117" s="37" t="n">
        <v>0</v>
      </c>
      <c r="G7117" s="37" t="n">
        <v>0</v>
      </c>
      <c r="H7117" s="37" t="n">
        <v>1</v>
      </c>
      <c r="I7117" s="37" t="n">
        <v>0</v>
      </c>
      <c r="J7117" s="40" t="n">
        <f aca="false">IF(C7117=0,"",D7117/C7117)</f>
        <v>1</v>
      </c>
    </row>
    <row r="7118" customFormat="false" ht="15" hidden="false" customHeight="false" outlineLevel="0" collapsed="false">
      <c r="A7118" s="37" t="s">
        <v>1367</v>
      </c>
      <c r="B7118" s="37" t="s">
        <v>274</v>
      </c>
      <c r="C7118" s="37" t="n">
        <v>22</v>
      </c>
      <c r="D7118" s="37" t="n">
        <v>17</v>
      </c>
      <c r="E7118" s="37" t="n">
        <v>1</v>
      </c>
      <c r="F7118" s="37" t="n">
        <v>1</v>
      </c>
      <c r="G7118" s="37" t="n">
        <v>0</v>
      </c>
      <c r="H7118" s="37" t="n">
        <v>2</v>
      </c>
      <c r="I7118" s="37" t="n">
        <v>5</v>
      </c>
      <c r="J7118" s="40" t="n">
        <f aca="false">IF(C7118=0,"",D7118/C7118)</f>
        <v>0.772727272727273</v>
      </c>
    </row>
    <row r="7119" customFormat="false" ht="15" hidden="false" customHeight="false" outlineLevel="0" collapsed="false">
      <c r="A7119" s="37" t="s">
        <v>1367</v>
      </c>
      <c r="B7119" s="37" t="s">
        <v>275</v>
      </c>
      <c r="C7119" s="37" t="n">
        <v>22</v>
      </c>
      <c r="D7119" s="37" t="n">
        <v>18</v>
      </c>
      <c r="E7119" s="37" t="n">
        <v>0</v>
      </c>
      <c r="F7119" s="37" t="n">
        <v>1</v>
      </c>
      <c r="G7119" s="37" t="n">
        <v>0</v>
      </c>
      <c r="H7119" s="37" t="n">
        <v>1</v>
      </c>
      <c r="I7119" s="37" t="n">
        <v>3</v>
      </c>
      <c r="J7119" s="40" t="n">
        <f aca="false">IF(C7119=0,"",D7119/C7119)</f>
        <v>0.818181818181818</v>
      </c>
    </row>
    <row r="7120" customFormat="false" ht="15" hidden="false" customHeight="false" outlineLevel="0" collapsed="false">
      <c r="A7120" s="37" t="s">
        <v>1367</v>
      </c>
      <c r="B7120" s="37" t="s">
        <v>276</v>
      </c>
      <c r="C7120" s="37" t="n">
        <v>22</v>
      </c>
      <c r="D7120" s="37" t="n">
        <v>19</v>
      </c>
      <c r="E7120" s="37" t="n">
        <v>0</v>
      </c>
      <c r="F7120" s="37" t="n">
        <v>2</v>
      </c>
      <c r="G7120" s="37" t="n">
        <v>1</v>
      </c>
      <c r="H7120" s="37" t="n">
        <v>1</v>
      </c>
      <c r="I7120" s="37" t="n">
        <v>7</v>
      </c>
      <c r="J7120" s="40" t="n">
        <f aca="false">IF(C7120=0,"",D7120/C7120)</f>
        <v>0.863636363636364</v>
      </c>
    </row>
    <row r="7121" customFormat="false" ht="15" hidden="false" customHeight="false" outlineLevel="0" collapsed="false">
      <c r="A7121" s="37" t="s">
        <v>1367</v>
      </c>
      <c r="B7121" s="37" t="s">
        <v>277</v>
      </c>
      <c r="C7121" s="37" t="n">
        <v>22</v>
      </c>
      <c r="D7121" s="37" t="n">
        <v>21</v>
      </c>
      <c r="E7121" s="37" t="n">
        <v>0</v>
      </c>
      <c r="F7121" s="37" t="n">
        <v>0</v>
      </c>
      <c r="G7121" s="37" t="n">
        <v>2</v>
      </c>
      <c r="H7121" s="37" t="n">
        <v>1</v>
      </c>
      <c r="I7121" s="37" t="n">
        <v>0</v>
      </c>
      <c r="J7121" s="40" t="n">
        <f aca="false">IF(C7121=0,"",D7121/C7121)</f>
        <v>0.954545454545455</v>
      </c>
    </row>
    <row r="7122" customFormat="false" ht="15" hidden="false" customHeight="false" outlineLevel="0" collapsed="false">
      <c r="A7122" s="37" t="s">
        <v>1367</v>
      </c>
      <c r="B7122" s="37" t="s">
        <v>278</v>
      </c>
      <c r="C7122" s="37" t="n">
        <v>22</v>
      </c>
      <c r="D7122" s="37" t="n">
        <v>21</v>
      </c>
      <c r="E7122" s="37" t="n">
        <v>1</v>
      </c>
      <c r="F7122" s="37" t="n">
        <v>0</v>
      </c>
      <c r="G7122" s="37" t="n">
        <v>0</v>
      </c>
      <c r="H7122" s="37" t="n">
        <v>0</v>
      </c>
      <c r="I7122" s="37" t="n">
        <v>7</v>
      </c>
      <c r="J7122" s="40" t="n">
        <f aca="false">IF(C7122=0,"",D7122/C7122)</f>
        <v>0.954545454545455</v>
      </c>
    </row>
    <row r="7123" customFormat="false" ht="15" hidden="false" customHeight="false" outlineLevel="0" collapsed="false">
      <c r="A7123" s="37" t="s">
        <v>1367</v>
      </c>
      <c r="B7123" s="37" t="s">
        <v>279</v>
      </c>
      <c r="C7123" s="37" t="n">
        <v>22</v>
      </c>
      <c r="D7123" s="37" t="n">
        <v>22</v>
      </c>
      <c r="E7123" s="37" t="n">
        <v>2</v>
      </c>
      <c r="F7123" s="37" t="n">
        <v>1</v>
      </c>
      <c r="G7123" s="37" t="n">
        <v>0</v>
      </c>
      <c r="H7123" s="37" t="n">
        <v>1</v>
      </c>
      <c r="I7123" s="37" t="n">
        <v>2</v>
      </c>
      <c r="J7123" s="40" t="n">
        <f aca="false">IF(C7123=0,"",D7123/C7123)</f>
        <v>1</v>
      </c>
    </row>
    <row r="7124" customFormat="false" ht="15" hidden="false" customHeight="false" outlineLevel="0" collapsed="false">
      <c r="A7124" s="37" t="s">
        <v>1367</v>
      </c>
      <c r="B7124" s="37" t="s">
        <v>280</v>
      </c>
      <c r="C7124" s="37" t="n">
        <v>22</v>
      </c>
      <c r="D7124" s="37" t="n">
        <v>20</v>
      </c>
      <c r="E7124" s="37" t="n">
        <v>0</v>
      </c>
      <c r="F7124" s="37" t="n">
        <v>0</v>
      </c>
      <c r="G7124" s="37" t="n">
        <v>0</v>
      </c>
      <c r="H7124" s="37" t="n">
        <v>1</v>
      </c>
      <c r="I7124" s="37" t="n">
        <v>4</v>
      </c>
      <c r="J7124" s="40" t="n">
        <f aca="false">IF(C7124=0,"",D7124/C7124)</f>
        <v>0.909090909090909</v>
      </c>
    </row>
    <row r="7125" customFormat="false" ht="15" hidden="false" customHeight="false" outlineLevel="0" collapsed="false">
      <c r="A7125" s="37" t="s">
        <v>1367</v>
      </c>
      <c r="B7125" s="37" t="s">
        <v>281</v>
      </c>
      <c r="C7125" s="37" t="n">
        <v>22</v>
      </c>
      <c r="D7125" s="37" t="n">
        <v>21</v>
      </c>
      <c r="E7125" s="37" t="n">
        <v>1</v>
      </c>
      <c r="F7125" s="37" t="n">
        <v>0</v>
      </c>
      <c r="G7125" s="37" t="n">
        <v>1</v>
      </c>
      <c r="H7125" s="37" t="n">
        <v>1</v>
      </c>
      <c r="I7125" s="37" t="n">
        <v>3</v>
      </c>
      <c r="J7125" s="40" t="n">
        <f aca="false">IF(C7125=0,"",D7125/C7125)</f>
        <v>0.954545454545455</v>
      </c>
    </row>
    <row r="7126" customFormat="false" ht="15" hidden="false" customHeight="false" outlineLevel="0" collapsed="false">
      <c r="A7126" s="37" t="s">
        <v>1368</v>
      </c>
      <c r="B7126" s="37" t="s">
        <v>270</v>
      </c>
      <c r="C7126" s="37" t="n">
        <v>22</v>
      </c>
      <c r="D7126" s="37" t="n">
        <v>20</v>
      </c>
      <c r="E7126" s="37" t="n">
        <v>2</v>
      </c>
      <c r="F7126" s="37" t="n">
        <v>1</v>
      </c>
      <c r="G7126" s="37" t="n">
        <v>0</v>
      </c>
      <c r="H7126" s="37" t="n">
        <v>1</v>
      </c>
      <c r="I7126" s="37" t="n">
        <v>1</v>
      </c>
      <c r="J7126" s="40" t="n">
        <f aca="false">IF(C7126=0,"",D7126/C7126)</f>
        <v>0.909090909090909</v>
      </c>
    </row>
    <row r="7127" customFormat="false" ht="15" hidden="false" customHeight="false" outlineLevel="0" collapsed="false">
      <c r="A7127" s="37" t="s">
        <v>1368</v>
      </c>
      <c r="B7127" s="37" t="s">
        <v>271</v>
      </c>
      <c r="C7127" s="37" t="n">
        <v>22</v>
      </c>
      <c r="D7127" s="37" t="n">
        <v>21</v>
      </c>
      <c r="E7127" s="37" t="n">
        <v>0</v>
      </c>
      <c r="F7127" s="37" t="n">
        <v>2</v>
      </c>
      <c r="G7127" s="37" t="n">
        <v>0</v>
      </c>
      <c r="H7127" s="37" t="n">
        <v>1</v>
      </c>
      <c r="I7127" s="37" t="n">
        <v>1</v>
      </c>
      <c r="J7127" s="40" t="n">
        <f aca="false">IF(C7127=0,"",D7127/C7127)</f>
        <v>0.954545454545455</v>
      </c>
    </row>
    <row r="7128" customFormat="false" ht="15" hidden="false" customHeight="false" outlineLevel="0" collapsed="false">
      <c r="A7128" s="37" t="s">
        <v>1368</v>
      </c>
      <c r="B7128" s="37" t="s">
        <v>272</v>
      </c>
      <c r="C7128" s="37" t="n">
        <v>22</v>
      </c>
      <c r="D7128" s="37" t="n">
        <v>22</v>
      </c>
      <c r="E7128" s="37" t="n">
        <v>0</v>
      </c>
      <c r="F7128" s="37" t="n">
        <v>0</v>
      </c>
      <c r="G7128" s="37" t="n">
        <v>0</v>
      </c>
      <c r="H7128" s="37" t="n">
        <v>0</v>
      </c>
      <c r="I7128" s="37" t="n">
        <v>10</v>
      </c>
      <c r="J7128" s="40" t="n">
        <f aca="false">IF(C7128=0,"",D7128/C7128)</f>
        <v>1</v>
      </c>
    </row>
    <row r="7129" customFormat="false" ht="15" hidden="false" customHeight="false" outlineLevel="0" collapsed="false">
      <c r="A7129" s="37" t="s">
        <v>1368</v>
      </c>
      <c r="B7129" s="37" t="s">
        <v>273</v>
      </c>
      <c r="C7129" s="37" t="n">
        <v>22</v>
      </c>
      <c r="D7129" s="37" t="n">
        <v>22</v>
      </c>
      <c r="E7129" s="37" t="n">
        <v>2</v>
      </c>
      <c r="F7129" s="37" t="n">
        <v>1</v>
      </c>
      <c r="G7129" s="37" t="n">
        <v>0</v>
      </c>
      <c r="H7129" s="37" t="n">
        <v>0</v>
      </c>
      <c r="I7129" s="37" t="n">
        <v>0</v>
      </c>
      <c r="J7129" s="40" t="n">
        <f aca="false">IF(C7129=0,"",D7129/C7129)</f>
        <v>1</v>
      </c>
    </row>
    <row r="7130" customFormat="false" ht="15" hidden="false" customHeight="false" outlineLevel="0" collapsed="false">
      <c r="A7130" s="37" t="s">
        <v>1368</v>
      </c>
      <c r="B7130" s="37" t="s">
        <v>274</v>
      </c>
      <c r="C7130" s="37" t="n">
        <v>22</v>
      </c>
      <c r="D7130" s="37" t="n">
        <v>19</v>
      </c>
      <c r="E7130" s="37" t="n">
        <v>0</v>
      </c>
      <c r="F7130" s="37" t="n">
        <v>1</v>
      </c>
      <c r="G7130" s="37" t="n">
        <v>0</v>
      </c>
      <c r="H7130" s="37" t="n">
        <v>0</v>
      </c>
      <c r="I7130" s="37" t="n">
        <v>0</v>
      </c>
      <c r="J7130" s="40" t="n">
        <f aca="false">IF(C7130=0,"",D7130/C7130)</f>
        <v>0.863636363636364</v>
      </c>
    </row>
    <row r="7131" customFormat="false" ht="15" hidden="false" customHeight="false" outlineLevel="0" collapsed="false">
      <c r="A7131" s="37" t="s">
        <v>1368</v>
      </c>
      <c r="B7131" s="37" t="s">
        <v>275</v>
      </c>
      <c r="C7131" s="37" t="n">
        <v>22</v>
      </c>
      <c r="D7131" s="37" t="n">
        <v>20</v>
      </c>
      <c r="E7131" s="37" t="n">
        <v>0</v>
      </c>
      <c r="F7131" s="37" t="n">
        <v>0</v>
      </c>
      <c r="G7131" s="37" t="n">
        <v>0</v>
      </c>
      <c r="H7131" s="37" t="n">
        <v>0</v>
      </c>
      <c r="I7131" s="37" t="n">
        <v>4</v>
      </c>
      <c r="J7131" s="40" t="n">
        <f aca="false">IF(C7131=0,"",D7131/C7131)</f>
        <v>0.909090909090909</v>
      </c>
    </row>
    <row r="7132" customFormat="false" ht="15" hidden="false" customHeight="false" outlineLevel="0" collapsed="false">
      <c r="A7132" s="37" t="s">
        <v>1368</v>
      </c>
      <c r="B7132" s="37" t="s">
        <v>276</v>
      </c>
      <c r="C7132" s="37" t="n">
        <v>22</v>
      </c>
      <c r="D7132" s="37" t="n">
        <v>22</v>
      </c>
      <c r="E7132" s="37" t="n">
        <v>0</v>
      </c>
      <c r="F7132" s="37" t="n">
        <v>0</v>
      </c>
      <c r="G7132" s="37" t="n">
        <v>0</v>
      </c>
      <c r="H7132" s="37" t="n">
        <v>1</v>
      </c>
      <c r="I7132" s="37" t="n">
        <v>4</v>
      </c>
      <c r="J7132" s="40" t="n">
        <f aca="false">IF(C7132=0,"",D7132/C7132)</f>
        <v>1</v>
      </c>
    </row>
    <row r="7133" customFormat="false" ht="15" hidden="false" customHeight="false" outlineLevel="0" collapsed="false">
      <c r="A7133" s="37" t="s">
        <v>1368</v>
      </c>
      <c r="B7133" s="37" t="s">
        <v>277</v>
      </c>
      <c r="C7133" s="37" t="n">
        <v>22</v>
      </c>
      <c r="D7133" s="37" t="n">
        <v>19</v>
      </c>
      <c r="E7133" s="37" t="n">
        <v>0</v>
      </c>
      <c r="F7133" s="37" t="n">
        <v>1</v>
      </c>
      <c r="G7133" s="37" t="n">
        <v>0</v>
      </c>
      <c r="H7133" s="37" t="n">
        <v>2</v>
      </c>
      <c r="I7133" s="37" t="n">
        <v>0</v>
      </c>
      <c r="J7133" s="40" t="n">
        <f aca="false">IF(C7133=0,"",D7133/C7133)</f>
        <v>0.863636363636364</v>
      </c>
    </row>
    <row r="7134" customFormat="false" ht="15" hidden="false" customHeight="false" outlineLevel="0" collapsed="false">
      <c r="A7134" s="37" t="s">
        <v>1368</v>
      </c>
      <c r="B7134" s="37" t="s">
        <v>278</v>
      </c>
      <c r="C7134" s="37" t="n">
        <v>22</v>
      </c>
      <c r="D7134" s="37" t="n">
        <v>19</v>
      </c>
      <c r="E7134" s="37" t="n">
        <v>0</v>
      </c>
      <c r="F7134" s="37" t="n">
        <v>0</v>
      </c>
      <c r="G7134" s="37" t="n">
        <v>0</v>
      </c>
      <c r="H7134" s="37" t="n">
        <v>1</v>
      </c>
      <c r="I7134" s="37" t="n">
        <v>1</v>
      </c>
      <c r="J7134" s="40" t="n">
        <f aca="false">IF(C7134=0,"",D7134/C7134)</f>
        <v>0.863636363636364</v>
      </c>
    </row>
    <row r="7135" customFormat="false" ht="15" hidden="false" customHeight="false" outlineLevel="0" collapsed="false">
      <c r="A7135" s="37" t="s">
        <v>1368</v>
      </c>
      <c r="B7135" s="37" t="s">
        <v>279</v>
      </c>
      <c r="C7135" s="37" t="n">
        <v>22</v>
      </c>
      <c r="D7135" s="37" t="n">
        <v>19</v>
      </c>
      <c r="E7135" s="37" t="n">
        <v>0</v>
      </c>
      <c r="F7135" s="37" t="n">
        <v>3</v>
      </c>
      <c r="G7135" s="37" t="n">
        <v>0</v>
      </c>
      <c r="H7135" s="37" t="n">
        <v>0</v>
      </c>
      <c r="I7135" s="37" t="n">
        <v>0</v>
      </c>
      <c r="J7135" s="40" t="n">
        <f aca="false">IF(C7135=0,"",D7135/C7135)</f>
        <v>0.863636363636364</v>
      </c>
    </row>
    <row r="7136" customFormat="false" ht="15" hidden="false" customHeight="false" outlineLevel="0" collapsed="false">
      <c r="A7136" s="37" t="s">
        <v>1368</v>
      </c>
      <c r="B7136" s="37" t="s">
        <v>280</v>
      </c>
      <c r="C7136" s="37" t="n">
        <v>22</v>
      </c>
      <c r="D7136" s="37" t="n">
        <v>22</v>
      </c>
      <c r="E7136" s="37" t="n">
        <v>0</v>
      </c>
      <c r="F7136" s="37" t="n">
        <v>0</v>
      </c>
      <c r="G7136" s="37" t="n">
        <v>0</v>
      </c>
      <c r="H7136" s="37" t="n">
        <v>2</v>
      </c>
      <c r="I7136" s="37" t="n">
        <v>0</v>
      </c>
      <c r="J7136" s="40" t="n">
        <f aca="false">IF(C7136=0,"",D7136/C7136)</f>
        <v>1</v>
      </c>
    </row>
    <row r="7137" customFormat="false" ht="15" hidden="false" customHeight="false" outlineLevel="0" collapsed="false">
      <c r="A7137" s="37" t="s">
        <v>1368</v>
      </c>
      <c r="B7137" s="37" t="s">
        <v>281</v>
      </c>
      <c r="C7137" s="37" t="n">
        <v>22</v>
      </c>
      <c r="D7137" s="37" t="n">
        <v>20</v>
      </c>
      <c r="E7137" s="37" t="n">
        <v>0</v>
      </c>
      <c r="F7137" s="37" t="n">
        <v>1</v>
      </c>
      <c r="G7137" s="37" t="n">
        <v>1</v>
      </c>
      <c r="H7137" s="37" t="n">
        <v>1</v>
      </c>
      <c r="I7137" s="37" t="n">
        <v>0</v>
      </c>
      <c r="J7137" s="40" t="n">
        <f aca="false">IF(C7137=0,"",D7137/C7137)</f>
        <v>0.909090909090909</v>
      </c>
    </row>
    <row r="7138" customFormat="false" ht="15" hidden="false" customHeight="false" outlineLevel="0" collapsed="false">
      <c r="A7138" s="37" t="s">
        <v>832</v>
      </c>
      <c r="B7138" s="37" t="s">
        <v>270</v>
      </c>
      <c r="C7138" s="37" t="n">
        <v>22</v>
      </c>
      <c r="D7138" s="37" t="n">
        <v>20</v>
      </c>
      <c r="E7138" s="37" t="n">
        <v>0</v>
      </c>
      <c r="F7138" s="37" t="n">
        <v>0</v>
      </c>
      <c r="G7138" s="37" t="n">
        <v>0</v>
      </c>
      <c r="H7138" s="37" t="n">
        <v>2</v>
      </c>
      <c r="I7138" s="37" t="n">
        <v>0</v>
      </c>
      <c r="J7138" s="40" t="n">
        <f aca="false">IF(C7138=0,"",D7138/C7138)</f>
        <v>0.909090909090909</v>
      </c>
    </row>
    <row r="7139" customFormat="false" ht="15" hidden="false" customHeight="false" outlineLevel="0" collapsed="false">
      <c r="A7139" s="37" t="s">
        <v>832</v>
      </c>
      <c r="B7139" s="37" t="s">
        <v>271</v>
      </c>
      <c r="C7139" s="37" t="n">
        <v>22</v>
      </c>
      <c r="D7139" s="37" t="n">
        <v>22</v>
      </c>
      <c r="E7139" s="37" t="n">
        <v>2</v>
      </c>
      <c r="F7139" s="37" t="n">
        <v>1</v>
      </c>
      <c r="G7139" s="37" t="n">
        <v>1</v>
      </c>
      <c r="H7139" s="37" t="n">
        <v>3</v>
      </c>
      <c r="I7139" s="37" t="n">
        <v>2</v>
      </c>
      <c r="J7139" s="40" t="n">
        <f aca="false">IF(C7139=0,"",D7139/C7139)</f>
        <v>1</v>
      </c>
    </row>
    <row r="7140" customFormat="false" ht="15" hidden="false" customHeight="false" outlineLevel="0" collapsed="false">
      <c r="A7140" s="37" t="s">
        <v>832</v>
      </c>
      <c r="B7140" s="37" t="s">
        <v>272</v>
      </c>
      <c r="C7140" s="37" t="n">
        <v>22</v>
      </c>
      <c r="D7140" s="37" t="n">
        <v>18</v>
      </c>
      <c r="E7140" s="37" t="n">
        <v>0</v>
      </c>
      <c r="F7140" s="37" t="n">
        <v>0</v>
      </c>
      <c r="G7140" s="37" t="n">
        <v>1</v>
      </c>
      <c r="H7140" s="37" t="n">
        <v>3</v>
      </c>
      <c r="I7140" s="37" t="n">
        <v>2</v>
      </c>
      <c r="J7140" s="40" t="n">
        <f aca="false">IF(C7140=0,"",D7140/C7140)</f>
        <v>0.818181818181818</v>
      </c>
    </row>
    <row r="7141" customFormat="false" ht="15" hidden="false" customHeight="false" outlineLevel="0" collapsed="false">
      <c r="A7141" s="37" t="s">
        <v>832</v>
      </c>
      <c r="B7141" s="37" t="s">
        <v>273</v>
      </c>
      <c r="C7141" s="37" t="n">
        <v>22</v>
      </c>
      <c r="D7141" s="37" t="n">
        <v>20</v>
      </c>
      <c r="E7141" s="37" t="n">
        <v>0</v>
      </c>
      <c r="F7141" s="37" t="n">
        <v>1</v>
      </c>
      <c r="G7141" s="37" t="n">
        <v>1</v>
      </c>
      <c r="H7141" s="37" t="n">
        <v>0</v>
      </c>
      <c r="I7141" s="37" t="n">
        <v>1</v>
      </c>
      <c r="J7141" s="40" t="n">
        <f aca="false">IF(C7141=0,"",D7141/C7141)</f>
        <v>0.909090909090909</v>
      </c>
    </row>
    <row r="7142" customFormat="false" ht="15" hidden="false" customHeight="false" outlineLevel="0" collapsed="false">
      <c r="A7142" s="37" t="s">
        <v>832</v>
      </c>
      <c r="B7142" s="37" t="s">
        <v>274</v>
      </c>
      <c r="C7142" s="37" t="n">
        <v>22</v>
      </c>
      <c r="D7142" s="37" t="n">
        <v>20</v>
      </c>
      <c r="E7142" s="37" t="n">
        <v>0</v>
      </c>
      <c r="F7142" s="37" t="n">
        <v>0</v>
      </c>
      <c r="G7142" s="37" t="n">
        <v>0</v>
      </c>
      <c r="H7142" s="37" t="n">
        <v>2</v>
      </c>
      <c r="I7142" s="37" t="n">
        <v>3</v>
      </c>
      <c r="J7142" s="40" t="n">
        <f aca="false">IF(C7142=0,"",D7142/C7142)</f>
        <v>0.909090909090909</v>
      </c>
    </row>
    <row r="7143" customFormat="false" ht="15" hidden="false" customHeight="false" outlineLevel="0" collapsed="false">
      <c r="A7143" s="37" t="s">
        <v>832</v>
      </c>
      <c r="B7143" s="37" t="s">
        <v>275</v>
      </c>
      <c r="C7143" s="37" t="n">
        <v>22</v>
      </c>
      <c r="D7143" s="37" t="n">
        <v>21</v>
      </c>
      <c r="E7143" s="37" t="n">
        <v>0</v>
      </c>
      <c r="F7143" s="37" t="n">
        <v>0</v>
      </c>
      <c r="G7143" s="37" t="n">
        <v>0</v>
      </c>
      <c r="H7143" s="37" t="n">
        <v>5</v>
      </c>
      <c r="I7143" s="37" t="n">
        <v>0</v>
      </c>
      <c r="J7143" s="40" t="n">
        <f aca="false">IF(C7143=0,"",D7143/C7143)</f>
        <v>0.954545454545455</v>
      </c>
    </row>
    <row r="7144" customFormat="false" ht="15" hidden="false" customHeight="false" outlineLevel="0" collapsed="false">
      <c r="A7144" s="37" t="s">
        <v>832</v>
      </c>
      <c r="B7144" s="37" t="s">
        <v>276</v>
      </c>
      <c r="C7144" s="37" t="n">
        <v>22</v>
      </c>
      <c r="D7144" s="37" t="n">
        <v>19</v>
      </c>
      <c r="E7144" s="37" t="n">
        <v>1</v>
      </c>
      <c r="F7144" s="37" t="n">
        <v>1</v>
      </c>
      <c r="G7144" s="37" t="n">
        <v>0</v>
      </c>
      <c r="H7144" s="37" t="n">
        <v>1</v>
      </c>
      <c r="I7144" s="37" t="n">
        <v>2</v>
      </c>
      <c r="J7144" s="40" t="n">
        <f aca="false">IF(C7144=0,"",D7144/C7144)</f>
        <v>0.863636363636364</v>
      </c>
    </row>
    <row r="7145" customFormat="false" ht="15" hidden="false" customHeight="false" outlineLevel="0" collapsed="false">
      <c r="A7145" s="37" t="s">
        <v>832</v>
      </c>
      <c r="B7145" s="37" t="s">
        <v>277</v>
      </c>
      <c r="C7145" s="37" t="n">
        <v>22</v>
      </c>
      <c r="D7145" s="37" t="n">
        <v>21</v>
      </c>
      <c r="E7145" s="37" t="n">
        <v>0</v>
      </c>
      <c r="F7145" s="37" t="n">
        <v>0</v>
      </c>
      <c r="G7145" s="37" t="n">
        <v>0</v>
      </c>
      <c r="H7145" s="37" t="n">
        <v>1</v>
      </c>
      <c r="I7145" s="37" t="n">
        <v>2</v>
      </c>
      <c r="J7145" s="40" t="n">
        <f aca="false">IF(C7145=0,"",D7145/C7145)</f>
        <v>0.954545454545455</v>
      </c>
    </row>
    <row r="7146" customFormat="false" ht="15" hidden="false" customHeight="false" outlineLevel="0" collapsed="false">
      <c r="A7146" s="37" t="s">
        <v>832</v>
      </c>
      <c r="B7146" s="37" t="s">
        <v>278</v>
      </c>
      <c r="C7146" s="37" t="n">
        <v>22</v>
      </c>
      <c r="D7146" s="37" t="n">
        <v>20</v>
      </c>
      <c r="E7146" s="37" t="n">
        <v>0</v>
      </c>
      <c r="F7146" s="37" t="n">
        <v>0</v>
      </c>
      <c r="G7146" s="37" t="n">
        <v>2</v>
      </c>
      <c r="H7146" s="37" t="n">
        <v>1</v>
      </c>
      <c r="I7146" s="37" t="n">
        <v>0</v>
      </c>
      <c r="J7146" s="40" t="n">
        <f aca="false">IF(C7146=0,"",D7146/C7146)</f>
        <v>0.909090909090909</v>
      </c>
    </row>
    <row r="7147" customFormat="false" ht="15" hidden="false" customHeight="false" outlineLevel="0" collapsed="false">
      <c r="A7147" s="37" t="s">
        <v>832</v>
      </c>
      <c r="B7147" s="37" t="s">
        <v>279</v>
      </c>
      <c r="C7147" s="37" t="n">
        <v>22</v>
      </c>
      <c r="D7147" s="37" t="n">
        <v>21</v>
      </c>
      <c r="E7147" s="37" t="n">
        <v>1</v>
      </c>
      <c r="F7147" s="37" t="n">
        <v>0</v>
      </c>
      <c r="G7147" s="37" t="n">
        <v>0</v>
      </c>
      <c r="H7147" s="37" t="n">
        <v>1</v>
      </c>
      <c r="I7147" s="37" t="n">
        <v>1</v>
      </c>
      <c r="J7147" s="40" t="n">
        <f aca="false">IF(C7147=0,"",D7147/C7147)</f>
        <v>0.954545454545455</v>
      </c>
    </row>
    <row r="7148" customFormat="false" ht="15" hidden="false" customHeight="false" outlineLevel="0" collapsed="false">
      <c r="A7148" s="37" t="s">
        <v>832</v>
      </c>
      <c r="B7148" s="37" t="s">
        <v>280</v>
      </c>
      <c r="C7148" s="37" t="n">
        <v>22</v>
      </c>
      <c r="D7148" s="37" t="n">
        <v>21</v>
      </c>
      <c r="E7148" s="37" t="n">
        <v>1</v>
      </c>
      <c r="F7148" s="37" t="n">
        <v>1</v>
      </c>
      <c r="G7148" s="37" t="n">
        <v>0</v>
      </c>
      <c r="H7148" s="37" t="n">
        <v>1</v>
      </c>
      <c r="I7148" s="37" t="n">
        <v>1</v>
      </c>
      <c r="J7148" s="40" t="n">
        <f aca="false">IF(C7148=0,"",D7148/C7148)</f>
        <v>0.954545454545455</v>
      </c>
    </row>
    <row r="7149" customFormat="false" ht="15" hidden="false" customHeight="false" outlineLevel="0" collapsed="false">
      <c r="A7149" s="37" t="s">
        <v>832</v>
      </c>
      <c r="B7149" s="37" t="s">
        <v>281</v>
      </c>
      <c r="C7149" s="37" t="n">
        <v>22</v>
      </c>
      <c r="D7149" s="37" t="n">
        <v>22</v>
      </c>
      <c r="E7149" s="37" t="n">
        <v>1</v>
      </c>
      <c r="F7149" s="37" t="n">
        <v>0</v>
      </c>
      <c r="G7149" s="37" t="n">
        <v>0</v>
      </c>
      <c r="H7149" s="37" t="n">
        <v>2</v>
      </c>
      <c r="I7149" s="37" t="n">
        <v>2</v>
      </c>
      <c r="J7149" s="40" t="n">
        <f aca="false">IF(C7149=0,"",D7149/C7149)</f>
        <v>1</v>
      </c>
    </row>
    <row r="7150" customFormat="false" ht="15" hidden="false" customHeight="false" outlineLevel="0" collapsed="false">
      <c r="A7150" s="37" t="s">
        <v>1370</v>
      </c>
      <c r="B7150" s="37" t="s">
        <v>277</v>
      </c>
      <c r="C7150" s="37" t="n">
        <v>22</v>
      </c>
      <c r="D7150" s="37" t="n">
        <v>21</v>
      </c>
      <c r="E7150" s="37" t="n">
        <v>0</v>
      </c>
      <c r="F7150" s="37" t="n">
        <v>0</v>
      </c>
      <c r="G7150" s="37" t="n">
        <v>0</v>
      </c>
      <c r="H7150" s="37" t="n">
        <v>1</v>
      </c>
      <c r="I7150" s="37" t="n">
        <v>4</v>
      </c>
      <c r="J7150" s="40" t="n">
        <f aca="false">IF(C7150=0,"",D7150/C7150)</f>
        <v>0.954545454545455</v>
      </c>
    </row>
    <row r="7151" customFormat="false" ht="15" hidden="false" customHeight="false" outlineLevel="0" collapsed="false">
      <c r="A7151" s="37" t="s">
        <v>1370</v>
      </c>
      <c r="B7151" s="37" t="s">
        <v>278</v>
      </c>
      <c r="C7151" s="37" t="n">
        <v>22</v>
      </c>
      <c r="D7151" s="37" t="n">
        <v>21</v>
      </c>
      <c r="E7151" s="37" t="n">
        <v>1</v>
      </c>
      <c r="F7151" s="37" t="n">
        <v>0</v>
      </c>
      <c r="G7151" s="37" t="n">
        <v>1</v>
      </c>
      <c r="H7151" s="37" t="n">
        <v>2</v>
      </c>
      <c r="I7151" s="37" t="n">
        <v>12</v>
      </c>
      <c r="J7151" s="40" t="n">
        <f aca="false">IF(C7151=0,"",D7151/C7151)</f>
        <v>0.954545454545455</v>
      </c>
    </row>
    <row r="7152" customFormat="false" ht="15" hidden="false" customHeight="false" outlineLevel="0" collapsed="false">
      <c r="A7152" s="37" t="s">
        <v>1370</v>
      </c>
      <c r="B7152" s="37" t="s">
        <v>279</v>
      </c>
      <c r="C7152" s="37" t="n">
        <v>22</v>
      </c>
      <c r="D7152" s="37" t="n">
        <v>22</v>
      </c>
      <c r="E7152" s="37" t="n">
        <v>1</v>
      </c>
      <c r="F7152" s="37" t="n">
        <v>1</v>
      </c>
      <c r="G7152" s="37" t="n">
        <v>0</v>
      </c>
      <c r="H7152" s="37" t="n">
        <v>3</v>
      </c>
      <c r="I7152" s="37" t="n">
        <v>12</v>
      </c>
      <c r="J7152" s="40" t="n">
        <f aca="false">IF(C7152=0,"",D7152/C7152)</f>
        <v>1</v>
      </c>
    </row>
    <row r="7153" customFormat="false" ht="15" hidden="false" customHeight="false" outlineLevel="0" collapsed="false">
      <c r="A7153" s="37" t="s">
        <v>1370</v>
      </c>
      <c r="B7153" s="37" t="s">
        <v>280</v>
      </c>
      <c r="C7153" s="37" t="n">
        <v>22</v>
      </c>
      <c r="D7153" s="37" t="n">
        <v>21</v>
      </c>
      <c r="E7153" s="37" t="n">
        <v>2</v>
      </c>
      <c r="F7153" s="37" t="n">
        <v>0</v>
      </c>
      <c r="G7153" s="37" t="n">
        <v>1</v>
      </c>
      <c r="H7153" s="37" t="n">
        <v>4</v>
      </c>
      <c r="I7153" s="37" t="n">
        <v>6</v>
      </c>
      <c r="J7153" s="40" t="n">
        <f aca="false">IF(C7153=0,"",D7153/C7153)</f>
        <v>0.954545454545455</v>
      </c>
    </row>
    <row r="7154" customFormat="false" ht="15" hidden="false" customHeight="false" outlineLevel="0" collapsed="false">
      <c r="A7154" s="37" t="s">
        <v>1370</v>
      </c>
      <c r="B7154" s="37" t="s">
        <v>281</v>
      </c>
      <c r="C7154" s="37" t="n">
        <v>22</v>
      </c>
      <c r="D7154" s="37" t="n">
        <v>21</v>
      </c>
      <c r="E7154" s="37" t="n">
        <v>1</v>
      </c>
      <c r="F7154" s="37" t="n">
        <v>0</v>
      </c>
      <c r="G7154" s="37" t="n">
        <v>1</v>
      </c>
      <c r="H7154" s="37" t="n">
        <v>3</v>
      </c>
      <c r="I7154" s="37" t="n">
        <v>26</v>
      </c>
      <c r="J7154" s="40" t="n">
        <f aca="false">IF(C7154=0,"",D7154/C7154)</f>
        <v>0.954545454545455</v>
      </c>
    </row>
    <row r="7155" customFormat="false" ht="15" hidden="false" customHeight="false" outlineLevel="0" collapsed="false">
      <c r="A7155" s="37" t="s">
        <v>1371</v>
      </c>
      <c r="B7155" s="37" t="s">
        <v>273</v>
      </c>
      <c r="C7155" s="37" t="n">
        <v>22</v>
      </c>
      <c r="D7155" s="37" t="n">
        <v>20</v>
      </c>
      <c r="E7155" s="37" t="n">
        <v>0</v>
      </c>
      <c r="F7155" s="37" t="n">
        <v>0</v>
      </c>
      <c r="G7155" s="37" t="n">
        <v>0</v>
      </c>
      <c r="H7155" s="37" t="n">
        <v>0</v>
      </c>
      <c r="I7155" s="37" t="n">
        <v>14</v>
      </c>
      <c r="J7155" s="40" t="n">
        <f aca="false">IF(C7155=0,"",D7155/C7155)</f>
        <v>0.909090909090909</v>
      </c>
    </row>
    <row r="7156" customFormat="false" ht="15" hidden="false" customHeight="false" outlineLevel="0" collapsed="false">
      <c r="A7156" s="37" t="s">
        <v>1371</v>
      </c>
      <c r="B7156" s="37" t="s">
        <v>274</v>
      </c>
      <c r="C7156" s="37" t="n">
        <v>22</v>
      </c>
      <c r="D7156" s="37" t="n">
        <v>21</v>
      </c>
      <c r="E7156" s="37" t="n">
        <v>0</v>
      </c>
      <c r="F7156" s="37" t="n">
        <v>0</v>
      </c>
      <c r="G7156" s="37" t="n">
        <v>0</v>
      </c>
      <c r="H7156" s="37" t="n">
        <v>1</v>
      </c>
      <c r="I7156" s="37" t="n">
        <v>1</v>
      </c>
      <c r="J7156" s="40" t="n">
        <f aca="false">IF(C7156=0,"",D7156/C7156)</f>
        <v>0.954545454545455</v>
      </c>
    </row>
    <row r="7157" customFormat="false" ht="15" hidden="false" customHeight="false" outlineLevel="0" collapsed="false">
      <c r="A7157" s="37" t="s">
        <v>1371</v>
      </c>
      <c r="B7157" s="37" t="s">
        <v>275</v>
      </c>
      <c r="C7157" s="37" t="n">
        <v>22</v>
      </c>
      <c r="D7157" s="37" t="n">
        <v>19</v>
      </c>
      <c r="E7157" s="37" t="n">
        <v>0</v>
      </c>
      <c r="F7157" s="37" t="n">
        <v>0</v>
      </c>
      <c r="G7157" s="37" t="n">
        <v>1</v>
      </c>
      <c r="H7157" s="37" t="n">
        <v>2</v>
      </c>
      <c r="I7157" s="37" t="n">
        <v>2</v>
      </c>
      <c r="J7157" s="40" t="n">
        <f aca="false">IF(C7157=0,"",D7157/C7157)</f>
        <v>0.863636363636364</v>
      </c>
    </row>
    <row r="7158" customFormat="false" ht="15" hidden="false" customHeight="false" outlineLevel="0" collapsed="false">
      <c r="A7158" s="37" t="s">
        <v>1371</v>
      </c>
      <c r="B7158" s="37" t="s">
        <v>276</v>
      </c>
      <c r="C7158" s="37" t="n">
        <v>22</v>
      </c>
      <c r="D7158" s="37" t="n">
        <v>22</v>
      </c>
      <c r="E7158" s="37" t="n">
        <v>0</v>
      </c>
      <c r="F7158" s="37" t="n">
        <v>0</v>
      </c>
      <c r="G7158" s="37" t="n">
        <v>0</v>
      </c>
      <c r="H7158" s="37" t="n">
        <v>1</v>
      </c>
      <c r="I7158" s="37" t="n">
        <v>7</v>
      </c>
      <c r="J7158" s="40" t="n">
        <f aca="false">IF(C7158=0,"",D7158/C7158)</f>
        <v>1</v>
      </c>
    </row>
    <row r="7159" customFormat="false" ht="15" hidden="false" customHeight="false" outlineLevel="0" collapsed="false">
      <c r="A7159" s="37" t="s">
        <v>1371</v>
      </c>
      <c r="B7159" s="37" t="s">
        <v>277</v>
      </c>
      <c r="C7159" s="37" t="n">
        <v>22</v>
      </c>
      <c r="D7159" s="37" t="n">
        <v>20</v>
      </c>
      <c r="E7159" s="37" t="n">
        <v>0</v>
      </c>
      <c r="F7159" s="37" t="n">
        <v>0</v>
      </c>
      <c r="G7159" s="37" t="n">
        <v>0</v>
      </c>
      <c r="H7159" s="37" t="n">
        <v>0</v>
      </c>
      <c r="I7159" s="37" t="n">
        <v>21</v>
      </c>
      <c r="J7159" s="40" t="n">
        <f aca="false">IF(C7159=0,"",D7159/C7159)</f>
        <v>0.909090909090909</v>
      </c>
    </row>
    <row r="7160" customFormat="false" ht="15" hidden="false" customHeight="false" outlineLevel="0" collapsed="false">
      <c r="A7160" s="37" t="s">
        <v>1371</v>
      </c>
      <c r="B7160" s="37" t="s">
        <v>278</v>
      </c>
      <c r="C7160" s="37" t="n">
        <v>22</v>
      </c>
      <c r="D7160" s="37" t="n">
        <v>21</v>
      </c>
      <c r="E7160" s="37" t="n">
        <v>1</v>
      </c>
      <c r="F7160" s="37" t="n">
        <v>2</v>
      </c>
      <c r="G7160" s="37" t="n">
        <v>0</v>
      </c>
      <c r="H7160" s="37" t="n">
        <v>1</v>
      </c>
      <c r="I7160" s="37" t="n">
        <v>10</v>
      </c>
      <c r="J7160" s="40" t="n">
        <f aca="false">IF(C7160=0,"",D7160/C7160)</f>
        <v>0.954545454545455</v>
      </c>
    </row>
    <row r="7161" customFormat="false" ht="15" hidden="false" customHeight="false" outlineLevel="0" collapsed="false">
      <c r="A7161" s="37" t="s">
        <v>1371</v>
      </c>
      <c r="B7161" s="37" t="s">
        <v>279</v>
      </c>
      <c r="C7161" s="37" t="n">
        <v>22</v>
      </c>
      <c r="D7161" s="37" t="n">
        <v>22</v>
      </c>
      <c r="E7161" s="37" t="n">
        <v>0</v>
      </c>
      <c r="F7161" s="37" t="n">
        <v>0</v>
      </c>
      <c r="G7161" s="37" t="n">
        <v>0</v>
      </c>
      <c r="H7161" s="37" t="n">
        <v>0</v>
      </c>
      <c r="I7161" s="37" t="n">
        <v>17</v>
      </c>
      <c r="J7161" s="40" t="n">
        <f aca="false">IF(C7161=0,"",D7161/C7161)</f>
        <v>1</v>
      </c>
    </row>
    <row r="7162" customFormat="false" ht="15" hidden="false" customHeight="false" outlineLevel="0" collapsed="false">
      <c r="A7162" s="37" t="s">
        <v>1371</v>
      </c>
      <c r="B7162" s="37" t="s">
        <v>280</v>
      </c>
      <c r="C7162" s="37" t="n">
        <v>22</v>
      </c>
      <c r="D7162" s="37" t="n">
        <v>18</v>
      </c>
      <c r="E7162" s="37" t="n">
        <v>0</v>
      </c>
      <c r="F7162" s="37" t="n">
        <v>0</v>
      </c>
      <c r="G7162" s="37" t="n">
        <v>0</v>
      </c>
      <c r="H7162" s="37" t="n">
        <v>1</v>
      </c>
      <c r="I7162" s="37" t="n">
        <v>14</v>
      </c>
      <c r="J7162" s="40" t="n">
        <f aca="false">IF(C7162=0,"",D7162/C7162)</f>
        <v>0.818181818181818</v>
      </c>
    </row>
    <row r="7163" customFormat="false" ht="15" hidden="false" customHeight="false" outlineLevel="0" collapsed="false">
      <c r="A7163" s="37" t="s">
        <v>1371</v>
      </c>
      <c r="B7163" s="37" t="s">
        <v>281</v>
      </c>
      <c r="C7163" s="37" t="n">
        <v>22</v>
      </c>
      <c r="D7163" s="37" t="n">
        <v>22</v>
      </c>
      <c r="E7163" s="37" t="n">
        <v>1</v>
      </c>
      <c r="F7163" s="37" t="n">
        <v>0</v>
      </c>
      <c r="G7163" s="37" t="n">
        <v>0</v>
      </c>
      <c r="H7163" s="37" t="n">
        <v>0</v>
      </c>
      <c r="I7163" s="37" t="n">
        <v>2</v>
      </c>
      <c r="J7163" s="40" t="n">
        <f aca="false">IF(C7163=0,"",D7163/C7163)</f>
        <v>1</v>
      </c>
    </row>
    <row r="7164" customFormat="false" ht="15" hidden="false" customHeight="false" outlineLevel="0" collapsed="false">
      <c r="A7164" s="37" t="s">
        <v>1372</v>
      </c>
      <c r="B7164" s="37" t="s">
        <v>270</v>
      </c>
      <c r="C7164" s="37" t="n">
        <v>22</v>
      </c>
      <c r="D7164" s="37" t="n">
        <v>20</v>
      </c>
      <c r="E7164" s="37" t="n">
        <v>0</v>
      </c>
      <c r="F7164" s="37" t="n">
        <v>1</v>
      </c>
      <c r="G7164" s="37" t="n">
        <v>0</v>
      </c>
      <c r="H7164" s="37" t="n">
        <v>3</v>
      </c>
      <c r="I7164" s="37" t="n">
        <v>6</v>
      </c>
      <c r="J7164" s="40" t="n">
        <f aca="false">IF(C7164=0,"",D7164/C7164)</f>
        <v>0.909090909090909</v>
      </c>
    </row>
    <row r="7165" customFormat="false" ht="15" hidden="false" customHeight="false" outlineLevel="0" collapsed="false">
      <c r="A7165" s="37" t="s">
        <v>1372</v>
      </c>
      <c r="B7165" s="37" t="s">
        <v>271</v>
      </c>
      <c r="C7165" s="37" t="n">
        <v>22</v>
      </c>
      <c r="D7165" s="37" t="n">
        <v>20</v>
      </c>
      <c r="E7165" s="37" t="n">
        <v>0</v>
      </c>
      <c r="F7165" s="37" t="n">
        <v>1</v>
      </c>
      <c r="G7165" s="37" t="n">
        <v>0</v>
      </c>
      <c r="H7165" s="37" t="n">
        <v>0</v>
      </c>
      <c r="I7165" s="37" t="n">
        <v>5</v>
      </c>
      <c r="J7165" s="40" t="n">
        <f aca="false">IF(C7165=0,"",D7165/C7165)</f>
        <v>0.909090909090909</v>
      </c>
    </row>
    <row r="7166" customFormat="false" ht="15" hidden="false" customHeight="false" outlineLevel="0" collapsed="false">
      <c r="A7166" s="37" t="s">
        <v>1372</v>
      </c>
      <c r="B7166" s="37" t="s">
        <v>272</v>
      </c>
      <c r="C7166" s="37" t="n">
        <v>22</v>
      </c>
      <c r="D7166" s="37" t="n">
        <v>21</v>
      </c>
      <c r="E7166" s="37" t="n">
        <v>0</v>
      </c>
      <c r="F7166" s="37" t="n">
        <v>1</v>
      </c>
      <c r="G7166" s="37" t="n">
        <v>0</v>
      </c>
      <c r="H7166" s="37" t="n">
        <v>0</v>
      </c>
      <c r="I7166" s="37" t="n">
        <v>14</v>
      </c>
      <c r="J7166" s="40" t="n">
        <f aca="false">IF(C7166=0,"",D7166/C7166)</f>
        <v>0.954545454545455</v>
      </c>
    </row>
    <row r="7167" customFormat="false" ht="15" hidden="false" customHeight="false" outlineLevel="0" collapsed="false">
      <c r="A7167" s="37" t="s">
        <v>1372</v>
      </c>
      <c r="B7167" s="37" t="s">
        <v>273</v>
      </c>
      <c r="C7167" s="37" t="n">
        <v>22</v>
      </c>
      <c r="D7167" s="37" t="n">
        <v>22</v>
      </c>
      <c r="E7167" s="37" t="n">
        <v>0</v>
      </c>
      <c r="F7167" s="37" t="n">
        <v>0</v>
      </c>
      <c r="G7167" s="37" t="n">
        <v>0</v>
      </c>
      <c r="H7167" s="37" t="n">
        <v>2</v>
      </c>
      <c r="I7167" s="37" t="n">
        <v>16</v>
      </c>
      <c r="J7167" s="40" t="n">
        <f aca="false">IF(C7167=0,"",D7167/C7167)</f>
        <v>1</v>
      </c>
    </row>
    <row r="7168" customFormat="false" ht="15" hidden="false" customHeight="false" outlineLevel="0" collapsed="false">
      <c r="A7168" s="37" t="s">
        <v>1372</v>
      </c>
      <c r="B7168" s="37" t="s">
        <v>274</v>
      </c>
      <c r="C7168" s="37" t="n">
        <v>22</v>
      </c>
      <c r="D7168" s="37" t="n">
        <v>20</v>
      </c>
      <c r="E7168" s="37" t="n">
        <v>0</v>
      </c>
      <c r="F7168" s="37" t="n">
        <v>0</v>
      </c>
      <c r="G7168" s="37" t="n">
        <v>0</v>
      </c>
      <c r="H7168" s="37" t="n">
        <v>0</v>
      </c>
      <c r="I7168" s="37" t="n">
        <v>14</v>
      </c>
      <c r="J7168" s="40" t="n">
        <f aca="false">IF(C7168=0,"",D7168/C7168)</f>
        <v>0.909090909090909</v>
      </c>
    </row>
    <row r="7169" customFormat="false" ht="15" hidden="false" customHeight="false" outlineLevel="0" collapsed="false">
      <c r="A7169" s="37" t="s">
        <v>1372</v>
      </c>
      <c r="B7169" s="37" t="s">
        <v>275</v>
      </c>
      <c r="C7169" s="37" t="n">
        <v>22</v>
      </c>
      <c r="D7169" s="37" t="n">
        <v>21</v>
      </c>
      <c r="E7169" s="37" t="n">
        <v>1</v>
      </c>
      <c r="F7169" s="37" t="n">
        <v>0</v>
      </c>
      <c r="G7169" s="37" t="n">
        <v>0</v>
      </c>
      <c r="H7169" s="37" t="n">
        <v>4</v>
      </c>
      <c r="I7169" s="37" t="n">
        <v>3</v>
      </c>
      <c r="J7169" s="40" t="n">
        <f aca="false">IF(C7169=0,"",D7169/C7169)</f>
        <v>0.954545454545455</v>
      </c>
    </row>
    <row r="7170" customFormat="false" ht="15" hidden="false" customHeight="false" outlineLevel="0" collapsed="false">
      <c r="A7170" s="37" t="s">
        <v>1372</v>
      </c>
      <c r="B7170" s="37" t="s">
        <v>276</v>
      </c>
      <c r="C7170" s="37" t="n">
        <v>22</v>
      </c>
      <c r="D7170" s="37" t="n">
        <v>22</v>
      </c>
      <c r="E7170" s="37" t="n">
        <v>2</v>
      </c>
      <c r="F7170" s="37" t="n">
        <v>0</v>
      </c>
      <c r="G7170" s="37" t="n">
        <v>0</v>
      </c>
      <c r="H7170" s="37" t="n">
        <v>0</v>
      </c>
      <c r="I7170" s="37" t="n">
        <v>9</v>
      </c>
      <c r="J7170" s="40" t="n">
        <f aca="false">IF(C7170=0,"",D7170/C7170)</f>
        <v>1</v>
      </c>
    </row>
    <row r="7171" customFormat="false" ht="15" hidden="false" customHeight="false" outlineLevel="0" collapsed="false">
      <c r="A7171" s="37" t="s">
        <v>1372</v>
      </c>
      <c r="B7171" s="37" t="s">
        <v>277</v>
      </c>
      <c r="C7171" s="37" t="n">
        <v>22</v>
      </c>
      <c r="D7171" s="37" t="n">
        <v>19</v>
      </c>
      <c r="E7171" s="37" t="n">
        <v>0</v>
      </c>
      <c r="F7171" s="37" t="n">
        <v>1</v>
      </c>
      <c r="G7171" s="37" t="n">
        <v>0</v>
      </c>
      <c r="H7171" s="37" t="n">
        <v>4</v>
      </c>
      <c r="I7171" s="37" t="n">
        <v>16</v>
      </c>
      <c r="J7171" s="40" t="n">
        <f aca="false">IF(C7171=0,"",D7171/C7171)</f>
        <v>0.863636363636364</v>
      </c>
    </row>
    <row r="7172" customFormat="false" ht="15" hidden="false" customHeight="false" outlineLevel="0" collapsed="false">
      <c r="A7172" s="37" t="s">
        <v>1372</v>
      </c>
      <c r="B7172" s="37" t="s">
        <v>278</v>
      </c>
      <c r="C7172" s="37" t="n">
        <v>22</v>
      </c>
      <c r="D7172" s="37" t="n">
        <v>19</v>
      </c>
      <c r="E7172" s="37" t="n">
        <v>0</v>
      </c>
      <c r="F7172" s="37" t="n">
        <v>1</v>
      </c>
      <c r="G7172" s="37" t="n">
        <v>0</v>
      </c>
      <c r="H7172" s="37" t="n">
        <v>2</v>
      </c>
      <c r="I7172" s="37" t="n">
        <v>6</v>
      </c>
      <c r="J7172" s="40" t="n">
        <f aca="false">IF(C7172=0,"",D7172/C7172)</f>
        <v>0.863636363636364</v>
      </c>
    </row>
    <row r="7173" customFormat="false" ht="15" hidden="false" customHeight="false" outlineLevel="0" collapsed="false">
      <c r="A7173" s="37" t="s">
        <v>1372</v>
      </c>
      <c r="B7173" s="37" t="s">
        <v>279</v>
      </c>
      <c r="C7173" s="37" t="n">
        <v>22</v>
      </c>
      <c r="D7173" s="37" t="n">
        <v>20</v>
      </c>
      <c r="E7173" s="37" t="n">
        <v>0</v>
      </c>
      <c r="F7173" s="37" t="n">
        <v>1</v>
      </c>
      <c r="G7173" s="37" t="n">
        <v>0</v>
      </c>
      <c r="H7173" s="37" t="n">
        <v>1</v>
      </c>
      <c r="I7173" s="37" t="n">
        <v>4</v>
      </c>
      <c r="J7173" s="40" t="n">
        <f aca="false">IF(C7173=0,"",D7173/C7173)</f>
        <v>0.909090909090909</v>
      </c>
    </row>
    <row r="7174" customFormat="false" ht="15" hidden="false" customHeight="false" outlineLevel="0" collapsed="false">
      <c r="A7174" s="37" t="s">
        <v>1372</v>
      </c>
      <c r="B7174" s="37" t="s">
        <v>280</v>
      </c>
      <c r="C7174" s="37" t="n">
        <v>22</v>
      </c>
      <c r="D7174" s="37" t="n">
        <v>20</v>
      </c>
      <c r="E7174" s="37" t="n">
        <v>2</v>
      </c>
      <c r="F7174" s="37" t="n">
        <v>1</v>
      </c>
      <c r="G7174" s="37" t="n">
        <v>0</v>
      </c>
      <c r="H7174" s="37" t="n">
        <v>3</v>
      </c>
      <c r="I7174" s="37" t="n">
        <v>0</v>
      </c>
      <c r="J7174" s="40" t="n">
        <f aca="false">IF(C7174=0,"",D7174/C7174)</f>
        <v>0.909090909090909</v>
      </c>
    </row>
    <row r="7175" customFormat="false" ht="15" hidden="false" customHeight="false" outlineLevel="0" collapsed="false">
      <c r="A7175" s="37" t="s">
        <v>1372</v>
      </c>
      <c r="B7175" s="37" t="s">
        <v>281</v>
      </c>
      <c r="C7175" s="37" t="n">
        <v>22</v>
      </c>
      <c r="D7175" s="37" t="n">
        <v>21</v>
      </c>
      <c r="E7175" s="37" t="n">
        <v>1</v>
      </c>
      <c r="F7175" s="37" t="n">
        <v>1</v>
      </c>
      <c r="G7175" s="37" t="n">
        <v>0</v>
      </c>
      <c r="H7175" s="37" t="n">
        <v>1</v>
      </c>
      <c r="I7175" s="37" t="n">
        <v>6</v>
      </c>
      <c r="J7175" s="40" t="n">
        <f aca="false">IF(C7175=0,"",D7175/C7175)</f>
        <v>0.954545454545455</v>
      </c>
    </row>
    <row r="7176" customFormat="false" ht="15" hidden="false" customHeight="false" outlineLevel="0" collapsed="false">
      <c r="A7176" s="37" t="s">
        <v>1373</v>
      </c>
      <c r="B7176" s="37" t="s">
        <v>270</v>
      </c>
      <c r="C7176" s="37" t="n">
        <v>22</v>
      </c>
      <c r="D7176" s="37" t="n">
        <v>22</v>
      </c>
      <c r="E7176" s="37" t="n">
        <v>0</v>
      </c>
      <c r="F7176" s="37" t="n">
        <v>1</v>
      </c>
      <c r="G7176" s="37" t="n">
        <v>0</v>
      </c>
      <c r="H7176" s="37" t="n">
        <v>0</v>
      </c>
      <c r="I7176" s="37" t="n">
        <v>0</v>
      </c>
      <c r="J7176" s="40" t="n">
        <f aca="false">IF(C7176=0,"",D7176/C7176)</f>
        <v>1</v>
      </c>
    </row>
    <row r="7177" customFormat="false" ht="15" hidden="false" customHeight="false" outlineLevel="0" collapsed="false">
      <c r="A7177" s="37" t="s">
        <v>1373</v>
      </c>
      <c r="B7177" s="37" t="s">
        <v>271</v>
      </c>
      <c r="C7177" s="37" t="n">
        <v>22</v>
      </c>
      <c r="D7177" s="37" t="n">
        <v>19</v>
      </c>
      <c r="E7177" s="37" t="n">
        <v>2</v>
      </c>
      <c r="F7177" s="37" t="n">
        <v>1</v>
      </c>
      <c r="G7177" s="37" t="n">
        <v>0</v>
      </c>
      <c r="H7177" s="37" t="n">
        <v>4</v>
      </c>
      <c r="I7177" s="37" t="n">
        <v>3</v>
      </c>
      <c r="J7177" s="40" t="n">
        <f aca="false">IF(C7177=0,"",D7177/C7177)</f>
        <v>0.863636363636364</v>
      </c>
    </row>
    <row r="7178" customFormat="false" ht="15" hidden="false" customHeight="false" outlineLevel="0" collapsed="false">
      <c r="A7178" s="37" t="s">
        <v>1373</v>
      </c>
      <c r="B7178" s="37" t="s">
        <v>272</v>
      </c>
      <c r="C7178" s="37" t="n">
        <v>22</v>
      </c>
      <c r="D7178" s="37" t="n">
        <v>22</v>
      </c>
      <c r="E7178" s="37" t="n">
        <v>1</v>
      </c>
      <c r="F7178" s="37" t="n">
        <v>0</v>
      </c>
      <c r="G7178" s="37" t="n">
        <v>0</v>
      </c>
      <c r="H7178" s="37" t="n">
        <v>0</v>
      </c>
      <c r="I7178" s="37" t="n">
        <v>1</v>
      </c>
      <c r="J7178" s="40" t="n">
        <f aca="false">IF(C7178=0,"",D7178/C7178)</f>
        <v>1</v>
      </c>
    </row>
    <row r="7179" customFormat="false" ht="15" hidden="false" customHeight="false" outlineLevel="0" collapsed="false">
      <c r="A7179" s="37" t="s">
        <v>1373</v>
      </c>
      <c r="B7179" s="37" t="s">
        <v>273</v>
      </c>
      <c r="C7179" s="37" t="n">
        <v>22</v>
      </c>
      <c r="D7179" s="37" t="n">
        <v>22</v>
      </c>
      <c r="E7179" s="37" t="n">
        <v>1</v>
      </c>
      <c r="F7179" s="37" t="n">
        <v>1</v>
      </c>
      <c r="G7179" s="37" t="n">
        <v>0</v>
      </c>
      <c r="H7179" s="37" t="n">
        <v>3</v>
      </c>
      <c r="I7179" s="37" t="n">
        <v>1</v>
      </c>
      <c r="J7179" s="40" t="n">
        <f aca="false">IF(C7179=0,"",D7179/C7179)</f>
        <v>1</v>
      </c>
    </row>
    <row r="7180" customFormat="false" ht="15" hidden="false" customHeight="false" outlineLevel="0" collapsed="false">
      <c r="A7180" s="37" t="s">
        <v>1373</v>
      </c>
      <c r="B7180" s="37" t="s">
        <v>274</v>
      </c>
      <c r="C7180" s="37" t="n">
        <v>22</v>
      </c>
      <c r="D7180" s="37" t="n">
        <v>20</v>
      </c>
      <c r="E7180" s="37" t="n">
        <v>0</v>
      </c>
      <c r="F7180" s="37" t="n">
        <v>0</v>
      </c>
      <c r="G7180" s="37" t="n">
        <v>0</v>
      </c>
      <c r="H7180" s="37" t="n">
        <v>3</v>
      </c>
      <c r="I7180" s="37" t="n">
        <v>0</v>
      </c>
      <c r="J7180" s="40" t="n">
        <f aca="false">IF(C7180=0,"",D7180/C7180)</f>
        <v>0.909090909090909</v>
      </c>
    </row>
    <row r="7181" customFormat="false" ht="15" hidden="false" customHeight="false" outlineLevel="0" collapsed="false">
      <c r="A7181" s="37" t="s">
        <v>1373</v>
      </c>
      <c r="B7181" s="37" t="s">
        <v>275</v>
      </c>
      <c r="C7181" s="37" t="n">
        <v>22</v>
      </c>
      <c r="D7181" s="37" t="n">
        <v>20</v>
      </c>
      <c r="E7181" s="37" t="n">
        <v>0</v>
      </c>
      <c r="F7181" s="37" t="n">
        <v>0</v>
      </c>
      <c r="G7181" s="37" t="n">
        <v>0</v>
      </c>
      <c r="H7181" s="37" t="n">
        <v>4</v>
      </c>
      <c r="I7181" s="37" t="n">
        <v>3</v>
      </c>
      <c r="J7181" s="40" t="n">
        <f aca="false">IF(C7181=0,"",D7181/C7181)</f>
        <v>0.909090909090909</v>
      </c>
    </row>
    <row r="7182" customFormat="false" ht="15" hidden="false" customHeight="false" outlineLevel="0" collapsed="false">
      <c r="A7182" s="37" t="s">
        <v>1373</v>
      </c>
      <c r="B7182" s="37" t="s">
        <v>276</v>
      </c>
      <c r="C7182" s="37" t="n">
        <v>22</v>
      </c>
      <c r="D7182" s="37" t="n">
        <v>18</v>
      </c>
      <c r="E7182" s="37" t="n">
        <v>1</v>
      </c>
      <c r="F7182" s="37" t="n">
        <v>0</v>
      </c>
      <c r="G7182" s="37" t="n">
        <v>0</v>
      </c>
      <c r="H7182" s="37" t="n">
        <v>1</v>
      </c>
      <c r="I7182" s="37" t="n">
        <v>0</v>
      </c>
      <c r="J7182" s="40" t="n">
        <f aca="false">IF(C7182=0,"",D7182/C7182)</f>
        <v>0.818181818181818</v>
      </c>
    </row>
    <row r="7183" customFormat="false" ht="15" hidden="false" customHeight="false" outlineLevel="0" collapsed="false">
      <c r="A7183" s="37" t="s">
        <v>1373</v>
      </c>
      <c r="B7183" s="37" t="s">
        <v>277</v>
      </c>
      <c r="C7183" s="37" t="n">
        <v>22</v>
      </c>
      <c r="D7183" s="37" t="n">
        <v>22</v>
      </c>
      <c r="E7183" s="37" t="n">
        <v>1</v>
      </c>
      <c r="F7183" s="37" t="n">
        <v>0</v>
      </c>
      <c r="G7183" s="37" t="n">
        <v>0</v>
      </c>
      <c r="H7183" s="37" t="n">
        <v>2</v>
      </c>
      <c r="I7183" s="37" t="n">
        <v>1</v>
      </c>
      <c r="J7183" s="40" t="n">
        <f aca="false">IF(C7183=0,"",D7183/C7183)</f>
        <v>1</v>
      </c>
    </row>
    <row r="7184" customFormat="false" ht="15" hidden="false" customHeight="false" outlineLevel="0" collapsed="false">
      <c r="A7184" s="37" t="s">
        <v>1373</v>
      </c>
      <c r="B7184" s="37" t="s">
        <v>278</v>
      </c>
      <c r="C7184" s="37" t="n">
        <v>22</v>
      </c>
      <c r="D7184" s="37" t="n">
        <v>20</v>
      </c>
      <c r="E7184" s="37" t="n">
        <v>0</v>
      </c>
      <c r="F7184" s="37" t="n">
        <v>3</v>
      </c>
      <c r="G7184" s="37" t="n">
        <v>0</v>
      </c>
      <c r="H7184" s="37" t="n">
        <v>0</v>
      </c>
      <c r="I7184" s="37" t="n">
        <v>0</v>
      </c>
      <c r="J7184" s="40" t="n">
        <f aca="false">IF(C7184=0,"",D7184/C7184)</f>
        <v>0.909090909090909</v>
      </c>
    </row>
    <row r="7185" customFormat="false" ht="15" hidden="false" customHeight="false" outlineLevel="0" collapsed="false">
      <c r="A7185" s="37" t="s">
        <v>1373</v>
      </c>
      <c r="B7185" s="37" t="s">
        <v>279</v>
      </c>
      <c r="C7185" s="37" t="n">
        <v>22</v>
      </c>
      <c r="D7185" s="37" t="n">
        <v>20</v>
      </c>
      <c r="E7185" s="37" t="n">
        <v>0</v>
      </c>
      <c r="F7185" s="37" t="n">
        <v>2</v>
      </c>
      <c r="G7185" s="37" t="n">
        <v>0</v>
      </c>
      <c r="H7185" s="37" t="n">
        <v>1</v>
      </c>
      <c r="I7185" s="37" t="n">
        <v>0</v>
      </c>
      <c r="J7185" s="40" t="n">
        <f aca="false">IF(C7185=0,"",D7185/C7185)</f>
        <v>0.909090909090909</v>
      </c>
    </row>
    <row r="7186" customFormat="false" ht="15" hidden="false" customHeight="false" outlineLevel="0" collapsed="false">
      <c r="A7186" s="37" t="s">
        <v>1373</v>
      </c>
      <c r="B7186" s="37" t="s">
        <v>280</v>
      </c>
      <c r="C7186" s="37" t="n">
        <v>22</v>
      </c>
      <c r="D7186" s="37" t="n">
        <v>20</v>
      </c>
      <c r="E7186" s="37" t="n">
        <v>0</v>
      </c>
      <c r="F7186" s="37" t="n">
        <v>1</v>
      </c>
      <c r="G7186" s="37" t="n">
        <v>0</v>
      </c>
      <c r="H7186" s="37" t="n">
        <v>2</v>
      </c>
      <c r="I7186" s="37" t="n">
        <v>1</v>
      </c>
      <c r="J7186" s="40" t="n">
        <f aca="false">IF(C7186=0,"",D7186/C7186)</f>
        <v>0.909090909090909</v>
      </c>
    </row>
    <row r="7187" customFormat="false" ht="15" hidden="false" customHeight="false" outlineLevel="0" collapsed="false">
      <c r="A7187" s="37" t="s">
        <v>1373</v>
      </c>
      <c r="B7187" s="37" t="s">
        <v>281</v>
      </c>
      <c r="C7187" s="37" t="n">
        <v>22</v>
      </c>
      <c r="D7187" s="37" t="n">
        <v>22</v>
      </c>
      <c r="E7187" s="37" t="n">
        <v>0</v>
      </c>
      <c r="F7187" s="37" t="n">
        <v>0</v>
      </c>
      <c r="G7187" s="37" t="n">
        <v>0</v>
      </c>
      <c r="H7187" s="37" t="n">
        <v>0</v>
      </c>
      <c r="I7187" s="37" t="n">
        <v>3</v>
      </c>
      <c r="J7187" s="40" t="n">
        <f aca="false">IF(C7187=0,"",D7187/C7187)</f>
        <v>1</v>
      </c>
    </row>
    <row r="7188" customFormat="false" ht="15" hidden="false" customHeight="false" outlineLevel="0" collapsed="false">
      <c r="A7188" s="37" t="s">
        <v>353</v>
      </c>
      <c r="B7188" s="37" t="s">
        <v>270</v>
      </c>
      <c r="C7188" s="37" t="n">
        <v>22</v>
      </c>
      <c r="D7188" s="37" t="n">
        <v>21</v>
      </c>
      <c r="E7188" s="37" t="n">
        <v>1</v>
      </c>
      <c r="F7188" s="37" t="n">
        <v>0</v>
      </c>
      <c r="G7188" s="37" t="n">
        <v>0</v>
      </c>
      <c r="H7188" s="37" t="n">
        <v>3</v>
      </c>
      <c r="I7188" s="37" t="n">
        <v>1</v>
      </c>
      <c r="J7188" s="40" t="n">
        <f aca="false">IF(C7188=0,"",D7188/C7188)</f>
        <v>0.954545454545455</v>
      </c>
    </row>
    <row r="7189" customFormat="false" ht="15" hidden="false" customHeight="false" outlineLevel="0" collapsed="false">
      <c r="A7189" s="37" t="s">
        <v>353</v>
      </c>
      <c r="B7189" s="37" t="s">
        <v>271</v>
      </c>
      <c r="C7189" s="37" t="n">
        <v>22</v>
      </c>
      <c r="D7189" s="37" t="n">
        <v>20</v>
      </c>
      <c r="E7189" s="37" t="n">
        <v>0</v>
      </c>
      <c r="F7189" s="37" t="n">
        <v>0</v>
      </c>
      <c r="G7189" s="37" t="n">
        <v>0</v>
      </c>
      <c r="H7189" s="37" t="n">
        <v>2</v>
      </c>
      <c r="I7189" s="37" t="n">
        <v>1</v>
      </c>
      <c r="J7189" s="40" t="n">
        <f aca="false">IF(C7189=0,"",D7189/C7189)</f>
        <v>0.909090909090909</v>
      </c>
    </row>
    <row r="7190" customFormat="false" ht="15" hidden="false" customHeight="false" outlineLevel="0" collapsed="false">
      <c r="A7190" s="37" t="s">
        <v>353</v>
      </c>
      <c r="B7190" s="37" t="s">
        <v>272</v>
      </c>
      <c r="C7190" s="37" t="n">
        <v>22</v>
      </c>
      <c r="D7190" s="37" t="n">
        <v>20</v>
      </c>
      <c r="E7190" s="37" t="n">
        <v>0</v>
      </c>
      <c r="F7190" s="37" t="n">
        <v>1</v>
      </c>
      <c r="G7190" s="37" t="n">
        <v>0</v>
      </c>
      <c r="H7190" s="37" t="n">
        <v>0</v>
      </c>
      <c r="I7190" s="37" t="n">
        <v>1</v>
      </c>
      <c r="J7190" s="40" t="n">
        <f aca="false">IF(C7190=0,"",D7190/C7190)</f>
        <v>0.909090909090909</v>
      </c>
    </row>
    <row r="7191" customFormat="false" ht="15" hidden="false" customHeight="false" outlineLevel="0" collapsed="false">
      <c r="A7191" s="37" t="s">
        <v>353</v>
      </c>
      <c r="B7191" s="37" t="s">
        <v>273</v>
      </c>
      <c r="C7191" s="37" t="n">
        <v>22</v>
      </c>
      <c r="D7191" s="37" t="n">
        <v>21</v>
      </c>
      <c r="E7191" s="37" t="n">
        <v>1</v>
      </c>
      <c r="F7191" s="37" t="n">
        <v>0</v>
      </c>
      <c r="G7191" s="37" t="n">
        <v>0</v>
      </c>
      <c r="H7191" s="37" t="n">
        <v>0</v>
      </c>
      <c r="I7191" s="37" t="n">
        <v>0</v>
      </c>
      <c r="J7191" s="40" t="n">
        <f aca="false">IF(C7191=0,"",D7191/C7191)</f>
        <v>0.954545454545455</v>
      </c>
    </row>
    <row r="7192" customFormat="false" ht="15" hidden="false" customHeight="false" outlineLevel="0" collapsed="false">
      <c r="A7192" s="37" t="s">
        <v>353</v>
      </c>
      <c r="B7192" s="37" t="s">
        <v>274</v>
      </c>
      <c r="C7192" s="37" t="n">
        <v>22</v>
      </c>
      <c r="D7192" s="37" t="n">
        <v>20</v>
      </c>
      <c r="E7192" s="37" t="n">
        <v>1</v>
      </c>
      <c r="F7192" s="37" t="n">
        <v>1</v>
      </c>
      <c r="G7192" s="37" t="n">
        <v>0</v>
      </c>
      <c r="H7192" s="37" t="n">
        <v>2</v>
      </c>
      <c r="I7192" s="37" t="n">
        <v>2</v>
      </c>
      <c r="J7192" s="40" t="n">
        <f aca="false">IF(C7192=0,"",D7192/C7192)</f>
        <v>0.909090909090909</v>
      </c>
    </row>
    <row r="7193" customFormat="false" ht="15" hidden="false" customHeight="false" outlineLevel="0" collapsed="false">
      <c r="A7193" s="37" t="s">
        <v>353</v>
      </c>
      <c r="B7193" s="37" t="s">
        <v>275</v>
      </c>
      <c r="C7193" s="37" t="n">
        <v>22</v>
      </c>
      <c r="D7193" s="37" t="n">
        <v>20</v>
      </c>
      <c r="E7193" s="37" t="n">
        <v>0</v>
      </c>
      <c r="F7193" s="37" t="n">
        <v>1</v>
      </c>
      <c r="G7193" s="37" t="n">
        <v>0</v>
      </c>
      <c r="H7193" s="37" t="n">
        <v>1</v>
      </c>
      <c r="I7193" s="37" t="n">
        <v>2</v>
      </c>
      <c r="J7193" s="40" t="n">
        <f aca="false">IF(C7193=0,"",D7193/C7193)</f>
        <v>0.909090909090909</v>
      </c>
    </row>
    <row r="7194" customFormat="false" ht="15" hidden="false" customHeight="false" outlineLevel="0" collapsed="false">
      <c r="A7194" s="37" t="s">
        <v>353</v>
      </c>
      <c r="B7194" s="37" t="s">
        <v>276</v>
      </c>
      <c r="C7194" s="37" t="n">
        <v>22</v>
      </c>
      <c r="D7194" s="37" t="n">
        <v>21</v>
      </c>
      <c r="E7194" s="37" t="n">
        <v>1</v>
      </c>
      <c r="F7194" s="37" t="n">
        <v>0</v>
      </c>
      <c r="G7194" s="37" t="n">
        <v>0</v>
      </c>
      <c r="H7194" s="37" t="n">
        <v>3</v>
      </c>
      <c r="I7194" s="37" t="n">
        <v>0</v>
      </c>
      <c r="J7194" s="40" t="n">
        <f aca="false">IF(C7194=0,"",D7194/C7194)</f>
        <v>0.954545454545455</v>
      </c>
    </row>
    <row r="7195" customFormat="false" ht="15" hidden="false" customHeight="false" outlineLevel="0" collapsed="false">
      <c r="A7195" s="37" t="s">
        <v>353</v>
      </c>
      <c r="B7195" s="37" t="s">
        <v>277</v>
      </c>
      <c r="C7195" s="37" t="n">
        <v>22</v>
      </c>
      <c r="D7195" s="37" t="n">
        <v>20</v>
      </c>
      <c r="E7195" s="37" t="n">
        <v>1</v>
      </c>
      <c r="F7195" s="37" t="n">
        <v>1</v>
      </c>
      <c r="G7195" s="37" t="n">
        <v>0</v>
      </c>
      <c r="H7195" s="37" t="n">
        <v>3</v>
      </c>
      <c r="I7195" s="37" t="n">
        <v>2</v>
      </c>
      <c r="J7195" s="40" t="n">
        <f aca="false">IF(C7195=0,"",D7195/C7195)</f>
        <v>0.909090909090909</v>
      </c>
    </row>
    <row r="7196" customFormat="false" ht="15" hidden="false" customHeight="false" outlineLevel="0" collapsed="false">
      <c r="A7196" s="37" t="s">
        <v>353</v>
      </c>
      <c r="B7196" s="37" t="s">
        <v>278</v>
      </c>
      <c r="C7196" s="37" t="n">
        <v>22</v>
      </c>
      <c r="D7196" s="37" t="n">
        <v>22</v>
      </c>
      <c r="E7196" s="37" t="n">
        <v>0</v>
      </c>
      <c r="F7196" s="37" t="n">
        <v>1</v>
      </c>
      <c r="G7196" s="37" t="n">
        <v>0</v>
      </c>
      <c r="H7196" s="37" t="n">
        <v>0</v>
      </c>
      <c r="I7196" s="37" t="n">
        <v>0</v>
      </c>
      <c r="J7196" s="40" t="n">
        <f aca="false">IF(C7196=0,"",D7196/C7196)</f>
        <v>1</v>
      </c>
    </row>
    <row r="7197" customFormat="false" ht="15" hidden="false" customHeight="false" outlineLevel="0" collapsed="false">
      <c r="A7197" s="37" t="s">
        <v>353</v>
      </c>
      <c r="B7197" s="37" t="s">
        <v>279</v>
      </c>
      <c r="C7197" s="37" t="n">
        <v>22</v>
      </c>
      <c r="D7197" s="37" t="n">
        <v>20</v>
      </c>
      <c r="E7197" s="37" t="n">
        <v>0</v>
      </c>
      <c r="F7197" s="37" t="n">
        <v>1</v>
      </c>
      <c r="G7197" s="37" t="n">
        <v>0</v>
      </c>
      <c r="H7197" s="37" t="n">
        <v>1</v>
      </c>
      <c r="I7197" s="37" t="n">
        <v>1</v>
      </c>
      <c r="J7197" s="40" t="n">
        <f aca="false">IF(C7197=0,"",D7197/C7197)</f>
        <v>0.909090909090909</v>
      </c>
    </row>
    <row r="7198" customFormat="false" ht="15" hidden="false" customHeight="false" outlineLevel="0" collapsed="false">
      <c r="A7198" s="37" t="s">
        <v>353</v>
      </c>
      <c r="B7198" s="37" t="s">
        <v>280</v>
      </c>
      <c r="C7198" s="37" t="n">
        <v>22</v>
      </c>
      <c r="D7198" s="37" t="n">
        <v>21</v>
      </c>
      <c r="E7198" s="37" t="n">
        <v>0</v>
      </c>
      <c r="F7198" s="37" t="n">
        <v>0</v>
      </c>
      <c r="G7198" s="37" t="n">
        <v>1</v>
      </c>
      <c r="H7198" s="37" t="n">
        <v>0</v>
      </c>
      <c r="I7198" s="37" t="n">
        <v>0</v>
      </c>
      <c r="J7198" s="40" t="n">
        <f aca="false">IF(C7198=0,"",D7198/C7198)</f>
        <v>0.954545454545455</v>
      </c>
    </row>
    <row r="7199" customFormat="false" ht="15" hidden="false" customHeight="false" outlineLevel="0" collapsed="false">
      <c r="A7199" s="37" t="s">
        <v>353</v>
      </c>
      <c r="B7199" s="37" t="s">
        <v>281</v>
      </c>
      <c r="C7199" s="37" t="n">
        <v>22</v>
      </c>
      <c r="D7199" s="37" t="n">
        <v>22</v>
      </c>
      <c r="E7199" s="37" t="n">
        <v>0</v>
      </c>
      <c r="F7199" s="37" t="n">
        <v>0</v>
      </c>
      <c r="G7199" s="37" t="n">
        <v>0</v>
      </c>
      <c r="H7199" s="37" t="n">
        <v>1</v>
      </c>
      <c r="I7199" s="37" t="n">
        <v>0</v>
      </c>
      <c r="J7199" s="40" t="n">
        <f aca="false">IF(C7199=0,"",D7199/C7199)</f>
        <v>1</v>
      </c>
    </row>
    <row r="7200" customFormat="false" ht="15" hidden="false" customHeight="false" outlineLevel="0" collapsed="false">
      <c r="A7200" s="37" t="s">
        <v>1375</v>
      </c>
      <c r="B7200" s="37" t="s">
        <v>270</v>
      </c>
      <c r="C7200" s="37" t="n">
        <v>22</v>
      </c>
      <c r="D7200" s="37" t="n">
        <v>20</v>
      </c>
      <c r="E7200" s="37" t="n">
        <v>0</v>
      </c>
      <c r="F7200" s="37" t="n">
        <v>0</v>
      </c>
      <c r="G7200" s="37" t="n">
        <v>0</v>
      </c>
      <c r="H7200" s="37" t="n">
        <v>1</v>
      </c>
      <c r="I7200" s="37" t="n">
        <v>1</v>
      </c>
      <c r="J7200" s="40" t="n">
        <f aca="false">IF(C7200=0,"",D7200/C7200)</f>
        <v>0.909090909090909</v>
      </c>
    </row>
    <row r="7201" customFormat="false" ht="15" hidden="false" customHeight="false" outlineLevel="0" collapsed="false">
      <c r="A7201" s="37" t="s">
        <v>1375</v>
      </c>
      <c r="B7201" s="37" t="s">
        <v>271</v>
      </c>
      <c r="C7201" s="37" t="n">
        <v>22</v>
      </c>
      <c r="D7201" s="37" t="n">
        <v>21</v>
      </c>
      <c r="E7201" s="37" t="n">
        <v>1</v>
      </c>
      <c r="F7201" s="37" t="n">
        <v>0</v>
      </c>
      <c r="G7201" s="37" t="n">
        <v>1</v>
      </c>
      <c r="H7201" s="37" t="n">
        <v>1</v>
      </c>
      <c r="I7201" s="37" t="n">
        <v>2</v>
      </c>
      <c r="J7201" s="40" t="n">
        <f aca="false">IF(C7201=0,"",D7201/C7201)</f>
        <v>0.954545454545455</v>
      </c>
    </row>
    <row r="7202" customFormat="false" ht="15" hidden="false" customHeight="false" outlineLevel="0" collapsed="false">
      <c r="A7202" s="37" t="s">
        <v>1375</v>
      </c>
      <c r="B7202" s="37" t="s">
        <v>272</v>
      </c>
      <c r="C7202" s="37" t="n">
        <v>22</v>
      </c>
      <c r="D7202" s="37" t="n">
        <v>19</v>
      </c>
      <c r="E7202" s="37" t="n">
        <v>1</v>
      </c>
      <c r="F7202" s="37" t="n">
        <v>1</v>
      </c>
      <c r="G7202" s="37" t="n">
        <v>0</v>
      </c>
      <c r="H7202" s="37" t="n">
        <v>1</v>
      </c>
      <c r="I7202" s="37" t="n">
        <v>0</v>
      </c>
      <c r="J7202" s="40" t="n">
        <f aca="false">IF(C7202=0,"",D7202/C7202)</f>
        <v>0.863636363636364</v>
      </c>
    </row>
    <row r="7203" customFormat="false" ht="15" hidden="false" customHeight="false" outlineLevel="0" collapsed="false">
      <c r="A7203" s="37" t="s">
        <v>1375</v>
      </c>
      <c r="B7203" s="37" t="s">
        <v>273</v>
      </c>
      <c r="C7203" s="37" t="n">
        <v>22</v>
      </c>
      <c r="D7203" s="37" t="n">
        <v>21</v>
      </c>
      <c r="E7203" s="37" t="n">
        <v>1</v>
      </c>
      <c r="F7203" s="37" t="n">
        <v>1</v>
      </c>
      <c r="G7203" s="37" t="n">
        <v>1</v>
      </c>
      <c r="H7203" s="37" t="n">
        <v>2</v>
      </c>
      <c r="I7203" s="37" t="n">
        <v>4</v>
      </c>
      <c r="J7203" s="40" t="n">
        <f aca="false">IF(C7203=0,"",D7203/C7203)</f>
        <v>0.954545454545455</v>
      </c>
    </row>
    <row r="7204" customFormat="false" ht="15" hidden="false" customHeight="false" outlineLevel="0" collapsed="false">
      <c r="A7204" s="37" t="s">
        <v>1375</v>
      </c>
      <c r="B7204" s="37" t="s">
        <v>274</v>
      </c>
      <c r="C7204" s="37" t="n">
        <v>22</v>
      </c>
      <c r="D7204" s="37" t="n">
        <v>20</v>
      </c>
      <c r="E7204" s="37" t="n">
        <v>0</v>
      </c>
      <c r="F7204" s="37" t="n">
        <v>2</v>
      </c>
      <c r="G7204" s="37" t="n">
        <v>1</v>
      </c>
      <c r="H7204" s="37" t="n">
        <v>1</v>
      </c>
      <c r="I7204" s="37" t="n">
        <v>0</v>
      </c>
      <c r="J7204" s="40" t="n">
        <f aca="false">IF(C7204=0,"",D7204/C7204)</f>
        <v>0.909090909090909</v>
      </c>
    </row>
    <row r="7205" customFormat="false" ht="15" hidden="false" customHeight="false" outlineLevel="0" collapsed="false">
      <c r="A7205" s="37" t="s">
        <v>1375</v>
      </c>
      <c r="B7205" s="37" t="s">
        <v>275</v>
      </c>
      <c r="C7205" s="37" t="n">
        <v>22</v>
      </c>
      <c r="D7205" s="37" t="n">
        <v>22</v>
      </c>
      <c r="E7205" s="37" t="n">
        <v>0</v>
      </c>
      <c r="F7205" s="37" t="n">
        <v>2</v>
      </c>
      <c r="G7205" s="37" t="n">
        <v>0</v>
      </c>
      <c r="H7205" s="37" t="n">
        <v>2</v>
      </c>
      <c r="I7205" s="37" t="n">
        <v>0</v>
      </c>
      <c r="J7205" s="40" t="n">
        <f aca="false">IF(C7205=0,"",D7205/C7205)</f>
        <v>1</v>
      </c>
    </row>
    <row r="7206" customFormat="false" ht="15" hidden="false" customHeight="false" outlineLevel="0" collapsed="false">
      <c r="A7206" s="37" t="s">
        <v>1375</v>
      </c>
      <c r="B7206" s="37" t="s">
        <v>276</v>
      </c>
      <c r="C7206" s="37" t="n">
        <v>22</v>
      </c>
      <c r="D7206" s="37" t="n">
        <v>21</v>
      </c>
      <c r="E7206" s="37" t="n">
        <v>0</v>
      </c>
      <c r="F7206" s="37" t="n">
        <v>0</v>
      </c>
      <c r="G7206" s="37" t="n">
        <v>0</v>
      </c>
      <c r="H7206" s="37" t="n">
        <v>2</v>
      </c>
      <c r="I7206" s="37" t="n">
        <v>1</v>
      </c>
      <c r="J7206" s="40" t="n">
        <f aca="false">IF(C7206=0,"",D7206/C7206)</f>
        <v>0.954545454545455</v>
      </c>
    </row>
    <row r="7207" customFormat="false" ht="15" hidden="false" customHeight="false" outlineLevel="0" collapsed="false">
      <c r="A7207" s="37" t="s">
        <v>1375</v>
      </c>
      <c r="B7207" s="37" t="s">
        <v>277</v>
      </c>
      <c r="C7207" s="37" t="n">
        <v>22</v>
      </c>
      <c r="D7207" s="37" t="n">
        <v>21</v>
      </c>
      <c r="E7207" s="37" t="n">
        <v>1</v>
      </c>
      <c r="F7207" s="37" t="n">
        <v>2</v>
      </c>
      <c r="G7207" s="37" t="n">
        <v>1</v>
      </c>
      <c r="H7207" s="37" t="n">
        <v>3</v>
      </c>
      <c r="I7207" s="37" t="n">
        <v>0</v>
      </c>
      <c r="J7207" s="40" t="n">
        <f aca="false">IF(C7207=0,"",D7207/C7207)</f>
        <v>0.954545454545455</v>
      </c>
    </row>
    <row r="7208" customFormat="false" ht="15" hidden="false" customHeight="false" outlineLevel="0" collapsed="false">
      <c r="A7208" s="37" t="s">
        <v>1375</v>
      </c>
      <c r="B7208" s="37" t="s">
        <v>278</v>
      </c>
      <c r="C7208" s="37" t="n">
        <v>22</v>
      </c>
      <c r="D7208" s="37" t="n">
        <v>21</v>
      </c>
      <c r="E7208" s="37" t="n">
        <v>1</v>
      </c>
      <c r="F7208" s="37" t="n">
        <v>1</v>
      </c>
      <c r="G7208" s="37" t="n">
        <v>1</v>
      </c>
      <c r="H7208" s="37" t="n">
        <v>3</v>
      </c>
      <c r="I7208" s="37" t="n">
        <v>0</v>
      </c>
      <c r="J7208" s="40" t="n">
        <f aca="false">IF(C7208=0,"",D7208/C7208)</f>
        <v>0.954545454545455</v>
      </c>
    </row>
    <row r="7209" customFormat="false" ht="15" hidden="false" customHeight="false" outlineLevel="0" collapsed="false">
      <c r="A7209" s="37" t="s">
        <v>1375</v>
      </c>
      <c r="B7209" s="37" t="s">
        <v>279</v>
      </c>
      <c r="C7209" s="37" t="n">
        <v>22</v>
      </c>
      <c r="D7209" s="37" t="n">
        <v>22</v>
      </c>
      <c r="E7209" s="37" t="n">
        <v>0</v>
      </c>
      <c r="F7209" s="37" t="n">
        <v>0</v>
      </c>
      <c r="G7209" s="37" t="n">
        <v>0</v>
      </c>
      <c r="H7209" s="37" t="n">
        <v>4</v>
      </c>
      <c r="I7209" s="37" t="n">
        <v>1</v>
      </c>
      <c r="J7209" s="40" t="n">
        <f aca="false">IF(C7209=0,"",D7209/C7209)</f>
        <v>1</v>
      </c>
    </row>
    <row r="7210" customFormat="false" ht="15" hidden="false" customHeight="false" outlineLevel="0" collapsed="false">
      <c r="A7210" s="37" t="s">
        <v>1375</v>
      </c>
      <c r="B7210" s="37" t="s">
        <v>280</v>
      </c>
      <c r="C7210" s="37" t="n">
        <v>22</v>
      </c>
      <c r="D7210" s="37" t="n">
        <v>19</v>
      </c>
      <c r="E7210" s="37" t="n">
        <v>0</v>
      </c>
      <c r="F7210" s="37" t="n">
        <v>0</v>
      </c>
      <c r="G7210" s="37" t="n">
        <v>0</v>
      </c>
      <c r="H7210" s="37" t="n">
        <v>2</v>
      </c>
      <c r="I7210" s="37" t="n">
        <v>0</v>
      </c>
      <c r="J7210" s="40" t="n">
        <f aca="false">IF(C7210=0,"",D7210/C7210)</f>
        <v>0.863636363636364</v>
      </c>
    </row>
    <row r="7211" customFormat="false" ht="15" hidden="false" customHeight="false" outlineLevel="0" collapsed="false">
      <c r="A7211" s="37" t="s">
        <v>1375</v>
      </c>
      <c r="B7211" s="37" t="s">
        <v>281</v>
      </c>
      <c r="C7211" s="37" t="n">
        <v>22</v>
      </c>
      <c r="D7211" s="37" t="n">
        <v>21</v>
      </c>
      <c r="E7211" s="37" t="n">
        <v>0</v>
      </c>
      <c r="F7211" s="37" t="n">
        <v>0</v>
      </c>
      <c r="G7211" s="37" t="n">
        <v>0</v>
      </c>
      <c r="H7211" s="37" t="n">
        <v>2</v>
      </c>
      <c r="I7211" s="37" t="n">
        <v>2</v>
      </c>
      <c r="J7211" s="40" t="n">
        <f aca="false">IF(C7211=0,"",D7211/C7211)</f>
        <v>0.954545454545455</v>
      </c>
    </row>
    <row r="7212" customFormat="false" ht="15" hidden="false" customHeight="false" outlineLevel="0" collapsed="false">
      <c r="A7212" s="37" t="s">
        <v>1376</v>
      </c>
      <c r="B7212" s="37" t="s">
        <v>270</v>
      </c>
      <c r="C7212" s="37" t="n">
        <v>22</v>
      </c>
      <c r="D7212" s="37" t="n">
        <v>19</v>
      </c>
      <c r="E7212" s="37" t="n">
        <v>0</v>
      </c>
      <c r="F7212" s="37" t="n">
        <v>1</v>
      </c>
      <c r="G7212" s="37" t="n">
        <v>0</v>
      </c>
      <c r="H7212" s="37" t="n">
        <v>4</v>
      </c>
      <c r="I7212" s="37" t="n">
        <v>0</v>
      </c>
      <c r="J7212" s="40" t="n">
        <f aca="false">IF(C7212=0,"",D7212/C7212)</f>
        <v>0.863636363636364</v>
      </c>
    </row>
    <row r="7213" customFormat="false" ht="15" hidden="false" customHeight="false" outlineLevel="0" collapsed="false">
      <c r="A7213" s="37" t="s">
        <v>1376</v>
      </c>
      <c r="B7213" s="37" t="s">
        <v>271</v>
      </c>
      <c r="C7213" s="37" t="n">
        <v>22</v>
      </c>
      <c r="D7213" s="37" t="n">
        <v>21</v>
      </c>
      <c r="E7213" s="37" t="n">
        <v>0</v>
      </c>
      <c r="F7213" s="37" t="n">
        <v>1</v>
      </c>
      <c r="G7213" s="37" t="n">
        <v>1</v>
      </c>
      <c r="H7213" s="37" t="n">
        <v>3</v>
      </c>
      <c r="I7213" s="37" t="n">
        <v>2</v>
      </c>
      <c r="J7213" s="40" t="n">
        <f aca="false">IF(C7213=0,"",D7213/C7213)</f>
        <v>0.954545454545455</v>
      </c>
    </row>
    <row r="7214" customFormat="false" ht="15" hidden="false" customHeight="false" outlineLevel="0" collapsed="false">
      <c r="A7214" s="37" t="s">
        <v>1376</v>
      </c>
      <c r="B7214" s="37" t="s">
        <v>272</v>
      </c>
      <c r="C7214" s="37" t="n">
        <v>22</v>
      </c>
      <c r="D7214" s="37" t="n">
        <v>20</v>
      </c>
      <c r="E7214" s="37" t="n">
        <v>0</v>
      </c>
      <c r="F7214" s="37" t="n">
        <v>0</v>
      </c>
      <c r="G7214" s="37" t="n">
        <v>0</v>
      </c>
      <c r="H7214" s="37" t="n">
        <v>0</v>
      </c>
      <c r="I7214" s="37" t="n">
        <v>1</v>
      </c>
      <c r="J7214" s="40" t="n">
        <f aca="false">IF(C7214=0,"",D7214/C7214)</f>
        <v>0.909090909090909</v>
      </c>
    </row>
    <row r="7215" customFormat="false" ht="15" hidden="false" customHeight="false" outlineLevel="0" collapsed="false">
      <c r="A7215" s="37" t="s">
        <v>1376</v>
      </c>
      <c r="B7215" s="37" t="s">
        <v>273</v>
      </c>
      <c r="C7215" s="37" t="n">
        <v>22</v>
      </c>
      <c r="D7215" s="37" t="n">
        <v>21</v>
      </c>
      <c r="E7215" s="37" t="n">
        <v>0</v>
      </c>
      <c r="F7215" s="37" t="n">
        <v>1</v>
      </c>
      <c r="G7215" s="37" t="n">
        <v>1</v>
      </c>
      <c r="H7215" s="37" t="n">
        <v>0</v>
      </c>
      <c r="I7215" s="37" t="n">
        <v>9</v>
      </c>
      <c r="J7215" s="40" t="n">
        <f aca="false">IF(C7215=0,"",D7215/C7215)</f>
        <v>0.954545454545455</v>
      </c>
    </row>
    <row r="7216" customFormat="false" ht="15" hidden="false" customHeight="false" outlineLevel="0" collapsed="false">
      <c r="A7216" s="37" t="s">
        <v>1376</v>
      </c>
      <c r="B7216" s="37" t="s">
        <v>274</v>
      </c>
      <c r="C7216" s="37" t="n">
        <v>22</v>
      </c>
      <c r="D7216" s="37" t="n">
        <v>20</v>
      </c>
      <c r="E7216" s="37" t="n">
        <v>1</v>
      </c>
      <c r="F7216" s="37" t="n">
        <v>0</v>
      </c>
      <c r="G7216" s="37" t="n">
        <v>0</v>
      </c>
      <c r="H7216" s="37" t="n">
        <v>0</v>
      </c>
      <c r="I7216" s="37" t="n">
        <v>4</v>
      </c>
      <c r="J7216" s="40" t="n">
        <f aca="false">IF(C7216=0,"",D7216/C7216)</f>
        <v>0.909090909090909</v>
      </c>
    </row>
    <row r="7217" customFormat="false" ht="15" hidden="false" customHeight="false" outlineLevel="0" collapsed="false">
      <c r="A7217" s="37" t="s">
        <v>1376</v>
      </c>
      <c r="B7217" s="37" t="s">
        <v>275</v>
      </c>
      <c r="C7217" s="37" t="n">
        <v>22</v>
      </c>
      <c r="D7217" s="37" t="n">
        <v>21</v>
      </c>
      <c r="E7217" s="37" t="n">
        <v>0</v>
      </c>
      <c r="F7217" s="37" t="n">
        <v>0</v>
      </c>
      <c r="G7217" s="37" t="n">
        <v>0</v>
      </c>
      <c r="H7217" s="37" t="n">
        <v>2</v>
      </c>
      <c r="I7217" s="37" t="n">
        <v>1</v>
      </c>
      <c r="J7217" s="40" t="n">
        <f aca="false">IF(C7217=0,"",D7217/C7217)</f>
        <v>0.954545454545455</v>
      </c>
    </row>
    <row r="7218" customFormat="false" ht="15" hidden="false" customHeight="false" outlineLevel="0" collapsed="false">
      <c r="A7218" s="37" t="s">
        <v>1376</v>
      </c>
      <c r="B7218" s="37" t="s">
        <v>276</v>
      </c>
      <c r="C7218" s="37" t="n">
        <v>22</v>
      </c>
      <c r="D7218" s="37" t="n">
        <v>22</v>
      </c>
      <c r="E7218" s="37" t="n">
        <v>0</v>
      </c>
      <c r="F7218" s="37" t="n">
        <v>0</v>
      </c>
      <c r="G7218" s="37" t="n">
        <v>0</v>
      </c>
      <c r="H7218" s="37" t="n">
        <v>2</v>
      </c>
      <c r="I7218" s="37" t="n">
        <v>4</v>
      </c>
      <c r="J7218" s="40" t="n">
        <f aca="false">IF(C7218=0,"",D7218/C7218)</f>
        <v>1</v>
      </c>
    </row>
    <row r="7219" customFormat="false" ht="15" hidden="false" customHeight="false" outlineLevel="0" collapsed="false">
      <c r="A7219" s="37" t="s">
        <v>1376</v>
      </c>
      <c r="B7219" s="37" t="s">
        <v>277</v>
      </c>
      <c r="C7219" s="37" t="n">
        <v>22</v>
      </c>
      <c r="D7219" s="37" t="n">
        <v>18</v>
      </c>
      <c r="E7219" s="37" t="n">
        <v>0</v>
      </c>
      <c r="F7219" s="37" t="n">
        <v>2</v>
      </c>
      <c r="G7219" s="37" t="n">
        <v>0</v>
      </c>
      <c r="H7219" s="37" t="n">
        <v>4</v>
      </c>
      <c r="I7219" s="37" t="n">
        <v>0</v>
      </c>
      <c r="J7219" s="40" t="n">
        <f aca="false">IF(C7219=0,"",D7219/C7219)</f>
        <v>0.818181818181818</v>
      </c>
    </row>
    <row r="7220" customFormat="false" ht="15" hidden="false" customHeight="false" outlineLevel="0" collapsed="false">
      <c r="A7220" s="37" t="s">
        <v>1376</v>
      </c>
      <c r="B7220" s="37" t="s">
        <v>278</v>
      </c>
      <c r="C7220" s="37" t="n">
        <v>22</v>
      </c>
      <c r="D7220" s="37" t="n">
        <v>21</v>
      </c>
      <c r="E7220" s="37" t="n">
        <v>2</v>
      </c>
      <c r="F7220" s="37" t="n">
        <v>0</v>
      </c>
      <c r="G7220" s="37" t="n">
        <v>0</v>
      </c>
      <c r="H7220" s="37" t="n">
        <v>1</v>
      </c>
      <c r="I7220" s="37" t="n">
        <v>0</v>
      </c>
      <c r="J7220" s="40" t="n">
        <f aca="false">IF(C7220=0,"",D7220/C7220)</f>
        <v>0.954545454545455</v>
      </c>
    </row>
    <row r="7221" customFormat="false" ht="15" hidden="false" customHeight="false" outlineLevel="0" collapsed="false">
      <c r="A7221" s="37" t="s">
        <v>1376</v>
      </c>
      <c r="B7221" s="37" t="s">
        <v>279</v>
      </c>
      <c r="C7221" s="37" t="n">
        <v>22</v>
      </c>
      <c r="D7221" s="37" t="n">
        <v>20</v>
      </c>
      <c r="E7221" s="37" t="n">
        <v>0</v>
      </c>
      <c r="F7221" s="37" t="n">
        <v>1</v>
      </c>
      <c r="G7221" s="37" t="n">
        <v>0</v>
      </c>
      <c r="H7221" s="37" t="n">
        <v>0</v>
      </c>
      <c r="I7221" s="37" t="n">
        <v>1</v>
      </c>
      <c r="J7221" s="40" t="n">
        <f aca="false">IF(C7221=0,"",D7221/C7221)</f>
        <v>0.909090909090909</v>
      </c>
    </row>
    <row r="7222" customFormat="false" ht="15" hidden="false" customHeight="false" outlineLevel="0" collapsed="false">
      <c r="A7222" s="37" t="s">
        <v>1376</v>
      </c>
      <c r="B7222" s="37" t="s">
        <v>280</v>
      </c>
      <c r="C7222" s="37" t="n">
        <v>22</v>
      </c>
      <c r="D7222" s="37" t="n">
        <v>22</v>
      </c>
      <c r="E7222" s="37" t="n">
        <v>0</v>
      </c>
      <c r="F7222" s="37" t="n">
        <v>0</v>
      </c>
      <c r="G7222" s="37" t="n">
        <v>0</v>
      </c>
      <c r="H7222" s="37" t="n">
        <v>1</v>
      </c>
      <c r="I7222" s="37" t="n">
        <v>3</v>
      </c>
      <c r="J7222" s="40" t="n">
        <f aca="false">IF(C7222=0,"",D7222/C7222)</f>
        <v>1</v>
      </c>
    </row>
    <row r="7223" customFormat="false" ht="15" hidden="false" customHeight="false" outlineLevel="0" collapsed="false">
      <c r="A7223" s="37" t="s">
        <v>1376</v>
      </c>
      <c r="B7223" s="37" t="s">
        <v>281</v>
      </c>
      <c r="C7223" s="37" t="n">
        <v>22</v>
      </c>
      <c r="D7223" s="37" t="n">
        <v>20</v>
      </c>
      <c r="E7223" s="37" t="n">
        <v>3</v>
      </c>
      <c r="F7223" s="37" t="n">
        <v>1</v>
      </c>
      <c r="G7223" s="37" t="n">
        <v>0</v>
      </c>
      <c r="H7223" s="37" t="n">
        <v>1</v>
      </c>
      <c r="I7223" s="37" t="n">
        <v>4</v>
      </c>
      <c r="J7223" s="40" t="n">
        <f aca="false">IF(C7223=0,"",D7223/C7223)</f>
        <v>0.909090909090909</v>
      </c>
    </row>
    <row r="7224" customFormat="false" ht="15" hidden="false" customHeight="false" outlineLevel="0" collapsed="false">
      <c r="A7224" s="37" t="s">
        <v>1132</v>
      </c>
      <c r="B7224" s="37" t="s">
        <v>270</v>
      </c>
      <c r="C7224" s="37" t="n">
        <v>22</v>
      </c>
      <c r="D7224" s="37" t="n">
        <v>20</v>
      </c>
      <c r="E7224" s="37" t="n">
        <v>1</v>
      </c>
      <c r="F7224" s="37" t="n">
        <v>0</v>
      </c>
      <c r="G7224" s="37" t="n">
        <v>0</v>
      </c>
      <c r="H7224" s="37" t="n">
        <v>0</v>
      </c>
      <c r="I7224" s="37" t="n">
        <v>0</v>
      </c>
      <c r="J7224" s="40" t="n">
        <f aca="false">IF(C7224=0,"",D7224/C7224)</f>
        <v>0.909090909090909</v>
      </c>
    </row>
    <row r="7225" customFormat="false" ht="15" hidden="false" customHeight="false" outlineLevel="0" collapsed="false">
      <c r="A7225" s="37" t="s">
        <v>1132</v>
      </c>
      <c r="B7225" s="37" t="s">
        <v>271</v>
      </c>
      <c r="C7225" s="37" t="n">
        <v>22</v>
      </c>
      <c r="D7225" s="37" t="n">
        <v>19</v>
      </c>
      <c r="E7225" s="37" t="n">
        <v>0</v>
      </c>
      <c r="F7225" s="37" t="n">
        <v>0</v>
      </c>
      <c r="G7225" s="37" t="n">
        <v>0</v>
      </c>
      <c r="H7225" s="37" t="n">
        <v>1</v>
      </c>
      <c r="I7225" s="37" t="n">
        <v>1</v>
      </c>
      <c r="J7225" s="40" t="n">
        <f aca="false">IF(C7225=0,"",D7225/C7225)</f>
        <v>0.863636363636364</v>
      </c>
    </row>
    <row r="7226" customFormat="false" ht="15" hidden="false" customHeight="false" outlineLevel="0" collapsed="false">
      <c r="A7226" s="37" t="s">
        <v>1132</v>
      </c>
      <c r="B7226" s="37" t="s">
        <v>272</v>
      </c>
      <c r="C7226" s="37" t="n">
        <v>22</v>
      </c>
      <c r="D7226" s="37" t="n">
        <v>19</v>
      </c>
      <c r="E7226" s="37" t="n">
        <v>1</v>
      </c>
      <c r="F7226" s="37" t="n">
        <v>0</v>
      </c>
      <c r="G7226" s="37" t="n">
        <v>0</v>
      </c>
      <c r="H7226" s="37" t="n">
        <v>0</v>
      </c>
      <c r="I7226" s="37" t="n">
        <v>0</v>
      </c>
      <c r="J7226" s="40" t="n">
        <f aca="false">IF(C7226=0,"",D7226/C7226)</f>
        <v>0.863636363636364</v>
      </c>
    </row>
    <row r="7227" customFormat="false" ht="15" hidden="false" customHeight="false" outlineLevel="0" collapsed="false">
      <c r="A7227" s="37" t="s">
        <v>1132</v>
      </c>
      <c r="B7227" s="37" t="s">
        <v>273</v>
      </c>
      <c r="C7227" s="37" t="n">
        <v>22</v>
      </c>
      <c r="D7227" s="37" t="n">
        <v>18</v>
      </c>
      <c r="E7227" s="37" t="n">
        <v>2</v>
      </c>
      <c r="F7227" s="37" t="n">
        <v>0</v>
      </c>
      <c r="G7227" s="37" t="n">
        <v>1</v>
      </c>
      <c r="H7227" s="37" t="n">
        <v>0</v>
      </c>
      <c r="I7227" s="37" t="n">
        <v>0</v>
      </c>
      <c r="J7227" s="40" t="n">
        <f aca="false">IF(C7227=0,"",D7227/C7227)</f>
        <v>0.818181818181818</v>
      </c>
    </row>
    <row r="7228" customFormat="false" ht="15" hidden="false" customHeight="false" outlineLevel="0" collapsed="false">
      <c r="A7228" s="37" t="s">
        <v>1132</v>
      </c>
      <c r="B7228" s="37" t="s">
        <v>274</v>
      </c>
      <c r="C7228" s="37" t="n">
        <v>22</v>
      </c>
      <c r="D7228" s="37" t="n">
        <v>21</v>
      </c>
      <c r="E7228" s="37" t="n">
        <v>1</v>
      </c>
      <c r="F7228" s="37" t="n">
        <v>0</v>
      </c>
      <c r="G7228" s="37" t="n">
        <v>0</v>
      </c>
      <c r="H7228" s="37" t="n">
        <v>4</v>
      </c>
      <c r="I7228" s="37" t="n">
        <v>0</v>
      </c>
      <c r="J7228" s="40" t="n">
        <f aca="false">IF(C7228=0,"",D7228/C7228)</f>
        <v>0.954545454545455</v>
      </c>
    </row>
    <row r="7229" customFormat="false" ht="15" hidden="false" customHeight="false" outlineLevel="0" collapsed="false">
      <c r="A7229" s="37" t="s">
        <v>1132</v>
      </c>
      <c r="B7229" s="37" t="s">
        <v>275</v>
      </c>
      <c r="C7229" s="37" t="n">
        <v>22</v>
      </c>
      <c r="D7229" s="37" t="n">
        <v>22</v>
      </c>
      <c r="E7229" s="37" t="n">
        <v>1</v>
      </c>
      <c r="F7229" s="37" t="n">
        <v>0</v>
      </c>
      <c r="G7229" s="37" t="n">
        <v>0</v>
      </c>
      <c r="H7229" s="37" t="n">
        <v>3</v>
      </c>
      <c r="I7229" s="37" t="n">
        <v>0</v>
      </c>
      <c r="J7229" s="40" t="n">
        <f aca="false">IF(C7229=0,"",D7229/C7229)</f>
        <v>1</v>
      </c>
    </row>
    <row r="7230" customFormat="false" ht="15" hidden="false" customHeight="false" outlineLevel="0" collapsed="false">
      <c r="A7230" s="37" t="s">
        <v>1132</v>
      </c>
      <c r="B7230" s="37" t="s">
        <v>276</v>
      </c>
      <c r="C7230" s="37" t="n">
        <v>22</v>
      </c>
      <c r="D7230" s="37" t="n">
        <v>20</v>
      </c>
      <c r="E7230" s="37" t="n">
        <v>1</v>
      </c>
      <c r="F7230" s="37" t="n">
        <v>2</v>
      </c>
      <c r="G7230" s="37" t="n">
        <v>0</v>
      </c>
      <c r="H7230" s="37" t="n">
        <v>1</v>
      </c>
      <c r="I7230" s="37" t="n">
        <v>1</v>
      </c>
      <c r="J7230" s="40" t="n">
        <f aca="false">IF(C7230=0,"",D7230/C7230)</f>
        <v>0.909090909090909</v>
      </c>
    </row>
    <row r="7231" customFormat="false" ht="15" hidden="false" customHeight="false" outlineLevel="0" collapsed="false">
      <c r="A7231" s="37" t="s">
        <v>1132</v>
      </c>
      <c r="B7231" s="37" t="s">
        <v>277</v>
      </c>
      <c r="C7231" s="37" t="n">
        <v>22</v>
      </c>
      <c r="D7231" s="37" t="n">
        <v>21</v>
      </c>
      <c r="E7231" s="37" t="n">
        <v>1</v>
      </c>
      <c r="F7231" s="37" t="n">
        <v>0</v>
      </c>
      <c r="G7231" s="37" t="n">
        <v>0</v>
      </c>
      <c r="H7231" s="37" t="n">
        <v>2</v>
      </c>
      <c r="I7231" s="37" t="n">
        <v>7</v>
      </c>
      <c r="J7231" s="40" t="n">
        <f aca="false">IF(C7231=0,"",D7231/C7231)</f>
        <v>0.954545454545455</v>
      </c>
    </row>
    <row r="7232" customFormat="false" ht="15" hidden="false" customHeight="false" outlineLevel="0" collapsed="false">
      <c r="A7232" s="37" t="s">
        <v>1132</v>
      </c>
      <c r="B7232" s="37" t="s">
        <v>278</v>
      </c>
      <c r="C7232" s="37" t="n">
        <v>22</v>
      </c>
      <c r="D7232" s="37" t="n">
        <v>19</v>
      </c>
      <c r="E7232" s="37" t="n">
        <v>1</v>
      </c>
      <c r="F7232" s="37" t="n">
        <v>1</v>
      </c>
      <c r="G7232" s="37" t="n">
        <v>0</v>
      </c>
      <c r="H7232" s="37" t="n">
        <v>5</v>
      </c>
      <c r="I7232" s="37" t="n">
        <v>0</v>
      </c>
      <c r="J7232" s="40" t="n">
        <f aca="false">IF(C7232=0,"",D7232/C7232)</f>
        <v>0.863636363636364</v>
      </c>
    </row>
    <row r="7233" customFormat="false" ht="15" hidden="false" customHeight="false" outlineLevel="0" collapsed="false">
      <c r="A7233" s="37" t="s">
        <v>1132</v>
      </c>
      <c r="B7233" s="37" t="s">
        <v>279</v>
      </c>
      <c r="C7233" s="37" t="n">
        <v>22</v>
      </c>
      <c r="D7233" s="37" t="n">
        <v>20</v>
      </c>
      <c r="E7233" s="37" t="n">
        <v>0</v>
      </c>
      <c r="F7233" s="37" t="n">
        <v>1</v>
      </c>
      <c r="G7233" s="37" t="n">
        <v>0</v>
      </c>
      <c r="H7233" s="37" t="n">
        <v>3</v>
      </c>
      <c r="I7233" s="37" t="n">
        <v>0</v>
      </c>
      <c r="J7233" s="40" t="n">
        <f aca="false">IF(C7233=0,"",D7233/C7233)</f>
        <v>0.909090909090909</v>
      </c>
    </row>
    <row r="7234" customFormat="false" ht="15" hidden="false" customHeight="false" outlineLevel="0" collapsed="false">
      <c r="A7234" s="37" t="s">
        <v>1132</v>
      </c>
      <c r="B7234" s="37" t="s">
        <v>280</v>
      </c>
      <c r="C7234" s="37" t="n">
        <v>22</v>
      </c>
      <c r="D7234" s="37" t="n">
        <v>20</v>
      </c>
      <c r="E7234" s="37" t="n">
        <v>1</v>
      </c>
      <c r="F7234" s="37" t="n">
        <v>2</v>
      </c>
      <c r="G7234" s="37" t="n">
        <v>0</v>
      </c>
      <c r="H7234" s="37" t="n">
        <v>2</v>
      </c>
      <c r="I7234" s="37" t="n">
        <v>3</v>
      </c>
      <c r="J7234" s="40" t="n">
        <f aca="false">IF(C7234=0,"",D7234/C7234)</f>
        <v>0.909090909090909</v>
      </c>
    </row>
    <row r="7235" customFormat="false" ht="15" hidden="false" customHeight="false" outlineLevel="0" collapsed="false">
      <c r="A7235" s="37" t="s">
        <v>1132</v>
      </c>
      <c r="B7235" s="37" t="s">
        <v>281</v>
      </c>
      <c r="C7235" s="37" t="n">
        <v>22</v>
      </c>
      <c r="D7235" s="37" t="n">
        <v>19</v>
      </c>
      <c r="E7235" s="37" t="n">
        <v>0</v>
      </c>
      <c r="F7235" s="37" t="n">
        <v>1</v>
      </c>
      <c r="G7235" s="37" t="n">
        <v>0</v>
      </c>
      <c r="H7235" s="37" t="n">
        <v>2</v>
      </c>
      <c r="I7235" s="37" t="n">
        <v>0</v>
      </c>
      <c r="J7235" s="40" t="n">
        <f aca="false">IF(C7235=0,"",D7235/C7235)</f>
        <v>0.863636363636364</v>
      </c>
    </row>
    <row r="7236" customFormat="false" ht="15" hidden="false" customHeight="false" outlineLevel="0" collapsed="false">
      <c r="A7236" s="37" t="s">
        <v>372</v>
      </c>
      <c r="B7236" s="37" t="s">
        <v>270</v>
      </c>
      <c r="C7236" s="37" t="n">
        <v>22</v>
      </c>
      <c r="D7236" s="37" t="n">
        <v>20</v>
      </c>
      <c r="E7236" s="37" t="n">
        <v>1</v>
      </c>
      <c r="F7236" s="37" t="n">
        <v>1</v>
      </c>
      <c r="G7236" s="37" t="n">
        <v>0</v>
      </c>
      <c r="H7236" s="37" t="n">
        <v>1</v>
      </c>
      <c r="I7236" s="37" t="n">
        <v>1</v>
      </c>
      <c r="J7236" s="40" t="n">
        <f aca="false">IF(C7236=0,"",D7236/C7236)</f>
        <v>0.909090909090909</v>
      </c>
    </row>
    <row r="7237" customFormat="false" ht="15" hidden="false" customHeight="false" outlineLevel="0" collapsed="false">
      <c r="A7237" s="37" t="s">
        <v>372</v>
      </c>
      <c r="B7237" s="37" t="s">
        <v>271</v>
      </c>
      <c r="C7237" s="37" t="n">
        <v>22</v>
      </c>
      <c r="D7237" s="37" t="n">
        <v>20</v>
      </c>
      <c r="E7237" s="37" t="n">
        <v>2</v>
      </c>
      <c r="F7237" s="37" t="n">
        <v>0</v>
      </c>
      <c r="G7237" s="37" t="n">
        <v>0</v>
      </c>
      <c r="H7237" s="37" t="n">
        <v>2</v>
      </c>
      <c r="I7237" s="37" t="n">
        <v>0</v>
      </c>
      <c r="J7237" s="40" t="n">
        <f aca="false">IF(C7237=0,"",D7237/C7237)</f>
        <v>0.909090909090909</v>
      </c>
    </row>
    <row r="7238" customFormat="false" ht="15" hidden="false" customHeight="false" outlineLevel="0" collapsed="false">
      <c r="A7238" s="37" t="s">
        <v>372</v>
      </c>
      <c r="B7238" s="37" t="s">
        <v>272</v>
      </c>
      <c r="C7238" s="37" t="n">
        <v>22</v>
      </c>
      <c r="D7238" s="37" t="n">
        <v>19</v>
      </c>
      <c r="E7238" s="37" t="n">
        <v>0</v>
      </c>
      <c r="F7238" s="37" t="n">
        <v>0</v>
      </c>
      <c r="G7238" s="37" t="n">
        <v>1</v>
      </c>
      <c r="H7238" s="37" t="n">
        <v>1</v>
      </c>
      <c r="I7238" s="37" t="n">
        <v>4</v>
      </c>
      <c r="J7238" s="40" t="n">
        <f aca="false">IF(C7238=0,"",D7238/C7238)</f>
        <v>0.863636363636364</v>
      </c>
    </row>
    <row r="7239" customFormat="false" ht="15" hidden="false" customHeight="false" outlineLevel="0" collapsed="false">
      <c r="A7239" s="37" t="s">
        <v>372</v>
      </c>
      <c r="B7239" s="37" t="s">
        <v>273</v>
      </c>
      <c r="C7239" s="37" t="n">
        <v>22</v>
      </c>
      <c r="D7239" s="37" t="n">
        <v>22</v>
      </c>
      <c r="E7239" s="37" t="n">
        <v>1</v>
      </c>
      <c r="F7239" s="37" t="n">
        <v>1</v>
      </c>
      <c r="G7239" s="37" t="n">
        <v>1</v>
      </c>
      <c r="H7239" s="37" t="n">
        <v>3</v>
      </c>
      <c r="I7239" s="37" t="n">
        <v>1</v>
      </c>
      <c r="J7239" s="40" t="n">
        <f aca="false">IF(C7239=0,"",D7239/C7239)</f>
        <v>1</v>
      </c>
    </row>
    <row r="7240" customFormat="false" ht="15" hidden="false" customHeight="false" outlineLevel="0" collapsed="false">
      <c r="A7240" s="37" t="s">
        <v>372</v>
      </c>
      <c r="B7240" s="37" t="s">
        <v>274</v>
      </c>
      <c r="C7240" s="37" t="n">
        <v>22</v>
      </c>
      <c r="D7240" s="37" t="n">
        <v>21</v>
      </c>
      <c r="E7240" s="37" t="n">
        <v>1</v>
      </c>
      <c r="F7240" s="37" t="n">
        <v>2</v>
      </c>
      <c r="G7240" s="37" t="n">
        <v>0</v>
      </c>
      <c r="H7240" s="37" t="n">
        <v>0</v>
      </c>
      <c r="I7240" s="37" t="n">
        <v>0</v>
      </c>
      <c r="J7240" s="40" t="n">
        <f aca="false">IF(C7240=0,"",D7240/C7240)</f>
        <v>0.954545454545455</v>
      </c>
    </row>
    <row r="7241" customFormat="false" ht="15" hidden="false" customHeight="false" outlineLevel="0" collapsed="false">
      <c r="A7241" s="37" t="s">
        <v>372</v>
      </c>
      <c r="B7241" s="37" t="s">
        <v>275</v>
      </c>
      <c r="C7241" s="37" t="n">
        <v>22</v>
      </c>
      <c r="D7241" s="37" t="n">
        <v>20</v>
      </c>
      <c r="E7241" s="37" t="n">
        <v>1</v>
      </c>
      <c r="F7241" s="37" t="n">
        <v>1</v>
      </c>
      <c r="G7241" s="37" t="n">
        <v>0</v>
      </c>
      <c r="H7241" s="37" t="n">
        <v>3</v>
      </c>
      <c r="I7241" s="37" t="n">
        <v>0</v>
      </c>
      <c r="J7241" s="40" t="n">
        <f aca="false">IF(C7241=0,"",D7241/C7241)</f>
        <v>0.909090909090909</v>
      </c>
    </row>
    <row r="7242" customFormat="false" ht="15" hidden="false" customHeight="false" outlineLevel="0" collapsed="false">
      <c r="A7242" s="37" t="s">
        <v>372</v>
      </c>
      <c r="B7242" s="37" t="s">
        <v>276</v>
      </c>
      <c r="C7242" s="37" t="n">
        <v>22</v>
      </c>
      <c r="D7242" s="37" t="n">
        <v>20</v>
      </c>
      <c r="E7242" s="37" t="n">
        <v>1</v>
      </c>
      <c r="F7242" s="37" t="n">
        <v>2</v>
      </c>
      <c r="G7242" s="37" t="n">
        <v>0</v>
      </c>
      <c r="H7242" s="37" t="n">
        <v>0</v>
      </c>
      <c r="I7242" s="37" t="n">
        <v>0</v>
      </c>
      <c r="J7242" s="40" t="n">
        <f aca="false">IF(C7242=0,"",D7242/C7242)</f>
        <v>0.909090909090909</v>
      </c>
    </row>
    <row r="7243" customFormat="false" ht="15" hidden="false" customHeight="false" outlineLevel="0" collapsed="false">
      <c r="A7243" s="37" t="s">
        <v>372</v>
      </c>
      <c r="B7243" s="37" t="s">
        <v>277</v>
      </c>
      <c r="C7243" s="37" t="n">
        <v>22</v>
      </c>
      <c r="D7243" s="37" t="n">
        <v>18</v>
      </c>
      <c r="E7243" s="37" t="n">
        <v>0</v>
      </c>
      <c r="F7243" s="37" t="n">
        <v>2</v>
      </c>
      <c r="G7243" s="37" t="n">
        <v>0</v>
      </c>
      <c r="H7243" s="37" t="n">
        <v>5</v>
      </c>
      <c r="I7243" s="37" t="n">
        <v>6</v>
      </c>
      <c r="J7243" s="40" t="n">
        <f aca="false">IF(C7243=0,"",D7243/C7243)</f>
        <v>0.818181818181818</v>
      </c>
    </row>
    <row r="7244" customFormat="false" ht="15" hidden="false" customHeight="false" outlineLevel="0" collapsed="false">
      <c r="A7244" s="37" t="s">
        <v>372</v>
      </c>
      <c r="B7244" s="37" t="s">
        <v>278</v>
      </c>
      <c r="C7244" s="37" t="n">
        <v>22</v>
      </c>
      <c r="D7244" s="37" t="n">
        <v>20</v>
      </c>
      <c r="E7244" s="37" t="n">
        <v>2</v>
      </c>
      <c r="F7244" s="37" t="n">
        <v>0</v>
      </c>
      <c r="G7244" s="37" t="n">
        <v>0</v>
      </c>
      <c r="H7244" s="37" t="n">
        <v>1</v>
      </c>
      <c r="I7244" s="37" t="n">
        <v>2</v>
      </c>
      <c r="J7244" s="40" t="n">
        <f aca="false">IF(C7244=0,"",D7244/C7244)</f>
        <v>0.909090909090909</v>
      </c>
    </row>
    <row r="7245" customFormat="false" ht="15" hidden="false" customHeight="false" outlineLevel="0" collapsed="false">
      <c r="A7245" s="37" t="s">
        <v>372</v>
      </c>
      <c r="B7245" s="37" t="s">
        <v>279</v>
      </c>
      <c r="C7245" s="37" t="n">
        <v>22</v>
      </c>
      <c r="D7245" s="37" t="n">
        <v>21</v>
      </c>
      <c r="E7245" s="37" t="n">
        <v>2</v>
      </c>
      <c r="F7245" s="37" t="n">
        <v>2</v>
      </c>
      <c r="G7245" s="37" t="n">
        <v>0</v>
      </c>
      <c r="H7245" s="37" t="n">
        <v>2</v>
      </c>
      <c r="I7245" s="37" t="n">
        <v>2</v>
      </c>
      <c r="J7245" s="40" t="n">
        <f aca="false">IF(C7245=0,"",D7245/C7245)</f>
        <v>0.954545454545455</v>
      </c>
    </row>
    <row r="7246" customFormat="false" ht="15" hidden="false" customHeight="false" outlineLevel="0" collapsed="false">
      <c r="A7246" s="37" t="s">
        <v>372</v>
      </c>
      <c r="B7246" s="37" t="s">
        <v>280</v>
      </c>
      <c r="C7246" s="37" t="n">
        <v>22</v>
      </c>
      <c r="D7246" s="37" t="n">
        <v>20</v>
      </c>
      <c r="E7246" s="37" t="n">
        <v>1</v>
      </c>
      <c r="F7246" s="37" t="n">
        <v>0</v>
      </c>
      <c r="G7246" s="37" t="n">
        <v>1</v>
      </c>
      <c r="H7246" s="37" t="n">
        <v>0</v>
      </c>
      <c r="I7246" s="37" t="n">
        <v>3</v>
      </c>
      <c r="J7246" s="40" t="n">
        <f aca="false">IF(C7246=0,"",D7246/C7246)</f>
        <v>0.909090909090909</v>
      </c>
    </row>
    <row r="7247" customFormat="false" ht="15" hidden="false" customHeight="false" outlineLevel="0" collapsed="false">
      <c r="A7247" s="37" t="s">
        <v>372</v>
      </c>
      <c r="B7247" s="37" t="s">
        <v>281</v>
      </c>
      <c r="C7247" s="37" t="n">
        <v>22</v>
      </c>
      <c r="D7247" s="37" t="n">
        <v>18</v>
      </c>
      <c r="E7247" s="37" t="n">
        <v>0</v>
      </c>
      <c r="F7247" s="37" t="n">
        <v>1</v>
      </c>
      <c r="G7247" s="37" t="n">
        <v>0</v>
      </c>
      <c r="H7247" s="37" t="n">
        <v>2</v>
      </c>
      <c r="I7247" s="37" t="n">
        <v>2</v>
      </c>
      <c r="J7247" s="40" t="n">
        <f aca="false">IF(C7247=0,"",D7247/C7247)</f>
        <v>0.818181818181818</v>
      </c>
    </row>
    <row r="7248" customFormat="false" ht="15" hidden="false" customHeight="false" outlineLevel="0" collapsed="false">
      <c r="A7248" s="37" t="s">
        <v>1378</v>
      </c>
      <c r="B7248" s="37" t="s">
        <v>270</v>
      </c>
      <c r="C7248" s="37" t="n">
        <v>22</v>
      </c>
      <c r="D7248" s="37" t="n">
        <v>21</v>
      </c>
      <c r="E7248" s="37" t="n">
        <v>0</v>
      </c>
      <c r="F7248" s="37" t="n">
        <v>0</v>
      </c>
      <c r="G7248" s="37" t="n">
        <v>0</v>
      </c>
      <c r="H7248" s="37" t="n">
        <v>0</v>
      </c>
      <c r="I7248" s="37" t="n">
        <v>13</v>
      </c>
      <c r="J7248" s="40" t="n">
        <f aca="false">IF(C7248=0,"",D7248/C7248)</f>
        <v>0.954545454545455</v>
      </c>
    </row>
    <row r="7249" customFormat="false" ht="15" hidden="false" customHeight="false" outlineLevel="0" collapsed="false">
      <c r="A7249" s="37" t="s">
        <v>1378</v>
      </c>
      <c r="B7249" s="37" t="s">
        <v>271</v>
      </c>
      <c r="C7249" s="37" t="n">
        <v>22</v>
      </c>
      <c r="D7249" s="37" t="n">
        <v>21</v>
      </c>
      <c r="E7249" s="37" t="n">
        <v>0</v>
      </c>
      <c r="F7249" s="37" t="n">
        <v>0</v>
      </c>
      <c r="G7249" s="37" t="n">
        <v>1</v>
      </c>
      <c r="H7249" s="37" t="n">
        <v>1</v>
      </c>
      <c r="I7249" s="37" t="n">
        <v>17</v>
      </c>
      <c r="J7249" s="40" t="n">
        <f aca="false">IF(C7249=0,"",D7249/C7249)</f>
        <v>0.954545454545455</v>
      </c>
    </row>
    <row r="7250" customFormat="false" ht="15" hidden="false" customHeight="false" outlineLevel="0" collapsed="false">
      <c r="A7250" s="37" t="s">
        <v>1378</v>
      </c>
      <c r="B7250" s="37" t="s">
        <v>272</v>
      </c>
      <c r="C7250" s="37" t="n">
        <v>22</v>
      </c>
      <c r="D7250" s="37" t="n">
        <v>19</v>
      </c>
      <c r="E7250" s="37" t="n">
        <v>0</v>
      </c>
      <c r="F7250" s="37" t="n">
        <v>1</v>
      </c>
      <c r="G7250" s="37" t="n">
        <v>0</v>
      </c>
      <c r="H7250" s="37" t="n">
        <v>1</v>
      </c>
      <c r="I7250" s="37" t="n">
        <v>19</v>
      </c>
      <c r="J7250" s="40" t="n">
        <f aca="false">IF(C7250=0,"",D7250/C7250)</f>
        <v>0.863636363636364</v>
      </c>
    </row>
    <row r="7251" customFormat="false" ht="15" hidden="false" customHeight="false" outlineLevel="0" collapsed="false">
      <c r="A7251" s="37" t="s">
        <v>1378</v>
      </c>
      <c r="B7251" s="37" t="s">
        <v>273</v>
      </c>
      <c r="C7251" s="37" t="n">
        <v>22</v>
      </c>
      <c r="D7251" s="37" t="n">
        <v>21</v>
      </c>
      <c r="E7251" s="37" t="n">
        <v>0</v>
      </c>
      <c r="F7251" s="37" t="n">
        <v>1</v>
      </c>
      <c r="G7251" s="37" t="n">
        <v>0</v>
      </c>
      <c r="H7251" s="37" t="n">
        <v>2</v>
      </c>
      <c r="I7251" s="37" t="n">
        <v>20</v>
      </c>
      <c r="J7251" s="40" t="n">
        <f aca="false">IF(C7251=0,"",D7251/C7251)</f>
        <v>0.954545454545455</v>
      </c>
    </row>
    <row r="7252" customFormat="false" ht="15" hidden="false" customHeight="false" outlineLevel="0" collapsed="false">
      <c r="A7252" s="37" t="s">
        <v>1378</v>
      </c>
      <c r="B7252" s="37" t="s">
        <v>274</v>
      </c>
      <c r="C7252" s="37" t="n">
        <v>22</v>
      </c>
      <c r="D7252" s="37" t="n">
        <v>21</v>
      </c>
      <c r="E7252" s="37" t="n">
        <v>0</v>
      </c>
      <c r="F7252" s="37" t="n">
        <v>1</v>
      </c>
      <c r="G7252" s="37" t="n">
        <v>0</v>
      </c>
      <c r="H7252" s="37" t="n">
        <v>1</v>
      </c>
      <c r="I7252" s="37" t="n">
        <v>21</v>
      </c>
      <c r="J7252" s="40" t="n">
        <f aca="false">IF(C7252=0,"",D7252/C7252)</f>
        <v>0.954545454545455</v>
      </c>
    </row>
    <row r="7253" customFormat="false" ht="15" hidden="false" customHeight="false" outlineLevel="0" collapsed="false">
      <c r="A7253" s="37" t="s">
        <v>1378</v>
      </c>
      <c r="B7253" s="37" t="s">
        <v>275</v>
      </c>
      <c r="C7253" s="37" t="n">
        <v>22</v>
      </c>
      <c r="D7253" s="37" t="n">
        <v>22</v>
      </c>
      <c r="E7253" s="37" t="n">
        <v>0</v>
      </c>
      <c r="F7253" s="37" t="n">
        <v>0</v>
      </c>
      <c r="G7253" s="37" t="n">
        <v>0</v>
      </c>
      <c r="H7253" s="37" t="n">
        <v>3</v>
      </c>
      <c r="I7253" s="37" t="n">
        <v>1</v>
      </c>
      <c r="J7253" s="40" t="n">
        <f aca="false">IF(C7253=0,"",D7253/C7253)</f>
        <v>1</v>
      </c>
    </row>
    <row r="7254" customFormat="false" ht="15" hidden="false" customHeight="false" outlineLevel="0" collapsed="false">
      <c r="A7254" s="37" t="s">
        <v>1378</v>
      </c>
      <c r="B7254" s="37" t="s">
        <v>276</v>
      </c>
      <c r="C7254" s="37" t="n">
        <v>22</v>
      </c>
      <c r="D7254" s="37" t="n">
        <v>21</v>
      </c>
      <c r="E7254" s="37" t="n">
        <v>0</v>
      </c>
      <c r="F7254" s="37" t="n">
        <v>1</v>
      </c>
      <c r="G7254" s="37" t="n">
        <v>0</v>
      </c>
      <c r="H7254" s="37" t="n">
        <v>0</v>
      </c>
      <c r="I7254" s="37" t="n">
        <v>0</v>
      </c>
      <c r="J7254" s="40" t="n">
        <f aca="false">IF(C7254=0,"",D7254/C7254)</f>
        <v>0.954545454545455</v>
      </c>
    </row>
    <row r="7255" customFormat="false" ht="15" hidden="false" customHeight="false" outlineLevel="0" collapsed="false">
      <c r="A7255" s="37" t="s">
        <v>1378</v>
      </c>
      <c r="B7255" s="37" t="s">
        <v>277</v>
      </c>
      <c r="C7255" s="37" t="n">
        <v>22</v>
      </c>
      <c r="D7255" s="37" t="n">
        <v>22</v>
      </c>
      <c r="E7255" s="37" t="n">
        <v>0</v>
      </c>
      <c r="F7255" s="37" t="n">
        <v>1</v>
      </c>
      <c r="G7255" s="37" t="n">
        <v>1</v>
      </c>
      <c r="H7255" s="37" t="n">
        <v>2</v>
      </c>
      <c r="I7255" s="37" t="n">
        <v>6</v>
      </c>
      <c r="J7255" s="40" t="n">
        <f aca="false">IF(C7255=0,"",D7255/C7255)</f>
        <v>1</v>
      </c>
    </row>
    <row r="7256" customFormat="false" ht="15" hidden="false" customHeight="false" outlineLevel="0" collapsed="false">
      <c r="A7256" s="37" t="s">
        <v>1378</v>
      </c>
      <c r="B7256" s="37" t="s">
        <v>278</v>
      </c>
      <c r="C7256" s="37" t="n">
        <v>22</v>
      </c>
      <c r="D7256" s="37" t="n">
        <v>21</v>
      </c>
      <c r="E7256" s="37" t="n">
        <v>1</v>
      </c>
      <c r="F7256" s="37" t="n">
        <v>2</v>
      </c>
      <c r="G7256" s="37" t="n">
        <v>1</v>
      </c>
      <c r="H7256" s="37" t="n">
        <v>3</v>
      </c>
      <c r="I7256" s="37" t="n">
        <v>9</v>
      </c>
      <c r="J7256" s="40" t="n">
        <f aca="false">IF(C7256=0,"",D7256/C7256)</f>
        <v>0.954545454545455</v>
      </c>
    </row>
    <row r="7257" customFormat="false" ht="15" hidden="false" customHeight="false" outlineLevel="0" collapsed="false">
      <c r="A7257" s="37" t="s">
        <v>1378</v>
      </c>
      <c r="B7257" s="37" t="s">
        <v>279</v>
      </c>
      <c r="C7257" s="37" t="n">
        <v>22</v>
      </c>
      <c r="D7257" s="37" t="n">
        <v>22</v>
      </c>
      <c r="E7257" s="37" t="n">
        <v>2</v>
      </c>
      <c r="F7257" s="37" t="n">
        <v>0</v>
      </c>
      <c r="G7257" s="37" t="n">
        <v>0</v>
      </c>
      <c r="H7257" s="37" t="n">
        <v>1</v>
      </c>
      <c r="I7257" s="37" t="n">
        <v>20</v>
      </c>
      <c r="J7257" s="40" t="n">
        <f aca="false">IF(C7257=0,"",D7257/C7257)</f>
        <v>1</v>
      </c>
    </row>
    <row r="7258" customFormat="false" ht="15" hidden="false" customHeight="false" outlineLevel="0" collapsed="false">
      <c r="A7258" s="37" t="s">
        <v>1378</v>
      </c>
      <c r="B7258" s="37" t="s">
        <v>280</v>
      </c>
      <c r="C7258" s="37" t="n">
        <v>22</v>
      </c>
      <c r="D7258" s="37" t="n">
        <v>21</v>
      </c>
      <c r="E7258" s="37" t="n">
        <v>0</v>
      </c>
      <c r="F7258" s="37" t="n">
        <v>0</v>
      </c>
      <c r="G7258" s="37" t="n">
        <v>0</v>
      </c>
      <c r="H7258" s="37" t="n">
        <v>3</v>
      </c>
      <c r="I7258" s="37" t="n">
        <v>18</v>
      </c>
      <c r="J7258" s="40" t="n">
        <f aca="false">IF(C7258=0,"",D7258/C7258)</f>
        <v>0.954545454545455</v>
      </c>
    </row>
    <row r="7259" customFormat="false" ht="15" hidden="false" customHeight="false" outlineLevel="0" collapsed="false">
      <c r="A7259" s="37" t="s">
        <v>1378</v>
      </c>
      <c r="B7259" s="37" t="s">
        <v>281</v>
      </c>
      <c r="C7259" s="37" t="n">
        <v>22</v>
      </c>
      <c r="D7259" s="37" t="n">
        <v>20</v>
      </c>
      <c r="E7259" s="37" t="n">
        <v>4</v>
      </c>
      <c r="F7259" s="37" t="n">
        <v>0</v>
      </c>
      <c r="G7259" s="37" t="n">
        <v>1</v>
      </c>
      <c r="H7259" s="37" t="n">
        <v>1</v>
      </c>
      <c r="I7259" s="37" t="n">
        <v>5</v>
      </c>
      <c r="J7259" s="40" t="n">
        <f aca="false">IF(C7259=0,"",D7259/C7259)</f>
        <v>0.909090909090909</v>
      </c>
    </row>
    <row r="7260" customFormat="false" ht="15" hidden="false" customHeight="false" outlineLevel="0" collapsed="false">
      <c r="A7260" s="37" t="s">
        <v>1379</v>
      </c>
      <c r="B7260" s="37" t="s">
        <v>270</v>
      </c>
      <c r="C7260" s="37" t="n">
        <v>22</v>
      </c>
      <c r="D7260" s="37" t="n">
        <v>21</v>
      </c>
      <c r="E7260" s="37" t="n">
        <v>1</v>
      </c>
      <c r="F7260" s="37" t="n">
        <v>1</v>
      </c>
      <c r="G7260" s="37" t="n">
        <v>0</v>
      </c>
      <c r="H7260" s="37" t="n">
        <v>1</v>
      </c>
      <c r="I7260" s="37" t="n">
        <v>0</v>
      </c>
      <c r="J7260" s="40" t="n">
        <f aca="false">IF(C7260=0,"",D7260/C7260)</f>
        <v>0.954545454545455</v>
      </c>
    </row>
    <row r="7261" customFormat="false" ht="15" hidden="false" customHeight="false" outlineLevel="0" collapsed="false">
      <c r="A7261" s="37" t="s">
        <v>1379</v>
      </c>
      <c r="B7261" s="37" t="s">
        <v>271</v>
      </c>
      <c r="C7261" s="37" t="n">
        <v>22</v>
      </c>
      <c r="D7261" s="37" t="n">
        <v>22</v>
      </c>
      <c r="E7261" s="37" t="n">
        <v>0</v>
      </c>
      <c r="F7261" s="37" t="n">
        <v>0</v>
      </c>
      <c r="G7261" s="37" t="n">
        <v>1</v>
      </c>
      <c r="H7261" s="37" t="n">
        <v>2</v>
      </c>
      <c r="I7261" s="37" t="n">
        <v>1</v>
      </c>
      <c r="J7261" s="40" t="n">
        <f aca="false">IF(C7261=0,"",D7261/C7261)</f>
        <v>1</v>
      </c>
    </row>
    <row r="7262" customFormat="false" ht="15" hidden="false" customHeight="false" outlineLevel="0" collapsed="false">
      <c r="A7262" s="37" t="s">
        <v>1379</v>
      </c>
      <c r="B7262" s="37" t="s">
        <v>272</v>
      </c>
      <c r="C7262" s="37" t="n">
        <v>22</v>
      </c>
      <c r="D7262" s="37" t="n">
        <v>21</v>
      </c>
      <c r="E7262" s="37" t="n">
        <v>0</v>
      </c>
      <c r="F7262" s="37" t="n">
        <v>1</v>
      </c>
      <c r="G7262" s="37" t="n">
        <v>0</v>
      </c>
      <c r="H7262" s="37" t="n">
        <v>0</v>
      </c>
      <c r="I7262" s="37" t="n">
        <v>0</v>
      </c>
      <c r="J7262" s="40" t="n">
        <f aca="false">IF(C7262=0,"",D7262/C7262)</f>
        <v>0.954545454545455</v>
      </c>
    </row>
    <row r="7263" customFormat="false" ht="15" hidden="false" customHeight="false" outlineLevel="0" collapsed="false">
      <c r="A7263" s="37" t="s">
        <v>1379</v>
      </c>
      <c r="B7263" s="37" t="s">
        <v>273</v>
      </c>
      <c r="C7263" s="37" t="n">
        <v>22</v>
      </c>
      <c r="D7263" s="37" t="n">
        <v>21</v>
      </c>
      <c r="E7263" s="37" t="n">
        <v>0</v>
      </c>
      <c r="F7263" s="37" t="n">
        <v>2</v>
      </c>
      <c r="G7263" s="37" t="n">
        <v>0</v>
      </c>
      <c r="H7263" s="37" t="n">
        <v>1</v>
      </c>
      <c r="I7263" s="37" t="n">
        <v>3</v>
      </c>
      <c r="J7263" s="40" t="n">
        <f aca="false">IF(C7263=0,"",D7263/C7263)</f>
        <v>0.954545454545455</v>
      </c>
    </row>
    <row r="7264" customFormat="false" ht="15" hidden="false" customHeight="false" outlineLevel="0" collapsed="false">
      <c r="A7264" s="37" t="s">
        <v>1379</v>
      </c>
      <c r="B7264" s="37" t="s">
        <v>274</v>
      </c>
      <c r="C7264" s="37" t="n">
        <v>22</v>
      </c>
      <c r="D7264" s="37" t="n">
        <v>20</v>
      </c>
      <c r="E7264" s="37" t="n">
        <v>0</v>
      </c>
      <c r="F7264" s="37" t="n">
        <v>0</v>
      </c>
      <c r="G7264" s="37" t="n">
        <v>0</v>
      </c>
      <c r="H7264" s="37" t="n">
        <v>2</v>
      </c>
      <c r="I7264" s="37" t="n">
        <v>0</v>
      </c>
      <c r="J7264" s="40" t="n">
        <f aca="false">IF(C7264=0,"",D7264/C7264)</f>
        <v>0.909090909090909</v>
      </c>
    </row>
    <row r="7265" customFormat="false" ht="15" hidden="false" customHeight="false" outlineLevel="0" collapsed="false">
      <c r="A7265" s="37" t="s">
        <v>1379</v>
      </c>
      <c r="B7265" s="37" t="s">
        <v>275</v>
      </c>
      <c r="C7265" s="37" t="n">
        <v>22</v>
      </c>
      <c r="D7265" s="37" t="n">
        <v>22</v>
      </c>
      <c r="E7265" s="37" t="n">
        <v>0</v>
      </c>
      <c r="F7265" s="37" t="n">
        <v>0</v>
      </c>
      <c r="G7265" s="37" t="n">
        <v>0</v>
      </c>
      <c r="H7265" s="37" t="n">
        <v>1</v>
      </c>
      <c r="I7265" s="37" t="n">
        <v>1</v>
      </c>
      <c r="J7265" s="40" t="n">
        <f aca="false">IF(C7265=0,"",D7265/C7265)</f>
        <v>1</v>
      </c>
    </row>
    <row r="7266" customFormat="false" ht="15" hidden="false" customHeight="false" outlineLevel="0" collapsed="false">
      <c r="A7266" s="37" t="s">
        <v>1379</v>
      </c>
      <c r="B7266" s="37" t="s">
        <v>276</v>
      </c>
      <c r="C7266" s="37" t="n">
        <v>22</v>
      </c>
      <c r="D7266" s="37" t="n">
        <v>19</v>
      </c>
      <c r="E7266" s="37" t="n">
        <v>2</v>
      </c>
      <c r="F7266" s="37" t="n">
        <v>1</v>
      </c>
      <c r="G7266" s="37" t="n">
        <v>0</v>
      </c>
      <c r="H7266" s="37" t="n">
        <v>0</v>
      </c>
      <c r="I7266" s="37" t="n">
        <v>0</v>
      </c>
      <c r="J7266" s="40" t="n">
        <f aca="false">IF(C7266=0,"",D7266/C7266)</f>
        <v>0.863636363636364</v>
      </c>
    </row>
    <row r="7267" customFormat="false" ht="15" hidden="false" customHeight="false" outlineLevel="0" collapsed="false">
      <c r="A7267" s="37" t="s">
        <v>1379</v>
      </c>
      <c r="B7267" s="37" t="s">
        <v>277</v>
      </c>
      <c r="C7267" s="37" t="n">
        <v>22</v>
      </c>
      <c r="D7267" s="37" t="n">
        <v>21</v>
      </c>
      <c r="E7267" s="37" t="n">
        <v>0</v>
      </c>
      <c r="F7267" s="37" t="n">
        <v>0</v>
      </c>
      <c r="G7267" s="37" t="n">
        <v>1</v>
      </c>
      <c r="H7267" s="37" t="n">
        <v>4</v>
      </c>
      <c r="I7267" s="37" t="n">
        <v>1</v>
      </c>
      <c r="J7267" s="40" t="n">
        <f aca="false">IF(C7267=0,"",D7267/C7267)</f>
        <v>0.954545454545455</v>
      </c>
    </row>
    <row r="7268" customFormat="false" ht="15" hidden="false" customHeight="false" outlineLevel="0" collapsed="false">
      <c r="A7268" s="37" t="s">
        <v>1379</v>
      </c>
      <c r="B7268" s="37" t="s">
        <v>278</v>
      </c>
      <c r="C7268" s="37" t="n">
        <v>22</v>
      </c>
      <c r="D7268" s="37" t="n">
        <v>21</v>
      </c>
      <c r="E7268" s="37" t="n">
        <v>1</v>
      </c>
      <c r="F7268" s="37" t="n">
        <v>1</v>
      </c>
      <c r="G7268" s="37" t="n">
        <v>0</v>
      </c>
      <c r="H7268" s="37" t="n">
        <v>2</v>
      </c>
      <c r="I7268" s="37" t="n">
        <v>2</v>
      </c>
      <c r="J7268" s="40" t="n">
        <f aca="false">IF(C7268=0,"",D7268/C7268)</f>
        <v>0.954545454545455</v>
      </c>
    </row>
    <row r="7269" customFormat="false" ht="15" hidden="false" customHeight="false" outlineLevel="0" collapsed="false">
      <c r="A7269" s="37" t="s">
        <v>1379</v>
      </c>
      <c r="B7269" s="37" t="s">
        <v>279</v>
      </c>
      <c r="C7269" s="37" t="n">
        <v>22</v>
      </c>
      <c r="D7269" s="37" t="n">
        <v>20</v>
      </c>
      <c r="E7269" s="37" t="n">
        <v>0</v>
      </c>
      <c r="F7269" s="37" t="n">
        <v>0</v>
      </c>
      <c r="G7269" s="37" t="n">
        <v>0</v>
      </c>
      <c r="H7269" s="37" t="n">
        <v>2</v>
      </c>
      <c r="I7269" s="37" t="n">
        <v>1</v>
      </c>
      <c r="J7269" s="40" t="n">
        <f aca="false">IF(C7269=0,"",D7269/C7269)</f>
        <v>0.909090909090909</v>
      </c>
    </row>
    <row r="7270" customFormat="false" ht="15" hidden="false" customHeight="false" outlineLevel="0" collapsed="false">
      <c r="A7270" s="37" t="s">
        <v>1379</v>
      </c>
      <c r="B7270" s="37" t="s">
        <v>280</v>
      </c>
      <c r="C7270" s="37" t="n">
        <v>22</v>
      </c>
      <c r="D7270" s="37" t="n">
        <v>20</v>
      </c>
      <c r="E7270" s="37" t="n">
        <v>0</v>
      </c>
      <c r="F7270" s="37" t="n">
        <v>0</v>
      </c>
      <c r="G7270" s="37" t="n">
        <v>0</v>
      </c>
      <c r="H7270" s="37" t="n">
        <v>1</v>
      </c>
      <c r="I7270" s="37" t="n">
        <v>1</v>
      </c>
      <c r="J7270" s="40" t="n">
        <f aca="false">IF(C7270=0,"",D7270/C7270)</f>
        <v>0.909090909090909</v>
      </c>
    </row>
    <row r="7271" customFormat="false" ht="15" hidden="false" customHeight="false" outlineLevel="0" collapsed="false">
      <c r="A7271" s="37" t="s">
        <v>1379</v>
      </c>
      <c r="B7271" s="37" t="s">
        <v>281</v>
      </c>
      <c r="C7271" s="37" t="n">
        <v>22</v>
      </c>
      <c r="D7271" s="37" t="n">
        <v>21</v>
      </c>
      <c r="E7271" s="37" t="n">
        <v>1</v>
      </c>
      <c r="F7271" s="37" t="n">
        <v>1</v>
      </c>
      <c r="G7271" s="37" t="n">
        <v>0</v>
      </c>
      <c r="H7271" s="37" t="n">
        <v>0</v>
      </c>
      <c r="I7271" s="37" t="n">
        <v>8</v>
      </c>
      <c r="J7271" s="40" t="n">
        <f aca="false">IF(C7271=0,"",D7271/C7271)</f>
        <v>0.954545454545455</v>
      </c>
    </row>
    <row r="7272" customFormat="false" ht="15" hidden="false" customHeight="false" outlineLevel="0" collapsed="false">
      <c r="A7272" s="37" t="s">
        <v>1380</v>
      </c>
      <c r="B7272" s="37" t="s">
        <v>270</v>
      </c>
      <c r="C7272" s="37" t="n">
        <v>22</v>
      </c>
      <c r="D7272" s="37" t="n">
        <v>21</v>
      </c>
      <c r="E7272" s="37" t="n">
        <v>0</v>
      </c>
      <c r="F7272" s="37" t="n">
        <v>1</v>
      </c>
      <c r="G7272" s="37" t="n">
        <v>0</v>
      </c>
      <c r="H7272" s="37" t="n">
        <v>0</v>
      </c>
      <c r="I7272" s="37" t="n">
        <v>11</v>
      </c>
      <c r="J7272" s="40" t="n">
        <f aca="false">IF(C7272=0,"",D7272/C7272)</f>
        <v>0.954545454545455</v>
      </c>
    </row>
    <row r="7273" customFormat="false" ht="15" hidden="false" customHeight="false" outlineLevel="0" collapsed="false">
      <c r="A7273" s="37" t="s">
        <v>1380</v>
      </c>
      <c r="B7273" s="37" t="s">
        <v>271</v>
      </c>
      <c r="C7273" s="37" t="n">
        <v>22</v>
      </c>
      <c r="D7273" s="37" t="n">
        <v>21</v>
      </c>
      <c r="E7273" s="37" t="n">
        <v>1</v>
      </c>
      <c r="F7273" s="37" t="n">
        <v>0</v>
      </c>
      <c r="G7273" s="37" t="n">
        <v>3</v>
      </c>
      <c r="H7273" s="37" t="n">
        <v>2</v>
      </c>
      <c r="I7273" s="37" t="n">
        <v>0</v>
      </c>
      <c r="J7273" s="40" t="n">
        <f aca="false">IF(C7273=0,"",D7273/C7273)</f>
        <v>0.954545454545455</v>
      </c>
    </row>
    <row r="7274" customFormat="false" ht="15" hidden="false" customHeight="false" outlineLevel="0" collapsed="false">
      <c r="A7274" s="37" t="s">
        <v>1380</v>
      </c>
      <c r="B7274" s="37" t="s">
        <v>272</v>
      </c>
      <c r="C7274" s="37" t="n">
        <v>22</v>
      </c>
      <c r="D7274" s="37" t="n">
        <v>21</v>
      </c>
      <c r="E7274" s="37" t="n">
        <v>0</v>
      </c>
      <c r="F7274" s="37" t="n">
        <v>0</v>
      </c>
      <c r="G7274" s="37" t="n">
        <v>0</v>
      </c>
      <c r="H7274" s="37" t="n">
        <v>3</v>
      </c>
      <c r="I7274" s="37" t="n">
        <v>10</v>
      </c>
      <c r="J7274" s="40" t="n">
        <f aca="false">IF(C7274=0,"",D7274/C7274)</f>
        <v>0.954545454545455</v>
      </c>
    </row>
    <row r="7275" customFormat="false" ht="15" hidden="false" customHeight="false" outlineLevel="0" collapsed="false">
      <c r="A7275" s="37" t="s">
        <v>1380</v>
      </c>
      <c r="B7275" s="37" t="s">
        <v>273</v>
      </c>
      <c r="C7275" s="37" t="n">
        <v>22</v>
      </c>
      <c r="D7275" s="37" t="n">
        <v>22</v>
      </c>
      <c r="E7275" s="37" t="n">
        <v>1</v>
      </c>
      <c r="F7275" s="37" t="n">
        <v>0</v>
      </c>
      <c r="G7275" s="37" t="n">
        <v>0</v>
      </c>
      <c r="H7275" s="37" t="n">
        <v>2</v>
      </c>
      <c r="I7275" s="37" t="n">
        <v>1</v>
      </c>
      <c r="J7275" s="40" t="n">
        <f aca="false">IF(C7275=0,"",D7275/C7275)</f>
        <v>1</v>
      </c>
    </row>
    <row r="7276" customFormat="false" ht="15" hidden="false" customHeight="false" outlineLevel="0" collapsed="false">
      <c r="A7276" s="37" t="s">
        <v>1380</v>
      </c>
      <c r="B7276" s="37" t="s">
        <v>274</v>
      </c>
      <c r="C7276" s="37" t="n">
        <v>22</v>
      </c>
      <c r="D7276" s="37" t="n">
        <v>22</v>
      </c>
      <c r="E7276" s="37" t="n">
        <v>0</v>
      </c>
      <c r="F7276" s="37" t="n">
        <v>1</v>
      </c>
      <c r="G7276" s="37" t="n">
        <v>0</v>
      </c>
      <c r="H7276" s="37" t="n">
        <v>2</v>
      </c>
      <c r="I7276" s="37" t="n">
        <v>4</v>
      </c>
      <c r="J7276" s="40" t="n">
        <f aca="false">IF(C7276=0,"",D7276/C7276)</f>
        <v>1</v>
      </c>
    </row>
    <row r="7277" customFormat="false" ht="15" hidden="false" customHeight="false" outlineLevel="0" collapsed="false">
      <c r="A7277" s="37" t="s">
        <v>1380</v>
      </c>
      <c r="B7277" s="37" t="s">
        <v>275</v>
      </c>
      <c r="C7277" s="37" t="n">
        <v>22</v>
      </c>
      <c r="D7277" s="37" t="n">
        <v>21</v>
      </c>
      <c r="E7277" s="37" t="n">
        <v>0</v>
      </c>
      <c r="F7277" s="37" t="n">
        <v>0</v>
      </c>
      <c r="G7277" s="37" t="n">
        <v>1</v>
      </c>
      <c r="H7277" s="37" t="n">
        <v>0</v>
      </c>
      <c r="I7277" s="37" t="n">
        <v>1</v>
      </c>
      <c r="J7277" s="40" t="n">
        <f aca="false">IF(C7277=0,"",D7277/C7277)</f>
        <v>0.954545454545455</v>
      </c>
    </row>
    <row r="7278" customFormat="false" ht="15" hidden="false" customHeight="false" outlineLevel="0" collapsed="false">
      <c r="A7278" s="37" t="s">
        <v>1380</v>
      </c>
      <c r="B7278" s="37" t="s">
        <v>276</v>
      </c>
      <c r="C7278" s="37" t="n">
        <v>22</v>
      </c>
      <c r="D7278" s="37" t="n">
        <v>20</v>
      </c>
      <c r="E7278" s="37" t="n">
        <v>1</v>
      </c>
      <c r="F7278" s="37" t="n">
        <v>2</v>
      </c>
      <c r="G7278" s="37" t="n">
        <v>0</v>
      </c>
      <c r="H7278" s="37" t="n">
        <v>4</v>
      </c>
      <c r="I7278" s="37" t="n">
        <v>4</v>
      </c>
      <c r="J7278" s="40" t="n">
        <f aca="false">IF(C7278=0,"",D7278/C7278)</f>
        <v>0.909090909090909</v>
      </c>
    </row>
    <row r="7279" customFormat="false" ht="15" hidden="false" customHeight="false" outlineLevel="0" collapsed="false">
      <c r="A7279" s="37" t="s">
        <v>1380</v>
      </c>
      <c r="B7279" s="37" t="s">
        <v>277</v>
      </c>
      <c r="C7279" s="37" t="n">
        <v>22</v>
      </c>
      <c r="D7279" s="37" t="n">
        <v>21</v>
      </c>
      <c r="E7279" s="37" t="n">
        <v>0</v>
      </c>
      <c r="F7279" s="37" t="n">
        <v>0</v>
      </c>
      <c r="G7279" s="37" t="n">
        <v>0</v>
      </c>
      <c r="H7279" s="37" t="n">
        <v>0</v>
      </c>
      <c r="I7279" s="37" t="n">
        <v>0</v>
      </c>
      <c r="J7279" s="40" t="n">
        <f aca="false">IF(C7279=0,"",D7279/C7279)</f>
        <v>0.954545454545455</v>
      </c>
    </row>
    <row r="7280" customFormat="false" ht="15" hidden="false" customHeight="false" outlineLevel="0" collapsed="false">
      <c r="A7280" s="37" t="s">
        <v>1380</v>
      </c>
      <c r="B7280" s="37" t="s">
        <v>278</v>
      </c>
      <c r="C7280" s="37" t="n">
        <v>22</v>
      </c>
      <c r="D7280" s="37" t="n">
        <v>20</v>
      </c>
      <c r="E7280" s="37" t="n">
        <v>0</v>
      </c>
      <c r="F7280" s="37" t="n">
        <v>0</v>
      </c>
      <c r="G7280" s="37" t="n">
        <v>0</v>
      </c>
      <c r="H7280" s="37" t="n">
        <v>2</v>
      </c>
      <c r="I7280" s="37" t="n">
        <v>0</v>
      </c>
      <c r="J7280" s="40" t="n">
        <f aca="false">IF(C7280=0,"",D7280/C7280)</f>
        <v>0.909090909090909</v>
      </c>
    </row>
    <row r="7281" customFormat="false" ht="15" hidden="false" customHeight="false" outlineLevel="0" collapsed="false">
      <c r="A7281" s="37" t="s">
        <v>1380</v>
      </c>
      <c r="B7281" s="37" t="s">
        <v>279</v>
      </c>
      <c r="C7281" s="37" t="n">
        <v>22</v>
      </c>
      <c r="D7281" s="37" t="n">
        <v>20</v>
      </c>
      <c r="E7281" s="37" t="n">
        <v>0</v>
      </c>
      <c r="F7281" s="37" t="n">
        <v>0</v>
      </c>
      <c r="G7281" s="37" t="n">
        <v>0</v>
      </c>
      <c r="H7281" s="37" t="n">
        <v>4</v>
      </c>
      <c r="I7281" s="37" t="n">
        <v>0</v>
      </c>
      <c r="J7281" s="40" t="n">
        <f aca="false">IF(C7281=0,"",D7281/C7281)</f>
        <v>0.909090909090909</v>
      </c>
    </row>
    <row r="7282" customFormat="false" ht="15" hidden="false" customHeight="false" outlineLevel="0" collapsed="false">
      <c r="A7282" s="37" t="s">
        <v>1380</v>
      </c>
      <c r="B7282" s="37" t="s">
        <v>280</v>
      </c>
      <c r="C7282" s="37" t="n">
        <v>22</v>
      </c>
      <c r="D7282" s="37" t="n">
        <v>20</v>
      </c>
      <c r="E7282" s="37" t="n">
        <v>1</v>
      </c>
      <c r="F7282" s="37" t="n">
        <v>1</v>
      </c>
      <c r="G7282" s="37" t="n">
        <v>0</v>
      </c>
      <c r="H7282" s="37" t="n">
        <v>2</v>
      </c>
      <c r="I7282" s="37" t="n">
        <v>4</v>
      </c>
      <c r="J7282" s="40" t="n">
        <f aca="false">IF(C7282=0,"",D7282/C7282)</f>
        <v>0.909090909090909</v>
      </c>
    </row>
    <row r="7283" customFormat="false" ht="15" hidden="false" customHeight="false" outlineLevel="0" collapsed="false">
      <c r="A7283" s="37" t="s">
        <v>1380</v>
      </c>
      <c r="B7283" s="37" t="s">
        <v>281</v>
      </c>
      <c r="C7283" s="37" t="n">
        <v>22</v>
      </c>
      <c r="D7283" s="37" t="n">
        <v>20</v>
      </c>
      <c r="E7283" s="37" t="n">
        <v>0</v>
      </c>
      <c r="F7283" s="37" t="n">
        <v>0</v>
      </c>
      <c r="G7283" s="37" t="n">
        <v>0</v>
      </c>
      <c r="H7283" s="37" t="n">
        <v>1</v>
      </c>
      <c r="I7283" s="37" t="n">
        <v>3</v>
      </c>
      <c r="J7283" s="40" t="n">
        <f aca="false">IF(C7283=0,"",D7283/C7283)</f>
        <v>0.909090909090909</v>
      </c>
    </row>
    <row r="7284" customFormat="false" ht="15" hidden="false" customHeight="false" outlineLevel="0" collapsed="false">
      <c r="A7284" s="37" t="s">
        <v>1381</v>
      </c>
      <c r="B7284" s="37" t="s">
        <v>270</v>
      </c>
      <c r="C7284" s="37" t="n">
        <v>22</v>
      </c>
      <c r="D7284" s="37" t="n">
        <v>22</v>
      </c>
      <c r="E7284" s="37" t="n">
        <v>0</v>
      </c>
      <c r="F7284" s="37" t="n">
        <v>0</v>
      </c>
      <c r="G7284" s="37" t="n">
        <v>0</v>
      </c>
      <c r="H7284" s="37" t="n">
        <v>1</v>
      </c>
      <c r="I7284" s="37" t="n">
        <v>1</v>
      </c>
      <c r="J7284" s="40" t="n">
        <f aca="false">IF(C7284=0,"",D7284/C7284)</f>
        <v>1</v>
      </c>
    </row>
    <row r="7285" customFormat="false" ht="15" hidden="false" customHeight="false" outlineLevel="0" collapsed="false">
      <c r="A7285" s="37" t="s">
        <v>1381</v>
      </c>
      <c r="B7285" s="37" t="s">
        <v>271</v>
      </c>
      <c r="C7285" s="37" t="n">
        <v>22</v>
      </c>
      <c r="D7285" s="37" t="n">
        <v>22</v>
      </c>
      <c r="E7285" s="37" t="n">
        <v>1</v>
      </c>
      <c r="F7285" s="37" t="n">
        <v>0</v>
      </c>
      <c r="G7285" s="37" t="n">
        <v>0</v>
      </c>
      <c r="H7285" s="37" t="n">
        <v>1</v>
      </c>
      <c r="I7285" s="37" t="n">
        <v>0</v>
      </c>
      <c r="J7285" s="40" t="n">
        <f aca="false">IF(C7285=0,"",D7285/C7285)</f>
        <v>1</v>
      </c>
    </row>
    <row r="7286" customFormat="false" ht="15" hidden="false" customHeight="false" outlineLevel="0" collapsed="false">
      <c r="A7286" s="37" t="s">
        <v>1381</v>
      </c>
      <c r="B7286" s="37" t="s">
        <v>272</v>
      </c>
      <c r="C7286" s="37" t="n">
        <v>22</v>
      </c>
      <c r="D7286" s="37" t="n">
        <v>22</v>
      </c>
      <c r="E7286" s="37" t="n">
        <v>1</v>
      </c>
      <c r="F7286" s="37" t="n">
        <v>1</v>
      </c>
      <c r="G7286" s="37" t="n">
        <v>0</v>
      </c>
      <c r="H7286" s="37" t="n">
        <v>0</v>
      </c>
      <c r="I7286" s="37" t="n">
        <v>3</v>
      </c>
      <c r="J7286" s="40" t="n">
        <f aca="false">IF(C7286=0,"",D7286/C7286)</f>
        <v>1</v>
      </c>
    </row>
    <row r="7287" customFormat="false" ht="15" hidden="false" customHeight="false" outlineLevel="0" collapsed="false">
      <c r="A7287" s="37" t="s">
        <v>1381</v>
      </c>
      <c r="B7287" s="37" t="s">
        <v>273</v>
      </c>
      <c r="C7287" s="37" t="n">
        <v>22</v>
      </c>
      <c r="D7287" s="37" t="n">
        <v>21</v>
      </c>
      <c r="E7287" s="37" t="n">
        <v>0</v>
      </c>
      <c r="F7287" s="37" t="n">
        <v>0</v>
      </c>
      <c r="G7287" s="37" t="n">
        <v>0</v>
      </c>
      <c r="H7287" s="37" t="n">
        <v>0</v>
      </c>
      <c r="I7287" s="37" t="n">
        <v>1</v>
      </c>
      <c r="J7287" s="40" t="n">
        <f aca="false">IF(C7287=0,"",D7287/C7287)</f>
        <v>0.954545454545455</v>
      </c>
    </row>
    <row r="7288" customFormat="false" ht="15" hidden="false" customHeight="false" outlineLevel="0" collapsed="false">
      <c r="A7288" s="37" t="s">
        <v>1381</v>
      </c>
      <c r="B7288" s="37" t="s">
        <v>274</v>
      </c>
      <c r="C7288" s="37" t="n">
        <v>22</v>
      </c>
      <c r="D7288" s="37" t="n">
        <v>21</v>
      </c>
      <c r="E7288" s="37" t="n">
        <v>1</v>
      </c>
      <c r="F7288" s="37" t="n">
        <v>2</v>
      </c>
      <c r="G7288" s="37" t="n">
        <v>0</v>
      </c>
      <c r="H7288" s="37" t="n">
        <v>3</v>
      </c>
      <c r="I7288" s="37" t="n">
        <v>0</v>
      </c>
      <c r="J7288" s="40" t="n">
        <f aca="false">IF(C7288=0,"",D7288/C7288)</f>
        <v>0.954545454545455</v>
      </c>
    </row>
    <row r="7289" customFormat="false" ht="15" hidden="false" customHeight="false" outlineLevel="0" collapsed="false">
      <c r="A7289" s="37" t="s">
        <v>1381</v>
      </c>
      <c r="B7289" s="37" t="s">
        <v>275</v>
      </c>
      <c r="C7289" s="37" t="n">
        <v>22</v>
      </c>
      <c r="D7289" s="37" t="n">
        <v>20</v>
      </c>
      <c r="E7289" s="37" t="n">
        <v>0</v>
      </c>
      <c r="F7289" s="37" t="n">
        <v>0</v>
      </c>
      <c r="G7289" s="37" t="n">
        <v>0</v>
      </c>
      <c r="H7289" s="37" t="n">
        <v>1</v>
      </c>
      <c r="I7289" s="37" t="n">
        <v>1</v>
      </c>
      <c r="J7289" s="40" t="n">
        <f aca="false">IF(C7289=0,"",D7289/C7289)</f>
        <v>0.909090909090909</v>
      </c>
    </row>
    <row r="7290" customFormat="false" ht="15" hidden="false" customHeight="false" outlineLevel="0" collapsed="false">
      <c r="A7290" s="37" t="s">
        <v>1381</v>
      </c>
      <c r="B7290" s="37" t="s">
        <v>276</v>
      </c>
      <c r="C7290" s="37" t="n">
        <v>22</v>
      </c>
      <c r="D7290" s="37" t="n">
        <v>21</v>
      </c>
      <c r="E7290" s="37" t="n">
        <v>1</v>
      </c>
      <c r="F7290" s="37" t="n">
        <v>4</v>
      </c>
      <c r="G7290" s="37" t="n">
        <v>0</v>
      </c>
      <c r="H7290" s="37" t="n">
        <v>1</v>
      </c>
      <c r="I7290" s="37" t="n">
        <v>0</v>
      </c>
      <c r="J7290" s="40" t="n">
        <f aca="false">IF(C7290=0,"",D7290/C7290)</f>
        <v>0.954545454545455</v>
      </c>
    </row>
    <row r="7291" customFormat="false" ht="15" hidden="false" customHeight="false" outlineLevel="0" collapsed="false">
      <c r="A7291" s="37" t="s">
        <v>1381</v>
      </c>
      <c r="B7291" s="37" t="s">
        <v>277</v>
      </c>
      <c r="C7291" s="37" t="n">
        <v>22</v>
      </c>
      <c r="D7291" s="37" t="n">
        <v>20</v>
      </c>
      <c r="E7291" s="37" t="n">
        <v>0</v>
      </c>
      <c r="F7291" s="37" t="n">
        <v>1</v>
      </c>
      <c r="G7291" s="37" t="n">
        <v>0</v>
      </c>
      <c r="H7291" s="37" t="n">
        <v>2</v>
      </c>
      <c r="I7291" s="37" t="n">
        <v>0</v>
      </c>
      <c r="J7291" s="40" t="n">
        <f aca="false">IF(C7291=0,"",D7291/C7291)</f>
        <v>0.909090909090909</v>
      </c>
    </row>
    <row r="7292" customFormat="false" ht="15" hidden="false" customHeight="false" outlineLevel="0" collapsed="false">
      <c r="A7292" s="37" t="s">
        <v>1381</v>
      </c>
      <c r="B7292" s="37" t="s">
        <v>278</v>
      </c>
      <c r="C7292" s="37" t="n">
        <v>22</v>
      </c>
      <c r="D7292" s="37" t="n">
        <v>22</v>
      </c>
      <c r="E7292" s="37" t="n">
        <v>1</v>
      </c>
      <c r="F7292" s="37" t="n">
        <v>0</v>
      </c>
      <c r="G7292" s="37" t="n">
        <v>0</v>
      </c>
      <c r="H7292" s="37" t="n">
        <v>1</v>
      </c>
      <c r="I7292" s="37" t="n">
        <v>2</v>
      </c>
      <c r="J7292" s="40" t="n">
        <f aca="false">IF(C7292=0,"",D7292/C7292)</f>
        <v>1</v>
      </c>
    </row>
    <row r="7293" customFormat="false" ht="15" hidden="false" customHeight="false" outlineLevel="0" collapsed="false">
      <c r="A7293" s="37" t="s">
        <v>1381</v>
      </c>
      <c r="B7293" s="37" t="s">
        <v>279</v>
      </c>
      <c r="C7293" s="37" t="n">
        <v>22</v>
      </c>
      <c r="D7293" s="37" t="n">
        <v>20</v>
      </c>
      <c r="E7293" s="37" t="n">
        <v>0</v>
      </c>
      <c r="F7293" s="37" t="n">
        <v>1</v>
      </c>
      <c r="G7293" s="37" t="n">
        <v>0</v>
      </c>
      <c r="H7293" s="37" t="n">
        <v>2</v>
      </c>
      <c r="I7293" s="37" t="n">
        <v>0</v>
      </c>
      <c r="J7293" s="40" t="n">
        <f aca="false">IF(C7293=0,"",D7293/C7293)</f>
        <v>0.909090909090909</v>
      </c>
    </row>
    <row r="7294" customFormat="false" ht="15" hidden="false" customHeight="false" outlineLevel="0" collapsed="false">
      <c r="A7294" s="37" t="s">
        <v>1381</v>
      </c>
      <c r="B7294" s="37" t="s">
        <v>280</v>
      </c>
      <c r="C7294" s="37" t="n">
        <v>22</v>
      </c>
      <c r="D7294" s="37" t="n">
        <v>21</v>
      </c>
      <c r="E7294" s="37" t="n">
        <v>1</v>
      </c>
      <c r="F7294" s="37" t="n">
        <v>0</v>
      </c>
      <c r="G7294" s="37" t="n">
        <v>1</v>
      </c>
      <c r="H7294" s="37" t="n">
        <v>2</v>
      </c>
      <c r="I7294" s="37" t="n">
        <v>0</v>
      </c>
      <c r="J7294" s="40" t="n">
        <f aca="false">IF(C7294=0,"",D7294/C7294)</f>
        <v>0.954545454545455</v>
      </c>
    </row>
    <row r="7295" customFormat="false" ht="15" hidden="false" customHeight="false" outlineLevel="0" collapsed="false">
      <c r="A7295" s="37" t="s">
        <v>1381</v>
      </c>
      <c r="B7295" s="37" t="s">
        <v>281</v>
      </c>
      <c r="C7295" s="37" t="n">
        <v>22</v>
      </c>
      <c r="D7295" s="37" t="n">
        <v>22</v>
      </c>
      <c r="E7295" s="37" t="n">
        <v>0</v>
      </c>
      <c r="F7295" s="37" t="n">
        <v>0</v>
      </c>
      <c r="G7295" s="37" t="n">
        <v>0</v>
      </c>
      <c r="H7295" s="37" t="n">
        <v>1</v>
      </c>
      <c r="I7295" s="37" t="n">
        <v>0</v>
      </c>
      <c r="J7295" s="40" t="n">
        <f aca="false">IF(C7295=0,"",D7295/C7295)</f>
        <v>1</v>
      </c>
    </row>
    <row r="7296" customFormat="false" ht="15" hidden="false" customHeight="false" outlineLevel="0" collapsed="false">
      <c r="A7296" s="37" t="s">
        <v>397</v>
      </c>
      <c r="B7296" s="37" t="s">
        <v>270</v>
      </c>
      <c r="C7296" s="37" t="n">
        <v>22</v>
      </c>
      <c r="D7296" s="37" t="n">
        <v>19</v>
      </c>
      <c r="E7296" s="37" t="n">
        <v>0</v>
      </c>
      <c r="F7296" s="37" t="n">
        <v>0</v>
      </c>
      <c r="G7296" s="37" t="n">
        <v>0</v>
      </c>
      <c r="H7296" s="37" t="n">
        <v>2</v>
      </c>
      <c r="I7296" s="37" t="n">
        <v>0</v>
      </c>
      <c r="J7296" s="40" t="n">
        <f aca="false">IF(C7296=0,"",D7296/C7296)</f>
        <v>0.863636363636364</v>
      </c>
    </row>
    <row r="7297" customFormat="false" ht="15" hidden="false" customHeight="false" outlineLevel="0" collapsed="false">
      <c r="A7297" s="37" t="s">
        <v>397</v>
      </c>
      <c r="B7297" s="37" t="s">
        <v>271</v>
      </c>
      <c r="C7297" s="37" t="n">
        <v>22</v>
      </c>
      <c r="D7297" s="37" t="n">
        <v>21</v>
      </c>
      <c r="E7297" s="37" t="n">
        <v>2</v>
      </c>
      <c r="F7297" s="37" t="n">
        <v>1</v>
      </c>
      <c r="G7297" s="37" t="n">
        <v>0</v>
      </c>
      <c r="H7297" s="37" t="n">
        <v>0</v>
      </c>
      <c r="I7297" s="37" t="n">
        <v>0</v>
      </c>
      <c r="J7297" s="40" t="n">
        <f aca="false">IF(C7297=0,"",D7297/C7297)</f>
        <v>0.954545454545455</v>
      </c>
    </row>
    <row r="7298" customFormat="false" ht="15" hidden="false" customHeight="false" outlineLevel="0" collapsed="false">
      <c r="A7298" s="37" t="s">
        <v>397</v>
      </c>
      <c r="B7298" s="37" t="s">
        <v>272</v>
      </c>
      <c r="C7298" s="37" t="n">
        <v>22</v>
      </c>
      <c r="D7298" s="37" t="n">
        <v>19</v>
      </c>
      <c r="E7298" s="37" t="n">
        <v>0</v>
      </c>
      <c r="F7298" s="37" t="n">
        <v>0</v>
      </c>
      <c r="G7298" s="37" t="n">
        <v>0</v>
      </c>
      <c r="H7298" s="37" t="n">
        <v>2</v>
      </c>
      <c r="I7298" s="37" t="n">
        <v>1</v>
      </c>
      <c r="J7298" s="40" t="n">
        <f aca="false">IF(C7298=0,"",D7298/C7298)</f>
        <v>0.863636363636364</v>
      </c>
    </row>
    <row r="7299" customFormat="false" ht="15" hidden="false" customHeight="false" outlineLevel="0" collapsed="false">
      <c r="A7299" s="37" t="s">
        <v>397</v>
      </c>
      <c r="B7299" s="37" t="s">
        <v>273</v>
      </c>
      <c r="C7299" s="37" t="n">
        <v>22</v>
      </c>
      <c r="D7299" s="37" t="n">
        <v>22</v>
      </c>
      <c r="E7299" s="37" t="n">
        <v>1</v>
      </c>
      <c r="F7299" s="37" t="n">
        <v>1</v>
      </c>
      <c r="G7299" s="37" t="n">
        <v>0</v>
      </c>
      <c r="H7299" s="37" t="n">
        <v>1</v>
      </c>
      <c r="I7299" s="37" t="n">
        <v>0</v>
      </c>
      <c r="J7299" s="40" t="n">
        <f aca="false">IF(C7299=0,"",D7299/C7299)</f>
        <v>1</v>
      </c>
    </row>
    <row r="7300" customFormat="false" ht="15" hidden="false" customHeight="false" outlineLevel="0" collapsed="false">
      <c r="A7300" s="37" t="s">
        <v>397</v>
      </c>
      <c r="B7300" s="37" t="s">
        <v>274</v>
      </c>
      <c r="C7300" s="37" t="n">
        <v>22</v>
      </c>
      <c r="D7300" s="37" t="n">
        <v>20</v>
      </c>
      <c r="E7300" s="37" t="n">
        <v>0</v>
      </c>
      <c r="F7300" s="37" t="n">
        <v>1</v>
      </c>
      <c r="G7300" s="37" t="n">
        <v>1</v>
      </c>
      <c r="H7300" s="37" t="n">
        <v>0</v>
      </c>
      <c r="I7300" s="37" t="n">
        <v>0</v>
      </c>
      <c r="J7300" s="40" t="n">
        <f aca="false">IF(C7300=0,"",D7300/C7300)</f>
        <v>0.909090909090909</v>
      </c>
    </row>
    <row r="7301" customFormat="false" ht="15" hidden="false" customHeight="false" outlineLevel="0" collapsed="false">
      <c r="A7301" s="37" t="s">
        <v>397</v>
      </c>
      <c r="B7301" s="37" t="s">
        <v>275</v>
      </c>
      <c r="C7301" s="37" t="n">
        <v>22</v>
      </c>
      <c r="D7301" s="37" t="n">
        <v>21</v>
      </c>
      <c r="E7301" s="37" t="n">
        <v>0</v>
      </c>
      <c r="F7301" s="37" t="n">
        <v>3</v>
      </c>
      <c r="G7301" s="37" t="n">
        <v>0</v>
      </c>
      <c r="H7301" s="37" t="n">
        <v>3</v>
      </c>
      <c r="I7301" s="37" t="n">
        <v>0</v>
      </c>
      <c r="J7301" s="40" t="n">
        <f aca="false">IF(C7301=0,"",D7301/C7301)</f>
        <v>0.954545454545455</v>
      </c>
    </row>
    <row r="7302" customFormat="false" ht="15" hidden="false" customHeight="false" outlineLevel="0" collapsed="false">
      <c r="A7302" s="37" t="s">
        <v>397</v>
      </c>
      <c r="B7302" s="37" t="s">
        <v>276</v>
      </c>
      <c r="C7302" s="37" t="n">
        <v>22</v>
      </c>
      <c r="D7302" s="37" t="n">
        <v>22</v>
      </c>
      <c r="E7302" s="37" t="n">
        <v>1</v>
      </c>
      <c r="F7302" s="37" t="n">
        <v>1</v>
      </c>
      <c r="G7302" s="37" t="n">
        <v>0</v>
      </c>
      <c r="H7302" s="37" t="n">
        <v>2</v>
      </c>
      <c r="I7302" s="37" t="n">
        <v>3</v>
      </c>
      <c r="J7302" s="40" t="n">
        <f aca="false">IF(C7302=0,"",D7302/C7302)</f>
        <v>1</v>
      </c>
    </row>
    <row r="7303" customFormat="false" ht="15" hidden="false" customHeight="false" outlineLevel="0" collapsed="false">
      <c r="A7303" s="37" t="s">
        <v>397</v>
      </c>
      <c r="B7303" s="37" t="s">
        <v>277</v>
      </c>
      <c r="C7303" s="37" t="n">
        <v>22</v>
      </c>
      <c r="D7303" s="37" t="n">
        <v>21</v>
      </c>
      <c r="E7303" s="37" t="n">
        <v>1</v>
      </c>
      <c r="F7303" s="37" t="n">
        <v>1</v>
      </c>
      <c r="G7303" s="37" t="n">
        <v>1</v>
      </c>
      <c r="H7303" s="37" t="n">
        <v>2</v>
      </c>
      <c r="I7303" s="37" t="n">
        <v>6</v>
      </c>
      <c r="J7303" s="40" t="n">
        <f aca="false">IF(C7303=0,"",D7303/C7303)</f>
        <v>0.954545454545455</v>
      </c>
    </row>
    <row r="7304" customFormat="false" ht="15" hidden="false" customHeight="false" outlineLevel="0" collapsed="false">
      <c r="A7304" s="37" t="s">
        <v>397</v>
      </c>
      <c r="B7304" s="37" t="s">
        <v>278</v>
      </c>
      <c r="C7304" s="37" t="n">
        <v>22</v>
      </c>
      <c r="D7304" s="37" t="n">
        <v>20</v>
      </c>
      <c r="E7304" s="37" t="n">
        <v>1</v>
      </c>
      <c r="F7304" s="37" t="n">
        <v>1</v>
      </c>
      <c r="G7304" s="37" t="n">
        <v>0</v>
      </c>
      <c r="H7304" s="37" t="n">
        <v>1</v>
      </c>
      <c r="I7304" s="37" t="n">
        <v>2</v>
      </c>
      <c r="J7304" s="40" t="n">
        <f aca="false">IF(C7304=0,"",D7304/C7304)</f>
        <v>0.909090909090909</v>
      </c>
    </row>
    <row r="7305" customFormat="false" ht="15" hidden="false" customHeight="false" outlineLevel="0" collapsed="false">
      <c r="A7305" s="37" t="s">
        <v>397</v>
      </c>
      <c r="B7305" s="37" t="s">
        <v>279</v>
      </c>
      <c r="C7305" s="37" t="n">
        <v>22</v>
      </c>
      <c r="D7305" s="37" t="n">
        <v>20</v>
      </c>
      <c r="E7305" s="37" t="n">
        <v>0</v>
      </c>
      <c r="F7305" s="37" t="n">
        <v>0</v>
      </c>
      <c r="G7305" s="37" t="n">
        <v>0</v>
      </c>
      <c r="H7305" s="37" t="n">
        <v>1</v>
      </c>
      <c r="I7305" s="37" t="n">
        <v>1</v>
      </c>
      <c r="J7305" s="40" t="n">
        <f aca="false">IF(C7305=0,"",D7305/C7305)</f>
        <v>0.909090909090909</v>
      </c>
    </row>
    <row r="7306" customFormat="false" ht="15" hidden="false" customHeight="false" outlineLevel="0" collapsed="false">
      <c r="A7306" s="37" t="s">
        <v>397</v>
      </c>
      <c r="B7306" s="37" t="s">
        <v>280</v>
      </c>
      <c r="C7306" s="37" t="n">
        <v>22</v>
      </c>
      <c r="D7306" s="37" t="n">
        <v>21</v>
      </c>
      <c r="E7306" s="37" t="n">
        <v>1</v>
      </c>
      <c r="F7306" s="37" t="n">
        <v>0</v>
      </c>
      <c r="G7306" s="37" t="n">
        <v>0</v>
      </c>
      <c r="H7306" s="37" t="n">
        <v>1</v>
      </c>
      <c r="I7306" s="37" t="n">
        <v>0</v>
      </c>
      <c r="J7306" s="40" t="n">
        <f aca="false">IF(C7306=0,"",D7306/C7306)</f>
        <v>0.954545454545455</v>
      </c>
    </row>
    <row r="7307" customFormat="false" ht="15" hidden="false" customHeight="false" outlineLevel="0" collapsed="false">
      <c r="A7307" s="37" t="s">
        <v>397</v>
      </c>
      <c r="B7307" s="37" t="s">
        <v>281</v>
      </c>
      <c r="C7307" s="37" t="n">
        <v>22</v>
      </c>
      <c r="D7307" s="37" t="n">
        <v>22</v>
      </c>
      <c r="E7307" s="37" t="n">
        <v>0</v>
      </c>
      <c r="F7307" s="37" t="n">
        <v>0</v>
      </c>
      <c r="G7307" s="37" t="n">
        <v>0</v>
      </c>
      <c r="H7307" s="37" t="n">
        <v>1</v>
      </c>
      <c r="I7307" s="37" t="n">
        <v>0</v>
      </c>
      <c r="J7307" s="40" t="n">
        <f aca="false">IF(C7307=0,"",D7307/C7307)</f>
        <v>1</v>
      </c>
    </row>
    <row r="7308" customFormat="false" ht="15" hidden="false" customHeight="false" outlineLevel="0" collapsed="false">
      <c r="A7308" s="37" t="s">
        <v>1383</v>
      </c>
      <c r="B7308" s="37" t="s">
        <v>270</v>
      </c>
      <c r="C7308" s="37" t="n">
        <v>22</v>
      </c>
      <c r="D7308" s="37" t="n">
        <v>21</v>
      </c>
      <c r="E7308" s="37" t="n">
        <v>4</v>
      </c>
      <c r="F7308" s="37" t="n">
        <v>1</v>
      </c>
      <c r="G7308" s="37" t="n">
        <v>1</v>
      </c>
      <c r="H7308" s="37" t="n">
        <v>1</v>
      </c>
      <c r="I7308" s="37" t="n">
        <v>6</v>
      </c>
      <c r="J7308" s="40" t="n">
        <f aca="false">IF(C7308=0,"",D7308/C7308)</f>
        <v>0.954545454545455</v>
      </c>
    </row>
    <row r="7309" customFormat="false" ht="15" hidden="false" customHeight="false" outlineLevel="0" collapsed="false">
      <c r="A7309" s="37" t="s">
        <v>1383</v>
      </c>
      <c r="B7309" s="37" t="s">
        <v>271</v>
      </c>
      <c r="C7309" s="37" t="n">
        <v>22</v>
      </c>
      <c r="D7309" s="37" t="n">
        <v>21</v>
      </c>
      <c r="E7309" s="37" t="n">
        <v>0</v>
      </c>
      <c r="F7309" s="37" t="n">
        <v>0</v>
      </c>
      <c r="G7309" s="37" t="n">
        <v>0</v>
      </c>
      <c r="H7309" s="37" t="n">
        <v>0</v>
      </c>
      <c r="I7309" s="37" t="n">
        <v>3</v>
      </c>
      <c r="J7309" s="40" t="n">
        <f aca="false">IF(C7309=0,"",D7309/C7309)</f>
        <v>0.954545454545455</v>
      </c>
    </row>
    <row r="7310" customFormat="false" ht="15" hidden="false" customHeight="false" outlineLevel="0" collapsed="false">
      <c r="A7310" s="37" t="s">
        <v>1383</v>
      </c>
      <c r="B7310" s="37" t="s">
        <v>272</v>
      </c>
      <c r="C7310" s="37" t="n">
        <v>22</v>
      </c>
      <c r="D7310" s="37" t="n">
        <v>21</v>
      </c>
      <c r="E7310" s="37" t="n">
        <v>1</v>
      </c>
      <c r="F7310" s="37" t="n">
        <v>0</v>
      </c>
      <c r="G7310" s="37" t="n">
        <v>0</v>
      </c>
      <c r="H7310" s="37" t="n">
        <v>5</v>
      </c>
      <c r="I7310" s="37" t="n">
        <v>0</v>
      </c>
      <c r="J7310" s="40" t="n">
        <f aca="false">IF(C7310=0,"",D7310/C7310)</f>
        <v>0.954545454545455</v>
      </c>
    </row>
    <row r="7311" customFormat="false" ht="15" hidden="false" customHeight="false" outlineLevel="0" collapsed="false">
      <c r="A7311" s="37" t="s">
        <v>1383</v>
      </c>
      <c r="B7311" s="37" t="s">
        <v>273</v>
      </c>
      <c r="C7311" s="37" t="n">
        <v>22</v>
      </c>
      <c r="D7311" s="37" t="n">
        <v>22</v>
      </c>
      <c r="E7311" s="37" t="n">
        <v>1</v>
      </c>
      <c r="F7311" s="37" t="n">
        <v>1</v>
      </c>
      <c r="G7311" s="37" t="n">
        <v>0</v>
      </c>
      <c r="H7311" s="37" t="n">
        <v>1</v>
      </c>
      <c r="I7311" s="37" t="n">
        <v>3</v>
      </c>
      <c r="J7311" s="40" t="n">
        <f aca="false">IF(C7311=0,"",D7311/C7311)</f>
        <v>1</v>
      </c>
    </row>
    <row r="7312" customFormat="false" ht="15" hidden="false" customHeight="false" outlineLevel="0" collapsed="false">
      <c r="A7312" s="37" t="s">
        <v>1383</v>
      </c>
      <c r="B7312" s="37" t="s">
        <v>274</v>
      </c>
      <c r="C7312" s="37" t="n">
        <v>22</v>
      </c>
      <c r="D7312" s="37" t="n">
        <v>20</v>
      </c>
      <c r="E7312" s="37" t="n">
        <v>1</v>
      </c>
      <c r="F7312" s="37" t="n">
        <v>0</v>
      </c>
      <c r="G7312" s="37" t="n">
        <v>0</v>
      </c>
      <c r="H7312" s="37" t="n">
        <v>2</v>
      </c>
      <c r="I7312" s="37" t="n">
        <v>1</v>
      </c>
      <c r="J7312" s="40" t="n">
        <f aca="false">IF(C7312=0,"",D7312/C7312)</f>
        <v>0.909090909090909</v>
      </c>
    </row>
    <row r="7313" customFormat="false" ht="15" hidden="false" customHeight="false" outlineLevel="0" collapsed="false">
      <c r="A7313" s="37" t="s">
        <v>1383</v>
      </c>
      <c r="B7313" s="37" t="s">
        <v>275</v>
      </c>
      <c r="C7313" s="37" t="n">
        <v>22</v>
      </c>
      <c r="D7313" s="37" t="n">
        <v>18</v>
      </c>
      <c r="E7313" s="37" t="n">
        <v>0</v>
      </c>
      <c r="F7313" s="37" t="n">
        <v>2</v>
      </c>
      <c r="G7313" s="37" t="n">
        <v>1</v>
      </c>
      <c r="H7313" s="37" t="n">
        <v>2</v>
      </c>
      <c r="I7313" s="37" t="n">
        <v>0</v>
      </c>
      <c r="J7313" s="40" t="n">
        <f aca="false">IF(C7313=0,"",D7313/C7313)</f>
        <v>0.818181818181818</v>
      </c>
    </row>
    <row r="7314" customFormat="false" ht="15" hidden="false" customHeight="false" outlineLevel="0" collapsed="false">
      <c r="A7314" s="37" t="s">
        <v>1383</v>
      </c>
      <c r="B7314" s="37" t="s">
        <v>276</v>
      </c>
      <c r="C7314" s="37" t="n">
        <v>22</v>
      </c>
      <c r="D7314" s="37" t="n">
        <v>21</v>
      </c>
      <c r="E7314" s="37" t="n">
        <v>1</v>
      </c>
      <c r="F7314" s="37" t="n">
        <v>1</v>
      </c>
      <c r="G7314" s="37" t="n">
        <v>0</v>
      </c>
      <c r="H7314" s="37" t="n">
        <v>1</v>
      </c>
      <c r="I7314" s="37" t="n">
        <v>2</v>
      </c>
      <c r="J7314" s="40" t="n">
        <f aca="false">IF(C7314=0,"",D7314/C7314)</f>
        <v>0.954545454545455</v>
      </c>
    </row>
    <row r="7315" customFormat="false" ht="15" hidden="false" customHeight="false" outlineLevel="0" collapsed="false">
      <c r="A7315" s="37" t="s">
        <v>1383</v>
      </c>
      <c r="B7315" s="37" t="s">
        <v>277</v>
      </c>
      <c r="C7315" s="37" t="n">
        <v>22</v>
      </c>
      <c r="D7315" s="37" t="n">
        <v>22</v>
      </c>
      <c r="E7315" s="37" t="n">
        <v>1</v>
      </c>
      <c r="F7315" s="37" t="n">
        <v>1</v>
      </c>
      <c r="G7315" s="37" t="n">
        <v>0</v>
      </c>
      <c r="H7315" s="37" t="n">
        <v>1</v>
      </c>
      <c r="I7315" s="37" t="n">
        <v>4</v>
      </c>
      <c r="J7315" s="40" t="n">
        <f aca="false">IF(C7315=0,"",D7315/C7315)</f>
        <v>1</v>
      </c>
    </row>
    <row r="7316" customFormat="false" ht="15" hidden="false" customHeight="false" outlineLevel="0" collapsed="false">
      <c r="A7316" s="37" t="s">
        <v>1383</v>
      </c>
      <c r="B7316" s="37" t="s">
        <v>278</v>
      </c>
      <c r="C7316" s="37" t="n">
        <v>22</v>
      </c>
      <c r="D7316" s="37" t="n">
        <v>20</v>
      </c>
      <c r="E7316" s="37" t="n">
        <v>0</v>
      </c>
      <c r="F7316" s="37" t="n">
        <v>1</v>
      </c>
      <c r="G7316" s="37" t="n">
        <v>0</v>
      </c>
      <c r="H7316" s="37" t="n">
        <v>2</v>
      </c>
      <c r="I7316" s="37" t="n">
        <v>0</v>
      </c>
      <c r="J7316" s="40" t="n">
        <f aca="false">IF(C7316=0,"",D7316/C7316)</f>
        <v>0.909090909090909</v>
      </c>
    </row>
    <row r="7317" customFormat="false" ht="15" hidden="false" customHeight="false" outlineLevel="0" collapsed="false">
      <c r="A7317" s="37" t="s">
        <v>1383</v>
      </c>
      <c r="B7317" s="37" t="s">
        <v>279</v>
      </c>
      <c r="C7317" s="37" t="n">
        <v>22</v>
      </c>
      <c r="D7317" s="37" t="n">
        <v>20</v>
      </c>
      <c r="E7317" s="37" t="n">
        <v>1</v>
      </c>
      <c r="F7317" s="37" t="n">
        <v>2</v>
      </c>
      <c r="G7317" s="37" t="n">
        <v>0</v>
      </c>
      <c r="H7317" s="37" t="n">
        <v>3</v>
      </c>
      <c r="I7317" s="37" t="n">
        <v>1</v>
      </c>
      <c r="J7317" s="40" t="n">
        <f aca="false">IF(C7317=0,"",D7317/C7317)</f>
        <v>0.909090909090909</v>
      </c>
    </row>
    <row r="7318" customFormat="false" ht="15" hidden="false" customHeight="false" outlineLevel="0" collapsed="false">
      <c r="A7318" s="37" t="s">
        <v>1383</v>
      </c>
      <c r="B7318" s="37" t="s">
        <v>280</v>
      </c>
      <c r="C7318" s="37" t="n">
        <v>22</v>
      </c>
      <c r="D7318" s="37" t="n">
        <v>20</v>
      </c>
      <c r="E7318" s="37" t="n">
        <v>2</v>
      </c>
      <c r="F7318" s="37" t="n">
        <v>1</v>
      </c>
      <c r="G7318" s="37" t="n">
        <v>0</v>
      </c>
      <c r="H7318" s="37" t="n">
        <v>1</v>
      </c>
      <c r="I7318" s="37" t="n">
        <v>3</v>
      </c>
      <c r="J7318" s="40" t="n">
        <f aca="false">IF(C7318=0,"",D7318/C7318)</f>
        <v>0.909090909090909</v>
      </c>
    </row>
    <row r="7319" customFormat="false" ht="15" hidden="false" customHeight="false" outlineLevel="0" collapsed="false">
      <c r="A7319" s="37" t="s">
        <v>1383</v>
      </c>
      <c r="B7319" s="37" t="s">
        <v>281</v>
      </c>
      <c r="C7319" s="37" t="n">
        <v>22</v>
      </c>
      <c r="D7319" s="37" t="n">
        <v>20</v>
      </c>
      <c r="E7319" s="37" t="n">
        <v>1</v>
      </c>
      <c r="F7319" s="37" t="n">
        <v>0</v>
      </c>
      <c r="G7319" s="37" t="n">
        <v>0</v>
      </c>
      <c r="H7319" s="37" t="n">
        <v>0</v>
      </c>
      <c r="I7319" s="37" t="n">
        <v>5</v>
      </c>
      <c r="J7319" s="40" t="n">
        <f aca="false">IF(C7319=0,"",D7319/C7319)</f>
        <v>0.909090909090909</v>
      </c>
    </row>
    <row r="7320" customFormat="false" ht="15" hidden="false" customHeight="false" outlineLevel="0" collapsed="false">
      <c r="A7320" s="37" t="s">
        <v>1384</v>
      </c>
      <c r="B7320" s="37" t="s">
        <v>270</v>
      </c>
      <c r="C7320" s="37" t="n">
        <v>22</v>
      </c>
      <c r="D7320" s="37" t="n">
        <v>19</v>
      </c>
      <c r="E7320" s="37" t="n">
        <v>2</v>
      </c>
      <c r="F7320" s="37" t="n">
        <v>1</v>
      </c>
      <c r="G7320" s="37" t="n">
        <v>0</v>
      </c>
      <c r="H7320" s="37" t="n">
        <v>0</v>
      </c>
      <c r="I7320" s="37" t="n">
        <v>3</v>
      </c>
      <c r="J7320" s="40" t="n">
        <f aca="false">IF(C7320=0,"",D7320/C7320)</f>
        <v>0.863636363636364</v>
      </c>
    </row>
    <row r="7321" customFormat="false" ht="15" hidden="false" customHeight="false" outlineLevel="0" collapsed="false">
      <c r="A7321" s="37" t="s">
        <v>1384</v>
      </c>
      <c r="B7321" s="37" t="s">
        <v>271</v>
      </c>
      <c r="C7321" s="37" t="n">
        <v>22</v>
      </c>
      <c r="D7321" s="37" t="n">
        <v>22</v>
      </c>
      <c r="E7321" s="37" t="n">
        <v>0</v>
      </c>
      <c r="F7321" s="37" t="n">
        <v>1</v>
      </c>
      <c r="G7321" s="37" t="n">
        <v>0</v>
      </c>
      <c r="H7321" s="37" t="n">
        <v>2</v>
      </c>
      <c r="I7321" s="37" t="n">
        <v>9</v>
      </c>
      <c r="J7321" s="40" t="n">
        <f aca="false">IF(C7321=0,"",D7321/C7321)</f>
        <v>1</v>
      </c>
    </row>
    <row r="7322" customFormat="false" ht="15" hidden="false" customHeight="false" outlineLevel="0" collapsed="false">
      <c r="A7322" s="37" t="s">
        <v>1384</v>
      </c>
      <c r="B7322" s="37" t="s">
        <v>272</v>
      </c>
      <c r="C7322" s="37" t="n">
        <v>22</v>
      </c>
      <c r="D7322" s="37" t="n">
        <v>19</v>
      </c>
      <c r="E7322" s="37" t="n">
        <v>0</v>
      </c>
      <c r="F7322" s="37" t="n">
        <v>1</v>
      </c>
      <c r="G7322" s="37" t="n">
        <v>0</v>
      </c>
      <c r="H7322" s="37" t="n">
        <v>1</v>
      </c>
      <c r="I7322" s="37" t="n">
        <v>4</v>
      </c>
      <c r="J7322" s="40" t="n">
        <f aca="false">IF(C7322=0,"",D7322/C7322)</f>
        <v>0.863636363636364</v>
      </c>
    </row>
    <row r="7323" customFormat="false" ht="15" hidden="false" customHeight="false" outlineLevel="0" collapsed="false">
      <c r="A7323" s="37" t="s">
        <v>1384</v>
      </c>
      <c r="B7323" s="37" t="s">
        <v>273</v>
      </c>
      <c r="C7323" s="37" t="n">
        <v>22</v>
      </c>
      <c r="D7323" s="37" t="n">
        <v>21</v>
      </c>
      <c r="E7323" s="37" t="n">
        <v>1</v>
      </c>
      <c r="F7323" s="37" t="n">
        <v>0</v>
      </c>
      <c r="G7323" s="37" t="n">
        <v>1</v>
      </c>
      <c r="H7323" s="37" t="n">
        <v>3</v>
      </c>
      <c r="I7323" s="37" t="n">
        <v>13</v>
      </c>
      <c r="J7323" s="40" t="n">
        <f aca="false">IF(C7323=0,"",D7323/C7323)</f>
        <v>0.954545454545455</v>
      </c>
    </row>
    <row r="7324" customFormat="false" ht="15" hidden="false" customHeight="false" outlineLevel="0" collapsed="false">
      <c r="A7324" s="37" t="s">
        <v>1384</v>
      </c>
      <c r="B7324" s="37" t="s">
        <v>274</v>
      </c>
      <c r="C7324" s="37" t="n">
        <v>22</v>
      </c>
      <c r="D7324" s="37" t="n">
        <v>21</v>
      </c>
      <c r="E7324" s="37" t="n">
        <v>1</v>
      </c>
      <c r="F7324" s="37" t="n">
        <v>0</v>
      </c>
      <c r="G7324" s="37" t="n">
        <v>1</v>
      </c>
      <c r="H7324" s="37" t="n">
        <v>0</v>
      </c>
      <c r="I7324" s="37" t="n">
        <v>3</v>
      </c>
      <c r="J7324" s="40" t="n">
        <f aca="false">IF(C7324=0,"",D7324/C7324)</f>
        <v>0.954545454545455</v>
      </c>
    </row>
    <row r="7325" customFormat="false" ht="15" hidden="false" customHeight="false" outlineLevel="0" collapsed="false">
      <c r="A7325" s="37" t="s">
        <v>1384</v>
      </c>
      <c r="B7325" s="37" t="s">
        <v>275</v>
      </c>
      <c r="C7325" s="37" t="n">
        <v>22</v>
      </c>
      <c r="D7325" s="37" t="n">
        <v>21</v>
      </c>
      <c r="E7325" s="37" t="n">
        <v>0</v>
      </c>
      <c r="F7325" s="37" t="n">
        <v>0</v>
      </c>
      <c r="G7325" s="37" t="n">
        <v>0</v>
      </c>
      <c r="H7325" s="37" t="n">
        <v>4</v>
      </c>
      <c r="I7325" s="37" t="n">
        <v>12</v>
      </c>
      <c r="J7325" s="40" t="n">
        <f aca="false">IF(C7325=0,"",D7325/C7325)</f>
        <v>0.954545454545455</v>
      </c>
    </row>
    <row r="7326" customFormat="false" ht="15" hidden="false" customHeight="false" outlineLevel="0" collapsed="false">
      <c r="A7326" s="37" t="s">
        <v>1384</v>
      </c>
      <c r="B7326" s="37" t="s">
        <v>276</v>
      </c>
      <c r="C7326" s="37" t="n">
        <v>22</v>
      </c>
      <c r="D7326" s="37" t="n">
        <v>21</v>
      </c>
      <c r="E7326" s="37" t="n">
        <v>0</v>
      </c>
      <c r="F7326" s="37" t="n">
        <v>2</v>
      </c>
      <c r="G7326" s="37" t="n">
        <v>1</v>
      </c>
      <c r="H7326" s="37" t="n">
        <v>1</v>
      </c>
      <c r="I7326" s="37" t="n">
        <v>8</v>
      </c>
      <c r="J7326" s="40" t="n">
        <f aca="false">IF(C7326=0,"",D7326/C7326)</f>
        <v>0.954545454545455</v>
      </c>
    </row>
    <row r="7327" customFormat="false" ht="15" hidden="false" customHeight="false" outlineLevel="0" collapsed="false">
      <c r="A7327" s="37" t="s">
        <v>1384</v>
      </c>
      <c r="B7327" s="37" t="s">
        <v>277</v>
      </c>
      <c r="C7327" s="37" t="n">
        <v>22</v>
      </c>
      <c r="D7327" s="37" t="n">
        <v>19</v>
      </c>
      <c r="E7327" s="37" t="n">
        <v>0</v>
      </c>
      <c r="F7327" s="37" t="n">
        <v>0</v>
      </c>
      <c r="G7327" s="37" t="n">
        <v>1</v>
      </c>
      <c r="H7327" s="37" t="n">
        <v>1</v>
      </c>
      <c r="I7327" s="37" t="n">
        <v>3</v>
      </c>
      <c r="J7327" s="40" t="n">
        <f aca="false">IF(C7327=0,"",D7327/C7327)</f>
        <v>0.863636363636364</v>
      </c>
    </row>
    <row r="7328" customFormat="false" ht="15" hidden="false" customHeight="false" outlineLevel="0" collapsed="false">
      <c r="A7328" s="37" t="s">
        <v>1384</v>
      </c>
      <c r="B7328" s="37" t="s">
        <v>278</v>
      </c>
      <c r="C7328" s="37" t="n">
        <v>22</v>
      </c>
      <c r="D7328" s="37" t="n">
        <v>21</v>
      </c>
      <c r="E7328" s="37" t="n">
        <v>0</v>
      </c>
      <c r="F7328" s="37" t="n">
        <v>1</v>
      </c>
      <c r="G7328" s="37" t="n">
        <v>0</v>
      </c>
      <c r="H7328" s="37" t="n">
        <v>0</v>
      </c>
      <c r="I7328" s="37" t="n">
        <v>25</v>
      </c>
      <c r="J7328" s="40" t="n">
        <f aca="false">IF(C7328=0,"",D7328/C7328)</f>
        <v>0.954545454545455</v>
      </c>
    </row>
    <row r="7329" customFormat="false" ht="15" hidden="false" customHeight="false" outlineLevel="0" collapsed="false">
      <c r="A7329" s="37" t="s">
        <v>1384</v>
      </c>
      <c r="B7329" s="37" t="s">
        <v>279</v>
      </c>
      <c r="C7329" s="37" t="n">
        <v>22</v>
      </c>
      <c r="D7329" s="37" t="n">
        <v>22</v>
      </c>
      <c r="E7329" s="37" t="n">
        <v>0</v>
      </c>
      <c r="F7329" s="37" t="n">
        <v>2</v>
      </c>
      <c r="G7329" s="37" t="n">
        <v>0</v>
      </c>
      <c r="H7329" s="37" t="n">
        <v>0</v>
      </c>
      <c r="I7329" s="37" t="n">
        <v>17</v>
      </c>
      <c r="J7329" s="40" t="n">
        <f aca="false">IF(C7329=0,"",D7329/C7329)</f>
        <v>1</v>
      </c>
    </row>
    <row r="7330" customFormat="false" ht="15" hidden="false" customHeight="false" outlineLevel="0" collapsed="false">
      <c r="A7330" s="37" t="s">
        <v>1384</v>
      </c>
      <c r="B7330" s="37" t="s">
        <v>280</v>
      </c>
      <c r="C7330" s="37" t="n">
        <v>22</v>
      </c>
      <c r="D7330" s="37" t="n">
        <v>20</v>
      </c>
      <c r="E7330" s="37" t="n">
        <v>0</v>
      </c>
      <c r="F7330" s="37" t="n">
        <v>0</v>
      </c>
      <c r="G7330" s="37" t="n">
        <v>2</v>
      </c>
      <c r="H7330" s="37" t="n">
        <v>0</v>
      </c>
      <c r="I7330" s="37" t="n">
        <v>24</v>
      </c>
      <c r="J7330" s="40" t="n">
        <f aca="false">IF(C7330=0,"",D7330/C7330)</f>
        <v>0.909090909090909</v>
      </c>
    </row>
    <row r="7331" customFormat="false" ht="15" hidden="false" customHeight="false" outlineLevel="0" collapsed="false">
      <c r="A7331" s="37" t="s">
        <v>1384</v>
      </c>
      <c r="B7331" s="37" t="s">
        <v>281</v>
      </c>
      <c r="C7331" s="37" t="n">
        <v>22</v>
      </c>
      <c r="D7331" s="37" t="n">
        <v>17</v>
      </c>
      <c r="E7331" s="37" t="n">
        <v>2</v>
      </c>
      <c r="F7331" s="37" t="n">
        <v>0</v>
      </c>
      <c r="G7331" s="37" t="n">
        <v>0</v>
      </c>
      <c r="H7331" s="37" t="n">
        <v>3</v>
      </c>
      <c r="I7331" s="37" t="n">
        <v>24</v>
      </c>
      <c r="J7331" s="40" t="n">
        <f aca="false">IF(C7331=0,"",D7331/C7331)</f>
        <v>0.772727272727273</v>
      </c>
    </row>
    <row r="7332" customFormat="false" ht="15" hidden="false" customHeight="false" outlineLevel="0" collapsed="false">
      <c r="A7332" s="37" t="s">
        <v>1385</v>
      </c>
      <c r="B7332" s="37" t="s">
        <v>270</v>
      </c>
      <c r="C7332" s="37" t="n">
        <v>22</v>
      </c>
      <c r="D7332" s="37" t="n">
        <v>21</v>
      </c>
      <c r="E7332" s="37" t="n">
        <v>1</v>
      </c>
      <c r="F7332" s="37" t="n">
        <v>1</v>
      </c>
      <c r="G7332" s="37" t="n">
        <v>0</v>
      </c>
      <c r="H7332" s="37" t="n">
        <v>0</v>
      </c>
      <c r="I7332" s="37" t="n">
        <v>5</v>
      </c>
      <c r="J7332" s="40" t="n">
        <f aca="false">IF(C7332=0,"",D7332/C7332)</f>
        <v>0.954545454545455</v>
      </c>
    </row>
    <row r="7333" customFormat="false" ht="15" hidden="false" customHeight="false" outlineLevel="0" collapsed="false">
      <c r="A7333" s="37" t="s">
        <v>1385</v>
      </c>
      <c r="B7333" s="37" t="s">
        <v>271</v>
      </c>
      <c r="C7333" s="37" t="n">
        <v>22</v>
      </c>
      <c r="D7333" s="37" t="n">
        <v>21</v>
      </c>
      <c r="E7333" s="37" t="n">
        <v>2</v>
      </c>
      <c r="F7333" s="37" t="n">
        <v>0</v>
      </c>
      <c r="G7333" s="37" t="n">
        <v>1</v>
      </c>
      <c r="H7333" s="37" t="n">
        <v>5</v>
      </c>
      <c r="I7333" s="37" t="n">
        <v>4</v>
      </c>
      <c r="J7333" s="40" t="n">
        <f aca="false">IF(C7333=0,"",D7333/C7333)</f>
        <v>0.954545454545455</v>
      </c>
    </row>
    <row r="7334" customFormat="false" ht="15" hidden="false" customHeight="false" outlineLevel="0" collapsed="false">
      <c r="A7334" s="37" t="s">
        <v>1385</v>
      </c>
      <c r="B7334" s="37" t="s">
        <v>272</v>
      </c>
      <c r="C7334" s="37" t="n">
        <v>22</v>
      </c>
      <c r="D7334" s="37" t="n">
        <v>19</v>
      </c>
      <c r="E7334" s="37" t="n">
        <v>0</v>
      </c>
      <c r="F7334" s="37" t="n">
        <v>0</v>
      </c>
      <c r="G7334" s="37" t="n">
        <v>0</v>
      </c>
      <c r="H7334" s="37" t="n">
        <v>0</v>
      </c>
      <c r="I7334" s="37" t="n">
        <v>4</v>
      </c>
      <c r="J7334" s="40" t="n">
        <f aca="false">IF(C7334=0,"",D7334/C7334)</f>
        <v>0.863636363636364</v>
      </c>
    </row>
    <row r="7335" customFormat="false" ht="15" hidden="false" customHeight="false" outlineLevel="0" collapsed="false">
      <c r="A7335" s="37" t="s">
        <v>1385</v>
      </c>
      <c r="B7335" s="37" t="s">
        <v>273</v>
      </c>
      <c r="C7335" s="37" t="n">
        <v>22</v>
      </c>
      <c r="D7335" s="37" t="n">
        <v>20</v>
      </c>
      <c r="E7335" s="37" t="n">
        <v>1</v>
      </c>
      <c r="F7335" s="37" t="n">
        <v>0</v>
      </c>
      <c r="G7335" s="37" t="n">
        <v>0</v>
      </c>
      <c r="H7335" s="37" t="n">
        <v>0</v>
      </c>
      <c r="I7335" s="37" t="n">
        <v>20</v>
      </c>
      <c r="J7335" s="40" t="n">
        <f aca="false">IF(C7335=0,"",D7335/C7335)</f>
        <v>0.909090909090909</v>
      </c>
    </row>
    <row r="7336" customFormat="false" ht="15" hidden="false" customHeight="false" outlineLevel="0" collapsed="false">
      <c r="A7336" s="37" t="s">
        <v>1385</v>
      </c>
      <c r="B7336" s="37" t="s">
        <v>274</v>
      </c>
      <c r="C7336" s="37" t="n">
        <v>22</v>
      </c>
      <c r="D7336" s="37" t="n">
        <v>22</v>
      </c>
      <c r="E7336" s="37" t="n">
        <v>1</v>
      </c>
      <c r="F7336" s="37" t="n">
        <v>0</v>
      </c>
      <c r="G7336" s="37" t="n">
        <v>0</v>
      </c>
      <c r="H7336" s="37" t="n">
        <v>0</v>
      </c>
      <c r="I7336" s="37" t="n">
        <v>6</v>
      </c>
      <c r="J7336" s="40" t="n">
        <f aca="false">IF(C7336=0,"",D7336/C7336)</f>
        <v>1</v>
      </c>
    </row>
    <row r="7337" customFormat="false" ht="15" hidden="false" customHeight="false" outlineLevel="0" collapsed="false">
      <c r="A7337" s="37" t="s">
        <v>1385</v>
      </c>
      <c r="B7337" s="37" t="s">
        <v>275</v>
      </c>
      <c r="C7337" s="37" t="n">
        <v>22</v>
      </c>
      <c r="D7337" s="37" t="n">
        <v>22</v>
      </c>
      <c r="E7337" s="37" t="n">
        <v>0</v>
      </c>
      <c r="F7337" s="37" t="n">
        <v>0</v>
      </c>
      <c r="G7337" s="37" t="n">
        <v>0</v>
      </c>
      <c r="H7337" s="37" t="n">
        <v>3</v>
      </c>
      <c r="I7337" s="37" t="n">
        <v>16</v>
      </c>
      <c r="J7337" s="40" t="n">
        <f aca="false">IF(C7337=0,"",D7337/C7337)</f>
        <v>1</v>
      </c>
    </row>
    <row r="7338" customFormat="false" ht="15" hidden="false" customHeight="false" outlineLevel="0" collapsed="false">
      <c r="A7338" s="37" t="s">
        <v>1385</v>
      </c>
      <c r="B7338" s="37" t="s">
        <v>276</v>
      </c>
      <c r="C7338" s="37" t="n">
        <v>22</v>
      </c>
      <c r="D7338" s="37" t="n">
        <v>21</v>
      </c>
      <c r="E7338" s="37" t="n">
        <v>5</v>
      </c>
      <c r="F7338" s="37" t="n">
        <v>1</v>
      </c>
      <c r="G7338" s="37" t="n">
        <v>0</v>
      </c>
      <c r="H7338" s="37" t="n">
        <v>1</v>
      </c>
      <c r="I7338" s="37" t="n">
        <v>13</v>
      </c>
      <c r="J7338" s="40" t="n">
        <f aca="false">IF(C7338=0,"",D7338/C7338)</f>
        <v>0.954545454545455</v>
      </c>
    </row>
    <row r="7339" customFormat="false" ht="15" hidden="false" customHeight="false" outlineLevel="0" collapsed="false">
      <c r="A7339" s="37" t="s">
        <v>1385</v>
      </c>
      <c r="B7339" s="37" t="s">
        <v>277</v>
      </c>
      <c r="C7339" s="37" t="n">
        <v>22</v>
      </c>
      <c r="D7339" s="37" t="n">
        <v>20</v>
      </c>
      <c r="E7339" s="37" t="n">
        <v>0</v>
      </c>
      <c r="F7339" s="37" t="n">
        <v>1</v>
      </c>
      <c r="G7339" s="37" t="n">
        <v>0</v>
      </c>
      <c r="H7339" s="37" t="n">
        <v>3</v>
      </c>
      <c r="I7339" s="37" t="n">
        <v>11</v>
      </c>
      <c r="J7339" s="40" t="n">
        <f aca="false">IF(C7339=0,"",D7339/C7339)</f>
        <v>0.909090909090909</v>
      </c>
    </row>
    <row r="7340" customFormat="false" ht="15" hidden="false" customHeight="false" outlineLevel="0" collapsed="false">
      <c r="A7340" s="37" t="s">
        <v>1385</v>
      </c>
      <c r="B7340" s="37" t="s">
        <v>278</v>
      </c>
      <c r="C7340" s="37" t="n">
        <v>22</v>
      </c>
      <c r="D7340" s="37" t="n">
        <v>19</v>
      </c>
      <c r="E7340" s="37" t="n">
        <v>0</v>
      </c>
      <c r="F7340" s="37" t="n">
        <v>0</v>
      </c>
      <c r="G7340" s="37" t="n">
        <v>1</v>
      </c>
      <c r="H7340" s="37" t="n">
        <v>1</v>
      </c>
      <c r="I7340" s="37" t="n">
        <v>10</v>
      </c>
      <c r="J7340" s="40" t="n">
        <f aca="false">IF(C7340=0,"",D7340/C7340)</f>
        <v>0.863636363636364</v>
      </c>
    </row>
    <row r="7341" customFormat="false" ht="15" hidden="false" customHeight="false" outlineLevel="0" collapsed="false">
      <c r="A7341" s="37" t="s">
        <v>1385</v>
      </c>
      <c r="B7341" s="37" t="s">
        <v>279</v>
      </c>
      <c r="C7341" s="37" t="n">
        <v>22</v>
      </c>
      <c r="D7341" s="37" t="n">
        <v>20</v>
      </c>
      <c r="E7341" s="37" t="n">
        <v>0</v>
      </c>
      <c r="F7341" s="37" t="n">
        <v>1</v>
      </c>
      <c r="G7341" s="37" t="n">
        <v>0</v>
      </c>
      <c r="H7341" s="37" t="n">
        <v>0</v>
      </c>
      <c r="I7341" s="37" t="n">
        <v>10</v>
      </c>
      <c r="J7341" s="40" t="n">
        <f aca="false">IF(C7341=0,"",D7341/C7341)</f>
        <v>0.909090909090909</v>
      </c>
    </row>
    <row r="7342" customFormat="false" ht="15" hidden="false" customHeight="false" outlineLevel="0" collapsed="false">
      <c r="A7342" s="37" t="s">
        <v>1385</v>
      </c>
      <c r="B7342" s="37" t="s">
        <v>280</v>
      </c>
      <c r="C7342" s="37" t="n">
        <v>22</v>
      </c>
      <c r="D7342" s="37" t="n">
        <v>22</v>
      </c>
      <c r="E7342" s="37" t="n">
        <v>0</v>
      </c>
      <c r="F7342" s="37" t="n">
        <v>3</v>
      </c>
      <c r="G7342" s="37" t="n">
        <v>0</v>
      </c>
      <c r="H7342" s="37" t="n">
        <v>1</v>
      </c>
      <c r="I7342" s="37" t="n">
        <v>6</v>
      </c>
      <c r="J7342" s="40" t="n">
        <f aca="false">IF(C7342=0,"",D7342/C7342)</f>
        <v>1</v>
      </c>
    </row>
    <row r="7343" customFormat="false" ht="15" hidden="false" customHeight="false" outlineLevel="0" collapsed="false">
      <c r="A7343" s="37" t="s">
        <v>1385</v>
      </c>
      <c r="B7343" s="37" t="s">
        <v>281</v>
      </c>
      <c r="C7343" s="37" t="n">
        <v>22</v>
      </c>
      <c r="D7343" s="37" t="n">
        <v>21</v>
      </c>
      <c r="E7343" s="37" t="n">
        <v>0</v>
      </c>
      <c r="F7343" s="37" t="n">
        <v>0</v>
      </c>
      <c r="G7343" s="37" t="n">
        <v>1</v>
      </c>
      <c r="H7343" s="37" t="n">
        <v>2</v>
      </c>
      <c r="I7343" s="37" t="n">
        <v>12</v>
      </c>
      <c r="J7343" s="40" t="n">
        <f aca="false">IF(C7343=0,"",D7343/C7343)</f>
        <v>0.954545454545455</v>
      </c>
    </row>
    <row r="7344" customFormat="false" ht="15" hidden="false" customHeight="false" outlineLevel="0" collapsed="false">
      <c r="A7344" s="37" t="s">
        <v>1386</v>
      </c>
      <c r="B7344" s="37" t="s">
        <v>270</v>
      </c>
      <c r="C7344" s="37" t="n">
        <v>22</v>
      </c>
      <c r="D7344" s="37" t="n">
        <v>21</v>
      </c>
      <c r="E7344" s="37" t="n">
        <v>0</v>
      </c>
      <c r="F7344" s="37" t="n">
        <v>3</v>
      </c>
      <c r="G7344" s="37" t="n">
        <v>0</v>
      </c>
      <c r="H7344" s="37" t="n">
        <v>1</v>
      </c>
      <c r="I7344" s="37" t="n">
        <v>10</v>
      </c>
      <c r="J7344" s="40" t="n">
        <f aca="false">IF(C7344=0,"",D7344/C7344)</f>
        <v>0.954545454545455</v>
      </c>
    </row>
    <row r="7345" customFormat="false" ht="15" hidden="false" customHeight="false" outlineLevel="0" collapsed="false">
      <c r="A7345" s="37" t="s">
        <v>1386</v>
      </c>
      <c r="B7345" s="37" t="s">
        <v>271</v>
      </c>
      <c r="C7345" s="37" t="n">
        <v>22</v>
      </c>
      <c r="D7345" s="37" t="n">
        <v>21</v>
      </c>
      <c r="E7345" s="37" t="n">
        <v>1</v>
      </c>
      <c r="F7345" s="37" t="n">
        <v>1</v>
      </c>
      <c r="G7345" s="37" t="n">
        <v>0</v>
      </c>
      <c r="H7345" s="37" t="n">
        <v>1</v>
      </c>
      <c r="I7345" s="37" t="n">
        <v>8</v>
      </c>
      <c r="J7345" s="40" t="n">
        <f aca="false">IF(C7345=0,"",D7345/C7345)</f>
        <v>0.954545454545455</v>
      </c>
    </row>
    <row r="7346" customFormat="false" ht="15" hidden="false" customHeight="false" outlineLevel="0" collapsed="false">
      <c r="A7346" s="37" t="s">
        <v>1386</v>
      </c>
      <c r="B7346" s="37" t="s">
        <v>272</v>
      </c>
      <c r="C7346" s="37" t="n">
        <v>22</v>
      </c>
      <c r="D7346" s="37" t="n">
        <v>19</v>
      </c>
      <c r="E7346" s="37" t="n">
        <v>1</v>
      </c>
      <c r="F7346" s="37" t="n">
        <v>0</v>
      </c>
      <c r="G7346" s="37" t="n">
        <v>0</v>
      </c>
      <c r="H7346" s="37" t="n">
        <v>1</v>
      </c>
      <c r="I7346" s="37" t="n">
        <v>13</v>
      </c>
      <c r="J7346" s="40" t="n">
        <f aca="false">IF(C7346=0,"",D7346/C7346)</f>
        <v>0.863636363636364</v>
      </c>
    </row>
    <row r="7347" customFormat="false" ht="15" hidden="false" customHeight="false" outlineLevel="0" collapsed="false">
      <c r="A7347" s="37" t="s">
        <v>1386</v>
      </c>
      <c r="B7347" s="37" t="s">
        <v>273</v>
      </c>
      <c r="C7347" s="37" t="n">
        <v>22</v>
      </c>
      <c r="D7347" s="37" t="n">
        <v>20</v>
      </c>
      <c r="E7347" s="37" t="n">
        <v>0</v>
      </c>
      <c r="F7347" s="37" t="n">
        <v>0</v>
      </c>
      <c r="G7347" s="37" t="n">
        <v>1</v>
      </c>
      <c r="H7347" s="37" t="n">
        <v>4</v>
      </c>
      <c r="I7347" s="37" t="n">
        <v>5</v>
      </c>
      <c r="J7347" s="40" t="n">
        <f aca="false">IF(C7347=0,"",D7347/C7347)</f>
        <v>0.909090909090909</v>
      </c>
    </row>
    <row r="7348" customFormat="false" ht="15" hidden="false" customHeight="false" outlineLevel="0" collapsed="false">
      <c r="A7348" s="37" t="s">
        <v>1386</v>
      </c>
      <c r="B7348" s="37" t="s">
        <v>274</v>
      </c>
      <c r="C7348" s="37" t="n">
        <v>22</v>
      </c>
      <c r="D7348" s="37" t="n">
        <v>21</v>
      </c>
      <c r="E7348" s="37" t="n">
        <v>0</v>
      </c>
      <c r="F7348" s="37" t="n">
        <v>1</v>
      </c>
      <c r="G7348" s="37" t="n">
        <v>0</v>
      </c>
      <c r="H7348" s="37" t="n">
        <v>1</v>
      </c>
      <c r="I7348" s="37" t="n">
        <v>6</v>
      </c>
      <c r="J7348" s="40" t="n">
        <f aca="false">IF(C7348=0,"",D7348/C7348)</f>
        <v>0.954545454545455</v>
      </c>
    </row>
    <row r="7349" customFormat="false" ht="15" hidden="false" customHeight="false" outlineLevel="0" collapsed="false">
      <c r="A7349" s="37" t="s">
        <v>1386</v>
      </c>
      <c r="B7349" s="37" t="s">
        <v>275</v>
      </c>
      <c r="C7349" s="37" t="n">
        <v>22</v>
      </c>
      <c r="D7349" s="37" t="n">
        <v>19</v>
      </c>
      <c r="E7349" s="37" t="n">
        <v>1</v>
      </c>
      <c r="F7349" s="37" t="n">
        <v>0</v>
      </c>
      <c r="G7349" s="37" t="n">
        <v>0</v>
      </c>
      <c r="H7349" s="37" t="n">
        <v>0</v>
      </c>
      <c r="I7349" s="37" t="n">
        <v>9</v>
      </c>
      <c r="J7349" s="40" t="n">
        <f aca="false">IF(C7349=0,"",D7349/C7349)</f>
        <v>0.863636363636364</v>
      </c>
    </row>
    <row r="7350" customFormat="false" ht="15" hidden="false" customHeight="false" outlineLevel="0" collapsed="false">
      <c r="A7350" s="37" t="s">
        <v>1386</v>
      </c>
      <c r="B7350" s="37" t="s">
        <v>276</v>
      </c>
      <c r="C7350" s="37" t="n">
        <v>22</v>
      </c>
      <c r="D7350" s="37" t="n">
        <v>20</v>
      </c>
      <c r="E7350" s="37" t="n">
        <v>0</v>
      </c>
      <c r="F7350" s="37" t="n">
        <v>1</v>
      </c>
      <c r="G7350" s="37" t="n">
        <v>0</v>
      </c>
      <c r="H7350" s="37" t="n">
        <v>2</v>
      </c>
      <c r="I7350" s="37" t="n">
        <v>16</v>
      </c>
      <c r="J7350" s="40" t="n">
        <f aca="false">IF(C7350=0,"",D7350/C7350)</f>
        <v>0.909090909090909</v>
      </c>
    </row>
    <row r="7351" customFormat="false" ht="15" hidden="false" customHeight="false" outlineLevel="0" collapsed="false">
      <c r="A7351" s="37" t="s">
        <v>1386</v>
      </c>
      <c r="B7351" s="37" t="s">
        <v>277</v>
      </c>
      <c r="C7351" s="37" t="n">
        <v>22</v>
      </c>
      <c r="D7351" s="37" t="n">
        <v>22</v>
      </c>
      <c r="E7351" s="37" t="n">
        <v>1</v>
      </c>
      <c r="F7351" s="37" t="n">
        <v>1</v>
      </c>
      <c r="G7351" s="37" t="n">
        <v>1</v>
      </c>
      <c r="H7351" s="37" t="n">
        <v>0</v>
      </c>
      <c r="I7351" s="37" t="n">
        <v>9</v>
      </c>
      <c r="J7351" s="40" t="n">
        <f aca="false">IF(C7351=0,"",D7351/C7351)</f>
        <v>1</v>
      </c>
    </row>
    <row r="7352" customFormat="false" ht="15" hidden="false" customHeight="false" outlineLevel="0" collapsed="false">
      <c r="A7352" s="37" t="s">
        <v>1386</v>
      </c>
      <c r="B7352" s="37" t="s">
        <v>278</v>
      </c>
      <c r="C7352" s="37" t="n">
        <v>22</v>
      </c>
      <c r="D7352" s="37" t="n">
        <v>21</v>
      </c>
      <c r="E7352" s="37" t="n">
        <v>0</v>
      </c>
      <c r="F7352" s="37" t="n">
        <v>0</v>
      </c>
      <c r="G7352" s="37" t="n">
        <v>1</v>
      </c>
      <c r="H7352" s="37" t="n">
        <v>2</v>
      </c>
      <c r="I7352" s="37" t="n">
        <v>6</v>
      </c>
      <c r="J7352" s="40" t="n">
        <f aca="false">IF(C7352=0,"",D7352/C7352)</f>
        <v>0.954545454545455</v>
      </c>
    </row>
    <row r="7353" customFormat="false" ht="15" hidden="false" customHeight="false" outlineLevel="0" collapsed="false">
      <c r="A7353" s="37" t="s">
        <v>1386</v>
      </c>
      <c r="B7353" s="37" t="s">
        <v>279</v>
      </c>
      <c r="C7353" s="37" t="n">
        <v>22</v>
      </c>
      <c r="D7353" s="37" t="n">
        <v>20</v>
      </c>
      <c r="E7353" s="37" t="n">
        <v>0</v>
      </c>
      <c r="F7353" s="37" t="n">
        <v>2</v>
      </c>
      <c r="G7353" s="37" t="n">
        <v>0</v>
      </c>
      <c r="H7353" s="37" t="n">
        <v>1</v>
      </c>
      <c r="I7353" s="37" t="n">
        <v>3</v>
      </c>
      <c r="J7353" s="40" t="n">
        <f aca="false">IF(C7353=0,"",D7353/C7353)</f>
        <v>0.909090909090909</v>
      </c>
    </row>
    <row r="7354" customFormat="false" ht="15" hidden="false" customHeight="false" outlineLevel="0" collapsed="false">
      <c r="A7354" s="37" t="s">
        <v>1386</v>
      </c>
      <c r="B7354" s="37" t="s">
        <v>280</v>
      </c>
      <c r="C7354" s="37" t="n">
        <v>22</v>
      </c>
      <c r="D7354" s="37" t="n">
        <v>20</v>
      </c>
      <c r="E7354" s="37" t="n">
        <v>1</v>
      </c>
      <c r="F7354" s="37" t="n">
        <v>0</v>
      </c>
      <c r="G7354" s="37" t="n">
        <v>0</v>
      </c>
      <c r="H7354" s="37" t="n">
        <v>3</v>
      </c>
      <c r="I7354" s="37" t="n">
        <v>13</v>
      </c>
      <c r="J7354" s="40" t="n">
        <f aca="false">IF(C7354=0,"",D7354/C7354)</f>
        <v>0.909090909090909</v>
      </c>
    </row>
    <row r="7355" customFormat="false" ht="15" hidden="false" customHeight="false" outlineLevel="0" collapsed="false">
      <c r="A7355" s="37" t="s">
        <v>1386</v>
      </c>
      <c r="B7355" s="37" t="s">
        <v>281</v>
      </c>
      <c r="C7355" s="37" t="n">
        <v>22</v>
      </c>
      <c r="D7355" s="37" t="n">
        <v>21</v>
      </c>
      <c r="E7355" s="37" t="n">
        <v>2</v>
      </c>
      <c r="F7355" s="37" t="n">
        <v>0</v>
      </c>
      <c r="G7355" s="37" t="n">
        <v>0</v>
      </c>
      <c r="H7355" s="37" t="n">
        <v>2</v>
      </c>
      <c r="I7355" s="37" t="n">
        <v>7</v>
      </c>
      <c r="J7355" s="40" t="n">
        <f aca="false">IF(C7355=0,"",D7355/C7355)</f>
        <v>0.954545454545455</v>
      </c>
    </row>
    <row r="7356" customFormat="false" ht="15" hidden="false" customHeight="false" outlineLevel="0" collapsed="false">
      <c r="A7356" s="37" t="s">
        <v>904</v>
      </c>
      <c r="B7356" s="37" t="s">
        <v>270</v>
      </c>
      <c r="C7356" s="37" t="n">
        <v>22</v>
      </c>
      <c r="D7356" s="37" t="n">
        <v>21</v>
      </c>
      <c r="E7356" s="37" t="n">
        <v>1</v>
      </c>
      <c r="F7356" s="37" t="n">
        <v>1</v>
      </c>
      <c r="G7356" s="37" t="n">
        <v>0</v>
      </c>
      <c r="H7356" s="37" t="n">
        <v>1</v>
      </c>
      <c r="I7356" s="37" t="n">
        <v>3</v>
      </c>
      <c r="J7356" s="40" t="n">
        <f aca="false">IF(C7356=0,"",D7356/C7356)</f>
        <v>0.954545454545455</v>
      </c>
    </row>
    <row r="7357" customFormat="false" ht="15" hidden="false" customHeight="false" outlineLevel="0" collapsed="false">
      <c r="A7357" s="37" t="s">
        <v>904</v>
      </c>
      <c r="B7357" s="37" t="s">
        <v>271</v>
      </c>
      <c r="C7357" s="37" t="n">
        <v>22</v>
      </c>
      <c r="D7357" s="37" t="n">
        <v>20</v>
      </c>
      <c r="E7357" s="37" t="n">
        <v>0</v>
      </c>
      <c r="F7357" s="37" t="n">
        <v>0</v>
      </c>
      <c r="G7357" s="37" t="n">
        <v>0</v>
      </c>
      <c r="H7357" s="37" t="n">
        <v>1</v>
      </c>
      <c r="I7357" s="37" t="n">
        <v>26</v>
      </c>
      <c r="J7357" s="40" t="n">
        <f aca="false">IF(C7357=0,"",D7357/C7357)</f>
        <v>0.909090909090909</v>
      </c>
    </row>
    <row r="7358" customFormat="false" ht="15" hidden="false" customHeight="false" outlineLevel="0" collapsed="false">
      <c r="A7358" s="37" t="s">
        <v>904</v>
      </c>
      <c r="B7358" s="37" t="s">
        <v>272</v>
      </c>
      <c r="C7358" s="37" t="n">
        <v>22</v>
      </c>
      <c r="D7358" s="37" t="n">
        <v>22</v>
      </c>
      <c r="E7358" s="37" t="n">
        <v>2</v>
      </c>
      <c r="F7358" s="37" t="n">
        <v>0</v>
      </c>
      <c r="G7358" s="37" t="n">
        <v>0</v>
      </c>
      <c r="H7358" s="37" t="n">
        <v>2</v>
      </c>
      <c r="I7358" s="37" t="n">
        <v>5</v>
      </c>
      <c r="J7358" s="40" t="n">
        <f aca="false">IF(C7358=0,"",D7358/C7358)</f>
        <v>1</v>
      </c>
    </row>
    <row r="7359" customFormat="false" ht="15" hidden="false" customHeight="false" outlineLevel="0" collapsed="false">
      <c r="A7359" s="37" t="s">
        <v>904</v>
      </c>
      <c r="B7359" s="37" t="s">
        <v>273</v>
      </c>
      <c r="C7359" s="37" t="n">
        <v>22</v>
      </c>
      <c r="D7359" s="37" t="n">
        <v>21</v>
      </c>
      <c r="E7359" s="37" t="n">
        <v>0</v>
      </c>
      <c r="F7359" s="37" t="n">
        <v>2</v>
      </c>
      <c r="G7359" s="37" t="n">
        <v>0</v>
      </c>
      <c r="H7359" s="37" t="n">
        <v>1</v>
      </c>
      <c r="I7359" s="37" t="n">
        <v>3</v>
      </c>
      <c r="J7359" s="40" t="n">
        <f aca="false">IF(C7359=0,"",D7359/C7359)</f>
        <v>0.954545454545455</v>
      </c>
    </row>
    <row r="7360" customFormat="false" ht="15" hidden="false" customHeight="false" outlineLevel="0" collapsed="false">
      <c r="A7360" s="37" t="s">
        <v>904</v>
      </c>
      <c r="B7360" s="37" t="s">
        <v>274</v>
      </c>
      <c r="C7360" s="37" t="n">
        <v>22</v>
      </c>
      <c r="D7360" s="37" t="n">
        <v>19</v>
      </c>
      <c r="E7360" s="37" t="n">
        <v>0</v>
      </c>
      <c r="F7360" s="37" t="n">
        <v>2</v>
      </c>
      <c r="G7360" s="37" t="n">
        <v>1</v>
      </c>
      <c r="H7360" s="37" t="n">
        <v>3</v>
      </c>
      <c r="I7360" s="37" t="n">
        <v>19</v>
      </c>
      <c r="J7360" s="40" t="n">
        <f aca="false">IF(C7360=0,"",D7360/C7360)</f>
        <v>0.863636363636364</v>
      </c>
    </row>
    <row r="7361" customFormat="false" ht="15" hidden="false" customHeight="false" outlineLevel="0" collapsed="false">
      <c r="A7361" s="37" t="s">
        <v>904</v>
      </c>
      <c r="B7361" s="37" t="s">
        <v>275</v>
      </c>
      <c r="C7361" s="37" t="n">
        <v>22</v>
      </c>
      <c r="D7361" s="37" t="n">
        <v>20</v>
      </c>
      <c r="E7361" s="37" t="n">
        <v>0</v>
      </c>
      <c r="F7361" s="37" t="n">
        <v>1</v>
      </c>
      <c r="G7361" s="37" t="n">
        <v>0</v>
      </c>
      <c r="H7361" s="37" t="n">
        <v>2</v>
      </c>
      <c r="I7361" s="37" t="n">
        <v>6</v>
      </c>
      <c r="J7361" s="40" t="n">
        <f aca="false">IF(C7361=0,"",D7361/C7361)</f>
        <v>0.909090909090909</v>
      </c>
    </row>
    <row r="7362" customFormat="false" ht="15" hidden="false" customHeight="false" outlineLevel="0" collapsed="false">
      <c r="A7362" s="37" t="s">
        <v>904</v>
      </c>
      <c r="B7362" s="37" t="s">
        <v>276</v>
      </c>
      <c r="C7362" s="37" t="n">
        <v>22</v>
      </c>
      <c r="D7362" s="37" t="n">
        <v>21</v>
      </c>
      <c r="E7362" s="37" t="n">
        <v>0</v>
      </c>
      <c r="F7362" s="37" t="n">
        <v>0</v>
      </c>
      <c r="G7362" s="37" t="n">
        <v>0</v>
      </c>
      <c r="H7362" s="37" t="n">
        <v>2</v>
      </c>
      <c r="I7362" s="37" t="n">
        <v>18</v>
      </c>
      <c r="J7362" s="40" t="n">
        <f aca="false">IF(C7362=0,"",D7362/C7362)</f>
        <v>0.954545454545455</v>
      </c>
    </row>
    <row r="7363" customFormat="false" ht="15" hidden="false" customHeight="false" outlineLevel="0" collapsed="false">
      <c r="A7363" s="37" t="s">
        <v>904</v>
      </c>
      <c r="B7363" s="37" t="s">
        <v>277</v>
      </c>
      <c r="C7363" s="37" t="n">
        <v>22</v>
      </c>
      <c r="D7363" s="37" t="n">
        <v>19</v>
      </c>
      <c r="E7363" s="37" t="n">
        <v>1</v>
      </c>
      <c r="F7363" s="37" t="n">
        <v>1</v>
      </c>
      <c r="G7363" s="37" t="n">
        <v>0</v>
      </c>
      <c r="H7363" s="37" t="n">
        <v>2</v>
      </c>
      <c r="I7363" s="37" t="n">
        <v>16</v>
      </c>
      <c r="J7363" s="40" t="n">
        <f aca="false">IF(C7363=0,"",D7363/C7363)</f>
        <v>0.863636363636364</v>
      </c>
    </row>
    <row r="7364" customFormat="false" ht="15" hidden="false" customHeight="false" outlineLevel="0" collapsed="false">
      <c r="A7364" s="37" t="s">
        <v>904</v>
      </c>
      <c r="B7364" s="37" t="s">
        <v>278</v>
      </c>
      <c r="C7364" s="37" t="n">
        <v>22</v>
      </c>
      <c r="D7364" s="37" t="n">
        <v>20</v>
      </c>
      <c r="E7364" s="37" t="n">
        <v>0</v>
      </c>
      <c r="F7364" s="37" t="n">
        <v>1</v>
      </c>
      <c r="G7364" s="37" t="n">
        <v>0</v>
      </c>
      <c r="H7364" s="37" t="n">
        <v>0</v>
      </c>
      <c r="I7364" s="37" t="n">
        <v>8</v>
      </c>
      <c r="J7364" s="40" t="n">
        <f aca="false">IF(C7364=0,"",D7364/C7364)</f>
        <v>0.909090909090909</v>
      </c>
    </row>
    <row r="7365" customFormat="false" ht="15" hidden="false" customHeight="false" outlineLevel="0" collapsed="false">
      <c r="A7365" s="37" t="s">
        <v>904</v>
      </c>
      <c r="B7365" s="37" t="s">
        <v>279</v>
      </c>
      <c r="C7365" s="37" t="n">
        <v>22</v>
      </c>
      <c r="D7365" s="37" t="n">
        <v>21</v>
      </c>
      <c r="E7365" s="37" t="n">
        <v>0</v>
      </c>
      <c r="F7365" s="37" t="n">
        <v>1</v>
      </c>
      <c r="G7365" s="37" t="n">
        <v>0</v>
      </c>
      <c r="H7365" s="37" t="n">
        <v>3</v>
      </c>
      <c r="I7365" s="37" t="n">
        <v>17</v>
      </c>
      <c r="J7365" s="40" t="n">
        <f aca="false">IF(C7365=0,"",D7365/C7365)</f>
        <v>0.954545454545455</v>
      </c>
    </row>
    <row r="7366" customFormat="false" ht="15" hidden="false" customHeight="false" outlineLevel="0" collapsed="false">
      <c r="A7366" s="37" t="s">
        <v>904</v>
      </c>
      <c r="B7366" s="37" t="s">
        <v>280</v>
      </c>
      <c r="C7366" s="37" t="n">
        <v>22</v>
      </c>
      <c r="D7366" s="37" t="n">
        <v>19</v>
      </c>
      <c r="E7366" s="37" t="n">
        <v>0</v>
      </c>
      <c r="F7366" s="37" t="n">
        <v>0</v>
      </c>
      <c r="G7366" s="37" t="n">
        <v>0</v>
      </c>
      <c r="H7366" s="37" t="n">
        <v>1</v>
      </c>
      <c r="I7366" s="37" t="n">
        <v>17</v>
      </c>
      <c r="J7366" s="40" t="n">
        <f aca="false">IF(C7366=0,"",D7366/C7366)</f>
        <v>0.863636363636364</v>
      </c>
    </row>
    <row r="7367" customFormat="false" ht="15" hidden="false" customHeight="false" outlineLevel="0" collapsed="false">
      <c r="A7367" s="37" t="s">
        <v>904</v>
      </c>
      <c r="B7367" s="37" t="s">
        <v>281</v>
      </c>
      <c r="C7367" s="37" t="n">
        <v>22</v>
      </c>
      <c r="D7367" s="37" t="n">
        <v>20</v>
      </c>
      <c r="E7367" s="37" t="n">
        <v>0</v>
      </c>
      <c r="F7367" s="37" t="n">
        <v>0</v>
      </c>
      <c r="G7367" s="37" t="n">
        <v>0</v>
      </c>
      <c r="H7367" s="37" t="n">
        <v>1</v>
      </c>
      <c r="I7367" s="37" t="n">
        <v>18</v>
      </c>
      <c r="J7367" s="40" t="n">
        <f aca="false">IF(C7367=0,"",D7367/C7367)</f>
        <v>0.909090909090909</v>
      </c>
    </row>
    <row r="7368" customFormat="false" ht="15" hidden="false" customHeight="false" outlineLevel="0" collapsed="false">
      <c r="A7368" s="37" t="s">
        <v>1387</v>
      </c>
      <c r="B7368" s="37" t="s">
        <v>270</v>
      </c>
      <c r="C7368" s="37" t="n">
        <v>22</v>
      </c>
      <c r="D7368" s="37" t="n">
        <v>22</v>
      </c>
      <c r="E7368" s="37" t="n">
        <v>2</v>
      </c>
      <c r="F7368" s="37" t="n">
        <v>0</v>
      </c>
      <c r="G7368" s="37" t="n">
        <v>0</v>
      </c>
      <c r="H7368" s="37" t="n">
        <v>1</v>
      </c>
      <c r="I7368" s="37" t="n">
        <v>1</v>
      </c>
      <c r="J7368" s="40" t="n">
        <f aca="false">IF(C7368=0,"",D7368/C7368)</f>
        <v>1</v>
      </c>
    </row>
    <row r="7369" customFormat="false" ht="15" hidden="false" customHeight="false" outlineLevel="0" collapsed="false">
      <c r="A7369" s="37" t="s">
        <v>1387</v>
      </c>
      <c r="B7369" s="37" t="s">
        <v>271</v>
      </c>
      <c r="C7369" s="37" t="n">
        <v>22</v>
      </c>
      <c r="D7369" s="37" t="n">
        <v>21</v>
      </c>
      <c r="E7369" s="37" t="n">
        <v>0</v>
      </c>
      <c r="F7369" s="37" t="n">
        <v>2</v>
      </c>
      <c r="G7369" s="37" t="n">
        <v>2</v>
      </c>
      <c r="H7369" s="37" t="n">
        <v>2</v>
      </c>
      <c r="I7369" s="37" t="n">
        <v>1</v>
      </c>
      <c r="J7369" s="40" t="n">
        <f aca="false">IF(C7369=0,"",D7369/C7369)</f>
        <v>0.954545454545455</v>
      </c>
    </row>
    <row r="7370" customFormat="false" ht="15" hidden="false" customHeight="false" outlineLevel="0" collapsed="false">
      <c r="A7370" s="37" t="s">
        <v>1387</v>
      </c>
      <c r="B7370" s="37" t="s">
        <v>272</v>
      </c>
      <c r="C7370" s="37" t="n">
        <v>22</v>
      </c>
      <c r="D7370" s="37" t="n">
        <v>19</v>
      </c>
      <c r="E7370" s="37" t="n">
        <v>1</v>
      </c>
      <c r="F7370" s="37" t="n">
        <v>0</v>
      </c>
      <c r="G7370" s="37" t="n">
        <v>0</v>
      </c>
      <c r="H7370" s="37" t="n">
        <v>1</v>
      </c>
      <c r="I7370" s="37" t="n">
        <v>2</v>
      </c>
      <c r="J7370" s="40" t="n">
        <f aca="false">IF(C7370=0,"",D7370/C7370)</f>
        <v>0.863636363636364</v>
      </c>
    </row>
    <row r="7371" customFormat="false" ht="15" hidden="false" customHeight="false" outlineLevel="0" collapsed="false">
      <c r="A7371" s="37" t="s">
        <v>1387</v>
      </c>
      <c r="B7371" s="37" t="s">
        <v>273</v>
      </c>
      <c r="C7371" s="37" t="n">
        <v>22</v>
      </c>
      <c r="D7371" s="37" t="n">
        <v>21</v>
      </c>
      <c r="E7371" s="37" t="n">
        <v>0</v>
      </c>
      <c r="F7371" s="37" t="n">
        <v>0</v>
      </c>
      <c r="G7371" s="37" t="n">
        <v>0</v>
      </c>
      <c r="H7371" s="37" t="n">
        <v>1</v>
      </c>
      <c r="I7371" s="37" t="n">
        <v>2</v>
      </c>
      <c r="J7371" s="40" t="n">
        <f aca="false">IF(C7371=0,"",D7371/C7371)</f>
        <v>0.954545454545455</v>
      </c>
    </row>
    <row r="7372" customFormat="false" ht="15" hidden="false" customHeight="false" outlineLevel="0" collapsed="false">
      <c r="A7372" s="37" t="s">
        <v>1387</v>
      </c>
      <c r="B7372" s="37" t="s">
        <v>274</v>
      </c>
      <c r="C7372" s="37" t="n">
        <v>22</v>
      </c>
      <c r="D7372" s="37" t="n">
        <v>20</v>
      </c>
      <c r="E7372" s="37" t="n">
        <v>0</v>
      </c>
      <c r="F7372" s="37" t="n">
        <v>0</v>
      </c>
      <c r="G7372" s="37" t="n">
        <v>0</v>
      </c>
      <c r="H7372" s="37" t="n">
        <v>0</v>
      </c>
      <c r="I7372" s="37" t="n">
        <v>0</v>
      </c>
      <c r="J7372" s="40" t="n">
        <f aca="false">IF(C7372=0,"",D7372/C7372)</f>
        <v>0.909090909090909</v>
      </c>
    </row>
    <row r="7373" customFormat="false" ht="15" hidden="false" customHeight="false" outlineLevel="0" collapsed="false">
      <c r="A7373" s="37" t="s">
        <v>1387</v>
      </c>
      <c r="B7373" s="37" t="s">
        <v>275</v>
      </c>
      <c r="C7373" s="37" t="n">
        <v>22</v>
      </c>
      <c r="D7373" s="37" t="n">
        <v>21</v>
      </c>
      <c r="E7373" s="37" t="n">
        <v>1</v>
      </c>
      <c r="F7373" s="37" t="n">
        <v>4</v>
      </c>
      <c r="G7373" s="37" t="n">
        <v>1</v>
      </c>
      <c r="H7373" s="37" t="n">
        <v>3</v>
      </c>
      <c r="I7373" s="37" t="n">
        <v>4</v>
      </c>
      <c r="J7373" s="40" t="n">
        <f aca="false">IF(C7373=0,"",D7373/C7373)</f>
        <v>0.954545454545455</v>
      </c>
    </row>
    <row r="7374" customFormat="false" ht="15" hidden="false" customHeight="false" outlineLevel="0" collapsed="false">
      <c r="A7374" s="37" t="s">
        <v>1387</v>
      </c>
      <c r="B7374" s="37" t="s">
        <v>276</v>
      </c>
      <c r="C7374" s="37" t="n">
        <v>22</v>
      </c>
      <c r="D7374" s="37" t="n">
        <v>21</v>
      </c>
      <c r="E7374" s="37" t="n">
        <v>1</v>
      </c>
      <c r="F7374" s="37" t="n">
        <v>0</v>
      </c>
      <c r="G7374" s="37" t="n">
        <v>0</v>
      </c>
      <c r="H7374" s="37" t="n">
        <v>2</v>
      </c>
      <c r="I7374" s="37" t="n">
        <v>0</v>
      </c>
      <c r="J7374" s="40" t="n">
        <f aca="false">IF(C7374=0,"",D7374/C7374)</f>
        <v>0.954545454545455</v>
      </c>
    </row>
    <row r="7375" customFormat="false" ht="15" hidden="false" customHeight="false" outlineLevel="0" collapsed="false">
      <c r="A7375" s="37" t="s">
        <v>1387</v>
      </c>
      <c r="B7375" s="37" t="s">
        <v>277</v>
      </c>
      <c r="C7375" s="37" t="n">
        <v>22</v>
      </c>
      <c r="D7375" s="37" t="n">
        <v>20</v>
      </c>
      <c r="E7375" s="37" t="n">
        <v>1</v>
      </c>
      <c r="F7375" s="37" t="n">
        <v>0</v>
      </c>
      <c r="G7375" s="37" t="n">
        <v>1</v>
      </c>
      <c r="H7375" s="37" t="n">
        <v>1</v>
      </c>
      <c r="I7375" s="37" t="n">
        <v>6</v>
      </c>
      <c r="J7375" s="40" t="n">
        <f aca="false">IF(C7375=0,"",D7375/C7375)</f>
        <v>0.909090909090909</v>
      </c>
    </row>
    <row r="7376" customFormat="false" ht="15" hidden="false" customHeight="false" outlineLevel="0" collapsed="false">
      <c r="A7376" s="37" t="s">
        <v>1387</v>
      </c>
      <c r="B7376" s="37" t="s">
        <v>278</v>
      </c>
      <c r="C7376" s="37" t="n">
        <v>22</v>
      </c>
      <c r="D7376" s="37" t="n">
        <v>21</v>
      </c>
      <c r="E7376" s="37" t="n">
        <v>1</v>
      </c>
      <c r="F7376" s="37" t="n">
        <v>1</v>
      </c>
      <c r="G7376" s="37" t="n">
        <v>0</v>
      </c>
      <c r="H7376" s="37" t="n">
        <v>1</v>
      </c>
      <c r="I7376" s="37" t="n">
        <v>1</v>
      </c>
      <c r="J7376" s="40" t="n">
        <f aca="false">IF(C7376=0,"",D7376/C7376)</f>
        <v>0.954545454545455</v>
      </c>
    </row>
    <row r="7377" customFormat="false" ht="15" hidden="false" customHeight="false" outlineLevel="0" collapsed="false">
      <c r="A7377" s="37" t="s">
        <v>1387</v>
      </c>
      <c r="B7377" s="37" t="s">
        <v>279</v>
      </c>
      <c r="C7377" s="37" t="n">
        <v>22</v>
      </c>
      <c r="D7377" s="37" t="n">
        <v>22</v>
      </c>
      <c r="E7377" s="37" t="n">
        <v>1</v>
      </c>
      <c r="F7377" s="37" t="n">
        <v>0</v>
      </c>
      <c r="G7377" s="37" t="n">
        <v>0</v>
      </c>
      <c r="H7377" s="37" t="n">
        <v>3</v>
      </c>
      <c r="I7377" s="37" t="n">
        <v>8</v>
      </c>
      <c r="J7377" s="40" t="n">
        <f aca="false">IF(C7377=0,"",D7377/C7377)</f>
        <v>1</v>
      </c>
    </row>
    <row r="7378" customFormat="false" ht="15" hidden="false" customHeight="false" outlineLevel="0" collapsed="false">
      <c r="A7378" s="37" t="s">
        <v>1387</v>
      </c>
      <c r="B7378" s="37" t="s">
        <v>280</v>
      </c>
      <c r="C7378" s="37" t="n">
        <v>22</v>
      </c>
      <c r="D7378" s="37" t="n">
        <v>20</v>
      </c>
      <c r="E7378" s="37" t="n">
        <v>0</v>
      </c>
      <c r="F7378" s="37" t="n">
        <v>1</v>
      </c>
      <c r="G7378" s="37" t="n">
        <v>1</v>
      </c>
      <c r="H7378" s="37" t="n">
        <v>1</v>
      </c>
      <c r="I7378" s="37" t="n">
        <v>3</v>
      </c>
      <c r="J7378" s="40" t="n">
        <f aca="false">IF(C7378=0,"",D7378/C7378)</f>
        <v>0.909090909090909</v>
      </c>
    </row>
    <row r="7379" customFormat="false" ht="15" hidden="false" customHeight="false" outlineLevel="0" collapsed="false">
      <c r="A7379" s="37" t="s">
        <v>1387</v>
      </c>
      <c r="B7379" s="37" t="s">
        <v>281</v>
      </c>
      <c r="C7379" s="37" t="n">
        <v>22</v>
      </c>
      <c r="D7379" s="37" t="n">
        <v>21</v>
      </c>
      <c r="E7379" s="37" t="n">
        <v>0</v>
      </c>
      <c r="F7379" s="37" t="n">
        <v>2</v>
      </c>
      <c r="G7379" s="37" t="n">
        <v>1</v>
      </c>
      <c r="H7379" s="37" t="n">
        <v>3</v>
      </c>
      <c r="I7379" s="37" t="n">
        <v>1</v>
      </c>
      <c r="J7379" s="40" t="n">
        <f aca="false">IF(C7379=0,"",D7379/C7379)</f>
        <v>0.954545454545455</v>
      </c>
    </row>
    <row r="7380" customFormat="false" ht="15" hidden="false" customHeight="false" outlineLevel="0" collapsed="false">
      <c r="A7380" s="37" t="s">
        <v>780</v>
      </c>
      <c r="B7380" s="37" t="s">
        <v>270</v>
      </c>
      <c r="C7380" s="37" t="n">
        <v>22</v>
      </c>
      <c r="D7380" s="37" t="n">
        <v>22</v>
      </c>
      <c r="E7380" s="37" t="n">
        <v>0</v>
      </c>
      <c r="F7380" s="37" t="n">
        <v>1</v>
      </c>
      <c r="G7380" s="37" t="n">
        <v>0</v>
      </c>
      <c r="H7380" s="37" t="n">
        <v>1</v>
      </c>
      <c r="I7380" s="37" t="n">
        <v>0</v>
      </c>
      <c r="J7380" s="40" t="n">
        <f aca="false">IF(C7380=0,"",D7380/C7380)</f>
        <v>1</v>
      </c>
    </row>
    <row r="7381" customFormat="false" ht="15" hidden="false" customHeight="false" outlineLevel="0" collapsed="false">
      <c r="A7381" s="37" t="s">
        <v>780</v>
      </c>
      <c r="B7381" s="37" t="s">
        <v>271</v>
      </c>
      <c r="C7381" s="37" t="n">
        <v>22</v>
      </c>
      <c r="D7381" s="37" t="n">
        <v>22</v>
      </c>
      <c r="E7381" s="37" t="n">
        <v>0</v>
      </c>
      <c r="F7381" s="37" t="n">
        <v>2</v>
      </c>
      <c r="G7381" s="37" t="n">
        <v>0</v>
      </c>
      <c r="H7381" s="37" t="n">
        <v>1</v>
      </c>
      <c r="I7381" s="37" t="n">
        <v>3</v>
      </c>
      <c r="J7381" s="40" t="n">
        <f aca="false">IF(C7381=0,"",D7381/C7381)</f>
        <v>1</v>
      </c>
    </row>
    <row r="7382" customFormat="false" ht="15" hidden="false" customHeight="false" outlineLevel="0" collapsed="false">
      <c r="A7382" s="37" t="s">
        <v>780</v>
      </c>
      <c r="B7382" s="37" t="s">
        <v>272</v>
      </c>
      <c r="C7382" s="37" t="n">
        <v>22</v>
      </c>
      <c r="D7382" s="37" t="n">
        <v>19</v>
      </c>
      <c r="E7382" s="37" t="n">
        <v>1</v>
      </c>
      <c r="F7382" s="37" t="n">
        <v>1</v>
      </c>
      <c r="G7382" s="37" t="n">
        <v>0</v>
      </c>
      <c r="H7382" s="37" t="n">
        <v>2</v>
      </c>
      <c r="I7382" s="37" t="n">
        <v>3</v>
      </c>
      <c r="J7382" s="40" t="n">
        <f aca="false">IF(C7382=0,"",D7382/C7382)</f>
        <v>0.863636363636364</v>
      </c>
    </row>
    <row r="7383" customFormat="false" ht="15" hidden="false" customHeight="false" outlineLevel="0" collapsed="false">
      <c r="A7383" s="37" t="s">
        <v>780</v>
      </c>
      <c r="B7383" s="37" t="s">
        <v>273</v>
      </c>
      <c r="C7383" s="37" t="n">
        <v>22</v>
      </c>
      <c r="D7383" s="37" t="n">
        <v>21</v>
      </c>
      <c r="E7383" s="37" t="n">
        <v>0</v>
      </c>
      <c r="F7383" s="37" t="n">
        <v>1</v>
      </c>
      <c r="G7383" s="37" t="n">
        <v>1</v>
      </c>
      <c r="H7383" s="37" t="n">
        <v>2</v>
      </c>
      <c r="I7383" s="37" t="n">
        <v>0</v>
      </c>
      <c r="J7383" s="40" t="n">
        <f aca="false">IF(C7383=0,"",D7383/C7383)</f>
        <v>0.954545454545455</v>
      </c>
    </row>
    <row r="7384" customFormat="false" ht="15" hidden="false" customHeight="false" outlineLevel="0" collapsed="false">
      <c r="A7384" s="37" t="s">
        <v>780</v>
      </c>
      <c r="B7384" s="37" t="s">
        <v>274</v>
      </c>
      <c r="C7384" s="37" t="n">
        <v>22</v>
      </c>
      <c r="D7384" s="37" t="n">
        <v>19</v>
      </c>
      <c r="E7384" s="37" t="n">
        <v>2</v>
      </c>
      <c r="F7384" s="37" t="n">
        <v>0</v>
      </c>
      <c r="G7384" s="37" t="n">
        <v>0</v>
      </c>
      <c r="H7384" s="37" t="n">
        <v>2</v>
      </c>
      <c r="I7384" s="37" t="n">
        <v>1</v>
      </c>
      <c r="J7384" s="40" t="n">
        <f aca="false">IF(C7384=0,"",D7384/C7384)</f>
        <v>0.863636363636364</v>
      </c>
    </row>
    <row r="7385" customFormat="false" ht="15" hidden="false" customHeight="false" outlineLevel="0" collapsed="false">
      <c r="A7385" s="37" t="s">
        <v>780</v>
      </c>
      <c r="B7385" s="37" t="s">
        <v>275</v>
      </c>
      <c r="C7385" s="37" t="n">
        <v>22</v>
      </c>
      <c r="D7385" s="37" t="n">
        <v>22</v>
      </c>
      <c r="E7385" s="37" t="n">
        <v>0</v>
      </c>
      <c r="F7385" s="37" t="n">
        <v>1</v>
      </c>
      <c r="G7385" s="37" t="n">
        <v>0</v>
      </c>
      <c r="H7385" s="37" t="n">
        <v>3</v>
      </c>
      <c r="I7385" s="37" t="n">
        <v>5</v>
      </c>
      <c r="J7385" s="40" t="n">
        <f aca="false">IF(C7385=0,"",D7385/C7385)</f>
        <v>1</v>
      </c>
    </row>
    <row r="7386" customFormat="false" ht="15" hidden="false" customHeight="false" outlineLevel="0" collapsed="false">
      <c r="A7386" s="37" t="s">
        <v>780</v>
      </c>
      <c r="B7386" s="37" t="s">
        <v>276</v>
      </c>
      <c r="C7386" s="37" t="n">
        <v>22</v>
      </c>
      <c r="D7386" s="37" t="n">
        <v>17</v>
      </c>
      <c r="E7386" s="37" t="n">
        <v>0</v>
      </c>
      <c r="F7386" s="37" t="n">
        <v>0</v>
      </c>
      <c r="G7386" s="37" t="n">
        <v>0</v>
      </c>
      <c r="H7386" s="37" t="n">
        <v>1</v>
      </c>
      <c r="I7386" s="37" t="n">
        <v>2</v>
      </c>
      <c r="J7386" s="40" t="n">
        <f aca="false">IF(C7386=0,"",D7386/C7386)</f>
        <v>0.772727272727273</v>
      </c>
    </row>
    <row r="7387" customFormat="false" ht="15" hidden="false" customHeight="false" outlineLevel="0" collapsed="false">
      <c r="A7387" s="37" t="s">
        <v>780</v>
      </c>
      <c r="B7387" s="37" t="s">
        <v>277</v>
      </c>
      <c r="C7387" s="37" t="n">
        <v>22</v>
      </c>
      <c r="D7387" s="37" t="n">
        <v>21</v>
      </c>
      <c r="E7387" s="37" t="n">
        <v>1</v>
      </c>
      <c r="F7387" s="37" t="n">
        <v>1</v>
      </c>
      <c r="G7387" s="37" t="n">
        <v>0</v>
      </c>
      <c r="H7387" s="37" t="n">
        <v>2</v>
      </c>
      <c r="I7387" s="37" t="n">
        <v>1</v>
      </c>
      <c r="J7387" s="40" t="n">
        <f aca="false">IF(C7387=0,"",D7387/C7387)</f>
        <v>0.954545454545455</v>
      </c>
    </row>
    <row r="7388" customFormat="false" ht="15" hidden="false" customHeight="false" outlineLevel="0" collapsed="false">
      <c r="A7388" s="37" t="s">
        <v>780</v>
      </c>
      <c r="B7388" s="37" t="s">
        <v>278</v>
      </c>
      <c r="C7388" s="37" t="n">
        <v>22</v>
      </c>
      <c r="D7388" s="37" t="n">
        <v>21</v>
      </c>
      <c r="E7388" s="37" t="n">
        <v>0</v>
      </c>
      <c r="F7388" s="37" t="n">
        <v>1</v>
      </c>
      <c r="G7388" s="37" t="n">
        <v>1</v>
      </c>
      <c r="H7388" s="37" t="n">
        <v>2</v>
      </c>
      <c r="I7388" s="37" t="n">
        <v>0</v>
      </c>
      <c r="J7388" s="40" t="n">
        <f aca="false">IF(C7388=0,"",D7388/C7388)</f>
        <v>0.954545454545455</v>
      </c>
    </row>
    <row r="7389" customFormat="false" ht="15" hidden="false" customHeight="false" outlineLevel="0" collapsed="false">
      <c r="A7389" s="37" t="s">
        <v>780</v>
      </c>
      <c r="B7389" s="37" t="s">
        <v>279</v>
      </c>
      <c r="C7389" s="37" t="n">
        <v>22</v>
      </c>
      <c r="D7389" s="37" t="n">
        <v>20</v>
      </c>
      <c r="E7389" s="37" t="n">
        <v>1</v>
      </c>
      <c r="F7389" s="37" t="n">
        <v>2</v>
      </c>
      <c r="G7389" s="37" t="n">
        <v>1</v>
      </c>
      <c r="H7389" s="37" t="n">
        <v>3</v>
      </c>
      <c r="I7389" s="37" t="n">
        <v>2</v>
      </c>
      <c r="J7389" s="40" t="n">
        <f aca="false">IF(C7389=0,"",D7389/C7389)</f>
        <v>0.909090909090909</v>
      </c>
    </row>
    <row r="7390" customFormat="false" ht="15" hidden="false" customHeight="false" outlineLevel="0" collapsed="false">
      <c r="A7390" s="37" t="s">
        <v>780</v>
      </c>
      <c r="B7390" s="37" t="s">
        <v>280</v>
      </c>
      <c r="C7390" s="37" t="n">
        <v>22</v>
      </c>
      <c r="D7390" s="37" t="n">
        <v>20</v>
      </c>
      <c r="E7390" s="37" t="n">
        <v>1</v>
      </c>
      <c r="F7390" s="37" t="n">
        <v>0</v>
      </c>
      <c r="G7390" s="37" t="n">
        <v>0</v>
      </c>
      <c r="H7390" s="37" t="n">
        <v>1</v>
      </c>
      <c r="I7390" s="37" t="n">
        <v>1</v>
      </c>
      <c r="J7390" s="40" t="n">
        <f aca="false">IF(C7390=0,"",D7390/C7390)</f>
        <v>0.909090909090909</v>
      </c>
    </row>
    <row r="7391" customFormat="false" ht="15" hidden="false" customHeight="false" outlineLevel="0" collapsed="false">
      <c r="A7391" s="37" t="s">
        <v>780</v>
      </c>
      <c r="B7391" s="37" t="s">
        <v>281</v>
      </c>
      <c r="C7391" s="37" t="n">
        <v>22</v>
      </c>
      <c r="D7391" s="37" t="n">
        <v>22</v>
      </c>
      <c r="E7391" s="37" t="n">
        <v>0</v>
      </c>
      <c r="F7391" s="37" t="n">
        <v>0</v>
      </c>
      <c r="G7391" s="37" t="n">
        <v>0</v>
      </c>
      <c r="H7391" s="37" t="n">
        <v>1</v>
      </c>
      <c r="I7391" s="37" t="n">
        <v>2</v>
      </c>
      <c r="J7391" s="40" t="n">
        <f aca="false">IF(C7391=0,"",D7391/C7391)</f>
        <v>1</v>
      </c>
    </row>
    <row r="7392" customFormat="false" ht="15" hidden="false" customHeight="false" outlineLevel="0" collapsed="false">
      <c r="A7392" s="37" t="s">
        <v>1388</v>
      </c>
      <c r="B7392" s="37" t="s">
        <v>270</v>
      </c>
      <c r="C7392" s="37" t="n">
        <v>22</v>
      </c>
      <c r="D7392" s="37" t="n">
        <v>19</v>
      </c>
      <c r="E7392" s="37" t="n">
        <v>1</v>
      </c>
      <c r="F7392" s="37" t="n">
        <v>0</v>
      </c>
      <c r="G7392" s="37" t="n">
        <v>0</v>
      </c>
      <c r="H7392" s="37" t="n">
        <v>2</v>
      </c>
      <c r="I7392" s="37" t="n">
        <v>2</v>
      </c>
      <c r="J7392" s="40" t="n">
        <f aca="false">IF(C7392=0,"",D7392/C7392)</f>
        <v>0.863636363636364</v>
      </c>
    </row>
    <row r="7393" customFormat="false" ht="15" hidden="false" customHeight="false" outlineLevel="0" collapsed="false">
      <c r="A7393" s="37" t="s">
        <v>1388</v>
      </c>
      <c r="B7393" s="37" t="s">
        <v>271</v>
      </c>
      <c r="C7393" s="37" t="n">
        <v>22</v>
      </c>
      <c r="D7393" s="37" t="n">
        <v>22</v>
      </c>
      <c r="E7393" s="37" t="n">
        <v>1</v>
      </c>
      <c r="F7393" s="37" t="n">
        <v>0</v>
      </c>
      <c r="G7393" s="37" t="n">
        <v>0</v>
      </c>
      <c r="H7393" s="37" t="n">
        <v>3</v>
      </c>
      <c r="I7393" s="37" t="n">
        <v>1</v>
      </c>
      <c r="J7393" s="40" t="n">
        <f aca="false">IF(C7393=0,"",D7393/C7393)</f>
        <v>1</v>
      </c>
    </row>
    <row r="7394" customFormat="false" ht="15" hidden="false" customHeight="false" outlineLevel="0" collapsed="false">
      <c r="A7394" s="37" t="s">
        <v>1388</v>
      </c>
      <c r="B7394" s="37" t="s">
        <v>272</v>
      </c>
      <c r="C7394" s="37" t="n">
        <v>22</v>
      </c>
      <c r="D7394" s="37" t="n">
        <v>21</v>
      </c>
      <c r="E7394" s="37" t="n">
        <v>0</v>
      </c>
      <c r="F7394" s="37" t="n">
        <v>1</v>
      </c>
      <c r="G7394" s="37" t="n">
        <v>0</v>
      </c>
      <c r="H7394" s="37" t="n">
        <v>1</v>
      </c>
      <c r="I7394" s="37" t="n">
        <v>1</v>
      </c>
      <c r="J7394" s="40" t="n">
        <f aca="false">IF(C7394=0,"",D7394/C7394)</f>
        <v>0.954545454545455</v>
      </c>
    </row>
    <row r="7395" customFormat="false" ht="15" hidden="false" customHeight="false" outlineLevel="0" collapsed="false">
      <c r="A7395" s="37" t="s">
        <v>1388</v>
      </c>
      <c r="B7395" s="37" t="s">
        <v>273</v>
      </c>
      <c r="C7395" s="37" t="n">
        <v>22</v>
      </c>
      <c r="D7395" s="37" t="n">
        <v>20</v>
      </c>
      <c r="E7395" s="37" t="n">
        <v>1</v>
      </c>
      <c r="F7395" s="37" t="n">
        <v>3</v>
      </c>
      <c r="G7395" s="37" t="n">
        <v>1</v>
      </c>
      <c r="H7395" s="37" t="n">
        <v>1</v>
      </c>
      <c r="I7395" s="37" t="n">
        <v>0</v>
      </c>
      <c r="J7395" s="40" t="n">
        <f aca="false">IF(C7395=0,"",D7395/C7395)</f>
        <v>0.909090909090909</v>
      </c>
    </row>
    <row r="7396" customFormat="false" ht="15" hidden="false" customHeight="false" outlineLevel="0" collapsed="false">
      <c r="A7396" s="37" t="s">
        <v>1388</v>
      </c>
      <c r="B7396" s="37" t="s">
        <v>274</v>
      </c>
      <c r="C7396" s="37" t="n">
        <v>22</v>
      </c>
      <c r="D7396" s="37" t="n">
        <v>21</v>
      </c>
      <c r="E7396" s="37" t="n">
        <v>1</v>
      </c>
      <c r="F7396" s="37" t="n">
        <v>0</v>
      </c>
      <c r="G7396" s="37" t="n">
        <v>1</v>
      </c>
      <c r="H7396" s="37" t="n">
        <v>2</v>
      </c>
      <c r="I7396" s="37" t="n">
        <v>0</v>
      </c>
      <c r="J7396" s="40" t="n">
        <f aca="false">IF(C7396=0,"",D7396/C7396)</f>
        <v>0.954545454545455</v>
      </c>
    </row>
    <row r="7397" customFormat="false" ht="15" hidden="false" customHeight="false" outlineLevel="0" collapsed="false">
      <c r="A7397" s="37" t="s">
        <v>1388</v>
      </c>
      <c r="B7397" s="37" t="s">
        <v>275</v>
      </c>
      <c r="C7397" s="37" t="n">
        <v>22</v>
      </c>
      <c r="D7397" s="37" t="n">
        <v>21</v>
      </c>
      <c r="E7397" s="37" t="n">
        <v>0</v>
      </c>
      <c r="F7397" s="37" t="n">
        <v>1</v>
      </c>
      <c r="G7397" s="37" t="n">
        <v>0</v>
      </c>
      <c r="H7397" s="37" t="n">
        <v>2</v>
      </c>
      <c r="I7397" s="37" t="n">
        <v>1</v>
      </c>
      <c r="J7397" s="40" t="n">
        <f aca="false">IF(C7397=0,"",D7397/C7397)</f>
        <v>0.954545454545455</v>
      </c>
    </row>
    <row r="7398" customFormat="false" ht="15" hidden="false" customHeight="false" outlineLevel="0" collapsed="false">
      <c r="A7398" s="37" t="s">
        <v>1388</v>
      </c>
      <c r="B7398" s="37" t="s">
        <v>276</v>
      </c>
      <c r="C7398" s="37" t="n">
        <v>22</v>
      </c>
      <c r="D7398" s="37" t="n">
        <v>21</v>
      </c>
      <c r="E7398" s="37" t="n">
        <v>0</v>
      </c>
      <c r="F7398" s="37" t="n">
        <v>0</v>
      </c>
      <c r="G7398" s="37" t="n">
        <v>0</v>
      </c>
      <c r="H7398" s="37" t="n">
        <v>0</v>
      </c>
      <c r="I7398" s="37" t="n">
        <v>0</v>
      </c>
      <c r="J7398" s="40" t="n">
        <f aca="false">IF(C7398=0,"",D7398/C7398)</f>
        <v>0.954545454545455</v>
      </c>
    </row>
    <row r="7399" customFormat="false" ht="15" hidden="false" customHeight="false" outlineLevel="0" collapsed="false">
      <c r="A7399" s="37" t="s">
        <v>1388</v>
      </c>
      <c r="B7399" s="37" t="s">
        <v>277</v>
      </c>
      <c r="C7399" s="37" t="n">
        <v>22</v>
      </c>
      <c r="D7399" s="37" t="n">
        <v>20</v>
      </c>
      <c r="E7399" s="37" t="n">
        <v>0</v>
      </c>
      <c r="F7399" s="37" t="n">
        <v>3</v>
      </c>
      <c r="G7399" s="37" t="n">
        <v>1</v>
      </c>
      <c r="H7399" s="37" t="n">
        <v>2</v>
      </c>
      <c r="I7399" s="37" t="n">
        <v>1</v>
      </c>
      <c r="J7399" s="40" t="n">
        <f aca="false">IF(C7399=0,"",D7399/C7399)</f>
        <v>0.909090909090909</v>
      </c>
    </row>
    <row r="7400" customFormat="false" ht="15" hidden="false" customHeight="false" outlineLevel="0" collapsed="false">
      <c r="A7400" s="37" t="s">
        <v>1388</v>
      </c>
      <c r="B7400" s="37" t="s">
        <v>278</v>
      </c>
      <c r="C7400" s="37" t="n">
        <v>22</v>
      </c>
      <c r="D7400" s="37" t="n">
        <v>22</v>
      </c>
      <c r="E7400" s="37" t="n">
        <v>0</v>
      </c>
      <c r="F7400" s="37" t="n">
        <v>1</v>
      </c>
      <c r="G7400" s="37" t="n">
        <v>0</v>
      </c>
      <c r="H7400" s="37" t="n">
        <v>2</v>
      </c>
      <c r="I7400" s="37" t="n">
        <v>1</v>
      </c>
      <c r="J7400" s="40" t="n">
        <f aca="false">IF(C7400=0,"",D7400/C7400)</f>
        <v>1</v>
      </c>
    </row>
    <row r="7401" customFormat="false" ht="15" hidden="false" customHeight="false" outlineLevel="0" collapsed="false">
      <c r="A7401" s="37" t="s">
        <v>1388</v>
      </c>
      <c r="B7401" s="37" t="s">
        <v>279</v>
      </c>
      <c r="C7401" s="37" t="n">
        <v>22</v>
      </c>
      <c r="D7401" s="37" t="n">
        <v>18</v>
      </c>
      <c r="E7401" s="37" t="n">
        <v>0</v>
      </c>
      <c r="F7401" s="37" t="n">
        <v>0</v>
      </c>
      <c r="G7401" s="37" t="n">
        <v>0</v>
      </c>
      <c r="H7401" s="37" t="n">
        <v>2</v>
      </c>
      <c r="I7401" s="37" t="n">
        <v>3</v>
      </c>
      <c r="J7401" s="40" t="n">
        <f aca="false">IF(C7401=0,"",D7401/C7401)</f>
        <v>0.818181818181818</v>
      </c>
    </row>
    <row r="7402" customFormat="false" ht="15" hidden="false" customHeight="false" outlineLevel="0" collapsed="false">
      <c r="A7402" s="37" t="s">
        <v>1388</v>
      </c>
      <c r="B7402" s="37" t="s">
        <v>280</v>
      </c>
      <c r="C7402" s="37" t="n">
        <v>22</v>
      </c>
      <c r="D7402" s="37" t="n">
        <v>22</v>
      </c>
      <c r="E7402" s="37" t="n">
        <v>3</v>
      </c>
      <c r="F7402" s="37" t="n">
        <v>0</v>
      </c>
      <c r="G7402" s="37" t="n">
        <v>0</v>
      </c>
      <c r="H7402" s="37" t="n">
        <v>1</v>
      </c>
      <c r="I7402" s="37" t="n">
        <v>6</v>
      </c>
      <c r="J7402" s="40" t="n">
        <f aca="false">IF(C7402=0,"",D7402/C7402)</f>
        <v>1</v>
      </c>
    </row>
    <row r="7403" customFormat="false" ht="15" hidden="false" customHeight="false" outlineLevel="0" collapsed="false">
      <c r="A7403" s="37" t="s">
        <v>1388</v>
      </c>
      <c r="B7403" s="37" t="s">
        <v>281</v>
      </c>
      <c r="C7403" s="37" t="n">
        <v>22</v>
      </c>
      <c r="D7403" s="37" t="n">
        <v>20</v>
      </c>
      <c r="E7403" s="37" t="n">
        <v>2</v>
      </c>
      <c r="F7403" s="37" t="n">
        <v>0</v>
      </c>
      <c r="G7403" s="37" t="n">
        <v>0</v>
      </c>
      <c r="H7403" s="37" t="n">
        <v>0</v>
      </c>
      <c r="I7403" s="37" t="n">
        <v>1</v>
      </c>
      <c r="J7403" s="40" t="n">
        <f aca="false">IF(C7403=0,"",D7403/C7403)</f>
        <v>0.909090909090909</v>
      </c>
    </row>
    <row r="7404" customFormat="false" ht="15" hidden="false" customHeight="false" outlineLevel="0" collapsed="false">
      <c r="A7404" s="37" t="s">
        <v>1389</v>
      </c>
      <c r="B7404" s="37" t="s">
        <v>274</v>
      </c>
      <c r="C7404" s="37" t="n">
        <v>22</v>
      </c>
      <c r="D7404" s="37" t="n">
        <v>19</v>
      </c>
      <c r="E7404" s="37" t="n">
        <v>0</v>
      </c>
      <c r="F7404" s="37" t="n">
        <v>1</v>
      </c>
      <c r="G7404" s="37" t="n">
        <v>0</v>
      </c>
      <c r="H7404" s="37" t="n">
        <v>1</v>
      </c>
      <c r="I7404" s="37" t="n">
        <v>2</v>
      </c>
      <c r="J7404" s="40" t="n">
        <f aca="false">IF(C7404=0,"",D7404/C7404)</f>
        <v>0.863636363636364</v>
      </c>
    </row>
    <row r="7405" customFormat="false" ht="15" hidden="false" customHeight="false" outlineLevel="0" collapsed="false">
      <c r="A7405" s="37" t="s">
        <v>1389</v>
      </c>
      <c r="B7405" s="37" t="s">
        <v>275</v>
      </c>
      <c r="C7405" s="37" t="n">
        <v>22</v>
      </c>
      <c r="D7405" s="37" t="n">
        <v>17</v>
      </c>
      <c r="E7405" s="37" t="n">
        <v>3</v>
      </c>
      <c r="F7405" s="37" t="n">
        <v>1</v>
      </c>
      <c r="G7405" s="37" t="n">
        <v>1</v>
      </c>
      <c r="H7405" s="37" t="n">
        <v>3</v>
      </c>
      <c r="I7405" s="37" t="n">
        <v>2</v>
      </c>
      <c r="J7405" s="40" t="n">
        <f aca="false">IF(C7405=0,"",D7405/C7405)</f>
        <v>0.772727272727273</v>
      </c>
    </row>
    <row r="7406" customFormat="false" ht="15" hidden="false" customHeight="false" outlineLevel="0" collapsed="false">
      <c r="A7406" s="37" t="s">
        <v>1389</v>
      </c>
      <c r="B7406" s="37" t="s">
        <v>276</v>
      </c>
      <c r="C7406" s="37" t="n">
        <v>22</v>
      </c>
      <c r="D7406" s="37" t="n">
        <v>19</v>
      </c>
      <c r="E7406" s="37" t="n">
        <v>0</v>
      </c>
      <c r="F7406" s="37" t="n">
        <v>1</v>
      </c>
      <c r="G7406" s="37" t="n">
        <v>2</v>
      </c>
      <c r="H7406" s="37" t="n">
        <v>1</v>
      </c>
      <c r="I7406" s="37" t="n">
        <v>14</v>
      </c>
      <c r="J7406" s="40" t="n">
        <f aca="false">IF(C7406=0,"",D7406/C7406)</f>
        <v>0.863636363636364</v>
      </c>
    </row>
    <row r="7407" customFormat="false" ht="15" hidden="false" customHeight="false" outlineLevel="0" collapsed="false">
      <c r="A7407" s="37" t="s">
        <v>1389</v>
      </c>
      <c r="B7407" s="37" t="s">
        <v>277</v>
      </c>
      <c r="C7407" s="37" t="n">
        <v>22</v>
      </c>
      <c r="D7407" s="37" t="n">
        <v>20</v>
      </c>
      <c r="E7407" s="37" t="n">
        <v>1</v>
      </c>
      <c r="F7407" s="37" t="n">
        <v>0</v>
      </c>
      <c r="G7407" s="37" t="n">
        <v>1</v>
      </c>
      <c r="H7407" s="37" t="n">
        <v>0</v>
      </c>
      <c r="I7407" s="37" t="n">
        <v>10</v>
      </c>
      <c r="J7407" s="40" t="n">
        <f aca="false">IF(C7407=0,"",D7407/C7407)</f>
        <v>0.909090909090909</v>
      </c>
    </row>
    <row r="7408" customFormat="false" ht="15" hidden="false" customHeight="false" outlineLevel="0" collapsed="false">
      <c r="A7408" s="37" t="s">
        <v>1389</v>
      </c>
      <c r="B7408" s="37" t="s">
        <v>278</v>
      </c>
      <c r="C7408" s="37" t="n">
        <v>22</v>
      </c>
      <c r="D7408" s="37" t="n">
        <v>20</v>
      </c>
      <c r="E7408" s="37" t="n">
        <v>0</v>
      </c>
      <c r="F7408" s="37" t="n">
        <v>0</v>
      </c>
      <c r="G7408" s="37" t="n">
        <v>0</v>
      </c>
      <c r="H7408" s="37" t="n">
        <v>1</v>
      </c>
      <c r="I7408" s="37" t="n">
        <v>2</v>
      </c>
      <c r="J7408" s="40" t="n">
        <f aca="false">IF(C7408=0,"",D7408/C7408)</f>
        <v>0.909090909090909</v>
      </c>
    </row>
    <row r="7409" customFormat="false" ht="15" hidden="false" customHeight="false" outlineLevel="0" collapsed="false">
      <c r="A7409" s="37" t="s">
        <v>1389</v>
      </c>
      <c r="B7409" s="37" t="s">
        <v>279</v>
      </c>
      <c r="C7409" s="37" t="n">
        <v>22</v>
      </c>
      <c r="D7409" s="37" t="n">
        <v>19</v>
      </c>
      <c r="E7409" s="37" t="n">
        <v>2</v>
      </c>
      <c r="F7409" s="37" t="n">
        <v>1</v>
      </c>
      <c r="G7409" s="37" t="n">
        <v>1</v>
      </c>
      <c r="H7409" s="37" t="n">
        <v>0</v>
      </c>
      <c r="I7409" s="37" t="n">
        <v>9</v>
      </c>
      <c r="J7409" s="40" t="n">
        <f aca="false">IF(C7409=0,"",D7409/C7409)</f>
        <v>0.863636363636364</v>
      </c>
    </row>
    <row r="7410" customFormat="false" ht="15" hidden="false" customHeight="false" outlineLevel="0" collapsed="false">
      <c r="A7410" s="37" t="s">
        <v>1390</v>
      </c>
      <c r="B7410" s="37" t="s">
        <v>270</v>
      </c>
      <c r="C7410" s="37" t="n">
        <v>22</v>
      </c>
      <c r="D7410" s="37" t="n">
        <v>19</v>
      </c>
      <c r="E7410" s="37" t="n">
        <v>1</v>
      </c>
      <c r="F7410" s="37" t="n">
        <v>1</v>
      </c>
      <c r="G7410" s="37" t="n">
        <v>0</v>
      </c>
      <c r="H7410" s="37" t="n">
        <v>3</v>
      </c>
      <c r="I7410" s="37" t="n">
        <v>1</v>
      </c>
      <c r="J7410" s="40" t="n">
        <f aca="false">IF(C7410=0,"",D7410/C7410)</f>
        <v>0.863636363636364</v>
      </c>
    </row>
    <row r="7411" customFormat="false" ht="15" hidden="false" customHeight="false" outlineLevel="0" collapsed="false">
      <c r="A7411" s="37" t="s">
        <v>1390</v>
      </c>
      <c r="B7411" s="37" t="s">
        <v>271</v>
      </c>
      <c r="C7411" s="37" t="n">
        <v>22</v>
      </c>
      <c r="D7411" s="37" t="n">
        <v>20</v>
      </c>
      <c r="E7411" s="37" t="n">
        <v>0</v>
      </c>
      <c r="F7411" s="37" t="n">
        <v>0</v>
      </c>
      <c r="G7411" s="37" t="n">
        <v>0</v>
      </c>
      <c r="H7411" s="37" t="n">
        <v>1</v>
      </c>
      <c r="I7411" s="37" t="n">
        <v>0</v>
      </c>
      <c r="J7411" s="40" t="n">
        <f aca="false">IF(C7411=0,"",D7411/C7411)</f>
        <v>0.909090909090909</v>
      </c>
    </row>
    <row r="7412" customFormat="false" ht="15" hidden="false" customHeight="false" outlineLevel="0" collapsed="false">
      <c r="A7412" s="37" t="s">
        <v>1390</v>
      </c>
      <c r="B7412" s="37" t="s">
        <v>272</v>
      </c>
      <c r="C7412" s="37" t="n">
        <v>22</v>
      </c>
      <c r="D7412" s="37" t="n">
        <v>21</v>
      </c>
      <c r="E7412" s="37" t="n">
        <v>3</v>
      </c>
      <c r="F7412" s="37" t="n">
        <v>2</v>
      </c>
      <c r="G7412" s="37" t="n">
        <v>0</v>
      </c>
      <c r="H7412" s="37" t="n">
        <v>1</v>
      </c>
      <c r="I7412" s="37" t="n">
        <v>2</v>
      </c>
      <c r="J7412" s="40" t="n">
        <f aca="false">IF(C7412=0,"",D7412/C7412)</f>
        <v>0.954545454545455</v>
      </c>
    </row>
    <row r="7413" customFormat="false" ht="15" hidden="false" customHeight="false" outlineLevel="0" collapsed="false">
      <c r="A7413" s="37" t="s">
        <v>1390</v>
      </c>
      <c r="B7413" s="37" t="s">
        <v>273</v>
      </c>
      <c r="C7413" s="37" t="n">
        <v>22</v>
      </c>
      <c r="D7413" s="37" t="n">
        <v>22</v>
      </c>
      <c r="E7413" s="37" t="n">
        <v>1</v>
      </c>
      <c r="F7413" s="37" t="n">
        <v>1</v>
      </c>
      <c r="G7413" s="37" t="n">
        <v>1</v>
      </c>
      <c r="H7413" s="37" t="n">
        <v>2</v>
      </c>
      <c r="I7413" s="37" t="n">
        <v>1</v>
      </c>
      <c r="J7413" s="40" t="n">
        <f aca="false">IF(C7413=0,"",D7413/C7413)</f>
        <v>1</v>
      </c>
    </row>
    <row r="7414" customFormat="false" ht="15" hidden="false" customHeight="false" outlineLevel="0" collapsed="false">
      <c r="A7414" s="37" t="s">
        <v>1390</v>
      </c>
      <c r="B7414" s="37" t="s">
        <v>274</v>
      </c>
      <c r="C7414" s="37" t="n">
        <v>22</v>
      </c>
      <c r="D7414" s="37" t="n">
        <v>22</v>
      </c>
      <c r="E7414" s="37" t="n">
        <v>2</v>
      </c>
      <c r="F7414" s="37" t="n">
        <v>1</v>
      </c>
      <c r="G7414" s="37" t="n">
        <v>0</v>
      </c>
      <c r="H7414" s="37" t="n">
        <v>4</v>
      </c>
      <c r="I7414" s="37" t="n">
        <v>0</v>
      </c>
      <c r="J7414" s="40" t="n">
        <f aca="false">IF(C7414=0,"",D7414/C7414)</f>
        <v>1</v>
      </c>
    </row>
    <row r="7415" customFormat="false" ht="15" hidden="false" customHeight="false" outlineLevel="0" collapsed="false">
      <c r="A7415" s="37" t="s">
        <v>1390</v>
      </c>
      <c r="B7415" s="37" t="s">
        <v>275</v>
      </c>
      <c r="C7415" s="37" t="n">
        <v>22</v>
      </c>
      <c r="D7415" s="37" t="n">
        <v>20</v>
      </c>
      <c r="E7415" s="37" t="n">
        <v>0</v>
      </c>
      <c r="F7415" s="37" t="n">
        <v>0</v>
      </c>
      <c r="G7415" s="37" t="n">
        <v>0</v>
      </c>
      <c r="H7415" s="37" t="n">
        <v>1</v>
      </c>
      <c r="I7415" s="37" t="n">
        <v>0</v>
      </c>
      <c r="J7415" s="40" t="n">
        <f aca="false">IF(C7415=0,"",D7415/C7415)</f>
        <v>0.909090909090909</v>
      </c>
    </row>
    <row r="7416" customFormat="false" ht="15" hidden="false" customHeight="false" outlineLevel="0" collapsed="false">
      <c r="A7416" s="37" t="s">
        <v>1390</v>
      </c>
      <c r="B7416" s="37" t="s">
        <v>276</v>
      </c>
      <c r="C7416" s="37" t="n">
        <v>22</v>
      </c>
      <c r="D7416" s="37" t="n">
        <v>20</v>
      </c>
      <c r="E7416" s="37" t="n">
        <v>0</v>
      </c>
      <c r="F7416" s="37" t="n">
        <v>1</v>
      </c>
      <c r="G7416" s="37" t="n">
        <v>0</v>
      </c>
      <c r="H7416" s="37" t="n">
        <v>3</v>
      </c>
      <c r="I7416" s="37" t="n">
        <v>2</v>
      </c>
      <c r="J7416" s="40" t="n">
        <f aca="false">IF(C7416=0,"",D7416/C7416)</f>
        <v>0.909090909090909</v>
      </c>
    </row>
    <row r="7417" customFormat="false" ht="15" hidden="false" customHeight="false" outlineLevel="0" collapsed="false">
      <c r="A7417" s="37" t="s">
        <v>1390</v>
      </c>
      <c r="B7417" s="37" t="s">
        <v>277</v>
      </c>
      <c r="C7417" s="37" t="n">
        <v>22</v>
      </c>
      <c r="D7417" s="37" t="n">
        <v>20</v>
      </c>
      <c r="E7417" s="37" t="n">
        <v>0</v>
      </c>
      <c r="F7417" s="37" t="n">
        <v>0</v>
      </c>
      <c r="G7417" s="37" t="n">
        <v>0</v>
      </c>
      <c r="H7417" s="37" t="n">
        <v>1</v>
      </c>
      <c r="I7417" s="37" t="n">
        <v>0</v>
      </c>
      <c r="J7417" s="40" t="n">
        <f aca="false">IF(C7417=0,"",D7417/C7417)</f>
        <v>0.909090909090909</v>
      </c>
    </row>
    <row r="7418" customFormat="false" ht="15" hidden="false" customHeight="false" outlineLevel="0" collapsed="false">
      <c r="A7418" s="37" t="s">
        <v>1390</v>
      </c>
      <c r="B7418" s="37" t="s">
        <v>278</v>
      </c>
      <c r="C7418" s="37" t="n">
        <v>22</v>
      </c>
      <c r="D7418" s="37" t="n">
        <v>21</v>
      </c>
      <c r="E7418" s="37" t="n">
        <v>0</v>
      </c>
      <c r="F7418" s="37" t="n">
        <v>0</v>
      </c>
      <c r="G7418" s="37" t="n">
        <v>2</v>
      </c>
      <c r="H7418" s="37" t="n">
        <v>2</v>
      </c>
      <c r="I7418" s="37" t="n">
        <v>1</v>
      </c>
      <c r="J7418" s="40" t="n">
        <f aca="false">IF(C7418=0,"",D7418/C7418)</f>
        <v>0.954545454545455</v>
      </c>
    </row>
    <row r="7419" customFormat="false" ht="15" hidden="false" customHeight="false" outlineLevel="0" collapsed="false">
      <c r="A7419" s="37" t="s">
        <v>1390</v>
      </c>
      <c r="B7419" s="37" t="s">
        <v>279</v>
      </c>
      <c r="C7419" s="37" t="n">
        <v>22</v>
      </c>
      <c r="D7419" s="37" t="n">
        <v>20</v>
      </c>
      <c r="E7419" s="37" t="n">
        <v>0</v>
      </c>
      <c r="F7419" s="37" t="n">
        <v>0</v>
      </c>
      <c r="G7419" s="37" t="n">
        <v>0</v>
      </c>
      <c r="H7419" s="37" t="n">
        <v>2</v>
      </c>
      <c r="I7419" s="37" t="n">
        <v>2</v>
      </c>
      <c r="J7419" s="40" t="n">
        <f aca="false">IF(C7419=0,"",D7419/C7419)</f>
        <v>0.909090909090909</v>
      </c>
    </row>
    <row r="7420" customFormat="false" ht="15" hidden="false" customHeight="false" outlineLevel="0" collapsed="false">
      <c r="A7420" s="37" t="s">
        <v>1390</v>
      </c>
      <c r="B7420" s="37" t="s">
        <v>280</v>
      </c>
      <c r="C7420" s="37" t="n">
        <v>22</v>
      </c>
      <c r="D7420" s="37" t="n">
        <v>20</v>
      </c>
      <c r="E7420" s="37" t="n">
        <v>0</v>
      </c>
      <c r="F7420" s="37" t="n">
        <v>0</v>
      </c>
      <c r="G7420" s="37" t="n">
        <v>0</v>
      </c>
      <c r="H7420" s="37" t="n">
        <v>1</v>
      </c>
      <c r="I7420" s="37" t="n">
        <v>1</v>
      </c>
      <c r="J7420" s="40" t="n">
        <f aca="false">IF(C7420=0,"",D7420/C7420)</f>
        <v>0.909090909090909</v>
      </c>
    </row>
    <row r="7421" customFormat="false" ht="15" hidden="false" customHeight="false" outlineLevel="0" collapsed="false">
      <c r="A7421" s="37" t="s">
        <v>1390</v>
      </c>
      <c r="B7421" s="37" t="s">
        <v>281</v>
      </c>
      <c r="C7421" s="37" t="n">
        <v>22</v>
      </c>
      <c r="D7421" s="37" t="n">
        <v>21</v>
      </c>
      <c r="E7421" s="37" t="n">
        <v>0</v>
      </c>
      <c r="F7421" s="37" t="n">
        <v>1</v>
      </c>
      <c r="G7421" s="37" t="n">
        <v>1</v>
      </c>
      <c r="H7421" s="37" t="n">
        <v>5</v>
      </c>
      <c r="I7421" s="37" t="n">
        <v>1</v>
      </c>
      <c r="J7421" s="40" t="n">
        <f aca="false">IF(C7421=0,"",D7421/C7421)</f>
        <v>0.954545454545455</v>
      </c>
    </row>
    <row r="7422" customFormat="false" ht="15" hidden="false" customHeight="false" outlineLevel="0" collapsed="false">
      <c r="A7422" s="37" t="s">
        <v>1391</v>
      </c>
      <c r="B7422" s="37" t="s">
        <v>280</v>
      </c>
      <c r="C7422" s="37" t="n">
        <v>22</v>
      </c>
      <c r="D7422" s="37" t="n">
        <v>21</v>
      </c>
      <c r="E7422" s="37" t="n">
        <v>2</v>
      </c>
      <c r="F7422" s="37" t="n">
        <v>0</v>
      </c>
      <c r="G7422" s="37" t="n">
        <v>0</v>
      </c>
      <c r="H7422" s="37" t="n">
        <v>3</v>
      </c>
      <c r="I7422" s="37" t="n">
        <v>2</v>
      </c>
      <c r="J7422" s="40" t="n">
        <f aca="false">IF(C7422=0,"",D7422/C7422)</f>
        <v>0.954545454545455</v>
      </c>
    </row>
    <row r="7423" customFormat="false" ht="15" hidden="false" customHeight="false" outlineLevel="0" collapsed="false">
      <c r="A7423" s="37" t="s">
        <v>1391</v>
      </c>
      <c r="B7423" s="37" t="s">
        <v>281</v>
      </c>
      <c r="C7423" s="37" t="n">
        <v>22</v>
      </c>
      <c r="D7423" s="37" t="n">
        <v>18</v>
      </c>
      <c r="E7423" s="37" t="n">
        <v>3</v>
      </c>
      <c r="F7423" s="37" t="n">
        <v>1</v>
      </c>
      <c r="G7423" s="37" t="n">
        <v>1</v>
      </c>
      <c r="H7423" s="37" t="n">
        <v>2</v>
      </c>
      <c r="I7423" s="37" t="n">
        <v>0</v>
      </c>
      <c r="J7423" s="40" t="n">
        <f aca="false">IF(C7423=0,"",D7423/C7423)</f>
        <v>0.818181818181818</v>
      </c>
    </row>
    <row r="7424" customFormat="false" ht="15" hidden="false" customHeight="false" outlineLevel="0" collapsed="false">
      <c r="A7424" s="37" t="s">
        <v>1393</v>
      </c>
      <c r="B7424" s="37" t="s">
        <v>279</v>
      </c>
      <c r="C7424" s="37" t="n">
        <v>22</v>
      </c>
      <c r="D7424" s="37" t="n">
        <v>21</v>
      </c>
      <c r="E7424" s="37" t="n">
        <v>0</v>
      </c>
      <c r="F7424" s="37" t="n">
        <v>0</v>
      </c>
      <c r="G7424" s="37" t="n">
        <v>0</v>
      </c>
      <c r="H7424" s="37" t="n">
        <v>0</v>
      </c>
      <c r="I7424" s="37" t="n">
        <v>3</v>
      </c>
      <c r="J7424" s="40" t="n">
        <f aca="false">IF(C7424=0,"",D7424/C7424)</f>
        <v>0.954545454545455</v>
      </c>
    </row>
    <row r="7425" customFormat="false" ht="15" hidden="false" customHeight="false" outlineLevel="0" collapsed="false">
      <c r="A7425" s="37" t="s">
        <v>1393</v>
      </c>
      <c r="B7425" s="37" t="s">
        <v>280</v>
      </c>
      <c r="C7425" s="37" t="n">
        <v>22</v>
      </c>
      <c r="D7425" s="37" t="n">
        <v>22</v>
      </c>
      <c r="E7425" s="37" t="n">
        <v>1</v>
      </c>
      <c r="F7425" s="37" t="n">
        <v>0</v>
      </c>
      <c r="G7425" s="37" t="n">
        <v>0</v>
      </c>
      <c r="H7425" s="37" t="n">
        <v>0</v>
      </c>
      <c r="I7425" s="37" t="n">
        <v>1</v>
      </c>
      <c r="J7425" s="40" t="n">
        <f aca="false">IF(C7425=0,"",D7425/C7425)</f>
        <v>1</v>
      </c>
    </row>
    <row r="7426" customFormat="false" ht="15" hidden="false" customHeight="false" outlineLevel="0" collapsed="false">
      <c r="A7426" s="37" t="s">
        <v>1393</v>
      </c>
      <c r="B7426" s="37" t="s">
        <v>281</v>
      </c>
      <c r="C7426" s="37" t="n">
        <v>22</v>
      </c>
      <c r="D7426" s="37" t="n">
        <v>21</v>
      </c>
      <c r="E7426" s="37" t="n">
        <v>1</v>
      </c>
      <c r="F7426" s="37" t="n">
        <v>0</v>
      </c>
      <c r="G7426" s="37" t="n">
        <v>0</v>
      </c>
      <c r="H7426" s="37" t="n">
        <v>1</v>
      </c>
      <c r="I7426" s="37" t="n">
        <v>0</v>
      </c>
      <c r="J7426" s="40" t="n">
        <f aca="false">IF(C7426=0,"",D7426/C7426)</f>
        <v>0.954545454545455</v>
      </c>
    </row>
    <row r="7427" customFormat="false" ht="15" hidden="false" customHeight="false" outlineLevel="0" collapsed="false">
      <c r="A7427" s="37" t="s">
        <v>1394</v>
      </c>
      <c r="B7427" s="37" t="s">
        <v>270</v>
      </c>
      <c r="C7427" s="37" t="n">
        <v>22</v>
      </c>
      <c r="D7427" s="37" t="n">
        <v>22</v>
      </c>
      <c r="E7427" s="37" t="n">
        <v>3</v>
      </c>
      <c r="F7427" s="37" t="n">
        <v>0</v>
      </c>
      <c r="G7427" s="37" t="n">
        <v>1</v>
      </c>
      <c r="H7427" s="37" t="n">
        <v>1</v>
      </c>
      <c r="I7427" s="37" t="n">
        <v>0</v>
      </c>
      <c r="J7427" s="40" t="n">
        <f aca="false">IF(C7427=0,"",D7427/C7427)</f>
        <v>1</v>
      </c>
    </row>
    <row r="7428" customFormat="false" ht="15" hidden="false" customHeight="false" outlineLevel="0" collapsed="false">
      <c r="A7428" s="37" t="s">
        <v>1394</v>
      </c>
      <c r="B7428" s="37" t="s">
        <v>271</v>
      </c>
      <c r="C7428" s="37" t="n">
        <v>22</v>
      </c>
      <c r="D7428" s="37" t="n">
        <v>20</v>
      </c>
      <c r="E7428" s="37" t="n">
        <v>2</v>
      </c>
      <c r="F7428" s="37" t="n">
        <v>2</v>
      </c>
      <c r="G7428" s="37" t="n">
        <v>1</v>
      </c>
      <c r="H7428" s="37" t="n">
        <v>0</v>
      </c>
      <c r="I7428" s="37" t="n">
        <v>2</v>
      </c>
      <c r="J7428" s="40" t="n">
        <f aca="false">IF(C7428=0,"",D7428/C7428)</f>
        <v>0.909090909090909</v>
      </c>
    </row>
    <row r="7429" customFormat="false" ht="15" hidden="false" customHeight="false" outlineLevel="0" collapsed="false">
      <c r="A7429" s="37" t="s">
        <v>1394</v>
      </c>
      <c r="B7429" s="37" t="s">
        <v>272</v>
      </c>
      <c r="C7429" s="37" t="n">
        <v>22</v>
      </c>
      <c r="D7429" s="37" t="n">
        <v>18</v>
      </c>
      <c r="E7429" s="37" t="n">
        <v>0</v>
      </c>
      <c r="F7429" s="37" t="n">
        <v>1</v>
      </c>
      <c r="G7429" s="37" t="n">
        <v>0</v>
      </c>
      <c r="H7429" s="37" t="n">
        <v>0</v>
      </c>
      <c r="I7429" s="37" t="n">
        <v>0</v>
      </c>
      <c r="J7429" s="40" t="n">
        <f aca="false">IF(C7429=0,"",D7429/C7429)</f>
        <v>0.818181818181818</v>
      </c>
    </row>
    <row r="7430" customFormat="false" ht="15" hidden="false" customHeight="false" outlineLevel="0" collapsed="false">
      <c r="A7430" s="37" t="s">
        <v>1394</v>
      </c>
      <c r="B7430" s="37" t="s">
        <v>273</v>
      </c>
      <c r="C7430" s="37" t="n">
        <v>22</v>
      </c>
      <c r="D7430" s="37" t="n">
        <v>20</v>
      </c>
      <c r="E7430" s="37" t="n">
        <v>1</v>
      </c>
      <c r="F7430" s="37" t="n">
        <v>0</v>
      </c>
      <c r="G7430" s="37" t="n">
        <v>0</v>
      </c>
      <c r="H7430" s="37" t="n">
        <v>3</v>
      </c>
      <c r="I7430" s="37" t="n">
        <v>0</v>
      </c>
      <c r="J7430" s="40" t="n">
        <f aca="false">IF(C7430=0,"",D7430/C7430)</f>
        <v>0.909090909090909</v>
      </c>
    </row>
    <row r="7431" customFormat="false" ht="15" hidden="false" customHeight="false" outlineLevel="0" collapsed="false">
      <c r="A7431" s="37" t="s">
        <v>1394</v>
      </c>
      <c r="B7431" s="37" t="s">
        <v>274</v>
      </c>
      <c r="C7431" s="37" t="n">
        <v>22</v>
      </c>
      <c r="D7431" s="37" t="n">
        <v>22</v>
      </c>
      <c r="E7431" s="37" t="n">
        <v>0</v>
      </c>
      <c r="F7431" s="37" t="n">
        <v>1</v>
      </c>
      <c r="G7431" s="37" t="n">
        <v>0</v>
      </c>
      <c r="H7431" s="37" t="n">
        <v>3</v>
      </c>
      <c r="I7431" s="37" t="n">
        <v>1</v>
      </c>
      <c r="J7431" s="40" t="n">
        <f aca="false">IF(C7431=0,"",D7431/C7431)</f>
        <v>1</v>
      </c>
    </row>
    <row r="7432" customFormat="false" ht="15" hidden="false" customHeight="false" outlineLevel="0" collapsed="false">
      <c r="A7432" s="37" t="s">
        <v>1394</v>
      </c>
      <c r="B7432" s="37" t="s">
        <v>275</v>
      </c>
      <c r="C7432" s="37" t="n">
        <v>22</v>
      </c>
      <c r="D7432" s="37" t="n">
        <v>21</v>
      </c>
      <c r="E7432" s="37" t="n">
        <v>0</v>
      </c>
      <c r="F7432" s="37" t="n">
        <v>2</v>
      </c>
      <c r="G7432" s="37" t="n">
        <v>0</v>
      </c>
      <c r="H7432" s="37" t="n">
        <v>0</v>
      </c>
      <c r="I7432" s="37" t="n">
        <v>4</v>
      </c>
      <c r="J7432" s="40" t="n">
        <f aca="false">IF(C7432=0,"",D7432/C7432)</f>
        <v>0.954545454545455</v>
      </c>
    </row>
    <row r="7433" customFormat="false" ht="15" hidden="false" customHeight="false" outlineLevel="0" collapsed="false">
      <c r="A7433" s="37" t="s">
        <v>1394</v>
      </c>
      <c r="B7433" s="37" t="s">
        <v>276</v>
      </c>
      <c r="C7433" s="37" t="n">
        <v>22</v>
      </c>
      <c r="D7433" s="37" t="n">
        <v>20</v>
      </c>
      <c r="E7433" s="37" t="n">
        <v>2</v>
      </c>
      <c r="F7433" s="37" t="n">
        <v>2</v>
      </c>
      <c r="G7433" s="37" t="n">
        <v>0</v>
      </c>
      <c r="H7433" s="37" t="n">
        <v>2</v>
      </c>
      <c r="I7433" s="37" t="n">
        <v>0</v>
      </c>
      <c r="J7433" s="40" t="n">
        <f aca="false">IF(C7433=0,"",D7433/C7433)</f>
        <v>0.909090909090909</v>
      </c>
    </row>
    <row r="7434" customFormat="false" ht="15" hidden="false" customHeight="false" outlineLevel="0" collapsed="false">
      <c r="A7434" s="37" t="s">
        <v>1394</v>
      </c>
      <c r="B7434" s="37" t="s">
        <v>277</v>
      </c>
      <c r="C7434" s="37" t="n">
        <v>22</v>
      </c>
      <c r="D7434" s="37" t="n">
        <v>21</v>
      </c>
      <c r="E7434" s="37" t="n">
        <v>2</v>
      </c>
      <c r="F7434" s="37" t="n">
        <v>0</v>
      </c>
      <c r="G7434" s="37" t="n">
        <v>0</v>
      </c>
      <c r="H7434" s="37" t="n">
        <v>0</v>
      </c>
      <c r="I7434" s="37" t="n">
        <v>0</v>
      </c>
      <c r="J7434" s="40" t="n">
        <f aca="false">IF(C7434=0,"",D7434/C7434)</f>
        <v>0.954545454545455</v>
      </c>
    </row>
    <row r="7435" customFormat="false" ht="15" hidden="false" customHeight="false" outlineLevel="0" collapsed="false">
      <c r="A7435" s="37" t="s">
        <v>1394</v>
      </c>
      <c r="B7435" s="37" t="s">
        <v>278</v>
      </c>
      <c r="C7435" s="37" t="n">
        <v>22</v>
      </c>
      <c r="D7435" s="37" t="n">
        <v>20</v>
      </c>
      <c r="E7435" s="37" t="n">
        <v>1</v>
      </c>
      <c r="F7435" s="37" t="n">
        <v>0</v>
      </c>
      <c r="G7435" s="37" t="n">
        <v>0</v>
      </c>
      <c r="H7435" s="37" t="n">
        <v>0</v>
      </c>
      <c r="I7435" s="37" t="n">
        <v>6</v>
      </c>
      <c r="J7435" s="40" t="n">
        <f aca="false">IF(C7435=0,"",D7435/C7435)</f>
        <v>0.909090909090909</v>
      </c>
    </row>
    <row r="7436" customFormat="false" ht="15" hidden="false" customHeight="false" outlineLevel="0" collapsed="false">
      <c r="A7436" s="37" t="s">
        <v>1394</v>
      </c>
      <c r="B7436" s="37" t="s">
        <v>279</v>
      </c>
      <c r="C7436" s="37" t="n">
        <v>22</v>
      </c>
      <c r="D7436" s="37" t="n">
        <v>21</v>
      </c>
      <c r="E7436" s="37" t="n">
        <v>1</v>
      </c>
      <c r="F7436" s="37" t="n">
        <v>0</v>
      </c>
      <c r="G7436" s="37" t="n">
        <v>0</v>
      </c>
      <c r="H7436" s="37" t="n">
        <v>3</v>
      </c>
      <c r="I7436" s="37" t="n">
        <v>0</v>
      </c>
      <c r="J7436" s="40" t="n">
        <f aca="false">IF(C7436=0,"",D7436/C7436)</f>
        <v>0.954545454545455</v>
      </c>
    </row>
    <row r="7437" customFormat="false" ht="15" hidden="false" customHeight="false" outlineLevel="0" collapsed="false">
      <c r="A7437" s="37" t="s">
        <v>1394</v>
      </c>
      <c r="B7437" s="37" t="s">
        <v>280</v>
      </c>
      <c r="C7437" s="37" t="n">
        <v>22</v>
      </c>
      <c r="D7437" s="37" t="n">
        <v>21</v>
      </c>
      <c r="E7437" s="37" t="n">
        <v>0</v>
      </c>
      <c r="F7437" s="37" t="n">
        <v>0</v>
      </c>
      <c r="G7437" s="37" t="n">
        <v>0</v>
      </c>
      <c r="H7437" s="37" t="n">
        <v>0</v>
      </c>
      <c r="I7437" s="37" t="n">
        <v>0</v>
      </c>
      <c r="J7437" s="40" t="n">
        <f aca="false">IF(C7437=0,"",D7437/C7437)</f>
        <v>0.954545454545455</v>
      </c>
    </row>
    <row r="7438" customFormat="false" ht="15" hidden="false" customHeight="false" outlineLevel="0" collapsed="false">
      <c r="A7438" s="37" t="s">
        <v>1394</v>
      </c>
      <c r="B7438" s="37" t="s">
        <v>281</v>
      </c>
      <c r="C7438" s="37" t="n">
        <v>22</v>
      </c>
      <c r="D7438" s="37" t="n">
        <v>22</v>
      </c>
      <c r="E7438" s="37" t="n">
        <v>0</v>
      </c>
      <c r="F7438" s="37" t="n">
        <v>1</v>
      </c>
      <c r="G7438" s="37" t="n">
        <v>1</v>
      </c>
      <c r="H7438" s="37" t="n">
        <v>1</v>
      </c>
      <c r="I7438" s="37" t="n">
        <v>0</v>
      </c>
      <c r="J7438" s="40" t="n">
        <f aca="false">IF(C7438=0,"",D7438/C7438)</f>
        <v>1</v>
      </c>
    </row>
    <row r="7439" customFormat="false" ht="15" hidden="false" customHeight="false" outlineLevel="0" collapsed="false">
      <c r="A7439" s="37" t="s">
        <v>1395</v>
      </c>
      <c r="B7439" s="37" t="s">
        <v>270</v>
      </c>
      <c r="C7439" s="37" t="n">
        <v>22</v>
      </c>
      <c r="D7439" s="37" t="n">
        <v>21</v>
      </c>
      <c r="E7439" s="37" t="n">
        <v>1</v>
      </c>
      <c r="F7439" s="37" t="n">
        <v>0</v>
      </c>
      <c r="G7439" s="37" t="n">
        <v>0</v>
      </c>
      <c r="H7439" s="37" t="n">
        <v>0</v>
      </c>
      <c r="I7439" s="37" t="n">
        <v>1</v>
      </c>
      <c r="J7439" s="40" t="n">
        <f aca="false">IF(C7439=0,"",D7439/C7439)</f>
        <v>0.954545454545455</v>
      </c>
    </row>
    <row r="7440" customFormat="false" ht="15" hidden="false" customHeight="false" outlineLevel="0" collapsed="false">
      <c r="A7440" s="37" t="s">
        <v>1395</v>
      </c>
      <c r="B7440" s="37" t="s">
        <v>271</v>
      </c>
      <c r="C7440" s="37" t="n">
        <v>22</v>
      </c>
      <c r="D7440" s="37" t="n">
        <v>21</v>
      </c>
      <c r="E7440" s="37" t="n">
        <v>2</v>
      </c>
      <c r="F7440" s="37" t="n">
        <v>0</v>
      </c>
      <c r="G7440" s="37" t="n">
        <v>0</v>
      </c>
      <c r="H7440" s="37" t="n">
        <v>4</v>
      </c>
      <c r="I7440" s="37" t="n">
        <v>1</v>
      </c>
      <c r="J7440" s="40" t="n">
        <f aca="false">IF(C7440=0,"",D7440/C7440)</f>
        <v>0.954545454545455</v>
      </c>
    </row>
    <row r="7441" customFormat="false" ht="15" hidden="false" customHeight="false" outlineLevel="0" collapsed="false">
      <c r="A7441" s="37" t="s">
        <v>1395</v>
      </c>
      <c r="B7441" s="37" t="s">
        <v>272</v>
      </c>
      <c r="C7441" s="37" t="n">
        <v>22</v>
      </c>
      <c r="D7441" s="37" t="n">
        <v>20</v>
      </c>
      <c r="E7441" s="37" t="n">
        <v>0</v>
      </c>
      <c r="F7441" s="37" t="n">
        <v>1</v>
      </c>
      <c r="G7441" s="37" t="n">
        <v>0</v>
      </c>
      <c r="H7441" s="37" t="n">
        <v>1</v>
      </c>
      <c r="I7441" s="37" t="n">
        <v>1</v>
      </c>
      <c r="J7441" s="40" t="n">
        <f aca="false">IF(C7441=0,"",D7441/C7441)</f>
        <v>0.909090909090909</v>
      </c>
    </row>
    <row r="7442" customFormat="false" ht="15" hidden="false" customHeight="false" outlineLevel="0" collapsed="false">
      <c r="A7442" s="37" t="s">
        <v>1395</v>
      </c>
      <c r="B7442" s="37" t="s">
        <v>273</v>
      </c>
      <c r="C7442" s="37" t="n">
        <v>22</v>
      </c>
      <c r="D7442" s="37" t="n">
        <v>21</v>
      </c>
      <c r="E7442" s="37" t="n">
        <v>1</v>
      </c>
      <c r="F7442" s="37" t="n">
        <v>0</v>
      </c>
      <c r="G7442" s="37" t="n">
        <v>2</v>
      </c>
      <c r="H7442" s="37" t="n">
        <v>3</v>
      </c>
      <c r="I7442" s="37" t="n">
        <v>0</v>
      </c>
      <c r="J7442" s="40" t="n">
        <f aca="false">IF(C7442=0,"",D7442/C7442)</f>
        <v>0.954545454545455</v>
      </c>
    </row>
    <row r="7443" customFormat="false" ht="15" hidden="false" customHeight="false" outlineLevel="0" collapsed="false">
      <c r="A7443" s="37" t="s">
        <v>1395</v>
      </c>
      <c r="B7443" s="37" t="s">
        <v>274</v>
      </c>
      <c r="C7443" s="37" t="n">
        <v>22</v>
      </c>
      <c r="D7443" s="37" t="n">
        <v>22</v>
      </c>
      <c r="E7443" s="37" t="n">
        <v>0</v>
      </c>
      <c r="F7443" s="37" t="n">
        <v>1</v>
      </c>
      <c r="G7443" s="37" t="n">
        <v>0</v>
      </c>
      <c r="H7443" s="37" t="n">
        <v>1</v>
      </c>
      <c r="I7443" s="37" t="n">
        <v>1</v>
      </c>
      <c r="J7443" s="40" t="n">
        <f aca="false">IF(C7443=0,"",D7443/C7443)</f>
        <v>1</v>
      </c>
    </row>
    <row r="7444" customFormat="false" ht="15" hidden="false" customHeight="false" outlineLevel="0" collapsed="false">
      <c r="A7444" s="37" t="s">
        <v>1395</v>
      </c>
      <c r="B7444" s="37" t="s">
        <v>275</v>
      </c>
      <c r="C7444" s="37" t="n">
        <v>22</v>
      </c>
      <c r="D7444" s="37" t="n">
        <v>22</v>
      </c>
      <c r="E7444" s="37" t="n">
        <v>0</v>
      </c>
      <c r="F7444" s="37" t="n">
        <v>1</v>
      </c>
      <c r="G7444" s="37" t="n">
        <v>0</v>
      </c>
      <c r="H7444" s="37" t="n">
        <v>2</v>
      </c>
      <c r="I7444" s="37" t="n">
        <v>2</v>
      </c>
      <c r="J7444" s="40" t="n">
        <f aca="false">IF(C7444=0,"",D7444/C7444)</f>
        <v>1</v>
      </c>
    </row>
    <row r="7445" customFormat="false" ht="15" hidden="false" customHeight="false" outlineLevel="0" collapsed="false">
      <c r="A7445" s="37" t="s">
        <v>1395</v>
      </c>
      <c r="B7445" s="37" t="s">
        <v>276</v>
      </c>
      <c r="C7445" s="37" t="n">
        <v>22</v>
      </c>
      <c r="D7445" s="37" t="n">
        <v>21</v>
      </c>
      <c r="E7445" s="37" t="n">
        <v>0</v>
      </c>
      <c r="F7445" s="37" t="n">
        <v>0</v>
      </c>
      <c r="G7445" s="37" t="n">
        <v>0</v>
      </c>
      <c r="H7445" s="37" t="n">
        <v>1</v>
      </c>
      <c r="I7445" s="37" t="n">
        <v>2</v>
      </c>
      <c r="J7445" s="40" t="n">
        <f aca="false">IF(C7445=0,"",D7445/C7445)</f>
        <v>0.954545454545455</v>
      </c>
    </row>
    <row r="7446" customFormat="false" ht="15" hidden="false" customHeight="false" outlineLevel="0" collapsed="false">
      <c r="A7446" s="37" t="s">
        <v>1395</v>
      </c>
      <c r="B7446" s="37" t="s">
        <v>277</v>
      </c>
      <c r="C7446" s="37" t="n">
        <v>22</v>
      </c>
      <c r="D7446" s="37" t="n">
        <v>21</v>
      </c>
      <c r="E7446" s="37" t="n">
        <v>0</v>
      </c>
      <c r="F7446" s="37" t="n">
        <v>2</v>
      </c>
      <c r="G7446" s="37" t="n">
        <v>1</v>
      </c>
      <c r="H7446" s="37" t="n">
        <v>6</v>
      </c>
      <c r="I7446" s="37" t="n">
        <v>0</v>
      </c>
      <c r="J7446" s="40" t="n">
        <f aca="false">IF(C7446=0,"",D7446/C7446)</f>
        <v>0.954545454545455</v>
      </c>
    </row>
    <row r="7447" customFormat="false" ht="15" hidden="false" customHeight="false" outlineLevel="0" collapsed="false">
      <c r="A7447" s="37" t="s">
        <v>1395</v>
      </c>
      <c r="B7447" s="37" t="s">
        <v>278</v>
      </c>
      <c r="C7447" s="37" t="n">
        <v>22</v>
      </c>
      <c r="D7447" s="37" t="n">
        <v>21</v>
      </c>
      <c r="E7447" s="37" t="n">
        <v>0</v>
      </c>
      <c r="F7447" s="37" t="n">
        <v>0</v>
      </c>
      <c r="G7447" s="37" t="n">
        <v>1</v>
      </c>
      <c r="H7447" s="37" t="n">
        <v>1</v>
      </c>
      <c r="I7447" s="37" t="n">
        <v>2</v>
      </c>
      <c r="J7447" s="40" t="n">
        <f aca="false">IF(C7447=0,"",D7447/C7447)</f>
        <v>0.954545454545455</v>
      </c>
    </row>
    <row r="7448" customFormat="false" ht="15" hidden="false" customHeight="false" outlineLevel="0" collapsed="false">
      <c r="A7448" s="37" t="s">
        <v>1395</v>
      </c>
      <c r="B7448" s="37" t="s">
        <v>279</v>
      </c>
      <c r="C7448" s="37" t="n">
        <v>22</v>
      </c>
      <c r="D7448" s="37" t="n">
        <v>22</v>
      </c>
      <c r="E7448" s="37" t="n">
        <v>0</v>
      </c>
      <c r="F7448" s="37" t="n">
        <v>2</v>
      </c>
      <c r="G7448" s="37" t="n">
        <v>2</v>
      </c>
      <c r="H7448" s="37" t="n">
        <v>3</v>
      </c>
      <c r="I7448" s="37" t="n">
        <v>1</v>
      </c>
      <c r="J7448" s="40" t="n">
        <f aca="false">IF(C7448=0,"",D7448/C7448)</f>
        <v>1</v>
      </c>
    </row>
    <row r="7449" customFormat="false" ht="15" hidden="false" customHeight="false" outlineLevel="0" collapsed="false">
      <c r="A7449" s="37" t="s">
        <v>1395</v>
      </c>
      <c r="B7449" s="37" t="s">
        <v>280</v>
      </c>
      <c r="C7449" s="37" t="n">
        <v>22</v>
      </c>
      <c r="D7449" s="37" t="n">
        <v>20</v>
      </c>
      <c r="E7449" s="37" t="n">
        <v>1</v>
      </c>
      <c r="F7449" s="37" t="n">
        <v>0</v>
      </c>
      <c r="G7449" s="37" t="n">
        <v>3</v>
      </c>
      <c r="H7449" s="37" t="n">
        <v>1</v>
      </c>
      <c r="I7449" s="37" t="n">
        <v>1</v>
      </c>
      <c r="J7449" s="40" t="n">
        <f aca="false">IF(C7449=0,"",D7449/C7449)</f>
        <v>0.909090909090909</v>
      </c>
    </row>
    <row r="7450" customFormat="false" ht="15" hidden="false" customHeight="false" outlineLevel="0" collapsed="false">
      <c r="A7450" s="37" t="s">
        <v>1395</v>
      </c>
      <c r="B7450" s="37" t="s">
        <v>281</v>
      </c>
      <c r="C7450" s="37" t="n">
        <v>22</v>
      </c>
      <c r="D7450" s="37" t="n">
        <v>21</v>
      </c>
      <c r="E7450" s="37" t="n">
        <v>3</v>
      </c>
      <c r="F7450" s="37" t="n">
        <v>1</v>
      </c>
      <c r="G7450" s="37" t="n">
        <v>0</v>
      </c>
      <c r="H7450" s="37" t="n">
        <v>0</v>
      </c>
      <c r="I7450" s="37" t="n">
        <v>0</v>
      </c>
      <c r="J7450" s="40" t="n">
        <f aca="false">IF(C7450=0,"",D7450/C7450)</f>
        <v>0.954545454545455</v>
      </c>
    </row>
    <row r="7451" customFormat="false" ht="15" hidden="false" customHeight="false" outlineLevel="0" collapsed="false">
      <c r="A7451" s="37" t="s">
        <v>1397</v>
      </c>
      <c r="B7451" s="37" t="s">
        <v>270</v>
      </c>
      <c r="C7451" s="37" t="n">
        <v>22</v>
      </c>
      <c r="D7451" s="37" t="n">
        <v>22</v>
      </c>
      <c r="E7451" s="37" t="n">
        <v>1</v>
      </c>
      <c r="F7451" s="37" t="n">
        <v>1</v>
      </c>
      <c r="G7451" s="37" t="n">
        <v>0</v>
      </c>
      <c r="H7451" s="37" t="n">
        <v>1</v>
      </c>
      <c r="I7451" s="37" t="n">
        <v>2</v>
      </c>
      <c r="J7451" s="40" t="n">
        <f aca="false">IF(C7451=0,"",D7451/C7451)</f>
        <v>1</v>
      </c>
    </row>
    <row r="7452" customFormat="false" ht="15" hidden="false" customHeight="false" outlineLevel="0" collapsed="false">
      <c r="A7452" s="37" t="s">
        <v>1397</v>
      </c>
      <c r="B7452" s="37" t="s">
        <v>271</v>
      </c>
      <c r="C7452" s="37" t="n">
        <v>22</v>
      </c>
      <c r="D7452" s="37" t="n">
        <v>21</v>
      </c>
      <c r="E7452" s="37" t="n">
        <v>0</v>
      </c>
      <c r="F7452" s="37" t="n">
        <v>1</v>
      </c>
      <c r="G7452" s="37" t="n">
        <v>1</v>
      </c>
      <c r="H7452" s="37" t="n">
        <v>2</v>
      </c>
      <c r="I7452" s="37" t="n">
        <v>1</v>
      </c>
      <c r="J7452" s="40" t="n">
        <f aca="false">IF(C7452=0,"",D7452/C7452)</f>
        <v>0.954545454545455</v>
      </c>
    </row>
    <row r="7453" customFormat="false" ht="15" hidden="false" customHeight="false" outlineLevel="0" collapsed="false">
      <c r="A7453" s="37" t="s">
        <v>1397</v>
      </c>
      <c r="B7453" s="37" t="s">
        <v>272</v>
      </c>
      <c r="C7453" s="37" t="n">
        <v>22</v>
      </c>
      <c r="D7453" s="37" t="n">
        <v>21</v>
      </c>
      <c r="E7453" s="37" t="n">
        <v>1</v>
      </c>
      <c r="F7453" s="37" t="n">
        <v>0</v>
      </c>
      <c r="G7453" s="37" t="n">
        <v>0</v>
      </c>
      <c r="H7453" s="37" t="n">
        <v>2</v>
      </c>
      <c r="I7453" s="37" t="n">
        <v>0</v>
      </c>
      <c r="J7453" s="40" t="n">
        <f aca="false">IF(C7453=0,"",D7453/C7453)</f>
        <v>0.954545454545455</v>
      </c>
    </row>
    <row r="7454" customFormat="false" ht="15" hidden="false" customHeight="false" outlineLevel="0" collapsed="false">
      <c r="A7454" s="37" t="s">
        <v>1397</v>
      </c>
      <c r="B7454" s="37" t="s">
        <v>273</v>
      </c>
      <c r="C7454" s="37" t="n">
        <v>22</v>
      </c>
      <c r="D7454" s="37" t="n">
        <v>22</v>
      </c>
      <c r="E7454" s="37" t="n">
        <v>1</v>
      </c>
      <c r="F7454" s="37" t="n">
        <v>0</v>
      </c>
      <c r="G7454" s="37" t="n">
        <v>0</v>
      </c>
      <c r="H7454" s="37" t="n">
        <v>1</v>
      </c>
      <c r="I7454" s="37" t="n">
        <v>2</v>
      </c>
      <c r="J7454" s="40" t="n">
        <f aca="false">IF(C7454=0,"",D7454/C7454)</f>
        <v>1</v>
      </c>
    </row>
    <row r="7455" customFormat="false" ht="15" hidden="false" customHeight="false" outlineLevel="0" collapsed="false">
      <c r="A7455" s="37" t="s">
        <v>1397</v>
      </c>
      <c r="B7455" s="37" t="s">
        <v>274</v>
      </c>
      <c r="C7455" s="37" t="n">
        <v>22</v>
      </c>
      <c r="D7455" s="37" t="n">
        <v>20</v>
      </c>
      <c r="E7455" s="37" t="n">
        <v>2</v>
      </c>
      <c r="F7455" s="37" t="n">
        <v>1</v>
      </c>
      <c r="G7455" s="37" t="n">
        <v>0</v>
      </c>
      <c r="H7455" s="37" t="n">
        <v>1</v>
      </c>
      <c r="I7455" s="37" t="n">
        <v>3</v>
      </c>
      <c r="J7455" s="40" t="n">
        <f aca="false">IF(C7455=0,"",D7455/C7455)</f>
        <v>0.909090909090909</v>
      </c>
    </row>
    <row r="7456" customFormat="false" ht="15" hidden="false" customHeight="false" outlineLevel="0" collapsed="false">
      <c r="A7456" s="37" t="s">
        <v>1397</v>
      </c>
      <c r="B7456" s="37" t="s">
        <v>275</v>
      </c>
      <c r="C7456" s="37" t="n">
        <v>22</v>
      </c>
      <c r="D7456" s="37" t="n">
        <v>22</v>
      </c>
      <c r="E7456" s="37" t="n">
        <v>0</v>
      </c>
      <c r="F7456" s="37" t="n">
        <v>0</v>
      </c>
      <c r="G7456" s="37" t="n">
        <v>0</v>
      </c>
      <c r="H7456" s="37" t="n">
        <v>0</v>
      </c>
      <c r="I7456" s="37" t="n">
        <v>0</v>
      </c>
      <c r="J7456" s="40" t="n">
        <f aca="false">IF(C7456=0,"",D7456/C7456)</f>
        <v>1</v>
      </c>
    </row>
    <row r="7457" customFormat="false" ht="15" hidden="false" customHeight="false" outlineLevel="0" collapsed="false">
      <c r="A7457" s="37" t="s">
        <v>1397</v>
      </c>
      <c r="B7457" s="37" t="s">
        <v>276</v>
      </c>
      <c r="C7457" s="37" t="n">
        <v>22</v>
      </c>
      <c r="D7457" s="37" t="n">
        <v>21</v>
      </c>
      <c r="E7457" s="37" t="n">
        <v>0</v>
      </c>
      <c r="F7457" s="37" t="n">
        <v>1</v>
      </c>
      <c r="G7457" s="37" t="n">
        <v>0</v>
      </c>
      <c r="H7457" s="37" t="n">
        <v>0</v>
      </c>
      <c r="I7457" s="37" t="n">
        <v>0</v>
      </c>
      <c r="J7457" s="40" t="n">
        <f aca="false">IF(C7457=0,"",D7457/C7457)</f>
        <v>0.954545454545455</v>
      </c>
    </row>
    <row r="7458" customFormat="false" ht="15" hidden="false" customHeight="false" outlineLevel="0" collapsed="false">
      <c r="A7458" s="37" t="s">
        <v>1397</v>
      </c>
      <c r="B7458" s="37" t="s">
        <v>277</v>
      </c>
      <c r="C7458" s="37" t="n">
        <v>22</v>
      </c>
      <c r="D7458" s="37" t="n">
        <v>20</v>
      </c>
      <c r="E7458" s="37" t="n">
        <v>0</v>
      </c>
      <c r="F7458" s="37" t="n">
        <v>2</v>
      </c>
      <c r="G7458" s="37" t="n">
        <v>0</v>
      </c>
      <c r="H7458" s="37" t="n">
        <v>1</v>
      </c>
      <c r="I7458" s="37" t="n">
        <v>2</v>
      </c>
      <c r="J7458" s="40" t="n">
        <f aca="false">IF(C7458=0,"",D7458/C7458)</f>
        <v>0.909090909090909</v>
      </c>
    </row>
    <row r="7459" customFormat="false" ht="15" hidden="false" customHeight="false" outlineLevel="0" collapsed="false">
      <c r="A7459" s="37" t="s">
        <v>1397</v>
      </c>
      <c r="B7459" s="37" t="s">
        <v>278</v>
      </c>
      <c r="C7459" s="37" t="n">
        <v>22</v>
      </c>
      <c r="D7459" s="37" t="n">
        <v>21</v>
      </c>
      <c r="E7459" s="37" t="n">
        <v>1</v>
      </c>
      <c r="F7459" s="37" t="n">
        <v>1</v>
      </c>
      <c r="G7459" s="37" t="n">
        <v>0</v>
      </c>
      <c r="H7459" s="37" t="n">
        <v>1</v>
      </c>
      <c r="I7459" s="37" t="n">
        <v>1</v>
      </c>
      <c r="J7459" s="40" t="n">
        <f aca="false">IF(C7459=0,"",D7459/C7459)</f>
        <v>0.954545454545455</v>
      </c>
    </row>
    <row r="7460" customFormat="false" ht="15" hidden="false" customHeight="false" outlineLevel="0" collapsed="false">
      <c r="A7460" s="37" t="s">
        <v>1397</v>
      </c>
      <c r="B7460" s="37" t="s">
        <v>279</v>
      </c>
      <c r="C7460" s="37" t="n">
        <v>22</v>
      </c>
      <c r="D7460" s="37" t="n">
        <v>22</v>
      </c>
      <c r="E7460" s="37" t="n">
        <v>1</v>
      </c>
      <c r="F7460" s="37" t="n">
        <v>1</v>
      </c>
      <c r="G7460" s="37" t="n">
        <v>0</v>
      </c>
      <c r="H7460" s="37" t="n">
        <v>2</v>
      </c>
      <c r="I7460" s="37" t="n">
        <v>2</v>
      </c>
      <c r="J7460" s="40" t="n">
        <f aca="false">IF(C7460=0,"",D7460/C7460)</f>
        <v>1</v>
      </c>
    </row>
    <row r="7461" customFormat="false" ht="15" hidden="false" customHeight="false" outlineLevel="0" collapsed="false">
      <c r="A7461" s="37" t="s">
        <v>1397</v>
      </c>
      <c r="B7461" s="37" t="s">
        <v>280</v>
      </c>
      <c r="C7461" s="37" t="n">
        <v>22</v>
      </c>
      <c r="D7461" s="37" t="n">
        <v>19</v>
      </c>
      <c r="E7461" s="37" t="n">
        <v>1</v>
      </c>
      <c r="F7461" s="37" t="n">
        <v>2</v>
      </c>
      <c r="G7461" s="37" t="n">
        <v>1</v>
      </c>
      <c r="H7461" s="37" t="n">
        <v>0</v>
      </c>
      <c r="I7461" s="37" t="n">
        <v>2</v>
      </c>
      <c r="J7461" s="40" t="n">
        <f aca="false">IF(C7461=0,"",D7461/C7461)</f>
        <v>0.863636363636364</v>
      </c>
    </row>
    <row r="7462" customFormat="false" ht="15" hidden="false" customHeight="false" outlineLevel="0" collapsed="false">
      <c r="A7462" s="37" t="s">
        <v>1397</v>
      </c>
      <c r="B7462" s="37" t="s">
        <v>281</v>
      </c>
      <c r="C7462" s="37" t="n">
        <v>22</v>
      </c>
      <c r="D7462" s="37" t="n">
        <v>19</v>
      </c>
      <c r="E7462" s="37" t="n">
        <v>0</v>
      </c>
      <c r="F7462" s="37" t="n">
        <v>0</v>
      </c>
      <c r="G7462" s="37" t="n">
        <v>0</v>
      </c>
      <c r="H7462" s="37" t="n">
        <v>2</v>
      </c>
      <c r="I7462" s="37" t="n">
        <v>0</v>
      </c>
      <c r="J7462" s="40" t="n">
        <f aca="false">IF(C7462=0,"",D7462/C7462)</f>
        <v>0.863636363636364</v>
      </c>
    </row>
    <row r="7463" customFormat="false" ht="15" hidden="false" customHeight="false" outlineLevel="0" collapsed="false">
      <c r="A7463" s="37" t="s">
        <v>1398</v>
      </c>
      <c r="B7463" s="37" t="s">
        <v>270</v>
      </c>
      <c r="C7463" s="37" t="n">
        <v>22</v>
      </c>
      <c r="D7463" s="37" t="n">
        <v>22</v>
      </c>
      <c r="E7463" s="37" t="n">
        <v>1</v>
      </c>
      <c r="F7463" s="37" t="n">
        <v>0</v>
      </c>
      <c r="G7463" s="37" t="n">
        <v>0</v>
      </c>
      <c r="H7463" s="37" t="n">
        <v>0</v>
      </c>
      <c r="I7463" s="37" t="n">
        <v>1</v>
      </c>
      <c r="J7463" s="40" t="n">
        <f aca="false">IF(C7463=0,"",D7463/C7463)</f>
        <v>1</v>
      </c>
    </row>
    <row r="7464" customFormat="false" ht="15" hidden="false" customHeight="false" outlineLevel="0" collapsed="false">
      <c r="A7464" s="37" t="s">
        <v>1398</v>
      </c>
      <c r="B7464" s="37" t="s">
        <v>271</v>
      </c>
      <c r="C7464" s="37" t="n">
        <v>22</v>
      </c>
      <c r="D7464" s="37" t="n">
        <v>21</v>
      </c>
      <c r="E7464" s="37" t="n">
        <v>2</v>
      </c>
      <c r="F7464" s="37" t="n">
        <v>0</v>
      </c>
      <c r="G7464" s="37" t="n">
        <v>0</v>
      </c>
      <c r="H7464" s="37" t="n">
        <v>1</v>
      </c>
      <c r="I7464" s="37" t="n">
        <v>4</v>
      </c>
      <c r="J7464" s="40" t="n">
        <f aca="false">IF(C7464=0,"",D7464/C7464)</f>
        <v>0.954545454545455</v>
      </c>
    </row>
    <row r="7465" customFormat="false" ht="15" hidden="false" customHeight="false" outlineLevel="0" collapsed="false">
      <c r="A7465" s="37" t="s">
        <v>1398</v>
      </c>
      <c r="B7465" s="37" t="s">
        <v>272</v>
      </c>
      <c r="C7465" s="37" t="n">
        <v>22</v>
      </c>
      <c r="D7465" s="37" t="n">
        <v>22</v>
      </c>
      <c r="E7465" s="37" t="n">
        <v>1</v>
      </c>
      <c r="F7465" s="37" t="n">
        <v>1</v>
      </c>
      <c r="G7465" s="37" t="n">
        <v>0</v>
      </c>
      <c r="H7465" s="37" t="n">
        <v>0</v>
      </c>
      <c r="I7465" s="37" t="n">
        <v>2</v>
      </c>
      <c r="J7465" s="40" t="n">
        <f aca="false">IF(C7465=0,"",D7465/C7465)</f>
        <v>1</v>
      </c>
    </row>
    <row r="7466" customFormat="false" ht="15" hidden="false" customHeight="false" outlineLevel="0" collapsed="false">
      <c r="A7466" s="37" t="s">
        <v>1398</v>
      </c>
      <c r="B7466" s="37" t="s">
        <v>273</v>
      </c>
      <c r="C7466" s="37" t="n">
        <v>22</v>
      </c>
      <c r="D7466" s="37" t="n">
        <v>22</v>
      </c>
      <c r="E7466" s="37" t="n">
        <v>0</v>
      </c>
      <c r="F7466" s="37" t="n">
        <v>1</v>
      </c>
      <c r="G7466" s="37" t="n">
        <v>1</v>
      </c>
      <c r="H7466" s="37" t="n">
        <v>2</v>
      </c>
      <c r="I7466" s="37" t="n">
        <v>0</v>
      </c>
      <c r="J7466" s="40" t="n">
        <f aca="false">IF(C7466=0,"",D7466/C7466)</f>
        <v>1</v>
      </c>
    </row>
    <row r="7467" customFormat="false" ht="15" hidden="false" customHeight="false" outlineLevel="0" collapsed="false">
      <c r="A7467" s="37" t="s">
        <v>1398</v>
      </c>
      <c r="B7467" s="37" t="s">
        <v>274</v>
      </c>
      <c r="C7467" s="37" t="n">
        <v>22</v>
      </c>
      <c r="D7467" s="37" t="n">
        <v>22</v>
      </c>
      <c r="E7467" s="37" t="n">
        <v>1</v>
      </c>
      <c r="F7467" s="37" t="n">
        <v>1</v>
      </c>
      <c r="G7467" s="37" t="n">
        <v>0</v>
      </c>
      <c r="H7467" s="37" t="n">
        <v>1</v>
      </c>
      <c r="I7467" s="37" t="n">
        <v>4</v>
      </c>
      <c r="J7467" s="40" t="n">
        <f aca="false">IF(C7467=0,"",D7467/C7467)</f>
        <v>1</v>
      </c>
    </row>
    <row r="7468" customFormat="false" ht="15" hidden="false" customHeight="false" outlineLevel="0" collapsed="false">
      <c r="A7468" s="37" t="s">
        <v>1398</v>
      </c>
      <c r="B7468" s="37" t="s">
        <v>275</v>
      </c>
      <c r="C7468" s="37" t="n">
        <v>22</v>
      </c>
      <c r="D7468" s="37" t="n">
        <v>22</v>
      </c>
      <c r="E7468" s="37" t="n">
        <v>1</v>
      </c>
      <c r="F7468" s="37" t="n">
        <v>0</v>
      </c>
      <c r="G7468" s="37" t="n">
        <v>0</v>
      </c>
      <c r="H7468" s="37" t="n">
        <v>1</v>
      </c>
      <c r="I7468" s="37" t="n">
        <v>1</v>
      </c>
      <c r="J7468" s="40" t="n">
        <f aca="false">IF(C7468=0,"",D7468/C7468)</f>
        <v>1</v>
      </c>
    </row>
    <row r="7469" customFormat="false" ht="15" hidden="false" customHeight="false" outlineLevel="0" collapsed="false">
      <c r="A7469" s="37" t="s">
        <v>1398</v>
      </c>
      <c r="B7469" s="37" t="s">
        <v>276</v>
      </c>
      <c r="C7469" s="37" t="n">
        <v>22</v>
      </c>
      <c r="D7469" s="37" t="n">
        <v>21</v>
      </c>
      <c r="E7469" s="37" t="n">
        <v>0</v>
      </c>
      <c r="F7469" s="37" t="n">
        <v>0</v>
      </c>
      <c r="G7469" s="37" t="n">
        <v>0</v>
      </c>
      <c r="H7469" s="37" t="n">
        <v>0</v>
      </c>
      <c r="I7469" s="37" t="n">
        <v>1</v>
      </c>
      <c r="J7469" s="40" t="n">
        <f aca="false">IF(C7469=0,"",D7469/C7469)</f>
        <v>0.954545454545455</v>
      </c>
    </row>
    <row r="7470" customFormat="false" ht="15" hidden="false" customHeight="false" outlineLevel="0" collapsed="false">
      <c r="A7470" s="37" t="s">
        <v>1398</v>
      </c>
      <c r="B7470" s="37" t="s">
        <v>277</v>
      </c>
      <c r="C7470" s="37" t="n">
        <v>22</v>
      </c>
      <c r="D7470" s="37" t="n">
        <v>21</v>
      </c>
      <c r="E7470" s="37" t="n">
        <v>1</v>
      </c>
      <c r="F7470" s="37" t="n">
        <v>1</v>
      </c>
      <c r="G7470" s="37" t="n">
        <v>3</v>
      </c>
      <c r="H7470" s="37" t="n">
        <v>0</v>
      </c>
      <c r="I7470" s="37" t="n">
        <v>11</v>
      </c>
      <c r="J7470" s="40" t="n">
        <f aca="false">IF(C7470=0,"",D7470/C7470)</f>
        <v>0.954545454545455</v>
      </c>
    </row>
    <row r="7471" customFormat="false" ht="15" hidden="false" customHeight="false" outlineLevel="0" collapsed="false">
      <c r="A7471" s="37" t="s">
        <v>1398</v>
      </c>
      <c r="B7471" s="37" t="s">
        <v>278</v>
      </c>
      <c r="C7471" s="37" t="n">
        <v>22</v>
      </c>
      <c r="D7471" s="37" t="n">
        <v>22</v>
      </c>
      <c r="E7471" s="37" t="n">
        <v>2</v>
      </c>
      <c r="F7471" s="37" t="n">
        <v>0</v>
      </c>
      <c r="G7471" s="37" t="n">
        <v>0</v>
      </c>
      <c r="H7471" s="37" t="n">
        <v>2</v>
      </c>
      <c r="I7471" s="37" t="n">
        <v>0</v>
      </c>
      <c r="J7471" s="40" t="n">
        <f aca="false">IF(C7471=0,"",D7471/C7471)</f>
        <v>1</v>
      </c>
    </row>
    <row r="7472" customFormat="false" ht="15" hidden="false" customHeight="false" outlineLevel="0" collapsed="false">
      <c r="A7472" s="37" t="s">
        <v>1398</v>
      </c>
      <c r="B7472" s="37" t="s">
        <v>279</v>
      </c>
      <c r="C7472" s="37" t="n">
        <v>22</v>
      </c>
      <c r="D7472" s="37" t="n">
        <v>21</v>
      </c>
      <c r="E7472" s="37" t="n">
        <v>3</v>
      </c>
      <c r="F7472" s="37" t="n">
        <v>1</v>
      </c>
      <c r="G7472" s="37" t="n">
        <v>1</v>
      </c>
      <c r="H7472" s="37" t="n">
        <v>2</v>
      </c>
      <c r="I7472" s="37" t="n">
        <v>0</v>
      </c>
      <c r="J7472" s="40" t="n">
        <f aca="false">IF(C7472=0,"",D7472/C7472)</f>
        <v>0.954545454545455</v>
      </c>
    </row>
    <row r="7473" customFormat="false" ht="15" hidden="false" customHeight="false" outlineLevel="0" collapsed="false">
      <c r="A7473" s="37" t="s">
        <v>1398</v>
      </c>
      <c r="B7473" s="37" t="s">
        <v>280</v>
      </c>
      <c r="C7473" s="37" t="n">
        <v>22</v>
      </c>
      <c r="D7473" s="37" t="n">
        <v>21</v>
      </c>
      <c r="E7473" s="37" t="n">
        <v>1</v>
      </c>
      <c r="F7473" s="37" t="n">
        <v>0</v>
      </c>
      <c r="G7473" s="37" t="n">
        <v>1</v>
      </c>
      <c r="H7473" s="37" t="n">
        <v>0</v>
      </c>
      <c r="I7473" s="37" t="n">
        <v>3</v>
      </c>
      <c r="J7473" s="40" t="n">
        <f aca="false">IF(C7473=0,"",D7473/C7473)</f>
        <v>0.954545454545455</v>
      </c>
    </row>
    <row r="7474" customFormat="false" ht="15" hidden="false" customHeight="false" outlineLevel="0" collapsed="false">
      <c r="A7474" s="37" t="s">
        <v>1398</v>
      </c>
      <c r="B7474" s="37" t="s">
        <v>281</v>
      </c>
      <c r="C7474" s="37" t="n">
        <v>22</v>
      </c>
      <c r="D7474" s="37" t="n">
        <v>20</v>
      </c>
      <c r="E7474" s="37" t="n">
        <v>0</v>
      </c>
      <c r="F7474" s="37" t="n">
        <v>2</v>
      </c>
      <c r="G7474" s="37" t="n">
        <v>0</v>
      </c>
      <c r="H7474" s="37" t="n">
        <v>1</v>
      </c>
      <c r="I7474" s="37" t="n">
        <v>1</v>
      </c>
      <c r="J7474" s="40" t="n">
        <f aca="false">IF(C7474=0,"",D7474/C7474)</f>
        <v>0.909090909090909</v>
      </c>
    </row>
    <row r="7475" customFormat="false" ht="15" hidden="false" customHeight="false" outlineLevel="0" collapsed="false">
      <c r="A7475" s="37" t="s">
        <v>1399</v>
      </c>
      <c r="B7475" s="37" t="s">
        <v>270</v>
      </c>
      <c r="C7475" s="37" t="n">
        <v>22</v>
      </c>
      <c r="D7475" s="37" t="n">
        <v>20</v>
      </c>
      <c r="E7475" s="37" t="n">
        <v>1</v>
      </c>
      <c r="F7475" s="37" t="n">
        <v>1</v>
      </c>
      <c r="G7475" s="37" t="n">
        <v>0</v>
      </c>
      <c r="H7475" s="37" t="n">
        <v>1</v>
      </c>
      <c r="I7475" s="37" t="n">
        <v>2</v>
      </c>
      <c r="J7475" s="40" t="n">
        <f aca="false">IF(C7475=0,"",D7475/C7475)</f>
        <v>0.909090909090909</v>
      </c>
    </row>
    <row r="7476" customFormat="false" ht="15" hidden="false" customHeight="false" outlineLevel="0" collapsed="false">
      <c r="A7476" s="37" t="s">
        <v>1399</v>
      </c>
      <c r="B7476" s="37" t="s">
        <v>271</v>
      </c>
      <c r="C7476" s="37" t="n">
        <v>22</v>
      </c>
      <c r="D7476" s="37" t="n">
        <v>21</v>
      </c>
      <c r="E7476" s="37" t="n">
        <v>0</v>
      </c>
      <c r="F7476" s="37" t="n">
        <v>0</v>
      </c>
      <c r="G7476" s="37" t="n">
        <v>0</v>
      </c>
      <c r="H7476" s="37" t="n">
        <v>2</v>
      </c>
      <c r="I7476" s="37" t="n">
        <v>0</v>
      </c>
      <c r="J7476" s="40" t="n">
        <f aca="false">IF(C7476=0,"",D7476/C7476)</f>
        <v>0.954545454545455</v>
      </c>
    </row>
    <row r="7477" customFormat="false" ht="15" hidden="false" customHeight="false" outlineLevel="0" collapsed="false">
      <c r="A7477" s="37" t="s">
        <v>1399</v>
      </c>
      <c r="B7477" s="37" t="s">
        <v>272</v>
      </c>
      <c r="C7477" s="37" t="n">
        <v>22</v>
      </c>
      <c r="D7477" s="37" t="n">
        <v>19</v>
      </c>
      <c r="E7477" s="37" t="n">
        <v>0</v>
      </c>
      <c r="F7477" s="37" t="n">
        <v>0</v>
      </c>
      <c r="G7477" s="37" t="n">
        <v>1</v>
      </c>
      <c r="H7477" s="37" t="n">
        <v>3</v>
      </c>
      <c r="I7477" s="37" t="n">
        <v>3</v>
      </c>
      <c r="J7477" s="40" t="n">
        <f aca="false">IF(C7477=0,"",D7477/C7477)</f>
        <v>0.863636363636364</v>
      </c>
    </row>
    <row r="7478" customFormat="false" ht="15" hidden="false" customHeight="false" outlineLevel="0" collapsed="false">
      <c r="A7478" s="37" t="s">
        <v>1399</v>
      </c>
      <c r="B7478" s="37" t="s">
        <v>273</v>
      </c>
      <c r="C7478" s="37" t="n">
        <v>22</v>
      </c>
      <c r="D7478" s="37" t="n">
        <v>21</v>
      </c>
      <c r="E7478" s="37" t="n">
        <v>0</v>
      </c>
      <c r="F7478" s="37" t="n">
        <v>0</v>
      </c>
      <c r="G7478" s="37" t="n">
        <v>0</v>
      </c>
      <c r="H7478" s="37" t="n">
        <v>1</v>
      </c>
      <c r="I7478" s="37" t="n">
        <v>1</v>
      </c>
      <c r="J7478" s="40" t="n">
        <f aca="false">IF(C7478=0,"",D7478/C7478)</f>
        <v>0.954545454545455</v>
      </c>
    </row>
    <row r="7479" customFormat="false" ht="15" hidden="false" customHeight="false" outlineLevel="0" collapsed="false">
      <c r="A7479" s="37" t="s">
        <v>1399</v>
      </c>
      <c r="B7479" s="37" t="s">
        <v>274</v>
      </c>
      <c r="C7479" s="37" t="n">
        <v>22</v>
      </c>
      <c r="D7479" s="37" t="n">
        <v>19</v>
      </c>
      <c r="E7479" s="37" t="n">
        <v>0</v>
      </c>
      <c r="F7479" s="37" t="n">
        <v>1</v>
      </c>
      <c r="G7479" s="37" t="n">
        <v>2</v>
      </c>
      <c r="H7479" s="37" t="n">
        <v>1</v>
      </c>
      <c r="I7479" s="37" t="n">
        <v>1</v>
      </c>
      <c r="J7479" s="40" t="n">
        <f aca="false">IF(C7479=0,"",D7479/C7479)</f>
        <v>0.863636363636364</v>
      </c>
    </row>
    <row r="7480" customFormat="false" ht="15" hidden="false" customHeight="false" outlineLevel="0" collapsed="false">
      <c r="A7480" s="37" t="s">
        <v>1399</v>
      </c>
      <c r="B7480" s="37" t="s">
        <v>275</v>
      </c>
      <c r="C7480" s="37" t="n">
        <v>22</v>
      </c>
      <c r="D7480" s="37" t="n">
        <v>20</v>
      </c>
      <c r="E7480" s="37" t="n">
        <v>1</v>
      </c>
      <c r="F7480" s="37" t="n">
        <v>1</v>
      </c>
      <c r="G7480" s="37" t="n">
        <v>0</v>
      </c>
      <c r="H7480" s="37" t="n">
        <v>1</v>
      </c>
      <c r="I7480" s="37" t="n">
        <v>0</v>
      </c>
      <c r="J7480" s="40" t="n">
        <f aca="false">IF(C7480=0,"",D7480/C7480)</f>
        <v>0.909090909090909</v>
      </c>
    </row>
    <row r="7481" customFormat="false" ht="15" hidden="false" customHeight="false" outlineLevel="0" collapsed="false">
      <c r="A7481" s="37" t="s">
        <v>1399</v>
      </c>
      <c r="B7481" s="37" t="s">
        <v>276</v>
      </c>
      <c r="C7481" s="37" t="n">
        <v>22</v>
      </c>
      <c r="D7481" s="37" t="n">
        <v>21</v>
      </c>
      <c r="E7481" s="37" t="n">
        <v>2</v>
      </c>
      <c r="F7481" s="37" t="n">
        <v>0</v>
      </c>
      <c r="G7481" s="37" t="n">
        <v>0</v>
      </c>
      <c r="H7481" s="37" t="n">
        <v>1</v>
      </c>
      <c r="I7481" s="37" t="n">
        <v>1</v>
      </c>
      <c r="J7481" s="40" t="n">
        <f aca="false">IF(C7481=0,"",D7481/C7481)</f>
        <v>0.954545454545455</v>
      </c>
    </row>
    <row r="7482" customFormat="false" ht="15" hidden="false" customHeight="false" outlineLevel="0" collapsed="false">
      <c r="A7482" s="37" t="s">
        <v>1399</v>
      </c>
      <c r="B7482" s="37" t="s">
        <v>277</v>
      </c>
      <c r="C7482" s="37" t="n">
        <v>22</v>
      </c>
      <c r="D7482" s="37" t="n">
        <v>22</v>
      </c>
      <c r="E7482" s="37" t="n">
        <v>1</v>
      </c>
      <c r="F7482" s="37" t="n">
        <v>2</v>
      </c>
      <c r="G7482" s="37" t="n">
        <v>0</v>
      </c>
      <c r="H7482" s="37" t="n">
        <v>2</v>
      </c>
      <c r="I7482" s="37" t="n">
        <v>2</v>
      </c>
      <c r="J7482" s="40" t="n">
        <f aca="false">IF(C7482=0,"",D7482/C7482)</f>
        <v>1</v>
      </c>
    </row>
    <row r="7483" customFormat="false" ht="15" hidden="false" customHeight="false" outlineLevel="0" collapsed="false">
      <c r="A7483" s="37" t="s">
        <v>1399</v>
      </c>
      <c r="B7483" s="37" t="s">
        <v>278</v>
      </c>
      <c r="C7483" s="37" t="n">
        <v>22</v>
      </c>
      <c r="D7483" s="37" t="n">
        <v>21</v>
      </c>
      <c r="E7483" s="37" t="n">
        <v>0</v>
      </c>
      <c r="F7483" s="37" t="n">
        <v>0</v>
      </c>
      <c r="G7483" s="37" t="n">
        <v>0</v>
      </c>
      <c r="H7483" s="37" t="n">
        <v>1</v>
      </c>
      <c r="I7483" s="37" t="n">
        <v>3</v>
      </c>
      <c r="J7483" s="40" t="n">
        <f aca="false">IF(C7483=0,"",D7483/C7483)</f>
        <v>0.954545454545455</v>
      </c>
    </row>
    <row r="7484" customFormat="false" ht="15" hidden="false" customHeight="false" outlineLevel="0" collapsed="false">
      <c r="A7484" s="37" t="s">
        <v>1399</v>
      </c>
      <c r="B7484" s="37" t="s">
        <v>279</v>
      </c>
      <c r="C7484" s="37" t="n">
        <v>22</v>
      </c>
      <c r="D7484" s="37" t="n">
        <v>21</v>
      </c>
      <c r="E7484" s="37" t="n">
        <v>1</v>
      </c>
      <c r="F7484" s="37" t="n">
        <v>1</v>
      </c>
      <c r="G7484" s="37" t="n">
        <v>0</v>
      </c>
      <c r="H7484" s="37" t="n">
        <v>2</v>
      </c>
      <c r="I7484" s="37" t="n">
        <v>2</v>
      </c>
      <c r="J7484" s="40" t="n">
        <f aca="false">IF(C7484=0,"",D7484/C7484)</f>
        <v>0.954545454545455</v>
      </c>
    </row>
    <row r="7485" customFormat="false" ht="15" hidden="false" customHeight="false" outlineLevel="0" collapsed="false">
      <c r="A7485" s="37" t="s">
        <v>1399</v>
      </c>
      <c r="B7485" s="37" t="s">
        <v>280</v>
      </c>
      <c r="C7485" s="37" t="n">
        <v>22</v>
      </c>
      <c r="D7485" s="37" t="n">
        <v>22</v>
      </c>
      <c r="E7485" s="37" t="n">
        <v>0</v>
      </c>
      <c r="F7485" s="37" t="n">
        <v>0</v>
      </c>
      <c r="G7485" s="37" t="n">
        <v>0</v>
      </c>
      <c r="H7485" s="37" t="n">
        <v>1</v>
      </c>
      <c r="I7485" s="37" t="n">
        <v>1</v>
      </c>
      <c r="J7485" s="40" t="n">
        <f aca="false">IF(C7485=0,"",D7485/C7485)</f>
        <v>1</v>
      </c>
    </row>
    <row r="7486" customFormat="false" ht="15" hidden="false" customHeight="false" outlineLevel="0" collapsed="false">
      <c r="A7486" s="37" t="s">
        <v>1399</v>
      </c>
      <c r="B7486" s="37" t="s">
        <v>281</v>
      </c>
      <c r="C7486" s="37" t="n">
        <v>22</v>
      </c>
      <c r="D7486" s="37" t="n">
        <v>21</v>
      </c>
      <c r="E7486" s="37" t="n">
        <v>0</v>
      </c>
      <c r="F7486" s="37" t="n">
        <v>0</v>
      </c>
      <c r="G7486" s="37" t="n">
        <v>1</v>
      </c>
      <c r="H7486" s="37" t="n">
        <v>2</v>
      </c>
      <c r="I7486" s="37" t="n">
        <v>8</v>
      </c>
      <c r="J7486" s="40" t="n">
        <f aca="false">IF(C7486=0,"",D7486/C7486)</f>
        <v>0.954545454545455</v>
      </c>
    </row>
    <row r="7487" customFormat="false" ht="15" hidden="false" customHeight="false" outlineLevel="0" collapsed="false">
      <c r="A7487" s="37" t="s">
        <v>1400</v>
      </c>
      <c r="B7487" s="37" t="s">
        <v>270</v>
      </c>
      <c r="C7487" s="37" t="n">
        <v>22</v>
      </c>
      <c r="D7487" s="37" t="n">
        <v>21</v>
      </c>
      <c r="E7487" s="37" t="n">
        <v>0</v>
      </c>
      <c r="F7487" s="37" t="n">
        <v>0</v>
      </c>
      <c r="G7487" s="37" t="n">
        <v>0</v>
      </c>
      <c r="H7487" s="37" t="n">
        <v>2</v>
      </c>
      <c r="I7487" s="37" t="n">
        <v>3</v>
      </c>
      <c r="J7487" s="40" t="n">
        <f aca="false">IF(C7487=0,"",D7487/C7487)</f>
        <v>0.954545454545455</v>
      </c>
    </row>
    <row r="7488" customFormat="false" ht="15" hidden="false" customHeight="false" outlineLevel="0" collapsed="false">
      <c r="A7488" s="37" t="s">
        <v>1400</v>
      </c>
      <c r="B7488" s="37" t="s">
        <v>271</v>
      </c>
      <c r="C7488" s="37" t="n">
        <v>22</v>
      </c>
      <c r="D7488" s="37" t="n">
        <v>22</v>
      </c>
      <c r="E7488" s="37" t="n">
        <v>1</v>
      </c>
      <c r="F7488" s="37" t="n">
        <v>0</v>
      </c>
      <c r="G7488" s="37" t="n">
        <v>0</v>
      </c>
      <c r="H7488" s="37" t="n">
        <v>2</v>
      </c>
      <c r="I7488" s="37" t="n">
        <v>1</v>
      </c>
      <c r="J7488" s="40" t="n">
        <f aca="false">IF(C7488=0,"",D7488/C7488)</f>
        <v>1</v>
      </c>
    </row>
    <row r="7489" customFormat="false" ht="15" hidden="false" customHeight="false" outlineLevel="0" collapsed="false">
      <c r="A7489" s="37" t="s">
        <v>1400</v>
      </c>
      <c r="B7489" s="37" t="s">
        <v>272</v>
      </c>
      <c r="C7489" s="37" t="n">
        <v>22</v>
      </c>
      <c r="D7489" s="37" t="n">
        <v>19</v>
      </c>
      <c r="E7489" s="37" t="n">
        <v>0</v>
      </c>
      <c r="F7489" s="37" t="n">
        <v>0</v>
      </c>
      <c r="G7489" s="37" t="n">
        <v>0</v>
      </c>
      <c r="H7489" s="37" t="n">
        <v>3</v>
      </c>
      <c r="I7489" s="37" t="n">
        <v>5</v>
      </c>
      <c r="J7489" s="40" t="n">
        <f aca="false">IF(C7489=0,"",D7489/C7489)</f>
        <v>0.863636363636364</v>
      </c>
    </row>
    <row r="7490" customFormat="false" ht="15" hidden="false" customHeight="false" outlineLevel="0" collapsed="false">
      <c r="A7490" s="37" t="s">
        <v>1400</v>
      </c>
      <c r="B7490" s="37" t="s">
        <v>273</v>
      </c>
      <c r="C7490" s="37" t="n">
        <v>22</v>
      </c>
      <c r="D7490" s="37" t="n">
        <v>21</v>
      </c>
      <c r="E7490" s="37" t="n">
        <v>3</v>
      </c>
      <c r="F7490" s="37" t="n">
        <v>2</v>
      </c>
      <c r="G7490" s="37" t="n">
        <v>1</v>
      </c>
      <c r="H7490" s="37" t="n">
        <v>2</v>
      </c>
      <c r="I7490" s="37" t="n">
        <v>0</v>
      </c>
      <c r="J7490" s="40" t="n">
        <f aca="false">IF(C7490=0,"",D7490/C7490)</f>
        <v>0.954545454545455</v>
      </c>
    </row>
    <row r="7491" customFormat="false" ht="15" hidden="false" customHeight="false" outlineLevel="0" collapsed="false">
      <c r="A7491" s="37" t="s">
        <v>1400</v>
      </c>
      <c r="B7491" s="37" t="s">
        <v>274</v>
      </c>
      <c r="C7491" s="37" t="n">
        <v>22</v>
      </c>
      <c r="D7491" s="37" t="n">
        <v>21</v>
      </c>
      <c r="E7491" s="37" t="n">
        <v>0</v>
      </c>
      <c r="F7491" s="37" t="n">
        <v>0</v>
      </c>
      <c r="G7491" s="37" t="n">
        <v>0</v>
      </c>
      <c r="H7491" s="37" t="n">
        <v>2</v>
      </c>
      <c r="I7491" s="37" t="n">
        <v>0</v>
      </c>
      <c r="J7491" s="40" t="n">
        <f aca="false">IF(C7491=0,"",D7491/C7491)</f>
        <v>0.954545454545455</v>
      </c>
    </row>
    <row r="7492" customFormat="false" ht="15" hidden="false" customHeight="false" outlineLevel="0" collapsed="false">
      <c r="A7492" s="37" t="s">
        <v>1400</v>
      </c>
      <c r="B7492" s="37" t="s">
        <v>275</v>
      </c>
      <c r="C7492" s="37" t="n">
        <v>22</v>
      </c>
      <c r="D7492" s="37" t="n">
        <v>21</v>
      </c>
      <c r="E7492" s="37" t="n">
        <v>3</v>
      </c>
      <c r="F7492" s="37" t="n">
        <v>0</v>
      </c>
      <c r="G7492" s="37" t="n">
        <v>0</v>
      </c>
      <c r="H7492" s="37" t="n">
        <v>2</v>
      </c>
      <c r="I7492" s="37" t="n">
        <v>2</v>
      </c>
      <c r="J7492" s="40" t="n">
        <f aca="false">IF(C7492=0,"",D7492/C7492)</f>
        <v>0.954545454545455</v>
      </c>
    </row>
    <row r="7493" customFormat="false" ht="15" hidden="false" customHeight="false" outlineLevel="0" collapsed="false">
      <c r="A7493" s="37" t="s">
        <v>1400</v>
      </c>
      <c r="B7493" s="37" t="s">
        <v>276</v>
      </c>
      <c r="C7493" s="37" t="n">
        <v>22</v>
      </c>
      <c r="D7493" s="37" t="n">
        <v>22</v>
      </c>
      <c r="E7493" s="37" t="n">
        <v>1</v>
      </c>
      <c r="F7493" s="37" t="n">
        <v>0</v>
      </c>
      <c r="G7493" s="37" t="n">
        <v>0</v>
      </c>
      <c r="H7493" s="37" t="n">
        <v>2</v>
      </c>
      <c r="I7493" s="37" t="n">
        <v>2</v>
      </c>
      <c r="J7493" s="40" t="n">
        <f aca="false">IF(C7493=0,"",D7493/C7493)</f>
        <v>1</v>
      </c>
    </row>
    <row r="7494" customFormat="false" ht="15" hidden="false" customHeight="false" outlineLevel="0" collapsed="false">
      <c r="A7494" s="37" t="s">
        <v>1400</v>
      </c>
      <c r="B7494" s="37" t="s">
        <v>277</v>
      </c>
      <c r="C7494" s="37" t="n">
        <v>22</v>
      </c>
      <c r="D7494" s="37" t="n">
        <v>20</v>
      </c>
      <c r="E7494" s="37" t="n">
        <v>1</v>
      </c>
      <c r="F7494" s="37" t="n">
        <v>2</v>
      </c>
      <c r="G7494" s="37" t="n">
        <v>0</v>
      </c>
      <c r="H7494" s="37" t="n">
        <v>1</v>
      </c>
      <c r="I7494" s="37" t="n">
        <v>0</v>
      </c>
      <c r="J7494" s="40" t="n">
        <f aca="false">IF(C7494=0,"",D7494/C7494)</f>
        <v>0.909090909090909</v>
      </c>
    </row>
    <row r="7495" customFormat="false" ht="15" hidden="false" customHeight="false" outlineLevel="0" collapsed="false">
      <c r="A7495" s="37" t="s">
        <v>1400</v>
      </c>
      <c r="B7495" s="37" t="s">
        <v>278</v>
      </c>
      <c r="C7495" s="37" t="n">
        <v>22</v>
      </c>
      <c r="D7495" s="37" t="n">
        <v>22</v>
      </c>
      <c r="E7495" s="37" t="n">
        <v>0</v>
      </c>
      <c r="F7495" s="37" t="n">
        <v>3</v>
      </c>
      <c r="G7495" s="37" t="n">
        <v>0</v>
      </c>
      <c r="H7495" s="37" t="n">
        <v>1</v>
      </c>
      <c r="I7495" s="37" t="n">
        <v>3</v>
      </c>
      <c r="J7495" s="40" t="n">
        <f aca="false">IF(C7495=0,"",D7495/C7495)</f>
        <v>1</v>
      </c>
    </row>
    <row r="7496" customFormat="false" ht="15" hidden="false" customHeight="false" outlineLevel="0" collapsed="false">
      <c r="A7496" s="37" t="s">
        <v>1400</v>
      </c>
      <c r="B7496" s="37" t="s">
        <v>279</v>
      </c>
      <c r="C7496" s="37" t="n">
        <v>22</v>
      </c>
      <c r="D7496" s="37" t="n">
        <v>22</v>
      </c>
      <c r="E7496" s="37" t="n">
        <v>2</v>
      </c>
      <c r="F7496" s="37" t="n">
        <v>0</v>
      </c>
      <c r="G7496" s="37" t="n">
        <v>0</v>
      </c>
      <c r="H7496" s="37" t="n">
        <v>0</v>
      </c>
      <c r="I7496" s="37" t="n">
        <v>0</v>
      </c>
      <c r="J7496" s="40" t="n">
        <f aca="false">IF(C7496=0,"",D7496/C7496)</f>
        <v>1</v>
      </c>
    </row>
    <row r="7497" customFormat="false" ht="15" hidden="false" customHeight="false" outlineLevel="0" collapsed="false">
      <c r="A7497" s="37" t="s">
        <v>1400</v>
      </c>
      <c r="B7497" s="37" t="s">
        <v>280</v>
      </c>
      <c r="C7497" s="37" t="n">
        <v>22</v>
      </c>
      <c r="D7497" s="37" t="n">
        <v>22</v>
      </c>
      <c r="E7497" s="37" t="n">
        <v>0</v>
      </c>
      <c r="F7497" s="37" t="n">
        <v>2</v>
      </c>
      <c r="G7497" s="37" t="n">
        <v>0</v>
      </c>
      <c r="H7497" s="37" t="n">
        <v>1</v>
      </c>
      <c r="I7497" s="37" t="n">
        <v>1</v>
      </c>
      <c r="J7497" s="40" t="n">
        <f aca="false">IF(C7497=0,"",D7497/C7497)</f>
        <v>1</v>
      </c>
    </row>
    <row r="7498" customFormat="false" ht="15" hidden="false" customHeight="false" outlineLevel="0" collapsed="false">
      <c r="A7498" s="37" t="s">
        <v>1400</v>
      </c>
      <c r="B7498" s="37" t="s">
        <v>281</v>
      </c>
      <c r="C7498" s="37" t="n">
        <v>22</v>
      </c>
      <c r="D7498" s="37" t="n">
        <v>21</v>
      </c>
      <c r="E7498" s="37" t="n">
        <v>0</v>
      </c>
      <c r="F7498" s="37" t="n">
        <v>3</v>
      </c>
      <c r="G7498" s="37" t="n">
        <v>2</v>
      </c>
      <c r="H7498" s="37" t="n">
        <v>4</v>
      </c>
      <c r="I7498" s="37" t="n">
        <v>3</v>
      </c>
      <c r="J7498" s="40" t="n">
        <f aca="false">IF(C7498=0,"",D7498/C7498)</f>
        <v>0.954545454545455</v>
      </c>
    </row>
    <row r="7499" customFormat="false" ht="15" hidden="false" customHeight="false" outlineLevel="0" collapsed="false">
      <c r="A7499" s="37" t="s">
        <v>1401</v>
      </c>
      <c r="B7499" s="37" t="s">
        <v>270</v>
      </c>
      <c r="C7499" s="37" t="n">
        <v>22</v>
      </c>
      <c r="D7499" s="37" t="n">
        <v>20</v>
      </c>
      <c r="E7499" s="37" t="n">
        <v>0</v>
      </c>
      <c r="F7499" s="37" t="n">
        <v>0</v>
      </c>
      <c r="G7499" s="37" t="n">
        <v>0</v>
      </c>
      <c r="H7499" s="37" t="n">
        <v>2</v>
      </c>
      <c r="I7499" s="37" t="n">
        <v>2</v>
      </c>
      <c r="J7499" s="40" t="n">
        <f aca="false">IF(C7499=0,"",D7499/C7499)</f>
        <v>0.909090909090909</v>
      </c>
    </row>
    <row r="7500" customFormat="false" ht="15" hidden="false" customHeight="false" outlineLevel="0" collapsed="false">
      <c r="A7500" s="37" t="s">
        <v>1401</v>
      </c>
      <c r="B7500" s="37" t="s">
        <v>271</v>
      </c>
      <c r="C7500" s="37" t="n">
        <v>22</v>
      </c>
      <c r="D7500" s="37" t="n">
        <v>20</v>
      </c>
      <c r="E7500" s="37" t="n">
        <v>0</v>
      </c>
      <c r="F7500" s="37" t="n">
        <v>1</v>
      </c>
      <c r="G7500" s="37" t="n">
        <v>0</v>
      </c>
      <c r="H7500" s="37" t="n">
        <v>2</v>
      </c>
      <c r="I7500" s="37" t="n">
        <v>1</v>
      </c>
      <c r="J7500" s="40" t="n">
        <f aca="false">IF(C7500=0,"",D7500/C7500)</f>
        <v>0.909090909090909</v>
      </c>
    </row>
    <row r="7501" customFormat="false" ht="15" hidden="false" customHeight="false" outlineLevel="0" collapsed="false">
      <c r="A7501" s="37" t="s">
        <v>1401</v>
      </c>
      <c r="B7501" s="37" t="s">
        <v>272</v>
      </c>
      <c r="C7501" s="37" t="n">
        <v>22</v>
      </c>
      <c r="D7501" s="37" t="n">
        <v>21</v>
      </c>
      <c r="E7501" s="37" t="n">
        <v>0</v>
      </c>
      <c r="F7501" s="37" t="n">
        <v>0</v>
      </c>
      <c r="G7501" s="37" t="n">
        <v>0</v>
      </c>
      <c r="H7501" s="37" t="n">
        <v>0</v>
      </c>
      <c r="I7501" s="37" t="n">
        <v>0</v>
      </c>
      <c r="J7501" s="40" t="n">
        <f aca="false">IF(C7501=0,"",D7501/C7501)</f>
        <v>0.954545454545455</v>
      </c>
    </row>
    <row r="7502" customFormat="false" ht="15" hidden="false" customHeight="false" outlineLevel="0" collapsed="false">
      <c r="A7502" s="37" t="s">
        <v>1401</v>
      </c>
      <c r="B7502" s="37" t="s">
        <v>273</v>
      </c>
      <c r="C7502" s="37" t="n">
        <v>22</v>
      </c>
      <c r="D7502" s="37" t="n">
        <v>22</v>
      </c>
      <c r="E7502" s="37" t="n">
        <v>0</v>
      </c>
      <c r="F7502" s="37" t="n">
        <v>0</v>
      </c>
      <c r="G7502" s="37" t="n">
        <v>0</v>
      </c>
      <c r="H7502" s="37" t="n">
        <v>2</v>
      </c>
      <c r="I7502" s="37" t="n">
        <v>5</v>
      </c>
      <c r="J7502" s="40" t="n">
        <f aca="false">IF(C7502=0,"",D7502/C7502)</f>
        <v>1</v>
      </c>
    </row>
    <row r="7503" customFormat="false" ht="15" hidden="false" customHeight="false" outlineLevel="0" collapsed="false">
      <c r="A7503" s="37" t="s">
        <v>1401</v>
      </c>
      <c r="B7503" s="37" t="s">
        <v>274</v>
      </c>
      <c r="C7503" s="37" t="n">
        <v>22</v>
      </c>
      <c r="D7503" s="37" t="n">
        <v>18</v>
      </c>
      <c r="E7503" s="37" t="n">
        <v>1</v>
      </c>
      <c r="F7503" s="37" t="n">
        <v>0</v>
      </c>
      <c r="G7503" s="37" t="n">
        <v>0</v>
      </c>
      <c r="H7503" s="37" t="n">
        <v>1</v>
      </c>
      <c r="I7503" s="37" t="n">
        <v>0</v>
      </c>
      <c r="J7503" s="40" t="n">
        <f aca="false">IF(C7503=0,"",D7503/C7503)</f>
        <v>0.818181818181818</v>
      </c>
    </row>
    <row r="7504" customFormat="false" ht="15" hidden="false" customHeight="false" outlineLevel="0" collapsed="false">
      <c r="A7504" s="37" t="s">
        <v>1401</v>
      </c>
      <c r="B7504" s="37" t="s">
        <v>275</v>
      </c>
      <c r="C7504" s="37" t="n">
        <v>22</v>
      </c>
      <c r="D7504" s="37" t="n">
        <v>21</v>
      </c>
      <c r="E7504" s="37" t="n">
        <v>0</v>
      </c>
      <c r="F7504" s="37" t="n">
        <v>2</v>
      </c>
      <c r="G7504" s="37" t="n">
        <v>0</v>
      </c>
      <c r="H7504" s="37" t="n">
        <v>5</v>
      </c>
      <c r="I7504" s="37" t="n">
        <v>0</v>
      </c>
      <c r="J7504" s="40" t="n">
        <f aca="false">IF(C7504=0,"",D7504/C7504)</f>
        <v>0.954545454545455</v>
      </c>
    </row>
    <row r="7505" customFormat="false" ht="15" hidden="false" customHeight="false" outlineLevel="0" collapsed="false">
      <c r="A7505" s="37" t="s">
        <v>1401</v>
      </c>
      <c r="B7505" s="37" t="s">
        <v>276</v>
      </c>
      <c r="C7505" s="37" t="n">
        <v>22</v>
      </c>
      <c r="D7505" s="37" t="n">
        <v>21</v>
      </c>
      <c r="E7505" s="37" t="n">
        <v>1</v>
      </c>
      <c r="F7505" s="37" t="n">
        <v>0</v>
      </c>
      <c r="G7505" s="37" t="n">
        <v>1</v>
      </c>
      <c r="H7505" s="37" t="n">
        <v>3</v>
      </c>
      <c r="I7505" s="37" t="n">
        <v>2</v>
      </c>
      <c r="J7505" s="40" t="n">
        <f aca="false">IF(C7505=0,"",D7505/C7505)</f>
        <v>0.954545454545455</v>
      </c>
    </row>
    <row r="7506" customFormat="false" ht="15" hidden="false" customHeight="false" outlineLevel="0" collapsed="false">
      <c r="A7506" s="37" t="s">
        <v>1401</v>
      </c>
      <c r="B7506" s="37" t="s">
        <v>277</v>
      </c>
      <c r="C7506" s="37" t="n">
        <v>22</v>
      </c>
      <c r="D7506" s="37" t="n">
        <v>20</v>
      </c>
      <c r="E7506" s="37" t="n">
        <v>0</v>
      </c>
      <c r="F7506" s="37" t="n">
        <v>0</v>
      </c>
      <c r="G7506" s="37" t="n">
        <v>1</v>
      </c>
      <c r="H7506" s="37" t="n">
        <v>3</v>
      </c>
      <c r="I7506" s="37" t="n">
        <v>0</v>
      </c>
      <c r="J7506" s="40" t="n">
        <f aca="false">IF(C7506=0,"",D7506/C7506)</f>
        <v>0.909090909090909</v>
      </c>
    </row>
    <row r="7507" customFormat="false" ht="15" hidden="false" customHeight="false" outlineLevel="0" collapsed="false">
      <c r="A7507" s="37" t="s">
        <v>1401</v>
      </c>
      <c r="B7507" s="37" t="s">
        <v>278</v>
      </c>
      <c r="C7507" s="37" t="n">
        <v>22</v>
      </c>
      <c r="D7507" s="37" t="n">
        <v>22</v>
      </c>
      <c r="E7507" s="37" t="n">
        <v>1</v>
      </c>
      <c r="F7507" s="37" t="n">
        <v>1</v>
      </c>
      <c r="G7507" s="37" t="n">
        <v>0</v>
      </c>
      <c r="H7507" s="37" t="n">
        <v>1</v>
      </c>
      <c r="I7507" s="37" t="n">
        <v>2</v>
      </c>
      <c r="J7507" s="40" t="n">
        <f aca="false">IF(C7507=0,"",D7507/C7507)</f>
        <v>1</v>
      </c>
    </row>
    <row r="7508" customFormat="false" ht="15" hidden="false" customHeight="false" outlineLevel="0" collapsed="false">
      <c r="A7508" s="37" t="s">
        <v>1401</v>
      </c>
      <c r="B7508" s="37" t="s">
        <v>279</v>
      </c>
      <c r="C7508" s="37" t="n">
        <v>22</v>
      </c>
      <c r="D7508" s="37" t="n">
        <v>22</v>
      </c>
      <c r="E7508" s="37" t="n">
        <v>0</v>
      </c>
      <c r="F7508" s="37" t="n">
        <v>2</v>
      </c>
      <c r="G7508" s="37" t="n">
        <v>0</v>
      </c>
      <c r="H7508" s="37" t="n">
        <v>3</v>
      </c>
      <c r="I7508" s="37" t="n">
        <v>0</v>
      </c>
      <c r="J7508" s="40" t="n">
        <f aca="false">IF(C7508=0,"",D7508/C7508)</f>
        <v>1</v>
      </c>
    </row>
    <row r="7509" customFormat="false" ht="15" hidden="false" customHeight="false" outlineLevel="0" collapsed="false">
      <c r="A7509" s="37" t="s">
        <v>1401</v>
      </c>
      <c r="B7509" s="37" t="s">
        <v>280</v>
      </c>
      <c r="C7509" s="37" t="n">
        <v>22</v>
      </c>
      <c r="D7509" s="37" t="n">
        <v>21</v>
      </c>
      <c r="E7509" s="37" t="n">
        <v>1</v>
      </c>
      <c r="F7509" s="37" t="n">
        <v>1</v>
      </c>
      <c r="G7509" s="37" t="n">
        <v>1</v>
      </c>
      <c r="H7509" s="37" t="n">
        <v>5</v>
      </c>
      <c r="I7509" s="37" t="n">
        <v>0</v>
      </c>
      <c r="J7509" s="40" t="n">
        <f aca="false">IF(C7509=0,"",D7509/C7509)</f>
        <v>0.954545454545455</v>
      </c>
    </row>
    <row r="7510" customFormat="false" ht="15" hidden="false" customHeight="false" outlineLevel="0" collapsed="false">
      <c r="A7510" s="37" t="s">
        <v>1401</v>
      </c>
      <c r="B7510" s="37" t="s">
        <v>281</v>
      </c>
      <c r="C7510" s="37" t="n">
        <v>22</v>
      </c>
      <c r="D7510" s="37" t="n">
        <v>22</v>
      </c>
      <c r="E7510" s="37" t="n">
        <v>0</v>
      </c>
      <c r="F7510" s="37" t="n">
        <v>1</v>
      </c>
      <c r="G7510" s="37" t="n">
        <v>0</v>
      </c>
      <c r="H7510" s="37" t="n">
        <v>1</v>
      </c>
      <c r="I7510" s="37" t="n">
        <v>0</v>
      </c>
      <c r="J7510" s="40" t="n">
        <f aca="false">IF(C7510=0,"",D7510/C7510)</f>
        <v>1</v>
      </c>
    </row>
    <row r="7511" customFormat="false" ht="15" hidden="false" customHeight="false" outlineLevel="0" collapsed="false">
      <c r="A7511" s="37" t="s">
        <v>1402</v>
      </c>
      <c r="B7511" s="37" t="s">
        <v>270</v>
      </c>
      <c r="C7511" s="37" t="n">
        <v>22</v>
      </c>
      <c r="D7511" s="37" t="n">
        <v>19</v>
      </c>
      <c r="E7511" s="37" t="n">
        <v>0</v>
      </c>
      <c r="F7511" s="37" t="n">
        <v>1</v>
      </c>
      <c r="G7511" s="37" t="n">
        <v>0</v>
      </c>
      <c r="H7511" s="37" t="n">
        <v>1</v>
      </c>
      <c r="I7511" s="37" t="n">
        <v>4</v>
      </c>
      <c r="J7511" s="40" t="n">
        <f aca="false">IF(C7511=0,"",D7511/C7511)</f>
        <v>0.863636363636364</v>
      </c>
    </row>
    <row r="7512" customFormat="false" ht="15" hidden="false" customHeight="false" outlineLevel="0" collapsed="false">
      <c r="A7512" s="37" t="s">
        <v>1402</v>
      </c>
      <c r="B7512" s="37" t="s">
        <v>271</v>
      </c>
      <c r="C7512" s="37" t="n">
        <v>22</v>
      </c>
      <c r="D7512" s="37" t="n">
        <v>22</v>
      </c>
      <c r="E7512" s="37" t="n">
        <v>1</v>
      </c>
      <c r="F7512" s="37" t="n">
        <v>2</v>
      </c>
      <c r="G7512" s="37" t="n">
        <v>0</v>
      </c>
      <c r="H7512" s="37" t="n">
        <v>1</v>
      </c>
      <c r="I7512" s="37" t="n">
        <v>4</v>
      </c>
      <c r="J7512" s="40" t="n">
        <f aca="false">IF(C7512=0,"",D7512/C7512)</f>
        <v>1</v>
      </c>
    </row>
    <row r="7513" customFormat="false" ht="15" hidden="false" customHeight="false" outlineLevel="0" collapsed="false">
      <c r="A7513" s="37" t="s">
        <v>1402</v>
      </c>
      <c r="B7513" s="37" t="s">
        <v>272</v>
      </c>
      <c r="C7513" s="37" t="n">
        <v>22</v>
      </c>
      <c r="D7513" s="37" t="n">
        <v>20</v>
      </c>
      <c r="E7513" s="37" t="n">
        <v>0</v>
      </c>
      <c r="F7513" s="37" t="n">
        <v>0</v>
      </c>
      <c r="G7513" s="37" t="n">
        <v>0</v>
      </c>
      <c r="H7513" s="37" t="n">
        <v>0</v>
      </c>
      <c r="I7513" s="37" t="n">
        <v>3</v>
      </c>
      <c r="J7513" s="40" t="n">
        <f aca="false">IF(C7513=0,"",D7513/C7513)</f>
        <v>0.909090909090909</v>
      </c>
    </row>
    <row r="7514" customFormat="false" ht="15" hidden="false" customHeight="false" outlineLevel="0" collapsed="false">
      <c r="A7514" s="37" t="s">
        <v>1402</v>
      </c>
      <c r="B7514" s="37" t="s">
        <v>273</v>
      </c>
      <c r="C7514" s="37" t="n">
        <v>22</v>
      </c>
      <c r="D7514" s="37" t="n">
        <v>21</v>
      </c>
      <c r="E7514" s="37" t="n">
        <v>0</v>
      </c>
      <c r="F7514" s="37" t="n">
        <v>0</v>
      </c>
      <c r="G7514" s="37" t="n">
        <v>1</v>
      </c>
      <c r="H7514" s="37" t="n">
        <v>1</v>
      </c>
      <c r="I7514" s="37" t="n">
        <v>0</v>
      </c>
      <c r="J7514" s="40" t="n">
        <f aca="false">IF(C7514=0,"",D7514/C7514)</f>
        <v>0.954545454545455</v>
      </c>
    </row>
    <row r="7515" customFormat="false" ht="15" hidden="false" customHeight="false" outlineLevel="0" collapsed="false">
      <c r="A7515" s="37" t="s">
        <v>1402</v>
      </c>
      <c r="B7515" s="37" t="s">
        <v>274</v>
      </c>
      <c r="C7515" s="37" t="n">
        <v>22</v>
      </c>
      <c r="D7515" s="37" t="n">
        <v>20</v>
      </c>
      <c r="E7515" s="37" t="n">
        <v>0</v>
      </c>
      <c r="F7515" s="37" t="n">
        <v>1</v>
      </c>
      <c r="G7515" s="37" t="n">
        <v>0</v>
      </c>
      <c r="H7515" s="37" t="n">
        <v>2</v>
      </c>
      <c r="I7515" s="37" t="n">
        <v>1</v>
      </c>
      <c r="J7515" s="40" t="n">
        <f aca="false">IF(C7515=0,"",D7515/C7515)</f>
        <v>0.909090909090909</v>
      </c>
    </row>
    <row r="7516" customFormat="false" ht="15" hidden="false" customHeight="false" outlineLevel="0" collapsed="false">
      <c r="A7516" s="37" t="s">
        <v>1402</v>
      </c>
      <c r="B7516" s="37" t="s">
        <v>275</v>
      </c>
      <c r="C7516" s="37" t="n">
        <v>22</v>
      </c>
      <c r="D7516" s="37" t="n">
        <v>21</v>
      </c>
      <c r="E7516" s="37" t="n">
        <v>2</v>
      </c>
      <c r="F7516" s="37" t="n">
        <v>1</v>
      </c>
      <c r="G7516" s="37" t="n">
        <v>0</v>
      </c>
      <c r="H7516" s="37" t="n">
        <v>2</v>
      </c>
      <c r="I7516" s="37" t="n">
        <v>0</v>
      </c>
      <c r="J7516" s="40" t="n">
        <f aca="false">IF(C7516=0,"",D7516/C7516)</f>
        <v>0.954545454545455</v>
      </c>
    </row>
    <row r="7517" customFormat="false" ht="15" hidden="false" customHeight="false" outlineLevel="0" collapsed="false">
      <c r="A7517" s="37" t="s">
        <v>1402</v>
      </c>
      <c r="B7517" s="37" t="s">
        <v>276</v>
      </c>
      <c r="C7517" s="37" t="n">
        <v>22</v>
      </c>
      <c r="D7517" s="37" t="n">
        <v>21</v>
      </c>
      <c r="E7517" s="37" t="n">
        <v>0</v>
      </c>
      <c r="F7517" s="37" t="n">
        <v>1</v>
      </c>
      <c r="G7517" s="37" t="n">
        <v>0</v>
      </c>
      <c r="H7517" s="37" t="n">
        <v>3</v>
      </c>
      <c r="I7517" s="37" t="n">
        <v>0</v>
      </c>
      <c r="J7517" s="40" t="n">
        <f aca="false">IF(C7517=0,"",D7517/C7517)</f>
        <v>0.954545454545455</v>
      </c>
    </row>
    <row r="7518" customFormat="false" ht="15" hidden="false" customHeight="false" outlineLevel="0" collapsed="false">
      <c r="A7518" s="37" t="s">
        <v>1402</v>
      </c>
      <c r="B7518" s="37" t="s">
        <v>277</v>
      </c>
      <c r="C7518" s="37" t="n">
        <v>22</v>
      </c>
      <c r="D7518" s="37" t="n">
        <v>20</v>
      </c>
      <c r="E7518" s="37" t="n">
        <v>0</v>
      </c>
      <c r="F7518" s="37" t="n">
        <v>0</v>
      </c>
      <c r="G7518" s="37" t="n">
        <v>0</v>
      </c>
      <c r="H7518" s="37" t="n">
        <v>1</v>
      </c>
      <c r="I7518" s="37" t="n">
        <v>1</v>
      </c>
      <c r="J7518" s="40" t="n">
        <f aca="false">IF(C7518=0,"",D7518/C7518)</f>
        <v>0.909090909090909</v>
      </c>
    </row>
    <row r="7519" customFormat="false" ht="15" hidden="false" customHeight="false" outlineLevel="0" collapsed="false">
      <c r="A7519" s="37" t="s">
        <v>1402</v>
      </c>
      <c r="B7519" s="37" t="s">
        <v>278</v>
      </c>
      <c r="C7519" s="37" t="n">
        <v>22</v>
      </c>
      <c r="D7519" s="37" t="n">
        <v>21</v>
      </c>
      <c r="E7519" s="37" t="n">
        <v>0</v>
      </c>
      <c r="F7519" s="37" t="n">
        <v>0</v>
      </c>
      <c r="G7519" s="37" t="n">
        <v>0</v>
      </c>
      <c r="H7519" s="37" t="n">
        <v>0</v>
      </c>
      <c r="I7519" s="37" t="n">
        <v>0</v>
      </c>
      <c r="J7519" s="40" t="n">
        <f aca="false">IF(C7519=0,"",D7519/C7519)</f>
        <v>0.954545454545455</v>
      </c>
    </row>
    <row r="7520" customFormat="false" ht="15" hidden="false" customHeight="false" outlineLevel="0" collapsed="false">
      <c r="A7520" s="37" t="s">
        <v>1402</v>
      </c>
      <c r="B7520" s="37" t="s">
        <v>279</v>
      </c>
      <c r="C7520" s="37" t="n">
        <v>22</v>
      </c>
      <c r="D7520" s="37" t="n">
        <v>22</v>
      </c>
      <c r="E7520" s="37" t="n">
        <v>2</v>
      </c>
      <c r="F7520" s="37" t="n">
        <v>1</v>
      </c>
      <c r="G7520" s="37" t="n">
        <v>0</v>
      </c>
      <c r="H7520" s="37" t="n">
        <v>1</v>
      </c>
      <c r="I7520" s="37" t="n">
        <v>1</v>
      </c>
      <c r="J7520" s="40" t="n">
        <f aca="false">IF(C7520=0,"",D7520/C7520)</f>
        <v>1</v>
      </c>
    </row>
    <row r="7521" customFormat="false" ht="15" hidden="false" customHeight="false" outlineLevel="0" collapsed="false">
      <c r="A7521" s="37" t="s">
        <v>1402</v>
      </c>
      <c r="B7521" s="37" t="s">
        <v>280</v>
      </c>
      <c r="C7521" s="37" t="n">
        <v>22</v>
      </c>
      <c r="D7521" s="37" t="n">
        <v>21</v>
      </c>
      <c r="E7521" s="37" t="n">
        <v>0</v>
      </c>
      <c r="F7521" s="37" t="n">
        <v>1</v>
      </c>
      <c r="G7521" s="37" t="n">
        <v>2</v>
      </c>
      <c r="H7521" s="37" t="n">
        <v>1</v>
      </c>
      <c r="I7521" s="37" t="n">
        <v>3</v>
      </c>
      <c r="J7521" s="40" t="n">
        <f aca="false">IF(C7521=0,"",D7521/C7521)</f>
        <v>0.954545454545455</v>
      </c>
    </row>
    <row r="7522" customFormat="false" ht="15" hidden="false" customHeight="false" outlineLevel="0" collapsed="false">
      <c r="A7522" s="37" t="s">
        <v>1402</v>
      </c>
      <c r="B7522" s="37" t="s">
        <v>281</v>
      </c>
      <c r="C7522" s="37" t="n">
        <v>22</v>
      </c>
      <c r="D7522" s="37" t="n">
        <v>20</v>
      </c>
      <c r="E7522" s="37" t="n">
        <v>1</v>
      </c>
      <c r="F7522" s="37" t="n">
        <v>0</v>
      </c>
      <c r="G7522" s="37" t="n">
        <v>2</v>
      </c>
      <c r="H7522" s="37" t="n">
        <v>1</v>
      </c>
      <c r="I7522" s="37" t="n">
        <v>2</v>
      </c>
      <c r="J7522" s="40" t="n">
        <f aca="false">IF(C7522=0,"",D7522/C7522)</f>
        <v>0.909090909090909</v>
      </c>
    </row>
    <row r="7523" customFormat="false" ht="15" hidden="false" customHeight="false" outlineLevel="0" collapsed="false">
      <c r="A7523" s="37" t="s">
        <v>1404</v>
      </c>
      <c r="B7523" s="37" t="s">
        <v>270</v>
      </c>
      <c r="C7523" s="37" t="n">
        <v>22</v>
      </c>
      <c r="D7523" s="37" t="n">
        <v>22</v>
      </c>
      <c r="E7523" s="37" t="n">
        <v>0</v>
      </c>
      <c r="F7523" s="37" t="n">
        <v>1</v>
      </c>
      <c r="G7523" s="37" t="n">
        <v>1</v>
      </c>
      <c r="H7523" s="37" t="n">
        <v>1</v>
      </c>
      <c r="I7523" s="37" t="n">
        <v>15</v>
      </c>
      <c r="J7523" s="40" t="n">
        <f aca="false">IF(C7523=0,"",D7523/C7523)</f>
        <v>1</v>
      </c>
    </row>
    <row r="7524" customFormat="false" ht="15" hidden="false" customHeight="false" outlineLevel="0" collapsed="false">
      <c r="A7524" s="37" t="s">
        <v>1404</v>
      </c>
      <c r="B7524" s="37" t="s">
        <v>271</v>
      </c>
      <c r="C7524" s="37" t="n">
        <v>22</v>
      </c>
      <c r="D7524" s="37" t="n">
        <v>22</v>
      </c>
      <c r="E7524" s="37" t="n">
        <v>0</v>
      </c>
      <c r="F7524" s="37" t="n">
        <v>1</v>
      </c>
      <c r="G7524" s="37" t="n">
        <v>0</v>
      </c>
      <c r="H7524" s="37" t="n">
        <v>3</v>
      </c>
      <c r="I7524" s="37" t="n">
        <v>19</v>
      </c>
      <c r="J7524" s="40" t="n">
        <f aca="false">IF(C7524=0,"",D7524/C7524)</f>
        <v>1</v>
      </c>
    </row>
    <row r="7525" customFormat="false" ht="15" hidden="false" customHeight="false" outlineLevel="0" collapsed="false">
      <c r="A7525" s="37" t="s">
        <v>1404</v>
      </c>
      <c r="B7525" s="37" t="s">
        <v>272</v>
      </c>
      <c r="C7525" s="37" t="n">
        <v>22</v>
      </c>
      <c r="D7525" s="37" t="n">
        <v>21</v>
      </c>
      <c r="E7525" s="37" t="n">
        <v>1</v>
      </c>
      <c r="F7525" s="37" t="n">
        <v>0</v>
      </c>
      <c r="G7525" s="37" t="n">
        <v>0</v>
      </c>
      <c r="H7525" s="37" t="n">
        <v>0</v>
      </c>
      <c r="I7525" s="37" t="n">
        <v>5</v>
      </c>
      <c r="J7525" s="40" t="n">
        <f aca="false">IF(C7525=0,"",D7525/C7525)</f>
        <v>0.954545454545455</v>
      </c>
    </row>
    <row r="7526" customFormat="false" ht="15" hidden="false" customHeight="false" outlineLevel="0" collapsed="false">
      <c r="A7526" s="37" t="s">
        <v>1404</v>
      </c>
      <c r="B7526" s="37" t="s">
        <v>273</v>
      </c>
      <c r="C7526" s="37" t="n">
        <v>22</v>
      </c>
      <c r="D7526" s="37" t="n">
        <v>22</v>
      </c>
      <c r="E7526" s="37" t="n">
        <v>0</v>
      </c>
      <c r="F7526" s="37" t="n">
        <v>1</v>
      </c>
      <c r="G7526" s="37" t="n">
        <v>0</v>
      </c>
      <c r="H7526" s="37" t="n">
        <v>3</v>
      </c>
      <c r="I7526" s="37" t="n">
        <v>20</v>
      </c>
      <c r="J7526" s="40" t="n">
        <f aca="false">IF(C7526=0,"",D7526/C7526)</f>
        <v>1</v>
      </c>
    </row>
    <row r="7527" customFormat="false" ht="15" hidden="false" customHeight="false" outlineLevel="0" collapsed="false">
      <c r="A7527" s="37" t="s">
        <v>1404</v>
      </c>
      <c r="B7527" s="37" t="s">
        <v>274</v>
      </c>
      <c r="C7527" s="37" t="n">
        <v>22</v>
      </c>
      <c r="D7527" s="37" t="n">
        <v>21</v>
      </c>
      <c r="E7527" s="37" t="n">
        <v>2</v>
      </c>
      <c r="F7527" s="37" t="n">
        <v>0</v>
      </c>
      <c r="G7527" s="37" t="n">
        <v>0</v>
      </c>
      <c r="H7527" s="37" t="n">
        <v>0</v>
      </c>
      <c r="I7527" s="37" t="n">
        <v>11</v>
      </c>
      <c r="J7527" s="40" t="n">
        <f aca="false">IF(C7527=0,"",D7527/C7527)</f>
        <v>0.954545454545455</v>
      </c>
    </row>
    <row r="7528" customFormat="false" ht="15" hidden="false" customHeight="false" outlineLevel="0" collapsed="false">
      <c r="A7528" s="37" t="s">
        <v>1404</v>
      </c>
      <c r="B7528" s="37" t="s">
        <v>275</v>
      </c>
      <c r="C7528" s="37" t="n">
        <v>22</v>
      </c>
      <c r="D7528" s="37" t="n">
        <v>20</v>
      </c>
      <c r="E7528" s="37" t="n">
        <v>0</v>
      </c>
      <c r="F7528" s="37" t="n">
        <v>0</v>
      </c>
      <c r="G7528" s="37" t="n">
        <v>0</v>
      </c>
      <c r="H7528" s="37" t="n">
        <v>1</v>
      </c>
      <c r="I7528" s="37" t="n">
        <v>5</v>
      </c>
      <c r="J7528" s="40" t="n">
        <f aca="false">IF(C7528=0,"",D7528/C7528)</f>
        <v>0.909090909090909</v>
      </c>
    </row>
    <row r="7529" customFormat="false" ht="15" hidden="false" customHeight="false" outlineLevel="0" collapsed="false">
      <c r="A7529" s="37" t="s">
        <v>1404</v>
      </c>
      <c r="B7529" s="37" t="s">
        <v>276</v>
      </c>
      <c r="C7529" s="37" t="n">
        <v>22</v>
      </c>
      <c r="D7529" s="37" t="n">
        <v>21</v>
      </c>
      <c r="E7529" s="37" t="n">
        <v>0</v>
      </c>
      <c r="F7529" s="37" t="n">
        <v>0</v>
      </c>
      <c r="G7529" s="37" t="n">
        <v>0</v>
      </c>
      <c r="H7529" s="37" t="n">
        <v>0</v>
      </c>
      <c r="I7529" s="37" t="n">
        <v>3</v>
      </c>
      <c r="J7529" s="40" t="n">
        <f aca="false">IF(C7529=0,"",D7529/C7529)</f>
        <v>0.954545454545455</v>
      </c>
    </row>
    <row r="7530" customFormat="false" ht="15" hidden="false" customHeight="false" outlineLevel="0" collapsed="false">
      <c r="A7530" s="37" t="s">
        <v>1404</v>
      </c>
      <c r="B7530" s="37" t="s">
        <v>277</v>
      </c>
      <c r="C7530" s="37" t="n">
        <v>22</v>
      </c>
      <c r="D7530" s="37" t="n">
        <v>20</v>
      </c>
      <c r="E7530" s="37" t="n">
        <v>1</v>
      </c>
      <c r="F7530" s="37" t="n">
        <v>0</v>
      </c>
      <c r="G7530" s="37" t="n">
        <v>0</v>
      </c>
      <c r="H7530" s="37" t="n">
        <v>0</v>
      </c>
      <c r="I7530" s="37" t="n">
        <v>11</v>
      </c>
      <c r="J7530" s="40" t="n">
        <f aca="false">IF(C7530=0,"",D7530/C7530)</f>
        <v>0.909090909090909</v>
      </c>
    </row>
    <row r="7531" customFormat="false" ht="15" hidden="false" customHeight="false" outlineLevel="0" collapsed="false">
      <c r="A7531" s="37" t="s">
        <v>1404</v>
      </c>
      <c r="B7531" s="37" t="s">
        <v>278</v>
      </c>
      <c r="C7531" s="37" t="n">
        <v>22</v>
      </c>
      <c r="D7531" s="37" t="n">
        <v>20</v>
      </c>
      <c r="E7531" s="37" t="n">
        <v>0</v>
      </c>
      <c r="F7531" s="37" t="n">
        <v>0</v>
      </c>
      <c r="G7531" s="37" t="n">
        <v>1</v>
      </c>
      <c r="H7531" s="37" t="n">
        <v>2</v>
      </c>
      <c r="I7531" s="37" t="n">
        <v>4</v>
      </c>
      <c r="J7531" s="40" t="n">
        <f aca="false">IF(C7531=0,"",D7531/C7531)</f>
        <v>0.909090909090909</v>
      </c>
    </row>
    <row r="7532" customFormat="false" ht="15" hidden="false" customHeight="false" outlineLevel="0" collapsed="false">
      <c r="A7532" s="37" t="s">
        <v>1404</v>
      </c>
      <c r="B7532" s="37" t="s">
        <v>279</v>
      </c>
      <c r="C7532" s="37" t="n">
        <v>22</v>
      </c>
      <c r="D7532" s="37" t="n">
        <v>22</v>
      </c>
      <c r="E7532" s="37" t="n">
        <v>1</v>
      </c>
      <c r="F7532" s="37" t="n">
        <v>0</v>
      </c>
      <c r="G7532" s="37" t="n">
        <v>0</v>
      </c>
      <c r="H7532" s="37" t="n">
        <v>1</v>
      </c>
      <c r="I7532" s="37" t="n">
        <v>13</v>
      </c>
      <c r="J7532" s="40" t="n">
        <f aca="false">IF(C7532=0,"",D7532/C7532)</f>
        <v>1</v>
      </c>
    </row>
    <row r="7533" customFormat="false" ht="15" hidden="false" customHeight="false" outlineLevel="0" collapsed="false">
      <c r="A7533" s="37" t="s">
        <v>1404</v>
      </c>
      <c r="B7533" s="37" t="s">
        <v>280</v>
      </c>
      <c r="C7533" s="37" t="n">
        <v>22</v>
      </c>
      <c r="D7533" s="37" t="n">
        <v>22</v>
      </c>
      <c r="E7533" s="37" t="n">
        <v>2</v>
      </c>
      <c r="F7533" s="37" t="n">
        <v>1</v>
      </c>
      <c r="G7533" s="37" t="n">
        <v>0</v>
      </c>
      <c r="H7533" s="37" t="n">
        <v>4</v>
      </c>
      <c r="I7533" s="37" t="n">
        <v>6</v>
      </c>
      <c r="J7533" s="40" t="n">
        <f aca="false">IF(C7533=0,"",D7533/C7533)</f>
        <v>1</v>
      </c>
    </row>
    <row r="7534" customFormat="false" ht="15" hidden="false" customHeight="false" outlineLevel="0" collapsed="false">
      <c r="A7534" s="37" t="s">
        <v>1404</v>
      </c>
      <c r="B7534" s="37" t="s">
        <v>281</v>
      </c>
      <c r="C7534" s="37" t="n">
        <v>22</v>
      </c>
      <c r="D7534" s="37" t="n">
        <v>21</v>
      </c>
      <c r="E7534" s="37" t="n">
        <v>2</v>
      </c>
      <c r="F7534" s="37" t="n">
        <v>0</v>
      </c>
      <c r="G7534" s="37" t="n">
        <v>0</v>
      </c>
      <c r="H7534" s="37" t="n">
        <v>1</v>
      </c>
      <c r="I7534" s="37" t="n">
        <v>14</v>
      </c>
      <c r="J7534" s="40" t="n">
        <f aca="false">IF(C7534=0,"",D7534/C7534)</f>
        <v>0.954545454545455</v>
      </c>
    </row>
    <row r="7535" customFormat="false" ht="15" hidden="false" customHeight="false" outlineLevel="0" collapsed="false">
      <c r="A7535" s="37" t="s">
        <v>1405</v>
      </c>
      <c r="B7535" s="37" t="s">
        <v>270</v>
      </c>
      <c r="C7535" s="37" t="n">
        <v>22</v>
      </c>
      <c r="D7535" s="37" t="n">
        <v>19</v>
      </c>
      <c r="E7535" s="37" t="n">
        <v>1</v>
      </c>
      <c r="F7535" s="37" t="n">
        <v>0</v>
      </c>
      <c r="G7535" s="37" t="n">
        <v>0</v>
      </c>
      <c r="H7535" s="37" t="n">
        <v>3</v>
      </c>
      <c r="I7535" s="37" t="n">
        <v>4</v>
      </c>
      <c r="J7535" s="40" t="n">
        <f aca="false">IF(C7535=0,"",D7535/C7535)</f>
        <v>0.863636363636364</v>
      </c>
    </row>
    <row r="7536" customFormat="false" ht="15" hidden="false" customHeight="false" outlineLevel="0" collapsed="false">
      <c r="A7536" s="37" t="s">
        <v>1405</v>
      </c>
      <c r="B7536" s="37" t="s">
        <v>271</v>
      </c>
      <c r="C7536" s="37" t="n">
        <v>22</v>
      </c>
      <c r="D7536" s="37" t="n">
        <v>20</v>
      </c>
      <c r="E7536" s="37" t="n">
        <v>0</v>
      </c>
      <c r="F7536" s="37" t="n">
        <v>0</v>
      </c>
      <c r="G7536" s="37" t="n">
        <v>1</v>
      </c>
      <c r="H7536" s="37" t="n">
        <v>1</v>
      </c>
      <c r="I7536" s="37" t="n">
        <v>6</v>
      </c>
      <c r="J7536" s="40" t="n">
        <f aca="false">IF(C7536=0,"",D7536/C7536)</f>
        <v>0.909090909090909</v>
      </c>
    </row>
    <row r="7537" customFormat="false" ht="15" hidden="false" customHeight="false" outlineLevel="0" collapsed="false">
      <c r="A7537" s="37" t="s">
        <v>1405</v>
      </c>
      <c r="B7537" s="37" t="s">
        <v>272</v>
      </c>
      <c r="C7537" s="37" t="n">
        <v>22</v>
      </c>
      <c r="D7537" s="37" t="n">
        <v>22</v>
      </c>
      <c r="E7537" s="37" t="n">
        <v>0</v>
      </c>
      <c r="F7537" s="37" t="n">
        <v>1</v>
      </c>
      <c r="G7537" s="37" t="n">
        <v>0</v>
      </c>
      <c r="H7537" s="37" t="n">
        <v>3</v>
      </c>
      <c r="I7537" s="37" t="n">
        <v>14</v>
      </c>
      <c r="J7537" s="40" t="n">
        <f aca="false">IF(C7537=0,"",D7537/C7537)</f>
        <v>1</v>
      </c>
    </row>
    <row r="7538" customFormat="false" ht="15" hidden="false" customHeight="false" outlineLevel="0" collapsed="false">
      <c r="A7538" s="37" t="s">
        <v>1405</v>
      </c>
      <c r="B7538" s="37" t="s">
        <v>273</v>
      </c>
      <c r="C7538" s="37" t="n">
        <v>22</v>
      </c>
      <c r="D7538" s="37" t="n">
        <v>22</v>
      </c>
      <c r="E7538" s="37" t="n">
        <v>2</v>
      </c>
      <c r="F7538" s="37" t="n">
        <v>2</v>
      </c>
      <c r="G7538" s="37" t="n">
        <v>0</v>
      </c>
      <c r="H7538" s="37" t="n">
        <v>2</v>
      </c>
      <c r="I7538" s="37" t="n">
        <v>15</v>
      </c>
      <c r="J7538" s="40" t="n">
        <f aca="false">IF(C7538=0,"",D7538/C7538)</f>
        <v>1</v>
      </c>
    </row>
    <row r="7539" customFormat="false" ht="15" hidden="false" customHeight="false" outlineLevel="0" collapsed="false">
      <c r="A7539" s="37" t="s">
        <v>1405</v>
      </c>
      <c r="B7539" s="37" t="s">
        <v>274</v>
      </c>
      <c r="C7539" s="37" t="n">
        <v>22</v>
      </c>
      <c r="D7539" s="37" t="n">
        <v>20</v>
      </c>
      <c r="E7539" s="37" t="n">
        <v>0</v>
      </c>
      <c r="F7539" s="37" t="n">
        <v>0</v>
      </c>
      <c r="G7539" s="37" t="n">
        <v>0</v>
      </c>
      <c r="H7539" s="37" t="n">
        <v>2</v>
      </c>
      <c r="I7539" s="37" t="n">
        <v>3</v>
      </c>
      <c r="J7539" s="40" t="n">
        <f aca="false">IF(C7539=0,"",D7539/C7539)</f>
        <v>0.909090909090909</v>
      </c>
    </row>
    <row r="7540" customFormat="false" ht="15" hidden="false" customHeight="false" outlineLevel="0" collapsed="false">
      <c r="A7540" s="37" t="s">
        <v>1405</v>
      </c>
      <c r="B7540" s="37" t="s">
        <v>275</v>
      </c>
      <c r="C7540" s="37" t="n">
        <v>22</v>
      </c>
      <c r="D7540" s="37" t="n">
        <v>21</v>
      </c>
      <c r="E7540" s="37" t="n">
        <v>1</v>
      </c>
      <c r="F7540" s="37" t="n">
        <v>0</v>
      </c>
      <c r="G7540" s="37" t="n">
        <v>1</v>
      </c>
      <c r="H7540" s="37" t="n">
        <v>6</v>
      </c>
      <c r="I7540" s="37" t="n">
        <v>5</v>
      </c>
      <c r="J7540" s="40" t="n">
        <f aca="false">IF(C7540=0,"",D7540/C7540)</f>
        <v>0.954545454545455</v>
      </c>
    </row>
    <row r="7541" customFormat="false" ht="15" hidden="false" customHeight="false" outlineLevel="0" collapsed="false">
      <c r="A7541" s="37" t="s">
        <v>1405</v>
      </c>
      <c r="B7541" s="37" t="s">
        <v>276</v>
      </c>
      <c r="C7541" s="37" t="n">
        <v>22</v>
      </c>
      <c r="D7541" s="37" t="n">
        <v>19</v>
      </c>
      <c r="E7541" s="37" t="n">
        <v>0</v>
      </c>
      <c r="F7541" s="37" t="n">
        <v>2</v>
      </c>
      <c r="G7541" s="37" t="n">
        <v>0</v>
      </c>
      <c r="H7541" s="37" t="n">
        <v>1</v>
      </c>
      <c r="I7541" s="37" t="n">
        <v>4</v>
      </c>
      <c r="J7541" s="40" t="n">
        <f aca="false">IF(C7541=0,"",D7541/C7541)</f>
        <v>0.863636363636364</v>
      </c>
    </row>
    <row r="7542" customFormat="false" ht="15" hidden="false" customHeight="false" outlineLevel="0" collapsed="false">
      <c r="A7542" s="37" t="s">
        <v>1405</v>
      </c>
      <c r="B7542" s="37" t="s">
        <v>277</v>
      </c>
      <c r="C7542" s="37" t="n">
        <v>22</v>
      </c>
      <c r="D7542" s="37" t="n">
        <v>21</v>
      </c>
      <c r="E7542" s="37" t="n">
        <v>1</v>
      </c>
      <c r="F7542" s="37" t="n">
        <v>0</v>
      </c>
      <c r="G7542" s="37" t="n">
        <v>0</v>
      </c>
      <c r="H7542" s="37" t="n">
        <v>2</v>
      </c>
      <c r="I7542" s="37" t="n">
        <v>6</v>
      </c>
      <c r="J7542" s="40" t="n">
        <f aca="false">IF(C7542=0,"",D7542/C7542)</f>
        <v>0.954545454545455</v>
      </c>
    </row>
    <row r="7543" customFormat="false" ht="15" hidden="false" customHeight="false" outlineLevel="0" collapsed="false">
      <c r="A7543" s="37" t="s">
        <v>1405</v>
      </c>
      <c r="B7543" s="37" t="s">
        <v>278</v>
      </c>
      <c r="C7543" s="37" t="n">
        <v>22</v>
      </c>
      <c r="D7543" s="37" t="n">
        <v>22</v>
      </c>
      <c r="E7543" s="37" t="n">
        <v>0</v>
      </c>
      <c r="F7543" s="37" t="n">
        <v>1</v>
      </c>
      <c r="G7543" s="37" t="n">
        <v>0</v>
      </c>
      <c r="H7543" s="37" t="n">
        <v>0</v>
      </c>
      <c r="I7543" s="37" t="n">
        <v>7</v>
      </c>
      <c r="J7543" s="40" t="n">
        <f aca="false">IF(C7543=0,"",D7543/C7543)</f>
        <v>1</v>
      </c>
    </row>
    <row r="7544" customFormat="false" ht="15" hidden="false" customHeight="false" outlineLevel="0" collapsed="false">
      <c r="A7544" s="37" t="s">
        <v>1405</v>
      </c>
      <c r="B7544" s="37" t="s">
        <v>279</v>
      </c>
      <c r="C7544" s="37" t="n">
        <v>22</v>
      </c>
      <c r="D7544" s="37" t="n">
        <v>21</v>
      </c>
      <c r="E7544" s="37" t="n">
        <v>0</v>
      </c>
      <c r="F7544" s="37" t="n">
        <v>0</v>
      </c>
      <c r="G7544" s="37" t="n">
        <v>0</v>
      </c>
      <c r="H7544" s="37" t="n">
        <v>1</v>
      </c>
      <c r="I7544" s="37" t="n">
        <v>13</v>
      </c>
      <c r="J7544" s="40" t="n">
        <f aca="false">IF(C7544=0,"",D7544/C7544)</f>
        <v>0.954545454545455</v>
      </c>
    </row>
    <row r="7545" customFormat="false" ht="15" hidden="false" customHeight="false" outlineLevel="0" collapsed="false">
      <c r="A7545" s="37" t="s">
        <v>1405</v>
      </c>
      <c r="B7545" s="37" t="s">
        <v>280</v>
      </c>
      <c r="C7545" s="37" t="n">
        <v>22</v>
      </c>
      <c r="D7545" s="37" t="n">
        <v>21</v>
      </c>
      <c r="E7545" s="37" t="n">
        <v>0</v>
      </c>
      <c r="F7545" s="37" t="n">
        <v>0</v>
      </c>
      <c r="G7545" s="37" t="n">
        <v>1</v>
      </c>
      <c r="H7545" s="37" t="n">
        <v>1</v>
      </c>
      <c r="I7545" s="37" t="n">
        <v>7</v>
      </c>
      <c r="J7545" s="40" t="n">
        <f aca="false">IF(C7545=0,"",D7545/C7545)</f>
        <v>0.954545454545455</v>
      </c>
    </row>
    <row r="7546" customFormat="false" ht="15" hidden="false" customHeight="false" outlineLevel="0" collapsed="false">
      <c r="A7546" s="37" t="s">
        <v>1405</v>
      </c>
      <c r="B7546" s="37" t="s">
        <v>281</v>
      </c>
      <c r="C7546" s="37" t="n">
        <v>22</v>
      </c>
      <c r="D7546" s="37" t="n">
        <v>22</v>
      </c>
      <c r="E7546" s="37" t="n">
        <v>0</v>
      </c>
      <c r="F7546" s="37" t="n">
        <v>1</v>
      </c>
      <c r="G7546" s="37" t="n">
        <v>1</v>
      </c>
      <c r="H7546" s="37" t="n">
        <v>1</v>
      </c>
      <c r="I7546" s="37" t="n">
        <v>5</v>
      </c>
      <c r="J7546" s="40" t="n">
        <f aca="false">IF(C7546=0,"",D7546/C7546)</f>
        <v>1</v>
      </c>
    </row>
    <row r="7547" customFormat="false" ht="15" hidden="false" customHeight="false" outlineLevel="0" collapsed="false">
      <c r="A7547" s="37" t="s">
        <v>1406</v>
      </c>
      <c r="B7547" s="37" t="s">
        <v>275</v>
      </c>
      <c r="C7547" s="37" t="n">
        <v>22</v>
      </c>
      <c r="D7547" s="37" t="n">
        <v>21</v>
      </c>
      <c r="E7547" s="37" t="n">
        <v>1</v>
      </c>
      <c r="F7547" s="37" t="n">
        <v>1</v>
      </c>
      <c r="G7547" s="37" t="n">
        <v>1</v>
      </c>
      <c r="H7547" s="37" t="n">
        <v>1</v>
      </c>
      <c r="I7547" s="37" t="n">
        <v>0</v>
      </c>
      <c r="J7547" s="40" t="n">
        <f aca="false">IF(C7547=0,"",D7547/C7547)</f>
        <v>0.954545454545455</v>
      </c>
    </row>
    <row r="7548" customFormat="false" ht="15" hidden="false" customHeight="false" outlineLevel="0" collapsed="false">
      <c r="A7548" s="37" t="s">
        <v>1406</v>
      </c>
      <c r="B7548" s="37" t="s">
        <v>276</v>
      </c>
      <c r="C7548" s="37" t="n">
        <v>22</v>
      </c>
      <c r="D7548" s="37" t="n">
        <v>21</v>
      </c>
      <c r="E7548" s="37" t="n">
        <v>0</v>
      </c>
      <c r="F7548" s="37" t="n">
        <v>0</v>
      </c>
      <c r="G7548" s="37" t="n">
        <v>1</v>
      </c>
      <c r="H7548" s="37" t="n">
        <v>1</v>
      </c>
      <c r="I7548" s="37" t="n">
        <v>0</v>
      </c>
      <c r="J7548" s="40" t="n">
        <f aca="false">IF(C7548=0,"",D7548/C7548)</f>
        <v>0.954545454545455</v>
      </c>
    </row>
    <row r="7549" customFormat="false" ht="15" hidden="false" customHeight="false" outlineLevel="0" collapsed="false">
      <c r="A7549" s="37" t="s">
        <v>1406</v>
      </c>
      <c r="B7549" s="37" t="s">
        <v>277</v>
      </c>
      <c r="C7549" s="37" t="n">
        <v>22</v>
      </c>
      <c r="D7549" s="37" t="n">
        <v>21</v>
      </c>
      <c r="E7549" s="37" t="n">
        <v>0</v>
      </c>
      <c r="F7549" s="37" t="n">
        <v>2</v>
      </c>
      <c r="G7549" s="37" t="n">
        <v>0</v>
      </c>
      <c r="H7549" s="37" t="n">
        <v>0</v>
      </c>
      <c r="I7549" s="37" t="n">
        <v>0</v>
      </c>
      <c r="J7549" s="40" t="n">
        <f aca="false">IF(C7549=0,"",D7549/C7549)</f>
        <v>0.954545454545455</v>
      </c>
    </row>
    <row r="7550" customFormat="false" ht="15" hidden="false" customHeight="false" outlineLevel="0" collapsed="false">
      <c r="A7550" s="37" t="s">
        <v>1406</v>
      </c>
      <c r="B7550" s="37" t="s">
        <v>278</v>
      </c>
      <c r="C7550" s="37" t="n">
        <v>22</v>
      </c>
      <c r="D7550" s="37" t="n">
        <v>22</v>
      </c>
      <c r="E7550" s="37" t="n">
        <v>0</v>
      </c>
      <c r="F7550" s="37" t="n">
        <v>1</v>
      </c>
      <c r="G7550" s="37" t="n">
        <v>0</v>
      </c>
      <c r="H7550" s="37" t="n">
        <v>1</v>
      </c>
      <c r="I7550" s="37" t="n">
        <v>0</v>
      </c>
      <c r="J7550" s="40" t="n">
        <f aca="false">IF(C7550=0,"",D7550/C7550)</f>
        <v>1</v>
      </c>
    </row>
    <row r="7551" customFormat="false" ht="15" hidden="false" customHeight="false" outlineLevel="0" collapsed="false">
      <c r="A7551" s="37" t="s">
        <v>1406</v>
      </c>
      <c r="B7551" s="37" t="s">
        <v>279</v>
      </c>
      <c r="C7551" s="37" t="n">
        <v>22</v>
      </c>
      <c r="D7551" s="37" t="n">
        <v>18</v>
      </c>
      <c r="E7551" s="37" t="n">
        <v>0</v>
      </c>
      <c r="F7551" s="37" t="n">
        <v>2</v>
      </c>
      <c r="G7551" s="37" t="n">
        <v>0</v>
      </c>
      <c r="H7551" s="37" t="n">
        <v>0</v>
      </c>
      <c r="I7551" s="37" t="n">
        <v>2</v>
      </c>
      <c r="J7551" s="40" t="n">
        <f aca="false">IF(C7551=0,"",D7551/C7551)</f>
        <v>0.818181818181818</v>
      </c>
    </row>
    <row r="7552" customFormat="false" ht="15" hidden="false" customHeight="false" outlineLevel="0" collapsed="false">
      <c r="A7552" s="37" t="s">
        <v>1406</v>
      </c>
      <c r="B7552" s="37" t="s">
        <v>280</v>
      </c>
      <c r="C7552" s="37" t="n">
        <v>22</v>
      </c>
      <c r="D7552" s="37" t="n">
        <v>21</v>
      </c>
      <c r="E7552" s="37" t="n">
        <v>0</v>
      </c>
      <c r="F7552" s="37" t="n">
        <v>1</v>
      </c>
      <c r="G7552" s="37" t="n">
        <v>0</v>
      </c>
      <c r="H7552" s="37" t="n">
        <v>0</v>
      </c>
      <c r="I7552" s="37" t="n">
        <v>3</v>
      </c>
      <c r="J7552" s="40" t="n">
        <f aca="false">IF(C7552=0,"",D7552/C7552)</f>
        <v>0.954545454545455</v>
      </c>
    </row>
    <row r="7553" customFormat="false" ht="15" hidden="false" customHeight="false" outlineLevel="0" collapsed="false">
      <c r="A7553" s="37" t="s">
        <v>1406</v>
      </c>
      <c r="B7553" s="37" t="s">
        <v>281</v>
      </c>
      <c r="C7553" s="37" t="n">
        <v>22</v>
      </c>
      <c r="D7553" s="37" t="n">
        <v>20</v>
      </c>
      <c r="E7553" s="37" t="n">
        <v>0</v>
      </c>
      <c r="F7553" s="37" t="n">
        <v>1</v>
      </c>
      <c r="G7553" s="37" t="n">
        <v>1</v>
      </c>
      <c r="H7553" s="37" t="n">
        <v>0</v>
      </c>
      <c r="I7553" s="37" t="n">
        <v>1</v>
      </c>
      <c r="J7553" s="40" t="n">
        <f aca="false">IF(C7553=0,"",D7553/C7553)</f>
        <v>0.909090909090909</v>
      </c>
    </row>
    <row r="7554" customFormat="false" ht="15" hidden="false" customHeight="false" outlineLevel="0" collapsed="false">
      <c r="A7554" s="37" t="s">
        <v>1407</v>
      </c>
      <c r="B7554" s="37" t="s">
        <v>270</v>
      </c>
      <c r="C7554" s="37" t="n">
        <v>22</v>
      </c>
      <c r="D7554" s="37" t="n">
        <v>21</v>
      </c>
      <c r="E7554" s="37" t="n">
        <v>1</v>
      </c>
      <c r="F7554" s="37" t="n">
        <v>0</v>
      </c>
      <c r="G7554" s="37" t="n">
        <v>1</v>
      </c>
      <c r="H7554" s="37" t="n">
        <v>3</v>
      </c>
      <c r="I7554" s="37" t="n">
        <v>0</v>
      </c>
      <c r="J7554" s="40" t="n">
        <f aca="false">IF(C7554=0,"",D7554/C7554)</f>
        <v>0.954545454545455</v>
      </c>
    </row>
    <row r="7555" customFormat="false" ht="15" hidden="false" customHeight="false" outlineLevel="0" collapsed="false">
      <c r="A7555" s="37" t="s">
        <v>1407</v>
      </c>
      <c r="B7555" s="37" t="s">
        <v>271</v>
      </c>
      <c r="C7555" s="37" t="n">
        <v>22</v>
      </c>
      <c r="D7555" s="37" t="n">
        <v>21</v>
      </c>
      <c r="E7555" s="37" t="n">
        <v>0</v>
      </c>
      <c r="F7555" s="37" t="n">
        <v>1</v>
      </c>
      <c r="G7555" s="37" t="n">
        <v>0</v>
      </c>
      <c r="H7555" s="37" t="n">
        <v>1</v>
      </c>
      <c r="I7555" s="37" t="n">
        <v>1</v>
      </c>
      <c r="J7555" s="40" t="n">
        <f aca="false">IF(C7555=0,"",D7555/C7555)</f>
        <v>0.954545454545455</v>
      </c>
    </row>
    <row r="7556" customFormat="false" ht="15" hidden="false" customHeight="false" outlineLevel="0" collapsed="false">
      <c r="A7556" s="37" t="s">
        <v>1407</v>
      </c>
      <c r="B7556" s="37" t="s">
        <v>272</v>
      </c>
      <c r="C7556" s="37" t="n">
        <v>22</v>
      </c>
      <c r="D7556" s="37" t="n">
        <v>19</v>
      </c>
      <c r="E7556" s="37" t="n">
        <v>0</v>
      </c>
      <c r="F7556" s="37" t="n">
        <v>3</v>
      </c>
      <c r="G7556" s="37" t="n">
        <v>0</v>
      </c>
      <c r="H7556" s="37" t="n">
        <v>2</v>
      </c>
      <c r="I7556" s="37" t="n">
        <v>1</v>
      </c>
      <c r="J7556" s="40" t="n">
        <f aca="false">IF(C7556=0,"",D7556/C7556)</f>
        <v>0.863636363636364</v>
      </c>
    </row>
    <row r="7557" customFormat="false" ht="15" hidden="false" customHeight="false" outlineLevel="0" collapsed="false">
      <c r="A7557" s="37" t="s">
        <v>1407</v>
      </c>
      <c r="B7557" s="37" t="s">
        <v>273</v>
      </c>
      <c r="C7557" s="37" t="n">
        <v>22</v>
      </c>
      <c r="D7557" s="37" t="n">
        <v>21</v>
      </c>
      <c r="E7557" s="37" t="n">
        <v>0</v>
      </c>
      <c r="F7557" s="37" t="n">
        <v>1</v>
      </c>
      <c r="G7557" s="37" t="n">
        <v>0</v>
      </c>
      <c r="H7557" s="37" t="n">
        <v>0</v>
      </c>
      <c r="I7557" s="37" t="n">
        <v>3</v>
      </c>
      <c r="J7557" s="40" t="n">
        <f aca="false">IF(C7557=0,"",D7557/C7557)</f>
        <v>0.954545454545455</v>
      </c>
    </row>
    <row r="7558" customFormat="false" ht="15" hidden="false" customHeight="false" outlineLevel="0" collapsed="false">
      <c r="A7558" s="37" t="s">
        <v>1407</v>
      </c>
      <c r="B7558" s="37" t="s">
        <v>274</v>
      </c>
      <c r="C7558" s="37" t="n">
        <v>22</v>
      </c>
      <c r="D7558" s="37" t="n">
        <v>22</v>
      </c>
      <c r="E7558" s="37" t="n">
        <v>1</v>
      </c>
      <c r="F7558" s="37" t="n">
        <v>0</v>
      </c>
      <c r="G7558" s="37" t="n">
        <v>1</v>
      </c>
      <c r="H7558" s="37" t="n">
        <v>1</v>
      </c>
      <c r="I7558" s="37" t="n">
        <v>1</v>
      </c>
      <c r="J7558" s="40" t="n">
        <f aca="false">IF(C7558=0,"",D7558/C7558)</f>
        <v>1</v>
      </c>
    </row>
    <row r="7559" customFormat="false" ht="15" hidden="false" customHeight="false" outlineLevel="0" collapsed="false">
      <c r="A7559" s="37" t="s">
        <v>1407</v>
      </c>
      <c r="B7559" s="37" t="s">
        <v>275</v>
      </c>
      <c r="C7559" s="37" t="n">
        <v>22</v>
      </c>
      <c r="D7559" s="37" t="n">
        <v>21</v>
      </c>
      <c r="E7559" s="37" t="n">
        <v>1</v>
      </c>
      <c r="F7559" s="37" t="n">
        <v>3</v>
      </c>
      <c r="G7559" s="37" t="n">
        <v>0</v>
      </c>
      <c r="H7559" s="37" t="n">
        <v>1</v>
      </c>
      <c r="I7559" s="37" t="n">
        <v>1</v>
      </c>
      <c r="J7559" s="40" t="n">
        <f aca="false">IF(C7559=0,"",D7559/C7559)</f>
        <v>0.954545454545455</v>
      </c>
    </row>
    <row r="7560" customFormat="false" ht="15" hidden="false" customHeight="false" outlineLevel="0" collapsed="false">
      <c r="A7560" s="37" t="s">
        <v>1407</v>
      </c>
      <c r="B7560" s="37" t="s">
        <v>276</v>
      </c>
      <c r="C7560" s="37" t="n">
        <v>22</v>
      </c>
      <c r="D7560" s="37" t="n">
        <v>20</v>
      </c>
      <c r="E7560" s="37" t="n">
        <v>2</v>
      </c>
      <c r="F7560" s="37" t="n">
        <v>0</v>
      </c>
      <c r="G7560" s="37" t="n">
        <v>1</v>
      </c>
      <c r="H7560" s="37" t="n">
        <v>1</v>
      </c>
      <c r="I7560" s="37" t="n">
        <v>1</v>
      </c>
      <c r="J7560" s="40" t="n">
        <f aca="false">IF(C7560=0,"",D7560/C7560)</f>
        <v>0.909090909090909</v>
      </c>
    </row>
    <row r="7561" customFormat="false" ht="15" hidden="false" customHeight="false" outlineLevel="0" collapsed="false">
      <c r="A7561" s="37" t="s">
        <v>1407</v>
      </c>
      <c r="B7561" s="37" t="s">
        <v>277</v>
      </c>
      <c r="C7561" s="37" t="n">
        <v>22</v>
      </c>
      <c r="D7561" s="37" t="n">
        <v>16</v>
      </c>
      <c r="E7561" s="37" t="n">
        <v>0</v>
      </c>
      <c r="F7561" s="37" t="n">
        <v>0</v>
      </c>
      <c r="G7561" s="37" t="n">
        <v>0</v>
      </c>
      <c r="H7561" s="37" t="n">
        <v>0</v>
      </c>
      <c r="I7561" s="37" t="n">
        <v>8</v>
      </c>
      <c r="J7561" s="40" t="n">
        <f aca="false">IF(C7561=0,"",D7561/C7561)</f>
        <v>0.727272727272727</v>
      </c>
    </row>
    <row r="7562" customFormat="false" ht="15" hidden="false" customHeight="false" outlineLevel="0" collapsed="false">
      <c r="A7562" s="37" t="s">
        <v>1407</v>
      </c>
      <c r="B7562" s="37" t="s">
        <v>278</v>
      </c>
      <c r="C7562" s="37" t="n">
        <v>22</v>
      </c>
      <c r="D7562" s="37" t="n">
        <v>20</v>
      </c>
      <c r="E7562" s="37" t="n">
        <v>0</v>
      </c>
      <c r="F7562" s="37" t="n">
        <v>2</v>
      </c>
      <c r="G7562" s="37" t="n">
        <v>0</v>
      </c>
      <c r="H7562" s="37" t="n">
        <v>1</v>
      </c>
      <c r="I7562" s="37" t="n">
        <v>0</v>
      </c>
      <c r="J7562" s="40" t="n">
        <f aca="false">IF(C7562=0,"",D7562/C7562)</f>
        <v>0.909090909090909</v>
      </c>
    </row>
    <row r="7563" customFormat="false" ht="15" hidden="false" customHeight="false" outlineLevel="0" collapsed="false">
      <c r="A7563" s="37" t="s">
        <v>1407</v>
      </c>
      <c r="B7563" s="37" t="s">
        <v>279</v>
      </c>
      <c r="C7563" s="37" t="n">
        <v>22</v>
      </c>
      <c r="D7563" s="37" t="n">
        <v>21</v>
      </c>
      <c r="E7563" s="37" t="n">
        <v>0</v>
      </c>
      <c r="F7563" s="37" t="n">
        <v>0</v>
      </c>
      <c r="G7563" s="37" t="n">
        <v>0</v>
      </c>
      <c r="H7563" s="37" t="n">
        <v>1</v>
      </c>
      <c r="I7563" s="37" t="n">
        <v>0</v>
      </c>
      <c r="J7563" s="40" t="n">
        <f aca="false">IF(C7563=0,"",D7563/C7563)</f>
        <v>0.954545454545455</v>
      </c>
    </row>
    <row r="7564" customFormat="false" ht="15" hidden="false" customHeight="false" outlineLevel="0" collapsed="false">
      <c r="A7564" s="37" t="s">
        <v>1407</v>
      </c>
      <c r="B7564" s="37" t="s">
        <v>280</v>
      </c>
      <c r="C7564" s="37" t="n">
        <v>22</v>
      </c>
      <c r="D7564" s="37" t="n">
        <v>20</v>
      </c>
      <c r="E7564" s="37" t="n">
        <v>0</v>
      </c>
      <c r="F7564" s="37" t="n">
        <v>0</v>
      </c>
      <c r="G7564" s="37" t="n">
        <v>0</v>
      </c>
      <c r="H7564" s="37" t="n">
        <v>2</v>
      </c>
      <c r="I7564" s="37" t="n">
        <v>7</v>
      </c>
      <c r="J7564" s="40" t="n">
        <f aca="false">IF(C7564=0,"",D7564/C7564)</f>
        <v>0.909090909090909</v>
      </c>
    </row>
    <row r="7565" customFormat="false" ht="15" hidden="false" customHeight="false" outlineLevel="0" collapsed="false">
      <c r="A7565" s="37" t="s">
        <v>1407</v>
      </c>
      <c r="B7565" s="37" t="s">
        <v>281</v>
      </c>
      <c r="C7565" s="37" t="n">
        <v>22</v>
      </c>
      <c r="D7565" s="37" t="n">
        <v>21</v>
      </c>
      <c r="E7565" s="37" t="n">
        <v>2</v>
      </c>
      <c r="F7565" s="37" t="n">
        <v>1</v>
      </c>
      <c r="G7565" s="37" t="n">
        <v>0</v>
      </c>
      <c r="H7565" s="37" t="n">
        <v>2</v>
      </c>
      <c r="I7565" s="37" t="n">
        <v>1</v>
      </c>
      <c r="J7565" s="40" t="n">
        <f aca="false">IF(C7565=0,"",D7565/C7565)</f>
        <v>0.954545454545455</v>
      </c>
    </row>
    <row r="7566" customFormat="false" ht="15" hidden="false" customHeight="false" outlineLevel="0" collapsed="false">
      <c r="A7566" s="37" t="s">
        <v>1408</v>
      </c>
      <c r="B7566" s="37" t="s">
        <v>270</v>
      </c>
      <c r="C7566" s="37" t="n">
        <v>22</v>
      </c>
      <c r="D7566" s="37" t="n">
        <v>21</v>
      </c>
      <c r="E7566" s="37" t="n">
        <v>0</v>
      </c>
      <c r="F7566" s="37" t="n">
        <v>1</v>
      </c>
      <c r="G7566" s="37" t="n">
        <v>1</v>
      </c>
      <c r="H7566" s="37" t="n">
        <v>1</v>
      </c>
      <c r="I7566" s="37" t="n">
        <v>3</v>
      </c>
      <c r="J7566" s="40" t="n">
        <f aca="false">IF(C7566=0,"",D7566/C7566)</f>
        <v>0.954545454545455</v>
      </c>
    </row>
    <row r="7567" customFormat="false" ht="15" hidden="false" customHeight="false" outlineLevel="0" collapsed="false">
      <c r="A7567" s="37" t="s">
        <v>1408</v>
      </c>
      <c r="B7567" s="37" t="s">
        <v>271</v>
      </c>
      <c r="C7567" s="37" t="n">
        <v>22</v>
      </c>
      <c r="D7567" s="37" t="n">
        <v>22</v>
      </c>
      <c r="E7567" s="37" t="n">
        <v>0</v>
      </c>
      <c r="F7567" s="37" t="n">
        <v>0</v>
      </c>
      <c r="G7567" s="37" t="n">
        <v>0</v>
      </c>
      <c r="H7567" s="37" t="n">
        <v>0</v>
      </c>
      <c r="I7567" s="37" t="n">
        <v>0</v>
      </c>
      <c r="J7567" s="40" t="n">
        <f aca="false">IF(C7567=0,"",D7567/C7567)</f>
        <v>1</v>
      </c>
    </row>
    <row r="7568" customFormat="false" ht="15" hidden="false" customHeight="false" outlineLevel="0" collapsed="false">
      <c r="A7568" s="37" t="s">
        <v>1408</v>
      </c>
      <c r="B7568" s="37" t="s">
        <v>272</v>
      </c>
      <c r="C7568" s="37" t="n">
        <v>22</v>
      </c>
      <c r="D7568" s="37" t="n">
        <v>18</v>
      </c>
      <c r="E7568" s="37" t="n">
        <v>0</v>
      </c>
      <c r="F7568" s="37" t="n">
        <v>0</v>
      </c>
      <c r="G7568" s="37" t="n">
        <v>0</v>
      </c>
      <c r="H7568" s="37" t="n">
        <v>2</v>
      </c>
      <c r="I7568" s="37" t="n">
        <v>0</v>
      </c>
      <c r="J7568" s="40" t="n">
        <f aca="false">IF(C7568=0,"",D7568/C7568)</f>
        <v>0.818181818181818</v>
      </c>
    </row>
    <row r="7569" customFormat="false" ht="15" hidden="false" customHeight="false" outlineLevel="0" collapsed="false">
      <c r="A7569" s="37" t="s">
        <v>1408</v>
      </c>
      <c r="B7569" s="37" t="s">
        <v>273</v>
      </c>
      <c r="C7569" s="37" t="n">
        <v>22</v>
      </c>
      <c r="D7569" s="37" t="n">
        <v>21</v>
      </c>
      <c r="E7569" s="37" t="n">
        <v>1</v>
      </c>
      <c r="F7569" s="37" t="n">
        <v>0</v>
      </c>
      <c r="G7569" s="37" t="n">
        <v>0</v>
      </c>
      <c r="H7569" s="37" t="n">
        <v>0</v>
      </c>
      <c r="I7569" s="37" t="n">
        <v>0</v>
      </c>
      <c r="J7569" s="40" t="n">
        <f aca="false">IF(C7569=0,"",D7569/C7569)</f>
        <v>0.954545454545455</v>
      </c>
    </row>
    <row r="7570" customFormat="false" ht="15" hidden="false" customHeight="false" outlineLevel="0" collapsed="false">
      <c r="A7570" s="37" t="s">
        <v>1408</v>
      </c>
      <c r="B7570" s="37" t="s">
        <v>274</v>
      </c>
      <c r="C7570" s="37" t="n">
        <v>22</v>
      </c>
      <c r="D7570" s="37" t="n">
        <v>21</v>
      </c>
      <c r="E7570" s="37" t="n">
        <v>1</v>
      </c>
      <c r="F7570" s="37" t="n">
        <v>0</v>
      </c>
      <c r="G7570" s="37" t="n">
        <v>1</v>
      </c>
      <c r="H7570" s="37" t="n">
        <v>1</v>
      </c>
      <c r="I7570" s="37" t="n">
        <v>5</v>
      </c>
      <c r="J7570" s="40" t="n">
        <f aca="false">IF(C7570=0,"",D7570/C7570)</f>
        <v>0.954545454545455</v>
      </c>
    </row>
    <row r="7571" customFormat="false" ht="15" hidden="false" customHeight="false" outlineLevel="0" collapsed="false">
      <c r="A7571" s="37" t="s">
        <v>1408</v>
      </c>
      <c r="B7571" s="37" t="s">
        <v>275</v>
      </c>
      <c r="C7571" s="37" t="n">
        <v>22</v>
      </c>
      <c r="D7571" s="37" t="n">
        <v>18</v>
      </c>
      <c r="E7571" s="37" t="n">
        <v>0</v>
      </c>
      <c r="F7571" s="37" t="n">
        <v>1</v>
      </c>
      <c r="G7571" s="37" t="n">
        <v>0</v>
      </c>
      <c r="H7571" s="37" t="n">
        <v>0</v>
      </c>
      <c r="I7571" s="37" t="n">
        <v>0</v>
      </c>
      <c r="J7571" s="40" t="n">
        <f aca="false">IF(C7571=0,"",D7571/C7571)</f>
        <v>0.818181818181818</v>
      </c>
    </row>
    <row r="7572" customFormat="false" ht="15" hidden="false" customHeight="false" outlineLevel="0" collapsed="false">
      <c r="A7572" s="37" t="s">
        <v>1408</v>
      </c>
      <c r="B7572" s="37" t="s">
        <v>276</v>
      </c>
      <c r="C7572" s="37" t="n">
        <v>22</v>
      </c>
      <c r="D7572" s="37" t="n">
        <v>20</v>
      </c>
      <c r="E7572" s="37" t="n">
        <v>1</v>
      </c>
      <c r="F7572" s="37" t="n">
        <v>0</v>
      </c>
      <c r="G7572" s="37" t="n">
        <v>0</v>
      </c>
      <c r="H7572" s="37" t="n">
        <v>3</v>
      </c>
      <c r="I7572" s="37" t="n">
        <v>0</v>
      </c>
      <c r="J7572" s="40" t="n">
        <f aca="false">IF(C7572=0,"",D7572/C7572)</f>
        <v>0.909090909090909</v>
      </c>
    </row>
    <row r="7573" customFormat="false" ht="15" hidden="false" customHeight="false" outlineLevel="0" collapsed="false">
      <c r="A7573" s="37" t="s">
        <v>1408</v>
      </c>
      <c r="B7573" s="37" t="s">
        <v>277</v>
      </c>
      <c r="C7573" s="37" t="n">
        <v>22</v>
      </c>
      <c r="D7573" s="37" t="n">
        <v>19</v>
      </c>
      <c r="E7573" s="37" t="n">
        <v>2</v>
      </c>
      <c r="F7573" s="37" t="n">
        <v>0</v>
      </c>
      <c r="G7573" s="37" t="n">
        <v>0</v>
      </c>
      <c r="H7573" s="37" t="n">
        <v>2</v>
      </c>
      <c r="I7573" s="37" t="n">
        <v>0</v>
      </c>
      <c r="J7573" s="40" t="n">
        <f aca="false">IF(C7573=0,"",D7573/C7573)</f>
        <v>0.863636363636364</v>
      </c>
    </row>
    <row r="7574" customFormat="false" ht="15" hidden="false" customHeight="false" outlineLevel="0" collapsed="false">
      <c r="A7574" s="37" t="s">
        <v>1408</v>
      </c>
      <c r="B7574" s="37" t="s">
        <v>278</v>
      </c>
      <c r="C7574" s="37" t="n">
        <v>22</v>
      </c>
      <c r="D7574" s="37" t="n">
        <v>16</v>
      </c>
      <c r="E7574" s="37" t="n">
        <v>0</v>
      </c>
      <c r="F7574" s="37" t="n">
        <v>1</v>
      </c>
      <c r="G7574" s="37" t="n">
        <v>2</v>
      </c>
      <c r="H7574" s="37" t="n">
        <v>1</v>
      </c>
      <c r="I7574" s="37" t="n">
        <v>1</v>
      </c>
      <c r="J7574" s="40" t="n">
        <f aca="false">IF(C7574=0,"",D7574/C7574)</f>
        <v>0.727272727272727</v>
      </c>
    </row>
    <row r="7575" customFormat="false" ht="15" hidden="false" customHeight="false" outlineLevel="0" collapsed="false">
      <c r="A7575" s="37" t="s">
        <v>1408</v>
      </c>
      <c r="B7575" s="37" t="s">
        <v>279</v>
      </c>
      <c r="C7575" s="37" t="n">
        <v>22</v>
      </c>
      <c r="D7575" s="37" t="n">
        <v>18</v>
      </c>
      <c r="E7575" s="37" t="n">
        <v>2</v>
      </c>
      <c r="F7575" s="37" t="n">
        <v>1</v>
      </c>
      <c r="G7575" s="37" t="n">
        <v>1</v>
      </c>
      <c r="H7575" s="37" t="n">
        <v>0</v>
      </c>
      <c r="I7575" s="37" t="n">
        <v>0</v>
      </c>
      <c r="J7575" s="40" t="n">
        <f aca="false">IF(C7575=0,"",D7575/C7575)</f>
        <v>0.818181818181818</v>
      </c>
    </row>
    <row r="7576" customFormat="false" ht="15" hidden="false" customHeight="false" outlineLevel="0" collapsed="false">
      <c r="A7576" s="37" t="s">
        <v>1408</v>
      </c>
      <c r="B7576" s="37" t="s">
        <v>280</v>
      </c>
      <c r="C7576" s="37" t="n">
        <v>22</v>
      </c>
      <c r="D7576" s="37" t="n">
        <v>22</v>
      </c>
      <c r="E7576" s="37" t="n">
        <v>0</v>
      </c>
      <c r="F7576" s="37" t="n">
        <v>1</v>
      </c>
      <c r="G7576" s="37" t="n">
        <v>0</v>
      </c>
      <c r="H7576" s="37" t="n">
        <v>0</v>
      </c>
      <c r="I7576" s="37" t="n">
        <v>0</v>
      </c>
      <c r="J7576" s="40" t="n">
        <f aca="false">IF(C7576=0,"",D7576/C7576)</f>
        <v>1</v>
      </c>
    </row>
    <row r="7577" customFormat="false" ht="15" hidden="false" customHeight="false" outlineLevel="0" collapsed="false">
      <c r="A7577" s="37" t="s">
        <v>1408</v>
      </c>
      <c r="B7577" s="37" t="s">
        <v>281</v>
      </c>
      <c r="C7577" s="37" t="n">
        <v>22</v>
      </c>
      <c r="D7577" s="37" t="n">
        <v>21</v>
      </c>
      <c r="E7577" s="37" t="n">
        <v>1</v>
      </c>
      <c r="F7577" s="37" t="n">
        <v>0</v>
      </c>
      <c r="G7577" s="37" t="n">
        <v>0</v>
      </c>
      <c r="H7577" s="37" t="n">
        <v>1</v>
      </c>
      <c r="I7577" s="37" t="n">
        <v>1</v>
      </c>
      <c r="J7577" s="40" t="n">
        <f aca="false">IF(C7577=0,"",D7577/C7577)</f>
        <v>0.954545454545455</v>
      </c>
    </row>
    <row r="7578" customFormat="false" ht="15" hidden="false" customHeight="false" outlineLevel="0" collapsed="false">
      <c r="A7578" s="37" t="s">
        <v>1377</v>
      </c>
      <c r="B7578" s="37" t="s">
        <v>270</v>
      </c>
      <c r="C7578" s="37" t="n">
        <v>22</v>
      </c>
      <c r="D7578" s="37" t="n">
        <v>20</v>
      </c>
      <c r="E7578" s="37" t="n">
        <v>0</v>
      </c>
      <c r="F7578" s="37" t="n">
        <v>5</v>
      </c>
      <c r="G7578" s="37" t="n">
        <v>0</v>
      </c>
      <c r="H7578" s="37" t="n">
        <v>1</v>
      </c>
      <c r="I7578" s="37" t="n">
        <v>0</v>
      </c>
      <c r="J7578" s="40" t="n">
        <f aca="false">IF(C7578=0,"",D7578/C7578)</f>
        <v>0.909090909090909</v>
      </c>
    </row>
    <row r="7579" customFormat="false" ht="15" hidden="false" customHeight="false" outlineLevel="0" collapsed="false">
      <c r="A7579" s="37" t="s">
        <v>1377</v>
      </c>
      <c r="B7579" s="37" t="s">
        <v>271</v>
      </c>
      <c r="C7579" s="37" t="n">
        <v>22</v>
      </c>
      <c r="D7579" s="37" t="n">
        <v>21</v>
      </c>
      <c r="E7579" s="37" t="n">
        <v>3</v>
      </c>
      <c r="F7579" s="37" t="n">
        <v>0</v>
      </c>
      <c r="G7579" s="37" t="n">
        <v>0</v>
      </c>
      <c r="H7579" s="37" t="n">
        <v>0</v>
      </c>
      <c r="I7579" s="37" t="n">
        <v>2</v>
      </c>
      <c r="J7579" s="40" t="n">
        <f aca="false">IF(C7579=0,"",D7579/C7579)</f>
        <v>0.954545454545455</v>
      </c>
    </row>
    <row r="7580" customFormat="false" ht="15" hidden="false" customHeight="false" outlineLevel="0" collapsed="false">
      <c r="A7580" s="37" t="s">
        <v>1377</v>
      </c>
      <c r="B7580" s="37" t="s">
        <v>272</v>
      </c>
      <c r="C7580" s="37" t="n">
        <v>22</v>
      </c>
      <c r="D7580" s="37" t="n">
        <v>22</v>
      </c>
      <c r="E7580" s="37" t="n">
        <v>0</v>
      </c>
      <c r="F7580" s="37" t="n">
        <v>1</v>
      </c>
      <c r="G7580" s="37" t="n">
        <v>0</v>
      </c>
      <c r="H7580" s="37" t="n">
        <v>2</v>
      </c>
      <c r="I7580" s="37" t="n">
        <v>4</v>
      </c>
      <c r="J7580" s="40" t="n">
        <f aca="false">IF(C7580=0,"",D7580/C7580)</f>
        <v>1</v>
      </c>
    </row>
    <row r="7581" customFormat="false" ht="15" hidden="false" customHeight="false" outlineLevel="0" collapsed="false">
      <c r="A7581" s="37" t="s">
        <v>1377</v>
      </c>
      <c r="B7581" s="37" t="s">
        <v>273</v>
      </c>
      <c r="C7581" s="37" t="n">
        <v>22</v>
      </c>
      <c r="D7581" s="37" t="n">
        <v>21</v>
      </c>
      <c r="E7581" s="37" t="n">
        <v>0</v>
      </c>
      <c r="F7581" s="37" t="n">
        <v>0</v>
      </c>
      <c r="G7581" s="37" t="n">
        <v>3</v>
      </c>
      <c r="H7581" s="37" t="n">
        <v>3</v>
      </c>
      <c r="I7581" s="37" t="n">
        <v>0</v>
      </c>
      <c r="J7581" s="40" t="n">
        <f aca="false">IF(C7581=0,"",D7581/C7581)</f>
        <v>0.954545454545455</v>
      </c>
    </row>
    <row r="7582" customFormat="false" ht="15" hidden="false" customHeight="false" outlineLevel="0" collapsed="false">
      <c r="A7582" s="37" t="s">
        <v>1377</v>
      </c>
      <c r="B7582" s="37" t="s">
        <v>274</v>
      </c>
      <c r="C7582" s="37" t="n">
        <v>22</v>
      </c>
      <c r="D7582" s="37" t="n">
        <v>21</v>
      </c>
      <c r="E7582" s="37" t="n">
        <v>1</v>
      </c>
      <c r="F7582" s="37" t="n">
        <v>0</v>
      </c>
      <c r="G7582" s="37" t="n">
        <v>1</v>
      </c>
      <c r="H7582" s="37" t="n">
        <v>2</v>
      </c>
      <c r="I7582" s="37" t="n">
        <v>0</v>
      </c>
      <c r="J7582" s="40" t="n">
        <f aca="false">IF(C7582=0,"",D7582/C7582)</f>
        <v>0.954545454545455</v>
      </c>
    </row>
    <row r="7583" customFormat="false" ht="15" hidden="false" customHeight="false" outlineLevel="0" collapsed="false">
      <c r="A7583" s="37" t="s">
        <v>1377</v>
      </c>
      <c r="B7583" s="37" t="s">
        <v>275</v>
      </c>
      <c r="C7583" s="37" t="n">
        <v>22</v>
      </c>
      <c r="D7583" s="37" t="n">
        <v>18</v>
      </c>
      <c r="E7583" s="37" t="n">
        <v>1</v>
      </c>
      <c r="F7583" s="37" t="n">
        <v>0</v>
      </c>
      <c r="G7583" s="37" t="n">
        <v>0</v>
      </c>
      <c r="H7583" s="37" t="n">
        <v>1</v>
      </c>
      <c r="I7583" s="37" t="n">
        <v>4</v>
      </c>
      <c r="J7583" s="40" t="n">
        <f aca="false">IF(C7583=0,"",D7583/C7583)</f>
        <v>0.818181818181818</v>
      </c>
    </row>
    <row r="7584" customFormat="false" ht="15" hidden="false" customHeight="false" outlineLevel="0" collapsed="false">
      <c r="A7584" s="37" t="s">
        <v>1377</v>
      </c>
      <c r="B7584" s="37" t="s">
        <v>276</v>
      </c>
      <c r="C7584" s="37" t="n">
        <v>22</v>
      </c>
      <c r="D7584" s="37" t="n">
        <v>18</v>
      </c>
      <c r="E7584" s="37" t="n">
        <v>1</v>
      </c>
      <c r="F7584" s="37" t="n">
        <v>0</v>
      </c>
      <c r="G7584" s="37" t="n">
        <v>0</v>
      </c>
      <c r="H7584" s="37" t="n">
        <v>1</v>
      </c>
      <c r="I7584" s="37" t="n">
        <v>0</v>
      </c>
      <c r="J7584" s="40" t="n">
        <f aca="false">IF(C7584=0,"",D7584/C7584)</f>
        <v>0.818181818181818</v>
      </c>
    </row>
    <row r="7585" customFormat="false" ht="15" hidden="false" customHeight="false" outlineLevel="0" collapsed="false">
      <c r="A7585" s="37" t="s">
        <v>1377</v>
      </c>
      <c r="B7585" s="37" t="s">
        <v>277</v>
      </c>
      <c r="C7585" s="37" t="n">
        <v>22</v>
      </c>
      <c r="D7585" s="37" t="n">
        <v>21</v>
      </c>
      <c r="E7585" s="37" t="n">
        <v>0</v>
      </c>
      <c r="F7585" s="37" t="n">
        <v>0</v>
      </c>
      <c r="G7585" s="37" t="n">
        <v>0</v>
      </c>
      <c r="H7585" s="37" t="n">
        <v>0</v>
      </c>
      <c r="I7585" s="37" t="n">
        <v>1</v>
      </c>
      <c r="J7585" s="40" t="n">
        <f aca="false">IF(C7585=0,"",D7585/C7585)</f>
        <v>0.954545454545455</v>
      </c>
    </row>
    <row r="7586" customFormat="false" ht="15" hidden="false" customHeight="false" outlineLevel="0" collapsed="false">
      <c r="A7586" s="37" t="s">
        <v>1377</v>
      </c>
      <c r="B7586" s="37" t="s">
        <v>278</v>
      </c>
      <c r="C7586" s="37" t="n">
        <v>22</v>
      </c>
      <c r="D7586" s="37" t="n">
        <v>21</v>
      </c>
      <c r="E7586" s="37" t="n">
        <v>0</v>
      </c>
      <c r="F7586" s="37" t="n">
        <v>0</v>
      </c>
      <c r="G7586" s="37" t="n">
        <v>0</v>
      </c>
      <c r="H7586" s="37" t="n">
        <v>1</v>
      </c>
      <c r="I7586" s="37" t="n">
        <v>0</v>
      </c>
      <c r="J7586" s="40" t="n">
        <f aca="false">IF(C7586=0,"",D7586/C7586)</f>
        <v>0.954545454545455</v>
      </c>
    </row>
    <row r="7587" customFormat="false" ht="15" hidden="false" customHeight="false" outlineLevel="0" collapsed="false">
      <c r="A7587" s="37" t="s">
        <v>1377</v>
      </c>
      <c r="B7587" s="37" t="s">
        <v>279</v>
      </c>
      <c r="C7587" s="37" t="n">
        <v>22</v>
      </c>
      <c r="D7587" s="37" t="n">
        <v>20</v>
      </c>
      <c r="E7587" s="37" t="n">
        <v>0</v>
      </c>
      <c r="F7587" s="37" t="n">
        <v>1</v>
      </c>
      <c r="G7587" s="37" t="n">
        <v>0</v>
      </c>
      <c r="H7587" s="37" t="n">
        <v>1</v>
      </c>
      <c r="I7587" s="37" t="n">
        <v>6</v>
      </c>
      <c r="J7587" s="40" t="n">
        <f aca="false">IF(C7587=0,"",D7587/C7587)</f>
        <v>0.909090909090909</v>
      </c>
    </row>
    <row r="7588" customFormat="false" ht="15" hidden="false" customHeight="false" outlineLevel="0" collapsed="false">
      <c r="A7588" s="37" t="s">
        <v>1377</v>
      </c>
      <c r="B7588" s="37" t="s">
        <v>280</v>
      </c>
      <c r="C7588" s="37" t="n">
        <v>22</v>
      </c>
      <c r="D7588" s="37" t="n">
        <v>19</v>
      </c>
      <c r="E7588" s="37" t="n">
        <v>1</v>
      </c>
      <c r="F7588" s="37" t="n">
        <v>1</v>
      </c>
      <c r="G7588" s="37" t="n">
        <v>1</v>
      </c>
      <c r="H7588" s="37" t="n">
        <v>1</v>
      </c>
      <c r="I7588" s="37" t="n">
        <v>1</v>
      </c>
      <c r="J7588" s="40" t="n">
        <f aca="false">IF(C7588=0,"",D7588/C7588)</f>
        <v>0.863636363636364</v>
      </c>
    </row>
    <row r="7589" customFormat="false" ht="15" hidden="false" customHeight="false" outlineLevel="0" collapsed="false">
      <c r="A7589" s="37" t="s">
        <v>1377</v>
      </c>
      <c r="B7589" s="37" t="s">
        <v>281</v>
      </c>
      <c r="C7589" s="37" t="n">
        <v>22</v>
      </c>
      <c r="D7589" s="37" t="n">
        <v>21</v>
      </c>
      <c r="E7589" s="37" t="n">
        <v>0</v>
      </c>
      <c r="F7589" s="37" t="n">
        <v>0</v>
      </c>
      <c r="G7589" s="37" t="n">
        <v>0</v>
      </c>
      <c r="H7589" s="37" t="n">
        <v>2</v>
      </c>
      <c r="I7589" s="37" t="n">
        <v>4</v>
      </c>
      <c r="J7589" s="40" t="n">
        <f aca="false">IF(C7589=0,"",D7589/C7589)</f>
        <v>0.954545454545455</v>
      </c>
    </row>
    <row r="7590" customFormat="false" ht="15" hidden="false" customHeight="false" outlineLevel="0" collapsed="false">
      <c r="A7590" s="37" t="s">
        <v>1411</v>
      </c>
      <c r="B7590" s="37" t="s">
        <v>270</v>
      </c>
      <c r="C7590" s="37" t="n">
        <v>22</v>
      </c>
      <c r="D7590" s="37" t="n">
        <v>20</v>
      </c>
      <c r="E7590" s="37" t="n">
        <v>2</v>
      </c>
      <c r="F7590" s="37" t="n">
        <v>1</v>
      </c>
      <c r="G7590" s="37" t="n">
        <v>0</v>
      </c>
      <c r="H7590" s="37" t="n">
        <v>1</v>
      </c>
      <c r="I7590" s="37" t="n">
        <v>2</v>
      </c>
      <c r="J7590" s="40" t="n">
        <f aca="false">IF(C7590=0,"",D7590/C7590)</f>
        <v>0.909090909090909</v>
      </c>
    </row>
    <row r="7591" customFormat="false" ht="15" hidden="false" customHeight="false" outlineLevel="0" collapsed="false">
      <c r="A7591" s="37" t="s">
        <v>1411</v>
      </c>
      <c r="B7591" s="37" t="s">
        <v>271</v>
      </c>
      <c r="C7591" s="37" t="n">
        <v>22</v>
      </c>
      <c r="D7591" s="37" t="n">
        <v>21</v>
      </c>
      <c r="E7591" s="37" t="n">
        <v>0</v>
      </c>
      <c r="F7591" s="37" t="n">
        <v>2</v>
      </c>
      <c r="G7591" s="37" t="n">
        <v>0</v>
      </c>
      <c r="H7591" s="37" t="n">
        <v>0</v>
      </c>
      <c r="I7591" s="37" t="n">
        <v>0</v>
      </c>
      <c r="J7591" s="40" t="n">
        <f aca="false">IF(C7591=0,"",D7591/C7591)</f>
        <v>0.954545454545455</v>
      </c>
    </row>
    <row r="7592" customFormat="false" ht="15" hidden="false" customHeight="false" outlineLevel="0" collapsed="false">
      <c r="A7592" s="37" t="s">
        <v>1411</v>
      </c>
      <c r="B7592" s="37" t="s">
        <v>272</v>
      </c>
      <c r="C7592" s="37" t="n">
        <v>22</v>
      </c>
      <c r="D7592" s="37" t="n">
        <v>21</v>
      </c>
      <c r="E7592" s="37" t="n">
        <v>2</v>
      </c>
      <c r="F7592" s="37" t="n">
        <v>0</v>
      </c>
      <c r="G7592" s="37" t="n">
        <v>0</v>
      </c>
      <c r="H7592" s="37" t="n">
        <v>4</v>
      </c>
      <c r="I7592" s="37" t="n">
        <v>0</v>
      </c>
      <c r="J7592" s="40" t="n">
        <f aca="false">IF(C7592=0,"",D7592/C7592)</f>
        <v>0.954545454545455</v>
      </c>
    </row>
    <row r="7593" customFormat="false" ht="15" hidden="false" customHeight="false" outlineLevel="0" collapsed="false">
      <c r="A7593" s="37" t="s">
        <v>1411</v>
      </c>
      <c r="B7593" s="37" t="s">
        <v>273</v>
      </c>
      <c r="C7593" s="37" t="n">
        <v>22</v>
      </c>
      <c r="D7593" s="37" t="n">
        <v>20</v>
      </c>
      <c r="E7593" s="37" t="n">
        <v>0</v>
      </c>
      <c r="F7593" s="37" t="n">
        <v>2</v>
      </c>
      <c r="G7593" s="37" t="n">
        <v>0</v>
      </c>
      <c r="H7593" s="37" t="n">
        <v>0</v>
      </c>
      <c r="I7593" s="37" t="n">
        <v>4</v>
      </c>
      <c r="J7593" s="40" t="n">
        <f aca="false">IF(C7593=0,"",D7593/C7593)</f>
        <v>0.909090909090909</v>
      </c>
    </row>
    <row r="7594" customFormat="false" ht="15" hidden="false" customHeight="false" outlineLevel="0" collapsed="false">
      <c r="A7594" s="37" t="s">
        <v>1411</v>
      </c>
      <c r="B7594" s="37" t="s">
        <v>274</v>
      </c>
      <c r="C7594" s="37" t="n">
        <v>22</v>
      </c>
      <c r="D7594" s="37" t="n">
        <v>21</v>
      </c>
      <c r="E7594" s="37" t="n">
        <v>1</v>
      </c>
      <c r="F7594" s="37" t="n">
        <v>1</v>
      </c>
      <c r="G7594" s="37" t="n">
        <v>0</v>
      </c>
      <c r="H7594" s="37" t="n">
        <v>2</v>
      </c>
      <c r="I7594" s="37" t="n">
        <v>2</v>
      </c>
      <c r="J7594" s="40" t="n">
        <f aca="false">IF(C7594=0,"",D7594/C7594)</f>
        <v>0.954545454545455</v>
      </c>
    </row>
    <row r="7595" customFormat="false" ht="15" hidden="false" customHeight="false" outlineLevel="0" collapsed="false">
      <c r="A7595" s="37" t="s">
        <v>1411</v>
      </c>
      <c r="B7595" s="37" t="s">
        <v>275</v>
      </c>
      <c r="C7595" s="37" t="n">
        <v>22</v>
      </c>
      <c r="D7595" s="37" t="n">
        <v>21</v>
      </c>
      <c r="E7595" s="37" t="n">
        <v>0</v>
      </c>
      <c r="F7595" s="37" t="n">
        <v>1</v>
      </c>
      <c r="G7595" s="37" t="n">
        <v>0</v>
      </c>
      <c r="H7595" s="37" t="n">
        <v>0</v>
      </c>
      <c r="I7595" s="37" t="n">
        <v>4</v>
      </c>
      <c r="J7595" s="40" t="n">
        <f aca="false">IF(C7595=0,"",D7595/C7595)</f>
        <v>0.954545454545455</v>
      </c>
    </row>
    <row r="7596" customFormat="false" ht="15" hidden="false" customHeight="false" outlineLevel="0" collapsed="false">
      <c r="A7596" s="37" t="s">
        <v>1411</v>
      </c>
      <c r="B7596" s="37" t="s">
        <v>276</v>
      </c>
      <c r="C7596" s="37" t="n">
        <v>22</v>
      </c>
      <c r="D7596" s="37" t="n">
        <v>22</v>
      </c>
      <c r="E7596" s="37" t="n">
        <v>0</v>
      </c>
      <c r="F7596" s="37" t="n">
        <v>1</v>
      </c>
      <c r="G7596" s="37" t="n">
        <v>0</v>
      </c>
      <c r="H7596" s="37" t="n">
        <v>1</v>
      </c>
      <c r="I7596" s="37" t="n">
        <v>2</v>
      </c>
      <c r="J7596" s="40" t="n">
        <f aca="false">IF(C7596=0,"",D7596/C7596)</f>
        <v>1</v>
      </c>
    </row>
    <row r="7597" customFormat="false" ht="15" hidden="false" customHeight="false" outlineLevel="0" collapsed="false">
      <c r="A7597" s="37" t="s">
        <v>1411</v>
      </c>
      <c r="B7597" s="37" t="s">
        <v>277</v>
      </c>
      <c r="C7597" s="37" t="n">
        <v>22</v>
      </c>
      <c r="D7597" s="37" t="n">
        <v>20</v>
      </c>
      <c r="E7597" s="37" t="n">
        <v>1</v>
      </c>
      <c r="F7597" s="37" t="n">
        <v>2</v>
      </c>
      <c r="G7597" s="37" t="n">
        <v>0</v>
      </c>
      <c r="H7597" s="37" t="n">
        <v>0</v>
      </c>
      <c r="I7597" s="37" t="n">
        <v>0</v>
      </c>
      <c r="J7597" s="40" t="n">
        <f aca="false">IF(C7597=0,"",D7597/C7597)</f>
        <v>0.909090909090909</v>
      </c>
    </row>
    <row r="7598" customFormat="false" ht="15" hidden="false" customHeight="false" outlineLevel="0" collapsed="false">
      <c r="A7598" s="37" t="s">
        <v>1411</v>
      </c>
      <c r="B7598" s="37" t="s">
        <v>278</v>
      </c>
      <c r="C7598" s="37" t="n">
        <v>22</v>
      </c>
      <c r="D7598" s="37" t="n">
        <v>21</v>
      </c>
      <c r="E7598" s="37" t="n">
        <v>0</v>
      </c>
      <c r="F7598" s="37" t="n">
        <v>0</v>
      </c>
      <c r="G7598" s="37" t="n">
        <v>0</v>
      </c>
      <c r="H7598" s="37" t="n">
        <v>1</v>
      </c>
      <c r="I7598" s="37" t="n">
        <v>11</v>
      </c>
      <c r="J7598" s="40" t="n">
        <f aca="false">IF(C7598=0,"",D7598/C7598)</f>
        <v>0.954545454545455</v>
      </c>
    </row>
    <row r="7599" customFormat="false" ht="15" hidden="false" customHeight="false" outlineLevel="0" collapsed="false">
      <c r="A7599" s="37" t="s">
        <v>1411</v>
      </c>
      <c r="B7599" s="37" t="s">
        <v>279</v>
      </c>
      <c r="C7599" s="37" t="n">
        <v>22</v>
      </c>
      <c r="D7599" s="37" t="n">
        <v>21</v>
      </c>
      <c r="E7599" s="37" t="n">
        <v>0</v>
      </c>
      <c r="F7599" s="37" t="n">
        <v>1</v>
      </c>
      <c r="G7599" s="37" t="n">
        <v>2</v>
      </c>
      <c r="H7599" s="37" t="n">
        <v>3</v>
      </c>
      <c r="I7599" s="37" t="n">
        <v>5</v>
      </c>
      <c r="J7599" s="40" t="n">
        <f aca="false">IF(C7599=0,"",D7599/C7599)</f>
        <v>0.954545454545455</v>
      </c>
    </row>
    <row r="7600" customFormat="false" ht="15" hidden="false" customHeight="false" outlineLevel="0" collapsed="false">
      <c r="A7600" s="37" t="s">
        <v>1411</v>
      </c>
      <c r="B7600" s="37" t="s">
        <v>280</v>
      </c>
      <c r="C7600" s="37" t="n">
        <v>22</v>
      </c>
      <c r="D7600" s="37" t="n">
        <v>20</v>
      </c>
      <c r="E7600" s="37" t="n">
        <v>1</v>
      </c>
      <c r="F7600" s="37" t="n">
        <v>0</v>
      </c>
      <c r="G7600" s="37" t="n">
        <v>0</v>
      </c>
      <c r="H7600" s="37" t="n">
        <v>1</v>
      </c>
      <c r="I7600" s="37" t="n">
        <v>0</v>
      </c>
      <c r="J7600" s="40" t="n">
        <f aca="false">IF(C7600=0,"",D7600/C7600)</f>
        <v>0.909090909090909</v>
      </c>
    </row>
    <row r="7601" customFormat="false" ht="15" hidden="false" customHeight="false" outlineLevel="0" collapsed="false">
      <c r="A7601" s="37" t="s">
        <v>1411</v>
      </c>
      <c r="B7601" s="37" t="s">
        <v>281</v>
      </c>
      <c r="C7601" s="37" t="n">
        <v>22</v>
      </c>
      <c r="D7601" s="37" t="n">
        <v>19</v>
      </c>
      <c r="E7601" s="37" t="n">
        <v>0</v>
      </c>
      <c r="F7601" s="37" t="n">
        <v>0</v>
      </c>
      <c r="G7601" s="37" t="n">
        <v>0</v>
      </c>
      <c r="H7601" s="37" t="n">
        <v>1</v>
      </c>
      <c r="I7601" s="37" t="n">
        <v>0</v>
      </c>
      <c r="J7601" s="40" t="n">
        <f aca="false">IF(C7601=0,"",D7601/C7601)</f>
        <v>0.863636363636364</v>
      </c>
    </row>
    <row r="7602" customFormat="false" ht="15" hidden="false" customHeight="false" outlineLevel="0" collapsed="false">
      <c r="A7602" s="37" t="s">
        <v>1266</v>
      </c>
      <c r="B7602" s="37" t="s">
        <v>270</v>
      </c>
      <c r="C7602" s="37" t="n">
        <v>22</v>
      </c>
      <c r="D7602" s="37" t="n">
        <v>20</v>
      </c>
      <c r="E7602" s="37" t="n">
        <v>2</v>
      </c>
      <c r="F7602" s="37" t="n">
        <v>0</v>
      </c>
      <c r="G7602" s="37" t="n">
        <v>1</v>
      </c>
      <c r="H7602" s="37" t="n">
        <v>2</v>
      </c>
      <c r="I7602" s="37" t="n">
        <v>0</v>
      </c>
      <c r="J7602" s="40" t="n">
        <f aca="false">IF(C7602=0,"",D7602/C7602)</f>
        <v>0.909090909090909</v>
      </c>
    </row>
    <row r="7603" customFormat="false" ht="15" hidden="false" customHeight="false" outlineLevel="0" collapsed="false">
      <c r="A7603" s="37" t="s">
        <v>1266</v>
      </c>
      <c r="B7603" s="37" t="s">
        <v>271</v>
      </c>
      <c r="C7603" s="37" t="n">
        <v>22</v>
      </c>
      <c r="D7603" s="37" t="n">
        <v>19</v>
      </c>
      <c r="E7603" s="37" t="n">
        <v>0</v>
      </c>
      <c r="F7603" s="37" t="n">
        <v>0</v>
      </c>
      <c r="G7603" s="37" t="n">
        <v>1</v>
      </c>
      <c r="H7603" s="37" t="n">
        <v>2</v>
      </c>
      <c r="I7603" s="37" t="n">
        <v>6</v>
      </c>
      <c r="J7603" s="40" t="n">
        <f aca="false">IF(C7603=0,"",D7603/C7603)</f>
        <v>0.863636363636364</v>
      </c>
    </row>
    <row r="7604" customFormat="false" ht="15" hidden="false" customHeight="false" outlineLevel="0" collapsed="false">
      <c r="A7604" s="37" t="s">
        <v>1266</v>
      </c>
      <c r="B7604" s="37" t="s">
        <v>272</v>
      </c>
      <c r="C7604" s="37" t="n">
        <v>22</v>
      </c>
      <c r="D7604" s="37" t="n">
        <v>21</v>
      </c>
      <c r="E7604" s="37" t="n">
        <v>0</v>
      </c>
      <c r="F7604" s="37" t="n">
        <v>0</v>
      </c>
      <c r="G7604" s="37" t="n">
        <v>0</v>
      </c>
      <c r="H7604" s="37" t="n">
        <v>1</v>
      </c>
      <c r="I7604" s="37" t="n">
        <v>2</v>
      </c>
      <c r="J7604" s="40" t="n">
        <f aca="false">IF(C7604=0,"",D7604/C7604)</f>
        <v>0.954545454545455</v>
      </c>
    </row>
    <row r="7605" customFormat="false" ht="15" hidden="false" customHeight="false" outlineLevel="0" collapsed="false">
      <c r="A7605" s="37" t="s">
        <v>1266</v>
      </c>
      <c r="B7605" s="37" t="s">
        <v>273</v>
      </c>
      <c r="C7605" s="37" t="n">
        <v>22</v>
      </c>
      <c r="D7605" s="37" t="n">
        <v>22</v>
      </c>
      <c r="E7605" s="37" t="n">
        <v>0</v>
      </c>
      <c r="F7605" s="37" t="n">
        <v>2</v>
      </c>
      <c r="G7605" s="37" t="n">
        <v>0</v>
      </c>
      <c r="H7605" s="37" t="n">
        <v>0</v>
      </c>
      <c r="I7605" s="37" t="n">
        <v>0</v>
      </c>
      <c r="J7605" s="40" t="n">
        <f aca="false">IF(C7605=0,"",D7605/C7605)</f>
        <v>1</v>
      </c>
    </row>
    <row r="7606" customFormat="false" ht="15" hidden="false" customHeight="false" outlineLevel="0" collapsed="false">
      <c r="A7606" s="37" t="s">
        <v>1266</v>
      </c>
      <c r="B7606" s="37" t="s">
        <v>274</v>
      </c>
      <c r="C7606" s="37" t="n">
        <v>22</v>
      </c>
      <c r="D7606" s="37" t="n">
        <v>20</v>
      </c>
      <c r="E7606" s="37" t="n">
        <v>0</v>
      </c>
      <c r="F7606" s="37" t="n">
        <v>0</v>
      </c>
      <c r="G7606" s="37" t="n">
        <v>0</v>
      </c>
      <c r="H7606" s="37" t="n">
        <v>2</v>
      </c>
      <c r="I7606" s="37" t="n">
        <v>0</v>
      </c>
      <c r="J7606" s="40" t="n">
        <f aca="false">IF(C7606=0,"",D7606/C7606)</f>
        <v>0.909090909090909</v>
      </c>
    </row>
    <row r="7607" customFormat="false" ht="15" hidden="false" customHeight="false" outlineLevel="0" collapsed="false">
      <c r="A7607" s="37" t="s">
        <v>1266</v>
      </c>
      <c r="B7607" s="37" t="s">
        <v>275</v>
      </c>
      <c r="C7607" s="37" t="n">
        <v>22</v>
      </c>
      <c r="D7607" s="37" t="n">
        <v>22</v>
      </c>
      <c r="E7607" s="37" t="n">
        <v>1</v>
      </c>
      <c r="F7607" s="37" t="n">
        <v>0</v>
      </c>
      <c r="G7607" s="37" t="n">
        <v>1</v>
      </c>
      <c r="H7607" s="37" t="n">
        <v>0</v>
      </c>
      <c r="I7607" s="37" t="n">
        <v>1</v>
      </c>
      <c r="J7607" s="40" t="n">
        <f aca="false">IF(C7607=0,"",D7607/C7607)</f>
        <v>1</v>
      </c>
    </row>
    <row r="7608" customFormat="false" ht="15" hidden="false" customHeight="false" outlineLevel="0" collapsed="false">
      <c r="A7608" s="37" t="s">
        <v>1266</v>
      </c>
      <c r="B7608" s="37" t="s">
        <v>276</v>
      </c>
      <c r="C7608" s="37" t="n">
        <v>22</v>
      </c>
      <c r="D7608" s="37" t="n">
        <v>21</v>
      </c>
      <c r="E7608" s="37" t="n">
        <v>0</v>
      </c>
      <c r="F7608" s="37" t="n">
        <v>0</v>
      </c>
      <c r="G7608" s="37" t="n">
        <v>0</v>
      </c>
      <c r="H7608" s="37" t="n">
        <v>4</v>
      </c>
      <c r="I7608" s="37" t="n">
        <v>0</v>
      </c>
      <c r="J7608" s="40" t="n">
        <f aca="false">IF(C7608=0,"",D7608/C7608)</f>
        <v>0.954545454545455</v>
      </c>
    </row>
    <row r="7609" customFormat="false" ht="15" hidden="false" customHeight="false" outlineLevel="0" collapsed="false">
      <c r="A7609" s="37" t="s">
        <v>1266</v>
      </c>
      <c r="B7609" s="37" t="s">
        <v>277</v>
      </c>
      <c r="C7609" s="37" t="n">
        <v>22</v>
      </c>
      <c r="D7609" s="37" t="n">
        <v>21</v>
      </c>
      <c r="E7609" s="37" t="n">
        <v>0</v>
      </c>
      <c r="F7609" s="37" t="n">
        <v>0</v>
      </c>
      <c r="G7609" s="37" t="n">
        <v>1</v>
      </c>
      <c r="H7609" s="37" t="n">
        <v>1</v>
      </c>
      <c r="I7609" s="37" t="n">
        <v>0</v>
      </c>
      <c r="J7609" s="40" t="n">
        <f aca="false">IF(C7609=0,"",D7609/C7609)</f>
        <v>0.954545454545455</v>
      </c>
    </row>
    <row r="7610" customFormat="false" ht="15" hidden="false" customHeight="false" outlineLevel="0" collapsed="false">
      <c r="A7610" s="37" t="s">
        <v>1266</v>
      </c>
      <c r="B7610" s="37" t="s">
        <v>278</v>
      </c>
      <c r="C7610" s="37" t="n">
        <v>22</v>
      </c>
      <c r="D7610" s="37" t="n">
        <v>20</v>
      </c>
      <c r="E7610" s="37" t="n">
        <v>0</v>
      </c>
      <c r="F7610" s="37" t="n">
        <v>0</v>
      </c>
      <c r="G7610" s="37" t="n">
        <v>0</v>
      </c>
      <c r="H7610" s="37" t="n">
        <v>5</v>
      </c>
      <c r="I7610" s="37" t="n">
        <v>1</v>
      </c>
      <c r="J7610" s="40" t="n">
        <f aca="false">IF(C7610=0,"",D7610/C7610)</f>
        <v>0.909090909090909</v>
      </c>
    </row>
    <row r="7611" customFormat="false" ht="15" hidden="false" customHeight="false" outlineLevel="0" collapsed="false">
      <c r="A7611" s="37" t="s">
        <v>1266</v>
      </c>
      <c r="B7611" s="37" t="s">
        <v>279</v>
      </c>
      <c r="C7611" s="37" t="n">
        <v>22</v>
      </c>
      <c r="D7611" s="37" t="n">
        <v>21</v>
      </c>
      <c r="E7611" s="37" t="n">
        <v>1</v>
      </c>
      <c r="F7611" s="37" t="n">
        <v>0</v>
      </c>
      <c r="G7611" s="37" t="n">
        <v>0</v>
      </c>
      <c r="H7611" s="37" t="n">
        <v>1</v>
      </c>
      <c r="I7611" s="37" t="n">
        <v>3</v>
      </c>
      <c r="J7611" s="40" t="n">
        <f aca="false">IF(C7611=0,"",D7611/C7611)</f>
        <v>0.954545454545455</v>
      </c>
    </row>
    <row r="7612" customFormat="false" ht="15" hidden="false" customHeight="false" outlineLevel="0" collapsed="false">
      <c r="A7612" s="37" t="s">
        <v>1266</v>
      </c>
      <c r="B7612" s="37" t="s">
        <v>280</v>
      </c>
      <c r="C7612" s="37" t="n">
        <v>22</v>
      </c>
      <c r="D7612" s="37" t="n">
        <v>22</v>
      </c>
      <c r="E7612" s="37" t="n">
        <v>1</v>
      </c>
      <c r="F7612" s="37" t="n">
        <v>0</v>
      </c>
      <c r="G7612" s="37" t="n">
        <v>0</v>
      </c>
      <c r="H7612" s="37" t="n">
        <v>2</v>
      </c>
      <c r="I7612" s="37" t="n">
        <v>2</v>
      </c>
      <c r="J7612" s="40" t="n">
        <f aca="false">IF(C7612=0,"",D7612/C7612)</f>
        <v>1</v>
      </c>
    </row>
    <row r="7613" customFormat="false" ht="15" hidden="false" customHeight="false" outlineLevel="0" collapsed="false">
      <c r="A7613" s="37" t="s">
        <v>1266</v>
      </c>
      <c r="B7613" s="37" t="s">
        <v>281</v>
      </c>
      <c r="C7613" s="37" t="n">
        <v>22</v>
      </c>
      <c r="D7613" s="37" t="n">
        <v>19</v>
      </c>
      <c r="E7613" s="37" t="n">
        <v>0</v>
      </c>
      <c r="F7613" s="37" t="n">
        <v>2</v>
      </c>
      <c r="G7613" s="37" t="n">
        <v>0</v>
      </c>
      <c r="H7613" s="37" t="n">
        <v>3</v>
      </c>
      <c r="I7613" s="37" t="n">
        <v>0</v>
      </c>
      <c r="J7613" s="40" t="n">
        <f aca="false">IF(C7613=0,"",D7613/C7613)</f>
        <v>0.863636363636364</v>
      </c>
    </row>
    <row r="7614" customFormat="false" ht="15" hidden="false" customHeight="false" outlineLevel="0" collapsed="false">
      <c r="A7614" s="37" t="s">
        <v>421</v>
      </c>
      <c r="B7614" s="37" t="s">
        <v>270</v>
      </c>
      <c r="C7614" s="37" t="n">
        <v>22</v>
      </c>
      <c r="D7614" s="37" t="n">
        <v>20</v>
      </c>
      <c r="E7614" s="37" t="n">
        <v>1</v>
      </c>
      <c r="F7614" s="37" t="n">
        <v>0</v>
      </c>
      <c r="G7614" s="37" t="n">
        <v>0</v>
      </c>
      <c r="H7614" s="37" t="n">
        <v>3</v>
      </c>
      <c r="I7614" s="37" t="n">
        <v>0</v>
      </c>
      <c r="J7614" s="40" t="n">
        <f aca="false">IF(C7614=0,"",D7614/C7614)</f>
        <v>0.909090909090909</v>
      </c>
    </row>
    <row r="7615" customFormat="false" ht="15" hidden="false" customHeight="false" outlineLevel="0" collapsed="false">
      <c r="A7615" s="37" t="s">
        <v>421</v>
      </c>
      <c r="B7615" s="37" t="s">
        <v>271</v>
      </c>
      <c r="C7615" s="37" t="n">
        <v>22</v>
      </c>
      <c r="D7615" s="37" t="n">
        <v>21</v>
      </c>
      <c r="E7615" s="37" t="n">
        <v>0</v>
      </c>
      <c r="F7615" s="37" t="n">
        <v>2</v>
      </c>
      <c r="G7615" s="37" t="n">
        <v>0</v>
      </c>
      <c r="H7615" s="37" t="n">
        <v>1</v>
      </c>
      <c r="I7615" s="37" t="n">
        <v>0</v>
      </c>
      <c r="J7615" s="40" t="n">
        <f aca="false">IF(C7615=0,"",D7615/C7615)</f>
        <v>0.954545454545455</v>
      </c>
    </row>
    <row r="7616" customFormat="false" ht="15" hidden="false" customHeight="false" outlineLevel="0" collapsed="false">
      <c r="A7616" s="37" t="s">
        <v>421</v>
      </c>
      <c r="B7616" s="37" t="s">
        <v>272</v>
      </c>
      <c r="C7616" s="37" t="n">
        <v>22</v>
      </c>
      <c r="D7616" s="37" t="n">
        <v>21</v>
      </c>
      <c r="E7616" s="37" t="n">
        <v>0</v>
      </c>
      <c r="F7616" s="37" t="n">
        <v>1</v>
      </c>
      <c r="G7616" s="37" t="n">
        <v>1</v>
      </c>
      <c r="H7616" s="37" t="n">
        <v>1</v>
      </c>
      <c r="I7616" s="37" t="n">
        <v>4</v>
      </c>
      <c r="J7616" s="40" t="n">
        <f aca="false">IF(C7616=0,"",D7616/C7616)</f>
        <v>0.954545454545455</v>
      </c>
    </row>
    <row r="7617" customFormat="false" ht="15" hidden="false" customHeight="false" outlineLevel="0" collapsed="false">
      <c r="A7617" s="37" t="s">
        <v>421</v>
      </c>
      <c r="B7617" s="37" t="s">
        <v>273</v>
      </c>
      <c r="C7617" s="37" t="n">
        <v>22</v>
      </c>
      <c r="D7617" s="37" t="n">
        <v>18</v>
      </c>
      <c r="E7617" s="37" t="n">
        <v>0</v>
      </c>
      <c r="F7617" s="37" t="n">
        <v>0</v>
      </c>
      <c r="G7617" s="37" t="n">
        <v>1</v>
      </c>
      <c r="H7617" s="37" t="n">
        <v>0</v>
      </c>
      <c r="I7617" s="37" t="n">
        <v>0</v>
      </c>
      <c r="J7617" s="40" t="n">
        <f aca="false">IF(C7617=0,"",D7617/C7617)</f>
        <v>0.818181818181818</v>
      </c>
    </row>
    <row r="7618" customFormat="false" ht="15" hidden="false" customHeight="false" outlineLevel="0" collapsed="false">
      <c r="A7618" s="37" t="s">
        <v>421</v>
      </c>
      <c r="B7618" s="37" t="s">
        <v>274</v>
      </c>
      <c r="C7618" s="37" t="n">
        <v>22</v>
      </c>
      <c r="D7618" s="37" t="n">
        <v>20</v>
      </c>
      <c r="E7618" s="37" t="n">
        <v>1</v>
      </c>
      <c r="F7618" s="37" t="n">
        <v>0</v>
      </c>
      <c r="G7618" s="37" t="n">
        <v>0</v>
      </c>
      <c r="H7618" s="37" t="n">
        <v>0</v>
      </c>
      <c r="I7618" s="37" t="n">
        <v>0</v>
      </c>
      <c r="J7618" s="40" t="n">
        <f aca="false">IF(C7618=0,"",D7618/C7618)</f>
        <v>0.909090909090909</v>
      </c>
    </row>
    <row r="7619" customFormat="false" ht="15" hidden="false" customHeight="false" outlineLevel="0" collapsed="false">
      <c r="A7619" s="37" t="s">
        <v>421</v>
      </c>
      <c r="B7619" s="37" t="s">
        <v>275</v>
      </c>
      <c r="C7619" s="37" t="n">
        <v>22</v>
      </c>
      <c r="D7619" s="37" t="n">
        <v>20</v>
      </c>
      <c r="E7619" s="37" t="n">
        <v>1</v>
      </c>
      <c r="F7619" s="37" t="n">
        <v>0</v>
      </c>
      <c r="G7619" s="37" t="n">
        <v>1</v>
      </c>
      <c r="H7619" s="37" t="n">
        <v>1</v>
      </c>
      <c r="I7619" s="37" t="n">
        <v>5</v>
      </c>
      <c r="J7619" s="40" t="n">
        <f aca="false">IF(C7619=0,"",D7619/C7619)</f>
        <v>0.909090909090909</v>
      </c>
    </row>
    <row r="7620" customFormat="false" ht="15" hidden="false" customHeight="false" outlineLevel="0" collapsed="false">
      <c r="A7620" s="37" t="s">
        <v>421</v>
      </c>
      <c r="B7620" s="37" t="s">
        <v>276</v>
      </c>
      <c r="C7620" s="37" t="n">
        <v>22</v>
      </c>
      <c r="D7620" s="37" t="n">
        <v>21</v>
      </c>
      <c r="E7620" s="37" t="n">
        <v>1</v>
      </c>
      <c r="F7620" s="37" t="n">
        <v>0</v>
      </c>
      <c r="G7620" s="37" t="n">
        <v>0</v>
      </c>
      <c r="H7620" s="37" t="n">
        <v>1</v>
      </c>
      <c r="I7620" s="37" t="n">
        <v>1</v>
      </c>
      <c r="J7620" s="40" t="n">
        <f aca="false">IF(C7620=0,"",D7620/C7620)</f>
        <v>0.954545454545455</v>
      </c>
    </row>
    <row r="7621" customFormat="false" ht="15" hidden="false" customHeight="false" outlineLevel="0" collapsed="false">
      <c r="A7621" s="37" t="s">
        <v>421</v>
      </c>
      <c r="B7621" s="37" t="s">
        <v>277</v>
      </c>
      <c r="C7621" s="37" t="n">
        <v>22</v>
      </c>
      <c r="D7621" s="37" t="n">
        <v>20</v>
      </c>
      <c r="E7621" s="37" t="n">
        <v>0</v>
      </c>
      <c r="F7621" s="37" t="n">
        <v>1</v>
      </c>
      <c r="G7621" s="37" t="n">
        <v>0</v>
      </c>
      <c r="H7621" s="37" t="n">
        <v>2</v>
      </c>
      <c r="I7621" s="37" t="n">
        <v>0</v>
      </c>
      <c r="J7621" s="40" t="n">
        <f aca="false">IF(C7621=0,"",D7621/C7621)</f>
        <v>0.909090909090909</v>
      </c>
    </row>
    <row r="7622" customFormat="false" ht="15" hidden="false" customHeight="false" outlineLevel="0" collapsed="false">
      <c r="A7622" s="37" t="s">
        <v>421</v>
      </c>
      <c r="B7622" s="37" t="s">
        <v>278</v>
      </c>
      <c r="C7622" s="37" t="n">
        <v>22</v>
      </c>
      <c r="D7622" s="37" t="n">
        <v>20</v>
      </c>
      <c r="E7622" s="37" t="n">
        <v>0</v>
      </c>
      <c r="F7622" s="37" t="n">
        <v>0</v>
      </c>
      <c r="G7622" s="37" t="n">
        <v>0</v>
      </c>
      <c r="H7622" s="37" t="n">
        <v>1</v>
      </c>
      <c r="I7622" s="37" t="n">
        <v>0</v>
      </c>
      <c r="J7622" s="40" t="n">
        <f aca="false">IF(C7622=0,"",D7622/C7622)</f>
        <v>0.909090909090909</v>
      </c>
    </row>
    <row r="7623" customFormat="false" ht="15" hidden="false" customHeight="false" outlineLevel="0" collapsed="false">
      <c r="A7623" s="37" t="s">
        <v>421</v>
      </c>
      <c r="B7623" s="37" t="s">
        <v>279</v>
      </c>
      <c r="C7623" s="37" t="n">
        <v>22</v>
      </c>
      <c r="D7623" s="37" t="n">
        <v>20</v>
      </c>
      <c r="E7623" s="37" t="n">
        <v>1</v>
      </c>
      <c r="F7623" s="37" t="n">
        <v>1</v>
      </c>
      <c r="G7623" s="37" t="n">
        <v>0</v>
      </c>
      <c r="H7623" s="37" t="n">
        <v>1</v>
      </c>
      <c r="I7623" s="37" t="n">
        <v>2</v>
      </c>
      <c r="J7623" s="40" t="n">
        <f aca="false">IF(C7623=0,"",D7623/C7623)</f>
        <v>0.909090909090909</v>
      </c>
    </row>
    <row r="7624" customFormat="false" ht="15" hidden="false" customHeight="false" outlineLevel="0" collapsed="false">
      <c r="A7624" s="37" t="s">
        <v>421</v>
      </c>
      <c r="B7624" s="37" t="s">
        <v>280</v>
      </c>
      <c r="C7624" s="37" t="n">
        <v>22</v>
      </c>
      <c r="D7624" s="37" t="n">
        <v>20</v>
      </c>
      <c r="E7624" s="37" t="n">
        <v>1</v>
      </c>
      <c r="F7624" s="37" t="n">
        <v>2</v>
      </c>
      <c r="G7624" s="37" t="n">
        <v>0</v>
      </c>
      <c r="H7624" s="37" t="n">
        <v>0</v>
      </c>
      <c r="I7624" s="37" t="n">
        <v>2</v>
      </c>
      <c r="J7624" s="40" t="n">
        <f aca="false">IF(C7624=0,"",D7624/C7624)</f>
        <v>0.909090909090909</v>
      </c>
    </row>
    <row r="7625" customFormat="false" ht="15" hidden="false" customHeight="false" outlineLevel="0" collapsed="false">
      <c r="A7625" s="37" t="s">
        <v>421</v>
      </c>
      <c r="B7625" s="37" t="s">
        <v>281</v>
      </c>
      <c r="C7625" s="37" t="n">
        <v>22</v>
      </c>
      <c r="D7625" s="37" t="n">
        <v>19</v>
      </c>
      <c r="E7625" s="37" t="n">
        <v>1</v>
      </c>
      <c r="F7625" s="37" t="n">
        <v>1</v>
      </c>
      <c r="G7625" s="37" t="n">
        <v>0</v>
      </c>
      <c r="H7625" s="37" t="n">
        <v>0</v>
      </c>
      <c r="I7625" s="37" t="n">
        <v>0</v>
      </c>
      <c r="J7625" s="40" t="n">
        <f aca="false">IF(C7625=0,"",D7625/C7625)</f>
        <v>0.863636363636364</v>
      </c>
    </row>
    <row r="7626" customFormat="false" ht="15" hidden="false" customHeight="false" outlineLevel="0" collapsed="false">
      <c r="A7626" s="37" t="s">
        <v>1413</v>
      </c>
      <c r="B7626" s="37" t="s">
        <v>270</v>
      </c>
      <c r="C7626" s="37" t="n">
        <v>22</v>
      </c>
      <c r="D7626" s="37" t="n">
        <v>22</v>
      </c>
      <c r="E7626" s="37" t="n">
        <v>0</v>
      </c>
      <c r="F7626" s="37" t="n">
        <v>0</v>
      </c>
      <c r="G7626" s="37" t="n">
        <v>0</v>
      </c>
      <c r="H7626" s="37" t="n">
        <v>2</v>
      </c>
      <c r="I7626" s="37" t="n">
        <v>1</v>
      </c>
      <c r="J7626" s="40" t="n">
        <f aca="false">IF(C7626=0,"",D7626/C7626)</f>
        <v>1</v>
      </c>
    </row>
    <row r="7627" customFormat="false" ht="15" hidden="false" customHeight="false" outlineLevel="0" collapsed="false">
      <c r="A7627" s="37" t="s">
        <v>1413</v>
      </c>
      <c r="B7627" s="37" t="s">
        <v>271</v>
      </c>
      <c r="C7627" s="37" t="n">
        <v>22</v>
      </c>
      <c r="D7627" s="37" t="n">
        <v>19</v>
      </c>
      <c r="E7627" s="37" t="n">
        <v>1</v>
      </c>
      <c r="F7627" s="37" t="n">
        <v>1</v>
      </c>
      <c r="G7627" s="37" t="n">
        <v>1</v>
      </c>
      <c r="H7627" s="37" t="n">
        <v>3</v>
      </c>
      <c r="I7627" s="37" t="n">
        <v>0</v>
      </c>
      <c r="J7627" s="40" t="n">
        <f aca="false">IF(C7627=0,"",D7627/C7627)</f>
        <v>0.863636363636364</v>
      </c>
    </row>
    <row r="7628" customFormat="false" ht="15" hidden="false" customHeight="false" outlineLevel="0" collapsed="false">
      <c r="A7628" s="37" t="s">
        <v>1413</v>
      </c>
      <c r="B7628" s="37" t="s">
        <v>272</v>
      </c>
      <c r="C7628" s="37" t="n">
        <v>22</v>
      </c>
      <c r="D7628" s="37" t="n">
        <v>21</v>
      </c>
      <c r="E7628" s="37" t="n">
        <v>1</v>
      </c>
      <c r="F7628" s="37" t="n">
        <v>1</v>
      </c>
      <c r="G7628" s="37" t="n">
        <v>0</v>
      </c>
      <c r="H7628" s="37" t="n">
        <v>0</v>
      </c>
      <c r="I7628" s="37" t="n">
        <v>0</v>
      </c>
      <c r="J7628" s="40" t="n">
        <f aca="false">IF(C7628=0,"",D7628/C7628)</f>
        <v>0.954545454545455</v>
      </c>
    </row>
    <row r="7629" customFormat="false" ht="15" hidden="false" customHeight="false" outlineLevel="0" collapsed="false">
      <c r="A7629" s="37" t="s">
        <v>1413</v>
      </c>
      <c r="B7629" s="37" t="s">
        <v>273</v>
      </c>
      <c r="C7629" s="37" t="n">
        <v>22</v>
      </c>
      <c r="D7629" s="37" t="n">
        <v>21</v>
      </c>
      <c r="E7629" s="37" t="n">
        <v>1</v>
      </c>
      <c r="F7629" s="37" t="n">
        <v>1</v>
      </c>
      <c r="G7629" s="37" t="n">
        <v>1</v>
      </c>
      <c r="H7629" s="37" t="n">
        <v>2</v>
      </c>
      <c r="I7629" s="37" t="n">
        <v>1</v>
      </c>
      <c r="J7629" s="40" t="n">
        <f aca="false">IF(C7629=0,"",D7629/C7629)</f>
        <v>0.954545454545455</v>
      </c>
    </row>
    <row r="7630" customFormat="false" ht="15" hidden="false" customHeight="false" outlineLevel="0" collapsed="false">
      <c r="A7630" s="37" t="s">
        <v>1413</v>
      </c>
      <c r="B7630" s="37" t="s">
        <v>274</v>
      </c>
      <c r="C7630" s="37" t="n">
        <v>22</v>
      </c>
      <c r="D7630" s="37" t="n">
        <v>21</v>
      </c>
      <c r="E7630" s="37" t="n">
        <v>1</v>
      </c>
      <c r="F7630" s="37" t="n">
        <v>0</v>
      </c>
      <c r="G7630" s="37" t="n">
        <v>1</v>
      </c>
      <c r="H7630" s="37" t="n">
        <v>1</v>
      </c>
      <c r="I7630" s="37" t="n">
        <v>0</v>
      </c>
      <c r="J7630" s="40" t="n">
        <f aca="false">IF(C7630=0,"",D7630/C7630)</f>
        <v>0.954545454545455</v>
      </c>
    </row>
    <row r="7631" customFormat="false" ht="15" hidden="false" customHeight="false" outlineLevel="0" collapsed="false">
      <c r="A7631" s="37" t="s">
        <v>1413</v>
      </c>
      <c r="B7631" s="37" t="s">
        <v>275</v>
      </c>
      <c r="C7631" s="37" t="n">
        <v>22</v>
      </c>
      <c r="D7631" s="37" t="n">
        <v>19</v>
      </c>
      <c r="E7631" s="37" t="n">
        <v>1</v>
      </c>
      <c r="F7631" s="37" t="n">
        <v>0</v>
      </c>
      <c r="G7631" s="37" t="n">
        <v>1</v>
      </c>
      <c r="H7631" s="37" t="n">
        <v>0</v>
      </c>
      <c r="I7631" s="37" t="n">
        <v>0</v>
      </c>
      <c r="J7631" s="40" t="n">
        <f aca="false">IF(C7631=0,"",D7631/C7631)</f>
        <v>0.863636363636364</v>
      </c>
    </row>
    <row r="7632" customFormat="false" ht="15" hidden="false" customHeight="false" outlineLevel="0" collapsed="false">
      <c r="A7632" s="37" t="s">
        <v>1413</v>
      </c>
      <c r="B7632" s="37" t="s">
        <v>276</v>
      </c>
      <c r="C7632" s="37" t="n">
        <v>22</v>
      </c>
      <c r="D7632" s="37" t="n">
        <v>20</v>
      </c>
      <c r="E7632" s="37" t="n">
        <v>0</v>
      </c>
      <c r="F7632" s="37" t="n">
        <v>1</v>
      </c>
      <c r="G7632" s="37" t="n">
        <v>0</v>
      </c>
      <c r="H7632" s="37" t="n">
        <v>2</v>
      </c>
      <c r="I7632" s="37" t="n">
        <v>1</v>
      </c>
      <c r="J7632" s="40" t="n">
        <f aca="false">IF(C7632=0,"",D7632/C7632)</f>
        <v>0.909090909090909</v>
      </c>
    </row>
    <row r="7633" customFormat="false" ht="15" hidden="false" customHeight="false" outlineLevel="0" collapsed="false">
      <c r="A7633" s="37" t="s">
        <v>1413</v>
      </c>
      <c r="B7633" s="37" t="s">
        <v>277</v>
      </c>
      <c r="C7633" s="37" t="n">
        <v>22</v>
      </c>
      <c r="D7633" s="37" t="n">
        <v>19</v>
      </c>
      <c r="E7633" s="37" t="n">
        <v>3</v>
      </c>
      <c r="F7633" s="37" t="n">
        <v>0</v>
      </c>
      <c r="G7633" s="37" t="n">
        <v>0</v>
      </c>
      <c r="H7633" s="37" t="n">
        <v>1</v>
      </c>
      <c r="I7633" s="37" t="n">
        <v>3</v>
      </c>
      <c r="J7633" s="40" t="n">
        <f aca="false">IF(C7633=0,"",D7633/C7633)</f>
        <v>0.863636363636364</v>
      </c>
    </row>
    <row r="7634" customFormat="false" ht="15" hidden="false" customHeight="false" outlineLevel="0" collapsed="false">
      <c r="A7634" s="37" t="s">
        <v>1413</v>
      </c>
      <c r="B7634" s="37" t="s">
        <v>278</v>
      </c>
      <c r="C7634" s="37" t="n">
        <v>22</v>
      </c>
      <c r="D7634" s="37" t="n">
        <v>20</v>
      </c>
      <c r="E7634" s="37" t="n">
        <v>1</v>
      </c>
      <c r="F7634" s="37" t="n">
        <v>3</v>
      </c>
      <c r="G7634" s="37" t="n">
        <v>1</v>
      </c>
      <c r="H7634" s="37" t="n">
        <v>1</v>
      </c>
      <c r="I7634" s="37" t="n">
        <v>2</v>
      </c>
      <c r="J7634" s="40" t="n">
        <f aca="false">IF(C7634=0,"",D7634/C7634)</f>
        <v>0.909090909090909</v>
      </c>
    </row>
    <row r="7635" customFormat="false" ht="15" hidden="false" customHeight="false" outlineLevel="0" collapsed="false">
      <c r="A7635" s="37" t="s">
        <v>1413</v>
      </c>
      <c r="B7635" s="37" t="s">
        <v>279</v>
      </c>
      <c r="C7635" s="37" t="n">
        <v>22</v>
      </c>
      <c r="D7635" s="37" t="n">
        <v>22</v>
      </c>
      <c r="E7635" s="37" t="n">
        <v>2</v>
      </c>
      <c r="F7635" s="37" t="n">
        <v>0</v>
      </c>
      <c r="G7635" s="37" t="n">
        <v>0</v>
      </c>
      <c r="H7635" s="37" t="n">
        <v>2</v>
      </c>
      <c r="I7635" s="37" t="n">
        <v>2</v>
      </c>
      <c r="J7635" s="40" t="n">
        <f aca="false">IF(C7635=0,"",D7635/C7635)</f>
        <v>1</v>
      </c>
    </row>
    <row r="7636" customFormat="false" ht="15" hidden="false" customHeight="false" outlineLevel="0" collapsed="false">
      <c r="A7636" s="37" t="s">
        <v>1413</v>
      </c>
      <c r="B7636" s="37" t="s">
        <v>280</v>
      </c>
      <c r="C7636" s="37" t="n">
        <v>22</v>
      </c>
      <c r="D7636" s="37" t="n">
        <v>22</v>
      </c>
      <c r="E7636" s="37" t="n">
        <v>1</v>
      </c>
      <c r="F7636" s="37" t="n">
        <v>0</v>
      </c>
      <c r="G7636" s="37" t="n">
        <v>0</v>
      </c>
      <c r="H7636" s="37" t="n">
        <v>2</v>
      </c>
      <c r="I7636" s="37" t="n">
        <v>0</v>
      </c>
      <c r="J7636" s="40" t="n">
        <f aca="false">IF(C7636=0,"",D7636/C7636)</f>
        <v>1</v>
      </c>
    </row>
    <row r="7637" customFormat="false" ht="15" hidden="false" customHeight="false" outlineLevel="0" collapsed="false">
      <c r="A7637" s="37" t="s">
        <v>1413</v>
      </c>
      <c r="B7637" s="37" t="s">
        <v>281</v>
      </c>
      <c r="C7637" s="37" t="n">
        <v>22</v>
      </c>
      <c r="D7637" s="37" t="n">
        <v>21</v>
      </c>
      <c r="E7637" s="37" t="n">
        <v>0</v>
      </c>
      <c r="F7637" s="37" t="n">
        <v>0</v>
      </c>
      <c r="G7637" s="37" t="n">
        <v>0</v>
      </c>
      <c r="H7637" s="37" t="n">
        <v>4</v>
      </c>
      <c r="I7637" s="37" t="n">
        <v>0</v>
      </c>
      <c r="J7637" s="40" t="n">
        <f aca="false">IF(C7637=0,"",D7637/C7637)</f>
        <v>0.954545454545455</v>
      </c>
    </row>
    <row r="7638" customFormat="false" ht="15" hidden="false" customHeight="false" outlineLevel="0" collapsed="false">
      <c r="A7638" s="37" t="s">
        <v>1414</v>
      </c>
      <c r="B7638" s="37" t="s">
        <v>281</v>
      </c>
      <c r="C7638" s="37" t="n">
        <v>22</v>
      </c>
      <c r="D7638" s="37" t="n">
        <v>22</v>
      </c>
      <c r="E7638" s="37" t="n">
        <v>0</v>
      </c>
      <c r="F7638" s="37" t="n">
        <v>2</v>
      </c>
      <c r="G7638" s="37" t="n">
        <v>1</v>
      </c>
      <c r="H7638" s="37" t="n">
        <v>2</v>
      </c>
      <c r="I7638" s="37" t="n">
        <v>11</v>
      </c>
      <c r="J7638" s="40" t="n">
        <f aca="false">IF(C7638=0,"",D7638/C7638)</f>
        <v>1</v>
      </c>
    </row>
    <row r="7639" customFormat="false" ht="15" hidden="false" customHeight="false" outlineLevel="0" collapsed="false">
      <c r="A7639" s="37" t="s">
        <v>1415</v>
      </c>
      <c r="B7639" s="37" t="s">
        <v>275</v>
      </c>
      <c r="C7639" s="37" t="n">
        <v>22</v>
      </c>
      <c r="D7639" s="37" t="n">
        <v>21</v>
      </c>
      <c r="E7639" s="37" t="n">
        <v>2</v>
      </c>
      <c r="F7639" s="37" t="n">
        <v>0</v>
      </c>
      <c r="G7639" s="37" t="n">
        <v>0</v>
      </c>
      <c r="H7639" s="37" t="n">
        <v>2</v>
      </c>
      <c r="I7639" s="37" t="n">
        <v>10</v>
      </c>
      <c r="J7639" s="40" t="n">
        <f aca="false">IF(C7639=0,"",D7639/C7639)</f>
        <v>0.954545454545455</v>
      </c>
    </row>
    <row r="7640" customFormat="false" ht="15" hidden="false" customHeight="false" outlineLevel="0" collapsed="false">
      <c r="A7640" s="37" t="s">
        <v>1415</v>
      </c>
      <c r="B7640" s="37" t="s">
        <v>276</v>
      </c>
      <c r="C7640" s="37" t="n">
        <v>22</v>
      </c>
      <c r="D7640" s="37" t="n">
        <v>19</v>
      </c>
      <c r="E7640" s="37" t="n">
        <v>1</v>
      </c>
      <c r="F7640" s="37" t="n">
        <v>2</v>
      </c>
      <c r="G7640" s="37" t="n">
        <v>1</v>
      </c>
      <c r="H7640" s="37" t="n">
        <v>2</v>
      </c>
      <c r="I7640" s="37" t="n">
        <v>19</v>
      </c>
      <c r="J7640" s="40" t="n">
        <f aca="false">IF(C7640=0,"",D7640/C7640)</f>
        <v>0.863636363636364</v>
      </c>
    </row>
    <row r="7641" customFormat="false" ht="15" hidden="false" customHeight="false" outlineLevel="0" collapsed="false">
      <c r="A7641" s="37" t="s">
        <v>1415</v>
      </c>
      <c r="B7641" s="37" t="s">
        <v>277</v>
      </c>
      <c r="C7641" s="37" t="n">
        <v>22</v>
      </c>
      <c r="D7641" s="37" t="n">
        <v>20</v>
      </c>
      <c r="E7641" s="37" t="n">
        <v>0</v>
      </c>
      <c r="F7641" s="37" t="n">
        <v>0</v>
      </c>
      <c r="G7641" s="37" t="n">
        <v>2</v>
      </c>
      <c r="H7641" s="37" t="n">
        <v>1</v>
      </c>
      <c r="I7641" s="37" t="n">
        <v>14</v>
      </c>
      <c r="J7641" s="40" t="n">
        <f aca="false">IF(C7641=0,"",D7641/C7641)</f>
        <v>0.909090909090909</v>
      </c>
    </row>
    <row r="7642" customFormat="false" ht="15" hidden="false" customHeight="false" outlineLevel="0" collapsed="false">
      <c r="A7642" s="37" t="s">
        <v>1415</v>
      </c>
      <c r="B7642" s="37" t="s">
        <v>278</v>
      </c>
      <c r="C7642" s="37" t="n">
        <v>22</v>
      </c>
      <c r="D7642" s="37" t="n">
        <v>19</v>
      </c>
      <c r="E7642" s="37" t="n">
        <v>1</v>
      </c>
      <c r="F7642" s="37" t="n">
        <v>0</v>
      </c>
      <c r="G7642" s="37" t="n">
        <v>2</v>
      </c>
      <c r="H7642" s="37" t="n">
        <v>1</v>
      </c>
      <c r="I7642" s="37" t="n">
        <v>12</v>
      </c>
      <c r="J7642" s="40" t="n">
        <f aca="false">IF(C7642=0,"",D7642/C7642)</f>
        <v>0.863636363636364</v>
      </c>
    </row>
    <row r="7643" customFormat="false" ht="15" hidden="false" customHeight="false" outlineLevel="0" collapsed="false">
      <c r="A7643" s="37" t="s">
        <v>1415</v>
      </c>
      <c r="B7643" s="37" t="s">
        <v>279</v>
      </c>
      <c r="C7643" s="37" t="n">
        <v>22</v>
      </c>
      <c r="D7643" s="37" t="n">
        <v>19</v>
      </c>
      <c r="E7643" s="37" t="n">
        <v>1</v>
      </c>
      <c r="F7643" s="37" t="n">
        <v>0</v>
      </c>
      <c r="G7643" s="37" t="n">
        <v>1</v>
      </c>
      <c r="H7643" s="37" t="n">
        <v>1</v>
      </c>
      <c r="I7643" s="37" t="n">
        <v>3</v>
      </c>
      <c r="J7643" s="40" t="n">
        <f aca="false">IF(C7643=0,"",D7643/C7643)</f>
        <v>0.863636363636364</v>
      </c>
    </row>
    <row r="7644" customFormat="false" ht="15" hidden="false" customHeight="false" outlineLevel="0" collapsed="false">
      <c r="A7644" s="37" t="s">
        <v>1415</v>
      </c>
      <c r="B7644" s="37" t="s">
        <v>280</v>
      </c>
      <c r="C7644" s="37" t="n">
        <v>22</v>
      </c>
      <c r="D7644" s="37" t="n">
        <v>20</v>
      </c>
      <c r="E7644" s="37" t="n">
        <v>1</v>
      </c>
      <c r="F7644" s="37" t="n">
        <v>0</v>
      </c>
      <c r="G7644" s="37" t="n">
        <v>2</v>
      </c>
      <c r="H7644" s="37" t="n">
        <v>1</v>
      </c>
      <c r="I7644" s="37" t="n">
        <v>9</v>
      </c>
      <c r="J7644" s="40" t="n">
        <f aca="false">IF(C7644=0,"",D7644/C7644)</f>
        <v>0.909090909090909</v>
      </c>
    </row>
    <row r="7645" customFormat="false" ht="15" hidden="false" customHeight="false" outlineLevel="0" collapsed="false">
      <c r="A7645" s="37" t="s">
        <v>1415</v>
      </c>
      <c r="B7645" s="37" t="s">
        <v>281</v>
      </c>
      <c r="C7645" s="37" t="n">
        <v>22</v>
      </c>
      <c r="D7645" s="37" t="n">
        <v>19</v>
      </c>
      <c r="E7645" s="37" t="n">
        <v>0</v>
      </c>
      <c r="F7645" s="37" t="n">
        <v>0</v>
      </c>
      <c r="G7645" s="37" t="n">
        <v>1</v>
      </c>
      <c r="H7645" s="37" t="n">
        <v>1</v>
      </c>
      <c r="I7645" s="37" t="n">
        <v>9</v>
      </c>
      <c r="J7645" s="40" t="n">
        <f aca="false">IF(C7645=0,"",D7645/C7645)</f>
        <v>0.863636363636364</v>
      </c>
    </row>
    <row r="7646" customFormat="false" ht="15" hidden="false" customHeight="false" outlineLevel="0" collapsed="false">
      <c r="A7646" s="37" t="s">
        <v>1419</v>
      </c>
      <c r="B7646" s="37" t="s">
        <v>270</v>
      </c>
      <c r="C7646" s="37" t="n">
        <v>22</v>
      </c>
      <c r="D7646" s="37" t="n">
        <v>22</v>
      </c>
      <c r="E7646" s="37" t="n">
        <v>1</v>
      </c>
      <c r="F7646" s="37" t="n">
        <v>0</v>
      </c>
      <c r="G7646" s="37" t="n">
        <v>1</v>
      </c>
      <c r="H7646" s="37" t="n">
        <v>1</v>
      </c>
      <c r="I7646" s="37" t="n">
        <v>4</v>
      </c>
      <c r="J7646" s="40" t="n">
        <f aca="false">IF(C7646=0,"",D7646/C7646)</f>
        <v>1</v>
      </c>
    </row>
    <row r="7647" customFormat="false" ht="15" hidden="false" customHeight="false" outlineLevel="0" collapsed="false">
      <c r="A7647" s="37" t="s">
        <v>1419</v>
      </c>
      <c r="B7647" s="37" t="s">
        <v>271</v>
      </c>
      <c r="C7647" s="37" t="n">
        <v>22</v>
      </c>
      <c r="D7647" s="37" t="n">
        <v>21</v>
      </c>
      <c r="E7647" s="37" t="n">
        <v>1</v>
      </c>
      <c r="F7647" s="37" t="n">
        <v>0</v>
      </c>
      <c r="G7647" s="37" t="n">
        <v>0</v>
      </c>
      <c r="H7647" s="37" t="n">
        <v>1</v>
      </c>
      <c r="I7647" s="37" t="n">
        <v>0</v>
      </c>
      <c r="J7647" s="40" t="n">
        <f aca="false">IF(C7647=0,"",D7647/C7647)</f>
        <v>0.954545454545455</v>
      </c>
    </row>
    <row r="7648" customFormat="false" ht="15" hidden="false" customHeight="false" outlineLevel="0" collapsed="false">
      <c r="A7648" s="37" t="s">
        <v>1419</v>
      </c>
      <c r="B7648" s="37" t="s">
        <v>272</v>
      </c>
      <c r="C7648" s="37" t="n">
        <v>22</v>
      </c>
      <c r="D7648" s="37" t="n">
        <v>21</v>
      </c>
      <c r="E7648" s="37" t="n">
        <v>2</v>
      </c>
      <c r="F7648" s="37" t="n">
        <v>0</v>
      </c>
      <c r="G7648" s="37" t="n">
        <v>0</v>
      </c>
      <c r="H7648" s="37" t="n">
        <v>0</v>
      </c>
      <c r="I7648" s="37" t="n">
        <v>7</v>
      </c>
      <c r="J7648" s="40" t="n">
        <f aca="false">IF(C7648=0,"",D7648/C7648)</f>
        <v>0.954545454545455</v>
      </c>
    </row>
    <row r="7649" customFormat="false" ht="15" hidden="false" customHeight="false" outlineLevel="0" collapsed="false">
      <c r="A7649" s="37" t="s">
        <v>1419</v>
      </c>
      <c r="B7649" s="37" t="s">
        <v>273</v>
      </c>
      <c r="C7649" s="37" t="n">
        <v>22</v>
      </c>
      <c r="D7649" s="37" t="n">
        <v>20</v>
      </c>
      <c r="E7649" s="37" t="n">
        <v>2</v>
      </c>
      <c r="F7649" s="37" t="n">
        <v>2</v>
      </c>
      <c r="G7649" s="37" t="n">
        <v>1</v>
      </c>
      <c r="H7649" s="37" t="n">
        <v>1</v>
      </c>
      <c r="I7649" s="37" t="n">
        <v>0</v>
      </c>
      <c r="J7649" s="40" t="n">
        <f aca="false">IF(C7649=0,"",D7649/C7649)</f>
        <v>0.909090909090909</v>
      </c>
    </row>
    <row r="7650" customFormat="false" ht="15" hidden="false" customHeight="false" outlineLevel="0" collapsed="false">
      <c r="A7650" s="37" t="s">
        <v>1419</v>
      </c>
      <c r="B7650" s="37" t="s">
        <v>274</v>
      </c>
      <c r="C7650" s="37" t="n">
        <v>22</v>
      </c>
      <c r="D7650" s="37" t="n">
        <v>21</v>
      </c>
      <c r="E7650" s="37" t="n">
        <v>0</v>
      </c>
      <c r="F7650" s="37" t="n">
        <v>0</v>
      </c>
      <c r="G7650" s="37" t="n">
        <v>0</v>
      </c>
      <c r="H7650" s="37" t="n">
        <v>2</v>
      </c>
      <c r="I7650" s="37" t="n">
        <v>0</v>
      </c>
      <c r="J7650" s="40" t="n">
        <f aca="false">IF(C7650=0,"",D7650/C7650)</f>
        <v>0.954545454545455</v>
      </c>
    </row>
    <row r="7651" customFormat="false" ht="15" hidden="false" customHeight="false" outlineLevel="0" collapsed="false">
      <c r="A7651" s="37" t="s">
        <v>1419</v>
      </c>
      <c r="B7651" s="37" t="s">
        <v>275</v>
      </c>
      <c r="C7651" s="37" t="n">
        <v>22</v>
      </c>
      <c r="D7651" s="37" t="n">
        <v>21</v>
      </c>
      <c r="E7651" s="37" t="n">
        <v>0</v>
      </c>
      <c r="F7651" s="37" t="n">
        <v>1</v>
      </c>
      <c r="G7651" s="37" t="n">
        <v>0</v>
      </c>
      <c r="H7651" s="37" t="n">
        <v>0</v>
      </c>
      <c r="I7651" s="37" t="n">
        <v>0</v>
      </c>
      <c r="J7651" s="40" t="n">
        <f aca="false">IF(C7651=0,"",D7651/C7651)</f>
        <v>0.954545454545455</v>
      </c>
    </row>
    <row r="7652" customFormat="false" ht="15" hidden="false" customHeight="false" outlineLevel="0" collapsed="false">
      <c r="A7652" s="37" t="s">
        <v>1419</v>
      </c>
      <c r="B7652" s="37" t="s">
        <v>276</v>
      </c>
      <c r="C7652" s="37" t="n">
        <v>22</v>
      </c>
      <c r="D7652" s="37" t="n">
        <v>22</v>
      </c>
      <c r="E7652" s="37" t="n">
        <v>0</v>
      </c>
      <c r="F7652" s="37" t="n">
        <v>0</v>
      </c>
      <c r="G7652" s="37" t="n">
        <v>0</v>
      </c>
      <c r="H7652" s="37" t="n">
        <v>1</v>
      </c>
      <c r="I7652" s="37" t="n">
        <v>0</v>
      </c>
      <c r="J7652" s="40" t="n">
        <f aca="false">IF(C7652=0,"",D7652/C7652)</f>
        <v>1</v>
      </c>
    </row>
    <row r="7653" customFormat="false" ht="15" hidden="false" customHeight="false" outlineLevel="0" collapsed="false">
      <c r="A7653" s="37" t="s">
        <v>1419</v>
      </c>
      <c r="B7653" s="37" t="s">
        <v>277</v>
      </c>
      <c r="C7653" s="37" t="n">
        <v>22</v>
      </c>
      <c r="D7653" s="37" t="n">
        <v>19</v>
      </c>
      <c r="E7653" s="37" t="n">
        <v>0</v>
      </c>
      <c r="F7653" s="37" t="n">
        <v>0</v>
      </c>
      <c r="G7653" s="37" t="n">
        <v>2</v>
      </c>
      <c r="H7653" s="37" t="n">
        <v>0</v>
      </c>
      <c r="I7653" s="37" t="n">
        <v>1</v>
      </c>
      <c r="J7653" s="40" t="n">
        <f aca="false">IF(C7653=0,"",D7653/C7653)</f>
        <v>0.863636363636364</v>
      </c>
    </row>
    <row r="7654" customFormat="false" ht="15" hidden="false" customHeight="false" outlineLevel="0" collapsed="false">
      <c r="A7654" s="37" t="s">
        <v>1419</v>
      </c>
      <c r="B7654" s="37" t="s">
        <v>278</v>
      </c>
      <c r="C7654" s="37" t="n">
        <v>22</v>
      </c>
      <c r="D7654" s="37" t="n">
        <v>21</v>
      </c>
      <c r="E7654" s="37" t="n">
        <v>0</v>
      </c>
      <c r="F7654" s="37" t="n">
        <v>0</v>
      </c>
      <c r="G7654" s="37" t="n">
        <v>0</v>
      </c>
      <c r="H7654" s="37" t="n">
        <v>1</v>
      </c>
      <c r="I7654" s="37" t="n">
        <v>2</v>
      </c>
      <c r="J7654" s="40" t="n">
        <f aca="false">IF(C7654=0,"",D7654/C7654)</f>
        <v>0.954545454545455</v>
      </c>
    </row>
    <row r="7655" customFormat="false" ht="15" hidden="false" customHeight="false" outlineLevel="0" collapsed="false">
      <c r="A7655" s="37" t="s">
        <v>1419</v>
      </c>
      <c r="B7655" s="37" t="s">
        <v>279</v>
      </c>
      <c r="C7655" s="37" t="n">
        <v>22</v>
      </c>
      <c r="D7655" s="37" t="n">
        <v>22</v>
      </c>
      <c r="E7655" s="37" t="n">
        <v>0</v>
      </c>
      <c r="F7655" s="37" t="n">
        <v>0</v>
      </c>
      <c r="G7655" s="37" t="n">
        <v>0</v>
      </c>
      <c r="H7655" s="37" t="n">
        <v>1</v>
      </c>
      <c r="I7655" s="37" t="n">
        <v>0</v>
      </c>
      <c r="J7655" s="40" t="n">
        <f aca="false">IF(C7655=0,"",D7655/C7655)</f>
        <v>1</v>
      </c>
    </row>
    <row r="7656" customFormat="false" ht="15" hidden="false" customHeight="false" outlineLevel="0" collapsed="false">
      <c r="A7656" s="37" t="s">
        <v>1419</v>
      </c>
      <c r="B7656" s="37" t="s">
        <v>280</v>
      </c>
      <c r="C7656" s="37" t="n">
        <v>22</v>
      </c>
      <c r="D7656" s="37" t="n">
        <v>20</v>
      </c>
      <c r="E7656" s="37" t="n">
        <v>0</v>
      </c>
      <c r="F7656" s="37" t="n">
        <v>0</v>
      </c>
      <c r="G7656" s="37" t="n">
        <v>0</v>
      </c>
      <c r="H7656" s="37" t="n">
        <v>1</v>
      </c>
      <c r="I7656" s="37" t="n">
        <v>0</v>
      </c>
      <c r="J7656" s="40" t="n">
        <f aca="false">IF(C7656=0,"",D7656/C7656)</f>
        <v>0.909090909090909</v>
      </c>
    </row>
    <row r="7657" customFormat="false" ht="15" hidden="false" customHeight="false" outlineLevel="0" collapsed="false">
      <c r="A7657" s="37" t="s">
        <v>1419</v>
      </c>
      <c r="B7657" s="37" t="s">
        <v>281</v>
      </c>
      <c r="C7657" s="37" t="n">
        <v>22</v>
      </c>
      <c r="D7657" s="37" t="n">
        <v>22</v>
      </c>
      <c r="E7657" s="37" t="n">
        <v>0</v>
      </c>
      <c r="F7657" s="37" t="n">
        <v>0</v>
      </c>
      <c r="G7657" s="37" t="n">
        <v>1</v>
      </c>
      <c r="H7657" s="37" t="n">
        <v>0</v>
      </c>
      <c r="I7657" s="37" t="n">
        <v>2</v>
      </c>
      <c r="J7657" s="40" t="n">
        <f aca="false">IF(C7657=0,"",D7657/C7657)</f>
        <v>1</v>
      </c>
    </row>
    <row r="7658" customFormat="false" ht="15" hidden="false" customHeight="false" outlineLevel="0" collapsed="false">
      <c r="A7658" s="37" t="s">
        <v>1420</v>
      </c>
      <c r="B7658" s="37" t="s">
        <v>271</v>
      </c>
      <c r="C7658" s="37" t="n">
        <v>22</v>
      </c>
      <c r="D7658" s="37" t="n">
        <v>19</v>
      </c>
      <c r="E7658" s="37" t="n">
        <v>0</v>
      </c>
      <c r="F7658" s="37" t="n">
        <v>0</v>
      </c>
      <c r="G7658" s="37" t="n">
        <v>5</v>
      </c>
      <c r="H7658" s="37" t="n">
        <v>1</v>
      </c>
      <c r="I7658" s="37" t="n">
        <v>1</v>
      </c>
      <c r="J7658" s="40" t="n">
        <f aca="false">IF(C7658=0,"",D7658/C7658)</f>
        <v>0.863636363636364</v>
      </c>
    </row>
    <row r="7659" customFormat="false" ht="15" hidden="false" customHeight="false" outlineLevel="0" collapsed="false">
      <c r="A7659" s="37" t="s">
        <v>1420</v>
      </c>
      <c r="B7659" s="37" t="s">
        <v>272</v>
      </c>
      <c r="C7659" s="37" t="n">
        <v>22</v>
      </c>
      <c r="D7659" s="37" t="n">
        <v>20</v>
      </c>
      <c r="E7659" s="37" t="n">
        <v>1</v>
      </c>
      <c r="F7659" s="37" t="n">
        <v>0</v>
      </c>
      <c r="G7659" s="37" t="n">
        <v>0</v>
      </c>
      <c r="H7659" s="37" t="n">
        <v>2</v>
      </c>
      <c r="I7659" s="37" t="n">
        <v>2</v>
      </c>
      <c r="J7659" s="40" t="n">
        <f aca="false">IF(C7659=0,"",D7659/C7659)</f>
        <v>0.909090909090909</v>
      </c>
    </row>
    <row r="7660" customFormat="false" ht="15" hidden="false" customHeight="false" outlineLevel="0" collapsed="false">
      <c r="A7660" s="37" t="s">
        <v>1420</v>
      </c>
      <c r="B7660" s="37" t="s">
        <v>273</v>
      </c>
      <c r="C7660" s="37" t="n">
        <v>22</v>
      </c>
      <c r="D7660" s="37" t="n">
        <v>22</v>
      </c>
      <c r="E7660" s="37" t="n">
        <v>1</v>
      </c>
      <c r="F7660" s="37" t="n">
        <v>0</v>
      </c>
      <c r="G7660" s="37" t="n">
        <v>1</v>
      </c>
      <c r="H7660" s="37" t="n">
        <v>1</v>
      </c>
      <c r="I7660" s="37" t="n">
        <v>0</v>
      </c>
      <c r="J7660" s="40" t="n">
        <f aca="false">IF(C7660=0,"",D7660/C7660)</f>
        <v>1</v>
      </c>
    </row>
    <row r="7661" customFormat="false" ht="15" hidden="false" customHeight="false" outlineLevel="0" collapsed="false">
      <c r="A7661" s="37" t="s">
        <v>1420</v>
      </c>
      <c r="B7661" s="37" t="s">
        <v>274</v>
      </c>
      <c r="C7661" s="37" t="n">
        <v>22</v>
      </c>
      <c r="D7661" s="37" t="n">
        <v>20</v>
      </c>
      <c r="E7661" s="37" t="n">
        <v>0</v>
      </c>
      <c r="F7661" s="37" t="n">
        <v>1</v>
      </c>
      <c r="G7661" s="37" t="n">
        <v>1</v>
      </c>
      <c r="H7661" s="37" t="n">
        <v>0</v>
      </c>
      <c r="I7661" s="37" t="n">
        <v>4</v>
      </c>
      <c r="J7661" s="40" t="n">
        <f aca="false">IF(C7661=0,"",D7661/C7661)</f>
        <v>0.909090909090909</v>
      </c>
    </row>
    <row r="7662" customFormat="false" ht="15" hidden="false" customHeight="false" outlineLevel="0" collapsed="false">
      <c r="A7662" s="37" t="s">
        <v>1420</v>
      </c>
      <c r="B7662" s="37" t="s">
        <v>275</v>
      </c>
      <c r="C7662" s="37" t="n">
        <v>22</v>
      </c>
      <c r="D7662" s="37" t="n">
        <v>20</v>
      </c>
      <c r="E7662" s="37" t="n">
        <v>0</v>
      </c>
      <c r="F7662" s="37" t="n">
        <v>1</v>
      </c>
      <c r="G7662" s="37" t="n">
        <v>0</v>
      </c>
      <c r="H7662" s="37" t="n">
        <v>4</v>
      </c>
      <c r="I7662" s="37" t="n">
        <v>2</v>
      </c>
      <c r="J7662" s="40" t="n">
        <f aca="false">IF(C7662=0,"",D7662/C7662)</f>
        <v>0.909090909090909</v>
      </c>
    </row>
    <row r="7663" customFormat="false" ht="15" hidden="false" customHeight="false" outlineLevel="0" collapsed="false">
      <c r="A7663" s="37" t="s">
        <v>1420</v>
      </c>
      <c r="B7663" s="37" t="s">
        <v>276</v>
      </c>
      <c r="C7663" s="37" t="n">
        <v>22</v>
      </c>
      <c r="D7663" s="37" t="n">
        <v>19</v>
      </c>
      <c r="E7663" s="37" t="n">
        <v>2</v>
      </c>
      <c r="F7663" s="37" t="n">
        <v>0</v>
      </c>
      <c r="G7663" s="37" t="n">
        <v>0</v>
      </c>
      <c r="H7663" s="37" t="n">
        <v>3</v>
      </c>
      <c r="I7663" s="37" t="n">
        <v>0</v>
      </c>
      <c r="J7663" s="40" t="n">
        <f aca="false">IF(C7663=0,"",D7663/C7663)</f>
        <v>0.863636363636364</v>
      </c>
    </row>
    <row r="7664" customFormat="false" ht="15" hidden="false" customHeight="false" outlineLevel="0" collapsed="false">
      <c r="A7664" s="37" t="s">
        <v>1420</v>
      </c>
      <c r="B7664" s="37" t="s">
        <v>277</v>
      </c>
      <c r="C7664" s="37" t="n">
        <v>22</v>
      </c>
      <c r="D7664" s="37" t="n">
        <v>22</v>
      </c>
      <c r="E7664" s="37" t="n">
        <v>1</v>
      </c>
      <c r="F7664" s="37" t="n">
        <v>0</v>
      </c>
      <c r="G7664" s="37" t="n">
        <v>1</v>
      </c>
      <c r="H7664" s="37" t="n">
        <v>1</v>
      </c>
      <c r="I7664" s="37" t="n">
        <v>1</v>
      </c>
      <c r="J7664" s="40" t="n">
        <f aca="false">IF(C7664=0,"",D7664/C7664)</f>
        <v>1</v>
      </c>
    </row>
    <row r="7665" customFormat="false" ht="15" hidden="false" customHeight="false" outlineLevel="0" collapsed="false">
      <c r="A7665" s="37" t="s">
        <v>1420</v>
      </c>
      <c r="B7665" s="37" t="s">
        <v>278</v>
      </c>
      <c r="C7665" s="37" t="n">
        <v>22</v>
      </c>
      <c r="D7665" s="37" t="n">
        <v>21</v>
      </c>
      <c r="E7665" s="37" t="n">
        <v>0</v>
      </c>
      <c r="F7665" s="37" t="n">
        <v>0</v>
      </c>
      <c r="G7665" s="37" t="n">
        <v>0</v>
      </c>
      <c r="H7665" s="37" t="n">
        <v>3</v>
      </c>
      <c r="I7665" s="37" t="n">
        <v>2</v>
      </c>
      <c r="J7665" s="40" t="n">
        <f aca="false">IF(C7665=0,"",D7665/C7665)</f>
        <v>0.954545454545455</v>
      </c>
    </row>
    <row r="7666" customFormat="false" ht="15" hidden="false" customHeight="false" outlineLevel="0" collapsed="false">
      <c r="A7666" s="37" t="s">
        <v>1420</v>
      </c>
      <c r="B7666" s="37" t="s">
        <v>279</v>
      </c>
      <c r="C7666" s="37" t="n">
        <v>22</v>
      </c>
      <c r="D7666" s="37" t="n">
        <v>21</v>
      </c>
      <c r="E7666" s="37" t="n">
        <v>0</v>
      </c>
      <c r="F7666" s="37" t="n">
        <v>0</v>
      </c>
      <c r="G7666" s="37" t="n">
        <v>0</v>
      </c>
      <c r="H7666" s="37" t="n">
        <v>2</v>
      </c>
      <c r="I7666" s="37" t="n">
        <v>4</v>
      </c>
      <c r="J7666" s="40" t="n">
        <f aca="false">IF(C7666=0,"",D7666/C7666)</f>
        <v>0.954545454545455</v>
      </c>
    </row>
    <row r="7667" customFormat="false" ht="15" hidden="false" customHeight="false" outlineLevel="0" collapsed="false">
      <c r="A7667" s="37" t="s">
        <v>1420</v>
      </c>
      <c r="B7667" s="37" t="s">
        <v>280</v>
      </c>
      <c r="C7667" s="37" t="n">
        <v>22</v>
      </c>
      <c r="D7667" s="37" t="n">
        <v>21</v>
      </c>
      <c r="E7667" s="37" t="n">
        <v>0</v>
      </c>
      <c r="F7667" s="37" t="n">
        <v>0</v>
      </c>
      <c r="G7667" s="37" t="n">
        <v>0</v>
      </c>
      <c r="H7667" s="37" t="n">
        <v>1</v>
      </c>
      <c r="I7667" s="37" t="n">
        <v>2</v>
      </c>
      <c r="J7667" s="40" t="n">
        <f aca="false">IF(C7667=0,"",D7667/C7667)</f>
        <v>0.954545454545455</v>
      </c>
    </row>
    <row r="7668" customFormat="false" ht="15" hidden="false" customHeight="false" outlineLevel="0" collapsed="false">
      <c r="A7668" s="37" t="s">
        <v>1420</v>
      </c>
      <c r="B7668" s="37" t="s">
        <v>281</v>
      </c>
      <c r="C7668" s="37" t="n">
        <v>22</v>
      </c>
      <c r="D7668" s="37" t="n">
        <v>20</v>
      </c>
      <c r="E7668" s="37" t="n">
        <v>2</v>
      </c>
      <c r="F7668" s="37" t="n">
        <v>0</v>
      </c>
      <c r="G7668" s="37" t="n">
        <v>1</v>
      </c>
      <c r="H7668" s="37" t="n">
        <v>2</v>
      </c>
      <c r="I7668" s="37" t="n">
        <v>2</v>
      </c>
      <c r="J7668" s="40" t="n">
        <f aca="false">IF(C7668=0,"",D7668/C7668)</f>
        <v>0.909090909090909</v>
      </c>
    </row>
    <row r="7669" customFormat="false" ht="15" hidden="false" customHeight="false" outlineLevel="0" collapsed="false">
      <c r="A7669" s="37" t="s">
        <v>1421</v>
      </c>
      <c r="B7669" s="37" t="s">
        <v>270</v>
      </c>
      <c r="C7669" s="37" t="n">
        <v>22</v>
      </c>
      <c r="D7669" s="37" t="n">
        <v>17</v>
      </c>
      <c r="E7669" s="37" t="n">
        <v>0</v>
      </c>
      <c r="F7669" s="37" t="n">
        <v>0</v>
      </c>
      <c r="G7669" s="37" t="n">
        <v>1</v>
      </c>
      <c r="H7669" s="37" t="n">
        <v>1</v>
      </c>
      <c r="I7669" s="37" t="n">
        <v>0</v>
      </c>
      <c r="J7669" s="40" t="n">
        <f aca="false">IF(C7669=0,"",D7669/C7669)</f>
        <v>0.772727272727273</v>
      </c>
    </row>
    <row r="7670" customFormat="false" ht="15" hidden="false" customHeight="false" outlineLevel="0" collapsed="false">
      <c r="A7670" s="37" t="s">
        <v>1421</v>
      </c>
      <c r="B7670" s="37" t="s">
        <v>271</v>
      </c>
      <c r="C7670" s="37" t="n">
        <v>22</v>
      </c>
      <c r="D7670" s="37" t="n">
        <v>21</v>
      </c>
      <c r="E7670" s="37" t="n">
        <v>1</v>
      </c>
      <c r="F7670" s="37" t="n">
        <v>0</v>
      </c>
      <c r="G7670" s="37" t="n">
        <v>0</v>
      </c>
      <c r="H7670" s="37" t="n">
        <v>0</v>
      </c>
      <c r="I7670" s="37" t="n">
        <v>0</v>
      </c>
      <c r="J7670" s="40" t="n">
        <f aca="false">IF(C7670=0,"",D7670/C7670)</f>
        <v>0.954545454545455</v>
      </c>
    </row>
    <row r="7671" customFormat="false" ht="15" hidden="false" customHeight="false" outlineLevel="0" collapsed="false">
      <c r="A7671" s="37" t="s">
        <v>1421</v>
      </c>
      <c r="B7671" s="37" t="s">
        <v>272</v>
      </c>
      <c r="C7671" s="37" t="n">
        <v>22</v>
      </c>
      <c r="D7671" s="37" t="n">
        <v>22</v>
      </c>
      <c r="E7671" s="37" t="n">
        <v>1</v>
      </c>
      <c r="F7671" s="37" t="n">
        <v>0</v>
      </c>
      <c r="G7671" s="37" t="n">
        <v>0</v>
      </c>
      <c r="H7671" s="37" t="n">
        <v>3</v>
      </c>
      <c r="I7671" s="37" t="n">
        <v>0</v>
      </c>
      <c r="J7671" s="40" t="n">
        <f aca="false">IF(C7671=0,"",D7671/C7671)</f>
        <v>1</v>
      </c>
    </row>
    <row r="7672" customFormat="false" ht="15" hidden="false" customHeight="false" outlineLevel="0" collapsed="false">
      <c r="A7672" s="37" t="s">
        <v>1421</v>
      </c>
      <c r="B7672" s="37" t="s">
        <v>273</v>
      </c>
      <c r="C7672" s="37" t="n">
        <v>22</v>
      </c>
      <c r="D7672" s="37" t="n">
        <v>19</v>
      </c>
      <c r="E7672" s="37" t="n">
        <v>2</v>
      </c>
      <c r="F7672" s="37" t="n">
        <v>1</v>
      </c>
      <c r="G7672" s="37" t="n">
        <v>0</v>
      </c>
      <c r="H7672" s="37" t="n">
        <v>1</v>
      </c>
      <c r="I7672" s="37" t="n">
        <v>1</v>
      </c>
      <c r="J7672" s="40" t="n">
        <f aca="false">IF(C7672=0,"",D7672/C7672)</f>
        <v>0.863636363636364</v>
      </c>
    </row>
    <row r="7673" customFormat="false" ht="15" hidden="false" customHeight="false" outlineLevel="0" collapsed="false">
      <c r="A7673" s="37" t="s">
        <v>1421</v>
      </c>
      <c r="B7673" s="37" t="s">
        <v>274</v>
      </c>
      <c r="C7673" s="37" t="n">
        <v>22</v>
      </c>
      <c r="D7673" s="37" t="n">
        <v>21</v>
      </c>
      <c r="E7673" s="37" t="n">
        <v>2</v>
      </c>
      <c r="F7673" s="37" t="n">
        <v>0</v>
      </c>
      <c r="G7673" s="37" t="n">
        <v>1</v>
      </c>
      <c r="H7673" s="37" t="n">
        <v>2</v>
      </c>
      <c r="I7673" s="37" t="n">
        <v>5</v>
      </c>
      <c r="J7673" s="40" t="n">
        <f aca="false">IF(C7673=0,"",D7673/C7673)</f>
        <v>0.954545454545455</v>
      </c>
    </row>
    <row r="7674" customFormat="false" ht="15" hidden="false" customHeight="false" outlineLevel="0" collapsed="false">
      <c r="A7674" s="37" t="s">
        <v>1421</v>
      </c>
      <c r="B7674" s="37" t="s">
        <v>275</v>
      </c>
      <c r="C7674" s="37" t="n">
        <v>22</v>
      </c>
      <c r="D7674" s="37" t="n">
        <v>21</v>
      </c>
      <c r="E7674" s="37" t="n">
        <v>2</v>
      </c>
      <c r="F7674" s="37" t="n">
        <v>1</v>
      </c>
      <c r="G7674" s="37" t="n">
        <v>0</v>
      </c>
      <c r="H7674" s="37" t="n">
        <v>2</v>
      </c>
      <c r="I7674" s="37" t="n">
        <v>1</v>
      </c>
      <c r="J7674" s="40" t="n">
        <f aca="false">IF(C7674=0,"",D7674/C7674)</f>
        <v>0.954545454545455</v>
      </c>
    </row>
    <row r="7675" customFormat="false" ht="15" hidden="false" customHeight="false" outlineLevel="0" collapsed="false">
      <c r="A7675" s="37" t="s">
        <v>1421</v>
      </c>
      <c r="B7675" s="37" t="s">
        <v>276</v>
      </c>
      <c r="C7675" s="37" t="n">
        <v>22</v>
      </c>
      <c r="D7675" s="37" t="n">
        <v>21</v>
      </c>
      <c r="E7675" s="37" t="n">
        <v>0</v>
      </c>
      <c r="F7675" s="37" t="n">
        <v>0</v>
      </c>
      <c r="G7675" s="37" t="n">
        <v>1</v>
      </c>
      <c r="H7675" s="37" t="n">
        <v>4</v>
      </c>
      <c r="I7675" s="37" t="n">
        <v>0</v>
      </c>
      <c r="J7675" s="40" t="n">
        <f aca="false">IF(C7675=0,"",D7675/C7675)</f>
        <v>0.954545454545455</v>
      </c>
    </row>
    <row r="7676" customFormat="false" ht="15" hidden="false" customHeight="false" outlineLevel="0" collapsed="false">
      <c r="A7676" s="37" t="s">
        <v>1421</v>
      </c>
      <c r="B7676" s="37" t="s">
        <v>277</v>
      </c>
      <c r="C7676" s="37" t="n">
        <v>22</v>
      </c>
      <c r="D7676" s="37" t="n">
        <v>22</v>
      </c>
      <c r="E7676" s="37" t="n">
        <v>1</v>
      </c>
      <c r="F7676" s="37" t="n">
        <v>1</v>
      </c>
      <c r="G7676" s="37" t="n">
        <v>0</v>
      </c>
      <c r="H7676" s="37" t="n">
        <v>4</v>
      </c>
      <c r="I7676" s="37" t="n">
        <v>7</v>
      </c>
      <c r="J7676" s="40" t="n">
        <f aca="false">IF(C7676=0,"",D7676/C7676)</f>
        <v>1</v>
      </c>
    </row>
    <row r="7677" customFormat="false" ht="15" hidden="false" customHeight="false" outlineLevel="0" collapsed="false">
      <c r="A7677" s="37" t="s">
        <v>1421</v>
      </c>
      <c r="B7677" s="37" t="s">
        <v>278</v>
      </c>
      <c r="C7677" s="37" t="n">
        <v>22</v>
      </c>
      <c r="D7677" s="37" t="n">
        <v>19</v>
      </c>
      <c r="E7677" s="37" t="n">
        <v>0</v>
      </c>
      <c r="F7677" s="37" t="n">
        <v>2</v>
      </c>
      <c r="G7677" s="37" t="n">
        <v>1</v>
      </c>
      <c r="H7677" s="37" t="n">
        <v>2</v>
      </c>
      <c r="I7677" s="37" t="n">
        <v>0</v>
      </c>
      <c r="J7677" s="40" t="n">
        <f aca="false">IF(C7677=0,"",D7677/C7677)</f>
        <v>0.863636363636364</v>
      </c>
    </row>
    <row r="7678" customFormat="false" ht="15" hidden="false" customHeight="false" outlineLevel="0" collapsed="false">
      <c r="A7678" s="37" t="s">
        <v>1421</v>
      </c>
      <c r="B7678" s="37" t="s">
        <v>279</v>
      </c>
      <c r="C7678" s="37" t="n">
        <v>22</v>
      </c>
      <c r="D7678" s="37" t="n">
        <v>22</v>
      </c>
      <c r="E7678" s="37" t="n">
        <v>1</v>
      </c>
      <c r="F7678" s="37" t="n">
        <v>0</v>
      </c>
      <c r="G7678" s="37" t="n">
        <v>1</v>
      </c>
      <c r="H7678" s="37" t="n">
        <v>2</v>
      </c>
      <c r="I7678" s="37" t="n">
        <v>3</v>
      </c>
      <c r="J7678" s="40" t="n">
        <f aca="false">IF(C7678=0,"",D7678/C7678)</f>
        <v>1</v>
      </c>
    </row>
    <row r="7679" customFormat="false" ht="15" hidden="false" customHeight="false" outlineLevel="0" collapsed="false">
      <c r="A7679" s="37" t="s">
        <v>1421</v>
      </c>
      <c r="B7679" s="37" t="s">
        <v>280</v>
      </c>
      <c r="C7679" s="37" t="n">
        <v>22</v>
      </c>
      <c r="D7679" s="37" t="n">
        <v>22</v>
      </c>
      <c r="E7679" s="37" t="n">
        <v>1</v>
      </c>
      <c r="F7679" s="37" t="n">
        <v>1</v>
      </c>
      <c r="G7679" s="37" t="n">
        <v>1</v>
      </c>
      <c r="H7679" s="37" t="n">
        <v>0</v>
      </c>
      <c r="I7679" s="37" t="n">
        <v>1</v>
      </c>
      <c r="J7679" s="40" t="n">
        <f aca="false">IF(C7679=0,"",D7679/C7679)</f>
        <v>1</v>
      </c>
    </row>
    <row r="7680" customFormat="false" ht="15" hidden="false" customHeight="false" outlineLevel="0" collapsed="false">
      <c r="A7680" s="37" t="s">
        <v>1421</v>
      </c>
      <c r="B7680" s="37" t="s">
        <v>281</v>
      </c>
      <c r="C7680" s="37" t="n">
        <v>22</v>
      </c>
      <c r="D7680" s="37" t="n">
        <v>21</v>
      </c>
      <c r="E7680" s="37" t="n">
        <v>0</v>
      </c>
      <c r="F7680" s="37" t="n">
        <v>0</v>
      </c>
      <c r="G7680" s="37" t="n">
        <v>0</v>
      </c>
      <c r="H7680" s="37" t="n">
        <v>1</v>
      </c>
      <c r="I7680" s="37" t="n">
        <v>0</v>
      </c>
      <c r="J7680" s="40" t="n">
        <f aca="false">IF(C7680=0,"",D7680/C7680)</f>
        <v>0.954545454545455</v>
      </c>
    </row>
    <row r="7681" customFormat="false" ht="15" hidden="false" customHeight="false" outlineLevel="0" collapsed="false">
      <c r="A7681" s="37" t="s">
        <v>1422</v>
      </c>
      <c r="B7681" s="37" t="s">
        <v>270</v>
      </c>
      <c r="C7681" s="37" t="n">
        <v>22</v>
      </c>
      <c r="D7681" s="37" t="n">
        <v>20</v>
      </c>
      <c r="E7681" s="37" t="n">
        <v>0</v>
      </c>
      <c r="F7681" s="37" t="n">
        <v>1</v>
      </c>
      <c r="G7681" s="37" t="n">
        <v>0</v>
      </c>
      <c r="H7681" s="37" t="n">
        <v>2</v>
      </c>
      <c r="I7681" s="37" t="n">
        <v>0</v>
      </c>
      <c r="J7681" s="40" t="n">
        <f aca="false">IF(C7681=0,"",D7681/C7681)</f>
        <v>0.909090909090909</v>
      </c>
    </row>
    <row r="7682" customFormat="false" ht="15" hidden="false" customHeight="false" outlineLevel="0" collapsed="false">
      <c r="A7682" s="37" t="s">
        <v>1422</v>
      </c>
      <c r="B7682" s="37" t="s">
        <v>271</v>
      </c>
      <c r="C7682" s="37" t="n">
        <v>22</v>
      </c>
      <c r="D7682" s="37" t="n">
        <v>20</v>
      </c>
      <c r="E7682" s="37" t="n">
        <v>0</v>
      </c>
      <c r="F7682" s="37" t="n">
        <v>1</v>
      </c>
      <c r="G7682" s="37" t="n">
        <v>0</v>
      </c>
      <c r="H7682" s="37" t="n">
        <v>3</v>
      </c>
      <c r="I7682" s="37" t="n">
        <v>3</v>
      </c>
      <c r="J7682" s="40" t="n">
        <f aca="false">IF(C7682=0,"",D7682/C7682)</f>
        <v>0.909090909090909</v>
      </c>
    </row>
    <row r="7683" customFormat="false" ht="15" hidden="false" customHeight="false" outlineLevel="0" collapsed="false">
      <c r="A7683" s="37" t="s">
        <v>1422</v>
      </c>
      <c r="B7683" s="37" t="s">
        <v>272</v>
      </c>
      <c r="C7683" s="37" t="n">
        <v>22</v>
      </c>
      <c r="D7683" s="37" t="n">
        <v>22</v>
      </c>
      <c r="E7683" s="37" t="n">
        <v>2</v>
      </c>
      <c r="F7683" s="37" t="n">
        <v>0</v>
      </c>
      <c r="G7683" s="37" t="n">
        <v>1</v>
      </c>
      <c r="H7683" s="37" t="n">
        <v>0</v>
      </c>
      <c r="I7683" s="37" t="n">
        <v>0</v>
      </c>
      <c r="J7683" s="40" t="n">
        <f aca="false">IF(C7683=0,"",D7683/C7683)</f>
        <v>1</v>
      </c>
    </row>
    <row r="7684" customFormat="false" ht="15" hidden="false" customHeight="false" outlineLevel="0" collapsed="false">
      <c r="A7684" s="37" t="s">
        <v>1422</v>
      </c>
      <c r="B7684" s="37" t="s">
        <v>273</v>
      </c>
      <c r="C7684" s="37" t="n">
        <v>22</v>
      </c>
      <c r="D7684" s="37" t="n">
        <v>17</v>
      </c>
      <c r="E7684" s="37" t="n">
        <v>0</v>
      </c>
      <c r="F7684" s="37" t="n">
        <v>0</v>
      </c>
      <c r="G7684" s="37" t="n">
        <v>0</v>
      </c>
      <c r="H7684" s="37" t="n">
        <v>0</v>
      </c>
      <c r="I7684" s="37" t="n">
        <v>4</v>
      </c>
      <c r="J7684" s="40" t="n">
        <f aca="false">IF(C7684=0,"",D7684/C7684)</f>
        <v>0.772727272727273</v>
      </c>
    </row>
    <row r="7685" customFormat="false" ht="15" hidden="false" customHeight="false" outlineLevel="0" collapsed="false">
      <c r="A7685" s="37" t="s">
        <v>1422</v>
      </c>
      <c r="B7685" s="37" t="s">
        <v>274</v>
      </c>
      <c r="C7685" s="37" t="n">
        <v>22</v>
      </c>
      <c r="D7685" s="37" t="n">
        <v>21</v>
      </c>
      <c r="E7685" s="37" t="n">
        <v>0</v>
      </c>
      <c r="F7685" s="37" t="n">
        <v>2</v>
      </c>
      <c r="G7685" s="37" t="n">
        <v>0</v>
      </c>
      <c r="H7685" s="37" t="n">
        <v>2</v>
      </c>
      <c r="I7685" s="37" t="n">
        <v>1</v>
      </c>
      <c r="J7685" s="40" t="n">
        <f aca="false">IF(C7685=0,"",D7685/C7685)</f>
        <v>0.954545454545455</v>
      </c>
    </row>
    <row r="7686" customFormat="false" ht="15" hidden="false" customHeight="false" outlineLevel="0" collapsed="false">
      <c r="A7686" s="37" t="s">
        <v>1422</v>
      </c>
      <c r="B7686" s="37" t="s">
        <v>275</v>
      </c>
      <c r="C7686" s="37" t="n">
        <v>22</v>
      </c>
      <c r="D7686" s="37" t="n">
        <v>19</v>
      </c>
      <c r="E7686" s="37" t="n">
        <v>0</v>
      </c>
      <c r="F7686" s="37" t="n">
        <v>0</v>
      </c>
      <c r="G7686" s="37" t="n">
        <v>0</v>
      </c>
      <c r="H7686" s="37" t="n">
        <v>1</v>
      </c>
      <c r="I7686" s="37" t="n">
        <v>3</v>
      </c>
      <c r="J7686" s="40" t="n">
        <f aca="false">IF(C7686=0,"",D7686/C7686)</f>
        <v>0.863636363636364</v>
      </c>
    </row>
    <row r="7687" customFormat="false" ht="15" hidden="false" customHeight="false" outlineLevel="0" collapsed="false">
      <c r="A7687" s="37" t="s">
        <v>1422</v>
      </c>
      <c r="B7687" s="37" t="s">
        <v>276</v>
      </c>
      <c r="C7687" s="37" t="n">
        <v>22</v>
      </c>
      <c r="D7687" s="37" t="n">
        <v>21</v>
      </c>
      <c r="E7687" s="37" t="n">
        <v>2</v>
      </c>
      <c r="F7687" s="37" t="n">
        <v>0</v>
      </c>
      <c r="G7687" s="37" t="n">
        <v>0</v>
      </c>
      <c r="H7687" s="37" t="n">
        <v>2</v>
      </c>
      <c r="I7687" s="37" t="n">
        <v>0</v>
      </c>
      <c r="J7687" s="40" t="n">
        <f aca="false">IF(C7687=0,"",D7687/C7687)</f>
        <v>0.954545454545455</v>
      </c>
    </row>
    <row r="7688" customFormat="false" ht="15" hidden="false" customHeight="false" outlineLevel="0" collapsed="false">
      <c r="A7688" s="37" t="s">
        <v>1422</v>
      </c>
      <c r="B7688" s="37" t="s">
        <v>277</v>
      </c>
      <c r="C7688" s="37" t="n">
        <v>22</v>
      </c>
      <c r="D7688" s="37" t="n">
        <v>21</v>
      </c>
      <c r="E7688" s="37" t="n">
        <v>2</v>
      </c>
      <c r="F7688" s="37" t="n">
        <v>1</v>
      </c>
      <c r="G7688" s="37" t="n">
        <v>0</v>
      </c>
      <c r="H7688" s="37" t="n">
        <v>1</v>
      </c>
      <c r="I7688" s="37" t="n">
        <v>1</v>
      </c>
      <c r="J7688" s="40" t="n">
        <f aca="false">IF(C7688=0,"",D7688/C7688)</f>
        <v>0.954545454545455</v>
      </c>
    </row>
    <row r="7689" customFormat="false" ht="15" hidden="false" customHeight="false" outlineLevel="0" collapsed="false">
      <c r="A7689" s="37" t="s">
        <v>1422</v>
      </c>
      <c r="B7689" s="37" t="s">
        <v>278</v>
      </c>
      <c r="C7689" s="37" t="n">
        <v>22</v>
      </c>
      <c r="D7689" s="37" t="n">
        <v>21</v>
      </c>
      <c r="E7689" s="37" t="n">
        <v>1</v>
      </c>
      <c r="F7689" s="37" t="n">
        <v>1</v>
      </c>
      <c r="G7689" s="37" t="n">
        <v>0</v>
      </c>
      <c r="H7689" s="37" t="n">
        <v>0</v>
      </c>
      <c r="I7689" s="37" t="n">
        <v>1</v>
      </c>
      <c r="J7689" s="40" t="n">
        <f aca="false">IF(C7689=0,"",D7689/C7689)</f>
        <v>0.954545454545455</v>
      </c>
    </row>
    <row r="7690" customFormat="false" ht="15" hidden="false" customHeight="false" outlineLevel="0" collapsed="false">
      <c r="A7690" s="37" t="s">
        <v>1422</v>
      </c>
      <c r="B7690" s="37" t="s">
        <v>279</v>
      </c>
      <c r="C7690" s="37" t="n">
        <v>22</v>
      </c>
      <c r="D7690" s="37" t="n">
        <v>21</v>
      </c>
      <c r="E7690" s="37" t="n">
        <v>0</v>
      </c>
      <c r="F7690" s="37" t="n">
        <v>0</v>
      </c>
      <c r="G7690" s="37" t="n">
        <v>0</v>
      </c>
      <c r="H7690" s="37" t="n">
        <v>3</v>
      </c>
      <c r="I7690" s="37" t="n">
        <v>0</v>
      </c>
      <c r="J7690" s="40" t="n">
        <f aca="false">IF(C7690=0,"",D7690/C7690)</f>
        <v>0.954545454545455</v>
      </c>
    </row>
    <row r="7691" customFormat="false" ht="15" hidden="false" customHeight="false" outlineLevel="0" collapsed="false">
      <c r="A7691" s="37" t="s">
        <v>1422</v>
      </c>
      <c r="B7691" s="37" t="s">
        <v>280</v>
      </c>
      <c r="C7691" s="37" t="n">
        <v>22</v>
      </c>
      <c r="D7691" s="37" t="n">
        <v>22</v>
      </c>
      <c r="E7691" s="37" t="n">
        <v>2</v>
      </c>
      <c r="F7691" s="37" t="n">
        <v>1</v>
      </c>
      <c r="G7691" s="37" t="n">
        <v>0</v>
      </c>
      <c r="H7691" s="37" t="n">
        <v>0</v>
      </c>
      <c r="I7691" s="37" t="n">
        <v>0</v>
      </c>
      <c r="J7691" s="40" t="n">
        <f aca="false">IF(C7691=0,"",D7691/C7691)</f>
        <v>1</v>
      </c>
    </row>
    <row r="7692" customFormat="false" ht="15" hidden="false" customHeight="false" outlineLevel="0" collapsed="false">
      <c r="A7692" s="37" t="s">
        <v>1422</v>
      </c>
      <c r="B7692" s="37" t="s">
        <v>281</v>
      </c>
      <c r="C7692" s="37" t="n">
        <v>22</v>
      </c>
      <c r="D7692" s="37" t="n">
        <v>19</v>
      </c>
      <c r="E7692" s="37" t="n">
        <v>3</v>
      </c>
      <c r="F7692" s="37" t="n">
        <v>0</v>
      </c>
      <c r="G7692" s="37" t="n">
        <v>1</v>
      </c>
      <c r="H7692" s="37" t="n">
        <v>2</v>
      </c>
      <c r="I7692" s="37" t="n">
        <v>0</v>
      </c>
      <c r="J7692" s="40" t="n">
        <f aca="false">IF(C7692=0,"",D7692/C7692)</f>
        <v>0.863636363636364</v>
      </c>
    </row>
    <row r="7693" customFormat="false" ht="15" hidden="false" customHeight="false" outlineLevel="0" collapsed="false">
      <c r="A7693" s="37" t="s">
        <v>1423</v>
      </c>
      <c r="B7693" s="37" t="s">
        <v>281</v>
      </c>
      <c r="C7693" s="37" t="n">
        <v>22</v>
      </c>
      <c r="D7693" s="37" t="n">
        <v>20</v>
      </c>
      <c r="E7693" s="37" t="n">
        <v>2</v>
      </c>
      <c r="F7693" s="37" t="n">
        <v>2</v>
      </c>
      <c r="G7693" s="37" t="n">
        <v>0</v>
      </c>
      <c r="H7693" s="37" t="n">
        <v>0</v>
      </c>
      <c r="I7693" s="37" t="n">
        <v>1</v>
      </c>
      <c r="J7693" s="40" t="n">
        <f aca="false">IF(C7693=0,"",D7693/C7693)</f>
        <v>0.909090909090909</v>
      </c>
    </row>
    <row r="7694" customFormat="false" ht="15" hidden="false" customHeight="false" outlineLevel="0" collapsed="false">
      <c r="A7694" s="37" t="s">
        <v>1425</v>
      </c>
      <c r="B7694" s="37" t="s">
        <v>280</v>
      </c>
      <c r="C7694" s="37" t="n">
        <v>22</v>
      </c>
      <c r="D7694" s="37" t="n">
        <v>20</v>
      </c>
      <c r="E7694" s="37" t="n">
        <v>0</v>
      </c>
      <c r="F7694" s="37" t="n">
        <v>0</v>
      </c>
      <c r="G7694" s="37" t="n">
        <v>2</v>
      </c>
      <c r="H7694" s="37" t="n">
        <v>1</v>
      </c>
      <c r="I7694" s="37" t="n">
        <v>3</v>
      </c>
      <c r="J7694" s="40" t="n">
        <f aca="false">IF(C7694=0,"",D7694/C7694)</f>
        <v>0.909090909090909</v>
      </c>
    </row>
    <row r="7695" customFormat="false" ht="15" hidden="false" customHeight="false" outlineLevel="0" collapsed="false">
      <c r="A7695" s="37" t="s">
        <v>1425</v>
      </c>
      <c r="B7695" s="37" t="s">
        <v>281</v>
      </c>
      <c r="C7695" s="37" t="n">
        <v>22</v>
      </c>
      <c r="D7695" s="37" t="n">
        <v>17</v>
      </c>
      <c r="E7695" s="37" t="n">
        <v>1</v>
      </c>
      <c r="F7695" s="37" t="n">
        <v>0</v>
      </c>
      <c r="G7695" s="37" t="n">
        <v>0</v>
      </c>
      <c r="H7695" s="37" t="n">
        <v>2</v>
      </c>
      <c r="I7695" s="37" t="n">
        <v>0</v>
      </c>
      <c r="J7695" s="40" t="n">
        <f aca="false">IF(C7695=0,"",D7695/C7695)</f>
        <v>0.772727272727273</v>
      </c>
    </row>
    <row r="7696" customFormat="false" ht="15" hidden="false" customHeight="false" outlineLevel="0" collapsed="false">
      <c r="A7696" s="37" t="s">
        <v>1427</v>
      </c>
      <c r="B7696" s="37" t="s">
        <v>277</v>
      </c>
      <c r="C7696" s="37" t="n">
        <v>22</v>
      </c>
      <c r="D7696" s="37" t="n">
        <v>19</v>
      </c>
      <c r="E7696" s="37" t="n">
        <v>1</v>
      </c>
      <c r="F7696" s="37" t="n">
        <v>2</v>
      </c>
      <c r="G7696" s="37" t="n">
        <v>0</v>
      </c>
      <c r="H7696" s="37" t="n">
        <v>3</v>
      </c>
      <c r="I7696" s="37" t="n">
        <v>1</v>
      </c>
      <c r="J7696" s="40" t="n">
        <f aca="false">IF(C7696=0,"",D7696/C7696)</f>
        <v>0.863636363636364</v>
      </c>
    </row>
    <row r="7697" customFormat="false" ht="15" hidden="false" customHeight="false" outlineLevel="0" collapsed="false">
      <c r="A7697" s="37" t="s">
        <v>1427</v>
      </c>
      <c r="B7697" s="37" t="s">
        <v>278</v>
      </c>
      <c r="C7697" s="37" t="n">
        <v>22</v>
      </c>
      <c r="D7697" s="37" t="n">
        <v>18</v>
      </c>
      <c r="E7697" s="37" t="n">
        <v>0</v>
      </c>
      <c r="F7697" s="37" t="n">
        <v>0</v>
      </c>
      <c r="G7697" s="37" t="n">
        <v>0</v>
      </c>
      <c r="H7697" s="37" t="n">
        <v>2</v>
      </c>
      <c r="I7697" s="37" t="n">
        <v>1</v>
      </c>
      <c r="J7697" s="40" t="n">
        <f aca="false">IF(C7697=0,"",D7697/C7697)</f>
        <v>0.818181818181818</v>
      </c>
    </row>
    <row r="7698" customFormat="false" ht="15" hidden="false" customHeight="false" outlineLevel="0" collapsed="false">
      <c r="A7698" s="37" t="s">
        <v>1427</v>
      </c>
      <c r="B7698" s="37" t="s">
        <v>279</v>
      </c>
      <c r="C7698" s="37" t="n">
        <v>22</v>
      </c>
      <c r="D7698" s="37" t="n">
        <v>19</v>
      </c>
      <c r="E7698" s="37" t="n">
        <v>1</v>
      </c>
      <c r="F7698" s="37" t="n">
        <v>1</v>
      </c>
      <c r="G7698" s="37" t="n">
        <v>0</v>
      </c>
      <c r="H7698" s="37" t="n">
        <v>3</v>
      </c>
      <c r="I7698" s="37" t="n">
        <v>1</v>
      </c>
      <c r="J7698" s="40" t="n">
        <f aca="false">IF(C7698=0,"",D7698/C7698)</f>
        <v>0.863636363636364</v>
      </c>
    </row>
    <row r="7699" customFormat="false" ht="15" hidden="false" customHeight="false" outlineLevel="0" collapsed="false">
      <c r="A7699" s="37" t="s">
        <v>1427</v>
      </c>
      <c r="B7699" s="37" t="s">
        <v>280</v>
      </c>
      <c r="C7699" s="37" t="n">
        <v>22</v>
      </c>
      <c r="D7699" s="37" t="n">
        <v>22</v>
      </c>
      <c r="E7699" s="37" t="n">
        <v>1</v>
      </c>
      <c r="F7699" s="37" t="n">
        <v>0</v>
      </c>
      <c r="G7699" s="37" t="n">
        <v>0</v>
      </c>
      <c r="H7699" s="37" t="n">
        <v>1</v>
      </c>
      <c r="I7699" s="37" t="n">
        <v>2</v>
      </c>
      <c r="J7699" s="40" t="n">
        <f aca="false">IF(C7699=0,"",D7699/C7699)</f>
        <v>1</v>
      </c>
    </row>
    <row r="7700" customFormat="false" ht="15" hidden="false" customHeight="false" outlineLevel="0" collapsed="false">
      <c r="A7700" s="37" t="s">
        <v>1427</v>
      </c>
      <c r="B7700" s="37" t="s">
        <v>281</v>
      </c>
      <c r="C7700" s="37" t="n">
        <v>22</v>
      </c>
      <c r="D7700" s="37" t="n">
        <v>20</v>
      </c>
      <c r="E7700" s="37" t="n">
        <v>0</v>
      </c>
      <c r="F7700" s="37" t="n">
        <v>0</v>
      </c>
      <c r="G7700" s="37" t="n">
        <v>0</v>
      </c>
      <c r="H7700" s="37" t="n">
        <v>2</v>
      </c>
      <c r="I7700" s="37" t="n">
        <v>1</v>
      </c>
      <c r="J7700" s="40" t="n">
        <f aca="false">IF(C7700=0,"",D7700/C7700)</f>
        <v>0.909090909090909</v>
      </c>
    </row>
    <row r="7701" customFormat="false" ht="15" hidden="false" customHeight="false" outlineLevel="0" collapsed="false">
      <c r="A7701" s="37" t="s">
        <v>1428</v>
      </c>
      <c r="B7701" s="37" t="s">
        <v>281</v>
      </c>
      <c r="C7701" s="37" t="n">
        <v>22</v>
      </c>
      <c r="D7701" s="37" t="n">
        <v>22</v>
      </c>
      <c r="E7701" s="37" t="n">
        <v>0</v>
      </c>
      <c r="F7701" s="37" t="n">
        <v>0</v>
      </c>
      <c r="G7701" s="37" t="n">
        <v>0</v>
      </c>
      <c r="H7701" s="37" t="n">
        <v>1</v>
      </c>
      <c r="I7701" s="37" t="n">
        <v>7</v>
      </c>
      <c r="J7701" s="40" t="n">
        <f aca="false">IF(C7701=0,"",D7701/C7701)</f>
        <v>1</v>
      </c>
    </row>
    <row r="7702" customFormat="false" ht="15" hidden="false" customHeight="false" outlineLevel="0" collapsed="false">
      <c r="A7702" s="37" t="s">
        <v>1429</v>
      </c>
      <c r="B7702" s="37" t="s">
        <v>270</v>
      </c>
      <c r="C7702" s="37" t="n">
        <v>22</v>
      </c>
      <c r="D7702" s="37" t="n">
        <v>22</v>
      </c>
      <c r="E7702" s="37" t="n">
        <v>0</v>
      </c>
      <c r="F7702" s="37" t="n">
        <v>2</v>
      </c>
      <c r="G7702" s="37" t="n">
        <v>0</v>
      </c>
      <c r="H7702" s="37" t="n">
        <v>0</v>
      </c>
      <c r="I7702" s="37" t="n">
        <v>9</v>
      </c>
      <c r="J7702" s="40" t="n">
        <f aca="false">IF(C7702=0,"",D7702/C7702)</f>
        <v>1</v>
      </c>
    </row>
    <row r="7703" customFormat="false" ht="15" hidden="false" customHeight="false" outlineLevel="0" collapsed="false">
      <c r="A7703" s="37" t="s">
        <v>1429</v>
      </c>
      <c r="B7703" s="37" t="s">
        <v>271</v>
      </c>
      <c r="C7703" s="37" t="n">
        <v>22</v>
      </c>
      <c r="D7703" s="37" t="n">
        <v>22</v>
      </c>
      <c r="E7703" s="37" t="n">
        <v>1</v>
      </c>
      <c r="F7703" s="37" t="n">
        <v>1</v>
      </c>
      <c r="G7703" s="37" t="n">
        <v>1</v>
      </c>
      <c r="H7703" s="37" t="n">
        <v>0</v>
      </c>
      <c r="I7703" s="37" t="n">
        <v>0</v>
      </c>
      <c r="J7703" s="40" t="n">
        <f aca="false">IF(C7703=0,"",D7703/C7703)</f>
        <v>1</v>
      </c>
    </row>
    <row r="7704" customFormat="false" ht="15" hidden="false" customHeight="false" outlineLevel="0" collapsed="false">
      <c r="A7704" s="37" t="s">
        <v>1429</v>
      </c>
      <c r="B7704" s="37" t="s">
        <v>272</v>
      </c>
      <c r="C7704" s="37" t="n">
        <v>22</v>
      </c>
      <c r="D7704" s="37" t="n">
        <v>21</v>
      </c>
      <c r="E7704" s="37" t="n">
        <v>0</v>
      </c>
      <c r="F7704" s="37" t="n">
        <v>1</v>
      </c>
      <c r="G7704" s="37" t="n">
        <v>0</v>
      </c>
      <c r="H7704" s="37" t="n">
        <v>2</v>
      </c>
      <c r="I7704" s="37" t="n">
        <v>4</v>
      </c>
      <c r="J7704" s="40" t="n">
        <f aca="false">IF(C7704=0,"",D7704/C7704)</f>
        <v>0.954545454545455</v>
      </c>
    </row>
    <row r="7705" customFormat="false" ht="15" hidden="false" customHeight="false" outlineLevel="0" collapsed="false">
      <c r="A7705" s="37" t="s">
        <v>1429</v>
      </c>
      <c r="B7705" s="37" t="s">
        <v>273</v>
      </c>
      <c r="C7705" s="37" t="n">
        <v>22</v>
      </c>
      <c r="D7705" s="37" t="n">
        <v>21</v>
      </c>
      <c r="E7705" s="37" t="n">
        <v>0</v>
      </c>
      <c r="F7705" s="37" t="n">
        <v>0</v>
      </c>
      <c r="G7705" s="37" t="n">
        <v>0</v>
      </c>
      <c r="H7705" s="37" t="n">
        <v>2</v>
      </c>
      <c r="I7705" s="37" t="n">
        <v>4</v>
      </c>
      <c r="J7705" s="40" t="n">
        <f aca="false">IF(C7705=0,"",D7705/C7705)</f>
        <v>0.954545454545455</v>
      </c>
    </row>
    <row r="7706" customFormat="false" ht="15" hidden="false" customHeight="false" outlineLevel="0" collapsed="false">
      <c r="A7706" s="37" t="s">
        <v>1429</v>
      </c>
      <c r="B7706" s="37" t="s">
        <v>274</v>
      </c>
      <c r="C7706" s="37" t="n">
        <v>22</v>
      </c>
      <c r="D7706" s="37" t="n">
        <v>21</v>
      </c>
      <c r="E7706" s="37" t="n">
        <v>1</v>
      </c>
      <c r="F7706" s="37" t="n">
        <v>1</v>
      </c>
      <c r="G7706" s="37" t="n">
        <v>0</v>
      </c>
      <c r="H7706" s="37" t="n">
        <v>3</v>
      </c>
      <c r="I7706" s="37" t="n">
        <v>0</v>
      </c>
      <c r="J7706" s="40" t="n">
        <f aca="false">IF(C7706=0,"",D7706/C7706)</f>
        <v>0.954545454545455</v>
      </c>
    </row>
    <row r="7707" customFormat="false" ht="15" hidden="false" customHeight="false" outlineLevel="0" collapsed="false">
      <c r="A7707" s="37" t="s">
        <v>1429</v>
      </c>
      <c r="B7707" s="37" t="s">
        <v>275</v>
      </c>
      <c r="C7707" s="37" t="n">
        <v>22</v>
      </c>
      <c r="D7707" s="37" t="n">
        <v>19</v>
      </c>
      <c r="E7707" s="37" t="n">
        <v>1</v>
      </c>
      <c r="F7707" s="37" t="n">
        <v>0</v>
      </c>
      <c r="G7707" s="37" t="n">
        <v>0</v>
      </c>
      <c r="H7707" s="37" t="n">
        <v>1</v>
      </c>
      <c r="I7707" s="37" t="n">
        <v>2</v>
      </c>
      <c r="J7707" s="40" t="n">
        <f aca="false">IF(C7707=0,"",D7707/C7707)</f>
        <v>0.863636363636364</v>
      </c>
    </row>
    <row r="7708" customFormat="false" ht="15" hidden="false" customHeight="false" outlineLevel="0" collapsed="false">
      <c r="A7708" s="37" t="s">
        <v>1429</v>
      </c>
      <c r="B7708" s="37" t="s">
        <v>276</v>
      </c>
      <c r="C7708" s="37" t="n">
        <v>22</v>
      </c>
      <c r="D7708" s="37" t="n">
        <v>22</v>
      </c>
      <c r="E7708" s="37" t="n">
        <v>2</v>
      </c>
      <c r="F7708" s="37" t="n">
        <v>1</v>
      </c>
      <c r="G7708" s="37" t="n">
        <v>0</v>
      </c>
      <c r="H7708" s="37" t="n">
        <v>2</v>
      </c>
      <c r="I7708" s="37" t="n">
        <v>5</v>
      </c>
      <c r="J7708" s="40" t="n">
        <f aca="false">IF(C7708=0,"",D7708/C7708)</f>
        <v>1</v>
      </c>
    </row>
    <row r="7709" customFormat="false" ht="15" hidden="false" customHeight="false" outlineLevel="0" collapsed="false">
      <c r="A7709" s="37" t="s">
        <v>1429</v>
      </c>
      <c r="B7709" s="37" t="s">
        <v>277</v>
      </c>
      <c r="C7709" s="37" t="n">
        <v>22</v>
      </c>
      <c r="D7709" s="37" t="n">
        <v>20</v>
      </c>
      <c r="E7709" s="37" t="n">
        <v>1</v>
      </c>
      <c r="F7709" s="37" t="n">
        <v>0</v>
      </c>
      <c r="G7709" s="37" t="n">
        <v>0</v>
      </c>
      <c r="H7709" s="37" t="n">
        <v>0</v>
      </c>
      <c r="I7709" s="37" t="n">
        <v>0</v>
      </c>
      <c r="J7709" s="40" t="n">
        <f aca="false">IF(C7709=0,"",D7709/C7709)</f>
        <v>0.909090909090909</v>
      </c>
    </row>
    <row r="7710" customFormat="false" ht="15" hidden="false" customHeight="false" outlineLevel="0" collapsed="false">
      <c r="A7710" s="37" t="s">
        <v>1429</v>
      </c>
      <c r="B7710" s="37" t="s">
        <v>278</v>
      </c>
      <c r="C7710" s="37" t="n">
        <v>22</v>
      </c>
      <c r="D7710" s="37" t="n">
        <v>20</v>
      </c>
      <c r="E7710" s="37" t="n">
        <v>0</v>
      </c>
      <c r="F7710" s="37" t="n">
        <v>0</v>
      </c>
      <c r="G7710" s="37" t="n">
        <v>0</v>
      </c>
      <c r="H7710" s="37" t="n">
        <v>0</v>
      </c>
      <c r="I7710" s="37" t="n">
        <v>0</v>
      </c>
      <c r="J7710" s="40" t="n">
        <f aca="false">IF(C7710=0,"",D7710/C7710)</f>
        <v>0.909090909090909</v>
      </c>
    </row>
    <row r="7711" customFormat="false" ht="15" hidden="false" customHeight="false" outlineLevel="0" collapsed="false">
      <c r="A7711" s="37" t="s">
        <v>1429</v>
      </c>
      <c r="B7711" s="37" t="s">
        <v>279</v>
      </c>
      <c r="C7711" s="37" t="n">
        <v>22</v>
      </c>
      <c r="D7711" s="37" t="n">
        <v>20</v>
      </c>
      <c r="E7711" s="37" t="n">
        <v>1</v>
      </c>
      <c r="F7711" s="37" t="n">
        <v>1</v>
      </c>
      <c r="G7711" s="37" t="n">
        <v>0</v>
      </c>
      <c r="H7711" s="37" t="n">
        <v>1</v>
      </c>
      <c r="I7711" s="37" t="n">
        <v>2</v>
      </c>
      <c r="J7711" s="40" t="n">
        <f aca="false">IF(C7711=0,"",D7711/C7711)</f>
        <v>0.909090909090909</v>
      </c>
    </row>
    <row r="7712" customFormat="false" ht="15" hidden="false" customHeight="false" outlineLevel="0" collapsed="false">
      <c r="A7712" s="37" t="s">
        <v>1429</v>
      </c>
      <c r="B7712" s="37" t="s">
        <v>280</v>
      </c>
      <c r="C7712" s="37" t="n">
        <v>22</v>
      </c>
      <c r="D7712" s="37" t="n">
        <v>21</v>
      </c>
      <c r="E7712" s="37" t="n">
        <v>1</v>
      </c>
      <c r="F7712" s="37" t="n">
        <v>1</v>
      </c>
      <c r="G7712" s="37" t="n">
        <v>1</v>
      </c>
      <c r="H7712" s="37" t="n">
        <v>2</v>
      </c>
      <c r="I7712" s="37" t="n">
        <v>9</v>
      </c>
      <c r="J7712" s="40" t="n">
        <f aca="false">IF(C7712=0,"",D7712/C7712)</f>
        <v>0.954545454545455</v>
      </c>
    </row>
    <row r="7713" customFormat="false" ht="15" hidden="false" customHeight="false" outlineLevel="0" collapsed="false">
      <c r="A7713" s="37" t="s">
        <v>1429</v>
      </c>
      <c r="B7713" s="37" t="s">
        <v>281</v>
      </c>
      <c r="C7713" s="37" t="n">
        <v>22</v>
      </c>
      <c r="D7713" s="37" t="n">
        <v>22</v>
      </c>
      <c r="E7713" s="37" t="n">
        <v>0</v>
      </c>
      <c r="F7713" s="37" t="n">
        <v>0</v>
      </c>
      <c r="G7713" s="37" t="n">
        <v>0</v>
      </c>
      <c r="H7713" s="37" t="n">
        <v>1</v>
      </c>
      <c r="I7713" s="37" t="n">
        <v>0</v>
      </c>
      <c r="J7713" s="40" t="n">
        <f aca="false">IF(C7713=0,"",D7713/C7713)</f>
        <v>1</v>
      </c>
    </row>
    <row r="7714" customFormat="false" ht="15" hidden="false" customHeight="false" outlineLevel="0" collapsed="false">
      <c r="A7714" s="37" t="s">
        <v>693</v>
      </c>
      <c r="B7714" s="37" t="s">
        <v>270</v>
      </c>
      <c r="C7714" s="37" t="n">
        <v>22</v>
      </c>
      <c r="D7714" s="37" t="n">
        <v>22</v>
      </c>
      <c r="E7714" s="37" t="n">
        <v>0</v>
      </c>
      <c r="F7714" s="37" t="n">
        <v>0</v>
      </c>
      <c r="G7714" s="37" t="n">
        <v>1</v>
      </c>
      <c r="H7714" s="37" t="n">
        <v>2</v>
      </c>
      <c r="I7714" s="37" t="n">
        <v>2</v>
      </c>
      <c r="J7714" s="40" t="n">
        <f aca="false">IF(C7714=0,"",D7714/C7714)</f>
        <v>1</v>
      </c>
    </row>
    <row r="7715" customFormat="false" ht="15" hidden="false" customHeight="false" outlineLevel="0" collapsed="false">
      <c r="A7715" s="37" t="s">
        <v>693</v>
      </c>
      <c r="B7715" s="37" t="s">
        <v>271</v>
      </c>
      <c r="C7715" s="37" t="n">
        <v>22</v>
      </c>
      <c r="D7715" s="37" t="n">
        <v>17</v>
      </c>
      <c r="E7715" s="37" t="n">
        <v>0</v>
      </c>
      <c r="F7715" s="37" t="n">
        <v>0</v>
      </c>
      <c r="G7715" s="37" t="n">
        <v>0</v>
      </c>
      <c r="H7715" s="37" t="n">
        <v>2</v>
      </c>
      <c r="I7715" s="37" t="n">
        <v>0</v>
      </c>
      <c r="J7715" s="40" t="n">
        <f aca="false">IF(C7715=0,"",D7715/C7715)</f>
        <v>0.772727272727273</v>
      </c>
    </row>
    <row r="7716" customFormat="false" ht="15" hidden="false" customHeight="false" outlineLevel="0" collapsed="false">
      <c r="A7716" s="37" t="s">
        <v>693</v>
      </c>
      <c r="B7716" s="37" t="s">
        <v>272</v>
      </c>
      <c r="C7716" s="37" t="n">
        <v>22</v>
      </c>
      <c r="D7716" s="37" t="n">
        <v>20</v>
      </c>
      <c r="E7716" s="37" t="n">
        <v>2</v>
      </c>
      <c r="F7716" s="37" t="n">
        <v>0</v>
      </c>
      <c r="G7716" s="37" t="n">
        <v>0</v>
      </c>
      <c r="H7716" s="37" t="n">
        <v>2</v>
      </c>
      <c r="I7716" s="37" t="n">
        <v>2</v>
      </c>
      <c r="J7716" s="40" t="n">
        <f aca="false">IF(C7716=0,"",D7716/C7716)</f>
        <v>0.909090909090909</v>
      </c>
    </row>
    <row r="7717" customFormat="false" ht="15" hidden="false" customHeight="false" outlineLevel="0" collapsed="false">
      <c r="A7717" s="37" t="s">
        <v>693</v>
      </c>
      <c r="B7717" s="37" t="s">
        <v>273</v>
      </c>
      <c r="C7717" s="37" t="n">
        <v>22</v>
      </c>
      <c r="D7717" s="37" t="n">
        <v>20</v>
      </c>
      <c r="E7717" s="37" t="n">
        <v>0</v>
      </c>
      <c r="F7717" s="37" t="n">
        <v>0</v>
      </c>
      <c r="G7717" s="37" t="n">
        <v>0</v>
      </c>
      <c r="H7717" s="37" t="n">
        <v>2</v>
      </c>
      <c r="I7717" s="37" t="n">
        <v>1</v>
      </c>
      <c r="J7717" s="40" t="n">
        <f aca="false">IF(C7717=0,"",D7717/C7717)</f>
        <v>0.909090909090909</v>
      </c>
    </row>
    <row r="7718" customFormat="false" ht="15" hidden="false" customHeight="false" outlineLevel="0" collapsed="false">
      <c r="A7718" s="37" t="s">
        <v>693</v>
      </c>
      <c r="B7718" s="37" t="s">
        <v>274</v>
      </c>
      <c r="C7718" s="37" t="n">
        <v>22</v>
      </c>
      <c r="D7718" s="37" t="n">
        <v>16</v>
      </c>
      <c r="E7718" s="37" t="n">
        <v>1</v>
      </c>
      <c r="F7718" s="37" t="n">
        <v>1</v>
      </c>
      <c r="G7718" s="37" t="n">
        <v>0</v>
      </c>
      <c r="H7718" s="37" t="n">
        <v>3</v>
      </c>
      <c r="I7718" s="37" t="n">
        <v>1</v>
      </c>
      <c r="J7718" s="40" t="n">
        <f aca="false">IF(C7718=0,"",D7718/C7718)</f>
        <v>0.727272727272727</v>
      </c>
    </row>
    <row r="7719" customFormat="false" ht="15" hidden="false" customHeight="false" outlineLevel="0" collapsed="false">
      <c r="A7719" s="37" t="s">
        <v>693</v>
      </c>
      <c r="B7719" s="37" t="s">
        <v>275</v>
      </c>
      <c r="C7719" s="37" t="n">
        <v>22</v>
      </c>
      <c r="D7719" s="37" t="n">
        <v>21</v>
      </c>
      <c r="E7719" s="37" t="n">
        <v>1</v>
      </c>
      <c r="F7719" s="37" t="n">
        <v>1</v>
      </c>
      <c r="G7719" s="37" t="n">
        <v>0</v>
      </c>
      <c r="H7719" s="37" t="n">
        <v>1</v>
      </c>
      <c r="I7719" s="37" t="n">
        <v>2</v>
      </c>
      <c r="J7719" s="40" t="n">
        <f aca="false">IF(C7719=0,"",D7719/C7719)</f>
        <v>0.954545454545455</v>
      </c>
    </row>
    <row r="7720" customFormat="false" ht="15" hidden="false" customHeight="false" outlineLevel="0" collapsed="false">
      <c r="A7720" s="37" t="s">
        <v>693</v>
      </c>
      <c r="B7720" s="37" t="s">
        <v>276</v>
      </c>
      <c r="C7720" s="37" t="n">
        <v>22</v>
      </c>
      <c r="D7720" s="37" t="n">
        <v>21</v>
      </c>
      <c r="E7720" s="37" t="n">
        <v>0</v>
      </c>
      <c r="F7720" s="37" t="n">
        <v>1</v>
      </c>
      <c r="G7720" s="37" t="n">
        <v>0</v>
      </c>
      <c r="H7720" s="37" t="n">
        <v>1</v>
      </c>
      <c r="I7720" s="37" t="n">
        <v>0</v>
      </c>
      <c r="J7720" s="40" t="n">
        <f aca="false">IF(C7720=0,"",D7720/C7720)</f>
        <v>0.954545454545455</v>
      </c>
    </row>
    <row r="7721" customFormat="false" ht="15" hidden="false" customHeight="false" outlineLevel="0" collapsed="false">
      <c r="A7721" s="37" t="s">
        <v>693</v>
      </c>
      <c r="B7721" s="37" t="s">
        <v>277</v>
      </c>
      <c r="C7721" s="37" t="n">
        <v>22</v>
      </c>
      <c r="D7721" s="37" t="n">
        <v>20</v>
      </c>
      <c r="E7721" s="37" t="n">
        <v>0</v>
      </c>
      <c r="F7721" s="37" t="n">
        <v>3</v>
      </c>
      <c r="G7721" s="37" t="n">
        <v>0</v>
      </c>
      <c r="H7721" s="37" t="n">
        <v>0</v>
      </c>
      <c r="I7721" s="37" t="n">
        <v>0</v>
      </c>
      <c r="J7721" s="40" t="n">
        <f aca="false">IF(C7721=0,"",D7721/C7721)</f>
        <v>0.909090909090909</v>
      </c>
    </row>
    <row r="7722" customFormat="false" ht="15" hidden="false" customHeight="false" outlineLevel="0" collapsed="false">
      <c r="A7722" s="37" t="s">
        <v>693</v>
      </c>
      <c r="B7722" s="37" t="s">
        <v>278</v>
      </c>
      <c r="C7722" s="37" t="n">
        <v>22</v>
      </c>
      <c r="D7722" s="37" t="n">
        <v>20</v>
      </c>
      <c r="E7722" s="37" t="n">
        <v>0</v>
      </c>
      <c r="F7722" s="37" t="n">
        <v>0</v>
      </c>
      <c r="G7722" s="37" t="n">
        <v>0</v>
      </c>
      <c r="H7722" s="37" t="n">
        <v>1</v>
      </c>
      <c r="I7722" s="37" t="n">
        <v>5</v>
      </c>
      <c r="J7722" s="40" t="n">
        <f aca="false">IF(C7722=0,"",D7722/C7722)</f>
        <v>0.909090909090909</v>
      </c>
    </row>
    <row r="7723" customFormat="false" ht="15" hidden="false" customHeight="false" outlineLevel="0" collapsed="false">
      <c r="A7723" s="37" t="s">
        <v>693</v>
      </c>
      <c r="B7723" s="37" t="s">
        <v>279</v>
      </c>
      <c r="C7723" s="37" t="n">
        <v>22</v>
      </c>
      <c r="D7723" s="37" t="n">
        <v>20</v>
      </c>
      <c r="E7723" s="37" t="n">
        <v>0</v>
      </c>
      <c r="F7723" s="37" t="n">
        <v>1</v>
      </c>
      <c r="G7723" s="37" t="n">
        <v>2</v>
      </c>
      <c r="H7723" s="37" t="n">
        <v>1</v>
      </c>
      <c r="I7723" s="37" t="n">
        <v>1</v>
      </c>
      <c r="J7723" s="40" t="n">
        <f aca="false">IF(C7723=0,"",D7723/C7723)</f>
        <v>0.909090909090909</v>
      </c>
    </row>
    <row r="7724" customFormat="false" ht="15" hidden="false" customHeight="false" outlineLevel="0" collapsed="false">
      <c r="A7724" s="37" t="s">
        <v>693</v>
      </c>
      <c r="B7724" s="37" t="s">
        <v>280</v>
      </c>
      <c r="C7724" s="37" t="n">
        <v>22</v>
      </c>
      <c r="D7724" s="37" t="n">
        <v>21</v>
      </c>
      <c r="E7724" s="37" t="n">
        <v>0</v>
      </c>
      <c r="F7724" s="37" t="n">
        <v>0</v>
      </c>
      <c r="G7724" s="37" t="n">
        <v>0</v>
      </c>
      <c r="H7724" s="37" t="n">
        <v>1</v>
      </c>
      <c r="I7724" s="37" t="n">
        <v>0</v>
      </c>
      <c r="J7724" s="40" t="n">
        <f aca="false">IF(C7724=0,"",D7724/C7724)</f>
        <v>0.954545454545455</v>
      </c>
    </row>
    <row r="7725" customFormat="false" ht="15" hidden="false" customHeight="false" outlineLevel="0" collapsed="false">
      <c r="A7725" s="37" t="s">
        <v>693</v>
      </c>
      <c r="B7725" s="37" t="s">
        <v>281</v>
      </c>
      <c r="C7725" s="37" t="n">
        <v>22</v>
      </c>
      <c r="D7725" s="37" t="n">
        <v>22</v>
      </c>
      <c r="E7725" s="37" t="n">
        <v>0</v>
      </c>
      <c r="F7725" s="37" t="n">
        <v>1</v>
      </c>
      <c r="G7725" s="37" t="n">
        <v>1</v>
      </c>
      <c r="H7725" s="37" t="n">
        <v>3</v>
      </c>
      <c r="I7725" s="37" t="n">
        <v>2</v>
      </c>
      <c r="J7725" s="40" t="n">
        <f aca="false">IF(C7725=0,"",D7725/C7725)</f>
        <v>1</v>
      </c>
    </row>
    <row r="7726" customFormat="false" ht="15" hidden="false" customHeight="false" outlineLevel="0" collapsed="false">
      <c r="A7726" s="37" t="s">
        <v>1432</v>
      </c>
      <c r="B7726" s="37" t="s">
        <v>270</v>
      </c>
      <c r="C7726" s="37" t="n">
        <v>22</v>
      </c>
      <c r="D7726" s="37" t="n">
        <v>21</v>
      </c>
      <c r="E7726" s="37" t="n">
        <v>0</v>
      </c>
      <c r="F7726" s="37" t="n">
        <v>0</v>
      </c>
      <c r="G7726" s="37" t="n">
        <v>0</v>
      </c>
      <c r="H7726" s="37" t="n">
        <v>0</v>
      </c>
      <c r="I7726" s="37" t="n">
        <v>0</v>
      </c>
      <c r="J7726" s="40" t="n">
        <f aca="false">IF(C7726=0,"",D7726/C7726)</f>
        <v>0.954545454545455</v>
      </c>
    </row>
    <row r="7727" customFormat="false" ht="15" hidden="false" customHeight="false" outlineLevel="0" collapsed="false">
      <c r="A7727" s="37" t="s">
        <v>1432</v>
      </c>
      <c r="B7727" s="37" t="s">
        <v>271</v>
      </c>
      <c r="C7727" s="37" t="n">
        <v>22</v>
      </c>
      <c r="D7727" s="37" t="n">
        <v>21</v>
      </c>
      <c r="E7727" s="37" t="n">
        <v>0</v>
      </c>
      <c r="F7727" s="37" t="n">
        <v>1</v>
      </c>
      <c r="G7727" s="37" t="n">
        <v>1</v>
      </c>
      <c r="H7727" s="37" t="n">
        <v>5</v>
      </c>
      <c r="I7727" s="37" t="n">
        <v>2</v>
      </c>
      <c r="J7727" s="40" t="n">
        <f aca="false">IF(C7727=0,"",D7727/C7727)</f>
        <v>0.954545454545455</v>
      </c>
    </row>
    <row r="7728" customFormat="false" ht="15" hidden="false" customHeight="false" outlineLevel="0" collapsed="false">
      <c r="A7728" s="37" t="s">
        <v>1432</v>
      </c>
      <c r="B7728" s="37" t="s">
        <v>272</v>
      </c>
      <c r="C7728" s="37" t="n">
        <v>22</v>
      </c>
      <c r="D7728" s="37" t="n">
        <v>20</v>
      </c>
      <c r="E7728" s="37" t="n">
        <v>2</v>
      </c>
      <c r="F7728" s="37" t="n">
        <v>2</v>
      </c>
      <c r="G7728" s="37" t="n">
        <v>0</v>
      </c>
      <c r="H7728" s="37" t="n">
        <v>0</v>
      </c>
      <c r="I7728" s="37" t="n">
        <v>1</v>
      </c>
      <c r="J7728" s="40" t="n">
        <f aca="false">IF(C7728=0,"",D7728/C7728)</f>
        <v>0.909090909090909</v>
      </c>
    </row>
    <row r="7729" customFormat="false" ht="15" hidden="false" customHeight="false" outlineLevel="0" collapsed="false">
      <c r="A7729" s="37" t="s">
        <v>1432</v>
      </c>
      <c r="B7729" s="37" t="s">
        <v>273</v>
      </c>
      <c r="C7729" s="37" t="n">
        <v>22</v>
      </c>
      <c r="D7729" s="37" t="n">
        <v>21</v>
      </c>
      <c r="E7729" s="37" t="n">
        <v>3</v>
      </c>
      <c r="F7729" s="37" t="n">
        <v>0</v>
      </c>
      <c r="G7729" s="37" t="n">
        <v>0</v>
      </c>
      <c r="H7729" s="37" t="n">
        <v>1</v>
      </c>
      <c r="I7729" s="37" t="n">
        <v>1</v>
      </c>
      <c r="J7729" s="40" t="n">
        <f aca="false">IF(C7729=0,"",D7729/C7729)</f>
        <v>0.954545454545455</v>
      </c>
    </row>
    <row r="7730" customFormat="false" ht="15" hidden="false" customHeight="false" outlineLevel="0" collapsed="false">
      <c r="A7730" s="37" t="s">
        <v>1432</v>
      </c>
      <c r="B7730" s="37" t="s">
        <v>274</v>
      </c>
      <c r="C7730" s="37" t="n">
        <v>22</v>
      </c>
      <c r="D7730" s="37" t="n">
        <v>20</v>
      </c>
      <c r="E7730" s="37" t="n">
        <v>0</v>
      </c>
      <c r="F7730" s="37" t="n">
        <v>2</v>
      </c>
      <c r="G7730" s="37" t="n">
        <v>0</v>
      </c>
      <c r="H7730" s="37" t="n">
        <v>0</v>
      </c>
      <c r="I7730" s="37" t="n">
        <v>2</v>
      </c>
      <c r="J7730" s="40" t="n">
        <f aca="false">IF(C7730=0,"",D7730/C7730)</f>
        <v>0.909090909090909</v>
      </c>
    </row>
    <row r="7731" customFormat="false" ht="15" hidden="false" customHeight="false" outlineLevel="0" collapsed="false">
      <c r="A7731" s="37" t="s">
        <v>1432</v>
      </c>
      <c r="B7731" s="37" t="s">
        <v>275</v>
      </c>
      <c r="C7731" s="37" t="n">
        <v>22</v>
      </c>
      <c r="D7731" s="37" t="n">
        <v>20</v>
      </c>
      <c r="E7731" s="37" t="n">
        <v>2</v>
      </c>
      <c r="F7731" s="37" t="n">
        <v>0</v>
      </c>
      <c r="G7731" s="37" t="n">
        <v>0</v>
      </c>
      <c r="H7731" s="37" t="n">
        <v>1</v>
      </c>
      <c r="I7731" s="37" t="n">
        <v>4</v>
      </c>
      <c r="J7731" s="40" t="n">
        <f aca="false">IF(C7731=0,"",D7731/C7731)</f>
        <v>0.909090909090909</v>
      </c>
    </row>
    <row r="7732" customFormat="false" ht="15" hidden="false" customHeight="false" outlineLevel="0" collapsed="false">
      <c r="A7732" s="37" t="s">
        <v>1432</v>
      </c>
      <c r="B7732" s="37" t="s">
        <v>276</v>
      </c>
      <c r="C7732" s="37" t="n">
        <v>22</v>
      </c>
      <c r="D7732" s="37" t="n">
        <v>21</v>
      </c>
      <c r="E7732" s="37" t="n">
        <v>0</v>
      </c>
      <c r="F7732" s="37" t="n">
        <v>3</v>
      </c>
      <c r="G7732" s="37" t="n">
        <v>2</v>
      </c>
      <c r="H7732" s="37" t="n">
        <v>2</v>
      </c>
      <c r="I7732" s="37" t="n">
        <v>0</v>
      </c>
      <c r="J7732" s="40" t="n">
        <f aca="false">IF(C7732=0,"",D7732/C7732)</f>
        <v>0.954545454545455</v>
      </c>
    </row>
    <row r="7733" customFormat="false" ht="15" hidden="false" customHeight="false" outlineLevel="0" collapsed="false">
      <c r="A7733" s="37" t="s">
        <v>1432</v>
      </c>
      <c r="B7733" s="37" t="s">
        <v>277</v>
      </c>
      <c r="C7733" s="37" t="n">
        <v>22</v>
      </c>
      <c r="D7733" s="37" t="n">
        <v>19</v>
      </c>
      <c r="E7733" s="37" t="n">
        <v>1</v>
      </c>
      <c r="F7733" s="37" t="n">
        <v>2</v>
      </c>
      <c r="G7733" s="37" t="n">
        <v>1</v>
      </c>
      <c r="H7733" s="37" t="n">
        <v>4</v>
      </c>
      <c r="I7733" s="37" t="n">
        <v>3</v>
      </c>
      <c r="J7733" s="40" t="n">
        <f aca="false">IF(C7733=0,"",D7733/C7733)</f>
        <v>0.863636363636364</v>
      </c>
    </row>
    <row r="7734" customFormat="false" ht="15" hidden="false" customHeight="false" outlineLevel="0" collapsed="false">
      <c r="A7734" s="37" t="s">
        <v>1432</v>
      </c>
      <c r="B7734" s="37" t="s">
        <v>278</v>
      </c>
      <c r="C7734" s="37" t="n">
        <v>22</v>
      </c>
      <c r="D7734" s="37" t="n">
        <v>14</v>
      </c>
      <c r="E7734" s="37" t="n">
        <v>1</v>
      </c>
      <c r="F7734" s="37" t="n">
        <v>0</v>
      </c>
      <c r="G7734" s="37" t="n">
        <v>0</v>
      </c>
      <c r="H7734" s="37" t="n">
        <v>3</v>
      </c>
      <c r="I7734" s="37" t="n">
        <v>3</v>
      </c>
      <c r="J7734" s="40" t="n">
        <f aca="false">IF(C7734=0,"",D7734/C7734)</f>
        <v>0.636363636363636</v>
      </c>
    </row>
    <row r="7735" customFormat="false" ht="15" hidden="false" customHeight="false" outlineLevel="0" collapsed="false">
      <c r="A7735" s="37" t="s">
        <v>1432</v>
      </c>
      <c r="B7735" s="37" t="s">
        <v>279</v>
      </c>
      <c r="C7735" s="37" t="n">
        <v>22</v>
      </c>
      <c r="D7735" s="37" t="n">
        <v>19</v>
      </c>
      <c r="E7735" s="37" t="n">
        <v>2</v>
      </c>
      <c r="F7735" s="37" t="n">
        <v>2</v>
      </c>
      <c r="G7735" s="37" t="n">
        <v>0</v>
      </c>
      <c r="H7735" s="37" t="n">
        <v>0</v>
      </c>
      <c r="I7735" s="37" t="n">
        <v>0</v>
      </c>
      <c r="J7735" s="40" t="n">
        <f aca="false">IF(C7735=0,"",D7735/C7735)</f>
        <v>0.863636363636364</v>
      </c>
    </row>
    <row r="7736" customFormat="false" ht="15" hidden="false" customHeight="false" outlineLevel="0" collapsed="false">
      <c r="A7736" s="37" t="s">
        <v>1432</v>
      </c>
      <c r="B7736" s="37" t="s">
        <v>280</v>
      </c>
      <c r="C7736" s="37" t="n">
        <v>22</v>
      </c>
      <c r="D7736" s="37" t="n">
        <v>21</v>
      </c>
      <c r="E7736" s="37" t="n">
        <v>0</v>
      </c>
      <c r="F7736" s="37" t="n">
        <v>0</v>
      </c>
      <c r="G7736" s="37" t="n">
        <v>0</v>
      </c>
      <c r="H7736" s="37" t="n">
        <v>1</v>
      </c>
      <c r="I7736" s="37" t="n">
        <v>0</v>
      </c>
      <c r="J7736" s="40" t="n">
        <f aca="false">IF(C7736=0,"",D7736/C7736)</f>
        <v>0.954545454545455</v>
      </c>
    </row>
    <row r="7737" customFormat="false" ht="15" hidden="false" customHeight="false" outlineLevel="0" collapsed="false">
      <c r="A7737" s="37" t="s">
        <v>1432</v>
      </c>
      <c r="B7737" s="37" t="s">
        <v>281</v>
      </c>
      <c r="C7737" s="37" t="n">
        <v>22</v>
      </c>
      <c r="D7737" s="37" t="n">
        <v>19</v>
      </c>
      <c r="E7737" s="37" t="n">
        <v>0</v>
      </c>
      <c r="F7737" s="37" t="n">
        <v>0</v>
      </c>
      <c r="G7737" s="37" t="n">
        <v>0</v>
      </c>
      <c r="H7737" s="37" t="n">
        <v>1</v>
      </c>
      <c r="I7737" s="37" t="n">
        <v>0</v>
      </c>
      <c r="J7737" s="40" t="n">
        <f aca="false">IF(C7737=0,"",D7737/C7737)</f>
        <v>0.863636363636364</v>
      </c>
    </row>
    <row r="7738" customFormat="false" ht="15" hidden="false" customHeight="false" outlineLevel="0" collapsed="false">
      <c r="A7738" s="37" t="s">
        <v>1433</v>
      </c>
      <c r="B7738" s="37" t="s">
        <v>270</v>
      </c>
      <c r="C7738" s="37" t="n">
        <v>22</v>
      </c>
      <c r="D7738" s="37" t="n">
        <v>21</v>
      </c>
      <c r="E7738" s="37" t="n">
        <v>1</v>
      </c>
      <c r="F7738" s="37" t="n">
        <v>0</v>
      </c>
      <c r="G7738" s="37" t="n">
        <v>1</v>
      </c>
      <c r="H7738" s="37" t="n">
        <v>2</v>
      </c>
      <c r="I7738" s="37" t="n">
        <v>2</v>
      </c>
      <c r="J7738" s="40" t="n">
        <f aca="false">IF(C7738=0,"",D7738/C7738)</f>
        <v>0.954545454545455</v>
      </c>
    </row>
    <row r="7739" customFormat="false" ht="15" hidden="false" customHeight="false" outlineLevel="0" collapsed="false">
      <c r="A7739" s="37" t="s">
        <v>1433</v>
      </c>
      <c r="B7739" s="37" t="s">
        <v>271</v>
      </c>
      <c r="C7739" s="37" t="n">
        <v>22</v>
      </c>
      <c r="D7739" s="37" t="n">
        <v>21</v>
      </c>
      <c r="E7739" s="37" t="n">
        <v>1</v>
      </c>
      <c r="F7739" s="37" t="n">
        <v>0</v>
      </c>
      <c r="G7739" s="37" t="n">
        <v>0</v>
      </c>
      <c r="H7739" s="37" t="n">
        <v>3</v>
      </c>
      <c r="I7739" s="37" t="n">
        <v>0</v>
      </c>
      <c r="J7739" s="40" t="n">
        <f aca="false">IF(C7739=0,"",D7739/C7739)</f>
        <v>0.954545454545455</v>
      </c>
    </row>
    <row r="7740" customFormat="false" ht="15" hidden="false" customHeight="false" outlineLevel="0" collapsed="false">
      <c r="A7740" s="37" t="s">
        <v>1433</v>
      </c>
      <c r="B7740" s="37" t="s">
        <v>272</v>
      </c>
      <c r="C7740" s="37" t="n">
        <v>22</v>
      </c>
      <c r="D7740" s="37" t="n">
        <v>21</v>
      </c>
      <c r="E7740" s="37" t="n">
        <v>2</v>
      </c>
      <c r="F7740" s="37" t="n">
        <v>1</v>
      </c>
      <c r="G7740" s="37" t="n">
        <v>0</v>
      </c>
      <c r="H7740" s="37" t="n">
        <v>3</v>
      </c>
      <c r="I7740" s="37" t="n">
        <v>0</v>
      </c>
      <c r="J7740" s="40" t="n">
        <f aca="false">IF(C7740=0,"",D7740/C7740)</f>
        <v>0.954545454545455</v>
      </c>
    </row>
    <row r="7741" customFormat="false" ht="15" hidden="false" customHeight="false" outlineLevel="0" collapsed="false">
      <c r="A7741" s="37" t="s">
        <v>1433</v>
      </c>
      <c r="B7741" s="37" t="s">
        <v>273</v>
      </c>
      <c r="C7741" s="37" t="n">
        <v>22</v>
      </c>
      <c r="D7741" s="37" t="n">
        <v>20</v>
      </c>
      <c r="E7741" s="37" t="n">
        <v>1</v>
      </c>
      <c r="F7741" s="37" t="n">
        <v>2</v>
      </c>
      <c r="G7741" s="37" t="n">
        <v>0</v>
      </c>
      <c r="H7741" s="37" t="n">
        <v>3</v>
      </c>
      <c r="I7741" s="37" t="n">
        <v>0</v>
      </c>
      <c r="J7741" s="40" t="n">
        <f aca="false">IF(C7741=0,"",D7741/C7741)</f>
        <v>0.909090909090909</v>
      </c>
    </row>
    <row r="7742" customFormat="false" ht="15" hidden="false" customHeight="false" outlineLevel="0" collapsed="false">
      <c r="A7742" s="37" t="s">
        <v>1433</v>
      </c>
      <c r="B7742" s="37" t="s">
        <v>274</v>
      </c>
      <c r="C7742" s="37" t="n">
        <v>22</v>
      </c>
      <c r="D7742" s="37" t="n">
        <v>22</v>
      </c>
      <c r="E7742" s="37" t="n">
        <v>0</v>
      </c>
      <c r="F7742" s="37" t="n">
        <v>0</v>
      </c>
      <c r="G7742" s="37" t="n">
        <v>0</v>
      </c>
      <c r="H7742" s="37" t="n">
        <v>0</v>
      </c>
      <c r="I7742" s="37" t="n">
        <v>0</v>
      </c>
      <c r="J7742" s="40" t="n">
        <f aca="false">IF(C7742=0,"",D7742/C7742)</f>
        <v>1</v>
      </c>
    </row>
    <row r="7743" customFormat="false" ht="15" hidden="false" customHeight="false" outlineLevel="0" collapsed="false">
      <c r="A7743" s="37" t="s">
        <v>1433</v>
      </c>
      <c r="B7743" s="37" t="s">
        <v>275</v>
      </c>
      <c r="C7743" s="37" t="n">
        <v>22</v>
      </c>
      <c r="D7743" s="37" t="n">
        <v>20</v>
      </c>
      <c r="E7743" s="37" t="n">
        <v>1</v>
      </c>
      <c r="F7743" s="37" t="n">
        <v>0</v>
      </c>
      <c r="G7743" s="37" t="n">
        <v>1</v>
      </c>
      <c r="H7743" s="37" t="n">
        <v>1</v>
      </c>
      <c r="I7743" s="37" t="n">
        <v>3</v>
      </c>
      <c r="J7743" s="40" t="n">
        <f aca="false">IF(C7743=0,"",D7743/C7743)</f>
        <v>0.909090909090909</v>
      </c>
    </row>
    <row r="7744" customFormat="false" ht="15" hidden="false" customHeight="false" outlineLevel="0" collapsed="false">
      <c r="A7744" s="37" t="s">
        <v>1433</v>
      </c>
      <c r="B7744" s="37" t="s">
        <v>276</v>
      </c>
      <c r="C7744" s="37" t="n">
        <v>22</v>
      </c>
      <c r="D7744" s="37" t="n">
        <v>21</v>
      </c>
      <c r="E7744" s="37" t="n">
        <v>0</v>
      </c>
      <c r="F7744" s="37" t="n">
        <v>0</v>
      </c>
      <c r="G7744" s="37" t="n">
        <v>0</v>
      </c>
      <c r="H7744" s="37" t="n">
        <v>2</v>
      </c>
      <c r="I7744" s="37" t="n">
        <v>0</v>
      </c>
      <c r="J7744" s="40" t="n">
        <f aca="false">IF(C7744=0,"",D7744/C7744)</f>
        <v>0.954545454545455</v>
      </c>
    </row>
    <row r="7745" customFormat="false" ht="15" hidden="false" customHeight="false" outlineLevel="0" collapsed="false">
      <c r="A7745" s="37" t="s">
        <v>1433</v>
      </c>
      <c r="B7745" s="37" t="s">
        <v>277</v>
      </c>
      <c r="C7745" s="37" t="n">
        <v>22</v>
      </c>
      <c r="D7745" s="37" t="n">
        <v>20</v>
      </c>
      <c r="E7745" s="37" t="n">
        <v>0</v>
      </c>
      <c r="F7745" s="37" t="n">
        <v>0</v>
      </c>
      <c r="G7745" s="37" t="n">
        <v>0</v>
      </c>
      <c r="H7745" s="37" t="n">
        <v>1</v>
      </c>
      <c r="I7745" s="37" t="n">
        <v>1</v>
      </c>
      <c r="J7745" s="40" t="n">
        <f aca="false">IF(C7745=0,"",D7745/C7745)</f>
        <v>0.909090909090909</v>
      </c>
    </row>
    <row r="7746" customFormat="false" ht="15" hidden="false" customHeight="false" outlineLevel="0" collapsed="false">
      <c r="A7746" s="37" t="s">
        <v>1433</v>
      </c>
      <c r="B7746" s="37" t="s">
        <v>278</v>
      </c>
      <c r="C7746" s="37" t="n">
        <v>22</v>
      </c>
      <c r="D7746" s="37" t="n">
        <v>22</v>
      </c>
      <c r="E7746" s="37" t="n">
        <v>0</v>
      </c>
      <c r="F7746" s="37" t="n">
        <v>0</v>
      </c>
      <c r="G7746" s="37" t="n">
        <v>0</v>
      </c>
      <c r="H7746" s="37" t="n">
        <v>1</v>
      </c>
      <c r="I7746" s="37" t="n">
        <v>3</v>
      </c>
      <c r="J7746" s="40" t="n">
        <f aca="false">IF(C7746=0,"",D7746/C7746)</f>
        <v>1</v>
      </c>
    </row>
    <row r="7747" customFormat="false" ht="15" hidden="false" customHeight="false" outlineLevel="0" collapsed="false">
      <c r="A7747" s="37" t="s">
        <v>1433</v>
      </c>
      <c r="B7747" s="37" t="s">
        <v>279</v>
      </c>
      <c r="C7747" s="37" t="n">
        <v>22</v>
      </c>
      <c r="D7747" s="37" t="n">
        <v>22</v>
      </c>
      <c r="E7747" s="37" t="n">
        <v>1</v>
      </c>
      <c r="F7747" s="37" t="n">
        <v>2</v>
      </c>
      <c r="G7747" s="37" t="n">
        <v>0</v>
      </c>
      <c r="H7747" s="37" t="n">
        <v>2</v>
      </c>
      <c r="I7747" s="37" t="n">
        <v>1</v>
      </c>
      <c r="J7747" s="40" t="n">
        <f aca="false">IF(C7747=0,"",D7747/C7747)</f>
        <v>1</v>
      </c>
    </row>
    <row r="7748" customFormat="false" ht="15" hidden="false" customHeight="false" outlineLevel="0" collapsed="false">
      <c r="A7748" s="37" t="s">
        <v>1433</v>
      </c>
      <c r="B7748" s="37" t="s">
        <v>280</v>
      </c>
      <c r="C7748" s="37" t="n">
        <v>22</v>
      </c>
      <c r="D7748" s="37" t="n">
        <v>21</v>
      </c>
      <c r="E7748" s="37" t="n">
        <v>2</v>
      </c>
      <c r="F7748" s="37" t="n">
        <v>0</v>
      </c>
      <c r="G7748" s="37" t="n">
        <v>0</v>
      </c>
      <c r="H7748" s="37" t="n">
        <v>0</v>
      </c>
      <c r="I7748" s="37" t="n">
        <v>0</v>
      </c>
      <c r="J7748" s="40" t="n">
        <f aca="false">IF(C7748=0,"",D7748/C7748)</f>
        <v>0.954545454545455</v>
      </c>
    </row>
    <row r="7749" customFormat="false" ht="15" hidden="false" customHeight="false" outlineLevel="0" collapsed="false">
      <c r="A7749" s="37" t="s">
        <v>1433</v>
      </c>
      <c r="B7749" s="37" t="s">
        <v>281</v>
      </c>
      <c r="C7749" s="37" t="n">
        <v>22</v>
      </c>
      <c r="D7749" s="37" t="n">
        <v>22</v>
      </c>
      <c r="E7749" s="37" t="n">
        <v>0</v>
      </c>
      <c r="F7749" s="37" t="n">
        <v>3</v>
      </c>
      <c r="G7749" s="37" t="n">
        <v>0</v>
      </c>
      <c r="H7749" s="37" t="n">
        <v>1</v>
      </c>
      <c r="I7749" s="37" t="n">
        <v>1</v>
      </c>
      <c r="J7749" s="40" t="n">
        <f aca="false">IF(C7749=0,"",D7749/C7749)</f>
        <v>1</v>
      </c>
    </row>
    <row r="7750" customFormat="false" ht="15" hidden="false" customHeight="false" outlineLevel="0" collapsed="false">
      <c r="A7750" s="37" t="s">
        <v>1434</v>
      </c>
      <c r="B7750" s="37" t="s">
        <v>270</v>
      </c>
      <c r="C7750" s="37" t="n">
        <v>22</v>
      </c>
      <c r="D7750" s="37" t="n">
        <v>20</v>
      </c>
      <c r="E7750" s="37" t="n">
        <v>1</v>
      </c>
      <c r="F7750" s="37" t="n">
        <v>1</v>
      </c>
      <c r="G7750" s="37" t="n">
        <v>0</v>
      </c>
      <c r="H7750" s="37" t="n">
        <v>0</v>
      </c>
      <c r="I7750" s="37" t="n">
        <v>0</v>
      </c>
      <c r="J7750" s="40" t="n">
        <f aca="false">IF(C7750=0,"",D7750/C7750)</f>
        <v>0.909090909090909</v>
      </c>
    </row>
    <row r="7751" customFormat="false" ht="15" hidden="false" customHeight="false" outlineLevel="0" collapsed="false">
      <c r="A7751" s="37" t="s">
        <v>1434</v>
      </c>
      <c r="B7751" s="37" t="s">
        <v>271</v>
      </c>
      <c r="C7751" s="37" t="n">
        <v>22</v>
      </c>
      <c r="D7751" s="37" t="n">
        <v>19</v>
      </c>
      <c r="E7751" s="37" t="n">
        <v>0</v>
      </c>
      <c r="F7751" s="37" t="n">
        <v>2</v>
      </c>
      <c r="G7751" s="37" t="n">
        <v>0</v>
      </c>
      <c r="H7751" s="37" t="n">
        <v>1</v>
      </c>
      <c r="I7751" s="37" t="n">
        <v>0</v>
      </c>
      <c r="J7751" s="40" t="n">
        <f aca="false">IF(C7751=0,"",D7751/C7751)</f>
        <v>0.863636363636364</v>
      </c>
    </row>
    <row r="7752" customFormat="false" ht="15" hidden="false" customHeight="false" outlineLevel="0" collapsed="false">
      <c r="A7752" s="37" t="s">
        <v>1434</v>
      </c>
      <c r="B7752" s="37" t="s">
        <v>272</v>
      </c>
      <c r="C7752" s="37" t="n">
        <v>22</v>
      </c>
      <c r="D7752" s="37" t="n">
        <v>22</v>
      </c>
      <c r="E7752" s="37" t="n">
        <v>0</v>
      </c>
      <c r="F7752" s="37" t="n">
        <v>2</v>
      </c>
      <c r="G7752" s="37" t="n">
        <v>0</v>
      </c>
      <c r="H7752" s="37" t="n">
        <v>1</v>
      </c>
      <c r="I7752" s="37" t="n">
        <v>0</v>
      </c>
      <c r="J7752" s="40" t="n">
        <f aca="false">IF(C7752=0,"",D7752/C7752)</f>
        <v>1</v>
      </c>
    </row>
    <row r="7753" customFormat="false" ht="15" hidden="false" customHeight="false" outlineLevel="0" collapsed="false">
      <c r="A7753" s="37" t="s">
        <v>1434</v>
      </c>
      <c r="B7753" s="37" t="s">
        <v>273</v>
      </c>
      <c r="C7753" s="37" t="n">
        <v>22</v>
      </c>
      <c r="D7753" s="37" t="n">
        <v>21</v>
      </c>
      <c r="E7753" s="37" t="n">
        <v>0</v>
      </c>
      <c r="F7753" s="37" t="n">
        <v>0</v>
      </c>
      <c r="G7753" s="37" t="n">
        <v>0</v>
      </c>
      <c r="H7753" s="37" t="n">
        <v>2</v>
      </c>
      <c r="I7753" s="37" t="n">
        <v>1</v>
      </c>
      <c r="J7753" s="40" t="n">
        <f aca="false">IF(C7753=0,"",D7753/C7753)</f>
        <v>0.954545454545455</v>
      </c>
    </row>
    <row r="7754" customFormat="false" ht="15" hidden="false" customHeight="false" outlineLevel="0" collapsed="false">
      <c r="A7754" s="37" t="s">
        <v>1434</v>
      </c>
      <c r="B7754" s="37" t="s">
        <v>274</v>
      </c>
      <c r="C7754" s="37" t="n">
        <v>22</v>
      </c>
      <c r="D7754" s="37" t="n">
        <v>20</v>
      </c>
      <c r="E7754" s="37" t="n">
        <v>1</v>
      </c>
      <c r="F7754" s="37" t="n">
        <v>0</v>
      </c>
      <c r="G7754" s="37" t="n">
        <v>0</v>
      </c>
      <c r="H7754" s="37" t="n">
        <v>5</v>
      </c>
      <c r="I7754" s="37" t="n">
        <v>1</v>
      </c>
      <c r="J7754" s="40" t="n">
        <f aca="false">IF(C7754=0,"",D7754/C7754)</f>
        <v>0.909090909090909</v>
      </c>
    </row>
    <row r="7755" customFormat="false" ht="15" hidden="false" customHeight="false" outlineLevel="0" collapsed="false">
      <c r="A7755" s="37" t="s">
        <v>1434</v>
      </c>
      <c r="B7755" s="37" t="s">
        <v>275</v>
      </c>
      <c r="C7755" s="37" t="n">
        <v>22</v>
      </c>
      <c r="D7755" s="37" t="n">
        <v>20</v>
      </c>
      <c r="E7755" s="37" t="n">
        <v>0</v>
      </c>
      <c r="F7755" s="37" t="n">
        <v>2</v>
      </c>
      <c r="G7755" s="37" t="n">
        <v>0</v>
      </c>
      <c r="H7755" s="37" t="n">
        <v>1</v>
      </c>
      <c r="I7755" s="37" t="n">
        <v>0</v>
      </c>
      <c r="J7755" s="40" t="n">
        <f aca="false">IF(C7755=0,"",D7755/C7755)</f>
        <v>0.909090909090909</v>
      </c>
    </row>
    <row r="7756" customFormat="false" ht="15" hidden="false" customHeight="false" outlineLevel="0" collapsed="false">
      <c r="A7756" s="37" t="s">
        <v>1434</v>
      </c>
      <c r="B7756" s="37" t="s">
        <v>276</v>
      </c>
      <c r="C7756" s="37" t="n">
        <v>22</v>
      </c>
      <c r="D7756" s="37" t="n">
        <v>21</v>
      </c>
      <c r="E7756" s="37" t="n">
        <v>1</v>
      </c>
      <c r="F7756" s="37" t="n">
        <v>2</v>
      </c>
      <c r="G7756" s="37" t="n">
        <v>0</v>
      </c>
      <c r="H7756" s="37" t="n">
        <v>2</v>
      </c>
      <c r="I7756" s="37" t="n">
        <v>3</v>
      </c>
      <c r="J7756" s="40" t="n">
        <f aca="false">IF(C7756=0,"",D7756/C7756)</f>
        <v>0.954545454545455</v>
      </c>
    </row>
    <row r="7757" customFormat="false" ht="15" hidden="false" customHeight="false" outlineLevel="0" collapsed="false">
      <c r="A7757" s="37" t="s">
        <v>1434</v>
      </c>
      <c r="B7757" s="37" t="s">
        <v>277</v>
      </c>
      <c r="C7757" s="37" t="n">
        <v>22</v>
      </c>
      <c r="D7757" s="37" t="n">
        <v>21</v>
      </c>
      <c r="E7757" s="37" t="n">
        <v>1</v>
      </c>
      <c r="F7757" s="37" t="n">
        <v>0</v>
      </c>
      <c r="G7757" s="37" t="n">
        <v>1</v>
      </c>
      <c r="H7757" s="37" t="n">
        <v>0</v>
      </c>
      <c r="I7757" s="37" t="n">
        <v>4</v>
      </c>
      <c r="J7757" s="40" t="n">
        <f aca="false">IF(C7757=0,"",D7757/C7757)</f>
        <v>0.954545454545455</v>
      </c>
    </row>
    <row r="7758" customFormat="false" ht="15" hidden="false" customHeight="false" outlineLevel="0" collapsed="false">
      <c r="A7758" s="37" t="s">
        <v>1434</v>
      </c>
      <c r="B7758" s="37" t="s">
        <v>278</v>
      </c>
      <c r="C7758" s="37" t="n">
        <v>22</v>
      </c>
      <c r="D7758" s="37" t="n">
        <v>22</v>
      </c>
      <c r="E7758" s="37" t="n">
        <v>2</v>
      </c>
      <c r="F7758" s="37" t="n">
        <v>1</v>
      </c>
      <c r="G7758" s="37" t="n">
        <v>2</v>
      </c>
      <c r="H7758" s="37" t="n">
        <v>2</v>
      </c>
      <c r="I7758" s="37" t="n">
        <v>1</v>
      </c>
      <c r="J7758" s="40" t="n">
        <f aca="false">IF(C7758=0,"",D7758/C7758)</f>
        <v>1</v>
      </c>
    </row>
    <row r="7759" customFormat="false" ht="15" hidden="false" customHeight="false" outlineLevel="0" collapsed="false">
      <c r="A7759" s="37" t="s">
        <v>1434</v>
      </c>
      <c r="B7759" s="37" t="s">
        <v>279</v>
      </c>
      <c r="C7759" s="37" t="n">
        <v>22</v>
      </c>
      <c r="D7759" s="37" t="n">
        <v>21</v>
      </c>
      <c r="E7759" s="37" t="n">
        <v>0</v>
      </c>
      <c r="F7759" s="37" t="n">
        <v>1</v>
      </c>
      <c r="G7759" s="37" t="n">
        <v>0</v>
      </c>
      <c r="H7759" s="37" t="n">
        <v>2</v>
      </c>
      <c r="I7759" s="37" t="n">
        <v>5</v>
      </c>
      <c r="J7759" s="40" t="n">
        <f aca="false">IF(C7759=0,"",D7759/C7759)</f>
        <v>0.954545454545455</v>
      </c>
    </row>
    <row r="7760" customFormat="false" ht="15" hidden="false" customHeight="false" outlineLevel="0" collapsed="false">
      <c r="A7760" s="37" t="s">
        <v>1434</v>
      </c>
      <c r="B7760" s="37" t="s">
        <v>280</v>
      </c>
      <c r="C7760" s="37" t="n">
        <v>22</v>
      </c>
      <c r="D7760" s="37" t="n">
        <v>21</v>
      </c>
      <c r="E7760" s="37" t="n">
        <v>1</v>
      </c>
      <c r="F7760" s="37" t="n">
        <v>1</v>
      </c>
      <c r="G7760" s="37" t="n">
        <v>0</v>
      </c>
      <c r="H7760" s="37" t="n">
        <v>1</v>
      </c>
      <c r="I7760" s="37" t="n">
        <v>4</v>
      </c>
      <c r="J7760" s="40" t="n">
        <f aca="false">IF(C7760=0,"",D7760/C7760)</f>
        <v>0.954545454545455</v>
      </c>
    </row>
    <row r="7761" customFormat="false" ht="15" hidden="false" customHeight="false" outlineLevel="0" collapsed="false">
      <c r="A7761" s="37" t="s">
        <v>1434</v>
      </c>
      <c r="B7761" s="37" t="s">
        <v>281</v>
      </c>
      <c r="C7761" s="37" t="n">
        <v>22</v>
      </c>
      <c r="D7761" s="37" t="n">
        <v>18</v>
      </c>
      <c r="E7761" s="37" t="n">
        <v>1</v>
      </c>
      <c r="F7761" s="37" t="n">
        <v>0</v>
      </c>
      <c r="G7761" s="37" t="n">
        <v>0</v>
      </c>
      <c r="H7761" s="37" t="n">
        <v>0</v>
      </c>
      <c r="I7761" s="37" t="n">
        <v>1</v>
      </c>
      <c r="J7761" s="40" t="n">
        <f aca="false">IF(C7761=0,"",D7761/C7761)</f>
        <v>0.818181818181818</v>
      </c>
    </row>
    <row r="7762" customFormat="false" ht="15" hidden="false" customHeight="false" outlineLevel="0" collapsed="false">
      <c r="A7762" s="37" t="s">
        <v>1435</v>
      </c>
      <c r="B7762" s="37" t="s">
        <v>270</v>
      </c>
      <c r="C7762" s="37" t="n">
        <v>22</v>
      </c>
      <c r="D7762" s="37" t="n">
        <v>22</v>
      </c>
      <c r="E7762" s="37" t="n">
        <v>0</v>
      </c>
      <c r="F7762" s="37" t="n">
        <v>1</v>
      </c>
      <c r="G7762" s="37" t="n">
        <v>0</v>
      </c>
      <c r="H7762" s="37" t="n">
        <v>1</v>
      </c>
      <c r="I7762" s="37" t="n">
        <v>13</v>
      </c>
      <c r="J7762" s="40" t="n">
        <f aca="false">IF(C7762=0,"",D7762/C7762)</f>
        <v>1</v>
      </c>
    </row>
    <row r="7763" customFormat="false" ht="15" hidden="false" customHeight="false" outlineLevel="0" collapsed="false">
      <c r="A7763" s="37" t="s">
        <v>1435</v>
      </c>
      <c r="B7763" s="37" t="s">
        <v>271</v>
      </c>
      <c r="C7763" s="37" t="n">
        <v>22</v>
      </c>
      <c r="D7763" s="37" t="n">
        <v>21</v>
      </c>
      <c r="E7763" s="37" t="n">
        <v>2</v>
      </c>
      <c r="F7763" s="37" t="n">
        <v>0</v>
      </c>
      <c r="G7763" s="37" t="n">
        <v>0</v>
      </c>
      <c r="H7763" s="37" t="n">
        <v>2</v>
      </c>
      <c r="I7763" s="37" t="n">
        <v>7</v>
      </c>
      <c r="J7763" s="40" t="n">
        <f aca="false">IF(C7763=0,"",D7763/C7763)</f>
        <v>0.954545454545455</v>
      </c>
    </row>
    <row r="7764" customFormat="false" ht="15" hidden="false" customHeight="false" outlineLevel="0" collapsed="false">
      <c r="A7764" s="37" t="s">
        <v>1435</v>
      </c>
      <c r="B7764" s="37" t="s">
        <v>272</v>
      </c>
      <c r="C7764" s="37" t="n">
        <v>22</v>
      </c>
      <c r="D7764" s="37" t="n">
        <v>19</v>
      </c>
      <c r="E7764" s="37" t="n">
        <v>1</v>
      </c>
      <c r="F7764" s="37" t="n">
        <v>1</v>
      </c>
      <c r="G7764" s="37" t="n">
        <v>0</v>
      </c>
      <c r="H7764" s="37" t="n">
        <v>0</v>
      </c>
      <c r="I7764" s="37" t="n">
        <v>8</v>
      </c>
      <c r="J7764" s="40" t="n">
        <f aca="false">IF(C7764=0,"",D7764/C7764)</f>
        <v>0.863636363636364</v>
      </c>
    </row>
    <row r="7765" customFormat="false" ht="15" hidden="false" customHeight="false" outlineLevel="0" collapsed="false">
      <c r="A7765" s="37" t="s">
        <v>1435</v>
      </c>
      <c r="B7765" s="37" t="s">
        <v>273</v>
      </c>
      <c r="C7765" s="37" t="n">
        <v>22</v>
      </c>
      <c r="D7765" s="37" t="n">
        <v>20</v>
      </c>
      <c r="E7765" s="37" t="n">
        <v>2</v>
      </c>
      <c r="F7765" s="37" t="n">
        <v>1</v>
      </c>
      <c r="G7765" s="37" t="n">
        <v>0</v>
      </c>
      <c r="H7765" s="37" t="n">
        <v>3</v>
      </c>
      <c r="I7765" s="37" t="n">
        <v>2</v>
      </c>
      <c r="J7765" s="40" t="n">
        <f aca="false">IF(C7765=0,"",D7765/C7765)</f>
        <v>0.909090909090909</v>
      </c>
    </row>
    <row r="7766" customFormat="false" ht="15" hidden="false" customHeight="false" outlineLevel="0" collapsed="false">
      <c r="A7766" s="37" t="s">
        <v>1435</v>
      </c>
      <c r="B7766" s="37" t="s">
        <v>274</v>
      </c>
      <c r="C7766" s="37" t="n">
        <v>22</v>
      </c>
      <c r="D7766" s="37" t="n">
        <v>21</v>
      </c>
      <c r="E7766" s="37" t="n">
        <v>1</v>
      </c>
      <c r="F7766" s="37" t="n">
        <v>1</v>
      </c>
      <c r="G7766" s="37" t="n">
        <v>0</v>
      </c>
      <c r="H7766" s="37" t="n">
        <v>0</v>
      </c>
      <c r="I7766" s="37" t="n">
        <v>10</v>
      </c>
      <c r="J7766" s="40" t="n">
        <f aca="false">IF(C7766=0,"",D7766/C7766)</f>
        <v>0.954545454545455</v>
      </c>
    </row>
    <row r="7767" customFormat="false" ht="15" hidden="false" customHeight="false" outlineLevel="0" collapsed="false">
      <c r="A7767" s="37" t="s">
        <v>1435</v>
      </c>
      <c r="B7767" s="37" t="s">
        <v>275</v>
      </c>
      <c r="C7767" s="37" t="n">
        <v>22</v>
      </c>
      <c r="D7767" s="37" t="n">
        <v>18</v>
      </c>
      <c r="E7767" s="37" t="n">
        <v>0</v>
      </c>
      <c r="F7767" s="37" t="n">
        <v>0</v>
      </c>
      <c r="G7767" s="37" t="n">
        <v>1</v>
      </c>
      <c r="H7767" s="37" t="n">
        <v>0</v>
      </c>
      <c r="I7767" s="37" t="n">
        <v>9</v>
      </c>
      <c r="J7767" s="40" t="n">
        <f aca="false">IF(C7767=0,"",D7767/C7767)</f>
        <v>0.818181818181818</v>
      </c>
    </row>
    <row r="7768" customFormat="false" ht="15" hidden="false" customHeight="false" outlineLevel="0" collapsed="false">
      <c r="A7768" s="37" t="s">
        <v>1435</v>
      </c>
      <c r="B7768" s="37" t="s">
        <v>276</v>
      </c>
      <c r="C7768" s="37" t="n">
        <v>22</v>
      </c>
      <c r="D7768" s="37" t="n">
        <v>17</v>
      </c>
      <c r="E7768" s="37" t="n">
        <v>2</v>
      </c>
      <c r="F7768" s="37" t="n">
        <v>0</v>
      </c>
      <c r="G7768" s="37" t="n">
        <v>0</v>
      </c>
      <c r="H7768" s="37" t="n">
        <v>1</v>
      </c>
      <c r="I7768" s="37" t="n">
        <v>4</v>
      </c>
      <c r="J7768" s="40" t="n">
        <f aca="false">IF(C7768=0,"",D7768/C7768)</f>
        <v>0.772727272727273</v>
      </c>
    </row>
    <row r="7769" customFormat="false" ht="15" hidden="false" customHeight="false" outlineLevel="0" collapsed="false">
      <c r="A7769" s="37" t="s">
        <v>1435</v>
      </c>
      <c r="B7769" s="37" t="s">
        <v>277</v>
      </c>
      <c r="C7769" s="37" t="n">
        <v>22</v>
      </c>
      <c r="D7769" s="37" t="n">
        <v>20</v>
      </c>
      <c r="E7769" s="37" t="n">
        <v>0</v>
      </c>
      <c r="F7769" s="37" t="n">
        <v>2</v>
      </c>
      <c r="G7769" s="37" t="n">
        <v>0</v>
      </c>
      <c r="H7769" s="37" t="n">
        <v>3</v>
      </c>
      <c r="I7769" s="37" t="n">
        <v>15</v>
      </c>
      <c r="J7769" s="40" t="n">
        <f aca="false">IF(C7769=0,"",D7769/C7769)</f>
        <v>0.909090909090909</v>
      </c>
    </row>
    <row r="7770" customFormat="false" ht="15" hidden="false" customHeight="false" outlineLevel="0" collapsed="false">
      <c r="A7770" s="37" t="s">
        <v>1435</v>
      </c>
      <c r="B7770" s="37" t="s">
        <v>278</v>
      </c>
      <c r="C7770" s="37" t="n">
        <v>22</v>
      </c>
      <c r="D7770" s="37" t="n">
        <v>21</v>
      </c>
      <c r="E7770" s="37" t="n">
        <v>0</v>
      </c>
      <c r="F7770" s="37" t="n">
        <v>0</v>
      </c>
      <c r="G7770" s="37" t="n">
        <v>1</v>
      </c>
      <c r="H7770" s="37" t="n">
        <v>0</v>
      </c>
      <c r="I7770" s="37" t="n">
        <v>16</v>
      </c>
      <c r="J7770" s="40" t="n">
        <f aca="false">IF(C7770=0,"",D7770/C7770)</f>
        <v>0.954545454545455</v>
      </c>
    </row>
    <row r="7771" customFormat="false" ht="15" hidden="false" customHeight="false" outlineLevel="0" collapsed="false">
      <c r="A7771" s="37" t="s">
        <v>1435</v>
      </c>
      <c r="B7771" s="37" t="s">
        <v>279</v>
      </c>
      <c r="C7771" s="37" t="n">
        <v>22</v>
      </c>
      <c r="D7771" s="37" t="n">
        <v>19</v>
      </c>
      <c r="E7771" s="37" t="n">
        <v>0</v>
      </c>
      <c r="F7771" s="37" t="n">
        <v>1</v>
      </c>
      <c r="G7771" s="37" t="n">
        <v>0</v>
      </c>
      <c r="H7771" s="37" t="n">
        <v>1</v>
      </c>
      <c r="I7771" s="37" t="n">
        <v>6</v>
      </c>
      <c r="J7771" s="40" t="n">
        <f aca="false">IF(C7771=0,"",D7771/C7771)</f>
        <v>0.863636363636364</v>
      </c>
    </row>
    <row r="7772" customFormat="false" ht="15" hidden="false" customHeight="false" outlineLevel="0" collapsed="false">
      <c r="A7772" s="37" t="s">
        <v>1435</v>
      </c>
      <c r="B7772" s="37" t="s">
        <v>280</v>
      </c>
      <c r="C7772" s="37" t="n">
        <v>22</v>
      </c>
      <c r="D7772" s="37" t="n">
        <v>21</v>
      </c>
      <c r="E7772" s="37" t="n">
        <v>0</v>
      </c>
      <c r="F7772" s="37" t="n">
        <v>0</v>
      </c>
      <c r="G7772" s="37" t="n">
        <v>0</v>
      </c>
      <c r="H7772" s="37" t="n">
        <v>4</v>
      </c>
      <c r="I7772" s="37" t="n">
        <v>7</v>
      </c>
      <c r="J7772" s="40" t="n">
        <f aca="false">IF(C7772=0,"",D7772/C7772)</f>
        <v>0.954545454545455</v>
      </c>
    </row>
    <row r="7773" customFormat="false" ht="15" hidden="false" customHeight="false" outlineLevel="0" collapsed="false">
      <c r="A7773" s="37" t="s">
        <v>1435</v>
      </c>
      <c r="B7773" s="37" t="s">
        <v>281</v>
      </c>
      <c r="C7773" s="37" t="n">
        <v>22</v>
      </c>
      <c r="D7773" s="37" t="n">
        <v>21</v>
      </c>
      <c r="E7773" s="37" t="n">
        <v>2</v>
      </c>
      <c r="F7773" s="37" t="n">
        <v>2</v>
      </c>
      <c r="G7773" s="37" t="n">
        <v>1</v>
      </c>
      <c r="H7773" s="37" t="n">
        <v>0</v>
      </c>
      <c r="I7773" s="37" t="n">
        <v>3</v>
      </c>
      <c r="J7773" s="40" t="n">
        <f aca="false">IF(C7773=0,"",D7773/C7773)</f>
        <v>0.954545454545455</v>
      </c>
    </row>
    <row r="7774" customFormat="false" ht="15" hidden="false" customHeight="false" outlineLevel="0" collapsed="false">
      <c r="A7774" s="37" t="s">
        <v>1436</v>
      </c>
      <c r="B7774" s="37" t="s">
        <v>270</v>
      </c>
      <c r="C7774" s="37" t="n">
        <v>22</v>
      </c>
      <c r="D7774" s="37" t="n">
        <v>21</v>
      </c>
      <c r="E7774" s="37" t="n">
        <v>0</v>
      </c>
      <c r="F7774" s="37" t="n">
        <v>0</v>
      </c>
      <c r="G7774" s="37" t="n">
        <v>0</v>
      </c>
      <c r="H7774" s="37" t="n">
        <v>0</v>
      </c>
      <c r="I7774" s="37" t="n">
        <v>0</v>
      </c>
      <c r="J7774" s="40" t="n">
        <f aca="false">IF(C7774=0,"",D7774/C7774)</f>
        <v>0.954545454545455</v>
      </c>
    </row>
    <row r="7775" customFormat="false" ht="15" hidden="false" customHeight="false" outlineLevel="0" collapsed="false">
      <c r="A7775" s="37" t="s">
        <v>1436</v>
      </c>
      <c r="B7775" s="37" t="s">
        <v>271</v>
      </c>
      <c r="C7775" s="37" t="n">
        <v>22</v>
      </c>
      <c r="D7775" s="37" t="n">
        <v>21</v>
      </c>
      <c r="E7775" s="37" t="n">
        <v>1</v>
      </c>
      <c r="F7775" s="37" t="n">
        <v>0</v>
      </c>
      <c r="G7775" s="37" t="n">
        <v>0</v>
      </c>
      <c r="H7775" s="37" t="n">
        <v>1</v>
      </c>
      <c r="I7775" s="37" t="n">
        <v>0</v>
      </c>
      <c r="J7775" s="40" t="n">
        <f aca="false">IF(C7775=0,"",D7775/C7775)</f>
        <v>0.954545454545455</v>
      </c>
    </row>
    <row r="7776" customFormat="false" ht="15" hidden="false" customHeight="false" outlineLevel="0" collapsed="false">
      <c r="A7776" s="37" t="s">
        <v>1436</v>
      </c>
      <c r="B7776" s="37" t="s">
        <v>272</v>
      </c>
      <c r="C7776" s="37" t="n">
        <v>22</v>
      </c>
      <c r="D7776" s="37" t="n">
        <v>21</v>
      </c>
      <c r="E7776" s="37" t="n">
        <v>1</v>
      </c>
      <c r="F7776" s="37" t="n">
        <v>0</v>
      </c>
      <c r="G7776" s="37" t="n">
        <v>0</v>
      </c>
      <c r="H7776" s="37" t="n">
        <v>0</v>
      </c>
      <c r="I7776" s="37" t="n">
        <v>1</v>
      </c>
      <c r="J7776" s="40" t="n">
        <f aca="false">IF(C7776=0,"",D7776/C7776)</f>
        <v>0.954545454545455</v>
      </c>
    </row>
    <row r="7777" customFormat="false" ht="15" hidden="false" customHeight="false" outlineLevel="0" collapsed="false">
      <c r="A7777" s="37" t="s">
        <v>1436</v>
      </c>
      <c r="B7777" s="37" t="s">
        <v>273</v>
      </c>
      <c r="C7777" s="37" t="n">
        <v>22</v>
      </c>
      <c r="D7777" s="37" t="n">
        <v>17</v>
      </c>
      <c r="E7777" s="37" t="n">
        <v>0</v>
      </c>
      <c r="F7777" s="37" t="n">
        <v>1</v>
      </c>
      <c r="G7777" s="37" t="n">
        <v>1</v>
      </c>
      <c r="H7777" s="37" t="n">
        <v>4</v>
      </c>
      <c r="I7777" s="37" t="n">
        <v>5</v>
      </c>
      <c r="J7777" s="40" t="n">
        <f aca="false">IF(C7777=0,"",D7777/C7777)</f>
        <v>0.772727272727273</v>
      </c>
    </row>
    <row r="7778" customFormat="false" ht="15" hidden="false" customHeight="false" outlineLevel="0" collapsed="false">
      <c r="A7778" s="37" t="s">
        <v>1436</v>
      </c>
      <c r="B7778" s="37" t="s">
        <v>274</v>
      </c>
      <c r="C7778" s="37" t="n">
        <v>22</v>
      </c>
      <c r="D7778" s="37" t="n">
        <v>20</v>
      </c>
      <c r="E7778" s="37" t="n">
        <v>0</v>
      </c>
      <c r="F7778" s="37" t="n">
        <v>0</v>
      </c>
      <c r="G7778" s="37" t="n">
        <v>0</v>
      </c>
      <c r="H7778" s="37" t="n">
        <v>0</v>
      </c>
      <c r="I7778" s="37" t="n">
        <v>0</v>
      </c>
      <c r="J7778" s="40" t="n">
        <f aca="false">IF(C7778=0,"",D7778/C7778)</f>
        <v>0.909090909090909</v>
      </c>
    </row>
    <row r="7779" customFormat="false" ht="15" hidden="false" customHeight="false" outlineLevel="0" collapsed="false">
      <c r="A7779" s="37" t="s">
        <v>1436</v>
      </c>
      <c r="B7779" s="37" t="s">
        <v>275</v>
      </c>
      <c r="C7779" s="37" t="n">
        <v>22</v>
      </c>
      <c r="D7779" s="37" t="n">
        <v>21</v>
      </c>
      <c r="E7779" s="37" t="n">
        <v>0</v>
      </c>
      <c r="F7779" s="37" t="n">
        <v>0</v>
      </c>
      <c r="G7779" s="37" t="n">
        <v>0</v>
      </c>
      <c r="H7779" s="37" t="n">
        <v>3</v>
      </c>
      <c r="I7779" s="37" t="n">
        <v>2</v>
      </c>
      <c r="J7779" s="40" t="n">
        <f aca="false">IF(C7779=0,"",D7779/C7779)</f>
        <v>0.954545454545455</v>
      </c>
    </row>
    <row r="7780" customFormat="false" ht="15" hidden="false" customHeight="false" outlineLevel="0" collapsed="false">
      <c r="A7780" s="37" t="s">
        <v>1436</v>
      </c>
      <c r="B7780" s="37" t="s">
        <v>276</v>
      </c>
      <c r="C7780" s="37" t="n">
        <v>22</v>
      </c>
      <c r="D7780" s="37" t="n">
        <v>22</v>
      </c>
      <c r="E7780" s="37" t="n">
        <v>0</v>
      </c>
      <c r="F7780" s="37" t="n">
        <v>0</v>
      </c>
      <c r="G7780" s="37" t="n">
        <v>0</v>
      </c>
      <c r="H7780" s="37" t="n">
        <v>0</v>
      </c>
      <c r="I7780" s="37" t="n">
        <v>0</v>
      </c>
      <c r="J7780" s="40" t="n">
        <f aca="false">IF(C7780=0,"",D7780/C7780)</f>
        <v>1</v>
      </c>
    </row>
    <row r="7781" customFormat="false" ht="15" hidden="false" customHeight="false" outlineLevel="0" collapsed="false">
      <c r="A7781" s="37" t="s">
        <v>1436</v>
      </c>
      <c r="B7781" s="37" t="s">
        <v>277</v>
      </c>
      <c r="C7781" s="37" t="n">
        <v>22</v>
      </c>
      <c r="D7781" s="37" t="n">
        <v>20</v>
      </c>
      <c r="E7781" s="37" t="n">
        <v>0</v>
      </c>
      <c r="F7781" s="37" t="n">
        <v>0</v>
      </c>
      <c r="G7781" s="37" t="n">
        <v>0</v>
      </c>
      <c r="H7781" s="37" t="n">
        <v>0</v>
      </c>
      <c r="I7781" s="37" t="n">
        <v>2</v>
      </c>
      <c r="J7781" s="40" t="n">
        <f aca="false">IF(C7781=0,"",D7781/C7781)</f>
        <v>0.909090909090909</v>
      </c>
    </row>
    <row r="7782" customFormat="false" ht="15" hidden="false" customHeight="false" outlineLevel="0" collapsed="false">
      <c r="A7782" s="37" t="s">
        <v>1436</v>
      </c>
      <c r="B7782" s="37" t="s">
        <v>278</v>
      </c>
      <c r="C7782" s="37" t="n">
        <v>22</v>
      </c>
      <c r="D7782" s="37" t="n">
        <v>21</v>
      </c>
      <c r="E7782" s="37" t="n">
        <v>1</v>
      </c>
      <c r="F7782" s="37" t="n">
        <v>1</v>
      </c>
      <c r="G7782" s="37" t="n">
        <v>0</v>
      </c>
      <c r="H7782" s="37" t="n">
        <v>1</v>
      </c>
      <c r="I7782" s="37" t="n">
        <v>0</v>
      </c>
      <c r="J7782" s="40" t="n">
        <f aca="false">IF(C7782=0,"",D7782/C7782)</f>
        <v>0.954545454545455</v>
      </c>
    </row>
    <row r="7783" customFormat="false" ht="15" hidden="false" customHeight="false" outlineLevel="0" collapsed="false">
      <c r="A7783" s="37" t="s">
        <v>1436</v>
      </c>
      <c r="B7783" s="37" t="s">
        <v>279</v>
      </c>
      <c r="C7783" s="37" t="n">
        <v>22</v>
      </c>
      <c r="D7783" s="37" t="n">
        <v>19</v>
      </c>
      <c r="E7783" s="37" t="n">
        <v>0</v>
      </c>
      <c r="F7783" s="37" t="n">
        <v>2</v>
      </c>
      <c r="G7783" s="37" t="n">
        <v>1</v>
      </c>
      <c r="H7783" s="37" t="n">
        <v>2</v>
      </c>
      <c r="I7783" s="37" t="n">
        <v>0</v>
      </c>
      <c r="J7783" s="40" t="n">
        <f aca="false">IF(C7783=0,"",D7783/C7783)</f>
        <v>0.863636363636364</v>
      </c>
    </row>
    <row r="7784" customFormat="false" ht="15" hidden="false" customHeight="false" outlineLevel="0" collapsed="false">
      <c r="A7784" s="37" t="s">
        <v>1436</v>
      </c>
      <c r="B7784" s="37" t="s">
        <v>280</v>
      </c>
      <c r="C7784" s="37" t="n">
        <v>22</v>
      </c>
      <c r="D7784" s="37" t="n">
        <v>19</v>
      </c>
      <c r="E7784" s="37" t="n">
        <v>0</v>
      </c>
      <c r="F7784" s="37" t="n">
        <v>0</v>
      </c>
      <c r="G7784" s="37" t="n">
        <v>1</v>
      </c>
      <c r="H7784" s="37" t="n">
        <v>2</v>
      </c>
      <c r="I7784" s="37" t="n">
        <v>2</v>
      </c>
      <c r="J7784" s="40" t="n">
        <f aca="false">IF(C7784=0,"",D7784/C7784)</f>
        <v>0.863636363636364</v>
      </c>
    </row>
    <row r="7785" customFormat="false" ht="15" hidden="false" customHeight="false" outlineLevel="0" collapsed="false">
      <c r="A7785" s="37" t="s">
        <v>1436</v>
      </c>
      <c r="B7785" s="37" t="s">
        <v>281</v>
      </c>
      <c r="C7785" s="37" t="n">
        <v>22</v>
      </c>
      <c r="D7785" s="37" t="n">
        <v>20</v>
      </c>
      <c r="E7785" s="37" t="n">
        <v>1</v>
      </c>
      <c r="F7785" s="37" t="n">
        <v>0</v>
      </c>
      <c r="G7785" s="37" t="n">
        <v>1</v>
      </c>
      <c r="H7785" s="37" t="n">
        <v>4</v>
      </c>
      <c r="I7785" s="37" t="n">
        <v>1</v>
      </c>
      <c r="J7785" s="40" t="n">
        <f aca="false">IF(C7785=0,"",D7785/C7785)</f>
        <v>0.909090909090909</v>
      </c>
    </row>
    <row r="7786" customFormat="false" ht="15" hidden="false" customHeight="false" outlineLevel="0" collapsed="false">
      <c r="A7786" s="37" t="s">
        <v>1437</v>
      </c>
      <c r="B7786" s="37" t="s">
        <v>270</v>
      </c>
      <c r="C7786" s="37" t="n">
        <v>22</v>
      </c>
      <c r="D7786" s="37" t="n">
        <v>20</v>
      </c>
      <c r="E7786" s="37" t="n">
        <v>0</v>
      </c>
      <c r="F7786" s="37" t="n">
        <v>0</v>
      </c>
      <c r="G7786" s="37" t="n">
        <v>0</v>
      </c>
      <c r="H7786" s="37" t="n">
        <v>1</v>
      </c>
      <c r="I7786" s="37" t="n">
        <v>3</v>
      </c>
      <c r="J7786" s="40" t="n">
        <f aca="false">IF(C7786=0,"",D7786/C7786)</f>
        <v>0.909090909090909</v>
      </c>
    </row>
    <row r="7787" customFormat="false" ht="15" hidden="false" customHeight="false" outlineLevel="0" collapsed="false">
      <c r="A7787" s="37" t="s">
        <v>1437</v>
      </c>
      <c r="B7787" s="37" t="s">
        <v>271</v>
      </c>
      <c r="C7787" s="37" t="n">
        <v>22</v>
      </c>
      <c r="D7787" s="37" t="n">
        <v>22</v>
      </c>
      <c r="E7787" s="37" t="n">
        <v>0</v>
      </c>
      <c r="F7787" s="37" t="n">
        <v>1</v>
      </c>
      <c r="G7787" s="37" t="n">
        <v>0</v>
      </c>
      <c r="H7787" s="37" t="n">
        <v>1</v>
      </c>
      <c r="I7787" s="37" t="n">
        <v>4</v>
      </c>
      <c r="J7787" s="40" t="n">
        <f aca="false">IF(C7787=0,"",D7787/C7787)</f>
        <v>1</v>
      </c>
    </row>
    <row r="7788" customFormat="false" ht="15" hidden="false" customHeight="false" outlineLevel="0" collapsed="false">
      <c r="A7788" s="37" t="s">
        <v>1437</v>
      </c>
      <c r="B7788" s="37" t="s">
        <v>272</v>
      </c>
      <c r="C7788" s="37" t="n">
        <v>22</v>
      </c>
      <c r="D7788" s="37" t="n">
        <v>17</v>
      </c>
      <c r="E7788" s="37" t="n">
        <v>1</v>
      </c>
      <c r="F7788" s="37" t="n">
        <v>0</v>
      </c>
      <c r="G7788" s="37" t="n">
        <v>0</v>
      </c>
      <c r="H7788" s="37" t="n">
        <v>3</v>
      </c>
      <c r="I7788" s="37" t="n">
        <v>8</v>
      </c>
      <c r="J7788" s="40" t="n">
        <f aca="false">IF(C7788=0,"",D7788/C7788)</f>
        <v>0.772727272727273</v>
      </c>
    </row>
    <row r="7789" customFormat="false" ht="15" hidden="false" customHeight="false" outlineLevel="0" collapsed="false">
      <c r="A7789" s="37" t="s">
        <v>1439</v>
      </c>
      <c r="B7789" s="37" t="s">
        <v>270</v>
      </c>
      <c r="C7789" s="37" t="n">
        <v>22</v>
      </c>
      <c r="D7789" s="37" t="n">
        <v>18</v>
      </c>
      <c r="E7789" s="37" t="n">
        <v>0</v>
      </c>
      <c r="F7789" s="37" t="n">
        <v>1</v>
      </c>
      <c r="G7789" s="37" t="n">
        <v>1</v>
      </c>
      <c r="H7789" s="37" t="n">
        <v>3</v>
      </c>
      <c r="I7789" s="37" t="n">
        <v>2</v>
      </c>
      <c r="J7789" s="40" t="n">
        <f aca="false">IF(C7789=0,"",D7789/C7789)</f>
        <v>0.818181818181818</v>
      </c>
    </row>
    <row r="7790" customFormat="false" ht="15" hidden="false" customHeight="false" outlineLevel="0" collapsed="false">
      <c r="A7790" s="37" t="s">
        <v>1439</v>
      </c>
      <c r="B7790" s="37" t="s">
        <v>271</v>
      </c>
      <c r="C7790" s="37" t="n">
        <v>22</v>
      </c>
      <c r="D7790" s="37" t="n">
        <v>22</v>
      </c>
      <c r="E7790" s="37" t="n">
        <v>2</v>
      </c>
      <c r="F7790" s="37" t="n">
        <v>1</v>
      </c>
      <c r="G7790" s="37" t="n">
        <v>2</v>
      </c>
      <c r="H7790" s="37" t="n">
        <v>4</v>
      </c>
      <c r="I7790" s="37" t="n">
        <v>6</v>
      </c>
      <c r="J7790" s="40" t="n">
        <f aca="false">IF(C7790=0,"",D7790/C7790)</f>
        <v>1</v>
      </c>
    </row>
    <row r="7791" customFormat="false" ht="15" hidden="false" customHeight="false" outlineLevel="0" collapsed="false">
      <c r="A7791" s="37" t="s">
        <v>1439</v>
      </c>
      <c r="B7791" s="37" t="s">
        <v>272</v>
      </c>
      <c r="C7791" s="37" t="n">
        <v>22</v>
      </c>
      <c r="D7791" s="37" t="n">
        <v>17</v>
      </c>
      <c r="E7791" s="37" t="n">
        <v>2</v>
      </c>
      <c r="F7791" s="37" t="n">
        <v>2</v>
      </c>
      <c r="G7791" s="37" t="n">
        <v>2</v>
      </c>
      <c r="H7791" s="37" t="n">
        <v>0</v>
      </c>
      <c r="I7791" s="37" t="n">
        <v>0</v>
      </c>
      <c r="J7791" s="40" t="n">
        <f aca="false">IF(C7791=0,"",D7791/C7791)</f>
        <v>0.772727272727273</v>
      </c>
    </row>
    <row r="7792" customFormat="false" ht="15" hidden="false" customHeight="false" outlineLevel="0" collapsed="false">
      <c r="A7792" s="37" t="s">
        <v>1439</v>
      </c>
      <c r="B7792" s="37" t="s">
        <v>273</v>
      </c>
      <c r="C7792" s="37" t="n">
        <v>22</v>
      </c>
      <c r="D7792" s="37" t="n">
        <v>20</v>
      </c>
      <c r="E7792" s="37" t="n">
        <v>1</v>
      </c>
      <c r="F7792" s="37" t="n">
        <v>1</v>
      </c>
      <c r="G7792" s="37" t="n">
        <v>0</v>
      </c>
      <c r="H7792" s="37" t="n">
        <v>0</v>
      </c>
      <c r="I7792" s="37" t="n">
        <v>2</v>
      </c>
      <c r="J7792" s="40" t="n">
        <f aca="false">IF(C7792=0,"",D7792/C7792)</f>
        <v>0.909090909090909</v>
      </c>
    </row>
    <row r="7793" customFormat="false" ht="15" hidden="false" customHeight="false" outlineLevel="0" collapsed="false">
      <c r="A7793" s="37" t="s">
        <v>1439</v>
      </c>
      <c r="B7793" s="37" t="s">
        <v>274</v>
      </c>
      <c r="C7793" s="37" t="n">
        <v>22</v>
      </c>
      <c r="D7793" s="37" t="n">
        <v>21</v>
      </c>
      <c r="E7793" s="37" t="n">
        <v>1</v>
      </c>
      <c r="F7793" s="37" t="n">
        <v>0</v>
      </c>
      <c r="G7793" s="37" t="n">
        <v>2</v>
      </c>
      <c r="H7793" s="37" t="n">
        <v>3</v>
      </c>
      <c r="I7793" s="37" t="n">
        <v>0</v>
      </c>
      <c r="J7793" s="40" t="n">
        <f aca="false">IF(C7793=0,"",D7793/C7793)</f>
        <v>0.954545454545455</v>
      </c>
    </row>
    <row r="7794" customFormat="false" ht="15" hidden="false" customHeight="false" outlineLevel="0" collapsed="false">
      <c r="A7794" s="37" t="s">
        <v>1439</v>
      </c>
      <c r="B7794" s="37" t="s">
        <v>275</v>
      </c>
      <c r="C7794" s="37" t="n">
        <v>22</v>
      </c>
      <c r="D7794" s="37" t="n">
        <v>21</v>
      </c>
      <c r="E7794" s="37" t="n">
        <v>0</v>
      </c>
      <c r="F7794" s="37" t="n">
        <v>2</v>
      </c>
      <c r="G7794" s="37" t="n">
        <v>2</v>
      </c>
      <c r="H7794" s="37" t="n">
        <v>4</v>
      </c>
      <c r="I7794" s="37" t="n">
        <v>0</v>
      </c>
      <c r="J7794" s="40" t="n">
        <f aca="false">IF(C7794=0,"",D7794/C7794)</f>
        <v>0.954545454545455</v>
      </c>
    </row>
    <row r="7795" customFormat="false" ht="15" hidden="false" customHeight="false" outlineLevel="0" collapsed="false">
      <c r="A7795" s="37" t="s">
        <v>1439</v>
      </c>
      <c r="B7795" s="37" t="s">
        <v>276</v>
      </c>
      <c r="C7795" s="37" t="n">
        <v>22</v>
      </c>
      <c r="D7795" s="37" t="n">
        <v>20</v>
      </c>
      <c r="E7795" s="37" t="n">
        <v>2</v>
      </c>
      <c r="F7795" s="37" t="n">
        <v>0</v>
      </c>
      <c r="G7795" s="37" t="n">
        <v>1</v>
      </c>
      <c r="H7795" s="37" t="n">
        <v>2</v>
      </c>
      <c r="I7795" s="37" t="n">
        <v>0</v>
      </c>
      <c r="J7795" s="40" t="n">
        <f aca="false">IF(C7795=0,"",D7795/C7795)</f>
        <v>0.909090909090909</v>
      </c>
    </row>
    <row r="7796" customFormat="false" ht="15" hidden="false" customHeight="false" outlineLevel="0" collapsed="false">
      <c r="A7796" s="37" t="s">
        <v>1439</v>
      </c>
      <c r="B7796" s="37" t="s">
        <v>277</v>
      </c>
      <c r="C7796" s="37" t="n">
        <v>22</v>
      </c>
      <c r="D7796" s="37" t="n">
        <v>17</v>
      </c>
      <c r="E7796" s="37" t="n">
        <v>0</v>
      </c>
      <c r="F7796" s="37" t="n">
        <v>0</v>
      </c>
      <c r="G7796" s="37" t="n">
        <v>4</v>
      </c>
      <c r="H7796" s="37" t="n">
        <v>0</v>
      </c>
      <c r="I7796" s="37" t="n">
        <v>0</v>
      </c>
      <c r="J7796" s="40" t="n">
        <f aca="false">IF(C7796=0,"",D7796/C7796)</f>
        <v>0.772727272727273</v>
      </c>
    </row>
    <row r="7797" customFormat="false" ht="15" hidden="false" customHeight="false" outlineLevel="0" collapsed="false">
      <c r="A7797" s="37" t="s">
        <v>1439</v>
      </c>
      <c r="B7797" s="37" t="s">
        <v>278</v>
      </c>
      <c r="C7797" s="37" t="n">
        <v>22</v>
      </c>
      <c r="D7797" s="37" t="n">
        <v>18</v>
      </c>
      <c r="E7797" s="37" t="n">
        <v>2</v>
      </c>
      <c r="F7797" s="37" t="n">
        <v>2</v>
      </c>
      <c r="G7797" s="37" t="n">
        <v>0</v>
      </c>
      <c r="H7797" s="37" t="n">
        <v>2</v>
      </c>
      <c r="I7797" s="37" t="n">
        <v>2</v>
      </c>
      <c r="J7797" s="40" t="n">
        <f aca="false">IF(C7797=0,"",D7797/C7797)</f>
        <v>0.818181818181818</v>
      </c>
    </row>
    <row r="7798" customFormat="false" ht="15" hidden="false" customHeight="false" outlineLevel="0" collapsed="false">
      <c r="A7798" s="37" t="s">
        <v>1442</v>
      </c>
      <c r="B7798" s="37" t="s">
        <v>271</v>
      </c>
      <c r="C7798" s="37" t="n">
        <v>22</v>
      </c>
      <c r="D7798" s="37" t="n">
        <v>21</v>
      </c>
      <c r="E7798" s="37" t="n">
        <v>0</v>
      </c>
      <c r="F7798" s="37" t="n">
        <v>0</v>
      </c>
      <c r="G7798" s="37" t="n">
        <v>1</v>
      </c>
      <c r="H7798" s="37" t="n">
        <v>1</v>
      </c>
      <c r="I7798" s="37" t="n">
        <v>5</v>
      </c>
      <c r="J7798" s="40" t="n">
        <f aca="false">IF(C7798=0,"",D7798/C7798)</f>
        <v>0.954545454545455</v>
      </c>
    </row>
    <row r="7799" customFormat="false" ht="15" hidden="false" customHeight="false" outlineLevel="0" collapsed="false">
      <c r="A7799" s="37" t="s">
        <v>1442</v>
      </c>
      <c r="B7799" s="37" t="s">
        <v>272</v>
      </c>
      <c r="C7799" s="37" t="n">
        <v>22</v>
      </c>
      <c r="D7799" s="37" t="n">
        <v>20</v>
      </c>
      <c r="E7799" s="37" t="n">
        <v>0</v>
      </c>
      <c r="F7799" s="37" t="n">
        <v>0</v>
      </c>
      <c r="G7799" s="37" t="n">
        <v>0</v>
      </c>
      <c r="H7799" s="37" t="n">
        <v>2</v>
      </c>
      <c r="I7799" s="37" t="n">
        <v>23</v>
      </c>
      <c r="J7799" s="40" t="n">
        <f aca="false">IF(C7799=0,"",D7799/C7799)</f>
        <v>0.909090909090909</v>
      </c>
    </row>
    <row r="7800" customFormat="false" ht="15" hidden="false" customHeight="false" outlineLevel="0" collapsed="false">
      <c r="A7800" s="37" t="s">
        <v>1442</v>
      </c>
      <c r="B7800" s="37" t="s">
        <v>273</v>
      </c>
      <c r="C7800" s="37" t="n">
        <v>22</v>
      </c>
      <c r="D7800" s="37" t="n">
        <v>22</v>
      </c>
      <c r="E7800" s="37" t="n">
        <v>1</v>
      </c>
      <c r="F7800" s="37" t="n">
        <v>0</v>
      </c>
      <c r="G7800" s="37" t="n">
        <v>0</v>
      </c>
      <c r="H7800" s="37" t="n">
        <v>2</v>
      </c>
      <c r="I7800" s="37" t="n">
        <v>13</v>
      </c>
      <c r="J7800" s="40" t="n">
        <f aca="false">IF(C7800=0,"",D7800/C7800)</f>
        <v>1</v>
      </c>
    </row>
    <row r="7801" customFormat="false" ht="15" hidden="false" customHeight="false" outlineLevel="0" collapsed="false">
      <c r="A7801" s="37" t="s">
        <v>1442</v>
      </c>
      <c r="B7801" s="37" t="s">
        <v>274</v>
      </c>
      <c r="C7801" s="37" t="n">
        <v>22</v>
      </c>
      <c r="D7801" s="37" t="n">
        <v>22</v>
      </c>
      <c r="E7801" s="37" t="n">
        <v>0</v>
      </c>
      <c r="F7801" s="37" t="n">
        <v>0</v>
      </c>
      <c r="G7801" s="37" t="n">
        <v>0</v>
      </c>
      <c r="H7801" s="37" t="n">
        <v>1</v>
      </c>
      <c r="I7801" s="37" t="n">
        <v>6</v>
      </c>
      <c r="J7801" s="40" t="n">
        <f aca="false">IF(C7801=0,"",D7801/C7801)</f>
        <v>1</v>
      </c>
    </row>
    <row r="7802" customFormat="false" ht="15" hidden="false" customHeight="false" outlineLevel="0" collapsed="false">
      <c r="A7802" s="37" t="s">
        <v>1442</v>
      </c>
      <c r="B7802" s="37" t="s">
        <v>275</v>
      </c>
      <c r="C7802" s="37" t="n">
        <v>22</v>
      </c>
      <c r="D7802" s="37" t="n">
        <v>18</v>
      </c>
      <c r="E7802" s="37" t="n">
        <v>1</v>
      </c>
      <c r="F7802" s="37" t="n">
        <v>2</v>
      </c>
      <c r="G7802" s="37" t="n">
        <v>0</v>
      </c>
      <c r="H7802" s="37" t="n">
        <v>4</v>
      </c>
      <c r="I7802" s="37" t="n">
        <v>7</v>
      </c>
      <c r="J7802" s="40" t="n">
        <f aca="false">IF(C7802=0,"",D7802/C7802)</f>
        <v>0.818181818181818</v>
      </c>
    </row>
    <row r="7803" customFormat="false" ht="15" hidden="false" customHeight="false" outlineLevel="0" collapsed="false">
      <c r="A7803" s="37" t="s">
        <v>1442</v>
      </c>
      <c r="B7803" s="37" t="s">
        <v>276</v>
      </c>
      <c r="C7803" s="37" t="n">
        <v>22</v>
      </c>
      <c r="D7803" s="37" t="n">
        <v>20</v>
      </c>
      <c r="E7803" s="37" t="n">
        <v>0</v>
      </c>
      <c r="F7803" s="37" t="n">
        <v>0</v>
      </c>
      <c r="G7803" s="37" t="n">
        <v>0</v>
      </c>
      <c r="H7803" s="37" t="n">
        <v>1</v>
      </c>
      <c r="I7803" s="37" t="n">
        <v>3</v>
      </c>
      <c r="J7803" s="40" t="n">
        <f aca="false">IF(C7803=0,"",D7803/C7803)</f>
        <v>0.909090909090909</v>
      </c>
    </row>
    <row r="7804" customFormat="false" ht="15" hidden="false" customHeight="false" outlineLevel="0" collapsed="false">
      <c r="A7804" s="37" t="s">
        <v>1442</v>
      </c>
      <c r="B7804" s="37" t="s">
        <v>277</v>
      </c>
      <c r="C7804" s="37" t="n">
        <v>22</v>
      </c>
      <c r="D7804" s="37" t="n">
        <v>22</v>
      </c>
      <c r="E7804" s="37" t="n">
        <v>0</v>
      </c>
      <c r="F7804" s="37" t="n">
        <v>0</v>
      </c>
      <c r="G7804" s="37" t="n">
        <v>0</v>
      </c>
      <c r="H7804" s="37" t="n">
        <v>0</v>
      </c>
      <c r="I7804" s="37" t="n">
        <v>27</v>
      </c>
      <c r="J7804" s="40" t="n">
        <f aca="false">IF(C7804=0,"",D7804/C7804)</f>
        <v>1</v>
      </c>
    </row>
    <row r="7805" customFormat="false" ht="15" hidden="false" customHeight="false" outlineLevel="0" collapsed="false">
      <c r="A7805" s="37" t="s">
        <v>1442</v>
      </c>
      <c r="B7805" s="37" t="s">
        <v>278</v>
      </c>
      <c r="C7805" s="37" t="n">
        <v>22</v>
      </c>
      <c r="D7805" s="37" t="n">
        <v>20</v>
      </c>
      <c r="E7805" s="37" t="n">
        <v>1</v>
      </c>
      <c r="F7805" s="37" t="n">
        <v>0</v>
      </c>
      <c r="G7805" s="37" t="n">
        <v>0</v>
      </c>
      <c r="H7805" s="37" t="n">
        <v>2</v>
      </c>
      <c r="I7805" s="37" t="n">
        <v>3</v>
      </c>
      <c r="J7805" s="40" t="n">
        <f aca="false">IF(C7805=0,"",D7805/C7805)</f>
        <v>0.909090909090909</v>
      </c>
    </row>
    <row r="7806" customFormat="false" ht="15" hidden="false" customHeight="false" outlineLevel="0" collapsed="false">
      <c r="A7806" s="37" t="s">
        <v>1442</v>
      </c>
      <c r="B7806" s="37" t="s">
        <v>279</v>
      </c>
      <c r="C7806" s="37" t="n">
        <v>22</v>
      </c>
      <c r="D7806" s="37" t="n">
        <v>22</v>
      </c>
      <c r="E7806" s="37" t="n">
        <v>1</v>
      </c>
      <c r="F7806" s="37" t="n">
        <v>0</v>
      </c>
      <c r="G7806" s="37" t="n">
        <v>2</v>
      </c>
      <c r="H7806" s="37" t="n">
        <v>1</v>
      </c>
      <c r="I7806" s="37" t="n">
        <v>4</v>
      </c>
      <c r="J7806" s="40" t="n">
        <f aca="false">IF(C7806=0,"",D7806/C7806)</f>
        <v>1</v>
      </c>
    </row>
    <row r="7807" customFormat="false" ht="15" hidden="false" customHeight="false" outlineLevel="0" collapsed="false">
      <c r="A7807" s="37" t="s">
        <v>1442</v>
      </c>
      <c r="B7807" s="37" t="s">
        <v>280</v>
      </c>
      <c r="C7807" s="37" t="n">
        <v>22</v>
      </c>
      <c r="D7807" s="37" t="n">
        <v>21</v>
      </c>
      <c r="E7807" s="37" t="n">
        <v>1</v>
      </c>
      <c r="F7807" s="37" t="n">
        <v>1</v>
      </c>
      <c r="G7807" s="37" t="n">
        <v>0</v>
      </c>
      <c r="H7807" s="37" t="n">
        <v>0</v>
      </c>
      <c r="I7807" s="37" t="n">
        <v>8</v>
      </c>
      <c r="J7807" s="40" t="n">
        <f aca="false">IF(C7807=0,"",D7807/C7807)</f>
        <v>0.954545454545455</v>
      </c>
    </row>
    <row r="7808" customFormat="false" ht="15" hidden="false" customHeight="false" outlineLevel="0" collapsed="false">
      <c r="A7808" s="37" t="s">
        <v>1442</v>
      </c>
      <c r="B7808" s="37" t="s">
        <v>281</v>
      </c>
      <c r="C7808" s="37" t="n">
        <v>22</v>
      </c>
      <c r="D7808" s="37" t="n">
        <v>22</v>
      </c>
      <c r="E7808" s="37" t="n">
        <v>0</v>
      </c>
      <c r="F7808" s="37" t="n">
        <v>0</v>
      </c>
      <c r="G7808" s="37" t="n">
        <v>0</v>
      </c>
      <c r="H7808" s="37" t="n">
        <v>2</v>
      </c>
      <c r="I7808" s="37" t="n">
        <v>14</v>
      </c>
      <c r="J7808" s="40" t="n">
        <f aca="false">IF(C7808=0,"",D7808/C7808)</f>
        <v>1</v>
      </c>
    </row>
    <row r="7809" customFormat="false" ht="15" hidden="false" customHeight="false" outlineLevel="0" collapsed="false">
      <c r="A7809" s="37" t="s">
        <v>1443</v>
      </c>
      <c r="B7809" s="37" t="s">
        <v>270</v>
      </c>
      <c r="C7809" s="37" t="n">
        <v>22</v>
      </c>
      <c r="D7809" s="37" t="n">
        <v>20</v>
      </c>
      <c r="E7809" s="37" t="n">
        <v>3</v>
      </c>
      <c r="F7809" s="37" t="n">
        <v>0</v>
      </c>
      <c r="G7809" s="37" t="n">
        <v>0</v>
      </c>
      <c r="H7809" s="37" t="n">
        <v>0</v>
      </c>
      <c r="I7809" s="37" t="n">
        <v>1</v>
      </c>
      <c r="J7809" s="40" t="n">
        <f aca="false">IF(C7809=0,"",D7809/C7809)</f>
        <v>0.909090909090909</v>
      </c>
    </row>
    <row r="7810" customFormat="false" ht="15" hidden="false" customHeight="false" outlineLevel="0" collapsed="false">
      <c r="A7810" s="37" t="s">
        <v>1443</v>
      </c>
      <c r="B7810" s="37" t="s">
        <v>271</v>
      </c>
      <c r="C7810" s="37" t="n">
        <v>22</v>
      </c>
      <c r="D7810" s="37" t="n">
        <v>18</v>
      </c>
      <c r="E7810" s="37" t="n">
        <v>1</v>
      </c>
      <c r="F7810" s="37" t="n">
        <v>0</v>
      </c>
      <c r="G7810" s="37" t="n">
        <v>1</v>
      </c>
      <c r="H7810" s="37" t="n">
        <v>1</v>
      </c>
      <c r="I7810" s="37" t="n">
        <v>2</v>
      </c>
      <c r="J7810" s="40" t="n">
        <f aca="false">IF(C7810=0,"",D7810/C7810)</f>
        <v>0.818181818181818</v>
      </c>
    </row>
    <row r="7811" customFormat="false" ht="15" hidden="false" customHeight="false" outlineLevel="0" collapsed="false">
      <c r="A7811" s="37" t="s">
        <v>1443</v>
      </c>
      <c r="B7811" s="37" t="s">
        <v>272</v>
      </c>
      <c r="C7811" s="37" t="n">
        <v>22</v>
      </c>
      <c r="D7811" s="37" t="n">
        <v>18</v>
      </c>
      <c r="E7811" s="37" t="n">
        <v>4</v>
      </c>
      <c r="F7811" s="37" t="n">
        <v>0</v>
      </c>
      <c r="G7811" s="37" t="n">
        <v>2</v>
      </c>
      <c r="H7811" s="37" t="n">
        <v>1</v>
      </c>
      <c r="I7811" s="37" t="n">
        <v>0</v>
      </c>
      <c r="J7811" s="40" t="n">
        <f aca="false">IF(C7811=0,"",D7811/C7811)</f>
        <v>0.818181818181818</v>
      </c>
    </row>
    <row r="7812" customFormat="false" ht="15" hidden="false" customHeight="false" outlineLevel="0" collapsed="false">
      <c r="A7812" s="37" t="s">
        <v>1443</v>
      </c>
      <c r="B7812" s="37" t="s">
        <v>273</v>
      </c>
      <c r="C7812" s="37" t="n">
        <v>22</v>
      </c>
      <c r="D7812" s="37" t="n">
        <v>18</v>
      </c>
      <c r="E7812" s="37" t="n">
        <v>0</v>
      </c>
      <c r="F7812" s="37" t="n">
        <v>1</v>
      </c>
      <c r="G7812" s="37" t="n">
        <v>0</v>
      </c>
      <c r="H7812" s="37" t="n">
        <v>4</v>
      </c>
      <c r="I7812" s="37" t="n">
        <v>2</v>
      </c>
      <c r="J7812" s="40" t="n">
        <f aca="false">IF(C7812=0,"",D7812/C7812)</f>
        <v>0.818181818181818</v>
      </c>
    </row>
    <row r="7813" customFormat="false" ht="15" hidden="false" customHeight="false" outlineLevel="0" collapsed="false">
      <c r="A7813" s="37" t="s">
        <v>1443</v>
      </c>
      <c r="B7813" s="37" t="s">
        <v>274</v>
      </c>
      <c r="C7813" s="37" t="n">
        <v>22</v>
      </c>
      <c r="D7813" s="37" t="n">
        <v>21</v>
      </c>
      <c r="E7813" s="37" t="n">
        <v>0</v>
      </c>
      <c r="F7813" s="37" t="n">
        <v>0</v>
      </c>
      <c r="G7813" s="37" t="n">
        <v>2</v>
      </c>
      <c r="H7813" s="37" t="n">
        <v>0</v>
      </c>
      <c r="I7813" s="37" t="n">
        <v>4</v>
      </c>
      <c r="J7813" s="40" t="n">
        <f aca="false">IF(C7813=0,"",D7813/C7813)</f>
        <v>0.954545454545455</v>
      </c>
    </row>
    <row r="7814" customFormat="false" ht="15" hidden="false" customHeight="false" outlineLevel="0" collapsed="false">
      <c r="A7814" s="37" t="s">
        <v>1443</v>
      </c>
      <c r="B7814" s="37" t="s">
        <v>275</v>
      </c>
      <c r="C7814" s="37" t="n">
        <v>22</v>
      </c>
      <c r="D7814" s="37" t="n">
        <v>20</v>
      </c>
      <c r="E7814" s="37" t="n">
        <v>2</v>
      </c>
      <c r="F7814" s="37" t="n">
        <v>0</v>
      </c>
      <c r="G7814" s="37" t="n">
        <v>2</v>
      </c>
      <c r="H7814" s="37" t="n">
        <v>2</v>
      </c>
      <c r="I7814" s="37" t="n">
        <v>1</v>
      </c>
      <c r="J7814" s="40" t="n">
        <f aca="false">IF(C7814=0,"",D7814/C7814)</f>
        <v>0.909090909090909</v>
      </c>
    </row>
    <row r="7815" customFormat="false" ht="15" hidden="false" customHeight="false" outlineLevel="0" collapsed="false">
      <c r="A7815" s="37" t="s">
        <v>1443</v>
      </c>
      <c r="B7815" s="37" t="s">
        <v>276</v>
      </c>
      <c r="C7815" s="37" t="n">
        <v>22</v>
      </c>
      <c r="D7815" s="37" t="n">
        <v>20</v>
      </c>
      <c r="E7815" s="37" t="n">
        <v>0</v>
      </c>
      <c r="F7815" s="37" t="n">
        <v>2</v>
      </c>
      <c r="G7815" s="37" t="n">
        <v>2</v>
      </c>
      <c r="H7815" s="37" t="n">
        <v>0</v>
      </c>
      <c r="I7815" s="37" t="n">
        <v>5</v>
      </c>
      <c r="J7815" s="40" t="n">
        <f aca="false">IF(C7815=0,"",D7815/C7815)</f>
        <v>0.909090909090909</v>
      </c>
    </row>
    <row r="7816" customFormat="false" ht="15" hidden="false" customHeight="false" outlineLevel="0" collapsed="false">
      <c r="A7816" s="37" t="s">
        <v>1443</v>
      </c>
      <c r="B7816" s="37" t="s">
        <v>277</v>
      </c>
      <c r="C7816" s="37" t="n">
        <v>22</v>
      </c>
      <c r="D7816" s="37" t="n">
        <v>20</v>
      </c>
      <c r="E7816" s="37" t="n">
        <v>1</v>
      </c>
      <c r="F7816" s="37" t="n">
        <v>1</v>
      </c>
      <c r="G7816" s="37" t="n">
        <v>1</v>
      </c>
      <c r="H7816" s="37" t="n">
        <v>1</v>
      </c>
      <c r="I7816" s="37" t="n">
        <v>5</v>
      </c>
      <c r="J7816" s="40" t="n">
        <f aca="false">IF(C7816=0,"",D7816/C7816)</f>
        <v>0.909090909090909</v>
      </c>
    </row>
    <row r="7817" customFormat="false" ht="15" hidden="false" customHeight="false" outlineLevel="0" collapsed="false">
      <c r="A7817" s="37" t="s">
        <v>1443</v>
      </c>
      <c r="B7817" s="37" t="s">
        <v>278</v>
      </c>
      <c r="C7817" s="37" t="n">
        <v>22</v>
      </c>
      <c r="D7817" s="37" t="n">
        <v>18</v>
      </c>
      <c r="E7817" s="37" t="n">
        <v>3</v>
      </c>
      <c r="F7817" s="37" t="n">
        <v>0</v>
      </c>
      <c r="G7817" s="37" t="n">
        <v>0</v>
      </c>
      <c r="H7817" s="37" t="n">
        <v>1</v>
      </c>
      <c r="I7817" s="37" t="n">
        <v>1</v>
      </c>
      <c r="J7817" s="40" t="n">
        <f aca="false">IF(C7817=0,"",D7817/C7817)</f>
        <v>0.818181818181818</v>
      </c>
    </row>
    <row r="7818" customFormat="false" ht="15" hidden="false" customHeight="false" outlineLevel="0" collapsed="false">
      <c r="A7818" s="37" t="s">
        <v>1443</v>
      </c>
      <c r="B7818" s="37" t="s">
        <v>279</v>
      </c>
      <c r="C7818" s="37" t="n">
        <v>22</v>
      </c>
      <c r="D7818" s="37" t="n">
        <v>19</v>
      </c>
      <c r="E7818" s="37" t="n">
        <v>4</v>
      </c>
      <c r="F7818" s="37" t="n">
        <v>0</v>
      </c>
      <c r="G7818" s="37" t="n">
        <v>0</v>
      </c>
      <c r="H7818" s="37" t="n">
        <v>2</v>
      </c>
      <c r="I7818" s="37" t="n">
        <v>3</v>
      </c>
      <c r="J7818" s="40" t="n">
        <f aca="false">IF(C7818=0,"",D7818/C7818)</f>
        <v>0.863636363636364</v>
      </c>
    </row>
    <row r="7819" customFormat="false" ht="15" hidden="false" customHeight="false" outlineLevel="0" collapsed="false">
      <c r="A7819" s="37" t="s">
        <v>1443</v>
      </c>
      <c r="B7819" s="37" t="s">
        <v>280</v>
      </c>
      <c r="C7819" s="37" t="n">
        <v>22</v>
      </c>
      <c r="D7819" s="37" t="n">
        <v>18</v>
      </c>
      <c r="E7819" s="37" t="n">
        <v>2</v>
      </c>
      <c r="F7819" s="37" t="n">
        <v>1</v>
      </c>
      <c r="G7819" s="37" t="n">
        <v>0</v>
      </c>
      <c r="H7819" s="37" t="n">
        <v>1</v>
      </c>
      <c r="I7819" s="37" t="n">
        <v>0</v>
      </c>
      <c r="J7819" s="40" t="n">
        <f aca="false">IF(C7819=0,"",D7819/C7819)</f>
        <v>0.818181818181818</v>
      </c>
    </row>
    <row r="7820" customFormat="false" ht="15" hidden="false" customHeight="false" outlineLevel="0" collapsed="false">
      <c r="A7820" s="37" t="s">
        <v>1444</v>
      </c>
      <c r="B7820" s="37" t="s">
        <v>273</v>
      </c>
      <c r="C7820" s="37" t="n">
        <v>22</v>
      </c>
      <c r="D7820" s="37" t="n">
        <v>20</v>
      </c>
      <c r="E7820" s="37" t="n">
        <v>0</v>
      </c>
      <c r="F7820" s="37" t="n">
        <v>2</v>
      </c>
      <c r="G7820" s="37" t="n">
        <v>1</v>
      </c>
      <c r="H7820" s="37" t="n">
        <v>0</v>
      </c>
      <c r="I7820" s="37" t="n">
        <v>1</v>
      </c>
      <c r="J7820" s="40" t="n">
        <f aca="false">IF(C7820=0,"",D7820/C7820)</f>
        <v>0.909090909090909</v>
      </c>
    </row>
    <row r="7821" customFormat="false" ht="15" hidden="false" customHeight="false" outlineLevel="0" collapsed="false">
      <c r="A7821" s="37" t="s">
        <v>1444</v>
      </c>
      <c r="B7821" s="37" t="s">
        <v>274</v>
      </c>
      <c r="C7821" s="37" t="n">
        <v>22</v>
      </c>
      <c r="D7821" s="37" t="n">
        <v>20</v>
      </c>
      <c r="E7821" s="37" t="n">
        <v>2</v>
      </c>
      <c r="F7821" s="37" t="n">
        <v>0</v>
      </c>
      <c r="G7821" s="37" t="n">
        <v>2</v>
      </c>
      <c r="H7821" s="37" t="n">
        <v>1</v>
      </c>
      <c r="I7821" s="37" t="n">
        <v>7</v>
      </c>
      <c r="J7821" s="40" t="n">
        <f aca="false">IF(C7821=0,"",D7821/C7821)</f>
        <v>0.909090909090909</v>
      </c>
    </row>
    <row r="7822" customFormat="false" ht="15" hidden="false" customHeight="false" outlineLevel="0" collapsed="false">
      <c r="A7822" s="37" t="s">
        <v>1444</v>
      </c>
      <c r="B7822" s="37" t="s">
        <v>275</v>
      </c>
      <c r="C7822" s="37" t="n">
        <v>22</v>
      </c>
      <c r="D7822" s="37" t="n">
        <v>16</v>
      </c>
      <c r="E7822" s="37" t="n">
        <v>0</v>
      </c>
      <c r="F7822" s="37" t="n">
        <v>0</v>
      </c>
      <c r="G7822" s="37" t="n">
        <v>0</v>
      </c>
      <c r="H7822" s="37" t="n">
        <v>0</v>
      </c>
      <c r="I7822" s="37" t="n">
        <v>6</v>
      </c>
      <c r="J7822" s="40" t="n">
        <f aca="false">IF(C7822=0,"",D7822/C7822)</f>
        <v>0.727272727272727</v>
      </c>
    </row>
    <row r="7823" customFormat="false" ht="15" hidden="false" customHeight="false" outlineLevel="0" collapsed="false">
      <c r="A7823" s="37" t="s">
        <v>1444</v>
      </c>
      <c r="B7823" s="37" t="s">
        <v>276</v>
      </c>
      <c r="C7823" s="37" t="n">
        <v>22</v>
      </c>
      <c r="D7823" s="37" t="n">
        <v>20</v>
      </c>
      <c r="E7823" s="37" t="n">
        <v>1</v>
      </c>
      <c r="F7823" s="37" t="n">
        <v>0</v>
      </c>
      <c r="G7823" s="37" t="n">
        <v>1</v>
      </c>
      <c r="H7823" s="37" t="n">
        <v>4</v>
      </c>
      <c r="I7823" s="37" t="n">
        <v>4</v>
      </c>
      <c r="J7823" s="40" t="n">
        <f aca="false">IF(C7823=0,"",D7823/C7823)</f>
        <v>0.909090909090909</v>
      </c>
    </row>
    <row r="7824" customFormat="false" ht="15" hidden="false" customHeight="false" outlineLevel="0" collapsed="false">
      <c r="A7824" s="37" t="s">
        <v>1444</v>
      </c>
      <c r="B7824" s="37" t="s">
        <v>277</v>
      </c>
      <c r="C7824" s="37" t="n">
        <v>22</v>
      </c>
      <c r="D7824" s="37" t="n">
        <v>22</v>
      </c>
      <c r="E7824" s="37" t="n">
        <v>1</v>
      </c>
      <c r="F7824" s="37" t="n">
        <v>3</v>
      </c>
      <c r="G7824" s="37" t="n">
        <v>1</v>
      </c>
      <c r="H7824" s="37" t="n">
        <v>1</v>
      </c>
      <c r="I7824" s="37" t="n">
        <v>0</v>
      </c>
      <c r="J7824" s="40" t="n">
        <f aca="false">IF(C7824=0,"",D7824/C7824)</f>
        <v>1</v>
      </c>
    </row>
    <row r="7825" customFormat="false" ht="15" hidden="false" customHeight="false" outlineLevel="0" collapsed="false">
      <c r="A7825" s="37" t="s">
        <v>1445</v>
      </c>
      <c r="B7825" s="37" t="s">
        <v>281</v>
      </c>
      <c r="C7825" s="37" t="n">
        <v>22</v>
      </c>
      <c r="D7825" s="37" t="n">
        <v>18</v>
      </c>
      <c r="E7825" s="37" t="n">
        <v>0</v>
      </c>
      <c r="F7825" s="37" t="n">
        <v>1</v>
      </c>
      <c r="G7825" s="37" t="n">
        <v>0</v>
      </c>
      <c r="H7825" s="37" t="n">
        <v>1</v>
      </c>
      <c r="I7825" s="37" t="n">
        <v>20</v>
      </c>
      <c r="J7825" s="40" t="n">
        <f aca="false">IF(C7825=0,"",D7825/C7825)</f>
        <v>0.818181818181818</v>
      </c>
    </row>
    <row r="7826" customFormat="false" ht="15" hidden="false" customHeight="false" outlineLevel="0" collapsed="false">
      <c r="A7826" s="37" t="s">
        <v>1396</v>
      </c>
      <c r="B7826" s="37" t="s">
        <v>278</v>
      </c>
      <c r="C7826" s="37" t="n">
        <v>22</v>
      </c>
      <c r="D7826" s="37" t="n">
        <v>22</v>
      </c>
      <c r="E7826" s="37" t="n">
        <v>2</v>
      </c>
      <c r="F7826" s="37" t="n">
        <v>1</v>
      </c>
      <c r="G7826" s="37" t="n">
        <v>0</v>
      </c>
      <c r="H7826" s="37" t="n">
        <v>1</v>
      </c>
      <c r="I7826" s="37" t="n">
        <v>4</v>
      </c>
      <c r="J7826" s="40" t="n">
        <f aca="false">IF(C7826=0,"",D7826/C7826)</f>
        <v>1</v>
      </c>
    </row>
    <row r="7827" customFormat="false" ht="15" hidden="false" customHeight="false" outlineLevel="0" collapsed="false">
      <c r="A7827" s="37" t="s">
        <v>1396</v>
      </c>
      <c r="B7827" s="37" t="s">
        <v>279</v>
      </c>
      <c r="C7827" s="37" t="n">
        <v>22</v>
      </c>
      <c r="D7827" s="37" t="n">
        <v>21</v>
      </c>
      <c r="E7827" s="37" t="n">
        <v>0</v>
      </c>
      <c r="F7827" s="37" t="n">
        <v>1</v>
      </c>
      <c r="G7827" s="37" t="n">
        <v>1</v>
      </c>
      <c r="H7827" s="37" t="n">
        <v>0</v>
      </c>
      <c r="I7827" s="37" t="n">
        <v>8</v>
      </c>
      <c r="J7827" s="40" t="n">
        <f aca="false">IF(C7827=0,"",D7827/C7827)</f>
        <v>0.954545454545455</v>
      </c>
    </row>
    <row r="7828" customFormat="false" ht="15" hidden="false" customHeight="false" outlineLevel="0" collapsed="false">
      <c r="A7828" s="37" t="s">
        <v>1396</v>
      </c>
      <c r="B7828" s="37" t="s">
        <v>280</v>
      </c>
      <c r="C7828" s="37" t="n">
        <v>22</v>
      </c>
      <c r="D7828" s="37" t="n">
        <v>21</v>
      </c>
      <c r="E7828" s="37" t="n">
        <v>0</v>
      </c>
      <c r="F7828" s="37" t="n">
        <v>1</v>
      </c>
      <c r="G7828" s="37" t="n">
        <v>1</v>
      </c>
      <c r="H7828" s="37" t="n">
        <v>1</v>
      </c>
      <c r="I7828" s="37" t="n">
        <v>16</v>
      </c>
      <c r="J7828" s="40" t="n">
        <f aca="false">IF(C7828=0,"",D7828/C7828)</f>
        <v>0.954545454545455</v>
      </c>
    </row>
    <row r="7829" customFormat="false" ht="15" hidden="false" customHeight="false" outlineLevel="0" collapsed="false">
      <c r="A7829" s="37" t="s">
        <v>1396</v>
      </c>
      <c r="B7829" s="37" t="s">
        <v>281</v>
      </c>
      <c r="C7829" s="37" t="n">
        <v>22</v>
      </c>
      <c r="D7829" s="37" t="n">
        <v>19</v>
      </c>
      <c r="E7829" s="37" t="n">
        <v>1</v>
      </c>
      <c r="F7829" s="37" t="n">
        <v>2</v>
      </c>
      <c r="G7829" s="37" t="n">
        <v>0</v>
      </c>
      <c r="H7829" s="37" t="n">
        <v>1</v>
      </c>
      <c r="I7829" s="37" t="n">
        <v>3</v>
      </c>
      <c r="J7829" s="40" t="n">
        <f aca="false">IF(C7829=0,"",D7829/C7829)</f>
        <v>0.863636363636364</v>
      </c>
    </row>
    <row r="7830" customFormat="false" ht="15" hidden="false" customHeight="false" outlineLevel="0" collapsed="false">
      <c r="A7830" s="37" t="s">
        <v>1447</v>
      </c>
      <c r="B7830" s="37" t="s">
        <v>277</v>
      </c>
      <c r="C7830" s="37" t="n">
        <v>22</v>
      </c>
      <c r="D7830" s="37" t="n">
        <v>18</v>
      </c>
      <c r="E7830" s="37" t="n">
        <v>0</v>
      </c>
      <c r="F7830" s="37" t="n">
        <v>0</v>
      </c>
      <c r="G7830" s="37" t="n">
        <v>0</v>
      </c>
      <c r="H7830" s="37" t="n">
        <v>5</v>
      </c>
      <c r="I7830" s="37" t="n">
        <v>7</v>
      </c>
      <c r="J7830" s="40" t="n">
        <f aca="false">IF(C7830=0,"",D7830/C7830)</f>
        <v>0.818181818181818</v>
      </c>
    </row>
    <row r="7831" customFormat="false" ht="15" hidden="false" customHeight="false" outlineLevel="0" collapsed="false">
      <c r="A7831" s="37" t="s">
        <v>1447</v>
      </c>
      <c r="B7831" s="37" t="s">
        <v>278</v>
      </c>
      <c r="C7831" s="37" t="n">
        <v>22</v>
      </c>
      <c r="D7831" s="37" t="n">
        <v>20</v>
      </c>
      <c r="E7831" s="37" t="n">
        <v>0</v>
      </c>
      <c r="F7831" s="37" t="n">
        <v>0</v>
      </c>
      <c r="G7831" s="37" t="n">
        <v>0</v>
      </c>
      <c r="H7831" s="37" t="n">
        <v>2</v>
      </c>
      <c r="I7831" s="37" t="n">
        <v>1</v>
      </c>
      <c r="J7831" s="40" t="n">
        <f aca="false">IF(C7831=0,"",D7831/C7831)</f>
        <v>0.909090909090909</v>
      </c>
    </row>
    <row r="7832" customFormat="false" ht="15" hidden="false" customHeight="false" outlineLevel="0" collapsed="false">
      <c r="A7832" s="37" t="s">
        <v>1447</v>
      </c>
      <c r="B7832" s="37" t="s">
        <v>279</v>
      </c>
      <c r="C7832" s="37" t="n">
        <v>22</v>
      </c>
      <c r="D7832" s="37" t="n">
        <v>22</v>
      </c>
      <c r="E7832" s="37" t="n">
        <v>1</v>
      </c>
      <c r="F7832" s="37" t="n">
        <v>0</v>
      </c>
      <c r="G7832" s="37" t="n">
        <v>1</v>
      </c>
      <c r="H7832" s="37" t="n">
        <v>1</v>
      </c>
      <c r="I7832" s="37" t="n">
        <v>2</v>
      </c>
      <c r="J7832" s="40" t="n">
        <f aca="false">IF(C7832=0,"",D7832/C7832)</f>
        <v>1</v>
      </c>
    </row>
    <row r="7833" customFormat="false" ht="15" hidden="false" customHeight="false" outlineLevel="0" collapsed="false">
      <c r="A7833" s="37" t="s">
        <v>1447</v>
      </c>
      <c r="B7833" s="37" t="s">
        <v>280</v>
      </c>
      <c r="C7833" s="37" t="n">
        <v>22</v>
      </c>
      <c r="D7833" s="37" t="n">
        <v>20</v>
      </c>
      <c r="E7833" s="37" t="n">
        <v>0</v>
      </c>
      <c r="F7833" s="37" t="n">
        <v>0</v>
      </c>
      <c r="G7833" s="37" t="n">
        <v>1</v>
      </c>
      <c r="H7833" s="37" t="n">
        <v>1</v>
      </c>
      <c r="I7833" s="37" t="n">
        <v>0</v>
      </c>
      <c r="J7833" s="40" t="n">
        <f aca="false">IF(C7833=0,"",D7833/C7833)</f>
        <v>0.909090909090909</v>
      </c>
    </row>
    <row r="7834" customFormat="false" ht="15" hidden="false" customHeight="false" outlineLevel="0" collapsed="false">
      <c r="A7834" s="37" t="s">
        <v>1447</v>
      </c>
      <c r="B7834" s="37" t="s">
        <v>281</v>
      </c>
      <c r="C7834" s="37" t="n">
        <v>22</v>
      </c>
      <c r="D7834" s="37" t="n">
        <v>22</v>
      </c>
      <c r="E7834" s="37" t="n">
        <v>2</v>
      </c>
      <c r="F7834" s="37" t="n">
        <v>1</v>
      </c>
      <c r="G7834" s="37" t="n">
        <v>0</v>
      </c>
      <c r="H7834" s="37" t="n">
        <v>1</v>
      </c>
      <c r="I7834" s="37" t="n">
        <v>1</v>
      </c>
      <c r="J7834" s="40" t="n">
        <f aca="false">IF(C7834=0,"",D7834/C7834)</f>
        <v>1</v>
      </c>
    </row>
    <row r="7835" customFormat="false" ht="15" hidden="false" customHeight="false" outlineLevel="0" collapsed="false">
      <c r="A7835" s="37" t="s">
        <v>1006</v>
      </c>
      <c r="B7835" s="37" t="s">
        <v>270</v>
      </c>
      <c r="C7835" s="37" t="n">
        <v>22</v>
      </c>
      <c r="D7835" s="37" t="n">
        <v>21</v>
      </c>
      <c r="E7835" s="37" t="n">
        <v>0</v>
      </c>
      <c r="F7835" s="37" t="n">
        <v>0</v>
      </c>
      <c r="G7835" s="37" t="n">
        <v>0</v>
      </c>
      <c r="H7835" s="37" t="n">
        <v>1</v>
      </c>
      <c r="I7835" s="37" t="n">
        <v>11</v>
      </c>
      <c r="J7835" s="40" t="n">
        <f aca="false">IF(C7835=0,"",D7835/C7835)</f>
        <v>0.954545454545455</v>
      </c>
    </row>
    <row r="7836" customFormat="false" ht="15" hidden="false" customHeight="false" outlineLevel="0" collapsed="false">
      <c r="A7836" s="37" t="s">
        <v>1006</v>
      </c>
      <c r="B7836" s="37" t="s">
        <v>271</v>
      </c>
      <c r="C7836" s="37" t="n">
        <v>22</v>
      </c>
      <c r="D7836" s="37" t="n">
        <v>20</v>
      </c>
      <c r="E7836" s="37" t="n">
        <v>1</v>
      </c>
      <c r="F7836" s="37" t="n">
        <v>0</v>
      </c>
      <c r="G7836" s="37" t="n">
        <v>0</v>
      </c>
      <c r="H7836" s="37" t="n">
        <v>0</v>
      </c>
      <c r="I7836" s="37" t="n">
        <v>15</v>
      </c>
      <c r="J7836" s="40" t="n">
        <f aca="false">IF(C7836=0,"",D7836/C7836)</f>
        <v>0.909090909090909</v>
      </c>
    </row>
    <row r="7837" customFormat="false" ht="15" hidden="false" customHeight="false" outlineLevel="0" collapsed="false">
      <c r="A7837" s="37" t="s">
        <v>1006</v>
      </c>
      <c r="B7837" s="37" t="s">
        <v>272</v>
      </c>
      <c r="C7837" s="37" t="n">
        <v>22</v>
      </c>
      <c r="D7837" s="37" t="n">
        <v>20</v>
      </c>
      <c r="E7837" s="37" t="n">
        <v>0</v>
      </c>
      <c r="F7837" s="37" t="n">
        <v>0</v>
      </c>
      <c r="G7837" s="37" t="n">
        <v>0</v>
      </c>
      <c r="H7837" s="37" t="n">
        <v>1</v>
      </c>
      <c r="I7837" s="37" t="n">
        <v>1</v>
      </c>
      <c r="J7837" s="40" t="n">
        <f aca="false">IF(C7837=0,"",D7837/C7837)</f>
        <v>0.909090909090909</v>
      </c>
    </row>
    <row r="7838" customFormat="false" ht="15" hidden="false" customHeight="false" outlineLevel="0" collapsed="false">
      <c r="A7838" s="37" t="s">
        <v>1006</v>
      </c>
      <c r="B7838" s="37" t="s">
        <v>273</v>
      </c>
      <c r="C7838" s="37" t="n">
        <v>22</v>
      </c>
      <c r="D7838" s="37" t="n">
        <v>21</v>
      </c>
      <c r="E7838" s="37" t="n">
        <v>1</v>
      </c>
      <c r="F7838" s="37" t="n">
        <v>0</v>
      </c>
      <c r="G7838" s="37" t="n">
        <v>0</v>
      </c>
      <c r="H7838" s="37" t="n">
        <v>0</v>
      </c>
      <c r="I7838" s="37" t="n">
        <v>1</v>
      </c>
      <c r="J7838" s="40" t="n">
        <f aca="false">IF(C7838=0,"",D7838/C7838)</f>
        <v>0.954545454545455</v>
      </c>
    </row>
    <row r="7839" customFormat="false" ht="15" hidden="false" customHeight="false" outlineLevel="0" collapsed="false">
      <c r="A7839" s="37" t="s">
        <v>1006</v>
      </c>
      <c r="B7839" s="37" t="s">
        <v>274</v>
      </c>
      <c r="C7839" s="37" t="n">
        <v>22</v>
      </c>
      <c r="D7839" s="37" t="n">
        <v>21</v>
      </c>
      <c r="E7839" s="37" t="n">
        <v>0</v>
      </c>
      <c r="F7839" s="37" t="n">
        <v>0</v>
      </c>
      <c r="G7839" s="37" t="n">
        <v>0</v>
      </c>
      <c r="H7839" s="37" t="n">
        <v>1</v>
      </c>
      <c r="I7839" s="37" t="n">
        <v>0</v>
      </c>
      <c r="J7839" s="40" t="n">
        <f aca="false">IF(C7839=0,"",D7839/C7839)</f>
        <v>0.954545454545455</v>
      </c>
    </row>
    <row r="7840" customFormat="false" ht="15" hidden="false" customHeight="false" outlineLevel="0" collapsed="false">
      <c r="A7840" s="37" t="s">
        <v>1006</v>
      </c>
      <c r="B7840" s="37" t="s">
        <v>275</v>
      </c>
      <c r="C7840" s="37" t="n">
        <v>22</v>
      </c>
      <c r="D7840" s="37" t="n">
        <v>22</v>
      </c>
      <c r="E7840" s="37" t="n">
        <v>0</v>
      </c>
      <c r="F7840" s="37" t="n">
        <v>2</v>
      </c>
      <c r="G7840" s="37" t="n">
        <v>0</v>
      </c>
      <c r="H7840" s="37" t="n">
        <v>1</v>
      </c>
      <c r="I7840" s="37" t="n">
        <v>3</v>
      </c>
      <c r="J7840" s="40" t="n">
        <f aca="false">IF(C7840=0,"",D7840/C7840)</f>
        <v>1</v>
      </c>
    </row>
    <row r="7841" customFormat="false" ht="15" hidden="false" customHeight="false" outlineLevel="0" collapsed="false">
      <c r="A7841" s="37" t="s">
        <v>1006</v>
      </c>
      <c r="B7841" s="37" t="s">
        <v>276</v>
      </c>
      <c r="C7841" s="37" t="n">
        <v>22</v>
      </c>
      <c r="D7841" s="37" t="n">
        <v>21</v>
      </c>
      <c r="E7841" s="37" t="n">
        <v>0</v>
      </c>
      <c r="F7841" s="37" t="n">
        <v>0</v>
      </c>
      <c r="G7841" s="37" t="n">
        <v>1</v>
      </c>
      <c r="H7841" s="37" t="n">
        <v>1</v>
      </c>
      <c r="I7841" s="37" t="n">
        <v>0</v>
      </c>
      <c r="J7841" s="40" t="n">
        <f aca="false">IF(C7841=0,"",D7841/C7841)</f>
        <v>0.954545454545455</v>
      </c>
    </row>
    <row r="7842" customFormat="false" ht="15" hidden="false" customHeight="false" outlineLevel="0" collapsed="false">
      <c r="A7842" s="37" t="s">
        <v>1006</v>
      </c>
      <c r="B7842" s="37" t="s">
        <v>277</v>
      </c>
      <c r="C7842" s="37" t="n">
        <v>22</v>
      </c>
      <c r="D7842" s="37" t="n">
        <v>20</v>
      </c>
      <c r="E7842" s="37" t="n">
        <v>0</v>
      </c>
      <c r="F7842" s="37" t="n">
        <v>3</v>
      </c>
      <c r="G7842" s="37" t="n">
        <v>0</v>
      </c>
      <c r="H7842" s="37" t="n">
        <v>0</v>
      </c>
      <c r="I7842" s="37" t="n">
        <v>0</v>
      </c>
      <c r="J7842" s="40" t="n">
        <f aca="false">IF(C7842=0,"",D7842/C7842)</f>
        <v>0.909090909090909</v>
      </c>
    </row>
    <row r="7843" customFormat="false" ht="15" hidden="false" customHeight="false" outlineLevel="0" collapsed="false">
      <c r="A7843" s="37" t="s">
        <v>1006</v>
      </c>
      <c r="B7843" s="37" t="s">
        <v>278</v>
      </c>
      <c r="C7843" s="37" t="n">
        <v>22</v>
      </c>
      <c r="D7843" s="37" t="n">
        <v>21</v>
      </c>
      <c r="E7843" s="37" t="n">
        <v>1</v>
      </c>
      <c r="F7843" s="37" t="n">
        <v>0</v>
      </c>
      <c r="G7843" s="37" t="n">
        <v>0</v>
      </c>
      <c r="H7843" s="37" t="n">
        <v>1</v>
      </c>
      <c r="I7843" s="37" t="n">
        <v>1</v>
      </c>
      <c r="J7843" s="40" t="n">
        <f aca="false">IF(C7843=0,"",D7843/C7843)</f>
        <v>0.954545454545455</v>
      </c>
    </row>
    <row r="7844" customFormat="false" ht="15" hidden="false" customHeight="false" outlineLevel="0" collapsed="false">
      <c r="A7844" s="37" t="s">
        <v>1006</v>
      </c>
      <c r="B7844" s="37" t="s">
        <v>279</v>
      </c>
      <c r="C7844" s="37" t="n">
        <v>22</v>
      </c>
      <c r="D7844" s="37" t="n">
        <v>20</v>
      </c>
      <c r="E7844" s="37" t="n">
        <v>2</v>
      </c>
      <c r="F7844" s="37" t="n">
        <v>0</v>
      </c>
      <c r="G7844" s="37" t="n">
        <v>0</v>
      </c>
      <c r="H7844" s="37" t="n">
        <v>1</v>
      </c>
      <c r="I7844" s="37" t="n">
        <v>1</v>
      </c>
      <c r="J7844" s="40" t="n">
        <f aca="false">IF(C7844=0,"",D7844/C7844)</f>
        <v>0.909090909090909</v>
      </c>
    </row>
    <row r="7845" customFormat="false" ht="15" hidden="false" customHeight="false" outlineLevel="0" collapsed="false">
      <c r="A7845" s="37" t="s">
        <v>1006</v>
      </c>
      <c r="B7845" s="37" t="s">
        <v>280</v>
      </c>
      <c r="C7845" s="37" t="n">
        <v>22</v>
      </c>
      <c r="D7845" s="37" t="n">
        <v>22</v>
      </c>
      <c r="E7845" s="37" t="n">
        <v>2</v>
      </c>
      <c r="F7845" s="37" t="n">
        <v>1</v>
      </c>
      <c r="G7845" s="37" t="n">
        <v>1</v>
      </c>
      <c r="H7845" s="37" t="n">
        <v>1</v>
      </c>
      <c r="I7845" s="37" t="n">
        <v>0</v>
      </c>
      <c r="J7845" s="40" t="n">
        <f aca="false">IF(C7845=0,"",D7845/C7845)</f>
        <v>1</v>
      </c>
    </row>
    <row r="7846" customFormat="false" ht="15" hidden="false" customHeight="false" outlineLevel="0" collapsed="false">
      <c r="A7846" s="37" t="s">
        <v>1006</v>
      </c>
      <c r="B7846" s="37" t="s">
        <v>281</v>
      </c>
      <c r="C7846" s="37" t="n">
        <v>22</v>
      </c>
      <c r="D7846" s="37" t="n">
        <v>21</v>
      </c>
      <c r="E7846" s="37" t="n">
        <v>1</v>
      </c>
      <c r="F7846" s="37" t="n">
        <v>0</v>
      </c>
      <c r="G7846" s="37" t="n">
        <v>0</v>
      </c>
      <c r="H7846" s="37" t="n">
        <v>2</v>
      </c>
      <c r="I7846" s="37" t="n">
        <v>0</v>
      </c>
      <c r="J7846" s="40" t="n">
        <f aca="false">IF(C7846=0,"",D7846/C7846)</f>
        <v>0.954545454545455</v>
      </c>
    </row>
    <row r="7847" customFormat="false" ht="15" hidden="false" customHeight="false" outlineLevel="0" collapsed="false">
      <c r="A7847" s="37" t="s">
        <v>660</v>
      </c>
      <c r="B7847" s="37" t="s">
        <v>270</v>
      </c>
      <c r="C7847" s="37" t="n">
        <v>22</v>
      </c>
      <c r="D7847" s="37" t="n">
        <v>21</v>
      </c>
      <c r="E7847" s="37" t="n">
        <v>1</v>
      </c>
      <c r="F7847" s="37" t="n">
        <v>1</v>
      </c>
      <c r="G7847" s="37" t="n">
        <v>1</v>
      </c>
      <c r="H7847" s="37" t="n">
        <v>2</v>
      </c>
      <c r="I7847" s="37" t="n">
        <v>1</v>
      </c>
      <c r="J7847" s="40" t="n">
        <f aca="false">IF(C7847=0,"",D7847/C7847)</f>
        <v>0.954545454545455</v>
      </c>
    </row>
    <row r="7848" customFormat="false" ht="15" hidden="false" customHeight="false" outlineLevel="0" collapsed="false">
      <c r="A7848" s="37" t="s">
        <v>660</v>
      </c>
      <c r="B7848" s="37" t="s">
        <v>271</v>
      </c>
      <c r="C7848" s="37" t="n">
        <v>22</v>
      </c>
      <c r="D7848" s="37" t="n">
        <v>22</v>
      </c>
      <c r="E7848" s="37" t="n">
        <v>1</v>
      </c>
      <c r="F7848" s="37" t="n">
        <v>2</v>
      </c>
      <c r="G7848" s="37" t="n">
        <v>0</v>
      </c>
      <c r="H7848" s="37" t="n">
        <v>0</v>
      </c>
      <c r="I7848" s="37" t="n">
        <v>3</v>
      </c>
      <c r="J7848" s="40" t="n">
        <f aca="false">IF(C7848=0,"",D7848/C7848)</f>
        <v>1</v>
      </c>
    </row>
    <row r="7849" customFormat="false" ht="15" hidden="false" customHeight="false" outlineLevel="0" collapsed="false">
      <c r="A7849" s="37" t="s">
        <v>660</v>
      </c>
      <c r="B7849" s="37" t="s">
        <v>272</v>
      </c>
      <c r="C7849" s="37" t="n">
        <v>22</v>
      </c>
      <c r="D7849" s="37" t="n">
        <v>22</v>
      </c>
      <c r="E7849" s="37" t="n">
        <v>0</v>
      </c>
      <c r="F7849" s="37" t="n">
        <v>0</v>
      </c>
      <c r="G7849" s="37" t="n">
        <v>0</v>
      </c>
      <c r="H7849" s="37" t="n">
        <v>3</v>
      </c>
      <c r="I7849" s="37" t="n">
        <v>2</v>
      </c>
      <c r="J7849" s="40" t="n">
        <f aca="false">IF(C7849=0,"",D7849/C7849)</f>
        <v>1</v>
      </c>
    </row>
    <row r="7850" customFormat="false" ht="15" hidden="false" customHeight="false" outlineLevel="0" collapsed="false">
      <c r="A7850" s="37" t="s">
        <v>660</v>
      </c>
      <c r="B7850" s="37" t="s">
        <v>273</v>
      </c>
      <c r="C7850" s="37" t="n">
        <v>22</v>
      </c>
      <c r="D7850" s="37" t="n">
        <v>22</v>
      </c>
      <c r="E7850" s="37" t="n">
        <v>0</v>
      </c>
      <c r="F7850" s="37" t="n">
        <v>0</v>
      </c>
      <c r="G7850" s="37" t="n">
        <v>0</v>
      </c>
      <c r="H7850" s="37" t="n">
        <v>5</v>
      </c>
      <c r="I7850" s="37" t="n">
        <v>0</v>
      </c>
      <c r="J7850" s="40" t="n">
        <f aca="false">IF(C7850=0,"",D7850/C7850)</f>
        <v>1</v>
      </c>
    </row>
    <row r="7851" customFormat="false" ht="15" hidden="false" customHeight="false" outlineLevel="0" collapsed="false">
      <c r="A7851" s="37" t="s">
        <v>660</v>
      </c>
      <c r="B7851" s="37" t="s">
        <v>274</v>
      </c>
      <c r="C7851" s="37" t="n">
        <v>22</v>
      </c>
      <c r="D7851" s="37" t="n">
        <v>19</v>
      </c>
      <c r="E7851" s="37" t="n">
        <v>1</v>
      </c>
      <c r="F7851" s="37" t="n">
        <v>2</v>
      </c>
      <c r="G7851" s="37" t="n">
        <v>0</v>
      </c>
      <c r="H7851" s="37" t="n">
        <v>0</v>
      </c>
      <c r="I7851" s="37" t="n">
        <v>1</v>
      </c>
      <c r="J7851" s="40" t="n">
        <f aca="false">IF(C7851=0,"",D7851/C7851)</f>
        <v>0.863636363636364</v>
      </c>
    </row>
    <row r="7852" customFormat="false" ht="15" hidden="false" customHeight="false" outlineLevel="0" collapsed="false">
      <c r="A7852" s="37" t="s">
        <v>660</v>
      </c>
      <c r="B7852" s="37" t="s">
        <v>275</v>
      </c>
      <c r="C7852" s="37" t="n">
        <v>22</v>
      </c>
      <c r="D7852" s="37" t="n">
        <v>19</v>
      </c>
      <c r="E7852" s="37" t="n">
        <v>1</v>
      </c>
      <c r="F7852" s="37" t="n">
        <v>1</v>
      </c>
      <c r="G7852" s="37" t="n">
        <v>0</v>
      </c>
      <c r="H7852" s="37" t="n">
        <v>0</v>
      </c>
      <c r="I7852" s="37" t="n">
        <v>1</v>
      </c>
      <c r="J7852" s="40" t="n">
        <f aca="false">IF(C7852=0,"",D7852/C7852)</f>
        <v>0.863636363636364</v>
      </c>
    </row>
    <row r="7853" customFormat="false" ht="15" hidden="false" customHeight="false" outlineLevel="0" collapsed="false">
      <c r="A7853" s="37" t="s">
        <v>660</v>
      </c>
      <c r="B7853" s="37" t="s">
        <v>276</v>
      </c>
      <c r="C7853" s="37" t="n">
        <v>22</v>
      </c>
      <c r="D7853" s="37" t="n">
        <v>21</v>
      </c>
      <c r="E7853" s="37" t="n">
        <v>1</v>
      </c>
      <c r="F7853" s="37" t="n">
        <v>0</v>
      </c>
      <c r="G7853" s="37" t="n">
        <v>0</v>
      </c>
      <c r="H7853" s="37" t="n">
        <v>4</v>
      </c>
      <c r="I7853" s="37" t="n">
        <v>2</v>
      </c>
      <c r="J7853" s="40" t="n">
        <f aca="false">IF(C7853=0,"",D7853/C7853)</f>
        <v>0.954545454545455</v>
      </c>
    </row>
    <row r="7854" customFormat="false" ht="15" hidden="false" customHeight="false" outlineLevel="0" collapsed="false">
      <c r="A7854" s="37" t="s">
        <v>660</v>
      </c>
      <c r="B7854" s="37" t="s">
        <v>277</v>
      </c>
      <c r="C7854" s="37" t="n">
        <v>22</v>
      </c>
      <c r="D7854" s="37" t="n">
        <v>22</v>
      </c>
      <c r="E7854" s="37" t="n">
        <v>0</v>
      </c>
      <c r="F7854" s="37" t="n">
        <v>0</v>
      </c>
      <c r="G7854" s="37" t="n">
        <v>0</v>
      </c>
      <c r="H7854" s="37" t="n">
        <v>2</v>
      </c>
      <c r="I7854" s="37" t="n">
        <v>7</v>
      </c>
      <c r="J7854" s="40" t="n">
        <f aca="false">IF(C7854=0,"",D7854/C7854)</f>
        <v>1</v>
      </c>
    </row>
    <row r="7855" customFormat="false" ht="15" hidden="false" customHeight="false" outlineLevel="0" collapsed="false">
      <c r="A7855" s="37" t="s">
        <v>660</v>
      </c>
      <c r="B7855" s="37" t="s">
        <v>278</v>
      </c>
      <c r="C7855" s="37" t="n">
        <v>22</v>
      </c>
      <c r="D7855" s="37" t="n">
        <v>22</v>
      </c>
      <c r="E7855" s="37" t="n">
        <v>0</v>
      </c>
      <c r="F7855" s="37" t="n">
        <v>1</v>
      </c>
      <c r="G7855" s="37" t="n">
        <v>1</v>
      </c>
      <c r="H7855" s="37" t="n">
        <v>3</v>
      </c>
      <c r="I7855" s="37" t="n">
        <v>2</v>
      </c>
      <c r="J7855" s="40" t="n">
        <f aca="false">IF(C7855=0,"",D7855/C7855)</f>
        <v>1</v>
      </c>
    </row>
    <row r="7856" customFormat="false" ht="15" hidden="false" customHeight="false" outlineLevel="0" collapsed="false">
      <c r="A7856" s="37" t="s">
        <v>660</v>
      </c>
      <c r="B7856" s="37" t="s">
        <v>279</v>
      </c>
      <c r="C7856" s="37" t="n">
        <v>22</v>
      </c>
      <c r="D7856" s="37" t="n">
        <v>21</v>
      </c>
      <c r="E7856" s="37" t="n">
        <v>0</v>
      </c>
      <c r="F7856" s="37" t="n">
        <v>2</v>
      </c>
      <c r="G7856" s="37" t="n">
        <v>0</v>
      </c>
      <c r="H7856" s="37" t="n">
        <v>2</v>
      </c>
      <c r="I7856" s="37" t="n">
        <v>0</v>
      </c>
      <c r="J7856" s="40" t="n">
        <f aca="false">IF(C7856=0,"",D7856/C7856)</f>
        <v>0.954545454545455</v>
      </c>
    </row>
    <row r="7857" customFormat="false" ht="15" hidden="false" customHeight="false" outlineLevel="0" collapsed="false">
      <c r="A7857" s="37" t="s">
        <v>660</v>
      </c>
      <c r="B7857" s="37" t="s">
        <v>280</v>
      </c>
      <c r="C7857" s="37" t="n">
        <v>22</v>
      </c>
      <c r="D7857" s="37" t="n">
        <v>20</v>
      </c>
      <c r="E7857" s="37" t="n">
        <v>1</v>
      </c>
      <c r="F7857" s="37" t="n">
        <v>2</v>
      </c>
      <c r="G7857" s="37" t="n">
        <v>2</v>
      </c>
      <c r="H7857" s="37" t="n">
        <v>0</v>
      </c>
      <c r="I7857" s="37" t="n">
        <v>5</v>
      </c>
      <c r="J7857" s="40" t="n">
        <f aca="false">IF(C7857=0,"",D7857/C7857)</f>
        <v>0.909090909090909</v>
      </c>
    </row>
    <row r="7858" customFormat="false" ht="15" hidden="false" customHeight="false" outlineLevel="0" collapsed="false">
      <c r="A7858" s="37" t="s">
        <v>660</v>
      </c>
      <c r="B7858" s="37" t="s">
        <v>281</v>
      </c>
      <c r="C7858" s="37" t="n">
        <v>22</v>
      </c>
      <c r="D7858" s="37" t="n">
        <v>22</v>
      </c>
      <c r="E7858" s="37" t="n">
        <v>0</v>
      </c>
      <c r="F7858" s="37" t="n">
        <v>0</v>
      </c>
      <c r="G7858" s="37" t="n">
        <v>0</v>
      </c>
      <c r="H7858" s="37" t="n">
        <v>3</v>
      </c>
      <c r="I7858" s="37" t="n">
        <v>1</v>
      </c>
      <c r="J7858" s="40" t="n">
        <f aca="false">IF(C7858=0,"",D7858/C7858)</f>
        <v>1</v>
      </c>
    </row>
    <row r="7859" customFormat="false" ht="15" hidden="false" customHeight="false" outlineLevel="0" collapsed="false">
      <c r="A7859" s="37" t="s">
        <v>1126</v>
      </c>
      <c r="B7859" s="37" t="s">
        <v>270</v>
      </c>
      <c r="C7859" s="37" t="n">
        <v>22</v>
      </c>
      <c r="D7859" s="37" t="n">
        <v>20</v>
      </c>
      <c r="E7859" s="37" t="n">
        <v>0</v>
      </c>
      <c r="F7859" s="37" t="n">
        <v>1</v>
      </c>
      <c r="G7859" s="37" t="n">
        <v>0</v>
      </c>
      <c r="H7859" s="37" t="n">
        <v>0</v>
      </c>
      <c r="I7859" s="37" t="n">
        <v>0</v>
      </c>
      <c r="J7859" s="40" t="n">
        <f aca="false">IF(C7859=0,"",D7859/C7859)</f>
        <v>0.909090909090909</v>
      </c>
    </row>
    <row r="7860" customFormat="false" ht="15" hidden="false" customHeight="false" outlineLevel="0" collapsed="false">
      <c r="A7860" s="37" t="s">
        <v>1126</v>
      </c>
      <c r="B7860" s="37" t="s">
        <v>271</v>
      </c>
      <c r="C7860" s="37" t="n">
        <v>22</v>
      </c>
      <c r="D7860" s="37" t="n">
        <v>19</v>
      </c>
      <c r="E7860" s="37" t="n">
        <v>0</v>
      </c>
      <c r="F7860" s="37" t="n">
        <v>0</v>
      </c>
      <c r="G7860" s="37" t="n">
        <v>0</v>
      </c>
      <c r="H7860" s="37" t="n">
        <v>0</v>
      </c>
      <c r="I7860" s="37" t="n">
        <v>2</v>
      </c>
      <c r="J7860" s="40" t="n">
        <f aca="false">IF(C7860=0,"",D7860/C7860)</f>
        <v>0.863636363636364</v>
      </c>
    </row>
    <row r="7861" customFormat="false" ht="15" hidden="false" customHeight="false" outlineLevel="0" collapsed="false">
      <c r="A7861" s="37" t="s">
        <v>1126</v>
      </c>
      <c r="B7861" s="37" t="s">
        <v>272</v>
      </c>
      <c r="C7861" s="37" t="n">
        <v>22</v>
      </c>
      <c r="D7861" s="37" t="n">
        <v>21</v>
      </c>
      <c r="E7861" s="37" t="n">
        <v>1</v>
      </c>
      <c r="F7861" s="37" t="n">
        <v>1</v>
      </c>
      <c r="G7861" s="37" t="n">
        <v>1</v>
      </c>
      <c r="H7861" s="37" t="n">
        <v>2</v>
      </c>
      <c r="I7861" s="37" t="n">
        <v>1</v>
      </c>
      <c r="J7861" s="40" t="n">
        <f aca="false">IF(C7861=0,"",D7861/C7861)</f>
        <v>0.954545454545455</v>
      </c>
    </row>
    <row r="7862" customFormat="false" ht="15" hidden="false" customHeight="false" outlineLevel="0" collapsed="false">
      <c r="A7862" s="37" t="s">
        <v>1126</v>
      </c>
      <c r="B7862" s="37" t="s">
        <v>273</v>
      </c>
      <c r="C7862" s="37" t="n">
        <v>22</v>
      </c>
      <c r="D7862" s="37" t="n">
        <v>20</v>
      </c>
      <c r="E7862" s="37" t="n">
        <v>0</v>
      </c>
      <c r="F7862" s="37" t="n">
        <v>0</v>
      </c>
      <c r="G7862" s="37" t="n">
        <v>0</v>
      </c>
      <c r="H7862" s="37" t="n">
        <v>1</v>
      </c>
      <c r="I7862" s="37" t="n">
        <v>1</v>
      </c>
      <c r="J7862" s="40" t="n">
        <f aca="false">IF(C7862=0,"",D7862/C7862)</f>
        <v>0.909090909090909</v>
      </c>
    </row>
    <row r="7863" customFormat="false" ht="15" hidden="false" customHeight="false" outlineLevel="0" collapsed="false">
      <c r="A7863" s="37" t="s">
        <v>1126</v>
      </c>
      <c r="B7863" s="37" t="s">
        <v>274</v>
      </c>
      <c r="C7863" s="37" t="n">
        <v>22</v>
      </c>
      <c r="D7863" s="37" t="n">
        <v>17</v>
      </c>
      <c r="E7863" s="37" t="n">
        <v>0</v>
      </c>
      <c r="F7863" s="37" t="n">
        <v>2</v>
      </c>
      <c r="G7863" s="37" t="n">
        <v>1</v>
      </c>
      <c r="H7863" s="37" t="n">
        <v>2</v>
      </c>
      <c r="I7863" s="37" t="n">
        <v>3</v>
      </c>
      <c r="J7863" s="40" t="n">
        <f aca="false">IF(C7863=0,"",D7863/C7863)</f>
        <v>0.772727272727273</v>
      </c>
    </row>
    <row r="7864" customFormat="false" ht="15" hidden="false" customHeight="false" outlineLevel="0" collapsed="false">
      <c r="A7864" s="37" t="s">
        <v>1126</v>
      </c>
      <c r="B7864" s="37" t="s">
        <v>275</v>
      </c>
      <c r="C7864" s="37" t="n">
        <v>22</v>
      </c>
      <c r="D7864" s="37" t="n">
        <v>21</v>
      </c>
      <c r="E7864" s="37" t="n">
        <v>0</v>
      </c>
      <c r="F7864" s="37" t="n">
        <v>1</v>
      </c>
      <c r="G7864" s="37" t="n">
        <v>0</v>
      </c>
      <c r="H7864" s="37" t="n">
        <v>1</v>
      </c>
      <c r="I7864" s="37" t="n">
        <v>1</v>
      </c>
      <c r="J7864" s="40" t="n">
        <f aca="false">IF(C7864=0,"",D7864/C7864)</f>
        <v>0.954545454545455</v>
      </c>
    </row>
    <row r="7865" customFormat="false" ht="15" hidden="false" customHeight="false" outlineLevel="0" collapsed="false">
      <c r="A7865" s="37" t="s">
        <v>1126</v>
      </c>
      <c r="B7865" s="37" t="s">
        <v>276</v>
      </c>
      <c r="C7865" s="37" t="n">
        <v>22</v>
      </c>
      <c r="D7865" s="37" t="n">
        <v>20</v>
      </c>
      <c r="E7865" s="37" t="n">
        <v>1</v>
      </c>
      <c r="F7865" s="37" t="n">
        <v>1</v>
      </c>
      <c r="G7865" s="37" t="n">
        <v>1</v>
      </c>
      <c r="H7865" s="37" t="n">
        <v>0</v>
      </c>
      <c r="I7865" s="37" t="n">
        <v>1</v>
      </c>
      <c r="J7865" s="40" t="n">
        <f aca="false">IF(C7865=0,"",D7865/C7865)</f>
        <v>0.909090909090909</v>
      </c>
    </row>
    <row r="7866" customFormat="false" ht="15" hidden="false" customHeight="false" outlineLevel="0" collapsed="false">
      <c r="A7866" s="37" t="s">
        <v>1126</v>
      </c>
      <c r="B7866" s="37" t="s">
        <v>277</v>
      </c>
      <c r="C7866" s="37" t="n">
        <v>22</v>
      </c>
      <c r="D7866" s="37" t="n">
        <v>20</v>
      </c>
      <c r="E7866" s="37" t="n">
        <v>4</v>
      </c>
      <c r="F7866" s="37" t="n">
        <v>1</v>
      </c>
      <c r="G7866" s="37" t="n">
        <v>0</v>
      </c>
      <c r="H7866" s="37" t="n">
        <v>4</v>
      </c>
      <c r="I7866" s="37" t="n">
        <v>0</v>
      </c>
      <c r="J7866" s="40" t="n">
        <f aca="false">IF(C7866=0,"",D7866/C7866)</f>
        <v>0.909090909090909</v>
      </c>
    </row>
    <row r="7867" customFormat="false" ht="15" hidden="false" customHeight="false" outlineLevel="0" collapsed="false">
      <c r="A7867" s="37" t="s">
        <v>1126</v>
      </c>
      <c r="B7867" s="37" t="s">
        <v>278</v>
      </c>
      <c r="C7867" s="37" t="n">
        <v>22</v>
      </c>
      <c r="D7867" s="37" t="n">
        <v>22</v>
      </c>
      <c r="E7867" s="37" t="n">
        <v>0</v>
      </c>
      <c r="F7867" s="37" t="n">
        <v>1</v>
      </c>
      <c r="G7867" s="37" t="n">
        <v>0</v>
      </c>
      <c r="H7867" s="37" t="n">
        <v>1</v>
      </c>
      <c r="I7867" s="37" t="n">
        <v>5</v>
      </c>
      <c r="J7867" s="40" t="n">
        <f aca="false">IF(C7867=0,"",D7867/C7867)</f>
        <v>1</v>
      </c>
    </row>
    <row r="7868" customFormat="false" ht="15" hidden="false" customHeight="false" outlineLevel="0" collapsed="false">
      <c r="A7868" s="37" t="s">
        <v>1126</v>
      </c>
      <c r="B7868" s="37" t="s">
        <v>279</v>
      </c>
      <c r="C7868" s="37" t="n">
        <v>22</v>
      </c>
      <c r="D7868" s="37" t="n">
        <v>21</v>
      </c>
      <c r="E7868" s="37" t="n">
        <v>2</v>
      </c>
      <c r="F7868" s="37" t="n">
        <v>1</v>
      </c>
      <c r="G7868" s="37" t="n">
        <v>0</v>
      </c>
      <c r="H7868" s="37" t="n">
        <v>0</v>
      </c>
      <c r="I7868" s="37" t="n">
        <v>0</v>
      </c>
      <c r="J7868" s="40" t="n">
        <f aca="false">IF(C7868=0,"",D7868/C7868)</f>
        <v>0.954545454545455</v>
      </c>
    </row>
    <row r="7869" customFormat="false" ht="15" hidden="false" customHeight="false" outlineLevel="0" collapsed="false">
      <c r="A7869" s="37" t="s">
        <v>1126</v>
      </c>
      <c r="B7869" s="37" t="s">
        <v>280</v>
      </c>
      <c r="C7869" s="37" t="n">
        <v>22</v>
      </c>
      <c r="D7869" s="37" t="n">
        <v>20</v>
      </c>
      <c r="E7869" s="37" t="n">
        <v>0</v>
      </c>
      <c r="F7869" s="37" t="n">
        <v>3</v>
      </c>
      <c r="G7869" s="37" t="n">
        <v>2</v>
      </c>
      <c r="H7869" s="37" t="n">
        <v>2</v>
      </c>
      <c r="I7869" s="37" t="n">
        <v>0</v>
      </c>
      <c r="J7869" s="40" t="n">
        <f aca="false">IF(C7869=0,"",D7869/C7869)</f>
        <v>0.909090909090909</v>
      </c>
    </row>
    <row r="7870" customFormat="false" ht="15" hidden="false" customHeight="false" outlineLevel="0" collapsed="false">
      <c r="A7870" s="37" t="s">
        <v>1126</v>
      </c>
      <c r="B7870" s="37" t="s">
        <v>281</v>
      </c>
      <c r="C7870" s="37" t="n">
        <v>22</v>
      </c>
      <c r="D7870" s="37" t="n">
        <v>19</v>
      </c>
      <c r="E7870" s="37" t="n">
        <v>3</v>
      </c>
      <c r="F7870" s="37" t="n">
        <v>1</v>
      </c>
      <c r="G7870" s="37" t="n">
        <v>0</v>
      </c>
      <c r="H7870" s="37" t="n">
        <v>0</v>
      </c>
      <c r="I7870" s="37" t="n">
        <v>5</v>
      </c>
      <c r="J7870" s="40" t="n">
        <f aca="false">IF(C7870=0,"",D7870/C7870)</f>
        <v>0.863636363636364</v>
      </c>
    </row>
    <row r="7871" customFormat="false" ht="15" hidden="false" customHeight="false" outlineLevel="0" collapsed="false">
      <c r="A7871" s="37" t="s">
        <v>1448</v>
      </c>
      <c r="B7871" s="37" t="s">
        <v>272</v>
      </c>
      <c r="C7871" s="37" t="n">
        <v>22</v>
      </c>
      <c r="D7871" s="37" t="n">
        <v>22</v>
      </c>
      <c r="E7871" s="37" t="n">
        <v>0</v>
      </c>
      <c r="F7871" s="37" t="n">
        <v>0</v>
      </c>
      <c r="G7871" s="37" t="n">
        <v>0</v>
      </c>
      <c r="H7871" s="37" t="n">
        <v>2</v>
      </c>
      <c r="I7871" s="37" t="n">
        <v>1</v>
      </c>
      <c r="J7871" s="40" t="n">
        <f aca="false">IF(C7871=0,"",D7871/C7871)</f>
        <v>1</v>
      </c>
    </row>
    <row r="7872" customFormat="false" ht="15" hidden="false" customHeight="false" outlineLevel="0" collapsed="false">
      <c r="A7872" s="37" t="s">
        <v>1448</v>
      </c>
      <c r="B7872" s="37" t="s">
        <v>273</v>
      </c>
      <c r="C7872" s="37" t="n">
        <v>22</v>
      </c>
      <c r="D7872" s="37" t="n">
        <v>19</v>
      </c>
      <c r="E7872" s="37" t="n">
        <v>1</v>
      </c>
      <c r="F7872" s="37" t="n">
        <v>3</v>
      </c>
      <c r="G7872" s="37" t="n">
        <v>0</v>
      </c>
      <c r="H7872" s="37" t="n">
        <v>3</v>
      </c>
      <c r="I7872" s="37" t="n">
        <v>2</v>
      </c>
      <c r="J7872" s="40" t="n">
        <f aca="false">IF(C7872=0,"",D7872/C7872)</f>
        <v>0.863636363636364</v>
      </c>
    </row>
    <row r="7873" customFormat="false" ht="15" hidden="false" customHeight="false" outlineLevel="0" collapsed="false">
      <c r="A7873" s="37" t="s">
        <v>1448</v>
      </c>
      <c r="B7873" s="37" t="s">
        <v>274</v>
      </c>
      <c r="C7873" s="37" t="n">
        <v>22</v>
      </c>
      <c r="D7873" s="37" t="n">
        <v>22</v>
      </c>
      <c r="E7873" s="37" t="n">
        <v>1</v>
      </c>
      <c r="F7873" s="37" t="n">
        <v>1</v>
      </c>
      <c r="G7873" s="37" t="n">
        <v>1</v>
      </c>
      <c r="H7873" s="37" t="n">
        <v>0</v>
      </c>
      <c r="I7873" s="37" t="n">
        <v>1</v>
      </c>
      <c r="J7873" s="40" t="n">
        <f aca="false">IF(C7873=0,"",D7873/C7873)</f>
        <v>1</v>
      </c>
    </row>
    <row r="7874" customFormat="false" ht="15" hidden="false" customHeight="false" outlineLevel="0" collapsed="false">
      <c r="A7874" s="37" t="s">
        <v>1448</v>
      </c>
      <c r="B7874" s="37" t="s">
        <v>275</v>
      </c>
      <c r="C7874" s="37" t="n">
        <v>22</v>
      </c>
      <c r="D7874" s="37" t="n">
        <v>22</v>
      </c>
      <c r="E7874" s="37" t="n">
        <v>0</v>
      </c>
      <c r="F7874" s="37" t="n">
        <v>0</v>
      </c>
      <c r="G7874" s="37" t="n">
        <v>0</v>
      </c>
      <c r="H7874" s="37" t="n">
        <v>1</v>
      </c>
      <c r="I7874" s="37" t="n">
        <v>2</v>
      </c>
      <c r="J7874" s="40" t="n">
        <f aca="false">IF(C7874=0,"",D7874/C7874)</f>
        <v>1</v>
      </c>
    </row>
    <row r="7875" customFormat="false" ht="15" hidden="false" customHeight="false" outlineLevel="0" collapsed="false">
      <c r="A7875" s="37" t="s">
        <v>1448</v>
      </c>
      <c r="B7875" s="37" t="s">
        <v>276</v>
      </c>
      <c r="C7875" s="37" t="n">
        <v>22</v>
      </c>
      <c r="D7875" s="37" t="n">
        <v>20</v>
      </c>
      <c r="E7875" s="37" t="n">
        <v>2</v>
      </c>
      <c r="F7875" s="37" t="n">
        <v>0</v>
      </c>
      <c r="G7875" s="37" t="n">
        <v>0</v>
      </c>
      <c r="H7875" s="37" t="n">
        <v>0</v>
      </c>
      <c r="I7875" s="37" t="n">
        <v>4</v>
      </c>
      <c r="J7875" s="40" t="n">
        <f aca="false">IF(C7875=0,"",D7875/C7875)</f>
        <v>0.909090909090909</v>
      </c>
    </row>
    <row r="7876" customFormat="false" ht="15" hidden="false" customHeight="false" outlineLevel="0" collapsed="false">
      <c r="A7876" s="37" t="s">
        <v>1448</v>
      </c>
      <c r="B7876" s="37" t="s">
        <v>277</v>
      </c>
      <c r="C7876" s="37" t="n">
        <v>22</v>
      </c>
      <c r="D7876" s="37" t="n">
        <v>22</v>
      </c>
      <c r="E7876" s="37" t="n">
        <v>2</v>
      </c>
      <c r="F7876" s="37" t="n">
        <v>1</v>
      </c>
      <c r="G7876" s="37" t="n">
        <v>0</v>
      </c>
      <c r="H7876" s="37" t="n">
        <v>3</v>
      </c>
      <c r="I7876" s="37" t="n">
        <v>8</v>
      </c>
      <c r="J7876" s="40" t="n">
        <f aca="false">IF(C7876=0,"",D7876/C7876)</f>
        <v>1</v>
      </c>
    </row>
    <row r="7877" customFormat="false" ht="15" hidden="false" customHeight="false" outlineLevel="0" collapsed="false">
      <c r="A7877" s="37" t="s">
        <v>1448</v>
      </c>
      <c r="B7877" s="37" t="s">
        <v>278</v>
      </c>
      <c r="C7877" s="37" t="n">
        <v>22</v>
      </c>
      <c r="D7877" s="37" t="n">
        <v>20</v>
      </c>
      <c r="E7877" s="37" t="n">
        <v>0</v>
      </c>
      <c r="F7877" s="37" t="n">
        <v>0</v>
      </c>
      <c r="G7877" s="37" t="n">
        <v>0</v>
      </c>
      <c r="H7877" s="37" t="n">
        <v>0</v>
      </c>
      <c r="I7877" s="37" t="n">
        <v>2</v>
      </c>
      <c r="J7877" s="40" t="n">
        <f aca="false">IF(C7877=0,"",D7877/C7877)</f>
        <v>0.909090909090909</v>
      </c>
    </row>
    <row r="7878" customFormat="false" ht="15" hidden="false" customHeight="false" outlineLevel="0" collapsed="false">
      <c r="A7878" s="37" t="s">
        <v>1448</v>
      </c>
      <c r="B7878" s="37" t="s">
        <v>279</v>
      </c>
      <c r="C7878" s="37" t="n">
        <v>22</v>
      </c>
      <c r="D7878" s="37" t="n">
        <v>21</v>
      </c>
      <c r="E7878" s="37" t="n">
        <v>0</v>
      </c>
      <c r="F7878" s="37" t="n">
        <v>0</v>
      </c>
      <c r="G7878" s="37" t="n">
        <v>0</v>
      </c>
      <c r="H7878" s="37" t="n">
        <v>1</v>
      </c>
      <c r="I7878" s="37" t="n">
        <v>0</v>
      </c>
      <c r="J7878" s="40" t="n">
        <f aca="false">IF(C7878=0,"",D7878/C7878)</f>
        <v>0.954545454545455</v>
      </c>
    </row>
    <row r="7879" customFormat="false" ht="15" hidden="false" customHeight="false" outlineLevel="0" collapsed="false">
      <c r="A7879" s="37" t="s">
        <v>1448</v>
      </c>
      <c r="B7879" s="37" t="s">
        <v>280</v>
      </c>
      <c r="C7879" s="37" t="n">
        <v>22</v>
      </c>
      <c r="D7879" s="37" t="n">
        <v>21</v>
      </c>
      <c r="E7879" s="37" t="n">
        <v>2</v>
      </c>
      <c r="F7879" s="37" t="n">
        <v>0</v>
      </c>
      <c r="G7879" s="37" t="n">
        <v>0</v>
      </c>
      <c r="H7879" s="37" t="n">
        <v>2</v>
      </c>
      <c r="I7879" s="37" t="n">
        <v>0</v>
      </c>
      <c r="J7879" s="40" t="n">
        <f aca="false">IF(C7879=0,"",D7879/C7879)</f>
        <v>0.954545454545455</v>
      </c>
    </row>
    <row r="7880" customFormat="false" ht="15" hidden="false" customHeight="false" outlineLevel="0" collapsed="false">
      <c r="A7880" s="37" t="s">
        <v>1448</v>
      </c>
      <c r="B7880" s="37" t="s">
        <v>281</v>
      </c>
      <c r="C7880" s="37" t="n">
        <v>22</v>
      </c>
      <c r="D7880" s="37" t="n">
        <v>20</v>
      </c>
      <c r="E7880" s="37" t="n">
        <v>0</v>
      </c>
      <c r="F7880" s="37" t="n">
        <v>0</v>
      </c>
      <c r="G7880" s="37" t="n">
        <v>0</v>
      </c>
      <c r="H7880" s="37" t="n">
        <v>0</v>
      </c>
      <c r="I7880" s="37" t="n">
        <v>0</v>
      </c>
      <c r="J7880" s="40" t="n">
        <f aca="false">IF(C7880=0,"",D7880/C7880)</f>
        <v>0.909090909090909</v>
      </c>
    </row>
    <row r="7881" customFormat="false" ht="15" hidden="false" customHeight="false" outlineLevel="0" collapsed="false">
      <c r="A7881" s="37" t="s">
        <v>1449</v>
      </c>
      <c r="B7881" s="37" t="s">
        <v>270</v>
      </c>
      <c r="C7881" s="37" t="n">
        <v>22</v>
      </c>
      <c r="D7881" s="37" t="n">
        <v>20</v>
      </c>
      <c r="E7881" s="37" t="n">
        <v>0</v>
      </c>
      <c r="F7881" s="37" t="n">
        <v>1</v>
      </c>
      <c r="G7881" s="37" t="n">
        <v>2</v>
      </c>
      <c r="H7881" s="37" t="n">
        <v>2</v>
      </c>
      <c r="I7881" s="37" t="n">
        <v>5</v>
      </c>
      <c r="J7881" s="40" t="n">
        <f aca="false">IF(C7881=0,"",D7881/C7881)</f>
        <v>0.909090909090909</v>
      </c>
    </row>
    <row r="7882" customFormat="false" ht="15" hidden="false" customHeight="false" outlineLevel="0" collapsed="false">
      <c r="A7882" s="37" t="s">
        <v>1449</v>
      </c>
      <c r="B7882" s="37" t="s">
        <v>271</v>
      </c>
      <c r="C7882" s="37" t="n">
        <v>22</v>
      </c>
      <c r="D7882" s="37" t="n">
        <v>22</v>
      </c>
      <c r="E7882" s="37" t="n">
        <v>1</v>
      </c>
      <c r="F7882" s="37" t="n">
        <v>1</v>
      </c>
      <c r="G7882" s="37" t="n">
        <v>0</v>
      </c>
      <c r="H7882" s="37" t="n">
        <v>1</v>
      </c>
      <c r="I7882" s="37" t="n">
        <v>6</v>
      </c>
      <c r="J7882" s="40" t="n">
        <f aca="false">IF(C7882=0,"",D7882/C7882)</f>
        <v>1</v>
      </c>
    </row>
    <row r="7883" customFormat="false" ht="15" hidden="false" customHeight="false" outlineLevel="0" collapsed="false">
      <c r="A7883" s="37" t="s">
        <v>1449</v>
      </c>
      <c r="B7883" s="37" t="s">
        <v>272</v>
      </c>
      <c r="C7883" s="37" t="n">
        <v>22</v>
      </c>
      <c r="D7883" s="37" t="n">
        <v>22</v>
      </c>
      <c r="E7883" s="37" t="n">
        <v>0</v>
      </c>
      <c r="F7883" s="37" t="n">
        <v>0</v>
      </c>
      <c r="G7883" s="37" t="n">
        <v>1</v>
      </c>
      <c r="H7883" s="37" t="n">
        <v>4</v>
      </c>
      <c r="I7883" s="37" t="n">
        <v>19</v>
      </c>
      <c r="J7883" s="40" t="n">
        <f aca="false">IF(C7883=0,"",D7883/C7883)</f>
        <v>1</v>
      </c>
    </row>
    <row r="7884" customFormat="false" ht="15" hidden="false" customHeight="false" outlineLevel="0" collapsed="false">
      <c r="A7884" s="37" t="s">
        <v>1449</v>
      </c>
      <c r="B7884" s="37" t="s">
        <v>273</v>
      </c>
      <c r="C7884" s="37" t="n">
        <v>22</v>
      </c>
      <c r="D7884" s="37" t="n">
        <v>19</v>
      </c>
      <c r="E7884" s="37" t="n">
        <v>0</v>
      </c>
      <c r="F7884" s="37" t="n">
        <v>0</v>
      </c>
      <c r="G7884" s="37" t="n">
        <v>1</v>
      </c>
      <c r="H7884" s="37" t="n">
        <v>2</v>
      </c>
      <c r="I7884" s="37" t="n">
        <v>8</v>
      </c>
      <c r="J7884" s="40" t="n">
        <f aca="false">IF(C7884=0,"",D7884/C7884)</f>
        <v>0.863636363636364</v>
      </c>
    </row>
    <row r="7885" customFormat="false" ht="15" hidden="false" customHeight="false" outlineLevel="0" collapsed="false">
      <c r="A7885" s="37" t="s">
        <v>1449</v>
      </c>
      <c r="B7885" s="37" t="s">
        <v>274</v>
      </c>
      <c r="C7885" s="37" t="n">
        <v>22</v>
      </c>
      <c r="D7885" s="37" t="n">
        <v>21</v>
      </c>
      <c r="E7885" s="37" t="n">
        <v>1</v>
      </c>
      <c r="F7885" s="37" t="n">
        <v>0</v>
      </c>
      <c r="G7885" s="37" t="n">
        <v>0</v>
      </c>
      <c r="H7885" s="37" t="n">
        <v>3</v>
      </c>
      <c r="I7885" s="37" t="n">
        <v>6</v>
      </c>
      <c r="J7885" s="40" t="n">
        <f aca="false">IF(C7885=0,"",D7885/C7885)</f>
        <v>0.954545454545455</v>
      </c>
    </row>
    <row r="7886" customFormat="false" ht="15" hidden="false" customHeight="false" outlineLevel="0" collapsed="false">
      <c r="A7886" s="37" t="s">
        <v>1449</v>
      </c>
      <c r="B7886" s="37" t="s">
        <v>275</v>
      </c>
      <c r="C7886" s="37" t="n">
        <v>22</v>
      </c>
      <c r="D7886" s="37" t="n">
        <v>21</v>
      </c>
      <c r="E7886" s="37" t="n">
        <v>0</v>
      </c>
      <c r="F7886" s="37" t="n">
        <v>0</v>
      </c>
      <c r="G7886" s="37" t="n">
        <v>0</v>
      </c>
      <c r="H7886" s="37" t="n">
        <v>3</v>
      </c>
      <c r="I7886" s="37" t="n">
        <v>24</v>
      </c>
      <c r="J7886" s="40" t="n">
        <f aca="false">IF(C7886=0,"",D7886/C7886)</f>
        <v>0.954545454545455</v>
      </c>
    </row>
    <row r="7887" customFormat="false" ht="15" hidden="false" customHeight="false" outlineLevel="0" collapsed="false">
      <c r="A7887" s="37" t="s">
        <v>1449</v>
      </c>
      <c r="B7887" s="37" t="s">
        <v>276</v>
      </c>
      <c r="C7887" s="37" t="n">
        <v>22</v>
      </c>
      <c r="D7887" s="37" t="n">
        <v>20</v>
      </c>
      <c r="E7887" s="37" t="n">
        <v>0</v>
      </c>
      <c r="F7887" s="37" t="n">
        <v>1</v>
      </c>
      <c r="G7887" s="37" t="n">
        <v>1</v>
      </c>
      <c r="H7887" s="37" t="n">
        <v>1</v>
      </c>
      <c r="I7887" s="37" t="n">
        <v>5</v>
      </c>
      <c r="J7887" s="40" t="n">
        <f aca="false">IF(C7887=0,"",D7887/C7887)</f>
        <v>0.909090909090909</v>
      </c>
    </row>
    <row r="7888" customFormat="false" ht="15" hidden="false" customHeight="false" outlineLevel="0" collapsed="false">
      <c r="A7888" s="37" t="s">
        <v>1449</v>
      </c>
      <c r="B7888" s="37" t="s">
        <v>277</v>
      </c>
      <c r="C7888" s="37" t="n">
        <v>22</v>
      </c>
      <c r="D7888" s="37" t="n">
        <v>19</v>
      </c>
      <c r="E7888" s="37" t="n">
        <v>1</v>
      </c>
      <c r="F7888" s="37" t="n">
        <v>0</v>
      </c>
      <c r="G7888" s="37" t="n">
        <v>0</v>
      </c>
      <c r="H7888" s="37" t="n">
        <v>1</v>
      </c>
      <c r="I7888" s="37" t="n">
        <v>14</v>
      </c>
      <c r="J7888" s="40" t="n">
        <f aca="false">IF(C7888=0,"",D7888/C7888)</f>
        <v>0.863636363636364</v>
      </c>
    </row>
    <row r="7889" customFormat="false" ht="15" hidden="false" customHeight="false" outlineLevel="0" collapsed="false">
      <c r="A7889" s="37" t="s">
        <v>1449</v>
      </c>
      <c r="B7889" s="37" t="s">
        <v>278</v>
      </c>
      <c r="C7889" s="37" t="n">
        <v>22</v>
      </c>
      <c r="D7889" s="37" t="n">
        <v>18</v>
      </c>
      <c r="E7889" s="37" t="n">
        <v>0</v>
      </c>
      <c r="F7889" s="37" t="n">
        <v>0</v>
      </c>
      <c r="G7889" s="37" t="n">
        <v>0</v>
      </c>
      <c r="H7889" s="37" t="n">
        <v>2</v>
      </c>
      <c r="I7889" s="37" t="n">
        <v>6</v>
      </c>
      <c r="J7889" s="40" t="n">
        <f aca="false">IF(C7889=0,"",D7889/C7889)</f>
        <v>0.818181818181818</v>
      </c>
    </row>
    <row r="7890" customFormat="false" ht="15" hidden="false" customHeight="false" outlineLevel="0" collapsed="false">
      <c r="A7890" s="37" t="s">
        <v>1449</v>
      </c>
      <c r="B7890" s="37" t="s">
        <v>279</v>
      </c>
      <c r="C7890" s="37" t="n">
        <v>22</v>
      </c>
      <c r="D7890" s="37" t="n">
        <v>22</v>
      </c>
      <c r="E7890" s="37" t="n">
        <v>0</v>
      </c>
      <c r="F7890" s="37" t="n">
        <v>1</v>
      </c>
      <c r="G7890" s="37" t="n">
        <v>0</v>
      </c>
      <c r="H7890" s="37" t="n">
        <v>2</v>
      </c>
      <c r="I7890" s="37" t="n">
        <v>16</v>
      </c>
      <c r="J7890" s="40" t="n">
        <f aca="false">IF(C7890=0,"",D7890/C7890)</f>
        <v>1</v>
      </c>
    </row>
    <row r="7891" customFormat="false" ht="15" hidden="false" customHeight="false" outlineLevel="0" collapsed="false">
      <c r="A7891" s="37" t="s">
        <v>1449</v>
      </c>
      <c r="B7891" s="37" t="s">
        <v>280</v>
      </c>
      <c r="C7891" s="37" t="n">
        <v>22</v>
      </c>
      <c r="D7891" s="37" t="n">
        <v>22</v>
      </c>
      <c r="E7891" s="37" t="n">
        <v>2</v>
      </c>
      <c r="F7891" s="37" t="n">
        <v>0</v>
      </c>
      <c r="G7891" s="37" t="n">
        <v>0</v>
      </c>
      <c r="H7891" s="37" t="n">
        <v>2</v>
      </c>
      <c r="I7891" s="37" t="n">
        <v>9</v>
      </c>
      <c r="J7891" s="40" t="n">
        <f aca="false">IF(C7891=0,"",D7891/C7891)</f>
        <v>1</v>
      </c>
    </row>
    <row r="7892" customFormat="false" ht="15" hidden="false" customHeight="false" outlineLevel="0" collapsed="false">
      <c r="A7892" s="37" t="s">
        <v>1449</v>
      </c>
      <c r="B7892" s="37" t="s">
        <v>281</v>
      </c>
      <c r="C7892" s="37" t="n">
        <v>22</v>
      </c>
      <c r="D7892" s="37" t="n">
        <v>21</v>
      </c>
      <c r="E7892" s="37" t="n">
        <v>1</v>
      </c>
      <c r="F7892" s="37" t="n">
        <v>0</v>
      </c>
      <c r="G7892" s="37" t="n">
        <v>1</v>
      </c>
      <c r="H7892" s="37" t="n">
        <v>2</v>
      </c>
      <c r="I7892" s="37" t="n">
        <v>23</v>
      </c>
      <c r="J7892" s="40" t="n">
        <f aca="false">IF(C7892=0,"",D7892/C7892)</f>
        <v>0.954545454545455</v>
      </c>
    </row>
    <row r="7893" customFormat="false" ht="15" hidden="false" customHeight="false" outlineLevel="0" collapsed="false">
      <c r="A7893" s="37" t="s">
        <v>1450</v>
      </c>
      <c r="B7893" s="37" t="s">
        <v>270</v>
      </c>
      <c r="C7893" s="37" t="n">
        <v>22</v>
      </c>
      <c r="D7893" s="37" t="n">
        <v>22</v>
      </c>
      <c r="E7893" s="37" t="n">
        <v>0</v>
      </c>
      <c r="F7893" s="37" t="n">
        <v>0</v>
      </c>
      <c r="G7893" s="37" t="n">
        <v>0</v>
      </c>
      <c r="H7893" s="37" t="n">
        <v>2</v>
      </c>
      <c r="I7893" s="37" t="n">
        <v>6</v>
      </c>
      <c r="J7893" s="40" t="n">
        <f aca="false">IF(C7893=0,"",D7893/C7893)</f>
        <v>1</v>
      </c>
    </row>
    <row r="7894" customFormat="false" ht="15" hidden="false" customHeight="false" outlineLevel="0" collapsed="false">
      <c r="A7894" s="37" t="s">
        <v>1450</v>
      </c>
      <c r="B7894" s="37" t="s">
        <v>271</v>
      </c>
      <c r="C7894" s="37" t="n">
        <v>22</v>
      </c>
      <c r="D7894" s="37" t="n">
        <v>20</v>
      </c>
      <c r="E7894" s="37" t="n">
        <v>1</v>
      </c>
      <c r="F7894" s="37" t="n">
        <v>1</v>
      </c>
      <c r="G7894" s="37" t="n">
        <v>1</v>
      </c>
      <c r="H7894" s="37" t="n">
        <v>3</v>
      </c>
      <c r="I7894" s="37" t="n">
        <v>4</v>
      </c>
      <c r="J7894" s="40" t="n">
        <f aca="false">IF(C7894=0,"",D7894/C7894)</f>
        <v>0.909090909090909</v>
      </c>
    </row>
    <row r="7895" customFormat="false" ht="15" hidden="false" customHeight="false" outlineLevel="0" collapsed="false">
      <c r="A7895" s="37" t="s">
        <v>1450</v>
      </c>
      <c r="B7895" s="37" t="s">
        <v>272</v>
      </c>
      <c r="C7895" s="37" t="n">
        <v>22</v>
      </c>
      <c r="D7895" s="37" t="n">
        <v>20</v>
      </c>
      <c r="E7895" s="37" t="n">
        <v>2</v>
      </c>
      <c r="F7895" s="37" t="n">
        <v>1</v>
      </c>
      <c r="G7895" s="37" t="n">
        <v>0</v>
      </c>
      <c r="H7895" s="37" t="n">
        <v>1</v>
      </c>
      <c r="I7895" s="37" t="n">
        <v>21</v>
      </c>
      <c r="J7895" s="40" t="n">
        <f aca="false">IF(C7895=0,"",D7895/C7895)</f>
        <v>0.909090909090909</v>
      </c>
    </row>
    <row r="7896" customFormat="false" ht="15" hidden="false" customHeight="false" outlineLevel="0" collapsed="false">
      <c r="A7896" s="37" t="s">
        <v>1450</v>
      </c>
      <c r="B7896" s="37" t="s">
        <v>273</v>
      </c>
      <c r="C7896" s="37" t="n">
        <v>22</v>
      </c>
      <c r="D7896" s="37" t="n">
        <v>21</v>
      </c>
      <c r="E7896" s="37" t="n">
        <v>0</v>
      </c>
      <c r="F7896" s="37" t="n">
        <v>0</v>
      </c>
      <c r="G7896" s="37" t="n">
        <v>0</v>
      </c>
      <c r="H7896" s="37" t="n">
        <v>0</v>
      </c>
      <c r="I7896" s="37" t="n">
        <v>10</v>
      </c>
      <c r="J7896" s="40" t="n">
        <f aca="false">IF(C7896=0,"",D7896/C7896)</f>
        <v>0.954545454545455</v>
      </c>
    </row>
    <row r="7897" customFormat="false" ht="15" hidden="false" customHeight="false" outlineLevel="0" collapsed="false">
      <c r="A7897" s="37" t="s">
        <v>1450</v>
      </c>
      <c r="B7897" s="37" t="s">
        <v>274</v>
      </c>
      <c r="C7897" s="37" t="n">
        <v>22</v>
      </c>
      <c r="D7897" s="37" t="n">
        <v>22</v>
      </c>
      <c r="E7897" s="37" t="n">
        <v>1</v>
      </c>
      <c r="F7897" s="37" t="n">
        <v>0</v>
      </c>
      <c r="G7897" s="37" t="n">
        <v>0</v>
      </c>
      <c r="H7897" s="37" t="n">
        <v>1</v>
      </c>
      <c r="I7897" s="37" t="n">
        <v>9</v>
      </c>
      <c r="J7897" s="40" t="n">
        <f aca="false">IF(C7897=0,"",D7897/C7897)</f>
        <v>1</v>
      </c>
    </row>
    <row r="7898" customFormat="false" ht="15" hidden="false" customHeight="false" outlineLevel="0" collapsed="false">
      <c r="A7898" s="37" t="s">
        <v>1450</v>
      </c>
      <c r="B7898" s="37" t="s">
        <v>275</v>
      </c>
      <c r="C7898" s="37" t="n">
        <v>22</v>
      </c>
      <c r="D7898" s="37" t="n">
        <v>22</v>
      </c>
      <c r="E7898" s="37" t="n">
        <v>2</v>
      </c>
      <c r="F7898" s="37" t="n">
        <v>1</v>
      </c>
      <c r="G7898" s="37" t="n">
        <v>0</v>
      </c>
      <c r="H7898" s="37" t="n">
        <v>1</v>
      </c>
      <c r="I7898" s="37" t="n">
        <v>2</v>
      </c>
      <c r="J7898" s="40" t="n">
        <f aca="false">IF(C7898=0,"",D7898/C7898)</f>
        <v>1</v>
      </c>
    </row>
    <row r="7899" customFormat="false" ht="15" hidden="false" customHeight="false" outlineLevel="0" collapsed="false">
      <c r="A7899" s="37" t="s">
        <v>1450</v>
      </c>
      <c r="B7899" s="37" t="s">
        <v>276</v>
      </c>
      <c r="C7899" s="37" t="n">
        <v>22</v>
      </c>
      <c r="D7899" s="37" t="n">
        <v>21</v>
      </c>
      <c r="E7899" s="37" t="n">
        <v>2</v>
      </c>
      <c r="F7899" s="37" t="n">
        <v>0</v>
      </c>
      <c r="G7899" s="37" t="n">
        <v>1</v>
      </c>
      <c r="H7899" s="37" t="n">
        <v>3</v>
      </c>
      <c r="I7899" s="37" t="n">
        <v>9</v>
      </c>
      <c r="J7899" s="40" t="n">
        <f aca="false">IF(C7899=0,"",D7899/C7899)</f>
        <v>0.954545454545455</v>
      </c>
    </row>
    <row r="7900" customFormat="false" ht="15" hidden="false" customHeight="false" outlineLevel="0" collapsed="false">
      <c r="A7900" s="37" t="s">
        <v>1450</v>
      </c>
      <c r="B7900" s="37" t="s">
        <v>277</v>
      </c>
      <c r="C7900" s="37" t="n">
        <v>22</v>
      </c>
      <c r="D7900" s="37" t="n">
        <v>22</v>
      </c>
      <c r="E7900" s="37" t="n">
        <v>0</v>
      </c>
      <c r="F7900" s="37" t="n">
        <v>4</v>
      </c>
      <c r="G7900" s="37" t="n">
        <v>1</v>
      </c>
      <c r="H7900" s="37" t="n">
        <v>1</v>
      </c>
      <c r="I7900" s="37" t="n">
        <v>9</v>
      </c>
      <c r="J7900" s="40" t="n">
        <f aca="false">IF(C7900=0,"",D7900/C7900)</f>
        <v>1</v>
      </c>
    </row>
    <row r="7901" customFormat="false" ht="15" hidden="false" customHeight="false" outlineLevel="0" collapsed="false">
      <c r="A7901" s="37" t="s">
        <v>1450</v>
      </c>
      <c r="B7901" s="37" t="s">
        <v>278</v>
      </c>
      <c r="C7901" s="37" t="n">
        <v>22</v>
      </c>
      <c r="D7901" s="37" t="n">
        <v>22</v>
      </c>
      <c r="E7901" s="37" t="n">
        <v>1</v>
      </c>
      <c r="F7901" s="37" t="n">
        <v>1</v>
      </c>
      <c r="G7901" s="37" t="n">
        <v>0</v>
      </c>
      <c r="H7901" s="37" t="n">
        <v>1</v>
      </c>
      <c r="I7901" s="37" t="n">
        <v>17</v>
      </c>
      <c r="J7901" s="40" t="n">
        <f aca="false">IF(C7901=0,"",D7901/C7901)</f>
        <v>1</v>
      </c>
    </row>
    <row r="7902" customFormat="false" ht="15" hidden="false" customHeight="false" outlineLevel="0" collapsed="false">
      <c r="A7902" s="37" t="s">
        <v>1450</v>
      </c>
      <c r="B7902" s="37" t="s">
        <v>279</v>
      </c>
      <c r="C7902" s="37" t="n">
        <v>22</v>
      </c>
      <c r="D7902" s="37" t="n">
        <v>21</v>
      </c>
      <c r="E7902" s="37" t="n">
        <v>1</v>
      </c>
      <c r="F7902" s="37" t="n">
        <v>0</v>
      </c>
      <c r="G7902" s="37" t="n">
        <v>1</v>
      </c>
      <c r="H7902" s="37" t="n">
        <v>3</v>
      </c>
      <c r="I7902" s="37" t="n">
        <v>8</v>
      </c>
      <c r="J7902" s="40" t="n">
        <f aca="false">IF(C7902=0,"",D7902/C7902)</f>
        <v>0.954545454545455</v>
      </c>
    </row>
    <row r="7903" customFormat="false" ht="15" hidden="false" customHeight="false" outlineLevel="0" collapsed="false">
      <c r="A7903" s="37" t="s">
        <v>1450</v>
      </c>
      <c r="B7903" s="37" t="s">
        <v>280</v>
      </c>
      <c r="C7903" s="37" t="n">
        <v>22</v>
      </c>
      <c r="D7903" s="37" t="n">
        <v>21</v>
      </c>
      <c r="E7903" s="37" t="n">
        <v>1</v>
      </c>
      <c r="F7903" s="37" t="n">
        <v>1</v>
      </c>
      <c r="G7903" s="37" t="n">
        <v>0</v>
      </c>
      <c r="H7903" s="37" t="n">
        <v>0</v>
      </c>
      <c r="I7903" s="37" t="n">
        <v>2</v>
      </c>
      <c r="J7903" s="40" t="n">
        <f aca="false">IF(C7903=0,"",D7903/C7903)</f>
        <v>0.954545454545455</v>
      </c>
    </row>
    <row r="7904" customFormat="false" ht="15" hidden="false" customHeight="false" outlineLevel="0" collapsed="false">
      <c r="A7904" s="37" t="s">
        <v>1450</v>
      </c>
      <c r="B7904" s="37" t="s">
        <v>281</v>
      </c>
      <c r="C7904" s="37" t="n">
        <v>22</v>
      </c>
      <c r="D7904" s="37" t="n">
        <v>21</v>
      </c>
      <c r="E7904" s="37" t="n">
        <v>1</v>
      </c>
      <c r="F7904" s="37" t="n">
        <v>0</v>
      </c>
      <c r="G7904" s="37" t="n">
        <v>1</v>
      </c>
      <c r="H7904" s="37" t="n">
        <v>0</v>
      </c>
      <c r="I7904" s="37" t="n">
        <v>16</v>
      </c>
      <c r="J7904" s="40" t="n">
        <f aca="false">IF(C7904=0,"",D7904/C7904)</f>
        <v>0.954545454545455</v>
      </c>
    </row>
    <row r="7905" customFormat="false" ht="15" hidden="false" customHeight="false" outlineLevel="0" collapsed="false">
      <c r="A7905" s="37" t="s">
        <v>458</v>
      </c>
      <c r="B7905" s="37" t="s">
        <v>270</v>
      </c>
      <c r="C7905" s="37" t="n">
        <v>22</v>
      </c>
      <c r="D7905" s="37" t="n">
        <v>20</v>
      </c>
      <c r="E7905" s="37" t="n">
        <v>0</v>
      </c>
      <c r="F7905" s="37" t="n">
        <v>0</v>
      </c>
      <c r="G7905" s="37" t="n">
        <v>0</v>
      </c>
      <c r="H7905" s="37" t="n">
        <v>0</v>
      </c>
      <c r="I7905" s="37" t="n">
        <v>2</v>
      </c>
      <c r="J7905" s="40" t="n">
        <f aca="false">IF(C7905=0,"",D7905/C7905)</f>
        <v>0.909090909090909</v>
      </c>
    </row>
    <row r="7906" customFormat="false" ht="15" hidden="false" customHeight="false" outlineLevel="0" collapsed="false">
      <c r="A7906" s="37" t="s">
        <v>458</v>
      </c>
      <c r="B7906" s="37" t="s">
        <v>271</v>
      </c>
      <c r="C7906" s="37" t="n">
        <v>22</v>
      </c>
      <c r="D7906" s="37" t="n">
        <v>21</v>
      </c>
      <c r="E7906" s="37" t="n">
        <v>0</v>
      </c>
      <c r="F7906" s="37" t="n">
        <v>0</v>
      </c>
      <c r="G7906" s="37" t="n">
        <v>0</v>
      </c>
      <c r="H7906" s="37" t="n">
        <v>2</v>
      </c>
      <c r="I7906" s="37" t="n">
        <v>2</v>
      </c>
      <c r="J7906" s="40" t="n">
        <f aca="false">IF(C7906=0,"",D7906/C7906)</f>
        <v>0.954545454545455</v>
      </c>
    </row>
    <row r="7907" customFormat="false" ht="15" hidden="false" customHeight="false" outlineLevel="0" collapsed="false">
      <c r="A7907" s="37" t="s">
        <v>458</v>
      </c>
      <c r="B7907" s="37" t="s">
        <v>272</v>
      </c>
      <c r="C7907" s="37" t="n">
        <v>22</v>
      </c>
      <c r="D7907" s="37" t="n">
        <v>22</v>
      </c>
      <c r="E7907" s="37" t="n">
        <v>1</v>
      </c>
      <c r="F7907" s="37" t="n">
        <v>0</v>
      </c>
      <c r="G7907" s="37" t="n">
        <v>0</v>
      </c>
      <c r="H7907" s="37" t="n">
        <v>0</v>
      </c>
      <c r="I7907" s="37" t="n">
        <v>2</v>
      </c>
      <c r="J7907" s="40" t="n">
        <f aca="false">IF(C7907=0,"",D7907/C7907)</f>
        <v>1</v>
      </c>
    </row>
    <row r="7908" customFormat="false" ht="15" hidden="false" customHeight="false" outlineLevel="0" collapsed="false">
      <c r="A7908" s="37" t="s">
        <v>458</v>
      </c>
      <c r="B7908" s="37" t="s">
        <v>273</v>
      </c>
      <c r="C7908" s="37" t="n">
        <v>22</v>
      </c>
      <c r="D7908" s="37" t="n">
        <v>21</v>
      </c>
      <c r="E7908" s="37" t="n">
        <v>0</v>
      </c>
      <c r="F7908" s="37" t="n">
        <v>1</v>
      </c>
      <c r="G7908" s="37" t="n">
        <v>0</v>
      </c>
      <c r="H7908" s="37" t="n">
        <v>1</v>
      </c>
      <c r="I7908" s="37" t="n">
        <v>0</v>
      </c>
      <c r="J7908" s="40" t="n">
        <f aca="false">IF(C7908=0,"",D7908/C7908)</f>
        <v>0.954545454545455</v>
      </c>
    </row>
    <row r="7909" customFormat="false" ht="15" hidden="false" customHeight="false" outlineLevel="0" collapsed="false">
      <c r="A7909" s="37" t="s">
        <v>458</v>
      </c>
      <c r="B7909" s="37" t="s">
        <v>274</v>
      </c>
      <c r="C7909" s="37" t="n">
        <v>22</v>
      </c>
      <c r="D7909" s="37" t="n">
        <v>17</v>
      </c>
      <c r="E7909" s="37" t="n">
        <v>0</v>
      </c>
      <c r="F7909" s="37" t="n">
        <v>0</v>
      </c>
      <c r="G7909" s="37" t="n">
        <v>1</v>
      </c>
      <c r="H7909" s="37" t="n">
        <v>0</v>
      </c>
      <c r="I7909" s="37" t="n">
        <v>2</v>
      </c>
      <c r="J7909" s="40" t="n">
        <f aca="false">IF(C7909=0,"",D7909/C7909)</f>
        <v>0.772727272727273</v>
      </c>
    </row>
    <row r="7910" customFormat="false" ht="15" hidden="false" customHeight="false" outlineLevel="0" collapsed="false">
      <c r="A7910" s="37" t="s">
        <v>458</v>
      </c>
      <c r="B7910" s="37" t="s">
        <v>275</v>
      </c>
      <c r="C7910" s="37" t="n">
        <v>22</v>
      </c>
      <c r="D7910" s="37" t="n">
        <v>20</v>
      </c>
      <c r="E7910" s="37" t="n">
        <v>1</v>
      </c>
      <c r="F7910" s="37" t="n">
        <v>0</v>
      </c>
      <c r="G7910" s="37" t="n">
        <v>0</v>
      </c>
      <c r="H7910" s="37" t="n">
        <v>5</v>
      </c>
      <c r="I7910" s="37" t="n">
        <v>0</v>
      </c>
      <c r="J7910" s="40" t="n">
        <f aca="false">IF(C7910=0,"",D7910/C7910)</f>
        <v>0.909090909090909</v>
      </c>
    </row>
    <row r="7911" customFormat="false" ht="15" hidden="false" customHeight="false" outlineLevel="0" collapsed="false">
      <c r="A7911" s="37" t="s">
        <v>458</v>
      </c>
      <c r="B7911" s="37" t="s">
        <v>276</v>
      </c>
      <c r="C7911" s="37" t="n">
        <v>22</v>
      </c>
      <c r="D7911" s="37" t="n">
        <v>22</v>
      </c>
      <c r="E7911" s="37" t="n">
        <v>0</v>
      </c>
      <c r="F7911" s="37" t="n">
        <v>1</v>
      </c>
      <c r="G7911" s="37" t="n">
        <v>1</v>
      </c>
      <c r="H7911" s="37" t="n">
        <v>1</v>
      </c>
      <c r="I7911" s="37" t="n">
        <v>0</v>
      </c>
      <c r="J7911" s="40" t="n">
        <f aca="false">IF(C7911=0,"",D7911/C7911)</f>
        <v>1</v>
      </c>
    </row>
    <row r="7912" customFormat="false" ht="15" hidden="false" customHeight="false" outlineLevel="0" collapsed="false">
      <c r="A7912" s="37" t="s">
        <v>458</v>
      </c>
      <c r="B7912" s="37" t="s">
        <v>277</v>
      </c>
      <c r="C7912" s="37" t="n">
        <v>22</v>
      </c>
      <c r="D7912" s="37" t="n">
        <v>20</v>
      </c>
      <c r="E7912" s="37" t="n">
        <v>0</v>
      </c>
      <c r="F7912" s="37" t="n">
        <v>1</v>
      </c>
      <c r="G7912" s="37" t="n">
        <v>1</v>
      </c>
      <c r="H7912" s="37" t="n">
        <v>2</v>
      </c>
      <c r="I7912" s="37" t="n">
        <v>2</v>
      </c>
      <c r="J7912" s="40" t="n">
        <f aca="false">IF(C7912=0,"",D7912/C7912)</f>
        <v>0.909090909090909</v>
      </c>
    </row>
    <row r="7913" customFormat="false" ht="15" hidden="false" customHeight="false" outlineLevel="0" collapsed="false">
      <c r="A7913" s="37" t="s">
        <v>458</v>
      </c>
      <c r="B7913" s="37" t="s">
        <v>278</v>
      </c>
      <c r="C7913" s="37" t="n">
        <v>22</v>
      </c>
      <c r="D7913" s="37" t="n">
        <v>22</v>
      </c>
      <c r="E7913" s="37" t="n">
        <v>0</v>
      </c>
      <c r="F7913" s="37" t="n">
        <v>2</v>
      </c>
      <c r="G7913" s="37" t="n">
        <v>0</v>
      </c>
      <c r="H7913" s="37" t="n">
        <v>3</v>
      </c>
      <c r="I7913" s="37" t="n">
        <v>3</v>
      </c>
      <c r="J7913" s="40" t="n">
        <f aca="false">IF(C7913=0,"",D7913/C7913)</f>
        <v>1</v>
      </c>
    </row>
    <row r="7914" customFormat="false" ht="15" hidden="false" customHeight="false" outlineLevel="0" collapsed="false">
      <c r="A7914" s="37" t="s">
        <v>458</v>
      </c>
      <c r="B7914" s="37" t="s">
        <v>279</v>
      </c>
      <c r="C7914" s="37" t="n">
        <v>22</v>
      </c>
      <c r="D7914" s="37" t="n">
        <v>22</v>
      </c>
      <c r="E7914" s="37" t="n">
        <v>0</v>
      </c>
      <c r="F7914" s="37" t="n">
        <v>3</v>
      </c>
      <c r="G7914" s="37" t="n">
        <v>0</v>
      </c>
      <c r="H7914" s="37" t="n">
        <v>2</v>
      </c>
      <c r="I7914" s="37" t="n">
        <v>0</v>
      </c>
      <c r="J7914" s="40" t="n">
        <f aca="false">IF(C7914=0,"",D7914/C7914)</f>
        <v>1</v>
      </c>
    </row>
    <row r="7915" customFormat="false" ht="15" hidden="false" customHeight="false" outlineLevel="0" collapsed="false">
      <c r="A7915" s="37" t="s">
        <v>458</v>
      </c>
      <c r="B7915" s="37" t="s">
        <v>280</v>
      </c>
      <c r="C7915" s="37" t="n">
        <v>22</v>
      </c>
      <c r="D7915" s="37" t="n">
        <v>21</v>
      </c>
      <c r="E7915" s="37" t="n">
        <v>0</v>
      </c>
      <c r="F7915" s="37" t="n">
        <v>0</v>
      </c>
      <c r="G7915" s="37" t="n">
        <v>0</v>
      </c>
      <c r="H7915" s="37" t="n">
        <v>0</v>
      </c>
      <c r="I7915" s="37" t="n">
        <v>2</v>
      </c>
      <c r="J7915" s="40" t="n">
        <f aca="false">IF(C7915=0,"",D7915/C7915)</f>
        <v>0.954545454545455</v>
      </c>
    </row>
    <row r="7916" customFormat="false" ht="15" hidden="false" customHeight="false" outlineLevel="0" collapsed="false">
      <c r="A7916" s="37" t="s">
        <v>458</v>
      </c>
      <c r="B7916" s="37" t="s">
        <v>281</v>
      </c>
      <c r="C7916" s="37" t="n">
        <v>22</v>
      </c>
      <c r="D7916" s="37" t="n">
        <v>20</v>
      </c>
      <c r="E7916" s="37" t="n">
        <v>0</v>
      </c>
      <c r="F7916" s="37" t="n">
        <v>1</v>
      </c>
      <c r="G7916" s="37" t="n">
        <v>0</v>
      </c>
      <c r="H7916" s="37" t="n">
        <v>1</v>
      </c>
      <c r="I7916" s="37" t="n">
        <v>0</v>
      </c>
      <c r="J7916" s="40" t="n">
        <f aca="false">IF(C7916=0,"",D7916/C7916)</f>
        <v>0.909090909090909</v>
      </c>
    </row>
    <row r="7917" customFormat="false" ht="15" hidden="false" customHeight="false" outlineLevel="0" collapsed="false">
      <c r="A7917" s="37" t="s">
        <v>1451</v>
      </c>
      <c r="B7917" s="37" t="s">
        <v>270</v>
      </c>
      <c r="C7917" s="37" t="n">
        <v>22</v>
      </c>
      <c r="D7917" s="37" t="n">
        <v>19</v>
      </c>
      <c r="E7917" s="37" t="n">
        <v>0</v>
      </c>
      <c r="F7917" s="37" t="n">
        <v>0</v>
      </c>
      <c r="G7917" s="37" t="n">
        <v>2</v>
      </c>
      <c r="H7917" s="37" t="n">
        <v>2</v>
      </c>
      <c r="I7917" s="37" t="n">
        <v>1</v>
      </c>
      <c r="J7917" s="40" t="n">
        <f aca="false">IF(C7917=0,"",D7917/C7917)</f>
        <v>0.863636363636364</v>
      </c>
    </row>
    <row r="7918" customFormat="false" ht="15" hidden="false" customHeight="false" outlineLevel="0" collapsed="false">
      <c r="A7918" s="37" t="s">
        <v>1451</v>
      </c>
      <c r="B7918" s="37" t="s">
        <v>271</v>
      </c>
      <c r="C7918" s="37" t="n">
        <v>22</v>
      </c>
      <c r="D7918" s="37" t="n">
        <v>19</v>
      </c>
      <c r="E7918" s="37" t="n">
        <v>1</v>
      </c>
      <c r="F7918" s="37" t="n">
        <v>1</v>
      </c>
      <c r="G7918" s="37" t="n">
        <v>0</v>
      </c>
      <c r="H7918" s="37" t="n">
        <v>1</v>
      </c>
      <c r="I7918" s="37" t="n">
        <v>2</v>
      </c>
      <c r="J7918" s="40" t="n">
        <f aca="false">IF(C7918=0,"",D7918/C7918)</f>
        <v>0.863636363636364</v>
      </c>
    </row>
    <row r="7919" customFormat="false" ht="15" hidden="false" customHeight="false" outlineLevel="0" collapsed="false">
      <c r="A7919" s="37" t="s">
        <v>1451</v>
      </c>
      <c r="B7919" s="37" t="s">
        <v>272</v>
      </c>
      <c r="C7919" s="37" t="n">
        <v>22</v>
      </c>
      <c r="D7919" s="37" t="n">
        <v>18</v>
      </c>
      <c r="E7919" s="37" t="n">
        <v>2</v>
      </c>
      <c r="F7919" s="37" t="n">
        <v>1</v>
      </c>
      <c r="G7919" s="37" t="n">
        <v>0</v>
      </c>
      <c r="H7919" s="37" t="n">
        <v>1</v>
      </c>
      <c r="I7919" s="37" t="n">
        <v>0</v>
      </c>
      <c r="J7919" s="40" t="n">
        <f aca="false">IF(C7919=0,"",D7919/C7919)</f>
        <v>0.818181818181818</v>
      </c>
    </row>
    <row r="7920" customFormat="false" ht="15" hidden="false" customHeight="false" outlineLevel="0" collapsed="false">
      <c r="A7920" s="37" t="s">
        <v>1451</v>
      </c>
      <c r="B7920" s="37" t="s">
        <v>273</v>
      </c>
      <c r="C7920" s="37" t="n">
        <v>22</v>
      </c>
      <c r="D7920" s="37" t="n">
        <v>19</v>
      </c>
      <c r="E7920" s="37" t="n">
        <v>2</v>
      </c>
      <c r="F7920" s="37" t="n">
        <v>0</v>
      </c>
      <c r="G7920" s="37" t="n">
        <v>0</v>
      </c>
      <c r="H7920" s="37" t="n">
        <v>2</v>
      </c>
      <c r="I7920" s="37" t="n">
        <v>0</v>
      </c>
      <c r="J7920" s="40" t="n">
        <f aca="false">IF(C7920=0,"",D7920/C7920)</f>
        <v>0.863636363636364</v>
      </c>
    </row>
    <row r="7921" customFormat="false" ht="15" hidden="false" customHeight="false" outlineLevel="0" collapsed="false">
      <c r="A7921" s="37" t="s">
        <v>1451</v>
      </c>
      <c r="B7921" s="37" t="s">
        <v>274</v>
      </c>
      <c r="C7921" s="37" t="n">
        <v>22</v>
      </c>
      <c r="D7921" s="37" t="n">
        <v>19</v>
      </c>
      <c r="E7921" s="37" t="n">
        <v>1</v>
      </c>
      <c r="F7921" s="37" t="n">
        <v>0</v>
      </c>
      <c r="G7921" s="37" t="n">
        <v>1</v>
      </c>
      <c r="H7921" s="37" t="n">
        <v>1</v>
      </c>
      <c r="I7921" s="37" t="n">
        <v>2</v>
      </c>
      <c r="J7921" s="40" t="n">
        <f aca="false">IF(C7921=0,"",D7921/C7921)</f>
        <v>0.863636363636364</v>
      </c>
    </row>
    <row r="7922" customFormat="false" ht="15" hidden="false" customHeight="false" outlineLevel="0" collapsed="false">
      <c r="A7922" s="37" t="s">
        <v>1451</v>
      </c>
      <c r="B7922" s="37" t="s">
        <v>275</v>
      </c>
      <c r="C7922" s="37" t="n">
        <v>22</v>
      </c>
      <c r="D7922" s="37" t="n">
        <v>22</v>
      </c>
      <c r="E7922" s="37" t="n">
        <v>0</v>
      </c>
      <c r="F7922" s="37" t="n">
        <v>1</v>
      </c>
      <c r="G7922" s="37" t="n">
        <v>1</v>
      </c>
      <c r="H7922" s="37" t="n">
        <v>3</v>
      </c>
      <c r="I7922" s="37" t="n">
        <v>4</v>
      </c>
      <c r="J7922" s="40" t="n">
        <f aca="false">IF(C7922=0,"",D7922/C7922)</f>
        <v>1</v>
      </c>
    </row>
    <row r="7923" customFormat="false" ht="15" hidden="false" customHeight="false" outlineLevel="0" collapsed="false">
      <c r="A7923" s="37" t="s">
        <v>1451</v>
      </c>
      <c r="B7923" s="37" t="s">
        <v>276</v>
      </c>
      <c r="C7923" s="37" t="n">
        <v>22</v>
      </c>
      <c r="D7923" s="37" t="n">
        <v>22</v>
      </c>
      <c r="E7923" s="37" t="n">
        <v>1</v>
      </c>
      <c r="F7923" s="37" t="n">
        <v>1</v>
      </c>
      <c r="G7923" s="37" t="n">
        <v>0</v>
      </c>
      <c r="H7923" s="37" t="n">
        <v>1</v>
      </c>
      <c r="I7923" s="37" t="n">
        <v>0</v>
      </c>
      <c r="J7923" s="40" t="n">
        <f aca="false">IF(C7923=0,"",D7923/C7923)</f>
        <v>1</v>
      </c>
    </row>
    <row r="7924" customFormat="false" ht="15" hidden="false" customHeight="false" outlineLevel="0" collapsed="false">
      <c r="A7924" s="37" t="s">
        <v>1451</v>
      </c>
      <c r="B7924" s="37" t="s">
        <v>277</v>
      </c>
      <c r="C7924" s="37" t="n">
        <v>22</v>
      </c>
      <c r="D7924" s="37" t="n">
        <v>21</v>
      </c>
      <c r="E7924" s="37" t="n">
        <v>0</v>
      </c>
      <c r="F7924" s="37" t="n">
        <v>0</v>
      </c>
      <c r="G7924" s="37" t="n">
        <v>1</v>
      </c>
      <c r="H7924" s="37" t="n">
        <v>3</v>
      </c>
      <c r="I7924" s="37" t="n">
        <v>0</v>
      </c>
      <c r="J7924" s="40" t="n">
        <f aca="false">IF(C7924=0,"",D7924/C7924)</f>
        <v>0.954545454545455</v>
      </c>
    </row>
    <row r="7925" customFormat="false" ht="15" hidden="false" customHeight="false" outlineLevel="0" collapsed="false">
      <c r="A7925" s="37" t="s">
        <v>1451</v>
      </c>
      <c r="B7925" s="37" t="s">
        <v>278</v>
      </c>
      <c r="C7925" s="37" t="n">
        <v>22</v>
      </c>
      <c r="D7925" s="37" t="n">
        <v>20</v>
      </c>
      <c r="E7925" s="37" t="n">
        <v>0</v>
      </c>
      <c r="F7925" s="37" t="n">
        <v>0</v>
      </c>
      <c r="G7925" s="37" t="n">
        <v>0</v>
      </c>
      <c r="H7925" s="37" t="n">
        <v>1</v>
      </c>
      <c r="I7925" s="37" t="n">
        <v>0</v>
      </c>
      <c r="J7925" s="40" t="n">
        <f aca="false">IF(C7925=0,"",D7925/C7925)</f>
        <v>0.909090909090909</v>
      </c>
    </row>
    <row r="7926" customFormat="false" ht="15" hidden="false" customHeight="false" outlineLevel="0" collapsed="false">
      <c r="A7926" s="37" t="s">
        <v>1451</v>
      </c>
      <c r="B7926" s="37" t="s">
        <v>279</v>
      </c>
      <c r="C7926" s="37" t="n">
        <v>22</v>
      </c>
      <c r="D7926" s="37" t="n">
        <v>21</v>
      </c>
      <c r="E7926" s="37" t="n">
        <v>1</v>
      </c>
      <c r="F7926" s="37" t="n">
        <v>0</v>
      </c>
      <c r="G7926" s="37" t="n">
        <v>0</v>
      </c>
      <c r="H7926" s="37" t="n">
        <v>2</v>
      </c>
      <c r="I7926" s="37" t="n">
        <v>0</v>
      </c>
      <c r="J7926" s="40" t="n">
        <f aca="false">IF(C7926=0,"",D7926/C7926)</f>
        <v>0.954545454545455</v>
      </c>
    </row>
    <row r="7927" customFormat="false" ht="15" hidden="false" customHeight="false" outlineLevel="0" collapsed="false">
      <c r="A7927" s="37" t="s">
        <v>1451</v>
      </c>
      <c r="B7927" s="37" t="s">
        <v>280</v>
      </c>
      <c r="C7927" s="37" t="n">
        <v>22</v>
      </c>
      <c r="D7927" s="37" t="n">
        <v>22</v>
      </c>
      <c r="E7927" s="37" t="n">
        <v>1</v>
      </c>
      <c r="F7927" s="37" t="n">
        <v>0</v>
      </c>
      <c r="G7927" s="37" t="n">
        <v>1</v>
      </c>
      <c r="H7927" s="37" t="n">
        <v>2</v>
      </c>
      <c r="I7927" s="37" t="n">
        <v>2</v>
      </c>
      <c r="J7927" s="40" t="n">
        <f aca="false">IF(C7927=0,"",D7927/C7927)</f>
        <v>1</v>
      </c>
    </row>
    <row r="7928" customFormat="false" ht="15" hidden="false" customHeight="false" outlineLevel="0" collapsed="false">
      <c r="A7928" s="37" t="s">
        <v>1451</v>
      </c>
      <c r="B7928" s="37" t="s">
        <v>281</v>
      </c>
      <c r="C7928" s="37" t="n">
        <v>22</v>
      </c>
      <c r="D7928" s="37" t="n">
        <v>20</v>
      </c>
      <c r="E7928" s="37" t="n">
        <v>0</v>
      </c>
      <c r="F7928" s="37" t="n">
        <v>0</v>
      </c>
      <c r="G7928" s="37" t="n">
        <v>1</v>
      </c>
      <c r="H7928" s="37" t="n">
        <v>1</v>
      </c>
      <c r="I7928" s="37" t="n">
        <v>1</v>
      </c>
      <c r="J7928" s="40" t="n">
        <f aca="false">IF(C7928=0,"",D7928/C7928)</f>
        <v>0.909090909090909</v>
      </c>
    </row>
    <row r="7929" customFormat="false" ht="15" hidden="false" customHeight="false" outlineLevel="0" collapsed="false">
      <c r="A7929" s="37" t="s">
        <v>961</v>
      </c>
      <c r="B7929" s="37" t="s">
        <v>270</v>
      </c>
      <c r="C7929" s="37" t="n">
        <v>22</v>
      </c>
      <c r="D7929" s="37" t="n">
        <v>21</v>
      </c>
      <c r="E7929" s="37" t="n">
        <v>1</v>
      </c>
      <c r="F7929" s="37" t="n">
        <v>1</v>
      </c>
      <c r="G7929" s="37" t="n">
        <v>1</v>
      </c>
      <c r="H7929" s="37" t="n">
        <v>1</v>
      </c>
      <c r="I7929" s="37" t="n">
        <v>0</v>
      </c>
      <c r="J7929" s="40" t="n">
        <f aca="false">IF(C7929=0,"",D7929/C7929)</f>
        <v>0.954545454545455</v>
      </c>
    </row>
    <row r="7930" customFormat="false" ht="15" hidden="false" customHeight="false" outlineLevel="0" collapsed="false">
      <c r="A7930" s="37" t="s">
        <v>961</v>
      </c>
      <c r="B7930" s="37" t="s">
        <v>271</v>
      </c>
      <c r="C7930" s="37" t="n">
        <v>22</v>
      </c>
      <c r="D7930" s="37" t="n">
        <v>20</v>
      </c>
      <c r="E7930" s="37" t="n">
        <v>0</v>
      </c>
      <c r="F7930" s="37" t="n">
        <v>0</v>
      </c>
      <c r="G7930" s="37" t="n">
        <v>0</v>
      </c>
      <c r="H7930" s="37" t="n">
        <v>0</v>
      </c>
      <c r="I7930" s="37" t="n">
        <v>0</v>
      </c>
      <c r="J7930" s="40" t="n">
        <f aca="false">IF(C7930=0,"",D7930/C7930)</f>
        <v>0.909090909090909</v>
      </c>
    </row>
    <row r="7931" customFormat="false" ht="15" hidden="false" customHeight="false" outlineLevel="0" collapsed="false">
      <c r="A7931" s="37" t="s">
        <v>961</v>
      </c>
      <c r="B7931" s="37" t="s">
        <v>272</v>
      </c>
      <c r="C7931" s="37" t="n">
        <v>22</v>
      </c>
      <c r="D7931" s="37" t="n">
        <v>21</v>
      </c>
      <c r="E7931" s="37" t="n">
        <v>0</v>
      </c>
      <c r="F7931" s="37" t="n">
        <v>2</v>
      </c>
      <c r="G7931" s="37" t="n">
        <v>1</v>
      </c>
      <c r="H7931" s="37" t="n">
        <v>0</v>
      </c>
      <c r="I7931" s="37" t="n">
        <v>0</v>
      </c>
      <c r="J7931" s="40" t="n">
        <f aca="false">IF(C7931=0,"",D7931/C7931)</f>
        <v>0.954545454545455</v>
      </c>
    </row>
    <row r="7932" customFormat="false" ht="15" hidden="false" customHeight="false" outlineLevel="0" collapsed="false">
      <c r="A7932" s="37" t="s">
        <v>961</v>
      </c>
      <c r="B7932" s="37" t="s">
        <v>273</v>
      </c>
      <c r="C7932" s="37" t="n">
        <v>22</v>
      </c>
      <c r="D7932" s="37" t="n">
        <v>22</v>
      </c>
      <c r="E7932" s="37" t="n">
        <v>0</v>
      </c>
      <c r="F7932" s="37" t="n">
        <v>1</v>
      </c>
      <c r="G7932" s="37" t="n">
        <v>0</v>
      </c>
      <c r="H7932" s="37" t="n">
        <v>2</v>
      </c>
      <c r="I7932" s="37" t="n">
        <v>0</v>
      </c>
      <c r="J7932" s="40" t="n">
        <f aca="false">IF(C7932=0,"",D7932/C7932)</f>
        <v>1</v>
      </c>
    </row>
    <row r="7933" customFormat="false" ht="15" hidden="false" customHeight="false" outlineLevel="0" collapsed="false">
      <c r="A7933" s="37" t="s">
        <v>961</v>
      </c>
      <c r="B7933" s="37" t="s">
        <v>274</v>
      </c>
      <c r="C7933" s="37" t="n">
        <v>22</v>
      </c>
      <c r="D7933" s="37" t="n">
        <v>22</v>
      </c>
      <c r="E7933" s="37" t="n">
        <v>0</v>
      </c>
      <c r="F7933" s="37" t="n">
        <v>0</v>
      </c>
      <c r="G7933" s="37" t="n">
        <v>1</v>
      </c>
      <c r="H7933" s="37" t="n">
        <v>1</v>
      </c>
      <c r="I7933" s="37" t="n">
        <v>5</v>
      </c>
      <c r="J7933" s="40" t="n">
        <f aca="false">IF(C7933=0,"",D7933/C7933)</f>
        <v>1</v>
      </c>
    </row>
    <row r="7934" customFormat="false" ht="15" hidden="false" customHeight="false" outlineLevel="0" collapsed="false">
      <c r="A7934" s="37" t="s">
        <v>961</v>
      </c>
      <c r="B7934" s="37" t="s">
        <v>275</v>
      </c>
      <c r="C7934" s="37" t="n">
        <v>22</v>
      </c>
      <c r="D7934" s="37" t="n">
        <v>22</v>
      </c>
      <c r="E7934" s="37" t="n">
        <v>0</v>
      </c>
      <c r="F7934" s="37" t="n">
        <v>1</v>
      </c>
      <c r="G7934" s="37" t="n">
        <v>0</v>
      </c>
      <c r="H7934" s="37" t="n">
        <v>1</v>
      </c>
      <c r="I7934" s="37" t="n">
        <v>0</v>
      </c>
      <c r="J7934" s="40" t="n">
        <f aca="false">IF(C7934=0,"",D7934/C7934)</f>
        <v>1</v>
      </c>
    </row>
    <row r="7935" customFormat="false" ht="15" hidden="false" customHeight="false" outlineLevel="0" collapsed="false">
      <c r="A7935" s="37" t="s">
        <v>961</v>
      </c>
      <c r="B7935" s="37" t="s">
        <v>276</v>
      </c>
      <c r="C7935" s="37" t="n">
        <v>22</v>
      </c>
      <c r="D7935" s="37" t="n">
        <v>21</v>
      </c>
      <c r="E7935" s="37" t="n">
        <v>2</v>
      </c>
      <c r="F7935" s="37" t="n">
        <v>0</v>
      </c>
      <c r="G7935" s="37" t="n">
        <v>0</v>
      </c>
      <c r="H7935" s="37" t="n">
        <v>3</v>
      </c>
      <c r="I7935" s="37" t="n">
        <v>1</v>
      </c>
      <c r="J7935" s="40" t="n">
        <f aca="false">IF(C7935=0,"",D7935/C7935)</f>
        <v>0.954545454545455</v>
      </c>
    </row>
    <row r="7936" customFormat="false" ht="15" hidden="false" customHeight="false" outlineLevel="0" collapsed="false">
      <c r="A7936" s="37" t="s">
        <v>961</v>
      </c>
      <c r="B7936" s="37" t="s">
        <v>277</v>
      </c>
      <c r="C7936" s="37" t="n">
        <v>22</v>
      </c>
      <c r="D7936" s="37" t="n">
        <v>22</v>
      </c>
      <c r="E7936" s="37" t="n">
        <v>0</v>
      </c>
      <c r="F7936" s="37" t="n">
        <v>0</v>
      </c>
      <c r="G7936" s="37" t="n">
        <v>0</v>
      </c>
      <c r="H7936" s="37" t="n">
        <v>3</v>
      </c>
      <c r="I7936" s="37" t="n">
        <v>2</v>
      </c>
      <c r="J7936" s="40" t="n">
        <f aca="false">IF(C7936=0,"",D7936/C7936)</f>
        <v>1</v>
      </c>
    </row>
    <row r="7937" customFormat="false" ht="15" hidden="false" customHeight="false" outlineLevel="0" collapsed="false">
      <c r="A7937" s="37" t="s">
        <v>961</v>
      </c>
      <c r="B7937" s="37" t="s">
        <v>278</v>
      </c>
      <c r="C7937" s="37" t="n">
        <v>22</v>
      </c>
      <c r="D7937" s="37" t="n">
        <v>21</v>
      </c>
      <c r="E7937" s="37" t="n">
        <v>1</v>
      </c>
      <c r="F7937" s="37" t="n">
        <v>0</v>
      </c>
      <c r="G7937" s="37" t="n">
        <v>0</v>
      </c>
      <c r="H7937" s="37" t="n">
        <v>1</v>
      </c>
      <c r="I7937" s="37" t="n">
        <v>4</v>
      </c>
      <c r="J7937" s="40" t="n">
        <f aca="false">IF(C7937=0,"",D7937/C7937)</f>
        <v>0.954545454545455</v>
      </c>
    </row>
    <row r="7938" customFormat="false" ht="15" hidden="false" customHeight="false" outlineLevel="0" collapsed="false">
      <c r="A7938" s="37" t="s">
        <v>961</v>
      </c>
      <c r="B7938" s="37" t="s">
        <v>279</v>
      </c>
      <c r="C7938" s="37" t="n">
        <v>22</v>
      </c>
      <c r="D7938" s="37" t="n">
        <v>21</v>
      </c>
      <c r="E7938" s="37" t="n">
        <v>0</v>
      </c>
      <c r="F7938" s="37" t="n">
        <v>0</v>
      </c>
      <c r="G7938" s="37" t="n">
        <v>0</v>
      </c>
      <c r="H7938" s="37" t="n">
        <v>2</v>
      </c>
      <c r="I7938" s="37" t="n">
        <v>4</v>
      </c>
      <c r="J7938" s="40" t="n">
        <f aca="false">IF(C7938=0,"",D7938/C7938)</f>
        <v>0.954545454545455</v>
      </c>
    </row>
    <row r="7939" customFormat="false" ht="15" hidden="false" customHeight="false" outlineLevel="0" collapsed="false">
      <c r="A7939" s="37" t="s">
        <v>961</v>
      </c>
      <c r="B7939" s="37" t="s">
        <v>280</v>
      </c>
      <c r="C7939" s="37" t="n">
        <v>22</v>
      </c>
      <c r="D7939" s="37" t="n">
        <v>20</v>
      </c>
      <c r="E7939" s="37" t="n">
        <v>0</v>
      </c>
      <c r="F7939" s="37" t="n">
        <v>1</v>
      </c>
      <c r="G7939" s="37" t="n">
        <v>0</v>
      </c>
      <c r="H7939" s="37" t="n">
        <v>2</v>
      </c>
      <c r="I7939" s="37" t="n">
        <v>1</v>
      </c>
      <c r="J7939" s="40" t="n">
        <f aca="false">IF(C7939=0,"",D7939/C7939)</f>
        <v>0.909090909090909</v>
      </c>
    </row>
    <row r="7940" customFormat="false" ht="15" hidden="false" customHeight="false" outlineLevel="0" collapsed="false">
      <c r="A7940" s="37" t="s">
        <v>961</v>
      </c>
      <c r="B7940" s="37" t="s">
        <v>281</v>
      </c>
      <c r="C7940" s="37" t="n">
        <v>22</v>
      </c>
      <c r="D7940" s="37" t="n">
        <v>22</v>
      </c>
      <c r="E7940" s="37" t="n">
        <v>0</v>
      </c>
      <c r="F7940" s="37" t="n">
        <v>1</v>
      </c>
      <c r="G7940" s="37" t="n">
        <v>0</v>
      </c>
      <c r="H7940" s="37" t="n">
        <v>0</v>
      </c>
      <c r="I7940" s="37" t="n">
        <v>1</v>
      </c>
      <c r="J7940" s="40" t="n">
        <f aca="false">IF(C7940=0,"",D7940/C7940)</f>
        <v>1</v>
      </c>
    </row>
    <row r="7941" customFormat="false" ht="15" hidden="false" customHeight="false" outlineLevel="0" collapsed="false">
      <c r="A7941" s="37" t="s">
        <v>1453</v>
      </c>
      <c r="B7941" s="37" t="s">
        <v>270</v>
      </c>
      <c r="C7941" s="37" t="n">
        <v>22</v>
      </c>
      <c r="D7941" s="37" t="n">
        <v>19</v>
      </c>
      <c r="E7941" s="37" t="n">
        <v>0</v>
      </c>
      <c r="F7941" s="37" t="n">
        <v>0</v>
      </c>
      <c r="G7941" s="37" t="n">
        <v>2</v>
      </c>
      <c r="H7941" s="37" t="n">
        <v>0</v>
      </c>
      <c r="I7941" s="37" t="n">
        <v>28</v>
      </c>
      <c r="J7941" s="40" t="n">
        <f aca="false">IF(C7941=0,"",D7941/C7941)</f>
        <v>0.863636363636364</v>
      </c>
    </row>
    <row r="7942" customFormat="false" ht="15" hidden="false" customHeight="false" outlineLevel="0" collapsed="false">
      <c r="A7942" s="37" t="s">
        <v>1453</v>
      </c>
      <c r="B7942" s="37" t="s">
        <v>271</v>
      </c>
      <c r="C7942" s="37" t="n">
        <v>22</v>
      </c>
      <c r="D7942" s="37" t="n">
        <v>21</v>
      </c>
      <c r="E7942" s="37" t="n">
        <v>1</v>
      </c>
      <c r="F7942" s="37" t="n">
        <v>0</v>
      </c>
      <c r="G7942" s="37" t="n">
        <v>1</v>
      </c>
      <c r="H7942" s="37" t="n">
        <v>0</v>
      </c>
      <c r="I7942" s="37" t="n">
        <v>4</v>
      </c>
      <c r="J7942" s="40" t="n">
        <f aca="false">IF(C7942=0,"",D7942/C7942)</f>
        <v>0.954545454545455</v>
      </c>
    </row>
    <row r="7943" customFormat="false" ht="15" hidden="false" customHeight="false" outlineLevel="0" collapsed="false">
      <c r="A7943" s="37" t="s">
        <v>1453</v>
      </c>
      <c r="B7943" s="37" t="s">
        <v>272</v>
      </c>
      <c r="C7943" s="37" t="n">
        <v>22</v>
      </c>
      <c r="D7943" s="37" t="n">
        <v>19</v>
      </c>
      <c r="E7943" s="37" t="n">
        <v>2</v>
      </c>
      <c r="F7943" s="37" t="n">
        <v>2</v>
      </c>
      <c r="G7943" s="37" t="n">
        <v>0</v>
      </c>
      <c r="H7943" s="37" t="n">
        <v>2</v>
      </c>
      <c r="I7943" s="37" t="n">
        <v>12</v>
      </c>
      <c r="J7943" s="40" t="n">
        <f aca="false">IF(C7943=0,"",D7943/C7943)</f>
        <v>0.863636363636364</v>
      </c>
    </row>
    <row r="7944" customFormat="false" ht="15" hidden="false" customHeight="false" outlineLevel="0" collapsed="false">
      <c r="A7944" s="37" t="s">
        <v>1453</v>
      </c>
      <c r="B7944" s="37" t="s">
        <v>273</v>
      </c>
      <c r="C7944" s="37" t="n">
        <v>22</v>
      </c>
      <c r="D7944" s="37" t="n">
        <v>20</v>
      </c>
      <c r="E7944" s="37" t="n">
        <v>1</v>
      </c>
      <c r="F7944" s="37" t="n">
        <v>0</v>
      </c>
      <c r="G7944" s="37" t="n">
        <v>1</v>
      </c>
      <c r="H7944" s="37" t="n">
        <v>0</v>
      </c>
      <c r="I7944" s="37" t="n">
        <v>9</v>
      </c>
      <c r="J7944" s="40" t="n">
        <f aca="false">IF(C7944=0,"",D7944/C7944)</f>
        <v>0.909090909090909</v>
      </c>
    </row>
    <row r="7945" customFormat="false" ht="15" hidden="false" customHeight="false" outlineLevel="0" collapsed="false">
      <c r="A7945" s="37" t="s">
        <v>1453</v>
      </c>
      <c r="B7945" s="37" t="s">
        <v>274</v>
      </c>
      <c r="C7945" s="37" t="n">
        <v>22</v>
      </c>
      <c r="D7945" s="37" t="n">
        <v>20</v>
      </c>
      <c r="E7945" s="37" t="n">
        <v>0</v>
      </c>
      <c r="F7945" s="37" t="n">
        <v>0</v>
      </c>
      <c r="G7945" s="37" t="n">
        <v>0</v>
      </c>
      <c r="H7945" s="37" t="n">
        <v>1</v>
      </c>
      <c r="I7945" s="37" t="n">
        <v>5</v>
      </c>
      <c r="J7945" s="40" t="n">
        <f aca="false">IF(C7945=0,"",D7945/C7945)</f>
        <v>0.909090909090909</v>
      </c>
    </row>
    <row r="7946" customFormat="false" ht="15" hidden="false" customHeight="false" outlineLevel="0" collapsed="false">
      <c r="A7946" s="37" t="s">
        <v>1453</v>
      </c>
      <c r="B7946" s="37" t="s">
        <v>275</v>
      </c>
      <c r="C7946" s="37" t="n">
        <v>22</v>
      </c>
      <c r="D7946" s="37" t="n">
        <v>22</v>
      </c>
      <c r="E7946" s="37" t="n">
        <v>2</v>
      </c>
      <c r="F7946" s="37" t="n">
        <v>0</v>
      </c>
      <c r="G7946" s="37" t="n">
        <v>0</v>
      </c>
      <c r="H7946" s="37" t="n">
        <v>5</v>
      </c>
      <c r="I7946" s="37" t="n">
        <v>1</v>
      </c>
      <c r="J7946" s="40" t="n">
        <f aca="false">IF(C7946=0,"",D7946/C7946)</f>
        <v>1</v>
      </c>
    </row>
    <row r="7947" customFormat="false" ht="15" hidden="false" customHeight="false" outlineLevel="0" collapsed="false">
      <c r="A7947" s="37" t="s">
        <v>1453</v>
      </c>
      <c r="B7947" s="37" t="s">
        <v>276</v>
      </c>
      <c r="C7947" s="37" t="n">
        <v>22</v>
      </c>
      <c r="D7947" s="37" t="n">
        <v>20</v>
      </c>
      <c r="E7947" s="37" t="n">
        <v>1</v>
      </c>
      <c r="F7947" s="37" t="n">
        <v>1</v>
      </c>
      <c r="G7947" s="37" t="n">
        <v>0</v>
      </c>
      <c r="H7947" s="37" t="n">
        <v>3</v>
      </c>
      <c r="I7947" s="37" t="n">
        <v>12</v>
      </c>
      <c r="J7947" s="40" t="n">
        <f aca="false">IF(C7947=0,"",D7947/C7947)</f>
        <v>0.909090909090909</v>
      </c>
    </row>
    <row r="7948" customFormat="false" ht="15" hidden="false" customHeight="false" outlineLevel="0" collapsed="false">
      <c r="A7948" s="37" t="s">
        <v>1453</v>
      </c>
      <c r="B7948" s="37" t="s">
        <v>277</v>
      </c>
      <c r="C7948" s="37" t="n">
        <v>22</v>
      </c>
      <c r="D7948" s="37" t="n">
        <v>20</v>
      </c>
      <c r="E7948" s="37" t="n">
        <v>0</v>
      </c>
      <c r="F7948" s="37" t="n">
        <v>0</v>
      </c>
      <c r="G7948" s="37" t="n">
        <v>0</v>
      </c>
      <c r="H7948" s="37" t="n">
        <v>1</v>
      </c>
      <c r="I7948" s="37" t="n">
        <v>7</v>
      </c>
      <c r="J7948" s="40" t="n">
        <f aca="false">IF(C7948=0,"",D7948/C7948)</f>
        <v>0.909090909090909</v>
      </c>
    </row>
    <row r="7949" customFormat="false" ht="15" hidden="false" customHeight="false" outlineLevel="0" collapsed="false">
      <c r="A7949" s="37" t="s">
        <v>1453</v>
      </c>
      <c r="B7949" s="37" t="s">
        <v>278</v>
      </c>
      <c r="C7949" s="37" t="n">
        <v>22</v>
      </c>
      <c r="D7949" s="37" t="n">
        <v>17</v>
      </c>
      <c r="E7949" s="37" t="n">
        <v>4</v>
      </c>
      <c r="F7949" s="37" t="n">
        <v>1</v>
      </c>
      <c r="G7949" s="37" t="n">
        <v>0</v>
      </c>
      <c r="H7949" s="37" t="n">
        <v>0</v>
      </c>
      <c r="I7949" s="37" t="n">
        <v>21</v>
      </c>
      <c r="J7949" s="40" t="n">
        <f aca="false">IF(C7949=0,"",D7949/C7949)</f>
        <v>0.772727272727273</v>
      </c>
    </row>
    <row r="7950" customFormat="false" ht="15" hidden="false" customHeight="false" outlineLevel="0" collapsed="false">
      <c r="A7950" s="37" t="s">
        <v>1453</v>
      </c>
      <c r="B7950" s="37" t="s">
        <v>279</v>
      </c>
      <c r="C7950" s="37" t="n">
        <v>22</v>
      </c>
      <c r="D7950" s="37" t="n">
        <v>21</v>
      </c>
      <c r="E7950" s="37" t="n">
        <v>0</v>
      </c>
      <c r="F7950" s="37" t="n">
        <v>1</v>
      </c>
      <c r="G7950" s="37" t="n">
        <v>0</v>
      </c>
      <c r="H7950" s="37" t="n">
        <v>1</v>
      </c>
      <c r="I7950" s="37" t="n">
        <v>28</v>
      </c>
      <c r="J7950" s="40" t="n">
        <f aca="false">IF(C7950=0,"",D7950/C7950)</f>
        <v>0.954545454545455</v>
      </c>
    </row>
    <row r="7951" customFormat="false" ht="15" hidden="false" customHeight="false" outlineLevel="0" collapsed="false">
      <c r="A7951" s="37" t="s">
        <v>1453</v>
      </c>
      <c r="B7951" s="37" t="s">
        <v>280</v>
      </c>
      <c r="C7951" s="37" t="n">
        <v>22</v>
      </c>
      <c r="D7951" s="37" t="n">
        <v>22</v>
      </c>
      <c r="E7951" s="37" t="n">
        <v>0</v>
      </c>
      <c r="F7951" s="37" t="n">
        <v>0</v>
      </c>
      <c r="G7951" s="37" t="n">
        <v>1</v>
      </c>
      <c r="H7951" s="37" t="n">
        <v>3</v>
      </c>
      <c r="I7951" s="37" t="n">
        <v>5</v>
      </c>
      <c r="J7951" s="40" t="n">
        <f aca="false">IF(C7951=0,"",D7951/C7951)</f>
        <v>1</v>
      </c>
    </row>
    <row r="7952" customFormat="false" ht="15" hidden="false" customHeight="false" outlineLevel="0" collapsed="false">
      <c r="A7952" s="37" t="s">
        <v>1453</v>
      </c>
      <c r="B7952" s="37" t="s">
        <v>281</v>
      </c>
      <c r="C7952" s="37" t="n">
        <v>22</v>
      </c>
      <c r="D7952" s="37" t="n">
        <v>21</v>
      </c>
      <c r="E7952" s="37" t="n">
        <v>0</v>
      </c>
      <c r="F7952" s="37" t="n">
        <v>0</v>
      </c>
      <c r="G7952" s="37" t="n">
        <v>0</v>
      </c>
      <c r="H7952" s="37" t="n">
        <v>0</v>
      </c>
      <c r="I7952" s="37" t="n">
        <v>11</v>
      </c>
      <c r="J7952" s="40" t="n">
        <f aca="false">IF(C7952=0,"",D7952/C7952)</f>
        <v>0.954545454545455</v>
      </c>
    </row>
    <row r="7953" customFormat="false" ht="15" hidden="false" customHeight="false" outlineLevel="0" collapsed="false">
      <c r="A7953" s="37" t="s">
        <v>1455</v>
      </c>
      <c r="B7953" s="37" t="s">
        <v>281</v>
      </c>
      <c r="C7953" s="37" t="n">
        <v>22</v>
      </c>
      <c r="D7953" s="37" t="n">
        <v>22</v>
      </c>
      <c r="E7953" s="37" t="n">
        <v>1</v>
      </c>
      <c r="F7953" s="37" t="n">
        <v>1</v>
      </c>
      <c r="G7953" s="37" t="n">
        <v>0</v>
      </c>
      <c r="H7953" s="37" t="n">
        <v>1</v>
      </c>
      <c r="I7953" s="37" t="n">
        <v>3</v>
      </c>
      <c r="J7953" s="40" t="n">
        <f aca="false">IF(C7953=0,"",D7953/C7953)</f>
        <v>1</v>
      </c>
    </row>
    <row r="7954" customFormat="false" ht="15" hidden="false" customHeight="false" outlineLevel="0" collapsed="false">
      <c r="A7954" s="37" t="s">
        <v>1454</v>
      </c>
      <c r="B7954" s="37" t="s">
        <v>271</v>
      </c>
      <c r="C7954" s="37" t="n">
        <v>22</v>
      </c>
      <c r="D7954" s="37" t="n">
        <v>20</v>
      </c>
      <c r="E7954" s="37" t="n">
        <v>0</v>
      </c>
      <c r="F7954" s="37" t="n">
        <v>0</v>
      </c>
      <c r="G7954" s="37" t="n">
        <v>0</v>
      </c>
      <c r="H7954" s="37" t="n">
        <v>1</v>
      </c>
      <c r="I7954" s="37" t="n">
        <v>0</v>
      </c>
      <c r="J7954" s="40" t="n">
        <f aca="false">IF(C7954=0,"",D7954/C7954)</f>
        <v>0.909090909090909</v>
      </c>
    </row>
    <row r="7955" customFormat="false" ht="15" hidden="false" customHeight="false" outlineLevel="0" collapsed="false">
      <c r="A7955" s="37" t="s">
        <v>1454</v>
      </c>
      <c r="B7955" s="37" t="s">
        <v>272</v>
      </c>
      <c r="C7955" s="37" t="n">
        <v>22</v>
      </c>
      <c r="D7955" s="37" t="n">
        <v>22</v>
      </c>
      <c r="E7955" s="37" t="n">
        <v>1</v>
      </c>
      <c r="F7955" s="37" t="n">
        <v>0</v>
      </c>
      <c r="G7955" s="37" t="n">
        <v>0</v>
      </c>
      <c r="H7955" s="37" t="n">
        <v>1</v>
      </c>
      <c r="I7955" s="37" t="n">
        <v>4</v>
      </c>
      <c r="J7955" s="40" t="n">
        <f aca="false">IF(C7955=0,"",D7955/C7955)</f>
        <v>1</v>
      </c>
    </row>
    <row r="7956" customFormat="false" ht="15" hidden="false" customHeight="false" outlineLevel="0" collapsed="false">
      <c r="A7956" s="37" t="s">
        <v>1454</v>
      </c>
      <c r="B7956" s="37" t="s">
        <v>273</v>
      </c>
      <c r="C7956" s="37" t="n">
        <v>22</v>
      </c>
      <c r="D7956" s="37" t="n">
        <v>20</v>
      </c>
      <c r="E7956" s="37" t="n">
        <v>1</v>
      </c>
      <c r="F7956" s="37" t="n">
        <v>0</v>
      </c>
      <c r="G7956" s="37" t="n">
        <v>0</v>
      </c>
      <c r="H7956" s="37" t="n">
        <v>2</v>
      </c>
      <c r="I7956" s="37" t="n">
        <v>0</v>
      </c>
      <c r="J7956" s="40" t="n">
        <f aca="false">IF(C7956=0,"",D7956/C7956)</f>
        <v>0.909090909090909</v>
      </c>
    </row>
    <row r="7957" customFormat="false" ht="15" hidden="false" customHeight="false" outlineLevel="0" collapsed="false">
      <c r="A7957" s="37" t="s">
        <v>1454</v>
      </c>
      <c r="B7957" s="37" t="s">
        <v>274</v>
      </c>
      <c r="C7957" s="37" t="n">
        <v>22</v>
      </c>
      <c r="D7957" s="37" t="n">
        <v>21</v>
      </c>
      <c r="E7957" s="37" t="n">
        <v>1</v>
      </c>
      <c r="F7957" s="37" t="n">
        <v>0</v>
      </c>
      <c r="G7957" s="37" t="n">
        <v>0</v>
      </c>
      <c r="H7957" s="37" t="n">
        <v>1</v>
      </c>
      <c r="I7957" s="37" t="n">
        <v>0</v>
      </c>
      <c r="J7957" s="40" t="n">
        <f aca="false">IF(C7957=0,"",D7957/C7957)</f>
        <v>0.954545454545455</v>
      </c>
    </row>
    <row r="7958" customFormat="false" ht="15" hidden="false" customHeight="false" outlineLevel="0" collapsed="false">
      <c r="A7958" s="37" t="s">
        <v>1454</v>
      </c>
      <c r="B7958" s="37" t="s">
        <v>275</v>
      </c>
      <c r="C7958" s="37" t="n">
        <v>22</v>
      </c>
      <c r="D7958" s="37" t="n">
        <v>21</v>
      </c>
      <c r="E7958" s="37" t="n">
        <v>0</v>
      </c>
      <c r="F7958" s="37" t="n">
        <v>2</v>
      </c>
      <c r="G7958" s="37" t="n">
        <v>0</v>
      </c>
      <c r="H7958" s="37" t="n">
        <v>2</v>
      </c>
      <c r="I7958" s="37" t="n">
        <v>0</v>
      </c>
      <c r="J7958" s="40" t="n">
        <f aca="false">IF(C7958=0,"",D7958/C7958)</f>
        <v>0.954545454545455</v>
      </c>
    </row>
    <row r="7959" customFormat="false" ht="15" hidden="false" customHeight="false" outlineLevel="0" collapsed="false">
      <c r="A7959" s="37" t="s">
        <v>1454</v>
      </c>
      <c r="B7959" s="37" t="s">
        <v>276</v>
      </c>
      <c r="C7959" s="37" t="n">
        <v>22</v>
      </c>
      <c r="D7959" s="37" t="n">
        <v>21</v>
      </c>
      <c r="E7959" s="37" t="n">
        <v>1</v>
      </c>
      <c r="F7959" s="37" t="n">
        <v>0</v>
      </c>
      <c r="G7959" s="37" t="n">
        <v>0</v>
      </c>
      <c r="H7959" s="37" t="n">
        <v>1</v>
      </c>
      <c r="I7959" s="37" t="n">
        <v>3</v>
      </c>
      <c r="J7959" s="40" t="n">
        <f aca="false">IF(C7959=0,"",D7959/C7959)</f>
        <v>0.954545454545455</v>
      </c>
    </row>
    <row r="7960" customFormat="false" ht="15" hidden="false" customHeight="false" outlineLevel="0" collapsed="false">
      <c r="A7960" s="37" t="s">
        <v>1454</v>
      </c>
      <c r="B7960" s="37" t="s">
        <v>277</v>
      </c>
      <c r="C7960" s="37" t="n">
        <v>22</v>
      </c>
      <c r="D7960" s="37" t="n">
        <v>20</v>
      </c>
      <c r="E7960" s="37" t="n">
        <v>2</v>
      </c>
      <c r="F7960" s="37" t="n">
        <v>1</v>
      </c>
      <c r="G7960" s="37" t="n">
        <v>0</v>
      </c>
      <c r="H7960" s="37" t="n">
        <v>0</v>
      </c>
      <c r="I7960" s="37" t="n">
        <v>0</v>
      </c>
      <c r="J7960" s="40" t="n">
        <f aca="false">IF(C7960=0,"",D7960/C7960)</f>
        <v>0.909090909090909</v>
      </c>
    </row>
    <row r="7961" customFormat="false" ht="15" hidden="false" customHeight="false" outlineLevel="0" collapsed="false">
      <c r="A7961" s="37" t="s">
        <v>1454</v>
      </c>
      <c r="B7961" s="37" t="s">
        <v>278</v>
      </c>
      <c r="C7961" s="37" t="n">
        <v>22</v>
      </c>
      <c r="D7961" s="37" t="n">
        <v>21</v>
      </c>
      <c r="E7961" s="37" t="n">
        <v>0</v>
      </c>
      <c r="F7961" s="37" t="n">
        <v>0</v>
      </c>
      <c r="G7961" s="37" t="n">
        <v>0</v>
      </c>
      <c r="H7961" s="37" t="n">
        <v>1</v>
      </c>
      <c r="I7961" s="37" t="n">
        <v>0</v>
      </c>
      <c r="J7961" s="40" t="n">
        <f aca="false">IF(C7961=0,"",D7961/C7961)</f>
        <v>0.954545454545455</v>
      </c>
    </row>
    <row r="7962" customFormat="false" ht="15" hidden="false" customHeight="false" outlineLevel="0" collapsed="false">
      <c r="A7962" s="37" t="s">
        <v>1454</v>
      </c>
      <c r="B7962" s="37" t="s">
        <v>279</v>
      </c>
      <c r="C7962" s="37" t="n">
        <v>22</v>
      </c>
      <c r="D7962" s="37" t="n">
        <v>22</v>
      </c>
      <c r="E7962" s="37" t="n">
        <v>1</v>
      </c>
      <c r="F7962" s="37" t="n">
        <v>2</v>
      </c>
      <c r="G7962" s="37" t="n">
        <v>0</v>
      </c>
      <c r="H7962" s="37" t="n">
        <v>2</v>
      </c>
      <c r="I7962" s="37" t="n">
        <v>4</v>
      </c>
      <c r="J7962" s="40" t="n">
        <f aca="false">IF(C7962=0,"",D7962/C7962)</f>
        <v>1</v>
      </c>
    </row>
    <row r="7963" customFormat="false" ht="15" hidden="false" customHeight="false" outlineLevel="0" collapsed="false">
      <c r="A7963" s="37" t="s">
        <v>1454</v>
      </c>
      <c r="B7963" s="37" t="s">
        <v>280</v>
      </c>
      <c r="C7963" s="37" t="n">
        <v>22</v>
      </c>
      <c r="D7963" s="37" t="n">
        <v>20</v>
      </c>
      <c r="E7963" s="37" t="n">
        <v>1</v>
      </c>
      <c r="F7963" s="37" t="n">
        <v>1</v>
      </c>
      <c r="G7963" s="37" t="n">
        <v>0</v>
      </c>
      <c r="H7963" s="37" t="n">
        <v>0</v>
      </c>
      <c r="I7963" s="37" t="n">
        <v>0</v>
      </c>
      <c r="J7963" s="40" t="n">
        <f aca="false">IF(C7963=0,"",D7963/C7963)</f>
        <v>0.909090909090909</v>
      </c>
    </row>
    <row r="7964" customFormat="false" ht="15" hidden="false" customHeight="false" outlineLevel="0" collapsed="false">
      <c r="A7964" s="37" t="s">
        <v>1454</v>
      </c>
      <c r="B7964" s="37" t="s">
        <v>281</v>
      </c>
      <c r="C7964" s="37" t="n">
        <v>22</v>
      </c>
      <c r="D7964" s="37" t="n">
        <v>20</v>
      </c>
      <c r="E7964" s="37" t="n">
        <v>0</v>
      </c>
      <c r="F7964" s="37" t="n">
        <v>1</v>
      </c>
      <c r="G7964" s="37" t="n">
        <v>0</v>
      </c>
      <c r="H7964" s="37" t="n">
        <v>0</v>
      </c>
      <c r="I7964" s="37" t="n">
        <v>0</v>
      </c>
      <c r="J7964" s="40" t="n">
        <f aca="false">IF(C7964=0,"",D7964/C7964)</f>
        <v>0.909090909090909</v>
      </c>
    </row>
    <row r="7965" customFormat="false" ht="15" hidden="false" customHeight="false" outlineLevel="0" collapsed="false">
      <c r="A7965" s="37" t="s">
        <v>1456</v>
      </c>
      <c r="B7965" s="37" t="s">
        <v>270</v>
      </c>
      <c r="C7965" s="37" t="n">
        <v>22</v>
      </c>
      <c r="D7965" s="37" t="n">
        <v>22</v>
      </c>
      <c r="E7965" s="37" t="n">
        <v>0</v>
      </c>
      <c r="F7965" s="37" t="n">
        <v>0</v>
      </c>
      <c r="G7965" s="37" t="n">
        <v>1</v>
      </c>
      <c r="H7965" s="37" t="n">
        <v>1</v>
      </c>
      <c r="I7965" s="37" t="n">
        <v>21</v>
      </c>
      <c r="J7965" s="40" t="n">
        <f aca="false">IF(C7965=0,"",D7965/C7965)</f>
        <v>1</v>
      </c>
    </row>
    <row r="7966" customFormat="false" ht="15" hidden="false" customHeight="false" outlineLevel="0" collapsed="false">
      <c r="A7966" s="37" t="s">
        <v>1456</v>
      </c>
      <c r="B7966" s="37" t="s">
        <v>271</v>
      </c>
      <c r="C7966" s="37" t="n">
        <v>22</v>
      </c>
      <c r="D7966" s="37" t="n">
        <v>22</v>
      </c>
      <c r="E7966" s="37" t="n">
        <v>1</v>
      </c>
      <c r="F7966" s="37" t="n">
        <v>2</v>
      </c>
      <c r="G7966" s="37" t="n">
        <v>0</v>
      </c>
      <c r="H7966" s="37" t="n">
        <v>1</v>
      </c>
      <c r="I7966" s="37" t="n">
        <v>4</v>
      </c>
      <c r="J7966" s="40" t="n">
        <f aca="false">IF(C7966=0,"",D7966/C7966)</f>
        <v>1</v>
      </c>
    </row>
    <row r="7967" customFormat="false" ht="15" hidden="false" customHeight="false" outlineLevel="0" collapsed="false">
      <c r="A7967" s="37" t="s">
        <v>1456</v>
      </c>
      <c r="B7967" s="37" t="s">
        <v>272</v>
      </c>
      <c r="C7967" s="37" t="n">
        <v>22</v>
      </c>
      <c r="D7967" s="37" t="n">
        <v>21</v>
      </c>
      <c r="E7967" s="37" t="n">
        <v>0</v>
      </c>
      <c r="F7967" s="37" t="n">
        <v>0</v>
      </c>
      <c r="G7967" s="37" t="n">
        <v>0</v>
      </c>
      <c r="H7967" s="37" t="n">
        <v>1</v>
      </c>
      <c r="I7967" s="37" t="n">
        <v>6</v>
      </c>
      <c r="J7967" s="40" t="n">
        <f aca="false">IF(C7967=0,"",D7967/C7967)</f>
        <v>0.954545454545455</v>
      </c>
    </row>
    <row r="7968" customFormat="false" ht="15" hidden="false" customHeight="false" outlineLevel="0" collapsed="false">
      <c r="A7968" s="37" t="s">
        <v>1456</v>
      </c>
      <c r="B7968" s="37" t="s">
        <v>273</v>
      </c>
      <c r="C7968" s="37" t="n">
        <v>22</v>
      </c>
      <c r="D7968" s="37" t="n">
        <v>22</v>
      </c>
      <c r="E7968" s="37" t="n">
        <v>0</v>
      </c>
      <c r="F7968" s="37" t="n">
        <v>0</v>
      </c>
      <c r="G7968" s="37" t="n">
        <v>0</v>
      </c>
      <c r="H7968" s="37" t="n">
        <v>0</v>
      </c>
      <c r="I7968" s="37" t="n">
        <v>21</v>
      </c>
      <c r="J7968" s="40" t="n">
        <f aca="false">IF(C7968=0,"",D7968/C7968)</f>
        <v>1</v>
      </c>
    </row>
    <row r="7969" customFormat="false" ht="15" hidden="false" customHeight="false" outlineLevel="0" collapsed="false">
      <c r="A7969" s="37" t="s">
        <v>1456</v>
      </c>
      <c r="B7969" s="37" t="s">
        <v>274</v>
      </c>
      <c r="C7969" s="37" t="n">
        <v>22</v>
      </c>
      <c r="D7969" s="37" t="n">
        <v>22</v>
      </c>
      <c r="E7969" s="37" t="n">
        <v>0</v>
      </c>
      <c r="F7969" s="37" t="n">
        <v>1</v>
      </c>
      <c r="G7969" s="37" t="n">
        <v>0</v>
      </c>
      <c r="H7969" s="37" t="n">
        <v>3</v>
      </c>
      <c r="I7969" s="37" t="n">
        <v>13</v>
      </c>
      <c r="J7969" s="40" t="n">
        <f aca="false">IF(C7969=0,"",D7969/C7969)</f>
        <v>1</v>
      </c>
    </row>
    <row r="7970" customFormat="false" ht="15" hidden="false" customHeight="false" outlineLevel="0" collapsed="false">
      <c r="A7970" s="37" t="s">
        <v>1456</v>
      </c>
      <c r="B7970" s="37" t="s">
        <v>275</v>
      </c>
      <c r="C7970" s="37" t="n">
        <v>22</v>
      </c>
      <c r="D7970" s="37" t="n">
        <v>22</v>
      </c>
      <c r="E7970" s="37" t="n">
        <v>0</v>
      </c>
      <c r="F7970" s="37" t="n">
        <v>0</v>
      </c>
      <c r="G7970" s="37" t="n">
        <v>0</v>
      </c>
      <c r="H7970" s="37" t="n">
        <v>0</v>
      </c>
      <c r="I7970" s="37" t="n">
        <v>14</v>
      </c>
      <c r="J7970" s="40" t="n">
        <f aca="false">IF(C7970=0,"",D7970/C7970)</f>
        <v>1</v>
      </c>
    </row>
    <row r="7971" customFormat="false" ht="15" hidden="false" customHeight="false" outlineLevel="0" collapsed="false">
      <c r="A7971" s="37" t="s">
        <v>1456</v>
      </c>
      <c r="B7971" s="37" t="s">
        <v>276</v>
      </c>
      <c r="C7971" s="37" t="n">
        <v>22</v>
      </c>
      <c r="D7971" s="37" t="n">
        <v>17</v>
      </c>
      <c r="E7971" s="37" t="n">
        <v>0</v>
      </c>
      <c r="F7971" s="37" t="n">
        <v>0</v>
      </c>
      <c r="G7971" s="37" t="n">
        <v>0</v>
      </c>
      <c r="H7971" s="37" t="n">
        <v>5</v>
      </c>
      <c r="I7971" s="37" t="n">
        <v>5</v>
      </c>
      <c r="J7971" s="40" t="n">
        <f aca="false">IF(C7971=0,"",D7971/C7971)</f>
        <v>0.772727272727273</v>
      </c>
    </row>
    <row r="7972" customFormat="false" ht="15" hidden="false" customHeight="false" outlineLevel="0" collapsed="false">
      <c r="A7972" s="37" t="s">
        <v>1456</v>
      </c>
      <c r="B7972" s="37" t="s">
        <v>277</v>
      </c>
      <c r="C7972" s="37" t="n">
        <v>22</v>
      </c>
      <c r="D7972" s="37" t="n">
        <v>20</v>
      </c>
      <c r="E7972" s="37" t="n">
        <v>0</v>
      </c>
      <c r="F7972" s="37" t="n">
        <v>0</v>
      </c>
      <c r="G7972" s="37" t="n">
        <v>0</v>
      </c>
      <c r="H7972" s="37" t="n">
        <v>2</v>
      </c>
      <c r="I7972" s="37" t="n">
        <v>0</v>
      </c>
      <c r="J7972" s="40" t="n">
        <f aca="false">IF(C7972=0,"",D7972/C7972)</f>
        <v>0.909090909090909</v>
      </c>
    </row>
    <row r="7973" customFormat="false" ht="15" hidden="false" customHeight="false" outlineLevel="0" collapsed="false">
      <c r="A7973" s="37" t="s">
        <v>1456</v>
      </c>
      <c r="B7973" s="37" t="s">
        <v>278</v>
      </c>
      <c r="C7973" s="37" t="n">
        <v>22</v>
      </c>
      <c r="D7973" s="37" t="n">
        <v>21</v>
      </c>
      <c r="E7973" s="37" t="n">
        <v>0</v>
      </c>
      <c r="F7973" s="37" t="n">
        <v>0</v>
      </c>
      <c r="G7973" s="37" t="n">
        <v>0</v>
      </c>
      <c r="H7973" s="37" t="n">
        <v>2</v>
      </c>
      <c r="I7973" s="37" t="n">
        <v>13</v>
      </c>
      <c r="J7973" s="40" t="n">
        <f aca="false">IF(C7973=0,"",D7973/C7973)</f>
        <v>0.954545454545455</v>
      </c>
    </row>
    <row r="7974" customFormat="false" ht="15" hidden="false" customHeight="false" outlineLevel="0" collapsed="false">
      <c r="A7974" s="37" t="s">
        <v>1456</v>
      </c>
      <c r="B7974" s="37" t="s">
        <v>279</v>
      </c>
      <c r="C7974" s="37" t="n">
        <v>22</v>
      </c>
      <c r="D7974" s="37" t="n">
        <v>21</v>
      </c>
      <c r="E7974" s="37" t="n">
        <v>0</v>
      </c>
      <c r="F7974" s="37" t="n">
        <v>0</v>
      </c>
      <c r="G7974" s="37" t="n">
        <v>0</v>
      </c>
      <c r="H7974" s="37" t="n">
        <v>1</v>
      </c>
      <c r="I7974" s="37" t="n">
        <v>16</v>
      </c>
      <c r="J7974" s="40" t="n">
        <f aca="false">IF(C7974=0,"",D7974/C7974)</f>
        <v>0.954545454545455</v>
      </c>
    </row>
    <row r="7975" customFormat="false" ht="15" hidden="false" customHeight="false" outlineLevel="0" collapsed="false">
      <c r="A7975" s="37" t="s">
        <v>1456</v>
      </c>
      <c r="B7975" s="37" t="s">
        <v>280</v>
      </c>
      <c r="C7975" s="37" t="n">
        <v>22</v>
      </c>
      <c r="D7975" s="37" t="n">
        <v>21</v>
      </c>
      <c r="E7975" s="37" t="n">
        <v>0</v>
      </c>
      <c r="F7975" s="37" t="n">
        <v>2</v>
      </c>
      <c r="G7975" s="37" t="n">
        <v>0</v>
      </c>
      <c r="H7975" s="37" t="n">
        <v>0</v>
      </c>
      <c r="I7975" s="37" t="n">
        <v>18</v>
      </c>
      <c r="J7975" s="40" t="n">
        <f aca="false">IF(C7975=0,"",D7975/C7975)</f>
        <v>0.954545454545455</v>
      </c>
    </row>
    <row r="7976" customFormat="false" ht="15" hidden="false" customHeight="false" outlineLevel="0" collapsed="false">
      <c r="A7976" s="37" t="s">
        <v>1456</v>
      </c>
      <c r="B7976" s="37" t="s">
        <v>281</v>
      </c>
      <c r="C7976" s="37" t="n">
        <v>22</v>
      </c>
      <c r="D7976" s="37" t="n">
        <v>22</v>
      </c>
      <c r="E7976" s="37" t="n">
        <v>0</v>
      </c>
      <c r="F7976" s="37" t="n">
        <v>2</v>
      </c>
      <c r="G7976" s="37" t="n">
        <v>0</v>
      </c>
      <c r="H7976" s="37" t="n">
        <v>1</v>
      </c>
      <c r="I7976" s="37" t="n">
        <v>20</v>
      </c>
      <c r="J7976" s="40" t="n">
        <f aca="false">IF(C7976=0,"",D7976/C7976)</f>
        <v>1</v>
      </c>
    </row>
    <row r="7977" customFormat="false" ht="15" hidden="false" customHeight="false" outlineLevel="0" collapsed="false">
      <c r="A7977" s="37" t="s">
        <v>1457</v>
      </c>
      <c r="B7977" s="37" t="s">
        <v>270</v>
      </c>
      <c r="C7977" s="37" t="n">
        <v>22</v>
      </c>
      <c r="D7977" s="37" t="n">
        <v>20</v>
      </c>
      <c r="E7977" s="37" t="n">
        <v>0</v>
      </c>
      <c r="F7977" s="37" t="n">
        <v>0</v>
      </c>
      <c r="G7977" s="37" t="n">
        <v>0</v>
      </c>
      <c r="H7977" s="37" t="n">
        <v>0</v>
      </c>
      <c r="I7977" s="37" t="n">
        <v>17</v>
      </c>
      <c r="J7977" s="40" t="n">
        <f aca="false">IF(C7977=0,"",D7977/C7977)</f>
        <v>0.909090909090909</v>
      </c>
    </row>
    <row r="7978" customFormat="false" ht="15" hidden="false" customHeight="false" outlineLevel="0" collapsed="false">
      <c r="A7978" s="37" t="s">
        <v>1457</v>
      </c>
      <c r="B7978" s="37" t="s">
        <v>271</v>
      </c>
      <c r="C7978" s="37" t="n">
        <v>22</v>
      </c>
      <c r="D7978" s="37" t="n">
        <v>21</v>
      </c>
      <c r="E7978" s="37" t="n">
        <v>1</v>
      </c>
      <c r="F7978" s="37" t="n">
        <v>0</v>
      </c>
      <c r="G7978" s="37" t="n">
        <v>0</v>
      </c>
      <c r="H7978" s="37" t="n">
        <v>2</v>
      </c>
      <c r="I7978" s="37" t="n">
        <v>4</v>
      </c>
      <c r="J7978" s="40" t="n">
        <f aca="false">IF(C7978=0,"",D7978/C7978)</f>
        <v>0.954545454545455</v>
      </c>
    </row>
    <row r="7979" customFormat="false" ht="15" hidden="false" customHeight="false" outlineLevel="0" collapsed="false">
      <c r="A7979" s="37" t="s">
        <v>1457</v>
      </c>
      <c r="B7979" s="37" t="s">
        <v>272</v>
      </c>
      <c r="C7979" s="37" t="n">
        <v>22</v>
      </c>
      <c r="D7979" s="37" t="n">
        <v>21</v>
      </c>
      <c r="E7979" s="37" t="n">
        <v>2</v>
      </c>
      <c r="F7979" s="37" t="n">
        <v>1</v>
      </c>
      <c r="G7979" s="37" t="n">
        <v>1</v>
      </c>
      <c r="H7979" s="37" t="n">
        <v>0</v>
      </c>
      <c r="I7979" s="37" t="n">
        <v>3</v>
      </c>
      <c r="J7979" s="40" t="n">
        <f aca="false">IF(C7979=0,"",D7979/C7979)</f>
        <v>0.954545454545455</v>
      </c>
    </row>
    <row r="7980" customFormat="false" ht="15" hidden="false" customHeight="false" outlineLevel="0" collapsed="false">
      <c r="A7980" s="37" t="s">
        <v>1457</v>
      </c>
      <c r="B7980" s="37" t="s">
        <v>273</v>
      </c>
      <c r="C7980" s="37" t="n">
        <v>22</v>
      </c>
      <c r="D7980" s="37" t="n">
        <v>22</v>
      </c>
      <c r="E7980" s="37" t="n">
        <v>1</v>
      </c>
      <c r="F7980" s="37" t="n">
        <v>1</v>
      </c>
      <c r="G7980" s="37" t="n">
        <v>1</v>
      </c>
      <c r="H7980" s="37" t="n">
        <v>2</v>
      </c>
      <c r="I7980" s="37" t="n">
        <v>8</v>
      </c>
      <c r="J7980" s="40" t="n">
        <f aca="false">IF(C7980=0,"",D7980/C7980)</f>
        <v>1</v>
      </c>
    </row>
    <row r="7981" customFormat="false" ht="15" hidden="false" customHeight="false" outlineLevel="0" collapsed="false">
      <c r="A7981" s="37" t="s">
        <v>1457</v>
      </c>
      <c r="B7981" s="37" t="s">
        <v>274</v>
      </c>
      <c r="C7981" s="37" t="n">
        <v>22</v>
      </c>
      <c r="D7981" s="37" t="n">
        <v>21</v>
      </c>
      <c r="E7981" s="37" t="n">
        <v>0</v>
      </c>
      <c r="F7981" s="37" t="n">
        <v>0</v>
      </c>
      <c r="G7981" s="37" t="n">
        <v>0</v>
      </c>
      <c r="H7981" s="37" t="n">
        <v>2</v>
      </c>
      <c r="I7981" s="37" t="n">
        <v>17</v>
      </c>
      <c r="J7981" s="40" t="n">
        <f aca="false">IF(C7981=0,"",D7981/C7981)</f>
        <v>0.954545454545455</v>
      </c>
    </row>
    <row r="7982" customFormat="false" ht="15" hidden="false" customHeight="false" outlineLevel="0" collapsed="false">
      <c r="A7982" s="37" t="s">
        <v>1457</v>
      </c>
      <c r="B7982" s="37" t="s">
        <v>275</v>
      </c>
      <c r="C7982" s="37" t="n">
        <v>22</v>
      </c>
      <c r="D7982" s="37" t="n">
        <v>18</v>
      </c>
      <c r="E7982" s="37" t="n">
        <v>0</v>
      </c>
      <c r="F7982" s="37" t="n">
        <v>0</v>
      </c>
      <c r="G7982" s="37" t="n">
        <v>0</v>
      </c>
      <c r="H7982" s="37" t="n">
        <v>3</v>
      </c>
      <c r="I7982" s="37" t="n">
        <v>12</v>
      </c>
      <c r="J7982" s="40" t="n">
        <f aca="false">IF(C7982=0,"",D7982/C7982)</f>
        <v>0.818181818181818</v>
      </c>
    </row>
    <row r="7983" customFormat="false" ht="15" hidden="false" customHeight="false" outlineLevel="0" collapsed="false">
      <c r="A7983" s="37" t="s">
        <v>1457</v>
      </c>
      <c r="B7983" s="37" t="s">
        <v>276</v>
      </c>
      <c r="C7983" s="37" t="n">
        <v>22</v>
      </c>
      <c r="D7983" s="37" t="n">
        <v>22</v>
      </c>
      <c r="E7983" s="37" t="n">
        <v>0</v>
      </c>
      <c r="F7983" s="37" t="n">
        <v>0</v>
      </c>
      <c r="G7983" s="37" t="n">
        <v>0</v>
      </c>
      <c r="H7983" s="37" t="n">
        <v>2</v>
      </c>
      <c r="I7983" s="37" t="n">
        <v>7</v>
      </c>
      <c r="J7983" s="40" t="n">
        <f aca="false">IF(C7983=0,"",D7983/C7983)</f>
        <v>1</v>
      </c>
    </row>
    <row r="7984" customFormat="false" ht="15" hidden="false" customHeight="false" outlineLevel="0" collapsed="false">
      <c r="A7984" s="37" t="s">
        <v>1457</v>
      </c>
      <c r="B7984" s="37" t="s">
        <v>277</v>
      </c>
      <c r="C7984" s="37" t="n">
        <v>22</v>
      </c>
      <c r="D7984" s="37" t="n">
        <v>19</v>
      </c>
      <c r="E7984" s="37" t="n">
        <v>0</v>
      </c>
      <c r="F7984" s="37" t="n">
        <v>1</v>
      </c>
      <c r="G7984" s="37" t="n">
        <v>0</v>
      </c>
      <c r="H7984" s="37" t="n">
        <v>2</v>
      </c>
      <c r="I7984" s="37" t="n">
        <v>3</v>
      </c>
      <c r="J7984" s="40" t="n">
        <f aca="false">IF(C7984=0,"",D7984/C7984)</f>
        <v>0.863636363636364</v>
      </c>
    </row>
    <row r="7985" customFormat="false" ht="15" hidden="false" customHeight="false" outlineLevel="0" collapsed="false">
      <c r="A7985" s="37" t="s">
        <v>1457</v>
      </c>
      <c r="B7985" s="37" t="s">
        <v>278</v>
      </c>
      <c r="C7985" s="37" t="n">
        <v>22</v>
      </c>
      <c r="D7985" s="37" t="n">
        <v>22</v>
      </c>
      <c r="E7985" s="37" t="n">
        <v>0</v>
      </c>
      <c r="F7985" s="37" t="n">
        <v>2</v>
      </c>
      <c r="G7985" s="37" t="n">
        <v>0</v>
      </c>
      <c r="H7985" s="37" t="n">
        <v>1</v>
      </c>
      <c r="I7985" s="37" t="n">
        <v>16</v>
      </c>
      <c r="J7985" s="40" t="n">
        <f aca="false">IF(C7985=0,"",D7985/C7985)</f>
        <v>1</v>
      </c>
    </row>
    <row r="7986" customFormat="false" ht="15" hidden="false" customHeight="false" outlineLevel="0" collapsed="false">
      <c r="A7986" s="37" t="s">
        <v>1457</v>
      </c>
      <c r="B7986" s="37" t="s">
        <v>279</v>
      </c>
      <c r="C7986" s="37" t="n">
        <v>22</v>
      </c>
      <c r="D7986" s="37" t="n">
        <v>21</v>
      </c>
      <c r="E7986" s="37" t="n">
        <v>1</v>
      </c>
      <c r="F7986" s="37" t="n">
        <v>1</v>
      </c>
      <c r="G7986" s="37" t="n">
        <v>0</v>
      </c>
      <c r="H7986" s="37" t="n">
        <v>3</v>
      </c>
      <c r="I7986" s="37" t="n">
        <v>13</v>
      </c>
      <c r="J7986" s="40" t="n">
        <f aca="false">IF(C7986=0,"",D7986/C7986)</f>
        <v>0.954545454545455</v>
      </c>
    </row>
    <row r="7987" customFormat="false" ht="15" hidden="false" customHeight="false" outlineLevel="0" collapsed="false">
      <c r="A7987" s="37" t="s">
        <v>1457</v>
      </c>
      <c r="B7987" s="37" t="s">
        <v>280</v>
      </c>
      <c r="C7987" s="37" t="n">
        <v>22</v>
      </c>
      <c r="D7987" s="37" t="n">
        <v>21</v>
      </c>
      <c r="E7987" s="37" t="n">
        <v>0</v>
      </c>
      <c r="F7987" s="37" t="n">
        <v>1</v>
      </c>
      <c r="G7987" s="37" t="n">
        <v>0</v>
      </c>
      <c r="H7987" s="37" t="n">
        <v>1</v>
      </c>
      <c r="I7987" s="37" t="n">
        <v>3</v>
      </c>
      <c r="J7987" s="40" t="n">
        <f aca="false">IF(C7987=0,"",D7987/C7987)</f>
        <v>0.954545454545455</v>
      </c>
    </row>
    <row r="7988" customFormat="false" ht="15" hidden="false" customHeight="false" outlineLevel="0" collapsed="false">
      <c r="A7988" s="37" t="s">
        <v>1457</v>
      </c>
      <c r="B7988" s="37" t="s">
        <v>281</v>
      </c>
      <c r="C7988" s="37" t="n">
        <v>22</v>
      </c>
      <c r="D7988" s="37" t="n">
        <v>22</v>
      </c>
      <c r="E7988" s="37" t="n">
        <v>1</v>
      </c>
      <c r="F7988" s="37" t="n">
        <v>0</v>
      </c>
      <c r="G7988" s="37" t="n">
        <v>0</v>
      </c>
      <c r="H7988" s="37" t="n">
        <v>2</v>
      </c>
      <c r="I7988" s="37" t="n">
        <v>16</v>
      </c>
      <c r="J7988" s="40" t="n">
        <f aca="false">IF(C7988=0,"",D7988/C7988)</f>
        <v>1</v>
      </c>
    </row>
    <row r="7989" customFormat="false" ht="15" hidden="false" customHeight="false" outlineLevel="0" collapsed="false">
      <c r="A7989" s="37" t="s">
        <v>1458</v>
      </c>
      <c r="B7989" s="37" t="s">
        <v>270</v>
      </c>
      <c r="C7989" s="37" t="n">
        <v>22</v>
      </c>
      <c r="D7989" s="37" t="n">
        <v>20</v>
      </c>
      <c r="E7989" s="37" t="n">
        <v>0</v>
      </c>
      <c r="F7989" s="37" t="n">
        <v>0</v>
      </c>
      <c r="G7989" s="37" t="n">
        <v>0</v>
      </c>
      <c r="H7989" s="37" t="n">
        <v>1</v>
      </c>
      <c r="I7989" s="37" t="n">
        <v>1</v>
      </c>
      <c r="J7989" s="40" t="n">
        <f aca="false">IF(C7989=0,"",D7989/C7989)</f>
        <v>0.909090909090909</v>
      </c>
    </row>
    <row r="7990" customFormat="false" ht="15" hidden="false" customHeight="false" outlineLevel="0" collapsed="false">
      <c r="A7990" s="37" t="s">
        <v>1458</v>
      </c>
      <c r="B7990" s="37" t="s">
        <v>271</v>
      </c>
      <c r="C7990" s="37" t="n">
        <v>22</v>
      </c>
      <c r="D7990" s="37" t="n">
        <v>18</v>
      </c>
      <c r="E7990" s="37" t="n">
        <v>2</v>
      </c>
      <c r="F7990" s="37" t="n">
        <v>2</v>
      </c>
      <c r="G7990" s="37" t="n">
        <v>0</v>
      </c>
      <c r="H7990" s="37" t="n">
        <v>1</v>
      </c>
      <c r="I7990" s="37" t="n">
        <v>35</v>
      </c>
      <c r="J7990" s="40" t="n">
        <f aca="false">IF(C7990=0,"",D7990/C7990)</f>
        <v>0.818181818181818</v>
      </c>
    </row>
    <row r="7991" customFormat="false" ht="15" hidden="false" customHeight="false" outlineLevel="0" collapsed="false">
      <c r="A7991" s="37" t="s">
        <v>1458</v>
      </c>
      <c r="B7991" s="37" t="s">
        <v>272</v>
      </c>
      <c r="C7991" s="37" t="n">
        <v>22</v>
      </c>
      <c r="D7991" s="37" t="n">
        <v>22</v>
      </c>
      <c r="E7991" s="37" t="n">
        <v>1</v>
      </c>
      <c r="F7991" s="37" t="n">
        <v>0</v>
      </c>
      <c r="G7991" s="37" t="n">
        <v>0</v>
      </c>
      <c r="H7991" s="37" t="n">
        <v>0</v>
      </c>
      <c r="I7991" s="37" t="n">
        <v>7</v>
      </c>
      <c r="J7991" s="40" t="n">
        <f aca="false">IF(C7991=0,"",D7991/C7991)</f>
        <v>1</v>
      </c>
    </row>
    <row r="7992" customFormat="false" ht="15" hidden="false" customHeight="false" outlineLevel="0" collapsed="false">
      <c r="A7992" s="37" t="s">
        <v>1458</v>
      </c>
      <c r="B7992" s="37" t="s">
        <v>273</v>
      </c>
      <c r="C7992" s="37" t="n">
        <v>22</v>
      </c>
      <c r="D7992" s="37" t="n">
        <v>21</v>
      </c>
      <c r="E7992" s="37" t="n">
        <v>2</v>
      </c>
      <c r="F7992" s="37" t="n">
        <v>0</v>
      </c>
      <c r="G7992" s="37" t="n">
        <v>1</v>
      </c>
      <c r="H7992" s="37" t="n">
        <v>1</v>
      </c>
      <c r="I7992" s="37" t="n">
        <v>9</v>
      </c>
      <c r="J7992" s="40" t="n">
        <f aca="false">IF(C7992=0,"",D7992/C7992)</f>
        <v>0.954545454545455</v>
      </c>
    </row>
    <row r="7993" customFormat="false" ht="15" hidden="false" customHeight="false" outlineLevel="0" collapsed="false">
      <c r="A7993" s="37" t="s">
        <v>1458</v>
      </c>
      <c r="B7993" s="37" t="s">
        <v>274</v>
      </c>
      <c r="C7993" s="37" t="n">
        <v>22</v>
      </c>
      <c r="D7993" s="37" t="n">
        <v>21</v>
      </c>
      <c r="E7993" s="37" t="n">
        <v>0</v>
      </c>
      <c r="F7993" s="37" t="n">
        <v>1</v>
      </c>
      <c r="G7993" s="37" t="n">
        <v>0</v>
      </c>
      <c r="H7993" s="37" t="n">
        <v>3</v>
      </c>
      <c r="I7993" s="37" t="n">
        <v>5</v>
      </c>
      <c r="J7993" s="40" t="n">
        <f aca="false">IF(C7993=0,"",D7993/C7993)</f>
        <v>0.954545454545455</v>
      </c>
    </row>
    <row r="7994" customFormat="false" ht="15" hidden="false" customHeight="false" outlineLevel="0" collapsed="false">
      <c r="A7994" s="37" t="s">
        <v>1458</v>
      </c>
      <c r="B7994" s="37" t="s">
        <v>275</v>
      </c>
      <c r="C7994" s="37" t="n">
        <v>22</v>
      </c>
      <c r="D7994" s="37" t="n">
        <v>20</v>
      </c>
      <c r="E7994" s="37" t="n">
        <v>0</v>
      </c>
      <c r="F7994" s="37" t="n">
        <v>1</v>
      </c>
      <c r="G7994" s="37" t="n">
        <v>0</v>
      </c>
      <c r="H7994" s="37" t="n">
        <v>2</v>
      </c>
      <c r="I7994" s="37" t="n">
        <v>31</v>
      </c>
      <c r="J7994" s="40" t="n">
        <f aca="false">IF(C7994=0,"",D7994/C7994)</f>
        <v>0.909090909090909</v>
      </c>
    </row>
    <row r="7995" customFormat="false" ht="15" hidden="false" customHeight="false" outlineLevel="0" collapsed="false">
      <c r="A7995" s="37" t="s">
        <v>1458</v>
      </c>
      <c r="B7995" s="37" t="s">
        <v>276</v>
      </c>
      <c r="C7995" s="37" t="n">
        <v>22</v>
      </c>
      <c r="D7995" s="37" t="n">
        <v>20</v>
      </c>
      <c r="E7995" s="37" t="n">
        <v>1</v>
      </c>
      <c r="F7995" s="37" t="n">
        <v>1</v>
      </c>
      <c r="G7995" s="37" t="n">
        <v>0</v>
      </c>
      <c r="H7995" s="37" t="n">
        <v>0</v>
      </c>
      <c r="I7995" s="37" t="n">
        <v>15</v>
      </c>
      <c r="J7995" s="40" t="n">
        <f aca="false">IF(C7995=0,"",D7995/C7995)</f>
        <v>0.909090909090909</v>
      </c>
    </row>
    <row r="7996" customFormat="false" ht="15" hidden="false" customHeight="false" outlineLevel="0" collapsed="false">
      <c r="A7996" s="37" t="s">
        <v>1458</v>
      </c>
      <c r="B7996" s="37" t="s">
        <v>277</v>
      </c>
      <c r="C7996" s="37" t="n">
        <v>22</v>
      </c>
      <c r="D7996" s="37" t="n">
        <v>18</v>
      </c>
      <c r="E7996" s="37" t="n">
        <v>0</v>
      </c>
      <c r="F7996" s="37" t="n">
        <v>0</v>
      </c>
      <c r="G7996" s="37" t="n">
        <v>2</v>
      </c>
      <c r="H7996" s="37" t="n">
        <v>2</v>
      </c>
      <c r="I7996" s="37" t="n">
        <v>17</v>
      </c>
      <c r="J7996" s="40" t="n">
        <f aca="false">IF(C7996=0,"",D7996/C7996)</f>
        <v>0.818181818181818</v>
      </c>
    </row>
    <row r="7997" customFormat="false" ht="15" hidden="false" customHeight="false" outlineLevel="0" collapsed="false">
      <c r="A7997" s="37" t="s">
        <v>1458</v>
      </c>
      <c r="B7997" s="37" t="s">
        <v>278</v>
      </c>
      <c r="C7997" s="37" t="n">
        <v>22</v>
      </c>
      <c r="D7997" s="37" t="n">
        <v>21</v>
      </c>
      <c r="E7997" s="37" t="n">
        <v>1</v>
      </c>
      <c r="F7997" s="37" t="n">
        <v>0</v>
      </c>
      <c r="G7997" s="37" t="n">
        <v>0</v>
      </c>
      <c r="H7997" s="37" t="n">
        <v>2</v>
      </c>
      <c r="I7997" s="37" t="n">
        <v>8</v>
      </c>
      <c r="J7997" s="40" t="n">
        <f aca="false">IF(C7997=0,"",D7997/C7997)</f>
        <v>0.954545454545455</v>
      </c>
    </row>
    <row r="7998" customFormat="false" ht="15" hidden="false" customHeight="false" outlineLevel="0" collapsed="false">
      <c r="A7998" s="37" t="s">
        <v>1458</v>
      </c>
      <c r="B7998" s="37" t="s">
        <v>279</v>
      </c>
      <c r="C7998" s="37" t="n">
        <v>22</v>
      </c>
      <c r="D7998" s="37" t="n">
        <v>19</v>
      </c>
      <c r="E7998" s="37" t="n">
        <v>0</v>
      </c>
      <c r="F7998" s="37" t="n">
        <v>0</v>
      </c>
      <c r="G7998" s="37" t="n">
        <v>0</v>
      </c>
      <c r="H7998" s="37" t="n">
        <v>0</v>
      </c>
      <c r="I7998" s="37" t="n">
        <v>6</v>
      </c>
      <c r="J7998" s="40" t="n">
        <f aca="false">IF(C7998=0,"",D7998/C7998)</f>
        <v>0.863636363636364</v>
      </c>
    </row>
    <row r="7999" customFormat="false" ht="15" hidden="false" customHeight="false" outlineLevel="0" collapsed="false">
      <c r="A7999" s="37" t="s">
        <v>1458</v>
      </c>
      <c r="B7999" s="37" t="s">
        <v>280</v>
      </c>
      <c r="C7999" s="37" t="n">
        <v>22</v>
      </c>
      <c r="D7999" s="37" t="n">
        <v>21</v>
      </c>
      <c r="E7999" s="37" t="n">
        <v>0</v>
      </c>
      <c r="F7999" s="37" t="n">
        <v>0</v>
      </c>
      <c r="G7999" s="37" t="n">
        <v>1</v>
      </c>
      <c r="H7999" s="37" t="n">
        <v>1</v>
      </c>
      <c r="I7999" s="37" t="n">
        <v>5</v>
      </c>
      <c r="J7999" s="40" t="n">
        <f aca="false">IF(C7999=0,"",D7999/C7999)</f>
        <v>0.954545454545455</v>
      </c>
    </row>
    <row r="8000" customFormat="false" ht="15" hidden="false" customHeight="false" outlineLevel="0" collapsed="false">
      <c r="A8000" s="37" t="s">
        <v>1458</v>
      </c>
      <c r="B8000" s="37" t="s">
        <v>281</v>
      </c>
      <c r="C8000" s="37" t="n">
        <v>22</v>
      </c>
      <c r="D8000" s="37" t="n">
        <v>21</v>
      </c>
      <c r="E8000" s="37" t="n">
        <v>0</v>
      </c>
      <c r="F8000" s="37" t="n">
        <v>1</v>
      </c>
      <c r="G8000" s="37" t="n">
        <v>0</v>
      </c>
      <c r="H8000" s="37" t="n">
        <v>0</v>
      </c>
      <c r="I8000" s="37" t="n">
        <v>22</v>
      </c>
      <c r="J8000" s="40" t="n">
        <f aca="false">IF(C8000=0,"",D8000/C8000)</f>
        <v>0.954545454545455</v>
      </c>
    </row>
    <row r="8001" customFormat="false" ht="15" hidden="false" customHeight="false" outlineLevel="0" collapsed="false">
      <c r="A8001" s="37" t="s">
        <v>896</v>
      </c>
      <c r="B8001" s="37" t="s">
        <v>270</v>
      </c>
      <c r="C8001" s="37" t="n">
        <v>22</v>
      </c>
      <c r="D8001" s="37" t="n">
        <v>20</v>
      </c>
      <c r="E8001" s="37" t="n">
        <v>0</v>
      </c>
      <c r="F8001" s="37" t="n">
        <v>0</v>
      </c>
      <c r="G8001" s="37" t="n">
        <v>0</v>
      </c>
      <c r="H8001" s="37" t="n">
        <v>1</v>
      </c>
      <c r="I8001" s="37" t="n">
        <v>16</v>
      </c>
      <c r="J8001" s="40" t="n">
        <f aca="false">IF(C8001=0,"",D8001/C8001)</f>
        <v>0.909090909090909</v>
      </c>
    </row>
    <row r="8002" customFormat="false" ht="15" hidden="false" customHeight="false" outlineLevel="0" collapsed="false">
      <c r="A8002" s="37" t="s">
        <v>896</v>
      </c>
      <c r="B8002" s="37" t="s">
        <v>271</v>
      </c>
      <c r="C8002" s="37" t="n">
        <v>22</v>
      </c>
      <c r="D8002" s="37" t="n">
        <v>21</v>
      </c>
      <c r="E8002" s="37" t="n">
        <v>1</v>
      </c>
      <c r="F8002" s="37" t="n">
        <v>0</v>
      </c>
      <c r="G8002" s="37" t="n">
        <v>0</v>
      </c>
      <c r="H8002" s="37" t="n">
        <v>1</v>
      </c>
      <c r="I8002" s="37" t="n">
        <v>10</v>
      </c>
      <c r="J8002" s="40" t="n">
        <f aca="false">IF(C8002=0,"",D8002/C8002)</f>
        <v>0.954545454545455</v>
      </c>
    </row>
    <row r="8003" customFormat="false" ht="15" hidden="false" customHeight="false" outlineLevel="0" collapsed="false">
      <c r="A8003" s="37" t="s">
        <v>896</v>
      </c>
      <c r="B8003" s="37" t="s">
        <v>272</v>
      </c>
      <c r="C8003" s="37" t="n">
        <v>22</v>
      </c>
      <c r="D8003" s="37" t="n">
        <v>19</v>
      </c>
      <c r="E8003" s="37" t="n">
        <v>0</v>
      </c>
      <c r="F8003" s="37" t="n">
        <v>0</v>
      </c>
      <c r="G8003" s="37" t="n">
        <v>0</v>
      </c>
      <c r="H8003" s="37" t="n">
        <v>1</v>
      </c>
      <c r="I8003" s="37" t="n">
        <v>7</v>
      </c>
      <c r="J8003" s="40" t="n">
        <f aca="false">IF(C8003=0,"",D8003/C8003)</f>
        <v>0.863636363636364</v>
      </c>
    </row>
    <row r="8004" customFormat="false" ht="15" hidden="false" customHeight="false" outlineLevel="0" collapsed="false">
      <c r="A8004" s="37" t="s">
        <v>896</v>
      </c>
      <c r="B8004" s="37" t="s">
        <v>273</v>
      </c>
      <c r="C8004" s="37" t="n">
        <v>22</v>
      </c>
      <c r="D8004" s="37" t="n">
        <v>20</v>
      </c>
      <c r="E8004" s="37" t="n">
        <v>0</v>
      </c>
      <c r="F8004" s="37" t="n">
        <v>0</v>
      </c>
      <c r="G8004" s="37" t="n">
        <v>0</v>
      </c>
      <c r="H8004" s="37" t="n">
        <v>2</v>
      </c>
      <c r="I8004" s="37" t="n">
        <v>13</v>
      </c>
      <c r="J8004" s="40" t="n">
        <f aca="false">IF(C8004=0,"",D8004/C8004)</f>
        <v>0.909090909090909</v>
      </c>
    </row>
    <row r="8005" customFormat="false" ht="15" hidden="false" customHeight="false" outlineLevel="0" collapsed="false">
      <c r="A8005" s="37" t="s">
        <v>896</v>
      </c>
      <c r="B8005" s="37" t="s">
        <v>274</v>
      </c>
      <c r="C8005" s="37" t="n">
        <v>22</v>
      </c>
      <c r="D8005" s="37" t="n">
        <v>21</v>
      </c>
      <c r="E8005" s="37" t="n">
        <v>0</v>
      </c>
      <c r="F8005" s="37" t="n">
        <v>0</v>
      </c>
      <c r="G8005" s="37" t="n">
        <v>0</v>
      </c>
      <c r="H8005" s="37" t="n">
        <v>1</v>
      </c>
      <c r="I8005" s="37" t="n">
        <v>22</v>
      </c>
      <c r="J8005" s="40" t="n">
        <f aca="false">IF(C8005=0,"",D8005/C8005)</f>
        <v>0.954545454545455</v>
      </c>
    </row>
    <row r="8006" customFormat="false" ht="15" hidden="false" customHeight="false" outlineLevel="0" collapsed="false">
      <c r="A8006" s="37" t="s">
        <v>896</v>
      </c>
      <c r="B8006" s="37" t="s">
        <v>275</v>
      </c>
      <c r="C8006" s="37" t="n">
        <v>22</v>
      </c>
      <c r="D8006" s="37" t="n">
        <v>20</v>
      </c>
      <c r="E8006" s="37" t="n">
        <v>2</v>
      </c>
      <c r="F8006" s="37" t="n">
        <v>0</v>
      </c>
      <c r="G8006" s="37" t="n">
        <v>0</v>
      </c>
      <c r="H8006" s="37" t="n">
        <v>1</v>
      </c>
      <c r="I8006" s="37" t="n">
        <v>4</v>
      </c>
      <c r="J8006" s="40" t="n">
        <f aca="false">IF(C8006=0,"",D8006/C8006)</f>
        <v>0.909090909090909</v>
      </c>
    </row>
    <row r="8007" customFormat="false" ht="15" hidden="false" customHeight="false" outlineLevel="0" collapsed="false">
      <c r="A8007" s="37" t="s">
        <v>896</v>
      </c>
      <c r="B8007" s="37" t="s">
        <v>276</v>
      </c>
      <c r="C8007" s="37" t="n">
        <v>22</v>
      </c>
      <c r="D8007" s="37" t="n">
        <v>20</v>
      </c>
      <c r="E8007" s="37" t="n">
        <v>1</v>
      </c>
      <c r="F8007" s="37" t="n">
        <v>0</v>
      </c>
      <c r="G8007" s="37" t="n">
        <v>2</v>
      </c>
      <c r="H8007" s="37" t="n">
        <v>0</v>
      </c>
      <c r="I8007" s="37" t="n">
        <v>6</v>
      </c>
      <c r="J8007" s="40" t="n">
        <f aca="false">IF(C8007=0,"",D8007/C8007)</f>
        <v>0.909090909090909</v>
      </c>
    </row>
    <row r="8008" customFormat="false" ht="15" hidden="false" customHeight="false" outlineLevel="0" collapsed="false">
      <c r="A8008" s="37" t="s">
        <v>896</v>
      </c>
      <c r="B8008" s="37" t="s">
        <v>277</v>
      </c>
      <c r="C8008" s="37" t="n">
        <v>22</v>
      </c>
      <c r="D8008" s="37" t="n">
        <v>21</v>
      </c>
      <c r="E8008" s="37" t="n">
        <v>1</v>
      </c>
      <c r="F8008" s="37" t="n">
        <v>0</v>
      </c>
      <c r="G8008" s="37" t="n">
        <v>0</v>
      </c>
      <c r="H8008" s="37" t="n">
        <v>2</v>
      </c>
      <c r="I8008" s="37" t="n">
        <v>14</v>
      </c>
      <c r="J8008" s="40" t="n">
        <f aca="false">IF(C8008=0,"",D8008/C8008)</f>
        <v>0.954545454545455</v>
      </c>
    </row>
    <row r="8009" customFormat="false" ht="15" hidden="false" customHeight="false" outlineLevel="0" collapsed="false">
      <c r="A8009" s="37" t="s">
        <v>896</v>
      </c>
      <c r="B8009" s="37" t="s">
        <v>278</v>
      </c>
      <c r="C8009" s="37" t="n">
        <v>22</v>
      </c>
      <c r="D8009" s="37" t="n">
        <v>21</v>
      </c>
      <c r="E8009" s="37" t="n">
        <v>1</v>
      </c>
      <c r="F8009" s="37" t="n">
        <v>1</v>
      </c>
      <c r="G8009" s="37" t="n">
        <v>1</v>
      </c>
      <c r="H8009" s="37" t="n">
        <v>0</v>
      </c>
      <c r="I8009" s="37" t="n">
        <v>6</v>
      </c>
      <c r="J8009" s="40" t="n">
        <f aca="false">IF(C8009=0,"",D8009/C8009)</f>
        <v>0.954545454545455</v>
      </c>
    </row>
    <row r="8010" customFormat="false" ht="15" hidden="false" customHeight="false" outlineLevel="0" collapsed="false">
      <c r="A8010" s="37" t="s">
        <v>896</v>
      </c>
      <c r="B8010" s="37" t="s">
        <v>279</v>
      </c>
      <c r="C8010" s="37" t="n">
        <v>22</v>
      </c>
      <c r="D8010" s="37" t="n">
        <v>20</v>
      </c>
      <c r="E8010" s="37" t="n">
        <v>1</v>
      </c>
      <c r="F8010" s="37" t="n">
        <v>0</v>
      </c>
      <c r="G8010" s="37" t="n">
        <v>1</v>
      </c>
      <c r="H8010" s="37" t="n">
        <v>1</v>
      </c>
      <c r="I8010" s="37" t="n">
        <v>10</v>
      </c>
      <c r="J8010" s="40" t="n">
        <f aca="false">IF(C8010=0,"",D8010/C8010)</f>
        <v>0.909090909090909</v>
      </c>
    </row>
    <row r="8011" customFormat="false" ht="15" hidden="false" customHeight="false" outlineLevel="0" collapsed="false">
      <c r="A8011" s="37" t="s">
        <v>896</v>
      </c>
      <c r="B8011" s="37" t="s">
        <v>280</v>
      </c>
      <c r="C8011" s="37" t="n">
        <v>22</v>
      </c>
      <c r="D8011" s="37" t="n">
        <v>21</v>
      </c>
      <c r="E8011" s="37" t="n">
        <v>0</v>
      </c>
      <c r="F8011" s="37" t="n">
        <v>0</v>
      </c>
      <c r="G8011" s="37" t="n">
        <v>0</v>
      </c>
      <c r="H8011" s="37" t="n">
        <v>1</v>
      </c>
      <c r="I8011" s="37" t="n">
        <v>10</v>
      </c>
      <c r="J8011" s="40" t="n">
        <f aca="false">IF(C8011=0,"",D8011/C8011)</f>
        <v>0.954545454545455</v>
      </c>
    </row>
    <row r="8012" customFormat="false" ht="15" hidden="false" customHeight="false" outlineLevel="0" collapsed="false">
      <c r="A8012" s="37" t="s">
        <v>896</v>
      </c>
      <c r="B8012" s="37" t="s">
        <v>281</v>
      </c>
      <c r="C8012" s="37" t="n">
        <v>22</v>
      </c>
      <c r="D8012" s="37" t="n">
        <v>22</v>
      </c>
      <c r="E8012" s="37" t="n">
        <v>1</v>
      </c>
      <c r="F8012" s="37" t="n">
        <v>0</v>
      </c>
      <c r="G8012" s="37" t="n">
        <v>1</v>
      </c>
      <c r="H8012" s="37" t="n">
        <v>0</v>
      </c>
      <c r="I8012" s="37" t="n">
        <v>5</v>
      </c>
      <c r="J8012" s="40" t="n">
        <f aca="false">IF(C8012=0,"",D8012/C8012)</f>
        <v>1</v>
      </c>
    </row>
    <row r="8013" customFormat="false" ht="15" hidden="false" customHeight="false" outlineLevel="0" collapsed="false">
      <c r="A8013" s="37" t="s">
        <v>1459</v>
      </c>
      <c r="B8013" s="37" t="s">
        <v>270</v>
      </c>
      <c r="C8013" s="37" t="n">
        <v>22</v>
      </c>
      <c r="D8013" s="37" t="n">
        <v>21</v>
      </c>
      <c r="E8013" s="37" t="n">
        <v>0</v>
      </c>
      <c r="F8013" s="37" t="n">
        <v>0</v>
      </c>
      <c r="G8013" s="37" t="n">
        <v>1</v>
      </c>
      <c r="H8013" s="37" t="n">
        <v>1</v>
      </c>
      <c r="I8013" s="37" t="n">
        <v>4</v>
      </c>
      <c r="J8013" s="40" t="n">
        <f aca="false">IF(C8013=0,"",D8013/C8013)</f>
        <v>0.954545454545455</v>
      </c>
    </row>
    <row r="8014" customFormat="false" ht="15" hidden="false" customHeight="false" outlineLevel="0" collapsed="false">
      <c r="A8014" s="37" t="s">
        <v>1459</v>
      </c>
      <c r="B8014" s="37" t="s">
        <v>271</v>
      </c>
      <c r="C8014" s="37" t="n">
        <v>22</v>
      </c>
      <c r="D8014" s="37" t="n">
        <v>20</v>
      </c>
      <c r="E8014" s="37" t="n">
        <v>0</v>
      </c>
      <c r="F8014" s="37" t="n">
        <v>0</v>
      </c>
      <c r="G8014" s="37" t="n">
        <v>0</v>
      </c>
      <c r="H8014" s="37" t="n">
        <v>0</v>
      </c>
      <c r="I8014" s="37" t="n">
        <v>5</v>
      </c>
      <c r="J8014" s="40" t="n">
        <f aca="false">IF(C8014=0,"",D8014/C8014)</f>
        <v>0.909090909090909</v>
      </c>
    </row>
    <row r="8015" customFormat="false" ht="15" hidden="false" customHeight="false" outlineLevel="0" collapsed="false">
      <c r="A8015" s="37" t="s">
        <v>1459</v>
      </c>
      <c r="B8015" s="37" t="s">
        <v>272</v>
      </c>
      <c r="C8015" s="37" t="n">
        <v>22</v>
      </c>
      <c r="D8015" s="37" t="n">
        <v>20</v>
      </c>
      <c r="E8015" s="37" t="n">
        <v>0</v>
      </c>
      <c r="F8015" s="37" t="n">
        <v>0</v>
      </c>
      <c r="G8015" s="37" t="n">
        <v>1</v>
      </c>
      <c r="H8015" s="37" t="n">
        <v>2</v>
      </c>
      <c r="I8015" s="37" t="n">
        <v>3</v>
      </c>
      <c r="J8015" s="40" t="n">
        <f aca="false">IF(C8015=0,"",D8015/C8015)</f>
        <v>0.909090909090909</v>
      </c>
    </row>
    <row r="8016" customFormat="false" ht="15" hidden="false" customHeight="false" outlineLevel="0" collapsed="false">
      <c r="A8016" s="37" t="s">
        <v>1459</v>
      </c>
      <c r="B8016" s="37" t="s">
        <v>273</v>
      </c>
      <c r="C8016" s="37" t="n">
        <v>22</v>
      </c>
      <c r="D8016" s="37" t="n">
        <v>21</v>
      </c>
      <c r="E8016" s="37" t="n">
        <v>0</v>
      </c>
      <c r="F8016" s="37" t="n">
        <v>1</v>
      </c>
      <c r="G8016" s="37" t="n">
        <v>0</v>
      </c>
      <c r="H8016" s="37" t="n">
        <v>0</v>
      </c>
      <c r="I8016" s="37" t="n">
        <v>0</v>
      </c>
      <c r="J8016" s="40" t="n">
        <f aca="false">IF(C8016=0,"",D8016/C8016)</f>
        <v>0.954545454545455</v>
      </c>
    </row>
    <row r="8017" customFormat="false" ht="15" hidden="false" customHeight="false" outlineLevel="0" collapsed="false">
      <c r="A8017" s="37" t="s">
        <v>1459</v>
      </c>
      <c r="B8017" s="37" t="s">
        <v>274</v>
      </c>
      <c r="C8017" s="37" t="n">
        <v>22</v>
      </c>
      <c r="D8017" s="37" t="n">
        <v>21</v>
      </c>
      <c r="E8017" s="37" t="n">
        <v>0</v>
      </c>
      <c r="F8017" s="37" t="n">
        <v>0</v>
      </c>
      <c r="G8017" s="37" t="n">
        <v>0</v>
      </c>
      <c r="H8017" s="37" t="n">
        <v>1</v>
      </c>
      <c r="I8017" s="37" t="n">
        <v>3</v>
      </c>
      <c r="J8017" s="40" t="n">
        <f aca="false">IF(C8017=0,"",D8017/C8017)</f>
        <v>0.954545454545455</v>
      </c>
    </row>
    <row r="8018" customFormat="false" ht="15" hidden="false" customHeight="false" outlineLevel="0" collapsed="false">
      <c r="A8018" s="37" t="s">
        <v>1459</v>
      </c>
      <c r="B8018" s="37" t="s">
        <v>275</v>
      </c>
      <c r="C8018" s="37" t="n">
        <v>22</v>
      </c>
      <c r="D8018" s="37" t="n">
        <v>21</v>
      </c>
      <c r="E8018" s="37" t="n">
        <v>0</v>
      </c>
      <c r="F8018" s="37" t="n">
        <v>0</v>
      </c>
      <c r="G8018" s="37" t="n">
        <v>1</v>
      </c>
      <c r="H8018" s="37" t="n">
        <v>2</v>
      </c>
      <c r="I8018" s="37" t="n">
        <v>0</v>
      </c>
      <c r="J8018" s="40" t="n">
        <f aca="false">IF(C8018=0,"",D8018/C8018)</f>
        <v>0.954545454545455</v>
      </c>
    </row>
    <row r="8019" customFormat="false" ht="15" hidden="false" customHeight="false" outlineLevel="0" collapsed="false">
      <c r="A8019" s="37" t="s">
        <v>1459</v>
      </c>
      <c r="B8019" s="37" t="s">
        <v>276</v>
      </c>
      <c r="C8019" s="37" t="n">
        <v>22</v>
      </c>
      <c r="D8019" s="37" t="n">
        <v>20</v>
      </c>
      <c r="E8019" s="37" t="n">
        <v>0</v>
      </c>
      <c r="F8019" s="37" t="n">
        <v>0</v>
      </c>
      <c r="G8019" s="37" t="n">
        <v>0</v>
      </c>
      <c r="H8019" s="37" t="n">
        <v>2</v>
      </c>
      <c r="I8019" s="37" t="n">
        <v>2</v>
      </c>
      <c r="J8019" s="40" t="n">
        <f aca="false">IF(C8019=0,"",D8019/C8019)</f>
        <v>0.909090909090909</v>
      </c>
    </row>
    <row r="8020" customFormat="false" ht="15" hidden="false" customHeight="false" outlineLevel="0" collapsed="false">
      <c r="A8020" s="37" t="s">
        <v>1459</v>
      </c>
      <c r="B8020" s="37" t="s">
        <v>277</v>
      </c>
      <c r="C8020" s="37" t="n">
        <v>22</v>
      </c>
      <c r="D8020" s="37" t="n">
        <v>21</v>
      </c>
      <c r="E8020" s="37" t="n">
        <v>0</v>
      </c>
      <c r="F8020" s="37" t="n">
        <v>0</v>
      </c>
      <c r="G8020" s="37" t="n">
        <v>0</v>
      </c>
      <c r="H8020" s="37" t="n">
        <v>1</v>
      </c>
      <c r="I8020" s="37" t="n">
        <v>1</v>
      </c>
      <c r="J8020" s="40" t="n">
        <f aca="false">IF(C8020=0,"",D8020/C8020)</f>
        <v>0.954545454545455</v>
      </c>
    </row>
    <row r="8021" customFormat="false" ht="15" hidden="false" customHeight="false" outlineLevel="0" collapsed="false">
      <c r="A8021" s="37" t="s">
        <v>1459</v>
      </c>
      <c r="B8021" s="37" t="s">
        <v>278</v>
      </c>
      <c r="C8021" s="37" t="n">
        <v>22</v>
      </c>
      <c r="D8021" s="37" t="n">
        <v>22</v>
      </c>
      <c r="E8021" s="37" t="n">
        <v>0</v>
      </c>
      <c r="F8021" s="37" t="n">
        <v>0</v>
      </c>
      <c r="G8021" s="37" t="n">
        <v>2</v>
      </c>
      <c r="H8021" s="37" t="n">
        <v>0</v>
      </c>
      <c r="I8021" s="37" t="n">
        <v>0</v>
      </c>
      <c r="J8021" s="40" t="n">
        <f aca="false">IF(C8021=0,"",D8021/C8021)</f>
        <v>1</v>
      </c>
    </row>
    <row r="8022" customFormat="false" ht="15" hidden="false" customHeight="false" outlineLevel="0" collapsed="false">
      <c r="A8022" s="37" t="s">
        <v>1459</v>
      </c>
      <c r="B8022" s="37" t="s">
        <v>279</v>
      </c>
      <c r="C8022" s="37" t="n">
        <v>22</v>
      </c>
      <c r="D8022" s="37" t="n">
        <v>19</v>
      </c>
      <c r="E8022" s="37" t="n">
        <v>0</v>
      </c>
      <c r="F8022" s="37" t="n">
        <v>1</v>
      </c>
      <c r="G8022" s="37" t="n">
        <v>0</v>
      </c>
      <c r="H8022" s="37" t="n">
        <v>3</v>
      </c>
      <c r="I8022" s="37" t="n">
        <v>4</v>
      </c>
      <c r="J8022" s="40" t="n">
        <f aca="false">IF(C8022=0,"",D8022/C8022)</f>
        <v>0.863636363636364</v>
      </c>
    </row>
    <row r="8023" customFormat="false" ht="15" hidden="false" customHeight="false" outlineLevel="0" collapsed="false">
      <c r="A8023" s="37" t="s">
        <v>1459</v>
      </c>
      <c r="B8023" s="37" t="s">
        <v>280</v>
      </c>
      <c r="C8023" s="37" t="n">
        <v>22</v>
      </c>
      <c r="D8023" s="37" t="n">
        <v>21</v>
      </c>
      <c r="E8023" s="37" t="n">
        <v>0</v>
      </c>
      <c r="F8023" s="37" t="n">
        <v>0</v>
      </c>
      <c r="G8023" s="37" t="n">
        <v>0</v>
      </c>
      <c r="H8023" s="37" t="n">
        <v>3</v>
      </c>
      <c r="I8023" s="37" t="n">
        <v>0</v>
      </c>
      <c r="J8023" s="40" t="n">
        <f aca="false">IF(C8023=0,"",D8023/C8023)</f>
        <v>0.954545454545455</v>
      </c>
    </row>
    <row r="8024" customFormat="false" ht="15" hidden="false" customHeight="false" outlineLevel="0" collapsed="false">
      <c r="A8024" s="37" t="s">
        <v>1459</v>
      </c>
      <c r="B8024" s="37" t="s">
        <v>281</v>
      </c>
      <c r="C8024" s="37" t="n">
        <v>22</v>
      </c>
      <c r="D8024" s="37" t="n">
        <v>19</v>
      </c>
      <c r="E8024" s="37" t="n">
        <v>1</v>
      </c>
      <c r="F8024" s="37" t="n">
        <v>1</v>
      </c>
      <c r="G8024" s="37" t="n">
        <v>0</v>
      </c>
      <c r="H8024" s="37" t="n">
        <v>2</v>
      </c>
      <c r="I8024" s="37" t="n">
        <v>0</v>
      </c>
      <c r="J8024" s="40" t="n">
        <f aca="false">IF(C8024=0,"",D8024/C8024)</f>
        <v>0.863636363636364</v>
      </c>
    </row>
    <row r="8025" customFormat="false" ht="15" hidden="false" customHeight="false" outlineLevel="0" collapsed="false">
      <c r="A8025" s="37" t="s">
        <v>1462</v>
      </c>
      <c r="B8025" s="37" t="s">
        <v>281</v>
      </c>
      <c r="C8025" s="37" t="n">
        <v>22</v>
      </c>
      <c r="D8025" s="37" t="n">
        <v>21</v>
      </c>
      <c r="E8025" s="37" t="n">
        <v>0</v>
      </c>
      <c r="F8025" s="37" t="n">
        <v>0</v>
      </c>
      <c r="G8025" s="37" t="n">
        <v>2</v>
      </c>
      <c r="H8025" s="37" t="n">
        <v>0</v>
      </c>
      <c r="I8025" s="37" t="n">
        <v>12</v>
      </c>
      <c r="J8025" s="40" t="n">
        <f aca="false">IF(C8025=0,"",D8025/C8025)</f>
        <v>0.954545454545455</v>
      </c>
    </row>
    <row r="8026" customFormat="false" ht="15" hidden="false" customHeight="false" outlineLevel="0" collapsed="false">
      <c r="A8026" s="37" t="s">
        <v>1464</v>
      </c>
      <c r="B8026" s="37" t="s">
        <v>273</v>
      </c>
      <c r="C8026" s="37" t="n">
        <v>22</v>
      </c>
      <c r="D8026" s="37" t="n">
        <v>21</v>
      </c>
      <c r="E8026" s="37" t="n">
        <v>1</v>
      </c>
      <c r="F8026" s="37" t="n">
        <v>0</v>
      </c>
      <c r="G8026" s="37" t="n">
        <v>0</v>
      </c>
      <c r="H8026" s="37" t="n">
        <v>1</v>
      </c>
      <c r="I8026" s="37" t="n">
        <v>1</v>
      </c>
      <c r="J8026" s="40" t="n">
        <f aca="false">IF(C8026=0,"",D8026/C8026)</f>
        <v>0.954545454545455</v>
      </c>
    </row>
    <row r="8027" customFormat="false" ht="15" hidden="false" customHeight="false" outlineLevel="0" collapsed="false">
      <c r="A8027" s="37" t="s">
        <v>1464</v>
      </c>
      <c r="B8027" s="37" t="s">
        <v>274</v>
      </c>
      <c r="C8027" s="37" t="n">
        <v>22</v>
      </c>
      <c r="D8027" s="37" t="n">
        <v>21</v>
      </c>
      <c r="E8027" s="37" t="n">
        <v>0</v>
      </c>
      <c r="F8027" s="37" t="n">
        <v>1</v>
      </c>
      <c r="G8027" s="37" t="n">
        <v>0</v>
      </c>
      <c r="H8027" s="37" t="n">
        <v>1</v>
      </c>
      <c r="I8027" s="37" t="n">
        <v>0</v>
      </c>
      <c r="J8027" s="40" t="n">
        <f aca="false">IF(C8027=0,"",D8027/C8027)</f>
        <v>0.954545454545455</v>
      </c>
    </row>
    <row r="8028" customFormat="false" ht="15" hidden="false" customHeight="false" outlineLevel="0" collapsed="false">
      <c r="A8028" s="37" t="s">
        <v>1464</v>
      </c>
      <c r="B8028" s="37" t="s">
        <v>275</v>
      </c>
      <c r="C8028" s="37" t="n">
        <v>22</v>
      </c>
      <c r="D8028" s="37" t="n">
        <v>21</v>
      </c>
      <c r="E8028" s="37" t="n">
        <v>1</v>
      </c>
      <c r="F8028" s="37" t="n">
        <v>1</v>
      </c>
      <c r="G8028" s="37" t="n">
        <v>0</v>
      </c>
      <c r="H8028" s="37" t="n">
        <v>0</v>
      </c>
      <c r="I8028" s="37" t="n">
        <v>1</v>
      </c>
      <c r="J8028" s="40" t="n">
        <f aca="false">IF(C8028=0,"",D8028/C8028)</f>
        <v>0.954545454545455</v>
      </c>
    </row>
    <row r="8029" customFormat="false" ht="15" hidden="false" customHeight="false" outlineLevel="0" collapsed="false">
      <c r="A8029" s="37" t="s">
        <v>1464</v>
      </c>
      <c r="B8029" s="37" t="s">
        <v>276</v>
      </c>
      <c r="C8029" s="37" t="n">
        <v>22</v>
      </c>
      <c r="D8029" s="37" t="n">
        <v>21</v>
      </c>
      <c r="E8029" s="37" t="n">
        <v>1</v>
      </c>
      <c r="F8029" s="37" t="n">
        <v>0</v>
      </c>
      <c r="G8029" s="37" t="n">
        <v>1</v>
      </c>
      <c r="H8029" s="37" t="n">
        <v>2</v>
      </c>
      <c r="I8029" s="37" t="n">
        <v>0</v>
      </c>
      <c r="J8029" s="40" t="n">
        <f aca="false">IF(C8029=0,"",D8029/C8029)</f>
        <v>0.954545454545455</v>
      </c>
    </row>
    <row r="8030" customFormat="false" ht="15" hidden="false" customHeight="false" outlineLevel="0" collapsed="false">
      <c r="A8030" s="37" t="s">
        <v>1464</v>
      </c>
      <c r="B8030" s="37" t="s">
        <v>277</v>
      </c>
      <c r="C8030" s="37" t="n">
        <v>22</v>
      </c>
      <c r="D8030" s="37" t="n">
        <v>19</v>
      </c>
      <c r="E8030" s="37" t="n">
        <v>0</v>
      </c>
      <c r="F8030" s="37" t="n">
        <v>0</v>
      </c>
      <c r="G8030" s="37" t="n">
        <v>0</v>
      </c>
      <c r="H8030" s="37" t="n">
        <v>3</v>
      </c>
      <c r="I8030" s="37" t="n">
        <v>3</v>
      </c>
      <c r="J8030" s="40" t="n">
        <f aca="false">IF(C8030=0,"",D8030/C8030)</f>
        <v>0.863636363636364</v>
      </c>
    </row>
    <row r="8031" customFormat="false" ht="15" hidden="false" customHeight="false" outlineLevel="0" collapsed="false">
      <c r="A8031" s="37" t="s">
        <v>1464</v>
      </c>
      <c r="B8031" s="37" t="s">
        <v>278</v>
      </c>
      <c r="C8031" s="37" t="n">
        <v>22</v>
      </c>
      <c r="D8031" s="37" t="n">
        <v>19</v>
      </c>
      <c r="E8031" s="37" t="n">
        <v>0</v>
      </c>
      <c r="F8031" s="37" t="n">
        <v>0</v>
      </c>
      <c r="G8031" s="37" t="n">
        <v>3</v>
      </c>
      <c r="H8031" s="37" t="n">
        <v>1</v>
      </c>
      <c r="I8031" s="37" t="n">
        <v>0</v>
      </c>
      <c r="J8031" s="40" t="n">
        <f aca="false">IF(C8031=0,"",D8031/C8031)</f>
        <v>0.863636363636364</v>
      </c>
    </row>
    <row r="8032" customFormat="false" ht="15" hidden="false" customHeight="false" outlineLevel="0" collapsed="false">
      <c r="A8032" s="37" t="s">
        <v>1464</v>
      </c>
      <c r="B8032" s="37" t="s">
        <v>279</v>
      </c>
      <c r="C8032" s="37" t="n">
        <v>22</v>
      </c>
      <c r="D8032" s="37" t="n">
        <v>20</v>
      </c>
      <c r="E8032" s="37" t="n">
        <v>0</v>
      </c>
      <c r="F8032" s="37" t="n">
        <v>0</v>
      </c>
      <c r="G8032" s="37" t="n">
        <v>1</v>
      </c>
      <c r="H8032" s="37" t="n">
        <v>2</v>
      </c>
      <c r="I8032" s="37" t="n">
        <v>3</v>
      </c>
      <c r="J8032" s="40" t="n">
        <f aca="false">IF(C8032=0,"",D8032/C8032)</f>
        <v>0.909090909090909</v>
      </c>
    </row>
    <row r="8033" customFormat="false" ht="15" hidden="false" customHeight="false" outlineLevel="0" collapsed="false">
      <c r="A8033" s="37" t="s">
        <v>1464</v>
      </c>
      <c r="B8033" s="37" t="s">
        <v>280</v>
      </c>
      <c r="C8033" s="37" t="n">
        <v>22</v>
      </c>
      <c r="D8033" s="37" t="n">
        <v>21</v>
      </c>
      <c r="E8033" s="37" t="n">
        <v>0</v>
      </c>
      <c r="F8033" s="37" t="n">
        <v>2</v>
      </c>
      <c r="G8033" s="37" t="n">
        <v>0</v>
      </c>
      <c r="H8033" s="37" t="n">
        <v>2</v>
      </c>
      <c r="I8033" s="37" t="n">
        <v>2</v>
      </c>
      <c r="J8033" s="40" t="n">
        <f aca="false">IF(C8033=0,"",D8033/C8033)</f>
        <v>0.954545454545455</v>
      </c>
    </row>
    <row r="8034" customFormat="false" ht="15" hidden="false" customHeight="false" outlineLevel="0" collapsed="false">
      <c r="A8034" s="37" t="s">
        <v>1464</v>
      </c>
      <c r="B8034" s="37" t="s">
        <v>281</v>
      </c>
      <c r="C8034" s="37" t="n">
        <v>22</v>
      </c>
      <c r="D8034" s="37" t="n">
        <v>21</v>
      </c>
      <c r="E8034" s="37" t="n">
        <v>1</v>
      </c>
      <c r="F8034" s="37" t="n">
        <v>1</v>
      </c>
      <c r="G8034" s="37" t="n">
        <v>0</v>
      </c>
      <c r="H8034" s="37" t="n">
        <v>1</v>
      </c>
      <c r="I8034" s="37" t="n">
        <v>2</v>
      </c>
      <c r="J8034" s="40" t="n">
        <f aca="false">IF(C8034=0,"",D8034/C8034)</f>
        <v>0.954545454545455</v>
      </c>
    </row>
    <row r="8035" customFormat="false" ht="15" hidden="false" customHeight="false" outlineLevel="0" collapsed="false">
      <c r="A8035" s="37" t="s">
        <v>1465</v>
      </c>
      <c r="B8035" s="37" t="s">
        <v>270</v>
      </c>
      <c r="C8035" s="37" t="n">
        <v>22</v>
      </c>
      <c r="D8035" s="37" t="n">
        <v>20</v>
      </c>
      <c r="E8035" s="37" t="n">
        <v>0</v>
      </c>
      <c r="F8035" s="37" t="n">
        <v>1</v>
      </c>
      <c r="G8035" s="37" t="n">
        <v>0</v>
      </c>
      <c r="H8035" s="37" t="n">
        <v>0</v>
      </c>
      <c r="I8035" s="37" t="n">
        <v>0</v>
      </c>
      <c r="J8035" s="40" t="n">
        <f aca="false">IF(C8035=0,"",D8035/C8035)</f>
        <v>0.909090909090909</v>
      </c>
    </row>
    <row r="8036" customFormat="false" ht="15" hidden="false" customHeight="false" outlineLevel="0" collapsed="false">
      <c r="A8036" s="37" t="s">
        <v>1465</v>
      </c>
      <c r="B8036" s="37" t="s">
        <v>271</v>
      </c>
      <c r="C8036" s="37" t="n">
        <v>22</v>
      </c>
      <c r="D8036" s="37" t="n">
        <v>21</v>
      </c>
      <c r="E8036" s="37" t="n">
        <v>1</v>
      </c>
      <c r="F8036" s="37" t="n">
        <v>0</v>
      </c>
      <c r="G8036" s="37" t="n">
        <v>2</v>
      </c>
      <c r="H8036" s="37" t="n">
        <v>2</v>
      </c>
      <c r="I8036" s="37" t="n">
        <v>1</v>
      </c>
      <c r="J8036" s="40" t="n">
        <f aca="false">IF(C8036=0,"",D8036/C8036)</f>
        <v>0.954545454545455</v>
      </c>
    </row>
    <row r="8037" customFormat="false" ht="15" hidden="false" customHeight="false" outlineLevel="0" collapsed="false">
      <c r="A8037" s="37" t="s">
        <v>1465</v>
      </c>
      <c r="B8037" s="37" t="s">
        <v>272</v>
      </c>
      <c r="C8037" s="37" t="n">
        <v>22</v>
      </c>
      <c r="D8037" s="37" t="n">
        <v>20</v>
      </c>
      <c r="E8037" s="37" t="n">
        <v>0</v>
      </c>
      <c r="F8037" s="37" t="n">
        <v>1</v>
      </c>
      <c r="G8037" s="37" t="n">
        <v>0</v>
      </c>
      <c r="H8037" s="37" t="n">
        <v>1</v>
      </c>
      <c r="I8037" s="37" t="n">
        <v>0</v>
      </c>
      <c r="J8037" s="40" t="n">
        <f aca="false">IF(C8037=0,"",D8037/C8037)</f>
        <v>0.909090909090909</v>
      </c>
    </row>
    <row r="8038" customFormat="false" ht="15" hidden="false" customHeight="false" outlineLevel="0" collapsed="false">
      <c r="A8038" s="37" t="s">
        <v>1465</v>
      </c>
      <c r="B8038" s="37" t="s">
        <v>273</v>
      </c>
      <c r="C8038" s="37" t="n">
        <v>22</v>
      </c>
      <c r="D8038" s="37" t="n">
        <v>21</v>
      </c>
      <c r="E8038" s="37" t="n">
        <v>1</v>
      </c>
      <c r="F8038" s="37" t="n">
        <v>1</v>
      </c>
      <c r="G8038" s="37" t="n">
        <v>1</v>
      </c>
      <c r="H8038" s="37" t="n">
        <v>2</v>
      </c>
      <c r="I8038" s="37" t="n">
        <v>0</v>
      </c>
      <c r="J8038" s="40" t="n">
        <f aca="false">IF(C8038=0,"",D8038/C8038)</f>
        <v>0.954545454545455</v>
      </c>
    </row>
    <row r="8039" customFormat="false" ht="15" hidden="false" customHeight="false" outlineLevel="0" collapsed="false">
      <c r="A8039" s="37" t="s">
        <v>1465</v>
      </c>
      <c r="B8039" s="37" t="s">
        <v>274</v>
      </c>
      <c r="C8039" s="37" t="n">
        <v>22</v>
      </c>
      <c r="D8039" s="37" t="n">
        <v>22</v>
      </c>
      <c r="E8039" s="37" t="n">
        <v>1</v>
      </c>
      <c r="F8039" s="37" t="n">
        <v>0</v>
      </c>
      <c r="G8039" s="37" t="n">
        <v>0</v>
      </c>
      <c r="H8039" s="37" t="n">
        <v>1</v>
      </c>
      <c r="I8039" s="37" t="n">
        <v>4</v>
      </c>
      <c r="J8039" s="40" t="n">
        <f aca="false">IF(C8039=0,"",D8039/C8039)</f>
        <v>1</v>
      </c>
    </row>
    <row r="8040" customFormat="false" ht="15" hidden="false" customHeight="false" outlineLevel="0" collapsed="false">
      <c r="A8040" s="37" t="s">
        <v>1465</v>
      </c>
      <c r="B8040" s="37" t="s">
        <v>275</v>
      </c>
      <c r="C8040" s="37" t="n">
        <v>22</v>
      </c>
      <c r="D8040" s="37" t="n">
        <v>22</v>
      </c>
      <c r="E8040" s="37" t="n">
        <v>1</v>
      </c>
      <c r="F8040" s="37" t="n">
        <v>0</v>
      </c>
      <c r="G8040" s="37" t="n">
        <v>1</v>
      </c>
      <c r="H8040" s="37" t="n">
        <v>1</v>
      </c>
      <c r="I8040" s="37" t="n">
        <v>3</v>
      </c>
      <c r="J8040" s="40" t="n">
        <f aca="false">IF(C8040=0,"",D8040/C8040)</f>
        <v>1</v>
      </c>
    </row>
    <row r="8041" customFormat="false" ht="15" hidden="false" customHeight="false" outlineLevel="0" collapsed="false">
      <c r="A8041" s="37" t="s">
        <v>1465</v>
      </c>
      <c r="B8041" s="37" t="s">
        <v>276</v>
      </c>
      <c r="C8041" s="37" t="n">
        <v>22</v>
      </c>
      <c r="D8041" s="37" t="n">
        <v>22</v>
      </c>
      <c r="E8041" s="37" t="n">
        <v>1</v>
      </c>
      <c r="F8041" s="37" t="n">
        <v>0</v>
      </c>
      <c r="G8041" s="37" t="n">
        <v>1</v>
      </c>
      <c r="H8041" s="37" t="n">
        <v>6</v>
      </c>
      <c r="I8041" s="37" t="n">
        <v>8</v>
      </c>
      <c r="J8041" s="40" t="n">
        <f aca="false">IF(C8041=0,"",D8041/C8041)</f>
        <v>1</v>
      </c>
    </row>
    <row r="8042" customFormat="false" ht="15" hidden="false" customHeight="false" outlineLevel="0" collapsed="false">
      <c r="A8042" s="37" t="s">
        <v>1465</v>
      </c>
      <c r="B8042" s="37" t="s">
        <v>277</v>
      </c>
      <c r="C8042" s="37" t="n">
        <v>22</v>
      </c>
      <c r="D8042" s="37" t="n">
        <v>20</v>
      </c>
      <c r="E8042" s="37" t="n">
        <v>0</v>
      </c>
      <c r="F8042" s="37" t="n">
        <v>0</v>
      </c>
      <c r="G8042" s="37" t="n">
        <v>0</v>
      </c>
      <c r="H8042" s="37" t="n">
        <v>3</v>
      </c>
      <c r="I8042" s="37" t="n">
        <v>0</v>
      </c>
      <c r="J8042" s="40" t="n">
        <f aca="false">IF(C8042=0,"",D8042/C8042)</f>
        <v>0.909090909090909</v>
      </c>
    </row>
    <row r="8043" customFormat="false" ht="15" hidden="false" customHeight="false" outlineLevel="0" collapsed="false">
      <c r="A8043" s="37" t="s">
        <v>1465</v>
      </c>
      <c r="B8043" s="37" t="s">
        <v>278</v>
      </c>
      <c r="C8043" s="37" t="n">
        <v>22</v>
      </c>
      <c r="D8043" s="37" t="n">
        <v>21</v>
      </c>
      <c r="E8043" s="37" t="n">
        <v>0</v>
      </c>
      <c r="F8043" s="37" t="n">
        <v>0</v>
      </c>
      <c r="G8043" s="37" t="n">
        <v>0</v>
      </c>
      <c r="H8043" s="37" t="n">
        <v>3</v>
      </c>
      <c r="I8043" s="37" t="n">
        <v>1</v>
      </c>
      <c r="J8043" s="40" t="n">
        <f aca="false">IF(C8043=0,"",D8043/C8043)</f>
        <v>0.954545454545455</v>
      </c>
    </row>
    <row r="8044" customFormat="false" ht="15" hidden="false" customHeight="false" outlineLevel="0" collapsed="false">
      <c r="A8044" s="37" t="s">
        <v>1465</v>
      </c>
      <c r="B8044" s="37" t="s">
        <v>279</v>
      </c>
      <c r="C8044" s="37" t="n">
        <v>22</v>
      </c>
      <c r="D8044" s="37" t="n">
        <v>21</v>
      </c>
      <c r="E8044" s="37" t="n">
        <v>0</v>
      </c>
      <c r="F8044" s="37" t="n">
        <v>1</v>
      </c>
      <c r="G8044" s="37" t="n">
        <v>0</v>
      </c>
      <c r="H8044" s="37" t="n">
        <v>1</v>
      </c>
      <c r="I8044" s="37" t="n">
        <v>4</v>
      </c>
      <c r="J8044" s="40" t="n">
        <f aca="false">IF(C8044=0,"",D8044/C8044)</f>
        <v>0.954545454545455</v>
      </c>
    </row>
    <row r="8045" customFormat="false" ht="15" hidden="false" customHeight="false" outlineLevel="0" collapsed="false">
      <c r="A8045" s="37" t="s">
        <v>1465</v>
      </c>
      <c r="B8045" s="37" t="s">
        <v>280</v>
      </c>
      <c r="C8045" s="37" t="n">
        <v>22</v>
      </c>
      <c r="D8045" s="37" t="n">
        <v>22</v>
      </c>
      <c r="E8045" s="37" t="n">
        <v>0</v>
      </c>
      <c r="F8045" s="37" t="n">
        <v>3</v>
      </c>
      <c r="G8045" s="37" t="n">
        <v>0</v>
      </c>
      <c r="H8045" s="37" t="n">
        <v>2</v>
      </c>
      <c r="I8045" s="37" t="n">
        <v>2</v>
      </c>
      <c r="J8045" s="40" t="n">
        <f aca="false">IF(C8045=0,"",D8045/C8045)</f>
        <v>1</v>
      </c>
    </row>
    <row r="8046" customFormat="false" ht="15" hidden="false" customHeight="false" outlineLevel="0" collapsed="false">
      <c r="A8046" s="37" t="s">
        <v>1465</v>
      </c>
      <c r="B8046" s="37" t="s">
        <v>281</v>
      </c>
      <c r="C8046" s="37" t="n">
        <v>22</v>
      </c>
      <c r="D8046" s="37" t="n">
        <v>22</v>
      </c>
      <c r="E8046" s="37" t="n">
        <v>1</v>
      </c>
      <c r="F8046" s="37" t="n">
        <v>0</v>
      </c>
      <c r="G8046" s="37" t="n">
        <v>0</v>
      </c>
      <c r="H8046" s="37" t="n">
        <v>3</v>
      </c>
      <c r="I8046" s="37" t="n">
        <v>0</v>
      </c>
      <c r="J8046" s="40" t="n">
        <f aca="false">IF(C8046=0,"",D8046/C8046)</f>
        <v>1</v>
      </c>
    </row>
    <row r="8047" customFormat="false" ht="15" hidden="false" customHeight="false" outlineLevel="0" collapsed="false">
      <c r="A8047" s="37" t="s">
        <v>1466</v>
      </c>
      <c r="B8047" s="37" t="s">
        <v>281</v>
      </c>
      <c r="C8047" s="37" t="n">
        <v>22</v>
      </c>
      <c r="D8047" s="37" t="n">
        <v>22</v>
      </c>
      <c r="E8047" s="37" t="n">
        <v>0</v>
      </c>
      <c r="F8047" s="37" t="n">
        <v>0</v>
      </c>
      <c r="G8047" s="37" t="n">
        <v>1</v>
      </c>
      <c r="H8047" s="37" t="n">
        <v>2</v>
      </c>
      <c r="I8047" s="37" t="n">
        <v>1</v>
      </c>
      <c r="J8047" s="40" t="n">
        <f aca="false">IF(C8047=0,"",D8047/C8047)</f>
        <v>1</v>
      </c>
    </row>
    <row r="8048" customFormat="false" ht="15" hidden="false" customHeight="false" outlineLevel="0" collapsed="false">
      <c r="A8048" s="37" t="s">
        <v>1467</v>
      </c>
      <c r="B8048" s="37" t="s">
        <v>270</v>
      </c>
      <c r="C8048" s="37" t="n">
        <v>22</v>
      </c>
      <c r="D8048" s="37" t="n">
        <v>20</v>
      </c>
      <c r="E8048" s="37" t="n">
        <v>0</v>
      </c>
      <c r="F8048" s="37" t="n">
        <v>1</v>
      </c>
      <c r="G8048" s="37" t="n">
        <v>1</v>
      </c>
      <c r="H8048" s="37" t="n">
        <v>0</v>
      </c>
      <c r="I8048" s="37" t="n">
        <v>12</v>
      </c>
      <c r="J8048" s="40" t="n">
        <f aca="false">IF(C8048=0,"",D8048/C8048)</f>
        <v>0.909090909090909</v>
      </c>
    </row>
    <row r="8049" customFormat="false" ht="15" hidden="false" customHeight="false" outlineLevel="0" collapsed="false">
      <c r="A8049" s="37" t="s">
        <v>1467</v>
      </c>
      <c r="B8049" s="37" t="s">
        <v>271</v>
      </c>
      <c r="C8049" s="37" t="n">
        <v>22</v>
      </c>
      <c r="D8049" s="37" t="n">
        <v>22</v>
      </c>
      <c r="E8049" s="37" t="n">
        <v>0</v>
      </c>
      <c r="F8049" s="37" t="n">
        <v>0</v>
      </c>
      <c r="G8049" s="37" t="n">
        <v>2</v>
      </c>
      <c r="H8049" s="37" t="n">
        <v>5</v>
      </c>
      <c r="I8049" s="37" t="n">
        <v>3</v>
      </c>
      <c r="J8049" s="40" t="n">
        <f aca="false">IF(C8049=0,"",D8049/C8049)</f>
        <v>1</v>
      </c>
    </row>
    <row r="8050" customFormat="false" ht="15" hidden="false" customHeight="false" outlineLevel="0" collapsed="false">
      <c r="A8050" s="37" t="s">
        <v>1467</v>
      </c>
      <c r="B8050" s="37" t="s">
        <v>272</v>
      </c>
      <c r="C8050" s="37" t="n">
        <v>22</v>
      </c>
      <c r="D8050" s="37" t="n">
        <v>18</v>
      </c>
      <c r="E8050" s="37" t="n">
        <v>2</v>
      </c>
      <c r="F8050" s="37" t="n">
        <v>0</v>
      </c>
      <c r="G8050" s="37" t="n">
        <v>0</v>
      </c>
      <c r="H8050" s="37" t="n">
        <v>2</v>
      </c>
      <c r="I8050" s="37" t="n">
        <v>13</v>
      </c>
      <c r="J8050" s="40" t="n">
        <f aca="false">IF(C8050=0,"",D8050/C8050)</f>
        <v>0.818181818181818</v>
      </c>
    </row>
    <row r="8051" customFormat="false" ht="15" hidden="false" customHeight="false" outlineLevel="0" collapsed="false">
      <c r="A8051" s="37" t="s">
        <v>1467</v>
      </c>
      <c r="B8051" s="37" t="s">
        <v>273</v>
      </c>
      <c r="C8051" s="37" t="n">
        <v>22</v>
      </c>
      <c r="D8051" s="37" t="n">
        <v>19</v>
      </c>
      <c r="E8051" s="37" t="n">
        <v>0</v>
      </c>
      <c r="F8051" s="37" t="n">
        <v>0</v>
      </c>
      <c r="G8051" s="37" t="n">
        <v>0</v>
      </c>
      <c r="H8051" s="37" t="n">
        <v>1</v>
      </c>
      <c r="I8051" s="37" t="n">
        <v>7</v>
      </c>
      <c r="J8051" s="40" t="n">
        <f aca="false">IF(C8051=0,"",D8051/C8051)</f>
        <v>0.863636363636364</v>
      </c>
    </row>
    <row r="8052" customFormat="false" ht="15" hidden="false" customHeight="false" outlineLevel="0" collapsed="false">
      <c r="A8052" s="37" t="s">
        <v>1467</v>
      </c>
      <c r="B8052" s="37" t="s">
        <v>274</v>
      </c>
      <c r="C8052" s="37" t="n">
        <v>22</v>
      </c>
      <c r="D8052" s="37" t="n">
        <v>17</v>
      </c>
      <c r="E8052" s="37" t="n">
        <v>0</v>
      </c>
      <c r="F8052" s="37" t="n">
        <v>1</v>
      </c>
      <c r="G8052" s="37" t="n">
        <v>1</v>
      </c>
      <c r="H8052" s="37" t="n">
        <v>4</v>
      </c>
      <c r="I8052" s="37" t="n">
        <v>8</v>
      </c>
      <c r="J8052" s="40" t="n">
        <f aca="false">IF(C8052=0,"",D8052/C8052)</f>
        <v>0.772727272727273</v>
      </c>
    </row>
    <row r="8053" customFormat="false" ht="15" hidden="false" customHeight="false" outlineLevel="0" collapsed="false">
      <c r="A8053" s="37" t="s">
        <v>1467</v>
      </c>
      <c r="B8053" s="37" t="s">
        <v>275</v>
      </c>
      <c r="C8053" s="37" t="n">
        <v>22</v>
      </c>
      <c r="D8053" s="37" t="n">
        <v>20</v>
      </c>
      <c r="E8053" s="37" t="n">
        <v>1</v>
      </c>
      <c r="F8053" s="37" t="n">
        <v>1</v>
      </c>
      <c r="G8053" s="37" t="n">
        <v>0</v>
      </c>
      <c r="H8053" s="37" t="n">
        <v>0</v>
      </c>
      <c r="I8053" s="37" t="n">
        <v>3</v>
      </c>
      <c r="J8053" s="40" t="n">
        <f aca="false">IF(C8053=0,"",D8053/C8053)</f>
        <v>0.909090909090909</v>
      </c>
    </row>
    <row r="8054" customFormat="false" ht="15" hidden="false" customHeight="false" outlineLevel="0" collapsed="false">
      <c r="A8054" s="37" t="s">
        <v>1467</v>
      </c>
      <c r="B8054" s="37" t="s">
        <v>276</v>
      </c>
      <c r="C8054" s="37" t="n">
        <v>22</v>
      </c>
      <c r="D8054" s="37" t="n">
        <v>21</v>
      </c>
      <c r="E8054" s="37" t="n">
        <v>0</v>
      </c>
      <c r="F8054" s="37" t="n">
        <v>1</v>
      </c>
      <c r="G8054" s="37" t="n">
        <v>1</v>
      </c>
      <c r="H8054" s="37" t="n">
        <v>2</v>
      </c>
      <c r="I8054" s="37" t="n">
        <v>6</v>
      </c>
      <c r="J8054" s="40" t="n">
        <f aca="false">IF(C8054=0,"",D8054/C8054)</f>
        <v>0.954545454545455</v>
      </c>
    </row>
    <row r="8055" customFormat="false" ht="15" hidden="false" customHeight="false" outlineLevel="0" collapsed="false">
      <c r="A8055" s="37" t="s">
        <v>1467</v>
      </c>
      <c r="B8055" s="37" t="s">
        <v>277</v>
      </c>
      <c r="C8055" s="37" t="n">
        <v>22</v>
      </c>
      <c r="D8055" s="37" t="n">
        <v>16</v>
      </c>
      <c r="E8055" s="37" t="n">
        <v>0</v>
      </c>
      <c r="F8055" s="37" t="n">
        <v>0</v>
      </c>
      <c r="G8055" s="37" t="n">
        <v>0</v>
      </c>
      <c r="H8055" s="37" t="n">
        <v>1</v>
      </c>
      <c r="I8055" s="37" t="n">
        <v>21</v>
      </c>
      <c r="J8055" s="40" t="n">
        <f aca="false">IF(C8055=0,"",D8055/C8055)</f>
        <v>0.727272727272727</v>
      </c>
    </row>
    <row r="8056" customFormat="false" ht="15" hidden="false" customHeight="false" outlineLevel="0" collapsed="false">
      <c r="A8056" s="37" t="s">
        <v>1467</v>
      </c>
      <c r="B8056" s="37" t="s">
        <v>278</v>
      </c>
      <c r="C8056" s="37" t="n">
        <v>22</v>
      </c>
      <c r="D8056" s="37" t="n">
        <v>20</v>
      </c>
      <c r="E8056" s="37" t="n">
        <v>0</v>
      </c>
      <c r="F8056" s="37" t="n">
        <v>1</v>
      </c>
      <c r="G8056" s="37" t="n">
        <v>0</v>
      </c>
      <c r="H8056" s="37" t="n">
        <v>2</v>
      </c>
      <c r="I8056" s="37" t="n">
        <v>7</v>
      </c>
      <c r="J8056" s="40" t="n">
        <f aca="false">IF(C8056=0,"",D8056/C8056)</f>
        <v>0.909090909090909</v>
      </c>
    </row>
    <row r="8057" customFormat="false" ht="15" hidden="false" customHeight="false" outlineLevel="0" collapsed="false">
      <c r="A8057" s="37" t="s">
        <v>602</v>
      </c>
      <c r="B8057" s="37" t="s">
        <v>270</v>
      </c>
      <c r="C8057" s="37" t="n">
        <v>22</v>
      </c>
      <c r="D8057" s="37" t="n">
        <v>21</v>
      </c>
      <c r="E8057" s="37" t="n">
        <v>2</v>
      </c>
      <c r="F8057" s="37" t="n">
        <v>0</v>
      </c>
      <c r="G8057" s="37" t="n">
        <v>1</v>
      </c>
      <c r="H8057" s="37" t="n">
        <v>1</v>
      </c>
      <c r="I8057" s="37" t="n">
        <v>18</v>
      </c>
      <c r="J8057" s="40" t="n">
        <f aca="false">IF(C8057=0,"",D8057/C8057)</f>
        <v>0.954545454545455</v>
      </c>
    </row>
    <row r="8058" customFormat="false" ht="15" hidden="false" customHeight="false" outlineLevel="0" collapsed="false">
      <c r="A8058" s="37" t="s">
        <v>602</v>
      </c>
      <c r="B8058" s="37" t="s">
        <v>271</v>
      </c>
      <c r="C8058" s="37" t="n">
        <v>22</v>
      </c>
      <c r="D8058" s="37" t="n">
        <v>21</v>
      </c>
      <c r="E8058" s="37" t="n">
        <v>0</v>
      </c>
      <c r="F8058" s="37" t="n">
        <v>1</v>
      </c>
      <c r="G8058" s="37" t="n">
        <v>0</v>
      </c>
      <c r="H8058" s="37" t="n">
        <v>3</v>
      </c>
      <c r="I8058" s="37" t="n">
        <v>4</v>
      </c>
      <c r="J8058" s="40" t="n">
        <f aca="false">IF(C8058=0,"",D8058/C8058)</f>
        <v>0.954545454545455</v>
      </c>
    </row>
    <row r="8059" customFormat="false" ht="15" hidden="false" customHeight="false" outlineLevel="0" collapsed="false">
      <c r="A8059" s="37" t="s">
        <v>602</v>
      </c>
      <c r="B8059" s="37" t="s">
        <v>272</v>
      </c>
      <c r="C8059" s="37" t="n">
        <v>22</v>
      </c>
      <c r="D8059" s="37" t="n">
        <v>20</v>
      </c>
      <c r="E8059" s="37" t="n">
        <v>0</v>
      </c>
      <c r="F8059" s="37" t="n">
        <v>0</v>
      </c>
      <c r="G8059" s="37" t="n">
        <v>0</v>
      </c>
      <c r="H8059" s="37" t="n">
        <v>0</v>
      </c>
      <c r="I8059" s="37" t="n">
        <v>8</v>
      </c>
      <c r="J8059" s="40" t="n">
        <f aca="false">IF(C8059=0,"",D8059/C8059)</f>
        <v>0.909090909090909</v>
      </c>
    </row>
    <row r="8060" customFormat="false" ht="15" hidden="false" customHeight="false" outlineLevel="0" collapsed="false">
      <c r="A8060" s="37" t="s">
        <v>602</v>
      </c>
      <c r="B8060" s="37" t="s">
        <v>273</v>
      </c>
      <c r="C8060" s="37" t="n">
        <v>22</v>
      </c>
      <c r="D8060" s="37" t="n">
        <v>20</v>
      </c>
      <c r="E8060" s="37" t="n">
        <v>0</v>
      </c>
      <c r="F8060" s="37" t="n">
        <v>0</v>
      </c>
      <c r="G8060" s="37" t="n">
        <v>1</v>
      </c>
      <c r="H8060" s="37" t="n">
        <v>1</v>
      </c>
      <c r="I8060" s="37" t="n">
        <v>11</v>
      </c>
      <c r="J8060" s="40" t="n">
        <f aca="false">IF(C8060=0,"",D8060/C8060)</f>
        <v>0.909090909090909</v>
      </c>
    </row>
    <row r="8061" customFormat="false" ht="15" hidden="false" customHeight="false" outlineLevel="0" collapsed="false">
      <c r="A8061" s="37" t="s">
        <v>602</v>
      </c>
      <c r="B8061" s="37" t="s">
        <v>274</v>
      </c>
      <c r="C8061" s="37" t="n">
        <v>22</v>
      </c>
      <c r="D8061" s="37" t="n">
        <v>19</v>
      </c>
      <c r="E8061" s="37" t="n">
        <v>1</v>
      </c>
      <c r="F8061" s="37" t="n">
        <v>1</v>
      </c>
      <c r="G8061" s="37" t="n">
        <v>1</v>
      </c>
      <c r="H8061" s="37" t="n">
        <v>1</v>
      </c>
      <c r="I8061" s="37" t="n">
        <v>1</v>
      </c>
      <c r="J8061" s="40" t="n">
        <f aca="false">IF(C8061=0,"",D8061/C8061)</f>
        <v>0.863636363636364</v>
      </c>
    </row>
    <row r="8062" customFormat="false" ht="15" hidden="false" customHeight="false" outlineLevel="0" collapsed="false">
      <c r="A8062" s="37" t="s">
        <v>602</v>
      </c>
      <c r="B8062" s="37" t="s">
        <v>275</v>
      </c>
      <c r="C8062" s="37" t="n">
        <v>22</v>
      </c>
      <c r="D8062" s="37" t="n">
        <v>20</v>
      </c>
      <c r="E8062" s="37" t="n">
        <v>1</v>
      </c>
      <c r="F8062" s="37" t="n">
        <v>0</v>
      </c>
      <c r="G8062" s="37" t="n">
        <v>2</v>
      </c>
      <c r="H8062" s="37" t="n">
        <v>1</v>
      </c>
      <c r="I8062" s="37" t="n">
        <v>7</v>
      </c>
      <c r="J8062" s="40" t="n">
        <f aca="false">IF(C8062=0,"",D8062/C8062)</f>
        <v>0.909090909090909</v>
      </c>
    </row>
    <row r="8063" customFormat="false" ht="15" hidden="false" customHeight="false" outlineLevel="0" collapsed="false">
      <c r="A8063" s="37" t="s">
        <v>602</v>
      </c>
      <c r="B8063" s="37" t="s">
        <v>276</v>
      </c>
      <c r="C8063" s="37" t="n">
        <v>22</v>
      </c>
      <c r="D8063" s="37" t="n">
        <v>21</v>
      </c>
      <c r="E8063" s="37" t="n">
        <v>0</v>
      </c>
      <c r="F8063" s="37" t="n">
        <v>0</v>
      </c>
      <c r="G8063" s="37" t="n">
        <v>0</v>
      </c>
      <c r="H8063" s="37" t="n">
        <v>4</v>
      </c>
      <c r="I8063" s="37" t="n">
        <v>6</v>
      </c>
      <c r="J8063" s="40" t="n">
        <f aca="false">IF(C8063=0,"",D8063/C8063)</f>
        <v>0.954545454545455</v>
      </c>
    </row>
    <row r="8064" customFormat="false" ht="15" hidden="false" customHeight="false" outlineLevel="0" collapsed="false">
      <c r="A8064" s="37" t="s">
        <v>602</v>
      </c>
      <c r="B8064" s="37" t="s">
        <v>277</v>
      </c>
      <c r="C8064" s="37" t="n">
        <v>22</v>
      </c>
      <c r="D8064" s="37" t="n">
        <v>21</v>
      </c>
      <c r="E8064" s="37" t="n">
        <v>0</v>
      </c>
      <c r="F8064" s="37" t="n">
        <v>2</v>
      </c>
      <c r="G8064" s="37" t="n">
        <v>0</v>
      </c>
      <c r="H8064" s="37" t="n">
        <v>2</v>
      </c>
      <c r="I8064" s="37" t="n">
        <v>6</v>
      </c>
      <c r="J8064" s="40" t="n">
        <f aca="false">IF(C8064=0,"",D8064/C8064)</f>
        <v>0.954545454545455</v>
      </c>
    </row>
    <row r="8065" customFormat="false" ht="15" hidden="false" customHeight="false" outlineLevel="0" collapsed="false">
      <c r="A8065" s="37" t="s">
        <v>602</v>
      </c>
      <c r="B8065" s="37" t="s">
        <v>278</v>
      </c>
      <c r="C8065" s="37" t="n">
        <v>22</v>
      </c>
      <c r="D8065" s="37" t="n">
        <v>21</v>
      </c>
      <c r="E8065" s="37" t="n">
        <v>1</v>
      </c>
      <c r="F8065" s="37" t="n">
        <v>1</v>
      </c>
      <c r="G8065" s="37" t="n">
        <v>1</v>
      </c>
      <c r="H8065" s="37" t="n">
        <v>2</v>
      </c>
      <c r="I8065" s="37" t="n">
        <v>9</v>
      </c>
      <c r="J8065" s="40" t="n">
        <f aca="false">IF(C8065=0,"",D8065/C8065)</f>
        <v>0.954545454545455</v>
      </c>
    </row>
    <row r="8066" customFormat="false" ht="15" hidden="false" customHeight="false" outlineLevel="0" collapsed="false">
      <c r="A8066" s="37" t="s">
        <v>602</v>
      </c>
      <c r="B8066" s="37" t="s">
        <v>279</v>
      </c>
      <c r="C8066" s="37" t="n">
        <v>22</v>
      </c>
      <c r="D8066" s="37" t="n">
        <v>22</v>
      </c>
      <c r="E8066" s="37" t="n">
        <v>1</v>
      </c>
      <c r="F8066" s="37" t="n">
        <v>0</v>
      </c>
      <c r="G8066" s="37" t="n">
        <v>1</v>
      </c>
      <c r="H8066" s="37" t="n">
        <v>2</v>
      </c>
      <c r="I8066" s="37" t="n">
        <v>7</v>
      </c>
      <c r="J8066" s="40" t="n">
        <f aca="false">IF(C8066=0,"",D8066/C8066)</f>
        <v>1</v>
      </c>
    </row>
    <row r="8067" customFormat="false" ht="15" hidden="false" customHeight="false" outlineLevel="0" collapsed="false">
      <c r="A8067" s="37" t="s">
        <v>602</v>
      </c>
      <c r="B8067" s="37" t="s">
        <v>280</v>
      </c>
      <c r="C8067" s="37" t="n">
        <v>22</v>
      </c>
      <c r="D8067" s="37" t="n">
        <v>22</v>
      </c>
      <c r="E8067" s="37" t="n">
        <v>1</v>
      </c>
      <c r="F8067" s="37" t="n">
        <v>1</v>
      </c>
      <c r="G8067" s="37" t="n">
        <v>0</v>
      </c>
      <c r="H8067" s="37" t="n">
        <v>1</v>
      </c>
      <c r="I8067" s="37" t="n">
        <v>9</v>
      </c>
      <c r="J8067" s="40" t="n">
        <f aca="false">IF(C8067=0,"",D8067/C8067)</f>
        <v>1</v>
      </c>
    </row>
    <row r="8068" customFormat="false" ht="15" hidden="false" customHeight="false" outlineLevel="0" collapsed="false">
      <c r="A8068" s="37" t="s">
        <v>602</v>
      </c>
      <c r="B8068" s="37" t="s">
        <v>281</v>
      </c>
      <c r="C8068" s="37" t="n">
        <v>22</v>
      </c>
      <c r="D8068" s="37" t="n">
        <v>20</v>
      </c>
      <c r="E8068" s="37" t="n">
        <v>0</v>
      </c>
      <c r="F8068" s="37" t="n">
        <v>1</v>
      </c>
      <c r="G8068" s="37" t="n">
        <v>0</v>
      </c>
      <c r="H8068" s="37" t="n">
        <v>1</v>
      </c>
      <c r="I8068" s="37" t="n">
        <v>13</v>
      </c>
      <c r="J8068" s="40" t="n">
        <f aca="false">IF(C8068=0,"",D8068/C8068)</f>
        <v>0.909090909090909</v>
      </c>
    </row>
    <row r="8069" customFormat="false" ht="15" hidden="false" customHeight="false" outlineLevel="0" collapsed="false">
      <c r="A8069" s="37" t="s">
        <v>1469</v>
      </c>
      <c r="B8069" s="37" t="s">
        <v>275</v>
      </c>
      <c r="C8069" s="37" t="n">
        <v>22</v>
      </c>
      <c r="D8069" s="37" t="n">
        <v>20</v>
      </c>
      <c r="E8069" s="37" t="n">
        <v>0</v>
      </c>
      <c r="F8069" s="37" t="n">
        <v>0</v>
      </c>
      <c r="G8069" s="37" t="n">
        <v>0</v>
      </c>
      <c r="H8069" s="37" t="n">
        <v>1</v>
      </c>
      <c r="I8069" s="37" t="n">
        <v>19</v>
      </c>
      <c r="J8069" s="40" t="n">
        <f aca="false">IF(C8069=0,"",D8069/C8069)</f>
        <v>0.909090909090909</v>
      </c>
    </row>
    <row r="8070" customFormat="false" ht="15" hidden="false" customHeight="false" outlineLevel="0" collapsed="false">
      <c r="A8070" s="37" t="s">
        <v>1469</v>
      </c>
      <c r="B8070" s="37" t="s">
        <v>276</v>
      </c>
      <c r="C8070" s="37" t="n">
        <v>22</v>
      </c>
      <c r="D8070" s="37" t="n">
        <v>21</v>
      </c>
      <c r="E8070" s="37" t="n">
        <v>1</v>
      </c>
      <c r="F8070" s="37" t="n">
        <v>0</v>
      </c>
      <c r="G8070" s="37" t="n">
        <v>0</v>
      </c>
      <c r="H8070" s="37" t="n">
        <v>1</v>
      </c>
      <c r="I8070" s="37" t="n">
        <v>13</v>
      </c>
      <c r="J8070" s="40" t="n">
        <f aca="false">IF(C8070=0,"",D8070/C8070)</f>
        <v>0.954545454545455</v>
      </c>
    </row>
    <row r="8071" customFormat="false" ht="15" hidden="false" customHeight="false" outlineLevel="0" collapsed="false">
      <c r="A8071" s="37" t="s">
        <v>1469</v>
      </c>
      <c r="B8071" s="37" t="s">
        <v>277</v>
      </c>
      <c r="C8071" s="37" t="n">
        <v>22</v>
      </c>
      <c r="D8071" s="37" t="n">
        <v>19</v>
      </c>
      <c r="E8071" s="37" t="n">
        <v>0</v>
      </c>
      <c r="F8071" s="37" t="n">
        <v>1</v>
      </c>
      <c r="G8071" s="37" t="n">
        <v>1</v>
      </c>
      <c r="H8071" s="37" t="n">
        <v>1</v>
      </c>
      <c r="I8071" s="37" t="n">
        <v>10</v>
      </c>
      <c r="J8071" s="40" t="n">
        <f aca="false">IF(C8071=0,"",D8071/C8071)</f>
        <v>0.863636363636364</v>
      </c>
    </row>
    <row r="8072" customFormat="false" ht="15" hidden="false" customHeight="false" outlineLevel="0" collapsed="false">
      <c r="A8072" s="37" t="s">
        <v>1469</v>
      </c>
      <c r="B8072" s="37" t="s">
        <v>278</v>
      </c>
      <c r="C8072" s="37" t="n">
        <v>22</v>
      </c>
      <c r="D8072" s="37" t="n">
        <v>22</v>
      </c>
      <c r="E8072" s="37" t="n">
        <v>2</v>
      </c>
      <c r="F8072" s="37" t="n">
        <v>0</v>
      </c>
      <c r="G8072" s="37" t="n">
        <v>1</v>
      </c>
      <c r="H8072" s="37" t="n">
        <v>3</v>
      </c>
      <c r="I8072" s="37" t="n">
        <v>11</v>
      </c>
      <c r="J8072" s="40" t="n">
        <f aca="false">IF(C8072=0,"",D8072/C8072)</f>
        <v>1</v>
      </c>
    </row>
    <row r="8073" customFormat="false" ht="15" hidden="false" customHeight="false" outlineLevel="0" collapsed="false">
      <c r="A8073" s="37" t="s">
        <v>1469</v>
      </c>
      <c r="B8073" s="37" t="s">
        <v>279</v>
      </c>
      <c r="C8073" s="37" t="n">
        <v>22</v>
      </c>
      <c r="D8073" s="37" t="n">
        <v>22</v>
      </c>
      <c r="E8073" s="37" t="n">
        <v>1</v>
      </c>
      <c r="F8073" s="37" t="n">
        <v>0</v>
      </c>
      <c r="G8073" s="37" t="n">
        <v>0</v>
      </c>
      <c r="H8073" s="37" t="n">
        <v>1</v>
      </c>
      <c r="I8073" s="37" t="n">
        <v>5</v>
      </c>
      <c r="J8073" s="40" t="n">
        <f aca="false">IF(C8073=0,"",D8073/C8073)</f>
        <v>1</v>
      </c>
    </row>
    <row r="8074" customFormat="false" ht="15" hidden="false" customHeight="false" outlineLevel="0" collapsed="false">
      <c r="A8074" s="37" t="s">
        <v>1469</v>
      </c>
      <c r="B8074" s="37" t="s">
        <v>280</v>
      </c>
      <c r="C8074" s="37" t="n">
        <v>22</v>
      </c>
      <c r="D8074" s="37" t="n">
        <v>18</v>
      </c>
      <c r="E8074" s="37" t="n">
        <v>0</v>
      </c>
      <c r="F8074" s="37" t="n">
        <v>1</v>
      </c>
      <c r="G8074" s="37" t="n">
        <v>0</v>
      </c>
      <c r="H8074" s="37" t="n">
        <v>0</v>
      </c>
      <c r="I8074" s="37" t="n">
        <v>20</v>
      </c>
      <c r="J8074" s="40" t="n">
        <f aca="false">IF(C8074=0,"",D8074/C8074)</f>
        <v>0.818181818181818</v>
      </c>
    </row>
    <row r="8075" customFormat="false" ht="15" hidden="false" customHeight="false" outlineLevel="0" collapsed="false">
      <c r="A8075" s="37" t="s">
        <v>1469</v>
      </c>
      <c r="B8075" s="37" t="s">
        <v>281</v>
      </c>
      <c r="C8075" s="37" t="n">
        <v>22</v>
      </c>
      <c r="D8075" s="37" t="n">
        <v>21</v>
      </c>
      <c r="E8075" s="37" t="n">
        <v>0</v>
      </c>
      <c r="F8075" s="37" t="n">
        <v>3</v>
      </c>
      <c r="G8075" s="37" t="n">
        <v>0</v>
      </c>
      <c r="H8075" s="37" t="n">
        <v>2</v>
      </c>
      <c r="I8075" s="37" t="n">
        <v>31</v>
      </c>
      <c r="J8075" s="40" t="n">
        <f aca="false">IF(C8075=0,"",D8075/C8075)</f>
        <v>0.954545454545455</v>
      </c>
    </row>
    <row r="8076" customFormat="false" ht="15" hidden="false" customHeight="false" outlineLevel="0" collapsed="false">
      <c r="A8076" s="37" t="s">
        <v>1470</v>
      </c>
      <c r="B8076" s="37" t="s">
        <v>270</v>
      </c>
      <c r="C8076" s="37" t="n">
        <v>22</v>
      </c>
      <c r="D8076" s="37" t="n">
        <v>19</v>
      </c>
      <c r="E8076" s="37" t="n">
        <v>2</v>
      </c>
      <c r="F8076" s="37" t="n">
        <v>1</v>
      </c>
      <c r="G8076" s="37" t="n">
        <v>0</v>
      </c>
      <c r="H8076" s="37" t="n">
        <v>4</v>
      </c>
      <c r="I8076" s="37" t="n">
        <v>1</v>
      </c>
      <c r="J8076" s="40" t="n">
        <f aca="false">IF(C8076=0,"",D8076/C8076)</f>
        <v>0.863636363636364</v>
      </c>
    </row>
    <row r="8077" customFormat="false" ht="15" hidden="false" customHeight="false" outlineLevel="0" collapsed="false">
      <c r="A8077" s="37" t="s">
        <v>1470</v>
      </c>
      <c r="B8077" s="37" t="s">
        <v>271</v>
      </c>
      <c r="C8077" s="37" t="n">
        <v>22</v>
      </c>
      <c r="D8077" s="37" t="n">
        <v>19</v>
      </c>
      <c r="E8077" s="37" t="n">
        <v>0</v>
      </c>
      <c r="F8077" s="37" t="n">
        <v>0</v>
      </c>
      <c r="G8077" s="37" t="n">
        <v>0</v>
      </c>
      <c r="H8077" s="37" t="n">
        <v>4</v>
      </c>
      <c r="I8077" s="37" t="n">
        <v>3</v>
      </c>
      <c r="J8077" s="40" t="n">
        <f aca="false">IF(C8077=0,"",D8077/C8077)</f>
        <v>0.863636363636364</v>
      </c>
    </row>
    <row r="8078" customFormat="false" ht="15" hidden="false" customHeight="false" outlineLevel="0" collapsed="false">
      <c r="A8078" s="37" t="s">
        <v>1470</v>
      </c>
      <c r="B8078" s="37" t="s">
        <v>272</v>
      </c>
      <c r="C8078" s="37" t="n">
        <v>22</v>
      </c>
      <c r="D8078" s="37" t="n">
        <v>22</v>
      </c>
      <c r="E8078" s="37" t="n">
        <v>1</v>
      </c>
      <c r="F8078" s="37" t="n">
        <v>0</v>
      </c>
      <c r="G8078" s="37" t="n">
        <v>0</v>
      </c>
      <c r="H8078" s="37" t="n">
        <v>2</v>
      </c>
      <c r="I8078" s="37" t="n">
        <v>2</v>
      </c>
      <c r="J8078" s="40" t="n">
        <f aca="false">IF(C8078=0,"",D8078/C8078)</f>
        <v>1</v>
      </c>
    </row>
    <row r="8079" customFormat="false" ht="15" hidden="false" customHeight="false" outlineLevel="0" collapsed="false">
      <c r="A8079" s="37" t="s">
        <v>1470</v>
      </c>
      <c r="B8079" s="37" t="s">
        <v>273</v>
      </c>
      <c r="C8079" s="37" t="n">
        <v>22</v>
      </c>
      <c r="D8079" s="37" t="n">
        <v>19</v>
      </c>
      <c r="E8079" s="37" t="n">
        <v>2</v>
      </c>
      <c r="F8079" s="37" t="n">
        <v>0</v>
      </c>
      <c r="G8079" s="37" t="n">
        <v>1</v>
      </c>
      <c r="H8079" s="37" t="n">
        <v>0</v>
      </c>
      <c r="I8079" s="37" t="n">
        <v>4</v>
      </c>
      <c r="J8079" s="40" t="n">
        <f aca="false">IF(C8079=0,"",D8079/C8079)</f>
        <v>0.863636363636364</v>
      </c>
    </row>
    <row r="8080" customFormat="false" ht="15" hidden="false" customHeight="false" outlineLevel="0" collapsed="false">
      <c r="A8080" s="37" t="s">
        <v>1470</v>
      </c>
      <c r="B8080" s="37" t="s">
        <v>274</v>
      </c>
      <c r="C8080" s="37" t="n">
        <v>22</v>
      </c>
      <c r="D8080" s="37" t="n">
        <v>20</v>
      </c>
      <c r="E8080" s="37" t="n">
        <v>1</v>
      </c>
      <c r="F8080" s="37" t="n">
        <v>2</v>
      </c>
      <c r="G8080" s="37" t="n">
        <v>0</v>
      </c>
      <c r="H8080" s="37" t="n">
        <v>0</v>
      </c>
      <c r="I8080" s="37" t="n">
        <v>0</v>
      </c>
      <c r="J8080" s="40" t="n">
        <f aca="false">IF(C8080=0,"",D8080/C8080)</f>
        <v>0.909090909090909</v>
      </c>
    </row>
    <row r="8081" customFormat="false" ht="15" hidden="false" customHeight="false" outlineLevel="0" collapsed="false">
      <c r="A8081" s="37" t="s">
        <v>1470</v>
      </c>
      <c r="B8081" s="37" t="s">
        <v>275</v>
      </c>
      <c r="C8081" s="37" t="n">
        <v>22</v>
      </c>
      <c r="D8081" s="37" t="n">
        <v>22</v>
      </c>
      <c r="E8081" s="37" t="n">
        <v>1</v>
      </c>
      <c r="F8081" s="37" t="n">
        <v>0</v>
      </c>
      <c r="G8081" s="37" t="n">
        <v>0</v>
      </c>
      <c r="H8081" s="37" t="n">
        <v>1</v>
      </c>
      <c r="I8081" s="37" t="n">
        <v>0</v>
      </c>
      <c r="J8081" s="40" t="n">
        <f aca="false">IF(C8081=0,"",D8081/C8081)</f>
        <v>1</v>
      </c>
    </row>
    <row r="8082" customFormat="false" ht="15" hidden="false" customHeight="false" outlineLevel="0" collapsed="false">
      <c r="A8082" s="37" t="s">
        <v>1470</v>
      </c>
      <c r="B8082" s="37" t="s">
        <v>276</v>
      </c>
      <c r="C8082" s="37" t="n">
        <v>22</v>
      </c>
      <c r="D8082" s="37" t="n">
        <v>19</v>
      </c>
      <c r="E8082" s="37" t="n">
        <v>1</v>
      </c>
      <c r="F8082" s="37" t="n">
        <v>1</v>
      </c>
      <c r="G8082" s="37" t="n">
        <v>0</v>
      </c>
      <c r="H8082" s="37" t="n">
        <v>2</v>
      </c>
      <c r="I8082" s="37" t="n">
        <v>0</v>
      </c>
      <c r="J8082" s="40" t="n">
        <f aca="false">IF(C8082=0,"",D8082/C8082)</f>
        <v>0.863636363636364</v>
      </c>
    </row>
    <row r="8083" customFormat="false" ht="15" hidden="false" customHeight="false" outlineLevel="0" collapsed="false">
      <c r="A8083" s="37" t="s">
        <v>1470</v>
      </c>
      <c r="B8083" s="37" t="s">
        <v>277</v>
      </c>
      <c r="C8083" s="37" t="n">
        <v>22</v>
      </c>
      <c r="D8083" s="37" t="n">
        <v>19</v>
      </c>
      <c r="E8083" s="37" t="n">
        <v>1</v>
      </c>
      <c r="F8083" s="37" t="n">
        <v>0</v>
      </c>
      <c r="G8083" s="37" t="n">
        <v>0</v>
      </c>
      <c r="H8083" s="37" t="n">
        <v>1</v>
      </c>
      <c r="I8083" s="37" t="n">
        <v>1</v>
      </c>
      <c r="J8083" s="40" t="n">
        <f aca="false">IF(C8083=0,"",D8083/C8083)</f>
        <v>0.863636363636364</v>
      </c>
    </row>
    <row r="8084" customFormat="false" ht="15" hidden="false" customHeight="false" outlineLevel="0" collapsed="false">
      <c r="A8084" s="37" t="s">
        <v>1470</v>
      </c>
      <c r="B8084" s="37" t="s">
        <v>278</v>
      </c>
      <c r="C8084" s="37" t="n">
        <v>22</v>
      </c>
      <c r="D8084" s="37" t="n">
        <v>21</v>
      </c>
      <c r="E8084" s="37" t="n">
        <v>0</v>
      </c>
      <c r="F8084" s="37" t="n">
        <v>0</v>
      </c>
      <c r="G8084" s="37" t="n">
        <v>0</v>
      </c>
      <c r="H8084" s="37" t="n">
        <v>0</v>
      </c>
      <c r="I8084" s="37" t="n">
        <v>1</v>
      </c>
      <c r="J8084" s="40" t="n">
        <f aca="false">IF(C8084=0,"",D8084/C8084)</f>
        <v>0.954545454545455</v>
      </c>
    </row>
    <row r="8085" customFormat="false" ht="15" hidden="false" customHeight="false" outlineLevel="0" collapsed="false">
      <c r="A8085" s="37" t="s">
        <v>1470</v>
      </c>
      <c r="B8085" s="37" t="s">
        <v>279</v>
      </c>
      <c r="C8085" s="37" t="n">
        <v>22</v>
      </c>
      <c r="D8085" s="37" t="n">
        <v>19</v>
      </c>
      <c r="E8085" s="37" t="n">
        <v>1</v>
      </c>
      <c r="F8085" s="37" t="n">
        <v>0</v>
      </c>
      <c r="G8085" s="37" t="n">
        <v>0</v>
      </c>
      <c r="H8085" s="37" t="n">
        <v>1</v>
      </c>
      <c r="I8085" s="37" t="n">
        <v>0</v>
      </c>
      <c r="J8085" s="40" t="n">
        <f aca="false">IF(C8085=0,"",D8085/C8085)</f>
        <v>0.863636363636364</v>
      </c>
    </row>
    <row r="8086" customFormat="false" ht="15" hidden="false" customHeight="false" outlineLevel="0" collapsed="false">
      <c r="A8086" s="37" t="s">
        <v>1470</v>
      </c>
      <c r="B8086" s="37" t="s">
        <v>280</v>
      </c>
      <c r="C8086" s="37" t="n">
        <v>22</v>
      </c>
      <c r="D8086" s="37" t="n">
        <v>19</v>
      </c>
      <c r="E8086" s="37" t="n">
        <v>0</v>
      </c>
      <c r="F8086" s="37" t="n">
        <v>1</v>
      </c>
      <c r="G8086" s="37" t="n">
        <v>0</v>
      </c>
      <c r="H8086" s="37" t="n">
        <v>1</v>
      </c>
      <c r="I8086" s="37" t="n">
        <v>0</v>
      </c>
      <c r="J8086" s="40" t="n">
        <f aca="false">IF(C8086=0,"",D8086/C8086)</f>
        <v>0.863636363636364</v>
      </c>
    </row>
    <row r="8087" customFormat="false" ht="15" hidden="false" customHeight="false" outlineLevel="0" collapsed="false">
      <c r="A8087" s="37" t="s">
        <v>1470</v>
      </c>
      <c r="B8087" s="37" t="s">
        <v>281</v>
      </c>
      <c r="C8087" s="37" t="n">
        <v>22</v>
      </c>
      <c r="D8087" s="37" t="n">
        <v>18</v>
      </c>
      <c r="E8087" s="37" t="n">
        <v>0</v>
      </c>
      <c r="F8087" s="37" t="n">
        <v>0</v>
      </c>
      <c r="G8087" s="37" t="n">
        <v>1</v>
      </c>
      <c r="H8087" s="37" t="n">
        <v>1</v>
      </c>
      <c r="I8087" s="37" t="n">
        <v>1</v>
      </c>
      <c r="J8087" s="40" t="n">
        <f aca="false">IF(C8087=0,"",D8087/C8087)</f>
        <v>0.818181818181818</v>
      </c>
    </row>
    <row r="8088" customFormat="false" ht="15" hidden="false" customHeight="false" outlineLevel="0" collapsed="false">
      <c r="A8088" s="37" t="s">
        <v>1472</v>
      </c>
      <c r="B8088" s="37" t="s">
        <v>279</v>
      </c>
      <c r="C8088" s="37" t="n">
        <v>22</v>
      </c>
      <c r="D8088" s="37" t="n">
        <v>21</v>
      </c>
      <c r="E8088" s="37" t="n">
        <v>1</v>
      </c>
      <c r="F8088" s="37" t="n">
        <v>0</v>
      </c>
      <c r="G8088" s="37" t="n">
        <v>1</v>
      </c>
      <c r="H8088" s="37" t="n">
        <v>1</v>
      </c>
      <c r="I8088" s="37" t="n">
        <v>0</v>
      </c>
      <c r="J8088" s="40" t="n">
        <f aca="false">IF(C8088=0,"",D8088/C8088)</f>
        <v>0.954545454545455</v>
      </c>
    </row>
    <row r="8089" customFormat="false" ht="15" hidden="false" customHeight="false" outlineLevel="0" collapsed="false">
      <c r="A8089" s="37" t="s">
        <v>1472</v>
      </c>
      <c r="B8089" s="37" t="s">
        <v>280</v>
      </c>
      <c r="C8089" s="37" t="n">
        <v>22</v>
      </c>
      <c r="D8089" s="37" t="n">
        <v>22</v>
      </c>
      <c r="E8089" s="37" t="n">
        <v>2</v>
      </c>
      <c r="F8089" s="37" t="n">
        <v>0</v>
      </c>
      <c r="G8089" s="37" t="n">
        <v>0</v>
      </c>
      <c r="H8089" s="37" t="n">
        <v>1</v>
      </c>
      <c r="I8089" s="37" t="n">
        <v>1</v>
      </c>
      <c r="J8089" s="40" t="n">
        <f aca="false">IF(C8089=0,"",D8089/C8089)</f>
        <v>1</v>
      </c>
    </row>
    <row r="8090" customFormat="false" ht="15" hidden="false" customHeight="false" outlineLevel="0" collapsed="false">
      <c r="A8090" s="37" t="s">
        <v>1472</v>
      </c>
      <c r="B8090" s="37" t="s">
        <v>281</v>
      </c>
      <c r="C8090" s="37" t="n">
        <v>22</v>
      </c>
      <c r="D8090" s="37" t="n">
        <v>20</v>
      </c>
      <c r="E8090" s="37" t="n">
        <v>1</v>
      </c>
      <c r="F8090" s="37" t="n">
        <v>0</v>
      </c>
      <c r="G8090" s="37" t="n">
        <v>0</v>
      </c>
      <c r="H8090" s="37" t="n">
        <v>2</v>
      </c>
      <c r="I8090" s="37" t="n">
        <v>0</v>
      </c>
      <c r="J8090" s="40" t="n">
        <f aca="false">IF(C8090=0,"",D8090/C8090)</f>
        <v>0.909090909090909</v>
      </c>
    </row>
    <row r="8091" customFormat="false" ht="15" hidden="false" customHeight="false" outlineLevel="0" collapsed="false">
      <c r="A8091" s="37" t="s">
        <v>1473</v>
      </c>
      <c r="B8091" s="37" t="s">
        <v>270</v>
      </c>
      <c r="C8091" s="37" t="n">
        <v>22</v>
      </c>
      <c r="D8091" s="37" t="n">
        <v>22</v>
      </c>
      <c r="E8091" s="37" t="n">
        <v>3</v>
      </c>
      <c r="F8091" s="37" t="n">
        <v>4</v>
      </c>
      <c r="G8091" s="37" t="n">
        <v>1</v>
      </c>
      <c r="H8091" s="37" t="n">
        <v>3</v>
      </c>
      <c r="I8091" s="37" t="n">
        <v>14</v>
      </c>
      <c r="J8091" s="40" t="n">
        <f aca="false">IF(C8091=0,"",D8091/C8091)</f>
        <v>1</v>
      </c>
    </row>
    <row r="8092" customFormat="false" ht="15" hidden="false" customHeight="false" outlineLevel="0" collapsed="false">
      <c r="A8092" s="37" t="s">
        <v>1473</v>
      </c>
      <c r="B8092" s="37" t="s">
        <v>271</v>
      </c>
      <c r="C8092" s="37" t="n">
        <v>22</v>
      </c>
      <c r="D8092" s="37" t="n">
        <v>20</v>
      </c>
      <c r="E8092" s="37" t="n">
        <v>0</v>
      </c>
      <c r="F8092" s="37" t="n">
        <v>2</v>
      </c>
      <c r="G8092" s="37" t="n">
        <v>0</v>
      </c>
      <c r="H8092" s="37" t="n">
        <v>3</v>
      </c>
      <c r="I8092" s="37" t="n">
        <v>17</v>
      </c>
      <c r="J8092" s="40" t="n">
        <f aca="false">IF(C8092=0,"",D8092/C8092)</f>
        <v>0.909090909090909</v>
      </c>
    </row>
    <row r="8093" customFormat="false" ht="15" hidden="false" customHeight="false" outlineLevel="0" collapsed="false">
      <c r="A8093" s="37" t="s">
        <v>1473</v>
      </c>
      <c r="B8093" s="37" t="s">
        <v>272</v>
      </c>
      <c r="C8093" s="37" t="n">
        <v>22</v>
      </c>
      <c r="D8093" s="37" t="n">
        <v>22</v>
      </c>
      <c r="E8093" s="37" t="n">
        <v>3</v>
      </c>
      <c r="F8093" s="37" t="n">
        <v>0</v>
      </c>
      <c r="G8093" s="37" t="n">
        <v>0</v>
      </c>
      <c r="H8093" s="37" t="n">
        <v>2</v>
      </c>
      <c r="I8093" s="37" t="n">
        <v>6</v>
      </c>
      <c r="J8093" s="40" t="n">
        <f aca="false">IF(C8093=0,"",D8093/C8093)</f>
        <v>1</v>
      </c>
    </row>
    <row r="8094" customFormat="false" ht="15" hidden="false" customHeight="false" outlineLevel="0" collapsed="false">
      <c r="A8094" s="37" t="s">
        <v>1473</v>
      </c>
      <c r="B8094" s="37" t="s">
        <v>273</v>
      </c>
      <c r="C8094" s="37" t="n">
        <v>22</v>
      </c>
      <c r="D8094" s="37" t="n">
        <v>19</v>
      </c>
      <c r="E8094" s="37" t="n">
        <v>1</v>
      </c>
      <c r="F8094" s="37" t="n">
        <v>0</v>
      </c>
      <c r="G8094" s="37" t="n">
        <v>0</v>
      </c>
      <c r="H8094" s="37" t="n">
        <v>0</v>
      </c>
      <c r="I8094" s="37" t="n">
        <v>21</v>
      </c>
      <c r="J8094" s="40" t="n">
        <f aca="false">IF(C8094=0,"",D8094/C8094)</f>
        <v>0.863636363636364</v>
      </c>
    </row>
    <row r="8095" customFormat="false" ht="15" hidden="false" customHeight="false" outlineLevel="0" collapsed="false">
      <c r="A8095" s="37" t="s">
        <v>1473</v>
      </c>
      <c r="B8095" s="37" t="s">
        <v>274</v>
      </c>
      <c r="C8095" s="37" t="n">
        <v>22</v>
      </c>
      <c r="D8095" s="37" t="n">
        <v>21</v>
      </c>
      <c r="E8095" s="37" t="n">
        <v>3</v>
      </c>
      <c r="F8095" s="37" t="n">
        <v>0</v>
      </c>
      <c r="G8095" s="37" t="n">
        <v>0</v>
      </c>
      <c r="H8095" s="37" t="n">
        <v>0</v>
      </c>
      <c r="I8095" s="37" t="n">
        <v>29</v>
      </c>
      <c r="J8095" s="40" t="n">
        <f aca="false">IF(C8095=0,"",D8095/C8095)</f>
        <v>0.954545454545455</v>
      </c>
    </row>
    <row r="8096" customFormat="false" ht="15" hidden="false" customHeight="false" outlineLevel="0" collapsed="false">
      <c r="A8096" s="37" t="s">
        <v>1473</v>
      </c>
      <c r="B8096" s="37" t="s">
        <v>275</v>
      </c>
      <c r="C8096" s="37" t="n">
        <v>22</v>
      </c>
      <c r="D8096" s="37" t="n">
        <v>21</v>
      </c>
      <c r="E8096" s="37" t="n">
        <v>0</v>
      </c>
      <c r="F8096" s="37" t="n">
        <v>1</v>
      </c>
      <c r="G8096" s="37" t="n">
        <v>0</v>
      </c>
      <c r="H8096" s="37" t="n">
        <v>1</v>
      </c>
      <c r="I8096" s="37" t="n">
        <v>7</v>
      </c>
      <c r="J8096" s="40" t="n">
        <f aca="false">IF(C8096=0,"",D8096/C8096)</f>
        <v>0.954545454545455</v>
      </c>
    </row>
    <row r="8097" customFormat="false" ht="15" hidden="false" customHeight="false" outlineLevel="0" collapsed="false">
      <c r="A8097" s="37" t="s">
        <v>1473</v>
      </c>
      <c r="B8097" s="37" t="s">
        <v>276</v>
      </c>
      <c r="C8097" s="37" t="n">
        <v>22</v>
      </c>
      <c r="D8097" s="37" t="n">
        <v>20</v>
      </c>
      <c r="E8097" s="37" t="n">
        <v>0</v>
      </c>
      <c r="F8097" s="37" t="n">
        <v>1</v>
      </c>
      <c r="G8097" s="37" t="n">
        <v>0</v>
      </c>
      <c r="H8097" s="37" t="n">
        <v>2</v>
      </c>
      <c r="I8097" s="37" t="n">
        <v>23</v>
      </c>
      <c r="J8097" s="40" t="n">
        <f aca="false">IF(C8097=0,"",D8097/C8097)</f>
        <v>0.909090909090909</v>
      </c>
    </row>
    <row r="8098" customFormat="false" ht="15" hidden="false" customHeight="false" outlineLevel="0" collapsed="false">
      <c r="A8098" s="37" t="s">
        <v>1473</v>
      </c>
      <c r="B8098" s="37" t="s">
        <v>277</v>
      </c>
      <c r="C8098" s="37" t="n">
        <v>22</v>
      </c>
      <c r="D8098" s="37" t="n">
        <v>21</v>
      </c>
      <c r="E8098" s="37" t="n">
        <v>2</v>
      </c>
      <c r="F8098" s="37" t="n">
        <v>0</v>
      </c>
      <c r="G8098" s="37" t="n">
        <v>1</v>
      </c>
      <c r="H8098" s="37" t="n">
        <v>1</v>
      </c>
      <c r="I8098" s="37" t="n">
        <v>13</v>
      </c>
      <c r="J8098" s="40" t="n">
        <f aca="false">IF(C8098=0,"",D8098/C8098)</f>
        <v>0.954545454545455</v>
      </c>
    </row>
    <row r="8099" customFormat="false" ht="15" hidden="false" customHeight="false" outlineLevel="0" collapsed="false">
      <c r="A8099" s="37" t="s">
        <v>1473</v>
      </c>
      <c r="B8099" s="37" t="s">
        <v>278</v>
      </c>
      <c r="C8099" s="37" t="n">
        <v>22</v>
      </c>
      <c r="D8099" s="37" t="n">
        <v>20</v>
      </c>
      <c r="E8099" s="37" t="n">
        <v>0</v>
      </c>
      <c r="F8099" s="37" t="n">
        <v>1</v>
      </c>
      <c r="G8099" s="37" t="n">
        <v>0</v>
      </c>
      <c r="H8099" s="37" t="n">
        <v>1</v>
      </c>
      <c r="I8099" s="37" t="n">
        <v>10</v>
      </c>
      <c r="J8099" s="40" t="n">
        <f aca="false">IF(C8099=0,"",D8099/C8099)</f>
        <v>0.909090909090909</v>
      </c>
    </row>
    <row r="8100" customFormat="false" ht="15" hidden="false" customHeight="false" outlineLevel="0" collapsed="false">
      <c r="A8100" s="37" t="s">
        <v>1473</v>
      </c>
      <c r="B8100" s="37" t="s">
        <v>279</v>
      </c>
      <c r="C8100" s="37" t="n">
        <v>22</v>
      </c>
      <c r="D8100" s="37" t="n">
        <v>22</v>
      </c>
      <c r="E8100" s="37" t="n">
        <v>0</v>
      </c>
      <c r="F8100" s="37" t="n">
        <v>0</v>
      </c>
      <c r="G8100" s="37" t="n">
        <v>0</v>
      </c>
      <c r="H8100" s="37" t="n">
        <v>0</v>
      </c>
      <c r="I8100" s="37" t="n">
        <v>12</v>
      </c>
      <c r="J8100" s="40" t="n">
        <f aca="false">IF(C8100=0,"",D8100/C8100)</f>
        <v>1</v>
      </c>
    </row>
    <row r="8101" customFormat="false" ht="15" hidden="false" customHeight="false" outlineLevel="0" collapsed="false">
      <c r="A8101" s="37" t="s">
        <v>1473</v>
      </c>
      <c r="B8101" s="37" t="s">
        <v>280</v>
      </c>
      <c r="C8101" s="37" t="n">
        <v>22</v>
      </c>
      <c r="D8101" s="37" t="n">
        <v>20</v>
      </c>
      <c r="E8101" s="37" t="n">
        <v>1</v>
      </c>
      <c r="F8101" s="37" t="n">
        <v>1</v>
      </c>
      <c r="G8101" s="37" t="n">
        <v>1</v>
      </c>
      <c r="H8101" s="37" t="n">
        <v>2</v>
      </c>
      <c r="I8101" s="37" t="n">
        <v>11</v>
      </c>
      <c r="J8101" s="40" t="n">
        <f aca="false">IF(C8101=0,"",D8101/C8101)</f>
        <v>0.909090909090909</v>
      </c>
    </row>
    <row r="8102" customFormat="false" ht="15" hidden="false" customHeight="false" outlineLevel="0" collapsed="false">
      <c r="A8102" s="37" t="s">
        <v>1473</v>
      </c>
      <c r="B8102" s="37" t="s">
        <v>281</v>
      </c>
      <c r="C8102" s="37" t="n">
        <v>22</v>
      </c>
      <c r="D8102" s="37" t="n">
        <v>22</v>
      </c>
      <c r="E8102" s="37" t="n">
        <v>0</v>
      </c>
      <c r="F8102" s="37" t="n">
        <v>1</v>
      </c>
      <c r="G8102" s="37" t="n">
        <v>0</v>
      </c>
      <c r="H8102" s="37" t="n">
        <v>2</v>
      </c>
      <c r="I8102" s="37" t="n">
        <v>18</v>
      </c>
      <c r="J8102" s="40" t="n">
        <f aca="false">IF(C8102=0,"",D8102/C8102)</f>
        <v>1</v>
      </c>
    </row>
    <row r="8103" customFormat="false" ht="15" hidden="false" customHeight="false" outlineLevel="0" collapsed="false">
      <c r="A8103" s="37" t="s">
        <v>1475</v>
      </c>
      <c r="B8103" s="37" t="s">
        <v>270</v>
      </c>
      <c r="C8103" s="37" t="n">
        <v>22</v>
      </c>
      <c r="D8103" s="37" t="n">
        <v>21</v>
      </c>
      <c r="E8103" s="37" t="n">
        <v>1</v>
      </c>
      <c r="F8103" s="37" t="n">
        <v>0</v>
      </c>
      <c r="G8103" s="37" t="n">
        <v>1</v>
      </c>
      <c r="H8103" s="37" t="n">
        <v>0</v>
      </c>
      <c r="I8103" s="37" t="n">
        <v>0</v>
      </c>
      <c r="J8103" s="40" t="n">
        <f aca="false">IF(C8103=0,"",D8103/C8103)</f>
        <v>0.954545454545455</v>
      </c>
    </row>
    <row r="8104" customFormat="false" ht="15" hidden="false" customHeight="false" outlineLevel="0" collapsed="false">
      <c r="A8104" s="37" t="s">
        <v>1475</v>
      </c>
      <c r="B8104" s="37" t="s">
        <v>271</v>
      </c>
      <c r="C8104" s="37" t="n">
        <v>22</v>
      </c>
      <c r="D8104" s="37" t="n">
        <v>17</v>
      </c>
      <c r="E8104" s="37" t="n">
        <v>0</v>
      </c>
      <c r="F8104" s="37" t="n">
        <v>1</v>
      </c>
      <c r="G8104" s="37" t="n">
        <v>0</v>
      </c>
      <c r="H8104" s="37" t="n">
        <v>4</v>
      </c>
      <c r="I8104" s="37" t="n">
        <v>1</v>
      </c>
      <c r="J8104" s="40" t="n">
        <f aca="false">IF(C8104=0,"",D8104/C8104)</f>
        <v>0.772727272727273</v>
      </c>
    </row>
    <row r="8105" customFormat="false" ht="15" hidden="false" customHeight="false" outlineLevel="0" collapsed="false">
      <c r="A8105" s="37" t="s">
        <v>1475</v>
      </c>
      <c r="B8105" s="37" t="s">
        <v>272</v>
      </c>
      <c r="C8105" s="37" t="n">
        <v>22</v>
      </c>
      <c r="D8105" s="37" t="n">
        <v>19</v>
      </c>
      <c r="E8105" s="37" t="n">
        <v>1</v>
      </c>
      <c r="F8105" s="37" t="n">
        <v>0</v>
      </c>
      <c r="G8105" s="37" t="n">
        <v>0</v>
      </c>
      <c r="H8105" s="37" t="n">
        <v>0</v>
      </c>
      <c r="I8105" s="37" t="n">
        <v>0</v>
      </c>
      <c r="J8105" s="40" t="n">
        <f aca="false">IF(C8105=0,"",D8105/C8105)</f>
        <v>0.863636363636364</v>
      </c>
    </row>
    <row r="8106" customFormat="false" ht="15" hidden="false" customHeight="false" outlineLevel="0" collapsed="false">
      <c r="A8106" s="37" t="s">
        <v>1475</v>
      </c>
      <c r="B8106" s="37" t="s">
        <v>273</v>
      </c>
      <c r="C8106" s="37" t="n">
        <v>22</v>
      </c>
      <c r="D8106" s="37" t="n">
        <v>21</v>
      </c>
      <c r="E8106" s="37" t="n">
        <v>1</v>
      </c>
      <c r="F8106" s="37" t="n">
        <v>1</v>
      </c>
      <c r="G8106" s="37" t="n">
        <v>0</v>
      </c>
      <c r="H8106" s="37" t="n">
        <v>3</v>
      </c>
      <c r="I8106" s="37" t="n">
        <v>0</v>
      </c>
      <c r="J8106" s="40" t="n">
        <f aca="false">IF(C8106=0,"",D8106/C8106)</f>
        <v>0.954545454545455</v>
      </c>
    </row>
    <row r="8107" customFormat="false" ht="15" hidden="false" customHeight="false" outlineLevel="0" collapsed="false">
      <c r="A8107" s="37" t="s">
        <v>1475</v>
      </c>
      <c r="B8107" s="37" t="s">
        <v>274</v>
      </c>
      <c r="C8107" s="37" t="n">
        <v>22</v>
      </c>
      <c r="D8107" s="37" t="n">
        <v>20</v>
      </c>
      <c r="E8107" s="37" t="n">
        <v>1</v>
      </c>
      <c r="F8107" s="37" t="n">
        <v>0</v>
      </c>
      <c r="G8107" s="37" t="n">
        <v>0</v>
      </c>
      <c r="H8107" s="37" t="n">
        <v>2</v>
      </c>
      <c r="I8107" s="37" t="n">
        <v>1</v>
      </c>
      <c r="J8107" s="40" t="n">
        <f aca="false">IF(C8107=0,"",D8107/C8107)</f>
        <v>0.909090909090909</v>
      </c>
    </row>
    <row r="8108" customFormat="false" ht="15" hidden="false" customHeight="false" outlineLevel="0" collapsed="false">
      <c r="A8108" s="37" t="s">
        <v>1475</v>
      </c>
      <c r="B8108" s="37" t="s">
        <v>275</v>
      </c>
      <c r="C8108" s="37" t="n">
        <v>22</v>
      </c>
      <c r="D8108" s="37" t="n">
        <v>20</v>
      </c>
      <c r="E8108" s="37" t="n">
        <v>1</v>
      </c>
      <c r="F8108" s="37" t="n">
        <v>2</v>
      </c>
      <c r="G8108" s="37" t="n">
        <v>0</v>
      </c>
      <c r="H8108" s="37" t="n">
        <v>0</v>
      </c>
      <c r="I8108" s="37" t="n">
        <v>1</v>
      </c>
      <c r="J8108" s="40" t="n">
        <f aca="false">IF(C8108=0,"",D8108/C8108)</f>
        <v>0.909090909090909</v>
      </c>
    </row>
    <row r="8109" customFormat="false" ht="15" hidden="false" customHeight="false" outlineLevel="0" collapsed="false">
      <c r="A8109" s="37" t="s">
        <v>1475</v>
      </c>
      <c r="B8109" s="37" t="s">
        <v>276</v>
      </c>
      <c r="C8109" s="37" t="n">
        <v>22</v>
      </c>
      <c r="D8109" s="37" t="n">
        <v>19</v>
      </c>
      <c r="E8109" s="37" t="n">
        <v>0</v>
      </c>
      <c r="F8109" s="37" t="n">
        <v>0</v>
      </c>
      <c r="G8109" s="37" t="n">
        <v>0</v>
      </c>
      <c r="H8109" s="37" t="n">
        <v>1</v>
      </c>
      <c r="I8109" s="37" t="n">
        <v>1</v>
      </c>
      <c r="J8109" s="40" t="n">
        <f aca="false">IF(C8109=0,"",D8109/C8109)</f>
        <v>0.863636363636364</v>
      </c>
    </row>
    <row r="8110" customFormat="false" ht="15" hidden="false" customHeight="false" outlineLevel="0" collapsed="false">
      <c r="A8110" s="37" t="s">
        <v>1475</v>
      </c>
      <c r="B8110" s="37" t="s">
        <v>277</v>
      </c>
      <c r="C8110" s="37" t="n">
        <v>22</v>
      </c>
      <c r="D8110" s="37" t="n">
        <v>21</v>
      </c>
      <c r="E8110" s="37" t="n">
        <v>0</v>
      </c>
      <c r="F8110" s="37" t="n">
        <v>0</v>
      </c>
      <c r="G8110" s="37" t="n">
        <v>0</v>
      </c>
      <c r="H8110" s="37" t="n">
        <v>2</v>
      </c>
      <c r="I8110" s="37" t="n">
        <v>0</v>
      </c>
      <c r="J8110" s="40" t="n">
        <f aca="false">IF(C8110=0,"",D8110/C8110)</f>
        <v>0.954545454545455</v>
      </c>
    </row>
    <row r="8111" customFormat="false" ht="15" hidden="false" customHeight="false" outlineLevel="0" collapsed="false">
      <c r="A8111" s="37" t="s">
        <v>1475</v>
      </c>
      <c r="B8111" s="37" t="s">
        <v>278</v>
      </c>
      <c r="C8111" s="37" t="n">
        <v>22</v>
      </c>
      <c r="D8111" s="37" t="n">
        <v>22</v>
      </c>
      <c r="E8111" s="37" t="n">
        <v>0</v>
      </c>
      <c r="F8111" s="37" t="n">
        <v>1</v>
      </c>
      <c r="G8111" s="37" t="n">
        <v>1</v>
      </c>
      <c r="H8111" s="37" t="n">
        <v>2</v>
      </c>
      <c r="I8111" s="37" t="n">
        <v>0</v>
      </c>
      <c r="J8111" s="40" t="n">
        <f aca="false">IF(C8111=0,"",D8111/C8111)</f>
        <v>1</v>
      </c>
    </row>
    <row r="8112" customFormat="false" ht="15" hidden="false" customHeight="false" outlineLevel="0" collapsed="false">
      <c r="A8112" s="37" t="s">
        <v>1475</v>
      </c>
      <c r="B8112" s="37" t="s">
        <v>279</v>
      </c>
      <c r="C8112" s="37" t="n">
        <v>22</v>
      </c>
      <c r="D8112" s="37" t="n">
        <v>21</v>
      </c>
      <c r="E8112" s="37" t="n">
        <v>0</v>
      </c>
      <c r="F8112" s="37" t="n">
        <v>1</v>
      </c>
      <c r="G8112" s="37" t="n">
        <v>0</v>
      </c>
      <c r="H8112" s="37" t="n">
        <v>0</v>
      </c>
      <c r="I8112" s="37" t="n">
        <v>1</v>
      </c>
      <c r="J8112" s="40" t="n">
        <f aca="false">IF(C8112=0,"",D8112/C8112)</f>
        <v>0.954545454545455</v>
      </c>
    </row>
    <row r="8113" customFormat="false" ht="15" hidden="false" customHeight="false" outlineLevel="0" collapsed="false">
      <c r="A8113" s="37" t="s">
        <v>1475</v>
      </c>
      <c r="B8113" s="37" t="s">
        <v>280</v>
      </c>
      <c r="C8113" s="37" t="n">
        <v>22</v>
      </c>
      <c r="D8113" s="37" t="n">
        <v>18</v>
      </c>
      <c r="E8113" s="37" t="n">
        <v>2</v>
      </c>
      <c r="F8113" s="37" t="n">
        <v>1</v>
      </c>
      <c r="G8113" s="37" t="n">
        <v>0</v>
      </c>
      <c r="H8113" s="37" t="n">
        <v>1</v>
      </c>
      <c r="I8113" s="37" t="n">
        <v>2</v>
      </c>
      <c r="J8113" s="40" t="n">
        <f aca="false">IF(C8113=0,"",D8113/C8113)</f>
        <v>0.818181818181818</v>
      </c>
    </row>
    <row r="8114" customFormat="false" ht="15" hidden="false" customHeight="false" outlineLevel="0" collapsed="false">
      <c r="A8114" s="37" t="s">
        <v>1475</v>
      </c>
      <c r="B8114" s="37" t="s">
        <v>281</v>
      </c>
      <c r="C8114" s="37" t="n">
        <v>22</v>
      </c>
      <c r="D8114" s="37" t="n">
        <v>19</v>
      </c>
      <c r="E8114" s="37" t="n">
        <v>0</v>
      </c>
      <c r="F8114" s="37" t="n">
        <v>1</v>
      </c>
      <c r="G8114" s="37" t="n">
        <v>0</v>
      </c>
      <c r="H8114" s="37" t="n">
        <v>0</v>
      </c>
      <c r="I8114" s="37" t="n">
        <v>0</v>
      </c>
      <c r="J8114" s="40" t="n">
        <f aca="false">IF(C8114=0,"",D8114/C8114)</f>
        <v>0.863636363636364</v>
      </c>
    </row>
    <row r="8115" customFormat="false" ht="15" hidden="false" customHeight="false" outlineLevel="0" collapsed="false">
      <c r="A8115" s="37" t="s">
        <v>1476</v>
      </c>
      <c r="B8115" s="37" t="s">
        <v>279</v>
      </c>
      <c r="C8115" s="37" t="n">
        <v>22</v>
      </c>
      <c r="D8115" s="37" t="n">
        <v>20</v>
      </c>
      <c r="E8115" s="37" t="n">
        <v>1</v>
      </c>
      <c r="F8115" s="37" t="n">
        <v>1</v>
      </c>
      <c r="G8115" s="37" t="n">
        <v>0</v>
      </c>
      <c r="H8115" s="37" t="n">
        <v>1</v>
      </c>
      <c r="I8115" s="37" t="n">
        <v>2</v>
      </c>
      <c r="J8115" s="40" t="n">
        <f aca="false">IF(C8115=0,"",D8115/C8115)</f>
        <v>0.909090909090909</v>
      </c>
    </row>
    <row r="8116" customFormat="false" ht="15" hidden="false" customHeight="false" outlineLevel="0" collapsed="false">
      <c r="A8116" s="37" t="s">
        <v>1476</v>
      </c>
      <c r="B8116" s="37" t="s">
        <v>280</v>
      </c>
      <c r="C8116" s="37" t="n">
        <v>22</v>
      </c>
      <c r="D8116" s="37" t="n">
        <v>20</v>
      </c>
      <c r="E8116" s="37" t="n">
        <v>1</v>
      </c>
      <c r="F8116" s="37" t="n">
        <v>0</v>
      </c>
      <c r="G8116" s="37" t="n">
        <v>0</v>
      </c>
      <c r="H8116" s="37" t="n">
        <v>3</v>
      </c>
      <c r="I8116" s="37" t="n">
        <v>8</v>
      </c>
      <c r="J8116" s="40" t="n">
        <f aca="false">IF(C8116=0,"",D8116/C8116)</f>
        <v>0.909090909090909</v>
      </c>
    </row>
    <row r="8117" customFormat="false" ht="15" hidden="false" customHeight="false" outlineLevel="0" collapsed="false">
      <c r="A8117" s="37" t="s">
        <v>1476</v>
      </c>
      <c r="B8117" s="37" t="s">
        <v>281</v>
      </c>
      <c r="C8117" s="37" t="n">
        <v>22</v>
      </c>
      <c r="D8117" s="37" t="n">
        <v>20</v>
      </c>
      <c r="E8117" s="37" t="n">
        <v>1</v>
      </c>
      <c r="F8117" s="37" t="n">
        <v>1</v>
      </c>
      <c r="G8117" s="37" t="n">
        <v>1</v>
      </c>
      <c r="H8117" s="37" t="n">
        <v>1</v>
      </c>
      <c r="I8117" s="37" t="n">
        <v>1</v>
      </c>
      <c r="J8117" s="40" t="n">
        <f aca="false">IF(C8117=0,"",D8117/C8117)</f>
        <v>0.909090909090909</v>
      </c>
    </row>
    <row r="8118" customFormat="false" ht="15" hidden="false" customHeight="false" outlineLevel="0" collapsed="false">
      <c r="A8118" s="37" t="s">
        <v>1478</v>
      </c>
      <c r="B8118" s="37" t="s">
        <v>270</v>
      </c>
      <c r="C8118" s="37" t="n">
        <v>22</v>
      </c>
      <c r="D8118" s="37" t="n">
        <v>21</v>
      </c>
      <c r="E8118" s="37" t="n">
        <v>1</v>
      </c>
      <c r="F8118" s="37" t="n">
        <v>1</v>
      </c>
      <c r="G8118" s="37" t="n">
        <v>0</v>
      </c>
      <c r="H8118" s="37" t="n">
        <v>1</v>
      </c>
      <c r="I8118" s="37" t="n">
        <v>3</v>
      </c>
      <c r="J8118" s="40" t="n">
        <f aca="false">IF(C8118=0,"",D8118/C8118)</f>
        <v>0.954545454545455</v>
      </c>
    </row>
    <row r="8119" customFormat="false" ht="15" hidden="false" customHeight="false" outlineLevel="0" collapsed="false">
      <c r="A8119" s="37" t="s">
        <v>1478</v>
      </c>
      <c r="B8119" s="37" t="s">
        <v>271</v>
      </c>
      <c r="C8119" s="37" t="n">
        <v>22</v>
      </c>
      <c r="D8119" s="37" t="n">
        <v>20</v>
      </c>
      <c r="E8119" s="37" t="n">
        <v>0</v>
      </c>
      <c r="F8119" s="37" t="n">
        <v>0</v>
      </c>
      <c r="G8119" s="37" t="n">
        <v>0</v>
      </c>
      <c r="H8119" s="37" t="n">
        <v>0</v>
      </c>
      <c r="I8119" s="37" t="n">
        <v>0</v>
      </c>
      <c r="J8119" s="40" t="n">
        <f aca="false">IF(C8119=0,"",D8119/C8119)</f>
        <v>0.909090909090909</v>
      </c>
    </row>
    <row r="8120" customFormat="false" ht="15" hidden="false" customHeight="false" outlineLevel="0" collapsed="false">
      <c r="A8120" s="37" t="s">
        <v>1478</v>
      </c>
      <c r="B8120" s="37" t="s">
        <v>272</v>
      </c>
      <c r="C8120" s="37" t="n">
        <v>22</v>
      </c>
      <c r="D8120" s="37" t="n">
        <v>21</v>
      </c>
      <c r="E8120" s="37" t="n">
        <v>0</v>
      </c>
      <c r="F8120" s="37" t="n">
        <v>2</v>
      </c>
      <c r="G8120" s="37" t="n">
        <v>0</v>
      </c>
      <c r="H8120" s="37" t="n">
        <v>5</v>
      </c>
      <c r="I8120" s="37" t="n">
        <v>2</v>
      </c>
      <c r="J8120" s="40" t="n">
        <f aca="false">IF(C8120=0,"",D8120/C8120)</f>
        <v>0.954545454545455</v>
      </c>
    </row>
    <row r="8121" customFormat="false" ht="15" hidden="false" customHeight="false" outlineLevel="0" collapsed="false">
      <c r="A8121" s="37" t="s">
        <v>1478</v>
      </c>
      <c r="B8121" s="37" t="s">
        <v>273</v>
      </c>
      <c r="C8121" s="37" t="n">
        <v>22</v>
      </c>
      <c r="D8121" s="37" t="n">
        <v>22</v>
      </c>
      <c r="E8121" s="37" t="n">
        <v>1</v>
      </c>
      <c r="F8121" s="37" t="n">
        <v>0</v>
      </c>
      <c r="G8121" s="37" t="n">
        <v>1</v>
      </c>
      <c r="H8121" s="37" t="n">
        <v>1</v>
      </c>
      <c r="I8121" s="37" t="n">
        <v>1</v>
      </c>
      <c r="J8121" s="40" t="n">
        <f aca="false">IF(C8121=0,"",D8121/C8121)</f>
        <v>1</v>
      </c>
    </row>
    <row r="8122" customFormat="false" ht="15" hidden="false" customHeight="false" outlineLevel="0" collapsed="false">
      <c r="A8122" s="37" t="s">
        <v>1478</v>
      </c>
      <c r="B8122" s="37" t="s">
        <v>274</v>
      </c>
      <c r="C8122" s="37" t="n">
        <v>22</v>
      </c>
      <c r="D8122" s="37" t="n">
        <v>20</v>
      </c>
      <c r="E8122" s="37" t="n">
        <v>1</v>
      </c>
      <c r="F8122" s="37" t="n">
        <v>1</v>
      </c>
      <c r="G8122" s="37" t="n">
        <v>0</v>
      </c>
      <c r="H8122" s="37" t="n">
        <v>1</v>
      </c>
      <c r="I8122" s="37" t="n">
        <v>3</v>
      </c>
      <c r="J8122" s="40" t="n">
        <f aca="false">IF(C8122=0,"",D8122/C8122)</f>
        <v>0.909090909090909</v>
      </c>
    </row>
    <row r="8123" customFormat="false" ht="15" hidden="false" customHeight="false" outlineLevel="0" collapsed="false">
      <c r="A8123" s="37" t="s">
        <v>1478</v>
      </c>
      <c r="B8123" s="37" t="s">
        <v>275</v>
      </c>
      <c r="C8123" s="37" t="n">
        <v>22</v>
      </c>
      <c r="D8123" s="37" t="n">
        <v>20</v>
      </c>
      <c r="E8123" s="37" t="n">
        <v>1</v>
      </c>
      <c r="F8123" s="37" t="n">
        <v>1</v>
      </c>
      <c r="G8123" s="37" t="n">
        <v>0</v>
      </c>
      <c r="H8123" s="37" t="n">
        <v>1</v>
      </c>
      <c r="I8123" s="37" t="n">
        <v>0</v>
      </c>
      <c r="J8123" s="40" t="n">
        <f aca="false">IF(C8123=0,"",D8123/C8123)</f>
        <v>0.909090909090909</v>
      </c>
    </row>
    <row r="8124" customFormat="false" ht="15" hidden="false" customHeight="false" outlineLevel="0" collapsed="false">
      <c r="A8124" s="37" t="s">
        <v>1478</v>
      </c>
      <c r="B8124" s="37" t="s">
        <v>276</v>
      </c>
      <c r="C8124" s="37" t="n">
        <v>22</v>
      </c>
      <c r="D8124" s="37" t="n">
        <v>21</v>
      </c>
      <c r="E8124" s="37" t="n">
        <v>0</v>
      </c>
      <c r="F8124" s="37" t="n">
        <v>2</v>
      </c>
      <c r="G8124" s="37" t="n">
        <v>0</v>
      </c>
      <c r="H8124" s="37" t="n">
        <v>2</v>
      </c>
      <c r="I8124" s="37" t="n">
        <v>0</v>
      </c>
      <c r="J8124" s="40" t="n">
        <f aca="false">IF(C8124=0,"",D8124/C8124)</f>
        <v>0.954545454545455</v>
      </c>
    </row>
    <row r="8125" customFormat="false" ht="15" hidden="false" customHeight="false" outlineLevel="0" collapsed="false">
      <c r="A8125" s="37" t="s">
        <v>1478</v>
      </c>
      <c r="B8125" s="37" t="s">
        <v>277</v>
      </c>
      <c r="C8125" s="37" t="n">
        <v>22</v>
      </c>
      <c r="D8125" s="37" t="n">
        <v>21</v>
      </c>
      <c r="E8125" s="37" t="n">
        <v>0</v>
      </c>
      <c r="F8125" s="37" t="n">
        <v>0</v>
      </c>
      <c r="G8125" s="37" t="n">
        <v>0</v>
      </c>
      <c r="H8125" s="37" t="n">
        <v>1</v>
      </c>
      <c r="I8125" s="37" t="n">
        <v>1</v>
      </c>
      <c r="J8125" s="40" t="n">
        <f aca="false">IF(C8125=0,"",D8125/C8125)</f>
        <v>0.954545454545455</v>
      </c>
    </row>
    <row r="8126" customFormat="false" ht="15" hidden="false" customHeight="false" outlineLevel="0" collapsed="false">
      <c r="A8126" s="37" t="s">
        <v>1478</v>
      </c>
      <c r="B8126" s="37" t="s">
        <v>278</v>
      </c>
      <c r="C8126" s="37" t="n">
        <v>22</v>
      </c>
      <c r="D8126" s="37" t="n">
        <v>19</v>
      </c>
      <c r="E8126" s="37" t="n">
        <v>1</v>
      </c>
      <c r="F8126" s="37" t="n">
        <v>0</v>
      </c>
      <c r="G8126" s="37" t="n">
        <v>0</v>
      </c>
      <c r="H8126" s="37" t="n">
        <v>0</v>
      </c>
      <c r="I8126" s="37" t="n">
        <v>0</v>
      </c>
      <c r="J8126" s="40" t="n">
        <f aca="false">IF(C8126=0,"",D8126/C8126)</f>
        <v>0.863636363636364</v>
      </c>
    </row>
    <row r="8127" customFormat="false" ht="15" hidden="false" customHeight="false" outlineLevel="0" collapsed="false">
      <c r="A8127" s="37" t="s">
        <v>1478</v>
      </c>
      <c r="B8127" s="37" t="s">
        <v>279</v>
      </c>
      <c r="C8127" s="37" t="n">
        <v>22</v>
      </c>
      <c r="D8127" s="37" t="n">
        <v>22</v>
      </c>
      <c r="E8127" s="37" t="n">
        <v>0</v>
      </c>
      <c r="F8127" s="37" t="n">
        <v>1</v>
      </c>
      <c r="G8127" s="37" t="n">
        <v>0</v>
      </c>
      <c r="H8127" s="37" t="n">
        <v>3</v>
      </c>
      <c r="I8127" s="37" t="n">
        <v>1</v>
      </c>
      <c r="J8127" s="40" t="n">
        <f aca="false">IF(C8127=0,"",D8127/C8127)</f>
        <v>1</v>
      </c>
    </row>
    <row r="8128" customFormat="false" ht="15" hidden="false" customHeight="false" outlineLevel="0" collapsed="false">
      <c r="A8128" s="37" t="s">
        <v>1478</v>
      </c>
      <c r="B8128" s="37" t="s">
        <v>280</v>
      </c>
      <c r="C8128" s="37" t="n">
        <v>22</v>
      </c>
      <c r="D8128" s="37" t="n">
        <v>20</v>
      </c>
      <c r="E8128" s="37" t="n">
        <v>1</v>
      </c>
      <c r="F8128" s="37" t="n">
        <v>3</v>
      </c>
      <c r="G8128" s="37" t="n">
        <v>0</v>
      </c>
      <c r="H8128" s="37" t="n">
        <v>1</v>
      </c>
      <c r="I8128" s="37" t="n">
        <v>0</v>
      </c>
      <c r="J8128" s="40" t="n">
        <f aca="false">IF(C8128=0,"",D8128/C8128)</f>
        <v>0.909090909090909</v>
      </c>
    </row>
    <row r="8129" customFormat="false" ht="15" hidden="false" customHeight="false" outlineLevel="0" collapsed="false">
      <c r="A8129" s="37" t="s">
        <v>1478</v>
      </c>
      <c r="B8129" s="37" t="s">
        <v>281</v>
      </c>
      <c r="C8129" s="37" t="n">
        <v>22</v>
      </c>
      <c r="D8129" s="37" t="n">
        <v>20</v>
      </c>
      <c r="E8129" s="37" t="n">
        <v>0</v>
      </c>
      <c r="F8129" s="37" t="n">
        <v>2</v>
      </c>
      <c r="G8129" s="37" t="n">
        <v>0</v>
      </c>
      <c r="H8129" s="37" t="n">
        <v>1</v>
      </c>
      <c r="I8129" s="37" t="n">
        <v>2</v>
      </c>
      <c r="J8129" s="40" t="n">
        <f aca="false">IF(C8129=0,"",D8129/C8129)</f>
        <v>0.909090909090909</v>
      </c>
    </row>
    <row r="8130" customFormat="false" ht="15" hidden="false" customHeight="false" outlineLevel="0" collapsed="false">
      <c r="A8130" s="37" t="s">
        <v>1479</v>
      </c>
      <c r="B8130" s="37" t="s">
        <v>270</v>
      </c>
      <c r="C8130" s="37" t="n">
        <v>22</v>
      </c>
      <c r="D8130" s="37" t="n">
        <v>21</v>
      </c>
      <c r="E8130" s="37" t="n">
        <v>0</v>
      </c>
      <c r="F8130" s="37" t="n">
        <v>1</v>
      </c>
      <c r="G8130" s="37" t="n">
        <v>0</v>
      </c>
      <c r="H8130" s="37" t="n">
        <v>1</v>
      </c>
      <c r="I8130" s="37" t="n">
        <v>3</v>
      </c>
      <c r="J8130" s="40" t="n">
        <f aca="false">IF(C8130=0,"",D8130/C8130)</f>
        <v>0.954545454545455</v>
      </c>
    </row>
    <row r="8131" customFormat="false" ht="15" hidden="false" customHeight="false" outlineLevel="0" collapsed="false">
      <c r="A8131" s="37" t="s">
        <v>1479</v>
      </c>
      <c r="B8131" s="37" t="s">
        <v>271</v>
      </c>
      <c r="C8131" s="37" t="n">
        <v>22</v>
      </c>
      <c r="D8131" s="37" t="n">
        <v>22</v>
      </c>
      <c r="E8131" s="37" t="n">
        <v>1</v>
      </c>
      <c r="F8131" s="37" t="n">
        <v>0</v>
      </c>
      <c r="G8131" s="37" t="n">
        <v>0</v>
      </c>
      <c r="H8131" s="37" t="n">
        <v>1</v>
      </c>
      <c r="I8131" s="37" t="n">
        <v>0</v>
      </c>
      <c r="J8131" s="40" t="n">
        <f aca="false">IF(C8131=0,"",D8131/C8131)</f>
        <v>1</v>
      </c>
    </row>
    <row r="8132" customFormat="false" ht="15" hidden="false" customHeight="false" outlineLevel="0" collapsed="false">
      <c r="A8132" s="37" t="s">
        <v>1479</v>
      </c>
      <c r="B8132" s="37" t="s">
        <v>272</v>
      </c>
      <c r="C8132" s="37" t="n">
        <v>22</v>
      </c>
      <c r="D8132" s="37" t="n">
        <v>21</v>
      </c>
      <c r="E8132" s="37" t="n">
        <v>3</v>
      </c>
      <c r="F8132" s="37" t="n">
        <v>1</v>
      </c>
      <c r="G8132" s="37" t="n">
        <v>0</v>
      </c>
      <c r="H8132" s="37" t="n">
        <v>4</v>
      </c>
      <c r="I8132" s="37" t="n">
        <v>0</v>
      </c>
      <c r="J8132" s="40" t="n">
        <f aca="false">IF(C8132=0,"",D8132/C8132)</f>
        <v>0.954545454545455</v>
      </c>
    </row>
    <row r="8133" customFormat="false" ht="15" hidden="false" customHeight="false" outlineLevel="0" collapsed="false">
      <c r="A8133" s="37" t="s">
        <v>1479</v>
      </c>
      <c r="B8133" s="37" t="s">
        <v>273</v>
      </c>
      <c r="C8133" s="37" t="n">
        <v>22</v>
      </c>
      <c r="D8133" s="37" t="n">
        <v>22</v>
      </c>
      <c r="E8133" s="37" t="n">
        <v>0</v>
      </c>
      <c r="F8133" s="37" t="n">
        <v>2</v>
      </c>
      <c r="G8133" s="37" t="n">
        <v>1</v>
      </c>
      <c r="H8133" s="37" t="n">
        <v>1</v>
      </c>
      <c r="I8133" s="37" t="n">
        <v>0</v>
      </c>
      <c r="J8133" s="40" t="n">
        <f aca="false">IF(C8133=0,"",D8133/C8133)</f>
        <v>1</v>
      </c>
    </row>
    <row r="8134" customFormat="false" ht="15" hidden="false" customHeight="false" outlineLevel="0" collapsed="false">
      <c r="A8134" s="37" t="s">
        <v>1479</v>
      </c>
      <c r="B8134" s="37" t="s">
        <v>274</v>
      </c>
      <c r="C8134" s="37" t="n">
        <v>22</v>
      </c>
      <c r="D8134" s="37" t="n">
        <v>18</v>
      </c>
      <c r="E8134" s="37" t="n">
        <v>1</v>
      </c>
      <c r="F8134" s="37" t="n">
        <v>2</v>
      </c>
      <c r="G8134" s="37" t="n">
        <v>0</v>
      </c>
      <c r="H8134" s="37" t="n">
        <v>1</v>
      </c>
      <c r="I8134" s="37" t="n">
        <v>1</v>
      </c>
      <c r="J8134" s="40" t="n">
        <f aca="false">IF(C8134=0,"",D8134/C8134)</f>
        <v>0.818181818181818</v>
      </c>
    </row>
    <row r="8135" customFormat="false" ht="15" hidden="false" customHeight="false" outlineLevel="0" collapsed="false">
      <c r="A8135" s="37" t="s">
        <v>1479</v>
      </c>
      <c r="B8135" s="37" t="s">
        <v>275</v>
      </c>
      <c r="C8135" s="37" t="n">
        <v>22</v>
      </c>
      <c r="D8135" s="37" t="n">
        <v>21</v>
      </c>
      <c r="E8135" s="37" t="n">
        <v>0</v>
      </c>
      <c r="F8135" s="37" t="n">
        <v>0</v>
      </c>
      <c r="G8135" s="37" t="n">
        <v>0</v>
      </c>
      <c r="H8135" s="37" t="n">
        <v>2</v>
      </c>
      <c r="I8135" s="37" t="n">
        <v>1</v>
      </c>
      <c r="J8135" s="40" t="n">
        <f aca="false">IF(C8135=0,"",D8135/C8135)</f>
        <v>0.954545454545455</v>
      </c>
    </row>
    <row r="8136" customFormat="false" ht="15" hidden="false" customHeight="false" outlineLevel="0" collapsed="false">
      <c r="A8136" s="37" t="s">
        <v>1479</v>
      </c>
      <c r="B8136" s="37" t="s">
        <v>276</v>
      </c>
      <c r="C8136" s="37" t="n">
        <v>22</v>
      </c>
      <c r="D8136" s="37" t="n">
        <v>22</v>
      </c>
      <c r="E8136" s="37" t="n">
        <v>0</v>
      </c>
      <c r="F8136" s="37" t="n">
        <v>0</v>
      </c>
      <c r="G8136" s="37" t="n">
        <v>0</v>
      </c>
      <c r="H8136" s="37" t="n">
        <v>0</v>
      </c>
      <c r="I8136" s="37" t="n">
        <v>1</v>
      </c>
      <c r="J8136" s="40" t="n">
        <f aca="false">IF(C8136=0,"",D8136/C8136)</f>
        <v>1</v>
      </c>
    </row>
    <row r="8137" customFormat="false" ht="15" hidden="false" customHeight="false" outlineLevel="0" collapsed="false">
      <c r="A8137" s="37" t="s">
        <v>1479</v>
      </c>
      <c r="B8137" s="37" t="s">
        <v>277</v>
      </c>
      <c r="C8137" s="37" t="n">
        <v>22</v>
      </c>
      <c r="D8137" s="37" t="n">
        <v>22</v>
      </c>
      <c r="E8137" s="37" t="n">
        <v>0</v>
      </c>
      <c r="F8137" s="37" t="n">
        <v>2</v>
      </c>
      <c r="G8137" s="37" t="n">
        <v>1</v>
      </c>
      <c r="H8137" s="37" t="n">
        <v>3</v>
      </c>
      <c r="I8137" s="37" t="n">
        <v>0</v>
      </c>
      <c r="J8137" s="40" t="n">
        <f aca="false">IF(C8137=0,"",D8137/C8137)</f>
        <v>1</v>
      </c>
    </row>
    <row r="8138" customFormat="false" ht="15" hidden="false" customHeight="false" outlineLevel="0" collapsed="false">
      <c r="A8138" s="37" t="s">
        <v>1479</v>
      </c>
      <c r="B8138" s="37" t="s">
        <v>278</v>
      </c>
      <c r="C8138" s="37" t="n">
        <v>22</v>
      </c>
      <c r="D8138" s="37" t="n">
        <v>21</v>
      </c>
      <c r="E8138" s="37" t="n">
        <v>1</v>
      </c>
      <c r="F8138" s="37" t="n">
        <v>1</v>
      </c>
      <c r="G8138" s="37" t="n">
        <v>0</v>
      </c>
      <c r="H8138" s="37" t="n">
        <v>3</v>
      </c>
      <c r="I8138" s="37" t="n">
        <v>0</v>
      </c>
      <c r="J8138" s="40" t="n">
        <f aca="false">IF(C8138=0,"",D8138/C8138)</f>
        <v>0.954545454545455</v>
      </c>
    </row>
    <row r="8139" customFormat="false" ht="15" hidden="false" customHeight="false" outlineLevel="0" collapsed="false">
      <c r="A8139" s="37" t="s">
        <v>1479</v>
      </c>
      <c r="B8139" s="37" t="s">
        <v>279</v>
      </c>
      <c r="C8139" s="37" t="n">
        <v>22</v>
      </c>
      <c r="D8139" s="37" t="n">
        <v>21</v>
      </c>
      <c r="E8139" s="37" t="n">
        <v>1</v>
      </c>
      <c r="F8139" s="37" t="n">
        <v>1</v>
      </c>
      <c r="G8139" s="37" t="n">
        <v>0</v>
      </c>
      <c r="H8139" s="37" t="n">
        <v>2</v>
      </c>
      <c r="I8139" s="37" t="n">
        <v>4</v>
      </c>
      <c r="J8139" s="40" t="n">
        <f aca="false">IF(C8139=0,"",D8139/C8139)</f>
        <v>0.954545454545455</v>
      </c>
    </row>
    <row r="8140" customFormat="false" ht="15" hidden="false" customHeight="false" outlineLevel="0" collapsed="false">
      <c r="A8140" s="37" t="s">
        <v>1479</v>
      </c>
      <c r="B8140" s="37" t="s">
        <v>280</v>
      </c>
      <c r="C8140" s="37" t="n">
        <v>22</v>
      </c>
      <c r="D8140" s="37" t="n">
        <v>20</v>
      </c>
      <c r="E8140" s="37" t="n">
        <v>1</v>
      </c>
      <c r="F8140" s="37" t="n">
        <v>0</v>
      </c>
      <c r="G8140" s="37" t="n">
        <v>1</v>
      </c>
      <c r="H8140" s="37" t="n">
        <v>0</v>
      </c>
      <c r="I8140" s="37" t="n">
        <v>3</v>
      </c>
      <c r="J8140" s="40" t="n">
        <f aca="false">IF(C8140=0,"",D8140/C8140)</f>
        <v>0.909090909090909</v>
      </c>
    </row>
    <row r="8141" customFormat="false" ht="15" hidden="false" customHeight="false" outlineLevel="0" collapsed="false">
      <c r="A8141" s="37" t="s">
        <v>1479</v>
      </c>
      <c r="B8141" s="37" t="s">
        <v>281</v>
      </c>
      <c r="C8141" s="37" t="n">
        <v>22</v>
      </c>
      <c r="D8141" s="37" t="n">
        <v>20</v>
      </c>
      <c r="E8141" s="37" t="n">
        <v>1</v>
      </c>
      <c r="F8141" s="37" t="n">
        <v>0</v>
      </c>
      <c r="G8141" s="37" t="n">
        <v>0</v>
      </c>
      <c r="H8141" s="37" t="n">
        <v>3</v>
      </c>
      <c r="I8141" s="37" t="n">
        <v>0</v>
      </c>
      <c r="J8141" s="40" t="n">
        <f aca="false">IF(C8141=0,"",D8141/C8141)</f>
        <v>0.909090909090909</v>
      </c>
    </row>
    <row r="8142" customFormat="false" ht="15" hidden="false" customHeight="false" outlineLevel="0" collapsed="false">
      <c r="A8142" s="37" t="s">
        <v>913</v>
      </c>
      <c r="B8142" s="37" t="s">
        <v>270</v>
      </c>
      <c r="C8142" s="37" t="n">
        <v>22</v>
      </c>
      <c r="D8142" s="37" t="n">
        <v>22</v>
      </c>
      <c r="E8142" s="37" t="n">
        <v>0</v>
      </c>
      <c r="F8142" s="37" t="n">
        <v>0</v>
      </c>
      <c r="G8142" s="37" t="n">
        <v>0</v>
      </c>
      <c r="H8142" s="37" t="n">
        <v>1</v>
      </c>
      <c r="I8142" s="37" t="n">
        <v>1</v>
      </c>
      <c r="J8142" s="40" t="n">
        <f aca="false">IF(C8142=0,"",D8142/C8142)</f>
        <v>1</v>
      </c>
    </row>
    <row r="8143" customFormat="false" ht="15" hidden="false" customHeight="false" outlineLevel="0" collapsed="false">
      <c r="A8143" s="37" t="s">
        <v>913</v>
      </c>
      <c r="B8143" s="37" t="s">
        <v>271</v>
      </c>
      <c r="C8143" s="37" t="n">
        <v>22</v>
      </c>
      <c r="D8143" s="37" t="n">
        <v>22</v>
      </c>
      <c r="E8143" s="37" t="n">
        <v>0</v>
      </c>
      <c r="F8143" s="37" t="n">
        <v>0</v>
      </c>
      <c r="G8143" s="37" t="n">
        <v>0</v>
      </c>
      <c r="H8143" s="37" t="n">
        <v>1</v>
      </c>
      <c r="I8143" s="37" t="n">
        <v>3</v>
      </c>
      <c r="J8143" s="40" t="n">
        <f aca="false">IF(C8143=0,"",D8143/C8143)</f>
        <v>1</v>
      </c>
    </row>
    <row r="8144" customFormat="false" ht="15" hidden="false" customHeight="false" outlineLevel="0" collapsed="false">
      <c r="A8144" s="37" t="s">
        <v>913</v>
      </c>
      <c r="B8144" s="37" t="s">
        <v>272</v>
      </c>
      <c r="C8144" s="37" t="n">
        <v>22</v>
      </c>
      <c r="D8144" s="37" t="n">
        <v>21</v>
      </c>
      <c r="E8144" s="37" t="n">
        <v>1</v>
      </c>
      <c r="F8144" s="37" t="n">
        <v>1</v>
      </c>
      <c r="G8144" s="37" t="n">
        <v>0</v>
      </c>
      <c r="H8144" s="37" t="n">
        <v>2</v>
      </c>
      <c r="I8144" s="37" t="n">
        <v>0</v>
      </c>
      <c r="J8144" s="40" t="n">
        <f aca="false">IF(C8144=0,"",D8144/C8144)</f>
        <v>0.954545454545455</v>
      </c>
    </row>
    <row r="8145" customFormat="false" ht="15" hidden="false" customHeight="false" outlineLevel="0" collapsed="false">
      <c r="A8145" s="37" t="s">
        <v>913</v>
      </c>
      <c r="B8145" s="37" t="s">
        <v>273</v>
      </c>
      <c r="C8145" s="37" t="n">
        <v>22</v>
      </c>
      <c r="D8145" s="37" t="n">
        <v>20</v>
      </c>
      <c r="E8145" s="37" t="n">
        <v>1</v>
      </c>
      <c r="F8145" s="37" t="n">
        <v>2</v>
      </c>
      <c r="G8145" s="37" t="n">
        <v>1</v>
      </c>
      <c r="H8145" s="37" t="n">
        <v>2</v>
      </c>
      <c r="I8145" s="37" t="n">
        <v>4</v>
      </c>
      <c r="J8145" s="40" t="n">
        <f aca="false">IF(C8145=0,"",D8145/C8145)</f>
        <v>0.909090909090909</v>
      </c>
    </row>
    <row r="8146" customFormat="false" ht="15" hidden="false" customHeight="false" outlineLevel="0" collapsed="false">
      <c r="A8146" s="37" t="s">
        <v>913</v>
      </c>
      <c r="B8146" s="37" t="s">
        <v>274</v>
      </c>
      <c r="C8146" s="37" t="n">
        <v>22</v>
      </c>
      <c r="D8146" s="37" t="n">
        <v>20</v>
      </c>
      <c r="E8146" s="37" t="n">
        <v>3</v>
      </c>
      <c r="F8146" s="37" t="n">
        <v>1</v>
      </c>
      <c r="G8146" s="37" t="n">
        <v>1</v>
      </c>
      <c r="H8146" s="37" t="n">
        <v>2</v>
      </c>
      <c r="I8146" s="37" t="n">
        <v>2</v>
      </c>
      <c r="J8146" s="40" t="n">
        <f aca="false">IF(C8146=0,"",D8146/C8146)</f>
        <v>0.909090909090909</v>
      </c>
    </row>
    <row r="8147" customFormat="false" ht="15" hidden="false" customHeight="false" outlineLevel="0" collapsed="false">
      <c r="A8147" s="37" t="s">
        <v>913</v>
      </c>
      <c r="B8147" s="37" t="s">
        <v>275</v>
      </c>
      <c r="C8147" s="37" t="n">
        <v>22</v>
      </c>
      <c r="D8147" s="37" t="n">
        <v>21</v>
      </c>
      <c r="E8147" s="37" t="n">
        <v>0</v>
      </c>
      <c r="F8147" s="37" t="n">
        <v>2</v>
      </c>
      <c r="G8147" s="37" t="n">
        <v>1</v>
      </c>
      <c r="H8147" s="37" t="n">
        <v>1</v>
      </c>
      <c r="I8147" s="37" t="n">
        <v>1</v>
      </c>
      <c r="J8147" s="40" t="n">
        <f aca="false">IF(C8147=0,"",D8147/C8147)</f>
        <v>0.954545454545455</v>
      </c>
    </row>
    <row r="8148" customFormat="false" ht="15" hidden="false" customHeight="false" outlineLevel="0" collapsed="false">
      <c r="A8148" s="37" t="s">
        <v>913</v>
      </c>
      <c r="B8148" s="37" t="s">
        <v>276</v>
      </c>
      <c r="C8148" s="37" t="n">
        <v>22</v>
      </c>
      <c r="D8148" s="37" t="n">
        <v>21</v>
      </c>
      <c r="E8148" s="37" t="n">
        <v>1</v>
      </c>
      <c r="F8148" s="37" t="n">
        <v>0</v>
      </c>
      <c r="G8148" s="37" t="n">
        <v>0</v>
      </c>
      <c r="H8148" s="37" t="n">
        <v>1</v>
      </c>
      <c r="I8148" s="37" t="n">
        <v>6</v>
      </c>
      <c r="J8148" s="40" t="n">
        <f aca="false">IF(C8148=0,"",D8148/C8148)</f>
        <v>0.954545454545455</v>
      </c>
    </row>
    <row r="8149" customFormat="false" ht="15" hidden="false" customHeight="false" outlineLevel="0" collapsed="false">
      <c r="A8149" s="37" t="s">
        <v>913</v>
      </c>
      <c r="B8149" s="37" t="s">
        <v>277</v>
      </c>
      <c r="C8149" s="37" t="n">
        <v>22</v>
      </c>
      <c r="D8149" s="37" t="n">
        <v>20</v>
      </c>
      <c r="E8149" s="37" t="n">
        <v>1</v>
      </c>
      <c r="F8149" s="37" t="n">
        <v>3</v>
      </c>
      <c r="G8149" s="37" t="n">
        <v>0</v>
      </c>
      <c r="H8149" s="37" t="n">
        <v>1</v>
      </c>
      <c r="I8149" s="37" t="n">
        <v>1</v>
      </c>
      <c r="J8149" s="40" t="n">
        <f aca="false">IF(C8149=0,"",D8149/C8149)</f>
        <v>0.909090909090909</v>
      </c>
    </row>
    <row r="8150" customFormat="false" ht="15" hidden="false" customHeight="false" outlineLevel="0" collapsed="false">
      <c r="A8150" s="37" t="s">
        <v>913</v>
      </c>
      <c r="B8150" s="37" t="s">
        <v>278</v>
      </c>
      <c r="C8150" s="37" t="n">
        <v>22</v>
      </c>
      <c r="D8150" s="37" t="n">
        <v>21</v>
      </c>
      <c r="E8150" s="37" t="n">
        <v>0</v>
      </c>
      <c r="F8150" s="37" t="n">
        <v>2</v>
      </c>
      <c r="G8150" s="37" t="n">
        <v>0</v>
      </c>
      <c r="H8150" s="37" t="n">
        <v>1</v>
      </c>
      <c r="I8150" s="37" t="n">
        <v>4</v>
      </c>
      <c r="J8150" s="40" t="n">
        <f aca="false">IF(C8150=0,"",D8150/C8150)</f>
        <v>0.954545454545455</v>
      </c>
    </row>
    <row r="8151" customFormat="false" ht="15" hidden="false" customHeight="false" outlineLevel="0" collapsed="false">
      <c r="A8151" s="37" t="s">
        <v>913</v>
      </c>
      <c r="B8151" s="37" t="s">
        <v>279</v>
      </c>
      <c r="C8151" s="37" t="n">
        <v>22</v>
      </c>
      <c r="D8151" s="37" t="n">
        <v>22</v>
      </c>
      <c r="E8151" s="37" t="n">
        <v>2</v>
      </c>
      <c r="F8151" s="37" t="n">
        <v>1</v>
      </c>
      <c r="G8151" s="37" t="n">
        <v>1</v>
      </c>
      <c r="H8151" s="37" t="n">
        <v>0</v>
      </c>
      <c r="I8151" s="37" t="n">
        <v>1</v>
      </c>
      <c r="J8151" s="40" t="n">
        <f aca="false">IF(C8151=0,"",D8151/C8151)</f>
        <v>1</v>
      </c>
    </row>
    <row r="8152" customFormat="false" ht="15" hidden="false" customHeight="false" outlineLevel="0" collapsed="false">
      <c r="A8152" s="37" t="s">
        <v>913</v>
      </c>
      <c r="B8152" s="37" t="s">
        <v>280</v>
      </c>
      <c r="C8152" s="37" t="n">
        <v>22</v>
      </c>
      <c r="D8152" s="37" t="n">
        <v>21</v>
      </c>
      <c r="E8152" s="37" t="n">
        <v>0</v>
      </c>
      <c r="F8152" s="37" t="n">
        <v>1</v>
      </c>
      <c r="G8152" s="37" t="n">
        <v>0</v>
      </c>
      <c r="H8152" s="37" t="n">
        <v>3</v>
      </c>
      <c r="I8152" s="37" t="n">
        <v>3</v>
      </c>
      <c r="J8152" s="40" t="n">
        <f aca="false">IF(C8152=0,"",D8152/C8152)</f>
        <v>0.954545454545455</v>
      </c>
    </row>
    <row r="8153" customFormat="false" ht="15" hidden="false" customHeight="false" outlineLevel="0" collapsed="false">
      <c r="A8153" s="37" t="s">
        <v>913</v>
      </c>
      <c r="B8153" s="37" t="s">
        <v>281</v>
      </c>
      <c r="C8153" s="37" t="n">
        <v>22</v>
      </c>
      <c r="D8153" s="37" t="n">
        <v>21</v>
      </c>
      <c r="E8153" s="37" t="n">
        <v>0</v>
      </c>
      <c r="F8153" s="37" t="n">
        <v>1</v>
      </c>
      <c r="G8153" s="37" t="n">
        <v>0</v>
      </c>
      <c r="H8153" s="37" t="n">
        <v>1</v>
      </c>
      <c r="I8153" s="37" t="n">
        <v>0</v>
      </c>
      <c r="J8153" s="40" t="n">
        <f aca="false">IF(C8153=0,"",D8153/C8153)</f>
        <v>0.954545454545455</v>
      </c>
    </row>
    <row r="8154" customFormat="false" ht="15" hidden="false" customHeight="false" outlineLevel="0" collapsed="false">
      <c r="A8154" s="37" t="s">
        <v>1480</v>
      </c>
      <c r="B8154" s="37" t="s">
        <v>270</v>
      </c>
      <c r="C8154" s="37" t="n">
        <v>22</v>
      </c>
      <c r="D8154" s="37" t="n">
        <v>21</v>
      </c>
      <c r="E8154" s="37" t="n">
        <v>1</v>
      </c>
      <c r="F8154" s="37" t="n">
        <v>0</v>
      </c>
      <c r="G8154" s="37" t="n">
        <v>0</v>
      </c>
      <c r="H8154" s="37" t="n">
        <v>3</v>
      </c>
      <c r="I8154" s="37" t="n">
        <v>0</v>
      </c>
      <c r="J8154" s="40" t="n">
        <f aca="false">IF(C8154=0,"",D8154/C8154)</f>
        <v>0.954545454545455</v>
      </c>
    </row>
    <row r="8155" customFormat="false" ht="15" hidden="false" customHeight="false" outlineLevel="0" collapsed="false">
      <c r="A8155" s="37" t="s">
        <v>1480</v>
      </c>
      <c r="B8155" s="37" t="s">
        <v>271</v>
      </c>
      <c r="C8155" s="37" t="n">
        <v>22</v>
      </c>
      <c r="D8155" s="37" t="n">
        <v>22</v>
      </c>
      <c r="E8155" s="37" t="n">
        <v>3</v>
      </c>
      <c r="F8155" s="37" t="n">
        <v>3</v>
      </c>
      <c r="G8155" s="37" t="n">
        <v>0</v>
      </c>
      <c r="H8155" s="37" t="n">
        <v>2</v>
      </c>
      <c r="I8155" s="37" t="n">
        <v>0</v>
      </c>
      <c r="J8155" s="40" t="n">
        <f aca="false">IF(C8155=0,"",D8155/C8155)</f>
        <v>1</v>
      </c>
    </row>
    <row r="8156" customFormat="false" ht="15" hidden="false" customHeight="false" outlineLevel="0" collapsed="false">
      <c r="A8156" s="37" t="s">
        <v>1480</v>
      </c>
      <c r="B8156" s="37" t="s">
        <v>272</v>
      </c>
      <c r="C8156" s="37" t="n">
        <v>22</v>
      </c>
      <c r="D8156" s="37" t="n">
        <v>22</v>
      </c>
      <c r="E8156" s="37" t="n">
        <v>1</v>
      </c>
      <c r="F8156" s="37" t="n">
        <v>0</v>
      </c>
      <c r="G8156" s="37" t="n">
        <v>0</v>
      </c>
      <c r="H8156" s="37" t="n">
        <v>2</v>
      </c>
      <c r="I8156" s="37" t="n">
        <v>2</v>
      </c>
      <c r="J8156" s="40" t="n">
        <f aca="false">IF(C8156=0,"",D8156/C8156)</f>
        <v>1</v>
      </c>
    </row>
    <row r="8157" customFormat="false" ht="15" hidden="false" customHeight="false" outlineLevel="0" collapsed="false">
      <c r="A8157" s="37" t="s">
        <v>1480</v>
      </c>
      <c r="B8157" s="37" t="s">
        <v>273</v>
      </c>
      <c r="C8157" s="37" t="n">
        <v>22</v>
      </c>
      <c r="D8157" s="37" t="n">
        <v>21</v>
      </c>
      <c r="E8157" s="37" t="n">
        <v>0</v>
      </c>
      <c r="F8157" s="37" t="n">
        <v>1</v>
      </c>
      <c r="G8157" s="37" t="n">
        <v>0</v>
      </c>
      <c r="H8157" s="37" t="n">
        <v>1</v>
      </c>
      <c r="I8157" s="37" t="n">
        <v>1</v>
      </c>
      <c r="J8157" s="40" t="n">
        <f aca="false">IF(C8157=0,"",D8157/C8157)</f>
        <v>0.954545454545455</v>
      </c>
    </row>
    <row r="8158" customFormat="false" ht="15" hidden="false" customHeight="false" outlineLevel="0" collapsed="false">
      <c r="A8158" s="37" t="s">
        <v>1480</v>
      </c>
      <c r="B8158" s="37" t="s">
        <v>274</v>
      </c>
      <c r="C8158" s="37" t="n">
        <v>22</v>
      </c>
      <c r="D8158" s="37" t="n">
        <v>21</v>
      </c>
      <c r="E8158" s="37" t="n">
        <v>1</v>
      </c>
      <c r="F8158" s="37" t="n">
        <v>0</v>
      </c>
      <c r="G8158" s="37" t="n">
        <v>0</v>
      </c>
      <c r="H8158" s="37" t="n">
        <v>2</v>
      </c>
      <c r="I8158" s="37" t="n">
        <v>5</v>
      </c>
      <c r="J8158" s="40" t="n">
        <f aca="false">IF(C8158=0,"",D8158/C8158)</f>
        <v>0.954545454545455</v>
      </c>
    </row>
    <row r="8159" customFormat="false" ht="15" hidden="false" customHeight="false" outlineLevel="0" collapsed="false">
      <c r="A8159" s="37" t="s">
        <v>1480</v>
      </c>
      <c r="B8159" s="37" t="s">
        <v>275</v>
      </c>
      <c r="C8159" s="37" t="n">
        <v>22</v>
      </c>
      <c r="D8159" s="37" t="n">
        <v>22</v>
      </c>
      <c r="E8159" s="37" t="n">
        <v>0</v>
      </c>
      <c r="F8159" s="37" t="n">
        <v>1</v>
      </c>
      <c r="G8159" s="37" t="n">
        <v>0</v>
      </c>
      <c r="H8159" s="37" t="n">
        <v>2</v>
      </c>
      <c r="I8159" s="37" t="n">
        <v>1</v>
      </c>
      <c r="J8159" s="40" t="n">
        <f aca="false">IF(C8159=0,"",D8159/C8159)</f>
        <v>1</v>
      </c>
    </row>
    <row r="8160" customFormat="false" ht="15" hidden="false" customHeight="false" outlineLevel="0" collapsed="false">
      <c r="A8160" s="37" t="s">
        <v>1480</v>
      </c>
      <c r="B8160" s="37" t="s">
        <v>276</v>
      </c>
      <c r="C8160" s="37" t="n">
        <v>22</v>
      </c>
      <c r="D8160" s="37" t="n">
        <v>21</v>
      </c>
      <c r="E8160" s="37" t="n">
        <v>1</v>
      </c>
      <c r="F8160" s="37" t="n">
        <v>3</v>
      </c>
      <c r="G8160" s="37" t="n">
        <v>0</v>
      </c>
      <c r="H8160" s="37" t="n">
        <v>4</v>
      </c>
      <c r="I8160" s="37" t="n">
        <v>0</v>
      </c>
      <c r="J8160" s="40" t="n">
        <f aca="false">IF(C8160=0,"",D8160/C8160)</f>
        <v>0.954545454545455</v>
      </c>
    </row>
    <row r="8161" customFormat="false" ht="15" hidden="false" customHeight="false" outlineLevel="0" collapsed="false">
      <c r="A8161" s="37" t="s">
        <v>1480</v>
      </c>
      <c r="B8161" s="37" t="s">
        <v>277</v>
      </c>
      <c r="C8161" s="37" t="n">
        <v>22</v>
      </c>
      <c r="D8161" s="37" t="n">
        <v>18</v>
      </c>
      <c r="E8161" s="37" t="n">
        <v>2</v>
      </c>
      <c r="F8161" s="37" t="n">
        <v>1</v>
      </c>
      <c r="G8161" s="37" t="n">
        <v>0</v>
      </c>
      <c r="H8161" s="37" t="n">
        <v>2</v>
      </c>
      <c r="I8161" s="37" t="n">
        <v>1</v>
      </c>
      <c r="J8161" s="40" t="n">
        <f aca="false">IF(C8161=0,"",D8161/C8161)</f>
        <v>0.818181818181818</v>
      </c>
    </row>
    <row r="8162" customFormat="false" ht="15" hidden="false" customHeight="false" outlineLevel="0" collapsed="false">
      <c r="A8162" s="37" t="s">
        <v>1480</v>
      </c>
      <c r="B8162" s="37" t="s">
        <v>278</v>
      </c>
      <c r="C8162" s="37" t="n">
        <v>22</v>
      </c>
      <c r="D8162" s="37" t="n">
        <v>20</v>
      </c>
      <c r="E8162" s="37" t="n">
        <v>0</v>
      </c>
      <c r="F8162" s="37" t="n">
        <v>0</v>
      </c>
      <c r="G8162" s="37" t="n">
        <v>0</v>
      </c>
      <c r="H8162" s="37" t="n">
        <v>2</v>
      </c>
      <c r="I8162" s="37" t="n">
        <v>0</v>
      </c>
      <c r="J8162" s="40" t="n">
        <f aca="false">IF(C8162=0,"",D8162/C8162)</f>
        <v>0.909090909090909</v>
      </c>
    </row>
    <row r="8163" customFormat="false" ht="15" hidden="false" customHeight="false" outlineLevel="0" collapsed="false">
      <c r="A8163" s="37" t="s">
        <v>1480</v>
      </c>
      <c r="B8163" s="37" t="s">
        <v>279</v>
      </c>
      <c r="C8163" s="37" t="n">
        <v>22</v>
      </c>
      <c r="D8163" s="37" t="n">
        <v>21</v>
      </c>
      <c r="E8163" s="37" t="n">
        <v>0</v>
      </c>
      <c r="F8163" s="37" t="n">
        <v>0</v>
      </c>
      <c r="G8163" s="37" t="n">
        <v>0</v>
      </c>
      <c r="H8163" s="37" t="n">
        <v>1</v>
      </c>
      <c r="I8163" s="37" t="n">
        <v>0</v>
      </c>
      <c r="J8163" s="40" t="n">
        <f aca="false">IF(C8163=0,"",D8163/C8163)</f>
        <v>0.954545454545455</v>
      </c>
    </row>
    <row r="8164" customFormat="false" ht="15" hidden="false" customHeight="false" outlineLevel="0" collapsed="false">
      <c r="A8164" s="37" t="s">
        <v>1480</v>
      </c>
      <c r="B8164" s="37" t="s">
        <v>280</v>
      </c>
      <c r="C8164" s="37" t="n">
        <v>22</v>
      </c>
      <c r="D8164" s="37" t="n">
        <v>21</v>
      </c>
      <c r="E8164" s="37" t="n">
        <v>0</v>
      </c>
      <c r="F8164" s="37" t="n">
        <v>1</v>
      </c>
      <c r="G8164" s="37" t="n">
        <v>1</v>
      </c>
      <c r="H8164" s="37" t="n">
        <v>1</v>
      </c>
      <c r="I8164" s="37" t="n">
        <v>0</v>
      </c>
      <c r="J8164" s="40" t="n">
        <f aca="false">IF(C8164=0,"",D8164/C8164)</f>
        <v>0.954545454545455</v>
      </c>
    </row>
    <row r="8165" customFormat="false" ht="15" hidden="false" customHeight="false" outlineLevel="0" collapsed="false">
      <c r="A8165" s="37" t="s">
        <v>1480</v>
      </c>
      <c r="B8165" s="37" t="s">
        <v>281</v>
      </c>
      <c r="C8165" s="37" t="n">
        <v>22</v>
      </c>
      <c r="D8165" s="37" t="n">
        <v>19</v>
      </c>
      <c r="E8165" s="37" t="n">
        <v>0</v>
      </c>
      <c r="F8165" s="37" t="n">
        <v>1</v>
      </c>
      <c r="G8165" s="37" t="n">
        <v>0</v>
      </c>
      <c r="H8165" s="37" t="n">
        <v>0</v>
      </c>
      <c r="I8165" s="37" t="n">
        <v>1</v>
      </c>
      <c r="J8165" s="40" t="n">
        <f aca="false">IF(C8165=0,"",D8165/C8165)</f>
        <v>0.863636363636364</v>
      </c>
    </row>
    <row r="8166" customFormat="false" ht="15" hidden="false" customHeight="false" outlineLevel="0" collapsed="false">
      <c r="A8166" s="37" t="s">
        <v>1482</v>
      </c>
      <c r="B8166" s="37" t="s">
        <v>270</v>
      </c>
      <c r="C8166" s="37" t="n">
        <v>22</v>
      </c>
      <c r="D8166" s="37" t="n">
        <v>19</v>
      </c>
      <c r="E8166" s="37" t="n">
        <v>0</v>
      </c>
      <c r="F8166" s="37" t="n">
        <v>0</v>
      </c>
      <c r="G8166" s="37" t="n">
        <v>0</v>
      </c>
      <c r="H8166" s="37" t="n">
        <v>2</v>
      </c>
      <c r="I8166" s="37" t="n">
        <v>3</v>
      </c>
      <c r="J8166" s="40" t="n">
        <f aca="false">IF(C8166=0,"",D8166/C8166)</f>
        <v>0.863636363636364</v>
      </c>
    </row>
    <row r="8167" customFormat="false" ht="15" hidden="false" customHeight="false" outlineLevel="0" collapsed="false">
      <c r="A8167" s="37" t="s">
        <v>1482</v>
      </c>
      <c r="B8167" s="37" t="s">
        <v>271</v>
      </c>
      <c r="C8167" s="37" t="n">
        <v>22</v>
      </c>
      <c r="D8167" s="37" t="n">
        <v>21</v>
      </c>
      <c r="E8167" s="37" t="n">
        <v>0</v>
      </c>
      <c r="F8167" s="37" t="n">
        <v>0</v>
      </c>
      <c r="G8167" s="37" t="n">
        <v>0</v>
      </c>
      <c r="H8167" s="37" t="n">
        <v>1</v>
      </c>
      <c r="I8167" s="37" t="n">
        <v>22</v>
      </c>
      <c r="J8167" s="40" t="n">
        <f aca="false">IF(C8167=0,"",D8167/C8167)</f>
        <v>0.954545454545455</v>
      </c>
    </row>
    <row r="8168" customFormat="false" ht="15" hidden="false" customHeight="false" outlineLevel="0" collapsed="false">
      <c r="A8168" s="37" t="s">
        <v>1482</v>
      </c>
      <c r="B8168" s="37" t="s">
        <v>272</v>
      </c>
      <c r="C8168" s="37" t="n">
        <v>22</v>
      </c>
      <c r="D8168" s="37" t="n">
        <v>20</v>
      </c>
      <c r="E8168" s="37" t="n">
        <v>0</v>
      </c>
      <c r="F8168" s="37" t="n">
        <v>0</v>
      </c>
      <c r="G8168" s="37" t="n">
        <v>0</v>
      </c>
      <c r="H8168" s="37" t="n">
        <v>1</v>
      </c>
      <c r="I8168" s="37" t="n">
        <v>14</v>
      </c>
      <c r="J8168" s="40" t="n">
        <f aca="false">IF(C8168=0,"",D8168/C8168)</f>
        <v>0.909090909090909</v>
      </c>
    </row>
    <row r="8169" customFormat="false" ht="15" hidden="false" customHeight="false" outlineLevel="0" collapsed="false">
      <c r="A8169" s="37" t="s">
        <v>1482</v>
      </c>
      <c r="B8169" s="37" t="s">
        <v>273</v>
      </c>
      <c r="C8169" s="37" t="n">
        <v>22</v>
      </c>
      <c r="D8169" s="37" t="n">
        <v>20</v>
      </c>
      <c r="E8169" s="37" t="n">
        <v>1</v>
      </c>
      <c r="F8169" s="37" t="n">
        <v>0</v>
      </c>
      <c r="G8169" s="37" t="n">
        <v>0</v>
      </c>
      <c r="H8169" s="37" t="n">
        <v>0</v>
      </c>
      <c r="I8169" s="37" t="n">
        <v>0</v>
      </c>
      <c r="J8169" s="40" t="n">
        <f aca="false">IF(C8169=0,"",D8169/C8169)</f>
        <v>0.909090909090909</v>
      </c>
    </row>
    <row r="8170" customFormat="false" ht="15" hidden="false" customHeight="false" outlineLevel="0" collapsed="false">
      <c r="A8170" s="37" t="s">
        <v>1482</v>
      </c>
      <c r="B8170" s="37" t="s">
        <v>274</v>
      </c>
      <c r="C8170" s="37" t="n">
        <v>22</v>
      </c>
      <c r="D8170" s="37" t="n">
        <v>22</v>
      </c>
      <c r="E8170" s="37" t="n">
        <v>0</v>
      </c>
      <c r="F8170" s="37" t="n">
        <v>1</v>
      </c>
      <c r="G8170" s="37" t="n">
        <v>2</v>
      </c>
      <c r="H8170" s="37" t="n">
        <v>2</v>
      </c>
      <c r="I8170" s="37" t="n">
        <v>15</v>
      </c>
      <c r="J8170" s="40" t="n">
        <f aca="false">IF(C8170=0,"",D8170/C8170)</f>
        <v>1</v>
      </c>
    </row>
    <row r="8171" customFormat="false" ht="15" hidden="false" customHeight="false" outlineLevel="0" collapsed="false">
      <c r="A8171" s="37" t="s">
        <v>1482</v>
      </c>
      <c r="B8171" s="37" t="s">
        <v>275</v>
      </c>
      <c r="C8171" s="37" t="n">
        <v>22</v>
      </c>
      <c r="D8171" s="37" t="n">
        <v>19</v>
      </c>
      <c r="E8171" s="37" t="n">
        <v>2</v>
      </c>
      <c r="F8171" s="37" t="n">
        <v>1</v>
      </c>
      <c r="G8171" s="37" t="n">
        <v>1</v>
      </c>
      <c r="H8171" s="37" t="n">
        <v>0</v>
      </c>
      <c r="I8171" s="37" t="n">
        <v>22</v>
      </c>
      <c r="J8171" s="40" t="n">
        <f aca="false">IF(C8171=0,"",D8171/C8171)</f>
        <v>0.863636363636364</v>
      </c>
    </row>
    <row r="8172" customFormat="false" ht="15" hidden="false" customHeight="false" outlineLevel="0" collapsed="false">
      <c r="A8172" s="37" t="s">
        <v>1482</v>
      </c>
      <c r="B8172" s="37" t="s">
        <v>276</v>
      </c>
      <c r="C8172" s="37" t="n">
        <v>22</v>
      </c>
      <c r="D8172" s="37" t="n">
        <v>21</v>
      </c>
      <c r="E8172" s="37" t="n">
        <v>0</v>
      </c>
      <c r="F8172" s="37" t="n">
        <v>1</v>
      </c>
      <c r="G8172" s="37" t="n">
        <v>0</v>
      </c>
      <c r="H8172" s="37" t="n">
        <v>1</v>
      </c>
      <c r="I8172" s="37" t="n">
        <v>12</v>
      </c>
      <c r="J8172" s="40" t="n">
        <f aca="false">IF(C8172=0,"",D8172/C8172)</f>
        <v>0.954545454545455</v>
      </c>
    </row>
    <row r="8173" customFormat="false" ht="15" hidden="false" customHeight="false" outlineLevel="0" collapsed="false">
      <c r="A8173" s="37" t="s">
        <v>1482</v>
      </c>
      <c r="B8173" s="37" t="s">
        <v>277</v>
      </c>
      <c r="C8173" s="37" t="n">
        <v>22</v>
      </c>
      <c r="D8173" s="37" t="n">
        <v>20</v>
      </c>
      <c r="E8173" s="37" t="n">
        <v>0</v>
      </c>
      <c r="F8173" s="37" t="n">
        <v>0</v>
      </c>
      <c r="G8173" s="37" t="n">
        <v>0</v>
      </c>
      <c r="H8173" s="37" t="n">
        <v>3</v>
      </c>
      <c r="I8173" s="37" t="n">
        <v>14</v>
      </c>
      <c r="J8173" s="40" t="n">
        <f aca="false">IF(C8173=0,"",D8173/C8173)</f>
        <v>0.909090909090909</v>
      </c>
    </row>
    <row r="8174" customFormat="false" ht="15" hidden="false" customHeight="false" outlineLevel="0" collapsed="false">
      <c r="A8174" s="37" t="s">
        <v>1482</v>
      </c>
      <c r="B8174" s="37" t="s">
        <v>278</v>
      </c>
      <c r="C8174" s="37" t="n">
        <v>22</v>
      </c>
      <c r="D8174" s="37" t="n">
        <v>20</v>
      </c>
      <c r="E8174" s="37" t="n">
        <v>0</v>
      </c>
      <c r="F8174" s="37" t="n">
        <v>0</v>
      </c>
      <c r="G8174" s="37" t="n">
        <v>0</v>
      </c>
      <c r="H8174" s="37" t="n">
        <v>0</v>
      </c>
      <c r="I8174" s="37" t="n">
        <v>4</v>
      </c>
      <c r="J8174" s="40" t="n">
        <f aca="false">IF(C8174=0,"",D8174/C8174)</f>
        <v>0.909090909090909</v>
      </c>
    </row>
    <row r="8175" customFormat="false" ht="15" hidden="false" customHeight="false" outlineLevel="0" collapsed="false">
      <c r="A8175" s="37" t="s">
        <v>1482</v>
      </c>
      <c r="B8175" s="37" t="s">
        <v>279</v>
      </c>
      <c r="C8175" s="37" t="n">
        <v>22</v>
      </c>
      <c r="D8175" s="37" t="n">
        <v>20</v>
      </c>
      <c r="E8175" s="37" t="n">
        <v>2</v>
      </c>
      <c r="F8175" s="37" t="n">
        <v>1</v>
      </c>
      <c r="G8175" s="37" t="n">
        <v>1</v>
      </c>
      <c r="H8175" s="37" t="n">
        <v>3</v>
      </c>
      <c r="I8175" s="37" t="n">
        <v>13</v>
      </c>
      <c r="J8175" s="40" t="n">
        <f aca="false">IF(C8175=0,"",D8175/C8175)</f>
        <v>0.909090909090909</v>
      </c>
    </row>
    <row r="8176" customFormat="false" ht="15" hidden="false" customHeight="false" outlineLevel="0" collapsed="false">
      <c r="A8176" s="37" t="s">
        <v>1482</v>
      </c>
      <c r="B8176" s="37" t="s">
        <v>280</v>
      </c>
      <c r="C8176" s="37" t="n">
        <v>22</v>
      </c>
      <c r="D8176" s="37" t="n">
        <v>21</v>
      </c>
      <c r="E8176" s="37" t="n">
        <v>1</v>
      </c>
      <c r="F8176" s="37" t="n">
        <v>1</v>
      </c>
      <c r="G8176" s="37" t="n">
        <v>0</v>
      </c>
      <c r="H8176" s="37" t="n">
        <v>0</v>
      </c>
      <c r="I8176" s="37" t="n">
        <v>10</v>
      </c>
      <c r="J8176" s="40" t="n">
        <f aca="false">IF(C8176=0,"",D8176/C8176)</f>
        <v>0.954545454545455</v>
      </c>
    </row>
    <row r="8177" customFormat="false" ht="15" hidden="false" customHeight="false" outlineLevel="0" collapsed="false">
      <c r="A8177" s="37" t="s">
        <v>1482</v>
      </c>
      <c r="B8177" s="37" t="s">
        <v>281</v>
      </c>
      <c r="C8177" s="37" t="n">
        <v>22</v>
      </c>
      <c r="D8177" s="37" t="n">
        <v>21</v>
      </c>
      <c r="E8177" s="37" t="n">
        <v>0</v>
      </c>
      <c r="F8177" s="37" t="n">
        <v>0</v>
      </c>
      <c r="G8177" s="37" t="n">
        <v>0</v>
      </c>
      <c r="H8177" s="37" t="n">
        <v>2</v>
      </c>
      <c r="I8177" s="37" t="n">
        <v>16</v>
      </c>
      <c r="J8177" s="40" t="n">
        <f aca="false">IF(C8177=0,"",D8177/C8177)</f>
        <v>0.954545454545455</v>
      </c>
    </row>
    <row r="8178" customFormat="false" ht="15" hidden="false" customHeight="false" outlineLevel="0" collapsed="false">
      <c r="A8178" s="37" t="s">
        <v>1483</v>
      </c>
      <c r="B8178" s="37" t="s">
        <v>273</v>
      </c>
      <c r="C8178" s="37" t="n">
        <v>22</v>
      </c>
      <c r="D8178" s="37" t="n">
        <v>21</v>
      </c>
      <c r="E8178" s="37" t="n">
        <v>0</v>
      </c>
      <c r="F8178" s="37" t="n">
        <v>0</v>
      </c>
      <c r="G8178" s="37" t="n">
        <v>0</v>
      </c>
      <c r="H8178" s="37" t="n">
        <v>3</v>
      </c>
      <c r="I8178" s="37" t="n">
        <v>1</v>
      </c>
      <c r="J8178" s="40" t="n">
        <f aca="false">IF(C8178=0,"",D8178/C8178)</f>
        <v>0.954545454545455</v>
      </c>
    </row>
    <row r="8179" customFormat="false" ht="15" hidden="false" customHeight="false" outlineLevel="0" collapsed="false">
      <c r="A8179" s="37" t="s">
        <v>1483</v>
      </c>
      <c r="B8179" s="37" t="s">
        <v>274</v>
      </c>
      <c r="C8179" s="37" t="n">
        <v>22</v>
      </c>
      <c r="D8179" s="37" t="n">
        <v>19</v>
      </c>
      <c r="E8179" s="37" t="n">
        <v>2</v>
      </c>
      <c r="F8179" s="37" t="n">
        <v>1</v>
      </c>
      <c r="G8179" s="37" t="n">
        <v>0</v>
      </c>
      <c r="H8179" s="37" t="n">
        <v>3</v>
      </c>
      <c r="I8179" s="37" t="n">
        <v>0</v>
      </c>
      <c r="J8179" s="40" t="n">
        <f aca="false">IF(C8179=0,"",D8179/C8179)</f>
        <v>0.863636363636364</v>
      </c>
    </row>
    <row r="8180" customFormat="false" ht="15" hidden="false" customHeight="false" outlineLevel="0" collapsed="false">
      <c r="A8180" s="37" t="s">
        <v>1483</v>
      </c>
      <c r="B8180" s="37" t="s">
        <v>275</v>
      </c>
      <c r="C8180" s="37" t="n">
        <v>22</v>
      </c>
      <c r="D8180" s="37" t="n">
        <v>22</v>
      </c>
      <c r="E8180" s="37" t="n">
        <v>0</v>
      </c>
      <c r="F8180" s="37" t="n">
        <v>1</v>
      </c>
      <c r="G8180" s="37" t="n">
        <v>0</v>
      </c>
      <c r="H8180" s="37" t="n">
        <v>1</v>
      </c>
      <c r="I8180" s="37" t="n">
        <v>0</v>
      </c>
      <c r="J8180" s="40" t="n">
        <f aca="false">IF(C8180=0,"",D8180/C8180)</f>
        <v>1</v>
      </c>
    </row>
    <row r="8181" customFormat="false" ht="15" hidden="false" customHeight="false" outlineLevel="0" collapsed="false">
      <c r="A8181" s="37" t="s">
        <v>1483</v>
      </c>
      <c r="B8181" s="37" t="s">
        <v>276</v>
      </c>
      <c r="C8181" s="37" t="n">
        <v>22</v>
      </c>
      <c r="D8181" s="37" t="n">
        <v>20</v>
      </c>
      <c r="E8181" s="37" t="n">
        <v>0</v>
      </c>
      <c r="F8181" s="37" t="n">
        <v>0</v>
      </c>
      <c r="G8181" s="37" t="n">
        <v>0</v>
      </c>
      <c r="H8181" s="37" t="n">
        <v>1</v>
      </c>
      <c r="I8181" s="37" t="n">
        <v>2</v>
      </c>
      <c r="J8181" s="40" t="n">
        <f aca="false">IF(C8181=0,"",D8181/C8181)</f>
        <v>0.909090909090909</v>
      </c>
    </row>
    <row r="8182" customFormat="false" ht="15" hidden="false" customHeight="false" outlineLevel="0" collapsed="false">
      <c r="A8182" s="37" t="s">
        <v>1483</v>
      </c>
      <c r="B8182" s="37" t="s">
        <v>277</v>
      </c>
      <c r="C8182" s="37" t="n">
        <v>22</v>
      </c>
      <c r="D8182" s="37" t="n">
        <v>20</v>
      </c>
      <c r="E8182" s="37" t="n">
        <v>0</v>
      </c>
      <c r="F8182" s="37" t="n">
        <v>0</v>
      </c>
      <c r="G8182" s="37" t="n">
        <v>0</v>
      </c>
      <c r="H8182" s="37" t="n">
        <v>0</v>
      </c>
      <c r="I8182" s="37" t="n">
        <v>0</v>
      </c>
      <c r="J8182" s="40" t="n">
        <f aca="false">IF(C8182=0,"",D8182/C8182)</f>
        <v>0.909090909090909</v>
      </c>
    </row>
    <row r="8183" customFormat="false" ht="15" hidden="false" customHeight="false" outlineLevel="0" collapsed="false">
      <c r="A8183" s="37" t="s">
        <v>1483</v>
      </c>
      <c r="B8183" s="37" t="s">
        <v>278</v>
      </c>
      <c r="C8183" s="37" t="n">
        <v>22</v>
      </c>
      <c r="D8183" s="37" t="n">
        <v>20</v>
      </c>
      <c r="E8183" s="37" t="n">
        <v>0</v>
      </c>
      <c r="F8183" s="37" t="n">
        <v>2</v>
      </c>
      <c r="G8183" s="37" t="n">
        <v>0</v>
      </c>
      <c r="H8183" s="37" t="n">
        <v>0</v>
      </c>
      <c r="I8183" s="37" t="n">
        <v>2</v>
      </c>
      <c r="J8183" s="40" t="n">
        <f aca="false">IF(C8183=0,"",D8183/C8183)</f>
        <v>0.909090909090909</v>
      </c>
    </row>
    <row r="8184" customFormat="false" ht="15" hidden="false" customHeight="false" outlineLevel="0" collapsed="false">
      <c r="A8184" s="37" t="s">
        <v>1483</v>
      </c>
      <c r="B8184" s="37" t="s">
        <v>279</v>
      </c>
      <c r="C8184" s="37" t="n">
        <v>22</v>
      </c>
      <c r="D8184" s="37" t="n">
        <v>21</v>
      </c>
      <c r="E8184" s="37" t="n">
        <v>0</v>
      </c>
      <c r="F8184" s="37" t="n">
        <v>0</v>
      </c>
      <c r="G8184" s="37" t="n">
        <v>0</v>
      </c>
      <c r="H8184" s="37" t="n">
        <v>0</v>
      </c>
      <c r="I8184" s="37" t="n">
        <v>2</v>
      </c>
      <c r="J8184" s="40" t="n">
        <f aca="false">IF(C8184=0,"",D8184/C8184)</f>
        <v>0.954545454545455</v>
      </c>
    </row>
    <row r="8185" customFormat="false" ht="15" hidden="false" customHeight="false" outlineLevel="0" collapsed="false">
      <c r="A8185" s="37" t="s">
        <v>1483</v>
      </c>
      <c r="B8185" s="37" t="s">
        <v>280</v>
      </c>
      <c r="C8185" s="37" t="n">
        <v>22</v>
      </c>
      <c r="D8185" s="37" t="n">
        <v>21</v>
      </c>
      <c r="E8185" s="37" t="n">
        <v>1</v>
      </c>
      <c r="F8185" s="37" t="n">
        <v>1</v>
      </c>
      <c r="G8185" s="37" t="n">
        <v>0</v>
      </c>
      <c r="H8185" s="37" t="n">
        <v>2</v>
      </c>
      <c r="I8185" s="37" t="n">
        <v>3</v>
      </c>
      <c r="J8185" s="40" t="n">
        <f aca="false">IF(C8185=0,"",D8185/C8185)</f>
        <v>0.954545454545455</v>
      </c>
    </row>
    <row r="8186" customFormat="false" ht="15" hidden="false" customHeight="false" outlineLevel="0" collapsed="false">
      <c r="A8186" s="37" t="s">
        <v>1483</v>
      </c>
      <c r="B8186" s="37" t="s">
        <v>281</v>
      </c>
      <c r="C8186" s="37" t="n">
        <v>22</v>
      </c>
      <c r="D8186" s="37" t="n">
        <v>21</v>
      </c>
      <c r="E8186" s="37" t="n">
        <v>0</v>
      </c>
      <c r="F8186" s="37" t="n">
        <v>0</v>
      </c>
      <c r="G8186" s="37" t="n">
        <v>1</v>
      </c>
      <c r="H8186" s="37" t="n">
        <v>0</v>
      </c>
      <c r="I8186" s="37" t="n">
        <v>0</v>
      </c>
      <c r="J8186" s="40" t="n">
        <f aca="false">IF(C8186=0,"",D8186/C8186)</f>
        <v>0.954545454545455</v>
      </c>
    </row>
    <row r="8187" customFormat="false" ht="15" hidden="false" customHeight="false" outlineLevel="0" collapsed="false">
      <c r="A8187" s="37" t="s">
        <v>542</v>
      </c>
      <c r="B8187" s="37" t="s">
        <v>270</v>
      </c>
      <c r="C8187" s="37" t="n">
        <v>22</v>
      </c>
      <c r="D8187" s="37" t="n">
        <v>19</v>
      </c>
      <c r="E8187" s="37" t="n">
        <v>0</v>
      </c>
      <c r="F8187" s="37" t="n">
        <v>1</v>
      </c>
      <c r="G8187" s="37" t="n">
        <v>0</v>
      </c>
      <c r="H8187" s="37" t="n">
        <v>3</v>
      </c>
      <c r="I8187" s="37" t="n">
        <v>3</v>
      </c>
      <c r="J8187" s="40" t="n">
        <f aca="false">IF(C8187=0,"",D8187/C8187)</f>
        <v>0.863636363636364</v>
      </c>
    </row>
    <row r="8188" customFormat="false" ht="15" hidden="false" customHeight="false" outlineLevel="0" collapsed="false">
      <c r="A8188" s="37" t="s">
        <v>542</v>
      </c>
      <c r="B8188" s="37" t="s">
        <v>271</v>
      </c>
      <c r="C8188" s="37" t="n">
        <v>22</v>
      </c>
      <c r="D8188" s="37" t="n">
        <v>21</v>
      </c>
      <c r="E8188" s="37" t="n">
        <v>0</v>
      </c>
      <c r="F8188" s="37" t="n">
        <v>2</v>
      </c>
      <c r="G8188" s="37" t="n">
        <v>0</v>
      </c>
      <c r="H8188" s="37" t="n">
        <v>3</v>
      </c>
      <c r="I8188" s="37" t="n">
        <v>4</v>
      </c>
      <c r="J8188" s="40" t="n">
        <f aca="false">IF(C8188=0,"",D8188/C8188)</f>
        <v>0.954545454545455</v>
      </c>
    </row>
    <row r="8189" customFormat="false" ht="15" hidden="false" customHeight="false" outlineLevel="0" collapsed="false">
      <c r="A8189" s="37" t="s">
        <v>542</v>
      </c>
      <c r="B8189" s="37" t="s">
        <v>272</v>
      </c>
      <c r="C8189" s="37" t="n">
        <v>22</v>
      </c>
      <c r="D8189" s="37" t="n">
        <v>20</v>
      </c>
      <c r="E8189" s="37" t="n">
        <v>0</v>
      </c>
      <c r="F8189" s="37" t="n">
        <v>1</v>
      </c>
      <c r="G8189" s="37" t="n">
        <v>1</v>
      </c>
      <c r="H8189" s="37" t="n">
        <v>3</v>
      </c>
      <c r="I8189" s="37" t="n">
        <v>4</v>
      </c>
      <c r="J8189" s="40" t="n">
        <f aca="false">IF(C8189=0,"",D8189/C8189)</f>
        <v>0.909090909090909</v>
      </c>
    </row>
    <row r="8190" customFormat="false" ht="15" hidden="false" customHeight="false" outlineLevel="0" collapsed="false">
      <c r="A8190" s="37" t="s">
        <v>542</v>
      </c>
      <c r="B8190" s="37" t="s">
        <v>273</v>
      </c>
      <c r="C8190" s="37" t="n">
        <v>22</v>
      </c>
      <c r="D8190" s="37" t="n">
        <v>21</v>
      </c>
      <c r="E8190" s="37" t="n">
        <v>1</v>
      </c>
      <c r="F8190" s="37" t="n">
        <v>0</v>
      </c>
      <c r="G8190" s="37" t="n">
        <v>0</v>
      </c>
      <c r="H8190" s="37" t="n">
        <v>1</v>
      </c>
      <c r="I8190" s="37" t="n">
        <v>4</v>
      </c>
      <c r="J8190" s="40" t="n">
        <f aca="false">IF(C8190=0,"",D8190/C8190)</f>
        <v>0.954545454545455</v>
      </c>
    </row>
    <row r="8191" customFormat="false" ht="15" hidden="false" customHeight="false" outlineLevel="0" collapsed="false">
      <c r="A8191" s="37" t="s">
        <v>542</v>
      </c>
      <c r="B8191" s="37" t="s">
        <v>274</v>
      </c>
      <c r="C8191" s="37" t="n">
        <v>22</v>
      </c>
      <c r="D8191" s="37" t="n">
        <v>21</v>
      </c>
      <c r="E8191" s="37" t="n">
        <v>1</v>
      </c>
      <c r="F8191" s="37" t="n">
        <v>0</v>
      </c>
      <c r="G8191" s="37" t="n">
        <v>0</v>
      </c>
      <c r="H8191" s="37" t="n">
        <v>3</v>
      </c>
      <c r="I8191" s="37" t="n">
        <v>5</v>
      </c>
      <c r="J8191" s="40" t="n">
        <f aca="false">IF(C8191=0,"",D8191/C8191)</f>
        <v>0.954545454545455</v>
      </c>
    </row>
    <row r="8192" customFormat="false" ht="15" hidden="false" customHeight="false" outlineLevel="0" collapsed="false">
      <c r="A8192" s="37" t="s">
        <v>542</v>
      </c>
      <c r="B8192" s="37" t="s">
        <v>275</v>
      </c>
      <c r="C8192" s="37" t="n">
        <v>22</v>
      </c>
      <c r="D8192" s="37" t="n">
        <v>21</v>
      </c>
      <c r="E8192" s="37" t="n">
        <v>1</v>
      </c>
      <c r="F8192" s="37" t="n">
        <v>0</v>
      </c>
      <c r="G8192" s="37" t="n">
        <v>0</v>
      </c>
      <c r="H8192" s="37" t="n">
        <v>3</v>
      </c>
      <c r="I8192" s="37" t="n">
        <v>1</v>
      </c>
      <c r="J8192" s="40" t="n">
        <f aca="false">IF(C8192=0,"",D8192/C8192)</f>
        <v>0.954545454545455</v>
      </c>
    </row>
    <row r="8193" customFormat="false" ht="15" hidden="false" customHeight="false" outlineLevel="0" collapsed="false">
      <c r="A8193" s="37" t="s">
        <v>542</v>
      </c>
      <c r="B8193" s="37" t="s">
        <v>276</v>
      </c>
      <c r="C8193" s="37" t="n">
        <v>22</v>
      </c>
      <c r="D8193" s="37" t="n">
        <v>20</v>
      </c>
      <c r="E8193" s="37" t="n">
        <v>0</v>
      </c>
      <c r="F8193" s="37" t="n">
        <v>0</v>
      </c>
      <c r="G8193" s="37" t="n">
        <v>0</v>
      </c>
      <c r="H8193" s="37" t="n">
        <v>1</v>
      </c>
      <c r="I8193" s="37" t="n">
        <v>0</v>
      </c>
      <c r="J8193" s="40" t="n">
        <f aca="false">IF(C8193=0,"",D8193/C8193)</f>
        <v>0.909090909090909</v>
      </c>
    </row>
    <row r="8194" customFormat="false" ht="15" hidden="false" customHeight="false" outlineLevel="0" collapsed="false">
      <c r="A8194" s="37" t="s">
        <v>542</v>
      </c>
      <c r="B8194" s="37" t="s">
        <v>277</v>
      </c>
      <c r="C8194" s="37" t="n">
        <v>22</v>
      </c>
      <c r="D8194" s="37" t="n">
        <v>19</v>
      </c>
      <c r="E8194" s="37" t="n">
        <v>2</v>
      </c>
      <c r="F8194" s="37" t="n">
        <v>1</v>
      </c>
      <c r="G8194" s="37" t="n">
        <v>1</v>
      </c>
      <c r="H8194" s="37" t="n">
        <v>1</v>
      </c>
      <c r="I8194" s="37" t="n">
        <v>1</v>
      </c>
      <c r="J8194" s="40" t="n">
        <f aca="false">IF(C8194=0,"",D8194/C8194)</f>
        <v>0.863636363636364</v>
      </c>
    </row>
    <row r="8195" customFormat="false" ht="15" hidden="false" customHeight="false" outlineLevel="0" collapsed="false">
      <c r="A8195" s="37" t="s">
        <v>542</v>
      </c>
      <c r="B8195" s="37" t="s">
        <v>278</v>
      </c>
      <c r="C8195" s="37" t="n">
        <v>22</v>
      </c>
      <c r="D8195" s="37" t="n">
        <v>21</v>
      </c>
      <c r="E8195" s="37" t="n">
        <v>1</v>
      </c>
      <c r="F8195" s="37" t="n">
        <v>0</v>
      </c>
      <c r="G8195" s="37" t="n">
        <v>0</v>
      </c>
      <c r="H8195" s="37" t="n">
        <v>1</v>
      </c>
      <c r="I8195" s="37" t="n">
        <v>0</v>
      </c>
      <c r="J8195" s="40" t="n">
        <f aca="false">IF(C8195=0,"",D8195/C8195)</f>
        <v>0.954545454545455</v>
      </c>
    </row>
    <row r="8196" customFormat="false" ht="15" hidden="false" customHeight="false" outlineLevel="0" collapsed="false">
      <c r="A8196" s="37" t="s">
        <v>542</v>
      </c>
      <c r="B8196" s="37" t="s">
        <v>279</v>
      </c>
      <c r="C8196" s="37" t="n">
        <v>22</v>
      </c>
      <c r="D8196" s="37" t="n">
        <v>21</v>
      </c>
      <c r="E8196" s="37" t="n">
        <v>0</v>
      </c>
      <c r="F8196" s="37" t="n">
        <v>1</v>
      </c>
      <c r="G8196" s="37" t="n">
        <v>0</v>
      </c>
      <c r="H8196" s="37" t="n">
        <v>0</v>
      </c>
      <c r="I8196" s="37" t="n">
        <v>0</v>
      </c>
      <c r="J8196" s="40" t="n">
        <f aca="false">IF(C8196=0,"",D8196/C8196)</f>
        <v>0.954545454545455</v>
      </c>
    </row>
    <row r="8197" customFormat="false" ht="15" hidden="false" customHeight="false" outlineLevel="0" collapsed="false">
      <c r="A8197" s="37" t="s">
        <v>542</v>
      </c>
      <c r="B8197" s="37" t="s">
        <v>280</v>
      </c>
      <c r="C8197" s="37" t="n">
        <v>22</v>
      </c>
      <c r="D8197" s="37" t="n">
        <v>21</v>
      </c>
      <c r="E8197" s="37" t="n">
        <v>0</v>
      </c>
      <c r="F8197" s="37" t="n">
        <v>0</v>
      </c>
      <c r="G8197" s="37" t="n">
        <v>1</v>
      </c>
      <c r="H8197" s="37" t="n">
        <v>2</v>
      </c>
      <c r="I8197" s="37" t="n">
        <v>0</v>
      </c>
      <c r="J8197" s="40" t="n">
        <f aca="false">IF(C8197=0,"",D8197/C8197)</f>
        <v>0.954545454545455</v>
      </c>
    </row>
    <row r="8198" customFormat="false" ht="15" hidden="false" customHeight="false" outlineLevel="0" collapsed="false">
      <c r="A8198" s="37" t="s">
        <v>542</v>
      </c>
      <c r="B8198" s="37" t="s">
        <v>281</v>
      </c>
      <c r="C8198" s="37" t="n">
        <v>22</v>
      </c>
      <c r="D8198" s="37" t="n">
        <v>20</v>
      </c>
      <c r="E8198" s="37" t="n">
        <v>1</v>
      </c>
      <c r="F8198" s="37" t="n">
        <v>1</v>
      </c>
      <c r="G8198" s="37" t="n">
        <v>0</v>
      </c>
      <c r="H8198" s="37" t="n">
        <v>1</v>
      </c>
      <c r="I8198" s="37" t="n">
        <v>2</v>
      </c>
      <c r="J8198" s="40" t="n">
        <f aca="false">IF(C8198=0,"",D8198/C8198)</f>
        <v>0.909090909090909</v>
      </c>
    </row>
    <row r="8199" customFormat="false" ht="15" hidden="false" customHeight="false" outlineLevel="0" collapsed="false">
      <c r="A8199" s="37" t="s">
        <v>1484</v>
      </c>
      <c r="B8199" s="37" t="s">
        <v>281</v>
      </c>
      <c r="C8199" s="37" t="n">
        <v>22</v>
      </c>
      <c r="D8199" s="37" t="n">
        <v>21</v>
      </c>
      <c r="E8199" s="37" t="n">
        <v>0</v>
      </c>
      <c r="F8199" s="37" t="n">
        <v>2</v>
      </c>
      <c r="G8199" s="37" t="n">
        <v>0</v>
      </c>
      <c r="H8199" s="37" t="n">
        <v>2</v>
      </c>
      <c r="I8199" s="37" t="n">
        <v>1</v>
      </c>
      <c r="J8199" s="40" t="n">
        <f aca="false">IF(C8199=0,"",D8199/C8199)</f>
        <v>0.954545454545455</v>
      </c>
    </row>
    <row r="8200" customFormat="false" ht="15" hidden="false" customHeight="false" outlineLevel="0" collapsed="false">
      <c r="A8200" s="37" t="s">
        <v>1485</v>
      </c>
      <c r="B8200" s="37" t="s">
        <v>270</v>
      </c>
      <c r="C8200" s="37" t="n">
        <v>22</v>
      </c>
      <c r="D8200" s="37" t="n">
        <v>21</v>
      </c>
      <c r="E8200" s="37" t="n">
        <v>2</v>
      </c>
      <c r="F8200" s="37" t="n">
        <v>0</v>
      </c>
      <c r="G8200" s="37" t="n">
        <v>0</v>
      </c>
      <c r="H8200" s="37" t="n">
        <v>2</v>
      </c>
      <c r="I8200" s="37" t="n">
        <v>2</v>
      </c>
      <c r="J8200" s="40" t="n">
        <f aca="false">IF(C8200=0,"",D8200/C8200)</f>
        <v>0.954545454545455</v>
      </c>
    </row>
    <row r="8201" customFormat="false" ht="15" hidden="false" customHeight="false" outlineLevel="0" collapsed="false">
      <c r="A8201" s="37" t="s">
        <v>1485</v>
      </c>
      <c r="B8201" s="37" t="s">
        <v>271</v>
      </c>
      <c r="C8201" s="37" t="n">
        <v>22</v>
      </c>
      <c r="D8201" s="37" t="n">
        <v>20</v>
      </c>
      <c r="E8201" s="37" t="n">
        <v>2</v>
      </c>
      <c r="F8201" s="37" t="n">
        <v>0</v>
      </c>
      <c r="G8201" s="37" t="n">
        <v>0</v>
      </c>
      <c r="H8201" s="37" t="n">
        <v>2</v>
      </c>
      <c r="I8201" s="37" t="n">
        <v>4</v>
      </c>
      <c r="J8201" s="40" t="n">
        <f aca="false">IF(C8201=0,"",D8201/C8201)</f>
        <v>0.909090909090909</v>
      </c>
    </row>
    <row r="8202" customFormat="false" ht="15" hidden="false" customHeight="false" outlineLevel="0" collapsed="false">
      <c r="A8202" s="37" t="s">
        <v>1485</v>
      </c>
      <c r="B8202" s="37" t="s">
        <v>272</v>
      </c>
      <c r="C8202" s="37" t="n">
        <v>22</v>
      </c>
      <c r="D8202" s="37" t="n">
        <v>22</v>
      </c>
      <c r="E8202" s="37" t="n">
        <v>0</v>
      </c>
      <c r="F8202" s="37" t="n">
        <v>4</v>
      </c>
      <c r="G8202" s="37" t="n">
        <v>0</v>
      </c>
      <c r="H8202" s="37" t="n">
        <v>1</v>
      </c>
      <c r="I8202" s="37" t="n">
        <v>2</v>
      </c>
      <c r="J8202" s="40" t="n">
        <f aca="false">IF(C8202=0,"",D8202/C8202)</f>
        <v>1</v>
      </c>
    </row>
    <row r="8203" customFormat="false" ht="15" hidden="false" customHeight="false" outlineLevel="0" collapsed="false">
      <c r="A8203" s="37" t="s">
        <v>1485</v>
      </c>
      <c r="B8203" s="37" t="s">
        <v>273</v>
      </c>
      <c r="C8203" s="37" t="n">
        <v>22</v>
      </c>
      <c r="D8203" s="37" t="n">
        <v>22</v>
      </c>
      <c r="E8203" s="37" t="n">
        <v>1</v>
      </c>
      <c r="F8203" s="37" t="n">
        <v>0</v>
      </c>
      <c r="G8203" s="37" t="n">
        <v>0</v>
      </c>
      <c r="H8203" s="37" t="n">
        <v>1</v>
      </c>
      <c r="I8203" s="37" t="n">
        <v>13</v>
      </c>
      <c r="J8203" s="40" t="n">
        <f aca="false">IF(C8203=0,"",D8203/C8203)</f>
        <v>1</v>
      </c>
    </row>
    <row r="8204" customFormat="false" ht="15" hidden="false" customHeight="false" outlineLevel="0" collapsed="false">
      <c r="A8204" s="37" t="s">
        <v>1485</v>
      </c>
      <c r="B8204" s="37" t="s">
        <v>274</v>
      </c>
      <c r="C8204" s="37" t="n">
        <v>22</v>
      </c>
      <c r="D8204" s="37" t="n">
        <v>20</v>
      </c>
      <c r="E8204" s="37" t="n">
        <v>1</v>
      </c>
      <c r="F8204" s="37" t="n">
        <v>1</v>
      </c>
      <c r="G8204" s="37" t="n">
        <v>0</v>
      </c>
      <c r="H8204" s="37" t="n">
        <v>1</v>
      </c>
      <c r="I8204" s="37" t="n">
        <v>5</v>
      </c>
      <c r="J8204" s="40" t="n">
        <f aca="false">IF(C8204=0,"",D8204/C8204)</f>
        <v>0.909090909090909</v>
      </c>
    </row>
    <row r="8205" customFormat="false" ht="15" hidden="false" customHeight="false" outlineLevel="0" collapsed="false">
      <c r="A8205" s="37" t="s">
        <v>1485</v>
      </c>
      <c r="B8205" s="37" t="s">
        <v>275</v>
      </c>
      <c r="C8205" s="37" t="n">
        <v>22</v>
      </c>
      <c r="D8205" s="37" t="n">
        <v>20</v>
      </c>
      <c r="E8205" s="37" t="n">
        <v>0</v>
      </c>
      <c r="F8205" s="37" t="n">
        <v>1</v>
      </c>
      <c r="G8205" s="37" t="n">
        <v>1</v>
      </c>
      <c r="H8205" s="37" t="n">
        <v>2</v>
      </c>
      <c r="I8205" s="37" t="n">
        <v>10</v>
      </c>
      <c r="J8205" s="40" t="n">
        <f aca="false">IF(C8205=0,"",D8205/C8205)</f>
        <v>0.909090909090909</v>
      </c>
    </row>
    <row r="8206" customFormat="false" ht="15" hidden="false" customHeight="false" outlineLevel="0" collapsed="false">
      <c r="A8206" s="37" t="s">
        <v>1485</v>
      </c>
      <c r="B8206" s="37" t="s">
        <v>276</v>
      </c>
      <c r="C8206" s="37" t="n">
        <v>22</v>
      </c>
      <c r="D8206" s="37" t="n">
        <v>20</v>
      </c>
      <c r="E8206" s="37" t="n">
        <v>1</v>
      </c>
      <c r="F8206" s="37" t="n">
        <v>0</v>
      </c>
      <c r="G8206" s="37" t="n">
        <v>0</v>
      </c>
      <c r="H8206" s="37" t="n">
        <v>1</v>
      </c>
      <c r="I8206" s="37" t="n">
        <v>20</v>
      </c>
      <c r="J8206" s="40" t="n">
        <f aca="false">IF(C8206=0,"",D8206/C8206)</f>
        <v>0.909090909090909</v>
      </c>
    </row>
    <row r="8207" customFormat="false" ht="15" hidden="false" customHeight="false" outlineLevel="0" collapsed="false">
      <c r="A8207" s="37" t="s">
        <v>1485</v>
      </c>
      <c r="B8207" s="37" t="s">
        <v>277</v>
      </c>
      <c r="C8207" s="37" t="n">
        <v>22</v>
      </c>
      <c r="D8207" s="37" t="n">
        <v>21</v>
      </c>
      <c r="E8207" s="37" t="n">
        <v>1</v>
      </c>
      <c r="F8207" s="37" t="n">
        <v>0</v>
      </c>
      <c r="G8207" s="37" t="n">
        <v>0</v>
      </c>
      <c r="H8207" s="37" t="n">
        <v>3</v>
      </c>
      <c r="I8207" s="37" t="n">
        <v>9</v>
      </c>
      <c r="J8207" s="40" t="n">
        <f aca="false">IF(C8207=0,"",D8207/C8207)</f>
        <v>0.954545454545455</v>
      </c>
    </row>
    <row r="8208" customFormat="false" ht="15" hidden="false" customHeight="false" outlineLevel="0" collapsed="false">
      <c r="A8208" s="37" t="s">
        <v>1485</v>
      </c>
      <c r="B8208" s="37" t="s">
        <v>278</v>
      </c>
      <c r="C8208" s="37" t="n">
        <v>22</v>
      </c>
      <c r="D8208" s="37" t="n">
        <v>20</v>
      </c>
      <c r="E8208" s="37" t="n">
        <v>1</v>
      </c>
      <c r="F8208" s="37" t="n">
        <v>0</v>
      </c>
      <c r="G8208" s="37" t="n">
        <v>0</v>
      </c>
      <c r="H8208" s="37" t="n">
        <v>0</v>
      </c>
      <c r="I8208" s="37" t="n">
        <v>16</v>
      </c>
      <c r="J8208" s="40" t="n">
        <f aca="false">IF(C8208=0,"",D8208/C8208)</f>
        <v>0.909090909090909</v>
      </c>
    </row>
    <row r="8209" customFormat="false" ht="15" hidden="false" customHeight="false" outlineLevel="0" collapsed="false">
      <c r="A8209" s="37" t="s">
        <v>1485</v>
      </c>
      <c r="B8209" s="37" t="s">
        <v>279</v>
      </c>
      <c r="C8209" s="37" t="n">
        <v>22</v>
      </c>
      <c r="D8209" s="37" t="n">
        <v>22</v>
      </c>
      <c r="E8209" s="37" t="n">
        <v>1</v>
      </c>
      <c r="F8209" s="37" t="n">
        <v>1</v>
      </c>
      <c r="G8209" s="37" t="n">
        <v>0</v>
      </c>
      <c r="H8209" s="37" t="n">
        <v>2</v>
      </c>
      <c r="I8209" s="37" t="n">
        <v>3</v>
      </c>
      <c r="J8209" s="40" t="n">
        <f aca="false">IF(C8209=0,"",D8209/C8209)</f>
        <v>1</v>
      </c>
    </row>
    <row r="8210" customFormat="false" ht="15" hidden="false" customHeight="false" outlineLevel="0" collapsed="false">
      <c r="A8210" s="37" t="s">
        <v>1485</v>
      </c>
      <c r="B8210" s="37" t="s">
        <v>280</v>
      </c>
      <c r="C8210" s="37" t="n">
        <v>22</v>
      </c>
      <c r="D8210" s="37" t="n">
        <v>19</v>
      </c>
      <c r="E8210" s="37" t="n">
        <v>0</v>
      </c>
      <c r="F8210" s="37" t="n">
        <v>2</v>
      </c>
      <c r="G8210" s="37" t="n">
        <v>0</v>
      </c>
      <c r="H8210" s="37" t="n">
        <v>2</v>
      </c>
      <c r="I8210" s="37" t="n">
        <v>7</v>
      </c>
      <c r="J8210" s="40" t="n">
        <f aca="false">IF(C8210=0,"",D8210/C8210)</f>
        <v>0.863636363636364</v>
      </c>
    </row>
    <row r="8211" customFormat="false" ht="15" hidden="false" customHeight="false" outlineLevel="0" collapsed="false">
      <c r="A8211" s="37" t="s">
        <v>1485</v>
      </c>
      <c r="B8211" s="37" t="s">
        <v>281</v>
      </c>
      <c r="C8211" s="37" t="n">
        <v>22</v>
      </c>
      <c r="D8211" s="37" t="n">
        <v>21</v>
      </c>
      <c r="E8211" s="37" t="n">
        <v>0</v>
      </c>
      <c r="F8211" s="37" t="n">
        <v>1</v>
      </c>
      <c r="G8211" s="37" t="n">
        <v>0</v>
      </c>
      <c r="H8211" s="37" t="n">
        <v>0</v>
      </c>
      <c r="I8211" s="37" t="n">
        <v>11</v>
      </c>
      <c r="J8211" s="40" t="n">
        <f aca="false">IF(C8211=0,"",D8211/C8211)</f>
        <v>0.954545454545455</v>
      </c>
    </row>
    <row r="8212" customFormat="false" ht="15" hidden="false" customHeight="false" outlineLevel="0" collapsed="false">
      <c r="A8212" s="37" t="s">
        <v>1486</v>
      </c>
      <c r="B8212" s="37" t="s">
        <v>270</v>
      </c>
      <c r="C8212" s="37" t="n">
        <v>22</v>
      </c>
      <c r="D8212" s="37" t="n">
        <v>21</v>
      </c>
      <c r="E8212" s="37" t="n">
        <v>0</v>
      </c>
      <c r="F8212" s="37" t="n">
        <v>0</v>
      </c>
      <c r="G8212" s="37" t="n">
        <v>0</v>
      </c>
      <c r="H8212" s="37" t="n">
        <v>0</v>
      </c>
      <c r="I8212" s="37" t="n">
        <v>1</v>
      </c>
      <c r="J8212" s="40" t="n">
        <f aca="false">IF(C8212=0,"",D8212/C8212)</f>
        <v>0.954545454545455</v>
      </c>
    </row>
    <row r="8213" customFormat="false" ht="15" hidden="false" customHeight="false" outlineLevel="0" collapsed="false">
      <c r="A8213" s="37" t="s">
        <v>1486</v>
      </c>
      <c r="B8213" s="37" t="s">
        <v>271</v>
      </c>
      <c r="C8213" s="37" t="n">
        <v>22</v>
      </c>
      <c r="D8213" s="37" t="n">
        <v>20</v>
      </c>
      <c r="E8213" s="37" t="n">
        <v>0</v>
      </c>
      <c r="F8213" s="37" t="n">
        <v>1</v>
      </c>
      <c r="G8213" s="37" t="n">
        <v>0</v>
      </c>
      <c r="H8213" s="37" t="n">
        <v>0</v>
      </c>
      <c r="I8213" s="37" t="n">
        <v>4</v>
      </c>
      <c r="J8213" s="40" t="n">
        <f aca="false">IF(C8213=0,"",D8213/C8213)</f>
        <v>0.909090909090909</v>
      </c>
    </row>
    <row r="8214" customFormat="false" ht="15" hidden="false" customHeight="false" outlineLevel="0" collapsed="false">
      <c r="A8214" s="37" t="s">
        <v>1486</v>
      </c>
      <c r="B8214" s="37" t="s">
        <v>272</v>
      </c>
      <c r="C8214" s="37" t="n">
        <v>22</v>
      </c>
      <c r="D8214" s="37" t="n">
        <v>17</v>
      </c>
      <c r="E8214" s="37" t="n">
        <v>1</v>
      </c>
      <c r="F8214" s="37" t="n">
        <v>2</v>
      </c>
      <c r="G8214" s="37" t="n">
        <v>0</v>
      </c>
      <c r="H8214" s="37" t="n">
        <v>0</v>
      </c>
      <c r="I8214" s="37" t="n">
        <v>1</v>
      </c>
      <c r="J8214" s="40" t="n">
        <f aca="false">IF(C8214=0,"",D8214/C8214)</f>
        <v>0.772727272727273</v>
      </c>
    </row>
    <row r="8215" customFormat="false" ht="15" hidden="false" customHeight="false" outlineLevel="0" collapsed="false">
      <c r="A8215" s="37" t="s">
        <v>1486</v>
      </c>
      <c r="B8215" s="37" t="s">
        <v>273</v>
      </c>
      <c r="C8215" s="37" t="n">
        <v>22</v>
      </c>
      <c r="D8215" s="37" t="n">
        <v>21</v>
      </c>
      <c r="E8215" s="37" t="n">
        <v>1</v>
      </c>
      <c r="F8215" s="37" t="n">
        <v>0</v>
      </c>
      <c r="G8215" s="37" t="n">
        <v>0</v>
      </c>
      <c r="H8215" s="37" t="n">
        <v>3</v>
      </c>
      <c r="I8215" s="37" t="n">
        <v>2</v>
      </c>
      <c r="J8215" s="40" t="n">
        <f aca="false">IF(C8215=0,"",D8215/C8215)</f>
        <v>0.954545454545455</v>
      </c>
    </row>
    <row r="8216" customFormat="false" ht="15" hidden="false" customHeight="false" outlineLevel="0" collapsed="false">
      <c r="A8216" s="37" t="s">
        <v>1486</v>
      </c>
      <c r="B8216" s="37" t="s">
        <v>274</v>
      </c>
      <c r="C8216" s="37" t="n">
        <v>22</v>
      </c>
      <c r="D8216" s="37" t="n">
        <v>18</v>
      </c>
      <c r="E8216" s="37" t="n">
        <v>2</v>
      </c>
      <c r="F8216" s="37" t="n">
        <v>1</v>
      </c>
      <c r="G8216" s="37" t="n">
        <v>1</v>
      </c>
      <c r="H8216" s="37" t="n">
        <v>2</v>
      </c>
      <c r="I8216" s="37" t="n">
        <v>0</v>
      </c>
      <c r="J8216" s="40" t="n">
        <f aca="false">IF(C8216=0,"",D8216/C8216)</f>
        <v>0.818181818181818</v>
      </c>
    </row>
    <row r="8217" customFormat="false" ht="15" hidden="false" customHeight="false" outlineLevel="0" collapsed="false">
      <c r="A8217" s="37" t="s">
        <v>1486</v>
      </c>
      <c r="B8217" s="37" t="s">
        <v>275</v>
      </c>
      <c r="C8217" s="37" t="n">
        <v>22</v>
      </c>
      <c r="D8217" s="37" t="n">
        <v>22</v>
      </c>
      <c r="E8217" s="37" t="n">
        <v>1</v>
      </c>
      <c r="F8217" s="37" t="n">
        <v>1</v>
      </c>
      <c r="G8217" s="37" t="n">
        <v>0</v>
      </c>
      <c r="H8217" s="37" t="n">
        <v>2</v>
      </c>
      <c r="I8217" s="37" t="n">
        <v>2</v>
      </c>
      <c r="J8217" s="40" t="n">
        <f aca="false">IF(C8217=0,"",D8217/C8217)</f>
        <v>1</v>
      </c>
    </row>
    <row r="8218" customFormat="false" ht="15" hidden="false" customHeight="false" outlineLevel="0" collapsed="false">
      <c r="A8218" s="37" t="s">
        <v>1486</v>
      </c>
      <c r="B8218" s="37" t="s">
        <v>276</v>
      </c>
      <c r="C8218" s="37" t="n">
        <v>22</v>
      </c>
      <c r="D8218" s="37" t="n">
        <v>20</v>
      </c>
      <c r="E8218" s="37" t="n">
        <v>0</v>
      </c>
      <c r="F8218" s="37" t="n">
        <v>1</v>
      </c>
      <c r="G8218" s="37" t="n">
        <v>1</v>
      </c>
      <c r="H8218" s="37" t="n">
        <v>2</v>
      </c>
      <c r="I8218" s="37" t="n">
        <v>0</v>
      </c>
      <c r="J8218" s="40" t="n">
        <f aca="false">IF(C8218=0,"",D8218/C8218)</f>
        <v>0.909090909090909</v>
      </c>
    </row>
    <row r="8219" customFormat="false" ht="15" hidden="false" customHeight="false" outlineLevel="0" collapsed="false">
      <c r="A8219" s="37" t="s">
        <v>1486</v>
      </c>
      <c r="B8219" s="37" t="s">
        <v>277</v>
      </c>
      <c r="C8219" s="37" t="n">
        <v>22</v>
      </c>
      <c r="D8219" s="37" t="n">
        <v>20</v>
      </c>
      <c r="E8219" s="37" t="n">
        <v>0</v>
      </c>
      <c r="F8219" s="37" t="n">
        <v>2</v>
      </c>
      <c r="G8219" s="37" t="n">
        <v>0</v>
      </c>
      <c r="H8219" s="37" t="n">
        <v>0</v>
      </c>
      <c r="I8219" s="37" t="n">
        <v>3</v>
      </c>
      <c r="J8219" s="40" t="n">
        <f aca="false">IF(C8219=0,"",D8219/C8219)</f>
        <v>0.909090909090909</v>
      </c>
    </row>
    <row r="8220" customFormat="false" ht="15" hidden="false" customHeight="false" outlineLevel="0" collapsed="false">
      <c r="A8220" s="37" t="s">
        <v>1486</v>
      </c>
      <c r="B8220" s="37" t="s">
        <v>278</v>
      </c>
      <c r="C8220" s="37" t="n">
        <v>22</v>
      </c>
      <c r="D8220" s="37" t="n">
        <v>21</v>
      </c>
      <c r="E8220" s="37" t="n">
        <v>1</v>
      </c>
      <c r="F8220" s="37" t="n">
        <v>0</v>
      </c>
      <c r="G8220" s="37" t="n">
        <v>0</v>
      </c>
      <c r="H8220" s="37" t="n">
        <v>1</v>
      </c>
      <c r="I8220" s="37" t="n">
        <v>0</v>
      </c>
      <c r="J8220" s="40" t="n">
        <f aca="false">IF(C8220=0,"",D8220/C8220)</f>
        <v>0.954545454545455</v>
      </c>
    </row>
    <row r="8221" customFormat="false" ht="15" hidden="false" customHeight="false" outlineLevel="0" collapsed="false">
      <c r="A8221" s="37" t="s">
        <v>1486</v>
      </c>
      <c r="B8221" s="37" t="s">
        <v>279</v>
      </c>
      <c r="C8221" s="37" t="n">
        <v>22</v>
      </c>
      <c r="D8221" s="37" t="n">
        <v>21</v>
      </c>
      <c r="E8221" s="37" t="n">
        <v>1</v>
      </c>
      <c r="F8221" s="37" t="n">
        <v>1</v>
      </c>
      <c r="G8221" s="37" t="n">
        <v>0</v>
      </c>
      <c r="H8221" s="37" t="n">
        <v>0</v>
      </c>
      <c r="I8221" s="37" t="n">
        <v>2</v>
      </c>
      <c r="J8221" s="40" t="n">
        <f aca="false">IF(C8221=0,"",D8221/C8221)</f>
        <v>0.954545454545455</v>
      </c>
    </row>
    <row r="8222" customFormat="false" ht="15" hidden="false" customHeight="false" outlineLevel="0" collapsed="false">
      <c r="A8222" s="37" t="s">
        <v>1486</v>
      </c>
      <c r="B8222" s="37" t="s">
        <v>280</v>
      </c>
      <c r="C8222" s="37" t="n">
        <v>22</v>
      </c>
      <c r="D8222" s="37" t="n">
        <v>21</v>
      </c>
      <c r="E8222" s="37" t="n">
        <v>0</v>
      </c>
      <c r="F8222" s="37" t="n">
        <v>0</v>
      </c>
      <c r="G8222" s="37" t="n">
        <v>0</v>
      </c>
      <c r="H8222" s="37" t="n">
        <v>1</v>
      </c>
      <c r="I8222" s="37" t="n">
        <v>0</v>
      </c>
      <c r="J8222" s="40" t="n">
        <f aca="false">IF(C8222=0,"",D8222/C8222)</f>
        <v>0.954545454545455</v>
      </c>
    </row>
    <row r="8223" customFormat="false" ht="15" hidden="false" customHeight="false" outlineLevel="0" collapsed="false">
      <c r="A8223" s="37" t="s">
        <v>1486</v>
      </c>
      <c r="B8223" s="37" t="s">
        <v>281</v>
      </c>
      <c r="C8223" s="37" t="n">
        <v>22</v>
      </c>
      <c r="D8223" s="37" t="n">
        <v>21</v>
      </c>
      <c r="E8223" s="37" t="n">
        <v>0</v>
      </c>
      <c r="F8223" s="37" t="n">
        <v>1</v>
      </c>
      <c r="G8223" s="37" t="n">
        <v>0</v>
      </c>
      <c r="H8223" s="37" t="n">
        <v>2</v>
      </c>
      <c r="I8223" s="37" t="n">
        <v>2</v>
      </c>
      <c r="J8223" s="40" t="n">
        <f aca="false">IF(C8223=0,"",D8223/C8223)</f>
        <v>0.954545454545455</v>
      </c>
    </row>
    <row r="8224" customFormat="false" ht="15" hidden="false" customHeight="false" outlineLevel="0" collapsed="false">
      <c r="A8224" s="37" t="s">
        <v>1488</v>
      </c>
      <c r="B8224" s="37" t="s">
        <v>270</v>
      </c>
      <c r="C8224" s="37" t="n">
        <v>22</v>
      </c>
      <c r="D8224" s="37" t="n">
        <v>20</v>
      </c>
      <c r="E8224" s="37" t="n">
        <v>0</v>
      </c>
      <c r="F8224" s="37" t="n">
        <v>1</v>
      </c>
      <c r="G8224" s="37" t="n">
        <v>0</v>
      </c>
      <c r="H8224" s="37" t="n">
        <v>1</v>
      </c>
      <c r="I8224" s="37" t="n">
        <v>2</v>
      </c>
      <c r="J8224" s="40" t="n">
        <f aca="false">IF(C8224=0,"",D8224/C8224)</f>
        <v>0.909090909090909</v>
      </c>
    </row>
    <row r="8225" customFormat="false" ht="15" hidden="false" customHeight="false" outlineLevel="0" collapsed="false">
      <c r="A8225" s="37" t="s">
        <v>1488</v>
      </c>
      <c r="B8225" s="37" t="s">
        <v>271</v>
      </c>
      <c r="C8225" s="37" t="n">
        <v>22</v>
      </c>
      <c r="D8225" s="37" t="n">
        <v>21</v>
      </c>
      <c r="E8225" s="37" t="n">
        <v>0</v>
      </c>
      <c r="F8225" s="37" t="n">
        <v>0</v>
      </c>
      <c r="G8225" s="37" t="n">
        <v>0</v>
      </c>
      <c r="H8225" s="37" t="n">
        <v>4</v>
      </c>
      <c r="I8225" s="37" t="n">
        <v>2</v>
      </c>
      <c r="J8225" s="40" t="n">
        <f aca="false">IF(C8225=0,"",D8225/C8225)</f>
        <v>0.954545454545455</v>
      </c>
    </row>
    <row r="8226" customFormat="false" ht="15" hidden="false" customHeight="false" outlineLevel="0" collapsed="false">
      <c r="A8226" s="37" t="s">
        <v>1488</v>
      </c>
      <c r="B8226" s="37" t="s">
        <v>272</v>
      </c>
      <c r="C8226" s="37" t="n">
        <v>22</v>
      </c>
      <c r="D8226" s="37" t="n">
        <v>22</v>
      </c>
      <c r="E8226" s="37" t="n">
        <v>2</v>
      </c>
      <c r="F8226" s="37" t="n">
        <v>1</v>
      </c>
      <c r="G8226" s="37" t="n">
        <v>0</v>
      </c>
      <c r="H8226" s="37" t="n">
        <v>3</v>
      </c>
      <c r="I8226" s="37" t="n">
        <v>1</v>
      </c>
      <c r="J8226" s="40" t="n">
        <f aca="false">IF(C8226=0,"",D8226/C8226)</f>
        <v>1</v>
      </c>
    </row>
    <row r="8227" customFormat="false" ht="15" hidden="false" customHeight="false" outlineLevel="0" collapsed="false">
      <c r="A8227" s="37" t="s">
        <v>1488</v>
      </c>
      <c r="B8227" s="37" t="s">
        <v>273</v>
      </c>
      <c r="C8227" s="37" t="n">
        <v>22</v>
      </c>
      <c r="D8227" s="37" t="n">
        <v>20</v>
      </c>
      <c r="E8227" s="37" t="n">
        <v>1</v>
      </c>
      <c r="F8227" s="37" t="n">
        <v>0</v>
      </c>
      <c r="G8227" s="37" t="n">
        <v>0</v>
      </c>
      <c r="H8227" s="37" t="n">
        <v>2</v>
      </c>
      <c r="I8227" s="37" t="n">
        <v>3</v>
      </c>
      <c r="J8227" s="40" t="n">
        <f aca="false">IF(C8227=0,"",D8227/C8227)</f>
        <v>0.909090909090909</v>
      </c>
    </row>
    <row r="8228" customFormat="false" ht="15" hidden="false" customHeight="false" outlineLevel="0" collapsed="false">
      <c r="A8228" s="37" t="s">
        <v>1488</v>
      </c>
      <c r="B8228" s="37" t="s">
        <v>274</v>
      </c>
      <c r="C8228" s="37" t="n">
        <v>22</v>
      </c>
      <c r="D8228" s="37" t="n">
        <v>21</v>
      </c>
      <c r="E8228" s="37" t="n">
        <v>0</v>
      </c>
      <c r="F8228" s="37" t="n">
        <v>1</v>
      </c>
      <c r="G8228" s="37" t="n">
        <v>0</v>
      </c>
      <c r="H8228" s="37" t="n">
        <v>1</v>
      </c>
      <c r="I8228" s="37" t="n">
        <v>10</v>
      </c>
      <c r="J8228" s="40" t="n">
        <f aca="false">IF(C8228=0,"",D8228/C8228)</f>
        <v>0.954545454545455</v>
      </c>
    </row>
    <row r="8229" customFormat="false" ht="15" hidden="false" customHeight="false" outlineLevel="0" collapsed="false">
      <c r="A8229" s="37" t="s">
        <v>1488</v>
      </c>
      <c r="B8229" s="37" t="s">
        <v>275</v>
      </c>
      <c r="C8229" s="37" t="n">
        <v>22</v>
      </c>
      <c r="D8229" s="37" t="n">
        <v>18</v>
      </c>
      <c r="E8229" s="37" t="n">
        <v>2</v>
      </c>
      <c r="F8229" s="37" t="n">
        <v>0</v>
      </c>
      <c r="G8229" s="37" t="n">
        <v>1</v>
      </c>
      <c r="H8229" s="37" t="n">
        <v>1</v>
      </c>
      <c r="I8229" s="37" t="n">
        <v>3</v>
      </c>
      <c r="J8229" s="40" t="n">
        <f aca="false">IF(C8229=0,"",D8229/C8229)</f>
        <v>0.818181818181818</v>
      </c>
    </row>
    <row r="8230" customFormat="false" ht="15" hidden="false" customHeight="false" outlineLevel="0" collapsed="false">
      <c r="A8230" s="37" t="s">
        <v>1488</v>
      </c>
      <c r="B8230" s="37" t="s">
        <v>276</v>
      </c>
      <c r="C8230" s="37" t="n">
        <v>22</v>
      </c>
      <c r="D8230" s="37" t="n">
        <v>22</v>
      </c>
      <c r="E8230" s="37" t="n">
        <v>0</v>
      </c>
      <c r="F8230" s="37" t="n">
        <v>0</v>
      </c>
      <c r="G8230" s="37" t="n">
        <v>0</v>
      </c>
      <c r="H8230" s="37" t="n">
        <v>2</v>
      </c>
      <c r="I8230" s="37" t="n">
        <v>0</v>
      </c>
      <c r="J8230" s="40" t="n">
        <f aca="false">IF(C8230=0,"",D8230/C8230)</f>
        <v>1</v>
      </c>
    </row>
    <row r="8231" customFormat="false" ht="15" hidden="false" customHeight="false" outlineLevel="0" collapsed="false">
      <c r="A8231" s="37" t="s">
        <v>1488</v>
      </c>
      <c r="B8231" s="37" t="s">
        <v>277</v>
      </c>
      <c r="C8231" s="37" t="n">
        <v>22</v>
      </c>
      <c r="D8231" s="37" t="n">
        <v>21</v>
      </c>
      <c r="E8231" s="37" t="n">
        <v>1</v>
      </c>
      <c r="F8231" s="37" t="n">
        <v>0</v>
      </c>
      <c r="G8231" s="37" t="n">
        <v>0</v>
      </c>
      <c r="H8231" s="37" t="n">
        <v>0</v>
      </c>
      <c r="I8231" s="37" t="n">
        <v>0</v>
      </c>
      <c r="J8231" s="40" t="n">
        <f aca="false">IF(C8231=0,"",D8231/C8231)</f>
        <v>0.954545454545455</v>
      </c>
    </row>
    <row r="8232" customFormat="false" ht="15" hidden="false" customHeight="false" outlineLevel="0" collapsed="false">
      <c r="A8232" s="37" t="s">
        <v>1488</v>
      </c>
      <c r="B8232" s="37" t="s">
        <v>278</v>
      </c>
      <c r="C8232" s="37" t="n">
        <v>22</v>
      </c>
      <c r="D8232" s="37" t="n">
        <v>21</v>
      </c>
      <c r="E8232" s="37" t="n">
        <v>0</v>
      </c>
      <c r="F8232" s="37" t="n">
        <v>0</v>
      </c>
      <c r="G8232" s="37" t="n">
        <v>0</v>
      </c>
      <c r="H8232" s="37" t="n">
        <v>2</v>
      </c>
      <c r="I8232" s="37" t="n">
        <v>0</v>
      </c>
      <c r="J8232" s="40" t="n">
        <f aca="false">IF(C8232=0,"",D8232/C8232)</f>
        <v>0.954545454545455</v>
      </c>
    </row>
    <row r="8233" customFormat="false" ht="15" hidden="false" customHeight="false" outlineLevel="0" collapsed="false">
      <c r="A8233" s="37" t="s">
        <v>1488</v>
      </c>
      <c r="B8233" s="37" t="s">
        <v>279</v>
      </c>
      <c r="C8233" s="37" t="n">
        <v>22</v>
      </c>
      <c r="D8233" s="37" t="n">
        <v>20</v>
      </c>
      <c r="E8233" s="37" t="n">
        <v>1</v>
      </c>
      <c r="F8233" s="37" t="n">
        <v>1</v>
      </c>
      <c r="G8233" s="37" t="n">
        <v>0</v>
      </c>
      <c r="H8233" s="37" t="n">
        <v>2</v>
      </c>
      <c r="I8233" s="37" t="n">
        <v>1</v>
      </c>
      <c r="J8233" s="40" t="n">
        <f aca="false">IF(C8233=0,"",D8233/C8233)</f>
        <v>0.909090909090909</v>
      </c>
    </row>
    <row r="8234" customFormat="false" ht="15" hidden="false" customHeight="false" outlineLevel="0" collapsed="false">
      <c r="A8234" s="37" t="s">
        <v>1488</v>
      </c>
      <c r="B8234" s="37" t="s">
        <v>280</v>
      </c>
      <c r="C8234" s="37" t="n">
        <v>22</v>
      </c>
      <c r="D8234" s="37" t="n">
        <v>18</v>
      </c>
      <c r="E8234" s="37" t="n">
        <v>0</v>
      </c>
      <c r="F8234" s="37" t="n">
        <v>4</v>
      </c>
      <c r="G8234" s="37" t="n">
        <v>1</v>
      </c>
      <c r="H8234" s="37" t="n">
        <v>1</v>
      </c>
      <c r="I8234" s="37" t="n">
        <v>8</v>
      </c>
      <c r="J8234" s="40" t="n">
        <f aca="false">IF(C8234=0,"",D8234/C8234)</f>
        <v>0.818181818181818</v>
      </c>
    </row>
    <row r="8235" customFormat="false" ht="15" hidden="false" customHeight="false" outlineLevel="0" collapsed="false">
      <c r="A8235" s="37" t="s">
        <v>1488</v>
      </c>
      <c r="B8235" s="37" t="s">
        <v>281</v>
      </c>
      <c r="C8235" s="37" t="n">
        <v>22</v>
      </c>
      <c r="D8235" s="37" t="n">
        <v>21</v>
      </c>
      <c r="E8235" s="37" t="n">
        <v>0</v>
      </c>
      <c r="F8235" s="37" t="n">
        <v>0</v>
      </c>
      <c r="G8235" s="37" t="n">
        <v>0</v>
      </c>
      <c r="H8235" s="37" t="n">
        <v>2</v>
      </c>
      <c r="I8235" s="37" t="n">
        <v>0</v>
      </c>
      <c r="J8235" s="40" t="n">
        <f aca="false">IF(C8235=0,"",D8235/C8235)</f>
        <v>0.954545454545455</v>
      </c>
    </row>
    <row r="8236" customFormat="false" ht="15" hidden="false" customHeight="false" outlineLevel="0" collapsed="false">
      <c r="A8236" s="37" t="s">
        <v>1489</v>
      </c>
      <c r="B8236" s="37" t="s">
        <v>270</v>
      </c>
      <c r="C8236" s="37" t="n">
        <v>22</v>
      </c>
      <c r="D8236" s="37" t="n">
        <v>20</v>
      </c>
      <c r="E8236" s="37" t="n">
        <v>0</v>
      </c>
      <c r="F8236" s="37" t="n">
        <v>1</v>
      </c>
      <c r="G8236" s="37" t="n">
        <v>0</v>
      </c>
      <c r="H8236" s="37" t="n">
        <v>4</v>
      </c>
      <c r="I8236" s="37" t="n">
        <v>4</v>
      </c>
      <c r="J8236" s="40" t="n">
        <f aca="false">IF(C8236=0,"",D8236/C8236)</f>
        <v>0.909090909090909</v>
      </c>
    </row>
    <row r="8237" customFormat="false" ht="15" hidden="false" customHeight="false" outlineLevel="0" collapsed="false">
      <c r="A8237" s="37" t="s">
        <v>1489</v>
      </c>
      <c r="B8237" s="37" t="s">
        <v>271</v>
      </c>
      <c r="C8237" s="37" t="n">
        <v>22</v>
      </c>
      <c r="D8237" s="37" t="n">
        <v>20</v>
      </c>
      <c r="E8237" s="37" t="n">
        <v>0</v>
      </c>
      <c r="F8237" s="37" t="n">
        <v>0</v>
      </c>
      <c r="G8237" s="37" t="n">
        <v>0</v>
      </c>
      <c r="H8237" s="37" t="n">
        <v>0</v>
      </c>
      <c r="I8237" s="37" t="n">
        <v>5</v>
      </c>
      <c r="J8237" s="40" t="n">
        <f aca="false">IF(C8237=0,"",D8237/C8237)</f>
        <v>0.909090909090909</v>
      </c>
    </row>
    <row r="8238" customFormat="false" ht="15" hidden="false" customHeight="false" outlineLevel="0" collapsed="false">
      <c r="A8238" s="37" t="s">
        <v>1489</v>
      </c>
      <c r="B8238" s="37" t="s">
        <v>272</v>
      </c>
      <c r="C8238" s="37" t="n">
        <v>22</v>
      </c>
      <c r="D8238" s="37" t="n">
        <v>21</v>
      </c>
      <c r="E8238" s="37" t="n">
        <v>1</v>
      </c>
      <c r="F8238" s="37" t="n">
        <v>1</v>
      </c>
      <c r="G8238" s="37" t="n">
        <v>0</v>
      </c>
      <c r="H8238" s="37" t="n">
        <v>2</v>
      </c>
      <c r="I8238" s="37" t="n">
        <v>10</v>
      </c>
      <c r="J8238" s="40" t="n">
        <f aca="false">IF(C8238=0,"",D8238/C8238)</f>
        <v>0.954545454545455</v>
      </c>
    </row>
    <row r="8239" customFormat="false" ht="15" hidden="false" customHeight="false" outlineLevel="0" collapsed="false">
      <c r="A8239" s="37" t="s">
        <v>1489</v>
      </c>
      <c r="B8239" s="37" t="s">
        <v>273</v>
      </c>
      <c r="C8239" s="37" t="n">
        <v>22</v>
      </c>
      <c r="D8239" s="37" t="n">
        <v>20</v>
      </c>
      <c r="E8239" s="37" t="n">
        <v>0</v>
      </c>
      <c r="F8239" s="37" t="n">
        <v>1</v>
      </c>
      <c r="G8239" s="37" t="n">
        <v>1</v>
      </c>
      <c r="H8239" s="37" t="n">
        <v>2</v>
      </c>
      <c r="I8239" s="37" t="n">
        <v>7</v>
      </c>
      <c r="J8239" s="40" t="n">
        <f aca="false">IF(C8239=0,"",D8239/C8239)</f>
        <v>0.909090909090909</v>
      </c>
    </row>
    <row r="8240" customFormat="false" ht="15" hidden="false" customHeight="false" outlineLevel="0" collapsed="false">
      <c r="A8240" s="37" t="s">
        <v>1489</v>
      </c>
      <c r="B8240" s="37" t="s">
        <v>274</v>
      </c>
      <c r="C8240" s="37" t="n">
        <v>22</v>
      </c>
      <c r="D8240" s="37" t="n">
        <v>22</v>
      </c>
      <c r="E8240" s="37" t="n">
        <v>1</v>
      </c>
      <c r="F8240" s="37" t="n">
        <v>0</v>
      </c>
      <c r="G8240" s="37" t="n">
        <v>0</v>
      </c>
      <c r="H8240" s="37" t="n">
        <v>4</v>
      </c>
      <c r="I8240" s="37" t="n">
        <v>0</v>
      </c>
      <c r="J8240" s="40" t="n">
        <f aca="false">IF(C8240=0,"",D8240/C8240)</f>
        <v>1</v>
      </c>
    </row>
    <row r="8241" customFormat="false" ht="15" hidden="false" customHeight="false" outlineLevel="0" collapsed="false">
      <c r="A8241" s="37" t="s">
        <v>1489</v>
      </c>
      <c r="B8241" s="37" t="s">
        <v>275</v>
      </c>
      <c r="C8241" s="37" t="n">
        <v>22</v>
      </c>
      <c r="D8241" s="37" t="n">
        <v>20</v>
      </c>
      <c r="E8241" s="37" t="n">
        <v>0</v>
      </c>
      <c r="F8241" s="37" t="n">
        <v>1</v>
      </c>
      <c r="G8241" s="37" t="n">
        <v>0</v>
      </c>
      <c r="H8241" s="37" t="n">
        <v>1</v>
      </c>
      <c r="I8241" s="37" t="n">
        <v>1</v>
      </c>
      <c r="J8241" s="40" t="n">
        <f aca="false">IF(C8241=0,"",D8241/C8241)</f>
        <v>0.909090909090909</v>
      </c>
    </row>
    <row r="8242" customFormat="false" ht="15" hidden="false" customHeight="false" outlineLevel="0" collapsed="false">
      <c r="A8242" s="37" t="s">
        <v>1489</v>
      </c>
      <c r="B8242" s="37" t="s">
        <v>276</v>
      </c>
      <c r="C8242" s="37" t="n">
        <v>22</v>
      </c>
      <c r="D8242" s="37" t="n">
        <v>21</v>
      </c>
      <c r="E8242" s="37" t="n">
        <v>1</v>
      </c>
      <c r="F8242" s="37" t="n">
        <v>2</v>
      </c>
      <c r="G8242" s="37" t="n">
        <v>0</v>
      </c>
      <c r="H8242" s="37" t="n">
        <v>4</v>
      </c>
      <c r="I8242" s="37" t="n">
        <v>0</v>
      </c>
      <c r="J8242" s="40" t="n">
        <f aca="false">IF(C8242=0,"",D8242/C8242)</f>
        <v>0.954545454545455</v>
      </c>
    </row>
    <row r="8243" customFormat="false" ht="15" hidden="false" customHeight="false" outlineLevel="0" collapsed="false">
      <c r="A8243" s="37" t="s">
        <v>1489</v>
      </c>
      <c r="B8243" s="37" t="s">
        <v>277</v>
      </c>
      <c r="C8243" s="37" t="n">
        <v>22</v>
      </c>
      <c r="D8243" s="37" t="n">
        <v>20</v>
      </c>
      <c r="E8243" s="37" t="n">
        <v>1</v>
      </c>
      <c r="F8243" s="37" t="n">
        <v>0</v>
      </c>
      <c r="G8243" s="37" t="n">
        <v>0</v>
      </c>
      <c r="H8243" s="37" t="n">
        <v>0</v>
      </c>
      <c r="I8243" s="37" t="n">
        <v>2</v>
      </c>
      <c r="J8243" s="40" t="n">
        <f aca="false">IF(C8243=0,"",D8243/C8243)</f>
        <v>0.909090909090909</v>
      </c>
    </row>
    <row r="8244" customFormat="false" ht="15" hidden="false" customHeight="false" outlineLevel="0" collapsed="false">
      <c r="A8244" s="37" t="s">
        <v>1489</v>
      </c>
      <c r="B8244" s="37" t="s">
        <v>278</v>
      </c>
      <c r="C8244" s="37" t="n">
        <v>22</v>
      </c>
      <c r="D8244" s="37" t="n">
        <v>19</v>
      </c>
      <c r="E8244" s="37" t="n">
        <v>2</v>
      </c>
      <c r="F8244" s="37" t="n">
        <v>1</v>
      </c>
      <c r="G8244" s="37" t="n">
        <v>0</v>
      </c>
      <c r="H8244" s="37" t="n">
        <v>3</v>
      </c>
      <c r="I8244" s="37" t="n">
        <v>3</v>
      </c>
      <c r="J8244" s="40" t="n">
        <f aca="false">IF(C8244=0,"",D8244/C8244)</f>
        <v>0.863636363636364</v>
      </c>
    </row>
    <row r="8245" customFormat="false" ht="15" hidden="false" customHeight="false" outlineLevel="0" collapsed="false">
      <c r="A8245" s="37" t="s">
        <v>1489</v>
      </c>
      <c r="B8245" s="37" t="s">
        <v>279</v>
      </c>
      <c r="C8245" s="37" t="n">
        <v>22</v>
      </c>
      <c r="D8245" s="37" t="n">
        <v>22</v>
      </c>
      <c r="E8245" s="37" t="n">
        <v>2</v>
      </c>
      <c r="F8245" s="37" t="n">
        <v>2</v>
      </c>
      <c r="G8245" s="37" t="n">
        <v>0</v>
      </c>
      <c r="H8245" s="37" t="n">
        <v>0</v>
      </c>
      <c r="I8245" s="37" t="n">
        <v>0</v>
      </c>
      <c r="J8245" s="40" t="n">
        <f aca="false">IF(C8245=0,"",D8245/C8245)</f>
        <v>1</v>
      </c>
    </row>
    <row r="8246" customFormat="false" ht="15" hidden="false" customHeight="false" outlineLevel="0" collapsed="false">
      <c r="A8246" s="37" t="s">
        <v>1489</v>
      </c>
      <c r="B8246" s="37" t="s">
        <v>280</v>
      </c>
      <c r="C8246" s="37" t="n">
        <v>22</v>
      </c>
      <c r="D8246" s="37" t="n">
        <v>18</v>
      </c>
      <c r="E8246" s="37" t="n">
        <v>0</v>
      </c>
      <c r="F8246" s="37" t="n">
        <v>1</v>
      </c>
      <c r="G8246" s="37" t="n">
        <v>1</v>
      </c>
      <c r="H8246" s="37" t="n">
        <v>1</v>
      </c>
      <c r="I8246" s="37" t="n">
        <v>1</v>
      </c>
      <c r="J8246" s="40" t="n">
        <f aca="false">IF(C8246=0,"",D8246/C8246)</f>
        <v>0.818181818181818</v>
      </c>
    </row>
    <row r="8247" customFormat="false" ht="15" hidden="false" customHeight="false" outlineLevel="0" collapsed="false">
      <c r="A8247" s="37" t="s">
        <v>1489</v>
      </c>
      <c r="B8247" s="37" t="s">
        <v>281</v>
      </c>
      <c r="C8247" s="37" t="n">
        <v>22</v>
      </c>
      <c r="D8247" s="37" t="n">
        <v>20</v>
      </c>
      <c r="E8247" s="37" t="n">
        <v>0</v>
      </c>
      <c r="F8247" s="37" t="n">
        <v>0</v>
      </c>
      <c r="G8247" s="37" t="n">
        <v>1</v>
      </c>
      <c r="H8247" s="37" t="n">
        <v>4</v>
      </c>
      <c r="I8247" s="37" t="n">
        <v>2</v>
      </c>
      <c r="J8247" s="40" t="n">
        <f aca="false">IF(C8247=0,"",D8247/C8247)</f>
        <v>0.909090909090909</v>
      </c>
    </row>
    <row r="8248" customFormat="false" ht="15" hidden="false" customHeight="false" outlineLevel="0" collapsed="false">
      <c r="A8248" s="37" t="s">
        <v>1062</v>
      </c>
      <c r="B8248" s="37" t="s">
        <v>270</v>
      </c>
      <c r="C8248" s="37" t="n">
        <v>22</v>
      </c>
      <c r="D8248" s="37" t="n">
        <v>22</v>
      </c>
      <c r="E8248" s="37" t="n">
        <v>1</v>
      </c>
      <c r="F8248" s="37" t="n">
        <v>1</v>
      </c>
      <c r="G8248" s="37" t="n">
        <v>0</v>
      </c>
      <c r="H8248" s="37" t="n">
        <v>1</v>
      </c>
      <c r="I8248" s="37" t="n">
        <v>0</v>
      </c>
      <c r="J8248" s="40" t="n">
        <f aca="false">IF(C8248=0,"",D8248/C8248)</f>
        <v>1</v>
      </c>
    </row>
    <row r="8249" customFormat="false" ht="15" hidden="false" customHeight="false" outlineLevel="0" collapsed="false">
      <c r="A8249" s="37" t="s">
        <v>1062</v>
      </c>
      <c r="B8249" s="37" t="s">
        <v>271</v>
      </c>
      <c r="C8249" s="37" t="n">
        <v>22</v>
      </c>
      <c r="D8249" s="37" t="n">
        <v>21</v>
      </c>
      <c r="E8249" s="37" t="n">
        <v>0</v>
      </c>
      <c r="F8249" s="37" t="n">
        <v>0</v>
      </c>
      <c r="G8249" s="37" t="n">
        <v>0</v>
      </c>
      <c r="H8249" s="37" t="n">
        <v>3</v>
      </c>
      <c r="I8249" s="37" t="n">
        <v>0</v>
      </c>
      <c r="J8249" s="40" t="n">
        <f aca="false">IF(C8249=0,"",D8249/C8249)</f>
        <v>0.954545454545455</v>
      </c>
    </row>
    <row r="8250" customFormat="false" ht="15" hidden="false" customHeight="false" outlineLevel="0" collapsed="false">
      <c r="A8250" s="37" t="s">
        <v>1062</v>
      </c>
      <c r="B8250" s="37" t="s">
        <v>272</v>
      </c>
      <c r="C8250" s="37" t="n">
        <v>22</v>
      </c>
      <c r="D8250" s="37" t="n">
        <v>19</v>
      </c>
      <c r="E8250" s="37" t="n">
        <v>0</v>
      </c>
      <c r="F8250" s="37" t="n">
        <v>1</v>
      </c>
      <c r="G8250" s="37" t="n">
        <v>0</v>
      </c>
      <c r="H8250" s="37" t="n">
        <v>0</v>
      </c>
      <c r="I8250" s="37" t="n">
        <v>0</v>
      </c>
      <c r="J8250" s="40" t="n">
        <f aca="false">IF(C8250=0,"",D8250/C8250)</f>
        <v>0.863636363636364</v>
      </c>
    </row>
    <row r="8251" customFormat="false" ht="15" hidden="false" customHeight="false" outlineLevel="0" collapsed="false">
      <c r="A8251" s="37" t="s">
        <v>1062</v>
      </c>
      <c r="B8251" s="37" t="s">
        <v>273</v>
      </c>
      <c r="C8251" s="37" t="n">
        <v>22</v>
      </c>
      <c r="D8251" s="37" t="n">
        <v>20</v>
      </c>
      <c r="E8251" s="37" t="n">
        <v>0</v>
      </c>
      <c r="F8251" s="37" t="n">
        <v>0</v>
      </c>
      <c r="G8251" s="37" t="n">
        <v>0</v>
      </c>
      <c r="H8251" s="37" t="n">
        <v>2</v>
      </c>
      <c r="I8251" s="37" t="n">
        <v>5</v>
      </c>
      <c r="J8251" s="40" t="n">
        <f aca="false">IF(C8251=0,"",D8251/C8251)</f>
        <v>0.909090909090909</v>
      </c>
    </row>
    <row r="8252" customFormat="false" ht="15" hidden="false" customHeight="false" outlineLevel="0" collapsed="false">
      <c r="A8252" s="37" t="s">
        <v>1062</v>
      </c>
      <c r="B8252" s="37" t="s">
        <v>274</v>
      </c>
      <c r="C8252" s="37" t="n">
        <v>22</v>
      </c>
      <c r="D8252" s="37" t="n">
        <v>18</v>
      </c>
      <c r="E8252" s="37" t="n">
        <v>0</v>
      </c>
      <c r="F8252" s="37" t="n">
        <v>2</v>
      </c>
      <c r="G8252" s="37" t="n">
        <v>1</v>
      </c>
      <c r="H8252" s="37" t="n">
        <v>6</v>
      </c>
      <c r="I8252" s="37" t="n">
        <v>0</v>
      </c>
      <c r="J8252" s="40" t="n">
        <f aca="false">IF(C8252=0,"",D8252/C8252)</f>
        <v>0.818181818181818</v>
      </c>
    </row>
    <row r="8253" customFormat="false" ht="15" hidden="false" customHeight="false" outlineLevel="0" collapsed="false">
      <c r="A8253" s="37" t="s">
        <v>1062</v>
      </c>
      <c r="B8253" s="37" t="s">
        <v>275</v>
      </c>
      <c r="C8253" s="37" t="n">
        <v>22</v>
      </c>
      <c r="D8253" s="37" t="n">
        <v>18</v>
      </c>
      <c r="E8253" s="37" t="n">
        <v>0</v>
      </c>
      <c r="F8253" s="37" t="n">
        <v>0</v>
      </c>
      <c r="G8253" s="37" t="n">
        <v>0</v>
      </c>
      <c r="H8253" s="37" t="n">
        <v>1</v>
      </c>
      <c r="I8253" s="37" t="n">
        <v>1</v>
      </c>
      <c r="J8253" s="40" t="n">
        <f aca="false">IF(C8253=0,"",D8253/C8253)</f>
        <v>0.818181818181818</v>
      </c>
    </row>
    <row r="8254" customFormat="false" ht="15" hidden="false" customHeight="false" outlineLevel="0" collapsed="false">
      <c r="A8254" s="37" t="s">
        <v>1062</v>
      </c>
      <c r="B8254" s="37" t="s">
        <v>276</v>
      </c>
      <c r="C8254" s="37" t="n">
        <v>22</v>
      </c>
      <c r="D8254" s="37" t="n">
        <v>18</v>
      </c>
      <c r="E8254" s="37" t="n">
        <v>0</v>
      </c>
      <c r="F8254" s="37" t="n">
        <v>3</v>
      </c>
      <c r="G8254" s="37" t="n">
        <v>1</v>
      </c>
      <c r="H8254" s="37" t="n">
        <v>3</v>
      </c>
      <c r="I8254" s="37" t="n">
        <v>4</v>
      </c>
      <c r="J8254" s="40" t="n">
        <f aca="false">IF(C8254=0,"",D8254/C8254)</f>
        <v>0.818181818181818</v>
      </c>
    </row>
    <row r="8255" customFormat="false" ht="15" hidden="false" customHeight="false" outlineLevel="0" collapsed="false">
      <c r="A8255" s="37" t="s">
        <v>1062</v>
      </c>
      <c r="B8255" s="37" t="s">
        <v>277</v>
      </c>
      <c r="C8255" s="37" t="n">
        <v>22</v>
      </c>
      <c r="D8255" s="37" t="n">
        <v>18</v>
      </c>
      <c r="E8255" s="37" t="n">
        <v>0</v>
      </c>
      <c r="F8255" s="37" t="n">
        <v>2</v>
      </c>
      <c r="G8255" s="37" t="n">
        <v>0</v>
      </c>
      <c r="H8255" s="37" t="n">
        <v>1</v>
      </c>
      <c r="I8255" s="37" t="n">
        <v>1</v>
      </c>
      <c r="J8255" s="40" t="n">
        <f aca="false">IF(C8255=0,"",D8255/C8255)</f>
        <v>0.818181818181818</v>
      </c>
    </row>
    <row r="8256" customFormat="false" ht="15" hidden="false" customHeight="false" outlineLevel="0" collapsed="false">
      <c r="A8256" s="37" t="s">
        <v>1062</v>
      </c>
      <c r="B8256" s="37" t="s">
        <v>278</v>
      </c>
      <c r="C8256" s="37" t="n">
        <v>22</v>
      </c>
      <c r="D8256" s="37" t="n">
        <v>21</v>
      </c>
      <c r="E8256" s="37" t="n">
        <v>2</v>
      </c>
      <c r="F8256" s="37" t="n">
        <v>1</v>
      </c>
      <c r="G8256" s="37" t="n">
        <v>0</v>
      </c>
      <c r="H8256" s="37" t="n">
        <v>1</v>
      </c>
      <c r="I8256" s="37" t="n">
        <v>0</v>
      </c>
      <c r="J8256" s="40" t="n">
        <f aca="false">IF(C8256=0,"",D8256/C8256)</f>
        <v>0.954545454545455</v>
      </c>
    </row>
    <row r="8257" customFormat="false" ht="15" hidden="false" customHeight="false" outlineLevel="0" collapsed="false">
      <c r="A8257" s="37" t="s">
        <v>1062</v>
      </c>
      <c r="B8257" s="37" t="s">
        <v>279</v>
      </c>
      <c r="C8257" s="37" t="n">
        <v>22</v>
      </c>
      <c r="D8257" s="37" t="n">
        <v>20</v>
      </c>
      <c r="E8257" s="37" t="n">
        <v>1</v>
      </c>
      <c r="F8257" s="37" t="n">
        <v>2</v>
      </c>
      <c r="G8257" s="37" t="n">
        <v>0</v>
      </c>
      <c r="H8257" s="37" t="n">
        <v>4</v>
      </c>
      <c r="I8257" s="37" t="n">
        <v>4</v>
      </c>
      <c r="J8257" s="40" t="n">
        <f aca="false">IF(C8257=0,"",D8257/C8257)</f>
        <v>0.909090909090909</v>
      </c>
    </row>
    <row r="8258" customFormat="false" ht="15" hidden="false" customHeight="false" outlineLevel="0" collapsed="false">
      <c r="A8258" s="37" t="s">
        <v>1062</v>
      </c>
      <c r="B8258" s="37" t="s">
        <v>280</v>
      </c>
      <c r="C8258" s="37" t="n">
        <v>22</v>
      </c>
      <c r="D8258" s="37" t="n">
        <v>21</v>
      </c>
      <c r="E8258" s="37" t="n">
        <v>0</v>
      </c>
      <c r="F8258" s="37" t="n">
        <v>0</v>
      </c>
      <c r="G8258" s="37" t="n">
        <v>0</v>
      </c>
      <c r="H8258" s="37" t="n">
        <v>2</v>
      </c>
      <c r="I8258" s="37" t="n">
        <v>4</v>
      </c>
      <c r="J8258" s="40" t="n">
        <f aca="false">IF(C8258=0,"",D8258/C8258)</f>
        <v>0.954545454545455</v>
      </c>
    </row>
    <row r="8259" customFormat="false" ht="15" hidden="false" customHeight="false" outlineLevel="0" collapsed="false">
      <c r="A8259" s="37" t="s">
        <v>1062</v>
      </c>
      <c r="B8259" s="37" t="s">
        <v>281</v>
      </c>
      <c r="C8259" s="37" t="n">
        <v>22</v>
      </c>
      <c r="D8259" s="37" t="n">
        <v>20</v>
      </c>
      <c r="E8259" s="37" t="n">
        <v>1</v>
      </c>
      <c r="F8259" s="37" t="n">
        <v>1</v>
      </c>
      <c r="G8259" s="37" t="n">
        <v>0</v>
      </c>
      <c r="H8259" s="37" t="n">
        <v>2</v>
      </c>
      <c r="I8259" s="37" t="n">
        <v>4</v>
      </c>
      <c r="J8259" s="40" t="n">
        <f aca="false">IF(C8259=0,"",D8259/C8259)</f>
        <v>0.909090909090909</v>
      </c>
    </row>
    <row r="8260" customFormat="false" ht="15" hidden="false" customHeight="false" outlineLevel="0" collapsed="false">
      <c r="A8260" s="37" t="s">
        <v>1491</v>
      </c>
      <c r="B8260" s="37" t="s">
        <v>270</v>
      </c>
      <c r="C8260" s="37" t="n">
        <v>22</v>
      </c>
      <c r="D8260" s="37" t="n">
        <v>21</v>
      </c>
      <c r="E8260" s="37" t="n">
        <v>1</v>
      </c>
      <c r="F8260" s="37" t="n">
        <v>2</v>
      </c>
      <c r="G8260" s="37" t="n">
        <v>0</v>
      </c>
      <c r="H8260" s="37" t="n">
        <v>3</v>
      </c>
      <c r="I8260" s="37" t="n">
        <v>1</v>
      </c>
      <c r="J8260" s="40" t="n">
        <f aca="false">IF(C8260=0,"",D8260/C8260)</f>
        <v>0.954545454545455</v>
      </c>
    </row>
    <row r="8261" customFormat="false" ht="15" hidden="false" customHeight="false" outlineLevel="0" collapsed="false">
      <c r="A8261" s="37" t="s">
        <v>1491</v>
      </c>
      <c r="B8261" s="37" t="s">
        <v>271</v>
      </c>
      <c r="C8261" s="37" t="n">
        <v>22</v>
      </c>
      <c r="D8261" s="37" t="n">
        <v>21</v>
      </c>
      <c r="E8261" s="37" t="n">
        <v>0</v>
      </c>
      <c r="F8261" s="37" t="n">
        <v>1</v>
      </c>
      <c r="G8261" s="37" t="n">
        <v>1</v>
      </c>
      <c r="H8261" s="37" t="n">
        <v>1</v>
      </c>
      <c r="I8261" s="37" t="n">
        <v>0</v>
      </c>
      <c r="J8261" s="40" t="n">
        <f aca="false">IF(C8261=0,"",D8261/C8261)</f>
        <v>0.954545454545455</v>
      </c>
    </row>
    <row r="8262" customFormat="false" ht="15" hidden="false" customHeight="false" outlineLevel="0" collapsed="false">
      <c r="A8262" s="37" t="s">
        <v>1491</v>
      </c>
      <c r="B8262" s="37" t="s">
        <v>272</v>
      </c>
      <c r="C8262" s="37" t="n">
        <v>22</v>
      </c>
      <c r="D8262" s="37" t="n">
        <v>22</v>
      </c>
      <c r="E8262" s="37" t="n">
        <v>0</v>
      </c>
      <c r="F8262" s="37" t="n">
        <v>1</v>
      </c>
      <c r="G8262" s="37" t="n">
        <v>0</v>
      </c>
      <c r="H8262" s="37" t="n">
        <v>4</v>
      </c>
      <c r="I8262" s="37" t="n">
        <v>0</v>
      </c>
      <c r="J8262" s="40" t="n">
        <f aca="false">IF(C8262=0,"",D8262/C8262)</f>
        <v>1</v>
      </c>
    </row>
    <row r="8263" customFormat="false" ht="15" hidden="false" customHeight="false" outlineLevel="0" collapsed="false">
      <c r="A8263" s="37" t="s">
        <v>1491</v>
      </c>
      <c r="B8263" s="37" t="s">
        <v>273</v>
      </c>
      <c r="C8263" s="37" t="n">
        <v>22</v>
      </c>
      <c r="D8263" s="37" t="n">
        <v>21</v>
      </c>
      <c r="E8263" s="37" t="n">
        <v>1</v>
      </c>
      <c r="F8263" s="37" t="n">
        <v>0</v>
      </c>
      <c r="G8263" s="37" t="n">
        <v>0</v>
      </c>
      <c r="H8263" s="37" t="n">
        <v>1</v>
      </c>
      <c r="I8263" s="37" t="n">
        <v>0</v>
      </c>
      <c r="J8263" s="40" t="n">
        <f aca="false">IF(C8263=0,"",D8263/C8263)</f>
        <v>0.954545454545455</v>
      </c>
    </row>
    <row r="8264" customFormat="false" ht="15" hidden="false" customHeight="false" outlineLevel="0" collapsed="false">
      <c r="A8264" s="37" t="s">
        <v>1491</v>
      </c>
      <c r="B8264" s="37" t="s">
        <v>274</v>
      </c>
      <c r="C8264" s="37" t="n">
        <v>22</v>
      </c>
      <c r="D8264" s="37" t="n">
        <v>20</v>
      </c>
      <c r="E8264" s="37" t="n">
        <v>0</v>
      </c>
      <c r="F8264" s="37" t="n">
        <v>0</v>
      </c>
      <c r="G8264" s="37" t="n">
        <v>0</v>
      </c>
      <c r="H8264" s="37" t="n">
        <v>1</v>
      </c>
      <c r="I8264" s="37" t="n">
        <v>4</v>
      </c>
      <c r="J8264" s="40" t="n">
        <f aca="false">IF(C8264=0,"",D8264/C8264)</f>
        <v>0.909090909090909</v>
      </c>
    </row>
    <row r="8265" customFormat="false" ht="15" hidden="false" customHeight="false" outlineLevel="0" collapsed="false">
      <c r="A8265" s="37" t="s">
        <v>1491</v>
      </c>
      <c r="B8265" s="37" t="s">
        <v>275</v>
      </c>
      <c r="C8265" s="37" t="n">
        <v>22</v>
      </c>
      <c r="D8265" s="37" t="n">
        <v>22</v>
      </c>
      <c r="E8265" s="37" t="n">
        <v>0</v>
      </c>
      <c r="F8265" s="37" t="n">
        <v>0</v>
      </c>
      <c r="G8265" s="37" t="n">
        <v>0</v>
      </c>
      <c r="H8265" s="37" t="n">
        <v>0</v>
      </c>
      <c r="I8265" s="37" t="n">
        <v>4</v>
      </c>
      <c r="J8265" s="40" t="n">
        <f aca="false">IF(C8265=0,"",D8265/C8265)</f>
        <v>1</v>
      </c>
    </row>
    <row r="8266" customFormat="false" ht="15" hidden="false" customHeight="false" outlineLevel="0" collapsed="false">
      <c r="A8266" s="37" t="s">
        <v>1491</v>
      </c>
      <c r="B8266" s="37" t="s">
        <v>276</v>
      </c>
      <c r="C8266" s="37" t="n">
        <v>22</v>
      </c>
      <c r="D8266" s="37" t="n">
        <v>21</v>
      </c>
      <c r="E8266" s="37" t="n">
        <v>1</v>
      </c>
      <c r="F8266" s="37" t="n">
        <v>2</v>
      </c>
      <c r="G8266" s="37" t="n">
        <v>1</v>
      </c>
      <c r="H8266" s="37" t="n">
        <v>0</v>
      </c>
      <c r="I8266" s="37" t="n">
        <v>1</v>
      </c>
      <c r="J8266" s="40" t="n">
        <f aca="false">IF(C8266=0,"",D8266/C8266)</f>
        <v>0.954545454545455</v>
      </c>
    </row>
    <row r="8267" customFormat="false" ht="15" hidden="false" customHeight="false" outlineLevel="0" collapsed="false">
      <c r="A8267" s="37" t="s">
        <v>1491</v>
      </c>
      <c r="B8267" s="37" t="s">
        <v>277</v>
      </c>
      <c r="C8267" s="37" t="n">
        <v>22</v>
      </c>
      <c r="D8267" s="37" t="n">
        <v>19</v>
      </c>
      <c r="E8267" s="37" t="n">
        <v>0</v>
      </c>
      <c r="F8267" s="37" t="n">
        <v>2</v>
      </c>
      <c r="G8267" s="37" t="n">
        <v>1</v>
      </c>
      <c r="H8267" s="37" t="n">
        <v>3</v>
      </c>
      <c r="I8267" s="37" t="n">
        <v>4</v>
      </c>
      <c r="J8267" s="40" t="n">
        <f aca="false">IF(C8267=0,"",D8267/C8267)</f>
        <v>0.863636363636364</v>
      </c>
    </row>
    <row r="8268" customFormat="false" ht="15" hidden="false" customHeight="false" outlineLevel="0" collapsed="false">
      <c r="A8268" s="37" t="s">
        <v>1491</v>
      </c>
      <c r="B8268" s="37" t="s">
        <v>278</v>
      </c>
      <c r="C8268" s="37" t="n">
        <v>22</v>
      </c>
      <c r="D8268" s="37" t="n">
        <v>21</v>
      </c>
      <c r="E8268" s="37" t="n">
        <v>0</v>
      </c>
      <c r="F8268" s="37" t="n">
        <v>0</v>
      </c>
      <c r="G8268" s="37" t="n">
        <v>0</v>
      </c>
      <c r="H8268" s="37" t="n">
        <v>1</v>
      </c>
      <c r="I8268" s="37" t="n">
        <v>1</v>
      </c>
      <c r="J8268" s="40" t="n">
        <f aca="false">IF(C8268=0,"",D8268/C8268)</f>
        <v>0.954545454545455</v>
      </c>
    </row>
    <row r="8269" customFormat="false" ht="15" hidden="false" customHeight="false" outlineLevel="0" collapsed="false">
      <c r="A8269" s="37" t="s">
        <v>1491</v>
      </c>
      <c r="B8269" s="37" t="s">
        <v>279</v>
      </c>
      <c r="C8269" s="37" t="n">
        <v>22</v>
      </c>
      <c r="D8269" s="37" t="n">
        <v>21</v>
      </c>
      <c r="E8269" s="37" t="n">
        <v>0</v>
      </c>
      <c r="F8269" s="37" t="n">
        <v>1</v>
      </c>
      <c r="G8269" s="37" t="n">
        <v>0</v>
      </c>
      <c r="H8269" s="37" t="n">
        <v>1</v>
      </c>
      <c r="I8269" s="37" t="n">
        <v>3</v>
      </c>
      <c r="J8269" s="40" t="n">
        <f aca="false">IF(C8269=0,"",D8269/C8269)</f>
        <v>0.954545454545455</v>
      </c>
    </row>
    <row r="8270" customFormat="false" ht="15" hidden="false" customHeight="false" outlineLevel="0" collapsed="false">
      <c r="A8270" s="37" t="s">
        <v>1491</v>
      </c>
      <c r="B8270" s="37" t="s">
        <v>280</v>
      </c>
      <c r="C8270" s="37" t="n">
        <v>22</v>
      </c>
      <c r="D8270" s="37" t="n">
        <v>21</v>
      </c>
      <c r="E8270" s="37" t="n">
        <v>0</v>
      </c>
      <c r="F8270" s="37" t="n">
        <v>0</v>
      </c>
      <c r="G8270" s="37" t="n">
        <v>0</v>
      </c>
      <c r="H8270" s="37" t="n">
        <v>0</v>
      </c>
      <c r="I8270" s="37" t="n">
        <v>0</v>
      </c>
      <c r="J8270" s="40" t="n">
        <f aca="false">IF(C8270=0,"",D8270/C8270)</f>
        <v>0.954545454545455</v>
      </c>
    </row>
    <row r="8271" customFormat="false" ht="15" hidden="false" customHeight="false" outlineLevel="0" collapsed="false">
      <c r="A8271" s="37" t="s">
        <v>1491</v>
      </c>
      <c r="B8271" s="37" t="s">
        <v>281</v>
      </c>
      <c r="C8271" s="37" t="n">
        <v>22</v>
      </c>
      <c r="D8271" s="37" t="n">
        <v>20</v>
      </c>
      <c r="E8271" s="37" t="n">
        <v>2</v>
      </c>
      <c r="F8271" s="37" t="n">
        <v>0</v>
      </c>
      <c r="G8271" s="37" t="n">
        <v>1</v>
      </c>
      <c r="H8271" s="37" t="n">
        <v>2</v>
      </c>
      <c r="I8271" s="37" t="n">
        <v>0</v>
      </c>
      <c r="J8271" s="40" t="n">
        <f aca="false">IF(C8271=0,"",D8271/C8271)</f>
        <v>0.909090909090909</v>
      </c>
    </row>
    <row r="8272" customFormat="false" ht="15" hidden="false" customHeight="false" outlineLevel="0" collapsed="false">
      <c r="A8272" s="37" t="s">
        <v>1492</v>
      </c>
      <c r="B8272" s="37" t="s">
        <v>270</v>
      </c>
      <c r="C8272" s="37" t="n">
        <v>22</v>
      </c>
      <c r="D8272" s="37" t="n">
        <v>19</v>
      </c>
      <c r="E8272" s="37" t="n">
        <v>0</v>
      </c>
      <c r="F8272" s="37" t="n">
        <v>0</v>
      </c>
      <c r="G8272" s="37" t="n">
        <v>0</v>
      </c>
      <c r="H8272" s="37" t="n">
        <v>0</v>
      </c>
      <c r="I8272" s="37" t="n">
        <v>1</v>
      </c>
      <c r="J8272" s="40" t="n">
        <f aca="false">IF(C8272=0,"",D8272/C8272)</f>
        <v>0.863636363636364</v>
      </c>
    </row>
    <row r="8273" customFormat="false" ht="15" hidden="false" customHeight="false" outlineLevel="0" collapsed="false">
      <c r="A8273" s="37" t="s">
        <v>1493</v>
      </c>
      <c r="B8273" s="37" t="s">
        <v>270</v>
      </c>
      <c r="C8273" s="37" t="n">
        <v>22</v>
      </c>
      <c r="D8273" s="37" t="n">
        <v>22</v>
      </c>
      <c r="E8273" s="37" t="n">
        <v>0</v>
      </c>
      <c r="F8273" s="37" t="n">
        <v>0</v>
      </c>
      <c r="G8273" s="37" t="n">
        <v>1</v>
      </c>
      <c r="H8273" s="37" t="n">
        <v>2</v>
      </c>
      <c r="I8273" s="37" t="n">
        <v>0</v>
      </c>
      <c r="J8273" s="40" t="n">
        <f aca="false">IF(C8273=0,"",D8273/C8273)</f>
        <v>1</v>
      </c>
    </row>
    <row r="8274" customFormat="false" ht="15" hidden="false" customHeight="false" outlineLevel="0" collapsed="false">
      <c r="A8274" s="37" t="s">
        <v>1493</v>
      </c>
      <c r="B8274" s="37" t="s">
        <v>271</v>
      </c>
      <c r="C8274" s="37" t="n">
        <v>22</v>
      </c>
      <c r="D8274" s="37" t="n">
        <v>21</v>
      </c>
      <c r="E8274" s="37" t="n">
        <v>0</v>
      </c>
      <c r="F8274" s="37" t="n">
        <v>0</v>
      </c>
      <c r="G8274" s="37" t="n">
        <v>0</v>
      </c>
      <c r="H8274" s="37" t="n">
        <v>0</v>
      </c>
      <c r="I8274" s="37" t="n">
        <v>4</v>
      </c>
      <c r="J8274" s="40" t="n">
        <f aca="false">IF(C8274=0,"",D8274/C8274)</f>
        <v>0.954545454545455</v>
      </c>
    </row>
    <row r="8275" customFormat="false" ht="15" hidden="false" customHeight="false" outlineLevel="0" collapsed="false">
      <c r="A8275" s="37" t="s">
        <v>1493</v>
      </c>
      <c r="B8275" s="37" t="s">
        <v>272</v>
      </c>
      <c r="C8275" s="37" t="n">
        <v>22</v>
      </c>
      <c r="D8275" s="37" t="n">
        <v>18</v>
      </c>
      <c r="E8275" s="37" t="n">
        <v>1</v>
      </c>
      <c r="F8275" s="37" t="n">
        <v>0</v>
      </c>
      <c r="G8275" s="37" t="n">
        <v>1</v>
      </c>
      <c r="H8275" s="37" t="n">
        <v>0</v>
      </c>
      <c r="I8275" s="37" t="n">
        <v>0</v>
      </c>
      <c r="J8275" s="40" t="n">
        <f aca="false">IF(C8275=0,"",D8275/C8275)</f>
        <v>0.818181818181818</v>
      </c>
    </row>
    <row r="8276" customFormat="false" ht="15" hidden="false" customHeight="false" outlineLevel="0" collapsed="false">
      <c r="A8276" s="37" t="s">
        <v>1493</v>
      </c>
      <c r="B8276" s="37" t="s">
        <v>273</v>
      </c>
      <c r="C8276" s="37" t="n">
        <v>22</v>
      </c>
      <c r="D8276" s="37" t="n">
        <v>21</v>
      </c>
      <c r="E8276" s="37" t="n">
        <v>0</v>
      </c>
      <c r="F8276" s="37" t="n">
        <v>2</v>
      </c>
      <c r="G8276" s="37" t="n">
        <v>0</v>
      </c>
      <c r="H8276" s="37" t="n">
        <v>1</v>
      </c>
      <c r="I8276" s="37" t="n">
        <v>1</v>
      </c>
      <c r="J8276" s="40" t="n">
        <f aca="false">IF(C8276=0,"",D8276/C8276)</f>
        <v>0.954545454545455</v>
      </c>
    </row>
    <row r="8277" customFormat="false" ht="15" hidden="false" customHeight="false" outlineLevel="0" collapsed="false">
      <c r="A8277" s="37" t="s">
        <v>1493</v>
      </c>
      <c r="B8277" s="37" t="s">
        <v>274</v>
      </c>
      <c r="C8277" s="37" t="n">
        <v>22</v>
      </c>
      <c r="D8277" s="37" t="n">
        <v>22</v>
      </c>
      <c r="E8277" s="37" t="n">
        <v>0</v>
      </c>
      <c r="F8277" s="37" t="n">
        <v>1</v>
      </c>
      <c r="G8277" s="37" t="n">
        <v>0</v>
      </c>
      <c r="H8277" s="37" t="n">
        <v>3</v>
      </c>
      <c r="I8277" s="37" t="n">
        <v>4</v>
      </c>
      <c r="J8277" s="40" t="n">
        <f aca="false">IF(C8277=0,"",D8277/C8277)</f>
        <v>1</v>
      </c>
    </row>
    <row r="8278" customFormat="false" ht="15" hidden="false" customHeight="false" outlineLevel="0" collapsed="false">
      <c r="A8278" s="37" t="s">
        <v>1493</v>
      </c>
      <c r="B8278" s="37" t="s">
        <v>275</v>
      </c>
      <c r="C8278" s="37" t="n">
        <v>22</v>
      </c>
      <c r="D8278" s="37" t="n">
        <v>22</v>
      </c>
      <c r="E8278" s="37" t="n">
        <v>0</v>
      </c>
      <c r="F8278" s="37" t="n">
        <v>0</v>
      </c>
      <c r="G8278" s="37" t="n">
        <v>1</v>
      </c>
      <c r="H8278" s="37" t="n">
        <v>1</v>
      </c>
      <c r="I8278" s="37" t="n">
        <v>2</v>
      </c>
      <c r="J8278" s="40" t="n">
        <f aca="false">IF(C8278=0,"",D8278/C8278)</f>
        <v>1</v>
      </c>
    </row>
    <row r="8279" customFormat="false" ht="15" hidden="false" customHeight="false" outlineLevel="0" collapsed="false">
      <c r="A8279" s="37" t="s">
        <v>1493</v>
      </c>
      <c r="B8279" s="37" t="s">
        <v>276</v>
      </c>
      <c r="C8279" s="37" t="n">
        <v>22</v>
      </c>
      <c r="D8279" s="37" t="n">
        <v>20</v>
      </c>
      <c r="E8279" s="37" t="n">
        <v>2</v>
      </c>
      <c r="F8279" s="37" t="n">
        <v>1</v>
      </c>
      <c r="G8279" s="37" t="n">
        <v>1</v>
      </c>
      <c r="H8279" s="37" t="n">
        <v>2</v>
      </c>
      <c r="I8279" s="37" t="n">
        <v>2</v>
      </c>
      <c r="J8279" s="40" t="n">
        <f aca="false">IF(C8279=0,"",D8279/C8279)</f>
        <v>0.909090909090909</v>
      </c>
    </row>
    <row r="8280" customFormat="false" ht="15" hidden="false" customHeight="false" outlineLevel="0" collapsed="false">
      <c r="A8280" s="37" t="s">
        <v>1493</v>
      </c>
      <c r="B8280" s="37" t="s">
        <v>277</v>
      </c>
      <c r="C8280" s="37" t="n">
        <v>22</v>
      </c>
      <c r="D8280" s="37" t="n">
        <v>22</v>
      </c>
      <c r="E8280" s="37" t="n">
        <v>0</v>
      </c>
      <c r="F8280" s="37" t="n">
        <v>1</v>
      </c>
      <c r="G8280" s="37" t="n">
        <v>0</v>
      </c>
      <c r="H8280" s="37" t="n">
        <v>4</v>
      </c>
      <c r="I8280" s="37" t="n">
        <v>1</v>
      </c>
      <c r="J8280" s="40" t="n">
        <f aca="false">IF(C8280=0,"",D8280/C8280)</f>
        <v>1</v>
      </c>
    </row>
    <row r="8281" customFormat="false" ht="15" hidden="false" customHeight="false" outlineLevel="0" collapsed="false">
      <c r="A8281" s="37" t="s">
        <v>1493</v>
      </c>
      <c r="B8281" s="37" t="s">
        <v>278</v>
      </c>
      <c r="C8281" s="37" t="n">
        <v>22</v>
      </c>
      <c r="D8281" s="37" t="n">
        <v>18</v>
      </c>
      <c r="E8281" s="37" t="n">
        <v>0</v>
      </c>
      <c r="F8281" s="37" t="n">
        <v>0</v>
      </c>
      <c r="G8281" s="37" t="n">
        <v>0</v>
      </c>
      <c r="H8281" s="37" t="n">
        <v>3</v>
      </c>
      <c r="I8281" s="37" t="n">
        <v>0</v>
      </c>
      <c r="J8281" s="40" t="n">
        <f aca="false">IF(C8281=0,"",D8281/C8281)</f>
        <v>0.818181818181818</v>
      </c>
    </row>
    <row r="8282" customFormat="false" ht="15" hidden="false" customHeight="false" outlineLevel="0" collapsed="false">
      <c r="A8282" s="37" t="s">
        <v>1493</v>
      </c>
      <c r="B8282" s="37" t="s">
        <v>279</v>
      </c>
      <c r="C8282" s="37" t="n">
        <v>22</v>
      </c>
      <c r="D8282" s="37" t="n">
        <v>21</v>
      </c>
      <c r="E8282" s="37" t="n">
        <v>2</v>
      </c>
      <c r="F8282" s="37" t="n">
        <v>1</v>
      </c>
      <c r="G8282" s="37" t="n">
        <v>0</v>
      </c>
      <c r="H8282" s="37" t="n">
        <v>0</v>
      </c>
      <c r="I8282" s="37" t="n">
        <v>0</v>
      </c>
      <c r="J8282" s="40" t="n">
        <f aca="false">IF(C8282=0,"",D8282/C8282)</f>
        <v>0.954545454545455</v>
      </c>
    </row>
    <row r="8283" customFormat="false" ht="15" hidden="false" customHeight="false" outlineLevel="0" collapsed="false">
      <c r="A8283" s="37" t="s">
        <v>1493</v>
      </c>
      <c r="B8283" s="37" t="s">
        <v>280</v>
      </c>
      <c r="C8283" s="37" t="n">
        <v>22</v>
      </c>
      <c r="D8283" s="37" t="n">
        <v>21</v>
      </c>
      <c r="E8283" s="37" t="n">
        <v>0</v>
      </c>
      <c r="F8283" s="37" t="n">
        <v>0</v>
      </c>
      <c r="G8283" s="37" t="n">
        <v>0</v>
      </c>
      <c r="H8283" s="37" t="n">
        <v>2</v>
      </c>
      <c r="I8283" s="37" t="n">
        <v>1</v>
      </c>
      <c r="J8283" s="40" t="n">
        <f aca="false">IF(C8283=0,"",D8283/C8283)</f>
        <v>0.954545454545455</v>
      </c>
    </row>
    <row r="8284" customFormat="false" ht="15" hidden="false" customHeight="false" outlineLevel="0" collapsed="false">
      <c r="A8284" s="37" t="s">
        <v>1493</v>
      </c>
      <c r="B8284" s="37" t="s">
        <v>281</v>
      </c>
      <c r="C8284" s="37" t="n">
        <v>22</v>
      </c>
      <c r="D8284" s="37" t="n">
        <v>22</v>
      </c>
      <c r="E8284" s="37" t="n">
        <v>0</v>
      </c>
      <c r="F8284" s="37" t="n">
        <v>1</v>
      </c>
      <c r="G8284" s="37" t="n">
        <v>0</v>
      </c>
      <c r="H8284" s="37" t="n">
        <v>4</v>
      </c>
      <c r="I8284" s="37" t="n">
        <v>5</v>
      </c>
      <c r="J8284" s="40" t="n">
        <f aca="false">IF(C8284=0,"",D8284/C8284)</f>
        <v>1</v>
      </c>
    </row>
    <row r="8285" customFormat="false" ht="15" hidden="false" customHeight="false" outlineLevel="0" collapsed="false">
      <c r="A8285" s="37" t="s">
        <v>1495</v>
      </c>
      <c r="B8285" s="37" t="s">
        <v>270</v>
      </c>
      <c r="C8285" s="37" t="n">
        <v>22</v>
      </c>
      <c r="D8285" s="37" t="n">
        <v>20</v>
      </c>
      <c r="E8285" s="37" t="n">
        <v>0</v>
      </c>
      <c r="F8285" s="37" t="n">
        <v>2</v>
      </c>
      <c r="G8285" s="37" t="n">
        <v>0</v>
      </c>
      <c r="H8285" s="37" t="n">
        <v>1</v>
      </c>
      <c r="I8285" s="37" t="n">
        <v>1</v>
      </c>
      <c r="J8285" s="40" t="n">
        <f aca="false">IF(C8285=0,"",D8285/C8285)</f>
        <v>0.909090909090909</v>
      </c>
    </row>
    <row r="8286" customFormat="false" ht="15" hidden="false" customHeight="false" outlineLevel="0" collapsed="false">
      <c r="A8286" s="37" t="s">
        <v>1495</v>
      </c>
      <c r="B8286" s="37" t="s">
        <v>271</v>
      </c>
      <c r="C8286" s="37" t="n">
        <v>22</v>
      </c>
      <c r="D8286" s="37" t="n">
        <v>18</v>
      </c>
      <c r="E8286" s="37" t="n">
        <v>0</v>
      </c>
      <c r="F8286" s="37" t="n">
        <v>0</v>
      </c>
      <c r="G8286" s="37" t="n">
        <v>0</v>
      </c>
      <c r="H8286" s="37" t="n">
        <v>1</v>
      </c>
      <c r="I8286" s="37" t="n">
        <v>3</v>
      </c>
      <c r="J8286" s="40" t="n">
        <f aca="false">IF(C8286=0,"",D8286/C8286)</f>
        <v>0.818181818181818</v>
      </c>
    </row>
    <row r="8287" customFormat="false" ht="15" hidden="false" customHeight="false" outlineLevel="0" collapsed="false">
      <c r="A8287" s="37" t="s">
        <v>1495</v>
      </c>
      <c r="B8287" s="37" t="s">
        <v>272</v>
      </c>
      <c r="C8287" s="37" t="n">
        <v>22</v>
      </c>
      <c r="D8287" s="37" t="n">
        <v>21</v>
      </c>
      <c r="E8287" s="37" t="n">
        <v>1</v>
      </c>
      <c r="F8287" s="37" t="n">
        <v>0</v>
      </c>
      <c r="G8287" s="37" t="n">
        <v>0</v>
      </c>
      <c r="H8287" s="37" t="n">
        <v>1</v>
      </c>
      <c r="I8287" s="37" t="n">
        <v>0</v>
      </c>
      <c r="J8287" s="40" t="n">
        <f aca="false">IF(C8287=0,"",D8287/C8287)</f>
        <v>0.954545454545455</v>
      </c>
    </row>
    <row r="8288" customFormat="false" ht="15" hidden="false" customHeight="false" outlineLevel="0" collapsed="false">
      <c r="A8288" s="37" t="s">
        <v>1495</v>
      </c>
      <c r="B8288" s="37" t="s">
        <v>273</v>
      </c>
      <c r="C8288" s="37" t="n">
        <v>22</v>
      </c>
      <c r="D8288" s="37" t="n">
        <v>21</v>
      </c>
      <c r="E8288" s="37" t="n">
        <v>1</v>
      </c>
      <c r="F8288" s="37" t="n">
        <v>0</v>
      </c>
      <c r="G8288" s="37" t="n">
        <v>0</v>
      </c>
      <c r="H8288" s="37" t="n">
        <v>2</v>
      </c>
      <c r="I8288" s="37" t="n">
        <v>0</v>
      </c>
      <c r="J8288" s="40" t="n">
        <f aca="false">IF(C8288=0,"",D8288/C8288)</f>
        <v>0.954545454545455</v>
      </c>
    </row>
    <row r="8289" customFormat="false" ht="15" hidden="false" customHeight="false" outlineLevel="0" collapsed="false">
      <c r="A8289" s="37" t="s">
        <v>1495</v>
      </c>
      <c r="B8289" s="37" t="s">
        <v>274</v>
      </c>
      <c r="C8289" s="37" t="n">
        <v>22</v>
      </c>
      <c r="D8289" s="37" t="n">
        <v>21</v>
      </c>
      <c r="E8289" s="37" t="n">
        <v>0</v>
      </c>
      <c r="F8289" s="37" t="n">
        <v>0</v>
      </c>
      <c r="G8289" s="37" t="n">
        <v>1</v>
      </c>
      <c r="H8289" s="37" t="n">
        <v>5</v>
      </c>
      <c r="I8289" s="37" t="n">
        <v>0</v>
      </c>
      <c r="J8289" s="40" t="n">
        <f aca="false">IF(C8289=0,"",D8289/C8289)</f>
        <v>0.954545454545455</v>
      </c>
    </row>
    <row r="8290" customFormat="false" ht="15" hidden="false" customHeight="false" outlineLevel="0" collapsed="false">
      <c r="A8290" s="37" t="s">
        <v>1495</v>
      </c>
      <c r="B8290" s="37" t="s">
        <v>275</v>
      </c>
      <c r="C8290" s="37" t="n">
        <v>22</v>
      </c>
      <c r="D8290" s="37" t="n">
        <v>19</v>
      </c>
      <c r="E8290" s="37" t="n">
        <v>0</v>
      </c>
      <c r="F8290" s="37" t="n">
        <v>0</v>
      </c>
      <c r="G8290" s="37" t="n">
        <v>1</v>
      </c>
      <c r="H8290" s="37" t="n">
        <v>4</v>
      </c>
      <c r="I8290" s="37" t="n">
        <v>0</v>
      </c>
      <c r="J8290" s="40" t="n">
        <f aca="false">IF(C8290=0,"",D8290/C8290)</f>
        <v>0.863636363636364</v>
      </c>
    </row>
    <row r="8291" customFormat="false" ht="15" hidden="false" customHeight="false" outlineLevel="0" collapsed="false">
      <c r="A8291" s="37" t="s">
        <v>1495</v>
      </c>
      <c r="B8291" s="37" t="s">
        <v>276</v>
      </c>
      <c r="C8291" s="37" t="n">
        <v>22</v>
      </c>
      <c r="D8291" s="37" t="n">
        <v>21</v>
      </c>
      <c r="E8291" s="37" t="n">
        <v>1</v>
      </c>
      <c r="F8291" s="37" t="n">
        <v>0</v>
      </c>
      <c r="G8291" s="37" t="n">
        <v>0</v>
      </c>
      <c r="H8291" s="37" t="n">
        <v>3</v>
      </c>
      <c r="I8291" s="37" t="n">
        <v>0</v>
      </c>
      <c r="J8291" s="40" t="n">
        <f aca="false">IF(C8291=0,"",D8291/C8291)</f>
        <v>0.954545454545455</v>
      </c>
    </row>
    <row r="8292" customFormat="false" ht="15" hidden="false" customHeight="false" outlineLevel="0" collapsed="false">
      <c r="A8292" s="37" t="s">
        <v>1495</v>
      </c>
      <c r="B8292" s="37" t="s">
        <v>277</v>
      </c>
      <c r="C8292" s="37" t="n">
        <v>22</v>
      </c>
      <c r="D8292" s="37" t="n">
        <v>19</v>
      </c>
      <c r="E8292" s="37" t="n">
        <v>1</v>
      </c>
      <c r="F8292" s="37" t="n">
        <v>0</v>
      </c>
      <c r="G8292" s="37" t="n">
        <v>2</v>
      </c>
      <c r="H8292" s="37" t="n">
        <v>0</v>
      </c>
      <c r="I8292" s="37" t="n">
        <v>0</v>
      </c>
      <c r="J8292" s="40" t="n">
        <f aca="false">IF(C8292=0,"",D8292/C8292)</f>
        <v>0.863636363636364</v>
      </c>
    </row>
    <row r="8293" customFormat="false" ht="15" hidden="false" customHeight="false" outlineLevel="0" collapsed="false">
      <c r="A8293" s="37" t="s">
        <v>1495</v>
      </c>
      <c r="B8293" s="37" t="s">
        <v>278</v>
      </c>
      <c r="C8293" s="37" t="n">
        <v>22</v>
      </c>
      <c r="D8293" s="37" t="n">
        <v>17</v>
      </c>
      <c r="E8293" s="37" t="n">
        <v>0</v>
      </c>
      <c r="F8293" s="37" t="n">
        <v>0</v>
      </c>
      <c r="G8293" s="37" t="n">
        <v>0</v>
      </c>
      <c r="H8293" s="37" t="n">
        <v>3</v>
      </c>
      <c r="I8293" s="37" t="n">
        <v>1</v>
      </c>
      <c r="J8293" s="40" t="n">
        <f aca="false">IF(C8293=0,"",D8293/C8293)</f>
        <v>0.772727272727273</v>
      </c>
    </row>
    <row r="8294" customFormat="false" ht="15" hidden="false" customHeight="false" outlineLevel="0" collapsed="false">
      <c r="A8294" s="37" t="s">
        <v>1495</v>
      </c>
      <c r="B8294" s="37" t="s">
        <v>279</v>
      </c>
      <c r="C8294" s="37" t="n">
        <v>22</v>
      </c>
      <c r="D8294" s="37" t="n">
        <v>22</v>
      </c>
      <c r="E8294" s="37" t="n">
        <v>1</v>
      </c>
      <c r="F8294" s="37" t="n">
        <v>0</v>
      </c>
      <c r="G8294" s="37" t="n">
        <v>1</v>
      </c>
      <c r="H8294" s="37" t="n">
        <v>3</v>
      </c>
      <c r="I8294" s="37" t="n">
        <v>0</v>
      </c>
      <c r="J8294" s="40" t="n">
        <f aca="false">IF(C8294=0,"",D8294/C8294)</f>
        <v>1</v>
      </c>
    </row>
    <row r="8295" customFormat="false" ht="15" hidden="false" customHeight="false" outlineLevel="0" collapsed="false">
      <c r="A8295" s="37" t="s">
        <v>1495</v>
      </c>
      <c r="B8295" s="37" t="s">
        <v>280</v>
      </c>
      <c r="C8295" s="37" t="n">
        <v>22</v>
      </c>
      <c r="D8295" s="37" t="n">
        <v>22</v>
      </c>
      <c r="E8295" s="37" t="n">
        <v>3</v>
      </c>
      <c r="F8295" s="37" t="n">
        <v>1</v>
      </c>
      <c r="G8295" s="37" t="n">
        <v>0</v>
      </c>
      <c r="H8295" s="37" t="n">
        <v>1</v>
      </c>
      <c r="I8295" s="37" t="n">
        <v>0</v>
      </c>
      <c r="J8295" s="40" t="n">
        <f aca="false">IF(C8295=0,"",D8295/C8295)</f>
        <v>1</v>
      </c>
    </row>
    <row r="8296" customFormat="false" ht="15" hidden="false" customHeight="false" outlineLevel="0" collapsed="false">
      <c r="A8296" s="37" t="s">
        <v>1495</v>
      </c>
      <c r="B8296" s="37" t="s">
        <v>281</v>
      </c>
      <c r="C8296" s="37" t="n">
        <v>22</v>
      </c>
      <c r="D8296" s="37" t="n">
        <v>22</v>
      </c>
      <c r="E8296" s="37" t="n">
        <v>0</v>
      </c>
      <c r="F8296" s="37" t="n">
        <v>0</v>
      </c>
      <c r="G8296" s="37" t="n">
        <v>0</v>
      </c>
      <c r="H8296" s="37" t="n">
        <v>2</v>
      </c>
      <c r="I8296" s="37" t="n">
        <v>0</v>
      </c>
      <c r="J8296" s="40" t="n">
        <f aca="false">IF(C8296=0,"",D8296/C8296)</f>
        <v>1</v>
      </c>
    </row>
    <row r="8297" customFormat="false" ht="15" hidden="false" customHeight="false" outlineLevel="0" collapsed="false">
      <c r="A8297" s="37" t="s">
        <v>1496</v>
      </c>
      <c r="B8297" s="37" t="s">
        <v>270</v>
      </c>
      <c r="C8297" s="37" t="n">
        <v>22</v>
      </c>
      <c r="D8297" s="37" t="n">
        <v>22</v>
      </c>
      <c r="E8297" s="37" t="n">
        <v>1</v>
      </c>
      <c r="F8297" s="37" t="n">
        <v>1</v>
      </c>
      <c r="G8297" s="37" t="n">
        <v>0</v>
      </c>
      <c r="H8297" s="37" t="n">
        <v>1</v>
      </c>
      <c r="I8297" s="37" t="n">
        <v>0</v>
      </c>
      <c r="J8297" s="40" t="n">
        <f aca="false">IF(C8297=0,"",D8297/C8297)</f>
        <v>1</v>
      </c>
    </row>
    <row r="8298" customFormat="false" ht="15" hidden="false" customHeight="false" outlineLevel="0" collapsed="false">
      <c r="A8298" s="37" t="s">
        <v>1496</v>
      </c>
      <c r="B8298" s="37" t="s">
        <v>271</v>
      </c>
      <c r="C8298" s="37" t="n">
        <v>22</v>
      </c>
      <c r="D8298" s="37" t="n">
        <v>21</v>
      </c>
      <c r="E8298" s="37" t="n">
        <v>0</v>
      </c>
      <c r="F8298" s="37" t="n">
        <v>0</v>
      </c>
      <c r="G8298" s="37" t="n">
        <v>0</v>
      </c>
      <c r="H8298" s="37" t="n">
        <v>1</v>
      </c>
      <c r="I8298" s="37" t="n">
        <v>3</v>
      </c>
      <c r="J8298" s="40" t="n">
        <f aca="false">IF(C8298=0,"",D8298/C8298)</f>
        <v>0.954545454545455</v>
      </c>
    </row>
    <row r="8299" customFormat="false" ht="15" hidden="false" customHeight="false" outlineLevel="0" collapsed="false">
      <c r="A8299" s="37" t="s">
        <v>1496</v>
      </c>
      <c r="B8299" s="37" t="s">
        <v>272</v>
      </c>
      <c r="C8299" s="37" t="n">
        <v>22</v>
      </c>
      <c r="D8299" s="37" t="n">
        <v>17</v>
      </c>
      <c r="E8299" s="37" t="n">
        <v>1</v>
      </c>
      <c r="F8299" s="37" t="n">
        <v>1</v>
      </c>
      <c r="G8299" s="37" t="n">
        <v>0</v>
      </c>
      <c r="H8299" s="37" t="n">
        <v>2</v>
      </c>
      <c r="I8299" s="37" t="n">
        <v>0</v>
      </c>
      <c r="J8299" s="40" t="n">
        <f aca="false">IF(C8299=0,"",D8299/C8299)</f>
        <v>0.772727272727273</v>
      </c>
    </row>
    <row r="8300" customFormat="false" ht="15" hidden="false" customHeight="false" outlineLevel="0" collapsed="false">
      <c r="A8300" s="37" t="s">
        <v>1496</v>
      </c>
      <c r="B8300" s="37" t="s">
        <v>273</v>
      </c>
      <c r="C8300" s="37" t="n">
        <v>22</v>
      </c>
      <c r="D8300" s="37" t="n">
        <v>20</v>
      </c>
      <c r="E8300" s="37" t="n">
        <v>1</v>
      </c>
      <c r="F8300" s="37" t="n">
        <v>1</v>
      </c>
      <c r="G8300" s="37" t="n">
        <v>0</v>
      </c>
      <c r="H8300" s="37" t="n">
        <v>2</v>
      </c>
      <c r="I8300" s="37" t="n">
        <v>0</v>
      </c>
      <c r="J8300" s="40" t="n">
        <f aca="false">IF(C8300=0,"",D8300/C8300)</f>
        <v>0.909090909090909</v>
      </c>
    </row>
    <row r="8301" customFormat="false" ht="15" hidden="false" customHeight="false" outlineLevel="0" collapsed="false">
      <c r="A8301" s="37" t="s">
        <v>1496</v>
      </c>
      <c r="B8301" s="37" t="s">
        <v>274</v>
      </c>
      <c r="C8301" s="37" t="n">
        <v>22</v>
      </c>
      <c r="D8301" s="37" t="n">
        <v>22</v>
      </c>
      <c r="E8301" s="37" t="n">
        <v>0</v>
      </c>
      <c r="F8301" s="37" t="n">
        <v>1</v>
      </c>
      <c r="G8301" s="37" t="n">
        <v>1</v>
      </c>
      <c r="H8301" s="37" t="n">
        <v>1</v>
      </c>
      <c r="I8301" s="37" t="n">
        <v>1</v>
      </c>
      <c r="J8301" s="40" t="n">
        <f aca="false">IF(C8301=0,"",D8301/C8301)</f>
        <v>1</v>
      </c>
    </row>
    <row r="8302" customFormat="false" ht="15" hidden="false" customHeight="false" outlineLevel="0" collapsed="false">
      <c r="A8302" s="37" t="s">
        <v>1496</v>
      </c>
      <c r="B8302" s="37" t="s">
        <v>275</v>
      </c>
      <c r="C8302" s="37" t="n">
        <v>22</v>
      </c>
      <c r="D8302" s="37" t="n">
        <v>20</v>
      </c>
      <c r="E8302" s="37" t="n">
        <v>0</v>
      </c>
      <c r="F8302" s="37" t="n">
        <v>1</v>
      </c>
      <c r="G8302" s="37" t="n">
        <v>0</v>
      </c>
      <c r="H8302" s="37" t="n">
        <v>2</v>
      </c>
      <c r="I8302" s="37" t="n">
        <v>5</v>
      </c>
      <c r="J8302" s="40" t="n">
        <f aca="false">IF(C8302=0,"",D8302/C8302)</f>
        <v>0.909090909090909</v>
      </c>
    </row>
    <row r="8303" customFormat="false" ht="15" hidden="false" customHeight="false" outlineLevel="0" collapsed="false">
      <c r="A8303" s="37" t="s">
        <v>1496</v>
      </c>
      <c r="B8303" s="37" t="s">
        <v>276</v>
      </c>
      <c r="C8303" s="37" t="n">
        <v>22</v>
      </c>
      <c r="D8303" s="37" t="n">
        <v>22</v>
      </c>
      <c r="E8303" s="37" t="n">
        <v>0</v>
      </c>
      <c r="F8303" s="37" t="n">
        <v>1</v>
      </c>
      <c r="G8303" s="37" t="n">
        <v>0</v>
      </c>
      <c r="H8303" s="37" t="n">
        <v>4</v>
      </c>
      <c r="I8303" s="37" t="n">
        <v>3</v>
      </c>
      <c r="J8303" s="40" t="n">
        <f aca="false">IF(C8303=0,"",D8303/C8303)</f>
        <v>1</v>
      </c>
    </row>
    <row r="8304" customFormat="false" ht="15" hidden="false" customHeight="false" outlineLevel="0" collapsed="false">
      <c r="A8304" s="37" t="s">
        <v>1496</v>
      </c>
      <c r="B8304" s="37" t="s">
        <v>277</v>
      </c>
      <c r="C8304" s="37" t="n">
        <v>22</v>
      </c>
      <c r="D8304" s="37" t="n">
        <v>20</v>
      </c>
      <c r="E8304" s="37" t="n">
        <v>0</v>
      </c>
      <c r="F8304" s="37" t="n">
        <v>1</v>
      </c>
      <c r="G8304" s="37" t="n">
        <v>0</v>
      </c>
      <c r="H8304" s="37" t="n">
        <v>2</v>
      </c>
      <c r="I8304" s="37" t="n">
        <v>0</v>
      </c>
      <c r="J8304" s="40" t="n">
        <f aca="false">IF(C8304=0,"",D8304/C8304)</f>
        <v>0.909090909090909</v>
      </c>
    </row>
    <row r="8305" customFormat="false" ht="15" hidden="false" customHeight="false" outlineLevel="0" collapsed="false">
      <c r="A8305" s="37" t="s">
        <v>1496</v>
      </c>
      <c r="B8305" s="37" t="s">
        <v>278</v>
      </c>
      <c r="C8305" s="37" t="n">
        <v>22</v>
      </c>
      <c r="D8305" s="37" t="n">
        <v>21</v>
      </c>
      <c r="E8305" s="37" t="n">
        <v>1</v>
      </c>
      <c r="F8305" s="37" t="n">
        <v>2</v>
      </c>
      <c r="G8305" s="37" t="n">
        <v>1</v>
      </c>
      <c r="H8305" s="37" t="n">
        <v>0</v>
      </c>
      <c r="I8305" s="37" t="n">
        <v>2</v>
      </c>
      <c r="J8305" s="40" t="n">
        <f aca="false">IF(C8305=0,"",D8305/C8305)</f>
        <v>0.954545454545455</v>
      </c>
    </row>
    <row r="8306" customFormat="false" ht="15" hidden="false" customHeight="false" outlineLevel="0" collapsed="false">
      <c r="A8306" s="37" t="s">
        <v>1496</v>
      </c>
      <c r="B8306" s="37" t="s">
        <v>279</v>
      </c>
      <c r="C8306" s="37" t="n">
        <v>22</v>
      </c>
      <c r="D8306" s="37" t="n">
        <v>21</v>
      </c>
      <c r="E8306" s="37" t="n">
        <v>0</v>
      </c>
      <c r="F8306" s="37" t="n">
        <v>0</v>
      </c>
      <c r="G8306" s="37" t="n">
        <v>1</v>
      </c>
      <c r="H8306" s="37" t="n">
        <v>2</v>
      </c>
      <c r="I8306" s="37" t="n">
        <v>0</v>
      </c>
      <c r="J8306" s="40" t="n">
        <f aca="false">IF(C8306=0,"",D8306/C8306)</f>
        <v>0.954545454545455</v>
      </c>
    </row>
    <row r="8307" customFormat="false" ht="15" hidden="false" customHeight="false" outlineLevel="0" collapsed="false">
      <c r="A8307" s="37" t="s">
        <v>1496</v>
      </c>
      <c r="B8307" s="37" t="s">
        <v>280</v>
      </c>
      <c r="C8307" s="37" t="n">
        <v>22</v>
      </c>
      <c r="D8307" s="37" t="n">
        <v>20</v>
      </c>
      <c r="E8307" s="37" t="n">
        <v>3</v>
      </c>
      <c r="F8307" s="37" t="n">
        <v>1</v>
      </c>
      <c r="G8307" s="37" t="n">
        <v>0</v>
      </c>
      <c r="H8307" s="37" t="n">
        <v>2</v>
      </c>
      <c r="I8307" s="37" t="n">
        <v>1</v>
      </c>
      <c r="J8307" s="40" t="n">
        <f aca="false">IF(C8307=0,"",D8307/C8307)</f>
        <v>0.909090909090909</v>
      </c>
    </row>
    <row r="8308" customFormat="false" ht="15" hidden="false" customHeight="false" outlineLevel="0" collapsed="false">
      <c r="A8308" s="37" t="s">
        <v>1496</v>
      </c>
      <c r="B8308" s="37" t="s">
        <v>281</v>
      </c>
      <c r="C8308" s="37" t="n">
        <v>22</v>
      </c>
      <c r="D8308" s="37" t="n">
        <v>21</v>
      </c>
      <c r="E8308" s="37" t="n">
        <v>0</v>
      </c>
      <c r="F8308" s="37" t="n">
        <v>1</v>
      </c>
      <c r="G8308" s="37" t="n">
        <v>0</v>
      </c>
      <c r="H8308" s="37" t="n">
        <v>3</v>
      </c>
      <c r="I8308" s="37" t="n">
        <v>0</v>
      </c>
      <c r="J8308" s="40" t="n">
        <f aca="false">IF(C8308=0,"",D8308/C8308)</f>
        <v>0.954545454545455</v>
      </c>
    </row>
    <row r="8309" customFormat="false" ht="15" hidden="false" customHeight="false" outlineLevel="0" collapsed="false">
      <c r="A8309" s="37" t="s">
        <v>1498</v>
      </c>
      <c r="B8309" s="37" t="s">
        <v>270</v>
      </c>
      <c r="C8309" s="37" t="n">
        <v>22</v>
      </c>
      <c r="D8309" s="37" t="n">
        <v>19</v>
      </c>
      <c r="E8309" s="37" t="n">
        <v>1</v>
      </c>
      <c r="F8309" s="37" t="n">
        <v>0</v>
      </c>
      <c r="G8309" s="37" t="n">
        <v>0</v>
      </c>
      <c r="H8309" s="37" t="n">
        <v>2</v>
      </c>
      <c r="I8309" s="37" t="n">
        <v>2</v>
      </c>
      <c r="J8309" s="40" t="n">
        <f aca="false">IF(C8309=0,"",D8309/C8309)</f>
        <v>0.863636363636364</v>
      </c>
    </row>
    <row r="8310" customFormat="false" ht="15" hidden="false" customHeight="false" outlineLevel="0" collapsed="false">
      <c r="A8310" s="37" t="s">
        <v>1498</v>
      </c>
      <c r="B8310" s="37" t="s">
        <v>271</v>
      </c>
      <c r="C8310" s="37" t="n">
        <v>22</v>
      </c>
      <c r="D8310" s="37" t="n">
        <v>22</v>
      </c>
      <c r="E8310" s="37" t="n">
        <v>2</v>
      </c>
      <c r="F8310" s="37" t="n">
        <v>1</v>
      </c>
      <c r="G8310" s="37" t="n">
        <v>1</v>
      </c>
      <c r="H8310" s="37" t="n">
        <v>1</v>
      </c>
      <c r="I8310" s="37" t="n">
        <v>0</v>
      </c>
      <c r="J8310" s="40" t="n">
        <f aca="false">IF(C8310=0,"",D8310/C8310)</f>
        <v>1</v>
      </c>
    </row>
    <row r="8311" customFormat="false" ht="15" hidden="false" customHeight="false" outlineLevel="0" collapsed="false">
      <c r="A8311" s="37" t="s">
        <v>1498</v>
      </c>
      <c r="B8311" s="37" t="s">
        <v>272</v>
      </c>
      <c r="C8311" s="37" t="n">
        <v>22</v>
      </c>
      <c r="D8311" s="37" t="n">
        <v>21</v>
      </c>
      <c r="E8311" s="37" t="n">
        <v>0</v>
      </c>
      <c r="F8311" s="37" t="n">
        <v>0</v>
      </c>
      <c r="G8311" s="37" t="n">
        <v>0</v>
      </c>
      <c r="H8311" s="37" t="n">
        <v>0</v>
      </c>
      <c r="I8311" s="37" t="n">
        <v>0</v>
      </c>
      <c r="J8311" s="40" t="n">
        <f aca="false">IF(C8311=0,"",D8311/C8311)</f>
        <v>0.954545454545455</v>
      </c>
    </row>
    <row r="8312" customFormat="false" ht="15" hidden="false" customHeight="false" outlineLevel="0" collapsed="false">
      <c r="A8312" s="37" t="s">
        <v>1498</v>
      </c>
      <c r="B8312" s="37" t="s">
        <v>273</v>
      </c>
      <c r="C8312" s="37" t="n">
        <v>22</v>
      </c>
      <c r="D8312" s="37" t="n">
        <v>20</v>
      </c>
      <c r="E8312" s="37" t="n">
        <v>1</v>
      </c>
      <c r="F8312" s="37" t="n">
        <v>1</v>
      </c>
      <c r="G8312" s="37" t="n">
        <v>0</v>
      </c>
      <c r="H8312" s="37" t="n">
        <v>2</v>
      </c>
      <c r="I8312" s="37" t="n">
        <v>3</v>
      </c>
      <c r="J8312" s="40" t="n">
        <f aca="false">IF(C8312=0,"",D8312/C8312)</f>
        <v>0.909090909090909</v>
      </c>
    </row>
    <row r="8313" customFormat="false" ht="15" hidden="false" customHeight="false" outlineLevel="0" collapsed="false">
      <c r="A8313" s="37" t="s">
        <v>1498</v>
      </c>
      <c r="B8313" s="37" t="s">
        <v>274</v>
      </c>
      <c r="C8313" s="37" t="n">
        <v>22</v>
      </c>
      <c r="D8313" s="37" t="n">
        <v>22</v>
      </c>
      <c r="E8313" s="37" t="n">
        <v>1</v>
      </c>
      <c r="F8313" s="37" t="n">
        <v>1</v>
      </c>
      <c r="G8313" s="37" t="n">
        <v>1</v>
      </c>
      <c r="H8313" s="37" t="n">
        <v>4</v>
      </c>
      <c r="I8313" s="37" t="n">
        <v>3</v>
      </c>
      <c r="J8313" s="40" t="n">
        <f aca="false">IF(C8313=0,"",D8313/C8313)</f>
        <v>1</v>
      </c>
    </row>
    <row r="8314" customFormat="false" ht="15" hidden="false" customHeight="false" outlineLevel="0" collapsed="false">
      <c r="A8314" s="37" t="s">
        <v>1498</v>
      </c>
      <c r="B8314" s="37" t="s">
        <v>275</v>
      </c>
      <c r="C8314" s="37" t="n">
        <v>22</v>
      </c>
      <c r="D8314" s="37" t="n">
        <v>21</v>
      </c>
      <c r="E8314" s="37" t="n">
        <v>1</v>
      </c>
      <c r="F8314" s="37" t="n">
        <v>1</v>
      </c>
      <c r="G8314" s="37" t="n">
        <v>1</v>
      </c>
      <c r="H8314" s="37" t="n">
        <v>4</v>
      </c>
      <c r="I8314" s="37" t="n">
        <v>0</v>
      </c>
      <c r="J8314" s="40" t="n">
        <f aca="false">IF(C8314=0,"",D8314/C8314)</f>
        <v>0.954545454545455</v>
      </c>
    </row>
    <row r="8315" customFormat="false" ht="15" hidden="false" customHeight="false" outlineLevel="0" collapsed="false">
      <c r="A8315" s="37" t="s">
        <v>1498</v>
      </c>
      <c r="B8315" s="37" t="s">
        <v>276</v>
      </c>
      <c r="C8315" s="37" t="n">
        <v>22</v>
      </c>
      <c r="D8315" s="37" t="n">
        <v>21</v>
      </c>
      <c r="E8315" s="37" t="n">
        <v>1</v>
      </c>
      <c r="F8315" s="37" t="n">
        <v>0</v>
      </c>
      <c r="G8315" s="37" t="n">
        <v>0</v>
      </c>
      <c r="H8315" s="37" t="n">
        <v>2</v>
      </c>
      <c r="I8315" s="37" t="n">
        <v>2</v>
      </c>
      <c r="J8315" s="40" t="n">
        <f aca="false">IF(C8315=0,"",D8315/C8315)</f>
        <v>0.954545454545455</v>
      </c>
    </row>
    <row r="8316" customFormat="false" ht="15" hidden="false" customHeight="false" outlineLevel="0" collapsed="false">
      <c r="A8316" s="37" t="s">
        <v>1498</v>
      </c>
      <c r="B8316" s="37" t="s">
        <v>277</v>
      </c>
      <c r="C8316" s="37" t="n">
        <v>22</v>
      </c>
      <c r="D8316" s="37" t="n">
        <v>19</v>
      </c>
      <c r="E8316" s="37" t="n">
        <v>1</v>
      </c>
      <c r="F8316" s="37" t="n">
        <v>0</v>
      </c>
      <c r="G8316" s="37" t="n">
        <v>0</v>
      </c>
      <c r="H8316" s="37" t="n">
        <v>0</v>
      </c>
      <c r="I8316" s="37" t="n">
        <v>2</v>
      </c>
      <c r="J8316" s="40" t="n">
        <f aca="false">IF(C8316=0,"",D8316/C8316)</f>
        <v>0.863636363636364</v>
      </c>
    </row>
    <row r="8317" customFormat="false" ht="15" hidden="false" customHeight="false" outlineLevel="0" collapsed="false">
      <c r="A8317" s="37" t="s">
        <v>1498</v>
      </c>
      <c r="B8317" s="37" t="s">
        <v>278</v>
      </c>
      <c r="C8317" s="37" t="n">
        <v>22</v>
      </c>
      <c r="D8317" s="37" t="n">
        <v>20</v>
      </c>
      <c r="E8317" s="37" t="n">
        <v>0</v>
      </c>
      <c r="F8317" s="37" t="n">
        <v>0</v>
      </c>
      <c r="G8317" s="37" t="n">
        <v>0</v>
      </c>
      <c r="H8317" s="37" t="n">
        <v>2</v>
      </c>
      <c r="I8317" s="37" t="n">
        <v>1</v>
      </c>
      <c r="J8317" s="40" t="n">
        <f aca="false">IF(C8317=0,"",D8317/C8317)</f>
        <v>0.909090909090909</v>
      </c>
    </row>
    <row r="8318" customFormat="false" ht="15" hidden="false" customHeight="false" outlineLevel="0" collapsed="false">
      <c r="A8318" s="37" t="s">
        <v>1498</v>
      </c>
      <c r="B8318" s="37" t="s">
        <v>279</v>
      </c>
      <c r="C8318" s="37" t="n">
        <v>22</v>
      </c>
      <c r="D8318" s="37" t="n">
        <v>20</v>
      </c>
      <c r="E8318" s="37" t="n">
        <v>0</v>
      </c>
      <c r="F8318" s="37" t="n">
        <v>1</v>
      </c>
      <c r="G8318" s="37" t="n">
        <v>0</v>
      </c>
      <c r="H8318" s="37" t="n">
        <v>0</v>
      </c>
      <c r="I8318" s="37" t="n">
        <v>1</v>
      </c>
      <c r="J8318" s="40" t="n">
        <f aca="false">IF(C8318=0,"",D8318/C8318)</f>
        <v>0.909090909090909</v>
      </c>
    </row>
    <row r="8319" customFormat="false" ht="15" hidden="false" customHeight="false" outlineLevel="0" collapsed="false">
      <c r="A8319" s="37" t="s">
        <v>1498</v>
      </c>
      <c r="B8319" s="37" t="s">
        <v>280</v>
      </c>
      <c r="C8319" s="37" t="n">
        <v>22</v>
      </c>
      <c r="D8319" s="37" t="n">
        <v>17</v>
      </c>
      <c r="E8319" s="37" t="n">
        <v>1</v>
      </c>
      <c r="F8319" s="37" t="n">
        <v>0</v>
      </c>
      <c r="G8319" s="37" t="n">
        <v>0</v>
      </c>
      <c r="H8319" s="37" t="n">
        <v>3</v>
      </c>
      <c r="I8319" s="37" t="n">
        <v>1</v>
      </c>
      <c r="J8319" s="40" t="n">
        <f aca="false">IF(C8319=0,"",D8319/C8319)</f>
        <v>0.772727272727273</v>
      </c>
    </row>
    <row r="8320" customFormat="false" ht="15" hidden="false" customHeight="false" outlineLevel="0" collapsed="false">
      <c r="A8320" s="37" t="s">
        <v>1498</v>
      </c>
      <c r="B8320" s="37" t="s">
        <v>281</v>
      </c>
      <c r="C8320" s="37" t="n">
        <v>22</v>
      </c>
      <c r="D8320" s="37" t="n">
        <v>21</v>
      </c>
      <c r="E8320" s="37" t="n">
        <v>3</v>
      </c>
      <c r="F8320" s="37" t="n">
        <v>1</v>
      </c>
      <c r="G8320" s="37" t="n">
        <v>0</v>
      </c>
      <c r="H8320" s="37" t="n">
        <v>2</v>
      </c>
      <c r="I8320" s="37" t="n">
        <v>1</v>
      </c>
      <c r="J8320" s="40" t="n">
        <f aca="false">IF(C8320=0,"",D8320/C8320)</f>
        <v>0.954545454545455</v>
      </c>
    </row>
    <row r="8321" customFormat="false" ht="15" hidden="false" customHeight="false" outlineLevel="0" collapsed="false">
      <c r="A8321" s="37" t="s">
        <v>1499</v>
      </c>
      <c r="B8321" s="37" t="s">
        <v>270</v>
      </c>
      <c r="C8321" s="37" t="n">
        <v>22</v>
      </c>
      <c r="D8321" s="37" t="n">
        <v>21</v>
      </c>
      <c r="E8321" s="37" t="n">
        <v>0</v>
      </c>
      <c r="F8321" s="37" t="n">
        <v>1</v>
      </c>
      <c r="G8321" s="37" t="n">
        <v>0</v>
      </c>
      <c r="H8321" s="37" t="n">
        <v>1</v>
      </c>
      <c r="I8321" s="37" t="n">
        <v>18</v>
      </c>
      <c r="J8321" s="40" t="n">
        <f aca="false">IF(C8321=0,"",D8321/C8321)</f>
        <v>0.954545454545455</v>
      </c>
    </row>
    <row r="8322" customFormat="false" ht="15" hidden="false" customHeight="false" outlineLevel="0" collapsed="false">
      <c r="A8322" s="37" t="s">
        <v>1499</v>
      </c>
      <c r="B8322" s="37" t="s">
        <v>271</v>
      </c>
      <c r="C8322" s="37" t="n">
        <v>22</v>
      </c>
      <c r="D8322" s="37" t="n">
        <v>22</v>
      </c>
      <c r="E8322" s="37" t="n">
        <v>0</v>
      </c>
      <c r="F8322" s="37" t="n">
        <v>1</v>
      </c>
      <c r="G8322" s="37" t="n">
        <v>0</v>
      </c>
      <c r="H8322" s="37" t="n">
        <v>1</v>
      </c>
      <c r="I8322" s="37" t="n">
        <v>5</v>
      </c>
      <c r="J8322" s="40" t="n">
        <f aca="false">IF(C8322=0,"",D8322/C8322)</f>
        <v>1</v>
      </c>
    </row>
    <row r="8323" customFormat="false" ht="15" hidden="false" customHeight="false" outlineLevel="0" collapsed="false">
      <c r="A8323" s="37" t="s">
        <v>1499</v>
      </c>
      <c r="B8323" s="37" t="s">
        <v>272</v>
      </c>
      <c r="C8323" s="37" t="n">
        <v>22</v>
      </c>
      <c r="D8323" s="37" t="n">
        <v>19</v>
      </c>
      <c r="E8323" s="37" t="n">
        <v>0</v>
      </c>
      <c r="F8323" s="37" t="n">
        <v>1</v>
      </c>
      <c r="G8323" s="37" t="n">
        <v>0</v>
      </c>
      <c r="H8323" s="37" t="n">
        <v>0</v>
      </c>
      <c r="I8323" s="37" t="n">
        <v>3</v>
      </c>
      <c r="J8323" s="40" t="n">
        <f aca="false">IF(C8323=0,"",D8323/C8323)</f>
        <v>0.863636363636364</v>
      </c>
    </row>
    <row r="8324" customFormat="false" ht="15" hidden="false" customHeight="false" outlineLevel="0" collapsed="false">
      <c r="A8324" s="37" t="s">
        <v>1499</v>
      </c>
      <c r="B8324" s="37" t="s">
        <v>273</v>
      </c>
      <c r="C8324" s="37" t="n">
        <v>22</v>
      </c>
      <c r="D8324" s="37" t="n">
        <v>21</v>
      </c>
      <c r="E8324" s="37" t="n">
        <v>0</v>
      </c>
      <c r="F8324" s="37" t="n">
        <v>1</v>
      </c>
      <c r="G8324" s="37" t="n">
        <v>0</v>
      </c>
      <c r="H8324" s="37" t="n">
        <v>1</v>
      </c>
      <c r="I8324" s="37" t="n">
        <v>0</v>
      </c>
      <c r="J8324" s="40" t="n">
        <f aca="false">IF(C8324=0,"",D8324/C8324)</f>
        <v>0.954545454545455</v>
      </c>
    </row>
    <row r="8325" customFormat="false" ht="15" hidden="false" customHeight="false" outlineLevel="0" collapsed="false">
      <c r="A8325" s="37" t="s">
        <v>1499</v>
      </c>
      <c r="B8325" s="37" t="s">
        <v>274</v>
      </c>
      <c r="C8325" s="37" t="n">
        <v>22</v>
      </c>
      <c r="D8325" s="37" t="n">
        <v>22</v>
      </c>
      <c r="E8325" s="37" t="n">
        <v>0</v>
      </c>
      <c r="F8325" s="37" t="n">
        <v>0</v>
      </c>
      <c r="G8325" s="37" t="n">
        <v>0</v>
      </c>
      <c r="H8325" s="37" t="n">
        <v>0</v>
      </c>
      <c r="I8325" s="37" t="n">
        <v>8</v>
      </c>
      <c r="J8325" s="40" t="n">
        <f aca="false">IF(C8325=0,"",D8325/C8325)</f>
        <v>1</v>
      </c>
    </row>
    <row r="8326" customFormat="false" ht="15" hidden="false" customHeight="false" outlineLevel="0" collapsed="false">
      <c r="A8326" s="37" t="s">
        <v>1499</v>
      </c>
      <c r="B8326" s="37" t="s">
        <v>275</v>
      </c>
      <c r="C8326" s="37" t="n">
        <v>22</v>
      </c>
      <c r="D8326" s="37" t="n">
        <v>20</v>
      </c>
      <c r="E8326" s="37" t="n">
        <v>1</v>
      </c>
      <c r="F8326" s="37" t="n">
        <v>0</v>
      </c>
      <c r="G8326" s="37" t="n">
        <v>0</v>
      </c>
      <c r="H8326" s="37" t="n">
        <v>1</v>
      </c>
      <c r="I8326" s="37" t="n">
        <v>11</v>
      </c>
      <c r="J8326" s="40" t="n">
        <f aca="false">IF(C8326=0,"",D8326/C8326)</f>
        <v>0.909090909090909</v>
      </c>
    </row>
    <row r="8327" customFormat="false" ht="15" hidden="false" customHeight="false" outlineLevel="0" collapsed="false">
      <c r="A8327" s="37" t="s">
        <v>1499</v>
      </c>
      <c r="B8327" s="37" t="s">
        <v>276</v>
      </c>
      <c r="C8327" s="37" t="n">
        <v>22</v>
      </c>
      <c r="D8327" s="37" t="n">
        <v>21</v>
      </c>
      <c r="E8327" s="37" t="n">
        <v>2</v>
      </c>
      <c r="F8327" s="37" t="n">
        <v>0</v>
      </c>
      <c r="G8327" s="37" t="n">
        <v>0</v>
      </c>
      <c r="H8327" s="37" t="n">
        <v>2</v>
      </c>
      <c r="I8327" s="37" t="n">
        <v>3</v>
      </c>
      <c r="J8327" s="40" t="n">
        <f aca="false">IF(C8327=0,"",D8327/C8327)</f>
        <v>0.954545454545455</v>
      </c>
    </row>
    <row r="8328" customFormat="false" ht="15" hidden="false" customHeight="false" outlineLevel="0" collapsed="false">
      <c r="A8328" s="37" t="s">
        <v>1499</v>
      </c>
      <c r="B8328" s="37" t="s">
        <v>277</v>
      </c>
      <c r="C8328" s="37" t="n">
        <v>22</v>
      </c>
      <c r="D8328" s="37" t="n">
        <v>20</v>
      </c>
      <c r="E8328" s="37" t="n">
        <v>0</v>
      </c>
      <c r="F8328" s="37" t="n">
        <v>0</v>
      </c>
      <c r="G8328" s="37" t="n">
        <v>0</v>
      </c>
      <c r="H8328" s="37" t="n">
        <v>0</v>
      </c>
      <c r="I8328" s="37" t="n">
        <v>10</v>
      </c>
      <c r="J8328" s="40" t="n">
        <f aca="false">IF(C8328=0,"",D8328/C8328)</f>
        <v>0.909090909090909</v>
      </c>
    </row>
    <row r="8329" customFormat="false" ht="15" hidden="false" customHeight="false" outlineLevel="0" collapsed="false">
      <c r="A8329" s="37" t="s">
        <v>1499</v>
      </c>
      <c r="B8329" s="37" t="s">
        <v>278</v>
      </c>
      <c r="C8329" s="37" t="n">
        <v>22</v>
      </c>
      <c r="D8329" s="37" t="n">
        <v>21</v>
      </c>
      <c r="E8329" s="37" t="n">
        <v>0</v>
      </c>
      <c r="F8329" s="37" t="n">
        <v>0</v>
      </c>
      <c r="G8329" s="37" t="n">
        <v>0</v>
      </c>
      <c r="H8329" s="37" t="n">
        <v>2</v>
      </c>
      <c r="I8329" s="37" t="n">
        <v>30</v>
      </c>
      <c r="J8329" s="40" t="n">
        <f aca="false">IF(C8329=0,"",D8329/C8329)</f>
        <v>0.954545454545455</v>
      </c>
    </row>
    <row r="8330" customFormat="false" ht="15" hidden="false" customHeight="false" outlineLevel="0" collapsed="false">
      <c r="A8330" s="37" t="s">
        <v>1499</v>
      </c>
      <c r="B8330" s="37" t="s">
        <v>279</v>
      </c>
      <c r="C8330" s="37" t="n">
        <v>22</v>
      </c>
      <c r="D8330" s="37" t="n">
        <v>20</v>
      </c>
      <c r="E8330" s="37" t="n">
        <v>0</v>
      </c>
      <c r="F8330" s="37" t="n">
        <v>0</v>
      </c>
      <c r="G8330" s="37" t="n">
        <v>1</v>
      </c>
      <c r="H8330" s="37" t="n">
        <v>0</v>
      </c>
      <c r="I8330" s="37" t="n">
        <v>2</v>
      </c>
      <c r="J8330" s="40" t="n">
        <f aca="false">IF(C8330=0,"",D8330/C8330)</f>
        <v>0.909090909090909</v>
      </c>
    </row>
    <row r="8331" customFormat="false" ht="15" hidden="false" customHeight="false" outlineLevel="0" collapsed="false">
      <c r="A8331" s="37" t="s">
        <v>1499</v>
      </c>
      <c r="B8331" s="37" t="s">
        <v>280</v>
      </c>
      <c r="C8331" s="37" t="n">
        <v>22</v>
      </c>
      <c r="D8331" s="37" t="n">
        <v>19</v>
      </c>
      <c r="E8331" s="37" t="n">
        <v>0</v>
      </c>
      <c r="F8331" s="37" t="n">
        <v>1</v>
      </c>
      <c r="G8331" s="37" t="n">
        <v>0</v>
      </c>
      <c r="H8331" s="37" t="n">
        <v>1</v>
      </c>
      <c r="I8331" s="37" t="n">
        <v>15</v>
      </c>
      <c r="J8331" s="40" t="n">
        <f aca="false">IF(C8331=0,"",D8331/C8331)</f>
        <v>0.863636363636364</v>
      </c>
    </row>
    <row r="8332" customFormat="false" ht="15" hidden="false" customHeight="false" outlineLevel="0" collapsed="false">
      <c r="A8332" s="37" t="s">
        <v>1499</v>
      </c>
      <c r="B8332" s="37" t="s">
        <v>281</v>
      </c>
      <c r="C8332" s="37" t="n">
        <v>22</v>
      </c>
      <c r="D8332" s="37" t="n">
        <v>21</v>
      </c>
      <c r="E8332" s="37" t="n">
        <v>2</v>
      </c>
      <c r="F8332" s="37" t="n">
        <v>1</v>
      </c>
      <c r="G8332" s="37" t="n">
        <v>0</v>
      </c>
      <c r="H8332" s="37" t="n">
        <v>3</v>
      </c>
      <c r="I8332" s="37" t="n">
        <v>9</v>
      </c>
      <c r="J8332" s="40" t="n">
        <f aca="false">IF(C8332=0,"",D8332/C8332)</f>
        <v>0.954545454545455</v>
      </c>
    </row>
    <row r="8333" customFormat="false" ht="15" hidden="false" customHeight="false" outlineLevel="0" collapsed="false">
      <c r="A8333" s="37" t="s">
        <v>1500</v>
      </c>
      <c r="B8333" s="37" t="s">
        <v>280</v>
      </c>
      <c r="C8333" s="37" t="n">
        <v>22</v>
      </c>
      <c r="D8333" s="37" t="n">
        <v>20</v>
      </c>
      <c r="E8333" s="37" t="n">
        <v>1</v>
      </c>
      <c r="F8333" s="37" t="n">
        <v>1</v>
      </c>
      <c r="G8333" s="37" t="n">
        <v>0</v>
      </c>
      <c r="H8333" s="37" t="n">
        <v>2</v>
      </c>
      <c r="I8333" s="37" t="n">
        <v>8</v>
      </c>
      <c r="J8333" s="40" t="n">
        <f aca="false">IF(C8333=0,"",D8333/C8333)</f>
        <v>0.909090909090909</v>
      </c>
    </row>
    <row r="8334" customFormat="false" ht="15" hidden="false" customHeight="false" outlineLevel="0" collapsed="false">
      <c r="A8334" s="37" t="s">
        <v>1500</v>
      </c>
      <c r="B8334" s="37" t="s">
        <v>281</v>
      </c>
      <c r="C8334" s="37" t="n">
        <v>22</v>
      </c>
      <c r="D8334" s="37" t="n">
        <v>20</v>
      </c>
      <c r="E8334" s="37" t="n">
        <v>1</v>
      </c>
      <c r="F8334" s="37" t="n">
        <v>0</v>
      </c>
      <c r="G8334" s="37" t="n">
        <v>0</v>
      </c>
      <c r="H8334" s="37" t="n">
        <v>2</v>
      </c>
      <c r="I8334" s="37" t="n">
        <v>40</v>
      </c>
      <c r="J8334" s="40" t="n">
        <f aca="false">IF(C8334=0,"",D8334/C8334)</f>
        <v>0.909090909090909</v>
      </c>
    </row>
    <row r="8335" customFormat="false" ht="15" hidden="false" customHeight="false" outlineLevel="0" collapsed="false">
      <c r="A8335" s="37" t="s">
        <v>1501</v>
      </c>
      <c r="B8335" s="37" t="s">
        <v>270</v>
      </c>
      <c r="C8335" s="37" t="n">
        <v>22</v>
      </c>
      <c r="D8335" s="37" t="n">
        <v>19</v>
      </c>
      <c r="E8335" s="37" t="n">
        <v>2</v>
      </c>
      <c r="F8335" s="37" t="n">
        <v>0</v>
      </c>
      <c r="G8335" s="37" t="n">
        <v>0</v>
      </c>
      <c r="H8335" s="37" t="n">
        <v>1</v>
      </c>
      <c r="I8335" s="37" t="n">
        <v>7</v>
      </c>
      <c r="J8335" s="40" t="n">
        <f aca="false">IF(C8335=0,"",D8335/C8335)</f>
        <v>0.863636363636364</v>
      </c>
    </row>
    <row r="8336" customFormat="false" ht="15" hidden="false" customHeight="false" outlineLevel="0" collapsed="false">
      <c r="A8336" s="37" t="s">
        <v>1501</v>
      </c>
      <c r="B8336" s="37" t="s">
        <v>271</v>
      </c>
      <c r="C8336" s="37" t="n">
        <v>22</v>
      </c>
      <c r="D8336" s="37" t="n">
        <v>21</v>
      </c>
      <c r="E8336" s="37" t="n">
        <v>2</v>
      </c>
      <c r="F8336" s="37" t="n">
        <v>0</v>
      </c>
      <c r="G8336" s="37" t="n">
        <v>1</v>
      </c>
      <c r="H8336" s="37" t="n">
        <v>0</v>
      </c>
      <c r="I8336" s="37" t="n">
        <v>10</v>
      </c>
      <c r="J8336" s="40" t="n">
        <f aca="false">IF(C8336=0,"",D8336/C8336)</f>
        <v>0.954545454545455</v>
      </c>
    </row>
    <row r="8337" customFormat="false" ht="15" hidden="false" customHeight="false" outlineLevel="0" collapsed="false">
      <c r="A8337" s="37" t="s">
        <v>1501</v>
      </c>
      <c r="B8337" s="37" t="s">
        <v>272</v>
      </c>
      <c r="C8337" s="37" t="n">
        <v>22</v>
      </c>
      <c r="D8337" s="37" t="n">
        <v>21</v>
      </c>
      <c r="E8337" s="37" t="n">
        <v>1</v>
      </c>
      <c r="F8337" s="37" t="n">
        <v>1</v>
      </c>
      <c r="G8337" s="37" t="n">
        <v>0</v>
      </c>
      <c r="H8337" s="37" t="n">
        <v>2</v>
      </c>
      <c r="I8337" s="37" t="n">
        <v>3</v>
      </c>
      <c r="J8337" s="40" t="n">
        <f aca="false">IF(C8337=0,"",D8337/C8337)</f>
        <v>0.954545454545455</v>
      </c>
    </row>
    <row r="8338" customFormat="false" ht="15" hidden="false" customHeight="false" outlineLevel="0" collapsed="false">
      <c r="A8338" s="37" t="s">
        <v>1501</v>
      </c>
      <c r="B8338" s="37" t="s">
        <v>273</v>
      </c>
      <c r="C8338" s="37" t="n">
        <v>22</v>
      </c>
      <c r="D8338" s="37" t="n">
        <v>20</v>
      </c>
      <c r="E8338" s="37" t="n">
        <v>0</v>
      </c>
      <c r="F8338" s="37" t="n">
        <v>0</v>
      </c>
      <c r="G8338" s="37" t="n">
        <v>1</v>
      </c>
      <c r="H8338" s="37" t="n">
        <v>3</v>
      </c>
      <c r="I8338" s="37" t="n">
        <v>3</v>
      </c>
      <c r="J8338" s="40" t="n">
        <f aca="false">IF(C8338=0,"",D8338/C8338)</f>
        <v>0.909090909090909</v>
      </c>
    </row>
    <row r="8339" customFormat="false" ht="15" hidden="false" customHeight="false" outlineLevel="0" collapsed="false">
      <c r="A8339" s="37" t="s">
        <v>1501</v>
      </c>
      <c r="B8339" s="37" t="s">
        <v>274</v>
      </c>
      <c r="C8339" s="37" t="n">
        <v>22</v>
      </c>
      <c r="D8339" s="37" t="n">
        <v>21</v>
      </c>
      <c r="E8339" s="37" t="n">
        <v>0</v>
      </c>
      <c r="F8339" s="37" t="n">
        <v>0</v>
      </c>
      <c r="G8339" s="37" t="n">
        <v>0</v>
      </c>
      <c r="H8339" s="37" t="n">
        <v>3</v>
      </c>
      <c r="I8339" s="37" t="n">
        <v>12</v>
      </c>
      <c r="J8339" s="40" t="n">
        <f aca="false">IF(C8339=0,"",D8339/C8339)</f>
        <v>0.954545454545455</v>
      </c>
    </row>
    <row r="8340" customFormat="false" ht="15" hidden="false" customHeight="false" outlineLevel="0" collapsed="false">
      <c r="A8340" s="37" t="s">
        <v>1501</v>
      </c>
      <c r="B8340" s="37" t="s">
        <v>275</v>
      </c>
      <c r="C8340" s="37" t="n">
        <v>22</v>
      </c>
      <c r="D8340" s="37" t="n">
        <v>21</v>
      </c>
      <c r="E8340" s="37" t="n">
        <v>0</v>
      </c>
      <c r="F8340" s="37" t="n">
        <v>1</v>
      </c>
      <c r="G8340" s="37" t="n">
        <v>0</v>
      </c>
      <c r="H8340" s="37" t="n">
        <v>1</v>
      </c>
      <c r="I8340" s="37" t="n">
        <v>2</v>
      </c>
      <c r="J8340" s="40" t="n">
        <f aca="false">IF(C8340=0,"",D8340/C8340)</f>
        <v>0.954545454545455</v>
      </c>
    </row>
    <row r="8341" customFormat="false" ht="15" hidden="false" customHeight="false" outlineLevel="0" collapsed="false">
      <c r="A8341" s="37" t="s">
        <v>1501</v>
      </c>
      <c r="B8341" s="37" t="s">
        <v>276</v>
      </c>
      <c r="C8341" s="37" t="n">
        <v>22</v>
      </c>
      <c r="D8341" s="37" t="n">
        <v>20</v>
      </c>
      <c r="E8341" s="37" t="n">
        <v>0</v>
      </c>
      <c r="F8341" s="37" t="n">
        <v>1</v>
      </c>
      <c r="G8341" s="37" t="n">
        <v>1</v>
      </c>
      <c r="H8341" s="37" t="n">
        <v>1</v>
      </c>
      <c r="I8341" s="37" t="n">
        <v>2</v>
      </c>
      <c r="J8341" s="40" t="n">
        <f aca="false">IF(C8341=0,"",D8341/C8341)</f>
        <v>0.909090909090909</v>
      </c>
    </row>
    <row r="8342" customFormat="false" ht="15" hidden="false" customHeight="false" outlineLevel="0" collapsed="false">
      <c r="A8342" s="37" t="s">
        <v>1501</v>
      </c>
      <c r="B8342" s="37" t="s">
        <v>277</v>
      </c>
      <c r="C8342" s="37" t="n">
        <v>22</v>
      </c>
      <c r="D8342" s="37" t="n">
        <v>21</v>
      </c>
      <c r="E8342" s="37" t="n">
        <v>0</v>
      </c>
      <c r="F8342" s="37" t="n">
        <v>3</v>
      </c>
      <c r="G8342" s="37" t="n">
        <v>0</v>
      </c>
      <c r="H8342" s="37" t="n">
        <v>0</v>
      </c>
      <c r="I8342" s="37" t="n">
        <v>12</v>
      </c>
      <c r="J8342" s="40" t="n">
        <f aca="false">IF(C8342=0,"",D8342/C8342)</f>
        <v>0.954545454545455</v>
      </c>
    </row>
    <row r="8343" customFormat="false" ht="15" hidden="false" customHeight="false" outlineLevel="0" collapsed="false">
      <c r="A8343" s="37" t="s">
        <v>1501</v>
      </c>
      <c r="B8343" s="37" t="s">
        <v>278</v>
      </c>
      <c r="C8343" s="37" t="n">
        <v>22</v>
      </c>
      <c r="D8343" s="37" t="n">
        <v>21</v>
      </c>
      <c r="E8343" s="37" t="n">
        <v>0</v>
      </c>
      <c r="F8343" s="37" t="n">
        <v>2</v>
      </c>
      <c r="G8343" s="37" t="n">
        <v>1</v>
      </c>
      <c r="H8343" s="37" t="n">
        <v>2</v>
      </c>
      <c r="I8343" s="37" t="n">
        <v>5</v>
      </c>
      <c r="J8343" s="40" t="n">
        <f aca="false">IF(C8343=0,"",D8343/C8343)</f>
        <v>0.954545454545455</v>
      </c>
    </row>
    <row r="8344" customFormat="false" ht="15" hidden="false" customHeight="false" outlineLevel="0" collapsed="false">
      <c r="A8344" s="37" t="s">
        <v>1501</v>
      </c>
      <c r="B8344" s="37" t="s">
        <v>279</v>
      </c>
      <c r="C8344" s="37" t="n">
        <v>22</v>
      </c>
      <c r="D8344" s="37" t="n">
        <v>18</v>
      </c>
      <c r="E8344" s="37" t="n">
        <v>2</v>
      </c>
      <c r="F8344" s="37" t="n">
        <v>2</v>
      </c>
      <c r="G8344" s="37" t="n">
        <v>0</v>
      </c>
      <c r="H8344" s="37" t="n">
        <v>2</v>
      </c>
      <c r="I8344" s="37" t="n">
        <v>25</v>
      </c>
      <c r="J8344" s="40" t="n">
        <f aca="false">IF(C8344=0,"",D8344/C8344)</f>
        <v>0.818181818181818</v>
      </c>
    </row>
    <row r="8345" customFormat="false" ht="15" hidden="false" customHeight="false" outlineLevel="0" collapsed="false">
      <c r="A8345" s="37" t="s">
        <v>1501</v>
      </c>
      <c r="B8345" s="37" t="s">
        <v>280</v>
      </c>
      <c r="C8345" s="37" t="n">
        <v>22</v>
      </c>
      <c r="D8345" s="37" t="n">
        <v>22</v>
      </c>
      <c r="E8345" s="37" t="n">
        <v>0</v>
      </c>
      <c r="F8345" s="37" t="n">
        <v>0</v>
      </c>
      <c r="G8345" s="37" t="n">
        <v>0</v>
      </c>
      <c r="H8345" s="37" t="n">
        <v>2</v>
      </c>
      <c r="I8345" s="37" t="n">
        <v>12</v>
      </c>
      <c r="J8345" s="40" t="n">
        <f aca="false">IF(C8345=0,"",D8345/C8345)</f>
        <v>1</v>
      </c>
    </row>
    <row r="8346" customFormat="false" ht="15" hidden="false" customHeight="false" outlineLevel="0" collapsed="false">
      <c r="A8346" s="37" t="s">
        <v>1501</v>
      </c>
      <c r="B8346" s="37" t="s">
        <v>281</v>
      </c>
      <c r="C8346" s="37" t="n">
        <v>22</v>
      </c>
      <c r="D8346" s="37" t="n">
        <v>21</v>
      </c>
      <c r="E8346" s="37" t="n">
        <v>1</v>
      </c>
      <c r="F8346" s="37" t="n">
        <v>1</v>
      </c>
      <c r="G8346" s="37" t="n">
        <v>0</v>
      </c>
      <c r="H8346" s="37" t="n">
        <v>1</v>
      </c>
      <c r="I8346" s="37" t="n">
        <v>13</v>
      </c>
      <c r="J8346" s="40" t="n">
        <f aca="false">IF(C8346=0,"",D8346/C8346)</f>
        <v>0.954545454545455</v>
      </c>
    </row>
    <row r="8347" customFormat="false" ht="15" hidden="false" customHeight="false" outlineLevel="0" collapsed="false">
      <c r="A8347" s="37" t="s">
        <v>1474</v>
      </c>
      <c r="B8347" s="37" t="s">
        <v>270</v>
      </c>
      <c r="C8347" s="37" t="n">
        <v>22</v>
      </c>
      <c r="D8347" s="37" t="n">
        <v>22</v>
      </c>
      <c r="E8347" s="37" t="n">
        <v>1</v>
      </c>
      <c r="F8347" s="37" t="n">
        <v>0</v>
      </c>
      <c r="G8347" s="37" t="n">
        <v>0</v>
      </c>
      <c r="H8347" s="37" t="n">
        <v>1</v>
      </c>
      <c r="I8347" s="37" t="n">
        <v>0</v>
      </c>
      <c r="J8347" s="40" t="n">
        <f aca="false">IF(C8347=0,"",D8347/C8347)</f>
        <v>1</v>
      </c>
    </row>
    <row r="8348" customFormat="false" ht="15" hidden="false" customHeight="false" outlineLevel="0" collapsed="false">
      <c r="A8348" s="37" t="s">
        <v>1474</v>
      </c>
      <c r="B8348" s="37" t="s">
        <v>271</v>
      </c>
      <c r="C8348" s="37" t="n">
        <v>22</v>
      </c>
      <c r="D8348" s="37" t="n">
        <v>21</v>
      </c>
      <c r="E8348" s="37" t="n">
        <v>0</v>
      </c>
      <c r="F8348" s="37" t="n">
        <v>0</v>
      </c>
      <c r="G8348" s="37" t="n">
        <v>0</v>
      </c>
      <c r="H8348" s="37" t="n">
        <v>1</v>
      </c>
      <c r="I8348" s="37" t="n">
        <v>2</v>
      </c>
      <c r="J8348" s="40" t="n">
        <f aca="false">IF(C8348=0,"",D8348/C8348)</f>
        <v>0.954545454545455</v>
      </c>
    </row>
    <row r="8349" customFormat="false" ht="15" hidden="false" customHeight="false" outlineLevel="0" collapsed="false">
      <c r="A8349" s="37" t="s">
        <v>1474</v>
      </c>
      <c r="B8349" s="37" t="s">
        <v>272</v>
      </c>
      <c r="C8349" s="37" t="n">
        <v>22</v>
      </c>
      <c r="D8349" s="37" t="n">
        <v>22</v>
      </c>
      <c r="E8349" s="37" t="n">
        <v>0</v>
      </c>
      <c r="F8349" s="37" t="n">
        <v>0</v>
      </c>
      <c r="G8349" s="37" t="n">
        <v>0</v>
      </c>
      <c r="H8349" s="37" t="n">
        <v>2</v>
      </c>
      <c r="I8349" s="37" t="n">
        <v>2</v>
      </c>
      <c r="J8349" s="40" t="n">
        <f aca="false">IF(C8349=0,"",D8349/C8349)</f>
        <v>1</v>
      </c>
    </row>
    <row r="8350" customFormat="false" ht="15" hidden="false" customHeight="false" outlineLevel="0" collapsed="false">
      <c r="A8350" s="37" t="s">
        <v>1474</v>
      </c>
      <c r="B8350" s="37" t="s">
        <v>273</v>
      </c>
      <c r="C8350" s="37" t="n">
        <v>22</v>
      </c>
      <c r="D8350" s="37" t="n">
        <v>19</v>
      </c>
      <c r="E8350" s="37" t="n">
        <v>0</v>
      </c>
      <c r="F8350" s="37" t="n">
        <v>0</v>
      </c>
      <c r="G8350" s="37" t="n">
        <v>2</v>
      </c>
      <c r="H8350" s="37" t="n">
        <v>2</v>
      </c>
      <c r="I8350" s="37" t="n">
        <v>0</v>
      </c>
      <c r="J8350" s="40" t="n">
        <f aca="false">IF(C8350=0,"",D8350/C8350)</f>
        <v>0.863636363636364</v>
      </c>
    </row>
    <row r="8351" customFormat="false" ht="15" hidden="false" customHeight="false" outlineLevel="0" collapsed="false">
      <c r="A8351" s="37" t="s">
        <v>1474</v>
      </c>
      <c r="B8351" s="37" t="s">
        <v>274</v>
      </c>
      <c r="C8351" s="37" t="n">
        <v>22</v>
      </c>
      <c r="D8351" s="37" t="n">
        <v>22</v>
      </c>
      <c r="E8351" s="37" t="n">
        <v>1</v>
      </c>
      <c r="F8351" s="37" t="n">
        <v>0</v>
      </c>
      <c r="G8351" s="37" t="n">
        <v>2</v>
      </c>
      <c r="H8351" s="37" t="n">
        <v>2</v>
      </c>
      <c r="I8351" s="37" t="n">
        <v>0</v>
      </c>
      <c r="J8351" s="40" t="n">
        <f aca="false">IF(C8351=0,"",D8351/C8351)</f>
        <v>1</v>
      </c>
    </row>
    <row r="8352" customFormat="false" ht="15" hidden="false" customHeight="false" outlineLevel="0" collapsed="false">
      <c r="A8352" s="37" t="s">
        <v>1474</v>
      </c>
      <c r="B8352" s="37" t="s">
        <v>275</v>
      </c>
      <c r="C8352" s="37" t="n">
        <v>22</v>
      </c>
      <c r="D8352" s="37" t="n">
        <v>20</v>
      </c>
      <c r="E8352" s="37" t="n">
        <v>1</v>
      </c>
      <c r="F8352" s="37" t="n">
        <v>2</v>
      </c>
      <c r="G8352" s="37" t="n">
        <v>0</v>
      </c>
      <c r="H8352" s="37" t="n">
        <v>1</v>
      </c>
      <c r="I8352" s="37" t="n">
        <v>4</v>
      </c>
      <c r="J8352" s="40" t="n">
        <f aca="false">IF(C8352=0,"",D8352/C8352)</f>
        <v>0.909090909090909</v>
      </c>
    </row>
    <row r="8353" customFormat="false" ht="15" hidden="false" customHeight="false" outlineLevel="0" collapsed="false">
      <c r="A8353" s="37" t="s">
        <v>1474</v>
      </c>
      <c r="B8353" s="37" t="s">
        <v>276</v>
      </c>
      <c r="C8353" s="37" t="n">
        <v>22</v>
      </c>
      <c r="D8353" s="37" t="n">
        <v>21</v>
      </c>
      <c r="E8353" s="37" t="n">
        <v>1</v>
      </c>
      <c r="F8353" s="37" t="n">
        <v>1</v>
      </c>
      <c r="G8353" s="37" t="n">
        <v>0</v>
      </c>
      <c r="H8353" s="37" t="n">
        <v>2</v>
      </c>
      <c r="I8353" s="37" t="n">
        <v>3</v>
      </c>
      <c r="J8353" s="40" t="n">
        <f aca="false">IF(C8353=0,"",D8353/C8353)</f>
        <v>0.954545454545455</v>
      </c>
    </row>
    <row r="8354" customFormat="false" ht="15" hidden="false" customHeight="false" outlineLevel="0" collapsed="false">
      <c r="A8354" s="37" t="s">
        <v>1474</v>
      </c>
      <c r="B8354" s="37" t="s">
        <v>277</v>
      </c>
      <c r="C8354" s="37" t="n">
        <v>22</v>
      </c>
      <c r="D8354" s="37" t="n">
        <v>21</v>
      </c>
      <c r="E8354" s="37" t="n">
        <v>0</v>
      </c>
      <c r="F8354" s="37" t="n">
        <v>2</v>
      </c>
      <c r="G8354" s="37" t="n">
        <v>0</v>
      </c>
      <c r="H8354" s="37" t="n">
        <v>5</v>
      </c>
      <c r="I8354" s="37" t="n">
        <v>1</v>
      </c>
      <c r="J8354" s="40" t="n">
        <f aca="false">IF(C8354=0,"",D8354/C8354)</f>
        <v>0.954545454545455</v>
      </c>
    </row>
    <row r="8355" customFormat="false" ht="15" hidden="false" customHeight="false" outlineLevel="0" collapsed="false">
      <c r="A8355" s="37" t="s">
        <v>1474</v>
      </c>
      <c r="B8355" s="37" t="s">
        <v>278</v>
      </c>
      <c r="C8355" s="37" t="n">
        <v>22</v>
      </c>
      <c r="D8355" s="37" t="n">
        <v>22</v>
      </c>
      <c r="E8355" s="37" t="n">
        <v>1</v>
      </c>
      <c r="F8355" s="37" t="n">
        <v>1</v>
      </c>
      <c r="G8355" s="37" t="n">
        <v>0</v>
      </c>
      <c r="H8355" s="37" t="n">
        <v>3</v>
      </c>
      <c r="I8355" s="37" t="n">
        <v>0</v>
      </c>
      <c r="J8355" s="40" t="n">
        <f aca="false">IF(C8355=0,"",D8355/C8355)</f>
        <v>1</v>
      </c>
    </row>
    <row r="8356" customFormat="false" ht="15" hidden="false" customHeight="false" outlineLevel="0" collapsed="false">
      <c r="A8356" s="37" t="s">
        <v>1474</v>
      </c>
      <c r="B8356" s="37" t="s">
        <v>279</v>
      </c>
      <c r="C8356" s="37" t="n">
        <v>22</v>
      </c>
      <c r="D8356" s="37" t="n">
        <v>21</v>
      </c>
      <c r="E8356" s="37" t="n">
        <v>0</v>
      </c>
      <c r="F8356" s="37" t="n">
        <v>1</v>
      </c>
      <c r="G8356" s="37" t="n">
        <v>0</v>
      </c>
      <c r="H8356" s="37" t="n">
        <v>1</v>
      </c>
      <c r="I8356" s="37" t="n">
        <v>0</v>
      </c>
      <c r="J8356" s="40" t="n">
        <f aca="false">IF(C8356=0,"",D8356/C8356)</f>
        <v>0.954545454545455</v>
      </c>
    </row>
    <row r="8357" customFormat="false" ht="15" hidden="false" customHeight="false" outlineLevel="0" collapsed="false">
      <c r="A8357" s="37" t="s">
        <v>1474</v>
      </c>
      <c r="B8357" s="37" t="s">
        <v>280</v>
      </c>
      <c r="C8357" s="37" t="n">
        <v>22</v>
      </c>
      <c r="D8357" s="37" t="n">
        <v>20</v>
      </c>
      <c r="E8357" s="37" t="n">
        <v>1</v>
      </c>
      <c r="F8357" s="37" t="n">
        <v>0</v>
      </c>
      <c r="G8357" s="37" t="n">
        <v>0</v>
      </c>
      <c r="H8357" s="37" t="n">
        <v>1</v>
      </c>
      <c r="I8357" s="37" t="n">
        <v>0</v>
      </c>
      <c r="J8357" s="40" t="n">
        <f aca="false">IF(C8357=0,"",D8357/C8357)</f>
        <v>0.909090909090909</v>
      </c>
    </row>
    <row r="8358" customFormat="false" ht="15" hidden="false" customHeight="false" outlineLevel="0" collapsed="false">
      <c r="A8358" s="37" t="s">
        <v>1474</v>
      </c>
      <c r="B8358" s="37" t="s">
        <v>281</v>
      </c>
      <c r="C8358" s="37" t="n">
        <v>22</v>
      </c>
      <c r="D8358" s="37" t="n">
        <v>20</v>
      </c>
      <c r="E8358" s="37" t="n">
        <v>0</v>
      </c>
      <c r="F8358" s="37" t="n">
        <v>0</v>
      </c>
      <c r="G8358" s="37" t="n">
        <v>0</v>
      </c>
      <c r="H8358" s="37" t="n">
        <v>3</v>
      </c>
      <c r="I8358" s="37" t="n">
        <v>11</v>
      </c>
      <c r="J8358" s="40" t="n">
        <f aca="false">IF(C8358=0,"",D8358/C8358)</f>
        <v>0.909090909090909</v>
      </c>
    </row>
    <row r="8359" customFormat="false" ht="15" hidden="false" customHeight="false" outlineLevel="0" collapsed="false">
      <c r="A8359" s="37" t="s">
        <v>394</v>
      </c>
      <c r="B8359" s="37" t="s">
        <v>270</v>
      </c>
      <c r="C8359" s="37" t="n">
        <v>22</v>
      </c>
      <c r="D8359" s="37" t="n">
        <v>20</v>
      </c>
      <c r="E8359" s="37" t="n">
        <v>0</v>
      </c>
      <c r="F8359" s="37" t="n">
        <v>1</v>
      </c>
      <c r="G8359" s="37" t="n">
        <v>0</v>
      </c>
      <c r="H8359" s="37" t="n">
        <v>3</v>
      </c>
      <c r="I8359" s="37" t="n">
        <v>0</v>
      </c>
      <c r="J8359" s="40" t="n">
        <f aca="false">IF(C8359=0,"",D8359/C8359)</f>
        <v>0.909090909090909</v>
      </c>
    </row>
    <row r="8360" customFormat="false" ht="15" hidden="false" customHeight="false" outlineLevel="0" collapsed="false">
      <c r="A8360" s="37" t="s">
        <v>394</v>
      </c>
      <c r="B8360" s="37" t="s">
        <v>271</v>
      </c>
      <c r="C8360" s="37" t="n">
        <v>22</v>
      </c>
      <c r="D8360" s="37" t="n">
        <v>22</v>
      </c>
      <c r="E8360" s="37" t="n">
        <v>0</v>
      </c>
      <c r="F8360" s="37" t="n">
        <v>1</v>
      </c>
      <c r="G8360" s="37" t="n">
        <v>0</v>
      </c>
      <c r="H8360" s="37" t="n">
        <v>0</v>
      </c>
      <c r="I8360" s="37" t="n">
        <v>3</v>
      </c>
      <c r="J8360" s="40" t="n">
        <f aca="false">IF(C8360=0,"",D8360/C8360)</f>
        <v>1</v>
      </c>
    </row>
    <row r="8361" customFormat="false" ht="15" hidden="false" customHeight="false" outlineLevel="0" collapsed="false">
      <c r="A8361" s="37" t="s">
        <v>394</v>
      </c>
      <c r="B8361" s="37" t="s">
        <v>272</v>
      </c>
      <c r="C8361" s="37" t="n">
        <v>22</v>
      </c>
      <c r="D8361" s="37" t="n">
        <v>22</v>
      </c>
      <c r="E8361" s="37" t="n">
        <v>2</v>
      </c>
      <c r="F8361" s="37" t="n">
        <v>0</v>
      </c>
      <c r="G8361" s="37" t="n">
        <v>0</v>
      </c>
      <c r="H8361" s="37" t="n">
        <v>0</v>
      </c>
      <c r="I8361" s="37" t="n">
        <v>3</v>
      </c>
      <c r="J8361" s="40" t="n">
        <f aca="false">IF(C8361=0,"",D8361/C8361)</f>
        <v>1</v>
      </c>
    </row>
    <row r="8362" customFormat="false" ht="15" hidden="false" customHeight="false" outlineLevel="0" collapsed="false">
      <c r="A8362" s="37" t="s">
        <v>394</v>
      </c>
      <c r="B8362" s="37" t="s">
        <v>273</v>
      </c>
      <c r="C8362" s="37" t="n">
        <v>22</v>
      </c>
      <c r="D8362" s="37" t="n">
        <v>21</v>
      </c>
      <c r="E8362" s="37" t="n">
        <v>0</v>
      </c>
      <c r="F8362" s="37" t="n">
        <v>1</v>
      </c>
      <c r="G8362" s="37" t="n">
        <v>0</v>
      </c>
      <c r="H8362" s="37" t="n">
        <v>0</v>
      </c>
      <c r="I8362" s="37" t="n">
        <v>1</v>
      </c>
      <c r="J8362" s="40" t="n">
        <f aca="false">IF(C8362=0,"",D8362/C8362)</f>
        <v>0.954545454545455</v>
      </c>
    </row>
    <row r="8363" customFormat="false" ht="15" hidden="false" customHeight="false" outlineLevel="0" collapsed="false">
      <c r="A8363" s="37" t="s">
        <v>394</v>
      </c>
      <c r="B8363" s="37" t="s">
        <v>274</v>
      </c>
      <c r="C8363" s="37" t="n">
        <v>22</v>
      </c>
      <c r="D8363" s="37" t="n">
        <v>21</v>
      </c>
      <c r="E8363" s="37" t="n">
        <v>0</v>
      </c>
      <c r="F8363" s="37" t="n">
        <v>2</v>
      </c>
      <c r="G8363" s="37" t="n">
        <v>0</v>
      </c>
      <c r="H8363" s="37" t="n">
        <v>4</v>
      </c>
      <c r="I8363" s="37" t="n">
        <v>2</v>
      </c>
      <c r="J8363" s="40" t="n">
        <f aca="false">IF(C8363=0,"",D8363/C8363)</f>
        <v>0.954545454545455</v>
      </c>
    </row>
    <row r="8364" customFormat="false" ht="15" hidden="false" customHeight="false" outlineLevel="0" collapsed="false">
      <c r="A8364" s="37" t="s">
        <v>394</v>
      </c>
      <c r="B8364" s="37" t="s">
        <v>275</v>
      </c>
      <c r="C8364" s="37" t="n">
        <v>22</v>
      </c>
      <c r="D8364" s="37" t="n">
        <v>20</v>
      </c>
      <c r="E8364" s="37" t="n">
        <v>0</v>
      </c>
      <c r="F8364" s="37" t="n">
        <v>1</v>
      </c>
      <c r="G8364" s="37" t="n">
        <v>0</v>
      </c>
      <c r="H8364" s="37" t="n">
        <v>1</v>
      </c>
      <c r="I8364" s="37" t="n">
        <v>0</v>
      </c>
      <c r="J8364" s="40" t="n">
        <f aca="false">IF(C8364=0,"",D8364/C8364)</f>
        <v>0.909090909090909</v>
      </c>
    </row>
    <row r="8365" customFormat="false" ht="15" hidden="false" customHeight="false" outlineLevel="0" collapsed="false">
      <c r="A8365" s="37" t="s">
        <v>394</v>
      </c>
      <c r="B8365" s="37" t="s">
        <v>276</v>
      </c>
      <c r="C8365" s="37" t="n">
        <v>22</v>
      </c>
      <c r="D8365" s="37" t="n">
        <v>22</v>
      </c>
      <c r="E8365" s="37" t="n">
        <v>1</v>
      </c>
      <c r="F8365" s="37" t="n">
        <v>0</v>
      </c>
      <c r="G8365" s="37" t="n">
        <v>0</v>
      </c>
      <c r="H8365" s="37" t="n">
        <v>2</v>
      </c>
      <c r="I8365" s="37" t="n">
        <v>1</v>
      </c>
      <c r="J8365" s="40" t="n">
        <f aca="false">IF(C8365=0,"",D8365/C8365)</f>
        <v>1</v>
      </c>
    </row>
    <row r="8366" customFormat="false" ht="15" hidden="false" customHeight="false" outlineLevel="0" collapsed="false">
      <c r="A8366" s="37" t="s">
        <v>394</v>
      </c>
      <c r="B8366" s="37" t="s">
        <v>277</v>
      </c>
      <c r="C8366" s="37" t="n">
        <v>22</v>
      </c>
      <c r="D8366" s="37" t="n">
        <v>21</v>
      </c>
      <c r="E8366" s="37" t="n">
        <v>0</v>
      </c>
      <c r="F8366" s="37" t="n">
        <v>1</v>
      </c>
      <c r="G8366" s="37" t="n">
        <v>0</v>
      </c>
      <c r="H8366" s="37" t="n">
        <v>1</v>
      </c>
      <c r="I8366" s="37" t="n">
        <v>0</v>
      </c>
      <c r="J8366" s="40" t="n">
        <f aca="false">IF(C8366=0,"",D8366/C8366)</f>
        <v>0.954545454545455</v>
      </c>
    </row>
    <row r="8367" customFormat="false" ht="15" hidden="false" customHeight="false" outlineLevel="0" collapsed="false">
      <c r="A8367" s="37" t="s">
        <v>394</v>
      </c>
      <c r="B8367" s="37" t="s">
        <v>278</v>
      </c>
      <c r="C8367" s="37" t="n">
        <v>22</v>
      </c>
      <c r="D8367" s="37" t="n">
        <v>20</v>
      </c>
      <c r="E8367" s="37" t="n">
        <v>2</v>
      </c>
      <c r="F8367" s="37" t="n">
        <v>0</v>
      </c>
      <c r="G8367" s="37" t="n">
        <v>0</v>
      </c>
      <c r="H8367" s="37" t="n">
        <v>1</v>
      </c>
      <c r="I8367" s="37" t="n">
        <v>0</v>
      </c>
      <c r="J8367" s="40" t="n">
        <f aca="false">IF(C8367=0,"",D8367/C8367)</f>
        <v>0.909090909090909</v>
      </c>
    </row>
    <row r="8368" customFormat="false" ht="15" hidden="false" customHeight="false" outlineLevel="0" collapsed="false">
      <c r="A8368" s="37" t="s">
        <v>394</v>
      </c>
      <c r="B8368" s="37" t="s">
        <v>279</v>
      </c>
      <c r="C8368" s="37" t="n">
        <v>22</v>
      </c>
      <c r="D8368" s="37" t="n">
        <v>21</v>
      </c>
      <c r="E8368" s="37" t="n">
        <v>1</v>
      </c>
      <c r="F8368" s="37" t="n">
        <v>1</v>
      </c>
      <c r="G8368" s="37" t="n">
        <v>0</v>
      </c>
      <c r="H8368" s="37" t="n">
        <v>2</v>
      </c>
      <c r="I8368" s="37" t="n">
        <v>1</v>
      </c>
      <c r="J8368" s="40" t="n">
        <f aca="false">IF(C8368=0,"",D8368/C8368)</f>
        <v>0.954545454545455</v>
      </c>
    </row>
    <row r="8369" customFormat="false" ht="15" hidden="false" customHeight="false" outlineLevel="0" collapsed="false">
      <c r="A8369" s="37" t="s">
        <v>394</v>
      </c>
      <c r="B8369" s="37" t="s">
        <v>280</v>
      </c>
      <c r="C8369" s="37" t="n">
        <v>22</v>
      </c>
      <c r="D8369" s="37" t="n">
        <v>21</v>
      </c>
      <c r="E8369" s="37" t="n">
        <v>0</v>
      </c>
      <c r="F8369" s="37" t="n">
        <v>0</v>
      </c>
      <c r="G8369" s="37" t="n">
        <v>0</v>
      </c>
      <c r="H8369" s="37" t="n">
        <v>1</v>
      </c>
      <c r="I8369" s="37" t="n">
        <v>3</v>
      </c>
      <c r="J8369" s="40" t="n">
        <f aca="false">IF(C8369=0,"",D8369/C8369)</f>
        <v>0.954545454545455</v>
      </c>
    </row>
    <row r="8370" customFormat="false" ht="15" hidden="false" customHeight="false" outlineLevel="0" collapsed="false">
      <c r="A8370" s="37" t="s">
        <v>394</v>
      </c>
      <c r="B8370" s="37" t="s">
        <v>281</v>
      </c>
      <c r="C8370" s="37" t="n">
        <v>22</v>
      </c>
      <c r="D8370" s="37" t="n">
        <v>20</v>
      </c>
      <c r="E8370" s="37" t="n">
        <v>0</v>
      </c>
      <c r="F8370" s="37" t="n">
        <v>0</v>
      </c>
      <c r="G8370" s="37" t="n">
        <v>0</v>
      </c>
      <c r="H8370" s="37" t="n">
        <v>2</v>
      </c>
      <c r="I8370" s="37" t="n">
        <v>0</v>
      </c>
      <c r="J8370" s="40" t="n">
        <f aca="false">IF(C8370=0,"",D8370/C8370)</f>
        <v>0.909090909090909</v>
      </c>
    </row>
    <row r="8371" customFormat="false" ht="15" hidden="false" customHeight="false" outlineLevel="0" collapsed="false">
      <c r="A8371" s="37" t="s">
        <v>1502</v>
      </c>
      <c r="B8371" s="37" t="s">
        <v>270</v>
      </c>
      <c r="C8371" s="37" t="n">
        <v>22</v>
      </c>
      <c r="D8371" s="37" t="n">
        <v>19</v>
      </c>
      <c r="E8371" s="37" t="n">
        <v>0</v>
      </c>
      <c r="F8371" s="37" t="n">
        <v>2</v>
      </c>
      <c r="G8371" s="37" t="n">
        <v>0</v>
      </c>
      <c r="H8371" s="37" t="n">
        <v>2</v>
      </c>
      <c r="I8371" s="37" t="n">
        <v>0</v>
      </c>
      <c r="J8371" s="40" t="n">
        <f aca="false">IF(C8371=0,"",D8371/C8371)</f>
        <v>0.863636363636364</v>
      </c>
    </row>
    <row r="8372" customFormat="false" ht="15" hidden="false" customHeight="false" outlineLevel="0" collapsed="false">
      <c r="A8372" s="37" t="s">
        <v>1502</v>
      </c>
      <c r="B8372" s="37" t="s">
        <v>271</v>
      </c>
      <c r="C8372" s="37" t="n">
        <v>22</v>
      </c>
      <c r="D8372" s="37" t="n">
        <v>22</v>
      </c>
      <c r="E8372" s="37" t="n">
        <v>0</v>
      </c>
      <c r="F8372" s="37" t="n">
        <v>0</v>
      </c>
      <c r="G8372" s="37" t="n">
        <v>0</v>
      </c>
      <c r="H8372" s="37" t="n">
        <v>1</v>
      </c>
      <c r="I8372" s="37" t="n">
        <v>3</v>
      </c>
      <c r="J8372" s="40" t="n">
        <f aca="false">IF(C8372=0,"",D8372/C8372)</f>
        <v>1</v>
      </c>
    </row>
    <row r="8373" customFormat="false" ht="15" hidden="false" customHeight="false" outlineLevel="0" collapsed="false">
      <c r="A8373" s="37" t="s">
        <v>1502</v>
      </c>
      <c r="B8373" s="37" t="s">
        <v>272</v>
      </c>
      <c r="C8373" s="37" t="n">
        <v>22</v>
      </c>
      <c r="D8373" s="37" t="n">
        <v>19</v>
      </c>
      <c r="E8373" s="37" t="n">
        <v>2</v>
      </c>
      <c r="F8373" s="37" t="n">
        <v>0</v>
      </c>
      <c r="G8373" s="37" t="n">
        <v>1</v>
      </c>
      <c r="H8373" s="37" t="n">
        <v>0</v>
      </c>
      <c r="I8373" s="37" t="n">
        <v>0</v>
      </c>
      <c r="J8373" s="40" t="n">
        <f aca="false">IF(C8373=0,"",D8373/C8373)</f>
        <v>0.863636363636364</v>
      </c>
    </row>
    <row r="8374" customFormat="false" ht="15" hidden="false" customHeight="false" outlineLevel="0" collapsed="false">
      <c r="A8374" s="37" t="s">
        <v>1502</v>
      </c>
      <c r="B8374" s="37" t="s">
        <v>273</v>
      </c>
      <c r="C8374" s="37" t="n">
        <v>22</v>
      </c>
      <c r="D8374" s="37" t="n">
        <v>21</v>
      </c>
      <c r="E8374" s="37" t="n">
        <v>0</v>
      </c>
      <c r="F8374" s="37" t="n">
        <v>3</v>
      </c>
      <c r="G8374" s="37" t="n">
        <v>1</v>
      </c>
      <c r="H8374" s="37" t="n">
        <v>1</v>
      </c>
      <c r="I8374" s="37" t="n">
        <v>1</v>
      </c>
      <c r="J8374" s="40" t="n">
        <f aca="false">IF(C8374=0,"",D8374/C8374)</f>
        <v>0.954545454545455</v>
      </c>
    </row>
    <row r="8375" customFormat="false" ht="15" hidden="false" customHeight="false" outlineLevel="0" collapsed="false">
      <c r="A8375" s="37" t="s">
        <v>1502</v>
      </c>
      <c r="B8375" s="37" t="s">
        <v>274</v>
      </c>
      <c r="C8375" s="37" t="n">
        <v>22</v>
      </c>
      <c r="D8375" s="37" t="n">
        <v>21</v>
      </c>
      <c r="E8375" s="37" t="n">
        <v>1</v>
      </c>
      <c r="F8375" s="37" t="n">
        <v>0</v>
      </c>
      <c r="G8375" s="37" t="n">
        <v>0</v>
      </c>
      <c r="H8375" s="37" t="n">
        <v>1</v>
      </c>
      <c r="I8375" s="37" t="n">
        <v>0</v>
      </c>
      <c r="J8375" s="40" t="n">
        <f aca="false">IF(C8375=0,"",D8375/C8375)</f>
        <v>0.954545454545455</v>
      </c>
    </row>
    <row r="8376" customFormat="false" ht="15" hidden="false" customHeight="false" outlineLevel="0" collapsed="false">
      <c r="A8376" s="37" t="s">
        <v>1502</v>
      </c>
      <c r="B8376" s="37" t="s">
        <v>275</v>
      </c>
      <c r="C8376" s="37" t="n">
        <v>22</v>
      </c>
      <c r="D8376" s="37" t="n">
        <v>21</v>
      </c>
      <c r="E8376" s="37" t="n">
        <v>0</v>
      </c>
      <c r="F8376" s="37" t="n">
        <v>1</v>
      </c>
      <c r="G8376" s="37" t="n">
        <v>1</v>
      </c>
      <c r="H8376" s="37" t="n">
        <v>3</v>
      </c>
      <c r="I8376" s="37" t="n">
        <v>0</v>
      </c>
      <c r="J8376" s="40" t="n">
        <f aca="false">IF(C8376=0,"",D8376/C8376)</f>
        <v>0.954545454545455</v>
      </c>
    </row>
    <row r="8377" customFormat="false" ht="15" hidden="false" customHeight="false" outlineLevel="0" collapsed="false">
      <c r="A8377" s="37" t="s">
        <v>1502</v>
      </c>
      <c r="B8377" s="37" t="s">
        <v>276</v>
      </c>
      <c r="C8377" s="37" t="n">
        <v>22</v>
      </c>
      <c r="D8377" s="37" t="n">
        <v>20</v>
      </c>
      <c r="E8377" s="37" t="n">
        <v>1</v>
      </c>
      <c r="F8377" s="37" t="n">
        <v>0</v>
      </c>
      <c r="G8377" s="37" t="n">
        <v>0</v>
      </c>
      <c r="H8377" s="37" t="n">
        <v>0</v>
      </c>
      <c r="I8377" s="37" t="n">
        <v>0</v>
      </c>
      <c r="J8377" s="40" t="n">
        <f aca="false">IF(C8377=0,"",D8377/C8377)</f>
        <v>0.909090909090909</v>
      </c>
    </row>
    <row r="8378" customFormat="false" ht="15" hidden="false" customHeight="false" outlineLevel="0" collapsed="false">
      <c r="A8378" s="37" t="s">
        <v>1502</v>
      </c>
      <c r="B8378" s="37" t="s">
        <v>277</v>
      </c>
      <c r="C8378" s="37" t="n">
        <v>22</v>
      </c>
      <c r="D8378" s="37" t="n">
        <v>22</v>
      </c>
      <c r="E8378" s="37" t="n">
        <v>1</v>
      </c>
      <c r="F8378" s="37" t="n">
        <v>1</v>
      </c>
      <c r="G8378" s="37" t="n">
        <v>0</v>
      </c>
      <c r="H8378" s="37" t="n">
        <v>1</v>
      </c>
      <c r="I8378" s="37" t="n">
        <v>2</v>
      </c>
      <c r="J8378" s="40" t="n">
        <f aca="false">IF(C8378=0,"",D8378/C8378)</f>
        <v>1</v>
      </c>
    </row>
    <row r="8379" customFormat="false" ht="15" hidden="false" customHeight="false" outlineLevel="0" collapsed="false">
      <c r="A8379" s="37" t="s">
        <v>1502</v>
      </c>
      <c r="B8379" s="37" t="s">
        <v>278</v>
      </c>
      <c r="C8379" s="37" t="n">
        <v>22</v>
      </c>
      <c r="D8379" s="37" t="n">
        <v>22</v>
      </c>
      <c r="E8379" s="37" t="n">
        <v>0</v>
      </c>
      <c r="F8379" s="37" t="n">
        <v>1</v>
      </c>
      <c r="G8379" s="37" t="n">
        <v>0</v>
      </c>
      <c r="H8379" s="37" t="n">
        <v>1</v>
      </c>
      <c r="I8379" s="37" t="n">
        <v>5</v>
      </c>
      <c r="J8379" s="40" t="n">
        <f aca="false">IF(C8379=0,"",D8379/C8379)</f>
        <v>1</v>
      </c>
    </row>
    <row r="8380" customFormat="false" ht="15" hidden="false" customHeight="false" outlineLevel="0" collapsed="false">
      <c r="A8380" s="37" t="s">
        <v>1502</v>
      </c>
      <c r="B8380" s="37" t="s">
        <v>279</v>
      </c>
      <c r="C8380" s="37" t="n">
        <v>22</v>
      </c>
      <c r="D8380" s="37" t="n">
        <v>21</v>
      </c>
      <c r="E8380" s="37" t="n">
        <v>0</v>
      </c>
      <c r="F8380" s="37" t="n">
        <v>0</v>
      </c>
      <c r="G8380" s="37" t="n">
        <v>0</v>
      </c>
      <c r="H8380" s="37" t="n">
        <v>1</v>
      </c>
      <c r="I8380" s="37" t="n">
        <v>2</v>
      </c>
      <c r="J8380" s="40" t="n">
        <f aca="false">IF(C8380=0,"",D8380/C8380)</f>
        <v>0.954545454545455</v>
      </c>
    </row>
    <row r="8381" customFormat="false" ht="15" hidden="false" customHeight="false" outlineLevel="0" collapsed="false">
      <c r="A8381" s="37" t="s">
        <v>1502</v>
      </c>
      <c r="B8381" s="37" t="s">
        <v>280</v>
      </c>
      <c r="C8381" s="37" t="n">
        <v>22</v>
      </c>
      <c r="D8381" s="37" t="n">
        <v>20</v>
      </c>
      <c r="E8381" s="37" t="n">
        <v>0</v>
      </c>
      <c r="F8381" s="37" t="n">
        <v>1</v>
      </c>
      <c r="G8381" s="37" t="n">
        <v>0</v>
      </c>
      <c r="H8381" s="37" t="n">
        <v>1</v>
      </c>
      <c r="I8381" s="37" t="n">
        <v>1</v>
      </c>
      <c r="J8381" s="40" t="n">
        <f aca="false">IF(C8381=0,"",D8381/C8381)</f>
        <v>0.909090909090909</v>
      </c>
    </row>
    <row r="8382" customFormat="false" ht="15" hidden="false" customHeight="false" outlineLevel="0" collapsed="false">
      <c r="A8382" s="37" t="s">
        <v>1502</v>
      </c>
      <c r="B8382" s="37" t="s">
        <v>281</v>
      </c>
      <c r="C8382" s="37" t="n">
        <v>22</v>
      </c>
      <c r="D8382" s="37" t="n">
        <v>21</v>
      </c>
      <c r="E8382" s="37" t="n">
        <v>0</v>
      </c>
      <c r="F8382" s="37" t="n">
        <v>1</v>
      </c>
      <c r="G8382" s="37" t="n">
        <v>0</v>
      </c>
      <c r="H8382" s="37" t="n">
        <v>0</v>
      </c>
      <c r="I8382" s="37" t="n">
        <v>0</v>
      </c>
      <c r="J8382" s="40" t="n">
        <f aca="false">IF(C8382=0,"",D8382/C8382)</f>
        <v>0.954545454545455</v>
      </c>
    </row>
    <row r="8383" customFormat="false" ht="15" hidden="false" customHeight="false" outlineLevel="0" collapsed="false">
      <c r="A8383" s="37" t="s">
        <v>1503</v>
      </c>
      <c r="B8383" s="37" t="s">
        <v>281</v>
      </c>
      <c r="C8383" s="37" t="n">
        <v>22</v>
      </c>
      <c r="D8383" s="37" t="n">
        <v>21</v>
      </c>
      <c r="E8383" s="37" t="n">
        <v>0</v>
      </c>
      <c r="F8383" s="37" t="n">
        <v>1</v>
      </c>
      <c r="G8383" s="37" t="n">
        <v>0</v>
      </c>
      <c r="H8383" s="37" t="n">
        <v>1</v>
      </c>
      <c r="I8383" s="37" t="n">
        <v>1</v>
      </c>
      <c r="J8383" s="40" t="n">
        <f aca="false">IF(C8383=0,"",D8383/C8383)</f>
        <v>0.954545454545455</v>
      </c>
    </row>
    <row r="8384" customFormat="false" ht="15" hidden="false" customHeight="false" outlineLevel="0" collapsed="false">
      <c r="A8384" s="37" t="s">
        <v>1504</v>
      </c>
      <c r="B8384" s="37" t="s">
        <v>270</v>
      </c>
      <c r="C8384" s="37" t="n">
        <v>22</v>
      </c>
      <c r="D8384" s="37" t="n">
        <v>20</v>
      </c>
      <c r="E8384" s="37" t="n">
        <v>0</v>
      </c>
      <c r="F8384" s="37" t="n">
        <v>0</v>
      </c>
      <c r="G8384" s="37" t="n">
        <v>0</v>
      </c>
      <c r="H8384" s="37" t="n">
        <v>1</v>
      </c>
      <c r="I8384" s="37" t="n">
        <v>1</v>
      </c>
      <c r="J8384" s="40" t="n">
        <f aca="false">IF(C8384=0,"",D8384/C8384)</f>
        <v>0.909090909090909</v>
      </c>
    </row>
    <row r="8385" customFormat="false" ht="15" hidden="false" customHeight="false" outlineLevel="0" collapsed="false">
      <c r="A8385" s="37" t="s">
        <v>1504</v>
      </c>
      <c r="B8385" s="37" t="s">
        <v>271</v>
      </c>
      <c r="C8385" s="37" t="n">
        <v>22</v>
      </c>
      <c r="D8385" s="37" t="n">
        <v>22</v>
      </c>
      <c r="E8385" s="37" t="n">
        <v>1</v>
      </c>
      <c r="F8385" s="37" t="n">
        <v>0</v>
      </c>
      <c r="G8385" s="37" t="n">
        <v>0</v>
      </c>
      <c r="H8385" s="37" t="n">
        <v>2</v>
      </c>
      <c r="I8385" s="37" t="n">
        <v>0</v>
      </c>
      <c r="J8385" s="40" t="n">
        <f aca="false">IF(C8385=0,"",D8385/C8385)</f>
        <v>1</v>
      </c>
    </row>
    <row r="8386" customFormat="false" ht="15" hidden="false" customHeight="false" outlineLevel="0" collapsed="false">
      <c r="A8386" s="37" t="s">
        <v>1504</v>
      </c>
      <c r="B8386" s="37" t="s">
        <v>272</v>
      </c>
      <c r="C8386" s="37" t="n">
        <v>22</v>
      </c>
      <c r="D8386" s="37" t="n">
        <v>22</v>
      </c>
      <c r="E8386" s="37" t="n">
        <v>2</v>
      </c>
      <c r="F8386" s="37" t="n">
        <v>1</v>
      </c>
      <c r="G8386" s="37" t="n">
        <v>0</v>
      </c>
      <c r="H8386" s="37" t="n">
        <v>1</v>
      </c>
      <c r="I8386" s="37" t="n">
        <v>0</v>
      </c>
      <c r="J8386" s="40" t="n">
        <f aca="false">IF(C8386=0,"",D8386/C8386)</f>
        <v>1</v>
      </c>
    </row>
    <row r="8387" customFormat="false" ht="15" hidden="false" customHeight="false" outlineLevel="0" collapsed="false">
      <c r="A8387" s="37" t="s">
        <v>1504</v>
      </c>
      <c r="B8387" s="37" t="s">
        <v>273</v>
      </c>
      <c r="C8387" s="37" t="n">
        <v>22</v>
      </c>
      <c r="D8387" s="37" t="n">
        <v>18</v>
      </c>
      <c r="E8387" s="37" t="n">
        <v>1</v>
      </c>
      <c r="F8387" s="37" t="n">
        <v>0</v>
      </c>
      <c r="G8387" s="37" t="n">
        <v>0</v>
      </c>
      <c r="H8387" s="37" t="n">
        <v>4</v>
      </c>
      <c r="I8387" s="37" t="n">
        <v>0</v>
      </c>
      <c r="J8387" s="40" t="n">
        <f aca="false">IF(C8387=0,"",D8387/C8387)</f>
        <v>0.818181818181818</v>
      </c>
    </row>
    <row r="8388" customFormat="false" ht="15" hidden="false" customHeight="false" outlineLevel="0" collapsed="false">
      <c r="A8388" s="37" t="s">
        <v>1504</v>
      </c>
      <c r="B8388" s="37" t="s">
        <v>274</v>
      </c>
      <c r="C8388" s="37" t="n">
        <v>22</v>
      </c>
      <c r="D8388" s="37" t="n">
        <v>22</v>
      </c>
      <c r="E8388" s="37" t="n">
        <v>1</v>
      </c>
      <c r="F8388" s="37" t="n">
        <v>0</v>
      </c>
      <c r="G8388" s="37" t="n">
        <v>0</v>
      </c>
      <c r="H8388" s="37" t="n">
        <v>2</v>
      </c>
      <c r="I8388" s="37" t="n">
        <v>1</v>
      </c>
      <c r="J8388" s="40" t="n">
        <f aca="false">IF(C8388=0,"",D8388/C8388)</f>
        <v>1</v>
      </c>
    </row>
    <row r="8389" customFormat="false" ht="15" hidden="false" customHeight="false" outlineLevel="0" collapsed="false">
      <c r="A8389" s="37" t="s">
        <v>1504</v>
      </c>
      <c r="B8389" s="37" t="s">
        <v>275</v>
      </c>
      <c r="C8389" s="37" t="n">
        <v>22</v>
      </c>
      <c r="D8389" s="37" t="n">
        <v>21</v>
      </c>
      <c r="E8389" s="37" t="n">
        <v>0</v>
      </c>
      <c r="F8389" s="37" t="n">
        <v>1</v>
      </c>
      <c r="G8389" s="37" t="n">
        <v>0</v>
      </c>
      <c r="H8389" s="37" t="n">
        <v>1</v>
      </c>
      <c r="I8389" s="37" t="n">
        <v>1</v>
      </c>
      <c r="J8389" s="40" t="n">
        <f aca="false">IF(C8389=0,"",D8389/C8389)</f>
        <v>0.954545454545455</v>
      </c>
    </row>
    <row r="8390" customFormat="false" ht="15" hidden="false" customHeight="false" outlineLevel="0" collapsed="false">
      <c r="A8390" s="37" t="s">
        <v>1504</v>
      </c>
      <c r="B8390" s="37" t="s">
        <v>276</v>
      </c>
      <c r="C8390" s="37" t="n">
        <v>22</v>
      </c>
      <c r="D8390" s="37" t="n">
        <v>22</v>
      </c>
      <c r="E8390" s="37" t="n">
        <v>0</v>
      </c>
      <c r="F8390" s="37" t="n">
        <v>0</v>
      </c>
      <c r="G8390" s="37" t="n">
        <v>1</v>
      </c>
      <c r="H8390" s="37" t="n">
        <v>0</v>
      </c>
      <c r="I8390" s="37" t="n">
        <v>2</v>
      </c>
      <c r="J8390" s="40" t="n">
        <f aca="false">IF(C8390=0,"",D8390/C8390)</f>
        <v>1</v>
      </c>
    </row>
    <row r="8391" customFormat="false" ht="15" hidden="false" customHeight="false" outlineLevel="0" collapsed="false">
      <c r="A8391" s="37" t="s">
        <v>1504</v>
      </c>
      <c r="B8391" s="37" t="s">
        <v>277</v>
      </c>
      <c r="C8391" s="37" t="n">
        <v>22</v>
      </c>
      <c r="D8391" s="37" t="n">
        <v>21</v>
      </c>
      <c r="E8391" s="37" t="n">
        <v>0</v>
      </c>
      <c r="F8391" s="37" t="n">
        <v>0</v>
      </c>
      <c r="G8391" s="37" t="n">
        <v>0</v>
      </c>
      <c r="H8391" s="37" t="n">
        <v>2</v>
      </c>
      <c r="I8391" s="37" t="n">
        <v>0</v>
      </c>
      <c r="J8391" s="40" t="n">
        <f aca="false">IF(C8391=0,"",D8391/C8391)</f>
        <v>0.954545454545455</v>
      </c>
    </row>
    <row r="8392" customFormat="false" ht="15" hidden="false" customHeight="false" outlineLevel="0" collapsed="false">
      <c r="A8392" s="37" t="s">
        <v>1504</v>
      </c>
      <c r="B8392" s="37" t="s">
        <v>278</v>
      </c>
      <c r="C8392" s="37" t="n">
        <v>22</v>
      </c>
      <c r="D8392" s="37" t="n">
        <v>20</v>
      </c>
      <c r="E8392" s="37" t="n">
        <v>0</v>
      </c>
      <c r="F8392" s="37" t="n">
        <v>1</v>
      </c>
      <c r="G8392" s="37" t="n">
        <v>0</v>
      </c>
      <c r="H8392" s="37" t="n">
        <v>3</v>
      </c>
      <c r="I8392" s="37" t="n">
        <v>0</v>
      </c>
      <c r="J8392" s="40" t="n">
        <f aca="false">IF(C8392=0,"",D8392/C8392)</f>
        <v>0.909090909090909</v>
      </c>
    </row>
    <row r="8393" customFormat="false" ht="15" hidden="false" customHeight="false" outlineLevel="0" collapsed="false">
      <c r="A8393" s="37" t="s">
        <v>1504</v>
      </c>
      <c r="B8393" s="37" t="s">
        <v>279</v>
      </c>
      <c r="C8393" s="37" t="n">
        <v>22</v>
      </c>
      <c r="D8393" s="37" t="n">
        <v>21</v>
      </c>
      <c r="E8393" s="37" t="n">
        <v>1</v>
      </c>
      <c r="F8393" s="37" t="n">
        <v>0</v>
      </c>
      <c r="G8393" s="37" t="n">
        <v>0</v>
      </c>
      <c r="H8393" s="37" t="n">
        <v>2</v>
      </c>
      <c r="I8393" s="37" t="n">
        <v>0</v>
      </c>
      <c r="J8393" s="40" t="n">
        <f aca="false">IF(C8393=0,"",D8393/C8393)</f>
        <v>0.954545454545455</v>
      </c>
    </row>
    <row r="8394" customFormat="false" ht="15" hidden="false" customHeight="false" outlineLevel="0" collapsed="false">
      <c r="A8394" s="37" t="s">
        <v>1504</v>
      </c>
      <c r="B8394" s="37" t="s">
        <v>280</v>
      </c>
      <c r="C8394" s="37" t="n">
        <v>22</v>
      </c>
      <c r="D8394" s="37" t="n">
        <v>22</v>
      </c>
      <c r="E8394" s="37" t="n">
        <v>0</v>
      </c>
      <c r="F8394" s="37" t="n">
        <v>0</v>
      </c>
      <c r="G8394" s="37" t="n">
        <v>1</v>
      </c>
      <c r="H8394" s="37" t="n">
        <v>2</v>
      </c>
      <c r="I8394" s="37" t="n">
        <v>3</v>
      </c>
      <c r="J8394" s="40" t="n">
        <f aca="false">IF(C8394=0,"",D8394/C8394)</f>
        <v>1</v>
      </c>
    </row>
    <row r="8395" customFormat="false" ht="15" hidden="false" customHeight="false" outlineLevel="0" collapsed="false">
      <c r="A8395" s="37" t="s">
        <v>1504</v>
      </c>
      <c r="B8395" s="37" t="s">
        <v>281</v>
      </c>
      <c r="C8395" s="37" t="n">
        <v>22</v>
      </c>
      <c r="D8395" s="37" t="n">
        <v>18</v>
      </c>
      <c r="E8395" s="37" t="n">
        <v>1</v>
      </c>
      <c r="F8395" s="37" t="n">
        <v>0</v>
      </c>
      <c r="G8395" s="37" t="n">
        <v>0</v>
      </c>
      <c r="H8395" s="37" t="n">
        <v>1</v>
      </c>
      <c r="I8395" s="37" t="n">
        <v>6</v>
      </c>
      <c r="J8395" s="40" t="n">
        <f aca="false">IF(C8395=0,"",D8395/C8395)</f>
        <v>0.818181818181818</v>
      </c>
    </row>
    <row r="8396" customFormat="false" ht="15" hidden="false" customHeight="false" outlineLevel="0" collapsed="false">
      <c r="A8396" s="37" t="s">
        <v>1505</v>
      </c>
      <c r="B8396" s="37" t="s">
        <v>273</v>
      </c>
      <c r="C8396" s="37" t="n">
        <v>22</v>
      </c>
      <c r="D8396" s="37" t="n">
        <v>21</v>
      </c>
      <c r="E8396" s="37" t="n">
        <v>1</v>
      </c>
      <c r="F8396" s="37" t="n">
        <v>1</v>
      </c>
      <c r="G8396" s="37" t="n">
        <v>0</v>
      </c>
      <c r="H8396" s="37" t="n">
        <v>0</v>
      </c>
      <c r="I8396" s="37" t="n">
        <v>3</v>
      </c>
      <c r="J8396" s="40" t="n">
        <f aca="false">IF(C8396=0,"",D8396/C8396)</f>
        <v>0.954545454545455</v>
      </c>
    </row>
    <row r="8397" customFormat="false" ht="15" hidden="false" customHeight="false" outlineLevel="0" collapsed="false">
      <c r="A8397" s="37" t="s">
        <v>1505</v>
      </c>
      <c r="B8397" s="37" t="s">
        <v>274</v>
      </c>
      <c r="C8397" s="37" t="n">
        <v>22</v>
      </c>
      <c r="D8397" s="37" t="n">
        <v>18</v>
      </c>
      <c r="E8397" s="37" t="n">
        <v>0</v>
      </c>
      <c r="F8397" s="37" t="n">
        <v>0</v>
      </c>
      <c r="G8397" s="37" t="n">
        <v>0</v>
      </c>
      <c r="H8397" s="37" t="n">
        <v>0</v>
      </c>
      <c r="I8397" s="37" t="n">
        <v>12</v>
      </c>
      <c r="J8397" s="40" t="n">
        <f aca="false">IF(C8397=0,"",D8397/C8397)</f>
        <v>0.818181818181818</v>
      </c>
    </row>
    <row r="8398" customFormat="false" ht="15" hidden="false" customHeight="false" outlineLevel="0" collapsed="false">
      <c r="A8398" s="37" t="s">
        <v>1505</v>
      </c>
      <c r="B8398" s="37" t="s">
        <v>275</v>
      </c>
      <c r="C8398" s="37" t="n">
        <v>22</v>
      </c>
      <c r="D8398" s="37" t="n">
        <v>22</v>
      </c>
      <c r="E8398" s="37" t="n">
        <v>0</v>
      </c>
      <c r="F8398" s="37" t="n">
        <v>1</v>
      </c>
      <c r="G8398" s="37" t="n">
        <v>0</v>
      </c>
      <c r="H8398" s="37" t="n">
        <v>1</v>
      </c>
      <c r="I8398" s="37" t="n">
        <v>8</v>
      </c>
      <c r="J8398" s="40" t="n">
        <f aca="false">IF(C8398=0,"",D8398/C8398)</f>
        <v>1</v>
      </c>
    </row>
    <row r="8399" customFormat="false" ht="15" hidden="false" customHeight="false" outlineLevel="0" collapsed="false">
      <c r="A8399" s="37" t="s">
        <v>1505</v>
      </c>
      <c r="B8399" s="37" t="s">
        <v>276</v>
      </c>
      <c r="C8399" s="37" t="n">
        <v>22</v>
      </c>
      <c r="D8399" s="37" t="n">
        <v>21</v>
      </c>
      <c r="E8399" s="37" t="n">
        <v>3</v>
      </c>
      <c r="F8399" s="37" t="n">
        <v>0</v>
      </c>
      <c r="G8399" s="37" t="n">
        <v>0</v>
      </c>
      <c r="H8399" s="37" t="n">
        <v>2</v>
      </c>
      <c r="I8399" s="37" t="n">
        <v>8</v>
      </c>
      <c r="J8399" s="40" t="n">
        <f aca="false">IF(C8399=0,"",D8399/C8399)</f>
        <v>0.954545454545455</v>
      </c>
    </row>
    <row r="8400" customFormat="false" ht="15" hidden="false" customHeight="false" outlineLevel="0" collapsed="false">
      <c r="A8400" s="37" t="s">
        <v>1505</v>
      </c>
      <c r="B8400" s="37" t="s">
        <v>277</v>
      </c>
      <c r="C8400" s="37" t="n">
        <v>22</v>
      </c>
      <c r="D8400" s="37" t="n">
        <v>21</v>
      </c>
      <c r="E8400" s="37" t="n">
        <v>0</v>
      </c>
      <c r="F8400" s="37" t="n">
        <v>1</v>
      </c>
      <c r="G8400" s="37" t="n">
        <v>0</v>
      </c>
      <c r="H8400" s="37" t="n">
        <v>2</v>
      </c>
      <c r="I8400" s="37" t="n">
        <v>10</v>
      </c>
      <c r="J8400" s="40" t="n">
        <f aca="false">IF(C8400=0,"",D8400/C8400)</f>
        <v>0.954545454545455</v>
      </c>
    </row>
    <row r="8401" customFormat="false" ht="15" hidden="false" customHeight="false" outlineLevel="0" collapsed="false">
      <c r="A8401" s="37" t="s">
        <v>1505</v>
      </c>
      <c r="B8401" s="37" t="s">
        <v>278</v>
      </c>
      <c r="C8401" s="37" t="n">
        <v>22</v>
      </c>
      <c r="D8401" s="37" t="n">
        <v>20</v>
      </c>
      <c r="E8401" s="37" t="n">
        <v>0</v>
      </c>
      <c r="F8401" s="37" t="n">
        <v>0</v>
      </c>
      <c r="G8401" s="37" t="n">
        <v>0</v>
      </c>
      <c r="H8401" s="37" t="n">
        <v>3</v>
      </c>
      <c r="I8401" s="37" t="n">
        <v>6</v>
      </c>
      <c r="J8401" s="40" t="n">
        <f aca="false">IF(C8401=0,"",D8401/C8401)</f>
        <v>0.909090909090909</v>
      </c>
    </row>
    <row r="8402" customFormat="false" ht="15" hidden="false" customHeight="false" outlineLevel="0" collapsed="false">
      <c r="A8402" s="37" t="s">
        <v>1505</v>
      </c>
      <c r="B8402" s="37" t="s">
        <v>279</v>
      </c>
      <c r="C8402" s="37" t="n">
        <v>22</v>
      </c>
      <c r="D8402" s="37" t="n">
        <v>21</v>
      </c>
      <c r="E8402" s="37" t="n">
        <v>0</v>
      </c>
      <c r="F8402" s="37" t="n">
        <v>1</v>
      </c>
      <c r="G8402" s="37" t="n">
        <v>0</v>
      </c>
      <c r="H8402" s="37" t="n">
        <v>4</v>
      </c>
      <c r="I8402" s="37" t="n">
        <v>24</v>
      </c>
      <c r="J8402" s="40" t="n">
        <f aca="false">IF(C8402=0,"",D8402/C8402)</f>
        <v>0.954545454545455</v>
      </c>
    </row>
    <row r="8403" customFormat="false" ht="15" hidden="false" customHeight="false" outlineLevel="0" collapsed="false">
      <c r="A8403" s="37" t="s">
        <v>1505</v>
      </c>
      <c r="B8403" s="37" t="s">
        <v>280</v>
      </c>
      <c r="C8403" s="37" t="n">
        <v>22</v>
      </c>
      <c r="D8403" s="37" t="n">
        <v>21</v>
      </c>
      <c r="E8403" s="37" t="n">
        <v>1</v>
      </c>
      <c r="F8403" s="37" t="n">
        <v>2</v>
      </c>
      <c r="G8403" s="37" t="n">
        <v>0</v>
      </c>
      <c r="H8403" s="37" t="n">
        <v>1</v>
      </c>
      <c r="I8403" s="37" t="n">
        <v>5</v>
      </c>
      <c r="J8403" s="40" t="n">
        <f aca="false">IF(C8403=0,"",D8403/C8403)</f>
        <v>0.954545454545455</v>
      </c>
    </row>
    <row r="8404" customFormat="false" ht="15" hidden="false" customHeight="false" outlineLevel="0" collapsed="false">
      <c r="A8404" s="37" t="s">
        <v>1505</v>
      </c>
      <c r="B8404" s="37" t="s">
        <v>281</v>
      </c>
      <c r="C8404" s="37" t="n">
        <v>22</v>
      </c>
      <c r="D8404" s="37" t="n">
        <v>19</v>
      </c>
      <c r="E8404" s="37" t="n">
        <v>0</v>
      </c>
      <c r="F8404" s="37" t="n">
        <v>2</v>
      </c>
      <c r="G8404" s="37" t="n">
        <v>0</v>
      </c>
      <c r="H8404" s="37" t="n">
        <v>3</v>
      </c>
      <c r="I8404" s="37" t="n">
        <v>18</v>
      </c>
      <c r="J8404" s="40" t="n">
        <f aca="false">IF(C8404=0,"",D8404/C8404)</f>
        <v>0.863636363636364</v>
      </c>
    </row>
    <row r="8405" customFormat="false" ht="15" hidden="false" customHeight="false" outlineLevel="0" collapsed="false">
      <c r="A8405" s="37" t="s">
        <v>1506</v>
      </c>
      <c r="B8405" s="37" t="s">
        <v>270</v>
      </c>
      <c r="C8405" s="37" t="n">
        <v>22</v>
      </c>
      <c r="D8405" s="37" t="n">
        <v>19</v>
      </c>
      <c r="E8405" s="37" t="n">
        <v>2</v>
      </c>
      <c r="F8405" s="37" t="n">
        <v>0</v>
      </c>
      <c r="G8405" s="37" t="n">
        <v>0</v>
      </c>
      <c r="H8405" s="37" t="n">
        <v>4</v>
      </c>
      <c r="I8405" s="37" t="n">
        <v>0</v>
      </c>
      <c r="J8405" s="40" t="n">
        <f aca="false">IF(C8405=0,"",D8405/C8405)</f>
        <v>0.863636363636364</v>
      </c>
    </row>
    <row r="8406" customFormat="false" ht="15" hidden="false" customHeight="false" outlineLevel="0" collapsed="false">
      <c r="A8406" s="37" t="s">
        <v>1506</v>
      </c>
      <c r="B8406" s="37" t="s">
        <v>271</v>
      </c>
      <c r="C8406" s="37" t="n">
        <v>22</v>
      </c>
      <c r="D8406" s="37" t="n">
        <v>22</v>
      </c>
      <c r="E8406" s="37" t="n">
        <v>0</v>
      </c>
      <c r="F8406" s="37" t="n">
        <v>2</v>
      </c>
      <c r="G8406" s="37" t="n">
        <v>1</v>
      </c>
      <c r="H8406" s="37" t="n">
        <v>0</v>
      </c>
      <c r="I8406" s="37" t="n">
        <v>3</v>
      </c>
      <c r="J8406" s="40" t="n">
        <f aca="false">IF(C8406=0,"",D8406/C8406)</f>
        <v>1</v>
      </c>
    </row>
    <row r="8407" customFormat="false" ht="15" hidden="false" customHeight="false" outlineLevel="0" collapsed="false">
      <c r="A8407" s="37" t="s">
        <v>1506</v>
      </c>
      <c r="B8407" s="37" t="s">
        <v>272</v>
      </c>
      <c r="C8407" s="37" t="n">
        <v>22</v>
      </c>
      <c r="D8407" s="37" t="n">
        <v>21</v>
      </c>
      <c r="E8407" s="37" t="n">
        <v>0</v>
      </c>
      <c r="F8407" s="37" t="n">
        <v>1</v>
      </c>
      <c r="G8407" s="37" t="n">
        <v>0</v>
      </c>
      <c r="H8407" s="37" t="n">
        <v>1</v>
      </c>
      <c r="I8407" s="37" t="n">
        <v>0</v>
      </c>
      <c r="J8407" s="40" t="n">
        <f aca="false">IF(C8407=0,"",D8407/C8407)</f>
        <v>0.954545454545455</v>
      </c>
    </row>
    <row r="8408" customFormat="false" ht="15" hidden="false" customHeight="false" outlineLevel="0" collapsed="false">
      <c r="A8408" s="37" t="s">
        <v>1506</v>
      </c>
      <c r="B8408" s="37" t="s">
        <v>273</v>
      </c>
      <c r="C8408" s="37" t="n">
        <v>22</v>
      </c>
      <c r="D8408" s="37" t="n">
        <v>18</v>
      </c>
      <c r="E8408" s="37" t="n">
        <v>1</v>
      </c>
      <c r="F8408" s="37" t="n">
        <v>3</v>
      </c>
      <c r="G8408" s="37" t="n">
        <v>2</v>
      </c>
      <c r="H8408" s="37" t="n">
        <v>2</v>
      </c>
      <c r="I8408" s="37" t="n">
        <v>0</v>
      </c>
      <c r="J8408" s="40" t="n">
        <f aca="false">IF(C8408=0,"",D8408/C8408)</f>
        <v>0.818181818181818</v>
      </c>
    </row>
    <row r="8409" customFormat="false" ht="15" hidden="false" customHeight="false" outlineLevel="0" collapsed="false">
      <c r="A8409" s="37" t="s">
        <v>1506</v>
      </c>
      <c r="B8409" s="37" t="s">
        <v>274</v>
      </c>
      <c r="C8409" s="37" t="n">
        <v>22</v>
      </c>
      <c r="D8409" s="37" t="n">
        <v>22</v>
      </c>
      <c r="E8409" s="37" t="n">
        <v>0</v>
      </c>
      <c r="F8409" s="37" t="n">
        <v>1</v>
      </c>
      <c r="G8409" s="37" t="n">
        <v>0</v>
      </c>
      <c r="H8409" s="37" t="n">
        <v>0</v>
      </c>
      <c r="I8409" s="37" t="n">
        <v>0</v>
      </c>
      <c r="J8409" s="40" t="n">
        <f aca="false">IF(C8409=0,"",D8409/C8409)</f>
        <v>1</v>
      </c>
    </row>
    <row r="8410" customFormat="false" ht="15" hidden="false" customHeight="false" outlineLevel="0" collapsed="false">
      <c r="A8410" s="37" t="s">
        <v>1506</v>
      </c>
      <c r="B8410" s="37" t="s">
        <v>275</v>
      </c>
      <c r="C8410" s="37" t="n">
        <v>22</v>
      </c>
      <c r="D8410" s="37" t="n">
        <v>22</v>
      </c>
      <c r="E8410" s="37" t="n">
        <v>2</v>
      </c>
      <c r="F8410" s="37" t="n">
        <v>0</v>
      </c>
      <c r="G8410" s="37" t="n">
        <v>1</v>
      </c>
      <c r="H8410" s="37" t="n">
        <v>0</v>
      </c>
      <c r="I8410" s="37" t="n">
        <v>0</v>
      </c>
      <c r="J8410" s="40" t="n">
        <f aca="false">IF(C8410=0,"",D8410/C8410)</f>
        <v>1</v>
      </c>
    </row>
    <row r="8411" customFormat="false" ht="15" hidden="false" customHeight="false" outlineLevel="0" collapsed="false">
      <c r="A8411" s="37" t="s">
        <v>1506</v>
      </c>
      <c r="B8411" s="37" t="s">
        <v>276</v>
      </c>
      <c r="C8411" s="37" t="n">
        <v>22</v>
      </c>
      <c r="D8411" s="37" t="n">
        <v>19</v>
      </c>
      <c r="E8411" s="37" t="n">
        <v>0</v>
      </c>
      <c r="F8411" s="37" t="n">
        <v>0</v>
      </c>
      <c r="G8411" s="37" t="n">
        <v>0</v>
      </c>
      <c r="H8411" s="37" t="n">
        <v>1</v>
      </c>
      <c r="I8411" s="37" t="n">
        <v>1</v>
      </c>
      <c r="J8411" s="40" t="n">
        <f aca="false">IF(C8411=0,"",D8411/C8411)</f>
        <v>0.863636363636364</v>
      </c>
    </row>
    <row r="8412" customFormat="false" ht="15" hidden="false" customHeight="false" outlineLevel="0" collapsed="false">
      <c r="A8412" s="37" t="s">
        <v>1506</v>
      </c>
      <c r="B8412" s="37" t="s">
        <v>277</v>
      </c>
      <c r="C8412" s="37" t="n">
        <v>22</v>
      </c>
      <c r="D8412" s="37" t="n">
        <v>20</v>
      </c>
      <c r="E8412" s="37" t="n">
        <v>1</v>
      </c>
      <c r="F8412" s="37" t="n">
        <v>1</v>
      </c>
      <c r="G8412" s="37" t="n">
        <v>1</v>
      </c>
      <c r="H8412" s="37" t="n">
        <v>4</v>
      </c>
      <c r="I8412" s="37" t="n">
        <v>0</v>
      </c>
      <c r="J8412" s="40" t="n">
        <f aca="false">IF(C8412=0,"",D8412/C8412)</f>
        <v>0.909090909090909</v>
      </c>
    </row>
    <row r="8413" customFormat="false" ht="15" hidden="false" customHeight="false" outlineLevel="0" collapsed="false">
      <c r="A8413" s="37" t="s">
        <v>1506</v>
      </c>
      <c r="B8413" s="37" t="s">
        <v>278</v>
      </c>
      <c r="C8413" s="37" t="n">
        <v>22</v>
      </c>
      <c r="D8413" s="37" t="n">
        <v>21</v>
      </c>
      <c r="E8413" s="37" t="n">
        <v>1</v>
      </c>
      <c r="F8413" s="37" t="n">
        <v>1</v>
      </c>
      <c r="G8413" s="37" t="n">
        <v>0</v>
      </c>
      <c r="H8413" s="37" t="n">
        <v>0</v>
      </c>
      <c r="I8413" s="37" t="n">
        <v>1</v>
      </c>
      <c r="J8413" s="40" t="n">
        <f aca="false">IF(C8413=0,"",D8413/C8413)</f>
        <v>0.954545454545455</v>
      </c>
    </row>
    <row r="8414" customFormat="false" ht="15" hidden="false" customHeight="false" outlineLevel="0" collapsed="false">
      <c r="A8414" s="37" t="s">
        <v>1506</v>
      </c>
      <c r="B8414" s="37" t="s">
        <v>279</v>
      </c>
      <c r="C8414" s="37" t="n">
        <v>22</v>
      </c>
      <c r="D8414" s="37" t="n">
        <v>21</v>
      </c>
      <c r="E8414" s="37" t="n">
        <v>0</v>
      </c>
      <c r="F8414" s="37" t="n">
        <v>1</v>
      </c>
      <c r="G8414" s="37" t="n">
        <v>1</v>
      </c>
      <c r="H8414" s="37" t="n">
        <v>0</v>
      </c>
      <c r="I8414" s="37" t="n">
        <v>3</v>
      </c>
      <c r="J8414" s="40" t="n">
        <f aca="false">IF(C8414=0,"",D8414/C8414)</f>
        <v>0.954545454545455</v>
      </c>
    </row>
    <row r="8415" customFormat="false" ht="15" hidden="false" customHeight="false" outlineLevel="0" collapsed="false">
      <c r="A8415" s="37" t="s">
        <v>1506</v>
      </c>
      <c r="B8415" s="37" t="s">
        <v>280</v>
      </c>
      <c r="C8415" s="37" t="n">
        <v>22</v>
      </c>
      <c r="D8415" s="37" t="n">
        <v>20</v>
      </c>
      <c r="E8415" s="37" t="n">
        <v>1</v>
      </c>
      <c r="F8415" s="37" t="n">
        <v>3</v>
      </c>
      <c r="G8415" s="37" t="n">
        <v>0</v>
      </c>
      <c r="H8415" s="37" t="n">
        <v>4</v>
      </c>
      <c r="I8415" s="37" t="n">
        <v>2</v>
      </c>
      <c r="J8415" s="40" t="n">
        <f aca="false">IF(C8415=0,"",D8415/C8415)</f>
        <v>0.909090909090909</v>
      </c>
    </row>
    <row r="8416" customFormat="false" ht="15" hidden="false" customHeight="false" outlineLevel="0" collapsed="false">
      <c r="A8416" s="37" t="s">
        <v>1506</v>
      </c>
      <c r="B8416" s="37" t="s">
        <v>281</v>
      </c>
      <c r="C8416" s="37" t="n">
        <v>22</v>
      </c>
      <c r="D8416" s="37" t="n">
        <v>21</v>
      </c>
      <c r="E8416" s="37" t="n">
        <v>0</v>
      </c>
      <c r="F8416" s="37" t="n">
        <v>0</v>
      </c>
      <c r="G8416" s="37" t="n">
        <v>0</v>
      </c>
      <c r="H8416" s="37" t="n">
        <v>0</v>
      </c>
      <c r="I8416" s="37" t="n">
        <v>0</v>
      </c>
      <c r="J8416" s="40" t="n">
        <f aca="false">IF(C8416=0,"",D8416/C8416)</f>
        <v>0.954545454545455</v>
      </c>
    </row>
    <row r="8417" customFormat="false" ht="15" hidden="false" customHeight="false" outlineLevel="0" collapsed="false">
      <c r="A8417" s="37" t="s">
        <v>1507</v>
      </c>
      <c r="B8417" s="37" t="s">
        <v>270</v>
      </c>
      <c r="C8417" s="37" t="n">
        <v>22</v>
      </c>
      <c r="D8417" s="37" t="n">
        <v>21</v>
      </c>
      <c r="E8417" s="37" t="n">
        <v>0</v>
      </c>
      <c r="F8417" s="37" t="n">
        <v>1</v>
      </c>
      <c r="G8417" s="37" t="n">
        <v>0</v>
      </c>
      <c r="H8417" s="37" t="n">
        <v>2</v>
      </c>
      <c r="I8417" s="37" t="n">
        <v>3</v>
      </c>
      <c r="J8417" s="40" t="n">
        <f aca="false">IF(C8417=0,"",D8417/C8417)</f>
        <v>0.954545454545455</v>
      </c>
    </row>
    <row r="8418" customFormat="false" ht="15" hidden="false" customHeight="false" outlineLevel="0" collapsed="false">
      <c r="A8418" s="37" t="s">
        <v>1507</v>
      </c>
      <c r="B8418" s="37" t="s">
        <v>271</v>
      </c>
      <c r="C8418" s="37" t="n">
        <v>22</v>
      </c>
      <c r="D8418" s="37" t="n">
        <v>20</v>
      </c>
      <c r="E8418" s="37" t="n">
        <v>0</v>
      </c>
      <c r="F8418" s="37" t="n">
        <v>0</v>
      </c>
      <c r="G8418" s="37" t="n">
        <v>0</v>
      </c>
      <c r="H8418" s="37" t="n">
        <v>1</v>
      </c>
      <c r="I8418" s="37" t="n">
        <v>1</v>
      </c>
      <c r="J8418" s="40" t="n">
        <f aca="false">IF(C8418=0,"",D8418/C8418)</f>
        <v>0.909090909090909</v>
      </c>
    </row>
    <row r="8419" customFormat="false" ht="15" hidden="false" customHeight="false" outlineLevel="0" collapsed="false">
      <c r="A8419" s="37" t="s">
        <v>1507</v>
      </c>
      <c r="B8419" s="37" t="s">
        <v>272</v>
      </c>
      <c r="C8419" s="37" t="n">
        <v>22</v>
      </c>
      <c r="D8419" s="37" t="n">
        <v>20</v>
      </c>
      <c r="E8419" s="37" t="n">
        <v>1</v>
      </c>
      <c r="F8419" s="37" t="n">
        <v>0</v>
      </c>
      <c r="G8419" s="37" t="n">
        <v>0</v>
      </c>
      <c r="H8419" s="37" t="n">
        <v>4</v>
      </c>
      <c r="I8419" s="37" t="n">
        <v>0</v>
      </c>
      <c r="J8419" s="40" t="n">
        <f aca="false">IF(C8419=0,"",D8419/C8419)</f>
        <v>0.909090909090909</v>
      </c>
    </row>
    <row r="8420" customFormat="false" ht="15" hidden="false" customHeight="false" outlineLevel="0" collapsed="false">
      <c r="A8420" s="37" t="s">
        <v>1507</v>
      </c>
      <c r="B8420" s="37" t="s">
        <v>273</v>
      </c>
      <c r="C8420" s="37" t="n">
        <v>22</v>
      </c>
      <c r="D8420" s="37" t="n">
        <v>19</v>
      </c>
      <c r="E8420" s="37" t="n">
        <v>1</v>
      </c>
      <c r="F8420" s="37" t="n">
        <v>0</v>
      </c>
      <c r="G8420" s="37" t="n">
        <v>0</v>
      </c>
      <c r="H8420" s="37" t="n">
        <v>3</v>
      </c>
      <c r="I8420" s="37" t="n">
        <v>0</v>
      </c>
      <c r="J8420" s="40" t="n">
        <f aca="false">IF(C8420=0,"",D8420/C8420)</f>
        <v>0.863636363636364</v>
      </c>
    </row>
    <row r="8421" customFormat="false" ht="15" hidden="false" customHeight="false" outlineLevel="0" collapsed="false">
      <c r="A8421" s="37" t="s">
        <v>1507</v>
      </c>
      <c r="B8421" s="37" t="s">
        <v>274</v>
      </c>
      <c r="C8421" s="37" t="n">
        <v>22</v>
      </c>
      <c r="D8421" s="37" t="n">
        <v>21</v>
      </c>
      <c r="E8421" s="37" t="n">
        <v>1</v>
      </c>
      <c r="F8421" s="37" t="n">
        <v>1</v>
      </c>
      <c r="G8421" s="37" t="n">
        <v>0</v>
      </c>
      <c r="H8421" s="37" t="n">
        <v>2</v>
      </c>
      <c r="I8421" s="37" t="n">
        <v>1</v>
      </c>
      <c r="J8421" s="40" t="n">
        <f aca="false">IF(C8421=0,"",D8421/C8421)</f>
        <v>0.954545454545455</v>
      </c>
    </row>
    <row r="8422" customFormat="false" ht="15" hidden="false" customHeight="false" outlineLevel="0" collapsed="false">
      <c r="A8422" s="37" t="s">
        <v>1507</v>
      </c>
      <c r="B8422" s="37" t="s">
        <v>275</v>
      </c>
      <c r="C8422" s="37" t="n">
        <v>22</v>
      </c>
      <c r="D8422" s="37" t="n">
        <v>21</v>
      </c>
      <c r="E8422" s="37" t="n">
        <v>1</v>
      </c>
      <c r="F8422" s="37" t="n">
        <v>0</v>
      </c>
      <c r="G8422" s="37" t="n">
        <v>0</v>
      </c>
      <c r="H8422" s="37" t="n">
        <v>0</v>
      </c>
      <c r="I8422" s="37" t="n">
        <v>4</v>
      </c>
      <c r="J8422" s="40" t="n">
        <f aca="false">IF(C8422=0,"",D8422/C8422)</f>
        <v>0.954545454545455</v>
      </c>
    </row>
    <row r="8423" customFormat="false" ht="15" hidden="false" customHeight="false" outlineLevel="0" collapsed="false">
      <c r="A8423" s="37" t="s">
        <v>1507</v>
      </c>
      <c r="B8423" s="37" t="s">
        <v>276</v>
      </c>
      <c r="C8423" s="37" t="n">
        <v>22</v>
      </c>
      <c r="D8423" s="37" t="n">
        <v>22</v>
      </c>
      <c r="E8423" s="37" t="n">
        <v>0</v>
      </c>
      <c r="F8423" s="37" t="n">
        <v>0</v>
      </c>
      <c r="G8423" s="37" t="n">
        <v>0</v>
      </c>
      <c r="H8423" s="37" t="n">
        <v>1</v>
      </c>
      <c r="I8423" s="37" t="n">
        <v>0</v>
      </c>
      <c r="J8423" s="40" t="n">
        <f aca="false">IF(C8423=0,"",D8423/C8423)</f>
        <v>1</v>
      </c>
    </row>
    <row r="8424" customFormat="false" ht="15" hidden="false" customHeight="false" outlineLevel="0" collapsed="false">
      <c r="A8424" s="37" t="s">
        <v>1507</v>
      </c>
      <c r="B8424" s="37" t="s">
        <v>277</v>
      </c>
      <c r="C8424" s="37" t="n">
        <v>22</v>
      </c>
      <c r="D8424" s="37" t="n">
        <v>22</v>
      </c>
      <c r="E8424" s="37" t="n">
        <v>0</v>
      </c>
      <c r="F8424" s="37" t="n">
        <v>0</v>
      </c>
      <c r="G8424" s="37" t="n">
        <v>1</v>
      </c>
      <c r="H8424" s="37" t="n">
        <v>1</v>
      </c>
      <c r="I8424" s="37" t="n">
        <v>0</v>
      </c>
      <c r="J8424" s="40" t="n">
        <f aca="false">IF(C8424=0,"",D8424/C8424)</f>
        <v>1</v>
      </c>
    </row>
    <row r="8425" customFormat="false" ht="15" hidden="false" customHeight="false" outlineLevel="0" collapsed="false">
      <c r="A8425" s="37" t="s">
        <v>1507</v>
      </c>
      <c r="B8425" s="37" t="s">
        <v>278</v>
      </c>
      <c r="C8425" s="37" t="n">
        <v>22</v>
      </c>
      <c r="D8425" s="37" t="n">
        <v>21</v>
      </c>
      <c r="E8425" s="37" t="n">
        <v>0</v>
      </c>
      <c r="F8425" s="37" t="n">
        <v>1</v>
      </c>
      <c r="G8425" s="37" t="n">
        <v>0</v>
      </c>
      <c r="H8425" s="37" t="n">
        <v>3</v>
      </c>
      <c r="I8425" s="37" t="n">
        <v>0</v>
      </c>
      <c r="J8425" s="40" t="n">
        <f aca="false">IF(C8425=0,"",D8425/C8425)</f>
        <v>0.954545454545455</v>
      </c>
    </row>
    <row r="8426" customFormat="false" ht="15" hidden="false" customHeight="false" outlineLevel="0" collapsed="false">
      <c r="A8426" s="37" t="s">
        <v>1507</v>
      </c>
      <c r="B8426" s="37" t="s">
        <v>279</v>
      </c>
      <c r="C8426" s="37" t="n">
        <v>22</v>
      </c>
      <c r="D8426" s="37" t="n">
        <v>22</v>
      </c>
      <c r="E8426" s="37" t="n">
        <v>0</v>
      </c>
      <c r="F8426" s="37" t="n">
        <v>2</v>
      </c>
      <c r="G8426" s="37" t="n">
        <v>0</v>
      </c>
      <c r="H8426" s="37" t="n">
        <v>1</v>
      </c>
      <c r="I8426" s="37" t="n">
        <v>4</v>
      </c>
      <c r="J8426" s="40" t="n">
        <f aca="false">IF(C8426=0,"",D8426/C8426)</f>
        <v>1</v>
      </c>
    </row>
    <row r="8427" customFormat="false" ht="15" hidden="false" customHeight="false" outlineLevel="0" collapsed="false">
      <c r="A8427" s="37" t="s">
        <v>1507</v>
      </c>
      <c r="B8427" s="37" t="s">
        <v>280</v>
      </c>
      <c r="C8427" s="37" t="n">
        <v>22</v>
      </c>
      <c r="D8427" s="37" t="n">
        <v>21</v>
      </c>
      <c r="E8427" s="37" t="n">
        <v>0</v>
      </c>
      <c r="F8427" s="37" t="n">
        <v>1</v>
      </c>
      <c r="G8427" s="37" t="n">
        <v>2</v>
      </c>
      <c r="H8427" s="37" t="n">
        <v>1</v>
      </c>
      <c r="I8427" s="37" t="n">
        <v>2</v>
      </c>
      <c r="J8427" s="40" t="n">
        <f aca="false">IF(C8427=0,"",D8427/C8427)</f>
        <v>0.954545454545455</v>
      </c>
    </row>
    <row r="8428" customFormat="false" ht="15" hidden="false" customHeight="false" outlineLevel="0" collapsed="false">
      <c r="A8428" s="37" t="s">
        <v>1507</v>
      </c>
      <c r="B8428" s="37" t="s">
        <v>281</v>
      </c>
      <c r="C8428" s="37" t="n">
        <v>22</v>
      </c>
      <c r="D8428" s="37" t="n">
        <v>20</v>
      </c>
      <c r="E8428" s="37" t="n">
        <v>0</v>
      </c>
      <c r="F8428" s="37" t="n">
        <v>0</v>
      </c>
      <c r="G8428" s="37" t="n">
        <v>0</v>
      </c>
      <c r="H8428" s="37" t="n">
        <v>1</v>
      </c>
      <c r="I8428" s="37" t="n">
        <v>10</v>
      </c>
      <c r="J8428" s="40" t="n">
        <f aca="false">IF(C8428=0,"",D8428/C8428)</f>
        <v>0.909090909090909</v>
      </c>
    </row>
    <row r="8429" customFormat="false" ht="15" hidden="false" customHeight="false" outlineLevel="0" collapsed="false">
      <c r="A8429" s="37" t="s">
        <v>1118</v>
      </c>
      <c r="B8429" s="37" t="s">
        <v>270</v>
      </c>
      <c r="C8429" s="37" t="n">
        <v>22</v>
      </c>
      <c r="D8429" s="37" t="n">
        <v>21</v>
      </c>
      <c r="E8429" s="37" t="n">
        <v>1</v>
      </c>
      <c r="F8429" s="37" t="n">
        <v>4</v>
      </c>
      <c r="G8429" s="37" t="n">
        <v>0</v>
      </c>
      <c r="H8429" s="37" t="n">
        <v>1</v>
      </c>
      <c r="I8429" s="37" t="n">
        <v>4</v>
      </c>
      <c r="J8429" s="40" t="n">
        <f aca="false">IF(C8429=0,"",D8429/C8429)</f>
        <v>0.954545454545455</v>
      </c>
    </row>
    <row r="8430" customFormat="false" ht="15" hidden="false" customHeight="false" outlineLevel="0" collapsed="false">
      <c r="A8430" s="37" t="s">
        <v>1118</v>
      </c>
      <c r="B8430" s="37" t="s">
        <v>271</v>
      </c>
      <c r="C8430" s="37" t="n">
        <v>22</v>
      </c>
      <c r="D8430" s="37" t="n">
        <v>21</v>
      </c>
      <c r="E8430" s="37" t="n">
        <v>1</v>
      </c>
      <c r="F8430" s="37" t="n">
        <v>0</v>
      </c>
      <c r="G8430" s="37" t="n">
        <v>0</v>
      </c>
      <c r="H8430" s="37" t="n">
        <v>0</v>
      </c>
      <c r="I8430" s="37" t="n">
        <v>0</v>
      </c>
      <c r="J8430" s="40" t="n">
        <f aca="false">IF(C8430=0,"",D8430/C8430)</f>
        <v>0.954545454545455</v>
      </c>
    </row>
    <row r="8431" customFormat="false" ht="15" hidden="false" customHeight="false" outlineLevel="0" collapsed="false">
      <c r="A8431" s="37" t="s">
        <v>1118</v>
      </c>
      <c r="B8431" s="37" t="s">
        <v>272</v>
      </c>
      <c r="C8431" s="37" t="n">
        <v>22</v>
      </c>
      <c r="D8431" s="37" t="n">
        <v>20</v>
      </c>
      <c r="E8431" s="37" t="n">
        <v>1</v>
      </c>
      <c r="F8431" s="37" t="n">
        <v>0</v>
      </c>
      <c r="G8431" s="37" t="n">
        <v>1</v>
      </c>
      <c r="H8431" s="37" t="n">
        <v>2</v>
      </c>
      <c r="I8431" s="37" t="n">
        <v>5</v>
      </c>
      <c r="J8431" s="40" t="n">
        <f aca="false">IF(C8431=0,"",D8431/C8431)</f>
        <v>0.909090909090909</v>
      </c>
    </row>
    <row r="8432" customFormat="false" ht="15" hidden="false" customHeight="false" outlineLevel="0" collapsed="false">
      <c r="A8432" s="37" t="s">
        <v>1118</v>
      </c>
      <c r="B8432" s="37" t="s">
        <v>273</v>
      </c>
      <c r="C8432" s="37" t="n">
        <v>22</v>
      </c>
      <c r="D8432" s="37" t="n">
        <v>20</v>
      </c>
      <c r="E8432" s="37" t="n">
        <v>1</v>
      </c>
      <c r="F8432" s="37" t="n">
        <v>1</v>
      </c>
      <c r="G8432" s="37" t="n">
        <v>0</v>
      </c>
      <c r="H8432" s="37" t="n">
        <v>0</v>
      </c>
      <c r="I8432" s="37" t="n">
        <v>0</v>
      </c>
      <c r="J8432" s="40" t="n">
        <f aca="false">IF(C8432=0,"",D8432/C8432)</f>
        <v>0.909090909090909</v>
      </c>
    </row>
    <row r="8433" customFormat="false" ht="15" hidden="false" customHeight="false" outlineLevel="0" collapsed="false">
      <c r="A8433" s="37" t="s">
        <v>1118</v>
      </c>
      <c r="B8433" s="37" t="s">
        <v>274</v>
      </c>
      <c r="C8433" s="37" t="n">
        <v>22</v>
      </c>
      <c r="D8433" s="37" t="n">
        <v>20</v>
      </c>
      <c r="E8433" s="37" t="n">
        <v>0</v>
      </c>
      <c r="F8433" s="37" t="n">
        <v>1</v>
      </c>
      <c r="G8433" s="37" t="n">
        <v>0</v>
      </c>
      <c r="H8433" s="37" t="n">
        <v>1</v>
      </c>
      <c r="I8433" s="37" t="n">
        <v>0</v>
      </c>
      <c r="J8433" s="40" t="n">
        <f aca="false">IF(C8433=0,"",D8433/C8433)</f>
        <v>0.909090909090909</v>
      </c>
    </row>
    <row r="8434" customFormat="false" ht="15" hidden="false" customHeight="false" outlineLevel="0" collapsed="false">
      <c r="A8434" s="37" t="s">
        <v>1118</v>
      </c>
      <c r="B8434" s="37" t="s">
        <v>275</v>
      </c>
      <c r="C8434" s="37" t="n">
        <v>22</v>
      </c>
      <c r="D8434" s="37" t="n">
        <v>21</v>
      </c>
      <c r="E8434" s="37" t="n">
        <v>2</v>
      </c>
      <c r="F8434" s="37" t="n">
        <v>0</v>
      </c>
      <c r="G8434" s="37" t="n">
        <v>3</v>
      </c>
      <c r="H8434" s="37" t="n">
        <v>1</v>
      </c>
      <c r="I8434" s="37" t="n">
        <v>3</v>
      </c>
      <c r="J8434" s="40" t="n">
        <f aca="false">IF(C8434=0,"",D8434/C8434)</f>
        <v>0.954545454545455</v>
      </c>
    </row>
    <row r="8435" customFormat="false" ht="15" hidden="false" customHeight="false" outlineLevel="0" collapsed="false">
      <c r="A8435" s="37" t="s">
        <v>1118</v>
      </c>
      <c r="B8435" s="37" t="s">
        <v>276</v>
      </c>
      <c r="C8435" s="37" t="n">
        <v>22</v>
      </c>
      <c r="D8435" s="37" t="n">
        <v>22</v>
      </c>
      <c r="E8435" s="37" t="n">
        <v>0</v>
      </c>
      <c r="F8435" s="37" t="n">
        <v>1</v>
      </c>
      <c r="G8435" s="37" t="n">
        <v>0</v>
      </c>
      <c r="H8435" s="37" t="n">
        <v>4</v>
      </c>
      <c r="I8435" s="37" t="n">
        <v>0</v>
      </c>
      <c r="J8435" s="40" t="n">
        <f aca="false">IF(C8435=0,"",D8435/C8435)</f>
        <v>1</v>
      </c>
    </row>
    <row r="8436" customFormat="false" ht="15" hidden="false" customHeight="false" outlineLevel="0" collapsed="false">
      <c r="A8436" s="37" t="s">
        <v>1118</v>
      </c>
      <c r="B8436" s="37" t="s">
        <v>277</v>
      </c>
      <c r="C8436" s="37" t="n">
        <v>22</v>
      </c>
      <c r="D8436" s="37" t="n">
        <v>20</v>
      </c>
      <c r="E8436" s="37" t="n">
        <v>1</v>
      </c>
      <c r="F8436" s="37" t="n">
        <v>0</v>
      </c>
      <c r="G8436" s="37" t="n">
        <v>0</v>
      </c>
      <c r="H8436" s="37" t="n">
        <v>1</v>
      </c>
      <c r="I8436" s="37" t="n">
        <v>4</v>
      </c>
      <c r="J8436" s="40" t="n">
        <f aca="false">IF(C8436=0,"",D8436/C8436)</f>
        <v>0.909090909090909</v>
      </c>
    </row>
    <row r="8437" customFormat="false" ht="15" hidden="false" customHeight="false" outlineLevel="0" collapsed="false">
      <c r="A8437" s="37" t="s">
        <v>1118</v>
      </c>
      <c r="B8437" s="37" t="s">
        <v>278</v>
      </c>
      <c r="C8437" s="37" t="n">
        <v>22</v>
      </c>
      <c r="D8437" s="37" t="n">
        <v>20</v>
      </c>
      <c r="E8437" s="37" t="n">
        <v>0</v>
      </c>
      <c r="F8437" s="37" t="n">
        <v>0</v>
      </c>
      <c r="G8437" s="37" t="n">
        <v>0</v>
      </c>
      <c r="H8437" s="37" t="n">
        <v>1</v>
      </c>
      <c r="I8437" s="37" t="n">
        <v>0</v>
      </c>
      <c r="J8437" s="40" t="n">
        <f aca="false">IF(C8437=0,"",D8437/C8437)</f>
        <v>0.909090909090909</v>
      </c>
    </row>
    <row r="8438" customFormat="false" ht="15" hidden="false" customHeight="false" outlineLevel="0" collapsed="false">
      <c r="A8438" s="37" t="s">
        <v>1118</v>
      </c>
      <c r="B8438" s="37" t="s">
        <v>279</v>
      </c>
      <c r="C8438" s="37" t="n">
        <v>22</v>
      </c>
      <c r="D8438" s="37" t="n">
        <v>21</v>
      </c>
      <c r="E8438" s="37" t="n">
        <v>2</v>
      </c>
      <c r="F8438" s="37" t="n">
        <v>0</v>
      </c>
      <c r="G8438" s="37" t="n">
        <v>0</v>
      </c>
      <c r="H8438" s="37" t="n">
        <v>2</v>
      </c>
      <c r="I8438" s="37" t="n">
        <v>7</v>
      </c>
      <c r="J8438" s="40" t="n">
        <f aca="false">IF(C8438=0,"",D8438/C8438)</f>
        <v>0.954545454545455</v>
      </c>
    </row>
    <row r="8439" customFormat="false" ht="15" hidden="false" customHeight="false" outlineLevel="0" collapsed="false">
      <c r="A8439" s="37" t="s">
        <v>1118</v>
      </c>
      <c r="B8439" s="37" t="s">
        <v>280</v>
      </c>
      <c r="C8439" s="37" t="n">
        <v>22</v>
      </c>
      <c r="D8439" s="37" t="n">
        <v>21</v>
      </c>
      <c r="E8439" s="37" t="n">
        <v>0</v>
      </c>
      <c r="F8439" s="37" t="n">
        <v>0</v>
      </c>
      <c r="G8439" s="37" t="n">
        <v>0</v>
      </c>
      <c r="H8439" s="37" t="n">
        <v>2</v>
      </c>
      <c r="I8439" s="37" t="n">
        <v>0</v>
      </c>
      <c r="J8439" s="40" t="n">
        <f aca="false">IF(C8439=0,"",D8439/C8439)</f>
        <v>0.954545454545455</v>
      </c>
    </row>
    <row r="8440" customFormat="false" ht="15" hidden="false" customHeight="false" outlineLevel="0" collapsed="false">
      <c r="A8440" s="37" t="s">
        <v>1118</v>
      </c>
      <c r="B8440" s="37" t="s">
        <v>281</v>
      </c>
      <c r="C8440" s="37" t="n">
        <v>22</v>
      </c>
      <c r="D8440" s="37" t="n">
        <v>18</v>
      </c>
      <c r="E8440" s="37" t="n">
        <v>0</v>
      </c>
      <c r="F8440" s="37" t="n">
        <v>1</v>
      </c>
      <c r="G8440" s="37" t="n">
        <v>0</v>
      </c>
      <c r="H8440" s="37" t="n">
        <v>1</v>
      </c>
      <c r="I8440" s="37" t="n">
        <v>1</v>
      </c>
      <c r="J8440" s="40" t="n">
        <f aca="false">IF(C8440=0,"",D8440/C8440)</f>
        <v>0.818181818181818</v>
      </c>
    </row>
    <row r="8441" customFormat="false" ht="15" hidden="false" customHeight="false" outlineLevel="0" collapsed="false">
      <c r="A8441" s="37" t="s">
        <v>1508</v>
      </c>
      <c r="B8441" s="37" t="s">
        <v>270</v>
      </c>
      <c r="C8441" s="37" t="n">
        <v>22</v>
      </c>
      <c r="D8441" s="37" t="n">
        <v>20</v>
      </c>
      <c r="E8441" s="37" t="n">
        <v>0</v>
      </c>
      <c r="F8441" s="37" t="n">
        <v>1</v>
      </c>
      <c r="G8441" s="37" t="n">
        <v>0</v>
      </c>
      <c r="H8441" s="37" t="n">
        <v>2</v>
      </c>
      <c r="I8441" s="37" t="n">
        <v>5</v>
      </c>
      <c r="J8441" s="40" t="n">
        <f aca="false">IF(C8441=0,"",D8441/C8441)</f>
        <v>0.909090909090909</v>
      </c>
    </row>
    <row r="8442" customFormat="false" ht="15" hidden="false" customHeight="false" outlineLevel="0" collapsed="false">
      <c r="A8442" s="37" t="s">
        <v>1508</v>
      </c>
      <c r="B8442" s="37" t="s">
        <v>271</v>
      </c>
      <c r="C8442" s="37" t="n">
        <v>22</v>
      </c>
      <c r="D8442" s="37" t="n">
        <v>16</v>
      </c>
      <c r="E8442" s="37" t="n">
        <v>1</v>
      </c>
      <c r="F8442" s="37" t="n">
        <v>2</v>
      </c>
      <c r="G8442" s="37" t="n">
        <v>2</v>
      </c>
      <c r="H8442" s="37" t="n">
        <v>0</v>
      </c>
      <c r="I8442" s="37" t="n">
        <v>17</v>
      </c>
      <c r="J8442" s="40" t="n">
        <f aca="false">IF(C8442=0,"",D8442/C8442)</f>
        <v>0.727272727272727</v>
      </c>
    </row>
    <row r="8443" customFormat="false" ht="15" hidden="false" customHeight="false" outlineLevel="0" collapsed="false">
      <c r="A8443" s="37" t="s">
        <v>1508</v>
      </c>
      <c r="B8443" s="37" t="s">
        <v>272</v>
      </c>
      <c r="C8443" s="37" t="n">
        <v>22</v>
      </c>
      <c r="D8443" s="37" t="n">
        <v>18</v>
      </c>
      <c r="E8443" s="37" t="n">
        <v>1</v>
      </c>
      <c r="F8443" s="37" t="n">
        <v>2</v>
      </c>
      <c r="G8443" s="37" t="n">
        <v>1</v>
      </c>
      <c r="H8443" s="37" t="n">
        <v>4</v>
      </c>
      <c r="I8443" s="37" t="n">
        <v>2</v>
      </c>
      <c r="J8443" s="40" t="n">
        <f aca="false">IF(C8443=0,"",D8443/C8443)</f>
        <v>0.818181818181818</v>
      </c>
    </row>
    <row r="8444" customFormat="false" ht="15" hidden="false" customHeight="false" outlineLevel="0" collapsed="false">
      <c r="A8444" s="37" t="s">
        <v>1508</v>
      </c>
      <c r="B8444" s="37" t="s">
        <v>273</v>
      </c>
      <c r="C8444" s="37" t="n">
        <v>22</v>
      </c>
      <c r="D8444" s="37" t="n">
        <v>18</v>
      </c>
      <c r="E8444" s="37" t="n">
        <v>2</v>
      </c>
      <c r="F8444" s="37" t="n">
        <v>1</v>
      </c>
      <c r="G8444" s="37" t="n">
        <v>0</v>
      </c>
      <c r="H8444" s="37" t="n">
        <v>3</v>
      </c>
      <c r="I8444" s="37" t="n">
        <v>2</v>
      </c>
      <c r="J8444" s="40" t="n">
        <f aca="false">IF(C8444=0,"",D8444/C8444)</f>
        <v>0.818181818181818</v>
      </c>
    </row>
    <row r="8445" customFormat="false" ht="15" hidden="false" customHeight="false" outlineLevel="0" collapsed="false">
      <c r="A8445" s="37" t="s">
        <v>1508</v>
      </c>
      <c r="B8445" s="37" t="s">
        <v>274</v>
      </c>
      <c r="C8445" s="37" t="n">
        <v>22</v>
      </c>
      <c r="D8445" s="37" t="n">
        <v>20</v>
      </c>
      <c r="E8445" s="37" t="n">
        <v>1</v>
      </c>
      <c r="F8445" s="37" t="n">
        <v>1</v>
      </c>
      <c r="G8445" s="37" t="n">
        <v>0</v>
      </c>
      <c r="H8445" s="37" t="n">
        <v>1</v>
      </c>
      <c r="I8445" s="37" t="n">
        <v>16</v>
      </c>
      <c r="J8445" s="40" t="n">
        <f aca="false">IF(C8445=0,"",D8445/C8445)</f>
        <v>0.909090909090909</v>
      </c>
    </row>
    <row r="8446" customFormat="false" ht="15" hidden="false" customHeight="false" outlineLevel="0" collapsed="false">
      <c r="A8446" s="37" t="s">
        <v>1508</v>
      </c>
      <c r="B8446" s="37" t="s">
        <v>275</v>
      </c>
      <c r="C8446" s="37" t="n">
        <v>22</v>
      </c>
      <c r="D8446" s="37" t="n">
        <v>19</v>
      </c>
      <c r="E8446" s="37" t="n">
        <v>0</v>
      </c>
      <c r="F8446" s="37" t="n">
        <v>1</v>
      </c>
      <c r="G8446" s="37" t="n">
        <v>1</v>
      </c>
      <c r="H8446" s="37" t="n">
        <v>1</v>
      </c>
      <c r="I8446" s="37" t="n">
        <v>8</v>
      </c>
      <c r="J8446" s="40" t="n">
        <f aca="false">IF(C8446=0,"",D8446/C8446)</f>
        <v>0.863636363636364</v>
      </c>
    </row>
    <row r="8447" customFormat="false" ht="15" hidden="false" customHeight="false" outlineLevel="0" collapsed="false">
      <c r="A8447" s="37" t="s">
        <v>1508</v>
      </c>
      <c r="B8447" s="37" t="s">
        <v>276</v>
      </c>
      <c r="C8447" s="37" t="n">
        <v>22</v>
      </c>
      <c r="D8447" s="37" t="n">
        <v>22</v>
      </c>
      <c r="E8447" s="37" t="n">
        <v>0</v>
      </c>
      <c r="F8447" s="37" t="n">
        <v>0</v>
      </c>
      <c r="G8447" s="37" t="n">
        <v>0</v>
      </c>
      <c r="H8447" s="37" t="n">
        <v>2</v>
      </c>
      <c r="I8447" s="37" t="n">
        <v>8</v>
      </c>
      <c r="J8447" s="40" t="n">
        <f aca="false">IF(C8447=0,"",D8447/C8447)</f>
        <v>1</v>
      </c>
    </row>
    <row r="8448" customFormat="false" ht="15" hidden="false" customHeight="false" outlineLevel="0" collapsed="false">
      <c r="A8448" s="37" t="s">
        <v>1508</v>
      </c>
      <c r="B8448" s="37" t="s">
        <v>277</v>
      </c>
      <c r="C8448" s="37" t="n">
        <v>22</v>
      </c>
      <c r="D8448" s="37" t="n">
        <v>22</v>
      </c>
      <c r="E8448" s="37" t="n">
        <v>0</v>
      </c>
      <c r="F8448" s="37" t="n">
        <v>0</v>
      </c>
      <c r="G8448" s="37" t="n">
        <v>0</v>
      </c>
      <c r="H8448" s="37" t="n">
        <v>1</v>
      </c>
      <c r="I8448" s="37" t="n">
        <v>6</v>
      </c>
      <c r="J8448" s="40" t="n">
        <f aca="false">IF(C8448=0,"",D8448/C8448)</f>
        <v>1</v>
      </c>
    </row>
    <row r="8449" customFormat="false" ht="15" hidden="false" customHeight="false" outlineLevel="0" collapsed="false">
      <c r="A8449" s="37" t="s">
        <v>1509</v>
      </c>
      <c r="B8449" s="37" t="s">
        <v>281</v>
      </c>
      <c r="C8449" s="37" t="n">
        <v>22</v>
      </c>
      <c r="D8449" s="37" t="n">
        <v>19</v>
      </c>
      <c r="E8449" s="37" t="n">
        <v>1</v>
      </c>
      <c r="F8449" s="37" t="n">
        <v>1</v>
      </c>
      <c r="G8449" s="37" t="n">
        <v>0</v>
      </c>
      <c r="H8449" s="37" t="n">
        <v>2</v>
      </c>
      <c r="I8449" s="37" t="n">
        <v>1</v>
      </c>
      <c r="J8449" s="40" t="n">
        <f aca="false">IF(C8449=0,"",D8449/C8449)</f>
        <v>0.863636363636364</v>
      </c>
    </row>
    <row r="8450" customFormat="false" ht="15" hidden="false" customHeight="false" outlineLevel="0" collapsed="false">
      <c r="A8450" s="37" t="s">
        <v>829</v>
      </c>
      <c r="B8450" s="37" t="s">
        <v>270</v>
      </c>
      <c r="C8450" s="37" t="n">
        <v>22</v>
      </c>
      <c r="D8450" s="37" t="n">
        <v>19</v>
      </c>
      <c r="E8450" s="37" t="n">
        <v>0</v>
      </c>
      <c r="F8450" s="37" t="n">
        <v>0</v>
      </c>
      <c r="G8450" s="37" t="n">
        <v>0</v>
      </c>
      <c r="H8450" s="37" t="n">
        <v>2</v>
      </c>
      <c r="I8450" s="37" t="n">
        <v>0</v>
      </c>
      <c r="J8450" s="40" t="n">
        <f aca="false">IF(C8450=0,"",D8450/C8450)</f>
        <v>0.863636363636364</v>
      </c>
    </row>
    <row r="8451" customFormat="false" ht="15" hidden="false" customHeight="false" outlineLevel="0" collapsed="false">
      <c r="A8451" s="37" t="s">
        <v>829</v>
      </c>
      <c r="B8451" s="37" t="s">
        <v>271</v>
      </c>
      <c r="C8451" s="37" t="n">
        <v>22</v>
      </c>
      <c r="D8451" s="37" t="n">
        <v>20</v>
      </c>
      <c r="E8451" s="37" t="n">
        <v>0</v>
      </c>
      <c r="F8451" s="37" t="n">
        <v>1</v>
      </c>
      <c r="G8451" s="37" t="n">
        <v>0</v>
      </c>
      <c r="H8451" s="37" t="n">
        <v>2</v>
      </c>
      <c r="I8451" s="37" t="n">
        <v>4</v>
      </c>
      <c r="J8451" s="40" t="n">
        <f aca="false">IF(C8451=0,"",D8451/C8451)</f>
        <v>0.909090909090909</v>
      </c>
    </row>
    <row r="8452" customFormat="false" ht="15" hidden="false" customHeight="false" outlineLevel="0" collapsed="false">
      <c r="A8452" s="37" t="s">
        <v>829</v>
      </c>
      <c r="B8452" s="37" t="s">
        <v>272</v>
      </c>
      <c r="C8452" s="37" t="n">
        <v>22</v>
      </c>
      <c r="D8452" s="37" t="n">
        <v>21</v>
      </c>
      <c r="E8452" s="37" t="n">
        <v>0</v>
      </c>
      <c r="F8452" s="37" t="n">
        <v>1</v>
      </c>
      <c r="G8452" s="37" t="n">
        <v>0</v>
      </c>
      <c r="H8452" s="37" t="n">
        <v>0</v>
      </c>
      <c r="I8452" s="37" t="n">
        <v>2</v>
      </c>
      <c r="J8452" s="40" t="n">
        <f aca="false">IF(C8452=0,"",D8452/C8452)</f>
        <v>0.954545454545455</v>
      </c>
    </row>
    <row r="8453" customFormat="false" ht="15" hidden="false" customHeight="false" outlineLevel="0" collapsed="false">
      <c r="A8453" s="37" t="s">
        <v>829</v>
      </c>
      <c r="B8453" s="37" t="s">
        <v>273</v>
      </c>
      <c r="C8453" s="37" t="n">
        <v>22</v>
      </c>
      <c r="D8453" s="37" t="n">
        <v>22</v>
      </c>
      <c r="E8453" s="37" t="n">
        <v>0</v>
      </c>
      <c r="F8453" s="37" t="n">
        <v>0</v>
      </c>
      <c r="G8453" s="37" t="n">
        <v>0</v>
      </c>
      <c r="H8453" s="37" t="n">
        <v>2</v>
      </c>
      <c r="I8453" s="37" t="n">
        <v>0</v>
      </c>
      <c r="J8453" s="40" t="n">
        <f aca="false">IF(C8453=0,"",D8453/C8453)</f>
        <v>1</v>
      </c>
    </row>
    <row r="8454" customFormat="false" ht="15" hidden="false" customHeight="false" outlineLevel="0" collapsed="false">
      <c r="A8454" s="37" t="s">
        <v>829</v>
      </c>
      <c r="B8454" s="37" t="s">
        <v>274</v>
      </c>
      <c r="C8454" s="37" t="n">
        <v>22</v>
      </c>
      <c r="D8454" s="37" t="n">
        <v>21</v>
      </c>
      <c r="E8454" s="37" t="n">
        <v>0</v>
      </c>
      <c r="F8454" s="37" t="n">
        <v>1</v>
      </c>
      <c r="G8454" s="37" t="n">
        <v>0</v>
      </c>
      <c r="H8454" s="37" t="n">
        <v>0</v>
      </c>
      <c r="I8454" s="37" t="n">
        <v>2</v>
      </c>
      <c r="J8454" s="40" t="n">
        <f aca="false">IF(C8454=0,"",D8454/C8454)</f>
        <v>0.954545454545455</v>
      </c>
    </row>
    <row r="8455" customFormat="false" ht="15" hidden="false" customHeight="false" outlineLevel="0" collapsed="false">
      <c r="A8455" s="37" t="s">
        <v>829</v>
      </c>
      <c r="B8455" s="37" t="s">
        <v>275</v>
      </c>
      <c r="C8455" s="37" t="n">
        <v>22</v>
      </c>
      <c r="D8455" s="37" t="n">
        <v>19</v>
      </c>
      <c r="E8455" s="37" t="n">
        <v>0</v>
      </c>
      <c r="F8455" s="37" t="n">
        <v>0</v>
      </c>
      <c r="G8455" s="37" t="n">
        <v>0</v>
      </c>
      <c r="H8455" s="37" t="n">
        <v>0</v>
      </c>
      <c r="I8455" s="37" t="n">
        <v>1</v>
      </c>
      <c r="J8455" s="40" t="n">
        <f aca="false">IF(C8455=0,"",D8455/C8455)</f>
        <v>0.863636363636364</v>
      </c>
    </row>
    <row r="8456" customFormat="false" ht="15" hidden="false" customHeight="false" outlineLevel="0" collapsed="false">
      <c r="A8456" s="37" t="s">
        <v>829</v>
      </c>
      <c r="B8456" s="37" t="s">
        <v>276</v>
      </c>
      <c r="C8456" s="37" t="n">
        <v>22</v>
      </c>
      <c r="D8456" s="37" t="n">
        <v>22</v>
      </c>
      <c r="E8456" s="37" t="n">
        <v>0</v>
      </c>
      <c r="F8456" s="37" t="n">
        <v>0</v>
      </c>
      <c r="G8456" s="37" t="n">
        <v>0</v>
      </c>
      <c r="H8456" s="37" t="n">
        <v>1</v>
      </c>
      <c r="I8456" s="37" t="n">
        <v>2</v>
      </c>
      <c r="J8456" s="40" t="n">
        <f aca="false">IF(C8456=0,"",D8456/C8456)</f>
        <v>1</v>
      </c>
    </row>
    <row r="8457" customFormat="false" ht="15" hidden="false" customHeight="false" outlineLevel="0" collapsed="false">
      <c r="A8457" s="37" t="s">
        <v>829</v>
      </c>
      <c r="B8457" s="37" t="s">
        <v>277</v>
      </c>
      <c r="C8457" s="37" t="n">
        <v>22</v>
      </c>
      <c r="D8457" s="37" t="n">
        <v>20</v>
      </c>
      <c r="E8457" s="37" t="n">
        <v>1</v>
      </c>
      <c r="F8457" s="37" t="n">
        <v>0</v>
      </c>
      <c r="G8457" s="37" t="n">
        <v>0</v>
      </c>
      <c r="H8457" s="37" t="n">
        <v>1</v>
      </c>
      <c r="I8457" s="37" t="n">
        <v>3</v>
      </c>
      <c r="J8457" s="40" t="n">
        <f aca="false">IF(C8457=0,"",D8457/C8457)</f>
        <v>0.909090909090909</v>
      </c>
    </row>
    <row r="8458" customFormat="false" ht="15" hidden="false" customHeight="false" outlineLevel="0" collapsed="false">
      <c r="A8458" s="37" t="s">
        <v>829</v>
      </c>
      <c r="B8458" s="37" t="s">
        <v>278</v>
      </c>
      <c r="C8458" s="37" t="n">
        <v>22</v>
      </c>
      <c r="D8458" s="37" t="n">
        <v>21</v>
      </c>
      <c r="E8458" s="37" t="n">
        <v>1</v>
      </c>
      <c r="F8458" s="37" t="n">
        <v>0</v>
      </c>
      <c r="G8458" s="37" t="n">
        <v>0</v>
      </c>
      <c r="H8458" s="37" t="n">
        <v>1</v>
      </c>
      <c r="I8458" s="37" t="n">
        <v>8</v>
      </c>
      <c r="J8458" s="40" t="n">
        <f aca="false">IF(C8458=0,"",D8458/C8458)</f>
        <v>0.954545454545455</v>
      </c>
    </row>
    <row r="8459" customFormat="false" ht="15" hidden="false" customHeight="false" outlineLevel="0" collapsed="false">
      <c r="A8459" s="37" t="s">
        <v>829</v>
      </c>
      <c r="B8459" s="37" t="s">
        <v>279</v>
      </c>
      <c r="C8459" s="37" t="n">
        <v>22</v>
      </c>
      <c r="D8459" s="37" t="n">
        <v>22</v>
      </c>
      <c r="E8459" s="37" t="n">
        <v>1</v>
      </c>
      <c r="F8459" s="37" t="n">
        <v>0</v>
      </c>
      <c r="G8459" s="37" t="n">
        <v>2</v>
      </c>
      <c r="H8459" s="37" t="n">
        <v>1</v>
      </c>
      <c r="I8459" s="37" t="n">
        <v>1</v>
      </c>
      <c r="J8459" s="40" t="n">
        <f aca="false">IF(C8459=0,"",D8459/C8459)</f>
        <v>1</v>
      </c>
    </row>
    <row r="8460" customFormat="false" ht="15" hidden="false" customHeight="false" outlineLevel="0" collapsed="false">
      <c r="A8460" s="37" t="s">
        <v>829</v>
      </c>
      <c r="B8460" s="37" t="s">
        <v>280</v>
      </c>
      <c r="C8460" s="37" t="n">
        <v>22</v>
      </c>
      <c r="D8460" s="37" t="n">
        <v>19</v>
      </c>
      <c r="E8460" s="37" t="n">
        <v>0</v>
      </c>
      <c r="F8460" s="37" t="n">
        <v>1</v>
      </c>
      <c r="G8460" s="37" t="n">
        <v>0</v>
      </c>
      <c r="H8460" s="37" t="n">
        <v>2</v>
      </c>
      <c r="I8460" s="37" t="n">
        <v>1</v>
      </c>
      <c r="J8460" s="40" t="n">
        <f aca="false">IF(C8460=0,"",D8460/C8460)</f>
        <v>0.863636363636364</v>
      </c>
    </row>
    <row r="8461" customFormat="false" ht="15" hidden="false" customHeight="false" outlineLevel="0" collapsed="false">
      <c r="A8461" s="37" t="s">
        <v>829</v>
      </c>
      <c r="B8461" s="37" t="s">
        <v>281</v>
      </c>
      <c r="C8461" s="37" t="n">
        <v>22</v>
      </c>
      <c r="D8461" s="37" t="n">
        <v>21</v>
      </c>
      <c r="E8461" s="37" t="n">
        <v>0</v>
      </c>
      <c r="F8461" s="37" t="n">
        <v>1</v>
      </c>
      <c r="G8461" s="37" t="n">
        <v>0</v>
      </c>
      <c r="H8461" s="37" t="n">
        <v>2</v>
      </c>
      <c r="I8461" s="37" t="n">
        <v>0</v>
      </c>
      <c r="J8461" s="40" t="n">
        <f aca="false">IF(C8461=0,"",D8461/C8461)</f>
        <v>0.954545454545455</v>
      </c>
    </row>
    <row r="8462" customFormat="false" ht="15" hidden="false" customHeight="false" outlineLevel="0" collapsed="false">
      <c r="A8462" s="37" t="s">
        <v>1510</v>
      </c>
      <c r="B8462" s="37" t="s">
        <v>270</v>
      </c>
      <c r="C8462" s="37" t="n">
        <v>22</v>
      </c>
      <c r="D8462" s="37" t="n">
        <v>20</v>
      </c>
      <c r="E8462" s="37" t="n">
        <v>2</v>
      </c>
      <c r="F8462" s="37" t="n">
        <v>1</v>
      </c>
      <c r="G8462" s="37" t="n">
        <v>1</v>
      </c>
      <c r="H8462" s="37" t="n">
        <v>1</v>
      </c>
      <c r="I8462" s="37" t="n">
        <v>0</v>
      </c>
      <c r="J8462" s="40" t="n">
        <f aca="false">IF(C8462=0,"",D8462/C8462)</f>
        <v>0.909090909090909</v>
      </c>
    </row>
    <row r="8463" customFormat="false" ht="15" hidden="false" customHeight="false" outlineLevel="0" collapsed="false">
      <c r="A8463" s="37" t="s">
        <v>1510</v>
      </c>
      <c r="B8463" s="37" t="s">
        <v>271</v>
      </c>
      <c r="C8463" s="37" t="n">
        <v>22</v>
      </c>
      <c r="D8463" s="37" t="n">
        <v>20</v>
      </c>
      <c r="E8463" s="37" t="n">
        <v>0</v>
      </c>
      <c r="F8463" s="37" t="n">
        <v>1</v>
      </c>
      <c r="G8463" s="37" t="n">
        <v>1</v>
      </c>
      <c r="H8463" s="37" t="n">
        <v>1</v>
      </c>
      <c r="I8463" s="37" t="n">
        <v>4</v>
      </c>
      <c r="J8463" s="40" t="n">
        <f aca="false">IF(C8463=0,"",D8463/C8463)</f>
        <v>0.909090909090909</v>
      </c>
    </row>
    <row r="8464" customFormat="false" ht="15" hidden="false" customHeight="false" outlineLevel="0" collapsed="false">
      <c r="A8464" s="37" t="s">
        <v>1510</v>
      </c>
      <c r="B8464" s="37" t="s">
        <v>272</v>
      </c>
      <c r="C8464" s="37" t="n">
        <v>22</v>
      </c>
      <c r="D8464" s="37" t="n">
        <v>22</v>
      </c>
      <c r="E8464" s="37" t="n">
        <v>2</v>
      </c>
      <c r="F8464" s="37" t="n">
        <v>0</v>
      </c>
      <c r="G8464" s="37" t="n">
        <v>0</v>
      </c>
      <c r="H8464" s="37" t="n">
        <v>1</v>
      </c>
      <c r="I8464" s="37" t="n">
        <v>2</v>
      </c>
      <c r="J8464" s="40" t="n">
        <f aca="false">IF(C8464=0,"",D8464/C8464)</f>
        <v>1</v>
      </c>
    </row>
    <row r="8465" customFormat="false" ht="15" hidden="false" customHeight="false" outlineLevel="0" collapsed="false">
      <c r="A8465" s="37" t="s">
        <v>1510</v>
      </c>
      <c r="B8465" s="37" t="s">
        <v>273</v>
      </c>
      <c r="C8465" s="37" t="n">
        <v>22</v>
      </c>
      <c r="D8465" s="37" t="n">
        <v>21</v>
      </c>
      <c r="E8465" s="37" t="n">
        <v>0</v>
      </c>
      <c r="F8465" s="37" t="n">
        <v>0</v>
      </c>
      <c r="G8465" s="37" t="n">
        <v>0</v>
      </c>
      <c r="H8465" s="37" t="n">
        <v>3</v>
      </c>
      <c r="I8465" s="37" t="n">
        <v>0</v>
      </c>
      <c r="J8465" s="40" t="n">
        <f aca="false">IF(C8465=0,"",D8465/C8465)</f>
        <v>0.954545454545455</v>
      </c>
    </row>
    <row r="8466" customFormat="false" ht="15" hidden="false" customHeight="false" outlineLevel="0" collapsed="false">
      <c r="A8466" s="37" t="s">
        <v>1510</v>
      </c>
      <c r="B8466" s="37" t="s">
        <v>274</v>
      </c>
      <c r="C8466" s="37" t="n">
        <v>22</v>
      </c>
      <c r="D8466" s="37" t="n">
        <v>17</v>
      </c>
      <c r="E8466" s="37" t="n">
        <v>0</v>
      </c>
      <c r="F8466" s="37" t="n">
        <v>0</v>
      </c>
      <c r="G8466" s="37" t="n">
        <v>1</v>
      </c>
      <c r="H8466" s="37" t="n">
        <v>0</v>
      </c>
      <c r="I8466" s="37" t="n">
        <v>2</v>
      </c>
      <c r="J8466" s="40" t="n">
        <f aca="false">IF(C8466=0,"",D8466/C8466)</f>
        <v>0.772727272727273</v>
      </c>
    </row>
    <row r="8467" customFormat="false" ht="15" hidden="false" customHeight="false" outlineLevel="0" collapsed="false">
      <c r="A8467" s="37" t="s">
        <v>1510</v>
      </c>
      <c r="B8467" s="37" t="s">
        <v>275</v>
      </c>
      <c r="C8467" s="37" t="n">
        <v>22</v>
      </c>
      <c r="D8467" s="37" t="n">
        <v>22</v>
      </c>
      <c r="E8467" s="37" t="n">
        <v>0</v>
      </c>
      <c r="F8467" s="37" t="n">
        <v>1</v>
      </c>
      <c r="G8467" s="37" t="n">
        <v>0</v>
      </c>
      <c r="H8467" s="37" t="n">
        <v>1</v>
      </c>
      <c r="I8467" s="37" t="n">
        <v>0</v>
      </c>
      <c r="J8467" s="40" t="n">
        <f aca="false">IF(C8467=0,"",D8467/C8467)</f>
        <v>1</v>
      </c>
    </row>
    <row r="8468" customFormat="false" ht="15" hidden="false" customHeight="false" outlineLevel="0" collapsed="false">
      <c r="A8468" s="37" t="s">
        <v>1510</v>
      </c>
      <c r="B8468" s="37" t="s">
        <v>276</v>
      </c>
      <c r="C8468" s="37" t="n">
        <v>22</v>
      </c>
      <c r="D8468" s="37" t="n">
        <v>21</v>
      </c>
      <c r="E8468" s="37" t="n">
        <v>0</v>
      </c>
      <c r="F8468" s="37" t="n">
        <v>0</v>
      </c>
      <c r="G8468" s="37" t="n">
        <v>0</v>
      </c>
      <c r="H8468" s="37" t="n">
        <v>1</v>
      </c>
      <c r="I8468" s="37" t="n">
        <v>3</v>
      </c>
      <c r="J8468" s="40" t="n">
        <f aca="false">IF(C8468=0,"",D8468/C8468)</f>
        <v>0.954545454545455</v>
      </c>
    </row>
    <row r="8469" customFormat="false" ht="15" hidden="false" customHeight="false" outlineLevel="0" collapsed="false">
      <c r="A8469" s="37" t="s">
        <v>1510</v>
      </c>
      <c r="B8469" s="37" t="s">
        <v>277</v>
      </c>
      <c r="C8469" s="37" t="n">
        <v>22</v>
      </c>
      <c r="D8469" s="37" t="n">
        <v>20</v>
      </c>
      <c r="E8469" s="37" t="n">
        <v>0</v>
      </c>
      <c r="F8469" s="37" t="n">
        <v>0</v>
      </c>
      <c r="G8469" s="37" t="n">
        <v>0</v>
      </c>
      <c r="H8469" s="37" t="n">
        <v>4</v>
      </c>
      <c r="I8469" s="37" t="n">
        <v>1</v>
      </c>
      <c r="J8469" s="40" t="n">
        <f aca="false">IF(C8469=0,"",D8469/C8469)</f>
        <v>0.909090909090909</v>
      </c>
    </row>
    <row r="8470" customFormat="false" ht="15" hidden="false" customHeight="false" outlineLevel="0" collapsed="false">
      <c r="A8470" s="37" t="s">
        <v>1510</v>
      </c>
      <c r="B8470" s="37" t="s">
        <v>278</v>
      </c>
      <c r="C8470" s="37" t="n">
        <v>22</v>
      </c>
      <c r="D8470" s="37" t="n">
        <v>20</v>
      </c>
      <c r="E8470" s="37" t="n">
        <v>0</v>
      </c>
      <c r="F8470" s="37" t="n">
        <v>1</v>
      </c>
      <c r="G8470" s="37" t="n">
        <v>0</v>
      </c>
      <c r="H8470" s="37" t="n">
        <v>2</v>
      </c>
      <c r="I8470" s="37" t="n">
        <v>0</v>
      </c>
      <c r="J8470" s="40" t="n">
        <f aca="false">IF(C8470=0,"",D8470/C8470)</f>
        <v>0.909090909090909</v>
      </c>
    </row>
    <row r="8471" customFormat="false" ht="15" hidden="false" customHeight="false" outlineLevel="0" collapsed="false">
      <c r="A8471" s="37" t="s">
        <v>1510</v>
      </c>
      <c r="B8471" s="37" t="s">
        <v>279</v>
      </c>
      <c r="C8471" s="37" t="n">
        <v>22</v>
      </c>
      <c r="D8471" s="37" t="n">
        <v>22</v>
      </c>
      <c r="E8471" s="37" t="n">
        <v>0</v>
      </c>
      <c r="F8471" s="37" t="n">
        <v>0</v>
      </c>
      <c r="G8471" s="37" t="n">
        <v>0</v>
      </c>
      <c r="H8471" s="37" t="n">
        <v>2</v>
      </c>
      <c r="I8471" s="37" t="n">
        <v>1</v>
      </c>
      <c r="J8471" s="40" t="n">
        <f aca="false">IF(C8471=0,"",D8471/C8471)</f>
        <v>1</v>
      </c>
    </row>
    <row r="8472" customFormat="false" ht="15" hidden="false" customHeight="false" outlineLevel="0" collapsed="false">
      <c r="A8472" s="37" t="s">
        <v>1510</v>
      </c>
      <c r="B8472" s="37" t="s">
        <v>280</v>
      </c>
      <c r="C8472" s="37" t="n">
        <v>22</v>
      </c>
      <c r="D8472" s="37" t="n">
        <v>22</v>
      </c>
      <c r="E8472" s="37" t="n">
        <v>0</v>
      </c>
      <c r="F8472" s="37" t="n">
        <v>0</v>
      </c>
      <c r="G8472" s="37" t="n">
        <v>1</v>
      </c>
      <c r="H8472" s="37" t="n">
        <v>0</v>
      </c>
      <c r="I8472" s="37" t="n">
        <v>2</v>
      </c>
      <c r="J8472" s="40" t="n">
        <f aca="false">IF(C8472=0,"",D8472/C8472)</f>
        <v>1</v>
      </c>
    </row>
    <row r="8473" customFormat="false" ht="15" hidden="false" customHeight="false" outlineLevel="0" collapsed="false">
      <c r="A8473" s="37" t="s">
        <v>1510</v>
      </c>
      <c r="B8473" s="37" t="s">
        <v>281</v>
      </c>
      <c r="C8473" s="37" t="n">
        <v>22</v>
      </c>
      <c r="D8473" s="37" t="n">
        <v>21</v>
      </c>
      <c r="E8473" s="37" t="n">
        <v>1</v>
      </c>
      <c r="F8473" s="37" t="n">
        <v>2</v>
      </c>
      <c r="G8473" s="37" t="n">
        <v>1</v>
      </c>
      <c r="H8473" s="37" t="n">
        <v>4</v>
      </c>
      <c r="I8473" s="37" t="n">
        <v>0</v>
      </c>
      <c r="J8473" s="40" t="n">
        <f aca="false">IF(C8473=0,"",D8473/C8473)</f>
        <v>0.954545454545455</v>
      </c>
    </row>
    <row r="8474" customFormat="false" ht="15" hidden="false" customHeight="false" outlineLevel="0" collapsed="false">
      <c r="A8474" s="37" t="s">
        <v>1511</v>
      </c>
      <c r="B8474" s="37" t="s">
        <v>270</v>
      </c>
      <c r="C8474" s="37" t="n">
        <v>22</v>
      </c>
      <c r="D8474" s="37" t="n">
        <v>20</v>
      </c>
      <c r="E8474" s="37" t="n">
        <v>0</v>
      </c>
      <c r="F8474" s="37" t="n">
        <v>2</v>
      </c>
      <c r="G8474" s="37" t="n">
        <v>0</v>
      </c>
      <c r="H8474" s="37" t="n">
        <v>2</v>
      </c>
      <c r="I8474" s="37" t="n">
        <v>2</v>
      </c>
      <c r="J8474" s="40" t="n">
        <f aca="false">IF(C8474=0,"",D8474/C8474)</f>
        <v>0.909090909090909</v>
      </c>
    </row>
    <row r="8475" customFormat="false" ht="15" hidden="false" customHeight="false" outlineLevel="0" collapsed="false">
      <c r="A8475" s="37" t="s">
        <v>1511</v>
      </c>
      <c r="B8475" s="37" t="s">
        <v>271</v>
      </c>
      <c r="C8475" s="37" t="n">
        <v>22</v>
      </c>
      <c r="D8475" s="37" t="n">
        <v>22</v>
      </c>
      <c r="E8475" s="37" t="n">
        <v>0</v>
      </c>
      <c r="F8475" s="37" t="n">
        <v>2</v>
      </c>
      <c r="G8475" s="37" t="n">
        <v>0</v>
      </c>
      <c r="H8475" s="37" t="n">
        <v>2</v>
      </c>
      <c r="I8475" s="37" t="n">
        <v>5</v>
      </c>
      <c r="J8475" s="40" t="n">
        <f aca="false">IF(C8475=0,"",D8475/C8475)</f>
        <v>1</v>
      </c>
    </row>
    <row r="8476" customFormat="false" ht="15" hidden="false" customHeight="false" outlineLevel="0" collapsed="false">
      <c r="A8476" s="37" t="s">
        <v>1511</v>
      </c>
      <c r="B8476" s="37" t="s">
        <v>272</v>
      </c>
      <c r="C8476" s="37" t="n">
        <v>22</v>
      </c>
      <c r="D8476" s="37" t="n">
        <v>21</v>
      </c>
      <c r="E8476" s="37" t="n">
        <v>0</v>
      </c>
      <c r="F8476" s="37" t="n">
        <v>1</v>
      </c>
      <c r="G8476" s="37" t="n">
        <v>0</v>
      </c>
      <c r="H8476" s="37" t="n">
        <v>2</v>
      </c>
      <c r="I8476" s="37" t="n">
        <v>3</v>
      </c>
      <c r="J8476" s="40" t="n">
        <f aca="false">IF(C8476=0,"",D8476/C8476)</f>
        <v>0.954545454545455</v>
      </c>
    </row>
    <row r="8477" customFormat="false" ht="15" hidden="false" customHeight="false" outlineLevel="0" collapsed="false">
      <c r="A8477" s="37" t="s">
        <v>1511</v>
      </c>
      <c r="B8477" s="37" t="s">
        <v>273</v>
      </c>
      <c r="C8477" s="37" t="n">
        <v>22</v>
      </c>
      <c r="D8477" s="37" t="n">
        <v>21</v>
      </c>
      <c r="E8477" s="37" t="n">
        <v>1</v>
      </c>
      <c r="F8477" s="37" t="n">
        <v>0</v>
      </c>
      <c r="G8477" s="37" t="n">
        <v>1</v>
      </c>
      <c r="H8477" s="37" t="n">
        <v>1</v>
      </c>
      <c r="I8477" s="37" t="n">
        <v>0</v>
      </c>
      <c r="J8477" s="40" t="n">
        <f aca="false">IF(C8477=0,"",D8477/C8477)</f>
        <v>0.954545454545455</v>
      </c>
    </row>
    <row r="8478" customFormat="false" ht="15" hidden="false" customHeight="false" outlineLevel="0" collapsed="false">
      <c r="A8478" s="37" t="s">
        <v>1511</v>
      </c>
      <c r="B8478" s="37" t="s">
        <v>274</v>
      </c>
      <c r="C8478" s="37" t="n">
        <v>22</v>
      </c>
      <c r="D8478" s="37" t="n">
        <v>21</v>
      </c>
      <c r="E8478" s="37" t="n">
        <v>1</v>
      </c>
      <c r="F8478" s="37" t="n">
        <v>0</v>
      </c>
      <c r="G8478" s="37" t="n">
        <v>2</v>
      </c>
      <c r="H8478" s="37" t="n">
        <v>3</v>
      </c>
      <c r="I8478" s="37" t="n">
        <v>2</v>
      </c>
      <c r="J8478" s="40" t="n">
        <f aca="false">IF(C8478=0,"",D8478/C8478)</f>
        <v>0.954545454545455</v>
      </c>
    </row>
    <row r="8479" customFormat="false" ht="15" hidden="false" customHeight="false" outlineLevel="0" collapsed="false">
      <c r="A8479" s="37" t="s">
        <v>1511</v>
      </c>
      <c r="B8479" s="37" t="s">
        <v>275</v>
      </c>
      <c r="C8479" s="37" t="n">
        <v>22</v>
      </c>
      <c r="D8479" s="37" t="n">
        <v>21</v>
      </c>
      <c r="E8479" s="37" t="n">
        <v>1</v>
      </c>
      <c r="F8479" s="37" t="n">
        <v>0</v>
      </c>
      <c r="G8479" s="37" t="n">
        <v>2</v>
      </c>
      <c r="H8479" s="37" t="n">
        <v>0</v>
      </c>
      <c r="I8479" s="37" t="n">
        <v>0</v>
      </c>
      <c r="J8479" s="40" t="n">
        <f aca="false">IF(C8479=0,"",D8479/C8479)</f>
        <v>0.954545454545455</v>
      </c>
    </row>
    <row r="8480" customFormat="false" ht="15" hidden="false" customHeight="false" outlineLevel="0" collapsed="false">
      <c r="A8480" s="37" t="s">
        <v>1511</v>
      </c>
      <c r="B8480" s="37" t="s">
        <v>276</v>
      </c>
      <c r="C8480" s="37" t="n">
        <v>22</v>
      </c>
      <c r="D8480" s="37" t="n">
        <v>21</v>
      </c>
      <c r="E8480" s="37" t="n">
        <v>1</v>
      </c>
      <c r="F8480" s="37" t="n">
        <v>1</v>
      </c>
      <c r="G8480" s="37" t="n">
        <v>0</v>
      </c>
      <c r="H8480" s="37" t="n">
        <v>0</v>
      </c>
      <c r="I8480" s="37" t="n">
        <v>0</v>
      </c>
      <c r="J8480" s="40" t="n">
        <f aca="false">IF(C8480=0,"",D8480/C8480)</f>
        <v>0.954545454545455</v>
      </c>
    </row>
    <row r="8481" customFormat="false" ht="15" hidden="false" customHeight="false" outlineLevel="0" collapsed="false">
      <c r="A8481" s="37" t="s">
        <v>1511</v>
      </c>
      <c r="B8481" s="37" t="s">
        <v>277</v>
      </c>
      <c r="C8481" s="37" t="n">
        <v>22</v>
      </c>
      <c r="D8481" s="37" t="n">
        <v>21</v>
      </c>
      <c r="E8481" s="37" t="n">
        <v>1</v>
      </c>
      <c r="F8481" s="37" t="n">
        <v>3</v>
      </c>
      <c r="G8481" s="37" t="n">
        <v>0</v>
      </c>
      <c r="H8481" s="37" t="n">
        <v>2</v>
      </c>
      <c r="I8481" s="37" t="n">
        <v>0</v>
      </c>
      <c r="J8481" s="40" t="n">
        <f aca="false">IF(C8481=0,"",D8481/C8481)</f>
        <v>0.954545454545455</v>
      </c>
    </row>
    <row r="8482" customFormat="false" ht="15" hidden="false" customHeight="false" outlineLevel="0" collapsed="false">
      <c r="A8482" s="37" t="s">
        <v>1511</v>
      </c>
      <c r="B8482" s="37" t="s">
        <v>278</v>
      </c>
      <c r="C8482" s="37" t="n">
        <v>22</v>
      </c>
      <c r="D8482" s="37" t="n">
        <v>22</v>
      </c>
      <c r="E8482" s="37" t="n">
        <v>1</v>
      </c>
      <c r="F8482" s="37" t="n">
        <v>3</v>
      </c>
      <c r="G8482" s="37" t="n">
        <v>0</v>
      </c>
      <c r="H8482" s="37" t="n">
        <v>3</v>
      </c>
      <c r="I8482" s="37" t="n">
        <v>0</v>
      </c>
      <c r="J8482" s="40" t="n">
        <f aca="false">IF(C8482=0,"",D8482/C8482)</f>
        <v>1</v>
      </c>
    </row>
    <row r="8483" customFormat="false" ht="15" hidden="false" customHeight="false" outlineLevel="0" collapsed="false">
      <c r="A8483" s="37" t="s">
        <v>1511</v>
      </c>
      <c r="B8483" s="37" t="s">
        <v>279</v>
      </c>
      <c r="C8483" s="37" t="n">
        <v>22</v>
      </c>
      <c r="D8483" s="37" t="n">
        <v>20</v>
      </c>
      <c r="E8483" s="37" t="n">
        <v>0</v>
      </c>
      <c r="F8483" s="37" t="n">
        <v>0</v>
      </c>
      <c r="G8483" s="37" t="n">
        <v>0</v>
      </c>
      <c r="H8483" s="37" t="n">
        <v>1</v>
      </c>
      <c r="I8483" s="37" t="n">
        <v>5</v>
      </c>
      <c r="J8483" s="40" t="n">
        <f aca="false">IF(C8483=0,"",D8483/C8483)</f>
        <v>0.909090909090909</v>
      </c>
    </row>
    <row r="8484" customFormat="false" ht="15" hidden="false" customHeight="false" outlineLevel="0" collapsed="false">
      <c r="A8484" s="37" t="s">
        <v>1511</v>
      </c>
      <c r="B8484" s="37" t="s">
        <v>280</v>
      </c>
      <c r="C8484" s="37" t="n">
        <v>22</v>
      </c>
      <c r="D8484" s="37" t="n">
        <v>21</v>
      </c>
      <c r="E8484" s="37" t="n">
        <v>1</v>
      </c>
      <c r="F8484" s="37" t="n">
        <v>0</v>
      </c>
      <c r="G8484" s="37" t="n">
        <v>0</v>
      </c>
      <c r="H8484" s="37" t="n">
        <v>0</v>
      </c>
      <c r="I8484" s="37" t="n">
        <v>1</v>
      </c>
      <c r="J8484" s="40" t="n">
        <f aca="false">IF(C8484=0,"",D8484/C8484)</f>
        <v>0.954545454545455</v>
      </c>
    </row>
    <row r="8485" customFormat="false" ht="15" hidden="false" customHeight="false" outlineLevel="0" collapsed="false">
      <c r="A8485" s="37" t="s">
        <v>1511</v>
      </c>
      <c r="B8485" s="37" t="s">
        <v>281</v>
      </c>
      <c r="C8485" s="37" t="n">
        <v>22</v>
      </c>
      <c r="D8485" s="37" t="n">
        <v>18</v>
      </c>
      <c r="E8485" s="37" t="n">
        <v>1</v>
      </c>
      <c r="F8485" s="37" t="n">
        <v>0</v>
      </c>
      <c r="G8485" s="37" t="n">
        <v>0</v>
      </c>
      <c r="H8485" s="37" t="n">
        <v>1</v>
      </c>
      <c r="I8485" s="37" t="n">
        <v>0</v>
      </c>
      <c r="J8485" s="40" t="n">
        <f aca="false">IF(C8485=0,"",D8485/C8485)</f>
        <v>0.818181818181818</v>
      </c>
    </row>
    <row r="8486" customFormat="false" ht="15" hidden="false" customHeight="false" outlineLevel="0" collapsed="false">
      <c r="A8486" s="37" t="s">
        <v>1512</v>
      </c>
      <c r="B8486" s="37" t="s">
        <v>270</v>
      </c>
      <c r="C8486" s="37" t="n">
        <v>22</v>
      </c>
      <c r="D8486" s="37" t="n">
        <v>17</v>
      </c>
      <c r="E8486" s="37" t="n">
        <v>1</v>
      </c>
      <c r="F8486" s="37" t="n">
        <v>2</v>
      </c>
      <c r="G8486" s="37" t="n">
        <v>1</v>
      </c>
      <c r="H8486" s="37" t="n">
        <v>2</v>
      </c>
      <c r="I8486" s="37" t="n">
        <v>2</v>
      </c>
      <c r="J8486" s="40" t="n">
        <f aca="false">IF(C8486=0,"",D8486/C8486)</f>
        <v>0.772727272727273</v>
      </c>
    </row>
    <row r="8487" customFormat="false" ht="15" hidden="false" customHeight="false" outlineLevel="0" collapsed="false">
      <c r="A8487" s="37" t="s">
        <v>1512</v>
      </c>
      <c r="B8487" s="37" t="s">
        <v>271</v>
      </c>
      <c r="C8487" s="37" t="n">
        <v>22</v>
      </c>
      <c r="D8487" s="37" t="n">
        <v>20</v>
      </c>
      <c r="E8487" s="37" t="n">
        <v>1</v>
      </c>
      <c r="F8487" s="37" t="n">
        <v>1</v>
      </c>
      <c r="G8487" s="37" t="n">
        <v>1</v>
      </c>
      <c r="H8487" s="37" t="n">
        <v>1</v>
      </c>
      <c r="I8487" s="37" t="n">
        <v>0</v>
      </c>
      <c r="J8487" s="40" t="n">
        <f aca="false">IF(C8487=0,"",D8487/C8487)</f>
        <v>0.909090909090909</v>
      </c>
    </row>
    <row r="8488" customFormat="false" ht="15" hidden="false" customHeight="false" outlineLevel="0" collapsed="false">
      <c r="A8488" s="37" t="s">
        <v>1512</v>
      </c>
      <c r="B8488" s="37" t="s">
        <v>272</v>
      </c>
      <c r="C8488" s="37" t="n">
        <v>22</v>
      </c>
      <c r="D8488" s="37" t="n">
        <v>21</v>
      </c>
      <c r="E8488" s="37" t="n">
        <v>2</v>
      </c>
      <c r="F8488" s="37" t="n">
        <v>0</v>
      </c>
      <c r="G8488" s="37" t="n">
        <v>0</v>
      </c>
      <c r="H8488" s="37" t="n">
        <v>2</v>
      </c>
      <c r="I8488" s="37" t="n">
        <v>2</v>
      </c>
      <c r="J8488" s="40" t="n">
        <f aca="false">IF(C8488=0,"",D8488/C8488)</f>
        <v>0.954545454545455</v>
      </c>
    </row>
    <row r="8489" customFormat="false" ht="15" hidden="false" customHeight="false" outlineLevel="0" collapsed="false">
      <c r="A8489" s="37" t="s">
        <v>1512</v>
      </c>
      <c r="B8489" s="37" t="s">
        <v>273</v>
      </c>
      <c r="C8489" s="37" t="n">
        <v>22</v>
      </c>
      <c r="D8489" s="37" t="n">
        <v>19</v>
      </c>
      <c r="E8489" s="37" t="n">
        <v>2</v>
      </c>
      <c r="F8489" s="37" t="n">
        <v>1</v>
      </c>
      <c r="G8489" s="37" t="n">
        <v>1</v>
      </c>
      <c r="H8489" s="37" t="n">
        <v>3</v>
      </c>
      <c r="I8489" s="37" t="n">
        <v>0</v>
      </c>
      <c r="J8489" s="40" t="n">
        <f aca="false">IF(C8489=0,"",D8489/C8489)</f>
        <v>0.863636363636364</v>
      </c>
    </row>
    <row r="8490" customFormat="false" ht="15" hidden="false" customHeight="false" outlineLevel="0" collapsed="false">
      <c r="A8490" s="37" t="s">
        <v>1512</v>
      </c>
      <c r="B8490" s="37" t="s">
        <v>274</v>
      </c>
      <c r="C8490" s="37" t="n">
        <v>22</v>
      </c>
      <c r="D8490" s="37" t="n">
        <v>17</v>
      </c>
      <c r="E8490" s="37" t="n">
        <v>0</v>
      </c>
      <c r="F8490" s="37" t="n">
        <v>1</v>
      </c>
      <c r="G8490" s="37" t="n">
        <v>0</v>
      </c>
      <c r="H8490" s="37" t="n">
        <v>2</v>
      </c>
      <c r="I8490" s="37" t="n">
        <v>2</v>
      </c>
      <c r="J8490" s="40" t="n">
        <f aca="false">IF(C8490=0,"",D8490/C8490)</f>
        <v>0.772727272727273</v>
      </c>
    </row>
    <row r="8491" customFormat="false" ht="15" hidden="false" customHeight="false" outlineLevel="0" collapsed="false">
      <c r="A8491" s="37" t="s">
        <v>1512</v>
      </c>
      <c r="B8491" s="37" t="s">
        <v>275</v>
      </c>
      <c r="C8491" s="37" t="n">
        <v>22</v>
      </c>
      <c r="D8491" s="37" t="n">
        <v>18</v>
      </c>
      <c r="E8491" s="37" t="n">
        <v>0</v>
      </c>
      <c r="F8491" s="37" t="n">
        <v>0</v>
      </c>
      <c r="G8491" s="37" t="n">
        <v>1</v>
      </c>
      <c r="H8491" s="37" t="n">
        <v>1</v>
      </c>
      <c r="I8491" s="37" t="n">
        <v>6</v>
      </c>
      <c r="J8491" s="40" t="n">
        <f aca="false">IF(C8491=0,"",D8491/C8491)</f>
        <v>0.818181818181818</v>
      </c>
    </row>
    <row r="8492" customFormat="false" ht="15" hidden="false" customHeight="false" outlineLevel="0" collapsed="false">
      <c r="A8492" s="37" t="s">
        <v>1512</v>
      </c>
      <c r="B8492" s="37" t="s">
        <v>276</v>
      </c>
      <c r="C8492" s="37" t="n">
        <v>22</v>
      </c>
      <c r="D8492" s="37" t="n">
        <v>18</v>
      </c>
      <c r="E8492" s="37" t="n">
        <v>1</v>
      </c>
      <c r="F8492" s="37" t="n">
        <v>0</v>
      </c>
      <c r="G8492" s="37" t="n">
        <v>1</v>
      </c>
      <c r="H8492" s="37" t="n">
        <v>0</v>
      </c>
      <c r="I8492" s="37" t="n">
        <v>4</v>
      </c>
      <c r="J8492" s="40" t="n">
        <f aca="false">IF(C8492=0,"",D8492/C8492)</f>
        <v>0.818181818181818</v>
      </c>
    </row>
    <row r="8493" customFormat="false" ht="15" hidden="false" customHeight="false" outlineLevel="0" collapsed="false">
      <c r="A8493" s="37" t="s">
        <v>1512</v>
      </c>
      <c r="B8493" s="37" t="s">
        <v>277</v>
      </c>
      <c r="C8493" s="37" t="n">
        <v>22</v>
      </c>
      <c r="D8493" s="37" t="n">
        <v>19</v>
      </c>
      <c r="E8493" s="37" t="n">
        <v>0</v>
      </c>
      <c r="F8493" s="37" t="n">
        <v>2</v>
      </c>
      <c r="G8493" s="37" t="n">
        <v>1</v>
      </c>
      <c r="H8493" s="37" t="n">
        <v>0</v>
      </c>
      <c r="I8493" s="37" t="n">
        <v>0</v>
      </c>
      <c r="J8493" s="40" t="n">
        <f aca="false">IF(C8493=0,"",D8493/C8493)</f>
        <v>0.863636363636364</v>
      </c>
    </row>
    <row r="8494" customFormat="false" ht="15" hidden="false" customHeight="false" outlineLevel="0" collapsed="false">
      <c r="A8494" s="37" t="s">
        <v>1512</v>
      </c>
      <c r="B8494" s="37" t="s">
        <v>278</v>
      </c>
      <c r="C8494" s="37" t="n">
        <v>22</v>
      </c>
      <c r="D8494" s="37" t="n">
        <v>21</v>
      </c>
      <c r="E8494" s="37" t="n">
        <v>1</v>
      </c>
      <c r="F8494" s="37" t="n">
        <v>0</v>
      </c>
      <c r="G8494" s="37" t="n">
        <v>1</v>
      </c>
      <c r="H8494" s="37" t="n">
        <v>2</v>
      </c>
      <c r="I8494" s="37" t="n">
        <v>1</v>
      </c>
      <c r="J8494" s="40" t="n">
        <f aca="false">IF(C8494=0,"",D8494/C8494)</f>
        <v>0.954545454545455</v>
      </c>
    </row>
    <row r="8495" customFormat="false" ht="15" hidden="false" customHeight="false" outlineLevel="0" collapsed="false">
      <c r="A8495" s="37" t="s">
        <v>1512</v>
      </c>
      <c r="B8495" s="37" t="s">
        <v>279</v>
      </c>
      <c r="C8495" s="37" t="n">
        <v>22</v>
      </c>
      <c r="D8495" s="37" t="n">
        <v>20</v>
      </c>
      <c r="E8495" s="37" t="n">
        <v>2</v>
      </c>
      <c r="F8495" s="37" t="n">
        <v>0</v>
      </c>
      <c r="G8495" s="37" t="n">
        <v>0</v>
      </c>
      <c r="H8495" s="37" t="n">
        <v>1</v>
      </c>
      <c r="I8495" s="37" t="n">
        <v>3</v>
      </c>
      <c r="J8495" s="40" t="n">
        <f aca="false">IF(C8495=0,"",D8495/C8495)</f>
        <v>0.909090909090909</v>
      </c>
    </row>
    <row r="8496" customFormat="false" ht="15" hidden="false" customHeight="false" outlineLevel="0" collapsed="false">
      <c r="A8496" s="37" t="s">
        <v>1513</v>
      </c>
      <c r="B8496" s="37" t="s">
        <v>270</v>
      </c>
      <c r="C8496" s="37" t="n">
        <v>22</v>
      </c>
      <c r="D8496" s="37" t="n">
        <v>20</v>
      </c>
      <c r="E8496" s="37" t="n">
        <v>0</v>
      </c>
      <c r="F8496" s="37" t="n">
        <v>0</v>
      </c>
      <c r="G8496" s="37" t="n">
        <v>0</v>
      </c>
      <c r="H8496" s="37" t="n">
        <v>2</v>
      </c>
      <c r="I8496" s="37" t="n">
        <v>3</v>
      </c>
      <c r="J8496" s="40" t="n">
        <f aca="false">IF(C8496=0,"",D8496/C8496)</f>
        <v>0.909090909090909</v>
      </c>
    </row>
    <row r="8497" customFormat="false" ht="15" hidden="false" customHeight="false" outlineLevel="0" collapsed="false">
      <c r="A8497" s="37" t="s">
        <v>1513</v>
      </c>
      <c r="B8497" s="37" t="s">
        <v>271</v>
      </c>
      <c r="C8497" s="37" t="n">
        <v>22</v>
      </c>
      <c r="D8497" s="37" t="n">
        <v>22</v>
      </c>
      <c r="E8497" s="37" t="n">
        <v>1</v>
      </c>
      <c r="F8497" s="37" t="n">
        <v>0</v>
      </c>
      <c r="G8497" s="37" t="n">
        <v>0</v>
      </c>
      <c r="H8497" s="37" t="n">
        <v>3</v>
      </c>
      <c r="I8497" s="37" t="n">
        <v>2</v>
      </c>
      <c r="J8497" s="40" t="n">
        <f aca="false">IF(C8497=0,"",D8497/C8497)</f>
        <v>1</v>
      </c>
    </row>
    <row r="8498" customFormat="false" ht="15" hidden="false" customHeight="false" outlineLevel="0" collapsed="false">
      <c r="A8498" s="37" t="s">
        <v>1513</v>
      </c>
      <c r="B8498" s="37" t="s">
        <v>272</v>
      </c>
      <c r="C8498" s="37" t="n">
        <v>22</v>
      </c>
      <c r="D8498" s="37" t="n">
        <v>21</v>
      </c>
      <c r="E8498" s="37" t="n">
        <v>2</v>
      </c>
      <c r="F8498" s="37" t="n">
        <v>0</v>
      </c>
      <c r="G8498" s="37" t="n">
        <v>0</v>
      </c>
      <c r="H8498" s="37" t="n">
        <v>1</v>
      </c>
      <c r="I8498" s="37" t="n">
        <v>0</v>
      </c>
      <c r="J8498" s="40" t="n">
        <f aca="false">IF(C8498=0,"",D8498/C8498)</f>
        <v>0.954545454545455</v>
      </c>
    </row>
    <row r="8499" customFormat="false" ht="15" hidden="false" customHeight="false" outlineLevel="0" collapsed="false">
      <c r="A8499" s="37" t="s">
        <v>1513</v>
      </c>
      <c r="B8499" s="37" t="s">
        <v>273</v>
      </c>
      <c r="C8499" s="37" t="n">
        <v>22</v>
      </c>
      <c r="D8499" s="37" t="n">
        <v>20</v>
      </c>
      <c r="E8499" s="37" t="n">
        <v>0</v>
      </c>
      <c r="F8499" s="37" t="n">
        <v>1</v>
      </c>
      <c r="G8499" s="37" t="n">
        <v>1</v>
      </c>
      <c r="H8499" s="37" t="n">
        <v>1</v>
      </c>
      <c r="I8499" s="37" t="n">
        <v>0</v>
      </c>
      <c r="J8499" s="40" t="n">
        <f aca="false">IF(C8499=0,"",D8499/C8499)</f>
        <v>0.909090909090909</v>
      </c>
    </row>
    <row r="8500" customFormat="false" ht="15" hidden="false" customHeight="false" outlineLevel="0" collapsed="false">
      <c r="A8500" s="37" t="s">
        <v>1513</v>
      </c>
      <c r="B8500" s="37" t="s">
        <v>274</v>
      </c>
      <c r="C8500" s="37" t="n">
        <v>22</v>
      </c>
      <c r="D8500" s="37" t="n">
        <v>21</v>
      </c>
      <c r="E8500" s="37" t="n">
        <v>0</v>
      </c>
      <c r="F8500" s="37" t="n">
        <v>2</v>
      </c>
      <c r="G8500" s="37" t="n">
        <v>0</v>
      </c>
      <c r="H8500" s="37" t="n">
        <v>3</v>
      </c>
      <c r="I8500" s="37" t="n">
        <v>3</v>
      </c>
      <c r="J8500" s="40" t="n">
        <f aca="false">IF(C8500=0,"",D8500/C8500)</f>
        <v>0.954545454545455</v>
      </c>
    </row>
    <row r="8501" customFormat="false" ht="15" hidden="false" customHeight="false" outlineLevel="0" collapsed="false">
      <c r="A8501" s="37" t="s">
        <v>1513</v>
      </c>
      <c r="B8501" s="37" t="s">
        <v>275</v>
      </c>
      <c r="C8501" s="37" t="n">
        <v>22</v>
      </c>
      <c r="D8501" s="37" t="n">
        <v>22</v>
      </c>
      <c r="E8501" s="37" t="n">
        <v>1</v>
      </c>
      <c r="F8501" s="37" t="n">
        <v>1</v>
      </c>
      <c r="G8501" s="37" t="n">
        <v>0</v>
      </c>
      <c r="H8501" s="37" t="n">
        <v>1</v>
      </c>
      <c r="I8501" s="37" t="n">
        <v>3</v>
      </c>
      <c r="J8501" s="40" t="n">
        <f aca="false">IF(C8501=0,"",D8501/C8501)</f>
        <v>1</v>
      </c>
    </row>
    <row r="8502" customFormat="false" ht="15" hidden="false" customHeight="false" outlineLevel="0" collapsed="false">
      <c r="A8502" s="37" t="s">
        <v>1513</v>
      </c>
      <c r="B8502" s="37" t="s">
        <v>276</v>
      </c>
      <c r="C8502" s="37" t="n">
        <v>22</v>
      </c>
      <c r="D8502" s="37" t="n">
        <v>21</v>
      </c>
      <c r="E8502" s="37" t="n">
        <v>1</v>
      </c>
      <c r="F8502" s="37" t="n">
        <v>0</v>
      </c>
      <c r="G8502" s="37" t="n">
        <v>0</v>
      </c>
      <c r="H8502" s="37" t="n">
        <v>0</v>
      </c>
      <c r="I8502" s="37" t="n">
        <v>2</v>
      </c>
      <c r="J8502" s="40" t="n">
        <f aca="false">IF(C8502=0,"",D8502/C8502)</f>
        <v>0.954545454545455</v>
      </c>
    </row>
    <row r="8503" customFormat="false" ht="15" hidden="false" customHeight="false" outlineLevel="0" collapsed="false">
      <c r="A8503" s="37" t="s">
        <v>1513</v>
      </c>
      <c r="B8503" s="37" t="s">
        <v>277</v>
      </c>
      <c r="C8503" s="37" t="n">
        <v>22</v>
      </c>
      <c r="D8503" s="37" t="n">
        <v>21</v>
      </c>
      <c r="E8503" s="37" t="n">
        <v>3</v>
      </c>
      <c r="F8503" s="37" t="n">
        <v>4</v>
      </c>
      <c r="G8503" s="37" t="n">
        <v>0</v>
      </c>
      <c r="H8503" s="37" t="n">
        <v>1</v>
      </c>
      <c r="I8503" s="37" t="n">
        <v>0</v>
      </c>
      <c r="J8503" s="40" t="n">
        <f aca="false">IF(C8503=0,"",D8503/C8503)</f>
        <v>0.954545454545455</v>
      </c>
    </row>
    <row r="8504" customFormat="false" ht="15" hidden="false" customHeight="false" outlineLevel="0" collapsed="false">
      <c r="A8504" s="37" t="s">
        <v>1513</v>
      </c>
      <c r="B8504" s="37" t="s">
        <v>278</v>
      </c>
      <c r="C8504" s="37" t="n">
        <v>22</v>
      </c>
      <c r="D8504" s="37" t="n">
        <v>19</v>
      </c>
      <c r="E8504" s="37" t="n">
        <v>0</v>
      </c>
      <c r="F8504" s="37" t="n">
        <v>1</v>
      </c>
      <c r="G8504" s="37" t="n">
        <v>0</v>
      </c>
      <c r="H8504" s="37" t="n">
        <v>0</v>
      </c>
      <c r="I8504" s="37" t="n">
        <v>1</v>
      </c>
      <c r="J8504" s="40" t="n">
        <f aca="false">IF(C8504=0,"",D8504/C8504)</f>
        <v>0.863636363636364</v>
      </c>
    </row>
    <row r="8505" customFormat="false" ht="15" hidden="false" customHeight="false" outlineLevel="0" collapsed="false">
      <c r="A8505" s="37" t="s">
        <v>1513</v>
      </c>
      <c r="B8505" s="37" t="s">
        <v>279</v>
      </c>
      <c r="C8505" s="37" t="n">
        <v>22</v>
      </c>
      <c r="D8505" s="37" t="n">
        <v>20</v>
      </c>
      <c r="E8505" s="37" t="n">
        <v>0</v>
      </c>
      <c r="F8505" s="37" t="n">
        <v>0</v>
      </c>
      <c r="G8505" s="37" t="n">
        <v>0</v>
      </c>
      <c r="H8505" s="37" t="n">
        <v>1</v>
      </c>
      <c r="I8505" s="37" t="n">
        <v>2</v>
      </c>
      <c r="J8505" s="40" t="n">
        <f aca="false">IF(C8505=0,"",D8505/C8505)</f>
        <v>0.909090909090909</v>
      </c>
    </row>
    <row r="8506" customFormat="false" ht="15" hidden="false" customHeight="false" outlineLevel="0" collapsed="false">
      <c r="A8506" s="37" t="s">
        <v>1513</v>
      </c>
      <c r="B8506" s="37" t="s">
        <v>280</v>
      </c>
      <c r="C8506" s="37" t="n">
        <v>22</v>
      </c>
      <c r="D8506" s="37" t="n">
        <v>20</v>
      </c>
      <c r="E8506" s="37" t="n">
        <v>0</v>
      </c>
      <c r="F8506" s="37" t="n">
        <v>1</v>
      </c>
      <c r="G8506" s="37" t="n">
        <v>0</v>
      </c>
      <c r="H8506" s="37" t="n">
        <v>1</v>
      </c>
      <c r="I8506" s="37" t="n">
        <v>0</v>
      </c>
      <c r="J8506" s="40" t="n">
        <f aca="false">IF(C8506=0,"",D8506/C8506)</f>
        <v>0.909090909090909</v>
      </c>
    </row>
    <row r="8507" customFormat="false" ht="15" hidden="false" customHeight="false" outlineLevel="0" collapsed="false">
      <c r="A8507" s="37" t="s">
        <v>1513</v>
      </c>
      <c r="B8507" s="37" t="s">
        <v>281</v>
      </c>
      <c r="C8507" s="37" t="n">
        <v>22</v>
      </c>
      <c r="D8507" s="37" t="n">
        <v>20</v>
      </c>
      <c r="E8507" s="37" t="n">
        <v>1</v>
      </c>
      <c r="F8507" s="37" t="n">
        <v>0</v>
      </c>
      <c r="G8507" s="37" t="n">
        <v>1</v>
      </c>
      <c r="H8507" s="37" t="n">
        <v>3</v>
      </c>
      <c r="I8507" s="37" t="n">
        <v>0</v>
      </c>
      <c r="J8507" s="40" t="n">
        <f aca="false">IF(C8507=0,"",D8507/C8507)</f>
        <v>0.909090909090909</v>
      </c>
    </row>
    <row r="8508" customFormat="false" ht="15" hidden="false" customHeight="false" outlineLevel="0" collapsed="false">
      <c r="A8508" s="37" t="s">
        <v>1514</v>
      </c>
      <c r="B8508" s="37" t="s">
        <v>270</v>
      </c>
      <c r="C8508" s="37" t="n">
        <v>22</v>
      </c>
      <c r="D8508" s="37" t="n">
        <v>21</v>
      </c>
      <c r="E8508" s="37" t="n">
        <v>2</v>
      </c>
      <c r="F8508" s="37" t="n">
        <v>0</v>
      </c>
      <c r="G8508" s="37" t="n">
        <v>0</v>
      </c>
      <c r="H8508" s="37" t="n">
        <v>1</v>
      </c>
      <c r="I8508" s="37" t="n">
        <v>1</v>
      </c>
      <c r="J8508" s="40" t="n">
        <f aca="false">IF(C8508=0,"",D8508/C8508)</f>
        <v>0.954545454545455</v>
      </c>
    </row>
    <row r="8509" customFormat="false" ht="15" hidden="false" customHeight="false" outlineLevel="0" collapsed="false">
      <c r="A8509" s="37" t="s">
        <v>1514</v>
      </c>
      <c r="B8509" s="37" t="s">
        <v>271</v>
      </c>
      <c r="C8509" s="37" t="n">
        <v>22</v>
      </c>
      <c r="D8509" s="37" t="n">
        <v>21</v>
      </c>
      <c r="E8509" s="37" t="n">
        <v>1</v>
      </c>
      <c r="F8509" s="37" t="n">
        <v>1</v>
      </c>
      <c r="G8509" s="37" t="n">
        <v>0</v>
      </c>
      <c r="H8509" s="37" t="n">
        <v>1</v>
      </c>
      <c r="I8509" s="37" t="n">
        <v>0</v>
      </c>
      <c r="J8509" s="40" t="n">
        <f aca="false">IF(C8509=0,"",D8509/C8509)</f>
        <v>0.954545454545455</v>
      </c>
    </row>
    <row r="8510" customFormat="false" ht="15" hidden="false" customHeight="false" outlineLevel="0" collapsed="false">
      <c r="A8510" s="37" t="s">
        <v>1514</v>
      </c>
      <c r="B8510" s="37" t="s">
        <v>272</v>
      </c>
      <c r="C8510" s="37" t="n">
        <v>22</v>
      </c>
      <c r="D8510" s="37" t="n">
        <v>22</v>
      </c>
      <c r="E8510" s="37" t="n">
        <v>0</v>
      </c>
      <c r="F8510" s="37" t="n">
        <v>0</v>
      </c>
      <c r="G8510" s="37" t="n">
        <v>0</v>
      </c>
      <c r="H8510" s="37" t="n">
        <v>1</v>
      </c>
      <c r="I8510" s="37" t="n">
        <v>4</v>
      </c>
      <c r="J8510" s="40" t="n">
        <f aca="false">IF(C8510=0,"",D8510/C8510)</f>
        <v>1</v>
      </c>
    </row>
    <row r="8511" customFormat="false" ht="15" hidden="false" customHeight="false" outlineLevel="0" collapsed="false">
      <c r="A8511" s="37" t="s">
        <v>1514</v>
      </c>
      <c r="B8511" s="37" t="s">
        <v>273</v>
      </c>
      <c r="C8511" s="37" t="n">
        <v>22</v>
      </c>
      <c r="D8511" s="37" t="n">
        <v>21</v>
      </c>
      <c r="E8511" s="37" t="n">
        <v>0</v>
      </c>
      <c r="F8511" s="37" t="n">
        <v>0</v>
      </c>
      <c r="G8511" s="37" t="n">
        <v>0</v>
      </c>
      <c r="H8511" s="37" t="n">
        <v>2</v>
      </c>
      <c r="I8511" s="37" t="n">
        <v>0</v>
      </c>
      <c r="J8511" s="40" t="n">
        <f aca="false">IF(C8511=0,"",D8511/C8511)</f>
        <v>0.954545454545455</v>
      </c>
    </row>
    <row r="8512" customFormat="false" ht="15" hidden="false" customHeight="false" outlineLevel="0" collapsed="false">
      <c r="A8512" s="37" t="s">
        <v>1514</v>
      </c>
      <c r="B8512" s="37" t="s">
        <v>274</v>
      </c>
      <c r="C8512" s="37" t="n">
        <v>22</v>
      </c>
      <c r="D8512" s="37" t="n">
        <v>20</v>
      </c>
      <c r="E8512" s="37" t="n">
        <v>0</v>
      </c>
      <c r="F8512" s="37" t="n">
        <v>2</v>
      </c>
      <c r="G8512" s="37" t="n">
        <v>0</v>
      </c>
      <c r="H8512" s="37" t="n">
        <v>2</v>
      </c>
      <c r="I8512" s="37" t="n">
        <v>2</v>
      </c>
      <c r="J8512" s="40" t="n">
        <f aca="false">IF(C8512=0,"",D8512/C8512)</f>
        <v>0.909090909090909</v>
      </c>
    </row>
    <row r="8513" customFormat="false" ht="15" hidden="false" customHeight="false" outlineLevel="0" collapsed="false">
      <c r="A8513" s="37" t="s">
        <v>1514</v>
      </c>
      <c r="B8513" s="37" t="s">
        <v>275</v>
      </c>
      <c r="C8513" s="37" t="n">
        <v>22</v>
      </c>
      <c r="D8513" s="37" t="n">
        <v>20</v>
      </c>
      <c r="E8513" s="37" t="n">
        <v>1</v>
      </c>
      <c r="F8513" s="37" t="n">
        <v>0</v>
      </c>
      <c r="G8513" s="37" t="n">
        <v>0</v>
      </c>
      <c r="H8513" s="37" t="n">
        <v>5</v>
      </c>
      <c r="I8513" s="37" t="n">
        <v>1</v>
      </c>
      <c r="J8513" s="40" t="n">
        <f aca="false">IF(C8513=0,"",D8513/C8513)</f>
        <v>0.909090909090909</v>
      </c>
    </row>
    <row r="8514" customFormat="false" ht="15" hidden="false" customHeight="false" outlineLevel="0" collapsed="false">
      <c r="A8514" s="37" t="s">
        <v>1514</v>
      </c>
      <c r="B8514" s="37" t="s">
        <v>276</v>
      </c>
      <c r="C8514" s="37" t="n">
        <v>22</v>
      </c>
      <c r="D8514" s="37" t="n">
        <v>21</v>
      </c>
      <c r="E8514" s="37" t="n">
        <v>2</v>
      </c>
      <c r="F8514" s="37" t="n">
        <v>1</v>
      </c>
      <c r="G8514" s="37" t="n">
        <v>0</v>
      </c>
      <c r="H8514" s="37" t="n">
        <v>2</v>
      </c>
      <c r="I8514" s="37" t="n">
        <v>0</v>
      </c>
      <c r="J8514" s="40" t="n">
        <f aca="false">IF(C8514=0,"",D8514/C8514)</f>
        <v>0.954545454545455</v>
      </c>
    </row>
    <row r="8515" customFormat="false" ht="15" hidden="false" customHeight="false" outlineLevel="0" collapsed="false">
      <c r="A8515" s="37" t="s">
        <v>1514</v>
      </c>
      <c r="B8515" s="37" t="s">
        <v>277</v>
      </c>
      <c r="C8515" s="37" t="n">
        <v>22</v>
      </c>
      <c r="D8515" s="37" t="n">
        <v>20</v>
      </c>
      <c r="E8515" s="37" t="n">
        <v>1</v>
      </c>
      <c r="F8515" s="37" t="n">
        <v>1</v>
      </c>
      <c r="G8515" s="37" t="n">
        <v>0</v>
      </c>
      <c r="H8515" s="37" t="n">
        <v>2</v>
      </c>
      <c r="I8515" s="37" t="n">
        <v>0</v>
      </c>
      <c r="J8515" s="40" t="n">
        <f aca="false">IF(C8515=0,"",D8515/C8515)</f>
        <v>0.909090909090909</v>
      </c>
    </row>
    <row r="8516" customFormat="false" ht="15" hidden="false" customHeight="false" outlineLevel="0" collapsed="false">
      <c r="A8516" s="37" t="s">
        <v>1514</v>
      </c>
      <c r="B8516" s="37" t="s">
        <v>278</v>
      </c>
      <c r="C8516" s="37" t="n">
        <v>22</v>
      </c>
      <c r="D8516" s="37" t="n">
        <v>19</v>
      </c>
      <c r="E8516" s="37" t="n">
        <v>0</v>
      </c>
      <c r="F8516" s="37" t="n">
        <v>0</v>
      </c>
      <c r="G8516" s="37" t="n">
        <v>0</v>
      </c>
      <c r="H8516" s="37" t="n">
        <v>2</v>
      </c>
      <c r="I8516" s="37" t="n">
        <v>2</v>
      </c>
      <c r="J8516" s="40" t="n">
        <f aca="false">IF(C8516=0,"",D8516/C8516)</f>
        <v>0.863636363636364</v>
      </c>
    </row>
    <row r="8517" customFormat="false" ht="15" hidden="false" customHeight="false" outlineLevel="0" collapsed="false">
      <c r="A8517" s="37" t="s">
        <v>1514</v>
      </c>
      <c r="B8517" s="37" t="s">
        <v>279</v>
      </c>
      <c r="C8517" s="37" t="n">
        <v>22</v>
      </c>
      <c r="D8517" s="37" t="n">
        <v>21</v>
      </c>
      <c r="E8517" s="37" t="n">
        <v>0</v>
      </c>
      <c r="F8517" s="37" t="n">
        <v>1</v>
      </c>
      <c r="G8517" s="37" t="n">
        <v>0</v>
      </c>
      <c r="H8517" s="37" t="n">
        <v>2</v>
      </c>
      <c r="I8517" s="37" t="n">
        <v>0</v>
      </c>
      <c r="J8517" s="40" t="n">
        <f aca="false">IF(C8517=0,"",D8517/C8517)</f>
        <v>0.954545454545455</v>
      </c>
    </row>
    <row r="8518" customFormat="false" ht="15" hidden="false" customHeight="false" outlineLevel="0" collapsed="false">
      <c r="A8518" s="37" t="s">
        <v>1514</v>
      </c>
      <c r="B8518" s="37" t="s">
        <v>280</v>
      </c>
      <c r="C8518" s="37" t="n">
        <v>22</v>
      </c>
      <c r="D8518" s="37" t="n">
        <v>20</v>
      </c>
      <c r="E8518" s="37" t="n">
        <v>0</v>
      </c>
      <c r="F8518" s="37" t="n">
        <v>0</v>
      </c>
      <c r="G8518" s="37" t="n">
        <v>0</v>
      </c>
      <c r="H8518" s="37" t="n">
        <v>1</v>
      </c>
      <c r="I8518" s="37" t="n">
        <v>0</v>
      </c>
      <c r="J8518" s="40" t="n">
        <f aca="false">IF(C8518=0,"",D8518/C8518)</f>
        <v>0.909090909090909</v>
      </c>
    </row>
    <row r="8519" customFormat="false" ht="15" hidden="false" customHeight="false" outlineLevel="0" collapsed="false">
      <c r="A8519" s="37" t="s">
        <v>1514</v>
      </c>
      <c r="B8519" s="37" t="s">
        <v>281</v>
      </c>
      <c r="C8519" s="37" t="n">
        <v>22</v>
      </c>
      <c r="D8519" s="37" t="n">
        <v>21</v>
      </c>
      <c r="E8519" s="37" t="n">
        <v>0</v>
      </c>
      <c r="F8519" s="37" t="n">
        <v>0</v>
      </c>
      <c r="G8519" s="37" t="n">
        <v>0</v>
      </c>
      <c r="H8519" s="37" t="n">
        <v>2</v>
      </c>
      <c r="I8519" s="37" t="n">
        <v>5</v>
      </c>
      <c r="J8519" s="40" t="n">
        <f aca="false">IF(C8519=0,"",D8519/C8519)</f>
        <v>0.954545454545455</v>
      </c>
    </row>
    <row r="8520" customFormat="false" ht="15" hidden="false" customHeight="false" outlineLevel="0" collapsed="false">
      <c r="A8520" s="37" t="s">
        <v>800</v>
      </c>
      <c r="B8520" s="37" t="s">
        <v>270</v>
      </c>
      <c r="C8520" s="37" t="n">
        <v>22</v>
      </c>
      <c r="D8520" s="37" t="n">
        <v>20</v>
      </c>
      <c r="E8520" s="37" t="n">
        <v>0</v>
      </c>
      <c r="F8520" s="37" t="n">
        <v>0</v>
      </c>
      <c r="G8520" s="37" t="n">
        <v>0</v>
      </c>
      <c r="H8520" s="37" t="n">
        <v>1</v>
      </c>
      <c r="I8520" s="37" t="n">
        <v>14</v>
      </c>
      <c r="J8520" s="40" t="n">
        <f aca="false">IF(C8520=0,"",D8520/C8520)</f>
        <v>0.909090909090909</v>
      </c>
    </row>
    <row r="8521" customFormat="false" ht="15" hidden="false" customHeight="false" outlineLevel="0" collapsed="false">
      <c r="A8521" s="37" t="s">
        <v>800</v>
      </c>
      <c r="B8521" s="37" t="s">
        <v>271</v>
      </c>
      <c r="C8521" s="37" t="n">
        <v>22</v>
      </c>
      <c r="D8521" s="37" t="n">
        <v>21</v>
      </c>
      <c r="E8521" s="37" t="n">
        <v>1</v>
      </c>
      <c r="F8521" s="37" t="n">
        <v>1</v>
      </c>
      <c r="G8521" s="37" t="n">
        <v>1</v>
      </c>
      <c r="H8521" s="37" t="n">
        <v>1</v>
      </c>
      <c r="I8521" s="37" t="n">
        <v>15</v>
      </c>
      <c r="J8521" s="40" t="n">
        <f aca="false">IF(C8521=0,"",D8521/C8521)</f>
        <v>0.954545454545455</v>
      </c>
    </row>
    <row r="8522" customFormat="false" ht="15" hidden="false" customHeight="false" outlineLevel="0" collapsed="false">
      <c r="A8522" s="37" t="s">
        <v>800</v>
      </c>
      <c r="B8522" s="37" t="s">
        <v>272</v>
      </c>
      <c r="C8522" s="37" t="n">
        <v>22</v>
      </c>
      <c r="D8522" s="37" t="n">
        <v>18</v>
      </c>
      <c r="E8522" s="37" t="n">
        <v>0</v>
      </c>
      <c r="F8522" s="37" t="n">
        <v>0</v>
      </c>
      <c r="G8522" s="37" t="n">
        <v>0</v>
      </c>
      <c r="H8522" s="37" t="n">
        <v>0</v>
      </c>
      <c r="I8522" s="37" t="n">
        <v>10</v>
      </c>
      <c r="J8522" s="40" t="n">
        <f aca="false">IF(C8522=0,"",D8522/C8522)</f>
        <v>0.818181818181818</v>
      </c>
    </row>
    <row r="8523" customFormat="false" ht="15" hidden="false" customHeight="false" outlineLevel="0" collapsed="false">
      <c r="A8523" s="37" t="s">
        <v>800</v>
      </c>
      <c r="B8523" s="37" t="s">
        <v>273</v>
      </c>
      <c r="C8523" s="37" t="n">
        <v>22</v>
      </c>
      <c r="D8523" s="37" t="n">
        <v>22</v>
      </c>
      <c r="E8523" s="37" t="n">
        <v>1</v>
      </c>
      <c r="F8523" s="37" t="n">
        <v>1</v>
      </c>
      <c r="G8523" s="37" t="n">
        <v>0</v>
      </c>
      <c r="H8523" s="37" t="n">
        <v>3</v>
      </c>
      <c r="I8523" s="37" t="n">
        <v>38</v>
      </c>
      <c r="J8523" s="40" t="n">
        <f aca="false">IF(C8523=0,"",D8523/C8523)</f>
        <v>1</v>
      </c>
    </row>
    <row r="8524" customFormat="false" ht="15" hidden="false" customHeight="false" outlineLevel="0" collapsed="false">
      <c r="A8524" s="37" t="s">
        <v>800</v>
      </c>
      <c r="B8524" s="37" t="s">
        <v>274</v>
      </c>
      <c r="C8524" s="37" t="n">
        <v>22</v>
      </c>
      <c r="D8524" s="37" t="n">
        <v>22</v>
      </c>
      <c r="E8524" s="37" t="n">
        <v>0</v>
      </c>
      <c r="F8524" s="37" t="n">
        <v>1</v>
      </c>
      <c r="G8524" s="37" t="n">
        <v>0</v>
      </c>
      <c r="H8524" s="37" t="n">
        <v>1</v>
      </c>
      <c r="I8524" s="37" t="n">
        <v>1</v>
      </c>
      <c r="J8524" s="40" t="n">
        <f aca="false">IF(C8524=0,"",D8524/C8524)</f>
        <v>1</v>
      </c>
    </row>
    <row r="8525" customFormat="false" ht="15" hidden="false" customHeight="false" outlineLevel="0" collapsed="false">
      <c r="A8525" s="37" t="s">
        <v>800</v>
      </c>
      <c r="B8525" s="37" t="s">
        <v>275</v>
      </c>
      <c r="C8525" s="37" t="n">
        <v>22</v>
      </c>
      <c r="D8525" s="37" t="n">
        <v>21</v>
      </c>
      <c r="E8525" s="37" t="n">
        <v>1</v>
      </c>
      <c r="F8525" s="37" t="n">
        <v>1</v>
      </c>
      <c r="G8525" s="37" t="n">
        <v>0</v>
      </c>
      <c r="H8525" s="37" t="n">
        <v>0</v>
      </c>
      <c r="I8525" s="37" t="n">
        <v>1</v>
      </c>
      <c r="J8525" s="40" t="n">
        <f aca="false">IF(C8525=0,"",D8525/C8525)</f>
        <v>0.954545454545455</v>
      </c>
    </row>
    <row r="8526" customFormat="false" ht="15" hidden="false" customHeight="false" outlineLevel="0" collapsed="false">
      <c r="A8526" s="37" t="s">
        <v>800</v>
      </c>
      <c r="B8526" s="37" t="s">
        <v>276</v>
      </c>
      <c r="C8526" s="37" t="n">
        <v>22</v>
      </c>
      <c r="D8526" s="37" t="n">
        <v>21</v>
      </c>
      <c r="E8526" s="37" t="n">
        <v>0</v>
      </c>
      <c r="F8526" s="37" t="n">
        <v>0</v>
      </c>
      <c r="G8526" s="37" t="n">
        <v>0</v>
      </c>
      <c r="H8526" s="37" t="n">
        <v>1</v>
      </c>
      <c r="I8526" s="37" t="n">
        <v>10</v>
      </c>
      <c r="J8526" s="40" t="n">
        <f aca="false">IF(C8526=0,"",D8526/C8526)</f>
        <v>0.954545454545455</v>
      </c>
    </row>
    <row r="8527" customFormat="false" ht="15" hidden="false" customHeight="false" outlineLevel="0" collapsed="false">
      <c r="A8527" s="37" t="s">
        <v>800</v>
      </c>
      <c r="B8527" s="37" t="s">
        <v>277</v>
      </c>
      <c r="C8527" s="37" t="n">
        <v>22</v>
      </c>
      <c r="D8527" s="37" t="n">
        <v>21</v>
      </c>
      <c r="E8527" s="37" t="n">
        <v>0</v>
      </c>
      <c r="F8527" s="37" t="n">
        <v>0</v>
      </c>
      <c r="G8527" s="37" t="n">
        <v>0</v>
      </c>
      <c r="H8527" s="37" t="n">
        <v>3</v>
      </c>
      <c r="I8527" s="37" t="n">
        <v>10</v>
      </c>
      <c r="J8527" s="40" t="n">
        <f aca="false">IF(C8527=0,"",D8527/C8527)</f>
        <v>0.954545454545455</v>
      </c>
    </row>
    <row r="8528" customFormat="false" ht="15" hidden="false" customHeight="false" outlineLevel="0" collapsed="false">
      <c r="A8528" s="37" t="s">
        <v>800</v>
      </c>
      <c r="B8528" s="37" t="s">
        <v>278</v>
      </c>
      <c r="C8528" s="37" t="n">
        <v>22</v>
      </c>
      <c r="D8528" s="37" t="n">
        <v>22</v>
      </c>
      <c r="E8528" s="37" t="n">
        <v>0</v>
      </c>
      <c r="F8528" s="37" t="n">
        <v>1</v>
      </c>
      <c r="G8528" s="37" t="n">
        <v>0</v>
      </c>
      <c r="H8528" s="37" t="n">
        <v>0</v>
      </c>
      <c r="I8528" s="37" t="n">
        <v>6</v>
      </c>
      <c r="J8528" s="40" t="n">
        <f aca="false">IF(C8528=0,"",D8528/C8528)</f>
        <v>1</v>
      </c>
    </row>
    <row r="8529" customFormat="false" ht="15" hidden="false" customHeight="false" outlineLevel="0" collapsed="false">
      <c r="A8529" s="37" t="s">
        <v>800</v>
      </c>
      <c r="B8529" s="37" t="s">
        <v>279</v>
      </c>
      <c r="C8529" s="37" t="n">
        <v>22</v>
      </c>
      <c r="D8529" s="37" t="n">
        <v>22</v>
      </c>
      <c r="E8529" s="37" t="n">
        <v>0</v>
      </c>
      <c r="F8529" s="37" t="n">
        <v>1</v>
      </c>
      <c r="G8529" s="37" t="n">
        <v>1</v>
      </c>
      <c r="H8529" s="37" t="n">
        <v>2</v>
      </c>
      <c r="I8529" s="37" t="n">
        <v>28</v>
      </c>
      <c r="J8529" s="40" t="n">
        <f aca="false">IF(C8529=0,"",D8529/C8529)</f>
        <v>1</v>
      </c>
    </row>
    <row r="8530" customFormat="false" ht="15" hidden="false" customHeight="false" outlineLevel="0" collapsed="false">
      <c r="A8530" s="37" t="s">
        <v>800</v>
      </c>
      <c r="B8530" s="37" t="s">
        <v>280</v>
      </c>
      <c r="C8530" s="37" t="n">
        <v>22</v>
      </c>
      <c r="D8530" s="37" t="n">
        <v>21</v>
      </c>
      <c r="E8530" s="37" t="n">
        <v>2</v>
      </c>
      <c r="F8530" s="37" t="n">
        <v>0</v>
      </c>
      <c r="G8530" s="37" t="n">
        <v>0</v>
      </c>
      <c r="H8530" s="37" t="n">
        <v>1</v>
      </c>
      <c r="I8530" s="37" t="n">
        <v>4</v>
      </c>
      <c r="J8530" s="40" t="n">
        <f aca="false">IF(C8530=0,"",D8530/C8530)</f>
        <v>0.954545454545455</v>
      </c>
    </row>
    <row r="8531" customFormat="false" ht="15" hidden="false" customHeight="false" outlineLevel="0" collapsed="false">
      <c r="A8531" s="37" t="s">
        <v>800</v>
      </c>
      <c r="B8531" s="37" t="s">
        <v>281</v>
      </c>
      <c r="C8531" s="37" t="n">
        <v>22</v>
      </c>
      <c r="D8531" s="37" t="n">
        <v>19</v>
      </c>
      <c r="E8531" s="37" t="n">
        <v>1</v>
      </c>
      <c r="F8531" s="37" t="n">
        <v>0</v>
      </c>
      <c r="G8531" s="37" t="n">
        <v>0</v>
      </c>
      <c r="H8531" s="37" t="n">
        <v>1</v>
      </c>
      <c r="I8531" s="37" t="n">
        <v>9</v>
      </c>
      <c r="J8531" s="40" t="n">
        <f aca="false">IF(C8531=0,"",D8531/C8531)</f>
        <v>0.863636363636364</v>
      </c>
    </row>
    <row r="8532" customFormat="false" ht="15" hidden="false" customHeight="false" outlineLevel="0" collapsed="false">
      <c r="A8532" s="37" t="s">
        <v>1516</v>
      </c>
      <c r="B8532" s="37" t="s">
        <v>270</v>
      </c>
      <c r="C8532" s="37" t="n">
        <v>22</v>
      </c>
      <c r="D8532" s="37" t="n">
        <v>21</v>
      </c>
      <c r="E8532" s="37" t="n">
        <v>3</v>
      </c>
      <c r="F8532" s="37" t="n">
        <v>0</v>
      </c>
      <c r="G8532" s="37" t="n">
        <v>0</v>
      </c>
      <c r="H8532" s="37" t="n">
        <v>2</v>
      </c>
      <c r="I8532" s="37" t="n">
        <v>13</v>
      </c>
      <c r="J8532" s="40" t="n">
        <f aca="false">IF(C8532=0,"",D8532/C8532)</f>
        <v>0.954545454545455</v>
      </c>
    </row>
    <row r="8533" customFormat="false" ht="15" hidden="false" customHeight="false" outlineLevel="0" collapsed="false">
      <c r="A8533" s="37" t="s">
        <v>1516</v>
      </c>
      <c r="B8533" s="37" t="s">
        <v>271</v>
      </c>
      <c r="C8533" s="37" t="n">
        <v>22</v>
      </c>
      <c r="D8533" s="37" t="n">
        <v>21</v>
      </c>
      <c r="E8533" s="37" t="n">
        <v>0</v>
      </c>
      <c r="F8533" s="37" t="n">
        <v>2</v>
      </c>
      <c r="G8533" s="37" t="n">
        <v>0</v>
      </c>
      <c r="H8533" s="37" t="n">
        <v>0</v>
      </c>
      <c r="I8533" s="37" t="n">
        <v>7</v>
      </c>
      <c r="J8533" s="40" t="n">
        <f aca="false">IF(C8533=0,"",D8533/C8533)</f>
        <v>0.954545454545455</v>
      </c>
    </row>
    <row r="8534" customFormat="false" ht="15" hidden="false" customHeight="false" outlineLevel="0" collapsed="false">
      <c r="A8534" s="37" t="s">
        <v>1516</v>
      </c>
      <c r="B8534" s="37" t="s">
        <v>272</v>
      </c>
      <c r="C8534" s="37" t="n">
        <v>22</v>
      </c>
      <c r="D8534" s="37" t="n">
        <v>20</v>
      </c>
      <c r="E8534" s="37" t="n">
        <v>0</v>
      </c>
      <c r="F8534" s="37" t="n">
        <v>0</v>
      </c>
      <c r="G8534" s="37" t="n">
        <v>1</v>
      </c>
      <c r="H8534" s="37" t="n">
        <v>1</v>
      </c>
      <c r="I8534" s="37" t="n">
        <v>13</v>
      </c>
      <c r="J8534" s="40" t="n">
        <f aca="false">IF(C8534=0,"",D8534/C8534)</f>
        <v>0.909090909090909</v>
      </c>
    </row>
    <row r="8535" customFormat="false" ht="15" hidden="false" customHeight="false" outlineLevel="0" collapsed="false">
      <c r="A8535" s="37" t="s">
        <v>1516</v>
      </c>
      <c r="B8535" s="37" t="s">
        <v>273</v>
      </c>
      <c r="C8535" s="37" t="n">
        <v>22</v>
      </c>
      <c r="D8535" s="37" t="n">
        <v>20</v>
      </c>
      <c r="E8535" s="37" t="n">
        <v>1</v>
      </c>
      <c r="F8535" s="37" t="n">
        <v>1</v>
      </c>
      <c r="G8535" s="37" t="n">
        <v>1</v>
      </c>
      <c r="H8535" s="37" t="n">
        <v>0</v>
      </c>
      <c r="I8535" s="37" t="n">
        <v>19</v>
      </c>
      <c r="J8535" s="40" t="n">
        <f aca="false">IF(C8535=0,"",D8535/C8535)</f>
        <v>0.909090909090909</v>
      </c>
    </row>
    <row r="8536" customFormat="false" ht="15" hidden="false" customHeight="false" outlineLevel="0" collapsed="false">
      <c r="A8536" s="37" t="s">
        <v>1516</v>
      </c>
      <c r="B8536" s="37" t="s">
        <v>274</v>
      </c>
      <c r="C8536" s="37" t="n">
        <v>22</v>
      </c>
      <c r="D8536" s="37" t="n">
        <v>19</v>
      </c>
      <c r="E8536" s="37" t="n">
        <v>2</v>
      </c>
      <c r="F8536" s="37" t="n">
        <v>0</v>
      </c>
      <c r="G8536" s="37" t="n">
        <v>1</v>
      </c>
      <c r="H8536" s="37" t="n">
        <v>2</v>
      </c>
      <c r="I8536" s="37" t="n">
        <v>4</v>
      </c>
      <c r="J8536" s="40" t="n">
        <f aca="false">IF(C8536=0,"",D8536/C8536)</f>
        <v>0.863636363636364</v>
      </c>
    </row>
    <row r="8537" customFormat="false" ht="15" hidden="false" customHeight="false" outlineLevel="0" collapsed="false">
      <c r="A8537" s="37" t="s">
        <v>1516</v>
      </c>
      <c r="B8537" s="37" t="s">
        <v>275</v>
      </c>
      <c r="C8537" s="37" t="n">
        <v>22</v>
      </c>
      <c r="D8537" s="37" t="n">
        <v>22</v>
      </c>
      <c r="E8537" s="37" t="n">
        <v>1</v>
      </c>
      <c r="F8537" s="37" t="n">
        <v>1</v>
      </c>
      <c r="G8537" s="37" t="n">
        <v>0</v>
      </c>
      <c r="H8537" s="37" t="n">
        <v>0</v>
      </c>
      <c r="I8537" s="37" t="n">
        <v>4</v>
      </c>
      <c r="J8537" s="40" t="n">
        <f aca="false">IF(C8537=0,"",D8537/C8537)</f>
        <v>1</v>
      </c>
    </row>
    <row r="8538" customFormat="false" ht="15" hidden="false" customHeight="false" outlineLevel="0" collapsed="false">
      <c r="A8538" s="37" t="s">
        <v>1516</v>
      </c>
      <c r="B8538" s="37" t="s">
        <v>276</v>
      </c>
      <c r="C8538" s="37" t="n">
        <v>22</v>
      </c>
      <c r="D8538" s="37" t="n">
        <v>20</v>
      </c>
      <c r="E8538" s="37" t="n">
        <v>1</v>
      </c>
      <c r="F8538" s="37" t="n">
        <v>1</v>
      </c>
      <c r="G8538" s="37" t="n">
        <v>0</v>
      </c>
      <c r="H8538" s="37" t="n">
        <v>5</v>
      </c>
      <c r="I8538" s="37" t="n">
        <v>2</v>
      </c>
      <c r="J8538" s="40" t="n">
        <f aca="false">IF(C8538=0,"",D8538/C8538)</f>
        <v>0.909090909090909</v>
      </c>
    </row>
    <row r="8539" customFormat="false" ht="15" hidden="false" customHeight="false" outlineLevel="0" collapsed="false">
      <c r="A8539" s="37" t="s">
        <v>1516</v>
      </c>
      <c r="B8539" s="37" t="s">
        <v>277</v>
      </c>
      <c r="C8539" s="37" t="n">
        <v>22</v>
      </c>
      <c r="D8539" s="37" t="n">
        <v>20</v>
      </c>
      <c r="E8539" s="37" t="n">
        <v>2</v>
      </c>
      <c r="F8539" s="37" t="n">
        <v>1</v>
      </c>
      <c r="G8539" s="37" t="n">
        <v>0</v>
      </c>
      <c r="H8539" s="37" t="n">
        <v>3</v>
      </c>
      <c r="I8539" s="37" t="n">
        <v>12</v>
      </c>
      <c r="J8539" s="40" t="n">
        <f aca="false">IF(C8539=0,"",D8539/C8539)</f>
        <v>0.909090909090909</v>
      </c>
    </row>
    <row r="8540" customFormat="false" ht="15" hidden="false" customHeight="false" outlineLevel="0" collapsed="false">
      <c r="A8540" s="37" t="s">
        <v>1516</v>
      </c>
      <c r="B8540" s="37" t="s">
        <v>278</v>
      </c>
      <c r="C8540" s="37" t="n">
        <v>22</v>
      </c>
      <c r="D8540" s="37" t="n">
        <v>21</v>
      </c>
      <c r="E8540" s="37" t="n">
        <v>0</v>
      </c>
      <c r="F8540" s="37" t="n">
        <v>3</v>
      </c>
      <c r="G8540" s="37" t="n">
        <v>0</v>
      </c>
      <c r="H8540" s="37" t="n">
        <v>1</v>
      </c>
      <c r="I8540" s="37" t="n">
        <v>15</v>
      </c>
      <c r="J8540" s="40" t="n">
        <f aca="false">IF(C8540=0,"",D8540/C8540)</f>
        <v>0.954545454545455</v>
      </c>
    </row>
    <row r="8541" customFormat="false" ht="15" hidden="false" customHeight="false" outlineLevel="0" collapsed="false">
      <c r="A8541" s="37" t="s">
        <v>1516</v>
      </c>
      <c r="B8541" s="37" t="s">
        <v>279</v>
      </c>
      <c r="C8541" s="37" t="n">
        <v>22</v>
      </c>
      <c r="D8541" s="37" t="n">
        <v>21</v>
      </c>
      <c r="E8541" s="37" t="n">
        <v>1</v>
      </c>
      <c r="F8541" s="37" t="n">
        <v>0</v>
      </c>
      <c r="G8541" s="37" t="n">
        <v>1</v>
      </c>
      <c r="H8541" s="37" t="n">
        <v>1</v>
      </c>
      <c r="I8541" s="37" t="n">
        <v>14</v>
      </c>
      <c r="J8541" s="40" t="n">
        <f aca="false">IF(C8541=0,"",D8541/C8541)</f>
        <v>0.954545454545455</v>
      </c>
    </row>
    <row r="8542" customFormat="false" ht="15" hidden="false" customHeight="false" outlineLevel="0" collapsed="false">
      <c r="A8542" s="37" t="s">
        <v>1516</v>
      </c>
      <c r="B8542" s="37" t="s">
        <v>280</v>
      </c>
      <c r="C8542" s="37" t="n">
        <v>22</v>
      </c>
      <c r="D8542" s="37" t="n">
        <v>21</v>
      </c>
      <c r="E8542" s="37" t="n">
        <v>0</v>
      </c>
      <c r="F8542" s="37" t="n">
        <v>0</v>
      </c>
      <c r="G8542" s="37" t="n">
        <v>0</v>
      </c>
      <c r="H8542" s="37" t="n">
        <v>2</v>
      </c>
      <c r="I8542" s="37" t="n">
        <v>9</v>
      </c>
      <c r="J8542" s="40" t="n">
        <f aca="false">IF(C8542=0,"",D8542/C8542)</f>
        <v>0.954545454545455</v>
      </c>
    </row>
    <row r="8543" customFormat="false" ht="15" hidden="false" customHeight="false" outlineLevel="0" collapsed="false">
      <c r="A8543" s="37" t="s">
        <v>1516</v>
      </c>
      <c r="B8543" s="37" t="s">
        <v>281</v>
      </c>
      <c r="C8543" s="37" t="n">
        <v>22</v>
      </c>
      <c r="D8543" s="37" t="n">
        <v>22</v>
      </c>
      <c r="E8543" s="37" t="n">
        <v>0</v>
      </c>
      <c r="F8543" s="37" t="n">
        <v>0</v>
      </c>
      <c r="G8543" s="37" t="n">
        <v>1</v>
      </c>
      <c r="H8543" s="37" t="n">
        <v>1</v>
      </c>
      <c r="I8543" s="37" t="n">
        <v>11</v>
      </c>
      <c r="J8543" s="40" t="n">
        <f aca="false">IF(C8543=0,"",D8543/C8543)</f>
        <v>1</v>
      </c>
    </row>
    <row r="8544" customFormat="false" ht="15" hidden="false" customHeight="false" outlineLevel="0" collapsed="false">
      <c r="A8544" s="37" t="s">
        <v>1517</v>
      </c>
      <c r="B8544" s="37" t="s">
        <v>270</v>
      </c>
      <c r="C8544" s="37" t="n">
        <v>22</v>
      </c>
      <c r="D8544" s="37" t="n">
        <v>22</v>
      </c>
      <c r="E8544" s="37" t="n">
        <v>1</v>
      </c>
      <c r="F8544" s="37" t="n">
        <v>2</v>
      </c>
      <c r="G8544" s="37" t="n">
        <v>2</v>
      </c>
      <c r="H8544" s="37" t="n">
        <v>3</v>
      </c>
      <c r="I8544" s="37" t="n">
        <v>27</v>
      </c>
      <c r="J8544" s="40" t="n">
        <f aca="false">IF(C8544=0,"",D8544/C8544)</f>
        <v>1</v>
      </c>
    </row>
    <row r="8545" customFormat="false" ht="15" hidden="false" customHeight="false" outlineLevel="0" collapsed="false">
      <c r="A8545" s="37" t="s">
        <v>1517</v>
      </c>
      <c r="B8545" s="37" t="s">
        <v>271</v>
      </c>
      <c r="C8545" s="37" t="n">
        <v>22</v>
      </c>
      <c r="D8545" s="37" t="n">
        <v>20</v>
      </c>
      <c r="E8545" s="37" t="n">
        <v>0</v>
      </c>
      <c r="F8545" s="37" t="n">
        <v>0</v>
      </c>
      <c r="G8545" s="37" t="n">
        <v>0</v>
      </c>
      <c r="H8545" s="37" t="n">
        <v>3</v>
      </c>
      <c r="I8545" s="37" t="n">
        <v>17</v>
      </c>
      <c r="J8545" s="40" t="n">
        <f aca="false">IF(C8545=0,"",D8545/C8545)</f>
        <v>0.909090909090909</v>
      </c>
    </row>
    <row r="8546" customFormat="false" ht="15" hidden="false" customHeight="false" outlineLevel="0" collapsed="false">
      <c r="A8546" s="37" t="s">
        <v>1517</v>
      </c>
      <c r="B8546" s="37" t="s">
        <v>272</v>
      </c>
      <c r="C8546" s="37" t="n">
        <v>22</v>
      </c>
      <c r="D8546" s="37" t="n">
        <v>19</v>
      </c>
      <c r="E8546" s="37" t="n">
        <v>0</v>
      </c>
      <c r="F8546" s="37" t="n">
        <v>1</v>
      </c>
      <c r="G8546" s="37" t="n">
        <v>1</v>
      </c>
      <c r="H8546" s="37" t="n">
        <v>1</v>
      </c>
      <c r="I8546" s="37" t="n">
        <v>3</v>
      </c>
      <c r="J8546" s="40" t="n">
        <f aca="false">IF(C8546=0,"",D8546/C8546)</f>
        <v>0.863636363636364</v>
      </c>
    </row>
    <row r="8547" customFormat="false" ht="15" hidden="false" customHeight="false" outlineLevel="0" collapsed="false">
      <c r="A8547" s="37" t="s">
        <v>1517</v>
      </c>
      <c r="B8547" s="37" t="s">
        <v>273</v>
      </c>
      <c r="C8547" s="37" t="n">
        <v>22</v>
      </c>
      <c r="D8547" s="37" t="n">
        <v>18</v>
      </c>
      <c r="E8547" s="37" t="n">
        <v>1</v>
      </c>
      <c r="F8547" s="37" t="n">
        <v>2</v>
      </c>
      <c r="G8547" s="37" t="n">
        <v>0</v>
      </c>
      <c r="H8547" s="37" t="n">
        <v>2</v>
      </c>
      <c r="I8547" s="37" t="n">
        <v>28</v>
      </c>
      <c r="J8547" s="40" t="n">
        <f aca="false">IF(C8547=0,"",D8547/C8547)</f>
        <v>0.818181818181818</v>
      </c>
    </row>
    <row r="8548" customFormat="false" ht="15" hidden="false" customHeight="false" outlineLevel="0" collapsed="false">
      <c r="A8548" s="37" t="s">
        <v>1517</v>
      </c>
      <c r="B8548" s="37" t="s">
        <v>274</v>
      </c>
      <c r="C8548" s="37" t="n">
        <v>22</v>
      </c>
      <c r="D8548" s="37" t="n">
        <v>21</v>
      </c>
      <c r="E8548" s="37" t="n">
        <v>0</v>
      </c>
      <c r="F8548" s="37" t="n">
        <v>0</v>
      </c>
      <c r="G8548" s="37" t="n">
        <v>1</v>
      </c>
      <c r="H8548" s="37" t="n">
        <v>0</v>
      </c>
      <c r="I8548" s="37" t="n">
        <v>5</v>
      </c>
      <c r="J8548" s="40" t="n">
        <f aca="false">IF(C8548=0,"",D8548/C8548)</f>
        <v>0.954545454545455</v>
      </c>
    </row>
    <row r="8549" customFormat="false" ht="15" hidden="false" customHeight="false" outlineLevel="0" collapsed="false">
      <c r="A8549" s="37" t="s">
        <v>1517</v>
      </c>
      <c r="B8549" s="37" t="s">
        <v>275</v>
      </c>
      <c r="C8549" s="37" t="n">
        <v>22</v>
      </c>
      <c r="D8549" s="37" t="n">
        <v>21</v>
      </c>
      <c r="E8549" s="37" t="n">
        <v>1</v>
      </c>
      <c r="F8549" s="37" t="n">
        <v>0</v>
      </c>
      <c r="G8549" s="37" t="n">
        <v>0</v>
      </c>
      <c r="H8549" s="37" t="n">
        <v>2</v>
      </c>
      <c r="I8549" s="37" t="n">
        <v>14</v>
      </c>
      <c r="J8549" s="40" t="n">
        <f aca="false">IF(C8549=0,"",D8549/C8549)</f>
        <v>0.954545454545455</v>
      </c>
    </row>
    <row r="8550" customFormat="false" ht="15" hidden="false" customHeight="false" outlineLevel="0" collapsed="false">
      <c r="A8550" s="37" t="s">
        <v>1517</v>
      </c>
      <c r="B8550" s="37" t="s">
        <v>276</v>
      </c>
      <c r="C8550" s="37" t="n">
        <v>22</v>
      </c>
      <c r="D8550" s="37" t="n">
        <v>20</v>
      </c>
      <c r="E8550" s="37" t="n">
        <v>1</v>
      </c>
      <c r="F8550" s="37" t="n">
        <v>0</v>
      </c>
      <c r="G8550" s="37" t="n">
        <v>0</v>
      </c>
      <c r="H8550" s="37" t="n">
        <v>2</v>
      </c>
      <c r="I8550" s="37" t="n">
        <v>8</v>
      </c>
      <c r="J8550" s="40" t="n">
        <f aca="false">IF(C8550=0,"",D8550/C8550)</f>
        <v>0.909090909090909</v>
      </c>
    </row>
    <row r="8551" customFormat="false" ht="15" hidden="false" customHeight="false" outlineLevel="0" collapsed="false">
      <c r="A8551" s="37" t="s">
        <v>1517</v>
      </c>
      <c r="B8551" s="37" t="s">
        <v>277</v>
      </c>
      <c r="C8551" s="37" t="n">
        <v>22</v>
      </c>
      <c r="D8551" s="37" t="n">
        <v>20</v>
      </c>
      <c r="E8551" s="37" t="n">
        <v>1</v>
      </c>
      <c r="F8551" s="37" t="n">
        <v>1</v>
      </c>
      <c r="G8551" s="37" t="n">
        <v>0</v>
      </c>
      <c r="H8551" s="37" t="n">
        <v>1</v>
      </c>
      <c r="I8551" s="37" t="n">
        <v>3</v>
      </c>
      <c r="J8551" s="40" t="n">
        <f aca="false">IF(C8551=0,"",D8551/C8551)</f>
        <v>0.909090909090909</v>
      </c>
    </row>
    <row r="8552" customFormat="false" ht="15" hidden="false" customHeight="false" outlineLevel="0" collapsed="false">
      <c r="A8552" s="37" t="s">
        <v>1517</v>
      </c>
      <c r="B8552" s="37" t="s">
        <v>278</v>
      </c>
      <c r="C8552" s="37" t="n">
        <v>22</v>
      </c>
      <c r="D8552" s="37" t="n">
        <v>22</v>
      </c>
      <c r="E8552" s="37" t="n">
        <v>0</v>
      </c>
      <c r="F8552" s="37" t="n">
        <v>0</v>
      </c>
      <c r="G8552" s="37" t="n">
        <v>0</v>
      </c>
      <c r="H8552" s="37" t="n">
        <v>3</v>
      </c>
      <c r="I8552" s="37" t="n">
        <v>19</v>
      </c>
      <c r="J8552" s="40" t="n">
        <f aca="false">IF(C8552=0,"",D8552/C8552)</f>
        <v>1</v>
      </c>
    </row>
    <row r="8553" customFormat="false" ht="15" hidden="false" customHeight="false" outlineLevel="0" collapsed="false">
      <c r="A8553" s="37" t="s">
        <v>1517</v>
      </c>
      <c r="B8553" s="37" t="s">
        <v>279</v>
      </c>
      <c r="C8553" s="37" t="n">
        <v>22</v>
      </c>
      <c r="D8553" s="37" t="n">
        <v>21</v>
      </c>
      <c r="E8553" s="37" t="n">
        <v>2</v>
      </c>
      <c r="F8553" s="37" t="n">
        <v>0</v>
      </c>
      <c r="G8553" s="37" t="n">
        <v>0</v>
      </c>
      <c r="H8553" s="37" t="n">
        <v>1</v>
      </c>
      <c r="I8553" s="37" t="n">
        <v>11</v>
      </c>
      <c r="J8553" s="40" t="n">
        <f aca="false">IF(C8553=0,"",D8553/C8553)</f>
        <v>0.954545454545455</v>
      </c>
    </row>
    <row r="8554" customFormat="false" ht="15" hidden="false" customHeight="false" outlineLevel="0" collapsed="false">
      <c r="A8554" s="37" t="s">
        <v>1517</v>
      </c>
      <c r="B8554" s="37" t="s">
        <v>280</v>
      </c>
      <c r="C8554" s="37" t="n">
        <v>22</v>
      </c>
      <c r="D8554" s="37" t="n">
        <v>22</v>
      </c>
      <c r="E8554" s="37" t="n">
        <v>0</v>
      </c>
      <c r="F8554" s="37" t="n">
        <v>1</v>
      </c>
      <c r="G8554" s="37" t="n">
        <v>0</v>
      </c>
      <c r="H8554" s="37" t="n">
        <v>2</v>
      </c>
      <c r="I8554" s="37" t="n">
        <v>6</v>
      </c>
      <c r="J8554" s="40" t="n">
        <f aca="false">IF(C8554=0,"",D8554/C8554)</f>
        <v>1</v>
      </c>
    </row>
    <row r="8555" customFormat="false" ht="15" hidden="false" customHeight="false" outlineLevel="0" collapsed="false">
      <c r="A8555" s="37" t="s">
        <v>1517</v>
      </c>
      <c r="B8555" s="37" t="s">
        <v>281</v>
      </c>
      <c r="C8555" s="37" t="n">
        <v>22</v>
      </c>
      <c r="D8555" s="37" t="n">
        <v>22</v>
      </c>
      <c r="E8555" s="37" t="n">
        <v>1</v>
      </c>
      <c r="F8555" s="37" t="n">
        <v>0</v>
      </c>
      <c r="G8555" s="37" t="n">
        <v>1</v>
      </c>
      <c r="H8555" s="37" t="n">
        <v>1</v>
      </c>
      <c r="I8555" s="37" t="n">
        <v>17</v>
      </c>
      <c r="J8555" s="40" t="n">
        <f aca="false">IF(C8555=0,"",D8555/C8555)</f>
        <v>1</v>
      </c>
    </row>
    <row r="8556" customFormat="false" ht="15" hidden="false" customHeight="false" outlineLevel="0" collapsed="false">
      <c r="A8556" s="37" t="s">
        <v>1518</v>
      </c>
      <c r="B8556" s="37" t="s">
        <v>270</v>
      </c>
      <c r="C8556" s="37" t="n">
        <v>22</v>
      </c>
      <c r="D8556" s="37" t="n">
        <v>19</v>
      </c>
      <c r="E8556" s="37" t="n">
        <v>1</v>
      </c>
      <c r="F8556" s="37" t="n">
        <v>2</v>
      </c>
      <c r="G8556" s="37" t="n">
        <v>0</v>
      </c>
      <c r="H8556" s="37" t="n">
        <v>0</v>
      </c>
      <c r="I8556" s="37" t="n">
        <v>0</v>
      </c>
      <c r="J8556" s="40" t="n">
        <f aca="false">IF(C8556=0,"",D8556/C8556)</f>
        <v>0.863636363636364</v>
      </c>
    </row>
    <row r="8557" customFormat="false" ht="15" hidden="false" customHeight="false" outlineLevel="0" collapsed="false">
      <c r="A8557" s="37" t="s">
        <v>1518</v>
      </c>
      <c r="B8557" s="37" t="s">
        <v>271</v>
      </c>
      <c r="C8557" s="37" t="n">
        <v>22</v>
      </c>
      <c r="D8557" s="37" t="n">
        <v>21</v>
      </c>
      <c r="E8557" s="37" t="n">
        <v>0</v>
      </c>
      <c r="F8557" s="37" t="n">
        <v>1</v>
      </c>
      <c r="G8557" s="37" t="n">
        <v>0</v>
      </c>
      <c r="H8557" s="37" t="n">
        <v>3</v>
      </c>
      <c r="I8557" s="37" t="n">
        <v>2</v>
      </c>
      <c r="J8557" s="40" t="n">
        <f aca="false">IF(C8557=0,"",D8557/C8557)</f>
        <v>0.954545454545455</v>
      </c>
    </row>
    <row r="8558" customFormat="false" ht="15" hidden="false" customHeight="false" outlineLevel="0" collapsed="false">
      <c r="A8558" s="37" t="s">
        <v>1518</v>
      </c>
      <c r="B8558" s="37" t="s">
        <v>272</v>
      </c>
      <c r="C8558" s="37" t="n">
        <v>22</v>
      </c>
      <c r="D8558" s="37" t="n">
        <v>20</v>
      </c>
      <c r="E8558" s="37" t="n">
        <v>0</v>
      </c>
      <c r="F8558" s="37" t="n">
        <v>0</v>
      </c>
      <c r="G8558" s="37" t="n">
        <v>0</v>
      </c>
      <c r="H8558" s="37" t="n">
        <v>0</v>
      </c>
      <c r="I8558" s="37" t="n">
        <v>2</v>
      </c>
      <c r="J8558" s="40" t="n">
        <f aca="false">IF(C8558=0,"",D8558/C8558)</f>
        <v>0.909090909090909</v>
      </c>
    </row>
    <row r="8559" customFormat="false" ht="15" hidden="false" customHeight="false" outlineLevel="0" collapsed="false">
      <c r="A8559" s="37" t="s">
        <v>1518</v>
      </c>
      <c r="B8559" s="37" t="s">
        <v>273</v>
      </c>
      <c r="C8559" s="37" t="n">
        <v>22</v>
      </c>
      <c r="D8559" s="37" t="n">
        <v>19</v>
      </c>
      <c r="E8559" s="37" t="n">
        <v>0</v>
      </c>
      <c r="F8559" s="37" t="n">
        <v>0</v>
      </c>
      <c r="G8559" s="37" t="n">
        <v>0</v>
      </c>
      <c r="H8559" s="37" t="n">
        <v>0</v>
      </c>
      <c r="I8559" s="37" t="n">
        <v>0</v>
      </c>
      <c r="J8559" s="40" t="n">
        <f aca="false">IF(C8559=0,"",D8559/C8559)</f>
        <v>0.863636363636364</v>
      </c>
    </row>
    <row r="8560" customFormat="false" ht="15" hidden="false" customHeight="false" outlineLevel="0" collapsed="false">
      <c r="A8560" s="37" t="s">
        <v>1518</v>
      </c>
      <c r="B8560" s="37" t="s">
        <v>274</v>
      </c>
      <c r="C8560" s="37" t="n">
        <v>22</v>
      </c>
      <c r="D8560" s="37" t="n">
        <v>20</v>
      </c>
      <c r="E8560" s="37" t="n">
        <v>0</v>
      </c>
      <c r="F8560" s="37" t="n">
        <v>0</v>
      </c>
      <c r="G8560" s="37" t="n">
        <v>1</v>
      </c>
      <c r="H8560" s="37" t="n">
        <v>0</v>
      </c>
      <c r="I8560" s="37" t="n">
        <v>5</v>
      </c>
      <c r="J8560" s="40" t="n">
        <f aca="false">IF(C8560=0,"",D8560/C8560)</f>
        <v>0.909090909090909</v>
      </c>
    </row>
    <row r="8561" customFormat="false" ht="15" hidden="false" customHeight="false" outlineLevel="0" collapsed="false">
      <c r="A8561" s="37" t="s">
        <v>1518</v>
      </c>
      <c r="B8561" s="37" t="s">
        <v>275</v>
      </c>
      <c r="C8561" s="37" t="n">
        <v>22</v>
      </c>
      <c r="D8561" s="37" t="n">
        <v>21</v>
      </c>
      <c r="E8561" s="37" t="n">
        <v>0</v>
      </c>
      <c r="F8561" s="37" t="n">
        <v>0</v>
      </c>
      <c r="G8561" s="37" t="n">
        <v>0</v>
      </c>
      <c r="H8561" s="37" t="n">
        <v>1</v>
      </c>
      <c r="I8561" s="37" t="n">
        <v>1</v>
      </c>
      <c r="J8561" s="40" t="n">
        <f aca="false">IF(C8561=0,"",D8561/C8561)</f>
        <v>0.954545454545455</v>
      </c>
    </row>
    <row r="8562" customFormat="false" ht="15" hidden="false" customHeight="false" outlineLevel="0" collapsed="false">
      <c r="A8562" s="37" t="s">
        <v>1518</v>
      </c>
      <c r="B8562" s="37" t="s">
        <v>276</v>
      </c>
      <c r="C8562" s="37" t="n">
        <v>22</v>
      </c>
      <c r="D8562" s="37" t="n">
        <v>18</v>
      </c>
      <c r="E8562" s="37" t="n">
        <v>0</v>
      </c>
      <c r="F8562" s="37" t="n">
        <v>2</v>
      </c>
      <c r="G8562" s="37" t="n">
        <v>0</v>
      </c>
      <c r="H8562" s="37" t="n">
        <v>2</v>
      </c>
      <c r="I8562" s="37" t="n">
        <v>3</v>
      </c>
      <c r="J8562" s="40" t="n">
        <f aca="false">IF(C8562=0,"",D8562/C8562)</f>
        <v>0.818181818181818</v>
      </c>
    </row>
    <row r="8563" customFormat="false" ht="15" hidden="false" customHeight="false" outlineLevel="0" collapsed="false">
      <c r="A8563" s="37" t="s">
        <v>1518</v>
      </c>
      <c r="B8563" s="37" t="s">
        <v>277</v>
      </c>
      <c r="C8563" s="37" t="n">
        <v>22</v>
      </c>
      <c r="D8563" s="37" t="n">
        <v>18</v>
      </c>
      <c r="E8563" s="37" t="n">
        <v>0</v>
      </c>
      <c r="F8563" s="37" t="n">
        <v>1</v>
      </c>
      <c r="G8563" s="37" t="n">
        <v>0</v>
      </c>
      <c r="H8563" s="37" t="n">
        <v>5</v>
      </c>
      <c r="I8563" s="37" t="n">
        <v>1</v>
      </c>
      <c r="J8563" s="40" t="n">
        <f aca="false">IF(C8563=0,"",D8563/C8563)</f>
        <v>0.818181818181818</v>
      </c>
    </row>
    <row r="8564" customFormat="false" ht="15" hidden="false" customHeight="false" outlineLevel="0" collapsed="false">
      <c r="A8564" s="37" t="s">
        <v>1518</v>
      </c>
      <c r="B8564" s="37" t="s">
        <v>278</v>
      </c>
      <c r="C8564" s="37" t="n">
        <v>22</v>
      </c>
      <c r="D8564" s="37" t="n">
        <v>20</v>
      </c>
      <c r="E8564" s="37" t="n">
        <v>0</v>
      </c>
      <c r="F8564" s="37" t="n">
        <v>1</v>
      </c>
      <c r="G8564" s="37" t="n">
        <v>0</v>
      </c>
      <c r="H8564" s="37" t="n">
        <v>2</v>
      </c>
      <c r="I8564" s="37" t="n">
        <v>1</v>
      </c>
      <c r="J8564" s="40" t="n">
        <f aca="false">IF(C8564=0,"",D8564/C8564)</f>
        <v>0.909090909090909</v>
      </c>
    </row>
    <row r="8565" customFormat="false" ht="15" hidden="false" customHeight="false" outlineLevel="0" collapsed="false">
      <c r="A8565" s="37" t="s">
        <v>1518</v>
      </c>
      <c r="B8565" s="37" t="s">
        <v>279</v>
      </c>
      <c r="C8565" s="37" t="n">
        <v>22</v>
      </c>
      <c r="D8565" s="37" t="n">
        <v>22</v>
      </c>
      <c r="E8565" s="37" t="n">
        <v>0</v>
      </c>
      <c r="F8565" s="37" t="n">
        <v>1</v>
      </c>
      <c r="G8565" s="37" t="n">
        <v>0</v>
      </c>
      <c r="H8565" s="37" t="n">
        <v>2</v>
      </c>
      <c r="I8565" s="37" t="n">
        <v>1</v>
      </c>
      <c r="J8565" s="40" t="n">
        <f aca="false">IF(C8565=0,"",D8565/C8565)</f>
        <v>1</v>
      </c>
    </row>
    <row r="8566" customFormat="false" ht="15" hidden="false" customHeight="false" outlineLevel="0" collapsed="false">
      <c r="A8566" s="37" t="s">
        <v>1518</v>
      </c>
      <c r="B8566" s="37" t="s">
        <v>280</v>
      </c>
      <c r="C8566" s="37" t="n">
        <v>22</v>
      </c>
      <c r="D8566" s="37" t="n">
        <v>20</v>
      </c>
      <c r="E8566" s="37" t="n">
        <v>2</v>
      </c>
      <c r="F8566" s="37" t="n">
        <v>0</v>
      </c>
      <c r="G8566" s="37" t="n">
        <v>0</v>
      </c>
      <c r="H8566" s="37" t="n">
        <v>1</v>
      </c>
      <c r="I8566" s="37" t="n">
        <v>0</v>
      </c>
      <c r="J8566" s="40" t="n">
        <f aca="false">IF(C8566=0,"",D8566/C8566)</f>
        <v>0.909090909090909</v>
      </c>
    </row>
    <row r="8567" customFormat="false" ht="15" hidden="false" customHeight="false" outlineLevel="0" collapsed="false">
      <c r="A8567" s="37" t="s">
        <v>1518</v>
      </c>
      <c r="B8567" s="37" t="s">
        <v>281</v>
      </c>
      <c r="C8567" s="37" t="n">
        <v>22</v>
      </c>
      <c r="D8567" s="37" t="n">
        <v>21</v>
      </c>
      <c r="E8567" s="37" t="n">
        <v>0</v>
      </c>
      <c r="F8567" s="37" t="n">
        <v>0</v>
      </c>
      <c r="G8567" s="37" t="n">
        <v>0</v>
      </c>
      <c r="H8567" s="37" t="n">
        <v>3</v>
      </c>
      <c r="I8567" s="37" t="n">
        <v>0</v>
      </c>
      <c r="J8567" s="40" t="n">
        <f aca="false">IF(C8567=0,"",D8567/C8567)</f>
        <v>0.954545454545455</v>
      </c>
    </row>
    <row r="8568" customFormat="false" ht="15" hidden="false" customHeight="false" outlineLevel="0" collapsed="false">
      <c r="A8568" s="37" t="s">
        <v>1519</v>
      </c>
      <c r="B8568" s="37" t="s">
        <v>270</v>
      </c>
      <c r="C8568" s="37" t="n">
        <v>22</v>
      </c>
      <c r="D8568" s="37" t="n">
        <v>19</v>
      </c>
      <c r="E8568" s="37" t="n">
        <v>1</v>
      </c>
      <c r="F8568" s="37" t="n">
        <v>0</v>
      </c>
      <c r="G8568" s="37" t="n">
        <v>0</v>
      </c>
      <c r="H8568" s="37" t="n">
        <v>3</v>
      </c>
      <c r="I8568" s="37" t="n">
        <v>0</v>
      </c>
      <c r="J8568" s="40" t="n">
        <f aca="false">IF(C8568=0,"",D8568/C8568)</f>
        <v>0.863636363636364</v>
      </c>
    </row>
    <row r="8569" customFormat="false" ht="15" hidden="false" customHeight="false" outlineLevel="0" collapsed="false">
      <c r="A8569" s="37" t="s">
        <v>1519</v>
      </c>
      <c r="B8569" s="37" t="s">
        <v>271</v>
      </c>
      <c r="C8569" s="37" t="n">
        <v>22</v>
      </c>
      <c r="D8569" s="37" t="n">
        <v>21</v>
      </c>
      <c r="E8569" s="37" t="n">
        <v>0</v>
      </c>
      <c r="F8569" s="37" t="n">
        <v>1</v>
      </c>
      <c r="G8569" s="37" t="n">
        <v>0</v>
      </c>
      <c r="H8569" s="37" t="n">
        <v>1</v>
      </c>
      <c r="I8569" s="37" t="n">
        <v>0</v>
      </c>
      <c r="J8569" s="40" t="n">
        <f aca="false">IF(C8569=0,"",D8569/C8569)</f>
        <v>0.954545454545455</v>
      </c>
    </row>
    <row r="8570" customFormat="false" ht="15" hidden="false" customHeight="false" outlineLevel="0" collapsed="false">
      <c r="A8570" s="37" t="s">
        <v>1519</v>
      </c>
      <c r="B8570" s="37" t="s">
        <v>272</v>
      </c>
      <c r="C8570" s="37" t="n">
        <v>22</v>
      </c>
      <c r="D8570" s="37" t="n">
        <v>18</v>
      </c>
      <c r="E8570" s="37" t="n">
        <v>1</v>
      </c>
      <c r="F8570" s="37" t="n">
        <v>2</v>
      </c>
      <c r="G8570" s="37" t="n">
        <v>0</v>
      </c>
      <c r="H8570" s="37" t="n">
        <v>3</v>
      </c>
      <c r="I8570" s="37" t="n">
        <v>12</v>
      </c>
      <c r="J8570" s="40" t="n">
        <f aca="false">IF(C8570=0,"",D8570/C8570)</f>
        <v>0.818181818181818</v>
      </c>
    </row>
    <row r="8571" customFormat="false" ht="15" hidden="false" customHeight="false" outlineLevel="0" collapsed="false">
      <c r="A8571" s="37" t="s">
        <v>1519</v>
      </c>
      <c r="B8571" s="37" t="s">
        <v>273</v>
      </c>
      <c r="C8571" s="37" t="n">
        <v>22</v>
      </c>
      <c r="D8571" s="37" t="n">
        <v>22</v>
      </c>
      <c r="E8571" s="37" t="n">
        <v>0</v>
      </c>
      <c r="F8571" s="37" t="n">
        <v>0</v>
      </c>
      <c r="G8571" s="37" t="n">
        <v>0</v>
      </c>
      <c r="H8571" s="37" t="n">
        <v>1</v>
      </c>
      <c r="I8571" s="37" t="n">
        <v>1</v>
      </c>
      <c r="J8571" s="40" t="n">
        <f aca="false">IF(C8571=0,"",D8571/C8571)</f>
        <v>1</v>
      </c>
    </row>
    <row r="8572" customFormat="false" ht="15" hidden="false" customHeight="false" outlineLevel="0" collapsed="false">
      <c r="A8572" s="37" t="s">
        <v>1519</v>
      </c>
      <c r="B8572" s="37" t="s">
        <v>274</v>
      </c>
      <c r="C8572" s="37" t="n">
        <v>22</v>
      </c>
      <c r="D8572" s="37" t="n">
        <v>22</v>
      </c>
      <c r="E8572" s="37" t="n">
        <v>1</v>
      </c>
      <c r="F8572" s="37" t="n">
        <v>0</v>
      </c>
      <c r="G8572" s="37" t="n">
        <v>2</v>
      </c>
      <c r="H8572" s="37" t="n">
        <v>3</v>
      </c>
      <c r="I8572" s="37" t="n">
        <v>2</v>
      </c>
      <c r="J8572" s="40" t="n">
        <f aca="false">IF(C8572=0,"",D8572/C8572)</f>
        <v>1</v>
      </c>
    </row>
    <row r="8573" customFormat="false" ht="15" hidden="false" customHeight="false" outlineLevel="0" collapsed="false">
      <c r="A8573" s="37" t="s">
        <v>1519</v>
      </c>
      <c r="B8573" s="37" t="s">
        <v>275</v>
      </c>
      <c r="C8573" s="37" t="n">
        <v>22</v>
      </c>
      <c r="D8573" s="37" t="n">
        <v>21</v>
      </c>
      <c r="E8573" s="37" t="n">
        <v>0</v>
      </c>
      <c r="F8573" s="37" t="n">
        <v>0</v>
      </c>
      <c r="G8573" s="37" t="n">
        <v>0</v>
      </c>
      <c r="H8573" s="37" t="n">
        <v>2</v>
      </c>
      <c r="I8573" s="37" t="n">
        <v>5</v>
      </c>
      <c r="J8573" s="40" t="n">
        <f aca="false">IF(C8573=0,"",D8573/C8573)</f>
        <v>0.954545454545455</v>
      </c>
    </row>
    <row r="8574" customFormat="false" ht="15" hidden="false" customHeight="false" outlineLevel="0" collapsed="false">
      <c r="A8574" s="37" t="s">
        <v>1519</v>
      </c>
      <c r="B8574" s="37" t="s">
        <v>276</v>
      </c>
      <c r="C8574" s="37" t="n">
        <v>22</v>
      </c>
      <c r="D8574" s="37" t="n">
        <v>22</v>
      </c>
      <c r="E8574" s="37" t="n">
        <v>0</v>
      </c>
      <c r="F8574" s="37" t="n">
        <v>1</v>
      </c>
      <c r="G8574" s="37" t="n">
        <v>0</v>
      </c>
      <c r="H8574" s="37" t="n">
        <v>2</v>
      </c>
      <c r="I8574" s="37" t="n">
        <v>1</v>
      </c>
      <c r="J8574" s="40" t="n">
        <f aca="false">IF(C8574=0,"",D8574/C8574)</f>
        <v>1</v>
      </c>
    </row>
    <row r="8575" customFormat="false" ht="15" hidden="false" customHeight="false" outlineLevel="0" collapsed="false">
      <c r="A8575" s="37" t="s">
        <v>1519</v>
      </c>
      <c r="B8575" s="37" t="s">
        <v>277</v>
      </c>
      <c r="C8575" s="37" t="n">
        <v>22</v>
      </c>
      <c r="D8575" s="37" t="n">
        <v>20</v>
      </c>
      <c r="E8575" s="37" t="n">
        <v>2</v>
      </c>
      <c r="F8575" s="37" t="n">
        <v>0</v>
      </c>
      <c r="G8575" s="37" t="n">
        <v>0</v>
      </c>
      <c r="H8575" s="37" t="n">
        <v>2</v>
      </c>
      <c r="I8575" s="37" t="n">
        <v>3</v>
      </c>
      <c r="J8575" s="40" t="n">
        <f aca="false">IF(C8575=0,"",D8575/C8575)</f>
        <v>0.909090909090909</v>
      </c>
    </row>
    <row r="8576" customFormat="false" ht="15" hidden="false" customHeight="false" outlineLevel="0" collapsed="false">
      <c r="A8576" s="37" t="s">
        <v>1519</v>
      </c>
      <c r="B8576" s="37" t="s">
        <v>278</v>
      </c>
      <c r="C8576" s="37" t="n">
        <v>22</v>
      </c>
      <c r="D8576" s="37" t="n">
        <v>19</v>
      </c>
      <c r="E8576" s="37" t="n">
        <v>0</v>
      </c>
      <c r="F8576" s="37" t="n">
        <v>0</v>
      </c>
      <c r="G8576" s="37" t="n">
        <v>0</v>
      </c>
      <c r="H8576" s="37" t="n">
        <v>2</v>
      </c>
      <c r="I8576" s="37" t="n">
        <v>1</v>
      </c>
      <c r="J8576" s="40" t="n">
        <f aca="false">IF(C8576=0,"",D8576/C8576)</f>
        <v>0.863636363636364</v>
      </c>
    </row>
    <row r="8577" customFormat="false" ht="15" hidden="false" customHeight="false" outlineLevel="0" collapsed="false">
      <c r="A8577" s="37" t="s">
        <v>1519</v>
      </c>
      <c r="B8577" s="37" t="s">
        <v>279</v>
      </c>
      <c r="C8577" s="37" t="n">
        <v>22</v>
      </c>
      <c r="D8577" s="37" t="n">
        <v>20</v>
      </c>
      <c r="E8577" s="37" t="n">
        <v>0</v>
      </c>
      <c r="F8577" s="37" t="n">
        <v>0</v>
      </c>
      <c r="G8577" s="37" t="n">
        <v>0</v>
      </c>
      <c r="H8577" s="37" t="n">
        <v>1</v>
      </c>
      <c r="I8577" s="37" t="n">
        <v>1</v>
      </c>
      <c r="J8577" s="40" t="n">
        <f aca="false">IF(C8577=0,"",D8577/C8577)</f>
        <v>0.909090909090909</v>
      </c>
    </row>
    <row r="8578" customFormat="false" ht="15" hidden="false" customHeight="false" outlineLevel="0" collapsed="false">
      <c r="A8578" s="37" t="s">
        <v>1519</v>
      </c>
      <c r="B8578" s="37" t="s">
        <v>280</v>
      </c>
      <c r="C8578" s="37" t="n">
        <v>22</v>
      </c>
      <c r="D8578" s="37" t="n">
        <v>20</v>
      </c>
      <c r="E8578" s="37" t="n">
        <v>0</v>
      </c>
      <c r="F8578" s="37" t="n">
        <v>1</v>
      </c>
      <c r="G8578" s="37" t="n">
        <v>0</v>
      </c>
      <c r="H8578" s="37" t="n">
        <v>0</v>
      </c>
      <c r="I8578" s="37" t="n">
        <v>2</v>
      </c>
      <c r="J8578" s="40" t="n">
        <f aca="false">IF(C8578=0,"",D8578/C8578)</f>
        <v>0.909090909090909</v>
      </c>
    </row>
    <row r="8579" customFormat="false" ht="15" hidden="false" customHeight="false" outlineLevel="0" collapsed="false">
      <c r="A8579" s="37" t="s">
        <v>1519</v>
      </c>
      <c r="B8579" s="37" t="s">
        <v>281</v>
      </c>
      <c r="C8579" s="37" t="n">
        <v>22</v>
      </c>
      <c r="D8579" s="37" t="n">
        <v>21</v>
      </c>
      <c r="E8579" s="37" t="n">
        <v>0</v>
      </c>
      <c r="F8579" s="37" t="n">
        <v>4</v>
      </c>
      <c r="G8579" s="37" t="n">
        <v>0</v>
      </c>
      <c r="H8579" s="37" t="n">
        <v>0</v>
      </c>
      <c r="I8579" s="37" t="n">
        <v>0</v>
      </c>
      <c r="J8579" s="40" t="n">
        <f aca="false">IF(C8579=0,"",D8579/C8579)</f>
        <v>0.954545454545455</v>
      </c>
    </row>
    <row r="8580" customFormat="false" ht="15" hidden="false" customHeight="false" outlineLevel="0" collapsed="false">
      <c r="A8580" s="37" t="s">
        <v>1520</v>
      </c>
      <c r="B8580" s="37" t="s">
        <v>270</v>
      </c>
      <c r="C8580" s="37" t="n">
        <v>22</v>
      </c>
      <c r="D8580" s="37" t="n">
        <v>22</v>
      </c>
      <c r="E8580" s="37" t="n">
        <v>0</v>
      </c>
      <c r="F8580" s="37" t="n">
        <v>2</v>
      </c>
      <c r="G8580" s="37" t="n">
        <v>1</v>
      </c>
      <c r="H8580" s="37" t="n">
        <v>1</v>
      </c>
      <c r="I8580" s="37" t="n">
        <v>1</v>
      </c>
      <c r="J8580" s="40" t="n">
        <f aca="false">IF(C8580=0,"",D8580/C8580)</f>
        <v>1</v>
      </c>
    </row>
    <row r="8581" customFormat="false" ht="15" hidden="false" customHeight="false" outlineLevel="0" collapsed="false">
      <c r="A8581" s="37" t="s">
        <v>1520</v>
      </c>
      <c r="B8581" s="37" t="s">
        <v>271</v>
      </c>
      <c r="C8581" s="37" t="n">
        <v>22</v>
      </c>
      <c r="D8581" s="37" t="n">
        <v>19</v>
      </c>
      <c r="E8581" s="37" t="n">
        <v>1</v>
      </c>
      <c r="F8581" s="37" t="n">
        <v>1</v>
      </c>
      <c r="G8581" s="37" t="n">
        <v>0</v>
      </c>
      <c r="H8581" s="37" t="n">
        <v>1</v>
      </c>
      <c r="I8581" s="37" t="n">
        <v>3</v>
      </c>
      <c r="J8581" s="40" t="n">
        <f aca="false">IF(C8581=0,"",D8581/C8581)</f>
        <v>0.863636363636364</v>
      </c>
    </row>
    <row r="8582" customFormat="false" ht="15" hidden="false" customHeight="false" outlineLevel="0" collapsed="false">
      <c r="A8582" s="37" t="s">
        <v>1520</v>
      </c>
      <c r="B8582" s="37" t="s">
        <v>272</v>
      </c>
      <c r="C8582" s="37" t="n">
        <v>22</v>
      </c>
      <c r="D8582" s="37" t="n">
        <v>21</v>
      </c>
      <c r="E8582" s="37" t="n">
        <v>1</v>
      </c>
      <c r="F8582" s="37" t="n">
        <v>1</v>
      </c>
      <c r="G8582" s="37" t="n">
        <v>0</v>
      </c>
      <c r="H8582" s="37" t="n">
        <v>2</v>
      </c>
      <c r="I8582" s="37" t="n">
        <v>0</v>
      </c>
      <c r="J8582" s="40" t="n">
        <f aca="false">IF(C8582=0,"",D8582/C8582)</f>
        <v>0.954545454545455</v>
      </c>
    </row>
    <row r="8583" customFormat="false" ht="15" hidden="false" customHeight="false" outlineLevel="0" collapsed="false">
      <c r="A8583" s="37" t="s">
        <v>1520</v>
      </c>
      <c r="B8583" s="37" t="s">
        <v>273</v>
      </c>
      <c r="C8583" s="37" t="n">
        <v>22</v>
      </c>
      <c r="D8583" s="37" t="n">
        <v>20</v>
      </c>
      <c r="E8583" s="37" t="n">
        <v>2</v>
      </c>
      <c r="F8583" s="37" t="n">
        <v>0</v>
      </c>
      <c r="G8583" s="37" t="n">
        <v>0</v>
      </c>
      <c r="H8583" s="37" t="n">
        <v>1</v>
      </c>
      <c r="I8583" s="37" t="n">
        <v>4</v>
      </c>
      <c r="J8583" s="40" t="n">
        <f aca="false">IF(C8583=0,"",D8583/C8583)</f>
        <v>0.909090909090909</v>
      </c>
    </row>
    <row r="8584" customFormat="false" ht="15" hidden="false" customHeight="false" outlineLevel="0" collapsed="false">
      <c r="A8584" s="37" t="s">
        <v>1520</v>
      </c>
      <c r="B8584" s="37" t="s">
        <v>274</v>
      </c>
      <c r="C8584" s="37" t="n">
        <v>22</v>
      </c>
      <c r="D8584" s="37" t="n">
        <v>21</v>
      </c>
      <c r="E8584" s="37" t="n">
        <v>1</v>
      </c>
      <c r="F8584" s="37" t="n">
        <v>1</v>
      </c>
      <c r="G8584" s="37" t="n">
        <v>0</v>
      </c>
      <c r="H8584" s="37" t="n">
        <v>2</v>
      </c>
      <c r="I8584" s="37" t="n">
        <v>3</v>
      </c>
      <c r="J8584" s="40" t="n">
        <f aca="false">IF(C8584=0,"",D8584/C8584)</f>
        <v>0.954545454545455</v>
      </c>
    </row>
    <row r="8585" customFormat="false" ht="15" hidden="false" customHeight="false" outlineLevel="0" collapsed="false">
      <c r="A8585" s="37" t="s">
        <v>1520</v>
      </c>
      <c r="B8585" s="37" t="s">
        <v>275</v>
      </c>
      <c r="C8585" s="37" t="n">
        <v>22</v>
      </c>
      <c r="D8585" s="37" t="n">
        <v>21</v>
      </c>
      <c r="E8585" s="37" t="n">
        <v>1</v>
      </c>
      <c r="F8585" s="37" t="n">
        <v>0</v>
      </c>
      <c r="G8585" s="37" t="n">
        <v>0</v>
      </c>
      <c r="H8585" s="37" t="n">
        <v>2</v>
      </c>
      <c r="I8585" s="37" t="n">
        <v>0</v>
      </c>
      <c r="J8585" s="40" t="n">
        <f aca="false">IF(C8585=0,"",D8585/C8585)</f>
        <v>0.954545454545455</v>
      </c>
    </row>
    <row r="8586" customFormat="false" ht="15" hidden="false" customHeight="false" outlineLevel="0" collapsed="false">
      <c r="A8586" s="37" t="s">
        <v>1520</v>
      </c>
      <c r="B8586" s="37" t="s">
        <v>276</v>
      </c>
      <c r="C8586" s="37" t="n">
        <v>22</v>
      </c>
      <c r="D8586" s="37" t="n">
        <v>19</v>
      </c>
      <c r="E8586" s="37" t="n">
        <v>1</v>
      </c>
      <c r="F8586" s="37" t="n">
        <v>2</v>
      </c>
      <c r="G8586" s="37" t="n">
        <v>0</v>
      </c>
      <c r="H8586" s="37" t="n">
        <v>1</v>
      </c>
      <c r="I8586" s="37" t="n">
        <v>0</v>
      </c>
      <c r="J8586" s="40" t="n">
        <f aca="false">IF(C8586=0,"",D8586/C8586)</f>
        <v>0.863636363636364</v>
      </c>
    </row>
    <row r="8587" customFormat="false" ht="15" hidden="false" customHeight="false" outlineLevel="0" collapsed="false">
      <c r="A8587" s="37" t="s">
        <v>1520</v>
      </c>
      <c r="B8587" s="37" t="s">
        <v>277</v>
      </c>
      <c r="C8587" s="37" t="n">
        <v>22</v>
      </c>
      <c r="D8587" s="37" t="n">
        <v>21</v>
      </c>
      <c r="E8587" s="37" t="n">
        <v>1</v>
      </c>
      <c r="F8587" s="37" t="n">
        <v>2</v>
      </c>
      <c r="G8587" s="37" t="n">
        <v>0</v>
      </c>
      <c r="H8587" s="37" t="n">
        <v>2</v>
      </c>
      <c r="I8587" s="37" t="n">
        <v>0</v>
      </c>
      <c r="J8587" s="40" t="n">
        <f aca="false">IF(C8587=0,"",D8587/C8587)</f>
        <v>0.954545454545455</v>
      </c>
    </row>
    <row r="8588" customFormat="false" ht="15" hidden="false" customHeight="false" outlineLevel="0" collapsed="false">
      <c r="A8588" s="37" t="s">
        <v>1520</v>
      </c>
      <c r="B8588" s="37" t="s">
        <v>278</v>
      </c>
      <c r="C8588" s="37" t="n">
        <v>22</v>
      </c>
      <c r="D8588" s="37" t="n">
        <v>22</v>
      </c>
      <c r="E8588" s="37" t="n">
        <v>0</v>
      </c>
      <c r="F8588" s="37" t="n">
        <v>0</v>
      </c>
      <c r="G8588" s="37" t="n">
        <v>0</v>
      </c>
      <c r="H8588" s="37" t="n">
        <v>1</v>
      </c>
      <c r="I8588" s="37" t="n">
        <v>4</v>
      </c>
      <c r="J8588" s="40" t="n">
        <f aca="false">IF(C8588=0,"",D8588/C8588)</f>
        <v>1</v>
      </c>
    </row>
    <row r="8589" customFormat="false" ht="15" hidden="false" customHeight="false" outlineLevel="0" collapsed="false">
      <c r="A8589" s="37" t="s">
        <v>1520</v>
      </c>
      <c r="B8589" s="37" t="s">
        <v>279</v>
      </c>
      <c r="C8589" s="37" t="n">
        <v>22</v>
      </c>
      <c r="D8589" s="37" t="n">
        <v>20</v>
      </c>
      <c r="E8589" s="37" t="n">
        <v>0</v>
      </c>
      <c r="F8589" s="37" t="n">
        <v>1</v>
      </c>
      <c r="G8589" s="37" t="n">
        <v>0</v>
      </c>
      <c r="H8589" s="37" t="n">
        <v>2</v>
      </c>
      <c r="I8589" s="37" t="n">
        <v>0</v>
      </c>
      <c r="J8589" s="40" t="n">
        <f aca="false">IF(C8589=0,"",D8589/C8589)</f>
        <v>0.909090909090909</v>
      </c>
    </row>
    <row r="8590" customFormat="false" ht="15" hidden="false" customHeight="false" outlineLevel="0" collapsed="false">
      <c r="A8590" s="37" t="s">
        <v>1520</v>
      </c>
      <c r="B8590" s="37" t="s">
        <v>280</v>
      </c>
      <c r="C8590" s="37" t="n">
        <v>22</v>
      </c>
      <c r="D8590" s="37" t="n">
        <v>21</v>
      </c>
      <c r="E8590" s="37" t="n">
        <v>2</v>
      </c>
      <c r="F8590" s="37" t="n">
        <v>1</v>
      </c>
      <c r="G8590" s="37" t="n">
        <v>1</v>
      </c>
      <c r="H8590" s="37" t="n">
        <v>1</v>
      </c>
      <c r="I8590" s="37" t="n">
        <v>2</v>
      </c>
      <c r="J8590" s="40" t="n">
        <f aca="false">IF(C8590=0,"",D8590/C8590)</f>
        <v>0.954545454545455</v>
      </c>
    </row>
    <row r="8591" customFormat="false" ht="15" hidden="false" customHeight="false" outlineLevel="0" collapsed="false">
      <c r="A8591" s="37" t="s">
        <v>1520</v>
      </c>
      <c r="B8591" s="37" t="s">
        <v>281</v>
      </c>
      <c r="C8591" s="37" t="n">
        <v>22</v>
      </c>
      <c r="D8591" s="37" t="n">
        <v>20</v>
      </c>
      <c r="E8591" s="37" t="n">
        <v>0</v>
      </c>
      <c r="F8591" s="37" t="n">
        <v>0</v>
      </c>
      <c r="G8591" s="37" t="n">
        <v>0</v>
      </c>
      <c r="H8591" s="37" t="n">
        <v>1</v>
      </c>
      <c r="I8591" s="37" t="n">
        <v>1</v>
      </c>
      <c r="J8591" s="40" t="n">
        <f aca="false">IF(C8591=0,"",D8591/C8591)</f>
        <v>0.909090909090909</v>
      </c>
    </row>
    <row r="8592" customFormat="false" ht="15" hidden="false" customHeight="false" outlineLevel="0" collapsed="false">
      <c r="A8592" s="37" t="s">
        <v>1521</v>
      </c>
      <c r="B8592" s="37" t="s">
        <v>270</v>
      </c>
      <c r="C8592" s="37" t="n">
        <v>22</v>
      </c>
      <c r="D8592" s="37" t="n">
        <v>19</v>
      </c>
      <c r="E8592" s="37" t="n">
        <v>0</v>
      </c>
      <c r="F8592" s="37" t="n">
        <v>3</v>
      </c>
      <c r="G8592" s="37" t="n">
        <v>0</v>
      </c>
      <c r="H8592" s="37" t="n">
        <v>1</v>
      </c>
      <c r="I8592" s="37" t="n">
        <v>9</v>
      </c>
      <c r="J8592" s="40" t="n">
        <f aca="false">IF(C8592=0,"",D8592/C8592)</f>
        <v>0.863636363636364</v>
      </c>
    </row>
    <row r="8593" customFormat="false" ht="15" hidden="false" customHeight="false" outlineLevel="0" collapsed="false">
      <c r="A8593" s="37" t="s">
        <v>1521</v>
      </c>
      <c r="B8593" s="37" t="s">
        <v>271</v>
      </c>
      <c r="C8593" s="37" t="n">
        <v>22</v>
      </c>
      <c r="D8593" s="37" t="n">
        <v>22</v>
      </c>
      <c r="E8593" s="37" t="n">
        <v>1</v>
      </c>
      <c r="F8593" s="37" t="n">
        <v>0</v>
      </c>
      <c r="G8593" s="37" t="n">
        <v>0</v>
      </c>
      <c r="H8593" s="37" t="n">
        <v>3</v>
      </c>
      <c r="I8593" s="37" t="n">
        <v>19</v>
      </c>
      <c r="J8593" s="40" t="n">
        <f aca="false">IF(C8593=0,"",D8593/C8593)</f>
        <v>1</v>
      </c>
    </row>
    <row r="8594" customFormat="false" ht="15" hidden="false" customHeight="false" outlineLevel="0" collapsed="false">
      <c r="A8594" s="37" t="s">
        <v>1521</v>
      </c>
      <c r="B8594" s="37" t="s">
        <v>272</v>
      </c>
      <c r="C8594" s="37" t="n">
        <v>22</v>
      </c>
      <c r="D8594" s="37" t="n">
        <v>20</v>
      </c>
      <c r="E8594" s="37" t="n">
        <v>1</v>
      </c>
      <c r="F8594" s="37" t="n">
        <v>1</v>
      </c>
      <c r="G8594" s="37" t="n">
        <v>0</v>
      </c>
      <c r="H8594" s="37" t="n">
        <v>1</v>
      </c>
      <c r="I8594" s="37" t="n">
        <v>46</v>
      </c>
      <c r="J8594" s="40" t="n">
        <f aca="false">IF(C8594=0,"",D8594/C8594)</f>
        <v>0.909090909090909</v>
      </c>
    </row>
    <row r="8595" customFormat="false" ht="15" hidden="false" customHeight="false" outlineLevel="0" collapsed="false">
      <c r="A8595" s="37" t="s">
        <v>1521</v>
      </c>
      <c r="B8595" s="37" t="s">
        <v>273</v>
      </c>
      <c r="C8595" s="37" t="n">
        <v>22</v>
      </c>
      <c r="D8595" s="37" t="n">
        <v>18</v>
      </c>
      <c r="E8595" s="37" t="n">
        <v>1</v>
      </c>
      <c r="F8595" s="37" t="n">
        <v>0</v>
      </c>
      <c r="G8595" s="37" t="n">
        <v>0</v>
      </c>
      <c r="H8595" s="37" t="n">
        <v>2</v>
      </c>
      <c r="I8595" s="37" t="n">
        <v>7</v>
      </c>
      <c r="J8595" s="40" t="n">
        <f aca="false">IF(C8595=0,"",D8595/C8595)</f>
        <v>0.818181818181818</v>
      </c>
    </row>
    <row r="8596" customFormat="false" ht="15" hidden="false" customHeight="false" outlineLevel="0" collapsed="false">
      <c r="A8596" s="37" t="s">
        <v>1521</v>
      </c>
      <c r="B8596" s="37" t="s">
        <v>274</v>
      </c>
      <c r="C8596" s="37" t="n">
        <v>22</v>
      </c>
      <c r="D8596" s="37" t="n">
        <v>21</v>
      </c>
      <c r="E8596" s="37" t="n">
        <v>0</v>
      </c>
      <c r="F8596" s="37" t="n">
        <v>0</v>
      </c>
      <c r="G8596" s="37" t="n">
        <v>0</v>
      </c>
      <c r="H8596" s="37" t="n">
        <v>0</v>
      </c>
      <c r="I8596" s="37" t="n">
        <v>1</v>
      </c>
      <c r="J8596" s="40" t="n">
        <f aca="false">IF(C8596=0,"",D8596/C8596)</f>
        <v>0.954545454545455</v>
      </c>
    </row>
    <row r="8597" customFormat="false" ht="15" hidden="false" customHeight="false" outlineLevel="0" collapsed="false">
      <c r="A8597" s="37" t="s">
        <v>1521</v>
      </c>
      <c r="B8597" s="37" t="s">
        <v>275</v>
      </c>
      <c r="C8597" s="37" t="n">
        <v>22</v>
      </c>
      <c r="D8597" s="37" t="n">
        <v>21</v>
      </c>
      <c r="E8597" s="37" t="n">
        <v>0</v>
      </c>
      <c r="F8597" s="37" t="n">
        <v>1</v>
      </c>
      <c r="G8597" s="37" t="n">
        <v>0</v>
      </c>
      <c r="H8597" s="37" t="n">
        <v>0</v>
      </c>
      <c r="I8597" s="37" t="n">
        <v>12</v>
      </c>
      <c r="J8597" s="40" t="n">
        <f aca="false">IF(C8597=0,"",D8597/C8597)</f>
        <v>0.954545454545455</v>
      </c>
    </row>
    <row r="8598" customFormat="false" ht="15" hidden="false" customHeight="false" outlineLevel="0" collapsed="false">
      <c r="A8598" s="37" t="s">
        <v>1521</v>
      </c>
      <c r="B8598" s="37" t="s">
        <v>276</v>
      </c>
      <c r="C8598" s="37" t="n">
        <v>22</v>
      </c>
      <c r="D8598" s="37" t="n">
        <v>21</v>
      </c>
      <c r="E8598" s="37" t="n">
        <v>0</v>
      </c>
      <c r="F8598" s="37" t="n">
        <v>1</v>
      </c>
      <c r="G8598" s="37" t="n">
        <v>0</v>
      </c>
      <c r="H8598" s="37" t="n">
        <v>0</v>
      </c>
      <c r="I8598" s="37" t="n">
        <v>2</v>
      </c>
      <c r="J8598" s="40" t="n">
        <f aca="false">IF(C8598=0,"",D8598/C8598)</f>
        <v>0.954545454545455</v>
      </c>
    </row>
    <row r="8599" customFormat="false" ht="15" hidden="false" customHeight="false" outlineLevel="0" collapsed="false">
      <c r="A8599" s="37" t="s">
        <v>1521</v>
      </c>
      <c r="B8599" s="37" t="s">
        <v>277</v>
      </c>
      <c r="C8599" s="37" t="n">
        <v>22</v>
      </c>
      <c r="D8599" s="37" t="n">
        <v>18</v>
      </c>
      <c r="E8599" s="37" t="n">
        <v>0</v>
      </c>
      <c r="F8599" s="37" t="n">
        <v>1</v>
      </c>
      <c r="G8599" s="37" t="n">
        <v>0</v>
      </c>
      <c r="H8599" s="37" t="n">
        <v>3</v>
      </c>
      <c r="I8599" s="37" t="n">
        <v>11</v>
      </c>
      <c r="J8599" s="40" t="n">
        <f aca="false">IF(C8599=0,"",D8599/C8599)</f>
        <v>0.818181818181818</v>
      </c>
    </row>
    <row r="8600" customFormat="false" ht="15" hidden="false" customHeight="false" outlineLevel="0" collapsed="false">
      <c r="A8600" s="37" t="s">
        <v>1521</v>
      </c>
      <c r="B8600" s="37" t="s">
        <v>278</v>
      </c>
      <c r="C8600" s="37" t="n">
        <v>22</v>
      </c>
      <c r="D8600" s="37" t="n">
        <v>19</v>
      </c>
      <c r="E8600" s="37" t="n">
        <v>0</v>
      </c>
      <c r="F8600" s="37" t="n">
        <v>0</v>
      </c>
      <c r="G8600" s="37" t="n">
        <v>2</v>
      </c>
      <c r="H8600" s="37" t="n">
        <v>1</v>
      </c>
      <c r="I8600" s="37" t="n">
        <v>6</v>
      </c>
      <c r="J8600" s="40" t="n">
        <f aca="false">IF(C8600=0,"",D8600/C8600)</f>
        <v>0.863636363636364</v>
      </c>
    </row>
    <row r="8601" customFormat="false" ht="15" hidden="false" customHeight="false" outlineLevel="0" collapsed="false">
      <c r="A8601" s="37" t="s">
        <v>1521</v>
      </c>
      <c r="B8601" s="37" t="s">
        <v>279</v>
      </c>
      <c r="C8601" s="37" t="n">
        <v>22</v>
      </c>
      <c r="D8601" s="37" t="n">
        <v>19</v>
      </c>
      <c r="E8601" s="37" t="n">
        <v>0</v>
      </c>
      <c r="F8601" s="37" t="n">
        <v>1</v>
      </c>
      <c r="G8601" s="37" t="n">
        <v>0</v>
      </c>
      <c r="H8601" s="37" t="n">
        <v>1</v>
      </c>
      <c r="I8601" s="37" t="n">
        <v>7</v>
      </c>
      <c r="J8601" s="40" t="n">
        <f aca="false">IF(C8601=0,"",D8601/C8601)</f>
        <v>0.863636363636364</v>
      </c>
    </row>
    <row r="8602" customFormat="false" ht="15" hidden="false" customHeight="false" outlineLevel="0" collapsed="false">
      <c r="A8602" s="37" t="s">
        <v>1521</v>
      </c>
      <c r="B8602" s="37" t="s">
        <v>280</v>
      </c>
      <c r="C8602" s="37" t="n">
        <v>22</v>
      </c>
      <c r="D8602" s="37" t="n">
        <v>20</v>
      </c>
      <c r="E8602" s="37" t="n">
        <v>0</v>
      </c>
      <c r="F8602" s="37" t="n">
        <v>0</v>
      </c>
      <c r="G8602" s="37" t="n">
        <v>0</v>
      </c>
      <c r="H8602" s="37" t="n">
        <v>2</v>
      </c>
      <c r="I8602" s="37" t="n">
        <v>29</v>
      </c>
      <c r="J8602" s="40" t="n">
        <f aca="false">IF(C8602=0,"",D8602/C8602)</f>
        <v>0.909090909090909</v>
      </c>
    </row>
    <row r="8603" customFormat="false" ht="15" hidden="false" customHeight="false" outlineLevel="0" collapsed="false">
      <c r="A8603" s="37" t="s">
        <v>1521</v>
      </c>
      <c r="B8603" s="37" t="s">
        <v>281</v>
      </c>
      <c r="C8603" s="37" t="n">
        <v>22</v>
      </c>
      <c r="D8603" s="37" t="n">
        <v>21</v>
      </c>
      <c r="E8603" s="37" t="n">
        <v>0</v>
      </c>
      <c r="F8603" s="37" t="n">
        <v>1</v>
      </c>
      <c r="G8603" s="37" t="n">
        <v>0</v>
      </c>
      <c r="H8603" s="37" t="n">
        <v>2</v>
      </c>
      <c r="I8603" s="37" t="n">
        <v>5</v>
      </c>
      <c r="J8603" s="40" t="n">
        <f aca="false">IF(C8603=0,"",D8603/C8603)</f>
        <v>0.954545454545455</v>
      </c>
    </row>
    <row r="8604" customFormat="false" ht="15" hidden="false" customHeight="false" outlineLevel="0" collapsed="false">
      <c r="A8604" s="37" t="s">
        <v>1522</v>
      </c>
      <c r="B8604" s="37" t="s">
        <v>272</v>
      </c>
      <c r="C8604" s="37" t="n">
        <v>22</v>
      </c>
      <c r="D8604" s="37" t="n">
        <v>20</v>
      </c>
      <c r="E8604" s="37" t="n">
        <v>0</v>
      </c>
      <c r="F8604" s="37" t="n">
        <v>0</v>
      </c>
      <c r="G8604" s="37" t="n">
        <v>0</v>
      </c>
      <c r="H8604" s="37" t="n">
        <v>1</v>
      </c>
      <c r="I8604" s="37" t="n">
        <v>5</v>
      </c>
      <c r="J8604" s="40" t="n">
        <f aca="false">IF(C8604=0,"",D8604/C8604)</f>
        <v>0.909090909090909</v>
      </c>
    </row>
    <row r="8605" customFormat="false" ht="15" hidden="false" customHeight="false" outlineLevel="0" collapsed="false">
      <c r="A8605" s="37" t="s">
        <v>1522</v>
      </c>
      <c r="B8605" s="37" t="s">
        <v>273</v>
      </c>
      <c r="C8605" s="37" t="n">
        <v>22</v>
      </c>
      <c r="D8605" s="37" t="n">
        <v>19</v>
      </c>
      <c r="E8605" s="37" t="n">
        <v>0</v>
      </c>
      <c r="F8605" s="37" t="n">
        <v>1</v>
      </c>
      <c r="G8605" s="37" t="n">
        <v>0</v>
      </c>
      <c r="H8605" s="37" t="n">
        <v>0</v>
      </c>
      <c r="I8605" s="37" t="n">
        <v>6</v>
      </c>
      <c r="J8605" s="40" t="n">
        <f aca="false">IF(C8605=0,"",D8605/C8605)</f>
        <v>0.863636363636364</v>
      </c>
    </row>
    <row r="8606" customFormat="false" ht="15" hidden="false" customHeight="false" outlineLevel="0" collapsed="false">
      <c r="A8606" s="37" t="s">
        <v>1522</v>
      </c>
      <c r="B8606" s="37" t="s">
        <v>274</v>
      </c>
      <c r="C8606" s="37" t="n">
        <v>22</v>
      </c>
      <c r="D8606" s="37" t="n">
        <v>21</v>
      </c>
      <c r="E8606" s="37" t="n">
        <v>1</v>
      </c>
      <c r="F8606" s="37" t="n">
        <v>0</v>
      </c>
      <c r="G8606" s="37" t="n">
        <v>0</v>
      </c>
      <c r="H8606" s="37" t="n">
        <v>3</v>
      </c>
      <c r="I8606" s="37" t="n">
        <v>24</v>
      </c>
      <c r="J8606" s="40" t="n">
        <f aca="false">IF(C8606=0,"",D8606/C8606)</f>
        <v>0.954545454545455</v>
      </c>
    </row>
    <row r="8607" customFormat="false" ht="15" hidden="false" customHeight="false" outlineLevel="0" collapsed="false">
      <c r="A8607" s="37" t="s">
        <v>1522</v>
      </c>
      <c r="B8607" s="37" t="s">
        <v>275</v>
      </c>
      <c r="C8607" s="37" t="n">
        <v>22</v>
      </c>
      <c r="D8607" s="37" t="n">
        <v>21</v>
      </c>
      <c r="E8607" s="37" t="n">
        <v>0</v>
      </c>
      <c r="F8607" s="37" t="n">
        <v>1</v>
      </c>
      <c r="G8607" s="37" t="n">
        <v>0</v>
      </c>
      <c r="H8607" s="37" t="n">
        <v>1</v>
      </c>
      <c r="I8607" s="37" t="n">
        <v>21</v>
      </c>
      <c r="J8607" s="40" t="n">
        <f aca="false">IF(C8607=0,"",D8607/C8607)</f>
        <v>0.954545454545455</v>
      </c>
    </row>
    <row r="8608" customFormat="false" ht="15" hidden="false" customHeight="false" outlineLevel="0" collapsed="false">
      <c r="A8608" s="37" t="s">
        <v>1522</v>
      </c>
      <c r="B8608" s="37" t="s">
        <v>276</v>
      </c>
      <c r="C8608" s="37" t="n">
        <v>22</v>
      </c>
      <c r="D8608" s="37" t="n">
        <v>20</v>
      </c>
      <c r="E8608" s="37" t="n">
        <v>0</v>
      </c>
      <c r="F8608" s="37" t="n">
        <v>1</v>
      </c>
      <c r="G8608" s="37" t="n">
        <v>0</v>
      </c>
      <c r="H8608" s="37" t="n">
        <v>0</v>
      </c>
      <c r="I8608" s="37" t="n">
        <v>6</v>
      </c>
      <c r="J8608" s="40" t="n">
        <f aca="false">IF(C8608=0,"",D8608/C8608)</f>
        <v>0.909090909090909</v>
      </c>
    </row>
    <row r="8609" customFormat="false" ht="15" hidden="false" customHeight="false" outlineLevel="0" collapsed="false">
      <c r="A8609" s="37" t="s">
        <v>1522</v>
      </c>
      <c r="B8609" s="37" t="s">
        <v>277</v>
      </c>
      <c r="C8609" s="37" t="n">
        <v>22</v>
      </c>
      <c r="D8609" s="37" t="n">
        <v>20</v>
      </c>
      <c r="E8609" s="37" t="n">
        <v>1</v>
      </c>
      <c r="F8609" s="37" t="n">
        <v>0</v>
      </c>
      <c r="G8609" s="37" t="n">
        <v>0</v>
      </c>
      <c r="H8609" s="37" t="n">
        <v>3</v>
      </c>
      <c r="I8609" s="37" t="n">
        <v>2</v>
      </c>
      <c r="J8609" s="40" t="n">
        <f aca="false">IF(C8609=0,"",D8609/C8609)</f>
        <v>0.909090909090909</v>
      </c>
    </row>
    <row r="8610" customFormat="false" ht="15" hidden="false" customHeight="false" outlineLevel="0" collapsed="false">
      <c r="A8610" s="37" t="s">
        <v>1522</v>
      </c>
      <c r="B8610" s="37" t="s">
        <v>278</v>
      </c>
      <c r="C8610" s="37" t="n">
        <v>22</v>
      </c>
      <c r="D8610" s="37" t="n">
        <v>22</v>
      </c>
      <c r="E8610" s="37" t="n">
        <v>0</v>
      </c>
      <c r="F8610" s="37" t="n">
        <v>2</v>
      </c>
      <c r="G8610" s="37" t="n">
        <v>0</v>
      </c>
      <c r="H8610" s="37" t="n">
        <v>3</v>
      </c>
      <c r="I8610" s="37" t="n">
        <v>6</v>
      </c>
      <c r="J8610" s="40" t="n">
        <f aca="false">IF(C8610=0,"",D8610/C8610)</f>
        <v>1</v>
      </c>
    </row>
    <row r="8611" customFormat="false" ht="15" hidden="false" customHeight="false" outlineLevel="0" collapsed="false">
      <c r="A8611" s="37" t="s">
        <v>1522</v>
      </c>
      <c r="B8611" s="37" t="s">
        <v>279</v>
      </c>
      <c r="C8611" s="37" t="n">
        <v>22</v>
      </c>
      <c r="D8611" s="37" t="n">
        <v>18</v>
      </c>
      <c r="E8611" s="37" t="n">
        <v>0</v>
      </c>
      <c r="F8611" s="37" t="n">
        <v>0</v>
      </c>
      <c r="G8611" s="37" t="n">
        <v>0</v>
      </c>
      <c r="H8611" s="37" t="n">
        <v>2</v>
      </c>
      <c r="I8611" s="37" t="n">
        <v>4</v>
      </c>
      <c r="J8611" s="40" t="n">
        <f aca="false">IF(C8611=0,"",D8611/C8611)</f>
        <v>0.818181818181818</v>
      </c>
    </row>
    <row r="8612" customFormat="false" ht="15" hidden="false" customHeight="false" outlineLevel="0" collapsed="false">
      <c r="A8612" s="37" t="s">
        <v>1522</v>
      </c>
      <c r="B8612" s="37" t="s">
        <v>280</v>
      </c>
      <c r="C8612" s="37" t="n">
        <v>22</v>
      </c>
      <c r="D8612" s="37" t="n">
        <v>21</v>
      </c>
      <c r="E8612" s="37" t="n">
        <v>2</v>
      </c>
      <c r="F8612" s="37" t="n">
        <v>0</v>
      </c>
      <c r="G8612" s="37" t="n">
        <v>0</v>
      </c>
      <c r="H8612" s="37" t="n">
        <v>1</v>
      </c>
      <c r="I8612" s="37" t="n">
        <v>6</v>
      </c>
      <c r="J8612" s="40" t="n">
        <f aca="false">IF(C8612=0,"",D8612/C8612)</f>
        <v>0.954545454545455</v>
      </c>
    </row>
    <row r="8613" customFormat="false" ht="15" hidden="false" customHeight="false" outlineLevel="0" collapsed="false">
      <c r="A8613" s="37" t="s">
        <v>1522</v>
      </c>
      <c r="B8613" s="37" t="s">
        <v>281</v>
      </c>
      <c r="C8613" s="37" t="n">
        <v>22</v>
      </c>
      <c r="D8613" s="37" t="n">
        <v>19</v>
      </c>
      <c r="E8613" s="37" t="n">
        <v>1</v>
      </c>
      <c r="F8613" s="37" t="n">
        <v>0</v>
      </c>
      <c r="G8613" s="37" t="n">
        <v>0</v>
      </c>
      <c r="H8613" s="37" t="n">
        <v>1</v>
      </c>
      <c r="I8613" s="37" t="n">
        <v>25</v>
      </c>
      <c r="J8613" s="40" t="n">
        <f aca="false">IF(C8613=0,"",D8613/C8613)</f>
        <v>0.863636363636364</v>
      </c>
    </row>
    <row r="8614" customFormat="false" ht="15" hidden="false" customHeight="false" outlineLevel="0" collapsed="false">
      <c r="A8614" s="37" t="s">
        <v>1523</v>
      </c>
      <c r="B8614" s="37" t="s">
        <v>270</v>
      </c>
      <c r="C8614" s="37" t="n">
        <v>22</v>
      </c>
      <c r="D8614" s="37" t="n">
        <v>21</v>
      </c>
      <c r="E8614" s="37" t="n">
        <v>0</v>
      </c>
      <c r="F8614" s="37" t="n">
        <v>1</v>
      </c>
      <c r="G8614" s="37" t="n">
        <v>0</v>
      </c>
      <c r="H8614" s="37" t="n">
        <v>2</v>
      </c>
      <c r="I8614" s="37" t="n">
        <v>10</v>
      </c>
      <c r="J8614" s="40" t="n">
        <f aca="false">IF(C8614=0,"",D8614/C8614)</f>
        <v>0.954545454545455</v>
      </c>
    </row>
    <row r="8615" customFormat="false" ht="15" hidden="false" customHeight="false" outlineLevel="0" collapsed="false">
      <c r="A8615" s="37" t="s">
        <v>1523</v>
      </c>
      <c r="B8615" s="37" t="s">
        <v>271</v>
      </c>
      <c r="C8615" s="37" t="n">
        <v>22</v>
      </c>
      <c r="D8615" s="37" t="n">
        <v>20</v>
      </c>
      <c r="E8615" s="37" t="n">
        <v>0</v>
      </c>
      <c r="F8615" s="37" t="n">
        <v>1</v>
      </c>
      <c r="G8615" s="37" t="n">
        <v>0</v>
      </c>
      <c r="H8615" s="37" t="n">
        <v>1</v>
      </c>
      <c r="I8615" s="37" t="n">
        <v>1</v>
      </c>
      <c r="J8615" s="40" t="n">
        <f aca="false">IF(C8615=0,"",D8615/C8615)</f>
        <v>0.909090909090909</v>
      </c>
    </row>
    <row r="8616" customFormat="false" ht="15" hidden="false" customHeight="false" outlineLevel="0" collapsed="false">
      <c r="A8616" s="37" t="s">
        <v>1523</v>
      </c>
      <c r="B8616" s="37" t="s">
        <v>272</v>
      </c>
      <c r="C8616" s="37" t="n">
        <v>22</v>
      </c>
      <c r="D8616" s="37" t="n">
        <v>21</v>
      </c>
      <c r="E8616" s="37" t="n">
        <v>0</v>
      </c>
      <c r="F8616" s="37" t="n">
        <v>1</v>
      </c>
      <c r="G8616" s="37" t="n">
        <v>1</v>
      </c>
      <c r="H8616" s="37" t="n">
        <v>0</v>
      </c>
      <c r="I8616" s="37" t="n">
        <v>0</v>
      </c>
      <c r="J8616" s="40" t="n">
        <f aca="false">IF(C8616=0,"",D8616/C8616)</f>
        <v>0.954545454545455</v>
      </c>
    </row>
    <row r="8617" customFormat="false" ht="15" hidden="false" customHeight="false" outlineLevel="0" collapsed="false">
      <c r="A8617" s="37" t="s">
        <v>1523</v>
      </c>
      <c r="B8617" s="37" t="s">
        <v>273</v>
      </c>
      <c r="C8617" s="37" t="n">
        <v>22</v>
      </c>
      <c r="D8617" s="37" t="n">
        <v>21</v>
      </c>
      <c r="E8617" s="37" t="n">
        <v>4</v>
      </c>
      <c r="F8617" s="37" t="n">
        <v>0</v>
      </c>
      <c r="G8617" s="37" t="n">
        <v>0</v>
      </c>
      <c r="H8617" s="37" t="n">
        <v>1</v>
      </c>
      <c r="I8617" s="37" t="n">
        <v>1</v>
      </c>
      <c r="J8617" s="40" t="n">
        <f aca="false">IF(C8617=0,"",D8617/C8617)</f>
        <v>0.954545454545455</v>
      </c>
    </row>
    <row r="8618" customFormat="false" ht="15" hidden="false" customHeight="false" outlineLevel="0" collapsed="false">
      <c r="A8618" s="37" t="s">
        <v>1523</v>
      </c>
      <c r="B8618" s="37" t="s">
        <v>274</v>
      </c>
      <c r="C8618" s="37" t="n">
        <v>22</v>
      </c>
      <c r="D8618" s="37" t="n">
        <v>21</v>
      </c>
      <c r="E8618" s="37" t="n">
        <v>2</v>
      </c>
      <c r="F8618" s="37" t="n">
        <v>0</v>
      </c>
      <c r="G8618" s="37" t="n">
        <v>1</v>
      </c>
      <c r="H8618" s="37" t="n">
        <v>1</v>
      </c>
      <c r="I8618" s="37" t="n">
        <v>0</v>
      </c>
      <c r="J8618" s="40" t="n">
        <f aca="false">IF(C8618=0,"",D8618/C8618)</f>
        <v>0.954545454545455</v>
      </c>
    </row>
    <row r="8619" customFormat="false" ht="15" hidden="false" customHeight="false" outlineLevel="0" collapsed="false">
      <c r="A8619" s="37" t="s">
        <v>1523</v>
      </c>
      <c r="B8619" s="37" t="s">
        <v>275</v>
      </c>
      <c r="C8619" s="37" t="n">
        <v>22</v>
      </c>
      <c r="D8619" s="37" t="n">
        <v>20</v>
      </c>
      <c r="E8619" s="37" t="n">
        <v>0</v>
      </c>
      <c r="F8619" s="37" t="n">
        <v>0</v>
      </c>
      <c r="G8619" s="37" t="n">
        <v>0</v>
      </c>
      <c r="H8619" s="37" t="n">
        <v>4</v>
      </c>
      <c r="I8619" s="37" t="n">
        <v>1</v>
      </c>
      <c r="J8619" s="40" t="n">
        <f aca="false">IF(C8619=0,"",D8619/C8619)</f>
        <v>0.909090909090909</v>
      </c>
    </row>
    <row r="8620" customFormat="false" ht="15" hidden="false" customHeight="false" outlineLevel="0" collapsed="false">
      <c r="A8620" s="37" t="s">
        <v>1523</v>
      </c>
      <c r="B8620" s="37" t="s">
        <v>276</v>
      </c>
      <c r="C8620" s="37" t="n">
        <v>22</v>
      </c>
      <c r="D8620" s="37" t="n">
        <v>22</v>
      </c>
      <c r="E8620" s="37" t="n">
        <v>0</v>
      </c>
      <c r="F8620" s="37" t="n">
        <v>0</v>
      </c>
      <c r="G8620" s="37" t="n">
        <v>1</v>
      </c>
      <c r="H8620" s="37" t="n">
        <v>1</v>
      </c>
      <c r="I8620" s="37" t="n">
        <v>0</v>
      </c>
      <c r="J8620" s="40" t="n">
        <f aca="false">IF(C8620=0,"",D8620/C8620)</f>
        <v>1</v>
      </c>
    </row>
    <row r="8621" customFormat="false" ht="15" hidden="false" customHeight="false" outlineLevel="0" collapsed="false">
      <c r="A8621" s="37" t="s">
        <v>1523</v>
      </c>
      <c r="B8621" s="37" t="s">
        <v>277</v>
      </c>
      <c r="C8621" s="37" t="n">
        <v>22</v>
      </c>
      <c r="D8621" s="37" t="n">
        <v>19</v>
      </c>
      <c r="E8621" s="37" t="n">
        <v>2</v>
      </c>
      <c r="F8621" s="37" t="n">
        <v>1</v>
      </c>
      <c r="G8621" s="37" t="n">
        <v>0</v>
      </c>
      <c r="H8621" s="37" t="n">
        <v>1</v>
      </c>
      <c r="I8621" s="37" t="n">
        <v>5</v>
      </c>
      <c r="J8621" s="40" t="n">
        <f aca="false">IF(C8621=0,"",D8621/C8621)</f>
        <v>0.863636363636364</v>
      </c>
    </row>
    <row r="8622" customFormat="false" ht="15" hidden="false" customHeight="false" outlineLevel="0" collapsed="false">
      <c r="A8622" s="37" t="s">
        <v>1523</v>
      </c>
      <c r="B8622" s="37" t="s">
        <v>278</v>
      </c>
      <c r="C8622" s="37" t="n">
        <v>22</v>
      </c>
      <c r="D8622" s="37" t="n">
        <v>21</v>
      </c>
      <c r="E8622" s="37" t="n">
        <v>1</v>
      </c>
      <c r="F8622" s="37" t="n">
        <v>2</v>
      </c>
      <c r="G8622" s="37" t="n">
        <v>0</v>
      </c>
      <c r="H8622" s="37" t="n">
        <v>1</v>
      </c>
      <c r="I8622" s="37" t="n">
        <v>2</v>
      </c>
      <c r="J8622" s="40" t="n">
        <f aca="false">IF(C8622=0,"",D8622/C8622)</f>
        <v>0.954545454545455</v>
      </c>
    </row>
    <row r="8623" customFormat="false" ht="15" hidden="false" customHeight="false" outlineLevel="0" collapsed="false">
      <c r="A8623" s="37" t="s">
        <v>1523</v>
      </c>
      <c r="B8623" s="37" t="s">
        <v>279</v>
      </c>
      <c r="C8623" s="37" t="n">
        <v>22</v>
      </c>
      <c r="D8623" s="37" t="n">
        <v>20</v>
      </c>
      <c r="E8623" s="37" t="n">
        <v>0</v>
      </c>
      <c r="F8623" s="37" t="n">
        <v>2</v>
      </c>
      <c r="G8623" s="37" t="n">
        <v>1</v>
      </c>
      <c r="H8623" s="37" t="n">
        <v>1</v>
      </c>
      <c r="I8623" s="37" t="n">
        <v>1</v>
      </c>
      <c r="J8623" s="40" t="n">
        <f aca="false">IF(C8623=0,"",D8623/C8623)</f>
        <v>0.909090909090909</v>
      </c>
    </row>
    <row r="8624" customFormat="false" ht="15" hidden="false" customHeight="false" outlineLevel="0" collapsed="false">
      <c r="A8624" s="37" t="s">
        <v>1523</v>
      </c>
      <c r="B8624" s="37" t="s">
        <v>280</v>
      </c>
      <c r="C8624" s="37" t="n">
        <v>22</v>
      </c>
      <c r="D8624" s="37" t="n">
        <v>19</v>
      </c>
      <c r="E8624" s="37" t="n">
        <v>0</v>
      </c>
      <c r="F8624" s="37" t="n">
        <v>0</v>
      </c>
      <c r="G8624" s="37" t="n">
        <v>1</v>
      </c>
      <c r="H8624" s="37" t="n">
        <v>0</v>
      </c>
      <c r="I8624" s="37" t="n">
        <v>0</v>
      </c>
      <c r="J8624" s="40" t="n">
        <f aca="false">IF(C8624=0,"",D8624/C8624)</f>
        <v>0.863636363636364</v>
      </c>
    </row>
    <row r="8625" customFormat="false" ht="15" hidden="false" customHeight="false" outlineLevel="0" collapsed="false">
      <c r="A8625" s="37" t="s">
        <v>1523</v>
      </c>
      <c r="B8625" s="37" t="s">
        <v>281</v>
      </c>
      <c r="C8625" s="37" t="n">
        <v>22</v>
      </c>
      <c r="D8625" s="37" t="n">
        <v>19</v>
      </c>
      <c r="E8625" s="37" t="n">
        <v>0</v>
      </c>
      <c r="F8625" s="37" t="n">
        <v>1</v>
      </c>
      <c r="G8625" s="37" t="n">
        <v>0</v>
      </c>
      <c r="H8625" s="37" t="n">
        <v>2</v>
      </c>
      <c r="I8625" s="37" t="n">
        <v>0</v>
      </c>
      <c r="J8625" s="40" t="n">
        <f aca="false">IF(C8625=0,"",D8625/C8625)</f>
        <v>0.863636363636364</v>
      </c>
    </row>
    <row r="8626" customFormat="false" ht="15" hidden="false" customHeight="false" outlineLevel="0" collapsed="false">
      <c r="A8626" s="37" t="s">
        <v>1524</v>
      </c>
      <c r="B8626" s="37" t="s">
        <v>270</v>
      </c>
      <c r="C8626" s="37" t="n">
        <v>22</v>
      </c>
      <c r="D8626" s="37" t="n">
        <v>21</v>
      </c>
      <c r="E8626" s="37" t="n">
        <v>0</v>
      </c>
      <c r="F8626" s="37" t="n">
        <v>0</v>
      </c>
      <c r="G8626" s="37" t="n">
        <v>3</v>
      </c>
      <c r="H8626" s="37" t="n">
        <v>0</v>
      </c>
      <c r="I8626" s="37" t="n">
        <v>5</v>
      </c>
      <c r="J8626" s="40" t="n">
        <f aca="false">IF(C8626=0,"",D8626/C8626)</f>
        <v>0.954545454545455</v>
      </c>
    </row>
    <row r="8627" customFormat="false" ht="15" hidden="false" customHeight="false" outlineLevel="0" collapsed="false">
      <c r="A8627" s="37" t="s">
        <v>1524</v>
      </c>
      <c r="B8627" s="37" t="s">
        <v>271</v>
      </c>
      <c r="C8627" s="37" t="n">
        <v>22</v>
      </c>
      <c r="D8627" s="37" t="n">
        <v>19</v>
      </c>
      <c r="E8627" s="37" t="n">
        <v>2</v>
      </c>
      <c r="F8627" s="37" t="n">
        <v>0</v>
      </c>
      <c r="G8627" s="37" t="n">
        <v>0</v>
      </c>
      <c r="H8627" s="37" t="n">
        <v>3</v>
      </c>
      <c r="I8627" s="37" t="n">
        <v>0</v>
      </c>
      <c r="J8627" s="40" t="n">
        <f aca="false">IF(C8627=0,"",D8627/C8627)</f>
        <v>0.863636363636364</v>
      </c>
    </row>
    <row r="8628" customFormat="false" ht="15" hidden="false" customHeight="false" outlineLevel="0" collapsed="false">
      <c r="A8628" s="37" t="s">
        <v>1524</v>
      </c>
      <c r="B8628" s="37" t="s">
        <v>272</v>
      </c>
      <c r="C8628" s="37" t="n">
        <v>22</v>
      </c>
      <c r="D8628" s="37" t="n">
        <v>19</v>
      </c>
      <c r="E8628" s="37" t="n">
        <v>2</v>
      </c>
      <c r="F8628" s="37" t="n">
        <v>1</v>
      </c>
      <c r="G8628" s="37" t="n">
        <v>2</v>
      </c>
      <c r="H8628" s="37" t="n">
        <v>3</v>
      </c>
      <c r="I8628" s="37" t="n">
        <v>1</v>
      </c>
      <c r="J8628" s="40" t="n">
        <f aca="false">IF(C8628=0,"",D8628/C8628)</f>
        <v>0.863636363636364</v>
      </c>
    </row>
    <row r="8629" customFormat="false" ht="15" hidden="false" customHeight="false" outlineLevel="0" collapsed="false">
      <c r="A8629" s="37" t="s">
        <v>1524</v>
      </c>
      <c r="B8629" s="37" t="s">
        <v>273</v>
      </c>
      <c r="C8629" s="37" t="n">
        <v>22</v>
      </c>
      <c r="D8629" s="37" t="n">
        <v>18</v>
      </c>
      <c r="E8629" s="37" t="n">
        <v>1</v>
      </c>
      <c r="F8629" s="37" t="n">
        <v>0</v>
      </c>
      <c r="G8629" s="37" t="n">
        <v>2</v>
      </c>
      <c r="H8629" s="37" t="n">
        <v>2</v>
      </c>
      <c r="I8629" s="37" t="n">
        <v>4</v>
      </c>
      <c r="J8629" s="40" t="n">
        <f aca="false">IF(C8629=0,"",D8629/C8629)</f>
        <v>0.818181818181818</v>
      </c>
    </row>
    <row r="8630" customFormat="false" ht="15" hidden="false" customHeight="false" outlineLevel="0" collapsed="false">
      <c r="A8630" s="37" t="s">
        <v>1524</v>
      </c>
      <c r="B8630" s="37" t="s">
        <v>274</v>
      </c>
      <c r="C8630" s="37" t="n">
        <v>22</v>
      </c>
      <c r="D8630" s="37" t="n">
        <v>19</v>
      </c>
      <c r="E8630" s="37" t="n">
        <v>1</v>
      </c>
      <c r="F8630" s="37" t="n">
        <v>0</v>
      </c>
      <c r="G8630" s="37" t="n">
        <v>1</v>
      </c>
      <c r="H8630" s="37" t="n">
        <v>1</v>
      </c>
      <c r="I8630" s="37" t="n">
        <v>1</v>
      </c>
      <c r="J8630" s="40" t="n">
        <f aca="false">IF(C8630=0,"",D8630/C8630)</f>
        <v>0.863636363636364</v>
      </c>
    </row>
    <row r="8631" customFormat="false" ht="15" hidden="false" customHeight="false" outlineLevel="0" collapsed="false">
      <c r="A8631" s="37" t="s">
        <v>1524</v>
      </c>
      <c r="B8631" s="37" t="s">
        <v>275</v>
      </c>
      <c r="C8631" s="37" t="n">
        <v>22</v>
      </c>
      <c r="D8631" s="37" t="n">
        <v>19</v>
      </c>
      <c r="E8631" s="37" t="n">
        <v>1</v>
      </c>
      <c r="F8631" s="37" t="n">
        <v>0</v>
      </c>
      <c r="G8631" s="37" t="n">
        <v>2</v>
      </c>
      <c r="H8631" s="37" t="n">
        <v>1</v>
      </c>
      <c r="I8631" s="37" t="n">
        <v>1</v>
      </c>
      <c r="J8631" s="40" t="n">
        <f aca="false">IF(C8631=0,"",D8631/C8631)</f>
        <v>0.863636363636364</v>
      </c>
    </row>
    <row r="8632" customFormat="false" ht="15" hidden="false" customHeight="false" outlineLevel="0" collapsed="false">
      <c r="A8632" s="37" t="s">
        <v>1524</v>
      </c>
      <c r="B8632" s="37" t="s">
        <v>276</v>
      </c>
      <c r="C8632" s="37" t="n">
        <v>22</v>
      </c>
      <c r="D8632" s="37" t="n">
        <v>19</v>
      </c>
      <c r="E8632" s="37" t="n">
        <v>2</v>
      </c>
      <c r="F8632" s="37" t="n">
        <v>0</v>
      </c>
      <c r="G8632" s="37" t="n">
        <v>2</v>
      </c>
      <c r="H8632" s="37" t="n">
        <v>0</v>
      </c>
      <c r="I8632" s="37" t="n">
        <v>1</v>
      </c>
      <c r="J8632" s="40" t="n">
        <f aca="false">IF(C8632=0,"",D8632/C8632)</f>
        <v>0.863636363636364</v>
      </c>
    </row>
    <row r="8633" customFormat="false" ht="15" hidden="false" customHeight="false" outlineLevel="0" collapsed="false">
      <c r="A8633" s="37" t="s">
        <v>1524</v>
      </c>
      <c r="B8633" s="37" t="s">
        <v>277</v>
      </c>
      <c r="C8633" s="37" t="n">
        <v>22</v>
      </c>
      <c r="D8633" s="37" t="n">
        <v>19</v>
      </c>
      <c r="E8633" s="37" t="n">
        <v>1</v>
      </c>
      <c r="F8633" s="37" t="n">
        <v>0</v>
      </c>
      <c r="G8633" s="37" t="n">
        <v>2</v>
      </c>
      <c r="H8633" s="37" t="n">
        <v>2</v>
      </c>
      <c r="I8633" s="37" t="n">
        <v>0</v>
      </c>
      <c r="J8633" s="40" t="n">
        <f aca="false">IF(C8633=0,"",D8633/C8633)</f>
        <v>0.863636363636364</v>
      </c>
    </row>
    <row r="8634" customFormat="false" ht="15" hidden="false" customHeight="false" outlineLevel="0" collapsed="false">
      <c r="A8634" s="37" t="s">
        <v>1525</v>
      </c>
      <c r="B8634" s="37" t="s">
        <v>270</v>
      </c>
      <c r="C8634" s="37" t="n">
        <v>22</v>
      </c>
      <c r="D8634" s="37" t="n">
        <v>21</v>
      </c>
      <c r="E8634" s="37" t="n">
        <v>0</v>
      </c>
      <c r="F8634" s="37" t="n">
        <v>0</v>
      </c>
      <c r="G8634" s="37" t="n">
        <v>0</v>
      </c>
      <c r="H8634" s="37" t="n">
        <v>2</v>
      </c>
      <c r="I8634" s="37" t="n">
        <v>0</v>
      </c>
      <c r="J8634" s="40" t="n">
        <f aca="false">IF(C8634=0,"",D8634/C8634)</f>
        <v>0.954545454545455</v>
      </c>
    </row>
    <row r="8635" customFormat="false" ht="15" hidden="false" customHeight="false" outlineLevel="0" collapsed="false">
      <c r="A8635" s="37" t="s">
        <v>1525</v>
      </c>
      <c r="B8635" s="37" t="s">
        <v>271</v>
      </c>
      <c r="C8635" s="37" t="n">
        <v>22</v>
      </c>
      <c r="D8635" s="37" t="n">
        <v>20</v>
      </c>
      <c r="E8635" s="37" t="n">
        <v>2</v>
      </c>
      <c r="F8635" s="37" t="n">
        <v>0</v>
      </c>
      <c r="G8635" s="37" t="n">
        <v>1</v>
      </c>
      <c r="H8635" s="37" t="n">
        <v>2</v>
      </c>
      <c r="I8635" s="37" t="n">
        <v>1</v>
      </c>
      <c r="J8635" s="40" t="n">
        <f aca="false">IF(C8635=0,"",D8635/C8635)</f>
        <v>0.909090909090909</v>
      </c>
    </row>
    <row r="8636" customFormat="false" ht="15" hidden="false" customHeight="false" outlineLevel="0" collapsed="false">
      <c r="A8636" s="37" t="s">
        <v>1525</v>
      </c>
      <c r="B8636" s="37" t="s">
        <v>272</v>
      </c>
      <c r="C8636" s="37" t="n">
        <v>22</v>
      </c>
      <c r="D8636" s="37" t="n">
        <v>20</v>
      </c>
      <c r="E8636" s="37" t="n">
        <v>0</v>
      </c>
      <c r="F8636" s="37" t="n">
        <v>0</v>
      </c>
      <c r="G8636" s="37" t="n">
        <v>1</v>
      </c>
      <c r="H8636" s="37" t="n">
        <v>0</v>
      </c>
      <c r="I8636" s="37" t="n">
        <v>0</v>
      </c>
      <c r="J8636" s="40" t="n">
        <f aca="false">IF(C8636=0,"",D8636/C8636)</f>
        <v>0.909090909090909</v>
      </c>
    </row>
    <row r="8637" customFormat="false" ht="15" hidden="false" customHeight="false" outlineLevel="0" collapsed="false">
      <c r="A8637" s="37" t="s">
        <v>1525</v>
      </c>
      <c r="B8637" s="37" t="s">
        <v>273</v>
      </c>
      <c r="C8637" s="37" t="n">
        <v>22</v>
      </c>
      <c r="D8637" s="37" t="n">
        <v>19</v>
      </c>
      <c r="E8637" s="37" t="n">
        <v>1</v>
      </c>
      <c r="F8637" s="37" t="n">
        <v>0</v>
      </c>
      <c r="G8637" s="37" t="n">
        <v>0</v>
      </c>
      <c r="H8637" s="37" t="n">
        <v>1</v>
      </c>
      <c r="I8637" s="37" t="n">
        <v>2</v>
      </c>
      <c r="J8637" s="40" t="n">
        <f aca="false">IF(C8637=0,"",D8637/C8637)</f>
        <v>0.863636363636364</v>
      </c>
    </row>
    <row r="8638" customFormat="false" ht="15" hidden="false" customHeight="false" outlineLevel="0" collapsed="false">
      <c r="A8638" s="37" t="s">
        <v>1525</v>
      </c>
      <c r="B8638" s="37" t="s">
        <v>274</v>
      </c>
      <c r="C8638" s="37" t="n">
        <v>22</v>
      </c>
      <c r="D8638" s="37" t="n">
        <v>20</v>
      </c>
      <c r="E8638" s="37" t="n">
        <v>1</v>
      </c>
      <c r="F8638" s="37" t="n">
        <v>0</v>
      </c>
      <c r="G8638" s="37" t="n">
        <v>0</v>
      </c>
      <c r="H8638" s="37" t="n">
        <v>2</v>
      </c>
      <c r="I8638" s="37" t="n">
        <v>1</v>
      </c>
      <c r="J8638" s="40" t="n">
        <f aca="false">IF(C8638=0,"",D8638/C8638)</f>
        <v>0.909090909090909</v>
      </c>
    </row>
    <row r="8639" customFormat="false" ht="15" hidden="false" customHeight="false" outlineLevel="0" collapsed="false">
      <c r="A8639" s="37" t="s">
        <v>1525</v>
      </c>
      <c r="B8639" s="37" t="s">
        <v>275</v>
      </c>
      <c r="C8639" s="37" t="n">
        <v>22</v>
      </c>
      <c r="D8639" s="37" t="n">
        <v>20</v>
      </c>
      <c r="E8639" s="37" t="n">
        <v>1</v>
      </c>
      <c r="F8639" s="37" t="n">
        <v>1</v>
      </c>
      <c r="G8639" s="37" t="n">
        <v>1</v>
      </c>
      <c r="H8639" s="37" t="n">
        <v>3</v>
      </c>
      <c r="I8639" s="37" t="n">
        <v>1</v>
      </c>
      <c r="J8639" s="40" t="n">
        <f aca="false">IF(C8639=0,"",D8639/C8639)</f>
        <v>0.909090909090909</v>
      </c>
    </row>
    <row r="8640" customFormat="false" ht="15" hidden="false" customHeight="false" outlineLevel="0" collapsed="false">
      <c r="A8640" s="37" t="s">
        <v>1525</v>
      </c>
      <c r="B8640" s="37" t="s">
        <v>276</v>
      </c>
      <c r="C8640" s="37" t="n">
        <v>22</v>
      </c>
      <c r="D8640" s="37" t="n">
        <v>21</v>
      </c>
      <c r="E8640" s="37" t="n">
        <v>2</v>
      </c>
      <c r="F8640" s="37" t="n">
        <v>0</v>
      </c>
      <c r="G8640" s="37" t="n">
        <v>1</v>
      </c>
      <c r="H8640" s="37" t="n">
        <v>1</v>
      </c>
      <c r="I8640" s="37" t="n">
        <v>0</v>
      </c>
      <c r="J8640" s="40" t="n">
        <f aca="false">IF(C8640=0,"",D8640/C8640)</f>
        <v>0.954545454545455</v>
      </c>
    </row>
    <row r="8641" customFormat="false" ht="15" hidden="false" customHeight="false" outlineLevel="0" collapsed="false">
      <c r="A8641" s="37" t="s">
        <v>1525</v>
      </c>
      <c r="B8641" s="37" t="s">
        <v>277</v>
      </c>
      <c r="C8641" s="37" t="n">
        <v>22</v>
      </c>
      <c r="D8641" s="37" t="n">
        <v>22</v>
      </c>
      <c r="E8641" s="37" t="n">
        <v>1</v>
      </c>
      <c r="F8641" s="37" t="n">
        <v>1</v>
      </c>
      <c r="G8641" s="37" t="n">
        <v>0</v>
      </c>
      <c r="H8641" s="37" t="n">
        <v>1</v>
      </c>
      <c r="I8641" s="37" t="n">
        <v>0</v>
      </c>
      <c r="J8641" s="40" t="n">
        <f aca="false">IF(C8641=0,"",D8641/C8641)</f>
        <v>1</v>
      </c>
    </row>
    <row r="8642" customFormat="false" ht="15" hidden="false" customHeight="false" outlineLevel="0" collapsed="false">
      <c r="A8642" s="37" t="s">
        <v>1525</v>
      </c>
      <c r="B8642" s="37" t="s">
        <v>278</v>
      </c>
      <c r="C8642" s="37" t="n">
        <v>22</v>
      </c>
      <c r="D8642" s="37" t="n">
        <v>22</v>
      </c>
      <c r="E8642" s="37" t="n">
        <v>0</v>
      </c>
      <c r="F8642" s="37" t="n">
        <v>0</v>
      </c>
      <c r="G8642" s="37" t="n">
        <v>0</v>
      </c>
      <c r="H8642" s="37" t="n">
        <v>1</v>
      </c>
      <c r="I8642" s="37" t="n">
        <v>1</v>
      </c>
      <c r="J8642" s="40" t="n">
        <f aca="false">IF(C8642=0,"",D8642/C8642)</f>
        <v>1</v>
      </c>
    </row>
    <row r="8643" customFormat="false" ht="15" hidden="false" customHeight="false" outlineLevel="0" collapsed="false">
      <c r="A8643" s="37" t="s">
        <v>1525</v>
      </c>
      <c r="B8643" s="37" t="s">
        <v>279</v>
      </c>
      <c r="C8643" s="37" t="n">
        <v>22</v>
      </c>
      <c r="D8643" s="37" t="n">
        <v>21</v>
      </c>
      <c r="E8643" s="37" t="n">
        <v>0</v>
      </c>
      <c r="F8643" s="37" t="n">
        <v>1</v>
      </c>
      <c r="G8643" s="37" t="n">
        <v>0</v>
      </c>
      <c r="H8643" s="37" t="n">
        <v>0</v>
      </c>
      <c r="I8643" s="37" t="n">
        <v>0</v>
      </c>
      <c r="J8643" s="40" t="n">
        <f aca="false">IF(C8643=0,"",D8643/C8643)</f>
        <v>0.954545454545455</v>
      </c>
    </row>
    <row r="8644" customFormat="false" ht="15" hidden="false" customHeight="false" outlineLevel="0" collapsed="false">
      <c r="A8644" s="37" t="s">
        <v>1525</v>
      </c>
      <c r="B8644" s="37" t="s">
        <v>280</v>
      </c>
      <c r="C8644" s="37" t="n">
        <v>22</v>
      </c>
      <c r="D8644" s="37" t="n">
        <v>22</v>
      </c>
      <c r="E8644" s="37" t="n">
        <v>0</v>
      </c>
      <c r="F8644" s="37" t="n">
        <v>0</v>
      </c>
      <c r="G8644" s="37" t="n">
        <v>0</v>
      </c>
      <c r="H8644" s="37" t="n">
        <v>1</v>
      </c>
      <c r="I8644" s="37" t="n">
        <v>1</v>
      </c>
      <c r="J8644" s="40" t="n">
        <f aca="false">IF(C8644=0,"",D8644/C8644)</f>
        <v>1</v>
      </c>
    </row>
    <row r="8645" customFormat="false" ht="15" hidden="false" customHeight="false" outlineLevel="0" collapsed="false">
      <c r="A8645" s="37" t="s">
        <v>1525</v>
      </c>
      <c r="B8645" s="37" t="s">
        <v>281</v>
      </c>
      <c r="C8645" s="37" t="n">
        <v>22</v>
      </c>
      <c r="D8645" s="37" t="n">
        <v>21</v>
      </c>
      <c r="E8645" s="37" t="n">
        <v>0</v>
      </c>
      <c r="F8645" s="37" t="n">
        <v>1</v>
      </c>
      <c r="G8645" s="37" t="n">
        <v>1</v>
      </c>
      <c r="H8645" s="37" t="n">
        <v>2</v>
      </c>
      <c r="I8645" s="37" t="n">
        <v>0</v>
      </c>
      <c r="J8645" s="40" t="n">
        <f aca="false">IF(C8645=0,"",D8645/C8645)</f>
        <v>0.954545454545455</v>
      </c>
    </row>
    <row r="8646" customFormat="false" ht="15" hidden="false" customHeight="false" outlineLevel="0" collapsed="false">
      <c r="A8646" s="37" t="s">
        <v>1293</v>
      </c>
      <c r="B8646" s="37" t="s">
        <v>270</v>
      </c>
      <c r="C8646" s="37" t="n">
        <v>22</v>
      </c>
      <c r="D8646" s="37" t="n">
        <v>22</v>
      </c>
      <c r="E8646" s="37" t="n">
        <v>0</v>
      </c>
      <c r="F8646" s="37" t="n">
        <v>1</v>
      </c>
      <c r="G8646" s="37" t="n">
        <v>0</v>
      </c>
      <c r="H8646" s="37" t="n">
        <v>0</v>
      </c>
      <c r="I8646" s="37" t="n">
        <v>3</v>
      </c>
      <c r="J8646" s="40" t="n">
        <f aca="false">IF(C8646=0,"",D8646/C8646)</f>
        <v>1</v>
      </c>
    </row>
    <row r="8647" customFormat="false" ht="15" hidden="false" customHeight="false" outlineLevel="0" collapsed="false">
      <c r="A8647" s="37" t="s">
        <v>1293</v>
      </c>
      <c r="B8647" s="37" t="s">
        <v>271</v>
      </c>
      <c r="C8647" s="37" t="n">
        <v>22</v>
      </c>
      <c r="D8647" s="37" t="n">
        <v>21</v>
      </c>
      <c r="E8647" s="37" t="n">
        <v>1</v>
      </c>
      <c r="F8647" s="37" t="n">
        <v>1</v>
      </c>
      <c r="G8647" s="37" t="n">
        <v>0</v>
      </c>
      <c r="H8647" s="37" t="n">
        <v>0</v>
      </c>
      <c r="I8647" s="37" t="n">
        <v>6</v>
      </c>
      <c r="J8647" s="40" t="n">
        <f aca="false">IF(C8647=0,"",D8647/C8647)</f>
        <v>0.954545454545455</v>
      </c>
    </row>
    <row r="8648" customFormat="false" ht="15" hidden="false" customHeight="false" outlineLevel="0" collapsed="false">
      <c r="A8648" s="37" t="s">
        <v>1293</v>
      </c>
      <c r="B8648" s="37" t="s">
        <v>272</v>
      </c>
      <c r="C8648" s="37" t="n">
        <v>22</v>
      </c>
      <c r="D8648" s="37" t="n">
        <v>21</v>
      </c>
      <c r="E8648" s="37" t="n">
        <v>1</v>
      </c>
      <c r="F8648" s="37" t="n">
        <v>0</v>
      </c>
      <c r="G8648" s="37" t="n">
        <v>0</v>
      </c>
      <c r="H8648" s="37" t="n">
        <v>0</v>
      </c>
      <c r="I8648" s="37" t="n">
        <v>4</v>
      </c>
      <c r="J8648" s="40" t="n">
        <f aca="false">IF(C8648=0,"",D8648/C8648)</f>
        <v>0.954545454545455</v>
      </c>
    </row>
    <row r="8649" customFormat="false" ht="15" hidden="false" customHeight="false" outlineLevel="0" collapsed="false">
      <c r="A8649" s="37" t="s">
        <v>1293</v>
      </c>
      <c r="B8649" s="37" t="s">
        <v>273</v>
      </c>
      <c r="C8649" s="37" t="n">
        <v>22</v>
      </c>
      <c r="D8649" s="37" t="n">
        <v>20</v>
      </c>
      <c r="E8649" s="37" t="n">
        <v>1</v>
      </c>
      <c r="F8649" s="37" t="n">
        <v>2</v>
      </c>
      <c r="G8649" s="37" t="n">
        <v>0</v>
      </c>
      <c r="H8649" s="37" t="n">
        <v>0</v>
      </c>
      <c r="I8649" s="37" t="n">
        <v>4</v>
      </c>
      <c r="J8649" s="40" t="n">
        <f aca="false">IF(C8649=0,"",D8649/C8649)</f>
        <v>0.909090909090909</v>
      </c>
    </row>
    <row r="8650" customFormat="false" ht="15" hidden="false" customHeight="false" outlineLevel="0" collapsed="false">
      <c r="A8650" s="37" t="s">
        <v>1293</v>
      </c>
      <c r="B8650" s="37" t="s">
        <v>274</v>
      </c>
      <c r="C8650" s="37" t="n">
        <v>22</v>
      </c>
      <c r="D8650" s="37" t="n">
        <v>22</v>
      </c>
      <c r="E8650" s="37" t="n">
        <v>0</v>
      </c>
      <c r="F8650" s="37" t="n">
        <v>0</v>
      </c>
      <c r="G8650" s="37" t="n">
        <v>0</v>
      </c>
      <c r="H8650" s="37" t="n">
        <v>2</v>
      </c>
      <c r="I8650" s="37" t="n">
        <v>0</v>
      </c>
      <c r="J8650" s="40" t="n">
        <f aca="false">IF(C8650=0,"",D8650/C8650)</f>
        <v>1</v>
      </c>
    </row>
    <row r="8651" customFormat="false" ht="15" hidden="false" customHeight="false" outlineLevel="0" collapsed="false">
      <c r="A8651" s="37" t="s">
        <v>1293</v>
      </c>
      <c r="B8651" s="37" t="s">
        <v>275</v>
      </c>
      <c r="C8651" s="37" t="n">
        <v>22</v>
      </c>
      <c r="D8651" s="37" t="n">
        <v>19</v>
      </c>
      <c r="E8651" s="37" t="n">
        <v>1</v>
      </c>
      <c r="F8651" s="37" t="n">
        <v>0</v>
      </c>
      <c r="G8651" s="37" t="n">
        <v>1</v>
      </c>
      <c r="H8651" s="37" t="n">
        <v>0</v>
      </c>
      <c r="I8651" s="37" t="n">
        <v>0</v>
      </c>
      <c r="J8651" s="40" t="n">
        <f aca="false">IF(C8651=0,"",D8651/C8651)</f>
        <v>0.863636363636364</v>
      </c>
    </row>
    <row r="8652" customFormat="false" ht="15" hidden="false" customHeight="false" outlineLevel="0" collapsed="false">
      <c r="A8652" s="37" t="s">
        <v>1293</v>
      </c>
      <c r="B8652" s="37" t="s">
        <v>276</v>
      </c>
      <c r="C8652" s="37" t="n">
        <v>22</v>
      </c>
      <c r="D8652" s="37" t="n">
        <v>22</v>
      </c>
      <c r="E8652" s="37" t="n">
        <v>2</v>
      </c>
      <c r="F8652" s="37" t="n">
        <v>1</v>
      </c>
      <c r="G8652" s="37" t="n">
        <v>0</v>
      </c>
      <c r="H8652" s="37" t="n">
        <v>1</v>
      </c>
      <c r="I8652" s="37" t="n">
        <v>6</v>
      </c>
      <c r="J8652" s="40" t="n">
        <f aca="false">IF(C8652=0,"",D8652/C8652)</f>
        <v>1</v>
      </c>
    </row>
    <row r="8653" customFormat="false" ht="15" hidden="false" customHeight="false" outlineLevel="0" collapsed="false">
      <c r="A8653" s="37" t="s">
        <v>1293</v>
      </c>
      <c r="B8653" s="37" t="s">
        <v>277</v>
      </c>
      <c r="C8653" s="37" t="n">
        <v>22</v>
      </c>
      <c r="D8653" s="37" t="n">
        <v>21</v>
      </c>
      <c r="E8653" s="37" t="n">
        <v>0</v>
      </c>
      <c r="F8653" s="37" t="n">
        <v>1</v>
      </c>
      <c r="G8653" s="37" t="n">
        <v>1</v>
      </c>
      <c r="H8653" s="37" t="n">
        <v>1</v>
      </c>
      <c r="I8653" s="37" t="n">
        <v>0</v>
      </c>
      <c r="J8653" s="40" t="n">
        <f aca="false">IF(C8653=0,"",D8653/C8653)</f>
        <v>0.954545454545455</v>
      </c>
    </row>
    <row r="8654" customFormat="false" ht="15" hidden="false" customHeight="false" outlineLevel="0" collapsed="false">
      <c r="A8654" s="37" t="s">
        <v>1293</v>
      </c>
      <c r="B8654" s="37" t="s">
        <v>278</v>
      </c>
      <c r="C8654" s="37" t="n">
        <v>22</v>
      </c>
      <c r="D8654" s="37" t="n">
        <v>19</v>
      </c>
      <c r="E8654" s="37" t="n">
        <v>0</v>
      </c>
      <c r="F8654" s="37" t="n">
        <v>0</v>
      </c>
      <c r="G8654" s="37" t="n">
        <v>0</v>
      </c>
      <c r="H8654" s="37" t="n">
        <v>0</v>
      </c>
      <c r="I8654" s="37" t="n">
        <v>1</v>
      </c>
      <c r="J8654" s="40" t="n">
        <f aca="false">IF(C8654=0,"",D8654/C8654)</f>
        <v>0.863636363636364</v>
      </c>
    </row>
    <row r="8655" customFormat="false" ht="15" hidden="false" customHeight="false" outlineLevel="0" collapsed="false">
      <c r="A8655" s="37" t="s">
        <v>1293</v>
      </c>
      <c r="B8655" s="37" t="s">
        <v>279</v>
      </c>
      <c r="C8655" s="37" t="n">
        <v>22</v>
      </c>
      <c r="D8655" s="37" t="n">
        <v>22</v>
      </c>
      <c r="E8655" s="37" t="n">
        <v>0</v>
      </c>
      <c r="F8655" s="37" t="n">
        <v>0</v>
      </c>
      <c r="G8655" s="37" t="n">
        <v>0</v>
      </c>
      <c r="H8655" s="37" t="n">
        <v>0</v>
      </c>
      <c r="I8655" s="37" t="n">
        <v>5</v>
      </c>
      <c r="J8655" s="40" t="n">
        <f aca="false">IF(C8655=0,"",D8655/C8655)</f>
        <v>1</v>
      </c>
    </row>
    <row r="8656" customFormat="false" ht="15" hidden="false" customHeight="false" outlineLevel="0" collapsed="false">
      <c r="A8656" s="37" t="s">
        <v>1293</v>
      </c>
      <c r="B8656" s="37" t="s">
        <v>280</v>
      </c>
      <c r="C8656" s="37" t="n">
        <v>22</v>
      </c>
      <c r="D8656" s="37" t="n">
        <v>22</v>
      </c>
      <c r="E8656" s="37" t="n">
        <v>0</v>
      </c>
      <c r="F8656" s="37" t="n">
        <v>1</v>
      </c>
      <c r="G8656" s="37" t="n">
        <v>0</v>
      </c>
      <c r="H8656" s="37" t="n">
        <v>2</v>
      </c>
      <c r="I8656" s="37" t="n">
        <v>3</v>
      </c>
      <c r="J8656" s="40" t="n">
        <f aca="false">IF(C8656=0,"",D8656/C8656)</f>
        <v>1</v>
      </c>
    </row>
    <row r="8657" customFormat="false" ht="15" hidden="false" customHeight="false" outlineLevel="0" collapsed="false">
      <c r="A8657" s="37" t="s">
        <v>1293</v>
      </c>
      <c r="B8657" s="37" t="s">
        <v>281</v>
      </c>
      <c r="C8657" s="37" t="n">
        <v>22</v>
      </c>
      <c r="D8657" s="37" t="n">
        <v>22</v>
      </c>
      <c r="E8657" s="37" t="n">
        <v>0</v>
      </c>
      <c r="F8657" s="37" t="n">
        <v>0</v>
      </c>
      <c r="G8657" s="37" t="n">
        <v>0</v>
      </c>
      <c r="H8657" s="37" t="n">
        <v>2</v>
      </c>
      <c r="I8657" s="37" t="n">
        <v>6</v>
      </c>
      <c r="J8657" s="40" t="n">
        <f aca="false">IF(C8657=0,"",D8657/C8657)</f>
        <v>1</v>
      </c>
    </row>
    <row r="8658" customFormat="false" ht="15" hidden="false" customHeight="false" outlineLevel="0" collapsed="false">
      <c r="A8658" s="37" t="s">
        <v>1526</v>
      </c>
      <c r="B8658" s="37" t="s">
        <v>270</v>
      </c>
      <c r="C8658" s="37" t="n">
        <v>22</v>
      </c>
      <c r="D8658" s="37" t="n">
        <v>22</v>
      </c>
      <c r="E8658" s="37" t="n">
        <v>1</v>
      </c>
      <c r="F8658" s="37" t="n">
        <v>0</v>
      </c>
      <c r="G8658" s="37" t="n">
        <v>0</v>
      </c>
      <c r="H8658" s="37" t="n">
        <v>3</v>
      </c>
      <c r="I8658" s="37" t="n">
        <v>13</v>
      </c>
      <c r="J8658" s="40" t="n">
        <f aca="false">IF(C8658=0,"",D8658/C8658)</f>
        <v>1</v>
      </c>
    </row>
    <row r="8659" customFormat="false" ht="15" hidden="false" customHeight="false" outlineLevel="0" collapsed="false">
      <c r="A8659" s="37" t="s">
        <v>1526</v>
      </c>
      <c r="B8659" s="37" t="s">
        <v>271</v>
      </c>
      <c r="C8659" s="37" t="n">
        <v>22</v>
      </c>
      <c r="D8659" s="37" t="n">
        <v>22</v>
      </c>
      <c r="E8659" s="37" t="n">
        <v>1</v>
      </c>
      <c r="F8659" s="37" t="n">
        <v>0</v>
      </c>
      <c r="G8659" s="37" t="n">
        <v>0</v>
      </c>
      <c r="H8659" s="37" t="n">
        <v>3</v>
      </c>
      <c r="I8659" s="37" t="n">
        <v>0</v>
      </c>
      <c r="J8659" s="40" t="n">
        <f aca="false">IF(C8659=0,"",D8659/C8659)</f>
        <v>1</v>
      </c>
    </row>
    <row r="8660" customFormat="false" ht="15" hidden="false" customHeight="false" outlineLevel="0" collapsed="false">
      <c r="A8660" s="37" t="s">
        <v>1526</v>
      </c>
      <c r="B8660" s="37" t="s">
        <v>272</v>
      </c>
      <c r="C8660" s="37" t="n">
        <v>22</v>
      </c>
      <c r="D8660" s="37" t="n">
        <v>20</v>
      </c>
      <c r="E8660" s="37" t="n">
        <v>1</v>
      </c>
      <c r="F8660" s="37" t="n">
        <v>0</v>
      </c>
      <c r="G8660" s="37" t="n">
        <v>1</v>
      </c>
      <c r="H8660" s="37" t="n">
        <v>3</v>
      </c>
      <c r="I8660" s="37" t="n">
        <v>16</v>
      </c>
      <c r="J8660" s="40" t="n">
        <f aca="false">IF(C8660=0,"",D8660/C8660)</f>
        <v>0.909090909090909</v>
      </c>
    </row>
    <row r="8661" customFormat="false" ht="15" hidden="false" customHeight="false" outlineLevel="0" collapsed="false">
      <c r="A8661" s="37" t="s">
        <v>1526</v>
      </c>
      <c r="B8661" s="37" t="s">
        <v>273</v>
      </c>
      <c r="C8661" s="37" t="n">
        <v>22</v>
      </c>
      <c r="D8661" s="37" t="n">
        <v>22</v>
      </c>
      <c r="E8661" s="37" t="n">
        <v>1</v>
      </c>
      <c r="F8661" s="37" t="n">
        <v>0</v>
      </c>
      <c r="G8661" s="37" t="n">
        <v>1</v>
      </c>
      <c r="H8661" s="37" t="n">
        <v>2</v>
      </c>
      <c r="I8661" s="37" t="n">
        <v>17</v>
      </c>
      <c r="J8661" s="40" t="n">
        <f aca="false">IF(C8661=0,"",D8661/C8661)</f>
        <v>1</v>
      </c>
    </row>
    <row r="8662" customFormat="false" ht="15" hidden="false" customHeight="false" outlineLevel="0" collapsed="false">
      <c r="A8662" s="37" t="s">
        <v>1526</v>
      </c>
      <c r="B8662" s="37" t="s">
        <v>274</v>
      </c>
      <c r="C8662" s="37" t="n">
        <v>22</v>
      </c>
      <c r="D8662" s="37" t="n">
        <v>21</v>
      </c>
      <c r="E8662" s="37" t="n">
        <v>0</v>
      </c>
      <c r="F8662" s="37" t="n">
        <v>0</v>
      </c>
      <c r="G8662" s="37" t="n">
        <v>0</v>
      </c>
      <c r="H8662" s="37" t="n">
        <v>2</v>
      </c>
      <c r="I8662" s="37" t="n">
        <v>21</v>
      </c>
      <c r="J8662" s="40" t="n">
        <f aca="false">IF(C8662=0,"",D8662/C8662)</f>
        <v>0.954545454545455</v>
      </c>
    </row>
    <row r="8663" customFormat="false" ht="15" hidden="false" customHeight="false" outlineLevel="0" collapsed="false">
      <c r="A8663" s="37" t="s">
        <v>1526</v>
      </c>
      <c r="B8663" s="37" t="s">
        <v>275</v>
      </c>
      <c r="C8663" s="37" t="n">
        <v>22</v>
      </c>
      <c r="D8663" s="37" t="n">
        <v>20</v>
      </c>
      <c r="E8663" s="37" t="n">
        <v>2</v>
      </c>
      <c r="F8663" s="37" t="n">
        <v>4</v>
      </c>
      <c r="G8663" s="37" t="n">
        <v>0</v>
      </c>
      <c r="H8663" s="37" t="n">
        <v>2</v>
      </c>
      <c r="I8663" s="37" t="n">
        <v>12</v>
      </c>
      <c r="J8663" s="40" t="n">
        <f aca="false">IF(C8663=0,"",D8663/C8663)</f>
        <v>0.909090909090909</v>
      </c>
    </row>
    <row r="8664" customFormat="false" ht="15" hidden="false" customHeight="false" outlineLevel="0" collapsed="false">
      <c r="A8664" s="37" t="s">
        <v>1526</v>
      </c>
      <c r="B8664" s="37" t="s">
        <v>276</v>
      </c>
      <c r="C8664" s="37" t="n">
        <v>22</v>
      </c>
      <c r="D8664" s="37" t="n">
        <v>21</v>
      </c>
      <c r="E8664" s="37" t="n">
        <v>0</v>
      </c>
      <c r="F8664" s="37" t="n">
        <v>0</v>
      </c>
      <c r="G8664" s="37" t="n">
        <v>0</v>
      </c>
      <c r="H8664" s="37" t="n">
        <v>0</v>
      </c>
      <c r="I8664" s="37" t="n">
        <v>19</v>
      </c>
      <c r="J8664" s="40" t="n">
        <f aca="false">IF(C8664=0,"",D8664/C8664)</f>
        <v>0.954545454545455</v>
      </c>
    </row>
    <row r="8665" customFormat="false" ht="15" hidden="false" customHeight="false" outlineLevel="0" collapsed="false">
      <c r="A8665" s="37" t="s">
        <v>1526</v>
      </c>
      <c r="B8665" s="37" t="s">
        <v>277</v>
      </c>
      <c r="C8665" s="37" t="n">
        <v>22</v>
      </c>
      <c r="D8665" s="37" t="n">
        <v>21</v>
      </c>
      <c r="E8665" s="37" t="n">
        <v>1</v>
      </c>
      <c r="F8665" s="37" t="n">
        <v>2</v>
      </c>
      <c r="G8665" s="37" t="n">
        <v>0</v>
      </c>
      <c r="H8665" s="37" t="n">
        <v>3</v>
      </c>
      <c r="I8665" s="37" t="n">
        <v>7</v>
      </c>
      <c r="J8665" s="40" t="n">
        <f aca="false">IF(C8665=0,"",D8665/C8665)</f>
        <v>0.954545454545455</v>
      </c>
    </row>
    <row r="8666" customFormat="false" ht="15" hidden="false" customHeight="false" outlineLevel="0" collapsed="false">
      <c r="A8666" s="37" t="s">
        <v>1526</v>
      </c>
      <c r="B8666" s="37" t="s">
        <v>278</v>
      </c>
      <c r="C8666" s="37" t="n">
        <v>22</v>
      </c>
      <c r="D8666" s="37" t="n">
        <v>21</v>
      </c>
      <c r="E8666" s="37" t="n">
        <v>1</v>
      </c>
      <c r="F8666" s="37" t="n">
        <v>0</v>
      </c>
      <c r="G8666" s="37" t="n">
        <v>0</v>
      </c>
      <c r="H8666" s="37" t="n">
        <v>1</v>
      </c>
      <c r="I8666" s="37" t="n">
        <v>18</v>
      </c>
      <c r="J8666" s="40" t="n">
        <f aca="false">IF(C8666=0,"",D8666/C8666)</f>
        <v>0.954545454545455</v>
      </c>
    </row>
    <row r="8667" customFormat="false" ht="15" hidden="false" customHeight="false" outlineLevel="0" collapsed="false">
      <c r="A8667" s="37" t="s">
        <v>1526</v>
      </c>
      <c r="B8667" s="37" t="s">
        <v>279</v>
      </c>
      <c r="C8667" s="37" t="n">
        <v>22</v>
      </c>
      <c r="D8667" s="37" t="n">
        <v>20</v>
      </c>
      <c r="E8667" s="37" t="n">
        <v>1</v>
      </c>
      <c r="F8667" s="37" t="n">
        <v>0</v>
      </c>
      <c r="G8667" s="37" t="n">
        <v>0</v>
      </c>
      <c r="H8667" s="37" t="n">
        <v>2</v>
      </c>
      <c r="I8667" s="37" t="n">
        <v>15</v>
      </c>
      <c r="J8667" s="40" t="n">
        <f aca="false">IF(C8667=0,"",D8667/C8667)</f>
        <v>0.909090909090909</v>
      </c>
    </row>
    <row r="8668" customFormat="false" ht="15" hidden="false" customHeight="false" outlineLevel="0" collapsed="false">
      <c r="A8668" s="37" t="s">
        <v>1526</v>
      </c>
      <c r="B8668" s="37" t="s">
        <v>280</v>
      </c>
      <c r="C8668" s="37" t="n">
        <v>22</v>
      </c>
      <c r="D8668" s="37" t="n">
        <v>22</v>
      </c>
      <c r="E8668" s="37" t="n">
        <v>0</v>
      </c>
      <c r="F8668" s="37" t="n">
        <v>1</v>
      </c>
      <c r="G8668" s="37" t="n">
        <v>0</v>
      </c>
      <c r="H8668" s="37" t="n">
        <v>1</v>
      </c>
      <c r="I8668" s="37" t="n">
        <v>8</v>
      </c>
      <c r="J8668" s="40" t="n">
        <f aca="false">IF(C8668=0,"",D8668/C8668)</f>
        <v>1</v>
      </c>
    </row>
    <row r="8669" customFormat="false" ht="15" hidden="false" customHeight="false" outlineLevel="0" collapsed="false">
      <c r="A8669" s="37" t="s">
        <v>1526</v>
      </c>
      <c r="B8669" s="37" t="s">
        <v>281</v>
      </c>
      <c r="C8669" s="37" t="n">
        <v>22</v>
      </c>
      <c r="D8669" s="37" t="n">
        <v>22</v>
      </c>
      <c r="E8669" s="37" t="n">
        <v>2</v>
      </c>
      <c r="F8669" s="37" t="n">
        <v>3</v>
      </c>
      <c r="G8669" s="37" t="n">
        <v>0</v>
      </c>
      <c r="H8669" s="37" t="n">
        <v>0</v>
      </c>
      <c r="I8669" s="37" t="n">
        <v>16</v>
      </c>
      <c r="J8669" s="40" t="n">
        <f aca="false">IF(C8669=0,"",D8669/C8669)</f>
        <v>1</v>
      </c>
    </row>
    <row r="8670" customFormat="false" ht="15" hidden="false" customHeight="false" outlineLevel="0" collapsed="false">
      <c r="A8670" s="37" t="s">
        <v>1527</v>
      </c>
      <c r="B8670" s="37" t="s">
        <v>270</v>
      </c>
      <c r="C8670" s="37" t="n">
        <v>22</v>
      </c>
      <c r="D8670" s="37" t="n">
        <v>22</v>
      </c>
      <c r="E8670" s="37" t="n">
        <v>1</v>
      </c>
      <c r="F8670" s="37" t="n">
        <v>0</v>
      </c>
      <c r="G8670" s="37" t="n">
        <v>0</v>
      </c>
      <c r="H8670" s="37" t="n">
        <v>1</v>
      </c>
      <c r="I8670" s="37" t="n">
        <v>2</v>
      </c>
      <c r="J8670" s="40" t="n">
        <f aca="false">IF(C8670=0,"",D8670/C8670)</f>
        <v>1</v>
      </c>
    </row>
    <row r="8671" customFormat="false" ht="15" hidden="false" customHeight="false" outlineLevel="0" collapsed="false">
      <c r="A8671" s="37" t="s">
        <v>1527</v>
      </c>
      <c r="B8671" s="37" t="s">
        <v>271</v>
      </c>
      <c r="C8671" s="37" t="n">
        <v>22</v>
      </c>
      <c r="D8671" s="37" t="n">
        <v>18</v>
      </c>
      <c r="E8671" s="37" t="n">
        <v>2</v>
      </c>
      <c r="F8671" s="37" t="n">
        <v>0</v>
      </c>
      <c r="G8671" s="37" t="n">
        <v>0</v>
      </c>
      <c r="H8671" s="37" t="n">
        <v>1</v>
      </c>
      <c r="I8671" s="37" t="n">
        <v>4</v>
      </c>
      <c r="J8671" s="40" t="n">
        <f aca="false">IF(C8671=0,"",D8671/C8671)</f>
        <v>0.818181818181818</v>
      </c>
    </row>
    <row r="8672" customFormat="false" ht="15" hidden="false" customHeight="false" outlineLevel="0" collapsed="false">
      <c r="A8672" s="37" t="s">
        <v>1527</v>
      </c>
      <c r="B8672" s="37" t="s">
        <v>272</v>
      </c>
      <c r="C8672" s="37" t="n">
        <v>22</v>
      </c>
      <c r="D8672" s="37" t="n">
        <v>21</v>
      </c>
      <c r="E8672" s="37" t="n">
        <v>0</v>
      </c>
      <c r="F8672" s="37" t="n">
        <v>0</v>
      </c>
      <c r="G8672" s="37" t="n">
        <v>0</v>
      </c>
      <c r="H8672" s="37" t="n">
        <v>0</v>
      </c>
      <c r="I8672" s="37" t="n">
        <v>5</v>
      </c>
      <c r="J8672" s="40" t="n">
        <f aca="false">IF(C8672=0,"",D8672/C8672)</f>
        <v>0.954545454545455</v>
      </c>
    </row>
    <row r="8673" customFormat="false" ht="15" hidden="false" customHeight="false" outlineLevel="0" collapsed="false">
      <c r="A8673" s="37" t="s">
        <v>1527</v>
      </c>
      <c r="B8673" s="37" t="s">
        <v>273</v>
      </c>
      <c r="C8673" s="37" t="n">
        <v>22</v>
      </c>
      <c r="D8673" s="37" t="n">
        <v>22</v>
      </c>
      <c r="E8673" s="37" t="n">
        <v>1</v>
      </c>
      <c r="F8673" s="37" t="n">
        <v>0</v>
      </c>
      <c r="G8673" s="37" t="n">
        <v>0</v>
      </c>
      <c r="H8673" s="37" t="n">
        <v>0</v>
      </c>
      <c r="I8673" s="37" t="n">
        <v>6</v>
      </c>
      <c r="J8673" s="40" t="n">
        <f aca="false">IF(C8673=0,"",D8673/C8673)</f>
        <v>1</v>
      </c>
    </row>
    <row r="8674" customFormat="false" ht="15" hidden="false" customHeight="false" outlineLevel="0" collapsed="false">
      <c r="A8674" s="37" t="s">
        <v>1527</v>
      </c>
      <c r="B8674" s="37" t="s">
        <v>274</v>
      </c>
      <c r="C8674" s="37" t="n">
        <v>22</v>
      </c>
      <c r="D8674" s="37" t="n">
        <v>20</v>
      </c>
      <c r="E8674" s="37" t="n">
        <v>2</v>
      </c>
      <c r="F8674" s="37" t="n">
        <v>1</v>
      </c>
      <c r="G8674" s="37" t="n">
        <v>0</v>
      </c>
      <c r="H8674" s="37" t="n">
        <v>0</v>
      </c>
      <c r="I8674" s="37" t="n">
        <v>13</v>
      </c>
      <c r="J8674" s="40" t="n">
        <f aca="false">IF(C8674=0,"",D8674/C8674)</f>
        <v>0.909090909090909</v>
      </c>
    </row>
    <row r="8675" customFormat="false" ht="15" hidden="false" customHeight="false" outlineLevel="0" collapsed="false">
      <c r="A8675" s="37" t="s">
        <v>1527</v>
      </c>
      <c r="B8675" s="37" t="s">
        <v>275</v>
      </c>
      <c r="C8675" s="37" t="n">
        <v>22</v>
      </c>
      <c r="D8675" s="37" t="n">
        <v>20</v>
      </c>
      <c r="E8675" s="37" t="n">
        <v>0</v>
      </c>
      <c r="F8675" s="37" t="n">
        <v>1</v>
      </c>
      <c r="G8675" s="37" t="n">
        <v>0</v>
      </c>
      <c r="H8675" s="37" t="n">
        <v>1</v>
      </c>
      <c r="I8675" s="37" t="n">
        <v>13</v>
      </c>
      <c r="J8675" s="40" t="n">
        <f aca="false">IF(C8675=0,"",D8675/C8675)</f>
        <v>0.909090909090909</v>
      </c>
    </row>
    <row r="8676" customFormat="false" ht="15" hidden="false" customHeight="false" outlineLevel="0" collapsed="false">
      <c r="A8676" s="37" t="s">
        <v>1527</v>
      </c>
      <c r="B8676" s="37" t="s">
        <v>276</v>
      </c>
      <c r="C8676" s="37" t="n">
        <v>22</v>
      </c>
      <c r="D8676" s="37" t="n">
        <v>21</v>
      </c>
      <c r="E8676" s="37" t="n">
        <v>0</v>
      </c>
      <c r="F8676" s="37" t="n">
        <v>0</v>
      </c>
      <c r="G8676" s="37" t="n">
        <v>0</v>
      </c>
      <c r="H8676" s="37" t="n">
        <v>2</v>
      </c>
      <c r="I8676" s="37" t="n">
        <v>26</v>
      </c>
      <c r="J8676" s="40" t="n">
        <f aca="false">IF(C8676=0,"",D8676/C8676)</f>
        <v>0.954545454545455</v>
      </c>
    </row>
    <row r="8677" customFormat="false" ht="15" hidden="false" customHeight="false" outlineLevel="0" collapsed="false">
      <c r="A8677" s="37" t="s">
        <v>1527</v>
      </c>
      <c r="B8677" s="37" t="s">
        <v>277</v>
      </c>
      <c r="C8677" s="37" t="n">
        <v>22</v>
      </c>
      <c r="D8677" s="37" t="n">
        <v>20</v>
      </c>
      <c r="E8677" s="37" t="n">
        <v>2</v>
      </c>
      <c r="F8677" s="37" t="n">
        <v>0</v>
      </c>
      <c r="G8677" s="37" t="n">
        <v>1</v>
      </c>
      <c r="H8677" s="37" t="n">
        <v>0</v>
      </c>
      <c r="I8677" s="37" t="n">
        <v>5</v>
      </c>
      <c r="J8677" s="40" t="n">
        <f aca="false">IF(C8677=0,"",D8677/C8677)</f>
        <v>0.909090909090909</v>
      </c>
    </row>
    <row r="8678" customFormat="false" ht="15" hidden="false" customHeight="false" outlineLevel="0" collapsed="false">
      <c r="A8678" s="37" t="s">
        <v>1527</v>
      </c>
      <c r="B8678" s="37" t="s">
        <v>278</v>
      </c>
      <c r="C8678" s="37" t="n">
        <v>22</v>
      </c>
      <c r="D8678" s="37" t="n">
        <v>20</v>
      </c>
      <c r="E8678" s="37" t="n">
        <v>0</v>
      </c>
      <c r="F8678" s="37" t="n">
        <v>1</v>
      </c>
      <c r="G8678" s="37" t="n">
        <v>0</v>
      </c>
      <c r="H8678" s="37" t="n">
        <v>2</v>
      </c>
      <c r="I8678" s="37" t="n">
        <v>5</v>
      </c>
      <c r="J8678" s="40" t="n">
        <f aca="false">IF(C8678=0,"",D8678/C8678)</f>
        <v>0.909090909090909</v>
      </c>
    </row>
    <row r="8679" customFormat="false" ht="15" hidden="false" customHeight="false" outlineLevel="0" collapsed="false">
      <c r="A8679" s="37" t="s">
        <v>1527</v>
      </c>
      <c r="B8679" s="37" t="s">
        <v>279</v>
      </c>
      <c r="C8679" s="37" t="n">
        <v>22</v>
      </c>
      <c r="D8679" s="37" t="n">
        <v>22</v>
      </c>
      <c r="E8679" s="37" t="n">
        <v>1</v>
      </c>
      <c r="F8679" s="37" t="n">
        <v>0</v>
      </c>
      <c r="G8679" s="37" t="n">
        <v>1</v>
      </c>
      <c r="H8679" s="37" t="n">
        <v>1</v>
      </c>
      <c r="I8679" s="37" t="n">
        <v>4</v>
      </c>
      <c r="J8679" s="40" t="n">
        <f aca="false">IF(C8679=0,"",D8679/C8679)</f>
        <v>1</v>
      </c>
    </row>
    <row r="8680" customFormat="false" ht="15" hidden="false" customHeight="false" outlineLevel="0" collapsed="false">
      <c r="A8680" s="37" t="s">
        <v>1527</v>
      </c>
      <c r="B8680" s="37" t="s">
        <v>280</v>
      </c>
      <c r="C8680" s="37" t="n">
        <v>22</v>
      </c>
      <c r="D8680" s="37" t="n">
        <v>20</v>
      </c>
      <c r="E8680" s="37" t="n">
        <v>3</v>
      </c>
      <c r="F8680" s="37" t="n">
        <v>1</v>
      </c>
      <c r="G8680" s="37" t="n">
        <v>2</v>
      </c>
      <c r="H8680" s="37" t="n">
        <v>1</v>
      </c>
      <c r="I8680" s="37" t="n">
        <v>32</v>
      </c>
      <c r="J8680" s="40" t="n">
        <f aca="false">IF(C8680=0,"",D8680/C8680)</f>
        <v>0.909090909090909</v>
      </c>
    </row>
    <row r="8681" customFormat="false" ht="15" hidden="false" customHeight="false" outlineLevel="0" collapsed="false">
      <c r="A8681" s="37" t="s">
        <v>1527</v>
      </c>
      <c r="B8681" s="37" t="s">
        <v>281</v>
      </c>
      <c r="C8681" s="37" t="n">
        <v>22</v>
      </c>
      <c r="D8681" s="37" t="n">
        <v>21</v>
      </c>
      <c r="E8681" s="37" t="n">
        <v>0</v>
      </c>
      <c r="F8681" s="37" t="n">
        <v>0</v>
      </c>
      <c r="G8681" s="37" t="n">
        <v>1</v>
      </c>
      <c r="H8681" s="37" t="n">
        <v>2</v>
      </c>
      <c r="I8681" s="37" t="n">
        <v>1</v>
      </c>
      <c r="J8681" s="40" t="n">
        <f aca="false">IF(C8681=0,"",D8681/C8681)</f>
        <v>0.954545454545455</v>
      </c>
    </row>
    <row r="8682" customFormat="false" ht="15" hidden="false" customHeight="false" outlineLevel="0" collapsed="false">
      <c r="A8682" s="37" t="s">
        <v>1528</v>
      </c>
      <c r="B8682" s="37" t="s">
        <v>270</v>
      </c>
      <c r="C8682" s="37" t="n">
        <v>22</v>
      </c>
      <c r="D8682" s="37" t="n">
        <v>22</v>
      </c>
      <c r="E8682" s="37" t="n">
        <v>0</v>
      </c>
      <c r="F8682" s="37" t="n">
        <v>0</v>
      </c>
      <c r="G8682" s="37" t="n">
        <v>0</v>
      </c>
      <c r="H8682" s="37" t="n">
        <v>2</v>
      </c>
      <c r="I8682" s="37" t="n">
        <v>0</v>
      </c>
      <c r="J8682" s="40" t="n">
        <f aca="false">IF(C8682=0,"",D8682/C8682)</f>
        <v>1</v>
      </c>
    </row>
    <row r="8683" customFormat="false" ht="15" hidden="false" customHeight="false" outlineLevel="0" collapsed="false">
      <c r="A8683" s="37" t="s">
        <v>1528</v>
      </c>
      <c r="B8683" s="37" t="s">
        <v>271</v>
      </c>
      <c r="C8683" s="37" t="n">
        <v>22</v>
      </c>
      <c r="D8683" s="37" t="n">
        <v>20</v>
      </c>
      <c r="E8683" s="37" t="n">
        <v>3</v>
      </c>
      <c r="F8683" s="37" t="n">
        <v>0</v>
      </c>
      <c r="G8683" s="37" t="n">
        <v>0</v>
      </c>
      <c r="H8683" s="37" t="n">
        <v>2</v>
      </c>
      <c r="I8683" s="37" t="n">
        <v>0</v>
      </c>
      <c r="J8683" s="40" t="n">
        <f aca="false">IF(C8683=0,"",D8683/C8683)</f>
        <v>0.909090909090909</v>
      </c>
    </row>
    <row r="8684" customFormat="false" ht="15" hidden="false" customHeight="false" outlineLevel="0" collapsed="false">
      <c r="A8684" s="37" t="s">
        <v>1528</v>
      </c>
      <c r="B8684" s="37" t="s">
        <v>272</v>
      </c>
      <c r="C8684" s="37" t="n">
        <v>22</v>
      </c>
      <c r="D8684" s="37" t="n">
        <v>19</v>
      </c>
      <c r="E8684" s="37" t="n">
        <v>0</v>
      </c>
      <c r="F8684" s="37" t="n">
        <v>1</v>
      </c>
      <c r="G8684" s="37" t="n">
        <v>0</v>
      </c>
      <c r="H8684" s="37" t="n">
        <v>1</v>
      </c>
      <c r="I8684" s="37" t="n">
        <v>0</v>
      </c>
      <c r="J8684" s="40" t="n">
        <f aca="false">IF(C8684=0,"",D8684/C8684)</f>
        <v>0.863636363636364</v>
      </c>
    </row>
    <row r="8685" customFormat="false" ht="15" hidden="false" customHeight="false" outlineLevel="0" collapsed="false">
      <c r="A8685" s="37" t="s">
        <v>1528</v>
      </c>
      <c r="B8685" s="37" t="s">
        <v>273</v>
      </c>
      <c r="C8685" s="37" t="n">
        <v>22</v>
      </c>
      <c r="D8685" s="37" t="n">
        <v>20</v>
      </c>
      <c r="E8685" s="37" t="n">
        <v>0</v>
      </c>
      <c r="F8685" s="37" t="n">
        <v>0</v>
      </c>
      <c r="G8685" s="37" t="n">
        <v>0</v>
      </c>
      <c r="H8685" s="37" t="n">
        <v>4</v>
      </c>
      <c r="I8685" s="37" t="n">
        <v>3</v>
      </c>
      <c r="J8685" s="40" t="n">
        <f aca="false">IF(C8685=0,"",D8685/C8685)</f>
        <v>0.909090909090909</v>
      </c>
    </row>
    <row r="8686" customFormat="false" ht="15" hidden="false" customHeight="false" outlineLevel="0" collapsed="false">
      <c r="A8686" s="37" t="s">
        <v>1528</v>
      </c>
      <c r="B8686" s="37" t="s">
        <v>274</v>
      </c>
      <c r="C8686" s="37" t="n">
        <v>22</v>
      </c>
      <c r="D8686" s="37" t="n">
        <v>22</v>
      </c>
      <c r="E8686" s="37" t="n">
        <v>1</v>
      </c>
      <c r="F8686" s="37" t="n">
        <v>1</v>
      </c>
      <c r="G8686" s="37" t="n">
        <v>0</v>
      </c>
      <c r="H8686" s="37" t="n">
        <v>0</v>
      </c>
      <c r="I8686" s="37" t="n">
        <v>3</v>
      </c>
      <c r="J8686" s="40" t="n">
        <f aca="false">IF(C8686=0,"",D8686/C8686)</f>
        <v>1</v>
      </c>
    </row>
    <row r="8687" customFormat="false" ht="15" hidden="false" customHeight="false" outlineLevel="0" collapsed="false">
      <c r="A8687" s="37" t="s">
        <v>1528</v>
      </c>
      <c r="B8687" s="37" t="s">
        <v>275</v>
      </c>
      <c r="C8687" s="37" t="n">
        <v>22</v>
      </c>
      <c r="D8687" s="37" t="n">
        <v>20</v>
      </c>
      <c r="E8687" s="37" t="n">
        <v>0</v>
      </c>
      <c r="F8687" s="37" t="n">
        <v>0</v>
      </c>
      <c r="G8687" s="37" t="n">
        <v>0</v>
      </c>
      <c r="H8687" s="37" t="n">
        <v>1</v>
      </c>
      <c r="I8687" s="37" t="n">
        <v>1</v>
      </c>
      <c r="J8687" s="40" t="n">
        <f aca="false">IF(C8687=0,"",D8687/C8687)</f>
        <v>0.909090909090909</v>
      </c>
    </row>
    <row r="8688" customFormat="false" ht="15" hidden="false" customHeight="false" outlineLevel="0" collapsed="false">
      <c r="A8688" s="37" t="s">
        <v>1528</v>
      </c>
      <c r="B8688" s="37" t="s">
        <v>276</v>
      </c>
      <c r="C8688" s="37" t="n">
        <v>22</v>
      </c>
      <c r="D8688" s="37" t="n">
        <v>22</v>
      </c>
      <c r="E8688" s="37" t="n">
        <v>1</v>
      </c>
      <c r="F8688" s="37" t="n">
        <v>2</v>
      </c>
      <c r="G8688" s="37" t="n">
        <v>1</v>
      </c>
      <c r="H8688" s="37" t="n">
        <v>1</v>
      </c>
      <c r="I8688" s="37" t="n">
        <v>0</v>
      </c>
      <c r="J8688" s="40" t="n">
        <f aca="false">IF(C8688=0,"",D8688/C8688)</f>
        <v>1</v>
      </c>
    </row>
    <row r="8689" customFormat="false" ht="15" hidden="false" customHeight="false" outlineLevel="0" collapsed="false">
      <c r="A8689" s="37" t="s">
        <v>1528</v>
      </c>
      <c r="B8689" s="37" t="s">
        <v>277</v>
      </c>
      <c r="C8689" s="37" t="n">
        <v>22</v>
      </c>
      <c r="D8689" s="37" t="n">
        <v>21</v>
      </c>
      <c r="E8689" s="37" t="n">
        <v>1</v>
      </c>
      <c r="F8689" s="37" t="n">
        <v>2</v>
      </c>
      <c r="G8689" s="37" t="n">
        <v>1</v>
      </c>
      <c r="H8689" s="37" t="n">
        <v>0</v>
      </c>
      <c r="I8689" s="37" t="n">
        <v>0</v>
      </c>
      <c r="J8689" s="40" t="n">
        <f aca="false">IF(C8689=0,"",D8689/C8689)</f>
        <v>0.954545454545455</v>
      </c>
    </row>
    <row r="8690" customFormat="false" ht="15" hidden="false" customHeight="false" outlineLevel="0" collapsed="false">
      <c r="A8690" s="37" t="s">
        <v>1528</v>
      </c>
      <c r="B8690" s="37" t="s">
        <v>278</v>
      </c>
      <c r="C8690" s="37" t="n">
        <v>22</v>
      </c>
      <c r="D8690" s="37" t="n">
        <v>20</v>
      </c>
      <c r="E8690" s="37" t="n">
        <v>1</v>
      </c>
      <c r="F8690" s="37" t="n">
        <v>1</v>
      </c>
      <c r="G8690" s="37" t="n">
        <v>0</v>
      </c>
      <c r="H8690" s="37" t="n">
        <v>1</v>
      </c>
      <c r="I8690" s="37" t="n">
        <v>0</v>
      </c>
      <c r="J8690" s="40" t="n">
        <f aca="false">IF(C8690=0,"",D8690/C8690)</f>
        <v>0.909090909090909</v>
      </c>
    </row>
    <row r="8691" customFormat="false" ht="15" hidden="false" customHeight="false" outlineLevel="0" collapsed="false">
      <c r="A8691" s="37" t="s">
        <v>1528</v>
      </c>
      <c r="B8691" s="37" t="s">
        <v>279</v>
      </c>
      <c r="C8691" s="37" t="n">
        <v>22</v>
      </c>
      <c r="D8691" s="37" t="n">
        <v>19</v>
      </c>
      <c r="E8691" s="37" t="n">
        <v>0</v>
      </c>
      <c r="F8691" s="37" t="n">
        <v>1</v>
      </c>
      <c r="G8691" s="37" t="n">
        <v>3</v>
      </c>
      <c r="H8691" s="37" t="n">
        <v>2</v>
      </c>
      <c r="I8691" s="37" t="n">
        <v>4</v>
      </c>
      <c r="J8691" s="40" t="n">
        <f aca="false">IF(C8691=0,"",D8691/C8691)</f>
        <v>0.863636363636364</v>
      </c>
    </row>
    <row r="8692" customFormat="false" ht="15" hidden="false" customHeight="false" outlineLevel="0" collapsed="false">
      <c r="A8692" s="37" t="s">
        <v>1528</v>
      </c>
      <c r="B8692" s="37" t="s">
        <v>280</v>
      </c>
      <c r="C8692" s="37" t="n">
        <v>22</v>
      </c>
      <c r="D8692" s="37" t="n">
        <v>21</v>
      </c>
      <c r="E8692" s="37" t="n">
        <v>2</v>
      </c>
      <c r="F8692" s="37" t="n">
        <v>1</v>
      </c>
      <c r="G8692" s="37" t="n">
        <v>0</v>
      </c>
      <c r="H8692" s="37" t="n">
        <v>2</v>
      </c>
      <c r="I8692" s="37" t="n">
        <v>1</v>
      </c>
      <c r="J8692" s="40" t="n">
        <f aca="false">IF(C8692=0,"",D8692/C8692)</f>
        <v>0.954545454545455</v>
      </c>
    </row>
    <row r="8693" customFormat="false" ht="15" hidden="false" customHeight="false" outlineLevel="0" collapsed="false">
      <c r="A8693" s="37" t="s">
        <v>1528</v>
      </c>
      <c r="B8693" s="37" t="s">
        <v>281</v>
      </c>
      <c r="C8693" s="37" t="n">
        <v>22</v>
      </c>
      <c r="D8693" s="37" t="n">
        <v>21</v>
      </c>
      <c r="E8693" s="37" t="n">
        <v>0</v>
      </c>
      <c r="F8693" s="37" t="n">
        <v>1</v>
      </c>
      <c r="G8693" s="37" t="n">
        <v>0</v>
      </c>
      <c r="H8693" s="37" t="n">
        <v>0</v>
      </c>
      <c r="I8693" s="37" t="n">
        <v>1</v>
      </c>
      <c r="J8693" s="40" t="n">
        <f aca="false">IF(C8693=0,"",D8693/C8693)</f>
        <v>0.954545454545455</v>
      </c>
    </row>
    <row r="8694" customFormat="false" ht="15" hidden="false" customHeight="false" outlineLevel="0" collapsed="false">
      <c r="A8694" s="37" t="s">
        <v>1529</v>
      </c>
      <c r="B8694" s="37" t="s">
        <v>270</v>
      </c>
      <c r="C8694" s="37" t="n">
        <v>22</v>
      </c>
      <c r="D8694" s="37" t="n">
        <v>19</v>
      </c>
      <c r="E8694" s="37" t="n">
        <v>0</v>
      </c>
      <c r="F8694" s="37" t="n">
        <v>0</v>
      </c>
      <c r="G8694" s="37" t="n">
        <v>1</v>
      </c>
      <c r="H8694" s="37" t="n">
        <v>1</v>
      </c>
      <c r="I8694" s="37" t="n">
        <v>22</v>
      </c>
      <c r="J8694" s="40" t="n">
        <f aca="false">IF(C8694=0,"",D8694/C8694)</f>
        <v>0.863636363636364</v>
      </c>
    </row>
    <row r="8695" customFormat="false" ht="15" hidden="false" customHeight="false" outlineLevel="0" collapsed="false">
      <c r="A8695" s="37" t="s">
        <v>1529</v>
      </c>
      <c r="B8695" s="37" t="s">
        <v>271</v>
      </c>
      <c r="C8695" s="37" t="n">
        <v>22</v>
      </c>
      <c r="D8695" s="37" t="n">
        <v>20</v>
      </c>
      <c r="E8695" s="37" t="n">
        <v>4</v>
      </c>
      <c r="F8695" s="37" t="n">
        <v>3</v>
      </c>
      <c r="G8695" s="37" t="n">
        <v>0</v>
      </c>
      <c r="H8695" s="37" t="n">
        <v>2</v>
      </c>
      <c r="I8695" s="37" t="n">
        <v>8</v>
      </c>
      <c r="J8695" s="40" t="n">
        <f aca="false">IF(C8695=0,"",D8695/C8695)</f>
        <v>0.909090909090909</v>
      </c>
    </row>
    <row r="8696" customFormat="false" ht="15" hidden="false" customHeight="false" outlineLevel="0" collapsed="false">
      <c r="A8696" s="37" t="s">
        <v>1529</v>
      </c>
      <c r="B8696" s="37" t="s">
        <v>272</v>
      </c>
      <c r="C8696" s="37" t="n">
        <v>22</v>
      </c>
      <c r="D8696" s="37" t="n">
        <v>20</v>
      </c>
      <c r="E8696" s="37" t="n">
        <v>1</v>
      </c>
      <c r="F8696" s="37" t="n">
        <v>1</v>
      </c>
      <c r="G8696" s="37" t="n">
        <v>1</v>
      </c>
      <c r="H8696" s="37" t="n">
        <v>0</v>
      </c>
      <c r="I8696" s="37" t="n">
        <v>8</v>
      </c>
      <c r="J8696" s="40" t="n">
        <f aca="false">IF(C8696=0,"",D8696/C8696)</f>
        <v>0.909090909090909</v>
      </c>
    </row>
    <row r="8697" customFormat="false" ht="15" hidden="false" customHeight="false" outlineLevel="0" collapsed="false">
      <c r="A8697" s="37" t="s">
        <v>1529</v>
      </c>
      <c r="B8697" s="37" t="s">
        <v>273</v>
      </c>
      <c r="C8697" s="37" t="n">
        <v>22</v>
      </c>
      <c r="D8697" s="37" t="n">
        <v>18</v>
      </c>
      <c r="E8697" s="37" t="n">
        <v>1</v>
      </c>
      <c r="F8697" s="37" t="n">
        <v>2</v>
      </c>
      <c r="G8697" s="37" t="n">
        <v>0</v>
      </c>
      <c r="H8697" s="37" t="n">
        <v>1</v>
      </c>
      <c r="I8697" s="37" t="n">
        <v>4</v>
      </c>
      <c r="J8697" s="40" t="n">
        <f aca="false">IF(C8697=0,"",D8697/C8697)</f>
        <v>0.818181818181818</v>
      </c>
    </row>
    <row r="8698" customFormat="false" ht="15" hidden="false" customHeight="false" outlineLevel="0" collapsed="false">
      <c r="A8698" s="37" t="s">
        <v>1529</v>
      </c>
      <c r="B8698" s="37" t="s">
        <v>274</v>
      </c>
      <c r="C8698" s="37" t="n">
        <v>22</v>
      </c>
      <c r="D8698" s="37" t="n">
        <v>17</v>
      </c>
      <c r="E8698" s="37" t="n">
        <v>0</v>
      </c>
      <c r="F8698" s="37" t="n">
        <v>1</v>
      </c>
      <c r="G8698" s="37" t="n">
        <v>1</v>
      </c>
      <c r="H8698" s="37" t="n">
        <v>0</v>
      </c>
      <c r="I8698" s="37" t="n">
        <v>3</v>
      </c>
      <c r="J8698" s="40" t="n">
        <f aca="false">IF(C8698=0,"",D8698/C8698)</f>
        <v>0.772727272727273</v>
      </c>
    </row>
    <row r="8699" customFormat="false" ht="15" hidden="false" customHeight="false" outlineLevel="0" collapsed="false">
      <c r="A8699" s="37" t="s">
        <v>1529</v>
      </c>
      <c r="B8699" s="37" t="s">
        <v>275</v>
      </c>
      <c r="C8699" s="37" t="n">
        <v>22</v>
      </c>
      <c r="D8699" s="37" t="n">
        <v>19</v>
      </c>
      <c r="E8699" s="37" t="n">
        <v>1</v>
      </c>
      <c r="F8699" s="37" t="n">
        <v>3</v>
      </c>
      <c r="G8699" s="37" t="n">
        <v>1</v>
      </c>
      <c r="H8699" s="37" t="n">
        <v>2</v>
      </c>
      <c r="I8699" s="37" t="n">
        <v>5</v>
      </c>
      <c r="J8699" s="40" t="n">
        <f aca="false">IF(C8699=0,"",D8699/C8699)</f>
        <v>0.863636363636364</v>
      </c>
    </row>
    <row r="8700" customFormat="false" ht="15" hidden="false" customHeight="false" outlineLevel="0" collapsed="false">
      <c r="A8700" s="37" t="s">
        <v>1529</v>
      </c>
      <c r="B8700" s="37" t="s">
        <v>276</v>
      </c>
      <c r="C8700" s="37" t="n">
        <v>22</v>
      </c>
      <c r="D8700" s="37" t="n">
        <v>22</v>
      </c>
      <c r="E8700" s="37" t="n">
        <v>1</v>
      </c>
      <c r="F8700" s="37" t="n">
        <v>1</v>
      </c>
      <c r="G8700" s="37" t="n">
        <v>2</v>
      </c>
      <c r="H8700" s="37" t="n">
        <v>0</v>
      </c>
      <c r="I8700" s="37" t="n">
        <v>23</v>
      </c>
      <c r="J8700" s="40" t="n">
        <f aca="false">IF(C8700=0,"",D8700/C8700)</f>
        <v>1</v>
      </c>
    </row>
    <row r="8701" customFormat="false" ht="15" hidden="false" customHeight="false" outlineLevel="0" collapsed="false">
      <c r="A8701" s="37" t="s">
        <v>1529</v>
      </c>
      <c r="B8701" s="37" t="s">
        <v>277</v>
      </c>
      <c r="C8701" s="37" t="n">
        <v>22</v>
      </c>
      <c r="D8701" s="37" t="n">
        <v>19</v>
      </c>
      <c r="E8701" s="37" t="n">
        <v>2</v>
      </c>
      <c r="F8701" s="37" t="n">
        <v>0</v>
      </c>
      <c r="G8701" s="37" t="n">
        <v>0</v>
      </c>
      <c r="H8701" s="37" t="n">
        <v>3</v>
      </c>
      <c r="I8701" s="37" t="n">
        <v>20</v>
      </c>
      <c r="J8701" s="40" t="n">
        <f aca="false">IF(C8701=0,"",D8701/C8701)</f>
        <v>0.863636363636364</v>
      </c>
    </row>
    <row r="8702" customFormat="false" ht="15" hidden="false" customHeight="false" outlineLevel="0" collapsed="false">
      <c r="A8702" s="37" t="s">
        <v>1529</v>
      </c>
      <c r="B8702" s="37" t="s">
        <v>278</v>
      </c>
      <c r="C8702" s="37" t="n">
        <v>22</v>
      </c>
      <c r="D8702" s="37" t="n">
        <v>18</v>
      </c>
      <c r="E8702" s="37" t="n">
        <v>2</v>
      </c>
      <c r="F8702" s="37" t="n">
        <v>0</v>
      </c>
      <c r="G8702" s="37" t="n">
        <v>1</v>
      </c>
      <c r="H8702" s="37" t="n">
        <v>0</v>
      </c>
      <c r="I8702" s="37" t="n">
        <v>12</v>
      </c>
      <c r="J8702" s="40" t="n">
        <f aca="false">IF(C8702=0,"",D8702/C8702)</f>
        <v>0.818181818181818</v>
      </c>
    </row>
    <row r="8703" customFormat="false" ht="15" hidden="false" customHeight="false" outlineLevel="0" collapsed="false">
      <c r="A8703" s="37" t="s">
        <v>1529</v>
      </c>
      <c r="B8703" s="37" t="s">
        <v>279</v>
      </c>
      <c r="C8703" s="37" t="n">
        <v>22</v>
      </c>
      <c r="D8703" s="37" t="n">
        <v>20</v>
      </c>
      <c r="E8703" s="37" t="n">
        <v>1</v>
      </c>
      <c r="F8703" s="37" t="n">
        <v>0</v>
      </c>
      <c r="G8703" s="37" t="n">
        <v>0</v>
      </c>
      <c r="H8703" s="37" t="n">
        <v>2</v>
      </c>
      <c r="I8703" s="37" t="n">
        <v>16</v>
      </c>
      <c r="J8703" s="40" t="n">
        <f aca="false">IF(C8703=0,"",D8703/C8703)</f>
        <v>0.909090909090909</v>
      </c>
    </row>
    <row r="8704" customFormat="false" ht="15" hidden="false" customHeight="false" outlineLevel="0" collapsed="false">
      <c r="A8704" s="37" t="s">
        <v>1530</v>
      </c>
      <c r="B8704" s="37" t="s">
        <v>270</v>
      </c>
      <c r="C8704" s="37" t="n">
        <v>22</v>
      </c>
      <c r="D8704" s="37" t="n">
        <v>19</v>
      </c>
      <c r="E8704" s="37" t="n">
        <v>2</v>
      </c>
      <c r="F8704" s="37" t="n">
        <v>0</v>
      </c>
      <c r="G8704" s="37" t="n">
        <v>1</v>
      </c>
      <c r="H8704" s="37" t="n">
        <v>0</v>
      </c>
      <c r="I8704" s="37" t="n">
        <v>27</v>
      </c>
      <c r="J8704" s="40" t="n">
        <f aca="false">IF(C8704=0,"",D8704/C8704)</f>
        <v>0.863636363636364</v>
      </c>
    </row>
    <row r="8705" customFormat="false" ht="15" hidden="false" customHeight="false" outlineLevel="0" collapsed="false">
      <c r="A8705" s="37" t="s">
        <v>1530</v>
      </c>
      <c r="B8705" s="37" t="s">
        <v>271</v>
      </c>
      <c r="C8705" s="37" t="n">
        <v>22</v>
      </c>
      <c r="D8705" s="37" t="n">
        <v>18</v>
      </c>
      <c r="E8705" s="37" t="n">
        <v>1</v>
      </c>
      <c r="F8705" s="37" t="n">
        <v>0</v>
      </c>
      <c r="G8705" s="37" t="n">
        <v>1</v>
      </c>
      <c r="H8705" s="37" t="n">
        <v>2</v>
      </c>
      <c r="I8705" s="37" t="n">
        <v>11</v>
      </c>
      <c r="J8705" s="40" t="n">
        <f aca="false">IF(C8705=0,"",D8705/C8705)</f>
        <v>0.818181818181818</v>
      </c>
    </row>
    <row r="8706" customFormat="false" ht="15" hidden="false" customHeight="false" outlineLevel="0" collapsed="false">
      <c r="A8706" s="37" t="s">
        <v>1530</v>
      </c>
      <c r="B8706" s="37" t="s">
        <v>272</v>
      </c>
      <c r="C8706" s="37" t="n">
        <v>22</v>
      </c>
      <c r="D8706" s="37" t="n">
        <v>19</v>
      </c>
      <c r="E8706" s="37" t="n">
        <v>0</v>
      </c>
      <c r="F8706" s="37" t="n">
        <v>0</v>
      </c>
      <c r="G8706" s="37" t="n">
        <v>1</v>
      </c>
      <c r="H8706" s="37" t="n">
        <v>0</v>
      </c>
      <c r="I8706" s="37" t="n">
        <v>28</v>
      </c>
      <c r="J8706" s="40" t="n">
        <f aca="false">IF(C8706=0,"",D8706/C8706)</f>
        <v>0.863636363636364</v>
      </c>
    </row>
    <row r="8707" customFormat="false" ht="15" hidden="false" customHeight="false" outlineLevel="0" collapsed="false">
      <c r="A8707" s="37" t="s">
        <v>1369</v>
      </c>
      <c r="B8707" s="37" t="s">
        <v>270</v>
      </c>
      <c r="C8707" s="37" t="n">
        <v>22</v>
      </c>
      <c r="D8707" s="37" t="n">
        <v>19</v>
      </c>
      <c r="E8707" s="37" t="n">
        <v>0</v>
      </c>
      <c r="F8707" s="37" t="n">
        <v>0</v>
      </c>
      <c r="G8707" s="37" t="n">
        <v>0</v>
      </c>
      <c r="H8707" s="37" t="n">
        <v>1</v>
      </c>
      <c r="I8707" s="37" t="n">
        <v>5</v>
      </c>
      <c r="J8707" s="40" t="n">
        <f aca="false">IF(C8707=0,"",D8707/C8707)</f>
        <v>0.863636363636364</v>
      </c>
    </row>
    <row r="8708" customFormat="false" ht="15" hidden="false" customHeight="false" outlineLevel="0" collapsed="false">
      <c r="A8708" s="37" t="s">
        <v>1369</v>
      </c>
      <c r="B8708" s="37" t="s">
        <v>271</v>
      </c>
      <c r="C8708" s="37" t="n">
        <v>22</v>
      </c>
      <c r="D8708" s="37" t="n">
        <v>21</v>
      </c>
      <c r="E8708" s="37" t="n">
        <v>0</v>
      </c>
      <c r="F8708" s="37" t="n">
        <v>0</v>
      </c>
      <c r="G8708" s="37" t="n">
        <v>0</v>
      </c>
      <c r="H8708" s="37" t="n">
        <v>1</v>
      </c>
      <c r="I8708" s="37" t="n">
        <v>16</v>
      </c>
      <c r="J8708" s="40" t="n">
        <f aca="false">IF(C8708=0,"",D8708/C8708)</f>
        <v>0.954545454545455</v>
      </c>
    </row>
    <row r="8709" customFormat="false" ht="15" hidden="false" customHeight="false" outlineLevel="0" collapsed="false">
      <c r="A8709" s="37" t="s">
        <v>1369</v>
      </c>
      <c r="B8709" s="37" t="s">
        <v>272</v>
      </c>
      <c r="C8709" s="37" t="n">
        <v>22</v>
      </c>
      <c r="D8709" s="37" t="n">
        <v>21</v>
      </c>
      <c r="E8709" s="37" t="n">
        <v>1</v>
      </c>
      <c r="F8709" s="37" t="n">
        <v>0</v>
      </c>
      <c r="G8709" s="37" t="n">
        <v>0</v>
      </c>
      <c r="H8709" s="37" t="n">
        <v>0</v>
      </c>
      <c r="I8709" s="37" t="n">
        <v>16</v>
      </c>
      <c r="J8709" s="40" t="n">
        <f aca="false">IF(C8709=0,"",D8709/C8709)</f>
        <v>0.954545454545455</v>
      </c>
    </row>
    <row r="8710" customFormat="false" ht="15" hidden="false" customHeight="false" outlineLevel="0" collapsed="false">
      <c r="A8710" s="37" t="s">
        <v>1369</v>
      </c>
      <c r="B8710" s="37" t="s">
        <v>273</v>
      </c>
      <c r="C8710" s="37" t="n">
        <v>22</v>
      </c>
      <c r="D8710" s="37" t="n">
        <v>21</v>
      </c>
      <c r="E8710" s="37" t="n">
        <v>0</v>
      </c>
      <c r="F8710" s="37" t="n">
        <v>0</v>
      </c>
      <c r="G8710" s="37" t="n">
        <v>0</v>
      </c>
      <c r="H8710" s="37" t="n">
        <v>3</v>
      </c>
      <c r="I8710" s="37" t="n">
        <v>6</v>
      </c>
      <c r="J8710" s="40" t="n">
        <f aca="false">IF(C8710=0,"",D8710/C8710)</f>
        <v>0.954545454545455</v>
      </c>
    </row>
    <row r="8711" customFormat="false" ht="15" hidden="false" customHeight="false" outlineLevel="0" collapsed="false">
      <c r="A8711" s="37" t="s">
        <v>1369</v>
      </c>
      <c r="B8711" s="37" t="s">
        <v>274</v>
      </c>
      <c r="C8711" s="37" t="n">
        <v>22</v>
      </c>
      <c r="D8711" s="37" t="n">
        <v>22</v>
      </c>
      <c r="E8711" s="37" t="n">
        <v>1</v>
      </c>
      <c r="F8711" s="37" t="n">
        <v>1</v>
      </c>
      <c r="G8711" s="37" t="n">
        <v>0</v>
      </c>
      <c r="H8711" s="37" t="n">
        <v>0</v>
      </c>
      <c r="I8711" s="37" t="n">
        <v>5</v>
      </c>
      <c r="J8711" s="40" t="n">
        <f aca="false">IF(C8711=0,"",D8711/C8711)</f>
        <v>1</v>
      </c>
    </row>
    <row r="8712" customFormat="false" ht="15" hidden="false" customHeight="false" outlineLevel="0" collapsed="false">
      <c r="A8712" s="37" t="s">
        <v>1369</v>
      </c>
      <c r="B8712" s="37" t="s">
        <v>275</v>
      </c>
      <c r="C8712" s="37" t="n">
        <v>22</v>
      </c>
      <c r="D8712" s="37" t="n">
        <v>21</v>
      </c>
      <c r="E8712" s="37" t="n">
        <v>2</v>
      </c>
      <c r="F8712" s="37" t="n">
        <v>2</v>
      </c>
      <c r="G8712" s="37" t="n">
        <v>0</v>
      </c>
      <c r="H8712" s="37" t="n">
        <v>1</v>
      </c>
      <c r="I8712" s="37" t="n">
        <v>6</v>
      </c>
      <c r="J8712" s="40" t="n">
        <f aca="false">IF(C8712=0,"",D8712/C8712)</f>
        <v>0.954545454545455</v>
      </c>
    </row>
    <row r="8713" customFormat="false" ht="15" hidden="false" customHeight="false" outlineLevel="0" collapsed="false">
      <c r="A8713" s="37" t="s">
        <v>1369</v>
      </c>
      <c r="B8713" s="37" t="s">
        <v>276</v>
      </c>
      <c r="C8713" s="37" t="n">
        <v>22</v>
      </c>
      <c r="D8713" s="37" t="n">
        <v>22</v>
      </c>
      <c r="E8713" s="37" t="n">
        <v>2</v>
      </c>
      <c r="F8713" s="37" t="n">
        <v>0</v>
      </c>
      <c r="G8713" s="37" t="n">
        <v>0</v>
      </c>
      <c r="H8713" s="37" t="n">
        <v>2</v>
      </c>
      <c r="I8713" s="37" t="n">
        <v>13</v>
      </c>
      <c r="J8713" s="40" t="n">
        <f aca="false">IF(C8713=0,"",D8713/C8713)</f>
        <v>1</v>
      </c>
    </row>
    <row r="8714" customFormat="false" ht="15" hidden="false" customHeight="false" outlineLevel="0" collapsed="false">
      <c r="A8714" s="37" t="s">
        <v>1369</v>
      </c>
      <c r="B8714" s="37" t="s">
        <v>277</v>
      </c>
      <c r="C8714" s="37" t="n">
        <v>22</v>
      </c>
      <c r="D8714" s="37" t="n">
        <v>21</v>
      </c>
      <c r="E8714" s="37" t="n">
        <v>0</v>
      </c>
      <c r="F8714" s="37" t="n">
        <v>0</v>
      </c>
      <c r="G8714" s="37" t="n">
        <v>0</v>
      </c>
      <c r="H8714" s="37" t="n">
        <v>0</v>
      </c>
      <c r="I8714" s="37" t="n">
        <v>17</v>
      </c>
      <c r="J8714" s="40" t="n">
        <f aca="false">IF(C8714=0,"",D8714/C8714)</f>
        <v>0.954545454545455</v>
      </c>
    </row>
    <row r="8715" customFormat="false" ht="15" hidden="false" customHeight="false" outlineLevel="0" collapsed="false">
      <c r="A8715" s="37" t="s">
        <v>1369</v>
      </c>
      <c r="B8715" s="37" t="s">
        <v>278</v>
      </c>
      <c r="C8715" s="37" t="n">
        <v>22</v>
      </c>
      <c r="D8715" s="37" t="n">
        <v>20</v>
      </c>
      <c r="E8715" s="37" t="n">
        <v>0</v>
      </c>
      <c r="F8715" s="37" t="n">
        <v>1</v>
      </c>
      <c r="G8715" s="37" t="n">
        <v>1</v>
      </c>
      <c r="H8715" s="37" t="n">
        <v>4</v>
      </c>
      <c r="I8715" s="37" t="n">
        <v>9</v>
      </c>
      <c r="J8715" s="40" t="n">
        <f aca="false">IF(C8715=0,"",D8715/C8715)</f>
        <v>0.909090909090909</v>
      </c>
    </row>
    <row r="8716" customFormat="false" ht="15" hidden="false" customHeight="false" outlineLevel="0" collapsed="false">
      <c r="A8716" s="37" t="s">
        <v>1369</v>
      </c>
      <c r="B8716" s="37" t="s">
        <v>279</v>
      </c>
      <c r="C8716" s="37" t="n">
        <v>22</v>
      </c>
      <c r="D8716" s="37" t="n">
        <v>19</v>
      </c>
      <c r="E8716" s="37" t="n">
        <v>1</v>
      </c>
      <c r="F8716" s="37" t="n">
        <v>3</v>
      </c>
      <c r="G8716" s="37" t="n">
        <v>1</v>
      </c>
      <c r="H8716" s="37" t="n">
        <v>0</v>
      </c>
      <c r="I8716" s="37" t="n">
        <v>11</v>
      </c>
      <c r="J8716" s="40" t="n">
        <f aca="false">IF(C8716=0,"",D8716/C8716)</f>
        <v>0.863636363636364</v>
      </c>
    </row>
    <row r="8717" customFormat="false" ht="15" hidden="false" customHeight="false" outlineLevel="0" collapsed="false">
      <c r="A8717" s="37" t="s">
        <v>1369</v>
      </c>
      <c r="B8717" s="37" t="s">
        <v>280</v>
      </c>
      <c r="C8717" s="37" t="n">
        <v>22</v>
      </c>
      <c r="D8717" s="37" t="n">
        <v>22</v>
      </c>
      <c r="E8717" s="37" t="n">
        <v>0</v>
      </c>
      <c r="F8717" s="37" t="n">
        <v>0</v>
      </c>
      <c r="G8717" s="37" t="n">
        <v>0</v>
      </c>
      <c r="H8717" s="37" t="n">
        <v>3</v>
      </c>
      <c r="I8717" s="37" t="n">
        <v>13</v>
      </c>
      <c r="J8717" s="40" t="n">
        <f aca="false">IF(C8717=0,"",D8717/C8717)</f>
        <v>1</v>
      </c>
    </row>
    <row r="8718" customFormat="false" ht="15" hidden="false" customHeight="false" outlineLevel="0" collapsed="false">
      <c r="A8718" s="37" t="s">
        <v>1369</v>
      </c>
      <c r="B8718" s="37" t="s">
        <v>281</v>
      </c>
      <c r="C8718" s="37" t="n">
        <v>22</v>
      </c>
      <c r="D8718" s="37" t="n">
        <v>20</v>
      </c>
      <c r="E8718" s="37" t="n">
        <v>0</v>
      </c>
      <c r="F8718" s="37" t="n">
        <v>0</v>
      </c>
      <c r="G8718" s="37" t="n">
        <v>0</v>
      </c>
      <c r="H8718" s="37" t="n">
        <v>0</v>
      </c>
      <c r="I8718" s="37" t="n">
        <v>11</v>
      </c>
      <c r="J8718" s="40" t="n">
        <f aca="false">IF(C8718=0,"",D8718/C8718)</f>
        <v>0.909090909090909</v>
      </c>
    </row>
    <row r="8719" customFormat="false" ht="15" hidden="false" customHeight="false" outlineLevel="0" collapsed="false">
      <c r="A8719" s="37" t="s">
        <v>1531</v>
      </c>
      <c r="B8719" s="37" t="s">
        <v>271</v>
      </c>
      <c r="C8719" s="37" t="n">
        <v>22</v>
      </c>
      <c r="D8719" s="37" t="n">
        <v>21</v>
      </c>
      <c r="E8719" s="37" t="n">
        <v>0</v>
      </c>
      <c r="F8719" s="37" t="n">
        <v>0</v>
      </c>
      <c r="G8719" s="37" t="n">
        <v>0</v>
      </c>
      <c r="H8719" s="37" t="n">
        <v>2</v>
      </c>
      <c r="I8719" s="37" t="n">
        <v>3</v>
      </c>
      <c r="J8719" s="40" t="n">
        <f aca="false">IF(C8719=0,"",D8719/C8719)</f>
        <v>0.954545454545455</v>
      </c>
    </row>
    <row r="8720" customFormat="false" ht="15" hidden="false" customHeight="false" outlineLevel="0" collapsed="false">
      <c r="A8720" s="37" t="s">
        <v>1531</v>
      </c>
      <c r="B8720" s="37" t="s">
        <v>272</v>
      </c>
      <c r="C8720" s="37" t="n">
        <v>22</v>
      </c>
      <c r="D8720" s="37" t="n">
        <v>22</v>
      </c>
      <c r="E8720" s="37" t="n">
        <v>0</v>
      </c>
      <c r="F8720" s="37" t="n">
        <v>1</v>
      </c>
      <c r="G8720" s="37" t="n">
        <v>0</v>
      </c>
      <c r="H8720" s="37" t="n">
        <v>2</v>
      </c>
      <c r="I8720" s="37" t="n">
        <v>21</v>
      </c>
      <c r="J8720" s="40" t="n">
        <f aca="false">IF(C8720=0,"",D8720/C8720)</f>
        <v>1</v>
      </c>
    </row>
    <row r="8721" customFormat="false" ht="15" hidden="false" customHeight="false" outlineLevel="0" collapsed="false">
      <c r="A8721" s="37" t="s">
        <v>1531</v>
      </c>
      <c r="B8721" s="37" t="s">
        <v>273</v>
      </c>
      <c r="C8721" s="37" t="n">
        <v>22</v>
      </c>
      <c r="D8721" s="37" t="n">
        <v>19</v>
      </c>
      <c r="E8721" s="37" t="n">
        <v>1</v>
      </c>
      <c r="F8721" s="37" t="n">
        <v>2</v>
      </c>
      <c r="G8721" s="37" t="n">
        <v>0</v>
      </c>
      <c r="H8721" s="37" t="n">
        <v>2</v>
      </c>
      <c r="I8721" s="37" t="n">
        <v>2</v>
      </c>
      <c r="J8721" s="40" t="n">
        <f aca="false">IF(C8721=0,"",D8721/C8721)</f>
        <v>0.863636363636364</v>
      </c>
    </row>
    <row r="8722" customFormat="false" ht="15" hidden="false" customHeight="false" outlineLevel="0" collapsed="false">
      <c r="A8722" s="37" t="s">
        <v>1531</v>
      </c>
      <c r="B8722" s="37" t="s">
        <v>274</v>
      </c>
      <c r="C8722" s="37" t="n">
        <v>22</v>
      </c>
      <c r="D8722" s="37" t="n">
        <v>21</v>
      </c>
      <c r="E8722" s="37" t="n">
        <v>1</v>
      </c>
      <c r="F8722" s="37" t="n">
        <v>0</v>
      </c>
      <c r="G8722" s="37" t="n">
        <v>1</v>
      </c>
      <c r="H8722" s="37" t="n">
        <v>0</v>
      </c>
      <c r="I8722" s="37" t="n">
        <v>14</v>
      </c>
      <c r="J8722" s="40" t="n">
        <f aca="false">IF(C8722=0,"",D8722/C8722)</f>
        <v>0.954545454545455</v>
      </c>
    </row>
    <row r="8723" customFormat="false" ht="15" hidden="false" customHeight="false" outlineLevel="0" collapsed="false">
      <c r="A8723" s="37" t="s">
        <v>1531</v>
      </c>
      <c r="B8723" s="37" t="s">
        <v>275</v>
      </c>
      <c r="C8723" s="37" t="n">
        <v>22</v>
      </c>
      <c r="D8723" s="37" t="n">
        <v>21</v>
      </c>
      <c r="E8723" s="37" t="n">
        <v>0</v>
      </c>
      <c r="F8723" s="37" t="n">
        <v>1</v>
      </c>
      <c r="G8723" s="37" t="n">
        <v>0</v>
      </c>
      <c r="H8723" s="37" t="n">
        <v>1</v>
      </c>
      <c r="I8723" s="37" t="n">
        <v>10</v>
      </c>
      <c r="J8723" s="40" t="n">
        <f aca="false">IF(C8723=0,"",D8723/C8723)</f>
        <v>0.954545454545455</v>
      </c>
    </row>
    <row r="8724" customFormat="false" ht="15" hidden="false" customHeight="false" outlineLevel="0" collapsed="false">
      <c r="A8724" s="37" t="s">
        <v>1531</v>
      </c>
      <c r="B8724" s="37" t="s">
        <v>276</v>
      </c>
      <c r="C8724" s="37" t="n">
        <v>22</v>
      </c>
      <c r="D8724" s="37" t="n">
        <v>19</v>
      </c>
      <c r="E8724" s="37" t="n">
        <v>0</v>
      </c>
      <c r="F8724" s="37" t="n">
        <v>3</v>
      </c>
      <c r="G8724" s="37" t="n">
        <v>0</v>
      </c>
      <c r="H8724" s="37" t="n">
        <v>1</v>
      </c>
      <c r="I8724" s="37" t="n">
        <v>10</v>
      </c>
      <c r="J8724" s="40" t="n">
        <f aca="false">IF(C8724=0,"",D8724/C8724)</f>
        <v>0.863636363636364</v>
      </c>
    </row>
    <row r="8725" customFormat="false" ht="15" hidden="false" customHeight="false" outlineLevel="0" collapsed="false">
      <c r="A8725" s="37" t="s">
        <v>1531</v>
      </c>
      <c r="B8725" s="37" t="s">
        <v>277</v>
      </c>
      <c r="C8725" s="37" t="n">
        <v>22</v>
      </c>
      <c r="D8725" s="37" t="n">
        <v>20</v>
      </c>
      <c r="E8725" s="37" t="n">
        <v>0</v>
      </c>
      <c r="F8725" s="37" t="n">
        <v>1</v>
      </c>
      <c r="G8725" s="37" t="n">
        <v>0</v>
      </c>
      <c r="H8725" s="37" t="n">
        <v>3</v>
      </c>
      <c r="I8725" s="37" t="n">
        <v>19</v>
      </c>
      <c r="J8725" s="40" t="n">
        <f aca="false">IF(C8725=0,"",D8725/C8725)</f>
        <v>0.909090909090909</v>
      </c>
    </row>
    <row r="8726" customFormat="false" ht="15" hidden="false" customHeight="false" outlineLevel="0" collapsed="false">
      <c r="A8726" s="37" t="s">
        <v>1531</v>
      </c>
      <c r="B8726" s="37" t="s">
        <v>278</v>
      </c>
      <c r="C8726" s="37" t="n">
        <v>22</v>
      </c>
      <c r="D8726" s="37" t="n">
        <v>21</v>
      </c>
      <c r="E8726" s="37" t="n">
        <v>0</v>
      </c>
      <c r="F8726" s="37" t="n">
        <v>0</v>
      </c>
      <c r="G8726" s="37" t="n">
        <v>1</v>
      </c>
      <c r="H8726" s="37" t="n">
        <v>2</v>
      </c>
      <c r="I8726" s="37" t="n">
        <v>4</v>
      </c>
      <c r="J8726" s="40" t="n">
        <f aca="false">IF(C8726=0,"",D8726/C8726)</f>
        <v>0.954545454545455</v>
      </c>
    </row>
    <row r="8727" customFormat="false" ht="15" hidden="false" customHeight="false" outlineLevel="0" collapsed="false">
      <c r="A8727" s="37" t="s">
        <v>1531</v>
      </c>
      <c r="B8727" s="37" t="s">
        <v>279</v>
      </c>
      <c r="C8727" s="37" t="n">
        <v>22</v>
      </c>
      <c r="D8727" s="37" t="n">
        <v>17</v>
      </c>
      <c r="E8727" s="37" t="n">
        <v>0</v>
      </c>
      <c r="F8727" s="37" t="n">
        <v>0</v>
      </c>
      <c r="G8727" s="37" t="n">
        <v>1</v>
      </c>
      <c r="H8727" s="37" t="n">
        <v>1</v>
      </c>
      <c r="I8727" s="37" t="n">
        <v>43</v>
      </c>
      <c r="J8727" s="40" t="n">
        <f aca="false">IF(C8727=0,"",D8727/C8727)</f>
        <v>0.772727272727273</v>
      </c>
    </row>
    <row r="8728" customFormat="false" ht="15" hidden="false" customHeight="false" outlineLevel="0" collapsed="false">
      <c r="A8728" s="37" t="s">
        <v>1531</v>
      </c>
      <c r="B8728" s="37" t="s">
        <v>280</v>
      </c>
      <c r="C8728" s="37" t="n">
        <v>22</v>
      </c>
      <c r="D8728" s="37" t="n">
        <v>21</v>
      </c>
      <c r="E8728" s="37" t="n">
        <v>0</v>
      </c>
      <c r="F8728" s="37" t="n">
        <v>0</v>
      </c>
      <c r="G8728" s="37" t="n">
        <v>1</v>
      </c>
      <c r="H8728" s="37" t="n">
        <v>0</v>
      </c>
      <c r="I8728" s="37" t="n">
        <v>5</v>
      </c>
      <c r="J8728" s="40" t="n">
        <f aca="false">IF(C8728=0,"",D8728/C8728)</f>
        <v>0.954545454545455</v>
      </c>
    </row>
    <row r="8729" customFormat="false" ht="15" hidden="false" customHeight="false" outlineLevel="0" collapsed="false">
      <c r="A8729" s="37" t="s">
        <v>1531</v>
      </c>
      <c r="B8729" s="37" t="s">
        <v>281</v>
      </c>
      <c r="C8729" s="37" t="n">
        <v>22</v>
      </c>
      <c r="D8729" s="37" t="n">
        <v>21</v>
      </c>
      <c r="E8729" s="37" t="n">
        <v>0</v>
      </c>
      <c r="F8729" s="37" t="n">
        <v>1</v>
      </c>
      <c r="G8729" s="37" t="n">
        <v>0</v>
      </c>
      <c r="H8729" s="37" t="n">
        <v>1</v>
      </c>
      <c r="I8729" s="37" t="n">
        <v>6</v>
      </c>
      <c r="J8729" s="40" t="n">
        <f aca="false">IF(C8729=0,"",D8729/C8729)</f>
        <v>0.954545454545455</v>
      </c>
    </row>
    <row r="8730" customFormat="false" ht="15" hidden="false" customHeight="false" outlineLevel="0" collapsed="false">
      <c r="A8730" s="37" t="s">
        <v>862</v>
      </c>
      <c r="B8730" s="37" t="s">
        <v>270</v>
      </c>
      <c r="C8730" s="37" t="n">
        <v>22</v>
      </c>
      <c r="D8730" s="37" t="n">
        <v>19</v>
      </c>
      <c r="E8730" s="37" t="n">
        <v>0</v>
      </c>
      <c r="F8730" s="37" t="n">
        <v>1</v>
      </c>
      <c r="G8730" s="37" t="n">
        <v>0</v>
      </c>
      <c r="H8730" s="37" t="n">
        <v>3</v>
      </c>
      <c r="I8730" s="37" t="n">
        <v>9</v>
      </c>
      <c r="J8730" s="40" t="n">
        <f aca="false">IF(C8730=0,"",D8730/C8730)</f>
        <v>0.863636363636364</v>
      </c>
    </row>
    <row r="8731" customFormat="false" ht="15" hidden="false" customHeight="false" outlineLevel="0" collapsed="false">
      <c r="A8731" s="37" t="s">
        <v>862</v>
      </c>
      <c r="B8731" s="37" t="s">
        <v>271</v>
      </c>
      <c r="C8731" s="37" t="n">
        <v>22</v>
      </c>
      <c r="D8731" s="37" t="n">
        <v>21</v>
      </c>
      <c r="E8731" s="37" t="n">
        <v>0</v>
      </c>
      <c r="F8731" s="37" t="n">
        <v>0</v>
      </c>
      <c r="G8731" s="37" t="n">
        <v>0</v>
      </c>
      <c r="H8731" s="37" t="n">
        <v>1</v>
      </c>
      <c r="I8731" s="37" t="n">
        <v>30</v>
      </c>
      <c r="J8731" s="40" t="n">
        <f aca="false">IF(C8731=0,"",D8731/C8731)</f>
        <v>0.954545454545455</v>
      </c>
    </row>
    <row r="8732" customFormat="false" ht="15" hidden="false" customHeight="false" outlineLevel="0" collapsed="false">
      <c r="A8732" s="37" t="s">
        <v>862</v>
      </c>
      <c r="B8732" s="37" t="s">
        <v>272</v>
      </c>
      <c r="C8732" s="37" t="n">
        <v>22</v>
      </c>
      <c r="D8732" s="37" t="n">
        <v>18</v>
      </c>
      <c r="E8732" s="37" t="n">
        <v>1</v>
      </c>
      <c r="F8732" s="37" t="n">
        <v>0</v>
      </c>
      <c r="G8732" s="37" t="n">
        <v>0</v>
      </c>
      <c r="H8732" s="37" t="n">
        <v>1</v>
      </c>
      <c r="I8732" s="37" t="n">
        <v>11</v>
      </c>
      <c r="J8732" s="40" t="n">
        <f aca="false">IF(C8732=0,"",D8732/C8732)</f>
        <v>0.818181818181818</v>
      </c>
    </row>
    <row r="8733" customFormat="false" ht="15" hidden="false" customHeight="false" outlineLevel="0" collapsed="false">
      <c r="A8733" s="37" t="s">
        <v>862</v>
      </c>
      <c r="B8733" s="37" t="s">
        <v>273</v>
      </c>
      <c r="C8733" s="37" t="n">
        <v>22</v>
      </c>
      <c r="D8733" s="37" t="n">
        <v>21</v>
      </c>
      <c r="E8733" s="37" t="n">
        <v>0</v>
      </c>
      <c r="F8733" s="37" t="n">
        <v>1</v>
      </c>
      <c r="G8733" s="37" t="n">
        <v>0</v>
      </c>
      <c r="H8733" s="37" t="n">
        <v>0</v>
      </c>
      <c r="I8733" s="37" t="n">
        <v>2</v>
      </c>
      <c r="J8733" s="40" t="n">
        <f aca="false">IF(C8733=0,"",D8733/C8733)</f>
        <v>0.954545454545455</v>
      </c>
    </row>
    <row r="8734" customFormat="false" ht="15" hidden="false" customHeight="false" outlineLevel="0" collapsed="false">
      <c r="A8734" s="37" t="s">
        <v>862</v>
      </c>
      <c r="B8734" s="37" t="s">
        <v>274</v>
      </c>
      <c r="C8734" s="37" t="n">
        <v>22</v>
      </c>
      <c r="D8734" s="37" t="n">
        <v>20</v>
      </c>
      <c r="E8734" s="37" t="n">
        <v>1</v>
      </c>
      <c r="F8734" s="37" t="n">
        <v>0</v>
      </c>
      <c r="G8734" s="37" t="n">
        <v>0</v>
      </c>
      <c r="H8734" s="37" t="n">
        <v>1</v>
      </c>
      <c r="I8734" s="37" t="n">
        <v>3</v>
      </c>
      <c r="J8734" s="40" t="n">
        <f aca="false">IF(C8734=0,"",D8734/C8734)</f>
        <v>0.909090909090909</v>
      </c>
    </row>
    <row r="8735" customFormat="false" ht="15" hidden="false" customHeight="false" outlineLevel="0" collapsed="false">
      <c r="A8735" s="37" t="s">
        <v>862</v>
      </c>
      <c r="B8735" s="37" t="s">
        <v>275</v>
      </c>
      <c r="C8735" s="37" t="n">
        <v>22</v>
      </c>
      <c r="D8735" s="37" t="n">
        <v>20</v>
      </c>
      <c r="E8735" s="37" t="n">
        <v>0</v>
      </c>
      <c r="F8735" s="37" t="n">
        <v>0</v>
      </c>
      <c r="G8735" s="37" t="n">
        <v>0</v>
      </c>
      <c r="H8735" s="37" t="n">
        <v>2</v>
      </c>
      <c r="I8735" s="37" t="n">
        <v>5</v>
      </c>
      <c r="J8735" s="40" t="n">
        <f aca="false">IF(C8735=0,"",D8735/C8735)</f>
        <v>0.909090909090909</v>
      </c>
    </row>
    <row r="8736" customFormat="false" ht="15" hidden="false" customHeight="false" outlineLevel="0" collapsed="false">
      <c r="A8736" s="37" t="s">
        <v>862</v>
      </c>
      <c r="B8736" s="37" t="s">
        <v>276</v>
      </c>
      <c r="C8736" s="37" t="n">
        <v>22</v>
      </c>
      <c r="D8736" s="37" t="n">
        <v>21</v>
      </c>
      <c r="E8736" s="37" t="n">
        <v>2</v>
      </c>
      <c r="F8736" s="37" t="n">
        <v>2</v>
      </c>
      <c r="G8736" s="37" t="n">
        <v>0</v>
      </c>
      <c r="H8736" s="37" t="n">
        <v>2</v>
      </c>
      <c r="I8736" s="37" t="n">
        <v>3</v>
      </c>
      <c r="J8736" s="40" t="n">
        <f aca="false">IF(C8736=0,"",D8736/C8736)</f>
        <v>0.954545454545455</v>
      </c>
    </row>
    <row r="8737" customFormat="false" ht="15" hidden="false" customHeight="false" outlineLevel="0" collapsed="false">
      <c r="A8737" s="37" t="s">
        <v>862</v>
      </c>
      <c r="B8737" s="37" t="s">
        <v>277</v>
      </c>
      <c r="C8737" s="37" t="n">
        <v>22</v>
      </c>
      <c r="D8737" s="37" t="n">
        <v>22</v>
      </c>
      <c r="E8737" s="37" t="n">
        <v>2</v>
      </c>
      <c r="F8737" s="37" t="n">
        <v>0</v>
      </c>
      <c r="G8737" s="37" t="n">
        <v>1</v>
      </c>
      <c r="H8737" s="37" t="n">
        <v>3</v>
      </c>
      <c r="I8737" s="37" t="n">
        <v>3</v>
      </c>
      <c r="J8737" s="40" t="n">
        <f aca="false">IF(C8737=0,"",D8737/C8737)</f>
        <v>1</v>
      </c>
    </row>
    <row r="8738" customFormat="false" ht="15" hidden="false" customHeight="false" outlineLevel="0" collapsed="false">
      <c r="A8738" s="37" t="s">
        <v>862</v>
      </c>
      <c r="B8738" s="37" t="s">
        <v>278</v>
      </c>
      <c r="C8738" s="37" t="n">
        <v>22</v>
      </c>
      <c r="D8738" s="37" t="n">
        <v>18</v>
      </c>
      <c r="E8738" s="37" t="n">
        <v>1</v>
      </c>
      <c r="F8738" s="37" t="n">
        <v>1</v>
      </c>
      <c r="G8738" s="37" t="n">
        <v>1</v>
      </c>
      <c r="H8738" s="37" t="n">
        <v>3</v>
      </c>
      <c r="I8738" s="37" t="n">
        <v>10</v>
      </c>
      <c r="J8738" s="40" t="n">
        <f aca="false">IF(C8738=0,"",D8738/C8738)</f>
        <v>0.818181818181818</v>
      </c>
    </row>
    <row r="8739" customFormat="false" ht="15" hidden="false" customHeight="false" outlineLevel="0" collapsed="false">
      <c r="A8739" s="37" t="s">
        <v>862</v>
      </c>
      <c r="B8739" s="37" t="s">
        <v>279</v>
      </c>
      <c r="C8739" s="37" t="n">
        <v>22</v>
      </c>
      <c r="D8739" s="37" t="n">
        <v>21</v>
      </c>
      <c r="E8739" s="37" t="n">
        <v>0</v>
      </c>
      <c r="F8739" s="37" t="n">
        <v>0</v>
      </c>
      <c r="G8739" s="37" t="n">
        <v>0</v>
      </c>
      <c r="H8739" s="37" t="n">
        <v>0</v>
      </c>
      <c r="I8739" s="37" t="n">
        <v>23</v>
      </c>
      <c r="J8739" s="40" t="n">
        <f aca="false">IF(C8739=0,"",D8739/C8739)</f>
        <v>0.954545454545455</v>
      </c>
    </row>
    <row r="8740" customFormat="false" ht="15" hidden="false" customHeight="false" outlineLevel="0" collapsed="false">
      <c r="A8740" s="37" t="s">
        <v>862</v>
      </c>
      <c r="B8740" s="37" t="s">
        <v>280</v>
      </c>
      <c r="C8740" s="37" t="n">
        <v>22</v>
      </c>
      <c r="D8740" s="37" t="n">
        <v>21</v>
      </c>
      <c r="E8740" s="37" t="n">
        <v>0</v>
      </c>
      <c r="F8740" s="37" t="n">
        <v>1</v>
      </c>
      <c r="G8740" s="37" t="n">
        <v>0</v>
      </c>
      <c r="H8740" s="37" t="n">
        <v>2</v>
      </c>
      <c r="I8740" s="37" t="n">
        <v>11</v>
      </c>
      <c r="J8740" s="40" t="n">
        <f aca="false">IF(C8740=0,"",D8740/C8740)</f>
        <v>0.954545454545455</v>
      </c>
    </row>
    <row r="8741" customFormat="false" ht="15" hidden="false" customHeight="false" outlineLevel="0" collapsed="false">
      <c r="A8741" s="37" t="s">
        <v>862</v>
      </c>
      <c r="B8741" s="37" t="s">
        <v>281</v>
      </c>
      <c r="C8741" s="37" t="n">
        <v>22</v>
      </c>
      <c r="D8741" s="37" t="n">
        <v>22</v>
      </c>
      <c r="E8741" s="37" t="n">
        <v>1</v>
      </c>
      <c r="F8741" s="37" t="n">
        <v>3</v>
      </c>
      <c r="G8741" s="37" t="n">
        <v>0</v>
      </c>
      <c r="H8741" s="37" t="n">
        <v>1</v>
      </c>
      <c r="I8741" s="37" t="n">
        <v>1</v>
      </c>
      <c r="J8741" s="40" t="n">
        <f aca="false">IF(C8741=0,"",D8741/C8741)</f>
        <v>1</v>
      </c>
    </row>
    <row r="8742" customFormat="false" ht="15" hidden="false" customHeight="false" outlineLevel="0" collapsed="false">
      <c r="A8742" s="37" t="s">
        <v>1532</v>
      </c>
      <c r="B8742" s="37" t="s">
        <v>270</v>
      </c>
      <c r="C8742" s="37" t="n">
        <v>22</v>
      </c>
      <c r="D8742" s="37" t="n">
        <v>20</v>
      </c>
      <c r="E8742" s="37" t="n">
        <v>1</v>
      </c>
      <c r="F8742" s="37" t="n">
        <v>0</v>
      </c>
      <c r="G8742" s="37" t="n">
        <v>0</v>
      </c>
      <c r="H8742" s="37" t="n">
        <v>1</v>
      </c>
      <c r="I8742" s="37" t="n">
        <v>0</v>
      </c>
      <c r="J8742" s="40" t="n">
        <f aca="false">IF(C8742=0,"",D8742/C8742)</f>
        <v>0.909090909090909</v>
      </c>
    </row>
    <row r="8743" customFormat="false" ht="15" hidden="false" customHeight="false" outlineLevel="0" collapsed="false">
      <c r="A8743" s="37" t="s">
        <v>1532</v>
      </c>
      <c r="B8743" s="37" t="s">
        <v>271</v>
      </c>
      <c r="C8743" s="37" t="n">
        <v>22</v>
      </c>
      <c r="D8743" s="37" t="n">
        <v>19</v>
      </c>
      <c r="E8743" s="37" t="n">
        <v>0</v>
      </c>
      <c r="F8743" s="37" t="n">
        <v>0</v>
      </c>
      <c r="G8743" s="37" t="n">
        <v>1</v>
      </c>
      <c r="H8743" s="37" t="n">
        <v>1</v>
      </c>
      <c r="I8743" s="37" t="n">
        <v>1</v>
      </c>
      <c r="J8743" s="40" t="n">
        <f aca="false">IF(C8743=0,"",D8743/C8743)</f>
        <v>0.863636363636364</v>
      </c>
    </row>
    <row r="8744" customFormat="false" ht="15" hidden="false" customHeight="false" outlineLevel="0" collapsed="false">
      <c r="A8744" s="37" t="s">
        <v>1532</v>
      </c>
      <c r="B8744" s="37" t="s">
        <v>272</v>
      </c>
      <c r="C8744" s="37" t="n">
        <v>22</v>
      </c>
      <c r="D8744" s="37" t="n">
        <v>19</v>
      </c>
      <c r="E8744" s="37" t="n">
        <v>0</v>
      </c>
      <c r="F8744" s="37" t="n">
        <v>1</v>
      </c>
      <c r="G8744" s="37" t="n">
        <v>0</v>
      </c>
      <c r="H8744" s="37" t="n">
        <v>4</v>
      </c>
      <c r="I8744" s="37" t="n">
        <v>0</v>
      </c>
      <c r="J8744" s="40" t="n">
        <f aca="false">IF(C8744=0,"",D8744/C8744)</f>
        <v>0.863636363636364</v>
      </c>
    </row>
    <row r="8745" customFormat="false" ht="15" hidden="false" customHeight="false" outlineLevel="0" collapsed="false">
      <c r="A8745" s="37" t="s">
        <v>1532</v>
      </c>
      <c r="B8745" s="37" t="s">
        <v>273</v>
      </c>
      <c r="C8745" s="37" t="n">
        <v>22</v>
      </c>
      <c r="D8745" s="37" t="n">
        <v>22</v>
      </c>
      <c r="E8745" s="37" t="n">
        <v>2</v>
      </c>
      <c r="F8745" s="37" t="n">
        <v>1</v>
      </c>
      <c r="G8745" s="37" t="n">
        <v>0</v>
      </c>
      <c r="H8745" s="37" t="n">
        <v>1</v>
      </c>
      <c r="I8745" s="37" t="n">
        <v>0</v>
      </c>
      <c r="J8745" s="40" t="n">
        <f aca="false">IF(C8745=0,"",D8745/C8745)</f>
        <v>1</v>
      </c>
    </row>
    <row r="8746" customFormat="false" ht="15" hidden="false" customHeight="false" outlineLevel="0" collapsed="false">
      <c r="A8746" s="37" t="s">
        <v>1532</v>
      </c>
      <c r="B8746" s="37" t="s">
        <v>274</v>
      </c>
      <c r="C8746" s="37" t="n">
        <v>22</v>
      </c>
      <c r="D8746" s="37" t="n">
        <v>20</v>
      </c>
      <c r="E8746" s="37" t="n">
        <v>0</v>
      </c>
      <c r="F8746" s="37" t="n">
        <v>0</v>
      </c>
      <c r="G8746" s="37" t="n">
        <v>0</v>
      </c>
      <c r="H8746" s="37" t="n">
        <v>1</v>
      </c>
      <c r="I8746" s="37" t="n">
        <v>1</v>
      </c>
      <c r="J8746" s="40" t="n">
        <f aca="false">IF(C8746=0,"",D8746/C8746)</f>
        <v>0.909090909090909</v>
      </c>
    </row>
    <row r="8747" customFormat="false" ht="15" hidden="false" customHeight="false" outlineLevel="0" collapsed="false">
      <c r="A8747" s="37" t="s">
        <v>1532</v>
      </c>
      <c r="B8747" s="37" t="s">
        <v>275</v>
      </c>
      <c r="C8747" s="37" t="n">
        <v>22</v>
      </c>
      <c r="D8747" s="37" t="n">
        <v>17</v>
      </c>
      <c r="E8747" s="37" t="n">
        <v>0</v>
      </c>
      <c r="F8747" s="37" t="n">
        <v>2</v>
      </c>
      <c r="G8747" s="37" t="n">
        <v>0</v>
      </c>
      <c r="H8747" s="37" t="n">
        <v>1</v>
      </c>
      <c r="I8747" s="37" t="n">
        <v>0</v>
      </c>
      <c r="J8747" s="40" t="n">
        <f aca="false">IF(C8747=0,"",D8747/C8747)</f>
        <v>0.772727272727273</v>
      </c>
    </row>
    <row r="8748" customFormat="false" ht="15" hidden="false" customHeight="false" outlineLevel="0" collapsed="false">
      <c r="A8748" s="37" t="s">
        <v>1532</v>
      </c>
      <c r="B8748" s="37" t="s">
        <v>276</v>
      </c>
      <c r="C8748" s="37" t="n">
        <v>22</v>
      </c>
      <c r="D8748" s="37" t="n">
        <v>21</v>
      </c>
      <c r="E8748" s="37" t="n">
        <v>1</v>
      </c>
      <c r="F8748" s="37" t="n">
        <v>0</v>
      </c>
      <c r="G8748" s="37" t="n">
        <v>0</v>
      </c>
      <c r="H8748" s="37" t="n">
        <v>2</v>
      </c>
      <c r="I8748" s="37" t="n">
        <v>0</v>
      </c>
      <c r="J8748" s="40" t="n">
        <f aca="false">IF(C8748=0,"",D8748/C8748)</f>
        <v>0.954545454545455</v>
      </c>
    </row>
    <row r="8749" customFormat="false" ht="15" hidden="false" customHeight="false" outlineLevel="0" collapsed="false">
      <c r="A8749" s="37" t="s">
        <v>1532</v>
      </c>
      <c r="B8749" s="37" t="s">
        <v>277</v>
      </c>
      <c r="C8749" s="37" t="n">
        <v>22</v>
      </c>
      <c r="D8749" s="37" t="n">
        <v>21</v>
      </c>
      <c r="E8749" s="37" t="n">
        <v>0</v>
      </c>
      <c r="F8749" s="37" t="n">
        <v>1</v>
      </c>
      <c r="G8749" s="37" t="n">
        <v>0</v>
      </c>
      <c r="H8749" s="37" t="n">
        <v>4</v>
      </c>
      <c r="I8749" s="37" t="n">
        <v>3</v>
      </c>
      <c r="J8749" s="40" t="n">
        <f aca="false">IF(C8749=0,"",D8749/C8749)</f>
        <v>0.954545454545455</v>
      </c>
    </row>
    <row r="8750" customFormat="false" ht="15" hidden="false" customHeight="false" outlineLevel="0" collapsed="false">
      <c r="A8750" s="37" t="s">
        <v>1532</v>
      </c>
      <c r="B8750" s="37" t="s">
        <v>278</v>
      </c>
      <c r="C8750" s="37" t="n">
        <v>22</v>
      </c>
      <c r="D8750" s="37" t="n">
        <v>19</v>
      </c>
      <c r="E8750" s="37" t="n">
        <v>2</v>
      </c>
      <c r="F8750" s="37" t="n">
        <v>0</v>
      </c>
      <c r="G8750" s="37" t="n">
        <v>0</v>
      </c>
      <c r="H8750" s="37" t="n">
        <v>1</v>
      </c>
      <c r="I8750" s="37" t="n">
        <v>2</v>
      </c>
      <c r="J8750" s="40" t="n">
        <f aca="false">IF(C8750=0,"",D8750/C8750)</f>
        <v>0.863636363636364</v>
      </c>
    </row>
    <row r="8751" customFormat="false" ht="15" hidden="false" customHeight="false" outlineLevel="0" collapsed="false">
      <c r="A8751" s="37" t="s">
        <v>1532</v>
      </c>
      <c r="B8751" s="37" t="s">
        <v>279</v>
      </c>
      <c r="C8751" s="37" t="n">
        <v>22</v>
      </c>
      <c r="D8751" s="37" t="n">
        <v>20</v>
      </c>
      <c r="E8751" s="37" t="n">
        <v>1</v>
      </c>
      <c r="F8751" s="37" t="n">
        <v>0</v>
      </c>
      <c r="G8751" s="37" t="n">
        <v>0</v>
      </c>
      <c r="H8751" s="37" t="n">
        <v>4</v>
      </c>
      <c r="I8751" s="37" t="n">
        <v>0</v>
      </c>
      <c r="J8751" s="40" t="n">
        <f aca="false">IF(C8751=0,"",D8751/C8751)</f>
        <v>0.909090909090909</v>
      </c>
    </row>
    <row r="8752" customFormat="false" ht="15" hidden="false" customHeight="false" outlineLevel="0" collapsed="false">
      <c r="A8752" s="37" t="s">
        <v>1532</v>
      </c>
      <c r="B8752" s="37" t="s">
        <v>280</v>
      </c>
      <c r="C8752" s="37" t="n">
        <v>22</v>
      </c>
      <c r="D8752" s="37" t="n">
        <v>21</v>
      </c>
      <c r="E8752" s="37" t="n">
        <v>0</v>
      </c>
      <c r="F8752" s="37" t="n">
        <v>2</v>
      </c>
      <c r="G8752" s="37" t="n">
        <v>0</v>
      </c>
      <c r="H8752" s="37" t="n">
        <v>1</v>
      </c>
      <c r="I8752" s="37" t="n">
        <v>5</v>
      </c>
      <c r="J8752" s="40" t="n">
        <f aca="false">IF(C8752=0,"",D8752/C8752)</f>
        <v>0.954545454545455</v>
      </c>
    </row>
    <row r="8753" customFormat="false" ht="15" hidden="false" customHeight="false" outlineLevel="0" collapsed="false">
      <c r="A8753" s="37" t="s">
        <v>1532</v>
      </c>
      <c r="B8753" s="37" t="s">
        <v>281</v>
      </c>
      <c r="C8753" s="37" t="n">
        <v>22</v>
      </c>
      <c r="D8753" s="37" t="n">
        <v>22</v>
      </c>
      <c r="E8753" s="37" t="n">
        <v>0</v>
      </c>
      <c r="F8753" s="37" t="n">
        <v>1</v>
      </c>
      <c r="G8753" s="37" t="n">
        <v>0</v>
      </c>
      <c r="H8753" s="37" t="n">
        <v>0</v>
      </c>
      <c r="I8753" s="37" t="n">
        <v>4</v>
      </c>
      <c r="J8753" s="40" t="n">
        <f aca="false">IF(C8753=0,"",D8753/C8753)</f>
        <v>1</v>
      </c>
    </row>
    <row r="8754" customFormat="false" ht="15" hidden="false" customHeight="false" outlineLevel="0" collapsed="false">
      <c r="A8754" s="37" t="s">
        <v>1533</v>
      </c>
      <c r="B8754" s="37" t="s">
        <v>270</v>
      </c>
      <c r="C8754" s="37" t="n">
        <v>22</v>
      </c>
      <c r="D8754" s="37" t="n">
        <v>19</v>
      </c>
      <c r="E8754" s="37" t="n">
        <v>1</v>
      </c>
      <c r="F8754" s="37" t="n">
        <v>0</v>
      </c>
      <c r="G8754" s="37" t="n">
        <v>0</v>
      </c>
      <c r="H8754" s="37" t="n">
        <v>3</v>
      </c>
      <c r="I8754" s="37" t="n">
        <v>11</v>
      </c>
      <c r="J8754" s="40" t="n">
        <f aca="false">IF(C8754=0,"",D8754/C8754)</f>
        <v>0.863636363636364</v>
      </c>
    </row>
    <row r="8755" customFormat="false" ht="15" hidden="false" customHeight="false" outlineLevel="0" collapsed="false">
      <c r="A8755" s="37" t="s">
        <v>1533</v>
      </c>
      <c r="B8755" s="37" t="s">
        <v>271</v>
      </c>
      <c r="C8755" s="37" t="n">
        <v>22</v>
      </c>
      <c r="D8755" s="37" t="n">
        <v>22</v>
      </c>
      <c r="E8755" s="37" t="n">
        <v>1</v>
      </c>
      <c r="F8755" s="37" t="n">
        <v>0</v>
      </c>
      <c r="G8755" s="37" t="n">
        <v>0</v>
      </c>
      <c r="H8755" s="37" t="n">
        <v>3</v>
      </c>
      <c r="I8755" s="37" t="n">
        <v>8</v>
      </c>
      <c r="J8755" s="40" t="n">
        <f aca="false">IF(C8755=0,"",D8755/C8755)</f>
        <v>1</v>
      </c>
    </row>
    <row r="8756" customFormat="false" ht="15" hidden="false" customHeight="false" outlineLevel="0" collapsed="false">
      <c r="A8756" s="37" t="s">
        <v>1533</v>
      </c>
      <c r="B8756" s="37" t="s">
        <v>272</v>
      </c>
      <c r="C8756" s="37" t="n">
        <v>22</v>
      </c>
      <c r="D8756" s="37" t="n">
        <v>17</v>
      </c>
      <c r="E8756" s="37" t="n">
        <v>1</v>
      </c>
      <c r="F8756" s="37" t="n">
        <v>1</v>
      </c>
      <c r="G8756" s="37" t="n">
        <v>0</v>
      </c>
      <c r="H8756" s="37" t="n">
        <v>0</v>
      </c>
      <c r="I8756" s="37" t="n">
        <v>7</v>
      </c>
      <c r="J8756" s="40" t="n">
        <f aca="false">IF(C8756=0,"",D8756/C8756)</f>
        <v>0.772727272727273</v>
      </c>
    </row>
    <row r="8757" customFormat="false" ht="15" hidden="false" customHeight="false" outlineLevel="0" collapsed="false">
      <c r="A8757" s="37" t="s">
        <v>1533</v>
      </c>
      <c r="B8757" s="37" t="s">
        <v>273</v>
      </c>
      <c r="C8757" s="37" t="n">
        <v>22</v>
      </c>
      <c r="D8757" s="37" t="n">
        <v>22</v>
      </c>
      <c r="E8757" s="37" t="n">
        <v>0</v>
      </c>
      <c r="F8757" s="37" t="n">
        <v>0</v>
      </c>
      <c r="G8757" s="37" t="n">
        <v>0</v>
      </c>
      <c r="H8757" s="37" t="n">
        <v>5</v>
      </c>
      <c r="I8757" s="37" t="n">
        <v>3</v>
      </c>
      <c r="J8757" s="40" t="n">
        <f aca="false">IF(C8757=0,"",D8757/C8757)</f>
        <v>1</v>
      </c>
    </row>
    <row r="8758" customFormat="false" ht="15" hidden="false" customHeight="false" outlineLevel="0" collapsed="false">
      <c r="A8758" s="37" t="s">
        <v>1533</v>
      </c>
      <c r="B8758" s="37" t="s">
        <v>274</v>
      </c>
      <c r="C8758" s="37" t="n">
        <v>22</v>
      </c>
      <c r="D8758" s="37" t="n">
        <v>20</v>
      </c>
      <c r="E8758" s="37" t="n">
        <v>1</v>
      </c>
      <c r="F8758" s="37" t="n">
        <v>1</v>
      </c>
      <c r="G8758" s="37" t="n">
        <v>0</v>
      </c>
      <c r="H8758" s="37" t="n">
        <v>3</v>
      </c>
      <c r="I8758" s="37" t="n">
        <v>6</v>
      </c>
      <c r="J8758" s="40" t="n">
        <f aca="false">IF(C8758=0,"",D8758/C8758)</f>
        <v>0.909090909090909</v>
      </c>
    </row>
    <row r="8759" customFormat="false" ht="15" hidden="false" customHeight="false" outlineLevel="0" collapsed="false">
      <c r="A8759" s="37" t="s">
        <v>1533</v>
      </c>
      <c r="B8759" s="37" t="s">
        <v>275</v>
      </c>
      <c r="C8759" s="37" t="n">
        <v>22</v>
      </c>
      <c r="D8759" s="37" t="n">
        <v>22</v>
      </c>
      <c r="E8759" s="37" t="n">
        <v>1</v>
      </c>
      <c r="F8759" s="37" t="n">
        <v>0</v>
      </c>
      <c r="G8759" s="37" t="n">
        <v>0</v>
      </c>
      <c r="H8759" s="37" t="n">
        <v>1</v>
      </c>
      <c r="I8759" s="37" t="n">
        <v>36</v>
      </c>
      <c r="J8759" s="40" t="n">
        <f aca="false">IF(C8759=0,"",D8759/C8759)</f>
        <v>1</v>
      </c>
    </row>
    <row r="8760" customFormat="false" ht="15" hidden="false" customHeight="false" outlineLevel="0" collapsed="false">
      <c r="A8760" s="37" t="s">
        <v>1533</v>
      </c>
      <c r="B8760" s="37" t="s">
        <v>276</v>
      </c>
      <c r="C8760" s="37" t="n">
        <v>22</v>
      </c>
      <c r="D8760" s="37" t="n">
        <v>22</v>
      </c>
      <c r="E8760" s="37" t="n">
        <v>0</v>
      </c>
      <c r="F8760" s="37" t="n">
        <v>0</v>
      </c>
      <c r="G8760" s="37" t="n">
        <v>0</v>
      </c>
      <c r="H8760" s="37" t="n">
        <v>1</v>
      </c>
      <c r="I8760" s="37" t="n">
        <v>5</v>
      </c>
      <c r="J8760" s="40" t="n">
        <f aca="false">IF(C8760=0,"",D8760/C8760)</f>
        <v>1</v>
      </c>
    </row>
    <row r="8761" customFormat="false" ht="15" hidden="false" customHeight="false" outlineLevel="0" collapsed="false">
      <c r="A8761" s="37" t="s">
        <v>1533</v>
      </c>
      <c r="B8761" s="37" t="s">
        <v>277</v>
      </c>
      <c r="C8761" s="37" t="n">
        <v>22</v>
      </c>
      <c r="D8761" s="37" t="n">
        <v>21</v>
      </c>
      <c r="E8761" s="37" t="n">
        <v>0</v>
      </c>
      <c r="F8761" s="37" t="n">
        <v>0</v>
      </c>
      <c r="G8761" s="37" t="n">
        <v>1</v>
      </c>
      <c r="H8761" s="37" t="n">
        <v>2</v>
      </c>
      <c r="I8761" s="37" t="n">
        <v>14</v>
      </c>
      <c r="J8761" s="40" t="n">
        <f aca="false">IF(C8761=0,"",D8761/C8761)</f>
        <v>0.954545454545455</v>
      </c>
    </row>
    <row r="8762" customFormat="false" ht="15" hidden="false" customHeight="false" outlineLevel="0" collapsed="false">
      <c r="A8762" s="37" t="s">
        <v>1533</v>
      </c>
      <c r="B8762" s="37" t="s">
        <v>278</v>
      </c>
      <c r="C8762" s="37" t="n">
        <v>22</v>
      </c>
      <c r="D8762" s="37" t="n">
        <v>21</v>
      </c>
      <c r="E8762" s="37" t="n">
        <v>0</v>
      </c>
      <c r="F8762" s="37" t="n">
        <v>0</v>
      </c>
      <c r="G8762" s="37" t="n">
        <v>2</v>
      </c>
      <c r="H8762" s="37" t="n">
        <v>2</v>
      </c>
      <c r="I8762" s="37" t="n">
        <v>8</v>
      </c>
      <c r="J8762" s="40" t="n">
        <f aca="false">IF(C8762=0,"",D8762/C8762)</f>
        <v>0.954545454545455</v>
      </c>
    </row>
    <row r="8763" customFormat="false" ht="15" hidden="false" customHeight="false" outlineLevel="0" collapsed="false">
      <c r="A8763" s="37" t="s">
        <v>1533</v>
      </c>
      <c r="B8763" s="37" t="s">
        <v>279</v>
      </c>
      <c r="C8763" s="37" t="n">
        <v>22</v>
      </c>
      <c r="D8763" s="37" t="n">
        <v>20</v>
      </c>
      <c r="E8763" s="37" t="n">
        <v>2</v>
      </c>
      <c r="F8763" s="37" t="n">
        <v>1</v>
      </c>
      <c r="G8763" s="37" t="n">
        <v>1</v>
      </c>
      <c r="H8763" s="37" t="n">
        <v>3</v>
      </c>
      <c r="I8763" s="37" t="n">
        <v>5</v>
      </c>
      <c r="J8763" s="40" t="n">
        <f aca="false">IF(C8763=0,"",D8763/C8763)</f>
        <v>0.909090909090909</v>
      </c>
    </row>
    <row r="8764" customFormat="false" ht="15" hidden="false" customHeight="false" outlineLevel="0" collapsed="false">
      <c r="A8764" s="37" t="s">
        <v>1533</v>
      </c>
      <c r="B8764" s="37" t="s">
        <v>280</v>
      </c>
      <c r="C8764" s="37" t="n">
        <v>22</v>
      </c>
      <c r="D8764" s="37" t="n">
        <v>19</v>
      </c>
      <c r="E8764" s="37" t="n">
        <v>2</v>
      </c>
      <c r="F8764" s="37" t="n">
        <v>2</v>
      </c>
      <c r="G8764" s="37" t="n">
        <v>0</v>
      </c>
      <c r="H8764" s="37" t="n">
        <v>2</v>
      </c>
      <c r="I8764" s="37" t="n">
        <v>7</v>
      </c>
      <c r="J8764" s="40" t="n">
        <f aca="false">IF(C8764=0,"",D8764/C8764)</f>
        <v>0.863636363636364</v>
      </c>
    </row>
    <row r="8765" customFormat="false" ht="15" hidden="false" customHeight="false" outlineLevel="0" collapsed="false">
      <c r="A8765" s="37" t="s">
        <v>1533</v>
      </c>
      <c r="B8765" s="37" t="s">
        <v>281</v>
      </c>
      <c r="C8765" s="37" t="n">
        <v>22</v>
      </c>
      <c r="D8765" s="37" t="n">
        <v>21</v>
      </c>
      <c r="E8765" s="37" t="n">
        <v>1</v>
      </c>
      <c r="F8765" s="37" t="n">
        <v>1</v>
      </c>
      <c r="G8765" s="37" t="n">
        <v>0</v>
      </c>
      <c r="H8765" s="37" t="n">
        <v>1</v>
      </c>
      <c r="I8765" s="37" t="n">
        <v>17</v>
      </c>
      <c r="J8765" s="40" t="n">
        <f aca="false">IF(C8765=0,"",D8765/C8765)</f>
        <v>0.954545454545455</v>
      </c>
    </row>
    <row r="8766" customFormat="false" ht="15" hidden="false" customHeight="false" outlineLevel="0" collapsed="false">
      <c r="A8766" s="37" t="s">
        <v>1534</v>
      </c>
      <c r="B8766" s="37" t="s">
        <v>274</v>
      </c>
      <c r="C8766" s="37" t="n">
        <v>22</v>
      </c>
      <c r="D8766" s="37" t="n">
        <v>17</v>
      </c>
      <c r="E8766" s="37" t="n">
        <v>1</v>
      </c>
      <c r="F8766" s="37" t="n">
        <v>2</v>
      </c>
      <c r="G8766" s="37" t="n">
        <v>0</v>
      </c>
      <c r="H8766" s="37" t="n">
        <v>0</v>
      </c>
      <c r="I8766" s="37" t="n">
        <v>0</v>
      </c>
      <c r="J8766" s="40" t="n">
        <f aca="false">IF(C8766=0,"",D8766/C8766)</f>
        <v>0.772727272727273</v>
      </c>
    </row>
    <row r="8767" customFormat="false" ht="15" hidden="false" customHeight="false" outlineLevel="0" collapsed="false">
      <c r="A8767" s="37" t="s">
        <v>1534</v>
      </c>
      <c r="B8767" s="37" t="s">
        <v>275</v>
      </c>
      <c r="C8767" s="37" t="n">
        <v>22</v>
      </c>
      <c r="D8767" s="37" t="n">
        <v>18</v>
      </c>
      <c r="E8767" s="37" t="n">
        <v>0</v>
      </c>
      <c r="F8767" s="37" t="n">
        <v>1</v>
      </c>
      <c r="G8767" s="37" t="n">
        <v>0</v>
      </c>
      <c r="H8767" s="37" t="n">
        <v>1</v>
      </c>
      <c r="I8767" s="37" t="n">
        <v>4</v>
      </c>
      <c r="J8767" s="40" t="n">
        <f aca="false">IF(C8767=0,"",D8767/C8767)</f>
        <v>0.818181818181818</v>
      </c>
    </row>
    <row r="8768" customFormat="false" ht="15" hidden="false" customHeight="false" outlineLevel="0" collapsed="false">
      <c r="A8768" s="37" t="s">
        <v>1534</v>
      </c>
      <c r="B8768" s="37" t="s">
        <v>276</v>
      </c>
      <c r="C8768" s="37" t="n">
        <v>22</v>
      </c>
      <c r="D8768" s="37" t="n">
        <v>21</v>
      </c>
      <c r="E8768" s="37" t="n">
        <v>1</v>
      </c>
      <c r="F8768" s="37" t="n">
        <v>0</v>
      </c>
      <c r="G8768" s="37" t="n">
        <v>1</v>
      </c>
      <c r="H8768" s="37" t="n">
        <v>1</v>
      </c>
      <c r="I8768" s="37" t="n">
        <v>1</v>
      </c>
      <c r="J8768" s="40" t="n">
        <f aca="false">IF(C8768=0,"",D8768/C8768)</f>
        <v>0.954545454545455</v>
      </c>
    </row>
    <row r="8769" customFormat="false" ht="15" hidden="false" customHeight="false" outlineLevel="0" collapsed="false">
      <c r="A8769" s="37" t="s">
        <v>1534</v>
      </c>
      <c r="B8769" s="37" t="s">
        <v>277</v>
      </c>
      <c r="C8769" s="37" t="n">
        <v>22</v>
      </c>
      <c r="D8769" s="37" t="n">
        <v>17</v>
      </c>
      <c r="E8769" s="37" t="n">
        <v>1</v>
      </c>
      <c r="F8769" s="37" t="n">
        <v>0</v>
      </c>
      <c r="G8769" s="37" t="n">
        <v>0</v>
      </c>
      <c r="H8769" s="37" t="n">
        <v>0</v>
      </c>
      <c r="I8769" s="37" t="n">
        <v>7</v>
      </c>
      <c r="J8769" s="40" t="n">
        <f aca="false">IF(C8769=0,"",D8769/C8769)</f>
        <v>0.772727272727273</v>
      </c>
    </row>
    <row r="8770" customFormat="false" ht="15" hidden="false" customHeight="false" outlineLevel="0" collapsed="false">
      <c r="A8770" s="37" t="s">
        <v>1534</v>
      </c>
      <c r="B8770" s="37" t="s">
        <v>278</v>
      </c>
      <c r="C8770" s="37" t="n">
        <v>22</v>
      </c>
      <c r="D8770" s="37" t="n">
        <v>22</v>
      </c>
      <c r="E8770" s="37" t="n">
        <v>2</v>
      </c>
      <c r="F8770" s="37" t="n">
        <v>2</v>
      </c>
      <c r="G8770" s="37" t="n">
        <v>0</v>
      </c>
      <c r="H8770" s="37" t="n">
        <v>1</v>
      </c>
      <c r="I8770" s="37" t="n">
        <v>5</v>
      </c>
      <c r="J8770" s="40" t="n">
        <f aca="false">IF(C8770=0,"",D8770/C8770)</f>
        <v>1</v>
      </c>
    </row>
    <row r="8771" customFormat="false" ht="15" hidden="false" customHeight="false" outlineLevel="0" collapsed="false">
      <c r="A8771" s="37" t="s">
        <v>1534</v>
      </c>
      <c r="B8771" s="37" t="s">
        <v>279</v>
      </c>
      <c r="C8771" s="37" t="n">
        <v>22</v>
      </c>
      <c r="D8771" s="37" t="n">
        <v>22</v>
      </c>
      <c r="E8771" s="37" t="n">
        <v>3</v>
      </c>
      <c r="F8771" s="37" t="n">
        <v>1</v>
      </c>
      <c r="G8771" s="37" t="n">
        <v>0</v>
      </c>
      <c r="H8771" s="37" t="n">
        <v>1</v>
      </c>
      <c r="I8771" s="37" t="n">
        <v>1</v>
      </c>
      <c r="J8771" s="40" t="n">
        <f aca="false">IF(C8771=0,"",D8771/C8771)</f>
        <v>1</v>
      </c>
    </row>
    <row r="8772" customFormat="false" ht="15" hidden="false" customHeight="false" outlineLevel="0" collapsed="false">
      <c r="A8772" s="37" t="s">
        <v>1534</v>
      </c>
      <c r="B8772" s="37" t="s">
        <v>280</v>
      </c>
      <c r="C8772" s="37" t="n">
        <v>22</v>
      </c>
      <c r="D8772" s="37" t="n">
        <v>20</v>
      </c>
      <c r="E8772" s="37" t="n">
        <v>0</v>
      </c>
      <c r="F8772" s="37" t="n">
        <v>0</v>
      </c>
      <c r="G8772" s="37" t="n">
        <v>0</v>
      </c>
      <c r="H8772" s="37" t="n">
        <v>0</v>
      </c>
      <c r="I8772" s="37" t="n">
        <v>2</v>
      </c>
      <c r="J8772" s="40" t="n">
        <f aca="false">IF(C8772=0,"",D8772/C8772)</f>
        <v>0.909090909090909</v>
      </c>
    </row>
    <row r="8773" customFormat="false" ht="15" hidden="false" customHeight="false" outlineLevel="0" collapsed="false">
      <c r="A8773" s="37" t="s">
        <v>1534</v>
      </c>
      <c r="B8773" s="37" t="s">
        <v>281</v>
      </c>
      <c r="C8773" s="37" t="n">
        <v>22</v>
      </c>
      <c r="D8773" s="37" t="n">
        <v>21</v>
      </c>
      <c r="E8773" s="37" t="n">
        <v>0</v>
      </c>
      <c r="F8773" s="37" t="n">
        <v>1</v>
      </c>
      <c r="G8773" s="37" t="n">
        <v>0</v>
      </c>
      <c r="H8773" s="37" t="n">
        <v>0</v>
      </c>
      <c r="I8773" s="37" t="n">
        <v>1</v>
      </c>
      <c r="J8773" s="40" t="n">
        <f aca="false">IF(C8773=0,"",D8773/C8773)</f>
        <v>0.954545454545455</v>
      </c>
    </row>
    <row r="8774" customFormat="false" ht="15" hidden="false" customHeight="false" outlineLevel="0" collapsed="false">
      <c r="A8774" s="37" t="s">
        <v>1536</v>
      </c>
      <c r="B8774" s="37" t="s">
        <v>270</v>
      </c>
      <c r="C8774" s="37" t="n">
        <v>22</v>
      </c>
      <c r="D8774" s="37" t="n">
        <v>21</v>
      </c>
      <c r="E8774" s="37" t="n">
        <v>1</v>
      </c>
      <c r="F8774" s="37" t="n">
        <v>0</v>
      </c>
      <c r="G8774" s="37" t="n">
        <v>0</v>
      </c>
      <c r="H8774" s="37" t="n">
        <v>1</v>
      </c>
      <c r="I8774" s="37" t="n">
        <v>1</v>
      </c>
      <c r="J8774" s="40" t="n">
        <f aca="false">IF(C8774=0,"",D8774/C8774)</f>
        <v>0.954545454545455</v>
      </c>
    </row>
    <row r="8775" customFormat="false" ht="15" hidden="false" customHeight="false" outlineLevel="0" collapsed="false">
      <c r="A8775" s="37" t="s">
        <v>1536</v>
      </c>
      <c r="B8775" s="37" t="s">
        <v>271</v>
      </c>
      <c r="C8775" s="37" t="n">
        <v>22</v>
      </c>
      <c r="D8775" s="37" t="n">
        <v>22</v>
      </c>
      <c r="E8775" s="37" t="n">
        <v>2</v>
      </c>
      <c r="F8775" s="37" t="n">
        <v>0</v>
      </c>
      <c r="G8775" s="37" t="n">
        <v>0</v>
      </c>
      <c r="H8775" s="37" t="n">
        <v>3</v>
      </c>
      <c r="I8775" s="37" t="n">
        <v>3</v>
      </c>
      <c r="J8775" s="40" t="n">
        <f aca="false">IF(C8775=0,"",D8775/C8775)</f>
        <v>1</v>
      </c>
    </row>
    <row r="8776" customFormat="false" ht="15" hidden="false" customHeight="false" outlineLevel="0" collapsed="false">
      <c r="A8776" s="37" t="s">
        <v>1536</v>
      </c>
      <c r="B8776" s="37" t="s">
        <v>272</v>
      </c>
      <c r="C8776" s="37" t="n">
        <v>22</v>
      </c>
      <c r="D8776" s="37" t="n">
        <v>21</v>
      </c>
      <c r="E8776" s="37" t="n">
        <v>0</v>
      </c>
      <c r="F8776" s="37" t="n">
        <v>0</v>
      </c>
      <c r="G8776" s="37" t="n">
        <v>0</v>
      </c>
      <c r="H8776" s="37" t="n">
        <v>0</v>
      </c>
      <c r="I8776" s="37" t="n">
        <v>8</v>
      </c>
      <c r="J8776" s="40" t="n">
        <f aca="false">IF(C8776=0,"",D8776/C8776)</f>
        <v>0.954545454545455</v>
      </c>
    </row>
    <row r="8777" customFormat="false" ht="15" hidden="false" customHeight="false" outlineLevel="0" collapsed="false">
      <c r="A8777" s="37" t="s">
        <v>1536</v>
      </c>
      <c r="B8777" s="37" t="s">
        <v>273</v>
      </c>
      <c r="C8777" s="37" t="n">
        <v>22</v>
      </c>
      <c r="D8777" s="37" t="n">
        <v>22</v>
      </c>
      <c r="E8777" s="37" t="n">
        <v>0</v>
      </c>
      <c r="F8777" s="37" t="n">
        <v>0</v>
      </c>
      <c r="G8777" s="37" t="n">
        <v>0</v>
      </c>
      <c r="H8777" s="37" t="n">
        <v>2</v>
      </c>
      <c r="I8777" s="37" t="n">
        <v>0</v>
      </c>
      <c r="J8777" s="40" t="n">
        <f aca="false">IF(C8777=0,"",D8777/C8777)</f>
        <v>1</v>
      </c>
    </row>
    <row r="8778" customFormat="false" ht="15" hidden="false" customHeight="false" outlineLevel="0" collapsed="false">
      <c r="A8778" s="37" t="s">
        <v>1536</v>
      </c>
      <c r="B8778" s="37" t="s">
        <v>274</v>
      </c>
      <c r="C8778" s="37" t="n">
        <v>22</v>
      </c>
      <c r="D8778" s="37" t="n">
        <v>21</v>
      </c>
      <c r="E8778" s="37" t="n">
        <v>1</v>
      </c>
      <c r="F8778" s="37" t="n">
        <v>1</v>
      </c>
      <c r="G8778" s="37" t="n">
        <v>0</v>
      </c>
      <c r="H8778" s="37" t="n">
        <v>3</v>
      </c>
      <c r="I8778" s="37" t="n">
        <v>1</v>
      </c>
      <c r="J8778" s="40" t="n">
        <f aca="false">IF(C8778=0,"",D8778/C8778)</f>
        <v>0.954545454545455</v>
      </c>
    </row>
    <row r="8779" customFormat="false" ht="15" hidden="false" customHeight="false" outlineLevel="0" collapsed="false">
      <c r="A8779" s="37" t="s">
        <v>1536</v>
      </c>
      <c r="B8779" s="37" t="s">
        <v>275</v>
      </c>
      <c r="C8779" s="37" t="n">
        <v>22</v>
      </c>
      <c r="D8779" s="37" t="n">
        <v>21</v>
      </c>
      <c r="E8779" s="37" t="n">
        <v>0</v>
      </c>
      <c r="F8779" s="37" t="n">
        <v>1</v>
      </c>
      <c r="G8779" s="37" t="n">
        <v>0</v>
      </c>
      <c r="H8779" s="37" t="n">
        <v>0</v>
      </c>
      <c r="I8779" s="37" t="n">
        <v>2</v>
      </c>
      <c r="J8779" s="40" t="n">
        <f aca="false">IF(C8779=0,"",D8779/C8779)</f>
        <v>0.954545454545455</v>
      </c>
    </row>
    <row r="8780" customFormat="false" ht="15" hidden="false" customHeight="false" outlineLevel="0" collapsed="false">
      <c r="A8780" s="37" t="s">
        <v>1536</v>
      </c>
      <c r="B8780" s="37" t="s">
        <v>276</v>
      </c>
      <c r="C8780" s="37" t="n">
        <v>22</v>
      </c>
      <c r="D8780" s="37" t="n">
        <v>21</v>
      </c>
      <c r="E8780" s="37" t="n">
        <v>2</v>
      </c>
      <c r="F8780" s="37" t="n">
        <v>0</v>
      </c>
      <c r="G8780" s="37" t="n">
        <v>0</v>
      </c>
      <c r="H8780" s="37" t="n">
        <v>2</v>
      </c>
      <c r="I8780" s="37" t="n">
        <v>0</v>
      </c>
      <c r="J8780" s="40" t="n">
        <f aca="false">IF(C8780=0,"",D8780/C8780)</f>
        <v>0.954545454545455</v>
      </c>
    </row>
    <row r="8781" customFormat="false" ht="15" hidden="false" customHeight="false" outlineLevel="0" collapsed="false">
      <c r="A8781" s="37" t="s">
        <v>1536</v>
      </c>
      <c r="B8781" s="37" t="s">
        <v>277</v>
      </c>
      <c r="C8781" s="37" t="n">
        <v>22</v>
      </c>
      <c r="D8781" s="37" t="n">
        <v>20</v>
      </c>
      <c r="E8781" s="37" t="n">
        <v>0</v>
      </c>
      <c r="F8781" s="37" t="n">
        <v>0</v>
      </c>
      <c r="G8781" s="37" t="n">
        <v>0</v>
      </c>
      <c r="H8781" s="37" t="n">
        <v>1</v>
      </c>
      <c r="I8781" s="37" t="n">
        <v>0</v>
      </c>
      <c r="J8781" s="40" t="n">
        <f aca="false">IF(C8781=0,"",D8781/C8781)</f>
        <v>0.909090909090909</v>
      </c>
    </row>
    <row r="8782" customFormat="false" ht="15" hidden="false" customHeight="false" outlineLevel="0" collapsed="false">
      <c r="A8782" s="37" t="s">
        <v>1536</v>
      </c>
      <c r="B8782" s="37" t="s">
        <v>278</v>
      </c>
      <c r="C8782" s="37" t="n">
        <v>22</v>
      </c>
      <c r="D8782" s="37" t="n">
        <v>20</v>
      </c>
      <c r="E8782" s="37" t="n">
        <v>0</v>
      </c>
      <c r="F8782" s="37" t="n">
        <v>1</v>
      </c>
      <c r="G8782" s="37" t="n">
        <v>0</v>
      </c>
      <c r="H8782" s="37" t="n">
        <v>2</v>
      </c>
      <c r="I8782" s="37" t="n">
        <v>0</v>
      </c>
      <c r="J8782" s="40" t="n">
        <f aca="false">IF(C8782=0,"",D8782/C8782)</f>
        <v>0.909090909090909</v>
      </c>
    </row>
    <row r="8783" customFormat="false" ht="15" hidden="false" customHeight="false" outlineLevel="0" collapsed="false">
      <c r="A8783" s="37" t="s">
        <v>1536</v>
      </c>
      <c r="B8783" s="37" t="s">
        <v>279</v>
      </c>
      <c r="C8783" s="37" t="n">
        <v>22</v>
      </c>
      <c r="D8783" s="37" t="n">
        <v>21</v>
      </c>
      <c r="E8783" s="37" t="n">
        <v>1</v>
      </c>
      <c r="F8783" s="37" t="n">
        <v>0</v>
      </c>
      <c r="G8783" s="37" t="n">
        <v>0</v>
      </c>
      <c r="H8783" s="37" t="n">
        <v>2</v>
      </c>
      <c r="I8783" s="37" t="n">
        <v>0</v>
      </c>
      <c r="J8783" s="40" t="n">
        <f aca="false">IF(C8783=0,"",D8783/C8783)</f>
        <v>0.954545454545455</v>
      </c>
    </row>
    <row r="8784" customFormat="false" ht="15" hidden="false" customHeight="false" outlineLevel="0" collapsed="false">
      <c r="A8784" s="37" t="s">
        <v>1536</v>
      </c>
      <c r="B8784" s="37" t="s">
        <v>280</v>
      </c>
      <c r="C8784" s="37" t="n">
        <v>22</v>
      </c>
      <c r="D8784" s="37" t="n">
        <v>19</v>
      </c>
      <c r="E8784" s="37" t="n">
        <v>0</v>
      </c>
      <c r="F8784" s="37" t="n">
        <v>0</v>
      </c>
      <c r="G8784" s="37" t="n">
        <v>0</v>
      </c>
      <c r="H8784" s="37" t="n">
        <v>0</v>
      </c>
      <c r="I8784" s="37" t="n">
        <v>1</v>
      </c>
      <c r="J8784" s="40" t="n">
        <f aca="false">IF(C8784=0,"",D8784/C8784)</f>
        <v>0.863636363636364</v>
      </c>
    </row>
    <row r="8785" customFormat="false" ht="15" hidden="false" customHeight="false" outlineLevel="0" collapsed="false">
      <c r="A8785" s="37" t="s">
        <v>1536</v>
      </c>
      <c r="B8785" s="37" t="s">
        <v>281</v>
      </c>
      <c r="C8785" s="37" t="n">
        <v>22</v>
      </c>
      <c r="D8785" s="37" t="n">
        <v>22</v>
      </c>
      <c r="E8785" s="37" t="n">
        <v>0</v>
      </c>
      <c r="F8785" s="37" t="n">
        <v>0</v>
      </c>
      <c r="G8785" s="37" t="n">
        <v>0</v>
      </c>
      <c r="H8785" s="37" t="n">
        <v>1</v>
      </c>
      <c r="I8785" s="37" t="n">
        <v>3</v>
      </c>
      <c r="J8785" s="40" t="n">
        <f aca="false">IF(C8785=0,"",D8785/C8785)</f>
        <v>1</v>
      </c>
    </row>
    <row r="8786" customFormat="false" ht="15" hidden="false" customHeight="false" outlineLevel="0" collapsed="false">
      <c r="A8786" s="37" t="s">
        <v>1537</v>
      </c>
      <c r="B8786" s="37" t="s">
        <v>270</v>
      </c>
      <c r="C8786" s="37" t="n">
        <v>22</v>
      </c>
      <c r="D8786" s="37" t="n">
        <v>20</v>
      </c>
      <c r="E8786" s="37" t="n">
        <v>1</v>
      </c>
      <c r="F8786" s="37" t="n">
        <v>0</v>
      </c>
      <c r="G8786" s="37" t="n">
        <v>0</v>
      </c>
      <c r="H8786" s="37" t="n">
        <v>1</v>
      </c>
      <c r="I8786" s="37" t="n">
        <v>2</v>
      </c>
      <c r="J8786" s="40" t="n">
        <f aca="false">IF(C8786=0,"",D8786/C8786)</f>
        <v>0.909090909090909</v>
      </c>
    </row>
    <row r="8787" customFormat="false" ht="15" hidden="false" customHeight="false" outlineLevel="0" collapsed="false">
      <c r="A8787" s="37" t="s">
        <v>1537</v>
      </c>
      <c r="B8787" s="37" t="s">
        <v>271</v>
      </c>
      <c r="C8787" s="37" t="n">
        <v>22</v>
      </c>
      <c r="D8787" s="37" t="n">
        <v>20</v>
      </c>
      <c r="E8787" s="37" t="n">
        <v>1</v>
      </c>
      <c r="F8787" s="37" t="n">
        <v>2</v>
      </c>
      <c r="G8787" s="37" t="n">
        <v>0</v>
      </c>
      <c r="H8787" s="37" t="n">
        <v>1</v>
      </c>
      <c r="I8787" s="37" t="n">
        <v>24</v>
      </c>
      <c r="J8787" s="40" t="n">
        <f aca="false">IF(C8787=0,"",D8787/C8787)</f>
        <v>0.909090909090909</v>
      </c>
    </row>
    <row r="8788" customFormat="false" ht="15" hidden="false" customHeight="false" outlineLevel="0" collapsed="false">
      <c r="A8788" s="37" t="s">
        <v>1537</v>
      </c>
      <c r="B8788" s="37" t="s">
        <v>272</v>
      </c>
      <c r="C8788" s="37" t="n">
        <v>22</v>
      </c>
      <c r="D8788" s="37" t="n">
        <v>21</v>
      </c>
      <c r="E8788" s="37" t="n">
        <v>0</v>
      </c>
      <c r="F8788" s="37" t="n">
        <v>0</v>
      </c>
      <c r="G8788" s="37" t="n">
        <v>0</v>
      </c>
      <c r="H8788" s="37" t="n">
        <v>1</v>
      </c>
      <c r="I8788" s="37" t="n">
        <v>23</v>
      </c>
      <c r="J8788" s="40" t="n">
        <f aca="false">IF(C8788=0,"",D8788/C8788)</f>
        <v>0.954545454545455</v>
      </c>
    </row>
    <row r="8789" customFormat="false" ht="15" hidden="false" customHeight="false" outlineLevel="0" collapsed="false">
      <c r="A8789" s="37" t="s">
        <v>1537</v>
      </c>
      <c r="B8789" s="37" t="s">
        <v>273</v>
      </c>
      <c r="C8789" s="37" t="n">
        <v>22</v>
      </c>
      <c r="D8789" s="37" t="n">
        <v>20</v>
      </c>
      <c r="E8789" s="37" t="n">
        <v>0</v>
      </c>
      <c r="F8789" s="37" t="n">
        <v>2</v>
      </c>
      <c r="G8789" s="37" t="n">
        <v>0</v>
      </c>
      <c r="H8789" s="37" t="n">
        <v>2</v>
      </c>
      <c r="I8789" s="37" t="n">
        <v>4</v>
      </c>
      <c r="J8789" s="40" t="n">
        <f aca="false">IF(C8789=0,"",D8789/C8789)</f>
        <v>0.909090909090909</v>
      </c>
    </row>
    <row r="8790" customFormat="false" ht="15" hidden="false" customHeight="false" outlineLevel="0" collapsed="false">
      <c r="A8790" s="37" t="s">
        <v>1537</v>
      </c>
      <c r="B8790" s="37" t="s">
        <v>274</v>
      </c>
      <c r="C8790" s="37" t="n">
        <v>22</v>
      </c>
      <c r="D8790" s="37" t="n">
        <v>18</v>
      </c>
      <c r="E8790" s="37" t="n">
        <v>0</v>
      </c>
      <c r="F8790" s="37" t="n">
        <v>1</v>
      </c>
      <c r="G8790" s="37" t="n">
        <v>0</v>
      </c>
      <c r="H8790" s="37" t="n">
        <v>0</v>
      </c>
      <c r="I8790" s="37" t="n">
        <v>6</v>
      </c>
      <c r="J8790" s="40" t="n">
        <f aca="false">IF(C8790=0,"",D8790/C8790)</f>
        <v>0.818181818181818</v>
      </c>
    </row>
    <row r="8791" customFormat="false" ht="15" hidden="false" customHeight="false" outlineLevel="0" collapsed="false">
      <c r="A8791" s="37" t="s">
        <v>1537</v>
      </c>
      <c r="B8791" s="37" t="s">
        <v>275</v>
      </c>
      <c r="C8791" s="37" t="n">
        <v>22</v>
      </c>
      <c r="D8791" s="37" t="n">
        <v>21</v>
      </c>
      <c r="E8791" s="37" t="n">
        <v>0</v>
      </c>
      <c r="F8791" s="37" t="n">
        <v>1</v>
      </c>
      <c r="G8791" s="37" t="n">
        <v>0</v>
      </c>
      <c r="H8791" s="37" t="n">
        <v>0</v>
      </c>
      <c r="I8791" s="37" t="n">
        <v>1</v>
      </c>
      <c r="J8791" s="40" t="n">
        <f aca="false">IF(C8791=0,"",D8791/C8791)</f>
        <v>0.954545454545455</v>
      </c>
    </row>
    <row r="8792" customFormat="false" ht="15" hidden="false" customHeight="false" outlineLevel="0" collapsed="false">
      <c r="A8792" s="37" t="s">
        <v>1537</v>
      </c>
      <c r="B8792" s="37" t="s">
        <v>276</v>
      </c>
      <c r="C8792" s="37" t="n">
        <v>22</v>
      </c>
      <c r="D8792" s="37" t="n">
        <v>22</v>
      </c>
      <c r="E8792" s="37" t="n">
        <v>0</v>
      </c>
      <c r="F8792" s="37" t="n">
        <v>0</v>
      </c>
      <c r="G8792" s="37" t="n">
        <v>0</v>
      </c>
      <c r="H8792" s="37" t="n">
        <v>2</v>
      </c>
      <c r="I8792" s="37" t="n">
        <v>10</v>
      </c>
      <c r="J8792" s="40" t="n">
        <f aca="false">IF(C8792=0,"",D8792/C8792)</f>
        <v>1</v>
      </c>
    </row>
    <row r="8793" customFormat="false" ht="15" hidden="false" customHeight="false" outlineLevel="0" collapsed="false">
      <c r="A8793" s="37" t="s">
        <v>1537</v>
      </c>
      <c r="B8793" s="37" t="s">
        <v>277</v>
      </c>
      <c r="C8793" s="37" t="n">
        <v>22</v>
      </c>
      <c r="D8793" s="37" t="n">
        <v>21</v>
      </c>
      <c r="E8793" s="37" t="n">
        <v>0</v>
      </c>
      <c r="F8793" s="37" t="n">
        <v>2</v>
      </c>
      <c r="G8793" s="37" t="n">
        <v>0</v>
      </c>
      <c r="H8793" s="37" t="n">
        <v>3</v>
      </c>
      <c r="I8793" s="37" t="n">
        <v>3</v>
      </c>
      <c r="J8793" s="40" t="n">
        <f aca="false">IF(C8793=0,"",D8793/C8793)</f>
        <v>0.954545454545455</v>
      </c>
    </row>
    <row r="8794" customFormat="false" ht="15" hidden="false" customHeight="false" outlineLevel="0" collapsed="false">
      <c r="A8794" s="37" t="s">
        <v>1537</v>
      </c>
      <c r="B8794" s="37" t="s">
        <v>278</v>
      </c>
      <c r="C8794" s="37" t="n">
        <v>22</v>
      </c>
      <c r="D8794" s="37" t="n">
        <v>21</v>
      </c>
      <c r="E8794" s="37" t="n">
        <v>1</v>
      </c>
      <c r="F8794" s="37" t="n">
        <v>0</v>
      </c>
      <c r="G8794" s="37" t="n">
        <v>0</v>
      </c>
      <c r="H8794" s="37" t="n">
        <v>1</v>
      </c>
      <c r="I8794" s="37" t="n">
        <v>18</v>
      </c>
      <c r="J8794" s="40" t="n">
        <f aca="false">IF(C8794=0,"",D8794/C8794)</f>
        <v>0.954545454545455</v>
      </c>
    </row>
    <row r="8795" customFormat="false" ht="15" hidden="false" customHeight="false" outlineLevel="0" collapsed="false">
      <c r="A8795" s="37" t="s">
        <v>1537</v>
      </c>
      <c r="B8795" s="37" t="s">
        <v>279</v>
      </c>
      <c r="C8795" s="37" t="n">
        <v>22</v>
      </c>
      <c r="D8795" s="37" t="n">
        <v>21</v>
      </c>
      <c r="E8795" s="37" t="n">
        <v>0</v>
      </c>
      <c r="F8795" s="37" t="n">
        <v>1</v>
      </c>
      <c r="G8795" s="37" t="n">
        <v>0</v>
      </c>
      <c r="H8795" s="37" t="n">
        <v>1</v>
      </c>
      <c r="I8795" s="37" t="n">
        <v>4</v>
      </c>
      <c r="J8795" s="40" t="n">
        <f aca="false">IF(C8795=0,"",D8795/C8795)</f>
        <v>0.954545454545455</v>
      </c>
    </row>
    <row r="8796" customFormat="false" ht="15" hidden="false" customHeight="false" outlineLevel="0" collapsed="false">
      <c r="A8796" s="37" t="s">
        <v>1537</v>
      </c>
      <c r="B8796" s="37" t="s">
        <v>280</v>
      </c>
      <c r="C8796" s="37" t="n">
        <v>22</v>
      </c>
      <c r="D8796" s="37" t="n">
        <v>21</v>
      </c>
      <c r="E8796" s="37" t="n">
        <v>0</v>
      </c>
      <c r="F8796" s="37" t="n">
        <v>1</v>
      </c>
      <c r="G8796" s="37" t="n">
        <v>0</v>
      </c>
      <c r="H8796" s="37" t="n">
        <v>2</v>
      </c>
      <c r="I8796" s="37" t="n">
        <v>20</v>
      </c>
      <c r="J8796" s="40" t="n">
        <f aca="false">IF(C8796=0,"",D8796/C8796)</f>
        <v>0.954545454545455</v>
      </c>
    </row>
    <row r="8797" customFormat="false" ht="15" hidden="false" customHeight="false" outlineLevel="0" collapsed="false">
      <c r="A8797" s="37" t="s">
        <v>1537</v>
      </c>
      <c r="B8797" s="37" t="s">
        <v>281</v>
      </c>
      <c r="C8797" s="37" t="n">
        <v>22</v>
      </c>
      <c r="D8797" s="37" t="n">
        <v>21</v>
      </c>
      <c r="E8797" s="37" t="n">
        <v>0</v>
      </c>
      <c r="F8797" s="37" t="n">
        <v>2</v>
      </c>
      <c r="G8797" s="37" t="n">
        <v>0</v>
      </c>
      <c r="H8797" s="37" t="n">
        <v>3</v>
      </c>
      <c r="I8797" s="37" t="n">
        <v>9</v>
      </c>
      <c r="J8797" s="40" t="n">
        <f aca="false">IF(C8797=0,"",D8797/C8797)</f>
        <v>0.954545454545455</v>
      </c>
    </row>
    <row r="8798" customFormat="false" ht="15" hidden="false" customHeight="false" outlineLevel="0" collapsed="false">
      <c r="A8798" s="37" t="s">
        <v>1538</v>
      </c>
      <c r="B8798" s="37" t="s">
        <v>270</v>
      </c>
      <c r="C8798" s="37" t="n">
        <v>22</v>
      </c>
      <c r="D8798" s="37" t="n">
        <v>21</v>
      </c>
      <c r="E8798" s="37" t="n">
        <v>4</v>
      </c>
      <c r="F8798" s="37" t="n">
        <v>0</v>
      </c>
      <c r="G8798" s="37" t="n">
        <v>1</v>
      </c>
      <c r="H8798" s="37" t="n">
        <v>2</v>
      </c>
      <c r="I8798" s="37" t="n">
        <v>1</v>
      </c>
      <c r="J8798" s="40" t="n">
        <f aca="false">IF(C8798=0,"",D8798/C8798)</f>
        <v>0.954545454545455</v>
      </c>
    </row>
    <row r="8799" customFormat="false" ht="15" hidden="false" customHeight="false" outlineLevel="0" collapsed="false">
      <c r="A8799" s="37" t="s">
        <v>1538</v>
      </c>
      <c r="B8799" s="37" t="s">
        <v>271</v>
      </c>
      <c r="C8799" s="37" t="n">
        <v>22</v>
      </c>
      <c r="D8799" s="37" t="n">
        <v>22</v>
      </c>
      <c r="E8799" s="37" t="n">
        <v>0</v>
      </c>
      <c r="F8799" s="37" t="n">
        <v>0</v>
      </c>
      <c r="G8799" s="37" t="n">
        <v>0</v>
      </c>
      <c r="H8799" s="37" t="n">
        <v>3</v>
      </c>
      <c r="I8799" s="37" t="n">
        <v>0</v>
      </c>
      <c r="J8799" s="40" t="n">
        <f aca="false">IF(C8799=0,"",D8799/C8799)</f>
        <v>1</v>
      </c>
    </row>
    <row r="8800" customFormat="false" ht="15" hidden="false" customHeight="false" outlineLevel="0" collapsed="false">
      <c r="A8800" s="37" t="s">
        <v>1538</v>
      </c>
      <c r="B8800" s="37" t="s">
        <v>272</v>
      </c>
      <c r="C8800" s="37" t="n">
        <v>22</v>
      </c>
      <c r="D8800" s="37" t="n">
        <v>19</v>
      </c>
      <c r="E8800" s="37" t="n">
        <v>0</v>
      </c>
      <c r="F8800" s="37" t="n">
        <v>0</v>
      </c>
      <c r="G8800" s="37" t="n">
        <v>0</v>
      </c>
      <c r="H8800" s="37" t="n">
        <v>2</v>
      </c>
      <c r="I8800" s="37" t="n">
        <v>0</v>
      </c>
      <c r="J8800" s="40" t="n">
        <f aca="false">IF(C8800=0,"",D8800/C8800)</f>
        <v>0.863636363636364</v>
      </c>
    </row>
    <row r="8801" customFormat="false" ht="15" hidden="false" customHeight="false" outlineLevel="0" collapsed="false">
      <c r="A8801" s="37" t="s">
        <v>1538</v>
      </c>
      <c r="B8801" s="37" t="s">
        <v>273</v>
      </c>
      <c r="C8801" s="37" t="n">
        <v>22</v>
      </c>
      <c r="D8801" s="37" t="n">
        <v>21</v>
      </c>
      <c r="E8801" s="37" t="n">
        <v>0</v>
      </c>
      <c r="F8801" s="37" t="n">
        <v>0</v>
      </c>
      <c r="G8801" s="37" t="n">
        <v>2</v>
      </c>
      <c r="H8801" s="37" t="n">
        <v>2</v>
      </c>
      <c r="I8801" s="37" t="n">
        <v>0</v>
      </c>
      <c r="J8801" s="40" t="n">
        <f aca="false">IF(C8801=0,"",D8801/C8801)</f>
        <v>0.954545454545455</v>
      </c>
    </row>
    <row r="8802" customFormat="false" ht="15" hidden="false" customHeight="false" outlineLevel="0" collapsed="false">
      <c r="A8802" s="37" t="s">
        <v>1538</v>
      </c>
      <c r="B8802" s="37" t="s">
        <v>274</v>
      </c>
      <c r="C8802" s="37" t="n">
        <v>22</v>
      </c>
      <c r="D8802" s="37" t="n">
        <v>21</v>
      </c>
      <c r="E8802" s="37" t="n">
        <v>0</v>
      </c>
      <c r="F8802" s="37" t="n">
        <v>0</v>
      </c>
      <c r="G8802" s="37" t="n">
        <v>1</v>
      </c>
      <c r="H8802" s="37" t="n">
        <v>4</v>
      </c>
      <c r="I8802" s="37" t="n">
        <v>0</v>
      </c>
      <c r="J8802" s="40" t="n">
        <f aca="false">IF(C8802=0,"",D8802/C8802)</f>
        <v>0.954545454545455</v>
      </c>
    </row>
    <row r="8803" customFormat="false" ht="15" hidden="false" customHeight="false" outlineLevel="0" collapsed="false">
      <c r="A8803" s="37" t="s">
        <v>1538</v>
      </c>
      <c r="B8803" s="37" t="s">
        <v>275</v>
      </c>
      <c r="C8803" s="37" t="n">
        <v>22</v>
      </c>
      <c r="D8803" s="37" t="n">
        <v>22</v>
      </c>
      <c r="E8803" s="37" t="n">
        <v>0</v>
      </c>
      <c r="F8803" s="37" t="n">
        <v>1</v>
      </c>
      <c r="G8803" s="37" t="n">
        <v>1</v>
      </c>
      <c r="H8803" s="37" t="n">
        <v>3</v>
      </c>
      <c r="I8803" s="37" t="n">
        <v>0</v>
      </c>
      <c r="J8803" s="40" t="n">
        <f aca="false">IF(C8803=0,"",D8803/C8803)</f>
        <v>1</v>
      </c>
    </row>
    <row r="8804" customFormat="false" ht="15" hidden="false" customHeight="false" outlineLevel="0" collapsed="false">
      <c r="A8804" s="37" t="s">
        <v>1538</v>
      </c>
      <c r="B8804" s="37" t="s">
        <v>276</v>
      </c>
      <c r="C8804" s="37" t="n">
        <v>22</v>
      </c>
      <c r="D8804" s="37" t="n">
        <v>18</v>
      </c>
      <c r="E8804" s="37" t="n">
        <v>0</v>
      </c>
      <c r="F8804" s="37" t="n">
        <v>2</v>
      </c>
      <c r="G8804" s="37" t="n">
        <v>0</v>
      </c>
      <c r="H8804" s="37" t="n">
        <v>1</v>
      </c>
      <c r="I8804" s="37" t="n">
        <v>4</v>
      </c>
      <c r="J8804" s="40" t="n">
        <f aca="false">IF(C8804=0,"",D8804/C8804)</f>
        <v>0.818181818181818</v>
      </c>
    </row>
    <row r="8805" customFormat="false" ht="15" hidden="false" customHeight="false" outlineLevel="0" collapsed="false">
      <c r="A8805" s="37" t="s">
        <v>1538</v>
      </c>
      <c r="B8805" s="37" t="s">
        <v>277</v>
      </c>
      <c r="C8805" s="37" t="n">
        <v>22</v>
      </c>
      <c r="D8805" s="37" t="n">
        <v>20</v>
      </c>
      <c r="E8805" s="37" t="n">
        <v>0</v>
      </c>
      <c r="F8805" s="37" t="n">
        <v>1</v>
      </c>
      <c r="G8805" s="37" t="n">
        <v>0</v>
      </c>
      <c r="H8805" s="37" t="n">
        <v>0</v>
      </c>
      <c r="I8805" s="37" t="n">
        <v>0</v>
      </c>
      <c r="J8805" s="40" t="n">
        <f aca="false">IF(C8805=0,"",D8805/C8805)</f>
        <v>0.909090909090909</v>
      </c>
    </row>
    <row r="8806" customFormat="false" ht="15" hidden="false" customHeight="false" outlineLevel="0" collapsed="false">
      <c r="A8806" s="37" t="s">
        <v>1538</v>
      </c>
      <c r="B8806" s="37" t="s">
        <v>278</v>
      </c>
      <c r="C8806" s="37" t="n">
        <v>22</v>
      </c>
      <c r="D8806" s="37" t="n">
        <v>21</v>
      </c>
      <c r="E8806" s="37" t="n">
        <v>0</v>
      </c>
      <c r="F8806" s="37" t="n">
        <v>1</v>
      </c>
      <c r="G8806" s="37" t="n">
        <v>0</v>
      </c>
      <c r="H8806" s="37" t="n">
        <v>3</v>
      </c>
      <c r="I8806" s="37" t="n">
        <v>1</v>
      </c>
      <c r="J8806" s="40" t="n">
        <f aca="false">IF(C8806=0,"",D8806/C8806)</f>
        <v>0.954545454545455</v>
      </c>
    </row>
    <row r="8807" customFormat="false" ht="15" hidden="false" customHeight="false" outlineLevel="0" collapsed="false">
      <c r="A8807" s="37" t="s">
        <v>1538</v>
      </c>
      <c r="B8807" s="37" t="s">
        <v>279</v>
      </c>
      <c r="C8807" s="37" t="n">
        <v>22</v>
      </c>
      <c r="D8807" s="37" t="n">
        <v>19</v>
      </c>
      <c r="E8807" s="37" t="n">
        <v>1</v>
      </c>
      <c r="F8807" s="37" t="n">
        <v>1</v>
      </c>
      <c r="G8807" s="37" t="n">
        <v>0</v>
      </c>
      <c r="H8807" s="37" t="n">
        <v>2</v>
      </c>
      <c r="I8807" s="37" t="n">
        <v>2</v>
      </c>
      <c r="J8807" s="40" t="n">
        <f aca="false">IF(C8807=0,"",D8807/C8807)</f>
        <v>0.863636363636364</v>
      </c>
    </row>
    <row r="8808" customFormat="false" ht="15" hidden="false" customHeight="false" outlineLevel="0" collapsed="false">
      <c r="A8808" s="37" t="s">
        <v>1538</v>
      </c>
      <c r="B8808" s="37" t="s">
        <v>280</v>
      </c>
      <c r="C8808" s="37" t="n">
        <v>22</v>
      </c>
      <c r="D8808" s="37" t="n">
        <v>21</v>
      </c>
      <c r="E8808" s="37" t="n">
        <v>0</v>
      </c>
      <c r="F8808" s="37" t="n">
        <v>0</v>
      </c>
      <c r="G8808" s="37" t="n">
        <v>0</v>
      </c>
      <c r="H8808" s="37" t="n">
        <v>2</v>
      </c>
      <c r="I8808" s="37" t="n">
        <v>1</v>
      </c>
      <c r="J8808" s="40" t="n">
        <f aca="false">IF(C8808=0,"",D8808/C8808)</f>
        <v>0.954545454545455</v>
      </c>
    </row>
    <row r="8809" customFormat="false" ht="15" hidden="false" customHeight="false" outlineLevel="0" collapsed="false">
      <c r="A8809" s="37" t="s">
        <v>1538</v>
      </c>
      <c r="B8809" s="37" t="s">
        <v>281</v>
      </c>
      <c r="C8809" s="37" t="n">
        <v>22</v>
      </c>
      <c r="D8809" s="37" t="n">
        <v>20</v>
      </c>
      <c r="E8809" s="37" t="n">
        <v>0</v>
      </c>
      <c r="F8809" s="37" t="n">
        <v>1</v>
      </c>
      <c r="G8809" s="37" t="n">
        <v>0</v>
      </c>
      <c r="H8809" s="37" t="n">
        <v>0</v>
      </c>
      <c r="I8809" s="37" t="n">
        <v>1</v>
      </c>
      <c r="J8809" s="40" t="n">
        <f aca="false">IF(C8809=0,"",D8809/C8809)</f>
        <v>0.909090909090909</v>
      </c>
    </row>
    <row r="8810" customFormat="false" ht="15" hidden="false" customHeight="false" outlineLevel="0" collapsed="false">
      <c r="A8810" s="37" t="s">
        <v>1539</v>
      </c>
      <c r="B8810" s="37" t="s">
        <v>270</v>
      </c>
      <c r="C8810" s="37" t="n">
        <v>22</v>
      </c>
      <c r="D8810" s="37" t="n">
        <v>21</v>
      </c>
      <c r="E8810" s="37" t="n">
        <v>0</v>
      </c>
      <c r="F8810" s="37" t="n">
        <v>1</v>
      </c>
      <c r="G8810" s="37" t="n">
        <v>1</v>
      </c>
      <c r="H8810" s="37" t="n">
        <v>6</v>
      </c>
      <c r="I8810" s="37" t="n">
        <v>1</v>
      </c>
      <c r="J8810" s="40" t="n">
        <f aca="false">IF(C8810=0,"",D8810/C8810)</f>
        <v>0.954545454545455</v>
      </c>
    </row>
    <row r="8811" customFormat="false" ht="15" hidden="false" customHeight="false" outlineLevel="0" collapsed="false">
      <c r="A8811" s="37" t="s">
        <v>1539</v>
      </c>
      <c r="B8811" s="37" t="s">
        <v>271</v>
      </c>
      <c r="C8811" s="37" t="n">
        <v>22</v>
      </c>
      <c r="D8811" s="37" t="n">
        <v>19</v>
      </c>
      <c r="E8811" s="37" t="n">
        <v>3</v>
      </c>
      <c r="F8811" s="37" t="n">
        <v>0</v>
      </c>
      <c r="G8811" s="37" t="n">
        <v>1</v>
      </c>
      <c r="H8811" s="37" t="n">
        <v>0</v>
      </c>
      <c r="I8811" s="37" t="n">
        <v>1</v>
      </c>
      <c r="J8811" s="40" t="n">
        <f aca="false">IF(C8811=0,"",D8811/C8811)</f>
        <v>0.863636363636364</v>
      </c>
    </row>
    <row r="8812" customFormat="false" ht="15" hidden="false" customHeight="false" outlineLevel="0" collapsed="false">
      <c r="A8812" s="37" t="s">
        <v>1539</v>
      </c>
      <c r="B8812" s="37" t="s">
        <v>272</v>
      </c>
      <c r="C8812" s="37" t="n">
        <v>22</v>
      </c>
      <c r="D8812" s="37" t="n">
        <v>20</v>
      </c>
      <c r="E8812" s="37" t="n">
        <v>1</v>
      </c>
      <c r="F8812" s="37" t="n">
        <v>0</v>
      </c>
      <c r="G8812" s="37" t="n">
        <v>1</v>
      </c>
      <c r="H8812" s="37" t="n">
        <v>1</v>
      </c>
      <c r="I8812" s="37" t="n">
        <v>1</v>
      </c>
      <c r="J8812" s="40" t="n">
        <f aca="false">IF(C8812=0,"",D8812/C8812)</f>
        <v>0.909090909090909</v>
      </c>
    </row>
    <row r="8813" customFormat="false" ht="15" hidden="false" customHeight="false" outlineLevel="0" collapsed="false">
      <c r="A8813" s="37" t="s">
        <v>1539</v>
      </c>
      <c r="B8813" s="37" t="s">
        <v>273</v>
      </c>
      <c r="C8813" s="37" t="n">
        <v>22</v>
      </c>
      <c r="D8813" s="37" t="n">
        <v>19</v>
      </c>
      <c r="E8813" s="37" t="n">
        <v>1</v>
      </c>
      <c r="F8813" s="37" t="n">
        <v>0</v>
      </c>
      <c r="G8813" s="37" t="n">
        <v>1</v>
      </c>
      <c r="H8813" s="37" t="n">
        <v>0</v>
      </c>
      <c r="I8813" s="37" t="n">
        <v>1</v>
      </c>
      <c r="J8813" s="40" t="n">
        <f aca="false">IF(C8813=0,"",D8813/C8813)</f>
        <v>0.863636363636364</v>
      </c>
    </row>
    <row r="8814" customFormat="false" ht="15" hidden="false" customHeight="false" outlineLevel="0" collapsed="false">
      <c r="A8814" s="37" t="s">
        <v>1539</v>
      </c>
      <c r="B8814" s="37" t="s">
        <v>274</v>
      </c>
      <c r="C8814" s="37" t="n">
        <v>22</v>
      </c>
      <c r="D8814" s="37" t="n">
        <v>21</v>
      </c>
      <c r="E8814" s="37" t="n">
        <v>0</v>
      </c>
      <c r="F8814" s="37" t="n">
        <v>1</v>
      </c>
      <c r="G8814" s="37" t="n">
        <v>0</v>
      </c>
      <c r="H8814" s="37" t="n">
        <v>2</v>
      </c>
      <c r="I8814" s="37" t="n">
        <v>2</v>
      </c>
      <c r="J8814" s="40" t="n">
        <f aca="false">IF(C8814=0,"",D8814/C8814)</f>
        <v>0.954545454545455</v>
      </c>
    </row>
    <row r="8815" customFormat="false" ht="15" hidden="false" customHeight="false" outlineLevel="0" collapsed="false">
      <c r="A8815" s="37" t="s">
        <v>1539</v>
      </c>
      <c r="B8815" s="37" t="s">
        <v>275</v>
      </c>
      <c r="C8815" s="37" t="n">
        <v>22</v>
      </c>
      <c r="D8815" s="37" t="n">
        <v>22</v>
      </c>
      <c r="E8815" s="37" t="n">
        <v>0</v>
      </c>
      <c r="F8815" s="37" t="n">
        <v>2</v>
      </c>
      <c r="G8815" s="37" t="n">
        <v>0</v>
      </c>
      <c r="H8815" s="37" t="n">
        <v>0</v>
      </c>
      <c r="I8815" s="37" t="n">
        <v>1</v>
      </c>
      <c r="J8815" s="40" t="n">
        <f aca="false">IF(C8815=0,"",D8815/C8815)</f>
        <v>1</v>
      </c>
    </row>
    <row r="8816" customFormat="false" ht="15" hidden="false" customHeight="false" outlineLevel="0" collapsed="false">
      <c r="A8816" s="37" t="s">
        <v>1539</v>
      </c>
      <c r="B8816" s="37" t="s">
        <v>276</v>
      </c>
      <c r="C8816" s="37" t="n">
        <v>22</v>
      </c>
      <c r="D8816" s="37" t="n">
        <v>21</v>
      </c>
      <c r="E8816" s="37" t="n">
        <v>1</v>
      </c>
      <c r="F8816" s="37" t="n">
        <v>0</v>
      </c>
      <c r="G8816" s="37" t="n">
        <v>2</v>
      </c>
      <c r="H8816" s="37" t="n">
        <v>4</v>
      </c>
      <c r="I8816" s="37" t="n">
        <v>6</v>
      </c>
      <c r="J8816" s="40" t="n">
        <f aca="false">IF(C8816=0,"",D8816/C8816)</f>
        <v>0.954545454545455</v>
      </c>
    </row>
    <row r="8817" customFormat="false" ht="15" hidden="false" customHeight="false" outlineLevel="0" collapsed="false">
      <c r="A8817" s="37" t="s">
        <v>1539</v>
      </c>
      <c r="B8817" s="37" t="s">
        <v>277</v>
      </c>
      <c r="C8817" s="37" t="n">
        <v>22</v>
      </c>
      <c r="D8817" s="37" t="n">
        <v>21</v>
      </c>
      <c r="E8817" s="37" t="n">
        <v>0</v>
      </c>
      <c r="F8817" s="37" t="n">
        <v>2</v>
      </c>
      <c r="G8817" s="37" t="n">
        <v>0</v>
      </c>
      <c r="H8817" s="37" t="n">
        <v>0</v>
      </c>
      <c r="I8817" s="37" t="n">
        <v>0</v>
      </c>
      <c r="J8817" s="40" t="n">
        <f aca="false">IF(C8817=0,"",D8817/C8817)</f>
        <v>0.954545454545455</v>
      </c>
    </row>
    <row r="8818" customFormat="false" ht="15" hidden="false" customHeight="false" outlineLevel="0" collapsed="false">
      <c r="A8818" s="37" t="s">
        <v>1539</v>
      </c>
      <c r="B8818" s="37" t="s">
        <v>278</v>
      </c>
      <c r="C8818" s="37" t="n">
        <v>22</v>
      </c>
      <c r="D8818" s="37" t="n">
        <v>21</v>
      </c>
      <c r="E8818" s="37" t="n">
        <v>0</v>
      </c>
      <c r="F8818" s="37" t="n">
        <v>0</v>
      </c>
      <c r="G8818" s="37" t="n">
        <v>0</v>
      </c>
      <c r="H8818" s="37" t="n">
        <v>1</v>
      </c>
      <c r="I8818" s="37" t="n">
        <v>8</v>
      </c>
      <c r="J8818" s="40" t="n">
        <f aca="false">IF(C8818=0,"",D8818/C8818)</f>
        <v>0.954545454545455</v>
      </c>
    </row>
    <row r="8819" customFormat="false" ht="15" hidden="false" customHeight="false" outlineLevel="0" collapsed="false">
      <c r="A8819" s="37" t="s">
        <v>1539</v>
      </c>
      <c r="B8819" s="37" t="s">
        <v>279</v>
      </c>
      <c r="C8819" s="37" t="n">
        <v>22</v>
      </c>
      <c r="D8819" s="37" t="n">
        <v>21</v>
      </c>
      <c r="E8819" s="37" t="n">
        <v>1</v>
      </c>
      <c r="F8819" s="37" t="n">
        <v>1</v>
      </c>
      <c r="G8819" s="37" t="n">
        <v>0</v>
      </c>
      <c r="H8819" s="37" t="n">
        <v>0</v>
      </c>
      <c r="I8819" s="37" t="n">
        <v>4</v>
      </c>
      <c r="J8819" s="40" t="n">
        <f aca="false">IF(C8819=0,"",D8819/C8819)</f>
        <v>0.954545454545455</v>
      </c>
    </row>
    <row r="8820" customFormat="false" ht="15" hidden="false" customHeight="false" outlineLevel="0" collapsed="false">
      <c r="A8820" s="37" t="s">
        <v>1539</v>
      </c>
      <c r="B8820" s="37" t="s">
        <v>280</v>
      </c>
      <c r="C8820" s="37" t="n">
        <v>22</v>
      </c>
      <c r="D8820" s="37" t="n">
        <v>20</v>
      </c>
      <c r="E8820" s="37" t="n">
        <v>1</v>
      </c>
      <c r="F8820" s="37" t="n">
        <v>0</v>
      </c>
      <c r="G8820" s="37" t="n">
        <v>0</v>
      </c>
      <c r="H8820" s="37" t="n">
        <v>0</v>
      </c>
      <c r="I8820" s="37" t="n">
        <v>6</v>
      </c>
      <c r="J8820" s="40" t="n">
        <f aca="false">IF(C8820=0,"",D8820/C8820)</f>
        <v>0.909090909090909</v>
      </c>
    </row>
    <row r="8821" customFormat="false" ht="15" hidden="false" customHeight="false" outlineLevel="0" collapsed="false">
      <c r="A8821" s="37" t="s">
        <v>1539</v>
      </c>
      <c r="B8821" s="37" t="s">
        <v>281</v>
      </c>
      <c r="C8821" s="37" t="n">
        <v>22</v>
      </c>
      <c r="D8821" s="37" t="n">
        <v>21</v>
      </c>
      <c r="E8821" s="37" t="n">
        <v>0</v>
      </c>
      <c r="F8821" s="37" t="n">
        <v>0</v>
      </c>
      <c r="G8821" s="37" t="n">
        <v>1</v>
      </c>
      <c r="H8821" s="37" t="n">
        <v>4</v>
      </c>
      <c r="I8821" s="37" t="n">
        <v>1</v>
      </c>
      <c r="J8821" s="40" t="n">
        <f aca="false">IF(C8821=0,"",D8821/C8821)</f>
        <v>0.954545454545455</v>
      </c>
    </row>
    <row r="8822" customFormat="false" ht="15" hidden="false" customHeight="false" outlineLevel="0" collapsed="false">
      <c r="A8822" s="37" t="s">
        <v>939</v>
      </c>
      <c r="B8822" s="37" t="s">
        <v>270</v>
      </c>
      <c r="C8822" s="37" t="n">
        <v>22</v>
      </c>
      <c r="D8822" s="37" t="n">
        <v>22</v>
      </c>
      <c r="E8822" s="37" t="n">
        <v>0</v>
      </c>
      <c r="F8822" s="37" t="n">
        <v>1</v>
      </c>
      <c r="G8822" s="37" t="n">
        <v>1</v>
      </c>
      <c r="H8822" s="37" t="n">
        <v>3</v>
      </c>
      <c r="I8822" s="37" t="n">
        <v>0</v>
      </c>
      <c r="J8822" s="40" t="n">
        <f aca="false">IF(C8822=0,"",D8822/C8822)</f>
        <v>1</v>
      </c>
    </row>
    <row r="8823" customFormat="false" ht="15" hidden="false" customHeight="false" outlineLevel="0" collapsed="false">
      <c r="A8823" s="37" t="s">
        <v>939</v>
      </c>
      <c r="B8823" s="37" t="s">
        <v>271</v>
      </c>
      <c r="C8823" s="37" t="n">
        <v>22</v>
      </c>
      <c r="D8823" s="37" t="n">
        <v>21</v>
      </c>
      <c r="E8823" s="37" t="n">
        <v>0</v>
      </c>
      <c r="F8823" s="37" t="n">
        <v>0</v>
      </c>
      <c r="G8823" s="37" t="n">
        <v>0</v>
      </c>
      <c r="H8823" s="37" t="n">
        <v>5</v>
      </c>
      <c r="I8823" s="37" t="n">
        <v>0</v>
      </c>
      <c r="J8823" s="40" t="n">
        <f aca="false">IF(C8823=0,"",D8823/C8823)</f>
        <v>0.954545454545455</v>
      </c>
    </row>
    <row r="8824" customFormat="false" ht="15" hidden="false" customHeight="false" outlineLevel="0" collapsed="false">
      <c r="A8824" s="37" t="s">
        <v>939</v>
      </c>
      <c r="B8824" s="37" t="s">
        <v>272</v>
      </c>
      <c r="C8824" s="37" t="n">
        <v>22</v>
      </c>
      <c r="D8824" s="37" t="n">
        <v>20</v>
      </c>
      <c r="E8824" s="37" t="n">
        <v>1</v>
      </c>
      <c r="F8824" s="37" t="n">
        <v>1</v>
      </c>
      <c r="G8824" s="37" t="n">
        <v>0</v>
      </c>
      <c r="H8824" s="37" t="n">
        <v>2</v>
      </c>
      <c r="I8824" s="37" t="n">
        <v>1</v>
      </c>
      <c r="J8824" s="40" t="n">
        <f aca="false">IF(C8824=0,"",D8824/C8824)</f>
        <v>0.909090909090909</v>
      </c>
    </row>
    <row r="8825" customFormat="false" ht="15" hidden="false" customHeight="false" outlineLevel="0" collapsed="false">
      <c r="A8825" s="37" t="s">
        <v>939</v>
      </c>
      <c r="B8825" s="37" t="s">
        <v>273</v>
      </c>
      <c r="C8825" s="37" t="n">
        <v>22</v>
      </c>
      <c r="D8825" s="37" t="n">
        <v>20</v>
      </c>
      <c r="E8825" s="37" t="n">
        <v>1</v>
      </c>
      <c r="F8825" s="37" t="n">
        <v>2</v>
      </c>
      <c r="G8825" s="37" t="n">
        <v>0</v>
      </c>
      <c r="H8825" s="37" t="n">
        <v>2</v>
      </c>
      <c r="I8825" s="37" t="n">
        <v>1</v>
      </c>
      <c r="J8825" s="40" t="n">
        <f aca="false">IF(C8825=0,"",D8825/C8825)</f>
        <v>0.909090909090909</v>
      </c>
    </row>
    <row r="8826" customFormat="false" ht="15" hidden="false" customHeight="false" outlineLevel="0" collapsed="false">
      <c r="A8826" s="37" t="s">
        <v>939</v>
      </c>
      <c r="B8826" s="37" t="s">
        <v>274</v>
      </c>
      <c r="C8826" s="37" t="n">
        <v>22</v>
      </c>
      <c r="D8826" s="37" t="n">
        <v>21</v>
      </c>
      <c r="E8826" s="37" t="n">
        <v>2</v>
      </c>
      <c r="F8826" s="37" t="n">
        <v>0</v>
      </c>
      <c r="G8826" s="37" t="n">
        <v>0</v>
      </c>
      <c r="H8826" s="37" t="n">
        <v>2</v>
      </c>
      <c r="I8826" s="37" t="n">
        <v>1</v>
      </c>
      <c r="J8826" s="40" t="n">
        <f aca="false">IF(C8826=0,"",D8826/C8826)</f>
        <v>0.954545454545455</v>
      </c>
    </row>
    <row r="8827" customFormat="false" ht="15" hidden="false" customHeight="false" outlineLevel="0" collapsed="false">
      <c r="A8827" s="37" t="s">
        <v>939</v>
      </c>
      <c r="B8827" s="37" t="s">
        <v>275</v>
      </c>
      <c r="C8827" s="37" t="n">
        <v>22</v>
      </c>
      <c r="D8827" s="37" t="n">
        <v>21</v>
      </c>
      <c r="E8827" s="37" t="n">
        <v>0</v>
      </c>
      <c r="F8827" s="37" t="n">
        <v>1</v>
      </c>
      <c r="G8827" s="37" t="n">
        <v>0</v>
      </c>
      <c r="H8827" s="37" t="n">
        <v>5</v>
      </c>
      <c r="I8827" s="37" t="n">
        <v>0</v>
      </c>
      <c r="J8827" s="40" t="n">
        <f aca="false">IF(C8827=0,"",D8827/C8827)</f>
        <v>0.954545454545455</v>
      </c>
    </row>
    <row r="8828" customFormat="false" ht="15" hidden="false" customHeight="false" outlineLevel="0" collapsed="false">
      <c r="A8828" s="37" t="s">
        <v>939</v>
      </c>
      <c r="B8828" s="37" t="s">
        <v>276</v>
      </c>
      <c r="C8828" s="37" t="n">
        <v>22</v>
      </c>
      <c r="D8828" s="37" t="n">
        <v>20</v>
      </c>
      <c r="E8828" s="37" t="n">
        <v>1</v>
      </c>
      <c r="F8828" s="37" t="n">
        <v>1</v>
      </c>
      <c r="G8828" s="37" t="n">
        <v>0</v>
      </c>
      <c r="H8828" s="37" t="n">
        <v>2</v>
      </c>
      <c r="I8828" s="37" t="n">
        <v>3</v>
      </c>
      <c r="J8828" s="40" t="n">
        <f aca="false">IF(C8828=0,"",D8828/C8828)</f>
        <v>0.909090909090909</v>
      </c>
    </row>
    <row r="8829" customFormat="false" ht="15" hidden="false" customHeight="false" outlineLevel="0" collapsed="false">
      <c r="A8829" s="37" t="s">
        <v>939</v>
      </c>
      <c r="B8829" s="37" t="s">
        <v>277</v>
      </c>
      <c r="C8829" s="37" t="n">
        <v>22</v>
      </c>
      <c r="D8829" s="37" t="n">
        <v>21</v>
      </c>
      <c r="E8829" s="37" t="n">
        <v>1</v>
      </c>
      <c r="F8829" s="37" t="n">
        <v>0</v>
      </c>
      <c r="G8829" s="37" t="n">
        <v>1</v>
      </c>
      <c r="H8829" s="37" t="n">
        <v>2</v>
      </c>
      <c r="I8829" s="37" t="n">
        <v>1</v>
      </c>
      <c r="J8829" s="40" t="n">
        <f aca="false">IF(C8829=0,"",D8829/C8829)</f>
        <v>0.954545454545455</v>
      </c>
    </row>
    <row r="8830" customFormat="false" ht="15" hidden="false" customHeight="false" outlineLevel="0" collapsed="false">
      <c r="A8830" s="37" t="s">
        <v>939</v>
      </c>
      <c r="B8830" s="37" t="s">
        <v>278</v>
      </c>
      <c r="C8830" s="37" t="n">
        <v>22</v>
      </c>
      <c r="D8830" s="37" t="n">
        <v>19</v>
      </c>
      <c r="E8830" s="37" t="n">
        <v>3</v>
      </c>
      <c r="F8830" s="37" t="n">
        <v>1</v>
      </c>
      <c r="G8830" s="37" t="n">
        <v>1</v>
      </c>
      <c r="H8830" s="37" t="n">
        <v>4</v>
      </c>
      <c r="I8830" s="37" t="n">
        <v>1</v>
      </c>
      <c r="J8830" s="40" t="n">
        <f aca="false">IF(C8830=0,"",D8830/C8830)</f>
        <v>0.863636363636364</v>
      </c>
    </row>
    <row r="8831" customFormat="false" ht="15" hidden="false" customHeight="false" outlineLevel="0" collapsed="false">
      <c r="A8831" s="37" t="s">
        <v>939</v>
      </c>
      <c r="B8831" s="37" t="s">
        <v>279</v>
      </c>
      <c r="C8831" s="37" t="n">
        <v>22</v>
      </c>
      <c r="D8831" s="37" t="n">
        <v>22</v>
      </c>
      <c r="E8831" s="37" t="n">
        <v>0</v>
      </c>
      <c r="F8831" s="37" t="n">
        <v>0</v>
      </c>
      <c r="G8831" s="37" t="n">
        <v>0</v>
      </c>
      <c r="H8831" s="37" t="n">
        <v>3</v>
      </c>
      <c r="I8831" s="37" t="n">
        <v>1</v>
      </c>
      <c r="J8831" s="40" t="n">
        <f aca="false">IF(C8831=0,"",D8831/C8831)</f>
        <v>1</v>
      </c>
    </row>
    <row r="8832" customFormat="false" ht="15" hidden="false" customHeight="false" outlineLevel="0" collapsed="false">
      <c r="A8832" s="37" t="s">
        <v>939</v>
      </c>
      <c r="B8832" s="37" t="s">
        <v>280</v>
      </c>
      <c r="C8832" s="37" t="n">
        <v>22</v>
      </c>
      <c r="D8832" s="37" t="n">
        <v>21</v>
      </c>
      <c r="E8832" s="37" t="n">
        <v>2</v>
      </c>
      <c r="F8832" s="37" t="n">
        <v>0</v>
      </c>
      <c r="G8832" s="37" t="n">
        <v>0</v>
      </c>
      <c r="H8832" s="37" t="n">
        <v>1</v>
      </c>
      <c r="I8832" s="37" t="n">
        <v>3</v>
      </c>
      <c r="J8832" s="40" t="n">
        <f aca="false">IF(C8832=0,"",D8832/C8832)</f>
        <v>0.954545454545455</v>
      </c>
    </row>
    <row r="8833" customFormat="false" ht="15" hidden="false" customHeight="false" outlineLevel="0" collapsed="false">
      <c r="A8833" s="37" t="s">
        <v>939</v>
      </c>
      <c r="B8833" s="37" t="s">
        <v>281</v>
      </c>
      <c r="C8833" s="37" t="n">
        <v>22</v>
      </c>
      <c r="D8833" s="37" t="n">
        <v>20</v>
      </c>
      <c r="E8833" s="37" t="n">
        <v>1</v>
      </c>
      <c r="F8833" s="37" t="n">
        <v>0</v>
      </c>
      <c r="G8833" s="37" t="n">
        <v>0</v>
      </c>
      <c r="H8833" s="37" t="n">
        <v>1</v>
      </c>
      <c r="I8833" s="37" t="n">
        <v>0</v>
      </c>
      <c r="J8833" s="40" t="n">
        <f aca="false">IF(C8833=0,"",D8833/C8833)</f>
        <v>0.909090909090909</v>
      </c>
    </row>
    <row r="8834" customFormat="false" ht="15" hidden="false" customHeight="false" outlineLevel="0" collapsed="false">
      <c r="A8834" s="37" t="s">
        <v>1321</v>
      </c>
      <c r="B8834" s="37" t="s">
        <v>270</v>
      </c>
      <c r="C8834" s="37" t="n">
        <v>22</v>
      </c>
      <c r="D8834" s="37" t="n">
        <v>20</v>
      </c>
      <c r="E8834" s="37" t="n">
        <v>0</v>
      </c>
      <c r="F8834" s="37" t="n">
        <v>1</v>
      </c>
      <c r="G8834" s="37" t="n">
        <v>1</v>
      </c>
      <c r="H8834" s="37" t="n">
        <v>1</v>
      </c>
      <c r="I8834" s="37" t="n">
        <v>1</v>
      </c>
      <c r="J8834" s="40" t="n">
        <f aca="false">IF(C8834=0,"",D8834/C8834)</f>
        <v>0.909090909090909</v>
      </c>
    </row>
    <row r="8835" customFormat="false" ht="15" hidden="false" customHeight="false" outlineLevel="0" collapsed="false">
      <c r="A8835" s="37" t="s">
        <v>1321</v>
      </c>
      <c r="B8835" s="37" t="s">
        <v>271</v>
      </c>
      <c r="C8835" s="37" t="n">
        <v>22</v>
      </c>
      <c r="D8835" s="37" t="n">
        <v>21</v>
      </c>
      <c r="E8835" s="37" t="n">
        <v>0</v>
      </c>
      <c r="F8835" s="37" t="n">
        <v>0</v>
      </c>
      <c r="G8835" s="37" t="n">
        <v>3</v>
      </c>
      <c r="H8835" s="37" t="n">
        <v>0</v>
      </c>
      <c r="I8835" s="37" t="n">
        <v>2</v>
      </c>
      <c r="J8835" s="40" t="n">
        <f aca="false">IF(C8835=0,"",D8835/C8835)</f>
        <v>0.954545454545455</v>
      </c>
    </row>
    <row r="8836" customFormat="false" ht="15" hidden="false" customHeight="false" outlineLevel="0" collapsed="false">
      <c r="A8836" s="37" t="s">
        <v>1321</v>
      </c>
      <c r="B8836" s="37" t="s">
        <v>272</v>
      </c>
      <c r="C8836" s="37" t="n">
        <v>22</v>
      </c>
      <c r="D8836" s="37" t="n">
        <v>19</v>
      </c>
      <c r="E8836" s="37" t="n">
        <v>2</v>
      </c>
      <c r="F8836" s="37" t="n">
        <v>2</v>
      </c>
      <c r="G8836" s="37" t="n">
        <v>0</v>
      </c>
      <c r="H8836" s="37" t="n">
        <v>0</v>
      </c>
      <c r="I8836" s="37" t="n">
        <v>0</v>
      </c>
      <c r="J8836" s="40" t="n">
        <f aca="false">IF(C8836=0,"",D8836/C8836)</f>
        <v>0.863636363636364</v>
      </c>
    </row>
    <row r="8837" customFormat="false" ht="15" hidden="false" customHeight="false" outlineLevel="0" collapsed="false">
      <c r="A8837" s="37" t="s">
        <v>1321</v>
      </c>
      <c r="B8837" s="37" t="s">
        <v>273</v>
      </c>
      <c r="C8837" s="37" t="n">
        <v>22</v>
      </c>
      <c r="D8837" s="37" t="n">
        <v>20</v>
      </c>
      <c r="E8837" s="37" t="n">
        <v>0</v>
      </c>
      <c r="F8837" s="37" t="n">
        <v>3</v>
      </c>
      <c r="G8837" s="37" t="n">
        <v>1</v>
      </c>
      <c r="H8837" s="37" t="n">
        <v>1</v>
      </c>
      <c r="I8837" s="37" t="n">
        <v>2</v>
      </c>
      <c r="J8837" s="40" t="n">
        <f aca="false">IF(C8837=0,"",D8837/C8837)</f>
        <v>0.909090909090909</v>
      </c>
    </row>
    <row r="8838" customFormat="false" ht="15" hidden="false" customHeight="false" outlineLevel="0" collapsed="false">
      <c r="A8838" s="37" t="s">
        <v>1321</v>
      </c>
      <c r="B8838" s="37" t="s">
        <v>274</v>
      </c>
      <c r="C8838" s="37" t="n">
        <v>22</v>
      </c>
      <c r="D8838" s="37" t="n">
        <v>22</v>
      </c>
      <c r="E8838" s="37" t="n">
        <v>0</v>
      </c>
      <c r="F8838" s="37" t="n">
        <v>0</v>
      </c>
      <c r="G8838" s="37" t="n">
        <v>0</v>
      </c>
      <c r="H8838" s="37" t="n">
        <v>2</v>
      </c>
      <c r="I8838" s="37" t="n">
        <v>1</v>
      </c>
      <c r="J8838" s="40" t="n">
        <f aca="false">IF(C8838=0,"",D8838/C8838)</f>
        <v>1</v>
      </c>
    </row>
    <row r="8839" customFormat="false" ht="15" hidden="false" customHeight="false" outlineLevel="0" collapsed="false">
      <c r="A8839" s="37" t="s">
        <v>1321</v>
      </c>
      <c r="B8839" s="37" t="s">
        <v>275</v>
      </c>
      <c r="C8839" s="37" t="n">
        <v>22</v>
      </c>
      <c r="D8839" s="37" t="n">
        <v>20</v>
      </c>
      <c r="E8839" s="37" t="n">
        <v>0</v>
      </c>
      <c r="F8839" s="37" t="n">
        <v>2</v>
      </c>
      <c r="G8839" s="37" t="n">
        <v>0</v>
      </c>
      <c r="H8839" s="37" t="n">
        <v>1</v>
      </c>
      <c r="I8839" s="37" t="n">
        <v>1</v>
      </c>
      <c r="J8839" s="40" t="n">
        <f aca="false">IF(C8839=0,"",D8839/C8839)</f>
        <v>0.909090909090909</v>
      </c>
    </row>
    <row r="8840" customFormat="false" ht="15" hidden="false" customHeight="false" outlineLevel="0" collapsed="false">
      <c r="A8840" s="37" t="s">
        <v>1321</v>
      </c>
      <c r="B8840" s="37" t="s">
        <v>276</v>
      </c>
      <c r="C8840" s="37" t="n">
        <v>22</v>
      </c>
      <c r="D8840" s="37" t="n">
        <v>21</v>
      </c>
      <c r="E8840" s="37" t="n">
        <v>0</v>
      </c>
      <c r="F8840" s="37" t="n">
        <v>0</v>
      </c>
      <c r="G8840" s="37" t="n">
        <v>0</v>
      </c>
      <c r="H8840" s="37" t="n">
        <v>1</v>
      </c>
      <c r="I8840" s="37" t="n">
        <v>5</v>
      </c>
      <c r="J8840" s="40" t="n">
        <f aca="false">IF(C8840=0,"",D8840/C8840)</f>
        <v>0.954545454545455</v>
      </c>
    </row>
    <row r="8841" customFormat="false" ht="15" hidden="false" customHeight="false" outlineLevel="0" collapsed="false">
      <c r="A8841" s="37" t="s">
        <v>1321</v>
      </c>
      <c r="B8841" s="37" t="s">
        <v>277</v>
      </c>
      <c r="C8841" s="37" t="n">
        <v>22</v>
      </c>
      <c r="D8841" s="37" t="n">
        <v>20</v>
      </c>
      <c r="E8841" s="37" t="n">
        <v>0</v>
      </c>
      <c r="F8841" s="37" t="n">
        <v>0</v>
      </c>
      <c r="G8841" s="37" t="n">
        <v>0</v>
      </c>
      <c r="H8841" s="37" t="n">
        <v>0</v>
      </c>
      <c r="I8841" s="37" t="n">
        <v>0</v>
      </c>
      <c r="J8841" s="40" t="n">
        <f aca="false">IF(C8841=0,"",D8841/C8841)</f>
        <v>0.909090909090909</v>
      </c>
    </row>
    <row r="8842" customFormat="false" ht="15" hidden="false" customHeight="false" outlineLevel="0" collapsed="false">
      <c r="A8842" s="37" t="s">
        <v>1321</v>
      </c>
      <c r="B8842" s="37" t="s">
        <v>278</v>
      </c>
      <c r="C8842" s="37" t="n">
        <v>22</v>
      </c>
      <c r="D8842" s="37" t="n">
        <v>22</v>
      </c>
      <c r="E8842" s="37" t="n">
        <v>2</v>
      </c>
      <c r="F8842" s="37" t="n">
        <v>0</v>
      </c>
      <c r="G8842" s="37" t="n">
        <v>0</v>
      </c>
      <c r="H8842" s="37" t="n">
        <v>0</v>
      </c>
      <c r="I8842" s="37" t="n">
        <v>0</v>
      </c>
      <c r="J8842" s="40" t="n">
        <f aca="false">IF(C8842=0,"",D8842/C8842)</f>
        <v>1</v>
      </c>
    </row>
    <row r="8843" customFormat="false" ht="15" hidden="false" customHeight="false" outlineLevel="0" collapsed="false">
      <c r="A8843" s="37" t="s">
        <v>1321</v>
      </c>
      <c r="B8843" s="37" t="s">
        <v>279</v>
      </c>
      <c r="C8843" s="37" t="n">
        <v>22</v>
      </c>
      <c r="D8843" s="37" t="n">
        <v>18</v>
      </c>
      <c r="E8843" s="37" t="n">
        <v>1</v>
      </c>
      <c r="F8843" s="37" t="n">
        <v>0</v>
      </c>
      <c r="G8843" s="37" t="n">
        <v>2</v>
      </c>
      <c r="H8843" s="37" t="n">
        <v>3</v>
      </c>
      <c r="I8843" s="37" t="n">
        <v>2</v>
      </c>
      <c r="J8843" s="40" t="n">
        <f aca="false">IF(C8843=0,"",D8843/C8843)</f>
        <v>0.818181818181818</v>
      </c>
    </row>
    <row r="8844" customFormat="false" ht="15" hidden="false" customHeight="false" outlineLevel="0" collapsed="false">
      <c r="A8844" s="37" t="s">
        <v>1321</v>
      </c>
      <c r="B8844" s="37" t="s">
        <v>280</v>
      </c>
      <c r="C8844" s="37" t="n">
        <v>22</v>
      </c>
      <c r="D8844" s="37" t="n">
        <v>22</v>
      </c>
      <c r="E8844" s="37" t="n">
        <v>2</v>
      </c>
      <c r="F8844" s="37" t="n">
        <v>3</v>
      </c>
      <c r="G8844" s="37" t="n">
        <v>1</v>
      </c>
      <c r="H8844" s="37" t="n">
        <v>2</v>
      </c>
      <c r="I8844" s="37" t="n">
        <v>0</v>
      </c>
      <c r="J8844" s="40" t="n">
        <f aca="false">IF(C8844=0,"",D8844/C8844)</f>
        <v>1</v>
      </c>
    </row>
    <row r="8845" customFormat="false" ht="15" hidden="false" customHeight="false" outlineLevel="0" collapsed="false">
      <c r="A8845" s="37" t="s">
        <v>1321</v>
      </c>
      <c r="B8845" s="37" t="s">
        <v>281</v>
      </c>
      <c r="C8845" s="37" t="n">
        <v>22</v>
      </c>
      <c r="D8845" s="37" t="n">
        <v>22</v>
      </c>
      <c r="E8845" s="37" t="n">
        <v>1</v>
      </c>
      <c r="F8845" s="37" t="n">
        <v>0</v>
      </c>
      <c r="G8845" s="37" t="n">
        <v>0</v>
      </c>
      <c r="H8845" s="37" t="n">
        <v>4</v>
      </c>
      <c r="I8845" s="37" t="n">
        <v>0</v>
      </c>
      <c r="J8845" s="40" t="n">
        <f aca="false">IF(C8845=0,"",D8845/C8845)</f>
        <v>1</v>
      </c>
    </row>
    <row r="8846" customFormat="false" ht="15" hidden="false" customHeight="false" outlineLevel="0" collapsed="false">
      <c r="A8846" s="37" t="s">
        <v>1543</v>
      </c>
      <c r="B8846" s="37" t="s">
        <v>281</v>
      </c>
      <c r="C8846" s="37" t="n">
        <v>22</v>
      </c>
      <c r="D8846" s="37" t="n">
        <v>21</v>
      </c>
      <c r="E8846" s="37" t="n">
        <v>1</v>
      </c>
      <c r="F8846" s="37" t="n">
        <v>1</v>
      </c>
      <c r="G8846" s="37" t="n">
        <v>0</v>
      </c>
      <c r="H8846" s="37" t="n">
        <v>3</v>
      </c>
      <c r="I8846" s="37" t="n">
        <v>0</v>
      </c>
      <c r="J8846" s="40" t="n">
        <f aca="false">IF(C8846=0,"",D8846/C8846)</f>
        <v>0.954545454545455</v>
      </c>
    </row>
    <row r="8847" customFormat="false" ht="15" hidden="false" customHeight="false" outlineLevel="0" collapsed="false">
      <c r="A8847" s="37" t="s">
        <v>1229</v>
      </c>
      <c r="B8847" s="37" t="s">
        <v>270</v>
      </c>
      <c r="C8847" s="37" t="n">
        <v>22</v>
      </c>
      <c r="D8847" s="37" t="n">
        <v>22</v>
      </c>
      <c r="E8847" s="37" t="n">
        <v>0</v>
      </c>
      <c r="F8847" s="37" t="n">
        <v>0</v>
      </c>
      <c r="G8847" s="37" t="n">
        <v>0</v>
      </c>
      <c r="H8847" s="37" t="n">
        <v>0</v>
      </c>
      <c r="I8847" s="37" t="n">
        <v>0</v>
      </c>
      <c r="J8847" s="40" t="n">
        <f aca="false">IF(C8847=0,"",D8847/C8847)</f>
        <v>1</v>
      </c>
    </row>
    <row r="8848" customFormat="false" ht="15" hidden="false" customHeight="false" outlineLevel="0" collapsed="false">
      <c r="A8848" s="37" t="s">
        <v>1229</v>
      </c>
      <c r="B8848" s="37" t="s">
        <v>271</v>
      </c>
      <c r="C8848" s="37" t="n">
        <v>22</v>
      </c>
      <c r="D8848" s="37" t="n">
        <v>20</v>
      </c>
      <c r="E8848" s="37" t="n">
        <v>1</v>
      </c>
      <c r="F8848" s="37" t="n">
        <v>1</v>
      </c>
      <c r="G8848" s="37" t="n">
        <v>0</v>
      </c>
      <c r="H8848" s="37" t="n">
        <v>1</v>
      </c>
      <c r="I8848" s="37" t="n">
        <v>1</v>
      </c>
      <c r="J8848" s="40" t="n">
        <f aca="false">IF(C8848=0,"",D8848/C8848)</f>
        <v>0.909090909090909</v>
      </c>
    </row>
    <row r="8849" customFormat="false" ht="15" hidden="false" customHeight="false" outlineLevel="0" collapsed="false">
      <c r="A8849" s="37" t="s">
        <v>1229</v>
      </c>
      <c r="B8849" s="37" t="s">
        <v>272</v>
      </c>
      <c r="C8849" s="37" t="n">
        <v>22</v>
      </c>
      <c r="D8849" s="37" t="n">
        <v>21</v>
      </c>
      <c r="E8849" s="37" t="n">
        <v>0</v>
      </c>
      <c r="F8849" s="37" t="n">
        <v>0</v>
      </c>
      <c r="G8849" s="37" t="n">
        <v>1</v>
      </c>
      <c r="H8849" s="37" t="n">
        <v>3</v>
      </c>
      <c r="I8849" s="37" t="n">
        <v>4</v>
      </c>
      <c r="J8849" s="40" t="n">
        <f aca="false">IF(C8849=0,"",D8849/C8849)</f>
        <v>0.954545454545455</v>
      </c>
    </row>
    <row r="8850" customFormat="false" ht="15" hidden="false" customHeight="false" outlineLevel="0" collapsed="false">
      <c r="A8850" s="37" t="s">
        <v>1229</v>
      </c>
      <c r="B8850" s="37" t="s">
        <v>273</v>
      </c>
      <c r="C8850" s="37" t="n">
        <v>22</v>
      </c>
      <c r="D8850" s="37" t="n">
        <v>21</v>
      </c>
      <c r="E8850" s="37" t="n">
        <v>0</v>
      </c>
      <c r="F8850" s="37" t="n">
        <v>2</v>
      </c>
      <c r="G8850" s="37" t="n">
        <v>0</v>
      </c>
      <c r="H8850" s="37" t="n">
        <v>0</v>
      </c>
      <c r="I8850" s="37" t="n">
        <v>5</v>
      </c>
      <c r="J8850" s="40" t="n">
        <f aca="false">IF(C8850=0,"",D8850/C8850)</f>
        <v>0.954545454545455</v>
      </c>
    </row>
    <row r="8851" customFormat="false" ht="15" hidden="false" customHeight="false" outlineLevel="0" collapsed="false">
      <c r="A8851" s="37" t="s">
        <v>1229</v>
      </c>
      <c r="B8851" s="37" t="s">
        <v>274</v>
      </c>
      <c r="C8851" s="37" t="n">
        <v>22</v>
      </c>
      <c r="D8851" s="37" t="n">
        <v>21</v>
      </c>
      <c r="E8851" s="37" t="n">
        <v>1</v>
      </c>
      <c r="F8851" s="37" t="n">
        <v>0</v>
      </c>
      <c r="G8851" s="37" t="n">
        <v>1</v>
      </c>
      <c r="H8851" s="37" t="n">
        <v>1</v>
      </c>
      <c r="I8851" s="37" t="n">
        <v>0</v>
      </c>
      <c r="J8851" s="40" t="n">
        <f aca="false">IF(C8851=0,"",D8851/C8851)</f>
        <v>0.954545454545455</v>
      </c>
    </row>
    <row r="8852" customFormat="false" ht="15" hidden="false" customHeight="false" outlineLevel="0" collapsed="false">
      <c r="A8852" s="37" t="s">
        <v>1229</v>
      </c>
      <c r="B8852" s="37" t="s">
        <v>275</v>
      </c>
      <c r="C8852" s="37" t="n">
        <v>22</v>
      </c>
      <c r="D8852" s="37" t="n">
        <v>21</v>
      </c>
      <c r="E8852" s="37" t="n">
        <v>0</v>
      </c>
      <c r="F8852" s="37" t="n">
        <v>1</v>
      </c>
      <c r="G8852" s="37" t="n">
        <v>1</v>
      </c>
      <c r="H8852" s="37" t="n">
        <v>0</v>
      </c>
      <c r="I8852" s="37" t="n">
        <v>3</v>
      </c>
      <c r="J8852" s="40" t="n">
        <f aca="false">IF(C8852=0,"",D8852/C8852)</f>
        <v>0.954545454545455</v>
      </c>
    </row>
    <row r="8853" customFormat="false" ht="15" hidden="false" customHeight="false" outlineLevel="0" collapsed="false">
      <c r="A8853" s="37" t="s">
        <v>1229</v>
      </c>
      <c r="B8853" s="37" t="s">
        <v>276</v>
      </c>
      <c r="C8853" s="37" t="n">
        <v>22</v>
      </c>
      <c r="D8853" s="37" t="n">
        <v>22</v>
      </c>
      <c r="E8853" s="37" t="n">
        <v>0</v>
      </c>
      <c r="F8853" s="37" t="n">
        <v>0</v>
      </c>
      <c r="G8853" s="37" t="n">
        <v>0</v>
      </c>
      <c r="H8853" s="37" t="n">
        <v>2</v>
      </c>
      <c r="I8853" s="37" t="n">
        <v>2</v>
      </c>
      <c r="J8853" s="40" t="n">
        <f aca="false">IF(C8853=0,"",D8853/C8853)</f>
        <v>1</v>
      </c>
    </row>
    <row r="8854" customFormat="false" ht="15" hidden="false" customHeight="false" outlineLevel="0" collapsed="false">
      <c r="A8854" s="37" t="s">
        <v>1229</v>
      </c>
      <c r="B8854" s="37" t="s">
        <v>277</v>
      </c>
      <c r="C8854" s="37" t="n">
        <v>22</v>
      </c>
      <c r="D8854" s="37" t="n">
        <v>22</v>
      </c>
      <c r="E8854" s="37" t="n">
        <v>0</v>
      </c>
      <c r="F8854" s="37" t="n">
        <v>0</v>
      </c>
      <c r="G8854" s="37" t="n">
        <v>1</v>
      </c>
      <c r="H8854" s="37" t="n">
        <v>4</v>
      </c>
      <c r="I8854" s="37" t="n">
        <v>0</v>
      </c>
      <c r="J8854" s="40" t="n">
        <f aca="false">IF(C8854=0,"",D8854/C8854)</f>
        <v>1</v>
      </c>
    </row>
    <row r="8855" customFormat="false" ht="15" hidden="false" customHeight="false" outlineLevel="0" collapsed="false">
      <c r="A8855" s="37" t="s">
        <v>1229</v>
      </c>
      <c r="B8855" s="37" t="s">
        <v>278</v>
      </c>
      <c r="C8855" s="37" t="n">
        <v>22</v>
      </c>
      <c r="D8855" s="37" t="n">
        <v>21</v>
      </c>
      <c r="E8855" s="37" t="n">
        <v>0</v>
      </c>
      <c r="F8855" s="37" t="n">
        <v>1</v>
      </c>
      <c r="G8855" s="37" t="n">
        <v>0</v>
      </c>
      <c r="H8855" s="37" t="n">
        <v>3</v>
      </c>
      <c r="I8855" s="37" t="n">
        <v>0</v>
      </c>
      <c r="J8855" s="40" t="n">
        <f aca="false">IF(C8855=0,"",D8855/C8855)</f>
        <v>0.954545454545455</v>
      </c>
    </row>
    <row r="8856" customFormat="false" ht="15" hidden="false" customHeight="false" outlineLevel="0" collapsed="false">
      <c r="A8856" s="37" t="s">
        <v>1229</v>
      </c>
      <c r="B8856" s="37" t="s">
        <v>279</v>
      </c>
      <c r="C8856" s="37" t="n">
        <v>22</v>
      </c>
      <c r="D8856" s="37" t="n">
        <v>22</v>
      </c>
      <c r="E8856" s="37" t="n">
        <v>0</v>
      </c>
      <c r="F8856" s="37" t="n">
        <v>1</v>
      </c>
      <c r="G8856" s="37" t="n">
        <v>0</v>
      </c>
      <c r="H8856" s="37" t="n">
        <v>1</v>
      </c>
      <c r="I8856" s="37" t="n">
        <v>4</v>
      </c>
      <c r="J8856" s="40" t="n">
        <f aca="false">IF(C8856=0,"",D8856/C8856)</f>
        <v>1</v>
      </c>
    </row>
    <row r="8857" customFormat="false" ht="15" hidden="false" customHeight="false" outlineLevel="0" collapsed="false">
      <c r="A8857" s="37" t="s">
        <v>1229</v>
      </c>
      <c r="B8857" s="37" t="s">
        <v>280</v>
      </c>
      <c r="C8857" s="37" t="n">
        <v>22</v>
      </c>
      <c r="D8857" s="37" t="n">
        <v>19</v>
      </c>
      <c r="E8857" s="37" t="n">
        <v>1</v>
      </c>
      <c r="F8857" s="37" t="n">
        <v>0</v>
      </c>
      <c r="G8857" s="37" t="n">
        <v>1</v>
      </c>
      <c r="H8857" s="37" t="n">
        <v>2</v>
      </c>
      <c r="I8857" s="37" t="n">
        <v>4</v>
      </c>
      <c r="J8857" s="40" t="n">
        <f aca="false">IF(C8857=0,"",D8857/C8857)</f>
        <v>0.863636363636364</v>
      </c>
    </row>
    <row r="8858" customFormat="false" ht="15" hidden="false" customHeight="false" outlineLevel="0" collapsed="false">
      <c r="A8858" s="37" t="s">
        <v>1229</v>
      </c>
      <c r="B8858" s="37" t="s">
        <v>281</v>
      </c>
      <c r="C8858" s="37" t="n">
        <v>22</v>
      </c>
      <c r="D8858" s="37" t="n">
        <v>21</v>
      </c>
      <c r="E8858" s="37" t="n">
        <v>1</v>
      </c>
      <c r="F8858" s="37" t="n">
        <v>1</v>
      </c>
      <c r="G8858" s="37" t="n">
        <v>0</v>
      </c>
      <c r="H8858" s="37" t="n">
        <v>3</v>
      </c>
      <c r="I8858" s="37" t="n">
        <v>2</v>
      </c>
      <c r="J8858" s="40" t="n">
        <f aca="false">IF(C8858=0,"",D8858/C8858)</f>
        <v>0.954545454545455</v>
      </c>
    </row>
    <row r="8859" customFormat="false" ht="15" hidden="false" customHeight="false" outlineLevel="0" collapsed="false">
      <c r="A8859" s="37" t="s">
        <v>1544</v>
      </c>
      <c r="B8859" s="37" t="s">
        <v>270</v>
      </c>
      <c r="C8859" s="37" t="n">
        <v>22</v>
      </c>
      <c r="D8859" s="37" t="n">
        <v>22</v>
      </c>
      <c r="E8859" s="37" t="n">
        <v>0</v>
      </c>
      <c r="F8859" s="37" t="n">
        <v>3</v>
      </c>
      <c r="G8859" s="37" t="n">
        <v>0</v>
      </c>
      <c r="H8859" s="37" t="n">
        <v>2</v>
      </c>
      <c r="I8859" s="37" t="n">
        <v>7</v>
      </c>
      <c r="J8859" s="40" t="n">
        <f aca="false">IF(C8859=0,"",D8859/C8859)</f>
        <v>1</v>
      </c>
    </row>
    <row r="8860" customFormat="false" ht="15" hidden="false" customHeight="false" outlineLevel="0" collapsed="false">
      <c r="A8860" s="37" t="s">
        <v>1544</v>
      </c>
      <c r="B8860" s="37" t="s">
        <v>271</v>
      </c>
      <c r="C8860" s="37" t="n">
        <v>22</v>
      </c>
      <c r="D8860" s="37" t="n">
        <v>21</v>
      </c>
      <c r="E8860" s="37" t="n">
        <v>0</v>
      </c>
      <c r="F8860" s="37" t="n">
        <v>1</v>
      </c>
      <c r="G8860" s="37" t="n">
        <v>0</v>
      </c>
      <c r="H8860" s="37" t="n">
        <v>0</v>
      </c>
      <c r="I8860" s="37" t="n">
        <v>5</v>
      </c>
      <c r="J8860" s="40" t="n">
        <f aca="false">IF(C8860=0,"",D8860/C8860)</f>
        <v>0.954545454545455</v>
      </c>
    </row>
    <row r="8861" customFormat="false" ht="15" hidden="false" customHeight="false" outlineLevel="0" collapsed="false">
      <c r="A8861" s="37" t="s">
        <v>1544</v>
      </c>
      <c r="B8861" s="37" t="s">
        <v>272</v>
      </c>
      <c r="C8861" s="37" t="n">
        <v>22</v>
      </c>
      <c r="D8861" s="37" t="n">
        <v>21</v>
      </c>
      <c r="E8861" s="37" t="n">
        <v>1</v>
      </c>
      <c r="F8861" s="37" t="n">
        <v>1</v>
      </c>
      <c r="G8861" s="37" t="n">
        <v>0</v>
      </c>
      <c r="H8861" s="37" t="n">
        <v>1</v>
      </c>
      <c r="I8861" s="37" t="n">
        <v>10</v>
      </c>
      <c r="J8861" s="40" t="n">
        <f aca="false">IF(C8861=0,"",D8861/C8861)</f>
        <v>0.954545454545455</v>
      </c>
    </row>
    <row r="8862" customFormat="false" ht="15" hidden="false" customHeight="false" outlineLevel="0" collapsed="false">
      <c r="A8862" s="37" t="s">
        <v>1544</v>
      </c>
      <c r="B8862" s="37" t="s">
        <v>273</v>
      </c>
      <c r="C8862" s="37" t="n">
        <v>22</v>
      </c>
      <c r="D8862" s="37" t="n">
        <v>21</v>
      </c>
      <c r="E8862" s="37" t="n">
        <v>1</v>
      </c>
      <c r="F8862" s="37" t="n">
        <v>1</v>
      </c>
      <c r="G8862" s="37" t="n">
        <v>0</v>
      </c>
      <c r="H8862" s="37" t="n">
        <v>1</v>
      </c>
      <c r="I8862" s="37" t="n">
        <v>10</v>
      </c>
      <c r="J8862" s="40" t="n">
        <f aca="false">IF(C8862=0,"",D8862/C8862)</f>
        <v>0.954545454545455</v>
      </c>
    </row>
    <row r="8863" customFormat="false" ht="15" hidden="false" customHeight="false" outlineLevel="0" collapsed="false">
      <c r="A8863" s="37" t="s">
        <v>1544</v>
      </c>
      <c r="B8863" s="37" t="s">
        <v>274</v>
      </c>
      <c r="C8863" s="37" t="n">
        <v>22</v>
      </c>
      <c r="D8863" s="37" t="n">
        <v>22</v>
      </c>
      <c r="E8863" s="37" t="n">
        <v>1</v>
      </c>
      <c r="F8863" s="37" t="n">
        <v>1</v>
      </c>
      <c r="G8863" s="37" t="n">
        <v>1</v>
      </c>
      <c r="H8863" s="37" t="n">
        <v>6</v>
      </c>
      <c r="I8863" s="37" t="n">
        <v>15</v>
      </c>
      <c r="J8863" s="40" t="n">
        <f aca="false">IF(C8863=0,"",D8863/C8863)</f>
        <v>1</v>
      </c>
    </row>
    <row r="8864" customFormat="false" ht="15" hidden="false" customHeight="false" outlineLevel="0" collapsed="false">
      <c r="A8864" s="37" t="s">
        <v>1544</v>
      </c>
      <c r="B8864" s="37" t="s">
        <v>275</v>
      </c>
      <c r="C8864" s="37" t="n">
        <v>22</v>
      </c>
      <c r="D8864" s="37" t="n">
        <v>21</v>
      </c>
      <c r="E8864" s="37" t="n">
        <v>2</v>
      </c>
      <c r="F8864" s="37" t="n">
        <v>2</v>
      </c>
      <c r="G8864" s="37" t="n">
        <v>0</v>
      </c>
      <c r="H8864" s="37" t="n">
        <v>3</v>
      </c>
      <c r="I8864" s="37" t="n">
        <v>12</v>
      </c>
      <c r="J8864" s="40" t="n">
        <f aca="false">IF(C8864=0,"",D8864/C8864)</f>
        <v>0.954545454545455</v>
      </c>
    </row>
    <row r="8865" customFormat="false" ht="15" hidden="false" customHeight="false" outlineLevel="0" collapsed="false">
      <c r="A8865" s="37" t="s">
        <v>1544</v>
      </c>
      <c r="B8865" s="37" t="s">
        <v>276</v>
      </c>
      <c r="C8865" s="37" t="n">
        <v>22</v>
      </c>
      <c r="D8865" s="37" t="n">
        <v>22</v>
      </c>
      <c r="E8865" s="37" t="n">
        <v>0</v>
      </c>
      <c r="F8865" s="37" t="n">
        <v>1</v>
      </c>
      <c r="G8865" s="37" t="n">
        <v>0</v>
      </c>
      <c r="H8865" s="37" t="n">
        <v>0</v>
      </c>
      <c r="I8865" s="37" t="n">
        <v>4</v>
      </c>
      <c r="J8865" s="40" t="n">
        <f aca="false">IF(C8865=0,"",D8865/C8865)</f>
        <v>1</v>
      </c>
    </row>
    <row r="8866" customFormat="false" ht="15" hidden="false" customHeight="false" outlineLevel="0" collapsed="false">
      <c r="A8866" s="37" t="s">
        <v>1544</v>
      </c>
      <c r="B8866" s="37" t="s">
        <v>277</v>
      </c>
      <c r="C8866" s="37" t="n">
        <v>22</v>
      </c>
      <c r="D8866" s="37" t="n">
        <v>21</v>
      </c>
      <c r="E8866" s="37" t="n">
        <v>0</v>
      </c>
      <c r="F8866" s="37" t="n">
        <v>0</v>
      </c>
      <c r="G8866" s="37" t="n">
        <v>0</v>
      </c>
      <c r="H8866" s="37" t="n">
        <v>1</v>
      </c>
      <c r="I8866" s="37" t="n">
        <v>13</v>
      </c>
      <c r="J8866" s="40" t="n">
        <f aca="false">IF(C8866=0,"",D8866/C8866)</f>
        <v>0.954545454545455</v>
      </c>
    </row>
    <row r="8867" customFormat="false" ht="15" hidden="false" customHeight="false" outlineLevel="0" collapsed="false">
      <c r="A8867" s="37" t="s">
        <v>1544</v>
      </c>
      <c r="B8867" s="37" t="s">
        <v>278</v>
      </c>
      <c r="C8867" s="37" t="n">
        <v>22</v>
      </c>
      <c r="D8867" s="37" t="n">
        <v>21</v>
      </c>
      <c r="E8867" s="37" t="n">
        <v>1</v>
      </c>
      <c r="F8867" s="37" t="n">
        <v>0</v>
      </c>
      <c r="G8867" s="37" t="n">
        <v>0</v>
      </c>
      <c r="H8867" s="37" t="n">
        <v>3</v>
      </c>
      <c r="I8867" s="37" t="n">
        <v>19</v>
      </c>
      <c r="J8867" s="40" t="n">
        <f aca="false">IF(C8867=0,"",D8867/C8867)</f>
        <v>0.954545454545455</v>
      </c>
    </row>
    <row r="8868" customFormat="false" ht="15" hidden="false" customHeight="false" outlineLevel="0" collapsed="false">
      <c r="A8868" s="37" t="s">
        <v>1544</v>
      </c>
      <c r="B8868" s="37" t="s">
        <v>279</v>
      </c>
      <c r="C8868" s="37" t="n">
        <v>22</v>
      </c>
      <c r="D8868" s="37" t="n">
        <v>20</v>
      </c>
      <c r="E8868" s="37" t="n">
        <v>1</v>
      </c>
      <c r="F8868" s="37" t="n">
        <v>0</v>
      </c>
      <c r="G8868" s="37" t="n">
        <v>1</v>
      </c>
      <c r="H8868" s="37" t="n">
        <v>1</v>
      </c>
      <c r="I8868" s="37" t="n">
        <v>3</v>
      </c>
      <c r="J8868" s="40" t="n">
        <f aca="false">IF(C8868=0,"",D8868/C8868)</f>
        <v>0.909090909090909</v>
      </c>
    </row>
    <row r="8869" customFormat="false" ht="15" hidden="false" customHeight="false" outlineLevel="0" collapsed="false">
      <c r="A8869" s="37" t="s">
        <v>1544</v>
      </c>
      <c r="B8869" s="37" t="s">
        <v>280</v>
      </c>
      <c r="C8869" s="37" t="n">
        <v>22</v>
      </c>
      <c r="D8869" s="37" t="n">
        <v>21</v>
      </c>
      <c r="E8869" s="37" t="n">
        <v>0</v>
      </c>
      <c r="F8869" s="37" t="n">
        <v>0</v>
      </c>
      <c r="G8869" s="37" t="n">
        <v>2</v>
      </c>
      <c r="H8869" s="37" t="n">
        <v>0</v>
      </c>
      <c r="I8869" s="37" t="n">
        <v>11</v>
      </c>
      <c r="J8869" s="40" t="n">
        <f aca="false">IF(C8869=0,"",D8869/C8869)</f>
        <v>0.954545454545455</v>
      </c>
    </row>
    <row r="8870" customFormat="false" ht="15" hidden="false" customHeight="false" outlineLevel="0" collapsed="false">
      <c r="A8870" s="37" t="s">
        <v>1544</v>
      </c>
      <c r="B8870" s="37" t="s">
        <v>281</v>
      </c>
      <c r="C8870" s="37" t="n">
        <v>22</v>
      </c>
      <c r="D8870" s="37" t="n">
        <v>22</v>
      </c>
      <c r="E8870" s="37" t="n">
        <v>0</v>
      </c>
      <c r="F8870" s="37" t="n">
        <v>0</v>
      </c>
      <c r="G8870" s="37" t="n">
        <v>1</v>
      </c>
      <c r="H8870" s="37" t="n">
        <v>3</v>
      </c>
      <c r="I8870" s="37" t="n">
        <v>16</v>
      </c>
      <c r="J8870" s="40" t="n">
        <f aca="false">IF(C8870=0,"",D8870/C8870)</f>
        <v>1</v>
      </c>
    </row>
    <row r="8871" customFormat="false" ht="15" hidden="false" customHeight="false" outlineLevel="0" collapsed="false">
      <c r="A8871" s="37" t="s">
        <v>1141</v>
      </c>
      <c r="B8871" s="37" t="s">
        <v>270</v>
      </c>
      <c r="C8871" s="37" t="n">
        <v>22</v>
      </c>
      <c r="D8871" s="37" t="n">
        <v>19</v>
      </c>
      <c r="E8871" s="37" t="n">
        <v>0</v>
      </c>
      <c r="F8871" s="37" t="n">
        <v>0</v>
      </c>
      <c r="G8871" s="37" t="n">
        <v>1</v>
      </c>
      <c r="H8871" s="37" t="n">
        <v>1</v>
      </c>
      <c r="I8871" s="37" t="n">
        <v>0</v>
      </c>
      <c r="J8871" s="40" t="n">
        <f aca="false">IF(C8871=0,"",D8871/C8871)</f>
        <v>0.863636363636364</v>
      </c>
    </row>
    <row r="8872" customFormat="false" ht="15" hidden="false" customHeight="false" outlineLevel="0" collapsed="false">
      <c r="A8872" s="37" t="s">
        <v>1141</v>
      </c>
      <c r="B8872" s="37" t="s">
        <v>271</v>
      </c>
      <c r="C8872" s="37" t="n">
        <v>22</v>
      </c>
      <c r="D8872" s="37" t="n">
        <v>21</v>
      </c>
      <c r="E8872" s="37" t="n">
        <v>1</v>
      </c>
      <c r="F8872" s="37" t="n">
        <v>4</v>
      </c>
      <c r="G8872" s="37" t="n">
        <v>0</v>
      </c>
      <c r="H8872" s="37" t="n">
        <v>1</v>
      </c>
      <c r="I8872" s="37" t="n">
        <v>2</v>
      </c>
      <c r="J8872" s="40" t="n">
        <f aca="false">IF(C8872=0,"",D8872/C8872)</f>
        <v>0.954545454545455</v>
      </c>
    </row>
    <row r="8873" customFormat="false" ht="15" hidden="false" customHeight="false" outlineLevel="0" collapsed="false">
      <c r="A8873" s="37" t="s">
        <v>1141</v>
      </c>
      <c r="B8873" s="37" t="s">
        <v>272</v>
      </c>
      <c r="C8873" s="37" t="n">
        <v>22</v>
      </c>
      <c r="D8873" s="37" t="n">
        <v>22</v>
      </c>
      <c r="E8873" s="37" t="n">
        <v>0</v>
      </c>
      <c r="F8873" s="37" t="n">
        <v>0</v>
      </c>
      <c r="G8873" s="37" t="n">
        <v>0</v>
      </c>
      <c r="H8873" s="37" t="n">
        <v>4</v>
      </c>
      <c r="I8873" s="37" t="n">
        <v>2</v>
      </c>
      <c r="J8873" s="40" t="n">
        <f aca="false">IF(C8873=0,"",D8873/C8873)</f>
        <v>1</v>
      </c>
    </row>
    <row r="8874" customFormat="false" ht="15" hidden="false" customHeight="false" outlineLevel="0" collapsed="false">
      <c r="A8874" s="37" t="s">
        <v>1141</v>
      </c>
      <c r="B8874" s="37" t="s">
        <v>273</v>
      </c>
      <c r="C8874" s="37" t="n">
        <v>22</v>
      </c>
      <c r="D8874" s="37" t="n">
        <v>20</v>
      </c>
      <c r="E8874" s="37" t="n">
        <v>1</v>
      </c>
      <c r="F8874" s="37" t="n">
        <v>0</v>
      </c>
      <c r="G8874" s="37" t="n">
        <v>0</v>
      </c>
      <c r="H8874" s="37" t="n">
        <v>0</v>
      </c>
      <c r="I8874" s="37" t="n">
        <v>0</v>
      </c>
      <c r="J8874" s="40" t="n">
        <f aca="false">IF(C8874=0,"",D8874/C8874)</f>
        <v>0.909090909090909</v>
      </c>
    </row>
    <row r="8875" customFormat="false" ht="15" hidden="false" customHeight="false" outlineLevel="0" collapsed="false">
      <c r="A8875" s="37" t="s">
        <v>1141</v>
      </c>
      <c r="B8875" s="37" t="s">
        <v>274</v>
      </c>
      <c r="C8875" s="37" t="n">
        <v>22</v>
      </c>
      <c r="D8875" s="37" t="n">
        <v>19</v>
      </c>
      <c r="E8875" s="37" t="n">
        <v>0</v>
      </c>
      <c r="F8875" s="37" t="n">
        <v>0</v>
      </c>
      <c r="G8875" s="37" t="n">
        <v>1</v>
      </c>
      <c r="H8875" s="37" t="n">
        <v>0</v>
      </c>
      <c r="I8875" s="37" t="n">
        <v>0</v>
      </c>
      <c r="J8875" s="40" t="n">
        <f aca="false">IF(C8875=0,"",D8875/C8875)</f>
        <v>0.863636363636364</v>
      </c>
    </row>
    <row r="8876" customFormat="false" ht="15" hidden="false" customHeight="false" outlineLevel="0" collapsed="false">
      <c r="A8876" s="37" t="s">
        <v>1141</v>
      </c>
      <c r="B8876" s="37" t="s">
        <v>275</v>
      </c>
      <c r="C8876" s="37" t="n">
        <v>22</v>
      </c>
      <c r="D8876" s="37" t="n">
        <v>20</v>
      </c>
      <c r="E8876" s="37" t="n">
        <v>0</v>
      </c>
      <c r="F8876" s="37" t="n">
        <v>0</v>
      </c>
      <c r="G8876" s="37" t="n">
        <v>0</v>
      </c>
      <c r="H8876" s="37" t="n">
        <v>1</v>
      </c>
      <c r="I8876" s="37" t="n">
        <v>0</v>
      </c>
      <c r="J8876" s="40" t="n">
        <f aca="false">IF(C8876=0,"",D8876/C8876)</f>
        <v>0.909090909090909</v>
      </c>
    </row>
    <row r="8877" customFormat="false" ht="15" hidden="false" customHeight="false" outlineLevel="0" collapsed="false">
      <c r="A8877" s="37" t="s">
        <v>1141</v>
      </c>
      <c r="B8877" s="37" t="s">
        <v>276</v>
      </c>
      <c r="C8877" s="37" t="n">
        <v>22</v>
      </c>
      <c r="D8877" s="37" t="n">
        <v>21</v>
      </c>
      <c r="E8877" s="37" t="n">
        <v>1</v>
      </c>
      <c r="F8877" s="37" t="n">
        <v>0</v>
      </c>
      <c r="G8877" s="37" t="n">
        <v>0</v>
      </c>
      <c r="H8877" s="37" t="n">
        <v>0</v>
      </c>
      <c r="I8877" s="37" t="n">
        <v>2</v>
      </c>
      <c r="J8877" s="40" t="n">
        <f aca="false">IF(C8877=0,"",D8877/C8877)</f>
        <v>0.954545454545455</v>
      </c>
    </row>
    <row r="8878" customFormat="false" ht="15" hidden="false" customHeight="false" outlineLevel="0" collapsed="false">
      <c r="A8878" s="37" t="s">
        <v>1141</v>
      </c>
      <c r="B8878" s="37" t="s">
        <v>277</v>
      </c>
      <c r="C8878" s="37" t="n">
        <v>22</v>
      </c>
      <c r="D8878" s="37" t="n">
        <v>22</v>
      </c>
      <c r="E8878" s="37" t="n">
        <v>1</v>
      </c>
      <c r="F8878" s="37" t="n">
        <v>2</v>
      </c>
      <c r="G8878" s="37" t="n">
        <v>0</v>
      </c>
      <c r="H8878" s="37" t="n">
        <v>2</v>
      </c>
      <c r="I8878" s="37" t="n">
        <v>4</v>
      </c>
      <c r="J8878" s="40" t="n">
        <f aca="false">IF(C8878=0,"",D8878/C8878)</f>
        <v>1</v>
      </c>
    </row>
    <row r="8879" customFormat="false" ht="15" hidden="false" customHeight="false" outlineLevel="0" collapsed="false">
      <c r="A8879" s="37" t="s">
        <v>1141</v>
      </c>
      <c r="B8879" s="37" t="s">
        <v>278</v>
      </c>
      <c r="C8879" s="37" t="n">
        <v>22</v>
      </c>
      <c r="D8879" s="37" t="n">
        <v>19</v>
      </c>
      <c r="E8879" s="37" t="n">
        <v>1</v>
      </c>
      <c r="F8879" s="37" t="n">
        <v>0</v>
      </c>
      <c r="G8879" s="37" t="n">
        <v>0</v>
      </c>
      <c r="H8879" s="37" t="n">
        <v>1</v>
      </c>
      <c r="I8879" s="37" t="n">
        <v>2</v>
      </c>
      <c r="J8879" s="40" t="n">
        <f aca="false">IF(C8879=0,"",D8879/C8879)</f>
        <v>0.863636363636364</v>
      </c>
    </row>
    <row r="8880" customFormat="false" ht="15" hidden="false" customHeight="false" outlineLevel="0" collapsed="false">
      <c r="A8880" s="37" t="s">
        <v>1141</v>
      </c>
      <c r="B8880" s="37" t="s">
        <v>279</v>
      </c>
      <c r="C8880" s="37" t="n">
        <v>22</v>
      </c>
      <c r="D8880" s="37" t="n">
        <v>21</v>
      </c>
      <c r="E8880" s="37" t="n">
        <v>1</v>
      </c>
      <c r="F8880" s="37" t="n">
        <v>1</v>
      </c>
      <c r="G8880" s="37" t="n">
        <v>1</v>
      </c>
      <c r="H8880" s="37" t="n">
        <v>2</v>
      </c>
      <c r="I8880" s="37" t="n">
        <v>1</v>
      </c>
      <c r="J8880" s="40" t="n">
        <f aca="false">IF(C8880=0,"",D8880/C8880)</f>
        <v>0.954545454545455</v>
      </c>
    </row>
    <row r="8881" customFormat="false" ht="15" hidden="false" customHeight="false" outlineLevel="0" collapsed="false">
      <c r="A8881" s="37" t="s">
        <v>1141</v>
      </c>
      <c r="B8881" s="37" t="s">
        <v>280</v>
      </c>
      <c r="C8881" s="37" t="n">
        <v>22</v>
      </c>
      <c r="D8881" s="37" t="n">
        <v>22</v>
      </c>
      <c r="E8881" s="37" t="n">
        <v>1</v>
      </c>
      <c r="F8881" s="37" t="n">
        <v>0</v>
      </c>
      <c r="G8881" s="37" t="n">
        <v>0</v>
      </c>
      <c r="H8881" s="37" t="n">
        <v>3</v>
      </c>
      <c r="I8881" s="37" t="n">
        <v>0</v>
      </c>
      <c r="J8881" s="40" t="n">
        <f aca="false">IF(C8881=0,"",D8881/C8881)</f>
        <v>1</v>
      </c>
    </row>
    <row r="8882" customFormat="false" ht="15" hidden="false" customHeight="false" outlineLevel="0" collapsed="false">
      <c r="A8882" s="37" t="s">
        <v>1141</v>
      </c>
      <c r="B8882" s="37" t="s">
        <v>281</v>
      </c>
      <c r="C8882" s="37" t="n">
        <v>22</v>
      </c>
      <c r="D8882" s="37" t="n">
        <v>22</v>
      </c>
      <c r="E8882" s="37" t="n">
        <v>0</v>
      </c>
      <c r="F8882" s="37" t="n">
        <v>1</v>
      </c>
      <c r="G8882" s="37" t="n">
        <v>0</v>
      </c>
      <c r="H8882" s="37" t="n">
        <v>1</v>
      </c>
      <c r="I8882" s="37" t="n">
        <v>0</v>
      </c>
      <c r="J8882" s="40" t="n">
        <f aca="false">IF(C8882=0,"",D8882/C8882)</f>
        <v>1</v>
      </c>
    </row>
    <row r="8883" customFormat="false" ht="15" hidden="false" customHeight="false" outlineLevel="0" collapsed="false">
      <c r="A8883" s="37" t="s">
        <v>1545</v>
      </c>
      <c r="B8883" s="37" t="s">
        <v>272</v>
      </c>
      <c r="C8883" s="37" t="n">
        <v>22</v>
      </c>
      <c r="D8883" s="37" t="n">
        <v>19</v>
      </c>
      <c r="E8883" s="37" t="n">
        <v>0</v>
      </c>
      <c r="F8883" s="37" t="n">
        <v>2</v>
      </c>
      <c r="G8883" s="37" t="n">
        <v>1</v>
      </c>
      <c r="H8883" s="37" t="n">
        <v>0</v>
      </c>
      <c r="I8883" s="37" t="n">
        <v>3</v>
      </c>
      <c r="J8883" s="40" t="n">
        <f aca="false">IF(C8883=0,"",D8883/C8883)</f>
        <v>0.863636363636364</v>
      </c>
    </row>
    <row r="8884" customFormat="false" ht="15" hidden="false" customHeight="false" outlineLevel="0" collapsed="false">
      <c r="A8884" s="37" t="s">
        <v>1546</v>
      </c>
      <c r="B8884" s="37" t="s">
        <v>270</v>
      </c>
      <c r="C8884" s="37" t="n">
        <v>22</v>
      </c>
      <c r="D8884" s="37" t="n">
        <v>21</v>
      </c>
      <c r="E8884" s="37" t="n">
        <v>1</v>
      </c>
      <c r="F8884" s="37" t="n">
        <v>2</v>
      </c>
      <c r="G8884" s="37" t="n">
        <v>0</v>
      </c>
      <c r="H8884" s="37" t="n">
        <v>1</v>
      </c>
      <c r="I8884" s="37" t="n">
        <v>0</v>
      </c>
      <c r="J8884" s="40" t="n">
        <f aca="false">IF(C8884=0,"",D8884/C8884)</f>
        <v>0.954545454545455</v>
      </c>
    </row>
    <row r="8885" customFormat="false" ht="15" hidden="false" customHeight="false" outlineLevel="0" collapsed="false">
      <c r="A8885" s="37" t="s">
        <v>1546</v>
      </c>
      <c r="B8885" s="37" t="s">
        <v>271</v>
      </c>
      <c r="C8885" s="37" t="n">
        <v>22</v>
      </c>
      <c r="D8885" s="37" t="n">
        <v>19</v>
      </c>
      <c r="E8885" s="37" t="n">
        <v>1</v>
      </c>
      <c r="F8885" s="37" t="n">
        <v>2</v>
      </c>
      <c r="G8885" s="37" t="n">
        <v>0</v>
      </c>
      <c r="H8885" s="37" t="n">
        <v>3</v>
      </c>
      <c r="I8885" s="37" t="n">
        <v>1</v>
      </c>
      <c r="J8885" s="40" t="n">
        <f aca="false">IF(C8885=0,"",D8885/C8885)</f>
        <v>0.863636363636364</v>
      </c>
    </row>
    <row r="8886" customFormat="false" ht="15" hidden="false" customHeight="false" outlineLevel="0" collapsed="false">
      <c r="A8886" s="37" t="s">
        <v>1546</v>
      </c>
      <c r="B8886" s="37" t="s">
        <v>272</v>
      </c>
      <c r="C8886" s="37" t="n">
        <v>22</v>
      </c>
      <c r="D8886" s="37" t="n">
        <v>22</v>
      </c>
      <c r="E8886" s="37" t="n">
        <v>2</v>
      </c>
      <c r="F8886" s="37" t="n">
        <v>0</v>
      </c>
      <c r="G8886" s="37" t="n">
        <v>0</v>
      </c>
      <c r="H8886" s="37" t="n">
        <v>3</v>
      </c>
      <c r="I8886" s="37" t="n">
        <v>3</v>
      </c>
      <c r="J8886" s="40" t="n">
        <f aca="false">IF(C8886=0,"",D8886/C8886)</f>
        <v>1</v>
      </c>
    </row>
    <row r="8887" customFormat="false" ht="15" hidden="false" customHeight="false" outlineLevel="0" collapsed="false">
      <c r="A8887" s="37" t="s">
        <v>1546</v>
      </c>
      <c r="B8887" s="37" t="s">
        <v>273</v>
      </c>
      <c r="C8887" s="37" t="n">
        <v>22</v>
      </c>
      <c r="D8887" s="37" t="n">
        <v>22</v>
      </c>
      <c r="E8887" s="37" t="n">
        <v>2</v>
      </c>
      <c r="F8887" s="37" t="n">
        <v>0</v>
      </c>
      <c r="G8887" s="37" t="n">
        <v>0</v>
      </c>
      <c r="H8887" s="37" t="n">
        <v>3</v>
      </c>
      <c r="I8887" s="37" t="n">
        <v>0</v>
      </c>
      <c r="J8887" s="40" t="n">
        <f aca="false">IF(C8887=0,"",D8887/C8887)</f>
        <v>1</v>
      </c>
    </row>
    <row r="8888" customFormat="false" ht="15" hidden="false" customHeight="false" outlineLevel="0" collapsed="false">
      <c r="A8888" s="37" t="s">
        <v>1546</v>
      </c>
      <c r="B8888" s="37" t="s">
        <v>274</v>
      </c>
      <c r="C8888" s="37" t="n">
        <v>22</v>
      </c>
      <c r="D8888" s="37" t="n">
        <v>20</v>
      </c>
      <c r="E8888" s="37" t="n">
        <v>0</v>
      </c>
      <c r="F8888" s="37" t="n">
        <v>0</v>
      </c>
      <c r="G8888" s="37" t="n">
        <v>0</v>
      </c>
      <c r="H8888" s="37" t="n">
        <v>1</v>
      </c>
      <c r="I8888" s="37" t="n">
        <v>0</v>
      </c>
      <c r="J8888" s="40" t="n">
        <f aca="false">IF(C8888=0,"",D8888/C8888)</f>
        <v>0.909090909090909</v>
      </c>
    </row>
    <row r="8889" customFormat="false" ht="15" hidden="false" customHeight="false" outlineLevel="0" collapsed="false">
      <c r="A8889" s="37" t="s">
        <v>1546</v>
      </c>
      <c r="B8889" s="37" t="s">
        <v>275</v>
      </c>
      <c r="C8889" s="37" t="n">
        <v>22</v>
      </c>
      <c r="D8889" s="37" t="n">
        <v>20</v>
      </c>
      <c r="E8889" s="37" t="n">
        <v>0</v>
      </c>
      <c r="F8889" s="37" t="n">
        <v>1</v>
      </c>
      <c r="G8889" s="37" t="n">
        <v>0</v>
      </c>
      <c r="H8889" s="37" t="n">
        <v>0</v>
      </c>
      <c r="I8889" s="37" t="n">
        <v>2</v>
      </c>
      <c r="J8889" s="40" t="n">
        <f aca="false">IF(C8889=0,"",D8889/C8889)</f>
        <v>0.909090909090909</v>
      </c>
    </row>
    <row r="8890" customFormat="false" ht="15" hidden="false" customHeight="false" outlineLevel="0" collapsed="false">
      <c r="A8890" s="37" t="s">
        <v>1546</v>
      </c>
      <c r="B8890" s="37" t="s">
        <v>276</v>
      </c>
      <c r="C8890" s="37" t="n">
        <v>22</v>
      </c>
      <c r="D8890" s="37" t="n">
        <v>21</v>
      </c>
      <c r="E8890" s="37" t="n">
        <v>0</v>
      </c>
      <c r="F8890" s="37" t="n">
        <v>3</v>
      </c>
      <c r="G8890" s="37" t="n">
        <v>1</v>
      </c>
      <c r="H8890" s="37" t="n">
        <v>0</v>
      </c>
      <c r="I8890" s="37" t="n">
        <v>1</v>
      </c>
      <c r="J8890" s="40" t="n">
        <f aca="false">IF(C8890=0,"",D8890/C8890)</f>
        <v>0.954545454545455</v>
      </c>
    </row>
    <row r="8891" customFormat="false" ht="15" hidden="false" customHeight="false" outlineLevel="0" collapsed="false">
      <c r="A8891" s="37" t="s">
        <v>1546</v>
      </c>
      <c r="B8891" s="37" t="s">
        <v>277</v>
      </c>
      <c r="C8891" s="37" t="n">
        <v>22</v>
      </c>
      <c r="D8891" s="37" t="n">
        <v>19</v>
      </c>
      <c r="E8891" s="37" t="n">
        <v>0</v>
      </c>
      <c r="F8891" s="37" t="n">
        <v>0</v>
      </c>
      <c r="G8891" s="37" t="n">
        <v>0</v>
      </c>
      <c r="H8891" s="37" t="n">
        <v>2</v>
      </c>
      <c r="I8891" s="37" t="n">
        <v>1</v>
      </c>
      <c r="J8891" s="40" t="n">
        <f aca="false">IF(C8891=0,"",D8891/C8891)</f>
        <v>0.863636363636364</v>
      </c>
    </row>
    <row r="8892" customFormat="false" ht="15" hidden="false" customHeight="false" outlineLevel="0" collapsed="false">
      <c r="A8892" s="37" t="s">
        <v>1546</v>
      </c>
      <c r="B8892" s="37" t="s">
        <v>278</v>
      </c>
      <c r="C8892" s="37" t="n">
        <v>22</v>
      </c>
      <c r="D8892" s="37" t="n">
        <v>22</v>
      </c>
      <c r="E8892" s="37" t="n">
        <v>0</v>
      </c>
      <c r="F8892" s="37" t="n">
        <v>1</v>
      </c>
      <c r="G8892" s="37" t="n">
        <v>0</v>
      </c>
      <c r="H8892" s="37" t="n">
        <v>5</v>
      </c>
      <c r="I8892" s="37" t="n">
        <v>1</v>
      </c>
      <c r="J8892" s="40" t="n">
        <f aca="false">IF(C8892=0,"",D8892/C8892)</f>
        <v>1</v>
      </c>
    </row>
    <row r="8893" customFormat="false" ht="15" hidden="false" customHeight="false" outlineLevel="0" collapsed="false">
      <c r="A8893" s="37" t="s">
        <v>1546</v>
      </c>
      <c r="B8893" s="37" t="s">
        <v>279</v>
      </c>
      <c r="C8893" s="37" t="n">
        <v>22</v>
      </c>
      <c r="D8893" s="37" t="n">
        <v>22</v>
      </c>
      <c r="E8893" s="37" t="n">
        <v>0</v>
      </c>
      <c r="F8893" s="37" t="n">
        <v>2</v>
      </c>
      <c r="G8893" s="37" t="n">
        <v>0</v>
      </c>
      <c r="H8893" s="37" t="n">
        <v>1</v>
      </c>
      <c r="I8893" s="37" t="n">
        <v>0</v>
      </c>
      <c r="J8893" s="40" t="n">
        <f aca="false">IF(C8893=0,"",D8893/C8893)</f>
        <v>1</v>
      </c>
    </row>
    <row r="8894" customFormat="false" ht="15" hidden="false" customHeight="false" outlineLevel="0" collapsed="false">
      <c r="A8894" s="37" t="s">
        <v>1546</v>
      </c>
      <c r="B8894" s="37" t="s">
        <v>280</v>
      </c>
      <c r="C8894" s="37" t="n">
        <v>22</v>
      </c>
      <c r="D8894" s="37" t="n">
        <v>21</v>
      </c>
      <c r="E8894" s="37" t="n">
        <v>0</v>
      </c>
      <c r="F8894" s="37" t="n">
        <v>2</v>
      </c>
      <c r="G8894" s="37" t="n">
        <v>0</v>
      </c>
      <c r="H8894" s="37" t="n">
        <v>2</v>
      </c>
      <c r="I8894" s="37" t="n">
        <v>0</v>
      </c>
      <c r="J8894" s="40" t="n">
        <f aca="false">IF(C8894=0,"",D8894/C8894)</f>
        <v>0.954545454545455</v>
      </c>
    </row>
    <row r="8895" customFormat="false" ht="15" hidden="false" customHeight="false" outlineLevel="0" collapsed="false">
      <c r="A8895" s="37" t="s">
        <v>1546</v>
      </c>
      <c r="B8895" s="37" t="s">
        <v>281</v>
      </c>
      <c r="C8895" s="37" t="n">
        <v>22</v>
      </c>
      <c r="D8895" s="37" t="n">
        <v>22</v>
      </c>
      <c r="E8895" s="37" t="n">
        <v>3</v>
      </c>
      <c r="F8895" s="37" t="n">
        <v>0</v>
      </c>
      <c r="G8895" s="37" t="n">
        <v>0</v>
      </c>
      <c r="H8895" s="37" t="n">
        <v>2</v>
      </c>
      <c r="I8895" s="37" t="n">
        <v>1</v>
      </c>
      <c r="J8895" s="40" t="n">
        <f aca="false">IF(C8895=0,"",D8895/C8895)</f>
        <v>1</v>
      </c>
    </row>
    <row r="8896" customFormat="false" ht="15" hidden="false" customHeight="false" outlineLevel="0" collapsed="false">
      <c r="A8896" s="37" t="s">
        <v>1547</v>
      </c>
      <c r="B8896" s="37" t="s">
        <v>270</v>
      </c>
      <c r="C8896" s="37" t="n">
        <v>22</v>
      </c>
      <c r="D8896" s="37" t="n">
        <v>20</v>
      </c>
      <c r="E8896" s="37" t="n">
        <v>0</v>
      </c>
      <c r="F8896" s="37" t="n">
        <v>0</v>
      </c>
      <c r="G8896" s="37" t="n">
        <v>0</v>
      </c>
      <c r="H8896" s="37" t="n">
        <v>0</v>
      </c>
      <c r="I8896" s="37" t="n">
        <v>9</v>
      </c>
      <c r="J8896" s="40" t="n">
        <f aca="false">IF(C8896=0,"",D8896/C8896)</f>
        <v>0.909090909090909</v>
      </c>
    </row>
    <row r="8897" customFormat="false" ht="15" hidden="false" customHeight="false" outlineLevel="0" collapsed="false">
      <c r="A8897" s="37" t="s">
        <v>1547</v>
      </c>
      <c r="B8897" s="37" t="s">
        <v>271</v>
      </c>
      <c r="C8897" s="37" t="n">
        <v>22</v>
      </c>
      <c r="D8897" s="37" t="n">
        <v>19</v>
      </c>
      <c r="E8897" s="37" t="n">
        <v>1</v>
      </c>
      <c r="F8897" s="37" t="n">
        <v>0</v>
      </c>
      <c r="G8897" s="37" t="n">
        <v>0</v>
      </c>
      <c r="H8897" s="37" t="n">
        <v>4</v>
      </c>
      <c r="I8897" s="37" t="n">
        <v>5</v>
      </c>
      <c r="J8897" s="40" t="n">
        <f aca="false">IF(C8897=0,"",D8897/C8897)</f>
        <v>0.863636363636364</v>
      </c>
    </row>
    <row r="8898" customFormat="false" ht="15" hidden="false" customHeight="false" outlineLevel="0" collapsed="false">
      <c r="A8898" s="37" t="s">
        <v>1547</v>
      </c>
      <c r="B8898" s="37" t="s">
        <v>272</v>
      </c>
      <c r="C8898" s="37" t="n">
        <v>22</v>
      </c>
      <c r="D8898" s="37" t="n">
        <v>20</v>
      </c>
      <c r="E8898" s="37" t="n">
        <v>0</v>
      </c>
      <c r="F8898" s="37" t="n">
        <v>1</v>
      </c>
      <c r="G8898" s="37" t="n">
        <v>0</v>
      </c>
      <c r="H8898" s="37" t="n">
        <v>1</v>
      </c>
      <c r="I8898" s="37" t="n">
        <v>11</v>
      </c>
      <c r="J8898" s="40" t="n">
        <f aca="false">IF(C8898=0,"",D8898/C8898)</f>
        <v>0.909090909090909</v>
      </c>
    </row>
    <row r="8899" customFormat="false" ht="15" hidden="false" customHeight="false" outlineLevel="0" collapsed="false">
      <c r="A8899" s="37" t="s">
        <v>1547</v>
      </c>
      <c r="B8899" s="37" t="s">
        <v>273</v>
      </c>
      <c r="C8899" s="37" t="n">
        <v>22</v>
      </c>
      <c r="D8899" s="37" t="n">
        <v>21</v>
      </c>
      <c r="E8899" s="37" t="n">
        <v>1</v>
      </c>
      <c r="F8899" s="37" t="n">
        <v>1</v>
      </c>
      <c r="G8899" s="37" t="n">
        <v>1</v>
      </c>
      <c r="H8899" s="37" t="n">
        <v>1</v>
      </c>
      <c r="I8899" s="37" t="n">
        <v>14</v>
      </c>
      <c r="J8899" s="40" t="n">
        <f aca="false">IF(C8899=0,"",D8899/C8899)</f>
        <v>0.954545454545455</v>
      </c>
    </row>
    <row r="8900" customFormat="false" ht="15" hidden="false" customHeight="false" outlineLevel="0" collapsed="false">
      <c r="A8900" s="37" t="s">
        <v>1547</v>
      </c>
      <c r="B8900" s="37" t="s">
        <v>274</v>
      </c>
      <c r="C8900" s="37" t="n">
        <v>22</v>
      </c>
      <c r="D8900" s="37" t="n">
        <v>19</v>
      </c>
      <c r="E8900" s="37" t="n">
        <v>1</v>
      </c>
      <c r="F8900" s="37" t="n">
        <v>1</v>
      </c>
      <c r="G8900" s="37" t="n">
        <v>0</v>
      </c>
      <c r="H8900" s="37" t="n">
        <v>3</v>
      </c>
      <c r="I8900" s="37" t="n">
        <v>8</v>
      </c>
      <c r="J8900" s="40" t="n">
        <f aca="false">IF(C8900=0,"",D8900/C8900)</f>
        <v>0.863636363636364</v>
      </c>
    </row>
    <row r="8901" customFormat="false" ht="15" hidden="false" customHeight="false" outlineLevel="0" collapsed="false">
      <c r="A8901" s="37" t="s">
        <v>1547</v>
      </c>
      <c r="B8901" s="37" t="s">
        <v>275</v>
      </c>
      <c r="C8901" s="37" t="n">
        <v>22</v>
      </c>
      <c r="D8901" s="37" t="n">
        <v>18</v>
      </c>
      <c r="E8901" s="37" t="n">
        <v>0</v>
      </c>
      <c r="F8901" s="37" t="n">
        <v>1</v>
      </c>
      <c r="G8901" s="37" t="n">
        <v>0</v>
      </c>
      <c r="H8901" s="37" t="n">
        <v>2</v>
      </c>
      <c r="I8901" s="37" t="n">
        <v>18</v>
      </c>
      <c r="J8901" s="40" t="n">
        <f aca="false">IF(C8901=0,"",D8901/C8901)</f>
        <v>0.818181818181818</v>
      </c>
    </row>
    <row r="8902" customFormat="false" ht="15" hidden="false" customHeight="false" outlineLevel="0" collapsed="false">
      <c r="A8902" s="37" t="s">
        <v>1547</v>
      </c>
      <c r="B8902" s="37" t="s">
        <v>276</v>
      </c>
      <c r="C8902" s="37" t="n">
        <v>22</v>
      </c>
      <c r="D8902" s="37" t="n">
        <v>19</v>
      </c>
      <c r="E8902" s="37" t="n">
        <v>1</v>
      </c>
      <c r="F8902" s="37" t="n">
        <v>0</v>
      </c>
      <c r="G8902" s="37" t="n">
        <v>1</v>
      </c>
      <c r="H8902" s="37" t="n">
        <v>2</v>
      </c>
      <c r="I8902" s="37" t="n">
        <v>19</v>
      </c>
      <c r="J8902" s="40" t="n">
        <f aca="false">IF(C8902=0,"",D8902/C8902)</f>
        <v>0.863636363636364</v>
      </c>
    </row>
    <row r="8903" customFormat="false" ht="15" hidden="false" customHeight="false" outlineLevel="0" collapsed="false">
      <c r="A8903" s="37" t="s">
        <v>1547</v>
      </c>
      <c r="B8903" s="37" t="s">
        <v>277</v>
      </c>
      <c r="C8903" s="37" t="n">
        <v>22</v>
      </c>
      <c r="D8903" s="37" t="n">
        <v>20</v>
      </c>
      <c r="E8903" s="37" t="n">
        <v>2</v>
      </c>
      <c r="F8903" s="37" t="n">
        <v>0</v>
      </c>
      <c r="G8903" s="37" t="n">
        <v>0</v>
      </c>
      <c r="H8903" s="37" t="n">
        <v>2</v>
      </c>
      <c r="I8903" s="37" t="n">
        <v>29</v>
      </c>
      <c r="J8903" s="40" t="n">
        <f aca="false">IF(C8903=0,"",D8903/C8903)</f>
        <v>0.909090909090909</v>
      </c>
    </row>
    <row r="8904" customFormat="false" ht="15" hidden="false" customHeight="false" outlineLevel="0" collapsed="false">
      <c r="A8904" s="37" t="s">
        <v>1547</v>
      </c>
      <c r="B8904" s="37" t="s">
        <v>278</v>
      </c>
      <c r="C8904" s="37" t="n">
        <v>22</v>
      </c>
      <c r="D8904" s="37" t="n">
        <v>19</v>
      </c>
      <c r="E8904" s="37" t="n">
        <v>0</v>
      </c>
      <c r="F8904" s="37" t="n">
        <v>3</v>
      </c>
      <c r="G8904" s="37" t="n">
        <v>0</v>
      </c>
      <c r="H8904" s="37" t="n">
        <v>1</v>
      </c>
      <c r="I8904" s="37" t="n">
        <v>9</v>
      </c>
      <c r="J8904" s="40" t="n">
        <f aca="false">IF(C8904=0,"",D8904/C8904)</f>
        <v>0.863636363636364</v>
      </c>
    </row>
    <row r="8905" customFormat="false" ht="15" hidden="false" customHeight="false" outlineLevel="0" collapsed="false">
      <c r="A8905" s="37" t="s">
        <v>1547</v>
      </c>
      <c r="B8905" s="37" t="s">
        <v>279</v>
      </c>
      <c r="C8905" s="37" t="n">
        <v>22</v>
      </c>
      <c r="D8905" s="37" t="n">
        <v>22</v>
      </c>
      <c r="E8905" s="37" t="n">
        <v>1</v>
      </c>
      <c r="F8905" s="37" t="n">
        <v>1</v>
      </c>
      <c r="G8905" s="37" t="n">
        <v>0</v>
      </c>
      <c r="H8905" s="37" t="n">
        <v>0</v>
      </c>
      <c r="I8905" s="37" t="n">
        <v>3</v>
      </c>
      <c r="J8905" s="40" t="n">
        <f aca="false">IF(C8905=0,"",D8905/C8905)</f>
        <v>1</v>
      </c>
    </row>
    <row r="8906" customFormat="false" ht="15" hidden="false" customHeight="false" outlineLevel="0" collapsed="false">
      <c r="A8906" s="37" t="s">
        <v>1547</v>
      </c>
      <c r="B8906" s="37" t="s">
        <v>280</v>
      </c>
      <c r="C8906" s="37" t="n">
        <v>22</v>
      </c>
      <c r="D8906" s="37" t="n">
        <v>20</v>
      </c>
      <c r="E8906" s="37" t="n">
        <v>1</v>
      </c>
      <c r="F8906" s="37" t="n">
        <v>1</v>
      </c>
      <c r="G8906" s="37" t="n">
        <v>1</v>
      </c>
      <c r="H8906" s="37" t="n">
        <v>2</v>
      </c>
      <c r="I8906" s="37" t="n">
        <v>19</v>
      </c>
      <c r="J8906" s="40" t="n">
        <f aca="false">IF(C8906=0,"",D8906/C8906)</f>
        <v>0.909090909090909</v>
      </c>
    </row>
    <row r="8907" customFormat="false" ht="15" hidden="false" customHeight="false" outlineLevel="0" collapsed="false">
      <c r="A8907" s="37" t="s">
        <v>1547</v>
      </c>
      <c r="B8907" s="37" t="s">
        <v>281</v>
      </c>
      <c r="C8907" s="37" t="n">
        <v>22</v>
      </c>
      <c r="D8907" s="37" t="n">
        <v>19</v>
      </c>
      <c r="E8907" s="37" t="n">
        <v>0</v>
      </c>
      <c r="F8907" s="37" t="n">
        <v>2</v>
      </c>
      <c r="G8907" s="37" t="n">
        <v>0</v>
      </c>
      <c r="H8907" s="37" t="n">
        <v>0</v>
      </c>
      <c r="I8907" s="37" t="n">
        <v>12</v>
      </c>
      <c r="J8907" s="40" t="n">
        <f aca="false">IF(C8907=0,"",D8907/C8907)</f>
        <v>0.863636363636364</v>
      </c>
    </row>
    <row r="8908" customFormat="false" ht="15" hidden="false" customHeight="false" outlineLevel="0" collapsed="false">
      <c r="A8908" s="37" t="s">
        <v>1548</v>
      </c>
      <c r="B8908" s="37" t="s">
        <v>270</v>
      </c>
      <c r="C8908" s="37" t="n">
        <v>22</v>
      </c>
      <c r="D8908" s="37" t="n">
        <v>19</v>
      </c>
      <c r="E8908" s="37" t="n">
        <v>0</v>
      </c>
      <c r="F8908" s="37" t="n">
        <v>0</v>
      </c>
      <c r="G8908" s="37" t="n">
        <v>1</v>
      </c>
      <c r="H8908" s="37" t="n">
        <v>2</v>
      </c>
      <c r="I8908" s="37" t="n">
        <v>8</v>
      </c>
      <c r="J8908" s="40" t="n">
        <f aca="false">IF(C8908=0,"",D8908/C8908)</f>
        <v>0.863636363636364</v>
      </c>
    </row>
    <row r="8909" customFormat="false" ht="15" hidden="false" customHeight="false" outlineLevel="0" collapsed="false">
      <c r="A8909" s="37" t="s">
        <v>1548</v>
      </c>
      <c r="B8909" s="37" t="s">
        <v>271</v>
      </c>
      <c r="C8909" s="37" t="n">
        <v>22</v>
      </c>
      <c r="D8909" s="37" t="n">
        <v>20</v>
      </c>
      <c r="E8909" s="37" t="n">
        <v>2</v>
      </c>
      <c r="F8909" s="37" t="n">
        <v>1</v>
      </c>
      <c r="G8909" s="37" t="n">
        <v>0</v>
      </c>
      <c r="H8909" s="37" t="n">
        <v>1</v>
      </c>
      <c r="I8909" s="37" t="n">
        <v>9</v>
      </c>
      <c r="J8909" s="40" t="n">
        <f aca="false">IF(C8909=0,"",D8909/C8909)</f>
        <v>0.909090909090909</v>
      </c>
    </row>
    <row r="8910" customFormat="false" ht="15" hidden="false" customHeight="false" outlineLevel="0" collapsed="false">
      <c r="A8910" s="37" t="s">
        <v>1548</v>
      </c>
      <c r="B8910" s="37" t="s">
        <v>272</v>
      </c>
      <c r="C8910" s="37" t="n">
        <v>22</v>
      </c>
      <c r="D8910" s="37" t="n">
        <v>22</v>
      </c>
      <c r="E8910" s="37" t="n">
        <v>3</v>
      </c>
      <c r="F8910" s="37" t="n">
        <v>1</v>
      </c>
      <c r="G8910" s="37" t="n">
        <v>1</v>
      </c>
      <c r="H8910" s="37" t="n">
        <v>3</v>
      </c>
      <c r="I8910" s="37" t="n">
        <v>49</v>
      </c>
      <c r="J8910" s="40" t="n">
        <f aca="false">IF(C8910=0,"",D8910/C8910)</f>
        <v>1</v>
      </c>
    </row>
    <row r="8911" customFormat="false" ht="15" hidden="false" customHeight="false" outlineLevel="0" collapsed="false">
      <c r="A8911" s="37" t="s">
        <v>1548</v>
      </c>
      <c r="B8911" s="37" t="s">
        <v>273</v>
      </c>
      <c r="C8911" s="37" t="n">
        <v>22</v>
      </c>
      <c r="D8911" s="37" t="n">
        <v>20</v>
      </c>
      <c r="E8911" s="37" t="n">
        <v>1</v>
      </c>
      <c r="F8911" s="37" t="n">
        <v>0</v>
      </c>
      <c r="G8911" s="37" t="n">
        <v>0</v>
      </c>
      <c r="H8911" s="37" t="n">
        <v>1</v>
      </c>
      <c r="I8911" s="37" t="n">
        <v>10</v>
      </c>
      <c r="J8911" s="40" t="n">
        <f aca="false">IF(C8911=0,"",D8911/C8911)</f>
        <v>0.909090909090909</v>
      </c>
    </row>
    <row r="8912" customFormat="false" ht="15" hidden="false" customHeight="false" outlineLevel="0" collapsed="false">
      <c r="A8912" s="37" t="s">
        <v>1548</v>
      </c>
      <c r="B8912" s="37" t="s">
        <v>274</v>
      </c>
      <c r="C8912" s="37" t="n">
        <v>22</v>
      </c>
      <c r="D8912" s="37" t="n">
        <v>19</v>
      </c>
      <c r="E8912" s="37" t="n">
        <v>0</v>
      </c>
      <c r="F8912" s="37" t="n">
        <v>0</v>
      </c>
      <c r="G8912" s="37" t="n">
        <v>0</v>
      </c>
      <c r="H8912" s="37" t="n">
        <v>2</v>
      </c>
      <c r="I8912" s="37" t="n">
        <v>14</v>
      </c>
      <c r="J8912" s="40" t="n">
        <f aca="false">IF(C8912=0,"",D8912/C8912)</f>
        <v>0.863636363636364</v>
      </c>
    </row>
    <row r="8913" customFormat="false" ht="15" hidden="false" customHeight="false" outlineLevel="0" collapsed="false">
      <c r="A8913" s="37" t="s">
        <v>1548</v>
      </c>
      <c r="B8913" s="37" t="s">
        <v>275</v>
      </c>
      <c r="C8913" s="37" t="n">
        <v>22</v>
      </c>
      <c r="D8913" s="37" t="n">
        <v>20</v>
      </c>
      <c r="E8913" s="37" t="n">
        <v>0</v>
      </c>
      <c r="F8913" s="37" t="n">
        <v>1</v>
      </c>
      <c r="G8913" s="37" t="n">
        <v>0</v>
      </c>
      <c r="H8913" s="37" t="n">
        <v>2</v>
      </c>
      <c r="I8913" s="37" t="n">
        <v>3</v>
      </c>
      <c r="J8913" s="40" t="n">
        <f aca="false">IF(C8913=0,"",D8913/C8913)</f>
        <v>0.909090909090909</v>
      </c>
    </row>
    <row r="8914" customFormat="false" ht="15" hidden="false" customHeight="false" outlineLevel="0" collapsed="false">
      <c r="A8914" s="37" t="s">
        <v>1548</v>
      </c>
      <c r="B8914" s="37" t="s">
        <v>276</v>
      </c>
      <c r="C8914" s="37" t="n">
        <v>22</v>
      </c>
      <c r="D8914" s="37" t="n">
        <v>20</v>
      </c>
      <c r="E8914" s="37" t="n">
        <v>0</v>
      </c>
      <c r="F8914" s="37" t="n">
        <v>0</v>
      </c>
      <c r="G8914" s="37" t="n">
        <v>1</v>
      </c>
      <c r="H8914" s="37" t="n">
        <v>3</v>
      </c>
      <c r="I8914" s="37" t="n">
        <v>28</v>
      </c>
      <c r="J8914" s="40" t="n">
        <f aca="false">IF(C8914=0,"",D8914/C8914)</f>
        <v>0.909090909090909</v>
      </c>
    </row>
    <row r="8915" customFormat="false" ht="15" hidden="false" customHeight="false" outlineLevel="0" collapsed="false">
      <c r="A8915" s="37" t="s">
        <v>1548</v>
      </c>
      <c r="B8915" s="37" t="s">
        <v>277</v>
      </c>
      <c r="C8915" s="37" t="n">
        <v>22</v>
      </c>
      <c r="D8915" s="37" t="n">
        <v>21</v>
      </c>
      <c r="E8915" s="37" t="n">
        <v>1</v>
      </c>
      <c r="F8915" s="37" t="n">
        <v>1</v>
      </c>
      <c r="G8915" s="37" t="n">
        <v>0</v>
      </c>
      <c r="H8915" s="37" t="n">
        <v>4</v>
      </c>
      <c r="I8915" s="37" t="n">
        <v>13</v>
      </c>
      <c r="J8915" s="40" t="n">
        <f aca="false">IF(C8915=0,"",D8915/C8915)</f>
        <v>0.954545454545455</v>
      </c>
    </row>
    <row r="8916" customFormat="false" ht="15" hidden="false" customHeight="false" outlineLevel="0" collapsed="false">
      <c r="A8916" s="37" t="s">
        <v>1548</v>
      </c>
      <c r="B8916" s="37" t="s">
        <v>278</v>
      </c>
      <c r="C8916" s="37" t="n">
        <v>22</v>
      </c>
      <c r="D8916" s="37" t="n">
        <v>20</v>
      </c>
      <c r="E8916" s="37" t="n">
        <v>0</v>
      </c>
      <c r="F8916" s="37" t="n">
        <v>0</v>
      </c>
      <c r="G8916" s="37" t="n">
        <v>2</v>
      </c>
      <c r="H8916" s="37" t="n">
        <v>0</v>
      </c>
      <c r="I8916" s="37" t="n">
        <v>15</v>
      </c>
      <c r="J8916" s="40" t="n">
        <f aca="false">IF(C8916=0,"",D8916/C8916)</f>
        <v>0.909090909090909</v>
      </c>
    </row>
    <row r="8917" customFormat="false" ht="15" hidden="false" customHeight="false" outlineLevel="0" collapsed="false">
      <c r="A8917" s="37" t="s">
        <v>1548</v>
      </c>
      <c r="B8917" s="37" t="s">
        <v>279</v>
      </c>
      <c r="C8917" s="37" t="n">
        <v>22</v>
      </c>
      <c r="D8917" s="37" t="n">
        <v>20</v>
      </c>
      <c r="E8917" s="37" t="n">
        <v>0</v>
      </c>
      <c r="F8917" s="37" t="n">
        <v>0</v>
      </c>
      <c r="G8917" s="37" t="n">
        <v>0</v>
      </c>
      <c r="H8917" s="37" t="n">
        <v>0</v>
      </c>
      <c r="I8917" s="37" t="n">
        <v>3</v>
      </c>
      <c r="J8917" s="40" t="n">
        <f aca="false">IF(C8917=0,"",D8917/C8917)</f>
        <v>0.909090909090909</v>
      </c>
    </row>
    <row r="8918" customFormat="false" ht="15" hidden="false" customHeight="false" outlineLevel="0" collapsed="false">
      <c r="A8918" s="37" t="s">
        <v>1548</v>
      </c>
      <c r="B8918" s="37" t="s">
        <v>280</v>
      </c>
      <c r="C8918" s="37" t="n">
        <v>22</v>
      </c>
      <c r="D8918" s="37" t="n">
        <v>21</v>
      </c>
      <c r="E8918" s="37" t="n">
        <v>0</v>
      </c>
      <c r="F8918" s="37" t="n">
        <v>1</v>
      </c>
      <c r="G8918" s="37" t="n">
        <v>1</v>
      </c>
      <c r="H8918" s="37" t="n">
        <v>1</v>
      </c>
      <c r="I8918" s="37" t="n">
        <v>9</v>
      </c>
      <c r="J8918" s="40" t="n">
        <f aca="false">IF(C8918=0,"",D8918/C8918)</f>
        <v>0.954545454545455</v>
      </c>
    </row>
    <row r="8919" customFormat="false" ht="15" hidden="false" customHeight="false" outlineLevel="0" collapsed="false">
      <c r="A8919" s="37" t="s">
        <v>1548</v>
      </c>
      <c r="B8919" s="37" t="s">
        <v>281</v>
      </c>
      <c r="C8919" s="37" t="n">
        <v>22</v>
      </c>
      <c r="D8919" s="37" t="n">
        <v>22</v>
      </c>
      <c r="E8919" s="37" t="n">
        <v>0</v>
      </c>
      <c r="F8919" s="37" t="n">
        <v>1</v>
      </c>
      <c r="G8919" s="37" t="n">
        <v>0</v>
      </c>
      <c r="H8919" s="37" t="n">
        <v>3</v>
      </c>
      <c r="I8919" s="37" t="n">
        <v>9</v>
      </c>
      <c r="J8919" s="40" t="n">
        <f aca="false">IF(C8919=0,"",D8919/C8919)</f>
        <v>1</v>
      </c>
    </row>
    <row r="8920" customFormat="false" ht="15" hidden="false" customHeight="false" outlineLevel="0" collapsed="false">
      <c r="A8920" s="37" t="s">
        <v>1549</v>
      </c>
      <c r="B8920" s="37" t="s">
        <v>270</v>
      </c>
      <c r="C8920" s="37" t="n">
        <v>22</v>
      </c>
      <c r="D8920" s="37" t="n">
        <v>19</v>
      </c>
      <c r="E8920" s="37" t="n">
        <v>0</v>
      </c>
      <c r="F8920" s="37" t="n">
        <v>0</v>
      </c>
      <c r="G8920" s="37" t="n">
        <v>0</v>
      </c>
      <c r="H8920" s="37" t="n">
        <v>1</v>
      </c>
      <c r="I8920" s="37" t="n">
        <v>0</v>
      </c>
      <c r="J8920" s="40" t="n">
        <f aca="false">IF(C8920=0,"",D8920/C8920)</f>
        <v>0.863636363636364</v>
      </c>
    </row>
    <row r="8921" customFormat="false" ht="15" hidden="false" customHeight="false" outlineLevel="0" collapsed="false">
      <c r="A8921" s="37" t="s">
        <v>1549</v>
      </c>
      <c r="B8921" s="37" t="s">
        <v>271</v>
      </c>
      <c r="C8921" s="37" t="n">
        <v>22</v>
      </c>
      <c r="D8921" s="37" t="n">
        <v>21</v>
      </c>
      <c r="E8921" s="37" t="n">
        <v>1</v>
      </c>
      <c r="F8921" s="37" t="n">
        <v>0</v>
      </c>
      <c r="G8921" s="37" t="n">
        <v>1</v>
      </c>
      <c r="H8921" s="37" t="n">
        <v>2</v>
      </c>
      <c r="I8921" s="37" t="n">
        <v>0</v>
      </c>
      <c r="J8921" s="40" t="n">
        <f aca="false">IF(C8921=0,"",D8921/C8921)</f>
        <v>0.954545454545455</v>
      </c>
    </row>
    <row r="8922" customFormat="false" ht="15" hidden="false" customHeight="false" outlineLevel="0" collapsed="false">
      <c r="A8922" s="37" t="s">
        <v>1549</v>
      </c>
      <c r="B8922" s="37" t="s">
        <v>272</v>
      </c>
      <c r="C8922" s="37" t="n">
        <v>22</v>
      </c>
      <c r="D8922" s="37" t="n">
        <v>19</v>
      </c>
      <c r="E8922" s="37" t="n">
        <v>2</v>
      </c>
      <c r="F8922" s="37" t="n">
        <v>0</v>
      </c>
      <c r="G8922" s="37" t="n">
        <v>1</v>
      </c>
      <c r="H8922" s="37" t="n">
        <v>1</v>
      </c>
      <c r="I8922" s="37" t="n">
        <v>4</v>
      </c>
      <c r="J8922" s="40" t="n">
        <f aca="false">IF(C8922=0,"",D8922/C8922)</f>
        <v>0.863636363636364</v>
      </c>
    </row>
    <row r="8923" customFormat="false" ht="15" hidden="false" customHeight="false" outlineLevel="0" collapsed="false">
      <c r="A8923" s="37" t="s">
        <v>1549</v>
      </c>
      <c r="B8923" s="37" t="s">
        <v>273</v>
      </c>
      <c r="C8923" s="37" t="n">
        <v>22</v>
      </c>
      <c r="D8923" s="37" t="n">
        <v>21</v>
      </c>
      <c r="E8923" s="37" t="n">
        <v>0</v>
      </c>
      <c r="F8923" s="37" t="n">
        <v>3</v>
      </c>
      <c r="G8923" s="37" t="n">
        <v>2</v>
      </c>
      <c r="H8923" s="37" t="n">
        <v>3</v>
      </c>
      <c r="I8923" s="37" t="n">
        <v>1</v>
      </c>
      <c r="J8923" s="40" t="n">
        <f aca="false">IF(C8923=0,"",D8923/C8923)</f>
        <v>0.954545454545455</v>
      </c>
    </row>
    <row r="8924" customFormat="false" ht="15" hidden="false" customHeight="false" outlineLevel="0" collapsed="false">
      <c r="A8924" s="37" t="s">
        <v>1549</v>
      </c>
      <c r="B8924" s="37" t="s">
        <v>274</v>
      </c>
      <c r="C8924" s="37" t="n">
        <v>22</v>
      </c>
      <c r="D8924" s="37" t="n">
        <v>20</v>
      </c>
      <c r="E8924" s="37" t="n">
        <v>1</v>
      </c>
      <c r="F8924" s="37" t="n">
        <v>1</v>
      </c>
      <c r="G8924" s="37" t="n">
        <v>1</v>
      </c>
      <c r="H8924" s="37" t="n">
        <v>2</v>
      </c>
      <c r="I8924" s="37" t="n">
        <v>3</v>
      </c>
      <c r="J8924" s="40" t="n">
        <f aca="false">IF(C8924=0,"",D8924/C8924)</f>
        <v>0.909090909090909</v>
      </c>
    </row>
    <row r="8925" customFormat="false" ht="15" hidden="false" customHeight="false" outlineLevel="0" collapsed="false">
      <c r="A8925" s="37" t="s">
        <v>1549</v>
      </c>
      <c r="B8925" s="37" t="s">
        <v>275</v>
      </c>
      <c r="C8925" s="37" t="n">
        <v>22</v>
      </c>
      <c r="D8925" s="37" t="n">
        <v>21</v>
      </c>
      <c r="E8925" s="37" t="n">
        <v>0</v>
      </c>
      <c r="F8925" s="37" t="n">
        <v>0</v>
      </c>
      <c r="G8925" s="37" t="n">
        <v>0</v>
      </c>
      <c r="H8925" s="37" t="n">
        <v>0</v>
      </c>
      <c r="I8925" s="37" t="n">
        <v>1</v>
      </c>
      <c r="J8925" s="40" t="n">
        <f aca="false">IF(C8925=0,"",D8925/C8925)</f>
        <v>0.954545454545455</v>
      </c>
    </row>
    <row r="8926" customFormat="false" ht="15" hidden="false" customHeight="false" outlineLevel="0" collapsed="false">
      <c r="A8926" s="37" t="s">
        <v>1549</v>
      </c>
      <c r="B8926" s="37" t="s">
        <v>276</v>
      </c>
      <c r="C8926" s="37" t="n">
        <v>22</v>
      </c>
      <c r="D8926" s="37" t="n">
        <v>21</v>
      </c>
      <c r="E8926" s="37" t="n">
        <v>1</v>
      </c>
      <c r="F8926" s="37" t="n">
        <v>0</v>
      </c>
      <c r="G8926" s="37" t="n">
        <v>0</v>
      </c>
      <c r="H8926" s="37" t="n">
        <v>0</v>
      </c>
      <c r="I8926" s="37" t="n">
        <v>0</v>
      </c>
      <c r="J8926" s="40" t="n">
        <f aca="false">IF(C8926=0,"",D8926/C8926)</f>
        <v>0.954545454545455</v>
      </c>
    </row>
    <row r="8927" customFormat="false" ht="15" hidden="false" customHeight="false" outlineLevel="0" collapsed="false">
      <c r="A8927" s="37" t="s">
        <v>1549</v>
      </c>
      <c r="B8927" s="37" t="s">
        <v>277</v>
      </c>
      <c r="C8927" s="37" t="n">
        <v>22</v>
      </c>
      <c r="D8927" s="37" t="n">
        <v>20</v>
      </c>
      <c r="E8927" s="37" t="n">
        <v>0</v>
      </c>
      <c r="F8927" s="37" t="n">
        <v>1</v>
      </c>
      <c r="G8927" s="37" t="n">
        <v>0</v>
      </c>
      <c r="H8927" s="37" t="n">
        <v>0</v>
      </c>
      <c r="I8927" s="37" t="n">
        <v>5</v>
      </c>
      <c r="J8927" s="40" t="n">
        <f aca="false">IF(C8927=0,"",D8927/C8927)</f>
        <v>0.909090909090909</v>
      </c>
    </row>
    <row r="8928" customFormat="false" ht="15" hidden="false" customHeight="false" outlineLevel="0" collapsed="false">
      <c r="A8928" s="37" t="s">
        <v>1549</v>
      </c>
      <c r="B8928" s="37" t="s">
        <v>278</v>
      </c>
      <c r="C8928" s="37" t="n">
        <v>22</v>
      </c>
      <c r="D8928" s="37" t="n">
        <v>22</v>
      </c>
      <c r="E8928" s="37" t="n">
        <v>0</v>
      </c>
      <c r="F8928" s="37" t="n">
        <v>0</v>
      </c>
      <c r="G8928" s="37" t="n">
        <v>0</v>
      </c>
      <c r="H8928" s="37" t="n">
        <v>1</v>
      </c>
      <c r="I8928" s="37" t="n">
        <v>0</v>
      </c>
      <c r="J8928" s="40" t="n">
        <f aca="false">IF(C8928=0,"",D8928/C8928)</f>
        <v>1</v>
      </c>
    </row>
    <row r="8929" customFormat="false" ht="15" hidden="false" customHeight="false" outlineLevel="0" collapsed="false">
      <c r="A8929" s="37" t="s">
        <v>1549</v>
      </c>
      <c r="B8929" s="37" t="s">
        <v>279</v>
      </c>
      <c r="C8929" s="37" t="n">
        <v>22</v>
      </c>
      <c r="D8929" s="37" t="n">
        <v>19</v>
      </c>
      <c r="E8929" s="37" t="n">
        <v>1</v>
      </c>
      <c r="F8929" s="37" t="n">
        <v>1</v>
      </c>
      <c r="G8929" s="37" t="n">
        <v>0</v>
      </c>
      <c r="H8929" s="37" t="n">
        <v>1</v>
      </c>
      <c r="I8929" s="37" t="n">
        <v>3</v>
      </c>
      <c r="J8929" s="40" t="n">
        <f aca="false">IF(C8929=0,"",D8929/C8929)</f>
        <v>0.863636363636364</v>
      </c>
    </row>
    <row r="8930" customFormat="false" ht="15" hidden="false" customHeight="false" outlineLevel="0" collapsed="false">
      <c r="A8930" s="37" t="s">
        <v>1549</v>
      </c>
      <c r="B8930" s="37" t="s">
        <v>280</v>
      </c>
      <c r="C8930" s="37" t="n">
        <v>22</v>
      </c>
      <c r="D8930" s="37" t="n">
        <v>20</v>
      </c>
      <c r="E8930" s="37" t="n">
        <v>0</v>
      </c>
      <c r="F8930" s="37" t="n">
        <v>1</v>
      </c>
      <c r="G8930" s="37" t="n">
        <v>1</v>
      </c>
      <c r="H8930" s="37" t="n">
        <v>2</v>
      </c>
      <c r="I8930" s="37" t="n">
        <v>0</v>
      </c>
      <c r="J8930" s="40" t="n">
        <f aca="false">IF(C8930=0,"",D8930/C8930)</f>
        <v>0.909090909090909</v>
      </c>
    </row>
    <row r="8931" customFormat="false" ht="15" hidden="false" customHeight="false" outlineLevel="0" collapsed="false">
      <c r="A8931" s="37" t="s">
        <v>1549</v>
      </c>
      <c r="B8931" s="37" t="s">
        <v>281</v>
      </c>
      <c r="C8931" s="37" t="n">
        <v>22</v>
      </c>
      <c r="D8931" s="37" t="n">
        <v>17</v>
      </c>
      <c r="E8931" s="37" t="n">
        <v>1</v>
      </c>
      <c r="F8931" s="37" t="n">
        <v>1</v>
      </c>
      <c r="G8931" s="37" t="n">
        <v>0</v>
      </c>
      <c r="H8931" s="37" t="n">
        <v>2</v>
      </c>
      <c r="I8931" s="37" t="n">
        <v>0</v>
      </c>
      <c r="J8931" s="40" t="n">
        <f aca="false">IF(C8931=0,"",D8931/C8931)</f>
        <v>0.772727272727273</v>
      </c>
    </row>
    <row r="8932" customFormat="false" ht="15" hidden="false" customHeight="false" outlineLevel="0" collapsed="false">
      <c r="A8932" s="37" t="s">
        <v>808</v>
      </c>
      <c r="B8932" s="37" t="s">
        <v>270</v>
      </c>
      <c r="C8932" s="37" t="n">
        <v>22</v>
      </c>
      <c r="D8932" s="37" t="n">
        <v>22</v>
      </c>
      <c r="E8932" s="37" t="n">
        <v>1</v>
      </c>
      <c r="F8932" s="37" t="n">
        <v>0</v>
      </c>
      <c r="G8932" s="37" t="n">
        <v>0</v>
      </c>
      <c r="H8932" s="37" t="n">
        <v>1</v>
      </c>
      <c r="I8932" s="37" t="n">
        <v>0</v>
      </c>
      <c r="J8932" s="40" t="n">
        <f aca="false">IF(C8932=0,"",D8932/C8932)</f>
        <v>1</v>
      </c>
    </row>
    <row r="8933" customFormat="false" ht="15" hidden="false" customHeight="false" outlineLevel="0" collapsed="false">
      <c r="A8933" s="37" t="s">
        <v>808</v>
      </c>
      <c r="B8933" s="37" t="s">
        <v>271</v>
      </c>
      <c r="C8933" s="37" t="n">
        <v>22</v>
      </c>
      <c r="D8933" s="37" t="n">
        <v>18</v>
      </c>
      <c r="E8933" s="37" t="n">
        <v>0</v>
      </c>
      <c r="F8933" s="37" t="n">
        <v>0</v>
      </c>
      <c r="G8933" s="37" t="n">
        <v>1</v>
      </c>
      <c r="H8933" s="37" t="n">
        <v>1</v>
      </c>
      <c r="I8933" s="37" t="n">
        <v>0</v>
      </c>
      <c r="J8933" s="40" t="n">
        <f aca="false">IF(C8933=0,"",D8933/C8933)</f>
        <v>0.818181818181818</v>
      </c>
    </row>
    <row r="8934" customFormat="false" ht="15" hidden="false" customHeight="false" outlineLevel="0" collapsed="false">
      <c r="A8934" s="37" t="s">
        <v>808</v>
      </c>
      <c r="B8934" s="37" t="s">
        <v>272</v>
      </c>
      <c r="C8934" s="37" t="n">
        <v>22</v>
      </c>
      <c r="D8934" s="37" t="n">
        <v>21</v>
      </c>
      <c r="E8934" s="37" t="n">
        <v>1</v>
      </c>
      <c r="F8934" s="37" t="n">
        <v>1</v>
      </c>
      <c r="G8934" s="37" t="n">
        <v>0</v>
      </c>
      <c r="H8934" s="37" t="n">
        <v>0</v>
      </c>
      <c r="I8934" s="37" t="n">
        <v>0</v>
      </c>
      <c r="J8934" s="40" t="n">
        <f aca="false">IF(C8934=0,"",D8934/C8934)</f>
        <v>0.954545454545455</v>
      </c>
    </row>
    <row r="8935" customFormat="false" ht="15" hidden="false" customHeight="false" outlineLevel="0" collapsed="false">
      <c r="A8935" s="37" t="s">
        <v>808</v>
      </c>
      <c r="B8935" s="37" t="s">
        <v>273</v>
      </c>
      <c r="C8935" s="37" t="n">
        <v>22</v>
      </c>
      <c r="D8935" s="37" t="n">
        <v>22</v>
      </c>
      <c r="E8935" s="37" t="n">
        <v>0</v>
      </c>
      <c r="F8935" s="37" t="n">
        <v>0</v>
      </c>
      <c r="G8935" s="37" t="n">
        <v>0</v>
      </c>
      <c r="H8935" s="37" t="n">
        <v>2</v>
      </c>
      <c r="I8935" s="37" t="n">
        <v>0</v>
      </c>
      <c r="J8935" s="40" t="n">
        <f aca="false">IF(C8935=0,"",D8935/C8935)</f>
        <v>1</v>
      </c>
    </row>
    <row r="8936" customFormat="false" ht="15" hidden="false" customHeight="false" outlineLevel="0" collapsed="false">
      <c r="A8936" s="37" t="s">
        <v>808</v>
      </c>
      <c r="B8936" s="37" t="s">
        <v>274</v>
      </c>
      <c r="C8936" s="37" t="n">
        <v>22</v>
      </c>
      <c r="D8936" s="37" t="n">
        <v>18</v>
      </c>
      <c r="E8936" s="37" t="n">
        <v>0</v>
      </c>
      <c r="F8936" s="37" t="n">
        <v>0</v>
      </c>
      <c r="G8936" s="37" t="n">
        <v>0</v>
      </c>
      <c r="H8936" s="37" t="n">
        <v>0</v>
      </c>
      <c r="I8936" s="37" t="n">
        <v>2</v>
      </c>
      <c r="J8936" s="40" t="n">
        <f aca="false">IF(C8936=0,"",D8936/C8936)</f>
        <v>0.818181818181818</v>
      </c>
    </row>
    <row r="8937" customFormat="false" ht="15" hidden="false" customHeight="false" outlineLevel="0" collapsed="false">
      <c r="A8937" s="37" t="s">
        <v>808</v>
      </c>
      <c r="B8937" s="37" t="s">
        <v>275</v>
      </c>
      <c r="C8937" s="37" t="n">
        <v>22</v>
      </c>
      <c r="D8937" s="37" t="n">
        <v>22</v>
      </c>
      <c r="E8937" s="37" t="n">
        <v>0</v>
      </c>
      <c r="F8937" s="37" t="n">
        <v>0</v>
      </c>
      <c r="G8937" s="37" t="n">
        <v>0</v>
      </c>
      <c r="H8937" s="37" t="n">
        <v>0</v>
      </c>
      <c r="I8937" s="37" t="n">
        <v>1</v>
      </c>
      <c r="J8937" s="40" t="n">
        <f aca="false">IF(C8937=0,"",D8937/C8937)</f>
        <v>1</v>
      </c>
    </row>
    <row r="8938" customFormat="false" ht="15" hidden="false" customHeight="false" outlineLevel="0" collapsed="false">
      <c r="A8938" s="37" t="s">
        <v>808</v>
      </c>
      <c r="B8938" s="37" t="s">
        <v>276</v>
      </c>
      <c r="C8938" s="37" t="n">
        <v>22</v>
      </c>
      <c r="D8938" s="37" t="n">
        <v>20</v>
      </c>
      <c r="E8938" s="37" t="n">
        <v>0</v>
      </c>
      <c r="F8938" s="37" t="n">
        <v>1</v>
      </c>
      <c r="G8938" s="37" t="n">
        <v>0</v>
      </c>
      <c r="H8938" s="37" t="n">
        <v>3</v>
      </c>
      <c r="I8938" s="37" t="n">
        <v>1</v>
      </c>
      <c r="J8938" s="40" t="n">
        <f aca="false">IF(C8938=0,"",D8938/C8938)</f>
        <v>0.909090909090909</v>
      </c>
    </row>
    <row r="8939" customFormat="false" ht="15" hidden="false" customHeight="false" outlineLevel="0" collapsed="false">
      <c r="A8939" s="37" t="s">
        <v>808</v>
      </c>
      <c r="B8939" s="37" t="s">
        <v>277</v>
      </c>
      <c r="C8939" s="37" t="n">
        <v>22</v>
      </c>
      <c r="D8939" s="37" t="n">
        <v>21</v>
      </c>
      <c r="E8939" s="37" t="n">
        <v>0</v>
      </c>
      <c r="F8939" s="37" t="n">
        <v>1</v>
      </c>
      <c r="G8939" s="37" t="n">
        <v>0</v>
      </c>
      <c r="H8939" s="37" t="n">
        <v>2</v>
      </c>
      <c r="I8939" s="37" t="n">
        <v>3</v>
      </c>
      <c r="J8939" s="40" t="n">
        <f aca="false">IF(C8939=0,"",D8939/C8939)</f>
        <v>0.954545454545455</v>
      </c>
    </row>
    <row r="8940" customFormat="false" ht="15" hidden="false" customHeight="false" outlineLevel="0" collapsed="false">
      <c r="A8940" s="37" t="s">
        <v>808</v>
      </c>
      <c r="B8940" s="37" t="s">
        <v>278</v>
      </c>
      <c r="C8940" s="37" t="n">
        <v>22</v>
      </c>
      <c r="D8940" s="37" t="n">
        <v>21</v>
      </c>
      <c r="E8940" s="37" t="n">
        <v>1</v>
      </c>
      <c r="F8940" s="37" t="n">
        <v>1</v>
      </c>
      <c r="G8940" s="37" t="n">
        <v>0</v>
      </c>
      <c r="H8940" s="37" t="n">
        <v>2</v>
      </c>
      <c r="I8940" s="37" t="n">
        <v>1</v>
      </c>
      <c r="J8940" s="40" t="n">
        <f aca="false">IF(C8940=0,"",D8940/C8940)</f>
        <v>0.954545454545455</v>
      </c>
    </row>
    <row r="8941" customFormat="false" ht="15" hidden="false" customHeight="false" outlineLevel="0" collapsed="false">
      <c r="A8941" s="37" t="s">
        <v>808</v>
      </c>
      <c r="B8941" s="37" t="s">
        <v>279</v>
      </c>
      <c r="C8941" s="37" t="n">
        <v>22</v>
      </c>
      <c r="D8941" s="37" t="n">
        <v>21</v>
      </c>
      <c r="E8941" s="37" t="n">
        <v>1</v>
      </c>
      <c r="F8941" s="37" t="n">
        <v>0</v>
      </c>
      <c r="G8941" s="37" t="n">
        <v>1</v>
      </c>
      <c r="H8941" s="37" t="n">
        <v>2</v>
      </c>
      <c r="I8941" s="37" t="n">
        <v>3</v>
      </c>
      <c r="J8941" s="40" t="n">
        <f aca="false">IF(C8941=0,"",D8941/C8941)</f>
        <v>0.954545454545455</v>
      </c>
    </row>
    <row r="8942" customFormat="false" ht="15" hidden="false" customHeight="false" outlineLevel="0" collapsed="false">
      <c r="A8942" s="37" t="s">
        <v>808</v>
      </c>
      <c r="B8942" s="37" t="s">
        <v>280</v>
      </c>
      <c r="C8942" s="37" t="n">
        <v>22</v>
      </c>
      <c r="D8942" s="37" t="n">
        <v>22</v>
      </c>
      <c r="E8942" s="37" t="n">
        <v>2</v>
      </c>
      <c r="F8942" s="37" t="n">
        <v>1</v>
      </c>
      <c r="G8942" s="37" t="n">
        <v>0</v>
      </c>
      <c r="H8942" s="37" t="n">
        <v>2</v>
      </c>
      <c r="I8942" s="37" t="n">
        <v>1</v>
      </c>
      <c r="J8942" s="40" t="n">
        <f aca="false">IF(C8942=0,"",D8942/C8942)</f>
        <v>1</v>
      </c>
    </row>
    <row r="8943" customFormat="false" ht="15" hidden="false" customHeight="false" outlineLevel="0" collapsed="false">
      <c r="A8943" s="37" t="s">
        <v>808</v>
      </c>
      <c r="B8943" s="37" t="s">
        <v>281</v>
      </c>
      <c r="C8943" s="37" t="n">
        <v>22</v>
      </c>
      <c r="D8943" s="37" t="n">
        <v>21</v>
      </c>
      <c r="E8943" s="37" t="n">
        <v>0</v>
      </c>
      <c r="F8943" s="37" t="n">
        <v>2</v>
      </c>
      <c r="G8943" s="37" t="n">
        <v>0</v>
      </c>
      <c r="H8943" s="37" t="n">
        <v>2</v>
      </c>
      <c r="I8943" s="37" t="n">
        <v>1</v>
      </c>
      <c r="J8943" s="40" t="n">
        <f aca="false">IF(C8943=0,"",D8943/C8943)</f>
        <v>0.954545454545455</v>
      </c>
    </row>
    <row r="8944" customFormat="false" ht="15" hidden="false" customHeight="false" outlineLevel="0" collapsed="false">
      <c r="A8944" s="37" t="s">
        <v>1550</v>
      </c>
      <c r="B8944" s="37" t="s">
        <v>270</v>
      </c>
      <c r="C8944" s="37" t="n">
        <v>22</v>
      </c>
      <c r="D8944" s="37" t="n">
        <v>20</v>
      </c>
      <c r="E8944" s="37" t="n">
        <v>1</v>
      </c>
      <c r="F8944" s="37" t="n">
        <v>0</v>
      </c>
      <c r="G8944" s="37" t="n">
        <v>0</v>
      </c>
      <c r="H8944" s="37" t="n">
        <v>1</v>
      </c>
      <c r="I8944" s="37" t="n">
        <v>1</v>
      </c>
      <c r="J8944" s="40" t="n">
        <f aca="false">IF(C8944=0,"",D8944/C8944)</f>
        <v>0.909090909090909</v>
      </c>
    </row>
    <row r="8945" customFormat="false" ht="15" hidden="false" customHeight="false" outlineLevel="0" collapsed="false">
      <c r="A8945" s="37" t="s">
        <v>1550</v>
      </c>
      <c r="B8945" s="37" t="s">
        <v>271</v>
      </c>
      <c r="C8945" s="37" t="n">
        <v>22</v>
      </c>
      <c r="D8945" s="37" t="n">
        <v>22</v>
      </c>
      <c r="E8945" s="37" t="n">
        <v>0</v>
      </c>
      <c r="F8945" s="37" t="n">
        <v>1</v>
      </c>
      <c r="G8945" s="37" t="n">
        <v>0</v>
      </c>
      <c r="H8945" s="37" t="n">
        <v>0</v>
      </c>
      <c r="I8945" s="37" t="n">
        <v>3</v>
      </c>
      <c r="J8945" s="40" t="n">
        <f aca="false">IF(C8945=0,"",D8945/C8945)</f>
        <v>1</v>
      </c>
    </row>
    <row r="8946" customFormat="false" ht="15" hidden="false" customHeight="false" outlineLevel="0" collapsed="false">
      <c r="A8946" s="37" t="s">
        <v>1550</v>
      </c>
      <c r="B8946" s="37" t="s">
        <v>272</v>
      </c>
      <c r="C8946" s="37" t="n">
        <v>22</v>
      </c>
      <c r="D8946" s="37" t="n">
        <v>19</v>
      </c>
      <c r="E8946" s="37" t="n">
        <v>0</v>
      </c>
      <c r="F8946" s="37" t="n">
        <v>0</v>
      </c>
      <c r="G8946" s="37" t="n">
        <v>0</v>
      </c>
      <c r="H8946" s="37" t="n">
        <v>0</v>
      </c>
      <c r="I8946" s="37" t="n">
        <v>3</v>
      </c>
      <c r="J8946" s="40" t="n">
        <f aca="false">IF(C8946=0,"",D8946/C8946)</f>
        <v>0.863636363636364</v>
      </c>
    </row>
    <row r="8947" customFormat="false" ht="15" hidden="false" customHeight="false" outlineLevel="0" collapsed="false">
      <c r="A8947" s="37" t="s">
        <v>1550</v>
      </c>
      <c r="B8947" s="37" t="s">
        <v>273</v>
      </c>
      <c r="C8947" s="37" t="n">
        <v>22</v>
      </c>
      <c r="D8947" s="37" t="n">
        <v>21</v>
      </c>
      <c r="E8947" s="37" t="n">
        <v>1</v>
      </c>
      <c r="F8947" s="37" t="n">
        <v>1</v>
      </c>
      <c r="G8947" s="37" t="n">
        <v>0</v>
      </c>
      <c r="H8947" s="37" t="n">
        <v>0</v>
      </c>
      <c r="I8947" s="37" t="n">
        <v>5</v>
      </c>
      <c r="J8947" s="40" t="n">
        <f aca="false">IF(C8947=0,"",D8947/C8947)</f>
        <v>0.954545454545455</v>
      </c>
    </row>
    <row r="8948" customFormat="false" ht="15" hidden="false" customHeight="false" outlineLevel="0" collapsed="false">
      <c r="A8948" s="37" t="s">
        <v>1550</v>
      </c>
      <c r="B8948" s="37" t="s">
        <v>274</v>
      </c>
      <c r="C8948" s="37" t="n">
        <v>22</v>
      </c>
      <c r="D8948" s="37" t="n">
        <v>21</v>
      </c>
      <c r="E8948" s="37" t="n">
        <v>1</v>
      </c>
      <c r="F8948" s="37" t="n">
        <v>1</v>
      </c>
      <c r="G8948" s="37" t="n">
        <v>0</v>
      </c>
      <c r="H8948" s="37" t="n">
        <v>1</v>
      </c>
      <c r="I8948" s="37" t="n">
        <v>6</v>
      </c>
      <c r="J8948" s="40" t="n">
        <f aca="false">IF(C8948=0,"",D8948/C8948)</f>
        <v>0.954545454545455</v>
      </c>
    </row>
    <row r="8949" customFormat="false" ht="15" hidden="false" customHeight="false" outlineLevel="0" collapsed="false">
      <c r="A8949" s="37" t="s">
        <v>1550</v>
      </c>
      <c r="B8949" s="37" t="s">
        <v>275</v>
      </c>
      <c r="C8949" s="37" t="n">
        <v>22</v>
      </c>
      <c r="D8949" s="37" t="n">
        <v>20</v>
      </c>
      <c r="E8949" s="37" t="n">
        <v>1</v>
      </c>
      <c r="F8949" s="37" t="n">
        <v>0</v>
      </c>
      <c r="G8949" s="37" t="n">
        <v>0</v>
      </c>
      <c r="H8949" s="37" t="n">
        <v>1</v>
      </c>
      <c r="I8949" s="37" t="n">
        <v>2</v>
      </c>
      <c r="J8949" s="40" t="n">
        <f aca="false">IF(C8949=0,"",D8949/C8949)</f>
        <v>0.909090909090909</v>
      </c>
    </row>
    <row r="8950" customFormat="false" ht="15" hidden="false" customHeight="false" outlineLevel="0" collapsed="false">
      <c r="A8950" s="37" t="s">
        <v>1550</v>
      </c>
      <c r="B8950" s="37" t="s">
        <v>276</v>
      </c>
      <c r="C8950" s="37" t="n">
        <v>22</v>
      </c>
      <c r="D8950" s="37" t="n">
        <v>19</v>
      </c>
      <c r="E8950" s="37" t="n">
        <v>0</v>
      </c>
      <c r="F8950" s="37" t="n">
        <v>1</v>
      </c>
      <c r="G8950" s="37" t="n">
        <v>0</v>
      </c>
      <c r="H8950" s="37" t="n">
        <v>2</v>
      </c>
      <c r="I8950" s="37" t="n">
        <v>3</v>
      </c>
      <c r="J8950" s="40" t="n">
        <f aca="false">IF(C8950=0,"",D8950/C8950)</f>
        <v>0.863636363636364</v>
      </c>
    </row>
    <row r="8951" customFormat="false" ht="15" hidden="false" customHeight="false" outlineLevel="0" collapsed="false">
      <c r="A8951" s="37" t="s">
        <v>1550</v>
      </c>
      <c r="B8951" s="37" t="s">
        <v>277</v>
      </c>
      <c r="C8951" s="37" t="n">
        <v>22</v>
      </c>
      <c r="D8951" s="37" t="n">
        <v>20</v>
      </c>
      <c r="E8951" s="37" t="n">
        <v>0</v>
      </c>
      <c r="F8951" s="37" t="n">
        <v>1</v>
      </c>
      <c r="G8951" s="37" t="n">
        <v>0</v>
      </c>
      <c r="H8951" s="37" t="n">
        <v>0</v>
      </c>
      <c r="I8951" s="37" t="n">
        <v>0</v>
      </c>
      <c r="J8951" s="40" t="n">
        <f aca="false">IF(C8951=0,"",D8951/C8951)</f>
        <v>0.909090909090909</v>
      </c>
    </row>
    <row r="8952" customFormat="false" ht="15" hidden="false" customHeight="false" outlineLevel="0" collapsed="false">
      <c r="A8952" s="37" t="s">
        <v>1550</v>
      </c>
      <c r="B8952" s="37" t="s">
        <v>278</v>
      </c>
      <c r="C8952" s="37" t="n">
        <v>22</v>
      </c>
      <c r="D8952" s="37" t="n">
        <v>19</v>
      </c>
      <c r="E8952" s="37" t="n">
        <v>0</v>
      </c>
      <c r="F8952" s="37" t="n">
        <v>1</v>
      </c>
      <c r="G8952" s="37" t="n">
        <v>0</v>
      </c>
      <c r="H8952" s="37" t="n">
        <v>2</v>
      </c>
      <c r="I8952" s="37" t="n">
        <v>0</v>
      </c>
      <c r="J8952" s="40" t="n">
        <f aca="false">IF(C8952=0,"",D8952/C8952)</f>
        <v>0.863636363636364</v>
      </c>
    </row>
    <row r="8953" customFormat="false" ht="15" hidden="false" customHeight="false" outlineLevel="0" collapsed="false">
      <c r="A8953" s="37" t="s">
        <v>1550</v>
      </c>
      <c r="B8953" s="37" t="s">
        <v>279</v>
      </c>
      <c r="C8953" s="37" t="n">
        <v>22</v>
      </c>
      <c r="D8953" s="37" t="n">
        <v>21</v>
      </c>
      <c r="E8953" s="37" t="n">
        <v>0</v>
      </c>
      <c r="F8953" s="37" t="n">
        <v>0</v>
      </c>
      <c r="G8953" s="37" t="n">
        <v>0</v>
      </c>
      <c r="H8953" s="37" t="n">
        <v>2</v>
      </c>
      <c r="I8953" s="37" t="n">
        <v>3</v>
      </c>
      <c r="J8953" s="40" t="n">
        <f aca="false">IF(C8953=0,"",D8953/C8953)</f>
        <v>0.954545454545455</v>
      </c>
    </row>
    <row r="8954" customFormat="false" ht="15" hidden="false" customHeight="false" outlineLevel="0" collapsed="false">
      <c r="A8954" s="37" t="s">
        <v>1550</v>
      </c>
      <c r="B8954" s="37" t="s">
        <v>280</v>
      </c>
      <c r="C8954" s="37" t="n">
        <v>22</v>
      </c>
      <c r="D8954" s="37" t="n">
        <v>21</v>
      </c>
      <c r="E8954" s="37" t="n">
        <v>1</v>
      </c>
      <c r="F8954" s="37" t="n">
        <v>0</v>
      </c>
      <c r="G8954" s="37" t="n">
        <v>0</v>
      </c>
      <c r="H8954" s="37" t="n">
        <v>3</v>
      </c>
      <c r="I8954" s="37" t="n">
        <v>0</v>
      </c>
      <c r="J8954" s="40" t="n">
        <f aca="false">IF(C8954=0,"",D8954/C8954)</f>
        <v>0.954545454545455</v>
      </c>
    </row>
    <row r="8955" customFormat="false" ht="15" hidden="false" customHeight="false" outlineLevel="0" collapsed="false">
      <c r="A8955" s="37" t="s">
        <v>1550</v>
      </c>
      <c r="B8955" s="37" t="s">
        <v>281</v>
      </c>
      <c r="C8955" s="37" t="n">
        <v>22</v>
      </c>
      <c r="D8955" s="37" t="n">
        <v>19</v>
      </c>
      <c r="E8955" s="37" t="n">
        <v>0</v>
      </c>
      <c r="F8955" s="37" t="n">
        <v>0</v>
      </c>
      <c r="G8955" s="37" t="n">
        <v>0</v>
      </c>
      <c r="H8955" s="37" t="n">
        <v>0</v>
      </c>
      <c r="I8955" s="37" t="n">
        <v>3</v>
      </c>
      <c r="J8955" s="40" t="n">
        <f aca="false">IF(C8955=0,"",D8955/C8955)</f>
        <v>0.863636363636364</v>
      </c>
    </row>
    <row r="8956" customFormat="false" ht="15" hidden="false" customHeight="false" outlineLevel="0" collapsed="false">
      <c r="A8956" s="37" t="s">
        <v>1552</v>
      </c>
      <c r="B8956" s="37" t="s">
        <v>270</v>
      </c>
      <c r="C8956" s="37" t="n">
        <v>22</v>
      </c>
      <c r="D8956" s="37" t="n">
        <v>19</v>
      </c>
      <c r="E8956" s="37" t="n">
        <v>0</v>
      </c>
      <c r="F8956" s="37" t="n">
        <v>1</v>
      </c>
      <c r="G8956" s="37" t="n">
        <v>0</v>
      </c>
      <c r="H8956" s="37" t="n">
        <v>0</v>
      </c>
      <c r="I8956" s="37" t="n">
        <v>8</v>
      </c>
      <c r="J8956" s="40" t="n">
        <f aca="false">IF(C8956=0,"",D8956/C8956)</f>
        <v>0.863636363636364</v>
      </c>
    </row>
    <row r="8957" customFormat="false" ht="15" hidden="false" customHeight="false" outlineLevel="0" collapsed="false">
      <c r="A8957" s="37" t="s">
        <v>1552</v>
      </c>
      <c r="B8957" s="37" t="s">
        <v>271</v>
      </c>
      <c r="C8957" s="37" t="n">
        <v>22</v>
      </c>
      <c r="D8957" s="37" t="n">
        <v>22</v>
      </c>
      <c r="E8957" s="37" t="n">
        <v>0</v>
      </c>
      <c r="F8957" s="37" t="n">
        <v>2</v>
      </c>
      <c r="G8957" s="37" t="n">
        <v>0</v>
      </c>
      <c r="H8957" s="37" t="n">
        <v>1</v>
      </c>
      <c r="I8957" s="37" t="n">
        <v>0</v>
      </c>
      <c r="J8957" s="40" t="n">
        <f aca="false">IF(C8957=0,"",D8957/C8957)</f>
        <v>1</v>
      </c>
    </row>
    <row r="8958" customFormat="false" ht="15" hidden="false" customHeight="false" outlineLevel="0" collapsed="false">
      <c r="A8958" s="37" t="s">
        <v>1552</v>
      </c>
      <c r="B8958" s="37" t="s">
        <v>272</v>
      </c>
      <c r="C8958" s="37" t="n">
        <v>22</v>
      </c>
      <c r="D8958" s="37" t="n">
        <v>22</v>
      </c>
      <c r="E8958" s="37" t="n">
        <v>0</v>
      </c>
      <c r="F8958" s="37" t="n">
        <v>0</v>
      </c>
      <c r="G8958" s="37" t="n">
        <v>0</v>
      </c>
      <c r="H8958" s="37" t="n">
        <v>0</v>
      </c>
      <c r="I8958" s="37" t="n">
        <v>2</v>
      </c>
      <c r="J8958" s="40" t="n">
        <f aca="false">IF(C8958=0,"",D8958/C8958)</f>
        <v>1</v>
      </c>
    </row>
    <row r="8959" customFormat="false" ht="15" hidden="false" customHeight="false" outlineLevel="0" collapsed="false">
      <c r="A8959" s="37" t="s">
        <v>1552</v>
      </c>
      <c r="B8959" s="37" t="s">
        <v>273</v>
      </c>
      <c r="C8959" s="37" t="n">
        <v>22</v>
      </c>
      <c r="D8959" s="37" t="n">
        <v>22</v>
      </c>
      <c r="E8959" s="37" t="n">
        <v>1</v>
      </c>
      <c r="F8959" s="37" t="n">
        <v>0</v>
      </c>
      <c r="G8959" s="37" t="n">
        <v>1</v>
      </c>
      <c r="H8959" s="37" t="n">
        <v>0</v>
      </c>
      <c r="I8959" s="37" t="n">
        <v>1</v>
      </c>
      <c r="J8959" s="40" t="n">
        <f aca="false">IF(C8959=0,"",D8959/C8959)</f>
        <v>1</v>
      </c>
    </row>
    <row r="8960" customFormat="false" ht="15" hidden="false" customHeight="false" outlineLevel="0" collapsed="false">
      <c r="A8960" s="37" t="s">
        <v>1552</v>
      </c>
      <c r="B8960" s="37" t="s">
        <v>274</v>
      </c>
      <c r="C8960" s="37" t="n">
        <v>22</v>
      </c>
      <c r="D8960" s="37" t="n">
        <v>20</v>
      </c>
      <c r="E8960" s="37" t="n">
        <v>0</v>
      </c>
      <c r="F8960" s="37" t="n">
        <v>1</v>
      </c>
      <c r="G8960" s="37" t="n">
        <v>0</v>
      </c>
      <c r="H8960" s="37" t="n">
        <v>2</v>
      </c>
      <c r="I8960" s="37" t="n">
        <v>2</v>
      </c>
      <c r="J8960" s="40" t="n">
        <f aca="false">IF(C8960=0,"",D8960/C8960)</f>
        <v>0.909090909090909</v>
      </c>
    </row>
    <row r="8961" customFormat="false" ht="15" hidden="false" customHeight="false" outlineLevel="0" collapsed="false">
      <c r="A8961" s="37" t="s">
        <v>1552</v>
      </c>
      <c r="B8961" s="37" t="s">
        <v>275</v>
      </c>
      <c r="C8961" s="37" t="n">
        <v>22</v>
      </c>
      <c r="D8961" s="37" t="n">
        <v>21</v>
      </c>
      <c r="E8961" s="37" t="n">
        <v>0</v>
      </c>
      <c r="F8961" s="37" t="n">
        <v>3</v>
      </c>
      <c r="G8961" s="37" t="n">
        <v>0</v>
      </c>
      <c r="H8961" s="37" t="n">
        <v>0</v>
      </c>
      <c r="I8961" s="37" t="n">
        <v>0</v>
      </c>
      <c r="J8961" s="40" t="n">
        <f aca="false">IF(C8961=0,"",D8961/C8961)</f>
        <v>0.954545454545455</v>
      </c>
    </row>
    <row r="8962" customFormat="false" ht="15" hidden="false" customHeight="false" outlineLevel="0" collapsed="false">
      <c r="A8962" s="37" t="s">
        <v>1552</v>
      </c>
      <c r="B8962" s="37" t="s">
        <v>276</v>
      </c>
      <c r="C8962" s="37" t="n">
        <v>22</v>
      </c>
      <c r="D8962" s="37" t="n">
        <v>21</v>
      </c>
      <c r="E8962" s="37" t="n">
        <v>0</v>
      </c>
      <c r="F8962" s="37" t="n">
        <v>0</v>
      </c>
      <c r="G8962" s="37" t="n">
        <v>0</v>
      </c>
      <c r="H8962" s="37" t="n">
        <v>0</v>
      </c>
      <c r="I8962" s="37" t="n">
        <v>1</v>
      </c>
      <c r="J8962" s="40" t="n">
        <f aca="false">IF(C8962=0,"",D8962/C8962)</f>
        <v>0.954545454545455</v>
      </c>
    </row>
    <row r="8963" customFormat="false" ht="15" hidden="false" customHeight="false" outlineLevel="0" collapsed="false">
      <c r="A8963" s="37" t="s">
        <v>1552</v>
      </c>
      <c r="B8963" s="37" t="s">
        <v>277</v>
      </c>
      <c r="C8963" s="37" t="n">
        <v>22</v>
      </c>
      <c r="D8963" s="37" t="n">
        <v>19</v>
      </c>
      <c r="E8963" s="37" t="n">
        <v>0</v>
      </c>
      <c r="F8963" s="37" t="n">
        <v>0</v>
      </c>
      <c r="G8963" s="37" t="n">
        <v>0</v>
      </c>
      <c r="H8963" s="37" t="n">
        <v>1</v>
      </c>
      <c r="I8963" s="37" t="n">
        <v>3</v>
      </c>
      <c r="J8963" s="40" t="n">
        <f aca="false">IF(C8963=0,"",D8963/C8963)</f>
        <v>0.863636363636364</v>
      </c>
    </row>
    <row r="8964" customFormat="false" ht="15" hidden="false" customHeight="false" outlineLevel="0" collapsed="false">
      <c r="A8964" s="37" t="s">
        <v>1552</v>
      </c>
      <c r="B8964" s="37" t="s">
        <v>278</v>
      </c>
      <c r="C8964" s="37" t="n">
        <v>22</v>
      </c>
      <c r="D8964" s="37" t="n">
        <v>22</v>
      </c>
      <c r="E8964" s="37" t="n">
        <v>1</v>
      </c>
      <c r="F8964" s="37" t="n">
        <v>0</v>
      </c>
      <c r="G8964" s="37" t="n">
        <v>1</v>
      </c>
      <c r="H8964" s="37" t="n">
        <v>3</v>
      </c>
      <c r="I8964" s="37" t="n">
        <v>2</v>
      </c>
      <c r="J8964" s="40" t="n">
        <f aca="false">IF(C8964=0,"",D8964/C8964)</f>
        <v>1</v>
      </c>
    </row>
    <row r="8965" customFormat="false" ht="15" hidden="false" customHeight="false" outlineLevel="0" collapsed="false">
      <c r="A8965" s="37" t="s">
        <v>1552</v>
      </c>
      <c r="B8965" s="37" t="s">
        <v>279</v>
      </c>
      <c r="C8965" s="37" t="n">
        <v>22</v>
      </c>
      <c r="D8965" s="37" t="n">
        <v>19</v>
      </c>
      <c r="E8965" s="37" t="n">
        <v>0</v>
      </c>
      <c r="F8965" s="37" t="n">
        <v>0</v>
      </c>
      <c r="G8965" s="37" t="n">
        <v>1</v>
      </c>
      <c r="H8965" s="37" t="n">
        <v>2</v>
      </c>
      <c r="I8965" s="37" t="n">
        <v>0</v>
      </c>
      <c r="J8965" s="40" t="n">
        <f aca="false">IF(C8965=0,"",D8965/C8965)</f>
        <v>0.863636363636364</v>
      </c>
    </row>
    <row r="8966" customFormat="false" ht="15" hidden="false" customHeight="false" outlineLevel="0" collapsed="false">
      <c r="A8966" s="37" t="s">
        <v>1552</v>
      </c>
      <c r="B8966" s="37" t="s">
        <v>280</v>
      </c>
      <c r="C8966" s="37" t="n">
        <v>22</v>
      </c>
      <c r="D8966" s="37" t="n">
        <v>20</v>
      </c>
      <c r="E8966" s="37" t="n">
        <v>0</v>
      </c>
      <c r="F8966" s="37" t="n">
        <v>0</v>
      </c>
      <c r="G8966" s="37" t="n">
        <v>0</v>
      </c>
      <c r="H8966" s="37" t="n">
        <v>2</v>
      </c>
      <c r="I8966" s="37" t="n">
        <v>2</v>
      </c>
      <c r="J8966" s="40" t="n">
        <f aca="false">IF(C8966=0,"",D8966/C8966)</f>
        <v>0.909090909090909</v>
      </c>
    </row>
    <row r="8967" customFormat="false" ht="15" hidden="false" customHeight="false" outlineLevel="0" collapsed="false">
      <c r="A8967" s="37" t="s">
        <v>1552</v>
      </c>
      <c r="B8967" s="37" t="s">
        <v>281</v>
      </c>
      <c r="C8967" s="37" t="n">
        <v>22</v>
      </c>
      <c r="D8967" s="37" t="n">
        <v>22</v>
      </c>
      <c r="E8967" s="37" t="n">
        <v>0</v>
      </c>
      <c r="F8967" s="37" t="n">
        <v>0</v>
      </c>
      <c r="G8967" s="37" t="n">
        <v>0</v>
      </c>
      <c r="H8967" s="37" t="n">
        <v>1</v>
      </c>
      <c r="I8967" s="37" t="n">
        <v>2</v>
      </c>
      <c r="J8967" s="40" t="n">
        <f aca="false">IF(C8967=0,"",D8967/C8967)</f>
        <v>1</v>
      </c>
    </row>
    <row r="8968" customFormat="false" ht="15" hidden="false" customHeight="false" outlineLevel="0" collapsed="false">
      <c r="A8968" s="37" t="s">
        <v>836</v>
      </c>
      <c r="B8968" s="37" t="s">
        <v>270</v>
      </c>
      <c r="C8968" s="37" t="n">
        <v>22</v>
      </c>
      <c r="D8968" s="37" t="n">
        <v>22</v>
      </c>
      <c r="E8968" s="37" t="n">
        <v>3</v>
      </c>
      <c r="F8968" s="37" t="n">
        <v>1</v>
      </c>
      <c r="G8968" s="37" t="n">
        <v>0</v>
      </c>
      <c r="H8968" s="37" t="n">
        <v>0</v>
      </c>
      <c r="I8968" s="37" t="n">
        <v>5</v>
      </c>
      <c r="J8968" s="40" t="n">
        <f aca="false">IF(C8968=0,"",D8968/C8968)</f>
        <v>1</v>
      </c>
    </row>
    <row r="8969" customFormat="false" ht="15" hidden="false" customHeight="false" outlineLevel="0" collapsed="false">
      <c r="A8969" s="37" t="s">
        <v>836</v>
      </c>
      <c r="B8969" s="37" t="s">
        <v>271</v>
      </c>
      <c r="C8969" s="37" t="n">
        <v>22</v>
      </c>
      <c r="D8969" s="37" t="n">
        <v>19</v>
      </c>
      <c r="E8969" s="37" t="n">
        <v>1</v>
      </c>
      <c r="F8969" s="37" t="n">
        <v>0</v>
      </c>
      <c r="G8969" s="37" t="n">
        <v>0</v>
      </c>
      <c r="H8969" s="37" t="n">
        <v>3</v>
      </c>
      <c r="I8969" s="37" t="n">
        <v>15</v>
      </c>
      <c r="J8969" s="40" t="n">
        <f aca="false">IF(C8969=0,"",D8969/C8969)</f>
        <v>0.863636363636364</v>
      </c>
    </row>
    <row r="8970" customFormat="false" ht="15" hidden="false" customHeight="false" outlineLevel="0" collapsed="false">
      <c r="A8970" s="37" t="s">
        <v>836</v>
      </c>
      <c r="B8970" s="37" t="s">
        <v>272</v>
      </c>
      <c r="C8970" s="37" t="n">
        <v>22</v>
      </c>
      <c r="D8970" s="37" t="n">
        <v>22</v>
      </c>
      <c r="E8970" s="37" t="n">
        <v>0</v>
      </c>
      <c r="F8970" s="37" t="n">
        <v>1</v>
      </c>
      <c r="G8970" s="37" t="n">
        <v>1</v>
      </c>
      <c r="H8970" s="37" t="n">
        <v>2</v>
      </c>
      <c r="I8970" s="37" t="n">
        <v>22</v>
      </c>
      <c r="J8970" s="40" t="n">
        <f aca="false">IF(C8970=0,"",D8970/C8970)</f>
        <v>1</v>
      </c>
    </row>
    <row r="8971" customFormat="false" ht="15" hidden="false" customHeight="false" outlineLevel="0" collapsed="false">
      <c r="A8971" s="37" t="s">
        <v>836</v>
      </c>
      <c r="B8971" s="37" t="s">
        <v>273</v>
      </c>
      <c r="C8971" s="37" t="n">
        <v>22</v>
      </c>
      <c r="D8971" s="37" t="n">
        <v>22</v>
      </c>
      <c r="E8971" s="37" t="n">
        <v>1</v>
      </c>
      <c r="F8971" s="37" t="n">
        <v>2</v>
      </c>
      <c r="G8971" s="37" t="n">
        <v>0</v>
      </c>
      <c r="H8971" s="37" t="n">
        <v>1</v>
      </c>
      <c r="I8971" s="37" t="n">
        <v>8</v>
      </c>
      <c r="J8971" s="40" t="n">
        <f aca="false">IF(C8971=0,"",D8971/C8971)</f>
        <v>1</v>
      </c>
    </row>
    <row r="8972" customFormat="false" ht="15" hidden="false" customHeight="false" outlineLevel="0" collapsed="false">
      <c r="A8972" s="37" t="s">
        <v>836</v>
      </c>
      <c r="B8972" s="37" t="s">
        <v>274</v>
      </c>
      <c r="C8972" s="37" t="n">
        <v>22</v>
      </c>
      <c r="D8972" s="37" t="n">
        <v>20</v>
      </c>
      <c r="E8972" s="37" t="n">
        <v>1</v>
      </c>
      <c r="F8972" s="37" t="n">
        <v>0</v>
      </c>
      <c r="G8972" s="37" t="n">
        <v>0</v>
      </c>
      <c r="H8972" s="37" t="n">
        <v>0</v>
      </c>
      <c r="I8972" s="37" t="n">
        <v>5</v>
      </c>
      <c r="J8972" s="40" t="n">
        <f aca="false">IF(C8972=0,"",D8972/C8972)</f>
        <v>0.909090909090909</v>
      </c>
    </row>
    <row r="8973" customFormat="false" ht="15" hidden="false" customHeight="false" outlineLevel="0" collapsed="false">
      <c r="A8973" s="37" t="s">
        <v>836</v>
      </c>
      <c r="B8973" s="37" t="s">
        <v>275</v>
      </c>
      <c r="C8973" s="37" t="n">
        <v>22</v>
      </c>
      <c r="D8973" s="37" t="n">
        <v>21</v>
      </c>
      <c r="E8973" s="37" t="n">
        <v>1</v>
      </c>
      <c r="F8973" s="37" t="n">
        <v>2</v>
      </c>
      <c r="G8973" s="37" t="n">
        <v>1</v>
      </c>
      <c r="H8973" s="37" t="n">
        <v>1</v>
      </c>
      <c r="I8973" s="37" t="n">
        <v>9</v>
      </c>
      <c r="J8973" s="40" t="n">
        <f aca="false">IF(C8973=0,"",D8973/C8973)</f>
        <v>0.954545454545455</v>
      </c>
    </row>
    <row r="8974" customFormat="false" ht="15" hidden="false" customHeight="false" outlineLevel="0" collapsed="false">
      <c r="A8974" s="37" t="s">
        <v>836</v>
      </c>
      <c r="B8974" s="37" t="s">
        <v>276</v>
      </c>
      <c r="C8974" s="37" t="n">
        <v>22</v>
      </c>
      <c r="D8974" s="37" t="n">
        <v>19</v>
      </c>
      <c r="E8974" s="37" t="n">
        <v>0</v>
      </c>
      <c r="F8974" s="37" t="n">
        <v>0</v>
      </c>
      <c r="G8974" s="37" t="n">
        <v>0</v>
      </c>
      <c r="H8974" s="37" t="n">
        <v>0</v>
      </c>
      <c r="I8974" s="37" t="n">
        <v>0</v>
      </c>
      <c r="J8974" s="40" t="n">
        <f aca="false">IF(C8974=0,"",D8974/C8974)</f>
        <v>0.863636363636364</v>
      </c>
    </row>
    <row r="8975" customFormat="false" ht="15" hidden="false" customHeight="false" outlineLevel="0" collapsed="false">
      <c r="A8975" s="37" t="s">
        <v>836</v>
      </c>
      <c r="B8975" s="37" t="s">
        <v>277</v>
      </c>
      <c r="C8975" s="37" t="n">
        <v>22</v>
      </c>
      <c r="D8975" s="37" t="n">
        <v>22</v>
      </c>
      <c r="E8975" s="37" t="n">
        <v>1</v>
      </c>
      <c r="F8975" s="37" t="n">
        <v>0</v>
      </c>
      <c r="G8975" s="37" t="n">
        <v>0</v>
      </c>
      <c r="H8975" s="37" t="n">
        <v>2</v>
      </c>
      <c r="I8975" s="37" t="n">
        <v>8</v>
      </c>
      <c r="J8975" s="40" t="n">
        <f aca="false">IF(C8975=0,"",D8975/C8975)</f>
        <v>1</v>
      </c>
    </row>
    <row r="8976" customFormat="false" ht="15" hidden="false" customHeight="false" outlineLevel="0" collapsed="false">
      <c r="A8976" s="37" t="s">
        <v>836</v>
      </c>
      <c r="B8976" s="37" t="s">
        <v>278</v>
      </c>
      <c r="C8976" s="37" t="n">
        <v>22</v>
      </c>
      <c r="D8976" s="37" t="n">
        <v>20</v>
      </c>
      <c r="E8976" s="37" t="n">
        <v>0</v>
      </c>
      <c r="F8976" s="37" t="n">
        <v>2</v>
      </c>
      <c r="G8976" s="37" t="n">
        <v>0</v>
      </c>
      <c r="H8976" s="37" t="n">
        <v>2</v>
      </c>
      <c r="I8976" s="37" t="n">
        <v>3</v>
      </c>
      <c r="J8976" s="40" t="n">
        <f aca="false">IF(C8976=0,"",D8976/C8976)</f>
        <v>0.909090909090909</v>
      </c>
    </row>
    <row r="8977" customFormat="false" ht="15" hidden="false" customHeight="false" outlineLevel="0" collapsed="false">
      <c r="A8977" s="37" t="s">
        <v>836</v>
      </c>
      <c r="B8977" s="37" t="s">
        <v>279</v>
      </c>
      <c r="C8977" s="37" t="n">
        <v>22</v>
      </c>
      <c r="D8977" s="37" t="n">
        <v>22</v>
      </c>
      <c r="E8977" s="37" t="n">
        <v>1</v>
      </c>
      <c r="F8977" s="37" t="n">
        <v>1</v>
      </c>
      <c r="G8977" s="37" t="n">
        <v>0</v>
      </c>
      <c r="H8977" s="37" t="n">
        <v>0</v>
      </c>
      <c r="I8977" s="37" t="n">
        <v>22</v>
      </c>
      <c r="J8977" s="40" t="n">
        <f aca="false">IF(C8977=0,"",D8977/C8977)</f>
        <v>1</v>
      </c>
    </row>
    <row r="8978" customFormat="false" ht="15" hidden="false" customHeight="false" outlineLevel="0" collapsed="false">
      <c r="A8978" s="37" t="s">
        <v>836</v>
      </c>
      <c r="B8978" s="37" t="s">
        <v>280</v>
      </c>
      <c r="C8978" s="37" t="n">
        <v>22</v>
      </c>
      <c r="D8978" s="37" t="n">
        <v>21</v>
      </c>
      <c r="E8978" s="37" t="n">
        <v>1</v>
      </c>
      <c r="F8978" s="37" t="n">
        <v>2</v>
      </c>
      <c r="G8978" s="37" t="n">
        <v>1</v>
      </c>
      <c r="H8978" s="37" t="n">
        <v>4</v>
      </c>
      <c r="I8978" s="37" t="n">
        <v>9</v>
      </c>
      <c r="J8978" s="40" t="n">
        <f aca="false">IF(C8978=0,"",D8978/C8978)</f>
        <v>0.954545454545455</v>
      </c>
    </row>
    <row r="8979" customFormat="false" ht="15" hidden="false" customHeight="false" outlineLevel="0" collapsed="false">
      <c r="A8979" s="37" t="s">
        <v>836</v>
      </c>
      <c r="B8979" s="37" t="s">
        <v>281</v>
      </c>
      <c r="C8979" s="37" t="n">
        <v>22</v>
      </c>
      <c r="D8979" s="37" t="n">
        <v>22</v>
      </c>
      <c r="E8979" s="37" t="n">
        <v>2</v>
      </c>
      <c r="F8979" s="37" t="n">
        <v>1</v>
      </c>
      <c r="G8979" s="37" t="n">
        <v>0</v>
      </c>
      <c r="H8979" s="37" t="n">
        <v>1</v>
      </c>
      <c r="I8979" s="37" t="n">
        <v>30</v>
      </c>
      <c r="J8979" s="40" t="n">
        <f aca="false">IF(C8979=0,"",D8979/C8979)</f>
        <v>1</v>
      </c>
    </row>
    <row r="8980" customFormat="false" ht="15" hidden="false" customHeight="false" outlineLevel="0" collapsed="false">
      <c r="A8980" s="37" t="s">
        <v>1553</v>
      </c>
      <c r="B8980" s="37" t="s">
        <v>270</v>
      </c>
      <c r="C8980" s="37" t="n">
        <v>22</v>
      </c>
      <c r="D8980" s="37" t="n">
        <v>22</v>
      </c>
      <c r="E8980" s="37" t="n">
        <v>0</v>
      </c>
      <c r="F8980" s="37" t="n">
        <v>1</v>
      </c>
      <c r="G8980" s="37" t="n">
        <v>0</v>
      </c>
      <c r="H8980" s="37" t="n">
        <v>1</v>
      </c>
      <c r="I8980" s="37" t="n">
        <v>3</v>
      </c>
      <c r="J8980" s="40" t="n">
        <f aca="false">IF(C8980=0,"",D8980/C8980)</f>
        <v>1</v>
      </c>
    </row>
    <row r="8981" customFormat="false" ht="15" hidden="false" customHeight="false" outlineLevel="0" collapsed="false">
      <c r="A8981" s="37" t="s">
        <v>1553</v>
      </c>
      <c r="B8981" s="37" t="s">
        <v>271</v>
      </c>
      <c r="C8981" s="37" t="n">
        <v>22</v>
      </c>
      <c r="D8981" s="37" t="n">
        <v>19</v>
      </c>
      <c r="E8981" s="37" t="n">
        <v>1</v>
      </c>
      <c r="F8981" s="37" t="n">
        <v>2</v>
      </c>
      <c r="G8981" s="37" t="n">
        <v>0</v>
      </c>
      <c r="H8981" s="37" t="n">
        <v>2</v>
      </c>
      <c r="I8981" s="37" t="n">
        <v>16</v>
      </c>
      <c r="J8981" s="40" t="n">
        <f aca="false">IF(C8981=0,"",D8981/C8981)</f>
        <v>0.863636363636364</v>
      </c>
    </row>
    <row r="8982" customFormat="false" ht="15" hidden="false" customHeight="false" outlineLevel="0" collapsed="false">
      <c r="A8982" s="37" t="s">
        <v>1553</v>
      </c>
      <c r="B8982" s="37" t="s">
        <v>272</v>
      </c>
      <c r="C8982" s="37" t="n">
        <v>22</v>
      </c>
      <c r="D8982" s="37" t="n">
        <v>19</v>
      </c>
      <c r="E8982" s="37" t="n">
        <v>1</v>
      </c>
      <c r="F8982" s="37" t="n">
        <v>0</v>
      </c>
      <c r="G8982" s="37" t="n">
        <v>0</v>
      </c>
      <c r="H8982" s="37" t="n">
        <v>2</v>
      </c>
      <c r="I8982" s="37" t="n">
        <v>3</v>
      </c>
      <c r="J8982" s="40" t="n">
        <f aca="false">IF(C8982=0,"",D8982/C8982)</f>
        <v>0.863636363636364</v>
      </c>
    </row>
    <row r="8983" customFormat="false" ht="15" hidden="false" customHeight="false" outlineLevel="0" collapsed="false">
      <c r="A8983" s="37" t="s">
        <v>1553</v>
      </c>
      <c r="B8983" s="37" t="s">
        <v>273</v>
      </c>
      <c r="C8983" s="37" t="n">
        <v>22</v>
      </c>
      <c r="D8983" s="37" t="n">
        <v>21</v>
      </c>
      <c r="E8983" s="37" t="n">
        <v>1</v>
      </c>
      <c r="F8983" s="37" t="n">
        <v>0</v>
      </c>
      <c r="G8983" s="37" t="n">
        <v>0</v>
      </c>
      <c r="H8983" s="37" t="n">
        <v>3</v>
      </c>
      <c r="I8983" s="37" t="n">
        <v>13</v>
      </c>
      <c r="J8983" s="40" t="n">
        <f aca="false">IF(C8983=0,"",D8983/C8983)</f>
        <v>0.954545454545455</v>
      </c>
    </row>
    <row r="8984" customFormat="false" ht="15" hidden="false" customHeight="false" outlineLevel="0" collapsed="false">
      <c r="A8984" s="37" t="s">
        <v>1553</v>
      </c>
      <c r="B8984" s="37" t="s">
        <v>274</v>
      </c>
      <c r="C8984" s="37" t="n">
        <v>22</v>
      </c>
      <c r="D8984" s="37" t="n">
        <v>21</v>
      </c>
      <c r="E8984" s="37" t="n">
        <v>1</v>
      </c>
      <c r="F8984" s="37" t="n">
        <v>1</v>
      </c>
      <c r="G8984" s="37" t="n">
        <v>0</v>
      </c>
      <c r="H8984" s="37" t="n">
        <v>1</v>
      </c>
      <c r="I8984" s="37" t="n">
        <v>9</v>
      </c>
      <c r="J8984" s="40" t="n">
        <f aca="false">IF(C8984=0,"",D8984/C8984)</f>
        <v>0.954545454545455</v>
      </c>
    </row>
    <row r="8985" customFormat="false" ht="15" hidden="false" customHeight="false" outlineLevel="0" collapsed="false">
      <c r="A8985" s="37" t="s">
        <v>1553</v>
      </c>
      <c r="B8985" s="37" t="s">
        <v>275</v>
      </c>
      <c r="C8985" s="37" t="n">
        <v>22</v>
      </c>
      <c r="D8985" s="37" t="n">
        <v>21</v>
      </c>
      <c r="E8985" s="37" t="n">
        <v>0</v>
      </c>
      <c r="F8985" s="37" t="n">
        <v>1</v>
      </c>
      <c r="G8985" s="37" t="n">
        <v>0</v>
      </c>
      <c r="H8985" s="37" t="n">
        <v>3</v>
      </c>
      <c r="I8985" s="37" t="n">
        <v>0</v>
      </c>
      <c r="J8985" s="40" t="n">
        <f aca="false">IF(C8985=0,"",D8985/C8985)</f>
        <v>0.954545454545455</v>
      </c>
    </row>
    <row r="8986" customFormat="false" ht="15" hidden="false" customHeight="false" outlineLevel="0" collapsed="false">
      <c r="A8986" s="37" t="s">
        <v>1553</v>
      </c>
      <c r="B8986" s="37" t="s">
        <v>276</v>
      </c>
      <c r="C8986" s="37" t="n">
        <v>22</v>
      </c>
      <c r="D8986" s="37" t="n">
        <v>22</v>
      </c>
      <c r="E8986" s="37" t="n">
        <v>4</v>
      </c>
      <c r="F8986" s="37" t="n">
        <v>1</v>
      </c>
      <c r="G8986" s="37" t="n">
        <v>0</v>
      </c>
      <c r="H8986" s="37" t="n">
        <v>3</v>
      </c>
      <c r="I8986" s="37" t="n">
        <v>9</v>
      </c>
      <c r="J8986" s="40" t="n">
        <f aca="false">IF(C8986=0,"",D8986/C8986)</f>
        <v>1</v>
      </c>
    </row>
    <row r="8987" customFormat="false" ht="15" hidden="false" customHeight="false" outlineLevel="0" collapsed="false">
      <c r="A8987" s="37" t="s">
        <v>1553</v>
      </c>
      <c r="B8987" s="37" t="s">
        <v>277</v>
      </c>
      <c r="C8987" s="37" t="n">
        <v>22</v>
      </c>
      <c r="D8987" s="37" t="n">
        <v>19</v>
      </c>
      <c r="E8987" s="37" t="n">
        <v>2</v>
      </c>
      <c r="F8987" s="37" t="n">
        <v>1</v>
      </c>
      <c r="G8987" s="37" t="n">
        <v>0</v>
      </c>
      <c r="H8987" s="37" t="n">
        <v>3</v>
      </c>
      <c r="I8987" s="37" t="n">
        <v>2</v>
      </c>
      <c r="J8987" s="40" t="n">
        <f aca="false">IF(C8987=0,"",D8987/C8987)</f>
        <v>0.863636363636364</v>
      </c>
    </row>
    <row r="8988" customFormat="false" ht="15" hidden="false" customHeight="false" outlineLevel="0" collapsed="false">
      <c r="A8988" s="37" t="s">
        <v>1553</v>
      </c>
      <c r="B8988" s="37" t="s">
        <v>278</v>
      </c>
      <c r="C8988" s="37" t="n">
        <v>22</v>
      </c>
      <c r="D8988" s="37" t="n">
        <v>22</v>
      </c>
      <c r="E8988" s="37" t="n">
        <v>0</v>
      </c>
      <c r="F8988" s="37" t="n">
        <v>1</v>
      </c>
      <c r="G8988" s="37" t="n">
        <v>1</v>
      </c>
      <c r="H8988" s="37" t="n">
        <v>3</v>
      </c>
      <c r="I8988" s="37" t="n">
        <v>3</v>
      </c>
      <c r="J8988" s="40" t="n">
        <f aca="false">IF(C8988=0,"",D8988/C8988)</f>
        <v>1</v>
      </c>
    </row>
    <row r="8989" customFormat="false" ht="15" hidden="false" customHeight="false" outlineLevel="0" collapsed="false">
      <c r="A8989" s="37" t="s">
        <v>1553</v>
      </c>
      <c r="B8989" s="37" t="s">
        <v>279</v>
      </c>
      <c r="C8989" s="37" t="n">
        <v>22</v>
      </c>
      <c r="D8989" s="37" t="n">
        <v>22</v>
      </c>
      <c r="E8989" s="37" t="n">
        <v>0</v>
      </c>
      <c r="F8989" s="37" t="n">
        <v>0</v>
      </c>
      <c r="G8989" s="37" t="n">
        <v>0</v>
      </c>
      <c r="H8989" s="37" t="n">
        <v>2</v>
      </c>
      <c r="I8989" s="37" t="n">
        <v>13</v>
      </c>
      <c r="J8989" s="40" t="n">
        <f aca="false">IF(C8989=0,"",D8989/C8989)</f>
        <v>1</v>
      </c>
    </row>
    <row r="8990" customFormat="false" ht="15" hidden="false" customHeight="false" outlineLevel="0" collapsed="false">
      <c r="A8990" s="37" t="s">
        <v>1553</v>
      </c>
      <c r="B8990" s="37" t="s">
        <v>280</v>
      </c>
      <c r="C8990" s="37" t="n">
        <v>22</v>
      </c>
      <c r="D8990" s="37" t="n">
        <v>19</v>
      </c>
      <c r="E8990" s="37" t="n">
        <v>1</v>
      </c>
      <c r="F8990" s="37" t="n">
        <v>2</v>
      </c>
      <c r="G8990" s="37" t="n">
        <v>1</v>
      </c>
      <c r="H8990" s="37" t="n">
        <v>1</v>
      </c>
      <c r="I8990" s="37" t="n">
        <v>5</v>
      </c>
      <c r="J8990" s="40" t="n">
        <f aca="false">IF(C8990=0,"",D8990/C8990)</f>
        <v>0.863636363636364</v>
      </c>
    </row>
    <row r="8991" customFormat="false" ht="15" hidden="false" customHeight="false" outlineLevel="0" collapsed="false">
      <c r="A8991" s="37" t="s">
        <v>1553</v>
      </c>
      <c r="B8991" s="37" t="s">
        <v>281</v>
      </c>
      <c r="C8991" s="37" t="n">
        <v>22</v>
      </c>
      <c r="D8991" s="37" t="n">
        <v>21</v>
      </c>
      <c r="E8991" s="37" t="n">
        <v>0</v>
      </c>
      <c r="F8991" s="37" t="n">
        <v>0</v>
      </c>
      <c r="G8991" s="37" t="n">
        <v>0</v>
      </c>
      <c r="H8991" s="37" t="n">
        <v>3</v>
      </c>
      <c r="I8991" s="37" t="n">
        <v>5</v>
      </c>
      <c r="J8991" s="40" t="n">
        <f aca="false">IF(C8991=0,"",D8991/C8991)</f>
        <v>0.954545454545455</v>
      </c>
    </row>
    <row r="8992" customFormat="false" ht="15" hidden="false" customHeight="false" outlineLevel="0" collapsed="false">
      <c r="A8992" s="37" t="s">
        <v>1554</v>
      </c>
      <c r="B8992" s="37" t="s">
        <v>275</v>
      </c>
      <c r="C8992" s="37" t="n">
        <v>22</v>
      </c>
      <c r="D8992" s="37" t="n">
        <v>20</v>
      </c>
      <c r="E8992" s="37" t="n">
        <v>0</v>
      </c>
      <c r="F8992" s="37" t="n">
        <v>1</v>
      </c>
      <c r="G8992" s="37" t="n">
        <v>0</v>
      </c>
      <c r="H8992" s="37" t="n">
        <v>2</v>
      </c>
      <c r="I8992" s="37" t="n">
        <v>5</v>
      </c>
      <c r="J8992" s="40" t="n">
        <f aca="false">IF(C8992=0,"",D8992/C8992)</f>
        <v>0.909090909090909</v>
      </c>
    </row>
    <row r="8993" customFormat="false" ht="15" hidden="false" customHeight="false" outlineLevel="0" collapsed="false">
      <c r="A8993" s="37" t="s">
        <v>1554</v>
      </c>
      <c r="B8993" s="37" t="s">
        <v>276</v>
      </c>
      <c r="C8993" s="37" t="n">
        <v>22</v>
      </c>
      <c r="D8993" s="37" t="n">
        <v>22</v>
      </c>
      <c r="E8993" s="37" t="n">
        <v>0</v>
      </c>
      <c r="F8993" s="37" t="n">
        <v>0</v>
      </c>
      <c r="G8993" s="37" t="n">
        <v>0</v>
      </c>
      <c r="H8993" s="37" t="n">
        <v>5</v>
      </c>
      <c r="I8993" s="37" t="n">
        <v>10</v>
      </c>
      <c r="J8993" s="40" t="n">
        <f aca="false">IF(C8993=0,"",D8993/C8993)</f>
        <v>1</v>
      </c>
    </row>
    <row r="8994" customFormat="false" ht="15" hidden="false" customHeight="false" outlineLevel="0" collapsed="false">
      <c r="A8994" s="37" t="s">
        <v>1554</v>
      </c>
      <c r="B8994" s="37" t="s">
        <v>277</v>
      </c>
      <c r="C8994" s="37" t="n">
        <v>22</v>
      </c>
      <c r="D8994" s="37" t="n">
        <v>20</v>
      </c>
      <c r="E8994" s="37" t="n">
        <v>1</v>
      </c>
      <c r="F8994" s="37" t="n">
        <v>0</v>
      </c>
      <c r="G8994" s="37" t="n">
        <v>0</v>
      </c>
      <c r="H8994" s="37" t="n">
        <v>3</v>
      </c>
      <c r="I8994" s="37" t="n">
        <v>2</v>
      </c>
      <c r="J8994" s="40" t="n">
        <f aca="false">IF(C8994=0,"",D8994/C8994)</f>
        <v>0.909090909090909</v>
      </c>
    </row>
    <row r="8995" customFormat="false" ht="15" hidden="false" customHeight="false" outlineLevel="0" collapsed="false">
      <c r="A8995" s="37" t="s">
        <v>1554</v>
      </c>
      <c r="B8995" s="37" t="s">
        <v>278</v>
      </c>
      <c r="C8995" s="37" t="n">
        <v>22</v>
      </c>
      <c r="D8995" s="37" t="n">
        <v>22</v>
      </c>
      <c r="E8995" s="37" t="n">
        <v>0</v>
      </c>
      <c r="F8995" s="37" t="n">
        <v>0</v>
      </c>
      <c r="G8995" s="37" t="n">
        <v>0</v>
      </c>
      <c r="H8995" s="37" t="n">
        <v>2</v>
      </c>
      <c r="I8995" s="37" t="n">
        <v>10</v>
      </c>
      <c r="J8995" s="40" t="n">
        <f aca="false">IF(C8995=0,"",D8995/C8995)</f>
        <v>1</v>
      </c>
    </row>
    <row r="8996" customFormat="false" ht="15" hidden="false" customHeight="false" outlineLevel="0" collapsed="false">
      <c r="A8996" s="37" t="s">
        <v>1554</v>
      </c>
      <c r="B8996" s="37" t="s">
        <v>279</v>
      </c>
      <c r="C8996" s="37" t="n">
        <v>22</v>
      </c>
      <c r="D8996" s="37" t="n">
        <v>22</v>
      </c>
      <c r="E8996" s="37" t="n">
        <v>0</v>
      </c>
      <c r="F8996" s="37" t="n">
        <v>0</v>
      </c>
      <c r="G8996" s="37" t="n">
        <v>0</v>
      </c>
      <c r="H8996" s="37" t="n">
        <v>1</v>
      </c>
      <c r="I8996" s="37" t="n">
        <v>21</v>
      </c>
      <c r="J8996" s="40" t="n">
        <f aca="false">IF(C8996=0,"",D8996/C8996)</f>
        <v>1</v>
      </c>
    </row>
    <row r="8997" customFormat="false" ht="15" hidden="false" customHeight="false" outlineLevel="0" collapsed="false">
      <c r="A8997" s="37" t="s">
        <v>1554</v>
      </c>
      <c r="B8997" s="37" t="s">
        <v>280</v>
      </c>
      <c r="C8997" s="37" t="n">
        <v>22</v>
      </c>
      <c r="D8997" s="37" t="n">
        <v>19</v>
      </c>
      <c r="E8997" s="37" t="n">
        <v>1</v>
      </c>
      <c r="F8997" s="37" t="n">
        <v>0</v>
      </c>
      <c r="G8997" s="37" t="n">
        <v>1</v>
      </c>
      <c r="H8997" s="37" t="n">
        <v>1</v>
      </c>
      <c r="I8997" s="37" t="n">
        <v>19</v>
      </c>
      <c r="J8997" s="40" t="n">
        <f aca="false">IF(C8997=0,"",D8997/C8997)</f>
        <v>0.863636363636364</v>
      </c>
    </row>
    <row r="8998" customFormat="false" ht="15" hidden="false" customHeight="false" outlineLevel="0" collapsed="false">
      <c r="A8998" s="37" t="s">
        <v>1554</v>
      </c>
      <c r="B8998" s="37" t="s">
        <v>281</v>
      </c>
      <c r="C8998" s="37" t="n">
        <v>22</v>
      </c>
      <c r="D8998" s="37" t="n">
        <v>22</v>
      </c>
      <c r="E8998" s="37" t="n">
        <v>2</v>
      </c>
      <c r="F8998" s="37" t="n">
        <v>1</v>
      </c>
      <c r="G8998" s="37" t="n">
        <v>0</v>
      </c>
      <c r="H8998" s="37" t="n">
        <v>0</v>
      </c>
      <c r="I8998" s="37" t="n">
        <v>32</v>
      </c>
      <c r="J8998" s="40" t="n">
        <f aca="false">IF(C8998=0,"",D8998/C8998)</f>
        <v>1</v>
      </c>
    </row>
    <row r="8999" customFormat="false" ht="15" hidden="false" customHeight="false" outlineLevel="0" collapsed="false">
      <c r="A8999" s="37" t="s">
        <v>852</v>
      </c>
      <c r="B8999" s="37" t="s">
        <v>270</v>
      </c>
      <c r="C8999" s="37" t="n">
        <v>22</v>
      </c>
      <c r="D8999" s="37" t="n">
        <v>21</v>
      </c>
      <c r="E8999" s="37" t="n">
        <v>0</v>
      </c>
      <c r="F8999" s="37" t="n">
        <v>1</v>
      </c>
      <c r="G8999" s="37" t="n">
        <v>0</v>
      </c>
      <c r="H8999" s="37" t="n">
        <v>3</v>
      </c>
      <c r="I8999" s="37" t="n">
        <v>1</v>
      </c>
      <c r="J8999" s="40" t="n">
        <f aca="false">IF(C8999=0,"",D8999/C8999)</f>
        <v>0.954545454545455</v>
      </c>
    </row>
    <row r="9000" customFormat="false" ht="15" hidden="false" customHeight="false" outlineLevel="0" collapsed="false">
      <c r="A9000" s="37" t="s">
        <v>852</v>
      </c>
      <c r="B9000" s="37" t="s">
        <v>271</v>
      </c>
      <c r="C9000" s="37" t="n">
        <v>22</v>
      </c>
      <c r="D9000" s="37" t="n">
        <v>21</v>
      </c>
      <c r="E9000" s="37" t="n">
        <v>1</v>
      </c>
      <c r="F9000" s="37" t="n">
        <v>0</v>
      </c>
      <c r="G9000" s="37" t="n">
        <v>0</v>
      </c>
      <c r="H9000" s="37" t="n">
        <v>3</v>
      </c>
      <c r="I9000" s="37" t="n">
        <v>0</v>
      </c>
      <c r="J9000" s="40" t="n">
        <f aca="false">IF(C9000=0,"",D9000/C9000)</f>
        <v>0.954545454545455</v>
      </c>
    </row>
    <row r="9001" customFormat="false" ht="15" hidden="false" customHeight="false" outlineLevel="0" collapsed="false">
      <c r="A9001" s="37" t="s">
        <v>852</v>
      </c>
      <c r="B9001" s="37" t="s">
        <v>272</v>
      </c>
      <c r="C9001" s="37" t="n">
        <v>22</v>
      </c>
      <c r="D9001" s="37" t="n">
        <v>22</v>
      </c>
      <c r="E9001" s="37" t="n">
        <v>1</v>
      </c>
      <c r="F9001" s="37" t="n">
        <v>0</v>
      </c>
      <c r="G9001" s="37" t="n">
        <v>0</v>
      </c>
      <c r="H9001" s="37" t="n">
        <v>2</v>
      </c>
      <c r="I9001" s="37" t="n">
        <v>4</v>
      </c>
      <c r="J9001" s="40" t="n">
        <f aca="false">IF(C9001=0,"",D9001/C9001)</f>
        <v>1</v>
      </c>
    </row>
    <row r="9002" customFormat="false" ht="15" hidden="false" customHeight="false" outlineLevel="0" collapsed="false">
      <c r="A9002" s="37" t="s">
        <v>852</v>
      </c>
      <c r="B9002" s="37" t="s">
        <v>273</v>
      </c>
      <c r="C9002" s="37" t="n">
        <v>22</v>
      </c>
      <c r="D9002" s="37" t="n">
        <v>22</v>
      </c>
      <c r="E9002" s="37" t="n">
        <v>0</v>
      </c>
      <c r="F9002" s="37" t="n">
        <v>1</v>
      </c>
      <c r="G9002" s="37" t="n">
        <v>0</v>
      </c>
      <c r="H9002" s="37" t="n">
        <v>0</v>
      </c>
      <c r="I9002" s="37" t="n">
        <v>0</v>
      </c>
      <c r="J9002" s="40" t="n">
        <f aca="false">IF(C9002=0,"",D9002/C9002)</f>
        <v>1</v>
      </c>
    </row>
    <row r="9003" customFormat="false" ht="15" hidden="false" customHeight="false" outlineLevel="0" collapsed="false">
      <c r="A9003" s="37" t="s">
        <v>852</v>
      </c>
      <c r="B9003" s="37" t="s">
        <v>274</v>
      </c>
      <c r="C9003" s="37" t="n">
        <v>22</v>
      </c>
      <c r="D9003" s="37" t="n">
        <v>21</v>
      </c>
      <c r="E9003" s="37" t="n">
        <v>0</v>
      </c>
      <c r="F9003" s="37" t="n">
        <v>1</v>
      </c>
      <c r="G9003" s="37" t="n">
        <v>0</v>
      </c>
      <c r="H9003" s="37" t="n">
        <v>1</v>
      </c>
      <c r="I9003" s="37" t="n">
        <v>0</v>
      </c>
      <c r="J9003" s="40" t="n">
        <f aca="false">IF(C9003=0,"",D9003/C9003)</f>
        <v>0.954545454545455</v>
      </c>
    </row>
    <row r="9004" customFormat="false" ht="15" hidden="false" customHeight="false" outlineLevel="0" collapsed="false">
      <c r="A9004" s="37" t="s">
        <v>852</v>
      </c>
      <c r="B9004" s="37" t="s">
        <v>275</v>
      </c>
      <c r="C9004" s="37" t="n">
        <v>22</v>
      </c>
      <c r="D9004" s="37" t="n">
        <v>22</v>
      </c>
      <c r="E9004" s="37" t="n">
        <v>0</v>
      </c>
      <c r="F9004" s="37" t="n">
        <v>2</v>
      </c>
      <c r="G9004" s="37" t="n">
        <v>0</v>
      </c>
      <c r="H9004" s="37" t="n">
        <v>2</v>
      </c>
      <c r="I9004" s="37" t="n">
        <v>0</v>
      </c>
      <c r="J9004" s="40" t="n">
        <f aca="false">IF(C9004=0,"",D9004/C9004)</f>
        <v>1</v>
      </c>
    </row>
    <row r="9005" customFormat="false" ht="15" hidden="false" customHeight="false" outlineLevel="0" collapsed="false">
      <c r="A9005" s="37" t="s">
        <v>852</v>
      </c>
      <c r="B9005" s="37" t="s">
        <v>276</v>
      </c>
      <c r="C9005" s="37" t="n">
        <v>22</v>
      </c>
      <c r="D9005" s="37" t="n">
        <v>20</v>
      </c>
      <c r="E9005" s="37" t="n">
        <v>0</v>
      </c>
      <c r="F9005" s="37" t="n">
        <v>0</v>
      </c>
      <c r="G9005" s="37" t="n">
        <v>1</v>
      </c>
      <c r="H9005" s="37" t="n">
        <v>2</v>
      </c>
      <c r="I9005" s="37" t="n">
        <v>1</v>
      </c>
      <c r="J9005" s="40" t="n">
        <f aca="false">IF(C9005=0,"",D9005/C9005)</f>
        <v>0.909090909090909</v>
      </c>
    </row>
    <row r="9006" customFormat="false" ht="15" hidden="false" customHeight="false" outlineLevel="0" collapsed="false">
      <c r="A9006" s="37" t="s">
        <v>852</v>
      </c>
      <c r="B9006" s="37" t="s">
        <v>277</v>
      </c>
      <c r="C9006" s="37" t="n">
        <v>22</v>
      </c>
      <c r="D9006" s="37" t="n">
        <v>22</v>
      </c>
      <c r="E9006" s="37" t="n">
        <v>2</v>
      </c>
      <c r="F9006" s="37" t="n">
        <v>0</v>
      </c>
      <c r="G9006" s="37" t="n">
        <v>0</v>
      </c>
      <c r="H9006" s="37" t="n">
        <v>2</v>
      </c>
      <c r="I9006" s="37" t="n">
        <v>0</v>
      </c>
      <c r="J9006" s="40" t="n">
        <f aca="false">IF(C9006=0,"",D9006/C9006)</f>
        <v>1</v>
      </c>
    </row>
    <row r="9007" customFormat="false" ht="15" hidden="false" customHeight="false" outlineLevel="0" collapsed="false">
      <c r="A9007" s="37" t="s">
        <v>852</v>
      </c>
      <c r="B9007" s="37" t="s">
        <v>278</v>
      </c>
      <c r="C9007" s="37" t="n">
        <v>22</v>
      </c>
      <c r="D9007" s="37" t="n">
        <v>16</v>
      </c>
      <c r="E9007" s="37" t="n">
        <v>0</v>
      </c>
      <c r="F9007" s="37" t="n">
        <v>0</v>
      </c>
      <c r="G9007" s="37" t="n">
        <v>0</v>
      </c>
      <c r="H9007" s="37" t="n">
        <v>0</v>
      </c>
      <c r="I9007" s="37" t="n">
        <v>3</v>
      </c>
      <c r="J9007" s="40" t="n">
        <f aca="false">IF(C9007=0,"",D9007/C9007)</f>
        <v>0.727272727272727</v>
      </c>
    </row>
    <row r="9008" customFormat="false" ht="15" hidden="false" customHeight="false" outlineLevel="0" collapsed="false">
      <c r="A9008" s="37" t="s">
        <v>852</v>
      </c>
      <c r="B9008" s="37" t="s">
        <v>279</v>
      </c>
      <c r="C9008" s="37" t="n">
        <v>22</v>
      </c>
      <c r="D9008" s="37" t="n">
        <v>21</v>
      </c>
      <c r="E9008" s="37" t="n">
        <v>2</v>
      </c>
      <c r="F9008" s="37" t="n">
        <v>1</v>
      </c>
      <c r="G9008" s="37" t="n">
        <v>0</v>
      </c>
      <c r="H9008" s="37" t="n">
        <v>0</v>
      </c>
      <c r="I9008" s="37" t="n">
        <v>0</v>
      </c>
      <c r="J9008" s="40" t="n">
        <f aca="false">IF(C9008=0,"",D9008/C9008)</f>
        <v>0.954545454545455</v>
      </c>
    </row>
    <row r="9009" customFormat="false" ht="15" hidden="false" customHeight="false" outlineLevel="0" collapsed="false">
      <c r="A9009" s="37" t="s">
        <v>852</v>
      </c>
      <c r="B9009" s="37" t="s">
        <v>280</v>
      </c>
      <c r="C9009" s="37" t="n">
        <v>22</v>
      </c>
      <c r="D9009" s="37" t="n">
        <v>18</v>
      </c>
      <c r="E9009" s="37" t="n">
        <v>0</v>
      </c>
      <c r="F9009" s="37" t="n">
        <v>0</v>
      </c>
      <c r="G9009" s="37" t="n">
        <v>0</v>
      </c>
      <c r="H9009" s="37" t="n">
        <v>3</v>
      </c>
      <c r="I9009" s="37" t="n">
        <v>0</v>
      </c>
      <c r="J9009" s="40" t="n">
        <f aca="false">IF(C9009=0,"",D9009/C9009)</f>
        <v>0.818181818181818</v>
      </c>
    </row>
    <row r="9010" customFormat="false" ht="15" hidden="false" customHeight="false" outlineLevel="0" collapsed="false">
      <c r="A9010" s="37" t="s">
        <v>852</v>
      </c>
      <c r="B9010" s="37" t="s">
        <v>281</v>
      </c>
      <c r="C9010" s="37" t="n">
        <v>22</v>
      </c>
      <c r="D9010" s="37" t="n">
        <v>20</v>
      </c>
      <c r="E9010" s="37" t="n">
        <v>1</v>
      </c>
      <c r="F9010" s="37" t="n">
        <v>0</v>
      </c>
      <c r="G9010" s="37" t="n">
        <v>1</v>
      </c>
      <c r="H9010" s="37" t="n">
        <v>2</v>
      </c>
      <c r="I9010" s="37" t="n">
        <v>1</v>
      </c>
      <c r="J9010" s="40" t="n">
        <f aca="false">IF(C9010=0,"",D9010/C9010)</f>
        <v>0.909090909090909</v>
      </c>
    </row>
    <row r="9011" customFormat="false" ht="15" hidden="false" customHeight="false" outlineLevel="0" collapsed="false">
      <c r="A9011" s="37" t="s">
        <v>1555</v>
      </c>
      <c r="B9011" s="37" t="s">
        <v>270</v>
      </c>
      <c r="C9011" s="37" t="n">
        <v>22</v>
      </c>
      <c r="D9011" s="37" t="n">
        <v>21</v>
      </c>
      <c r="E9011" s="37" t="n">
        <v>0</v>
      </c>
      <c r="F9011" s="37" t="n">
        <v>0</v>
      </c>
      <c r="G9011" s="37" t="n">
        <v>0</v>
      </c>
      <c r="H9011" s="37" t="n">
        <v>1</v>
      </c>
      <c r="I9011" s="37" t="n">
        <v>0</v>
      </c>
      <c r="J9011" s="40" t="n">
        <f aca="false">IF(C9011=0,"",D9011/C9011)</f>
        <v>0.954545454545455</v>
      </c>
    </row>
    <row r="9012" customFormat="false" ht="15" hidden="false" customHeight="false" outlineLevel="0" collapsed="false">
      <c r="A9012" s="37" t="s">
        <v>1555</v>
      </c>
      <c r="B9012" s="37" t="s">
        <v>271</v>
      </c>
      <c r="C9012" s="37" t="n">
        <v>22</v>
      </c>
      <c r="D9012" s="37" t="n">
        <v>22</v>
      </c>
      <c r="E9012" s="37" t="n">
        <v>0</v>
      </c>
      <c r="F9012" s="37" t="n">
        <v>1</v>
      </c>
      <c r="G9012" s="37" t="n">
        <v>2</v>
      </c>
      <c r="H9012" s="37" t="n">
        <v>2</v>
      </c>
      <c r="I9012" s="37" t="n">
        <v>1</v>
      </c>
      <c r="J9012" s="40" t="n">
        <f aca="false">IF(C9012=0,"",D9012/C9012)</f>
        <v>1</v>
      </c>
    </row>
    <row r="9013" customFormat="false" ht="15" hidden="false" customHeight="false" outlineLevel="0" collapsed="false">
      <c r="A9013" s="37" t="s">
        <v>1555</v>
      </c>
      <c r="B9013" s="37" t="s">
        <v>272</v>
      </c>
      <c r="C9013" s="37" t="n">
        <v>22</v>
      </c>
      <c r="D9013" s="37" t="n">
        <v>20</v>
      </c>
      <c r="E9013" s="37" t="n">
        <v>1</v>
      </c>
      <c r="F9013" s="37" t="n">
        <v>0</v>
      </c>
      <c r="G9013" s="37" t="n">
        <v>0</v>
      </c>
      <c r="H9013" s="37" t="n">
        <v>1</v>
      </c>
      <c r="I9013" s="37" t="n">
        <v>2</v>
      </c>
      <c r="J9013" s="40" t="n">
        <f aca="false">IF(C9013=0,"",D9013/C9013)</f>
        <v>0.909090909090909</v>
      </c>
    </row>
    <row r="9014" customFormat="false" ht="15" hidden="false" customHeight="false" outlineLevel="0" collapsed="false">
      <c r="A9014" s="37" t="s">
        <v>1555</v>
      </c>
      <c r="B9014" s="37" t="s">
        <v>273</v>
      </c>
      <c r="C9014" s="37" t="n">
        <v>22</v>
      </c>
      <c r="D9014" s="37" t="n">
        <v>18</v>
      </c>
      <c r="E9014" s="37" t="n">
        <v>1</v>
      </c>
      <c r="F9014" s="37" t="n">
        <v>0</v>
      </c>
      <c r="G9014" s="37" t="n">
        <v>0</v>
      </c>
      <c r="H9014" s="37" t="n">
        <v>3</v>
      </c>
      <c r="I9014" s="37" t="n">
        <v>0</v>
      </c>
      <c r="J9014" s="40" t="n">
        <f aca="false">IF(C9014=0,"",D9014/C9014)</f>
        <v>0.818181818181818</v>
      </c>
    </row>
    <row r="9015" customFormat="false" ht="15" hidden="false" customHeight="false" outlineLevel="0" collapsed="false">
      <c r="A9015" s="37" t="s">
        <v>1555</v>
      </c>
      <c r="B9015" s="37" t="s">
        <v>274</v>
      </c>
      <c r="C9015" s="37" t="n">
        <v>22</v>
      </c>
      <c r="D9015" s="37" t="n">
        <v>18</v>
      </c>
      <c r="E9015" s="37" t="n">
        <v>1</v>
      </c>
      <c r="F9015" s="37" t="n">
        <v>2</v>
      </c>
      <c r="G9015" s="37" t="n">
        <v>0</v>
      </c>
      <c r="H9015" s="37" t="n">
        <v>2</v>
      </c>
      <c r="I9015" s="37" t="n">
        <v>2</v>
      </c>
      <c r="J9015" s="40" t="n">
        <f aca="false">IF(C9015=0,"",D9015/C9015)</f>
        <v>0.818181818181818</v>
      </c>
    </row>
    <row r="9016" customFormat="false" ht="15" hidden="false" customHeight="false" outlineLevel="0" collapsed="false">
      <c r="A9016" s="37" t="s">
        <v>1555</v>
      </c>
      <c r="B9016" s="37" t="s">
        <v>275</v>
      </c>
      <c r="C9016" s="37" t="n">
        <v>22</v>
      </c>
      <c r="D9016" s="37" t="n">
        <v>17</v>
      </c>
      <c r="E9016" s="37" t="n">
        <v>0</v>
      </c>
      <c r="F9016" s="37" t="n">
        <v>0</v>
      </c>
      <c r="G9016" s="37" t="n">
        <v>0</v>
      </c>
      <c r="H9016" s="37" t="n">
        <v>1</v>
      </c>
      <c r="I9016" s="37" t="n">
        <v>0</v>
      </c>
      <c r="J9016" s="40" t="n">
        <f aca="false">IF(C9016=0,"",D9016/C9016)</f>
        <v>0.772727272727273</v>
      </c>
    </row>
    <row r="9017" customFormat="false" ht="15" hidden="false" customHeight="false" outlineLevel="0" collapsed="false">
      <c r="A9017" s="37" t="s">
        <v>1555</v>
      </c>
      <c r="B9017" s="37" t="s">
        <v>276</v>
      </c>
      <c r="C9017" s="37" t="n">
        <v>22</v>
      </c>
      <c r="D9017" s="37" t="n">
        <v>20</v>
      </c>
      <c r="E9017" s="37" t="n">
        <v>0</v>
      </c>
      <c r="F9017" s="37" t="n">
        <v>0</v>
      </c>
      <c r="G9017" s="37" t="n">
        <v>1</v>
      </c>
      <c r="H9017" s="37" t="n">
        <v>3</v>
      </c>
      <c r="I9017" s="37" t="n">
        <v>6</v>
      </c>
      <c r="J9017" s="40" t="n">
        <f aca="false">IF(C9017=0,"",D9017/C9017)</f>
        <v>0.909090909090909</v>
      </c>
    </row>
    <row r="9018" customFormat="false" ht="15" hidden="false" customHeight="false" outlineLevel="0" collapsed="false">
      <c r="A9018" s="37" t="s">
        <v>1555</v>
      </c>
      <c r="B9018" s="37" t="s">
        <v>277</v>
      </c>
      <c r="C9018" s="37" t="n">
        <v>22</v>
      </c>
      <c r="D9018" s="37" t="n">
        <v>20</v>
      </c>
      <c r="E9018" s="37" t="n">
        <v>2</v>
      </c>
      <c r="F9018" s="37" t="n">
        <v>2</v>
      </c>
      <c r="G9018" s="37" t="n">
        <v>0</v>
      </c>
      <c r="H9018" s="37" t="n">
        <v>2</v>
      </c>
      <c r="I9018" s="37" t="n">
        <v>0</v>
      </c>
      <c r="J9018" s="40" t="n">
        <f aca="false">IF(C9018=0,"",D9018/C9018)</f>
        <v>0.909090909090909</v>
      </c>
    </row>
    <row r="9019" customFormat="false" ht="15" hidden="false" customHeight="false" outlineLevel="0" collapsed="false">
      <c r="A9019" s="37" t="s">
        <v>1555</v>
      </c>
      <c r="B9019" s="37" t="s">
        <v>278</v>
      </c>
      <c r="C9019" s="37" t="n">
        <v>22</v>
      </c>
      <c r="D9019" s="37" t="n">
        <v>21</v>
      </c>
      <c r="E9019" s="37" t="n">
        <v>1</v>
      </c>
      <c r="F9019" s="37" t="n">
        <v>0</v>
      </c>
      <c r="G9019" s="37" t="n">
        <v>0</v>
      </c>
      <c r="H9019" s="37" t="n">
        <v>1</v>
      </c>
      <c r="I9019" s="37" t="n">
        <v>0</v>
      </c>
      <c r="J9019" s="40" t="n">
        <f aca="false">IF(C9019=0,"",D9019/C9019)</f>
        <v>0.954545454545455</v>
      </c>
    </row>
    <row r="9020" customFormat="false" ht="15" hidden="false" customHeight="false" outlineLevel="0" collapsed="false">
      <c r="A9020" s="37" t="s">
        <v>1555</v>
      </c>
      <c r="B9020" s="37" t="s">
        <v>279</v>
      </c>
      <c r="C9020" s="37" t="n">
        <v>22</v>
      </c>
      <c r="D9020" s="37" t="n">
        <v>22</v>
      </c>
      <c r="E9020" s="37" t="n">
        <v>1</v>
      </c>
      <c r="F9020" s="37" t="n">
        <v>3</v>
      </c>
      <c r="G9020" s="37" t="n">
        <v>0</v>
      </c>
      <c r="H9020" s="37" t="n">
        <v>1</v>
      </c>
      <c r="I9020" s="37" t="n">
        <v>3</v>
      </c>
      <c r="J9020" s="40" t="n">
        <f aca="false">IF(C9020=0,"",D9020/C9020)</f>
        <v>1</v>
      </c>
    </row>
    <row r="9021" customFormat="false" ht="15" hidden="false" customHeight="false" outlineLevel="0" collapsed="false">
      <c r="A9021" s="37" t="s">
        <v>1555</v>
      </c>
      <c r="B9021" s="37" t="s">
        <v>280</v>
      </c>
      <c r="C9021" s="37" t="n">
        <v>22</v>
      </c>
      <c r="D9021" s="37" t="n">
        <v>20</v>
      </c>
      <c r="E9021" s="37" t="n">
        <v>0</v>
      </c>
      <c r="F9021" s="37" t="n">
        <v>2</v>
      </c>
      <c r="G9021" s="37" t="n">
        <v>0</v>
      </c>
      <c r="H9021" s="37" t="n">
        <v>2</v>
      </c>
      <c r="I9021" s="37" t="n">
        <v>2</v>
      </c>
      <c r="J9021" s="40" t="n">
        <f aca="false">IF(C9021=0,"",D9021/C9021)</f>
        <v>0.909090909090909</v>
      </c>
    </row>
    <row r="9022" customFormat="false" ht="15" hidden="false" customHeight="false" outlineLevel="0" collapsed="false">
      <c r="A9022" s="37" t="s">
        <v>1555</v>
      </c>
      <c r="B9022" s="37" t="s">
        <v>281</v>
      </c>
      <c r="C9022" s="37" t="n">
        <v>22</v>
      </c>
      <c r="D9022" s="37" t="n">
        <v>20</v>
      </c>
      <c r="E9022" s="37" t="n">
        <v>0</v>
      </c>
      <c r="F9022" s="37" t="n">
        <v>0</v>
      </c>
      <c r="G9022" s="37" t="n">
        <v>0</v>
      </c>
      <c r="H9022" s="37" t="n">
        <v>3</v>
      </c>
      <c r="I9022" s="37" t="n">
        <v>0</v>
      </c>
      <c r="J9022" s="40" t="n">
        <f aca="false">IF(C9022=0,"",D9022/C9022)</f>
        <v>0.909090909090909</v>
      </c>
    </row>
    <row r="9023" customFormat="false" ht="15" hidden="false" customHeight="false" outlineLevel="0" collapsed="false">
      <c r="A9023" s="37" t="s">
        <v>1556</v>
      </c>
      <c r="B9023" s="37" t="s">
        <v>270</v>
      </c>
      <c r="C9023" s="37" t="n">
        <v>22</v>
      </c>
      <c r="D9023" s="37" t="n">
        <v>22</v>
      </c>
      <c r="E9023" s="37" t="n">
        <v>0</v>
      </c>
      <c r="F9023" s="37" t="n">
        <v>0</v>
      </c>
      <c r="G9023" s="37" t="n">
        <v>0</v>
      </c>
      <c r="H9023" s="37" t="n">
        <v>1</v>
      </c>
      <c r="I9023" s="37" t="n">
        <v>10</v>
      </c>
      <c r="J9023" s="40" t="n">
        <f aca="false">IF(C9023=0,"",D9023/C9023)</f>
        <v>1</v>
      </c>
    </row>
    <row r="9024" customFormat="false" ht="15" hidden="false" customHeight="false" outlineLevel="0" collapsed="false">
      <c r="A9024" s="37" t="s">
        <v>1556</v>
      </c>
      <c r="B9024" s="37" t="s">
        <v>271</v>
      </c>
      <c r="C9024" s="37" t="n">
        <v>22</v>
      </c>
      <c r="D9024" s="37" t="n">
        <v>22</v>
      </c>
      <c r="E9024" s="37" t="n">
        <v>1</v>
      </c>
      <c r="F9024" s="37" t="n">
        <v>0</v>
      </c>
      <c r="G9024" s="37" t="n">
        <v>0</v>
      </c>
      <c r="H9024" s="37" t="n">
        <v>1</v>
      </c>
      <c r="I9024" s="37" t="n">
        <v>7</v>
      </c>
      <c r="J9024" s="40" t="n">
        <f aca="false">IF(C9024=0,"",D9024/C9024)</f>
        <v>1</v>
      </c>
    </row>
    <row r="9025" customFormat="false" ht="15" hidden="false" customHeight="false" outlineLevel="0" collapsed="false">
      <c r="A9025" s="37" t="s">
        <v>1556</v>
      </c>
      <c r="B9025" s="37" t="s">
        <v>272</v>
      </c>
      <c r="C9025" s="37" t="n">
        <v>22</v>
      </c>
      <c r="D9025" s="37" t="n">
        <v>21</v>
      </c>
      <c r="E9025" s="37" t="n">
        <v>0</v>
      </c>
      <c r="F9025" s="37" t="n">
        <v>0</v>
      </c>
      <c r="G9025" s="37" t="n">
        <v>0</v>
      </c>
      <c r="H9025" s="37" t="n">
        <v>1</v>
      </c>
      <c r="I9025" s="37" t="n">
        <v>9</v>
      </c>
      <c r="J9025" s="40" t="n">
        <f aca="false">IF(C9025=0,"",D9025/C9025)</f>
        <v>0.954545454545455</v>
      </c>
    </row>
    <row r="9026" customFormat="false" ht="15" hidden="false" customHeight="false" outlineLevel="0" collapsed="false">
      <c r="A9026" s="37" t="s">
        <v>1556</v>
      </c>
      <c r="B9026" s="37" t="s">
        <v>273</v>
      </c>
      <c r="C9026" s="37" t="n">
        <v>22</v>
      </c>
      <c r="D9026" s="37" t="n">
        <v>21</v>
      </c>
      <c r="E9026" s="37" t="n">
        <v>0</v>
      </c>
      <c r="F9026" s="37" t="n">
        <v>1</v>
      </c>
      <c r="G9026" s="37" t="n">
        <v>0</v>
      </c>
      <c r="H9026" s="37" t="n">
        <v>3</v>
      </c>
      <c r="I9026" s="37" t="n">
        <v>4</v>
      </c>
      <c r="J9026" s="40" t="n">
        <f aca="false">IF(C9026=0,"",D9026/C9026)</f>
        <v>0.954545454545455</v>
      </c>
    </row>
    <row r="9027" customFormat="false" ht="15" hidden="false" customHeight="false" outlineLevel="0" collapsed="false">
      <c r="A9027" s="37" t="s">
        <v>1556</v>
      </c>
      <c r="B9027" s="37" t="s">
        <v>274</v>
      </c>
      <c r="C9027" s="37" t="n">
        <v>22</v>
      </c>
      <c r="D9027" s="37" t="n">
        <v>22</v>
      </c>
      <c r="E9027" s="37" t="n">
        <v>0</v>
      </c>
      <c r="F9027" s="37" t="n">
        <v>2</v>
      </c>
      <c r="G9027" s="37" t="n">
        <v>0</v>
      </c>
      <c r="H9027" s="37" t="n">
        <v>0</v>
      </c>
      <c r="I9027" s="37" t="n">
        <v>13</v>
      </c>
      <c r="J9027" s="40" t="n">
        <f aca="false">IF(C9027=0,"",D9027/C9027)</f>
        <v>1</v>
      </c>
    </row>
    <row r="9028" customFormat="false" ht="15" hidden="false" customHeight="false" outlineLevel="0" collapsed="false">
      <c r="A9028" s="37" t="s">
        <v>1556</v>
      </c>
      <c r="B9028" s="37" t="s">
        <v>275</v>
      </c>
      <c r="C9028" s="37" t="n">
        <v>22</v>
      </c>
      <c r="D9028" s="37" t="n">
        <v>19</v>
      </c>
      <c r="E9028" s="37" t="n">
        <v>1</v>
      </c>
      <c r="F9028" s="37" t="n">
        <v>1</v>
      </c>
      <c r="G9028" s="37" t="n">
        <v>0</v>
      </c>
      <c r="H9028" s="37" t="n">
        <v>3</v>
      </c>
      <c r="I9028" s="37" t="n">
        <v>12</v>
      </c>
      <c r="J9028" s="40" t="n">
        <f aca="false">IF(C9028=0,"",D9028/C9028)</f>
        <v>0.863636363636364</v>
      </c>
    </row>
    <row r="9029" customFormat="false" ht="15" hidden="false" customHeight="false" outlineLevel="0" collapsed="false">
      <c r="A9029" s="37" t="s">
        <v>1556</v>
      </c>
      <c r="B9029" s="37" t="s">
        <v>276</v>
      </c>
      <c r="C9029" s="37" t="n">
        <v>22</v>
      </c>
      <c r="D9029" s="37" t="n">
        <v>21</v>
      </c>
      <c r="E9029" s="37" t="n">
        <v>0</v>
      </c>
      <c r="F9029" s="37" t="n">
        <v>1</v>
      </c>
      <c r="G9029" s="37" t="n">
        <v>0</v>
      </c>
      <c r="H9029" s="37" t="n">
        <v>2</v>
      </c>
      <c r="I9029" s="37" t="n">
        <v>10</v>
      </c>
      <c r="J9029" s="40" t="n">
        <f aca="false">IF(C9029=0,"",D9029/C9029)</f>
        <v>0.954545454545455</v>
      </c>
    </row>
    <row r="9030" customFormat="false" ht="15" hidden="false" customHeight="false" outlineLevel="0" collapsed="false">
      <c r="A9030" s="37" t="s">
        <v>1556</v>
      </c>
      <c r="B9030" s="37" t="s">
        <v>277</v>
      </c>
      <c r="C9030" s="37" t="n">
        <v>22</v>
      </c>
      <c r="D9030" s="37" t="n">
        <v>22</v>
      </c>
      <c r="E9030" s="37" t="n">
        <v>4</v>
      </c>
      <c r="F9030" s="37" t="n">
        <v>1</v>
      </c>
      <c r="G9030" s="37" t="n">
        <v>0</v>
      </c>
      <c r="H9030" s="37" t="n">
        <v>1</v>
      </c>
      <c r="I9030" s="37" t="n">
        <v>24</v>
      </c>
      <c r="J9030" s="40" t="n">
        <f aca="false">IF(C9030=0,"",D9030/C9030)</f>
        <v>1</v>
      </c>
    </row>
    <row r="9031" customFormat="false" ht="15" hidden="false" customHeight="false" outlineLevel="0" collapsed="false">
      <c r="A9031" s="37" t="s">
        <v>1556</v>
      </c>
      <c r="B9031" s="37" t="s">
        <v>278</v>
      </c>
      <c r="C9031" s="37" t="n">
        <v>22</v>
      </c>
      <c r="D9031" s="37" t="n">
        <v>20</v>
      </c>
      <c r="E9031" s="37" t="n">
        <v>0</v>
      </c>
      <c r="F9031" s="37" t="n">
        <v>1</v>
      </c>
      <c r="G9031" s="37" t="n">
        <v>0</v>
      </c>
      <c r="H9031" s="37" t="n">
        <v>2</v>
      </c>
      <c r="I9031" s="37" t="n">
        <v>10</v>
      </c>
      <c r="J9031" s="40" t="n">
        <f aca="false">IF(C9031=0,"",D9031/C9031)</f>
        <v>0.909090909090909</v>
      </c>
    </row>
    <row r="9032" customFormat="false" ht="15" hidden="false" customHeight="false" outlineLevel="0" collapsed="false">
      <c r="A9032" s="37" t="s">
        <v>1556</v>
      </c>
      <c r="B9032" s="37" t="s">
        <v>279</v>
      </c>
      <c r="C9032" s="37" t="n">
        <v>22</v>
      </c>
      <c r="D9032" s="37" t="n">
        <v>20</v>
      </c>
      <c r="E9032" s="37" t="n">
        <v>1</v>
      </c>
      <c r="F9032" s="37" t="n">
        <v>1</v>
      </c>
      <c r="G9032" s="37" t="n">
        <v>1</v>
      </c>
      <c r="H9032" s="37" t="n">
        <v>0</v>
      </c>
      <c r="I9032" s="37" t="n">
        <v>7</v>
      </c>
      <c r="J9032" s="40" t="n">
        <f aca="false">IF(C9032=0,"",D9032/C9032)</f>
        <v>0.909090909090909</v>
      </c>
    </row>
    <row r="9033" customFormat="false" ht="15" hidden="false" customHeight="false" outlineLevel="0" collapsed="false">
      <c r="A9033" s="37" t="s">
        <v>1556</v>
      </c>
      <c r="B9033" s="37" t="s">
        <v>280</v>
      </c>
      <c r="C9033" s="37" t="n">
        <v>22</v>
      </c>
      <c r="D9033" s="37" t="n">
        <v>21</v>
      </c>
      <c r="E9033" s="37" t="n">
        <v>0</v>
      </c>
      <c r="F9033" s="37" t="n">
        <v>0</v>
      </c>
      <c r="G9033" s="37" t="n">
        <v>0</v>
      </c>
      <c r="H9033" s="37" t="n">
        <v>2</v>
      </c>
      <c r="I9033" s="37" t="n">
        <v>24</v>
      </c>
      <c r="J9033" s="40" t="n">
        <f aca="false">IF(C9033=0,"",D9033/C9033)</f>
        <v>0.954545454545455</v>
      </c>
    </row>
    <row r="9034" customFormat="false" ht="15" hidden="false" customHeight="false" outlineLevel="0" collapsed="false">
      <c r="A9034" s="37" t="s">
        <v>1556</v>
      </c>
      <c r="B9034" s="37" t="s">
        <v>281</v>
      </c>
      <c r="C9034" s="37" t="n">
        <v>22</v>
      </c>
      <c r="D9034" s="37" t="n">
        <v>20</v>
      </c>
      <c r="E9034" s="37" t="n">
        <v>0</v>
      </c>
      <c r="F9034" s="37" t="n">
        <v>1</v>
      </c>
      <c r="G9034" s="37" t="n">
        <v>0</v>
      </c>
      <c r="H9034" s="37" t="n">
        <v>1</v>
      </c>
      <c r="I9034" s="37" t="n">
        <v>10</v>
      </c>
      <c r="J9034" s="40" t="n">
        <f aca="false">IF(C9034=0,"",D9034/C9034)</f>
        <v>0.909090909090909</v>
      </c>
    </row>
    <row r="9035" customFormat="false" ht="15" hidden="false" customHeight="false" outlineLevel="0" collapsed="false">
      <c r="A9035" s="37" t="s">
        <v>1557</v>
      </c>
      <c r="B9035" s="37" t="s">
        <v>270</v>
      </c>
      <c r="C9035" s="37" t="n">
        <v>22</v>
      </c>
      <c r="D9035" s="37" t="n">
        <v>21</v>
      </c>
      <c r="E9035" s="37" t="n">
        <v>0</v>
      </c>
      <c r="F9035" s="37" t="n">
        <v>0</v>
      </c>
      <c r="G9035" s="37" t="n">
        <v>1</v>
      </c>
      <c r="H9035" s="37" t="n">
        <v>2</v>
      </c>
      <c r="I9035" s="37" t="n">
        <v>0</v>
      </c>
      <c r="J9035" s="40" t="n">
        <f aca="false">IF(C9035=0,"",D9035/C9035)</f>
        <v>0.954545454545455</v>
      </c>
    </row>
    <row r="9036" customFormat="false" ht="15" hidden="false" customHeight="false" outlineLevel="0" collapsed="false">
      <c r="A9036" s="37" t="s">
        <v>1557</v>
      </c>
      <c r="B9036" s="37" t="s">
        <v>271</v>
      </c>
      <c r="C9036" s="37" t="n">
        <v>22</v>
      </c>
      <c r="D9036" s="37" t="n">
        <v>20</v>
      </c>
      <c r="E9036" s="37" t="n">
        <v>0</v>
      </c>
      <c r="F9036" s="37" t="n">
        <v>0</v>
      </c>
      <c r="G9036" s="37" t="n">
        <v>0</v>
      </c>
      <c r="H9036" s="37" t="n">
        <v>2</v>
      </c>
      <c r="I9036" s="37" t="n">
        <v>7</v>
      </c>
      <c r="J9036" s="40" t="n">
        <f aca="false">IF(C9036=0,"",D9036/C9036)</f>
        <v>0.909090909090909</v>
      </c>
    </row>
    <row r="9037" customFormat="false" ht="15" hidden="false" customHeight="false" outlineLevel="0" collapsed="false">
      <c r="A9037" s="37" t="s">
        <v>1557</v>
      </c>
      <c r="B9037" s="37" t="s">
        <v>272</v>
      </c>
      <c r="C9037" s="37" t="n">
        <v>22</v>
      </c>
      <c r="D9037" s="37" t="n">
        <v>20</v>
      </c>
      <c r="E9037" s="37" t="n">
        <v>2</v>
      </c>
      <c r="F9037" s="37" t="n">
        <v>2</v>
      </c>
      <c r="G9037" s="37" t="n">
        <v>1</v>
      </c>
      <c r="H9037" s="37" t="n">
        <v>4</v>
      </c>
      <c r="I9037" s="37" t="n">
        <v>0</v>
      </c>
      <c r="J9037" s="40" t="n">
        <f aca="false">IF(C9037=0,"",D9037/C9037)</f>
        <v>0.909090909090909</v>
      </c>
    </row>
    <row r="9038" customFormat="false" ht="15" hidden="false" customHeight="false" outlineLevel="0" collapsed="false">
      <c r="A9038" s="37" t="s">
        <v>1557</v>
      </c>
      <c r="B9038" s="37" t="s">
        <v>273</v>
      </c>
      <c r="C9038" s="37" t="n">
        <v>22</v>
      </c>
      <c r="D9038" s="37" t="n">
        <v>21</v>
      </c>
      <c r="E9038" s="37" t="n">
        <v>1</v>
      </c>
      <c r="F9038" s="37" t="n">
        <v>0</v>
      </c>
      <c r="G9038" s="37" t="n">
        <v>0</v>
      </c>
      <c r="H9038" s="37" t="n">
        <v>1</v>
      </c>
      <c r="I9038" s="37" t="n">
        <v>1</v>
      </c>
      <c r="J9038" s="40" t="n">
        <f aca="false">IF(C9038=0,"",D9038/C9038)</f>
        <v>0.954545454545455</v>
      </c>
    </row>
    <row r="9039" customFormat="false" ht="15" hidden="false" customHeight="false" outlineLevel="0" collapsed="false">
      <c r="A9039" s="37" t="s">
        <v>1557</v>
      </c>
      <c r="B9039" s="37" t="s">
        <v>274</v>
      </c>
      <c r="C9039" s="37" t="n">
        <v>22</v>
      </c>
      <c r="D9039" s="37" t="n">
        <v>20</v>
      </c>
      <c r="E9039" s="37" t="n">
        <v>0</v>
      </c>
      <c r="F9039" s="37" t="n">
        <v>1</v>
      </c>
      <c r="G9039" s="37" t="n">
        <v>0</v>
      </c>
      <c r="H9039" s="37" t="n">
        <v>3</v>
      </c>
      <c r="I9039" s="37" t="n">
        <v>2</v>
      </c>
      <c r="J9039" s="40" t="n">
        <f aca="false">IF(C9039=0,"",D9039/C9039)</f>
        <v>0.909090909090909</v>
      </c>
    </row>
    <row r="9040" customFormat="false" ht="15" hidden="false" customHeight="false" outlineLevel="0" collapsed="false">
      <c r="A9040" s="37" t="s">
        <v>1557</v>
      </c>
      <c r="B9040" s="37" t="s">
        <v>275</v>
      </c>
      <c r="C9040" s="37" t="n">
        <v>22</v>
      </c>
      <c r="D9040" s="37" t="n">
        <v>22</v>
      </c>
      <c r="E9040" s="37" t="n">
        <v>0</v>
      </c>
      <c r="F9040" s="37" t="n">
        <v>0</v>
      </c>
      <c r="G9040" s="37" t="n">
        <v>1</v>
      </c>
      <c r="H9040" s="37" t="n">
        <v>2</v>
      </c>
      <c r="I9040" s="37" t="n">
        <v>2</v>
      </c>
      <c r="J9040" s="40" t="n">
        <f aca="false">IF(C9040=0,"",D9040/C9040)</f>
        <v>1</v>
      </c>
    </row>
    <row r="9041" customFormat="false" ht="15" hidden="false" customHeight="false" outlineLevel="0" collapsed="false">
      <c r="A9041" s="37" t="s">
        <v>1557</v>
      </c>
      <c r="B9041" s="37" t="s">
        <v>276</v>
      </c>
      <c r="C9041" s="37" t="n">
        <v>22</v>
      </c>
      <c r="D9041" s="37" t="n">
        <v>21</v>
      </c>
      <c r="E9041" s="37" t="n">
        <v>2</v>
      </c>
      <c r="F9041" s="37" t="n">
        <v>1</v>
      </c>
      <c r="G9041" s="37" t="n">
        <v>0</v>
      </c>
      <c r="H9041" s="37" t="n">
        <v>1</v>
      </c>
      <c r="I9041" s="37" t="n">
        <v>2</v>
      </c>
      <c r="J9041" s="40" t="n">
        <f aca="false">IF(C9041=0,"",D9041/C9041)</f>
        <v>0.954545454545455</v>
      </c>
    </row>
    <row r="9042" customFormat="false" ht="15" hidden="false" customHeight="false" outlineLevel="0" collapsed="false">
      <c r="A9042" s="37" t="s">
        <v>1557</v>
      </c>
      <c r="B9042" s="37" t="s">
        <v>277</v>
      </c>
      <c r="C9042" s="37" t="n">
        <v>22</v>
      </c>
      <c r="D9042" s="37" t="n">
        <v>19</v>
      </c>
      <c r="E9042" s="37" t="n">
        <v>1</v>
      </c>
      <c r="F9042" s="37" t="n">
        <v>1</v>
      </c>
      <c r="G9042" s="37" t="n">
        <v>0</v>
      </c>
      <c r="H9042" s="37" t="n">
        <v>0</v>
      </c>
      <c r="I9042" s="37" t="n">
        <v>1</v>
      </c>
      <c r="J9042" s="40" t="n">
        <f aca="false">IF(C9042=0,"",D9042/C9042)</f>
        <v>0.863636363636364</v>
      </c>
    </row>
    <row r="9043" customFormat="false" ht="15" hidden="false" customHeight="false" outlineLevel="0" collapsed="false">
      <c r="A9043" s="37" t="s">
        <v>1557</v>
      </c>
      <c r="B9043" s="37" t="s">
        <v>278</v>
      </c>
      <c r="C9043" s="37" t="n">
        <v>22</v>
      </c>
      <c r="D9043" s="37" t="n">
        <v>19</v>
      </c>
      <c r="E9043" s="37" t="n">
        <v>1</v>
      </c>
      <c r="F9043" s="37" t="n">
        <v>0</v>
      </c>
      <c r="G9043" s="37" t="n">
        <v>0</v>
      </c>
      <c r="H9043" s="37" t="n">
        <v>4</v>
      </c>
      <c r="I9043" s="37" t="n">
        <v>1</v>
      </c>
      <c r="J9043" s="40" t="n">
        <f aca="false">IF(C9043=0,"",D9043/C9043)</f>
        <v>0.863636363636364</v>
      </c>
    </row>
    <row r="9044" customFormat="false" ht="15" hidden="false" customHeight="false" outlineLevel="0" collapsed="false">
      <c r="A9044" s="37" t="s">
        <v>1557</v>
      </c>
      <c r="B9044" s="37" t="s">
        <v>279</v>
      </c>
      <c r="C9044" s="37" t="n">
        <v>22</v>
      </c>
      <c r="D9044" s="37" t="n">
        <v>21</v>
      </c>
      <c r="E9044" s="37" t="n">
        <v>1</v>
      </c>
      <c r="F9044" s="37" t="n">
        <v>0</v>
      </c>
      <c r="G9044" s="37" t="n">
        <v>2</v>
      </c>
      <c r="H9044" s="37" t="n">
        <v>1</v>
      </c>
      <c r="I9044" s="37" t="n">
        <v>0</v>
      </c>
      <c r="J9044" s="40" t="n">
        <f aca="false">IF(C9044=0,"",D9044/C9044)</f>
        <v>0.954545454545455</v>
      </c>
    </row>
    <row r="9045" customFormat="false" ht="15" hidden="false" customHeight="false" outlineLevel="0" collapsed="false">
      <c r="A9045" s="37" t="s">
        <v>1557</v>
      </c>
      <c r="B9045" s="37" t="s">
        <v>280</v>
      </c>
      <c r="C9045" s="37" t="n">
        <v>22</v>
      </c>
      <c r="D9045" s="37" t="n">
        <v>20</v>
      </c>
      <c r="E9045" s="37" t="n">
        <v>0</v>
      </c>
      <c r="F9045" s="37" t="n">
        <v>0</v>
      </c>
      <c r="G9045" s="37" t="n">
        <v>2</v>
      </c>
      <c r="H9045" s="37" t="n">
        <v>1</v>
      </c>
      <c r="I9045" s="37" t="n">
        <v>0</v>
      </c>
      <c r="J9045" s="40" t="n">
        <f aca="false">IF(C9045=0,"",D9045/C9045)</f>
        <v>0.909090909090909</v>
      </c>
    </row>
    <row r="9046" customFormat="false" ht="15" hidden="false" customHeight="false" outlineLevel="0" collapsed="false">
      <c r="A9046" s="37" t="s">
        <v>1557</v>
      </c>
      <c r="B9046" s="37" t="s">
        <v>281</v>
      </c>
      <c r="C9046" s="37" t="n">
        <v>22</v>
      </c>
      <c r="D9046" s="37" t="n">
        <v>20</v>
      </c>
      <c r="E9046" s="37" t="n">
        <v>0</v>
      </c>
      <c r="F9046" s="37" t="n">
        <v>0</v>
      </c>
      <c r="G9046" s="37" t="n">
        <v>0</v>
      </c>
      <c r="H9046" s="37" t="n">
        <v>2</v>
      </c>
      <c r="I9046" s="37" t="n">
        <v>0</v>
      </c>
      <c r="J9046" s="40" t="n">
        <f aca="false">IF(C9046=0,"",D9046/C9046)</f>
        <v>0.909090909090909</v>
      </c>
    </row>
    <row r="9047" customFormat="false" ht="15" hidden="false" customHeight="false" outlineLevel="0" collapsed="false">
      <c r="A9047" s="37" t="s">
        <v>1559</v>
      </c>
      <c r="B9047" s="37" t="s">
        <v>270</v>
      </c>
      <c r="C9047" s="37" t="n">
        <v>22</v>
      </c>
      <c r="D9047" s="37" t="n">
        <v>21</v>
      </c>
      <c r="E9047" s="37" t="n">
        <v>0</v>
      </c>
      <c r="F9047" s="37" t="n">
        <v>3</v>
      </c>
      <c r="G9047" s="37" t="n">
        <v>0</v>
      </c>
      <c r="H9047" s="37" t="n">
        <v>1</v>
      </c>
      <c r="I9047" s="37" t="n">
        <v>4</v>
      </c>
      <c r="J9047" s="40" t="n">
        <f aca="false">IF(C9047=0,"",D9047/C9047)</f>
        <v>0.954545454545455</v>
      </c>
    </row>
    <row r="9048" customFormat="false" ht="15" hidden="false" customHeight="false" outlineLevel="0" collapsed="false">
      <c r="A9048" s="37" t="s">
        <v>1559</v>
      </c>
      <c r="B9048" s="37" t="s">
        <v>271</v>
      </c>
      <c r="C9048" s="37" t="n">
        <v>22</v>
      </c>
      <c r="D9048" s="37" t="n">
        <v>20</v>
      </c>
      <c r="E9048" s="37" t="n">
        <v>1</v>
      </c>
      <c r="F9048" s="37" t="n">
        <v>0</v>
      </c>
      <c r="G9048" s="37" t="n">
        <v>0</v>
      </c>
      <c r="H9048" s="37" t="n">
        <v>0</v>
      </c>
      <c r="I9048" s="37" t="n">
        <v>1</v>
      </c>
      <c r="J9048" s="40" t="n">
        <f aca="false">IF(C9048=0,"",D9048/C9048)</f>
        <v>0.909090909090909</v>
      </c>
    </row>
    <row r="9049" customFormat="false" ht="15" hidden="false" customHeight="false" outlineLevel="0" collapsed="false">
      <c r="A9049" s="37" t="s">
        <v>1559</v>
      </c>
      <c r="B9049" s="37" t="s">
        <v>272</v>
      </c>
      <c r="C9049" s="37" t="n">
        <v>22</v>
      </c>
      <c r="D9049" s="37" t="n">
        <v>21</v>
      </c>
      <c r="E9049" s="37" t="n">
        <v>2</v>
      </c>
      <c r="F9049" s="37" t="n">
        <v>2</v>
      </c>
      <c r="G9049" s="37" t="n">
        <v>0</v>
      </c>
      <c r="H9049" s="37" t="n">
        <v>1</v>
      </c>
      <c r="I9049" s="37" t="n">
        <v>1</v>
      </c>
      <c r="J9049" s="40" t="n">
        <f aca="false">IF(C9049=0,"",D9049/C9049)</f>
        <v>0.954545454545455</v>
      </c>
    </row>
    <row r="9050" customFormat="false" ht="15" hidden="false" customHeight="false" outlineLevel="0" collapsed="false">
      <c r="A9050" s="37" t="s">
        <v>1559</v>
      </c>
      <c r="B9050" s="37" t="s">
        <v>273</v>
      </c>
      <c r="C9050" s="37" t="n">
        <v>22</v>
      </c>
      <c r="D9050" s="37" t="n">
        <v>22</v>
      </c>
      <c r="E9050" s="37" t="n">
        <v>1</v>
      </c>
      <c r="F9050" s="37" t="n">
        <v>2</v>
      </c>
      <c r="G9050" s="37" t="n">
        <v>0</v>
      </c>
      <c r="H9050" s="37" t="n">
        <v>2</v>
      </c>
      <c r="I9050" s="37" t="n">
        <v>6</v>
      </c>
      <c r="J9050" s="40" t="n">
        <f aca="false">IF(C9050=0,"",D9050/C9050)</f>
        <v>1</v>
      </c>
    </row>
    <row r="9051" customFormat="false" ht="15" hidden="false" customHeight="false" outlineLevel="0" collapsed="false">
      <c r="A9051" s="37" t="s">
        <v>1559</v>
      </c>
      <c r="B9051" s="37" t="s">
        <v>274</v>
      </c>
      <c r="C9051" s="37" t="n">
        <v>22</v>
      </c>
      <c r="D9051" s="37" t="n">
        <v>20</v>
      </c>
      <c r="E9051" s="37" t="n">
        <v>0</v>
      </c>
      <c r="F9051" s="37" t="n">
        <v>0</v>
      </c>
      <c r="G9051" s="37" t="n">
        <v>1</v>
      </c>
      <c r="H9051" s="37" t="n">
        <v>0</v>
      </c>
      <c r="I9051" s="37" t="n">
        <v>1</v>
      </c>
      <c r="J9051" s="40" t="n">
        <f aca="false">IF(C9051=0,"",D9051/C9051)</f>
        <v>0.909090909090909</v>
      </c>
    </row>
    <row r="9052" customFormat="false" ht="15" hidden="false" customHeight="false" outlineLevel="0" collapsed="false">
      <c r="A9052" s="37" t="s">
        <v>1559</v>
      </c>
      <c r="B9052" s="37" t="s">
        <v>275</v>
      </c>
      <c r="C9052" s="37" t="n">
        <v>22</v>
      </c>
      <c r="D9052" s="37" t="n">
        <v>17</v>
      </c>
      <c r="E9052" s="37" t="n">
        <v>2</v>
      </c>
      <c r="F9052" s="37" t="n">
        <v>1</v>
      </c>
      <c r="G9052" s="37" t="n">
        <v>0</v>
      </c>
      <c r="H9052" s="37" t="n">
        <v>2</v>
      </c>
      <c r="I9052" s="37" t="n">
        <v>4</v>
      </c>
      <c r="J9052" s="40" t="n">
        <f aca="false">IF(C9052=0,"",D9052/C9052)</f>
        <v>0.772727272727273</v>
      </c>
    </row>
    <row r="9053" customFormat="false" ht="15" hidden="false" customHeight="false" outlineLevel="0" collapsed="false">
      <c r="A9053" s="37" t="s">
        <v>1559</v>
      </c>
      <c r="B9053" s="37" t="s">
        <v>276</v>
      </c>
      <c r="C9053" s="37" t="n">
        <v>22</v>
      </c>
      <c r="D9053" s="37" t="n">
        <v>19</v>
      </c>
      <c r="E9053" s="37" t="n">
        <v>0</v>
      </c>
      <c r="F9053" s="37" t="n">
        <v>2</v>
      </c>
      <c r="G9053" s="37" t="n">
        <v>2</v>
      </c>
      <c r="H9053" s="37" t="n">
        <v>1</v>
      </c>
      <c r="I9053" s="37" t="n">
        <v>9</v>
      </c>
      <c r="J9053" s="40" t="n">
        <f aca="false">IF(C9053=0,"",D9053/C9053)</f>
        <v>0.863636363636364</v>
      </c>
    </row>
    <row r="9054" customFormat="false" ht="15" hidden="false" customHeight="false" outlineLevel="0" collapsed="false">
      <c r="A9054" s="37" t="s">
        <v>1559</v>
      </c>
      <c r="B9054" s="37" t="s">
        <v>277</v>
      </c>
      <c r="C9054" s="37" t="n">
        <v>22</v>
      </c>
      <c r="D9054" s="37" t="n">
        <v>20</v>
      </c>
      <c r="E9054" s="37" t="n">
        <v>1</v>
      </c>
      <c r="F9054" s="37" t="n">
        <v>0</v>
      </c>
      <c r="G9054" s="37" t="n">
        <v>0</v>
      </c>
      <c r="H9054" s="37" t="n">
        <v>3</v>
      </c>
      <c r="I9054" s="37" t="n">
        <v>0</v>
      </c>
      <c r="J9054" s="40" t="n">
        <f aca="false">IF(C9054=0,"",D9054/C9054)</f>
        <v>0.909090909090909</v>
      </c>
    </row>
    <row r="9055" customFormat="false" ht="15" hidden="false" customHeight="false" outlineLevel="0" collapsed="false">
      <c r="A9055" s="37" t="s">
        <v>1559</v>
      </c>
      <c r="B9055" s="37" t="s">
        <v>278</v>
      </c>
      <c r="C9055" s="37" t="n">
        <v>22</v>
      </c>
      <c r="D9055" s="37" t="n">
        <v>22</v>
      </c>
      <c r="E9055" s="37" t="n">
        <v>0</v>
      </c>
      <c r="F9055" s="37" t="n">
        <v>0</v>
      </c>
      <c r="G9055" s="37" t="n">
        <v>0</v>
      </c>
      <c r="H9055" s="37" t="n">
        <v>0</v>
      </c>
      <c r="I9055" s="37" t="n">
        <v>1</v>
      </c>
      <c r="J9055" s="40" t="n">
        <f aca="false">IF(C9055=0,"",D9055/C9055)</f>
        <v>1</v>
      </c>
    </row>
    <row r="9056" customFormat="false" ht="15" hidden="false" customHeight="false" outlineLevel="0" collapsed="false">
      <c r="A9056" s="37" t="s">
        <v>1559</v>
      </c>
      <c r="B9056" s="37" t="s">
        <v>279</v>
      </c>
      <c r="C9056" s="37" t="n">
        <v>22</v>
      </c>
      <c r="D9056" s="37" t="n">
        <v>22</v>
      </c>
      <c r="E9056" s="37" t="n">
        <v>1</v>
      </c>
      <c r="F9056" s="37" t="n">
        <v>3</v>
      </c>
      <c r="G9056" s="37" t="n">
        <v>0</v>
      </c>
      <c r="H9056" s="37" t="n">
        <v>1</v>
      </c>
      <c r="I9056" s="37" t="n">
        <v>2</v>
      </c>
      <c r="J9056" s="40" t="n">
        <f aca="false">IF(C9056=0,"",D9056/C9056)</f>
        <v>1</v>
      </c>
    </row>
    <row r="9057" customFormat="false" ht="15" hidden="false" customHeight="false" outlineLevel="0" collapsed="false">
      <c r="A9057" s="37" t="s">
        <v>1559</v>
      </c>
      <c r="B9057" s="37" t="s">
        <v>280</v>
      </c>
      <c r="C9057" s="37" t="n">
        <v>22</v>
      </c>
      <c r="D9057" s="37" t="n">
        <v>20</v>
      </c>
      <c r="E9057" s="37" t="n">
        <v>0</v>
      </c>
      <c r="F9057" s="37" t="n">
        <v>0</v>
      </c>
      <c r="G9057" s="37" t="n">
        <v>0</v>
      </c>
      <c r="H9057" s="37" t="n">
        <v>2</v>
      </c>
      <c r="I9057" s="37" t="n">
        <v>7</v>
      </c>
      <c r="J9057" s="40" t="n">
        <f aca="false">IF(C9057=0,"",D9057/C9057)</f>
        <v>0.909090909090909</v>
      </c>
    </row>
    <row r="9058" customFormat="false" ht="15" hidden="false" customHeight="false" outlineLevel="0" collapsed="false">
      <c r="A9058" s="37" t="s">
        <v>1559</v>
      </c>
      <c r="B9058" s="37" t="s">
        <v>281</v>
      </c>
      <c r="C9058" s="37" t="n">
        <v>22</v>
      </c>
      <c r="D9058" s="37" t="n">
        <v>21</v>
      </c>
      <c r="E9058" s="37" t="n">
        <v>1</v>
      </c>
      <c r="F9058" s="37" t="n">
        <v>1</v>
      </c>
      <c r="G9058" s="37" t="n">
        <v>0</v>
      </c>
      <c r="H9058" s="37" t="n">
        <v>0</v>
      </c>
      <c r="I9058" s="37" t="n">
        <v>0</v>
      </c>
      <c r="J9058" s="40" t="n">
        <f aca="false">IF(C9058=0,"",D9058/C9058)</f>
        <v>0.954545454545455</v>
      </c>
    </row>
    <row r="9059" customFormat="false" ht="15" hidden="false" customHeight="false" outlineLevel="0" collapsed="false">
      <c r="A9059" s="37" t="s">
        <v>544</v>
      </c>
      <c r="B9059" s="37" t="s">
        <v>270</v>
      </c>
      <c r="C9059" s="37" t="n">
        <v>22</v>
      </c>
      <c r="D9059" s="37" t="n">
        <v>20</v>
      </c>
      <c r="E9059" s="37" t="n">
        <v>1</v>
      </c>
      <c r="F9059" s="37" t="n">
        <v>0</v>
      </c>
      <c r="G9059" s="37" t="n">
        <v>0</v>
      </c>
      <c r="H9059" s="37" t="n">
        <v>4</v>
      </c>
      <c r="I9059" s="37" t="n">
        <v>3</v>
      </c>
      <c r="J9059" s="40" t="n">
        <f aca="false">IF(C9059=0,"",D9059/C9059)</f>
        <v>0.909090909090909</v>
      </c>
    </row>
    <row r="9060" customFormat="false" ht="15" hidden="false" customHeight="false" outlineLevel="0" collapsed="false">
      <c r="A9060" s="37" t="s">
        <v>544</v>
      </c>
      <c r="B9060" s="37" t="s">
        <v>271</v>
      </c>
      <c r="C9060" s="37" t="n">
        <v>22</v>
      </c>
      <c r="D9060" s="37" t="n">
        <v>22</v>
      </c>
      <c r="E9060" s="37" t="n">
        <v>0</v>
      </c>
      <c r="F9060" s="37" t="n">
        <v>1</v>
      </c>
      <c r="G9060" s="37" t="n">
        <v>0</v>
      </c>
      <c r="H9060" s="37" t="n">
        <v>0</v>
      </c>
      <c r="I9060" s="37" t="n">
        <v>4</v>
      </c>
      <c r="J9060" s="40" t="n">
        <f aca="false">IF(C9060=0,"",D9060/C9060)</f>
        <v>1</v>
      </c>
    </row>
    <row r="9061" customFormat="false" ht="15" hidden="false" customHeight="false" outlineLevel="0" collapsed="false">
      <c r="A9061" s="37" t="s">
        <v>544</v>
      </c>
      <c r="B9061" s="37" t="s">
        <v>272</v>
      </c>
      <c r="C9061" s="37" t="n">
        <v>22</v>
      </c>
      <c r="D9061" s="37" t="n">
        <v>20</v>
      </c>
      <c r="E9061" s="37" t="n">
        <v>0</v>
      </c>
      <c r="F9061" s="37" t="n">
        <v>0</v>
      </c>
      <c r="G9061" s="37" t="n">
        <v>0</v>
      </c>
      <c r="H9061" s="37" t="n">
        <v>1</v>
      </c>
      <c r="I9061" s="37" t="n">
        <v>0</v>
      </c>
      <c r="J9061" s="40" t="n">
        <f aca="false">IF(C9061=0,"",D9061/C9061)</f>
        <v>0.909090909090909</v>
      </c>
    </row>
    <row r="9062" customFormat="false" ht="15" hidden="false" customHeight="false" outlineLevel="0" collapsed="false">
      <c r="A9062" s="37" t="s">
        <v>544</v>
      </c>
      <c r="B9062" s="37" t="s">
        <v>273</v>
      </c>
      <c r="C9062" s="37" t="n">
        <v>22</v>
      </c>
      <c r="D9062" s="37" t="n">
        <v>21</v>
      </c>
      <c r="E9062" s="37" t="n">
        <v>0</v>
      </c>
      <c r="F9062" s="37" t="n">
        <v>0</v>
      </c>
      <c r="G9062" s="37" t="n">
        <v>0</v>
      </c>
      <c r="H9062" s="37" t="n">
        <v>1</v>
      </c>
      <c r="I9062" s="37" t="n">
        <v>2</v>
      </c>
      <c r="J9062" s="40" t="n">
        <f aca="false">IF(C9062=0,"",D9062/C9062)</f>
        <v>0.954545454545455</v>
      </c>
    </row>
    <row r="9063" customFormat="false" ht="15" hidden="false" customHeight="false" outlineLevel="0" collapsed="false">
      <c r="A9063" s="37" t="s">
        <v>544</v>
      </c>
      <c r="B9063" s="37" t="s">
        <v>274</v>
      </c>
      <c r="C9063" s="37" t="n">
        <v>22</v>
      </c>
      <c r="D9063" s="37" t="n">
        <v>21</v>
      </c>
      <c r="E9063" s="37" t="n">
        <v>1</v>
      </c>
      <c r="F9063" s="37" t="n">
        <v>2</v>
      </c>
      <c r="G9063" s="37" t="n">
        <v>0</v>
      </c>
      <c r="H9063" s="37" t="n">
        <v>1</v>
      </c>
      <c r="I9063" s="37" t="n">
        <v>4</v>
      </c>
      <c r="J9063" s="40" t="n">
        <f aca="false">IF(C9063=0,"",D9063/C9063)</f>
        <v>0.954545454545455</v>
      </c>
    </row>
    <row r="9064" customFormat="false" ht="15" hidden="false" customHeight="false" outlineLevel="0" collapsed="false">
      <c r="A9064" s="37" t="s">
        <v>544</v>
      </c>
      <c r="B9064" s="37" t="s">
        <v>275</v>
      </c>
      <c r="C9064" s="37" t="n">
        <v>22</v>
      </c>
      <c r="D9064" s="37" t="n">
        <v>21</v>
      </c>
      <c r="E9064" s="37" t="n">
        <v>1</v>
      </c>
      <c r="F9064" s="37" t="n">
        <v>1</v>
      </c>
      <c r="G9064" s="37" t="n">
        <v>0</v>
      </c>
      <c r="H9064" s="37" t="n">
        <v>3</v>
      </c>
      <c r="I9064" s="37" t="n">
        <v>0</v>
      </c>
      <c r="J9064" s="40" t="n">
        <f aca="false">IF(C9064=0,"",D9064/C9064)</f>
        <v>0.954545454545455</v>
      </c>
    </row>
    <row r="9065" customFormat="false" ht="15" hidden="false" customHeight="false" outlineLevel="0" collapsed="false">
      <c r="A9065" s="37" t="s">
        <v>544</v>
      </c>
      <c r="B9065" s="37" t="s">
        <v>276</v>
      </c>
      <c r="C9065" s="37" t="n">
        <v>22</v>
      </c>
      <c r="D9065" s="37" t="n">
        <v>22</v>
      </c>
      <c r="E9065" s="37" t="n">
        <v>0</v>
      </c>
      <c r="F9065" s="37" t="n">
        <v>0</v>
      </c>
      <c r="G9065" s="37" t="n">
        <v>1</v>
      </c>
      <c r="H9065" s="37" t="n">
        <v>4</v>
      </c>
      <c r="I9065" s="37" t="n">
        <v>0</v>
      </c>
      <c r="J9065" s="40" t="n">
        <f aca="false">IF(C9065=0,"",D9065/C9065)</f>
        <v>1</v>
      </c>
    </row>
    <row r="9066" customFormat="false" ht="15" hidden="false" customHeight="false" outlineLevel="0" collapsed="false">
      <c r="A9066" s="37" t="s">
        <v>544</v>
      </c>
      <c r="B9066" s="37" t="s">
        <v>277</v>
      </c>
      <c r="C9066" s="37" t="n">
        <v>22</v>
      </c>
      <c r="D9066" s="37" t="n">
        <v>21</v>
      </c>
      <c r="E9066" s="37" t="n">
        <v>2</v>
      </c>
      <c r="F9066" s="37" t="n">
        <v>0</v>
      </c>
      <c r="G9066" s="37" t="n">
        <v>1</v>
      </c>
      <c r="H9066" s="37" t="n">
        <v>2</v>
      </c>
      <c r="I9066" s="37" t="n">
        <v>4</v>
      </c>
      <c r="J9066" s="40" t="n">
        <f aca="false">IF(C9066=0,"",D9066/C9066)</f>
        <v>0.954545454545455</v>
      </c>
    </row>
    <row r="9067" customFormat="false" ht="15" hidden="false" customHeight="false" outlineLevel="0" collapsed="false">
      <c r="A9067" s="37" t="s">
        <v>544</v>
      </c>
      <c r="B9067" s="37" t="s">
        <v>278</v>
      </c>
      <c r="C9067" s="37" t="n">
        <v>22</v>
      </c>
      <c r="D9067" s="37" t="n">
        <v>21</v>
      </c>
      <c r="E9067" s="37" t="n">
        <v>0</v>
      </c>
      <c r="F9067" s="37" t="n">
        <v>1</v>
      </c>
      <c r="G9067" s="37" t="n">
        <v>1</v>
      </c>
      <c r="H9067" s="37" t="n">
        <v>0</v>
      </c>
      <c r="I9067" s="37" t="n">
        <v>0</v>
      </c>
      <c r="J9067" s="40" t="n">
        <f aca="false">IF(C9067=0,"",D9067/C9067)</f>
        <v>0.954545454545455</v>
      </c>
    </row>
    <row r="9068" customFormat="false" ht="15" hidden="false" customHeight="false" outlineLevel="0" collapsed="false">
      <c r="A9068" s="37" t="s">
        <v>544</v>
      </c>
      <c r="B9068" s="37" t="s">
        <v>279</v>
      </c>
      <c r="C9068" s="37" t="n">
        <v>22</v>
      </c>
      <c r="D9068" s="37" t="n">
        <v>20</v>
      </c>
      <c r="E9068" s="37" t="n">
        <v>0</v>
      </c>
      <c r="F9068" s="37" t="n">
        <v>1</v>
      </c>
      <c r="G9068" s="37" t="n">
        <v>0</v>
      </c>
      <c r="H9068" s="37" t="n">
        <v>1</v>
      </c>
      <c r="I9068" s="37" t="n">
        <v>1</v>
      </c>
      <c r="J9068" s="40" t="n">
        <f aca="false">IF(C9068=0,"",D9068/C9068)</f>
        <v>0.909090909090909</v>
      </c>
    </row>
    <row r="9069" customFormat="false" ht="15" hidden="false" customHeight="false" outlineLevel="0" collapsed="false">
      <c r="A9069" s="37" t="s">
        <v>544</v>
      </c>
      <c r="B9069" s="37" t="s">
        <v>280</v>
      </c>
      <c r="C9069" s="37" t="n">
        <v>22</v>
      </c>
      <c r="D9069" s="37" t="n">
        <v>21</v>
      </c>
      <c r="E9069" s="37" t="n">
        <v>0</v>
      </c>
      <c r="F9069" s="37" t="n">
        <v>0</v>
      </c>
      <c r="G9069" s="37" t="n">
        <v>1</v>
      </c>
      <c r="H9069" s="37" t="n">
        <v>0</v>
      </c>
      <c r="I9069" s="37" t="n">
        <v>1</v>
      </c>
      <c r="J9069" s="40" t="n">
        <f aca="false">IF(C9069=0,"",D9069/C9069)</f>
        <v>0.954545454545455</v>
      </c>
    </row>
    <row r="9070" customFormat="false" ht="15" hidden="false" customHeight="false" outlineLevel="0" collapsed="false">
      <c r="A9070" s="37" t="s">
        <v>544</v>
      </c>
      <c r="B9070" s="37" t="s">
        <v>281</v>
      </c>
      <c r="C9070" s="37" t="n">
        <v>22</v>
      </c>
      <c r="D9070" s="37" t="n">
        <v>19</v>
      </c>
      <c r="E9070" s="37" t="n">
        <v>1</v>
      </c>
      <c r="F9070" s="37" t="n">
        <v>1</v>
      </c>
      <c r="G9070" s="37" t="n">
        <v>0</v>
      </c>
      <c r="H9070" s="37" t="n">
        <v>0</v>
      </c>
      <c r="I9070" s="37" t="n">
        <v>1</v>
      </c>
      <c r="J9070" s="40" t="n">
        <f aca="false">IF(C9070=0,"",D9070/C9070)</f>
        <v>0.863636363636364</v>
      </c>
    </row>
    <row r="9071" customFormat="false" ht="15" hidden="false" customHeight="false" outlineLevel="0" collapsed="false">
      <c r="A9071" s="37" t="s">
        <v>564</v>
      </c>
      <c r="B9071" s="37" t="s">
        <v>270</v>
      </c>
      <c r="C9071" s="37" t="n">
        <v>22</v>
      </c>
      <c r="D9071" s="37" t="n">
        <v>22</v>
      </c>
      <c r="E9071" s="37" t="n">
        <v>0</v>
      </c>
      <c r="F9071" s="37" t="n">
        <v>1</v>
      </c>
      <c r="G9071" s="37" t="n">
        <v>0</v>
      </c>
      <c r="H9071" s="37" t="n">
        <v>1</v>
      </c>
      <c r="I9071" s="37" t="n">
        <v>1</v>
      </c>
      <c r="J9071" s="40" t="n">
        <f aca="false">IF(C9071=0,"",D9071/C9071)</f>
        <v>1</v>
      </c>
    </row>
    <row r="9072" customFormat="false" ht="15" hidden="false" customHeight="false" outlineLevel="0" collapsed="false">
      <c r="A9072" s="37" t="s">
        <v>564</v>
      </c>
      <c r="B9072" s="37" t="s">
        <v>271</v>
      </c>
      <c r="C9072" s="37" t="n">
        <v>22</v>
      </c>
      <c r="D9072" s="37" t="n">
        <v>21</v>
      </c>
      <c r="E9072" s="37" t="n">
        <v>0</v>
      </c>
      <c r="F9072" s="37" t="n">
        <v>0</v>
      </c>
      <c r="G9072" s="37" t="n">
        <v>0</v>
      </c>
      <c r="H9072" s="37" t="n">
        <v>0</v>
      </c>
      <c r="I9072" s="37" t="n">
        <v>7</v>
      </c>
      <c r="J9072" s="40" t="n">
        <f aca="false">IF(C9072=0,"",D9072/C9072)</f>
        <v>0.954545454545455</v>
      </c>
    </row>
    <row r="9073" customFormat="false" ht="15" hidden="false" customHeight="false" outlineLevel="0" collapsed="false">
      <c r="A9073" s="37" t="s">
        <v>564</v>
      </c>
      <c r="B9073" s="37" t="s">
        <v>272</v>
      </c>
      <c r="C9073" s="37" t="n">
        <v>22</v>
      </c>
      <c r="D9073" s="37" t="n">
        <v>21</v>
      </c>
      <c r="E9073" s="37" t="n">
        <v>0</v>
      </c>
      <c r="F9073" s="37" t="n">
        <v>1</v>
      </c>
      <c r="G9073" s="37" t="n">
        <v>0</v>
      </c>
      <c r="H9073" s="37" t="n">
        <v>3</v>
      </c>
      <c r="I9073" s="37" t="n">
        <v>7</v>
      </c>
      <c r="J9073" s="40" t="n">
        <f aca="false">IF(C9073=0,"",D9073/C9073)</f>
        <v>0.954545454545455</v>
      </c>
    </row>
    <row r="9074" customFormat="false" ht="15" hidden="false" customHeight="false" outlineLevel="0" collapsed="false">
      <c r="A9074" s="37" t="s">
        <v>564</v>
      </c>
      <c r="B9074" s="37" t="s">
        <v>273</v>
      </c>
      <c r="C9074" s="37" t="n">
        <v>22</v>
      </c>
      <c r="D9074" s="37" t="n">
        <v>19</v>
      </c>
      <c r="E9074" s="37" t="n">
        <v>0</v>
      </c>
      <c r="F9074" s="37" t="n">
        <v>1</v>
      </c>
      <c r="G9074" s="37" t="n">
        <v>0</v>
      </c>
      <c r="H9074" s="37" t="n">
        <v>0</v>
      </c>
      <c r="I9074" s="37" t="n">
        <v>2</v>
      </c>
      <c r="J9074" s="40" t="n">
        <f aca="false">IF(C9074=0,"",D9074/C9074)</f>
        <v>0.863636363636364</v>
      </c>
    </row>
    <row r="9075" customFormat="false" ht="15" hidden="false" customHeight="false" outlineLevel="0" collapsed="false">
      <c r="A9075" s="37" t="s">
        <v>564</v>
      </c>
      <c r="B9075" s="37" t="s">
        <v>274</v>
      </c>
      <c r="C9075" s="37" t="n">
        <v>22</v>
      </c>
      <c r="D9075" s="37" t="n">
        <v>22</v>
      </c>
      <c r="E9075" s="37" t="n">
        <v>0</v>
      </c>
      <c r="F9075" s="37" t="n">
        <v>0</v>
      </c>
      <c r="G9075" s="37" t="n">
        <v>0</v>
      </c>
      <c r="H9075" s="37" t="n">
        <v>4</v>
      </c>
      <c r="I9075" s="37" t="n">
        <v>0</v>
      </c>
      <c r="J9075" s="40" t="n">
        <f aca="false">IF(C9075=0,"",D9075/C9075)</f>
        <v>1</v>
      </c>
    </row>
    <row r="9076" customFormat="false" ht="15" hidden="false" customHeight="false" outlineLevel="0" collapsed="false">
      <c r="A9076" s="37" t="s">
        <v>564</v>
      </c>
      <c r="B9076" s="37" t="s">
        <v>275</v>
      </c>
      <c r="C9076" s="37" t="n">
        <v>22</v>
      </c>
      <c r="D9076" s="37" t="n">
        <v>22</v>
      </c>
      <c r="E9076" s="37" t="n">
        <v>0</v>
      </c>
      <c r="F9076" s="37" t="n">
        <v>1</v>
      </c>
      <c r="G9076" s="37" t="n">
        <v>0</v>
      </c>
      <c r="H9076" s="37" t="n">
        <v>0</v>
      </c>
      <c r="I9076" s="37" t="n">
        <v>1</v>
      </c>
      <c r="J9076" s="40" t="n">
        <f aca="false">IF(C9076=0,"",D9076/C9076)</f>
        <v>1</v>
      </c>
    </row>
    <row r="9077" customFormat="false" ht="15" hidden="false" customHeight="false" outlineLevel="0" collapsed="false">
      <c r="A9077" s="37" t="s">
        <v>564</v>
      </c>
      <c r="B9077" s="37" t="s">
        <v>276</v>
      </c>
      <c r="C9077" s="37" t="n">
        <v>22</v>
      </c>
      <c r="D9077" s="37" t="n">
        <v>21</v>
      </c>
      <c r="E9077" s="37" t="n">
        <v>1</v>
      </c>
      <c r="F9077" s="37" t="n">
        <v>2</v>
      </c>
      <c r="G9077" s="37" t="n">
        <v>0</v>
      </c>
      <c r="H9077" s="37" t="n">
        <v>0</v>
      </c>
      <c r="I9077" s="37" t="n">
        <v>2</v>
      </c>
      <c r="J9077" s="40" t="n">
        <f aca="false">IF(C9077=0,"",D9077/C9077)</f>
        <v>0.954545454545455</v>
      </c>
    </row>
    <row r="9078" customFormat="false" ht="15" hidden="false" customHeight="false" outlineLevel="0" collapsed="false">
      <c r="A9078" s="37" t="s">
        <v>564</v>
      </c>
      <c r="B9078" s="37" t="s">
        <v>277</v>
      </c>
      <c r="C9078" s="37" t="n">
        <v>22</v>
      </c>
      <c r="D9078" s="37" t="n">
        <v>21</v>
      </c>
      <c r="E9078" s="37" t="n">
        <v>1</v>
      </c>
      <c r="F9078" s="37" t="n">
        <v>1</v>
      </c>
      <c r="G9078" s="37" t="n">
        <v>1</v>
      </c>
      <c r="H9078" s="37" t="n">
        <v>3</v>
      </c>
      <c r="I9078" s="37" t="n">
        <v>0</v>
      </c>
      <c r="J9078" s="40" t="n">
        <f aca="false">IF(C9078=0,"",D9078/C9078)</f>
        <v>0.954545454545455</v>
      </c>
    </row>
    <row r="9079" customFormat="false" ht="15" hidden="false" customHeight="false" outlineLevel="0" collapsed="false">
      <c r="A9079" s="37" t="s">
        <v>564</v>
      </c>
      <c r="B9079" s="37" t="s">
        <v>278</v>
      </c>
      <c r="C9079" s="37" t="n">
        <v>22</v>
      </c>
      <c r="D9079" s="37" t="n">
        <v>17</v>
      </c>
      <c r="E9079" s="37" t="n">
        <v>1</v>
      </c>
      <c r="F9079" s="37" t="n">
        <v>1</v>
      </c>
      <c r="G9079" s="37" t="n">
        <v>1</v>
      </c>
      <c r="H9079" s="37" t="n">
        <v>2</v>
      </c>
      <c r="I9079" s="37" t="n">
        <v>5</v>
      </c>
      <c r="J9079" s="40" t="n">
        <f aca="false">IF(C9079=0,"",D9079/C9079)</f>
        <v>0.772727272727273</v>
      </c>
    </row>
    <row r="9080" customFormat="false" ht="15" hidden="false" customHeight="false" outlineLevel="0" collapsed="false">
      <c r="A9080" s="37" t="s">
        <v>564</v>
      </c>
      <c r="B9080" s="37" t="s">
        <v>279</v>
      </c>
      <c r="C9080" s="37" t="n">
        <v>22</v>
      </c>
      <c r="D9080" s="37" t="n">
        <v>20</v>
      </c>
      <c r="E9080" s="37" t="n">
        <v>2</v>
      </c>
      <c r="F9080" s="37" t="n">
        <v>1</v>
      </c>
      <c r="G9080" s="37" t="n">
        <v>1</v>
      </c>
      <c r="H9080" s="37" t="n">
        <v>0</v>
      </c>
      <c r="I9080" s="37" t="n">
        <v>0</v>
      </c>
      <c r="J9080" s="40" t="n">
        <f aca="false">IF(C9080=0,"",D9080/C9080)</f>
        <v>0.909090909090909</v>
      </c>
    </row>
    <row r="9081" customFormat="false" ht="15" hidden="false" customHeight="false" outlineLevel="0" collapsed="false">
      <c r="A9081" s="37" t="s">
        <v>564</v>
      </c>
      <c r="B9081" s="37" t="s">
        <v>280</v>
      </c>
      <c r="C9081" s="37" t="n">
        <v>22</v>
      </c>
      <c r="D9081" s="37" t="n">
        <v>22</v>
      </c>
      <c r="E9081" s="37" t="n">
        <v>3</v>
      </c>
      <c r="F9081" s="37" t="n">
        <v>0</v>
      </c>
      <c r="G9081" s="37" t="n">
        <v>2</v>
      </c>
      <c r="H9081" s="37" t="n">
        <v>0</v>
      </c>
      <c r="I9081" s="37" t="n">
        <v>0</v>
      </c>
      <c r="J9081" s="40" t="n">
        <f aca="false">IF(C9081=0,"",D9081/C9081)</f>
        <v>1</v>
      </c>
    </row>
    <row r="9082" customFormat="false" ht="15" hidden="false" customHeight="false" outlineLevel="0" collapsed="false">
      <c r="A9082" s="37" t="s">
        <v>564</v>
      </c>
      <c r="B9082" s="37" t="s">
        <v>281</v>
      </c>
      <c r="C9082" s="37" t="n">
        <v>22</v>
      </c>
      <c r="D9082" s="37" t="n">
        <v>22</v>
      </c>
      <c r="E9082" s="37" t="n">
        <v>0</v>
      </c>
      <c r="F9082" s="37" t="n">
        <v>1</v>
      </c>
      <c r="G9082" s="37" t="n">
        <v>1</v>
      </c>
      <c r="H9082" s="37" t="n">
        <v>1</v>
      </c>
      <c r="I9082" s="37" t="n">
        <v>0</v>
      </c>
      <c r="J9082" s="40" t="n">
        <f aca="false">IF(C9082=0,"",D9082/C9082)</f>
        <v>1</v>
      </c>
    </row>
    <row r="9083" customFormat="false" ht="15" hidden="false" customHeight="false" outlineLevel="0" collapsed="false">
      <c r="A9083" s="37" t="s">
        <v>1066</v>
      </c>
      <c r="B9083" s="37" t="s">
        <v>270</v>
      </c>
      <c r="C9083" s="37" t="n">
        <v>22</v>
      </c>
      <c r="D9083" s="37" t="n">
        <v>20</v>
      </c>
      <c r="E9083" s="37" t="n">
        <v>0</v>
      </c>
      <c r="F9083" s="37" t="n">
        <v>0</v>
      </c>
      <c r="G9083" s="37" t="n">
        <v>0</v>
      </c>
      <c r="H9083" s="37" t="n">
        <v>3</v>
      </c>
      <c r="I9083" s="37" t="n">
        <v>11</v>
      </c>
      <c r="J9083" s="40" t="n">
        <f aca="false">IF(C9083=0,"",D9083/C9083)</f>
        <v>0.909090909090909</v>
      </c>
    </row>
    <row r="9084" customFormat="false" ht="15" hidden="false" customHeight="false" outlineLevel="0" collapsed="false">
      <c r="A9084" s="37" t="s">
        <v>1066</v>
      </c>
      <c r="B9084" s="37" t="s">
        <v>271</v>
      </c>
      <c r="C9084" s="37" t="n">
        <v>22</v>
      </c>
      <c r="D9084" s="37" t="n">
        <v>21</v>
      </c>
      <c r="E9084" s="37" t="n">
        <v>0</v>
      </c>
      <c r="F9084" s="37" t="n">
        <v>0</v>
      </c>
      <c r="G9084" s="37" t="n">
        <v>2</v>
      </c>
      <c r="H9084" s="37" t="n">
        <v>2</v>
      </c>
      <c r="I9084" s="37" t="n">
        <v>1</v>
      </c>
      <c r="J9084" s="40" t="n">
        <f aca="false">IF(C9084=0,"",D9084/C9084)</f>
        <v>0.954545454545455</v>
      </c>
    </row>
    <row r="9085" customFormat="false" ht="15" hidden="false" customHeight="false" outlineLevel="0" collapsed="false">
      <c r="A9085" s="37" t="s">
        <v>1066</v>
      </c>
      <c r="B9085" s="37" t="s">
        <v>272</v>
      </c>
      <c r="C9085" s="37" t="n">
        <v>22</v>
      </c>
      <c r="D9085" s="37" t="n">
        <v>19</v>
      </c>
      <c r="E9085" s="37" t="n">
        <v>1</v>
      </c>
      <c r="F9085" s="37" t="n">
        <v>0</v>
      </c>
      <c r="G9085" s="37" t="n">
        <v>0</v>
      </c>
      <c r="H9085" s="37" t="n">
        <v>1</v>
      </c>
      <c r="I9085" s="37" t="n">
        <v>18</v>
      </c>
      <c r="J9085" s="40" t="n">
        <f aca="false">IF(C9085=0,"",D9085/C9085)</f>
        <v>0.863636363636364</v>
      </c>
    </row>
    <row r="9086" customFormat="false" ht="15" hidden="false" customHeight="false" outlineLevel="0" collapsed="false">
      <c r="A9086" s="37" t="s">
        <v>1066</v>
      </c>
      <c r="B9086" s="37" t="s">
        <v>273</v>
      </c>
      <c r="C9086" s="37" t="n">
        <v>22</v>
      </c>
      <c r="D9086" s="37" t="n">
        <v>18</v>
      </c>
      <c r="E9086" s="37" t="n">
        <v>1</v>
      </c>
      <c r="F9086" s="37" t="n">
        <v>2</v>
      </c>
      <c r="G9086" s="37" t="n">
        <v>0</v>
      </c>
      <c r="H9086" s="37" t="n">
        <v>1</v>
      </c>
      <c r="I9086" s="37" t="n">
        <v>8</v>
      </c>
      <c r="J9086" s="40" t="n">
        <f aca="false">IF(C9086=0,"",D9086/C9086)</f>
        <v>0.818181818181818</v>
      </c>
    </row>
    <row r="9087" customFormat="false" ht="15" hidden="false" customHeight="false" outlineLevel="0" collapsed="false">
      <c r="A9087" s="37" t="s">
        <v>1066</v>
      </c>
      <c r="B9087" s="37" t="s">
        <v>274</v>
      </c>
      <c r="C9087" s="37" t="n">
        <v>22</v>
      </c>
      <c r="D9087" s="37" t="n">
        <v>20</v>
      </c>
      <c r="E9087" s="37" t="n">
        <v>1</v>
      </c>
      <c r="F9087" s="37" t="n">
        <v>0</v>
      </c>
      <c r="G9087" s="37" t="n">
        <v>0</v>
      </c>
      <c r="H9087" s="37" t="n">
        <v>6</v>
      </c>
      <c r="I9087" s="37" t="n">
        <v>8</v>
      </c>
      <c r="J9087" s="40" t="n">
        <f aca="false">IF(C9087=0,"",D9087/C9087)</f>
        <v>0.909090909090909</v>
      </c>
    </row>
    <row r="9088" customFormat="false" ht="15" hidden="false" customHeight="false" outlineLevel="0" collapsed="false">
      <c r="A9088" s="37" t="s">
        <v>1066</v>
      </c>
      <c r="B9088" s="37" t="s">
        <v>275</v>
      </c>
      <c r="C9088" s="37" t="n">
        <v>22</v>
      </c>
      <c r="D9088" s="37" t="n">
        <v>18</v>
      </c>
      <c r="E9088" s="37" t="n">
        <v>0</v>
      </c>
      <c r="F9088" s="37" t="n">
        <v>3</v>
      </c>
      <c r="G9088" s="37" t="n">
        <v>1</v>
      </c>
      <c r="H9088" s="37" t="n">
        <v>0</v>
      </c>
      <c r="I9088" s="37" t="n">
        <v>29</v>
      </c>
      <c r="J9088" s="40" t="n">
        <f aca="false">IF(C9088=0,"",D9088/C9088)</f>
        <v>0.818181818181818</v>
      </c>
    </row>
    <row r="9089" customFormat="false" ht="15" hidden="false" customHeight="false" outlineLevel="0" collapsed="false">
      <c r="A9089" s="37" t="s">
        <v>1066</v>
      </c>
      <c r="B9089" s="37" t="s">
        <v>276</v>
      </c>
      <c r="C9089" s="37" t="n">
        <v>22</v>
      </c>
      <c r="D9089" s="37" t="n">
        <v>19</v>
      </c>
      <c r="E9089" s="37" t="n">
        <v>2</v>
      </c>
      <c r="F9089" s="37" t="n">
        <v>0</v>
      </c>
      <c r="G9089" s="37" t="n">
        <v>0</v>
      </c>
      <c r="H9089" s="37" t="n">
        <v>3</v>
      </c>
      <c r="I9089" s="37" t="n">
        <v>5</v>
      </c>
      <c r="J9089" s="40" t="n">
        <f aca="false">IF(C9089=0,"",D9089/C9089)</f>
        <v>0.863636363636364</v>
      </c>
    </row>
    <row r="9090" customFormat="false" ht="15" hidden="false" customHeight="false" outlineLevel="0" collapsed="false">
      <c r="A9090" s="37" t="s">
        <v>1066</v>
      </c>
      <c r="B9090" s="37" t="s">
        <v>277</v>
      </c>
      <c r="C9090" s="37" t="n">
        <v>22</v>
      </c>
      <c r="D9090" s="37" t="n">
        <v>20</v>
      </c>
      <c r="E9090" s="37" t="n">
        <v>0</v>
      </c>
      <c r="F9090" s="37" t="n">
        <v>2</v>
      </c>
      <c r="G9090" s="37" t="n">
        <v>0</v>
      </c>
      <c r="H9090" s="37" t="n">
        <v>2</v>
      </c>
      <c r="I9090" s="37" t="n">
        <v>12</v>
      </c>
      <c r="J9090" s="40" t="n">
        <f aca="false">IF(C9090=0,"",D9090/C9090)</f>
        <v>0.909090909090909</v>
      </c>
    </row>
    <row r="9091" customFormat="false" ht="15" hidden="false" customHeight="false" outlineLevel="0" collapsed="false">
      <c r="A9091" s="37" t="s">
        <v>1066</v>
      </c>
      <c r="B9091" s="37" t="s">
        <v>278</v>
      </c>
      <c r="C9091" s="37" t="n">
        <v>22</v>
      </c>
      <c r="D9091" s="37" t="n">
        <v>19</v>
      </c>
      <c r="E9091" s="37" t="n">
        <v>0</v>
      </c>
      <c r="F9091" s="37" t="n">
        <v>3</v>
      </c>
      <c r="G9091" s="37" t="n">
        <v>0</v>
      </c>
      <c r="H9091" s="37" t="n">
        <v>4</v>
      </c>
      <c r="I9091" s="37" t="n">
        <v>8</v>
      </c>
      <c r="J9091" s="40" t="n">
        <f aca="false">IF(C9091=0,"",D9091/C9091)</f>
        <v>0.863636363636364</v>
      </c>
    </row>
    <row r="9092" customFormat="false" ht="15" hidden="false" customHeight="false" outlineLevel="0" collapsed="false">
      <c r="A9092" s="37" t="s">
        <v>1066</v>
      </c>
      <c r="B9092" s="37" t="s">
        <v>279</v>
      </c>
      <c r="C9092" s="37" t="n">
        <v>22</v>
      </c>
      <c r="D9092" s="37" t="n">
        <v>22</v>
      </c>
      <c r="E9092" s="37" t="n">
        <v>0</v>
      </c>
      <c r="F9092" s="37" t="n">
        <v>1</v>
      </c>
      <c r="G9092" s="37" t="n">
        <v>0</v>
      </c>
      <c r="H9092" s="37" t="n">
        <v>2</v>
      </c>
      <c r="I9092" s="37" t="n">
        <v>6</v>
      </c>
      <c r="J9092" s="40" t="n">
        <f aca="false">IF(C9092=0,"",D9092/C9092)</f>
        <v>1</v>
      </c>
    </row>
    <row r="9093" customFormat="false" ht="15" hidden="false" customHeight="false" outlineLevel="0" collapsed="false">
      <c r="A9093" s="37" t="s">
        <v>1066</v>
      </c>
      <c r="B9093" s="37" t="s">
        <v>280</v>
      </c>
      <c r="C9093" s="37" t="n">
        <v>22</v>
      </c>
      <c r="D9093" s="37" t="n">
        <v>19</v>
      </c>
      <c r="E9093" s="37" t="n">
        <v>0</v>
      </c>
      <c r="F9093" s="37" t="n">
        <v>0</v>
      </c>
      <c r="G9093" s="37" t="n">
        <v>1</v>
      </c>
      <c r="H9093" s="37" t="n">
        <v>2</v>
      </c>
      <c r="I9093" s="37" t="n">
        <v>6</v>
      </c>
      <c r="J9093" s="40" t="n">
        <f aca="false">IF(C9093=0,"",D9093/C9093)</f>
        <v>0.863636363636364</v>
      </c>
    </row>
    <row r="9094" customFormat="false" ht="15" hidden="false" customHeight="false" outlineLevel="0" collapsed="false">
      <c r="A9094" s="37" t="s">
        <v>1066</v>
      </c>
      <c r="B9094" s="37" t="s">
        <v>281</v>
      </c>
      <c r="C9094" s="37" t="n">
        <v>22</v>
      </c>
      <c r="D9094" s="37" t="n">
        <v>18</v>
      </c>
      <c r="E9094" s="37" t="n">
        <v>0</v>
      </c>
      <c r="F9094" s="37" t="n">
        <v>0</v>
      </c>
      <c r="G9094" s="37" t="n">
        <v>0</v>
      </c>
      <c r="H9094" s="37" t="n">
        <v>2</v>
      </c>
      <c r="I9094" s="37" t="n">
        <v>8</v>
      </c>
      <c r="J9094" s="40" t="n">
        <f aca="false">IF(C9094=0,"",D9094/C9094)</f>
        <v>0.818181818181818</v>
      </c>
    </row>
    <row r="9095" customFormat="false" ht="15" hidden="false" customHeight="false" outlineLevel="0" collapsed="false">
      <c r="A9095" s="37" t="s">
        <v>1562</v>
      </c>
      <c r="B9095" s="37" t="s">
        <v>270</v>
      </c>
      <c r="C9095" s="37" t="n">
        <v>22</v>
      </c>
      <c r="D9095" s="37" t="n">
        <v>21</v>
      </c>
      <c r="E9095" s="37" t="n">
        <v>2</v>
      </c>
      <c r="F9095" s="37" t="n">
        <v>1</v>
      </c>
      <c r="G9095" s="37" t="n">
        <v>1</v>
      </c>
      <c r="H9095" s="37" t="n">
        <v>1</v>
      </c>
      <c r="I9095" s="37" t="n">
        <v>12</v>
      </c>
      <c r="J9095" s="40" t="n">
        <f aca="false">IF(C9095=0,"",D9095/C9095)</f>
        <v>0.954545454545455</v>
      </c>
    </row>
    <row r="9096" customFormat="false" ht="15" hidden="false" customHeight="false" outlineLevel="0" collapsed="false">
      <c r="A9096" s="37" t="s">
        <v>1562</v>
      </c>
      <c r="B9096" s="37" t="s">
        <v>271</v>
      </c>
      <c r="C9096" s="37" t="n">
        <v>22</v>
      </c>
      <c r="D9096" s="37" t="n">
        <v>21</v>
      </c>
      <c r="E9096" s="37" t="n">
        <v>0</v>
      </c>
      <c r="F9096" s="37" t="n">
        <v>1</v>
      </c>
      <c r="G9096" s="37" t="n">
        <v>0</v>
      </c>
      <c r="H9096" s="37" t="n">
        <v>0</v>
      </c>
      <c r="I9096" s="37" t="n">
        <v>0</v>
      </c>
      <c r="J9096" s="40" t="n">
        <f aca="false">IF(C9096=0,"",D9096/C9096)</f>
        <v>0.954545454545455</v>
      </c>
    </row>
    <row r="9097" customFormat="false" ht="15" hidden="false" customHeight="false" outlineLevel="0" collapsed="false">
      <c r="A9097" s="37" t="s">
        <v>1562</v>
      </c>
      <c r="B9097" s="37" t="s">
        <v>272</v>
      </c>
      <c r="C9097" s="37" t="n">
        <v>22</v>
      </c>
      <c r="D9097" s="37" t="n">
        <v>21</v>
      </c>
      <c r="E9097" s="37" t="n">
        <v>1</v>
      </c>
      <c r="F9097" s="37" t="n">
        <v>2</v>
      </c>
      <c r="G9097" s="37" t="n">
        <v>0</v>
      </c>
      <c r="H9097" s="37" t="n">
        <v>4</v>
      </c>
      <c r="I9097" s="37" t="n">
        <v>0</v>
      </c>
      <c r="J9097" s="40" t="n">
        <f aca="false">IF(C9097=0,"",D9097/C9097)</f>
        <v>0.954545454545455</v>
      </c>
    </row>
    <row r="9098" customFormat="false" ht="15" hidden="false" customHeight="false" outlineLevel="0" collapsed="false">
      <c r="A9098" s="37" t="s">
        <v>1562</v>
      </c>
      <c r="B9098" s="37" t="s">
        <v>273</v>
      </c>
      <c r="C9098" s="37" t="n">
        <v>22</v>
      </c>
      <c r="D9098" s="37" t="n">
        <v>20</v>
      </c>
      <c r="E9098" s="37" t="n">
        <v>1</v>
      </c>
      <c r="F9098" s="37" t="n">
        <v>1</v>
      </c>
      <c r="G9098" s="37" t="n">
        <v>1</v>
      </c>
      <c r="H9098" s="37" t="n">
        <v>2</v>
      </c>
      <c r="I9098" s="37" t="n">
        <v>5</v>
      </c>
      <c r="J9098" s="40" t="n">
        <f aca="false">IF(C9098=0,"",D9098/C9098)</f>
        <v>0.909090909090909</v>
      </c>
    </row>
    <row r="9099" customFormat="false" ht="15" hidden="false" customHeight="false" outlineLevel="0" collapsed="false">
      <c r="A9099" s="37" t="s">
        <v>1562</v>
      </c>
      <c r="B9099" s="37" t="s">
        <v>274</v>
      </c>
      <c r="C9099" s="37" t="n">
        <v>22</v>
      </c>
      <c r="D9099" s="37" t="n">
        <v>21</v>
      </c>
      <c r="E9099" s="37" t="n">
        <v>2</v>
      </c>
      <c r="F9099" s="37" t="n">
        <v>0</v>
      </c>
      <c r="G9099" s="37" t="n">
        <v>1</v>
      </c>
      <c r="H9099" s="37" t="n">
        <v>0</v>
      </c>
      <c r="I9099" s="37" t="n">
        <v>6</v>
      </c>
      <c r="J9099" s="40" t="n">
        <f aca="false">IF(C9099=0,"",D9099/C9099)</f>
        <v>0.954545454545455</v>
      </c>
    </row>
    <row r="9100" customFormat="false" ht="15" hidden="false" customHeight="false" outlineLevel="0" collapsed="false">
      <c r="A9100" s="37" t="s">
        <v>1562</v>
      </c>
      <c r="B9100" s="37" t="s">
        <v>275</v>
      </c>
      <c r="C9100" s="37" t="n">
        <v>22</v>
      </c>
      <c r="D9100" s="37" t="n">
        <v>21</v>
      </c>
      <c r="E9100" s="37" t="n">
        <v>0</v>
      </c>
      <c r="F9100" s="37" t="n">
        <v>0</v>
      </c>
      <c r="G9100" s="37" t="n">
        <v>0</v>
      </c>
      <c r="H9100" s="37" t="n">
        <v>4</v>
      </c>
      <c r="I9100" s="37" t="n">
        <v>48</v>
      </c>
      <c r="J9100" s="40" t="n">
        <f aca="false">IF(C9100=0,"",D9100/C9100)</f>
        <v>0.954545454545455</v>
      </c>
    </row>
    <row r="9101" customFormat="false" ht="15" hidden="false" customHeight="false" outlineLevel="0" collapsed="false">
      <c r="A9101" s="37" t="s">
        <v>1562</v>
      </c>
      <c r="B9101" s="37" t="s">
        <v>276</v>
      </c>
      <c r="C9101" s="37" t="n">
        <v>22</v>
      </c>
      <c r="D9101" s="37" t="n">
        <v>22</v>
      </c>
      <c r="E9101" s="37" t="n">
        <v>1</v>
      </c>
      <c r="F9101" s="37" t="n">
        <v>2</v>
      </c>
      <c r="G9101" s="37" t="n">
        <v>0</v>
      </c>
      <c r="H9101" s="37" t="n">
        <v>1</v>
      </c>
      <c r="I9101" s="37" t="n">
        <v>9</v>
      </c>
      <c r="J9101" s="40" t="n">
        <f aca="false">IF(C9101=0,"",D9101/C9101)</f>
        <v>1</v>
      </c>
    </row>
    <row r="9102" customFormat="false" ht="15" hidden="false" customHeight="false" outlineLevel="0" collapsed="false">
      <c r="A9102" s="37" t="s">
        <v>1562</v>
      </c>
      <c r="B9102" s="37" t="s">
        <v>277</v>
      </c>
      <c r="C9102" s="37" t="n">
        <v>22</v>
      </c>
      <c r="D9102" s="37" t="n">
        <v>22</v>
      </c>
      <c r="E9102" s="37" t="n">
        <v>2</v>
      </c>
      <c r="F9102" s="37" t="n">
        <v>1</v>
      </c>
      <c r="G9102" s="37" t="n">
        <v>0</v>
      </c>
      <c r="H9102" s="37" t="n">
        <v>0</v>
      </c>
      <c r="I9102" s="37" t="n">
        <v>4</v>
      </c>
      <c r="J9102" s="40" t="n">
        <f aca="false">IF(C9102=0,"",D9102/C9102)</f>
        <v>1</v>
      </c>
    </row>
    <row r="9103" customFormat="false" ht="15" hidden="false" customHeight="false" outlineLevel="0" collapsed="false">
      <c r="A9103" s="37" t="s">
        <v>1562</v>
      </c>
      <c r="B9103" s="37" t="s">
        <v>278</v>
      </c>
      <c r="C9103" s="37" t="n">
        <v>22</v>
      </c>
      <c r="D9103" s="37" t="n">
        <v>22</v>
      </c>
      <c r="E9103" s="37" t="n">
        <v>0</v>
      </c>
      <c r="F9103" s="37" t="n">
        <v>0</v>
      </c>
      <c r="G9103" s="37" t="n">
        <v>1</v>
      </c>
      <c r="H9103" s="37" t="n">
        <v>1</v>
      </c>
      <c r="I9103" s="37" t="n">
        <v>4</v>
      </c>
      <c r="J9103" s="40" t="n">
        <f aca="false">IF(C9103=0,"",D9103/C9103)</f>
        <v>1</v>
      </c>
    </row>
    <row r="9104" customFormat="false" ht="15" hidden="false" customHeight="false" outlineLevel="0" collapsed="false">
      <c r="A9104" s="37" t="s">
        <v>1562</v>
      </c>
      <c r="B9104" s="37" t="s">
        <v>279</v>
      </c>
      <c r="C9104" s="37" t="n">
        <v>22</v>
      </c>
      <c r="D9104" s="37" t="n">
        <v>18</v>
      </c>
      <c r="E9104" s="37" t="n">
        <v>0</v>
      </c>
      <c r="F9104" s="37" t="n">
        <v>0</v>
      </c>
      <c r="G9104" s="37" t="n">
        <v>1</v>
      </c>
      <c r="H9104" s="37" t="n">
        <v>1</v>
      </c>
      <c r="I9104" s="37" t="n">
        <v>10</v>
      </c>
      <c r="J9104" s="40" t="n">
        <f aca="false">IF(C9104=0,"",D9104/C9104)</f>
        <v>0.818181818181818</v>
      </c>
    </row>
    <row r="9105" customFormat="false" ht="15" hidden="false" customHeight="false" outlineLevel="0" collapsed="false">
      <c r="A9105" s="37" t="s">
        <v>1562</v>
      </c>
      <c r="B9105" s="37" t="s">
        <v>280</v>
      </c>
      <c r="C9105" s="37" t="n">
        <v>22</v>
      </c>
      <c r="D9105" s="37" t="n">
        <v>21</v>
      </c>
      <c r="E9105" s="37" t="n">
        <v>0</v>
      </c>
      <c r="F9105" s="37" t="n">
        <v>1</v>
      </c>
      <c r="G9105" s="37" t="n">
        <v>0</v>
      </c>
      <c r="H9105" s="37" t="n">
        <v>3</v>
      </c>
      <c r="I9105" s="37" t="n">
        <v>9</v>
      </c>
      <c r="J9105" s="40" t="n">
        <f aca="false">IF(C9105=0,"",D9105/C9105)</f>
        <v>0.954545454545455</v>
      </c>
    </row>
    <row r="9106" customFormat="false" ht="15" hidden="false" customHeight="false" outlineLevel="0" collapsed="false">
      <c r="A9106" s="37" t="s">
        <v>1562</v>
      </c>
      <c r="B9106" s="37" t="s">
        <v>281</v>
      </c>
      <c r="C9106" s="37" t="n">
        <v>22</v>
      </c>
      <c r="D9106" s="37" t="n">
        <v>21</v>
      </c>
      <c r="E9106" s="37" t="n">
        <v>0</v>
      </c>
      <c r="F9106" s="37" t="n">
        <v>2</v>
      </c>
      <c r="G9106" s="37" t="n">
        <v>1</v>
      </c>
      <c r="H9106" s="37" t="n">
        <v>3</v>
      </c>
      <c r="I9106" s="37" t="n">
        <v>16</v>
      </c>
      <c r="J9106" s="40" t="n">
        <f aca="false">IF(C9106=0,"",D9106/C9106)</f>
        <v>0.954545454545455</v>
      </c>
    </row>
    <row r="9107" customFormat="false" ht="15" hidden="false" customHeight="false" outlineLevel="0" collapsed="false">
      <c r="A9107" s="37" t="s">
        <v>1563</v>
      </c>
      <c r="B9107" s="37" t="s">
        <v>270</v>
      </c>
      <c r="C9107" s="37" t="n">
        <v>22</v>
      </c>
      <c r="D9107" s="37" t="n">
        <v>21</v>
      </c>
      <c r="E9107" s="37" t="n">
        <v>1</v>
      </c>
      <c r="F9107" s="37" t="n">
        <v>1</v>
      </c>
      <c r="G9107" s="37" t="n">
        <v>0</v>
      </c>
      <c r="H9107" s="37" t="n">
        <v>4</v>
      </c>
      <c r="I9107" s="37" t="n">
        <v>2</v>
      </c>
      <c r="J9107" s="40" t="n">
        <f aca="false">IF(C9107=0,"",D9107/C9107)</f>
        <v>0.954545454545455</v>
      </c>
    </row>
    <row r="9108" customFormat="false" ht="15" hidden="false" customHeight="false" outlineLevel="0" collapsed="false">
      <c r="A9108" s="37" t="s">
        <v>1563</v>
      </c>
      <c r="B9108" s="37" t="s">
        <v>271</v>
      </c>
      <c r="C9108" s="37" t="n">
        <v>22</v>
      </c>
      <c r="D9108" s="37" t="n">
        <v>22</v>
      </c>
      <c r="E9108" s="37" t="n">
        <v>0</v>
      </c>
      <c r="F9108" s="37" t="n">
        <v>0</v>
      </c>
      <c r="G9108" s="37" t="n">
        <v>0</v>
      </c>
      <c r="H9108" s="37" t="n">
        <v>0</v>
      </c>
      <c r="I9108" s="37" t="n">
        <v>2</v>
      </c>
      <c r="J9108" s="40" t="n">
        <f aca="false">IF(C9108=0,"",D9108/C9108)</f>
        <v>1</v>
      </c>
    </row>
    <row r="9109" customFormat="false" ht="15" hidden="false" customHeight="false" outlineLevel="0" collapsed="false">
      <c r="A9109" s="37" t="s">
        <v>1563</v>
      </c>
      <c r="B9109" s="37" t="s">
        <v>272</v>
      </c>
      <c r="C9109" s="37" t="n">
        <v>22</v>
      </c>
      <c r="D9109" s="37" t="n">
        <v>20</v>
      </c>
      <c r="E9109" s="37" t="n">
        <v>1</v>
      </c>
      <c r="F9109" s="37" t="n">
        <v>0</v>
      </c>
      <c r="G9109" s="37" t="n">
        <v>0</v>
      </c>
      <c r="H9109" s="37" t="n">
        <v>0</v>
      </c>
      <c r="I9109" s="37" t="n">
        <v>1</v>
      </c>
      <c r="J9109" s="40" t="n">
        <f aca="false">IF(C9109=0,"",D9109/C9109)</f>
        <v>0.909090909090909</v>
      </c>
    </row>
    <row r="9110" customFormat="false" ht="15" hidden="false" customHeight="false" outlineLevel="0" collapsed="false">
      <c r="A9110" s="37" t="s">
        <v>1563</v>
      </c>
      <c r="B9110" s="37" t="s">
        <v>273</v>
      </c>
      <c r="C9110" s="37" t="n">
        <v>22</v>
      </c>
      <c r="D9110" s="37" t="n">
        <v>21</v>
      </c>
      <c r="E9110" s="37" t="n">
        <v>0</v>
      </c>
      <c r="F9110" s="37" t="n">
        <v>1</v>
      </c>
      <c r="G9110" s="37" t="n">
        <v>0</v>
      </c>
      <c r="H9110" s="37" t="n">
        <v>3</v>
      </c>
      <c r="I9110" s="37" t="n">
        <v>1</v>
      </c>
      <c r="J9110" s="40" t="n">
        <f aca="false">IF(C9110=0,"",D9110/C9110)</f>
        <v>0.954545454545455</v>
      </c>
    </row>
    <row r="9111" customFormat="false" ht="15" hidden="false" customHeight="false" outlineLevel="0" collapsed="false">
      <c r="A9111" s="37" t="s">
        <v>1563</v>
      </c>
      <c r="B9111" s="37" t="s">
        <v>274</v>
      </c>
      <c r="C9111" s="37" t="n">
        <v>22</v>
      </c>
      <c r="D9111" s="37" t="n">
        <v>21</v>
      </c>
      <c r="E9111" s="37" t="n">
        <v>0</v>
      </c>
      <c r="F9111" s="37" t="n">
        <v>1</v>
      </c>
      <c r="G9111" s="37" t="n">
        <v>0</v>
      </c>
      <c r="H9111" s="37" t="n">
        <v>1</v>
      </c>
      <c r="I9111" s="37" t="n">
        <v>6</v>
      </c>
      <c r="J9111" s="40" t="n">
        <f aca="false">IF(C9111=0,"",D9111/C9111)</f>
        <v>0.954545454545455</v>
      </c>
    </row>
    <row r="9112" customFormat="false" ht="15" hidden="false" customHeight="false" outlineLevel="0" collapsed="false">
      <c r="A9112" s="37" t="s">
        <v>1563</v>
      </c>
      <c r="B9112" s="37" t="s">
        <v>275</v>
      </c>
      <c r="C9112" s="37" t="n">
        <v>22</v>
      </c>
      <c r="D9112" s="37" t="n">
        <v>22</v>
      </c>
      <c r="E9112" s="37" t="n">
        <v>0</v>
      </c>
      <c r="F9112" s="37" t="n">
        <v>1</v>
      </c>
      <c r="G9112" s="37" t="n">
        <v>1</v>
      </c>
      <c r="H9112" s="37" t="n">
        <v>3</v>
      </c>
      <c r="I9112" s="37" t="n">
        <v>2</v>
      </c>
      <c r="J9112" s="40" t="n">
        <f aca="false">IF(C9112=0,"",D9112/C9112)</f>
        <v>1</v>
      </c>
    </row>
    <row r="9113" customFormat="false" ht="15" hidden="false" customHeight="false" outlineLevel="0" collapsed="false">
      <c r="A9113" s="37" t="s">
        <v>1563</v>
      </c>
      <c r="B9113" s="37" t="s">
        <v>276</v>
      </c>
      <c r="C9113" s="37" t="n">
        <v>22</v>
      </c>
      <c r="D9113" s="37" t="n">
        <v>22</v>
      </c>
      <c r="E9113" s="37" t="n">
        <v>0</v>
      </c>
      <c r="F9113" s="37" t="n">
        <v>1</v>
      </c>
      <c r="G9113" s="37" t="n">
        <v>0</v>
      </c>
      <c r="H9113" s="37" t="n">
        <v>3</v>
      </c>
      <c r="I9113" s="37" t="n">
        <v>7</v>
      </c>
      <c r="J9113" s="40" t="n">
        <f aca="false">IF(C9113=0,"",D9113/C9113)</f>
        <v>1</v>
      </c>
    </row>
    <row r="9114" customFormat="false" ht="15" hidden="false" customHeight="false" outlineLevel="0" collapsed="false">
      <c r="A9114" s="37" t="s">
        <v>1563</v>
      </c>
      <c r="B9114" s="37" t="s">
        <v>277</v>
      </c>
      <c r="C9114" s="37" t="n">
        <v>22</v>
      </c>
      <c r="D9114" s="37" t="n">
        <v>21</v>
      </c>
      <c r="E9114" s="37" t="n">
        <v>1</v>
      </c>
      <c r="F9114" s="37" t="n">
        <v>1</v>
      </c>
      <c r="G9114" s="37" t="n">
        <v>1</v>
      </c>
      <c r="H9114" s="37" t="n">
        <v>1</v>
      </c>
      <c r="I9114" s="37" t="n">
        <v>1</v>
      </c>
      <c r="J9114" s="40" t="n">
        <f aca="false">IF(C9114=0,"",D9114/C9114)</f>
        <v>0.954545454545455</v>
      </c>
    </row>
    <row r="9115" customFormat="false" ht="15" hidden="false" customHeight="false" outlineLevel="0" collapsed="false">
      <c r="A9115" s="37" t="s">
        <v>1563</v>
      </c>
      <c r="B9115" s="37" t="s">
        <v>278</v>
      </c>
      <c r="C9115" s="37" t="n">
        <v>22</v>
      </c>
      <c r="D9115" s="37" t="n">
        <v>22</v>
      </c>
      <c r="E9115" s="37" t="n">
        <v>0</v>
      </c>
      <c r="F9115" s="37" t="n">
        <v>2</v>
      </c>
      <c r="G9115" s="37" t="n">
        <v>0</v>
      </c>
      <c r="H9115" s="37" t="n">
        <v>0</v>
      </c>
      <c r="I9115" s="37" t="n">
        <v>1</v>
      </c>
      <c r="J9115" s="40" t="n">
        <f aca="false">IF(C9115=0,"",D9115/C9115)</f>
        <v>1</v>
      </c>
    </row>
    <row r="9116" customFormat="false" ht="15" hidden="false" customHeight="false" outlineLevel="0" collapsed="false">
      <c r="A9116" s="37" t="s">
        <v>1563</v>
      </c>
      <c r="B9116" s="37" t="s">
        <v>279</v>
      </c>
      <c r="C9116" s="37" t="n">
        <v>22</v>
      </c>
      <c r="D9116" s="37" t="n">
        <v>20</v>
      </c>
      <c r="E9116" s="37" t="n">
        <v>1</v>
      </c>
      <c r="F9116" s="37" t="n">
        <v>0</v>
      </c>
      <c r="G9116" s="37" t="n">
        <v>1</v>
      </c>
      <c r="H9116" s="37" t="n">
        <v>1</v>
      </c>
      <c r="I9116" s="37" t="n">
        <v>0</v>
      </c>
      <c r="J9116" s="40" t="n">
        <f aca="false">IF(C9116=0,"",D9116/C9116)</f>
        <v>0.909090909090909</v>
      </c>
    </row>
    <row r="9117" customFormat="false" ht="15" hidden="false" customHeight="false" outlineLevel="0" collapsed="false">
      <c r="A9117" s="37" t="s">
        <v>1563</v>
      </c>
      <c r="B9117" s="37" t="s">
        <v>280</v>
      </c>
      <c r="C9117" s="37" t="n">
        <v>22</v>
      </c>
      <c r="D9117" s="37" t="n">
        <v>20</v>
      </c>
      <c r="E9117" s="37" t="n">
        <v>2</v>
      </c>
      <c r="F9117" s="37" t="n">
        <v>1</v>
      </c>
      <c r="G9117" s="37" t="n">
        <v>1</v>
      </c>
      <c r="H9117" s="37" t="n">
        <v>2</v>
      </c>
      <c r="I9117" s="37" t="n">
        <v>5</v>
      </c>
      <c r="J9117" s="40" t="n">
        <f aca="false">IF(C9117=0,"",D9117/C9117)</f>
        <v>0.909090909090909</v>
      </c>
    </row>
    <row r="9118" customFormat="false" ht="15" hidden="false" customHeight="false" outlineLevel="0" collapsed="false">
      <c r="A9118" s="37" t="s">
        <v>1563</v>
      </c>
      <c r="B9118" s="37" t="s">
        <v>281</v>
      </c>
      <c r="C9118" s="37" t="n">
        <v>22</v>
      </c>
      <c r="D9118" s="37" t="n">
        <v>20</v>
      </c>
      <c r="E9118" s="37" t="n">
        <v>1</v>
      </c>
      <c r="F9118" s="37" t="n">
        <v>1</v>
      </c>
      <c r="G9118" s="37" t="n">
        <v>0</v>
      </c>
      <c r="H9118" s="37" t="n">
        <v>3</v>
      </c>
      <c r="I9118" s="37" t="n">
        <v>0</v>
      </c>
      <c r="J9118" s="40" t="n">
        <f aca="false">IF(C9118=0,"",D9118/C9118)</f>
        <v>0.909090909090909</v>
      </c>
    </row>
    <row r="9119" customFormat="false" ht="15" hidden="false" customHeight="false" outlineLevel="0" collapsed="false">
      <c r="A9119" s="37" t="s">
        <v>1564</v>
      </c>
      <c r="B9119" s="37" t="s">
        <v>270</v>
      </c>
      <c r="C9119" s="37" t="n">
        <v>22</v>
      </c>
      <c r="D9119" s="37" t="n">
        <v>18</v>
      </c>
      <c r="E9119" s="37" t="n">
        <v>0</v>
      </c>
      <c r="F9119" s="37" t="n">
        <v>1</v>
      </c>
      <c r="G9119" s="37" t="n">
        <v>1</v>
      </c>
      <c r="H9119" s="37" t="n">
        <v>3</v>
      </c>
      <c r="I9119" s="37" t="n">
        <v>12</v>
      </c>
      <c r="J9119" s="40" t="n">
        <f aca="false">IF(C9119=0,"",D9119/C9119)</f>
        <v>0.818181818181818</v>
      </c>
    </row>
    <row r="9120" customFormat="false" ht="15" hidden="false" customHeight="false" outlineLevel="0" collapsed="false">
      <c r="A9120" s="37" t="s">
        <v>1564</v>
      </c>
      <c r="B9120" s="37" t="s">
        <v>271</v>
      </c>
      <c r="C9120" s="37" t="n">
        <v>22</v>
      </c>
      <c r="D9120" s="37" t="n">
        <v>21</v>
      </c>
      <c r="E9120" s="37" t="n">
        <v>0</v>
      </c>
      <c r="F9120" s="37" t="n">
        <v>0</v>
      </c>
      <c r="G9120" s="37" t="n">
        <v>0</v>
      </c>
      <c r="H9120" s="37" t="n">
        <v>3</v>
      </c>
      <c r="I9120" s="37" t="n">
        <v>6</v>
      </c>
      <c r="J9120" s="40" t="n">
        <f aca="false">IF(C9120=0,"",D9120/C9120)</f>
        <v>0.954545454545455</v>
      </c>
    </row>
    <row r="9121" customFormat="false" ht="15" hidden="false" customHeight="false" outlineLevel="0" collapsed="false">
      <c r="A9121" s="37" t="s">
        <v>1564</v>
      </c>
      <c r="B9121" s="37" t="s">
        <v>272</v>
      </c>
      <c r="C9121" s="37" t="n">
        <v>22</v>
      </c>
      <c r="D9121" s="37" t="n">
        <v>21</v>
      </c>
      <c r="E9121" s="37" t="n">
        <v>1</v>
      </c>
      <c r="F9121" s="37" t="n">
        <v>3</v>
      </c>
      <c r="G9121" s="37" t="n">
        <v>1</v>
      </c>
      <c r="H9121" s="37" t="n">
        <v>3</v>
      </c>
      <c r="I9121" s="37" t="n">
        <v>27</v>
      </c>
      <c r="J9121" s="40" t="n">
        <f aca="false">IF(C9121=0,"",D9121/C9121)</f>
        <v>0.954545454545455</v>
      </c>
    </row>
    <row r="9122" customFormat="false" ht="15" hidden="false" customHeight="false" outlineLevel="0" collapsed="false">
      <c r="A9122" s="37" t="s">
        <v>1564</v>
      </c>
      <c r="B9122" s="37" t="s">
        <v>273</v>
      </c>
      <c r="C9122" s="37" t="n">
        <v>22</v>
      </c>
      <c r="D9122" s="37" t="n">
        <v>22</v>
      </c>
      <c r="E9122" s="37" t="n">
        <v>0</v>
      </c>
      <c r="F9122" s="37" t="n">
        <v>1</v>
      </c>
      <c r="G9122" s="37" t="n">
        <v>0</v>
      </c>
      <c r="H9122" s="37" t="n">
        <v>4</v>
      </c>
      <c r="I9122" s="37" t="n">
        <v>1</v>
      </c>
      <c r="J9122" s="40" t="n">
        <f aca="false">IF(C9122=0,"",D9122/C9122)</f>
        <v>1</v>
      </c>
    </row>
    <row r="9123" customFormat="false" ht="15" hidden="false" customHeight="false" outlineLevel="0" collapsed="false">
      <c r="A9123" s="37" t="s">
        <v>1564</v>
      </c>
      <c r="B9123" s="37" t="s">
        <v>274</v>
      </c>
      <c r="C9123" s="37" t="n">
        <v>22</v>
      </c>
      <c r="D9123" s="37" t="n">
        <v>22</v>
      </c>
      <c r="E9123" s="37" t="n">
        <v>0</v>
      </c>
      <c r="F9123" s="37" t="n">
        <v>0</v>
      </c>
      <c r="G9123" s="37" t="n">
        <v>0</v>
      </c>
      <c r="H9123" s="37" t="n">
        <v>3</v>
      </c>
      <c r="I9123" s="37" t="n">
        <v>7</v>
      </c>
      <c r="J9123" s="40" t="n">
        <f aca="false">IF(C9123=0,"",D9123/C9123)</f>
        <v>1</v>
      </c>
    </row>
    <row r="9124" customFormat="false" ht="15" hidden="false" customHeight="false" outlineLevel="0" collapsed="false">
      <c r="A9124" s="37" t="s">
        <v>1564</v>
      </c>
      <c r="B9124" s="37" t="s">
        <v>275</v>
      </c>
      <c r="C9124" s="37" t="n">
        <v>22</v>
      </c>
      <c r="D9124" s="37" t="n">
        <v>20</v>
      </c>
      <c r="E9124" s="37" t="n">
        <v>0</v>
      </c>
      <c r="F9124" s="37" t="n">
        <v>1</v>
      </c>
      <c r="G9124" s="37" t="n">
        <v>0</v>
      </c>
      <c r="H9124" s="37" t="n">
        <v>2</v>
      </c>
      <c r="I9124" s="37" t="n">
        <v>5</v>
      </c>
      <c r="J9124" s="40" t="n">
        <f aca="false">IF(C9124=0,"",D9124/C9124)</f>
        <v>0.909090909090909</v>
      </c>
    </row>
    <row r="9125" customFormat="false" ht="15" hidden="false" customHeight="false" outlineLevel="0" collapsed="false">
      <c r="A9125" s="37" t="s">
        <v>1564</v>
      </c>
      <c r="B9125" s="37" t="s">
        <v>276</v>
      </c>
      <c r="C9125" s="37" t="n">
        <v>22</v>
      </c>
      <c r="D9125" s="37" t="n">
        <v>22</v>
      </c>
      <c r="E9125" s="37" t="n">
        <v>0</v>
      </c>
      <c r="F9125" s="37" t="n">
        <v>0</v>
      </c>
      <c r="G9125" s="37" t="n">
        <v>0</v>
      </c>
      <c r="H9125" s="37" t="n">
        <v>1</v>
      </c>
      <c r="I9125" s="37" t="n">
        <v>21</v>
      </c>
      <c r="J9125" s="40" t="n">
        <f aca="false">IF(C9125=0,"",D9125/C9125)</f>
        <v>1</v>
      </c>
    </row>
    <row r="9126" customFormat="false" ht="15" hidden="false" customHeight="false" outlineLevel="0" collapsed="false">
      <c r="A9126" s="37" t="s">
        <v>1564</v>
      </c>
      <c r="B9126" s="37" t="s">
        <v>277</v>
      </c>
      <c r="C9126" s="37" t="n">
        <v>22</v>
      </c>
      <c r="D9126" s="37" t="n">
        <v>20</v>
      </c>
      <c r="E9126" s="37" t="n">
        <v>0</v>
      </c>
      <c r="F9126" s="37" t="n">
        <v>0</v>
      </c>
      <c r="G9126" s="37" t="n">
        <v>0</v>
      </c>
      <c r="H9126" s="37" t="n">
        <v>2</v>
      </c>
      <c r="I9126" s="37" t="n">
        <v>3</v>
      </c>
      <c r="J9126" s="40" t="n">
        <f aca="false">IF(C9126=0,"",D9126/C9126)</f>
        <v>0.909090909090909</v>
      </c>
    </row>
    <row r="9127" customFormat="false" ht="15" hidden="false" customHeight="false" outlineLevel="0" collapsed="false">
      <c r="A9127" s="37" t="s">
        <v>1564</v>
      </c>
      <c r="B9127" s="37" t="s">
        <v>278</v>
      </c>
      <c r="C9127" s="37" t="n">
        <v>22</v>
      </c>
      <c r="D9127" s="37" t="n">
        <v>22</v>
      </c>
      <c r="E9127" s="37" t="n">
        <v>1</v>
      </c>
      <c r="F9127" s="37" t="n">
        <v>0</v>
      </c>
      <c r="G9127" s="37" t="n">
        <v>0</v>
      </c>
      <c r="H9127" s="37" t="n">
        <v>0</v>
      </c>
      <c r="I9127" s="37" t="n">
        <v>19</v>
      </c>
      <c r="J9127" s="40" t="n">
        <f aca="false">IF(C9127=0,"",D9127/C9127)</f>
        <v>1</v>
      </c>
    </row>
    <row r="9128" customFormat="false" ht="15" hidden="false" customHeight="false" outlineLevel="0" collapsed="false">
      <c r="A9128" s="37" t="s">
        <v>1564</v>
      </c>
      <c r="B9128" s="37" t="s">
        <v>279</v>
      </c>
      <c r="C9128" s="37" t="n">
        <v>22</v>
      </c>
      <c r="D9128" s="37" t="n">
        <v>20</v>
      </c>
      <c r="E9128" s="37" t="n">
        <v>1</v>
      </c>
      <c r="F9128" s="37" t="n">
        <v>0</v>
      </c>
      <c r="G9128" s="37" t="n">
        <v>0</v>
      </c>
      <c r="H9128" s="37" t="n">
        <v>0</v>
      </c>
      <c r="I9128" s="37" t="n">
        <v>12</v>
      </c>
      <c r="J9128" s="40" t="n">
        <f aca="false">IF(C9128=0,"",D9128/C9128)</f>
        <v>0.909090909090909</v>
      </c>
    </row>
    <row r="9129" customFormat="false" ht="15" hidden="false" customHeight="false" outlineLevel="0" collapsed="false">
      <c r="A9129" s="37" t="s">
        <v>1564</v>
      </c>
      <c r="B9129" s="37" t="s">
        <v>280</v>
      </c>
      <c r="C9129" s="37" t="n">
        <v>22</v>
      </c>
      <c r="D9129" s="37" t="n">
        <v>21</v>
      </c>
      <c r="E9129" s="37" t="n">
        <v>1</v>
      </c>
      <c r="F9129" s="37" t="n">
        <v>0</v>
      </c>
      <c r="G9129" s="37" t="n">
        <v>2</v>
      </c>
      <c r="H9129" s="37" t="n">
        <v>3</v>
      </c>
      <c r="I9129" s="37" t="n">
        <v>12</v>
      </c>
      <c r="J9129" s="40" t="n">
        <f aca="false">IF(C9129=0,"",D9129/C9129)</f>
        <v>0.954545454545455</v>
      </c>
    </row>
    <row r="9130" customFormat="false" ht="15" hidden="false" customHeight="false" outlineLevel="0" collapsed="false">
      <c r="A9130" s="37" t="s">
        <v>1564</v>
      </c>
      <c r="B9130" s="37" t="s">
        <v>281</v>
      </c>
      <c r="C9130" s="37" t="n">
        <v>22</v>
      </c>
      <c r="D9130" s="37" t="n">
        <v>20</v>
      </c>
      <c r="E9130" s="37" t="n">
        <v>1</v>
      </c>
      <c r="F9130" s="37" t="n">
        <v>0</v>
      </c>
      <c r="G9130" s="37" t="n">
        <v>0</v>
      </c>
      <c r="H9130" s="37" t="n">
        <v>2</v>
      </c>
      <c r="I9130" s="37" t="n">
        <v>9</v>
      </c>
      <c r="J9130" s="40" t="n">
        <f aca="false">IF(C9130=0,"",D9130/C9130)</f>
        <v>0.909090909090909</v>
      </c>
    </row>
    <row r="9131" customFormat="false" ht="15" hidden="false" customHeight="false" outlineLevel="0" collapsed="false">
      <c r="A9131" s="37" t="s">
        <v>1565</v>
      </c>
      <c r="B9131" s="37" t="s">
        <v>270</v>
      </c>
      <c r="C9131" s="37" t="n">
        <v>22</v>
      </c>
      <c r="D9131" s="37" t="n">
        <v>20</v>
      </c>
      <c r="E9131" s="37" t="n">
        <v>1</v>
      </c>
      <c r="F9131" s="37" t="n">
        <v>0</v>
      </c>
      <c r="G9131" s="37" t="n">
        <v>1</v>
      </c>
      <c r="H9131" s="37" t="n">
        <v>2</v>
      </c>
      <c r="I9131" s="37" t="n">
        <v>14</v>
      </c>
      <c r="J9131" s="40" t="n">
        <f aca="false">IF(C9131=0,"",D9131/C9131)</f>
        <v>0.909090909090909</v>
      </c>
    </row>
    <row r="9132" customFormat="false" ht="15" hidden="false" customHeight="false" outlineLevel="0" collapsed="false">
      <c r="A9132" s="37" t="s">
        <v>1565</v>
      </c>
      <c r="B9132" s="37" t="s">
        <v>271</v>
      </c>
      <c r="C9132" s="37" t="n">
        <v>22</v>
      </c>
      <c r="D9132" s="37" t="n">
        <v>20</v>
      </c>
      <c r="E9132" s="37" t="n">
        <v>2</v>
      </c>
      <c r="F9132" s="37" t="n">
        <v>2</v>
      </c>
      <c r="G9132" s="37" t="n">
        <v>2</v>
      </c>
      <c r="H9132" s="37" t="n">
        <v>1</v>
      </c>
      <c r="I9132" s="37" t="n">
        <v>3</v>
      </c>
      <c r="J9132" s="40" t="n">
        <f aca="false">IF(C9132=0,"",D9132/C9132)</f>
        <v>0.909090909090909</v>
      </c>
    </row>
    <row r="9133" customFormat="false" ht="15" hidden="false" customHeight="false" outlineLevel="0" collapsed="false">
      <c r="A9133" s="37" t="s">
        <v>1565</v>
      </c>
      <c r="B9133" s="37" t="s">
        <v>272</v>
      </c>
      <c r="C9133" s="37" t="n">
        <v>22</v>
      </c>
      <c r="D9133" s="37" t="n">
        <v>19</v>
      </c>
      <c r="E9133" s="37" t="n">
        <v>1</v>
      </c>
      <c r="F9133" s="37" t="n">
        <v>0</v>
      </c>
      <c r="G9133" s="37" t="n">
        <v>0</v>
      </c>
      <c r="H9133" s="37" t="n">
        <v>1</v>
      </c>
      <c r="I9133" s="37" t="n">
        <v>5</v>
      </c>
      <c r="J9133" s="40" t="n">
        <f aca="false">IF(C9133=0,"",D9133/C9133)</f>
        <v>0.863636363636364</v>
      </c>
    </row>
    <row r="9134" customFormat="false" ht="15" hidden="false" customHeight="false" outlineLevel="0" collapsed="false">
      <c r="A9134" s="37" t="s">
        <v>1565</v>
      </c>
      <c r="B9134" s="37" t="s">
        <v>273</v>
      </c>
      <c r="C9134" s="37" t="n">
        <v>22</v>
      </c>
      <c r="D9134" s="37" t="n">
        <v>20</v>
      </c>
      <c r="E9134" s="37" t="n">
        <v>2</v>
      </c>
      <c r="F9134" s="37" t="n">
        <v>0</v>
      </c>
      <c r="G9134" s="37" t="n">
        <v>0</v>
      </c>
      <c r="H9134" s="37" t="n">
        <v>1</v>
      </c>
      <c r="I9134" s="37" t="n">
        <v>9</v>
      </c>
      <c r="J9134" s="40" t="n">
        <f aca="false">IF(C9134=0,"",D9134/C9134)</f>
        <v>0.909090909090909</v>
      </c>
    </row>
    <row r="9135" customFormat="false" ht="15" hidden="false" customHeight="false" outlineLevel="0" collapsed="false">
      <c r="A9135" s="37" t="s">
        <v>1565</v>
      </c>
      <c r="B9135" s="37" t="s">
        <v>274</v>
      </c>
      <c r="C9135" s="37" t="n">
        <v>22</v>
      </c>
      <c r="D9135" s="37" t="n">
        <v>19</v>
      </c>
      <c r="E9135" s="37" t="n">
        <v>0</v>
      </c>
      <c r="F9135" s="37" t="n">
        <v>0</v>
      </c>
      <c r="G9135" s="37" t="n">
        <v>0</v>
      </c>
      <c r="H9135" s="37" t="n">
        <v>2</v>
      </c>
      <c r="I9135" s="37" t="n">
        <v>14</v>
      </c>
      <c r="J9135" s="40" t="n">
        <f aca="false">IF(C9135=0,"",D9135/C9135)</f>
        <v>0.863636363636364</v>
      </c>
    </row>
    <row r="9136" customFormat="false" ht="15" hidden="false" customHeight="false" outlineLevel="0" collapsed="false">
      <c r="A9136" s="37" t="s">
        <v>1565</v>
      </c>
      <c r="B9136" s="37" t="s">
        <v>275</v>
      </c>
      <c r="C9136" s="37" t="n">
        <v>22</v>
      </c>
      <c r="D9136" s="37" t="n">
        <v>19</v>
      </c>
      <c r="E9136" s="37" t="n">
        <v>0</v>
      </c>
      <c r="F9136" s="37" t="n">
        <v>1</v>
      </c>
      <c r="G9136" s="37" t="n">
        <v>0</v>
      </c>
      <c r="H9136" s="37" t="n">
        <v>1</v>
      </c>
      <c r="I9136" s="37" t="n">
        <v>10</v>
      </c>
      <c r="J9136" s="40" t="n">
        <f aca="false">IF(C9136=0,"",D9136/C9136)</f>
        <v>0.863636363636364</v>
      </c>
    </row>
    <row r="9137" customFormat="false" ht="15" hidden="false" customHeight="false" outlineLevel="0" collapsed="false">
      <c r="A9137" s="37" t="s">
        <v>1565</v>
      </c>
      <c r="B9137" s="37" t="s">
        <v>276</v>
      </c>
      <c r="C9137" s="37" t="n">
        <v>22</v>
      </c>
      <c r="D9137" s="37" t="n">
        <v>21</v>
      </c>
      <c r="E9137" s="37" t="n">
        <v>0</v>
      </c>
      <c r="F9137" s="37" t="n">
        <v>1</v>
      </c>
      <c r="G9137" s="37" t="n">
        <v>0</v>
      </c>
      <c r="H9137" s="37" t="n">
        <v>0</v>
      </c>
      <c r="I9137" s="37" t="n">
        <v>12</v>
      </c>
      <c r="J9137" s="40" t="n">
        <f aca="false">IF(C9137=0,"",D9137/C9137)</f>
        <v>0.954545454545455</v>
      </c>
    </row>
    <row r="9138" customFormat="false" ht="15" hidden="false" customHeight="false" outlineLevel="0" collapsed="false">
      <c r="A9138" s="37" t="s">
        <v>1565</v>
      </c>
      <c r="B9138" s="37" t="s">
        <v>277</v>
      </c>
      <c r="C9138" s="37" t="n">
        <v>22</v>
      </c>
      <c r="D9138" s="37" t="n">
        <v>19</v>
      </c>
      <c r="E9138" s="37" t="n">
        <v>0</v>
      </c>
      <c r="F9138" s="37" t="n">
        <v>1</v>
      </c>
      <c r="G9138" s="37" t="n">
        <v>0</v>
      </c>
      <c r="H9138" s="37" t="n">
        <v>2</v>
      </c>
      <c r="I9138" s="37" t="n">
        <v>5</v>
      </c>
      <c r="J9138" s="40" t="n">
        <f aca="false">IF(C9138=0,"",D9138/C9138)</f>
        <v>0.863636363636364</v>
      </c>
    </row>
    <row r="9139" customFormat="false" ht="15" hidden="false" customHeight="false" outlineLevel="0" collapsed="false">
      <c r="A9139" s="37" t="s">
        <v>1565</v>
      </c>
      <c r="B9139" s="37" t="s">
        <v>278</v>
      </c>
      <c r="C9139" s="37" t="n">
        <v>22</v>
      </c>
      <c r="D9139" s="37" t="n">
        <v>22</v>
      </c>
      <c r="E9139" s="37" t="n">
        <v>0</v>
      </c>
      <c r="F9139" s="37" t="n">
        <v>1</v>
      </c>
      <c r="G9139" s="37" t="n">
        <v>0</v>
      </c>
      <c r="H9139" s="37" t="n">
        <v>3</v>
      </c>
      <c r="I9139" s="37" t="n">
        <v>11</v>
      </c>
      <c r="J9139" s="40" t="n">
        <f aca="false">IF(C9139=0,"",D9139/C9139)</f>
        <v>1</v>
      </c>
    </row>
    <row r="9140" customFormat="false" ht="15" hidden="false" customHeight="false" outlineLevel="0" collapsed="false">
      <c r="A9140" s="37" t="s">
        <v>1565</v>
      </c>
      <c r="B9140" s="37" t="s">
        <v>279</v>
      </c>
      <c r="C9140" s="37" t="n">
        <v>22</v>
      </c>
      <c r="D9140" s="37" t="n">
        <v>20</v>
      </c>
      <c r="E9140" s="37" t="n">
        <v>1</v>
      </c>
      <c r="F9140" s="37" t="n">
        <v>0</v>
      </c>
      <c r="G9140" s="37" t="n">
        <v>0</v>
      </c>
      <c r="H9140" s="37" t="n">
        <v>1</v>
      </c>
      <c r="I9140" s="37" t="n">
        <v>10</v>
      </c>
      <c r="J9140" s="40" t="n">
        <f aca="false">IF(C9140=0,"",D9140/C9140)</f>
        <v>0.909090909090909</v>
      </c>
    </row>
    <row r="9141" customFormat="false" ht="15" hidden="false" customHeight="false" outlineLevel="0" collapsed="false">
      <c r="A9141" s="37" t="s">
        <v>1565</v>
      </c>
      <c r="B9141" s="37" t="s">
        <v>280</v>
      </c>
      <c r="C9141" s="37" t="n">
        <v>22</v>
      </c>
      <c r="D9141" s="37" t="n">
        <v>18</v>
      </c>
      <c r="E9141" s="37" t="n">
        <v>1</v>
      </c>
      <c r="F9141" s="37" t="n">
        <v>0</v>
      </c>
      <c r="G9141" s="37" t="n">
        <v>0</v>
      </c>
      <c r="H9141" s="37" t="n">
        <v>2</v>
      </c>
      <c r="I9141" s="37" t="n">
        <v>18</v>
      </c>
      <c r="J9141" s="40" t="n">
        <f aca="false">IF(C9141=0,"",D9141/C9141)</f>
        <v>0.818181818181818</v>
      </c>
    </row>
    <row r="9142" customFormat="false" ht="15" hidden="false" customHeight="false" outlineLevel="0" collapsed="false">
      <c r="A9142" s="37" t="s">
        <v>1565</v>
      </c>
      <c r="B9142" s="37" t="s">
        <v>281</v>
      </c>
      <c r="C9142" s="37" t="n">
        <v>22</v>
      </c>
      <c r="D9142" s="37" t="n">
        <v>22</v>
      </c>
      <c r="E9142" s="37" t="n">
        <v>0</v>
      </c>
      <c r="F9142" s="37" t="n">
        <v>0</v>
      </c>
      <c r="G9142" s="37" t="n">
        <v>3</v>
      </c>
      <c r="H9142" s="37" t="n">
        <v>2</v>
      </c>
      <c r="I9142" s="37" t="n">
        <v>1</v>
      </c>
      <c r="J9142" s="40" t="n">
        <f aca="false">IF(C9142=0,"",D9142/C9142)</f>
        <v>1</v>
      </c>
    </row>
    <row r="9143" customFormat="false" ht="15" hidden="false" customHeight="false" outlineLevel="0" collapsed="false">
      <c r="A9143" s="37" t="s">
        <v>1567</v>
      </c>
      <c r="B9143" s="37" t="s">
        <v>270</v>
      </c>
      <c r="C9143" s="37" t="n">
        <v>22</v>
      </c>
      <c r="D9143" s="37" t="n">
        <v>21</v>
      </c>
      <c r="E9143" s="37" t="n">
        <v>0</v>
      </c>
      <c r="F9143" s="37" t="n">
        <v>2</v>
      </c>
      <c r="G9143" s="37" t="n">
        <v>0</v>
      </c>
      <c r="H9143" s="37" t="n">
        <v>4</v>
      </c>
      <c r="I9143" s="37" t="n">
        <v>2</v>
      </c>
      <c r="J9143" s="40" t="n">
        <f aca="false">IF(C9143=0,"",D9143/C9143)</f>
        <v>0.954545454545455</v>
      </c>
    </row>
    <row r="9144" customFormat="false" ht="15" hidden="false" customHeight="false" outlineLevel="0" collapsed="false">
      <c r="A9144" s="37" t="s">
        <v>1567</v>
      </c>
      <c r="B9144" s="37" t="s">
        <v>271</v>
      </c>
      <c r="C9144" s="37" t="n">
        <v>22</v>
      </c>
      <c r="D9144" s="37" t="n">
        <v>20</v>
      </c>
      <c r="E9144" s="37" t="n">
        <v>0</v>
      </c>
      <c r="F9144" s="37" t="n">
        <v>1</v>
      </c>
      <c r="G9144" s="37" t="n">
        <v>0</v>
      </c>
      <c r="H9144" s="37" t="n">
        <v>2</v>
      </c>
      <c r="I9144" s="37" t="n">
        <v>2</v>
      </c>
      <c r="J9144" s="40" t="n">
        <f aca="false">IF(C9144=0,"",D9144/C9144)</f>
        <v>0.909090909090909</v>
      </c>
    </row>
    <row r="9145" customFormat="false" ht="15" hidden="false" customHeight="false" outlineLevel="0" collapsed="false">
      <c r="A9145" s="37" t="s">
        <v>1567</v>
      </c>
      <c r="B9145" s="37" t="s">
        <v>272</v>
      </c>
      <c r="C9145" s="37" t="n">
        <v>22</v>
      </c>
      <c r="D9145" s="37" t="n">
        <v>22</v>
      </c>
      <c r="E9145" s="37" t="n">
        <v>0</v>
      </c>
      <c r="F9145" s="37" t="n">
        <v>0</v>
      </c>
      <c r="G9145" s="37" t="n">
        <v>0</v>
      </c>
      <c r="H9145" s="37" t="n">
        <v>2</v>
      </c>
      <c r="I9145" s="37" t="n">
        <v>0</v>
      </c>
      <c r="J9145" s="40" t="n">
        <f aca="false">IF(C9145=0,"",D9145/C9145)</f>
        <v>1</v>
      </c>
    </row>
    <row r="9146" customFormat="false" ht="15" hidden="false" customHeight="false" outlineLevel="0" collapsed="false">
      <c r="A9146" s="37" t="s">
        <v>1567</v>
      </c>
      <c r="B9146" s="37" t="s">
        <v>273</v>
      </c>
      <c r="C9146" s="37" t="n">
        <v>22</v>
      </c>
      <c r="D9146" s="37" t="n">
        <v>20</v>
      </c>
      <c r="E9146" s="37" t="n">
        <v>0</v>
      </c>
      <c r="F9146" s="37" t="n">
        <v>0</v>
      </c>
      <c r="G9146" s="37" t="n">
        <v>0</v>
      </c>
      <c r="H9146" s="37" t="n">
        <v>1</v>
      </c>
      <c r="I9146" s="37" t="n">
        <v>0</v>
      </c>
      <c r="J9146" s="40" t="n">
        <f aca="false">IF(C9146=0,"",D9146/C9146)</f>
        <v>0.909090909090909</v>
      </c>
    </row>
    <row r="9147" customFormat="false" ht="15" hidden="false" customHeight="false" outlineLevel="0" collapsed="false">
      <c r="A9147" s="37" t="s">
        <v>1567</v>
      </c>
      <c r="B9147" s="37" t="s">
        <v>274</v>
      </c>
      <c r="C9147" s="37" t="n">
        <v>22</v>
      </c>
      <c r="D9147" s="37" t="n">
        <v>19</v>
      </c>
      <c r="E9147" s="37" t="n">
        <v>0</v>
      </c>
      <c r="F9147" s="37" t="n">
        <v>1</v>
      </c>
      <c r="G9147" s="37" t="n">
        <v>0</v>
      </c>
      <c r="H9147" s="37" t="n">
        <v>0</v>
      </c>
      <c r="I9147" s="37" t="n">
        <v>0</v>
      </c>
      <c r="J9147" s="40" t="n">
        <f aca="false">IF(C9147=0,"",D9147/C9147)</f>
        <v>0.863636363636364</v>
      </c>
    </row>
    <row r="9148" customFormat="false" ht="15" hidden="false" customHeight="false" outlineLevel="0" collapsed="false">
      <c r="A9148" s="37" t="s">
        <v>1567</v>
      </c>
      <c r="B9148" s="37" t="s">
        <v>275</v>
      </c>
      <c r="C9148" s="37" t="n">
        <v>22</v>
      </c>
      <c r="D9148" s="37" t="n">
        <v>21</v>
      </c>
      <c r="E9148" s="37" t="n">
        <v>0</v>
      </c>
      <c r="F9148" s="37" t="n">
        <v>0</v>
      </c>
      <c r="G9148" s="37" t="n">
        <v>0</v>
      </c>
      <c r="H9148" s="37" t="n">
        <v>1</v>
      </c>
      <c r="I9148" s="37" t="n">
        <v>0</v>
      </c>
      <c r="J9148" s="40" t="n">
        <f aca="false">IF(C9148=0,"",D9148/C9148)</f>
        <v>0.954545454545455</v>
      </c>
    </row>
    <row r="9149" customFormat="false" ht="15" hidden="false" customHeight="false" outlineLevel="0" collapsed="false">
      <c r="A9149" s="37" t="s">
        <v>1567</v>
      </c>
      <c r="B9149" s="37" t="s">
        <v>276</v>
      </c>
      <c r="C9149" s="37" t="n">
        <v>22</v>
      </c>
      <c r="D9149" s="37" t="n">
        <v>20</v>
      </c>
      <c r="E9149" s="37" t="n">
        <v>0</v>
      </c>
      <c r="F9149" s="37" t="n">
        <v>0</v>
      </c>
      <c r="G9149" s="37" t="n">
        <v>1</v>
      </c>
      <c r="H9149" s="37" t="n">
        <v>1</v>
      </c>
      <c r="I9149" s="37" t="n">
        <v>0</v>
      </c>
      <c r="J9149" s="40" t="n">
        <f aca="false">IF(C9149=0,"",D9149/C9149)</f>
        <v>0.909090909090909</v>
      </c>
    </row>
    <row r="9150" customFormat="false" ht="15" hidden="false" customHeight="false" outlineLevel="0" collapsed="false">
      <c r="A9150" s="37" t="s">
        <v>1567</v>
      </c>
      <c r="B9150" s="37" t="s">
        <v>277</v>
      </c>
      <c r="C9150" s="37" t="n">
        <v>22</v>
      </c>
      <c r="D9150" s="37" t="n">
        <v>20</v>
      </c>
      <c r="E9150" s="37" t="n">
        <v>1</v>
      </c>
      <c r="F9150" s="37" t="n">
        <v>3</v>
      </c>
      <c r="G9150" s="37" t="n">
        <v>0</v>
      </c>
      <c r="H9150" s="37" t="n">
        <v>5</v>
      </c>
      <c r="I9150" s="37" t="n">
        <v>3</v>
      </c>
      <c r="J9150" s="40" t="n">
        <f aca="false">IF(C9150=0,"",D9150/C9150)</f>
        <v>0.909090909090909</v>
      </c>
    </row>
    <row r="9151" customFormat="false" ht="15" hidden="false" customHeight="false" outlineLevel="0" collapsed="false">
      <c r="A9151" s="37" t="s">
        <v>1567</v>
      </c>
      <c r="B9151" s="37" t="s">
        <v>278</v>
      </c>
      <c r="C9151" s="37" t="n">
        <v>22</v>
      </c>
      <c r="D9151" s="37" t="n">
        <v>20</v>
      </c>
      <c r="E9151" s="37" t="n">
        <v>0</v>
      </c>
      <c r="F9151" s="37" t="n">
        <v>0</v>
      </c>
      <c r="G9151" s="37" t="n">
        <v>0</v>
      </c>
      <c r="H9151" s="37" t="n">
        <v>0</v>
      </c>
      <c r="I9151" s="37" t="n">
        <v>0</v>
      </c>
      <c r="J9151" s="40" t="n">
        <f aca="false">IF(C9151=0,"",D9151/C9151)</f>
        <v>0.909090909090909</v>
      </c>
    </row>
    <row r="9152" customFormat="false" ht="15" hidden="false" customHeight="false" outlineLevel="0" collapsed="false">
      <c r="A9152" s="37" t="s">
        <v>1567</v>
      </c>
      <c r="B9152" s="37" t="s">
        <v>279</v>
      </c>
      <c r="C9152" s="37" t="n">
        <v>22</v>
      </c>
      <c r="D9152" s="37" t="n">
        <v>19</v>
      </c>
      <c r="E9152" s="37" t="n">
        <v>0</v>
      </c>
      <c r="F9152" s="37" t="n">
        <v>0</v>
      </c>
      <c r="G9152" s="37" t="n">
        <v>0</v>
      </c>
      <c r="H9152" s="37" t="n">
        <v>0</v>
      </c>
      <c r="I9152" s="37" t="n">
        <v>4</v>
      </c>
      <c r="J9152" s="40" t="n">
        <f aca="false">IF(C9152=0,"",D9152/C9152)</f>
        <v>0.863636363636364</v>
      </c>
    </row>
    <row r="9153" customFormat="false" ht="15" hidden="false" customHeight="false" outlineLevel="0" collapsed="false">
      <c r="A9153" s="37" t="s">
        <v>1567</v>
      </c>
      <c r="B9153" s="37" t="s">
        <v>280</v>
      </c>
      <c r="C9153" s="37" t="n">
        <v>22</v>
      </c>
      <c r="D9153" s="37" t="n">
        <v>21</v>
      </c>
      <c r="E9153" s="37" t="n">
        <v>2</v>
      </c>
      <c r="F9153" s="37" t="n">
        <v>1</v>
      </c>
      <c r="G9153" s="37" t="n">
        <v>0</v>
      </c>
      <c r="H9153" s="37" t="n">
        <v>1</v>
      </c>
      <c r="I9153" s="37" t="n">
        <v>1</v>
      </c>
      <c r="J9153" s="40" t="n">
        <f aca="false">IF(C9153=0,"",D9153/C9153)</f>
        <v>0.954545454545455</v>
      </c>
    </row>
    <row r="9154" customFormat="false" ht="15" hidden="false" customHeight="false" outlineLevel="0" collapsed="false">
      <c r="A9154" s="37" t="s">
        <v>1567</v>
      </c>
      <c r="B9154" s="37" t="s">
        <v>281</v>
      </c>
      <c r="C9154" s="37" t="n">
        <v>22</v>
      </c>
      <c r="D9154" s="37" t="n">
        <v>21</v>
      </c>
      <c r="E9154" s="37" t="n">
        <v>1</v>
      </c>
      <c r="F9154" s="37" t="n">
        <v>2</v>
      </c>
      <c r="G9154" s="37" t="n">
        <v>0</v>
      </c>
      <c r="H9154" s="37" t="n">
        <v>0</v>
      </c>
      <c r="I9154" s="37" t="n">
        <v>6</v>
      </c>
      <c r="J9154" s="40" t="n">
        <f aca="false">IF(C9154=0,"",D9154/C9154)</f>
        <v>0.954545454545455</v>
      </c>
    </row>
    <row r="9155" customFormat="false" ht="15" hidden="false" customHeight="false" outlineLevel="0" collapsed="false">
      <c r="A9155" s="37" t="s">
        <v>1568</v>
      </c>
      <c r="B9155" s="37" t="s">
        <v>270</v>
      </c>
      <c r="C9155" s="37" t="n">
        <v>22</v>
      </c>
      <c r="D9155" s="37" t="n">
        <v>20</v>
      </c>
      <c r="E9155" s="37" t="n">
        <v>0</v>
      </c>
      <c r="F9155" s="37" t="n">
        <v>0</v>
      </c>
      <c r="G9155" s="37" t="n">
        <v>0</v>
      </c>
      <c r="H9155" s="37" t="n">
        <v>3</v>
      </c>
      <c r="I9155" s="37" t="n">
        <v>3</v>
      </c>
      <c r="J9155" s="40" t="n">
        <f aca="false">IF(C9155=0,"",D9155/C9155)</f>
        <v>0.909090909090909</v>
      </c>
    </row>
    <row r="9156" customFormat="false" ht="15" hidden="false" customHeight="false" outlineLevel="0" collapsed="false">
      <c r="A9156" s="37" t="s">
        <v>1568</v>
      </c>
      <c r="B9156" s="37" t="s">
        <v>271</v>
      </c>
      <c r="C9156" s="37" t="n">
        <v>22</v>
      </c>
      <c r="D9156" s="37" t="n">
        <v>21</v>
      </c>
      <c r="E9156" s="37" t="n">
        <v>2</v>
      </c>
      <c r="F9156" s="37" t="n">
        <v>0</v>
      </c>
      <c r="G9156" s="37" t="n">
        <v>1</v>
      </c>
      <c r="H9156" s="37" t="n">
        <v>2</v>
      </c>
      <c r="I9156" s="37" t="n">
        <v>17</v>
      </c>
      <c r="J9156" s="40" t="n">
        <f aca="false">IF(C9156=0,"",D9156/C9156)</f>
        <v>0.954545454545455</v>
      </c>
    </row>
    <row r="9157" customFormat="false" ht="15" hidden="false" customHeight="false" outlineLevel="0" collapsed="false">
      <c r="A9157" s="37" t="s">
        <v>1568</v>
      </c>
      <c r="B9157" s="37" t="s">
        <v>272</v>
      </c>
      <c r="C9157" s="37" t="n">
        <v>22</v>
      </c>
      <c r="D9157" s="37" t="n">
        <v>19</v>
      </c>
      <c r="E9157" s="37" t="n">
        <v>2</v>
      </c>
      <c r="F9157" s="37" t="n">
        <v>0</v>
      </c>
      <c r="G9157" s="37" t="n">
        <v>1</v>
      </c>
      <c r="H9157" s="37" t="n">
        <v>2</v>
      </c>
      <c r="I9157" s="37" t="n">
        <v>8</v>
      </c>
      <c r="J9157" s="40" t="n">
        <f aca="false">IF(C9157=0,"",D9157/C9157)</f>
        <v>0.863636363636364</v>
      </c>
    </row>
    <row r="9158" customFormat="false" ht="15" hidden="false" customHeight="false" outlineLevel="0" collapsed="false">
      <c r="A9158" s="37" t="s">
        <v>1568</v>
      </c>
      <c r="B9158" s="37" t="s">
        <v>273</v>
      </c>
      <c r="C9158" s="37" t="n">
        <v>22</v>
      </c>
      <c r="D9158" s="37" t="n">
        <v>16</v>
      </c>
      <c r="E9158" s="37" t="n">
        <v>0</v>
      </c>
      <c r="F9158" s="37" t="n">
        <v>1</v>
      </c>
      <c r="G9158" s="37" t="n">
        <v>1</v>
      </c>
      <c r="H9158" s="37" t="n">
        <v>2</v>
      </c>
      <c r="I9158" s="37" t="n">
        <v>11</v>
      </c>
      <c r="J9158" s="40" t="n">
        <f aca="false">IF(C9158=0,"",D9158/C9158)</f>
        <v>0.727272727272727</v>
      </c>
    </row>
    <row r="9159" customFormat="false" ht="15" hidden="false" customHeight="false" outlineLevel="0" collapsed="false">
      <c r="A9159" s="37" t="s">
        <v>1568</v>
      </c>
      <c r="B9159" s="37" t="s">
        <v>274</v>
      </c>
      <c r="C9159" s="37" t="n">
        <v>22</v>
      </c>
      <c r="D9159" s="37" t="n">
        <v>20</v>
      </c>
      <c r="E9159" s="37" t="n">
        <v>1</v>
      </c>
      <c r="F9159" s="37" t="n">
        <v>0</v>
      </c>
      <c r="G9159" s="37" t="n">
        <v>3</v>
      </c>
      <c r="H9159" s="37" t="n">
        <v>3</v>
      </c>
      <c r="I9159" s="37" t="n">
        <v>3</v>
      </c>
      <c r="J9159" s="40" t="n">
        <f aca="false">IF(C9159=0,"",D9159/C9159)</f>
        <v>0.909090909090909</v>
      </c>
    </row>
    <row r="9160" customFormat="false" ht="15" hidden="false" customHeight="false" outlineLevel="0" collapsed="false">
      <c r="A9160" s="37" t="s">
        <v>1568</v>
      </c>
      <c r="B9160" s="37" t="s">
        <v>275</v>
      </c>
      <c r="C9160" s="37" t="n">
        <v>22</v>
      </c>
      <c r="D9160" s="37" t="n">
        <v>19</v>
      </c>
      <c r="E9160" s="37" t="n">
        <v>3</v>
      </c>
      <c r="F9160" s="37" t="n">
        <v>1</v>
      </c>
      <c r="G9160" s="37" t="n">
        <v>0</v>
      </c>
      <c r="H9160" s="37" t="n">
        <v>1</v>
      </c>
      <c r="I9160" s="37" t="n">
        <v>5</v>
      </c>
      <c r="J9160" s="40" t="n">
        <f aca="false">IF(C9160=0,"",D9160/C9160)</f>
        <v>0.863636363636364</v>
      </c>
    </row>
    <row r="9161" customFormat="false" ht="15" hidden="false" customHeight="false" outlineLevel="0" collapsed="false">
      <c r="A9161" s="37" t="s">
        <v>1568</v>
      </c>
      <c r="B9161" s="37" t="s">
        <v>276</v>
      </c>
      <c r="C9161" s="37" t="n">
        <v>22</v>
      </c>
      <c r="D9161" s="37" t="n">
        <v>20</v>
      </c>
      <c r="E9161" s="37" t="n">
        <v>1</v>
      </c>
      <c r="F9161" s="37" t="n">
        <v>2</v>
      </c>
      <c r="G9161" s="37" t="n">
        <v>0</v>
      </c>
      <c r="H9161" s="37" t="n">
        <v>0</v>
      </c>
      <c r="I9161" s="37" t="n">
        <v>7</v>
      </c>
      <c r="J9161" s="40" t="n">
        <f aca="false">IF(C9161=0,"",D9161/C9161)</f>
        <v>0.909090909090909</v>
      </c>
    </row>
    <row r="9162" customFormat="false" ht="15" hidden="false" customHeight="false" outlineLevel="0" collapsed="false">
      <c r="A9162" s="37" t="s">
        <v>1568</v>
      </c>
      <c r="B9162" s="37" t="s">
        <v>277</v>
      </c>
      <c r="C9162" s="37" t="n">
        <v>22</v>
      </c>
      <c r="D9162" s="37" t="n">
        <v>20</v>
      </c>
      <c r="E9162" s="37" t="n">
        <v>0</v>
      </c>
      <c r="F9162" s="37" t="n">
        <v>2</v>
      </c>
      <c r="G9162" s="37" t="n">
        <v>2</v>
      </c>
      <c r="H9162" s="37" t="n">
        <v>1</v>
      </c>
      <c r="I9162" s="37" t="n">
        <v>9</v>
      </c>
      <c r="J9162" s="40" t="n">
        <f aca="false">IF(C9162=0,"",D9162/C9162)</f>
        <v>0.909090909090909</v>
      </c>
    </row>
    <row r="9163" customFormat="false" ht="15" hidden="false" customHeight="false" outlineLevel="0" collapsed="false">
      <c r="A9163" s="37" t="s">
        <v>1568</v>
      </c>
      <c r="B9163" s="37" t="s">
        <v>278</v>
      </c>
      <c r="C9163" s="37" t="n">
        <v>22</v>
      </c>
      <c r="D9163" s="37" t="n">
        <v>21</v>
      </c>
      <c r="E9163" s="37" t="n">
        <v>1</v>
      </c>
      <c r="F9163" s="37" t="n">
        <v>2</v>
      </c>
      <c r="G9163" s="37" t="n">
        <v>0</v>
      </c>
      <c r="H9163" s="37" t="n">
        <v>0</v>
      </c>
      <c r="I9163" s="37" t="n">
        <v>3</v>
      </c>
      <c r="J9163" s="40" t="n">
        <f aca="false">IF(C9163=0,"",D9163/C9163)</f>
        <v>0.954545454545455</v>
      </c>
    </row>
    <row r="9164" customFormat="false" ht="15" hidden="false" customHeight="false" outlineLevel="0" collapsed="false">
      <c r="A9164" s="37" t="s">
        <v>1568</v>
      </c>
      <c r="B9164" s="37" t="s">
        <v>279</v>
      </c>
      <c r="C9164" s="37" t="n">
        <v>22</v>
      </c>
      <c r="D9164" s="37" t="n">
        <v>20</v>
      </c>
      <c r="E9164" s="37" t="n">
        <v>0</v>
      </c>
      <c r="F9164" s="37" t="n">
        <v>1</v>
      </c>
      <c r="G9164" s="37" t="n">
        <v>3</v>
      </c>
      <c r="H9164" s="37" t="n">
        <v>1</v>
      </c>
      <c r="I9164" s="37" t="n">
        <v>9</v>
      </c>
      <c r="J9164" s="40" t="n">
        <f aca="false">IF(C9164=0,"",D9164/C9164)</f>
        <v>0.909090909090909</v>
      </c>
    </row>
    <row r="9165" customFormat="false" ht="15" hidden="false" customHeight="false" outlineLevel="0" collapsed="false">
      <c r="A9165" s="37" t="s">
        <v>1568</v>
      </c>
      <c r="B9165" s="37" t="s">
        <v>280</v>
      </c>
      <c r="C9165" s="37" t="n">
        <v>22</v>
      </c>
      <c r="D9165" s="37" t="n">
        <v>16</v>
      </c>
      <c r="E9165" s="37" t="n">
        <v>0</v>
      </c>
      <c r="F9165" s="37" t="n">
        <v>1</v>
      </c>
      <c r="G9165" s="37" t="n">
        <v>1</v>
      </c>
      <c r="H9165" s="37" t="n">
        <v>2</v>
      </c>
      <c r="I9165" s="37" t="n">
        <v>5</v>
      </c>
      <c r="J9165" s="40" t="n">
        <f aca="false">IF(C9165=0,"",D9165/C9165)</f>
        <v>0.727272727272727</v>
      </c>
    </row>
    <row r="9166" customFormat="false" ht="15" hidden="false" customHeight="false" outlineLevel="0" collapsed="false">
      <c r="A9166" s="37" t="s">
        <v>1481</v>
      </c>
      <c r="B9166" s="37" t="s">
        <v>275</v>
      </c>
      <c r="C9166" s="37" t="n">
        <v>22</v>
      </c>
      <c r="D9166" s="37" t="n">
        <v>21</v>
      </c>
      <c r="E9166" s="37" t="n">
        <v>0</v>
      </c>
      <c r="F9166" s="37" t="n">
        <v>1</v>
      </c>
      <c r="G9166" s="37" t="n">
        <v>0</v>
      </c>
      <c r="H9166" s="37" t="n">
        <v>1</v>
      </c>
      <c r="I9166" s="37" t="n">
        <v>15</v>
      </c>
      <c r="J9166" s="40" t="n">
        <f aca="false">IF(C9166=0,"",D9166/C9166)</f>
        <v>0.954545454545455</v>
      </c>
    </row>
    <row r="9167" customFormat="false" ht="15" hidden="false" customHeight="false" outlineLevel="0" collapsed="false">
      <c r="A9167" s="37" t="s">
        <v>1481</v>
      </c>
      <c r="B9167" s="37" t="s">
        <v>276</v>
      </c>
      <c r="C9167" s="37" t="n">
        <v>22</v>
      </c>
      <c r="D9167" s="37" t="n">
        <v>20</v>
      </c>
      <c r="E9167" s="37" t="n">
        <v>0</v>
      </c>
      <c r="F9167" s="37" t="n">
        <v>1</v>
      </c>
      <c r="G9167" s="37" t="n">
        <v>0</v>
      </c>
      <c r="H9167" s="37" t="n">
        <v>0</v>
      </c>
      <c r="I9167" s="37" t="n">
        <v>31</v>
      </c>
      <c r="J9167" s="40" t="n">
        <f aca="false">IF(C9167=0,"",D9167/C9167)</f>
        <v>0.909090909090909</v>
      </c>
    </row>
    <row r="9168" customFormat="false" ht="15" hidden="false" customHeight="false" outlineLevel="0" collapsed="false">
      <c r="A9168" s="37" t="s">
        <v>1481</v>
      </c>
      <c r="B9168" s="37" t="s">
        <v>277</v>
      </c>
      <c r="C9168" s="37" t="n">
        <v>22</v>
      </c>
      <c r="D9168" s="37" t="n">
        <v>22</v>
      </c>
      <c r="E9168" s="37" t="n">
        <v>2</v>
      </c>
      <c r="F9168" s="37" t="n">
        <v>1</v>
      </c>
      <c r="G9168" s="37" t="n">
        <v>0</v>
      </c>
      <c r="H9168" s="37" t="n">
        <v>2</v>
      </c>
      <c r="I9168" s="37" t="n">
        <v>20</v>
      </c>
      <c r="J9168" s="40" t="n">
        <f aca="false">IF(C9168=0,"",D9168/C9168)</f>
        <v>1</v>
      </c>
    </row>
    <row r="9169" customFormat="false" ht="15" hidden="false" customHeight="false" outlineLevel="0" collapsed="false">
      <c r="A9169" s="37" t="s">
        <v>1481</v>
      </c>
      <c r="B9169" s="37" t="s">
        <v>278</v>
      </c>
      <c r="C9169" s="37" t="n">
        <v>22</v>
      </c>
      <c r="D9169" s="37" t="n">
        <v>22</v>
      </c>
      <c r="E9169" s="37" t="n">
        <v>1</v>
      </c>
      <c r="F9169" s="37" t="n">
        <v>0</v>
      </c>
      <c r="G9169" s="37" t="n">
        <v>2</v>
      </c>
      <c r="H9169" s="37" t="n">
        <v>1</v>
      </c>
      <c r="I9169" s="37" t="n">
        <v>20</v>
      </c>
      <c r="J9169" s="40" t="n">
        <f aca="false">IF(C9169=0,"",D9169/C9169)</f>
        <v>1</v>
      </c>
    </row>
    <row r="9170" customFormat="false" ht="15" hidden="false" customHeight="false" outlineLevel="0" collapsed="false">
      <c r="A9170" s="37" t="s">
        <v>1481</v>
      </c>
      <c r="B9170" s="37" t="s">
        <v>279</v>
      </c>
      <c r="C9170" s="37" t="n">
        <v>22</v>
      </c>
      <c r="D9170" s="37" t="n">
        <v>21</v>
      </c>
      <c r="E9170" s="37" t="n">
        <v>0</v>
      </c>
      <c r="F9170" s="37" t="n">
        <v>1</v>
      </c>
      <c r="G9170" s="37" t="n">
        <v>1</v>
      </c>
      <c r="H9170" s="37" t="n">
        <v>1</v>
      </c>
      <c r="I9170" s="37" t="n">
        <v>1</v>
      </c>
      <c r="J9170" s="40" t="n">
        <f aca="false">IF(C9170=0,"",D9170/C9170)</f>
        <v>0.954545454545455</v>
      </c>
    </row>
    <row r="9171" customFormat="false" ht="15" hidden="false" customHeight="false" outlineLevel="0" collapsed="false">
      <c r="A9171" s="37" t="s">
        <v>1481</v>
      </c>
      <c r="B9171" s="37" t="s">
        <v>280</v>
      </c>
      <c r="C9171" s="37" t="n">
        <v>22</v>
      </c>
      <c r="D9171" s="37" t="n">
        <v>20</v>
      </c>
      <c r="E9171" s="37" t="n">
        <v>0</v>
      </c>
      <c r="F9171" s="37" t="n">
        <v>0</v>
      </c>
      <c r="G9171" s="37" t="n">
        <v>1</v>
      </c>
      <c r="H9171" s="37" t="n">
        <v>1</v>
      </c>
      <c r="I9171" s="37" t="n">
        <v>6</v>
      </c>
      <c r="J9171" s="40" t="n">
        <f aca="false">IF(C9171=0,"",D9171/C9171)</f>
        <v>0.909090909090909</v>
      </c>
    </row>
    <row r="9172" customFormat="false" ht="15" hidden="false" customHeight="false" outlineLevel="0" collapsed="false">
      <c r="A9172" s="37" t="s">
        <v>1481</v>
      </c>
      <c r="B9172" s="37" t="s">
        <v>281</v>
      </c>
      <c r="C9172" s="37" t="n">
        <v>22</v>
      </c>
      <c r="D9172" s="37" t="n">
        <v>20</v>
      </c>
      <c r="E9172" s="37" t="n">
        <v>0</v>
      </c>
      <c r="F9172" s="37" t="n">
        <v>0</v>
      </c>
      <c r="G9172" s="37" t="n">
        <v>0</v>
      </c>
      <c r="H9172" s="37" t="n">
        <v>0</v>
      </c>
      <c r="I9172" s="37" t="n">
        <v>8</v>
      </c>
      <c r="J9172" s="40" t="n">
        <f aca="false">IF(C9172=0,"",D9172/C9172)</f>
        <v>0.909090909090909</v>
      </c>
    </row>
    <row r="9173" customFormat="false" ht="15" hidden="false" customHeight="false" outlineLevel="0" collapsed="false">
      <c r="A9173" s="37" t="s">
        <v>1569</v>
      </c>
      <c r="B9173" s="37" t="s">
        <v>270</v>
      </c>
      <c r="C9173" s="37" t="n">
        <v>22</v>
      </c>
      <c r="D9173" s="37" t="n">
        <v>21</v>
      </c>
      <c r="E9173" s="37" t="n">
        <v>0</v>
      </c>
      <c r="F9173" s="37" t="n">
        <v>1</v>
      </c>
      <c r="G9173" s="37" t="n">
        <v>2</v>
      </c>
      <c r="H9173" s="37" t="n">
        <v>2</v>
      </c>
      <c r="I9173" s="37" t="n">
        <v>2</v>
      </c>
      <c r="J9173" s="40" t="n">
        <f aca="false">IF(C9173=0,"",D9173/C9173)</f>
        <v>0.954545454545455</v>
      </c>
    </row>
    <row r="9174" customFormat="false" ht="15" hidden="false" customHeight="false" outlineLevel="0" collapsed="false">
      <c r="A9174" s="37" t="s">
        <v>1569</v>
      </c>
      <c r="B9174" s="37" t="s">
        <v>271</v>
      </c>
      <c r="C9174" s="37" t="n">
        <v>22</v>
      </c>
      <c r="D9174" s="37" t="n">
        <v>19</v>
      </c>
      <c r="E9174" s="37" t="n">
        <v>2</v>
      </c>
      <c r="F9174" s="37" t="n">
        <v>0</v>
      </c>
      <c r="G9174" s="37" t="n">
        <v>0</v>
      </c>
      <c r="H9174" s="37" t="n">
        <v>1</v>
      </c>
      <c r="I9174" s="37" t="n">
        <v>8</v>
      </c>
      <c r="J9174" s="40" t="n">
        <f aca="false">IF(C9174=0,"",D9174/C9174)</f>
        <v>0.863636363636364</v>
      </c>
    </row>
    <row r="9175" customFormat="false" ht="15" hidden="false" customHeight="false" outlineLevel="0" collapsed="false">
      <c r="A9175" s="37" t="s">
        <v>1569</v>
      </c>
      <c r="B9175" s="37" t="s">
        <v>272</v>
      </c>
      <c r="C9175" s="37" t="n">
        <v>22</v>
      </c>
      <c r="D9175" s="37" t="n">
        <v>21</v>
      </c>
      <c r="E9175" s="37" t="n">
        <v>1</v>
      </c>
      <c r="F9175" s="37" t="n">
        <v>0</v>
      </c>
      <c r="G9175" s="37" t="n">
        <v>1</v>
      </c>
      <c r="H9175" s="37" t="n">
        <v>1</v>
      </c>
      <c r="I9175" s="37" t="n">
        <v>1</v>
      </c>
      <c r="J9175" s="40" t="n">
        <f aca="false">IF(C9175=0,"",D9175/C9175)</f>
        <v>0.954545454545455</v>
      </c>
    </row>
    <row r="9176" customFormat="false" ht="15" hidden="false" customHeight="false" outlineLevel="0" collapsed="false">
      <c r="A9176" s="37" t="s">
        <v>1569</v>
      </c>
      <c r="B9176" s="37" t="s">
        <v>273</v>
      </c>
      <c r="C9176" s="37" t="n">
        <v>22</v>
      </c>
      <c r="D9176" s="37" t="n">
        <v>21</v>
      </c>
      <c r="E9176" s="37" t="n">
        <v>1</v>
      </c>
      <c r="F9176" s="37" t="n">
        <v>0</v>
      </c>
      <c r="G9176" s="37" t="n">
        <v>0</v>
      </c>
      <c r="H9176" s="37" t="n">
        <v>3</v>
      </c>
      <c r="I9176" s="37" t="n">
        <v>1</v>
      </c>
      <c r="J9176" s="40" t="n">
        <f aca="false">IF(C9176=0,"",D9176/C9176)</f>
        <v>0.954545454545455</v>
      </c>
    </row>
    <row r="9177" customFormat="false" ht="15" hidden="false" customHeight="false" outlineLevel="0" collapsed="false">
      <c r="A9177" s="37" t="s">
        <v>1569</v>
      </c>
      <c r="B9177" s="37" t="s">
        <v>274</v>
      </c>
      <c r="C9177" s="37" t="n">
        <v>22</v>
      </c>
      <c r="D9177" s="37" t="n">
        <v>21</v>
      </c>
      <c r="E9177" s="37" t="n">
        <v>1</v>
      </c>
      <c r="F9177" s="37" t="n">
        <v>1</v>
      </c>
      <c r="G9177" s="37" t="n">
        <v>0</v>
      </c>
      <c r="H9177" s="37" t="n">
        <v>1</v>
      </c>
      <c r="I9177" s="37" t="n">
        <v>0</v>
      </c>
      <c r="J9177" s="40" t="n">
        <f aca="false">IF(C9177=0,"",D9177/C9177)</f>
        <v>0.954545454545455</v>
      </c>
    </row>
    <row r="9178" customFormat="false" ht="15" hidden="false" customHeight="false" outlineLevel="0" collapsed="false">
      <c r="A9178" s="37" t="s">
        <v>1569</v>
      </c>
      <c r="B9178" s="37" t="s">
        <v>275</v>
      </c>
      <c r="C9178" s="37" t="n">
        <v>22</v>
      </c>
      <c r="D9178" s="37" t="n">
        <v>20</v>
      </c>
      <c r="E9178" s="37" t="n">
        <v>0</v>
      </c>
      <c r="F9178" s="37" t="n">
        <v>1</v>
      </c>
      <c r="G9178" s="37" t="n">
        <v>1</v>
      </c>
      <c r="H9178" s="37" t="n">
        <v>1</v>
      </c>
      <c r="I9178" s="37" t="n">
        <v>1</v>
      </c>
      <c r="J9178" s="40" t="n">
        <f aca="false">IF(C9178=0,"",D9178/C9178)</f>
        <v>0.909090909090909</v>
      </c>
    </row>
    <row r="9179" customFormat="false" ht="15" hidden="false" customHeight="false" outlineLevel="0" collapsed="false">
      <c r="A9179" s="37" t="s">
        <v>1569</v>
      </c>
      <c r="B9179" s="37" t="s">
        <v>276</v>
      </c>
      <c r="C9179" s="37" t="n">
        <v>22</v>
      </c>
      <c r="D9179" s="37" t="n">
        <v>21</v>
      </c>
      <c r="E9179" s="37" t="n">
        <v>1</v>
      </c>
      <c r="F9179" s="37" t="n">
        <v>0</v>
      </c>
      <c r="G9179" s="37" t="n">
        <v>0</v>
      </c>
      <c r="H9179" s="37" t="n">
        <v>0</v>
      </c>
      <c r="I9179" s="37" t="n">
        <v>0</v>
      </c>
      <c r="J9179" s="40" t="n">
        <f aca="false">IF(C9179=0,"",D9179/C9179)</f>
        <v>0.954545454545455</v>
      </c>
    </row>
    <row r="9180" customFormat="false" ht="15" hidden="false" customHeight="false" outlineLevel="0" collapsed="false">
      <c r="A9180" s="37" t="s">
        <v>1569</v>
      </c>
      <c r="B9180" s="37" t="s">
        <v>277</v>
      </c>
      <c r="C9180" s="37" t="n">
        <v>22</v>
      </c>
      <c r="D9180" s="37" t="n">
        <v>20</v>
      </c>
      <c r="E9180" s="37" t="n">
        <v>0</v>
      </c>
      <c r="F9180" s="37" t="n">
        <v>3</v>
      </c>
      <c r="G9180" s="37" t="n">
        <v>0</v>
      </c>
      <c r="H9180" s="37" t="n">
        <v>2</v>
      </c>
      <c r="I9180" s="37" t="n">
        <v>1</v>
      </c>
      <c r="J9180" s="40" t="n">
        <f aca="false">IF(C9180=0,"",D9180/C9180)</f>
        <v>0.909090909090909</v>
      </c>
    </row>
    <row r="9181" customFormat="false" ht="15" hidden="false" customHeight="false" outlineLevel="0" collapsed="false">
      <c r="A9181" s="37" t="s">
        <v>1569</v>
      </c>
      <c r="B9181" s="37" t="s">
        <v>278</v>
      </c>
      <c r="C9181" s="37" t="n">
        <v>22</v>
      </c>
      <c r="D9181" s="37" t="n">
        <v>17</v>
      </c>
      <c r="E9181" s="37" t="n">
        <v>0</v>
      </c>
      <c r="F9181" s="37" t="n">
        <v>0</v>
      </c>
      <c r="G9181" s="37" t="n">
        <v>0</v>
      </c>
      <c r="H9181" s="37" t="n">
        <v>1</v>
      </c>
      <c r="I9181" s="37" t="n">
        <v>2</v>
      </c>
      <c r="J9181" s="40" t="n">
        <f aca="false">IF(C9181=0,"",D9181/C9181)</f>
        <v>0.772727272727273</v>
      </c>
    </row>
    <row r="9182" customFormat="false" ht="15" hidden="false" customHeight="false" outlineLevel="0" collapsed="false">
      <c r="A9182" s="37" t="s">
        <v>1569</v>
      </c>
      <c r="B9182" s="37" t="s">
        <v>279</v>
      </c>
      <c r="C9182" s="37" t="n">
        <v>22</v>
      </c>
      <c r="D9182" s="37" t="n">
        <v>21</v>
      </c>
      <c r="E9182" s="37" t="n">
        <v>0</v>
      </c>
      <c r="F9182" s="37" t="n">
        <v>0</v>
      </c>
      <c r="G9182" s="37" t="n">
        <v>0</v>
      </c>
      <c r="H9182" s="37" t="n">
        <v>3</v>
      </c>
      <c r="I9182" s="37" t="n">
        <v>0</v>
      </c>
      <c r="J9182" s="40" t="n">
        <f aca="false">IF(C9182=0,"",D9182/C9182)</f>
        <v>0.954545454545455</v>
      </c>
    </row>
    <row r="9183" customFormat="false" ht="15" hidden="false" customHeight="false" outlineLevel="0" collapsed="false">
      <c r="A9183" s="37" t="s">
        <v>1569</v>
      </c>
      <c r="B9183" s="37" t="s">
        <v>280</v>
      </c>
      <c r="C9183" s="37" t="n">
        <v>22</v>
      </c>
      <c r="D9183" s="37" t="n">
        <v>20</v>
      </c>
      <c r="E9183" s="37" t="n">
        <v>1</v>
      </c>
      <c r="F9183" s="37" t="n">
        <v>2</v>
      </c>
      <c r="G9183" s="37" t="n">
        <v>0</v>
      </c>
      <c r="H9183" s="37" t="n">
        <v>1</v>
      </c>
      <c r="I9183" s="37" t="n">
        <v>0</v>
      </c>
      <c r="J9183" s="40" t="n">
        <f aca="false">IF(C9183=0,"",D9183/C9183)</f>
        <v>0.909090909090909</v>
      </c>
    </row>
    <row r="9184" customFormat="false" ht="15" hidden="false" customHeight="false" outlineLevel="0" collapsed="false">
      <c r="A9184" s="37" t="s">
        <v>1569</v>
      </c>
      <c r="B9184" s="37" t="s">
        <v>281</v>
      </c>
      <c r="C9184" s="37" t="n">
        <v>22</v>
      </c>
      <c r="D9184" s="37" t="n">
        <v>22</v>
      </c>
      <c r="E9184" s="37" t="n">
        <v>0</v>
      </c>
      <c r="F9184" s="37" t="n">
        <v>3</v>
      </c>
      <c r="G9184" s="37" t="n">
        <v>1</v>
      </c>
      <c r="H9184" s="37" t="n">
        <v>0</v>
      </c>
      <c r="I9184" s="37" t="n">
        <v>2</v>
      </c>
      <c r="J9184" s="40" t="n">
        <f aca="false">IF(C9184=0,"",D9184/C9184)</f>
        <v>1</v>
      </c>
    </row>
    <row r="9185" customFormat="false" ht="15" hidden="false" customHeight="false" outlineLevel="0" collapsed="false">
      <c r="A9185" s="37" t="s">
        <v>1570</v>
      </c>
      <c r="B9185" s="37" t="s">
        <v>270</v>
      </c>
      <c r="C9185" s="37" t="n">
        <v>22</v>
      </c>
      <c r="D9185" s="37" t="n">
        <v>21</v>
      </c>
      <c r="E9185" s="37" t="n">
        <v>0</v>
      </c>
      <c r="F9185" s="37" t="n">
        <v>0</v>
      </c>
      <c r="G9185" s="37" t="n">
        <v>0</v>
      </c>
      <c r="H9185" s="37" t="n">
        <v>0</v>
      </c>
      <c r="I9185" s="37" t="n">
        <v>10</v>
      </c>
      <c r="J9185" s="40" t="n">
        <f aca="false">IF(C9185=0,"",D9185/C9185)</f>
        <v>0.954545454545455</v>
      </c>
    </row>
    <row r="9186" customFormat="false" ht="15" hidden="false" customHeight="false" outlineLevel="0" collapsed="false">
      <c r="A9186" s="37" t="s">
        <v>1570</v>
      </c>
      <c r="B9186" s="37" t="s">
        <v>271</v>
      </c>
      <c r="C9186" s="37" t="n">
        <v>22</v>
      </c>
      <c r="D9186" s="37" t="n">
        <v>22</v>
      </c>
      <c r="E9186" s="37" t="n">
        <v>0</v>
      </c>
      <c r="F9186" s="37" t="n">
        <v>1</v>
      </c>
      <c r="G9186" s="37" t="n">
        <v>0</v>
      </c>
      <c r="H9186" s="37" t="n">
        <v>3</v>
      </c>
      <c r="I9186" s="37" t="n">
        <v>7</v>
      </c>
      <c r="J9186" s="40" t="n">
        <f aca="false">IF(C9186=0,"",D9186/C9186)</f>
        <v>1</v>
      </c>
    </row>
    <row r="9187" customFormat="false" ht="15" hidden="false" customHeight="false" outlineLevel="0" collapsed="false">
      <c r="A9187" s="37" t="s">
        <v>1570</v>
      </c>
      <c r="B9187" s="37" t="s">
        <v>272</v>
      </c>
      <c r="C9187" s="37" t="n">
        <v>22</v>
      </c>
      <c r="D9187" s="37" t="n">
        <v>22</v>
      </c>
      <c r="E9187" s="37" t="n">
        <v>0</v>
      </c>
      <c r="F9187" s="37" t="n">
        <v>2</v>
      </c>
      <c r="G9187" s="37" t="n">
        <v>0</v>
      </c>
      <c r="H9187" s="37" t="n">
        <v>3</v>
      </c>
      <c r="I9187" s="37" t="n">
        <v>20</v>
      </c>
      <c r="J9187" s="40" t="n">
        <f aca="false">IF(C9187=0,"",D9187/C9187)</f>
        <v>1</v>
      </c>
    </row>
    <row r="9188" customFormat="false" ht="15" hidden="false" customHeight="false" outlineLevel="0" collapsed="false">
      <c r="A9188" s="37" t="s">
        <v>1570</v>
      </c>
      <c r="B9188" s="37" t="s">
        <v>273</v>
      </c>
      <c r="C9188" s="37" t="n">
        <v>22</v>
      </c>
      <c r="D9188" s="37" t="n">
        <v>21</v>
      </c>
      <c r="E9188" s="37" t="n">
        <v>1</v>
      </c>
      <c r="F9188" s="37" t="n">
        <v>1</v>
      </c>
      <c r="G9188" s="37" t="n">
        <v>1</v>
      </c>
      <c r="H9188" s="37" t="n">
        <v>0</v>
      </c>
      <c r="I9188" s="37" t="n">
        <v>5</v>
      </c>
      <c r="J9188" s="40" t="n">
        <f aca="false">IF(C9188=0,"",D9188/C9188)</f>
        <v>0.954545454545455</v>
      </c>
    </row>
    <row r="9189" customFormat="false" ht="15" hidden="false" customHeight="false" outlineLevel="0" collapsed="false">
      <c r="A9189" s="37" t="s">
        <v>1570</v>
      </c>
      <c r="B9189" s="37" t="s">
        <v>274</v>
      </c>
      <c r="C9189" s="37" t="n">
        <v>22</v>
      </c>
      <c r="D9189" s="37" t="n">
        <v>20</v>
      </c>
      <c r="E9189" s="37" t="n">
        <v>0</v>
      </c>
      <c r="F9189" s="37" t="n">
        <v>1</v>
      </c>
      <c r="G9189" s="37" t="n">
        <v>0</v>
      </c>
      <c r="H9189" s="37" t="n">
        <v>0</v>
      </c>
      <c r="I9189" s="37" t="n">
        <v>8</v>
      </c>
      <c r="J9189" s="40" t="n">
        <f aca="false">IF(C9189=0,"",D9189/C9189)</f>
        <v>0.909090909090909</v>
      </c>
    </row>
    <row r="9190" customFormat="false" ht="15" hidden="false" customHeight="false" outlineLevel="0" collapsed="false">
      <c r="A9190" s="37" t="s">
        <v>1570</v>
      </c>
      <c r="B9190" s="37" t="s">
        <v>275</v>
      </c>
      <c r="C9190" s="37" t="n">
        <v>22</v>
      </c>
      <c r="D9190" s="37" t="n">
        <v>17</v>
      </c>
      <c r="E9190" s="37" t="n">
        <v>1</v>
      </c>
      <c r="F9190" s="37" t="n">
        <v>1</v>
      </c>
      <c r="G9190" s="37" t="n">
        <v>2</v>
      </c>
      <c r="H9190" s="37" t="n">
        <v>1</v>
      </c>
      <c r="I9190" s="37" t="n">
        <v>11</v>
      </c>
      <c r="J9190" s="40" t="n">
        <f aca="false">IF(C9190=0,"",D9190/C9190)</f>
        <v>0.772727272727273</v>
      </c>
    </row>
    <row r="9191" customFormat="false" ht="15" hidden="false" customHeight="false" outlineLevel="0" collapsed="false">
      <c r="A9191" s="37" t="s">
        <v>1570</v>
      </c>
      <c r="B9191" s="37" t="s">
        <v>276</v>
      </c>
      <c r="C9191" s="37" t="n">
        <v>22</v>
      </c>
      <c r="D9191" s="37" t="n">
        <v>18</v>
      </c>
      <c r="E9191" s="37" t="n">
        <v>0</v>
      </c>
      <c r="F9191" s="37" t="n">
        <v>1</v>
      </c>
      <c r="G9191" s="37" t="n">
        <v>0</v>
      </c>
      <c r="H9191" s="37" t="n">
        <v>1</v>
      </c>
      <c r="I9191" s="37" t="n">
        <v>16</v>
      </c>
      <c r="J9191" s="40" t="n">
        <f aca="false">IF(C9191=0,"",D9191/C9191)</f>
        <v>0.818181818181818</v>
      </c>
    </row>
    <row r="9192" customFormat="false" ht="15" hidden="false" customHeight="false" outlineLevel="0" collapsed="false">
      <c r="A9192" s="37" t="s">
        <v>1570</v>
      </c>
      <c r="B9192" s="37" t="s">
        <v>277</v>
      </c>
      <c r="C9192" s="37" t="n">
        <v>22</v>
      </c>
      <c r="D9192" s="37" t="n">
        <v>19</v>
      </c>
      <c r="E9192" s="37" t="n">
        <v>0</v>
      </c>
      <c r="F9192" s="37" t="n">
        <v>1</v>
      </c>
      <c r="G9192" s="37" t="n">
        <v>1</v>
      </c>
      <c r="H9192" s="37" t="n">
        <v>1</v>
      </c>
      <c r="I9192" s="37" t="n">
        <v>12</v>
      </c>
      <c r="J9192" s="40" t="n">
        <f aca="false">IF(C9192=0,"",D9192/C9192)</f>
        <v>0.863636363636364</v>
      </c>
    </row>
    <row r="9193" customFormat="false" ht="15" hidden="false" customHeight="false" outlineLevel="0" collapsed="false">
      <c r="A9193" s="37" t="s">
        <v>1570</v>
      </c>
      <c r="B9193" s="37" t="s">
        <v>278</v>
      </c>
      <c r="C9193" s="37" t="n">
        <v>22</v>
      </c>
      <c r="D9193" s="37" t="n">
        <v>20</v>
      </c>
      <c r="E9193" s="37" t="n">
        <v>1</v>
      </c>
      <c r="F9193" s="37" t="n">
        <v>0</v>
      </c>
      <c r="G9193" s="37" t="n">
        <v>0</v>
      </c>
      <c r="H9193" s="37" t="n">
        <v>1</v>
      </c>
      <c r="I9193" s="37" t="n">
        <v>14</v>
      </c>
      <c r="J9193" s="40" t="n">
        <f aca="false">IF(C9193=0,"",D9193/C9193)</f>
        <v>0.909090909090909</v>
      </c>
    </row>
    <row r="9194" customFormat="false" ht="15" hidden="false" customHeight="false" outlineLevel="0" collapsed="false">
      <c r="A9194" s="37" t="s">
        <v>1570</v>
      </c>
      <c r="B9194" s="37" t="s">
        <v>279</v>
      </c>
      <c r="C9194" s="37" t="n">
        <v>22</v>
      </c>
      <c r="D9194" s="37" t="n">
        <v>21</v>
      </c>
      <c r="E9194" s="37" t="n">
        <v>0</v>
      </c>
      <c r="F9194" s="37" t="n">
        <v>2</v>
      </c>
      <c r="G9194" s="37" t="n">
        <v>0</v>
      </c>
      <c r="H9194" s="37" t="n">
        <v>1</v>
      </c>
      <c r="I9194" s="37" t="n">
        <v>11</v>
      </c>
      <c r="J9194" s="40" t="n">
        <f aca="false">IF(C9194=0,"",D9194/C9194)</f>
        <v>0.954545454545455</v>
      </c>
    </row>
    <row r="9195" customFormat="false" ht="15" hidden="false" customHeight="false" outlineLevel="0" collapsed="false">
      <c r="A9195" s="37" t="s">
        <v>1570</v>
      </c>
      <c r="B9195" s="37" t="s">
        <v>280</v>
      </c>
      <c r="C9195" s="37" t="n">
        <v>22</v>
      </c>
      <c r="D9195" s="37" t="n">
        <v>21</v>
      </c>
      <c r="E9195" s="37" t="n">
        <v>0</v>
      </c>
      <c r="F9195" s="37" t="n">
        <v>1</v>
      </c>
      <c r="G9195" s="37" t="n">
        <v>1</v>
      </c>
      <c r="H9195" s="37" t="n">
        <v>3</v>
      </c>
      <c r="I9195" s="37" t="n">
        <v>10</v>
      </c>
      <c r="J9195" s="40" t="n">
        <f aca="false">IF(C9195=0,"",D9195/C9195)</f>
        <v>0.954545454545455</v>
      </c>
    </row>
    <row r="9196" customFormat="false" ht="15" hidden="false" customHeight="false" outlineLevel="0" collapsed="false">
      <c r="A9196" s="37" t="s">
        <v>1570</v>
      </c>
      <c r="B9196" s="37" t="s">
        <v>281</v>
      </c>
      <c r="C9196" s="37" t="n">
        <v>22</v>
      </c>
      <c r="D9196" s="37" t="n">
        <v>21</v>
      </c>
      <c r="E9196" s="37" t="n">
        <v>3</v>
      </c>
      <c r="F9196" s="37" t="n">
        <v>2</v>
      </c>
      <c r="G9196" s="37" t="n">
        <v>0</v>
      </c>
      <c r="H9196" s="37" t="n">
        <v>1</v>
      </c>
      <c r="I9196" s="37" t="n">
        <v>9</v>
      </c>
      <c r="J9196" s="40" t="n">
        <f aca="false">IF(C9196=0,"",D9196/C9196)</f>
        <v>0.954545454545455</v>
      </c>
    </row>
    <row r="9197" customFormat="false" ht="15" hidden="false" customHeight="false" outlineLevel="0" collapsed="false">
      <c r="A9197" s="37" t="s">
        <v>1571</v>
      </c>
      <c r="B9197" s="37" t="s">
        <v>281</v>
      </c>
      <c r="C9197" s="37" t="n">
        <v>22</v>
      </c>
      <c r="D9197" s="37" t="n">
        <v>21</v>
      </c>
      <c r="E9197" s="37" t="n">
        <v>0</v>
      </c>
      <c r="F9197" s="37" t="n">
        <v>1</v>
      </c>
      <c r="G9197" s="37" t="n">
        <v>0</v>
      </c>
      <c r="H9197" s="37" t="n">
        <v>0</v>
      </c>
      <c r="I9197" s="37" t="n">
        <v>5</v>
      </c>
      <c r="J9197" s="40" t="n">
        <f aca="false">IF(C9197=0,"",D9197/C9197)</f>
        <v>0.954545454545455</v>
      </c>
    </row>
    <row r="9198" customFormat="false" ht="15" hidden="false" customHeight="false" outlineLevel="0" collapsed="false">
      <c r="A9198" s="37" t="s">
        <v>1572</v>
      </c>
      <c r="B9198" s="37" t="s">
        <v>270</v>
      </c>
      <c r="C9198" s="37" t="n">
        <v>22</v>
      </c>
      <c r="D9198" s="37" t="n">
        <v>18</v>
      </c>
      <c r="E9198" s="37" t="n">
        <v>1</v>
      </c>
      <c r="F9198" s="37" t="n">
        <v>1</v>
      </c>
      <c r="G9198" s="37" t="n">
        <v>0</v>
      </c>
      <c r="H9198" s="37" t="n">
        <v>4</v>
      </c>
      <c r="I9198" s="37" t="n">
        <v>19</v>
      </c>
      <c r="J9198" s="40" t="n">
        <f aca="false">IF(C9198=0,"",D9198/C9198)</f>
        <v>0.818181818181818</v>
      </c>
    </row>
    <row r="9199" customFormat="false" ht="15" hidden="false" customHeight="false" outlineLevel="0" collapsed="false">
      <c r="A9199" s="37" t="s">
        <v>1572</v>
      </c>
      <c r="B9199" s="37" t="s">
        <v>271</v>
      </c>
      <c r="C9199" s="37" t="n">
        <v>22</v>
      </c>
      <c r="D9199" s="37" t="n">
        <v>21</v>
      </c>
      <c r="E9199" s="37" t="n">
        <v>1</v>
      </c>
      <c r="F9199" s="37" t="n">
        <v>1</v>
      </c>
      <c r="G9199" s="37" t="n">
        <v>0</v>
      </c>
      <c r="H9199" s="37" t="n">
        <v>1</v>
      </c>
      <c r="I9199" s="37" t="n">
        <v>4</v>
      </c>
      <c r="J9199" s="40" t="n">
        <f aca="false">IF(C9199=0,"",D9199/C9199)</f>
        <v>0.954545454545455</v>
      </c>
    </row>
    <row r="9200" customFormat="false" ht="15" hidden="false" customHeight="false" outlineLevel="0" collapsed="false">
      <c r="A9200" s="37" t="s">
        <v>1572</v>
      </c>
      <c r="B9200" s="37" t="s">
        <v>272</v>
      </c>
      <c r="C9200" s="37" t="n">
        <v>22</v>
      </c>
      <c r="D9200" s="37" t="n">
        <v>21</v>
      </c>
      <c r="E9200" s="37" t="n">
        <v>2</v>
      </c>
      <c r="F9200" s="37" t="n">
        <v>2</v>
      </c>
      <c r="G9200" s="37" t="n">
        <v>0</v>
      </c>
      <c r="H9200" s="37" t="n">
        <v>1</v>
      </c>
      <c r="I9200" s="37" t="n">
        <v>11</v>
      </c>
      <c r="J9200" s="40" t="n">
        <f aca="false">IF(C9200=0,"",D9200/C9200)</f>
        <v>0.954545454545455</v>
      </c>
    </row>
    <row r="9201" customFormat="false" ht="15" hidden="false" customHeight="false" outlineLevel="0" collapsed="false">
      <c r="A9201" s="37" t="s">
        <v>1572</v>
      </c>
      <c r="B9201" s="37" t="s">
        <v>273</v>
      </c>
      <c r="C9201" s="37" t="n">
        <v>22</v>
      </c>
      <c r="D9201" s="37" t="n">
        <v>21</v>
      </c>
      <c r="E9201" s="37" t="n">
        <v>2</v>
      </c>
      <c r="F9201" s="37" t="n">
        <v>1</v>
      </c>
      <c r="G9201" s="37" t="n">
        <v>0</v>
      </c>
      <c r="H9201" s="37" t="n">
        <v>2</v>
      </c>
      <c r="I9201" s="37" t="n">
        <v>2</v>
      </c>
      <c r="J9201" s="40" t="n">
        <f aca="false">IF(C9201=0,"",D9201/C9201)</f>
        <v>0.954545454545455</v>
      </c>
    </row>
    <row r="9202" customFormat="false" ht="15" hidden="false" customHeight="false" outlineLevel="0" collapsed="false">
      <c r="A9202" s="37" t="s">
        <v>1572</v>
      </c>
      <c r="B9202" s="37" t="s">
        <v>274</v>
      </c>
      <c r="C9202" s="37" t="n">
        <v>22</v>
      </c>
      <c r="D9202" s="37" t="n">
        <v>22</v>
      </c>
      <c r="E9202" s="37" t="n">
        <v>1</v>
      </c>
      <c r="F9202" s="37" t="n">
        <v>0</v>
      </c>
      <c r="G9202" s="37" t="n">
        <v>1</v>
      </c>
      <c r="H9202" s="37" t="n">
        <v>2</v>
      </c>
      <c r="I9202" s="37" t="n">
        <v>20</v>
      </c>
      <c r="J9202" s="40" t="n">
        <f aca="false">IF(C9202=0,"",D9202/C9202)</f>
        <v>1</v>
      </c>
    </row>
    <row r="9203" customFormat="false" ht="15" hidden="false" customHeight="false" outlineLevel="0" collapsed="false">
      <c r="A9203" s="37" t="s">
        <v>1572</v>
      </c>
      <c r="B9203" s="37" t="s">
        <v>275</v>
      </c>
      <c r="C9203" s="37" t="n">
        <v>22</v>
      </c>
      <c r="D9203" s="37" t="n">
        <v>22</v>
      </c>
      <c r="E9203" s="37" t="n">
        <v>2</v>
      </c>
      <c r="F9203" s="37" t="n">
        <v>1</v>
      </c>
      <c r="G9203" s="37" t="n">
        <v>1</v>
      </c>
      <c r="H9203" s="37" t="n">
        <v>0</v>
      </c>
      <c r="I9203" s="37" t="n">
        <v>11</v>
      </c>
      <c r="J9203" s="40" t="n">
        <f aca="false">IF(C9203=0,"",D9203/C9203)</f>
        <v>1</v>
      </c>
    </row>
    <row r="9204" customFormat="false" ht="15" hidden="false" customHeight="false" outlineLevel="0" collapsed="false">
      <c r="A9204" s="37" t="s">
        <v>1572</v>
      </c>
      <c r="B9204" s="37" t="s">
        <v>276</v>
      </c>
      <c r="C9204" s="37" t="n">
        <v>22</v>
      </c>
      <c r="D9204" s="37" t="n">
        <v>21</v>
      </c>
      <c r="E9204" s="37" t="n">
        <v>0</v>
      </c>
      <c r="F9204" s="37" t="n">
        <v>3</v>
      </c>
      <c r="G9204" s="37" t="n">
        <v>0</v>
      </c>
      <c r="H9204" s="37" t="n">
        <v>2</v>
      </c>
      <c r="I9204" s="37" t="n">
        <v>3</v>
      </c>
      <c r="J9204" s="40" t="n">
        <f aca="false">IF(C9204=0,"",D9204/C9204)</f>
        <v>0.954545454545455</v>
      </c>
    </row>
    <row r="9205" customFormat="false" ht="15" hidden="false" customHeight="false" outlineLevel="0" collapsed="false">
      <c r="A9205" s="37" t="s">
        <v>1572</v>
      </c>
      <c r="B9205" s="37" t="s">
        <v>277</v>
      </c>
      <c r="C9205" s="37" t="n">
        <v>22</v>
      </c>
      <c r="D9205" s="37" t="n">
        <v>22</v>
      </c>
      <c r="E9205" s="37" t="n">
        <v>2</v>
      </c>
      <c r="F9205" s="37" t="n">
        <v>0</v>
      </c>
      <c r="G9205" s="37" t="n">
        <v>0</v>
      </c>
      <c r="H9205" s="37" t="n">
        <v>3</v>
      </c>
      <c r="I9205" s="37" t="n">
        <v>14</v>
      </c>
      <c r="J9205" s="40" t="n">
        <f aca="false">IF(C9205=0,"",D9205/C9205)</f>
        <v>1</v>
      </c>
    </row>
    <row r="9206" customFormat="false" ht="15" hidden="false" customHeight="false" outlineLevel="0" collapsed="false">
      <c r="A9206" s="37" t="s">
        <v>1572</v>
      </c>
      <c r="B9206" s="37" t="s">
        <v>278</v>
      </c>
      <c r="C9206" s="37" t="n">
        <v>22</v>
      </c>
      <c r="D9206" s="37" t="n">
        <v>22</v>
      </c>
      <c r="E9206" s="37" t="n">
        <v>3</v>
      </c>
      <c r="F9206" s="37" t="n">
        <v>2</v>
      </c>
      <c r="G9206" s="37" t="n">
        <v>1</v>
      </c>
      <c r="H9206" s="37" t="n">
        <v>0</v>
      </c>
      <c r="I9206" s="37" t="n">
        <v>7</v>
      </c>
      <c r="J9206" s="40" t="n">
        <f aca="false">IF(C9206=0,"",D9206/C9206)</f>
        <v>1</v>
      </c>
    </row>
    <row r="9207" customFormat="false" ht="15" hidden="false" customHeight="false" outlineLevel="0" collapsed="false">
      <c r="A9207" s="37" t="s">
        <v>1572</v>
      </c>
      <c r="B9207" s="37" t="s">
        <v>279</v>
      </c>
      <c r="C9207" s="37" t="n">
        <v>22</v>
      </c>
      <c r="D9207" s="37" t="n">
        <v>21</v>
      </c>
      <c r="E9207" s="37" t="n">
        <v>0</v>
      </c>
      <c r="F9207" s="37" t="n">
        <v>1</v>
      </c>
      <c r="G9207" s="37" t="n">
        <v>0</v>
      </c>
      <c r="H9207" s="37" t="n">
        <v>3</v>
      </c>
      <c r="I9207" s="37" t="n">
        <v>9</v>
      </c>
      <c r="J9207" s="40" t="n">
        <f aca="false">IF(C9207=0,"",D9207/C9207)</f>
        <v>0.954545454545455</v>
      </c>
    </row>
    <row r="9208" customFormat="false" ht="15" hidden="false" customHeight="false" outlineLevel="0" collapsed="false">
      <c r="A9208" s="37" t="s">
        <v>1572</v>
      </c>
      <c r="B9208" s="37" t="s">
        <v>280</v>
      </c>
      <c r="C9208" s="37" t="n">
        <v>22</v>
      </c>
      <c r="D9208" s="37" t="n">
        <v>21</v>
      </c>
      <c r="E9208" s="37" t="n">
        <v>1</v>
      </c>
      <c r="F9208" s="37" t="n">
        <v>2</v>
      </c>
      <c r="G9208" s="37" t="n">
        <v>0</v>
      </c>
      <c r="H9208" s="37" t="n">
        <v>0</v>
      </c>
      <c r="I9208" s="37" t="n">
        <v>10</v>
      </c>
      <c r="J9208" s="40" t="n">
        <f aca="false">IF(C9208=0,"",D9208/C9208)</f>
        <v>0.954545454545455</v>
      </c>
    </row>
    <row r="9209" customFormat="false" ht="15" hidden="false" customHeight="false" outlineLevel="0" collapsed="false">
      <c r="A9209" s="37" t="s">
        <v>1572</v>
      </c>
      <c r="B9209" s="37" t="s">
        <v>281</v>
      </c>
      <c r="C9209" s="37" t="n">
        <v>22</v>
      </c>
      <c r="D9209" s="37" t="n">
        <v>21</v>
      </c>
      <c r="E9209" s="37" t="n">
        <v>0</v>
      </c>
      <c r="F9209" s="37" t="n">
        <v>0</v>
      </c>
      <c r="G9209" s="37" t="n">
        <v>0</v>
      </c>
      <c r="H9209" s="37" t="n">
        <v>0</v>
      </c>
      <c r="I9209" s="37" t="n">
        <v>7</v>
      </c>
      <c r="J9209" s="40" t="n">
        <f aca="false">IF(C9209=0,"",D9209/C9209)</f>
        <v>0.954545454545455</v>
      </c>
    </row>
    <row r="9210" customFormat="false" ht="15" hidden="false" customHeight="false" outlineLevel="0" collapsed="false">
      <c r="A9210" s="37" t="s">
        <v>1573</v>
      </c>
      <c r="B9210" s="37" t="s">
        <v>270</v>
      </c>
      <c r="C9210" s="37" t="n">
        <v>22</v>
      </c>
      <c r="D9210" s="37" t="n">
        <v>19</v>
      </c>
      <c r="E9210" s="37" t="n">
        <v>0</v>
      </c>
      <c r="F9210" s="37" t="n">
        <v>0</v>
      </c>
      <c r="G9210" s="37" t="n">
        <v>0</v>
      </c>
      <c r="H9210" s="37" t="n">
        <v>1</v>
      </c>
      <c r="I9210" s="37" t="n">
        <v>0</v>
      </c>
      <c r="J9210" s="40" t="n">
        <f aca="false">IF(C9210=0,"",D9210/C9210)</f>
        <v>0.863636363636364</v>
      </c>
    </row>
    <row r="9211" customFormat="false" ht="15" hidden="false" customHeight="false" outlineLevel="0" collapsed="false">
      <c r="A9211" s="37" t="s">
        <v>1573</v>
      </c>
      <c r="B9211" s="37" t="s">
        <v>271</v>
      </c>
      <c r="C9211" s="37" t="n">
        <v>22</v>
      </c>
      <c r="D9211" s="37" t="n">
        <v>22</v>
      </c>
      <c r="E9211" s="37" t="n">
        <v>0</v>
      </c>
      <c r="F9211" s="37" t="n">
        <v>0</v>
      </c>
      <c r="G9211" s="37" t="n">
        <v>1</v>
      </c>
      <c r="H9211" s="37" t="n">
        <v>2</v>
      </c>
      <c r="I9211" s="37" t="n">
        <v>1</v>
      </c>
      <c r="J9211" s="40" t="n">
        <f aca="false">IF(C9211=0,"",D9211/C9211)</f>
        <v>1</v>
      </c>
    </row>
    <row r="9212" customFormat="false" ht="15" hidden="false" customHeight="false" outlineLevel="0" collapsed="false">
      <c r="A9212" s="37" t="s">
        <v>1573</v>
      </c>
      <c r="B9212" s="37" t="s">
        <v>272</v>
      </c>
      <c r="C9212" s="37" t="n">
        <v>22</v>
      </c>
      <c r="D9212" s="37" t="n">
        <v>20</v>
      </c>
      <c r="E9212" s="37" t="n">
        <v>0</v>
      </c>
      <c r="F9212" s="37" t="n">
        <v>0</v>
      </c>
      <c r="G9212" s="37" t="n">
        <v>1</v>
      </c>
      <c r="H9212" s="37" t="n">
        <v>2</v>
      </c>
      <c r="I9212" s="37" t="n">
        <v>1</v>
      </c>
      <c r="J9212" s="40" t="n">
        <f aca="false">IF(C9212=0,"",D9212/C9212)</f>
        <v>0.909090909090909</v>
      </c>
    </row>
    <row r="9213" customFormat="false" ht="15" hidden="false" customHeight="false" outlineLevel="0" collapsed="false">
      <c r="A9213" s="37" t="s">
        <v>1573</v>
      </c>
      <c r="B9213" s="37" t="s">
        <v>273</v>
      </c>
      <c r="C9213" s="37" t="n">
        <v>22</v>
      </c>
      <c r="D9213" s="37" t="n">
        <v>21</v>
      </c>
      <c r="E9213" s="37" t="n">
        <v>1</v>
      </c>
      <c r="F9213" s="37" t="n">
        <v>0</v>
      </c>
      <c r="G9213" s="37" t="n">
        <v>0</v>
      </c>
      <c r="H9213" s="37" t="n">
        <v>0</v>
      </c>
      <c r="I9213" s="37" t="n">
        <v>0</v>
      </c>
      <c r="J9213" s="40" t="n">
        <f aca="false">IF(C9213=0,"",D9213/C9213)</f>
        <v>0.954545454545455</v>
      </c>
    </row>
    <row r="9214" customFormat="false" ht="15" hidden="false" customHeight="false" outlineLevel="0" collapsed="false">
      <c r="A9214" s="37" t="s">
        <v>1573</v>
      </c>
      <c r="B9214" s="37" t="s">
        <v>274</v>
      </c>
      <c r="C9214" s="37" t="n">
        <v>22</v>
      </c>
      <c r="D9214" s="37" t="n">
        <v>22</v>
      </c>
      <c r="E9214" s="37" t="n">
        <v>0</v>
      </c>
      <c r="F9214" s="37" t="n">
        <v>1</v>
      </c>
      <c r="G9214" s="37" t="n">
        <v>0</v>
      </c>
      <c r="H9214" s="37" t="n">
        <v>2</v>
      </c>
      <c r="I9214" s="37" t="n">
        <v>3</v>
      </c>
      <c r="J9214" s="40" t="n">
        <f aca="false">IF(C9214=0,"",D9214/C9214)</f>
        <v>1</v>
      </c>
    </row>
    <row r="9215" customFormat="false" ht="15" hidden="false" customHeight="false" outlineLevel="0" collapsed="false">
      <c r="A9215" s="37" t="s">
        <v>1573</v>
      </c>
      <c r="B9215" s="37" t="s">
        <v>275</v>
      </c>
      <c r="C9215" s="37" t="n">
        <v>22</v>
      </c>
      <c r="D9215" s="37" t="n">
        <v>22</v>
      </c>
      <c r="E9215" s="37" t="n">
        <v>0</v>
      </c>
      <c r="F9215" s="37" t="n">
        <v>1</v>
      </c>
      <c r="G9215" s="37" t="n">
        <v>0</v>
      </c>
      <c r="H9215" s="37" t="n">
        <v>1</v>
      </c>
      <c r="I9215" s="37" t="n">
        <v>0</v>
      </c>
      <c r="J9215" s="40" t="n">
        <f aca="false">IF(C9215=0,"",D9215/C9215)</f>
        <v>1</v>
      </c>
    </row>
    <row r="9216" customFormat="false" ht="15" hidden="false" customHeight="false" outlineLevel="0" collapsed="false">
      <c r="A9216" s="37" t="s">
        <v>1573</v>
      </c>
      <c r="B9216" s="37" t="s">
        <v>276</v>
      </c>
      <c r="C9216" s="37" t="n">
        <v>22</v>
      </c>
      <c r="D9216" s="37" t="n">
        <v>22</v>
      </c>
      <c r="E9216" s="37" t="n">
        <v>0</v>
      </c>
      <c r="F9216" s="37" t="n">
        <v>1</v>
      </c>
      <c r="G9216" s="37" t="n">
        <v>0</v>
      </c>
      <c r="H9216" s="37" t="n">
        <v>1</v>
      </c>
      <c r="I9216" s="37" t="n">
        <v>1</v>
      </c>
      <c r="J9216" s="40" t="n">
        <f aca="false">IF(C9216=0,"",D9216/C9216)</f>
        <v>1</v>
      </c>
    </row>
    <row r="9217" customFormat="false" ht="15" hidden="false" customHeight="false" outlineLevel="0" collapsed="false">
      <c r="A9217" s="37" t="s">
        <v>1573</v>
      </c>
      <c r="B9217" s="37" t="s">
        <v>277</v>
      </c>
      <c r="C9217" s="37" t="n">
        <v>22</v>
      </c>
      <c r="D9217" s="37" t="n">
        <v>21</v>
      </c>
      <c r="E9217" s="37" t="n">
        <v>1</v>
      </c>
      <c r="F9217" s="37" t="n">
        <v>1</v>
      </c>
      <c r="G9217" s="37" t="n">
        <v>0</v>
      </c>
      <c r="H9217" s="37" t="n">
        <v>0</v>
      </c>
      <c r="I9217" s="37" t="n">
        <v>0</v>
      </c>
      <c r="J9217" s="40" t="n">
        <f aca="false">IF(C9217=0,"",D9217/C9217)</f>
        <v>0.954545454545455</v>
      </c>
    </row>
    <row r="9218" customFormat="false" ht="15" hidden="false" customHeight="false" outlineLevel="0" collapsed="false">
      <c r="A9218" s="37" t="s">
        <v>1573</v>
      </c>
      <c r="B9218" s="37" t="s">
        <v>278</v>
      </c>
      <c r="C9218" s="37" t="n">
        <v>22</v>
      </c>
      <c r="D9218" s="37" t="n">
        <v>21</v>
      </c>
      <c r="E9218" s="37" t="n">
        <v>0</v>
      </c>
      <c r="F9218" s="37" t="n">
        <v>1</v>
      </c>
      <c r="G9218" s="37" t="n">
        <v>1</v>
      </c>
      <c r="H9218" s="37" t="n">
        <v>0</v>
      </c>
      <c r="I9218" s="37" t="n">
        <v>2</v>
      </c>
      <c r="J9218" s="40" t="n">
        <f aca="false">IF(C9218=0,"",D9218/C9218)</f>
        <v>0.954545454545455</v>
      </c>
    </row>
    <row r="9219" customFormat="false" ht="15" hidden="false" customHeight="false" outlineLevel="0" collapsed="false">
      <c r="A9219" s="37" t="s">
        <v>1573</v>
      </c>
      <c r="B9219" s="37" t="s">
        <v>279</v>
      </c>
      <c r="C9219" s="37" t="n">
        <v>22</v>
      </c>
      <c r="D9219" s="37" t="n">
        <v>20</v>
      </c>
      <c r="E9219" s="37" t="n">
        <v>1</v>
      </c>
      <c r="F9219" s="37" t="n">
        <v>0</v>
      </c>
      <c r="G9219" s="37" t="n">
        <v>0</v>
      </c>
      <c r="H9219" s="37" t="n">
        <v>0</v>
      </c>
      <c r="I9219" s="37" t="n">
        <v>4</v>
      </c>
      <c r="J9219" s="40" t="n">
        <f aca="false">IF(C9219=0,"",D9219/C9219)</f>
        <v>0.909090909090909</v>
      </c>
    </row>
    <row r="9220" customFormat="false" ht="15" hidden="false" customHeight="false" outlineLevel="0" collapsed="false">
      <c r="A9220" s="37" t="s">
        <v>1573</v>
      </c>
      <c r="B9220" s="37" t="s">
        <v>280</v>
      </c>
      <c r="C9220" s="37" t="n">
        <v>22</v>
      </c>
      <c r="D9220" s="37" t="n">
        <v>20</v>
      </c>
      <c r="E9220" s="37" t="n">
        <v>0</v>
      </c>
      <c r="F9220" s="37" t="n">
        <v>0</v>
      </c>
      <c r="G9220" s="37" t="n">
        <v>0</v>
      </c>
      <c r="H9220" s="37" t="n">
        <v>3</v>
      </c>
      <c r="I9220" s="37" t="n">
        <v>0</v>
      </c>
      <c r="J9220" s="40" t="n">
        <f aca="false">IF(C9220=0,"",D9220/C9220)</f>
        <v>0.909090909090909</v>
      </c>
    </row>
    <row r="9221" customFormat="false" ht="15" hidden="false" customHeight="false" outlineLevel="0" collapsed="false">
      <c r="A9221" s="37" t="s">
        <v>1573</v>
      </c>
      <c r="B9221" s="37" t="s">
        <v>281</v>
      </c>
      <c r="C9221" s="37" t="n">
        <v>22</v>
      </c>
      <c r="D9221" s="37" t="n">
        <v>20</v>
      </c>
      <c r="E9221" s="37" t="n">
        <v>0</v>
      </c>
      <c r="F9221" s="37" t="n">
        <v>0</v>
      </c>
      <c r="G9221" s="37" t="n">
        <v>0</v>
      </c>
      <c r="H9221" s="37" t="n">
        <v>3</v>
      </c>
      <c r="I9221" s="37" t="n">
        <v>0</v>
      </c>
      <c r="J9221" s="40" t="n">
        <f aca="false">IF(C9221=0,"",D9221/C9221)</f>
        <v>0.909090909090909</v>
      </c>
    </row>
    <row r="9222" customFormat="false" ht="15" hidden="false" customHeight="false" outlineLevel="0" collapsed="false">
      <c r="A9222" s="37" t="s">
        <v>1574</v>
      </c>
      <c r="B9222" s="37" t="s">
        <v>270</v>
      </c>
      <c r="C9222" s="37" t="n">
        <v>22</v>
      </c>
      <c r="D9222" s="37" t="n">
        <v>21</v>
      </c>
      <c r="E9222" s="37" t="n">
        <v>0</v>
      </c>
      <c r="F9222" s="37" t="n">
        <v>0</v>
      </c>
      <c r="G9222" s="37" t="n">
        <v>2</v>
      </c>
      <c r="H9222" s="37" t="n">
        <v>1</v>
      </c>
      <c r="I9222" s="37" t="n">
        <v>1</v>
      </c>
      <c r="J9222" s="40" t="n">
        <f aca="false">IF(C9222=0,"",D9222/C9222)</f>
        <v>0.954545454545455</v>
      </c>
    </row>
    <row r="9223" customFormat="false" ht="15" hidden="false" customHeight="false" outlineLevel="0" collapsed="false">
      <c r="A9223" s="37" t="s">
        <v>1574</v>
      </c>
      <c r="B9223" s="37" t="s">
        <v>271</v>
      </c>
      <c r="C9223" s="37" t="n">
        <v>22</v>
      </c>
      <c r="D9223" s="37" t="n">
        <v>22</v>
      </c>
      <c r="E9223" s="37" t="n">
        <v>0</v>
      </c>
      <c r="F9223" s="37" t="n">
        <v>0</v>
      </c>
      <c r="G9223" s="37" t="n">
        <v>1</v>
      </c>
      <c r="H9223" s="37" t="n">
        <v>1</v>
      </c>
      <c r="I9223" s="37" t="n">
        <v>2</v>
      </c>
      <c r="J9223" s="40" t="n">
        <f aca="false">IF(C9223=0,"",D9223/C9223)</f>
        <v>1</v>
      </c>
    </row>
    <row r="9224" customFormat="false" ht="15" hidden="false" customHeight="false" outlineLevel="0" collapsed="false">
      <c r="A9224" s="37" t="s">
        <v>1574</v>
      </c>
      <c r="B9224" s="37" t="s">
        <v>272</v>
      </c>
      <c r="C9224" s="37" t="n">
        <v>22</v>
      </c>
      <c r="D9224" s="37" t="n">
        <v>22</v>
      </c>
      <c r="E9224" s="37" t="n">
        <v>0</v>
      </c>
      <c r="F9224" s="37" t="n">
        <v>0</v>
      </c>
      <c r="G9224" s="37" t="n">
        <v>1</v>
      </c>
      <c r="H9224" s="37" t="n">
        <v>2</v>
      </c>
      <c r="I9224" s="37" t="n">
        <v>1</v>
      </c>
      <c r="J9224" s="40" t="n">
        <f aca="false">IF(C9224=0,"",D9224/C9224)</f>
        <v>1</v>
      </c>
    </row>
    <row r="9225" customFormat="false" ht="15" hidden="false" customHeight="false" outlineLevel="0" collapsed="false">
      <c r="A9225" s="37" t="s">
        <v>1574</v>
      </c>
      <c r="B9225" s="37" t="s">
        <v>273</v>
      </c>
      <c r="C9225" s="37" t="n">
        <v>22</v>
      </c>
      <c r="D9225" s="37" t="n">
        <v>20</v>
      </c>
      <c r="E9225" s="37" t="n">
        <v>2</v>
      </c>
      <c r="F9225" s="37" t="n">
        <v>1</v>
      </c>
      <c r="G9225" s="37" t="n">
        <v>0</v>
      </c>
      <c r="H9225" s="37" t="n">
        <v>2</v>
      </c>
      <c r="I9225" s="37" t="n">
        <v>1</v>
      </c>
      <c r="J9225" s="40" t="n">
        <f aca="false">IF(C9225=0,"",D9225/C9225)</f>
        <v>0.909090909090909</v>
      </c>
    </row>
    <row r="9226" customFormat="false" ht="15" hidden="false" customHeight="false" outlineLevel="0" collapsed="false">
      <c r="A9226" s="37" t="s">
        <v>1574</v>
      </c>
      <c r="B9226" s="37" t="s">
        <v>274</v>
      </c>
      <c r="C9226" s="37" t="n">
        <v>22</v>
      </c>
      <c r="D9226" s="37" t="n">
        <v>22</v>
      </c>
      <c r="E9226" s="37" t="n">
        <v>0</v>
      </c>
      <c r="F9226" s="37" t="n">
        <v>0</v>
      </c>
      <c r="G9226" s="37" t="n">
        <v>2</v>
      </c>
      <c r="H9226" s="37" t="n">
        <v>1</v>
      </c>
      <c r="I9226" s="37" t="n">
        <v>2</v>
      </c>
      <c r="J9226" s="40" t="n">
        <f aca="false">IF(C9226=0,"",D9226/C9226)</f>
        <v>1</v>
      </c>
    </row>
    <row r="9227" customFormat="false" ht="15" hidden="false" customHeight="false" outlineLevel="0" collapsed="false">
      <c r="A9227" s="37" t="s">
        <v>1574</v>
      </c>
      <c r="B9227" s="37" t="s">
        <v>275</v>
      </c>
      <c r="C9227" s="37" t="n">
        <v>22</v>
      </c>
      <c r="D9227" s="37" t="n">
        <v>21</v>
      </c>
      <c r="E9227" s="37" t="n">
        <v>0</v>
      </c>
      <c r="F9227" s="37" t="n">
        <v>0</v>
      </c>
      <c r="G9227" s="37" t="n">
        <v>0</v>
      </c>
      <c r="H9227" s="37" t="n">
        <v>3</v>
      </c>
      <c r="I9227" s="37" t="n">
        <v>0</v>
      </c>
      <c r="J9227" s="40" t="n">
        <f aca="false">IF(C9227=0,"",D9227/C9227)</f>
        <v>0.954545454545455</v>
      </c>
    </row>
    <row r="9228" customFormat="false" ht="15" hidden="false" customHeight="false" outlineLevel="0" collapsed="false">
      <c r="A9228" s="37" t="s">
        <v>1574</v>
      </c>
      <c r="B9228" s="37" t="s">
        <v>276</v>
      </c>
      <c r="C9228" s="37" t="n">
        <v>22</v>
      </c>
      <c r="D9228" s="37" t="n">
        <v>20</v>
      </c>
      <c r="E9228" s="37" t="n">
        <v>0</v>
      </c>
      <c r="F9228" s="37" t="n">
        <v>0</v>
      </c>
      <c r="G9228" s="37" t="n">
        <v>0</v>
      </c>
      <c r="H9228" s="37" t="n">
        <v>1</v>
      </c>
      <c r="I9228" s="37" t="n">
        <v>1</v>
      </c>
      <c r="J9228" s="40" t="n">
        <f aca="false">IF(C9228=0,"",D9228/C9228)</f>
        <v>0.909090909090909</v>
      </c>
    </row>
    <row r="9229" customFormat="false" ht="15" hidden="false" customHeight="false" outlineLevel="0" collapsed="false">
      <c r="A9229" s="37" t="s">
        <v>1574</v>
      </c>
      <c r="B9229" s="37" t="s">
        <v>277</v>
      </c>
      <c r="C9229" s="37" t="n">
        <v>22</v>
      </c>
      <c r="D9229" s="37" t="n">
        <v>19</v>
      </c>
      <c r="E9229" s="37" t="n">
        <v>1</v>
      </c>
      <c r="F9229" s="37" t="n">
        <v>1</v>
      </c>
      <c r="G9229" s="37" t="n">
        <v>0</v>
      </c>
      <c r="H9229" s="37" t="n">
        <v>0</v>
      </c>
      <c r="I9229" s="37" t="n">
        <v>0</v>
      </c>
      <c r="J9229" s="40" t="n">
        <f aca="false">IF(C9229=0,"",D9229/C9229)</f>
        <v>0.863636363636364</v>
      </c>
    </row>
    <row r="9230" customFormat="false" ht="15" hidden="false" customHeight="false" outlineLevel="0" collapsed="false">
      <c r="A9230" s="37" t="s">
        <v>1574</v>
      </c>
      <c r="B9230" s="37" t="s">
        <v>278</v>
      </c>
      <c r="C9230" s="37" t="n">
        <v>22</v>
      </c>
      <c r="D9230" s="37" t="n">
        <v>19</v>
      </c>
      <c r="E9230" s="37" t="n">
        <v>0</v>
      </c>
      <c r="F9230" s="37" t="n">
        <v>0</v>
      </c>
      <c r="G9230" s="37" t="n">
        <v>0</v>
      </c>
      <c r="H9230" s="37" t="n">
        <v>1</v>
      </c>
      <c r="I9230" s="37" t="n">
        <v>0</v>
      </c>
      <c r="J9230" s="40" t="n">
        <f aca="false">IF(C9230=0,"",D9230/C9230)</f>
        <v>0.863636363636364</v>
      </c>
    </row>
    <row r="9231" customFormat="false" ht="15" hidden="false" customHeight="false" outlineLevel="0" collapsed="false">
      <c r="A9231" s="37" t="s">
        <v>1574</v>
      </c>
      <c r="B9231" s="37" t="s">
        <v>279</v>
      </c>
      <c r="C9231" s="37" t="n">
        <v>22</v>
      </c>
      <c r="D9231" s="37" t="n">
        <v>22</v>
      </c>
      <c r="E9231" s="37" t="n">
        <v>0</v>
      </c>
      <c r="F9231" s="37" t="n">
        <v>0</v>
      </c>
      <c r="G9231" s="37" t="n">
        <v>0</v>
      </c>
      <c r="H9231" s="37" t="n">
        <v>2</v>
      </c>
      <c r="I9231" s="37" t="n">
        <v>2</v>
      </c>
      <c r="J9231" s="40" t="n">
        <f aca="false">IF(C9231=0,"",D9231/C9231)</f>
        <v>1</v>
      </c>
    </row>
    <row r="9232" customFormat="false" ht="15" hidden="false" customHeight="false" outlineLevel="0" collapsed="false">
      <c r="A9232" s="37" t="s">
        <v>1574</v>
      </c>
      <c r="B9232" s="37" t="s">
        <v>280</v>
      </c>
      <c r="C9232" s="37" t="n">
        <v>22</v>
      </c>
      <c r="D9232" s="37" t="n">
        <v>19</v>
      </c>
      <c r="E9232" s="37" t="n">
        <v>1</v>
      </c>
      <c r="F9232" s="37" t="n">
        <v>2</v>
      </c>
      <c r="G9232" s="37" t="n">
        <v>2</v>
      </c>
      <c r="H9232" s="37" t="n">
        <v>3</v>
      </c>
      <c r="I9232" s="37" t="n">
        <v>0</v>
      </c>
      <c r="J9232" s="40" t="n">
        <f aca="false">IF(C9232=0,"",D9232/C9232)</f>
        <v>0.863636363636364</v>
      </c>
    </row>
    <row r="9233" customFormat="false" ht="15" hidden="false" customHeight="false" outlineLevel="0" collapsed="false">
      <c r="A9233" s="37" t="s">
        <v>1574</v>
      </c>
      <c r="B9233" s="37" t="s">
        <v>281</v>
      </c>
      <c r="C9233" s="37" t="n">
        <v>22</v>
      </c>
      <c r="D9233" s="37" t="n">
        <v>18</v>
      </c>
      <c r="E9233" s="37" t="n">
        <v>0</v>
      </c>
      <c r="F9233" s="37" t="n">
        <v>2</v>
      </c>
      <c r="G9233" s="37" t="n">
        <v>0</v>
      </c>
      <c r="H9233" s="37" t="n">
        <v>1</v>
      </c>
      <c r="I9233" s="37" t="n">
        <v>0</v>
      </c>
      <c r="J9233" s="40" t="n">
        <f aca="false">IF(C9233=0,"",D9233/C9233)</f>
        <v>0.818181818181818</v>
      </c>
    </row>
    <row r="9234" customFormat="false" ht="15" hidden="false" customHeight="false" outlineLevel="0" collapsed="false">
      <c r="A9234" s="37" t="s">
        <v>1575</v>
      </c>
      <c r="B9234" s="37" t="s">
        <v>270</v>
      </c>
      <c r="C9234" s="37" t="n">
        <v>22</v>
      </c>
      <c r="D9234" s="37" t="n">
        <v>18</v>
      </c>
      <c r="E9234" s="37" t="n">
        <v>1</v>
      </c>
      <c r="F9234" s="37" t="n">
        <v>1</v>
      </c>
      <c r="G9234" s="37" t="n">
        <v>0</v>
      </c>
      <c r="H9234" s="37" t="n">
        <v>1</v>
      </c>
      <c r="I9234" s="37" t="n">
        <v>2</v>
      </c>
      <c r="J9234" s="40" t="n">
        <f aca="false">IF(C9234=0,"",D9234/C9234)</f>
        <v>0.818181818181818</v>
      </c>
    </row>
    <row r="9235" customFormat="false" ht="15" hidden="false" customHeight="false" outlineLevel="0" collapsed="false">
      <c r="A9235" s="37" t="s">
        <v>1575</v>
      </c>
      <c r="B9235" s="37" t="s">
        <v>271</v>
      </c>
      <c r="C9235" s="37" t="n">
        <v>22</v>
      </c>
      <c r="D9235" s="37" t="n">
        <v>20</v>
      </c>
      <c r="E9235" s="37" t="n">
        <v>4</v>
      </c>
      <c r="F9235" s="37" t="n">
        <v>3</v>
      </c>
      <c r="G9235" s="37" t="n">
        <v>0</v>
      </c>
      <c r="H9235" s="37" t="n">
        <v>2</v>
      </c>
      <c r="I9235" s="37" t="n">
        <v>1</v>
      </c>
      <c r="J9235" s="40" t="n">
        <f aca="false">IF(C9235=0,"",D9235/C9235)</f>
        <v>0.909090909090909</v>
      </c>
    </row>
    <row r="9236" customFormat="false" ht="15" hidden="false" customHeight="false" outlineLevel="0" collapsed="false">
      <c r="A9236" s="37" t="s">
        <v>1575</v>
      </c>
      <c r="B9236" s="37" t="s">
        <v>272</v>
      </c>
      <c r="C9236" s="37" t="n">
        <v>22</v>
      </c>
      <c r="D9236" s="37" t="n">
        <v>20</v>
      </c>
      <c r="E9236" s="37" t="n">
        <v>2</v>
      </c>
      <c r="F9236" s="37" t="n">
        <v>0</v>
      </c>
      <c r="G9236" s="37" t="n">
        <v>1</v>
      </c>
      <c r="H9236" s="37" t="n">
        <v>2</v>
      </c>
      <c r="I9236" s="37" t="n">
        <v>0</v>
      </c>
      <c r="J9236" s="40" t="n">
        <f aca="false">IF(C9236=0,"",D9236/C9236)</f>
        <v>0.909090909090909</v>
      </c>
    </row>
    <row r="9237" customFormat="false" ht="15" hidden="false" customHeight="false" outlineLevel="0" collapsed="false">
      <c r="A9237" s="37" t="s">
        <v>1575</v>
      </c>
      <c r="B9237" s="37" t="s">
        <v>273</v>
      </c>
      <c r="C9237" s="37" t="n">
        <v>22</v>
      </c>
      <c r="D9237" s="37" t="n">
        <v>16</v>
      </c>
      <c r="E9237" s="37" t="n">
        <v>2</v>
      </c>
      <c r="F9237" s="37" t="n">
        <v>1</v>
      </c>
      <c r="G9237" s="37" t="n">
        <v>0</v>
      </c>
      <c r="H9237" s="37" t="n">
        <v>1</v>
      </c>
      <c r="I9237" s="37" t="n">
        <v>2</v>
      </c>
      <c r="J9237" s="40" t="n">
        <f aca="false">IF(C9237=0,"",D9237/C9237)</f>
        <v>0.727272727272727</v>
      </c>
    </row>
    <row r="9238" customFormat="false" ht="15" hidden="false" customHeight="false" outlineLevel="0" collapsed="false">
      <c r="A9238" s="37" t="s">
        <v>1575</v>
      </c>
      <c r="B9238" s="37" t="s">
        <v>274</v>
      </c>
      <c r="C9238" s="37" t="n">
        <v>22</v>
      </c>
      <c r="D9238" s="37" t="n">
        <v>20</v>
      </c>
      <c r="E9238" s="37" t="n">
        <v>1</v>
      </c>
      <c r="F9238" s="37" t="n">
        <v>1</v>
      </c>
      <c r="G9238" s="37" t="n">
        <v>0</v>
      </c>
      <c r="H9238" s="37" t="n">
        <v>2</v>
      </c>
      <c r="I9238" s="37" t="n">
        <v>1</v>
      </c>
      <c r="J9238" s="40" t="n">
        <f aca="false">IF(C9238=0,"",D9238/C9238)</f>
        <v>0.909090909090909</v>
      </c>
    </row>
    <row r="9239" customFormat="false" ht="15" hidden="false" customHeight="false" outlineLevel="0" collapsed="false">
      <c r="A9239" s="37" t="s">
        <v>1575</v>
      </c>
      <c r="B9239" s="37" t="s">
        <v>275</v>
      </c>
      <c r="C9239" s="37" t="n">
        <v>22</v>
      </c>
      <c r="D9239" s="37" t="n">
        <v>19</v>
      </c>
      <c r="E9239" s="37" t="n">
        <v>2</v>
      </c>
      <c r="F9239" s="37" t="n">
        <v>0</v>
      </c>
      <c r="G9239" s="37" t="n">
        <v>3</v>
      </c>
      <c r="H9239" s="37" t="n">
        <v>0</v>
      </c>
      <c r="I9239" s="37" t="n">
        <v>0</v>
      </c>
      <c r="J9239" s="40" t="n">
        <f aca="false">IF(C9239=0,"",D9239/C9239)</f>
        <v>0.863636363636364</v>
      </c>
    </row>
    <row r="9240" customFormat="false" ht="15" hidden="false" customHeight="false" outlineLevel="0" collapsed="false">
      <c r="A9240" s="37" t="s">
        <v>1575</v>
      </c>
      <c r="B9240" s="37" t="s">
        <v>276</v>
      </c>
      <c r="C9240" s="37" t="n">
        <v>22</v>
      </c>
      <c r="D9240" s="37" t="n">
        <v>16</v>
      </c>
      <c r="E9240" s="37" t="n">
        <v>1</v>
      </c>
      <c r="F9240" s="37" t="n">
        <v>1</v>
      </c>
      <c r="G9240" s="37" t="n">
        <v>1</v>
      </c>
      <c r="H9240" s="37" t="n">
        <v>2</v>
      </c>
      <c r="I9240" s="37" t="n">
        <v>2</v>
      </c>
      <c r="J9240" s="40" t="n">
        <f aca="false">IF(C9240=0,"",D9240/C9240)</f>
        <v>0.727272727272727</v>
      </c>
    </row>
    <row r="9241" customFormat="false" ht="15" hidden="false" customHeight="false" outlineLevel="0" collapsed="false">
      <c r="A9241" s="37" t="s">
        <v>1575</v>
      </c>
      <c r="B9241" s="37" t="s">
        <v>277</v>
      </c>
      <c r="C9241" s="37" t="n">
        <v>22</v>
      </c>
      <c r="D9241" s="37" t="n">
        <v>20</v>
      </c>
      <c r="E9241" s="37" t="n">
        <v>0</v>
      </c>
      <c r="F9241" s="37" t="n">
        <v>0</v>
      </c>
      <c r="G9241" s="37" t="n">
        <v>0</v>
      </c>
      <c r="H9241" s="37" t="n">
        <v>1</v>
      </c>
      <c r="I9241" s="37" t="n">
        <v>1</v>
      </c>
      <c r="J9241" s="40" t="n">
        <f aca="false">IF(C9241=0,"",D9241/C9241)</f>
        <v>0.909090909090909</v>
      </c>
    </row>
    <row r="9242" customFormat="false" ht="15" hidden="false" customHeight="false" outlineLevel="0" collapsed="false">
      <c r="A9242" s="37" t="s">
        <v>1575</v>
      </c>
      <c r="B9242" s="37" t="s">
        <v>278</v>
      </c>
      <c r="C9242" s="37" t="n">
        <v>22</v>
      </c>
      <c r="D9242" s="37" t="n">
        <v>20</v>
      </c>
      <c r="E9242" s="37" t="n">
        <v>0</v>
      </c>
      <c r="F9242" s="37" t="n">
        <v>1</v>
      </c>
      <c r="G9242" s="37" t="n">
        <v>0</v>
      </c>
      <c r="H9242" s="37" t="n">
        <v>1</v>
      </c>
      <c r="I9242" s="37" t="n">
        <v>5</v>
      </c>
      <c r="J9242" s="40" t="n">
        <f aca="false">IF(C9242=0,"",D9242/C9242)</f>
        <v>0.909090909090909</v>
      </c>
    </row>
    <row r="9243" customFormat="false" ht="15" hidden="false" customHeight="false" outlineLevel="0" collapsed="false">
      <c r="A9243" s="37" t="s">
        <v>1575</v>
      </c>
      <c r="B9243" s="37" t="s">
        <v>279</v>
      </c>
      <c r="C9243" s="37" t="n">
        <v>22</v>
      </c>
      <c r="D9243" s="37" t="n">
        <v>22</v>
      </c>
      <c r="E9243" s="37" t="n">
        <v>2</v>
      </c>
      <c r="F9243" s="37" t="n">
        <v>1</v>
      </c>
      <c r="G9243" s="37" t="n">
        <v>1</v>
      </c>
      <c r="H9243" s="37" t="n">
        <v>3</v>
      </c>
      <c r="I9243" s="37" t="n">
        <v>8</v>
      </c>
      <c r="J9243" s="40" t="n">
        <f aca="false">IF(C9243=0,"",D9243/C9243)</f>
        <v>1</v>
      </c>
    </row>
    <row r="9244" customFormat="false" ht="15" hidden="false" customHeight="false" outlineLevel="0" collapsed="false">
      <c r="A9244" s="37" t="s">
        <v>1576</v>
      </c>
      <c r="B9244" s="37" t="s">
        <v>270</v>
      </c>
      <c r="C9244" s="37" t="n">
        <v>22</v>
      </c>
      <c r="D9244" s="37" t="n">
        <v>20</v>
      </c>
      <c r="E9244" s="37" t="n">
        <v>1</v>
      </c>
      <c r="F9244" s="37" t="n">
        <v>0</v>
      </c>
      <c r="G9244" s="37" t="n">
        <v>0</v>
      </c>
      <c r="H9244" s="37" t="n">
        <v>1</v>
      </c>
      <c r="I9244" s="37" t="n">
        <v>0</v>
      </c>
      <c r="J9244" s="40" t="n">
        <f aca="false">IF(C9244=0,"",D9244/C9244)</f>
        <v>0.909090909090909</v>
      </c>
    </row>
    <row r="9245" customFormat="false" ht="15" hidden="false" customHeight="false" outlineLevel="0" collapsed="false">
      <c r="A9245" s="37" t="s">
        <v>1576</v>
      </c>
      <c r="B9245" s="37" t="s">
        <v>271</v>
      </c>
      <c r="C9245" s="37" t="n">
        <v>22</v>
      </c>
      <c r="D9245" s="37" t="n">
        <v>22</v>
      </c>
      <c r="E9245" s="37" t="n">
        <v>0</v>
      </c>
      <c r="F9245" s="37" t="n">
        <v>2</v>
      </c>
      <c r="G9245" s="37" t="n">
        <v>0</v>
      </c>
      <c r="H9245" s="37" t="n">
        <v>3</v>
      </c>
      <c r="I9245" s="37" t="n">
        <v>2</v>
      </c>
      <c r="J9245" s="40" t="n">
        <f aca="false">IF(C9245=0,"",D9245/C9245)</f>
        <v>1</v>
      </c>
    </row>
    <row r="9246" customFormat="false" ht="15" hidden="false" customHeight="false" outlineLevel="0" collapsed="false">
      <c r="A9246" s="37" t="s">
        <v>1576</v>
      </c>
      <c r="B9246" s="37" t="s">
        <v>272</v>
      </c>
      <c r="C9246" s="37" t="n">
        <v>22</v>
      </c>
      <c r="D9246" s="37" t="n">
        <v>20</v>
      </c>
      <c r="E9246" s="37" t="n">
        <v>0</v>
      </c>
      <c r="F9246" s="37" t="n">
        <v>0</v>
      </c>
      <c r="G9246" s="37" t="n">
        <v>0</v>
      </c>
      <c r="H9246" s="37" t="n">
        <v>1</v>
      </c>
      <c r="I9246" s="37" t="n">
        <v>0</v>
      </c>
      <c r="J9246" s="40" t="n">
        <f aca="false">IF(C9246=0,"",D9246/C9246)</f>
        <v>0.909090909090909</v>
      </c>
    </row>
    <row r="9247" customFormat="false" ht="15" hidden="false" customHeight="false" outlineLevel="0" collapsed="false">
      <c r="A9247" s="37" t="s">
        <v>1576</v>
      </c>
      <c r="B9247" s="37" t="s">
        <v>273</v>
      </c>
      <c r="C9247" s="37" t="n">
        <v>22</v>
      </c>
      <c r="D9247" s="37" t="n">
        <v>22</v>
      </c>
      <c r="E9247" s="37" t="n">
        <v>0</v>
      </c>
      <c r="F9247" s="37" t="n">
        <v>0</v>
      </c>
      <c r="G9247" s="37" t="n">
        <v>1</v>
      </c>
      <c r="H9247" s="37" t="n">
        <v>1</v>
      </c>
      <c r="I9247" s="37" t="n">
        <v>1</v>
      </c>
      <c r="J9247" s="40" t="n">
        <f aca="false">IF(C9247=0,"",D9247/C9247)</f>
        <v>1</v>
      </c>
    </row>
    <row r="9248" customFormat="false" ht="15" hidden="false" customHeight="false" outlineLevel="0" collapsed="false">
      <c r="A9248" s="37" t="s">
        <v>1576</v>
      </c>
      <c r="B9248" s="37" t="s">
        <v>274</v>
      </c>
      <c r="C9248" s="37" t="n">
        <v>22</v>
      </c>
      <c r="D9248" s="37" t="n">
        <v>19</v>
      </c>
      <c r="E9248" s="37" t="n">
        <v>2</v>
      </c>
      <c r="F9248" s="37" t="n">
        <v>1</v>
      </c>
      <c r="G9248" s="37" t="n">
        <v>0</v>
      </c>
      <c r="H9248" s="37" t="n">
        <v>0</v>
      </c>
      <c r="I9248" s="37" t="n">
        <v>2</v>
      </c>
      <c r="J9248" s="40" t="n">
        <f aca="false">IF(C9248=0,"",D9248/C9248)</f>
        <v>0.863636363636364</v>
      </c>
    </row>
    <row r="9249" customFormat="false" ht="15" hidden="false" customHeight="false" outlineLevel="0" collapsed="false">
      <c r="A9249" s="37" t="s">
        <v>1576</v>
      </c>
      <c r="B9249" s="37" t="s">
        <v>275</v>
      </c>
      <c r="C9249" s="37" t="n">
        <v>22</v>
      </c>
      <c r="D9249" s="37" t="n">
        <v>21</v>
      </c>
      <c r="E9249" s="37" t="n">
        <v>0</v>
      </c>
      <c r="F9249" s="37" t="n">
        <v>0</v>
      </c>
      <c r="G9249" s="37" t="n">
        <v>0</v>
      </c>
      <c r="H9249" s="37" t="n">
        <v>1</v>
      </c>
      <c r="I9249" s="37" t="n">
        <v>0</v>
      </c>
      <c r="J9249" s="40" t="n">
        <f aca="false">IF(C9249=0,"",D9249/C9249)</f>
        <v>0.954545454545455</v>
      </c>
    </row>
    <row r="9250" customFormat="false" ht="15" hidden="false" customHeight="false" outlineLevel="0" collapsed="false">
      <c r="A9250" s="37" t="s">
        <v>1576</v>
      </c>
      <c r="B9250" s="37" t="s">
        <v>276</v>
      </c>
      <c r="C9250" s="37" t="n">
        <v>22</v>
      </c>
      <c r="D9250" s="37" t="n">
        <v>18</v>
      </c>
      <c r="E9250" s="37" t="n">
        <v>2</v>
      </c>
      <c r="F9250" s="37" t="n">
        <v>1</v>
      </c>
      <c r="G9250" s="37" t="n">
        <v>0</v>
      </c>
      <c r="H9250" s="37" t="n">
        <v>1</v>
      </c>
      <c r="I9250" s="37" t="n">
        <v>3</v>
      </c>
      <c r="J9250" s="40" t="n">
        <f aca="false">IF(C9250=0,"",D9250/C9250)</f>
        <v>0.818181818181818</v>
      </c>
    </row>
    <row r="9251" customFormat="false" ht="15" hidden="false" customHeight="false" outlineLevel="0" collapsed="false">
      <c r="A9251" s="37" t="s">
        <v>1576</v>
      </c>
      <c r="B9251" s="37" t="s">
        <v>277</v>
      </c>
      <c r="C9251" s="37" t="n">
        <v>22</v>
      </c>
      <c r="D9251" s="37" t="n">
        <v>21</v>
      </c>
      <c r="E9251" s="37" t="n">
        <v>0</v>
      </c>
      <c r="F9251" s="37" t="n">
        <v>1</v>
      </c>
      <c r="G9251" s="37" t="n">
        <v>0</v>
      </c>
      <c r="H9251" s="37" t="n">
        <v>0</v>
      </c>
      <c r="I9251" s="37" t="n">
        <v>1</v>
      </c>
      <c r="J9251" s="40" t="n">
        <f aca="false">IF(C9251=0,"",D9251/C9251)</f>
        <v>0.954545454545455</v>
      </c>
    </row>
    <row r="9252" customFormat="false" ht="15" hidden="false" customHeight="false" outlineLevel="0" collapsed="false">
      <c r="A9252" s="37" t="s">
        <v>1576</v>
      </c>
      <c r="B9252" s="37" t="s">
        <v>278</v>
      </c>
      <c r="C9252" s="37" t="n">
        <v>22</v>
      </c>
      <c r="D9252" s="37" t="n">
        <v>20</v>
      </c>
      <c r="E9252" s="37" t="n">
        <v>1</v>
      </c>
      <c r="F9252" s="37" t="n">
        <v>1</v>
      </c>
      <c r="G9252" s="37" t="n">
        <v>0</v>
      </c>
      <c r="H9252" s="37" t="n">
        <v>2</v>
      </c>
      <c r="I9252" s="37" t="n">
        <v>5</v>
      </c>
      <c r="J9252" s="40" t="n">
        <f aca="false">IF(C9252=0,"",D9252/C9252)</f>
        <v>0.909090909090909</v>
      </c>
    </row>
    <row r="9253" customFormat="false" ht="15" hidden="false" customHeight="false" outlineLevel="0" collapsed="false">
      <c r="A9253" s="37" t="s">
        <v>1576</v>
      </c>
      <c r="B9253" s="37" t="s">
        <v>279</v>
      </c>
      <c r="C9253" s="37" t="n">
        <v>22</v>
      </c>
      <c r="D9253" s="37" t="n">
        <v>18</v>
      </c>
      <c r="E9253" s="37" t="n">
        <v>0</v>
      </c>
      <c r="F9253" s="37" t="n">
        <v>1</v>
      </c>
      <c r="G9253" s="37" t="n">
        <v>0</v>
      </c>
      <c r="H9253" s="37" t="n">
        <v>3</v>
      </c>
      <c r="I9253" s="37" t="n">
        <v>1</v>
      </c>
      <c r="J9253" s="40" t="n">
        <f aca="false">IF(C9253=0,"",D9253/C9253)</f>
        <v>0.818181818181818</v>
      </c>
    </row>
    <row r="9254" customFormat="false" ht="15" hidden="false" customHeight="false" outlineLevel="0" collapsed="false">
      <c r="A9254" s="37" t="s">
        <v>1576</v>
      </c>
      <c r="B9254" s="37" t="s">
        <v>280</v>
      </c>
      <c r="C9254" s="37" t="n">
        <v>22</v>
      </c>
      <c r="D9254" s="37" t="n">
        <v>22</v>
      </c>
      <c r="E9254" s="37" t="n">
        <v>0</v>
      </c>
      <c r="F9254" s="37" t="n">
        <v>1</v>
      </c>
      <c r="G9254" s="37" t="n">
        <v>1</v>
      </c>
      <c r="H9254" s="37" t="n">
        <v>1</v>
      </c>
      <c r="I9254" s="37" t="n">
        <v>0</v>
      </c>
      <c r="J9254" s="40" t="n">
        <f aca="false">IF(C9254=0,"",D9254/C9254)</f>
        <v>1</v>
      </c>
    </row>
    <row r="9255" customFormat="false" ht="15" hidden="false" customHeight="false" outlineLevel="0" collapsed="false">
      <c r="A9255" s="37" t="s">
        <v>1576</v>
      </c>
      <c r="B9255" s="37" t="s">
        <v>281</v>
      </c>
      <c r="C9255" s="37" t="n">
        <v>22</v>
      </c>
      <c r="D9255" s="37" t="n">
        <v>20</v>
      </c>
      <c r="E9255" s="37" t="n">
        <v>0</v>
      </c>
      <c r="F9255" s="37" t="n">
        <v>1</v>
      </c>
      <c r="G9255" s="37" t="n">
        <v>0</v>
      </c>
      <c r="H9255" s="37" t="n">
        <v>1</v>
      </c>
      <c r="I9255" s="37" t="n">
        <v>3</v>
      </c>
      <c r="J9255" s="40" t="n">
        <f aca="false">IF(C9255=0,"",D9255/C9255)</f>
        <v>0.909090909090909</v>
      </c>
    </row>
    <row r="9256" customFormat="false" ht="15" hidden="false" customHeight="false" outlineLevel="0" collapsed="false">
      <c r="A9256" s="37" t="s">
        <v>897</v>
      </c>
      <c r="B9256" s="37" t="s">
        <v>270</v>
      </c>
      <c r="C9256" s="37" t="n">
        <v>22</v>
      </c>
      <c r="D9256" s="37" t="n">
        <v>19</v>
      </c>
      <c r="E9256" s="37" t="n">
        <v>0</v>
      </c>
      <c r="F9256" s="37" t="n">
        <v>2</v>
      </c>
      <c r="G9256" s="37" t="n">
        <v>0</v>
      </c>
      <c r="H9256" s="37" t="n">
        <v>1</v>
      </c>
      <c r="I9256" s="37" t="n">
        <v>1</v>
      </c>
      <c r="J9256" s="40" t="n">
        <f aca="false">IF(C9256=0,"",D9256/C9256)</f>
        <v>0.863636363636364</v>
      </c>
    </row>
    <row r="9257" customFormat="false" ht="15" hidden="false" customHeight="false" outlineLevel="0" collapsed="false">
      <c r="A9257" s="37" t="s">
        <v>897</v>
      </c>
      <c r="B9257" s="37" t="s">
        <v>271</v>
      </c>
      <c r="C9257" s="37" t="n">
        <v>22</v>
      </c>
      <c r="D9257" s="37" t="n">
        <v>21</v>
      </c>
      <c r="E9257" s="37" t="n">
        <v>0</v>
      </c>
      <c r="F9257" s="37" t="n">
        <v>0</v>
      </c>
      <c r="G9257" s="37" t="n">
        <v>0</v>
      </c>
      <c r="H9257" s="37" t="n">
        <v>0</v>
      </c>
      <c r="I9257" s="37" t="n">
        <v>1</v>
      </c>
      <c r="J9257" s="40" t="n">
        <f aca="false">IF(C9257=0,"",D9257/C9257)</f>
        <v>0.954545454545455</v>
      </c>
    </row>
    <row r="9258" customFormat="false" ht="15" hidden="false" customHeight="false" outlineLevel="0" collapsed="false">
      <c r="A9258" s="37" t="s">
        <v>897</v>
      </c>
      <c r="B9258" s="37" t="s">
        <v>272</v>
      </c>
      <c r="C9258" s="37" t="n">
        <v>22</v>
      </c>
      <c r="D9258" s="37" t="n">
        <v>22</v>
      </c>
      <c r="E9258" s="37" t="n">
        <v>0</v>
      </c>
      <c r="F9258" s="37" t="n">
        <v>2</v>
      </c>
      <c r="G9258" s="37" t="n">
        <v>0</v>
      </c>
      <c r="H9258" s="37" t="n">
        <v>2</v>
      </c>
      <c r="I9258" s="37" t="n">
        <v>0</v>
      </c>
      <c r="J9258" s="40" t="n">
        <f aca="false">IF(C9258=0,"",D9258/C9258)</f>
        <v>1</v>
      </c>
    </row>
    <row r="9259" customFormat="false" ht="15" hidden="false" customHeight="false" outlineLevel="0" collapsed="false">
      <c r="A9259" s="37" t="s">
        <v>897</v>
      </c>
      <c r="B9259" s="37" t="s">
        <v>273</v>
      </c>
      <c r="C9259" s="37" t="n">
        <v>22</v>
      </c>
      <c r="D9259" s="37" t="n">
        <v>22</v>
      </c>
      <c r="E9259" s="37" t="n">
        <v>1</v>
      </c>
      <c r="F9259" s="37" t="n">
        <v>0</v>
      </c>
      <c r="G9259" s="37" t="n">
        <v>0</v>
      </c>
      <c r="H9259" s="37" t="n">
        <v>0</v>
      </c>
      <c r="I9259" s="37" t="n">
        <v>0</v>
      </c>
      <c r="J9259" s="40" t="n">
        <f aca="false">IF(C9259=0,"",D9259/C9259)</f>
        <v>1</v>
      </c>
    </row>
    <row r="9260" customFormat="false" ht="15" hidden="false" customHeight="false" outlineLevel="0" collapsed="false">
      <c r="A9260" s="37" t="s">
        <v>897</v>
      </c>
      <c r="B9260" s="37" t="s">
        <v>274</v>
      </c>
      <c r="C9260" s="37" t="n">
        <v>22</v>
      </c>
      <c r="D9260" s="37" t="n">
        <v>20</v>
      </c>
      <c r="E9260" s="37" t="n">
        <v>1</v>
      </c>
      <c r="F9260" s="37" t="n">
        <v>0</v>
      </c>
      <c r="G9260" s="37" t="n">
        <v>0</v>
      </c>
      <c r="H9260" s="37" t="n">
        <v>2</v>
      </c>
      <c r="I9260" s="37" t="n">
        <v>2</v>
      </c>
      <c r="J9260" s="40" t="n">
        <f aca="false">IF(C9260=0,"",D9260/C9260)</f>
        <v>0.909090909090909</v>
      </c>
    </row>
    <row r="9261" customFormat="false" ht="15" hidden="false" customHeight="false" outlineLevel="0" collapsed="false">
      <c r="A9261" s="37" t="s">
        <v>897</v>
      </c>
      <c r="B9261" s="37" t="s">
        <v>275</v>
      </c>
      <c r="C9261" s="37" t="n">
        <v>22</v>
      </c>
      <c r="D9261" s="37" t="n">
        <v>20</v>
      </c>
      <c r="E9261" s="37" t="n">
        <v>1</v>
      </c>
      <c r="F9261" s="37" t="n">
        <v>0</v>
      </c>
      <c r="G9261" s="37" t="n">
        <v>0</v>
      </c>
      <c r="H9261" s="37" t="n">
        <v>3</v>
      </c>
      <c r="I9261" s="37" t="n">
        <v>1</v>
      </c>
      <c r="J9261" s="40" t="n">
        <f aca="false">IF(C9261=0,"",D9261/C9261)</f>
        <v>0.909090909090909</v>
      </c>
    </row>
    <row r="9262" customFormat="false" ht="15" hidden="false" customHeight="false" outlineLevel="0" collapsed="false">
      <c r="A9262" s="37" t="s">
        <v>897</v>
      </c>
      <c r="B9262" s="37" t="s">
        <v>276</v>
      </c>
      <c r="C9262" s="37" t="n">
        <v>22</v>
      </c>
      <c r="D9262" s="37" t="n">
        <v>21</v>
      </c>
      <c r="E9262" s="37" t="n">
        <v>1</v>
      </c>
      <c r="F9262" s="37" t="n">
        <v>0</v>
      </c>
      <c r="G9262" s="37" t="n">
        <v>0</v>
      </c>
      <c r="H9262" s="37" t="n">
        <v>0</v>
      </c>
      <c r="I9262" s="37" t="n">
        <v>0</v>
      </c>
      <c r="J9262" s="40" t="n">
        <f aca="false">IF(C9262=0,"",D9262/C9262)</f>
        <v>0.954545454545455</v>
      </c>
    </row>
    <row r="9263" customFormat="false" ht="15" hidden="false" customHeight="false" outlineLevel="0" collapsed="false">
      <c r="A9263" s="37" t="s">
        <v>897</v>
      </c>
      <c r="B9263" s="37" t="s">
        <v>277</v>
      </c>
      <c r="C9263" s="37" t="n">
        <v>22</v>
      </c>
      <c r="D9263" s="37" t="n">
        <v>22</v>
      </c>
      <c r="E9263" s="37" t="n">
        <v>0</v>
      </c>
      <c r="F9263" s="37" t="n">
        <v>0</v>
      </c>
      <c r="G9263" s="37" t="n">
        <v>0</v>
      </c>
      <c r="H9263" s="37" t="n">
        <v>2</v>
      </c>
      <c r="I9263" s="37" t="n">
        <v>3</v>
      </c>
      <c r="J9263" s="40" t="n">
        <f aca="false">IF(C9263=0,"",D9263/C9263)</f>
        <v>1</v>
      </c>
    </row>
    <row r="9264" customFormat="false" ht="15" hidden="false" customHeight="false" outlineLevel="0" collapsed="false">
      <c r="A9264" s="37" t="s">
        <v>897</v>
      </c>
      <c r="B9264" s="37" t="s">
        <v>278</v>
      </c>
      <c r="C9264" s="37" t="n">
        <v>22</v>
      </c>
      <c r="D9264" s="37" t="n">
        <v>22</v>
      </c>
      <c r="E9264" s="37" t="n">
        <v>0</v>
      </c>
      <c r="F9264" s="37" t="n">
        <v>0</v>
      </c>
      <c r="G9264" s="37" t="n">
        <v>0</v>
      </c>
      <c r="H9264" s="37" t="n">
        <v>1</v>
      </c>
      <c r="I9264" s="37" t="n">
        <v>2</v>
      </c>
      <c r="J9264" s="40" t="n">
        <f aca="false">IF(C9264=0,"",D9264/C9264)</f>
        <v>1</v>
      </c>
    </row>
    <row r="9265" customFormat="false" ht="15" hidden="false" customHeight="false" outlineLevel="0" collapsed="false">
      <c r="A9265" s="37" t="s">
        <v>897</v>
      </c>
      <c r="B9265" s="37" t="s">
        <v>279</v>
      </c>
      <c r="C9265" s="37" t="n">
        <v>22</v>
      </c>
      <c r="D9265" s="37" t="n">
        <v>21</v>
      </c>
      <c r="E9265" s="37" t="n">
        <v>0</v>
      </c>
      <c r="F9265" s="37" t="n">
        <v>1</v>
      </c>
      <c r="G9265" s="37" t="n">
        <v>1</v>
      </c>
      <c r="H9265" s="37" t="n">
        <v>3</v>
      </c>
      <c r="I9265" s="37" t="n">
        <v>0</v>
      </c>
      <c r="J9265" s="40" t="n">
        <f aca="false">IF(C9265=0,"",D9265/C9265)</f>
        <v>0.954545454545455</v>
      </c>
    </row>
    <row r="9266" customFormat="false" ht="15" hidden="false" customHeight="false" outlineLevel="0" collapsed="false">
      <c r="A9266" s="37" t="s">
        <v>897</v>
      </c>
      <c r="B9266" s="37" t="s">
        <v>280</v>
      </c>
      <c r="C9266" s="37" t="n">
        <v>22</v>
      </c>
      <c r="D9266" s="37" t="n">
        <v>22</v>
      </c>
      <c r="E9266" s="37" t="n">
        <v>3</v>
      </c>
      <c r="F9266" s="37" t="n">
        <v>1</v>
      </c>
      <c r="G9266" s="37" t="n">
        <v>0</v>
      </c>
      <c r="H9266" s="37" t="n">
        <v>2</v>
      </c>
      <c r="I9266" s="37" t="n">
        <v>1</v>
      </c>
      <c r="J9266" s="40" t="n">
        <f aca="false">IF(C9266=0,"",D9266/C9266)</f>
        <v>1</v>
      </c>
    </row>
    <row r="9267" customFormat="false" ht="15" hidden="false" customHeight="false" outlineLevel="0" collapsed="false">
      <c r="A9267" s="37" t="s">
        <v>897</v>
      </c>
      <c r="B9267" s="37" t="s">
        <v>281</v>
      </c>
      <c r="C9267" s="37" t="n">
        <v>22</v>
      </c>
      <c r="D9267" s="37" t="n">
        <v>21</v>
      </c>
      <c r="E9267" s="37" t="n">
        <v>1</v>
      </c>
      <c r="F9267" s="37" t="n">
        <v>1</v>
      </c>
      <c r="G9267" s="37" t="n">
        <v>1</v>
      </c>
      <c r="H9267" s="37" t="n">
        <v>1</v>
      </c>
      <c r="I9267" s="37" t="n">
        <v>0</v>
      </c>
      <c r="J9267" s="40" t="n">
        <f aca="false">IF(C9267=0,"",D9267/C9267)</f>
        <v>0.954545454545455</v>
      </c>
    </row>
    <row r="9268" customFormat="false" ht="15" hidden="false" customHeight="false" outlineLevel="0" collapsed="false">
      <c r="A9268" s="37" t="s">
        <v>1577</v>
      </c>
      <c r="B9268" s="37" t="s">
        <v>270</v>
      </c>
      <c r="C9268" s="37" t="n">
        <v>22</v>
      </c>
      <c r="D9268" s="37" t="n">
        <v>19</v>
      </c>
      <c r="E9268" s="37" t="n">
        <v>0</v>
      </c>
      <c r="F9268" s="37" t="n">
        <v>1</v>
      </c>
      <c r="G9268" s="37" t="n">
        <v>0</v>
      </c>
      <c r="H9268" s="37" t="n">
        <v>0</v>
      </c>
      <c r="I9268" s="37" t="n">
        <v>0</v>
      </c>
      <c r="J9268" s="40" t="n">
        <f aca="false">IF(C9268=0,"",D9268/C9268)</f>
        <v>0.863636363636364</v>
      </c>
    </row>
    <row r="9269" customFormat="false" ht="15" hidden="false" customHeight="false" outlineLevel="0" collapsed="false">
      <c r="A9269" s="37" t="s">
        <v>1577</v>
      </c>
      <c r="B9269" s="37" t="s">
        <v>271</v>
      </c>
      <c r="C9269" s="37" t="n">
        <v>22</v>
      </c>
      <c r="D9269" s="37" t="n">
        <v>21</v>
      </c>
      <c r="E9269" s="37" t="n">
        <v>0</v>
      </c>
      <c r="F9269" s="37" t="n">
        <v>0</v>
      </c>
      <c r="G9269" s="37" t="n">
        <v>0</v>
      </c>
      <c r="H9269" s="37" t="n">
        <v>2</v>
      </c>
      <c r="I9269" s="37" t="n">
        <v>1</v>
      </c>
      <c r="J9269" s="40" t="n">
        <f aca="false">IF(C9269=0,"",D9269/C9269)</f>
        <v>0.954545454545455</v>
      </c>
    </row>
    <row r="9270" customFormat="false" ht="15" hidden="false" customHeight="false" outlineLevel="0" collapsed="false">
      <c r="A9270" s="37" t="s">
        <v>1577</v>
      </c>
      <c r="B9270" s="37" t="s">
        <v>272</v>
      </c>
      <c r="C9270" s="37" t="n">
        <v>22</v>
      </c>
      <c r="D9270" s="37" t="n">
        <v>21</v>
      </c>
      <c r="E9270" s="37" t="n">
        <v>0</v>
      </c>
      <c r="F9270" s="37" t="n">
        <v>0</v>
      </c>
      <c r="G9270" s="37" t="n">
        <v>0</v>
      </c>
      <c r="H9270" s="37" t="n">
        <v>0</v>
      </c>
      <c r="I9270" s="37" t="n">
        <v>2</v>
      </c>
      <c r="J9270" s="40" t="n">
        <f aca="false">IF(C9270=0,"",D9270/C9270)</f>
        <v>0.954545454545455</v>
      </c>
    </row>
    <row r="9271" customFormat="false" ht="15" hidden="false" customHeight="false" outlineLevel="0" collapsed="false">
      <c r="A9271" s="37" t="s">
        <v>1577</v>
      </c>
      <c r="B9271" s="37" t="s">
        <v>273</v>
      </c>
      <c r="C9271" s="37" t="n">
        <v>22</v>
      </c>
      <c r="D9271" s="37" t="n">
        <v>21</v>
      </c>
      <c r="E9271" s="37" t="n">
        <v>1</v>
      </c>
      <c r="F9271" s="37" t="n">
        <v>0</v>
      </c>
      <c r="G9271" s="37" t="n">
        <v>0</v>
      </c>
      <c r="H9271" s="37" t="n">
        <v>1</v>
      </c>
      <c r="I9271" s="37" t="n">
        <v>0</v>
      </c>
      <c r="J9271" s="40" t="n">
        <f aca="false">IF(C9271=0,"",D9271/C9271)</f>
        <v>0.954545454545455</v>
      </c>
    </row>
    <row r="9272" customFormat="false" ht="15" hidden="false" customHeight="false" outlineLevel="0" collapsed="false">
      <c r="A9272" s="37" t="s">
        <v>1577</v>
      </c>
      <c r="B9272" s="37" t="s">
        <v>274</v>
      </c>
      <c r="C9272" s="37" t="n">
        <v>22</v>
      </c>
      <c r="D9272" s="37" t="n">
        <v>21</v>
      </c>
      <c r="E9272" s="37" t="n">
        <v>1</v>
      </c>
      <c r="F9272" s="37" t="n">
        <v>1</v>
      </c>
      <c r="G9272" s="37" t="n">
        <v>1</v>
      </c>
      <c r="H9272" s="37" t="n">
        <v>4</v>
      </c>
      <c r="I9272" s="37" t="n">
        <v>2</v>
      </c>
      <c r="J9272" s="40" t="n">
        <f aca="false">IF(C9272=0,"",D9272/C9272)</f>
        <v>0.954545454545455</v>
      </c>
    </row>
    <row r="9273" customFormat="false" ht="15" hidden="false" customHeight="false" outlineLevel="0" collapsed="false">
      <c r="A9273" s="37" t="s">
        <v>1577</v>
      </c>
      <c r="B9273" s="37" t="s">
        <v>275</v>
      </c>
      <c r="C9273" s="37" t="n">
        <v>22</v>
      </c>
      <c r="D9273" s="37" t="n">
        <v>21</v>
      </c>
      <c r="E9273" s="37" t="n">
        <v>0</v>
      </c>
      <c r="F9273" s="37" t="n">
        <v>2</v>
      </c>
      <c r="G9273" s="37" t="n">
        <v>1</v>
      </c>
      <c r="H9273" s="37" t="n">
        <v>0</v>
      </c>
      <c r="I9273" s="37" t="n">
        <v>1</v>
      </c>
      <c r="J9273" s="40" t="n">
        <f aca="false">IF(C9273=0,"",D9273/C9273)</f>
        <v>0.954545454545455</v>
      </c>
    </row>
    <row r="9274" customFormat="false" ht="15" hidden="false" customHeight="false" outlineLevel="0" collapsed="false">
      <c r="A9274" s="37" t="s">
        <v>1577</v>
      </c>
      <c r="B9274" s="37" t="s">
        <v>276</v>
      </c>
      <c r="C9274" s="37" t="n">
        <v>22</v>
      </c>
      <c r="D9274" s="37" t="n">
        <v>21</v>
      </c>
      <c r="E9274" s="37" t="n">
        <v>1</v>
      </c>
      <c r="F9274" s="37" t="n">
        <v>1</v>
      </c>
      <c r="G9274" s="37" t="n">
        <v>1</v>
      </c>
      <c r="H9274" s="37" t="n">
        <v>2</v>
      </c>
      <c r="I9274" s="37" t="n">
        <v>3</v>
      </c>
      <c r="J9274" s="40" t="n">
        <f aca="false">IF(C9274=0,"",D9274/C9274)</f>
        <v>0.954545454545455</v>
      </c>
    </row>
    <row r="9275" customFormat="false" ht="15" hidden="false" customHeight="false" outlineLevel="0" collapsed="false">
      <c r="A9275" s="37" t="s">
        <v>1577</v>
      </c>
      <c r="B9275" s="37" t="s">
        <v>277</v>
      </c>
      <c r="C9275" s="37" t="n">
        <v>22</v>
      </c>
      <c r="D9275" s="37" t="n">
        <v>21</v>
      </c>
      <c r="E9275" s="37" t="n">
        <v>0</v>
      </c>
      <c r="F9275" s="37" t="n">
        <v>0</v>
      </c>
      <c r="G9275" s="37" t="n">
        <v>0</v>
      </c>
      <c r="H9275" s="37" t="n">
        <v>3</v>
      </c>
      <c r="I9275" s="37" t="n">
        <v>9</v>
      </c>
      <c r="J9275" s="40" t="n">
        <f aca="false">IF(C9275=0,"",D9275/C9275)</f>
        <v>0.954545454545455</v>
      </c>
    </row>
    <row r="9276" customFormat="false" ht="15" hidden="false" customHeight="false" outlineLevel="0" collapsed="false">
      <c r="A9276" s="37" t="s">
        <v>1577</v>
      </c>
      <c r="B9276" s="37" t="s">
        <v>278</v>
      </c>
      <c r="C9276" s="37" t="n">
        <v>22</v>
      </c>
      <c r="D9276" s="37" t="n">
        <v>20</v>
      </c>
      <c r="E9276" s="37" t="n">
        <v>0</v>
      </c>
      <c r="F9276" s="37" t="n">
        <v>1</v>
      </c>
      <c r="G9276" s="37" t="n">
        <v>0</v>
      </c>
      <c r="H9276" s="37" t="n">
        <v>1</v>
      </c>
      <c r="I9276" s="37" t="n">
        <v>5</v>
      </c>
      <c r="J9276" s="40" t="n">
        <f aca="false">IF(C9276=0,"",D9276/C9276)</f>
        <v>0.909090909090909</v>
      </c>
    </row>
    <row r="9277" customFormat="false" ht="15" hidden="false" customHeight="false" outlineLevel="0" collapsed="false">
      <c r="A9277" s="37" t="s">
        <v>1577</v>
      </c>
      <c r="B9277" s="37" t="s">
        <v>279</v>
      </c>
      <c r="C9277" s="37" t="n">
        <v>22</v>
      </c>
      <c r="D9277" s="37" t="n">
        <v>20</v>
      </c>
      <c r="E9277" s="37" t="n">
        <v>1</v>
      </c>
      <c r="F9277" s="37" t="n">
        <v>1</v>
      </c>
      <c r="G9277" s="37" t="n">
        <v>0</v>
      </c>
      <c r="H9277" s="37" t="n">
        <v>1</v>
      </c>
      <c r="I9277" s="37" t="n">
        <v>0</v>
      </c>
      <c r="J9277" s="40" t="n">
        <f aca="false">IF(C9277=0,"",D9277/C9277)</f>
        <v>0.909090909090909</v>
      </c>
    </row>
    <row r="9278" customFormat="false" ht="15" hidden="false" customHeight="false" outlineLevel="0" collapsed="false">
      <c r="A9278" s="37" t="s">
        <v>1577</v>
      </c>
      <c r="B9278" s="37" t="s">
        <v>280</v>
      </c>
      <c r="C9278" s="37" t="n">
        <v>22</v>
      </c>
      <c r="D9278" s="37" t="n">
        <v>22</v>
      </c>
      <c r="E9278" s="37" t="n">
        <v>2</v>
      </c>
      <c r="F9278" s="37" t="n">
        <v>1</v>
      </c>
      <c r="G9278" s="37" t="n">
        <v>0</v>
      </c>
      <c r="H9278" s="37" t="n">
        <v>0</v>
      </c>
      <c r="I9278" s="37" t="n">
        <v>1</v>
      </c>
      <c r="J9278" s="40" t="n">
        <f aca="false">IF(C9278=0,"",D9278/C9278)</f>
        <v>1</v>
      </c>
    </row>
    <row r="9279" customFormat="false" ht="15" hidden="false" customHeight="false" outlineLevel="0" collapsed="false">
      <c r="A9279" s="37" t="s">
        <v>1577</v>
      </c>
      <c r="B9279" s="37" t="s">
        <v>281</v>
      </c>
      <c r="C9279" s="37" t="n">
        <v>22</v>
      </c>
      <c r="D9279" s="37" t="n">
        <v>22</v>
      </c>
      <c r="E9279" s="37" t="n">
        <v>1</v>
      </c>
      <c r="F9279" s="37" t="n">
        <v>1</v>
      </c>
      <c r="G9279" s="37" t="n">
        <v>0</v>
      </c>
      <c r="H9279" s="37" t="n">
        <v>1</v>
      </c>
      <c r="I9279" s="37" t="n">
        <v>0</v>
      </c>
      <c r="J9279" s="40" t="n">
        <f aca="false">IF(C9279=0,"",D9279/C9279)</f>
        <v>1</v>
      </c>
    </row>
    <row r="9280" customFormat="false" ht="15" hidden="false" customHeight="false" outlineLevel="0" collapsed="false">
      <c r="A9280" s="37" t="s">
        <v>1578</v>
      </c>
      <c r="B9280" s="37" t="s">
        <v>280</v>
      </c>
      <c r="C9280" s="37" t="n">
        <v>22</v>
      </c>
      <c r="D9280" s="37" t="n">
        <v>18</v>
      </c>
      <c r="E9280" s="37" t="n">
        <v>0</v>
      </c>
      <c r="F9280" s="37" t="n">
        <v>0</v>
      </c>
      <c r="G9280" s="37" t="n">
        <v>0</v>
      </c>
      <c r="H9280" s="37" t="n">
        <v>1</v>
      </c>
      <c r="I9280" s="37" t="n">
        <v>3</v>
      </c>
      <c r="J9280" s="40" t="n">
        <f aca="false">IF(C9280=0,"",D9280/C9280)</f>
        <v>0.818181818181818</v>
      </c>
    </row>
    <row r="9281" customFormat="false" ht="15" hidden="false" customHeight="false" outlineLevel="0" collapsed="false">
      <c r="A9281" s="37" t="s">
        <v>1578</v>
      </c>
      <c r="B9281" s="37" t="s">
        <v>281</v>
      </c>
      <c r="C9281" s="37" t="n">
        <v>22</v>
      </c>
      <c r="D9281" s="37" t="n">
        <v>21</v>
      </c>
      <c r="E9281" s="37" t="n">
        <v>1</v>
      </c>
      <c r="F9281" s="37" t="n">
        <v>2</v>
      </c>
      <c r="G9281" s="37" t="n">
        <v>0</v>
      </c>
      <c r="H9281" s="37" t="n">
        <v>4</v>
      </c>
      <c r="I9281" s="37" t="n">
        <v>1</v>
      </c>
      <c r="J9281" s="40" t="n">
        <f aca="false">IF(C9281=0,"",D9281/C9281)</f>
        <v>0.954545454545455</v>
      </c>
    </row>
    <row r="9282" customFormat="false" ht="15" hidden="false" customHeight="false" outlineLevel="0" collapsed="false">
      <c r="A9282" s="37" t="s">
        <v>1579</v>
      </c>
      <c r="B9282" s="37" t="s">
        <v>270</v>
      </c>
      <c r="C9282" s="37" t="n">
        <v>22</v>
      </c>
      <c r="D9282" s="37" t="n">
        <v>18</v>
      </c>
      <c r="E9282" s="37" t="n">
        <v>1</v>
      </c>
      <c r="F9282" s="37" t="n">
        <v>2</v>
      </c>
      <c r="G9282" s="37" t="n">
        <v>0</v>
      </c>
      <c r="H9282" s="37" t="n">
        <v>1</v>
      </c>
      <c r="I9282" s="37" t="n">
        <v>10</v>
      </c>
      <c r="J9282" s="40" t="n">
        <f aca="false">IF(C9282=0,"",D9282/C9282)</f>
        <v>0.818181818181818</v>
      </c>
    </row>
    <row r="9283" customFormat="false" ht="15" hidden="false" customHeight="false" outlineLevel="0" collapsed="false">
      <c r="A9283" s="37" t="s">
        <v>1579</v>
      </c>
      <c r="B9283" s="37" t="s">
        <v>271</v>
      </c>
      <c r="C9283" s="37" t="n">
        <v>22</v>
      </c>
      <c r="D9283" s="37" t="n">
        <v>22</v>
      </c>
      <c r="E9283" s="37" t="n">
        <v>0</v>
      </c>
      <c r="F9283" s="37" t="n">
        <v>1</v>
      </c>
      <c r="G9283" s="37" t="n">
        <v>0</v>
      </c>
      <c r="H9283" s="37" t="n">
        <v>3</v>
      </c>
      <c r="I9283" s="37" t="n">
        <v>9</v>
      </c>
      <c r="J9283" s="40" t="n">
        <f aca="false">IF(C9283=0,"",D9283/C9283)</f>
        <v>1</v>
      </c>
    </row>
    <row r="9284" customFormat="false" ht="15" hidden="false" customHeight="false" outlineLevel="0" collapsed="false">
      <c r="A9284" s="37" t="s">
        <v>1579</v>
      </c>
      <c r="B9284" s="37" t="s">
        <v>272</v>
      </c>
      <c r="C9284" s="37" t="n">
        <v>22</v>
      </c>
      <c r="D9284" s="37" t="n">
        <v>20</v>
      </c>
      <c r="E9284" s="37" t="n">
        <v>0</v>
      </c>
      <c r="F9284" s="37" t="n">
        <v>1</v>
      </c>
      <c r="G9284" s="37" t="n">
        <v>0</v>
      </c>
      <c r="H9284" s="37" t="n">
        <v>0</v>
      </c>
      <c r="I9284" s="37" t="n">
        <v>18</v>
      </c>
      <c r="J9284" s="40" t="n">
        <f aca="false">IF(C9284=0,"",D9284/C9284)</f>
        <v>0.909090909090909</v>
      </c>
    </row>
    <row r="9285" customFormat="false" ht="15" hidden="false" customHeight="false" outlineLevel="0" collapsed="false">
      <c r="A9285" s="37" t="s">
        <v>1579</v>
      </c>
      <c r="B9285" s="37" t="s">
        <v>273</v>
      </c>
      <c r="C9285" s="37" t="n">
        <v>22</v>
      </c>
      <c r="D9285" s="37" t="n">
        <v>22</v>
      </c>
      <c r="E9285" s="37" t="n">
        <v>3</v>
      </c>
      <c r="F9285" s="37" t="n">
        <v>0</v>
      </c>
      <c r="G9285" s="37" t="n">
        <v>0</v>
      </c>
      <c r="H9285" s="37" t="n">
        <v>1</v>
      </c>
      <c r="I9285" s="37" t="n">
        <v>4</v>
      </c>
      <c r="J9285" s="40" t="n">
        <f aca="false">IF(C9285=0,"",D9285/C9285)</f>
        <v>1</v>
      </c>
    </row>
    <row r="9286" customFormat="false" ht="15" hidden="false" customHeight="false" outlineLevel="0" collapsed="false">
      <c r="A9286" s="37" t="s">
        <v>1579</v>
      </c>
      <c r="B9286" s="37" t="s">
        <v>274</v>
      </c>
      <c r="C9286" s="37" t="n">
        <v>22</v>
      </c>
      <c r="D9286" s="37" t="n">
        <v>19</v>
      </c>
      <c r="E9286" s="37" t="n">
        <v>1</v>
      </c>
      <c r="F9286" s="37" t="n">
        <v>1</v>
      </c>
      <c r="G9286" s="37" t="n">
        <v>1</v>
      </c>
      <c r="H9286" s="37" t="n">
        <v>4</v>
      </c>
      <c r="I9286" s="37" t="n">
        <v>8</v>
      </c>
      <c r="J9286" s="40" t="n">
        <f aca="false">IF(C9286=0,"",D9286/C9286)</f>
        <v>0.863636363636364</v>
      </c>
    </row>
    <row r="9287" customFormat="false" ht="15" hidden="false" customHeight="false" outlineLevel="0" collapsed="false">
      <c r="A9287" s="37" t="s">
        <v>1579</v>
      </c>
      <c r="B9287" s="37" t="s">
        <v>275</v>
      </c>
      <c r="C9287" s="37" t="n">
        <v>22</v>
      </c>
      <c r="D9287" s="37" t="n">
        <v>20</v>
      </c>
      <c r="E9287" s="37" t="n">
        <v>0</v>
      </c>
      <c r="F9287" s="37" t="n">
        <v>1</v>
      </c>
      <c r="G9287" s="37" t="n">
        <v>0</v>
      </c>
      <c r="H9287" s="37" t="n">
        <v>2</v>
      </c>
      <c r="I9287" s="37" t="n">
        <v>2</v>
      </c>
      <c r="J9287" s="40" t="n">
        <f aca="false">IF(C9287=0,"",D9287/C9287)</f>
        <v>0.909090909090909</v>
      </c>
    </row>
    <row r="9288" customFormat="false" ht="15" hidden="false" customHeight="false" outlineLevel="0" collapsed="false">
      <c r="A9288" s="37" t="s">
        <v>1579</v>
      </c>
      <c r="B9288" s="37" t="s">
        <v>276</v>
      </c>
      <c r="C9288" s="37" t="n">
        <v>22</v>
      </c>
      <c r="D9288" s="37" t="n">
        <v>20</v>
      </c>
      <c r="E9288" s="37" t="n">
        <v>0</v>
      </c>
      <c r="F9288" s="37" t="n">
        <v>1</v>
      </c>
      <c r="G9288" s="37" t="n">
        <v>2</v>
      </c>
      <c r="H9288" s="37" t="n">
        <v>0</v>
      </c>
      <c r="I9288" s="37" t="n">
        <v>25</v>
      </c>
      <c r="J9288" s="40" t="n">
        <f aca="false">IF(C9288=0,"",D9288/C9288)</f>
        <v>0.909090909090909</v>
      </c>
    </row>
    <row r="9289" customFormat="false" ht="15" hidden="false" customHeight="false" outlineLevel="0" collapsed="false">
      <c r="A9289" s="37" t="s">
        <v>1579</v>
      </c>
      <c r="B9289" s="37" t="s">
        <v>277</v>
      </c>
      <c r="C9289" s="37" t="n">
        <v>22</v>
      </c>
      <c r="D9289" s="37" t="n">
        <v>20</v>
      </c>
      <c r="E9289" s="37" t="n">
        <v>2</v>
      </c>
      <c r="F9289" s="37" t="n">
        <v>1</v>
      </c>
      <c r="G9289" s="37" t="n">
        <v>1</v>
      </c>
      <c r="H9289" s="37" t="n">
        <v>1</v>
      </c>
      <c r="I9289" s="37" t="n">
        <v>23</v>
      </c>
      <c r="J9289" s="40" t="n">
        <f aca="false">IF(C9289=0,"",D9289/C9289)</f>
        <v>0.909090909090909</v>
      </c>
    </row>
    <row r="9290" customFormat="false" ht="15" hidden="false" customHeight="false" outlineLevel="0" collapsed="false">
      <c r="A9290" s="37" t="s">
        <v>1579</v>
      </c>
      <c r="B9290" s="37" t="s">
        <v>278</v>
      </c>
      <c r="C9290" s="37" t="n">
        <v>22</v>
      </c>
      <c r="D9290" s="37" t="n">
        <v>20</v>
      </c>
      <c r="E9290" s="37" t="n">
        <v>1</v>
      </c>
      <c r="F9290" s="37" t="n">
        <v>0</v>
      </c>
      <c r="G9290" s="37" t="n">
        <v>0</v>
      </c>
      <c r="H9290" s="37" t="n">
        <v>2</v>
      </c>
      <c r="I9290" s="37" t="n">
        <v>18</v>
      </c>
      <c r="J9290" s="40" t="n">
        <f aca="false">IF(C9290=0,"",D9290/C9290)</f>
        <v>0.909090909090909</v>
      </c>
    </row>
    <row r="9291" customFormat="false" ht="15" hidden="false" customHeight="false" outlineLevel="0" collapsed="false">
      <c r="A9291" s="37" t="s">
        <v>1579</v>
      </c>
      <c r="B9291" s="37" t="s">
        <v>279</v>
      </c>
      <c r="C9291" s="37" t="n">
        <v>22</v>
      </c>
      <c r="D9291" s="37" t="n">
        <v>21</v>
      </c>
      <c r="E9291" s="37" t="n">
        <v>1</v>
      </c>
      <c r="F9291" s="37" t="n">
        <v>1</v>
      </c>
      <c r="G9291" s="37" t="n">
        <v>1</v>
      </c>
      <c r="H9291" s="37" t="n">
        <v>2</v>
      </c>
      <c r="I9291" s="37" t="n">
        <v>13</v>
      </c>
      <c r="J9291" s="40" t="n">
        <f aca="false">IF(C9291=0,"",D9291/C9291)</f>
        <v>0.954545454545455</v>
      </c>
    </row>
    <row r="9292" customFormat="false" ht="15" hidden="false" customHeight="false" outlineLevel="0" collapsed="false">
      <c r="A9292" s="37" t="s">
        <v>1579</v>
      </c>
      <c r="B9292" s="37" t="s">
        <v>280</v>
      </c>
      <c r="C9292" s="37" t="n">
        <v>22</v>
      </c>
      <c r="D9292" s="37" t="n">
        <v>22</v>
      </c>
      <c r="E9292" s="37" t="n">
        <v>0</v>
      </c>
      <c r="F9292" s="37" t="n">
        <v>0</v>
      </c>
      <c r="G9292" s="37" t="n">
        <v>0</v>
      </c>
      <c r="H9292" s="37" t="n">
        <v>4</v>
      </c>
      <c r="I9292" s="37" t="n">
        <v>4</v>
      </c>
      <c r="J9292" s="40" t="n">
        <f aca="false">IF(C9292=0,"",D9292/C9292)</f>
        <v>1</v>
      </c>
    </row>
    <row r="9293" customFormat="false" ht="15" hidden="false" customHeight="false" outlineLevel="0" collapsed="false">
      <c r="A9293" s="37" t="s">
        <v>1579</v>
      </c>
      <c r="B9293" s="37" t="s">
        <v>281</v>
      </c>
      <c r="C9293" s="37" t="n">
        <v>22</v>
      </c>
      <c r="D9293" s="37" t="n">
        <v>22</v>
      </c>
      <c r="E9293" s="37" t="n">
        <v>1</v>
      </c>
      <c r="F9293" s="37" t="n">
        <v>3</v>
      </c>
      <c r="G9293" s="37" t="n">
        <v>0</v>
      </c>
      <c r="H9293" s="37" t="n">
        <v>1</v>
      </c>
      <c r="I9293" s="37" t="n">
        <v>14</v>
      </c>
      <c r="J9293" s="40" t="n">
        <f aca="false">IF(C9293=0,"",D9293/C9293)</f>
        <v>1</v>
      </c>
    </row>
    <row r="9294" customFormat="false" ht="15" hidden="false" customHeight="false" outlineLevel="0" collapsed="false">
      <c r="A9294" s="37" t="s">
        <v>1580</v>
      </c>
      <c r="B9294" s="37" t="s">
        <v>270</v>
      </c>
      <c r="C9294" s="37" t="n">
        <v>22</v>
      </c>
      <c r="D9294" s="37" t="n">
        <v>20</v>
      </c>
      <c r="E9294" s="37" t="n">
        <v>0</v>
      </c>
      <c r="F9294" s="37" t="n">
        <v>1</v>
      </c>
      <c r="G9294" s="37" t="n">
        <v>1</v>
      </c>
      <c r="H9294" s="37" t="n">
        <v>1</v>
      </c>
      <c r="I9294" s="37" t="n">
        <v>2</v>
      </c>
      <c r="J9294" s="40" t="n">
        <f aca="false">IF(C9294=0,"",D9294/C9294)</f>
        <v>0.909090909090909</v>
      </c>
    </row>
    <row r="9295" customFormat="false" ht="15" hidden="false" customHeight="false" outlineLevel="0" collapsed="false">
      <c r="A9295" s="37" t="s">
        <v>1580</v>
      </c>
      <c r="B9295" s="37" t="s">
        <v>271</v>
      </c>
      <c r="C9295" s="37" t="n">
        <v>22</v>
      </c>
      <c r="D9295" s="37" t="n">
        <v>22</v>
      </c>
      <c r="E9295" s="37" t="n">
        <v>1</v>
      </c>
      <c r="F9295" s="37" t="n">
        <v>1</v>
      </c>
      <c r="G9295" s="37" t="n">
        <v>1</v>
      </c>
      <c r="H9295" s="37" t="n">
        <v>0</v>
      </c>
      <c r="I9295" s="37" t="n">
        <v>0</v>
      </c>
      <c r="J9295" s="40" t="n">
        <f aca="false">IF(C9295=0,"",D9295/C9295)</f>
        <v>1</v>
      </c>
    </row>
    <row r="9296" customFormat="false" ht="15" hidden="false" customHeight="false" outlineLevel="0" collapsed="false">
      <c r="A9296" s="37" t="s">
        <v>1580</v>
      </c>
      <c r="B9296" s="37" t="s">
        <v>272</v>
      </c>
      <c r="C9296" s="37" t="n">
        <v>22</v>
      </c>
      <c r="D9296" s="37" t="n">
        <v>20</v>
      </c>
      <c r="E9296" s="37" t="n">
        <v>0</v>
      </c>
      <c r="F9296" s="37" t="n">
        <v>3</v>
      </c>
      <c r="G9296" s="37" t="n">
        <v>1</v>
      </c>
      <c r="H9296" s="37" t="n">
        <v>1</v>
      </c>
      <c r="I9296" s="37" t="n">
        <v>0</v>
      </c>
      <c r="J9296" s="40" t="n">
        <f aca="false">IF(C9296=0,"",D9296/C9296)</f>
        <v>0.909090909090909</v>
      </c>
    </row>
    <row r="9297" customFormat="false" ht="15" hidden="false" customHeight="false" outlineLevel="0" collapsed="false">
      <c r="A9297" s="37" t="s">
        <v>1580</v>
      </c>
      <c r="B9297" s="37" t="s">
        <v>273</v>
      </c>
      <c r="C9297" s="37" t="n">
        <v>22</v>
      </c>
      <c r="D9297" s="37" t="n">
        <v>21</v>
      </c>
      <c r="E9297" s="37" t="n">
        <v>0</v>
      </c>
      <c r="F9297" s="37" t="n">
        <v>1</v>
      </c>
      <c r="G9297" s="37" t="n">
        <v>0</v>
      </c>
      <c r="H9297" s="37" t="n">
        <v>3</v>
      </c>
      <c r="I9297" s="37" t="n">
        <v>0</v>
      </c>
      <c r="J9297" s="40" t="n">
        <f aca="false">IF(C9297=0,"",D9297/C9297)</f>
        <v>0.954545454545455</v>
      </c>
    </row>
    <row r="9298" customFormat="false" ht="15" hidden="false" customHeight="false" outlineLevel="0" collapsed="false">
      <c r="A9298" s="37" t="s">
        <v>1580</v>
      </c>
      <c r="B9298" s="37" t="s">
        <v>274</v>
      </c>
      <c r="C9298" s="37" t="n">
        <v>22</v>
      </c>
      <c r="D9298" s="37" t="n">
        <v>22</v>
      </c>
      <c r="E9298" s="37" t="n">
        <v>3</v>
      </c>
      <c r="F9298" s="37" t="n">
        <v>0</v>
      </c>
      <c r="G9298" s="37" t="n">
        <v>0</v>
      </c>
      <c r="H9298" s="37" t="n">
        <v>2</v>
      </c>
      <c r="I9298" s="37" t="n">
        <v>1</v>
      </c>
      <c r="J9298" s="40" t="n">
        <f aca="false">IF(C9298=0,"",D9298/C9298)</f>
        <v>1</v>
      </c>
    </row>
    <row r="9299" customFormat="false" ht="15" hidden="false" customHeight="false" outlineLevel="0" collapsed="false">
      <c r="A9299" s="37" t="s">
        <v>1580</v>
      </c>
      <c r="B9299" s="37" t="s">
        <v>275</v>
      </c>
      <c r="C9299" s="37" t="n">
        <v>22</v>
      </c>
      <c r="D9299" s="37" t="n">
        <v>19</v>
      </c>
      <c r="E9299" s="37" t="n">
        <v>1</v>
      </c>
      <c r="F9299" s="37" t="n">
        <v>0</v>
      </c>
      <c r="G9299" s="37" t="n">
        <v>0</v>
      </c>
      <c r="H9299" s="37" t="n">
        <v>2</v>
      </c>
      <c r="I9299" s="37" t="n">
        <v>0</v>
      </c>
      <c r="J9299" s="40" t="n">
        <f aca="false">IF(C9299=0,"",D9299/C9299)</f>
        <v>0.863636363636364</v>
      </c>
    </row>
    <row r="9300" customFormat="false" ht="15" hidden="false" customHeight="false" outlineLevel="0" collapsed="false">
      <c r="A9300" s="37" t="s">
        <v>1580</v>
      </c>
      <c r="B9300" s="37" t="s">
        <v>276</v>
      </c>
      <c r="C9300" s="37" t="n">
        <v>22</v>
      </c>
      <c r="D9300" s="37" t="n">
        <v>20</v>
      </c>
      <c r="E9300" s="37" t="n">
        <v>2</v>
      </c>
      <c r="F9300" s="37" t="n">
        <v>2</v>
      </c>
      <c r="G9300" s="37" t="n">
        <v>0</v>
      </c>
      <c r="H9300" s="37" t="n">
        <v>0</v>
      </c>
      <c r="I9300" s="37" t="n">
        <v>0</v>
      </c>
      <c r="J9300" s="40" t="n">
        <f aca="false">IF(C9300=0,"",D9300/C9300)</f>
        <v>0.909090909090909</v>
      </c>
    </row>
    <row r="9301" customFormat="false" ht="15" hidden="false" customHeight="false" outlineLevel="0" collapsed="false">
      <c r="A9301" s="37" t="s">
        <v>1580</v>
      </c>
      <c r="B9301" s="37" t="s">
        <v>277</v>
      </c>
      <c r="C9301" s="37" t="n">
        <v>22</v>
      </c>
      <c r="D9301" s="37" t="n">
        <v>21</v>
      </c>
      <c r="E9301" s="37" t="n">
        <v>1</v>
      </c>
      <c r="F9301" s="37" t="n">
        <v>1</v>
      </c>
      <c r="G9301" s="37" t="n">
        <v>0</v>
      </c>
      <c r="H9301" s="37" t="n">
        <v>4</v>
      </c>
      <c r="I9301" s="37" t="n">
        <v>1</v>
      </c>
      <c r="J9301" s="40" t="n">
        <f aca="false">IF(C9301=0,"",D9301/C9301)</f>
        <v>0.954545454545455</v>
      </c>
    </row>
    <row r="9302" customFormat="false" ht="15" hidden="false" customHeight="false" outlineLevel="0" collapsed="false">
      <c r="A9302" s="37" t="s">
        <v>1580</v>
      </c>
      <c r="B9302" s="37" t="s">
        <v>278</v>
      </c>
      <c r="C9302" s="37" t="n">
        <v>22</v>
      </c>
      <c r="D9302" s="37" t="n">
        <v>21</v>
      </c>
      <c r="E9302" s="37" t="n">
        <v>0</v>
      </c>
      <c r="F9302" s="37" t="n">
        <v>0</v>
      </c>
      <c r="G9302" s="37" t="n">
        <v>1</v>
      </c>
      <c r="H9302" s="37" t="n">
        <v>1</v>
      </c>
      <c r="I9302" s="37" t="n">
        <v>0</v>
      </c>
      <c r="J9302" s="40" t="n">
        <f aca="false">IF(C9302=0,"",D9302/C9302)</f>
        <v>0.954545454545455</v>
      </c>
    </row>
    <row r="9303" customFormat="false" ht="15" hidden="false" customHeight="false" outlineLevel="0" collapsed="false">
      <c r="A9303" s="37" t="s">
        <v>1580</v>
      </c>
      <c r="B9303" s="37" t="s">
        <v>279</v>
      </c>
      <c r="C9303" s="37" t="n">
        <v>22</v>
      </c>
      <c r="D9303" s="37" t="n">
        <v>20</v>
      </c>
      <c r="E9303" s="37" t="n">
        <v>0</v>
      </c>
      <c r="F9303" s="37" t="n">
        <v>1</v>
      </c>
      <c r="G9303" s="37" t="n">
        <v>0</v>
      </c>
      <c r="H9303" s="37" t="n">
        <v>1</v>
      </c>
      <c r="I9303" s="37" t="n">
        <v>0</v>
      </c>
      <c r="J9303" s="40" t="n">
        <f aca="false">IF(C9303=0,"",D9303/C9303)</f>
        <v>0.909090909090909</v>
      </c>
    </row>
    <row r="9304" customFormat="false" ht="15" hidden="false" customHeight="false" outlineLevel="0" collapsed="false">
      <c r="A9304" s="37" t="s">
        <v>1580</v>
      </c>
      <c r="B9304" s="37" t="s">
        <v>280</v>
      </c>
      <c r="C9304" s="37" t="n">
        <v>22</v>
      </c>
      <c r="D9304" s="37" t="n">
        <v>18</v>
      </c>
      <c r="E9304" s="37" t="n">
        <v>0</v>
      </c>
      <c r="F9304" s="37" t="n">
        <v>1</v>
      </c>
      <c r="G9304" s="37" t="n">
        <v>0</v>
      </c>
      <c r="H9304" s="37" t="n">
        <v>1</v>
      </c>
      <c r="I9304" s="37" t="n">
        <v>0</v>
      </c>
      <c r="J9304" s="40" t="n">
        <f aca="false">IF(C9304=0,"",D9304/C9304)</f>
        <v>0.818181818181818</v>
      </c>
    </row>
    <row r="9305" customFormat="false" ht="15" hidden="false" customHeight="false" outlineLevel="0" collapsed="false">
      <c r="A9305" s="37" t="s">
        <v>1580</v>
      </c>
      <c r="B9305" s="37" t="s">
        <v>281</v>
      </c>
      <c r="C9305" s="37" t="n">
        <v>22</v>
      </c>
      <c r="D9305" s="37" t="n">
        <v>18</v>
      </c>
      <c r="E9305" s="37" t="n">
        <v>0</v>
      </c>
      <c r="F9305" s="37" t="n">
        <v>0</v>
      </c>
      <c r="G9305" s="37" t="n">
        <v>1</v>
      </c>
      <c r="H9305" s="37" t="n">
        <v>1</v>
      </c>
      <c r="I9305" s="37" t="n">
        <v>0</v>
      </c>
      <c r="J9305" s="40" t="n">
        <f aca="false">IF(C9305=0,"",D9305/C9305)</f>
        <v>0.818181818181818</v>
      </c>
    </row>
    <row r="9306" customFormat="false" ht="15" hidden="false" customHeight="false" outlineLevel="0" collapsed="false">
      <c r="A9306" s="37" t="s">
        <v>1581</v>
      </c>
      <c r="B9306" s="37" t="s">
        <v>270</v>
      </c>
      <c r="C9306" s="37" t="n">
        <v>22</v>
      </c>
      <c r="D9306" s="37" t="n">
        <v>20</v>
      </c>
      <c r="E9306" s="37" t="n">
        <v>0</v>
      </c>
      <c r="F9306" s="37" t="n">
        <v>0</v>
      </c>
      <c r="G9306" s="37" t="n">
        <v>0</v>
      </c>
      <c r="H9306" s="37" t="n">
        <v>3</v>
      </c>
      <c r="I9306" s="37" t="n">
        <v>1</v>
      </c>
      <c r="J9306" s="40" t="n">
        <f aca="false">IF(C9306=0,"",D9306/C9306)</f>
        <v>0.909090909090909</v>
      </c>
    </row>
    <row r="9307" customFormat="false" ht="15" hidden="false" customHeight="false" outlineLevel="0" collapsed="false">
      <c r="A9307" s="37" t="s">
        <v>1581</v>
      </c>
      <c r="B9307" s="37" t="s">
        <v>271</v>
      </c>
      <c r="C9307" s="37" t="n">
        <v>22</v>
      </c>
      <c r="D9307" s="37" t="n">
        <v>18</v>
      </c>
      <c r="E9307" s="37" t="n">
        <v>0</v>
      </c>
      <c r="F9307" s="37" t="n">
        <v>0</v>
      </c>
      <c r="G9307" s="37" t="n">
        <v>0</v>
      </c>
      <c r="H9307" s="37" t="n">
        <v>1</v>
      </c>
      <c r="I9307" s="37" t="n">
        <v>1</v>
      </c>
      <c r="J9307" s="40" t="n">
        <f aca="false">IF(C9307=0,"",D9307/C9307)</f>
        <v>0.818181818181818</v>
      </c>
    </row>
    <row r="9308" customFormat="false" ht="15" hidden="false" customHeight="false" outlineLevel="0" collapsed="false">
      <c r="A9308" s="37" t="s">
        <v>1581</v>
      </c>
      <c r="B9308" s="37" t="s">
        <v>272</v>
      </c>
      <c r="C9308" s="37" t="n">
        <v>22</v>
      </c>
      <c r="D9308" s="37" t="n">
        <v>20</v>
      </c>
      <c r="E9308" s="37" t="n">
        <v>2</v>
      </c>
      <c r="F9308" s="37" t="n">
        <v>1</v>
      </c>
      <c r="G9308" s="37" t="n">
        <v>0</v>
      </c>
      <c r="H9308" s="37" t="n">
        <v>3</v>
      </c>
      <c r="I9308" s="37" t="n">
        <v>0</v>
      </c>
      <c r="J9308" s="40" t="n">
        <f aca="false">IF(C9308=0,"",D9308/C9308)</f>
        <v>0.909090909090909</v>
      </c>
    </row>
    <row r="9309" customFormat="false" ht="15" hidden="false" customHeight="false" outlineLevel="0" collapsed="false">
      <c r="A9309" s="37" t="s">
        <v>1581</v>
      </c>
      <c r="B9309" s="37" t="s">
        <v>273</v>
      </c>
      <c r="C9309" s="37" t="n">
        <v>22</v>
      </c>
      <c r="D9309" s="37" t="n">
        <v>21</v>
      </c>
      <c r="E9309" s="37" t="n">
        <v>0</v>
      </c>
      <c r="F9309" s="37" t="n">
        <v>0</v>
      </c>
      <c r="G9309" s="37" t="n">
        <v>0</v>
      </c>
      <c r="H9309" s="37" t="n">
        <v>2</v>
      </c>
      <c r="I9309" s="37" t="n">
        <v>1</v>
      </c>
      <c r="J9309" s="40" t="n">
        <f aca="false">IF(C9309=0,"",D9309/C9309)</f>
        <v>0.954545454545455</v>
      </c>
    </row>
    <row r="9310" customFormat="false" ht="15" hidden="false" customHeight="false" outlineLevel="0" collapsed="false">
      <c r="A9310" s="37" t="s">
        <v>1581</v>
      </c>
      <c r="B9310" s="37" t="s">
        <v>274</v>
      </c>
      <c r="C9310" s="37" t="n">
        <v>22</v>
      </c>
      <c r="D9310" s="37" t="n">
        <v>20</v>
      </c>
      <c r="E9310" s="37" t="n">
        <v>0</v>
      </c>
      <c r="F9310" s="37" t="n">
        <v>2</v>
      </c>
      <c r="G9310" s="37" t="n">
        <v>1</v>
      </c>
      <c r="H9310" s="37" t="n">
        <v>1</v>
      </c>
      <c r="I9310" s="37" t="n">
        <v>6</v>
      </c>
      <c r="J9310" s="40" t="n">
        <f aca="false">IF(C9310=0,"",D9310/C9310)</f>
        <v>0.909090909090909</v>
      </c>
    </row>
    <row r="9311" customFormat="false" ht="15" hidden="false" customHeight="false" outlineLevel="0" collapsed="false">
      <c r="A9311" s="37" t="s">
        <v>1581</v>
      </c>
      <c r="B9311" s="37" t="s">
        <v>275</v>
      </c>
      <c r="C9311" s="37" t="n">
        <v>22</v>
      </c>
      <c r="D9311" s="37" t="n">
        <v>19</v>
      </c>
      <c r="E9311" s="37" t="n">
        <v>0</v>
      </c>
      <c r="F9311" s="37" t="n">
        <v>2</v>
      </c>
      <c r="G9311" s="37" t="n">
        <v>0</v>
      </c>
      <c r="H9311" s="37" t="n">
        <v>2</v>
      </c>
      <c r="I9311" s="37" t="n">
        <v>4</v>
      </c>
      <c r="J9311" s="40" t="n">
        <f aca="false">IF(C9311=0,"",D9311/C9311)</f>
        <v>0.863636363636364</v>
      </c>
    </row>
    <row r="9312" customFormat="false" ht="15" hidden="false" customHeight="false" outlineLevel="0" collapsed="false">
      <c r="A9312" s="37" t="s">
        <v>1581</v>
      </c>
      <c r="B9312" s="37" t="s">
        <v>276</v>
      </c>
      <c r="C9312" s="37" t="n">
        <v>22</v>
      </c>
      <c r="D9312" s="37" t="n">
        <v>20</v>
      </c>
      <c r="E9312" s="37" t="n">
        <v>1</v>
      </c>
      <c r="F9312" s="37" t="n">
        <v>1</v>
      </c>
      <c r="G9312" s="37" t="n">
        <v>1</v>
      </c>
      <c r="H9312" s="37" t="n">
        <v>4</v>
      </c>
      <c r="I9312" s="37" t="n">
        <v>6</v>
      </c>
      <c r="J9312" s="40" t="n">
        <f aca="false">IF(C9312=0,"",D9312/C9312)</f>
        <v>0.909090909090909</v>
      </c>
    </row>
    <row r="9313" customFormat="false" ht="15" hidden="false" customHeight="false" outlineLevel="0" collapsed="false">
      <c r="A9313" s="37" t="s">
        <v>1581</v>
      </c>
      <c r="B9313" s="37" t="s">
        <v>277</v>
      </c>
      <c r="C9313" s="37" t="n">
        <v>22</v>
      </c>
      <c r="D9313" s="37" t="n">
        <v>18</v>
      </c>
      <c r="E9313" s="37" t="n">
        <v>1</v>
      </c>
      <c r="F9313" s="37" t="n">
        <v>1</v>
      </c>
      <c r="G9313" s="37" t="n">
        <v>0</v>
      </c>
      <c r="H9313" s="37" t="n">
        <v>1</v>
      </c>
      <c r="I9313" s="37" t="n">
        <v>3</v>
      </c>
      <c r="J9313" s="40" t="n">
        <f aca="false">IF(C9313=0,"",D9313/C9313)</f>
        <v>0.818181818181818</v>
      </c>
    </row>
    <row r="9314" customFormat="false" ht="15" hidden="false" customHeight="false" outlineLevel="0" collapsed="false">
      <c r="A9314" s="37" t="s">
        <v>1581</v>
      </c>
      <c r="B9314" s="37" t="s">
        <v>278</v>
      </c>
      <c r="C9314" s="37" t="n">
        <v>22</v>
      </c>
      <c r="D9314" s="37" t="n">
        <v>20</v>
      </c>
      <c r="E9314" s="37" t="n">
        <v>1</v>
      </c>
      <c r="F9314" s="37" t="n">
        <v>1</v>
      </c>
      <c r="G9314" s="37" t="n">
        <v>0</v>
      </c>
      <c r="H9314" s="37" t="n">
        <v>0</v>
      </c>
      <c r="I9314" s="37" t="n">
        <v>1</v>
      </c>
      <c r="J9314" s="40" t="n">
        <f aca="false">IF(C9314=0,"",D9314/C9314)</f>
        <v>0.909090909090909</v>
      </c>
    </row>
    <row r="9315" customFormat="false" ht="15" hidden="false" customHeight="false" outlineLevel="0" collapsed="false">
      <c r="A9315" s="37" t="s">
        <v>1581</v>
      </c>
      <c r="B9315" s="37" t="s">
        <v>279</v>
      </c>
      <c r="C9315" s="37" t="n">
        <v>22</v>
      </c>
      <c r="D9315" s="37" t="n">
        <v>21</v>
      </c>
      <c r="E9315" s="37" t="n">
        <v>2</v>
      </c>
      <c r="F9315" s="37" t="n">
        <v>0</v>
      </c>
      <c r="G9315" s="37" t="n">
        <v>0</v>
      </c>
      <c r="H9315" s="37" t="n">
        <v>1</v>
      </c>
      <c r="I9315" s="37" t="n">
        <v>0</v>
      </c>
      <c r="J9315" s="40" t="n">
        <f aca="false">IF(C9315=0,"",D9315/C9315)</f>
        <v>0.954545454545455</v>
      </c>
    </row>
    <row r="9316" customFormat="false" ht="15" hidden="false" customHeight="false" outlineLevel="0" collapsed="false">
      <c r="A9316" s="37" t="s">
        <v>1581</v>
      </c>
      <c r="B9316" s="37" t="s">
        <v>280</v>
      </c>
      <c r="C9316" s="37" t="n">
        <v>22</v>
      </c>
      <c r="D9316" s="37" t="n">
        <v>20</v>
      </c>
      <c r="E9316" s="37" t="n">
        <v>1</v>
      </c>
      <c r="F9316" s="37" t="n">
        <v>2</v>
      </c>
      <c r="G9316" s="37" t="n">
        <v>1</v>
      </c>
      <c r="H9316" s="37" t="n">
        <v>1</v>
      </c>
      <c r="I9316" s="37" t="n">
        <v>1</v>
      </c>
      <c r="J9316" s="40" t="n">
        <f aca="false">IF(C9316=0,"",D9316/C9316)</f>
        <v>0.909090909090909</v>
      </c>
    </row>
    <row r="9317" customFormat="false" ht="15" hidden="false" customHeight="false" outlineLevel="0" collapsed="false">
      <c r="A9317" s="37" t="s">
        <v>1581</v>
      </c>
      <c r="B9317" s="37" t="s">
        <v>281</v>
      </c>
      <c r="C9317" s="37" t="n">
        <v>22</v>
      </c>
      <c r="D9317" s="37" t="n">
        <v>21</v>
      </c>
      <c r="E9317" s="37" t="n">
        <v>1</v>
      </c>
      <c r="F9317" s="37" t="n">
        <v>3</v>
      </c>
      <c r="G9317" s="37" t="n">
        <v>0</v>
      </c>
      <c r="H9317" s="37" t="n">
        <v>1</v>
      </c>
      <c r="I9317" s="37" t="n">
        <v>0</v>
      </c>
      <c r="J9317" s="40" t="n">
        <f aca="false">IF(C9317=0,"",D9317/C9317)</f>
        <v>0.954545454545455</v>
      </c>
    </row>
    <row r="9318" customFormat="false" ht="15" hidden="false" customHeight="false" outlineLevel="0" collapsed="false">
      <c r="A9318" s="37" t="s">
        <v>1582</v>
      </c>
      <c r="B9318" s="37" t="s">
        <v>270</v>
      </c>
      <c r="C9318" s="37" t="n">
        <v>22</v>
      </c>
      <c r="D9318" s="37" t="n">
        <v>20</v>
      </c>
      <c r="E9318" s="37" t="n">
        <v>0</v>
      </c>
      <c r="F9318" s="37" t="n">
        <v>1</v>
      </c>
      <c r="G9318" s="37" t="n">
        <v>0</v>
      </c>
      <c r="H9318" s="37" t="n">
        <v>3</v>
      </c>
      <c r="I9318" s="37" t="n">
        <v>0</v>
      </c>
      <c r="J9318" s="40" t="n">
        <f aca="false">IF(C9318=0,"",D9318/C9318)</f>
        <v>0.909090909090909</v>
      </c>
    </row>
    <row r="9319" customFormat="false" ht="15" hidden="false" customHeight="false" outlineLevel="0" collapsed="false">
      <c r="A9319" s="37" t="s">
        <v>1582</v>
      </c>
      <c r="B9319" s="37" t="s">
        <v>271</v>
      </c>
      <c r="C9319" s="37" t="n">
        <v>22</v>
      </c>
      <c r="D9319" s="37" t="n">
        <v>21</v>
      </c>
      <c r="E9319" s="37" t="n">
        <v>0</v>
      </c>
      <c r="F9319" s="37" t="n">
        <v>1</v>
      </c>
      <c r="G9319" s="37" t="n">
        <v>0</v>
      </c>
      <c r="H9319" s="37" t="n">
        <v>2</v>
      </c>
      <c r="I9319" s="37" t="n">
        <v>0</v>
      </c>
      <c r="J9319" s="40" t="n">
        <f aca="false">IF(C9319=0,"",D9319/C9319)</f>
        <v>0.954545454545455</v>
      </c>
    </row>
    <row r="9320" customFormat="false" ht="15" hidden="false" customHeight="false" outlineLevel="0" collapsed="false">
      <c r="A9320" s="37" t="s">
        <v>1582</v>
      </c>
      <c r="B9320" s="37" t="s">
        <v>272</v>
      </c>
      <c r="C9320" s="37" t="n">
        <v>22</v>
      </c>
      <c r="D9320" s="37" t="n">
        <v>22</v>
      </c>
      <c r="E9320" s="37" t="n">
        <v>1</v>
      </c>
      <c r="F9320" s="37" t="n">
        <v>0</v>
      </c>
      <c r="G9320" s="37" t="n">
        <v>0</v>
      </c>
      <c r="H9320" s="37" t="n">
        <v>5</v>
      </c>
      <c r="I9320" s="37" t="n">
        <v>3</v>
      </c>
      <c r="J9320" s="40" t="n">
        <f aca="false">IF(C9320=0,"",D9320/C9320)</f>
        <v>1</v>
      </c>
    </row>
    <row r="9321" customFormat="false" ht="15" hidden="false" customHeight="false" outlineLevel="0" collapsed="false">
      <c r="A9321" s="37" t="s">
        <v>1582</v>
      </c>
      <c r="B9321" s="37" t="s">
        <v>273</v>
      </c>
      <c r="C9321" s="37" t="n">
        <v>22</v>
      </c>
      <c r="D9321" s="37" t="n">
        <v>19</v>
      </c>
      <c r="E9321" s="37" t="n">
        <v>0</v>
      </c>
      <c r="F9321" s="37" t="n">
        <v>0</v>
      </c>
      <c r="G9321" s="37" t="n">
        <v>0</v>
      </c>
      <c r="H9321" s="37" t="n">
        <v>2</v>
      </c>
      <c r="I9321" s="37" t="n">
        <v>1</v>
      </c>
      <c r="J9321" s="40" t="n">
        <f aca="false">IF(C9321=0,"",D9321/C9321)</f>
        <v>0.863636363636364</v>
      </c>
    </row>
    <row r="9322" customFormat="false" ht="15" hidden="false" customHeight="false" outlineLevel="0" collapsed="false">
      <c r="A9322" s="37" t="s">
        <v>1582</v>
      </c>
      <c r="B9322" s="37" t="s">
        <v>274</v>
      </c>
      <c r="C9322" s="37" t="n">
        <v>22</v>
      </c>
      <c r="D9322" s="37" t="n">
        <v>21</v>
      </c>
      <c r="E9322" s="37" t="n">
        <v>0</v>
      </c>
      <c r="F9322" s="37" t="n">
        <v>1</v>
      </c>
      <c r="G9322" s="37" t="n">
        <v>0</v>
      </c>
      <c r="H9322" s="37" t="n">
        <v>0</v>
      </c>
      <c r="I9322" s="37" t="n">
        <v>2</v>
      </c>
      <c r="J9322" s="40" t="n">
        <f aca="false">IF(C9322=0,"",D9322/C9322)</f>
        <v>0.954545454545455</v>
      </c>
    </row>
    <row r="9323" customFormat="false" ht="15" hidden="false" customHeight="false" outlineLevel="0" collapsed="false">
      <c r="A9323" s="37" t="s">
        <v>1582</v>
      </c>
      <c r="B9323" s="37" t="s">
        <v>275</v>
      </c>
      <c r="C9323" s="37" t="n">
        <v>22</v>
      </c>
      <c r="D9323" s="37" t="n">
        <v>20</v>
      </c>
      <c r="E9323" s="37" t="n">
        <v>1</v>
      </c>
      <c r="F9323" s="37" t="n">
        <v>0</v>
      </c>
      <c r="G9323" s="37" t="n">
        <v>0</v>
      </c>
      <c r="H9323" s="37" t="n">
        <v>4</v>
      </c>
      <c r="I9323" s="37" t="n">
        <v>3</v>
      </c>
      <c r="J9323" s="40" t="n">
        <f aca="false">IF(C9323=0,"",D9323/C9323)</f>
        <v>0.909090909090909</v>
      </c>
    </row>
    <row r="9324" customFormat="false" ht="15" hidden="false" customHeight="false" outlineLevel="0" collapsed="false">
      <c r="A9324" s="37" t="s">
        <v>1582</v>
      </c>
      <c r="B9324" s="37" t="s">
        <v>276</v>
      </c>
      <c r="C9324" s="37" t="n">
        <v>22</v>
      </c>
      <c r="D9324" s="37" t="n">
        <v>20</v>
      </c>
      <c r="E9324" s="37" t="n">
        <v>0</v>
      </c>
      <c r="F9324" s="37" t="n">
        <v>2</v>
      </c>
      <c r="G9324" s="37" t="n">
        <v>2</v>
      </c>
      <c r="H9324" s="37" t="n">
        <v>1</v>
      </c>
      <c r="I9324" s="37" t="n">
        <v>0</v>
      </c>
      <c r="J9324" s="40" t="n">
        <f aca="false">IF(C9324=0,"",D9324/C9324)</f>
        <v>0.909090909090909</v>
      </c>
    </row>
    <row r="9325" customFormat="false" ht="15" hidden="false" customHeight="false" outlineLevel="0" collapsed="false">
      <c r="A9325" s="37" t="s">
        <v>1582</v>
      </c>
      <c r="B9325" s="37" t="s">
        <v>277</v>
      </c>
      <c r="C9325" s="37" t="n">
        <v>22</v>
      </c>
      <c r="D9325" s="37" t="n">
        <v>19</v>
      </c>
      <c r="E9325" s="37" t="n">
        <v>1</v>
      </c>
      <c r="F9325" s="37" t="n">
        <v>0</v>
      </c>
      <c r="G9325" s="37" t="n">
        <v>0</v>
      </c>
      <c r="H9325" s="37" t="n">
        <v>2</v>
      </c>
      <c r="I9325" s="37" t="n">
        <v>1</v>
      </c>
      <c r="J9325" s="40" t="n">
        <f aca="false">IF(C9325=0,"",D9325/C9325)</f>
        <v>0.863636363636364</v>
      </c>
    </row>
    <row r="9326" customFormat="false" ht="15" hidden="false" customHeight="false" outlineLevel="0" collapsed="false">
      <c r="A9326" s="37" t="s">
        <v>1582</v>
      </c>
      <c r="B9326" s="37" t="s">
        <v>278</v>
      </c>
      <c r="C9326" s="37" t="n">
        <v>22</v>
      </c>
      <c r="D9326" s="37" t="n">
        <v>21</v>
      </c>
      <c r="E9326" s="37" t="n">
        <v>0</v>
      </c>
      <c r="F9326" s="37" t="n">
        <v>0</v>
      </c>
      <c r="G9326" s="37" t="n">
        <v>1</v>
      </c>
      <c r="H9326" s="37" t="n">
        <v>2</v>
      </c>
      <c r="I9326" s="37" t="n">
        <v>0</v>
      </c>
      <c r="J9326" s="40" t="n">
        <f aca="false">IF(C9326=0,"",D9326/C9326)</f>
        <v>0.954545454545455</v>
      </c>
    </row>
    <row r="9327" customFormat="false" ht="15" hidden="false" customHeight="false" outlineLevel="0" collapsed="false">
      <c r="A9327" s="37" t="s">
        <v>1582</v>
      </c>
      <c r="B9327" s="37" t="s">
        <v>279</v>
      </c>
      <c r="C9327" s="37" t="n">
        <v>22</v>
      </c>
      <c r="D9327" s="37" t="n">
        <v>21</v>
      </c>
      <c r="E9327" s="37" t="n">
        <v>0</v>
      </c>
      <c r="F9327" s="37" t="n">
        <v>1</v>
      </c>
      <c r="G9327" s="37" t="n">
        <v>1</v>
      </c>
      <c r="H9327" s="37" t="n">
        <v>1</v>
      </c>
      <c r="I9327" s="37" t="n">
        <v>0</v>
      </c>
      <c r="J9327" s="40" t="n">
        <f aca="false">IF(C9327=0,"",D9327/C9327)</f>
        <v>0.954545454545455</v>
      </c>
    </row>
    <row r="9328" customFormat="false" ht="15" hidden="false" customHeight="false" outlineLevel="0" collapsed="false">
      <c r="A9328" s="37" t="s">
        <v>1582</v>
      </c>
      <c r="B9328" s="37" t="s">
        <v>280</v>
      </c>
      <c r="C9328" s="37" t="n">
        <v>22</v>
      </c>
      <c r="D9328" s="37" t="n">
        <v>21</v>
      </c>
      <c r="E9328" s="37" t="n">
        <v>1</v>
      </c>
      <c r="F9328" s="37" t="n">
        <v>1</v>
      </c>
      <c r="G9328" s="37" t="n">
        <v>0</v>
      </c>
      <c r="H9328" s="37" t="n">
        <v>2</v>
      </c>
      <c r="I9328" s="37" t="n">
        <v>1</v>
      </c>
      <c r="J9328" s="40" t="n">
        <f aca="false">IF(C9328=0,"",D9328/C9328)</f>
        <v>0.954545454545455</v>
      </c>
    </row>
    <row r="9329" customFormat="false" ht="15" hidden="false" customHeight="false" outlineLevel="0" collapsed="false">
      <c r="A9329" s="37" t="s">
        <v>1582</v>
      </c>
      <c r="B9329" s="37" t="s">
        <v>281</v>
      </c>
      <c r="C9329" s="37" t="n">
        <v>22</v>
      </c>
      <c r="D9329" s="37" t="n">
        <v>22</v>
      </c>
      <c r="E9329" s="37" t="n">
        <v>0</v>
      </c>
      <c r="F9329" s="37" t="n">
        <v>1</v>
      </c>
      <c r="G9329" s="37" t="n">
        <v>0</v>
      </c>
      <c r="H9329" s="37" t="n">
        <v>2</v>
      </c>
      <c r="I9329" s="37" t="n">
        <v>0</v>
      </c>
      <c r="J9329" s="40" t="n">
        <f aca="false">IF(C9329=0,"",D9329/C9329)</f>
        <v>1</v>
      </c>
    </row>
    <row r="9330" customFormat="false" ht="15" hidden="false" customHeight="false" outlineLevel="0" collapsed="false">
      <c r="A9330" s="37" t="s">
        <v>1583</v>
      </c>
      <c r="B9330" s="37" t="s">
        <v>270</v>
      </c>
      <c r="C9330" s="37" t="n">
        <v>22</v>
      </c>
      <c r="D9330" s="37" t="n">
        <v>19</v>
      </c>
      <c r="E9330" s="37" t="n">
        <v>0</v>
      </c>
      <c r="F9330" s="37" t="n">
        <v>1</v>
      </c>
      <c r="G9330" s="37" t="n">
        <v>0</v>
      </c>
      <c r="H9330" s="37" t="n">
        <v>0</v>
      </c>
      <c r="I9330" s="37" t="n">
        <v>0</v>
      </c>
      <c r="J9330" s="40" t="n">
        <f aca="false">IF(C9330=0,"",D9330/C9330)</f>
        <v>0.863636363636364</v>
      </c>
    </row>
    <row r="9331" customFormat="false" ht="15" hidden="false" customHeight="false" outlineLevel="0" collapsed="false">
      <c r="A9331" s="37" t="s">
        <v>1583</v>
      </c>
      <c r="B9331" s="37" t="s">
        <v>271</v>
      </c>
      <c r="C9331" s="37" t="n">
        <v>22</v>
      </c>
      <c r="D9331" s="37" t="n">
        <v>20</v>
      </c>
      <c r="E9331" s="37" t="n">
        <v>1</v>
      </c>
      <c r="F9331" s="37" t="n">
        <v>0</v>
      </c>
      <c r="G9331" s="37" t="n">
        <v>1</v>
      </c>
      <c r="H9331" s="37" t="n">
        <v>1</v>
      </c>
      <c r="I9331" s="37" t="n">
        <v>3</v>
      </c>
      <c r="J9331" s="40" t="n">
        <f aca="false">IF(C9331=0,"",D9331/C9331)</f>
        <v>0.909090909090909</v>
      </c>
    </row>
    <row r="9332" customFormat="false" ht="15" hidden="false" customHeight="false" outlineLevel="0" collapsed="false">
      <c r="A9332" s="37" t="s">
        <v>1583</v>
      </c>
      <c r="B9332" s="37" t="s">
        <v>272</v>
      </c>
      <c r="C9332" s="37" t="n">
        <v>22</v>
      </c>
      <c r="D9332" s="37" t="n">
        <v>22</v>
      </c>
      <c r="E9332" s="37" t="n">
        <v>0</v>
      </c>
      <c r="F9332" s="37" t="n">
        <v>0</v>
      </c>
      <c r="G9332" s="37" t="n">
        <v>0</v>
      </c>
      <c r="H9332" s="37" t="n">
        <v>2</v>
      </c>
      <c r="I9332" s="37" t="n">
        <v>0</v>
      </c>
      <c r="J9332" s="40" t="n">
        <f aca="false">IF(C9332=0,"",D9332/C9332)</f>
        <v>1</v>
      </c>
    </row>
    <row r="9333" customFormat="false" ht="15" hidden="false" customHeight="false" outlineLevel="0" collapsed="false">
      <c r="A9333" s="37" t="s">
        <v>1583</v>
      </c>
      <c r="B9333" s="37" t="s">
        <v>273</v>
      </c>
      <c r="C9333" s="37" t="n">
        <v>22</v>
      </c>
      <c r="D9333" s="37" t="n">
        <v>22</v>
      </c>
      <c r="E9333" s="37" t="n">
        <v>0</v>
      </c>
      <c r="F9333" s="37" t="n">
        <v>2</v>
      </c>
      <c r="G9333" s="37" t="n">
        <v>0</v>
      </c>
      <c r="H9333" s="37" t="n">
        <v>0</v>
      </c>
      <c r="I9333" s="37" t="n">
        <v>0</v>
      </c>
      <c r="J9333" s="40" t="n">
        <f aca="false">IF(C9333=0,"",D9333/C9333)</f>
        <v>1</v>
      </c>
    </row>
    <row r="9334" customFormat="false" ht="15" hidden="false" customHeight="false" outlineLevel="0" collapsed="false">
      <c r="A9334" s="37" t="s">
        <v>1583</v>
      </c>
      <c r="B9334" s="37" t="s">
        <v>274</v>
      </c>
      <c r="C9334" s="37" t="n">
        <v>22</v>
      </c>
      <c r="D9334" s="37" t="n">
        <v>20</v>
      </c>
      <c r="E9334" s="37" t="n">
        <v>0</v>
      </c>
      <c r="F9334" s="37" t="n">
        <v>0</v>
      </c>
      <c r="G9334" s="37" t="n">
        <v>0</v>
      </c>
      <c r="H9334" s="37" t="n">
        <v>4</v>
      </c>
      <c r="I9334" s="37" t="n">
        <v>1</v>
      </c>
      <c r="J9334" s="40" t="n">
        <f aca="false">IF(C9334=0,"",D9334/C9334)</f>
        <v>0.909090909090909</v>
      </c>
    </row>
    <row r="9335" customFormat="false" ht="15" hidden="false" customHeight="false" outlineLevel="0" collapsed="false">
      <c r="A9335" s="37" t="s">
        <v>1583</v>
      </c>
      <c r="B9335" s="37" t="s">
        <v>275</v>
      </c>
      <c r="C9335" s="37" t="n">
        <v>22</v>
      </c>
      <c r="D9335" s="37" t="n">
        <v>21</v>
      </c>
      <c r="E9335" s="37" t="n">
        <v>1</v>
      </c>
      <c r="F9335" s="37" t="n">
        <v>1</v>
      </c>
      <c r="G9335" s="37" t="n">
        <v>0</v>
      </c>
      <c r="H9335" s="37" t="n">
        <v>2</v>
      </c>
      <c r="I9335" s="37" t="n">
        <v>0</v>
      </c>
      <c r="J9335" s="40" t="n">
        <f aca="false">IF(C9335=0,"",D9335/C9335)</f>
        <v>0.954545454545455</v>
      </c>
    </row>
    <row r="9336" customFormat="false" ht="15" hidden="false" customHeight="false" outlineLevel="0" collapsed="false">
      <c r="A9336" s="37" t="s">
        <v>1583</v>
      </c>
      <c r="B9336" s="37" t="s">
        <v>276</v>
      </c>
      <c r="C9336" s="37" t="n">
        <v>22</v>
      </c>
      <c r="D9336" s="37" t="n">
        <v>22</v>
      </c>
      <c r="E9336" s="37" t="n">
        <v>0</v>
      </c>
      <c r="F9336" s="37" t="n">
        <v>1</v>
      </c>
      <c r="G9336" s="37" t="n">
        <v>2</v>
      </c>
      <c r="H9336" s="37" t="n">
        <v>1</v>
      </c>
      <c r="I9336" s="37" t="n">
        <v>2</v>
      </c>
      <c r="J9336" s="40" t="n">
        <f aca="false">IF(C9336=0,"",D9336/C9336)</f>
        <v>1</v>
      </c>
    </row>
    <row r="9337" customFormat="false" ht="15" hidden="false" customHeight="false" outlineLevel="0" collapsed="false">
      <c r="A9337" s="37" t="s">
        <v>1583</v>
      </c>
      <c r="B9337" s="37" t="s">
        <v>277</v>
      </c>
      <c r="C9337" s="37" t="n">
        <v>22</v>
      </c>
      <c r="D9337" s="37" t="n">
        <v>21</v>
      </c>
      <c r="E9337" s="37" t="n">
        <v>1</v>
      </c>
      <c r="F9337" s="37" t="n">
        <v>1</v>
      </c>
      <c r="G9337" s="37" t="n">
        <v>0</v>
      </c>
      <c r="H9337" s="37" t="n">
        <v>2</v>
      </c>
      <c r="I9337" s="37" t="n">
        <v>1</v>
      </c>
      <c r="J9337" s="40" t="n">
        <f aca="false">IF(C9337=0,"",D9337/C9337)</f>
        <v>0.954545454545455</v>
      </c>
    </row>
    <row r="9338" customFormat="false" ht="15" hidden="false" customHeight="false" outlineLevel="0" collapsed="false">
      <c r="A9338" s="37" t="s">
        <v>1583</v>
      </c>
      <c r="B9338" s="37" t="s">
        <v>278</v>
      </c>
      <c r="C9338" s="37" t="n">
        <v>22</v>
      </c>
      <c r="D9338" s="37" t="n">
        <v>18</v>
      </c>
      <c r="E9338" s="37" t="n">
        <v>0</v>
      </c>
      <c r="F9338" s="37" t="n">
        <v>1</v>
      </c>
      <c r="G9338" s="37" t="n">
        <v>0</v>
      </c>
      <c r="H9338" s="37" t="n">
        <v>0</v>
      </c>
      <c r="I9338" s="37" t="n">
        <v>1</v>
      </c>
      <c r="J9338" s="40" t="n">
        <f aca="false">IF(C9338=0,"",D9338/C9338)</f>
        <v>0.818181818181818</v>
      </c>
    </row>
    <row r="9339" customFormat="false" ht="15" hidden="false" customHeight="false" outlineLevel="0" collapsed="false">
      <c r="A9339" s="37" t="s">
        <v>1583</v>
      </c>
      <c r="B9339" s="37" t="s">
        <v>279</v>
      </c>
      <c r="C9339" s="37" t="n">
        <v>22</v>
      </c>
      <c r="D9339" s="37" t="n">
        <v>22</v>
      </c>
      <c r="E9339" s="37" t="n">
        <v>1</v>
      </c>
      <c r="F9339" s="37" t="n">
        <v>2</v>
      </c>
      <c r="G9339" s="37" t="n">
        <v>0</v>
      </c>
      <c r="H9339" s="37" t="n">
        <v>1</v>
      </c>
      <c r="I9339" s="37" t="n">
        <v>0</v>
      </c>
      <c r="J9339" s="40" t="n">
        <f aca="false">IF(C9339=0,"",D9339/C9339)</f>
        <v>1</v>
      </c>
    </row>
    <row r="9340" customFormat="false" ht="15" hidden="false" customHeight="false" outlineLevel="0" collapsed="false">
      <c r="A9340" s="37" t="s">
        <v>1583</v>
      </c>
      <c r="B9340" s="37" t="s">
        <v>280</v>
      </c>
      <c r="C9340" s="37" t="n">
        <v>22</v>
      </c>
      <c r="D9340" s="37" t="n">
        <v>20</v>
      </c>
      <c r="E9340" s="37" t="n">
        <v>0</v>
      </c>
      <c r="F9340" s="37" t="n">
        <v>0</v>
      </c>
      <c r="G9340" s="37" t="n">
        <v>0</v>
      </c>
      <c r="H9340" s="37" t="n">
        <v>0</v>
      </c>
      <c r="I9340" s="37" t="n">
        <v>0</v>
      </c>
      <c r="J9340" s="40" t="n">
        <f aca="false">IF(C9340=0,"",D9340/C9340)</f>
        <v>0.909090909090909</v>
      </c>
    </row>
    <row r="9341" customFormat="false" ht="15" hidden="false" customHeight="false" outlineLevel="0" collapsed="false">
      <c r="A9341" s="37" t="s">
        <v>1583</v>
      </c>
      <c r="B9341" s="37" t="s">
        <v>281</v>
      </c>
      <c r="C9341" s="37" t="n">
        <v>22</v>
      </c>
      <c r="D9341" s="37" t="n">
        <v>22</v>
      </c>
      <c r="E9341" s="37" t="n">
        <v>0</v>
      </c>
      <c r="F9341" s="37" t="n">
        <v>1</v>
      </c>
      <c r="G9341" s="37" t="n">
        <v>0</v>
      </c>
      <c r="H9341" s="37" t="n">
        <v>1</v>
      </c>
      <c r="I9341" s="37" t="n">
        <v>1</v>
      </c>
      <c r="J9341" s="40" t="n">
        <f aca="false">IF(C9341=0,"",D9341/C9341)</f>
        <v>1</v>
      </c>
    </row>
    <row r="9342" customFormat="false" ht="15" hidden="false" customHeight="false" outlineLevel="0" collapsed="false">
      <c r="A9342" s="37" t="s">
        <v>1584</v>
      </c>
      <c r="B9342" s="37" t="s">
        <v>270</v>
      </c>
      <c r="C9342" s="37" t="n">
        <v>22</v>
      </c>
      <c r="D9342" s="37" t="n">
        <v>20</v>
      </c>
      <c r="E9342" s="37" t="n">
        <v>2</v>
      </c>
      <c r="F9342" s="37" t="n">
        <v>1</v>
      </c>
      <c r="G9342" s="37" t="n">
        <v>1</v>
      </c>
      <c r="H9342" s="37" t="n">
        <v>2</v>
      </c>
      <c r="I9342" s="37" t="n">
        <v>1</v>
      </c>
      <c r="J9342" s="40" t="n">
        <f aca="false">IF(C9342=0,"",D9342/C9342)</f>
        <v>0.909090909090909</v>
      </c>
    </row>
    <row r="9343" customFormat="false" ht="15" hidden="false" customHeight="false" outlineLevel="0" collapsed="false">
      <c r="A9343" s="37" t="s">
        <v>1584</v>
      </c>
      <c r="B9343" s="37" t="s">
        <v>271</v>
      </c>
      <c r="C9343" s="37" t="n">
        <v>22</v>
      </c>
      <c r="D9343" s="37" t="n">
        <v>18</v>
      </c>
      <c r="E9343" s="37" t="n">
        <v>0</v>
      </c>
      <c r="F9343" s="37" t="n">
        <v>0</v>
      </c>
      <c r="G9343" s="37" t="n">
        <v>0</v>
      </c>
      <c r="H9343" s="37" t="n">
        <v>3</v>
      </c>
      <c r="I9343" s="37" t="n">
        <v>1</v>
      </c>
      <c r="J9343" s="40" t="n">
        <f aca="false">IF(C9343=0,"",D9343/C9343)</f>
        <v>0.818181818181818</v>
      </c>
    </row>
    <row r="9344" customFormat="false" ht="15" hidden="false" customHeight="false" outlineLevel="0" collapsed="false">
      <c r="A9344" s="37" t="s">
        <v>1584</v>
      </c>
      <c r="B9344" s="37" t="s">
        <v>272</v>
      </c>
      <c r="C9344" s="37" t="n">
        <v>22</v>
      </c>
      <c r="D9344" s="37" t="n">
        <v>22</v>
      </c>
      <c r="E9344" s="37" t="n">
        <v>0</v>
      </c>
      <c r="F9344" s="37" t="n">
        <v>0</v>
      </c>
      <c r="G9344" s="37" t="n">
        <v>0</v>
      </c>
      <c r="H9344" s="37" t="n">
        <v>0</v>
      </c>
      <c r="I9344" s="37" t="n">
        <v>1</v>
      </c>
      <c r="J9344" s="40" t="n">
        <f aca="false">IF(C9344=0,"",D9344/C9344)</f>
        <v>1</v>
      </c>
    </row>
    <row r="9345" customFormat="false" ht="15" hidden="false" customHeight="false" outlineLevel="0" collapsed="false">
      <c r="A9345" s="37" t="s">
        <v>1584</v>
      </c>
      <c r="B9345" s="37" t="s">
        <v>273</v>
      </c>
      <c r="C9345" s="37" t="n">
        <v>22</v>
      </c>
      <c r="D9345" s="37" t="n">
        <v>18</v>
      </c>
      <c r="E9345" s="37" t="n">
        <v>0</v>
      </c>
      <c r="F9345" s="37" t="n">
        <v>1</v>
      </c>
      <c r="G9345" s="37" t="n">
        <v>0</v>
      </c>
      <c r="H9345" s="37" t="n">
        <v>1</v>
      </c>
      <c r="I9345" s="37" t="n">
        <v>0</v>
      </c>
      <c r="J9345" s="40" t="n">
        <f aca="false">IF(C9345=0,"",D9345/C9345)</f>
        <v>0.818181818181818</v>
      </c>
    </row>
    <row r="9346" customFormat="false" ht="15" hidden="false" customHeight="false" outlineLevel="0" collapsed="false">
      <c r="A9346" s="37" t="s">
        <v>1584</v>
      </c>
      <c r="B9346" s="37" t="s">
        <v>274</v>
      </c>
      <c r="C9346" s="37" t="n">
        <v>22</v>
      </c>
      <c r="D9346" s="37" t="n">
        <v>20</v>
      </c>
      <c r="E9346" s="37" t="n">
        <v>0</v>
      </c>
      <c r="F9346" s="37" t="n">
        <v>0</v>
      </c>
      <c r="G9346" s="37" t="n">
        <v>0</v>
      </c>
      <c r="H9346" s="37" t="n">
        <v>0</v>
      </c>
      <c r="I9346" s="37" t="n">
        <v>0</v>
      </c>
      <c r="J9346" s="40" t="n">
        <f aca="false">IF(C9346=0,"",D9346/C9346)</f>
        <v>0.909090909090909</v>
      </c>
    </row>
    <row r="9347" customFormat="false" ht="15" hidden="false" customHeight="false" outlineLevel="0" collapsed="false">
      <c r="A9347" s="37" t="s">
        <v>1584</v>
      </c>
      <c r="B9347" s="37" t="s">
        <v>275</v>
      </c>
      <c r="C9347" s="37" t="n">
        <v>22</v>
      </c>
      <c r="D9347" s="37" t="n">
        <v>20</v>
      </c>
      <c r="E9347" s="37" t="n">
        <v>0</v>
      </c>
      <c r="F9347" s="37" t="n">
        <v>0</v>
      </c>
      <c r="G9347" s="37" t="n">
        <v>0</v>
      </c>
      <c r="H9347" s="37" t="n">
        <v>3</v>
      </c>
      <c r="I9347" s="37" t="n">
        <v>0</v>
      </c>
      <c r="J9347" s="40" t="n">
        <f aca="false">IF(C9347=0,"",D9347/C9347)</f>
        <v>0.909090909090909</v>
      </c>
    </row>
    <row r="9348" customFormat="false" ht="15" hidden="false" customHeight="false" outlineLevel="0" collapsed="false">
      <c r="A9348" s="37" t="s">
        <v>1584</v>
      </c>
      <c r="B9348" s="37" t="s">
        <v>276</v>
      </c>
      <c r="C9348" s="37" t="n">
        <v>22</v>
      </c>
      <c r="D9348" s="37" t="n">
        <v>22</v>
      </c>
      <c r="E9348" s="37" t="n">
        <v>0</v>
      </c>
      <c r="F9348" s="37" t="n">
        <v>0</v>
      </c>
      <c r="G9348" s="37" t="n">
        <v>0</v>
      </c>
      <c r="H9348" s="37" t="n">
        <v>2</v>
      </c>
      <c r="I9348" s="37" t="n">
        <v>3</v>
      </c>
      <c r="J9348" s="40" t="n">
        <f aca="false">IF(C9348=0,"",D9348/C9348)</f>
        <v>1</v>
      </c>
    </row>
    <row r="9349" customFormat="false" ht="15" hidden="false" customHeight="false" outlineLevel="0" collapsed="false">
      <c r="A9349" s="37" t="s">
        <v>1584</v>
      </c>
      <c r="B9349" s="37" t="s">
        <v>277</v>
      </c>
      <c r="C9349" s="37" t="n">
        <v>22</v>
      </c>
      <c r="D9349" s="37" t="n">
        <v>19</v>
      </c>
      <c r="E9349" s="37" t="n">
        <v>0</v>
      </c>
      <c r="F9349" s="37" t="n">
        <v>0</v>
      </c>
      <c r="G9349" s="37" t="n">
        <v>0</v>
      </c>
      <c r="H9349" s="37" t="n">
        <v>0</v>
      </c>
      <c r="I9349" s="37" t="n">
        <v>1</v>
      </c>
      <c r="J9349" s="40" t="n">
        <f aca="false">IF(C9349=0,"",D9349/C9349)</f>
        <v>0.863636363636364</v>
      </c>
    </row>
    <row r="9350" customFormat="false" ht="15" hidden="false" customHeight="false" outlineLevel="0" collapsed="false">
      <c r="A9350" s="37" t="s">
        <v>1584</v>
      </c>
      <c r="B9350" s="37" t="s">
        <v>278</v>
      </c>
      <c r="C9350" s="37" t="n">
        <v>22</v>
      </c>
      <c r="D9350" s="37" t="n">
        <v>21</v>
      </c>
      <c r="E9350" s="37" t="n">
        <v>0</v>
      </c>
      <c r="F9350" s="37" t="n">
        <v>1</v>
      </c>
      <c r="G9350" s="37" t="n">
        <v>0</v>
      </c>
      <c r="H9350" s="37" t="n">
        <v>3</v>
      </c>
      <c r="I9350" s="37" t="n">
        <v>0</v>
      </c>
      <c r="J9350" s="40" t="n">
        <f aca="false">IF(C9350=0,"",D9350/C9350)</f>
        <v>0.954545454545455</v>
      </c>
    </row>
    <row r="9351" customFormat="false" ht="15" hidden="false" customHeight="false" outlineLevel="0" collapsed="false">
      <c r="A9351" s="37" t="s">
        <v>1584</v>
      </c>
      <c r="B9351" s="37" t="s">
        <v>279</v>
      </c>
      <c r="C9351" s="37" t="n">
        <v>22</v>
      </c>
      <c r="D9351" s="37" t="n">
        <v>21</v>
      </c>
      <c r="E9351" s="37" t="n">
        <v>1</v>
      </c>
      <c r="F9351" s="37" t="n">
        <v>1</v>
      </c>
      <c r="G9351" s="37" t="n">
        <v>0</v>
      </c>
      <c r="H9351" s="37" t="n">
        <v>1</v>
      </c>
      <c r="I9351" s="37" t="n">
        <v>4</v>
      </c>
      <c r="J9351" s="40" t="n">
        <f aca="false">IF(C9351=0,"",D9351/C9351)</f>
        <v>0.954545454545455</v>
      </c>
    </row>
    <row r="9352" customFormat="false" ht="15" hidden="false" customHeight="false" outlineLevel="0" collapsed="false">
      <c r="A9352" s="37" t="s">
        <v>1584</v>
      </c>
      <c r="B9352" s="37" t="s">
        <v>280</v>
      </c>
      <c r="C9352" s="37" t="n">
        <v>22</v>
      </c>
      <c r="D9352" s="37" t="n">
        <v>15</v>
      </c>
      <c r="E9352" s="37" t="n">
        <v>1</v>
      </c>
      <c r="F9352" s="37" t="n">
        <v>0</v>
      </c>
      <c r="G9352" s="37" t="n">
        <v>1</v>
      </c>
      <c r="H9352" s="37" t="n">
        <v>1</v>
      </c>
      <c r="I9352" s="37" t="n">
        <v>0</v>
      </c>
      <c r="J9352" s="40" t="n">
        <f aca="false">IF(C9352=0,"",D9352/C9352)</f>
        <v>0.681818181818182</v>
      </c>
    </row>
    <row r="9353" customFormat="false" ht="15" hidden="false" customHeight="false" outlineLevel="0" collapsed="false">
      <c r="A9353" s="37" t="s">
        <v>1584</v>
      </c>
      <c r="B9353" s="37" t="s">
        <v>281</v>
      </c>
      <c r="C9353" s="37" t="n">
        <v>22</v>
      </c>
      <c r="D9353" s="37" t="n">
        <v>22</v>
      </c>
      <c r="E9353" s="37" t="n">
        <v>1</v>
      </c>
      <c r="F9353" s="37" t="n">
        <v>0</v>
      </c>
      <c r="G9353" s="37" t="n">
        <v>0</v>
      </c>
      <c r="H9353" s="37" t="n">
        <v>1</v>
      </c>
      <c r="I9353" s="37" t="n">
        <v>0</v>
      </c>
      <c r="J9353" s="40" t="n">
        <f aca="false">IF(C9353=0,"",D9353/C9353)</f>
        <v>1</v>
      </c>
    </row>
    <row r="9354" customFormat="false" ht="15" hidden="false" customHeight="false" outlineLevel="0" collapsed="false">
      <c r="A9354" s="37" t="s">
        <v>1239</v>
      </c>
      <c r="B9354" s="37" t="s">
        <v>270</v>
      </c>
      <c r="C9354" s="37" t="n">
        <v>22</v>
      </c>
      <c r="D9354" s="37" t="n">
        <v>20</v>
      </c>
      <c r="E9354" s="37" t="n">
        <v>0</v>
      </c>
      <c r="F9354" s="37" t="n">
        <v>1</v>
      </c>
      <c r="G9354" s="37" t="n">
        <v>0</v>
      </c>
      <c r="H9354" s="37" t="n">
        <v>1</v>
      </c>
      <c r="I9354" s="37" t="n">
        <v>0</v>
      </c>
      <c r="J9354" s="40" t="n">
        <f aca="false">IF(C9354=0,"",D9354/C9354)</f>
        <v>0.909090909090909</v>
      </c>
    </row>
    <row r="9355" customFormat="false" ht="15" hidden="false" customHeight="false" outlineLevel="0" collapsed="false">
      <c r="A9355" s="37" t="s">
        <v>1239</v>
      </c>
      <c r="B9355" s="37" t="s">
        <v>271</v>
      </c>
      <c r="C9355" s="37" t="n">
        <v>22</v>
      </c>
      <c r="D9355" s="37" t="n">
        <v>19</v>
      </c>
      <c r="E9355" s="37" t="n">
        <v>0</v>
      </c>
      <c r="F9355" s="37" t="n">
        <v>1</v>
      </c>
      <c r="G9355" s="37" t="n">
        <v>0</v>
      </c>
      <c r="H9355" s="37" t="n">
        <v>0</v>
      </c>
      <c r="I9355" s="37" t="n">
        <v>3</v>
      </c>
      <c r="J9355" s="40" t="n">
        <f aca="false">IF(C9355=0,"",D9355/C9355)</f>
        <v>0.863636363636364</v>
      </c>
    </row>
    <row r="9356" customFormat="false" ht="15" hidden="false" customHeight="false" outlineLevel="0" collapsed="false">
      <c r="A9356" s="37" t="s">
        <v>1239</v>
      </c>
      <c r="B9356" s="37" t="s">
        <v>272</v>
      </c>
      <c r="C9356" s="37" t="n">
        <v>22</v>
      </c>
      <c r="D9356" s="37" t="n">
        <v>21</v>
      </c>
      <c r="E9356" s="37" t="n">
        <v>0</v>
      </c>
      <c r="F9356" s="37" t="n">
        <v>1</v>
      </c>
      <c r="G9356" s="37" t="n">
        <v>0</v>
      </c>
      <c r="H9356" s="37" t="n">
        <v>0</v>
      </c>
      <c r="I9356" s="37" t="n">
        <v>0</v>
      </c>
      <c r="J9356" s="40" t="n">
        <f aca="false">IF(C9356=0,"",D9356/C9356)</f>
        <v>0.954545454545455</v>
      </c>
    </row>
    <row r="9357" customFormat="false" ht="15" hidden="false" customHeight="false" outlineLevel="0" collapsed="false">
      <c r="A9357" s="37" t="s">
        <v>1239</v>
      </c>
      <c r="B9357" s="37" t="s">
        <v>273</v>
      </c>
      <c r="C9357" s="37" t="n">
        <v>22</v>
      </c>
      <c r="D9357" s="37" t="n">
        <v>21</v>
      </c>
      <c r="E9357" s="37" t="n">
        <v>1</v>
      </c>
      <c r="F9357" s="37" t="n">
        <v>3</v>
      </c>
      <c r="G9357" s="37" t="n">
        <v>0</v>
      </c>
      <c r="H9357" s="37" t="n">
        <v>0</v>
      </c>
      <c r="I9357" s="37" t="n">
        <v>0</v>
      </c>
      <c r="J9357" s="40" t="n">
        <f aca="false">IF(C9357=0,"",D9357/C9357)</f>
        <v>0.954545454545455</v>
      </c>
    </row>
    <row r="9358" customFormat="false" ht="15" hidden="false" customHeight="false" outlineLevel="0" collapsed="false">
      <c r="A9358" s="37" t="s">
        <v>1239</v>
      </c>
      <c r="B9358" s="37" t="s">
        <v>274</v>
      </c>
      <c r="C9358" s="37" t="n">
        <v>22</v>
      </c>
      <c r="D9358" s="37" t="n">
        <v>21</v>
      </c>
      <c r="E9358" s="37" t="n">
        <v>0</v>
      </c>
      <c r="F9358" s="37" t="n">
        <v>0</v>
      </c>
      <c r="G9358" s="37" t="n">
        <v>1</v>
      </c>
      <c r="H9358" s="37" t="n">
        <v>2</v>
      </c>
      <c r="I9358" s="37" t="n">
        <v>1</v>
      </c>
      <c r="J9358" s="40" t="n">
        <f aca="false">IF(C9358=0,"",D9358/C9358)</f>
        <v>0.954545454545455</v>
      </c>
    </row>
    <row r="9359" customFormat="false" ht="15" hidden="false" customHeight="false" outlineLevel="0" collapsed="false">
      <c r="A9359" s="37" t="s">
        <v>1239</v>
      </c>
      <c r="B9359" s="37" t="s">
        <v>275</v>
      </c>
      <c r="C9359" s="37" t="n">
        <v>22</v>
      </c>
      <c r="D9359" s="37" t="n">
        <v>21</v>
      </c>
      <c r="E9359" s="37" t="n">
        <v>1</v>
      </c>
      <c r="F9359" s="37" t="n">
        <v>0</v>
      </c>
      <c r="G9359" s="37" t="n">
        <v>1</v>
      </c>
      <c r="H9359" s="37" t="n">
        <v>2</v>
      </c>
      <c r="I9359" s="37" t="n">
        <v>3</v>
      </c>
      <c r="J9359" s="40" t="n">
        <f aca="false">IF(C9359=0,"",D9359/C9359)</f>
        <v>0.954545454545455</v>
      </c>
    </row>
    <row r="9360" customFormat="false" ht="15" hidden="false" customHeight="false" outlineLevel="0" collapsed="false">
      <c r="A9360" s="37" t="s">
        <v>1239</v>
      </c>
      <c r="B9360" s="37" t="s">
        <v>276</v>
      </c>
      <c r="C9360" s="37" t="n">
        <v>22</v>
      </c>
      <c r="D9360" s="37" t="n">
        <v>21</v>
      </c>
      <c r="E9360" s="37" t="n">
        <v>0</v>
      </c>
      <c r="F9360" s="37" t="n">
        <v>0</v>
      </c>
      <c r="G9360" s="37" t="n">
        <v>0</v>
      </c>
      <c r="H9360" s="37" t="n">
        <v>0</v>
      </c>
      <c r="I9360" s="37" t="n">
        <v>2</v>
      </c>
      <c r="J9360" s="40" t="n">
        <f aca="false">IF(C9360=0,"",D9360/C9360)</f>
        <v>0.954545454545455</v>
      </c>
    </row>
    <row r="9361" customFormat="false" ht="15" hidden="false" customHeight="false" outlineLevel="0" collapsed="false">
      <c r="A9361" s="37" t="s">
        <v>1239</v>
      </c>
      <c r="B9361" s="37" t="s">
        <v>277</v>
      </c>
      <c r="C9361" s="37" t="n">
        <v>22</v>
      </c>
      <c r="D9361" s="37" t="n">
        <v>21</v>
      </c>
      <c r="E9361" s="37" t="n">
        <v>0</v>
      </c>
      <c r="F9361" s="37" t="n">
        <v>0</v>
      </c>
      <c r="G9361" s="37" t="n">
        <v>0</v>
      </c>
      <c r="H9361" s="37" t="n">
        <v>1</v>
      </c>
      <c r="I9361" s="37" t="n">
        <v>0</v>
      </c>
      <c r="J9361" s="40" t="n">
        <f aca="false">IF(C9361=0,"",D9361/C9361)</f>
        <v>0.954545454545455</v>
      </c>
    </row>
    <row r="9362" customFormat="false" ht="15" hidden="false" customHeight="false" outlineLevel="0" collapsed="false">
      <c r="A9362" s="37" t="s">
        <v>1239</v>
      </c>
      <c r="B9362" s="37" t="s">
        <v>278</v>
      </c>
      <c r="C9362" s="37" t="n">
        <v>22</v>
      </c>
      <c r="D9362" s="37" t="n">
        <v>17</v>
      </c>
      <c r="E9362" s="37" t="n">
        <v>0</v>
      </c>
      <c r="F9362" s="37" t="n">
        <v>1</v>
      </c>
      <c r="G9362" s="37" t="n">
        <v>0</v>
      </c>
      <c r="H9362" s="37" t="n">
        <v>1</v>
      </c>
      <c r="I9362" s="37" t="n">
        <v>1</v>
      </c>
      <c r="J9362" s="40" t="n">
        <f aca="false">IF(C9362=0,"",D9362/C9362)</f>
        <v>0.772727272727273</v>
      </c>
    </row>
    <row r="9363" customFormat="false" ht="15" hidden="false" customHeight="false" outlineLevel="0" collapsed="false">
      <c r="A9363" s="37" t="s">
        <v>1239</v>
      </c>
      <c r="B9363" s="37" t="s">
        <v>279</v>
      </c>
      <c r="C9363" s="37" t="n">
        <v>22</v>
      </c>
      <c r="D9363" s="37" t="n">
        <v>22</v>
      </c>
      <c r="E9363" s="37" t="n">
        <v>1</v>
      </c>
      <c r="F9363" s="37" t="n">
        <v>0</v>
      </c>
      <c r="G9363" s="37" t="n">
        <v>0</v>
      </c>
      <c r="H9363" s="37" t="n">
        <v>2</v>
      </c>
      <c r="I9363" s="37" t="n">
        <v>0</v>
      </c>
      <c r="J9363" s="40" t="n">
        <f aca="false">IF(C9363=0,"",D9363/C9363)</f>
        <v>1</v>
      </c>
    </row>
    <row r="9364" customFormat="false" ht="15" hidden="false" customHeight="false" outlineLevel="0" collapsed="false">
      <c r="A9364" s="37" t="s">
        <v>1239</v>
      </c>
      <c r="B9364" s="37" t="s">
        <v>280</v>
      </c>
      <c r="C9364" s="37" t="n">
        <v>22</v>
      </c>
      <c r="D9364" s="37" t="n">
        <v>22</v>
      </c>
      <c r="E9364" s="37" t="n">
        <v>1</v>
      </c>
      <c r="F9364" s="37" t="n">
        <v>0</v>
      </c>
      <c r="G9364" s="37" t="n">
        <v>1</v>
      </c>
      <c r="H9364" s="37" t="n">
        <v>1</v>
      </c>
      <c r="I9364" s="37" t="n">
        <v>0</v>
      </c>
      <c r="J9364" s="40" t="n">
        <f aca="false">IF(C9364=0,"",D9364/C9364)</f>
        <v>1</v>
      </c>
    </row>
    <row r="9365" customFormat="false" ht="15" hidden="false" customHeight="false" outlineLevel="0" collapsed="false">
      <c r="A9365" s="37" t="s">
        <v>1239</v>
      </c>
      <c r="B9365" s="37" t="s">
        <v>281</v>
      </c>
      <c r="C9365" s="37" t="n">
        <v>22</v>
      </c>
      <c r="D9365" s="37" t="n">
        <v>20</v>
      </c>
      <c r="E9365" s="37" t="n">
        <v>0</v>
      </c>
      <c r="F9365" s="37" t="n">
        <v>0</v>
      </c>
      <c r="G9365" s="37" t="n">
        <v>0</v>
      </c>
      <c r="H9365" s="37" t="n">
        <v>2</v>
      </c>
      <c r="I9365" s="37" t="n">
        <v>2</v>
      </c>
      <c r="J9365" s="40" t="n">
        <f aca="false">IF(C9365=0,"",D9365/C9365)</f>
        <v>0.909090909090909</v>
      </c>
    </row>
    <row r="9366" customFormat="false" ht="15" hidden="false" customHeight="false" outlineLevel="0" collapsed="false">
      <c r="A9366" s="37" t="s">
        <v>683</v>
      </c>
      <c r="B9366" s="37" t="s">
        <v>270</v>
      </c>
      <c r="C9366" s="37" t="n">
        <v>22</v>
      </c>
      <c r="D9366" s="37" t="n">
        <v>18</v>
      </c>
      <c r="E9366" s="37" t="n">
        <v>0</v>
      </c>
      <c r="F9366" s="37" t="n">
        <v>1</v>
      </c>
      <c r="G9366" s="37" t="n">
        <v>0</v>
      </c>
      <c r="H9366" s="37" t="n">
        <v>2</v>
      </c>
      <c r="I9366" s="37" t="n">
        <v>1</v>
      </c>
      <c r="J9366" s="40" t="n">
        <f aca="false">IF(C9366=0,"",D9366/C9366)</f>
        <v>0.818181818181818</v>
      </c>
    </row>
    <row r="9367" customFormat="false" ht="15" hidden="false" customHeight="false" outlineLevel="0" collapsed="false">
      <c r="A9367" s="37" t="s">
        <v>683</v>
      </c>
      <c r="B9367" s="37" t="s">
        <v>271</v>
      </c>
      <c r="C9367" s="37" t="n">
        <v>22</v>
      </c>
      <c r="D9367" s="37" t="n">
        <v>20</v>
      </c>
      <c r="E9367" s="37" t="n">
        <v>1</v>
      </c>
      <c r="F9367" s="37" t="n">
        <v>1</v>
      </c>
      <c r="G9367" s="37" t="n">
        <v>0</v>
      </c>
      <c r="H9367" s="37" t="n">
        <v>0</v>
      </c>
      <c r="I9367" s="37" t="n">
        <v>1</v>
      </c>
      <c r="J9367" s="40" t="n">
        <f aca="false">IF(C9367=0,"",D9367/C9367)</f>
        <v>0.909090909090909</v>
      </c>
    </row>
    <row r="9368" customFormat="false" ht="15" hidden="false" customHeight="false" outlineLevel="0" collapsed="false">
      <c r="A9368" s="37" t="s">
        <v>683</v>
      </c>
      <c r="B9368" s="37" t="s">
        <v>272</v>
      </c>
      <c r="C9368" s="37" t="n">
        <v>22</v>
      </c>
      <c r="D9368" s="37" t="n">
        <v>18</v>
      </c>
      <c r="E9368" s="37" t="n">
        <v>1</v>
      </c>
      <c r="F9368" s="37" t="n">
        <v>1</v>
      </c>
      <c r="G9368" s="37" t="n">
        <v>1</v>
      </c>
      <c r="H9368" s="37" t="n">
        <v>1</v>
      </c>
      <c r="I9368" s="37" t="n">
        <v>2</v>
      </c>
      <c r="J9368" s="40" t="n">
        <f aca="false">IF(C9368=0,"",D9368/C9368)</f>
        <v>0.818181818181818</v>
      </c>
    </row>
    <row r="9369" customFormat="false" ht="15" hidden="false" customHeight="false" outlineLevel="0" collapsed="false">
      <c r="A9369" s="37" t="s">
        <v>683</v>
      </c>
      <c r="B9369" s="37" t="s">
        <v>273</v>
      </c>
      <c r="C9369" s="37" t="n">
        <v>22</v>
      </c>
      <c r="D9369" s="37" t="n">
        <v>19</v>
      </c>
      <c r="E9369" s="37" t="n">
        <v>1</v>
      </c>
      <c r="F9369" s="37" t="n">
        <v>1</v>
      </c>
      <c r="G9369" s="37" t="n">
        <v>3</v>
      </c>
      <c r="H9369" s="37" t="n">
        <v>4</v>
      </c>
      <c r="I9369" s="37" t="n">
        <v>2</v>
      </c>
      <c r="J9369" s="40" t="n">
        <f aca="false">IF(C9369=0,"",D9369/C9369)</f>
        <v>0.863636363636364</v>
      </c>
    </row>
    <row r="9370" customFormat="false" ht="15" hidden="false" customHeight="false" outlineLevel="0" collapsed="false">
      <c r="A9370" s="37" t="s">
        <v>683</v>
      </c>
      <c r="B9370" s="37" t="s">
        <v>274</v>
      </c>
      <c r="C9370" s="37" t="n">
        <v>22</v>
      </c>
      <c r="D9370" s="37" t="n">
        <v>20</v>
      </c>
      <c r="E9370" s="37" t="n">
        <v>0</v>
      </c>
      <c r="F9370" s="37" t="n">
        <v>0</v>
      </c>
      <c r="G9370" s="37" t="n">
        <v>1</v>
      </c>
      <c r="H9370" s="37" t="n">
        <v>2</v>
      </c>
      <c r="I9370" s="37" t="n">
        <v>4</v>
      </c>
      <c r="J9370" s="40" t="n">
        <f aca="false">IF(C9370=0,"",D9370/C9370)</f>
        <v>0.909090909090909</v>
      </c>
    </row>
    <row r="9371" customFormat="false" ht="15" hidden="false" customHeight="false" outlineLevel="0" collapsed="false">
      <c r="A9371" s="37" t="s">
        <v>683</v>
      </c>
      <c r="B9371" s="37" t="s">
        <v>275</v>
      </c>
      <c r="C9371" s="37" t="n">
        <v>22</v>
      </c>
      <c r="D9371" s="37" t="n">
        <v>18</v>
      </c>
      <c r="E9371" s="37" t="n">
        <v>2</v>
      </c>
      <c r="F9371" s="37" t="n">
        <v>4</v>
      </c>
      <c r="G9371" s="37" t="n">
        <v>1</v>
      </c>
      <c r="H9371" s="37" t="n">
        <v>1</v>
      </c>
      <c r="I9371" s="37" t="n">
        <v>1</v>
      </c>
      <c r="J9371" s="40" t="n">
        <f aca="false">IF(C9371=0,"",D9371/C9371)</f>
        <v>0.818181818181818</v>
      </c>
    </row>
    <row r="9372" customFormat="false" ht="15" hidden="false" customHeight="false" outlineLevel="0" collapsed="false">
      <c r="A9372" s="37" t="s">
        <v>683</v>
      </c>
      <c r="B9372" s="37" t="s">
        <v>276</v>
      </c>
      <c r="C9372" s="37" t="n">
        <v>22</v>
      </c>
      <c r="D9372" s="37" t="n">
        <v>21</v>
      </c>
      <c r="E9372" s="37" t="n">
        <v>0</v>
      </c>
      <c r="F9372" s="37" t="n">
        <v>0</v>
      </c>
      <c r="G9372" s="37" t="n">
        <v>1</v>
      </c>
      <c r="H9372" s="37" t="n">
        <v>1</v>
      </c>
      <c r="I9372" s="37" t="n">
        <v>1</v>
      </c>
      <c r="J9372" s="40" t="n">
        <f aca="false">IF(C9372=0,"",D9372/C9372)</f>
        <v>0.954545454545455</v>
      </c>
    </row>
    <row r="9373" customFormat="false" ht="15" hidden="false" customHeight="false" outlineLevel="0" collapsed="false">
      <c r="A9373" s="37" t="s">
        <v>683</v>
      </c>
      <c r="B9373" s="37" t="s">
        <v>277</v>
      </c>
      <c r="C9373" s="37" t="n">
        <v>22</v>
      </c>
      <c r="D9373" s="37" t="n">
        <v>21</v>
      </c>
      <c r="E9373" s="37" t="n">
        <v>4</v>
      </c>
      <c r="F9373" s="37" t="n">
        <v>0</v>
      </c>
      <c r="G9373" s="37" t="n">
        <v>1</v>
      </c>
      <c r="H9373" s="37" t="n">
        <v>1</v>
      </c>
      <c r="I9373" s="37" t="n">
        <v>0</v>
      </c>
      <c r="J9373" s="40" t="n">
        <f aca="false">IF(C9373=0,"",D9373/C9373)</f>
        <v>0.954545454545455</v>
      </c>
    </row>
    <row r="9374" customFormat="false" ht="15" hidden="false" customHeight="false" outlineLevel="0" collapsed="false">
      <c r="A9374" s="37" t="s">
        <v>683</v>
      </c>
      <c r="B9374" s="37" t="s">
        <v>278</v>
      </c>
      <c r="C9374" s="37" t="n">
        <v>22</v>
      </c>
      <c r="D9374" s="37" t="n">
        <v>21</v>
      </c>
      <c r="E9374" s="37" t="n">
        <v>0</v>
      </c>
      <c r="F9374" s="37" t="n">
        <v>0</v>
      </c>
      <c r="G9374" s="37" t="n">
        <v>0</v>
      </c>
      <c r="H9374" s="37" t="n">
        <v>3</v>
      </c>
      <c r="I9374" s="37" t="n">
        <v>0</v>
      </c>
      <c r="J9374" s="40" t="n">
        <f aca="false">IF(C9374=0,"",D9374/C9374)</f>
        <v>0.954545454545455</v>
      </c>
    </row>
    <row r="9375" customFormat="false" ht="15" hidden="false" customHeight="false" outlineLevel="0" collapsed="false">
      <c r="A9375" s="37" t="s">
        <v>683</v>
      </c>
      <c r="B9375" s="37" t="s">
        <v>279</v>
      </c>
      <c r="C9375" s="37" t="n">
        <v>22</v>
      </c>
      <c r="D9375" s="37" t="n">
        <v>18</v>
      </c>
      <c r="E9375" s="37" t="n">
        <v>2</v>
      </c>
      <c r="F9375" s="37" t="n">
        <v>0</v>
      </c>
      <c r="G9375" s="37" t="n">
        <v>2</v>
      </c>
      <c r="H9375" s="37" t="n">
        <v>0</v>
      </c>
      <c r="I9375" s="37" t="n">
        <v>1</v>
      </c>
      <c r="J9375" s="40" t="n">
        <f aca="false">IF(C9375=0,"",D9375/C9375)</f>
        <v>0.818181818181818</v>
      </c>
    </row>
    <row r="9376" customFormat="false" ht="15" hidden="false" customHeight="false" outlineLevel="0" collapsed="false">
      <c r="A9376" s="37" t="s">
        <v>683</v>
      </c>
      <c r="B9376" s="37" t="s">
        <v>280</v>
      </c>
      <c r="C9376" s="37" t="n">
        <v>22</v>
      </c>
      <c r="D9376" s="37" t="n">
        <v>20</v>
      </c>
      <c r="E9376" s="37" t="n">
        <v>1</v>
      </c>
      <c r="F9376" s="37" t="n">
        <v>1</v>
      </c>
      <c r="G9376" s="37" t="n">
        <v>2</v>
      </c>
      <c r="H9376" s="37" t="n">
        <v>1</v>
      </c>
      <c r="I9376" s="37" t="n">
        <v>3</v>
      </c>
      <c r="J9376" s="40" t="n">
        <f aca="false">IF(C9376=0,"",D9376/C9376)</f>
        <v>0.909090909090909</v>
      </c>
    </row>
    <row r="9377" customFormat="false" ht="15" hidden="false" customHeight="false" outlineLevel="0" collapsed="false">
      <c r="A9377" s="37" t="s">
        <v>1585</v>
      </c>
      <c r="B9377" s="37" t="s">
        <v>281</v>
      </c>
      <c r="C9377" s="37" t="n">
        <v>22</v>
      </c>
      <c r="D9377" s="37" t="n">
        <v>21</v>
      </c>
      <c r="E9377" s="37" t="n">
        <v>0</v>
      </c>
      <c r="F9377" s="37" t="n">
        <v>1</v>
      </c>
      <c r="G9377" s="37" t="n">
        <v>0</v>
      </c>
      <c r="H9377" s="37" t="n">
        <v>0</v>
      </c>
      <c r="I9377" s="37" t="n">
        <v>11</v>
      </c>
      <c r="J9377" s="40" t="n">
        <f aca="false">IF(C9377=0,"",D9377/C9377)</f>
        <v>0.954545454545455</v>
      </c>
    </row>
    <row r="9378" customFormat="false" ht="15" hidden="false" customHeight="false" outlineLevel="0" collapsed="false">
      <c r="A9378" s="37" t="s">
        <v>1586</v>
      </c>
      <c r="B9378" s="37" t="s">
        <v>274</v>
      </c>
      <c r="C9378" s="37" t="n">
        <v>22</v>
      </c>
      <c r="D9378" s="37" t="n">
        <v>19</v>
      </c>
      <c r="E9378" s="37" t="n">
        <v>2</v>
      </c>
      <c r="F9378" s="37" t="n">
        <v>0</v>
      </c>
      <c r="G9378" s="37" t="n">
        <v>0</v>
      </c>
      <c r="H9378" s="37" t="n">
        <v>1</v>
      </c>
      <c r="I9378" s="37" t="n">
        <v>0</v>
      </c>
      <c r="J9378" s="40" t="n">
        <f aca="false">IF(C9378=0,"",D9378/C9378)</f>
        <v>0.863636363636364</v>
      </c>
    </row>
    <row r="9379" customFormat="false" ht="15" hidden="false" customHeight="false" outlineLevel="0" collapsed="false">
      <c r="A9379" s="37" t="s">
        <v>1586</v>
      </c>
      <c r="B9379" s="37" t="s">
        <v>275</v>
      </c>
      <c r="C9379" s="37" t="n">
        <v>22</v>
      </c>
      <c r="D9379" s="37" t="n">
        <v>21</v>
      </c>
      <c r="E9379" s="37" t="n">
        <v>1</v>
      </c>
      <c r="F9379" s="37" t="n">
        <v>0</v>
      </c>
      <c r="G9379" s="37" t="n">
        <v>0</v>
      </c>
      <c r="H9379" s="37" t="n">
        <v>1</v>
      </c>
      <c r="I9379" s="37" t="n">
        <v>1</v>
      </c>
      <c r="J9379" s="40" t="n">
        <f aca="false">IF(C9379=0,"",D9379/C9379)</f>
        <v>0.954545454545455</v>
      </c>
    </row>
    <row r="9380" customFormat="false" ht="15" hidden="false" customHeight="false" outlineLevel="0" collapsed="false">
      <c r="A9380" s="37" t="s">
        <v>1586</v>
      </c>
      <c r="B9380" s="37" t="s">
        <v>276</v>
      </c>
      <c r="C9380" s="37" t="n">
        <v>22</v>
      </c>
      <c r="D9380" s="37" t="n">
        <v>22</v>
      </c>
      <c r="E9380" s="37" t="n">
        <v>0</v>
      </c>
      <c r="F9380" s="37" t="n">
        <v>3</v>
      </c>
      <c r="G9380" s="37" t="n">
        <v>0</v>
      </c>
      <c r="H9380" s="37" t="n">
        <v>2</v>
      </c>
      <c r="I9380" s="37" t="n">
        <v>1</v>
      </c>
      <c r="J9380" s="40" t="n">
        <f aca="false">IF(C9380=0,"",D9380/C9380)</f>
        <v>1</v>
      </c>
    </row>
    <row r="9381" customFormat="false" ht="15" hidden="false" customHeight="false" outlineLevel="0" collapsed="false">
      <c r="A9381" s="37" t="s">
        <v>1586</v>
      </c>
      <c r="B9381" s="37" t="s">
        <v>277</v>
      </c>
      <c r="C9381" s="37" t="n">
        <v>22</v>
      </c>
      <c r="D9381" s="37" t="n">
        <v>20</v>
      </c>
      <c r="E9381" s="37" t="n">
        <v>0</v>
      </c>
      <c r="F9381" s="37" t="n">
        <v>0</v>
      </c>
      <c r="G9381" s="37" t="n">
        <v>0</v>
      </c>
      <c r="H9381" s="37" t="n">
        <v>0</v>
      </c>
      <c r="I9381" s="37" t="n">
        <v>1</v>
      </c>
      <c r="J9381" s="40" t="n">
        <f aca="false">IF(C9381=0,"",D9381/C9381)</f>
        <v>0.909090909090909</v>
      </c>
    </row>
    <row r="9382" customFormat="false" ht="15" hidden="false" customHeight="false" outlineLevel="0" collapsed="false">
      <c r="A9382" s="37" t="s">
        <v>1586</v>
      </c>
      <c r="B9382" s="37" t="s">
        <v>278</v>
      </c>
      <c r="C9382" s="37" t="n">
        <v>22</v>
      </c>
      <c r="D9382" s="37" t="n">
        <v>19</v>
      </c>
      <c r="E9382" s="37" t="n">
        <v>0</v>
      </c>
      <c r="F9382" s="37" t="n">
        <v>1</v>
      </c>
      <c r="G9382" s="37" t="n">
        <v>0</v>
      </c>
      <c r="H9382" s="37" t="n">
        <v>1</v>
      </c>
      <c r="I9382" s="37" t="n">
        <v>0</v>
      </c>
      <c r="J9382" s="40" t="n">
        <f aca="false">IF(C9382=0,"",D9382/C9382)</f>
        <v>0.863636363636364</v>
      </c>
    </row>
    <row r="9383" customFormat="false" ht="15" hidden="false" customHeight="false" outlineLevel="0" collapsed="false">
      <c r="A9383" s="37" t="s">
        <v>1586</v>
      </c>
      <c r="B9383" s="37" t="s">
        <v>279</v>
      </c>
      <c r="C9383" s="37" t="n">
        <v>22</v>
      </c>
      <c r="D9383" s="37" t="n">
        <v>22</v>
      </c>
      <c r="E9383" s="37" t="n">
        <v>1</v>
      </c>
      <c r="F9383" s="37" t="n">
        <v>0</v>
      </c>
      <c r="G9383" s="37" t="n">
        <v>0</v>
      </c>
      <c r="H9383" s="37" t="n">
        <v>0</v>
      </c>
      <c r="I9383" s="37" t="n">
        <v>2</v>
      </c>
      <c r="J9383" s="40" t="n">
        <f aca="false">IF(C9383=0,"",D9383/C9383)</f>
        <v>1</v>
      </c>
    </row>
    <row r="9384" customFormat="false" ht="15" hidden="false" customHeight="false" outlineLevel="0" collapsed="false">
      <c r="A9384" s="37" t="s">
        <v>1586</v>
      </c>
      <c r="B9384" s="37" t="s">
        <v>280</v>
      </c>
      <c r="C9384" s="37" t="n">
        <v>22</v>
      </c>
      <c r="D9384" s="37" t="n">
        <v>21</v>
      </c>
      <c r="E9384" s="37" t="n">
        <v>1</v>
      </c>
      <c r="F9384" s="37" t="n">
        <v>1</v>
      </c>
      <c r="G9384" s="37" t="n">
        <v>0</v>
      </c>
      <c r="H9384" s="37" t="n">
        <v>1</v>
      </c>
      <c r="I9384" s="37" t="n">
        <v>1</v>
      </c>
      <c r="J9384" s="40" t="n">
        <f aca="false">IF(C9384=0,"",D9384/C9384)</f>
        <v>0.954545454545455</v>
      </c>
    </row>
    <row r="9385" customFormat="false" ht="15" hidden="false" customHeight="false" outlineLevel="0" collapsed="false">
      <c r="A9385" s="37" t="s">
        <v>1586</v>
      </c>
      <c r="B9385" s="37" t="s">
        <v>281</v>
      </c>
      <c r="C9385" s="37" t="n">
        <v>22</v>
      </c>
      <c r="D9385" s="37" t="n">
        <v>22</v>
      </c>
      <c r="E9385" s="37" t="n">
        <v>1</v>
      </c>
      <c r="F9385" s="37" t="n">
        <v>0</v>
      </c>
      <c r="G9385" s="37" t="n">
        <v>0</v>
      </c>
      <c r="H9385" s="37" t="n">
        <v>3</v>
      </c>
      <c r="I9385" s="37" t="n">
        <v>4</v>
      </c>
      <c r="J9385" s="40" t="n">
        <f aca="false">IF(C9385=0,"",D9385/C9385)</f>
        <v>1</v>
      </c>
    </row>
    <row r="9386" customFormat="false" ht="15" hidden="false" customHeight="false" outlineLevel="0" collapsed="false">
      <c r="A9386" s="37" t="s">
        <v>1587</v>
      </c>
      <c r="B9386" s="37" t="s">
        <v>270</v>
      </c>
      <c r="C9386" s="37" t="n">
        <v>22</v>
      </c>
      <c r="D9386" s="37" t="n">
        <v>20</v>
      </c>
      <c r="E9386" s="37" t="n">
        <v>2</v>
      </c>
      <c r="F9386" s="37" t="n">
        <v>0</v>
      </c>
      <c r="G9386" s="37" t="n">
        <v>0</v>
      </c>
      <c r="H9386" s="37" t="n">
        <v>1</v>
      </c>
      <c r="I9386" s="37" t="n">
        <v>14</v>
      </c>
      <c r="J9386" s="40" t="n">
        <f aca="false">IF(C9386=0,"",D9386/C9386)</f>
        <v>0.909090909090909</v>
      </c>
    </row>
    <row r="9387" customFormat="false" ht="15" hidden="false" customHeight="false" outlineLevel="0" collapsed="false">
      <c r="A9387" s="37" t="s">
        <v>1587</v>
      </c>
      <c r="B9387" s="37" t="s">
        <v>271</v>
      </c>
      <c r="C9387" s="37" t="n">
        <v>22</v>
      </c>
      <c r="D9387" s="37" t="n">
        <v>20</v>
      </c>
      <c r="E9387" s="37" t="n">
        <v>1</v>
      </c>
      <c r="F9387" s="37" t="n">
        <v>0</v>
      </c>
      <c r="G9387" s="37" t="n">
        <v>0</v>
      </c>
      <c r="H9387" s="37" t="n">
        <v>3</v>
      </c>
      <c r="I9387" s="37" t="n">
        <v>6</v>
      </c>
      <c r="J9387" s="40" t="n">
        <f aca="false">IF(C9387=0,"",D9387/C9387)</f>
        <v>0.909090909090909</v>
      </c>
    </row>
    <row r="9388" customFormat="false" ht="15" hidden="false" customHeight="false" outlineLevel="0" collapsed="false">
      <c r="A9388" s="37" t="s">
        <v>1587</v>
      </c>
      <c r="B9388" s="37" t="s">
        <v>272</v>
      </c>
      <c r="C9388" s="37" t="n">
        <v>22</v>
      </c>
      <c r="D9388" s="37" t="n">
        <v>20</v>
      </c>
      <c r="E9388" s="37" t="n">
        <v>1</v>
      </c>
      <c r="F9388" s="37" t="n">
        <v>1</v>
      </c>
      <c r="G9388" s="37" t="n">
        <v>0</v>
      </c>
      <c r="H9388" s="37" t="n">
        <v>2</v>
      </c>
      <c r="I9388" s="37" t="n">
        <v>18</v>
      </c>
      <c r="J9388" s="40" t="n">
        <f aca="false">IF(C9388=0,"",D9388/C9388)</f>
        <v>0.909090909090909</v>
      </c>
    </row>
    <row r="9389" customFormat="false" ht="15" hidden="false" customHeight="false" outlineLevel="0" collapsed="false">
      <c r="A9389" s="37" t="s">
        <v>1587</v>
      </c>
      <c r="B9389" s="37" t="s">
        <v>273</v>
      </c>
      <c r="C9389" s="37" t="n">
        <v>22</v>
      </c>
      <c r="D9389" s="37" t="n">
        <v>19</v>
      </c>
      <c r="E9389" s="37" t="n">
        <v>0</v>
      </c>
      <c r="F9389" s="37" t="n">
        <v>1</v>
      </c>
      <c r="G9389" s="37" t="n">
        <v>0</v>
      </c>
      <c r="H9389" s="37" t="n">
        <v>1</v>
      </c>
      <c r="I9389" s="37" t="n">
        <v>26</v>
      </c>
      <c r="J9389" s="40" t="n">
        <f aca="false">IF(C9389=0,"",D9389/C9389)</f>
        <v>0.863636363636364</v>
      </c>
    </row>
    <row r="9390" customFormat="false" ht="15" hidden="false" customHeight="false" outlineLevel="0" collapsed="false">
      <c r="A9390" s="37" t="s">
        <v>1587</v>
      </c>
      <c r="B9390" s="37" t="s">
        <v>274</v>
      </c>
      <c r="C9390" s="37" t="n">
        <v>22</v>
      </c>
      <c r="D9390" s="37" t="n">
        <v>20</v>
      </c>
      <c r="E9390" s="37" t="n">
        <v>0</v>
      </c>
      <c r="F9390" s="37" t="n">
        <v>0</v>
      </c>
      <c r="G9390" s="37" t="n">
        <v>0</v>
      </c>
      <c r="H9390" s="37" t="n">
        <v>4</v>
      </c>
      <c r="I9390" s="37" t="n">
        <v>36</v>
      </c>
      <c r="J9390" s="40" t="n">
        <f aca="false">IF(C9390=0,"",D9390/C9390)</f>
        <v>0.909090909090909</v>
      </c>
    </row>
    <row r="9391" customFormat="false" ht="15" hidden="false" customHeight="false" outlineLevel="0" collapsed="false">
      <c r="A9391" s="37" t="s">
        <v>1587</v>
      </c>
      <c r="B9391" s="37" t="s">
        <v>275</v>
      </c>
      <c r="C9391" s="37" t="n">
        <v>22</v>
      </c>
      <c r="D9391" s="37" t="n">
        <v>22</v>
      </c>
      <c r="E9391" s="37" t="n">
        <v>0</v>
      </c>
      <c r="F9391" s="37" t="n">
        <v>3</v>
      </c>
      <c r="G9391" s="37" t="n">
        <v>0</v>
      </c>
      <c r="H9391" s="37" t="n">
        <v>3</v>
      </c>
      <c r="I9391" s="37" t="n">
        <v>4</v>
      </c>
      <c r="J9391" s="40" t="n">
        <f aca="false">IF(C9391=0,"",D9391/C9391)</f>
        <v>1</v>
      </c>
    </row>
    <row r="9392" customFormat="false" ht="15" hidden="false" customHeight="false" outlineLevel="0" collapsed="false">
      <c r="A9392" s="37" t="s">
        <v>1587</v>
      </c>
      <c r="B9392" s="37" t="s">
        <v>276</v>
      </c>
      <c r="C9392" s="37" t="n">
        <v>22</v>
      </c>
      <c r="D9392" s="37" t="n">
        <v>22</v>
      </c>
      <c r="E9392" s="37" t="n">
        <v>0</v>
      </c>
      <c r="F9392" s="37" t="n">
        <v>0</v>
      </c>
      <c r="G9392" s="37" t="n">
        <v>0</v>
      </c>
      <c r="H9392" s="37" t="n">
        <v>3</v>
      </c>
      <c r="I9392" s="37" t="n">
        <v>9</v>
      </c>
      <c r="J9392" s="40" t="n">
        <f aca="false">IF(C9392=0,"",D9392/C9392)</f>
        <v>1</v>
      </c>
    </row>
    <row r="9393" customFormat="false" ht="15" hidden="false" customHeight="false" outlineLevel="0" collapsed="false">
      <c r="A9393" s="37" t="s">
        <v>1587</v>
      </c>
      <c r="B9393" s="37" t="s">
        <v>277</v>
      </c>
      <c r="C9393" s="37" t="n">
        <v>22</v>
      </c>
      <c r="D9393" s="37" t="n">
        <v>21</v>
      </c>
      <c r="E9393" s="37" t="n">
        <v>1</v>
      </c>
      <c r="F9393" s="37" t="n">
        <v>0</v>
      </c>
      <c r="G9393" s="37" t="n">
        <v>0</v>
      </c>
      <c r="H9393" s="37" t="n">
        <v>0</v>
      </c>
      <c r="I9393" s="37" t="n">
        <v>2</v>
      </c>
      <c r="J9393" s="40" t="n">
        <f aca="false">IF(C9393=0,"",D9393/C9393)</f>
        <v>0.954545454545455</v>
      </c>
    </row>
    <row r="9394" customFormat="false" ht="15" hidden="false" customHeight="false" outlineLevel="0" collapsed="false">
      <c r="A9394" s="37" t="s">
        <v>1587</v>
      </c>
      <c r="B9394" s="37" t="s">
        <v>278</v>
      </c>
      <c r="C9394" s="37" t="n">
        <v>22</v>
      </c>
      <c r="D9394" s="37" t="n">
        <v>20</v>
      </c>
      <c r="E9394" s="37" t="n">
        <v>0</v>
      </c>
      <c r="F9394" s="37" t="n">
        <v>0</v>
      </c>
      <c r="G9394" s="37" t="n">
        <v>2</v>
      </c>
      <c r="H9394" s="37" t="n">
        <v>3</v>
      </c>
      <c r="I9394" s="37" t="n">
        <v>8</v>
      </c>
      <c r="J9394" s="40" t="n">
        <f aca="false">IF(C9394=0,"",D9394/C9394)</f>
        <v>0.909090909090909</v>
      </c>
    </row>
    <row r="9395" customFormat="false" ht="15" hidden="false" customHeight="false" outlineLevel="0" collapsed="false">
      <c r="A9395" s="37" t="s">
        <v>1587</v>
      </c>
      <c r="B9395" s="37" t="s">
        <v>279</v>
      </c>
      <c r="C9395" s="37" t="n">
        <v>22</v>
      </c>
      <c r="D9395" s="37" t="n">
        <v>19</v>
      </c>
      <c r="E9395" s="37" t="n">
        <v>2</v>
      </c>
      <c r="F9395" s="37" t="n">
        <v>1</v>
      </c>
      <c r="G9395" s="37" t="n">
        <v>2</v>
      </c>
      <c r="H9395" s="37" t="n">
        <v>5</v>
      </c>
      <c r="I9395" s="37" t="n">
        <v>7</v>
      </c>
      <c r="J9395" s="40" t="n">
        <f aca="false">IF(C9395=0,"",D9395/C9395)</f>
        <v>0.863636363636364</v>
      </c>
    </row>
    <row r="9396" customFormat="false" ht="15" hidden="false" customHeight="false" outlineLevel="0" collapsed="false">
      <c r="A9396" s="37" t="s">
        <v>1587</v>
      </c>
      <c r="B9396" s="37" t="s">
        <v>280</v>
      </c>
      <c r="C9396" s="37" t="n">
        <v>22</v>
      </c>
      <c r="D9396" s="37" t="n">
        <v>22</v>
      </c>
      <c r="E9396" s="37" t="n">
        <v>0</v>
      </c>
      <c r="F9396" s="37" t="n">
        <v>0</v>
      </c>
      <c r="G9396" s="37" t="n">
        <v>1</v>
      </c>
      <c r="H9396" s="37" t="n">
        <v>0</v>
      </c>
      <c r="I9396" s="37" t="n">
        <v>3</v>
      </c>
      <c r="J9396" s="40" t="n">
        <f aca="false">IF(C9396=0,"",D9396/C9396)</f>
        <v>1</v>
      </c>
    </row>
    <row r="9397" customFormat="false" ht="15" hidden="false" customHeight="false" outlineLevel="0" collapsed="false">
      <c r="A9397" s="37" t="s">
        <v>1587</v>
      </c>
      <c r="B9397" s="37" t="s">
        <v>281</v>
      </c>
      <c r="C9397" s="37" t="n">
        <v>22</v>
      </c>
      <c r="D9397" s="37" t="n">
        <v>19</v>
      </c>
      <c r="E9397" s="37" t="n">
        <v>0</v>
      </c>
      <c r="F9397" s="37" t="n">
        <v>0</v>
      </c>
      <c r="G9397" s="37" t="n">
        <v>0</v>
      </c>
      <c r="H9397" s="37" t="n">
        <v>3</v>
      </c>
      <c r="I9397" s="37" t="n">
        <v>14</v>
      </c>
      <c r="J9397" s="40" t="n">
        <f aca="false">IF(C9397=0,"",D9397/C9397)</f>
        <v>0.863636363636364</v>
      </c>
    </row>
    <row r="9398" customFormat="false" ht="15" hidden="false" customHeight="false" outlineLevel="0" collapsed="false">
      <c r="A9398" s="37" t="s">
        <v>1588</v>
      </c>
      <c r="B9398" s="37" t="s">
        <v>270</v>
      </c>
      <c r="C9398" s="37" t="n">
        <v>22</v>
      </c>
      <c r="D9398" s="37" t="n">
        <v>21</v>
      </c>
      <c r="E9398" s="37" t="n">
        <v>0</v>
      </c>
      <c r="F9398" s="37" t="n">
        <v>0</v>
      </c>
      <c r="G9398" s="37" t="n">
        <v>0</v>
      </c>
      <c r="H9398" s="37" t="n">
        <v>0</v>
      </c>
      <c r="I9398" s="37" t="n">
        <v>12</v>
      </c>
      <c r="J9398" s="40" t="n">
        <f aca="false">IF(C9398=0,"",D9398/C9398)</f>
        <v>0.954545454545455</v>
      </c>
    </row>
    <row r="9399" customFormat="false" ht="15" hidden="false" customHeight="false" outlineLevel="0" collapsed="false">
      <c r="A9399" s="37" t="s">
        <v>1588</v>
      </c>
      <c r="B9399" s="37" t="s">
        <v>271</v>
      </c>
      <c r="C9399" s="37" t="n">
        <v>22</v>
      </c>
      <c r="D9399" s="37" t="n">
        <v>22</v>
      </c>
      <c r="E9399" s="37" t="n">
        <v>2</v>
      </c>
      <c r="F9399" s="37" t="n">
        <v>1</v>
      </c>
      <c r="G9399" s="37" t="n">
        <v>1</v>
      </c>
      <c r="H9399" s="37" t="n">
        <v>0</v>
      </c>
      <c r="I9399" s="37" t="n">
        <v>7</v>
      </c>
      <c r="J9399" s="40" t="n">
        <f aca="false">IF(C9399=0,"",D9399/C9399)</f>
        <v>1</v>
      </c>
    </row>
    <row r="9400" customFormat="false" ht="15" hidden="false" customHeight="false" outlineLevel="0" collapsed="false">
      <c r="A9400" s="37" t="s">
        <v>1588</v>
      </c>
      <c r="B9400" s="37" t="s">
        <v>272</v>
      </c>
      <c r="C9400" s="37" t="n">
        <v>22</v>
      </c>
      <c r="D9400" s="37" t="n">
        <v>22</v>
      </c>
      <c r="E9400" s="37" t="n">
        <v>0</v>
      </c>
      <c r="F9400" s="37" t="n">
        <v>1</v>
      </c>
      <c r="G9400" s="37" t="n">
        <v>0</v>
      </c>
      <c r="H9400" s="37" t="n">
        <v>1</v>
      </c>
      <c r="I9400" s="37" t="n">
        <v>13</v>
      </c>
      <c r="J9400" s="40" t="n">
        <f aca="false">IF(C9400=0,"",D9400/C9400)</f>
        <v>1</v>
      </c>
    </row>
    <row r="9401" customFormat="false" ht="15" hidden="false" customHeight="false" outlineLevel="0" collapsed="false">
      <c r="A9401" s="37" t="s">
        <v>1588</v>
      </c>
      <c r="B9401" s="37" t="s">
        <v>273</v>
      </c>
      <c r="C9401" s="37" t="n">
        <v>22</v>
      </c>
      <c r="D9401" s="37" t="n">
        <v>21</v>
      </c>
      <c r="E9401" s="37" t="n">
        <v>1</v>
      </c>
      <c r="F9401" s="37" t="n">
        <v>1</v>
      </c>
      <c r="G9401" s="37" t="n">
        <v>0</v>
      </c>
      <c r="H9401" s="37" t="n">
        <v>1</v>
      </c>
      <c r="I9401" s="37" t="n">
        <v>13</v>
      </c>
      <c r="J9401" s="40" t="n">
        <f aca="false">IF(C9401=0,"",D9401/C9401)</f>
        <v>0.954545454545455</v>
      </c>
    </row>
    <row r="9402" customFormat="false" ht="15" hidden="false" customHeight="false" outlineLevel="0" collapsed="false">
      <c r="A9402" s="37" t="s">
        <v>1588</v>
      </c>
      <c r="B9402" s="37" t="s">
        <v>274</v>
      </c>
      <c r="C9402" s="37" t="n">
        <v>22</v>
      </c>
      <c r="D9402" s="37" t="n">
        <v>20</v>
      </c>
      <c r="E9402" s="37" t="n">
        <v>1</v>
      </c>
      <c r="F9402" s="37" t="n">
        <v>0</v>
      </c>
      <c r="G9402" s="37" t="n">
        <v>0</v>
      </c>
      <c r="H9402" s="37" t="n">
        <v>4</v>
      </c>
      <c r="I9402" s="37" t="n">
        <v>5</v>
      </c>
      <c r="J9402" s="40" t="n">
        <f aca="false">IF(C9402=0,"",D9402/C9402)</f>
        <v>0.909090909090909</v>
      </c>
    </row>
    <row r="9403" customFormat="false" ht="15" hidden="false" customHeight="false" outlineLevel="0" collapsed="false">
      <c r="A9403" s="37" t="s">
        <v>1588</v>
      </c>
      <c r="B9403" s="37" t="s">
        <v>275</v>
      </c>
      <c r="C9403" s="37" t="n">
        <v>22</v>
      </c>
      <c r="D9403" s="37" t="n">
        <v>22</v>
      </c>
      <c r="E9403" s="37" t="n">
        <v>0</v>
      </c>
      <c r="F9403" s="37" t="n">
        <v>1</v>
      </c>
      <c r="G9403" s="37" t="n">
        <v>1</v>
      </c>
      <c r="H9403" s="37" t="n">
        <v>2</v>
      </c>
      <c r="I9403" s="37" t="n">
        <v>14</v>
      </c>
      <c r="J9403" s="40" t="n">
        <f aca="false">IF(C9403=0,"",D9403/C9403)</f>
        <v>1</v>
      </c>
    </row>
    <row r="9404" customFormat="false" ht="15" hidden="false" customHeight="false" outlineLevel="0" collapsed="false">
      <c r="A9404" s="37" t="s">
        <v>1588</v>
      </c>
      <c r="B9404" s="37" t="s">
        <v>276</v>
      </c>
      <c r="C9404" s="37" t="n">
        <v>22</v>
      </c>
      <c r="D9404" s="37" t="n">
        <v>19</v>
      </c>
      <c r="E9404" s="37" t="n">
        <v>0</v>
      </c>
      <c r="F9404" s="37" t="n">
        <v>0</v>
      </c>
      <c r="G9404" s="37" t="n">
        <v>0</v>
      </c>
      <c r="H9404" s="37" t="n">
        <v>1</v>
      </c>
      <c r="I9404" s="37" t="n">
        <v>15</v>
      </c>
      <c r="J9404" s="40" t="n">
        <f aca="false">IF(C9404=0,"",D9404/C9404)</f>
        <v>0.863636363636364</v>
      </c>
    </row>
    <row r="9405" customFormat="false" ht="15" hidden="false" customHeight="false" outlineLevel="0" collapsed="false">
      <c r="A9405" s="37" t="s">
        <v>1588</v>
      </c>
      <c r="B9405" s="37" t="s">
        <v>277</v>
      </c>
      <c r="C9405" s="37" t="n">
        <v>22</v>
      </c>
      <c r="D9405" s="37" t="n">
        <v>21</v>
      </c>
      <c r="E9405" s="37" t="n">
        <v>0</v>
      </c>
      <c r="F9405" s="37" t="n">
        <v>1</v>
      </c>
      <c r="G9405" s="37" t="n">
        <v>0</v>
      </c>
      <c r="H9405" s="37" t="n">
        <v>2</v>
      </c>
      <c r="I9405" s="37" t="n">
        <v>3</v>
      </c>
      <c r="J9405" s="40" t="n">
        <f aca="false">IF(C9405=0,"",D9405/C9405)</f>
        <v>0.954545454545455</v>
      </c>
    </row>
    <row r="9406" customFormat="false" ht="15" hidden="false" customHeight="false" outlineLevel="0" collapsed="false">
      <c r="A9406" s="37" t="s">
        <v>1588</v>
      </c>
      <c r="B9406" s="37" t="s">
        <v>278</v>
      </c>
      <c r="C9406" s="37" t="n">
        <v>22</v>
      </c>
      <c r="D9406" s="37" t="n">
        <v>22</v>
      </c>
      <c r="E9406" s="37" t="n">
        <v>0</v>
      </c>
      <c r="F9406" s="37" t="n">
        <v>0</v>
      </c>
      <c r="G9406" s="37" t="n">
        <v>0</v>
      </c>
      <c r="H9406" s="37" t="n">
        <v>3</v>
      </c>
      <c r="I9406" s="37" t="n">
        <v>12</v>
      </c>
      <c r="J9406" s="40" t="n">
        <f aca="false">IF(C9406=0,"",D9406/C9406)</f>
        <v>1</v>
      </c>
    </row>
    <row r="9407" customFormat="false" ht="15" hidden="false" customHeight="false" outlineLevel="0" collapsed="false">
      <c r="A9407" s="37" t="s">
        <v>1588</v>
      </c>
      <c r="B9407" s="37" t="s">
        <v>279</v>
      </c>
      <c r="C9407" s="37" t="n">
        <v>22</v>
      </c>
      <c r="D9407" s="37" t="n">
        <v>21</v>
      </c>
      <c r="E9407" s="37" t="n">
        <v>0</v>
      </c>
      <c r="F9407" s="37" t="n">
        <v>1</v>
      </c>
      <c r="G9407" s="37" t="n">
        <v>1</v>
      </c>
      <c r="H9407" s="37" t="n">
        <v>0</v>
      </c>
      <c r="I9407" s="37" t="n">
        <v>4</v>
      </c>
      <c r="J9407" s="40" t="n">
        <f aca="false">IF(C9407=0,"",D9407/C9407)</f>
        <v>0.954545454545455</v>
      </c>
    </row>
    <row r="9408" customFormat="false" ht="15" hidden="false" customHeight="false" outlineLevel="0" collapsed="false">
      <c r="A9408" s="37" t="s">
        <v>1588</v>
      </c>
      <c r="B9408" s="37" t="s">
        <v>280</v>
      </c>
      <c r="C9408" s="37" t="n">
        <v>22</v>
      </c>
      <c r="D9408" s="37" t="n">
        <v>21</v>
      </c>
      <c r="E9408" s="37" t="n">
        <v>0</v>
      </c>
      <c r="F9408" s="37" t="n">
        <v>1</v>
      </c>
      <c r="G9408" s="37" t="n">
        <v>0</v>
      </c>
      <c r="H9408" s="37" t="n">
        <v>3</v>
      </c>
      <c r="I9408" s="37" t="n">
        <v>5</v>
      </c>
      <c r="J9408" s="40" t="n">
        <f aca="false">IF(C9408=0,"",D9408/C9408)</f>
        <v>0.954545454545455</v>
      </c>
    </row>
    <row r="9409" customFormat="false" ht="15" hidden="false" customHeight="false" outlineLevel="0" collapsed="false">
      <c r="A9409" s="37" t="s">
        <v>1588</v>
      </c>
      <c r="B9409" s="37" t="s">
        <v>281</v>
      </c>
      <c r="C9409" s="37" t="n">
        <v>22</v>
      </c>
      <c r="D9409" s="37" t="n">
        <v>20</v>
      </c>
      <c r="E9409" s="37" t="n">
        <v>0</v>
      </c>
      <c r="F9409" s="37" t="n">
        <v>0</v>
      </c>
      <c r="G9409" s="37" t="n">
        <v>0</v>
      </c>
      <c r="H9409" s="37" t="n">
        <v>2</v>
      </c>
      <c r="I9409" s="37" t="n">
        <v>10</v>
      </c>
      <c r="J9409" s="40" t="n">
        <f aca="false">IF(C9409=0,"",D9409/C9409)</f>
        <v>0.909090909090909</v>
      </c>
    </row>
    <row r="9410" customFormat="false" ht="15" hidden="false" customHeight="false" outlineLevel="0" collapsed="false">
      <c r="A9410" s="37" t="s">
        <v>1589</v>
      </c>
      <c r="B9410" s="37" t="s">
        <v>272</v>
      </c>
      <c r="C9410" s="37" t="n">
        <v>22</v>
      </c>
      <c r="D9410" s="37" t="n">
        <v>19</v>
      </c>
      <c r="E9410" s="37" t="n">
        <v>0</v>
      </c>
      <c r="F9410" s="37" t="n">
        <v>0</v>
      </c>
      <c r="G9410" s="37" t="n">
        <v>1</v>
      </c>
      <c r="H9410" s="37" t="n">
        <v>0</v>
      </c>
      <c r="I9410" s="37" t="n">
        <v>25</v>
      </c>
      <c r="J9410" s="40" t="n">
        <f aca="false">IF(C9410=0,"",D9410/C9410)</f>
        <v>0.863636363636364</v>
      </c>
    </row>
    <row r="9411" customFormat="false" ht="15" hidden="false" customHeight="false" outlineLevel="0" collapsed="false">
      <c r="A9411" s="37" t="s">
        <v>1589</v>
      </c>
      <c r="B9411" s="37" t="s">
        <v>273</v>
      </c>
      <c r="C9411" s="37" t="n">
        <v>22</v>
      </c>
      <c r="D9411" s="37" t="n">
        <v>19</v>
      </c>
      <c r="E9411" s="37" t="n">
        <v>0</v>
      </c>
      <c r="F9411" s="37" t="n">
        <v>0</v>
      </c>
      <c r="G9411" s="37" t="n">
        <v>0</v>
      </c>
      <c r="H9411" s="37" t="n">
        <v>2</v>
      </c>
      <c r="I9411" s="37" t="n">
        <v>12</v>
      </c>
      <c r="J9411" s="40" t="n">
        <f aca="false">IF(C9411=0,"",D9411/C9411)</f>
        <v>0.863636363636364</v>
      </c>
    </row>
    <row r="9412" customFormat="false" ht="15" hidden="false" customHeight="false" outlineLevel="0" collapsed="false">
      <c r="A9412" s="37" t="s">
        <v>1589</v>
      </c>
      <c r="B9412" s="37" t="s">
        <v>274</v>
      </c>
      <c r="C9412" s="37" t="n">
        <v>22</v>
      </c>
      <c r="D9412" s="37" t="n">
        <v>20</v>
      </c>
      <c r="E9412" s="37" t="n">
        <v>1</v>
      </c>
      <c r="F9412" s="37" t="n">
        <v>1</v>
      </c>
      <c r="G9412" s="37" t="n">
        <v>3</v>
      </c>
      <c r="H9412" s="37" t="n">
        <v>0</v>
      </c>
      <c r="I9412" s="37" t="n">
        <v>22</v>
      </c>
      <c r="J9412" s="40" t="n">
        <f aca="false">IF(C9412=0,"",D9412/C9412)</f>
        <v>0.909090909090909</v>
      </c>
    </row>
    <row r="9413" customFormat="false" ht="15" hidden="false" customHeight="false" outlineLevel="0" collapsed="false">
      <c r="A9413" s="37" t="s">
        <v>1589</v>
      </c>
      <c r="B9413" s="37" t="s">
        <v>275</v>
      </c>
      <c r="C9413" s="37" t="n">
        <v>22</v>
      </c>
      <c r="D9413" s="37" t="n">
        <v>20</v>
      </c>
      <c r="E9413" s="37" t="n">
        <v>2</v>
      </c>
      <c r="F9413" s="37" t="n">
        <v>4</v>
      </c>
      <c r="G9413" s="37" t="n">
        <v>2</v>
      </c>
      <c r="H9413" s="37" t="n">
        <v>1</v>
      </c>
      <c r="I9413" s="37" t="n">
        <v>6</v>
      </c>
      <c r="J9413" s="40" t="n">
        <f aca="false">IF(C9413=0,"",D9413/C9413)</f>
        <v>0.909090909090909</v>
      </c>
    </row>
    <row r="9414" customFormat="false" ht="15" hidden="false" customHeight="false" outlineLevel="0" collapsed="false">
      <c r="A9414" s="37" t="s">
        <v>1589</v>
      </c>
      <c r="B9414" s="37" t="s">
        <v>276</v>
      </c>
      <c r="C9414" s="37" t="n">
        <v>22</v>
      </c>
      <c r="D9414" s="37" t="n">
        <v>16</v>
      </c>
      <c r="E9414" s="37" t="n">
        <v>0</v>
      </c>
      <c r="F9414" s="37" t="n">
        <v>1</v>
      </c>
      <c r="G9414" s="37" t="n">
        <v>1</v>
      </c>
      <c r="H9414" s="37" t="n">
        <v>1</v>
      </c>
      <c r="I9414" s="37" t="n">
        <v>20</v>
      </c>
      <c r="J9414" s="40" t="n">
        <f aca="false">IF(C9414=0,"",D9414/C9414)</f>
        <v>0.727272727272727</v>
      </c>
    </row>
    <row r="9415" customFormat="false" ht="15" hidden="false" customHeight="false" outlineLevel="0" collapsed="false">
      <c r="A9415" s="37" t="s">
        <v>1590</v>
      </c>
      <c r="B9415" s="37" t="s">
        <v>270</v>
      </c>
      <c r="C9415" s="37" t="n">
        <v>22</v>
      </c>
      <c r="D9415" s="37" t="n">
        <v>20</v>
      </c>
      <c r="E9415" s="37" t="n">
        <v>0</v>
      </c>
      <c r="F9415" s="37" t="n">
        <v>0</v>
      </c>
      <c r="G9415" s="37" t="n">
        <v>1</v>
      </c>
      <c r="H9415" s="37" t="n">
        <v>3</v>
      </c>
      <c r="I9415" s="37" t="n">
        <v>29</v>
      </c>
      <c r="J9415" s="40" t="n">
        <f aca="false">IF(C9415=0,"",D9415/C9415)</f>
        <v>0.909090909090909</v>
      </c>
    </row>
    <row r="9416" customFormat="false" ht="15" hidden="false" customHeight="false" outlineLevel="0" collapsed="false">
      <c r="A9416" s="37" t="s">
        <v>1590</v>
      </c>
      <c r="B9416" s="37" t="s">
        <v>271</v>
      </c>
      <c r="C9416" s="37" t="n">
        <v>22</v>
      </c>
      <c r="D9416" s="37" t="n">
        <v>19</v>
      </c>
      <c r="E9416" s="37" t="n">
        <v>0</v>
      </c>
      <c r="F9416" s="37" t="n">
        <v>0</v>
      </c>
      <c r="G9416" s="37" t="n">
        <v>0</v>
      </c>
      <c r="H9416" s="37" t="n">
        <v>1</v>
      </c>
      <c r="I9416" s="37" t="n">
        <v>23</v>
      </c>
      <c r="J9416" s="40" t="n">
        <f aca="false">IF(C9416=0,"",D9416/C9416)</f>
        <v>0.863636363636364</v>
      </c>
    </row>
    <row r="9417" customFormat="false" ht="15" hidden="false" customHeight="false" outlineLevel="0" collapsed="false">
      <c r="A9417" s="37" t="s">
        <v>1590</v>
      </c>
      <c r="B9417" s="37" t="s">
        <v>272</v>
      </c>
      <c r="C9417" s="37" t="n">
        <v>22</v>
      </c>
      <c r="D9417" s="37" t="n">
        <v>21</v>
      </c>
      <c r="E9417" s="37" t="n">
        <v>0</v>
      </c>
      <c r="F9417" s="37" t="n">
        <v>1</v>
      </c>
      <c r="G9417" s="37" t="n">
        <v>0</v>
      </c>
      <c r="H9417" s="37" t="n">
        <v>1</v>
      </c>
      <c r="I9417" s="37" t="n">
        <v>5</v>
      </c>
      <c r="J9417" s="40" t="n">
        <f aca="false">IF(C9417=0,"",D9417/C9417)</f>
        <v>0.954545454545455</v>
      </c>
    </row>
    <row r="9418" customFormat="false" ht="15" hidden="false" customHeight="false" outlineLevel="0" collapsed="false">
      <c r="A9418" s="37" t="s">
        <v>1590</v>
      </c>
      <c r="B9418" s="37" t="s">
        <v>273</v>
      </c>
      <c r="C9418" s="37" t="n">
        <v>22</v>
      </c>
      <c r="D9418" s="37" t="n">
        <v>21</v>
      </c>
      <c r="E9418" s="37" t="n">
        <v>0</v>
      </c>
      <c r="F9418" s="37" t="n">
        <v>0</v>
      </c>
      <c r="G9418" s="37" t="n">
        <v>0</v>
      </c>
      <c r="H9418" s="37" t="n">
        <v>2</v>
      </c>
      <c r="I9418" s="37" t="n">
        <v>16</v>
      </c>
      <c r="J9418" s="40" t="n">
        <f aca="false">IF(C9418=0,"",D9418/C9418)</f>
        <v>0.954545454545455</v>
      </c>
    </row>
    <row r="9419" customFormat="false" ht="15" hidden="false" customHeight="false" outlineLevel="0" collapsed="false">
      <c r="A9419" s="37" t="s">
        <v>1590</v>
      </c>
      <c r="B9419" s="37" t="s">
        <v>274</v>
      </c>
      <c r="C9419" s="37" t="n">
        <v>22</v>
      </c>
      <c r="D9419" s="37" t="n">
        <v>21</v>
      </c>
      <c r="E9419" s="37" t="n">
        <v>2</v>
      </c>
      <c r="F9419" s="37" t="n">
        <v>0</v>
      </c>
      <c r="G9419" s="37" t="n">
        <v>1</v>
      </c>
      <c r="H9419" s="37" t="n">
        <v>0</v>
      </c>
      <c r="I9419" s="37" t="n">
        <v>1</v>
      </c>
      <c r="J9419" s="40" t="n">
        <f aca="false">IF(C9419=0,"",D9419/C9419)</f>
        <v>0.954545454545455</v>
      </c>
    </row>
    <row r="9420" customFormat="false" ht="15" hidden="false" customHeight="false" outlineLevel="0" collapsed="false">
      <c r="A9420" s="37" t="s">
        <v>1590</v>
      </c>
      <c r="B9420" s="37" t="s">
        <v>275</v>
      </c>
      <c r="C9420" s="37" t="n">
        <v>22</v>
      </c>
      <c r="D9420" s="37" t="n">
        <v>19</v>
      </c>
      <c r="E9420" s="37" t="n">
        <v>0</v>
      </c>
      <c r="F9420" s="37" t="n">
        <v>1</v>
      </c>
      <c r="G9420" s="37" t="n">
        <v>1</v>
      </c>
      <c r="H9420" s="37" t="n">
        <v>1</v>
      </c>
      <c r="I9420" s="37" t="n">
        <v>2</v>
      </c>
      <c r="J9420" s="40" t="n">
        <f aca="false">IF(C9420=0,"",D9420/C9420)</f>
        <v>0.863636363636364</v>
      </c>
    </row>
    <row r="9421" customFormat="false" ht="15" hidden="false" customHeight="false" outlineLevel="0" collapsed="false">
      <c r="A9421" s="37" t="s">
        <v>1590</v>
      </c>
      <c r="B9421" s="37" t="s">
        <v>276</v>
      </c>
      <c r="C9421" s="37" t="n">
        <v>22</v>
      </c>
      <c r="D9421" s="37" t="n">
        <v>21</v>
      </c>
      <c r="E9421" s="37" t="n">
        <v>1</v>
      </c>
      <c r="F9421" s="37" t="n">
        <v>1</v>
      </c>
      <c r="G9421" s="37" t="n">
        <v>1</v>
      </c>
      <c r="H9421" s="37" t="n">
        <v>5</v>
      </c>
      <c r="I9421" s="37" t="n">
        <v>22</v>
      </c>
      <c r="J9421" s="40" t="n">
        <f aca="false">IF(C9421=0,"",D9421/C9421)</f>
        <v>0.954545454545455</v>
      </c>
    </row>
    <row r="9422" customFormat="false" ht="15" hidden="false" customHeight="false" outlineLevel="0" collapsed="false">
      <c r="A9422" s="37" t="s">
        <v>1590</v>
      </c>
      <c r="B9422" s="37" t="s">
        <v>277</v>
      </c>
      <c r="C9422" s="37" t="n">
        <v>22</v>
      </c>
      <c r="D9422" s="37" t="n">
        <v>21</v>
      </c>
      <c r="E9422" s="37" t="n">
        <v>1</v>
      </c>
      <c r="F9422" s="37" t="n">
        <v>1</v>
      </c>
      <c r="G9422" s="37" t="n">
        <v>2</v>
      </c>
      <c r="H9422" s="37" t="n">
        <v>0</v>
      </c>
      <c r="I9422" s="37" t="n">
        <v>17</v>
      </c>
      <c r="J9422" s="40" t="n">
        <f aca="false">IF(C9422=0,"",D9422/C9422)</f>
        <v>0.954545454545455</v>
      </c>
    </row>
    <row r="9423" customFormat="false" ht="15" hidden="false" customHeight="false" outlineLevel="0" collapsed="false">
      <c r="A9423" s="37" t="s">
        <v>1590</v>
      </c>
      <c r="B9423" s="37" t="s">
        <v>278</v>
      </c>
      <c r="C9423" s="37" t="n">
        <v>22</v>
      </c>
      <c r="D9423" s="37" t="n">
        <v>21</v>
      </c>
      <c r="E9423" s="37" t="n">
        <v>1</v>
      </c>
      <c r="F9423" s="37" t="n">
        <v>1</v>
      </c>
      <c r="G9423" s="37" t="n">
        <v>1</v>
      </c>
      <c r="H9423" s="37" t="n">
        <v>0</v>
      </c>
      <c r="I9423" s="37" t="n">
        <v>8</v>
      </c>
      <c r="J9423" s="40" t="n">
        <f aca="false">IF(C9423=0,"",D9423/C9423)</f>
        <v>0.954545454545455</v>
      </c>
    </row>
    <row r="9424" customFormat="false" ht="15" hidden="false" customHeight="false" outlineLevel="0" collapsed="false">
      <c r="A9424" s="37" t="s">
        <v>1590</v>
      </c>
      <c r="B9424" s="37" t="s">
        <v>279</v>
      </c>
      <c r="C9424" s="37" t="n">
        <v>22</v>
      </c>
      <c r="D9424" s="37" t="n">
        <v>21</v>
      </c>
      <c r="E9424" s="37" t="n">
        <v>0</v>
      </c>
      <c r="F9424" s="37" t="n">
        <v>3</v>
      </c>
      <c r="G9424" s="37" t="n">
        <v>0</v>
      </c>
      <c r="H9424" s="37" t="n">
        <v>1</v>
      </c>
      <c r="I9424" s="37" t="n">
        <v>13</v>
      </c>
      <c r="J9424" s="40" t="n">
        <f aca="false">IF(C9424=0,"",D9424/C9424)</f>
        <v>0.954545454545455</v>
      </c>
    </row>
    <row r="9425" customFormat="false" ht="15" hidden="false" customHeight="false" outlineLevel="0" collapsed="false">
      <c r="A9425" s="37" t="s">
        <v>1590</v>
      </c>
      <c r="B9425" s="37" t="s">
        <v>280</v>
      </c>
      <c r="C9425" s="37" t="n">
        <v>22</v>
      </c>
      <c r="D9425" s="37" t="n">
        <v>21</v>
      </c>
      <c r="E9425" s="37" t="n">
        <v>0</v>
      </c>
      <c r="F9425" s="37" t="n">
        <v>2</v>
      </c>
      <c r="G9425" s="37" t="n">
        <v>0</v>
      </c>
      <c r="H9425" s="37" t="n">
        <v>3</v>
      </c>
      <c r="I9425" s="37" t="n">
        <v>5</v>
      </c>
      <c r="J9425" s="40" t="n">
        <f aca="false">IF(C9425=0,"",D9425/C9425)</f>
        <v>0.954545454545455</v>
      </c>
    </row>
    <row r="9426" customFormat="false" ht="15" hidden="false" customHeight="false" outlineLevel="0" collapsed="false">
      <c r="A9426" s="37" t="s">
        <v>1590</v>
      </c>
      <c r="B9426" s="37" t="s">
        <v>281</v>
      </c>
      <c r="C9426" s="37" t="n">
        <v>22</v>
      </c>
      <c r="D9426" s="37" t="n">
        <v>21</v>
      </c>
      <c r="E9426" s="37" t="n">
        <v>0</v>
      </c>
      <c r="F9426" s="37" t="n">
        <v>0</v>
      </c>
      <c r="G9426" s="37" t="n">
        <v>0</v>
      </c>
      <c r="H9426" s="37" t="n">
        <v>1</v>
      </c>
      <c r="I9426" s="37" t="n">
        <v>9</v>
      </c>
      <c r="J9426" s="40" t="n">
        <f aca="false">IF(C9426=0,"",D9426/C9426)</f>
        <v>0.954545454545455</v>
      </c>
    </row>
    <row r="9427" customFormat="false" ht="15" hidden="false" customHeight="false" outlineLevel="0" collapsed="false">
      <c r="A9427" s="37" t="s">
        <v>1591</v>
      </c>
      <c r="B9427" s="37" t="s">
        <v>270</v>
      </c>
      <c r="C9427" s="37" t="n">
        <v>22</v>
      </c>
      <c r="D9427" s="37" t="n">
        <v>22</v>
      </c>
      <c r="E9427" s="37" t="n">
        <v>1</v>
      </c>
      <c r="F9427" s="37" t="n">
        <v>0</v>
      </c>
      <c r="G9427" s="37" t="n">
        <v>0</v>
      </c>
      <c r="H9427" s="37" t="n">
        <v>1</v>
      </c>
      <c r="I9427" s="37" t="n">
        <v>2</v>
      </c>
      <c r="J9427" s="40" t="n">
        <f aca="false">IF(C9427=0,"",D9427/C9427)</f>
        <v>1</v>
      </c>
    </row>
    <row r="9428" customFormat="false" ht="15" hidden="false" customHeight="false" outlineLevel="0" collapsed="false">
      <c r="A9428" s="37" t="s">
        <v>1591</v>
      </c>
      <c r="B9428" s="37" t="s">
        <v>271</v>
      </c>
      <c r="C9428" s="37" t="n">
        <v>22</v>
      </c>
      <c r="D9428" s="37" t="n">
        <v>21</v>
      </c>
      <c r="E9428" s="37" t="n">
        <v>0</v>
      </c>
      <c r="F9428" s="37" t="n">
        <v>3</v>
      </c>
      <c r="G9428" s="37" t="n">
        <v>2</v>
      </c>
      <c r="H9428" s="37" t="n">
        <v>1</v>
      </c>
      <c r="I9428" s="37" t="n">
        <v>0</v>
      </c>
      <c r="J9428" s="40" t="n">
        <f aca="false">IF(C9428=0,"",D9428/C9428)</f>
        <v>0.954545454545455</v>
      </c>
    </row>
    <row r="9429" customFormat="false" ht="15" hidden="false" customHeight="false" outlineLevel="0" collapsed="false">
      <c r="A9429" s="37" t="s">
        <v>1591</v>
      </c>
      <c r="B9429" s="37" t="s">
        <v>272</v>
      </c>
      <c r="C9429" s="37" t="n">
        <v>22</v>
      </c>
      <c r="D9429" s="37" t="n">
        <v>22</v>
      </c>
      <c r="E9429" s="37" t="n">
        <v>2</v>
      </c>
      <c r="F9429" s="37" t="n">
        <v>0</v>
      </c>
      <c r="G9429" s="37" t="n">
        <v>1</v>
      </c>
      <c r="H9429" s="37" t="n">
        <v>0</v>
      </c>
      <c r="I9429" s="37" t="n">
        <v>1</v>
      </c>
      <c r="J9429" s="40" t="n">
        <f aca="false">IF(C9429=0,"",D9429/C9429)</f>
        <v>1</v>
      </c>
    </row>
    <row r="9430" customFormat="false" ht="15" hidden="false" customHeight="false" outlineLevel="0" collapsed="false">
      <c r="A9430" s="37" t="s">
        <v>1591</v>
      </c>
      <c r="B9430" s="37" t="s">
        <v>273</v>
      </c>
      <c r="C9430" s="37" t="n">
        <v>22</v>
      </c>
      <c r="D9430" s="37" t="n">
        <v>20</v>
      </c>
      <c r="E9430" s="37" t="n">
        <v>2</v>
      </c>
      <c r="F9430" s="37" t="n">
        <v>1</v>
      </c>
      <c r="G9430" s="37" t="n">
        <v>0</v>
      </c>
      <c r="H9430" s="37" t="n">
        <v>0</v>
      </c>
      <c r="I9430" s="37" t="n">
        <v>6</v>
      </c>
      <c r="J9430" s="40" t="n">
        <f aca="false">IF(C9430=0,"",D9430/C9430)</f>
        <v>0.909090909090909</v>
      </c>
    </row>
    <row r="9431" customFormat="false" ht="15" hidden="false" customHeight="false" outlineLevel="0" collapsed="false">
      <c r="A9431" s="37" t="s">
        <v>1591</v>
      </c>
      <c r="B9431" s="37" t="s">
        <v>274</v>
      </c>
      <c r="C9431" s="37" t="n">
        <v>22</v>
      </c>
      <c r="D9431" s="37" t="n">
        <v>20</v>
      </c>
      <c r="E9431" s="37" t="n">
        <v>0</v>
      </c>
      <c r="F9431" s="37" t="n">
        <v>0</v>
      </c>
      <c r="G9431" s="37" t="n">
        <v>1</v>
      </c>
      <c r="H9431" s="37" t="n">
        <v>5</v>
      </c>
      <c r="I9431" s="37" t="n">
        <v>4</v>
      </c>
      <c r="J9431" s="40" t="n">
        <f aca="false">IF(C9431=0,"",D9431/C9431)</f>
        <v>0.909090909090909</v>
      </c>
    </row>
    <row r="9432" customFormat="false" ht="15" hidden="false" customHeight="false" outlineLevel="0" collapsed="false">
      <c r="A9432" s="37" t="s">
        <v>1591</v>
      </c>
      <c r="B9432" s="37" t="s">
        <v>275</v>
      </c>
      <c r="C9432" s="37" t="n">
        <v>22</v>
      </c>
      <c r="D9432" s="37" t="n">
        <v>19</v>
      </c>
      <c r="E9432" s="37" t="n">
        <v>0</v>
      </c>
      <c r="F9432" s="37" t="n">
        <v>1</v>
      </c>
      <c r="G9432" s="37" t="n">
        <v>0</v>
      </c>
      <c r="H9432" s="37" t="n">
        <v>2</v>
      </c>
      <c r="I9432" s="37" t="n">
        <v>5</v>
      </c>
      <c r="J9432" s="40" t="n">
        <f aca="false">IF(C9432=0,"",D9432/C9432)</f>
        <v>0.863636363636364</v>
      </c>
    </row>
    <row r="9433" customFormat="false" ht="15" hidden="false" customHeight="false" outlineLevel="0" collapsed="false">
      <c r="A9433" s="37" t="s">
        <v>1591</v>
      </c>
      <c r="B9433" s="37" t="s">
        <v>276</v>
      </c>
      <c r="C9433" s="37" t="n">
        <v>22</v>
      </c>
      <c r="D9433" s="37" t="n">
        <v>20</v>
      </c>
      <c r="E9433" s="37" t="n">
        <v>0</v>
      </c>
      <c r="F9433" s="37" t="n">
        <v>0</v>
      </c>
      <c r="G9433" s="37" t="n">
        <v>0</v>
      </c>
      <c r="H9433" s="37" t="n">
        <v>1</v>
      </c>
      <c r="I9433" s="37" t="n">
        <v>0</v>
      </c>
      <c r="J9433" s="40" t="n">
        <f aca="false">IF(C9433=0,"",D9433/C9433)</f>
        <v>0.909090909090909</v>
      </c>
    </row>
    <row r="9434" customFormat="false" ht="15" hidden="false" customHeight="false" outlineLevel="0" collapsed="false">
      <c r="A9434" s="37" t="s">
        <v>1591</v>
      </c>
      <c r="B9434" s="37" t="s">
        <v>277</v>
      </c>
      <c r="C9434" s="37" t="n">
        <v>22</v>
      </c>
      <c r="D9434" s="37" t="n">
        <v>18</v>
      </c>
      <c r="E9434" s="37" t="n">
        <v>1</v>
      </c>
      <c r="F9434" s="37" t="n">
        <v>1</v>
      </c>
      <c r="G9434" s="37" t="n">
        <v>1</v>
      </c>
      <c r="H9434" s="37" t="n">
        <v>1</v>
      </c>
      <c r="I9434" s="37" t="n">
        <v>6</v>
      </c>
      <c r="J9434" s="40" t="n">
        <f aca="false">IF(C9434=0,"",D9434/C9434)</f>
        <v>0.818181818181818</v>
      </c>
    </row>
    <row r="9435" customFormat="false" ht="15" hidden="false" customHeight="false" outlineLevel="0" collapsed="false">
      <c r="A9435" s="37" t="s">
        <v>1591</v>
      </c>
      <c r="B9435" s="37" t="s">
        <v>278</v>
      </c>
      <c r="C9435" s="37" t="n">
        <v>22</v>
      </c>
      <c r="D9435" s="37" t="n">
        <v>20</v>
      </c>
      <c r="E9435" s="37" t="n">
        <v>0</v>
      </c>
      <c r="F9435" s="37" t="n">
        <v>0</v>
      </c>
      <c r="G9435" s="37" t="n">
        <v>0</v>
      </c>
      <c r="H9435" s="37" t="n">
        <v>0</v>
      </c>
      <c r="I9435" s="37" t="n">
        <v>5</v>
      </c>
      <c r="J9435" s="40" t="n">
        <f aca="false">IF(C9435=0,"",D9435/C9435)</f>
        <v>0.909090909090909</v>
      </c>
    </row>
    <row r="9436" customFormat="false" ht="15" hidden="false" customHeight="false" outlineLevel="0" collapsed="false">
      <c r="A9436" s="37" t="s">
        <v>1591</v>
      </c>
      <c r="B9436" s="37" t="s">
        <v>279</v>
      </c>
      <c r="C9436" s="37" t="n">
        <v>22</v>
      </c>
      <c r="D9436" s="37" t="n">
        <v>22</v>
      </c>
      <c r="E9436" s="37" t="n">
        <v>2</v>
      </c>
      <c r="F9436" s="37" t="n">
        <v>0</v>
      </c>
      <c r="G9436" s="37" t="n">
        <v>0</v>
      </c>
      <c r="H9436" s="37" t="n">
        <v>0</v>
      </c>
      <c r="I9436" s="37" t="n">
        <v>2</v>
      </c>
      <c r="J9436" s="40" t="n">
        <f aca="false">IF(C9436=0,"",D9436/C9436)</f>
        <v>1</v>
      </c>
    </row>
    <row r="9437" customFormat="false" ht="15" hidden="false" customHeight="false" outlineLevel="0" collapsed="false">
      <c r="A9437" s="37" t="s">
        <v>1591</v>
      </c>
      <c r="B9437" s="37" t="s">
        <v>280</v>
      </c>
      <c r="C9437" s="37" t="n">
        <v>22</v>
      </c>
      <c r="D9437" s="37" t="n">
        <v>20</v>
      </c>
      <c r="E9437" s="37" t="n">
        <v>0</v>
      </c>
      <c r="F9437" s="37" t="n">
        <v>0</v>
      </c>
      <c r="G9437" s="37" t="n">
        <v>0</v>
      </c>
      <c r="H9437" s="37" t="n">
        <v>3</v>
      </c>
      <c r="I9437" s="37" t="n">
        <v>0</v>
      </c>
      <c r="J9437" s="40" t="n">
        <f aca="false">IF(C9437=0,"",D9437/C9437)</f>
        <v>0.909090909090909</v>
      </c>
    </row>
    <row r="9438" customFormat="false" ht="15" hidden="false" customHeight="false" outlineLevel="0" collapsed="false">
      <c r="A9438" s="37" t="s">
        <v>1591</v>
      </c>
      <c r="B9438" s="37" t="s">
        <v>281</v>
      </c>
      <c r="C9438" s="37" t="n">
        <v>22</v>
      </c>
      <c r="D9438" s="37" t="n">
        <v>20</v>
      </c>
      <c r="E9438" s="37" t="n">
        <v>1</v>
      </c>
      <c r="F9438" s="37" t="n">
        <v>2</v>
      </c>
      <c r="G9438" s="37" t="n">
        <v>0</v>
      </c>
      <c r="H9438" s="37" t="n">
        <v>4</v>
      </c>
      <c r="I9438" s="37" t="n">
        <v>0</v>
      </c>
      <c r="J9438" s="40" t="n">
        <f aca="false">IF(C9438=0,"",D9438/C9438)</f>
        <v>0.909090909090909</v>
      </c>
    </row>
    <row r="9439" customFormat="false" ht="15" hidden="false" customHeight="false" outlineLevel="0" collapsed="false">
      <c r="A9439" s="37" t="s">
        <v>1592</v>
      </c>
      <c r="B9439" s="37" t="s">
        <v>270</v>
      </c>
      <c r="C9439" s="37" t="n">
        <v>22</v>
      </c>
      <c r="D9439" s="37" t="n">
        <v>21</v>
      </c>
      <c r="E9439" s="37" t="n">
        <v>1</v>
      </c>
      <c r="F9439" s="37" t="n">
        <v>1</v>
      </c>
      <c r="G9439" s="37" t="n">
        <v>0</v>
      </c>
      <c r="H9439" s="37" t="n">
        <v>1</v>
      </c>
      <c r="I9439" s="37" t="n">
        <v>2</v>
      </c>
      <c r="J9439" s="40" t="n">
        <f aca="false">IF(C9439=0,"",D9439/C9439)</f>
        <v>0.954545454545455</v>
      </c>
    </row>
    <row r="9440" customFormat="false" ht="15" hidden="false" customHeight="false" outlineLevel="0" collapsed="false">
      <c r="A9440" s="37" t="s">
        <v>1592</v>
      </c>
      <c r="B9440" s="37" t="s">
        <v>271</v>
      </c>
      <c r="C9440" s="37" t="n">
        <v>22</v>
      </c>
      <c r="D9440" s="37" t="n">
        <v>22</v>
      </c>
      <c r="E9440" s="37" t="n">
        <v>0</v>
      </c>
      <c r="F9440" s="37" t="n">
        <v>2</v>
      </c>
      <c r="G9440" s="37" t="n">
        <v>1</v>
      </c>
      <c r="H9440" s="37" t="n">
        <v>3</v>
      </c>
      <c r="I9440" s="37" t="n">
        <v>4</v>
      </c>
      <c r="J9440" s="40" t="n">
        <f aca="false">IF(C9440=0,"",D9440/C9440)</f>
        <v>1</v>
      </c>
    </row>
    <row r="9441" customFormat="false" ht="15" hidden="false" customHeight="false" outlineLevel="0" collapsed="false">
      <c r="A9441" s="37" t="s">
        <v>1592</v>
      </c>
      <c r="B9441" s="37" t="s">
        <v>272</v>
      </c>
      <c r="C9441" s="37" t="n">
        <v>22</v>
      </c>
      <c r="D9441" s="37" t="n">
        <v>21</v>
      </c>
      <c r="E9441" s="37" t="n">
        <v>0</v>
      </c>
      <c r="F9441" s="37" t="n">
        <v>0</v>
      </c>
      <c r="G9441" s="37" t="n">
        <v>0</v>
      </c>
      <c r="H9441" s="37" t="n">
        <v>1</v>
      </c>
      <c r="I9441" s="37" t="n">
        <v>6</v>
      </c>
      <c r="J9441" s="40" t="n">
        <f aca="false">IF(C9441=0,"",D9441/C9441)</f>
        <v>0.954545454545455</v>
      </c>
    </row>
    <row r="9442" customFormat="false" ht="15" hidden="false" customHeight="false" outlineLevel="0" collapsed="false">
      <c r="A9442" s="37" t="s">
        <v>1592</v>
      </c>
      <c r="B9442" s="37" t="s">
        <v>273</v>
      </c>
      <c r="C9442" s="37" t="n">
        <v>22</v>
      </c>
      <c r="D9442" s="37" t="n">
        <v>21</v>
      </c>
      <c r="E9442" s="37" t="n">
        <v>2</v>
      </c>
      <c r="F9442" s="37" t="n">
        <v>1</v>
      </c>
      <c r="G9442" s="37" t="n">
        <v>0</v>
      </c>
      <c r="H9442" s="37" t="n">
        <v>0</v>
      </c>
      <c r="I9442" s="37" t="n">
        <v>0</v>
      </c>
      <c r="J9442" s="40" t="n">
        <f aca="false">IF(C9442=0,"",D9442/C9442)</f>
        <v>0.954545454545455</v>
      </c>
    </row>
    <row r="9443" customFormat="false" ht="15" hidden="false" customHeight="false" outlineLevel="0" collapsed="false">
      <c r="A9443" s="37" t="s">
        <v>1592</v>
      </c>
      <c r="B9443" s="37" t="s">
        <v>274</v>
      </c>
      <c r="C9443" s="37" t="n">
        <v>22</v>
      </c>
      <c r="D9443" s="37" t="n">
        <v>19</v>
      </c>
      <c r="E9443" s="37" t="n">
        <v>0</v>
      </c>
      <c r="F9443" s="37" t="n">
        <v>0</v>
      </c>
      <c r="G9443" s="37" t="n">
        <v>0</v>
      </c>
      <c r="H9443" s="37" t="n">
        <v>1</v>
      </c>
      <c r="I9443" s="37" t="n">
        <v>1</v>
      </c>
      <c r="J9443" s="40" t="n">
        <f aca="false">IF(C9443=0,"",D9443/C9443)</f>
        <v>0.863636363636364</v>
      </c>
    </row>
    <row r="9444" customFormat="false" ht="15" hidden="false" customHeight="false" outlineLevel="0" collapsed="false">
      <c r="A9444" s="37" t="s">
        <v>1592</v>
      </c>
      <c r="B9444" s="37" t="s">
        <v>275</v>
      </c>
      <c r="C9444" s="37" t="n">
        <v>22</v>
      </c>
      <c r="D9444" s="37" t="n">
        <v>20</v>
      </c>
      <c r="E9444" s="37" t="n">
        <v>0</v>
      </c>
      <c r="F9444" s="37" t="n">
        <v>2</v>
      </c>
      <c r="G9444" s="37" t="n">
        <v>1</v>
      </c>
      <c r="H9444" s="37" t="n">
        <v>2</v>
      </c>
      <c r="I9444" s="37" t="n">
        <v>1</v>
      </c>
      <c r="J9444" s="40" t="n">
        <f aca="false">IF(C9444=0,"",D9444/C9444)</f>
        <v>0.909090909090909</v>
      </c>
    </row>
    <row r="9445" customFormat="false" ht="15" hidden="false" customHeight="false" outlineLevel="0" collapsed="false">
      <c r="A9445" s="37" t="s">
        <v>1592</v>
      </c>
      <c r="B9445" s="37" t="s">
        <v>276</v>
      </c>
      <c r="C9445" s="37" t="n">
        <v>22</v>
      </c>
      <c r="D9445" s="37" t="n">
        <v>20</v>
      </c>
      <c r="E9445" s="37" t="n">
        <v>1</v>
      </c>
      <c r="F9445" s="37" t="n">
        <v>0</v>
      </c>
      <c r="G9445" s="37" t="n">
        <v>0</v>
      </c>
      <c r="H9445" s="37" t="n">
        <v>2</v>
      </c>
      <c r="I9445" s="37" t="n">
        <v>0</v>
      </c>
      <c r="J9445" s="40" t="n">
        <f aca="false">IF(C9445=0,"",D9445/C9445)</f>
        <v>0.909090909090909</v>
      </c>
    </row>
    <row r="9446" customFormat="false" ht="15" hidden="false" customHeight="false" outlineLevel="0" collapsed="false">
      <c r="A9446" s="37" t="s">
        <v>1592</v>
      </c>
      <c r="B9446" s="37" t="s">
        <v>277</v>
      </c>
      <c r="C9446" s="37" t="n">
        <v>22</v>
      </c>
      <c r="D9446" s="37" t="n">
        <v>18</v>
      </c>
      <c r="E9446" s="37" t="n">
        <v>0</v>
      </c>
      <c r="F9446" s="37" t="n">
        <v>1</v>
      </c>
      <c r="G9446" s="37" t="n">
        <v>0</v>
      </c>
      <c r="H9446" s="37" t="n">
        <v>2</v>
      </c>
      <c r="I9446" s="37" t="n">
        <v>3</v>
      </c>
      <c r="J9446" s="40" t="n">
        <f aca="false">IF(C9446=0,"",D9446/C9446)</f>
        <v>0.818181818181818</v>
      </c>
    </row>
    <row r="9447" customFormat="false" ht="15" hidden="false" customHeight="false" outlineLevel="0" collapsed="false">
      <c r="A9447" s="37" t="s">
        <v>1592</v>
      </c>
      <c r="B9447" s="37" t="s">
        <v>278</v>
      </c>
      <c r="C9447" s="37" t="n">
        <v>22</v>
      </c>
      <c r="D9447" s="37" t="n">
        <v>21</v>
      </c>
      <c r="E9447" s="37" t="n">
        <v>0</v>
      </c>
      <c r="F9447" s="37" t="n">
        <v>0</v>
      </c>
      <c r="G9447" s="37" t="n">
        <v>1</v>
      </c>
      <c r="H9447" s="37" t="n">
        <v>2</v>
      </c>
      <c r="I9447" s="37" t="n">
        <v>0</v>
      </c>
      <c r="J9447" s="40" t="n">
        <f aca="false">IF(C9447=0,"",D9447/C9447)</f>
        <v>0.954545454545455</v>
      </c>
    </row>
    <row r="9448" customFormat="false" ht="15" hidden="false" customHeight="false" outlineLevel="0" collapsed="false">
      <c r="A9448" s="37" t="s">
        <v>1592</v>
      </c>
      <c r="B9448" s="37" t="s">
        <v>279</v>
      </c>
      <c r="C9448" s="37" t="n">
        <v>22</v>
      </c>
      <c r="D9448" s="37" t="n">
        <v>22</v>
      </c>
      <c r="E9448" s="37" t="n">
        <v>0</v>
      </c>
      <c r="F9448" s="37" t="n">
        <v>0</v>
      </c>
      <c r="G9448" s="37" t="n">
        <v>0</v>
      </c>
      <c r="H9448" s="37" t="n">
        <v>3</v>
      </c>
      <c r="I9448" s="37" t="n">
        <v>0</v>
      </c>
      <c r="J9448" s="40" t="n">
        <f aca="false">IF(C9448=0,"",D9448/C9448)</f>
        <v>1</v>
      </c>
    </row>
    <row r="9449" customFormat="false" ht="15" hidden="false" customHeight="false" outlineLevel="0" collapsed="false">
      <c r="A9449" s="37" t="s">
        <v>1592</v>
      </c>
      <c r="B9449" s="37" t="s">
        <v>280</v>
      </c>
      <c r="C9449" s="37" t="n">
        <v>22</v>
      </c>
      <c r="D9449" s="37" t="n">
        <v>20</v>
      </c>
      <c r="E9449" s="37" t="n">
        <v>0</v>
      </c>
      <c r="F9449" s="37" t="n">
        <v>0</v>
      </c>
      <c r="G9449" s="37" t="n">
        <v>0</v>
      </c>
      <c r="H9449" s="37" t="n">
        <v>0</v>
      </c>
      <c r="I9449" s="37" t="n">
        <v>0</v>
      </c>
      <c r="J9449" s="40" t="n">
        <f aca="false">IF(C9449=0,"",D9449/C9449)</f>
        <v>0.909090909090909</v>
      </c>
    </row>
    <row r="9450" customFormat="false" ht="15" hidden="false" customHeight="false" outlineLevel="0" collapsed="false">
      <c r="A9450" s="37" t="s">
        <v>1592</v>
      </c>
      <c r="B9450" s="37" t="s">
        <v>281</v>
      </c>
      <c r="C9450" s="37" t="n">
        <v>22</v>
      </c>
      <c r="D9450" s="37" t="n">
        <v>22</v>
      </c>
      <c r="E9450" s="37" t="n">
        <v>0</v>
      </c>
      <c r="F9450" s="37" t="n">
        <v>1</v>
      </c>
      <c r="G9450" s="37" t="n">
        <v>0</v>
      </c>
      <c r="H9450" s="37" t="n">
        <v>3</v>
      </c>
      <c r="I9450" s="37" t="n">
        <v>0</v>
      </c>
      <c r="J9450" s="40" t="n">
        <f aca="false">IF(C9450=0,"",D9450/C9450)</f>
        <v>1</v>
      </c>
    </row>
    <row r="9451" customFormat="false" ht="15" hidden="false" customHeight="false" outlineLevel="0" collapsed="false">
      <c r="A9451" s="37" t="s">
        <v>1593</v>
      </c>
      <c r="B9451" s="37" t="s">
        <v>270</v>
      </c>
      <c r="C9451" s="37" t="n">
        <v>22</v>
      </c>
      <c r="D9451" s="37" t="n">
        <v>21</v>
      </c>
      <c r="E9451" s="37" t="n">
        <v>0</v>
      </c>
      <c r="F9451" s="37" t="n">
        <v>0</v>
      </c>
      <c r="G9451" s="37" t="n">
        <v>0</v>
      </c>
      <c r="H9451" s="37" t="n">
        <v>2</v>
      </c>
      <c r="I9451" s="37" t="n">
        <v>1</v>
      </c>
      <c r="J9451" s="40" t="n">
        <f aca="false">IF(C9451=0,"",D9451/C9451)</f>
        <v>0.954545454545455</v>
      </c>
    </row>
    <row r="9452" customFormat="false" ht="15" hidden="false" customHeight="false" outlineLevel="0" collapsed="false">
      <c r="A9452" s="37" t="s">
        <v>1593</v>
      </c>
      <c r="B9452" s="37" t="s">
        <v>271</v>
      </c>
      <c r="C9452" s="37" t="n">
        <v>22</v>
      </c>
      <c r="D9452" s="37" t="n">
        <v>22</v>
      </c>
      <c r="E9452" s="37" t="n">
        <v>1</v>
      </c>
      <c r="F9452" s="37" t="n">
        <v>2</v>
      </c>
      <c r="G9452" s="37" t="n">
        <v>0</v>
      </c>
      <c r="H9452" s="37" t="n">
        <v>1</v>
      </c>
      <c r="I9452" s="37" t="n">
        <v>0</v>
      </c>
      <c r="J9452" s="40" t="n">
        <f aca="false">IF(C9452=0,"",D9452/C9452)</f>
        <v>1</v>
      </c>
    </row>
    <row r="9453" customFormat="false" ht="15" hidden="false" customHeight="false" outlineLevel="0" collapsed="false">
      <c r="A9453" s="37" t="s">
        <v>1593</v>
      </c>
      <c r="B9453" s="37" t="s">
        <v>272</v>
      </c>
      <c r="C9453" s="37" t="n">
        <v>22</v>
      </c>
      <c r="D9453" s="37" t="n">
        <v>21</v>
      </c>
      <c r="E9453" s="37" t="n">
        <v>1</v>
      </c>
      <c r="F9453" s="37" t="n">
        <v>1</v>
      </c>
      <c r="G9453" s="37" t="n">
        <v>0</v>
      </c>
      <c r="H9453" s="37" t="n">
        <v>1</v>
      </c>
      <c r="I9453" s="37" t="n">
        <v>1</v>
      </c>
      <c r="J9453" s="40" t="n">
        <f aca="false">IF(C9453=0,"",D9453/C9453)</f>
        <v>0.954545454545455</v>
      </c>
    </row>
    <row r="9454" customFormat="false" ht="15" hidden="false" customHeight="false" outlineLevel="0" collapsed="false">
      <c r="A9454" s="37" t="s">
        <v>1593</v>
      </c>
      <c r="B9454" s="37" t="s">
        <v>273</v>
      </c>
      <c r="C9454" s="37" t="n">
        <v>22</v>
      </c>
      <c r="D9454" s="37" t="n">
        <v>19</v>
      </c>
      <c r="E9454" s="37" t="n">
        <v>1</v>
      </c>
      <c r="F9454" s="37" t="n">
        <v>0</v>
      </c>
      <c r="G9454" s="37" t="n">
        <v>0</v>
      </c>
      <c r="H9454" s="37" t="n">
        <v>3</v>
      </c>
      <c r="I9454" s="37" t="n">
        <v>5</v>
      </c>
      <c r="J9454" s="40" t="n">
        <f aca="false">IF(C9454=0,"",D9454/C9454)</f>
        <v>0.863636363636364</v>
      </c>
    </row>
    <row r="9455" customFormat="false" ht="15" hidden="false" customHeight="false" outlineLevel="0" collapsed="false">
      <c r="A9455" s="37" t="s">
        <v>1593</v>
      </c>
      <c r="B9455" s="37" t="s">
        <v>274</v>
      </c>
      <c r="C9455" s="37" t="n">
        <v>22</v>
      </c>
      <c r="D9455" s="37" t="n">
        <v>22</v>
      </c>
      <c r="E9455" s="37" t="n">
        <v>2</v>
      </c>
      <c r="F9455" s="37" t="n">
        <v>0</v>
      </c>
      <c r="G9455" s="37" t="n">
        <v>0</v>
      </c>
      <c r="H9455" s="37" t="n">
        <v>3</v>
      </c>
      <c r="I9455" s="37" t="n">
        <v>2</v>
      </c>
      <c r="J9455" s="40" t="n">
        <f aca="false">IF(C9455=0,"",D9455/C9455)</f>
        <v>1</v>
      </c>
    </row>
    <row r="9456" customFormat="false" ht="15" hidden="false" customHeight="false" outlineLevel="0" collapsed="false">
      <c r="A9456" s="37" t="s">
        <v>1593</v>
      </c>
      <c r="B9456" s="37" t="s">
        <v>275</v>
      </c>
      <c r="C9456" s="37" t="n">
        <v>22</v>
      </c>
      <c r="D9456" s="37" t="n">
        <v>22</v>
      </c>
      <c r="E9456" s="37" t="n">
        <v>0</v>
      </c>
      <c r="F9456" s="37" t="n">
        <v>0</v>
      </c>
      <c r="G9456" s="37" t="n">
        <v>0</v>
      </c>
      <c r="H9456" s="37" t="n">
        <v>3</v>
      </c>
      <c r="I9456" s="37" t="n">
        <v>1</v>
      </c>
      <c r="J9456" s="40" t="n">
        <f aca="false">IF(C9456=0,"",D9456/C9456)</f>
        <v>1</v>
      </c>
    </row>
    <row r="9457" customFormat="false" ht="15" hidden="false" customHeight="false" outlineLevel="0" collapsed="false">
      <c r="A9457" s="37" t="s">
        <v>1593</v>
      </c>
      <c r="B9457" s="37" t="s">
        <v>276</v>
      </c>
      <c r="C9457" s="37" t="n">
        <v>22</v>
      </c>
      <c r="D9457" s="37" t="n">
        <v>21</v>
      </c>
      <c r="E9457" s="37" t="n">
        <v>0</v>
      </c>
      <c r="F9457" s="37" t="n">
        <v>1</v>
      </c>
      <c r="G9457" s="37" t="n">
        <v>0</v>
      </c>
      <c r="H9457" s="37" t="n">
        <v>1</v>
      </c>
      <c r="I9457" s="37" t="n">
        <v>1</v>
      </c>
      <c r="J9457" s="40" t="n">
        <f aca="false">IF(C9457=0,"",D9457/C9457)</f>
        <v>0.954545454545455</v>
      </c>
    </row>
    <row r="9458" customFormat="false" ht="15" hidden="false" customHeight="false" outlineLevel="0" collapsed="false">
      <c r="A9458" s="37" t="s">
        <v>1593</v>
      </c>
      <c r="B9458" s="37" t="s">
        <v>277</v>
      </c>
      <c r="C9458" s="37" t="n">
        <v>22</v>
      </c>
      <c r="D9458" s="37" t="n">
        <v>21</v>
      </c>
      <c r="E9458" s="37" t="n">
        <v>0</v>
      </c>
      <c r="F9458" s="37" t="n">
        <v>1</v>
      </c>
      <c r="G9458" s="37" t="n">
        <v>0</v>
      </c>
      <c r="H9458" s="37" t="n">
        <v>0</v>
      </c>
      <c r="I9458" s="37" t="n">
        <v>5</v>
      </c>
      <c r="J9458" s="40" t="n">
        <f aca="false">IF(C9458=0,"",D9458/C9458)</f>
        <v>0.954545454545455</v>
      </c>
    </row>
    <row r="9459" customFormat="false" ht="15" hidden="false" customHeight="false" outlineLevel="0" collapsed="false">
      <c r="A9459" s="37" t="s">
        <v>1593</v>
      </c>
      <c r="B9459" s="37" t="s">
        <v>278</v>
      </c>
      <c r="C9459" s="37" t="n">
        <v>22</v>
      </c>
      <c r="D9459" s="37" t="n">
        <v>19</v>
      </c>
      <c r="E9459" s="37" t="n">
        <v>1</v>
      </c>
      <c r="F9459" s="37" t="n">
        <v>0</v>
      </c>
      <c r="G9459" s="37" t="n">
        <v>1</v>
      </c>
      <c r="H9459" s="37" t="n">
        <v>3</v>
      </c>
      <c r="I9459" s="37" t="n">
        <v>1</v>
      </c>
      <c r="J9459" s="40" t="n">
        <f aca="false">IF(C9459=0,"",D9459/C9459)</f>
        <v>0.863636363636364</v>
      </c>
    </row>
    <row r="9460" customFormat="false" ht="15" hidden="false" customHeight="false" outlineLevel="0" collapsed="false">
      <c r="A9460" s="37" t="s">
        <v>1593</v>
      </c>
      <c r="B9460" s="37" t="s">
        <v>279</v>
      </c>
      <c r="C9460" s="37" t="n">
        <v>22</v>
      </c>
      <c r="D9460" s="37" t="n">
        <v>21</v>
      </c>
      <c r="E9460" s="37" t="n">
        <v>1</v>
      </c>
      <c r="F9460" s="37" t="n">
        <v>1</v>
      </c>
      <c r="G9460" s="37" t="n">
        <v>0</v>
      </c>
      <c r="H9460" s="37" t="n">
        <v>1</v>
      </c>
      <c r="I9460" s="37" t="n">
        <v>6</v>
      </c>
      <c r="J9460" s="40" t="n">
        <f aca="false">IF(C9460=0,"",D9460/C9460)</f>
        <v>0.954545454545455</v>
      </c>
    </row>
    <row r="9461" customFormat="false" ht="15" hidden="false" customHeight="false" outlineLevel="0" collapsed="false">
      <c r="A9461" s="37" t="s">
        <v>1593</v>
      </c>
      <c r="B9461" s="37" t="s">
        <v>280</v>
      </c>
      <c r="C9461" s="37" t="n">
        <v>22</v>
      </c>
      <c r="D9461" s="37" t="n">
        <v>20</v>
      </c>
      <c r="E9461" s="37" t="n">
        <v>0</v>
      </c>
      <c r="F9461" s="37" t="n">
        <v>0</v>
      </c>
      <c r="G9461" s="37" t="n">
        <v>0</v>
      </c>
      <c r="H9461" s="37" t="n">
        <v>3</v>
      </c>
      <c r="I9461" s="37" t="n">
        <v>3</v>
      </c>
      <c r="J9461" s="40" t="n">
        <f aca="false">IF(C9461=0,"",D9461/C9461)</f>
        <v>0.909090909090909</v>
      </c>
    </row>
    <row r="9462" customFormat="false" ht="15" hidden="false" customHeight="false" outlineLevel="0" collapsed="false">
      <c r="A9462" s="37" t="s">
        <v>1593</v>
      </c>
      <c r="B9462" s="37" t="s">
        <v>281</v>
      </c>
      <c r="C9462" s="37" t="n">
        <v>22</v>
      </c>
      <c r="D9462" s="37" t="n">
        <v>22</v>
      </c>
      <c r="E9462" s="37" t="n">
        <v>1</v>
      </c>
      <c r="F9462" s="37" t="n">
        <v>1</v>
      </c>
      <c r="G9462" s="37" t="n">
        <v>0</v>
      </c>
      <c r="H9462" s="37" t="n">
        <v>1</v>
      </c>
      <c r="I9462" s="37" t="n">
        <v>7</v>
      </c>
      <c r="J9462" s="40" t="n">
        <f aca="false">IF(C9462=0,"",D9462/C9462)</f>
        <v>1</v>
      </c>
    </row>
    <row r="9463" customFormat="false" ht="15" hidden="false" customHeight="false" outlineLevel="0" collapsed="false">
      <c r="A9463" s="37" t="s">
        <v>749</v>
      </c>
      <c r="B9463" s="37" t="s">
        <v>270</v>
      </c>
      <c r="C9463" s="37" t="n">
        <v>22</v>
      </c>
      <c r="D9463" s="37" t="n">
        <v>18</v>
      </c>
      <c r="E9463" s="37" t="n">
        <v>2</v>
      </c>
      <c r="F9463" s="37" t="n">
        <v>1</v>
      </c>
      <c r="G9463" s="37" t="n">
        <v>0</v>
      </c>
      <c r="H9463" s="37" t="n">
        <v>2</v>
      </c>
      <c r="I9463" s="37" t="n">
        <v>1</v>
      </c>
      <c r="J9463" s="40" t="n">
        <f aca="false">IF(C9463=0,"",D9463/C9463)</f>
        <v>0.818181818181818</v>
      </c>
    </row>
    <row r="9464" customFormat="false" ht="15" hidden="false" customHeight="false" outlineLevel="0" collapsed="false">
      <c r="A9464" s="37" t="s">
        <v>749</v>
      </c>
      <c r="B9464" s="37" t="s">
        <v>271</v>
      </c>
      <c r="C9464" s="37" t="n">
        <v>22</v>
      </c>
      <c r="D9464" s="37" t="n">
        <v>17</v>
      </c>
      <c r="E9464" s="37" t="n">
        <v>1</v>
      </c>
      <c r="F9464" s="37" t="n">
        <v>0</v>
      </c>
      <c r="G9464" s="37" t="n">
        <v>1</v>
      </c>
      <c r="H9464" s="37" t="n">
        <v>0</v>
      </c>
      <c r="I9464" s="37" t="n">
        <v>3</v>
      </c>
      <c r="J9464" s="40" t="n">
        <f aca="false">IF(C9464=0,"",D9464/C9464)</f>
        <v>0.772727272727273</v>
      </c>
    </row>
    <row r="9465" customFormat="false" ht="15" hidden="false" customHeight="false" outlineLevel="0" collapsed="false">
      <c r="A9465" s="37" t="s">
        <v>749</v>
      </c>
      <c r="B9465" s="37" t="s">
        <v>272</v>
      </c>
      <c r="C9465" s="37" t="n">
        <v>22</v>
      </c>
      <c r="D9465" s="37" t="n">
        <v>21</v>
      </c>
      <c r="E9465" s="37" t="n">
        <v>1</v>
      </c>
      <c r="F9465" s="37" t="n">
        <v>2</v>
      </c>
      <c r="G9465" s="37" t="n">
        <v>0</v>
      </c>
      <c r="H9465" s="37" t="n">
        <v>2</v>
      </c>
      <c r="I9465" s="37" t="n">
        <v>3</v>
      </c>
      <c r="J9465" s="40" t="n">
        <f aca="false">IF(C9465=0,"",D9465/C9465)</f>
        <v>0.954545454545455</v>
      </c>
    </row>
    <row r="9466" customFormat="false" ht="15" hidden="false" customHeight="false" outlineLevel="0" collapsed="false">
      <c r="A9466" s="37" t="s">
        <v>749</v>
      </c>
      <c r="B9466" s="37" t="s">
        <v>273</v>
      </c>
      <c r="C9466" s="37" t="n">
        <v>22</v>
      </c>
      <c r="D9466" s="37" t="n">
        <v>20</v>
      </c>
      <c r="E9466" s="37" t="n">
        <v>1</v>
      </c>
      <c r="F9466" s="37" t="n">
        <v>1</v>
      </c>
      <c r="G9466" s="37" t="n">
        <v>2</v>
      </c>
      <c r="H9466" s="37" t="n">
        <v>1</v>
      </c>
      <c r="I9466" s="37" t="n">
        <v>1</v>
      </c>
      <c r="J9466" s="40" t="n">
        <f aca="false">IF(C9466=0,"",D9466/C9466)</f>
        <v>0.909090909090909</v>
      </c>
    </row>
    <row r="9467" customFormat="false" ht="15" hidden="false" customHeight="false" outlineLevel="0" collapsed="false">
      <c r="A9467" s="37" t="s">
        <v>749</v>
      </c>
      <c r="B9467" s="37" t="s">
        <v>274</v>
      </c>
      <c r="C9467" s="37" t="n">
        <v>22</v>
      </c>
      <c r="D9467" s="37" t="n">
        <v>21</v>
      </c>
      <c r="E9467" s="37" t="n">
        <v>0</v>
      </c>
      <c r="F9467" s="37" t="n">
        <v>0</v>
      </c>
      <c r="G9467" s="37" t="n">
        <v>0</v>
      </c>
      <c r="H9467" s="37" t="n">
        <v>1</v>
      </c>
      <c r="I9467" s="37" t="n">
        <v>1</v>
      </c>
      <c r="J9467" s="40" t="n">
        <f aca="false">IF(C9467=0,"",D9467/C9467)</f>
        <v>0.954545454545455</v>
      </c>
    </row>
    <row r="9468" customFormat="false" ht="15" hidden="false" customHeight="false" outlineLevel="0" collapsed="false">
      <c r="A9468" s="37" t="s">
        <v>749</v>
      </c>
      <c r="B9468" s="37" t="s">
        <v>275</v>
      </c>
      <c r="C9468" s="37" t="n">
        <v>22</v>
      </c>
      <c r="D9468" s="37" t="n">
        <v>20</v>
      </c>
      <c r="E9468" s="37" t="n">
        <v>2</v>
      </c>
      <c r="F9468" s="37" t="n">
        <v>0</v>
      </c>
      <c r="G9468" s="37" t="n">
        <v>1</v>
      </c>
      <c r="H9468" s="37" t="n">
        <v>1</v>
      </c>
      <c r="I9468" s="37" t="n">
        <v>0</v>
      </c>
      <c r="J9468" s="40" t="n">
        <f aca="false">IF(C9468=0,"",D9468/C9468)</f>
        <v>0.909090909090909</v>
      </c>
    </row>
    <row r="9469" customFormat="false" ht="15" hidden="false" customHeight="false" outlineLevel="0" collapsed="false">
      <c r="A9469" s="37" t="s">
        <v>749</v>
      </c>
      <c r="B9469" s="37" t="s">
        <v>276</v>
      </c>
      <c r="C9469" s="37" t="n">
        <v>22</v>
      </c>
      <c r="D9469" s="37" t="n">
        <v>21</v>
      </c>
      <c r="E9469" s="37" t="n">
        <v>0</v>
      </c>
      <c r="F9469" s="37" t="n">
        <v>0</v>
      </c>
      <c r="G9469" s="37" t="n">
        <v>1</v>
      </c>
      <c r="H9469" s="37" t="n">
        <v>1</v>
      </c>
      <c r="I9469" s="37" t="n">
        <v>0</v>
      </c>
      <c r="J9469" s="40" t="n">
        <f aca="false">IF(C9469=0,"",D9469/C9469)</f>
        <v>0.954545454545455</v>
      </c>
    </row>
    <row r="9470" customFormat="false" ht="15" hidden="false" customHeight="false" outlineLevel="0" collapsed="false">
      <c r="A9470" s="37" t="s">
        <v>749</v>
      </c>
      <c r="B9470" s="37" t="s">
        <v>277</v>
      </c>
      <c r="C9470" s="37" t="n">
        <v>22</v>
      </c>
      <c r="D9470" s="37" t="n">
        <v>18</v>
      </c>
      <c r="E9470" s="37" t="n">
        <v>1</v>
      </c>
      <c r="F9470" s="37" t="n">
        <v>1</v>
      </c>
      <c r="G9470" s="37" t="n">
        <v>0</v>
      </c>
      <c r="H9470" s="37" t="n">
        <v>1</v>
      </c>
      <c r="I9470" s="37" t="n">
        <v>1</v>
      </c>
      <c r="J9470" s="40" t="n">
        <f aca="false">IF(C9470=0,"",D9470/C9470)</f>
        <v>0.818181818181818</v>
      </c>
    </row>
    <row r="9471" customFormat="false" ht="15" hidden="false" customHeight="false" outlineLevel="0" collapsed="false">
      <c r="A9471" s="37" t="s">
        <v>749</v>
      </c>
      <c r="B9471" s="37" t="s">
        <v>278</v>
      </c>
      <c r="C9471" s="37" t="n">
        <v>22</v>
      </c>
      <c r="D9471" s="37" t="n">
        <v>21</v>
      </c>
      <c r="E9471" s="37" t="n">
        <v>1</v>
      </c>
      <c r="F9471" s="37" t="n">
        <v>0</v>
      </c>
      <c r="G9471" s="37" t="n">
        <v>0</v>
      </c>
      <c r="H9471" s="37" t="n">
        <v>0</v>
      </c>
      <c r="I9471" s="37" t="n">
        <v>3</v>
      </c>
      <c r="J9471" s="40" t="n">
        <f aca="false">IF(C9471=0,"",D9471/C9471)</f>
        <v>0.954545454545455</v>
      </c>
    </row>
    <row r="9472" customFormat="false" ht="15" hidden="false" customHeight="false" outlineLevel="0" collapsed="false">
      <c r="A9472" s="37" t="s">
        <v>749</v>
      </c>
      <c r="B9472" s="37" t="s">
        <v>279</v>
      </c>
      <c r="C9472" s="37" t="n">
        <v>22</v>
      </c>
      <c r="D9472" s="37" t="n">
        <v>22</v>
      </c>
      <c r="E9472" s="37" t="n">
        <v>0</v>
      </c>
      <c r="F9472" s="37" t="n">
        <v>1</v>
      </c>
      <c r="G9472" s="37" t="n">
        <v>1</v>
      </c>
      <c r="H9472" s="37" t="n">
        <v>4</v>
      </c>
      <c r="I9472" s="37" t="n">
        <v>0</v>
      </c>
      <c r="J9472" s="40" t="n">
        <f aca="false">IF(C9472=0,"",D9472/C9472)</f>
        <v>1</v>
      </c>
    </row>
    <row r="9473" customFormat="false" ht="15" hidden="false" customHeight="false" outlineLevel="0" collapsed="false">
      <c r="A9473" s="37" t="s">
        <v>749</v>
      </c>
      <c r="B9473" s="37" t="s">
        <v>280</v>
      </c>
      <c r="C9473" s="37" t="n">
        <v>22</v>
      </c>
      <c r="D9473" s="37" t="n">
        <v>22</v>
      </c>
      <c r="E9473" s="37" t="n">
        <v>1</v>
      </c>
      <c r="F9473" s="37" t="n">
        <v>1</v>
      </c>
      <c r="G9473" s="37" t="n">
        <v>0</v>
      </c>
      <c r="H9473" s="37" t="n">
        <v>2</v>
      </c>
      <c r="I9473" s="37" t="n">
        <v>5</v>
      </c>
      <c r="J9473" s="40" t="n">
        <f aca="false">IF(C9473=0,"",D9473/C9473)</f>
        <v>1</v>
      </c>
    </row>
    <row r="9474" customFormat="false" ht="15" hidden="false" customHeight="false" outlineLevel="0" collapsed="false">
      <c r="A9474" s="37" t="s">
        <v>749</v>
      </c>
      <c r="B9474" s="37" t="s">
        <v>281</v>
      </c>
      <c r="C9474" s="37" t="n">
        <v>22</v>
      </c>
      <c r="D9474" s="37" t="n">
        <v>19</v>
      </c>
      <c r="E9474" s="37" t="n">
        <v>1</v>
      </c>
      <c r="F9474" s="37" t="n">
        <v>1</v>
      </c>
      <c r="G9474" s="37" t="n">
        <v>0</v>
      </c>
      <c r="H9474" s="37" t="n">
        <v>2</v>
      </c>
      <c r="I9474" s="37" t="n">
        <v>0</v>
      </c>
      <c r="J9474" s="40" t="n">
        <f aca="false">IF(C9474=0,"",D9474/C9474)</f>
        <v>0.863636363636364</v>
      </c>
    </row>
    <row r="9475" customFormat="false" ht="15" hidden="false" customHeight="false" outlineLevel="0" collapsed="false">
      <c r="A9475" s="37" t="s">
        <v>1594</v>
      </c>
      <c r="B9475" s="37" t="s">
        <v>270</v>
      </c>
      <c r="C9475" s="37" t="n">
        <v>22</v>
      </c>
      <c r="D9475" s="37" t="n">
        <v>21</v>
      </c>
      <c r="E9475" s="37" t="n">
        <v>0</v>
      </c>
      <c r="F9475" s="37" t="n">
        <v>0</v>
      </c>
      <c r="G9475" s="37" t="n">
        <v>0</v>
      </c>
      <c r="H9475" s="37" t="n">
        <v>2</v>
      </c>
      <c r="I9475" s="37" t="n">
        <v>2</v>
      </c>
      <c r="J9475" s="40" t="n">
        <f aca="false">IF(C9475=0,"",D9475/C9475)</f>
        <v>0.954545454545455</v>
      </c>
    </row>
    <row r="9476" customFormat="false" ht="15" hidden="false" customHeight="false" outlineLevel="0" collapsed="false">
      <c r="A9476" s="37" t="s">
        <v>1594</v>
      </c>
      <c r="B9476" s="37" t="s">
        <v>271</v>
      </c>
      <c r="C9476" s="37" t="n">
        <v>22</v>
      </c>
      <c r="D9476" s="37" t="n">
        <v>20</v>
      </c>
      <c r="E9476" s="37" t="n">
        <v>1</v>
      </c>
      <c r="F9476" s="37" t="n">
        <v>0</v>
      </c>
      <c r="G9476" s="37" t="n">
        <v>0</v>
      </c>
      <c r="H9476" s="37" t="n">
        <v>3</v>
      </c>
      <c r="I9476" s="37" t="n">
        <v>1</v>
      </c>
      <c r="J9476" s="40" t="n">
        <f aca="false">IF(C9476=0,"",D9476/C9476)</f>
        <v>0.909090909090909</v>
      </c>
    </row>
    <row r="9477" customFormat="false" ht="15" hidden="false" customHeight="false" outlineLevel="0" collapsed="false">
      <c r="A9477" s="37" t="s">
        <v>1594</v>
      </c>
      <c r="B9477" s="37" t="s">
        <v>272</v>
      </c>
      <c r="C9477" s="37" t="n">
        <v>22</v>
      </c>
      <c r="D9477" s="37" t="n">
        <v>21</v>
      </c>
      <c r="E9477" s="37" t="n">
        <v>1</v>
      </c>
      <c r="F9477" s="37" t="n">
        <v>0</v>
      </c>
      <c r="G9477" s="37" t="n">
        <v>0</v>
      </c>
      <c r="H9477" s="37" t="n">
        <v>1</v>
      </c>
      <c r="I9477" s="37" t="n">
        <v>2</v>
      </c>
      <c r="J9477" s="40" t="n">
        <f aca="false">IF(C9477=0,"",D9477/C9477)</f>
        <v>0.954545454545455</v>
      </c>
    </row>
    <row r="9478" customFormat="false" ht="15" hidden="false" customHeight="false" outlineLevel="0" collapsed="false">
      <c r="A9478" s="37" t="s">
        <v>1594</v>
      </c>
      <c r="B9478" s="37" t="s">
        <v>273</v>
      </c>
      <c r="C9478" s="37" t="n">
        <v>22</v>
      </c>
      <c r="D9478" s="37" t="n">
        <v>21</v>
      </c>
      <c r="E9478" s="37" t="n">
        <v>2</v>
      </c>
      <c r="F9478" s="37" t="n">
        <v>0</v>
      </c>
      <c r="G9478" s="37" t="n">
        <v>0</v>
      </c>
      <c r="H9478" s="37" t="n">
        <v>0</v>
      </c>
      <c r="I9478" s="37" t="n">
        <v>3</v>
      </c>
      <c r="J9478" s="40" t="n">
        <f aca="false">IF(C9478=0,"",D9478/C9478)</f>
        <v>0.954545454545455</v>
      </c>
    </row>
    <row r="9479" customFormat="false" ht="15" hidden="false" customHeight="false" outlineLevel="0" collapsed="false">
      <c r="A9479" s="37" t="s">
        <v>1594</v>
      </c>
      <c r="B9479" s="37" t="s">
        <v>274</v>
      </c>
      <c r="C9479" s="37" t="n">
        <v>22</v>
      </c>
      <c r="D9479" s="37" t="n">
        <v>22</v>
      </c>
      <c r="E9479" s="37" t="n">
        <v>3</v>
      </c>
      <c r="F9479" s="37" t="n">
        <v>0</v>
      </c>
      <c r="G9479" s="37" t="n">
        <v>0</v>
      </c>
      <c r="H9479" s="37" t="n">
        <v>4</v>
      </c>
      <c r="I9479" s="37" t="n">
        <v>1</v>
      </c>
      <c r="J9479" s="40" t="n">
        <f aca="false">IF(C9479=0,"",D9479/C9479)</f>
        <v>1</v>
      </c>
    </row>
    <row r="9480" customFormat="false" ht="15" hidden="false" customHeight="false" outlineLevel="0" collapsed="false">
      <c r="A9480" s="37" t="s">
        <v>1594</v>
      </c>
      <c r="B9480" s="37" t="s">
        <v>275</v>
      </c>
      <c r="C9480" s="37" t="n">
        <v>22</v>
      </c>
      <c r="D9480" s="37" t="n">
        <v>19</v>
      </c>
      <c r="E9480" s="37" t="n">
        <v>0</v>
      </c>
      <c r="F9480" s="37" t="n">
        <v>1</v>
      </c>
      <c r="G9480" s="37" t="n">
        <v>0</v>
      </c>
      <c r="H9480" s="37" t="n">
        <v>0</v>
      </c>
      <c r="I9480" s="37" t="n">
        <v>1</v>
      </c>
      <c r="J9480" s="40" t="n">
        <f aca="false">IF(C9480=0,"",D9480/C9480)</f>
        <v>0.863636363636364</v>
      </c>
    </row>
    <row r="9481" customFormat="false" ht="15" hidden="false" customHeight="false" outlineLevel="0" collapsed="false">
      <c r="A9481" s="37" t="s">
        <v>1594</v>
      </c>
      <c r="B9481" s="37" t="s">
        <v>276</v>
      </c>
      <c r="C9481" s="37" t="n">
        <v>22</v>
      </c>
      <c r="D9481" s="37" t="n">
        <v>21</v>
      </c>
      <c r="E9481" s="37" t="n">
        <v>1</v>
      </c>
      <c r="F9481" s="37" t="n">
        <v>0</v>
      </c>
      <c r="G9481" s="37" t="n">
        <v>1</v>
      </c>
      <c r="H9481" s="37" t="n">
        <v>3</v>
      </c>
      <c r="I9481" s="37" t="n">
        <v>0</v>
      </c>
      <c r="J9481" s="40" t="n">
        <f aca="false">IF(C9481=0,"",D9481/C9481)</f>
        <v>0.954545454545455</v>
      </c>
    </row>
    <row r="9482" customFormat="false" ht="15" hidden="false" customHeight="false" outlineLevel="0" collapsed="false">
      <c r="A9482" s="37" t="s">
        <v>1594</v>
      </c>
      <c r="B9482" s="37" t="s">
        <v>277</v>
      </c>
      <c r="C9482" s="37" t="n">
        <v>22</v>
      </c>
      <c r="D9482" s="37" t="n">
        <v>21</v>
      </c>
      <c r="E9482" s="37" t="n">
        <v>0</v>
      </c>
      <c r="F9482" s="37" t="n">
        <v>0</v>
      </c>
      <c r="G9482" s="37" t="n">
        <v>0</v>
      </c>
      <c r="H9482" s="37" t="n">
        <v>0</v>
      </c>
      <c r="I9482" s="37" t="n">
        <v>0</v>
      </c>
      <c r="J9482" s="40" t="n">
        <f aca="false">IF(C9482=0,"",D9482/C9482)</f>
        <v>0.954545454545455</v>
      </c>
    </row>
    <row r="9483" customFormat="false" ht="15" hidden="false" customHeight="false" outlineLevel="0" collapsed="false">
      <c r="A9483" s="37" t="s">
        <v>1594</v>
      </c>
      <c r="B9483" s="37" t="s">
        <v>278</v>
      </c>
      <c r="C9483" s="37" t="n">
        <v>22</v>
      </c>
      <c r="D9483" s="37" t="n">
        <v>21</v>
      </c>
      <c r="E9483" s="37" t="n">
        <v>2</v>
      </c>
      <c r="F9483" s="37" t="n">
        <v>0</v>
      </c>
      <c r="G9483" s="37" t="n">
        <v>0</v>
      </c>
      <c r="H9483" s="37" t="n">
        <v>2</v>
      </c>
      <c r="I9483" s="37" t="n">
        <v>1</v>
      </c>
      <c r="J9483" s="40" t="n">
        <f aca="false">IF(C9483=0,"",D9483/C9483)</f>
        <v>0.954545454545455</v>
      </c>
    </row>
    <row r="9484" customFormat="false" ht="15" hidden="false" customHeight="false" outlineLevel="0" collapsed="false">
      <c r="A9484" s="37" t="s">
        <v>1594</v>
      </c>
      <c r="B9484" s="37" t="s">
        <v>279</v>
      </c>
      <c r="C9484" s="37" t="n">
        <v>22</v>
      </c>
      <c r="D9484" s="37" t="n">
        <v>22</v>
      </c>
      <c r="E9484" s="37" t="n">
        <v>2</v>
      </c>
      <c r="F9484" s="37" t="n">
        <v>3</v>
      </c>
      <c r="G9484" s="37" t="n">
        <v>0</v>
      </c>
      <c r="H9484" s="37" t="n">
        <v>2</v>
      </c>
      <c r="I9484" s="37" t="n">
        <v>0</v>
      </c>
      <c r="J9484" s="40" t="n">
        <f aca="false">IF(C9484=0,"",D9484/C9484)</f>
        <v>1</v>
      </c>
    </row>
    <row r="9485" customFormat="false" ht="15" hidden="false" customHeight="false" outlineLevel="0" collapsed="false">
      <c r="A9485" s="37" t="s">
        <v>1594</v>
      </c>
      <c r="B9485" s="37" t="s">
        <v>280</v>
      </c>
      <c r="C9485" s="37" t="n">
        <v>22</v>
      </c>
      <c r="D9485" s="37" t="n">
        <v>21</v>
      </c>
      <c r="E9485" s="37" t="n">
        <v>1</v>
      </c>
      <c r="F9485" s="37" t="n">
        <v>2</v>
      </c>
      <c r="G9485" s="37" t="n">
        <v>0</v>
      </c>
      <c r="H9485" s="37" t="n">
        <v>0</v>
      </c>
      <c r="I9485" s="37" t="n">
        <v>0</v>
      </c>
      <c r="J9485" s="40" t="n">
        <f aca="false">IF(C9485=0,"",D9485/C9485)</f>
        <v>0.954545454545455</v>
      </c>
    </row>
    <row r="9486" customFormat="false" ht="15" hidden="false" customHeight="false" outlineLevel="0" collapsed="false">
      <c r="A9486" s="37" t="s">
        <v>1594</v>
      </c>
      <c r="B9486" s="37" t="s">
        <v>281</v>
      </c>
      <c r="C9486" s="37" t="n">
        <v>22</v>
      </c>
      <c r="D9486" s="37" t="n">
        <v>22</v>
      </c>
      <c r="E9486" s="37" t="n">
        <v>1</v>
      </c>
      <c r="F9486" s="37" t="n">
        <v>0</v>
      </c>
      <c r="G9486" s="37" t="n">
        <v>0</v>
      </c>
      <c r="H9486" s="37" t="n">
        <v>0</v>
      </c>
      <c r="I9486" s="37" t="n">
        <v>1</v>
      </c>
      <c r="J9486" s="40" t="n">
        <f aca="false">IF(C9486=0,"",D9486/C9486)</f>
        <v>1</v>
      </c>
    </row>
    <row r="9487" customFormat="false" ht="15" hidden="false" customHeight="false" outlineLevel="0" collapsed="false">
      <c r="A9487" s="37" t="s">
        <v>1595</v>
      </c>
      <c r="B9487" s="37" t="s">
        <v>270</v>
      </c>
      <c r="C9487" s="37" t="n">
        <v>22</v>
      </c>
      <c r="D9487" s="37" t="n">
        <v>20</v>
      </c>
      <c r="E9487" s="37" t="n">
        <v>0</v>
      </c>
      <c r="F9487" s="37" t="n">
        <v>0</v>
      </c>
      <c r="G9487" s="37" t="n">
        <v>1</v>
      </c>
      <c r="H9487" s="37" t="n">
        <v>3</v>
      </c>
      <c r="I9487" s="37" t="n">
        <v>0</v>
      </c>
      <c r="J9487" s="40" t="n">
        <f aca="false">IF(C9487=0,"",D9487/C9487)</f>
        <v>0.909090909090909</v>
      </c>
    </row>
    <row r="9488" customFormat="false" ht="15" hidden="false" customHeight="false" outlineLevel="0" collapsed="false">
      <c r="A9488" s="37" t="s">
        <v>1595</v>
      </c>
      <c r="B9488" s="37" t="s">
        <v>271</v>
      </c>
      <c r="C9488" s="37" t="n">
        <v>22</v>
      </c>
      <c r="D9488" s="37" t="n">
        <v>21</v>
      </c>
      <c r="E9488" s="37" t="n">
        <v>2</v>
      </c>
      <c r="F9488" s="37" t="n">
        <v>0</v>
      </c>
      <c r="G9488" s="37" t="n">
        <v>0</v>
      </c>
      <c r="H9488" s="37" t="n">
        <v>4</v>
      </c>
      <c r="I9488" s="37" t="n">
        <v>0</v>
      </c>
      <c r="J9488" s="40" t="n">
        <f aca="false">IF(C9488=0,"",D9488/C9488)</f>
        <v>0.954545454545455</v>
      </c>
    </row>
    <row r="9489" customFormat="false" ht="15" hidden="false" customHeight="false" outlineLevel="0" collapsed="false">
      <c r="A9489" s="37" t="s">
        <v>1595</v>
      </c>
      <c r="B9489" s="37" t="s">
        <v>272</v>
      </c>
      <c r="C9489" s="37" t="n">
        <v>22</v>
      </c>
      <c r="D9489" s="37" t="n">
        <v>20</v>
      </c>
      <c r="E9489" s="37" t="n">
        <v>0</v>
      </c>
      <c r="F9489" s="37" t="n">
        <v>0</v>
      </c>
      <c r="G9489" s="37" t="n">
        <v>0</v>
      </c>
      <c r="H9489" s="37" t="n">
        <v>2</v>
      </c>
      <c r="I9489" s="37" t="n">
        <v>0</v>
      </c>
      <c r="J9489" s="40" t="n">
        <f aca="false">IF(C9489=0,"",D9489/C9489)</f>
        <v>0.909090909090909</v>
      </c>
    </row>
    <row r="9490" customFormat="false" ht="15" hidden="false" customHeight="false" outlineLevel="0" collapsed="false">
      <c r="A9490" s="37" t="s">
        <v>1595</v>
      </c>
      <c r="B9490" s="37" t="s">
        <v>273</v>
      </c>
      <c r="C9490" s="37" t="n">
        <v>22</v>
      </c>
      <c r="D9490" s="37" t="n">
        <v>21</v>
      </c>
      <c r="E9490" s="37" t="n">
        <v>1</v>
      </c>
      <c r="F9490" s="37" t="n">
        <v>1</v>
      </c>
      <c r="G9490" s="37" t="n">
        <v>0</v>
      </c>
      <c r="H9490" s="37" t="n">
        <v>2</v>
      </c>
      <c r="I9490" s="37" t="n">
        <v>1</v>
      </c>
      <c r="J9490" s="40" t="n">
        <f aca="false">IF(C9490=0,"",D9490/C9490)</f>
        <v>0.954545454545455</v>
      </c>
    </row>
    <row r="9491" customFormat="false" ht="15" hidden="false" customHeight="false" outlineLevel="0" collapsed="false">
      <c r="A9491" s="37" t="s">
        <v>1595</v>
      </c>
      <c r="B9491" s="37" t="s">
        <v>274</v>
      </c>
      <c r="C9491" s="37" t="n">
        <v>22</v>
      </c>
      <c r="D9491" s="37" t="n">
        <v>21</v>
      </c>
      <c r="E9491" s="37" t="n">
        <v>0</v>
      </c>
      <c r="F9491" s="37" t="n">
        <v>1</v>
      </c>
      <c r="G9491" s="37" t="n">
        <v>0</v>
      </c>
      <c r="H9491" s="37" t="n">
        <v>1</v>
      </c>
      <c r="I9491" s="37" t="n">
        <v>0</v>
      </c>
      <c r="J9491" s="40" t="n">
        <f aca="false">IF(C9491=0,"",D9491/C9491)</f>
        <v>0.954545454545455</v>
      </c>
    </row>
    <row r="9492" customFormat="false" ht="15" hidden="false" customHeight="false" outlineLevel="0" collapsed="false">
      <c r="A9492" s="37" t="s">
        <v>1595</v>
      </c>
      <c r="B9492" s="37" t="s">
        <v>275</v>
      </c>
      <c r="C9492" s="37" t="n">
        <v>22</v>
      </c>
      <c r="D9492" s="37" t="n">
        <v>19</v>
      </c>
      <c r="E9492" s="37" t="n">
        <v>0</v>
      </c>
      <c r="F9492" s="37" t="n">
        <v>1</v>
      </c>
      <c r="G9492" s="37" t="n">
        <v>2</v>
      </c>
      <c r="H9492" s="37" t="n">
        <v>3</v>
      </c>
      <c r="I9492" s="37" t="n">
        <v>0</v>
      </c>
      <c r="J9492" s="40" t="n">
        <f aca="false">IF(C9492=0,"",D9492/C9492)</f>
        <v>0.863636363636364</v>
      </c>
    </row>
    <row r="9493" customFormat="false" ht="15" hidden="false" customHeight="false" outlineLevel="0" collapsed="false">
      <c r="A9493" s="37" t="s">
        <v>1595</v>
      </c>
      <c r="B9493" s="37" t="s">
        <v>276</v>
      </c>
      <c r="C9493" s="37" t="n">
        <v>22</v>
      </c>
      <c r="D9493" s="37" t="n">
        <v>20</v>
      </c>
      <c r="E9493" s="37" t="n">
        <v>0</v>
      </c>
      <c r="F9493" s="37" t="n">
        <v>0</v>
      </c>
      <c r="G9493" s="37" t="n">
        <v>0</v>
      </c>
      <c r="H9493" s="37" t="n">
        <v>2</v>
      </c>
      <c r="I9493" s="37" t="n">
        <v>1</v>
      </c>
      <c r="J9493" s="40" t="n">
        <f aca="false">IF(C9493=0,"",D9493/C9493)</f>
        <v>0.909090909090909</v>
      </c>
    </row>
    <row r="9494" customFormat="false" ht="15" hidden="false" customHeight="false" outlineLevel="0" collapsed="false">
      <c r="A9494" s="37" t="s">
        <v>1595</v>
      </c>
      <c r="B9494" s="37" t="s">
        <v>277</v>
      </c>
      <c r="C9494" s="37" t="n">
        <v>22</v>
      </c>
      <c r="D9494" s="37" t="n">
        <v>17</v>
      </c>
      <c r="E9494" s="37" t="n">
        <v>0</v>
      </c>
      <c r="F9494" s="37" t="n">
        <v>0</v>
      </c>
      <c r="G9494" s="37" t="n">
        <v>0</v>
      </c>
      <c r="H9494" s="37" t="n">
        <v>0</v>
      </c>
      <c r="I9494" s="37" t="n">
        <v>0</v>
      </c>
      <c r="J9494" s="40" t="n">
        <f aca="false">IF(C9494=0,"",D9494/C9494)</f>
        <v>0.772727272727273</v>
      </c>
    </row>
    <row r="9495" customFormat="false" ht="15" hidden="false" customHeight="false" outlineLevel="0" collapsed="false">
      <c r="A9495" s="37" t="s">
        <v>1595</v>
      </c>
      <c r="B9495" s="37" t="s">
        <v>278</v>
      </c>
      <c r="C9495" s="37" t="n">
        <v>22</v>
      </c>
      <c r="D9495" s="37" t="n">
        <v>22</v>
      </c>
      <c r="E9495" s="37" t="n">
        <v>0</v>
      </c>
      <c r="F9495" s="37" t="n">
        <v>2</v>
      </c>
      <c r="G9495" s="37" t="n">
        <v>0</v>
      </c>
      <c r="H9495" s="37" t="n">
        <v>5</v>
      </c>
      <c r="I9495" s="37" t="n">
        <v>3</v>
      </c>
      <c r="J9495" s="40" t="n">
        <f aca="false">IF(C9495=0,"",D9495/C9495)</f>
        <v>1</v>
      </c>
    </row>
    <row r="9496" customFormat="false" ht="15" hidden="false" customHeight="false" outlineLevel="0" collapsed="false">
      <c r="A9496" s="37" t="s">
        <v>1595</v>
      </c>
      <c r="B9496" s="37" t="s">
        <v>279</v>
      </c>
      <c r="C9496" s="37" t="n">
        <v>22</v>
      </c>
      <c r="D9496" s="37" t="n">
        <v>21</v>
      </c>
      <c r="E9496" s="37" t="n">
        <v>0</v>
      </c>
      <c r="F9496" s="37" t="n">
        <v>1</v>
      </c>
      <c r="G9496" s="37" t="n">
        <v>0</v>
      </c>
      <c r="H9496" s="37" t="n">
        <v>1</v>
      </c>
      <c r="I9496" s="37" t="n">
        <v>3</v>
      </c>
      <c r="J9496" s="40" t="n">
        <f aca="false">IF(C9496=0,"",D9496/C9496)</f>
        <v>0.954545454545455</v>
      </c>
    </row>
    <row r="9497" customFormat="false" ht="15" hidden="false" customHeight="false" outlineLevel="0" collapsed="false">
      <c r="A9497" s="37" t="s">
        <v>1595</v>
      </c>
      <c r="B9497" s="37" t="s">
        <v>280</v>
      </c>
      <c r="C9497" s="37" t="n">
        <v>22</v>
      </c>
      <c r="D9497" s="37" t="n">
        <v>19</v>
      </c>
      <c r="E9497" s="37" t="n">
        <v>0</v>
      </c>
      <c r="F9497" s="37" t="n">
        <v>1</v>
      </c>
      <c r="G9497" s="37" t="n">
        <v>0</v>
      </c>
      <c r="H9497" s="37" t="n">
        <v>2</v>
      </c>
      <c r="I9497" s="37" t="n">
        <v>13</v>
      </c>
      <c r="J9497" s="40" t="n">
        <f aca="false">IF(C9497=0,"",D9497/C9497)</f>
        <v>0.863636363636364</v>
      </c>
    </row>
    <row r="9498" customFormat="false" ht="15" hidden="false" customHeight="false" outlineLevel="0" collapsed="false">
      <c r="A9498" s="37" t="s">
        <v>1595</v>
      </c>
      <c r="B9498" s="37" t="s">
        <v>281</v>
      </c>
      <c r="C9498" s="37" t="n">
        <v>22</v>
      </c>
      <c r="D9498" s="37" t="n">
        <v>21</v>
      </c>
      <c r="E9498" s="37" t="n">
        <v>0</v>
      </c>
      <c r="F9498" s="37" t="n">
        <v>0</v>
      </c>
      <c r="G9498" s="37" t="n">
        <v>1</v>
      </c>
      <c r="H9498" s="37" t="n">
        <v>1</v>
      </c>
      <c r="I9498" s="37" t="n">
        <v>1</v>
      </c>
      <c r="J9498" s="40" t="n">
        <f aca="false">IF(C9498=0,"",D9498/C9498)</f>
        <v>0.954545454545455</v>
      </c>
    </row>
    <row r="9499" customFormat="false" ht="15" hidden="false" customHeight="false" outlineLevel="0" collapsed="false">
      <c r="A9499" s="37" t="s">
        <v>1596</v>
      </c>
      <c r="B9499" s="37" t="s">
        <v>274</v>
      </c>
      <c r="C9499" s="37" t="n">
        <v>22</v>
      </c>
      <c r="D9499" s="37" t="n">
        <v>20</v>
      </c>
      <c r="E9499" s="37" t="n">
        <v>1</v>
      </c>
      <c r="F9499" s="37" t="n">
        <v>0</v>
      </c>
      <c r="G9499" s="37" t="n">
        <v>0</v>
      </c>
      <c r="H9499" s="37" t="n">
        <v>2</v>
      </c>
      <c r="I9499" s="37" t="n">
        <v>0</v>
      </c>
      <c r="J9499" s="40" t="n">
        <f aca="false">IF(C9499=0,"",D9499/C9499)</f>
        <v>0.909090909090909</v>
      </c>
    </row>
    <row r="9500" customFormat="false" ht="15" hidden="false" customHeight="false" outlineLevel="0" collapsed="false">
      <c r="A9500" s="37" t="s">
        <v>1596</v>
      </c>
      <c r="B9500" s="37" t="s">
        <v>275</v>
      </c>
      <c r="C9500" s="37" t="n">
        <v>22</v>
      </c>
      <c r="D9500" s="37" t="n">
        <v>22</v>
      </c>
      <c r="E9500" s="37" t="n">
        <v>0</v>
      </c>
      <c r="F9500" s="37" t="n">
        <v>0</v>
      </c>
      <c r="G9500" s="37" t="n">
        <v>0</v>
      </c>
      <c r="H9500" s="37" t="n">
        <v>4</v>
      </c>
      <c r="I9500" s="37" t="n">
        <v>0</v>
      </c>
      <c r="J9500" s="40" t="n">
        <f aca="false">IF(C9500=0,"",D9500/C9500)</f>
        <v>1</v>
      </c>
    </row>
    <row r="9501" customFormat="false" ht="15" hidden="false" customHeight="false" outlineLevel="0" collapsed="false">
      <c r="A9501" s="37" t="s">
        <v>1596</v>
      </c>
      <c r="B9501" s="37" t="s">
        <v>276</v>
      </c>
      <c r="C9501" s="37" t="n">
        <v>22</v>
      </c>
      <c r="D9501" s="37" t="n">
        <v>17</v>
      </c>
      <c r="E9501" s="37" t="n">
        <v>0</v>
      </c>
      <c r="F9501" s="37" t="n">
        <v>1</v>
      </c>
      <c r="G9501" s="37" t="n">
        <v>1</v>
      </c>
      <c r="H9501" s="37" t="n">
        <v>5</v>
      </c>
      <c r="I9501" s="37" t="n">
        <v>0</v>
      </c>
      <c r="J9501" s="40" t="n">
        <f aca="false">IF(C9501=0,"",D9501/C9501)</f>
        <v>0.772727272727273</v>
      </c>
    </row>
    <row r="9502" customFormat="false" ht="15" hidden="false" customHeight="false" outlineLevel="0" collapsed="false">
      <c r="A9502" s="37" t="s">
        <v>1596</v>
      </c>
      <c r="B9502" s="37" t="s">
        <v>277</v>
      </c>
      <c r="C9502" s="37" t="n">
        <v>22</v>
      </c>
      <c r="D9502" s="37" t="n">
        <v>22</v>
      </c>
      <c r="E9502" s="37" t="n">
        <v>2</v>
      </c>
      <c r="F9502" s="37" t="n">
        <v>1</v>
      </c>
      <c r="G9502" s="37" t="n">
        <v>1</v>
      </c>
      <c r="H9502" s="37" t="n">
        <v>1</v>
      </c>
      <c r="I9502" s="37" t="n">
        <v>5</v>
      </c>
      <c r="J9502" s="40" t="n">
        <f aca="false">IF(C9502=0,"",D9502/C9502)</f>
        <v>1</v>
      </c>
    </row>
    <row r="9503" customFormat="false" ht="15" hidden="false" customHeight="false" outlineLevel="0" collapsed="false">
      <c r="A9503" s="37" t="s">
        <v>1596</v>
      </c>
      <c r="B9503" s="37" t="s">
        <v>278</v>
      </c>
      <c r="C9503" s="37" t="n">
        <v>22</v>
      </c>
      <c r="D9503" s="37" t="n">
        <v>22</v>
      </c>
      <c r="E9503" s="37" t="n">
        <v>0</v>
      </c>
      <c r="F9503" s="37" t="n">
        <v>1</v>
      </c>
      <c r="G9503" s="37" t="n">
        <v>0</v>
      </c>
      <c r="H9503" s="37" t="n">
        <v>1</v>
      </c>
      <c r="I9503" s="37" t="n">
        <v>5</v>
      </c>
      <c r="J9503" s="40" t="n">
        <f aca="false">IF(C9503=0,"",D9503/C9503)</f>
        <v>1</v>
      </c>
    </row>
    <row r="9504" customFormat="false" ht="15" hidden="false" customHeight="false" outlineLevel="0" collapsed="false">
      <c r="A9504" s="37" t="s">
        <v>1596</v>
      </c>
      <c r="B9504" s="37" t="s">
        <v>279</v>
      </c>
      <c r="C9504" s="37" t="n">
        <v>22</v>
      </c>
      <c r="D9504" s="37" t="n">
        <v>22</v>
      </c>
      <c r="E9504" s="37" t="n">
        <v>0</v>
      </c>
      <c r="F9504" s="37" t="n">
        <v>1</v>
      </c>
      <c r="G9504" s="37" t="n">
        <v>1</v>
      </c>
      <c r="H9504" s="37" t="n">
        <v>3</v>
      </c>
      <c r="I9504" s="37" t="n">
        <v>1</v>
      </c>
      <c r="J9504" s="40" t="n">
        <f aca="false">IF(C9504=0,"",D9504/C9504)</f>
        <v>1</v>
      </c>
    </row>
    <row r="9505" customFormat="false" ht="15" hidden="false" customHeight="false" outlineLevel="0" collapsed="false">
      <c r="A9505" s="37" t="s">
        <v>1596</v>
      </c>
      <c r="B9505" s="37" t="s">
        <v>280</v>
      </c>
      <c r="C9505" s="37" t="n">
        <v>22</v>
      </c>
      <c r="D9505" s="37" t="n">
        <v>20</v>
      </c>
      <c r="E9505" s="37" t="n">
        <v>2</v>
      </c>
      <c r="F9505" s="37" t="n">
        <v>0</v>
      </c>
      <c r="G9505" s="37" t="n">
        <v>0</v>
      </c>
      <c r="H9505" s="37" t="n">
        <v>0</v>
      </c>
      <c r="I9505" s="37" t="n">
        <v>0</v>
      </c>
      <c r="J9505" s="40" t="n">
        <f aca="false">IF(C9505=0,"",D9505/C9505)</f>
        <v>0.909090909090909</v>
      </c>
    </row>
    <row r="9506" customFormat="false" ht="15" hidden="false" customHeight="false" outlineLevel="0" collapsed="false">
      <c r="A9506" s="37" t="s">
        <v>1596</v>
      </c>
      <c r="B9506" s="37" t="s">
        <v>281</v>
      </c>
      <c r="C9506" s="37" t="n">
        <v>22</v>
      </c>
      <c r="D9506" s="37" t="n">
        <v>20</v>
      </c>
      <c r="E9506" s="37" t="n">
        <v>2</v>
      </c>
      <c r="F9506" s="37" t="n">
        <v>0</v>
      </c>
      <c r="G9506" s="37" t="n">
        <v>0</v>
      </c>
      <c r="H9506" s="37" t="n">
        <v>2</v>
      </c>
      <c r="I9506" s="37" t="n">
        <v>0</v>
      </c>
      <c r="J9506" s="40" t="n">
        <f aca="false">IF(C9506=0,"",D9506/C9506)</f>
        <v>0.909090909090909</v>
      </c>
    </row>
    <row r="9507" customFormat="false" ht="15" hidden="false" customHeight="false" outlineLevel="0" collapsed="false">
      <c r="A9507" s="37" t="s">
        <v>1240</v>
      </c>
      <c r="B9507" s="37" t="s">
        <v>270</v>
      </c>
      <c r="C9507" s="37" t="n">
        <v>22</v>
      </c>
      <c r="D9507" s="37" t="n">
        <v>21</v>
      </c>
      <c r="E9507" s="37" t="n">
        <v>2</v>
      </c>
      <c r="F9507" s="37" t="n">
        <v>1</v>
      </c>
      <c r="G9507" s="37" t="n">
        <v>0</v>
      </c>
      <c r="H9507" s="37" t="n">
        <v>1</v>
      </c>
      <c r="I9507" s="37" t="n">
        <v>0</v>
      </c>
      <c r="J9507" s="40" t="n">
        <f aca="false">IF(C9507=0,"",D9507/C9507)</f>
        <v>0.954545454545455</v>
      </c>
    </row>
    <row r="9508" customFormat="false" ht="15" hidden="false" customHeight="false" outlineLevel="0" collapsed="false">
      <c r="A9508" s="37" t="s">
        <v>1240</v>
      </c>
      <c r="B9508" s="37" t="s">
        <v>271</v>
      </c>
      <c r="C9508" s="37" t="n">
        <v>22</v>
      </c>
      <c r="D9508" s="37" t="n">
        <v>21</v>
      </c>
      <c r="E9508" s="37" t="n">
        <v>0</v>
      </c>
      <c r="F9508" s="37" t="n">
        <v>1</v>
      </c>
      <c r="G9508" s="37" t="n">
        <v>0</v>
      </c>
      <c r="H9508" s="37" t="n">
        <v>2</v>
      </c>
      <c r="I9508" s="37" t="n">
        <v>0</v>
      </c>
      <c r="J9508" s="40" t="n">
        <f aca="false">IF(C9508=0,"",D9508/C9508)</f>
        <v>0.954545454545455</v>
      </c>
    </row>
    <row r="9509" customFormat="false" ht="15" hidden="false" customHeight="false" outlineLevel="0" collapsed="false">
      <c r="A9509" s="37" t="s">
        <v>1240</v>
      </c>
      <c r="B9509" s="37" t="s">
        <v>272</v>
      </c>
      <c r="C9509" s="37" t="n">
        <v>22</v>
      </c>
      <c r="D9509" s="37" t="n">
        <v>20</v>
      </c>
      <c r="E9509" s="37" t="n">
        <v>2</v>
      </c>
      <c r="F9509" s="37" t="n">
        <v>0</v>
      </c>
      <c r="G9509" s="37" t="n">
        <v>0</v>
      </c>
      <c r="H9509" s="37" t="n">
        <v>3</v>
      </c>
      <c r="I9509" s="37" t="n">
        <v>1</v>
      </c>
      <c r="J9509" s="40" t="n">
        <f aca="false">IF(C9509=0,"",D9509/C9509)</f>
        <v>0.909090909090909</v>
      </c>
    </row>
    <row r="9510" customFormat="false" ht="15" hidden="false" customHeight="false" outlineLevel="0" collapsed="false">
      <c r="A9510" s="37" t="s">
        <v>1240</v>
      </c>
      <c r="B9510" s="37" t="s">
        <v>273</v>
      </c>
      <c r="C9510" s="37" t="n">
        <v>22</v>
      </c>
      <c r="D9510" s="37" t="n">
        <v>22</v>
      </c>
      <c r="E9510" s="37" t="n">
        <v>0</v>
      </c>
      <c r="F9510" s="37" t="n">
        <v>0</v>
      </c>
      <c r="G9510" s="37" t="n">
        <v>1</v>
      </c>
      <c r="H9510" s="37" t="n">
        <v>0</v>
      </c>
      <c r="I9510" s="37" t="n">
        <v>4</v>
      </c>
      <c r="J9510" s="40" t="n">
        <f aca="false">IF(C9510=0,"",D9510/C9510)</f>
        <v>1</v>
      </c>
    </row>
    <row r="9511" customFormat="false" ht="15" hidden="false" customHeight="false" outlineLevel="0" collapsed="false">
      <c r="A9511" s="37" t="s">
        <v>1240</v>
      </c>
      <c r="B9511" s="37" t="s">
        <v>274</v>
      </c>
      <c r="C9511" s="37" t="n">
        <v>22</v>
      </c>
      <c r="D9511" s="37" t="n">
        <v>21</v>
      </c>
      <c r="E9511" s="37" t="n">
        <v>0</v>
      </c>
      <c r="F9511" s="37" t="n">
        <v>0</v>
      </c>
      <c r="G9511" s="37" t="n">
        <v>0</v>
      </c>
      <c r="H9511" s="37" t="n">
        <v>2</v>
      </c>
      <c r="I9511" s="37" t="n">
        <v>0</v>
      </c>
      <c r="J9511" s="40" t="n">
        <f aca="false">IF(C9511=0,"",D9511/C9511)</f>
        <v>0.954545454545455</v>
      </c>
    </row>
    <row r="9512" customFormat="false" ht="15" hidden="false" customHeight="false" outlineLevel="0" collapsed="false">
      <c r="A9512" s="37" t="s">
        <v>1240</v>
      </c>
      <c r="B9512" s="37" t="s">
        <v>275</v>
      </c>
      <c r="C9512" s="37" t="n">
        <v>22</v>
      </c>
      <c r="D9512" s="37" t="n">
        <v>21</v>
      </c>
      <c r="E9512" s="37" t="n">
        <v>0</v>
      </c>
      <c r="F9512" s="37" t="n">
        <v>0</v>
      </c>
      <c r="G9512" s="37" t="n">
        <v>0</v>
      </c>
      <c r="H9512" s="37" t="n">
        <v>1</v>
      </c>
      <c r="I9512" s="37" t="n">
        <v>2</v>
      </c>
      <c r="J9512" s="40" t="n">
        <f aca="false">IF(C9512=0,"",D9512/C9512)</f>
        <v>0.954545454545455</v>
      </c>
    </row>
    <row r="9513" customFormat="false" ht="15" hidden="false" customHeight="false" outlineLevel="0" collapsed="false">
      <c r="A9513" s="37" t="s">
        <v>1240</v>
      </c>
      <c r="B9513" s="37" t="s">
        <v>276</v>
      </c>
      <c r="C9513" s="37" t="n">
        <v>22</v>
      </c>
      <c r="D9513" s="37" t="n">
        <v>22</v>
      </c>
      <c r="E9513" s="37" t="n">
        <v>0</v>
      </c>
      <c r="F9513" s="37" t="n">
        <v>0</v>
      </c>
      <c r="G9513" s="37" t="n">
        <v>1</v>
      </c>
      <c r="H9513" s="37" t="n">
        <v>0</v>
      </c>
      <c r="I9513" s="37" t="n">
        <v>0</v>
      </c>
      <c r="J9513" s="40" t="n">
        <f aca="false">IF(C9513=0,"",D9513/C9513)</f>
        <v>1</v>
      </c>
    </row>
    <row r="9514" customFormat="false" ht="15" hidden="false" customHeight="false" outlineLevel="0" collapsed="false">
      <c r="A9514" s="37" t="s">
        <v>1240</v>
      </c>
      <c r="B9514" s="37" t="s">
        <v>277</v>
      </c>
      <c r="C9514" s="37" t="n">
        <v>22</v>
      </c>
      <c r="D9514" s="37" t="n">
        <v>18</v>
      </c>
      <c r="E9514" s="37" t="n">
        <v>1</v>
      </c>
      <c r="F9514" s="37" t="n">
        <v>4</v>
      </c>
      <c r="G9514" s="37" t="n">
        <v>0</v>
      </c>
      <c r="H9514" s="37" t="n">
        <v>0</v>
      </c>
      <c r="I9514" s="37" t="n">
        <v>0</v>
      </c>
      <c r="J9514" s="40" t="n">
        <f aca="false">IF(C9514=0,"",D9514/C9514)</f>
        <v>0.818181818181818</v>
      </c>
    </row>
    <row r="9515" customFormat="false" ht="15" hidden="false" customHeight="false" outlineLevel="0" collapsed="false">
      <c r="A9515" s="37" t="s">
        <v>1240</v>
      </c>
      <c r="B9515" s="37" t="s">
        <v>278</v>
      </c>
      <c r="C9515" s="37" t="n">
        <v>22</v>
      </c>
      <c r="D9515" s="37" t="n">
        <v>19</v>
      </c>
      <c r="E9515" s="37" t="n">
        <v>2</v>
      </c>
      <c r="F9515" s="37" t="n">
        <v>1</v>
      </c>
      <c r="G9515" s="37" t="n">
        <v>1</v>
      </c>
      <c r="H9515" s="37" t="n">
        <v>2</v>
      </c>
      <c r="I9515" s="37" t="n">
        <v>1</v>
      </c>
      <c r="J9515" s="40" t="n">
        <f aca="false">IF(C9515=0,"",D9515/C9515)</f>
        <v>0.863636363636364</v>
      </c>
    </row>
    <row r="9516" customFormat="false" ht="15" hidden="false" customHeight="false" outlineLevel="0" collapsed="false">
      <c r="A9516" s="37" t="s">
        <v>1240</v>
      </c>
      <c r="B9516" s="37" t="s">
        <v>279</v>
      </c>
      <c r="C9516" s="37" t="n">
        <v>22</v>
      </c>
      <c r="D9516" s="37" t="n">
        <v>21</v>
      </c>
      <c r="E9516" s="37" t="n">
        <v>0</v>
      </c>
      <c r="F9516" s="37" t="n">
        <v>1</v>
      </c>
      <c r="G9516" s="37" t="n">
        <v>1</v>
      </c>
      <c r="H9516" s="37" t="n">
        <v>2</v>
      </c>
      <c r="I9516" s="37" t="n">
        <v>3</v>
      </c>
      <c r="J9516" s="40" t="n">
        <f aca="false">IF(C9516=0,"",D9516/C9516)</f>
        <v>0.954545454545455</v>
      </c>
    </row>
    <row r="9517" customFormat="false" ht="15" hidden="false" customHeight="false" outlineLevel="0" collapsed="false">
      <c r="A9517" s="37" t="s">
        <v>1240</v>
      </c>
      <c r="B9517" s="37" t="s">
        <v>280</v>
      </c>
      <c r="C9517" s="37" t="n">
        <v>22</v>
      </c>
      <c r="D9517" s="37" t="n">
        <v>22</v>
      </c>
      <c r="E9517" s="37" t="n">
        <v>0</v>
      </c>
      <c r="F9517" s="37" t="n">
        <v>2</v>
      </c>
      <c r="G9517" s="37" t="n">
        <v>0</v>
      </c>
      <c r="H9517" s="37" t="n">
        <v>0</v>
      </c>
      <c r="I9517" s="37" t="n">
        <v>4</v>
      </c>
      <c r="J9517" s="40" t="n">
        <f aca="false">IF(C9517=0,"",D9517/C9517)</f>
        <v>1</v>
      </c>
    </row>
    <row r="9518" customFormat="false" ht="15" hidden="false" customHeight="false" outlineLevel="0" collapsed="false">
      <c r="A9518" s="37" t="s">
        <v>1240</v>
      </c>
      <c r="B9518" s="37" t="s">
        <v>281</v>
      </c>
      <c r="C9518" s="37" t="n">
        <v>22</v>
      </c>
      <c r="D9518" s="37" t="n">
        <v>20</v>
      </c>
      <c r="E9518" s="37" t="n">
        <v>2</v>
      </c>
      <c r="F9518" s="37" t="n">
        <v>3</v>
      </c>
      <c r="G9518" s="37" t="n">
        <v>0</v>
      </c>
      <c r="H9518" s="37" t="n">
        <v>2</v>
      </c>
      <c r="I9518" s="37" t="n">
        <v>1</v>
      </c>
      <c r="J9518" s="40" t="n">
        <f aca="false">IF(C9518=0,"",D9518/C9518)</f>
        <v>0.909090909090909</v>
      </c>
    </row>
    <row r="9519" customFormat="false" ht="15" hidden="false" customHeight="false" outlineLevel="0" collapsed="false">
      <c r="A9519" s="37" t="s">
        <v>902</v>
      </c>
      <c r="B9519" s="37" t="s">
        <v>277</v>
      </c>
      <c r="C9519" s="37" t="n">
        <v>22</v>
      </c>
      <c r="D9519" s="37" t="n">
        <v>20</v>
      </c>
      <c r="E9519" s="37" t="n">
        <v>0</v>
      </c>
      <c r="F9519" s="37" t="n">
        <v>2</v>
      </c>
      <c r="G9519" s="37" t="n">
        <v>1</v>
      </c>
      <c r="H9519" s="37" t="n">
        <v>2</v>
      </c>
      <c r="I9519" s="37" t="n">
        <v>0</v>
      </c>
      <c r="J9519" s="40" t="n">
        <f aca="false">IF(C9519=0,"",D9519/C9519)</f>
        <v>0.909090909090909</v>
      </c>
    </row>
    <row r="9520" customFormat="false" ht="15" hidden="false" customHeight="false" outlineLevel="0" collapsed="false">
      <c r="A9520" s="37" t="s">
        <v>902</v>
      </c>
      <c r="B9520" s="37" t="s">
        <v>278</v>
      </c>
      <c r="C9520" s="37" t="n">
        <v>22</v>
      </c>
      <c r="D9520" s="37" t="n">
        <v>19</v>
      </c>
      <c r="E9520" s="37" t="n">
        <v>0</v>
      </c>
      <c r="F9520" s="37" t="n">
        <v>0</v>
      </c>
      <c r="G9520" s="37" t="n">
        <v>0</v>
      </c>
      <c r="H9520" s="37" t="n">
        <v>1</v>
      </c>
      <c r="I9520" s="37" t="n">
        <v>0</v>
      </c>
      <c r="J9520" s="40" t="n">
        <f aca="false">IF(C9520=0,"",D9520/C9520)</f>
        <v>0.863636363636364</v>
      </c>
    </row>
    <row r="9521" customFormat="false" ht="15" hidden="false" customHeight="false" outlineLevel="0" collapsed="false">
      <c r="A9521" s="37" t="s">
        <v>902</v>
      </c>
      <c r="B9521" s="37" t="s">
        <v>279</v>
      </c>
      <c r="C9521" s="37" t="n">
        <v>22</v>
      </c>
      <c r="D9521" s="37" t="n">
        <v>20</v>
      </c>
      <c r="E9521" s="37" t="n">
        <v>3</v>
      </c>
      <c r="F9521" s="37" t="n">
        <v>1</v>
      </c>
      <c r="G9521" s="37" t="n">
        <v>0</v>
      </c>
      <c r="H9521" s="37" t="n">
        <v>2</v>
      </c>
      <c r="I9521" s="37" t="n">
        <v>0</v>
      </c>
      <c r="J9521" s="40" t="n">
        <f aca="false">IF(C9521=0,"",D9521/C9521)</f>
        <v>0.909090909090909</v>
      </c>
    </row>
    <row r="9522" customFormat="false" ht="15" hidden="false" customHeight="false" outlineLevel="0" collapsed="false">
      <c r="A9522" s="37" t="s">
        <v>902</v>
      </c>
      <c r="B9522" s="37" t="s">
        <v>280</v>
      </c>
      <c r="C9522" s="37" t="n">
        <v>22</v>
      </c>
      <c r="D9522" s="37" t="n">
        <v>22</v>
      </c>
      <c r="E9522" s="37" t="n">
        <v>0</v>
      </c>
      <c r="F9522" s="37" t="n">
        <v>1</v>
      </c>
      <c r="G9522" s="37" t="n">
        <v>0</v>
      </c>
      <c r="H9522" s="37" t="n">
        <v>0</v>
      </c>
      <c r="I9522" s="37" t="n">
        <v>9</v>
      </c>
      <c r="J9522" s="40" t="n">
        <f aca="false">IF(C9522=0,"",D9522/C9522)</f>
        <v>1</v>
      </c>
    </row>
    <row r="9523" customFormat="false" ht="15" hidden="false" customHeight="false" outlineLevel="0" collapsed="false">
      <c r="A9523" s="37" t="s">
        <v>902</v>
      </c>
      <c r="B9523" s="37" t="s">
        <v>281</v>
      </c>
      <c r="C9523" s="37" t="n">
        <v>22</v>
      </c>
      <c r="D9523" s="37" t="n">
        <v>21</v>
      </c>
      <c r="E9523" s="37" t="n">
        <v>2</v>
      </c>
      <c r="F9523" s="37" t="n">
        <v>0</v>
      </c>
      <c r="G9523" s="37" t="n">
        <v>0</v>
      </c>
      <c r="H9523" s="37" t="n">
        <v>0</v>
      </c>
      <c r="I9523" s="37" t="n">
        <v>0</v>
      </c>
      <c r="J9523" s="40" t="n">
        <f aca="false">IF(C9523=0,"",D9523/C9523)</f>
        <v>0.954545454545455</v>
      </c>
    </row>
    <row r="9524" customFormat="false" ht="15" hidden="false" customHeight="false" outlineLevel="0" collapsed="false">
      <c r="A9524" s="37" t="s">
        <v>1599</v>
      </c>
      <c r="B9524" s="37" t="s">
        <v>270</v>
      </c>
      <c r="C9524" s="37" t="n">
        <v>22</v>
      </c>
      <c r="D9524" s="37" t="n">
        <v>18</v>
      </c>
      <c r="E9524" s="37" t="n">
        <v>5</v>
      </c>
      <c r="F9524" s="37" t="n">
        <v>2</v>
      </c>
      <c r="G9524" s="37" t="n">
        <v>0</v>
      </c>
      <c r="H9524" s="37" t="n">
        <v>2</v>
      </c>
      <c r="I9524" s="37" t="n">
        <v>1</v>
      </c>
      <c r="J9524" s="40" t="n">
        <f aca="false">IF(C9524=0,"",D9524/C9524)</f>
        <v>0.818181818181818</v>
      </c>
    </row>
    <row r="9525" customFormat="false" ht="15" hidden="false" customHeight="false" outlineLevel="0" collapsed="false">
      <c r="A9525" s="37" t="s">
        <v>1599</v>
      </c>
      <c r="B9525" s="37" t="s">
        <v>271</v>
      </c>
      <c r="C9525" s="37" t="n">
        <v>22</v>
      </c>
      <c r="D9525" s="37" t="n">
        <v>15</v>
      </c>
      <c r="E9525" s="37" t="n">
        <v>4</v>
      </c>
      <c r="F9525" s="37" t="n">
        <v>0</v>
      </c>
      <c r="G9525" s="37" t="n">
        <v>4</v>
      </c>
      <c r="H9525" s="37" t="n">
        <v>4</v>
      </c>
      <c r="I9525" s="37" t="n">
        <v>2</v>
      </c>
      <c r="J9525" s="40" t="n">
        <f aca="false">IF(C9525=0,"",D9525/C9525)</f>
        <v>0.681818181818182</v>
      </c>
    </row>
    <row r="9526" customFormat="false" ht="15" hidden="false" customHeight="false" outlineLevel="0" collapsed="false">
      <c r="A9526" s="37" t="s">
        <v>1599</v>
      </c>
      <c r="B9526" s="37" t="s">
        <v>272</v>
      </c>
      <c r="C9526" s="37" t="n">
        <v>22</v>
      </c>
      <c r="D9526" s="37" t="n">
        <v>21</v>
      </c>
      <c r="E9526" s="37" t="n">
        <v>1</v>
      </c>
      <c r="F9526" s="37" t="n">
        <v>1</v>
      </c>
      <c r="G9526" s="37" t="n">
        <v>2</v>
      </c>
      <c r="H9526" s="37" t="n">
        <v>0</v>
      </c>
      <c r="I9526" s="37" t="n">
        <v>0</v>
      </c>
      <c r="J9526" s="40" t="n">
        <f aca="false">IF(C9526=0,"",D9526/C9526)</f>
        <v>0.954545454545455</v>
      </c>
    </row>
    <row r="9527" customFormat="false" ht="15" hidden="false" customHeight="false" outlineLevel="0" collapsed="false">
      <c r="A9527" s="37" t="s">
        <v>1599</v>
      </c>
      <c r="B9527" s="37" t="s">
        <v>273</v>
      </c>
      <c r="C9527" s="37" t="n">
        <v>22</v>
      </c>
      <c r="D9527" s="37" t="n">
        <v>20</v>
      </c>
      <c r="E9527" s="37" t="n">
        <v>1</v>
      </c>
      <c r="F9527" s="37" t="n">
        <v>1</v>
      </c>
      <c r="G9527" s="37" t="n">
        <v>2</v>
      </c>
      <c r="H9527" s="37" t="n">
        <v>1</v>
      </c>
      <c r="I9527" s="37" t="n">
        <v>5</v>
      </c>
      <c r="J9527" s="40" t="n">
        <f aca="false">IF(C9527=0,"",D9527/C9527)</f>
        <v>0.909090909090909</v>
      </c>
    </row>
    <row r="9528" customFormat="false" ht="15" hidden="false" customHeight="false" outlineLevel="0" collapsed="false">
      <c r="A9528" s="37" t="s">
        <v>1599</v>
      </c>
      <c r="B9528" s="37" t="s">
        <v>274</v>
      </c>
      <c r="C9528" s="37" t="n">
        <v>22</v>
      </c>
      <c r="D9528" s="37" t="n">
        <v>19</v>
      </c>
      <c r="E9528" s="37" t="n">
        <v>0</v>
      </c>
      <c r="F9528" s="37" t="n">
        <v>0</v>
      </c>
      <c r="G9528" s="37" t="n">
        <v>1</v>
      </c>
      <c r="H9528" s="37" t="n">
        <v>3</v>
      </c>
      <c r="I9528" s="37" t="n">
        <v>5</v>
      </c>
      <c r="J9528" s="40" t="n">
        <f aca="false">IF(C9528=0,"",D9528/C9528)</f>
        <v>0.863636363636364</v>
      </c>
    </row>
    <row r="9529" customFormat="false" ht="15" hidden="false" customHeight="false" outlineLevel="0" collapsed="false">
      <c r="A9529" s="37" t="s">
        <v>1599</v>
      </c>
      <c r="B9529" s="37" t="s">
        <v>275</v>
      </c>
      <c r="C9529" s="37" t="n">
        <v>22</v>
      </c>
      <c r="D9529" s="37" t="n">
        <v>20</v>
      </c>
      <c r="E9529" s="37" t="n">
        <v>4</v>
      </c>
      <c r="F9529" s="37" t="n">
        <v>0</v>
      </c>
      <c r="G9529" s="37" t="n">
        <v>0</v>
      </c>
      <c r="H9529" s="37" t="n">
        <v>1</v>
      </c>
      <c r="I9529" s="37" t="n">
        <v>2</v>
      </c>
      <c r="J9529" s="40" t="n">
        <f aca="false">IF(C9529=0,"",D9529/C9529)</f>
        <v>0.909090909090909</v>
      </c>
    </row>
    <row r="9530" customFormat="false" ht="15" hidden="false" customHeight="false" outlineLevel="0" collapsed="false">
      <c r="A9530" s="37" t="s">
        <v>1599</v>
      </c>
      <c r="B9530" s="37" t="s">
        <v>276</v>
      </c>
      <c r="C9530" s="37" t="n">
        <v>22</v>
      </c>
      <c r="D9530" s="37" t="n">
        <v>16</v>
      </c>
      <c r="E9530" s="37" t="n">
        <v>1</v>
      </c>
      <c r="F9530" s="37" t="n">
        <v>2</v>
      </c>
      <c r="G9530" s="37" t="n">
        <v>0</v>
      </c>
      <c r="H9530" s="37" t="n">
        <v>0</v>
      </c>
      <c r="I9530" s="37" t="n">
        <v>2</v>
      </c>
      <c r="J9530" s="40" t="n">
        <f aca="false">IF(C9530=0,"",D9530/C9530)</f>
        <v>0.727272727272727</v>
      </c>
    </row>
    <row r="9531" customFormat="false" ht="15" hidden="false" customHeight="false" outlineLevel="0" collapsed="false">
      <c r="A9531" s="37" t="s">
        <v>1600</v>
      </c>
      <c r="B9531" s="37" t="s">
        <v>270</v>
      </c>
      <c r="C9531" s="37" t="n">
        <v>22</v>
      </c>
      <c r="D9531" s="37" t="n">
        <v>21</v>
      </c>
      <c r="E9531" s="37" t="n">
        <v>0</v>
      </c>
      <c r="F9531" s="37" t="n">
        <v>1</v>
      </c>
      <c r="G9531" s="37" t="n">
        <v>2</v>
      </c>
      <c r="H9531" s="37" t="n">
        <v>0</v>
      </c>
      <c r="I9531" s="37" t="n">
        <v>2</v>
      </c>
      <c r="J9531" s="40" t="n">
        <f aca="false">IF(C9531=0,"",D9531/C9531)</f>
        <v>0.954545454545455</v>
      </c>
    </row>
    <row r="9532" customFormat="false" ht="15" hidden="false" customHeight="false" outlineLevel="0" collapsed="false">
      <c r="A9532" s="37" t="s">
        <v>1600</v>
      </c>
      <c r="B9532" s="37" t="s">
        <v>271</v>
      </c>
      <c r="C9532" s="37" t="n">
        <v>22</v>
      </c>
      <c r="D9532" s="37" t="n">
        <v>20</v>
      </c>
      <c r="E9532" s="37" t="n">
        <v>2</v>
      </c>
      <c r="F9532" s="37" t="n">
        <v>0</v>
      </c>
      <c r="G9532" s="37" t="n">
        <v>1</v>
      </c>
      <c r="H9532" s="37" t="n">
        <v>2</v>
      </c>
      <c r="I9532" s="37" t="n">
        <v>0</v>
      </c>
      <c r="J9532" s="40" t="n">
        <f aca="false">IF(C9532=0,"",D9532/C9532)</f>
        <v>0.909090909090909</v>
      </c>
    </row>
    <row r="9533" customFormat="false" ht="15" hidden="false" customHeight="false" outlineLevel="0" collapsed="false">
      <c r="A9533" s="37" t="s">
        <v>1600</v>
      </c>
      <c r="B9533" s="37" t="s">
        <v>272</v>
      </c>
      <c r="C9533" s="37" t="n">
        <v>22</v>
      </c>
      <c r="D9533" s="37" t="n">
        <v>22</v>
      </c>
      <c r="E9533" s="37" t="n">
        <v>1</v>
      </c>
      <c r="F9533" s="37" t="n">
        <v>1</v>
      </c>
      <c r="G9533" s="37" t="n">
        <v>0</v>
      </c>
      <c r="H9533" s="37" t="n">
        <v>2</v>
      </c>
      <c r="I9533" s="37" t="n">
        <v>3</v>
      </c>
      <c r="J9533" s="40" t="n">
        <f aca="false">IF(C9533=0,"",D9533/C9533)</f>
        <v>1</v>
      </c>
    </row>
    <row r="9534" customFormat="false" ht="15" hidden="false" customHeight="false" outlineLevel="0" collapsed="false">
      <c r="A9534" s="37" t="s">
        <v>1600</v>
      </c>
      <c r="B9534" s="37" t="s">
        <v>273</v>
      </c>
      <c r="C9534" s="37" t="n">
        <v>22</v>
      </c>
      <c r="D9534" s="37" t="n">
        <v>21</v>
      </c>
      <c r="E9534" s="37" t="n">
        <v>0</v>
      </c>
      <c r="F9534" s="37" t="n">
        <v>0</v>
      </c>
      <c r="G9534" s="37" t="n">
        <v>0</v>
      </c>
      <c r="H9534" s="37" t="n">
        <v>1</v>
      </c>
      <c r="I9534" s="37" t="n">
        <v>1</v>
      </c>
      <c r="J9534" s="40" t="n">
        <f aca="false">IF(C9534=0,"",D9534/C9534)</f>
        <v>0.954545454545455</v>
      </c>
    </row>
    <row r="9535" customFormat="false" ht="15" hidden="false" customHeight="false" outlineLevel="0" collapsed="false">
      <c r="A9535" s="37" t="s">
        <v>1600</v>
      </c>
      <c r="B9535" s="37" t="s">
        <v>274</v>
      </c>
      <c r="C9535" s="37" t="n">
        <v>22</v>
      </c>
      <c r="D9535" s="37" t="n">
        <v>20</v>
      </c>
      <c r="E9535" s="37" t="n">
        <v>0</v>
      </c>
      <c r="F9535" s="37" t="n">
        <v>0</v>
      </c>
      <c r="G9535" s="37" t="n">
        <v>0</v>
      </c>
      <c r="H9535" s="37" t="n">
        <v>1</v>
      </c>
      <c r="I9535" s="37" t="n">
        <v>1</v>
      </c>
      <c r="J9535" s="40" t="n">
        <f aca="false">IF(C9535=0,"",D9535/C9535)</f>
        <v>0.909090909090909</v>
      </c>
    </row>
    <row r="9536" customFormat="false" ht="15" hidden="false" customHeight="false" outlineLevel="0" collapsed="false">
      <c r="A9536" s="37" t="s">
        <v>1600</v>
      </c>
      <c r="B9536" s="37" t="s">
        <v>275</v>
      </c>
      <c r="C9536" s="37" t="n">
        <v>22</v>
      </c>
      <c r="D9536" s="37" t="n">
        <v>21</v>
      </c>
      <c r="E9536" s="37" t="n">
        <v>0</v>
      </c>
      <c r="F9536" s="37" t="n">
        <v>3</v>
      </c>
      <c r="G9536" s="37" t="n">
        <v>1</v>
      </c>
      <c r="H9536" s="37" t="n">
        <v>1</v>
      </c>
      <c r="I9536" s="37" t="n">
        <v>0</v>
      </c>
      <c r="J9536" s="40" t="n">
        <f aca="false">IF(C9536=0,"",D9536/C9536)</f>
        <v>0.954545454545455</v>
      </c>
    </row>
    <row r="9537" customFormat="false" ht="15" hidden="false" customHeight="false" outlineLevel="0" collapsed="false">
      <c r="A9537" s="37" t="s">
        <v>1600</v>
      </c>
      <c r="B9537" s="37" t="s">
        <v>276</v>
      </c>
      <c r="C9537" s="37" t="n">
        <v>22</v>
      </c>
      <c r="D9537" s="37" t="n">
        <v>20</v>
      </c>
      <c r="E9537" s="37" t="n">
        <v>0</v>
      </c>
      <c r="F9537" s="37" t="n">
        <v>0</v>
      </c>
      <c r="G9537" s="37" t="n">
        <v>0</v>
      </c>
      <c r="H9537" s="37" t="n">
        <v>1</v>
      </c>
      <c r="I9537" s="37" t="n">
        <v>2</v>
      </c>
      <c r="J9537" s="40" t="n">
        <f aca="false">IF(C9537=0,"",D9537/C9537)</f>
        <v>0.909090909090909</v>
      </c>
    </row>
    <row r="9538" customFormat="false" ht="15" hidden="false" customHeight="false" outlineLevel="0" collapsed="false">
      <c r="A9538" s="37" t="s">
        <v>1600</v>
      </c>
      <c r="B9538" s="37" t="s">
        <v>277</v>
      </c>
      <c r="C9538" s="37" t="n">
        <v>22</v>
      </c>
      <c r="D9538" s="37" t="n">
        <v>20</v>
      </c>
      <c r="E9538" s="37" t="n">
        <v>0</v>
      </c>
      <c r="F9538" s="37" t="n">
        <v>3</v>
      </c>
      <c r="G9538" s="37" t="n">
        <v>2</v>
      </c>
      <c r="H9538" s="37" t="n">
        <v>4</v>
      </c>
      <c r="I9538" s="37" t="n">
        <v>4</v>
      </c>
      <c r="J9538" s="40" t="n">
        <f aca="false">IF(C9538=0,"",D9538/C9538)</f>
        <v>0.909090909090909</v>
      </c>
    </row>
    <row r="9539" customFormat="false" ht="15" hidden="false" customHeight="false" outlineLevel="0" collapsed="false">
      <c r="A9539" s="37" t="s">
        <v>1600</v>
      </c>
      <c r="B9539" s="37" t="s">
        <v>278</v>
      </c>
      <c r="C9539" s="37" t="n">
        <v>22</v>
      </c>
      <c r="D9539" s="37" t="n">
        <v>21</v>
      </c>
      <c r="E9539" s="37" t="n">
        <v>0</v>
      </c>
      <c r="F9539" s="37" t="n">
        <v>0</v>
      </c>
      <c r="G9539" s="37" t="n">
        <v>1</v>
      </c>
      <c r="H9539" s="37" t="n">
        <v>1</v>
      </c>
      <c r="I9539" s="37" t="n">
        <v>7</v>
      </c>
      <c r="J9539" s="40" t="n">
        <f aca="false">IF(C9539=0,"",D9539/C9539)</f>
        <v>0.954545454545455</v>
      </c>
    </row>
    <row r="9540" customFormat="false" ht="15" hidden="false" customHeight="false" outlineLevel="0" collapsed="false">
      <c r="A9540" s="37" t="s">
        <v>1600</v>
      </c>
      <c r="B9540" s="37" t="s">
        <v>279</v>
      </c>
      <c r="C9540" s="37" t="n">
        <v>22</v>
      </c>
      <c r="D9540" s="37" t="n">
        <v>21</v>
      </c>
      <c r="E9540" s="37" t="n">
        <v>0</v>
      </c>
      <c r="F9540" s="37" t="n">
        <v>0</v>
      </c>
      <c r="G9540" s="37" t="n">
        <v>0</v>
      </c>
      <c r="H9540" s="37" t="n">
        <v>3</v>
      </c>
      <c r="I9540" s="37" t="n">
        <v>0</v>
      </c>
      <c r="J9540" s="40" t="n">
        <f aca="false">IF(C9540=0,"",D9540/C9540)</f>
        <v>0.954545454545455</v>
      </c>
    </row>
    <row r="9541" customFormat="false" ht="15" hidden="false" customHeight="false" outlineLevel="0" collapsed="false">
      <c r="A9541" s="37" t="s">
        <v>1600</v>
      </c>
      <c r="B9541" s="37" t="s">
        <v>280</v>
      </c>
      <c r="C9541" s="37" t="n">
        <v>22</v>
      </c>
      <c r="D9541" s="37" t="n">
        <v>20</v>
      </c>
      <c r="E9541" s="37" t="n">
        <v>0</v>
      </c>
      <c r="F9541" s="37" t="n">
        <v>1</v>
      </c>
      <c r="G9541" s="37" t="n">
        <v>0</v>
      </c>
      <c r="H9541" s="37" t="n">
        <v>1</v>
      </c>
      <c r="I9541" s="37" t="n">
        <v>0</v>
      </c>
      <c r="J9541" s="40" t="n">
        <f aca="false">IF(C9541=0,"",D9541/C9541)</f>
        <v>0.909090909090909</v>
      </c>
    </row>
    <row r="9542" customFormat="false" ht="15" hidden="false" customHeight="false" outlineLevel="0" collapsed="false">
      <c r="A9542" s="37" t="s">
        <v>1600</v>
      </c>
      <c r="B9542" s="37" t="s">
        <v>281</v>
      </c>
      <c r="C9542" s="37" t="n">
        <v>22</v>
      </c>
      <c r="D9542" s="37" t="n">
        <v>16</v>
      </c>
      <c r="E9542" s="37" t="n">
        <v>0</v>
      </c>
      <c r="F9542" s="37" t="n">
        <v>0</v>
      </c>
      <c r="G9542" s="37" t="n">
        <v>0</v>
      </c>
      <c r="H9542" s="37" t="n">
        <v>2</v>
      </c>
      <c r="I9542" s="37" t="n">
        <v>5</v>
      </c>
      <c r="J9542" s="40" t="n">
        <f aca="false">IF(C9542=0,"",D9542/C9542)</f>
        <v>0.727272727272727</v>
      </c>
    </row>
    <row r="9543" customFormat="false" ht="15" hidden="false" customHeight="false" outlineLevel="0" collapsed="false">
      <c r="A9543" s="37" t="s">
        <v>513</v>
      </c>
      <c r="B9543" s="37" t="s">
        <v>270</v>
      </c>
      <c r="C9543" s="37" t="n">
        <v>22</v>
      </c>
      <c r="D9543" s="37" t="n">
        <v>21</v>
      </c>
      <c r="E9543" s="37" t="n">
        <v>0</v>
      </c>
      <c r="F9543" s="37" t="n">
        <v>1</v>
      </c>
      <c r="G9543" s="37" t="n">
        <v>0</v>
      </c>
      <c r="H9543" s="37" t="n">
        <v>0</v>
      </c>
      <c r="I9543" s="37" t="n">
        <v>0</v>
      </c>
      <c r="J9543" s="40" t="n">
        <f aca="false">IF(C9543=0,"",D9543/C9543)</f>
        <v>0.954545454545455</v>
      </c>
    </row>
    <row r="9544" customFormat="false" ht="15" hidden="false" customHeight="false" outlineLevel="0" collapsed="false">
      <c r="A9544" s="37" t="s">
        <v>513</v>
      </c>
      <c r="B9544" s="37" t="s">
        <v>271</v>
      </c>
      <c r="C9544" s="37" t="n">
        <v>22</v>
      </c>
      <c r="D9544" s="37" t="n">
        <v>21</v>
      </c>
      <c r="E9544" s="37" t="n">
        <v>0</v>
      </c>
      <c r="F9544" s="37" t="n">
        <v>0</v>
      </c>
      <c r="G9544" s="37" t="n">
        <v>0</v>
      </c>
      <c r="H9544" s="37" t="n">
        <v>1</v>
      </c>
      <c r="I9544" s="37" t="n">
        <v>0</v>
      </c>
      <c r="J9544" s="40" t="n">
        <f aca="false">IF(C9544=0,"",D9544/C9544)</f>
        <v>0.954545454545455</v>
      </c>
    </row>
    <row r="9545" customFormat="false" ht="15" hidden="false" customHeight="false" outlineLevel="0" collapsed="false">
      <c r="A9545" s="37" t="s">
        <v>513</v>
      </c>
      <c r="B9545" s="37" t="s">
        <v>272</v>
      </c>
      <c r="C9545" s="37" t="n">
        <v>22</v>
      </c>
      <c r="D9545" s="37" t="n">
        <v>22</v>
      </c>
      <c r="E9545" s="37" t="n">
        <v>1</v>
      </c>
      <c r="F9545" s="37" t="n">
        <v>0</v>
      </c>
      <c r="G9545" s="37" t="n">
        <v>0</v>
      </c>
      <c r="H9545" s="37" t="n">
        <v>1</v>
      </c>
      <c r="I9545" s="37" t="n">
        <v>0</v>
      </c>
      <c r="J9545" s="40" t="n">
        <f aca="false">IF(C9545=0,"",D9545/C9545)</f>
        <v>1</v>
      </c>
    </row>
    <row r="9546" customFormat="false" ht="15" hidden="false" customHeight="false" outlineLevel="0" collapsed="false">
      <c r="A9546" s="37" t="s">
        <v>513</v>
      </c>
      <c r="B9546" s="37" t="s">
        <v>273</v>
      </c>
      <c r="C9546" s="37" t="n">
        <v>22</v>
      </c>
      <c r="D9546" s="37" t="n">
        <v>19</v>
      </c>
      <c r="E9546" s="37" t="n">
        <v>0</v>
      </c>
      <c r="F9546" s="37" t="n">
        <v>0</v>
      </c>
      <c r="G9546" s="37" t="n">
        <v>0</v>
      </c>
      <c r="H9546" s="37" t="n">
        <v>0</v>
      </c>
      <c r="I9546" s="37" t="n">
        <v>0</v>
      </c>
      <c r="J9546" s="40" t="n">
        <f aca="false">IF(C9546=0,"",D9546/C9546)</f>
        <v>0.863636363636364</v>
      </c>
    </row>
    <row r="9547" customFormat="false" ht="15" hidden="false" customHeight="false" outlineLevel="0" collapsed="false">
      <c r="A9547" s="37" t="s">
        <v>513</v>
      </c>
      <c r="B9547" s="37" t="s">
        <v>274</v>
      </c>
      <c r="C9547" s="37" t="n">
        <v>22</v>
      </c>
      <c r="D9547" s="37" t="n">
        <v>18</v>
      </c>
      <c r="E9547" s="37" t="n">
        <v>0</v>
      </c>
      <c r="F9547" s="37" t="n">
        <v>0</v>
      </c>
      <c r="G9547" s="37" t="n">
        <v>1</v>
      </c>
      <c r="H9547" s="37" t="n">
        <v>1</v>
      </c>
      <c r="I9547" s="37" t="n">
        <v>0</v>
      </c>
      <c r="J9547" s="40" t="n">
        <f aca="false">IF(C9547=0,"",D9547/C9547)</f>
        <v>0.818181818181818</v>
      </c>
    </row>
    <row r="9548" customFormat="false" ht="15" hidden="false" customHeight="false" outlineLevel="0" collapsed="false">
      <c r="A9548" s="37" t="s">
        <v>513</v>
      </c>
      <c r="B9548" s="37" t="s">
        <v>275</v>
      </c>
      <c r="C9548" s="37" t="n">
        <v>22</v>
      </c>
      <c r="D9548" s="37" t="n">
        <v>20</v>
      </c>
      <c r="E9548" s="37" t="n">
        <v>0</v>
      </c>
      <c r="F9548" s="37" t="n">
        <v>1</v>
      </c>
      <c r="G9548" s="37" t="n">
        <v>0</v>
      </c>
      <c r="H9548" s="37" t="n">
        <v>2</v>
      </c>
      <c r="I9548" s="37" t="n">
        <v>4</v>
      </c>
      <c r="J9548" s="40" t="n">
        <f aca="false">IF(C9548=0,"",D9548/C9548)</f>
        <v>0.909090909090909</v>
      </c>
    </row>
    <row r="9549" customFormat="false" ht="15" hidden="false" customHeight="false" outlineLevel="0" collapsed="false">
      <c r="A9549" s="37" t="s">
        <v>513</v>
      </c>
      <c r="B9549" s="37" t="s">
        <v>276</v>
      </c>
      <c r="C9549" s="37" t="n">
        <v>22</v>
      </c>
      <c r="D9549" s="37" t="n">
        <v>20</v>
      </c>
      <c r="E9549" s="37" t="n">
        <v>1</v>
      </c>
      <c r="F9549" s="37" t="n">
        <v>0</v>
      </c>
      <c r="G9549" s="37" t="n">
        <v>0</v>
      </c>
      <c r="H9549" s="37" t="n">
        <v>0</v>
      </c>
      <c r="I9549" s="37" t="n">
        <v>1</v>
      </c>
      <c r="J9549" s="40" t="n">
        <f aca="false">IF(C9549=0,"",D9549/C9549)</f>
        <v>0.909090909090909</v>
      </c>
    </row>
    <row r="9550" customFormat="false" ht="15" hidden="false" customHeight="false" outlineLevel="0" collapsed="false">
      <c r="A9550" s="37" t="s">
        <v>513</v>
      </c>
      <c r="B9550" s="37" t="s">
        <v>277</v>
      </c>
      <c r="C9550" s="37" t="n">
        <v>22</v>
      </c>
      <c r="D9550" s="37" t="n">
        <v>21</v>
      </c>
      <c r="E9550" s="37" t="n">
        <v>0</v>
      </c>
      <c r="F9550" s="37" t="n">
        <v>0</v>
      </c>
      <c r="G9550" s="37" t="n">
        <v>0</v>
      </c>
      <c r="H9550" s="37" t="n">
        <v>0</v>
      </c>
      <c r="I9550" s="37" t="n">
        <v>0</v>
      </c>
      <c r="J9550" s="40" t="n">
        <f aca="false">IF(C9550=0,"",D9550/C9550)</f>
        <v>0.954545454545455</v>
      </c>
    </row>
    <row r="9551" customFormat="false" ht="15" hidden="false" customHeight="false" outlineLevel="0" collapsed="false">
      <c r="A9551" s="37" t="s">
        <v>513</v>
      </c>
      <c r="B9551" s="37" t="s">
        <v>278</v>
      </c>
      <c r="C9551" s="37" t="n">
        <v>22</v>
      </c>
      <c r="D9551" s="37" t="n">
        <v>20</v>
      </c>
      <c r="E9551" s="37" t="n">
        <v>0</v>
      </c>
      <c r="F9551" s="37" t="n">
        <v>0</v>
      </c>
      <c r="G9551" s="37" t="n">
        <v>0</v>
      </c>
      <c r="H9551" s="37" t="n">
        <v>2</v>
      </c>
      <c r="I9551" s="37" t="n">
        <v>4</v>
      </c>
      <c r="J9551" s="40" t="n">
        <f aca="false">IF(C9551=0,"",D9551/C9551)</f>
        <v>0.909090909090909</v>
      </c>
    </row>
    <row r="9552" customFormat="false" ht="15" hidden="false" customHeight="false" outlineLevel="0" collapsed="false">
      <c r="A9552" s="37" t="s">
        <v>513</v>
      </c>
      <c r="B9552" s="37" t="s">
        <v>279</v>
      </c>
      <c r="C9552" s="37" t="n">
        <v>22</v>
      </c>
      <c r="D9552" s="37" t="n">
        <v>19</v>
      </c>
      <c r="E9552" s="37" t="n">
        <v>0</v>
      </c>
      <c r="F9552" s="37" t="n">
        <v>0</v>
      </c>
      <c r="G9552" s="37" t="n">
        <v>0</v>
      </c>
      <c r="H9552" s="37" t="n">
        <v>2</v>
      </c>
      <c r="I9552" s="37" t="n">
        <v>1</v>
      </c>
      <c r="J9552" s="40" t="n">
        <f aca="false">IF(C9552=0,"",D9552/C9552)</f>
        <v>0.863636363636364</v>
      </c>
    </row>
    <row r="9553" customFormat="false" ht="15" hidden="false" customHeight="false" outlineLevel="0" collapsed="false">
      <c r="A9553" s="37" t="s">
        <v>513</v>
      </c>
      <c r="B9553" s="37" t="s">
        <v>280</v>
      </c>
      <c r="C9553" s="37" t="n">
        <v>22</v>
      </c>
      <c r="D9553" s="37" t="n">
        <v>19</v>
      </c>
      <c r="E9553" s="37" t="n">
        <v>0</v>
      </c>
      <c r="F9553" s="37" t="n">
        <v>0</v>
      </c>
      <c r="G9553" s="37" t="n">
        <v>1</v>
      </c>
      <c r="H9553" s="37" t="n">
        <v>2</v>
      </c>
      <c r="I9553" s="37" t="n">
        <v>1</v>
      </c>
      <c r="J9553" s="40" t="n">
        <f aca="false">IF(C9553=0,"",D9553/C9553)</f>
        <v>0.863636363636364</v>
      </c>
    </row>
    <row r="9554" customFormat="false" ht="15" hidden="false" customHeight="false" outlineLevel="0" collapsed="false">
      <c r="A9554" s="37" t="s">
        <v>513</v>
      </c>
      <c r="B9554" s="37" t="s">
        <v>281</v>
      </c>
      <c r="C9554" s="37" t="n">
        <v>22</v>
      </c>
      <c r="D9554" s="37" t="n">
        <v>20</v>
      </c>
      <c r="E9554" s="37" t="n">
        <v>0</v>
      </c>
      <c r="F9554" s="37" t="n">
        <v>1</v>
      </c>
      <c r="G9554" s="37" t="n">
        <v>0</v>
      </c>
      <c r="H9554" s="37" t="n">
        <v>1</v>
      </c>
      <c r="I9554" s="37" t="n">
        <v>3</v>
      </c>
      <c r="J9554" s="40" t="n">
        <f aca="false">IF(C9554=0,"",D9554/C9554)</f>
        <v>0.909090909090909</v>
      </c>
    </row>
    <row r="9555" customFormat="false" ht="15" hidden="false" customHeight="false" outlineLevel="0" collapsed="false">
      <c r="A9555" s="37" t="s">
        <v>586</v>
      </c>
      <c r="B9555" s="37" t="s">
        <v>270</v>
      </c>
      <c r="C9555" s="37" t="n">
        <v>22</v>
      </c>
      <c r="D9555" s="37" t="n">
        <v>19</v>
      </c>
      <c r="E9555" s="37" t="n">
        <v>1</v>
      </c>
      <c r="F9555" s="37" t="n">
        <v>1</v>
      </c>
      <c r="G9555" s="37" t="n">
        <v>0</v>
      </c>
      <c r="H9555" s="37" t="n">
        <v>0</v>
      </c>
      <c r="I9555" s="37" t="n">
        <v>1</v>
      </c>
      <c r="J9555" s="40" t="n">
        <f aca="false">IF(C9555=0,"",D9555/C9555)</f>
        <v>0.863636363636364</v>
      </c>
    </row>
    <row r="9556" customFormat="false" ht="15" hidden="false" customHeight="false" outlineLevel="0" collapsed="false">
      <c r="A9556" s="37" t="s">
        <v>586</v>
      </c>
      <c r="B9556" s="37" t="s">
        <v>271</v>
      </c>
      <c r="C9556" s="37" t="n">
        <v>22</v>
      </c>
      <c r="D9556" s="37" t="n">
        <v>21</v>
      </c>
      <c r="E9556" s="37" t="n">
        <v>0</v>
      </c>
      <c r="F9556" s="37" t="n">
        <v>1</v>
      </c>
      <c r="G9556" s="37" t="n">
        <v>0</v>
      </c>
      <c r="H9556" s="37" t="n">
        <v>0</v>
      </c>
      <c r="I9556" s="37" t="n">
        <v>0</v>
      </c>
      <c r="J9556" s="40" t="n">
        <f aca="false">IF(C9556=0,"",D9556/C9556)</f>
        <v>0.954545454545455</v>
      </c>
    </row>
    <row r="9557" customFormat="false" ht="15" hidden="false" customHeight="false" outlineLevel="0" collapsed="false">
      <c r="A9557" s="37" t="s">
        <v>586</v>
      </c>
      <c r="B9557" s="37" t="s">
        <v>272</v>
      </c>
      <c r="C9557" s="37" t="n">
        <v>22</v>
      </c>
      <c r="D9557" s="37" t="n">
        <v>17</v>
      </c>
      <c r="E9557" s="37" t="n">
        <v>0</v>
      </c>
      <c r="F9557" s="37" t="n">
        <v>0</v>
      </c>
      <c r="G9557" s="37" t="n">
        <v>0</v>
      </c>
      <c r="H9557" s="37" t="n">
        <v>1</v>
      </c>
      <c r="I9557" s="37" t="n">
        <v>1</v>
      </c>
      <c r="J9557" s="40" t="n">
        <f aca="false">IF(C9557=0,"",D9557/C9557)</f>
        <v>0.772727272727273</v>
      </c>
    </row>
    <row r="9558" customFormat="false" ht="15" hidden="false" customHeight="false" outlineLevel="0" collapsed="false">
      <c r="A9558" s="37" t="s">
        <v>586</v>
      </c>
      <c r="B9558" s="37" t="s">
        <v>273</v>
      </c>
      <c r="C9558" s="37" t="n">
        <v>22</v>
      </c>
      <c r="D9558" s="37" t="n">
        <v>22</v>
      </c>
      <c r="E9558" s="37" t="n">
        <v>0</v>
      </c>
      <c r="F9558" s="37" t="n">
        <v>1</v>
      </c>
      <c r="G9558" s="37" t="n">
        <v>0</v>
      </c>
      <c r="H9558" s="37" t="n">
        <v>0</v>
      </c>
      <c r="I9558" s="37" t="n">
        <v>2</v>
      </c>
      <c r="J9558" s="40" t="n">
        <f aca="false">IF(C9558=0,"",D9558/C9558)</f>
        <v>1</v>
      </c>
    </row>
    <row r="9559" customFormat="false" ht="15" hidden="false" customHeight="false" outlineLevel="0" collapsed="false">
      <c r="A9559" s="37" t="s">
        <v>586</v>
      </c>
      <c r="B9559" s="37" t="s">
        <v>274</v>
      </c>
      <c r="C9559" s="37" t="n">
        <v>22</v>
      </c>
      <c r="D9559" s="37" t="n">
        <v>19</v>
      </c>
      <c r="E9559" s="37" t="n">
        <v>0</v>
      </c>
      <c r="F9559" s="37" t="n">
        <v>1</v>
      </c>
      <c r="G9559" s="37" t="n">
        <v>1</v>
      </c>
      <c r="H9559" s="37" t="n">
        <v>1</v>
      </c>
      <c r="I9559" s="37" t="n">
        <v>0</v>
      </c>
      <c r="J9559" s="40" t="n">
        <f aca="false">IF(C9559=0,"",D9559/C9559)</f>
        <v>0.863636363636364</v>
      </c>
    </row>
    <row r="9560" customFormat="false" ht="15" hidden="false" customHeight="false" outlineLevel="0" collapsed="false">
      <c r="A9560" s="37" t="s">
        <v>586</v>
      </c>
      <c r="B9560" s="37" t="s">
        <v>275</v>
      </c>
      <c r="C9560" s="37" t="n">
        <v>22</v>
      </c>
      <c r="D9560" s="37" t="n">
        <v>19</v>
      </c>
      <c r="E9560" s="37" t="n">
        <v>0</v>
      </c>
      <c r="F9560" s="37" t="n">
        <v>2</v>
      </c>
      <c r="G9560" s="37" t="n">
        <v>1</v>
      </c>
      <c r="H9560" s="37" t="n">
        <v>2</v>
      </c>
      <c r="I9560" s="37" t="n">
        <v>1</v>
      </c>
      <c r="J9560" s="40" t="n">
        <f aca="false">IF(C9560=0,"",D9560/C9560)</f>
        <v>0.863636363636364</v>
      </c>
    </row>
    <row r="9561" customFormat="false" ht="15" hidden="false" customHeight="false" outlineLevel="0" collapsed="false">
      <c r="A9561" s="37" t="s">
        <v>586</v>
      </c>
      <c r="B9561" s="37" t="s">
        <v>276</v>
      </c>
      <c r="C9561" s="37" t="n">
        <v>22</v>
      </c>
      <c r="D9561" s="37" t="n">
        <v>21</v>
      </c>
      <c r="E9561" s="37" t="n">
        <v>0</v>
      </c>
      <c r="F9561" s="37" t="n">
        <v>1</v>
      </c>
      <c r="G9561" s="37" t="n">
        <v>1</v>
      </c>
      <c r="H9561" s="37" t="n">
        <v>1</v>
      </c>
      <c r="I9561" s="37" t="n">
        <v>1</v>
      </c>
      <c r="J9561" s="40" t="n">
        <f aca="false">IF(C9561=0,"",D9561/C9561)</f>
        <v>0.954545454545455</v>
      </c>
    </row>
    <row r="9562" customFormat="false" ht="15" hidden="false" customHeight="false" outlineLevel="0" collapsed="false">
      <c r="A9562" s="37" t="s">
        <v>586</v>
      </c>
      <c r="B9562" s="37" t="s">
        <v>277</v>
      </c>
      <c r="C9562" s="37" t="n">
        <v>22</v>
      </c>
      <c r="D9562" s="37" t="n">
        <v>21</v>
      </c>
      <c r="E9562" s="37" t="n">
        <v>0</v>
      </c>
      <c r="F9562" s="37" t="n">
        <v>0</v>
      </c>
      <c r="G9562" s="37" t="n">
        <v>0</v>
      </c>
      <c r="H9562" s="37" t="n">
        <v>0</v>
      </c>
      <c r="I9562" s="37" t="n">
        <v>0</v>
      </c>
      <c r="J9562" s="40" t="n">
        <f aca="false">IF(C9562=0,"",D9562/C9562)</f>
        <v>0.954545454545455</v>
      </c>
    </row>
    <row r="9563" customFormat="false" ht="15" hidden="false" customHeight="false" outlineLevel="0" collapsed="false">
      <c r="A9563" s="37" t="s">
        <v>586</v>
      </c>
      <c r="B9563" s="37" t="s">
        <v>278</v>
      </c>
      <c r="C9563" s="37" t="n">
        <v>22</v>
      </c>
      <c r="D9563" s="37" t="n">
        <v>21</v>
      </c>
      <c r="E9563" s="37" t="n">
        <v>0</v>
      </c>
      <c r="F9563" s="37" t="n">
        <v>0</v>
      </c>
      <c r="G9563" s="37" t="n">
        <v>0</v>
      </c>
      <c r="H9563" s="37" t="n">
        <v>2</v>
      </c>
      <c r="I9563" s="37" t="n">
        <v>4</v>
      </c>
      <c r="J9563" s="40" t="n">
        <f aca="false">IF(C9563=0,"",D9563/C9563)</f>
        <v>0.954545454545455</v>
      </c>
    </row>
    <row r="9564" customFormat="false" ht="15" hidden="false" customHeight="false" outlineLevel="0" collapsed="false">
      <c r="A9564" s="37" t="s">
        <v>586</v>
      </c>
      <c r="B9564" s="37" t="s">
        <v>279</v>
      </c>
      <c r="C9564" s="37" t="n">
        <v>22</v>
      </c>
      <c r="D9564" s="37" t="n">
        <v>22</v>
      </c>
      <c r="E9564" s="37" t="n">
        <v>1</v>
      </c>
      <c r="F9564" s="37" t="n">
        <v>1</v>
      </c>
      <c r="G9564" s="37" t="n">
        <v>0</v>
      </c>
      <c r="H9564" s="37" t="n">
        <v>1</v>
      </c>
      <c r="I9564" s="37" t="n">
        <v>0</v>
      </c>
      <c r="J9564" s="40" t="n">
        <f aca="false">IF(C9564=0,"",D9564/C9564)</f>
        <v>1</v>
      </c>
    </row>
    <row r="9565" customFormat="false" ht="15" hidden="false" customHeight="false" outlineLevel="0" collapsed="false">
      <c r="A9565" s="37" t="s">
        <v>586</v>
      </c>
      <c r="B9565" s="37" t="s">
        <v>280</v>
      </c>
      <c r="C9565" s="37" t="n">
        <v>22</v>
      </c>
      <c r="D9565" s="37" t="n">
        <v>22</v>
      </c>
      <c r="E9565" s="37" t="n">
        <v>1</v>
      </c>
      <c r="F9565" s="37" t="n">
        <v>2</v>
      </c>
      <c r="G9565" s="37" t="n">
        <v>0</v>
      </c>
      <c r="H9565" s="37" t="n">
        <v>0</v>
      </c>
      <c r="I9565" s="37" t="n">
        <v>2</v>
      </c>
      <c r="J9565" s="40" t="n">
        <f aca="false">IF(C9565=0,"",D9565/C9565)</f>
        <v>1</v>
      </c>
    </row>
    <row r="9566" customFormat="false" ht="15" hidden="false" customHeight="false" outlineLevel="0" collapsed="false">
      <c r="A9566" s="37" t="s">
        <v>586</v>
      </c>
      <c r="B9566" s="37" t="s">
        <v>281</v>
      </c>
      <c r="C9566" s="37" t="n">
        <v>22</v>
      </c>
      <c r="D9566" s="37" t="n">
        <v>21</v>
      </c>
      <c r="E9566" s="37" t="n">
        <v>4</v>
      </c>
      <c r="F9566" s="37" t="n">
        <v>1</v>
      </c>
      <c r="G9566" s="37" t="n">
        <v>0</v>
      </c>
      <c r="H9566" s="37" t="n">
        <v>2</v>
      </c>
      <c r="I9566" s="37" t="n">
        <v>3</v>
      </c>
      <c r="J9566" s="40" t="n">
        <f aca="false">IF(C9566=0,"",D9566/C9566)</f>
        <v>0.954545454545455</v>
      </c>
    </row>
    <row r="9567" customFormat="false" ht="15" hidden="false" customHeight="false" outlineLevel="0" collapsed="false">
      <c r="A9567" s="37" t="s">
        <v>1601</v>
      </c>
      <c r="B9567" s="37" t="s">
        <v>281</v>
      </c>
      <c r="C9567" s="37" t="n">
        <v>22</v>
      </c>
      <c r="D9567" s="37" t="n">
        <v>21</v>
      </c>
      <c r="E9567" s="37" t="n">
        <v>1</v>
      </c>
      <c r="F9567" s="37" t="n">
        <v>0</v>
      </c>
      <c r="G9567" s="37" t="n">
        <v>0</v>
      </c>
      <c r="H9567" s="37" t="n">
        <v>1</v>
      </c>
      <c r="I9567" s="37" t="n">
        <v>7</v>
      </c>
      <c r="J9567" s="40" t="n">
        <f aca="false">IF(C9567=0,"",D9567/C9567)</f>
        <v>0.954545454545455</v>
      </c>
    </row>
    <row r="9568" customFormat="false" ht="15" hidden="false" customHeight="false" outlineLevel="0" collapsed="false">
      <c r="A9568" s="37" t="s">
        <v>1602</v>
      </c>
      <c r="B9568" s="37" t="s">
        <v>270</v>
      </c>
      <c r="C9568" s="37" t="n">
        <v>22</v>
      </c>
      <c r="D9568" s="37" t="n">
        <v>21</v>
      </c>
      <c r="E9568" s="37" t="n">
        <v>0</v>
      </c>
      <c r="F9568" s="37" t="n">
        <v>0</v>
      </c>
      <c r="G9568" s="37" t="n">
        <v>2</v>
      </c>
      <c r="H9568" s="37" t="n">
        <v>0</v>
      </c>
      <c r="I9568" s="37" t="n">
        <v>3</v>
      </c>
      <c r="J9568" s="40" t="n">
        <f aca="false">IF(C9568=0,"",D9568/C9568)</f>
        <v>0.954545454545455</v>
      </c>
    </row>
    <row r="9569" customFormat="false" ht="15" hidden="false" customHeight="false" outlineLevel="0" collapsed="false">
      <c r="A9569" s="37" t="s">
        <v>1602</v>
      </c>
      <c r="B9569" s="37" t="s">
        <v>271</v>
      </c>
      <c r="C9569" s="37" t="n">
        <v>22</v>
      </c>
      <c r="D9569" s="37" t="n">
        <v>20</v>
      </c>
      <c r="E9569" s="37" t="n">
        <v>0</v>
      </c>
      <c r="F9569" s="37" t="n">
        <v>0</v>
      </c>
      <c r="G9569" s="37" t="n">
        <v>1</v>
      </c>
      <c r="H9569" s="37" t="n">
        <v>2</v>
      </c>
      <c r="I9569" s="37" t="n">
        <v>9</v>
      </c>
      <c r="J9569" s="40" t="n">
        <f aca="false">IF(C9569=0,"",D9569/C9569)</f>
        <v>0.909090909090909</v>
      </c>
    </row>
    <row r="9570" customFormat="false" ht="15" hidden="false" customHeight="false" outlineLevel="0" collapsed="false">
      <c r="A9570" s="37" t="s">
        <v>1602</v>
      </c>
      <c r="B9570" s="37" t="s">
        <v>272</v>
      </c>
      <c r="C9570" s="37" t="n">
        <v>22</v>
      </c>
      <c r="D9570" s="37" t="n">
        <v>20</v>
      </c>
      <c r="E9570" s="37" t="n">
        <v>0</v>
      </c>
      <c r="F9570" s="37" t="n">
        <v>0</v>
      </c>
      <c r="G9570" s="37" t="n">
        <v>1</v>
      </c>
      <c r="H9570" s="37" t="n">
        <v>1</v>
      </c>
      <c r="I9570" s="37" t="n">
        <v>10</v>
      </c>
      <c r="J9570" s="40" t="n">
        <f aca="false">IF(C9570=0,"",D9570/C9570)</f>
        <v>0.909090909090909</v>
      </c>
    </row>
    <row r="9571" customFormat="false" ht="15" hidden="false" customHeight="false" outlineLevel="0" collapsed="false">
      <c r="A9571" s="37" t="s">
        <v>1602</v>
      </c>
      <c r="B9571" s="37" t="s">
        <v>273</v>
      </c>
      <c r="C9571" s="37" t="n">
        <v>22</v>
      </c>
      <c r="D9571" s="37" t="n">
        <v>22</v>
      </c>
      <c r="E9571" s="37" t="n">
        <v>0</v>
      </c>
      <c r="F9571" s="37" t="n">
        <v>1</v>
      </c>
      <c r="G9571" s="37" t="n">
        <v>0</v>
      </c>
      <c r="H9571" s="37" t="n">
        <v>0</v>
      </c>
      <c r="I9571" s="37" t="n">
        <v>5</v>
      </c>
      <c r="J9571" s="40" t="n">
        <f aca="false">IF(C9571=0,"",D9571/C9571)</f>
        <v>1</v>
      </c>
    </row>
    <row r="9572" customFormat="false" ht="15" hidden="false" customHeight="false" outlineLevel="0" collapsed="false">
      <c r="A9572" s="37" t="s">
        <v>1602</v>
      </c>
      <c r="B9572" s="37" t="s">
        <v>274</v>
      </c>
      <c r="C9572" s="37" t="n">
        <v>22</v>
      </c>
      <c r="D9572" s="37" t="n">
        <v>21</v>
      </c>
      <c r="E9572" s="37" t="n">
        <v>0</v>
      </c>
      <c r="F9572" s="37" t="n">
        <v>1</v>
      </c>
      <c r="G9572" s="37" t="n">
        <v>2</v>
      </c>
      <c r="H9572" s="37" t="n">
        <v>2</v>
      </c>
      <c r="I9572" s="37" t="n">
        <v>7</v>
      </c>
      <c r="J9572" s="40" t="n">
        <f aca="false">IF(C9572=0,"",D9572/C9572)</f>
        <v>0.954545454545455</v>
      </c>
    </row>
    <row r="9573" customFormat="false" ht="15" hidden="false" customHeight="false" outlineLevel="0" collapsed="false">
      <c r="A9573" s="37" t="s">
        <v>1602</v>
      </c>
      <c r="B9573" s="37" t="s">
        <v>275</v>
      </c>
      <c r="C9573" s="37" t="n">
        <v>22</v>
      </c>
      <c r="D9573" s="37" t="n">
        <v>21</v>
      </c>
      <c r="E9573" s="37" t="n">
        <v>0</v>
      </c>
      <c r="F9573" s="37" t="n">
        <v>0</v>
      </c>
      <c r="G9573" s="37" t="n">
        <v>0</v>
      </c>
      <c r="H9573" s="37" t="n">
        <v>0</v>
      </c>
      <c r="I9573" s="37" t="n">
        <v>2</v>
      </c>
      <c r="J9573" s="40" t="n">
        <f aca="false">IF(C9573=0,"",D9573/C9573)</f>
        <v>0.954545454545455</v>
      </c>
    </row>
    <row r="9574" customFormat="false" ht="15" hidden="false" customHeight="false" outlineLevel="0" collapsed="false">
      <c r="A9574" s="37" t="s">
        <v>1602</v>
      </c>
      <c r="B9574" s="37" t="s">
        <v>276</v>
      </c>
      <c r="C9574" s="37" t="n">
        <v>22</v>
      </c>
      <c r="D9574" s="37" t="n">
        <v>22</v>
      </c>
      <c r="E9574" s="37" t="n">
        <v>1</v>
      </c>
      <c r="F9574" s="37" t="n">
        <v>1</v>
      </c>
      <c r="G9574" s="37" t="n">
        <v>0</v>
      </c>
      <c r="H9574" s="37" t="n">
        <v>0</v>
      </c>
      <c r="I9574" s="37" t="n">
        <v>0</v>
      </c>
      <c r="J9574" s="40" t="n">
        <f aca="false">IF(C9574=0,"",D9574/C9574)</f>
        <v>1</v>
      </c>
    </row>
    <row r="9575" customFormat="false" ht="15" hidden="false" customHeight="false" outlineLevel="0" collapsed="false">
      <c r="A9575" s="37" t="s">
        <v>1602</v>
      </c>
      <c r="B9575" s="37" t="s">
        <v>277</v>
      </c>
      <c r="C9575" s="37" t="n">
        <v>22</v>
      </c>
      <c r="D9575" s="37" t="n">
        <v>19</v>
      </c>
      <c r="E9575" s="37" t="n">
        <v>0</v>
      </c>
      <c r="F9575" s="37" t="n">
        <v>0</v>
      </c>
      <c r="G9575" s="37" t="n">
        <v>0</v>
      </c>
      <c r="H9575" s="37" t="n">
        <v>2</v>
      </c>
      <c r="I9575" s="37" t="n">
        <v>7</v>
      </c>
      <c r="J9575" s="40" t="n">
        <f aca="false">IF(C9575=0,"",D9575/C9575)</f>
        <v>0.863636363636364</v>
      </c>
    </row>
    <row r="9576" customFormat="false" ht="15" hidden="false" customHeight="false" outlineLevel="0" collapsed="false">
      <c r="A9576" s="37" t="s">
        <v>1602</v>
      </c>
      <c r="B9576" s="37" t="s">
        <v>278</v>
      </c>
      <c r="C9576" s="37" t="n">
        <v>22</v>
      </c>
      <c r="D9576" s="37" t="n">
        <v>22</v>
      </c>
      <c r="E9576" s="37" t="n">
        <v>2</v>
      </c>
      <c r="F9576" s="37" t="n">
        <v>0</v>
      </c>
      <c r="G9576" s="37" t="n">
        <v>0</v>
      </c>
      <c r="H9576" s="37" t="n">
        <v>0</v>
      </c>
      <c r="I9576" s="37" t="n">
        <v>7</v>
      </c>
      <c r="J9576" s="40" t="n">
        <f aca="false">IF(C9576=0,"",D9576/C9576)</f>
        <v>1</v>
      </c>
    </row>
    <row r="9577" customFormat="false" ht="15" hidden="false" customHeight="false" outlineLevel="0" collapsed="false">
      <c r="A9577" s="37" t="s">
        <v>1602</v>
      </c>
      <c r="B9577" s="37" t="s">
        <v>279</v>
      </c>
      <c r="C9577" s="37" t="n">
        <v>22</v>
      </c>
      <c r="D9577" s="37" t="n">
        <v>21</v>
      </c>
      <c r="E9577" s="37" t="n">
        <v>1</v>
      </c>
      <c r="F9577" s="37" t="n">
        <v>0</v>
      </c>
      <c r="G9577" s="37" t="n">
        <v>0</v>
      </c>
      <c r="H9577" s="37" t="n">
        <v>1</v>
      </c>
      <c r="I9577" s="37" t="n">
        <v>3</v>
      </c>
      <c r="J9577" s="40" t="n">
        <f aca="false">IF(C9577=0,"",D9577/C9577)</f>
        <v>0.954545454545455</v>
      </c>
    </row>
    <row r="9578" customFormat="false" ht="15" hidden="false" customHeight="false" outlineLevel="0" collapsed="false">
      <c r="A9578" s="37" t="s">
        <v>1602</v>
      </c>
      <c r="B9578" s="37" t="s">
        <v>280</v>
      </c>
      <c r="C9578" s="37" t="n">
        <v>22</v>
      </c>
      <c r="D9578" s="37" t="n">
        <v>21</v>
      </c>
      <c r="E9578" s="37" t="n">
        <v>0</v>
      </c>
      <c r="F9578" s="37" t="n">
        <v>1</v>
      </c>
      <c r="G9578" s="37" t="n">
        <v>0</v>
      </c>
      <c r="H9578" s="37" t="n">
        <v>0</v>
      </c>
      <c r="I9578" s="37" t="n">
        <v>5</v>
      </c>
      <c r="J9578" s="40" t="n">
        <f aca="false">IF(C9578=0,"",D9578/C9578)</f>
        <v>0.954545454545455</v>
      </c>
    </row>
    <row r="9579" customFormat="false" ht="15" hidden="false" customHeight="false" outlineLevel="0" collapsed="false">
      <c r="A9579" s="37" t="s">
        <v>1602</v>
      </c>
      <c r="B9579" s="37" t="s">
        <v>281</v>
      </c>
      <c r="C9579" s="37" t="n">
        <v>22</v>
      </c>
      <c r="D9579" s="37" t="n">
        <v>17</v>
      </c>
      <c r="E9579" s="37" t="n">
        <v>1</v>
      </c>
      <c r="F9579" s="37" t="n">
        <v>0</v>
      </c>
      <c r="G9579" s="37" t="n">
        <v>0</v>
      </c>
      <c r="H9579" s="37" t="n">
        <v>0</v>
      </c>
      <c r="I9579" s="37" t="n">
        <v>5</v>
      </c>
      <c r="J9579" s="40" t="n">
        <f aca="false">IF(C9579=0,"",D9579/C9579)</f>
        <v>0.772727272727273</v>
      </c>
    </row>
    <row r="9580" customFormat="false" ht="15" hidden="false" customHeight="false" outlineLevel="0" collapsed="false">
      <c r="A9580" s="37" t="s">
        <v>1603</v>
      </c>
      <c r="B9580" s="37" t="s">
        <v>270</v>
      </c>
      <c r="C9580" s="37" t="n">
        <v>22</v>
      </c>
      <c r="D9580" s="37" t="n">
        <v>16</v>
      </c>
      <c r="E9580" s="37" t="n">
        <v>0</v>
      </c>
      <c r="F9580" s="37" t="n">
        <v>1</v>
      </c>
      <c r="G9580" s="37" t="n">
        <v>1</v>
      </c>
      <c r="H9580" s="37" t="n">
        <v>0</v>
      </c>
      <c r="I9580" s="37" t="n">
        <v>0</v>
      </c>
      <c r="J9580" s="40" t="n">
        <f aca="false">IF(C9580=0,"",D9580/C9580)</f>
        <v>0.727272727272727</v>
      </c>
    </row>
    <row r="9581" customFormat="false" ht="15" hidden="false" customHeight="false" outlineLevel="0" collapsed="false">
      <c r="A9581" s="37" t="s">
        <v>1603</v>
      </c>
      <c r="B9581" s="37" t="s">
        <v>271</v>
      </c>
      <c r="C9581" s="37" t="n">
        <v>22</v>
      </c>
      <c r="D9581" s="37" t="n">
        <v>21</v>
      </c>
      <c r="E9581" s="37" t="n">
        <v>1</v>
      </c>
      <c r="F9581" s="37" t="n">
        <v>0</v>
      </c>
      <c r="G9581" s="37" t="n">
        <v>2</v>
      </c>
      <c r="H9581" s="37" t="n">
        <v>0</v>
      </c>
      <c r="I9581" s="37" t="n">
        <v>6</v>
      </c>
      <c r="J9581" s="40" t="n">
        <f aca="false">IF(C9581=0,"",D9581/C9581)</f>
        <v>0.954545454545455</v>
      </c>
    </row>
    <row r="9582" customFormat="false" ht="15" hidden="false" customHeight="false" outlineLevel="0" collapsed="false">
      <c r="A9582" s="37" t="s">
        <v>1603</v>
      </c>
      <c r="B9582" s="37" t="s">
        <v>272</v>
      </c>
      <c r="C9582" s="37" t="n">
        <v>22</v>
      </c>
      <c r="D9582" s="37" t="n">
        <v>21</v>
      </c>
      <c r="E9582" s="37" t="n">
        <v>1</v>
      </c>
      <c r="F9582" s="37" t="n">
        <v>1</v>
      </c>
      <c r="G9582" s="37" t="n">
        <v>0</v>
      </c>
      <c r="H9582" s="37" t="n">
        <v>0</v>
      </c>
      <c r="I9582" s="37" t="n">
        <v>0</v>
      </c>
      <c r="J9582" s="40" t="n">
        <f aca="false">IF(C9582=0,"",D9582/C9582)</f>
        <v>0.954545454545455</v>
      </c>
    </row>
    <row r="9583" customFormat="false" ht="15" hidden="false" customHeight="false" outlineLevel="0" collapsed="false">
      <c r="A9583" s="37" t="s">
        <v>1603</v>
      </c>
      <c r="B9583" s="37" t="s">
        <v>273</v>
      </c>
      <c r="C9583" s="37" t="n">
        <v>22</v>
      </c>
      <c r="D9583" s="37" t="n">
        <v>22</v>
      </c>
      <c r="E9583" s="37" t="n">
        <v>0</v>
      </c>
      <c r="F9583" s="37" t="n">
        <v>0</v>
      </c>
      <c r="G9583" s="37" t="n">
        <v>0</v>
      </c>
      <c r="H9583" s="37" t="n">
        <v>0</v>
      </c>
      <c r="I9583" s="37" t="n">
        <v>1</v>
      </c>
      <c r="J9583" s="40" t="n">
        <f aca="false">IF(C9583=0,"",D9583/C9583)</f>
        <v>1</v>
      </c>
    </row>
    <row r="9584" customFormat="false" ht="15" hidden="false" customHeight="false" outlineLevel="0" collapsed="false">
      <c r="A9584" s="37" t="s">
        <v>1603</v>
      </c>
      <c r="B9584" s="37" t="s">
        <v>274</v>
      </c>
      <c r="C9584" s="37" t="n">
        <v>22</v>
      </c>
      <c r="D9584" s="37" t="n">
        <v>21</v>
      </c>
      <c r="E9584" s="37" t="n">
        <v>1</v>
      </c>
      <c r="F9584" s="37" t="n">
        <v>2</v>
      </c>
      <c r="G9584" s="37" t="n">
        <v>0</v>
      </c>
      <c r="H9584" s="37" t="n">
        <v>0</v>
      </c>
      <c r="I9584" s="37" t="n">
        <v>0</v>
      </c>
      <c r="J9584" s="40" t="n">
        <f aca="false">IF(C9584=0,"",D9584/C9584)</f>
        <v>0.954545454545455</v>
      </c>
    </row>
    <row r="9585" customFormat="false" ht="15" hidden="false" customHeight="false" outlineLevel="0" collapsed="false">
      <c r="A9585" s="37" t="s">
        <v>1603</v>
      </c>
      <c r="B9585" s="37" t="s">
        <v>275</v>
      </c>
      <c r="C9585" s="37" t="n">
        <v>22</v>
      </c>
      <c r="D9585" s="37" t="n">
        <v>22</v>
      </c>
      <c r="E9585" s="37" t="n">
        <v>2</v>
      </c>
      <c r="F9585" s="37" t="n">
        <v>0</v>
      </c>
      <c r="G9585" s="37" t="n">
        <v>1</v>
      </c>
      <c r="H9585" s="37" t="n">
        <v>2</v>
      </c>
      <c r="I9585" s="37" t="n">
        <v>2</v>
      </c>
      <c r="J9585" s="40" t="n">
        <f aca="false">IF(C9585=0,"",D9585/C9585)</f>
        <v>1</v>
      </c>
    </row>
    <row r="9586" customFormat="false" ht="15" hidden="false" customHeight="false" outlineLevel="0" collapsed="false">
      <c r="A9586" s="37" t="s">
        <v>1603</v>
      </c>
      <c r="B9586" s="37" t="s">
        <v>276</v>
      </c>
      <c r="C9586" s="37" t="n">
        <v>22</v>
      </c>
      <c r="D9586" s="37" t="n">
        <v>20</v>
      </c>
      <c r="E9586" s="37" t="n">
        <v>0</v>
      </c>
      <c r="F9586" s="37" t="n">
        <v>0</v>
      </c>
      <c r="G9586" s="37" t="n">
        <v>1</v>
      </c>
      <c r="H9586" s="37" t="n">
        <v>2</v>
      </c>
      <c r="I9586" s="37" t="n">
        <v>0</v>
      </c>
      <c r="J9586" s="40" t="n">
        <f aca="false">IF(C9586=0,"",D9586/C9586)</f>
        <v>0.909090909090909</v>
      </c>
    </row>
    <row r="9587" customFormat="false" ht="15" hidden="false" customHeight="false" outlineLevel="0" collapsed="false">
      <c r="A9587" s="37" t="s">
        <v>1603</v>
      </c>
      <c r="B9587" s="37" t="s">
        <v>277</v>
      </c>
      <c r="C9587" s="37" t="n">
        <v>22</v>
      </c>
      <c r="D9587" s="37" t="n">
        <v>22</v>
      </c>
      <c r="E9587" s="37" t="n">
        <v>1</v>
      </c>
      <c r="F9587" s="37" t="n">
        <v>0</v>
      </c>
      <c r="G9587" s="37" t="n">
        <v>0</v>
      </c>
      <c r="H9587" s="37" t="n">
        <v>2</v>
      </c>
      <c r="I9587" s="37" t="n">
        <v>0</v>
      </c>
      <c r="J9587" s="40" t="n">
        <f aca="false">IF(C9587=0,"",D9587/C9587)</f>
        <v>1</v>
      </c>
    </row>
    <row r="9588" customFormat="false" ht="15" hidden="false" customHeight="false" outlineLevel="0" collapsed="false">
      <c r="A9588" s="37" t="s">
        <v>1603</v>
      </c>
      <c r="B9588" s="37" t="s">
        <v>278</v>
      </c>
      <c r="C9588" s="37" t="n">
        <v>22</v>
      </c>
      <c r="D9588" s="37" t="n">
        <v>20</v>
      </c>
      <c r="E9588" s="37" t="n">
        <v>0</v>
      </c>
      <c r="F9588" s="37" t="n">
        <v>0</v>
      </c>
      <c r="G9588" s="37" t="n">
        <v>0</v>
      </c>
      <c r="H9588" s="37" t="n">
        <v>0</v>
      </c>
      <c r="I9588" s="37" t="n">
        <v>0</v>
      </c>
      <c r="J9588" s="40" t="n">
        <f aca="false">IF(C9588=0,"",D9588/C9588)</f>
        <v>0.909090909090909</v>
      </c>
    </row>
    <row r="9589" customFormat="false" ht="15" hidden="false" customHeight="false" outlineLevel="0" collapsed="false">
      <c r="A9589" s="37" t="s">
        <v>1603</v>
      </c>
      <c r="B9589" s="37" t="s">
        <v>279</v>
      </c>
      <c r="C9589" s="37" t="n">
        <v>22</v>
      </c>
      <c r="D9589" s="37" t="n">
        <v>19</v>
      </c>
      <c r="E9589" s="37" t="n">
        <v>1</v>
      </c>
      <c r="F9589" s="37" t="n">
        <v>1</v>
      </c>
      <c r="G9589" s="37" t="n">
        <v>0</v>
      </c>
      <c r="H9589" s="37" t="n">
        <v>1</v>
      </c>
      <c r="I9589" s="37" t="n">
        <v>1</v>
      </c>
      <c r="J9589" s="40" t="n">
        <f aca="false">IF(C9589=0,"",D9589/C9589)</f>
        <v>0.863636363636364</v>
      </c>
    </row>
    <row r="9590" customFormat="false" ht="15" hidden="false" customHeight="false" outlineLevel="0" collapsed="false">
      <c r="A9590" s="37" t="s">
        <v>1603</v>
      </c>
      <c r="B9590" s="37" t="s">
        <v>280</v>
      </c>
      <c r="C9590" s="37" t="n">
        <v>22</v>
      </c>
      <c r="D9590" s="37" t="n">
        <v>21</v>
      </c>
      <c r="E9590" s="37" t="n">
        <v>2</v>
      </c>
      <c r="F9590" s="37" t="n">
        <v>1</v>
      </c>
      <c r="G9590" s="37" t="n">
        <v>0</v>
      </c>
      <c r="H9590" s="37" t="n">
        <v>1</v>
      </c>
      <c r="I9590" s="37" t="n">
        <v>1</v>
      </c>
      <c r="J9590" s="40" t="n">
        <f aca="false">IF(C9590=0,"",D9590/C9590)</f>
        <v>0.954545454545455</v>
      </c>
    </row>
    <row r="9591" customFormat="false" ht="15" hidden="false" customHeight="false" outlineLevel="0" collapsed="false">
      <c r="A9591" s="37" t="s">
        <v>1603</v>
      </c>
      <c r="B9591" s="37" t="s">
        <v>281</v>
      </c>
      <c r="C9591" s="37" t="n">
        <v>22</v>
      </c>
      <c r="D9591" s="37" t="n">
        <v>21</v>
      </c>
      <c r="E9591" s="37" t="n">
        <v>0</v>
      </c>
      <c r="F9591" s="37" t="n">
        <v>1</v>
      </c>
      <c r="G9591" s="37" t="n">
        <v>1</v>
      </c>
      <c r="H9591" s="37" t="n">
        <v>3</v>
      </c>
      <c r="I9591" s="37" t="n">
        <v>2</v>
      </c>
      <c r="J9591" s="40" t="n">
        <f aca="false">IF(C9591=0,"",D9591/C9591)</f>
        <v>0.954545454545455</v>
      </c>
    </row>
    <row r="9592" customFormat="false" ht="15" hidden="false" customHeight="false" outlineLevel="0" collapsed="false">
      <c r="A9592" s="37" t="s">
        <v>629</v>
      </c>
      <c r="B9592" s="37" t="s">
        <v>270</v>
      </c>
      <c r="C9592" s="37" t="n">
        <v>22</v>
      </c>
      <c r="D9592" s="37" t="n">
        <v>20</v>
      </c>
      <c r="E9592" s="37" t="n">
        <v>1</v>
      </c>
      <c r="F9592" s="37" t="n">
        <v>0</v>
      </c>
      <c r="G9592" s="37" t="n">
        <v>0</v>
      </c>
      <c r="H9592" s="37" t="n">
        <v>1</v>
      </c>
      <c r="I9592" s="37" t="n">
        <v>1</v>
      </c>
      <c r="J9592" s="40" t="n">
        <f aca="false">IF(C9592=0,"",D9592/C9592)</f>
        <v>0.909090909090909</v>
      </c>
    </row>
    <row r="9593" customFormat="false" ht="15" hidden="false" customHeight="false" outlineLevel="0" collapsed="false">
      <c r="A9593" s="37" t="s">
        <v>629</v>
      </c>
      <c r="B9593" s="37" t="s">
        <v>271</v>
      </c>
      <c r="C9593" s="37" t="n">
        <v>22</v>
      </c>
      <c r="D9593" s="37" t="n">
        <v>22</v>
      </c>
      <c r="E9593" s="37" t="n">
        <v>0</v>
      </c>
      <c r="F9593" s="37" t="n">
        <v>0</v>
      </c>
      <c r="G9593" s="37" t="n">
        <v>0</v>
      </c>
      <c r="H9593" s="37" t="n">
        <v>7</v>
      </c>
      <c r="I9593" s="37" t="n">
        <v>5</v>
      </c>
      <c r="J9593" s="40" t="n">
        <f aca="false">IF(C9593=0,"",D9593/C9593)</f>
        <v>1</v>
      </c>
    </row>
    <row r="9594" customFormat="false" ht="15" hidden="false" customHeight="false" outlineLevel="0" collapsed="false">
      <c r="A9594" s="37" t="s">
        <v>629</v>
      </c>
      <c r="B9594" s="37" t="s">
        <v>272</v>
      </c>
      <c r="C9594" s="37" t="n">
        <v>22</v>
      </c>
      <c r="D9594" s="37" t="n">
        <v>21</v>
      </c>
      <c r="E9594" s="37" t="n">
        <v>0</v>
      </c>
      <c r="F9594" s="37" t="n">
        <v>1</v>
      </c>
      <c r="G9594" s="37" t="n">
        <v>0</v>
      </c>
      <c r="H9594" s="37" t="n">
        <v>0</v>
      </c>
      <c r="I9594" s="37" t="n">
        <v>1</v>
      </c>
      <c r="J9594" s="40" t="n">
        <f aca="false">IF(C9594=0,"",D9594/C9594)</f>
        <v>0.954545454545455</v>
      </c>
    </row>
    <row r="9595" customFormat="false" ht="15" hidden="false" customHeight="false" outlineLevel="0" collapsed="false">
      <c r="A9595" s="37" t="s">
        <v>629</v>
      </c>
      <c r="B9595" s="37" t="s">
        <v>273</v>
      </c>
      <c r="C9595" s="37" t="n">
        <v>22</v>
      </c>
      <c r="D9595" s="37" t="n">
        <v>21</v>
      </c>
      <c r="E9595" s="37" t="n">
        <v>0</v>
      </c>
      <c r="F9595" s="37" t="n">
        <v>1</v>
      </c>
      <c r="G9595" s="37" t="n">
        <v>0</v>
      </c>
      <c r="H9595" s="37" t="n">
        <v>3</v>
      </c>
      <c r="I9595" s="37" t="n">
        <v>0</v>
      </c>
      <c r="J9595" s="40" t="n">
        <f aca="false">IF(C9595=0,"",D9595/C9595)</f>
        <v>0.954545454545455</v>
      </c>
    </row>
    <row r="9596" customFormat="false" ht="15" hidden="false" customHeight="false" outlineLevel="0" collapsed="false">
      <c r="A9596" s="37" t="s">
        <v>629</v>
      </c>
      <c r="B9596" s="37" t="s">
        <v>274</v>
      </c>
      <c r="C9596" s="37" t="n">
        <v>22</v>
      </c>
      <c r="D9596" s="37" t="n">
        <v>22</v>
      </c>
      <c r="E9596" s="37" t="n">
        <v>2</v>
      </c>
      <c r="F9596" s="37" t="n">
        <v>0</v>
      </c>
      <c r="G9596" s="37" t="n">
        <v>0</v>
      </c>
      <c r="H9596" s="37" t="n">
        <v>1</v>
      </c>
      <c r="I9596" s="37" t="n">
        <v>0</v>
      </c>
      <c r="J9596" s="40" t="n">
        <f aca="false">IF(C9596=0,"",D9596/C9596)</f>
        <v>1</v>
      </c>
    </row>
    <row r="9597" customFormat="false" ht="15" hidden="false" customHeight="false" outlineLevel="0" collapsed="false">
      <c r="A9597" s="37" t="s">
        <v>629</v>
      </c>
      <c r="B9597" s="37" t="s">
        <v>275</v>
      </c>
      <c r="C9597" s="37" t="n">
        <v>22</v>
      </c>
      <c r="D9597" s="37" t="n">
        <v>19</v>
      </c>
      <c r="E9597" s="37" t="n">
        <v>0</v>
      </c>
      <c r="F9597" s="37" t="n">
        <v>2</v>
      </c>
      <c r="G9597" s="37" t="n">
        <v>0</v>
      </c>
      <c r="H9597" s="37" t="n">
        <v>1</v>
      </c>
      <c r="I9597" s="37" t="n">
        <v>1</v>
      </c>
      <c r="J9597" s="40" t="n">
        <f aca="false">IF(C9597=0,"",D9597/C9597)</f>
        <v>0.863636363636364</v>
      </c>
    </row>
    <row r="9598" customFormat="false" ht="15" hidden="false" customHeight="false" outlineLevel="0" collapsed="false">
      <c r="A9598" s="37" t="s">
        <v>629</v>
      </c>
      <c r="B9598" s="37" t="s">
        <v>276</v>
      </c>
      <c r="C9598" s="37" t="n">
        <v>22</v>
      </c>
      <c r="D9598" s="37" t="n">
        <v>21</v>
      </c>
      <c r="E9598" s="37" t="n">
        <v>0</v>
      </c>
      <c r="F9598" s="37" t="n">
        <v>1</v>
      </c>
      <c r="G9598" s="37" t="n">
        <v>2</v>
      </c>
      <c r="H9598" s="37" t="n">
        <v>1</v>
      </c>
      <c r="I9598" s="37" t="n">
        <v>4</v>
      </c>
      <c r="J9598" s="40" t="n">
        <f aca="false">IF(C9598=0,"",D9598/C9598)</f>
        <v>0.954545454545455</v>
      </c>
    </row>
    <row r="9599" customFormat="false" ht="15" hidden="false" customHeight="false" outlineLevel="0" collapsed="false">
      <c r="A9599" s="37" t="s">
        <v>629</v>
      </c>
      <c r="B9599" s="37" t="s">
        <v>277</v>
      </c>
      <c r="C9599" s="37" t="n">
        <v>22</v>
      </c>
      <c r="D9599" s="37" t="n">
        <v>17</v>
      </c>
      <c r="E9599" s="37" t="n">
        <v>2</v>
      </c>
      <c r="F9599" s="37" t="n">
        <v>0</v>
      </c>
      <c r="G9599" s="37" t="n">
        <v>1</v>
      </c>
      <c r="H9599" s="37" t="n">
        <v>3</v>
      </c>
      <c r="I9599" s="37" t="n">
        <v>1</v>
      </c>
      <c r="J9599" s="40" t="n">
        <f aca="false">IF(C9599=0,"",D9599/C9599)</f>
        <v>0.772727272727273</v>
      </c>
    </row>
    <row r="9600" customFormat="false" ht="15" hidden="false" customHeight="false" outlineLevel="0" collapsed="false">
      <c r="A9600" s="37" t="s">
        <v>629</v>
      </c>
      <c r="B9600" s="37" t="s">
        <v>278</v>
      </c>
      <c r="C9600" s="37" t="n">
        <v>22</v>
      </c>
      <c r="D9600" s="37" t="n">
        <v>20</v>
      </c>
      <c r="E9600" s="37" t="n">
        <v>0</v>
      </c>
      <c r="F9600" s="37" t="n">
        <v>1</v>
      </c>
      <c r="G9600" s="37" t="n">
        <v>0</v>
      </c>
      <c r="H9600" s="37" t="n">
        <v>2</v>
      </c>
      <c r="I9600" s="37" t="n">
        <v>1</v>
      </c>
      <c r="J9600" s="40" t="n">
        <f aca="false">IF(C9600=0,"",D9600/C9600)</f>
        <v>0.909090909090909</v>
      </c>
    </row>
    <row r="9601" customFormat="false" ht="15" hidden="false" customHeight="false" outlineLevel="0" collapsed="false">
      <c r="A9601" s="37" t="s">
        <v>629</v>
      </c>
      <c r="B9601" s="37" t="s">
        <v>279</v>
      </c>
      <c r="C9601" s="37" t="n">
        <v>22</v>
      </c>
      <c r="D9601" s="37" t="n">
        <v>20</v>
      </c>
      <c r="E9601" s="37" t="n">
        <v>1</v>
      </c>
      <c r="F9601" s="37" t="n">
        <v>3</v>
      </c>
      <c r="G9601" s="37" t="n">
        <v>0</v>
      </c>
      <c r="H9601" s="37" t="n">
        <v>2</v>
      </c>
      <c r="I9601" s="37" t="n">
        <v>1</v>
      </c>
      <c r="J9601" s="40" t="n">
        <f aca="false">IF(C9601=0,"",D9601/C9601)</f>
        <v>0.909090909090909</v>
      </c>
    </row>
    <row r="9602" customFormat="false" ht="15" hidden="false" customHeight="false" outlineLevel="0" collapsed="false">
      <c r="A9602" s="37" t="s">
        <v>629</v>
      </c>
      <c r="B9602" s="37" t="s">
        <v>280</v>
      </c>
      <c r="C9602" s="37" t="n">
        <v>22</v>
      </c>
      <c r="D9602" s="37" t="n">
        <v>20</v>
      </c>
      <c r="E9602" s="37" t="n">
        <v>0</v>
      </c>
      <c r="F9602" s="37" t="n">
        <v>0</v>
      </c>
      <c r="G9602" s="37" t="n">
        <v>0</v>
      </c>
      <c r="H9602" s="37" t="n">
        <v>2</v>
      </c>
      <c r="I9602" s="37" t="n">
        <v>0</v>
      </c>
      <c r="J9602" s="40" t="n">
        <f aca="false">IF(C9602=0,"",D9602/C9602)</f>
        <v>0.909090909090909</v>
      </c>
    </row>
    <row r="9603" customFormat="false" ht="15" hidden="false" customHeight="false" outlineLevel="0" collapsed="false">
      <c r="A9603" s="37" t="s">
        <v>629</v>
      </c>
      <c r="B9603" s="37" t="s">
        <v>281</v>
      </c>
      <c r="C9603" s="37" t="n">
        <v>22</v>
      </c>
      <c r="D9603" s="37" t="n">
        <v>17</v>
      </c>
      <c r="E9603" s="37" t="n">
        <v>2</v>
      </c>
      <c r="F9603" s="37" t="n">
        <v>0</v>
      </c>
      <c r="G9603" s="37" t="n">
        <v>0</v>
      </c>
      <c r="H9603" s="37" t="n">
        <v>1</v>
      </c>
      <c r="I9603" s="37" t="n">
        <v>0</v>
      </c>
      <c r="J9603" s="40" t="n">
        <f aca="false">IF(C9603=0,"",D9603/C9603)</f>
        <v>0.772727272727273</v>
      </c>
    </row>
    <row r="9604" customFormat="false" ht="15" hidden="false" customHeight="false" outlineLevel="0" collapsed="false">
      <c r="A9604" s="37" t="s">
        <v>1604</v>
      </c>
      <c r="B9604" s="37" t="s">
        <v>270</v>
      </c>
      <c r="C9604" s="37" t="n">
        <v>22</v>
      </c>
      <c r="D9604" s="37" t="n">
        <v>20</v>
      </c>
      <c r="E9604" s="37" t="n">
        <v>1</v>
      </c>
      <c r="F9604" s="37" t="n">
        <v>1</v>
      </c>
      <c r="G9604" s="37" t="n">
        <v>1</v>
      </c>
      <c r="H9604" s="37" t="n">
        <v>3</v>
      </c>
      <c r="I9604" s="37" t="n">
        <v>5</v>
      </c>
      <c r="J9604" s="40" t="n">
        <f aca="false">IF(C9604=0,"",D9604/C9604)</f>
        <v>0.909090909090909</v>
      </c>
    </row>
    <row r="9605" customFormat="false" ht="15" hidden="false" customHeight="false" outlineLevel="0" collapsed="false">
      <c r="A9605" s="37" t="s">
        <v>1604</v>
      </c>
      <c r="B9605" s="37" t="s">
        <v>271</v>
      </c>
      <c r="C9605" s="37" t="n">
        <v>22</v>
      </c>
      <c r="D9605" s="37" t="n">
        <v>20</v>
      </c>
      <c r="E9605" s="37" t="n">
        <v>1</v>
      </c>
      <c r="F9605" s="37" t="n">
        <v>1</v>
      </c>
      <c r="G9605" s="37" t="n">
        <v>0</v>
      </c>
      <c r="H9605" s="37" t="n">
        <v>1</v>
      </c>
      <c r="I9605" s="37" t="n">
        <v>0</v>
      </c>
      <c r="J9605" s="40" t="n">
        <f aca="false">IF(C9605=0,"",D9605/C9605)</f>
        <v>0.909090909090909</v>
      </c>
    </row>
    <row r="9606" customFormat="false" ht="15" hidden="false" customHeight="false" outlineLevel="0" collapsed="false">
      <c r="A9606" s="37" t="s">
        <v>1604</v>
      </c>
      <c r="B9606" s="37" t="s">
        <v>272</v>
      </c>
      <c r="C9606" s="37" t="n">
        <v>22</v>
      </c>
      <c r="D9606" s="37" t="n">
        <v>21</v>
      </c>
      <c r="E9606" s="37" t="n">
        <v>0</v>
      </c>
      <c r="F9606" s="37" t="n">
        <v>1</v>
      </c>
      <c r="G9606" s="37" t="n">
        <v>0</v>
      </c>
      <c r="H9606" s="37" t="n">
        <v>1</v>
      </c>
      <c r="I9606" s="37" t="n">
        <v>9</v>
      </c>
      <c r="J9606" s="40" t="n">
        <f aca="false">IF(C9606=0,"",D9606/C9606)</f>
        <v>0.954545454545455</v>
      </c>
    </row>
    <row r="9607" customFormat="false" ht="15" hidden="false" customHeight="false" outlineLevel="0" collapsed="false">
      <c r="A9607" s="37" t="s">
        <v>1604</v>
      </c>
      <c r="B9607" s="37" t="s">
        <v>273</v>
      </c>
      <c r="C9607" s="37" t="n">
        <v>22</v>
      </c>
      <c r="D9607" s="37" t="n">
        <v>20</v>
      </c>
      <c r="E9607" s="37" t="n">
        <v>1</v>
      </c>
      <c r="F9607" s="37" t="n">
        <v>2</v>
      </c>
      <c r="G9607" s="37" t="n">
        <v>0</v>
      </c>
      <c r="H9607" s="37" t="n">
        <v>0</v>
      </c>
      <c r="I9607" s="37" t="n">
        <v>2</v>
      </c>
      <c r="J9607" s="40" t="n">
        <f aca="false">IF(C9607=0,"",D9607/C9607)</f>
        <v>0.909090909090909</v>
      </c>
    </row>
    <row r="9608" customFormat="false" ht="15" hidden="false" customHeight="false" outlineLevel="0" collapsed="false">
      <c r="A9608" s="37" t="s">
        <v>1604</v>
      </c>
      <c r="B9608" s="37" t="s">
        <v>274</v>
      </c>
      <c r="C9608" s="37" t="n">
        <v>22</v>
      </c>
      <c r="D9608" s="37" t="n">
        <v>21</v>
      </c>
      <c r="E9608" s="37" t="n">
        <v>0</v>
      </c>
      <c r="F9608" s="37" t="n">
        <v>0</v>
      </c>
      <c r="G9608" s="37" t="n">
        <v>1</v>
      </c>
      <c r="H9608" s="37" t="n">
        <v>2</v>
      </c>
      <c r="I9608" s="37" t="n">
        <v>1</v>
      </c>
      <c r="J9608" s="40" t="n">
        <f aca="false">IF(C9608=0,"",D9608/C9608)</f>
        <v>0.954545454545455</v>
      </c>
    </row>
    <row r="9609" customFormat="false" ht="15" hidden="false" customHeight="false" outlineLevel="0" collapsed="false">
      <c r="A9609" s="37" t="s">
        <v>1604</v>
      </c>
      <c r="B9609" s="37" t="s">
        <v>275</v>
      </c>
      <c r="C9609" s="37" t="n">
        <v>22</v>
      </c>
      <c r="D9609" s="37" t="n">
        <v>20</v>
      </c>
      <c r="E9609" s="37" t="n">
        <v>1</v>
      </c>
      <c r="F9609" s="37" t="n">
        <v>1</v>
      </c>
      <c r="G9609" s="37" t="n">
        <v>0</v>
      </c>
      <c r="H9609" s="37" t="n">
        <v>1</v>
      </c>
      <c r="I9609" s="37" t="n">
        <v>0</v>
      </c>
      <c r="J9609" s="40" t="n">
        <f aca="false">IF(C9609=0,"",D9609/C9609)</f>
        <v>0.909090909090909</v>
      </c>
    </row>
    <row r="9610" customFormat="false" ht="15" hidden="false" customHeight="false" outlineLevel="0" collapsed="false">
      <c r="A9610" s="37" t="s">
        <v>1604</v>
      </c>
      <c r="B9610" s="37" t="s">
        <v>276</v>
      </c>
      <c r="C9610" s="37" t="n">
        <v>22</v>
      </c>
      <c r="D9610" s="37" t="n">
        <v>21</v>
      </c>
      <c r="E9610" s="37" t="n">
        <v>0</v>
      </c>
      <c r="F9610" s="37" t="n">
        <v>1</v>
      </c>
      <c r="G9610" s="37" t="n">
        <v>1</v>
      </c>
      <c r="H9610" s="37" t="n">
        <v>1</v>
      </c>
      <c r="I9610" s="37" t="n">
        <v>2</v>
      </c>
      <c r="J9610" s="40" t="n">
        <f aca="false">IF(C9610=0,"",D9610/C9610)</f>
        <v>0.954545454545455</v>
      </c>
    </row>
    <row r="9611" customFormat="false" ht="15" hidden="false" customHeight="false" outlineLevel="0" collapsed="false">
      <c r="A9611" s="37" t="s">
        <v>1604</v>
      </c>
      <c r="B9611" s="37" t="s">
        <v>277</v>
      </c>
      <c r="C9611" s="37" t="n">
        <v>22</v>
      </c>
      <c r="D9611" s="37" t="n">
        <v>21</v>
      </c>
      <c r="E9611" s="37" t="n">
        <v>0</v>
      </c>
      <c r="F9611" s="37" t="n">
        <v>0</v>
      </c>
      <c r="G9611" s="37" t="n">
        <v>0</v>
      </c>
      <c r="H9611" s="37" t="n">
        <v>1</v>
      </c>
      <c r="I9611" s="37" t="n">
        <v>0</v>
      </c>
      <c r="J9611" s="40" t="n">
        <f aca="false">IF(C9611=0,"",D9611/C9611)</f>
        <v>0.954545454545455</v>
      </c>
    </row>
    <row r="9612" customFormat="false" ht="15" hidden="false" customHeight="false" outlineLevel="0" collapsed="false">
      <c r="A9612" s="37" t="s">
        <v>1604</v>
      </c>
      <c r="B9612" s="37" t="s">
        <v>278</v>
      </c>
      <c r="C9612" s="37" t="n">
        <v>22</v>
      </c>
      <c r="D9612" s="37" t="n">
        <v>21</v>
      </c>
      <c r="E9612" s="37" t="n">
        <v>1</v>
      </c>
      <c r="F9612" s="37" t="n">
        <v>0</v>
      </c>
      <c r="G9612" s="37" t="n">
        <v>1</v>
      </c>
      <c r="H9612" s="37" t="n">
        <v>5</v>
      </c>
      <c r="I9612" s="37" t="n">
        <v>0</v>
      </c>
      <c r="J9612" s="40" t="n">
        <f aca="false">IF(C9612=0,"",D9612/C9612)</f>
        <v>0.954545454545455</v>
      </c>
    </row>
    <row r="9613" customFormat="false" ht="15" hidden="false" customHeight="false" outlineLevel="0" collapsed="false">
      <c r="A9613" s="37" t="s">
        <v>1604</v>
      </c>
      <c r="B9613" s="37" t="s">
        <v>279</v>
      </c>
      <c r="C9613" s="37" t="n">
        <v>22</v>
      </c>
      <c r="D9613" s="37" t="n">
        <v>22</v>
      </c>
      <c r="E9613" s="37" t="n">
        <v>0</v>
      </c>
      <c r="F9613" s="37" t="n">
        <v>1</v>
      </c>
      <c r="G9613" s="37" t="n">
        <v>0</v>
      </c>
      <c r="H9613" s="37" t="n">
        <v>3</v>
      </c>
      <c r="I9613" s="37" t="n">
        <v>1</v>
      </c>
      <c r="J9613" s="40" t="n">
        <f aca="false">IF(C9613=0,"",D9613/C9613)</f>
        <v>1</v>
      </c>
    </row>
    <row r="9614" customFormat="false" ht="15" hidden="false" customHeight="false" outlineLevel="0" collapsed="false">
      <c r="A9614" s="37" t="s">
        <v>1604</v>
      </c>
      <c r="B9614" s="37" t="s">
        <v>280</v>
      </c>
      <c r="C9614" s="37" t="n">
        <v>22</v>
      </c>
      <c r="D9614" s="37" t="n">
        <v>17</v>
      </c>
      <c r="E9614" s="37" t="n">
        <v>1</v>
      </c>
      <c r="F9614" s="37" t="n">
        <v>0</v>
      </c>
      <c r="G9614" s="37" t="n">
        <v>1</v>
      </c>
      <c r="H9614" s="37" t="n">
        <v>2</v>
      </c>
      <c r="I9614" s="37" t="n">
        <v>1</v>
      </c>
      <c r="J9614" s="40" t="n">
        <f aca="false">IF(C9614=0,"",D9614/C9614)</f>
        <v>0.772727272727273</v>
      </c>
    </row>
    <row r="9615" customFormat="false" ht="15" hidden="false" customHeight="false" outlineLevel="0" collapsed="false">
      <c r="A9615" s="37" t="s">
        <v>1604</v>
      </c>
      <c r="B9615" s="37" t="s">
        <v>281</v>
      </c>
      <c r="C9615" s="37" t="n">
        <v>22</v>
      </c>
      <c r="D9615" s="37" t="n">
        <v>21</v>
      </c>
      <c r="E9615" s="37" t="n">
        <v>0</v>
      </c>
      <c r="F9615" s="37" t="n">
        <v>0</v>
      </c>
      <c r="G9615" s="37" t="n">
        <v>0</v>
      </c>
      <c r="H9615" s="37" t="n">
        <v>2</v>
      </c>
      <c r="I9615" s="37" t="n">
        <v>4</v>
      </c>
      <c r="J9615" s="40" t="n">
        <f aca="false">IF(C9615=0,"",D9615/C9615)</f>
        <v>0.954545454545455</v>
      </c>
    </row>
    <row r="9616" customFormat="false" ht="15" hidden="false" customHeight="false" outlineLevel="0" collapsed="false">
      <c r="A9616" s="37" t="s">
        <v>1362</v>
      </c>
      <c r="B9616" s="37" t="s">
        <v>270</v>
      </c>
      <c r="C9616" s="37" t="n">
        <v>22</v>
      </c>
      <c r="D9616" s="37" t="n">
        <v>20</v>
      </c>
      <c r="E9616" s="37" t="n">
        <v>0</v>
      </c>
      <c r="F9616" s="37" t="n">
        <v>0</v>
      </c>
      <c r="G9616" s="37" t="n">
        <v>0</v>
      </c>
      <c r="H9616" s="37" t="n">
        <v>4</v>
      </c>
      <c r="I9616" s="37" t="n">
        <v>1</v>
      </c>
      <c r="J9616" s="40" t="n">
        <f aca="false">IF(C9616=0,"",D9616/C9616)</f>
        <v>0.909090909090909</v>
      </c>
    </row>
    <row r="9617" customFormat="false" ht="15" hidden="false" customHeight="false" outlineLevel="0" collapsed="false">
      <c r="A9617" s="37" t="s">
        <v>1362</v>
      </c>
      <c r="B9617" s="37" t="s">
        <v>271</v>
      </c>
      <c r="C9617" s="37" t="n">
        <v>22</v>
      </c>
      <c r="D9617" s="37" t="n">
        <v>20</v>
      </c>
      <c r="E9617" s="37" t="n">
        <v>0</v>
      </c>
      <c r="F9617" s="37" t="n">
        <v>0</v>
      </c>
      <c r="G9617" s="37" t="n">
        <v>0</v>
      </c>
      <c r="H9617" s="37" t="n">
        <v>0</v>
      </c>
      <c r="I9617" s="37" t="n">
        <v>0</v>
      </c>
      <c r="J9617" s="40" t="n">
        <f aca="false">IF(C9617=0,"",D9617/C9617)</f>
        <v>0.909090909090909</v>
      </c>
    </row>
    <row r="9618" customFormat="false" ht="15" hidden="false" customHeight="false" outlineLevel="0" collapsed="false">
      <c r="A9618" s="37" t="s">
        <v>1362</v>
      </c>
      <c r="B9618" s="37" t="s">
        <v>272</v>
      </c>
      <c r="C9618" s="37" t="n">
        <v>22</v>
      </c>
      <c r="D9618" s="37" t="n">
        <v>19</v>
      </c>
      <c r="E9618" s="37" t="n">
        <v>0</v>
      </c>
      <c r="F9618" s="37" t="n">
        <v>0</v>
      </c>
      <c r="G9618" s="37" t="n">
        <v>0</v>
      </c>
      <c r="H9618" s="37" t="n">
        <v>4</v>
      </c>
      <c r="I9618" s="37" t="n">
        <v>0</v>
      </c>
      <c r="J9618" s="40" t="n">
        <f aca="false">IF(C9618=0,"",D9618/C9618)</f>
        <v>0.863636363636364</v>
      </c>
    </row>
    <row r="9619" customFormat="false" ht="15" hidden="false" customHeight="false" outlineLevel="0" collapsed="false">
      <c r="A9619" s="37" t="s">
        <v>1362</v>
      </c>
      <c r="B9619" s="37" t="s">
        <v>273</v>
      </c>
      <c r="C9619" s="37" t="n">
        <v>22</v>
      </c>
      <c r="D9619" s="37" t="n">
        <v>20</v>
      </c>
      <c r="E9619" s="37" t="n">
        <v>1</v>
      </c>
      <c r="F9619" s="37" t="n">
        <v>0</v>
      </c>
      <c r="G9619" s="37" t="n">
        <v>1</v>
      </c>
      <c r="H9619" s="37" t="n">
        <v>2</v>
      </c>
      <c r="I9619" s="37" t="n">
        <v>0</v>
      </c>
      <c r="J9619" s="40" t="n">
        <f aca="false">IF(C9619=0,"",D9619/C9619)</f>
        <v>0.909090909090909</v>
      </c>
    </row>
    <row r="9620" customFormat="false" ht="15" hidden="false" customHeight="false" outlineLevel="0" collapsed="false">
      <c r="A9620" s="37" t="s">
        <v>1362</v>
      </c>
      <c r="B9620" s="37" t="s">
        <v>274</v>
      </c>
      <c r="C9620" s="37" t="n">
        <v>22</v>
      </c>
      <c r="D9620" s="37" t="n">
        <v>22</v>
      </c>
      <c r="E9620" s="37" t="n">
        <v>1</v>
      </c>
      <c r="F9620" s="37" t="n">
        <v>0</v>
      </c>
      <c r="G9620" s="37" t="n">
        <v>1</v>
      </c>
      <c r="H9620" s="37" t="n">
        <v>0</v>
      </c>
      <c r="I9620" s="37" t="n">
        <v>2</v>
      </c>
      <c r="J9620" s="40" t="n">
        <f aca="false">IF(C9620=0,"",D9620/C9620)</f>
        <v>1</v>
      </c>
    </row>
    <row r="9621" customFormat="false" ht="15" hidden="false" customHeight="false" outlineLevel="0" collapsed="false">
      <c r="A9621" s="37" t="s">
        <v>1362</v>
      </c>
      <c r="B9621" s="37" t="s">
        <v>275</v>
      </c>
      <c r="C9621" s="37" t="n">
        <v>22</v>
      </c>
      <c r="D9621" s="37" t="n">
        <v>21</v>
      </c>
      <c r="E9621" s="37" t="n">
        <v>1</v>
      </c>
      <c r="F9621" s="37" t="n">
        <v>0</v>
      </c>
      <c r="G9621" s="37" t="n">
        <v>0</v>
      </c>
      <c r="H9621" s="37" t="n">
        <v>0</v>
      </c>
      <c r="I9621" s="37" t="n">
        <v>1</v>
      </c>
      <c r="J9621" s="40" t="n">
        <f aca="false">IF(C9621=0,"",D9621/C9621)</f>
        <v>0.954545454545455</v>
      </c>
    </row>
    <row r="9622" customFormat="false" ht="15" hidden="false" customHeight="false" outlineLevel="0" collapsed="false">
      <c r="A9622" s="37" t="s">
        <v>1362</v>
      </c>
      <c r="B9622" s="37" t="s">
        <v>276</v>
      </c>
      <c r="C9622" s="37" t="n">
        <v>22</v>
      </c>
      <c r="D9622" s="37" t="n">
        <v>21</v>
      </c>
      <c r="E9622" s="37" t="n">
        <v>0</v>
      </c>
      <c r="F9622" s="37" t="n">
        <v>3</v>
      </c>
      <c r="G9622" s="37" t="n">
        <v>1</v>
      </c>
      <c r="H9622" s="37" t="n">
        <v>2</v>
      </c>
      <c r="I9622" s="37" t="n">
        <v>0</v>
      </c>
      <c r="J9622" s="40" t="n">
        <f aca="false">IF(C9622=0,"",D9622/C9622)</f>
        <v>0.954545454545455</v>
      </c>
    </row>
    <row r="9623" customFormat="false" ht="15" hidden="false" customHeight="false" outlineLevel="0" collapsed="false">
      <c r="A9623" s="37" t="s">
        <v>1362</v>
      </c>
      <c r="B9623" s="37" t="s">
        <v>277</v>
      </c>
      <c r="C9623" s="37" t="n">
        <v>22</v>
      </c>
      <c r="D9623" s="37" t="n">
        <v>21</v>
      </c>
      <c r="E9623" s="37" t="n">
        <v>1</v>
      </c>
      <c r="F9623" s="37" t="n">
        <v>1</v>
      </c>
      <c r="G9623" s="37" t="n">
        <v>0</v>
      </c>
      <c r="H9623" s="37" t="n">
        <v>1</v>
      </c>
      <c r="I9623" s="37" t="n">
        <v>1</v>
      </c>
      <c r="J9623" s="40" t="n">
        <f aca="false">IF(C9623=0,"",D9623/C9623)</f>
        <v>0.954545454545455</v>
      </c>
    </row>
    <row r="9624" customFormat="false" ht="15" hidden="false" customHeight="false" outlineLevel="0" collapsed="false">
      <c r="A9624" s="37" t="s">
        <v>1362</v>
      </c>
      <c r="B9624" s="37" t="s">
        <v>278</v>
      </c>
      <c r="C9624" s="37" t="n">
        <v>22</v>
      </c>
      <c r="D9624" s="37" t="n">
        <v>19</v>
      </c>
      <c r="E9624" s="37" t="n">
        <v>2</v>
      </c>
      <c r="F9624" s="37" t="n">
        <v>1</v>
      </c>
      <c r="G9624" s="37" t="n">
        <v>0</v>
      </c>
      <c r="H9624" s="37" t="n">
        <v>2</v>
      </c>
      <c r="I9624" s="37" t="n">
        <v>2</v>
      </c>
      <c r="J9624" s="40" t="n">
        <f aca="false">IF(C9624=0,"",D9624/C9624)</f>
        <v>0.863636363636364</v>
      </c>
    </row>
    <row r="9625" customFormat="false" ht="15" hidden="false" customHeight="false" outlineLevel="0" collapsed="false">
      <c r="A9625" s="37" t="s">
        <v>1362</v>
      </c>
      <c r="B9625" s="37" t="s">
        <v>279</v>
      </c>
      <c r="C9625" s="37" t="n">
        <v>22</v>
      </c>
      <c r="D9625" s="37" t="n">
        <v>20</v>
      </c>
      <c r="E9625" s="37" t="n">
        <v>1</v>
      </c>
      <c r="F9625" s="37" t="n">
        <v>1</v>
      </c>
      <c r="G9625" s="37" t="n">
        <v>0</v>
      </c>
      <c r="H9625" s="37" t="n">
        <v>1</v>
      </c>
      <c r="I9625" s="37" t="n">
        <v>0</v>
      </c>
      <c r="J9625" s="40" t="n">
        <f aca="false">IF(C9625=0,"",D9625/C9625)</f>
        <v>0.909090909090909</v>
      </c>
    </row>
    <row r="9626" customFormat="false" ht="15" hidden="false" customHeight="false" outlineLevel="0" collapsed="false">
      <c r="A9626" s="37" t="s">
        <v>1362</v>
      </c>
      <c r="B9626" s="37" t="s">
        <v>280</v>
      </c>
      <c r="C9626" s="37" t="n">
        <v>22</v>
      </c>
      <c r="D9626" s="37" t="n">
        <v>22</v>
      </c>
      <c r="E9626" s="37" t="n">
        <v>0</v>
      </c>
      <c r="F9626" s="37" t="n">
        <v>0</v>
      </c>
      <c r="G9626" s="37" t="n">
        <v>1</v>
      </c>
      <c r="H9626" s="37" t="n">
        <v>0</v>
      </c>
      <c r="I9626" s="37" t="n">
        <v>1</v>
      </c>
      <c r="J9626" s="40" t="n">
        <f aca="false">IF(C9626=0,"",D9626/C9626)</f>
        <v>1</v>
      </c>
    </row>
    <row r="9627" customFormat="false" ht="15" hidden="false" customHeight="false" outlineLevel="0" collapsed="false">
      <c r="A9627" s="37" t="s">
        <v>1362</v>
      </c>
      <c r="B9627" s="37" t="s">
        <v>281</v>
      </c>
      <c r="C9627" s="37" t="n">
        <v>22</v>
      </c>
      <c r="D9627" s="37" t="n">
        <v>20</v>
      </c>
      <c r="E9627" s="37" t="n">
        <v>0</v>
      </c>
      <c r="F9627" s="37" t="n">
        <v>0</v>
      </c>
      <c r="G9627" s="37" t="n">
        <v>0</v>
      </c>
      <c r="H9627" s="37" t="n">
        <v>0</v>
      </c>
      <c r="I9627" s="37" t="n">
        <v>1</v>
      </c>
      <c r="J9627" s="40" t="n">
        <f aca="false">IF(C9627=0,"",D9627/C9627)</f>
        <v>0.909090909090909</v>
      </c>
    </row>
    <row r="9628" customFormat="false" ht="15" hidden="false" customHeight="false" outlineLevel="0" collapsed="false">
      <c r="A9628" s="37" t="s">
        <v>1605</v>
      </c>
      <c r="B9628" s="37" t="s">
        <v>270</v>
      </c>
      <c r="C9628" s="37" t="n">
        <v>22</v>
      </c>
      <c r="D9628" s="37" t="n">
        <v>20</v>
      </c>
      <c r="E9628" s="37" t="n">
        <v>2</v>
      </c>
      <c r="F9628" s="37" t="n">
        <v>0</v>
      </c>
      <c r="G9628" s="37" t="n">
        <v>0</v>
      </c>
      <c r="H9628" s="37" t="n">
        <v>2</v>
      </c>
      <c r="I9628" s="37" t="n">
        <v>0</v>
      </c>
      <c r="J9628" s="40" t="n">
        <f aca="false">IF(C9628=0,"",D9628/C9628)</f>
        <v>0.909090909090909</v>
      </c>
    </row>
    <row r="9629" customFormat="false" ht="15" hidden="false" customHeight="false" outlineLevel="0" collapsed="false">
      <c r="A9629" s="37" t="s">
        <v>1605</v>
      </c>
      <c r="B9629" s="37" t="s">
        <v>271</v>
      </c>
      <c r="C9629" s="37" t="n">
        <v>22</v>
      </c>
      <c r="D9629" s="37" t="n">
        <v>20</v>
      </c>
      <c r="E9629" s="37" t="n">
        <v>2</v>
      </c>
      <c r="F9629" s="37" t="n">
        <v>2</v>
      </c>
      <c r="G9629" s="37" t="n">
        <v>2</v>
      </c>
      <c r="H9629" s="37" t="n">
        <v>2</v>
      </c>
      <c r="I9629" s="37" t="n">
        <v>2</v>
      </c>
      <c r="J9629" s="40" t="n">
        <f aca="false">IF(C9629=0,"",D9629/C9629)</f>
        <v>0.909090909090909</v>
      </c>
    </row>
    <row r="9630" customFormat="false" ht="15" hidden="false" customHeight="false" outlineLevel="0" collapsed="false">
      <c r="A9630" s="37" t="s">
        <v>1605</v>
      </c>
      <c r="B9630" s="37" t="s">
        <v>272</v>
      </c>
      <c r="C9630" s="37" t="n">
        <v>22</v>
      </c>
      <c r="D9630" s="37" t="n">
        <v>18</v>
      </c>
      <c r="E9630" s="37" t="n">
        <v>0</v>
      </c>
      <c r="F9630" s="37" t="n">
        <v>0</v>
      </c>
      <c r="G9630" s="37" t="n">
        <v>1</v>
      </c>
      <c r="H9630" s="37" t="n">
        <v>1</v>
      </c>
      <c r="I9630" s="37" t="n">
        <v>1</v>
      </c>
      <c r="J9630" s="40" t="n">
        <f aca="false">IF(C9630=0,"",D9630/C9630)</f>
        <v>0.818181818181818</v>
      </c>
    </row>
    <row r="9631" customFormat="false" ht="15" hidden="false" customHeight="false" outlineLevel="0" collapsed="false">
      <c r="A9631" s="37" t="s">
        <v>1605</v>
      </c>
      <c r="B9631" s="37" t="s">
        <v>273</v>
      </c>
      <c r="C9631" s="37" t="n">
        <v>22</v>
      </c>
      <c r="D9631" s="37" t="n">
        <v>19</v>
      </c>
      <c r="E9631" s="37" t="n">
        <v>2</v>
      </c>
      <c r="F9631" s="37" t="n">
        <v>0</v>
      </c>
      <c r="G9631" s="37" t="n">
        <v>2</v>
      </c>
      <c r="H9631" s="37" t="n">
        <v>0</v>
      </c>
      <c r="I9631" s="37" t="n">
        <v>1</v>
      </c>
      <c r="J9631" s="40" t="n">
        <f aca="false">IF(C9631=0,"",D9631/C9631)</f>
        <v>0.863636363636364</v>
      </c>
    </row>
    <row r="9632" customFormat="false" ht="15" hidden="false" customHeight="false" outlineLevel="0" collapsed="false">
      <c r="A9632" s="37" t="s">
        <v>1605</v>
      </c>
      <c r="B9632" s="37" t="s">
        <v>274</v>
      </c>
      <c r="C9632" s="37" t="n">
        <v>22</v>
      </c>
      <c r="D9632" s="37" t="n">
        <v>18</v>
      </c>
      <c r="E9632" s="37" t="n">
        <v>3</v>
      </c>
      <c r="F9632" s="37" t="n">
        <v>0</v>
      </c>
      <c r="G9632" s="37" t="n">
        <v>2</v>
      </c>
      <c r="H9632" s="37" t="n">
        <v>1</v>
      </c>
      <c r="I9632" s="37" t="n">
        <v>0</v>
      </c>
      <c r="J9632" s="40" t="n">
        <f aca="false">IF(C9632=0,"",D9632/C9632)</f>
        <v>0.818181818181818</v>
      </c>
    </row>
    <row r="9633" customFormat="false" ht="15" hidden="false" customHeight="false" outlineLevel="0" collapsed="false">
      <c r="A9633" s="37" t="s">
        <v>1605</v>
      </c>
      <c r="B9633" s="37" t="s">
        <v>275</v>
      </c>
      <c r="C9633" s="37" t="n">
        <v>22</v>
      </c>
      <c r="D9633" s="37" t="n">
        <v>21</v>
      </c>
      <c r="E9633" s="37" t="n">
        <v>0</v>
      </c>
      <c r="F9633" s="37" t="n">
        <v>0</v>
      </c>
      <c r="G9633" s="37" t="n">
        <v>1</v>
      </c>
      <c r="H9633" s="37" t="n">
        <v>1</v>
      </c>
      <c r="I9633" s="37" t="n">
        <v>0</v>
      </c>
      <c r="J9633" s="40" t="n">
        <f aca="false">IF(C9633=0,"",D9633/C9633)</f>
        <v>0.954545454545455</v>
      </c>
    </row>
    <row r="9634" customFormat="false" ht="15" hidden="false" customHeight="false" outlineLevel="0" collapsed="false">
      <c r="A9634" s="37" t="s">
        <v>1605</v>
      </c>
      <c r="B9634" s="37" t="s">
        <v>276</v>
      </c>
      <c r="C9634" s="37" t="n">
        <v>22</v>
      </c>
      <c r="D9634" s="37" t="n">
        <v>21</v>
      </c>
      <c r="E9634" s="37" t="n">
        <v>1</v>
      </c>
      <c r="F9634" s="37" t="n">
        <v>1</v>
      </c>
      <c r="G9634" s="37" t="n">
        <v>3</v>
      </c>
      <c r="H9634" s="37" t="n">
        <v>0</v>
      </c>
      <c r="I9634" s="37" t="n">
        <v>7</v>
      </c>
      <c r="J9634" s="40" t="n">
        <f aca="false">IF(C9634=0,"",D9634/C9634)</f>
        <v>0.954545454545455</v>
      </c>
    </row>
    <row r="9635" customFormat="false" ht="15" hidden="false" customHeight="false" outlineLevel="0" collapsed="false">
      <c r="A9635" s="37" t="s">
        <v>1605</v>
      </c>
      <c r="B9635" s="37" t="s">
        <v>277</v>
      </c>
      <c r="C9635" s="37" t="n">
        <v>22</v>
      </c>
      <c r="D9635" s="37" t="n">
        <v>21</v>
      </c>
      <c r="E9635" s="37" t="n">
        <v>1</v>
      </c>
      <c r="F9635" s="37" t="n">
        <v>2</v>
      </c>
      <c r="G9635" s="37" t="n">
        <v>0</v>
      </c>
      <c r="H9635" s="37" t="n">
        <v>1</v>
      </c>
      <c r="I9635" s="37" t="n">
        <v>1</v>
      </c>
      <c r="J9635" s="40" t="n">
        <f aca="false">IF(C9635=0,"",D9635/C9635)</f>
        <v>0.954545454545455</v>
      </c>
    </row>
    <row r="9636" customFormat="false" ht="15" hidden="false" customHeight="false" outlineLevel="0" collapsed="false">
      <c r="A9636" s="37" t="s">
        <v>1605</v>
      </c>
      <c r="B9636" s="37" t="s">
        <v>278</v>
      </c>
      <c r="C9636" s="37" t="n">
        <v>22</v>
      </c>
      <c r="D9636" s="37" t="n">
        <v>19</v>
      </c>
      <c r="E9636" s="37" t="n">
        <v>0</v>
      </c>
      <c r="F9636" s="37" t="n">
        <v>0</v>
      </c>
      <c r="G9636" s="37" t="n">
        <v>3</v>
      </c>
      <c r="H9636" s="37" t="n">
        <v>0</v>
      </c>
      <c r="I9636" s="37" t="n">
        <v>0</v>
      </c>
      <c r="J9636" s="40" t="n">
        <f aca="false">IF(C9636=0,"",D9636/C9636)</f>
        <v>0.863636363636364</v>
      </c>
    </row>
    <row r="9637" customFormat="false" ht="15" hidden="false" customHeight="false" outlineLevel="0" collapsed="false">
      <c r="A9637" s="37" t="s">
        <v>1605</v>
      </c>
      <c r="B9637" s="37" t="s">
        <v>279</v>
      </c>
      <c r="C9637" s="37" t="n">
        <v>22</v>
      </c>
      <c r="D9637" s="37" t="n">
        <v>18</v>
      </c>
      <c r="E9637" s="37" t="n">
        <v>0</v>
      </c>
      <c r="F9637" s="37" t="n">
        <v>1</v>
      </c>
      <c r="G9637" s="37" t="n">
        <v>0</v>
      </c>
      <c r="H9637" s="37" t="n">
        <v>0</v>
      </c>
      <c r="I9637" s="37" t="n">
        <v>0</v>
      </c>
      <c r="J9637" s="40" t="n">
        <f aca="false">IF(C9637=0,"",D9637/C9637)</f>
        <v>0.818181818181818</v>
      </c>
    </row>
    <row r="9638" customFormat="false" ht="15" hidden="false" customHeight="false" outlineLevel="0" collapsed="false">
      <c r="A9638" s="37" t="s">
        <v>1605</v>
      </c>
      <c r="B9638" s="37" t="s">
        <v>280</v>
      </c>
      <c r="C9638" s="37" t="n">
        <v>22</v>
      </c>
      <c r="D9638" s="37" t="n">
        <v>20</v>
      </c>
      <c r="E9638" s="37" t="n">
        <v>1</v>
      </c>
      <c r="F9638" s="37" t="n">
        <v>1</v>
      </c>
      <c r="G9638" s="37" t="n">
        <v>1</v>
      </c>
      <c r="H9638" s="37" t="n">
        <v>2</v>
      </c>
      <c r="I9638" s="37" t="n">
        <v>0</v>
      </c>
      <c r="J9638" s="40" t="n">
        <f aca="false">IF(C9638=0,"",D9638/C9638)</f>
        <v>0.909090909090909</v>
      </c>
    </row>
    <row r="9639" customFormat="false" ht="15" hidden="false" customHeight="false" outlineLevel="0" collapsed="false">
      <c r="A9639" s="37" t="s">
        <v>1606</v>
      </c>
      <c r="B9639" s="37" t="s">
        <v>270</v>
      </c>
      <c r="C9639" s="37" t="n">
        <v>22</v>
      </c>
      <c r="D9639" s="37" t="n">
        <v>20</v>
      </c>
      <c r="E9639" s="37" t="n">
        <v>0</v>
      </c>
      <c r="F9639" s="37" t="n">
        <v>1</v>
      </c>
      <c r="G9639" s="37" t="n">
        <v>0</v>
      </c>
      <c r="H9639" s="37" t="n">
        <v>5</v>
      </c>
      <c r="I9639" s="37" t="n">
        <v>5</v>
      </c>
      <c r="J9639" s="40" t="n">
        <f aca="false">IF(C9639=0,"",D9639/C9639)</f>
        <v>0.909090909090909</v>
      </c>
    </row>
    <row r="9640" customFormat="false" ht="15" hidden="false" customHeight="false" outlineLevel="0" collapsed="false">
      <c r="A9640" s="37" t="s">
        <v>1606</v>
      </c>
      <c r="B9640" s="37" t="s">
        <v>271</v>
      </c>
      <c r="C9640" s="37" t="n">
        <v>22</v>
      </c>
      <c r="D9640" s="37" t="n">
        <v>21</v>
      </c>
      <c r="E9640" s="37" t="n">
        <v>1</v>
      </c>
      <c r="F9640" s="37" t="n">
        <v>1</v>
      </c>
      <c r="G9640" s="37" t="n">
        <v>0</v>
      </c>
      <c r="H9640" s="37" t="n">
        <v>2</v>
      </c>
      <c r="I9640" s="37" t="n">
        <v>1</v>
      </c>
      <c r="J9640" s="40" t="n">
        <f aca="false">IF(C9640=0,"",D9640/C9640)</f>
        <v>0.954545454545455</v>
      </c>
    </row>
    <row r="9641" customFormat="false" ht="15" hidden="false" customHeight="false" outlineLevel="0" collapsed="false">
      <c r="A9641" s="37" t="s">
        <v>1606</v>
      </c>
      <c r="B9641" s="37" t="s">
        <v>272</v>
      </c>
      <c r="C9641" s="37" t="n">
        <v>22</v>
      </c>
      <c r="D9641" s="37" t="n">
        <v>18</v>
      </c>
      <c r="E9641" s="37" t="n">
        <v>1</v>
      </c>
      <c r="F9641" s="37" t="n">
        <v>1</v>
      </c>
      <c r="G9641" s="37" t="n">
        <v>1</v>
      </c>
      <c r="H9641" s="37" t="n">
        <v>1</v>
      </c>
      <c r="I9641" s="37" t="n">
        <v>2</v>
      </c>
      <c r="J9641" s="40" t="n">
        <f aca="false">IF(C9641=0,"",D9641/C9641)</f>
        <v>0.818181818181818</v>
      </c>
    </row>
    <row r="9642" customFormat="false" ht="15" hidden="false" customHeight="false" outlineLevel="0" collapsed="false">
      <c r="A9642" s="37" t="s">
        <v>1606</v>
      </c>
      <c r="B9642" s="37" t="s">
        <v>273</v>
      </c>
      <c r="C9642" s="37" t="n">
        <v>22</v>
      </c>
      <c r="D9642" s="37" t="n">
        <v>19</v>
      </c>
      <c r="E9642" s="37" t="n">
        <v>1</v>
      </c>
      <c r="F9642" s="37" t="n">
        <v>0</v>
      </c>
      <c r="G9642" s="37" t="n">
        <v>0</v>
      </c>
      <c r="H9642" s="37" t="n">
        <v>1</v>
      </c>
      <c r="I9642" s="37" t="n">
        <v>0</v>
      </c>
      <c r="J9642" s="40" t="n">
        <f aca="false">IF(C9642=0,"",D9642/C9642)</f>
        <v>0.863636363636364</v>
      </c>
    </row>
    <row r="9643" customFormat="false" ht="15" hidden="false" customHeight="false" outlineLevel="0" collapsed="false">
      <c r="A9643" s="37" t="s">
        <v>1606</v>
      </c>
      <c r="B9643" s="37" t="s">
        <v>274</v>
      </c>
      <c r="C9643" s="37" t="n">
        <v>22</v>
      </c>
      <c r="D9643" s="37" t="n">
        <v>21</v>
      </c>
      <c r="E9643" s="37" t="n">
        <v>2</v>
      </c>
      <c r="F9643" s="37" t="n">
        <v>0</v>
      </c>
      <c r="G9643" s="37" t="n">
        <v>0</v>
      </c>
      <c r="H9643" s="37" t="n">
        <v>1</v>
      </c>
      <c r="I9643" s="37" t="n">
        <v>1</v>
      </c>
      <c r="J9643" s="40" t="n">
        <f aca="false">IF(C9643=0,"",D9643/C9643)</f>
        <v>0.954545454545455</v>
      </c>
    </row>
    <row r="9644" customFormat="false" ht="15" hidden="false" customHeight="false" outlineLevel="0" collapsed="false">
      <c r="A9644" s="37" t="s">
        <v>1606</v>
      </c>
      <c r="B9644" s="37" t="s">
        <v>275</v>
      </c>
      <c r="C9644" s="37" t="n">
        <v>22</v>
      </c>
      <c r="D9644" s="37" t="n">
        <v>20</v>
      </c>
      <c r="E9644" s="37" t="n">
        <v>1</v>
      </c>
      <c r="F9644" s="37" t="n">
        <v>0</v>
      </c>
      <c r="G9644" s="37" t="n">
        <v>2</v>
      </c>
      <c r="H9644" s="37" t="n">
        <v>1</v>
      </c>
      <c r="I9644" s="37" t="n">
        <v>1</v>
      </c>
      <c r="J9644" s="40" t="n">
        <f aca="false">IF(C9644=0,"",D9644/C9644)</f>
        <v>0.909090909090909</v>
      </c>
    </row>
    <row r="9645" customFormat="false" ht="15" hidden="false" customHeight="false" outlineLevel="0" collapsed="false">
      <c r="A9645" s="37" t="s">
        <v>1606</v>
      </c>
      <c r="B9645" s="37" t="s">
        <v>276</v>
      </c>
      <c r="C9645" s="37" t="n">
        <v>22</v>
      </c>
      <c r="D9645" s="37" t="n">
        <v>22</v>
      </c>
      <c r="E9645" s="37" t="n">
        <v>1</v>
      </c>
      <c r="F9645" s="37" t="n">
        <v>1</v>
      </c>
      <c r="G9645" s="37" t="n">
        <v>2</v>
      </c>
      <c r="H9645" s="37" t="n">
        <v>3</v>
      </c>
      <c r="I9645" s="37" t="n">
        <v>1</v>
      </c>
      <c r="J9645" s="40" t="n">
        <f aca="false">IF(C9645=0,"",D9645/C9645)</f>
        <v>1</v>
      </c>
    </row>
    <row r="9646" customFormat="false" ht="15" hidden="false" customHeight="false" outlineLevel="0" collapsed="false">
      <c r="A9646" s="37" t="s">
        <v>1606</v>
      </c>
      <c r="B9646" s="37" t="s">
        <v>277</v>
      </c>
      <c r="C9646" s="37" t="n">
        <v>22</v>
      </c>
      <c r="D9646" s="37" t="n">
        <v>17</v>
      </c>
      <c r="E9646" s="37" t="n">
        <v>0</v>
      </c>
      <c r="F9646" s="37" t="n">
        <v>1</v>
      </c>
      <c r="G9646" s="37" t="n">
        <v>0</v>
      </c>
      <c r="H9646" s="37" t="n">
        <v>1</v>
      </c>
      <c r="I9646" s="37" t="n">
        <v>2</v>
      </c>
      <c r="J9646" s="40" t="n">
        <f aca="false">IF(C9646=0,"",D9646/C9646)</f>
        <v>0.772727272727273</v>
      </c>
    </row>
    <row r="9647" customFormat="false" ht="15" hidden="false" customHeight="false" outlineLevel="0" collapsed="false">
      <c r="A9647" s="37" t="s">
        <v>1606</v>
      </c>
      <c r="B9647" s="37" t="s">
        <v>278</v>
      </c>
      <c r="C9647" s="37" t="n">
        <v>22</v>
      </c>
      <c r="D9647" s="37" t="n">
        <v>21</v>
      </c>
      <c r="E9647" s="37" t="n">
        <v>0</v>
      </c>
      <c r="F9647" s="37" t="n">
        <v>2</v>
      </c>
      <c r="G9647" s="37" t="n">
        <v>1</v>
      </c>
      <c r="H9647" s="37" t="n">
        <v>2</v>
      </c>
      <c r="I9647" s="37" t="n">
        <v>5</v>
      </c>
      <c r="J9647" s="40" t="n">
        <f aca="false">IF(C9647=0,"",D9647/C9647)</f>
        <v>0.954545454545455</v>
      </c>
    </row>
    <row r="9648" customFormat="false" ht="15" hidden="false" customHeight="false" outlineLevel="0" collapsed="false">
      <c r="A9648" s="37" t="s">
        <v>1606</v>
      </c>
      <c r="B9648" s="37" t="s">
        <v>279</v>
      </c>
      <c r="C9648" s="37" t="n">
        <v>22</v>
      </c>
      <c r="D9648" s="37" t="n">
        <v>21</v>
      </c>
      <c r="E9648" s="37" t="n">
        <v>0</v>
      </c>
      <c r="F9648" s="37" t="n">
        <v>0</v>
      </c>
      <c r="G9648" s="37" t="n">
        <v>0</v>
      </c>
      <c r="H9648" s="37" t="n">
        <v>0</v>
      </c>
      <c r="I9648" s="37" t="n">
        <v>0</v>
      </c>
      <c r="J9648" s="40" t="n">
        <f aca="false">IF(C9648=0,"",D9648/C9648)</f>
        <v>0.954545454545455</v>
      </c>
    </row>
    <row r="9649" customFormat="false" ht="15" hidden="false" customHeight="false" outlineLevel="0" collapsed="false">
      <c r="A9649" s="37" t="s">
        <v>1606</v>
      </c>
      <c r="B9649" s="37" t="s">
        <v>280</v>
      </c>
      <c r="C9649" s="37" t="n">
        <v>22</v>
      </c>
      <c r="D9649" s="37" t="n">
        <v>20</v>
      </c>
      <c r="E9649" s="37" t="n">
        <v>1</v>
      </c>
      <c r="F9649" s="37" t="n">
        <v>1</v>
      </c>
      <c r="G9649" s="37" t="n">
        <v>0</v>
      </c>
      <c r="H9649" s="37" t="n">
        <v>1</v>
      </c>
      <c r="I9649" s="37" t="n">
        <v>0</v>
      </c>
      <c r="J9649" s="40" t="n">
        <f aca="false">IF(C9649=0,"",D9649/C9649)</f>
        <v>0.909090909090909</v>
      </c>
    </row>
    <row r="9650" customFormat="false" ht="15" hidden="false" customHeight="false" outlineLevel="0" collapsed="false">
      <c r="A9650" s="37" t="s">
        <v>1606</v>
      </c>
      <c r="B9650" s="37" t="s">
        <v>281</v>
      </c>
      <c r="C9650" s="37" t="n">
        <v>22</v>
      </c>
      <c r="D9650" s="37" t="n">
        <v>21</v>
      </c>
      <c r="E9650" s="37" t="n">
        <v>0</v>
      </c>
      <c r="F9650" s="37" t="n">
        <v>0</v>
      </c>
      <c r="G9650" s="37" t="n">
        <v>0</v>
      </c>
      <c r="H9650" s="37" t="n">
        <v>2</v>
      </c>
      <c r="I9650" s="37" t="n">
        <v>0</v>
      </c>
      <c r="J9650" s="40" t="n">
        <f aca="false">IF(C9650=0,"",D9650/C9650)</f>
        <v>0.954545454545455</v>
      </c>
    </row>
    <row r="9651" customFormat="false" ht="15" hidden="false" customHeight="false" outlineLevel="0" collapsed="false">
      <c r="A9651" s="37" t="s">
        <v>1607</v>
      </c>
      <c r="B9651" s="37" t="s">
        <v>271</v>
      </c>
      <c r="C9651" s="37" t="n">
        <v>22</v>
      </c>
      <c r="D9651" s="37" t="n">
        <v>19</v>
      </c>
      <c r="E9651" s="37" t="n">
        <v>0</v>
      </c>
      <c r="F9651" s="37" t="n">
        <v>1</v>
      </c>
      <c r="G9651" s="37" t="n">
        <v>0</v>
      </c>
      <c r="H9651" s="37" t="n">
        <v>1</v>
      </c>
      <c r="I9651" s="37" t="n">
        <v>0</v>
      </c>
      <c r="J9651" s="40" t="n">
        <f aca="false">IF(C9651=0,"",D9651/C9651)</f>
        <v>0.863636363636364</v>
      </c>
    </row>
    <row r="9652" customFormat="false" ht="15" hidden="false" customHeight="false" outlineLevel="0" collapsed="false">
      <c r="A9652" s="37" t="s">
        <v>1607</v>
      </c>
      <c r="B9652" s="37" t="s">
        <v>272</v>
      </c>
      <c r="C9652" s="37" t="n">
        <v>22</v>
      </c>
      <c r="D9652" s="37" t="n">
        <v>21</v>
      </c>
      <c r="E9652" s="37" t="n">
        <v>1</v>
      </c>
      <c r="F9652" s="37" t="n">
        <v>1</v>
      </c>
      <c r="G9652" s="37" t="n">
        <v>0</v>
      </c>
      <c r="H9652" s="37" t="n">
        <v>4</v>
      </c>
      <c r="I9652" s="37" t="n">
        <v>0</v>
      </c>
      <c r="J9652" s="40" t="n">
        <f aca="false">IF(C9652=0,"",D9652/C9652)</f>
        <v>0.954545454545455</v>
      </c>
    </row>
    <row r="9653" customFormat="false" ht="15" hidden="false" customHeight="false" outlineLevel="0" collapsed="false">
      <c r="A9653" s="37" t="s">
        <v>1607</v>
      </c>
      <c r="B9653" s="37" t="s">
        <v>273</v>
      </c>
      <c r="C9653" s="37" t="n">
        <v>22</v>
      </c>
      <c r="D9653" s="37" t="n">
        <v>18</v>
      </c>
      <c r="E9653" s="37" t="n">
        <v>0</v>
      </c>
      <c r="F9653" s="37" t="n">
        <v>1</v>
      </c>
      <c r="G9653" s="37" t="n">
        <v>0</v>
      </c>
      <c r="H9653" s="37" t="n">
        <v>0</v>
      </c>
      <c r="I9653" s="37" t="n">
        <v>0</v>
      </c>
      <c r="J9653" s="40" t="n">
        <f aca="false">IF(C9653=0,"",D9653/C9653)</f>
        <v>0.818181818181818</v>
      </c>
    </row>
    <row r="9654" customFormat="false" ht="15" hidden="false" customHeight="false" outlineLevel="0" collapsed="false">
      <c r="A9654" s="37" t="s">
        <v>1607</v>
      </c>
      <c r="B9654" s="37" t="s">
        <v>274</v>
      </c>
      <c r="C9654" s="37" t="n">
        <v>22</v>
      </c>
      <c r="D9654" s="37" t="n">
        <v>20</v>
      </c>
      <c r="E9654" s="37" t="n">
        <v>0</v>
      </c>
      <c r="F9654" s="37" t="n">
        <v>2</v>
      </c>
      <c r="G9654" s="37" t="n">
        <v>1</v>
      </c>
      <c r="H9654" s="37" t="n">
        <v>1</v>
      </c>
      <c r="I9654" s="37" t="n">
        <v>6</v>
      </c>
      <c r="J9654" s="40" t="n">
        <f aca="false">IF(C9654=0,"",D9654/C9654)</f>
        <v>0.909090909090909</v>
      </c>
    </row>
    <row r="9655" customFormat="false" ht="15" hidden="false" customHeight="false" outlineLevel="0" collapsed="false">
      <c r="A9655" s="37" t="s">
        <v>1607</v>
      </c>
      <c r="B9655" s="37" t="s">
        <v>275</v>
      </c>
      <c r="C9655" s="37" t="n">
        <v>22</v>
      </c>
      <c r="D9655" s="37" t="n">
        <v>22</v>
      </c>
      <c r="E9655" s="37" t="n">
        <v>0</v>
      </c>
      <c r="F9655" s="37" t="n">
        <v>1</v>
      </c>
      <c r="G9655" s="37" t="n">
        <v>0</v>
      </c>
      <c r="H9655" s="37" t="n">
        <v>1</v>
      </c>
      <c r="I9655" s="37" t="n">
        <v>1</v>
      </c>
      <c r="J9655" s="40" t="n">
        <f aca="false">IF(C9655=0,"",D9655/C9655)</f>
        <v>1</v>
      </c>
    </row>
    <row r="9656" customFormat="false" ht="15" hidden="false" customHeight="false" outlineLevel="0" collapsed="false">
      <c r="A9656" s="37" t="s">
        <v>1607</v>
      </c>
      <c r="B9656" s="37" t="s">
        <v>276</v>
      </c>
      <c r="C9656" s="37" t="n">
        <v>22</v>
      </c>
      <c r="D9656" s="37" t="n">
        <v>19</v>
      </c>
      <c r="E9656" s="37" t="n">
        <v>0</v>
      </c>
      <c r="F9656" s="37" t="n">
        <v>2</v>
      </c>
      <c r="G9656" s="37" t="n">
        <v>0</v>
      </c>
      <c r="H9656" s="37" t="n">
        <v>4</v>
      </c>
      <c r="I9656" s="37" t="n">
        <v>1</v>
      </c>
      <c r="J9656" s="40" t="n">
        <f aca="false">IF(C9656=0,"",D9656/C9656)</f>
        <v>0.863636363636364</v>
      </c>
    </row>
    <row r="9657" customFormat="false" ht="15" hidden="false" customHeight="false" outlineLevel="0" collapsed="false">
      <c r="A9657" s="37" t="s">
        <v>1607</v>
      </c>
      <c r="B9657" s="37" t="s">
        <v>277</v>
      </c>
      <c r="C9657" s="37" t="n">
        <v>22</v>
      </c>
      <c r="D9657" s="37" t="n">
        <v>19</v>
      </c>
      <c r="E9657" s="37" t="n">
        <v>1</v>
      </c>
      <c r="F9657" s="37" t="n">
        <v>0</v>
      </c>
      <c r="G9657" s="37" t="n">
        <v>0</v>
      </c>
      <c r="H9657" s="37" t="n">
        <v>3</v>
      </c>
      <c r="I9657" s="37" t="n">
        <v>3</v>
      </c>
      <c r="J9657" s="40" t="n">
        <f aca="false">IF(C9657=0,"",D9657/C9657)</f>
        <v>0.863636363636364</v>
      </c>
    </row>
    <row r="9658" customFormat="false" ht="15" hidden="false" customHeight="false" outlineLevel="0" collapsed="false">
      <c r="A9658" s="37" t="s">
        <v>1607</v>
      </c>
      <c r="B9658" s="37" t="s">
        <v>278</v>
      </c>
      <c r="C9658" s="37" t="n">
        <v>22</v>
      </c>
      <c r="D9658" s="37" t="n">
        <v>22</v>
      </c>
      <c r="E9658" s="37" t="n">
        <v>0</v>
      </c>
      <c r="F9658" s="37" t="n">
        <v>1</v>
      </c>
      <c r="G9658" s="37" t="n">
        <v>1</v>
      </c>
      <c r="H9658" s="37" t="n">
        <v>1</v>
      </c>
      <c r="I9658" s="37" t="n">
        <v>6</v>
      </c>
      <c r="J9658" s="40" t="n">
        <f aca="false">IF(C9658=0,"",D9658/C9658)</f>
        <v>1</v>
      </c>
    </row>
    <row r="9659" customFormat="false" ht="15" hidden="false" customHeight="false" outlineLevel="0" collapsed="false">
      <c r="A9659" s="37" t="s">
        <v>1607</v>
      </c>
      <c r="B9659" s="37" t="s">
        <v>279</v>
      </c>
      <c r="C9659" s="37" t="n">
        <v>22</v>
      </c>
      <c r="D9659" s="37" t="n">
        <v>21</v>
      </c>
      <c r="E9659" s="37" t="n">
        <v>0</v>
      </c>
      <c r="F9659" s="37" t="n">
        <v>2</v>
      </c>
      <c r="G9659" s="37" t="n">
        <v>0</v>
      </c>
      <c r="H9659" s="37" t="n">
        <v>1</v>
      </c>
      <c r="I9659" s="37" t="n">
        <v>1</v>
      </c>
      <c r="J9659" s="40" t="n">
        <f aca="false">IF(C9659=0,"",D9659/C9659)</f>
        <v>0.954545454545455</v>
      </c>
    </row>
    <row r="9660" customFormat="false" ht="15" hidden="false" customHeight="false" outlineLevel="0" collapsed="false">
      <c r="A9660" s="37" t="s">
        <v>1607</v>
      </c>
      <c r="B9660" s="37" t="s">
        <v>280</v>
      </c>
      <c r="C9660" s="37" t="n">
        <v>22</v>
      </c>
      <c r="D9660" s="37" t="n">
        <v>21</v>
      </c>
      <c r="E9660" s="37" t="n">
        <v>0</v>
      </c>
      <c r="F9660" s="37" t="n">
        <v>2</v>
      </c>
      <c r="G9660" s="37" t="n">
        <v>1</v>
      </c>
      <c r="H9660" s="37" t="n">
        <v>2</v>
      </c>
      <c r="I9660" s="37" t="n">
        <v>7</v>
      </c>
      <c r="J9660" s="40" t="n">
        <f aca="false">IF(C9660=0,"",D9660/C9660)</f>
        <v>0.954545454545455</v>
      </c>
    </row>
    <row r="9661" customFormat="false" ht="15" hidden="false" customHeight="false" outlineLevel="0" collapsed="false">
      <c r="A9661" s="37" t="s">
        <v>1607</v>
      </c>
      <c r="B9661" s="37" t="s">
        <v>281</v>
      </c>
      <c r="C9661" s="37" t="n">
        <v>22</v>
      </c>
      <c r="D9661" s="37" t="n">
        <v>21</v>
      </c>
      <c r="E9661" s="37" t="n">
        <v>0</v>
      </c>
      <c r="F9661" s="37" t="n">
        <v>1</v>
      </c>
      <c r="G9661" s="37" t="n">
        <v>0</v>
      </c>
      <c r="H9661" s="37" t="n">
        <v>0</v>
      </c>
      <c r="I9661" s="37" t="n">
        <v>2</v>
      </c>
      <c r="J9661" s="40" t="n">
        <f aca="false">IF(C9661=0,"",D9661/C9661)</f>
        <v>0.954545454545455</v>
      </c>
    </row>
    <row r="9662" customFormat="false" ht="15" hidden="false" customHeight="false" outlineLevel="0" collapsed="false">
      <c r="A9662" s="37" t="s">
        <v>1608</v>
      </c>
      <c r="B9662" s="37" t="s">
        <v>270</v>
      </c>
      <c r="C9662" s="37" t="n">
        <v>22</v>
      </c>
      <c r="D9662" s="37" t="n">
        <v>21</v>
      </c>
      <c r="E9662" s="37" t="n">
        <v>0</v>
      </c>
      <c r="F9662" s="37" t="n">
        <v>0</v>
      </c>
      <c r="G9662" s="37" t="n">
        <v>0</v>
      </c>
      <c r="H9662" s="37" t="n">
        <v>4</v>
      </c>
      <c r="I9662" s="37" t="n">
        <v>0</v>
      </c>
      <c r="J9662" s="40" t="n">
        <f aca="false">IF(C9662=0,"",D9662/C9662)</f>
        <v>0.954545454545455</v>
      </c>
    </row>
    <row r="9663" customFormat="false" ht="15" hidden="false" customHeight="false" outlineLevel="0" collapsed="false">
      <c r="A9663" s="37" t="s">
        <v>1608</v>
      </c>
      <c r="B9663" s="37" t="s">
        <v>271</v>
      </c>
      <c r="C9663" s="37" t="n">
        <v>22</v>
      </c>
      <c r="D9663" s="37" t="n">
        <v>20</v>
      </c>
      <c r="E9663" s="37" t="n">
        <v>1</v>
      </c>
      <c r="F9663" s="37" t="n">
        <v>0</v>
      </c>
      <c r="G9663" s="37" t="n">
        <v>0</v>
      </c>
      <c r="H9663" s="37" t="n">
        <v>2</v>
      </c>
      <c r="I9663" s="37" t="n">
        <v>0</v>
      </c>
      <c r="J9663" s="40" t="n">
        <f aca="false">IF(C9663=0,"",D9663/C9663)</f>
        <v>0.909090909090909</v>
      </c>
    </row>
    <row r="9664" customFormat="false" ht="15" hidden="false" customHeight="false" outlineLevel="0" collapsed="false">
      <c r="A9664" s="37" t="s">
        <v>1608</v>
      </c>
      <c r="B9664" s="37" t="s">
        <v>272</v>
      </c>
      <c r="C9664" s="37" t="n">
        <v>22</v>
      </c>
      <c r="D9664" s="37" t="n">
        <v>20</v>
      </c>
      <c r="E9664" s="37" t="n">
        <v>0</v>
      </c>
      <c r="F9664" s="37" t="n">
        <v>1</v>
      </c>
      <c r="G9664" s="37" t="n">
        <v>0</v>
      </c>
      <c r="H9664" s="37" t="n">
        <v>0</v>
      </c>
      <c r="I9664" s="37" t="n">
        <v>2</v>
      </c>
      <c r="J9664" s="40" t="n">
        <f aca="false">IF(C9664=0,"",D9664/C9664)</f>
        <v>0.909090909090909</v>
      </c>
    </row>
    <row r="9665" customFormat="false" ht="15" hidden="false" customHeight="false" outlineLevel="0" collapsed="false">
      <c r="A9665" s="37" t="s">
        <v>1608</v>
      </c>
      <c r="B9665" s="37" t="s">
        <v>273</v>
      </c>
      <c r="C9665" s="37" t="n">
        <v>22</v>
      </c>
      <c r="D9665" s="37" t="n">
        <v>20</v>
      </c>
      <c r="E9665" s="37" t="n">
        <v>0</v>
      </c>
      <c r="F9665" s="37" t="n">
        <v>1</v>
      </c>
      <c r="G9665" s="37" t="n">
        <v>0</v>
      </c>
      <c r="H9665" s="37" t="n">
        <v>2</v>
      </c>
      <c r="I9665" s="37" t="n">
        <v>2</v>
      </c>
      <c r="J9665" s="40" t="n">
        <f aca="false">IF(C9665=0,"",D9665/C9665)</f>
        <v>0.909090909090909</v>
      </c>
    </row>
    <row r="9666" customFormat="false" ht="15" hidden="false" customHeight="false" outlineLevel="0" collapsed="false">
      <c r="A9666" s="37" t="s">
        <v>1608</v>
      </c>
      <c r="B9666" s="37" t="s">
        <v>274</v>
      </c>
      <c r="C9666" s="37" t="n">
        <v>22</v>
      </c>
      <c r="D9666" s="37" t="n">
        <v>22</v>
      </c>
      <c r="E9666" s="37" t="n">
        <v>0</v>
      </c>
      <c r="F9666" s="37" t="n">
        <v>0</v>
      </c>
      <c r="G9666" s="37" t="n">
        <v>0</v>
      </c>
      <c r="H9666" s="37" t="n">
        <v>1</v>
      </c>
      <c r="I9666" s="37" t="n">
        <v>0</v>
      </c>
      <c r="J9666" s="40" t="n">
        <f aca="false">IF(C9666=0,"",D9666/C9666)</f>
        <v>1</v>
      </c>
    </row>
    <row r="9667" customFormat="false" ht="15" hidden="false" customHeight="false" outlineLevel="0" collapsed="false">
      <c r="A9667" s="37" t="s">
        <v>1608</v>
      </c>
      <c r="B9667" s="37" t="s">
        <v>275</v>
      </c>
      <c r="C9667" s="37" t="n">
        <v>22</v>
      </c>
      <c r="D9667" s="37" t="n">
        <v>19</v>
      </c>
      <c r="E9667" s="37" t="n">
        <v>0</v>
      </c>
      <c r="F9667" s="37" t="n">
        <v>0</v>
      </c>
      <c r="G9667" s="37" t="n">
        <v>0</v>
      </c>
      <c r="H9667" s="37" t="n">
        <v>4</v>
      </c>
      <c r="I9667" s="37" t="n">
        <v>0</v>
      </c>
      <c r="J9667" s="40" t="n">
        <f aca="false">IF(C9667=0,"",D9667/C9667)</f>
        <v>0.863636363636364</v>
      </c>
    </row>
    <row r="9668" customFormat="false" ht="15" hidden="false" customHeight="false" outlineLevel="0" collapsed="false">
      <c r="A9668" s="37" t="s">
        <v>1608</v>
      </c>
      <c r="B9668" s="37" t="s">
        <v>276</v>
      </c>
      <c r="C9668" s="37" t="n">
        <v>22</v>
      </c>
      <c r="D9668" s="37" t="n">
        <v>21</v>
      </c>
      <c r="E9668" s="37" t="n">
        <v>0</v>
      </c>
      <c r="F9668" s="37" t="n">
        <v>0</v>
      </c>
      <c r="G9668" s="37" t="n">
        <v>1</v>
      </c>
      <c r="H9668" s="37" t="n">
        <v>4</v>
      </c>
      <c r="I9668" s="37" t="n">
        <v>0</v>
      </c>
      <c r="J9668" s="40" t="n">
        <f aca="false">IF(C9668=0,"",D9668/C9668)</f>
        <v>0.954545454545455</v>
      </c>
    </row>
    <row r="9669" customFormat="false" ht="15" hidden="false" customHeight="false" outlineLevel="0" collapsed="false">
      <c r="A9669" s="37" t="s">
        <v>1608</v>
      </c>
      <c r="B9669" s="37" t="s">
        <v>277</v>
      </c>
      <c r="C9669" s="37" t="n">
        <v>22</v>
      </c>
      <c r="D9669" s="37" t="n">
        <v>21</v>
      </c>
      <c r="E9669" s="37" t="n">
        <v>1</v>
      </c>
      <c r="F9669" s="37" t="n">
        <v>0</v>
      </c>
      <c r="G9669" s="37" t="n">
        <v>0</v>
      </c>
      <c r="H9669" s="37" t="n">
        <v>1</v>
      </c>
      <c r="I9669" s="37" t="n">
        <v>0</v>
      </c>
      <c r="J9669" s="40" t="n">
        <f aca="false">IF(C9669=0,"",D9669/C9669)</f>
        <v>0.954545454545455</v>
      </c>
    </row>
    <row r="9670" customFormat="false" ht="15" hidden="false" customHeight="false" outlineLevel="0" collapsed="false">
      <c r="A9670" s="37" t="s">
        <v>1608</v>
      </c>
      <c r="B9670" s="37" t="s">
        <v>278</v>
      </c>
      <c r="C9670" s="37" t="n">
        <v>22</v>
      </c>
      <c r="D9670" s="37" t="n">
        <v>21</v>
      </c>
      <c r="E9670" s="37" t="n">
        <v>0</v>
      </c>
      <c r="F9670" s="37" t="n">
        <v>2</v>
      </c>
      <c r="G9670" s="37" t="n">
        <v>0</v>
      </c>
      <c r="H9670" s="37" t="n">
        <v>3</v>
      </c>
      <c r="I9670" s="37" t="n">
        <v>0</v>
      </c>
      <c r="J9670" s="40" t="n">
        <f aca="false">IF(C9670=0,"",D9670/C9670)</f>
        <v>0.954545454545455</v>
      </c>
    </row>
    <row r="9671" customFormat="false" ht="15" hidden="false" customHeight="false" outlineLevel="0" collapsed="false">
      <c r="A9671" s="37" t="s">
        <v>1608</v>
      </c>
      <c r="B9671" s="37" t="s">
        <v>279</v>
      </c>
      <c r="C9671" s="37" t="n">
        <v>22</v>
      </c>
      <c r="D9671" s="37" t="n">
        <v>21</v>
      </c>
      <c r="E9671" s="37" t="n">
        <v>0</v>
      </c>
      <c r="F9671" s="37" t="n">
        <v>0</v>
      </c>
      <c r="G9671" s="37" t="n">
        <v>1</v>
      </c>
      <c r="H9671" s="37" t="n">
        <v>0</v>
      </c>
      <c r="I9671" s="37" t="n">
        <v>2</v>
      </c>
      <c r="J9671" s="40" t="n">
        <f aca="false">IF(C9671=0,"",D9671/C9671)</f>
        <v>0.954545454545455</v>
      </c>
    </row>
    <row r="9672" customFormat="false" ht="15" hidden="false" customHeight="false" outlineLevel="0" collapsed="false">
      <c r="A9672" s="37" t="s">
        <v>1608</v>
      </c>
      <c r="B9672" s="37" t="s">
        <v>280</v>
      </c>
      <c r="C9672" s="37" t="n">
        <v>22</v>
      </c>
      <c r="D9672" s="37" t="n">
        <v>20</v>
      </c>
      <c r="E9672" s="37" t="n">
        <v>0</v>
      </c>
      <c r="F9672" s="37" t="n">
        <v>1</v>
      </c>
      <c r="G9672" s="37" t="n">
        <v>1</v>
      </c>
      <c r="H9672" s="37" t="n">
        <v>2</v>
      </c>
      <c r="I9672" s="37" t="n">
        <v>0</v>
      </c>
      <c r="J9672" s="40" t="n">
        <f aca="false">IF(C9672=0,"",D9672/C9672)</f>
        <v>0.909090909090909</v>
      </c>
    </row>
    <row r="9673" customFormat="false" ht="15" hidden="false" customHeight="false" outlineLevel="0" collapsed="false">
      <c r="A9673" s="37" t="s">
        <v>1608</v>
      </c>
      <c r="B9673" s="37" t="s">
        <v>281</v>
      </c>
      <c r="C9673" s="37" t="n">
        <v>22</v>
      </c>
      <c r="D9673" s="37" t="n">
        <v>22</v>
      </c>
      <c r="E9673" s="37" t="n">
        <v>1</v>
      </c>
      <c r="F9673" s="37" t="n">
        <v>1</v>
      </c>
      <c r="G9673" s="37" t="n">
        <v>0</v>
      </c>
      <c r="H9673" s="37" t="n">
        <v>0</v>
      </c>
      <c r="I9673" s="37" t="n">
        <v>2</v>
      </c>
      <c r="J9673" s="40" t="n">
        <f aca="false">IF(C9673=0,"",D9673/C9673)</f>
        <v>1</v>
      </c>
    </row>
    <row r="9674" customFormat="false" ht="15" hidden="false" customHeight="false" outlineLevel="0" collapsed="false">
      <c r="A9674" s="37" t="s">
        <v>1609</v>
      </c>
      <c r="B9674" s="37" t="s">
        <v>270</v>
      </c>
      <c r="C9674" s="37" t="n">
        <v>22</v>
      </c>
      <c r="D9674" s="37" t="n">
        <v>21</v>
      </c>
      <c r="E9674" s="37" t="n">
        <v>1</v>
      </c>
      <c r="F9674" s="37" t="n">
        <v>0</v>
      </c>
      <c r="G9674" s="37" t="n">
        <v>0</v>
      </c>
      <c r="H9674" s="37" t="n">
        <v>1</v>
      </c>
      <c r="I9674" s="37" t="n">
        <v>2</v>
      </c>
      <c r="J9674" s="40" t="n">
        <f aca="false">IF(C9674=0,"",D9674/C9674)</f>
        <v>0.954545454545455</v>
      </c>
    </row>
    <row r="9675" customFormat="false" ht="15" hidden="false" customHeight="false" outlineLevel="0" collapsed="false">
      <c r="A9675" s="37" t="s">
        <v>1609</v>
      </c>
      <c r="B9675" s="37" t="s">
        <v>271</v>
      </c>
      <c r="C9675" s="37" t="n">
        <v>22</v>
      </c>
      <c r="D9675" s="37" t="n">
        <v>21</v>
      </c>
      <c r="E9675" s="37" t="n">
        <v>0</v>
      </c>
      <c r="F9675" s="37" t="n">
        <v>0</v>
      </c>
      <c r="G9675" s="37" t="n">
        <v>0</v>
      </c>
      <c r="H9675" s="37" t="n">
        <v>0</v>
      </c>
      <c r="I9675" s="37" t="n">
        <v>1</v>
      </c>
      <c r="J9675" s="40" t="n">
        <f aca="false">IF(C9675=0,"",D9675/C9675)</f>
        <v>0.954545454545455</v>
      </c>
    </row>
    <row r="9676" customFormat="false" ht="15" hidden="false" customHeight="false" outlineLevel="0" collapsed="false">
      <c r="A9676" s="37" t="s">
        <v>1609</v>
      </c>
      <c r="B9676" s="37" t="s">
        <v>272</v>
      </c>
      <c r="C9676" s="37" t="n">
        <v>22</v>
      </c>
      <c r="D9676" s="37" t="n">
        <v>21</v>
      </c>
      <c r="E9676" s="37" t="n">
        <v>0</v>
      </c>
      <c r="F9676" s="37" t="n">
        <v>0</v>
      </c>
      <c r="G9676" s="37" t="n">
        <v>1</v>
      </c>
      <c r="H9676" s="37" t="n">
        <v>1</v>
      </c>
      <c r="I9676" s="37" t="n">
        <v>0</v>
      </c>
      <c r="J9676" s="40" t="n">
        <f aca="false">IF(C9676=0,"",D9676/C9676)</f>
        <v>0.954545454545455</v>
      </c>
    </row>
    <row r="9677" customFormat="false" ht="15" hidden="false" customHeight="false" outlineLevel="0" collapsed="false">
      <c r="A9677" s="37" t="s">
        <v>1609</v>
      </c>
      <c r="B9677" s="37" t="s">
        <v>273</v>
      </c>
      <c r="C9677" s="37" t="n">
        <v>22</v>
      </c>
      <c r="D9677" s="37" t="n">
        <v>20</v>
      </c>
      <c r="E9677" s="37" t="n">
        <v>0</v>
      </c>
      <c r="F9677" s="37" t="n">
        <v>1</v>
      </c>
      <c r="G9677" s="37" t="n">
        <v>0</v>
      </c>
      <c r="H9677" s="37" t="n">
        <v>2</v>
      </c>
      <c r="I9677" s="37" t="n">
        <v>4</v>
      </c>
      <c r="J9677" s="40" t="n">
        <f aca="false">IF(C9677=0,"",D9677/C9677)</f>
        <v>0.909090909090909</v>
      </c>
    </row>
    <row r="9678" customFormat="false" ht="15" hidden="false" customHeight="false" outlineLevel="0" collapsed="false">
      <c r="A9678" s="37" t="s">
        <v>1609</v>
      </c>
      <c r="B9678" s="37" t="s">
        <v>274</v>
      </c>
      <c r="C9678" s="37" t="n">
        <v>22</v>
      </c>
      <c r="D9678" s="37" t="n">
        <v>22</v>
      </c>
      <c r="E9678" s="37" t="n">
        <v>0</v>
      </c>
      <c r="F9678" s="37" t="n">
        <v>1</v>
      </c>
      <c r="G9678" s="37" t="n">
        <v>0</v>
      </c>
      <c r="H9678" s="37" t="n">
        <v>1</v>
      </c>
      <c r="I9678" s="37" t="n">
        <v>0</v>
      </c>
      <c r="J9678" s="40" t="n">
        <f aca="false">IF(C9678=0,"",D9678/C9678)</f>
        <v>1</v>
      </c>
    </row>
    <row r="9679" customFormat="false" ht="15" hidden="false" customHeight="false" outlineLevel="0" collapsed="false">
      <c r="A9679" s="37" t="s">
        <v>1609</v>
      </c>
      <c r="B9679" s="37" t="s">
        <v>275</v>
      </c>
      <c r="C9679" s="37" t="n">
        <v>22</v>
      </c>
      <c r="D9679" s="37" t="n">
        <v>21</v>
      </c>
      <c r="E9679" s="37" t="n">
        <v>1</v>
      </c>
      <c r="F9679" s="37" t="n">
        <v>0</v>
      </c>
      <c r="G9679" s="37" t="n">
        <v>0</v>
      </c>
      <c r="H9679" s="37" t="n">
        <v>1</v>
      </c>
      <c r="I9679" s="37" t="n">
        <v>1</v>
      </c>
      <c r="J9679" s="40" t="n">
        <f aca="false">IF(C9679=0,"",D9679/C9679)</f>
        <v>0.954545454545455</v>
      </c>
    </row>
    <row r="9680" customFormat="false" ht="15" hidden="false" customHeight="false" outlineLevel="0" collapsed="false">
      <c r="A9680" s="37" t="s">
        <v>1609</v>
      </c>
      <c r="B9680" s="37" t="s">
        <v>276</v>
      </c>
      <c r="C9680" s="37" t="n">
        <v>22</v>
      </c>
      <c r="D9680" s="37" t="n">
        <v>21</v>
      </c>
      <c r="E9680" s="37" t="n">
        <v>0</v>
      </c>
      <c r="F9680" s="37" t="n">
        <v>0</v>
      </c>
      <c r="G9680" s="37" t="n">
        <v>0</v>
      </c>
      <c r="H9680" s="37" t="n">
        <v>0</v>
      </c>
      <c r="I9680" s="37" t="n">
        <v>7</v>
      </c>
      <c r="J9680" s="40" t="n">
        <f aca="false">IF(C9680=0,"",D9680/C9680)</f>
        <v>0.954545454545455</v>
      </c>
    </row>
    <row r="9681" customFormat="false" ht="15" hidden="false" customHeight="false" outlineLevel="0" collapsed="false">
      <c r="A9681" s="37" t="s">
        <v>1609</v>
      </c>
      <c r="B9681" s="37" t="s">
        <v>277</v>
      </c>
      <c r="C9681" s="37" t="n">
        <v>22</v>
      </c>
      <c r="D9681" s="37" t="n">
        <v>21</v>
      </c>
      <c r="E9681" s="37" t="n">
        <v>1</v>
      </c>
      <c r="F9681" s="37" t="n">
        <v>2</v>
      </c>
      <c r="G9681" s="37" t="n">
        <v>0</v>
      </c>
      <c r="H9681" s="37" t="n">
        <v>4</v>
      </c>
      <c r="I9681" s="37" t="n">
        <v>0</v>
      </c>
      <c r="J9681" s="40" t="n">
        <f aca="false">IF(C9681=0,"",D9681/C9681)</f>
        <v>0.954545454545455</v>
      </c>
    </row>
    <row r="9682" customFormat="false" ht="15" hidden="false" customHeight="false" outlineLevel="0" collapsed="false">
      <c r="A9682" s="37" t="s">
        <v>1609</v>
      </c>
      <c r="B9682" s="37" t="s">
        <v>278</v>
      </c>
      <c r="C9682" s="37" t="n">
        <v>22</v>
      </c>
      <c r="D9682" s="37" t="n">
        <v>22</v>
      </c>
      <c r="E9682" s="37" t="n">
        <v>1</v>
      </c>
      <c r="F9682" s="37" t="n">
        <v>0</v>
      </c>
      <c r="G9682" s="37" t="n">
        <v>0</v>
      </c>
      <c r="H9682" s="37" t="n">
        <v>3</v>
      </c>
      <c r="I9682" s="37" t="n">
        <v>2</v>
      </c>
      <c r="J9682" s="40" t="n">
        <f aca="false">IF(C9682=0,"",D9682/C9682)</f>
        <v>1</v>
      </c>
    </row>
    <row r="9683" customFormat="false" ht="15" hidden="false" customHeight="false" outlineLevel="0" collapsed="false">
      <c r="A9683" s="37" t="s">
        <v>1609</v>
      </c>
      <c r="B9683" s="37" t="s">
        <v>279</v>
      </c>
      <c r="C9683" s="37" t="n">
        <v>22</v>
      </c>
      <c r="D9683" s="37" t="n">
        <v>20</v>
      </c>
      <c r="E9683" s="37" t="n">
        <v>0</v>
      </c>
      <c r="F9683" s="37" t="n">
        <v>0</v>
      </c>
      <c r="G9683" s="37" t="n">
        <v>0</v>
      </c>
      <c r="H9683" s="37" t="n">
        <v>2</v>
      </c>
      <c r="I9683" s="37" t="n">
        <v>3</v>
      </c>
      <c r="J9683" s="40" t="n">
        <f aca="false">IF(C9683=0,"",D9683/C9683)</f>
        <v>0.909090909090909</v>
      </c>
    </row>
    <row r="9684" customFormat="false" ht="15" hidden="false" customHeight="false" outlineLevel="0" collapsed="false">
      <c r="A9684" s="37" t="s">
        <v>1609</v>
      </c>
      <c r="B9684" s="37" t="s">
        <v>280</v>
      </c>
      <c r="C9684" s="37" t="n">
        <v>22</v>
      </c>
      <c r="D9684" s="37" t="n">
        <v>20</v>
      </c>
      <c r="E9684" s="37" t="n">
        <v>0</v>
      </c>
      <c r="F9684" s="37" t="n">
        <v>0</v>
      </c>
      <c r="G9684" s="37" t="n">
        <v>0</v>
      </c>
      <c r="H9684" s="37" t="n">
        <v>1</v>
      </c>
      <c r="I9684" s="37" t="n">
        <v>2</v>
      </c>
      <c r="J9684" s="40" t="n">
        <f aca="false">IF(C9684=0,"",D9684/C9684)</f>
        <v>0.909090909090909</v>
      </c>
    </row>
    <row r="9685" customFormat="false" ht="15" hidden="false" customHeight="false" outlineLevel="0" collapsed="false">
      <c r="A9685" s="37" t="s">
        <v>1609</v>
      </c>
      <c r="B9685" s="37" t="s">
        <v>281</v>
      </c>
      <c r="C9685" s="37" t="n">
        <v>22</v>
      </c>
      <c r="D9685" s="37" t="n">
        <v>20</v>
      </c>
      <c r="E9685" s="37" t="n">
        <v>1</v>
      </c>
      <c r="F9685" s="37" t="n">
        <v>0</v>
      </c>
      <c r="G9685" s="37" t="n">
        <v>0</v>
      </c>
      <c r="H9685" s="37" t="n">
        <v>2</v>
      </c>
      <c r="I9685" s="37" t="n">
        <v>0</v>
      </c>
      <c r="J9685" s="40" t="n">
        <f aca="false">IF(C9685=0,"",D9685/C9685)</f>
        <v>0.909090909090909</v>
      </c>
    </row>
    <row r="9686" customFormat="false" ht="15" hidden="false" customHeight="false" outlineLevel="0" collapsed="false">
      <c r="A9686" s="37" t="s">
        <v>1610</v>
      </c>
      <c r="B9686" s="37" t="s">
        <v>270</v>
      </c>
      <c r="C9686" s="37" t="n">
        <v>22</v>
      </c>
      <c r="D9686" s="37" t="n">
        <v>22</v>
      </c>
      <c r="E9686" s="37" t="n">
        <v>0</v>
      </c>
      <c r="F9686" s="37" t="n">
        <v>2</v>
      </c>
      <c r="G9686" s="37" t="n">
        <v>0</v>
      </c>
      <c r="H9686" s="37" t="n">
        <v>3</v>
      </c>
      <c r="I9686" s="37" t="n">
        <v>0</v>
      </c>
      <c r="J9686" s="40" t="n">
        <f aca="false">IF(C9686=0,"",D9686/C9686)</f>
        <v>1</v>
      </c>
    </row>
    <row r="9687" customFormat="false" ht="15" hidden="false" customHeight="false" outlineLevel="0" collapsed="false">
      <c r="A9687" s="37" t="s">
        <v>1610</v>
      </c>
      <c r="B9687" s="37" t="s">
        <v>271</v>
      </c>
      <c r="C9687" s="37" t="n">
        <v>22</v>
      </c>
      <c r="D9687" s="37" t="n">
        <v>20</v>
      </c>
      <c r="E9687" s="37" t="n">
        <v>1</v>
      </c>
      <c r="F9687" s="37" t="n">
        <v>2</v>
      </c>
      <c r="G9687" s="37" t="n">
        <v>0</v>
      </c>
      <c r="H9687" s="37" t="n">
        <v>1</v>
      </c>
      <c r="I9687" s="37" t="n">
        <v>1</v>
      </c>
      <c r="J9687" s="40" t="n">
        <f aca="false">IF(C9687=0,"",D9687/C9687)</f>
        <v>0.909090909090909</v>
      </c>
    </row>
    <row r="9688" customFormat="false" ht="15" hidden="false" customHeight="false" outlineLevel="0" collapsed="false">
      <c r="A9688" s="37" t="s">
        <v>1610</v>
      </c>
      <c r="B9688" s="37" t="s">
        <v>272</v>
      </c>
      <c r="C9688" s="37" t="n">
        <v>22</v>
      </c>
      <c r="D9688" s="37" t="n">
        <v>20</v>
      </c>
      <c r="E9688" s="37" t="n">
        <v>2</v>
      </c>
      <c r="F9688" s="37" t="n">
        <v>1</v>
      </c>
      <c r="G9688" s="37" t="n">
        <v>0</v>
      </c>
      <c r="H9688" s="37" t="n">
        <v>1</v>
      </c>
      <c r="I9688" s="37" t="n">
        <v>2</v>
      </c>
      <c r="J9688" s="40" t="n">
        <f aca="false">IF(C9688=0,"",D9688/C9688)</f>
        <v>0.909090909090909</v>
      </c>
    </row>
    <row r="9689" customFormat="false" ht="15" hidden="false" customHeight="false" outlineLevel="0" collapsed="false">
      <c r="A9689" s="37" t="s">
        <v>1610</v>
      </c>
      <c r="B9689" s="37" t="s">
        <v>273</v>
      </c>
      <c r="C9689" s="37" t="n">
        <v>22</v>
      </c>
      <c r="D9689" s="37" t="n">
        <v>21</v>
      </c>
      <c r="E9689" s="37" t="n">
        <v>1</v>
      </c>
      <c r="F9689" s="37" t="n">
        <v>0</v>
      </c>
      <c r="G9689" s="37" t="n">
        <v>0</v>
      </c>
      <c r="H9689" s="37" t="n">
        <v>1</v>
      </c>
      <c r="I9689" s="37" t="n">
        <v>1</v>
      </c>
      <c r="J9689" s="40" t="n">
        <f aca="false">IF(C9689=0,"",D9689/C9689)</f>
        <v>0.954545454545455</v>
      </c>
    </row>
    <row r="9690" customFormat="false" ht="15" hidden="false" customHeight="false" outlineLevel="0" collapsed="false">
      <c r="A9690" s="37" t="s">
        <v>1610</v>
      </c>
      <c r="B9690" s="37" t="s">
        <v>274</v>
      </c>
      <c r="C9690" s="37" t="n">
        <v>22</v>
      </c>
      <c r="D9690" s="37" t="n">
        <v>21</v>
      </c>
      <c r="E9690" s="37" t="n">
        <v>2</v>
      </c>
      <c r="F9690" s="37" t="n">
        <v>0</v>
      </c>
      <c r="G9690" s="37" t="n">
        <v>1</v>
      </c>
      <c r="H9690" s="37" t="n">
        <v>1</v>
      </c>
      <c r="I9690" s="37" t="n">
        <v>1</v>
      </c>
      <c r="J9690" s="40" t="n">
        <f aca="false">IF(C9690=0,"",D9690/C9690)</f>
        <v>0.954545454545455</v>
      </c>
    </row>
    <row r="9691" customFormat="false" ht="15" hidden="false" customHeight="false" outlineLevel="0" collapsed="false">
      <c r="A9691" s="37" t="s">
        <v>1610</v>
      </c>
      <c r="B9691" s="37" t="s">
        <v>275</v>
      </c>
      <c r="C9691" s="37" t="n">
        <v>22</v>
      </c>
      <c r="D9691" s="37" t="n">
        <v>20</v>
      </c>
      <c r="E9691" s="37" t="n">
        <v>1</v>
      </c>
      <c r="F9691" s="37" t="n">
        <v>0</v>
      </c>
      <c r="G9691" s="37" t="n">
        <v>1</v>
      </c>
      <c r="H9691" s="37" t="n">
        <v>2</v>
      </c>
      <c r="I9691" s="37" t="n">
        <v>6</v>
      </c>
      <c r="J9691" s="40" t="n">
        <f aca="false">IF(C9691=0,"",D9691/C9691)</f>
        <v>0.909090909090909</v>
      </c>
    </row>
    <row r="9692" customFormat="false" ht="15" hidden="false" customHeight="false" outlineLevel="0" collapsed="false">
      <c r="A9692" s="37" t="s">
        <v>1610</v>
      </c>
      <c r="B9692" s="37" t="s">
        <v>276</v>
      </c>
      <c r="C9692" s="37" t="n">
        <v>22</v>
      </c>
      <c r="D9692" s="37" t="n">
        <v>20</v>
      </c>
      <c r="E9692" s="37" t="n">
        <v>0</v>
      </c>
      <c r="F9692" s="37" t="n">
        <v>0</v>
      </c>
      <c r="G9692" s="37" t="n">
        <v>0</v>
      </c>
      <c r="H9692" s="37" t="n">
        <v>0</v>
      </c>
      <c r="I9692" s="37" t="n">
        <v>0</v>
      </c>
      <c r="J9692" s="40" t="n">
        <f aca="false">IF(C9692=0,"",D9692/C9692)</f>
        <v>0.909090909090909</v>
      </c>
    </row>
    <row r="9693" customFormat="false" ht="15" hidden="false" customHeight="false" outlineLevel="0" collapsed="false">
      <c r="A9693" s="37" t="s">
        <v>1610</v>
      </c>
      <c r="B9693" s="37" t="s">
        <v>277</v>
      </c>
      <c r="C9693" s="37" t="n">
        <v>22</v>
      </c>
      <c r="D9693" s="37" t="n">
        <v>20</v>
      </c>
      <c r="E9693" s="37" t="n">
        <v>0</v>
      </c>
      <c r="F9693" s="37" t="n">
        <v>0</v>
      </c>
      <c r="G9693" s="37" t="n">
        <v>0</v>
      </c>
      <c r="H9693" s="37" t="n">
        <v>3</v>
      </c>
      <c r="I9693" s="37" t="n">
        <v>2</v>
      </c>
      <c r="J9693" s="40" t="n">
        <f aca="false">IF(C9693=0,"",D9693/C9693)</f>
        <v>0.909090909090909</v>
      </c>
    </row>
    <row r="9694" customFormat="false" ht="15" hidden="false" customHeight="false" outlineLevel="0" collapsed="false">
      <c r="A9694" s="37" t="s">
        <v>1610</v>
      </c>
      <c r="B9694" s="37" t="s">
        <v>278</v>
      </c>
      <c r="C9694" s="37" t="n">
        <v>22</v>
      </c>
      <c r="D9694" s="37" t="n">
        <v>19</v>
      </c>
      <c r="E9694" s="37" t="n">
        <v>0</v>
      </c>
      <c r="F9694" s="37" t="n">
        <v>0</v>
      </c>
      <c r="G9694" s="37" t="n">
        <v>0</v>
      </c>
      <c r="H9694" s="37" t="n">
        <v>4</v>
      </c>
      <c r="I9694" s="37" t="n">
        <v>0</v>
      </c>
      <c r="J9694" s="40" t="n">
        <f aca="false">IF(C9694=0,"",D9694/C9694)</f>
        <v>0.863636363636364</v>
      </c>
    </row>
    <row r="9695" customFormat="false" ht="15" hidden="false" customHeight="false" outlineLevel="0" collapsed="false">
      <c r="A9695" s="37" t="s">
        <v>1610</v>
      </c>
      <c r="B9695" s="37" t="s">
        <v>279</v>
      </c>
      <c r="C9695" s="37" t="n">
        <v>22</v>
      </c>
      <c r="D9695" s="37" t="n">
        <v>18</v>
      </c>
      <c r="E9695" s="37" t="n">
        <v>0</v>
      </c>
      <c r="F9695" s="37" t="n">
        <v>0</v>
      </c>
      <c r="G9695" s="37" t="n">
        <v>0</v>
      </c>
      <c r="H9695" s="37" t="n">
        <v>2</v>
      </c>
      <c r="I9695" s="37" t="n">
        <v>3</v>
      </c>
      <c r="J9695" s="40" t="n">
        <f aca="false">IF(C9695=0,"",D9695/C9695)</f>
        <v>0.818181818181818</v>
      </c>
    </row>
    <row r="9696" customFormat="false" ht="15" hidden="false" customHeight="false" outlineLevel="0" collapsed="false">
      <c r="A9696" s="37" t="s">
        <v>1610</v>
      </c>
      <c r="B9696" s="37" t="s">
        <v>280</v>
      </c>
      <c r="C9696" s="37" t="n">
        <v>22</v>
      </c>
      <c r="D9696" s="37" t="n">
        <v>20</v>
      </c>
      <c r="E9696" s="37" t="n">
        <v>0</v>
      </c>
      <c r="F9696" s="37" t="n">
        <v>0</v>
      </c>
      <c r="G9696" s="37" t="n">
        <v>0</v>
      </c>
      <c r="H9696" s="37" t="n">
        <v>0</v>
      </c>
      <c r="I9696" s="37" t="n">
        <v>4</v>
      </c>
      <c r="J9696" s="40" t="n">
        <f aca="false">IF(C9696=0,"",D9696/C9696)</f>
        <v>0.909090909090909</v>
      </c>
    </row>
    <row r="9697" customFormat="false" ht="15" hidden="false" customHeight="false" outlineLevel="0" collapsed="false">
      <c r="A9697" s="37" t="s">
        <v>1610</v>
      </c>
      <c r="B9697" s="37" t="s">
        <v>281</v>
      </c>
      <c r="C9697" s="37" t="n">
        <v>22</v>
      </c>
      <c r="D9697" s="37" t="n">
        <v>19</v>
      </c>
      <c r="E9697" s="37" t="n">
        <v>0</v>
      </c>
      <c r="F9697" s="37" t="n">
        <v>1</v>
      </c>
      <c r="G9697" s="37" t="n">
        <v>0</v>
      </c>
      <c r="H9697" s="37" t="n">
        <v>0</v>
      </c>
      <c r="I9697" s="37" t="n">
        <v>1</v>
      </c>
      <c r="J9697" s="40" t="n">
        <f aca="false">IF(C9697=0,"",D9697/C9697)</f>
        <v>0.863636363636364</v>
      </c>
    </row>
    <row r="9698" customFormat="false" ht="15" hidden="false" customHeight="false" outlineLevel="0" collapsed="false">
      <c r="A9698" s="37" t="s">
        <v>624</v>
      </c>
      <c r="B9698" s="37" t="s">
        <v>270</v>
      </c>
      <c r="C9698" s="37" t="n">
        <v>22</v>
      </c>
      <c r="D9698" s="37" t="n">
        <v>20</v>
      </c>
      <c r="E9698" s="37" t="n">
        <v>0</v>
      </c>
      <c r="F9698" s="37" t="n">
        <v>0</v>
      </c>
      <c r="G9698" s="37" t="n">
        <v>1</v>
      </c>
      <c r="H9698" s="37" t="n">
        <v>1</v>
      </c>
      <c r="I9698" s="37" t="n">
        <v>0</v>
      </c>
      <c r="J9698" s="40" t="n">
        <f aca="false">IF(C9698=0,"",D9698/C9698)</f>
        <v>0.909090909090909</v>
      </c>
    </row>
    <row r="9699" customFormat="false" ht="15" hidden="false" customHeight="false" outlineLevel="0" collapsed="false">
      <c r="A9699" s="37" t="s">
        <v>624</v>
      </c>
      <c r="B9699" s="37" t="s">
        <v>271</v>
      </c>
      <c r="C9699" s="37" t="n">
        <v>22</v>
      </c>
      <c r="D9699" s="37" t="n">
        <v>21</v>
      </c>
      <c r="E9699" s="37" t="n">
        <v>1</v>
      </c>
      <c r="F9699" s="37" t="n">
        <v>0</v>
      </c>
      <c r="G9699" s="37" t="n">
        <v>0</v>
      </c>
      <c r="H9699" s="37" t="n">
        <v>4</v>
      </c>
      <c r="I9699" s="37" t="n">
        <v>0</v>
      </c>
      <c r="J9699" s="40" t="n">
        <f aca="false">IF(C9699=0,"",D9699/C9699)</f>
        <v>0.954545454545455</v>
      </c>
    </row>
    <row r="9700" customFormat="false" ht="15" hidden="false" customHeight="false" outlineLevel="0" collapsed="false">
      <c r="A9700" s="37" t="s">
        <v>624</v>
      </c>
      <c r="B9700" s="37" t="s">
        <v>272</v>
      </c>
      <c r="C9700" s="37" t="n">
        <v>22</v>
      </c>
      <c r="D9700" s="37" t="n">
        <v>19</v>
      </c>
      <c r="E9700" s="37" t="n">
        <v>0</v>
      </c>
      <c r="F9700" s="37" t="n">
        <v>1</v>
      </c>
      <c r="G9700" s="37" t="n">
        <v>1</v>
      </c>
      <c r="H9700" s="37" t="n">
        <v>1</v>
      </c>
      <c r="I9700" s="37" t="n">
        <v>2</v>
      </c>
      <c r="J9700" s="40" t="n">
        <f aca="false">IF(C9700=0,"",D9700/C9700)</f>
        <v>0.863636363636364</v>
      </c>
    </row>
    <row r="9701" customFormat="false" ht="15" hidden="false" customHeight="false" outlineLevel="0" collapsed="false">
      <c r="A9701" s="37" t="s">
        <v>624</v>
      </c>
      <c r="B9701" s="37" t="s">
        <v>273</v>
      </c>
      <c r="C9701" s="37" t="n">
        <v>22</v>
      </c>
      <c r="D9701" s="37" t="n">
        <v>21</v>
      </c>
      <c r="E9701" s="37" t="n">
        <v>0</v>
      </c>
      <c r="F9701" s="37" t="n">
        <v>1</v>
      </c>
      <c r="G9701" s="37" t="n">
        <v>0</v>
      </c>
      <c r="H9701" s="37" t="n">
        <v>0</v>
      </c>
      <c r="I9701" s="37" t="n">
        <v>4</v>
      </c>
      <c r="J9701" s="40" t="n">
        <f aca="false">IF(C9701=0,"",D9701/C9701)</f>
        <v>0.954545454545455</v>
      </c>
    </row>
    <row r="9702" customFormat="false" ht="15" hidden="false" customHeight="false" outlineLevel="0" collapsed="false">
      <c r="A9702" s="37" t="s">
        <v>624</v>
      </c>
      <c r="B9702" s="37" t="s">
        <v>274</v>
      </c>
      <c r="C9702" s="37" t="n">
        <v>22</v>
      </c>
      <c r="D9702" s="37" t="n">
        <v>18</v>
      </c>
      <c r="E9702" s="37" t="n">
        <v>1</v>
      </c>
      <c r="F9702" s="37" t="n">
        <v>0</v>
      </c>
      <c r="G9702" s="37" t="n">
        <v>0</v>
      </c>
      <c r="H9702" s="37" t="n">
        <v>4</v>
      </c>
      <c r="I9702" s="37" t="n">
        <v>2</v>
      </c>
      <c r="J9702" s="40" t="n">
        <f aca="false">IF(C9702=0,"",D9702/C9702)</f>
        <v>0.818181818181818</v>
      </c>
    </row>
    <row r="9703" customFormat="false" ht="15" hidden="false" customHeight="false" outlineLevel="0" collapsed="false">
      <c r="A9703" s="37" t="s">
        <v>624</v>
      </c>
      <c r="B9703" s="37" t="s">
        <v>275</v>
      </c>
      <c r="C9703" s="37" t="n">
        <v>22</v>
      </c>
      <c r="D9703" s="37" t="n">
        <v>20</v>
      </c>
      <c r="E9703" s="37" t="n">
        <v>0</v>
      </c>
      <c r="F9703" s="37" t="n">
        <v>0</v>
      </c>
      <c r="G9703" s="37" t="n">
        <v>2</v>
      </c>
      <c r="H9703" s="37" t="n">
        <v>0</v>
      </c>
      <c r="I9703" s="37" t="n">
        <v>2</v>
      </c>
      <c r="J9703" s="40" t="n">
        <f aca="false">IF(C9703=0,"",D9703/C9703)</f>
        <v>0.909090909090909</v>
      </c>
    </row>
    <row r="9704" customFormat="false" ht="15" hidden="false" customHeight="false" outlineLevel="0" collapsed="false">
      <c r="A9704" s="37" t="s">
        <v>624</v>
      </c>
      <c r="B9704" s="37" t="s">
        <v>276</v>
      </c>
      <c r="C9704" s="37" t="n">
        <v>22</v>
      </c>
      <c r="D9704" s="37" t="n">
        <v>19</v>
      </c>
      <c r="E9704" s="37" t="n">
        <v>0</v>
      </c>
      <c r="F9704" s="37" t="n">
        <v>1</v>
      </c>
      <c r="G9704" s="37" t="n">
        <v>1</v>
      </c>
      <c r="H9704" s="37" t="n">
        <v>3</v>
      </c>
      <c r="I9704" s="37" t="n">
        <v>5</v>
      </c>
      <c r="J9704" s="40" t="n">
        <f aca="false">IF(C9704=0,"",D9704/C9704)</f>
        <v>0.863636363636364</v>
      </c>
    </row>
    <row r="9705" customFormat="false" ht="15" hidden="false" customHeight="false" outlineLevel="0" collapsed="false">
      <c r="A9705" s="37" t="s">
        <v>624</v>
      </c>
      <c r="B9705" s="37" t="s">
        <v>277</v>
      </c>
      <c r="C9705" s="37" t="n">
        <v>22</v>
      </c>
      <c r="D9705" s="37" t="n">
        <v>20</v>
      </c>
      <c r="E9705" s="37" t="n">
        <v>0</v>
      </c>
      <c r="F9705" s="37" t="n">
        <v>2</v>
      </c>
      <c r="G9705" s="37" t="n">
        <v>0</v>
      </c>
      <c r="H9705" s="37" t="n">
        <v>0</v>
      </c>
      <c r="I9705" s="37" t="n">
        <v>0</v>
      </c>
      <c r="J9705" s="40" t="n">
        <f aca="false">IF(C9705=0,"",D9705/C9705)</f>
        <v>0.909090909090909</v>
      </c>
    </row>
    <row r="9706" customFormat="false" ht="15" hidden="false" customHeight="false" outlineLevel="0" collapsed="false">
      <c r="A9706" s="37" t="s">
        <v>624</v>
      </c>
      <c r="B9706" s="37" t="s">
        <v>278</v>
      </c>
      <c r="C9706" s="37" t="n">
        <v>22</v>
      </c>
      <c r="D9706" s="37" t="n">
        <v>22</v>
      </c>
      <c r="E9706" s="37" t="n">
        <v>1</v>
      </c>
      <c r="F9706" s="37" t="n">
        <v>0</v>
      </c>
      <c r="G9706" s="37" t="n">
        <v>0</v>
      </c>
      <c r="H9706" s="37" t="n">
        <v>3</v>
      </c>
      <c r="I9706" s="37" t="n">
        <v>2</v>
      </c>
      <c r="J9706" s="40" t="n">
        <f aca="false">IF(C9706=0,"",D9706/C9706)</f>
        <v>1</v>
      </c>
    </row>
    <row r="9707" customFormat="false" ht="15" hidden="false" customHeight="false" outlineLevel="0" collapsed="false">
      <c r="A9707" s="37" t="s">
        <v>624</v>
      </c>
      <c r="B9707" s="37" t="s">
        <v>279</v>
      </c>
      <c r="C9707" s="37" t="n">
        <v>22</v>
      </c>
      <c r="D9707" s="37" t="n">
        <v>22</v>
      </c>
      <c r="E9707" s="37" t="n">
        <v>2</v>
      </c>
      <c r="F9707" s="37" t="n">
        <v>0</v>
      </c>
      <c r="G9707" s="37" t="n">
        <v>1</v>
      </c>
      <c r="H9707" s="37" t="n">
        <v>2</v>
      </c>
      <c r="I9707" s="37" t="n">
        <v>0</v>
      </c>
      <c r="J9707" s="40" t="n">
        <f aca="false">IF(C9707=0,"",D9707/C9707)</f>
        <v>1</v>
      </c>
    </row>
    <row r="9708" customFormat="false" ht="15" hidden="false" customHeight="false" outlineLevel="0" collapsed="false">
      <c r="A9708" s="37" t="s">
        <v>624</v>
      </c>
      <c r="B9708" s="37" t="s">
        <v>280</v>
      </c>
      <c r="C9708" s="37" t="n">
        <v>22</v>
      </c>
      <c r="D9708" s="37" t="n">
        <v>20</v>
      </c>
      <c r="E9708" s="37" t="n">
        <v>0</v>
      </c>
      <c r="F9708" s="37" t="n">
        <v>3</v>
      </c>
      <c r="G9708" s="37" t="n">
        <v>0</v>
      </c>
      <c r="H9708" s="37" t="n">
        <v>1</v>
      </c>
      <c r="I9708" s="37" t="n">
        <v>6</v>
      </c>
      <c r="J9708" s="40" t="n">
        <f aca="false">IF(C9708=0,"",D9708/C9708)</f>
        <v>0.909090909090909</v>
      </c>
    </row>
    <row r="9709" customFormat="false" ht="15" hidden="false" customHeight="false" outlineLevel="0" collapsed="false">
      <c r="A9709" s="37" t="s">
        <v>624</v>
      </c>
      <c r="B9709" s="37" t="s">
        <v>281</v>
      </c>
      <c r="C9709" s="37" t="n">
        <v>22</v>
      </c>
      <c r="D9709" s="37" t="n">
        <v>22</v>
      </c>
      <c r="E9709" s="37" t="n">
        <v>0</v>
      </c>
      <c r="F9709" s="37" t="n">
        <v>0</v>
      </c>
      <c r="G9709" s="37" t="n">
        <v>0</v>
      </c>
      <c r="H9709" s="37" t="n">
        <v>1</v>
      </c>
      <c r="I9709" s="37" t="n">
        <v>1</v>
      </c>
      <c r="J9709" s="40" t="n">
        <f aca="false">IF(C9709=0,"",D9709/C9709)</f>
        <v>1</v>
      </c>
    </row>
    <row r="9710" customFormat="false" ht="15" hidden="false" customHeight="false" outlineLevel="0" collapsed="false">
      <c r="A9710" s="37" t="s">
        <v>1107</v>
      </c>
      <c r="B9710" s="37" t="s">
        <v>270</v>
      </c>
      <c r="C9710" s="37" t="n">
        <v>22</v>
      </c>
      <c r="D9710" s="37" t="n">
        <v>19</v>
      </c>
      <c r="E9710" s="37" t="n">
        <v>0</v>
      </c>
      <c r="F9710" s="37" t="n">
        <v>1</v>
      </c>
      <c r="G9710" s="37" t="n">
        <v>0</v>
      </c>
      <c r="H9710" s="37" t="n">
        <v>1</v>
      </c>
      <c r="I9710" s="37" t="n">
        <v>4</v>
      </c>
      <c r="J9710" s="40" t="n">
        <f aca="false">IF(C9710=0,"",D9710/C9710)</f>
        <v>0.863636363636364</v>
      </c>
    </row>
    <row r="9711" customFormat="false" ht="15" hidden="false" customHeight="false" outlineLevel="0" collapsed="false">
      <c r="A9711" s="37" t="s">
        <v>1107</v>
      </c>
      <c r="B9711" s="37" t="s">
        <v>271</v>
      </c>
      <c r="C9711" s="37" t="n">
        <v>22</v>
      </c>
      <c r="D9711" s="37" t="n">
        <v>16</v>
      </c>
      <c r="E9711" s="37" t="n">
        <v>2</v>
      </c>
      <c r="F9711" s="37" t="n">
        <v>1</v>
      </c>
      <c r="G9711" s="37" t="n">
        <v>2</v>
      </c>
      <c r="H9711" s="37" t="n">
        <v>2</v>
      </c>
      <c r="I9711" s="37" t="n">
        <v>3</v>
      </c>
      <c r="J9711" s="40" t="n">
        <f aca="false">IF(C9711=0,"",D9711/C9711)</f>
        <v>0.727272727272727</v>
      </c>
    </row>
    <row r="9712" customFormat="false" ht="15" hidden="false" customHeight="false" outlineLevel="0" collapsed="false">
      <c r="A9712" s="37" t="s">
        <v>1107</v>
      </c>
      <c r="B9712" s="37" t="s">
        <v>272</v>
      </c>
      <c r="C9712" s="37" t="n">
        <v>22</v>
      </c>
      <c r="D9712" s="37" t="n">
        <v>18</v>
      </c>
      <c r="E9712" s="37" t="n">
        <v>0</v>
      </c>
      <c r="F9712" s="37" t="n">
        <v>0</v>
      </c>
      <c r="G9712" s="37" t="n">
        <v>0</v>
      </c>
      <c r="H9712" s="37" t="n">
        <v>1</v>
      </c>
      <c r="I9712" s="37" t="n">
        <v>2</v>
      </c>
      <c r="J9712" s="40" t="n">
        <f aca="false">IF(C9712=0,"",D9712/C9712)</f>
        <v>0.818181818181818</v>
      </c>
    </row>
    <row r="9713" customFormat="false" ht="15" hidden="false" customHeight="false" outlineLevel="0" collapsed="false">
      <c r="A9713" s="37" t="s">
        <v>1107</v>
      </c>
      <c r="B9713" s="37" t="s">
        <v>273</v>
      </c>
      <c r="C9713" s="37" t="n">
        <v>22</v>
      </c>
      <c r="D9713" s="37" t="n">
        <v>20</v>
      </c>
      <c r="E9713" s="37" t="n">
        <v>1</v>
      </c>
      <c r="F9713" s="37" t="n">
        <v>0</v>
      </c>
      <c r="G9713" s="37" t="n">
        <v>3</v>
      </c>
      <c r="H9713" s="37" t="n">
        <v>3</v>
      </c>
      <c r="I9713" s="37" t="n">
        <v>0</v>
      </c>
      <c r="J9713" s="40" t="n">
        <f aca="false">IF(C9713=0,"",D9713/C9713)</f>
        <v>0.909090909090909</v>
      </c>
    </row>
    <row r="9714" customFormat="false" ht="15" hidden="false" customHeight="false" outlineLevel="0" collapsed="false">
      <c r="A9714" s="37" t="s">
        <v>1107</v>
      </c>
      <c r="B9714" s="37" t="s">
        <v>274</v>
      </c>
      <c r="C9714" s="37" t="n">
        <v>22</v>
      </c>
      <c r="D9714" s="37" t="n">
        <v>20</v>
      </c>
      <c r="E9714" s="37" t="n">
        <v>1</v>
      </c>
      <c r="F9714" s="37" t="n">
        <v>1</v>
      </c>
      <c r="G9714" s="37" t="n">
        <v>0</v>
      </c>
      <c r="H9714" s="37" t="n">
        <v>1</v>
      </c>
      <c r="I9714" s="37" t="n">
        <v>1</v>
      </c>
      <c r="J9714" s="40" t="n">
        <f aca="false">IF(C9714=0,"",D9714/C9714)</f>
        <v>0.909090909090909</v>
      </c>
    </row>
    <row r="9715" customFormat="false" ht="15" hidden="false" customHeight="false" outlineLevel="0" collapsed="false">
      <c r="A9715" s="37" t="s">
        <v>1107</v>
      </c>
      <c r="B9715" s="37" t="s">
        <v>275</v>
      </c>
      <c r="C9715" s="37" t="n">
        <v>22</v>
      </c>
      <c r="D9715" s="37" t="n">
        <v>15</v>
      </c>
      <c r="E9715" s="37" t="n">
        <v>0</v>
      </c>
      <c r="F9715" s="37" t="n">
        <v>2</v>
      </c>
      <c r="G9715" s="37" t="n">
        <v>0</v>
      </c>
      <c r="H9715" s="37" t="n">
        <v>0</v>
      </c>
      <c r="I9715" s="37" t="n">
        <v>0</v>
      </c>
      <c r="J9715" s="40" t="n">
        <f aca="false">IF(C9715=0,"",D9715/C9715)</f>
        <v>0.681818181818182</v>
      </c>
    </row>
    <row r="9716" customFormat="false" ht="15" hidden="false" customHeight="false" outlineLevel="0" collapsed="false">
      <c r="A9716" s="37" t="s">
        <v>1107</v>
      </c>
      <c r="B9716" s="37" t="s">
        <v>276</v>
      </c>
      <c r="C9716" s="37" t="n">
        <v>22</v>
      </c>
      <c r="D9716" s="37" t="n">
        <v>21</v>
      </c>
      <c r="E9716" s="37" t="n">
        <v>3</v>
      </c>
      <c r="F9716" s="37" t="n">
        <v>3</v>
      </c>
      <c r="G9716" s="37" t="n">
        <v>0</v>
      </c>
      <c r="H9716" s="37" t="n">
        <v>3</v>
      </c>
      <c r="I9716" s="37" t="n">
        <v>0</v>
      </c>
      <c r="J9716" s="40" t="n">
        <f aca="false">IF(C9716=0,"",D9716/C9716)</f>
        <v>0.954545454545455</v>
      </c>
    </row>
    <row r="9717" customFormat="false" ht="15" hidden="false" customHeight="false" outlineLevel="0" collapsed="false">
      <c r="A9717" s="37" t="s">
        <v>358</v>
      </c>
      <c r="B9717" s="37" t="s">
        <v>270</v>
      </c>
      <c r="C9717" s="37" t="n">
        <v>22</v>
      </c>
      <c r="D9717" s="37" t="n">
        <v>21</v>
      </c>
      <c r="E9717" s="37" t="n">
        <v>1</v>
      </c>
      <c r="F9717" s="37" t="n">
        <v>2</v>
      </c>
      <c r="G9717" s="37" t="n">
        <v>0</v>
      </c>
      <c r="H9717" s="37" t="n">
        <v>1</v>
      </c>
      <c r="I9717" s="37" t="n">
        <v>0</v>
      </c>
      <c r="J9717" s="40" t="n">
        <f aca="false">IF(C9717=0,"",D9717/C9717)</f>
        <v>0.954545454545455</v>
      </c>
    </row>
    <row r="9718" customFormat="false" ht="15" hidden="false" customHeight="false" outlineLevel="0" collapsed="false">
      <c r="A9718" s="37" t="s">
        <v>358</v>
      </c>
      <c r="B9718" s="37" t="s">
        <v>271</v>
      </c>
      <c r="C9718" s="37" t="n">
        <v>22</v>
      </c>
      <c r="D9718" s="37" t="n">
        <v>18</v>
      </c>
      <c r="E9718" s="37" t="n">
        <v>0</v>
      </c>
      <c r="F9718" s="37" t="n">
        <v>2</v>
      </c>
      <c r="G9718" s="37" t="n">
        <v>0</v>
      </c>
      <c r="H9718" s="37" t="n">
        <v>0</v>
      </c>
      <c r="I9718" s="37" t="n">
        <v>6</v>
      </c>
      <c r="J9718" s="40" t="n">
        <f aca="false">IF(C9718=0,"",D9718/C9718)</f>
        <v>0.818181818181818</v>
      </c>
    </row>
    <row r="9719" customFormat="false" ht="15" hidden="false" customHeight="false" outlineLevel="0" collapsed="false">
      <c r="A9719" s="37" t="s">
        <v>358</v>
      </c>
      <c r="B9719" s="37" t="s">
        <v>272</v>
      </c>
      <c r="C9719" s="37" t="n">
        <v>22</v>
      </c>
      <c r="D9719" s="37" t="n">
        <v>20</v>
      </c>
      <c r="E9719" s="37" t="n">
        <v>0</v>
      </c>
      <c r="F9719" s="37" t="n">
        <v>3</v>
      </c>
      <c r="G9719" s="37" t="n">
        <v>0</v>
      </c>
      <c r="H9719" s="37" t="n">
        <v>2</v>
      </c>
      <c r="I9719" s="37" t="n">
        <v>0</v>
      </c>
      <c r="J9719" s="40" t="n">
        <f aca="false">IF(C9719=0,"",D9719/C9719)</f>
        <v>0.909090909090909</v>
      </c>
    </row>
    <row r="9720" customFormat="false" ht="15" hidden="false" customHeight="false" outlineLevel="0" collapsed="false">
      <c r="A9720" s="37" t="s">
        <v>358</v>
      </c>
      <c r="B9720" s="37" t="s">
        <v>273</v>
      </c>
      <c r="C9720" s="37" t="n">
        <v>22</v>
      </c>
      <c r="D9720" s="37" t="n">
        <v>21</v>
      </c>
      <c r="E9720" s="37" t="n">
        <v>0</v>
      </c>
      <c r="F9720" s="37" t="n">
        <v>0</v>
      </c>
      <c r="G9720" s="37" t="n">
        <v>2</v>
      </c>
      <c r="H9720" s="37" t="n">
        <v>1</v>
      </c>
      <c r="I9720" s="37" t="n">
        <v>2</v>
      </c>
      <c r="J9720" s="40" t="n">
        <f aca="false">IF(C9720=0,"",D9720/C9720)</f>
        <v>0.954545454545455</v>
      </c>
    </row>
    <row r="9721" customFormat="false" ht="15" hidden="false" customHeight="false" outlineLevel="0" collapsed="false">
      <c r="A9721" s="37" t="s">
        <v>358</v>
      </c>
      <c r="B9721" s="37" t="s">
        <v>274</v>
      </c>
      <c r="C9721" s="37" t="n">
        <v>22</v>
      </c>
      <c r="D9721" s="37" t="n">
        <v>21</v>
      </c>
      <c r="E9721" s="37" t="n">
        <v>0</v>
      </c>
      <c r="F9721" s="37" t="n">
        <v>0</v>
      </c>
      <c r="G9721" s="37" t="n">
        <v>0</v>
      </c>
      <c r="H9721" s="37" t="n">
        <v>1</v>
      </c>
      <c r="I9721" s="37" t="n">
        <v>2</v>
      </c>
      <c r="J9721" s="40" t="n">
        <f aca="false">IF(C9721=0,"",D9721/C9721)</f>
        <v>0.954545454545455</v>
      </c>
    </row>
    <row r="9722" customFormat="false" ht="15" hidden="false" customHeight="false" outlineLevel="0" collapsed="false">
      <c r="A9722" s="37" t="s">
        <v>358</v>
      </c>
      <c r="B9722" s="37" t="s">
        <v>275</v>
      </c>
      <c r="C9722" s="37" t="n">
        <v>22</v>
      </c>
      <c r="D9722" s="37" t="n">
        <v>20</v>
      </c>
      <c r="E9722" s="37" t="n">
        <v>2</v>
      </c>
      <c r="F9722" s="37" t="n">
        <v>0</v>
      </c>
      <c r="G9722" s="37" t="n">
        <v>0</v>
      </c>
      <c r="H9722" s="37" t="n">
        <v>0</v>
      </c>
      <c r="I9722" s="37" t="n">
        <v>0</v>
      </c>
      <c r="J9722" s="40" t="n">
        <f aca="false">IF(C9722=0,"",D9722/C9722)</f>
        <v>0.909090909090909</v>
      </c>
    </row>
    <row r="9723" customFormat="false" ht="15" hidden="false" customHeight="false" outlineLevel="0" collapsed="false">
      <c r="A9723" s="37" t="s">
        <v>358</v>
      </c>
      <c r="B9723" s="37" t="s">
        <v>276</v>
      </c>
      <c r="C9723" s="37" t="n">
        <v>22</v>
      </c>
      <c r="D9723" s="37" t="n">
        <v>17</v>
      </c>
      <c r="E9723" s="37" t="n">
        <v>1</v>
      </c>
      <c r="F9723" s="37" t="n">
        <v>2</v>
      </c>
      <c r="G9723" s="37" t="n">
        <v>0</v>
      </c>
      <c r="H9723" s="37" t="n">
        <v>4</v>
      </c>
      <c r="I9723" s="37" t="n">
        <v>1</v>
      </c>
      <c r="J9723" s="40" t="n">
        <f aca="false">IF(C9723=0,"",D9723/C9723)</f>
        <v>0.772727272727273</v>
      </c>
    </row>
    <row r="9724" customFormat="false" ht="15" hidden="false" customHeight="false" outlineLevel="0" collapsed="false">
      <c r="A9724" s="37" t="s">
        <v>358</v>
      </c>
      <c r="B9724" s="37" t="s">
        <v>277</v>
      </c>
      <c r="C9724" s="37" t="n">
        <v>22</v>
      </c>
      <c r="D9724" s="37" t="n">
        <v>21</v>
      </c>
      <c r="E9724" s="37" t="n">
        <v>2</v>
      </c>
      <c r="F9724" s="37" t="n">
        <v>0</v>
      </c>
      <c r="G9724" s="37" t="n">
        <v>0</v>
      </c>
      <c r="H9724" s="37" t="n">
        <v>2</v>
      </c>
      <c r="I9724" s="37" t="n">
        <v>5</v>
      </c>
      <c r="J9724" s="40" t="n">
        <f aca="false">IF(C9724=0,"",D9724/C9724)</f>
        <v>0.954545454545455</v>
      </c>
    </row>
    <row r="9725" customFormat="false" ht="15" hidden="false" customHeight="false" outlineLevel="0" collapsed="false">
      <c r="A9725" s="37" t="s">
        <v>358</v>
      </c>
      <c r="B9725" s="37" t="s">
        <v>278</v>
      </c>
      <c r="C9725" s="37" t="n">
        <v>22</v>
      </c>
      <c r="D9725" s="37" t="n">
        <v>17</v>
      </c>
      <c r="E9725" s="37" t="n">
        <v>0</v>
      </c>
      <c r="F9725" s="37" t="n">
        <v>0</v>
      </c>
      <c r="G9725" s="37" t="n">
        <v>0</v>
      </c>
      <c r="H9725" s="37" t="n">
        <v>2</v>
      </c>
      <c r="I9725" s="37" t="n">
        <v>0</v>
      </c>
      <c r="J9725" s="40" t="n">
        <f aca="false">IF(C9725=0,"",D9725/C9725)</f>
        <v>0.772727272727273</v>
      </c>
    </row>
    <row r="9726" customFormat="false" ht="15" hidden="false" customHeight="false" outlineLevel="0" collapsed="false">
      <c r="A9726" s="37" t="s">
        <v>358</v>
      </c>
      <c r="B9726" s="37" t="s">
        <v>279</v>
      </c>
      <c r="C9726" s="37" t="n">
        <v>22</v>
      </c>
      <c r="D9726" s="37" t="n">
        <v>21</v>
      </c>
      <c r="E9726" s="37" t="n">
        <v>2</v>
      </c>
      <c r="F9726" s="37" t="n">
        <v>0</v>
      </c>
      <c r="G9726" s="37" t="n">
        <v>0</v>
      </c>
      <c r="H9726" s="37" t="n">
        <v>0</v>
      </c>
      <c r="I9726" s="37" t="n">
        <v>1</v>
      </c>
      <c r="J9726" s="40" t="n">
        <f aca="false">IF(C9726=0,"",D9726/C9726)</f>
        <v>0.954545454545455</v>
      </c>
    </row>
    <row r="9727" customFormat="false" ht="15" hidden="false" customHeight="false" outlineLevel="0" collapsed="false">
      <c r="A9727" s="37" t="s">
        <v>358</v>
      </c>
      <c r="B9727" s="37" t="s">
        <v>280</v>
      </c>
      <c r="C9727" s="37" t="n">
        <v>22</v>
      </c>
      <c r="D9727" s="37" t="n">
        <v>21</v>
      </c>
      <c r="E9727" s="37" t="n">
        <v>2</v>
      </c>
      <c r="F9727" s="37" t="n">
        <v>0</v>
      </c>
      <c r="G9727" s="37" t="n">
        <v>2</v>
      </c>
      <c r="H9727" s="37" t="n">
        <v>0</v>
      </c>
      <c r="I9727" s="37" t="n">
        <v>0</v>
      </c>
      <c r="J9727" s="40" t="n">
        <f aca="false">IF(C9727=0,"",D9727/C9727)</f>
        <v>0.954545454545455</v>
      </c>
    </row>
    <row r="9728" customFormat="false" ht="15" hidden="false" customHeight="false" outlineLevel="0" collapsed="false">
      <c r="A9728" s="37" t="s">
        <v>358</v>
      </c>
      <c r="B9728" s="37" t="s">
        <v>281</v>
      </c>
      <c r="C9728" s="37" t="n">
        <v>22</v>
      </c>
      <c r="D9728" s="37" t="n">
        <v>19</v>
      </c>
      <c r="E9728" s="37" t="n">
        <v>0</v>
      </c>
      <c r="F9728" s="37" t="n">
        <v>0</v>
      </c>
      <c r="G9728" s="37" t="n">
        <v>0</v>
      </c>
      <c r="H9728" s="37" t="n">
        <v>2</v>
      </c>
      <c r="I9728" s="37" t="n">
        <v>5</v>
      </c>
      <c r="J9728" s="40" t="n">
        <f aca="false">IF(C9728=0,"",D9728/C9728)</f>
        <v>0.863636363636364</v>
      </c>
    </row>
    <row r="9729" customFormat="false" ht="15" hidden="false" customHeight="false" outlineLevel="0" collapsed="false">
      <c r="A9729" s="37" t="s">
        <v>1139</v>
      </c>
      <c r="B9729" s="37" t="s">
        <v>270</v>
      </c>
      <c r="C9729" s="37" t="n">
        <v>22</v>
      </c>
      <c r="D9729" s="37" t="n">
        <v>20</v>
      </c>
      <c r="E9729" s="37" t="n">
        <v>1</v>
      </c>
      <c r="F9729" s="37" t="n">
        <v>0</v>
      </c>
      <c r="G9729" s="37" t="n">
        <v>0</v>
      </c>
      <c r="H9729" s="37" t="n">
        <v>2</v>
      </c>
      <c r="I9729" s="37" t="n">
        <v>9</v>
      </c>
      <c r="J9729" s="40" t="n">
        <f aca="false">IF(C9729=0,"",D9729/C9729)</f>
        <v>0.909090909090909</v>
      </c>
    </row>
    <row r="9730" customFormat="false" ht="15" hidden="false" customHeight="false" outlineLevel="0" collapsed="false">
      <c r="A9730" s="37" t="s">
        <v>1139</v>
      </c>
      <c r="B9730" s="37" t="s">
        <v>271</v>
      </c>
      <c r="C9730" s="37" t="n">
        <v>22</v>
      </c>
      <c r="D9730" s="37" t="n">
        <v>21</v>
      </c>
      <c r="E9730" s="37" t="n">
        <v>0</v>
      </c>
      <c r="F9730" s="37" t="n">
        <v>1</v>
      </c>
      <c r="G9730" s="37" t="n">
        <v>0</v>
      </c>
      <c r="H9730" s="37" t="n">
        <v>1</v>
      </c>
      <c r="I9730" s="37" t="n">
        <v>27</v>
      </c>
      <c r="J9730" s="40" t="n">
        <f aca="false">IF(C9730=0,"",D9730/C9730)</f>
        <v>0.954545454545455</v>
      </c>
    </row>
    <row r="9731" customFormat="false" ht="15" hidden="false" customHeight="false" outlineLevel="0" collapsed="false">
      <c r="A9731" s="37" t="s">
        <v>1139</v>
      </c>
      <c r="B9731" s="37" t="s">
        <v>272</v>
      </c>
      <c r="C9731" s="37" t="n">
        <v>22</v>
      </c>
      <c r="D9731" s="37" t="n">
        <v>22</v>
      </c>
      <c r="E9731" s="37" t="n">
        <v>1</v>
      </c>
      <c r="F9731" s="37" t="n">
        <v>0</v>
      </c>
      <c r="G9731" s="37" t="n">
        <v>0</v>
      </c>
      <c r="H9731" s="37" t="n">
        <v>4</v>
      </c>
      <c r="I9731" s="37" t="n">
        <v>1</v>
      </c>
      <c r="J9731" s="40" t="n">
        <f aca="false">IF(C9731=0,"",D9731/C9731)</f>
        <v>1</v>
      </c>
    </row>
    <row r="9732" customFormat="false" ht="15" hidden="false" customHeight="false" outlineLevel="0" collapsed="false">
      <c r="A9732" s="37" t="s">
        <v>1139</v>
      </c>
      <c r="B9732" s="37" t="s">
        <v>273</v>
      </c>
      <c r="C9732" s="37" t="n">
        <v>22</v>
      </c>
      <c r="D9732" s="37" t="n">
        <v>21</v>
      </c>
      <c r="E9732" s="37" t="n">
        <v>0</v>
      </c>
      <c r="F9732" s="37" t="n">
        <v>0</v>
      </c>
      <c r="G9732" s="37" t="n">
        <v>0</v>
      </c>
      <c r="H9732" s="37" t="n">
        <v>0</v>
      </c>
      <c r="I9732" s="37" t="n">
        <v>22</v>
      </c>
      <c r="J9732" s="40" t="n">
        <f aca="false">IF(C9732=0,"",D9732/C9732)</f>
        <v>0.954545454545455</v>
      </c>
    </row>
    <row r="9733" customFormat="false" ht="15" hidden="false" customHeight="false" outlineLevel="0" collapsed="false">
      <c r="A9733" s="37" t="s">
        <v>1139</v>
      </c>
      <c r="B9733" s="37" t="s">
        <v>274</v>
      </c>
      <c r="C9733" s="37" t="n">
        <v>22</v>
      </c>
      <c r="D9733" s="37" t="n">
        <v>21</v>
      </c>
      <c r="E9733" s="37" t="n">
        <v>0</v>
      </c>
      <c r="F9733" s="37" t="n">
        <v>0</v>
      </c>
      <c r="G9733" s="37" t="n">
        <v>0</v>
      </c>
      <c r="H9733" s="37" t="n">
        <v>2</v>
      </c>
      <c r="I9733" s="37" t="n">
        <v>35</v>
      </c>
      <c r="J9733" s="40" t="n">
        <f aca="false">IF(C9733=0,"",D9733/C9733)</f>
        <v>0.954545454545455</v>
      </c>
    </row>
    <row r="9734" customFormat="false" ht="15" hidden="false" customHeight="false" outlineLevel="0" collapsed="false">
      <c r="A9734" s="37" t="s">
        <v>1139</v>
      </c>
      <c r="B9734" s="37" t="s">
        <v>275</v>
      </c>
      <c r="C9734" s="37" t="n">
        <v>22</v>
      </c>
      <c r="D9734" s="37" t="n">
        <v>20</v>
      </c>
      <c r="E9734" s="37" t="n">
        <v>1</v>
      </c>
      <c r="F9734" s="37" t="n">
        <v>0</v>
      </c>
      <c r="G9734" s="37" t="n">
        <v>1</v>
      </c>
      <c r="H9734" s="37" t="n">
        <v>1</v>
      </c>
      <c r="I9734" s="37" t="n">
        <v>5</v>
      </c>
      <c r="J9734" s="40" t="n">
        <f aca="false">IF(C9734=0,"",D9734/C9734)</f>
        <v>0.909090909090909</v>
      </c>
    </row>
    <row r="9735" customFormat="false" ht="15" hidden="false" customHeight="false" outlineLevel="0" collapsed="false">
      <c r="A9735" s="37" t="s">
        <v>1139</v>
      </c>
      <c r="B9735" s="37" t="s">
        <v>276</v>
      </c>
      <c r="C9735" s="37" t="n">
        <v>22</v>
      </c>
      <c r="D9735" s="37" t="n">
        <v>22</v>
      </c>
      <c r="E9735" s="37" t="n">
        <v>1</v>
      </c>
      <c r="F9735" s="37" t="n">
        <v>1</v>
      </c>
      <c r="G9735" s="37" t="n">
        <v>1</v>
      </c>
      <c r="H9735" s="37" t="n">
        <v>1</v>
      </c>
      <c r="I9735" s="37" t="n">
        <v>14</v>
      </c>
      <c r="J9735" s="40" t="n">
        <f aca="false">IF(C9735=0,"",D9735/C9735)</f>
        <v>1</v>
      </c>
    </row>
    <row r="9736" customFormat="false" ht="15" hidden="false" customHeight="false" outlineLevel="0" collapsed="false">
      <c r="A9736" s="37" t="s">
        <v>1139</v>
      </c>
      <c r="B9736" s="37" t="s">
        <v>277</v>
      </c>
      <c r="C9736" s="37" t="n">
        <v>22</v>
      </c>
      <c r="D9736" s="37" t="n">
        <v>22</v>
      </c>
      <c r="E9736" s="37" t="n">
        <v>0</v>
      </c>
      <c r="F9736" s="37" t="n">
        <v>2</v>
      </c>
      <c r="G9736" s="37" t="n">
        <v>1</v>
      </c>
      <c r="H9736" s="37" t="n">
        <v>0</v>
      </c>
      <c r="I9736" s="37" t="n">
        <v>25</v>
      </c>
      <c r="J9736" s="40" t="n">
        <f aca="false">IF(C9736=0,"",D9736/C9736)</f>
        <v>1</v>
      </c>
    </row>
    <row r="9737" customFormat="false" ht="15" hidden="false" customHeight="false" outlineLevel="0" collapsed="false">
      <c r="A9737" s="37" t="s">
        <v>1139</v>
      </c>
      <c r="B9737" s="37" t="s">
        <v>278</v>
      </c>
      <c r="C9737" s="37" t="n">
        <v>22</v>
      </c>
      <c r="D9737" s="37" t="n">
        <v>19</v>
      </c>
      <c r="E9737" s="37" t="n">
        <v>2</v>
      </c>
      <c r="F9737" s="37" t="n">
        <v>0</v>
      </c>
      <c r="G9737" s="37" t="n">
        <v>0</v>
      </c>
      <c r="H9737" s="37" t="n">
        <v>0</v>
      </c>
      <c r="I9737" s="37" t="n">
        <v>2</v>
      </c>
      <c r="J9737" s="40" t="n">
        <f aca="false">IF(C9737=0,"",D9737/C9737)</f>
        <v>0.863636363636364</v>
      </c>
    </row>
    <row r="9738" customFormat="false" ht="15" hidden="false" customHeight="false" outlineLevel="0" collapsed="false">
      <c r="A9738" s="37" t="s">
        <v>1139</v>
      </c>
      <c r="B9738" s="37" t="s">
        <v>279</v>
      </c>
      <c r="C9738" s="37" t="n">
        <v>22</v>
      </c>
      <c r="D9738" s="37" t="n">
        <v>21</v>
      </c>
      <c r="E9738" s="37" t="n">
        <v>0</v>
      </c>
      <c r="F9738" s="37" t="n">
        <v>1</v>
      </c>
      <c r="G9738" s="37" t="n">
        <v>0</v>
      </c>
      <c r="H9738" s="37" t="n">
        <v>2</v>
      </c>
      <c r="I9738" s="37" t="n">
        <v>11</v>
      </c>
      <c r="J9738" s="40" t="n">
        <f aca="false">IF(C9738=0,"",D9738/C9738)</f>
        <v>0.954545454545455</v>
      </c>
    </row>
    <row r="9739" customFormat="false" ht="15" hidden="false" customHeight="false" outlineLevel="0" collapsed="false">
      <c r="A9739" s="37" t="s">
        <v>1139</v>
      </c>
      <c r="B9739" s="37" t="s">
        <v>280</v>
      </c>
      <c r="C9739" s="37" t="n">
        <v>22</v>
      </c>
      <c r="D9739" s="37" t="n">
        <v>17</v>
      </c>
      <c r="E9739" s="37" t="n">
        <v>0</v>
      </c>
      <c r="F9739" s="37" t="n">
        <v>1</v>
      </c>
      <c r="G9739" s="37" t="n">
        <v>0</v>
      </c>
      <c r="H9739" s="37" t="n">
        <v>3</v>
      </c>
      <c r="I9739" s="37" t="n">
        <v>12</v>
      </c>
      <c r="J9739" s="40" t="n">
        <f aca="false">IF(C9739=0,"",D9739/C9739)</f>
        <v>0.772727272727273</v>
      </c>
    </row>
    <row r="9740" customFormat="false" ht="15" hidden="false" customHeight="false" outlineLevel="0" collapsed="false">
      <c r="A9740" s="37" t="s">
        <v>1139</v>
      </c>
      <c r="B9740" s="37" t="s">
        <v>281</v>
      </c>
      <c r="C9740" s="37" t="n">
        <v>22</v>
      </c>
      <c r="D9740" s="37" t="n">
        <v>21</v>
      </c>
      <c r="E9740" s="37" t="n">
        <v>1</v>
      </c>
      <c r="F9740" s="37" t="n">
        <v>0</v>
      </c>
      <c r="G9740" s="37" t="n">
        <v>1</v>
      </c>
      <c r="H9740" s="37" t="n">
        <v>1</v>
      </c>
      <c r="I9740" s="37" t="n">
        <v>11</v>
      </c>
      <c r="J9740" s="40" t="n">
        <f aca="false">IF(C9740=0,"",D9740/C9740)</f>
        <v>0.954545454545455</v>
      </c>
    </row>
    <row r="9741" customFormat="false" ht="15" hidden="false" customHeight="false" outlineLevel="0" collapsed="false">
      <c r="A9741" s="37" t="s">
        <v>1613</v>
      </c>
      <c r="B9741" s="37" t="s">
        <v>270</v>
      </c>
      <c r="C9741" s="37" t="n">
        <v>22</v>
      </c>
      <c r="D9741" s="37" t="n">
        <v>22</v>
      </c>
      <c r="E9741" s="37" t="n">
        <v>0</v>
      </c>
      <c r="F9741" s="37" t="n">
        <v>0</v>
      </c>
      <c r="G9741" s="37" t="n">
        <v>0</v>
      </c>
      <c r="H9741" s="37" t="n">
        <v>3</v>
      </c>
      <c r="I9741" s="37" t="n">
        <v>2</v>
      </c>
      <c r="J9741" s="40" t="n">
        <f aca="false">IF(C9741=0,"",D9741/C9741)</f>
        <v>1</v>
      </c>
    </row>
    <row r="9742" customFormat="false" ht="15" hidden="false" customHeight="false" outlineLevel="0" collapsed="false">
      <c r="A9742" s="37" t="s">
        <v>1613</v>
      </c>
      <c r="B9742" s="37" t="s">
        <v>271</v>
      </c>
      <c r="C9742" s="37" t="n">
        <v>22</v>
      </c>
      <c r="D9742" s="37" t="n">
        <v>21</v>
      </c>
      <c r="E9742" s="37" t="n">
        <v>1</v>
      </c>
      <c r="F9742" s="37" t="n">
        <v>0</v>
      </c>
      <c r="G9742" s="37" t="n">
        <v>0</v>
      </c>
      <c r="H9742" s="37" t="n">
        <v>2</v>
      </c>
      <c r="I9742" s="37" t="n">
        <v>5</v>
      </c>
      <c r="J9742" s="40" t="n">
        <f aca="false">IF(C9742=0,"",D9742/C9742)</f>
        <v>0.954545454545455</v>
      </c>
    </row>
    <row r="9743" customFormat="false" ht="15" hidden="false" customHeight="false" outlineLevel="0" collapsed="false">
      <c r="A9743" s="37" t="s">
        <v>1613</v>
      </c>
      <c r="B9743" s="37" t="s">
        <v>272</v>
      </c>
      <c r="C9743" s="37" t="n">
        <v>22</v>
      </c>
      <c r="D9743" s="37" t="n">
        <v>20</v>
      </c>
      <c r="E9743" s="37" t="n">
        <v>1</v>
      </c>
      <c r="F9743" s="37" t="n">
        <v>1</v>
      </c>
      <c r="G9743" s="37" t="n">
        <v>0</v>
      </c>
      <c r="H9743" s="37" t="n">
        <v>3</v>
      </c>
      <c r="I9743" s="37" t="n">
        <v>1</v>
      </c>
      <c r="J9743" s="40" t="n">
        <f aca="false">IF(C9743=0,"",D9743/C9743)</f>
        <v>0.909090909090909</v>
      </c>
    </row>
    <row r="9744" customFormat="false" ht="15" hidden="false" customHeight="false" outlineLevel="0" collapsed="false">
      <c r="A9744" s="37" t="s">
        <v>1613</v>
      </c>
      <c r="B9744" s="37" t="s">
        <v>273</v>
      </c>
      <c r="C9744" s="37" t="n">
        <v>22</v>
      </c>
      <c r="D9744" s="37" t="n">
        <v>22</v>
      </c>
      <c r="E9744" s="37" t="n">
        <v>0</v>
      </c>
      <c r="F9744" s="37" t="n">
        <v>0</v>
      </c>
      <c r="G9744" s="37" t="n">
        <v>0</v>
      </c>
      <c r="H9744" s="37" t="n">
        <v>2</v>
      </c>
      <c r="I9744" s="37" t="n">
        <v>0</v>
      </c>
      <c r="J9744" s="40" t="n">
        <f aca="false">IF(C9744=0,"",D9744/C9744)</f>
        <v>1</v>
      </c>
    </row>
    <row r="9745" customFormat="false" ht="15" hidden="false" customHeight="false" outlineLevel="0" collapsed="false">
      <c r="A9745" s="37" t="s">
        <v>1613</v>
      </c>
      <c r="B9745" s="37" t="s">
        <v>274</v>
      </c>
      <c r="C9745" s="37" t="n">
        <v>22</v>
      </c>
      <c r="D9745" s="37" t="n">
        <v>20</v>
      </c>
      <c r="E9745" s="37" t="n">
        <v>2</v>
      </c>
      <c r="F9745" s="37" t="n">
        <v>1</v>
      </c>
      <c r="G9745" s="37" t="n">
        <v>0</v>
      </c>
      <c r="H9745" s="37" t="n">
        <v>0</v>
      </c>
      <c r="I9745" s="37" t="n">
        <v>1</v>
      </c>
      <c r="J9745" s="40" t="n">
        <f aca="false">IF(C9745=0,"",D9745/C9745)</f>
        <v>0.909090909090909</v>
      </c>
    </row>
    <row r="9746" customFormat="false" ht="15" hidden="false" customHeight="false" outlineLevel="0" collapsed="false">
      <c r="A9746" s="37" t="s">
        <v>1613</v>
      </c>
      <c r="B9746" s="37" t="s">
        <v>275</v>
      </c>
      <c r="C9746" s="37" t="n">
        <v>22</v>
      </c>
      <c r="D9746" s="37" t="n">
        <v>21</v>
      </c>
      <c r="E9746" s="37" t="n">
        <v>3</v>
      </c>
      <c r="F9746" s="37" t="n">
        <v>0</v>
      </c>
      <c r="G9746" s="37" t="n">
        <v>1</v>
      </c>
      <c r="H9746" s="37" t="n">
        <v>1</v>
      </c>
      <c r="I9746" s="37" t="n">
        <v>2</v>
      </c>
      <c r="J9746" s="40" t="n">
        <f aca="false">IF(C9746=0,"",D9746/C9746)</f>
        <v>0.954545454545455</v>
      </c>
    </row>
    <row r="9747" customFormat="false" ht="15" hidden="false" customHeight="false" outlineLevel="0" collapsed="false">
      <c r="A9747" s="37" t="s">
        <v>1613</v>
      </c>
      <c r="B9747" s="37" t="s">
        <v>276</v>
      </c>
      <c r="C9747" s="37" t="n">
        <v>22</v>
      </c>
      <c r="D9747" s="37" t="n">
        <v>22</v>
      </c>
      <c r="E9747" s="37" t="n">
        <v>1</v>
      </c>
      <c r="F9747" s="37" t="n">
        <v>1</v>
      </c>
      <c r="G9747" s="37" t="n">
        <v>1</v>
      </c>
      <c r="H9747" s="37" t="n">
        <v>2</v>
      </c>
      <c r="I9747" s="37" t="n">
        <v>1</v>
      </c>
      <c r="J9747" s="40" t="n">
        <f aca="false">IF(C9747=0,"",D9747/C9747)</f>
        <v>1</v>
      </c>
    </row>
    <row r="9748" customFormat="false" ht="15" hidden="false" customHeight="false" outlineLevel="0" collapsed="false">
      <c r="A9748" s="37" t="s">
        <v>1613</v>
      </c>
      <c r="B9748" s="37" t="s">
        <v>277</v>
      </c>
      <c r="C9748" s="37" t="n">
        <v>22</v>
      </c>
      <c r="D9748" s="37" t="n">
        <v>21</v>
      </c>
      <c r="E9748" s="37" t="n">
        <v>1</v>
      </c>
      <c r="F9748" s="37" t="n">
        <v>2</v>
      </c>
      <c r="G9748" s="37" t="n">
        <v>0</v>
      </c>
      <c r="H9748" s="37" t="n">
        <v>0</v>
      </c>
      <c r="I9748" s="37" t="n">
        <v>1</v>
      </c>
      <c r="J9748" s="40" t="n">
        <f aca="false">IF(C9748=0,"",D9748/C9748)</f>
        <v>0.954545454545455</v>
      </c>
    </row>
    <row r="9749" customFormat="false" ht="15" hidden="false" customHeight="false" outlineLevel="0" collapsed="false">
      <c r="A9749" s="37" t="s">
        <v>1613</v>
      </c>
      <c r="B9749" s="37" t="s">
        <v>278</v>
      </c>
      <c r="C9749" s="37" t="n">
        <v>22</v>
      </c>
      <c r="D9749" s="37" t="n">
        <v>21</v>
      </c>
      <c r="E9749" s="37" t="n">
        <v>1</v>
      </c>
      <c r="F9749" s="37" t="n">
        <v>0</v>
      </c>
      <c r="G9749" s="37" t="n">
        <v>0</v>
      </c>
      <c r="H9749" s="37" t="n">
        <v>1</v>
      </c>
      <c r="I9749" s="37" t="n">
        <v>1</v>
      </c>
      <c r="J9749" s="40" t="n">
        <f aca="false">IF(C9749=0,"",D9749/C9749)</f>
        <v>0.954545454545455</v>
      </c>
    </row>
    <row r="9750" customFormat="false" ht="15" hidden="false" customHeight="false" outlineLevel="0" collapsed="false">
      <c r="A9750" s="37" t="s">
        <v>1613</v>
      </c>
      <c r="B9750" s="37" t="s">
        <v>279</v>
      </c>
      <c r="C9750" s="37" t="n">
        <v>22</v>
      </c>
      <c r="D9750" s="37" t="n">
        <v>18</v>
      </c>
      <c r="E9750" s="37" t="n">
        <v>2</v>
      </c>
      <c r="F9750" s="37" t="n">
        <v>1</v>
      </c>
      <c r="G9750" s="37" t="n">
        <v>0</v>
      </c>
      <c r="H9750" s="37" t="n">
        <v>1</v>
      </c>
      <c r="I9750" s="37" t="n">
        <v>6</v>
      </c>
      <c r="J9750" s="40" t="n">
        <f aca="false">IF(C9750=0,"",D9750/C9750)</f>
        <v>0.818181818181818</v>
      </c>
    </row>
    <row r="9751" customFormat="false" ht="15" hidden="false" customHeight="false" outlineLevel="0" collapsed="false">
      <c r="A9751" s="37" t="s">
        <v>1613</v>
      </c>
      <c r="B9751" s="37" t="s">
        <v>280</v>
      </c>
      <c r="C9751" s="37" t="n">
        <v>22</v>
      </c>
      <c r="D9751" s="37" t="n">
        <v>21</v>
      </c>
      <c r="E9751" s="37" t="n">
        <v>0</v>
      </c>
      <c r="F9751" s="37" t="n">
        <v>1</v>
      </c>
      <c r="G9751" s="37" t="n">
        <v>0</v>
      </c>
      <c r="H9751" s="37" t="n">
        <v>1</v>
      </c>
      <c r="I9751" s="37" t="n">
        <v>4</v>
      </c>
      <c r="J9751" s="40" t="n">
        <f aca="false">IF(C9751=0,"",D9751/C9751)</f>
        <v>0.954545454545455</v>
      </c>
    </row>
    <row r="9752" customFormat="false" ht="15" hidden="false" customHeight="false" outlineLevel="0" collapsed="false">
      <c r="A9752" s="37" t="s">
        <v>1613</v>
      </c>
      <c r="B9752" s="37" t="s">
        <v>281</v>
      </c>
      <c r="C9752" s="37" t="n">
        <v>22</v>
      </c>
      <c r="D9752" s="37" t="n">
        <v>21</v>
      </c>
      <c r="E9752" s="37" t="n">
        <v>1</v>
      </c>
      <c r="F9752" s="37" t="n">
        <v>0</v>
      </c>
      <c r="G9752" s="37" t="n">
        <v>0</v>
      </c>
      <c r="H9752" s="37" t="n">
        <v>0</v>
      </c>
      <c r="I9752" s="37" t="n">
        <v>3</v>
      </c>
      <c r="J9752" s="40" t="n">
        <f aca="false">IF(C9752=0,"",D9752/C9752)</f>
        <v>0.954545454545455</v>
      </c>
    </row>
    <row r="9753" customFormat="false" ht="15" hidden="false" customHeight="false" outlineLevel="0" collapsed="false">
      <c r="A9753" s="37" t="s">
        <v>1614</v>
      </c>
      <c r="B9753" s="37" t="s">
        <v>270</v>
      </c>
      <c r="C9753" s="37" t="n">
        <v>22</v>
      </c>
      <c r="D9753" s="37" t="n">
        <v>20</v>
      </c>
      <c r="E9753" s="37" t="n">
        <v>1</v>
      </c>
      <c r="F9753" s="37" t="n">
        <v>0</v>
      </c>
      <c r="G9753" s="37" t="n">
        <v>1</v>
      </c>
      <c r="H9753" s="37" t="n">
        <v>1</v>
      </c>
      <c r="I9753" s="37" t="n">
        <v>15</v>
      </c>
      <c r="J9753" s="40" t="n">
        <f aca="false">IF(C9753=0,"",D9753/C9753)</f>
        <v>0.909090909090909</v>
      </c>
    </row>
    <row r="9754" customFormat="false" ht="15" hidden="false" customHeight="false" outlineLevel="0" collapsed="false">
      <c r="A9754" s="37" t="s">
        <v>1614</v>
      </c>
      <c r="B9754" s="37" t="s">
        <v>271</v>
      </c>
      <c r="C9754" s="37" t="n">
        <v>22</v>
      </c>
      <c r="D9754" s="37" t="n">
        <v>21</v>
      </c>
      <c r="E9754" s="37" t="n">
        <v>1</v>
      </c>
      <c r="F9754" s="37" t="n">
        <v>1</v>
      </c>
      <c r="G9754" s="37" t="n">
        <v>1</v>
      </c>
      <c r="H9754" s="37" t="n">
        <v>0</v>
      </c>
      <c r="I9754" s="37" t="n">
        <v>11</v>
      </c>
      <c r="J9754" s="40" t="n">
        <f aca="false">IF(C9754=0,"",D9754/C9754)</f>
        <v>0.954545454545455</v>
      </c>
    </row>
    <row r="9755" customFormat="false" ht="15" hidden="false" customHeight="false" outlineLevel="0" collapsed="false">
      <c r="A9755" s="37" t="s">
        <v>1614</v>
      </c>
      <c r="B9755" s="37" t="s">
        <v>272</v>
      </c>
      <c r="C9755" s="37" t="n">
        <v>22</v>
      </c>
      <c r="D9755" s="37" t="n">
        <v>17</v>
      </c>
      <c r="E9755" s="37" t="n">
        <v>1</v>
      </c>
      <c r="F9755" s="37" t="n">
        <v>3</v>
      </c>
      <c r="G9755" s="37" t="n">
        <v>2</v>
      </c>
      <c r="H9755" s="37" t="n">
        <v>1</v>
      </c>
      <c r="I9755" s="37" t="n">
        <v>30</v>
      </c>
      <c r="J9755" s="40" t="n">
        <f aca="false">IF(C9755=0,"",D9755/C9755)</f>
        <v>0.772727272727273</v>
      </c>
    </row>
    <row r="9756" customFormat="false" ht="15" hidden="false" customHeight="false" outlineLevel="0" collapsed="false">
      <c r="A9756" s="37" t="s">
        <v>1614</v>
      </c>
      <c r="B9756" s="37" t="s">
        <v>273</v>
      </c>
      <c r="C9756" s="37" t="n">
        <v>22</v>
      </c>
      <c r="D9756" s="37" t="n">
        <v>16</v>
      </c>
      <c r="E9756" s="37" t="n">
        <v>2</v>
      </c>
      <c r="F9756" s="37" t="n">
        <v>3</v>
      </c>
      <c r="G9756" s="37" t="n">
        <v>1</v>
      </c>
      <c r="H9756" s="37" t="n">
        <v>0</v>
      </c>
      <c r="I9756" s="37" t="n">
        <v>18</v>
      </c>
      <c r="J9756" s="40" t="n">
        <f aca="false">IF(C9756=0,"",D9756/C9756)</f>
        <v>0.727272727272727</v>
      </c>
    </row>
    <row r="9757" customFormat="false" ht="15" hidden="false" customHeight="false" outlineLevel="0" collapsed="false">
      <c r="A9757" s="37" t="s">
        <v>1614</v>
      </c>
      <c r="B9757" s="37" t="s">
        <v>274</v>
      </c>
      <c r="C9757" s="37" t="n">
        <v>22</v>
      </c>
      <c r="D9757" s="37" t="n">
        <v>21</v>
      </c>
      <c r="E9757" s="37" t="n">
        <v>0</v>
      </c>
      <c r="F9757" s="37" t="n">
        <v>0</v>
      </c>
      <c r="G9757" s="37" t="n">
        <v>1</v>
      </c>
      <c r="H9757" s="37" t="n">
        <v>2</v>
      </c>
      <c r="I9757" s="37" t="n">
        <v>30</v>
      </c>
      <c r="J9757" s="40" t="n">
        <f aca="false">IF(C9757=0,"",D9757/C9757)</f>
        <v>0.954545454545455</v>
      </c>
    </row>
    <row r="9758" customFormat="false" ht="15" hidden="false" customHeight="false" outlineLevel="0" collapsed="false">
      <c r="A9758" s="37" t="s">
        <v>1614</v>
      </c>
      <c r="B9758" s="37" t="s">
        <v>275</v>
      </c>
      <c r="C9758" s="37" t="n">
        <v>22</v>
      </c>
      <c r="D9758" s="37" t="n">
        <v>20</v>
      </c>
      <c r="E9758" s="37" t="n">
        <v>2</v>
      </c>
      <c r="F9758" s="37" t="n">
        <v>1</v>
      </c>
      <c r="G9758" s="37" t="n">
        <v>1</v>
      </c>
      <c r="H9758" s="37" t="n">
        <v>2</v>
      </c>
      <c r="I9758" s="37" t="n">
        <v>18</v>
      </c>
      <c r="J9758" s="40" t="n">
        <f aca="false">IF(C9758=0,"",D9758/C9758)</f>
        <v>0.909090909090909</v>
      </c>
    </row>
    <row r="9759" customFormat="false" ht="15" hidden="false" customHeight="false" outlineLevel="0" collapsed="false">
      <c r="A9759" s="37" t="s">
        <v>1614</v>
      </c>
      <c r="B9759" s="37" t="s">
        <v>276</v>
      </c>
      <c r="C9759" s="37" t="n">
        <v>22</v>
      </c>
      <c r="D9759" s="37" t="n">
        <v>19</v>
      </c>
      <c r="E9759" s="37" t="n">
        <v>0</v>
      </c>
      <c r="F9759" s="37" t="n">
        <v>1</v>
      </c>
      <c r="G9759" s="37" t="n">
        <v>4</v>
      </c>
      <c r="H9759" s="37" t="n">
        <v>1</v>
      </c>
      <c r="I9759" s="37" t="n">
        <v>6</v>
      </c>
      <c r="J9759" s="40" t="n">
        <f aca="false">IF(C9759=0,"",D9759/C9759)</f>
        <v>0.863636363636364</v>
      </c>
    </row>
    <row r="9760" customFormat="false" ht="15" hidden="false" customHeight="false" outlineLevel="0" collapsed="false">
      <c r="A9760" s="37" t="s">
        <v>1614</v>
      </c>
      <c r="B9760" s="37" t="s">
        <v>277</v>
      </c>
      <c r="C9760" s="37" t="n">
        <v>22</v>
      </c>
      <c r="D9760" s="37" t="n">
        <v>20</v>
      </c>
      <c r="E9760" s="37" t="n">
        <v>0</v>
      </c>
      <c r="F9760" s="37" t="n">
        <v>1</v>
      </c>
      <c r="G9760" s="37" t="n">
        <v>0</v>
      </c>
      <c r="H9760" s="37" t="n">
        <v>5</v>
      </c>
      <c r="I9760" s="37" t="n">
        <v>22</v>
      </c>
      <c r="J9760" s="40" t="n">
        <f aca="false">IF(C9760=0,"",D9760/C9760)</f>
        <v>0.909090909090909</v>
      </c>
    </row>
    <row r="9761" customFormat="false" ht="15" hidden="false" customHeight="false" outlineLevel="0" collapsed="false">
      <c r="A9761" s="37" t="s">
        <v>1614</v>
      </c>
      <c r="B9761" s="37" t="s">
        <v>278</v>
      </c>
      <c r="C9761" s="37" t="n">
        <v>22</v>
      </c>
      <c r="D9761" s="37" t="n">
        <v>20</v>
      </c>
      <c r="E9761" s="37" t="n">
        <v>3</v>
      </c>
      <c r="F9761" s="37" t="n">
        <v>0</v>
      </c>
      <c r="G9761" s="37" t="n">
        <v>3</v>
      </c>
      <c r="H9761" s="37" t="n">
        <v>3</v>
      </c>
      <c r="I9761" s="37" t="n">
        <v>6</v>
      </c>
      <c r="J9761" s="40" t="n">
        <f aca="false">IF(C9761=0,"",D9761/C9761)</f>
        <v>0.909090909090909</v>
      </c>
    </row>
    <row r="9762" customFormat="false" ht="15" hidden="false" customHeight="false" outlineLevel="0" collapsed="false">
      <c r="A9762" s="37" t="s">
        <v>1614</v>
      </c>
      <c r="B9762" s="37" t="s">
        <v>279</v>
      </c>
      <c r="C9762" s="37" t="n">
        <v>22</v>
      </c>
      <c r="D9762" s="37" t="n">
        <v>22</v>
      </c>
      <c r="E9762" s="37" t="n">
        <v>2</v>
      </c>
      <c r="F9762" s="37" t="n">
        <v>0</v>
      </c>
      <c r="G9762" s="37" t="n">
        <v>2</v>
      </c>
      <c r="H9762" s="37" t="n">
        <v>1</v>
      </c>
      <c r="I9762" s="37" t="n">
        <v>9</v>
      </c>
      <c r="J9762" s="40" t="n">
        <f aca="false">IF(C9762=0,"",D9762/C9762)</f>
        <v>1</v>
      </c>
    </row>
    <row r="9763" customFormat="false" ht="15" hidden="false" customHeight="false" outlineLevel="0" collapsed="false">
      <c r="A9763" s="37" t="s">
        <v>1615</v>
      </c>
      <c r="B9763" s="37" t="s">
        <v>270</v>
      </c>
      <c r="C9763" s="37" t="n">
        <v>22</v>
      </c>
      <c r="D9763" s="37" t="n">
        <v>21</v>
      </c>
      <c r="E9763" s="37" t="n">
        <v>0</v>
      </c>
      <c r="F9763" s="37" t="n">
        <v>2</v>
      </c>
      <c r="G9763" s="37" t="n">
        <v>1</v>
      </c>
      <c r="H9763" s="37" t="n">
        <v>3</v>
      </c>
      <c r="I9763" s="37" t="n">
        <v>0</v>
      </c>
      <c r="J9763" s="40" t="n">
        <f aca="false">IF(C9763=0,"",D9763/C9763)</f>
        <v>0.954545454545455</v>
      </c>
    </row>
    <row r="9764" customFormat="false" ht="15" hidden="false" customHeight="false" outlineLevel="0" collapsed="false">
      <c r="A9764" s="37" t="s">
        <v>1615</v>
      </c>
      <c r="B9764" s="37" t="s">
        <v>271</v>
      </c>
      <c r="C9764" s="37" t="n">
        <v>22</v>
      </c>
      <c r="D9764" s="37" t="n">
        <v>19</v>
      </c>
      <c r="E9764" s="37" t="n">
        <v>1</v>
      </c>
      <c r="F9764" s="37" t="n">
        <v>0</v>
      </c>
      <c r="G9764" s="37" t="n">
        <v>0</v>
      </c>
      <c r="H9764" s="37" t="n">
        <v>1</v>
      </c>
      <c r="I9764" s="37" t="n">
        <v>2</v>
      </c>
      <c r="J9764" s="40" t="n">
        <f aca="false">IF(C9764=0,"",D9764/C9764)</f>
        <v>0.863636363636364</v>
      </c>
    </row>
    <row r="9765" customFormat="false" ht="15" hidden="false" customHeight="false" outlineLevel="0" collapsed="false">
      <c r="A9765" s="37" t="s">
        <v>1615</v>
      </c>
      <c r="B9765" s="37" t="s">
        <v>272</v>
      </c>
      <c r="C9765" s="37" t="n">
        <v>22</v>
      </c>
      <c r="D9765" s="37" t="n">
        <v>22</v>
      </c>
      <c r="E9765" s="37" t="n">
        <v>0</v>
      </c>
      <c r="F9765" s="37" t="n">
        <v>0</v>
      </c>
      <c r="G9765" s="37" t="n">
        <v>1</v>
      </c>
      <c r="H9765" s="37" t="n">
        <v>3</v>
      </c>
      <c r="I9765" s="37" t="n">
        <v>1</v>
      </c>
      <c r="J9765" s="40" t="n">
        <f aca="false">IF(C9765=0,"",D9765/C9765)</f>
        <v>1</v>
      </c>
    </row>
    <row r="9766" customFormat="false" ht="15" hidden="false" customHeight="false" outlineLevel="0" collapsed="false">
      <c r="A9766" s="37" t="s">
        <v>1615</v>
      </c>
      <c r="B9766" s="37" t="s">
        <v>273</v>
      </c>
      <c r="C9766" s="37" t="n">
        <v>22</v>
      </c>
      <c r="D9766" s="37" t="n">
        <v>18</v>
      </c>
      <c r="E9766" s="37" t="n">
        <v>0</v>
      </c>
      <c r="F9766" s="37" t="n">
        <v>0</v>
      </c>
      <c r="G9766" s="37" t="n">
        <v>1</v>
      </c>
      <c r="H9766" s="37" t="n">
        <v>1</v>
      </c>
      <c r="I9766" s="37" t="n">
        <v>0</v>
      </c>
      <c r="J9766" s="40" t="n">
        <f aca="false">IF(C9766=0,"",D9766/C9766)</f>
        <v>0.818181818181818</v>
      </c>
    </row>
    <row r="9767" customFormat="false" ht="15" hidden="false" customHeight="false" outlineLevel="0" collapsed="false">
      <c r="A9767" s="37" t="s">
        <v>1615</v>
      </c>
      <c r="B9767" s="37" t="s">
        <v>274</v>
      </c>
      <c r="C9767" s="37" t="n">
        <v>22</v>
      </c>
      <c r="D9767" s="37" t="n">
        <v>21</v>
      </c>
      <c r="E9767" s="37" t="n">
        <v>1</v>
      </c>
      <c r="F9767" s="37" t="n">
        <v>0</v>
      </c>
      <c r="G9767" s="37" t="n">
        <v>0</v>
      </c>
      <c r="H9767" s="37" t="n">
        <v>2</v>
      </c>
      <c r="I9767" s="37" t="n">
        <v>0</v>
      </c>
      <c r="J9767" s="40" t="n">
        <f aca="false">IF(C9767=0,"",D9767/C9767)</f>
        <v>0.954545454545455</v>
      </c>
    </row>
    <row r="9768" customFormat="false" ht="15" hidden="false" customHeight="false" outlineLevel="0" collapsed="false">
      <c r="A9768" s="37" t="s">
        <v>1615</v>
      </c>
      <c r="B9768" s="37" t="s">
        <v>275</v>
      </c>
      <c r="C9768" s="37" t="n">
        <v>22</v>
      </c>
      <c r="D9768" s="37" t="n">
        <v>20</v>
      </c>
      <c r="E9768" s="37" t="n">
        <v>2</v>
      </c>
      <c r="F9768" s="37" t="n">
        <v>0</v>
      </c>
      <c r="G9768" s="37" t="n">
        <v>0</v>
      </c>
      <c r="H9768" s="37" t="n">
        <v>5</v>
      </c>
      <c r="I9768" s="37" t="n">
        <v>2</v>
      </c>
      <c r="J9768" s="40" t="n">
        <f aca="false">IF(C9768=0,"",D9768/C9768)</f>
        <v>0.909090909090909</v>
      </c>
    </row>
    <row r="9769" customFormat="false" ht="15" hidden="false" customHeight="false" outlineLevel="0" collapsed="false">
      <c r="A9769" s="37" t="s">
        <v>1615</v>
      </c>
      <c r="B9769" s="37" t="s">
        <v>276</v>
      </c>
      <c r="C9769" s="37" t="n">
        <v>22</v>
      </c>
      <c r="D9769" s="37" t="n">
        <v>20</v>
      </c>
      <c r="E9769" s="37" t="n">
        <v>0</v>
      </c>
      <c r="F9769" s="37" t="n">
        <v>2</v>
      </c>
      <c r="G9769" s="37" t="n">
        <v>0</v>
      </c>
      <c r="H9769" s="37" t="n">
        <v>1</v>
      </c>
      <c r="I9769" s="37" t="n">
        <v>0</v>
      </c>
      <c r="J9769" s="40" t="n">
        <f aca="false">IF(C9769=0,"",D9769/C9769)</f>
        <v>0.909090909090909</v>
      </c>
    </row>
    <row r="9770" customFormat="false" ht="15" hidden="false" customHeight="false" outlineLevel="0" collapsed="false">
      <c r="A9770" s="37" t="s">
        <v>1615</v>
      </c>
      <c r="B9770" s="37" t="s">
        <v>277</v>
      </c>
      <c r="C9770" s="37" t="n">
        <v>22</v>
      </c>
      <c r="D9770" s="37" t="n">
        <v>21</v>
      </c>
      <c r="E9770" s="37" t="n">
        <v>2</v>
      </c>
      <c r="F9770" s="37" t="n">
        <v>1</v>
      </c>
      <c r="G9770" s="37" t="n">
        <v>0</v>
      </c>
      <c r="H9770" s="37" t="n">
        <v>1</v>
      </c>
      <c r="I9770" s="37" t="n">
        <v>0</v>
      </c>
      <c r="J9770" s="40" t="n">
        <f aca="false">IF(C9770=0,"",D9770/C9770)</f>
        <v>0.954545454545455</v>
      </c>
    </row>
    <row r="9771" customFormat="false" ht="15" hidden="false" customHeight="false" outlineLevel="0" collapsed="false">
      <c r="A9771" s="37" t="s">
        <v>1615</v>
      </c>
      <c r="B9771" s="37" t="s">
        <v>278</v>
      </c>
      <c r="C9771" s="37" t="n">
        <v>22</v>
      </c>
      <c r="D9771" s="37" t="n">
        <v>21</v>
      </c>
      <c r="E9771" s="37" t="n">
        <v>0</v>
      </c>
      <c r="F9771" s="37" t="n">
        <v>4</v>
      </c>
      <c r="G9771" s="37" t="n">
        <v>0</v>
      </c>
      <c r="H9771" s="37" t="n">
        <v>2</v>
      </c>
      <c r="I9771" s="37" t="n">
        <v>1</v>
      </c>
      <c r="J9771" s="40" t="n">
        <f aca="false">IF(C9771=0,"",D9771/C9771)</f>
        <v>0.954545454545455</v>
      </c>
    </row>
    <row r="9772" customFormat="false" ht="15" hidden="false" customHeight="false" outlineLevel="0" collapsed="false">
      <c r="A9772" s="37" t="s">
        <v>1615</v>
      </c>
      <c r="B9772" s="37" t="s">
        <v>279</v>
      </c>
      <c r="C9772" s="37" t="n">
        <v>22</v>
      </c>
      <c r="D9772" s="37" t="n">
        <v>20</v>
      </c>
      <c r="E9772" s="37" t="n">
        <v>1</v>
      </c>
      <c r="F9772" s="37" t="n">
        <v>2</v>
      </c>
      <c r="G9772" s="37" t="n">
        <v>0</v>
      </c>
      <c r="H9772" s="37" t="n">
        <v>1</v>
      </c>
      <c r="I9772" s="37" t="n">
        <v>4</v>
      </c>
      <c r="J9772" s="40" t="n">
        <f aca="false">IF(C9772=0,"",D9772/C9772)</f>
        <v>0.909090909090909</v>
      </c>
    </row>
    <row r="9773" customFormat="false" ht="15" hidden="false" customHeight="false" outlineLevel="0" collapsed="false">
      <c r="A9773" s="37" t="s">
        <v>1615</v>
      </c>
      <c r="B9773" s="37" t="s">
        <v>280</v>
      </c>
      <c r="C9773" s="37" t="n">
        <v>22</v>
      </c>
      <c r="D9773" s="37" t="n">
        <v>21</v>
      </c>
      <c r="E9773" s="37" t="n">
        <v>1</v>
      </c>
      <c r="F9773" s="37" t="n">
        <v>1</v>
      </c>
      <c r="G9773" s="37" t="n">
        <v>0</v>
      </c>
      <c r="H9773" s="37" t="n">
        <v>0</v>
      </c>
      <c r="I9773" s="37" t="n">
        <v>2</v>
      </c>
      <c r="J9773" s="40" t="n">
        <f aca="false">IF(C9773=0,"",D9773/C9773)</f>
        <v>0.954545454545455</v>
      </c>
    </row>
    <row r="9774" customFormat="false" ht="15" hidden="false" customHeight="false" outlineLevel="0" collapsed="false">
      <c r="A9774" s="37" t="s">
        <v>1615</v>
      </c>
      <c r="B9774" s="37" t="s">
        <v>281</v>
      </c>
      <c r="C9774" s="37" t="n">
        <v>22</v>
      </c>
      <c r="D9774" s="37" t="n">
        <v>19</v>
      </c>
      <c r="E9774" s="37" t="n">
        <v>0</v>
      </c>
      <c r="F9774" s="37" t="n">
        <v>1</v>
      </c>
      <c r="G9774" s="37" t="n">
        <v>0</v>
      </c>
      <c r="H9774" s="37" t="n">
        <v>1</v>
      </c>
      <c r="I9774" s="37" t="n">
        <v>0</v>
      </c>
      <c r="J9774" s="40" t="n">
        <f aca="false">IF(C9774=0,"",D9774/C9774)</f>
        <v>0.863636363636364</v>
      </c>
    </row>
    <row r="9775" customFormat="false" ht="15" hidden="false" customHeight="false" outlineLevel="0" collapsed="false">
      <c r="A9775" s="37" t="s">
        <v>1616</v>
      </c>
      <c r="B9775" s="37" t="s">
        <v>270</v>
      </c>
      <c r="C9775" s="37" t="n">
        <v>22</v>
      </c>
      <c r="D9775" s="37" t="n">
        <v>22</v>
      </c>
      <c r="E9775" s="37" t="n">
        <v>2</v>
      </c>
      <c r="F9775" s="37" t="n">
        <v>1</v>
      </c>
      <c r="G9775" s="37" t="n">
        <v>1</v>
      </c>
      <c r="H9775" s="37" t="n">
        <v>1</v>
      </c>
      <c r="I9775" s="37" t="n">
        <v>0</v>
      </c>
      <c r="J9775" s="40" t="n">
        <f aca="false">IF(C9775=0,"",D9775/C9775)</f>
        <v>1</v>
      </c>
    </row>
    <row r="9776" customFormat="false" ht="15" hidden="false" customHeight="false" outlineLevel="0" collapsed="false">
      <c r="A9776" s="37" t="s">
        <v>1616</v>
      </c>
      <c r="B9776" s="37" t="s">
        <v>271</v>
      </c>
      <c r="C9776" s="37" t="n">
        <v>22</v>
      </c>
      <c r="D9776" s="37" t="n">
        <v>21</v>
      </c>
      <c r="E9776" s="37" t="n">
        <v>2</v>
      </c>
      <c r="F9776" s="37" t="n">
        <v>1</v>
      </c>
      <c r="G9776" s="37" t="n">
        <v>1</v>
      </c>
      <c r="H9776" s="37" t="n">
        <v>0</v>
      </c>
      <c r="I9776" s="37" t="n">
        <v>2</v>
      </c>
      <c r="J9776" s="40" t="n">
        <f aca="false">IF(C9776=0,"",D9776/C9776)</f>
        <v>0.954545454545455</v>
      </c>
    </row>
    <row r="9777" customFormat="false" ht="15" hidden="false" customHeight="false" outlineLevel="0" collapsed="false">
      <c r="A9777" s="37" t="s">
        <v>1616</v>
      </c>
      <c r="B9777" s="37" t="s">
        <v>272</v>
      </c>
      <c r="C9777" s="37" t="n">
        <v>22</v>
      </c>
      <c r="D9777" s="37" t="n">
        <v>19</v>
      </c>
      <c r="E9777" s="37" t="n">
        <v>1</v>
      </c>
      <c r="F9777" s="37" t="n">
        <v>1</v>
      </c>
      <c r="G9777" s="37" t="n">
        <v>0</v>
      </c>
      <c r="H9777" s="37" t="n">
        <v>1</v>
      </c>
      <c r="I9777" s="37" t="n">
        <v>3</v>
      </c>
      <c r="J9777" s="40" t="n">
        <f aca="false">IF(C9777=0,"",D9777/C9777)</f>
        <v>0.863636363636364</v>
      </c>
    </row>
    <row r="9778" customFormat="false" ht="15" hidden="false" customHeight="false" outlineLevel="0" collapsed="false">
      <c r="A9778" s="37" t="s">
        <v>1616</v>
      </c>
      <c r="B9778" s="37" t="s">
        <v>273</v>
      </c>
      <c r="C9778" s="37" t="n">
        <v>22</v>
      </c>
      <c r="D9778" s="37" t="n">
        <v>20</v>
      </c>
      <c r="E9778" s="37" t="n">
        <v>0</v>
      </c>
      <c r="F9778" s="37" t="n">
        <v>0</v>
      </c>
      <c r="G9778" s="37" t="n">
        <v>0</v>
      </c>
      <c r="H9778" s="37" t="n">
        <v>6</v>
      </c>
      <c r="I9778" s="37" t="n">
        <v>0</v>
      </c>
      <c r="J9778" s="40" t="n">
        <f aca="false">IF(C9778=0,"",D9778/C9778)</f>
        <v>0.909090909090909</v>
      </c>
    </row>
    <row r="9779" customFormat="false" ht="15" hidden="false" customHeight="false" outlineLevel="0" collapsed="false">
      <c r="A9779" s="37" t="s">
        <v>1616</v>
      </c>
      <c r="B9779" s="37" t="s">
        <v>274</v>
      </c>
      <c r="C9779" s="37" t="n">
        <v>22</v>
      </c>
      <c r="D9779" s="37" t="n">
        <v>20</v>
      </c>
      <c r="E9779" s="37" t="n">
        <v>1</v>
      </c>
      <c r="F9779" s="37" t="n">
        <v>0</v>
      </c>
      <c r="G9779" s="37" t="n">
        <v>0</v>
      </c>
      <c r="H9779" s="37" t="n">
        <v>3</v>
      </c>
      <c r="I9779" s="37" t="n">
        <v>2</v>
      </c>
      <c r="J9779" s="40" t="n">
        <f aca="false">IF(C9779=0,"",D9779/C9779)</f>
        <v>0.909090909090909</v>
      </c>
    </row>
    <row r="9780" customFormat="false" ht="15" hidden="false" customHeight="false" outlineLevel="0" collapsed="false">
      <c r="A9780" s="37" t="s">
        <v>1616</v>
      </c>
      <c r="B9780" s="37" t="s">
        <v>275</v>
      </c>
      <c r="C9780" s="37" t="n">
        <v>22</v>
      </c>
      <c r="D9780" s="37" t="n">
        <v>21</v>
      </c>
      <c r="E9780" s="37" t="n">
        <v>0</v>
      </c>
      <c r="F9780" s="37" t="n">
        <v>0</v>
      </c>
      <c r="G9780" s="37" t="n">
        <v>0</v>
      </c>
      <c r="H9780" s="37" t="n">
        <v>1</v>
      </c>
      <c r="I9780" s="37" t="n">
        <v>0</v>
      </c>
      <c r="J9780" s="40" t="n">
        <f aca="false">IF(C9780=0,"",D9780/C9780)</f>
        <v>0.954545454545455</v>
      </c>
    </row>
    <row r="9781" customFormat="false" ht="15" hidden="false" customHeight="false" outlineLevel="0" collapsed="false">
      <c r="A9781" s="37" t="s">
        <v>1616</v>
      </c>
      <c r="B9781" s="37" t="s">
        <v>276</v>
      </c>
      <c r="C9781" s="37" t="n">
        <v>22</v>
      </c>
      <c r="D9781" s="37" t="n">
        <v>20</v>
      </c>
      <c r="E9781" s="37" t="n">
        <v>0</v>
      </c>
      <c r="F9781" s="37" t="n">
        <v>0</v>
      </c>
      <c r="G9781" s="37" t="n">
        <v>0</v>
      </c>
      <c r="H9781" s="37" t="n">
        <v>2</v>
      </c>
      <c r="I9781" s="37" t="n">
        <v>1</v>
      </c>
      <c r="J9781" s="40" t="n">
        <f aca="false">IF(C9781=0,"",D9781/C9781)</f>
        <v>0.909090909090909</v>
      </c>
    </row>
    <row r="9782" customFormat="false" ht="15" hidden="false" customHeight="false" outlineLevel="0" collapsed="false">
      <c r="A9782" s="37" t="s">
        <v>1616</v>
      </c>
      <c r="B9782" s="37" t="s">
        <v>277</v>
      </c>
      <c r="C9782" s="37" t="n">
        <v>22</v>
      </c>
      <c r="D9782" s="37" t="n">
        <v>21</v>
      </c>
      <c r="E9782" s="37" t="n">
        <v>0</v>
      </c>
      <c r="F9782" s="37" t="n">
        <v>0</v>
      </c>
      <c r="G9782" s="37" t="n">
        <v>0</v>
      </c>
      <c r="H9782" s="37" t="n">
        <v>1</v>
      </c>
      <c r="I9782" s="37" t="n">
        <v>3</v>
      </c>
      <c r="J9782" s="40" t="n">
        <f aca="false">IF(C9782=0,"",D9782/C9782)</f>
        <v>0.954545454545455</v>
      </c>
    </row>
    <row r="9783" customFormat="false" ht="15" hidden="false" customHeight="false" outlineLevel="0" collapsed="false">
      <c r="A9783" s="37" t="s">
        <v>1616</v>
      </c>
      <c r="B9783" s="37" t="s">
        <v>278</v>
      </c>
      <c r="C9783" s="37" t="n">
        <v>22</v>
      </c>
      <c r="D9783" s="37" t="n">
        <v>21</v>
      </c>
      <c r="E9783" s="37" t="n">
        <v>0</v>
      </c>
      <c r="F9783" s="37" t="n">
        <v>0</v>
      </c>
      <c r="G9783" s="37" t="n">
        <v>0</v>
      </c>
      <c r="H9783" s="37" t="n">
        <v>4</v>
      </c>
      <c r="I9783" s="37" t="n">
        <v>0</v>
      </c>
      <c r="J9783" s="40" t="n">
        <f aca="false">IF(C9783=0,"",D9783/C9783)</f>
        <v>0.954545454545455</v>
      </c>
    </row>
    <row r="9784" customFormat="false" ht="15" hidden="false" customHeight="false" outlineLevel="0" collapsed="false">
      <c r="A9784" s="37" t="s">
        <v>1616</v>
      </c>
      <c r="B9784" s="37" t="s">
        <v>279</v>
      </c>
      <c r="C9784" s="37" t="n">
        <v>22</v>
      </c>
      <c r="D9784" s="37" t="n">
        <v>17</v>
      </c>
      <c r="E9784" s="37" t="n">
        <v>1</v>
      </c>
      <c r="F9784" s="37" t="n">
        <v>3</v>
      </c>
      <c r="G9784" s="37" t="n">
        <v>1</v>
      </c>
      <c r="H9784" s="37" t="n">
        <v>1</v>
      </c>
      <c r="I9784" s="37" t="n">
        <v>3</v>
      </c>
      <c r="J9784" s="40" t="n">
        <f aca="false">IF(C9784=0,"",D9784/C9784)</f>
        <v>0.772727272727273</v>
      </c>
    </row>
    <row r="9785" customFormat="false" ht="15" hidden="false" customHeight="false" outlineLevel="0" collapsed="false">
      <c r="A9785" s="37" t="s">
        <v>1616</v>
      </c>
      <c r="B9785" s="37" t="s">
        <v>280</v>
      </c>
      <c r="C9785" s="37" t="n">
        <v>22</v>
      </c>
      <c r="D9785" s="37" t="n">
        <v>20</v>
      </c>
      <c r="E9785" s="37" t="n">
        <v>0</v>
      </c>
      <c r="F9785" s="37" t="n">
        <v>1</v>
      </c>
      <c r="G9785" s="37" t="n">
        <v>0</v>
      </c>
      <c r="H9785" s="37" t="n">
        <v>1</v>
      </c>
      <c r="I9785" s="37" t="n">
        <v>0</v>
      </c>
      <c r="J9785" s="40" t="n">
        <f aca="false">IF(C9785=0,"",D9785/C9785)</f>
        <v>0.909090909090909</v>
      </c>
    </row>
    <row r="9786" customFormat="false" ht="15" hidden="false" customHeight="false" outlineLevel="0" collapsed="false">
      <c r="A9786" s="37" t="s">
        <v>1616</v>
      </c>
      <c r="B9786" s="37" t="s">
        <v>281</v>
      </c>
      <c r="C9786" s="37" t="n">
        <v>22</v>
      </c>
      <c r="D9786" s="37" t="n">
        <v>20</v>
      </c>
      <c r="E9786" s="37" t="n">
        <v>0</v>
      </c>
      <c r="F9786" s="37" t="n">
        <v>0</v>
      </c>
      <c r="G9786" s="37" t="n">
        <v>2</v>
      </c>
      <c r="H9786" s="37" t="n">
        <v>1</v>
      </c>
      <c r="I9786" s="37" t="n">
        <v>0</v>
      </c>
      <c r="J9786" s="40" t="n">
        <f aca="false">IF(C9786=0,"",D9786/C9786)</f>
        <v>0.909090909090909</v>
      </c>
    </row>
    <row r="9787" customFormat="false" ht="15" hidden="false" customHeight="false" outlineLevel="0" collapsed="false">
      <c r="A9787" s="37" t="s">
        <v>1617</v>
      </c>
      <c r="B9787" s="37" t="s">
        <v>274</v>
      </c>
      <c r="C9787" s="37" t="n">
        <v>22</v>
      </c>
      <c r="D9787" s="37" t="n">
        <v>21</v>
      </c>
      <c r="E9787" s="37" t="n">
        <v>3</v>
      </c>
      <c r="F9787" s="37" t="n">
        <v>0</v>
      </c>
      <c r="G9787" s="37" t="n">
        <v>0</v>
      </c>
      <c r="H9787" s="37" t="n">
        <v>1</v>
      </c>
      <c r="I9787" s="37" t="n">
        <v>0</v>
      </c>
      <c r="J9787" s="40" t="n">
        <f aca="false">IF(C9787=0,"",D9787/C9787)</f>
        <v>0.954545454545455</v>
      </c>
    </row>
    <row r="9788" customFormat="false" ht="15" hidden="false" customHeight="false" outlineLevel="0" collapsed="false">
      <c r="A9788" s="37" t="s">
        <v>1617</v>
      </c>
      <c r="B9788" s="37" t="s">
        <v>275</v>
      </c>
      <c r="C9788" s="37" t="n">
        <v>22</v>
      </c>
      <c r="D9788" s="37" t="n">
        <v>21</v>
      </c>
      <c r="E9788" s="37" t="n">
        <v>3</v>
      </c>
      <c r="F9788" s="37" t="n">
        <v>2</v>
      </c>
      <c r="G9788" s="37" t="n">
        <v>0</v>
      </c>
      <c r="H9788" s="37" t="n">
        <v>0</v>
      </c>
      <c r="I9788" s="37" t="n">
        <v>4</v>
      </c>
      <c r="J9788" s="40" t="n">
        <f aca="false">IF(C9788=0,"",D9788/C9788)</f>
        <v>0.954545454545455</v>
      </c>
    </row>
    <row r="9789" customFormat="false" ht="15" hidden="false" customHeight="false" outlineLevel="0" collapsed="false">
      <c r="A9789" s="37" t="s">
        <v>1617</v>
      </c>
      <c r="B9789" s="37" t="s">
        <v>276</v>
      </c>
      <c r="C9789" s="37" t="n">
        <v>22</v>
      </c>
      <c r="D9789" s="37" t="n">
        <v>22</v>
      </c>
      <c r="E9789" s="37" t="n">
        <v>0</v>
      </c>
      <c r="F9789" s="37" t="n">
        <v>0</v>
      </c>
      <c r="G9789" s="37" t="n">
        <v>0</v>
      </c>
      <c r="H9789" s="37" t="n">
        <v>2</v>
      </c>
      <c r="I9789" s="37" t="n">
        <v>2</v>
      </c>
      <c r="J9789" s="40" t="n">
        <f aca="false">IF(C9789=0,"",D9789/C9789)</f>
        <v>1</v>
      </c>
    </row>
    <row r="9790" customFormat="false" ht="15" hidden="false" customHeight="false" outlineLevel="0" collapsed="false">
      <c r="A9790" s="37" t="s">
        <v>1617</v>
      </c>
      <c r="B9790" s="37" t="s">
        <v>277</v>
      </c>
      <c r="C9790" s="37" t="n">
        <v>22</v>
      </c>
      <c r="D9790" s="37" t="n">
        <v>18</v>
      </c>
      <c r="E9790" s="37" t="n">
        <v>0</v>
      </c>
      <c r="F9790" s="37" t="n">
        <v>0</v>
      </c>
      <c r="G9790" s="37" t="n">
        <v>0</v>
      </c>
      <c r="H9790" s="37" t="n">
        <v>2</v>
      </c>
      <c r="I9790" s="37" t="n">
        <v>0</v>
      </c>
      <c r="J9790" s="40" t="n">
        <f aca="false">IF(C9790=0,"",D9790/C9790)</f>
        <v>0.818181818181818</v>
      </c>
    </row>
    <row r="9791" customFormat="false" ht="15" hidden="false" customHeight="false" outlineLevel="0" collapsed="false">
      <c r="A9791" s="37" t="s">
        <v>1617</v>
      </c>
      <c r="B9791" s="37" t="s">
        <v>278</v>
      </c>
      <c r="C9791" s="37" t="n">
        <v>22</v>
      </c>
      <c r="D9791" s="37" t="n">
        <v>21</v>
      </c>
      <c r="E9791" s="37" t="n">
        <v>2</v>
      </c>
      <c r="F9791" s="37" t="n">
        <v>0</v>
      </c>
      <c r="G9791" s="37" t="n">
        <v>0</v>
      </c>
      <c r="H9791" s="37" t="n">
        <v>0</v>
      </c>
      <c r="I9791" s="37" t="n">
        <v>9</v>
      </c>
      <c r="J9791" s="40" t="n">
        <f aca="false">IF(C9791=0,"",D9791/C9791)</f>
        <v>0.954545454545455</v>
      </c>
    </row>
    <row r="9792" customFormat="false" ht="15" hidden="false" customHeight="false" outlineLevel="0" collapsed="false">
      <c r="A9792" s="37" t="s">
        <v>1617</v>
      </c>
      <c r="B9792" s="37" t="s">
        <v>279</v>
      </c>
      <c r="C9792" s="37" t="n">
        <v>22</v>
      </c>
      <c r="D9792" s="37" t="n">
        <v>22</v>
      </c>
      <c r="E9792" s="37" t="n">
        <v>0</v>
      </c>
      <c r="F9792" s="37" t="n">
        <v>2</v>
      </c>
      <c r="G9792" s="37" t="n">
        <v>0</v>
      </c>
      <c r="H9792" s="37" t="n">
        <v>1</v>
      </c>
      <c r="I9792" s="37" t="n">
        <v>4</v>
      </c>
      <c r="J9792" s="40" t="n">
        <f aca="false">IF(C9792=0,"",D9792/C9792)</f>
        <v>1</v>
      </c>
    </row>
    <row r="9793" customFormat="false" ht="15" hidden="false" customHeight="false" outlineLevel="0" collapsed="false">
      <c r="A9793" s="37" t="s">
        <v>1617</v>
      </c>
      <c r="B9793" s="37" t="s">
        <v>280</v>
      </c>
      <c r="C9793" s="37" t="n">
        <v>22</v>
      </c>
      <c r="D9793" s="37" t="n">
        <v>22</v>
      </c>
      <c r="E9793" s="37" t="n">
        <v>0</v>
      </c>
      <c r="F9793" s="37" t="n">
        <v>1</v>
      </c>
      <c r="G9793" s="37" t="n">
        <v>0</v>
      </c>
      <c r="H9793" s="37" t="n">
        <v>2</v>
      </c>
      <c r="I9793" s="37" t="n">
        <v>0</v>
      </c>
      <c r="J9793" s="40" t="n">
        <f aca="false">IF(C9793=0,"",D9793/C9793)</f>
        <v>1</v>
      </c>
    </row>
    <row r="9794" customFormat="false" ht="15" hidden="false" customHeight="false" outlineLevel="0" collapsed="false">
      <c r="A9794" s="37" t="s">
        <v>1617</v>
      </c>
      <c r="B9794" s="37" t="s">
        <v>281</v>
      </c>
      <c r="C9794" s="37" t="n">
        <v>22</v>
      </c>
      <c r="D9794" s="37" t="n">
        <v>20</v>
      </c>
      <c r="E9794" s="37" t="n">
        <v>1</v>
      </c>
      <c r="F9794" s="37" t="n">
        <v>2</v>
      </c>
      <c r="G9794" s="37" t="n">
        <v>0</v>
      </c>
      <c r="H9794" s="37" t="n">
        <v>1</v>
      </c>
      <c r="I9794" s="37" t="n">
        <v>0</v>
      </c>
      <c r="J9794" s="40" t="n">
        <f aca="false">IF(C9794=0,"",D9794/C9794)</f>
        <v>0.909090909090909</v>
      </c>
    </row>
    <row r="9795" customFormat="false" ht="15" hidden="false" customHeight="false" outlineLevel="0" collapsed="false">
      <c r="A9795" s="37" t="s">
        <v>1618</v>
      </c>
      <c r="B9795" s="37" t="s">
        <v>270</v>
      </c>
      <c r="C9795" s="37" t="n">
        <v>22</v>
      </c>
      <c r="D9795" s="37" t="n">
        <v>22</v>
      </c>
      <c r="E9795" s="37" t="n">
        <v>0</v>
      </c>
      <c r="F9795" s="37" t="n">
        <v>1</v>
      </c>
      <c r="G9795" s="37" t="n">
        <v>0</v>
      </c>
      <c r="H9795" s="37" t="n">
        <v>4</v>
      </c>
      <c r="I9795" s="37" t="n">
        <v>1</v>
      </c>
      <c r="J9795" s="40" t="n">
        <f aca="false">IF(C9795=0,"",D9795/C9795)</f>
        <v>1</v>
      </c>
    </row>
    <row r="9796" customFormat="false" ht="15" hidden="false" customHeight="false" outlineLevel="0" collapsed="false">
      <c r="A9796" s="37" t="s">
        <v>1618</v>
      </c>
      <c r="B9796" s="37" t="s">
        <v>271</v>
      </c>
      <c r="C9796" s="37" t="n">
        <v>22</v>
      </c>
      <c r="D9796" s="37" t="n">
        <v>20</v>
      </c>
      <c r="E9796" s="37" t="n">
        <v>1</v>
      </c>
      <c r="F9796" s="37" t="n">
        <v>1</v>
      </c>
      <c r="G9796" s="37" t="n">
        <v>0</v>
      </c>
      <c r="H9796" s="37" t="n">
        <v>2</v>
      </c>
      <c r="I9796" s="37" t="n">
        <v>0</v>
      </c>
      <c r="J9796" s="40" t="n">
        <f aca="false">IF(C9796=0,"",D9796/C9796)</f>
        <v>0.909090909090909</v>
      </c>
    </row>
    <row r="9797" customFormat="false" ht="15" hidden="false" customHeight="false" outlineLevel="0" collapsed="false">
      <c r="A9797" s="37" t="s">
        <v>1618</v>
      </c>
      <c r="B9797" s="37" t="s">
        <v>272</v>
      </c>
      <c r="C9797" s="37" t="n">
        <v>22</v>
      </c>
      <c r="D9797" s="37" t="n">
        <v>17</v>
      </c>
      <c r="E9797" s="37" t="n">
        <v>1</v>
      </c>
      <c r="F9797" s="37" t="n">
        <v>1</v>
      </c>
      <c r="G9797" s="37" t="n">
        <v>0</v>
      </c>
      <c r="H9797" s="37" t="n">
        <v>4</v>
      </c>
      <c r="I9797" s="37" t="n">
        <v>2</v>
      </c>
      <c r="J9797" s="40" t="n">
        <f aca="false">IF(C9797=0,"",D9797/C9797)</f>
        <v>0.772727272727273</v>
      </c>
    </row>
    <row r="9798" customFormat="false" ht="15" hidden="false" customHeight="false" outlineLevel="0" collapsed="false">
      <c r="A9798" s="37" t="s">
        <v>1618</v>
      </c>
      <c r="B9798" s="37" t="s">
        <v>273</v>
      </c>
      <c r="C9798" s="37" t="n">
        <v>22</v>
      </c>
      <c r="D9798" s="37" t="n">
        <v>20</v>
      </c>
      <c r="E9798" s="37" t="n">
        <v>3</v>
      </c>
      <c r="F9798" s="37" t="n">
        <v>1</v>
      </c>
      <c r="G9798" s="37" t="n">
        <v>1</v>
      </c>
      <c r="H9798" s="37" t="n">
        <v>3</v>
      </c>
      <c r="I9798" s="37" t="n">
        <v>2</v>
      </c>
      <c r="J9798" s="40" t="n">
        <f aca="false">IF(C9798=0,"",D9798/C9798)</f>
        <v>0.909090909090909</v>
      </c>
    </row>
    <row r="9799" customFormat="false" ht="15" hidden="false" customHeight="false" outlineLevel="0" collapsed="false">
      <c r="A9799" s="37" t="s">
        <v>1618</v>
      </c>
      <c r="B9799" s="37" t="s">
        <v>274</v>
      </c>
      <c r="C9799" s="37" t="n">
        <v>22</v>
      </c>
      <c r="D9799" s="37" t="n">
        <v>19</v>
      </c>
      <c r="E9799" s="37" t="n">
        <v>1</v>
      </c>
      <c r="F9799" s="37" t="n">
        <v>0</v>
      </c>
      <c r="G9799" s="37" t="n">
        <v>0</v>
      </c>
      <c r="H9799" s="37" t="n">
        <v>0</v>
      </c>
      <c r="I9799" s="37" t="n">
        <v>7</v>
      </c>
      <c r="J9799" s="40" t="n">
        <f aca="false">IF(C9799=0,"",D9799/C9799)</f>
        <v>0.863636363636364</v>
      </c>
    </row>
    <row r="9800" customFormat="false" ht="15" hidden="false" customHeight="false" outlineLevel="0" collapsed="false">
      <c r="A9800" s="37" t="s">
        <v>1618</v>
      </c>
      <c r="B9800" s="37" t="s">
        <v>275</v>
      </c>
      <c r="C9800" s="37" t="n">
        <v>22</v>
      </c>
      <c r="D9800" s="37" t="n">
        <v>19</v>
      </c>
      <c r="E9800" s="37" t="n">
        <v>1</v>
      </c>
      <c r="F9800" s="37" t="n">
        <v>1</v>
      </c>
      <c r="G9800" s="37" t="n">
        <v>0</v>
      </c>
      <c r="H9800" s="37" t="n">
        <v>4</v>
      </c>
      <c r="I9800" s="37" t="n">
        <v>1</v>
      </c>
      <c r="J9800" s="40" t="n">
        <f aca="false">IF(C9800=0,"",D9800/C9800)</f>
        <v>0.863636363636364</v>
      </c>
    </row>
    <row r="9801" customFormat="false" ht="15" hidden="false" customHeight="false" outlineLevel="0" collapsed="false">
      <c r="A9801" s="37" t="s">
        <v>1618</v>
      </c>
      <c r="B9801" s="37" t="s">
        <v>276</v>
      </c>
      <c r="C9801" s="37" t="n">
        <v>22</v>
      </c>
      <c r="D9801" s="37" t="n">
        <v>20</v>
      </c>
      <c r="E9801" s="37" t="n">
        <v>1</v>
      </c>
      <c r="F9801" s="37" t="n">
        <v>1</v>
      </c>
      <c r="G9801" s="37" t="n">
        <v>0</v>
      </c>
      <c r="H9801" s="37" t="n">
        <v>1</v>
      </c>
      <c r="I9801" s="37" t="n">
        <v>2</v>
      </c>
      <c r="J9801" s="40" t="n">
        <f aca="false">IF(C9801=0,"",D9801/C9801)</f>
        <v>0.909090909090909</v>
      </c>
    </row>
    <row r="9802" customFormat="false" ht="15" hidden="false" customHeight="false" outlineLevel="0" collapsed="false">
      <c r="A9802" s="37" t="s">
        <v>1618</v>
      </c>
      <c r="B9802" s="37" t="s">
        <v>277</v>
      </c>
      <c r="C9802" s="37" t="n">
        <v>22</v>
      </c>
      <c r="D9802" s="37" t="n">
        <v>21</v>
      </c>
      <c r="E9802" s="37" t="n">
        <v>1</v>
      </c>
      <c r="F9802" s="37" t="n">
        <v>2</v>
      </c>
      <c r="G9802" s="37" t="n">
        <v>0</v>
      </c>
      <c r="H9802" s="37" t="n">
        <v>1</v>
      </c>
      <c r="I9802" s="37" t="n">
        <v>0</v>
      </c>
      <c r="J9802" s="40" t="n">
        <f aca="false">IF(C9802=0,"",D9802/C9802)</f>
        <v>0.954545454545455</v>
      </c>
    </row>
    <row r="9803" customFormat="false" ht="15" hidden="false" customHeight="false" outlineLevel="0" collapsed="false">
      <c r="A9803" s="37" t="s">
        <v>1618</v>
      </c>
      <c r="B9803" s="37" t="s">
        <v>278</v>
      </c>
      <c r="C9803" s="37" t="n">
        <v>22</v>
      </c>
      <c r="D9803" s="37" t="n">
        <v>20</v>
      </c>
      <c r="E9803" s="37" t="n">
        <v>0</v>
      </c>
      <c r="F9803" s="37" t="n">
        <v>1</v>
      </c>
      <c r="G9803" s="37" t="n">
        <v>0</v>
      </c>
      <c r="H9803" s="37" t="n">
        <v>1</v>
      </c>
      <c r="I9803" s="37" t="n">
        <v>4</v>
      </c>
      <c r="J9803" s="40" t="n">
        <f aca="false">IF(C9803=0,"",D9803/C9803)</f>
        <v>0.909090909090909</v>
      </c>
    </row>
    <row r="9804" customFormat="false" ht="15" hidden="false" customHeight="false" outlineLevel="0" collapsed="false">
      <c r="A9804" s="37" t="s">
        <v>1618</v>
      </c>
      <c r="B9804" s="37" t="s">
        <v>279</v>
      </c>
      <c r="C9804" s="37" t="n">
        <v>22</v>
      </c>
      <c r="D9804" s="37" t="n">
        <v>20</v>
      </c>
      <c r="E9804" s="37" t="n">
        <v>0</v>
      </c>
      <c r="F9804" s="37" t="n">
        <v>0</v>
      </c>
      <c r="G9804" s="37" t="n">
        <v>0</v>
      </c>
      <c r="H9804" s="37" t="n">
        <v>1</v>
      </c>
      <c r="I9804" s="37" t="n">
        <v>1</v>
      </c>
      <c r="J9804" s="40" t="n">
        <f aca="false">IF(C9804=0,"",D9804/C9804)</f>
        <v>0.909090909090909</v>
      </c>
    </row>
    <row r="9805" customFormat="false" ht="15" hidden="false" customHeight="false" outlineLevel="0" collapsed="false">
      <c r="A9805" s="37" t="s">
        <v>1618</v>
      </c>
      <c r="B9805" s="37" t="s">
        <v>280</v>
      </c>
      <c r="C9805" s="37" t="n">
        <v>22</v>
      </c>
      <c r="D9805" s="37" t="n">
        <v>22</v>
      </c>
      <c r="E9805" s="37" t="n">
        <v>0</v>
      </c>
      <c r="F9805" s="37" t="n">
        <v>0</v>
      </c>
      <c r="G9805" s="37" t="n">
        <v>0</v>
      </c>
      <c r="H9805" s="37" t="n">
        <v>3</v>
      </c>
      <c r="I9805" s="37" t="n">
        <v>1</v>
      </c>
      <c r="J9805" s="40" t="n">
        <f aca="false">IF(C9805=0,"",D9805/C9805)</f>
        <v>1</v>
      </c>
    </row>
    <row r="9806" customFormat="false" ht="15" hidden="false" customHeight="false" outlineLevel="0" collapsed="false">
      <c r="A9806" s="37" t="s">
        <v>1618</v>
      </c>
      <c r="B9806" s="37" t="s">
        <v>281</v>
      </c>
      <c r="C9806" s="37" t="n">
        <v>22</v>
      </c>
      <c r="D9806" s="37" t="n">
        <v>20</v>
      </c>
      <c r="E9806" s="37" t="n">
        <v>0</v>
      </c>
      <c r="F9806" s="37" t="n">
        <v>1</v>
      </c>
      <c r="G9806" s="37" t="n">
        <v>0</v>
      </c>
      <c r="H9806" s="37" t="n">
        <v>1</v>
      </c>
      <c r="I9806" s="37" t="n">
        <v>3</v>
      </c>
      <c r="J9806" s="40" t="n">
        <f aca="false">IF(C9806=0,"",D9806/C9806)</f>
        <v>0.909090909090909</v>
      </c>
    </row>
    <row r="9807" customFormat="false" ht="15" hidden="false" customHeight="false" outlineLevel="0" collapsed="false">
      <c r="A9807" s="37" t="s">
        <v>1619</v>
      </c>
      <c r="B9807" s="37" t="s">
        <v>273</v>
      </c>
      <c r="C9807" s="37" t="n">
        <v>22</v>
      </c>
      <c r="D9807" s="37" t="n">
        <v>21</v>
      </c>
      <c r="E9807" s="37" t="n">
        <v>0</v>
      </c>
      <c r="F9807" s="37" t="n">
        <v>0</v>
      </c>
      <c r="G9807" s="37" t="n">
        <v>0</v>
      </c>
      <c r="H9807" s="37" t="n">
        <v>1</v>
      </c>
      <c r="I9807" s="37" t="n">
        <v>24</v>
      </c>
      <c r="J9807" s="40" t="n">
        <f aca="false">IF(C9807=0,"",D9807/C9807)</f>
        <v>0.954545454545455</v>
      </c>
    </row>
    <row r="9808" customFormat="false" ht="15" hidden="false" customHeight="false" outlineLevel="0" collapsed="false">
      <c r="A9808" s="37" t="s">
        <v>1619</v>
      </c>
      <c r="B9808" s="37" t="s">
        <v>274</v>
      </c>
      <c r="C9808" s="37" t="n">
        <v>22</v>
      </c>
      <c r="D9808" s="37" t="n">
        <v>20</v>
      </c>
      <c r="E9808" s="37" t="n">
        <v>0</v>
      </c>
      <c r="F9808" s="37" t="n">
        <v>0</v>
      </c>
      <c r="G9808" s="37" t="n">
        <v>0</v>
      </c>
      <c r="H9808" s="37" t="n">
        <v>1</v>
      </c>
      <c r="I9808" s="37" t="n">
        <v>9</v>
      </c>
      <c r="J9808" s="40" t="n">
        <f aca="false">IF(C9808=0,"",D9808/C9808)</f>
        <v>0.909090909090909</v>
      </c>
    </row>
    <row r="9809" customFormat="false" ht="15" hidden="false" customHeight="false" outlineLevel="0" collapsed="false">
      <c r="A9809" s="37" t="s">
        <v>1619</v>
      </c>
      <c r="B9809" s="37" t="s">
        <v>275</v>
      </c>
      <c r="C9809" s="37" t="n">
        <v>22</v>
      </c>
      <c r="D9809" s="37" t="n">
        <v>20</v>
      </c>
      <c r="E9809" s="37" t="n">
        <v>1</v>
      </c>
      <c r="F9809" s="37" t="n">
        <v>0</v>
      </c>
      <c r="G9809" s="37" t="n">
        <v>0</v>
      </c>
      <c r="H9809" s="37" t="n">
        <v>1</v>
      </c>
      <c r="I9809" s="37" t="n">
        <v>2</v>
      </c>
      <c r="J9809" s="40" t="n">
        <f aca="false">IF(C9809=0,"",D9809/C9809)</f>
        <v>0.909090909090909</v>
      </c>
    </row>
    <row r="9810" customFormat="false" ht="15" hidden="false" customHeight="false" outlineLevel="0" collapsed="false">
      <c r="A9810" s="37" t="s">
        <v>1619</v>
      </c>
      <c r="B9810" s="37" t="s">
        <v>276</v>
      </c>
      <c r="C9810" s="37" t="n">
        <v>22</v>
      </c>
      <c r="D9810" s="37" t="n">
        <v>19</v>
      </c>
      <c r="E9810" s="37" t="n">
        <v>3</v>
      </c>
      <c r="F9810" s="37" t="n">
        <v>1</v>
      </c>
      <c r="G9810" s="37" t="n">
        <v>0</v>
      </c>
      <c r="H9810" s="37" t="n">
        <v>2</v>
      </c>
      <c r="I9810" s="37" t="n">
        <v>18</v>
      </c>
      <c r="J9810" s="40" t="n">
        <f aca="false">IF(C9810=0,"",D9810/C9810)</f>
        <v>0.863636363636364</v>
      </c>
    </row>
    <row r="9811" customFormat="false" ht="15" hidden="false" customHeight="false" outlineLevel="0" collapsed="false">
      <c r="A9811" s="37" t="s">
        <v>1619</v>
      </c>
      <c r="B9811" s="37" t="s">
        <v>277</v>
      </c>
      <c r="C9811" s="37" t="n">
        <v>22</v>
      </c>
      <c r="D9811" s="37" t="n">
        <v>21</v>
      </c>
      <c r="E9811" s="37" t="n">
        <v>0</v>
      </c>
      <c r="F9811" s="37" t="n">
        <v>0</v>
      </c>
      <c r="G9811" s="37" t="n">
        <v>0</v>
      </c>
      <c r="H9811" s="37" t="n">
        <v>2</v>
      </c>
      <c r="I9811" s="37" t="n">
        <v>1</v>
      </c>
      <c r="J9811" s="40" t="n">
        <f aca="false">IF(C9811=0,"",D9811/C9811)</f>
        <v>0.954545454545455</v>
      </c>
    </row>
    <row r="9812" customFormat="false" ht="15" hidden="false" customHeight="false" outlineLevel="0" collapsed="false">
      <c r="A9812" s="37" t="s">
        <v>1619</v>
      </c>
      <c r="B9812" s="37" t="s">
        <v>278</v>
      </c>
      <c r="C9812" s="37" t="n">
        <v>22</v>
      </c>
      <c r="D9812" s="37" t="n">
        <v>21</v>
      </c>
      <c r="E9812" s="37" t="n">
        <v>1</v>
      </c>
      <c r="F9812" s="37" t="n">
        <v>1</v>
      </c>
      <c r="G9812" s="37" t="n">
        <v>2</v>
      </c>
      <c r="H9812" s="37" t="n">
        <v>2</v>
      </c>
      <c r="I9812" s="37" t="n">
        <v>17</v>
      </c>
      <c r="J9812" s="40" t="n">
        <f aca="false">IF(C9812=0,"",D9812/C9812)</f>
        <v>0.954545454545455</v>
      </c>
    </row>
    <row r="9813" customFormat="false" ht="15" hidden="false" customHeight="false" outlineLevel="0" collapsed="false">
      <c r="A9813" s="37" t="s">
        <v>1619</v>
      </c>
      <c r="B9813" s="37" t="s">
        <v>279</v>
      </c>
      <c r="C9813" s="37" t="n">
        <v>22</v>
      </c>
      <c r="D9813" s="37" t="n">
        <v>18</v>
      </c>
      <c r="E9813" s="37" t="n">
        <v>0</v>
      </c>
      <c r="F9813" s="37" t="n">
        <v>1</v>
      </c>
      <c r="G9813" s="37" t="n">
        <v>0</v>
      </c>
      <c r="H9813" s="37" t="n">
        <v>4</v>
      </c>
      <c r="I9813" s="37" t="n">
        <v>10</v>
      </c>
      <c r="J9813" s="40" t="n">
        <f aca="false">IF(C9813=0,"",D9813/C9813)</f>
        <v>0.818181818181818</v>
      </c>
    </row>
    <row r="9814" customFormat="false" ht="15" hidden="false" customHeight="false" outlineLevel="0" collapsed="false">
      <c r="A9814" s="37" t="s">
        <v>1619</v>
      </c>
      <c r="B9814" s="37" t="s">
        <v>280</v>
      </c>
      <c r="C9814" s="37" t="n">
        <v>22</v>
      </c>
      <c r="D9814" s="37" t="n">
        <v>22</v>
      </c>
      <c r="E9814" s="37" t="n">
        <v>0</v>
      </c>
      <c r="F9814" s="37" t="n">
        <v>1</v>
      </c>
      <c r="G9814" s="37" t="n">
        <v>2</v>
      </c>
      <c r="H9814" s="37" t="n">
        <v>2</v>
      </c>
      <c r="I9814" s="37" t="n">
        <v>10</v>
      </c>
      <c r="J9814" s="40" t="n">
        <f aca="false">IF(C9814=0,"",D9814/C9814)</f>
        <v>1</v>
      </c>
    </row>
    <row r="9815" customFormat="false" ht="15" hidden="false" customHeight="false" outlineLevel="0" collapsed="false">
      <c r="A9815" s="37" t="s">
        <v>1619</v>
      </c>
      <c r="B9815" s="37" t="s">
        <v>281</v>
      </c>
      <c r="C9815" s="37" t="n">
        <v>22</v>
      </c>
      <c r="D9815" s="37" t="n">
        <v>20</v>
      </c>
      <c r="E9815" s="37" t="n">
        <v>0</v>
      </c>
      <c r="F9815" s="37" t="n">
        <v>1</v>
      </c>
      <c r="G9815" s="37" t="n">
        <v>0</v>
      </c>
      <c r="H9815" s="37" t="n">
        <v>1</v>
      </c>
      <c r="I9815" s="37" t="n">
        <v>4</v>
      </c>
      <c r="J9815" s="40" t="n">
        <f aca="false">IF(C9815=0,"",D9815/C9815)</f>
        <v>0.909090909090909</v>
      </c>
    </row>
    <row r="9816" customFormat="false" ht="15" hidden="false" customHeight="false" outlineLevel="0" collapsed="false">
      <c r="A9816" s="37" t="s">
        <v>1620</v>
      </c>
      <c r="B9816" s="37" t="s">
        <v>270</v>
      </c>
      <c r="C9816" s="37" t="n">
        <v>22</v>
      </c>
      <c r="D9816" s="37" t="n">
        <v>21</v>
      </c>
      <c r="E9816" s="37" t="n">
        <v>0</v>
      </c>
      <c r="F9816" s="37" t="n">
        <v>1</v>
      </c>
      <c r="G9816" s="37" t="n">
        <v>0</v>
      </c>
      <c r="H9816" s="37" t="n">
        <v>0</v>
      </c>
      <c r="I9816" s="37" t="n">
        <v>0</v>
      </c>
      <c r="J9816" s="40" t="n">
        <f aca="false">IF(C9816=0,"",D9816/C9816)</f>
        <v>0.954545454545455</v>
      </c>
    </row>
    <row r="9817" customFormat="false" ht="15" hidden="false" customHeight="false" outlineLevel="0" collapsed="false">
      <c r="A9817" s="37" t="s">
        <v>1620</v>
      </c>
      <c r="B9817" s="37" t="s">
        <v>271</v>
      </c>
      <c r="C9817" s="37" t="n">
        <v>22</v>
      </c>
      <c r="D9817" s="37" t="n">
        <v>21</v>
      </c>
      <c r="E9817" s="37" t="n">
        <v>0</v>
      </c>
      <c r="F9817" s="37" t="n">
        <v>0</v>
      </c>
      <c r="G9817" s="37" t="n">
        <v>0</v>
      </c>
      <c r="H9817" s="37" t="n">
        <v>2</v>
      </c>
      <c r="I9817" s="37" t="n">
        <v>4</v>
      </c>
      <c r="J9817" s="40" t="n">
        <f aca="false">IF(C9817=0,"",D9817/C9817)</f>
        <v>0.954545454545455</v>
      </c>
    </row>
    <row r="9818" customFormat="false" ht="15" hidden="false" customHeight="false" outlineLevel="0" collapsed="false">
      <c r="A9818" s="37" t="s">
        <v>1620</v>
      </c>
      <c r="B9818" s="37" t="s">
        <v>272</v>
      </c>
      <c r="C9818" s="37" t="n">
        <v>22</v>
      </c>
      <c r="D9818" s="37" t="n">
        <v>17</v>
      </c>
      <c r="E9818" s="37" t="n">
        <v>1</v>
      </c>
      <c r="F9818" s="37" t="n">
        <v>0</v>
      </c>
      <c r="G9818" s="37" t="n">
        <v>1</v>
      </c>
      <c r="H9818" s="37" t="n">
        <v>2</v>
      </c>
      <c r="I9818" s="37" t="n">
        <v>0</v>
      </c>
      <c r="J9818" s="40" t="n">
        <f aca="false">IF(C9818=0,"",D9818/C9818)</f>
        <v>0.772727272727273</v>
      </c>
    </row>
    <row r="9819" customFormat="false" ht="15" hidden="false" customHeight="false" outlineLevel="0" collapsed="false">
      <c r="A9819" s="37" t="s">
        <v>1620</v>
      </c>
      <c r="B9819" s="37" t="s">
        <v>273</v>
      </c>
      <c r="C9819" s="37" t="n">
        <v>22</v>
      </c>
      <c r="D9819" s="37" t="n">
        <v>21</v>
      </c>
      <c r="E9819" s="37" t="n">
        <v>0</v>
      </c>
      <c r="F9819" s="37" t="n">
        <v>0</v>
      </c>
      <c r="G9819" s="37" t="n">
        <v>1</v>
      </c>
      <c r="H9819" s="37" t="n">
        <v>0</v>
      </c>
      <c r="I9819" s="37" t="n">
        <v>1</v>
      </c>
      <c r="J9819" s="40" t="n">
        <f aca="false">IF(C9819=0,"",D9819/C9819)</f>
        <v>0.954545454545455</v>
      </c>
    </row>
    <row r="9820" customFormat="false" ht="15" hidden="false" customHeight="false" outlineLevel="0" collapsed="false">
      <c r="A9820" s="37" t="s">
        <v>1620</v>
      </c>
      <c r="B9820" s="37" t="s">
        <v>274</v>
      </c>
      <c r="C9820" s="37" t="n">
        <v>22</v>
      </c>
      <c r="D9820" s="37" t="n">
        <v>21</v>
      </c>
      <c r="E9820" s="37" t="n">
        <v>0</v>
      </c>
      <c r="F9820" s="37" t="n">
        <v>2</v>
      </c>
      <c r="G9820" s="37" t="n">
        <v>0</v>
      </c>
      <c r="H9820" s="37" t="n">
        <v>2</v>
      </c>
      <c r="I9820" s="37" t="n">
        <v>1</v>
      </c>
      <c r="J9820" s="40" t="n">
        <f aca="false">IF(C9820=0,"",D9820/C9820)</f>
        <v>0.954545454545455</v>
      </c>
    </row>
    <row r="9821" customFormat="false" ht="15" hidden="false" customHeight="false" outlineLevel="0" collapsed="false">
      <c r="A9821" s="37" t="s">
        <v>1620</v>
      </c>
      <c r="B9821" s="37" t="s">
        <v>275</v>
      </c>
      <c r="C9821" s="37" t="n">
        <v>22</v>
      </c>
      <c r="D9821" s="37" t="n">
        <v>21</v>
      </c>
      <c r="E9821" s="37" t="n">
        <v>0</v>
      </c>
      <c r="F9821" s="37" t="n">
        <v>2</v>
      </c>
      <c r="G9821" s="37" t="n">
        <v>0</v>
      </c>
      <c r="H9821" s="37" t="n">
        <v>0</v>
      </c>
      <c r="I9821" s="37" t="n">
        <v>0</v>
      </c>
      <c r="J9821" s="40" t="n">
        <f aca="false">IF(C9821=0,"",D9821/C9821)</f>
        <v>0.954545454545455</v>
      </c>
    </row>
    <row r="9822" customFormat="false" ht="15" hidden="false" customHeight="false" outlineLevel="0" collapsed="false">
      <c r="A9822" s="37" t="s">
        <v>1620</v>
      </c>
      <c r="B9822" s="37" t="s">
        <v>276</v>
      </c>
      <c r="C9822" s="37" t="n">
        <v>22</v>
      </c>
      <c r="D9822" s="37" t="n">
        <v>19</v>
      </c>
      <c r="E9822" s="37" t="n">
        <v>1</v>
      </c>
      <c r="F9822" s="37" t="n">
        <v>1</v>
      </c>
      <c r="G9822" s="37" t="n">
        <v>1</v>
      </c>
      <c r="H9822" s="37" t="n">
        <v>2</v>
      </c>
      <c r="I9822" s="37" t="n">
        <v>0</v>
      </c>
      <c r="J9822" s="40" t="n">
        <f aca="false">IF(C9822=0,"",D9822/C9822)</f>
        <v>0.863636363636364</v>
      </c>
    </row>
    <row r="9823" customFormat="false" ht="15" hidden="false" customHeight="false" outlineLevel="0" collapsed="false">
      <c r="A9823" s="37" t="s">
        <v>1620</v>
      </c>
      <c r="B9823" s="37" t="s">
        <v>277</v>
      </c>
      <c r="C9823" s="37" t="n">
        <v>22</v>
      </c>
      <c r="D9823" s="37" t="n">
        <v>20</v>
      </c>
      <c r="E9823" s="37" t="n">
        <v>1</v>
      </c>
      <c r="F9823" s="37" t="n">
        <v>2</v>
      </c>
      <c r="G9823" s="37" t="n">
        <v>0</v>
      </c>
      <c r="H9823" s="37" t="n">
        <v>0</v>
      </c>
      <c r="I9823" s="37" t="n">
        <v>2</v>
      </c>
      <c r="J9823" s="40" t="n">
        <f aca="false">IF(C9823=0,"",D9823/C9823)</f>
        <v>0.909090909090909</v>
      </c>
    </row>
    <row r="9824" customFormat="false" ht="15" hidden="false" customHeight="false" outlineLevel="0" collapsed="false">
      <c r="A9824" s="37" t="s">
        <v>1620</v>
      </c>
      <c r="B9824" s="37" t="s">
        <v>278</v>
      </c>
      <c r="C9824" s="37" t="n">
        <v>22</v>
      </c>
      <c r="D9824" s="37" t="n">
        <v>22</v>
      </c>
      <c r="E9824" s="37" t="n">
        <v>1</v>
      </c>
      <c r="F9824" s="37" t="n">
        <v>2</v>
      </c>
      <c r="G9824" s="37" t="n">
        <v>0</v>
      </c>
      <c r="H9824" s="37" t="n">
        <v>0</v>
      </c>
      <c r="I9824" s="37" t="n">
        <v>4</v>
      </c>
      <c r="J9824" s="40" t="n">
        <f aca="false">IF(C9824=0,"",D9824/C9824)</f>
        <v>1</v>
      </c>
    </row>
    <row r="9825" customFormat="false" ht="15" hidden="false" customHeight="false" outlineLevel="0" collapsed="false">
      <c r="A9825" s="37" t="s">
        <v>1620</v>
      </c>
      <c r="B9825" s="37" t="s">
        <v>279</v>
      </c>
      <c r="C9825" s="37" t="n">
        <v>22</v>
      </c>
      <c r="D9825" s="37" t="n">
        <v>19</v>
      </c>
      <c r="E9825" s="37" t="n">
        <v>0</v>
      </c>
      <c r="F9825" s="37" t="n">
        <v>0</v>
      </c>
      <c r="G9825" s="37" t="n">
        <v>0</v>
      </c>
      <c r="H9825" s="37" t="n">
        <v>3</v>
      </c>
      <c r="I9825" s="37" t="n">
        <v>0</v>
      </c>
      <c r="J9825" s="40" t="n">
        <f aca="false">IF(C9825=0,"",D9825/C9825)</f>
        <v>0.863636363636364</v>
      </c>
    </row>
    <row r="9826" customFormat="false" ht="15" hidden="false" customHeight="false" outlineLevel="0" collapsed="false">
      <c r="A9826" s="37" t="s">
        <v>1620</v>
      </c>
      <c r="B9826" s="37" t="s">
        <v>280</v>
      </c>
      <c r="C9826" s="37" t="n">
        <v>22</v>
      </c>
      <c r="D9826" s="37" t="n">
        <v>22</v>
      </c>
      <c r="E9826" s="37" t="n">
        <v>2</v>
      </c>
      <c r="F9826" s="37" t="n">
        <v>1</v>
      </c>
      <c r="G9826" s="37" t="n">
        <v>0</v>
      </c>
      <c r="H9826" s="37" t="n">
        <v>1</v>
      </c>
      <c r="I9826" s="37" t="n">
        <v>2</v>
      </c>
      <c r="J9826" s="40" t="n">
        <f aca="false">IF(C9826=0,"",D9826/C9826)</f>
        <v>1</v>
      </c>
    </row>
    <row r="9827" customFormat="false" ht="15" hidden="false" customHeight="false" outlineLevel="0" collapsed="false">
      <c r="A9827" s="37" t="s">
        <v>1620</v>
      </c>
      <c r="B9827" s="37" t="s">
        <v>281</v>
      </c>
      <c r="C9827" s="37" t="n">
        <v>22</v>
      </c>
      <c r="D9827" s="37" t="n">
        <v>19</v>
      </c>
      <c r="E9827" s="37" t="n">
        <v>0</v>
      </c>
      <c r="F9827" s="37" t="n">
        <v>1</v>
      </c>
      <c r="G9827" s="37" t="n">
        <v>1</v>
      </c>
      <c r="H9827" s="37" t="n">
        <v>1</v>
      </c>
      <c r="I9827" s="37" t="n">
        <v>0</v>
      </c>
      <c r="J9827" s="40" t="n">
        <f aca="false">IF(C9827=0,"",D9827/C9827)</f>
        <v>0.863636363636364</v>
      </c>
    </row>
    <row r="9828" customFormat="false" ht="15" hidden="false" customHeight="false" outlineLevel="0" collapsed="false">
      <c r="A9828" s="37" t="s">
        <v>1621</v>
      </c>
      <c r="B9828" s="37" t="s">
        <v>270</v>
      </c>
      <c r="C9828" s="37" t="n">
        <v>22</v>
      </c>
      <c r="D9828" s="37" t="n">
        <v>21</v>
      </c>
      <c r="E9828" s="37" t="n">
        <v>0</v>
      </c>
      <c r="F9828" s="37" t="n">
        <v>0</v>
      </c>
      <c r="G9828" s="37" t="n">
        <v>0</v>
      </c>
      <c r="H9828" s="37" t="n">
        <v>1</v>
      </c>
      <c r="I9828" s="37" t="n">
        <v>1</v>
      </c>
      <c r="J9828" s="40" t="n">
        <f aca="false">IF(C9828=0,"",D9828/C9828)</f>
        <v>0.954545454545455</v>
      </c>
    </row>
    <row r="9829" customFormat="false" ht="15" hidden="false" customHeight="false" outlineLevel="0" collapsed="false">
      <c r="A9829" s="37" t="s">
        <v>1621</v>
      </c>
      <c r="B9829" s="37" t="s">
        <v>271</v>
      </c>
      <c r="C9829" s="37" t="n">
        <v>22</v>
      </c>
      <c r="D9829" s="37" t="n">
        <v>19</v>
      </c>
      <c r="E9829" s="37" t="n">
        <v>1</v>
      </c>
      <c r="F9829" s="37" t="n">
        <v>0</v>
      </c>
      <c r="G9829" s="37" t="n">
        <v>0</v>
      </c>
      <c r="H9829" s="37" t="n">
        <v>0</v>
      </c>
      <c r="I9829" s="37" t="n">
        <v>1</v>
      </c>
      <c r="J9829" s="40" t="n">
        <f aca="false">IF(C9829=0,"",D9829/C9829)</f>
        <v>0.863636363636364</v>
      </c>
    </row>
    <row r="9830" customFormat="false" ht="15" hidden="false" customHeight="false" outlineLevel="0" collapsed="false">
      <c r="A9830" s="37" t="s">
        <v>1621</v>
      </c>
      <c r="B9830" s="37" t="s">
        <v>272</v>
      </c>
      <c r="C9830" s="37" t="n">
        <v>22</v>
      </c>
      <c r="D9830" s="37" t="n">
        <v>22</v>
      </c>
      <c r="E9830" s="37" t="n">
        <v>3</v>
      </c>
      <c r="F9830" s="37" t="n">
        <v>2</v>
      </c>
      <c r="G9830" s="37" t="n">
        <v>1</v>
      </c>
      <c r="H9830" s="37" t="n">
        <v>1</v>
      </c>
      <c r="I9830" s="37" t="n">
        <v>1</v>
      </c>
      <c r="J9830" s="40" t="n">
        <f aca="false">IF(C9830=0,"",D9830/C9830)</f>
        <v>1</v>
      </c>
    </row>
    <row r="9831" customFormat="false" ht="15" hidden="false" customHeight="false" outlineLevel="0" collapsed="false">
      <c r="A9831" s="37" t="s">
        <v>1621</v>
      </c>
      <c r="B9831" s="37" t="s">
        <v>273</v>
      </c>
      <c r="C9831" s="37" t="n">
        <v>22</v>
      </c>
      <c r="D9831" s="37" t="n">
        <v>22</v>
      </c>
      <c r="E9831" s="37" t="n">
        <v>1</v>
      </c>
      <c r="F9831" s="37" t="n">
        <v>2</v>
      </c>
      <c r="G9831" s="37" t="n">
        <v>1</v>
      </c>
      <c r="H9831" s="37" t="n">
        <v>0</v>
      </c>
      <c r="I9831" s="37" t="n">
        <v>1</v>
      </c>
      <c r="J9831" s="40" t="n">
        <f aca="false">IF(C9831=0,"",D9831/C9831)</f>
        <v>1</v>
      </c>
    </row>
    <row r="9832" customFormat="false" ht="15" hidden="false" customHeight="false" outlineLevel="0" collapsed="false">
      <c r="A9832" s="37" t="s">
        <v>1621</v>
      </c>
      <c r="B9832" s="37" t="s">
        <v>274</v>
      </c>
      <c r="C9832" s="37" t="n">
        <v>22</v>
      </c>
      <c r="D9832" s="37" t="n">
        <v>22</v>
      </c>
      <c r="E9832" s="37" t="n">
        <v>0</v>
      </c>
      <c r="F9832" s="37" t="n">
        <v>0</v>
      </c>
      <c r="G9832" s="37" t="n">
        <v>0</v>
      </c>
      <c r="H9832" s="37" t="n">
        <v>3</v>
      </c>
      <c r="I9832" s="37" t="n">
        <v>1</v>
      </c>
      <c r="J9832" s="40" t="n">
        <f aca="false">IF(C9832=0,"",D9832/C9832)</f>
        <v>1</v>
      </c>
    </row>
    <row r="9833" customFormat="false" ht="15" hidden="false" customHeight="false" outlineLevel="0" collapsed="false">
      <c r="A9833" s="37" t="s">
        <v>1621</v>
      </c>
      <c r="B9833" s="37" t="s">
        <v>275</v>
      </c>
      <c r="C9833" s="37" t="n">
        <v>22</v>
      </c>
      <c r="D9833" s="37" t="n">
        <v>20</v>
      </c>
      <c r="E9833" s="37" t="n">
        <v>0</v>
      </c>
      <c r="F9833" s="37" t="n">
        <v>2</v>
      </c>
      <c r="G9833" s="37" t="n">
        <v>2</v>
      </c>
      <c r="H9833" s="37" t="n">
        <v>2</v>
      </c>
      <c r="I9833" s="37" t="n">
        <v>0</v>
      </c>
      <c r="J9833" s="40" t="n">
        <f aca="false">IF(C9833=0,"",D9833/C9833)</f>
        <v>0.909090909090909</v>
      </c>
    </row>
    <row r="9834" customFormat="false" ht="15" hidden="false" customHeight="false" outlineLevel="0" collapsed="false">
      <c r="A9834" s="37" t="s">
        <v>1621</v>
      </c>
      <c r="B9834" s="37" t="s">
        <v>276</v>
      </c>
      <c r="C9834" s="37" t="n">
        <v>22</v>
      </c>
      <c r="D9834" s="37" t="n">
        <v>21</v>
      </c>
      <c r="E9834" s="37" t="n">
        <v>2</v>
      </c>
      <c r="F9834" s="37" t="n">
        <v>2</v>
      </c>
      <c r="G9834" s="37" t="n">
        <v>0</v>
      </c>
      <c r="H9834" s="37" t="n">
        <v>1</v>
      </c>
      <c r="I9834" s="37" t="n">
        <v>8</v>
      </c>
      <c r="J9834" s="40" t="n">
        <f aca="false">IF(C9834=0,"",D9834/C9834)</f>
        <v>0.954545454545455</v>
      </c>
    </row>
    <row r="9835" customFormat="false" ht="15" hidden="false" customHeight="false" outlineLevel="0" collapsed="false">
      <c r="A9835" s="37" t="s">
        <v>1621</v>
      </c>
      <c r="B9835" s="37" t="s">
        <v>277</v>
      </c>
      <c r="C9835" s="37" t="n">
        <v>22</v>
      </c>
      <c r="D9835" s="37" t="n">
        <v>19</v>
      </c>
      <c r="E9835" s="37" t="n">
        <v>0</v>
      </c>
      <c r="F9835" s="37" t="n">
        <v>1</v>
      </c>
      <c r="G9835" s="37" t="n">
        <v>1</v>
      </c>
      <c r="H9835" s="37" t="n">
        <v>1</v>
      </c>
      <c r="I9835" s="37" t="n">
        <v>0</v>
      </c>
      <c r="J9835" s="40" t="n">
        <f aca="false">IF(C9835=0,"",D9835/C9835)</f>
        <v>0.863636363636364</v>
      </c>
    </row>
    <row r="9836" customFormat="false" ht="15" hidden="false" customHeight="false" outlineLevel="0" collapsed="false">
      <c r="A9836" s="37" t="s">
        <v>1621</v>
      </c>
      <c r="B9836" s="37" t="s">
        <v>278</v>
      </c>
      <c r="C9836" s="37" t="n">
        <v>22</v>
      </c>
      <c r="D9836" s="37" t="n">
        <v>20</v>
      </c>
      <c r="E9836" s="37" t="n">
        <v>0</v>
      </c>
      <c r="F9836" s="37" t="n">
        <v>2</v>
      </c>
      <c r="G9836" s="37" t="n">
        <v>0</v>
      </c>
      <c r="H9836" s="37" t="n">
        <v>0</v>
      </c>
      <c r="I9836" s="37" t="n">
        <v>0</v>
      </c>
      <c r="J9836" s="40" t="n">
        <f aca="false">IF(C9836=0,"",D9836/C9836)</f>
        <v>0.909090909090909</v>
      </c>
    </row>
    <row r="9837" customFormat="false" ht="15" hidden="false" customHeight="false" outlineLevel="0" collapsed="false">
      <c r="A9837" s="37" t="s">
        <v>1621</v>
      </c>
      <c r="B9837" s="37" t="s">
        <v>279</v>
      </c>
      <c r="C9837" s="37" t="n">
        <v>22</v>
      </c>
      <c r="D9837" s="37" t="n">
        <v>22</v>
      </c>
      <c r="E9837" s="37" t="n">
        <v>0</v>
      </c>
      <c r="F9837" s="37" t="n">
        <v>1</v>
      </c>
      <c r="G9837" s="37" t="n">
        <v>0</v>
      </c>
      <c r="H9837" s="37" t="n">
        <v>1</v>
      </c>
      <c r="I9837" s="37" t="n">
        <v>0</v>
      </c>
      <c r="J9837" s="40" t="n">
        <f aca="false">IF(C9837=0,"",D9837/C9837)</f>
        <v>1</v>
      </c>
    </row>
    <row r="9838" customFormat="false" ht="15" hidden="false" customHeight="false" outlineLevel="0" collapsed="false">
      <c r="A9838" s="37" t="s">
        <v>1621</v>
      </c>
      <c r="B9838" s="37" t="s">
        <v>280</v>
      </c>
      <c r="C9838" s="37" t="n">
        <v>22</v>
      </c>
      <c r="D9838" s="37" t="n">
        <v>19</v>
      </c>
      <c r="E9838" s="37" t="n">
        <v>0</v>
      </c>
      <c r="F9838" s="37" t="n">
        <v>1</v>
      </c>
      <c r="G9838" s="37" t="n">
        <v>0</v>
      </c>
      <c r="H9838" s="37" t="n">
        <v>3</v>
      </c>
      <c r="I9838" s="37" t="n">
        <v>1</v>
      </c>
      <c r="J9838" s="40" t="n">
        <f aca="false">IF(C9838=0,"",D9838/C9838)</f>
        <v>0.863636363636364</v>
      </c>
    </row>
    <row r="9839" customFormat="false" ht="15" hidden="false" customHeight="false" outlineLevel="0" collapsed="false">
      <c r="A9839" s="37" t="s">
        <v>1621</v>
      </c>
      <c r="B9839" s="37" t="s">
        <v>281</v>
      </c>
      <c r="C9839" s="37" t="n">
        <v>22</v>
      </c>
      <c r="D9839" s="37" t="n">
        <v>18</v>
      </c>
      <c r="E9839" s="37" t="n">
        <v>1</v>
      </c>
      <c r="F9839" s="37" t="n">
        <v>0</v>
      </c>
      <c r="G9839" s="37" t="n">
        <v>0</v>
      </c>
      <c r="H9839" s="37" t="n">
        <v>0</v>
      </c>
      <c r="I9839" s="37" t="n">
        <v>1</v>
      </c>
      <c r="J9839" s="40" t="n">
        <f aca="false">IF(C9839=0,"",D9839/C9839)</f>
        <v>0.818181818181818</v>
      </c>
    </row>
    <row r="9840" customFormat="false" ht="15" hidden="false" customHeight="false" outlineLevel="0" collapsed="false">
      <c r="A9840" s="37" t="s">
        <v>1622</v>
      </c>
      <c r="B9840" s="37" t="s">
        <v>281</v>
      </c>
      <c r="C9840" s="37" t="n">
        <v>22</v>
      </c>
      <c r="D9840" s="37" t="n">
        <v>19</v>
      </c>
      <c r="E9840" s="37" t="n">
        <v>0</v>
      </c>
      <c r="F9840" s="37" t="n">
        <v>0</v>
      </c>
      <c r="G9840" s="37" t="n">
        <v>0</v>
      </c>
      <c r="H9840" s="37" t="n">
        <v>3</v>
      </c>
      <c r="I9840" s="37" t="n">
        <v>1</v>
      </c>
      <c r="J9840" s="40" t="n">
        <f aca="false">IF(C9840=0,"",D9840/C9840)</f>
        <v>0.863636363636364</v>
      </c>
    </row>
    <row r="9841" customFormat="false" ht="15" hidden="false" customHeight="false" outlineLevel="0" collapsed="false">
      <c r="A9841" s="37" t="s">
        <v>1623</v>
      </c>
      <c r="B9841" s="37" t="s">
        <v>270</v>
      </c>
      <c r="C9841" s="37" t="n">
        <v>22</v>
      </c>
      <c r="D9841" s="37" t="n">
        <v>22</v>
      </c>
      <c r="E9841" s="37" t="n">
        <v>1</v>
      </c>
      <c r="F9841" s="37" t="n">
        <v>1</v>
      </c>
      <c r="G9841" s="37" t="n">
        <v>0</v>
      </c>
      <c r="H9841" s="37" t="n">
        <v>3</v>
      </c>
      <c r="I9841" s="37" t="n">
        <v>2</v>
      </c>
      <c r="J9841" s="40" t="n">
        <f aca="false">IF(C9841=0,"",D9841/C9841)</f>
        <v>1</v>
      </c>
    </row>
    <row r="9842" customFormat="false" ht="15" hidden="false" customHeight="false" outlineLevel="0" collapsed="false">
      <c r="A9842" s="37" t="s">
        <v>1623</v>
      </c>
      <c r="B9842" s="37" t="s">
        <v>271</v>
      </c>
      <c r="C9842" s="37" t="n">
        <v>22</v>
      </c>
      <c r="D9842" s="37" t="n">
        <v>19</v>
      </c>
      <c r="E9842" s="37" t="n">
        <v>1</v>
      </c>
      <c r="F9842" s="37" t="n">
        <v>1</v>
      </c>
      <c r="G9842" s="37" t="n">
        <v>0</v>
      </c>
      <c r="H9842" s="37" t="n">
        <v>0</v>
      </c>
      <c r="I9842" s="37" t="n">
        <v>1</v>
      </c>
      <c r="J9842" s="40" t="n">
        <f aca="false">IF(C9842=0,"",D9842/C9842)</f>
        <v>0.863636363636364</v>
      </c>
    </row>
    <row r="9843" customFormat="false" ht="15" hidden="false" customHeight="false" outlineLevel="0" collapsed="false">
      <c r="A9843" s="37" t="s">
        <v>1623</v>
      </c>
      <c r="B9843" s="37" t="s">
        <v>272</v>
      </c>
      <c r="C9843" s="37" t="n">
        <v>22</v>
      </c>
      <c r="D9843" s="37" t="n">
        <v>19</v>
      </c>
      <c r="E9843" s="37" t="n">
        <v>0</v>
      </c>
      <c r="F9843" s="37" t="n">
        <v>0</v>
      </c>
      <c r="G9843" s="37" t="n">
        <v>0</v>
      </c>
      <c r="H9843" s="37" t="n">
        <v>1</v>
      </c>
      <c r="I9843" s="37" t="n">
        <v>1</v>
      </c>
      <c r="J9843" s="40" t="n">
        <f aca="false">IF(C9843=0,"",D9843/C9843)</f>
        <v>0.863636363636364</v>
      </c>
    </row>
    <row r="9844" customFormat="false" ht="15" hidden="false" customHeight="false" outlineLevel="0" collapsed="false">
      <c r="A9844" s="37" t="s">
        <v>1623</v>
      </c>
      <c r="B9844" s="37" t="s">
        <v>273</v>
      </c>
      <c r="C9844" s="37" t="n">
        <v>22</v>
      </c>
      <c r="D9844" s="37" t="n">
        <v>20</v>
      </c>
      <c r="E9844" s="37" t="n">
        <v>0</v>
      </c>
      <c r="F9844" s="37" t="n">
        <v>1</v>
      </c>
      <c r="G9844" s="37" t="n">
        <v>0</v>
      </c>
      <c r="H9844" s="37" t="n">
        <v>3</v>
      </c>
      <c r="I9844" s="37" t="n">
        <v>0</v>
      </c>
      <c r="J9844" s="40" t="n">
        <f aca="false">IF(C9844=0,"",D9844/C9844)</f>
        <v>0.909090909090909</v>
      </c>
    </row>
    <row r="9845" customFormat="false" ht="15" hidden="false" customHeight="false" outlineLevel="0" collapsed="false">
      <c r="A9845" s="37" t="s">
        <v>1623</v>
      </c>
      <c r="B9845" s="37" t="s">
        <v>274</v>
      </c>
      <c r="C9845" s="37" t="n">
        <v>22</v>
      </c>
      <c r="D9845" s="37" t="n">
        <v>22</v>
      </c>
      <c r="E9845" s="37" t="n">
        <v>0</v>
      </c>
      <c r="F9845" s="37" t="n">
        <v>0</v>
      </c>
      <c r="G9845" s="37" t="n">
        <v>0</v>
      </c>
      <c r="H9845" s="37" t="n">
        <v>3</v>
      </c>
      <c r="I9845" s="37" t="n">
        <v>0</v>
      </c>
      <c r="J9845" s="40" t="n">
        <f aca="false">IF(C9845=0,"",D9845/C9845)</f>
        <v>1</v>
      </c>
    </row>
    <row r="9846" customFormat="false" ht="15" hidden="false" customHeight="false" outlineLevel="0" collapsed="false">
      <c r="A9846" s="37" t="s">
        <v>1623</v>
      </c>
      <c r="B9846" s="37" t="s">
        <v>275</v>
      </c>
      <c r="C9846" s="37" t="n">
        <v>22</v>
      </c>
      <c r="D9846" s="37" t="n">
        <v>21</v>
      </c>
      <c r="E9846" s="37" t="n">
        <v>0</v>
      </c>
      <c r="F9846" s="37" t="n">
        <v>0</v>
      </c>
      <c r="G9846" s="37" t="n">
        <v>1</v>
      </c>
      <c r="H9846" s="37" t="n">
        <v>0</v>
      </c>
      <c r="I9846" s="37" t="n">
        <v>1</v>
      </c>
      <c r="J9846" s="40" t="n">
        <f aca="false">IF(C9846=0,"",D9846/C9846)</f>
        <v>0.954545454545455</v>
      </c>
    </row>
    <row r="9847" customFormat="false" ht="15" hidden="false" customHeight="false" outlineLevel="0" collapsed="false">
      <c r="A9847" s="37" t="s">
        <v>1623</v>
      </c>
      <c r="B9847" s="37" t="s">
        <v>276</v>
      </c>
      <c r="C9847" s="37" t="n">
        <v>22</v>
      </c>
      <c r="D9847" s="37" t="n">
        <v>21</v>
      </c>
      <c r="E9847" s="37" t="n">
        <v>1</v>
      </c>
      <c r="F9847" s="37" t="n">
        <v>0</v>
      </c>
      <c r="G9847" s="37" t="n">
        <v>1</v>
      </c>
      <c r="H9847" s="37" t="n">
        <v>2</v>
      </c>
      <c r="I9847" s="37" t="n">
        <v>4</v>
      </c>
      <c r="J9847" s="40" t="n">
        <f aca="false">IF(C9847=0,"",D9847/C9847)</f>
        <v>0.954545454545455</v>
      </c>
    </row>
    <row r="9848" customFormat="false" ht="15" hidden="false" customHeight="false" outlineLevel="0" collapsed="false">
      <c r="A9848" s="37" t="s">
        <v>1623</v>
      </c>
      <c r="B9848" s="37" t="s">
        <v>277</v>
      </c>
      <c r="C9848" s="37" t="n">
        <v>22</v>
      </c>
      <c r="D9848" s="37" t="n">
        <v>21</v>
      </c>
      <c r="E9848" s="37" t="n">
        <v>0</v>
      </c>
      <c r="F9848" s="37" t="n">
        <v>2</v>
      </c>
      <c r="G9848" s="37" t="n">
        <v>0</v>
      </c>
      <c r="H9848" s="37" t="n">
        <v>1</v>
      </c>
      <c r="I9848" s="37" t="n">
        <v>0</v>
      </c>
      <c r="J9848" s="40" t="n">
        <f aca="false">IF(C9848=0,"",D9848/C9848)</f>
        <v>0.954545454545455</v>
      </c>
    </row>
    <row r="9849" customFormat="false" ht="15" hidden="false" customHeight="false" outlineLevel="0" collapsed="false">
      <c r="A9849" s="37" t="s">
        <v>1623</v>
      </c>
      <c r="B9849" s="37" t="s">
        <v>278</v>
      </c>
      <c r="C9849" s="37" t="n">
        <v>22</v>
      </c>
      <c r="D9849" s="37" t="n">
        <v>19</v>
      </c>
      <c r="E9849" s="37" t="n">
        <v>2</v>
      </c>
      <c r="F9849" s="37" t="n">
        <v>1</v>
      </c>
      <c r="G9849" s="37" t="n">
        <v>1</v>
      </c>
      <c r="H9849" s="37" t="n">
        <v>1</v>
      </c>
      <c r="I9849" s="37" t="n">
        <v>0</v>
      </c>
      <c r="J9849" s="40" t="n">
        <f aca="false">IF(C9849=0,"",D9849/C9849)</f>
        <v>0.863636363636364</v>
      </c>
    </row>
    <row r="9850" customFormat="false" ht="15" hidden="false" customHeight="false" outlineLevel="0" collapsed="false">
      <c r="A9850" s="37" t="s">
        <v>1623</v>
      </c>
      <c r="B9850" s="37" t="s">
        <v>279</v>
      </c>
      <c r="C9850" s="37" t="n">
        <v>22</v>
      </c>
      <c r="D9850" s="37" t="n">
        <v>20</v>
      </c>
      <c r="E9850" s="37" t="n">
        <v>0</v>
      </c>
      <c r="F9850" s="37" t="n">
        <v>1</v>
      </c>
      <c r="G9850" s="37" t="n">
        <v>1</v>
      </c>
      <c r="H9850" s="37" t="n">
        <v>1</v>
      </c>
      <c r="I9850" s="37" t="n">
        <v>0</v>
      </c>
      <c r="J9850" s="40" t="n">
        <f aca="false">IF(C9850=0,"",D9850/C9850)</f>
        <v>0.909090909090909</v>
      </c>
    </row>
    <row r="9851" customFormat="false" ht="15" hidden="false" customHeight="false" outlineLevel="0" collapsed="false">
      <c r="A9851" s="37" t="s">
        <v>1623</v>
      </c>
      <c r="B9851" s="37" t="s">
        <v>280</v>
      </c>
      <c r="C9851" s="37" t="n">
        <v>22</v>
      </c>
      <c r="D9851" s="37" t="n">
        <v>21</v>
      </c>
      <c r="E9851" s="37" t="n">
        <v>1</v>
      </c>
      <c r="F9851" s="37" t="n">
        <v>1</v>
      </c>
      <c r="G9851" s="37" t="n">
        <v>0</v>
      </c>
      <c r="H9851" s="37" t="n">
        <v>5</v>
      </c>
      <c r="I9851" s="37" t="n">
        <v>1</v>
      </c>
      <c r="J9851" s="40" t="n">
        <f aca="false">IF(C9851=0,"",D9851/C9851)</f>
        <v>0.954545454545455</v>
      </c>
    </row>
    <row r="9852" customFormat="false" ht="15" hidden="false" customHeight="false" outlineLevel="0" collapsed="false">
      <c r="A9852" s="37" t="s">
        <v>1623</v>
      </c>
      <c r="B9852" s="37" t="s">
        <v>281</v>
      </c>
      <c r="C9852" s="37" t="n">
        <v>22</v>
      </c>
      <c r="D9852" s="37" t="n">
        <v>21</v>
      </c>
      <c r="E9852" s="37" t="n">
        <v>0</v>
      </c>
      <c r="F9852" s="37" t="n">
        <v>0</v>
      </c>
      <c r="G9852" s="37" t="n">
        <v>1</v>
      </c>
      <c r="H9852" s="37" t="n">
        <v>0</v>
      </c>
      <c r="I9852" s="37" t="n">
        <v>1</v>
      </c>
      <c r="J9852" s="40" t="n">
        <f aca="false">IF(C9852=0,"",D9852/C9852)</f>
        <v>0.954545454545455</v>
      </c>
    </row>
    <row r="9853" customFormat="false" ht="15" hidden="false" customHeight="false" outlineLevel="0" collapsed="false">
      <c r="A9853" s="37" t="s">
        <v>930</v>
      </c>
      <c r="B9853" s="37" t="s">
        <v>270</v>
      </c>
      <c r="C9853" s="37" t="n">
        <v>22</v>
      </c>
      <c r="D9853" s="37" t="n">
        <v>19</v>
      </c>
      <c r="E9853" s="37" t="n">
        <v>1</v>
      </c>
      <c r="F9853" s="37" t="n">
        <v>1</v>
      </c>
      <c r="G9853" s="37" t="n">
        <v>0</v>
      </c>
      <c r="H9853" s="37" t="n">
        <v>1</v>
      </c>
      <c r="I9853" s="37" t="n">
        <v>8</v>
      </c>
      <c r="J9853" s="40" t="n">
        <f aca="false">IF(C9853=0,"",D9853/C9853)</f>
        <v>0.863636363636364</v>
      </c>
    </row>
    <row r="9854" customFormat="false" ht="15" hidden="false" customHeight="false" outlineLevel="0" collapsed="false">
      <c r="A9854" s="37" t="s">
        <v>930</v>
      </c>
      <c r="B9854" s="37" t="s">
        <v>271</v>
      </c>
      <c r="C9854" s="37" t="n">
        <v>22</v>
      </c>
      <c r="D9854" s="37" t="n">
        <v>20</v>
      </c>
      <c r="E9854" s="37" t="n">
        <v>0</v>
      </c>
      <c r="F9854" s="37" t="n">
        <v>2</v>
      </c>
      <c r="G9854" s="37" t="n">
        <v>1</v>
      </c>
      <c r="H9854" s="37" t="n">
        <v>0</v>
      </c>
      <c r="I9854" s="37" t="n">
        <v>2</v>
      </c>
      <c r="J9854" s="40" t="n">
        <f aca="false">IF(C9854=0,"",D9854/C9854)</f>
        <v>0.909090909090909</v>
      </c>
    </row>
    <row r="9855" customFormat="false" ht="15" hidden="false" customHeight="false" outlineLevel="0" collapsed="false">
      <c r="A9855" s="37" t="s">
        <v>930</v>
      </c>
      <c r="B9855" s="37" t="s">
        <v>272</v>
      </c>
      <c r="C9855" s="37" t="n">
        <v>22</v>
      </c>
      <c r="D9855" s="37" t="n">
        <v>19</v>
      </c>
      <c r="E9855" s="37" t="n">
        <v>0</v>
      </c>
      <c r="F9855" s="37" t="n">
        <v>0</v>
      </c>
      <c r="G9855" s="37" t="n">
        <v>0</v>
      </c>
      <c r="H9855" s="37" t="n">
        <v>1</v>
      </c>
      <c r="I9855" s="37" t="n">
        <v>0</v>
      </c>
      <c r="J9855" s="40" t="n">
        <f aca="false">IF(C9855=0,"",D9855/C9855)</f>
        <v>0.863636363636364</v>
      </c>
    </row>
    <row r="9856" customFormat="false" ht="15" hidden="false" customHeight="false" outlineLevel="0" collapsed="false">
      <c r="A9856" s="37" t="s">
        <v>930</v>
      </c>
      <c r="B9856" s="37" t="s">
        <v>273</v>
      </c>
      <c r="C9856" s="37" t="n">
        <v>22</v>
      </c>
      <c r="D9856" s="37" t="n">
        <v>22</v>
      </c>
      <c r="E9856" s="37" t="n">
        <v>1</v>
      </c>
      <c r="F9856" s="37" t="n">
        <v>0</v>
      </c>
      <c r="G9856" s="37" t="n">
        <v>0</v>
      </c>
      <c r="H9856" s="37" t="n">
        <v>3</v>
      </c>
      <c r="I9856" s="37" t="n">
        <v>1</v>
      </c>
      <c r="J9856" s="40" t="n">
        <f aca="false">IF(C9856=0,"",D9856/C9856)</f>
        <v>1</v>
      </c>
    </row>
    <row r="9857" customFormat="false" ht="15" hidden="false" customHeight="false" outlineLevel="0" collapsed="false">
      <c r="A9857" s="37" t="s">
        <v>930</v>
      </c>
      <c r="B9857" s="37" t="s">
        <v>274</v>
      </c>
      <c r="C9857" s="37" t="n">
        <v>22</v>
      </c>
      <c r="D9857" s="37" t="n">
        <v>17</v>
      </c>
      <c r="E9857" s="37" t="n">
        <v>1</v>
      </c>
      <c r="F9857" s="37" t="n">
        <v>1</v>
      </c>
      <c r="G9857" s="37" t="n">
        <v>1</v>
      </c>
      <c r="H9857" s="37" t="n">
        <v>1</v>
      </c>
      <c r="I9857" s="37" t="n">
        <v>1</v>
      </c>
      <c r="J9857" s="40" t="n">
        <f aca="false">IF(C9857=0,"",D9857/C9857)</f>
        <v>0.772727272727273</v>
      </c>
    </row>
    <row r="9858" customFormat="false" ht="15" hidden="false" customHeight="false" outlineLevel="0" collapsed="false">
      <c r="A9858" s="37" t="s">
        <v>930</v>
      </c>
      <c r="B9858" s="37" t="s">
        <v>275</v>
      </c>
      <c r="C9858" s="37" t="n">
        <v>22</v>
      </c>
      <c r="D9858" s="37" t="n">
        <v>21</v>
      </c>
      <c r="E9858" s="37" t="n">
        <v>0</v>
      </c>
      <c r="F9858" s="37" t="n">
        <v>0</v>
      </c>
      <c r="G9858" s="37" t="n">
        <v>0</v>
      </c>
      <c r="H9858" s="37" t="n">
        <v>4</v>
      </c>
      <c r="I9858" s="37" t="n">
        <v>0</v>
      </c>
      <c r="J9858" s="40" t="n">
        <f aca="false">IF(C9858=0,"",D9858/C9858)</f>
        <v>0.954545454545455</v>
      </c>
    </row>
    <row r="9859" customFormat="false" ht="15" hidden="false" customHeight="false" outlineLevel="0" collapsed="false">
      <c r="A9859" s="37" t="s">
        <v>930</v>
      </c>
      <c r="B9859" s="37" t="s">
        <v>276</v>
      </c>
      <c r="C9859" s="37" t="n">
        <v>22</v>
      </c>
      <c r="D9859" s="37" t="n">
        <v>21</v>
      </c>
      <c r="E9859" s="37" t="n">
        <v>1</v>
      </c>
      <c r="F9859" s="37" t="n">
        <v>1</v>
      </c>
      <c r="G9859" s="37" t="n">
        <v>0</v>
      </c>
      <c r="H9859" s="37" t="n">
        <v>1</v>
      </c>
      <c r="I9859" s="37" t="n">
        <v>0</v>
      </c>
      <c r="J9859" s="40" t="n">
        <f aca="false">IF(C9859=0,"",D9859/C9859)</f>
        <v>0.954545454545455</v>
      </c>
    </row>
    <row r="9860" customFormat="false" ht="15" hidden="false" customHeight="false" outlineLevel="0" collapsed="false">
      <c r="A9860" s="37" t="s">
        <v>930</v>
      </c>
      <c r="B9860" s="37" t="s">
        <v>277</v>
      </c>
      <c r="C9860" s="37" t="n">
        <v>22</v>
      </c>
      <c r="D9860" s="37" t="n">
        <v>21</v>
      </c>
      <c r="E9860" s="37" t="n">
        <v>0</v>
      </c>
      <c r="F9860" s="37" t="n">
        <v>1</v>
      </c>
      <c r="G9860" s="37" t="n">
        <v>0</v>
      </c>
      <c r="H9860" s="37" t="n">
        <v>1</v>
      </c>
      <c r="I9860" s="37" t="n">
        <v>7</v>
      </c>
      <c r="J9860" s="40" t="n">
        <f aca="false">IF(C9860=0,"",D9860/C9860)</f>
        <v>0.954545454545455</v>
      </c>
    </row>
    <row r="9861" customFormat="false" ht="15" hidden="false" customHeight="false" outlineLevel="0" collapsed="false">
      <c r="A9861" s="37" t="s">
        <v>930</v>
      </c>
      <c r="B9861" s="37" t="s">
        <v>278</v>
      </c>
      <c r="C9861" s="37" t="n">
        <v>22</v>
      </c>
      <c r="D9861" s="37" t="n">
        <v>20</v>
      </c>
      <c r="E9861" s="37" t="n">
        <v>1</v>
      </c>
      <c r="F9861" s="37" t="n">
        <v>0</v>
      </c>
      <c r="G9861" s="37" t="n">
        <v>0</v>
      </c>
      <c r="H9861" s="37" t="n">
        <v>1</v>
      </c>
      <c r="I9861" s="37" t="n">
        <v>3</v>
      </c>
      <c r="J9861" s="40" t="n">
        <f aca="false">IF(C9861=0,"",D9861/C9861)</f>
        <v>0.909090909090909</v>
      </c>
    </row>
    <row r="9862" customFormat="false" ht="15" hidden="false" customHeight="false" outlineLevel="0" collapsed="false">
      <c r="A9862" s="37" t="s">
        <v>930</v>
      </c>
      <c r="B9862" s="37" t="s">
        <v>279</v>
      </c>
      <c r="C9862" s="37" t="n">
        <v>22</v>
      </c>
      <c r="D9862" s="37" t="n">
        <v>19</v>
      </c>
      <c r="E9862" s="37" t="n">
        <v>2</v>
      </c>
      <c r="F9862" s="37" t="n">
        <v>0</v>
      </c>
      <c r="G9862" s="37" t="n">
        <v>0</v>
      </c>
      <c r="H9862" s="37" t="n">
        <v>1</v>
      </c>
      <c r="I9862" s="37" t="n">
        <v>0</v>
      </c>
      <c r="J9862" s="40" t="n">
        <f aca="false">IF(C9862=0,"",D9862/C9862)</f>
        <v>0.863636363636364</v>
      </c>
    </row>
    <row r="9863" customFormat="false" ht="15" hidden="false" customHeight="false" outlineLevel="0" collapsed="false">
      <c r="A9863" s="37" t="s">
        <v>930</v>
      </c>
      <c r="B9863" s="37" t="s">
        <v>280</v>
      </c>
      <c r="C9863" s="37" t="n">
        <v>22</v>
      </c>
      <c r="D9863" s="37" t="n">
        <v>22</v>
      </c>
      <c r="E9863" s="37" t="n">
        <v>0</v>
      </c>
      <c r="F9863" s="37" t="n">
        <v>0</v>
      </c>
      <c r="G9863" s="37" t="n">
        <v>0</v>
      </c>
      <c r="H9863" s="37" t="n">
        <v>1</v>
      </c>
      <c r="I9863" s="37" t="n">
        <v>2</v>
      </c>
      <c r="J9863" s="40" t="n">
        <f aca="false">IF(C9863=0,"",D9863/C9863)</f>
        <v>1</v>
      </c>
    </row>
    <row r="9864" customFormat="false" ht="15" hidden="false" customHeight="false" outlineLevel="0" collapsed="false">
      <c r="A9864" s="37" t="s">
        <v>930</v>
      </c>
      <c r="B9864" s="37" t="s">
        <v>281</v>
      </c>
      <c r="C9864" s="37" t="n">
        <v>22</v>
      </c>
      <c r="D9864" s="37" t="n">
        <v>21</v>
      </c>
      <c r="E9864" s="37" t="n">
        <v>0</v>
      </c>
      <c r="F9864" s="37" t="n">
        <v>0</v>
      </c>
      <c r="G9864" s="37" t="n">
        <v>0</v>
      </c>
      <c r="H9864" s="37" t="n">
        <v>1</v>
      </c>
      <c r="I9864" s="37" t="n">
        <v>0</v>
      </c>
      <c r="J9864" s="40" t="n">
        <f aca="false">IF(C9864=0,"",D9864/C9864)</f>
        <v>0.954545454545455</v>
      </c>
    </row>
    <row r="9865" customFormat="false" ht="15" hidden="false" customHeight="false" outlineLevel="0" collapsed="false">
      <c r="A9865" s="37" t="s">
        <v>761</v>
      </c>
      <c r="B9865" s="37" t="s">
        <v>270</v>
      </c>
      <c r="C9865" s="37" t="n">
        <v>22</v>
      </c>
      <c r="D9865" s="37" t="n">
        <v>22</v>
      </c>
      <c r="E9865" s="37" t="n">
        <v>1</v>
      </c>
      <c r="F9865" s="37" t="n">
        <v>0</v>
      </c>
      <c r="G9865" s="37" t="n">
        <v>0</v>
      </c>
      <c r="H9865" s="37" t="n">
        <v>2</v>
      </c>
      <c r="I9865" s="37" t="n">
        <v>9</v>
      </c>
      <c r="J9865" s="40" t="n">
        <f aca="false">IF(C9865=0,"",D9865/C9865)</f>
        <v>1</v>
      </c>
    </row>
    <row r="9866" customFormat="false" ht="15" hidden="false" customHeight="false" outlineLevel="0" collapsed="false">
      <c r="A9866" s="37" t="s">
        <v>761</v>
      </c>
      <c r="B9866" s="37" t="s">
        <v>271</v>
      </c>
      <c r="C9866" s="37" t="n">
        <v>22</v>
      </c>
      <c r="D9866" s="37" t="n">
        <v>20</v>
      </c>
      <c r="E9866" s="37" t="n">
        <v>0</v>
      </c>
      <c r="F9866" s="37" t="n">
        <v>3</v>
      </c>
      <c r="G9866" s="37" t="n">
        <v>0</v>
      </c>
      <c r="H9866" s="37" t="n">
        <v>1</v>
      </c>
      <c r="I9866" s="37" t="n">
        <v>8</v>
      </c>
      <c r="J9866" s="40" t="n">
        <f aca="false">IF(C9866=0,"",D9866/C9866)</f>
        <v>0.909090909090909</v>
      </c>
    </row>
    <row r="9867" customFormat="false" ht="15" hidden="false" customHeight="false" outlineLevel="0" collapsed="false">
      <c r="A9867" s="37" t="s">
        <v>761</v>
      </c>
      <c r="B9867" s="37" t="s">
        <v>272</v>
      </c>
      <c r="C9867" s="37" t="n">
        <v>22</v>
      </c>
      <c r="D9867" s="37" t="n">
        <v>21</v>
      </c>
      <c r="E9867" s="37" t="n">
        <v>0</v>
      </c>
      <c r="F9867" s="37" t="n">
        <v>0</v>
      </c>
      <c r="G9867" s="37" t="n">
        <v>0</v>
      </c>
      <c r="H9867" s="37" t="n">
        <v>4</v>
      </c>
      <c r="I9867" s="37" t="n">
        <v>12</v>
      </c>
      <c r="J9867" s="40" t="n">
        <f aca="false">IF(C9867=0,"",D9867/C9867)</f>
        <v>0.954545454545455</v>
      </c>
    </row>
    <row r="9868" customFormat="false" ht="15" hidden="false" customHeight="false" outlineLevel="0" collapsed="false">
      <c r="A9868" s="37" t="s">
        <v>761</v>
      </c>
      <c r="B9868" s="37" t="s">
        <v>273</v>
      </c>
      <c r="C9868" s="37" t="n">
        <v>22</v>
      </c>
      <c r="D9868" s="37" t="n">
        <v>22</v>
      </c>
      <c r="E9868" s="37" t="n">
        <v>1</v>
      </c>
      <c r="F9868" s="37" t="n">
        <v>1</v>
      </c>
      <c r="G9868" s="37" t="n">
        <v>0</v>
      </c>
      <c r="H9868" s="37" t="n">
        <v>2</v>
      </c>
      <c r="I9868" s="37" t="n">
        <v>2</v>
      </c>
      <c r="J9868" s="40" t="n">
        <f aca="false">IF(C9868=0,"",D9868/C9868)</f>
        <v>1</v>
      </c>
    </row>
    <row r="9869" customFormat="false" ht="15" hidden="false" customHeight="false" outlineLevel="0" collapsed="false">
      <c r="A9869" s="37" t="s">
        <v>761</v>
      </c>
      <c r="B9869" s="37" t="s">
        <v>274</v>
      </c>
      <c r="C9869" s="37" t="n">
        <v>22</v>
      </c>
      <c r="D9869" s="37" t="n">
        <v>20</v>
      </c>
      <c r="E9869" s="37" t="n">
        <v>1</v>
      </c>
      <c r="F9869" s="37" t="n">
        <v>0</v>
      </c>
      <c r="G9869" s="37" t="n">
        <v>0</v>
      </c>
      <c r="H9869" s="37" t="n">
        <v>2</v>
      </c>
      <c r="I9869" s="37" t="n">
        <v>11</v>
      </c>
      <c r="J9869" s="40" t="n">
        <f aca="false">IF(C9869=0,"",D9869/C9869)</f>
        <v>0.909090909090909</v>
      </c>
    </row>
    <row r="9870" customFormat="false" ht="15" hidden="false" customHeight="false" outlineLevel="0" collapsed="false">
      <c r="A9870" s="37" t="s">
        <v>761</v>
      </c>
      <c r="B9870" s="37" t="s">
        <v>275</v>
      </c>
      <c r="C9870" s="37" t="n">
        <v>22</v>
      </c>
      <c r="D9870" s="37" t="n">
        <v>22</v>
      </c>
      <c r="E9870" s="37" t="n">
        <v>4</v>
      </c>
      <c r="F9870" s="37" t="n">
        <v>0</v>
      </c>
      <c r="G9870" s="37" t="n">
        <v>0</v>
      </c>
      <c r="H9870" s="37" t="n">
        <v>0</v>
      </c>
      <c r="I9870" s="37" t="n">
        <v>18</v>
      </c>
      <c r="J9870" s="40" t="n">
        <f aca="false">IF(C9870=0,"",D9870/C9870)</f>
        <v>1</v>
      </c>
    </row>
    <row r="9871" customFormat="false" ht="15" hidden="false" customHeight="false" outlineLevel="0" collapsed="false">
      <c r="A9871" s="37" t="s">
        <v>761</v>
      </c>
      <c r="B9871" s="37" t="s">
        <v>276</v>
      </c>
      <c r="C9871" s="37" t="n">
        <v>22</v>
      </c>
      <c r="D9871" s="37" t="n">
        <v>18</v>
      </c>
      <c r="E9871" s="37" t="n">
        <v>0</v>
      </c>
      <c r="F9871" s="37" t="n">
        <v>0</v>
      </c>
      <c r="G9871" s="37" t="n">
        <v>0</v>
      </c>
      <c r="H9871" s="37" t="n">
        <v>2</v>
      </c>
      <c r="I9871" s="37" t="n">
        <v>8</v>
      </c>
      <c r="J9871" s="40" t="n">
        <f aca="false">IF(C9871=0,"",D9871/C9871)</f>
        <v>0.818181818181818</v>
      </c>
    </row>
    <row r="9872" customFormat="false" ht="15" hidden="false" customHeight="false" outlineLevel="0" collapsed="false">
      <c r="A9872" s="37" t="s">
        <v>761</v>
      </c>
      <c r="B9872" s="37" t="s">
        <v>277</v>
      </c>
      <c r="C9872" s="37" t="n">
        <v>22</v>
      </c>
      <c r="D9872" s="37" t="n">
        <v>20</v>
      </c>
      <c r="E9872" s="37" t="n">
        <v>2</v>
      </c>
      <c r="F9872" s="37" t="n">
        <v>0</v>
      </c>
      <c r="G9872" s="37" t="n">
        <v>0</v>
      </c>
      <c r="H9872" s="37" t="n">
        <v>2</v>
      </c>
      <c r="I9872" s="37" t="n">
        <v>18</v>
      </c>
      <c r="J9872" s="40" t="n">
        <f aca="false">IF(C9872=0,"",D9872/C9872)</f>
        <v>0.909090909090909</v>
      </c>
    </row>
    <row r="9873" customFormat="false" ht="15" hidden="false" customHeight="false" outlineLevel="0" collapsed="false">
      <c r="A9873" s="37" t="s">
        <v>761</v>
      </c>
      <c r="B9873" s="37" t="s">
        <v>278</v>
      </c>
      <c r="C9873" s="37" t="n">
        <v>22</v>
      </c>
      <c r="D9873" s="37" t="n">
        <v>20</v>
      </c>
      <c r="E9873" s="37" t="n">
        <v>2</v>
      </c>
      <c r="F9873" s="37" t="n">
        <v>0</v>
      </c>
      <c r="G9873" s="37" t="n">
        <v>1</v>
      </c>
      <c r="H9873" s="37" t="n">
        <v>0</v>
      </c>
      <c r="I9873" s="37" t="n">
        <v>10</v>
      </c>
      <c r="J9873" s="40" t="n">
        <f aca="false">IF(C9873=0,"",D9873/C9873)</f>
        <v>0.909090909090909</v>
      </c>
    </row>
    <row r="9874" customFormat="false" ht="15" hidden="false" customHeight="false" outlineLevel="0" collapsed="false">
      <c r="A9874" s="37" t="s">
        <v>761</v>
      </c>
      <c r="B9874" s="37" t="s">
        <v>279</v>
      </c>
      <c r="C9874" s="37" t="n">
        <v>22</v>
      </c>
      <c r="D9874" s="37" t="n">
        <v>21</v>
      </c>
      <c r="E9874" s="37" t="n">
        <v>0</v>
      </c>
      <c r="F9874" s="37" t="n">
        <v>2</v>
      </c>
      <c r="G9874" s="37" t="n">
        <v>0</v>
      </c>
      <c r="H9874" s="37" t="n">
        <v>2</v>
      </c>
      <c r="I9874" s="37" t="n">
        <v>11</v>
      </c>
      <c r="J9874" s="40" t="n">
        <f aca="false">IF(C9874=0,"",D9874/C9874)</f>
        <v>0.954545454545455</v>
      </c>
    </row>
    <row r="9875" customFormat="false" ht="15" hidden="false" customHeight="false" outlineLevel="0" collapsed="false">
      <c r="A9875" s="37" t="s">
        <v>761</v>
      </c>
      <c r="B9875" s="37" t="s">
        <v>280</v>
      </c>
      <c r="C9875" s="37" t="n">
        <v>22</v>
      </c>
      <c r="D9875" s="37" t="n">
        <v>20</v>
      </c>
      <c r="E9875" s="37" t="n">
        <v>0</v>
      </c>
      <c r="F9875" s="37" t="n">
        <v>0</v>
      </c>
      <c r="G9875" s="37" t="n">
        <v>1</v>
      </c>
      <c r="H9875" s="37" t="n">
        <v>2</v>
      </c>
      <c r="I9875" s="37" t="n">
        <v>18</v>
      </c>
      <c r="J9875" s="40" t="n">
        <f aca="false">IF(C9875=0,"",D9875/C9875)</f>
        <v>0.909090909090909</v>
      </c>
    </row>
    <row r="9876" customFormat="false" ht="15" hidden="false" customHeight="false" outlineLevel="0" collapsed="false">
      <c r="A9876" s="37" t="s">
        <v>761</v>
      </c>
      <c r="B9876" s="37" t="s">
        <v>281</v>
      </c>
      <c r="C9876" s="37" t="n">
        <v>22</v>
      </c>
      <c r="D9876" s="37" t="n">
        <v>21</v>
      </c>
      <c r="E9876" s="37" t="n">
        <v>0</v>
      </c>
      <c r="F9876" s="37" t="n">
        <v>1</v>
      </c>
      <c r="G9876" s="37" t="n">
        <v>0</v>
      </c>
      <c r="H9876" s="37" t="n">
        <v>1</v>
      </c>
      <c r="I9876" s="37" t="n">
        <v>7</v>
      </c>
      <c r="J9876" s="40" t="n">
        <f aca="false">IF(C9876=0,"",D9876/C9876)</f>
        <v>0.954545454545455</v>
      </c>
    </row>
    <row r="9877" customFormat="false" ht="15" hidden="false" customHeight="false" outlineLevel="0" collapsed="false">
      <c r="A9877" s="37" t="s">
        <v>1625</v>
      </c>
      <c r="B9877" s="37" t="s">
        <v>280</v>
      </c>
      <c r="C9877" s="37" t="n">
        <v>22</v>
      </c>
      <c r="D9877" s="37" t="n">
        <v>21</v>
      </c>
      <c r="E9877" s="37" t="n">
        <v>0</v>
      </c>
      <c r="F9877" s="37" t="n">
        <v>1</v>
      </c>
      <c r="G9877" s="37" t="n">
        <v>1</v>
      </c>
      <c r="H9877" s="37" t="n">
        <v>0</v>
      </c>
      <c r="I9877" s="37" t="n">
        <v>1</v>
      </c>
      <c r="J9877" s="40" t="n">
        <f aca="false">IF(C9877=0,"",D9877/C9877)</f>
        <v>0.954545454545455</v>
      </c>
    </row>
    <row r="9878" customFormat="false" ht="15" hidden="false" customHeight="false" outlineLevel="0" collapsed="false">
      <c r="A9878" s="37" t="s">
        <v>1625</v>
      </c>
      <c r="B9878" s="37" t="s">
        <v>281</v>
      </c>
      <c r="C9878" s="37" t="n">
        <v>22</v>
      </c>
      <c r="D9878" s="37" t="n">
        <v>18</v>
      </c>
      <c r="E9878" s="37" t="n">
        <v>0</v>
      </c>
      <c r="F9878" s="37" t="n">
        <v>0</v>
      </c>
      <c r="G9878" s="37" t="n">
        <v>1</v>
      </c>
      <c r="H9878" s="37" t="n">
        <v>4</v>
      </c>
      <c r="I9878" s="37" t="n">
        <v>2</v>
      </c>
      <c r="J9878" s="40" t="n">
        <f aca="false">IF(C9878=0,"",D9878/C9878)</f>
        <v>0.818181818181818</v>
      </c>
    </row>
    <row r="9879" customFormat="false" ht="15" hidden="false" customHeight="false" outlineLevel="0" collapsed="false">
      <c r="A9879" s="37" t="s">
        <v>1626</v>
      </c>
      <c r="B9879" s="37" t="s">
        <v>281</v>
      </c>
      <c r="C9879" s="37" t="n">
        <v>22</v>
      </c>
      <c r="D9879" s="37" t="n">
        <v>18</v>
      </c>
      <c r="E9879" s="37" t="n">
        <v>2</v>
      </c>
      <c r="F9879" s="37" t="n">
        <v>1</v>
      </c>
      <c r="G9879" s="37" t="n">
        <v>3</v>
      </c>
      <c r="H9879" s="37" t="n">
        <v>0</v>
      </c>
      <c r="I9879" s="37" t="n">
        <v>0</v>
      </c>
      <c r="J9879" s="40" t="n">
        <f aca="false">IF(C9879=0,"",D9879/C9879)</f>
        <v>0.818181818181818</v>
      </c>
    </row>
    <row r="9880" customFormat="false" ht="15" hidden="false" customHeight="false" outlineLevel="0" collapsed="false">
      <c r="A9880" s="37" t="s">
        <v>1628</v>
      </c>
      <c r="B9880" s="37" t="s">
        <v>270</v>
      </c>
      <c r="C9880" s="37" t="n">
        <v>22</v>
      </c>
      <c r="D9880" s="37" t="n">
        <v>21</v>
      </c>
      <c r="E9880" s="37" t="n">
        <v>0</v>
      </c>
      <c r="F9880" s="37" t="n">
        <v>2</v>
      </c>
      <c r="G9880" s="37" t="n">
        <v>0</v>
      </c>
      <c r="H9880" s="37" t="n">
        <v>0</v>
      </c>
      <c r="I9880" s="37" t="n">
        <v>0</v>
      </c>
      <c r="J9880" s="40" t="n">
        <f aca="false">IF(C9880=0,"",D9880/C9880)</f>
        <v>0.954545454545455</v>
      </c>
    </row>
    <row r="9881" customFormat="false" ht="15" hidden="false" customHeight="false" outlineLevel="0" collapsed="false">
      <c r="A9881" s="37" t="s">
        <v>1628</v>
      </c>
      <c r="B9881" s="37" t="s">
        <v>271</v>
      </c>
      <c r="C9881" s="37" t="n">
        <v>22</v>
      </c>
      <c r="D9881" s="37" t="n">
        <v>21</v>
      </c>
      <c r="E9881" s="37" t="n">
        <v>1</v>
      </c>
      <c r="F9881" s="37" t="n">
        <v>0</v>
      </c>
      <c r="G9881" s="37" t="n">
        <v>0</v>
      </c>
      <c r="H9881" s="37" t="n">
        <v>1</v>
      </c>
      <c r="I9881" s="37" t="n">
        <v>0</v>
      </c>
      <c r="J9881" s="40" t="n">
        <f aca="false">IF(C9881=0,"",D9881/C9881)</f>
        <v>0.954545454545455</v>
      </c>
    </row>
    <row r="9882" customFormat="false" ht="15" hidden="false" customHeight="false" outlineLevel="0" collapsed="false">
      <c r="A9882" s="37" t="s">
        <v>1628</v>
      </c>
      <c r="B9882" s="37" t="s">
        <v>272</v>
      </c>
      <c r="C9882" s="37" t="n">
        <v>22</v>
      </c>
      <c r="D9882" s="37" t="n">
        <v>21</v>
      </c>
      <c r="E9882" s="37" t="n">
        <v>1</v>
      </c>
      <c r="F9882" s="37" t="n">
        <v>1</v>
      </c>
      <c r="G9882" s="37" t="n">
        <v>0</v>
      </c>
      <c r="H9882" s="37" t="n">
        <v>1</v>
      </c>
      <c r="I9882" s="37" t="n">
        <v>1</v>
      </c>
      <c r="J9882" s="40" t="n">
        <f aca="false">IF(C9882=0,"",D9882/C9882)</f>
        <v>0.954545454545455</v>
      </c>
    </row>
    <row r="9883" customFormat="false" ht="15" hidden="false" customHeight="false" outlineLevel="0" collapsed="false">
      <c r="A9883" s="37" t="s">
        <v>1628</v>
      </c>
      <c r="B9883" s="37" t="s">
        <v>273</v>
      </c>
      <c r="C9883" s="37" t="n">
        <v>22</v>
      </c>
      <c r="D9883" s="37" t="n">
        <v>21</v>
      </c>
      <c r="E9883" s="37" t="n">
        <v>0</v>
      </c>
      <c r="F9883" s="37" t="n">
        <v>1</v>
      </c>
      <c r="G9883" s="37" t="n">
        <v>0</v>
      </c>
      <c r="H9883" s="37" t="n">
        <v>1</v>
      </c>
      <c r="I9883" s="37" t="n">
        <v>0</v>
      </c>
      <c r="J9883" s="40" t="n">
        <f aca="false">IF(C9883=0,"",D9883/C9883)</f>
        <v>0.954545454545455</v>
      </c>
    </row>
    <row r="9884" customFormat="false" ht="15" hidden="false" customHeight="false" outlineLevel="0" collapsed="false">
      <c r="A9884" s="37" t="s">
        <v>1628</v>
      </c>
      <c r="B9884" s="37" t="s">
        <v>274</v>
      </c>
      <c r="C9884" s="37" t="n">
        <v>22</v>
      </c>
      <c r="D9884" s="37" t="n">
        <v>21</v>
      </c>
      <c r="E9884" s="37" t="n">
        <v>1</v>
      </c>
      <c r="F9884" s="37" t="n">
        <v>1</v>
      </c>
      <c r="G9884" s="37" t="n">
        <v>0</v>
      </c>
      <c r="H9884" s="37" t="n">
        <v>1</v>
      </c>
      <c r="I9884" s="37" t="n">
        <v>0</v>
      </c>
      <c r="J9884" s="40" t="n">
        <f aca="false">IF(C9884=0,"",D9884/C9884)</f>
        <v>0.954545454545455</v>
      </c>
    </row>
    <row r="9885" customFormat="false" ht="15" hidden="false" customHeight="false" outlineLevel="0" collapsed="false">
      <c r="A9885" s="37" t="s">
        <v>1628</v>
      </c>
      <c r="B9885" s="37" t="s">
        <v>275</v>
      </c>
      <c r="C9885" s="37" t="n">
        <v>22</v>
      </c>
      <c r="D9885" s="37" t="n">
        <v>21</v>
      </c>
      <c r="E9885" s="37" t="n">
        <v>0</v>
      </c>
      <c r="F9885" s="37" t="n">
        <v>0</v>
      </c>
      <c r="G9885" s="37" t="n">
        <v>0</v>
      </c>
      <c r="H9885" s="37" t="n">
        <v>0</v>
      </c>
      <c r="I9885" s="37" t="n">
        <v>0</v>
      </c>
      <c r="J9885" s="40" t="n">
        <f aca="false">IF(C9885=0,"",D9885/C9885)</f>
        <v>0.954545454545455</v>
      </c>
    </row>
    <row r="9886" customFormat="false" ht="15" hidden="false" customHeight="false" outlineLevel="0" collapsed="false">
      <c r="A9886" s="37" t="s">
        <v>1628</v>
      </c>
      <c r="B9886" s="37" t="s">
        <v>276</v>
      </c>
      <c r="C9886" s="37" t="n">
        <v>22</v>
      </c>
      <c r="D9886" s="37" t="n">
        <v>20</v>
      </c>
      <c r="E9886" s="37" t="n">
        <v>1</v>
      </c>
      <c r="F9886" s="37" t="n">
        <v>0</v>
      </c>
      <c r="G9886" s="37" t="n">
        <v>0</v>
      </c>
      <c r="H9886" s="37" t="n">
        <v>5</v>
      </c>
      <c r="I9886" s="37" t="n">
        <v>8</v>
      </c>
      <c r="J9886" s="40" t="n">
        <f aca="false">IF(C9886=0,"",D9886/C9886)</f>
        <v>0.909090909090909</v>
      </c>
    </row>
    <row r="9887" customFormat="false" ht="15" hidden="false" customHeight="false" outlineLevel="0" collapsed="false">
      <c r="A9887" s="37" t="s">
        <v>1628</v>
      </c>
      <c r="B9887" s="37" t="s">
        <v>277</v>
      </c>
      <c r="C9887" s="37" t="n">
        <v>22</v>
      </c>
      <c r="D9887" s="37" t="n">
        <v>22</v>
      </c>
      <c r="E9887" s="37" t="n">
        <v>1</v>
      </c>
      <c r="F9887" s="37" t="n">
        <v>0</v>
      </c>
      <c r="G9887" s="37" t="n">
        <v>0</v>
      </c>
      <c r="H9887" s="37" t="n">
        <v>1</v>
      </c>
      <c r="I9887" s="37" t="n">
        <v>0</v>
      </c>
      <c r="J9887" s="40" t="n">
        <f aca="false">IF(C9887=0,"",D9887/C9887)</f>
        <v>1</v>
      </c>
    </row>
    <row r="9888" customFormat="false" ht="15" hidden="false" customHeight="false" outlineLevel="0" collapsed="false">
      <c r="A9888" s="37" t="s">
        <v>1628</v>
      </c>
      <c r="B9888" s="37" t="s">
        <v>278</v>
      </c>
      <c r="C9888" s="37" t="n">
        <v>22</v>
      </c>
      <c r="D9888" s="37" t="n">
        <v>20</v>
      </c>
      <c r="E9888" s="37" t="n">
        <v>1</v>
      </c>
      <c r="F9888" s="37" t="n">
        <v>0</v>
      </c>
      <c r="G9888" s="37" t="n">
        <v>1</v>
      </c>
      <c r="H9888" s="37" t="n">
        <v>1</v>
      </c>
      <c r="I9888" s="37" t="n">
        <v>1</v>
      </c>
      <c r="J9888" s="40" t="n">
        <f aca="false">IF(C9888=0,"",D9888/C9888)</f>
        <v>0.909090909090909</v>
      </c>
    </row>
    <row r="9889" customFormat="false" ht="15" hidden="false" customHeight="false" outlineLevel="0" collapsed="false">
      <c r="A9889" s="37" t="s">
        <v>1628</v>
      </c>
      <c r="B9889" s="37" t="s">
        <v>279</v>
      </c>
      <c r="C9889" s="37" t="n">
        <v>22</v>
      </c>
      <c r="D9889" s="37" t="n">
        <v>21</v>
      </c>
      <c r="E9889" s="37" t="n">
        <v>1</v>
      </c>
      <c r="F9889" s="37" t="n">
        <v>1</v>
      </c>
      <c r="G9889" s="37" t="n">
        <v>0</v>
      </c>
      <c r="H9889" s="37" t="n">
        <v>2</v>
      </c>
      <c r="I9889" s="37" t="n">
        <v>2</v>
      </c>
      <c r="J9889" s="40" t="n">
        <f aca="false">IF(C9889=0,"",D9889/C9889)</f>
        <v>0.954545454545455</v>
      </c>
    </row>
    <row r="9890" customFormat="false" ht="15" hidden="false" customHeight="false" outlineLevel="0" collapsed="false">
      <c r="A9890" s="37" t="s">
        <v>1628</v>
      </c>
      <c r="B9890" s="37" t="s">
        <v>280</v>
      </c>
      <c r="C9890" s="37" t="n">
        <v>22</v>
      </c>
      <c r="D9890" s="37" t="n">
        <v>22</v>
      </c>
      <c r="E9890" s="37" t="n">
        <v>1</v>
      </c>
      <c r="F9890" s="37" t="n">
        <v>2</v>
      </c>
      <c r="G9890" s="37" t="n">
        <v>1</v>
      </c>
      <c r="H9890" s="37" t="n">
        <v>2</v>
      </c>
      <c r="I9890" s="37" t="n">
        <v>7</v>
      </c>
      <c r="J9890" s="40" t="n">
        <f aca="false">IF(C9890=0,"",D9890/C9890)</f>
        <v>1</v>
      </c>
    </row>
    <row r="9891" customFormat="false" ht="15" hidden="false" customHeight="false" outlineLevel="0" collapsed="false">
      <c r="A9891" s="37" t="s">
        <v>1628</v>
      </c>
      <c r="B9891" s="37" t="s">
        <v>281</v>
      </c>
      <c r="C9891" s="37" t="n">
        <v>22</v>
      </c>
      <c r="D9891" s="37" t="n">
        <v>21</v>
      </c>
      <c r="E9891" s="37" t="n">
        <v>0</v>
      </c>
      <c r="F9891" s="37" t="n">
        <v>1</v>
      </c>
      <c r="G9891" s="37" t="n">
        <v>0</v>
      </c>
      <c r="H9891" s="37" t="n">
        <v>3</v>
      </c>
      <c r="I9891" s="37" t="n">
        <v>0</v>
      </c>
      <c r="J9891" s="40" t="n">
        <f aca="false">IF(C9891=0,"",D9891/C9891)</f>
        <v>0.954545454545455</v>
      </c>
    </row>
    <row r="9892" customFormat="false" ht="15" hidden="false" customHeight="false" outlineLevel="0" collapsed="false">
      <c r="A9892" s="37" t="s">
        <v>1629</v>
      </c>
      <c r="B9892" s="37" t="s">
        <v>270</v>
      </c>
      <c r="C9892" s="37" t="n">
        <v>22</v>
      </c>
      <c r="D9892" s="37" t="n">
        <v>22</v>
      </c>
      <c r="E9892" s="37" t="n">
        <v>0</v>
      </c>
      <c r="F9892" s="37" t="n">
        <v>0</v>
      </c>
      <c r="G9892" s="37" t="n">
        <v>1</v>
      </c>
      <c r="H9892" s="37" t="n">
        <v>4</v>
      </c>
      <c r="I9892" s="37" t="n">
        <v>0</v>
      </c>
      <c r="J9892" s="40" t="n">
        <f aca="false">IF(C9892=0,"",D9892/C9892)</f>
        <v>1</v>
      </c>
    </row>
    <row r="9893" customFormat="false" ht="15" hidden="false" customHeight="false" outlineLevel="0" collapsed="false">
      <c r="A9893" s="37" t="s">
        <v>1629</v>
      </c>
      <c r="B9893" s="37" t="s">
        <v>271</v>
      </c>
      <c r="C9893" s="37" t="n">
        <v>22</v>
      </c>
      <c r="D9893" s="37" t="n">
        <v>18</v>
      </c>
      <c r="E9893" s="37" t="n">
        <v>0</v>
      </c>
      <c r="F9893" s="37" t="n">
        <v>0</v>
      </c>
      <c r="G9893" s="37" t="n">
        <v>0</v>
      </c>
      <c r="H9893" s="37" t="n">
        <v>2</v>
      </c>
      <c r="I9893" s="37" t="n">
        <v>1</v>
      </c>
      <c r="J9893" s="40" t="n">
        <f aca="false">IF(C9893=0,"",D9893/C9893)</f>
        <v>0.818181818181818</v>
      </c>
    </row>
    <row r="9894" customFormat="false" ht="15" hidden="false" customHeight="false" outlineLevel="0" collapsed="false">
      <c r="A9894" s="37" t="s">
        <v>1629</v>
      </c>
      <c r="B9894" s="37" t="s">
        <v>272</v>
      </c>
      <c r="C9894" s="37" t="n">
        <v>22</v>
      </c>
      <c r="D9894" s="37" t="n">
        <v>22</v>
      </c>
      <c r="E9894" s="37" t="n">
        <v>1</v>
      </c>
      <c r="F9894" s="37" t="n">
        <v>0</v>
      </c>
      <c r="G9894" s="37" t="n">
        <v>3</v>
      </c>
      <c r="H9894" s="37" t="n">
        <v>0</v>
      </c>
      <c r="I9894" s="37" t="n">
        <v>0</v>
      </c>
      <c r="J9894" s="40" t="n">
        <f aca="false">IF(C9894=0,"",D9894/C9894)</f>
        <v>1</v>
      </c>
    </row>
    <row r="9895" customFormat="false" ht="15" hidden="false" customHeight="false" outlineLevel="0" collapsed="false">
      <c r="A9895" s="37" t="s">
        <v>1629</v>
      </c>
      <c r="B9895" s="37" t="s">
        <v>273</v>
      </c>
      <c r="C9895" s="37" t="n">
        <v>22</v>
      </c>
      <c r="D9895" s="37" t="n">
        <v>22</v>
      </c>
      <c r="E9895" s="37" t="n">
        <v>0</v>
      </c>
      <c r="F9895" s="37" t="n">
        <v>0</v>
      </c>
      <c r="G9895" s="37" t="n">
        <v>0</v>
      </c>
      <c r="H9895" s="37" t="n">
        <v>0</v>
      </c>
      <c r="I9895" s="37" t="n">
        <v>3</v>
      </c>
      <c r="J9895" s="40" t="n">
        <f aca="false">IF(C9895=0,"",D9895/C9895)</f>
        <v>1</v>
      </c>
    </row>
    <row r="9896" customFormat="false" ht="15" hidden="false" customHeight="false" outlineLevel="0" collapsed="false">
      <c r="A9896" s="37" t="s">
        <v>1629</v>
      </c>
      <c r="B9896" s="37" t="s">
        <v>274</v>
      </c>
      <c r="C9896" s="37" t="n">
        <v>22</v>
      </c>
      <c r="D9896" s="37" t="n">
        <v>21</v>
      </c>
      <c r="E9896" s="37" t="n">
        <v>1</v>
      </c>
      <c r="F9896" s="37" t="n">
        <v>2</v>
      </c>
      <c r="G9896" s="37" t="n">
        <v>0</v>
      </c>
      <c r="H9896" s="37" t="n">
        <v>0</v>
      </c>
      <c r="I9896" s="37" t="n">
        <v>1</v>
      </c>
      <c r="J9896" s="40" t="n">
        <f aca="false">IF(C9896=0,"",D9896/C9896)</f>
        <v>0.954545454545455</v>
      </c>
    </row>
    <row r="9897" customFormat="false" ht="15" hidden="false" customHeight="false" outlineLevel="0" collapsed="false">
      <c r="A9897" s="37" t="s">
        <v>1629</v>
      </c>
      <c r="B9897" s="37" t="s">
        <v>275</v>
      </c>
      <c r="C9897" s="37" t="n">
        <v>22</v>
      </c>
      <c r="D9897" s="37" t="n">
        <v>22</v>
      </c>
      <c r="E9897" s="37" t="n">
        <v>0</v>
      </c>
      <c r="F9897" s="37" t="n">
        <v>1</v>
      </c>
      <c r="G9897" s="37" t="n">
        <v>0</v>
      </c>
      <c r="H9897" s="37" t="n">
        <v>4</v>
      </c>
      <c r="I9897" s="37" t="n">
        <v>0</v>
      </c>
      <c r="J9897" s="40" t="n">
        <f aca="false">IF(C9897=0,"",D9897/C9897)</f>
        <v>1</v>
      </c>
    </row>
    <row r="9898" customFormat="false" ht="15" hidden="false" customHeight="false" outlineLevel="0" collapsed="false">
      <c r="A9898" s="37" t="s">
        <v>1629</v>
      </c>
      <c r="B9898" s="37" t="s">
        <v>276</v>
      </c>
      <c r="C9898" s="37" t="n">
        <v>22</v>
      </c>
      <c r="D9898" s="37" t="n">
        <v>21</v>
      </c>
      <c r="E9898" s="37" t="n">
        <v>0</v>
      </c>
      <c r="F9898" s="37" t="n">
        <v>1</v>
      </c>
      <c r="G9898" s="37" t="n">
        <v>1</v>
      </c>
      <c r="H9898" s="37" t="n">
        <v>0</v>
      </c>
      <c r="I9898" s="37" t="n">
        <v>0</v>
      </c>
      <c r="J9898" s="40" t="n">
        <f aca="false">IF(C9898=0,"",D9898/C9898)</f>
        <v>0.954545454545455</v>
      </c>
    </row>
    <row r="9899" customFormat="false" ht="15" hidden="false" customHeight="false" outlineLevel="0" collapsed="false">
      <c r="A9899" s="37" t="s">
        <v>1629</v>
      </c>
      <c r="B9899" s="37" t="s">
        <v>277</v>
      </c>
      <c r="C9899" s="37" t="n">
        <v>22</v>
      </c>
      <c r="D9899" s="37" t="n">
        <v>22</v>
      </c>
      <c r="E9899" s="37" t="n">
        <v>1</v>
      </c>
      <c r="F9899" s="37" t="n">
        <v>1</v>
      </c>
      <c r="G9899" s="37" t="n">
        <v>0</v>
      </c>
      <c r="H9899" s="37" t="n">
        <v>4</v>
      </c>
      <c r="I9899" s="37" t="n">
        <v>7</v>
      </c>
      <c r="J9899" s="40" t="n">
        <f aca="false">IF(C9899=0,"",D9899/C9899)</f>
        <v>1</v>
      </c>
    </row>
    <row r="9900" customFormat="false" ht="15" hidden="false" customHeight="false" outlineLevel="0" collapsed="false">
      <c r="A9900" s="37" t="s">
        <v>1629</v>
      </c>
      <c r="B9900" s="37" t="s">
        <v>278</v>
      </c>
      <c r="C9900" s="37" t="n">
        <v>22</v>
      </c>
      <c r="D9900" s="37" t="n">
        <v>21</v>
      </c>
      <c r="E9900" s="37" t="n">
        <v>0</v>
      </c>
      <c r="F9900" s="37" t="n">
        <v>0</v>
      </c>
      <c r="G9900" s="37" t="n">
        <v>1</v>
      </c>
      <c r="H9900" s="37" t="n">
        <v>3</v>
      </c>
      <c r="I9900" s="37" t="n">
        <v>1</v>
      </c>
      <c r="J9900" s="40" t="n">
        <f aca="false">IF(C9900=0,"",D9900/C9900)</f>
        <v>0.954545454545455</v>
      </c>
    </row>
    <row r="9901" customFormat="false" ht="15" hidden="false" customHeight="false" outlineLevel="0" collapsed="false">
      <c r="A9901" s="37" t="s">
        <v>1629</v>
      </c>
      <c r="B9901" s="37" t="s">
        <v>279</v>
      </c>
      <c r="C9901" s="37" t="n">
        <v>22</v>
      </c>
      <c r="D9901" s="37" t="n">
        <v>19</v>
      </c>
      <c r="E9901" s="37" t="n">
        <v>1</v>
      </c>
      <c r="F9901" s="37" t="n">
        <v>2</v>
      </c>
      <c r="G9901" s="37" t="n">
        <v>0</v>
      </c>
      <c r="H9901" s="37" t="n">
        <v>1</v>
      </c>
      <c r="I9901" s="37" t="n">
        <v>0</v>
      </c>
      <c r="J9901" s="40" t="n">
        <f aca="false">IF(C9901=0,"",D9901/C9901)</f>
        <v>0.863636363636364</v>
      </c>
    </row>
    <row r="9902" customFormat="false" ht="15" hidden="false" customHeight="false" outlineLevel="0" collapsed="false">
      <c r="A9902" s="37" t="s">
        <v>1629</v>
      </c>
      <c r="B9902" s="37" t="s">
        <v>280</v>
      </c>
      <c r="C9902" s="37" t="n">
        <v>22</v>
      </c>
      <c r="D9902" s="37" t="n">
        <v>21</v>
      </c>
      <c r="E9902" s="37" t="n">
        <v>2</v>
      </c>
      <c r="F9902" s="37" t="n">
        <v>0</v>
      </c>
      <c r="G9902" s="37" t="n">
        <v>0</v>
      </c>
      <c r="H9902" s="37" t="n">
        <v>3</v>
      </c>
      <c r="I9902" s="37" t="n">
        <v>5</v>
      </c>
      <c r="J9902" s="40" t="n">
        <f aca="false">IF(C9902=0,"",D9902/C9902)</f>
        <v>0.954545454545455</v>
      </c>
    </row>
    <row r="9903" customFormat="false" ht="15" hidden="false" customHeight="false" outlineLevel="0" collapsed="false">
      <c r="A9903" s="37" t="s">
        <v>1629</v>
      </c>
      <c r="B9903" s="37" t="s">
        <v>281</v>
      </c>
      <c r="C9903" s="37" t="n">
        <v>22</v>
      </c>
      <c r="D9903" s="37" t="n">
        <v>20</v>
      </c>
      <c r="E9903" s="37" t="n">
        <v>1</v>
      </c>
      <c r="F9903" s="37" t="n">
        <v>0</v>
      </c>
      <c r="G9903" s="37" t="n">
        <v>1</v>
      </c>
      <c r="H9903" s="37" t="n">
        <v>2</v>
      </c>
      <c r="I9903" s="37" t="n">
        <v>5</v>
      </c>
      <c r="J9903" s="40" t="n">
        <f aca="false">IF(C9903=0,"",D9903/C9903)</f>
        <v>0.909090909090909</v>
      </c>
    </row>
    <row r="9904" customFormat="false" ht="15" hidden="false" customHeight="false" outlineLevel="0" collapsed="false">
      <c r="A9904" s="37" t="s">
        <v>1630</v>
      </c>
      <c r="B9904" s="37" t="s">
        <v>270</v>
      </c>
      <c r="C9904" s="37" t="n">
        <v>22</v>
      </c>
      <c r="D9904" s="37" t="n">
        <v>20</v>
      </c>
      <c r="E9904" s="37" t="n">
        <v>1</v>
      </c>
      <c r="F9904" s="37" t="n">
        <v>0</v>
      </c>
      <c r="G9904" s="37" t="n">
        <v>0</v>
      </c>
      <c r="H9904" s="37" t="n">
        <v>1</v>
      </c>
      <c r="I9904" s="37" t="n">
        <v>1</v>
      </c>
      <c r="J9904" s="40" t="n">
        <f aca="false">IF(C9904=0,"",D9904/C9904)</f>
        <v>0.909090909090909</v>
      </c>
    </row>
    <row r="9905" customFormat="false" ht="15" hidden="false" customHeight="false" outlineLevel="0" collapsed="false">
      <c r="A9905" s="37" t="s">
        <v>1630</v>
      </c>
      <c r="B9905" s="37" t="s">
        <v>271</v>
      </c>
      <c r="C9905" s="37" t="n">
        <v>22</v>
      </c>
      <c r="D9905" s="37" t="n">
        <v>20</v>
      </c>
      <c r="E9905" s="37" t="n">
        <v>0</v>
      </c>
      <c r="F9905" s="37" t="n">
        <v>0</v>
      </c>
      <c r="G9905" s="37" t="n">
        <v>0</v>
      </c>
      <c r="H9905" s="37" t="n">
        <v>4</v>
      </c>
      <c r="I9905" s="37" t="n">
        <v>2</v>
      </c>
      <c r="J9905" s="40" t="n">
        <f aca="false">IF(C9905=0,"",D9905/C9905)</f>
        <v>0.909090909090909</v>
      </c>
    </row>
    <row r="9906" customFormat="false" ht="15" hidden="false" customHeight="false" outlineLevel="0" collapsed="false">
      <c r="A9906" s="37" t="s">
        <v>1630</v>
      </c>
      <c r="B9906" s="37" t="s">
        <v>272</v>
      </c>
      <c r="C9906" s="37" t="n">
        <v>22</v>
      </c>
      <c r="D9906" s="37" t="n">
        <v>22</v>
      </c>
      <c r="E9906" s="37" t="n">
        <v>0</v>
      </c>
      <c r="F9906" s="37" t="n">
        <v>1</v>
      </c>
      <c r="G9906" s="37" t="n">
        <v>0</v>
      </c>
      <c r="H9906" s="37" t="n">
        <v>3</v>
      </c>
      <c r="I9906" s="37" t="n">
        <v>4</v>
      </c>
      <c r="J9906" s="40" t="n">
        <f aca="false">IF(C9906=0,"",D9906/C9906)</f>
        <v>1</v>
      </c>
    </row>
    <row r="9907" customFormat="false" ht="15" hidden="false" customHeight="false" outlineLevel="0" collapsed="false">
      <c r="A9907" s="37" t="s">
        <v>1630</v>
      </c>
      <c r="B9907" s="37" t="s">
        <v>273</v>
      </c>
      <c r="C9907" s="37" t="n">
        <v>22</v>
      </c>
      <c r="D9907" s="37" t="n">
        <v>21</v>
      </c>
      <c r="E9907" s="37" t="n">
        <v>2</v>
      </c>
      <c r="F9907" s="37" t="n">
        <v>1</v>
      </c>
      <c r="G9907" s="37" t="n">
        <v>0</v>
      </c>
      <c r="H9907" s="37" t="n">
        <v>1</v>
      </c>
      <c r="I9907" s="37" t="n">
        <v>0</v>
      </c>
      <c r="J9907" s="40" t="n">
        <f aca="false">IF(C9907=0,"",D9907/C9907)</f>
        <v>0.954545454545455</v>
      </c>
    </row>
    <row r="9908" customFormat="false" ht="15" hidden="false" customHeight="false" outlineLevel="0" collapsed="false">
      <c r="A9908" s="37" t="s">
        <v>1630</v>
      </c>
      <c r="B9908" s="37" t="s">
        <v>274</v>
      </c>
      <c r="C9908" s="37" t="n">
        <v>22</v>
      </c>
      <c r="D9908" s="37" t="n">
        <v>20</v>
      </c>
      <c r="E9908" s="37" t="n">
        <v>0</v>
      </c>
      <c r="F9908" s="37" t="n">
        <v>1</v>
      </c>
      <c r="G9908" s="37" t="n">
        <v>0</v>
      </c>
      <c r="H9908" s="37" t="n">
        <v>2</v>
      </c>
      <c r="I9908" s="37" t="n">
        <v>3</v>
      </c>
      <c r="J9908" s="40" t="n">
        <f aca="false">IF(C9908=0,"",D9908/C9908)</f>
        <v>0.909090909090909</v>
      </c>
    </row>
    <row r="9909" customFormat="false" ht="15" hidden="false" customHeight="false" outlineLevel="0" collapsed="false">
      <c r="A9909" s="37" t="s">
        <v>1630</v>
      </c>
      <c r="B9909" s="37" t="s">
        <v>275</v>
      </c>
      <c r="C9909" s="37" t="n">
        <v>22</v>
      </c>
      <c r="D9909" s="37" t="n">
        <v>20</v>
      </c>
      <c r="E9909" s="37" t="n">
        <v>1</v>
      </c>
      <c r="F9909" s="37" t="n">
        <v>1</v>
      </c>
      <c r="G9909" s="37" t="n">
        <v>1</v>
      </c>
      <c r="H9909" s="37" t="n">
        <v>1</v>
      </c>
      <c r="I9909" s="37" t="n">
        <v>4</v>
      </c>
      <c r="J9909" s="40" t="n">
        <f aca="false">IF(C9909=0,"",D9909/C9909)</f>
        <v>0.909090909090909</v>
      </c>
    </row>
    <row r="9910" customFormat="false" ht="15" hidden="false" customHeight="false" outlineLevel="0" collapsed="false">
      <c r="A9910" s="37" t="s">
        <v>1630</v>
      </c>
      <c r="B9910" s="37" t="s">
        <v>276</v>
      </c>
      <c r="C9910" s="37" t="n">
        <v>22</v>
      </c>
      <c r="D9910" s="37" t="n">
        <v>22</v>
      </c>
      <c r="E9910" s="37" t="n">
        <v>0</v>
      </c>
      <c r="F9910" s="37" t="n">
        <v>0</v>
      </c>
      <c r="G9910" s="37" t="n">
        <v>0</v>
      </c>
      <c r="H9910" s="37" t="n">
        <v>2</v>
      </c>
      <c r="I9910" s="37" t="n">
        <v>5</v>
      </c>
      <c r="J9910" s="40" t="n">
        <f aca="false">IF(C9910=0,"",D9910/C9910)</f>
        <v>1</v>
      </c>
    </row>
    <row r="9911" customFormat="false" ht="15" hidden="false" customHeight="false" outlineLevel="0" collapsed="false">
      <c r="A9911" s="37" t="s">
        <v>1630</v>
      </c>
      <c r="B9911" s="37" t="s">
        <v>277</v>
      </c>
      <c r="C9911" s="37" t="n">
        <v>22</v>
      </c>
      <c r="D9911" s="37" t="n">
        <v>19</v>
      </c>
      <c r="E9911" s="37" t="n">
        <v>1</v>
      </c>
      <c r="F9911" s="37" t="n">
        <v>2</v>
      </c>
      <c r="G9911" s="37" t="n">
        <v>1</v>
      </c>
      <c r="H9911" s="37" t="n">
        <v>1</v>
      </c>
      <c r="I9911" s="37" t="n">
        <v>0</v>
      </c>
      <c r="J9911" s="40" t="n">
        <f aca="false">IF(C9911=0,"",D9911/C9911)</f>
        <v>0.863636363636364</v>
      </c>
    </row>
    <row r="9912" customFormat="false" ht="15" hidden="false" customHeight="false" outlineLevel="0" collapsed="false">
      <c r="A9912" s="37" t="s">
        <v>1630</v>
      </c>
      <c r="B9912" s="37" t="s">
        <v>278</v>
      </c>
      <c r="C9912" s="37" t="n">
        <v>22</v>
      </c>
      <c r="D9912" s="37" t="n">
        <v>19</v>
      </c>
      <c r="E9912" s="37" t="n">
        <v>1</v>
      </c>
      <c r="F9912" s="37" t="n">
        <v>0</v>
      </c>
      <c r="G9912" s="37" t="n">
        <v>2</v>
      </c>
      <c r="H9912" s="37" t="n">
        <v>0</v>
      </c>
      <c r="I9912" s="37" t="n">
        <v>1</v>
      </c>
      <c r="J9912" s="40" t="n">
        <f aca="false">IF(C9912=0,"",D9912/C9912)</f>
        <v>0.863636363636364</v>
      </c>
    </row>
    <row r="9913" customFormat="false" ht="15" hidden="false" customHeight="false" outlineLevel="0" collapsed="false">
      <c r="A9913" s="37" t="s">
        <v>1630</v>
      </c>
      <c r="B9913" s="37" t="s">
        <v>279</v>
      </c>
      <c r="C9913" s="37" t="n">
        <v>22</v>
      </c>
      <c r="D9913" s="37" t="n">
        <v>21</v>
      </c>
      <c r="E9913" s="37" t="n">
        <v>1</v>
      </c>
      <c r="F9913" s="37" t="n">
        <v>1</v>
      </c>
      <c r="G9913" s="37" t="n">
        <v>0</v>
      </c>
      <c r="H9913" s="37" t="n">
        <v>2</v>
      </c>
      <c r="I9913" s="37" t="n">
        <v>1</v>
      </c>
      <c r="J9913" s="40" t="n">
        <f aca="false">IF(C9913=0,"",D9913/C9913)</f>
        <v>0.954545454545455</v>
      </c>
    </row>
    <row r="9914" customFormat="false" ht="15" hidden="false" customHeight="false" outlineLevel="0" collapsed="false">
      <c r="A9914" s="37" t="s">
        <v>1630</v>
      </c>
      <c r="B9914" s="37" t="s">
        <v>280</v>
      </c>
      <c r="C9914" s="37" t="n">
        <v>22</v>
      </c>
      <c r="D9914" s="37" t="n">
        <v>20</v>
      </c>
      <c r="E9914" s="37" t="n">
        <v>2</v>
      </c>
      <c r="F9914" s="37" t="n">
        <v>0</v>
      </c>
      <c r="G9914" s="37" t="n">
        <v>0</v>
      </c>
      <c r="H9914" s="37" t="n">
        <v>0</v>
      </c>
      <c r="I9914" s="37" t="n">
        <v>0</v>
      </c>
      <c r="J9914" s="40" t="n">
        <f aca="false">IF(C9914=0,"",D9914/C9914)</f>
        <v>0.909090909090909</v>
      </c>
    </row>
    <row r="9915" customFormat="false" ht="15" hidden="false" customHeight="false" outlineLevel="0" collapsed="false">
      <c r="A9915" s="37" t="s">
        <v>1630</v>
      </c>
      <c r="B9915" s="37" t="s">
        <v>281</v>
      </c>
      <c r="C9915" s="37" t="n">
        <v>22</v>
      </c>
      <c r="D9915" s="37" t="n">
        <v>21</v>
      </c>
      <c r="E9915" s="37" t="n">
        <v>1</v>
      </c>
      <c r="F9915" s="37" t="n">
        <v>1</v>
      </c>
      <c r="G9915" s="37" t="n">
        <v>0</v>
      </c>
      <c r="H9915" s="37" t="n">
        <v>2</v>
      </c>
      <c r="I9915" s="37" t="n">
        <v>7</v>
      </c>
      <c r="J9915" s="40" t="n">
        <f aca="false">IF(C9915=0,"",D9915/C9915)</f>
        <v>0.954545454545455</v>
      </c>
    </row>
    <row r="9916" customFormat="false" ht="15" hidden="false" customHeight="false" outlineLevel="0" collapsed="false">
      <c r="A9916" s="37" t="s">
        <v>1212</v>
      </c>
      <c r="B9916" s="37" t="s">
        <v>275</v>
      </c>
      <c r="C9916" s="37" t="n">
        <v>22</v>
      </c>
      <c r="D9916" s="37" t="n">
        <v>21</v>
      </c>
      <c r="E9916" s="37" t="n">
        <v>0</v>
      </c>
      <c r="F9916" s="37" t="n">
        <v>0</v>
      </c>
      <c r="G9916" s="37" t="n">
        <v>0</v>
      </c>
      <c r="H9916" s="37" t="n">
        <v>1</v>
      </c>
      <c r="I9916" s="37" t="n">
        <v>1</v>
      </c>
      <c r="J9916" s="40" t="n">
        <f aca="false">IF(C9916=0,"",D9916/C9916)</f>
        <v>0.954545454545455</v>
      </c>
    </row>
    <row r="9917" customFormat="false" ht="15" hidden="false" customHeight="false" outlineLevel="0" collapsed="false">
      <c r="A9917" s="37" t="s">
        <v>1212</v>
      </c>
      <c r="B9917" s="37" t="s">
        <v>276</v>
      </c>
      <c r="C9917" s="37" t="n">
        <v>22</v>
      </c>
      <c r="D9917" s="37" t="n">
        <v>21</v>
      </c>
      <c r="E9917" s="37" t="n">
        <v>2</v>
      </c>
      <c r="F9917" s="37" t="n">
        <v>0</v>
      </c>
      <c r="G9917" s="37" t="n">
        <v>0</v>
      </c>
      <c r="H9917" s="37" t="n">
        <v>2</v>
      </c>
      <c r="I9917" s="37" t="n">
        <v>2</v>
      </c>
      <c r="J9917" s="40" t="n">
        <f aca="false">IF(C9917=0,"",D9917/C9917)</f>
        <v>0.954545454545455</v>
      </c>
    </row>
    <row r="9918" customFormat="false" ht="15" hidden="false" customHeight="false" outlineLevel="0" collapsed="false">
      <c r="A9918" s="37" t="s">
        <v>1212</v>
      </c>
      <c r="B9918" s="37" t="s">
        <v>277</v>
      </c>
      <c r="C9918" s="37" t="n">
        <v>22</v>
      </c>
      <c r="D9918" s="37" t="n">
        <v>20</v>
      </c>
      <c r="E9918" s="37" t="n">
        <v>0</v>
      </c>
      <c r="F9918" s="37" t="n">
        <v>0</v>
      </c>
      <c r="G9918" s="37" t="n">
        <v>0</v>
      </c>
      <c r="H9918" s="37" t="n">
        <v>2</v>
      </c>
      <c r="I9918" s="37" t="n">
        <v>2</v>
      </c>
      <c r="J9918" s="40" t="n">
        <f aca="false">IF(C9918=0,"",D9918/C9918)</f>
        <v>0.909090909090909</v>
      </c>
    </row>
    <row r="9919" customFormat="false" ht="15" hidden="false" customHeight="false" outlineLevel="0" collapsed="false">
      <c r="A9919" s="37" t="s">
        <v>1212</v>
      </c>
      <c r="B9919" s="37" t="s">
        <v>278</v>
      </c>
      <c r="C9919" s="37" t="n">
        <v>22</v>
      </c>
      <c r="D9919" s="37" t="n">
        <v>22</v>
      </c>
      <c r="E9919" s="37" t="n">
        <v>1</v>
      </c>
      <c r="F9919" s="37" t="n">
        <v>1</v>
      </c>
      <c r="G9919" s="37" t="n">
        <v>0</v>
      </c>
      <c r="H9919" s="37" t="n">
        <v>2</v>
      </c>
      <c r="I9919" s="37" t="n">
        <v>4</v>
      </c>
      <c r="J9919" s="40" t="n">
        <f aca="false">IF(C9919=0,"",D9919/C9919)</f>
        <v>1</v>
      </c>
    </row>
    <row r="9920" customFormat="false" ht="15" hidden="false" customHeight="false" outlineLevel="0" collapsed="false">
      <c r="A9920" s="37" t="s">
        <v>1212</v>
      </c>
      <c r="B9920" s="37" t="s">
        <v>279</v>
      </c>
      <c r="C9920" s="37" t="n">
        <v>22</v>
      </c>
      <c r="D9920" s="37" t="n">
        <v>21</v>
      </c>
      <c r="E9920" s="37" t="n">
        <v>1</v>
      </c>
      <c r="F9920" s="37" t="n">
        <v>0</v>
      </c>
      <c r="G9920" s="37" t="n">
        <v>2</v>
      </c>
      <c r="H9920" s="37" t="n">
        <v>1</v>
      </c>
      <c r="I9920" s="37" t="n">
        <v>0</v>
      </c>
      <c r="J9920" s="40" t="n">
        <f aca="false">IF(C9920=0,"",D9920/C9920)</f>
        <v>0.954545454545455</v>
      </c>
    </row>
    <row r="9921" customFormat="false" ht="15" hidden="false" customHeight="false" outlineLevel="0" collapsed="false">
      <c r="A9921" s="37" t="s">
        <v>1212</v>
      </c>
      <c r="B9921" s="37" t="s">
        <v>280</v>
      </c>
      <c r="C9921" s="37" t="n">
        <v>22</v>
      </c>
      <c r="D9921" s="37" t="n">
        <v>22</v>
      </c>
      <c r="E9921" s="37" t="n">
        <v>1</v>
      </c>
      <c r="F9921" s="37" t="n">
        <v>0</v>
      </c>
      <c r="G9921" s="37" t="n">
        <v>1</v>
      </c>
      <c r="H9921" s="37" t="n">
        <v>1</v>
      </c>
      <c r="I9921" s="37" t="n">
        <v>0</v>
      </c>
      <c r="J9921" s="40" t="n">
        <f aca="false">IF(C9921=0,"",D9921/C9921)</f>
        <v>1</v>
      </c>
    </row>
    <row r="9922" customFormat="false" ht="15" hidden="false" customHeight="false" outlineLevel="0" collapsed="false">
      <c r="A9922" s="37" t="s">
        <v>1212</v>
      </c>
      <c r="B9922" s="37" t="s">
        <v>281</v>
      </c>
      <c r="C9922" s="37" t="n">
        <v>22</v>
      </c>
      <c r="D9922" s="37" t="n">
        <v>20</v>
      </c>
      <c r="E9922" s="37" t="n">
        <v>0</v>
      </c>
      <c r="F9922" s="37" t="n">
        <v>0</v>
      </c>
      <c r="G9922" s="37" t="n">
        <v>0</v>
      </c>
      <c r="H9922" s="37" t="n">
        <v>0</v>
      </c>
      <c r="I9922" s="37" t="n">
        <v>1</v>
      </c>
      <c r="J9922" s="40" t="n">
        <f aca="false">IF(C9922=0,"",D9922/C9922)</f>
        <v>0.909090909090909</v>
      </c>
    </row>
    <row r="9923" customFormat="false" ht="15" hidden="false" customHeight="false" outlineLevel="0" collapsed="false">
      <c r="A9923" s="37" t="s">
        <v>1631</v>
      </c>
      <c r="B9923" s="37" t="s">
        <v>270</v>
      </c>
      <c r="C9923" s="37" t="n">
        <v>22</v>
      </c>
      <c r="D9923" s="37" t="n">
        <v>19</v>
      </c>
      <c r="E9923" s="37" t="n">
        <v>3</v>
      </c>
      <c r="F9923" s="37" t="n">
        <v>0</v>
      </c>
      <c r="G9923" s="37" t="n">
        <v>0</v>
      </c>
      <c r="H9923" s="37" t="n">
        <v>1</v>
      </c>
      <c r="I9923" s="37" t="n">
        <v>0</v>
      </c>
      <c r="J9923" s="40" t="n">
        <f aca="false">IF(C9923=0,"",D9923/C9923)</f>
        <v>0.863636363636364</v>
      </c>
    </row>
    <row r="9924" customFormat="false" ht="15" hidden="false" customHeight="false" outlineLevel="0" collapsed="false">
      <c r="A9924" s="37" t="s">
        <v>1631</v>
      </c>
      <c r="B9924" s="37" t="s">
        <v>271</v>
      </c>
      <c r="C9924" s="37" t="n">
        <v>22</v>
      </c>
      <c r="D9924" s="37" t="n">
        <v>22</v>
      </c>
      <c r="E9924" s="37" t="n">
        <v>3</v>
      </c>
      <c r="F9924" s="37" t="n">
        <v>1</v>
      </c>
      <c r="G9924" s="37" t="n">
        <v>0</v>
      </c>
      <c r="H9924" s="37" t="n">
        <v>1</v>
      </c>
      <c r="I9924" s="37" t="n">
        <v>2</v>
      </c>
      <c r="J9924" s="40" t="n">
        <f aca="false">IF(C9924=0,"",D9924/C9924)</f>
        <v>1</v>
      </c>
    </row>
    <row r="9925" customFormat="false" ht="15" hidden="false" customHeight="false" outlineLevel="0" collapsed="false">
      <c r="A9925" s="37" t="s">
        <v>1631</v>
      </c>
      <c r="B9925" s="37" t="s">
        <v>272</v>
      </c>
      <c r="C9925" s="37" t="n">
        <v>22</v>
      </c>
      <c r="D9925" s="37" t="n">
        <v>22</v>
      </c>
      <c r="E9925" s="37" t="n">
        <v>0</v>
      </c>
      <c r="F9925" s="37" t="n">
        <v>0</v>
      </c>
      <c r="G9925" s="37" t="n">
        <v>0</v>
      </c>
      <c r="H9925" s="37" t="n">
        <v>0</v>
      </c>
      <c r="I9925" s="37" t="n">
        <v>4</v>
      </c>
      <c r="J9925" s="40" t="n">
        <f aca="false">IF(C9925=0,"",D9925/C9925)</f>
        <v>1</v>
      </c>
    </row>
    <row r="9926" customFormat="false" ht="15" hidden="false" customHeight="false" outlineLevel="0" collapsed="false">
      <c r="A9926" s="37" t="s">
        <v>1631</v>
      </c>
      <c r="B9926" s="37" t="s">
        <v>273</v>
      </c>
      <c r="C9926" s="37" t="n">
        <v>22</v>
      </c>
      <c r="D9926" s="37" t="n">
        <v>22</v>
      </c>
      <c r="E9926" s="37" t="n">
        <v>0</v>
      </c>
      <c r="F9926" s="37" t="n">
        <v>3</v>
      </c>
      <c r="G9926" s="37" t="n">
        <v>1</v>
      </c>
      <c r="H9926" s="37" t="n">
        <v>0</v>
      </c>
      <c r="I9926" s="37" t="n">
        <v>1</v>
      </c>
      <c r="J9926" s="40" t="n">
        <f aca="false">IF(C9926=0,"",D9926/C9926)</f>
        <v>1</v>
      </c>
    </row>
    <row r="9927" customFormat="false" ht="15" hidden="false" customHeight="false" outlineLevel="0" collapsed="false">
      <c r="A9927" s="37" t="s">
        <v>1631</v>
      </c>
      <c r="B9927" s="37" t="s">
        <v>274</v>
      </c>
      <c r="C9927" s="37" t="n">
        <v>22</v>
      </c>
      <c r="D9927" s="37" t="n">
        <v>20</v>
      </c>
      <c r="E9927" s="37" t="n">
        <v>0</v>
      </c>
      <c r="F9927" s="37" t="n">
        <v>2</v>
      </c>
      <c r="G9927" s="37" t="n">
        <v>0</v>
      </c>
      <c r="H9927" s="37" t="n">
        <v>2</v>
      </c>
      <c r="I9927" s="37" t="n">
        <v>6</v>
      </c>
      <c r="J9927" s="40" t="n">
        <f aca="false">IF(C9927=0,"",D9927/C9927)</f>
        <v>0.909090909090909</v>
      </c>
    </row>
    <row r="9928" customFormat="false" ht="15" hidden="false" customHeight="false" outlineLevel="0" collapsed="false">
      <c r="A9928" s="37" t="s">
        <v>1631</v>
      </c>
      <c r="B9928" s="37" t="s">
        <v>275</v>
      </c>
      <c r="C9928" s="37" t="n">
        <v>22</v>
      </c>
      <c r="D9928" s="37" t="n">
        <v>21</v>
      </c>
      <c r="E9928" s="37" t="n">
        <v>1</v>
      </c>
      <c r="F9928" s="37" t="n">
        <v>2</v>
      </c>
      <c r="G9928" s="37" t="n">
        <v>0</v>
      </c>
      <c r="H9928" s="37" t="n">
        <v>1</v>
      </c>
      <c r="I9928" s="37" t="n">
        <v>0</v>
      </c>
      <c r="J9928" s="40" t="n">
        <f aca="false">IF(C9928=0,"",D9928/C9928)</f>
        <v>0.954545454545455</v>
      </c>
    </row>
    <row r="9929" customFormat="false" ht="15" hidden="false" customHeight="false" outlineLevel="0" collapsed="false">
      <c r="A9929" s="37" t="s">
        <v>1631</v>
      </c>
      <c r="B9929" s="37" t="s">
        <v>276</v>
      </c>
      <c r="C9929" s="37" t="n">
        <v>22</v>
      </c>
      <c r="D9929" s="37" t="n">
        <v>21</v>
      </c>
      <c r="E9929" s="37" t="n">
        <v>0</v>
      </c>
      <c r="F9929" s="37" t="n">
        <v>0</v>
      </c>
      <c r="G9929" s="37" t="n">
        <v>0</v>
      </c>
      <c r="H9929" s="37" t="n">
        <v>1</v>
      </c>
      <c r="I9929" s="37" t="n">
        <v>2</v>
      </c>
      <c r="J9929" s="40" t="n">
        <f aca="false">IF(C9929=0,"",D9929/C9929)</f>
        <v>0.954545454545455</v>
      </c>
    </row>
    <row r="9930" customFormat="false" ht="15" hidden="false" customHeight="false" outlineLevel="0" collapsed="false">
      <c r="A9930" s="37" t="s">
        <v>1631</v>
      </c>
      <c r="B9930" s="37" t="s">
        <v>277</v>
      </c>
      <c r="C9930" s="37" t="n">
        <v>22</v>
      </c>
      <c r="D9930" s="37" t="n">
        <v>21</v>
      </c>
      <c r="E9930" s="37" t="n">
        <v>0</v>
      </c>
      <c r="F9930" s="37" t="n">
        <v>2</v>
      </c>
      <c r="G9930" s="37" t="n">
        <v>1</v>
      </c>
      <c r="H9930" s="37" t="n">
        <v>1</v>
      </c>
      <c r="I9930" s="37" t="n">
        <v>4</v>
      </c>
      <c r="J9930" s="40" t="n">
        <f aca="false">IF(C9930=0,"",D9930/C9930)</f>
        <v>0.954545454545455</v>
      </c>
    </row>
    <row r="9931" customFormat="false" ht="15" hidden="false" customHeight="false" outlineLevel="0" collapsed="false">
      <c r="A9931" s="37" t="s">
        <v>1631</v>
      </c>
      <c r="B9931" s="37" t="s">
        <v>278</v>
      </c>
      <c r="C9931" s="37" t="n">
        <v>22</v>
      </c>
      <c r="D9931" s="37" t="n">
        <v>21</v>
      </c>
      <c r="E9931" s="37" t="n">
        <v>2</v>
      </c>
      <c r="F9931" s="37" t="n">
        <v>1</v>
      </c>
      <c r="G9931" s="37" t="n">
        <v>0</v>
      </c>
      <c r="H9931" s="37" t="n">
        <v>2</v>
      </c>
      <c r="I9931" s="37" t="n">
        <v>3</v>
      </c>
      <c r="J9931" s="40" t="n">
        <f aca="false">IF(C9931=0,"",D9931/C9931)</f>
        <v>0.954545454545455</v>
      </c>
    </row>
    <row r="9932" customFormat="false" ht="15" hidden="false" customHeight="false" outlineLevel="0" collapsed="false">
      <c r="A9932" s="37" t="s">
        <v>1631</v>
      </c>
      <c r="B9932" s="37" t="s">
        <v>279</v>
      </c>
      <c r="C9932" s="37" t="n">
        <v>22</v>
      </c>
      <c r="D9932" s="37" t="n">
        <v>20</v>
      </c>
      <c r="E9932" s="37" t="n">
        <v>1</v>
      </c>
      <c r="F9932" s="37" t="n">
        <v>2</v>
      </c>
      <c r="G9932" s="37" t="n">
        <v>1</v>
      </c>
      <c r="H9932" s="37" t="n">
        <v>1</v>
      </c>
      <c r="I9932" s="37" t="n">
        <v>2</v>
      </c>
      <c r="J9932" s="40" t="n">
        <f aca="false">IF(C9932=0,"",D9932/C9932)</f>
        <v>0.909090909090909</v>
      </c>
    </row>
    <row r="9933" customFormat="false" ht="15" hidden="false" customHeight="false" outlineLevel="0" collapsed="false">
      <c r="A9933" s="37" t="s">
        <v>1631</v>
      </c>
      <c r="B9933" s="37" t="s">
        <v>280</v>
      </c>
      <c r="C9933" s="37" t="n">
        <v>22</v>
      </c>
      <c r="D9933" s="37" t="n">
        <v>21</v>
      </c>
      <c r="E9933" s="37" t="n">
        <v>1</v>
      </c>
      <c r="F9933" s="37" t="n">
        <v>0</v>
      </c>
      <c r="G9933" s="37" t="n">
        <v>0</v>
      </c>
      <c r="H9933" s="37" t="n">
        <v>2</v>
      </c>
      <c r="I9933" s="37" t="n">
        <v>1</v>
      </c>
      <c r="J9933" s="40" t="n">
        <f aca="false">IF(C9933=0,"",D9933/C9933)</f>
        <v>0.954545454545455</v>
      </c>
    </row>
    <row r="9934" customFormat="false" ht="15" hidden="false" customHeight="false" outlineLevel="0" collapsed="false">
      <c r="A9934" s="37" t="s">
        <v>1631</v>
      </c>
      <c r="B9934" s="37" t="s">
        <v>281</v>
      </c>
      <c r="C9934" s="37" t="n">
        <v>22</v>
      </c>
      <c r="D9934" s="37" t="n">
        <v>19</v>
      </c>
      <c r="E9934" s="37" t="n">
        <v>0</v>
      </c>
      <c r="F9934" s="37" t="n">
        <v>0</v>
      </c>
      <c r="G9934" s="37" t="n">
        <v>0</v>
      </c>
      <c r="H9934" s="37" t="n">
        <v>2</v>
      </c>
      <c r="I9934" s="37" t="n">
        <v>5</v>
      </c>
      <c r="J9934" s="40" t="n">
        <f aca="false">IF(C9934=0,"",D9934/C9934)</f>
        <v>0.863636363636364</v>
      </c>
    </row>
    <row r="9935" customFormat="false" ht="15" hidden="false" customHeight="false" outlineLevel="0" collapsed="false">
      <c r="A9935" s="37" t="s">
        <v>1438</v>
      </c>
      <c r="B9935" s="37" t="s">
        <v>270</v>
      </c>
      <c r="C9935" s="37" t="n">
        <v>22</v>
      </c>
      <c r="D9935" s="37" t="n">
        <v>22</v>
      </c>
      <c r="E9935" s="37" t="n">
        <v>2</v>
      </c>
      <c r="F9935" s="37" t="n">
        <v>0</v>
      </c>
      <c r="G9935" s="37" t="n">
        <v>1</v>
      </c>
      <c r="H9935" s="37" t="n">
        <v>1</v>
      </c>
      <c r="I9935" s="37" t="n">
        <v>0</v>
      </c>
      <c r="J9935" s="40" t="n">
        <f aca="false">IF(C9935=0,"",D9935/C9935)</f>
        <v>1</v>
      </c>
    </row>
    <row r="9936" customFormat="false" ht="15" hidden="false" customHeight="false" outlineLevel="0" collapsed="false">
      <c r="A9936" s="37" t="s">
        <v>1438</v>
      </c>
      <c r="B9936" s="37" t="s">
        <v>271</v>
      </c>
      <c r="C9936" s="37" t="n">
        <v>22</v>
      </c>
      <c r="D9936" s="37" t="n">
        <v>22</v>
      </c>
      <c r="E9936" s="37" t="n">
        <v>1</v>
      </c>
      <c r="F9936" s="37" t="n">
        <v>1</v>
      </c>
      <c r="G9936" s="37" t="n">
        <v>1</v>
      </c>
      <c r="H9936" s="37" t="n">
        <v>0</v>
      </c>
      <c r="I9936" s="37" t="n">
        <v>4</v>
      </c>
      <c r="J9936" s="40" t="n">
        <f aca="false">IF(C9936=0,"",D9936/C9936)</f>
        <v>1</v>
      </c>
    </row>
    <row r="9937" customFormat="false" ht="15" hidden="false" customHeight="false" outlineLevel="0" collapsed="false">
      <c r="A9937" s="37" t="s">
        <v>1438</v>
      </c>
      <c r="B9937" s="37" t="s">
        <v>272</v>
      </c>
      <c r="C9937" s="37" t="n">
        <v>22</v>
      </c>
      <c r="D9937" s="37" t="n">
        <v>20</v>
      </c>
      <c r="E9937" s="37" t="n">
        <v>1</v>
      </c>
      <c r="F9937" s="37" t="n">
        <v>2</v>
      </c>
      <c r="G9937" s="37" t="n">
        <v>0</v>
      </c>
      <c r="H9937" s="37" t="n">
        <v>1</v>
      </c>
      <c r="I9937" s="37" t="n">
        <v>3</v>
      </c>
      <c r="J9937" s="40" t="n">
        <f aca="false">IF(C9937=0,"",D9937/C9937)</f>
        <v>0.909090909090909</v>
      </c>
    </row>
    <row r="9938" customFormat="false" ht="15" hidden="false" customHeight="false" outlineLevel="0" collapsed="false">
      <c r="A9938" s="37" t="s">
        <v>1438</v>
      </c>
      <c r="B9938" s="37" t="s">
        <v>273</v>
      </c>
      <c r="C9938" s="37" t="n">
        <v>22</v>
      </c>
      <c r="D9938" s="37" t="n">
        <v>22</v>
      </c>
      <c r="E9938" s="37" t="n">
        <v>0</v>
      </c>
      <c r="F9938" s="37" t="n">
        <v>1</v>
      </c>
      <c r="G9938" s="37" t="n">
        <v>1</v>
      </c>
      <c r="H9938" s="37" t="n">
        <v>0</v>
      </c>
      <c r="I9938" s="37" t="n">
        <v>1</v>
      </c>
      <c r="J9938" s="40" t="n">
        <f aca="false">IF(C9938=0,"",D9938/C9938)</f>
        <v>1</v>
      </c>
    </row>
    <row r="9939" customFormat="false" ht="15" hidden="false" customHeight="false" outlineLevel="0" collapsed="false">
      <c r="A9939" s="37" t="s">
        <v>1438</v>
      </c>
      <c r="B9939" s="37" t="s">
        <v>274</v>
      </c>
      <c r="C9939" s="37" t="n">
        <v>22</v>
      </c>
      <c r="D9939" s="37" t="n">
        <v>20</v>
      </c>
      <c r="E9939" s="37" t="n">
        <v>0</v>
      </c>
      <c r="F9939" s="37" t="n">
        <v>0</v>
      </c>
      <c r="G9939" s="37" t="n">
        <v>0</v>
      </c>
      <c r="H9939" s="37" t="n">
        <v>1</v>
      </c>
      <c r="I9939" s="37" t="n">
        <v>1</v>
      </c>
      <c r="J9939" s="40" t="n">
        <f aca="false">IF(C9939=0,"",D9939/C9939)</f>
        <v>0.909090909090909</v>
      </c>
    </row>
    <row r="9940" customFormat="false" ht="15" hidden="false" customHeight="false" outlineLevel="0" collapsed="false">
      <c r="A9940" s="37" t="s">
        <v>1438</v>
      </c>
      <c r="B9940" s="37" t="s">
        <v>275</v>
      </c>
      <c r="C9940" s="37" t="n">
        <v>22</v>
      </c>
      <c r="D9940" s="37" t="n">
        <v>22</v>
      </c>
      <c r="E9940" s="37" t="n">
        <v>0</v>
      </c>
      <c r="F9940" s="37" t="n">
        <v>0</v>
      </c>
      <c r="G9940" s="37" t="n">
        <v>0</v>
      </c>
      <c r="H9940" s="37" t="n">
        <v>1</v>
      </c>
      <c r="I9940" s="37" t="n">
        <v>3</v>
      </c>
      <c r="J9940" s="40" t="n">
        <f aca="false">IF(C9940=0,"",D9940/C9940)</f>
        <v>1</v>
      </c>
    </row>
    <row r="9941" customFormat="false" ht="15" hidden="false" customHeight="false" outlineLevel="0" collapsed="false">
      <c r="A9941" s="37" t="s">
        <v>1438</v>
      </c>
      <c r="B9941" s="37" t="s">
        <v>276</v>
      </c>
      <c r="C9941" s="37" t="n">
        <v>22</v>
      </c>
      <c r="D9941" s="37" t="n">
        <v>19</v>
      </c>
      <c r="E9941" s="37" t="n">
        <v>1</v>
      </c>
      <c r="F9941" s="37" t="n">
        <v>1</v>
      </c>
      <c r="G9941" s="37" t="n">
        <v>2</v>
      </c>
      <c r="H9941" s="37" t="n">
        <v>0</v>
      </c>
      <c r="I9941" s="37" t="n">
        <v>0</v>
      </c>
      <c r="J9941" s="40" t="n">
        <f aca="false">IF(C9941=0,"",D9941/C9941)</f>
        <v>0.863636363636364</v>
      </c>
    </row>
    <row r="9942" customFormat="false" ht="15" hidden="false" customHeight="false" outlineLevel="0" collapsed="false">
      <c r="A9942" s="37" t="s">
        <v>1438</v>
      </c>
      <c r="B9942" s="37" t="s">
        <v>277</v>
      </c>
      <c r="C9942" s="37" t="n">
        <v>22</v>
      </c>
      <c r="D9942" s="37" t="n">
        <v>20</v>
      </c>
      <c r="E9942" s="37" t="n">
        <v>0</v>
      </c>
      <c r="F9942" s="37" t="n">
        <v>1</v>
      </c>
      <c r="G9942" s="37" t="n">
        <v>0</v>
      </c>
      <c r="H9942" s="37" t="n">
        <v>3</v>
      </c>
      <c r="I9942" s="37" t="n">
        <v>1</v>
      </c>
      <c r="J9942" s="40" t="n">
        <f aca="false">IF(C9942=0,"",D9942/C9942)</f>
        <v>0.909090909090909</v>
      </c>
    </row>
    <row r="9943" customFormat="false" ht="15" hidden="false" customHeight="false" outlineLevel="0" collapsed="false">
      <c r="A9943" s="37" t="s">
        <v>1438</v>
      </c>
      <c r="B9943" s="37" t="s">
        <v>278</v>
      </c>
      <c r="C9943" s="37" t="n">
        <v>22</v>
      </c>
      <c r="D9943" s="37" t="n">
        <v>20</v>
      </c>
      <c r="E9943" s="37" t="n">
        <v>0</v>
      </c>
      <c r="F9943" s="37" t="n">
        <v>1</v>
      </c>
      <c r="G9943" s="37" t="n">
        <v>0</v>
      </c>
      <c r="H9943" s="37" t="n">
        <v>0</v>
      </c>
      <c r="I9943" s="37" t="n">
        <v>12</v>
      </c>
      <c r="J9943" s="40" t="n">
        <f aca="false">IF(C9943=0,"",D9943/C9943)</f>
        <v>0.909090909090909</v>
      </c>
    </row>
    <row r="9944" customFormat="false" ht="15" hidden="false" customHeight="false" outlineLevel="0" collapsed="false">
      <c r="A9944" s="37" t="s">
        <v>1438</v>
      </c>
      <c r="B9944" s="37" t="s">
        <v>279</v>
      </c>
      <c r="C9944" s="37" t="n">
        <v>22</v>
      </c>
      <c r="D9944" s="37" t="n">
        <v>22</v>
      </c>
      <c r="E9944" s="37" t="n">
        <v>0</v>
      </c>
      <c r="F9944" s="37" t="n">
        <v>0</v>
      </c>
      <c r="G9944" s="37" t="n">
        <v>0</v>
      </c>
      <c r="H9944" s="37" t="n">
        <v>3</v>
      </c>
      <c r="I9944" s="37" t="n">
        <v>0</v>
      </c>
      <c r="J9944" s="40" t="n">
        <f aca="false">IF(C9944=0,"",D9944/C9944)</f>
        <v>1</v>
      </c>
    </row>
    <row r="9945" customFormat="false" ht="15" hidden="false" customHeight="false" outlineLevel="0" collapsed="false">
      <c r="A9945" s="37" t="s">
        <v>1438</v>
      </c>
      <c r="B9945" s="37" t="s">
        <v>280</v>
      </c>
      <c r="C9945" s="37" t="n">
        <v>22</v>
      </c>
      <c r="D9945" s="37" t="n">
        <v>21</v>
      </c>
      <c r="E9945" s="37" t="n">
        <v>1</v>
      </c>
      <c r="F9945" s="37" t="n">
        <v>0</v>
      </c>
      <c r="G9945" s="37" t="n">
        <v>0</v>
      </c>
      <c r="H9945" s="37" t="n">
        <v>0</v>
      </c>
      <c r="I9945" s="37" t="n">
        <v>2</v>
      </c>
      <c r="J9945" s="40" t="n">
        <f aca="false">IF(C9945=0,"",D9945/C9945)</f>
        <v>0.954545454545455</v>
      </c>
    </row>
    <row r="9946" customFormat="false" ht="15" hidden="false" customHeight="false" outlineLevel="0" collapsed="false">
      <c r="A9946" s="37" t="s">
        <v>1438</v>
      </c>
      <c r="B9946" s="37" t="s">
        <v>281</v>
      </c>
      <c r="C9946" s="37" t="n">
        <v>22</v>
      </c>
      <c r="D9946" s="37" t="n">
        <v>22</v>
      </c>
      <c r="E9946" s="37" t="n">
        <v>0</v>
      </c>
      <c r="F9946" s="37" t="n">
        <v>0</v>
      </c>
      <c r="G9946" s="37" t="n">
        <v>0</v>
      </c>
      <c r="H9946" s="37" t="n">
        <v>2</v>
      </c>
      <c r="I9946" s="37" t="n">
        <v>0</v>
      </c>
      <c r="J9946" s="40" t="n">
        <f aca="false">IF(C9946=0,"",D9946/C9946)</f>
        <v>1</v>
      </c>
    </row>
    <row r="9947" customFormat="false" ht="15" hidden="false" customHeight="false" outlineLevel="0" collapsed="false">
      <c r="A9947" s="37" t="s">
        <v>1632</v>
      </c>
      <c r="B9947" s="37" t="s">
        <v>270</v>
      </c>
      <c r="C9947" s="37" t="n">
        <v>22</v>
      </c>
      <c r="D9947" s="37" t="n">
        <v>20</v>
      </c>
      <c r="E9947" s="37" t="n">
        <v>1</v>
      </c>
      <c r="F9947" s="37" t="n">
        <v>0</v>
      </c>
      <c r="G9947" s="37" t="n">
        <v>0</v>
      </c>
      <c r="H9947" s="37" t="n">
        <v>1</v>
      </c>
      <c r="I9947" s="37" t="n">
        <v>4</v>
      </c>
      <c r="J9947" s="40" t="n">
        <f aca="false">IF(C9947=0,"",D9947/C9947)</f>
        <v>0.909090909090909</v>
      </c>
    </row>
    <row r="9948" customFormat="false" ht="15" hidden="false" customHeight="false" outlineLevel="0" collapsed="false">
      <c r="A9948" s="37" t="s">
        <v>1632</v>
      </c>
      <c r="B9948" s="37" t="s">
        <v>271</v>
      </c>
      <c r="C9948" s="37" t="n">
        <v>22</v>
      </c>
      <c r="D9948" s="37" t="n">
        <v>20</v>
      </c>
      <c r="E9948" s="37" t="n">
        <v>0</v>
      </c>
      <c r="F9948" s="37" t="n">
        <v>0</v>
      </c>
      <c r="G9948" s="37" t="n">
        <v>0</v>
      </c>
      <c r="H9948" s="37" t="n">
        <v>1</v>
      </c>
      <c r="I9948" s="37" t="n">
        <v>2</v>
      </c>
      <c r="J9948" s="40" t="n">
        <f aca="false">IF(C9948=0,"",D9948/C9948)</f>
        <v>0.909090909090909</v>
      </c>
    </row>
    <row r="9949" customFormat="false" ht="15" hidden="false" customHeight="false" outlineLevel="0" collapsed="false">
      <c r="A9949" s="37" t="s">
        <v>1632</v>
      </c>
      <c r="B9949" s="37" t="s">
        <v>272</v>
      </c>
      <c r="C9949" s="37" t="n">
        <v>22</v>
      </c>
      <c r="D9949" s="37" t="n">
        <v>21</v>
      </c>
      <c r="E9949" s="37" t="n">
        <v>1</v>
      </c>
      <c r="F9949" s="37" t="n">
        <v>0</v>
      </c>
      <c r="G9949" s="37" t="n">
        <v>0</v>
      </c>
      <c r="H9949" s="37" t="n">
        <v>1</v>
      </c>
      <c r="I9949" s="37" t="n">
        <v>0</v>
      </c>
      <c r="J9949" s="40" t="n">
        <f aca="false">IF(C9949=0,"",D9949/C9949)</f>
        <v>0.954545454545455</v>
      </c>
    </row>
    <row r="9950" customFormat="false" ht="15" hidden="false" customHeight="false" outlineLevel="0" collapsed="false">
      <c r="A9950" s="37" t="s">
        <v>1632</v>
      </c>
      <c r="B9950" s="37" t="s">
        <v>273</v>
      </c>
      <c r="C9950" s="37" t="n">
        <v>22</v>
      </c>
      <c r="D9950" s="37" t="n">
        <v>22</v>
      </c>
      <c r="E9950" s="37" t="n">
        <v>0</v>
      </c>
      <c r="F9950" s="37" t="n">
        <v>2</v>
      </c>
      <c r="G9950" s="37" t="n">
        <v>1</v>
      </c>
      <c r="H9950" s="37" t="n">
        <v>1</v>
      </c>
      <c r="I9950" s="37" t="n">
        <v>0</v>
      </c>
      <c r="J9950" s="40" t="n">
        <f aca="false">IF(C9950=0,"",D9950/C9950)</f>
        <v>1</v>
      </c>
    </row>
    <row r="9951" customFormat="false" ht="15" hidden="false" customHeight="false" outlineLevel="0" collapsed="false">
      <c r="A9951" s="37" t="s">
        <v>1632</v>
      </c>
      <c r="B9951" s="37" t="s">
        <v>274</v>
      </c>
      <c r="C9951" s="37" t="n">
        <v>22</v>
      </c>
      <c r="D9951" s="37" t="n">
        <v>20</v>
      </c>
      <c r="E9951" s="37" t="n">
        <v>1</v>
      </c>
      <c r="F9951" s="37" t="n">
        <v>0</v>
      </c>
      <c r="G9951" s="37" t="n">
        <v>0</v>
      </c>
      <c r="H9951" s="37" t="n">
        <v>3</v>
      </c>
      <c r="I9951" s="37" t="n">
        <v>3</v>
      </c>
      <c r="J9951" s="40" t="n">
        <f aca="false">IF(C9951=0,"",D9951/C9951)</f>
        <v>0.909090909090909</v>
      </c>
    </row>
    <row r="9952" customFormat="false" ht="15" hidden="false" customHeight="false" outlineLevel="0" collapsed="false">
      <c r="A9952" s="37" t="s">
        <v>1632</v>
      </c>
      <c r="B9952" s="37" t="s">
        <v>275</v>
      </c>
      <c r="C9952" s="37" t="n">
        <v>22</v>
      </c>
      <c r="D9952" s="37" t="n">
        <v>22</v>
      </c>
      <c r="E9952" s="37" t="n">
        <v>1</v>
      </c>
      <c r="F9952" s="37" t="n">
        <v>2</v>
      </c>
      <c r="G9952" s="37" t="n">
        <v>1</v>
      </c>
      <c r="H9952" s="37" t="n">
        <v>0</v>
      </c>
      <c r="I9952" s="37" t="n">
        <v>0</v>
      </c>
      <c r="J9952" s="40" t="n">
        <f aca="false">IF(C9952=0,"",D9952/C9952)</f>
        <v>1</v>
      </c>
    </row>
    <row r="9953" customFormat="false" ht="15" hidden="false" customHeight="false" outlineLevel="0" collapsed="false">
      <c r="A9953" s="37" t="s">
        <v>1632</v>
      </c>
      <c r="B9953" s="37" t="s">
        <v>276</v>
      </c>
      <c r="C9953" s="37" t="n">
        <v>22</v>
      </c>
      <c r="D9953" s="37" t="n">
        <v>20</v>
      </c>
      <c r="E9953" s="37" t="n">
        <v>2</v>
      </c>
      <c r="F9953" s="37" t="n">
        <v>0</v>
      </c>
      <c r="G9953" s="37" t="n">
        <v>0</v>
      </c>
      <c r="H9953" s="37" t="n">
        <v>5</v>
      </c>
      <c r="I9953" s="37" t="n">
        <v>1</v>
      </c>
      <c r="J9953" s="40" t="n">
        <f aca="false">IF(C9953=0,"",D9953/C9953)</f>
        <v>0.909090909090909</v>
      </c>
    </row>
    <row r="9954" customFormat="false" ht="15" hidden="false" customHeight="false" outlineLevel="0" collapsed="false">
      <c r="A9954" s="37" t="s">
        <v>1632</v>
      </c>
      <c r="B9954" s="37" t="s">
        <v>277</v>
      </c>
      <c r="C9954" s="37" t="n">
        <v>22</v>
      </c>
      <c r="D9954" s="37" t="n">
        <v>21</v>
      </c>
      <c r="E9954" s="37" t="n">
        <v>0</v>
      </c>
      <c r="F9954" s="37" t="n">
        <v>1</v>
      </c>
      <c r="G9954" s="37" t="n">
        <v>0</v>
      </c>
      <c r="H9954" s="37" t="n">
        <v>2</v>
      </c>
      <c r="I9954" s="37" t="n">
        <v>8</v>
      </c>
      <c r="J9954" s="40" t="n">
        <f aca="false">IF(C9954=0,"",D9954/C9954)</f>
        <v>0.954545454545455</v>
      </c>
    </row>
    <row r="9955" customFormat="false" ht="15" hidden="false" customHeight="false" outlineLevel="0" collapsed="false">
      <c r="A9955" s="37" t="s">
        <v>1632</v>
      </c>
      <c r="B9955" s="37" t="s">
        <v>278</v>
      </c>
      <c r="C9955" s="37" t="n">
        <v>22</v>
      </c>
      <c r="D9955" s="37" t="n">
        <v>20</v>
      </c>
      <c r="E9955" s="37" t="n">
        <v>1</v>
      </c>
      <c r="F9955" s="37" t="n">
        <v>0</v>
      </c>
      <c r="G9955" s="37" t="n">
        <v>0</v>
      </c>
      <c r="H9955" s="37" t="n">
        <v>1</v>
      </c>
      <c r="I9955" s="37" t="n">
        <v>1</v>
      </c>
      <c r="J9955" s="40" t="n">
        <f aca="false">IF(C9955=0,"",D9955/C9955)</f>
        <v>0.909090909090909</v>
      </c>
    </row>
    <row r="9956" customFormat="false" ht="15" hidden="false" customHeight="false" outlineLevel="0" collapsed="false">
      <c r="A9956" s="37" t="s">
        <v>1632</v>
      </c>
      <c r="B9956" s="37" t="s">
        <v>279</v>
      </c>
      <c r="C9956" s="37" t="n">
        <v>22</v>
      </c>
      <c r="D9956" s="37" t="n">
        <v>19</v>
      </c>
      <c r="E9956" s="37" t="n">
        <v>1</v>
      </c>
      <c r="F9956" s="37" t="n">
        <v>2</v>
      </c>
      <c r="G9956" s="37" t="n">
        <v>0</v>
      </c>
      <c r="H9956" s="37" t="n">
        <v>1</v>
      </c>
      <c r="I9956" s="37" t="n">
        <v>0</v>
      </c>
      <c r="J9956" s="40" t="n">
        <f aca="false">IF(C9956=0,"",D9956/C9956)</f>
        <v>0.863636363636364</v>
      </c>
    </row>
    <row r="9957" customFormat="false" ht="15" hidden="false" customHeight="false" outlineLevel="0" collapsed="false">
      <c r="A9957" s="37" t="s">
        <v>1632</v>
      </c>
      <c r="B9957" s="37" t="s">
        <v>280</v>
      </c>
      <c r="C9957" s="37" t="n">
        <v>22</v>
      </c>
      <c r="D9957" s="37" t="n">
        <v>21</v>
      </c>
      <c r="E9957" s="37" t="n">
        <v>1</v>
      </c>
      <c r="F9957" s="37" t="n">
        <v>0</v>
      </c>
      <c r="G9957" s="37" t="n">
        <v>0</v>
      </c>
      <c r="H9957" s="37" t="n">
        <v>2</v>
      </c>
      <c r="I9957" s="37" t="n">
        <v>0</v>
      </c>
      <c r="J9957" s="40" t="n">
        <f aca="false">IF(C9957=0,"",D9957/C9957)</f>
        <v>0.954545454545455</v>
      </c>
    </row>
    <row r="9958" customFormat="false" ht="15" hidden="false" customHeight="false" outlineLevel="0" collapsed="false">
      <c r="A9958" s="37" t="s">
        <v>1632</v>
      </c>
      <c r="B9958" s="37" t="s">
        <v>281</v>
      </c>
      <c r="C9958" s="37" t="n">
        <v>22</v>
      </c>
      <c r="D9958" s="37" t="n">
        <v>21</v>
      </c>
      <c r="E9958" s="37" t="n">
        <v>0</v>
      </c>
      <c r="F9958" s="37" t="n">
        <v>0</v>
      </c>
      <c r="G9958" s="37" t="n">
        <v>1</v>
      </c>
      <c r="H9958" s="37" t="n">
        <v>3</v>
      </c>
      <c r="I9958" s="37" t="n">
        <v>2</v>
      </c>
      <c r="J9958" s="40" t="n">
        <f aca="false">IF(C9958=0,"",D9958/C9958)</f>
        <v>0.954545454545455</v>
      </c>
    </row>
    <row r="9959" customFormat="false" ht="15" hidden="false" customHeight="false" outlineLevel="0" collapsed="false">
      <c r="A9959" s="37" t="s">
        <v>1044</v>
      </c>
      <c r="B9959" s="37" t="s">
        <v>276</v>
      </c>
      <c r="C9959" s="37" t="n">
        <v>22</v>
      </c>
      <c r="D9959" s="37" t="n">
        <v>21</v>
      </c>
      <c r="E9959" s="37" t="n">
        <v>0</v>
      </c>
      <c r="F9959" s="37" t="n">
        <v>0</v>
      </c>
      <c r="G9959" s="37" t="n">
        <v>0</v>
      </c>
      <c r="H9959" s="37" t="n">
        <v>2</v>
      </c>
      <c r="I9959" s="37" t="n">
        <v>7</v>
      </c>
      <c r="J9959" s="40" t="n">
        <f aca="false">IF(C9959=0,"",D9959/C9959)</f>
        <v>0.954545454545455</v>
      </c>
    </row>
    <row r="9960" customFormat="false" ht="15" hidden="false" customHeight="false" outlineLevel="0" collapsed="false">
      <c r="A9960" s="37" t="s">
        <v>1044</v>
      </c>
      <c r="B9960" s="37" t="s">
        <v>277</v>
      </c>
      <c r="C9960" s="37" t="n">
        <v>22</v>
      </c>
      <c r="D9960" s="37" t="n">
        <v>22</v>
      </c>
      <c r="E9960" s="37" t="n">
        <v>0</v>
      </c>
      <c r="F9960" s="37" t="n">
        <v>1</v>
      </c>
      <c r="G9960" s="37" t="n">
        <v>1</v>
      </c>
      <c r="H9960" s="37" t="n">
        <v>2</v>
      </c>
      <c r="I9960" s="37" t="n">
        <v>0</v>
      </c>
      <c r="J9960" s="40" t="n">
        <f aca="false">IF(C9960=0,"",D9960/C9960)</f>
        <v>1</v>
      </c>
    </row>
    <row r="9961" customFormat="false" ht="15" hidden="false" customHeight="false" outlineLevel="0" collapsed="false">
      <c r="A9961" s="37" t="s">
        <v>1044</v>
      </c>
      <c r="B9961" s="37" t="s">
        <v>278</v>
      </c>
      <c r="C9961" s="37" t="n">
        <v>22</v>
      </c>
      <c r="D9961" s="37" t="n">
        <v>20</v>
      </c>
      <c r="E9961" s="37" t="n">
        <v>1</v>
      </c>
      <c r="F9961" s="37" t="n">
        <v>0</v>
      </c>
      <c r="G9961" s="37" t="n">
        <v>1</v>
      </c>
      <c r="H9961" s="37" t="n">
        <v>3</v>
      </c>
      <c r="I9961" s="37" t="n">
        <v>1</v>
      </c>
      <c r="J9961" s="40" t="n">
        <f aca="false">IF(C9961=0,"",D9961/C9961)</f>
        <v>0.909090909090909</v>
      </c>
    </row>
    <row r="9962" customFormat="false" ht="15" hidden="false" customHeight="false" outlineLevel="0" collapsed="false">
      <c r="A9962" s="37" t="s">
        <v>1044</v>
      </c>
      <c r="B9962" s="37" t="s">
        <v>279</v>
      </c>
      <c r="C9962" s="37" t="n">
        <v>22</v>
      </c>
      <c r="D9962" s="37" t="n">
        <v>20</v>
      </c>
      <c r="E9962" s="37" t="n">
        <v>2</v>
      </c>
      <c r="F9962" s="37" t="n">
        <v>3</v>
      </c>
      <c r="G9962" s="37" t="n">
        <v>0</v>
      </c>
      <c r="H9962" s="37" t="n">
        <v>3</v>
      </c>
      <c r="I9962" s="37" t="n">
        <v>9</v>
      </c>
      <c r="J9962" s="40" t="n">
        <f aca="false">IF(C9962=0,"",D9962/C9962)</f>
        <v>0.909090909090909</v>
      </c>
    </row>
    <row r="9963" customFormat="false" ht="15" hidden="false" customHeight="false" outlineLevel="0" collapsed="false">
      <c r="A9963" s="37" t="s">
        <v>1044</v>
      </c>
      <c r="B9963" s="37" t="s">
        <v>280</v>
      </c>
      <c r="C9963" s="37" t="n">
        <v>22</v>
      </c>
      <c r="D9963" s="37" t="n">
        <v>21</v>
      </c>
      <c r="E9963" s="37" t="n">
        <v>1</v>
      </c>
      <c r="F9963" s="37" t="n">
        <v>0</v>
      </c>
      <c r="G9963" s="37" t="n">
        <v>0</v>
      </c>
      <c r="H9963" s="37" t="n">
        <v>0</v>
      </c>
      <c r="I9963" s="37" t="n">
        <v>0</v>
      </c>
      <c r="J9963" s="40" t="n">
        <f aca="false">IF(C9963=0,"",D9963/C9963)</f>
        <v>0.954545454545455</v>
      </c>
    </row>
    <row r="9964" customFormat="false" ht="15" hidden="false" customHeight="false" outlineLevel="0" collapsed="false">
      <c r="A9964" s="37" t="s">
        <v>1044</v>
      </c>
      <c r="B9964" s="37" t="s">
        <v>281</v>
      </c>
      <c r="C9964" s="37" t="n">
        <v>22</v>
      </c>
      <c r="D9964" s="37" t="n">
        <v>19</v>
      </c>
      <c r="E9964" s="37" t="n">
        <v>0</v>
      </c>
      <c r="F9964" s="37" t="n">
        <v>2</v>
      </c>
      <c r="G9964" s="37" t="n">
        <v>0</v>
      </c>
      <c r="H9964" s="37" t="n">
        <v>0</v>
      </c>
      <c r="I9964" s="37" t="n">
        <v>14</v>
      </c>
      <c r="J9964" s="40" t="n">
        <f aca="false">IF(C9964=0,"",D9964/C9964)</f>
        <v>0.863636363636364</v>
      </c>
    </row>
    <row r="9965" customFormat="false" ht="15" hidden="false" customHeight="false" outlineLevel="0" collapsed="false">
      <c r="A9965" s="37" t="s">
        <v>1633</v>
      </c>
      <c r="B9965" s="37" t="s">
        <v>270</v>
      </c>
      <c r="C9965" s="37" t="n">
        <v>22</v>
      </c>
      <c r="D9965" s="37" t="n">
        <v>20</v>
      </c>
      <c r="E9965" s="37" t="n">
        <v>0</v>
      </c>
      <c r="F9965" s="37" t="n">
        <v>1</v>
      </c>
      <c r="G9965" s="37" t="n">
        <v>0</v>
      </c>
      <c r="H9965" s="37" t="n">
        <v>2</v>
      </c>
      <c r="I9965" s="37" t="n">
        <v>5</v>
      </c>
      <c r="J9965" s="40" t="n">
        <f aca="false">IF(C9965=0,"",D9965/C9965)</f>
        <v>0.909090909090909</v>
      </c>
    </row>
    <row r="9966" customFormat="false" ht="15" hidden="false" customHeight="false" outlineLevel="0" collapsed="false">
      <c r="A9966" s="37" t="s">
        <v>1633</v>
      </c>
      <c r="B9966" s="37" t="s">
        <v>271</v>
      </c>
      <c r="C9966" s="37" t="n">
        <v>22</v>
      </c>
      <c r="D9966" s="37" t="n">
        <v>22</v>
      </c>
      <c r="E9966" s="37" t="n">
        <v>0</v>
      </c>
      <c r="F9966" s="37" t="n">
        <v>0</v>
      </c>
      <c r="G9966" s="37" t="n">
        <v>0</v>
      </c>
      <c r="H9966" s="37" t="n">
        <v>1</v>
      </c>
      <c r="I9966" s="37" t="n">
        <v>19</v>
      </c>
      <c r="J9966" s="40" t="n">
        <f aca="false">IF(C9966=0,"",D9966/C9966)</f>
        <v>1</v>
      </c>
    </row>
    <row r="9967" customFormat="false" ht="15" hidden="false" customHeight="false" outlineLevel="0" collapsed="false">
      <c r="A9967" s="37" t="s">
        <v>1633</v>
      </c>
      <c r="B9967" s="37" t="s">
        <v>272</v>
      </c>
      <c r="C9967" s="37" t="n">
        <v>22</v>
      </c>
      <c r="D9967" s="37" t="n">
        <v>20</v>
      </c>
      <c r="E9967" s="37" t="n">
        <v>0</v>
      </c>
      <c r="F9967" s="37" t="n">
        <v>1</v>
      </c>
      <c r="G9967" s="37" t="n">
        <v>0</v>
      </c>
      <c r="H9967" s="37" t="n">
        <v>3</v>
      </c>
      <c r="I9967" s="37" t="n">
        <v>13</v>
      </c>
      <c r="J9967" s="40" t="n">
        <f aca="false">IF(C9967=0,"",D9967/C9967)</f>
        <v>0.909090909090909</v>
      </c>
    </row>
    <row r="9968" customFormat="false" ht="15" hidden="false" customHeight="false" outlineLevel="0" collapsed="false">
      <c r="A9968" s="37" t="s">
        <v>1633</v>
      </c>
      <c r="B9968" s="37" t="s">
        <v>273</v>
      </c>
      <c r="C9968" s="37" t="n">
        <v>22</v>
      </c>
      <c r="D9968" s="37" t="n">
        <v>19</v>
      </c>
      <c r="E9968" s="37" t="n">
        <v>1</v>
      </c>
      <c r="F9968" s="37" t="n">
        <v>0</v>
      </c>
      <c r="G9968" s="37" t="n">
        <v>0</v>
      </c>
      <c r="H9968" s="37" t="n">
        <v>0</v>
      </c>
      <c r="I9968" s="37" t="n">
        <v>32</v>
      </c>
      <c r="J9968" s="40" t="n">
        <f aca="false">IF(C9968=0,"",D9968/C9968)</f>
        <v>0.863636363636364</v>
      </c>
    </row>
    <row r="9969" customFormat="false" ht="15" hidden="false" customHeight="false" outlineLevel="0" collapsed="false">
      <c r="A9969" s="37" t="s">
        <v>1633</v>
      </c>
      <c r="B9969" s="37" t="s">
        <v>274</v>
      </c>
      <c r="C9969" s="37" t="n">
        <v>22</v>
      </c>
      <c r="D9969" s="37" t="n">
        <v>21</v>
      </c>
      <c r="E9969" s="37" t="n">
        <v>0</v>
      </c>
      <c r="F9969" s="37" t="n">
        <v>1</v>
      </c>
      <c r="G9969" s="37" t="n">
        <v>1</v>
      </c>
      <c r="H9969" s="37" t="n">
        <v>1</v>
      </c>
      <c r="I9969" s="37" t="n">
        <v>19</v>
      </c>
      <c r="J9969" s="40" t="n">
        <f aca="false">IF(C9969=0,"",D9969/C9969)</f>
        <v>0.954545454545455</v>
      </c>
    </row>
    <row r="9970" customFormat="false" ht="15" hidden="false" customHeight="false" outlineLevel="0" collapsed="false">
      <c r="A9970" s="37" t="s">
        <v>1633</v>
      </c>
      <c r="B9970" s="37" t="s">
        <v>275</v>
      </c>
      <c r="C9970" s="37" t="n">
        <v>22</v>
      </c>
      <c r="D9970" s="37" t="n">
        <v>22</v>
      </c>
      <c r="E9970" s="37" t="n">
        <v>1</v>
      </c>
      <c r="F9970" s="37" t="n">
        <v>1</v>
      </c>
      <c r="G9970" s="37" t="n">
        <v>0</v>
      </c>
      <c r="H9970" s="37" t="n">
        <v>2</v>
      </c>
      <c r="I9970" s="37" t="n">
        <v>6</v>
      </c>
      <c r="J9970" s="40" t="n">
        <f aca="false">IF(C9970=0,"",D9970/C9970)</f>
        <v>1</v>
      </c>
    </row>
    <row r="9971" customFormat="false" ht="15" hidden="false" customHeight="false" outlineLevel="0" collapsed="false">
      <c r="A9971" s="37" t="s">
        <v>1633</v>
      </c>
      <c r="B9971" s="37" t="s">
        <v>276</v>
      </c>
      <c r="C9971" s="37" t="n">
        <v>22</v>
      </c>
      <c r="D9971" s="37" t="n">
        <v>19</v>
      </c>
      <c r="E9971" s="37" t="n">
        <v>0</v>
      </c>
      <c r="F9971" s="37" t="n">
        <v>1</v>
      </c>
      <c r="G9971" s="37" t="n">
        <v>0</v>
      </c>
      <c r="H9971" s="37" t="n">
        <v>3</v>
      </c>
      <c r="I9971" s="37" t="n">
        <v>1</v>
      </c>
      <c r="J9971" s="40" t="n">
        <f aca="false">IF(C9971=0,"",D9971/C9971)</f>
        <v>0.863636363636364</v>
      </c>
    </row>
    <row r="9972" customFormat="false" ht="15" hidden="false" customHeight="false" outlineLevel="0" collapsed="false">
      <c r="A9972" s="37" t="s">
        <v>1633</v>
      </c>
      <c r="B9972" s="37" t="s">
        <v>277</v>
      </c>
      <c r="C9972" s="37" t="n">
        <v>22</v>
      </c>
      <c r="D9972" s="37" t="n">
        <v>20</v>
      </c>
      <c r="E9972" s="37" t="n">
        <v>1</v>
      </c>
      <c r="F9972" s="37" t="n">
        <v>1</v>
      </c>
      <c r="G9972" s="37" t="n">
        <v>0</v>
      </c>
      <c r="H9972" s="37" t="n">
        <v>3</v>
      </c>
      <c r="I9972" s="37" t="n">
        <v>6</v>
      </c>
      <c r="J9972" s="40" t="n">
        <f aca="false">IF(C9972=0,"",D9972/C9972)</f>
        <v>0.909090909090909</v>
      </c>
    </row>
    <row r="9973" customFormat="false" ht="15" hidden="false" customHeight="false" outlineLevel="0" collapsed="false">
      <c r="A9973" s="37" t="s">
        <v>1633</v>
      </c>
      <c r="B9973" s="37" t="s">
        <v>278</v>
      </c>
      <c r="C9973" s="37" t="n">
        <v>22</v>
      </c>
      <c r="D9973" s="37" t="n">
        <v>20</v>
      </c>
      <c r="E9973" s="37" t="n">
        <v>0</v>
      </c>
      <c r="F9973" s="37" t="n">
        <v>0</v>
      </c>
      <c r="G9973" s="37" t="n">
        <v>0</v>
      </c>
      <c r="H9973" s="37" t="n">
        <v>3</v>
      </c>
      <c r="I9973" s="37" t="n">
        <v>15</v>
      </c>
      <c r="J9973" s="40" t="n">
        <f aca="false">IF(C9973=0,"",D9973/C9973)</f>
        <v>0.909090909090909</v>
      </c>
    </row>
    <row r="9974" customFormat="false" ht="15" hidden="false" customHeight="false" outlineLevel="0" collapsed="false">
      <c r="A9974" s="37" t="s">
        <v>1633</v>
      </c>
      <c r="B9974" s="37" t="s">
        <v>279</v>
      </c>
      <c r="C9974" s="37" t="n">
        <v>22</v>
      </c>
      <c r="D9974" s="37" t="n">
        <v>22</v>
      </c>
      <c r="E9974" s="37" t="n">
        <v>2</v>
      </c>
      <c r="F9974" s="37" t="n">
        <v>0</v>
      </c>
      <c r="G9974" s="37" t="n">
        <v>0</v>
      </c>
      <c r="H9974" s="37" t="n">
        <v>3</v>
      </c>
      <c r="I9974" s="37" t="n">
        <v>6</v>
      </c>
      <c r="J9974" s="40" t="n">
        <f aca="false">IF(C9974=0,"",D9974/C9974)</f>
        <v>1</v>
      </c>
    </row>
    <row r="9975" customFormat="false" ht="15" hidden="false" customHeight="false" outlineLevel="0" collapsed="false">
      <c r="A9975" s="37" t="s">
        <v>1633</v>
      </c>
      <c r="B9975" s="37" t="s">
        <v>280</v>
      </c>
      <c r="C9975" s="37" t="n">
        <v>22</v>
      </c>
      <c r="D9975" s="37" t="n">
        <v>21</v>
      </c>
      <c r="E9975" s="37" t="n">
        <v>1</v>
      </c>
      <c r="F9975" s="37" t="n">
        <v>1</v>
      </c>
      <c r="G9975" s="37" t="n">
        <v>0</v>
      </c>
      <c r="H9975" s="37" t="n">
        <v>4</v>
      </c>
      <c r="I9975" s="37" t="n">
        <v>9</v>
      </c>
      <c r="J9975" s="40" t="n">
        <f aca="false">IF(C9975=0,"",D9975/C9975)</f>
        <v>0.954545454545455</v>
      </c>
    </row>
    <row r="9976" customFormat="false" ht="15" hidden="false" customHeight="false" outlineLevel="0" collapsed="false">
      <c r="A9976" s="37" t="s">
        <v>1633</v>
      </c>
      <c r="B9976" s="37" t="s">
        <v>281</v>
      </c>
      <c r="C9976" s="37" t="n">
        <v>22</v>
      </c>
      <c r="D9976" s="37" t="n">
        <v>19</v>
      </c>
      <c r="E9976" s="37" t="n">
        <v>2</v>
      </c>
      <c r="F9976" s="37" t="n">
        <v>0</v>
      </c>
      <c r="G9976" s="37" t="n">
        <v>0</v>
      </c>
      <c r="H9976" s="37" t="n">
        <v>2</v>
      </c>
      <c r="I9976" s="37" t="n">
        <v>5</v>
      </c>
      <c r="J9976" s="40" t="n">
        <f aca="false">IF(C9976=0,"",D9976/C9976)</f>
        <v>0.863636363636364</v>
      </c>
    </row>
    <row r="9977" customFormat="false" ht="15" hidden="false" customHeight="false" outlineLevel="0" collapsed="false">
      <c r="A9977" s="37" t="s">
        <v>1635</v>
      </c>
      <c r="B9977" s="37" t="s">
        <v>270</v>
      </c>
      <c r="C9977" s="37" t="n">
        <v>22</v>
      </c>
      <c r="D9977" s="37" t="n">
        <v>19</v>
      </c>
      <c r="E9977" s="37" t="n">
        <v>2</v>
      </c>
      <c r="F9977" s="37" t="n">
        <v>1</v>
      </c>
      <c r="G9977" s="37" t="n">
        <v>0</v>
      </c>
      <c r="H9977" s="37" t="n">
        <v>1</v>
      </c>
      <c r="I9977" s="37" t="n">
        <v>24</v>
      </c>
      <c r="J9977" s="40" t="n">
        <f aca="false">IF(C9977=0,"",D9977/C9977)</f>
        <v>0.863636363636364</v>
      </c>
    </row>
    <row r="9978" customFormat="false" ht="15" hidden="false" customHeight="false" outlineLevel="0" collapsed="false">
      <c r="A9978" s="37" t="s">
        <v>1635</v>
      </c>
      <c r="B9978" s="37" t="s">
        <v>271</v>
      </c>
      <c r="C9978" s="37" t="n">
        <v>22</v>
      </c>
      <c r="D9978" s="37" t="n">
        <v>19</v>
      </c>
      <c r="E9978" s="37" t="n">
        <v>0</v>
      </c>
      <c r="F9978" s="37" t="n">
        <v>0</v>
      </c>
      <c r="G9978" s="37" t="n">
        <v>0</v>
      </c>
      <c r="H9978" s="37" t="n">
        <v>1</v>
      </c>
      <c r="I9978" s="37" t="n">
        <v>3</v>
      </c>
      <c r="J9978" s="40" t="n">
        <f aca="false">IF(C9978=0,"",D9978/C9978)</f>
        <v>0.863636363636364</v>
      </c>
    </row>
    <row r="9979" customFormat="false" ht="15" hidden="false" customHeight="false" outlineLevel="0" collapsed="false">
      <c r="A9979" s="37" t="s">
        <v>1635</v>
      </c>
      <c r="B9979" s="37" t="s">
        <v>272</v>
      </c>
      <c r="C9979" s="37" t="n">
        <v>22</v>
      </c>
      <c r="D9979" s="37" t="n">
        <v>20</v>
      </c>
      <c r="E9979" s="37" t="n">
        <v>1</v>
      </c>
      <c r="F9979" s="37" t="n">
        <v>2</v>
      </c>
      <c r="G9979" s="37" t="n">
        <v>0</v>
      </c>
      <c r="H9979" s="37" t="n">
        <v>2</v>
      </c>
      <c r="I9979" s="37" t="n">
        <v>23</v>
      </c>
      <c r="J9979" s="40" t="n">
        <f aca="false">IF(C9979=0,"",D9979/C9979)</f>
        <v>0.909090909090909</v>
      </c>
    </row>
    <row r="9980" customFormat="false" ht="15" hidden="false" customHeight="false" outlineLevel="0" collapsed="false">
      <c r="A9980" s="37" t="s">
        <v>1635</v>
      </c>
      <c r="B9980" s="37" t="s">
        <v>273</v>
      </c>
      <c r="C9980" s="37" t="n">
        <v>22</v>
      </c>
      <c r="D9980" s="37" t="n">
        <v>20</v>
      </c>
      <c r="E9980" s="37" t="n">
        <v>0</v>
      </c>
      <c r="F9980" s="37" t="n">
        <v>1</v>
      </c>
      <c r="G9980" s="37" t="n">
        <v>0</v>
      </c>
      <c r="H9980" s="37" t="n">
        <v>2</v>
      </c>
      <c r="I9980" s="37" t="n">
        <v>7</v>
      </c>
      <c r="J9980" s="40" t="n">
        <f aca="false">IF(C9980=0,"",D9980/C9980)</f>
        <v>0.909090909090909</v>
      </c>
    </row>
    <row r="9981" customFormat="false" ht="15" hidden="false" customHeight="false" outlineLevel="0" collapsed="false">
      <c r="A9981" s="37" t="s">
        <v>1635</v>
      </c>
      <c r="B9981" s="37" t="s">
        <v>274</v>
      </c>
      <c r="C9981" s="37" t="n">
        <v>22</v>
      </c>
      <c r="D9981" s="37" t="n">
        <v>21</v>
      </c>
      <c r="E9981" s="37" t="n">
        <v>1</v>
      </c>
      <c r="F9981" s="37" t="n">
        <v>0</v>
      </c>
      <c r="G9981" s="37" t="n">
        <v>0</v>
      </c>
      <c r="H9981" s="37" t="n">
        <v>1</v>
      </c>
      <c r="I9981" s="37" t="n">
        <v>15</v>
      </c>
      <c r="J9981" s="40" t="n">
        <f aca="false">IF(C9981=0,"",D9981/C9981)</f>
        <v>0.954545454545455</v>
      </c>
    </row>
    <row r="9982" customFormat="false" ht="15" hidden="false" customHeight="false" outlineLevel="0" collapsed="false">
      <c r="A9982" s="37" t="s">
        <v>1635</v>
      </c>
      <c r="B9982" s="37" t="s">
        <v>275</v>
      </c>
      <c r="C9982" s="37" t="n">
        <v>22</v>
      </c>
      <c r="D9982" s="37" t="n">
        <v>20</v>
      </c>
      <c r="E9982" s="37" t="n">
        <v>3</v>
      </c>
      <c r="F9982" s="37" t="n">
        <v>1</v>
      </c>
      <c r="G9982" s="37" t="n">
        <v>0</v>
      </c>
      <c r="H9982" s="37" t="n">
        <v>3</v>
      </c>
      <c r="I9982" s="37" t="n">
        <v>8</v>
      </c>
      <c r="J9982" s="40" t="n">
        <f aca="false">IF(C9982=0,"",D9982/C9982)</f>
        <v>0.909090909090909</v>
      </c>
    </row>
    <row r="9983" customFormat="false" ht="15" hidden="false" customHeight="false" outlineLevel="0" collapsed="false">
      <c r="A9983" s="37" t="s">
        <v>1635</v>
      </c>
      <c r="B9983" s="37" t="s">
        <v>276</v>
      </c>
      <c r="C9983" s="37" t="n">
        <v>22</v>
      </c>
      <c r="D9983" s="37" t="n">
        <v>21</v>
      </c>
      <c r="E9983" s="37" t="n">
        <v>1</v>
      </c>
      <c r="F9983" s="37" t="n">
        <v>1</v>
      </c>
      <c r="G9983" s="37" t="n">
        <v>0</v>
      </c>
      <c r="H9983" s="37" t="n">
        <v>2</v>
      </c>
      <c r="I9983" s="37" t="n">
        <v>5</v>
      </c>
      <c r="J9983" s="40" t="n">
        <f aca="false">IF(C9983=0,"",D9983/C9983)</f>
        <v>0.954545454545455</v>
      </c>
    </row>
    <row r="9984" customFormat="false" ht="15" hidden="false" customHeight="false" outlineLevel="0" collapsed="false">
      <c r="A9984" s="37" t="s">
        <v>1635</v>
      </c>
      <c r="B9984" s="37" t="s">
        <v>277</v>
      </c>
      <c r="C9984" s="37" t="n">
        <v>22</v>
      </c>
      <c r="D9984" s="37" t="n">
        <v>20</v>
      </c>
      <c r="E9984" s="37" t="n">
        <v>0</v>
      </c>
      <c r="F9984" s="37" t="n">
        <v>0</v>
      </c>
      <c r="G9984" s="37" t="n">
        <v>0</v>
      </c>
      <c r="H9984" s="37" t="n">
        <v>1</v>
      </c>
      <c r="I9984" s="37" t="n">
        <v>31</v>
      </c>
      <c r="J9984" s="40" t="n">
        <f aca="false">IF(C9984=0,"",D9984/C9984)</f>
        <v>0.909090909090909</v>
      </c>
    </row>
    <row r="9985" customFormat="false" ht="15" hidden="false" customHeight="false" outlineLevel="0" collapsed="false">
      <c r="A9985" s="37" t="s">
        <v>1635</v>
      </c>
      <c r="B9985" s="37" t="s">
        <v>278</v>
      </c>
      <c r="C9985" s="37" t="n">
        <v>22</v>
      </c>
      <c r="D9985" s="37" t="n">
        <v>21</v>
      </c>
      <c r="E9985" s="37" t="n">
        <v>0</v>
      </c>
      <c r="F9985" s="37" t="n">
        <v>0</v>
      </c>
      <c r="G9985" s="37" t="n">
        <v>0</v>
      </c>
      <c r="H9985" s="37" t="n">
        <v>2</v>
      </c>
      <c r="I9985" s="37" t="n">
        <v>3</v>
      </c>
      <c r="J9985" s="40" t="n">
        <f aca="false">IF(C9985=0,"",D9985/C9985)</f>
        <v>0.954545454545455</v>
      </c>
    </row>
    <row r="9986" customFormat="false" ht="15" hidden="false" customHeight="false" outlineLevel="0" collapsed="false">
      <c r="A9986" s="37" t="s">
        <v>1635</v>
      </c>
      <c r="B9986" s="37" t="s">
        <v>279</v>
      </c>
      <c r="C9986" s="37" t="n">
        <v>22</v>
      </c>
      <c r="D9986" s="37" t="n">
        <v>20</v>
      </c>
      <c r="E9986" s="37" t="n">
        <v>0</v>
      </c>
      <c r="F9986" s="37" t="n">
        <v>0</v>
      </c>
      <c r="G9986" s="37" t="n">
        <v>0</v>
      </c>
      <c r="H9986" s="37" t="n">
        <v>1</v>
      </c>
      <c r="I9986" s="37" t="n">
        <v>14</v>
      </c>
      <c r="J9986" s="40" t="n">
        <f aca="false">IF(C9986=0,"",D9986/C9986)</f>
        <v>0.909090909090909</v>
      </c>
    </row>
    <row r="9987" customFormat="false" ht="15" hidden="false" customHeight="false" outlineLevel="0" collapsed="false">
      <c r="A9987" s="37" t="s">
        <v>1635</v>
      </c>
      <c r="B9987" s="37" t="s">
        <v>280</v>
      </c>
      <c r="C9987" s="37" t="n">
        <v>22</v>
      </c>
      <c r="D9987" s="37" t="n">
        <v>19</v>
      </c>
      <c r="E9987" s="37" t="n">
        <v>0</v>
      </c>
      <c r="F9987" s="37" t="n">
        <v>3</v>
      </c>
      <c r="G9987" s="37" t="n">
        <v>0</v>
      </c>
      <c r="H9987" s="37" t="n">
        <v>7</v>
      </c>
      <c r="I9987" s="37" t="n">
        <v>13</v>
      </c>
      <c r="J9987" s="40" t="n">
        <f aca="false">IF(C9987=0,"",D9987/C9987)</f>
        <v>0.863636363636364</v>
      </c>
    </row>
    <row r="9988" customFormat="false" ht="15" hidden="false" customHeight="false" outlineLevel="0" collapsed="false">
      <c r="A9988" s="37" t="s">
        <v>1635</v>
      </c>
      <c r="B9988" s="37" t="s">
        <v>281</v>
      </c>
      <c r="C9988" s="37" t="n">
        <v>22</v>
      </c>
      <c r="D9988" s="37" t="n">
        <v>19</v>
      </c>
      <c r="E9988" s="37" t="n">
        <v>2</v>
      </c>
      <c r="F9988" s="37" t="n">
        <v>0</v>
      </c>
      <c r="G9988" s="37" t="n">
        <v>1</v>
      </c>
      <c r="H9988" s="37" t="n">
        <v>2</v>
      </c>
      <c r="I9988" s="37" t="n">
        <v>10</v>
      </c>
      <c r="J9988" s="40" t="n">
        <f aca="false">IF(C9988=0,"",D9988/C9988)</f>
        <v>0.863636363636364</v>
      </c>
    </row>
    <row r="9989" customFormat="false" ht="15" hidden="false" customHeight="false" outlineLevel="0" collapsed="false">
      <c r="A9989" s="37" t="s">
        <v>1636</v>
      </c>
      <c r="B9989" s="37" t="s">
        <v>270</v>
      </c>
      <c r="C9989" s="37" t="n">
        <v>22</v>
      </c>
      <c r="D9989" s="37" t="n">
        <v>19</v>
      </c>
      <c r="E9989" s="37" t="n">
        <v>0</v>
      </c>
      <c r="F9989" s="37" t="n">
        <v>0</v>
      </c>
      <c r="G9989" s="37" t="n">
        <v>0</v>
      </c>
      <c r="H9989" s="37" t="n">
        <v>0</v>
      </c>
      <c r="I9989" s="37" t="n">
        <v>6</v>
      </c>
      <c r="J9989" s="40" t="n">
        <f aca="false">IF(C9989=0,"",D9989/C9989)</f>
        <v>0.863636363636364</v>
      </c>
    </row>
    <row r="9990" customFormat="false" ht="15" hidden="false" customHeight="false" outlineLevel="0" collapsed="false">
      <c r="A9990" s="37" t="s">
        <v>1636</v>
      </c>
      <c r="B9990" s="37" t="s">
        <v>271</v>
      </c>
      <c r="C9990" s="37" t="n">
        <v>22</v>
      </c>
      <c r="D9990" s="37" t="n">
        <v>21</v>
      </c>
      <c r="E9990" s="37" t="n">
        <v>0</v>
      </c>
      <c r="F9990" s="37" t="n">
        <v>1</v>
      </c>
      <c r="G9990" s="37" t="n">
        <v>0</v>
      </c>
      <c r="H9990" s="37" t="n">
        <v>4</v>
      </c>
      <c r="I9990" s="37" t="n">
        <v>9</v>
      </c>
      <c r="J9990" s="40" t="n">
        <f aca="false">IF(C9990=0,"",D9990/C9990)</f>
        <v>0.954545454545455</v>
      </c>
    </row>
    <row r="9991" customFormat="false" ht="15" hidden="false" customHeight="false" outlineLevel="0" collapsed="false">
      <c r="A9991" s="37" t="s">
        <v>1636</v>
      </c>
      <c r="B9991" s="37" t="s">
        <v>272</v>
      </c>
      <c r="C9991" s="37" t="n">
        <v>22</v>
      </c>
      <c r="D9991" s="37" t="n">
        <v>18</v>
      </c>
      <c r="E9991" s="37" t="n">
        <v>1</v>
      </c>
      <c r="F9991" s="37" t="n">
        <v>0</v>
      </c>
      <c r="G9991" s="37" t="n">
        <v>1</v>
      </c>
      <c r="H9991" s="37" t="n">
        <v>1</v>
      </c>
      <c r="I9991" s="37" t="n">
        <v>18</v>
      </c>
      <c r="J9991" s="40" t="n">
        <f aca="false">IF(C9991=0,"",D9991/C9991)</f>
        <v>0.818181818181818</v>
      </c>
    </row>
    <row r="9992" customFormat="false" ht="15" hidden="false" customHeight="false" outlineLevel="0" collapsed="false">
      <c r="A9992" s="37" t="s">
        <v>1636</v>
      </c>
      <c r="B9992" s="37" t="s">
        <v>273</v>
      </c>
      <c r="C9992" s="37" t="n">
        <v>22</v>
      </c>
      <c r="D9992" s="37" t="n">
        <v>20</v>
      </c>
      <c r="E9992" s="37" t="n">
        <v>1</v>
      </c>
      <c r="F9992" s="37" t="n">
        <v>0</v>
      </c>
      <c r="G9992" s="37" t="n">
        <v>2</v>
      </c>
      <c r="H9992" s="37" t="n">
        <v>0</v>
      </c>
      <c r="I9992" s="37" t="n">
        <v>3</v>
      </c>
      <c r="J9992" s="40" t="n">
        <f aca="false">IF(C9992=0,"",D9992/C9992)</f>
        <v>0.909090909090909</v>
      </c>
    </row>
    <row r="9993" customFormat="false" ht="15" hidden="false" customHeight="false" outlineLevel="0" collapsed="false">
      <c r="A9993" s="37" t="s">
        <v>1636</v>
      </c>
      <c r="B9993" s="37" t="s">
        <v>274</v>
      </c>
      <c r="C9993" s="37" t="n">
        <v>22</v>
      </c>
      <c r="D9993" s="37" t="n">
        <v>21</v>
      </c>
      <c r="E9993" s="37" t="n">
        <v>0</v>
      </c>
      <c r="F9993" s="37" t="n">
        <v>0</v>
      </c>
      <c r="G9993" s="37" t="n">
        <v>0</v>
      </c>
      <c r="H9993" s="37" t="n">
        <v>0</v>
      </c>
      <c r="I9993" s="37" t="n">
        <v>18</v>
      </c>
      <c r="J9993" s="40" t="n">
        <f aca="false">IF(C9993=0,"",D9993/C9993)</f>
        <v>0.954545454545455</v>
      </c>
    </row>
    <row r="9994" customFormat="false" ht="15" hidden="false" customHeight="false" outlineLevel="0" collapsed="false">
      <c r="A9994" s="37" t="s">
        <v>1636</v>
      </c>
      <c r="B9994" s="37" t="s">
        <v>275</v>
      </c>
      <c r="C9994" s="37" t="n">
        <v>22</v>
      </c>
      <c r="D9994" s="37" t="n">
        <v>20</v>
      </c>
      <c r="E9994" s="37" t="n">
        <v>0</v>
      </c>
      <c r="F9994" s="37" t="n">
        <v>1</v>
      </c>
      <c r="G9994" s="37" t="n">
        <v>0</v>
      </c>
      <c r="H9994" s="37" t="n">
        <v>2</v>
      </c>
      <c r="I9994" s="37" t="n">
        <v>8</v>
      </c>
      <c r="J9994" s="40" t="n">
        <f aca="false">IF(C9994=0,"",D9994/C9994)</f>
        <v>0.909090909090909</v>
      </c>
    </row>
    <row r="9995" customFormat="false" ht="15" hidden="false" customHeight="false" outlineLevel="0" collapsed="false">
      <c r="A9995" s="37" t="s">
        <v>1636</v>
      </c>
      <c r="B9995" s="37" t="s">
        <v>276</v>
      </c>
      <c r="C9995" s="37" t="n">
        <v>22</v>
      </c>
      <c r="D9995" s="37" t="n">
        <v>21</v>
      </c>
      <c r="E9995" s="37" t="n">
        <v>1</v>
      </c>
      <c r="F9995" s="37" t="n">
        <v>1</v>
      </c>
      <c r="G9995" s="37" t="n">
        <v>0</v>
      </c>
      <c r="H9995" s="37" t="n">
        <v>2</v>
      </c>
      <c r="I9995" s="37" t="n">
        <v>17</v>
      </c>
      <c r="J9995" s="40" t="n">
        <f aca="false">IF(C9995=0,"",D9995/C9995)</f>
        <v>0.954545454545455</v>
      </c>
    </row>
    <row r="9996" customFormat="false" ht="15" hidden="false" customHeight="false" outlineLevel="0" collapsed="false">
      <c r="A9996" s="37" t="s">
        <v>1636</v>
      </c>
      <c r="B9996" s="37" t="s">
        <v>277</v>
      </c>
      <c r="C9996" s="37" t="n">
        <v>22</v>
      </c>
      <c r="D9996" s="37" t="n">
        <v>20</v>
      </c>
      <c r="E9996" s="37" t="n">
        <v>0</v>
      </c>
      <c r="F9996" s="37" t="n">
        <v>0</v>
      </c>
      <c r="G9996" s="37" t="n">
        <v>0</v>
      </c>
      <c r="H9996" s="37" t="n">
        <v>1</v>
      </c>
      <c r="I9996" s="37" t="n">
        <v>9</v>
      </c>
      <c r="J9996" s="40" t="n">
        <f aca="false">IF(C9996=0,"",D9996/C9996)</f>
        <v>0.909090909090909</v>
      </c>
    </row>
    <row r="9997" customFormat="false" ht="15" hidden="false" customHeight="false" outlineLevel="0" collapsed="false">
      <c r="A9997" s="37" t="s">
        <v>1636</v>
      </c>
      <c r="B9997" s="37" t="s">
        <v>278</v>
      </c>
      <c r="C9997" s="37" t="n">
        <v>22</v>
      </c>
      <c r="D9997" s="37" t="n">
        <v>22</v>
      </c>
      <c r="E9997" s="37" t="n">
        <v>2</v>
      </c>
      <c r="F9997" s="37" t="n">
        <v>0</v>
      </c>
      <c r="G9997" s="37" t="n">
        <v>1</v>
      </c>
      <c r="H9997" s="37" t="n">
        <v>1</v>
      </c>
      <c r="I9997" s="37" t="n">
        <v>13</v>
      </c>
      <c r="J9997" s="40" t="n">
        <f aca="false">IF(C9997=0,"",D9997/C9997)</f>
        <v>1</v>
      </c>
    </row>
    <row r="9998" customFormat="false" ht="15" hidden="false" customHeight="false" outlineLevel="0" collapsed="false">
      <c r="A9998" s="37" t="s">
        <v>1636</v>
      </c>
      <c r="B9998" s="37" t="s">
        <v>279</v>
      </c>
      <c r="C9998" s="37" t="n">
        <v>22</v>
      </c>
      <c r="D9998" s="37" t="n">
        <v>21</v>
      </c>
      <c r="E9998" s="37" t="n">
        <v>0</v>
      </c>
      <c r="F9998" s="37" t="n">
        <v>1</v>
      </c>
      <c r="G9998" s="37" t="n">
        <v>0</v>
      </c>
      <c r="H9998" s="37" t="n">
        <v>2</v>
      </c>
      <c r="I9998" s="37" t="n">
        <v>8</v>
      </c>
      <c r="J9998" s="40" t="n">
        <f aca="false">IF(C9998=0,"",D9998/C9998)</f>
        <v>0.954545454545455</v>
      </c>
    </row>
    <row r="9999" customFormat="false" ht="15" hidden="false" customHeight="false" outlineLevel="0" collapsed="false">
      <c r="A9999" s="37" t="s">
        <v>1636</v>
      </c>
      <c r="B9999" s="37" t="s">
        <v>280</v>
      </c>
      <c r="C9999" s="37" t="n">
        <v>22</v>
      </c>
      <c r="D9999" s="37" t="n">
        <v>19</v>
      </c>
      <c r="E9999" s="37" t="n">
        <v>0</v>
      </c>
      <c r="F9999" s="37" t="n">
        <v>0</v>
      </c>
      <c r="G9999" s="37" t="n">
        <v>0</v>
      </c>
      <c r="H9999" s="37" t="n">
        <v>1</v>
      </c>
      <c r="I9999" s="37" t="n">
        <v>8</v>
      </c>
      <c r="J9999" s="40" t="n">
        <f aca="false">IF(C9999=0,"",D9999/C9999)</f>
        <v>0.863636363636364</v>
      </c>
    </row>
    <row r="10000" customFormat="false" ht="15" hidden="false" customHeight="false" outlineLevel="0" collapsed="false">
      <c r="A10000" s="37" t="s">
        <v>1636</v>
      </c>
      <c r="B10000" s="37" t="s">
        <v>281</v>
      </c>
      <c r="C10000" s="37" t="n">
        <v>22</v>
      </c>
      <c r="D10000" s="37" t="n">
        <v>21</v>
      </c>
      <c r="E10000" s="37" t="n">
        <v>0</v>
      </c>
      <c r="F10000" s="37" t="n">
        <v>2</v>
      </c>
      <c r="G10000" s="37" t="n">
        <v>0</v>
      </c>
      <c r="H10000" s="37" t="n">
        <v>2</v>
      </c>
      <c r="I10000" s="37" t="n">
        <v>4</v>
      </c>
      <c r="J10000" s="40" t="n">
        <f aca="false">IF(C10000=0,"",D10000/C10000)</f>
        <v>0.954545454545455</v>
      </c>
    </row>
    <row r="10001" customFormat="false" ht="15" hidden="false" customHeight="false" outlineLevel="0" collapsed="false">
      <c r="A10001" s="37" t="s">
        <v>1637</v>
      </c>
      <c r="B10001" s="37" t="s">
        <v>270</v>
      </c>
      <c r="C10001" s="37" t="n">
        <v>22</v>
      </c>
      <c r="D10001" s="37" t="n">
        <v>22</v>
      </c>
      <c r="E10001" s="37" t="n">
        <v>0</v>
      </c>
      <c r="F10001" s="37" t="n">
        <v>2</v>
      </c>
      <c r="G10001" s="37" t="n">
        <v>0</v>
      </c>
      <c r="H10001" s="37" t="n">
        <v>1</v>
      </c>
      <c r="I10001" s="37" t="n">
        <v>0</v>
      </c>
      <c r="J10001" s="40" t="n">
        <f aca="false">IF(C10001=0,"",D10001/C10001)</f>
        <v>1</v>
      </c>
    </row>
    <row r="10002" customFormat="false" ht="15" hidden="false" customHeight="false" outlineLevel="0" collapsed="false">
      <c r="A10002" s="37" t="s">
        <v>1637</v>
      </c>
      <c r="B10002" s="37" t="s">
        <v>271</v>
      </c>
      <c r="C10002" s="37" t="n">
        <v>22</v>
      </c>
      <c r="D10002" s="37" t="n">
        <v>19</v>
      </c>
      <c r="E10002" s="37" t="n">
        <v>0</v>
      </c>
      <c r="F10002" s="37" t="n">
        <v>0</v>
      </c>
      <c r="G10002" s="37" t="n">
        <v>0</v>
      </c>
      <c r="H10002" s="37" t="n">
        <v>0</v>
      </c>
      <c r="I10002" s="37" t="n">
        <v>1</v>
      </c>
      <c r="J10002" s="40" t="n">
        <f aca="false">IF(C10002=0,"",D10002/C10002)</f>
        <v>0.863636363636364</v>
      </c>
    </row>
    <row r="10003" customFormat="false" ht="15" hidden="false" customHeight="false" outlineLevel="0" collapsed="false">
      <c r="A10003" s="37" t="s">
        <v>1637</v>
      </c>
      <c r="B10003" s="37" t="s">
        <v>272</v>
      </c>
      <c r="C10003" s="37" t="n">
        <v>22</v>
      </c>
      <c r="D10003" s="37" t="n">
        <v>21</v>
      </c>
      <c r="E10003" s="37" t="n">
        <v>0</v>
      </c>
      <c r="F10003" s="37" t="n">
        <v>0</v>
      </c>
      <c r="G10003" s="37" t="n">
        <v>1</v>
      </c>
      <c r="H10003" s="37" t="n">
        <v>1</v>
      </c>
      <c r="I10003" s="37" t="n">
        <v>4</v>
      </c>
      <c r="J10003" s="40" t="n">
        <f aca="false">IF(C10003=0,"",D10003/C10003)</f>
        <v>0.954545454545455</v>
      </c>
    </row>
    <row r="10004" customFormat="false" ht="15" hidden="false" customHeight="false" outlineLevel="0" collapsed="false">
      <c r="A10004" s="37" t="s">
        <v>1637</v>
      </c>
      <c r="B10004" s="37" t="s">
        <v>273</v>
      </c>
      <c r="C10004" s="37" t="n">
        <v>22</v>
      </c>
      <c r="D10004" s="37" t="n">
        <v>20</v>
      </c>
      <c r="E10004" s="37" t="n">
        <v>1</v>
      </c>
      <c r="F10004" s="37" t="n">
        <v>1</v>
      </c>
      <c r="G10004" s="37" t="n">
        <v>0</v>
      </c>
      <c r="H10004" s="37" t="n">
        <v>0</v>
      </c>
      <c r="I10004" s="37" t="n">
        <v>1</v>
      </c>
      <c r="J10004" s="40" t="n">
        <f aca="false">IF(C10004=0,"",D10004/C10004)</f>
        <v>0.909090909090909</v>
      </c>
    </row>
    <row r="10005" customFormat="false" ht="15" hidden="false" customHeight="false" outlineLevel="0" collapsed="false">
      <c r="A10005" s="37" t="s">
        <v>1637</v>
      </c>
      <c r="B10005" s="37" t="s">
        <v>274</v>
      </c>
      <c r="C10005" s="37" t="n">
        <v>22</v>
      </c>
      <c r="D10005" s="37" t="n">
        <v>20</v>
      </c>
      <c r="E10005" s="37" t="n">
        <v>0</v>
      </c>
      <c r="F10005" s="37" t="n">
        <v>1</v>
      </c>
      <c r="G10005" s="37" t="n">
        <v>0</v>
      </c>
      <c r="H10005" s="37" t="n">
        <v>1</v>
      </c>
      <c r="I10005" s="37" t="n">
        <v>0</v>
      </c>
      <c r="J10005" s="40" t="n">
        <f aca="false">IF(C10005=0,"",D10005/C10005)</f>
        <v>0.909090909090909</v>
      </c>
    </row>
    <row r="10006" customFormat="false" ht="15" hidden="false" customHeight="false" outlineLevel="0" collapsed="false">
      <c r="A10006" s="37" t="s">
        <v>1637</v>
      </c>
      <c r="B10006" s="37" t="s">
        <v>275</v>
      </c>
      <c r="C10006" s="37" t="n">
        <v>22</v>
      </c>
      <c r="D10006" s="37" t="n">
        <v>22</v>
      </c>
      <c r="E10006" s="37" t="n">
        <v>1</v>
      </c>
      <c r="F10006" s="37" t="n">
        <v>0</v>
      </c>
      <c r="G10006" s="37" t="n">
        <v>0</v>
      </c>
      <c r="H10006" s="37" t="n">
        <v>1</v>
      </c>
      <c r="I10006" s="37" t="n">
        <v>2</v>
      </c>
      <c r="J10006" s="40" t="n">
        <f aca="false">IF(C10006=0,"",D10006/C10006)</f>
        <v>1</v>
      </c>
    </row>
    <row r="10007" customFormat="false" ht="15" hidden="false" customHeight="false" outlineLevel="0" collapsed="false">
      <c r="A10007" s="37" t="s">
        <v>1637</v>
      </c>
      <c r="B10007" s="37" t="s">
        <v>276</v>
      </c>
      <c r="C10007" s="37" t="n">
        <v>22</v>
      </c>
      <c r="D10007" s="37" t="n">
        <v>19</v>
      </c>
      <c r="E10007" s="37" t="n">
        <v>2</v>
      </c>
      <c r="F10007" s="37" t="n">
        <v>1</v>
      </c>
      <c r="G10007" s="37" t="n">
        <v>0</v>
      </c>
      <c r="H10007" s="37" t="n">
        <v>1</v>
      </c>
      <c r="I10007" s="37" t="n">
        <v>4</v>
      </c>
      <c r="J10007" s="40" t="n">
        <f aca="false">IF(C10007=0,"",D10007/C10007)</f>
        <v>0.863636363636364</v>
      </c>
    </row>
    <row r="10008" customFormat="false" ht="15" hidden="false" customHeight="false" outlineLevel="0" collapsed="false">
      <c r="A10008" s="37" t="s">
        <v>1637</v>
      </c>
      <c r="B10008" s="37" t="s">
        <v>277</v>
      </c>
      <c r="C10008" s="37" t="n">
        <v>22</v>
      </c>
      <c r="D10008" s="37" t="n">
        <v>22</v>
      </c>
      <c r="E10008" s="37" t="n">
        <v>0</v>
      </c>
      <c r="F10008" s="37" t="n">
        <v>0</v>
      </c>
      <c r="G10008" s="37" t="n">
        <v>1</v>
      </c>
      <c r="H10008" s="37" t="n">
        <v>2</v>
      </c>
      <c r="I10008" s="37" t="n">
        <v>0</v>
      </c>
      <c r="J10008" s="40" t="n">
        <f aca="false">IF(C10008=0,"",D10008/C10008)</f>
        <v>1</v>
      </c>
    </row>
    <row r="10009" customFormat="false" ht="15" hidden="false" customHeight="false" outlineLevel="0" collapsed="false">
      <c r="A10009" s="37" t="s">
        <v>1637</v>
      </c>
      <c r="B10009" s="37" t="s">
        <v>278</v>
      </c>
      <c r="C10009" s="37" t="n">
        <v>22</v>
      </c>
      <c r="D10009" s="37" t="n">
        <v>21</v>
      </c>
      <c r="E10009" s="37" t="n">
        <v>1</v>
      </c>
      <c r="F10009" s="37" t="n">
        <v>1</v>
      </c>
      <c r="G10009" s="37" t="n">
        <v>1</v>
      </c>
      <c r="H10009" s="37" t="n">
        <v>0</v>
      </c>
      <c r="I10009" s="37" t="n">
        <v>4</v>
      </c>
      <c r="J10009" s="40" t="n">
        <f aca="false">IF(C10009=0,"",D10009/C10009)</f>
        <v>0.954545454545455</v>
      </c>
    </row>
    <row r="10010" customFormat="false" ht="15" hidden="false" customHeight="false" outlineLevel="0" collapsed="false">
      <c r="A10010" s="37" t="s">
        <v>1637</v>
      </c>
      <c r="B10010" s="37" t="s">
        <v>279</v>
      </c>
      <c r="C10010" s="37" t="n">
        <v>22</v>
      </c>
      <c r="D10010" s="37" t="n">
        <v>21</v>
      </c>
      <c r="E10010" s="37" t="n">
        <v>0</v>
      </c>
      <c r="F10010" s="37" t="n">
        <v>1</v>
      </c>
      <c r="G10010" s="37" t="n">
        <v>1</v>
      </c>
      <c r="H10010" s="37" t="n">
        <v>2</v>
      </c>
      <c r="I10010" s="37" t="n">
        <v>1</v>
      </c>
      <c r="J10010" s="40" t="n">
        <f aca="false">IF(C10010=0,"",D10010/C10010)</f>
        <v>0.954545454545455</v>
      </c>
    </row>
    <row r="10011" customFormat="false" ht="15" hidden="false" customHeight="false" outlineLevel="0" collapsed="false">
      <c r="A10011" s="37" t="s">
        <v>1637</v>
      </c>
      <c r="B10011" s="37" t="s">
        <v>280</v>
      </c>
      <c r="C10011" s="37" t="n">
        <v>22</v>
      </c>
      <c r="D10011" s="37" t="n">
        <v>20</v>
      </c>
      <c r="E10011" s="37" t="n">
        <v>0</v>
      </c>
      <c r="F10011" s="37" t="n">
        <v>1</v>
      </c>
      <c r="G10011" s="37" t="n">
        <v>0</v>
      </c>
      <c r="H10011" s="37" t="n">
        <v>2</v>
      </c>
      <c r="I10011" s="37" t="n">
        <v>0</v>
      </c>
      <c r="J10011" s="40" t="n">
        <f aca="false">IF(C10011=0,"",D10011/C10011)</f>
        <v>0.909090909090909</v>
      </c>
    </row>
    <row r="10012" customFormat="false" ht="15" hidden="false" customHeight="false" outlineLevel="0" collapsed="false">
      <c r="A10012" s="37" t="s">
        <v>1637</v>
      </c>
      <c r="B10012" s="37" t="s">
        <v>281</v>
      </c>
      <c r="C10012" s="37" t="n">
        <v>22</v>
      </c>
      <c r="D10012" s="37" t="n">
        <v>20</v>
      </c>
      <c r="E10012" s="37" t="n">
        <v>0</v>
      </c>
      <c r="F10012" s="37" t="n">
        <v>0</v>
      </c>
      <c r="G10012" s="37" t="n">
        <v>0</v>
      </c>
      <c r="H10012" s="37" t="n">
        <v>0</v>
      </c>
      <c r="I10012" s="37" t="n">
        <v>0</v>
      </c>
      <c r="J10012" s="40" t="n">
        <f aca="false">IF(C10012=0,"",D10012/C10012)</f>
        <v>0.909090909090909</v>
      </c>
    </row>
    <row r="10013" customFormat="false" ht="15" hidden="false" customHeight="false" outlineLevel="0" collapsed="false">
      <c r="A10013" s="37" t="s">
        <v>1638</v>
      </c>
      <c r="B10013" s="37" t="s">
        <v>280</v>
      </c>
      <c r="C10013" s="37" t="n">
        <v>22</v>
      </c>
      <c r="D10013" s="37" t="n">
        <v>21</v>
      </c>
      <c r="E10013" s="37" t="n">
        <v>0</v>
      </c>
      <c r="F10013" s="37" t="n">
        <v>0</v>
      </c>
      <c r="G10013" s="37" t="n">
        <v>0</v>
      </c>
      <c r="H10013" s="37" t="n">
        <v>0</v>
      </c>
      <c r="I10013" s="37" t="n">
        <v>0</v>
      </c>
      <c r="J10013" s="40" t="n">
        <f aca="false">IF(C10013=0,"",D10013/C10013)</f>
        <v>0.954545454545455</v>
      </c>
    </row>
    <row r="10014" customFormat="false" ht="15" hidden="false" customHeight="false" outlineLevel="0" collapsed="false">
      <c r="A10014" s="37" t="s">
        <v>1638</v>
      </c>
      <c r="B10014" s="37" t="s">
        <v>281</v>
      </c>
      <c r="C10014" s="37" t="n">
        <v>22</v>
      </c>
      <c r="D10014" s="37" t="n">
        <v>20</v>
      </c>
      <c r="E10014" s="37" t="n">
        <v>0</v>
      </c>
      <c r="F10014" s="37" t="n">
        <v>0</v>
      </c>
      <c r="G10014" s="37" t="n">
        <v>0</v>
      </c>
      <c r="H10014" s="37" t="n">
        <v>3</v>
      </c>
      <c r="I10014" s="37" t="n">
        <v>0</v>
      </c>
      <c r="J10014" s="40" t="n">
        <f aca="false">IF(C10014=0,"",D10014/C10014)</f>
        <v>0.909090909090909</v>
      </c>
    </row>
    <row r="10015" customFormat="false" ht="15" hidden="false" customHeight="false" outlineLevel="0" collapsed="false">
      <c r="A10015" s="37" t="s">
        <v>1135</v>
      </c>
      <c r="B10015" s="37" t="s">
        <v>270</v>
      </c>
      <c r="C10015" s="37" t="n">
        <v>22</v>
      </c>
      <c r="D10015" s="37" t="n">
        <v>17</v>
      </c>
      <c r="E10015" s="37" t="n">
        <v>1</v>
      </c>
      <c r="F10015" s="37" t="n">
        <v>2</v>
      </c>
      <c r="G10015" s="37" t="n">
        <v>3</v>
      </c>
      <c r="H10015" s="37" t="n">
        <v>2</v>
      </c>
      <c r="I10015" s="37" t="n">
        <v>45</v>
      </c>
      <c r="J10015" s="40" t="n">
        <f aca="false">IF(C10015=0,"",D10015/C10015)</f>
        <v>0.772727272727273</v>
      </c>
    </row>
    <row r="10016" customFormat="false" ht="15" hidden="false" customHeight="false" outlineLevel="0" collapsed="false">
      <c r="A10016" s="37" t="s">
        <v>1135</v>
      </c>
      <c r="B10016" s="37" t="s">
        <v>271</v>
      </c>
      <c r="C10016" s="37" t="n">
        <v>22</v>
      </c>
      <c r="D10016" s="37" t="n">
        <v>21</v>
      </c>
      <c r="E10016" s="37" t="n">
        <v>1</v>
      </c>
      <c r="F10016" s="37" t="n">
        <v>2</v>
      </c>
      <c r="G10016" s="37" t="n">
        <v>0</v>
      </c>
      <c r="H10016" s="37" t="n">
        <v>1</v>
      </c>
      <c r="I10016" s="37" t="n">
        <v>2</v>
      </c>
      <c r="J10016" s="40" t="n">
        <f aca="false">IF(C10016=0,"",D10016/C10016)</f>
        <v>0.954545454545455</v>
      </c>
    </row>
    <row r="10017" customFormat="false" ht="15" hidden="false" customHeight="false" outlineLevel="0" collapsed="false">
      <c r="A10017" s="37" t="s">
        <v>1135</v>
      </c>
      <c r="B10017" s="37" t="s">
        <v>272</v>
      </c>
      <c r="C10017" s="37" t="n">
        <v>22</v>
      </c>
      <c r="D10017" s="37" t="n">
        <v>19</v>
      </c>
      <c r="E10017" s="37" t="n">
        <v>2</v>
      </c>
      <c r="F10017" s="37" t="n">
        <v>1</v>
      </c>
      <c r="G10017" s="37" t="n">
        <v>1</v>
      </c>
      <c r="H10017" s="37" t="n">
        <v>0</v>
      </c>
      <c r="I10017" s="37" t="n">
        <v>19</v>
      </c>
      <c r="J10017" s="40" t="n">
        <f aca="false">IF(C10017=0,"",D10017/C10017)</f>
        <v>0.863636363636364</v>
      </c>
    </row>
    <row r="10018" customFormat="false" ht="15" hidden="false" customHeight="false" outlineLevel="0" collapsed="false">
      <c r="A10018" s="37" t="s">
        <v>1135</v>
      </c>
      <c r="B10018" s="37" t="s">
        <v>273</v>
      </c>
      <c r="C10018" s="37" t="n">
        <v>22</v>
      </c>
      <c r="D10018" s="37" t="n">
        <v>20</v>
      </c>
      <c r="E10018" s="37" t="n">
        <v>0</v>
      </c>
      <c r="F10018" s="37" t="n">
        <v>1</v>
      </c>
      <c r="G10018" s="37" t="n">
        <v>0</v>
      </c>
      <c r="H10018" s="37" t="n">
        <v>0</v>
      </c>
      <c r="I10018" s="37" t="n">
        <v>39</v>
      </c>
      <c r="J10018" s="40" t="n">
        <f aca="false">IF(C10018=0,"",D10018/C10018)</f>
        <v>0.909090909090909</v>
      </c>
    </row>
    <row r="10019" customFormat="false" ht="15" hidden="false" customHeight="false" outlineLevel="0" collapsed="false">
      <c r="A10019" s="37" t="s">
        <v>1135</v>
      </c>
      <c r="B10019" s="37" t="s">
        <v>274</v>
      </c>
      <c r="C10019" s="37" t="n">
        <v>22</v>
      </c>
      <c r="D10019" s="37" t="n">
        <v>20</v>
      </c>
      <c r="E10019" s="37" t="n">
        <v>1</v>
      </c>
      <c r="F10019" s="37" t="n">
        <v>0</v>
      </c>
      <c r="G10019" s="37" t="n">
        <v>0</v>
      </c>
      <c r="H10019" s="37" t="n">
        <v>0</v>
      </c>
      <c r="I10019" s="37" t="n">
        <v>12</v>
      </c>
      <c r="J10019" s="40" t="n">
        <f aca="false">IF(C10019=0,"",D10019/C10019)</f>
        <v>0.909090909090909</v>
      </c>
    </row>
    <row r="10020" customFormat="false" ht="15" hidden="false" customHeight="false" outlineLevel="0" collapsed="false">
      <c r="A10020" s="37" t="s">
        <v>1135</v>
      </c>
      <c r="B10020" s="37" t="s">
        <v>275</v>
      </c>
      <c r="C10020" s="37" t="n">
        <v>22</v>
      </c>
      <c r="D10020" s="37" t="n">
        <v>20</v>
      </c>
      <c r="E10020" s="37" t="n">
        <v>2</v>
      </c>
      <c r="F10020" s="37" t="n">
        <v>0</v>
      </c>
      <c r="G10020" s="37" t="n">
        <v>0</v>
      </c>
      <c r="H10020" s="37" t="n">
        <v>1</v>
      </c>
      <c r="I10020" s="37" t="n">
        <v>7</v>
      </c>
      <c r="J10020" s="40" t="n">
        <f aca="false">IF(C10020=0,"",D10020/C10020)</f>
        <v>0.909090909090909</v>
      </c>
    </row>
    <row r="10021" customFormat="false" ht="15" hidden="false" customHeight="false" outlineLevel="0" collapsed="false">
      <c r="A10021" s="37" t="s">
        <v>1135</v>
      </c>
      <c r="B10021" s="37" t="s">
        <v>276</v>
      </c>
      <c r="C10021" s="37" t="n">
        <v>22</v>
      </c>
      <c r="D10021" s="37" t="n">
        <v>16</v>
      </c>
      <c r="E10021" s="37" t="n">
        <v>0</v>
      </c>
      <c r="F10021" s="37" t="n">
        <v>0</v>
      </c>
      <c r="G10021" s="37" t="n">
        <v>1</v>
      </c>
      <c r="H10021" s="37" t="n">
        <v>3</v>
      </c>
      <c r="I10021" s="37" t="n">
        <v>5</v>
      </c>
      <c r="J10021" s="40" t="n">
        <f aca="false">IF(C10021=0,"",D10021/C10021)</f>
        <v>0.727272727272727</v>
      </c>
    </row>
    <row r="10022" customFormat="false" ht="15" hidden="false" customHeight="false" outlineLevel="0" collapsed="false">
      <c r="A10022" s="37" t="s">
        <v>1135</v>
      </c>
      <c r="B10022" s="37" t="s">
        <v>277</v>
      </c>
      <c r="C10022" s="37" t="n">
        <v>22</v>
      </c>
      <c r="D10022" s="37" t="n">
        <v>18</v>
      </c>
      <c r="E10022" s="37" t="n">
        <v>0</v>
      </c>
      <c r="F10022" s="37" t="n">
        <v>0</v>
      </c>
      <c r="G10022" s="37" t="n">
        <v>0</v>
      </c>
      <c r="H10022" s="37" t="n">
        <v>2</v>
      </c>
      <c r="I10022" s="37" t="n">
        <v>8</v>
      </c>
      <c r="J10022" s="40" t="n">
        <f aca="false">IF(C10022=0,"",D10022/C10022)</f>
        <v>0.818181818181818</v>
      </c>
    </row>
    <row r="10023" customFormat="false" ht="15" hidden="false" customHeight="false" outlineLevel="0" collapsed="false">
      <c r="A10023" s="37" t="s">
        <v>1135</v>
      </c>
      <c r="B10023" s="37" t="s">
        <v>278</v>
      </c>
      <c r="C10023" s="37" t="n">
        <v>22</v>
      </c>
      <c r="D10023" s="37" t="n">
        <v>18</v>
      </c>
      <c r="E10023" s="37" t="n">
        <v>0</v>
      </c>
      <c r="F10023" s="37" t="n">
        <v>0</v>
      </c>
      <c r="G10023" s="37" t="n">
        <v>0</v>
      </c>
      <c r="H10023" s="37" t="n">
        <v>0</v>
      </c>
      <c r="I10023" s="37" t="n">
        <v>12</v>
      </c>
      <c r="J10023" s="40" t="n">
        <f aca="false">IF(C10023=0,"",D10023/C10023)</f>
        <v>0.818181818181818</v>
      </c>
    </row>
    <row r="10024" customFormat="false" ht="15" hidden="false" customHeight="false" outlineLevel="0" collapsed="false">
      <c r="A10024" s="37" t="s">
        <v>1135</v>
      </c>
      <c r="B10024" s="37" t="s">
        <v>279</v>
      </c>
      <c r="C10024" s="37" t="n">
        <v>22</v>
      </c>
      <c r="D10024" s="37" t="n">
        <v>19</v>
      </c>
      <c r="E10024" s="37" t="n">
        <v>0</v>
      </c>
      <c r="F10024" s="37" t="n">
        <v>0</v>
      </c>
      <c r="G10024" s="37" t="n">
        <v>2</v>
      </c>
      <c r="H10024" s="37" t="n">
        <v>1</v>
      </c>
      <c r="I10024" s="37" t="n">
        <v>10</v>
      </c>
      <c r="J10024" s="40" t="n">
        <f aca="false">IF(C10024=0,"",D10024/C10024)</f>
        <v>0.863636363636364</v>
      </c>
    </row>
    <row r="10025" customFormat="false" ht="15" hidden="false" customHeight="false" outlineLevel="0" collapsed="false">
      <c r="A10025" s="37" t="s">
        <v>1639</v>
      </c>
      <c r="B10025" s="37" t="s">
        <v>270</v>
      </c>
      <c r="C10025" s="37" t="n">
        <v>22</v>
      </c>
      <c r="D10025" s="37" t="n">
        <v>21</v>
      </c>
      <c r="E10025" s="37" t="n">
        <v>1</v>
      </c>
      <c r="F10025" s="37" t="n">
        <v>2</v>
      </c>
      <c r="G10025" s="37" t="n">
        <v>0</v>
      </c>
      <c r="H10025" s="37" t="n">
        <v>3</v>
      </c>
      <c r="I10025" s="37" t="n">
        <v>2</v>
      </c>
      <c r="J10025" s="40" t="n">
        <f aca="false">IF(C10025=0,"",D10025/C10025)</f>
        <v>0.954545454545455</v>
      </c>
    </row>
    <row r="10026" customFormat="false" ht="15" hidden="false" customHeight="false" outlineLevel="0" collapsed="false">
      <c r="A10026" s="37" t="s">
        <v>1639</v>
      </c>
      <c r="B10026" s="37" t="s">
        <v>271</v>
      </c>
      <c r="C10026" s="37" t="n">
        <v>22</v>
      </c>
      <c r="D10026" s="37" t="n">
        <v>20</v>
      </c>
      <c r="E10026" s="37" t="n">
        <v>0</v>
      </c>
      <c r="F10026" s="37" t="n">
        <v>0</v>
      </c>
      <c r="G10026" s="37" t="n">
        <v>0</v>
      </c>
      <c r="H10026" s="37" t="n">
        <v>2</v>
      </c>
      <c r="I10026" s="37" t="n">
        <v>0</v>
      </c>
      <c r="J10026" s="40" t="n">
        <f aca="false">IF(C10026=0,"",D10026/C10026)</f>
        <v>0.909090909090909</v>
      </c>
    </row>
    <row r="10027" customFormat="false" ht="15" hidden="false" customHeight="false" outlineLevel="0" collapsed="false">
      <c r="A10027" s="37" t="s">
        <v>1639</v>
      </c>
      <c r="B10027" s="37" t="s">
        <v>272</v>
      </c>
      <c r="C10027" s="37" t="n">
        <v>22</v>
      </c>
      <c r="D10027" s="37" t="n">
        <v>22</v>
      </c>
      <c r="E10027" s="37" t="n">
        <v>0</v>
      </c>
      <c r="F10027" s="37" t="n">
        <v>0</v>
      </c>
      <c r="G10027" s="37" t="n">
        <v>0</v>
      </c>
      <c r="H10027" s="37" t="n">
        <v>1</v>
      </c>
      <c r="I10027" s="37" t="n">
        <v>0</v>
      </c>
      <c r="J10027" s="40" t="n">
        <f aca="false">IF(C10027=0,"",D10027/C10027)</f>
        <v>1</v>
      </c>
    </row>
    <row r="10028" customFormat="false" ht="15" hidden="false" customHeight="false" outlineLevel="0" collapsed="false">
      <c r="A10028" s="37" t="s">
        <v>1639</v>
      </c>
      <c r="B10028" s="37" t="s">
        <v>273</v>
      </c>
      <c r="C10028" s="37" t="n">
        <v>22</v>
      </c>
      <c r="D10028" s="37" t="n">
        <v>20</v>
      </c>
      <c r="E10028" s="37" t="n">
        <v>1</v>
      </c>
      <c r="F10028" s="37" t="n">
        <v>3</v>
      </c>
      <c r="G10028" s="37" t="n">
        <v>0</v>
      </c>
      <c r="H10028" s="37" t="n">
        <v>0</v>
      </c>
      <c r="I10028" s="37" t="n">
        <v>0</v>
      </c>
      <c r="J10028" s="40" t="n">
        <f aca="false">IF(C10028=0,"",D10028/C10028)</f>
        <v>0.909090909090909</v>
      </c>
    </row>
    <row r="10029" customFormat="false" ht="15" hidden="false" customHeight="false" outlineLevel="0" collapsed="false">
      <c r="A10029" s="37" t="s">
        <v>1639</v>
      </c>
      <c r="B10029" s="37" t="s">
        <v>274</v>
      </c>
      <c r="C10029" s="37" t="n">
        <v>22</v>
      </c>
      <c r="D10029" s="37" t="n">
        <v>19</v>
      </c>
      <c r="E10029" s="37" t="n">
        <v>0</v>
      </c>
      <c r="F10029" s="37" t="n">
        <v>1</v>
      </c>
      <c r="G10029" s="37" t="n">
        <v>1</v>
      </c>
      <c r="H10029" s="37" t="n">
        <v>0</v>
      </c>
      <c r="I10029" s="37" t="n">
        <v>0</v>
      </c>
      <c r="J10029" s="40" t="n">
        <f aca="false">IF(C10029=0,"",D10029/C10029)</f>
        <v>0.863636363636364</v>
      </c>
    </row>
    <row r="10030" customFormat="false" ht="15" hidden="false" customHeight="false" outlineLevel="0" collapsed="false">
      <c r="A10030" s="37" t="s">
        <v>1639</v>
      </c>
      <c r="B10030" s="37" t="s">
        <v>275</v>
      </c>
      <c r="C10030" s="37" t="n">
        <v>22</v>
      </c>
      <c r="D10030" s="37" t="n">
        <v>21</v>
      </c>
      <c r="E10030" s="37" t="n">
        <v>1</v>
      </c>
      <c r="F10030" s="37" t="n">
        <v>0</v>
      </c>
      <c r="G10030" s="37" t="n">
        <v>0</v>
      </c>
      <c r="H10030" s="37" t="n">
        <v>2</v>
      </c>
      <c r="I10030" s="37" t="n">
        <v>1</v>
      </c>
      <c r="J10030" s="40" t="n">
        <f aca="false">IF(C10030=0,"",D10030/C10030)</f>
        <v>0.954545454545455</v>
      </c>
    </row>
    <row r="10031" customFormat="false" ht="15" hidden="false" customHeight="false" outlineLevel="0" collapsed="false">
      <c r="A10031" s="37" t="s">
        <v>1639</v>
      </c>
      <c r="B10031" s="37" t="s">
        <v>276</v>
      </c>
      <c r="C10031" s="37" t="n">
        <v>22</v>
      </c>
      <c r="D10031" s="37" t="n">
        <v>22</v>
      </c>
      <c r="E10031" s="37" t="n">
        <v>0</v>
      </c>
      <c r="F10031" s="37" t="n">
        <v>4</v>
      </c>
      <c r="G10031" s="37" t="n">
        <v>0</v>
      </c>
      <c r="H10031" s="37" t="n">
        <v>2</v>
      </c>
      <c r="I10031" s="37" t="n">
        <v>1</v>
      </c>
      <c r="J10031" s="40" t="n">
        <f aca="false">IF(C10031=0,"",D10031/C10031)</f>
        <v>1</v>
      </c>
    </row>
    <row r="10032" customFormat="false" ht="15" hidden="false" customHeight="false" outlineLevel="0" collapsed="false">
      <c r="A10032" s="37" t="s">
        <v>1639</v>
      </c>
      <c r="B10032" s="37" t="s">
        <v>277</v>
      </c>
      <c r="C10032" s="37" t="n">
        <v>22</v>
      </c>
      <c r="D10032" s="37" t="n">
        <v>19</v>
      </c>
      <c r="E10032" s="37" t="n">
        <v>2</v>
      </c>
      <c r="F10032" s="37" t="n">
        <v>0</v>
      </c>
      <c r="G10032" s="37" t="n">
        <v>0</v>
      </c>
      <c r="H10032" s="37" t="n">
        <v>2</v>
      </c>
      <c r="I10032" s="37" t="n">
        <v>0</v>
      </c>
      <c r="J10032" s="40" t="n">
        <f aca="false">IF(C10032=0,"",D10032/C10032)</f>
        <v>0.863636363636364</v>
      </c>
    </row>
    <row r="10033" customFormat="false" ht="15" hidden="false" customHeight="false" outlineLevel="0" collapsed="false">
      <c r="A10033" s="37" t="s">
        <v>1639</v>
      </c>
      <c r="B10033" s="37" t="s">
        <v>278</v>
      </c>
      <c r="C10033" s="37" t="n">
        <v>22</v>
      </c>
      <c r="D10033" s="37" t="n">
        <v>20</v>
      </c>
      <c r="E10033" s="37" t="n">
        <v>1</v>
      </c>
      <c r="F10033" s="37" t="n">
        <v>0</v>
      </c>
      <c r="G10033" s="37" t="n">
        <v>0</v>
      </c>
      <c r="H10033" s="37" t="n">
        <v>0</v>
      </c>
      <c r="I10033" s="37" t="n">
        <v>3</v>
      </c>
      <c r="J10033" s="40" t="n">
        <f aca="false">IF(C10033=0,"",D10033/C10033)</f>
        <v>0.909090909090909</v>
      </c>
    </row>
    <row r="10034" customFormat="false" ht="15" hidden="false" customHeight="false" outlineLevel="0" collapsed="false">
      <c r="A10034" s="37" t="s">
        <v>1639</v>
      </c>
      <c r="B10034" s="37" t="s">
        <v>279</v>
      </c>
      <c r="C10034" s="37" t="n">
        <v>22</v>
      </c>
      <c r="D10034" s="37" t="n">
        <v>21</v>
      </c>
      <c r="E10034" s="37" t="n">
        <v>1</v>
      </c>
      <c r="F10034" s="37" t="n">
        <v>2</v>
      </c>
      <c r="G10034" s="37" t="n">
        <v>0</v>
      </c>
      <c r="H10034" s="37" t="n">
        <v>1</v>
      </c>
      <c r="I10034" s="37" t="n">
        <v>1</v>
      </c>
      <c r="J10034" s="40" t="n">
        <f aca="false">IF(C10034=0,"",D10034/C10034)</f>
        <v>0.954545454545455</v>
      </c>
    </row>
    <row r="10035" customFormat="false" ht="15" hidden="false" customHeight="false" outlineLevel="0" collapsed="false">
      <c r="A10035" s="37" t="s">
        <v>1639</v>
      </c>
      <c r="B10035" s="37" t="s">
        <v>280</v>
      </c>
      <c r="C10035" s="37" t="n">
        <v>22</v>
      </c>
      <c r="D10035" s="37" t="n">
        <v>20</v>
      </c>
      <c r="E10035" s="37" t="n">
        <v>2</v>
      </c>
      <c r="F10035" s="37" t="n">
        <v>1</v>
      </c>
      <c r="G10035" s="37" t="n">
        <v>1</v>
      </c>
      <c r="H10035" s="37" t="n">
        <v>1</v>
      </c>
      <c r="I10035" s="37" t="n">
        <v>0</v>
      </c>
      <c r="J10035" s="40" t="n">
        <f aca="false">IF(C10035=0,"",D10035/C10035)</f>
        <v>0.909090909090909</v>
      </c>
    </row>
    <row r="10036" customFormat="false" ht="15" hidden="false" customHeight="false" outlineLevel="0" collapsed="false">
      <c r="A10036" s="37" t="s">
        <v>1639</v>
      </c>
      <c r="B10036" s="37" t="s">
        <v>281</v>
      </c>
      <c r="C10036" s="37" t="n">
        <v>22</v>
      </c>
      <c r="D10036" s="37" t="n">
        <v>19</v>
      </c>
      <c r="E10036" s="37" t="n">
        <v>1</v>
      </c>
      <c r="F10036" s="37" t="n">
        <v>0</v>
      </c>
      <c r="G10036" s="37" t="n">
        <v>0</v>
      </c>
      <c r="H10036" s="37" t="n">
        <v>4</v>
      </c>
      <c r="I10036" s="37" t="n">
        <v>2</v>
      </c>
      <c r="J10036" s="40" t="n">
        <f aca="false">IF(C10036=0,"",D10036/C10036)</f>
        <v>0.863636363636364</v>
      </c>
    </row>
    <row r="10037" customFormat="false" ht="15" hidden="false" customHeight="false" outlineLevel="0" collapsed="false">
      <c r="A10037" s="37" t="s">
        <v>1640</v>
      </c>
      <c r="B10037" s="37" t="s">
        <v>277</v>
      </c>
      <c r="C10037" s="37" t="n">
        <v>22</v>
      </c>
      <c r="D10037" s="37" t="n">
        <v>22</v>
      </c>
      <c r="E10037" s="37" t="n">
        <v>1</v>
      </c>
      <c r="F10037" s="37" t="n">
        <v>4</v>
      </c>
      <c r="G10037" s="37" t="n">
        <v>0</v>
      </c>
      <c r="H10037" s="37" t="n">
        <v>0</v>
      </c>
      <c r="I10037" s="37" t="n">
        <v>16</v>
      </c>
      <c r="J10037" s="40" t="n">
        <f aca="false">IF(C10037=0,"",D10037/C10037)</f>
        <v>1</v>
      </c>
    </row>
    <row r="10038" customFormat="false" ht="15" hidden="false" customHeight="false" outlineLevel="0" collapsed="false">
      <c r="A10038" s="37" t="s">
        <v>1640</v>
      </c>
      <c r="B10038" s="37" t="s">
        <v>278</v>
      </c>
      <c r="C10038" s="37" t="n">
        <v>22</v>
      </c>
      <c r="D10038" s="37" t="n">
        <v>22</v>
      </c>
      <c r="E10038" s="37" t="n">
        <v>1</v>
      </c>
      <c r="F10038" s="37" t="n">
        <v>1</v>
      </c>
      <c r="G10038" s="37" t="n">
        <v>0</v>
      </c>
      <c r="H10038" s="37" t="n">
        <v>1</v>
      </c>
      <c r="I10038" s="37" t="n">
        <v>11</v>
      </c>
      <c r="J10038" s="40" t="n">
        <f aca="false">IF(C10038=0,"",D10038/C10038)</f>
        <v>1</v>
      </c>
    </row>
    <row r="10039" customFormat="false" ht="15" hidden="false" customHeight="false" outlineLevel="0" collapsed="false">
      <c r="A10039" s="37" t="s">
        <v>1640</v>
      </c>
      <c r="B10039" s="37" t="s">
        <v>279</v>
      </c>
      <c r="C10039" s="37" t="n">
        <v>22</v>
      </c>
      <c r="D10039" s="37" t="n">
        <v>20</v>
      </c>
      <c r="E10039" s="37" t="n">
        <v>0</v>
      </c>
      <c r="F10039" s="37" t="n">
        <v>2</v>
      </c>
      <c r="G10039" s="37" t="n">
        <v>0</v>
      </c>
      <c r="H10039" s="37" t="n">
        <v>1</v>
      </c>
      <c r="I10039" s="37" t="n">
        <v>32</v>
      </c>
      <c r="J10039" s="40" t="n">
        <f aca="false">IF(C10039=0,"",D10039/C10039)</f>
        <v>0.909090909090909</v>
      </c>
    </row>
    <row r="10040" customFormat="false" ht="15" hidden="false" customHeight="false" outlineLevel="0" collapsed="false">
      <c r="A10040" s="37" t="s">
        <v>1640</v>
      </c>
      <c r="B10040" s="37" t="s">
        <v>280</v>
      </c>
      <c r="C10040" s="37" t="n">
        <v>22</v>
      </c>
      <c r="D10040" s="37" t="n">
        <v>18</v>
      </c>
      <c r="E10040" s="37" t="n">
        <v>0</v>
      </c>
      <c r="F10040" s="37" t="n">
        <v>1</v>
      </c>
      <c r="G10040" s="37" t="n">
        <v>1</v>
      </c>
      <c r="H10040" s="37" t="n">
        <v>5</v>
      </c>
      <c r="I10040" s="37" t="n">
        <v>12</v>
      </c>
      <c r="J10040" s="40" t="n">
        <f aca="false">IF(C10040=0,"",D10040/C10040)</f>
        <v>0.818181818181818</v>
      </c>
    </row>
    <row r="10041" customFormat="false" ht="15" hidden="false" customHeight="false" outlineLevel="0" collapsed="false">
      <c r="A10041" s="37" t="s">
        <v>1640</v>
      </c>
      <c r="B10041" s="37" t="s">
        <v>281</v>
      </c>
      <c r="C10041" s="37" t="n">
        <v>22</v>
      </c>
      <c r="D10041" s="37" t="n">
        <v>21</v>
      </c>
      <c r="E10041" s="37" t="n">
        <v>2</v>
      </c>
      <c r="F10041" s="37" t="n">
        <v>0</v>
      </c>
      <c r="G10041" s="37" t="n">
        <v>1</v>
      </c>
      <c r="H10041" s="37" t="n">
        <v>4</v>
      </c>
      <c r="I10041" s="37" t="n">
        <v>25</v>
      </c>
      <c r="J10041" s="40" t="n">
        <f aca="false">IF(C10041=0,"",D10041/C10041)</f>
        <v>0.954545454545455</v>
      </c>
    </row>
    <row r="10042" customFormat="false" ht="15" hidden="false" customHeight="false" outlineLevel="0" collapsed="false">
      <c r="A10042" s="37" t="s">
        <v>1029</v>
      </c>
      <c r="B10042" s="37" t="s">
        <v>270</v>
      </c>
      <c r="C10042" s="37" t="n">
        <v>22</v>
      </c>
      <c r="D10042" s="37" t="n">
        <v>22</v>
      </c>
      <c r="E10042" s="37" t="n">
        <v>0</v>
      </c>
      <c r="F10042" s="37" t="n">
        <v>0</v>
      </c>
      <c r="G10042" s="37" t="n">
        <v>2</v>
      </c>
      <c r="H10042" s="37" t="n">
        <v>4</v>
      </c>
      <c r="I10042" s="37" t="n">
        <v>0</v>
      </c>
      <c r="J10042" s="40" t="n">
        <f aca="false">IF(C10042=0,"",D10042/C10042)</f>
        <v>1</v>
      </c>
    </row>
    <row r="10043" customFormat="false" ht="15" hidden="false" customHeight="false" outlineLevel="0" collapsed="false">
      <c r="A10043" s="37" t="s">
        <v>1029</v>
      </c>
      <c r="B10043" s="37" t="s">
        <v>271</v>
      </c>
      <c r="C10043" s="37" t="n">
        <v>22</v>
      </c>
      <c r="D10043" s="37" t="n">
        <v>22</v>
      </c>
      <c r="E10043" s="37" t="n">
        <v>1</v>
      </c>
      <c r="F10043" s="37" t="n">
        <v>0</v>
      </c>
      <c r="G10043" s="37" t="n">
        <v>0</v>
      </c>
      <c r="H10043" s="37" t="n">
        <v>2</v>
      </c>
      <c r="I10043" s="37" t="n">
        <v>1</v>
      </c>
      <c r="J10043" s="40" t="n">
        <f aca="false">IF(C10043=0,"",D10043/C10043)</f>
        <v>1</v>
      </c>
    </row>
    <row r="10044" customFormat="false" ht="15" hidden="false" customHeight="false" outlineLevel="0" collapsed="false">
      <c r="A10044" s="37" t="s">
        <v>1029</v>
      </c>
      <c r="B10044" s="37" t="s">
        <v>272</v>
      </c>
      <c r="C10044" s="37" t="n">
        <v>22</v>
      </c>
      <c r="D10044" s="37" t="n">
        <v>20</v>
      </c>
      <c r="E10044" s="37" t="n">
        <v>1</v>
      </c>
      <c r="F10044" s="37" t="n">
        <v>1</v>
      </c>
      <c r="G10044" s="37" t="n">
        <v>0</v>
      </c>
      <c r="H10044" s="37" t="n">
        <v>1</v>
      </c>
      <c r="I10044" s="37" t="n">
        <v>1</v>
      </c>
      <c r="J10044" s="40" t="n">
        <f aca="false">IF(C10044=0,"",D10044/C10044)</f>
        <v>0.909090909090909</v>
      </c>
    </row>
    <row r="10045" customFormat="false" ht="15" hidden="false" customHeight="false" outlineLevel="0" collapsed="false">
      <c r="A10045" s="37" t="s">
        <v>1029</v>
      </c>
      <c r="B10045" s="37" t="s">
        <v>273</v>
      </c>
      <c r="C10045" s="37" t="n">
        <v>22</v>
      </c>
      <c r="D10045" s="37" t="n">
        <v>19</v>
      </c>
      <c r="E10045" s="37" t="n">
        <v>0</v>
      </c>
      <c r="F10045" s="37" t="n">
        <v>0</v>
      </c>
      <c r="G10045" s="37" t="n">
        <v>1</v>
      </c>
      <c r="H10045" s="37" t="n">
        <v>3</v>
      </c>
      <c r="I10045" s="37" t="n">
        <v>1</v>
      </c>
      <c r="J10045" s="40" t="n">
        <f aca="false">IF(C10045=0,"",D10045/C10045)</f>
        <v>0.863636363636364</v>
      </c>
    </row>
    <row r="10046" customFormat="false" ht="15" hidden="false" customHeight="false" outlineLevel="0" collapsed="false">
      <c r="A10046" s="37" t="s">
        <v>1029</v>
      </c>
      <c r="B10046" s="37" t="s">
        <v>274</v>
      </c>
      <c r="C10046" s="37" t="n">
        <v>22</v>
      </c>
      <c r="D10046" s="37" t="n">
        <v>19</v>
      </c>
      <c r="E10046" s="37" t="n">
        <v>0</v>
      </c>
      <c r="F10046" s="37" t="n">
        <v>0</v>
      </c>
      <c r="G10046" s="37" t="n">
        <v>0</v>
      </c>
      <c r="H10046" s="37" t="n">
        <v>0</v>
      </c>
      <c r="I10046" s="37" t="n">
        <v>0</v>
      </c>
      <c r="J10046" s="40" t="n">
        <f aca="false">IF(C10046=0,"",D10046/C10046)</f>
        <v>0.863636363636364</v>
      </c>
    </row>
    <row r="10047" customFormat="false" ht="15" hidden="false" customHeight="false" outlineLevel="0" collapsed="false">
      <c r="A10047" s="37" t="s">
        <v>1029</v>
      </c>
      <c r="B10047" s="37" t="s">
        <v>275</v>
      </c>
      <c r="C10047" s="37" t="n">
        <v>22</v>
      </c>
      <c r="D10047" s="37" t="n">
        <v>22</v>
      </c>
      <c r="E10047" s="37" t="n">
        <v>1</v>
      </c>
      <c r="F10047" s="37" t="n">
        <v>1</v>
      </c>
      <c r="G10047" s="37" t="n">
        <v>0</v>
      </c>
      <c r="H10047" s="37" t="n">
        <v>2</v>
      </c>
      <c r="I10047" s="37" t="n">
        <v>0</v>
      </c>
      <c r="J10047" s="40" t="n">
        <f aca="false">IF(C10047=0,"",D10047/C10047)</f>
        <v>1</v>
      </c>
    </row>
    <row r="10048" customFormat="false" ht="15" hidden="false" customHeight="false" outlineLevel="0" collapsed="false">
      <c r="A10048" s="37" t="s">
        <v>1029</v>
      </c>
      <c r="B10048" s="37" t="s">
        <v>276</v>
      </c>
      <c r="C10048" s="37" t="n">
        <v>22</v>
      </c>
      <c r="D10048" s="37" t="n">
        <v>21</v>
      </c>
      <c r="E10048" s="37" t="n">
        <v>1</v>
      </c>
      <c r="F10048" s="37" t="n">
        <v>1</v>
      </c>
      <c r="G10048" s="37" t="n">
        <v>0</v>
      </c>
      <c r="H10048" s="37" t="n">
        <v>0</v>
      </c>
      <c r="I10048" s="37" t="n">
        <v>0</v>
      </c>
      <c r="J10048" s="40" t="n">
        <f aca="false">IF(C10048=0,"",D10048/C10048)</f>
        <v>0.954545454545455</v>
      </c>
    </row>
    <row r="10049" customFormat="false" ht="15" hidden="false" customHeight="false" outlineLevel="0" collapsed="false">
      <c r="A10049" s="37" t="s">
        <v>1029</v>
      </c>
      <c r="B10049" s="37" t="s">
        <v>277</v>
      </c>
      <c r="C10049" s="37" t="n">
        <v>22</v>
      </c>
      <c r="D10049" s="37" t="n">
        <v>21</v>
      </c>
      <c r="E10049" s="37" t="n">
        <v>2</v>
      </c>
      <c r="F10049" s="37" t="n">
        <v>2</v>
      </c>
      <c r="G10049" s="37" t="n">
        <v>0</v>
      </c>
      <c r="H10049" s="37" t="n">
        <v>1</v>
      </c>
      <c r="I10049" s="37" t="n">
        <v>3</v>
      </c>
      <c r="J10049" s="40" t="n">
        <f aca="false">IF(C10049=0,"",D10049/C10049)</f>
        <v>0.954545454545455</v>
      </c>
    </row>
    <row r="10050" customFormat="false" ht="15" hidden="false" customHeight="false" outlineLevel="0" collapsed="false">
      <c r="A10050" s="37" t="s">
        <v>1029</v>
      </c>
      <c r="B10050" s="37" t="s">
        <v>278</v>
      </c>
      <c r="C10050" s="37" t="n">
        <v>22</v>
      </c>
      <c r="D10050" s="37" t="n">
        <v>22</v>
      </c>
      <c r="E10050" s="37" t="n">
        <v>2</v>
      </c>
      <c r="F10050" s="37" t="n">
        <v>2</v>
      </c>
      <c r="G10050" s="37" t="n">
        <v>0</v>
      </c>
      <c r="H10050" s="37" t="n">
        <v>2</v>
      </c>
      <c r="I10050" s="37" t="n">
        <v>2</v>
      </c>
      <c r="J10050" s="40" t="n">
        <f aca="false">IF(C10050=0,"",D10050/C10050)</f>
        <v>1</v>
      </c>
    </row>
    <row r="10051" customFormat="false" ht="15" hidden="false" customHeight="false" outlineLevel="0" collapsed="false">
      <c r="A10051" s="37" t="s">
        <v>1029</v>
      </c>
      <c r="B10051" s="37" t="s">
        <v>279</v>
      </c>
      <c r="C10051" s="37" t="n">
        <v>22</v>
      </c>
      <c r="D10051" s="37" t="n">
        <v>20</v>
      </c>
      <c r="E10051" s="37" t="n">
        <v>1</v>
      </c>
      <c r="F10051" s="37" t="n">
        <v>0</v>
      </c>
      <c r="G10051" s="37" t="n">
        <v>1</v>
      </c>
      <c r="H10051" s="37" t="n">
        <v>3</v>
      </c>
      <c r="I10051" s="37" t="n">
        <v>0</v>
      </c>
      <c r="J10051" s="40" t="n">
        <f aca="false">IF(C10051=0,"",D10051/C10051)</f>
        <v>0.909090909090909</v>
      </c>
    </row>
    <row r="10052" customFormat="false" ht="15" hidden="false" customHeight="false" outlineLevel="0" collapsed="false">
      <c r="A10052" s="37" t="s">
        <v>1029</v>
      </c>
      <c r="B10052" s="37" t="s">
        <v>280</v>
      </c>
      <c r="C10052" s="37" t="n">
        <v>22</v>
      </c>
      <c r="D10052" s="37" t="n">
        <v>22</v>
      </c>
      <c r="E10052" s="37" t="n">
        <v>0</v>
      </c>
      <c r="F10052" s="37" t="n">
        <v>1</v>
      </c>
      <c r="G10052" s="37" t="n">
        <v>0</v>
      </c>
      <c r="H10052" s="37" t="n">
        <v>0</v>
      </c>
      <c r="I10052" s="37" t="n">
        <v>1</v>
      </c>
      <c r="J10052" s="40" t="n">
        <f aca="false">IF(C10052=0,"",D10052/C10052)</f>
        <v>1</v>
      </c>
    </row>
    <row r="10053" customFormat="false" ht="15" hidden="false" customHeight="false" outlineLevel="0" collapsed="false">
      <c r="A10053" s="37" t="s">
        <v>1029</v>
      </c>
      <c r="B10053" s="37" t="s">
        <v>281</v>
      </c>
      <c r="C10053" s="37" t="n">
        <v>22</v>
      </c>
      <c r="D10053" s="37" t="n">
        <v>21</v>
      </c>
      <c r="E10053" s="37" t="n">
        <v>0</v>
      </c>
      <c r="F10053" s="37" t="n">
        <v>0</v>
      </c>
      <c r="G10053" s="37" t="n">
        <v>0</v>
      </c>
      <c r="H10053" s="37" t="n">
        <v>1</v>
      </c>
      <c r="I10053" s="37" t="n">
        <v>5</v>
      </c>
      <c r="J10053" s="40" t="n">
        <f aca="false">IF(C10053=0,"",D10053/C10053)</f>
        <v>0.954545454545455</v>
      </c>
    </row>
    <row r="10054" customFormat="false" ht="15" hidden="false" customHeight="false" outlineLevel="0" collapsed="false">
      <c r="A10054" s="37" t="s">
        <v>1641</v>
      </c>
      <c r="B10054" s="37" t="s">
        <v>270</v>
      </c>
      <c r="C10054" s="37" t="n">
        <v>22</v>
      </c>
      <c r="D10054" s="37" t="n">
        <v>22</v>
      </c>
      <c r="E10054" s="37" t="n">
        <v>1</v>
      </c>
      <c r="F10054" s="37" t="n">
        <v>3</v>
      </c>
      <c r="G10054" s="37" t="n">
        <v>0</v>
      </c>
      <c r="H10054" s="37" t="n">
        <v>0</v>
      </c>
      <c r="I10054" s="37" t="n">
        <v>2</v>
      </c>
      <c r="J10054" s="40" t="n">
        <f aca="false">IF(C10054=0,"",D10054/C10054)</f>
        <v>1</v>
      </c>
    </row>
    <row r="10055" customFormat="false" ht="15" hidden="false" customHeight="false" outlineLevel="0" collapsed="false">
      <c r="A10055" s="37" t="s">
        <v>1641</v>
      </c>
      <c r="B10055" s="37" t="s">
        <v>271</v>
      </c>
      <c r="C10055" s="37" t="n">
        <v>22</v>
      </c>
      <c r="D10055" s="37" t="n">
        <v>21</v>
      </c>
      <c r="E10055" s="37" t="n">
        <v>1</v>
      </c>
      <c r="F10055" s="37" t="n">
        <v>2</v>
      </c>
      <c r="G10055" s="37" t="n">
        <v>0</v>
      </c>
      <c r="H10055" s="37" t="n">
        <v>0</v>
      </c>
      <c r="I10055" s="37" t="n">
        <v>9</v>
      </c>
      <c r="J10055" s="40" t="n">
        <f aca="false">IF(C10055=0,"",D10055/C10055)</f>
        <v>0.954545454545455</v>
      </c>
    </row>
    <row r="10056" customFormat="false" ht="15" hidden="false" customHeight="false" outlineLevel="0" collapsed="false">
      <c r="A10056" s="37" t="s">
        <v>1641</v>
      </c>
      <c r="B10056" s="37" t="s">
        <v>272</v>
      </c>
      <c r="C10056" s="37" t="n">
        <v>22</v>
      </c>
      <c r="D10056" s="37" t="n">
        <v>20</v>
      </c>
      <c r="E10056" s="37" t="n">
        <v>1</v>
      </c>
      <c r="F10056" s="37" t="n">
        <v>1</v>
      </c>
      <c r="G10056" s="37" t="n">
        <v>0</v>
      </c>
      <c r="H10056" s="37" t="n">
        <v>0</v>
      </c>
      <c r="I10056" s="37" t="n">
        <v>0</v>
      </c>
      <c r="J10056" s="40" t="n">
        <f aca="false">IF(C10056=0,"",D10056/C10056)</f>
        <v>0.909090909090909</v>
      </c>
    </row>
    <row r="10057" customFormat="false" ht="15" hidden="false" customHeight="false" outlineLevel="0" collapsed="false">
      <c r="A10057" s="37" t="s">
        <v>1641</v>
      </c>
      <c r="B10057" s="37" t="s">
        <v>273</v>
      </c>
      <c r="C10057" s="37" t="n">
        <v>22</v>
      </c>
      <c r="D10057" s="37" t="n">
        <v>22</v>
      </c>
      <c r="E10057" s="37" t="n">
        <v>0</v>
      </c>
      <c r="F10057" s="37" t="n">
        <v>0</v>
      </c>
      <c r="G10057" s="37" t="n">
        <v>0</v>
      </c>
      <c r="H10057" s="37" t="n">
        <v>3</v>
      </c>
      <c r="I10057" s="37" t="n">
        <v>10</v>
      </c>
      <c r="J10057" s="40" t="n">
        <f aca="false">IF(C10057=0,"",D10057/C10057)</f>
        <v>1</v>
      </c>
    </row>
    <row r="10058" customFormat="false" ht="15" hidden="false" customHeight="false" outlineLevel="0" collapsed="false">
      <c r="A10058" s="37" t="s">
        <v>1641</v>
      </c>
      <c r="B10058" s="37" t="s">
        <v>274</v>
      </c>
      <c r="C10058" s="37" t="n">
        <v>22</v>
      </c>
      <c r="D10058" s="37" t="n">
        <v>21</v>
      </c>
      <c r="E10058" s="37" t="n">
        <v>4</v>
      </c>
      <c r="F10058" s="37" t="n">
        <v>1</v>
      </c>
      <c r="G10058" s="37" t="n">
        <v>0</v>
      </c>
      <c r="H10058" s="37" t="n">
        <v>1</v>
      </c>
      <c r="I10058" s="37" t="n">
        <v>15</v>
      </c>
      <c r="J10058" s="40" t="n">
        <f aca="false">IF(C10058=0,"",D10058/C10058)</f>
        <v>0.954545454545455</v>
      </c>
    </row>
    <row r="10059" customFormat="false" ht="15" hidden="false" customHeight="false" outlineLevel="0" collapsed="false">
      <c r="A10059" s="37" t="s">
        <v>1641</v>
      </c>
      <c r="B10059" s="37" t="s">
        <v>275</v>
      </c>
      <c r="C10059" s="37" t="n">
        <v>22</v>
      </c>
      <c r="D10059" s="37" t="n">
        <v>22</v>
      </c>
      <c r="E10059" s="37" t="n">
        <v>1</v>
      </c>
      <c r="F10059" s="37" t="n">
        <v>0</v>
      </c>
      <c r="G10059" s="37" t="n">
        <v>1</v>
      </c>
      <c r="H10059" s="37" t="n">
        <v>2</v>
      </c>
      <c r="I10059" s="37" t="n">
        <v>15</v>
      </c>
      <c r="J10059" s="40" t="n">
        <f aca="false">IF(C10059=0,"",D10059/C10059)</f>
        <v>1</v>
      </c>
    </row>
    <row r="10060" customFormat="false" ht="15" hidden="false" customHeight="false" outlineLevel="0" collapsed="false">
      <c r="A10060" s="37" t="s">
        <v>1641</v>
      </c>
      <c r="B10060" s="37" t="s">
        <v>276</v>
      </c>
      <c r="C10060" s="37" t="n">
        <v>22</v>
      </c>
      <c r="D10060" s="37" t="n">
        <v>21</v>
      </c>
      <c r="E10060" s="37" t="n">
        <v>0</v>
      </c>
      <c r="F10060" s="37" t="n">
        <v>1</v>
      </c>
      <c r="G10060" s="37" t="n">
        <v>0</v>
      </c>
      <c r="H10060" s="37" t="n">
        <v>2</v>
      </c>
      <c r="I10060" s="37" t="n">
        <v>4</v>
      </c>
      <c r="J10060" s="40" t="n">
        <f aca="false">IF(C10060=0,"",D10060/C10060)</f>
        <v>0.954545454545455</v>
      </c>
    </row>
    <row r="10061" customFormat="false" ht="15" hidden="false" customHeight="false" outlineLevel="0" collapsed="false">
      <c r="A10061" s="37" t="s">
        <v>1641</v>
      </c>
      <c r="B10061" s="37" t="s">
        <v>277</v>
      </c>
      <c r="C10061" s="37" t="n">
        <v>22</v>
      </c>
      <c r="D10061" s="37" t="n">
        <v>21</v>
      </c>
      <c r="E10061" s="37" t="n">
        <v>0</v>
      </c>
      <c r="F10061" s="37" t="n">
        <v>3</v>
      </c>
      <c r="G10061" s="37" t="n">
        <v>0</v>
      </c>
      <c r="H10061" s="37" t="n">
        <v>1</v>
      </c>
      <c r="I10061" s="37" t="n">
        <v>5</v>
      </c>
      <c r="J10061" s="40" t="n">
        <f aca="false">IF(C10061=0,"",D10061/C10061)</f>
        <v>0.954545454545455</v>
      </c>
    </row>
    <row r="10062" customFormat="false" ht="15" hidden="false" customHeight="false" outlineLevel="0" collapsed="false">
      <c r="A10062" s="37" t="s">
        <v>1641</v>
      </c>
      <c r="B10062" s="37" t="s">
        <v>278</v>
      </c>
      <c r="C10062" s="37" t="n">
        <v>22</v>
      </c>
      <c r="D10062" s="37" t="n">
        <v>20</v>
      </c>
      <c r="E10062" s="37" t="n">
        <v>0</v>
      </c>
      <c r="F10062" s="37" t="n">
        <v>1</v>
      </c>
      <c r="G10062" s="37" t="n">
        <v>0</v>
      </c>
      <c r="H10062" s="37" t="n">
        <v>0</v>
      </c>
      <c r="I10062" s="37" t="n">
        <v>7</v>
      </c>
      <c r="J10062" s="40" t="n">
        <f aca="false">IF(C10062=0,"",D10062/C10062)</f>
        <v>0.909090909090909</v>
      </c>
    </row>
    <row r="10063" customFormat="false" ht="15" hidden="false" customHeight="false" outlineLevel="0" collapsed="false">
      <c r="A10063" s="37" t="s">
        <v>1641</v>
      </c>
      <c r="B10063" s="37" t="s">
        <v>279</v>
      </c>
      <c r="C10063" s="37" t="n">
        <v>22</v>
      </c>
      <c r="D10063" s="37" t="n">
        <v>21</v>
      </c>
      <c r="E10063" s="37" t="n">
        <v>0</v>
      </c>
      <c r="F10063" s="37" t="n">
        <v>2</v>
      </c>
      <c r="G10063" s="37" t="n">
        <v>0</v>
      </c>
      <c r="H10063" s="37" t="n">
        <v>1</v>
      </c>
      <c r="I10063" s="37" t="n">
        <v>3</v>
      </c>
      <c r="J10063" s="40" t="n">
        <f aca="false">IF(C10063=0,"",D10063/C10063)</f>
        <v>0.954545454545455</v>
      </c>
    </row>
    <row r="10064" customFormat="false" ht="15" hidden="false" customHeight="false" outlineLevel="0" collapsed="false">
      <c r="A10064" s="37" t="s">
        <v>1641</v>
      </c>
      <c r="B10064" s="37" t="s">
        <v>280</v>
      </c>
      <c r="C10064" s="37" t="n">
        <v>22</v>
      </c>
      <c r="D10064" s="37" t="n">
        <v>21</v>
      </c>
      <c r="E10064" s="37" t="n">
        <v>3</v>
      </c>
      <c r="F10064" s="37" t="n">
        <v>1</v>
      </c>
      <c r="G10064" s="37" t="n">
        <v>0</v>
      </c>
      <c r="H10064" s="37" t="n">
        <v>0</v>
      </c>
      <c r="I10064" s="37" t="n">
        <v>16</v>
      </c>
      <c r="J10064" s="40" t="n">
        <f aca="false">IF(C10064=0,"",D10064/C10064)</f>
        <v>0.954545454545455</v>
      </c>
    </row>
    <row r="10065" customFormat="false" ht="15" hidden="false" customHeight="false" outlineLevel="0" collapsed="false">
      <c r="A10065" s="37" t="s">
        <v>1641</v>
      </c>
      <c r="B10065" s="37" t="s">
        <v>281</v>
      </c>
      <c r="C10065" s="37" t="n">
        <v>22</v>
      </c>
      <c r="D10065" s="37" t="n">
        <v>20</v>
      </c>
      <c r="E10065" s="37" t="n">
        <v>0</v>
      </c>
      <c r="F10065" s="37" t="n">
        <v>0</v>
      </c>
      <c r="G10065" s="37" t="n">
        <v>0</v>
      </c>
      <c r="H10065" s="37" t="n">
        <v>1</v>
      </c>
      <c r="I10065" s="37" t="n">
        <v>35</v>
      </c>
      <c r="J10065" s="40" t="n">
        <f aca="false">IF(C10065=0,"",D10065/C10065)</f>
        <v>0.909090909090909</v>
      </c>
    </row>
    <row r="10066" customFormat="false" ht="15" hidden="false" customHeight="false" outlineLevel="0" collapsed="false">
      <c r="A10066" s="37" t="s">
        <v>708</v>
      </c>
      <c r="B10066" s="37" t="s">
        <v>280</v>
      </c>
      <c r="C10066" s="37" t="n">
        <v>22</v>
      </c>
      <c r="D10066" s="37" t="n">
        <v>19</v>
      </c>
      <c r="E10066" s="37" t="n">
        <v>2</v>
      </c>
      <c r="F10066" s="37" t="n">
        <v>1</v>
      </c>
      <c r="G10066" s="37" t="n">
        <v>0</v>
      </c>
      <c r="H10066" s="37" t="n">
        <v>0</v>
      </c>
      <c r="I10066" s="37" t="n">
        <v>0</v>
      </c>
      <c r="J10066" s="40" t="n">
        <f aca="false">IF(C10066=0,"",D10066/C10066)</f>
        <v>0.863636363636364</v>
      </c>
    </row>
    <row r="10067" customFormat="false" ht="15" hidden="false" customHeight="false" outlineLevel="0" collapsed="false">
      <c r="A10067" s="37" t="s">
        <v>708</v>
      </c>
      <c r="B10067" s="37" t="s">
        <v>281</v>
      </c>
      <c r="C10067" s="37" t="n">
        <v>22</v>
      </c>
      <c r="D10067" s="37" t="n">
        <v>20</v>
      </c>
      <c r="E10067" s="37" t="n">
        <v>2</v>
      </c>
      <c r="F10067" s="37" t="n">
        <v>1</v>
      </c>
      <c r="G10067" s="37" t="n">
        <v>0</v>
      </c>
      <c r="H10067" s="37" t="n">
        <v>2</v>
      </c>
      <c r="I10067" s="37" t="n">
        <v>0</v>
      </c>
      <c r="J10067" s="40" t="n">
        <f aca="false">IF(C10067=0,"",D10067/C10067)</f>
        <v>0.909090909090909</v>
      </c>
    </row>
    <row r="10068" customFormat="false" ht="15" hidden="false" customHeight="false" outlineLevel="0" collapsed="false">
      <c r="A10068" s="37" t="s">
        <v>1642</v>
      </c>
      <c r="B10068" s="37" t="s">
        <v>270</v>
      </c>
      <c r="C10068" s="37" t="n">
        <v>22</v>
      </c>
      <c r="D10068" s="37" t="n">
        <v>21</v>
      </c>
      <c r="E10068" s="37" t="n">
        <v>0</v>
      </c>
      <c r="F10068" s="37" t="n">
        <v>0</v>
      </c>
      <c r="G10068" s="37" t="n">
        <v>0</v>
      </c>
      <c r="H10068" s="37" t="n">
        <v>2</v>
      </c>
      <c r="I10068" s="37" t="n">
        <v>13</v>
      </c>
      <c r="J10068" s="40" t="n">
        <f aca="false">IF(C10068=0,"",D10068/C10068)</f>
        <v>0.954545454545455</v>
      </c>
    </row>
    <row r="10069" customFormat="false" ht="15" hidden="false" customHeight="false" outlineLevel="0" collapsed="false">
      <c r="A10069" s="37" t="s">
        <v>1642</v>
      </c>
      <c r="B10069" s="37" t="s">
        <v>271</v>
      </c>
      <c r="C10069" s="37" t="n">
        <v>22</v>
      </c>
      <c r="D10069" s="37" t="n">
        <v>20</v>
      </c>
      <c r="E10069" s="37" t="n">
        <v>0</v>
      </c>
      <c r="F10069" s="37" t="n">
        <v>0</v>
      </c>
      <c r="G10069" s="37" t="n">
        <v>1</v>
      </c>
      <c r="H10069" s="37" t="n">
        <v>1</v>
      </c>
      <c r="I10069" s="37" t="n">
        <v>9</v>
      </c>
      <c r="J10069" s="40" t="n">
        <f aca="false">IF(C10069=0,"",D10069/C10069)</f>
        <v>0.909090909090909</v>
      </c>
    </row>
    <row r="10070" customFormat="false" ht="15" hidden="false" customHeight="false" outlineLevel="0" collapsed="false">
      <c r="A10070" s="37" t="s">
        <v>1642</v>
      </c>
      <c r="B10070" s="37" t="s">
        <v>272</v>
      </c>
      <c r="C10070" s="37" t="n">
        <v>22</v>
      </c>
      <c r="D10070" s="37" t="n">
        <v>20</v>
      </c>
      <c r="E10070" s="37" t="n">
        <v>0</v>
      </c>
      <c r="F10070" s="37" t="n">
        <v>0</v>
      </c>
      <c r="G10070" s="37" t="n">
        <v>0</v>
      </c>
      <c r="H10070" s="37" t="n">
        <v>3</v>
      </c>
      <c r="I10070" s="37" t="n">
        <v>2</v>
      </c>
      <c r="J10070" s="40" t="n">
        <f aca="false">IF(C10070=0,"",D10070/C10070)</f>
        <v>0.909090909090909</v>
      </c>
    </row>
    <row r="10071" customFormat="false" ht="15" hidden="false" customHeight="false" outlineLevel="0" collapsed="false">
      <c r="A10071" s="37" t="s">
        <v>1642</v>
      </c>
      <c r="B10071" s="37" t="s">
        <v>273</v>
      </c>
      <c r="C10071" s="37" t="n">
        <v>22</v>
      </c>
      <c r="D10071" s="37" t="n">
        <v>22</v>
      </c>
      <c r="E10071" s="37" t="n">
        <v>0</v>
      </c>
      <c r="F10071" s="37" t="n">
        <v>1</v>
      </c>
      <c r="G10071" s="37" t="n">
        <v>0</v>
      </c>
      <c r="H10071" s="37" t="n">
        <v>1</v>
      </c>
      <c r="I10071" s="37" t="n">
        <v>24</v>
      </c>
      <c r="J10071" s="40" t="n">
        <f aca="false">IF(C10071=0,"",D10071/C10071)</f>
        <v>1</v>
      </c>
    </row>
    <row r="10072" customFormat="false" ht="15" hidden="false" customHeight="false" outlineLevel="0" collapsed="false">
      <c r="A10072" s="37" t="s">
        <v>1642</v>
      </c>
      <c r="B10072" s="37" t="s">
        <v>274</v>
      </c>
      <c r="C10072" s="37" t="n">
        <v>22</v>
      </c>
      <c r="D10072" s="37" t="n">
        <v>20</v>
      </c>
      <c r="E10072" s="37" t="n">
        <v>0</v>
      </c>
      <c r="F10072" s="37" t="n">
        <v>0</v>
      </c>
      <c r="G10072" s="37" t="n">
        <v>0</v>
      </c>
      <c r="H10072" s="37" t="n">
        <v>0</v>
      </c>
      <c r="I10072" s="37" t="n">
        <v>12</v>
      </c>
      <c r="J10072" s="40" t="n">
        <f aca="false">IF(C10072=0,"",D10072/C10072)</f>
        <v>0.909090909090909</v>
      </c>
    </row>
    <row r="10073" customFormat="false" ht="15" hidden="false" customHeight="false" outlineLevel="0" collapsed="false">
      <c r="A10073" s="37" t="s">
        <v>1642</v>
      </c>
      <c r="B10073" s="37" t="s">
        <v>275</v>
      </c>
      <c r="C10073" s="37" t="n">
        <v>22</v>
      </c>
      <c r="D10073" s="37" t="n">
        <v>18</v>
      </c>
      <c r="E10073" s="37" t="n">
        <v>0</v>
      </c>
      <c r="F10073" s="37" t="n">
        <v>1</v>
      </c>
      <c r="G10073" s="37" t="n">
        <v>0</v>
      </c>
      <c r="H10073" s="37" t="n">
        <v>1</v>
      </c>
      <c r="I10073" s="37" t="n">
        <v>11</v>
      </c>
      <c r="J10073" s="40" t="n">
        <f aca="false">IF(C10073=0,"",D10073/C10073)</f>
        <v>0.818181818181818</v>
      </c>
    </row>
    <row r="10074" customFormat="false" ht="15" hidden="false" customHeight="false" outlineLevel="0" collapsed="false">
      <c r="A10074" s="37" t="s">
        <v>1642</v>
      </c>
      <c r="B10074" s="37" t="s">
        <v>276</v>
      </c>
      <c r="C10074" s="37" t="n">
        <v>22</v>
      </c>
      <c r="D10074" s="37" t="n">
        <v>22</v>
      </c>
      <c r="E10074" s="37" t="n">
        <v>1</v>
      </c>
      <c r="F10074" s="37" t="n">
        <v>2</v>
      </c>
      <c r="G10074" s="37" t="n">
        <v>0</v>
      </c>
      <c r="H10074" s="37" t="n">
        <v>2</v>
      </c>
      <c r="I10074" s="37" t="n">
        <v>14</v>
      </c>
      <c r="J10074" s="40" t="n">
        <f aca="false">IF(C10074=0,"",D10074/C10074)</f>
        <v>1</v>
      </c>
    </row>
    <row r="10075" customFormat="false" ht="15" hidden="false" customHeight="false" outlineLevel="0" collapsed="false">
      <c r="A10075" s="37" t="s">
        <v>1642</v>
      </c>
      <c r="B10075" s="37" t="s">
        <v>277</v>
      </c>
      <c r="C10075" s="37" t="n">
        <v>22</v>
      </c>
      <c r="D10075" s="37" t="n">
        <v>20</v>
      </c>
      <c r="E10075" s="37" t="n">
        <v>1</v>
      </c>
      <c r="F10075" s="37" t="n">
        <v>1</v>
      </c>
      <c r="G10075" s="37" t="n">
        <v>0</v>
      </c>
      <c r="H10075" s="37" t="n">
        <v>0</v>
      </c>
      <c r="I10075" s="37" t="n">
        <v>4</v>
      </c>
      <c r="J10075" s="40" t="n">
        <f aca="false">IF(C10075=0,"",D10075/C10075)</f>
        <v>0.909090909090909</v>
      </c>
    </row>
    <row r="10076" customFormat="false" ht="15" hidden="false" customHeight="false" outlineLevel="0" collapsed="false">
      <c r="A10076" s="37" t="s">
        <v>1642</v>
      </c>
      <c r="B10076" s="37" t="s">
        <v>278</v>
      </c>
      <c r="C10076" s="37" t="n">
        <v>22</v>
      </c>
      <c r="D10076" s="37" t="n">
        <v>19</v>
      </c>
      <c r="E10076" s="37" t="n">
        <v>0</v>
      </c>
      <c r="F10076" s="37" t="n">
        <v>0</v>
      </c>
      <c r="G10076" s="37" t="n">
        <v>0</v>
      </c>
      <c r="H10076" s="37" t="n">
        <v>0</v>
      </c>
      <c r="I10076" s="37" t="n">
        <v>23</v>
      </c>
      <c r="J10076" s="40" t="n">
        <f aca="false">IF(C10076=0,"",D10076/C10076)</f>
        <v>0.863636363636364</v>
      </c>
    </row>
    <row r="10077" customFormat="false" ht="15" hidden="false" customHeight="false" outlineLevel="0" collapsed="false">
      <c r="A10077" s="37" t="s">
        <v>1642</v>
      </c>
      <c r="B10077" s="37" t="s">
        <v>279</v>
      </c>
      <c r="C10077" s="37" t="n">
        <v>22</v>
      </c>
      <c r="D10077" s="37" t="n">
        <v>22</v>
      </c>
      <c r="E10077" s="37" t="n">
        <v>0</v>
      </c>
      <c r="F10077" s="37" t="n">
        <v>0</v>
      </c>
      <c r="G10077" s="37" t="n">
        <v>1</v>
      </c>
      <c r="H10077" s="37" t="n">
        <v>0</v>
      </c>
      <c r="I10077" s="37" t="n">
        <v>7</v>
      </c>
      <c r="J10077" s="40" t="n">
        <f aca="false">IF(C10077=0,"",D10077/C10077)</f>
        <v>1</v>
      </c>
    </row>
    <row r="10078" customFormat="false" ht="15" hidden="false" customHeight="false" outlineLevel="0" collapsed="false">
      <c r="A10078" s="37" t="s">
        <v>1642</v>
      </c>
      <c r="B10078" s="37" t="s">
        <v>280</v>
      </c>
      <c r="C10078" s="37" t="n">
        <v>22</v>
      </c>
      <c r="D10078" s="37" t="n">
        <v>22</v>
      </c>
      <c r="E10078" s="37" t="n">
        <v>2</v>
      </c>
      <c r="F10078" s="37" t="n">
        <v>0</v>
      </c>
      <c r="G10078" s="37" t="n">
        <v>2</v>
      </c>
      <c r="H10078" s="37" t="n">
        <v>2</v>
      </c>
      <c r="I10078" s="37" t="n">
        <v>11</v>
      </c>
      <c r="J10078" s="40" t="n">
        <f aca="false">IF(C10078=0,"",D10078/C10078)</f>
        <v>1</v>
      </c>
    </row>
    <row r="10079" customFormat="false" ht="15" hidden="false" customHeight="false" outlineLevel="0" collapsed="false">
      <c r="A10079" s="37" t="s">
        <v>1642</v>
      </c>
      <c r="B10079" s="37" t="s">
        <v>281</v>
      </c>
      <c r="C10079" s="37" t="n">
        <v>22</v>
      </c>
      <c r="D10079" s="37" t="n">
        <v>22</v>
      </c>
      <c r="E10079" s="37" t="n">
        <v>0</v>
      </c>
      <c r="F10079" s="37" t="n">
        <v>1</v>
      </c>
      <c r="G10079" s="37" t="n">
        <v>0</v>
      </c>
      <c r="H10079" s="37" t="n">
        <v>2</v>
      </c>
      <c r="I10079" s="37" t="n">
        <v>20</v>
      </c>
      <c r="J10079" s="40" t="n">
        <f aca="false">IF(C10079=0,"",D10079/C10079)</f>
        <v>1</v>
      </c>
    </row>
    <row r="10080" customFormat="false" ht="15" hidden="false" customHeight="false" outlineLevel="0" collapsed="false">
      <c r="A10080" s="37" t="s">
        <v>728</v>
      </c>
      <c r="B10080" s="37" t="s">
        <v>270</v>
      </c>
      <c r="C10080" s="37" t="n">
        <v>22</v>
      </c>
      <c r="D10080" s="37" t="n">
        <v>20</v>
      </c>
      <c r="E10080" s="37" t="n">
        <v>0</v>
      </c>
      <c r="F10080" s="37" t="n">
        <v>2</v>
      </c>
      <c r="G10080" s="37" t="n">
        <v>0</v>
      </c>
      <c r="H10080" s="37" t="n">
        <v>1</v>
      </c>
      <c r="I10080" s="37" t="n">
        <v>3</v>
      </c>
      <c r="J10080" s="40" t="n">
        <f aca="false">IF(C10080=0,"",D10080/C10080)</f>
        <v>0.909090909090909</v>
      </c>
    </row>
    <row r="10081" customFormat="false" ht="15" hidden="false" customHeight="false" outlineLevel="0" collapsed="false">
      <c r="A10081" s="37" t="s">
        <v>728</v>
      </c>
      <c r="B10081" s="37" t="s">
        <v>271</v>
      </c>
      <c r="C10081" s="37" t="n">
        <v>22</v>
      </c>
      <c r="D10081" s="37" t="n">
        <v>19</v>
      </c>
      <c r="E10081" s="37" t="n">
        <v>2</v>
      </c>
      <c r="F10081" s="37" t="n">
        <v>0</v>
      </c>
      <c r="G10081" s="37" t="n">
        <v>0</v>
      </c>
      <c r="H10081" s="37" t="n">
        <v>3</v>
      </c>
      <c r="I10081" s="37" t="n">
        <v>3</v>
      </c>
      <c r="J10081" s="40" t="n">
        <f aca="false">IF(C10081=0,"",D10081/C10081)</f>
        <v>0.863636363636364</v>
      </c>
    </row>
    <row r="10082" customFormat="false" ht="15" hidden="false" customHeight="false" outlineLevel="0" collapsed="false">
      <c r="A10082" s="37" t="s">
        <v>728</v>
      </c>
      <c r="B10082" s="37" t="s">
        <v>272</v>
      </c>
      <c r="C10082" s="37" t="n">
        <v>22</v>
      </c>
      <c r="D10082" s="37" t="n">
        <v>18</v>
      </c>
      <c r="E10082" s="37" t="n">
        <v>0</v>
      </c>
      <c r="F10082" s="37" t="n">
        <v>0</v>
      </c>
      <c r="G10082" s="37" t="n">
        <v>2</v>
      </c>
      <c r="H10082" s="37" t="n">
        <v>0</v>
      </c>
      <c r="I10082" s="37" t="n">
        <v>1</v>
      </c>
      <c r="J10082" s="40" t="n">
        <f aca="false">IF(C10082=0,"",D10082/C10082)</f>
        <v>0.818181818181818</v>
      </c>
    </row>
    <row r="10083" customFormat="false" ht="15" hidden="false" customHeight="false" outlineLevel="0" collapsed="false">
      <c r="A10083" s="37" t="s">
        <v>728</v>
      </c>
      <c r="B10083" s="37" t="s">
        <v>273</v>
      </c>
      <c r="C10083" s="37" t="n">
        <v>22</v>
      </c>
      <c r="D10083" s="37" t="n">
        <v>19</v>
      </c>
      <c r="E10083" s="37" t="n">
        <v>0</v>
      </c>
      <c r="F10083" s="37" t="n">
        <v>0</v>
      </c>
      <c r="G10083" s="37" t="n">
        <v>0</v>
      </c>
      <c r="H10083" s="37" t="n">
        <v>3</v>
      </c>
      <c r="I10083" s="37" t="n">
        <v>3</v>
      </c>
      <c r="J10083" s="40" t="n">
        <f aca="false">IF(C10083=0,"",D10083/C10083)</f>
        <v>0.863636363636364</v>
      </c>
    </row>
    <row r="10084" customFormat="false" ht="15" hidden="false" customHeight="false" outlineLevel="0" collapsed="false">
      <c r="A10084" s="37" t="s">
        <v>728</v>
      </c>
      <c r="B10084" s="37" t="s">
        <v>274</v>
      </c>
      <c r="C10084" s="37" t="n">
        <v>22</v>
      </c>
      <c r="D10084" s="37" t="n">
        <v>19</v>
      </c>
      <c r="E10084" s="37" t="n">
        <v>0</v>
      </c>
      <c r="F10084" s="37" t="n">
        <v>1</v>
      </c>
      <c r="G10084" s="37" t="n">
        <v>0</v>
      </c>
      <c r="H10084" s="37" t="n">
        <v>2</v>
      </c>
      <c r="I10084" s="37" t="n">
        <v>0</v>
      </c>
      <c r="J10084" s="40" t="n">
        <f aca="false">IF(C10084=0,"",D10084/C10084)</f>
        <v>0.863636363636364</v>
      </c>
    </row>
    <row r="10085" customFormat="false" ht="15" hidden="false" customHeight="false" outlineLevel="0" collapsed="false">
      <c r="A10085" s="37" t="s">
        <v>728</v>
      </c>
      <c r="B10085" s="37" t="s">
        <v>275</v>
      </c>
      <c r="C10085" s="37" t="n">
        <v>22</v>
      </c>
      <c r="D10085" s="37" t="n">
        <v>21</v>
      </c>
      <c r="E10085" s="37" t="n">
        <v>1</v>
      </c>
      <c r="F10085" s="37" t="n">
        <v>0</v>
      </c>
      <c r="G10085" s="37" t="n">
        <v>1</v>
      </c>
      <c r="H10085" s="37" t="n">
        <v>1</v>
      </c>
      <c r="I10085" s="37" t="n">
        <v>2</v>
      </c>
      <c r="J10085" s="40" t="n">
        <f aca="false">IF(C10085=0,"",D10085/C10085)</f>
        <v>0.954545454545455</v>
      </c>
    </row>
    <row r="10086" customFormat="false" ht="15" hidden="false" customHeight="false" outlineLevel="0" collapsed="false">
      <c r="A10086" s="37" t="s">
        <v>728</v>
      </c>
      <c r="B10086" s="37" t="s">
        <v>276</v>
      </c>
      <c r="C10086" s="37" t="n">
        <v>22</v>
      </c>
      <c r="D10086" s="37" t="n">
        <v>21</v>
      </c>
      <c r="E10086" s="37" t="n">
        <v>0</v>
      </c>
      <c r="F10086" s="37" t="n">
        <v>0</v>
      </c>
      <c r="G10086" s="37" t="n">
        <v>1</v>
      </c>
      <c r="H10086" s="37" t="n">
        <v>1</v>
      </c>
      <c r="I10086" s="37" t="n">
        <v>5</v>
      </c>
      <c r="J10086" s="40" t="n">
        <f aca="false">IF(C10086=0,"",D10086/C10086)</f>
        <v>0.954545454545455</v>
      </c>
    </row>
    <row r="10087" customFormat="false" ht="15" hidden="false" customHeight="false" outlineLevel="0" collapsed="false">
      <c r="A10087" s="37" t="s">
        <v>728</v>
      </c>
      <c r="B10087" s="37" t="s">
        <v>277</v>
      </c>
      <c r="C10087" s="37" t="n">
        <v>22</v>
      </c>
      <c r="D10087" s="37" t="n">
        <v>20</v>
      </c>
      <c r="E10087" s="37" t="n">
        <v>0</v>
      </c>
      <c r="F10087" s="37" t="n">
        <v>0</v>
      </c>
      <c r="G10087" s="37" t="n">
        <v>3</v>
      </c>
      <c r="H10087" s="37" t="n">
        <v>1</v>
      </c>
      <c r="I10087" s="37" t="n">
        <v>4</v>
      </c>
      <c r="J10087" s="40" t="n">
        <f aca="false">IF(C10087=0,"",D10087/C10087)</f>
        <v>0.909090909090909</v>
      </c>
    </row>
    <row r="10088" customFormat="false" ht="15" hidden="false" customHeight="false" outlineLevel="0" collapsed="false">
      <c r="A10088" s="37" t="s">
        <v>728</v>
      </c>
      <c r="B10088" s="37" t="s">
        <v>278</v>
      </c>
      <c r="C10088" s="37" t="n">
        <v>22</v>
      </c>
      <c r="D10088" s="37" t="n">
        <v>22</v>
      </c>
      <c r="E10088" s="37" t="n">
        <v>0</v>
      </c>
      <c r="F10088" s="37" t="n">
        <v>0</v>
      </c>
      <c r="G10088" s="37" t="n">
        <v>0</v>
      </c>
      <c r="H10088" s="37" t="n">
        <v>2</v>
      </c>
      <c r="I10088" s="37" t="n">
        <v>2</v>
      </c>
      <c r="J10088" s="40" t="n">
        <f aca="false">IF(C10088=0,"",D10088/C10088)</f>
        <v>1</v>
      </c>
    </row>
    <row r="10089" customFormat="false" ht="15" hidden="false" customHeight="false" outlineLevel="0" collapsed="false">
      <c r="A10089" s="37" t="s">
        <v>728</v>
      </c>
      <c r="B10089" s="37" t="s">
        <v>279</v>
      </c>
      <c r="C10089" s="37" t="n">
        <v>22</v>
      </c>
      <c r="D10089" s="37" t="n">
        <v>22</v>
      </c>
      <c r="E10089" s="37" t="n">
        <v>1</v>
      </c>
      <c r="F10089" s="37" t="n">
        <v>0</v>
      </c>
      <c r="G10089" s="37" t="n">
        <v>0</v>
      </c>
      <c r="H10089" s="37" t="n">
        <v>0</v>
      </c>
      <c r="I10089" s="37" t="n">
        <v>0</v>
      </c>
      <c r="J10089" s="40" t="n">
        <f aca="false">IF(C10089=0,"",D10089/C10089)</f>
        <v>1</v>
      </c>
    </row>
    <row r="10090" customFormat="false" ht="15" hidden="false" customHeight="false" outlineLevel="0" collapsed="false">
      <c r="A10090" s="37" t="s">
        <v>728</v>
      </c>
      <c r="B10090" s="37" t="s">
        <v>280</v>
      </c>
      <c r="C10090" s="37" t="n">
        <v>22</v>
      </c>
      <c r="D10090" s="37" t="n">
        <v>22</v>
      </c>
      <c r="E10090" s="37" t="n">
        <v>1</v>
      </c>
      <c r="F10090" s="37" t="n">
        <v>0</v>
      </c>
      <c r="G10090" s="37" t="n">
        <v>0</v>
      </c>
      <c r="H10090" s="37" t="n">
        <v>4</v>
      </c>
      <c r="I10090" s="37" t="n">
        <v>1</v>
      </c>
      <c r="J10090" s="40" t="n">
        <f aca="false">IF(C10090=0,"",D10090/C10090)</f>
        <v>1</v>
      </c>
    </row>
    <row r="10091" customFormat="false" ht="15" hidden="false" customHeight="false" outlineLevel="0" collapsed="false">
      <c r="A10091" s="37" t="s">
        <v>728</v>
      </c>
      <c r="B10091" s="37" t="s">
        <v>281</v>
      </c>
      <c r="C10091" s="37" t="n">
        <v>22</v>
      </c>
      <c r="D10091" s="37" t="n">
        <v>21</v>
      </c>
      <c r="E10091" s="37" t="n">
        <v>0</v>
      </c>
      <c r="F10091" s="37" t="n">
        <v>0</v>
      </c>
      <c r="G10091" s="37" t="n">
        <v>0</v>
      </c>
      <c r="H10091" s="37" t="n">
        <v>1</v>
      </c>
      <c r="I10091" s="37" t="n">
        <v>0</v>
      </c>
      <c r="J10091" s="40" t="n">
        <f aca="false">IF(C10091=0,"",D10091/C10091)</f>
        <v>0.954545454545455</v>
      </c>
    </row>
    <row r="10092" customFormat="false" ht="15" hidden="false" customHeight="false" outlineLevel="0" collapsed="false">
      <c r="A10092" s="37" t="s">
        <v>1418</v>
      </c>
      <c r="B10092" s="37" t="s">
        <v>270</v>
      </c>
      <c r="C10092" s="37" t="n">
        <v>22</v>
      </c>
      <c r="D10092" s="37" t="n">
        <v>20</v>
      </c>
      <c r="E10092" s="37" t="n">
        <v>2</v>
      </c>
      <c r="F10092" s="37" t="n">
        <v>2</v>
      </c>
      <c r="G10092" s="37" t="n">
        <v>0</v>
      </c>
      <c r="H10092" s="37" t="n">
        <v>4</v>
      </c>
      <c r="I10092" s="37" t="n">
        <v>0</v>
      </c>
      <c r="J10092" s="40" t="n">
        <f aca="false">IF(C10092=0,"",D10092/C10092)</f>
        <v>0.909090909090909</v>
      </c>
    </row>
    <row r="10093" customFormat="false" ht="15" hidden="false" customHeight="false" outlineLevel="0" collapsed="false">
      <c r="A10093" s="37" t="s">
        <v>1418</v>
      </c>
      <c r="B10093" s="37" t="s">
        <v>271</v>
      </c>
      <c r="C10093" s="37" t="n">
        <v>22</v>
      </c>
      <c r="D10093" s="37" t="n">
        <v>20</v>
      </c>
      <c r="E10093" s="37" t="n">
        <v>2</v>
      </c>
      <c r="F10093" s="37" t="n">
        <v>0</v>
      </c>
      <c r="G10093" s="37" t="n">
        <v>0</v>
      </c>
      <c r="H10093" s="37" t="n">
        <v>0</v>
      </c>
      <c r="I10093" s="37" t="n">
        <v>1</v>
      </c>
      <c r="J10093" s="40" t="n">
        <f aca="false">IF(C10093=0,"",D10093/C10093)</f>
        <v>0.909090909090909</v>
      </c>
    </row>
    <row r="10094" customFormat="false" ht="15" hidden="false" customHeight="false" outlineLevel="0" collapsed="false">
      <c r="A10094" s="37" t="s">
        <v>1418</v>
      </c>
      <c r="B10094" s="37" t="s">
        <v>272</v>
      </c>
      <c r="C10094" s="37" t="n">
        <v>22</v>
      </c>
      <c r="D10094" s="37" t="n">
        <v>20</v>
      </c>
      <c r="E10094" s="37" t="n">
        <v>0</v>
      </c>
      <c r="F10094" s="37" t="n">
        <v>0</v>
      </c>
      <c r="G10094" s="37" t="n">
        <v>1</v>
      </c>
      <c r="H10094" s="37" t="n">
        <v>2</v>
      </c>
      <c r="I10094" s="37" t="n">
        <v>1</v>
      </c>
      <c r="J10094" s="40" t="n">
        <f aca="false">IF(C10094=0,"",D10094/C10094)</f>
        <v>0.909090909090909</v>
      </c>
    </row>
    <row r="10095" customFormat="false" ht="15" hidden="false" customHeight="false" outlineLevel="0" collapsed="false">
      <c r="A10095" s="37" t="s">
        <v>1418</v>
      </c>
      <c r="B10095" s="37" t="s">
        <v>273</v>
      </c>
      <c r="C10095" s="37" t="n">
        <v>22</v>
      </c>
      <c r="D10095" s="37" t="n">
        <v>19</v>
      </c>
      <c r="E10095" s="37" t="n">
        <v>0</v>
      </c>
      <c r="F10095" s="37" t="n">
        <v>1</v>
      </c>
      <c r="G10095" s="37" t="n">
        <v>1</v>
      </c>
      <c r="H10095" s="37" t="n">
        <v>1</v>
      </c>
      <c r="I10095" s="37" t="n">
        <v>3</v>
      </c>
      <c r="J10095" s="40" t="n">
        <f aca="false">IF(C10095=0,"",D10095/C10095)</f>
        <v>0.863636363636364</v>
      </c>
    </row>
    <row r="10096" customFormat="false" ht="15" hidden="false" customHeight="false" outlineLevel="0" collapsed="false">
      <c r="A10096" s="37" t="s">
        <v>1418</v>
      </c>
      <c r="B10096" s="37" t="s">
        <v>274</v>
      </c>
      <c r="C10096" s="37" t="n">
        <v>22</v>
      </c>
      <c r="D10096" s="37" t="n">
        <v>20</v>
      </c>
      <c r="E10096" s="37" t="n">
        <v>0</v>
      </c>
      <c r="F10096" s="37" t="n">
        <v>0</v>
      </c>
      <c r="G10096" s="37" t="n">
        <v>0</v>
      </c>
      <c r="H10096" s="37" t="n">
        <v>2</v>
      </c>
      <c r="I10096" s="37" t="n">
        <v>2</v>
      </c>
      <c r="J10096" s="40" t="n">
        <f aca="false">IF(C10096=0,"",D10096/C10096)</f>
        <v>0.909090909090909</v>
      </c>
    </row>
    <row r="10097" customFormat="false" ht="15" hidden="false" customHeight="false" outlineLevel="0" collapsed="false">
      <c r="A10097" s="37" t="s">
        <v>1418</v>
      </c>
      <c r="B10097" s="37" t="s">
        <v>275</v>
      </c>
      <c r="C10097" s="37" t="n">
        <v>22</v>
      </c>
      <c r="D10097" s="37" t="n">
        <v>19</v>
      </c>
      <c r="E10097" s="37" t="n">
        <v>1</v>
      </c>
      <c r="F10097" s="37" t="n">
        <v>1</v>
      </c>
      <c r="G10097" s="37" t="n">
        <v>1</v>
      </c>
      <c r="H10097" s="37" t="n">
        <v>3</v>
      </c>
      <c r="I10097" s="37" t="n">
        <v>0</v>
      </c>
      <c r="J10097" s="40" t="n">
        <f aca="false">IF(C10097=0,"",D10097/C10097)</f>
        <v>0.863636363636364</v>
      </c>
    </row>
    <row r="10098" customFormat="false" ht="15" hidden="false" customHeight="false" outlineLevel="0" collapsed="false">
      <c r="A10098" s="37" t="s">
        <v>1418</v>
      </c>
      <c r="B10098" s="37" t="s">
        <v>276</v>
      </c>
      <c r="C10098" s="37" t="n">
        <v>22</v>
      </c>
      <c r="D10098" s="37" t="n">
        <v>20</v>
      </c>
      <c r="E10098" s="37" t="n">
        <v>1</v>
      </c>
      <c r="F10098" s="37" t="n">
        <v>1</v>
      </c>
      <c r="G10098" s="37" t="n">
        <v>0</v>
      </c>
      <c r="H10098" s="37" t="n">
        <v>0</v>
      </c>
      <c r="I10098" s="37" t="n">
        <v>2</v>
      </c>
      <c r="J10098" s="40" t="n">
        <f aca="false">IF(C10098=0,"",D10098/C10098)</f>
        <v>0.909090909090909</v>
      </c>
    </row>
    <row r="10099" customFormat="false" ht="15" hidden="false" customHeight="false" outlineLevel="0" collapsed="false">
      <c r="A10099" s="37" t="s">
        <v>1418</v>
      </c>
      <c r="B10099" s="37" t="s">
        <v>277</v>
      </c>
      <c r="C10099" s="37" t="n">
        <v>22</v>
      </c>
      <c r="D10099" s="37" t="n">
        <v>20</v>
      </c>
      <c r="E10099" s="37" t="n">
        <v>0</v>
      </c>
      <c r="F10099" s="37" t="n">
        <v>2</v>
      </c>
      <c r="G10099" s="37" t="n">
        <v>0</v>
      </c>
      <c r="H10099" s="37" t="n">
        <v>2</v>
      </c>
      <c r="I10099" s="37" t="n">
        <v>1</v>
      </c>
      <c r="J10099" s="40" t="n">
        <f aca="false">IF(C10099=0,"",D10099/C10099)</f>
        <v>0.909090909090909</v>
      </c>
    </row>
    <row r="10100" customFormat="false" ht="15" hidden="false" customHeight="false" outlineLevel="0" collapsed="false">
      <c r="A10100" s="37" t="s">
        <v>1418</v>
      </c>
      <c r="B10100" s="37" t="s">
        <v>278</v>
      </c>
      <c r="C10100" s="37" t="n">
        <v>22</v>
      </c>
      <c r="D10100" s="37" t="n">
        <v>21</v>
      </c>
      <c r="E10100" s="37" t="n">
        <v>1</v>
      </c>
      <c r="F10100" s="37" t="n">
        <v>1</v>
      </c>
      <c r="G10100" s="37" t="n">
        <v>0</v>
      </c>
      <c r="H10100" s="37" t="n">
        <v>2</v>
      </c>
      <c r="I10100" s="37" t="n">
        <v>0</v>
      </c>
      <c r="J10100" s="40" t="n">
        <f aca="false">IF(C10100=0,"",D10100/C10100)</f>
        <v>0.954545454545455</v>
      </c>
    </row>
    <row r="10101" customFormat="false" ht="15" hidden="false" customHeight="false" outlineLevel="0" collapsed="false">
      <c r="A10101" s="37" t="s">
        <v>1418</v>
      </c>
      <c r="B10101" s="37" t="s">
        <v>279</v>
      </c>
      <c r="C10101" s="37" t="n">
        <v>22</v>
      </c>
      <c r="D10101" s="37" t="n">
        <v>21</v>
      </c>
      <c r="E10101" s="37" t="n">
        <v>0</v>
      </c>
      <c r="F10101" s="37" t="n">
        <v>1</v>
      </c>
      <c r="G10101" s="37" t="n">
        <v>0</v>
      </c>
      <c r="H10101" s="37" t="n">
        <v>1</v>
      </c>
      <c r="I10101" s="37" t="n">
        <v>2</v>
      </c>
      <c r="J10101" s="40" t="n">
        <f aca="false">IF(C10101=0,"",D10101/C10101)</f>
        <v>0.954545454545455</v>
      </c>
    </row>
    <row r="10102" customFormat="false" ht="15" hidden="false" customHeight="false" outlineLevel="0" collapsed="false">
      <c r="A10102" s="37" t="s">
        <v>1418</v>
      </c>
      <c r="B10102" s="37" t="s">
        <v>280</v>
      </c>
      <c r="C10102" s="37" t="n">
        <v>22</v>
      </c>
      <c r="D10102" s="37" t="n">
        <v>19</v>
      </c>
      <c r="E10102" s="37" t="n">
        <v>0</v>
      </c>
      <c r="F10102" s="37" t="n">
        <v>1</v>
      </c>
      <c r="G10102" s="37" t="n">
        <v>0</v>
      </c>
      <c r="H10102" s="37" t="n">
        <v>3</v>
      </c>
      <c r="I10102" s="37" t="n">
        <v>2</v>
      </c>
      <c r="J10102" s="40" t="n">
        <f aca="false">IF(C10102=0,"",D10102/C10102)</f>
        <v>0.863636363636364</v>
      </c>
    </row>
    <row r="10103" customFormat="false" ht="15" hidden="false" customHeight="false" outlineLevel="0" collapsed="false">
      <c r="A10103" s="37" t="s">
        <v>1418</v>
      </c>
      <c r="B10103" s="37" t="s">
        <v>281</v>
      </c>
      <c r="C10103" s="37" t="n">
        <v>22</v>
      </c>
      <c r="D10103" s="37" t="n">
        <v>22</v>
      </c>
      <c r="E10103" s="37" t="n">
        <v>0</v>
      </c>
      <c r="F10103" s="37" t="n">
        <v>0</v>
      </c>
      <c r="G10103" s="37" t="n">
        <v>0</v>
      </c>
      <c r="H10103" s="37" t="n">
        <v>0</v>
      </c>
      <c r="I10103" s="37" t="n">
        <v>1</v>
      </c>
      <c r="J10103" s="40" t="n">
        <f aca="false">IF(C10103=0,"",D10103/C10103)</f>
        <v>1</v>
      </c>
    </row>
    <row r="10104" customFormat="false" ht="15" hidden="false" customHeight="false" outlineLevel="0" collapsed="false">
      <c r="A10104" s="37" t="s">
        <v>1643</v>
      </c>
      <c r="B10104" s="37" t="s">
        <v>270</v>
      </c>
      <c r="C10104" s="37" t="n">
        <v>22</v>
      </c>
      <c r="D10104" s="37" t="n">
        <v>20</v>
      </c>
      <c r="E10104" s="37" t="n">
        <v>0</v>
      </c>
      <c r="F10104" s="37" t="n">
        <v>2</v>
      </c>
      <c r="G10104" s="37" t="n">
        <v>1</v>
      </c>
      <c r="H10104" s="37" t="n">
        <v>2</v>
      </c>
      <c r="I10104" s="37" t="n">
        <v>2</v>
      </c>
      <c r="J10104" s="40" t="n">
        <f aca="false">IF(C10104=0,"",D10104/C10104)</f>
        <v>0.909090909090909</v>
      </c>
    </row>
    <row r="10105" customFormat="false" ht="15" hidden="false" customHeight="false" outlineLevel="0" collapsed="false">
      <c r="A10105" s="37" t="s">
        <v>1643</v>
      </c>
      <c r="B10105" s="37" t="s">
        <v>271</v>
      </c>
      <c r="C10105" s="37" t="n">
        <v>22</v>
      </c>
      <c r="D10105" s="37" t="n">
        <v>17</v>
      </c>
      <c r="E10105" s="37" t="n">
        <v>0</v>
      </c>
      <c r="F10105" s="37" t="n">
        <v>1</v>
      </c>
      <c r="G10105" s="37" t="n">
        <v>0</v>
      </c>
      <c r="H10105" s="37" t="n">
        <v>2</v>
      </c>
      <c r="I10105" s="37" t="n">
        <v>3</v>
      </c>
      <c r="J10105" s="40" t="n">
        <f aca="false">IF(C10105=0,"",D10105/C10105)</f>
        <v>0.772727272727273</v>
      </c>
    </row>
    <row r="10106" customFormat="false" ht="15" hidden="false" customHeight="false" outlineLevel="0" collapsed="false">
      <c r="A10106" s="37" t="s">
        <v>1643</v>
      </c>
      <c r="B10106" s="37" t="s">
        <v>272</v>
      </c>
      <c r="C10106" s="37" t="n">
        <v>22</v>
      </c>
      <c r="D10106" s="37" t="n">
        <v>22</v>
      </c>
      <c r="E10106" s="37" t="n">
        <v>0</v>
      </c>
      <c r="F10106" s="37" t="n">
        <v>1</v>
      </c>
      <c r="G10106" s="37" t="n">
        <v>0</v>
      </c>
      <c r="H10106" s="37" t="n">
        <v>0</v>
      </c>
      <c r="I10106" s="37" t="n">
        <v>0</v>
      </c>
      <c r="J10106" s="40" t="n">
        <f aca="false">IF(C10106=0,"",D10106/C10106)</f>
        <v>1</v>
      </c>
    </row>
    <row r="10107" customFormat="false" ht="15" hidden="false" customHeight="false" outlineLevel="0" collapsed="false">
      <c r="A10107" s="37" t="s">
        <v>1643</v>
      </c>
      <c r="B10107" s="37" t="s">
        <v>273</v>
      </c>
      <c r="C10107" s="37" t="n">
        <v>22</v>
      </c>
      <c r="D10107" s="37" t="n">
        <v>16</v>
      </c>
      <c r="E10107" s="37" t="n">
        <v>1</v>
      </c>
      <c r="F10107" s="37" t="n">
        <v>0</v>
      </c>
      <c r="G10107" s="37" t="n">
        <v>1</v>
      </c>
      <c r="H10107" s="37" t="n">
        <v>5</v>
      </c>
      <c r="I10107" s="37" t="n">
        <v>0</v>
      </c>
      <c r="J10107" s="40" t="n">
        <f aca="false">IF(C10107=0,"",D10107/C10107)</f>
        <v>0.727272727272727</v>
      </c>
    </row>
    <row r="10108" customFormat="false" ht="15" hidden="false" customHeight="false" outlineLevel="0" collapsed="false">
      <c r="A10108" s="37" t="s">
        <v>1643</v>
      </c>
      <c r="B10108" s="37" t="s">
        <v>274</v>
      </c>
      <c r="C10108" s="37" t="n">
        <v>22</v>
      </c>
      <c r="D10108" s="37" t="n">
        <v>17</v>
      </c>
      <c r="E10108" s="37" t="n">
        <v>2</v>
      </c>
      <c r="F10108" s="37" t="n">
        <v>0</v>
      </c>
      <c r="G10108" s="37" t="n">
        <v>0</v>
      </c>
      <c r="H10108" s="37" t="n">
        <v>0</v>
      </c>
      <c r="I10108" s="37" t="n">
        <v>3</v>
      </c>
      <c r="J10108" s="40" t="n">
        <f aca="false">IF(C10108=0,"",D10108/C10108)</f>
        <v>0.772727272727273</v>
      </c>
    </row>
    <row r="10109" customFormat="false" ht="15" hidden="false" customHeight="false" outlineLevel="0" collapsed="false">
      <c r="A10109" s="37" t="s">
        <v>1643</v>
      </c>
      <c r="B10109" s="37" t="s">
        <v>275</v>
      </c>
      <c r="C10109" s="37" t="n">
        <v>22</v>
      </c>
      <c r="D10109" s="37" t="n">
        <v>21</v>
      </c>
      <c r="E10109" s="37" t="n">
        <v>3</v>
      </c>
      <c r="F10109" s="37" t="n">
        <v>1</v>
      </c>
      <c r="G10109" s="37" t="n">
        <v>0</v>
      </c>
      <c r="H10109" s="37" t="n">
        <v>1</v>
      </c>
      <c r="I10109" s="37" t="n">
        <v>1</v>
      </c>
      <c r="J10109" s="40" t="n">
        <f aca="false">IF(C10109=0,"",D10109/C10109)</f>
        <v>0.954545454545455</v>
      </c>
    </row>
    <row r="10110" customFormat="false" ht="15" hidden="false" customHeight="false" outlineLevel="0" collapsed="false">
      <c r="A10110" s="37" t="s">
        <v>1643</v>
      </c>
      <c r="B10110" s="37" t="s">
        <v>276</v>
      </c>
      <c r="C10110" s="37" t="n">
        <v>22</v>
      </c>
      <c r="D10110" s="37" t="n">
        <v>19</v>
      </c>
      <c r="E10110" s="37" t="n">
        <v>2</v>
      </c>
      <c r="F10110" s="37" t="n">
        <v>2</v>
      </c>
      <c r="G10110" s="37" t="n">
        <v>1</v>
      </c>
      <c r="H10110" s="37" t="n">
        <v>1</v>
      </c>
      <c r="I10110" s="37" t="n">
        <v>0</v>
      </c>
      <c r="J10110" s="40" t="n">
        <f aca="false">IF(C10110=0,"",D10110/C10110)</f>
        <v>0.863636363636364</v>
      </c>
    </row>
    <row r="10111" customFormat="false" ht="15" hidden="false" customHeight="false" outlineLevel="0" collapsed="false">
      <c r="A10111" s="37" t="s">
        <v>1643</v>
      </c>
      <c r="B10111" s="37" t="s">
        <v>277</v>
      </c>
      <c r="C10111" s="37" t="n">
        <v>22</v>
      </c>
      <c r="D10111" s="37" t="n">
        <v>21</v>
      </c>
      <c r="E10111" s="37" t="n">
        <v>0</v>
      </c>
      <c r="F10111" s="37" t="n">
        <v>2</v>
      </c>
      <c r="G10111" s="37" t="n">
        <v>0</v>
      </c>
      <c r="H10111" s="37" t="n">
        <v>4</v>
      </c>
      <c r="I10111" s="37" t="n">
        <v>3</v>
      </c>
      <c r="J10111" s="40" t="n">
        <f aca="false">IF(C10111=0,"",D10111/C10111)</f>
        <v>0.954545454545455</v>
      </c>
    </row>
    <row r="10112" customFormat="false" ht="15" hidden="false" customHeight="false" outlineLevel="0" collapsed="false">
      <c r="A10112" s="37" t="s">
        <v>1643</v>
      </c>
      <c r="B10112" s="37" t="s">
        <v>278</v>
      </c>
      <c r="C10112" s="37" t="n">
        <v>22</v>
      </c>
      <c r="D10112" s="37" t="n">
        <v>18</v>
      </c>
      <c r="E10112" s="37" t="n">
        <v>0</v>
      </c>
      <c r="F10112" s="37" t="n">
        <v>1</v>
      </c>
      <c r="G10112" s="37" t="n">
        <v>1</v>
      </c>
      <c r="H10112" s="37" t="n">
        <v>1</v>
      </c>
      <c r="I10112" s="37" t="n">
        <v>6</v>
      </c>
      <c r="J10112" s="40" t="n">
        <f aca="false">IF(C10112=0,"",D10112/C10112)</f>
        <v>0.818181818181818</v>
      </c>
    </row>
    <row r="10113" customFormat="false" ht="15" hidden="false" customHeight="false" outlineLevel="0" collapsed="false">
      <c r="A10113" s="37" t="s">
        <v>1644</v>
      </c>
      <c r="B10113" s="37" t="s">
        <v>270</v>
      </c>
      <c r="C10113" s="37" t="n">
        <v>22</v>
      </c>
      <c r="D10113" s="37" t="n">
        <v>20</v>
      </c>
      <c r="E10113" s="37" t="n">
        <v>1</v>
      </c>
      <c r="F10113" s="37" t="n">
        <v>1</v>
      </c>
      <c r="G10113" s="37" t="n">
        <v>0</v>
      </c>
      <c r="H10113" s="37" t="n">
        <v>3</v>
      </c>
      <c r="I10113" s="37" t="n">
        <v>5</v>
      </c>
      <c r="J10113" s="40" t="n">
        <f aca="false">IF(C10113=0,"",D10113/C10113)</f>
        <v>0.909090909090909</v>
      </c>
    </row>
    <row r="10114" customFormat="false" ht="15" hidden="false" customHeight="false" outlineLevel="0" collapsed="false">
      <c r="A10114" s="37" t="s">
        <v>1644</v>
      </c>
      <c r="B10114" s="37" t="s">
        <v>271</v>
      </c>
      <c r="C10114" s="37" t="n">
        <v>22</v>
      </c>
      <c r="D10114" s="37" t="n">
        <v>21</v>
      </c>
      <c r="E10114" s="37" t="n">
        <v>0</v>
      </c>
      <c r="F10114" s="37" t="n">
        <v>1</v>
      </c>
      <c r="G10114" s="37" t="n">
        <v>0</v>
      </c>
      <c r="H10114" s="37" t="n">
        <v>1</v>
      </c>
      <c r="I10114" s="37" t="n">
        <v>6</v>
      </c>
      <c r="J10114" s="40" t="n">
        <f aca="false">IF(C10114=0,"",D10114/C10114)</f>
        <v>0.954545454545455</v>
      </c>
    </row>
    <row r="10115" customFormat="false" ht="15" hidden="false" customHeight="false" outlineLevel="0" collapsed="false">
      <c r="A10115" s="37" t="s">
        <v>1644</v>
      </c>
      <c r="B10115" s="37" t="s">
        <v>272</v>
      </c>
      <c r="C10115" s="37" t="n">
        <v>22</v>
      </c>
      <c r="D10115" s="37" t="n">
        <v>21</v>
      </c>
      <c r="E10115" s="37" t="n">
        <v>0</v>
      </c>
      <c r="F10115" s="37" t="n">
        <v>0</v>
      </c>
      <c r="G10115" s="37" t="n">
        <v>1</v>
      </c>
      <c r="H10115" s="37" t="n">
        <v>2</v>
      </c>
      <c r="I10115" s="37" t="n">
        <v>18</v>
      </c>
      <c r="J10115" s="40" t="n">
        <f aca="false">IF(C10115=0,"",D10115/C10115)</f>
        <v>0.954545454545455</v>
      </c>
    </row>
    <row r="10116" customFormat="false" ht="15" hidden="false" customHeight="false" outlineLevel="0" collapsed="false">
      <c r="A10116" s="37" t="s">
        <v>1644</v>
      </c>
      <c r="B10116" s="37" t="s">
        <v>273</v>
      </c>
      <c r="C10116" s="37" t="n">
        <v>22</v>
      </c>
      <c r="D10116" s="37" t="n">
        <v>22</v>
      </c>
      <c r="E10116" s="37" t="n">
        <v>0</v>
      </c>
      <c r="F10116" s="37" t="n">
        <v>2</v>
      </c>
      <c r="G10116" s="37" t="n">
        <v>0</v>
      </c>
      <c r="H10116" s="37" t="n">
        <v>2</v>
      </c>
      <c r="I10116" s="37" t="n">
        <v>8</v>
      </c>
      <c r="J10116" s="40" t="n">
        <f aca="false">IF(C10116=0,"",D10116/C10116)</f>
        <v>1</v>
      </c>
    </row>
    <row r="10117" customFormat="false" ht="15" hidden="false" customHeight="false" outlineLevel="0" collapsed="false">
      <c r="A10117" s="37" t="s">
        <v>1644</v>
      </c>
      <c r="B10117" s="37" t="s">
        <v>274</v>
      </c>
      <c r="C10117" s="37" t="n">
        <v>22</v>
      </c>
      <c r="D10117" s="37" t="n">
        <v>21</v>
      </c>
      <c r="E10117" s="37" t="n">
        <v>0</v>
      </c>
      <c r="F10117" s="37" t="n">
        <v>2</v>
      </c>
      <c r="G10117" s="37" t="n">
        <v>1</v>
      </c>
      <c r="H10117" s="37" t="n">
        <v>2</v>
      </c>
      <c r="I10117" s="37" t="n">
        <v>11</v>
      </c>
      <c r="J10117" s="40" t="n">
        <f aca="false">IF(C10117=0,"",D10117/C10117)</f>
        <v>0.954545454545455</v>
      </c>
    </row>
    <row r="10118" customFormat="false" ht="15" hidden="false" customHeight="false" outlineLevel="0" collapsed="false">
      <c r="A10118" s="37" t="s">
        <v>1644</v>
      </c>
      <c r="B10118" s="37" t="s">
        <v>275</v>
      </c>
      <c r="C10118" s="37" t="n">
        <v>22</v>
      </c>
      <c r="D10118" s="37" t="n">
        <v>21</v>
      </c>
      <c r="E10118" s="37" t="n">
        <v>1</v>
      </c>
      <c r="F10118" s="37" t="n">
        <v>1</v>
      </c>
      <c r="G10118" s="37" t="n">
        <v>1</v>
      </c>
      <c r="H10118" s="37" t="n">
        <v>3</v>
      </c>
      <c r="I10118" s="37" t="n">
        <v>33</v>
      </c>
      <c r="J10118" s="40" t="n">
        <f aca="false">IF(C10118=0,"",D10118/C10118)</f>
        <v>0.954545454545455</v>
      </c>
    </row>
    <row r="10119" customFormat="false" ht="15" hidden="false" customHeight="false" outlineLevel="0" collapsed="false">
      <c r="A10119" s="37" t="s">
        <v>1644</v>
      </c>
      <c r="B10119" s="37" t="s">
        <v>276</v>
      </c>
      <c r="C10119" s="37" t="n">
        <v>22</v>
      </c>
      <c r="D10119" s="37" t="n">
        <v>21</v>
      </c>
      <c r="E10119" s="37" t="n">
        <v>0</v>
      </c>
      <c r="F10119" s="37" t="n">
        <v>0</v>
      </c>
      <c r="G10119" s="37" t="n">
        <v>0</v>
      </c>
      <c r="H10119" s="37" t="n">
        <v>1</v>
      </c>
      <c r="I10119" s="37" t="n">
        <v>8</v>
      </c>
      <c r="J10119" s="40" t="n">
        <f aca="false">IF(C10119=0,"",D10119/C10119)</f>
        <v>0.954545454545455</v>
      </c>
    </row>
    <row r="10120" customFormat="false" ht="15" hidden="false" customHeight="false" outlineLevel="0" collapsed="false">
      <c r="A10120" s="37" t="s">
        <v>1644</v>
      </c>
      <c r="B10120" s="37" t="s">
        <v>277</v>
      </c>
      <c r="C10120" s="37" t="n">
        <v>22</v>
      </c>
      <c r="D10120" s="37" t="n">
        <v>22</v>
      </c>
      <c r="E10120" s="37" t="n">
        <v>0</v>
      </c>
      <c r="F10120" s="37" t="n">
        <v>0</v>
      </c>
      <c r="G10120" s="37" t="n">
        <v>0</v>
      </c>
      <c r="H10120" s="37" t="n">
        <v>1</v>
      </c>
      <c r="I10120" s="37" t="n">
        <v>14</v>
      </c>
      <c r="J10120" s="40" t="n">
        <f aca="false">IF(C10120=0,"",D10120/C10120)</f>
        <v>1</v>
      </c>
    </row>
    <row r="10121" customFormat="false" ht="15" hidden="false" customHeight="false" outlineLevel="0" collapsed="false">
      <c r="A10121" s="37" t="s">
        <v>1644</v>
      </c>
      <c r="B10121" s="37" t="s">
        <v>278</v>
      </c>
      <c r="C10121" s="37" t="n">
        <v>22</v>
      </c>
      <c r="D10121" s="37" t="n">
        <v>22</v>
      </c>
      <c r="E10121" s="37" t="n">
        <v>0</v>
      </c>
      <c r="F10121" s="37" t="n">
        <v>2</v>
      </c>
      <c r="G10121" s="37" t="n">
        <v>0</v>
      </c>
      <c r="H10121" s="37" t="n">
        <v>0</v>
      </c>
      <c r="I10121" s="37" t="n">
        <v>8</v>
      </c>
      <c r="J10121" s="40" t="n">
        <f aca="false">IF(C10121=0,"",D10121/C10121)</f>
        <v>1</v>
      </c>
    </row>
    <row r="10122" customFormat="false" ht="15" hidden="false" customHeight="false" outlineLevel="0" collapsed="false">
      <c r="A10122" s="37" t="s">
        <v>1644</v>
      </c>
      <c r="B10122" s="37" t="s">
        <v>279</v>
      </c>
      <c r="C10122" s="37" t="n">
        <v>22</v>
      </c>
      <c r="D10122" s="37" t="n">
        <v>21</v>
      </c>
      <c r="E10122" s="37" t="n">
        <v>0</v>
      </c>
      <c r="F10122" s="37" t="n">
        <v>0</v>
      </c>
      <c r="G10122" s="37" t="n">
        <v>0</v>
      </c>
      <c r="H10122" s="37" t="n">
        <v>2</v>
      </c>
      <c r="I10122" s="37" t="n">
        <v>2</v>
      </c>
      <c r="J10122" s="40" t="n">
        <f aca="false">IF(C10122=0,"",D10122/C10122)</f>
        <v>0.954545454545455</v>
      </c>
    </row>
    <row r="10123" customFormat="false" ht="15" hidden="false" customHeight="false" outlineLevel="0" collapsed="false">
      <c r="A10123" s="37" t="s">
        <v>1644</v>
      </c>
      <c r="B10123" s="37" t="s">
        <v>280</v>
      </c>
      <c r="C10123" s="37" t="n">
        <v>22</v>
      </c>
      <c r="D10123" s="37" t="n">
        <v>19</v>
      </c>
      <c r="E10123" s="37" t="n">
        <v>0</v>
      </c>
      <c r="F10123" s="37" t="n">
        <v>0</v>
      </c>
      <c r="G10123" s="37" t="n">
        <v>0</v>
      </c>
      <c r="H10123" s="37" t="n">
        <v>0</v>
      </c>
      <c r="I10123" s="37" t="n">
        <v>4</v>
      </c>
      <c r="J10123" s="40" t="n">
        <f aca="false">IF(C10123=0,"",D10123/C10123)</f>
        <v>0.863636363636364</v>
      </c>
    </row>
    <row r="10124" customFormat="false" ht="15" hidden="false" customHeight="false" outlineLevel="0" collapsed="false">
      <c r="A10124" s="37" t="s">
        <v>1644</v>
      </c>
      <c r="B10124" s="37" t="s">
        <v>281</v>
      </c>
      <c r="C10124" s="37" t="n">
        <v>22</v>
      </c>
      <c r="D10124" s="37" t="n">
        <v>20</v>
      </c>
      <c r="E10124" s="37" t="n">
        <v>0</v>
      </c>
      <c r="F10124" s="37" t="n">
        <v>1</v>
      </c>
      <c r="G10124" s="37" t="n">
        <v>0</v>
      </c>
      <c r="H10124" s="37" t="n">
        <v>3</v>
      </c>
      <c r="I10124" s="37" t="n">
        <v>3</v>
      </c>
      <c r="J10124" s="40" t="n">
        <f aca="false">IF(C10124=0,"",D10124/C10124)</f>
        <v>0.909090909090909</v>
      </c>
    </row>
    <row r="10125" customFormat="false" ht="15" hidden="false" customHeight="false" outlineLevel="0" collapsed="false">
      <c r="A10125" s="37" t="s">
        <v>1646</v>
      </c>
      <c r="B10125" s="37" t="s">
        <v>273</v>
      </c>
      <c r="C10125" s="37" t="n">
        <v>22</v>
      </c>
      <c r="D10125" s="37" t="n">
        <v>20</v>
      </c>
      <c r="E10125" s="37" t="n">
        <v>0</v>
      </c>
      <c r="F10125" s="37" t="n">
        <v>1</v>
      </c>
      <c r="G10125" s="37" t="n">
        <v>0</v>
      </c>
      <c r="H10125" s="37" t="n">
        <v>2</v>
      </c>
      <c r="I10125" s="37" t="n">
        <v>1</v>
      </c>
      <c r="J10125" s="40" t="n">
        <f aca="false">IF(C10125=0,"",D10125/C10125)</f>
        <v>0.909090909090909</v>
      </c>
    </row>
    <row r="10126" customFormat="false" ht="15" hidden="false" customHeight="false" outlineLevel="0" collapsed="false">
      <c r="A10126" s="37" t="s">
        <v>1646</v>
      </c>
      <c r="B10126" s="37" t="s">
        <v>274</v>
      </c>
      <c r="C10126" s="37" t="n">
        <v>22</v>
      </c>
      <c r="D10126" s="37" t="n">
        <v>19</v>
      </c>
      <c r="E10126" s="37" t="n">
        <v>0</v>
      </c>
      <c r="F10126" s="37" t="n">
        <v>0</v>
      </c>
      <c r="G10126" s="37" t="n">
        <v>2</v>
      </c>
      <c r="H10126" s="37" t="n">
        <v>3</v>
      </c>
      <c r="I10126" s="37" t="n">
        <v>1</v>
      </c>
      <c r="J10126" s="40" t="n">
        <f aca="false">IF(C10126=0,"",D10126/C10126)</f>
        <v>0.863636363636364</v>
      </c>
    </row>
    <row r="10127" customFormat="false" ht="15" hidden="false" customHeight="false" outlineLevel="0" collapsed="false">
      <c r="A10127" s="37" t="s">
        <v>1646</v>
      </c>
      <c r="B10127" s="37" t="s">
        <v>275</v>
      </c>
      <c r="C10127" s="37" t="n">
        <v>22</v>
      </c>
      <c r="D10127" s="37" t="n">
        <v>20</v>
      </c>
      <c r="E10127" s="37" t="n">
        <v>1</v>
      </c>
      <c r="F10127" s="37" t="n">
        <v>1</v>
      </c>
      <c r="G10127" s="37" t="n">
        <v>0</v>
      </c>
      <c r="H10127" s="37" t="n">
        <v>2</v>
      </c>
      <c r="I10127" s="37" t="n">
        <v>3</v>
      </c>
      <c r="J10127" s="40" t="n">
        <f aca="false">IF(C10127=0,"",D10127/C10127)</f>
        <v>0.909090909090909</v>
      </c>
    </row>
    <row r="10128" customFormat="false" ht="15" hidden="false" customHeight="false" outlineLevel="0" collapsed="false">
      <c r="A10128" s="37" t="s">
        <v>1646</v>
      </c>
      <c r="B10128" s="37" t="s">
        <v>276</v>
      </c>
      <c r="C10128" s="37" t="n">
        <v>22</v>
      </c>
      <c r="D10128" s="37" t="n">
        <v>21</v>
      </c>
      <c r="E10128" s="37" t="n">
        <v>0</v>
      </c>
      <c r="F10128" s="37" t="n">
        <v>1</v>
      </c>
      <c r="G10128" s="37" t="n">
        <v>0</v>
      </c>
      <c r="H10128" s="37" t="n">
        <v>0</v>
      </c>
      <c r="I10128" s="37" t="n">
        <v>2</v>
      </c>
      <c r="J10128" s="40" t="n">
        <f aca="false">IF(C10128=0,"",D10128/C10128)</f>
        <v>0.954545454545455</v>
      </c>
    </row>
    <row r="10129" customFormat="false" ht="15" hidden="false" customHeight="false" outlineLevel="0" collapsed="false">
      <c r="A10129" s="37" t="s">
        <v>1646</v>
      </c>
      <c r="B10129" s="37" t="s">
        <v>277</v>
      </c>
      <c r="C10129" s="37" t="n">
        <v>22</v>
      </c>
      <c r="D10129" s="37" t="n">
        <v>22</v>
      </c>
      <c r="E10129" s="37" t="n">
        <v>1</v>
      </c>
      <c r="F10129" s="37" t="n">
        <v>0</v>
      </c>
      <c r="G10129" s="37" t="n">
        <v>0</v>
      </c>
      <c r="H10129" s="37" t="n">
        <v>0</v>
      </c>
      <c r="I10129" s="37" t="n">
        <v>1</v>
      </c>
      <c r="J10129" s="40" t="n">
        <f aca="false">IF(C10129=0,"",D10129/C10129)</f>
        <v>1</v>
      </c>
    </row>
    <row r="10130" customFormat="false" ht="15" hidden="false" customHeight="false" outlineLevel="0" collapsed="false">
      <c r="A10130" s="37" t="s">
        <v>1646</v>
      </c>
      <c r="B10130" s="37" t="s">
        <v>278</v>
      </c>
      <c r="C10130" s="37" t="n">
        <v>22</v>
      </c>
      <c r="D10130" s="37" t="n">
        <v>19</v>
      </c>
      <c r="E10130" s="37" t="n">
        <v>0</v>
      </c>
      <c r="F10130" s="37" t="n">
        <v>0</v>
      </c>
      <c r="G10130" s="37" t="n">
        <v>0</v>
      </c>
      <c r="H10130" s="37" t="n">
        <v>1</v>
      </c>
      <c r="I10130" s="37" t="n">
        <v>0</v>
      </c>
      <c r="J10130" s="40" t="n">
        <f aca="false">IF(C10130=0,"",D10130/C10130)</f>
        <v>0.863636363636364</v>
      </c>
    </row>
    <row r="10131" customFormat="false" ht="15" hidden="false" customHeight="false" outlineLevel="0" collapsed="false">
      <c r="A10131" s="37" t="s">
        <v>1646</v>
      </c>
      <c r="B10131" s="37" t="s">
        <v>279</v>
      </c>
      <c r="C10131" s="37" t="n">
        <v>22</v>
      </c>
      <c r="D10131" s="37" t="n">
        <v>21</v>
      </c>
      <c r="E10131" s="37" t="n">
        <v>0</v>
      </c>
      <c r="F10131" s="37" t="n">
        <v>0</v>
      </c>
      <c r="G10131" s="37" t="n">
        <v>0</v>
      </c>
      <c r="H10131" s="37" t="n">
        <v>2</v>
      </c>
      <c r="I10131" s="37" t="n">
        <v>0</v>
      </c>
      <c r="J10131" s="40" t="n">
        <f aca="false">IF(C10131=0,"",D10131/C10131)</f>
        <v>0.954545454545455</v>
      </c>
    </row>
    <row r="10132" customFormat="false" ht="15" hidden="false" customHeight="false" outlineLevel="0" collapsed="false">
      <c r="A10132" s="37" t="s">
        <v>1646</v>
      </c>
      <c r="B10132" s="37" t="s">
        <v>280</v>
      </c>
      <c r="C10132" s="37" t="n">
        <v>22</v>
      </c>
      <c r="D10132" s="37" t="n">
        <v>19</v>
      </c>
      <c r="E10132" s="37" t="n">
        <v>0</v>
      </c>
      <c r="F10132" s="37" t="n">
        <v>1</v>
      </c>
      <c r="G10132" s="37" t="n">
        <v>0</v>
      </c>
      <c r="H10132" s="37" t="n">
        <v>2</v>
      </c>
      <c r="I10132" s="37" t="n">
        <v>0</v>
      </c>
      <c r="J10132" s="40" t="n">
        <f aca="false">IF(C10132=0,"",D10132/C10132)</f>
        <v>0.863636363636364</v>
      </c>
    </row>
    <row r="10133" customFormat="false" ht="15" hidden="false" customHeight="false" outlineLevel="0" collapsed="false">
      <c r="A10133" s="37" t="s">
        <v>1646</v>
      </c>
      <c r="B10133" s="37" t="s">
        <v>281</v>
      </c>
      <c r="C10133" s="37" t="n">
        <v>22</v>
      </c>
      <c r="D10133" s="37" t="n">
        <v>21</v>
      </c>
      <c r="E10133" s="37" t="n">
        <v>2</v>
      </c>
      <c r="F10133" s="37" t="n">
        <v>1</v>
      </c>
      <c r="G10133" s="37" t="n">
        <v>0</v>
      </c>
      <c r="H10133" s="37" t="n">
        <v>1</v>
      </c>
      <c r="I10133" s="37" t="n">
        <v>1</v>
      </c>
      <c r="J10133" s="40" t="n">
        <f aca="false">IF(C10133=0,"",D10133/C10133)</f>
        <v>0.954545454545455</v>
      </c>
    </row>
    <row r="10134" customFormat="false" ht="15" hidden="false" customHeight="false" outlineLevel="0" collapsed="false">
      <c r="A10134" s="37" t="s">
        <v>400</v>
      </c>
      <c r="B10134" s="37" t="s">
        <v>270</v>
      </c>
      <c r="C10134" s="37" t="n">
        <v>22</v>
      </c>
      <c r="D10134" s="37" t="n">
        <v>21</v>
      </c>
      <c r="E10134" s="37" t="n">
        <v>0</v>
      </c>
      <c r="F10134" s="37" t="n">
        <v>0</v>
      </c>
      <c r="G10134" s="37" t="n">
        <v>0</v>
      </c>
      <c r="H10134" s="37" t="n">
        <v>0</v>
      </c>
      <c r="I10134" s="37" t="n">
        <v>1</v>
      </c>
      <c r="J10134" s="40" t="n">
        <f aca="false">IF(C10134=0,"",D10134/C10134)</f>
        <v>0.954545454545455</v>
      </c>
    </row>
    <row r="10135" customFormat="false" ht="15" hidden="false" customHeight="false" outlineLevel="0" collapsed="false">
      <c r="A10135" s="37" t="s">
        <v>400</v>
      </c>
      <c r="B10135" s="37" t="s">
        <v>271</v>
      </c>
      <c r="C10135" s="37" t="n">
        <v>22</v>
      </c>
      <c r="D10135" s="37" t="n">
        <v>20</v>
      </c>
      <c r="E10135" s="37" t="n">
        <v>3</v>
      </c>
      <c r="F10135" s="37" t="n">
        <v>0</v>
      </c>
      <c r="G10135" s="37" t="n">
        <v>0</v>
      </c>
      <c r="H10135" s="37" t="n">
        <v>2</v>
      </c>
      <c r="I10135" s="37" t="n">
        <v>0</v>
      </c>
      <c r="J10135" s="40" t="n">
        <f aca="false">IF(C10135=0,"",D10135/C10135)</f>
        <v>0.909090909090909</v>
      </c>
    </row>
    <row r="10136" customFormat="false" ht="15" hidden="false" customHeight="false" outlineLevel="0" collapsed="false">
      <c r="A10136" s="37" t="s">
        <v>400</v>
      </c>
      <c r="B10136" s="37" t="s">
        <v>272</v>
      </c>
      <c r="C10136" s="37" t="n">
        <v>22</v>
      </c>
      <c r="D10136" s="37" t="n">
        <v>20</v>
      </c>
      <c r="E10136" s="37" t="n">
        <v>1</v>
      </c>
      <c r="F10136" s="37" t="n">
        <v>0</v>
      </c>
      <c r="G10136" s="37" t="n">
        <v>0</v>
      </c>
      <c r="H10136" s="37" t="n">
        <v>0</v>
      </c>
      <c r="I10136" s="37" t="n">
        <v>1</v>
      </c>
      <c r="J10136" s="40" t="n">
        <f aca="false">IF(C10136=0,"",D10136/C10136)</f>
        <v>0.909090909090909</v>
      </c>
    </row>
    <row r="10137" customFormat="false" ht="15" hidden="false" customHeight="false" outlineLevel="0" collapsed="false">
      <c r="A10137" s="37" t="s">
        <v>400</v>
      </c>
      <c r="B10137" s="37" t="s">
        <v>273</v>
      </c>
      <c r="C10137" s="37" t="n">
        <v>22</v>
      </c>
      <c r="D10137" s="37" t="n">
        <v>20</v>
      </c>
      <c r="E10137" s="37" t="n">
        <v>0</v>
      </c>
      <c r="F10137" s="37" t="n">
        <v>1</v>
      </c>
      <c r="G10137" s="37" t="n">
        <v>1</v>
      </c>
      <c r="H10137" s="37" t="n">
        <v>0</v>
      </c>
      <c r="I10137" s="37" t="n">
        <v>1</v>
      </c>
      <c r="J10137" s="40" t="n">
        <f aca="false">IF(C10137=0,"",D10137/C10137)</f>
        <v>0.909090909090909</v>
      </c>
    </row>
    <row r="10138" customFormat="false" ht="15" hidden="false" customHeight="false" outlineLevel="0" collapsed="false">
      <c r="A10138" s="37" t="s">
        <v>400</v>
      </c>
      <c r="B10138" s="37" t="s">
        <v>274</v>
      </c>
      <c r="C10138" s="37" t="n">
        <v>22</v>
      </c>
      <c r="D10138" s="37" t="n">
        <v>22</v>
      </c>
      <c r="E10138" s="37" t="n">
        <v>0</v>
      </c>
      <c r="F10138" s="37" t="n">
        <v>1</v>
      </c>
      <c r="G10138" s="37" t="n">
        <v>0</v>
      </c>
      <c r="H10138" s="37" t="n">
        <v>0</v>
      </c>
      <c r="I10138" s="37" t="n">
        <v>7</v>
      </c>
      <c r="J10138" s="40" t="n">
        <f aca="false">IF(C10138=0,"",D10138/C10138)</f>
        <v>1</v>
      </c>
    </row>
    <row r="10139" customFormat="false" ht="15" hidden="false" customHeight="false" outlineLevel="0" collapsed="false">
      <c r="A10139" s="37" t="s">
        <v>400</v>
      </c>
      <c r="B10139" s="37" t="s">
        <v>275</v>
      </c>
      <c r="C10139" s="37" t="n">
        <v>22</v>
      </c>
      <c r="D10139" s="37" t="n">
        <v>21</v>
      </c>
      <c r="E10139" s="37" t="n">
        <v>0</v>
      </c>
      <c r="F10139" s="37" t="n">
        <v>0</v>
      </c>
      <c r="G10139" s="37" t="n">
        <v>0</v>
      </c>
      <c r="H10139" s="37" t="n">
        <v>1</v>
      </c>
      <c r="I10139" s="37" t="n">
        <v>3</v>
      </c>
      <c r="J10139" s="40" t="n">
        <f aca="false">IF(C10139=0,"",D10139/C10139)</f>
        <v>0.954545454545455</v>
      </c>
    </row>
    <row r="10140" customFormat="false" ht="15" hidden="false" customHeight="false" outlineLevel="0" collapsed="false">
      <c r="A10140" s="37" t="s">
        <v>400</v>
      </c>
      <c r="B10140" s="37" t="s">
        <v>276</v>
      </c>
      <c r="C10140" s="37" t="n">
        <v>22</v>
      </c>
      <c r="D10140" s="37" t="n">
        <v>19</v>
      </c>
      <c r="E10140" s="37" t="n">
        <v>1</v>
      </c>
      <c r="F10140" s="37" t="n">
        <v>0</v>
      </c>
      <c r="G10140" s="37" t="n">
        <v>1</v>
      </c>
      <c r="H10140" s="37" t="n">
        <v>2</v>
      </c>
      <c r="I10140" s="37" t="n">
        <v>0</v>
      </c>
      <c r="J10140" s="40" t="n">
        <f aca="false">IF(C10140=0,"",D10140/C10140)</f>
        <v>0.863636363636364</v>
      </c>
    </row>
    <row r="10141" customFormat="false" ht="15" hidden="false" customHeight="false" outlineLevel="0" collapsed="false">
      <c r="A10141" s="37" t="s">
        <v>400</v>
      </c>
      <c r="B10141" s="37" t="s">
        <v>277</v>
      </c>
      <c r="C10141" s="37" t="n">
        <v>22</v>
      </c>
      <c r="D10141" s="37" t="n">
        <v>21</v>
      </c>
      <c r="E10141" s="37" t="n">
        <v>2</v>
      </c>
      <c r="F10141" s="37" t="n">
        <v>1</v>
      </c>
      <c r="G10141" s="37" t="n">
        <v>0</v>
      </c>
      <c r="H10141" s="37" t="n">
        <v>0</v>
      </c>
      <c r="I10141" s="37" t="n">
        <v>1</v>
      </c>
      <c r="J10141" s="40" t="n">
        <f aca="false">IF(C10141=0,"",D10141/C10141)</f>
        <v>0.954545454545455</v>
      </c>
    </row>
    <row r="10142" customFormat="false" ht="15" hidden="false" customHeight="false" outlineLevel="0" collapsed="false">
      <c r="A10142" s="37" t="s">
        <v>400</v>
      </c>
      <c r="B10142" s="37" t="s">
        <v>278</v>
      </c>
      <c r="C10142" s="37" t="n">
        <v>22</v>
      </c>
      <c r="D10142" s="37" t="n">
        <v>22</v>
      </c>
      <c r="E10142" s="37" t="n">
        <v>0</v>
      </c>
      <c r="F10142" s="37" t="n">
        <v>4</v>
      </c>
      <c r="G10142" s="37" t="n">
        <v>0</v>
      </c>
      <c r="H10142" s="37" t="n">
        <v>2</v>
      </c>
      <c r="I10142" s="37" t="n">
        <v>3</v>
      </c>
      <c r="J10142" s="40" t="n">
        <f aca="false">IF(C10142=0,"",D10142/C10142)</f>
        <v>1</v>
      </c>
    </row>
    <row r="10143" customFormat="false" ht="15" hidden="false" customHeight="false" outlineLevel="0" collapsed="false">
      <c r="A10143" s="37" t="s">
        <v>400</v>
      </c>
      <c r="B10143" s="37" t="s">
        <v>279</v>
      </c>
      <c r="C10143" s="37" t="n">
        <v>22</v>
      </c>
      <c r="D10143" s="37" t="n">
        <v>19</v>
      </c>
      <c r="E10143" s="37" t="n">
        <v>1</v>
      </c>
      <c r="F10143" s="37" t="n">
        <v>0</v>
      </c>
      <c r="G10143" s="37" t="n">
        <v>0</v>
      </c>
      <c r="H10143" s="37" t="n">
        <v>2</v>
      </c>
      <c r="I10143" s="37" t="n">
        <v>2</v>
      </c>
      <c r="J10143" s="40" t="n">
        <f aca="false">IF(C10143=0,"",D10143/C10143)</f>
        <v>0.863636363636364</v>
      </c>
    </row>
    <row r="10144" customFormat="false" ht="15" hidden="false" customHeight="false" outlineLevel="0" collapsed="false">
      <c r="A10144" s="37" t="s">
        <v>400</v>
      </c>
      <c r="B10144" s="37" t="s">
        <v>280</v>
      </c>
      <c r="C10144" s="37" t="n">
        <v>22</v>
      </c>
      <c r="D10144" s="37" t="n">
        <v>20</v>
      </c>
      <c r="E10144" s="37" t="n">
        <v>3</v>
      </c>
      <c r="F10144" s="37" t="n">
        <v>0</v>
      </c>
      <c r="G10144" s="37" t="n">
        <v>0</v>
      </c>
      <c r="H10144" s="37" t="n">
        <v>1</v>
      </c>
      <c r="I10144" s="37" t="n">
        <v>1</v>
      </c>
      <c r="J10144" s="40" t="n">
        <f aca="false">IF(C10144=0,"",D10144/C10144)</f>
        <v>0.909090909090909</v>
      </c>
    </row>
    <row r="10145" customFormat="false" ht="15" hidden="false" customHeight="false" outlineLevel="0" collapsed="false">
      <c r="A10145" s="37" t="s">
        <v>400</v>
      </c>
      <c r="B10145" s="37" t="s">
        <v>281</v>
      </c>
      <c r="C10145" s="37" t="n">
        <v>22</v>
      </c>
      <c r="D10145" s="37" t="n">
        <v>19</v>
      </c>
      <c r="E10145" s="37" t="n">
        <v>0</v>
      </c>
      <c r="F10145" s="37" t="n">
        <v>0</v>
      </c>
      <c r="G10145" s="37" t="n">
        <v>0</v>
      </c>
      <c r="H10145" s="37" t="n">
        <v>0</v>
      </c>
      <c r="I10145" s="37" t="n">
        <v>0</v>
      </c>
      <c r="J10145" s="40" t="n">
        <f aca="false">IF(C10145=0,"",D10145/C10145)</f>
        <v>0.863636363636364</v>
      </c>
    </row>
    <row r="10146" customFormat="false" ht="15" hidden="false" customHeight="false" outlineLevel="0" collapsed="false">
      <c r="A10146" s="37" t="s">
        <v>1648</v>
      </c>
      <c r="B10146" s="37" t="s">
        <v>270</v>
      </c>
      <c r="C10146" s="37" t="n">
        <v>22</v>
      </c>
      <c r="D10146" s="37" t="n">
        <v>21</v>
      </c>
      <c r="E10146" s="37" t="n">
        <v>1</v>
      </c>
      <c r="F10146" s="37" t="n">
        <v>1</v>
      </c>
      <c r="G10146" s="37" t="n">
        <v>1</v>
      </c>
      <c r="H10146" s="37" t="n">
        <v>3</v>
      </c>
      <c r="I10146" s="37" t="n">
        <v>8</v>
      </c>
      <c r="J10146" s="40" t="n">
        <f aca="false">IF(C10146=0,"",D10146/C10146)</f>
        <v>0.954545454545455</v>
      </c>
    </row>
    <row r="10147" customFormat="false" ht="15" hidden="false" customHeight="false" outlineLevel="0" collapsed="false">
      <c r="A10147" s="37" t="s">
        <v>1648</v>
      </c>
      <c r="B10147" s="37" t="s">
        <v>271</v>
      </c>
      <c r="C10147" s="37" t="n">
        <v>22</v>
      </c>
      <c r="D10147" s="37" t="n">
        <v>20</v>
      </c>
      <c r="E10147" s="37" t="n">
        <v>3</v>
      </c>
      <c r="F10147" s="37" t="n">
        <v>0</v>
      </c>
      <c r="G10147" s="37" t="n">
        <v>1</v>
      </c>
      <c r="H10147" s="37" t="n">
        <v>1</v>
      </c>
      <c r="I10147" s="37" t="n">
        <v>1</v>
      </c>
      <c r="J10147" s="40" t="n">
        <f aca="false">IF(C10147=0,"",D10147/C10147)</f>
        <v>0.909090909090909</v>
      </c>
    </row>
    <row r="10148" customFormat="false" ht="15" hidden="false" customHeight="false" outlineLevel="0" collapsed="false">
      <c r="A10148" s="37" t="s">
        <v>1648</v>
      </c>
      <c r="B10148" s="37" t="s">
        <v>272</v>
      </c>
      <c r="C10148" s="37" t="n">
        <v>22</v>
      </c>
      <c r="D10148" s="37" t="n">
        <v>19</v>
      </c>
      <c r="E10148" s="37" t="n">
        <v>0</v>
      </c>
      <c r="F10148" s="37" t="n">
        <v>0</v>
      </c>
      <c r="G10148" s="37" t="n">
        <v>0</v>
      </c>
      <c r="H10148" s="37" t="n">
        <v>1</v>
      </c>
      <c r="I10148" s="37" t="n">
        <v>14</v>
      </c>
      <c r="J10148" s="40" t="n">
        <f aca="false">IF(C10148=0,"",D10148/C10148)</f>
        <v>0.863636363636364</v>
      </c>
    </row>
    <row r="10149" customFormat="false" ht="15" hidden="false" customHeight="false" outlineLevel="0" collapsed="false">
      <c r="A10149" s="37" t="s">
        <v>1648</v>
      </c>
      <c r="B10149" s="37" t="s">
        <v>273</v>
      </c>
      <c r="C10149" s="37" t="n">
        <v>22</v>
      </c>
      <c r="D10149" s="37" t="n">
        <v>19</v>
      </c>
      <c r="E10149" s="37" t="n">
        <v>0</v>
      </c>
      <c r="F10149" s="37" t="n">
        <v>1</v>
      </c>
      <c r="G10149" s="37" t="n">
        <v>0</v>
      </c>
      <c r="H10149" s="37" t="n">
        <v>0</v>
      </c>
      <c r="I10149" s="37" t="n">
        <v>32</v>
      </c>
      <c r="J10149" s="40" t="n">
        <f aca="false">IF(C10149=0,"",D10149/C10149)</f>
        <v>0.863636363636364</v>
      </c>
    </row>
    <row r="10150" customFormat="false" ht="15" hidden="false" customHeight="false" outlineLevel="0" collapsed="false">
      <c r="A10150" s="37" t="s">
        <v>1648</v>
      </c>
      <c r="B10150" s="37" t="s">
        <v>274</v>
      </c>
      <c r="C10150" s="37" t="n">
        <v>22</v>
      </c>
      <c r="D10150" s="37" t="n">
        <v>21</v>
      </c>
      <c r="E10150" s="37" t="n">
        <v>1</v>
      </c>
      <c r="F10150" s="37" t="n">
        <v>1</v>
      </c>
      <c r="G10150" s="37" t="n">
        <v>0</v>
      </c>
      <c r="H10150" s="37" t="n">
        <v>2</v>
      </c>
      <c r="I10150" s="37" t="n">
        <v>7</v>
      </c>
      <c r="J10150" s="40" t="n">
        <f aca="false">IF(C10150=0,"",D10150/C10150)</f>
        <v>0.954545454545455</v>
      </c>
    </row>
    <row r="10151" customFormat="false" ht="15" hidden="false" customHeight="false" outlineLevel="0" collapsed="false">
      <c r="A10151" s="37" t="s">
        <v>1648</v>
      </c>
      <c r="B10151" s="37" t="s">
        <v>275</v>
      </c>
      <c r="C10151" s="37" t="n">
        <v>22</v>
      </c>
      <c r="D10151" s="37" t="n">
        <v>21</v>
      </c>
      <c r="E10151" s="37" t="n">
        <v>0</v>
      </c>
      <c r="F10151" s="37" t="n">
        <v>0</v>
      </c>
      <c r="G10151" s="37" t="n">
        <v>0</v>
      </c>
      <c r="H10151" s="37" t="n">
        <v>2</v>
      </c>
      <c r="I10151" s="37" t="n">
        <v>22</v>
      </c>
      <c r="J10151" s="40" t="n">
        <f aca="false">IF(C10151=0,"",D10151/C10151)</f>
        <v>0.954545454545455</v>
      </c>
    </row>
    <row r="10152" customFormat="false" ht="15" hidden="false" customHeight="false" outlineLevel="0" collapsed="false">
      <c r="A10152" s="37" t="s">
        <v>1648</v>
      </c>
      <c r="B10152" s="37" t="s">
        <v>276</v>
      </c>
      <c r="C10152" s="37" t="n">
        <v>22</v>
      </c>
      <c r="D10152" s="37" t="n">
        <v>22</v>
      </c>
      <c r="E10152" s="37" t="n">
        <v>0</v>
      </c>
      <c r="F10152" s="37" t="n">
        <v>2</v>
      </c>
      <c r="G10152" s="37" t="n">
        <v>1</v>
      </c>
      <c r="H10152" s="37" t="n">
        <v>3</v>
      </c>
      <c r="I10152" s="37" t="n">
        <v>5</v>
      </c>
      <c r="J10152" s="40" t="n">
        <f aca="false">IF(C10152=0,"",D10152/C10152)</f>
        <v>1</v>
      </c>
    </row>
    <row r="10153" customFormat="false" ht="15" hidden="false" customHeight="false" outlineLevel="0" collapsed="false">
      <c r="A10153" s="37" t="s">
        <v>1648</v>
      </c>
      <c r="B10153" s="37" t="s">
        <v>277</v>
      </c>
      <c r="C10153" s="37" t="n">
        <v>22</v>
      </c>
      <c r="D10153" s="37" t="n">
        <v>20</v>
      </c>
      <c r="E10153" s="37" t="n">
        <v>0</v>
      </c>
      <c r="F10153" s="37" t="n">
        <v>1</v>
      </c>
      <c r="G10153" s="37" t="n">
        <v>0</v>
      </c>
      <c r="H10153" s="37" t="n">
        <v>1</v>
      </c>
      <c r="I10153" s="37" t="n">
        <v>16</v>
      </c>
      <c r="J10153" s="40" t="n">
        <f aca="false">IF(C10153=0,"",D10153/C10153)</f>
        <v>0.909090909090909</v>
      </c>
    </row>
    <row r="10154" customFormat="false" ht="15" hidden="false" customHeight="false" outlineLevel="0" collapsed="false">
      <c r="A10154" s="37" t="s">
        <v>1648</v>
      </c>
      <c r="B10154" s="37" t="s">
        <v>278</v>
      </c>
      <c r="C10154" s="37" t="n">
        <v>22</v>
      </c>
      <c r="D10154" s="37" t="n">
        <v>21</v>
      </c>
      <c r="E10154" s="37" t="n">
        <v>1</v>
      </c>
      <c r="F10154" s="37" t="n">
        <v>0</v>
      </c>
      <c r="G10154" s="37" t="n">
        <v>0</v>
      </c>
      <c r="H10154" s="37" t="n">
        <v>0</v>
      </c>
      <c r="I10154" s="37" t="n">
        <v>8</v>
      </c>
      <c r="J10154" s="40" t="n">
        <f aca="false">IF(C10154=0,"",D10154/C10154)</f>
        <v>0.954545454545455</v>
      </c>
    </row>
    <row r="10155" customFormat="false" ht="15" hidden="false" customHeight="false" outlineLevel="0" collapsed="false">
      <c r="A10155" s="37" t="s">
        <v>1648</v>
      </c>
      <c r="B10155" s="37" t="s">
        <v>279</v>
      </c>
      <c r="C10155" s="37" t="n">
        <v>22</v>
      </c>
      <c r="D10155" s="37" t="n">
        <v>20</v>
      </c>
      <c r="E10155" s="37" t="n">
        <v>0</v>
      </c>
      <c r="F10155" s="37" t="n">
        <v>0</v>
      </c>
      <c r="G10155" s="37" t="n">
        <v>0</v>
      </c>
      <c r="H10155" s="37" t="n">
        <v>3</v>
      </c>
      <c r="I10155" s="37" t="n">
        <v>32</v>
      </c>
      <c r="J10155" s="40" t="n">
        <f aca="false">IF(C10155=0,"",D10155/C10155)</f>
        <v>0.909090909090909</v>
      </c>
    </row>
    <row r="10156" customFormat="false" ht="15" hidden="false" customHeight="false" outlineLevel="0" collapsed="false">
      <c r="A10156" s="37" t="s">
        <v>1648</v>
      </c>
      <c r="B10156" s="37" t="s">
        <v>280</v>
      </c>
      <c r="C10156" s="37" t="n">
        <v>22</v>
      </c>
      <c r="D10156" s="37" t="n">
        <v>20</v>
      </c>
      <c r="E10156" s="37" t="n">
        <v>0</v>
      </c>
      <c r="F10156" s="37" t="n">
        <v>0</v>
      </c>
      <c r="G10156" s="37" t="n">
        <v>0</v>
      </c>
      <c r="H10156" s="37" t="n">
        <v>0</v>
      </c>
      <c r="I10156" s="37" t="n">
        <v>1</v>
      </c>
      <c r="J10156" s="40" t="n">
        <f aca="false">IF(C10156=0,"",D10156/C10156)</f>
        <v>0.909090909090909</v>
      </c>
    </row>
    <row r="10157" customFormat="false" ht="15" hidden="false" customHeight="false" outlineLevel="0" collapsed="false">
      <c r="A10157" s="37" t="s">
        <v>1648</v>
      </c>
      <c r="B10157" s="37" t="s">
        <v>281</v>
      </c>
      <c r="C10157" s="37" t="n">
        <v>22</v>
      </c>
      <c r="D10157" s="37" t="n">
        <v>22</v>
      </c>
      <c r="E10157" s="37" t="n">
        <v>0</v>
      </c>
      <c r="F10157" s="37" t="n">
        <v>1</v>
      </c>
      <c r="G10157" s="37" t="n">
        <v>0</v>
      </c>
      <c r="H10157" s="37" t="n">
        <v>1</v>
      </c>
      <c r="I10157" s="37" t="n">
        <v>1</v>
      </c>
      <c r="J10157" s="40" t="n">
        <f aca="false">IF(C10157=0,"",D10157/C10157)</f>
        <v>1</v>
      </c>
    </row>
    <row r="10158" customFormat="false" ht="15" hidden="false" customHeight="false" outlineLevel="0" collapsed="false">
      <c r="A10158" s="37" t="s">
        <v>1649</v>
      </c>
      <c r="B10158" s="37" t="s">
        <v>270</v>
      </c>
      <c r="C10158" s="37" t="n">
        <v>22</v>
      </c>
      <c r="D10158" s="37" t="n">
        <v>20</v>
      </c>
      <c r="E10158" s="37" t="n">
        <v>1</v>
      </c>
      <c r="F10158" s="37" t="n">
        <v>1</v>
      </c>
      <c r="G10158" s="37" t="n">
        <v>0</v>
      </c>
      <c r="H10158" s="37" t="n">
        <v>0</v>
      </c>
      <c r="I10158" s="37" t="n">
        <v>2</v>
      </c>
      <c r="J10158" s="40" t="n">
        <f aca="false">IF(C10158=0,"",D10158/C10158)</f>
        <v>0.909090909090909</v>
      </c>
    </row>
    <row r="10159" customFormat="false" ht="15" hidden="false" customHeight="false" outlineLevel="0" collapsed="false">
      <c r="A10159" s="37" t="s">
        <v>1649</v>
      </c>
      <c r="B10159" s="37" t="s">
        <v>271</v>
      </c>
      <c r="C10159" s="37" t="n">
        <v>22</v>
      </c>
      <c r="D10159" s="37" t="n">
        <v>21</v>
      </c>
      <c r="E10159" s="37" t="n">
        <v>0</v>
      </c>
      <c r="F10159" s="37" t="n">
        <v>0</v>
      </c>
      <c r="G10159" s="37" t="n">
        <v>0</v>
      </c>
      <c r="H10159" s="37" t="n">
        <v>2</v>
      </c>
      <c r="I10159" s="37" t="n">
        <v>2</v>
      </c>
      <c r="J10159" s="40" t="n">
        <f aca="false">IF(C10159=0,"",D10159/C10159)</f>
        <v>0.954545454545455</v>
      </c>
    </row>
    <row r="10160" customFormat="false" ht="15" hidden="false" customHeight="false" outlineLevel="0" collapsed="false">
      <c r="A10160" s="37" t="s">
        <v>1649</v>
      </c>
      <c r="B10160" s="37" t="s">
        <v>272</v>
      </c>
      <c r="C10160" s="37" t="n">
        <v>22</v>
      </c>
      <c r="D10160" s="37" t="n">
        <v>21</v>
      </c>
      <c r="E10160" s="37" t="n">
        <v>1</v>
      </c>
      <c r="F10160" s="37" t="n">
        <v>1</v>
      </c>
      <c r="G10160" s="37" t="n">
        <v>0</v>
      </c>
      <c r="H10160" s="37" t="n">
        <v>2</v>
      </c>
      <c r="I10160" s="37" t="n">
        <v>21</v>
      </c>
      <c r="J10160" s="40" t="n">
        <f aca="false">IF(C10160=0,"",D10160/C10160)</f>
        <v>0.954545454545455</v>
      </c>
    </row>
    <row r="10161" customFormat="false" ht="15" hidden="false" customHeight="false" outlineLevel="0" collapsed="false">
      <c r="A10161" s="37" t="s">
        <v>1649</v>
      </c>
      <c r="B10161" s="37" t="s">
        <v>273</v>
      </c>
      <c r="C10161" s="37" t="n">
        <v>22</v>
      </c>
      <c r="D10161" s="37" t="n">
        <v>22</v>
      </c>
      <c r="E10161" s="37" t="n">
        <v>1</v>
      </c>
      <c r="F10161" s="37" t="n">
        <v>0</v>
      </c>
      <c r="G10161" s="37" t="n">
        <v>0</v>
      </c>
      <c r="H10161" s="37" t="n">
        <v>1</v>
      </c>
      <c r="I10161" s="37" t="n">
        <v>17</v>
      </c>
      <c r="J10161" s="40" t="n">
        <f aca="false">IF(C10161=0,"",D10161/C10161)</f>
        <v>1</v>
      </c>
    </row>
    <row r="10162" customFormat="false" ht="15" hidden="false" customHeight="false" outlineLevel="0" collapsed="false">
      <c r="A10162" s="37" t="s">
        <v>1649</v>
      </c>
      <c r="B10162" s="37" t="s">
        <v>274</v>
      </c>
      <c r="C10162" s="37" t="n">
        <v>22</v>
      </c>
      <c r="D10162" s="37" t="n">
        <v>20</v>
      </c>
      <c r="E10162" s="37" t="n">
        <v>1</v>
      </c>
      <c r="F10162" s="37" t="n">
        <v>0</v>
      </c>
      <c r="G10162" s="37" t="n">
        <v>0</v>
      </c>
      <c r="H10162" s="37" t="n">
        <v>2</v>
      </c>
      <c r="I10162" s="37" t="n">
        <v>0</v>
      </c>
      <c r="J10162" s="40" t="n">
        <f aca="false">IF(C10162=0,"",D10162/C10162)</f>
        <v>0.909090909090909</v>
      </c>
    </row>
    <row r="10163" customFormat="false" ht="15" hidden="false" customHeight="false" outlineLevel="0" collapsed="false">
      <c r="A10163" s="37" t="s">
        <v>1649</v>
      </c>
      <c r="B10163" s="37" t="s">
        <v>275</v>
      </c>
      <c r="C10163" s="37" t="n">
        <v>22</v>
      </c>
      <c r="D10163" s="37" t="n">
        <v>22</v>
      </c>
      <c r="E10163" s="37" t="n">
        <v>0</v>
      </c>
      <c r="F10163" s="37" t="n">
        <v>1</v>
      </c>
      <c r="G10163" s="37" t="n">
        <v>0</v>
      </c>
      <c r="H10163" s="37" t="n">
        <v>1</v>
      </c>
      <c r="I10163" s="37" t="n">
        <v>7</v>
      </c>
      <c r="J10163" s="40" t="n">
        <f aca="false">IF(C10163=0,"",D10163/C10163)</f>
        <v>1</v>
      </c>
    </row>
    <row r="10164" customFormat="false" ht="15" hidden="false" customHeight="false" outlineLevel="0" collapsed="false">
      <c r="A10164" s="37" t="s">
        <v>1649</v>
      </c>
      <c r="B10164" s="37" t="s">
        <v>276</v>
      </c>
      <c r="C10164" s="37" t="n">
        <v>22</v>
      </c>
      <c r="D10164" s="37" t="n">
        <v>21</v>
      </c>
      <c r="E10164" s="37" t="n">
        <v>0</v>
      </c>
      <c r="F10164" s="37" t="n">
        <v>1</v>
      </c>
      <c r="G10164" s="37" t="n">
        <v>3</v>
      </c>
      <c r="H10164" s="37" t="n">
        <v>2</v>
      </c>
      <c r="I10164" s="37" t="n">
        <v>9</v>
      </c>
      <c r="J10164" s="40" t="n">
        <f aca="false">IF(C10164=0,"",D10164/C10164)</f>
        <v>0.954545454545455</v>
      </c>
    </row>
    <row r="10165" customFormat="false" ht="15" hidden="false" customHeight="false" outlineLevel="0" collapsed="false">
      <c r="A10165" s="37" t="s">
        <v>1649</v>
      </c>
      <c r="B10165" s="37" t="s">
        <v>277</v>
      </c>
      <c r="C10165" s="37" t="n">
        <v>22</v>
      </c>
      <c r="D10165" s="37" t="n">
        <v>22</v>
      </c>
      <c r="E10165" s="37" t="n">
        <v>1</v>
      </c>
      <c r="F10165" s="37" t="n">
        <v>0</v>
      </c>
      <c r="G10165" s="37" t="n">
        <v>0</v>
      </c>
      <c r="H10165" s="37" t="n">
        <v>1</v>
      </c>
      <c r="I10165" s="37" t="n">
        <v>13</v>
      </c>
      <c r="J10165" s="40" t="n">
        <f aca="false">IF(C10165=0,"",D10165/C10165)</f>
        <v>1</v>
      </c>
    </row>
    <row r="10166" customFormat="false" ht="15" hidden="false" customHeight="false" outlineLevel="0" collapsed="false">
      <c r="A10166" s="37" t="s">
        <v>1649</v>
      </c>
      <c r="B10166" s="37" t="s">
        <v>278</v>
      </c>
      <c r="C10166" s="37" t="n">
        <v>22</v>
      </c>
      <c r="D10166" s="37" t="n">
        <v>22</v>
      </c>
      <c r="E10166" s="37" t="n">
        <v>0</v>
      </c>
      <c r="F10166" s="37" t="n">
        <v>0</v>
      </c>
      <c r="G10166" s="37" t="n">
        <v>1</v>
      </c>
      <c r="H10166" s="37" t="n">
        <v>3</v>
      </c>
      <c r="I10166" s="37" t="n">
        <v>11</v>
      </c>
      <c r="J10166" s="40" t="n">
        <f aca="false">IF(C10166=0,"",D10166/C10166)</f>
        <v>1</v>
      </c>
    </row>
    <row r="10167" customFormat="false" ht="15" hidden="false" customHeight="false" outlineLevel="0" collapsed="false">
      <c r="A10167" s="37" t="s">
        <v>1649</v>
      </c>
      <c r="B10167" s="37" t="s">
        <v>279</v>
      </c>
      <c r="C10167" s="37" t="n">
        <v>22</v>
      </c>
      <c r="D10167" s="37" t="n">
        <v>20</v>
      </c>
      <c r="E10167" s="37" t="n">
        <v>0</v>
      </c>
      <c r="F10167" s="37" t="n">
        <v>0</v>
      </c>
      <c r="G10167" s="37" t="n">
        <v>0</v>
      </c>
      <c r="H10167" s="37" t="n">
        <v>2</v>
      </c>
      <c r="I10167" s="37" t="n">
        <v>8</v>
      </c>
      <c r="J10167" s="40" t="n">
        <f aca="false">IF(C10167=0,"",D10167/C10167)</f>
        <v>0.909090909090909</v>
      </c>
    </row>
    <row r="10168" customFormat="false" ht="15" hidden="false" customHeight="false" outlineLevel="0" collapsed="false">
      <c r="A10168" s="37" t="s">
        <v>1649</v>
      </c>
      <c r="B10168" s="37" t="s">
        <v>280</v>
      </c>
      <c r="C10168" s="37" t="n">
        <v>22</v>
      </c>
      <c r="D10168" s="37" t="n">
        <v>20</v>
      </c>
      <c r="E10168" s="37" t="n">
        <v>1</v>
      </c>
      <c r="F10168" s="37" t="n">
        <v>0</v>
      </c>
      <c r="G10168" s="37" t="n">
        <v>1</v>
      </c>
      <c r="H10168" s="37" t="n">
        <v>2</v>
      </c>
      <c r="I10168" s="37" t="n">
        <v>8</v>
      </c>
      <c r="J10168" s="40" t="n">
        <f aca="false">IF(C10168=0,"",D10168/C10168)</f>
        <v>0.909090909090909</v>
      </c>
    </row>
    <row r="10169" customFormat="false" ht="15" hidden="false" customHeight="false" outlineLevel="0" collapsed="false">
      <c r="A10169" s="37" t="s">
        <v>1649</v>
      </c>
      <c r="B10169" s="37" t="s">
        <v>281</v>
      </c>
      <c r="C10169" s="37" t="n">
        <v>22</v>
      </c>
      <c r="D10169" s="37" t="n">
        <v>19</v>
      </c>
      <c r="E10169" s="37" t="n">
        <v>0</v>
      </c>
      <c r="F10169" s="37" t="n">
        <v>0</v>
      </c>
      <c r="G10169" s="37" t="n">
        <v>1</v>
      </c>
      <c r="H10169" s="37" t="n">
        <v>1</v>
      </c>
      <c r="I10169" s="37" t="n">
        <v>2</v>
      </c>
      <c r="J10169" s="40" t="n">
        <f aca="false">IF(C10169=0,"",D10169/C10169)</f>
        <v>0.863636363636364</v>
      </c>
    </row>
    <row r="10170" customFormat="false" ht="15" hidden="false" customHeight="false" outlineLevel="0" collapsed="false">
      <c r="A10170" s="37" t="s">
        <v>1650</v>
      </c>
      <c r="B10170" s="37" t="s">
        <v>270</v>
      </c>
      <c r="C10170" s="37" t="n">
        <v>22</v>
      </c>
      <c r="D10170" s="37" t="n">
        <v>21</v>
      </c>
      <c r="E10170" s="37" t="n">
        <v>1</v>
      </c>
      <c r="F10170" s="37" t="n">
        <v>0</v>
      </c>
      <c r="G10170" s="37" t="n">
        <v>0</v>
      </c>
      <c r="H10170" s="37" t="n">
        <v>2</v>
      </c>
      <c r="I10170" s="37" t="n">
        <v>10</v>
      </c>
      <c r="J10170" s="40" t="n">
        <f aca="false">IF(C10170=0,"",D10170/C10170)</f>
        <v>0.954545454545455</v>
      </c>
    </row>
    <row r="10171" customFormat="false" ht="15" hidden="false" customHeight="false" outlineLevel="0" collapsed="false">
      <c r="A10171" s="37" t="s">
        <v>1650</v>
      </c>
      <c r="B10171" s="37" t="s">
        <v>271</v>
      </c>
      <c r="C10171" s="37" t="n">
        <v>22</v>
      </c>
      <c r="D10171" s="37" t="n">
        <v>18</v>
      </c>
      <c r="E10171" s="37" t="n">
        <v>1</v>
      </c>
      <c r="F10171" s="37" t="n">
        <v>0</v>
      </c>
      <c r="G10171" s="37" t="n">
        <v>0</v>
      </c>
      <c r="H10171" s="37" t="n">
        <v>0</v>
      </c>
      <c r="I10171" s="37" t="n">
        <v>3</v>
      </c>
      <c r="J10171" s="40" t="n">
        <f aca="false">IF(C10171=0,"",D10171/C10171)</f>
        <v>0.818181818181818</v>
      </c>
    </row>
    <row r="10172" customFormat="false" ht="15" hidden="false" customHeight="false" outlineLevel="0" collapsed="false">
      <c r="A10172" s="37" t="s">
        <v>1650</v>
      </c>
      <c r="B10172" s="37" t="s">
        <v>272</v>
      </c>
      <c r="C10172" s="37" t="n">
        <v>22</v>
      </c>
      <c r="D10172" s="37" t="n">
        <v>22</v>
      </c>
      <c r="E10172" s="37" t="n">
        <v>3</v>
      </c>
      <c r="F10172" s="37" t="n">
        <v>1</v>
      </c>
      <c r="G10172" s="37" t="n">
        <v>0</v>
      </c>
      <c r="H10172" s="37" t="n">
        <v>1</v>
      </c>
      <c r="I10172" s="37" t="n">
        <v>23</v>
      </c>
      <c r="J10172" s="40" t="n">
        <f aca="false">IF(C10172=0,"",D10172/C10172)</f>
        <v>1</v>
      </c>
    </row>
    <row r="10173" customFormat="false" ht="15" hidden="false" customHeight="false" outlineLevel="0" collapsed="false">
      <c r="A10173" s="37" t="s">
        <v>1650</v>
      </c>
      <c r="B10173" s="37" t="s">
        <v>273</v>
      </c>
      <c r="C10173" s="37" t="n">
        <v>22</v>
      </c>
      <c r="D10173" s="37" t="n">
        <v>14</v>
      </c>
      <c r="E10173" s="37" t="n">
        <v>2</v>
      </c>
      <c r="F10173" s="37" t="n">
        <v>0</v>
      </c>
      <c r="G10173" s="37" t="n">
        <v>1</v>
      </c>
      <c r="H10173" s="37" t="n">
        <v>0</v>
      </c>
      <c r="I10173" s="37" t="n">
        <v>2</v>
      </c>
      <c r="J10173" s="40" t="n">
        <f aca="false">IF(C10173=0,"",D10173/C10173)</f>
        <v>0.636363636363636</v>
      </c>
    </row>
    <row r="10174" customFormat="false" ht="15" hidden="false" customHeight="false" outlineLevel="0" collapsed="false">
      <c r="A10174" s="37" t="s">
        <v>1650</v>
      </c>
      <c r="B10174" s="37" t="s">
        <v>274</v>
      </c>
      <c r="C10174" s="37" t="n">
        <v>22</v>
      </c>
      <c r="D10174" s="37" t="n">
        <v>22</v>
      </c>
      <c r="E10174" s="37" t="n">
        <v>1</v>
      </c>
      <c r="F10174" s="37" t="n">
        <v>1</v>
      </c>
      <c r="G10174" s="37" t="n">
        <v>1</v>
      </c>
      <c r="H10174" s="37" t="n">
        <v>4</v>
      </c>
      <c r="I10174" s="37" t="n">
        <v>8</v>
      </c>
      <c r="J10174" s="40" t="n">
        <f aca="false">IF(C10174=0,"",D10174/C10174)</f>
        <v>1</v>
      </c>
    </row>
    <row r="10175" customFormat="false" ht="15" hidden="false" customHeight="false" outlineLevel="0" collapsed="false">
      <c r="A10175" s="37" t="s">
        <v>1650</v>
      </c>
      <c r="B10175" s="37" t="s">
        <v>275</v>
      </c>
      <c r="C10175" s="37" t="n">
        <v>22</v>
      </c>
      <c r="D10175" s="37" t="n">
        <v>22</v>
      </c>
      <c r="E10175" s="37" t="n">
        <v>0</v>
      </c>
      <c r="F10175" s="37" t="n">
        <v>1</v>
      </c>
      <c r="G10175" s="37" t="n">
        <v>1</v>
      </c>
      <c r="H10175" s="37" t="n">
        <v>1</v>
      </c>
      <c r="I10175" s="37" t="n">
        <v>9</v>
      </c>
      <c r="J10175" s="40" t="n">
        <f aca="false">IF(C10175=0,"",D10175/C10175)</f>
        <v>1</v>
      </c>
    </row>
    <row r="10176" customFormat="false" ht="15" hidden="false" customHeight="false" outlineLevel="0" collapsed="false">
      <c r="A10176" s="37" t="s">
        <v>1650</v>
      </c>
      <c r="B10176" s="37" t="s">
        <v>276</v>
      </c>
      <c r="C10176" s="37" t="n">
        <v>22</v>
      </c>
      <c r="D10176" s="37" t="n">
        <v>22</v>
      </c>
      <c r="E10176" s="37" t="n">
        <v>0</v>
      </c>
      <c r="F10176" s="37" t="n">
        <v>2</v>
      </c>
      <c r="G10176" s="37" t="n">
        <v>0</v>
      </c>
      <c r="H10176" s="37" t="n">
        <v>1</v>
      </c>
      <c r="I10176" s="37" t="n">
        <v>11</v>
      </c>
      <c r="J10176" s="40" t="n">
        <f aca="false">IF(C10176=0,"",D10176/C10176)</f>
        <v>1</v>
      </c>
    </row>
    <row r="10177" customFormat="false" ht="15" hidden="false" customHeight="false" outlineLevel="0" collapsed="false">
      <c r="A10177" s="37" t="s">
        <v>1650</v>
      </c>
      <c r="B10177" s="37" t="s">
        <v>277</v>
      </c>
      <c r="C10177" s="37" t="n">
        <v>22</v>
      </c>
      <c r="D10177" s="37" t="n">
        <v>22</v>
      </c>
      <c r="E10177" s="37" t="n">
        <v>0</v>
      </c>
      <c r="F10177" s="37" t="n">
        <v>0</v>
      </c>
      <c r="G10177" s="37" t="n">
        <v>0</v>
      </c>
      <c r="H10177" s="37" t="n">
        <v>1</v>
      </c>
      <c r="I10177" s="37" t="n">
        <v>22</v>
      </c>
      <c r="J10177" s="40" t="n">
        <f aca="false">IF(C10177=0,"",D10177/C10177)</f>
        <v>1</v>
      </c>
    </row>
    <row r="10178" customFormat="false" ht="15" hidden="false" customHeight="false" outlineLevel="0" collapsed="false">
      <c r="A10178" s="37" t="s">
        <v>1650</v>
      </c>
      <c r="B10178" s="37" t="s">
        <v>278</v>
      </c>
      <c r="C10178" s="37" t="n">
        <v>22</v>
      </c>
      <c r="D10178" s="37" t="n">
        <v>22</v>
      </c>
      <c r="E10178" s="37" t="n">
        <v>0</v>
      </c>
      <c r="F10178" s="37" t="n">
        <v>0</v>
      </c>
      <c r="G10178" s="37" t="n">
        <v>0</v>
      </c>
      <c r="H10178" s="37" t="n">
        <v>2</v>
      </c>
      <c r="I10178" s="37" t="n">
        <v>9</v>
      </c>
      <c r="J10178" s="40" t="n">
        <f aca="false">IF(C10178=0,"",D10178/C10178)</f>
        <v>1</v>
      </c>
    </row>
    <row r="10179" customFormat="false" ht="15" hidden="false" customHeight="false" outlineLevel="0" collapsed="false">
      <c r="A10179" s="37" t="s">
        <v>1650</v>
      </c>
      <c r="B10179" s="37" t="s">
        <v>279</v>
      </c>
      <c r="C10179" s="37" t="n">
        <v>22</v>
      </c>
      <c r="D10179" s="37" t="n">
        <v>20</v>
      </c>
      <c r="E10179" s="37" t="n">
        <v>1</v>
      </c>
      <c r="F10179" s="37" t="n">
        <v>1</v>
      </c>
      <c r="G10179" s="37" t="n">
        <v>1</v>
      </c>
      <c r="H10179" s="37" t="n">
        <v>2</v>
      </c>
      <c r="I10179" s="37" t="n">
        <v>13</v>
      </c>
      <c r="J10179" s="40" t="n">
        <f aca="false">IF(C10179=0,"",D10179/C10179)</f>
        <v>0.909090909090909</v>
      </c>
    </row>
    <row r="10180" customFormat="false" ht="15" hidden="false" customHeight="false" outlineLevel="0" collapsed="false">
      <c r="A10180" s="37" t="s">
        <v>1650</v>
      </c>
      <c r="B10180" s="37" t="s">
        <v>280</v>
      </c>
      <c r="C10180" s="37" t="n">
        <v>22</v>
      </c>
      <c r="D10180" s="37" t="n">
        <v>19</v>
      </c>
      <c r="E10180" s="37" t="n">
        <v>0</v>
      </c>
      <c r="F10180" s="37" t="n">
        <v>0</v>
      </c>
      <c r="G10180" s="37" t="n">
        <v>0</v>
      </c>
      <c r="H10180" s="37" t="n">
        <v>3</v>
      </c>
      <c r="I10180" s="37" t="n">
        <v>11</v>
      </c>
      <c r="J10180" s="40" t="n">
        <f aca="false">IF(C10180=0,"",D10180/C10180)</f>
        <v>0.863636363636364</v>
      </c>
    </row>
    <row r="10181" customFormat="false" ht="15" hidden="false" customHeight="false" outlineLevel="0" collapsed="false">
      <c r="A10181" s="37" t="s">
        <v>1650</v>
      </c>
      <c r="B10181" s="37" t="s">
        <v>281</v>
      </c>
      <c r="C10181" s="37" t="n">
        <v>22</v>
      </c>
      <c r="D10181" s="37" t="n">
        <v>20</v>
      </c>
      <c r="E10181" s="37" t="n">
        <v>0</v>
      </c>
      <c r="F10181" s="37" t="n">
        <v>1</v>
      </c>
      <c r="G10181" s="37" t="n">
        <v>1</v>
      </c>
      <c r="H10181" s="37" t="n">
        <v>2</v>
      </c>
      <c r="I10181" s="37" t="n">
        <v>2</v>
      </c>
      <c r="J10181" s="40" t="n">
        <f aca="false">IF(C10181=0,"",D10181/C10181)</f>
        <v>0.909090909090909</v>
      </c>
    </row>
    <row r="10182" customFormat="false" ht="15" hidden="false" customHeight="false" outlineLevel="0" collapsed="false">
      <c r="A10182" s="37" t="s">
        <v>695</v>
      </c>
      <c r="B10182" s="37" t="s">
        <v>270</v>
      </c>
      <c r="C10182" s="37" t="n">
        <v>22</v>
      </c>
      <c r="D10182" s="37" t="n">
        <v>22</v>
      </c>
      <c r="E10182" s="37" t="n">
        <v>0</v>
      </c>
      <c r="F10182" s="37" t="n">
        <v>0</v>
      </c>
      <c r="G10182" s="37" t="n">
        <v>0</v>
      </c>
      <c r="H10182" s="37" t="n">
        <v>3</v>
      </c>
      <c r="I10182" s="37" t="n">
        <v>2</v>
      </c>
      <c r="J10182" s="40" t="n">
        <f aca="false">IF(C10182=0,"",D10182/C10182)</f>
        <v>1</v>
      </c>
    </row>
    <row r="10183" customFormat="false" ht="15" hidden="false" customHeight="false" outlineLevel="0" collapsed="false">
      <c r="A10183" s="37" t="s">
        <v>695</v>
      </c>
      <c r="B10183" s="37" t="s">
        <v>271</v>
      </c>
      <c r="C10183" s="37" t="n">
        <v>22</v>
      </c>
      <c r="D10183" s="37" t="n">
        <v>22</v>
      </c>
      <c r="E10183" s="37" t="n">
        <v>1</v>
      </c>
      <c r="F10183" s="37" t="n">
        <v>0</v>
      </c>
      <c r="G10183" s="37" t="n">
        <v>0</v>
      </c>
      <c r="H10183" s="37" t="n">
        <v>4</v>
      </c>
      <c r="I10183" s="37" t="n">
        <v>1</v>
      </c>
      <c r="J10183" s="40" t="n">
        <f aca="false">IF(C10183=0,"",D10183/C10183)</f>
        <v>1</v>
      </c>
    </row>
    <row r="10184" customFormat="false" ht="15" hidden="false" customHeight="false" outlineLevel="0" collapsed="false">
      <c r="A10184" s="37" t="s">
        <v>695</v>
      </c>
      <c r="B10184" s="37" t="s">
        <v>272</v>
      </c>
      <c r="C10184" s="37" t="n">
        <v>22</v>
      </c>
      <c r="D10184" s="37" t="n">
        <v>20</v>
      </c>
      <c r="E10184" s="37" t="n">
        <v>1</v>
      </c>
      <c r="F10184" s="37" t="n">
        <v>0</v>
      </c>
      <c r="G10184" s="37" t="n">
        <v>0</v>
      </c>
      <c r="H10184" s="37" t="n">
        <v>2</v>
      </c>
      <c r="I10184" s="37" t="n">
        <v>2</v>
      </c>
      <c r="J10184" s="40" t="n">
        <f aca="false">IF(C10184=0,"",D10184/C10184)</f>
        <v>0.909090909090909</v>
      </c>
    </row>
    <row r="10185" customFormat="false" ht="15" hidden="false" customHeight="false" outlineLevel="0" collapsed="false">
      <c r="A10185" s="37" t="s">
        <v>695</v>
      </c>
      <c r="B10185" s="37" t="s">
        <v>273</v>
      </c>
      <c r="C10185" s="37" t="n">
        <v>22</v>
      </c>
      <c r="D10185" s="37" t="n">
        <v>19</v>
      </c>
      <c r="E10185" s="37" t="n">
        <v>0</v>
      </c>
      <c r="F10185" s="37" t="n">
        <v>1</v>
      </c>
      <c r="G10185" s="37" t="n">
        <v>1</v>
      </c>
      <c r="H10185" s="37" t="n">
        <v>1</v>
      </c>
      <c r="I10185" s="37" t="n">
        <v>2</v>
      </c>
      <c r="J10185" s="40" t="n">
        <f aca="false">IF(C10185=0,"",D10185/C10185)</f>
        <v>0.863636363636364</v>
      </c>
    </row>
    <row r="10186" customFormat="false" ht="15" hidden="false" customHeight="false" outlineLevel="0" collapsed="false">
      <c r="A10186" s="37" t="s">
        <v>695</v>
      </c>
      <c r="B10186" s="37" t="s">
        <v>274</v>
      </c>
      <c r="C10186" s="37" t="n">
        <v>22</v>
      </c>
      <c r="D10186" s="37" t="n">
        <v>18</v>
      </c>
      <c r="E10186" s="37" t="n">
        <v>0</v>
      </c>
      <c r="F10186" s="37" t="n">
        <v>1</v>
      </c>
      <c r="G10186" s="37" t="n">
        <v>0</v>
      </c>
      <c r="H10186" s="37" t="n">
        <v>1</v>
      </c>
      <c r="I10186" s="37" t="n">
        <v>0</v>
      </c>
      <c r="J10186" s="40" t="n">
        <f aca="false">IF(C10186=0,"",D10186/C10186)</f>
        <v>0.818181818181818</v>
      </c>
    </row>
    <row r="10187" customFormat="false" ht="15" hidden="false" customHeight="false" outlineLevel="0" collapsed="false">
      <c r="A10187" s="37" t="s">
        <v>695</v>
      </c>
      <c r="B10187" s="37" t="s">
        <v>275</v>
      </c>
      <c r="C10187" s="37" t="n">
        <v>22</v>
      </c>
      <c r="D10187" s="37" t="n">
        <v>21</v>
      </c>
      <c r="E10187" s="37" t="n">
        <v>4</v>
      </c>
      <c r="F10187" s="37" t="n">
        <v>1</v>
      </c>
      <c r="G10187" s="37" t="n">
        <v>0</v>
      </c>
      <c r="H10187" s="37" t="n">
        <v>1</v>
      </c>
      <c r="I10187" s="37" t="n">
        <v>1</v>
      </c>
      <c r="J10187" s="40" t="n">
        <f aca="false">IF(C10187=0,"",D10187/C10187)</f>
        <v>0.954545454545455</v>
      </c>
    </row>
    <row r="10188" customFormat="false" ht="15" hidden="false" customHeight="false" outlineLevel="0" collapsed="false">
      <c r="A10188" s="37" t="s">
        <v>695</v>
      </c>
      <c r="B10188" s="37" t="s">
        <v>276</v>
      </c>
      <c r="C10188" s="37" t="n">
        <v>22</v>
      </c>
      <c r="D10188" s="37" t="n">
        <v>22</v>
      </c>
      <c r="E10188" s="37" t="n">
        <v>0</v>
      </c>
      <c r="F10188" s="37" t="n">
        <v>1</v>
      </c>
      <c r="G10188" s="37" t="n">
        <v>0</v>
      </c>
      <c r="H10188" s="37" t="n">
        <v>1</v>
      </c>
      <c r="I10188" s="37" t="n">
        <v>1</v>
      </c>
      <c r="J10188" s="40" t="n">
        <f aca="false">IF(C10188=0,"",D10188/C10188)</f>
        <v>1</v>
      </c>
    </row>
    <row r="10189" customFormat="false" ht="15" hidden="false" customHeight="false" outlineLevel="0" collapsed="false">
      <c r="A10189" s="37" t="s">
        <v>695</v>
      </c>
      <c r="B10189" s="37" t="s">
        <v>277</v>
      </c>
      <c r="C10189" s="37" t="n">
        <v>22</v>
      </c>
      <c r="D10189" s="37" t="n">
        <v>19</v>
      </c>
      <c r="E10189" s="37" t="n">
        <v>0</v>
      </c>
      <c r="F10189" s="37" t="n">
        <v>1</v>
      </c>
      <c r="G10189" s="37" t="n">
        <v>1</v>
      </c>
      <c r="H10189" s="37" t="n">
        <v>0</v>
      </c>
      <c r="I10189" s="37" t="n">
        <v>4</v>
      </c>
      <c r="J10189" s="40" t="n">
        <f aca="false">IF(C10189=0,"",D10189/C10189)</f>
        <v>0.863636363636364</v>
      </c>
    </row>
    <row r="10190" customFormat="false" ht="15" hidden="false" customHeight="false" outlineLevel="0" collapsed="false">
      <c r="A10190" s="37" t="s">
        <v>695</v>
      </c>
      <c r="B10190" s="37" t="s">
        <v>278</v>
      </c>
      <c r="C10190" s="37" t="n">
        <v>22</v>
      </c>
      <c r="D10190" s="37" t="n">
        <v>21</v>
      </c>
      <c r="E10190" s="37" t="n">
        <v>2</v>
      </c>
      <c r="F10190" s="37" t="n">
        <v>1</v>
      </c>
      <c r="G10190" s="37" t="n">
        <v>0</v>
      </c>
      <c r="H10190" s="37" t="n">
        <v>1</v>
      </c>
      <c r="I10190" s="37" t="n">
        <v>5</v>
      </c>
      <c r="J10190" s="40" t="n">
        <f aca="false">IF(C10190=0,"",D10190/C10190)</f>
        <v>0.954545454545455</v>
      </c>
    </row>
    <row r="10191" customFormat="false" ht="15" hidden="false" customHeight="false" outlineLevel="0" collapsed="false">
      <c r="A10191" s="37" t="s">
        <v>695</v>
      </c>
      <c r="B10191" s="37" t="s">
        <v>279</v>
      </c>
      <c r="C10191" s="37" t="n">
        <v>22</v>
      </c>
      <c r="D10191" s="37" t="n">
        <v>19</v>
      </c>
      <c r="E10191" s="37" t="n">
        <v>0</v>
      </c>
      <c r="F10191" s="37" t="n">
        <v>1</v>
      </c>
      <c r="G10191" s="37" t="n">
        <v>0</v>
      </c>
      <c r="H10191" s="37" t="n">
        <v>0</v>
      </c>
      <c r="I10191" s="37" t="n">
        <v>0</v>
      </c>
      <c r="J10191" s="40" t="n">
        <f aca="false">IF(C10191=0,"",D10191/C10191)</f>
        <v>0.863636363636364</v>
      </c>
    </row>
    <row r="10192" customFormat="false" ht="15" hidden="false" customHeight="false" outlineLevel="0" collapsed="false">
      <c r="A10192" s="37" t="s">
        <v>695</v>
      </c>
      <c r="B10192" s="37" t="s">
        <v>280</v>
      </c>
      <c r="C10192" s="37" t="n">
        <v>22</v>
      </c>
      <c r="D10192" s="37" t="n">
        <v>21</v>
      </c>
      <c r="E10192" s="37" t="n">
        <v>0</v>
      </c>
      <c r="F10192" s="37" t="n">
        <v>0</v>
      </c>
      <c r="G10192" s="37" t="n">
        <v>1</v>
      </c>
      <c r="H10192" s="37" t="n">
        <v>1</v>
      </c>
      <c r="I10192" s="37" t="n">
        <v>1</v>
      </c>
      <c r="J10192" s="40" t="n">
        <f aca="false">IF(C10192=0,"",D10192/C10192)</f>
        <v>0.954545454545455</v>
      </c>
    </row>
    <row r="10193" customFormat="false" ht="15" hidden="false" customHeight="false" outlineLevel="0" collapsed="false">
      <c r="A10193" s="37" t="s">
        <v>695</v>
      </c>
      <c r="B10193" s="37" t="s">
        <v>281</v>
      </c>
      <c r="C10193" s="37" t="n">
        <v>22</v>
      </c>
      <c r="D10193" s="37" t="n">
        <v>18</v>
      </c>
      <c r="E10193" s="37" t="n">
        <v>0</v>
      </c>
      <c r="F10193" s="37" t="n">
        <v>0</v>
      </c>
      <c r="G10193" s="37" t="n">
        <v>0</v>
      </c>
      <c r="H10193" s="37" t="n">
        <v>1</v>
      </c>
      <c r="I10193" s="37" t="n">
        <v>3</v>
      </c>
      <c r="J10193" s="40" t="n">
        <f aca="false">IF(C10193=0,"",D10193/C10193)</f>
        <v>0.818181818181818</v>
      </c>
    </row>
    <row r="10194" customFormat="false" ht="15" hidden="false" customHeight="false" outlineLevel="0" collapsed="false">
      <c r="A10194" s="37" t="s">
        <v>627</v>
      </c>
      <c r="B10194" s="37" t="s">
        <v>270</v>
      </c>
      <c r="C10194" s="37" t="n">
        <v>22</v>
      </c>
      <c r="D10194" s="37" t="n">
        <v>20</v>
      </c>
      <c r="E10194" s="37" t="n">
        <v>1</v>
      </c>
      <c r="F10194" s="37" t="n">
        <v>1</v>
      </c>
      <c r="G10194" s="37" t="n">
        <v>0</v>
      </c>
      <c r="H10194" s="37" t="n">
        <v>2</v>
      </c>
      <c r="I10194" s="37" t="n">
        <v>1</v>
      </c>
      <c r="J10194" s="40" t="n">
        <f aca="false">IF(C10194=0,"",D10194/C10194)</f>
        <v>0.909090909090909</v>
      </c>
    </row>
    <row r="10195" customFormat="false" ht="15" hidden="false" customHeight="false" outlineLevel="0" collapsed="false">
      <c r="A10195" s="37" t="s">
        <v>627</v>
      </c>
      <c r="B10195" s="37" t="s">
        <v>271</v>
      </c>
      <c r="C10195" s="37" t="n">
        <v>22</v>
      </c>
      <c r="D10195" s="37" t="n">
        <v>21</v>
      </c>
      <c r="E10195" s="37" t="n">
        <v>0</v>
      </c>
      <c r="F10195" s="37" t="n">
        <v>0</v>
      </c>
      <c r="G10195" s="37" t="n">
        <v>0</v>
      </c>
      <c r="H10195" s="37" t="n">
        <v>2</v>
      </c>
      <c r="I10195" s="37" t="n">
        <v>3</v>
      </c>
      <c r="J10195" s="40" t="n">
        <f aca="false">IF(C10195=0,"",D10195/C10195)</f>
        <v>0.954545454545455</v>
      </c>
    </row>
    <row r="10196" customFormat="false" ht="15" hidden="false" customHeight="false" outlineLevel="0" collapsed="false">
      <c r="A10196" s="37" t="s">
        <v>627</v>
      </c>
      <c r="B10196" s="37" t="s">
        <v>272</v>
      </c>
      <c r="C10196" s="37" t="n">
        <v>22</v>
      </c>
      <c r="D10196" s="37" t="n">
        <v>21</v>
      </c>
      <c r="E10196" s="37" t="n">
        <v>0</v>
      </c>
      <c r="F10196" s="37" t="n">
        <v>2</v>
      </c>
      <c r="G10196" s="37" t="n">
        <v>0</v>
      </c>
      <c r="H10196" s="37" t="n">
        <v>3</v>
      </c>
      <c r="I10196" s="37" t="n">
        <v>5</v>
      </c>
      <c r="J10196" s="40" t="n">
        <f aca="false">IF(C10196=0,"",D10196/C10196)</f>
        <v>0.954545454545455</v>
      </c>
    </row>
    <row r="10197" customFormat="false" ht="15" hidden="false" customHeight="false" outlineLevel="0" collapsed="false">
      <c r="A10197" s="37" t="s">
        <v>627</v>
      </c>
      <c r="B10197" s="37" t="s">
        <v>273</v>
      </c>
      <c r="C10197" s="37" t="n">
        <v>22</v>
      </c>
      <c r="D10197" s="37" t="n">
        <v>20</v>
      </c>
      <c r="E10197" s="37" t="n">
        <v>0</v>
      </c>
      <c r="F10197" s="37" t="n">
        <v>1</v>
      </c>
      <c r="G10197" s="37" t="n">
        <v>0</v>
      </c>
      <c r="H10197" s="37" t="n">
        <v>1</v>
      </c>
      <c r="I10197" s="37" t="n">
        <v>0</v>
      </c>
      <c r="J10197" s="40" t="n">
        <f aca="false">IF(C10197=0,"",D10197/C10197)</f>
        <v>0.909090909090909</v>
      </c>
    </row>
    <row r="10198" customFormat="false" ht="15" hidden="false" customHeight="false" outlineLevel="0" collapsed="false">
      <c r="A10198" s="37" t="s">
        <v>627</v>
      </c>
      <c r="B10198" s="37" t="s">
        <v>274</v>
      </c>
      <c r="C10198" s="37" t="n">
        <v>22</v>
      </c>
      <c r="D10198" s="37" t="n">
        <v>21</v>
      </c>
      <c r="E10198" s="37" t="n">
        <v>4</v>
      </c>
      <c r="F10198" s="37" t="n">
        <v>0</v>
      </c>
      <c r="G10198" s="37" t="n">
        <v>0</v>
      </c>
      <c r="H10198" s="37" t="n">
        <v>2</v>
      </c>
      <c r="I10198" s="37" t="n">
        <v>1</v>
      </c>
      <c r="J10198" s="40" t="n">
        <f aca="false">IF(C10198=0,"",D10198/C10198)</f>
        <v>0.954545454545455</v>
      </c>
    </row>
    <row r="10199" customFormat="false" ht="15" hidden="false" customHeight="false" outlineLevel="0" collapsed="false">
      <c r="A10199" s="37" t="s">
        <v>627</v>
      </c>
      <c r="B10199" s="37" t="s">
        <v>275</v>
      </c>
      <c r="C10199" s="37" t="n">
        <v>22</v>
      </c>
      <c r="D10199" s="37" t="n">
        <v>21</v>
      </c>
      <c r="E10199" s="37" t="n">
        <v>0</v>
      </c>
      <c r="F10199" s="37" t="n">
        <v>1</v>
      </c>
      <c r="G10199" s="37" t="n">
        <v>0</v>
      </c>
      <c r="H10199" s="37" t="n">
        <v>0</v>
      </c>
      <c r="I10199" s="37" t="n">
        <v>0</v>
      </c>
      <c r="J10199" s="40" t="n">
        <f aca="false">IF(C10199=0,"",D10199/C10199)</f>
        <v>0.954545454545455</v>
      </c>
    </row>
    <row r="10200" customFormat="false" ht="15" hidden="false" customHeight="false" outlineLevel="0" collapsed="false">
      <c r="A10200" s="37" t="s">
        <v>627</v>
      </c>
      <c r="B10200" s="37" t="s">
        <v>276</v>
      </c>
      <c r="C10200" s="37" t="n">
        <v>22</v>
      </c>
      <c r="D10200" s="37" t="n">
        <v>19</v>
      </c>
      <c r="E10200" s="37" t="n">
        <v>1</v>
      </c>
      <c r="F10200" s="37" t="n">
        <v>0</v>
      </c>
      <c r="G10200" s="37" t="n">
        <v>1</v>
      </c>
      <c r="H10200" s="37" t="n">
        <v>3</v>
      </c>
      <c r="I10200" s="37" t="n">
        <v>0</v>
      </c>
      <c r="J10200" s="40" t="n">
        <f aca="false">IF(C10200=0,"",D10200/C10200)</f>
        <v>0.863636363636364</v>
      </c>
    </row>
    <row r="10201" customFormat="false" ht="15" hidden="false" customHeight="false" outlineLevel="0" collapsed="false">
      <c r="A10201" s="37" t="s">
        <v>627</v>
      </c>
      <c r="B10201" s="37" t="s">
        <v>277</v>
      </c>
      <c r="C10201" s="37" t="n">
        <v>22</v>
      </c>
      <c r="D10201" s="37" t="n">
        <v>22</v>
      </c>
      <c r="E10201" s="37" t="n">
        <v>0</v>
      </c>
      <c r="F10201" s="37" t="n">
        <v>0</v>
      </c>
      <c r="G10201" s="37" t="n">
        <v>1</v>
      </c>
      <c r="H10201" s="37" t="n">
        <v>0</v>
      </c>
      <c r="I10201" s="37" t="n">
        <v>0</v>
      </c>
      <c r="J10201" s="40" t="n">
        <f aca="false">IF(C10201=0,"",D10201/C10201)</f>
        <v>1</v>
      </c>
    </row>
    <row r="10202" customFormat="false" ht="15" hidden="false" customHeight="false" outlineLevel="0" collapsed="false">
      <c r="A10202" s="37" t="s">
        <v>627</v>
      </c>
      <c r="B10202" s="37" t="s">
        <v>278</v>
      </c>
      <c r="C10202" s="37" t="n">
        <v>22</v>
      </c>
      <c r="D10202" s="37" t="n">
        <v>20</v>
      </c>
      <c r="E10202" s="37" t="n">
        <v>1</v>
      </c>
      <c r="F10202" s="37" t="n">
        <v>1</v>
      </c>
      <c r="G10202" s="37" t="n">
        <v>0</v>
      </c>
      <c r="H10202" s="37" t="n">
        <v>2</v>
      </c>
      <c r="I10202" s="37" t="n">
        <v>2</v>
      </c>
      <c r="J10202" s="40" t="n">
        <f aca="false">IF(C10202=0,"",D10202/C10202)</f>
        <v>0.909090909090909</v>
      </c>
    </row>
    <row r="10203" customFormat="false" ht="15" hidden="false" customHeight="false" outlineLevel="0" collapsed="false">
      <c r="A10203" s="37" t="s">
        <v>627</v>
      </c>
      <c r="B10203" s="37" t="s">
        <v>279</v>
      </c>
      <c r="C10203" s="37" t="n">
        <v>22</v>
      </c>
      <c r="D10203" s="37" t="n">
        <v>20</v>
      </c>
      <c r="E10203" s="37" t="n">
        <v>0</v>
      </c>
      <c r="F10203" s="37" t="n">
        <v>0</v>
      </c>
      <c r="G10203" s="37" t="n">
        <v>0</v>
      </c>
      <c r="H10203" s="37" t="n">
        <v>2</v>
      </c>
      <c r="I10203" s="37" t="n">
        <v>0</v>
      </c>
      <c r="J10203" s="40" t="n">
        <f aca="false">IF(C10203=0,"",D10203/C10203)</f>
        <v>0.909090909090909</v>
      </c>
    </row>
    <row r="10204" customFormat="false" ht="15" hidden="false" customHeight="false" outlineLevel="0" collapsed="false">
      <c r="A10204" s="37" t="s">
        <v>627</v>
      </c>
      <c r="B10204" s="37" t="s">
        <v>280</v>
      </c>
      <c r="C10204" s="37" t="n">
        <v>22</v>
      </c>
      <c r="D10204" s="37" t="n">
        <v>22</v>
      </c>
      <c r="E10204" s="37" t="n">
        <v>0</v>
      </c>
      <c r="F10204" s="37" t="n">
        <v>0</v>
      </c>
      <c r="G10204" s="37" t="n">
        <v>1</v>
      </c>
      <c r="H10204" s="37" t="n">
        <v>1</v>
      </c>
      <c r="I10204" s="37" t="n">
        <v>0</v>
      </c>
      <c r="J10204" s="40" t="n">
        <f aca="false">IF(C10204=0,"",D10204/C10204)</f>
        <v>1</v>
      </c>
    </row>
    <row r="10205" customFormat="false" ht="15" hidden="false" customHeight="false" outlineLevel="0" collapsed="false">
      <c r="A10205" s="37" t="s">
        <v>627</v>
      </c>
      <c r="B10205" s="37" t="s">
        <v>281</v>
      </c>
      <c r="C10205" s="37" t="n">
        <v>22</v>
      </c>
      <c r="D10205" s="37" t="n">
        <v>21</v>
      </c>
      <c r="E10205" s="37" t="n">
        <v>2</v>
      </c>
      <c r="F10205" s="37" t="n">
        <v>1</v>
      </c>
      <c r="G10205" s="37" t="n">
        <v>0</v>
      </c>
      <c r="H10205" s="37" t="n">
        <v>0</v>
      </c>
      <c r="I10205" s="37" t="n">
        <v>2</v>
      </c>
      <c r="J10205" s="40" t="n">
        <f aca="false">IF(C10205=0,"",D10205/C10205)</f>
        <v>0.954545454545455</v>
      </c>
    </row>
    <row r="10206" customFormat="false" ht="15" hidden="false" customHeight="false" outlineLevel="0" collapsed="false">
      <c r="A10206" s="37" t="s">
        <v>1652</v>
      </c>
      <c r="B10206" s="37" t="s">
        <v>270</v>
      </c>
      <c r="C10206" s="37" t="n">
        <v>22</v>
      </c>
      <c r="D10206" s="37" t="n">
        <v>20</v>
      </c>
      <c r="E10206" s="37" t="n">
        <v>0</v>
      </c>
      <c r="F10206" s="37" t="n">
        <v>0</v>
      </c>
      <c r="G10206" s="37" t="n">
        <v>0</v>
      </c>
      <c r="H10206" s="37" t="n">
        <v>4</v>
      </c>
      <c r="I10206" s="37" t="n">
        <v>8</v>
      </c>
      <c r="J10206" s="40" t="n">
        <f aca="false">IF(C10206=0,"",D10206/C10206)</f>
        <v>0.909090909090909</v>
      </c>
    </row>
    <row r="10207" customFormat="false" ht="15" hidden="false" customHeight="false" outlineLevel="0" collapsed="false">
      <c r="A10207" s="37" t="s">
        <v>1652</v>
      </c>
      <c r="B10207" s="37" t="s">
        <v>271</v>
      </c>
      <c r="C10207" s="37" t="n">
        <v>22</v>
      </c>
      <c r="D10207" s="37" t="n">
        <v>21</v>
      </c>
      <c r="E10207" s="37" t="n">
        <v>0</v>
      </c>
      <c r="F10207" s="37" t="n">
        <v>1</v>
      </c>
      <c r="G10207" s="37" t="n">
        <v>0</v>
      </c>
      <c r="H10207" s="37" t="n">
        <v>2</v>
      </c>
      <c r="I10207" s="37" t="n">
        <v>13</v>
      </c>
      <c r="J10207" s="40" t="n">
        <f aca="false">IF(C10207=0,"",D10207/C10207)</f>
        <v>0.954545454545455</v>
      </c>
    </row>
    <row r="10208" customFormat="false" ht="15" hidden="false" customHeight="false" outlineLevel="0" collapsed="false">
      <c r="A10208" s="37" t="s">
        <v>1652</v>
      </c>
      <c r="B10208" s="37" t="s">
        <v>272</v>
      </c>
      <c r="C10208" s="37" t="n">
        <v>22</v>
      </c>
      <c r="D10208" s="37" t="n">
        <v>22</v>
      </c>
      <c r="E10208" s="37" t="n">
        <v>1</v>
      </c>
      <c r="F10208" s="37" t="n">
        <v>2</v>
      </c>
      <c r="G10208" s="37" t="n">
        <v>0</v>
      </c>
      <c r="H10208" s="37" t="n">
        <v>1</v>
      </c>
      <c r="I10208" s="37" t="n">
        <v>5</v>
      </c>
      <c r="J10208" s="40" t="n">
        <f aca="false">IF(C10208=0,"",D10208/C10208)</f>
        <v>1</v>
      </c>
    </row>
    <row r="10209" customFormat="false" ht="15" hidden="false" customHeight="false" outlineLevel="0" collapsed="false">
      <c r="A10209" s="37" t="s">
        <v>1652</v>
      </c>
      <c r="B10209" s="37" t="s">
        <v>273</v>
      </c>
      <c r="C10209" s="37" t="n">
        <v>22</v>
      </c>
      <c r="D10209" s="37" t="n">
        <v>21</v>
      </c>
      <c r="E10209" s="37" t="n">
        <v>0</v>
      </c>
      <c r="F10209" s="37" t="n">
        <v>2</v>
      </c>
      <c r="G10209" s="37" t="n">
        <v>0</v>
      </c>
      <c r="H10209" s="37" t="n">
        <v>1</v>
      </c>
      <c r="I10209" s="37" t="n">
        <v>14</v>
      </c>
      <c r="J10209" s="40" t="n">
        <f aca="false">IF(C10209=0,"",D10209/C10209)</f>
        <v>0.954545454545455</v>
      </c>
    </row>
    <row r="10210" customFormat="false" ht="15" hidden="false" customHeight="false" outlineLevel="0" collapsed="false">
      <c r="A10210" s="37" t="s">
        <v>1652</v>
      </c>
      <c r="B10210" s="37" t="s">
        <v>274</v>
      </c>
      <c r="C10210" s="37" t="n">
        <v>22</v>
      </c>
      <c r="D10210" s="37" t="n">
        <v>20</v>
      </c>
      <c r="E10210" s="37" t="n">
        <v>0</v>
      </c>
      <c r="F10210" s="37" t="n">
        <v>0</v>
      </c>
      <c r="G10210" s="37" t="n">
        <v>0</v>
      </c>
      <c r="H10210" s="37" t="n">
        <v>2</v>
      </c>
      <c r="I10210" s="37" t="n">
        <v>5</v>
      </c>
      <c r="J10210" s="40" t="n">
        <f aca="false">IF(C10210=0,"",D10210/C10210)</f>
        <v>0.909090909090909</v>
      </c>
    </row>
    <row r="10211" customFormat="false" ht="15" hidden="false" customHeight="false" outlineLevel="0" collapsed="false">
      <c r="A10211" s="37" t="s">
        <v>1652</v>
      </c>
      <c r="B10211" s="37" t="s">
        <v>275</v>
      </c>
      <c r="C10211" s="37" t="n">
        <v>22</v>
      </c>
      <c r="D10211" s="37" t="n">
        <v>19</v>
      </c>
      <c r="E10211" s="37" t="n">
        <v>0</v>
      </c>
      <c r="F10211" s="37" t="n">
        <v>0</v>
      </c>
      <c r="G10211" s="37" t="n">
        <v>0</v>
      </c>
      <c r="H10211" s="37" t="n">
        <v>3</v>
      </c>
      <c r="I10211" s="37" t="n">
        <v>15</v>
      </c>
      <c r="J10211" s="40" t="n">
        <f aca="false">IF(C10211=0,"",D10211/C10211)</f>
        <v>0.863636363636364</v>
      </c>
    </row>
    <row r="10212" customFormat="false" ht="15" hidden="false" customHeight="false" outlineLevel="0" collapsed="false">
      <c r="A10212" s="37" t="s">
        <v>1652</v>
      </c>
      <c r="B10212" s="37" t="s">
        <v>276</v>
      </c>
      <c r="C10212" s="37" t="n">
        <v>22</v>
      </c>
      <c r="D10212" s="37" t="n">
        <v>20</v>
      </c>
      <c r="E10212" s="37" t="n">
        <v>1</v>
      </c>
      <c r="F10212" s="37" t="n">
        <v>2</v>
      </c>
      <c r="G10212" s="37" t="n">
        <v>0</v>
      </c>
      <c r="H10212" s="37" t="n">
        <v>3</v>
      </c>
      <c r="I10212" s="37" t="n">
        <v>10</v>
      </c>
      <c r="J10212" s="40" t="n">
        <f aca="false">IF(C10212=0,"",D10212/C10212)</f>
        <v>0.909090909090909</v>
      </c>
    </row>
    <row r="10213" customFormat="false" ht="15" hidden="false" customHeight="false" outlineLevel="0" collapsed="false">
      <c r="A10213" s="37" t="s">
        <v>1652</v>
      </c>
      <c r="B10213" s="37" t="s">
        <v>277</v>
      </c>
      <c r="C10213" s="37" t="n">
        <v>22</v>
      </c>
      <c r="D10213" s="37" t="n">
        <v>21</v>
      </c>
      <c r="E10213" s="37" t="n">
        <v>1</v>
      </c>
      <c r="F10213" s="37" t="n">
        <v>1</v>
      </c>
      <c r="G10213" s="37" t="n">
        <v>0</v>
      </c>
      <c r="H10213" s="37" t="n">
        <v>1</v>
      </c>
      <c r="I10213" s="37" t="n">
        <v>19</v>
      </c>
      <c r="J10213" s="40" t="n">
        <f aca="false">IF(C10213=0,"",D10213/C10213)</f>
        <v>0.954545454545455</v>
      </c>
    </row>
    <row r="10214" customFormat="false" ht="15" hidden="false" customHeight="false" outlineLevel="0" collapsed="false">
      <c r="A10214" s="37" t="s">
        <v>1652</v>
      </c>
      <c r="B10214" s="37" t="s">
        <v>278</v>
      </c>
      <c r="C10214" s="37" t="n">
        <v>22</v>
      </c>
      <c r="D10214" s="37" t="n">
        <v>22</v>
      </c>
      <c r="E10214" s="37" t="n">
        <v>0</v>
      </c>
      <c r="F10214" s="37" t="n">
        <v>0</v>
      </c>
      <c r="G10214" s="37" t="n">
        <v>0</v>
      </c>
      <c r="H10214" s="37" t="n">
        <v>2</v>
      </c>
      <c r="I10214" s="37" t="n">
        <v>6</v>
      </c>
      <c r="J10214" s="40" t="n">
        <f aca="false">IF(C10214=0,"",D10214/C10214)</f>
        <v>1</v>
      </c>
    </row>
    <row r="10215" customFormat="false" ht="15" hidden="false" customHeight="false" outlineLevel="0" collapsed="false">
      <c r="A10215" s="37" t="s">
        <v>1652</v>
      </c>
      <c r="B10215" s="37" t="s">
        <v>279</v>
      </c>
      <c r="C10215" s="37" t="n">
        <v>22</v>
      </c>
      <c r="D10215" s="37" t="n">
        <v>21</v>
      </c>
      <c r="E10215" s="37" t="n">
        <v>1</v>
      </c>
      <c r="F10215" s="37" t="n">
        <v>0</v>
      </c>
      <c r="G10215" s="37" t="n">
        <v>1</v>
      </c>
      <c r="H10215" s="37" t="n">
        <v>7</v>
      </c>
      <c r="I10215" s="37" t="n">
        <v>13</v>
      </c>
      <c r="J10215" s="40" t="n">
        <f aca="false">IF(C10215=0,"",D10215/C10215)</f>
        <v>0.954545454545455</v>
      </c>
    </row>
    <row r="10216" customFormat="false" ht="15" hidden="false" customHeight="false" outlineLevel="0" collapsed="false">
      <c r="A10216" s="37" t="s">
        <v>1652</v>
      </c>
      <c r="B10216" s="37" t="s">
        <v>280</v>
      </c>
      <c r="C10216" s="37" t="n">
        <v>22</v>
      </c>
      <c r="D10216" s="37" t="n">
        <v>19</v>
      </c>
      <c r="E10216" s="37" t="n">
        <v>0</v>
      </c>
      <c r="F10216" s="37" t="n">
        <v>0</v>
      </c>
      <c r="G10216" s="37" t="n">
        <v>1</v>
      </c>
      <c r="H10216" s="37" t="n">
        <v>1</v>
      </c>
      <c r="I10216" s="37" t="n">
        <v>2</v>
      </c>
      <c r="J10216" s="40" t="n">
        <f aca="false">IF(C10216=0,"",D10216/C10216)</f>
        <v>0.863636363636364</v>
      </c>
    </row>
    <row r="10217" customFormat="false" ht="15" hidden="false" customHeight="false" outlineLevel="0" collapsed="false">
      <c r="A10217" s="37" t="s">
        <v>1652</v>
      </c>
      <c r="B10217" s="37" t="s">
        <v>281</v>
      </c>
      <c r="C10217" s="37" t="n">
        <v>22</v>
      </c>
      <c r="D10217" s="37" t="n">
        <v>22</v>
      </c>
      <c r="E10217" s="37" t="n">
        <v>2</v>
      </c>
      <c r="F10217" s="37" t="n">
        <v>0</v>
      </c>
      <c r="G10217" s="37" t="n">
        <v>2</v>
      </c>
      <c r="H10217" s="37" t="n">
        <v>1</v>
      </c>
      <c r="I10217" s="37" t="n">
        <v>12</v>
      </c>
      <c r="J10217" s="40" t="n">
        <f aca="false">IF(C10217=0,"",D10217/C10217)</f>
        <v>1</v>
      </c>
    </row>
    <row r="10218" customFormat="false" ht="15" hidden="false" customHeight="false" outlineLevel="0" collapsed="false">
      <c r="A10218" s="37" t="s">
        <v>1653</v>
      </c>
      <c r="B10218" s="37" t="s">
        <v>270</v>
      </c>
      <c r="C10218" s="37" t="n">
        <v>22</v>
      </c>
      <c r="D10218" s="37" t="n">
        <v>19</v>
      </c>
      <c r="E10218" s="37" t="n">
        <v>0</v>
      </c>
      <c r="F10218" s="37" t="n">
        <v>0</v>
      </c>
      <c r="G10218" s="37" t="n">
        <v>0</v>
      </c>
      <c r="H10218" s="37" t="n">
        <v>1</v>
      </c>
      <c r="I10218" s="37" t="n">
        <v>5</v>
      </c>
      <c r="J10218" s="40" t="n">
        <f aca="false">IF(C10218=0,"",D10218/C10218)</f>
        <v>0.863636363636364</v>
      </c>
    </row>
    <row r="10219" customFormat="false" ht="15" hidden="false" customHeight="false" outlineLevel="0" collapsed="false">
      <c r="A10219" s="37" t="s">
        <v>1653</v>
      </c>
      <c r="B10219" s="37" t="s">
        <v>271</v>
      </c>
      <c r="C10219" s="37" t="n">
        <v>22</v>
      </c>
      <c r="D10219" s="37" t="n">
        <v>19</v>
      </c>
      <c r="E10219" s="37" t="n">
        <v>0</v>
      </c>
      <c r="F10219" s="37" t="n">
        <v>0</v>
      </c>
      <c r="G10219" s="37" t="n">
        <v>1</v>
      </c>
      <c r="H10219" s="37" t="n">
        <v>2</v>
      </c>
      <c r="I10219" s="37" t="n">
        <v>5</v>
      </c>
      <c r="J10219" s="40" t="n">
        <f aca="false">IF(C10219=0,"",D10219/C10219)</f>
        <v>0.863636363636364</v>
      </c>
    </row>
    <row r="10220" customFormat="false" ht="15" hidden="false" customHeight="false" outlineLevel="0" collapsed="false">
      <c r="A10220" s="37" t="s">
        <v>1653</v>
      </c>
      <c r="B10220" s="37" t="s">
        <v>272</v>
      </c>
      <c r="C10220" s="37" t="n">
        <v>22</v>
      </c>
      <c r="D10220" s="37" t="n">
        <v>20</v>
      </c>
      <c r="E10220" s="37" t="n">
        <v>2</v>
      </c>
      <c r="F10220" s="37" t="n">
        <v>2</v>
      </c>
      <c r="G10220" s="37" t="n">
        <v>0</v>
      </c>
      <c r="H10220" s="37" t="n">
        <v>1</v>
      </c>
      <c r="I10220" s="37" t="n">
        <v>0</v>
      </c>
      <c r="J10220" s="40" t="n">
        <f aca="false">IF(C10220=0,"",D10220/C10220)</f>
        <v>0.909090909090909</v>
      </c>
    </row>
    <row r="10221" customFormat="false" ht="15" hidden="false" customHeight="false" outlineLevel="0" collapsed="false">
      <c r="A10221" s="37" t="s">
        <v>1653</v>
      </c>
      <c r="B10221" s="37" t="s">
        <v>273</v>
      </c>
      <c r="C10221" s="37" t="n">
        <v>22</v>
      </c>
      <c r="D10221" s="37" t="n">
        <v>19</v>
      </c>
      <c r="E10221" s="37" t="n">
        <v>1</v>
      </c>
      <c r="F10221" s="37" t="n">
        <v>2</v>
      </c>
      <c r="G10221" s="37" t="n">
        <v>1</v>
      </c>
      <c r="H10221" s="37" t="n">
        <v>1</v>
      </c>
      <c r="I10221" s="37" t="n">
        <v>2</v>
      </c>
      <c r="J10221" s="40" t="n">
        <f aca="false">IF(C10221=0,"",D10221/C10221)</f>
        <v>0.863636363636364</v>
      </c>
    </row>
    <row r="10222" customFormat="false" ht="15" hidden="false" customHeight="false" outlineLevel="0" collapsed="false">
      <c r="A10222" s="37" t="s">
        <v>1653</v>
      </c>
      <c r="B10222" s="37" t="s">
        <v>274</v>
      </c>
      <c r="C10222" s="37" t="n">
        <v>22</v>
      </c>
      <c r="D10222" s="37" t="n">
        <v>20</v>
      </c>
      <c r="E10222" s="37" t="n">
        <v>0</v>
      </c>
      <c r="F10222" s="37" t="n">
        <v>0</v>
      </c>
      <c r="G10222" s="37" t="n">
        <v>1</v>
      </c>
      <c r="H10222" s="37" t="n">
        <v>1</v>
      </c>
      <c r="I10222" s="37" t="n">
        <v>3</v>
      </c>
      <c r="J10222" s="40" t="n">
        <f aca="false">IF(C10222=0,"",D10222/C10222)</f>
        <v>0.909090909090909</v>
      </c>
    </row>
    <row r="10223" customFormat="false" ht="15" hidden="false" customHeight="false" outlineLevel="0" collapsed="false">
      <c r="A10223" s="37" t="s">
        <v>1653</v>
      </c>
      <c r="B10223" s="37" t="s">
        <v>275</v>
      </c>
      <c r="C10223" s="37" t="n">
        <v>22</v>
      </c>
      <c r="D10223" s="37" t="n">
        <v>20</v>
      </c>
      <c r="E10223" s="37" t="n">
        <v>0</v>
      </c>
      <c r="F10223" s="37" t="n">
        <v>0</v>
      </c>
      <c r="G10223" s="37" t="n">
        <v>0</v>
      </c>
      <c r="H10223" s="37" t="n">
        <v>0</v>
      </c>
      <c r="I10223" s="37" t="n">
        <v>0</v>
      </c>
      <c r="J10223" s="40" t="n">
        <f aca="false">IF(C10223=0,"",D10223/C10223)</f>
        <v>0.909090909090909</v>
      </c>
    </row>
    <row r="10224" customFormat="false" ht="15" hidden="false" customHeight="false" outlineLevel="0" collapsed="false">
      <c r="A10224" s="37" t="s">
        <v>1653</v>
      </c>
      <c r="B10224" s="37" t="s">
        <v>276</v>
      </c>
      <c r="C10224" s="37" t="n">
        <v>22</v>
      </c>
      <c r="D10224" s="37" t="n">
        <v>19</v>
      </c>
      <c r="E10224" s="37" t="n">
        <v>0</v>
      </c>
      <c r="F10224" s="37" t="n">
        <v>0</v>
      </c>
      <c r="G10224" s="37" t="n">
        <v>1</v>
      </c>
      <c r="H10224" s="37" t="n">
        <v>5</v>
      </c>
      <c r="I10224" s="37" t="n">
        <v>0</v>
      </c>
      <c r="J10224" s="40" t="n">
        <f aca="false">IF(C10224=0,"",D10224/C10224)</f>
        <v>0.863636363636364</v>
      </c>
    </row>
    <row r="10225" customFormat="false" ht="15" hidden="false" customHeight="false" outlineLevel="0" collapsed="false">
      <c r="A10225" s="37" t="s">
        <v>1653</v>
      </c>
      <c r="B10225" s="37" t="s">
        <v>277</v>
      </c>
      <c r="C10225" s="37" t="n">
        <v>22</v>
      </c>
      <c r="D10225" s="37" t="n">
        <v>20</v>
      </c>
      <c r="E10225" s="37" t="n">
        <v>1</v>
      </c>
      <c r="F10225" s="37" t="n">
        <v>1</v>
      </c>
      <c r="G10225" s="37" t="n">
        <v>0</v>
      </c>
      <c r="H10225" s="37" t="n">
        <v>3</v>
      </c>
      <c r="I10225" s="37" t="n">
        <v>3</v>
      </c>
      <c r="J10225" s="40" t="n">
        <f aca="false">IF(C10225=0,"",D10225/C10225)</f>
        <v>0.909090909090909</v>
      </c>
    </row>
    <row r="10226" customFormat="false" ht="15" hidden="false" customHeight="false" outlineLevel="0" collapsed="false">
      <c r="A10226" s="37" t="s">
        <v>1653</v>
      </c>
      <c r="B10226" s="37" t="s">
        <v>278</v>
      </c>
      <c r="C10226" s="37" t="n">
        <v>22</v>
      </c>
      <c r="D10226" s="37" t="n">
        <v>22</v>
      </c>
      <c r="E10226" s="37" t="n">
        <v>0</v>
      </c>
      <c r="F10226" s="37" t="n">
        <v>3</v>
      </c>
      <c r="G10226" s="37" t="n">
        <v>0</v>
      </c>
      <c r="H10226" s="37" t="n">
        <v>0</v>
      </c>
      <c r="I10226" s="37" t="n">
        <v>0</v>
      </c>
      <c r="J10226" s="40" t="n">
        <f aca="false">IF(C10226=0,"",D10226/C10226)</f>
        <v>1</v>
      </c>
    </row>
    <row r="10227" customFormat="false" ht="15" hidden="false" customHeight="false" outlineLevel="0" collapsed="false">
      <c r="A10227" s="37" t="s">
        <v>1653</v>
      </c>
      <c r="B10227" s="37" t="s">
        <v>279</v>
      </c>
      <c r="C10227" s="37" t="n">
        <v>22</v>
      </c>
      <c r="D10227" s="37" t="n">
        <v>19</v>
      </c>
      <c r="E10227" s="37" t="n">
        <v>0</v>
      </c>
      <c r="F10227" s="37" t="n">
        <v>0</v>
      </c>
      <c r="G10227" s="37" t="n">
        <v>0</v>
      </c>
      <c r="H10227" s="37" t="n">
        <v>0</v>
      </c>
      <c r="I10227" s="37" t="n">
        <v>2</v>
      </c>
      <c r="J10227" s="40" t="n">
        <f aca="false">IF(C10227=0,"",D10227/C10227)</f>
        <v>0.863636363636364</v>
      </c>
    </row>
    <row r="10228" customFormat="false" ht="15" hidden="false" customHeight="false" outlineLevel="0" collapsed="false">
      <c r="A10228" s="37" t="s">
        <v>1653</v>
      </c>
      <c r="B10228" s="37" t="s">
        <v>280</v>
      </c>
      <c r="C10228" s="37" t="n">
        <v>22</v>
      </c>
      <c r="D10228" s="37" t="n">
        <v>22</v>
      </c>
      <c r="E10228" s="37" t="n">
        <v>0</v>
      </c>
      <c r="F10228" s="37" t="n">
        <v>0</v>
      </c>
      <c r="G10228" s="37" t="n">
        <v>0</v>
      </c>
      <c r="H10228" s="37" t="n">
        <v>4</v>
      </c>
      <c r="I10228" s="37" t="n">
        <v>3</v>
      </c>
      <c r="J10228" s="40" t="n">
        <f aca="false">IF(C10228=0,"",D10228/C10228)</f>
        <v>1</v>
      </c>
    </row>
    <row r="10229" customFormat="false" ht="15" hidden="false" customHeight="false" outlineLevel="0" collapsed="false">
      <c r="A10229" s="37" t="s">
        <v>1653</v>
      </c>
      <c r="B10229" s="37" t="s">
        <v>281</v>
      </c>
      <c r="C10229" s="37" t="n">
        <v>22</v>
      </c>
      <c r="D10229" s="37" t="n">
        <v>22</v>
      </c>
      <c r="E10229" s="37" t="n">
        <v>0</v>
      </c>
      <c r="F10229" s="37" t="n">
        <v>1</v>
      </c>
      <c r="G10229" s="37" t="n">
        <v>0</v>
      </c>
      <c r="H10229" s="37" t="n">
        <v>2</v>
      </c>
      <c r="I10229" s="37" t="n">
        <v>0</v>
      </c>
      <c r="J10229" s="40" t="n">
        <f aca="false">IF(C10229=0,"",D10229/C10229)</f>
        <v>1</v>
      </c>
    </row>
    <row r="10230" customFormat="false" ht="15" hidden="false" customHeight="false" outlineLevel="0" collapsed="false">
      <c r="A10230" s="37" t="s">
        <v>1654</v>
      </c>
      <c r="B10230" s="37" t="s">
        <v>274</v>
      </c>
      <c r="C10230" s="37" t="n">
        <v>22</v>
      </c>
      <c r="D10230" s="37" t="n">
        <v>22</v>
      </c>
      <c r="E10230" s="37" t="n">
        <v>0</v>
      </c>
      <c r="F10230" s="37" t="n">
        <v>1</v>
      </c>
      <c r="G10230" s="37" t="n">
        <v>0</v>
      </c>
      <c r="H10230" s="37" t="n">
        <v>3</v>
      </c>
      <c r="I10230" s="37" t="n">
        <v>12</v>
      </c>
      <c r="J10230" s="40" t="n">
        <f aca="false">IF(C10230=0,"",D10230/C10230)</f>
        <v>1</v>
      </c>
    </row>
    <row r="10231" customFormat="false" ht="15" hidden="false" customHeight="false" outlineLevel="0" collapsed="false">
      <c r="A10231" s="37" t="s">
        <v>1654</v>
      </c>
      <c r="B10231" s="37" t="s">
        <v>275</v>
      </c>
      <c r="C10231" s="37" t="n">
        <v>22</v>
      </c>
      <c r="D10231" s="37" t="n">
        <v>22</v>
      </c>
      <c r="E10231" s="37" t="n">
        <v>1</v>
      </c>
      <c r="F10231" s="37" t="n">
        <v>0</v>
      </c>
      <c r="G10231" s="37" t="n">
        <v>0</v>
      </c>
      <c r="H10231" s="37" t="n">
        <v>2</v>
      </c>
      <c r="I10231" s="37" t="n">
        <v>6</v>
      </c>
      <c r="J10231" s="40" t="n">
        <f aca="false">IF(C10231=0,"",D10231/C10231)</f>
        <v>1</v>
      </c>
    </row>
    <row r="10232" customFormat="false" ht="15" hidden="false" customHeight="false" outlineLevel="0" collapsed="false">
      <c r="A10232" s="37" t="s">
        <v>1654</v>
      </c>
      <c r="B10232" s="37" t="s">
        <v>276</v>
      </c>
      <c r="C10232" s="37" t="n">
        <v>22</v>
      </c>
      <c r="D10232" s="37" t="n">
        <v>21</v>
      </c>
      <c r="E10232" s="37" t="n">
        <v>0</v>
      </c>
      <c r="F10232" s="37" t="n">
        <v>1</v>
      </c>
      <c r="G10232" s="37" t="n">
        <v>0</v>
      </c>
      <c r="H10232" s="37" t="n">
        <v>4</v>
      </c>
      <c r="I10232" s="37" t="n">
        <v>19</v>
      </c>
      <c r="J10232" s="40" t="n">
        <f aca="false">IF(C10232=0,"",D10232/C10232)</f>
        <v>0.954545454545455</v>
      </c>
    </row>
    <row r="10233" customFormat="false" ht="15" hidden="false" customHeight="false" outlineLevel="0" collapsed="false">
      <c r="A10233" s="37" t="s">
        <v>1654</v>
      </c>
      <c r="B10233" s="37" t="s">
        <v>277</v>
      </c>
      <c r="C10233" s="37" t="n">
        <v>22</v>
      </c>
      <c r="D10233" s="37" t="n">
        <v>20</v>
      </c>
      <c r="E10233" s="37" t="n">
        <v>1</v>
      </c>
      <c r="F10233" s="37" t="n">
        <v>0</v>
      </c>
      <c r="G10233" s="37" t="n">
        <v>0</v>
      </c>
      <c r="H10233" s="37" t="n">
        <v>2</v>
      </c>
      <c r="I10233" s="37" t="n">
        <v>4</v>
      </c>
      <c r="J10233" s="40" t="n">
        <f aca="false">IF(C10233=0,"",D10233/C10233)</f>
        <v>0.909090909090909</v>
      </c>
    </row>
    <row r="10234" customFormat="false" ht="15" hidden="false" customHeight="false" outlineLevel="0" collapsed="false">
      <c r="A10234" s="37" t="s">
        <v>1654</v>
      </c>
      <c r="B10234" s="37" t="s">
        <v>278</v>
      </c>
      <c r="C10234" s="37" t="n">
        <v>22</v>
      </c>
      <c r="D10234" s="37" t="n">
        <v>21</v>
      </c>
      <c r="E10234" s="37" t="n">
        <v>0</v>
      </c>
      <c r="F10234" s="37" t="n">
        <v>2</v>
      </c>
      <c r="G10234" s="37" t="n">
        <v>0</v>
      </c>
      <c r="H10234" s="37" t="n">
        <v>2</v>
      </c>
      <c r="I10234" s="37" t="n">
        <v>29</v>
      </c>
      <c r="J10234" s="40" t="n">
        <f aca="false">IF(C10234=0,"",D10234/C10234)</f>
        <v>0.954545454545455</v>
      </c>
    </row>
    <row r="10235" customFormat="false" ht="15" hidden="false" customHeight="false" outlineLevel="0" collapsed="false">
      <c r="A10235" s="37" t="s">
        <v>1654</v>
      </c>
      <c r="B10235" s="37" t="s">
        <v>279</v>
      </c>
      <c r="C10235" s="37" t="n">
        <v>22</v>
      </c>
      <c r="D10235" s="37" t="n">
        <v>20</v>
      </c>
      <c r="E10235" s="37" t="n">
        <v>0</v>
      </c>
      <c r="F10235" s="37" t="n">
        <v>0</v>
      </c>
      <c r="G10235" s="37" t="n">
        <v>0</v>
      </c>
      <c r="H10235" s="37" t="n">
        <v>0</v>
      </c>
      <c r="I10235" s="37" t="n">
        <v>5</v>
      </c>
      <c r="J10235" s="40" t="n">
        <f aca="false">IF(C10235=0,"",D10235/C10235)</f>
        <v>0.909090909090909</v>
      </c>
    </row>
    <row r="10236" customFormat="false" ht="15" hidden="false" customHeight="false" outlineLevel="0" collapsed="false">
      <c r="A10236" s="37" t="s">
        <v>1654</v>
      </c>
      <c r="B10236" s="37" t="s">
        <v>280</v>
      </c>
      <c r="C10236" s="37" t="n">
        <v>22</v>
      </c>
      <c r="D10236" s="37" t="n">
        <v>19</v>
      </c>
      <c r="E10236" s="37" t="n">
        <v>0</v>
      </c>
      <c r="F10236" s="37" t="n">
        <v>1</v>
      </c>
      <c r="G10236" s="37" t="n">
        <v>0</v>
      </c>
      <c r="H10236" s="37" t="n">
        <v>4</v>
      </c>
      <c r="I10236" s="37" t="n">
        <v>22</v>
      </c>
      <c r="J10236" s="40" t="n">
        <f aca="false">IF(C10236=0,"",D10236/C10236)</f>
        <v>0.863636363636364</v>
      </c>
    </row>
    <row r="10237" customFormat="false" ht="15" hidden="false" customHeight="false" outlineLevel="0" collapsed="false">
      <c r="A10237" s="37" t="s">
        <v>1654</v>
      </c>
      <c r="B10237" s="37" t="s">
        <v>281</v>
      </c>
      <c r="C10237" s="37" t="n">
        <v>22</v>
      </c>
      <c r="D10237" s="37" t="n">
        <v>19</v>
      </c>
      <c r="E10237" s="37" t="n">
        <v>0</v>
      </c>
      <c r="F10237" s="37" t="n">
        <v>0</v>
      </c>
      <c r="G10237" s="37" t="n">
        <v>0</v>
      </c>
      <c r="H10237" s="37" t="n">
        <v>0</v>
      </c>
      <c r="I10237" s="37" t="n">
        <v>2</v>
      </c>
      <c r="J10237" s="40" t="n">
        <f aca="false">IF(C10237=0,"",D10237/C10237)</f>
        <v>0.863636363636364</v>
      </c>
    </row>
    <row r="10238" customFormat="false" ht="15" hidden="false" customHeight="false" outlineLevel="0" collapsed="false">
      <c r="A10238" s="37" t="s">
        <v>1655</v>
      </c>
      <c r="B10238" s="37" t="s">
        <v>281</v>
      </c>
      <c r="C10238" s="37" t="n">
        <v>22</v>
      </c>
      <c r="D10238" s="37" t="n">
        <v>20</v>
      </c>
      <c r="E10238" s="37" t="n">
        <v>0</v>
      </c>
      <c r="F10238" s="37" t="n">
        <v>3</v>
      </c>
      <c r="G10238" s="37" t="n">
        <v>0</v>
      </c>
      <c r="H10238" s="37" t="n">
        <v>3</v>
      </c>
      <c r="I10238" s="37" t="n">
        <v>1</v>
      </c>
      <c r="J10238" s="40" t="n">
        <f aca="false">IF(C10238=0,"",D10238/C10238)</f>
        <v>0.909090909090909</v>
      </c>
    </row>
    <row r="10239" customFormat="false" ht="15" hidden="false" customHeight="false" outlineLevel="0" collapsed="false">
      <c r="A10239" s="37" t="s">
        <v>1227</v>
      </c>
      <c r="B10239" s="37" t="s">
        <v>270</v>
      </c>
      <c r="C10239" s="37" t="n">
        <v>22</v>
      </c>
      <c r="D10239" s="37" t="n">
        <v>22</v>
      </c>
      <c r="E10239" s="37" t="n">
        <v>0</v>
      </c>
      <c r="F10239" s="37" t="n">
        <v>0</v>
      </c>
      <c r="G10239" s="37" t="n">
        <v>0</v>
      </c>
      <c r="H10239" s="37" t="n">
        <v>4</v>
      </c>
      <c r="I10239" s="37" t="n">
        <v>2</v>
      </c>
      <c r="J10239" s="40" t="n">
        <f aca="false">IF(C10239=0,"",D10239/C10239)</f>
        <v>1</v>
      </c>
    </row>
    <row r="10240" customFormat="false" ht="15" hidden="false" customHeight="false" outlineLevel="0" collapsed="false">
      <c r="A10240" s="37" t="s">
        <v>1227</v>
      </c>
      <c r="B10240" s="37" t="s">
        <v>271</v>
      </c>
      <c r="C10240" s="37" t="n">
        <v>22</v>
      </c>
      <c r="D10240" s="37" t="n">
        <v>22</v>
      </c>
      <c r="E10240" s="37" t="n">
        <v>1</v>
      </c>
      <c r="F10240" s="37" t="n">
        <v>2</v>
      </c>
      <c r="G10240" s="37" t="n">
        <v>0</v>
      </c>
      <c r="H10240" s="37" t="n">
        <v>1</v>
      </c>
      <c r="I10240" s="37" t="n">
        <v>1</v>
      </c>
      <c r="J10240" s="40" t="n">
        <f aca="false">IF(C10240=0,"",D10240/C10240)</f>
        <v>1</v>
      </c>
    </row>
    <row r="10241" customFormat="false" ht="15" hidden="false" customHeight="false" outlineLevel="0" collapsed="false">
      <c r="A10241" s="37" t="s">
        <v>1227</v>
      </c>
      <c r="B10241" s="37" t="s">
        <v>272</v>
      </c>
      <c r="C10241" s="37" t="n">
        <v>22</v>
      </c>
      <c r="D10241" s="37" t="n">
        <v>21</v>
      </c>
      <c r="E10241" s="37" t="n">
        <v>2</v>
      </c>
      <c r="F10241" s="37" t="n">
        <v>4</v>
      </c>
      <c r="G10241" s="37" t="n">
        <v>0</v>
      </c>
      <c r="H10241" s="37" t="n">
        <v>2</v>
      </c>
      <c r="I10241" s="37" t="n">
        <v>1</v>
      </c>
      <c r="J10241" s="40" t="n">
        <f aca="false">IF(C10241=0,"",D10241/C10241)</f>
        <v>0.954545454545455</v>
      </c>
    </row>
    <row r="10242" customFormat="false" ht="15" hidden="false" customHeight="false" outlineLevel="0" collapsed="false">
      <c r="A10242" s="37" t="s">
        <v>1227</v>
      </c>
      <c r="B10242" s="37" t="s">
        <v>273</v>
      </c>
      <c r="C10242" s="37" t="n">
        <v>22</v>
      </c>
      <c r="D10242" s="37" t="n">
        <v>21</v>
      </c>
      <c r="E10242" s="37" t="n">
        <v>0</v>
      </c>
      <c r="F10242" s="37" t="n">
        <v>3</v>
      </c>
      <c r="G10242" s="37" t="n">
        <v>0</v>
      </c>
      <c r="H10242" s="37" t="n">
        <v>0</v>
      </c>
      <c r="I10242" s="37" t="n">
        <v>1</v>
      </c>
      <c r="J10242" s="40" t="n">
        <f aca="false">IF(C10242=0,"",D10242/C10242)</f>
        <v>0.954545454545455</v>
      </c>
    </row>
    <row r="10243" customFormat="false" ht="15" hidden="false" customHeight="false" outlineLevel="0" collapsed="false">
      <c r="A10243" s="37" t="s">
        <v>1227</v>
      </c>
      <c r="B10243" s="37" t="s">
        <v>274</v>
      </c>
      <c r="C10243" s="37" t="n">
        <v>22</v>
      </c>
      <c r="D10243" s="37" t="n">
        <v>22</v>
      </c>
      <c r="E10243" s="37" t="n">
        <v>3</v>
      </c>
      <c r="F10243" s="37" t="n">
        <v>2</v>
      </c>
      <c r="G10243" s="37" t="n">
        <v>0</v>
      </c>
      <c r="H10243" s="37" t="n">
        <v>2</v>
      </c>
      <c r="I10243" s="37" t="n">
        <v>0</v>
      </c>
      <c r="J10243" s="40" t="n">
        <f aca="false">IF(C10243=0,"",D10243/C10243)</f>
        <v>1</v>
      </c>
    </row>
    <row r="10244" customFormat="false" ht="15" hidden="false" customHeight="false" outlineLevel="0" collapsed="false">
      <c r="A10244" s="37" t="s">
        <v>1227</v>
      </c>
      <c r="B10244" s="37" t="s">
        <v>275</v>
      </c>
      <c r="C10244" s="37" t="n">
        <v>22</v>
      </c>
      <c r="D10244" s="37" t="n">
        <v>20</v>
      </c>
      <c r="E10244" s="37" t="n">
        <v>1</v>
      </c>
      <c r="F10244" s="37" t="n">
        <v>0</v>
      </c>
      <c r="G10244" s="37" t="n">
        <v>0</v>
      </c>
      <c r="H10244" s="37" t="n">
        <v>1</v>
      </c>
      <c r="I10244" s="37" t="n">
        <v>3</v>
      </c>
      <c r="J10244" s="40" t="n">
        <f aca="false">IF(C10244=0,"",D10244/C10244)</f>
        <v>0.909090909090909</v>
      </c>
    </row>
    <row r="10245" customFormat="false" ht="15" hidden="false" customHeight="false" outlineLevel="0" collapsed="false">
      <c r="A10245" s="37" t="s">
        <v>1227</v>
      </c>
      <c r="B10245" s="37" t="s">
        <v>276</v>
      </c>
      <c r="C10245" s="37" t="n">
        <v>22</v>
      </c>
      <c r="D10245" s="37" t="n">
        <v>20</v>
      </c>
      <c r="E10245" s="37" t="n">
        <v>1</v>
      </c>
      <c r="F10245" s="37" t="n">
        <v>0</v>
      </c>
      <c r="G10245" s="37" t="n">
        <v>0</v>
      </c>
      <c r="H10245" s="37" t="n">
        <v>0</v>
      </c>
      <c r="I10245" s="37" t="n">
        <v>2</v>
      </c>
      <c r="J10245" s="40" t="n">
        <f aca="false">IF(C10245=0,"",D10245/C10245)</f>
        <v>0.909090909090909</v>
      </c>
    </row>
    <row r="10246" customFormat="false" ht="15" hidden="false" customHeight="false" outlineLevel="0" collapsed="false">
      <c r="A10246" s="37" t="s">
        <v>1227</v>
      </c>
      <c r="B10246" s="37" t="s">
        <v>277</v>
      </c>
      <c r="C10246" s="37" t="n">
        <v>22</v>
      </c>
      <c r="D10246" s="37" t="n">
        <v>18</v>
      </c>
      <c r="E10246" s="37" t="n">
        <v>1</v>
      </c>
      <c r="F10246" s="37" t="n">
        <v>2</v>
      </c>
      <c r="G10246" s="37" t="n">
        <v>0</v>
      </c>
      <c r="H10246" s="37" t="n">
        <v>1</v>
      </c>
      <c r="I10246" s="37" t="n">
        <v>0</v>
      </c>
      <c r="J10246" s="40" t="n">
        <f aca="false">IF(C10246=0,"",D10246/C10246)</f>
        <v>0.818181818181818</v>
      </c>
    </row>
    <row r="10247" customFormat="false" ht="15" hidden="false" customHeight="false" outlineLevel="0" collapsed="false">
      <c r="A10247" s="37" t="s">
        <v>1227</v>
      </c>
      <c r="B10247" s="37" t="s">
        <v>278</v>
      </c>
      <c r="C10247" s="37" t="n">
        <v>22</v>
      </c>
      <c r="D10247" s="37" t="n">
        <v>20</v>
      </c>
      <c r="E10247" s="37" t="n">
        <v>1</v>
      </c>
      <c r="F10247" s="37" t="n">
        <v>0</v>
      </c>
      <c r="G10247" s="37" t="n">
        <v>1</v>
      </c>
      <c r="H10247" s="37" t="n">
        <v>1</v>
      </c>
      <c r="I10247" s="37" t="n">
        <v>1</v>
      </c>
      <c r="J10247" s="40" t="n">
        <f aca="false">IF(C10247=0,"",D10247/C10247)</f>
        <v>0.909090909090909</v>
      </c>
    </row>
    <row r="10248" customFormat="false" ht="15" hidden="false" customHeight="false" outlineLevel="0" collapsed="false">
      <c r="A10248" s="37" t="s">
        <v>1227</v>
      </c>
      <c r="B10248" s="37" t="s">
        <v>279</v>
      </c>
      <c r="C10248" s="37" t="n">
        <v>22</v>
      </c>
      <c r="D10248" s="37" t="n">
        <v>21</v>
      </c>
      <c r="E10248" s="37" t="n">
        <v>1</v>
      </c>
      <c r="F10248" s="37" t="n">
        <v>0</v>
      </c>
      <c r="G10248" s="37" t="n">
        <v>2</v>
      </c>
      <c r="H10248" s="37" t="n">
        <v>0</v>
      </c>
      <c r="I10248" s="37" t="n">
        <v>4</v>
      </c>
      <c r="J10248" s="40" t="n">
        <f aca="false">IF(C10248=0,"",D10248/C10248)</f>
        <v>0.954545454545455</v>
      </c>
    </row>
    <row r="10249" customFormat="false" ht="15" hidden="false" customHeight="false" outlineLevel="0" collapsed="false">
      <c r="A10249" s="37" t="s">
        <v>1227</v>
      </c>
      <c r="B10249" s="37" t="s">
        <v>280</v>
      </c>
      <c r="C10249" s="37" t="n">
        <v>22</v>
      </c>
      <c r="D10249" s="37" t="n">
        <v>18</v>
      </c>
      <c r="E10249" s="37" t="n">
        <v>0</v>
      </c>
      <c r="F10249" s="37" t="n">
        <v>0</v>
      </c>
      <c r="G10249" s="37" t="n">
        <v>1</v>
      </c>
      <c r="H10249" s="37" t="n">
        <v>2</v>
      </c>
      <c r="I10249" s="37" t="n">
        <v>1</v>
      </c>
      <c r="J10249" s="40" t="n">
        <f aca="false">IF(C10249=0,"",D10249/C10249)</f>
        <v>0.818181818181818</v>
      </c>
    </row>
    <row r="10250" customFormat="false" ht="15" hidden="false" customHeight="false" outlineLevel="0" collapsed="false">
      <c r="A10250" s="37" t="s">
        <v>1227</v>
      </c>
      <c r="B10250" s="37" t="s">
        <v>281</v>
      </c>
      <c r="C10250" s="37" t="n">
        <v>22</v>
      </c>
      <c r="D10250" s="37" t="n">
        <v>21</v>
      </c>
      <c r="E10250" s="37" t="n">
        <v>0</v>
      </c>
      <c r="F10250" s="37" t="n">
        <v>1</v>
      </c>
      <c r="G10250" s="37" t="n">
        <v>0</v>
      </c>
      <c r="H10250" s="37" t="n">
        <v>1</v>
      </c>
      <c r="I10250" s="37" t="n">
        <v>3</v>
      </c>
      <c r="J10250" s="40" t="n">
        <f aca="false">IF(C10250=0,"",D10250/C10250)</f>
        <v>0.954545454545455</v>
      </c>
    </row>
    <row r="10251" customFormat="false" ht="15" hidden="false" customHeight="false" outlineLevel="0" collapsed="false">
      <c r="A10251" s="37" t="s">
        <v>1494</v>
      </c>
      <c r="B10251" s="37" t="s">
        <v>270</v>
      </c>
      <c r="C10251" s="37" t="n">
        <v>22</v>
      </c>
      <c r="D10251" s="37" t="n">
        <v>20</v>
      </c>
      <c r="E10251" s="37" t="n">
        <v>1</v>
      </c>
      <c r="F10251" s="37" t="n">
        <v>0</v>
      </c>
      <c r="G10251" s="37" t="n">
        <v>1</v>
      </c>
      <c r="H10251" s="37" t="n">
        <v>4</v>
      </c>
      <c r="I10251" s="37" t="n">
        <v>5</v>
      </c>
      <c r="J10251" s="40" t="n">
        <f aca="false">IF(C10251=0,"",D10251/C10251)</f>
        <v>0.909090909090909</v>
      </c>
    </row>
    <row r="10252" customFormat="false" ht="15" hidden="false" customHeight="false" outlineLevel="0" collapsed="false">
      <c r="A10252" s="37" t="s">
        <v>1494</v>
      </c>
      <c r="B10252" s="37" t="s">
        <v>271</v>
      </c>
      <c r="C10252" s="37" t="n">
        <v>22</v>
      </c>
      <c r="D10252" s="37" t="n">
        <v>22</v>
      </c>
      <c r="E10252" s="37" t="n">
        <v>0</v>
      </c>
      <c r="F10252" s="37" t="n">
        <v>0</v>
      </c>
      <c r="G10252" s="37" t="n">
        <v>0</v>
      </c>
      <c r="H10252" s="37" t="n">
        <v>4</v>
      </c>
      <c r="I10252" s="37" t="n">
        <v>1</v>
      </c>
      <c r="J10252" s="40" t="n">
        <f aca="false">IF(C10252=0,"",D10252/C10252)</f>
        <v>1</v>
      </c>
    </row>
    <row r="10253" customFormat="false" ht="15" hidden="false" customHeight="false" outlineLevel="0" collapsed="false">
      <c r="A10253" s="37" t="s">
        <v>1494</v>
      </c>
      <c r="B10253" s="37" t="s">
        <v>272</v>
      </c>
      <c r="C10253" s="37" t="n">
        <v>22</v>
      </c>
      <c r="D10253" s="37" t="n">
        <v>20</v>
      </c>
      <c r="E10253" s="37" t="n">
        <v>0</v>
      </c>
      <c r="F10253" s="37" t="n">
        <v>1</v>
      </c>
      <c r="G10253" s="37" t="n">
        <v>0</v>
      </c>
      <c r="H10253" s="37" t="n">
        <v>0</v>
      </c>
      <c r="I10253" s="37" t="n">
        <v>5</v>
      </c>
      <c r="J10253" s="40" t="n">
        <f aca="false">IF(C10253=0,"",D10253/C10253)</f>
        <v>0.909090909090909</v>
      </c>
    </row>
    <row r="10254" customFormat="false" ht="15" hidden="false" customHeight="false" outlineLevel="0" collapsed="false">
      <c r="A10254" s="37" t="s">
        <v>1494</v>
      </c>
      <c r="B10254" s="37" t="s">
        <v>273</v>
      </c>
      <c r="C10254" s="37" t="n">
        <v>22</v>
      </c>
      <c r="D10254" s="37" t="n">
        <v>20</v>
      </c>
      <c r="E10254" s="37" t="n">
        <v>0</v>
      </c>
      <c r="F10254" s="37" t="n">
        <v>0</v>
      </c>
      <c r="G10254" s="37" t="n">
        <v>0</v>
      </c>
      <c r="H10254" s="37" t="n">
        <v>1</v>
      </c>
      <c r="I10254" s="37" t="n">
        <v>0</v>
      </c>
      <c r="J10254" s="40" t="n">
        <f aca="false">IF(C10254=0,"",D10254/C10254)</f>
        <v>0.909090909090909</v>
      </c>
    </row>
    <row r="10255" customFormat="false" ht="15" hidden="false" customHeight="false" outlineLevel="0" collapsed="false">
      <c r="A10255" s="37" t="s">
        <v>1494</v>
      </c>
      <c r="B10255" s="37" t="s">
        <v>274</v>
      </c>
      <c r="C10255" s="37" t="n">
        <v>22</v>
      </c>
      <c r="D10255" s="37" t="n">
        <v>19</v>
      </c>
      <c r="E10255" s="37" t="n">
        <v>0</v>
      </c>
      <c r="F10255" s="37" t="n">
        <v>0</v>
      </c>
      <c r="G10255" s="37" t="n">
        <v>1</v>
      </c>
      <c r="H10255" s="37" t="n">
        <v>0</v>
      </c>
      <c r="I10255" s="37" t="n">
        <v>1</v>
      </c>
      <c r="J10255" s="40" t="n">
        <f aca="false">IF(C10255=0,"",D10255/C10255)</f>
        <v>0.863636363636364</v>
      </c>
    </row>
    <row r="10256" customFormat="false" ht="15" hidden="false" customHeight="false" outlineLevel="0" collapsed="false">
      <c r="A10256" s="37" t="s">
        <v>1494</v>
      </c>
      <c r="B10256" s="37" t="s">
        <v>275</v>
      </c>
      <c r="C10256" s="37" t="n">
        <v>22</v>
      </c>
      <c r="D10256" s="37" t="n">
        <v>22</v>
      </c>
      <c r="E10256" s="37" t="n">
        <v>3</v>
      </c>
      <c r="F10256" s="37" t="n">
        <v>0</v>
      </c>
      <c r="G10256" s="37" t="n">
        <v>0</v>
      </c>
      <c r="H10256" s="37" t="n">
        <v>2</v>
      </c>
      <c r="I10256" s="37" t="n">
        <v>1</v>
      </c>
      <c r="J10256" s="40" t="n">
        <f aca="false">IF(C10256=0,"",D10256/C10256)</f>
        <v>1</v>
      </c>
    </row>
    <row r="10257" customFormat="false" ht="15" hidden="false" customHeight="false" outlineLevel="0" collapsed="false">
      <c r="A10257" s="37" t="s">
        <v>1494</v>
      </c>
      <c r="B10257" s="37" t="s">
        <v>276</v>
      </c>
      <c r="C10257" s="37" t="n">
        <v>22</v>
      </c>
      <c r="D10257" s="37" t="n">
        <v>20</v>
      </c>
      <c r="E10257" s="37" t="n">
        <v>1</v>
      </c>
      <c r="F10257" s="37" t="n">
        <v>0</v>
      </c>
      <c r="G10257" s="37" t="n">
        <v>1</v>
      </c>
      <c r="H10257" s="37" t="n">
        <v>0</v>
      </c>
      <c r="I10257" s="37" t="n">
        <v>0</v>
      </c>
      <c r="J10257" s="40" t="n">
        <f aca="false">IF(C10257=0,"",D10257/C10257)</f>
        <v>0.909090909090909</v>
      </c>
    </row>
    <row r="10258" customFormat="false" ht="15" hidden="false" customHeight="false" outlineLevel="0" collapsed="false">
      <c r="A10258" s="37" t="s">
        <v>1494</v>
      </c>
      <c r="B10258" s="37" t="s">
        <v>277</v>
      </c>
      <c r="C10258" s="37" t="n">
        <v>22</v>
      </c>
      <c r="D10258" s="37" t="n">
        <v>21</v>
      </c>
      <c r="E10258" s="37" t="n">
        <v>0</v>
      </c>
      <c r="F10258" s="37" t="n">
        <v>1</v>
      </c>
      <c r="G10258" s="37" t="n">
        <v>0</v>
      </c>
      <c r="H10258" s="37" t="n">
        <v>0</v>
      </c>
      <c r="I10258" s="37" t="n">
        <v>2</v>
      </c>
      <c r="J10258" s="40" t="n">
        <f aca="false">IF(C10258=0,"",D10258/C10258)</f>
        <v>0.954545454545455</v>
      </c>
    </row>
    <row r="10259" customFormat="false" ht="15" hidden="false" customHeight="false" outlineLevel="0" collapsed="false">
      <c r="A10259" s="37" t="s">
        <v>1494</v>
      </c>
      <c r="B10259" s="37" t="s">
        <v>278</v>
      </c>
      <c r="C10259" s="37" t="n">
        <v>22</v>
      </c>
      <c r="D10259" s="37" t="n">
        <v>19</v>
      </c>
      <c r="E10259" s="37" t="n">
        <v>1</v>
      </c>
      <c r="F10259" s="37" t="n">
        <v>1</v>
      </c>
      <c r="G10259" s="37" t="n">
        <v>1</v>
      </c>
      <c r="H10259" s="37" t="n">
        <v>2</v>
      </c>
      <c r="I10259" s="37" t="n">
        <v>0</v>
      </c>
      <c r="J10259" s="40" t="n">
        <f aca="false">IF(C10259=0,"",D10259/C10259)</f>
        <v>0.863636363636364</v>
      </c>
    </row>
    <row r="10260" customFormat="false" ht="15" hidden="false" customHeight="false" outlineLevel="0" collapsed="false">
      <c r="A10260" s="37" t="s">
        <v>1494</v>
      </c>
      <c r="B10260" s="37" t="s">
        <v>279</v>
      </c>
      <c r="C10260" s="37" t="n">
        <v>22</v>
      </c>
      <c r="D10260" s="37" t="n">
        <v>21</v>
      </c>
      <c r="E10260" s="37" t="n">
        <v>0</v>
      </c>
      <c r="F10260" s="37" t="n">
        <v>1</v>
      </c>
      <c r="G10260" s="37" t="n">
        <v>0</v>
      </c>
      <c r="H10260" s="37" t="n">
        <v>2</v>
      </c>
      <c r="I10260" s="37" t="n">
        <v>0</v>
      </c>
      <c r="J10260" s="40" t="n">
        <f aca="false">IF(C10260=0,"",D10260/C10260)</f>
        <v>0.954545454545455</v>
      </c>
    </row>
    <row r="10261" customFormat="false" ht="15" hidden="false" customHeight="false" outlineLevel="0" collapsed="false">
      <c r="A10261" s="37" t="s">
        <v>1494</v>
      </c>
      <c r="B10261" s="37" t="s">
        <v>280</v>
      </c>
      <c r="C10261" s="37" t="n">
        <v>22</v>
      </c>
      <c r="D10261" s="37" t="n">
        <v>20</v>
      </c>
      <c r="E10261" s="37" t="n">
        <v>1</v>
      </c>
      <c r="F10261" s="37" t="n">
        <v>0</v>
      </c>
      <c r="G10261" s="37" t="n">
        <v>0</v>
      </c>
      <c r="H10261" s="37" t="n">
        <v>0</v>
      </c>
      <c r="I10261" s="37" t="n">
        <v>0</v>
      </c>
      <c r="J10261" s="40" t="n">
        <f aca="false">IF(C10261=0,"",D10261/C10261)</f>
        <v>0.909090909090909</v>
      </c>
    </row>
    <row r="10262" customFormat="false" ht="15" hidden="false" customHeight="false" outlineLevel="0" collapsed="false">
      <c r="A10262" s="37" t="s">
        <v>1494</v>
      </c>
      <c r="B10262" s="37" t="s">
        <v>281</v>
      </c>
      <c r="C10262" s="37" t="n">
        <v>22</v>
      </c>
      <c r="D10262" s="37" t="n">
        <v>19</v>
      </c>
      <c r="E10262" s="37" t="n">
        <v>1</v>
      </c>
      <c r="F10262" s="37" t="n">
        <v>0</v>
      </c>
      <c r="G10262" s="37" t="n">
        <v>0</v>
      </c>
      <c r="H10262" s="37" t="n">
        <v>3</v>
      </c>
      <c r="I10262" s="37" t="n">
        <v>6</v>
      </c>
      <c r="J10262" s="40" t="n">
        <f aca="false">IF(C10262=0,"",D10262/C10262)</f>
        <v>0.863636363636364</v>
      </c>
    </row>
    <row r="10263" customFormat="false" ht="15" hidden="false" customHeight="false" outlineLevel="0" collapsed="false">
      <c r="A10263" s="37" t="s">
        <v>873</v>
      </c>
      <c r="B10263" s="37" t="s">
        <v>270</v>
      </c>
      <c r="C10263" s="37" t="n">
        <v>22</v>
      </c>
      <c r="D10263" s="37" t="n">
        <v>21</v>
      </c>
      <c r="E10263" s="37" t="n">
        <v>0</v>
      </c>
      <c r="F10263" s="37" t="n">
        <v>0</v>
      </c>
      <c r="G10263" s="37" t="n">
        <v>0</v>
      </c>
      <c r="H10263" s="37" t="n">
        <v>2</v>
      </c>
      <c r="I10263" s="37" t="n">
        <v>6</v>
      </c>
      <c r="J10263" s="40" t="n">
        <f aca="false">IF(C10263=0,"",D10263/C10263)</f>
        <v>0.954545454545455</v>
      </c>
    </row>
    <row r="10264" customFormat="false" ht="15" hidden="false" customHeight="false" outlineLevel="0" collapsed="false">
      <c r="A10264" s="37" t="s">
        <v>873</v>
      </c>
      <c r="B10264" s="37" t="s">
        <v>271</v>
      </c>
      <c r="C10264" s="37" t="n">
        <v>22</v>
      </c>
      <c r="D10264" s="37" t="n">
        <v>21</v>
      </c>
      <c r="E10264" s="37" t="n">
        <v>1</v>
      </c>
      <c r="F10264" s="37" t="n">
        <v>3</v>
      </c>
      <c r="G10264" s="37" t="n">
        <v>0</v>
      </c>
      <c r="H10264" s="37" t="n">
        <v>2</v>
      </c>
      <c r="I10264" s="37" t="n">
        <v>2</v>
      </c>
      <c r="J10264" s="40" t="n">
        <f aca="false">IF(C10264=0,"",D10264/C10264)</f>
        <v>0.954545454545455</v>
      </c>
    </row>
    <row r="10265" customFormat="false" ht="15" hidden="false" customHeight="false" outlineLevel="0" collapsed="false">
      <c r="A10265" s="37" t="s">
        <v>873</v>
      </c>
      <c r="B10265" s="37" t="s">
        <v>272</v>
      </c>
      <c r="C10265" s="37" t="n">
        <v>22</v>
      </c>
      <c r="D10265" s="37" t="n">
        <v>20</v>
      </c>
      <c r="E10265" s="37" t="n">
        <v>0</v>
      </c>
      <c r="F10265" s="37" t="n">
        <v>1</v>
      </c>
      <c r="G10265" s="37" t="n">
        <v>0</v>
      </c>
      <c r="H10265" s="37" t="n">
        <v>1</v>
      </c>
      <c r="I10265" s="37" t="n">
        <v>0</v>
      </c>
      <c r="J10265" s="40" t="n">
        <f aca="false">IF(C10265=0,"",D10265/C10265)</f>
        <v>0.909090909090909</v>
      </c>
    </row>
    <row r="10266" customFormat="false" ht="15" hidden="false" customHeight="false" outlineLevel="0" collapsed="false">
      <c r="A10266" s="37" t="s">
        <v>873</v>
      </c>
      <c r="B10266" s="37" t="s">
        <v>273</v>
      </c>
      <c r="C10266" s="37" t="n">
        <v>22</v>
      </c>
      <c r="D10266" s="37" t="n">
        <v>21</v>
      </c>
      <c r="E10266" s="37" t="n">
        <v>0</v>
      </c>
      <c r="F10266" s="37" t="n">
        <v>0</v>
      </c>
      <c r="G10266" s="37" t="n">
        <v>1</v>
      </c>
      <c r="H10266" s="37" t="n">
        <v>0</v>
      </c>
      <c r="I10266" s="37" t="n">
        <v>1</v>
      </c>
      <c r="J10266" s="40" t="n">
        <f aca="false">IF(C10266=0,"",D10266/C10266)</f>
        <v>0.954545454545455</v>
      </c>
    </row>
    <row r="10267" customFormat="false" ht="15" hidden="false" customHeight="false" outlineLevel="0" collapsed="false">
      <c r="A10267" s="37" t="s">
        <v>873</v>
      </c>
      <c r="B10267" s="37" t="s">
        <v>274</v>
      </c>
      <c r="C10267" s="37" t="n">
        <v>22</v>
      </c>
      <c r="D10267" s="37" t="n">
        <v>20</v>
      </c>
      <c r="E10267" s="37" t="n">
        <v>1</v>
      </c>
      <c r="F10267" s="37" t="n">
        <v>1</v>
      </c>
      <c r="G10267" s="37" t="n">
        <v>0</v>
      </c>
      <c r="H10267" s="37" t="n">
        <v>1</v>
      </c>
      <c r="I10267" s="37" t="n">
        <v>1</v>
      </c>
      <c r="J10267" s="40" t="n">
        <f aca="false">IF(C10267=0,"",D10267/C10267)</f>
        <v>0.909090909090909</v>
      </c>
    </row>
    <row r="10268" customFormat="false" ht="15" hidden="false" customHeight="false" outlineLevel="0" collapsed="false">
      <c r="A10268" s="37" t="s">
        <v>873</v>
      </c>
      <c r="B10268" s="37" t="s">
        <v>275</v>
      </c>
      <c r="C10268" s="37" t="n">
        <v>22</v>
      </c>
      <c r="D10268" s="37" t="n">
        <v>20</v>
      </c>
      <c r="E10268" s="37" t="n">
        <v>1</v>
      </c>
      <c r="F10268" s="37" t="n">
        <v>0</v>
      </c>
      <c r="G10268" s="37" t="n">
        <v>0</v>
      </c>
      <c r="H10268" s="37" t="n">
        <v>1</v>
      </c>
      <c r="I10268" s="37" t="n">
        <v>0</v>
      </c>
      <c r="J10268" s="40" t="n">
        <f aca="false">IF(C10268=0,"",D10268/C10268)</f>
        <v>0.909090909090909</v>
      </c>
    </row>
    <row r="10269" customFormat="false" ht="15" hidden="false" customHeight="false" outlineLevel="0" collapsed="false">
      <c r="A10269" s="37" t="s">
        <v>873</v>
      </c>
      <c r="B10269" s="37" t="s">
        <v>276</v>
      </c>
      <c r="C10269" s="37" t="n">
        <v>22</v>
      </c>
      <c r="D10269" s="37" t="n">
        <v>19</v>
      </c>
      <c r="E10269" s="37" t="n">
        <v>1</v>
      </c>
      <c r="F10269" s="37" t="n">
        <v>0</v>
      </c>
      <c r="G10269" s="37" t="n">
        <v>1</v>
      </c>
      <c r="H10269" s="37" t="n">
        <v>2</v>
      </c>
      <c r="I10269" s="37" t="n">
        <v>0</v>
      </c>
      <c r="J10269" s="40" t="n">
        <f aca="false">IF(C10269=0,"",D10269/C10269)</f>
        <v>0.863636363636364</v>
      </c>
    </row>
    <row r="10270" customFormat="false" ht="15" hidden="false" customHeight="false" outlineLevel="0" collapsed="false">
      <c r="A10270" s="37" t="s">
        <v>873</v>
      </c>
      <c r="B10270" s="37" t="s">
        <v>277</v>
      </c>
      <c r="C10270" s="37" t="n">
        <v>22</v>
      </c>
      <c r="D10270" s="37" t="n">
        <v>20</v>
      </c>
      <c r="E10270" s="37" t="n">
        <v>3</v>
      </c>
      <c r="F10270" s="37" t="n">
        <v>1</v>
      </c>
      <c r="G10270" s="37" t="n">
        <v>0</v>
      </c>
      <c r="H10270" s="37" t="n">
        <v>1</v>
      </c>
      <c r="I10270" s="37" t="n">
        <v>0</v>
      </c>
      <c r="J10270" s="40" t="n">
        <f aca="false">IF(C10270=0,"",D10270/C10270)</f>
        <v>0.909090909090909</v>
      </c>
    </row>
    <row r="10271" customFormat="false" ht="15" hidden="false" customHeight="false" outlineLevel="0" collapsed="false">
      <c r="A10271" s="37" t="s">
        <v>873</v>
      </c>
      <c r="B10271" s="37" t="s">
        <v>278</v>
      </c>
      <c r="C10271" s="37" t="n">
        <v>22</v>
      </c>
      <c r="D10271" s="37" t="n">
        <v>20</v>
      </c>
      <c r="E10271" s="37" t="n">
        <v>0</v>
      </c>
      <c r="F10271" s="37" t="n">
        <v>0</v>
      </c>
      <c r="G10271" s="37" t="n">
        <v>0</v>
      </c>
      <c r="H10271" s="37" t="n">
        <v>4</v>
      </c>
      <c r="I10271" s="37" t="n">
        <v>1</v>
      </c>
      <c r="J10271" s="40" t="n">
        <f aca="false">IF(C10271=0,"",D10271/C10271)</f>
        <v>0.909090909090909</v>
      </c>
    </row>
    <row r="10272" customFormat="false" ht="15" hidden="false" customHeight="false" outlineLevel="0" collapsed="false">
      <c r="A10272" s="37" t="s">
        <v>873</v>
      </c>
      <c r="B10272" s="37" t="s">
        <v>279</v>
      </c>
      <c r="C10272" s="37" t="n">
        <v>22</v>
      </c>
      <c r="D10272" s="37" t="n">
        <v>21</v>
      </c>
      <c r="E10272" s="37" t="n">
        <v>0</v>
      </c>
      <c r="F10272" s="37" t="n">
        <v>0</v>
      </c>
      <c r="G10272" s="37" t="n">
        <v>0</v>
      </c>
      <c r="H10272" s="37" t="n">
        <v>2</v>
      </c>
      <c r="I10272" s="37" t="n">
        <v>0</v>
      </c>
      <c r="J10272" s="40" t="n">
        <f aca="false">IF(C10272=0,"",D10272/C10272)</f>
        <v>0.954545454545455</v>
      </c>
    </row>
    <row r="10273" customFormat="false" ht="15" hidden="false" customHeight="false" outlineLevel="0" collapsed="false">
      <c r="A10273" s="37" t="s">
        <v>873</v>
      </c>
      <c r="B10273" s="37" t="s">
        <v>280</v>
      </c>
      <c r="C10273" s="37" t="n">
        <v>22</v>
      </c>
      <c r="D10273" s="37" t="n">
        <v>21</v>
      </c>
      <c r="E10273" s="37" t="n">
        <v>2</v>
      </c>
      <c r="F10273" s="37" t="n">
        <v>0</v>
      </c>
      <c r="G10273" s="37" t="n">
        <v>0</v>
      </c>
      <c r="H10273" s="37" t="n">
        <v>4</v>
      </c>
      <c r="I10273" s="37" t="n">
        <v>1</v>
      </c>
      <c r="J10273" s="40" t="n">
        <f aca="false">IF(C10273=0,"",D10273/C10273)</f>
        <v>0.954545454545455</v>
      </c>
    </row>
    <row r="10274" customFormat="false" ht="15" hidden="false" customHeight="false" outlineLevel="0" collapsed="false">
      <c r="A10274" s="37" t="s">
        <v>873</v>
      </c>
      <c r="B10274" s="37" t="s">
        <v>281</v>
      </c>
      <c r="C10274" s="37" t="n">
        <v>22</v>
      </c>
      <c r="D10274" s="37" t="n">
        <v>21</v>
      </c>
      <c r="E10274" s="37" t="n">
        <v>0</v>
      </c>
      <c r="F10274" s="37" t="n">
        <v>0</v>
      </c>
      <c r="G10274" s="37" t="n">
        <v>0</v>
      </c>
      <c r="H10274" s="37" t="n">
        <v>0</v>
      </c>
      <c r="I10274" s="37" t="n">
        <v>8</v>
      </c>
      <c r="J10274" s="40" t="n">
        <f aca="false">IF(C10274=0,"",D10274/C10274)</f>
        <v>0.954545454545455</v>
      </c>
    </row>
    <row r="10275" customFormat="false" ht="15" hidden="false" customHeight="false" outlineLevel="0" collapsed="false">
      <c r="A10275" s="37" t="s">
        <v>1656</v>
      </c>
      <c r="B10275" s="37" t="s">
        <v>270</v>
      </c>
      <c r="C10275" s="37" t="n">
        <v>22</v>
      </c>
      <c r="D10275" s="37" t="n">
        <v>21</v>
      </c>
      <c r="E10275" s="37" t="n">
        <v>1</v>
      </c>
      <c r="F10275" s="37" t="n">
        <v>1</v>
      </c>
      <c r="G10275" s="37" t="n">
        <v>0</v>
      </c>
      <c r="H10275" s="37" t="n">
        <v>1</v>
      </c>
      <c r="I10275" s="37" t="n">
        <v>13</v>
      </c>
      <c r="J10275" s="40" t="n">
        <f aca="false">IF(C10275=0,"",D10275/C10275)</f>
        <v>0.954545454545455</v>
      </c>
    </row>
    <row r="10276" customFormat="false" ht="15" hidden="false" customHeight="false" outlineLevel="0" collapsed="false">
      <c r="A10276" s="37" t="s">
        <v>1656</v>
      </c>
      <c r="B10276" s="37" t="s">
        <v>271</v>
      </c>
      <c r="C10276" s="37" t="n">
        <v>22</v>
      </c>
      <c r="D10276" s="37" t="n">
        <v>19</v>
      </c>
      <c r="E10276" s="37" t="n">
        <v>1</v>
      </c>
      <c r="F10276" s="37" t="n">
        <v>1</v>
      </c>
      <c r="G10276" s="37" t="n">
        <v>1</v>
      </c>
      <c r="H10276" s="37" t="n">
        <v>4</v>
      </c>
      <c r="I10276" s="37" t="n">
        <v>12</v>
      </c>
      <c r="J10276" s="40" t="n">
        <f aca="false">IF(C10276=0,"",D10276/C10276)</f>
        <v>0.863636363636364</v>
      </c>
    </row>
    <row r="10277" customFormat="false" ht="15" hidden="false" customHeight="false" outlineLevel="0" collapsed="false">
      <c r="A10277" s="37" t="s">
        <v>1656</v>
      </c>
      <c r="B10277" s="37" t="s">
        <v>272</v>
      </c>
      <c r="C10277" s="37" t="n">
        <v>22</v>
      </c>
      <c r="D10277" s="37" t="n">
        <v>18</v>
      </c>
      <c r="E10277" s="37" t="n">
        <v>1</v>
      </c>
      <c r="F10277" s="37" t="n">
        <v>1</v>
      </c>
      <c r="G10277" s="37" t="n">
        <v>0</v>
      </c>
      <c r="H10277" s="37" t="n">
        <v>1</v>
      </c>
      <c r="I10277" s="37" t="n">
        <v>9</v>
      </c>
      <c r="J10277" s="40" t="n">
        <f aca="false">IF(C10277=0,"",D10277/C10277)</f>
        <v>0.818181818181818</v>
      </c>
    </row>
    <row r="10278" customFormat="false" ht="15" hidden="false" customHeight="false" outlineLevel="0" collapsed="false">
      <c r="A10278" s="37" t="s">
        <v>1656</v>
      </c>
      <c r="B10278" s="37" t="s">
        <v>273</v>
      </c>
      <c r="C10278" s="37" t="n">
        <v>22</v>
      </c>
      <c r="D10278" s="37" t="n">
        <v>22</v>
      </c>
      <c r="E10278" s="37" t="n">
        <v>1</v>
      </c>
      <c r="F10278" s="37" t="n">
        <v>0</v>
      </c>
      <c r="G10278" s="37" t="n">
        <v>0</v>
      </c>
      <c r="H10278" s="37" t="n">
        <v>4</v>
      </c>
      <c r="I10278" s="37" t="n">
        <v>2</v>
      </c>
      <c r="J10278" s="40" t="n">
        <f aca="false">IF(C10278=0,"",D10278/C10278)</f>
        <v>1</v>
      </c>
    </row>
    <row r="10279" customFormat="false" ht="15" hidden="false" customHeight="false" outlineLevel="0" collapsed="false">
      <c r="A10279" s="37" t="s">
        <v>1656</v>
      </c>
      <c r="B10279" s="37" t="s">
        <v>274</v>
      </c>
      <c r="C10279" s="37" t="n">
        <v>22</v>
      </c>
      <c r="D10279" s="37" t="n">
        <v>22</v>
      </c>
      <c r="E10279" s="37" t="n">
        <v>1</v>
      </c>
      <c r="F10279" s="37" t="n">
        <v>0</v>
      </c>
      <c r="G10279" s="37" t="n">
        <v>0</v>
      </c>
      <c r="H10279" s="37" t="n">
        <v>3</v>
      </c>
      <c r="I10279" s="37" t="n">
        <v>6</v>
      </c>
      <c r="J10279" s="40" t="n">
        <f aca="false">IF(C10279=0,"",D10279/C10279)</f>
        <v>1</v>
      </c>
    </row>
    <row r="10280" customFormat="false" ht="15" hidden="false" customHeight="false" outlineLevel="0" collapsed="false">
      <c r="A10280" s="37" t="s">
        <v>1656</v>
      </c>
      <c r="B10280" s="37" t="s">
        <v>275</v>
      </c>
      <c r="C10280" s="37" t="n">
        <v>22</v>
      </c>
      <c r="D10280" s="37" t="n">
        <v>21</v>
      </c>
      <c r="E10280" s="37" t="n">
        <v>0</v>
      </c>
      <c r="F10280" s="37" t="n">
        <v>1</v>
      </c>
      <c r="G10280" s="37" t="n">
        <v>1</v>
      </c>
      <c r="H10280" s="37" t="n">
        <v>2</v>
      </c>
      <c r="I10280" s="37" t="n">
        <v>19</v>
      </c>
      <c r="J10280" s="40" t="n">
        <f aca="false">IF(C10280=0,"",D10280/C10280)</f>
        <v>0.954545454545455</v>
      </c>
    </row>
    <row r="10281" customFormat="false" ht="15" hidden="false" customHeight="false" outlineLevel="0" collapsed="false">
      <c r="A10281" s="37" t="s">
        <v>1656</v>
      </c>
      <c r="B10281" s="37" t="s">
        <v>276</v>
      </c>
      <c r="C10281" s="37" t="n">
        <v>22</v>
      </c>
      <c r="D10281" s="37" t="n">
        <v>21</v>
      </c>
      <c r="E10281" s="37" t="n">
        <v>0</v>
      </c>
      <c r="F10281" s="37" t="n">
        <v>0</v>
      </c>
      <c r="G10281" s="37" t="n">
        <v>0</v>
      </c>
      <c r="H10281" s="37" t="n">
        <v>4</v>
      </c>
      <c r="I10281" s="37" t="n">
        <v>1</v>
      </c>
      <c r="J10281" s="40" t="n">
        <f aca="false">IF(C10281=0,"",D10281/C10281)</f>
        <v>0.954545454545455</v>
      </c>
    </row>
    <row r="10282" customFormat="false" ht="15" hidden="false" customHeight="false" outlineLevel="0" collapsed="false">
      <c r="A10282" s="37" t="s">
        <v>1656</v>
      </c>
      <c r="B10282" s="37" t="s">
        <v>277</v>
      </c>
      <c r="C10282" s="37" t="n">
        <v>22</v>
      </c>
      <c r="D10282" s="37" t="n">
        <v>20</v>
      </c>
      <c r="E10282" s="37" t="n">
        <v>0</v>
      </c>
      <c r="F10282" s="37" t="n">
        <v>0</v>
      </c>
      <c r="G10282" s="37" t="n">
        <v>1</v>
      </c>
      <c r="H10282" s="37" t="n">
        <v>0</v>
      </c>
      <c r="I10282" s="37" t="n">
        <v>7</v>
      </c>
      <c r="J10282" s="40" t="n">
        <f aca="false">IF(C10282=0,"",D10282/C10282)</f>
        <v>0.909090909090909</v>
      </c>
    </row>
    <row r="10283" customFormat="false" ht="15" hidden="false" customHeight="false" outlineLevel="0" collapsed="false">
      <c r="A10283" s="37" t="s">
        <v>1656</v>
      </c>
      <c r="B10283" s="37" t="s">
        <v>278</v>
      </c>
      <c r="C10283" s="37" t="n">
        <v>22</v>
      </c>
      <c r="D10283" s="37" t="n">
        <v>19</v>
      </c>
      <c r="E10283" s="37" t="n">
        <v>1</v>
      </c>
      <c r="F10283" s="37" t="n">
        <v>0</v>
      </c>
      <c r="G10283" s="37" t="n">
        <v>0</v>
      </c>
      <c r="H10283" s="37" t="n">
        <v>1</v>
      </c>
      <c r="I10283" s="37" t="n">
        <v>11</v>
      </c>
      <c r="J10283" s="40" t="n">
        <f aca="false">IF(C10283=0,"",D10283/C10283)</f>
        <v>0.863636363636364</v>
      </c>
    </row>
    <row r="10284" customFormat="false" ht="15" hidden="false" customHeight="false" outlineLevel="0" collapsed="false">
      <c r="A10284" s="37" t="s">
        <v>1656</v>
      </c>
      <c r="B10284" s="37" t="s">
        <v>279</v>
      </c>
      <c r="C10284" s="37" t="n">
        <v>22</v>
      </c>
      <c r="D10284" s="37" t="n">
        <v>22</v>
      </c>
      <c r="E10284" s="37" t="n">
        <v>0</v>
      </c>
      <c r="F10284" s="37" t="n">
        <v>1</v>
      </c>
      <c r="G10284" s="37" t="n">
        <v>1</v>
      </c>
      <c r="H10284" s="37" t="n">
        <v>2</v>
      </c>
      <c r="I10284" s="37" t="n">
        <v>9</v>
      </c>
      <c r="J10284" s="40" t="n">
        <f aca="false">IF(C10284=0,"",D10284/C10284)</f>
        <v>1</v>
      </c>
    </row>
    <row r="10285" customFormat="false" ht="15" hidden="false" customHeight="false" outlineLevel="0" collapsed="false">
      <c r="A10285" s="37" t="s">
        <v>1656</v>
      </c>
      <c r="B10285" s="37" t="s">
        <v>280</v>
      </c>
      <c r="C10285" s="37" t="n">
        <v>22</v>
      </c>
      <c r="D10285" s="37" t="n">
        <v>20</v>
      </c>
      <c r="E10285" s="37" t="n">
        <v>0</v>
      </c>
      <c r="F10285" s="37" t="n">
        <v>1</v>
      </c>
      <c r="G10285" s="37" t="n">
        <v>0</v>
      </c>
      <c r="H10285" s="37" t="n">
        <v>2</v>
      </c>
      <c r="I10285" s="37" t="n">
        <v>15</v>
      </c>
      <c r="J10285" s="40" t="n">
        <f aca="false">IF(C10285=0,"",D10285/C10285)</f>
        <v>0.909090909090909</v>
      </c>
    </row>
    <row r="10286" customFormat="false" ht="15" hidden="false" customHeight="false" outlineLevel="0" collapsed="false">
      <c r="A10286" s="37" t="s">
        <v>1656</v>
      </c>
      <c r="B10286" s="37" t="s">
        <v>281</v>
      </c>
      <c r="C10286" s="37" t="n">
        <v>22</v>
      </c>
      <c r="D10286" s="37" t="n">
        <v>20</v>
      </c>
      <c r="E10286" s="37" t="n">
        <v>0</v>
      </c>
      <c r="F10286" s="37" t="n">
        <v>0</v>
      </c>
      <c r="G10286" s="37" t="n">
        <v>1</v>
      </c>
      <c r="H10286" s="37" t="n">
        <v>1</v>
      </c>
      <c r="I10286" s="37" t="n">
        <v>11</v>
      </c>
      <c r="J10286" s="40" t="n">
        <f aca="false">IF(C10286=0,"",D10286/C10286)</f>
        <v>0.909090909090909</v>
      </c>
    </row>
    <row r="10287" customFormat="false" ht="15" hidden="false" customHeight="false" outlineLevel="0" collapsed="false">
      <c r="A10287" s="37" t="s">
        <v>956</v>
      </c>
      <c r="B10287" s="37" t="s">
        <v>270</v>
      </c>
      <c r="C10287" s="37" t="n">
        <v>22</v>
      </c>
      <c r="D10287" s="37" t="n">
        <v>21</v>
      </c>
      <c r="E10287" s="37" t="n">
        <v>0</v>
      </c>
      <c r="F10287" s="37" t="n">
        <v>0</v>
      </c>
      <c r="G10287" s="37" t="n">
        <v>0</v>
      </c>
      <c r="H10287" s="37" t="n">
        <v>5</v>
      </c>
      <c r="I10287" s="37" t="n">
        <v>2</v>
      </c>
      <c r="J10287" s="40" t="n">
        <f aca="false">IF(C10287=0,"",D10287/C10287)</f>
        <v>0.954545454545455</v>
      </c>
    </row>
    <row r="10288" customFormat="false" ht="15" hidden="false" customHeight="false" outlineLevel="0" collapsed="false">
      <c r="A10288" s="37" t="s">
        <v>956</v>
      </c>
      <c r="B10288" s="37" t="s">
        <v>271</v>
      </c>
      <c r="C10288" s="37" t="n">
        <v>22</v>
      </c>
      <c r="D10288" s="37" t="n">
        <v>22</v>
      </c>
      <c r="E10288" s="37" t="n">
        <v>1</v>
      </c>
      <c r="F10288" s="37" t="n">
        <v>0</v>
      </c>
      <c r="G10288" s="37" t="n">
        <v>0</v>
      </c>
      <c r="H10288" s="37" t="n">
        <v>0</v>
      </c>
      <c r="I10288" s="37" t="n">
        <v>2</v>
      </c>
      <c r="J10288" s="40" t="n">
        <f aca="false">IF(C10288=0,"",D10288/C10288)</f>
        <v>1</v>
      </c>
    </row>
    <row r="10289" customFormat="false" ht="15" hidden="false" customHeight="false" outlineLevel="0" collapsed="false">
      <c r="A10289" s="37" t="s">
        <v>956</v>
      </c>
      <c r="B10289" s="37" t="s">
        <v>272</v>
      </c>
      <c r="C10289" s="37" t="n">
        <v>22</v>
      </c>
      <c r="D10289" s="37" t="n">
        <v>22</v>
      </c>
      <c r="E10289" s="37" t="n">
        <v>0</v>
      </c>
      <c r="F10289" s="37" t="n">
        <v>1</v>
      </c>
      <c r="G10289" s="37" t="n">
        <v>1</v>
      </c>
      <c r="H10289" s="37" t="n">
        <v>1</v>
      </c>
      <c r="I10289" s="37" t="n">
        <v>0</v>
      </c>
      <c r="J10289" s="40" t="n">
        <f aca="false">IF(C10289=0,"",D10289/C10289)</f>
        <v>1</v>
      </c>
    </row>
    <row r="10290" customFormat="false" ht="15" hidden="false" customHeight="false" outlineLevel="0" collapsed="false">
      <c r="A10290" s="37" t="s">
        <v>956</v>
      </c>
      <c r="B10290" s="37" t="s">
        <v>273</v>
      </c>
      <c r="C10290" s="37" t="n">
        <v>22</v>
      </c>
      <c r="D10290" s="37" t="n">
        <v>20</v>
      </c>
      <c r="E10290" s="37" t="n">
        <v>0</v>
      </c>
      <c r="F10290" s="37" t="n">
        <v>0</v>
      </c>
      <c r="G10290" s="37" t="n">
        <v>1</v>
      </c>
      <c r="H10290" s="37" t="n">
        <v>3</v>
      </c>
      <c r="I10290" s="37" t="n">
        <v>6</v>
      </c>
      <c r="J10290" s="40" t="n">
        <f aca="false">IF(C10290=0,"",D10290/C10290)</f>
        <v>0.909090909090909</v>
      </c>
    </row>
    <row r="10291" customFormat="false" ht="15" hidden="false" customHeight="false" outlineLevel="0" collapsed="false">
      <c r="A10291" s="37" t="s">
        <v>956</v>
      </c>
      <c r="B10291" s="37" t="s">
        <v>274</v>
      </c>
      <c r="C10291" s="37" t="n">
        <v>22</v>
      </c>
      <c r="D10291" s="37" t="n">
        <v>20</v>
      </c>
      <c r="E10291" s="37" t="n">
        <v>1</v>
      </c>
      <c r="F10291" s="37" t="n">
        <v>0</v>
      </c>
      <c r="G10291" s="37" t="n">
        <v>0</v>
      </c>
      <c r="H10291" s="37" t="n">
        <v>3</v>
      </c>
      <c r="I10291" s="37" t="n">
        <v>0</v>
      </c>
      <c r="J10291" s="40" t="n">
        <f aca="false">IF(C10291=0,"",D10291/C10291)</f>
        <v>0.909090909090909</v>
      </c>
    </row>
    <row r="10292" customFormat="false" ht="15" hidden="false" customHeight="false" outlineLevel="0" collapsed="false">
      <c r="A10292" s="37" t="s">
        <v>956</v>
      </c>
      <c r="B10292" s="37" t="s">
        <v>275</v>
      </c>
      <c r="C10292" s="37" t="n">
        <v>22</v>
      </c>
      <c r="D10292" s="37" t="n">
        <v>21</v>
      </c>
      <c r="E10292" s="37" t="n">
        <v>1</v>
      </c>
      <c r="F10292" s="37" t="n">
        <v>2</v>
      </c>
      <c r="G10292" s="37" t="n">
        <v>1</v>
      </c>
      <c r="H10292" s="37" t="n">
        <v>1</v>
      </c>
      <c r="I10292" s="37" t="n">
        <v>1</v>
      </c>
      <c r="J10292" s="40" t="n">
        <f aca="false">IF(C10292=0,"",D10292/C10292)</f>
        <v>0.954545454545455</v>
      </c>
    </row>
    <row r="10293" customFormat="false" ht="15" hidden="false" customHeight="false" outlineLevel="0" collapsed="false">
      <c r="A10293" s="37" t="s">
        <v>956</v>
      </c>
      <c r="B10293" s="37" t="s">
        <v>276</v>
      </c>
      <c r="C10293" s="37" t="n">
        <v>22</v>
      </c>
      <c r="D10293" s="37" t="n">
        <v>21</v>
      </c>
      <c r="E10293" s="37" t="n">
        <v>0</v>
      </c>
      <c r="F10293" s="37" t="n">
        <v>1</v>
      </c>
      <c r="G10293" s="37" t="n">
        <v>0</v>
      </c>
      <c r="H10293" s="37" t="n">
        <v>1</v>
      </c>
      <c r="I10293" s="37" t="n">
        <v>0</v>
      </c>
      <c r="J10293" s="40" t="n">
        <f aca="false">IF(C10293=0,"",D10293/C10293)</f>
        <v>0.954545454545455</v>
      </c>
    </row>
    <row r="10294" customFormat="false" ht="15" hidden="false" customHeight="false" outlineLevel="0" collapsed="false">
      <c r="A10294" s="37" t="s">
        <v>956</v>
      </c>
      <c r="B10294" s="37" t="s">
        <v>277</v>
      </c>
      <c r="C10294" s="37" t="n">
        <v>22</v>
      </c>
      <c r="D10294" s="37" t="n">
        <v>22</v>
      </c>
      <c r="E10294" s="37" t="n">
        <v>0</v>
      </c>
      <c r="F10294" s="37" t="n">
        <v>0</v>
      </c>
      <c r="G10294" s="37" t="n">
        <v>0</v>
      </c>
      <c r="H10294" s="37" t="n">
        <v>0</v>
      </c>
      <c r="I10294" s="37" t="n">
        <v>0</v>
      </c>
      <c r="J10294" s="40" t="n">
        <f aca="false">IF(C10294=0,"",D10294/C10294)</f>
        <v>1</v>
      </c>
    </row>
    <row r="10295" customFormat="false" ht="15" hidden="false" customHeight="false" outlineLevel="0" collapsed="false">
      <c r="A10295" s="37" t="s">
        <v>956</v>
      </c>
      <c r="B10295" s="37" t="s">
        <v>278</v>
      </c>
      <c r="C10295" s="37" t="n">
        <v>22</v>
      </c>
      <c r="D10295" s="37" t="n">
        <v>22</v>
      </c>
      <c r="E10295" s="37" t="n">
        <v>0</v>
      </c>
      <c r="F10295" s="37" t="n">
        <v>0</v>
      </c>
      <c r="G10295" s="37" t="n">
        <v>1</v>
      </c>
      <c r="H10295" s="37" t="n">
        <v>0</v>
      </c>
      <c r="I10295" s="37" t="n">
        <v>0</v>
      </c>
      <c r="J10295" s="40" t="n">
        <f aca="false">IF(C10295=0,"",D10295/C10295)</f>
        <v>1</v>
      </c>
    </row>
    <row r="10296" customFormat="false" ht="15" hidden="false" customHeight="false" outlineLevel="0" collapsed="false">
      <c r="A10296" s="37" t="s">
        <v>956</v>
      </c>
      <c r="B10296" s="37" t="s">
        <v>279</v>
      </c>
      <c r="C10296" s="37" t="n">
        <v>22</v>
      </c>
      <c r="D10296" s="37" t="n">
        <v>22</v>
      </c>
      <c r="E10296" s="37" t="n">
        <v>0</v>
      </c>
      <c r="F10296" s="37" t="n">
        <v>1</v>
      </c>
      <c r="G10296" s="37" t="n">
        <v>1</v>
      </c>
      <c r="H10296" s="37" t="n">
        <v>1</v>
      </c>
      <c r="I10296" s="37" t="n">
        <v>5</v>
      </c>
      <c r="J10296" s="40" t="n">
        <f aca="false">IF(C10296=0,"",D10296/C10296)</f>
        <v>1</v>
      </c>
    </row>
    <row r="10297" customFormat="false" ht="15" hidden="false" customHeight="false" outlineLevel="0" collapsed="false">
      <c r="A10297" s="37" t="s">
        <v>956</v>
      </c>
      <c r="B10297" s="37" t="s">
        <v>280</v>
      </c>
      <c r="C10297" s="37" t="n">
        <v>22</v>
      </c>
      <c r="D10297" s="37" t="n">
        <v>21</v>
      </c>
      <c r="E10297" s="37" t="n">
        <v>1</v>
      </c>
      <c r="F10297" s="37" t="n">
        <v>1</v>
      </c>
      <c r="G10297" s="37" t="n">
        <v>1</v>
      </c>
      <c r="H10297" s="37" t="n">
        <v>0</v>
      </c>
      <c r="I10297" s="37" t="n">
        <v>1</v>
      </c>
      <c r="J10297" s="40" t="n">
        <f aca="false">IF(C10297=0,"",D10297/C10297)</f>
        <v>0.954545454545455</v>
      </c>
    </row>
    <row r="10298" customFormat="false" ht="15" hidden="false" customHeight="false" outlineLevel="0" collapsed="false">
      <c r="A10298" s="37" t="s">
        <v>956</v>
      </c>
      <c r="B10298" s="37" t="s">
        <v>281</v>
      </c>
      <c r="C10298" s="37" t="n">
        <v>22</v>
      </c>
      <c r="D10298" s="37" t="n">
        <v>21</v>
      </c>
      <c r="E10298" s="37" t="n">
        <v>0</v>
      </c>
      <c r="F10298" s="37" t="n">
        <v>1</v>
      </c>
      <c r="G10298" s="37" t="n">
        <v>1</v>
      </c>
      <c r="H10298" s="37" t="n">
        <v>0</v>
      </c>
      <c r="I10298" s="37" t="n">
        <v>0</v>
      </c>
      <c r="J10298" s="40" t="n">
        <f aca="false">IF(C10298=0,"",D10298/C10298)</f>
        <v>0.954545454545455</v>
      </c>
    </row>
    <row r="10299" customFormat="false" ht="15" hidden="false" customHeight="false" outlineLevel="0" collapsed="false">
      <c r="A10299" s="37" t="s">
        <v>511</v>
      </c>
      <c r="B10299" s="37" t="s">
        <v>270</v>
      </c>
      <c r="C10299" s="37" t="n">
        <v>22</v>
      </c>
      <c r="D10299" s="37" t="n">
        <v>20</v>
      </c>
      <c r="E10299" s="37" t="n">
        <v>1</v>
      </c>
      <c r="F10299" s="37" t="n">
        <v>0</v>
      </c>
      <c r="G10299" s="37" t="n">
        <v>0</v>
      </c>
      <c r="H10299" s="37" t="n">
        <v>1</v>
      </c>
      <c r="I10299" s="37" t="n">
        <v>2</v>
      </c>
      <c r="J10299" s="40" t="n">
        <f aca="false">IF(C10299=0,"",D10299/C10299)</f>
        <v>0.909090909090909</v>
      </c>
    </row>
    <row r="10300" customFormat="false" ht="15" hidden="false" customHeight="false" outlineLevel="0" collapsed="false">
      <c r="A10300" s="37" t="s">
        <v>511</v>
      </c>
      <c r="B10300" s="37" t="s">
        <v>271</v>
      </c>
      <c r="C10300" s="37" t="n">
        <v>22</v>
      </c>
      <c r="D10300" s="37" t="n">
        <v>21</v>
      </c>
      <c r="E10300" s="37" t="n">
        <v>0</v>
      </c>
      <c r="F10300" s="37" t="n">
        <v>0</v>
      </c>
      <c r="G10300" s="37" t="n">
        <v>0</v>
      </c>
      <c r="H10300" s="37" t="n">
        <v>3</v>
      </c>
      <c r="I10300" s="37" t="n">
        <v>1</v>
      </c>
      <c r="J10300" s="40" t="n">
        <f aca="false">IF(C10300=0,"",D10300/C10300)</f>
        <v>0.954545454545455</v>
      </c>
    </row>
    <row r="10301" customFormat="false" ht="15" hidden="false" customHeight="false" outlineLevel="0" collapsed="false">
      <c r="A10301" s="37" t="s">
        <v>511</v>
      </c>
      <c r="B10301" s="37" t="s">
        <v>272</v>
      </c>
      <c r="C10301" s="37" t="n">
        <v>22</v>
      </c>
      <c r="D10301" s="37" t="n">
        <v>18</v>
      </c>
      <c r="E10301" s="37" t="n">
        <v>2</v>
      </c>
      <c r="F10301" s="37" t="n">
        <v>2</v>
      </c>
      <c r="G10301" s="37" t="n">
        <v>0</v>
      </c>
      <c r="H10301" s="37" t="n">
        <v>3</v>
      </c>
      <c r="I10301" s="37" t="n">
        <v>0</v>
      </c>
      <c r="J10301" s="40" t="n">
        <f aca="false">IF(C10301=0,"",D10301/C10301)</f>
        <v>0.818181818181818</v>
      </c>
    </row>
    <row r="10302" customFormat="false" ht="15" hidden="false" customHeight="false" outlineLevel="0" collapsed="false">
      <c r="A10302" s="37" t="s">
        <v>511</v>
      </c>
      <c r="B10302" s="37" t="s">
        <v>273</v>
      </c>
      <c r="C10302" s="37" t="n">
        <v>22</v>
      </c>
      <c r="D10302" s="37" t="n">
        <v>21</v>
      </c>
      <c r="E10302" s="37" t="n">
        <v>1</v>
      </c>
      <c r="F10302" s="37" t="n">
        <v>1</v>
      </c>
      <c r="G10302" s="37" t="n">
        <v>1</v>
      </c>
      <c r="H10302" s="37" t="n">
        <v>2</v>
      </c>
      <c r="I10302" s="37" t="n">
        <v>7</v>
      </c>
      <c r="J10302" s="40" t="n">
        <f aca="false">IF(C10302=0,"",D10302/C10302)</f>
        <v>0.954545454545455</v>
      </c>
    </row>
    <row r="10303" customFormat="false" ht="15" hidden="false" customHeight="false" outlineLevel="0" collapsed="false">
      <c r="A10303" s="37" t="s">
        <v>511</v>
      </c>
      <c r="B10303" s="37" t="s">
        <v>274</v>
      </c>
      <c r="C10303" s="37" t="n">
        <v>22</v>
      </c>
      <c r="D10303" s="37" t="n">
        <v>20</v>
      </c>
      <c r="E10303" s="37" t="n">
        <v>0</v>
      </c>
      <c r="F10303" s="37" t="n">
        <v>0</v>
      </c>
      <c r="G10303" s="37" t="n">
        <v>0</v>
      </c>
      <c r="H10303" s="37" t="n">
        <v>1</v>
      </c>
      <c r="I10303" s="37" t="n">
        <v>4</v>
      </c>
      <c r="J10303" s="40" t="n">
        <f aca="false">IF(C10303=0,"",D10303/C10303)</f>
        <v>0.909090909090909</v>
      </c>
    </row>
    <row r="10304" customFormat="false" ht="15" hidden="false" customHeight="false" outlineLevel="0" collapsed="false">
      <c r="A10304" s="37" t="s">
        <v>511</v>
      </c>
      <c r="B10304" s="37" t="s">
        <v>275</v>
      </c>
      <c r="C10304" s="37" t="n">
        <v>22</v>
      </c>
      <c r="D10304" s="37" t="n">
        <v>19</v>
      </c>
      <c r="E10304" s="37" t="n">
        <v>1</v>
      </c>
      <c r="F10304" s="37" t="n">
        <v>0</v>
      </c>
      <c r="G10304" s="37" t="n">
        <v>0</v>
      </c>
      <c r="H10304" s="37" t="n">
        <v>1</v>
      </c>
      <c r="I10304" s="37" t="n">
        <v>1</v>
      </c>
      <c r="J10304" s="40" t="n">
        <f aca="false">IF(C10304=0,"",D10304/C10304)</f>
        <v>0.863636363636364</v>
      </c>
    </row>
    <row r="10305" customFormat="false" ht="15" hidden="false" customHeight="false" outlineLevel="0" collapsed="false">
      <c r="A10305" s="37" t="s">
        <v>511</v>
      </c>
      <c r="B10305" s="37" t="s">
        <v>276</v>
      </c>
      <c r="C10305" s="37" t="n">
        <v>22</v>
      </c>
      <c r="D10305" s="37" t="n">
        <v>20</v>
      </c>
      <c r="E10305" s="37" t="n">
        <v>2</v>
      </c>
      <c r="F10305" s="37" t="n">
        <v>2</v>
      </c>
      <c r="G10305" s="37" t="n">
        <v>0</v>
      </c>
      <c r="H10305" s="37" t="n">
        <v>0</v>
      </c>
      <c r="I10305" s="37" t="n">
        <v>2</v>
      </c>
      <c r="J10305" s="40" t="n">
        <f aca="false">IF(C10305=0,"",D10305/C10305)</f>
        <v>0.909090909090909</v>
      </c>
    </row>
    <row r="10306" customFormat="false" ht="15" hidden="false" customHeight="false" outlineLevel="0" collapsed="false">
      <c r="A10306" s="37" t="s">
        <v>511</v>
      </c>
      <c r="B10306" s="37" t="s">
        <v>277</v>
      </c>
      <c r="C10306" s="37" t="n">
        <v>22</v>
      </c>
      <c r="D10306" s="37" t="n">
        <v>22</v>
      </c>
      <c r="E10306" s="37" t="n">
        <v>0</v>
      </c>
      <c r="F10306" s="37" t="n">
        <v>0</v>
      </c>
      <c r="G10306" s="37" t="n">
        <v>0</v>
      </c>
      <c r="H10306" s="37" t="n">
        <v>4</v>
      </c>
      <c r="I10306" s="37" t="n">
        <v>0</v>
      </c>
      <c r="J10306" s="40" t="n">
        <f aca="false">IF(C10306=0,"",D10306/C10306)</f>
        <v>1</v>
      </c>
    </row>
    <row r="10307" customFormat="false" ht="15" hidden="false" customHeight="false" outlineLevel="0" collapsed="false">
      <c r="A10307" s="37" t="s">
        <v>511</v>
      </c>
      <c r="B10307" s="37" t="s">
        <v>278</v>
      </c>
      <c r="C10307" s="37" t="n">
        <v>22</v>
      </c>
      <c r="D10307" s="37" t="n">
        <v>20</v>
      </c>
      <c r="E10307" s="37" t="n">
        <v>0</v>
      </c>
      <c r="F10307" s="37" t="n">
        <v>0</v>
      </c>
      <c r="G10307" s="37" t="n">
        <v>0</v>
      </c>
      <c r="H10307" s="37" t="n">
        <v>4</v>
      </c>
      <c r="I10307" s="37" t="n">
        <v>0</v>
      </c>
      <c r="J10307" s="40" t="n">
        <f aca="false">IF(C10307=0,"",D10307/C10307)</f>
        <v>0.909090909090909</v>
      </c>
    </row>
    <row r="10308" customFormat="false" ht="15" hidden="false" customHeight="false" outlineLevel="0" collapsed="false">
      <c r="A10308" s="37" t="s">
        <v>511</v>
      </c>
      <c r="B10308" s="37" t="s">
        <v>279</v>
      </c>
      <c r="C10308" s="37" t="n">
        <v>22</v>
      </c>
      <c r="D10308" s="37" t="n">
        <v>19</v>
      </c>
      <c r="E10308" s="37" t="n">
        <v>0</v>
      </c>
      <c r="F10308" s="37" t="n">
        <v>1</v>
      </c>
      <c r="G10308" s="37" t="n">
        <v>1</v>
      </c>
      <c r="H10308" s="37" t="n">
        <v>3</v>
      </c>
      <c r="I10308" s="37" t="n">
        <v>0</v>
      </c>
      <c r="J10308" s="40" t="n">
        <f aca="false">IF(C10308=0,"",D10308/C10308)</f>
        <v>0.863636363636364</v>
      </c>
    </row>
    <row r="10309" customFormat="false" ht="15" hidden="false" customHeight="false" outlineLevel="0" collapsed="false">
      <c r="A10309" s="37" t="s">
        <v>511</v>
      </c>
      <c r="B10309" s="37" t="s">
        <v>280</v>
      </c>
      <c r="C10309" s="37" t="n">
        <v>22</v>
      </c>
      <c r="D10309" s="37" t="n">
        <v>21</v>
      </c>
      <c r="E10309" s="37" t="n">
        <v>0</v>
      </c>
      <c r="F10309" s="37" t="n">
        <v>1</v>
      </c>
      <c r="G10309" s="37" t="n">
        <v>0</v>
      </c>
      <c r="H10309" s="37" t="n">
        <v>5</v>
      </c>
      <c r="I10309" s="37" t="n">
        <v>4</v>
      </c>
      <c r="J10309" s="40" t="n">
        <f aca="false">IF(C10309=0,"",D10309/C10309)</f>
        <v>0.954545454545455</v>
      </c>
    </row>
    <row r="10310" customFormat="false" ht="15" hidden="false" customHeight="false" outlineLevel="0" collapsed="false">
      <c r="A10310" s="37" t="s">
        <v>511</v>
      </c>
      <c r="B10310" s="37" t="s">
        <v>281</v>
      </c>
      <c r="C10310" s="37" t="n">
        <v>22</v>
      </c>
      <c r="D10310" s="37" t="n">
        <v>20</v>
      </c>
      <c r="E10310" s="37" t="n">
        <v>0</v>
      </c>
      <c r="F10310" s="37" t="n">
        <v>0</v>
      </c>
      <c r="G10310" s="37" t="n">
        <v>0</v>
      </c>
      <c r="H10310" s="37" t="n">
        <v>2</v>
      </c>
      <c r="I10310" s="37" t="n">
        <v>0</v>
      </c>
      <c r="J10310" s="40" t="n">
        <f aca="false">IF(C10310=0,"",D10310/C10310)</f>
        <v>0.909090909090909</v>
      </c>
    </row>
    <row r="10311" customFormat="false" ht="15" hidden="false" customHeight="false" outlineLevel="0" collapsed="false">
      <c r="A10311" s="37" t="s">
        <v>449</v>
      </c>
      <c r="B10311" s="37" t="s">
        <v>270</v>
      </c>
      <c r="C10311" s="37" t="n">
        <v>22</v>
      </c>
      <c r="D10311" s="37" t="n">
        <v>21</v>
      </c>
      <c r="E10311" s="37" t="n">
        <v>0</v>
      </c>
      <c r="F10311" s="37" t="n">
        <v>1</v>
      </c>
      <c r="G10311" s="37" t="n">
        <v>0</v>
      </c>
      <c r="H10311" s="37" t="n">
        <v>2</v>
      </c>
      <c r="I10311" s="37" t="n">
        <v>3</v>
      </c>
      <c r="J10311" s="40" t="n">
        <f aca="false">IF(C10311=0,"",D10311/C10311)</f>
        <v>0.954545454545455</v>
      </c>
    </row>
    <row r="10312" customFormat="false" ht="15" hidden="false" customHeight="false" outlineLevel="0" collapsed="false">
      <c r="A10312" s="37" t="s">
        <v>449</v>
      </c>
      <c r="B10312" s="37" t="s">
        <v>271</v>
      </c>
      <c r="C10312" s="37" t="n">
        <v>22</v>
      </c>
      <c r="D10312" s="37" t="n">
        <v>20</v>
      </c>
      <c r="E10312" s="37" t="n">
        <v>1</v>
      </c>
      <c r="F10312" s="37" t="n">
        <v>1</v>
      </c>
      <c r="G10312" s="37" t="n">
        <v>1</v>
      </c>
      <c r="H10312" s="37" t="n">
        <v>1</v>
      </c>
      <c r="I10312" s="37" t="n">
        <v>6</v>
      </c>
      <c r="J10312" s="40" t="n">
        <f aca="false">IF(C10312=0,"",D10312/C10312)</f>
        <v>0.909090909090909</v>
      </c>
    </row>
    <row r="10313" customFormat="false" ht="15" hidden="false" customHeight="false" outlineLevel="0" collapsed="false">
      <c r="A10313" s="37" t="s">
        <v>449</v>
      </c>
      <c r="B10313" s="37" t="s">
        <v>272</v>
      </c>
      <c r="C10313" s="37" t="n">
        <v>22</v>
      </c>
      <c r="D10313" s="37" t="n">
        <v>20</v>
      </c>
      <c r="E10313" s="37" t="n">
        <v>1</v>
      </c>
      <c r="F10313" s="37" t="n">
        <v>1</v>
      </c>
      <c r="G10313" s="37" t="n">
        <v>1</v>
      </c>
      <c r="H10313" s="37" t="n">
        <v>1</v>
      </c>
      <c r="I10313" s="37" t="n">
        <v>1</v>
      </c>
      <c r="J10313" s="40" t="n">
        <f aca="false">IF(C10313=0,"",D10313/C10313)</f>
        <v>0.909090909090909</v>
      </c>
    </row>
    <row r="10314" customFormat="false" ht="15" hidden="false" customHeight="false" outlineLevel="0" collapsed="false">
      <c r="A10314" s="37" t="s">
        <v>449</v>
      </c>
      <c r="B10314" s="37" t="s">
        <v>273</v>
      </c>
      <c r="C10314" s="37" t="n">
        <v>22</v>
      </c>
      <c r="D10314" s="37" t="n">
        <v>21</v>
      </c>
      <c r="E10314" s="37" t="n">
        <v>0</v>
      </c>
      <c r="F10314" s="37" t="n">
        <v>2</v>
      </c>
      <c r="G10314" s="37" t="n">
        <v>0</v>
      </c>
      <c r="H10314" s="37" t="n">
        <v>3</v>
      </c>
      <c r="I10314" s="37" t="n">
        <v>5</v>
      </c>
      <c r="J10314" s="40" t="n">
        <f aca="false">IF(C10314=0,"",D10314/C10314)</f>
        <v>0.954545454545455</v>
      </c>
    </row>
    <row r="10315" customFormat="false" ht="15" hidden="false" customHeight="false" outlineLevel="0" collapsed="false">
      <c r="A10315" s="37" t="s">
        <v>449</v>
      </c>
      <c r="B10315" s="37" t="s">
        <v>274</v>
      </c>
      <c r="C10315" s="37" t="n">
        <v>22</v>
      </c>
      <c r="D10315" s="37" t="n">
        <v>20</v>
      </c>
      <c r="E10315" s="37" t="n">
        <v>1</v>
      </c>
      <c r="F10315" s="37" t="n">
        <v>0</v>
      </c>
      <c r="G10315" s="37" t="n">
        <v>0</v>
      </c>
      <c r="H10315" s="37" t="n">
        <v>0</v>
      </c>
      <c r="I10315" s="37" t="n">
        <v>2</v>
      </c>
      <c r="J10315" s="40" t="n">
        <f aca="false">IF(C10315=0,"",D10315/C10315)</f>
        <v>0.909090909090909</v>
      </c>
    </row>
    <row r="10316" customFormat="false" ht="15" hidden="false" customHeight="false" outlineLevel="0" collapsed="false">
      <c r="A10316" s="37" t="s">
        <v>449</v>
      </c>
      <c r="B10316" s="37" t="s">
        <v>275</v>
      </c>
      <c r="C10316" s="37" t="n">
        <v>22</v>
      </c>
      <c r="D10316" s="37" t="n">
        <v>20</v>
      </c>
      <c r="E10316" s="37" t="n">
        <v>1</v>
      </c>
      <c r="F10316" s="37" t="n">
        <v>1</v>
      </c>
      <c r="G10316" s="37" t="n">
        <v>0</v>
      </c>
      <c r="H10316" s="37" t="n">
        <v>3</v>
      </c>
      <c r="I10316" s="37" t="n">
        <v>1</v>
      </c>
      <c r="J10316" s="40" t="n">
        <f aca="false">IF(C10316=0,"",D10316/C10316)</f>
        <v>0.909090909090909</v>
      </c>
    </row>
    <row r="10317" customFormat="false" ht="15" hidden="false" customHeight="false" outlineLevel="0" collapsed="false">
      <c r="A10317" s="37" t="s">
        <v>449</v>
      </c>
      <c r="B10317" s="37" t="s">
        <v>276</v>
      </c>
      <c r="C10317" s="37" t="n">
        <v>22</v>
      </c>
      <c r="D10317" s="37" t="n">
        <v>20</v>
      </c>
      <c r="E10317" s="37" t="n">
        <v>1</v>
      </c>
      <c r="F10317" s="37" t="n">
        <v>1</v>
      </c>
      <c r="G10317" s="37" t="n">
        <v>0</v>
      </c>
      <c r="H10317" s="37" t="n">
        <v>3</v>
      </c>
      <c r="I10317" s="37" t="n">
        <v>0</v>
      </c>
      <c r="J10317" s="40" t="n">
        <f aca="false">IF(C10317=0,"",D10317/C10317)</f>
        <v>0.909090909090909</v>
      </c>
    </row>
    <row r="10318" customFormat="false" ht="15" hidden="false" customHeight="false" outlineLevel="0" collapsed="false">
      <c r="A10318" s="37" t="s">
        <v>449</v>
      </c>
      <c r="B10318" s="37" t="s">
        <v>277</v>
      </c>
      <c r="C10318" s="37" t="n">
        <v>22</v>
      </c>
      <c r="D10318" s="37" t="n">
        <v>18</v>
      </c>
      <c r="E10318" s="37" t="n">
        <v>1</v>
      </c>
      <c r="F10318" s="37" t="n">
        <v>1</v>
      </c>
      <c r="G10318" s="37" t="n">
        <v>0</v>
      </c>
      <c r="H10318" s="37" t="n">
        <v>1</v>
      </c>
      <c r="I10318" s="37" t="n">
        <v>0</v>
      </c>
      <c r="J10318" s="40" t="n">
        <f aca="false">IF(C10318=0,"",D10318/C10318)</f>
        <v>0.818181818181818</v>
      </c>
    </row>
    <row r="10319" customFormat="false" ht="15" hidden="false" customHeight="false" outlineLevel="0" collapsed="false">
      <c r="A10319" s="37" t="s">
        <v>449</v>
      </c>
      <c r="B10319" s="37" t="s">
        <v>278</v>
      </c>
      <c r="C10319" s="37" t="n">
        <v>22</v>
      </c>
      <c r="D10319" s="37" t="n">
        <v>22</v>
      </c>
      <c r="E10319" s="37" t="n">
        <v>0</v>
      </c>
      <c r="F10319" s="37" t="n">
        <v>2</v>
      </c>
      <c r="G10319" s="37" t="n">
        <v>0</v>
      </c>
      <c r="H10319" s="37" t="n">
        <v>1</v>
      </c>
      <c r="I10319" s="37" t="n">
        <v>1</v>
      </c>
      <c r="J10319" s="40" t="n">
        <f aca="false">IF(C10319=0,"",D10319/C10319)</f>
        <v>1</v>
      </c>
    </row>
    <row r="10320" customFormat="false" ht="15" hidden="false" customHeight="false" outlineLevel="0" collapsed="false">
      <c r="A10320" s="37" t="s">
        <v>449</v>
      </c>
      <c r="B10320" s="37" t="s">
        <v>279</v>
      </c>
      <c r="C10320" s="37" t="n">
        <v>22</v>
      </c>
      <c r="D10320" s="37" t="n">
        <v>20</v>
      </c>
      <c r="E10320" s="37" t="n">
        <v>1</v>
      </c>
      <c r="F10320" s="37" t="n">
        <v>1</v>
      </c>
      <c r="G10320" s="37" t="n">
        <v>1</v>
      </c>
      <c r="H10320" s="37" t="n">
        <v>3</v>
      </c>
      <c r="I10320" s="37" t="n">
        <v>5</v>
      </c>
      <c r="J10320" s="40" t="n">
        <f aca="false">IF(C10320=0,"",D10320/C10320)</f>
        <v>0.909090909090909</v>
      </c>
    </row>
    <row r="10321" customFormat="false" ht="15" hidden="false" customHeight="false" outlineLevel="0" collapsed="false">
      <c r="A10321" s="37" t="s">
        <v>449</v>
      </c>
      <c r="B10321" s="37" t="s">
        <v>280</v>
      </c>
      <c r="C10321" s="37" t="n">
        <v>22</v>
      </c>
      <c r="D10321" s="37" t="n">
        <v>20</v>
      </c>
      <c r="E10321" s="37" t="n">
        <v>1</v>
      </c>
      <c r="F10321" s="37" t="n">
        <v>1</v>
      </c>
      <c r="G10321" s="37" t="n">
        <v>0</v>
      </c>
      <c r="H10321" s="37" t="n">
        <v>0</v>
      </c>
      <c r="I10321" s="37" t="n">
        <v>0</v>
      </c>
      <c r="J10321" s="40" t="n">
        <f aca="false">IF(C10321=0,"",D10321/C10321)</f>
        <v>0.909090909090909</v>
      </c>
    </row>
    <row r="10322" customFormat="false" ht="15" hidden="false" customHeight="false" outlineLevel="0" collapsed="false">
      <c r="A10322" s="37" t="s">
        <v>449</v>
      </c>
      <c r="B10322" s="37" t="s">
        <v>281</v>
      </c>
      <c r="C10322" s="37" t="n">
        <v>22</v>
      </c>
      <c r="D10322" s="37" t="n">
        <v>21</v>
      </c>
      <c r="E10322" s="37" t="n">
        <v>0</v>
      </c>
      <c r="F10322" s="37" t="n">
        <v>1</v>
      </c>
      <c r="G10322" s="37" t="n">
        <v>0</v>
      </c>
      <c r="H10322" s="37" t="n">
        <v>2</v>
      </c>
      <c r="I10322" s="37" t="n">
        <v>4</v>
      </c>
      <c r="J10322" s="40" t="n">
        <f aca="false">IF(C10322=0,"",D10322/C10322)</f>
        <v>0.954545454545455</v>
      </c>
    </row>
    <row r="10323" customFormat="false" ht="15" hidden="false" customHeight="false" outlineLevel="0" collapsed="false">
      <c r="A10323" s="37" t="s">
        <v>1658</v>
      </c>
      <c r="B10323" s="37" t="s">
        <v>270</v>
      </c>
      <c r="C10323" s="37" t="n">
        <v>22</v>
      </c>
      <c r="D10323" s="37" t="n">
        <v>20</v>
      </c>
      <c r="E10323" s="37" t="n">
        <v>1</v>
      </c>
      <c r="F10323" s="37" t="n">
        <v>0</v>
      </c>
      <c r="G10323" s="37" t="n">
        <v>1</v>
      </c>
      <c r="H10323" s="37" t="n">
        <v>3</v>
      </c>
      <c r="I10323" s="37" t="n">
        <v>6</v>
      </c>
      <c r="J10323" s="40" t="n">
        <f aca="false">IF(C10323=0,"",D10323/C10323)</f>
        <v>0.909090909090909</v>
      </c>
    </row>
    <row r="10324" customFormat="false" ht="15" hidden="false" customHeight="false" outlineLevel="0" collapsed="false">
      <c r="A10324" s="37" t="s">
        <v>1658</v>
      </c>
      <c r="B10324" s="37" t="s">
        <v>271</v>
      </c>
      <c r="C10324" s="37" t="n">
        <v>22</v>
      </c>
      <c r="D10324" s="37" t="n">
        <v>20</v>
      </c>
      <c r="E10324" s="37" t="n">
        <v>1</v>
      </c>
      <c r="F10324" s="37" t="n">
        <v>3</v>
      </c>
      <c r="G10324" s="37" t="n">
        <v>0</v>
      </c>
      <c r="H10324" s="37" t="n">
        <v>0</v>
      </c>
      <c r="I10324" s="37" t="n">
        <v>0</v>
      </c>
      <c r="J10324" s="40" t="n">
        <f aca="false">IF(C10324=0,"",D10324/C10324)</f>
        <v>0.909090909090909</v>
      </c>
    </row>
    <row r="10325" customFormat="false" ht="15" hidden="false" customHeight="false" outlineLevel="0" collapsed="false">
      <c r="A10325" s="37" t="s">
        <v>1658</v>
      </c>
      <c r="B10325" s="37" t="s">
        <v>272</v>
      </c>
      <c r="C10325" s="37" t="n">
        <v>22</v>
      </c>
      <c r="D10325" s="37" t="n">
        <v>21</v>
      </c>
      <c r="E10325" s="37" t="n">
        <v>0</v>
      </c>
      <c r="F10325" s="37" t="n">
        <v>1</v>
      </c>
      <c r="G10325" s="37" t="n">
        <v>1</v>
      </c>
      <c r="H10325" s="37" t="n">
        <v>1</v>
      </c>
      <c r="I10325" s="37" t="n">
        <v>1</v>
      </c>
      <c r="J10325" s="40" t="n">
        <f aca="false">IF(C10325=0,"",D10325/C10325)</f>
        <v>0.954545454545455</v>
      </c>
    </row>
    <row r="10326" customFormat="false" ht="15" hidden="false" customHeight="false" outlineLevel="0" collapsed="false">
      <c r="A10326" s="37" t="s">
        <v>1658</v>
      </c>
      <c r="B10326" s="37" t="s">
        <v>273</v>
      </c>
      <c r="C10326" s="37" t="n">
        <v>22</v>
      </c>
      <c r="D10326" s="37" t="n">
        <v>20</v>
      </c>
      <c r="E10326" s="37" t="n">
        <v>0</v>
      </c>
      <c r="F10326" s="37" t="n">
        <v>0</v>
      </c>
      <c r="G10326" s="37" t="n">
        <v>0</v>
      </c>
      <c r="H10326" s="37" t="n">
        <v>2</v>
      </c>
      <c r="I10326" s="37" t="n">
        <v>3</v>
      </c>
      <c r="J10326" s="40" t="n">
        <f aca="false">IF(C10326=0,"",D10326/C10326)</f>
        <v>0.909090909090909</v>
      </c>
    </row>
    <row r="10327" customFormat="false" ht="15" hidden="false" customHeight="false" outlineLevel="0" collapsed="false">
      <c r="A10327" s="37" t="s">
        <v>1658</v>
      </c>
      <c r="B10327" s="37" t="s">
        <v>274</v>
      </c>
      <c r="C10327" s="37" t="n">
        <v>22</v>
      </c>
      <c r="D10327" s="37" t="n">
        <v>19</v>
      </c>
      <c r="E10327" s="37" t="n">
        <v>1</v>
      </c>
      <c r="F10327" s="37" t="n">
        <v>0</v>
      </c>
      <c r="G10327" s="37" t="n">
        <v>0</v>
      </c>
      <c r="H10327" s="37" t="n">
        <v>1</v>
      </c>
      <c r="I10327" s="37" t="n">
        <v>2</v>
      </c>
      <c r="J10327" s="40" t="n">
        <f aca="false">IF(C10327=0,"",D10327/C10327)</f>
        <v>0.863636363636364</v>
      </c>
    </row>
    <row r="10328" customFormat="false" ht="15" hidden="false" customHeight="false" outlineLevel="0" collapsed="false">
      <c r="A10328" s="37" t="s">
        <v>1658</v>
      </c>
      <c r="B10328" s="37" t="s">
        <v>275</v>
      </c>
      <c r="C10328" s="37" t="n">
        <v>22</v>
      </c>
      <c r="D10328" s="37" t="n">
        <v>22</v>
      </c>
      <c r="E10328" s="37" t="n">
        <v>0</v>
      </c>
      <c r="F10328" s="37" t="n">
        <v>2</v>
      </c>
      <c r="G10328" s="37" t="n">
        <v>0</v>
      </c>
      <c r="H10328" s="37" t="n">
        <v>0</v>
      </c>
      <c r="I10328" s="37" t="n">
        <v>0</v>
      </c>
      <c r="J10328" s="40" t="n">
        <f aca="false">IF(C10328=0,"",D10328/C10328)</f>
        <v>1</v>
      </c>
    </row>
    <row r="10329" customFormat="false" ht="15" hidden="false" customHeight="false" outlineLevel="0" collapsed="false">
      <c r="A10329" s="37" t="s">
        <v>1658</v>
      </c>
      <c r="B10329" s="37" t="s">
        <v>276</v>
      </c>
      <c r="C10329" s="37" t="n">
        <v>22</v>
      </c>
      <c r="D10329" s="37" t="n">
        <v>22</v>
      </c>
      <c r="E10329" s="37" t="n">
        <v>0</v>
      </c>
      <c r="F10329" s="37" t="n">
        <v>0</v>
      </c>
      <c r="G10329" s="37" t="n">
        <v>0</v>
      </c>
      <c r="H10329" s="37" t="n">
        <v>0</v>
      </c>
      <c r="I10329" s="37" t="n">
        <v>3</v>
      </c>
      <c r="J10329" s="40" t="n">
        <f aca="false">IF(C10329=0,"",D10329/C10329)</f>
        <v>1</v>
      </c>
    </row>
    <row r="10330" customFormat="false" ht="15" hidden="false" customHeight="false" outlineLevel="0" collapsed="false">
      <c r="A10330" s="37" t="s">
        <v>1658</v>
      </c>
      <c r="B10330" s="37" t="s">
        <v>277</v>
      </c>
      <c r="C10330" s="37" t="n">
        <v>22</v>
      </c>
      <c r="D10330" s="37" t="n">
        <v>21</v>
      </c>
      <c r="E10330" s="37" t="n">
        <v>2</v>
      </c>
      <c r="F10330" s="37" t="n">
        <v>1</v>
      </c>
      <c r="G10330" s="37" t="n">
        <v>0</v>
      </c>
      <c r="H10330" s="37" t="n">
        <v>1</v>
      </c>
      <c r="I10330" s="37" t="n">
        <v>0</v>
      </c>
      <c r="J10330" s="40" t="n">
        <f aca="false">IF(C10330=0,"",D10330/C10330)</f>
        <v>0.954545454545455</v>
      </c>
    </row>
    <row r="10331" customFormat="false" ht="15" hidden="false" customHeight="false" outlineLevel="0" collapsed="false">
      <c r="A10331" s="37" t="s">
        <v>1658</v>
      </c>
      <c r="B10331" s="37" t="s">
        <v>278</v>
      </c>
      <c r="C10331" s="37" t="n">
        <v>22</v>
      </c>
      <c r="D10331" s="37" t="n">
        <v>22</v>
      </c>
      <c r="E10331" s="37" t="n">
        <v>0</v>
      </c>
      <c r="F10331" s="37" t="n">
        <v>2</v>
      </c>
      <c r="G10331" s="37" t="n">
        <v>0</v>
      </c>
      <c r="H10331" s="37" t="n">
        <v>2</v>
      </c>
      <c r="I10331" s="37" t="n">
        <v>0</v>
      </c>
      <c r="J10331" s="40" t="n">
        <f aca="false">IF(C10331=0,"",D10331/C10331)</f>
        <v>1</v>
      </c>
    </row>
    <row r="10332" customFormat="false" ht="15" hidden="false" customHeight="false" outlineLevel="0" collapsed="false">
      <c r="A10332" s="37" t="s">
        <v>1658</v>
      </c>
      <c r="B10332" s="37" t="s">
        <v>279</v>
      </c>
      <c r="C10332" s="37" t="n">
        <v>22</v>
      </c>
      <c r="D10332" s="37" t="n">
        <v>20</v>
      </c>
      <c r="E10332" s="37" t="n">
        <v>0</v>
      </c>
      <c r="F10332" s="37" t="n">
        <v>0</v>
      </c>
      <c r="G10332" s="37" t="n">
        <v>0</v>
      </c>
      <c r="H10332" s="37" t="n">
        <v>1</v>
      </c>
      <c r="I10332" s="37" t="n">
        <v>0</v>
      </c>
      <c r="J10332" s="40" t="n">
        <f aca="false">IF(C10332=0,"",D10332/C10332)</f>
        <v>0.909090909090909</v>
      </c>
    </row>
    <row r="10333" customFormat="false" ht="15" hidden="false" customHeight="false" outlineLevel="0" collapsed="false">
      <c r="A10333" s="37" t="s">
        <v>1658</v>
      </c>
      <c r="B10333" s="37" t="s">
        <v>280</v>
      </c>
      <c r="C10333" s="37" t="n">
        <v>22</v>
      </c>
      <c r="D10333" s="37" t="n">
        <v>22</v>
      </c>
      <c r="E10333" s="37" t="n">
        <v>2</v>
      </c>
      <c r="F10333" s="37" t="n">
        <v>0</v>
      </c>
      <c r="G10333" s="37" t="n">
        <v>1</v>
      </c>
      <c r="H10333" s="37" t="n">
        <v>5</v>
      </c>
      <c r="I10333" s="37" t="n">
        <v>1</v>
      </c>
      <c r="J10333" s="40" t="n">
        <f aca="false">IF(C10333=0,"",D10333/C10333)</f>
        <v>1</v>
      </c>
    </row>
    <row r="10334" customFormat="false" ht="15" hidden="false" customHeight="false" outlineLevel="0" collapsed="false">
      <c r="A10334" s="37" t="s">
        <v>1658</v>
      </c>
      <c r="B10334" s="37" t="s">
        <v>281</v>
      </c>
      <c r="C10334" s="37" t="n">
        <v>22</v>
      </c>
      <c r="D10334" s="37" t="n">
        <v>18</v>
      </c>
      <c r="E10334" s="37" t="n">
        <v>1</v>
      </c>
      <c r="F10334" s="37" t="n">
        <v>1</v>
      </c>
      <c r="G10334" s="37" t="n">
        <v>0</v>
      </c>
      <c r="H10334" s="37" t="n">
        <v>2</v>
      </c>
      <c r="I10334" s="37" t="n">
        <v>1</v>
      </c>
      <c r="J10334" s="40" t="n">
        <f aca="false">IF(C10334=0,"",D10334/C10334)</f>
        <v>0.818181818181818</v>
      </c>
    </row>
    <row r="10335" customFormat="false" ht="15" hidden="false" customHeight="false" outlineLevel="0" collapsed="false">
      <c r="A10335" s="37" t="s">
        <v>486</v>
      </c>
      <c r="B10335" s="37" t="s">
        <v>270</v>
      </c>
      <c r="C10335" s="37" t="n">
        <v>22</v>
      </c>
      <c r="D10335" s="37" t="n">
        <v>21</v>
      </c>
      <c r="E10335" s="37" t="n">
        <v>1</v>
      </c>
      <c r="F10335" s="37" t="n">
        <v>1</v>
      </c>
      <c r="G10335" s="37" t="n">
        <v>0</v>
      </c>
      <c r="H10335" s="37" t="n">
        <v>2</v>
      </c>
      <c r="I10335" s="37" t="n">
        <v>3</v>
      </c>
      <c r="J10335" s="40" t="n">
        <f aca="false">IF(C10335=0,"",D10335/C10335)</f>
        <v>0.954545454545455</v>
      </c>
    </row>
    <row r="10336" customFormat="false" ht="15" hidden="false" customHeight="false" outlineLevel="0" collapsed="false">
      <c r="A10336" s="37" t="s">
        <v>486</v>
      </c>
      <c r="B10336" s="37" t="s">
        <v>271</v>
      </c>
      <c r="C10336" s="37" t="n">
        <v>22</v>
      </c>
      <c r="D10336" s="37" t="n">
        <v>22</v>
      </c>
      <c r="E10336" s="37" t="n">
        <v>0</v>
      </c>
      <c r="F10336" s="37" t="n">
        <v>1</v>
      </c>
      <c r="G10336" s="37" t="n">
        <v>1</v>
      </c>
      <c r="H10336" s="37" t="n">
        <v>1</v>
      </c>
      <c r="I10336" s="37" t="n">
        <v>1</v>
      </c>
      <c r="J10336" s="40" t="n">
        <f aca="false">IF(C10336=0,"",D10336/C10336)</f>
        <v>1</v>
      </c>
    </row>
    <row r="10337" customFormat="false" ht="15" hidden="false" customHeight="false" outlineLevel="0" collapsed="false">
      <c r="A10337" s="37" t="s">
        <v>486</v>
      </c>
      <c r="B10337" s="37" t="s">
        <v>272</v>
      </c>
      <c r="C10337" s="37" t="n">
        <v>22</v>
      </c>
      <c r="D10337" s="37" t="n">
        <v>18</v>
      </c>
      <c r="E10337" s="37" t="n">
        <v>1</v>
      </c>
      <c r="F10337" s="37" t="n">
        <v>0</v>
      </c>
      <c r="G10337" s="37" t="n">
        <v>0</v>
      </c>
      <c r="H10337" s="37" t="n">
        <v>1</v>
      </c>
      <c r="I10337" s="37" t="n">
        <v>0</v>
      </c>
      <c r="J10337" s="40" t="n">
        <f aca="false">IF(C10337=0,"",D10337/C10337)</f>
        <v>0.818181818181818</v>
      </c>
    </row>
    <row r="10338" customFormat="false" ht="15" hidden="false" customHeight="false" outlineLevel="0" collapsed="false">
      <c r="A10338" s="37" t="s">
        <v>486</v>
      </c>
      <c r="B10338" s="37" t="s">
        <v>273</v>
      </c>
      <c r="C10338" s="37" t="n">
        <v>22</v>
      </c>
      <c r="D10338" s="37" t="n">
        <v>18</v>
      </c>
      <c r="E10338" s="37" t="n">
        <v>0</v>
      </c>
      <c r="F10338" s="37" t="n">
        <v>1</v>
      </c>
      <c r="G10338" s="37" t="n">
        <v>0</v>
      </c>
      <c r="H10338" s="37" t="n">
        <v>3</v>
      </c>
      <c r="I10338" s="37" t="n">
        <v>4</v>
      </c>
      <c r="J10338" s="40" t="n">
        <f aca="false">IF(C10338=0,"",D10338/C10338)</f>
        <v>0.818181818181818</v>
      </c>
    </row>
    <row r="10339" customFormat="false" ht="15" hidden="false" customHeight="false" outlineLevel="0" collapsed="false">
      <c r="A10339" s="37" t="s">
        <v>486</v>
      </c>
      <c r="B10339" s="37" t="s">
        <v>274</v>
      </c>
      <c r="C10339" s="37" t="n">
        <v>22</v>
      </c>
      <c r="D10339" s="37" t="n">
        <v>20</v>
      </c>
      <c r="E10339" s="37" t="n">
        <v>0</v>
      </c>
      <c r="F10339" s="37" t="n">
        <v>2</v>
      </c>
      <c r="G10339" s="37" t="n">
        <v>0</v>
      </c>
      <c r="H10339" s="37" t="n">
        <v>3</v>
      </c>
      <c r="I10339" s="37" t="n">
        <v>4</v>
      </c>
      <c r="J10339" s="40" t="n">
        <f aca="false">IF(C10339=0,"",D10339/C10339)</f>
        <v>0.909090909090909</v>
      </c>
    </row>
    <row r="10340" customFormat="false" ht="15" hidden="false" customHeight="false" outlineLevel="0" collapsed="false">
      <c r="A10340" s="37" t="s">
        <v>486</v>
      </c>
      <c r="B10340" s="37" t="s">
        <v>275</v>
      </c>
      <c r="C10340" s="37" t="n">
        <v>22</v>
      </c>
      <c r="D10340" s="37" t="n">
        <v>21</v>
      </c>
      <c r="E10340" s="37" t="n">
        <v>0</v>
      </c>
      <c r="F10340" s="37" t="n">
        <v>1</v>
      </c>
      <c r="G10340" s="37" t="n">
        <v>0</v>
      </c>
      <c r="H10340" s="37" t="n">
        <v>1</v>
      </c>
      <c r="I10340" s="37" t="n">
        <v>0</v>
      </c>
      <c r="J10340" s="40" t="n">
        <f aca="false">IF(C10340=0,"",D10340/C10340)</f>
        <v>0.954545454545455</v>
      </c>
    </row>
    <row r="10341" customFormat="false" ht="15" hidden="false" customHeight="false" outlineLevel="0" collapsed="false">
      <c r="A10341" s="37" t="s">
        <v>486</v>
      </c>
      <c r="B10341" s="37" t="s">
        <v>276</v>
      </c>
      <c r="C10341" s="37" t="n">
        <v>22</v>
      </c>
      <c r="D10341" s="37" t="n">
        <v>21</v>
      </c>
      <c r="E10341" s="37" t="n">
        <v>1</v>
      </c>
      <c r="F10341" s="37" t="n">
        <v>1</v>
      </c>
      <c r="G10341" s="37" t="n">
        <v>0</v>
      </c>
      <c r="H10341" s="37" t="n">
        <v>2</v>
      </c>
      <c r="I10341" s="37" t="n">
        <v>1</v>
      </c>
      <c r="J10341" s="40" t="n">
        <f aca="false">IF(C10341=0,"",D10341/C10341)</f>
        <v>0.954545454545455</v>
      </c>
    </row>
    <row r="10342" customFormat="false" ht="15" hidden="false" customHeight="false" outlineLevel="0" collapsed="false">
      <c r="A10342" s="37" t="s">
        <v>486</v>
      </c>
      <c r="B10342" s="37" t="s">
        <v>277</v>
      </c>
      <c r="C10342" s="37" t="n">
        <v>22</v>
      </c>
      <c r="D10342" s="37" t="n">
        <v>20</v>
      </c>
      <c r="E10342" s="37" t="n">
        <v>1</v>
      </c>
      <c r="F10342" s="37" t="n">
        <v>0</v>
      </c>
      <c r="G10342" s="37" t="n">
        <v>0</v>
      </c>
      <c r="H10342" s="37" t="n">
        <v>1</v>
      </c>
      <c r="I10342" s="37" t="n">
        <v>0</v>
      </c>
      <c r="J10342" s="40" t="n">
        <f aca="false">IF(C10342=0,"",D10342/C10342)</f>
        <v>0.909090909090909</v>
      </c>
    </row>
    <row r="10343" customFormat="false" ht="15" hidden="false" customHeight="false" outlineLevel="0" collapsed="false">
      <c r="A10343" s="37" t="s">
        <v>486</v>
      </c>
      <c r="B10343" s="37" t="s">
        <v>278</v>
      </c>
      <c r="C10343" s="37" t="n">
        <v>22</v>
      </c>
      <c r="D10343" s="37" t="n">
        <v>20</v>
      </c>
      <c r="E10343" s="37" t="n">
        <v>0</v>
      </c>
      <c r="F10343" s="37" t="n">
        <v>0</v>
      </c>
      <c r="G10343" s="37" t="n">
        <v>0</v>
      </c>
      <c r="H10343" s="37" t="n">
        <v>1</v>
      </c>
      <c r="I10343" s="37" t="n">
        <v>2</v>
      </c>
      <c r="J10343" s="40" t="n">
        <f aca="false">IF(C10343=0,"",D10343/C10343)</f>
        <v>0.909090909090909</v>
      </c>
    </row>
    <row r="10344" customFormat="false" ht="15" hidden="false" customHeight="false" outlineLevel="0" collapsed="false">
      <c r="A10344" s="37" t="s">
        <v>486</v>
      </c>
      <c r="B10344" s="37" t="s">
        <v>279</v>
      </c>
      <c r="C10344" s="37" t="n">
        <v>22</v>
      </c>
      <c r="D10344" s="37" t="n">
        <v>22</v>
      </c>
      <c r="E10344" s="37" t="n">
        <v>1</v>
      </c>
      <c r="F10344" s="37" t="n">
        <v>1</v>
      </c>
      <c r="G10344" s="37" t="n">
        <v>0</v>
      </c>
      <c r="H10344" s="37" t="n">
        <v>0</v>
      </c>
      <c r="I10344" s="37" t="n">
        <v>0</v>
      </c>
      <c r="J10344" s="40" t="n">
        <f aca="false">IF(C10344=0,"",D10344/C10344)</f>
        <v>1</v>
      </c>
    </row>
    <row r="10345" customFormat="false" ht="15" hidden="false" customHeight="false" outlineLevel="0" collapsed="false">
      <c r="A10345" s="37" t="s">
        <v>486</v>
      </c>
      <c r="B10345" s="37" t="s">
        <v>280</v>
      </c>
      <c r="C10345" s="37" t="n">
        <v>22</v>
      </c>
      <c r="D10345" s="37" t="n">
        <v>19</v>
      </c>
      <c r="E10345" s="37" t="n">
        <v>0</v>
      </c>
      <c r="F10345" s="37" t="n">
        <v>0</v>
      </c>
      <c r="G10345" s="37" t="n">
        <v>1</v>
      </c>
      <c r="H10345" s="37" t="n">
        <v>1</v>
      </c>
      <c r="I10345" s="37" t="n">
        <v>1</v>
      </c>
      <c r="J10345" s="40" t="n">
        <f aca="false">IF(C10345=0,"",D10345/C10345)</f>
        <v>0.863636363636364</v>
      </c>
    </row>
    <row r="10346" customFormat="false" ht="15" hidden="false" customHeight="false" outlineLevel="0" collapsed="false">
      <c r="A10346" s="37" t="s">
        <v>486</v>
      </c>
      <c r="B10346" s="37" t="s">
        <v>281</v>
      </c>
      <c r="C10346" s="37" t="n">
        <v>22</v>
      </c>
      <c r="D10346" s="37" t="n">
        <v>21</v>
      </c>
      <c r="E10346" s="37" t="n">
        <v>0</v>
      </c>
      <c r="F10346" s="37" t="n">
        <v>1</v>
      </c>
      <c r="G10346" s="37" t="n">
        <v>0</v>
      </c>
      <c r="H10346" s="37" t="n">
        <v>4</v>
      </c>
      <c r="I10346" s="37" t="n">
        <v>7</v>
      </c>
      <c r="J10346" s="40" t="n">
        <f aca="false">IF(C10346=0,"",D10346/C10346)</f>
        <v>0.954545454545455</v>
      </c>
    </row>
    <row r="10347" customFormat="false" ht="15" hidden="false" customHeight="false" outlineLevel="0" collapsed="false">
      <c r="A10347" s="37" t="s">
        <v>1659</v>
      </c>
      <c r="B10347" s="37" t="s">
        <v>270</v>
      </c>
      <c r="C10347" s="37" t="n">
        <v>22</v>
      </c>
      <c r="D10347" s="37" t="n">
        <v>22</v>
      </c>
      <c r="E10347" s="37" t="n">
        <v>0</v>
      </c>
      <c r="F10347" s="37" t="n">
        <v>1</v>
      </c>
      <c r="G10347" s="37" t="n">
        <v>1</v>
      </c>
      <c r="H10347" s="37" t="n">
        <v>0</v>
      </c>
      <c r="I10347" s="37" t="n">
        <v>10</v>
      </c>
      <c r="J10347" s="40" t="n">
        <f aca="false">IF(C10347=0,"",D10347/C10347)</f>
        <v>1</v>
      </c>
    </row>
    <row r="10348" customFormat="false" ht="15" hidden="false" customHeight="false" outlineLevel="0" collapsed="false">
      <c r="A10348" s="37" t="s">
        <v>1659</v>
      </c>
      <c r="B10348" s="37" t="s">
        <v>271</v>
      </c>
      <c r="C10348" s="37" t="n">
        <v>22</v>
      </c>
      <c r="D10348" s="37" t="n">
        <v>21</v>
      </c>
      <c r="E10348" s="37" t="n">
        <v>0</v>
      </c>
      <c r="F10348" s="37" t="n">
        <v>1</v>
      </c>
      <c r="G10348" s="37" t="n">
        <v>0</v>
      </c>
      <c r="H10348" s="37" t="n">
        <v>2</v>
      </c>
      <c r="I10348" s="37" t="n">
        <v>2</v>
      </c>
      <c r="J10348" s="40" t="n">
        <f aca="false">IF(C10348=0,"",D10348/C10348)</f>
        <v>0.954545454545455</v>
      </c>
    </row>
    <row r="10349" customFormat="false" ht="15" hidden="false" customHeight="false" outlineLevel="0" collapsed="false">
      <c r="A10349" s="37" t="s">
        <v>1659</v>
      </c>
      <c r="B10349" s="37" t="s">
        <v>272</v>
      </c>
      <c r="C10349" s="37" t="n">
        <v>22</v>
      </c>
      <c r="D10349" s="37" t="n">
        <v>20</v>
      </c>
      <c r="E10349" s="37" t="n">
        <v>0</v>
      </c>
      <c r="F10349" s="37" t="n">
        <v>0</v>
      </c>
      <c r="G10349" s="37" t="n">
        <v>0</v>
      </c>
      <c r="H10349" s="37" t="n">
        <v>1</v>
      </c>
      <c r="I10349" s="37" t="n">
        <v>0</v>
      </c>
      <c r="J10349" s="40" t="n">
        <f aca="false">IF(C10349=0,"",D10349/C10349)</f>
        <v>0.909090909090909</v>
      </c>
    </row>
    <row r="10350" customFormat="false" ht="15" hidden="false" customHeight="false" outlineLevel="0" collapsed="false">
      <c r="A10350" s="37" t="s">
        <v>1659</v>
      </c>
      <c r="B10350" s="37" t="s">
        <v>273</v>
      </c>
      <c r="C10350" s="37" t="n">
        <v>22</v>
      </c>
      <c r="D10350" s="37" t="n">
        <v>21</v>
      </c>
      <c r="E10350" s="37" t="n">
        <v>0</v>
      </c>
      <c r="F10350" s="37" t="n">
        <v>1</v>
      </c>
      <c r="G10350" s="37" t="n">
        <v>0</v>
      </c>
      <c r="H10350" s="37" t="n">
        <v>2</v>
      </c>
      <c r="I10350" s="37" t="n">
        <v>1</v>
      </c>
      <c r="J10350" s="40" t="n">
        <f aca="false">IF(C10350=0,"",D10350/C10350)</f>
        <v>0.954545454545455</v>
      </c>
    </row>
    <row r="10351" customFormat="false" ht="15" hidden="false" customHeight="false" outlineLevel="0" collapsed="false">
      <c r="A10351" s="37" t="s">
        <v>1659</v>
      </c>
      <c r="B10351" s="37" t="s">
        <v>274</v>
      </c>
      <c r="C10351" s="37" t="n">
        <v>22</v>
      </c>
      <c r="D10351" s="37" t="n">
        <v>20</v>
      </c>
      <c r="E10351" s="37" t="n">
        <v>0</v>
      </c>
      <c r="F10351" s="37" t="n">
        <v>0</v>
      </c>
      <c r="G10351" s="37" t="n">
        <v>0</v>
      </c>
      <c r="H10351" s="37" t="n">
        <v>1</v>
      </c>
      <c r="I10351" s="37" t="n">
        <v>0</v>
      </c>
      <c r="J10351" s="40" t="n">
        <f aca="false">IF(C10351=0,"",D10351/C10351)</f>
        <v>0.909090909090909</v>
      </c>
    </row>
    <row r="10352" customFormat="false" ht="15" hidden="false" customHeight="false" outlineLevel="0" collapsed="false">
      <c r="A10352" s="37" t="s">
        <v>1659</v>
      </c>
      <c r="B10352" s="37" t="s">
        <v>275</v>
      </c>
      <c r="C10352" s="37" t="n">
        <v>22</v>
      </c>
      <c r="D10352" s="37" t="n">
        <v>19</v>
      </c>
      <c r="E10352" s="37" t="n">
        <v>0</v>
      </c>
      <c r="F10352" s="37" t="n">
        <v>0</v>
      </c>
      <c r="G10352" s="37" t="n">
        <v>0</v>
      </c>
      <c r="H10352" s="37" t="n">
        <v>1</v>
      </c>
      <c r="I10352" s="37" t="n">
        <v>0</v>
      </c>
      <c r="J10352" s="40" t="n">
        <f aca="false">IF(C10352=0,"",D10352/C10352)</f>
        <v>0.863636363636364</v>
      </c>
    </row>
    <row r="10353" customFormat="false" ht="15" hidden="false" customHeight="false" outlineLevel="0" collapsed="false">
      <c r="A10353" s="37" t="s">
        <v>1659</v>
      </c>
      <c r="B10353" s="37" t="s">
        <v>276</v>
      </c>
      <c r="C10353" s="37" t="n">
        <v>22</v>
      </c>
      <c r="D10353" s="37" t="n">
        <v>22</v>
      </c>
      <c r="E10353" s="37" t="n">
        <v>2</v>
      </c>
      <c r="F10353" s="37" t="n">
        <v>1</v>
      </c>
      <c r="G10353" s="37" t="n">
        <v>0</v>
      </c>
      <c r="H10353" s="37" t="n">
        <v>2</v>
      </c>
      <c r="I10353" s="37" t="n">
        <v>5</v>
      </c>
      <c r="J10353" s="40" t="n">
        <f aca="false">IF(C10353=0,"",D10353/C10353)</f>
        <v>1</v>
      </c>
    </row>
    <row r="10354" customFormat="false" ht="15" hidden="false" customHeight="false" outlineLevel="0" collapsed="false">
      <c r="A10354" s="37" t="s">
        <v>1659</v>
      </c>
      <c r="B10354" s="37" t="s">
        <v>277</v>
      </c>
      <c r="C10354" s="37" t="n">
        <v>22</v>
      </c>
      <c r="D10354" s="37" t="n">
        <v>17</v>
      </c>
      <c r="E10354" s="37" t="n">
        <v>1</v>
      </c>
      <c r="F10354" s="37" t="n">
        <v>1</v>
      </c>
      <c r="G10354" s="37" t="n">
        <v>1</v>
      </c>
      <c r="H10354" s="37" t="n">
        <v>0</v>
      </c>
      <c r="I10354" s="37" t="n">
        <v>4</v>
      </c>
      <c r="J10354" s="40" t="n">
        <f aca="false">IF(C10354=0,"",D10354/C10354)</f>
        <v>0.772727272727273</v>
      </c>
    </row>
    <row r="10355" customFormat="false" ht="15" hidden="false" customHeight="false" outlineLevel="0" collapsed="false">
      <c r="A10355" s="37" t="s">
        <v>1659</v>
      </c>
      <c r="B10355" s="37" t="s">
        <v>278</v>
      </c>
      <c r="C10355" s="37" t="n">
        <v>22</v>
      </c>
      <c r="D10355" s="37" t="n">
        <v>20</v>
      </c>
      <c r="E10355" s="37" t="n">
        <v>1</v>
      </c>
      <c r="F10355" s="37" t="n">
        <v>1</v>
      </c>
      <c r="G10355" s="37" t="n">
        <v>0</v>
      </c>
      <c r="H10355" s="37" t="n">
        <v>2</v>
      </c>
      <c r="I10355" s="37" t="n">
        <v>5</v>
      </c>
      <c r="J10355" s="40" t="n">
        <f aca="false">IF(C10355=0,"",D10355/C10355)</f>
        <v>0.909090909090909</v>
      </c>
    </row>
    <row r="10356" customFormat="false" ht="15" hidden="false" customHeight="false" outlineLevel="0" collapsed="false">
      <c r="A10356" s="37" t="s">
        <v>1659</v>
      </c>
      <c r="B10356" s="37" t="s">
        <v>279</v>
      </c>
      <c r="C10356" s="37" t="n">
        <v>22</v>
      </c>
      <c r="D10356" s="37" t="n">
        <v>18</v>
      </c>
      <c r="E10356" s="37" t="n">
        <v>1</v>
      </c>
      <c r="F10356" s="37" t="n">
        <v>0</v>
      </c>
      <c r="G10356" s="37" t="n">
        <v>0</v>
      </c>
      <c r="H10356" s="37" t="n">
        <v>0</v>
      </c>
      <c r="I10356" s="37" t="n">
        <v>1</v>
      </c>
      <c r="J10356" s="40" t="n">
        <f aca="false">IF(C10356=0,"",D10356/C10356)</f>
        <v>0.818181818181818</v>
      </c>
    </row>
    <row r="10357" customFormat="false" ht="15" hidden="false" customHeight="false" outlineLevel="0" collapsed="false">
      <c r="A10357" s="37" t="s">
        <v>1659</v>
      </c>
      <c r="B10357" s="37" t="s">
        <v>280</v>
      </c>
      <c r="C10357" s="37" t="n">
        <v>22</v>
      </c>
      <c r="D10357" s="37" t="n">
        <v>22</v>
      </c>
      <c r="E10357" s="37" t="n">
        <v>0</v>
      </c>
      <c r="F10357" s="37" t="n">
        <v>0</v>
      </c>
      <c r="G10357" s="37" t="n">
        <v>0</v>
      </c>
      <c r="H10357" s="37" t="n">
        <v>3</v>
      </c>
      <c r="I10357" s="37" t="n">
        <v>1</v>
      </c>
      <c r="J10357" s="40" t="n">
        <f aca="false">IF(C10357=0,"",D10357/C10357)</f>
        <v>1</v>
      </c>
    </row>
    <row r="10358" customFormat="false" ht="15" hidden="false" customHeight="false" outlineLevel="0" collapsed="false">
      <c r="A10358" s="37" t="s">
        <v>1659</v>
      </c>
      <c r="B10358" s="37" t="s">
        <v>281</v>
      </c>
      <c r="C10358" s="37" t="n">
        <v>22</v>
      </c>
      <c r="D10358" s="37" t="n">
        <v>20</v>
      </c>
      <c r="E10358" s="37" t="n">
        <v>1</v>
      </c>
      <c r="F10358" s="37" t="n">
        <v>0</v>
      </c>
      <c r="G10358" s="37" t="n">
        <v>0</v>
      </c>
      <c r="H10358" s="37" t="n">
        <v>3</v>
      </c>
      <c r="I10358" s="37" t="n">
        <v>1</v>
      </c>
      <c r="J10358" s="40" t="n">
        <f aca="false">IF(C10358=0,"",D10358/C10358)</f>
        <v>0.909090909090909</v>
      </c>
    </row>
    <row r="10359" customFormat="false" ht="15" hidden="false" customHeight="false" outlineLevel="0" collapsed="false">
      <c r="A10359" s="37" t="s">
        <v>1660</v>
      </c>
      <c r="B10359" s="37" t="s">
        <v>281</v>
      </c>
      <c r="C10359" s="37" t="n">
        <v>22</v>
      </c>
      <c r="D10359" s="37" t="n">
        <v>19</v>
      </c>
      <c r="E10359" s="37" t="n">
        <v>3</v>
      </c>
      <c r="F10359" s="37" t="n">
        <v>0</v>
      </c>
      <c r="G10359" s="37" t="n">
        <v>1</v>
      </c>
      <c r="H10359" s="37" t="n">
        <v>2</v>
      </c>
      <c r="I10359" s="37" t="n">
        <v>11</v>
      </c>
      <c r="J10359" s="40" t="n">
        <f aca="false">IF(C10359=0,"",D10359/C10359)</f>
        <v>0.863636363636364</v>
      </c>
    </row>
    <row r="10360" customFormat="false" ht="15" hidden="false" customHeight="false" outlineLevel="0" collapsed="false">
      <c r="A10360" s="37" t="s">
        <v>1661</v>
      </c>
      <c r="B10360" s="37" t="s">
        <v>270</v>
      </c>
      <c r="C10360" s="37" t="n">
        <v>22</v>
      </c>
      <c r="D10360" s="37" t="n">
        <v>21</v>
      </c>
      <c r="E10360" s="37" t="n">
        <v>2</v>
      </c>
      <c r="F10360" s="37" t="n">
        <v>0</v>
      </c>
      <c r="G10360" s="37" t="n">
        <v>1</v>
      </c>
      <c r="H10360" s="37" t="n">
        <v>2</v>
      </c>
      <c r="I10360" s="37" t="n">
        <v>1</v>
      </c>
      <c r="J10360" s="40" t="n">
        <f aca="false">IF(C10360=0,"",D10360/C10360)</f>
        <v>0.954545454545455</v>
      </c>
    </row>
    <row r="10361" customFormat="false" ht="15" hidden="false" customHeight="false" outlineLevel="0" collapsed="false">
      <c r="A10361" s="37" t="s">
        <v>1661</v>
      </c>
      <c r="B10361" s="37" t="s">
        <v>271</v>
      </c>
      <c r="C10361" s="37" t="n">
        <v>22</v>
      </c>
      <c r="D10361" s="37" t="n">
        <v>21</v>
      </c>
      <c r="E10361" s="37" t="n">
        <v>2</v>
      </c>
      <c r="F10361" s="37" t="n">
        <v>1</v>
      </c>
      <c r="G10361" s="37" t="n">
        <v>0</v>
      </c>
      <c r="H10361" s="37" t="n">
        <v>2</v>
      </c>
      <c r="I10361" s="37" t="n">
        <v>11</v>
      </c>
      <c r="J10361" s="40" t="n">
        <f aca="false">IF(C10361=0,"",D10361/C10361)</f>
        <v>0.954545454545455</v>
      </c>
    </row>
    <row r="10362" customFormat="false" ht="15" hidden="false" customHeight="false" outlineLevel="0" collapsed="false">
      <c r="A10362" s="37" t="s">
        <v>1661</v>
      </c>
      <c r="B10362" s="37" t="s">
        <v>272</v>
      </c>
      <c r="C10362" s="37" t="n">
        <v>22</v>
      </c>
      <c r="D10362" s="37" t="n">
        <v>21</v>
      </c>
      <c r="E10362" s="37" t="n">
        <v>0</v>
      </c>
      <c r="F10362" s="37" t="n">
        <v>0</v>
      </c>
      <c r="G10362" s="37" t="n">
        <v>0</v>
      </c>
      <c r="H10362" s="37" t="n">
        <v>3</v>
      </c>
      <c r="I10362" s="37" t="n">
        <v>12</v>
      </c>
      <c r="J10362" s="40" t="n">
        <f aca="false">IF(C10362=0,"",D10362/C10362)</f>
        <v>0.954545454545455</v>
      </c>
    </row>
    <row r="10363" customFormat="false" ht="15" hidden="false" customHeight="false" outlineLevel="0" collapsed="false">
      <c r="A10363" s="37" t="s">
        <v>1661</v>
      </c>
      <c r="B10363" s="37" t="s">
        <v>273</v>
      </c>
      <c r="C10363" s="37" t="n">
        <v>22</v>
      </c>
      <c r="D10363" s="37" t="n">
        <v>19</v>
      </c>
      <c r="E10363" s="37" t="n">
        <v>0</v>
      </c>
      <c r="F10363" s="37" t="n">
        <v>1</v>
      </c>
      <c r="G10363" s="37" t="n">
        <v>0</v>
      </c>
      <c r="H10363" s="37" t="n">
        <v>3</v>
      </c>
      <c r="I10363" s="37" t="n">
        <v>9</v>
      </c>
      <c r="J10363" s="40" t="n">
        <f aca="false">IF(C10363=0,"",D10363/C10363)</f>
        <v>0.863636363636364</v>
      </c>
    </row>
    <row r="10364" customFormat="false" ht="15" hidden="false" customHeight="false" outlineLevel="0" collapsed="false">
      <c r="A10364" s="37" t="s">
        <v>1661</v>
      </c>
      <c r="B10364" s="37" t="s">
        <v>274</v>
      </c>
      <c r="C10364" s="37" t="n">
        <v>22</v>
      </c>
      <c r="D10364" s="37" t="n">
        <v>20</v>
      </c>
      <c r="E10364" s="37" t="n">
        <v>0</v>
      </c>
      <c r="F10364" s="37" t="n">
        <v>0</v>
      </c>
      <c r="G10364" s="37" t="n">
        <v>0</v>
      </c>
      <c r="H10364" s="37" t="n">
        <v>4</v>
      </c>
      <c r="I10364" s="37" t="n">
        <v>15</v>
      </c>
      <c r="J10364" s="40" t="n">
        <f aca="false">IF(C10364=0,"",D10364/C10364)</f>
        <v>0.909090909090909</v>
      </c>
    </row>
    <row r="10365" customFormat="false" ht="15" hidden="false" customHeight="false" outlineLevel="0" collapsed="false">
      <c r="A10365" s="37" t="s">
        <v>1661</v>
      </c>
      <c r="B10365" s="37" t="s">
        <v>275</v>
      </c>
      <c r="C10365" s="37" t="n">
        <v>22</v>
      </c>
      <c r="D10365" s="37" t="n">
        <v>21</v>
      </c>
      <c r="E10365" s="37" t="n">
        <v>0</v>
      </c>
      <c r="F10365" s="37" t="n">
        <v>1</v>
      </c>
      <c r="G10365" s="37" t="n">
        <v>0</v>
      </c>
      <c r="H10365" s="37" t="n">
        <v>3</v>
      </c>
      <c r="I10365" s="37" t="n">
        <v>22</v>
      </c>
      <c r="J10365" s="40" t="n">
        <f aca="false">IF(C10365=0,"",D10365/C10365)</f>
        <v>0.954545454545455</v>
      </c>
    </row>
    <row r="10366" customFormat="false" ht="15" hidden="false" customHeight="false" outlineLevel="0" collapsed="false">
      <c r="A10366" s="37" t="s">
        <v>1661</v>
      </c>
      <c r="B10366" s="37" t="s">
        <v>276</v>
      </c>
      <c r="C10366" s="37" t="n">
        <v>22</v>
      </c>
      <c r="D10366" s="37" t="n">
        <v>19</v>
      </c>
      <c r="E10366" s="37" t="n">
        <v>0</v>
      </c>
      <c r="F10366" s="37" t="n">
        <v>0</v>
      </c>
      <c r="G10366" s="37" t="n">
        <v>0</v>
      </c>
      <c r="H10366" s="37" t="n">
        <v>1</v>
      </c>
      <c r="I10366" s="37" t="n">
        <v>10</v>
      </c>
      <c r="J10366" s="40" t="n">
        <f aca="false">IF(C10366=0,"",D10366/C10366)</f>
        <v>0.863636363636364</v>
      </c>
    </row>
    <row r="10367" customFormat="false" ht="15" hidden="false" customHeight="false" outlineLevel="0" collapsed="false">
      <c r="A10367" s="37" t="s">
        <v>1661</v>
      </c>
      <c r="B10367" s="37" t="s">
        <v>277</v>
      </c>
      <c r="C10367" s="37" t="n">
        <v>22</v>
      </c>
      <c r="D10367" s="37" t="n">
        <v>21</v>
      </c>
      <c r="E10367" s="37" t="n">
        <v>0</v>
      </c>
      <c r="F10367" s="37" t="n">
        <v>2</v>
      </c>
      <c r="G10367" s="37" t="n">
        <v>0</v>
      </c>
      <c r="H10367" s="37" t="n">
        <v>1</v>
      </c>
      <c r="I10367" s="37" t="n">
        <v>9</v>
      </c>
      <c r="J10367" s="40" t="n">
        <f aca="false">IF(C10367=0,"",D10367/C10367)</f>
        <v>0.954545454545455</v>
      </c>
    </row>
    <row r="10368" customFormat="false" ht="15" hidden="false" customHeight="false" outlineLevel="0" collapsed="false">
      <c r="A10368" s="37" t="s">
        <v>1661</v>
      </c>
      <c r="B10368" s="37" t="s">
        <v>278</v>
      </c>
      <c r="C10368" s="37" t="n">
        <v>22</v>
      </c>
      <c r="D10368" s="37" t="n">
        <v>19</v>
      </c>
      <c r="E10368" s="37" t="n">
        <v>0</v>
      </c>
      <c r="F10368" s="37" t="n">
        <v>1</v>
      </c>
      <c r="G10368" s="37" t="n">
        <v>0</v>
      </c>
      <c r="H10368" s="37" t="n">
        <v>2</v>
      </c>
      <c r="I10368" s="37" t="n">
        <v>3</v>
      </c>
      <c r="J10368" s="40" t="n">
        <f aca="false">IF(C10368=0,"",D10368/C10368)</f>
        <v>0.863636363636364</v>
      </c>
    </row>
    <row r="10369" customFormat="false" ht="15" hidden="false" customHeight="false" outlineLevel="0" collapsed="false">
      <c r="A10369" s="37" t="s">
        <v>1661</v>
      </c>
      <c r="B10369" s="37" t="s">
        <v>279</v>
      </c>
      <c r="C10369" s="37" t="n">
        <v>22</v>
      </c>
      <c r="D10369" s="37" t="n">
        <v>19</v>
      </c>
      <c r="E10369" s="37" t="n">
        <v>0</v>
      </c>
      <c r="F10369" s="37" t="n">
        <v>1</v>
      </c>
      <c r="G10369" s="37" t="n">
        <v>0</v>
      </c>
      <c r="H10369" s="37" t="n">
        <v>2</v>
      </c>
      <c r="I10369" s="37" t="n">
        <v>10</v>
      </c>
      <c r="J10369" s="40" t="n">
        <f aca="false">IF(C10369=0,"",D10369/C10369)</f>
        <v>0.863636363636364</v>
      </c>
    </row>
    <row r="10370" customFormat="false" ht="15" hidden="false" customHeight="false" outlineLevel="0" collapsed="false">
      <c r="A10370" s="37" t="s">
        <v>1661</v>
      </c>
      <c r="B10370" s="37" t="s">
        <v>280</v>
      </c>
      <c r="C10370" s="37" t="n">
        <v>22</v>
      </c>
      <c r="D10370" s="37" t="n">
        <v>21</v>
      </c>
      <c r="E10370" s="37" t="n">
        <v>0</v>
      </c>
      <c r="F10370" s="37" t="n">
        <v>1</v>
      </c>
      <c r="G10370" s="37" t="n">
        <v>1</v>
      </c>
      <c r="H10370" s="37" t="n">
        <v>0</v>
      </c>
      <c r="I10370" s="37" t="n">
        <v>9</v>
      </c>
      <c r="J10370" s="40" t="n">
        <f aca="false">IF(C10370=0,"",D10370/C10370)</f>
        <v>0.954545454545455</v>
      </c>
    </row>
    <row r="10371" customFormat="false" ht="15" hidden="false" customHeight="false" outlineLevel="0" collapsed="false">
      <c r="A10371" s="37" t="s">
        <v>1661</v>
      </c>
      <c r="B10371" s="37" t="s">
        <v>281</v>
      </c>
      <c r="C10371" s="37" t="n">
        <v>22</v>
      </c>
      <c r="D10371" s="37" t="n">
        <v>21</v>
      </c>
      <c r="E10371" s="37" t="n">
        <v>1</v>
      </c>
      <c r="F10371" s="37" t="n">
        <v>0</v>
      </c>
      <c r="G10371" s="37" t="n">
        <v>0</v>
      </c>
      <c r="H10371" s="37" t="n">
        <v>1</v>
      </c>
      <c r="I10371" s="37" t="n">
        <v>4</v>
      </c>
      <c r="J10371" s="40" t="n">
        <f aca="false">IF(C10371=0,"",D10371/C10371)</f>
        <v>0.954545454545455</v>
      </c>
    </row>
    <row r="10372" customFormat="false" ht="15" hidden="false" customHeight="false" outlineLevel="0" collapsed="false">
      <c r="A10372" s="37" t="s">
        <v>1662</v>
      </c>
      <c r="B10372" s="37" t="s">
        <v>272</v>
      </c>
      <c r="C10372" s="37" t="n">
        <v>22</v>
      </c>
      <c r="D10372" s="37" t="n">
        <v>21</v>
      </c>
      <c r="E10372" s="37" t="n">
        <v>0</v>
      </c>
      <c r="F10372" s="37" t="n">
        <v>1</v>
      </c>
      <c r="G10372" s="37" t="n">
        <v>1</v>
      </c>
      <c r="H10372" s="37" t="n">
        <v>1</v>
      </c>
      <c r="I10372" s="37" t="n">
        <v>0</v>
      </c>
      <c r="J10372" s="40" t="n">
        <f aca="false">IF(C10372=0,"",D10372/C10372)</f>
        <v>0.954545454545455</v>
      </c>
    </row>
    <row r="10373" customFormat="false" ht="15" hidden="false" customHeight="false" outlineLevel="0" collapsed="false">
      <c r="A10373" s="37" t="s">
        <v>1662</v>
      </c>
      <c r="B10373" s="37" t="s">
        <v>273</v>
      </c>
      <c r="C10373" s="37" t="n">
        <v>22</v>
      </c>
      <c r="D10373" s="37" t="n">
        <v>20</v>
      </c>
      <c r="E10373" s="37" t="n">
        <v>1</v>
      </c>
      <c r="F10373" s="37" t="n">
        <v>0</v>
      </c>
      <c r="G10373" s="37" t="n">
        <v>1</v>
      </c>
      <c r="H10373" s="37" t="n">
        <v>2</v>
      </c>
      <c r="I10373" s="37" t="n">
        <v>3</v>
      </c>
      <c r="J10373" s="40" t="n">
        <f aca="false">IF(C10373=0,"",D10373/C10373)</f>
        <v>0.909090909090909</v>
      </c>
    </row>
    <row r="10374" customFormat="false" ht="15" hidden="false" customHeight="false" outlineLevel="0" collapsed="false">
      <c r="A10374" s="37" t="s">
        <v>1662</v>
      </c>
      <c r="B10374" s="37" t="s">
        <v>274</v>
      </c>
      <c r="C10374" s="37" t="n">
        <v>22</v>
      </c>
      <c r="D10374" s="37" t="n">
        <v>20</v>
      </c>
      <c r="E10374" s="37" t="n">
        <v>1</v>
      </c>
      <c r="F10374" s="37" t="n">
        <v>0</v>
      </c>
      <c r="G10374" s="37" t="n">
        <v>0</v>
      </c>
      <c r="H10374" s="37" t="n">
        <v>1</v>
      </c>
      <c r="I10374" s="37" t="n">
        <v>1</v>
      </c>
      <c r="J10374" s="40" t="n">
        <f aca="false">IF(C10374=0,"",D10374/C10374)</f>
        <v>0.909090909090909</v>
      </c>
    </row>
    <row r="10375" customFormat="false" ht="15" hidden="false" customHeight="false" outlineLevel="0" collapsed="false">
      <c r="A10375" s="37" t="s">
        <v>1662</v>
      </c>
      <c r="B10375" s="37" t="s">
        <v>275</v>
      </c>
      <c r="C10375" s="37" t="n">
        <v>22</v>
      </c>
      <c r="D10375" s="37" t="n">
        <v>22</v>
      </c>
      <c r="E10375" s="37" t="n">
        <v>1</v>
      </c>
      <c r="F10375" s="37" t="n">
        <v>0</v>
      </c>
      <c r="G10375" s="37" t="n">
        <v>1</v>
      </c>
      <c r="H10375" s="37" t="n">
        <v>1</v>
      </c>
      <c r="I10375" s="37" t="n">
        <v>0</v>
      </c>
      <c r="J10375" s="40" t="n">
        <f aca="false">IF(C10375=0,"",D10375/C10375)</f>
        <v>1</v>
      </c>
    </row>
    <row r="10376" customFormat="false" ht="15" hidden="false" customHeight="false" outlineLevel="0" collapsed="false">
      <c r="A10376" s="37" t="s">
        <v>1662</v>
      </c>
      <c r="B10376" s="37" t="s">
        <v>276</v>
      </c>
      <c r="C10376" s="37" t="n">
        <v>22</v>
      </c>
      <c r="D10376" s="37" t="n">
        <v>18</v>
      </c>
      <c r="E10376" s="37" t="n">
        <v>1</v>
      </c>
      <c r="F10376" s="37" t="n">
        <v>1</v>
      </c>
      <c r="G10376" s="37" t="n">
        <v>0</v>
      </c>
      <c r="H10376" s="37" t="n">
        <v>3</v>
      </c>
      <c r="I10376" s="37" t="n">
        <v>0</v>
      </c>
      <c r="J10376" s="40" t="n">
        <f aca="false">IF(C10376=0,"",D10376/C10376)</f>
        <v>0.818181818181818</v>
      </c>
    </row>
    <row r="10377" customFormat="false" ht="15" hidden="false" customHeight="false" outlineLevel="0" collapsed="false">
      <c r="A10377" s="37" t="s">
        <v>1662</v>
      </c>
      <c r="B10377" s="37" t="s">
        <v>277</v>
      </c>
      <c r="C10377" s="37" t="n">
        <v>22</v>
      </c>
      <c r="D10377" s="37" t="n">
        <v>22</v>
      </c>
      <c r="E10377" s="37" t="n">
        <v>1</v>
      </c>
      <c r="F10377" s="37" t="n">
        <v>0</v>
      </c>
      <c r="G10377" s="37" t="n">
        <v>1</v>
      </c>
      <c r="H10377" s="37" t="n">
        <v>1</v>
      </c>
      <c r="I10377" s="37" t="n">
        <v>1</v>
      </c>
      <c r="J10377" s="40" t="n">
        <f aca="false">IF(C10377=0,"",D10377/C10377)</f>
        <v>1</v>
      </c>
    </row>
    <row r="10378" customFormat="false" ht="15" hidden="false" customHeight="false" outlineLevel="0" collapsed="false">
      <c r="A10378" s="37" t="s">
        <v>1662</v>
      </c>
      <c r="B10378" s="37" t="s">
        <v>278</v>
      </c>
      <c r="C10378" s="37" t="n">
        <v>22</v>
      </c>
      <c r="D10378" s="37" t="n">
        <v>21</v>
      </c>
      <c r="E10378" s="37" t="n">
        <v>0</v>
      </c>
      <c r="F10378" s="37" t="n">
        <v>1</v>
      </c>
      <c r="G10378" s="37" t="n">
        <v>0</v>
      </c>
      <c r="H10378" s="37" t="n">
        <v>3</v>
      </c>
      <c r="I10378" s="37" t="n">
        <v>2</v>
      </c>
      <c r="J10378" s="40" t="n">
        <f aca="false">IF(C10378=0,"",D10378/C10378)</f>
        <v>0.954545454545455</v>
      </c>
    </row>
    <row r="10379" customFormat="false" ht="15" hidden="false" customHeight="false" outlineLevel="0" collapsed="false">
      <c r="A10379" s="37" t="s">
        <v>1662</v>
      </c>
      <c r="B10379" s="37" t="s">
        <v>279</v>
      </c>
      <c r="C10379" s="37" t="n">
        <v>22</v>
      </c>
      <c r="D10379" s="37" t="n">
        <v>21</v>
      </c>
      <c r="E10379" s="37" t="n">
        <v>0</v>
      </c>
      <c r="F10379" s="37" t="n">
        <v>0</v>
      </c>
      <c r="G10379" s="37" t="n">
        <v>0</v>
      </c>
      <c r="H10379" s="37" t="n">
        <v>0</v>
      </c>
      <c r="I10379" s="37" t="n">
        <v>1</v>
      </c>
      <c r="J10379" s="40" t="n">
        <f aca="false">IF(C10379=0,"",D10379/C10379)</f>
        <v>0.954545454545455</v>
      </c>
    </row>
    <row r="10380" customFormat="false" ht="15" hidden="false" customHeight="false" outlineLevel="0" collapsed="false">
      <c r="A10380" s="37" t="s">
        <v>1662</v>
      </c>
      <c r="B10380" s="37" t="s">
        <v>280</v>
      </c>
      <c r="C10380" s="37" t="n">
        <v>22</v>
      </c>
      <c r="D10380" s="37" t="n">
        <v>22</v>
      </c>
      <c r="E10380" s="37" t="n">
        <v>0</v>
      </c>
      <c r="F10380" s="37" t="n">
        <v>0</v>
      </c>
      <c r="G10380" s="37" t="n">
        <v>0</v>
      </c>
      <c r="H10380" s="37" t="n">
        <v>1</v>
      </c>
      <c r="I10380" s="37" t="n">
        <v>0</v>
      </c>
      <c r="J10380" s="40" t="n">
        <f aca="false">IF(C10380=0,"",D10380/C10380)</f>
        <v>1</v>
      </c>
    </row>
    <row r="10381" customFormat="false" ht="15" hidden="false" customHeight="false" outlineLevel="0" collapsed="false">
      <c r="A10381" s="37" t="s">
        <v>1662</v>
      </c>
      <c r="B10381" s="37" t="s">
        <v>281</v>
      </c>
      <c r="C10381" s="37" t="n">
        <v>22</v>
      </c>
      <c r="D10381" s="37" t="n">
        <v>19</v>
      </c>
      <c r="E10381" s="37" t="n">
        <v>1</v>
      </c>
      <c r="F10381" s="37" t="n">
        <v>1</v>
      </c>
      <c r="G10381" s="37" t="n">
        <v>1</v>
      </c>
      <c r="H10381" s="37" t="n">
        <v>2</v>
      </c>
      <c r="I10381" s="37" t="n">
        <v>0</v>
      </c>
      <c r="J10381" s="40" t="n">
        <f aca="false">IF(C10381=0,"",D10381/C10381)</f>
        <v>0.863636363636364</v>
      </c>
    </row>
    <row r="10382" customFormat="false" ht="15" hidden="false" customHeight="false" outlineLevel="0" collapsed="false">
      <c r="A10382" s="37" t="s">
        <v>1663</v>
      </c>
      <c r="B10382" s="37" t="s">
        <v>270</v>
      </c>
      <c r="C10382" s="37" t="n">
        <v>22</v>
      </c>
      <c r="D10382" s="37" t="n">
        <v>19</v>
      </c>
      <c r="E10382" s="37" t="n">
        <v>1</v>
      </c>
      <c r="F10382" s="37" t="n">
        <v>3</v>
      </c>
      <c r="G10382" s="37" t="n">
        <v>0</v>
      </c>
      <c r="H10382" s="37" t="n">
        <v>1</v>
      </c>
      <c r="I10382" s="37" t="n">
        <v>0</v>
      </c>
      <c r="J10382" s="40" t="n">
        <f aca="false">IF(C10382=0,"",D10382/C10382)</f>
        <v>0.863636363636364</v>
      </c>
    </row>
    <row r="10383" customFormat="false" ht="15" hidden="false" customHeight="false" outlineLevel="0" collapsed="false">
      <c r="A10383" s="37" t="s">
        <v>1663</v>
      </c>
      <c r="B10383" s="37" t="s">
        <v>271</v>
      </c>
      <c r="C10383" s="37" t="n">
        <v>22</v>
      </c>
      <c r="D10383" s="37" t="n">
        <v>22</v>
      </c>
      <c r="E10383" s="37" t="n">
        <v>0</v>
      </c>
      <c r="F10383" s="37" t="n">
        <v>1</v>
      </c>
      <c r="G10383" s="37" t="n">
        <v>1</v>
      </c>
      <c r="H10383" s="37" t="n">
        <v>0</v>
      </c>
      <c r="I10383" s="37" t="n">
        <v>0</v>
      </c>
      <c r="J10383" s="40" t="n">
        <f aca="false">IF(C10383=0,"",D10383/C10383)</f>
        <v>1</v>
      </c>
    </row>
    <row r="10384" customFormat="false" ht="15" hidden="false" customHeight="false" outlineLevel="0" collapsed="false">
      <c r="A10384" s="37" t="s">
        <v>1663</v>
      </c>
      <c r="B10384" s="37" t="s">
        <v>272</v>
      </c>
      <c r="C10384" s="37" t="n">
        <v>22</v>
      </c>
      <c r="D10384" s="37" t="n">
        <v>22</v>
      </c>
      <c r="E10384" s="37" t="n">
        <v>0</v>
      </c>
      <c r="F10384" s="37" t="n">
        <v>0</v>
      </c>
      <c r="G10384" s="37" t="n">
        <v>1</v>
      </c>
      <c r="H10384" s="37" t="n">
        <v>5</v>
      </c>
      <c r="I10384" s="37" t="n">
        <v>0</v>
      </c>
      <c r="J10384" s="40" t="n">
        <f aca="false">IF(C10384=0,"",D10384/C10384)</f>
        <v>1</v>
      </c>
    </row>
    <row r="10385" customFormat="false" ht="15" hidden="false" customHeight="false" outlineLevel="0" collapsed="false">
      <c r="A10385" s="37" t="s">
        <v>1663</v>
      </c>
      <c r="B10385" s="37" t="s">
        <v>273</v>
      </c>
      <c r="C10385" s="37" t="n">
        <v>22</v>
      </c>
      <c r="D10385" s="37" t="n">
        <v>19</v>
      </c>
      <c r="E10385" s="37" t="n">
        <v>0</v>
      </c>
      <c r="F10385" s="37" t="n">
        <v>0</v>
      </c>
      <c r="G10385" s="37" t="n">
        <v>1</v>
      </c>
      <c r="H10385" s="37" t="n">
        <v>1</v>
      </c>
      <c r="I10385" s="37" t="n">
        <v>1</v>
      </c>
      <c r="J10385" s="40" t="n">
        <f aca="false">IF(C10385=0,"",D10385/C10385)</f>
        <v>0.863636363636364</v>
      </c>
    </row>
    <row r="10386" customFormat="false" ht="15" hidden="false" customHeight="false" outlineLevel="0" collapsed="false">
      <c r="A10386" s="37" t="s">
        <v>1663</v>
      </c>
      <c r="B10386" s="37" t="s">
        <v>274</v>
      </c>
      <c r="C10386" s="37" t="n">
        <v>22</v>
      </c>
      <c r="D10386" s="37" t="n">
        <v>21</v>
      </c>
      <c r="E10386" s="37" t="n">
        <v>2</v>
      </c>
      <c r="F10386" s="37" t="n">
        <v>0</v>
      </c>
      <c r="G10386" s="37" t="n">
        <v>0</v>
      </c>
      <c r="H10386" s="37" t="n">
        <v>0</v>
      </c>
      <c r="I10386" s="37" t="n">
        <v>1</v>
      </c>
      <c r="J10386" s="40" t="n">
        <f aca="false">IF(C10386=0,"",D10386/C10386)</f>
        <v>0.954545454545455</v>
      </c>
    </row>
    <row r="10387" customFormat="false" ht="15" hidden="false" customHeight="false" outlineLevel="0" collapsed="false">
      <c r="A10387" s="37" t="s">
        <v>1663</v>
      </c>
      <c r="B10387" s="37" t="s">
        <v>275</v>
      </c>
      <c r="C10387" s="37" t="n">
        <v>22</v>
      </c>
      <c r="D10387" s="37" t="n">
        <v>20</v>
      </c>
      <c r="E10387" s="37" t="n">
        <v>1</v>
      </c>
      <c r="F10387" s="37" t="n">
        <v>0</v>
      </c>
      <c r="G10387" s="37" t="n">
        <v>0</v>
      </c>
      <c r="H10387" s="37" t="n">
        <v>1</v>
      </c>
      <c r="I10387" s="37" t="n">
        <v>0</v>
      </c>
      <c r="J10387" s="40" t="n">
        <f aca="false">IF(C10387=0,"",D10387/C10387)</f>
        <v>0.909090909090909</v>
      </c>
    </row>
    <row r="10388" customFormat="false" ht="15" hidden="false" customHeight="false" outlineLevel="0" collapsed="false">
      <c r="A10388" s="37" t="s">
        <v>1663</v>
      </c>
      <c r="B10388" s="37" t="s">
        <v>276</v>
      </c>
      <c r="C10388" s="37" t="n">
        <v>22</v>
      </c>
      <c r="D10388" s="37" t="n">
        <v>20</v>
      </c>
      <c r="E10388" s="37" t="n">
        <v>0</v>
      </c>
      <c r="F10388" s="37" t="n">
        <v>0</v>
      </c>
      <c r="G10388" s="37" t="n">
        <v>1</v>
      </c>
      <c r="H10388" s="37" t="n">
        <v>1</v>
      </c>
      <c r="I10388" s="37" t="n">
        <v>1</v>
      </c>
      <c r="J10388" s="40" t="n">
        <f aca="false">IF(C10388=0,"",D10388/C10388)</f>
        <v>0.909090909090909</v>
      </c>
    </row>
    <row r="10389" customFormat="false" ht="15" hidden="false" customHeight="false" outlineLevel="0" collapsed="false">
      <c r="A10389" s="37" t="s">
        <v>1663</v>
      </c>
      <c r="B10389" s="37" t="s">
        <v>277</v>
      </c>
      <c r="C10389" s="37" t="n">
        <v>22</v>
      </c>
      <c r="D10389" s="37" t="n">
        <v>20</v>
      </c>
      <c r="E10389" s="37" t="n">
        <v>0</v>
      </c>
      <c r="F10389" s="37" t="n">
        <v>3</v>
      </c>
      <c r="G10389" s="37" t="n">
        <v>0</v>
      </c>
      <c r="H10389" s="37" t="n">
        <v>0</v>
      </c>
      <c r="I10389" s="37" t="n">
        <v>10</v>
      </c>
      <c r="J10389" s="40" t="n">
        <f aca="false">IF(C10389=0,"",D10389/C10389)</f>
        <v>0.909090909090909</v>
      </c>
    </row>
    <row r="10390" customFormat="false" ht="15" hidden="false" customHeight="false" outlineLevel="0" collapsed="false">
      <c r="A10390" s="37" t="s">
        <v>1663</v>
      </c>
      <c r="B10390" s="37" t="s">
        <v>278</v>
      </c>
      <c r="C10390" s="37" t="n">
        <v>22</v>
      </c>
      <c r="D10390" s="37" t="n">
        <v>19</v>
      </c>
      <c r="E10390" s="37" t="n">
        <v>0</v>
      </c>
      <c r="F10390" s="37" t="n">
        <v>0</v>
      </c>
      <c r="G10390" s="37" t="n">
        <v>0</v>
      </c>
      <c r="H10390" s="37" t="n">
        <v>3</v>
      </c>
      <c r="I10390" s="37" t="n">
        <v>4</v>
      </c>
      <c r="J10390" s="40" t="n">
        <f aca="false">IF(C10390=0,"",D10390/C10390)</f>
        <v>0.863636363636364</v>
      </c>
    </row>
    <row r="10391" customFormat="false" ht="15" hidden="false" customHeight="false" outlineLevel="0" collapsed="false">
      <c r="A10391" s="37" t="s">
        <v>1663</v>
      </c>
      <c r="B10391" s="37" t="s">
        <v>279</v>
      </c>
      <c r="C10391" s="37" t="n">
        <v>22</v>
      </c>
      <c r="D10391" s="37" t="n">
        <v>18</v>
      </c>
      <c r="E10391" s="37" t="n">
        <v>0</v>
      </c>
      <c r="F10391" s="37" t="n">
        <v>0</v>
      </c>
      <c r="G10391" s="37" t="n">
        <v>0</v>
      </c>
      <c r="H10391" s="37" t="n">
        <v>0</v>
      </c>
      <c r="I10391" s="37" t="n">
        <v>0</v>
      </c>
      <c r="J10391" s="40" t="n">
        <f aca="false">IF(C10391=0,"",D10391/C10391)</f>
        <v>0.818181818181818</v>
      </c>
    </row>
    <row r="10392" customFormat="false" ht="15" hidden="false" customHeight="false" outlineLevel="0" collapsed="false">
      <c r="A10392" s="37" t="s">
        <v>1663</v>
      </c>
      <c r="B10392" s="37" t="s">
        <v>280</v>
      </c>
      <c r="C10392" s="37" t="n">
        <v>22</v>
      </c>
      <c r="D10392" s="37" t="n">
        <v>21</v>
      </c>
      <c r="E10392" s="37" t="n">
        <v>1</v>
      </c>
      <c r="F10392" s="37" t="n">
        <v>1</v>
      </c>
      <c r="G10392" s="37" t="n">
        <v>0</v>
      </c>
      <c r="H10392" s="37" t="n">
        <v>2</v>
      </c>
      <c r="I10392" s="37" t="n">
        <v>8</v>
      </c>
      <c r="J10392" s="40" t="n">
        <f aca="false">IF(C10392=0,"",D10392/C10392)</f>
        <v>0.954545454545455</v>
      </c>
    </row>
    <row r="10393" customFormat="false" ht="15" hidden="false" customHeight="false" outlineLevel="0" collapsed="false">
      <c r="A10393" s="37" t="s">
        <v>1663</v>
      </c>
      <c r="B10393" s="37" t="s">
        <v>281</v>
      </c>
      <c r="C10393" s="37" t="n">
        <v>22</v>
      </c>
      <c r="D10393" s="37" t="n">
        <v>19</v>
      </c>
      <c r="E10393" s="37" t="n">
        <v>0</v>
      </c>
      <c r="F10393" s="37" t="n">
        <v>2</v>
      </c>
      <c r="G10393" s="37" t="n">
        <v>2</v>
      </c>
      <c r="H10393" s="37" t="n">
        <v>1</v>
      </c>
      <c r="I10393" s="37" t="n">
        <v>0</v>
      </c>
      <c r="J10393" s="40" t="n">
        <f aca="false">IF(C10393=0,"",D10393/C10393)</f>
        <v>0.863636363636364</v>
      </c>
    </row>
    <row r="10394" customFormat="false" ht="15" hidden="false" customHeight="false" outlineLevel="0" collapsed="false">
      <c r="A10394" s="37" t="s">
        <v>1664</v>
      </c>
      <c r="B10394" s="37" t="s">
        <v>270</v>
      </c>
      <c r="C10394" s="37" t="n">
        <v>22</v>
      </c>
      <c r="D10394" s="37" t="n">
        <v>20</v>
      </c>
      <c r="E10394" s="37" t="n">
        <v>0</v>
      </c>
      <c r="F10394" s="37" t="n">
        <v>1</v>
      </c>
      <c r="G10394" s="37" t="n">
        <v>0</v>
      </c>
      <c r="H10394" s="37" t="n">
        <v>2</v>
      </c>
      <c r="I10394" s="37" t="n">
        <v>0</v>
      </c>
      <c r="J10394" s="40" t="n">
        <f aca="false">IF(C10394=0,"",D10394/C10394)</f>
        <v>0.909090909090909</v>
      </c>
    </row>
    <row r="10395" customFormat="false" ht="15" hidden="false" customHeight="false" outlineLevel="0" collapsed="false">
      <c r="A10395" s="37" t="s">
        <v>1664</v>
      </c>
      <c r="B10395" s="37" t="s">
        <v>271</v>
      </c>
      <c r="C10395" s="37" t="n">
        <v>22</v>
      </c>
      <c r="D10395" s="37" t="n">
        <v>20</v>
      </c>
      <c r="E10395" s="37" t="n">
        <v>0</v>
      </c>
      <c r="F10395" s="37" t="n">
        <v>2</v>
      </c>
      <c r="G10395" s="37" t="n">
        <v>0</v>
      </c>
      <c r="H10395" s="37" t="n">
        <v>0</v>
      </c>
      <c r="I10395" s="37" t="n">
        <v>6</v>
      </c>
      <c r="J10395" s="40" t="n">
        <f aca="false">IF(C10395=0,"",D10395/C10395)</f>
        <v>0.909090909090909</v>
      </c>
    </row>
    <row r="10396" customFormat="false" ht="15" hidden="false" customHeight="false" outlineLevel="0" collapsed="false">
      <c r="A10396" s="37" t="s">
        <v>1664</v>
      </c>
      <c r="B10396" s="37" t="s">
        <v>272</v>
      </c>
      <c r="C10396" s="37" t="n">
        <v>22</v>
      </c>
      <c r="D10396" s="37" t="n">
        <v>22</v>
      </c>
      <c r="E10396" s="37" t="n">
        <v>0</v>
      </c>
      <c r="F10396" s="37" t="n">
        <v>2</v>
      </c>
      <c r="G10396" s="37" t="n">
        <v>1</v>
      </c>
      <c r="H10396" s="37" t="n">
        <v>2</v>
      </c>
      <c r="I10396" s="37" t="n">
        <v>1</v>
      </c>
      <c r="J10396" s="40" t="n">
        <f aca="false">IF(C10396=0,"",D10396/C10396)</f>
        <v>1</v>
      </c>
    </row>
    <row r="10397" customFormat="false" ht="15" hidden="false" customHeight="false" outlineLevel="0" collapsed="false">
      <c r="A10397" s="37" t="s">
        <v>1664</v>
      </c>
      <c r="B10397" s="37" t="s">
        <v>273</v>
      </c>
      <c r="C10397" s="37" t="n">
        <v>22</v>
      </c>
      <c r="D10397" s="37" t="n">
        <v>22</v>
      </c>
      <c r="E10397" s="37" t="n">
        <v>0</v>
      </c>
      <c r="F10397" s="37" t="n">
        <v>1</v>
      </c>
      <c r="G10397" s="37" t="n">
        <v>0</v>
      </c>
      <c r="H10397" s="37" t="n">
        <v>1</v>
      </c>
      <c r="I10397" s="37" t="n">
        <v>0</v>
      </c>
      <c r="J10397" s="40" t="n">
        <f aca="false">IF(C10397=0,"",D10397/C10397)</f>
        <v>1</v>
      </c>
    </row>
    <row r="10398" customFormat="false" ht="15" hidden="false" customHeight="false" outlineLevel="0" collapsed="false">
      <c r="A10398" s="37" t="s">
        <v>1664</v>
      </c>
      <c r="B10398" s="37" t="s">
        <v>274</v>
      </c>
      <c r="C10398" s="37" t="n">
        <v>22</v>
      </c>
      <c r="D10398" s="37" t="n">
        <v>20</v>
      </c>
      <c r="E10398" s="37" t="n">
        <v>0</v>
      </c>
      <c r="F10398" s="37" t="n">
        <v>0</v>
      </c>
      <c r="G10398" s="37" t="n">
        <v>1</v>
      </c>
      <c r="H10398" s="37" t="n">
        <v>5</v>
      </c>
      <c r="I10398" s="37" t="n">
        <v>5</v>
      </c>
      <c r="J10398" s="40" t="n">
        <f aca="false">IF(C10398=0,"",D10398/C10398)</f>
        <v>0.909090909090909</v>
      </c>
    </row>
    <row r="10399" customFormat="false" ht="15" hidden="false" customHeight="false" outlineLevel="0" collapsed="false">
      <c r="A10399" s="37" t="s">
        <v>1664</v>
      </c>
      <c r="B10399" s="37" t="s">
        <v>275</v>
      </c>
      <c r="C10399" s="37" t="n">
        <v>22</v>
      </c>
      <c r="D10399" s="37" t="n">
        <v>20</v>
      </c>
      <c r="E10399" s="37" t="n">
        <v>1</v>
      </c>
      <c r="F10399" s="37" t="n">
        <v>1</v>
      </c>
      <c r="G10399" s="37" t="n">
        <v>0</v>
      </c>
      <c r="H10399" s="37" t="n">
        <v>0</v>
      </c>
      <c r="I10399" s="37" t="n">
        <v>5</v>
      </c>
      <c r="J10399" s="40" t="n">
        <f aca="false">IF(C10399=0,"",D10399/C10399)</f>
        <v>0.909090909090909</v>
      </c>
    </row>
    <row r="10400" customFormat="false" ht="15" hidden="false" customHeight="false" outlineLevel="0" collapsed="false">
      <c r="A10400" s="37" t="s">
        <v>1664</v>
      </c>
      <c r="B10400" s="37" t="s">
        <v>276</v>
      </c>
      <c r="C10400" s="37" t="n">
        <v>22</v>
      </c>
      <c r="D10400" s="37" t="n">
        <v>20</v>
      </c>
      <c r="E10400" s="37" t="n">
        <v>1</v>
      </c>
      <c r="F10400" s="37" t="n">
        <v>0</v>
      </c>
      <c r="G10400" s="37" t="n">
        <v>2</v>
      </c>
      <c r="H10400" s="37" t="n">
        <v>2</v>
      </c>
      <c r="I10400" s="37" t="n">
        <v>0</v>
      </c>
      <c r="J10400" s="40" t="n">
        <f aca="false">IF(C10400=0,"",D10400/C10400)</f>
        <v>0.909090909090909</v>
      </c>
    </row>
    <row r="10401" customFormat="false" ht="15" hidden="false" customHeight="false" outlineLevel="0" collapsed="false">
      <c r="A10401" s="37" t="s">
        <v>1664</v>
      </c>
      <c r="B10401" s="37" t="s">
        <v>277</v>
      </c>
      <c r="C10401" s="37" t="n">
        <v>22</v>
      </c>
      <c r="D10401" s="37" t="n">
        <v>22</v>
      </c>
      <c r="E10401" s="37" t="n">
        <v>0</v>
      </c>
      <c r="F10401" s="37" t="n">
        <v>1</v>
      </c>
      <c r="G10401" s="37" t="n">
        <v>0</v>
      </c>
      <c r="H10401" s="37" t="n">
        <v>1</v>
      </c>
      <c r="I10401" s="37" t="n">
        <v>7</v>
      </c>
      <c r="J10401" s="40" t="n">
        <f aca="false">IF(C10401=0,"",D10401/C10401)</f>
        <v>1</v>
      </c>
    </row>
    <row r="10402" customFormat="false" ht="15" hidden="false" customHeight="false" outlineLevel="0" collapsed="false">
      <c r="A10402" s="37" t="s">
        <v>1664</v>
      </c>
      <c r="B10402" s="37" t="s">
        <v>278</v>
      </c>
      <c r="C10402" s="37" t="n">
        <v>22</v>
      </c>
      <c r="D10402" s="37" t="n">
        <v>21</v>
      </c>
      <c r="E10402" s="37" t="n">
        <v>1</v>
      </c>
      <c r="F10402" s="37" t="n">
        <v>1</v>
      </c>
      <c r="G10402" s="37" t="n">
        <v>0</v>
      </c>
      <c r="H10402" s="37" t="n">
        <v>0</v>
      </c>
      <c r="I10402" s="37" t="n">
        <v>0</v>
      </c>
      <c r="J10402" s="40" t="n">
        <f aca="false">IF(C10402=0,"",D10402/C10402)</f>
        <v>0.954545454545455</v>
      </c>
    </row>
    <row r="10403" customFormat="false" ht="15" hidden="false" customHeight="false" outlineLevel="0" collapsed="false">
      <c r="A10403" s="37" t="s">
        <v>1664</v>
      </c>
      <c r="B10403" s="37" t="s">
        <v>279</v>
      </c>
      <c r="C10403" s="37" t="n">
        <v>22</v>
      </c>
      <c r="D10403" s="37" t="n">
        <v>20</v>
      </c>
      <c r="E10403" s="37" t="n">
        <v>2</v>
      </c>
      <c r="F10403" s="37" t="n">
        <v>2</v>
      </c>
      <c r="G10403" s="37" t="n">
        <v>0</v>
      </c>
      <c r="H10403" s="37" t="n">
        <v>2</v>
      </c>
      <c r="I10403" s="37" t="n">
        <v>0</v>
      </c>
      <c r="J10403" s="40" t="n">
        <f aca="false">IF(C10403=0,"",D10403/C10403)</f>
        <v>0.909090909090909</v>
      </c>
    </row>
    <row r="10404" customFormat="false" ht="15" hidden="false" customHeight="false" outlineLevel="0" collapsed="false">
      <c r="A10404" s="37" t="s">
        <v>1664</v>
      </c>
      <c r="B10404" s="37" t="s">
        <v>280</v>
      </c>
      <c r="C10404" s="37" t="n">
        <v>22</v>
      </c>
      <c r="D10404" s="37" t="n">
        <v>22</v>
      </c>
      <c r="E10404" s="37" t="n">
        <v>0</v>
      </c>
      <c r="F10404" s="37" t="n">
        <v>0</v>
      </c>
      <c r="G10404" s="37" t="n">
        <v>0</v>
      </c>
      <c r="H10404" s="37" t="n">
        <v>2</v>
      </c>
      <c r="I10404" s="37" t="n">
        <v>0</v>
      </c>
      <c r="J10404" s="40" t="n">
        <f aca="false">IF(C10404=0,"",D10404/C10404)</f>
        <v>1</v>
      </c>
    </row>
    <row r="10405" customFormat="false" ht="15" hidden="false" customHeight="false" outlineLevel="0" collapsed="false">
      <c r="A10405" s="37" t="s">
        <v>1664</v>
      </c>
      <c r="B10405" s="37" t="s">
        <v>281</v>
      </c>
      <c r="C10405" s="37" t="n">
        <v>22</v>
      </c>
      <c r="D10405" s="37" t="n">
        <v>18</v>
      </c>
      <c r="E10405" s="37" t="n">
        <v>0</v>
      </c>
      <c r="F10405" s="37" t="n">
        <v>1</v>
      </c>
      <c r="G10405" s="37" t="n">
        <v>0</v>
      </c>
      <c r="H10405" s="37" t="n">
        <v>1</v>
      </c>
      <c r="I10405" s="37" t="n">
        <v>0</v>
      </c>
      <c r="J10405" s="40" t="n">
        <f aca="false">IF(C10405=0,"",D10405/C10405)</f>
        <v>0.818181818181818</v>
      </c>
    </row>
    <row r="10406" customFormat="false" ht="15" hidden="false" customHeight="false" outlineLevel="0" collapsed="false">
      <c r="A10406" s="37" t="s">
        <v>1665</v>
      </c>
      <c r="B10406" s="37" t="s">
        <v>270</v>
      </c>
      <c r="C10406" s="37" t="n">
        <v>22</v>
      </c>
      <c r="D10406" s="37" t="n">
        <v>20</v>
      </c>
      <c r="E10406" s="37" t="n">
        <v>1</v>
      </c>
      <c r="F10406" s="37" t="n">
        <v>0</v>
      </c>
      <c r="G10406" s="37" t="n">
        <v>0</v>
      </c>
      <c r="H10406" s="37" t="n">
        <v>2</v>
      </c>
      <c r="I10406" s="37" t="n">
        <v>0</v>
      </c>
      <c r="J10406" s="40" t="n">
        <f aca="false">IF(C10406=0,"",D10406/C10406)</f>
        <v>0.909090909090909</v>
      </c>
    </row>
    <row r="10407" customFormat="false" ht="15" hidden="false" customHeight="false" outlineLevel="0" collapsed="false">
      <c r="A10407" s="37" t="s">
        <v>1665</v>
      </c>
      <c r="B10407" s="37" t="s">
        <v>271</v>
      </c>
      <c r="C10407" s="37" t="n">
        <v>22</v>
      </c>
      <c r="D10407" s="37" t="n">
        <v>16</v>
      </c>
      <c r="E10407" s="37" t="n">
        <v>4</v>
      </c>
      <c r="F10407" s="37" t="n">
        <v>1</v>
      </c>
      <c r="G10407" s="37" t="n">
        <v>0</v>
      </c>
      <c r="H10407" s="37" t="n">
        <v>1</v>
      </c>
      <c r="I10407" s="37" t="n">
        <v>4</v>
      </c>
      <c r="J10407" s="40" t="n">
        <f aca="false">IF(C10407=0,"",D10407/C10407)</f>
        <v>0.727272727272727</v>
      </c>
    </row>
    <row r="10408" customFormat="false" ht="15" hidden="false" customHeight="false" outlineLevel="0" collapsed="false">
      <c r="A10408" s="37" t="s">
        <v>1665</v>
      </c>
      <c r="B10408" s="37" t="s">
        <v>272</v>
      </c>
      <c r="C10408" s="37" t="n">
        <v>22</v>
      </c>
      <c r="D10408" s="37" t="n">
        <v>20</v>
      </c>
      <c r="E10408" s="37" t="n">
        <v>2</v>
      </c>
      <c r="F10408" s="37" t="n">
        <v>2</v>
      </c>
      <c r="G10408" s="37" t="n">
        <v>0</v>
      </c>
      <c r="H10408" s="37" t="n">
        <v>3</v>
      </c>
      <c r="I10408" s="37" t="n">
        <v>0</v>
      </c>
      <c r="J10408" s="40" t="n">
        <f aca="false">IF(C10408=0,"",D10408/C10408)</f>
        <v>0.909090909090909</v>
      </c>
    </row>
    <row r="10409" customFormat="false" ht="15" hidden="false" customHeight="false" outlineLevel="0" collapsed="false">
      <c r="A10409" s="37" t="s">
        <v>1665</v>
      </c>
      <c r="B10409" s="37" t="s">
        <v>273</v>
      </c>
      <c r="C10409" s="37" t="n">
        <v>22</v>
      </c>
      <c r="D10409" s="37" t="n">
        <v>21</v>
      </c>
      <c r="E10409" s="37" t="n">
        <v>1</v>
      </c>
      <c r="F10409" s="37" t="n">
        <v>1</v>
      </c>
      <c r="G10409" s="37" t="n">
        <v>0</v>
      </c>
      <c r="H10409" s="37" t="n">
        <v>2</v>
      </c>
      <c r="I10409" s="37" t="n">
        <v>1</v>
      </c>
      <c r="J10409" s="40" t="n">
        <f aca="false">IF(C10409=0,"",D10409/C10409)</f>
        <v>0.954545454545455</v>
      </c>
    </row>
    <row r="10410" customFormat="false" ht="15" hidden="false" customHeight="false" outlineLevel="0" collapsed="false">
      <c r="A10410" s="37" t="s">
        <v>1561</v>
      </c>
      <c r="B10410" s="37" t="s">
        <v>270</v>
      </c>
      <c r="C10410" s="37" t="n">
        <v>22</v>
      </c>
      <c r="D10410" s="37" t="n">
        <v>19</v>
      </c>
      <c r="E10410" s="37" t="n">
        <v>0</v>
      </c>
      <c r="F10410" s="37" t="n">
        <v>2</v>
      </c>
      <c r="G10410" s="37" t="n">
        <v>0</v>
      </c>
      <c r="H10410" s="37" t="n">
        <v>0</v>
      </c>
      <c r="I10410" s="37" t="n">
        <v>3</v>
      </c>
      <c r="J10410" s="40" t="n">
        <f aca="false">IF(C10410=0,"",D10410/C10410)</f>
        <v>0.863636363636364</v>
      </c>
    </row>
    <row r="10411" customFormat="false" ht="15" hidden="false" customHeight="false" outlineLevel="0" collapsed="false">
      <c r="A10411" s="37" t="s">
        <v>1561</v>
      </c>
      <c r="B10411" s="37" t="s">
        <v>271</v>
      </c>
      <c r="C10411" s="37" t="n">
        <v>22</v>
      </c>
      <c r="D10411" s="37" t="n">
        <v>21</v>
      </c>
      <c r="E10411" s="37" t="n">
        <v>0</v>
      </c>
      <c r="F10411" s="37" t="n">
        <v>0</v>
      </c>
      <c r="G10411" s="37" t="n">
        <v>0</v>
      </c>
      <c r="H10411" s="37" t="n">
        <v>4</v>
      </c>
      <c r="I10411" s="37" t="n">
        <v>2</v>
      </c>
      <c r="J10411" s="40" t="n">
        <f aca="false">IF(C10411=0,"",D10411/C10411)</f>
        <v>0.954545454545455</v>
      </c>
    </row>
    <row r="10412" customFormat="false" ht="15" hidden="false" customHeight="false" outlineLevel="0" collapsed="false">
      <c r="A10412" s="37" t="s">
        <v>1561</v>
      </c>
      <c r="B10412" s="37" t="s">
        <v>272</v>
      </c>
      <c r="C10412" s="37" t="n">
        <v>22</v>
      </c>
      <c r="D10412" s="37" t="n">
        <v>20</v>
      </c>
      <c r="E10412" s="37" t="n">
        <v>0</v>
      </c>
      <c r="F10412" s="37" t="n">
        <v>0</v>
      </c>
      <c r="G10412" s="37" t="n">
        <v>0</v>
      </c>
      <c r="H10412" s="37" t="n">
        <v>1</v>
      </c>
      <c r="I10412" s="37" t="n">
        <v>0</v>
      </c>
      <c r="J10412" s="40" t="n">
        <f aca="false">IF(C10412=0,"",D10412/C10412)</f>
        <v>0.909090909090909</v>
      </c>
    </row>
    <row r="10413" customFormat="false" ht="15" hidden="false" customHeight="false" outlineLevel="0" collapsed="false">
      <c r="A10413" s="37" t="s">
        <v>1561</v>
      </c>
      <c r="B10413" s="37" t="s">
        <v>273</v>
      </c>
      <c r="C10413" s="37" t="n">
        <v>22</v>
      </c>
      <c r="D10413" s="37" t="n">
        <v>20</v>
      </c>
      <c r="E10413" s="37" t="n">
        <v>2</v>
      </c>
      <c r="F10413" s="37" t="n">
        <v>1</v>
      </c>
      <c r="G10413" s="37" t="n">
        <v>0</v>
      </c>
      <c r="H10413" s="37" t="n">
        <v>2</v>
      </c>
      <c r="I10413" s="37" t="n">
        <v>1</v>
      </c>
      <c r="J10413" s="40" t="n">
        <f aca="false">IF(C10413=0,"",D10413/C10413)</f>
        <v>0.909090909090909</v>
      </c>
    </row>
    <row r="10414" customFormat="false" ht="15" hidden="false" customHeight="false" outlineLevel="0" collapsed="false">
      <c r="A10414" s="37" t="s">
        <v>1561</v>
      </c>
      <c r="B10414" s="37" t="s">
        <v>274</v>
      </c>
      <c r="C10414" s="37" t="n">
        <v>22</v>
      </c>
      <c r="D10414" s="37" t="n">
        <v>18</v>
      </c>
      <c r="E10414" s="37" t="n">
        <v>0</v>
      </c>
      <c r="F10414" s="37" t="n">
        <v>1</v>
      </c>
      <c r="G10414" s="37" t="n">
        <v>1</v>
      </c>
      <c r="H10414" s="37" t="n">
        <v>2</v>
      </c>
      <c r="I10414" s="37" t="n">
        <v>0</v>
      </c>
      <c r="J10414" s="40" t="n">
        <f aca="false">IF(C10414=0,"",D10414/C10414)</f>
        <v>0.818181818181818</v>
      </c>
    </row>
    <row r="10415" customFormat="false" ht="15" hidden="false" customHeight="false" outlineLevel="0" collapsed="false">
      <c r="A10415" s="37" t="s">
        <v>1561</v>
      </c>
      <c r="B10415" s="37" t="s">
        <v>275</v>
      </c>
      <c r="C10415" s="37" t="n">
        <v>22</v>
      </c>
      <c r="D10415" s="37" t="n">
        <v>21</v>
      </c>
      <c r="E10415" s="37" t="n">
        <v>0</v>
      </c>
      <c r="F10415" s="37" t="n">
        <v>0</v>
      </c>
      <c r="G10415" s="37" t="n">
        <v>0</v>
      </c>
      <c r="H10415" s="37" t="n">
        <v>0</v>
      </c>
      <c r="I10415" s="37" t="n">
        <v>0</v>
      </c>
      <c r="J10415" s="40" t="n">
        <f aca="false">IF(C10415=0,"",D10415/C10415)</f>
        <v>0.954545454545455</v>
      </c>
    </row>
    <row r="10416" customFormat="false" ht="15" hidden="false" customHeight="false" outlineLevel="0" collapsed="false">
      <c r="A10416" s="37" t="s">
        <v>1561</v>
      </c>
      <c r="B10416" s="37" t="s">
        <v>276</v>
      </c>
      <c r="C10416" s="37" t="n">
        <v>22</v>
      </c>
      <c r="D10416" s="37" t="n">
        <v>21</v>
      </c>
      <c r="E10416" s="37" t="n">
        <v>0</v>
      </c>
      <c r="F10416" s="37" t="n">
        <v>1</v>
      </c>
      <c r="G10416" s="37" t="n">
        <v>0</v>
      </c>
      <c r="H10416" s="37" t="n">
        <v>1</v>
      </c>
      <c r="I10416" s="37" t="n">
        <v>0</v>
      </c>
      <c r="J10416" s="40" t="n">
        <f aca="false">IF(C10416=0,"",D10416/C10416)</f>
        <v>0.954545454545455</v>
      </c>
    </row>
    <row r="10417" customFormat="false" ht="15" hidden="false" customHeight="false" outlineLevel="0" collapsed="false">
      <c r="A10417" s="37" t="s">
        <v>1561</v>
      </c>
      <c r="B10417" s="37" t="s">
        <v>277</v>
      </c>
      <c r="C10417" s="37" t="n">
        <v>22</v>
      </c>
      <c r="D10417" s="37" t="n">
        <v>20</v>
      </c>
      <c r="E10417" s="37" t="n">
        <v>2</v>
      </c>
      <c r="F10417" s="37" t="n">
        <v>1</v>
      </c>
      <c r="G10417" s="37" t="n">
        <v>1</v>
      </c>
      <c r="H10417" s="37" t="n">
        <v>2</v>
      </c>
      <c r="I10417" s="37" t="n">
        <v>2</v>
      </c>
      <c r="J10417" s="40" t="n">
        <f aca="false">IF(C10417=0,"",D10417/C10417)</f>
        <v>0.909090909090909</v>
      </c>
    </row>
    <row r="10418" customFormat="false" ht="15" hidden="false" customHeight="false" outlineLevel="0" collapsed="false">
      <c r="A10418" s="37" t="s">
        <v>1561</v>
      </c>
      <c r="B10418" s="37" t="s">
        <v>278</v>
      </c>
      <c r="C10418" s="37" t="n">
        <v>22</v>
      </c>
      <c r="D10418" s="37" t="n">
        <v>22</v>
      </c>
      <c r="E10418" s="37" t="n">
        <v>0</v>
      </c>
      <c r="F10418" s="37" t="n">
        <v>1</v>
      </c>
      <c r="G10418" s="37" t="n">
        <v>1</v>
      </c>
      <c r="H10418" s="37" t="n">
        <v>3</v>
      </c>
      <c r="I10418" s="37" t="n">
        <v>1</v>
      </c>
      <c r="J10418" s="40" t="n">
        <f aca="false">IF(C10418=0,"",D10418/C10418)</f>
        <v>1</v>
      </c>
    </row>
    <row r="10419" customFormat="false" ht="15" hidden="false" customHeight="false" outlineLevel="0" collapsed="false">
      <c r="A10419" s="37" t="s">
        <v>1561</v>
      </c>
      <c r="B10419" s="37" t="s">
        <v>279</v>
      </c>
      <c r="C10419" s="37" t="n">
        <v>22</v>
      </c>
      <c r="D10419" s="37" t="n">
        <v>21</v>
      </c>
      <c r="E10419" s="37" t="n">
        <v>0</v>
      </c>
      <c r="F10419" s="37" t="n">
        <v>0</v>
      </c>
      <c r="G10419" s="37" t="n">
        <v>2</v>
      </c>
      <c r="H10419" s="37" t="n">
        <v>1</v>
      </c>
      <c r="I10419" s="37" t="n">
        <v>1</v>
      </c>
      <c r="J10419" s="40" t="n">
        <f aca="false">IF(C10419=0,"",D10419/C10419)</f>
        <v>0.954545454545455</v>
      </c>
    </row>
    <row r="10420" customFormat="false" ht="15" hidden="false" customHeight="false" outlineLevel="0" collapsed="false">
      <c r="A10420" s="37" t="s">
        <v>1561</v>
      </c>
      <c r="B10420" s="37" t="s">
        <v>280</v>
      </c>
      <c r="C10420" s="37" t="n">
        <v>22</v>
      </c>
      <c r="D10420" s="37" t="n">
        <v>20</v>
      </c>
      <c r="E10420" s="37" t="n">
        <v>1</v>
      </c>
      <c r="F10420" s="37" t="n">
        <v>0</v>
      </c>
      <c r="G10420" s="37" t="n">
        <v>2</v>
      </c>
      <c r="H10420" s="37" t="n">
        <v>1</v>
      </c>
      <c r="I10420" s="37" t="n">
        <v>3</v>
      </c>
      <c r="J10420" s="40" t="n">
        <f aca="false">IF(C10420=0,"",D10420/C10420)</f>
        <v>0.909090909090909</v>
      </c>
    </row>
    <row r="10421" customFormat="false" ht="15" hidden="false" customHeight="false" outlineLevel="0" collapsed="false">
      <c r="A10421" s="37" t="s">
        <v>1561</v>
      </c>
      <c r="B10421" s="37" t="s">
        <v>281</v>
      </c>
      <c r="C10421" s="37" t="n">
        <v>22</v>
      </c>
      <c r="D10421" s="37" t="n">
        <v>21</v>
      </c>
      <c r="E10421" s="37" t="n">
        <v>0</v>
      </c>
      <c r="F10421" s="37" t="n">
        <v>0</v>
      </c>
      <c r="G10421" s="37" t="n">
        <v>0</v>
      </c>
      <c r="H10421" s="37" t="n">
        <v>0</v>
      </c>
      <c r="I10421" s="37" t="n">
        <v>1</v>
      </c>
      <c r="J10421" s="40" t="n">
        <f aca="false">IF(C10421=0,"",D10421/C10421)</f>
        <v>0.954545454545455</v>
      </c>
    </row>
    <row r="10422" customFormat="false" ht="15" hidden="false" customHeight="false" outlineLevel="0" collapsed="false">
      <c r="A10422" s="37" t="s">
        <v>1666</v>
      </c>
      <c r="B10422" s="37" t="s">
        <v>270</v>
      </c>
      <c r="C10422" s="37" t="n">
        <v>22</v>
      </c>
      <c r="D10422" s="37" t="n">
        <v>20</v>
      </c>
      <c r="E10422" s="37" t="n">
        <v>1</v>
      </c>
      <c r="F10422" s="37" t="n">
        <v>1</v>
      </c>
      <c r="G10422" s="37" t="n">
        <v>0</v>
      </c>
      <c r="H10422" s="37" t="n">
        <v>1</v>
      </c>
      <c r="I10422" s="37" t="n">
        <v>16</v>
      </c>
      <c r="J10422" s="40" t="n">
        <f aca="false">IF(C10422=0,"",D10422/C10422)</f>
        <v>0.909090909090909</v>
      </c>
    </row>
    <row r="10423" customFormat="false" ht="15" hidden="false" customHeight="false" outlineLevel="0" collapsed="false">
      <c r="A10423" s="37" t="s">
        <v>1666</v>
      </c>
      <c r="B10423" s="37" t="s">
        <v>271</v>
      </c>
      <c r="C10423" s="37" t="n">
        <v>22</v>
      </c>
      <c r="D10423" s="37" t="n">
        <v>20</v>
      </c>
      <c r="E10423" s="37" t="n">
        <v>0</v>
      </c>
      <c r="F10423" s="37" t="n">
        <v>1</v>
      </c>
      <c r="G10423" s="37" t="n">
        <v>1</v>
      </c>
      <c r="H10423" s="37" t="n">
        <v>2</v>
      </c>
      <c r="I10423" s="37" t="n">
        <v>0</v>
      </c>
      <c r="J10423" s="40" t="n">
        <f aca="false">IF(C10423=0,"",D10423/C10423)</f>
        <v>0.909090909090909</v>
      </c>
    </row>
    <row r="10424" customFormat="false" ht="15" hidden="false" customHeight="false" outlineLevel="0" collapsed="false">
      <c r="A10424" s="37" t="s">
        <v>1666</v>
      </c>
      <c r="B10424" s="37" t="s">
        <v>272</v>
      </c>
      <c r="C10424" s="37" t="n">
        <v>22</v>
      </c>
      <c r="D10424" s="37" t="n">
        <v>22</v>
      </c>
      <c r="E10424" s="37" t="n">
        <v>2</v>
      </c>
      <c r="F10424" s="37" t="n">
        <v>0</v>
      </c>
      <c r="G10424" s="37" t="n">
        <v>0</v>
      </c>
      <c r="H10424" s="37" t="n">
        <v>4</v>
      </c>
      <c r="I10424" s="37" t="n">
        <v>16</v>
      </c>
      <c r="J10424" s="40" t="n">
        <f aca="false">IF(C10424=0,"",D10424/C10424)</f>
        <v>1</v>
      </c>
    </row>
    <row r="10425" customFormat="false" ht="15" hidden="false" customHeight="false" outlineLevel="0" collapsed="false">
      <c r="A10425" s="37" t="s">
        <v>1666</v>
      </c>
      <c r="B10425" s="37" t="s">
        <v>273</v>
      </c>
      <c r="C10425" s="37" t="n">
        <v>22</v>
      </c>
      <c r="D10425" s="37" t="n">
        <v>22</v>
      </c>
      <c r="E10425" s="37" t="n">
        <v>1</v>
      </c>
      <c r="F10425" s="37" t="n">
        <v>0</v>
      </c>
      <c r="G10425" s="37" t="n">
        <v>0</v>
      </c>
      <c r="H10425" s="37" t="n">
        <v>1</v>
      </c>
      <c r="I10425" s="37" t="n">
        <v>40</v>
      </c>
      <c r="J10425" s="40" t="n">
        <f aca="false">IF(C10425=0,"",D10425/C10425)</f>
        <v>1</v>
      </c>
    </row>
    <row r="10426" customFormat="false" ht="15" hidden="false" customHeight="false" outlineLevel="0" collapsed="false">
      <c r="A10426" s="37" t="s">
        <v>1666</v>
      </c>
      <c r="B10426" s="37" t="s">
        <v>274</v>
      </c>
      <c r="C10426" s="37" t="n">
        <v>22</v>
      </c>
      <c r="D10426" s="37" t="n">
        <v>20</v>
      </c>
      <c r="E10426" s="37" t="n">
        <v>1</v>
      </c>
      <c r="F10426" s="37" t="n">
        <v>1</v>
      </c>
      <c r="G10426" s="37" t="n">
        <v>2</v>
      </c>
      <c r="H10426" s="37" t="n">
        <v>0</v>
      </c>
      <c r="I10426" s="37" t="n">
        <v>2</v>
      </c>
      <c r="J10426" s="40" t="n">
        <f aca="false">IF(C10426=0,"",D10426/C10426)</f>
        <v>0.909090909090909</v>
      </c>
    </row>
    <row r="10427" customFormat="false" ht="15" hidden="false" customHeight="false" outlineLevel="0" collapsed="false">
      <c r="A10427" s="37" t="s">
        <v>1666</v>
      </c>
      <c r="B10427" s="37" t="s">
        <v>275</v>
      </c>
      <c r="C10427" s="37" t="n">
        <v>22</v>
      </c>
      <c r="D10427" s="37" t="n">
        <v>22</v>
      </c>
      <c r="E10427" s="37" t="n">
        <v>0</v>
      </c>
      <c r="F10427" s="37" t="n">
        <v>0</v>
      </c>
      <c r="G10427" s="37" t="n">
        <v>0</v>
      </c>
      <c r="H10427" s="37" t="n">
        <v>3</v>
      </c>
      <c r="I10427" s="37" t="n">
        <v>20</v>
      </c>
      <c r="J10427" s="40" t="n">
        <f aca="false">IF(C10427=0,"",D10427/C10427)</f>
        <v>1</v>
      </c>
    </row>
    <row r="10428" customFormat="false" ht="15" hidden="false" customHeight="false" outlineLevel="0" collapsed="false">
      <c r="A10428" s="37" t="s">
        <v>1666</v>
      </c>
      <c r="B10428" s="37" t="s">
        <v>276</v>
      </c>
      <c r="C10428" s="37" t="n">
        <v>22</v>
      </c>
      <c r="D10428" s="37" t="n">
        <v>18</v>
      </c>
      <c r="E10428" s="37" t="n">
        <v>0</v>
      </c>
      <c r="F10428" s="37" t="n">
        <v>1</v>
      </c>
      <c r="G10428" s="37" t="n">
        <v>0</v>
      </c>
      <c r="H10428" s="37" t="n">
        <v>1</v>
      </c>
      <c r="I10428" s="37" t="n">
        <v>11</v>
      </c>
      <c r="J10428" s="40" t="n">
        <f aca="false">IF(C10428=0,"",D10428/C10428)</f>
        <v>0.818181818181818</v>
      </c>
    </row>
    <row r="10429" customFormat="false" ht="15" hidden="false" customHeight="false" outlineLevel="0" collapsed="false">
      <c r="A10429" s="37" t="s">
        <v>1666</v>
      </c>
      <c r="B10429" s="37" t="s">
        <v>277</v>
      </c>
      <c r="C10429" s="37" t="n">
        <v>22</v>
      </c>
      <c r="D10429" s="37" t="n">
        <v>19</v>
      </c>
      <c r="E10429" s="37" t="n">
        <v>0</v>
      </c>
      <c r="F10429" s="37" t="n">
        <v>2</v>
      </c>
      <c r="G10429" s="37" t="n">
        <v>0</v>
      </c>
      <c r="H10429" s="37" t="n">
        <v>6</v>
      </c>
      <c r="I10429" s="37" t="n">
        <v>23</v>
      </c>
      <c r="J10429" s="40" t="n">
        <f aca="false">IF(C10429=0,"",D10429/C10429)</f>
        <v>0.863636363636364</v>
      </c>
    </row>
    <row r="10430" customFormat="false" ht="15" hidden="false" customHeight="false" outlineLevel="0" collapsed="false">
      <c r="A10430" s="37" t="s">
        <v>1666</v>
      </c>
      <c r="B10430" s="37" t="s">
        <v>278</v>
      </c>
      <c r="C10430" s="37" t="n">
        <v>22</v>
      </c>
      <c r="D10430" s="37" t="n">
        <v>21</v>
      </c>
      <c r="E10430" s="37" t="n">
        <v>1</v>
      </c>
      <c r="F10430" s="37" t="n">
        <v>0</v>
      </c>
      <c r="G10430" s="37" t="n">
        <v>1</v>
      </c>
      <c r="H10430" s="37" t="n">
        <v>1</v>
      </c>
      <c r="I10430" s="37" t="n">
        <v>11</v>
      </c>
      <c r="J10430" s="40" t="n">
        <f aca="false">IF(C10430=0,"",D10430/C10430)</f>
        <v>0.954545454545455</v>
      </c>
    </row>
    <row r="10431" customFormat="false" ht="15" hidden="false" customHeight="false" outlineLevel="0" collapsed="false">
      <c r="A10431" s="37" t="s">
        <v>1666</v>
      </c>
      <c r="B10431" s="37" t="s">
        <v>279</v>
      </c>
      <c r="C10431" s="37" t="n">
        <v>22</v>
      </c>
      <c r="D10431" s="37" t="n">
        <v>19</v>
      </c>
      <c r="E10431" s="37" t="n">
        <v>1</v>
      </c>
      <c r="F10431" s="37" t="n">
        <v>1</v>
      </c>
      <c r="G10431" s="37" t="n">
        <v>0</v>
      </c>
      <c r="H10431" s="37" t="n">
        <v>2</v>
      </c>
      <c r="I10431" s="37" t="n">
        <v>23</v>
      </c>
      <c r="J10431" s="40" t="n">
        <f aca="false">IF(C10431=0,"",D10431/C10431)</f>
        <v>0.863636363636364</v>
      </c>
    </row>
    <row r="10432" customFormat="false" ht="15" hidden="false" customHeight="false" outlineLevel="0" collapsed="false">
      <c r="A10432" s="37" t="s">
        <v>1666</v>
      </c>
      <c r="B10432" s="37" t="s">
        <v>280</v>
      </c>
      <c r="C10432" s="37" t="n">
        <v>22</v>
      </c>
      <c r="D10432" s="37" t="n">
        <v>21</v>
      </c>
      <c r="E10432" s="37" t="n">
        <v>2</v>
      </c>
      <c r="F10432" s="37" t="n">
        <v>1</v>
      </c>
      <c r="G10432" s="37" t="n">
        <v>0</v>
      </c>
      <c r="H10432" s="37" t="n">
        <v>1</v>
      </c>
      <c r="I10432" s="37" t="n">
        <v>9</v>
      </c>
      <c r="J10432" s="40" t="n">
        <f aca="false">IF(C10432=0,"",D10432/C10432)</f>
        <v>0.954545454545455</v>
      </c>
    </row>
    <row r="10433" customFormat="false" ht="15" hidden="false" customHeight="false" outlineLevel="0" collapsed="false">
      <c r="A10433" s="37" t="s">
        <v>1666</v>
      </c>
      <c r="B10433" s="37" t="s">
        <v>281</v>
      </c>
      <c r="C10433" s="37" t="n">
        <v>22</v>
      </c>
      <c r="D10433" s="37" t="n">
        <v>22</v>
      </c>
      <c r="E10433" s="37" t="n">
        <v>0</v>
      </c>
      <c r="F10433" s="37" t="n">
        <v>0</v>
      </c>
      <c r="G10433" s="37" t="n">
        <v>0</v>
      </c>
      <c r="H10433" s="37" t="n">
        <v>1</v>
      </c>
      <c r="I10433" s="37" t="n">
        <v>7</v>
      </c>
      <c r="J10433" s="40" t="n">
        <f aca="false">IF(C10433=0,"",D10433/C10433)</f>
        <v>1</v>
      </c>
    </row>
    <row r="10434" customFormat="false" ht="15" hidden="false" customHeight="false" outlineLevel="0" collapsed="false">
      <c r="A10434" s="37" t="s">
        <v>1667</v>
      </c>
      <c r="B10434" s="37" t="s">
        <v>270</v>
      </c>
      <c r="C10434" s="37" t="n">
        <v>22</v>
      </c>
      <c r="D10434" s="37" t="n">
        <v>20</v>
      </c>
      <c r="E10434" s="37" t="n">
        <v>1</v>
      </c>
      <c r="F10434" s="37" t="n">
        <v>0</v>
      </c>
      <c r="G10434" s="37" t="n">
        <v>0</v>
      </c>
      <c r="H10434" s="37" t="n">
        <v>1</v>
      </c>
      <c r="I10434" s="37" t="n">
        <v>7</v>
      </c>
      <c r="J10434" s="40" t="n">
        <f aca="false">IF(C10434=0,"",D10434/C10434)</f>
        <v>0.909090909090909</v>
      </c>
    </row>
    <row r="10435" customFormat="false" ht="15" hidden="false" customHeight="false" outlineLevel="0" collapsed="false">
      <c r="A10435" s="37" t="s">
        <v>1667</v>
      </c>
      <c r="B10435" s="37" t="s">
        <v>271</v>
      </c>
      <c r="C10435" s="37" t="n">
        <v>22</v>
      </c>
      <c r="D10435" s="37" t="n">
        <v>22</v>
      </c>
      <c r="E10435" s="37" t="n">
        <v>0</v>
      </c>
      <c r="F10435" s="37" t="n">
        <v>0</v>
      </c>
      <c r="G10435" s="37" t="n">
        <v>1</v>
      </c>
      <c r="H10435" s="37" t="n">
        <v>0</v>
      </c>
      <c r="I10435" s="37" t="n">
        <v>1</v>
      </c>
      <c r="J10435" s="40" t="n">
        <f aca="false">IF(C10435=0,"",D10435/C10435)</f>
        <v>1</v>
      </c>
    </row>
    <row r="10436" customFormat="false" ht="15" hidden="false" customHeight="false" outlineLevel="0" collapsed="false">
      <c r="A10436" s="37" t="s">
        <v>1667</v>
      </c>
      <c r="B10436" s="37" t="s">
        <v>272</v>
      </c>
      <c r="C10436" s="37" t="n">
        <v>22</v>
      </c>
      <c r="D10436" s="37" t="n">
        <v>19</v>
      </c>
      <c r="E10436" s="37" t="n">
        <v>0</v>
      </c>
      <c r="F10436" s="37" t="n">
        <v>2</v>
      </c>
      <c r="G10436" s="37" t="n">
        <v>1</v>
      </c>
      <c r="H10436" s="37" t="n">
        <v>0</v>
      </c>
      <c r="I10436" s="37" t="n">
        <v>1</v>
      </c>
      <c r="J10436" s="40" t="n">
        <f aca="false">IF(C10436=0,"",D10436/C10436)</f>
        <v>0.863636363636364</v>
      </c>
    </row>
    <row r="10437" customFormat="false" ht="15" hidden="false" customHeight="false" outlineLevel="0" collapsed="false">
      <c r="A10437" s="37" t="s">
        <v>1667</v>
      </c>
      <c r="B10437" s="37" t="s">
        <v>273</v>
      </c>
      <c r="C10437" s="37" t="n">
        <v>22</v>
      </c>
      <c r="D10437" s="37" t="n">
        <v>19</v>
      </c>
      <c r="E10437" s="37" t="n">
        <v>1</v>
      </c>
      <c r="F10437" s="37" t="n">
        <v>1</v>
      </c>
      <c r="G10437" s="37" t="n">
        <v>0</v>
      </c>
      <c r="H10437" s="37" t="n">
        <v>2</v>
      </c>
      <c r="I10437" s="37" t="n">
        <v>0</v>
      </c>
      <c r="J10437" s="40" t="n">
        <f aca="false">IF(C10437=0,"",D10437/C10437)</f>
        <v>0.863636363636364</v>
      </c>
    </row>
    <row r="10438" customFormat="false" ht="15" hidden="false" customHeight="false" outlineLevel="0" collapsed="false">
      <c r="A10438" s="37" t="s">
        <v>1667</v>
      </c>
      <c r="B10438" s="37" t="s">
        <v>274</v>
      </c>
      <c r="C10438" s="37" t="n">
        <v>22</v>
      </c>
      <c r="D10438" s="37" t="n">
        <v>21</v>
      </c>
      <c r="E10438" s="37" t="n">
        <v>0</v>
      </c>
      <c r="F10438" s="37" t="n">
        <v>0</v>
      </c>
      <c r="G10438" s="37" t="n">
        <v>1</v>
      </c>
      <c r="H10438" s="37" t="n">
        <v>1</v>
      </c>
      <c r="I10438" s="37" t="n">
        <v>2</v>
      </c>
      <c r="J10438" s="40" t="n">
        <f aca="false">IF(C10438=0,"",D10438/C10438)</f>
        <v>0.954545454545455</v>
      </c>
    </row>
    <row r="10439" customFormat="false" ht="15" hidden="false" customHeight="false" outlineLevel="0" collapsed="false">
      <c r="A10439" s="37" t="s">
        <v>1667</v>
      </c>
      <c r="B10439" s="37" t="s">
        <v>275</v>
      </c>
      <c r="C10439" s="37" t="n">
        <v>22</v>
      </c>
      <c r="D10439" s="37" t="n">
        <v>21</v>
      </c>
      <c r="E10439" s="37" t="n">
        <v>1</v>
      </c>
      <c r="F10439" s="37" t="n">
        <v>2</v>
      </c>
      <c r="G10439" s="37" t="n">
        <v>0</v>
      </c>
      <c r="H10439" s="37" t="n">
        <v>1</v>
      </c>
      <c r="I10439" s="37" t="n">
        <v>5</v>
      </c>
      <c r="J10439" s="40" t="n">
        <f aca="false">IF(C10439=0,"",D10439/C10439)</f>
        <v>0.954545454545455</v>
      </c>
    </row>
    <row r="10440" customFormat="false" ht="15" hidden="false" customHeight="false" outlineLevel="0" collapsed="false">
      <c r="A10440" s="37" t="s">
        <v>1667</v>
      </c>
      <c r="B10440" s="37" t="s">
        <v>276</v>
      </c>
      <c r="C10440" s="37" t="n">
        <v>22</v>
      </c>
      <c r="D10440" s="37" t="n">
        <v>18</v>
      </c>
      <c r="E10440" s="37" t="n">
        <v>0</v>
      </c>
      <c r="F10440" s="37" t="n">
        <v>2</v>
      </c>
      <c r="G10440" s="37" t="n">
        <v>0</v>
      </c>
      <c r="H10440" s="37" t="n">
        <v>1</v>
      </c>
      <c r="I10440" s="37" t="n">
        <v>3</v>
      </c>
      <c r="J10440" s="40" t="n">
        <f aca="false">IF(C10440=0,"",D10440/C10440)</f>
        <v>0.818181818181818</v>
      </c>
    </row>
    <row r="10441" customFormat="false" ht="15" hidden="false" customHeight="false" outlineLevel="0" collapsed="false">
      <c r="A10441" s="37" t="s">
        <v>1667</v>
      </c>
      <c r="B10441" s="37" t="s">
        <v>277</v>
      </c>
      <c r="C10441" s="37" t="n">
        <v>22</v>
      </c>
      <c r="D10441" s="37" t="n">
        <v>20</v>
      </c>
      <c r="E10441" s="37" t="n">
        <v>0</v>
      </c>
      <c r="F10441" s="37" t="n">
        <v>1</v>
      </c>
      <c r="G10441" s="37" t="n">
        <v>0</v>
      </c>
      <c r="H10441" s="37" t="n">
        <v>2</v>
      </c>
      <c r="I10441" s="37" t="n">
        <v>0</v>
      </c>
      <c r="J10441" s="40" t="n">
        <f aca="false">IF(C10441=0,"",D10441/C10441)</f>
        <v>0.909090909090909</v>
      </c>
    </row>
    <row r="10442" customFormat="false" ht="15" hidden="false" customHeight="false" outlineLevel="0" collapsed="false">
      <c r="A10442" s="37" t="s">
        <v>1667</v>
      </c>
      <c r="B10442" s="37" t="s">
        <v>278</v>
      </c>
      <c r="C10442" s="37" t="n">
        <v>22</v>
      </c>
      <c r="D10442" s="37" t="n">
        <v>19</v>
      </c>
      <c r="E10442" s="37" t="n">
        <v>1</v>
      </c>
      <c r="F10442" s="37" t="n">
        <v>0</v>
      </c>
      <c r="G10442" s="37" t="n">
        <v>0</v>
      </c>
      <c r="H10442" s="37" t="n">
        <v>2</v>
      </c>
      <c r="I10442" s="37" t="n">
        <v>0</v>
      </c>
      <c r="J10442" s="40" t="n">
        <f aca="false">IF(C10442=0,"",D10442/C10442)</f>
        <v>0.863636363636364</v>
      </c>
    </row>
    <row r="10443" customFormat="false" ht="15" hidden="false" customHeight="false" outlineLevel="0" collapsed="false">
      <c r="A10443" s="37" t="s">
        <v>1667</v>
      </c>
      <c r="B10443" s="37" t="s">
        <v>279</v>
      </c>
      <c r="C10443" s="37" t="n">
        <v>22</v>
      </c>
      <c r="D10443" s="37" t="n">
        <v>21</v>
      </c>
      <c r="E10443" s="37" t="n">
        <v>0</v>
      </c>
      <c r="F10443" s="37" t="n">
        <v>0</v>
      </c>
      <c r="G10443" s="37" t="n">
        <v>0</v>
      </c>
      <c r="H10443" s="37" t="n">
        <v>2</v>
      </c>
      <c r="I10443" s="37" t="n">
        <v>1</v>
      </c>
      <c r="J10443" s="40" t="n">
        <f aca="false">IF(C10443=0,"",D10443/C10443)</f>
        <v>0.954545454545455</v>
      </c>
    </row>
    <row r="10444" customFormat="false" ht="15" hidden="false" customHeight="false" outlineLevel="0" collapsed="false">
      <c r="A10444" s="37" t="s">
        <v>1667</v>
      </c>
      <c r="B10444" s="37" t="s">
        <v>280</v>
      </c>
      <c r="C10444" s="37" t="n">
        <v>22</v>
      </c>
      <c r="D10444" s="37" t="n">
        <v>22</v>
      </c>
      <c r="E10444" s="37" t="n">
        <v>2</v>
      </c>
      <c r="F10444" s="37" t="n">
        <v>0</v>
      </c>
      <c r="G10444" s="37" t="n">
        <v>0</v>
      </c>
      <c r="H10444" s="37" t="n">
        <v>3</v>
      </c>
      <c r="I10444" s="37" t="n">
        <v>0</v>
      </c>
      <c r="J10444" s="40" t="n">
        <f aca="false">IF(C10444=0,"",D10444/C10444)</f>
        <v>1</v>
      </c>
    </row>
    <row r="10445" customFormat="false" ht="15" hidden="false" customHeight="false" outlineLevel="0" collapsed="false">
      <c r="A10445" s="37" t="s">
        <v>1667</v>
      </c>
      <c r="B10445" s="37" t="s">
        <v>281</v>
      </c>
      <c r="C10445" s="37" t="n">
        <v>22</v>
      </c>
      <c r="D10445" s="37" t="n">
        <v>22</v>
      </c>
      <c r="E10445" s="37" t="n">
        <v>0</v>
      </c>
      <c r="F10445" s="37" t="n">
        <v>1</v>
      </c>
      <c r="G10445" s="37" t="n">
        <v>0</v>
      </c>
      <c r="H10445" s="37" t="n">
        <v>2</v>
      </c>
      <c r="I10445" s="37" t="n">
        <v>6</v>
      </c>
      <c r="J10445" s="40" t="n">
        <f aca="false">IF(C10445=0,"",D10445/C10445)</f>
        <v>1</v>
      </c>
    </row>
    <row r="10446" customFormat="false" ht="15" hidden="false" customHeight="false" outlineLevel="0" collapsed="false">
      <c r="A10446" s="37" t="s">
        <v>1064</v>
      </c>
      <c r="B10446" s="37" t="s">
        <v>270</v>
      </c>
      <c r="C10446" s="37" t="n">
        <v>22</v>
      </c>
      <c r="D10446" s="37" t="n">
        <v>21</v>
      </c>
      <c r="E10446" s="37" t="n">
        <v>0</v>
      </c>
      <c r="F10446" s="37" t="n">
        <v>0</v>
      </c>
      <c r="G10446" s="37" t="n">
        <v>0</v>
      </c>
      <c r="H10446" s="37" t="n">
        <v>0</v>
      </c>
      <c r="I10446" s="37" t="n">
        <v>0</v>
      </c>
      <c r="J10446" s="40" t="n">
        <f aca="false">IF(C10446=0,"",D10446/C10446)</f>
        <v>0.954545454545455</v>
      </c>
    </row>
    <row r="10447" customFormat="false" ht="15" hidden="false" customHeight="false" outlineLevel="0" collapsed="false">
      <c r="A10447" s="37" t="s">
        <v>1064</v>
      </c>
      <c r="B10447" s="37" t="s">
        <v>271</v>
      </c>
      <c r="C10447" s="37" t="n">
        <v>22</v>
      </c>
      <c r="D10447" s="37" t="n">
        <v>21</v>
      </c>
      <c r="E10447" s="37" t="n">
        <v>2</v>
      </c>
      <c r="F10447" s="37" t="n">
        <v>3</v>
      </c>
      <c r="G10447" s="37" t="n">
        <v>2</v>
      </c>
      <c r="H10447" s="37" t="n">
        <v>2</v>
      </c>
      <c r="I10447" s="37" t="n">
        <v>9</v>
      </c>
      <c r="J10447" s="40" t="n">
        <f aca="false">IF(C10447=0,"",D10447/C10447)</f>
        <v>0.954545454545455</v>
      </c>
    </row>
    <row r="10448" customFormat="false" ht="15" hidden="false" customHeight="false" outlineLevel="0" collapsed="false">
      <c r="A10448" s="37" t="s">
        <v>1064</v>
      </c>
      <c r="B10448" s="37" t="s">
        <v>272</v>
      </c>
      <c r="C10448" s="37" t="n">
        <v>22</v>
      </c>
      <c r="D10448" s="37" t="n">
        <v>22</v>
      </c>
      <c r="E10448" s="37" t="n">
        <v>1</v>
      </c>
      <c r="F10448" s="37" t="n">
        <v>1</v>
      </c>
      <c r="G10448" s="37" t="n">
        <v>0</v>
      </c>
      <c r="H10448" s="37" t="n">
        <v>0</v>
      </c>
      <c r="I10448" s="37" t="n">
        <v>0</v>
      </c>
      <c r="J10448" s="40" t="n">
        <f aca="false">IF(C10448=0,"",D10448/C10448)</f>
        <v>1</v>
      </c>
    </row>
    <row r="10449" customFormat="false" ht="15" hidden="false" customHeight="false" outlineLevel="0" collapsed="false">
      <c r="A10449" s="37" t="s">
        <v>1064</v>
      </c>
      <c r="B10449" s="37" t="s">
        <v>273</v>
      </c>
      <c r="C10449" s="37" t="n">
        <v>22</v>
      </c>
      <c r="D10449" s="37" t="n">
        <v>21</v>
      </c>
      <c r="E10449" s="37" t="n">
        <v>0</v>
      </c>
      <c r="F10449" s="37" t="n">
        <v>1</v>
      </c>
      <c r="G10449" s="37" t="n">
        <v>0</v>
      </c>
      <c r="H10449" s="37" t="n">
        <v>1</v>
      </c>
      <c r="I10449" s="37" t="n">
        <v>0</v>
      </c>
      <c r="J10449" s="40" t="n">
        <f aca="false">IF(C10449=0,"",D10449/C10449)</f>
        <v>0.954545454545455</v>
      </c>
    </row>
    <row r="10450" customFormat="false" ht="15" hidden="false" customHeight="false" outlineLevel="0" collapsed="false">
      <c r="A10450" s="37" t="s">
        <v>1064</v>
      </c>
      <c r="B10450" s="37" t="s">
        <v>274</v>
      </c>
      <c r="C10450" s="37" t="n">
        <v>22</v>
      </c>
      <c r="D10450" s="37" t="n">
        <v>20</v>
      </c>
      <c r="E10450" s="37" t="n">
        <v>0</v>
      </c>
      <c r="F10450" s="37" t="n">
        <v>0</v>
      </c>
      <c r="G10450" s="37" t="n">
        <v>1</v>
      </c>
      <c r="H10450" s="37" t="n">
        <v>2</v>
      </c>
      <c r="I10450" s="37" t="n">
        <v>0</v>
      </c>
      <c r="J10450" s="40" t="n">
        <f aca="false">IF(C10450=0,"",D10450/C10450)</f>
        <v>0.909090909090909</v>
      </c>
    </row>
    <row r="10451" customFormat="false" ht="15" hidden="false" customHeight="false" outlineLevel="0" collapsed="false">
      <c r="A10451" s="37" t="s">
        <v>1064</v>
      </c>
      <c r="B10451" s="37" t="s">
        <v>275</v>
      </c>
      <c r="C10451" s="37" t="n">
        <v>22</v>
      </c>
      <c r="D10451" s="37" t="n">
        <v>20</v>
      </c>
      <c r="E10451" s="37" t="n">
        <v>1</v>
      </c>
      <c r="F10451" s="37" t="n">
        <v>1</v>
      </c>
      <c r="G10451" s="37" t="n">
        <v>0</v>
      </c>
      <c r="H10451" s="37" t="n">
        <v>1</v>
      </c>
      <c r="I10451" s="37" t="n">
        <v>3</v>
      </c>
      <c r="J10451" s="40" t="n">
        <f aca="false">IF(C10451=0,"",D10451/C10451)</f>
        <v>0.909090909090909</v>
      </c>
    </row>
    <row r="10452" customFormat="false" ht="15" hidden="false" customHeight="false" outlineLevel="0" collapsed="false">
      <c r="A10452" s="37" t="s">
        <v>1064</v>
      </c>
      <c r="B10452" s="37" t="s">
        <v>276</v>
      </c>
      <c r="C10452" s="37" t="n">
        <v>22</v>
      </c>
      <c r="D10452" s="37" t="n">
        <v>21</v>
      </c>
      <c r="E10452" s="37" t="n">
        <v>1</v>
      </c>
      <c r="F10452" s="37" t="n">
        <v>0</v>
      </c>
      <c r="G10452" s="37" t="n">
        <v>0</v>
      </c>
      <c r="H10452" s="37" t="n">
        <v>2</v>
      </c>
      <c r="I10452" s="37" t="n">
        <v>1</v>
      </c>
      <c r="J10452" s="40" t="n">
        <f aca="false">IF(C10452=0,"",D10452/C10452)</f>
        <v>0.954545454545455</v>
      </c>
    </row>
    <row r="10453" customFormat="false" ht="15" hidden="false" customHeight="false" outlineLevel="0" collapsed="false">
      <c r="A10453" s="37" t="s">
        <v>1064</v>
      </c>
      <c r="B10453" s="37" t="s">
        <v>277</v>
      </c>
      <c r="C10453" s="37" t="n">
        <v>22</v>
      </c>
      <c r="D10453" s="37" t="n">
        <v>18</v>
      </c>
      <c r="E10453" s="37" t="n">
        <v>0</v>
      </c>
      <c r="F10453" s="37" t="n">
        <v>0</v>
      </c>
      <c r="G10453" s="37" t="n">
        <v>0</v>
      </c>
      <c r="H10453" s="37" t="n">
        <v>0</v>
      </c>
      <c r="I10453" s="37" t="n">
        <v>3</v>
      </c>
      <c r="J10453" s="40" t="n">
        <f aca="false">IF(C10453=0,"",D10453/C10453)</f>
        <v>0.818181818181818</v>
      </c>
    </row>
    <row r="10454" customFormat="false" ht="15" hidden="false" customHeight="false" outlineLevel="0" collapsed="false">
      <c r="A10454" s="37" t="s">
        <v>1064</v>
      </c>
      <c r="B10454" s="37" t="s">
        <v>278</v>
      </c>
      <c r="C10454" s="37" t="n">
        <v>22</v>
      </c>
      <c r="D10454" s="37" t="n">
        <v>19</v>
      </c>
      <c r="E10454" s="37" t="n">
        <v>0</v>
      </c>
      <c r="F10454" s="37" t="n">
        <v>0</v>
      </c>
      <c r="G10454" s="37" t="n">
        <v>0</v>
      </c>
      <c r="H10454" s="37" t="n">
        <v>3</v>
      </c>
      <c r="I10454" s="37" t="n">
        <v>0</v>
      </c>
      <c r="J10454" s="40" t="n">
        <f aca="false">IF(C10454=0,"",D10454/C10454)</f>
        <v>0.863636363636364</v>
      </c>
    </row>
    <row r="10455" customFormat="false" ht="15" hidden="false" customHeight="false" outlineLevel="0" collapsed="false">
      <c r="A10455" s="37" t="s">
        <v>1064</v>
      </c>
      <c r="B10455" s="37" t="s">
        <v>279</v>
      </c>
      <c r="C10455" s="37" t="n">
        <v>22</v>
      </c>
      <c r="D10455" s="37" t="n">
        <v>21</v>
      </c>
      <c r="E10455" s="37" t="n">
        <v>0</v>
      </c>
      <c r="F10455" s="37" t="n">
        <v>0</v>
      </c>
      <c r="G10455" s="37" t="n">
        <v>0</v>
      </c>
      <c r="H10455" s="37" t="n">
        <v>1</v>
      </c>
      <c r="I10455" s="37" t="n">
        <v>2</v>
      </c>
      <c r="J10455" s="40" t="n">
        <f aca="false">IF(C10455=0,"",D10455/C10455)</f>
        <v>0.954545454545455</v>
      </c>
    </row>
    <row r="10456" customFormat="false" ht="15" hidden="false" customHeight="false" outlineLevel="0" collapsed="false">
      <c r="A10456" s="37" t="s">
        <v>1064</v>
      </c>
      <c r="B10456" s="37" t="s">
        <v>280</v>
      </c>
      <c r="C10456" s="37" t="n">
        <v>22</v>
      </c>
      <c r="D10456" s="37" t="n">
        <v>21</v>
      </c>
      <c r="E10456" s="37" t="n">
        <v>0</v>
      </c>
      <c r="F10456" s="37" t="n">
        <v>0</v>
      </c>
      <c r="G10456" s="37" t="n">
        <v>0</v>
      </c>
      <c r="H10456" s="37" t="n">
        <v>2</v>
      </c>
      <c r="I10456" s="37" t="n">
        <v>0</v>
      </c>
      <c r="J10456" s="40" t="n">
        <f aca="false">IF(C10456=0,"",D10456/C10456)</f>
        <v>0.954545454545455</v>
      </c>
    </row>
    <row r="10457" customFormat="false" ht="15" hidden="false" customHeight="false" outlineLevel="0" collapsed="false">
      <c r="A10457" s="37" t="s">
        <v>1064</v>
      </c>
      <c r="B10457" s="37" t="s">
        <v>281</v>
      </c>
      <c r="C10457" s="37" t="n">
        <v>22</v>
      </c>
      <c r="D10457" s="37" t="n">
        <v>20</v>
      </c>
      <c r="E10457" s="37" t="n">
        <v>1</v>
      </c>
      <c r="F10457" s="37" t="n">
        <v>1</v>
      </c>
      <c r="G10457" s="37" t="n">
        <v>1</v>
      </c>
      <c r="H10457" s="37" t="n">
        <v>3</v>
      </c>
      <c r="I10457" s="37" t="n">
        <v>0</v>
      </c>
      <c r="J10457" s="40" t="n">
        <f aca="false">IF(C10457=0,"",D10457/C10457)</f>
        <v>0.909090909090909</v>
      </c>
    </row>
    <row r="10458" customFormat="false" ht="15" hidden="false" customHeight="false" outlineLevel="0" collapsed="false">
      <c r="A10458" s="37" t="s">
        <v>1668</v>
      </c>
      <c r="B10458" s="37" t="s">
        <v>270</v>
      </c>
      <c r="C10458" s="37" t="n">
        <v>22</v>
      </c>
      <c r="D10458" s="37" t="n">
        <v>22</v>
      </c>
      <c r="E10458" s="37" t="n">
        <v>2</v>
      </c>
      <c r="F10458" s="37" t="n">
        <v>0</v>
      </c>
      <c r="G10458" s="37" t="n">
        <v>0</v>
      </c>
      <c r="H10458" s="37" t="n">
        <v>2</v>
      </c>
      <c r="I10458" s="37" t="n">
        <v>1</v>
      </c>
      <c r="J10458" s="40" t="n">
        <f aca="false">IF(C10458=0,"",D10458/C10458)</f>
        <v>1</v>
      </c>
    </row>
    <row r="10459" customFormat="false" ht="15" hidden="false" customHeight="false" outlineLevel="0" collapsed="false">
      <c r="A10459" s="37" t="s">
        <v>1668</v>
      </c>
      <c r="B10459" s="37" t="s">
        <v>271</v>
      </c>
      <c r="C10459" s="37" t="n">
        <v>22</v>
      </c>
      <c r="D10459" s="37" t="n">
        <v>19</v>
      </c>
      <c r="E10459" s="37" t="n">
        <v>2</v>
      </c>
      <c r="F10459" s="37" t="n">
        <v>0</v>
      </c>
      <c r="G10459" s="37" t="n">
        <v>1</v>
      </c>
      <c r="H10459" s="37" t="n">
        <v>1</v>
      </c>
      <c r="I10459" s="37" t="n">
        <v>0</v>
      </c>
      <c r="J10459" s="40" t="n">
        <f aca="false">IF(C10459=0,"",D10459/C10459)</f>
        <v>0.863636363636364</v>
      </c>
    </row>
    <row r="10460" customFormat="false" ht="15" hidden="false" customHeight="false" outlineLevel="0" collapsed="false">
      <c r="A10460" s="37" t="s">
        <v>1668</v>
      </c>
      <c r="B10460" s="37" t="s">
        <v>272</v>
      </c>
      <c r="C10460" s="37" t="n">
        <v>22</v>
      </c>
      <c r="D10460" s="37" t="n">
        <v>21</v>
      </c>
      <c r="E10460" s="37" t="n">
        <v>0</v>
      </c>
      <c r="F10460" s="37" t="n">
        <v>0</v>
      </c>
      <c r="G10460" s="37" t="n">
        <v>0</v>
      </c>
      <c r="H10460" s="37" t="n">
        <v>1</v>
      </c>
      <c r="I10460" s="37" t="n">
        <v>1</v>
      </c>
      <c r="J10460" s="40" t="n">
        <f aca="false">IF(C10460=0,"",D10460/C10460)</f>
        <v>0.954545454545455</v>
      </c>
    </row>
    <row r="10461" customFormat="false" ht="15" hidden="false" customHeight="false" outlineLevel="0" collapsed="false">
      <c r="A10461" s="37" t="s">
        <v>1668</v>
      </c>
      <c r="B10461" s="37" t="s">
        <v>273</v>
      </c>
      <c r="C10461" s="37" t="n">
        <v>22</v>
      </c>
      <c r="D10461" s="37" t="n">
        <v>22</v>
      </c>
      <c r="E10461" s="37" t="n">
        <v>0</v>
      </c>
      <c r="F10461" s="37" t="n">
        <v>0</v>
      </c>
      <c r="G10461" s="37" t="n">
        <v>0</v>
      </c>
      <c r="H10461" s="37" t="n">
        <v>4</v>
      </c>
      <c r="I10461" s="37" t="n">
        <v>7</v>
      </c>
      <c r="J10461" s="40" t="n">
        <f aca="false">IF(C10461=0,"",D10461/C10461)</f>
        <v>1</v>
      </c>
    </row>
    <row r="10462" customFormat="false" ht="15" hidden="false" customHeight="false" outlineLevel="0" collapsed="false">
      <c r="A10462" s="37" t="s">
        <v>1668</v>
      </c>
      <c r="B10462" s="37" t="s">
        <v>274</v>
      </c>
      <c r="C10462" s="37" t="n">
        <v>22</v>
      </c>
      <c r="D10462" s="37" t="n">
        <v>22</v>
      </c>
      <c r="E10462" s="37" t="n">
        <v>0</v>
      </c>
      <c r="F10462" s="37" t="n">
        <v>0</v>
      </c>
      <c r="G10462" s="37" t="n">
        <v>0</v>
      </c>
      <c r="H10462" s="37" t="n">
        <v>2</v>
      </c>
      <c r="I10462" s="37" t="n">
        <v>0</v>
      </c>
      <c r="J10462" s="40" t="n">
        <f aca="false">IF(C10462=0,"",D10462/C10462)</f>
        <v>1</v>
      </c>
    </row>
    <row r="10463" customFormat="false" ht="15" hidden="false" customHeight="false" outlineLevel="0" collapsed="false">
      <c r="A10463" s="37" t="s">
        <v>1668</v>
      </c>
      <c r="B10463" s="37" t="s">
        <v>275</v>
      </c>
      <c r="C10463" s="37" t="n">
        <v>22</v>
      </c>
      <c r="D10463" s="37" t="n">
        <v>20</v>
      </c>
      <c r="E10463" s="37" t="n">
        <v>0</v>
      </c>
      <c r="F10463" s="37" t="n">
        <v>0</v>
      </c>
      <c r="G10463" s="37" t="n">
        <v>0</v>
      </c>
      <c r="H10463" s="37" t="n">
        <v>2</v>
      </c>
      <c r="I10463" s="37" t="n">
        <v>5</v>
      </c>
      <c r="J10463" s="40" t="n">
        <f aca="false">IF(C10463=0,"",D10463/C10463)</f>
        <v>0.909090909090909</v>
      </c>
    </row>
    <row r="10464" customFormat="false" ht="15" hidden="false" customHeight="false" outlineLevel="0" collapsed="false">
      <c r="A10464" s="37" t="s">
        <v>1668</v>
      </c>
      <c r="B10464" s="37" t="s">
        <v>276</v>
      </c>
      <c r="C10464" s="37" t="n">
        <v>22</v>
      </c>
      <c r="D10464" s="37" t="n">
        <v>22</v>
      </c>
      <c r="E10464" s="37" t="n">
        <v>0</v>
      </c>
      <c r="F10464" s="37" t="n">
        <v>0</v>
      </c>
      <c r="G10464" s="37" t="n">
        <v>1</v>
      </c>
      <c r="H10464" s="37" t="n">
        <v>1</v>
      </c>
      <c r="I10464" s="37" t="n">
        <v>1</v>
      </c>
      <c r="J10464" s="40" t="n">
        <f aca="false">IF(C10464=0,"",D10464/C10464)</f>
        <v>1</v>
      </c>
    </row>
    <row r="10465" customFormat="false" ht="15" hidden="false" customHeight="false" outlineLevel="0" collapsed="false">
      <c r="A10465" s="37" t="s">
        <v>1668</v>
      </c>
      <c r="B10465" s="37" t="s">
        <v>277</v>
      </c>
      <c r="C10465" s="37" t="n">
        <v>22</v>
      </c>
      <c r="D10465" s="37" t="n">
        <v>20</v>
      </c>
      <c r="E10465" s="37" t="n">
        <v>0</v>
      </c>
      <c r="F10465" s="37" t="n">
        <v>0</v>
      </c>
      <c r="G10465" s="37" t="n">
        <v>0</v>
      </c>
      <c r="H10465" s="37" t="n">
        <v>1</v>
      </c>
      <c r="I10465" s="37" t="n">
        <v>0</v>
      </c>
      <c r="J10465" s="40" t="n">
        <f aca="false">IF(C10465=0,"",D10465/C10465)</f>
        <v>0.909090909090909</v>
      </c>
    </row>
    <row r="10466" customFormat="false" ht="15" hidden="false" customHeight="false" outlineLevel="0" collapsed="false">
      <c r="A10466" s="37" t="s">
        <v>1668</v>
      </c>
      <c r="B10466" s="37" t="s">
        <v>278</v>
      </c>
      <c r="C10466" s="37" t="n">
        <v>22</v>
      </c>
      <c r="D10466" s="37" t="n">
        <v>20</v>
      </c>
      <c r="E10466" s="37" t="n">
        <v>1</v>
      </c>
      <c r="F10466" s="37" t="n">
        <v>1</v>
      </c>
      <c r="G10466" s="37" t="n">
        <v>0</v>
      </c>
      <c r="H10466" s="37" t="n">
        <v>2</v>
      </c>
      <c r="I10466" s="37" t="n">
        <v>0</v>
      </c>
      <c r="J10466" s="40" t="n">
        <f aca="false">IF(C10466=0,"",D10466/C10466)</f>
        <v>0.909090909090909</v>
      </c>
    </row>
    <row r="10467" customFormat="false" ht="15" hidden="false" customHeight="false" outlineLevel="0" collapsed="false">
      <c r="A10467" s="37" t="s">
        <v>1668</v>
      </c>
      <c r="B10467" s="37" t="s">
        <v>279</v>
      </c>
      <c r="C10467" s="37" t="n">
        <v>22</v>
      </c>
      <c r="D10467" s="37" t="n">
        <v>18</v>
      </c>
      <c r="E10467" s="37" t="n">
        <v>0</v>
      </c>
      <c r="F10467" s="37" t="n">
        <v>2</v>
      </c>
      <c r="G10467" s="37" t="n">
        <v>0</v>
      </c>
      <c r="H10467" s="37" t="n">
        <v>3</v>
      </c>
      <c r="I10467" s="37" t="n">
        <v>0</v>
      </c>
      <c r="J10467" s="40" t="n">
        <f aca="false">IF(C10467=0,"",D10467/C10467)</f>
        <v>0.818181818181818</v>
      </c>
    </row>
    <row r="10468" customFormat="false" ht="15" hidden="false" customHeight="false" outlineLevel="0" collapsed="false">
      <c r="A10468" s="37" t="s">
        <v>1668</v>
      </c>
      <c r="B10468" s="37" t="s">
        <v>280</v>
      </c>
      <c r="C10468" s="37" t="n">
        <v>22</v>
      </c>
      <c r="D10468" s="37" t="n">
        <v>18</v>
      </c>
      <c r="E10468" s="37" t="n">
        <v>1</v>
      </c>
      <c r="F10468" s="37" t="n">
        <v>0</v>
      </c>
      <c r="G10468" s="37" t="n">
        <v>0</v>
      </c>
      <c r="H10468" s="37" t="n">
        <v>0</v>
      </c>
      <c r="I10468" s="37" t="n">
        <v>0</v>
      </c>
      <c r="J10468" s="40" t="n">
        <f aca="false">IF(C10468=0,"",D10468/C10468)</f>
        <v>0.818181818181818</v>
      </c>
    </row>
    <row r="10469" customFormat="false" ht="15" hidden="false" customHeight="false" outlineLevel="0" collapsed="false">
      <c r="A10469" s="37" t="s">
        <v>1668</v>
      </c>
      <c r="B10469" s="37" t="s">
        <v>281</v>
      </c>
      <c r="C10469" s="37" t="n">
        <v>22</v>
      </c>
      <c r="D10469" s="37" t="n">
        <v>20</v>
      </c>
      <c r="E10469" s="37" t="n">
        <v>0</v>
      </c>
      <c r="F10469" s="37" t="n">
        <v>1</v>
      </c>
      <c r="G10469" s="37" t="n">
        <v>0</v>
      </c>
      <c r="H10469" s="37" t="n">
        <v>3</v>
      </c>
      <c r="I10469" s="37" t="n">
        <v>0</v>
      </c>
      <c r="J10469" s="40" t="n">
        <f aca="false">IF(C10469=0,"",D10469/C10469)</f>
        <v>0.909090909090909</v>
      </c>
    </row>
    <row r="10470" customFormat="false" ht="15" hidden="false" customHeight="false" outlineLevel="0" collapsed="false">
      <c r="A10470" s="37" t="s">
        <v>1669</v>
      </c>
      <c r="B10470" s="37" t="s">
        <v>270</v>
      </c>
      <c r="C10470" s="37" t="n">
        <v>22</v>
      </c>
      <c r="D10470" s="37" t="n">
        <v>22</v>
      </c>
      <c r="E10470" s="37" t="n">
        <v>3</v>
      </c>
      <c r="F10470" s="37" t="n">
        <v>1</v>
      </c>
      <c r="G10470" s="37" t="n">
        <v>0</v>
      </c>
      <c r="H10470" s="37" t="n">
        <v>1</v>
      </c>
      <c r="I10470" s="37" t="n">
        <v>22</v>
      </c>
      <c r="J10470" s="40" t="n">
        <f aca="false">IF(C10470=0,"",D10470/C10470)</f>
        <v>1</v>
      </c>
    </row>
    <row r="10471" customFormat="false" ht="15" hidden="false" customHeight="false" outlineLevel="0" collapsed="false">
      <c r="A10471" s="37" t="s">
        <v>1669</v>
      </c>
      <c r="B10471" s="37" t="s">
        <v>271</v>
      </c>
      <c r="C10471" s="37" t="n">
        <v>22</v>
      </c>
      <c r="D10471" s="37" t="n">
        <v>18</v>
      </c>
      <c r="E10471" s="37" t="n">
        <v>0</v>
      </c>
      <c r="F10471" s="37" t="n">
        <v>1</v>
      </c>
      <c r="G10471" s="37" t="n">
        <v>2</v>
      </c>
      <c r="H10471" s="37" t="n">
        <v>2</v>
      </c>
      <c r="I10471" s="37" t="n">
        <v>5</v>
      </c>
      <c r="J10471" s="40" t="n">
        <f aca="false">IF(C10471=0,"",D10471/C10471)</f>
        <v>0.818181818181818</v>
      </c>
    </row>
    <row r="10472" customFormat="false" ht="15" hidden="false" customHeight="false" outlineLevel="0" collapsed="false">
      <c r="A10472" s="37" t="s">
        <v>1669</v>
      </c>
      <c r="B10472" s="37" t="s">
        <v>272</v>
      </c>
      <c r="C10472" s="37" t="n">
        <v>22</v>
      </c>
      <c r="D10472" s="37" t="n">
        <v>22</v>
      </c>
      <c r="E10472" s="37" t="n">
        <v>1</v>
      </c>
      <c r="F10472" s="37" t="n">
        <v>2</v>
      </c>
      <c r="G10472" s="37" t="n">
        <v>0</v>
      </c>
      <c r="H10472" s="37" t="n">
        <v>4</v>
      </c>
      <c r="I10472" s="37" t="n">
        <v>8</v>
      </c>
      <c r="J10472" s="40" t="n">
        <f aca="false">IF(C10472=0,"",D10472/C10472)</f>
        <v>1</v>
      </c>
    </row>
    <row r="10473" customFormat="false" ht="15" hidden="false" customHeight="false" outlineLevel="0" collapsed="false">
      <c r="A10473" s="37" t="s">
        <v>1669</v>
      </c>
      <c r="B10473" s="37" t="s">
        <v>273</v>
      </c>
      <c r="C10473" s="37" t="n">
        <v>22</v>
      </c>
      <c r="D10473" s="37" t="n">
        <v>22</v>
      </c>
      <c r="E10473" s="37" t="n">
        <v>1</v>
      </c>
      <c r="F10473" s="37" t="n">
        <v>1</v>
      </c>
      <c r="G10473" s="37" t="n">
        <v>0</v>
      </c>
      <c r="H10473" s="37" t="n">
        <v>1</v>
      </c>
      <c r="I10473" s="37" t="n">
        <v>4</v>
      </c>
      <c r="J10473" s="40" t="n">
        <f aca="false">IF(C10473=0,"",D10473/C10473)</f>
        <v>1</v>
      </c>
    </row>
    <row r="10474" customFormat="false" ht="15" hidden="false" customHeight="false" outlineLevel="0" collapsed="false">
      <c r="A10474" s="37" t="s">
        <v>1669</v>
      </c>
      <c r="B10474" s="37" t="s">
        <v>274</v>
      </c>
      <c r="C10474" s="37" t="n">
        <v>22</v>
      </c>
      <c r="D10474" s="37" t="n">
        <v>22</v>
      </c>
      <c r="E10474" s="37" t="n">
        <v>1</v>
      </c>
      <c r="F10474" s="37" t="n">
        <v>2</v>
      </c>
      <c r="G10474" s="37" t="n">
        <v>0</v>
      </c>
      <c r="H10474" s="37" t="n">
        <v>3</v>
      </c>
      <c r="I10474" s="37" t="n">
        <v>13</v>
      </c>
      <c r="J10474" s="40" t="n">
        <f aca="false">IF(C10474=0,"",D10474/C10474)</f>
        <v>1</v>
      </c>
    </row>
    <row r="10475" customFormat="false" ht="15" hidden="false" customHeight="false" outlineLevel="0" collapsed="false">
      <c r="A10475" s="37" t="s">
        <v>1669</v>
      </c>
      <c r="B10475" s="37" t="s">
        <v>275</v>
      </c>
      <c r="C10475" s="37" t="n">
        <v>22</v>
      </c>
      <c r="D10475" s="37" t="n">
        <v>22</v>
      </c>
      <c r="E10475" s="37" t="n">
        <v>1</v>
      </c>
      <c r="F10475" s="37" t="n">
        <v>1</v>
      </c>
      <c r="G10475" s="37" t="n">
        <v>0</v>
      </c>
      <c r="H10475" s="37" t="n">
        <v>0</v>
      </c>
      <c r="I10475" s="37" t="n">
        <v>16</v>
      </c>
      <c r="J10475" s="40" t="n">
        <f aca="false">IF(C10475=0,"",D10475/C10475)</f>
        <v>1</v>
      </c>
    </row>
    <row r="10476" customFormat="false" ht="15" hidden="false" customHeight="false" outlineLevel="0" collapsed="false">
      <c r="A10476" s="37" t="s">
        <v>1669</v>
      </c>
      <c r="B10476" s="37" t="s">
        <v>276</v>
      </c>
      <c r="C10476" s="37" t="n">
        <v>22</v>
      </c>
      <c r="D10476" s="37" t="n">
        <v>21</v>
      </c>
      <c r="E10476" s="37" t="n">
        <v>0</v>
      </c>
      <c r="F10476" s="37" t="n">
        <v>1</v>
      </c>
      <c r="G10476" s="37" t="n">
        <v>0</v>
      </c>
      <c r="H10476" s="37" t="n">
        <v>0</v>
      </c>
      <c r="I10476" s="37" t="n">
        <v>17</v>
      </c>
      <c r="J10476" s="40" t="n">
        <f aca="false">IF(C10476=0,"",D10476/C10476)</f>
        <v>0.954545454545455</v>
      </c>
    </row>
    <row r="10477" customFormat="false" ht="15" hidden="false" customHeight="false" outlineLevel="0" collapsed="false">
      <c r="A10477" s="37" t="s">
        <v>1669</v>
      </c>
      <c r="B10477" s="37" t="s">
        <v>277</v>
      </c>
      <c r="C10477" s="37" t="n">
        <v>22</v>
      </c>
      <c r="D10477" s="37" t="n">
        <v>22</v>
      </c>
      <c r="E10477" s="37" t="n">
        <v>0</v>
      </c>
      <c r="F10477" s="37" t="n">
        <v>2</v>
      </c>
      <c r="G10477" s="37" t="n">
        <v>0</v>
      </c>
      <c r="H10477" s="37" t="n">
        <v>2</v>
      </c>
      <c r="I10477" s="37" t="n">
        <v>5</v>
      </c>
      <c r="J10477" s="40" t="n">
        <f aca="false">IF(C10477=0,"",D10477/C10477)</f>
        <v>1</v>
      </c>
    </row>
    <row r="10478" customFormat="false" ht="15" hidden="false" customHeight="false" outlineLevel="0" collapsed="false">
      <c r="A10478" s="37" t="s">
        <v>1669</v>
      </c>
      <c r="B10478" s="37" t="s">
        <v>278</v>
      </c>
      <c r="C10478" s="37" t="n">
        <v>22</v>
      </c>
      <c r="D10478" s="37" t="n">
        <v>21</v>
      </c>
      <c r="E10478" s="37" t="n">
        <v>1</v>
      </c>
      <c r="F10478" s="37" t="n">
        <v>0</v>
      </c>
      <c r="G10478" s="37" t="n">
        <v>1</v>
      </c>
      <c r="H10478" s="37" t="n">
        <v>0</v>
      </c>
      <c r="I10478" s="37" t="n">
        <v>16</v>
      </c>
      <c r="J10478" s="40" t="n">
        <f aca="false">IF(C10478=0,"",D10478/C10478)</f>
        <v>0.954545454545455</v>
      </c>
    </row>
    <row r="10479" customFormat="false" ht="15" hidden="false" customHeight="false" outlineLevel="0" collapsed="false">
      <c r="A10479" s="37" t="s">
        <v>1669</v>
      </c>
      <c r="B10479" s="37" t="s">
        <v>279</v>
      </c>
      <c r="C10479" s="37" t="n">
        <v>22</v>
      </c>
      <c r="D10479" s="37" t="n">
        <v>22</v>
      </c>
      <c r="E10479" s="37" t="n">
        <v>0</v>
      </c>
      <c r="F10479" s="37" t="n">
        <v>0</v>
      </c>
      <c r="G10479" s="37" t="n">
        <v>0</v>
      </c>
      <c r="H10479" s="37" t="n">
        <v>2</v>
      </c>
      <c r="I10479" s="37" t="n">
        <v>14</v>
      </c>
      <c r="J10479" s="40" t="n">
        <f aca="false">IF(C10479=0,"",D10479/C10479)</f>
        <v>1</v>
      </c>
    </row>
    <row r="10480" customFormat="false" ht="15" hidden="false" customHeight="false" outlineLevel="0" collapsed="false">
      <c r="A10480" s="37" t="s">
        <v>1669</v>
      </c>
      <c r="B10480" s="37" t="s">
        <v>280</v>
      </c>
      <c r="C10480" s="37" t="n">
        <v>22</v>
      </c>
      <c r="D10480" s="37" t="n">
        <v>21</v>
      </c>
      <c r="E10480" s="37" t="n">
        <v>0</v>
      </c>
      <c r="F10480" s="37" t="n">
        <v>0</v>
      </c>
      <c r="G10480" s="37" t="n">
        <v>1</v>
      </c>
      <c r="H10480" s="37" t="n">
        <v>5</v>
      </c>
      <c r="I10480" s="37" t="n">
        <v>11</v>
      </c>
      <c r="J10480" s="40" t="n">
        <f aca="false">IF(C10480=0,"",D10480/C10480)</f>
        <v>0.954545454545455</v>
      </c>
    </row>
    <row r="10481" customFormat="false" ht="15" hidden="false" customHeight="false" outlineLevel="0" collapsed="false">
      <c r="A10481" s="37" t="s">
        <v>1669</v>
      </c>
      <c r="B10481" s="37" t="s">
        <v>281</v>
      </c>
      <c r="C10481" s="37" t="n">
        <v>22</v>
      </c>
      <c r="D10481" s="37" t="n">
        <v>19</v>
      </c>
      <c r="E10481" s="37" t="n">
        <v>1</v>
      </c>
      <c r="F10481" s="37" t="n">
        <v>1</v>
      </c>
      <c r="G10481" s="37" t="n">
        <v>0</v>
      </c>
      <c r="H10481" s="37" t="n">
        <v>2</v>
      </c>
      <c r="I10481" s="37" t="n">
        <v>6</v>
      </c>
      <c r="J10481" s="40" t="n">
        <f aca="false">IF(C10481=0,"",D10481/C10481)</f>
        <v>0.863636363636364</v>
      </c>
    </row>
    <row r="10482" customFormat="false" ht="15" hidden="false" customHeight="false" outlineLevel="0" collapsed="false">
      <c r="A10482" s="37" t="s">
        <v>1209</v>
      </c>
      <c r="B10482" s="37" t="s">
        <v>270</v>
      </c>
      <c r="C10482" s="37" t="n">
        <v>22</v>
      </c>
      <c r="D10482" s="37" t="n">
        <v>20</v>
      </c>
      <c r="E10482" s="37" t="n">
        <v>1</v>
      </c>
      <c r="F10482" s="37" t="n">
        <v>0</v>
      </c>
      <c r="G10482" s="37" t="n">
        <v>0</v>
      </c>
      <c r="H10482" s="37" t="n">
        <v>1</v>
      </c>
      <c r="I10482" s="37" t="n">
        <v>2</v>
      </c>
      <c r="J10482" s="40" t="n">
        <f aca="false">IF(C10482=0,"",D10482/C10482)</f>
        <v>0.909090909090909</v>
      </c>
    </row>
    <row r="10483" customFormat="false" ht="15" hidden="false" customHeight="false" outlineLevel="0" collapsed="false">
      <c r="A10483" s="37" t="s">
        <v>1209</v>
      </c>
      <c r="B10483" s="37" t="s">
        <v>271</v>
      </c>
      <c r="C10483" s="37" t="n">
        <v>22</v>
      </c>
      <c r="D10483" s="37" t="n">
        <v>21</v>
      </c>
      <c r="E10483" s="37" t="n">
        <v>0</v>
      </c>
      <c r="F10483" s="37" t="n">
        <v>1</v>
      </c>
      <c r="G10483" s="37" t="n">
        <v>0</v>
      </c>
      <c r="H10483" s="37" t="n">
        <v>4</v>
      </c>
      <c r="I10483" s="37" t="n">
        <v>0</v>
      </c>
      <c r="J10483" s="40" t="n">
        <f aca="false">IF(C10483=0,"",D10483/C10483)</f>
        <v>0.954545454545455</v>
      </c>
    </row>
    <row r="10484" customFormat="false" ht="15" hidden="false" customHeight="false" outlineLevel="0" collapsed="false">
      <c r="A10484" s="37" t="s">
        <v>1209</v>
      </c>
      <c r="B10484" s="37" t="s">
        <v>272</v>
      </c>
      <c r="C10484" s="37" t="n">
        <v>22</v>
      </c>
      <c r="D10484" s="37" t="n">
        <v>19</v>
      </c>
      <c r="E10484" s="37" t="n">
        <v>0</v>
      </c>
      <c r="F10484" s="37" t="n">
        <v>0</v>
      </c>
      <c r="G10484" s="37" t="n">
        <v>1</v>
      </c>
      <c r="H10484" s="37" t="n">
        <v>1</v>
      </c>
      <c r="I10484" s="37" t="n">
        <v>1</v>
      </c>
      <c r="J10484" s="40" t="n">
        <f aca="false">IF(C10484=0,"",D10484/C10484)</f>
        <v>0.863636363636364</v>
      </c>
    </row>
    <row r="10485" customFormat="false" ht="15" hidden="false" customHeight="false" outlineLevel="0" collapsed="false">
      <c r="A10485" s="37" t="s">
        <v>1209</v>
      </c>
      <c r="B10485" s="37" t="s">
        <v>273</v>
      </c>
      <c r="C10485" s="37" t="n">
        <v>22</v>
      </c>
      <c r="D10485" s="37" t="n">
        <v>20</v>
      </c>
      <c r="E10485" s="37" t="n">
        <v>1</v>
      </c>
      <c r="F10485" s="37" t="n">
        <v>0</v>
      </c>
      <c r="G10485" s="37" t="n">
        <v>0</v>
      </c>
      <c r="H10485" s="37" t="n">
        <v>3</v>
      </c>
      <c r="I10485" s="37" t="n">
        <v>0</v>
      </c>
      <c r="J10485" s="40" t="n">
        <f aca="false">IF(C10485=0,"",D10485/C10485)</f>
        <v>0.909090909090909</v>
      </c>
    </row>
    <row r="10486" customFormat="false" ht="15" hidden="false" customHeight="false" outlineLevel="0" collapsed="false">
      <c r="A10486" s="37" t="s">
        <v>1209</v>
      </c>
      <c r="B10486" s="37" t="s">
        <v>274</v>
      </c>
      <c r="C10486" s="37" t="n">
        <v>22</v>
      </c>
      <c r="D10486" s="37" t="n">
        <v>21</v>
      </c>
      <c r="E10486" s="37" t="n">
        <v>0</v>
      </c>
      <c r="F10486" s="37" t="n">
        <v>2</v>
      </c>
      <c r="G10486" s="37" t="n">
        <v>0</v>
      </c>
      <c r="H10486" s="37" t="n">
        <v>1</v>
      </c>
      <c r="I10486" s="37" t="n">
        <v>1</v>
      </c>
      <c r="J10486" s="40" t="n">
        <f aca="false">IF(C10486=0,"",D10486/C10486)</f>
        <v>0.954545454545455</v>
      </c>
    </row>
    <row r="10487" customFormat="false" ht="15" hidden="false" customHeight="false" outlineLevel="0" collapsed="false">
      <c r="A10487" s="37" t="s">
        <v>1209</v>
      </c>
      <c r="B10487" s="37" t="s">
        <v>275</v>
      </c>
      <c r="C10487" s="37" t="n">
        <v>22</v>
      </c>
      <c r="D10487" s="37" t="n">
        <v>22</v>
      </c>
      <c r="E10487" s="37" t="n">
        <v>0</v>
      </c>
      <c r="F10487" s="37" t="n">
        <v>1</v>
      </c>
      <c r="G10487" s="37" t="n">
        <v>0</v>
      </c>
      <c r="H10487" s="37" t="n">
        <v>2</v>
      </c>
      <c r="I10487" s="37" t="n">
        <v>0</v>
      </c>
      <c r="J10487" s="40" t="n">
        <f aca="false">IF(C10487=0,"",D10487/C10487)</f>
        <v>1</v>
      </c>
    </row>
    <row r="10488" customFormat="false" ht="15" hidden="false" customHeight="false" outlineLevel="0" collapsed="false">
      <c r="A10488" s="37" t="s">
        <v>1209</v>
      </c>
      <c r="B10488" s="37" t="s">
        <v>276</v>
      </c>
      <c r="C10488" s="37" t="n">
        <v>22</v>
      </c>
      <c r="D10488" s="37" t="n">
        <v>22</v>
      </c>
      <c r="E10488" s="37" t="n">
        <v>0</v>
      </c>
      <c r="F10488" s="37" t="n">
        <v>4</v>
      </c>
      <c r="G10488" s="37" t="n">
        <v>0</v>
      </c>
      <c r="H10488" s="37" t="n">
        <v>1</v>
      </c>
      <c r="I10488" s="37" t="n">
        <v>0</v>
      </c>
      <c r="J10488" s="40" t="n">
        <f aca="false">IF(C10488=0,"",D10488/C10488)</f>
        <v>1</v>
      </c>
    </row>
    <row r="10489" customFormat="false" ht="15" hidden="false" customHeight="false" outlineLevel="0" collapsed="false">
      <c r="A10489" s="37" t="s">
        <v>1209</v>
      </c>
      <c r="B10489" s="37" t="s">
        <v>277</v>
      </c>
      <c r="C10489" s="37" t="n">
        <v>22</v>
      </c>
      <c r="D10489" s="37" t="n">
        <v>20</v>
      </c>
      <c r="E10489" s="37" t="n">
        <v>2</v>
      </c>
      <c r="F10489" s="37" t="n">
        <v>1</v>
      </c>
      <c r="G10489" s="37" t="n">
        <v>0</v>
      </c>
      <c r="H10489" s="37" t="n">
        <v>3</v>
      </c>
      <c r="I10489" s="37" t="n">
        <v>3</v>
      </c>
      <c r="J10489" s="40" t="n">
        <f aca="false">IF(C10489=0,"",D10489/C10489)</f>
        <v>0.909090909090909</v>
      </c>
    </row>
    <row r="10490" customFormat="false" ht="15" hidden="false" customHeight="false" outlineLevel="0" collapsed="false">
      <c r="A10490" s="37" t="s">
        <v>1209</v>
      </c>
      <c r="B10490" s="37" t="s">
        <v>278</v>
      </c>
      <c r="C10490" s="37" t="n">
        <v>22</v>
      </c>
      <c r="D10490" s="37" t="n">
        <v>21</v>
      </c>
      <c r="E10490" s="37" t="n">
        <v>1</v>
      </c>
      <c r="F10490" s="37" t="n">
        <v>0</v>
      </c>
      <c r="G10490" s="37" t="n">
        <v>0</v>
      </c>
      <c r="H10490" s="37" t="n">
        <v>2</v>
      </c>
      <c r="I10490" s="37" t="n">
        <v>4</v>
      </c>
      <c r="J10490" s="40" t="n">
        <f aca="false">IF(C10490=0,"",D10490/C10490)</f>
        <v>0.954545454545455</v>
      </c>
    </row>
    <row r="10491" customFormat="false" ht="15" hidden="false" customHeight="false" outlineLevel="0" collapsed="false">
      <c r="A10491" s="37" t="s">
        <v>1209</v>
      </c>
      <c r="B10491" s="37" t="s">
        <v>279</v>
      </c>
      <c r="C10491" s="37" t="n">
        <v>22</v>
      </c>
      <c r="D10491" s="37" t="n">
        <v>21</v>
      </c>
      <c r="E10491" s="37" t="n">
        <v>0</v>
      </c>
      <c r="F10491" s="37" t="n">
        <v>1</v>
      </c>
      <c r="G10491" s="37" t="n">
        <v>0</v>
      </c>
      <c r="H10491" s="37" t="n">
        <v>3</v>
      </c>
      <c r="I10491" s="37" t="n">
        <v>0</v>
      </c>
      <c r="J10491" s="40" t="n">
        <f aca="false">IF(C10491=0,"",D10491/C10491)</f>
        <v>0.954545454545455</v>
      </c>
    </row>
    <row r="10492" customFormat="false" ht="15" hidden="false" customHeight="false" outlineLevel="0" collapsed="false">
      <c r="A10492" s="37" t="s">
        <v>1209</v>
      </c>
      <c r="B10492" s="37" t="s">
        <v>280</v>
      </c>
      <c r="C10492" s="37" t="n">
        <v>22</v>
      </c>
      <c r="D10492" s="37" t="n">
        <v>19</v>
      </c>
      <c r="E10492" s="37" t="n">
        <v>0</v>
      </c>
      <c r="F10492" s="37" t="n">
        <v>1</v>
      </c>
      <c r="G10492" s="37" t="n">
        <v>0</v>
      </c>
      <c r="H10492" s="37" t="n">
        <v>0</v>
      </c>
      <c r="I10492" s="37" t="n">
        <v>1</v>
      </c>
      <c r="J10492" s="40" t="n">
        <f aca="false">IF(C10492=0,"",D10492/C10492)</f>
        <v>0.863636363636364</v>
      </c>
    </row>
    <row r="10493" customFormat="false" ht="15" hidden="false" customHeight="false" outlineLevel="0" collapsed="false">
      <c r="A10493" s="37" t="s">
        <v>1209</v>
      </c>
      <c r="B10493" s="37" t="s">
        <v>281</v>
      </c>
      <c r="C10493" s="37" t="n">
        <v>22</v>
      </c>
      <c r="D10493" s="37" t="n">
        <v>21</v>
      </c>
      <c r="E10493" s="37" t="n">
        <v>0</v>
      </c>
      <c r="F10493" s="37" t="n">
        <v>0</v>
      </c>
      <c r="G10493" s="37" t="n">
        <v>1</v>
      </c>
      <c r="H10493" s="37" t="n">
        <v>1</v>
      </c>
      <c r="I10493" s="37" t="n">
        <v>0</v>
      </c>
      <c r="J10493" s="40" t="n">
        <f aca="false">IF(C10493=0,"",D10493/C10493)</f>
        <v>0.954545454545455</v>
      </c>
    </row>
    <row r="10494" customFormat="false" ht="15" hidden="false" customHeight="false" outlineLevel="0" collapsed="false">
      <c r="A10494" s="37" t="s">
        <v>1670</v>
      </c>
      <c r="B10494" s="37" t="s">
        <v>270</v>
      </c>
      <c r="C10494" s="37" t="n">
        <v>22</v>
      </c>
      <c r="D10494" s="37" t="n">
        <v>18</v>
      </c>
      <c r="E10494" s="37" t="n">
        <v>2</v>
      </c>
      <c r="F10494" s="37" t="n">
        <v>0</v>
      </c>
      <c r="G10494" s="37" t="n">
        <v>2</v>
      </c>
      <c r="H10494" s="37" t="n">
        <v>1</v>
      </c>
      <c r="I10494" s="37" t="n">
        <v>3</v>
      </c>
      <c r="J10494" s="40" t="n">
        <f aca="false">IF(C10494=0,"",D10494/C10494)</f>
        <v>0.818181818181818</v>
      </c>
    </row>
    <row r="10495" customFormat="false" ht="15" hidden="false" customHeight="false" outlineLevel="0" collapsed="false">
      <c r="A10495" s="37" t="s">
        <v>1670</v>
      </c>
      <c r="B10495" s="37" t="s">
        <v>271</v>
      </c>
      <c r="C10495" s="37" t="n">
        <v>22</v>
      </c>
      <c r="D10495" s="37" t="n">
        <v>19</v>
      </c>
      <c r="E10495" s="37" t="n">
        <v>1</v>
      </c>
      <c r="F10495" s="37" t="n">
        <v>1</v>
      </c>
      <c r="G10495" s="37" t="n">
        <v>3</v>
      </c>
      <c r="H10495" s="37" t="n">
        <v>0</v>
      </c>
      <c r="I10495" s="37" t="n">
        <v>0</v>
      </c>
      <c r="J10495" s="40" t="n">
        <f aca="false">IF(C10495=0,"",D10495/C10495)</f>
        <v>0.863636363636364</v>
      </c>
    </row>
    <row r="10496" customFormat="false" ht="15" hidden="false" customHeight="false" outlineLevel="0" collapsed="false">
      <c r="A10496" s="37" t="s">
        <v>1670</v>
      </c>
      <c r="B10496" s="37" t="s">
        <v>272</v>
      </c>
      <c r="C10496" s="37" t="n">
        <v>22</v>
      </c>
      <c r="D10496" s="37" t="n">
        <v>19</v>
      </c>
      <c r="E10496" s="37" t="n">
        <v>0</v>
      </c>
      <c r="F10496" s="37" t="n">
        <v>1</v>
      </c>
      <c r="G10496" s="37" t="n">
        <v>1</v>
      </c>
      <c r="H10496" s="37" t="n">
        <v>0</v>
      </c>
      <c r="I10496" s="37" t="n">
        <v>1</v>
      </c>
      <c r="J10496" s="40" t="n">
        <f aca="false">IF(C10496=0,"",D10496/C10496)</f>
        <v>0.863636363636364</v>
      </c>
    </row>
    <row r="10497" customFormat="false" ht="15" hidden="false" customHeight="false" outlineLevel="0" collapsed="false">
      <c r="A10497" s="37" t="s">
        <v>1670</v>
      </c>
      <c r="B10497" s="37" t="s">
        <v>273</v>
      </c>
      <c r="C10497" s="37" t="n">
        <v>22</v>
      </c>
      <c r="D10497" s="37" t="n">
        <v>19</v>
      </c>
      <c r="E10497" s="37" t="n">
        <v>2</v>
      </c>
      <c r="F10497" s="37" t="n">
        <v>1</v>
      </c>
      <c r="G10497" s="37" t="n">
        <v>0</v>
      </c>
      <c r="H10497" s="37" t="n">
        <v>3</v>
      </c>
      <c r="I10497" s="37" t="n">
        <v>0</v>
      </c>
      <c r="J10497" s="40" t="n">
        <f aca="false">IF(C10497=0,"",D10497/C10497)</f>
        <v>0.863636363636364</v>
      </c>
    </row>
    <row r="10498" customFormat="false" ht="15" hidden="false" customHeight="false" outlineLevel="0" collapsed="false">
      <c r="A10498" s="37" t="s">
        <v>1670</v>
      </c>
      <c r="B10498" s="37" t="s">
        <v>274</v>
      </c>
      <c r="C10498" s="37" t="n">
        <v>22</v>
      </c>
      <c r="D10498" s="37" t="n">
        <v>18</v>
      </c>
      <c r="E10498" s="37" t="n">
        <v>1</v>
      </c>
      <c r="F10498" s="37" t="n">
        <v>0</v>
      </c>
      <c r="G10498" s="37" t="n">
        <v>1</v>
      </c>
      <c r="H10498" s="37" t="n">
        <v>2</v>
      </c>
      <c r="I10498" s="37" t="n">
        <v>0</v>
      </c>
      <c r="J10498" s="40" t="n">
        <f aca="false">IF(C10498=0,"",D10498/C10498)</f>
        <v>0.818181818181818</v>
      </c>
    </row>
    <row r="10499" customFormat="false" ht="15" hidden="false" customHeight="false" outlineLevel="0" collapsed="false">
      <c r="A10499" s="37" t="s">
        <v>1670</v>
      </c>
      <c r="B10499" s="37" t="s">
        <v>275</v>
      </c>
      <c r="C10499" s="37" t="n">
        <v>22</v>
      </c>
      <c r="D10499" s="37" t="n">
        <v>17</v>
      </c>
      <c r="E10499" s="37" t="n">
        <v>2</v>
      </c>
      <c r="F10499" s="37" t="n">
        <v>0</v>
      </c>
      <c r="G10499" s="37" t="n">
        <v>2</v>
      </c>
      <c r="H10499" s="37" t="n">
        <v>0</v>
      </c>
      <c r="I10499" s="37" t="n">
        <v>0</v>
      </c>
      <c r="J10499" s="40" t="n">
        <f aca="false">IF(C10499=0,"",D10499/C10499)</f>
        <v>0.772727272727273</v>
      </c>
    </row>
    <row r="10500" customFormat="false" ht="15" hidden="false" customHeight="false" outlineLevel="0" collapsed="false">
      <c r="A10500" s="37" t="s">
        <v>1670</v>
      </c>
      <c r="B10500" s="37" t="s">
        <v>276</v>
      </c>
      <c r="C10500" s="37" t="n">
        <v>22</v>
      </c>
      <c r="D10500" s="37" t="n">
        <v>17</v>
      </c>
      <c r="E10500" s="37" t="n">
        <v>1</v>
      </c>
      <c r="F10500" s="37" t="n">
        <v>2</v>
      </c>
      <c r="G10500" s="37" t="n">
        <v>4</v>
      </c>
      <c r="H10500" s="37" t="n">
        <v>1</v>
      </c>
      <c r="I10500" s="37" t="n">
        <v>0</v>
      </c>
      <c r="J10500" s="40" t="n">
        <f aca="false">IF(C10500=0,"",D10500/C10500)</f>
        <v>0.772727272727273</v>
      </c>
    </row>
    <row r="10501" customFormat="false" ht="15" hidden="false" customHeight="false" outlineLevel="0" collapsed="false">
      <c r="A10501" s="37" t="s">
        <v>1670</v>
      </c>
      <c r="B10501" s="37" t="s">
        <v>277</v>
      </c>
      <c r="C10501" s="37" t="n">
        <v>22</v>
      </c>
      <c r="D10501" s="37" t="n">
        <v>21</v>
      </c>
      <c r="E10501" s="37" t="n">
        <v>0</v>
      </c>
      <c r="F10501" s="37" t="n">
        <v>2</v>
      </c>
      <c r="G10501" s="37" t="n">
        <v>0</v>
      </c>
      <c r="H10501" s="37" t="n">
        <v>1</v>
      </c>
      <c r="I10501" s="37" t="n">
        <v>0</v>
      </c>
      <c r="J10501" s="40" t="n">
        <f aca="false">IF(C10501=0,"",D10501/C10501)</f>
        <v>0.954545454545455</v>
      </c>
    </row>
    <row r="10502" customFormat="false" ht="15" hidden="false" customHeight="false" outlineLevel="0" collapsed="false">
      <c r="A10502" s="37" t="s">
        <v>1670</v>
      </c>
      <c r="B10502" s="37" t="s">
        <v>278</v>
      </c>
      <c r="C10502" s="37" t="n">
        <v>22</v>
      </c>
      <c r="D10502" s="37" t="n">
        <v>19</v>
      </c>
      <c r="E10502" s="37" t="n">
        <v>0</v>
      </c>
      <c r="F10502" s="37" t="n">
        <v>2</v>
      </c>
      <c r="G10502" s="37" t="n">
        <v>1</v>
      </c>
      <c r="H10502" s="37" t="n">
        <v>2</v>
      </c>
      <c r="I10502" s="37" t="n">
        <v>2</v>
      </c>
      <c r="J10502" s="40" t="n">
        <f aca="false">IF(C10502=0,"",D10502/C10502)</f>
        <v>0.863636363636364</v>
      </c>
    </row>
    <row r="10503" customFormat="false" ht="15" hidden="false" customHeight="false" outlineLevel="0" collapsed="false">
      <c r="A10503" s="37" t="s">
        <v>1670</v>
      </c>
      <c r="B10503" s="37" t="s">
        <v>279</v>
      </c>
      <c r="C10503" s="37" t="n">
        <v>22</v>
      </c>
      <c r="D10503" s="37" t="n">
        <v>21</v>
      </c>
      <c r="E10503" s="37" t="n">
        <v>1</v>
      </c>
      <c r="F10503" s="37" t="n">
        <v>0</v>
      </c>
      <c r="G10503" s="37" t="n">
        <v>1</v>
      </c>
      <c r="H10503" s="37" t="n">
        <v>0</v>
      </c>
      <c r="I10503" s="37" t="n">
        <v>0</v>
      </c>
      <c r="J10503" s="40" t="n">
        <f aca="false">IF(C10503=0,"",D10503/C10503)</f>
        <v>0.954545454545455</v>
      </c>
    </row>
    <row r="10504" customFormat="false" ht="15" hidden="false" customHeight="false" outlineLevel="0" collapsed="false">
      <c r="A10504" s="37" t="s">
        <v>1670</v>
      </c>
      <c r="B10504" s="37" t="s">
        <v>280</v>
      </c>
      <c r="C10504" s="37" t="n">
        <v>22</v>
      </c>
      <c r="D10504" s="37" t="n">
        <v>20</v>
      </c>
      <c r="E10504" s="37" t="n">
        <v>2</v>
      </c>
      <c r="F10504" s="37" t="n">
        <v>0</v>
      </c>
      <c r="G10504" s="37" t="n">
        <v>0</v>
      </c>
      <c r="H10504" s="37" t="n">
        <v>1</v>
      </c>
      <c r="I10504" s="37" t="n">
        <v>2</v>
      </c>
      <c r="J10504" s="40" t="n">
        <f aca="false">IF(C10504=0,"",D10504/C10504)</f>
        <v>0.909090909090909</v>
      </c>
    </row>
    <row r="10505" customFormat="false" ht="15" hidden="false" customHeight="false" outlineLevel="0" collapsed="false">
      <c r="A10505" s="37" t="s">
        <v>1671</v>
      </c>
      <c r="B10505" s="37" t="s">
        <v>270</v>
      </c>
      <c r="C10505" s="37" t="n">
        <v>22</v>
      </c>
      <c r="D10505" s="37" t="n">
        <v>19</v>
      </c>
      <c r="E10505" s="37" t="n">
        <v>1</v>
      </c>
      <c r="F10505" s="37" t="n">
        <v>1</v>
      </c>
      <c r="G10505" s="37" t="n">
        <v>0</v>
      </c>
      <c r="H10505" s="37" t="n">
        <v>2</v>
      </c>
      <c r="I10505" s="37" t="n">
        <v>15</v>
      </c>
      <c r="J10505" s="40" t="n">
        <f aca="false">IF(C10505=0,"",D10505/C10505)</f>
        <v>0.863636363636364</v>
      </c>
    </row>
    <row r="10506" customFormat="false" ht="15" hidden="false" customHeight="false" outlineLevel="0" collapsed="false">
      <c r="A10506" s="37" t="s">
        <v>1671</v>
      </c>
      <c r="B10506" s="37" t="s">
        <v>271</v>
      </c>
      <c r="C10506" s="37" t="n">
        <v>22</v>
      </c>
      <c r="D10506" s="37" t="n">
        <v>19</v>
      </c>
      <c r="E10506" s="37" t="n">
        <v>0</v>
      </c>
      <c r="F10506" s="37" t="n">
        <v>0</v>
      </c>
      <c r="G10506" s="37" t="n">
        <v>0</v>
      </c>
      <c r="H10506" s="37" t="n">
        <v>2</v>
      </c>
      <c r="I10506" s="37" t="n">
        <v>8</v>
      </c>
      <c r="J10506" s="40" t="n">
        <f aca="false">IF(C10506=0,"",D10506/C10506)</f>
        <v>0.863636363636364</v>
      </c>
    </row>
    <row r="10507" customFormat="false" ht="15" hidden="false" customHeight="false" outlineLevel="0" collapsed="false">
      <c r="A10507" s="37" t="s">
        <v>1671</v>
      </c>
      <c r="B10507" s="37" t="s">
        <v>272</v>
      </c>
      <c r="C10507" s="37" t="n">
        <v>22</v>
      </c>
      <c r="D10507" s="37" t="n">
        <v>19</v>
      </c>
      <c r="E10507" s="37" t="n">
        <v>2</v>
      </c>
      <c r="F10507" s="37" t="n">
        <v>2</v>
      </c>
      <c r="G10507" s="37" t="n">
        <v>0</v>
      </c>
      <c r="H10507" s="37" t="n">
        <v>2</v>
      </c>
      <c r="I10507" s="37" t="n">
        <v>9</v>
      </c>
      <c r="J10507" s="40" t="n">
        <f aca="false">IF(C10507=0,"",D10507/C10507)</f>
        <v>0.863636363636364</v>
      </c>
    </row>
    <row r="10508" customFormat="false" ht="15" hidden="false" customHeight="false" outlineLevel="0" collapsed="false">
      <c r="A10508" s="37" t="s">
        <v>1671</v>
      </c>
      <c r="B10508" s="37" t="s">
        <v>273</v>
      </c>
      <c r="C10508" s="37" t="n">
        <v>22</v>
      </c>
      <c r="D10508" s="37" t="n">
        <v>20</v>
      </c>
      <c r="E10508" s="37" t="n">
        <v>0</v>
      </c>
      <c r="F10508" s="37" t="n">
        <v>2</v>
      </c>
      <c r="G10508" s="37" t="n">
        <v>0</v>
      </c>
      <c r="H10508" s="37" t="n">
        <v>1</v>
      </c>
      <c r="I10508" s="37" t="n">
        <v>6</v>
      </c>
      <c r="J10508" s="40" t="n">
        <f aca="false">IF(C10508=0,"",D10508/C10508)</f>
        <v>0.909090909090909</v>
      </c>
    </row>
    <row r="10509" customFormat="false" ht="15" hidden="false" customHeight="false" outlineLevel="0" collapsed="false">
      <c r="A10509" s="37" t="s">
        <v>1671</v>
      </c>
      <c r="B10509" s="37" t="s">
        <v>274</v>
      </c>
      <c r="C10509" s="37" t="n">
        <v>22</v>
      </c>
      <c r="D10509" s="37" t="n">
        <v>21</v>
      </c>
      <c r="E10509" s="37" t="n">
        <v>0</v>
      </c>
      <c r="F10509" s="37" t="n">
        <v>2</v>
      </c>
      <c r="G10509" s="37" t="n">
        <v>0</v>
      </c>
      <c r="H10509" s="37" t="n">
        <v>0</v>
      </c>
      <c r="I10509" s="37" t="n">
        <v>13</v>
      </c>
      <c r="J10509" s="40" t="n">
        <f aca="false">IF(C10509=0,"",D10509/C10509)</f>
        <v>0.954545454545455</v>
      </c>
    </row>
    <row r="10510" customFormat="false" ht="15" hidden="false" customHeight="false" outlineLevel="0" collapsed="false">
      <c r="A10510" s="37" t="s">
        <v>1671</v>
      </c>
      <c r="B10510" s="37" t="s">
        <v>275</v>
      </c>
      <c r="C10510" s="37" t="n">
        <v>22</v>
      </c>
      <c r="D10510" s="37" t="n">
        <v>21</v>
      </c>
      <c r="E10510" s="37" t="n">
        <v>1</v>
      </c>
      <c r="F10510" s="37" t="n">
        <v>2</v>
      </c>
      <c r="G10510" s="37" t="n">
        <v>1</v>
      </c>
      <c r="H10510" s="37" t="n">
        <v>0</v>
      </c>
      <c r="I10510" s="37" t="n">
        <v>5</v>
      </c>
      <c r="J10510" s="40" t="n">
        <f aca="false">IF(C10510=0,"",D10510/C10510)</f>
        <v>0.954545454545455</v>
      </c>
    </row>
    <row r="10511" customFormat="false" ht="15" hidden="false" customHeight="false" outlineLevel="0" collapsed="false">
      <c r="A10511" s="37" t="s">
        <v>1671</v>
      </c>
      <c r="B10511" s="37" t="s">
        <v>276</v>
      </c>
      <c r="C10511" s="37" t="n">
        <v>22</v>
      </c>
      <c r="D10511" s="37" t="n">
        <v>17</v>
      </c>
      <c r="E10511" s="37" t="n">
        <v>0</v>
      </c>
      <c r="F10511" s="37" t="n">
        <v>0</v>
      </c>
      <c r="G10511" s="37" t="n">
        <v>0</v>
      </c>
      <c r="H10511" s="37" t="n">
        <v>2</v>
      </c>
      <c r="I10511" s="37" t="n">
        <v>3</v>
      </c>
      <c r="J10511" s="40" t="n">
        <f aca="false">IF(C10511=0,"",D10511/C10511)</f>
        <v>0.772727272727273</v>
      </c>
    </row>
    <row r="10512" customFormat="false" ht="15" hidden="false" customHeight="false" outlineLevel="0" collapsed="false">
      <c r="A10512" s="37" t="s">
        <v>1671</v>
      </c>
      <c r="B10512" s="37" t="s">
        <v>277</v>
      </c>
      <c r="C10512" s="37" t="n">
        <v>22</v>
      </c>
      <c r="D10512" s="37" t="n">
        <v>21</v>
      </c>
      <c r="E10512" s="37" t="n">
        <v>2</v>
      </c>
      <c r="F10512" s="37" t="n">
        <v>1</v>
      </c>
      <c r="G10512" s="37" t="n">
        <v>1</v>
      </c>
      <c r="H10512" s="37" t="n">
        <v>4</v>
      </c>
      <c r="I10512" s="37" t="n">
        <v>12</v>
      </c>
      <c r="J10512" s="40" t="n">
        <f aca="false">IF(C10512=0,"",D10512/C10512)</f>
        <v>0.954545454545455</v>
      </c>
    </row>
    <row r="10513" customFormat="false" ht="15" hidden="false" customHeight="false" outlineLevel="0" collapsed="false">
      <c r="A10513" s="37" t="s">
        <v>1671</v>
      </c>
      <c r="B10513" s="37" t="s">
        <v>278</v>
      </c>
      <c r="C10513" s="37" t="n">
        <v>22</v>
      </c>
      <c r="D10513" s="37" t="n">
        <v>22</v>
      </c>
      <c r="E10513" s="37" t="n">
        <v>0</v>
      </c>
      <c r="F10513" s="37" t="n">
        <v>1</v>
      </c>
      <c r="G10513" s="37" t="n">
        <v>1</v>
      </c>
      <c r="H10513" s="37" t="n">
        <v>3</v>
      </c>
      <c r="I10513" s="37" t="n">
        <v>7</v>
      </c>
      <c r="J10513" s="40" t="n">
        <f aca="false">IF(C10513=0,"",D10513/C10513)</f>
        <v>1</v>
      </c>
    </row>
    <row r="10514" customFormat="false" ht="15" hidden="false" customHeight="false" outlineLevel="0" collapsed="false">
      <c r="A10514" s="37" t="s">
        <v>1671</v>
      </c>
      <c r="B10514" s="37" t="s">
        <v>279</v>
      </c>
      <c r="C10514" s="37" t="n">
        <v>22</v>
      </c>
      <c r="D10514" s="37" t="n">
        <v>22</v>
      </c>
      <c r="E10514" s="37" t="n">
        <v>0</v>
      </c>
      <c r="F10514" s="37" t="n">
        <v>1</v>
      </c>
      <c r="G10514" s="37" t="n">
        <v>1</v>
      </c>
      <c r="H10514" s="37" t="n">
        <v>1</v>
      </c>
      <c r="I10514" s="37" t="n">
        <v>3</v>
      </c>
      <c r="J10514" s="40" t="n">
        <f aca="false">IF(C10514=0,"",D10514/C10514)</f>
        <v>1</v>
      </c>
    </row>
    <row r="10515" customFormat="false" ht="15" hidden="false" customHeight="false" outlineLevel="0" collapsed="false">
      <c r="A10515" s="37" t="s">
        <v>1671</v>
      </c>
      <c r="B10515" s="37" t="s">
        <v>280</v>
      </c>
      <c r="C10515" s="37" t="n">
        <v>22</v>
      </c>
      <c r="D10515" s="37" t="n">
        <v>22</v>
      </c>
      <c r="E10515" s="37" t="n">
        <v>0</v>
      </c>
      <c r="F10515" s="37" t="n">
        <v>0</v>
      </c>
      <c r="G10515" s="37" t="n">
        <v>0</v>
      </c>
      <c r="H10515" s="37" t="n">
        <v>0</v>
      </c>
      <c r="I10515" s="37" t="n">
        <v>14</v>
      </c>
      <c r="J10515" s="40" t="n">
        <f aca="false">IF(C10515=0,"",D10515/C10515)</f>
        <v>1</v>
      </c>
    </row>
    <row r="10516" customFormat="false" ht="15" hidden="false" customHeight="false" outlineLevel="0" collapsed="false">
      <c r="A10516" s="37" t="s">
        <v>1671</v>
      </c>
      <c r="B10516" s="37" t="s">
        <v>281</v>
      </c>
      <c r="C10516" s="37" t="n">
        <v>22</v>
      </c>
      <c r="D10516" s="37" t="n">
        <v>20</v>
      </c>
      <c r="E10516" s="37" t="n">
        <v>0</v>
      </c>
      <c r="F10516" s="37" t="n">
        <v>0</v>
      </c>
      <c r="G10516" s="37" t="n">
        <v>0</v>
      </c>
      <c r="H10516" s="37" t="n">
        <v>1</v>
      </c>
      <c r="I10516" s="37" t="n">
        <v>30</v>
      </c>
      <c r="J10516" s="40" t="n">
        <f aca="false">IF(C10516=0,"",D10516/C10516)</f>
        <v>0.909090909090909</v>
      </c>
    </row>
    <row r="10517" customFormat="false" ht="15" hidden="false" customHeight="false" outlineLevel="0" collapsed="false">
      <c r="A10517" s="37" t="s">
        <v>1672</v>
      </c>
      <c r="B10517" s="37" t="s">
        <v>270</v>
      </c>
      <c r="C10517" s="37" t="n">
        <v>22</v>
      </c>
      <c r="D10517" s="37" t="n">
        <v>20</v>
      </c>
      <c r="E10517" s="37" t="n">
        <v>1</v>
      </c>
      <c r="F10517" s="37" t="n">
        <v>0</v>
      </c>
      <c r="G10517" s="37" t="n">
        <v>1</v>
      </c>
      <c r="H10517" s="37" t="n">
        <v>0</v>
      </c>
      <c r="I10517" s="37" t="n">
        <v>16</v>
      </c>
      <c r="J10517" s="40" t="n">
        <f aca="false">IF(C10517=0,"",D10517/C10517)</f>
        <v>0.909090909090909</v>
      </c>
    </row>
    <row r="10518" customFormat="false" ht="15" hidden="false" customHeight="false" outlineLevel="0" collapsed="false">
      <c r="A10518" s="37" t="s">
        <v>1672</v>
      </c>
      <c r="B10518" s="37" t="s">
        <v>271</v>
      </c>
      <c r="C10518" s="37" t="n">
        <v>22</v>
      </c>
      <c r="D10518" s="37" t="n">
        <v>18</v>
      </c>
      <c r="E10518" s="37" t="n">
        <v>1</v>
      </c>
      <c r="F10518" s="37" t="n">
        <v>1</v>
      </c>
      <c r="G10518" s="37" t="n">
        <v>1</v>
      </c>
      <c r="H10518" s="37" t="n">
        <v>2</v>
      </c>
      <c r="I10518" s="37" t="n">
        <v>7</v>
      </c>
      <c r="J10518" s="40" t="n">
        <f aca="false">IF(C10518=0,"",D10518/C10518)</f>
        <v>0.818181818181818</v>
      </c>
    </row>
    <row r="10519" customFormat="false" ht="15" hidden="false" customHeight="false" outlineLevel="0" collapsed="false">
      <c r="A10519" s="37" t="s">
        <v>1672</v>
      </c>
      <c r="B10519" s="37" t="s">
        <v>272</v>
      </c>
      <c r="C10519" s="37" t="n">
        <v>22</v>
      </c>
      <c r="D10519" s="37" t="n">
        <v>20</v>
      </c>
      <c r="E10519" s="37" t="n">
        <v>2</v>
      </c>
      <c r="F10519" s="37" t="n">
        <v>0</v>
      </c>
      <c r="G10519" s="37" t="n">
        <v>1</v>
      </c>
      <c r="H10519" s="37" t="n">
        <v>4</v>
      </c>
      <c r="I10519" s="37" t="n">
        <v>4</v>
      </c>
      <c r="J10519" s="40" t="n">
        <f aca="false">IF(C10519=0,"",D10519/C10519)</f>
        <v>0.909090909090909</v>
      </c>
    </row>
    <row r="10520" customFormat="false" ht="15" hidden="false" customHeight="false" outlineLevel="0" collapsed="false">
      <c r="A10520" s="37" t="s">
        <v>1672</v>
      </c>
      <c r="B10520" s="37" t="s">
        <v>273</v>
      </c>
      <c r="C10520" s="37" t="n">
        <v>22</v>
      </c>
      <c r="D10520" s="37" t="n">
        <v>21</v>
      </c>
      <c r="E10520" s="37" t="n">
        <v>0</v>
      </c>
      <c r="F10520" s="37" t="n">
        <v>0</v>
      </c>
      <c r="G10520" s="37" t="n">
        <v>1</v>
      </c>
      <c r="H10520" s="37" t="n">
        <v>2</v>
      </c>
      <c r="I10520" s="37" t="n">
        <v>15</v>
      </c>
      <c r="J10520" s="40" t="n">
        <f aca="false">IF(C10520=0,"",D10520/C10520)</f>
        <v>0.954545454545455</v>
      </c>
    </row>
    <row r="10521" customFormat="false" ht="15" hidden="false" customHeight="false" outlineLevel="0" collapsed="false">
      <c r="A10521" s="37" t="s">
        <v>1672</v>
      </c>
      <c r="B10521" s="37" t="s">
        <v>274</v>
      </c>
      <c r="C10521" s="37" t="n">
        <v>22</v>
      </c>
      <c r="D10521" s="37" t="n">
        <v>20</v>
      </c>
      <c r="E10521" s="37" t="n">
        <v>1</v>
      </c>
      <c r="F10521" s="37" t="n">
        <v>1</v>
      </c>
      <c r="G10521" s="37" t="n">
        <v>0</v>
      </c>
      <c r="H10521" s="37" t="n">
        <v>2</v>
      </c>
      <c r="I10521" s="37" t="n">
        <v>1</v>
      </c>
      <c r="J10521" s="40" t="n">
        <f aca="false">IF(C10521=0,"",D10521/C10521)</f>
        <v>0.909090909090909</v>
      </c>
    </row>
    <row r="10522" customFormat="false" ht="15" hidden="false" customHeight="false" outlineLevel="0" collapsed="false">
      <c r="A10522" s="37" t="s">
        <v>1672</v>
      </c>
      <c r="B10522" s="37" t="s">
        <v>275</v>
      </c>
      <c r="C10522" s="37" t="n">
        <v>22</v>
      </c>
      <c r="D10522" s="37" t="n">
        <v>20</v>
      </c>
      <c r="E10522" s="37" t="n">
        <v>1</v>
      </c>
      <c r="F10522" s="37" t="n">
        <v>0</v>
      </c>
      <c r="G10522" s="37" t="n">
        <v>2</v>
      </c>
      <c r="H10522" s="37" t="n">
        <v>1</v>
      </c>
      <c r="I10522" s="37" t="n">
        <v>10</v>
      </c>
      <c r="J10522" s="40" t="n">
        <f aca="false">IF(C10522=0,"",D10522/C10522)</f>
        <v>0.909090909090909</v>
      </c>
    </row>
    <row r="10523" customFormat="false" ht="15" hidden="false" customHeight="false" outlineLevel="0" collapsed="false">
      <c r="A10523" s="37" t="s">
        <v>1672</v>
      </c>
      <c r="B10523" s="37" t="s">
        <v>276</v>
      </c>
      <c r="C10523" s="37" t="n">
        <v>22</v>
      </c>
      <c r="D10523" s="37" t="n">
        <v>21</v>
      </c>
      <c r="E10523" s="37" t="n">
        <v>1</v>
      </c>
      <c r="F10523" s="37" t="n">
        <v>1</v>
      </c>
      <c r="G10523" s="37" t="n">
        <v>0</v>
      </c>
      <c r="H10523" s="37" t="n">
        <v>0</v>
      </c>
      <c r="I10523" s="37" t="n">
        <v>22</v>
      </c>
      <c r="J10523" s="40" t="n">
        <f aca="false">IF(C10523=0,"",D10523/C10523)</f>
        <v>0.954545454545455</v>
      </c>
    </row>
    <row r="10524" customFormat="false" ht="15" hidden="false" customHeight="false" outlineLevel="0" collapsed="false">
      <c r="A10524" s="37" t="s">
        <v>1672</v>
      </c>
      <c r="B10524" s="37" t="s">
        <v>277</v>
      </c>
      <c r="C10524" s="37" t="n">
        <v>22</v>
      </c>
      <c r="D10524" s="37" t="n">
        <v>21</v>
      </c>
      <c r="E10524" s="37" t="n">
        <v>1</v>
      </c>
      <c r="F10524" s="37" t="n">
        <v>0</v>
      </c>
      <c r="G10524" s="37" t="n">
        <v>0</v>
      </c>
      <c r="H10524" s="37" t="n">
        <v>1</v>
      </c>
      <c r="I10524" s="37" t="n">
        <v>7</v>
      </c>
      <c r="J10524" s="40" t="n">
        <f aca="false">IF(C10524=0,"",D10524/C10524)</f>
        <v>0.954545454545455</v>
      </c>
    </row>
    <row r="10525" customFormat="false" ht="15" hidden="false" customHeight="false" outlineLevel="0" collapsed="false">
      <c r="A10525" s="37" t="s">
        <v>1672</v>
      </c>
      <c r="B10525" s="37" t="s">
        <v>278</v>
      </c>
      <c r="C10525" s="37" t="n">
        <v>22</v>
      </c>
      <c r="D10525" s="37" t="n">
        <v>22</v>
      </c>
      <c r="E10525" s="37" t="n">
        <v>0</v>
      </c>
      <c r="F10525" s="37" t="n">
        <v>2</v>
      </c>
      <c r="G10525" s="37" t="n">
        <v>1</v>
      </c>
      <c r="H10525" s="37" t="n">
        <v>1</v>
      </c>
      <c r="I10525" s="37" t="n">
        <v>14</v>
      </c>
      <c r="J10525" s="40" t="n">
        <f aca="false">IF(C10525=0,"",D10525/C10525)</f>
        <v>1</v>
      </c>
    </row>
    <row r="10526" customFormat="false" ht="15" hidden="false" customHeight="false" outlineLevel="0" collapsed="false">
      <c r="A10526" s="37" t="s">
        <v>1672</v>
      </c>
      <c r="B10526" s="37" t="s">
        <v>279</v>
      </c>
      <c r="C10526" s="37" t="n">
        <v>22</v>
      </c>
      <c r="D10526" s="37" t="n">
        <v>20</v>
      </c>
      <c r="E10526" s="37" t="n">
        <v>2</v>
      </c>
      <c r="F10526" s="37" t="n">
        <v>2</v>
      </c>
      <c r="G10526" s="37" t="n">
        <v>1</v>
      </c>
      <c r="H10526" s="37" t="n">
        <v>3</v>
      </c>
      <c r="I10526" s="37" t="n">
        <v>7</v>
      </c>
      <c r="J10526" s="40" t="n">
        <f aca="false">IF(C10526=0,"",D10526/C10526)</f>
        <v>0.909090909090909</v>
      </c>
    </row>
    <row r="10527" customFormat="false" ht="15" hidden="false" customHeight="false" outlineLevel="0" collapsed="false">
      <c r="A10527" s="37" t="s">
        <v>1672</v>
      </c>
      <c r="B10527" s="37" t="s">
        <v>280</v>
      </c>
      <c r="C10527" s="37" t="n">
        <v>22</v>
      </c>
      <c r="D10527" s="37" t="n">
        <v>21</v>
      </c>
      <c r="E10527" s="37" t="n">
        <v>1</v>
      </c>
      <c r="F10527" s="37" t="n">
        <v>1</v>
      </c>
      <c r="G10527" s="37" t="n">
        <v>0</v>
      </c>
      <c r="H10527" s="37" t="n">
        <v>0</v>
      </c>
      <c r="I10527" s="37" t="n">
        <v>4</v>
      </c>
      <c r="J10527" s="40" t="n">
        <f aca="false">IF(C10527=0,"",D10527/C10527)</f>
        <v>0.954545454545455</v>
      </c>
    </row>
    <row r="10528" customFormat="false" ht="15" hidden="false" customHeight="false" outlineLevel="0" collapsed="false">
      <c r="A10528" s="37" t="s">
        <v>1672</v>
      </c>
      <c r="B10528" s="37" t="s">
        <v>281</v>
      </c>
      <c r="C10528" s="37" t="n">
        <v>22</v>
      </c>
      <c r="D10528" s="37" t="n">
        <v>19</v>
      </c>
      <c r="E10528" s="37" t="n">
        <v>0</v>
      </c>
      <c r="F10528" s="37" t="n">
        <v>1</v>
      </c>
      <c r="G10528" s="37" t="n">
        <v>1</v>
      </c>
      <c r="H10528" s="37" t="n">
        <v>0</v>
      </c>
      <c r="I10528" s="37" t="n">
        <v>4</v>
      </c>
      <c r="J10528" s="40" t="n">
        <f aca="false">IF(C10528=0,"",D10528/C10528)</f>
        <v>0.863636363636364</v>
      </c>
    </row>
    <row r="10529" customFormat="false" ht="15" hidden="false" customHeight="false" outlineLevel="0" collapsed="false">
      <c r="A10529" s="37" t="s">
        <v>980</v>
      </c>
      <c r="B10529" s="37" t="s">
        <v>270</v>
      </c>
      <c r="C10529" s="37" t="n">
        <v>22</v>
      </c>
      <c r="D10529" s="37" t="n">
        <v>21</v>
      </c>
      <c r="E10529" s="37" t="n">
        <v>0</v>
      </c>
      <c r="F10529" s="37" t="n">
        <v>0</v>
      </c>
      <c r="G10529" s="37" t="n">
        <v>1</v>
      </c>
      <c r="H10529" s="37" t="n">
        <v>1</v>
      </c>
      <c r="I10529" s="37" t="n">
        <v>9</v>
      </c>
      <c r="J10529" s="40" t="n">
        <f aca="false">IF(C10529=0,"",D10529/C10529)</f>
        <v>0.954545454545455</v>
      </c>
    </row>
    <row r="10530" customFormat="false" ht="15" hidden="false" customHeight="false" outlineLevel="0" collapsed="false">
      <c r="A10530" s="37" t="s">
        <v>980</v>
      </c>
      <c r="B10530" s="37" t="s">
        <v>271</v>
      </c>
      <c r="C10530" s="37" t="n">
        <v>22</v>
      </c>
      <c r="D10530" s="37" t="n">
        <v>19</v>
      </c>
      <c r="E10530" s="37" t="n">
        <v>0</v>
      </c>
      <c r="F10530" s="37" t="n">
        <v>1</v>
      </c>
      <c r="G10530" s="37" t="n">
        <v>0</v>
      </c>
      <c r="H10530" s="37" t="n">
        <v>1</v>
      </c>
      <c r="I10530" s="37" t="n">
        <v>12</v>
      </c>
      <c r="J10530" s="40" t="n">
        <f aca="false">IF(C10530=0,"",D10530/C10530)</f>
        <v>0.863636363636364</v>
      </c>
    </row>
    <row r="10531" customFormat="false" ht="15" hidden="false" customHeight="false" outlineLevel="0" collapsed="false">
      <c r="A10531" s="37" t="s">
        <v>980</v>
      </c>
      <c r="B10531" s="37" t="s">
        <v>272</v>
      </c>
      <c r="C10531" s="37" t="n">
        <v>22</v>
      </c>
      <c r="D10531" s="37" t="n">
        <v>19</v>
      </c>
      <c r="E10531" s="37" t="n">
        <v>2</v>
      </c>
      <c r="F10531" s="37" t="n">
        <v>1</v>
      </c>
      <c r="G10531" s="37" t="n">
        <v>0</v>
      </c>
      <c r="H10531" s="37" t="n">
        <v>1</v>
      </c>
      <c r="I10531" s="37" t="n">
        <v>11</v>
      </c>
      <c r="J10531" s="40" t="n">
        <f aca="false">IF(C10531=0,"",D10531/C10531)</f>
        <v>0.863636363636364</v>
      </c>
    </row>
    <row r="10532" customFormat="false" ht="15" hidden="false" customHeight="false" outlineLevel="0" collapsed="false">
      <c r="A10532" s="37" t="s">
        <v>980</v>
      </c>
      <c r="B10532" s="37" t="s">
        <v>273</v>
      </c>
      <c r="C10532" s="37" t="n">
        <v>22</v>
      </c>
      <c r="D10532" s="37" t="n">
        <v>18</v>
      </c>
      <c r="E10532" s="37" t="n">
        <v>1</v>
      </c>
      <c r="F10532" s="37" t="n">
        <v>0</v>
      </c>
      <c r="G10532" s="37" t="n">
        <v>0</v>
      </c>
      <c r="H10532" s="37" t="n">
        <v>0</v>
      </c>
      <c r="I10532" s="37" t="n">
        <v>31</v>
      </c>
      <c r="J10532" s="40" t="n">
        <f aca="false">IF(C10532=0,"",D10532/C10532)</f>
        <v>0.818181818181818</v>
      </c>
    </row>
    <row r="10533" customFormat="false" ht="15" hidden="false" customHeight="false" outlineLevel="0" collapsed="false">
      <c r="A10533" s="37" t="s">
        <v>980</v>
      </c>
      <c r="B10533" s="37" t="s">
        <v>274</v>
      </c>
      <c r="C10533" s="37" t="n">
        <v>22</v>
      </c>
      <c r="D10533" s="37" t="n">
        <v>21</v>
      </c>
      <c r="E10533" s="37" t="n">
        <v>0</v>
      </c>
      <c r="F10533" s="37" t="n">
        <v>1</v>
      </c>
      <c r="G10533" s="37" t="n">
        <v>0</v>
      </c>
      <c r="H10533" s="37" t="n">
        <v>4</v>
      </c>
      <c r="I10533" s="37" t="n">
        <v>6</v>
      </c>
      <c r="J10533" s="40" t="n">
        <f aca="false">IF(C10533=0,"",D10533/C10533)</f>
        <v>0.954545454545455</v>
      </c>
    </row>
    <row r="10534" customFormat="false" ht="15" hidden="false" customHeight="false" outlineLevel="0" collapsed="false">
      <c r="A10534" s="37" t="s">
        <v>980</v>
      </c>
      <c r="B10534" s="37" t="s">
        <v>275</v>
      </c>
      <c r="C10534" s="37" t="n">
        <v>22</v>
      </c>
      <c r="D10534" s="37" t="n">
        <v>21</v>
      </c>
      <c r="E10534" s="37" t="n">
        <v>1</v>
      </c>
      <c r="F10534" s="37" t="n">
        <v>0</v>
      </c>
      <c r="G10534" s="37" t="n">
        <v>1</v>
      </c>
      <c r="H10534" s="37" t="n">
        <v>2</v>
      </c>
      <c r="I10534" s="37" t="n">
        <v>6</v>
      </c>
      <c r="J10534" s="40" t="n">
        <f aca="false">IF(C10534=0,"",D10534/C10534)</f>
        <v>0.954545454545455</v>
      </c>
    </row>
    <row r="10535" customFormat="false" ht="15" hidden="false" customHeight="false" outlineLevel="0" collapsed="false">
      <c r="A10535" s="37" t="s">
        <v>980</v>
      </c>
      <c r="B10535" s="37" t="s">
        <v>276</v>
      </c>
      <c r="C10535" s="37" t="n">
        <v>22</v>
      </c>
      <c r="D10535" s="37" t="n">
        <v>21</v>
      </c>
      <c r="E10535" s="37" t="n">
        <v>0</v>
      </c>
      <c r="F10535" s="37" t="n">
        <v>0</v>
      </c>
      <c r="G10535" s="37" t="n">
        <v>1</v>
      </c>
      <c r="H10535" s="37" t="n">
        <v>2</v>
      </c>
      <c r="I10535" s="37" t="n">
        <v>4</v>
      </c>
      <c r="J10535" s="40" t="n">
        <f aca="false">IF(C10535=0,"",D10535/C10535)</f>
        <v>0.954545454545455</v>
      </c>
    </row>
    <row r="10536" customFormat="false" ht="15" hidden="false" customHeight="false" outlineLevel="0" collapsed="false">
      <c r="A10536" s="37" t="s">
        <v>980</v>
      </c>
      <c r="B10536" s="37" t="s">
        <v>277</v>
      </c>
      <c r="C10536" s="37" t="n">
        <v>22</v>
      </c>
      <c r="D10536" s="37" t="n">
        <v>21</v>
      </c>
      <c r="E10536" s="37" t="n">
        <v>1</v>
      </c>
      <c r="F10536" s="37" t="n">
        <v>2</v>
      </c>
      <c r="G10536" s="37" t="n">
        <v>0</v>
      </c>
      <c r="H10536" s="37" t="n">
        <v>1</v>
      </c>
      <c r="I10536" s="37" t="n">
        <v>7</v>
      </c>
      <c r="J10536" s="40" t="n">
        <f aca="false">IF(C10536=0,"",D10536/C10536)</f>
        <v>0.954545454545455</v>
      </c>
    </row>
    <row r="10537" customFormat="false" ht="15" hidden="false" customHeight="false" outlineLevel="0" collapsed="false">
      <c r="A10537" s="37" t="s">
        <v>980</v>
      </c>
      <c r="B10537" s="37" t="s">
        <v>278</v>
      </c>
      <c r="C10537" s="37" t="n">
        <v>22</v>
      </c>
      <c r="D10537" s="37" t="n">
        <v>20</v>
      </c>
      <c r="E10537" s="37" t="n">
        <v>2</v>
      </c>
      <c r="F10537" s="37" t="n">
        <v>2</v>
      </c>
      <c r="G10537" s="37" t="n">
        <v>0</v>
      </c>
      <c r="H10537" s="37" t="n">
        <v>1</v>
      </c>
      <c r="I10537" s="37" t="n">
        <v>9</v>
      </c>
      <c r="J10537" s="40" t="n">
        <f aca="false">IF(C10537=0,"",D10537/C10537)</f>
        <v>0.909090909090909</v>
      </c>
    </row>
    <row r="10538" customFormat="false" ht="15" hidden="false" customHeight="false" outlineLevel="0" collapsed="false">
      <c r="A10538" s="37" t="s">
        <v>980</v>
      </c>
      <c r="B10538" s="37" t="s">
        <v>279</v>
      </c>
      <c r="C10538" s="37" t="n">
        <v>22</v>
      </c>
      <c r="D10538" s="37" t="n">
        <v>22</v>
      </c>
      <c r="E10538" s="37" t="n">
        <v>0</v>
      </c>
      <c r="F10538" s="37" t="n">
        <v>1</v>
      </c>
      <c r="G10538" s="37" t="n">
        <v>0</v>
      </c>
      <c r="H10538" s="37" t="n">
        <v>1</v>
      </c>
      <c r="I10538" s="37" t="n">
        <v>3</v>
      </c>
      <c r="J10538" s="40" t="n">
        <f aca="false">IF(C10538=0,"",D10538/C10538)</f>
        <v>1</v>
      </c>
    </row>
    <row r="10539" customFormat="false" ht="15" hidden="false" customHeight="false" outlineLevel="0" collapsed="false">
      <c r="A10539" s="37" t="s">
        <v>980</v>
      </c>
      <c r="B10539" s="37" t="s">
        <v>280</v>
      </c>
      <c r="C10539" s="37" t="n">
        <v>22</v>
      </c>
      <c r="D10539" s="37" t="n">
        <v>22</v>
      </c>
      <c r="E10539" s="37" t="n">
        <v>1</v>
      </c>
      <c r="F10539" s="37" t="n">
        <v>0</v>
      </c>
      <c r="G10539" s="37" t="n">
        <v>0</v>
      </c>
      <c r="H10539" s="37" t="n">
        <v>3</v>
      </c>
      <c r="I10539" s="37" t="n">
        <v>8</v>
      </c>
      <c r="J10539" s="40" t="n">
        <f aca="false">IF(C10539=0,"",D10539/C10539)</f>
        <v>1</v>
      </c>
    </row>
    <row r="10540" customFormat="false" ht="15" hidden="false" customHeight="false" outlineLevel="0" collapsed="false">
      <c r="A10540" s="37" t="s">
        <v>980</v>
      </c>
      <c r="B10540" s="37" t="s">
        <v>281</v>
      </c>
      <c r="C10540" s="37" t="n">
        <v>22</v>
      </c>
      <c r="D10540" s="37" t="n">
        <v>21</v>
      </c>
      <c r="E10540" s="37" t="n">
        <v>1</v>
      </c>
      <c r="F10540" s="37" t="n">
        <v>1</v>
      </c>
      <c r="G10540" s="37" t="n">
        <v>1</v>
      </c>
      <c r="H10540" s="37" t="n">
        <v>1</v>
      </c>
      <c r="I10540" s="37" t="n">
        <v>7</v>
      </c>
      <c r="J10540" s="40" t="n">
        <f aca="false">IF(C10540=0,"",D10540/C10540)</f>
        <v>0.954545454545455</v>
      </c>
    </row>
    <row r="10541" customFormat="false" ht="15" hidden="false" customHeight="false" outlineLevel="0" collapsed="false">
      <c r="A10541" s="37" t="s">
        <v>1177</v>
      </c>
      <c r="B10541" s="37" t="s">
        <v>270</v>
      </c>
      <c r="C10541" s="37" t="n">
        <v>22</v>
      </c>
      <c r="D10541" s="37" t="n">
        <v>22</v>
      </c>
      <c r="E10541" s="37" t="n">
        <v>0</v>
      </c>
      <c r="F10541" s="37" t="n">
        <v>1</v>
      </c>
      <c r="G10541" s="37" t="n">
        <v>0</v>
      </c>
      <c r="H10541" s="37" t="n">
        <v>1</v>
      </c>
      <c r="I10541" s="37" t="n">
        <v>13</v>
      </c>
      <c r="J10541" s="40" t="n">
        <f aca="false">IF(C10541=0,"",D10541/C10541)</f>
        <v>1</v>
      </c>
    </row>
    <row r="10542" customFormat="false" ht="15" hidden="false" customHeight="false" outlineLevel="0" collapsed="false">
      <c r="A10542" s="37" t="s">
        <v>1177</v>
      </c>
      <c r="B10542" s="37" t="s">
        <v>271</v>
      </c>
      <c r="C10542" s="37" t="n">
        <v>22</v>
      </c>
      <c r="D10542" s="37" t="n">
        <v>22</v>
      </c>
      <c r="E10542" s="37" t="n">
        <v>0</v>
      </c>
      <c r="F10542" s="37" t="n">
        <v>2</v>
      </c>
      <c r="G10542" s="37" t="n">
        <v>0</v>
      </c>
      <c r="H10542" s="37" t="n">
        <v>2</v>
      </c>
      <c r="I10542" s="37" t="n">
        <v>2</v>
      </c>
      <c r="J10542" s="40" t="n">
        <f aca="false">IF(C10542=0,"",D10542/C10542)</f>
        <v>1</v>
      </c>
    </row>
    <row r="10543" customFormat="false" ht="15" hidden="false" customHeight="false" outlineLevel="0" collapsed="false">
      <c r="A10543" s="37" t="s">
        <v>1177</v>
      </c>
      <c r="B10543" s="37" t="s">
        <v>272</v>
      </c>
      <c r="C10543" s="37" t="n">
        <v>22</v>
      </c>
      <c r="D10543" s="37" t="n">
        <v>22</v>
      </c>
      <c r="E10543" s="37" t="n">
        <v>0</v>
      </c>
      <c r="F10543" s="37" t="n">
        <v>0</v>
      </c>
      <c r="G10543" s="37" t="n">
        <v>0</v>
      </c>
      <c r="H10543" s="37" t="n">
        <v>3</v>
      </c>
      <c r="I10543" s="37" t="n">
        <v>1</v>
      </c>
      <c r="J10543" s="40" t="n">
        <f aca="false">IF(C10543=0,"",D10543/C10543)</f>
        <v>1</v>
      </c>
    </row>
    <row r="10544" customFormat="false" ht="15" hidden="false" customHeight="false" outlineLevel="0" collapsed="false">
      <c r="A10544" s="37" t="s">
        <v>1177</v>
      </c>
      <c r="B10544" s="37" t="s">
        <v>273</v>
      </c>
      <c r="C10544" s="37" t="n">
        <v>22</v>
      </c>
      <c r="D10544" s="37" t="n">
        <v>20</v>
      </c>
      <c r="E10544" s="37" t="n">
        <v>0</v>
      </c>
      <c r="F10544" s="37" t="n">
        <v>1</v>
      </c>
      <c r="G10544" s="37" t="n">
        <v>0</v>
      </c>
      <c r="H10544" s="37" t="n">
        <v>2</v>
      </c>
      <c r="I10544" s="37" t="n">
        <v>25</v>
      </c>
      <c r="J10544" s="40" t="n">
        <f aca="false">IF(C10544=0,"",D10544/C10544)</f>
        <v>0.909090909090909</v>
      </c>
    </row>
    <row r="10545" customFormat="false" ht="15" hidden="false" customHeight="false" outlineLevel="0" collapsed="false">
      <c r="A10545" s="37" t="s">
        <v>1177</v>
      </c>
      <c r="B10545" s="37" t="s">
        <v>274</v>
      </c>
      <c r="C10545" s="37" t="n">
        <v>22</v>
      </c>
      <c r="D10545" s="37" t="n">
        <v>20</v>
      </c>
      <c r="E10545" s="37" t="n">
        <v>0</v>
      </c>
      <c r="F10545" s="37" t="n">
        <v>1</v>
      </c>
      <c r="G10545" s="37" t="n">
        <v>0</v>
      </c>
      <c r="H10545" s="37" t="n">
        <v>2</v>
      </c>
      <c r="I10545" s="37" t="n">
        <v>14</v>
      </c>
      <c r="J10545" s="40" t="n">
        <f aca="false">IF(C10545=0,"",D10545/C10545)</f>
        <v>0.909090909090909</v>
      </c>
    </row>
    <row r="10546" customFormat="false" ht="15" hidden="false" customHeight="false" outlineLevel="0" collapsed="false">
      <c r="A10546" s="37" t="s">
        <v>1177</v>
      </c>
      <c r="B10546" s="37" t="s">
        <v>275</v>
      </c>
      <c r="C10546" s="37" t="n">
        <v>22</v>
      </c>
      <c r="D10546" s="37" t="n">
        <v>20</v>
      </c>
      <c r="E10546" s="37" t="n">
        <v>1</v>
      </c>
      <c r="F10546" s="37" t="n">
        <v>0</v>
      </c>
      <c r="G10546" s="37" t="n">
        <v>2</v>
      </c>
      <c r="H10546" s="37" t="n">
        <v>0</v>
      </c>
      <c r="I10546" s="37" t="n">
        <v>31</v>
      </c>
      <c r="J10546" s="40" t="n">
        <f aca="false">IF(C10546=0,"",D10546/C10546)</f>
        <v>0.909090909090909</v>
      </c>
    </row>
    <row r="10547" customFormat="false" ht="15" hidden="false" customHeight="false" outlineLevel="0" collapsed="false">
      <c r="A10547" s="37" t="s">
        <v>1177</v>
      </c>
      <c r="B10547" s="37" t="s">
        <v>276</v>
      </c>
      <c r="C10547" s="37" t="n">
        <v>22</v>
      </c>
      <c r="D10547" s="37" t="n">
        <v>21</v>
      </c>
      <c r="E10547" s="37" t="n">
        <v>2</v>
      </c>
      <c r="F10547" s="37" t="n">
        <v>0</v>
      </c>
      <c r="G10547" s="37" t="n">
        <v>0</v>
      </c>
      <c r="H10547" s="37" t="n">
        <v>1</v>
      </c>
      <c r="I10547" s="37" t="n">
        <v>9</v>
      </c>
      <c r="J10547" s="40" t="n">
        <f aca="false">IF(C10547=0,"",D10547/C10547)</f>
        <v>0.954545454545455</v>
      </c>
    </row>
    <row r="10548" customFormat="false" ht="15" hidden="false" customHeight="false" outlineLevel="0" collapsed="false">
      <c r="A10548" s="37" t="s">
        <v>1177</v>
      </c>
      <c r="B10548" s="37" t="s">
        <v>277</v>
      </c>
      <c r="C10548" s="37" t="n">
        <v>22</v>
      </c>
      <c r="D10548" s="37" t="n">
        <v>21</v>
      </c>
      <c r="E10548" s="37" t="n">
        <v>0</v>
      </c>
      <c r="F10548" s="37" t="n">
        <v>1</v>
      </c>
      <c r="G10548" s="37" t="n">
        <v>0</v>
      </c>
      <c r="H10548" s="37" t="n">
        <v>1</v>
      </c>
      <c r="I10548" s="37" t="n">
        <v>11</v>
      </c>
      <c r="J10548" s="40" t="n">
        <f aca="false">IF(C10548=0,"",D10548/C10548)</f>
        <v>0.954545454545455</v>
      </c>
    </row>
    <row r="10549" customFormat="false" ht="15" hidden="false" customHeight="false" outlineLevel="0" collapsed="false">
      <c r="A10549" s="37" t="s">
        <v>1177</v>
      </c>
      <c r="B10549" s="37" t="s">
        <v>278</v>
      </c>
      <c r="C10549" s="37" t="n">
        <v>22</v>
      </c>
      <c r="D10549" s="37" t="n">
        <v>20</v>
      </c>
      <c r="E10549" s="37" t="n">
        <v>0</v>
      </c>
      <c r="F10549" s="37" t="n">
        <v>0</v>
      </c>
      <c r="G10549" s="37" t="n">
        <v>0</v>
      </c>
      <c r="H10549" s="37" t="n">
        <v>0</v>
      </c>
      <c r="I10549" s="37" t="n">
        <v>13</v>
      </c>
      <c r="J10549" s="40" t="n">
        <f aca="false">IF(C10549=0,"",D10549/C10549)</f>
        <v>0.909090909090909</v>
      </c>
    </row>
    <row r="10550" customFormat="false" ht="15" hidden="false" customHeight="false" outlineLevel="0" collapsed="false">
      <c r="A10550" s="37" t="s">
        <v>1177</v>
      </c>
      <c r="B10550" s="37" t="s">
        <v>279</v>
      </c>
      <c r="C10550" s="37" t="n">
        <v>22</v>
      </c>
      <c r="D10550" s="37" t="n">
        <v>19</v>
      </c>
      <c r="E10550" s="37" t="n">
        <v>0</v>
      </c>
      <c r="F10550" s="37" t="n">
        <v>0</v>
      </c>
      <c r="G10550" s="37" t="n">
        <v>0</v>
      </c>
      <c r="H10550" s="37" t="n">
        <v>2</v>
      </c>
      <c r="I10550" s="37" t="n">
        <v>9</v>
      </c>
      <c r="J10550" s="40" t="n">
        <f aca="false">IF(C10550=0,"",D10550/C10550)</f>
        <v>0.863636363636364</v>
      </c>
    </row>
    <row r="10551" customFormat="false" ht="15" hidden="false" customHeight="false" outlineLevel="0" collapsed="false">
      <c r="A10551" s="37" t="s">
        <v>1177</v>
      </c>
      <c r="B10551" s="37" t="s">
        <v>280</v>
      </c>
      <c r="C10551" s="37" t="n">
        <v>22</v>
      </c>
      <c r="D10551" s="37" t="n">
        <v>21</v>
      </c>
      <c r="E10551" s="37" t="n">
        <v>1</v>
      </c>
      <c r="F10551" s="37" t="n">
        <v>1</v>
      </c>
      <c r="G10551" s="37" t="n">
        <v>0</v>
      </c>
      <c r="H10551" s="37" t="n">
        <v>1</v>
      </c>
      <c r="I10551" s="37" t="n">
        <v>6</v>
      </c>
      <c r="J10551" s="40" t="n">
        <f aca="false">IF(C10551=0,"",D10551/C10551)</f>
        <v>0.954545454545455</v>
      </c>
    </row>
    <row r="10552" customFormat="false" ht="15" hidden="false" customHeight="false" outlineLevel="0" collapsed="false">
      <c r="A10552" s="37" t="s">
        <v>1177</v>
      </c>
      <c r="B10552" s="37" t="s">
        <v>281</v>
      </c>
      <c r="C10552" s="37" t="n">
        <v>22</v>
      </c>
      <c r="D10552" s="37" t="n">
        <v>21</v>
      </c>
      <c r="E10552" s="37" t="n">
        <v>0</v>
      </c>
      <c r="F10552" s="37" t="n">
        <v>1</v>
      </c>
      <c r="G10552" s="37" t="n">
        <v>0</v>
      </c>
      <c r="H10552" s="37" t="n">
        <v>1</v>
      </c>
      <c r="I10552" s="37" t="n">
        <v>10</v>
      </c>
      <c r="J10552" s="40" t="n">
        <f aca="false">IF(C10552=0,"",D10552/C10552)</f>
        <v>0.954545454545455</v>
      </c>
    </row>
    <row r="10553" customFormat="false" ht="15" hidden="false" customHeight="false" outlineLevel="0" collapsed="false">
      <c r="A10553" s="37" t="s">
        <v>983</v>
      </c>
      <c r="B10553" s="37" t="s">
        <v>270</v>
      </c>
      <c r="C10553" s="37" t="n">
        <v>22</v>
      </c>
      <c r="D10553" s="37" t="n">
        <v>22</v>
      </c>
      <c r="E10553" s="37" t="n">
        <v>0</v>
      </c>
      <c r="F10553" s="37" t="n">
        <v>0</v>
      </c>
      <c r="G10553" s="37" t="n">
        <v>0</v>
      </c>
      <c r="H10553" s="37" t="n">
        <v>1</v>
      </c>
      <c r="I10553" s="37" t="n">
        <v>0</v>
      </c>
      <c r="J10553" s="40" t="n">
        <f aca="false">IF(C10553=0,"",D10553/C10553)</f>
        <v>1</v>
      </c>
    </row>
    <row r="10554" customFormat="false" ht="15" hidden="false" customHeight="false" outlineLevel="0" collapsed="false">
      <c r="A10554" s="37" t="s">
        <v>983</v>
      </c>
      <c r="B10554" s="37" t="s">
        <v>271</v>
      </c>
      <c r="C10554" s="37" t="n">
        <v>22</v>
      </c>
      <c r="D10554" s="37" t="n">
        <v>22</v>
      </c>
      <c r="E10554" s="37" t="n">
        <v>1</v>
      </c>
      <c r="F10554" s="37" t="n">
        <v>1</v>
      </c>
      <c r="G10554" s="37" t="n">
        <v>0</v>
      </c>
      <c r="H10554" s="37" t="n">
        <v>4</v>
      </c>
      <c r="I10554" s="37" t="n">
        <v>5</v>
      </c>
      <c r="J10554" s="40" t="n">
        <f aca="false">IF(C10554=0,"",D10554/C10554)</f>
        <v>1</v>
      </c>
    </row>
    <row r="10555" customFormat="false" ht="15" hidden="false" customHeight="false" outlineLevel="0" collapsed="false">
      <c r="A10555" s="37" t="s">
        <v>983</v>
      </c>
      <c r="B10555" s="37" t="s">
        <v>272</v>
      </c>
      <c r="C10555" s="37" t="n">
        <v>22</v>
      </c>
      <c r="D10555" s="37" t="n">
        <v>20</v>
      </c>
      <c r="E10555" s="37" t="n">
        <v>1</v>
      </c>
      <c r="F10555" s="37" t="n">
        <v>2</v>
      </c>
      <c r="G10555" s="37" t="n">
        <v>1</v>
      </c>
      <c r="H10555" s="37" t="n">
        <v>2</v>
      </c>
      <c r="I10555" s="37" t="n">
        <v>3</v>
      </c>
      <c r="J10555" s="40" t="n">
        <f aca="false">IF(C10555=0,"",D10555/C10555)</f>
        <v>0.909090909090909</v>
      </c>
    </row>
    <row r="10556" customFormat="false" ht="15" hidden="false" customHeight="false" outlineLevel="0" collapsed="false">
      <c r="A10556" s="37" t="s">
        <v>983</v>
      </c>
      <c r="B10556" s="37" t="s">
        <v>273</v>
      </c>
      <c r="C10556" s="37" t="n">
        <v>22</v>
      </c>
      <c r="D10556" s="37" t="n">
        <v>21</v>
      </c>
      <c r="E10556" s="37" t="n">
        <v>1</v>
      </c>
      <c r="F10556" s="37" t="n">
        <v>1</v>
      </c>
      <c r="G10556" s="37" t="n">
        <v>0</v>
      </c>
      <c r="H10556" s="37" t="n">
        <v>4</v>
      </c>
      <c r="I10556" s="37" t="n">
        <v>4</v>
      </c>
      <c r="J10556" s="40" t="n">
        <f aca="false">IF(C10556=0,"",D10556/C10556)</f>
        <v>0.954545454545455</v>
      </c>
    </row>
    <row r="10557" customFormat="false" ht="15" hidden="false" customHeight="false" outlineLevel="0" collapsed="false">
      <c r="A10557" s="37" t="s">
        <v>983</v>
      </c>
      <c r="B10557" s="37" t="s">
        <v>274</v>
      </c>
      <c r="C10557" s="37" t="n">
        <v>22</v>
      </c>
      <c r="D10557" s="37" t="n">
        <v>22</v>
      </c>
      <c r="E10557" s="37" t="n">
        <v>0</v>
      </c>
      <c r="F10557" s="37" t="n">
        <v>0</v>
      </c>
      <c r="G10557" s="37" t="n">
        <v>0</v>
      </c>
      <c r="H10557" s="37" t="n">
        <v>1</v>
      </c>
      <c r="I10557" s="37" t="n">
        <v>0</v>
      </c>
      <c r="J10557" s="40" t="n">
        <f aca="false">IF(C10557=0,"",D10557/C10557)</f>
        <v>1</v>
      </c>
    </row>
    <row r="10558" customFormat="false" ht="15" hidden="false" customHeight="false" outlineLevel="0" collapsed="false">
      <c r="A10558" s="37" t="s">
        <v>983</v>
      </c>
      <c r="B10558" s="37" t="s">
        <v>275</v>
      </c>
      <c r="C10558" s="37" t="n">
        <v>22</v>
      </c>
      <c r="D10558" s="37" t="n">
        <v>20</v>
      </c>
      <c r="E10558" s="37" t="n">
        <v>0</v>
      </c>
      <c r="F10558" s="37" t="n">
        <v>1</v>
      </c>
      <c r="G10558" s="37" t="n">
        <v>0</v>
      </c>
      <c r="H10558" s="37" t="n">
        <v>0</v>
      </c>
      <c r="I10558" s="37" t="n">
        <v>0</v>
      </c>
      <c r="J10558" s="40" t="n">
        <f aca="false">IF(C10558=0,"",D10558/C10558)</f>
        <v>0.909090909090909</v>
      </c>
    </row>
    <row r="10559" customFormat="false" ht="15" hidden="false" customHeight="false" outlineLevel="0" collapsed="false">
      <c r="A10559" s="37" t="s">
        <v>983</v>
      </c>
      <c r="B10559" s="37" t="s">
        <v>276</v>
      </c>
      <c r="C10559" s="37" t="n">
        <v>22</v>
      </c>
      <c r="D10559" s="37" t="n">
        <v>22</v>
      </c>
      <c r="E10559" s="37" t="n">
        <v>0</v>
      </c>
      <c r="F10559" s="37" t="n">
        <v>1</v>
      </c>
      <c r="G10559" s="37" t="n">
        <v>1</v>
      </c>
      <c r="H10559" s="37" t="n">
        <v>2</v>
      </c>
      <c r="I10559" s="37" t="n">
        <v>1</v>
      </c>
      <c r="J10559" s="40" t="n">
        <f aca="false">IF(C10559=0,"",D10559/C10559)</f>
        <v>1</v>
      </c>
    </row>
    <row r="10560" customFormat="false" ht="15" hidden="false" customHeight="false" outlineLevel="0" collapsed="false">
      <c r="A10560" s="37" t="s">
        <v>983</v>
      </c>
      <c r="B10560" s="37" t="s">
        <v>277</v>
      </c>
      <c r="C10560" s="37" t="n">
        <v>22</v>
      </c>
      <c r="D10560" s="37" t="n">
        <v>22</v>
      </c>
      <c r="E10560" s="37" t="n">
        <v>1</v>
      </c>
      <c r="F10560" s="37" t="n">
        <v>1</v>
      </c>
      <c r="G10560" s="37" t="n">
        <v>1</v>
      </c>
      <c r="H10560" s="37" t="n">
        <v>1</v>
      </c>
      <c r="I10560" s="37" t="n">
        <v>0</v>
      </c>
      <c r="J10560" s="40" t="n">
        <f aca="false">IF(C10560=0,"",D10560/C10560)</f>
        <v>1</v>
      </c>
    </row>
    <row r="10561" customFormat="false" ht="15" hidden="false" customHeight="false" outlineLevel="0" collapsed="false">
      <c r="A10561" s="37" t="s">
        <v>983</v>
      </c>
      <c r="B10561" s="37" t="s">
        <v>278</v>
      </c>
      <c r="C10561" s="37" t="n">
        <v>22</v>
      </c>
      <c r="D10561" s="37" t="n">
        <v>19</v>
      </c>
      <c r="E10561" s="37" t="n">
        <v>2</v>
      </c>
      <c r="F10561" s="37" t="n">
        <v>0</v>
      </c>
      <c r="G10561" s="37" t="n">
        <v>0</v>
      </c>
      <c r="H10561" s="37" t="n">
        <v>0</v>
      </c>
      <c r="I10561" s="37" t="n">
        <v>1</v>
      </c>
      <c r="J10561" s="40" t="n">
        <f aca="false">IF(C10561=0,"",D10561/C10561)</f>
        <v>0.863636363636364</v>
      </c>
    </row>
    <row r="10562" customFormat="false" ht="15" hidden="false" customHeight="false" outlineLevel="0" collapsed="false">
      <c r="A10562" s="37" t="s">
        <v>983</v>
      </c>
      <c r="B10562" s="37" t="s">
        <v>279</v>
      </c>
      <c r="C10562" s="37" t="n">
        <v>22</v>
      </c>
      <c r="D10562" s="37" t="n">
        <v>21</v>
      </c>
      <c r="E10562" s="37" t="n">
        <v>0</v>
      </c>
      <c r="F10562" s="37" t="n">
        <v>1</v>
      </c>
      <c r="G10562" s="37" t="n">
        <v>0</v>
      </c>
      <c r="H10562" s="37" t="n">
        <v>3</v>
      </c>
      <c r="I10562" s="37" t="n">
        <v>0</v>
      </c>
      <c r="J10562" s="40" t="n">
        <f aca="false">IF(C10562=0,"",D10562/C10562)</f>
        <v>0.954545454545455</v>
      </c>
    </row>
    <row r="10563" customFormat="false" ht="15" hidden="false" customHeight="false" outlineLevel="0" collapsed="false">
      <c r="A10563" s="37" t="s">
        <v>983</v>
      </c>
      <c r="B10563" s="37" t="s">
        <v>280</v>
      </c>
      <c r="C10563" s="37" t="n">
        <v>22</v>
      </c>
      <c r="D10563" s="37" t="n">
        <v>18</v>
      </c>
      <c r="E10563" s="37" t="n">
        <v>0</v>
      </c>
      <c r="F10563" s="37" t="n">
        <v>1</v>
      </c>
      <c r="G10563" s="37" t="n">
        <v>0</v>
      </c>
      <c r="H10563" s="37" t="n">
        <v>0</v>
      </c>
      <c r="I10563" s="37" t="n">
        <v>1</v>
      </c>
      <c r="J10563" s="40" t="n">
        <f aca="false">IF(C10563=0,"",D10563/C10563)</f>
        <v>0.818181818181818</v>
      </c>
    </row>
    <row r="10564" customFormat="false" ht="15" hidden="false" customHeight="false" outlineLevel="0" collapsed="false">
      <c r="A10564" s="37" t="s">
        <v>983</v>
      </c>
      <c r="B10564" s="37" t="s">
        <v>281</v>
      </c>
      <c r="C10564" s="37" t="n">
        <v>22</v>
      </c>
      <c r="D10564" s="37" t="n">
        <v>21</v>
      </c>
      <c r="E10564" s="37" t="n">
        <v>0</v>
      </c>
      <c r="F10564" s="37" t="n">
        <v>2</v>
      </c>
      <c r="G10564" s="37" t="n">
        <v>0</v>
      </c>
      <c r="H10564" s="37" t="n">
        <v>2</v>
      </c>
      <c r="I10564" s="37" t="n">
        <v>3</v>
      </c>
      <c r="J10564" s="40" t="n">
        <f aca="false">IF(C10564=0,"",D10564/C10564)</f>
        <v>0.954545454545455</v>
      </c>
    </row>
    <row r="10565" customFormat="false" ht="15" hidden="false" customHeight="false" outlineLevel="0" collapsed="false">
      <c r="A10565" s="37" t="s">
        <v>1673</v>
      </c>
      <c r="B10565" s="37" t="s">
        <v>270</v>
      </c>
      <c r="C10565" s="37" t="n">
        <v>22</v>
      </c>
      <c r="D10565" s="37" t="n">
        <v>22</v>
      </c>
      <c r="E10565" s="37" t="n">
        <v>0</v>
      </c>
      <c r="F10565" s="37" t="n">
        <v>1</v>
      </c>
      <c r="G10565" s="37" t="n">
        <v>0</v>
      </c>
      <c r="H10565" s="37" t="n">
        <v>1</v>
      </c>
      <c r="I10565" s="37" t="n">
        <v>10</v>
      </c>
      <c r="J10565" s="40" t="n">
        <f aca="false">IF(C10565=0,"",D10565/C10565)</f>
        <v>1</v>
      </c>
    </row>
    <row r="10566" customFormat="false" ht="15" hidden="false" customHeight="false" outlineLevel="0" collapsed="false">
      <c r="A10566" s="37" t="s">
        <v>1673</v>
      </c>
      <c r="B10566" s="37" t="s">
        <v>271</v>
      </c>
      <c r="C10566" s="37" t="n">
        <v>22</v>
      </c>
      <c r="D10566" s="37" t="n">
        <v>21</v>
      </c>
      <c r="E10566" s="37" t="n">
        <v>2</v>
      </c>
      <c r="F10566" s="37" t="n">
        <v>0</v>
      </c>
      <c r="G10566" s="37" t="n">
        <v>0</v>
      </c>
      <c r="H10566" s="37" t="n">
        <v>1</v>
      </c>
      <c r="I10566" s="37" t="n">
        <v>16</v>
      </c>
      <c r="J10566" s="40" t="n">
        <f aca="false">IF(C10566=0,"",D10566/C10566)</f>
        <v>0.954545454545455</v>
      </c>
    </row>
    <row r="10567" customFormat="false" ht="15" hidden="false" customHeight="false" outlineLevel="0" collapsed="false">
      <c r="A10567" s="37" t="s">
        <v>1673</v>
      </c>
      <c r="B10567" s="37" t="s">
        <v>272</v>
      </c>
      <c r="C10567" s="37" t="n">
        <v>22</v>
      </c>
      <c r="D10567" s="37" t="n">
        <v>21</v>
      </c>
      <c r="E10567" s="37" t="n">
        <v>0</v>
      </c>
      <c r="F10567" s="37" t="n">
        <v>2</v>
      </c>
      <c r="G10567" s="37" t="n">
        <v>1</v>
      </c>
      <c r="H10567" s="37" t="n">
        <v>3</v>
      </c>
      <c r="I10567" s="37" t="n">
        <v>11</v>
      </c>
      <c r="J10567" s="40" t="n">
        <f aca="false">IF(C10567=0,"",D10567/C10567)</f>
        <v>0.954545454545455</v>
      </c>
    </row>
    <row r="10568" customFormat="false" ht="15" hidden="false" customHeight="false" outlineLevel="0" collapsed="false">
      <c r="A10568" s="37" t="s">
        <v>1673</v>
      </c>
      <c r="B10568" s="37" t="s">
        <v>273</v>
      </c>
      <c r="C10568" s="37" t="n">
        <v>22</v>
      </c>
      <c r="D10568" s="37" t="n">
        <v>20</v>
      </c>
      <c r="E10568" s="37" t="n">
        <v>0</v>
      </c>
      <c r="F10568" s="37" t="n">
        <v>0</v>
      </c>
      <c r="G10568" s="37" t="n">
        <v>0</v>
      </c>
      <c r="H10568" s="37" t="n">
        <v>3</v>
      </c>
      <c r="I10568" s="37" t="n">
        <v>5</v>
      </c>
      <c r="J10568" s="40" t="n">
        <f aca="false">IF(C10568=0,"",D10568/C10568)</f>
        <v>0.909090909090909</v>
      </c>
    </row>
    <row r="10569" customFormat="false" ht="15" hidden="false" customHeight="false" outlineLevel="0" collapsed="false">
      <c r="A10569" s="37" t="s">
        <v>1673</v>
      </c>
      <c r="B10569" s="37" t="s">
        <v>274</v>
      </c>
      <c r="C10569" s="37" t="n">
        <v>22</v>
      </c>
      <c r="D10569" s="37" t="n">
        <v>22</v>
      </c>
      <c r="E10569" s="37" t="n">
        <v>1</v>
      </c>
      <c r="F10569" s="37" t="n">
        <v>1</v>
      </c>
      <c r="G10569" s="37" t="n">
        <v>2</v>
      </c>
      <c r="H10569" s="37" t="n">
        <v>0</v>
      </c>
      <c r="I10569" s="37" t="n">
        <v>5</v>
      </c>
      <c r="J10569" s="40" t="n">
        <f aca="false">IF(C10569=0,"",D10569/C10569)</f>
        <v>1</v>
      </c>
    </row>
    <row r="10570" customFormat="false" ht="15" hidden="false" customHeight="false" outlineLevel="0" collapsed="false">
      <c r="A10570" s="37" t="s">
        <v>1673</v>
      </c>
      <c r="B10570" s="37" t="s">
        <v>275</v>
      </c>
      <c r="C10570" s="37" t="n">
        <v>22</v>
      </c>
      <c r="D10570" s="37" t="n">
        <v>21</v>
      </c>
      <c r="E10570" s="37" t="n">
        <v>0</v>
      </c>
      <c r="F10570" s="37" t="n">
        <v>0</v>
      </c>
      <c r="G10570" s="37" t="n">
        <v>0</v>
      </c>
      <c r="H10570" s="37" t="n">
        <v>0</v>
      </c>
      <c r="I10570" s="37" t="n">
        <v>22</v>
      </c>
      <c r="J10570" s="40" t="n">
        <f aca="false">IF(C10570=0,"",D10570/C10570)</f>
        <v>0.954545454545455</v>
      </c>
    </row>
    <row r="10571" customFormat="false" ht="15" hidden="false" customHeight="false" outlineLevel="0" collapsed="false">
      <c r="A10571" s="37" t="s">
        <v>1673</v>
      </c>
      <c r="B10571" s="37" t="s">
        <v>276</v>
      </c>
      <c r="C10571" s="37" t="n">
        <v>22</v>
      </c>
      <c r="D10571" s="37" t="n">
        <v>21</v>
      </c>
      <c r="E10571" s="37" t="n">
        <v>1</v>
      </c>
      <c r="F10571" s="37" t="n">
        <v>0</v>
      </c>
      <c r="G10571" s="37" t="n">
        <v>1</v>
      </c>
      <c r="H10571" s="37" t="n">
        <v>1</v>
      </c>
      <c r="I10571" s="37" t="n">
        <v>15</v>
      </c>
      <c r="J10571" s="40" t="n">
        <f aca="false">IF(C10571=0,"",D10571/C10571)</f>
        <v>0.954545454545455</v>
      </c>
    </row>
    <row r="10572" customFormat="false" ht="15" hidden="false" customHeight="false" outlineLevel="0" collapsed="false">
      <c r="A10572" s="37" t="s">
        <v>1673</v>
      </c>
      <c r="B10572" s="37" t="s">
        <v>277</v>
      </c>
      <c r="C10572" s="37" t="n">
        <v>22</v>
      </c>
      <c r="D10572" s="37" t="n">
        <v>20</v>
      </c>
      <c r="E10572" s="37" t="n">
        <v>0</v>
      </c>
      <c r="F10572" s="37" t="n">
        <v>0</v>
      </c>
      <c r="G10572" s="37" t="n">
        <v>2</v>
      </c>
      <c r="H10572" s="37" t="n">
        <v>2</v>
      </c>
      <c r="I10572" s="37" t="n">
        <v>4</v>
      </c>
      <c r="J10572" s="40" t="n">
        <f aca="false">IF(C10572=0,"",D10572/C10572)</f>
        <v>0.909090909090909</v>
      </c>
    </row>
    <row r="10573" customFormat="false" ht="15" hidden="false" customHeight="false" outlineLevel="0" collapsed="false">
      <c r="A10573" s="37" t="s">
        <v>1673</v>
      </c>
      <c r="B10573" s="37" t="s">
        <v>278</v>
      </c>
      <c r="C10573" s="37" t="n">
        <v>22</v>
      </c>
      <c r="D10573" s="37" t="n">
        <v>20</v>
      </c>
      <c r="E10573" s="37" t="n">
        <v>2</v>
      </c>
      <c r="F10573" s="37" t="n">
        <v>0</v>
      </c>
      <c r="G10573" s="37" t="n">
        <v>0</v>
      </c>
      <c r="H10573" s="37" t="n">
        <v>0</v>
      </c>
      <c r="I10573" s="37" t="n">
        <v>12</v>
      </c>
      <c r="J10573" s="40" t="n">
        <f aca="false">IF(C10573=0,"",D10573/C10573)</f>
        <v>0.909090909090909</v>
      </c>
    </row>
    <row r="10574" customFormat="false" ht="15" hidden="false" customHeight="false" outlineLevel="0" collapsed="false">
      <c r="A10574" s="37" t="s">
        <v>1673</v>
      </c>
      <c r="B10574" s="37" t="s">
        <v>279</v>
      </c>
      <c r="C10574" s="37" t="n">
        <v>22</v>
      </c>
      <c r="D10574" s="37" t="n">
        <v>18</v>
      </c>
      <c r="E10574" s="37" t="n">
        <v>0</v>
      </c>
      <c r="F10574" s="37" t="n">
        <v>1</v>
      </c>
      <c r="G10574" s="37" t="n">
        <v>0</v>
      </c>
      <c r="H10574" s="37" t="n">
        <v>1</v>
      </c>
      <c r="I10574" s="37" t="n">
        <v>4</v>
      </c>
      <c r="J10574" s="40" t="n">
        <f aca="false">IF(C10574=0,"",D10574/C10574)</f>
        <v>0.818181818181818</v>
      </c>
    </row>
    <row r="10575" customFormat="false" ht="15" hidden="false" customHeight="false" outlineLevel="0" collapsed="false">
      <c r="A10575" s="37" t="s">
        <v>1673</v>
      </c>
      <c r="B10575" s="37" t="s">
        <v>280</v>
      </c>
      <c r="C10575" s="37" t="n">
        <v>22</v>
      </c>
      <c r="D10575" s="37" t="n">
        <v>21</v>
      </c>
      <c r="E10575" s="37" t="n">
        <v>2</v>
      </c>
      <c r="F10575" s="37" t="n">
        <v>0</v>
      </c>
      <c r="G10575" s="37" t="n">
        <v>0</v>
      </c>
      <c r="H10575" s="37" t="n">
        <v>3</v>
      </c>
      <c r="I10575" s="37" t="n">
        <v>29</v>
      </c>
      <c r="J10575" s="40" t="n">
        <f aca="false">IF(C10575=0,"",D10575/C10575)</f>
        <v>0.954545454545455</v>
      </c>
    </row>
    <row r="10576" customFormat="false" ht="15" hidden="false" customHeight="false" outlineLevel="0" collapsed="false">
      <c r="A10576" s="37" t="s">
        <v>1673</v>
      </c>
      <c r="B10576" s="37" t="s">
        <v>281</v>
      </c>
      <c r="C10576" s="37" t="n">
        <v>22</v>
      </c>
      <c r="D10576" s="37" t="n">
        <v>21</v>
      </c>
      <c r="E10576" s="37" t="n">
        <v>0</v>
      </c>
      <c r="F10576" s="37" t="n">
        <v>2</v>
      </c>
      <c r="G10576" s="37" t="n">
        <v>0</v>
      </c>
      <c r="H10576" s="37" t="n">
        <v>1</v>
      </c>
      <c r="I10576" s="37" t="n">
        <v>7</v>
      </c>
      <c r="J10576" s="40" t="n">
        <f aca="false">IF(C10576=0,"",D10576/C10576)</f>
        <v>0.954545454545455</v>
      </c>
    </row>
    <row r="10577" customFormat="false" ht="15" hidden="false" customHeight="false" outlineLevel="0" collapsed="false">
      <c r="A10577" s="37" t="s">
        <v>535</v>
      </c>
      <c r="B10577" s="37" t="s">
        <v>270</v>
      </c>
      <c r="C10577" s="37" t="n">
        <v>22</v>
      </c>
      <c r="D10577" s="37" t="n">
        <v>19</v>
      </c>
      <c r="E10577" s="37" t="n">
        <v>1</v>
      </c>
      <c r="F10577" s="37" t="n">
        <v>1</v>
      </c>
      <c r="G10577" s="37" t="n">
        <v>0</v>
      </c>
      <c r="H10577" s="37" t="n">
        <v>3</v>
      </c>
      <c r="I10577" s="37" t="n">
        <v>4</v>
      </c>
      <c r="J10577" s="40" t="n">
        <f aca="false">IF(C10577=0,"",D10577/C10577)</f>
        <v>0.863636363636364</v>
      </c>
    </row>
    <row r="10578" customFormat="false" ht="15" hidden="false" customHeight="false" outlineLevel="0" collapsed="false">
      <c r="A10578" s="37" t="s">
        <v>535</v>
      </c>
      <c r="B10578" s="37" t="s">
        <v>271</v>
      </c>
      <c r="C10578" s="37" t="n">
        <v>22</v>
      </c>
      <c r="D10578" s="37" t="n">
        <v>21</v>
      </c>
      <c r="E10578" s="37" t="n">
        <v>0</v>
      </c>
      <c r="F10578" s="37" t="n">
        <v>1</v>
      </c>
      <c r="G10578" s="37" t="n">
        <v>0</v>
      </c>
      <c r="H10578" s="37" t="n">
        <v>0</v>
      </c>
      <c r="I10578" s="37" t="n">
        <v>0</v>
      </c>
      <c r="J10578" s="40" t="n">
        <f aca="false">IF(C10578=0,"",D10578/C10578)</f>
        <v>0.954545454545455</v>
      </c>
    </row>
    <row r="10579" customFormat="false" ht="15" hidden="false" customHeight="false" outlineLevel="0" collapsed="false">
      <c r="A10579" s="37" t="s">
        <v>535</v>
      </c>
      <c r="B10579" s="37" t="s">
        <v>272</v>
      </c>
      <c r="C10579" s="37" t="n">
        <v>22</v>
      </c>
      <c r="D10579" s="37" t="n">
        <v>21</v>
      </c>
      <c r="E10579" s="37" t="n">
        <v>0</v>
      </c>
      <c r="F10579" s="37" t="n">
        <v>1</v>
      </c>
      <c r="G10579" s="37" t="n">
        <v>1</v>
      </c>
      <c r="H10579" s="37" t="n">
        <v>1</v>
      </c>
      <c r="I10579" s="37" t="n">
        <v>2</v>
      </c>
      <c r="J10579" s="40" t="n">
        <f aca="false">IF(C10579=0,"",D10579/C10579)</f>
        <v>0.954545454545455</v>
      </c>
    </row>
    <row r="10580" customFormat="false" ht="15" hidden="false" customHeight="false" outlineLevel="0" collapsed="false">
      <c r="A10580" s="37" t="s">
        <v>535</v>
      </c>
      <c r="B10580" s="37" t="s">
        <v>273</v>
      </c>
      <c r="C10580" s="37" t="n">
        <v>22</v>
      </c>
      <c r="D10580" s="37" t="n">
        <v>19</v>
      </c>
      <c r="E10580" s="37" t="n">
        <v>0</v>
      </c>
      <c r="F10580" s="37" t="n">
        <v>1</v>
      </c>
      <c r="G10580" s="37" t="n">
        <v>0</v>
      </c>
      <c r="H10580" s="37" t="n">
        <v>0</v>
      </c>
      <c r="I10580" s="37" t="n">
        <v>1</v>
      </c>
      <c r="J10580" s="40" t="n">
        <f aca="false">IF(C10580=0,"",D10580/C10580)</f>
        <v>0.863636363636364</v>
      </c>
    </row>
    <row r="10581" customFormat="false" ht="15" hidden="false" customHeight="false" outlineLevel="0" collapsed="false">
      <c r="A10581" s="37" t="s">
        <v>535</v>
      </c>
      <c r="B10581" s="37" t="s">
        <v>274</v>
      </c>
      <c r="C10581" s="37" t="n">
        <v>22</v>
      </c>
      <c r="D10581" s="37" t="n">
        <v>19</v>
      </c>
      <c r="E10581" s="37" t="n">
        <v>0</v>
      </c>
      <c r="F10581" s="37" t="n">
        <v>1</v>
      </c>
      <c r="G10581" s="37" t="n">
        <v>1</v>
      </c>
      <c r="H10581" s="37" t="n">
        <v>1</v>
      </c>
      <c r="I10581" s="37" t="n">
        <v>0</v>
      </c>
      <c r="J10581" s="40" t="n">
        <f aca="false">IF(C10581=0,"",D10581/C10581)</f>
        <v>0.863636363636364</v>
      </c>
    </row>
    <row r="10582" customFormat="false" ht="15" hidden="false" customHeight="false" outlineLevel="0" collapsed="false">
      <c r="A10582" s="37" t="s">
        <v>535</v>
      </c>
      <c r="B10582" s="37" t="s">
        <v>275</v>
      </c>
      <c r="C10582" s="37" t="n">
        <v>22</v>
      </c>
      <c r="D10582" s="37" t="n">
        <v>21</v>
      </c>
      <c r="E10582" s="37" t="n">
        <v>0</v>
      </c>
      <c r="F10582" s="37" t="n">
        <v>2</v>
      </c>
      <c r="G10582" s="37" t="n">
        <v>0</v>
      </c>
      <c r="H10582" s="37" t="n">
        <v>0</v>
      </c>
      <c r="I10582" s="37" t="n">
        <v>2</v>
      </c>
      <c r="J10582" s="40" t="n">
        <f aca="false">IF(C10582=0,"",D10582/C10582)</f>
        <v>0.954545454545455</v>
      </c>
    </row>
    <row r="10583" customFormat="false" ht="15" hidden="false" customHeight="false" outlineLevel="0" collapsed="false">
      <c r="A10583" s="37" t="s">
        <v>535</v>
      </c>
      <c r="B10583" s="37" t="s">
        <v>276</v>
      </c>
      <c r="C10583" s="37" t="n">
        <v>22</v>
      </c>
      <c r="D10583" s="37" t="n">
        <v>22</v>
      </c>
      <c r="E10583" s="37" t="n">
        <v>1</v>
      </c>
      <c r="F10583" s="37" t="n">
        <v>1</v>
      </c>
      <c r="G10583" s="37" t="n">
        <v>0</v>
      </c>
      <c r="H10583" s="37" t="n">
        <v>3</v>
      </c>
      <c r="I10583" s="37" t="n">
        <v>1</v>
      </c>
      <c r="J10583" s="40" t="n">
        <f aca="false">IF(C10583=0,"",D10583/C10583)</f>
        <v>1</v>
      </c>
    </row>
    <row r="10584" customFormat="false" ht="15" hidden="false" customHeight="false" outlineLevel="0" collapsed="false">
      <c r="A10584" s="37" t="s">
        <v>535</v>
      </c>
      <c r="B10584" s="37" t="s">
        <v>277</v>
      </c>
      <c r="C10584" s="37" t="n">
        <v>22</v>
      </c>
      <c r="D10584" s="37" t="n">
        <v>20</v>
      </c>
      <c r="E10584" s="37" t="n">
        <v>2</v>
      </c>
      <c r="F10584" s="37" t="n">
        <v>0</v>
      </c>
      <c r="G10584" s="37" t="n">
        <v>0</v>
      </c>
      <c r="H10584" s="37" t="n">
        <v>3</v>
      </c>
      <c r="I10584" s="37" t="n">
        <v>0</v>
      </c>
      <c r="J10584" s="40" t="n">
        <f aca="false">IF(C10584=0,"",D10584/C10584)</f>
        <v>0.909090909090909</v>
      </c>
    </row>
    <row r="10585" customFormat="false" ht="15" hidden="false" customHeight="false" outlineLevel="0" collapsed="false">
      <c r="A10585" s="37" t="s">
        <v>535</v>
      </c>
      <c r="B10585" s="37" t="s">
        <v>278</v>
      </c>
      <c r="C10585" s="37" t="n">
        <v>22</v>
      </c>
      <c r="D10585" s="37" t="n">
        <v>19</v>
      </c>
      <c r="E10585" s="37" t="n">
        <v>1</v>
      </c>
      <c r="F10585" s="37" t="n">
        <v>0</v>
      </c>
      <c r="G10585" s="37" t="n">
        <v>0</v>
      </c>
      <c r="H10585" s="37" t="n">
        <v>3</v>
      </c>
      <c r="I10585" s="37" t="n">
        <v>2</v>
      </c>
      <c r="J10585" s="40" t="n">
        <f aca="false">IF(C10585=0,"",D10585/C10585)</f>
        <v>0.863636363636364</v>
      </c>
    </row>
    <row r="10586" customFormat="false" ht="15" hidden="false" customHeight="false" outlineLevel="0" collapsed="false">
      <c r="A10586" s="37" t="s">
        <v>535</v>
      </c>
      <c r="B10586" s="37" t="s">
        <v>279</v>
      </c>
      <c r="C10586" s="37" t="n">
        <v>22</v>
      </c>
      <c r="D10586" s="37" t="n">
        <v>18</v>
      </c>
      <c r="E10586" s="37" t="n">
        <v>1</v>
      </c>
      <c r="F10586" s="37" t="n">
        <v>1</v>
      </c>
      <c r="G10586" s="37" t="n">
        <v>1</v>
      </c>
      <c r="H10586" s="37" t="n">
        <v>1</v>
      </c>
      <c r="I10586" s="37" t="n">
        <v>2</v>
      </c>
      <c r="J10586" s="40" t="n">
        <f aca="false">IF(C10586=0,"",D10586/C10586)</f>
        <v>0.818181818181818</v>
      </c>
    </row>
    <row r="10587" customFormat="false" ht="15" hidden="false" customHeight="false" outlineLevel="0" collapsed="false">
      <c r="A10587" s="37" t="s">
        <v>535</v>
      </c>
      <c r="B10587" s="37" t="s">
        <v>280</v>
      </c>
      <c r="C10587" s="37" t="n">
        <v>22</v>
      </c>
      <c r="D10587" s="37" t="n">
        <v>21</v>
      </c>
      <c r="E10587" s="37" t="n">
        <v>1</v>
      </c>
      <c r="F10587" s="37" t="n">
        <v>1</v>
      </c>
      <c r="G10587" s="37" t="n">
        <v>1</v>
      </c>
      <c r="H10587" s="37" t="n">
        <v>0</v>
      </c>
      <c r="I10587" s="37" t="n">
        <v>0</v>
      </c>
      <c r="J10587" s="40" t="n">
        <f aca="false">IF(C10587=0,"",D10587/C10587)</f>
        <v>0.954545454545455</v>
      </c>
    </row>
    <row r="10588" customFormat="false" ht="15" hidden="false" customHeight="false" outlineLevel="0" collapsed="false">
      <c r="A10588" s="37" t="s">
        <v>535</v>
      </c>
      <c r="B10588" s="37" t="s">
        <v>281</v>
      </c>
      <c r="C10588" s="37" t="n">
        <v>22</v>
      </c>
      <c r="D10588" s="37" t="n">
        <v>21</v>
      </c>
      <c r="E10588" s="37" t="n">
        <v>0</v>
      </c>
      <c r="F10588" s="37" t="n">
        <v>1</v>
      </c>
      <c r="G10588" s="37" t="n">
        <v>0</v>
      </c>
      <c r="H10588" s="37" t="n">
        <v>1</v>
      </c>
      <c r="I10588" s="37" t="n">
        <v>2</v>
      </c>
      <c r="J10588" s="40" t="n">
        <f aca="false">IF(C10588=0,"",D10588/C10588)</f>
        <v>0.954545454545455</v>
      </c>
    </row>
    <row r="10589" customFormat="false" ht="15" hidden="false" customHeight="false" outlineLevel="0" collapsed="false">
      <c r="A10589" s="37" t="s">
        <v>1674</v>
      </c>
      <c r="B10589" s="37" t="s">
        <v>270</v>
      </c>
      <c r="C10589" s="37" t="n">
        <v>22</v>
      </c>
      <c r="D10589" s="37" t="n">
        <v>19</v>
      </c>
      <c r="E10589" s="37" t="n">
        <v>0</v>
      </c>
      <c r="F10589" s="37" t="n">
        <v>0</v>
      </c>
      <c r="G10589" s="37" t="n">
        <v>2</v>
      </c>
      <c r="H10589" s="37" t="n">
        <v>1</v>
      </c>
      <c r="I10589" s="37" t="n">
        <v>0</v>
      </c>
      <c r="J10589" s="40" t="n">
        <f aca="false">IF(C10589=0,"",D10589/C10589)</f>
        <v>0.863636363636364</v>
      </c>
    </row>
    <row r="10590" customFormat="false" ht="15" hidden="false" customHeight="false" outlineLevel="0" collapsed="false">
      <c r="A10590" s="37" t="s">
        <v>1674</v>
      </c>
      <c r="B10590" s="37" t="s">
        <v>271</v>
      </c>
      <c r="C10590" s="37" t="n">
        <v>22</v>
      </c>
      <c r="D10590" s="37" t="n">
        <v>22</v>
      </c>
      <c r="E10590" s="37" t="n">
        <v>1</v>
      </c>
      <c r="F10590" s="37" t="n">
        <v>0</v>
      </c>
      <c r="G10590" s="37" t="n">
        <v>0</v>
      </c>
      <c r="H10590" s="37" t="n">
        <v>0</v>
      </c>
      <c r="I10590" s="37" t="n">
        <v>2</v>
      </c>
      <c r="J10590" s="40" t="n">
        <f aca="false">IF(C10590=0,"",D10590/C10590)</f>
        <v>1</v>
      </c>
    </row>
    <row r="10591" customFormat="false" ht="15" hidden="false" customHeight="false" outlineLevel="0" collapsed="false">
      <c r="A10591" s="37" t="s">
        <v>1674</v>
      </c>
      <c r="B10591" s="37" t="s">
        <v>272</v>
      </c>
      <c r="C10591" s="37" t="n">
        <v>22</v>
      </c>
      <c r="D10591" s="37" t="n">
        <v>21</v>
      </c>
      <c r="E10591" s="37" t="n">
        <v>1</v>
      </c>
      <c r="F10591" s="37" t="n">
        <v>1</v>
      </c>
      <c r="G10591" s="37" t="n">
        <v>0</v>
      </c>
      <c r="H10591" s="37" t="n">
        <v>0</v>
      </c>
      <c r="I10591" s="37" t="n">
        <v>0</v>
      </c>
      <c r="J10591" s="40" t="n">
        <f aca="false">IF(C10591=0,"",D10591/C10591)</f>
        <v>0.954545454545455</v>
      </c>
    </row>
    <row r="10592" customFormat="false" ht="15" hidden="false" customHeight="false" outlineLevel="0" collapsed="false">
      <c r="A10592" s="37" t="s">
        <v>1674</v>
      </c>
      <c r="B10592" s="37" t="s">
        <v>273</v>
      </c>
      <c r="C10592" s="37" t="n">
        <v>22</v>
      </c>
      <c r="D10592" s="37" t="n">
        <v>19</v>
      </c>
      <c r="E10592" s="37" t="n">
        <v>1</v>
      </c>
      <c r="F10592" s="37" t="n">
        <v>1</v>
      </c>
      <c r="G10592" s="37" t="n">
        <v>0</v>
      </c>
      <c r="H10592" s="37" t="n">
        <v>0</v>
      </c>
      <c r="I10592" s="37" t="n">
        <v>2</v>
      </c>
      <c r="J10592" s="40" t="n">
        <f aca="false">IF(C10592=0,"",D10592/C10592)</f>
        <v>0.863636363636364</v>
      </c>
    </row>
    <row r="10593" customFormat="false" ht="15" hidden="false" customHeight="false" outlineLevel="0" collapsed="false">
      <c r="A10593" s="37" t="s">
        <v>1674</v>
      </c>
      <c r="B10593" s="37" t="s">
        <v>274</v>
      </c>
      <c r="C10593" s="37" t="n">
        <v>22</v>
      </c>
      <c r="D10593" s="37" t="n">
        <v>21</v>
      </c>
      <c r="E10593" s="37" t="n">
        <v>1</v>
      </c>
      <c r="F10593" s="37" t="n">
        <v>0</v>
      </c>
      <c r="G10593" s="37" t="n">
        <v>0</v>
      </c>
      <c r="H10593" s="37" t="n">
        <v>3</v>
      </c>
      <c r="I10593" s="37" t="n">
        <v>2</v>
      </c>
      <c r="J10593" s="40" t="n">
        <f aca="false">IF(C10593=0,"",D10593/C10593)</f>
        <v>0.954545454545455</v>
      </c>
    </row>
    <row r="10594" customFormat="false" ht="15" hidden="false" customHeight="false" outlineLevel="0" collapsed="false">
      <c r="A10594" s="37" t="s">
        <v>1674</v>
      </c>
      <c r="B10594" s="37" t="s">
        <v>275</v>
      </c>
      <c r="C10594" s="37" t="n">
        <v>22</v>
      </c>
      <c r="D10594" s="37" t="n">
        <v>18</v>
      </c>
      <c r="E10594" s="37" t="n">
        <v>1</v>
      </c>
      <c r="F10594" s="37" t="n">
        <v>0</v>
      </c>
      <c r="G10594" s="37" t="n">
        <v>1</v>
      </c>
      <c r="H10594" s="37" t="n">
        <v>1</v>
      </c>
      <c r="I10594" s="37" t="n">
        <v>0</v>
      </c>
      <c r="J10594" s="40" t="n">
        <f aca="false">IF(C10594=0,"",D10594/C10594)</f>
        <v>0.818181818181818</v>
      </c>
    </row>
    <row r="10595" customFormat="false" ht="15" hidden="false" customHeight="false" outlineLevel="0" collapsed="false">
      <c r="A10595" s="37" t="s">
        <v>1674</v>
      </c>
      <c r="B10595" s="37" t="s">
        <v>276</v>
      </c>
      <c r="C10595" s="37" t="n">
        <v>22</v>
      </c>
      <c r="D10595" s="37" t="n">
        <v>19</v>
      </c>
      <c r="E10595" s="37" t="n">
        <v>1</v>
      </c>
      <c r="F10595" s="37" t="n">
        <v>0</v>
      </c>
      <c r="G10595" s="37" t="n">
        <v>0</v>
      </c>
      <c r="H10595" s="37" t="n">
        <v>1</v>
      </c>
      <c r="I10595" s="37" t="n">
        <v>0</v>
      </c>
      <c r="J10595" s="40" t="n">
        <f aca="false">IF(C10595=0,"",D10595/C10595)</f>
        <v>0.863636363636364</v>
      </c>
    </row>
    <row r="10596" customFormat="false" ht="15" hidden="false" customHeight="false" outlineLevel="0" collapsed="false">
      <c r="A10596" s="37" t="s">
        <v>1674</v>
      </c>
      <c r="B10596" s="37" t="s">
        <v>277</v>
      </c>
      <c r="C10596" s="37" t="n">
        <v>22</v>
      </c>
      <c r="D10596" s="37" t="n">
        <v>20</v>
      </c>
      <c r="E10596" s="37" t="n">
        <v>1</v>
      </c>
      <c r="F10596" s="37" t="n">
        <v>2</v>
      </c>
      <c r="G10596" s="37" t="n">
        <v>1</v>
      </c>
      <c r="H10596" s="37" t="n">
        <v>1</v>
      </c>
      <c r="I10596" s="37" t="n">
        <v>0</v>
      </c>
      <c r="J10596" s="40" t="n">
        <f aca="false">IF(C10596=0,"",D10596/C10596)</f>
        <v>0.909090909090909</v>
      </c>
    </row>
    <row r="10597" customFormat="false" ht="15" hidden="false" customHeight="false" outlineLevel="0" collapsed="false">
      <c r="A10597" s="37" t="s">
        <v>1674</v>
      </c>
      <c r="B10597" s="37" t="s">
        <v>278</v>
      </c>
      <c r="C10597" s="37" t="n">
        <v>22</v>
      </c>
      <c r="D10597" s="37" t="n">
        <v>19</v>
      </c>
      <c r="E10597" s="37" t="n">
        <v>0</v>
      </c>
      <c r="F10597" s="37" t="n">
        <v>2</v>
      </c>
      <c r="G10597" s="37" t="n">
        <v>1</v>
      </c>
      <c r="H10597" s="37" t="n">
        <v>4</v>
      </c>
      <c r="I10597" s="37" t="n">
        <v>1</v>
      </c>
      <c r="J10597" s="40" t="n">
        <f aca="false">IF(C10597=0,"",D10597/C10597)</f>
        <v>0.863636363636364</v>
      </c>
    </row>
    <row r="10598" customFormat="false" ht="15" hidden="false" customHeight="false" outlineLevel="0" collapsed="false">
      <c r="A10598" s="37" t="s">
        <v>1674</v>
      </c>
      <c r="B10598" s="37" t="s">
        <v>279</v>
      </c>
      <c r="C10598" s="37" t="n">
        <v>22</v>
      </c>
      <c r="D10598" s="37" t="n">
        <v>22</v>
      </c>
      <c r="E10598" s="37" t="n">
        <v>0</v>
      </c>
      <c r="F10598" s="37" t="n">
        <v>0</v>
      </c>
      <c r="G10598" s="37" t="n">
        <v>0</v>
      </c>
      <c r="H10598" s="37" t="n">
        <v>0</v>
      </c>
      <c r="I10598" s="37" t="n">
        <v>1</v>
      </c>
      <c r="J10598" s="40" t="n">
        <f aca="false">IF(C10598=0,"",D10598/C10598)</f>
        <v>1</v>
      </c>
    </row>
    <row r="10599" customFormat="false" ht="15" hidden="false" customHeight="false" outlineLevel="0" collapsed="false">
      <c r="A10599" s="37" t="s">
        <v>1674</v>
      </c>
      <c r="B10599" s="37" t="s">
        <v>280</v>
      </c>
      <c r="C10599" s="37" t="n">
        <v>22</v>
      </c>
      <c r="D10599" s="37" t="n">
        <v>19</v>
      </c>
      <c r="E10599" s="37" t="n">
        <v>0</v>
      </c>
      <c r="F10599" s="37" t="n">
        <v>2</v>
      </c>
      <c r="G10599" s="37" t="n">
        <v>0</v>
      </c>
      <c r="H10599" s="37" t="n">
        <v>3</v>
      </c>
      <c r="I10599" s="37" t="n">
        <v>3</v>
      </c>
      <c r="J10599" s="40" t="n">
        <f aca="false">IF(C10599=0,"",D10599/C10599)</f>
        <v>0.863636363636364</v>
      </c>
    </row>
    <row r="10600" customFormat="false" ht="15" hidden="false" customHeight="false" outlineLevel="0" collapsed="false">
      <c r="A10600" s="37" t="s">
        <v>1674</v>
      </c>
      <c r="B10600" s="37" t="s">
        <v>281</v>
      </c>
      <c r="C10600" s="37" t="n">
        <v>22</v>
      </c>
      <c r="D10600" s="37" t="n">
        <v>19</v>
      </c>
      <c r="E10600" s="37" t="n">
        <v>0</v>
      </c>
      <c r="F10600" s="37" t="n">
        <v>0</v>
      </c>
      <c r="G10600" s="37" t="n">
        <v>0</v>
      </c>
      <c r="H10600" s="37" t="n">
        <v>0</v>
      </c>
      <c r="I10600" s="37" t="n">
        <v>2</v>
      </c>
      <c r="J10600" s="40" t="n">
        <f aca="false">IF(C10600=0,"",D10600/C10600)</f>
        <v>0.863636363636364</v>
      </c>
    </row>
    <row r="10601" customFormat="false" ht="15" hidden="false" customHeight="false" outlineLevel="0" collapsed="false">
      <c r="A10601" s="37" t="s">
        <v>1676</v>
      </c>
      <c r="B10601" s="37" t="s">
        <v>270</v>
      </c>
      <c r="C10601" s="37" t="n">
        <v>22</v>
      </c>
      <c r="D10601" s="37" t="n">
        <v>20</v>
      </c>
      <c r="E10601" s="37" t="n">
        <v>0</v>
      </c>
      <c r="F10601" s="37" t="n">
        <v>1</v>
      </c>
      <c r="G10601" s="37" t="n">
        <v>1</v>
      </c>
      <c r="H10601" s="37" t="n">
        <v>1</v>
      </c>
      <c r="I10601" s="37" t="n">
        <v>0</v>
      </c>
      <c r="J10601" s="40" t="n">
        <f aca="false">IF(C10601=0,"",D10601/C10601)</f>
        <v>0.909090909090909</v>
      </c>
    </row>
    <row r="10602" customFormat="false" ht="15" hidden="false" customHeight="false" outlineLevel="0" collapsed="false">
      <c r="A10602" s="37" t="s">
        <v>1676</v>
      </c>
      <c r="B10602" s="37" t="s">
        <v>271</v>
      </c>
      <c r="C10602" s="37" t="n">
        <v>22</v>
      </c>
      <c r="D10602" s="37" t="n">
        <v>21</v>
      </c>
      <c r="E10602" s="37" t="n">
        <v>2</v>
      </c>
      <c r="F10602" s="37" t="n">
        <v>2</v>
      </c>
      <c r="G10602" s="37" t="n">
        <v>0</v>
      </c>
      <c r="H10602" s="37" t="n">
        <v>1</v>
      </c>
      <c r="I10602" s="37" t="n">
        <v>4</v>
      </c>
      <c r="J10602" s="40" t="n">
        <f aca="false">IF(C10602=0,"",D10602/C10602)</f>
        <v>0.954545454545455</v>
      </c>
    </row>
    <row r="10603" customFormat="false" ht="15" hidden="false" customHeight="false" outlineLevel="0" collapsed="false">
      <c r="A10603" s="37" t="s">
        <v>1676</v>
      </c>
      <c r="B10603" s="37" t="s">
        <v>272</v>
      </c>
      <c r="C10603" s="37" t="n">
        <v>22</v>
      </c>
      <c r="D10603" s="37" t="n">
        <v>22</v>
      </c>
      <c r="E10603" s="37" t="n">
        <v>0</v>
      </c>
      <c r="F10603" s="37" t="n">
        <v>1</v>
      </c>
      <c r="G10603" s="37" t="n">
        <v>0</v>
      </c>
      <c r="H10603" s="37" t="n">
        <v>2</v>
      </c>
      <c r="I10603" s="37" t="n">
        <v>1</v>
      </c>
      <c r="J10603" s="40" t="n">
        <f aca="false">IF(C10603=0,"",D10603/C10603)</f>
        <v>1</v>
      </c>
    </row>
    <row r="10604" customFormat="false" ht="15" hidden="false" customHeight="false" outlineLevel="0" collapsed="false">
      <c r="A10604" s="37" t="s">
        <v>1676</v>
      </c>
      <c r="B10604" s="37" t="s">
        <v>273</v>
      </c>
      <c r="C10604" s="37" t="n">
        <v>22</v>
      </c>
      <c r="D10604" s="37" t="n">
        <v>20</v>
      </c>
      <c r="E10604" s="37" t="n">
        <v>1</v>
      </c>
      <c r="F10604" s="37" t="n">
        <v>0</v>
      </c>
      <c r="G10604" s="37" t="n">
        <v>0</v>
      </c>
      <c r="H10604" s="37" t="n">
        <v>2</v>
      </c>
      <c r="I10604" s="37" t="n">
        <v>2</v>
      </c>
      <c r="J10604" s="40" t="n">
        <f aca="false">IF(C10604=0,"",D10604/C10604)</f>
        <v>0.909090909090909</v>
      </c>
    </row>
    <row r="10605" customFormat="false" ht="15" hidden="false" customHeight="false" outlineLevel="0" collapsed="false">
      <c r="A10605" s="37" t="s">
        <v>1676</v>
      </c>
      <c r="B10605" s="37" t="s">
        <v>274</v>
      </c>
      <c r="C10605" s="37" t="n">
        <v>22</v>
      </c>
      <c r="D10605" s="37" t="n">
        <v>19</v>
      </c>
      <c r="E10605" s="37" t="n">
        <v>4</v>
      </c>
      <c r="F10605" s="37" t="n">
        <v>2</v>
      </c>
      <c r="G10605" s="37" t="n">
        <v>1</v>
      </c>
      <c r="H10605" s="37" t="n">
        <v>1</v>
      </c>
      <c r="I10605" s="37" t="n">
        <v>2</v>
      </c>
      <c r="J10605" s="40" t="n">
        <f aca="false">IF(C10605=0,"",D10605/C10605)</f>
        <v>0.863636363636364</v>
      </c>
    </row>
    <row r="10606" customFormat="false" ht="15" hidden="false" customHeight="false" outlineLevel="0" collapsed="false">
      <c r="A10606" s="37" t="s">
        <v>1676</v>
      </c>
      <c r="B10606" s="37" t="s">
        <v>275</v>
      </c>
      <c r="C10606" s="37" t="n">
        <v>22</v>
      </c>
      <c r="D10606" s="37" t="n">
        <v>22</v>
      </c>
      <c r="E10606" s="37" t="n">
        <v>1</v>
      </c>
      <c r="F10606" s="37" t="n">
        <v>1</v>
      </c>
      <c r="G10606" s="37" t="n">
        <v>0</v>
      </c>
      <c r="H10606" s="37" t="n">
        <v>2</v>
      </c>
      <c r="I10606" s="37" t="n">
        <v>1</v>
      </c>
      <c r="J10606" s="40" t="n">
        <f aca="false">IF(C10606=0,"",D10606/C10606)</f>
        <v>1</v>
      </c>
    </row>
    <row r="10607" customFormat="false" ht="15" hidden="false" customHeight="false" outlineLevel="0" collapsed="false">
      <c r="A10607" s="37" t="s">
        <v>1676</v>
      </c>
      <c r="B10607" s="37" t="s">
        <v>276</v>
      </c>
      <c r="C10607" s="37" t="n">
        <v>22</v>
      </c>
      <c r="D10607" s="37" t="n">
        <v>21</v>
      </c>
      <c r="E10607" s="37" t="n">
        <v>1</v>
      </c>
      <c r="F10607" s="37" t="n">
        <v>0</v>
      </c>
      <c r="G10607" s="37" t="n">
        <v>0</v>
      </c>
      <c r="H10607" s="37" t="n">
        <v>1</v>
      </c>
      <c r="I10607" s="37" t="n">
        <v>0</v>
      </c>
      <c r="J10607" s="40" t="n">
        <f aca="false">IF(C10607=0,"",D10607/C10607)</f>
        <v>0.954545454545455</v>
      </c>
    </row>
    <row r="10608" customFormat="false" ht="15" hidden="false" customHeight="false" outlineLevel="0" collapsed="false">
      <c r="A10608" s="37" t="s">
        <v>1676</v>
      </c>
      <c r="B10608" s="37" t="s">
        <v>277</v>
      </c>
      <c r="C10608" s="37" t="n">
        <v>22</v>
      </c>
      <c r="D10608" s="37" t="n">
        <v>22</v>
      </c>
      <c r="E10608" s="37" t="n">
        <v>1</v>
      </c>
      <c r="F10608" s="37" t="n">
        <v>0</v>
      </c>
      <c r="G10608" s="37" t="n">
        <v>0</v>
      </c>
      <c r="H10608" s="37" t="n">
        <v>3</v>
      </c>
      <c r="I10608" s="37" t="n">
        <v>2</v>
      </c>
      <c r="J10608" s="40" t="n">
        <f aca="false">IF(C10608=0,"",D10608/C10608)</f>
        <v>1</v>
      </c>
    </row>
    <row r="10609" customFormat="false" ht="15" hidden="false" customHeight="false" outlineLevel="0" collapsed="false">
      <c r="A10609" s="37" t="s">
        <v>1676</v>
      </c>
      <c r="B10609" s="37" t="s">
        <v>278</v>
      </c>
      <c r="C10609" s="37" t="n">
        <v>22</v>
      </c>
      <c r="D10609" s="37" t="n">
        <v>19</v>
      </c>
      <c r="E10609" s="37" t="n">
        <v>0</v>
      </c>
      <c r="F10609" s="37" t="n">
        <v>0</v>
      </c>
      <c r="G10609" s="37" t="n">
        <v>0</v>
      </c>
      <c r="H10609" s="37" t="n">
        <v>2</v>
      </c>
      <c r="I10609" s="37" t="n">
        <v>3</v>
      </c>
      <c r="J10609" s="40" t="n">
        <f aca="false">IF(C10609=0,"",D10609/C10609)</f>
        <v>0.863636363636364</v>
      </c>
    </row>
    <row r="10610" customFormat="false" ht="15" hidden="false" customHeight="false" outlineLevel="0" collapsed="false">
      <c r="A10610" s="37" t="s">
        <v>1676</v>
      </c>
      <c r="B10610" s="37" t="s">
        <v>279</v>
      </c>
      <c r="C10610" s="37" t="n">
        <v>22</v>
      </c>
      <c r="D10610" s="37" t="n">
        <v>22</v>
      </c>
      <c r="E10610" s="37" t="n">
        <v>2</v>
      </c>
      <c r="F10610" s="37" t="n">
        <v>1</v>
      </c>
      <c r="G10610" s="37" t="n">
        <v>0</v>
      </c>
      <c r="H10610" s="37" t="n">
        <v>2</v>
      </c>
      <c r="I10610" s="37" t="n">
        <v>0</v>
      </c>
      <c r="J10610" s="40" t="n">
        <f aca="false">IF(C10610=0,"",D10610/C10610)</f>
        <v>1</v>
      </c>
    </row>
    <row r="10611" customFormat="false" ht="15" hidden="false" customHeight="false" outlineLevel="0" collapsed="false">
      <c r="A10611" s="37" t="s">
        <v>1676</v>
      </c>
      <c r="B10611" s="37" t="s">
        <v>280</v>
      </c>
      <c r="C10611" s="37" t="n">
        <v>22</v>
      </c>
      <c r="D10611" s="37" t="n">
        <v>22</v>
      </c>
      <c r="E10611" s="37" t="n">
        <v>1</v>
      </c>
      <c r="F10611" s="37" t="n">
        <v>1</v>
      </c>
      <c r="G10611" s="37" t="n">
        <v>0</v>
      </c>
      <c r="H10611" s="37" t="n">
        <v>3</v>
      </c>
      <c r="I10611" s="37" t="n">
        <v>1</v>
      </c>
      <c r="J10611" s="40" t="n">
        <f aca="false">IF(C10611=0,"",D10611/C10611)</f>
        <v>1</v>
      </c>
    </row>
    <row r="10612" customFormat="false" ht="15" hidden="false" customHeight="false" outlineLevel="0" collapsed="false">
      <c r="A10612" s="37" t="s">
        <v>1676</v>
      </c>
      <c r="B10612" s="37" t="s">
        <v>281</v>
      </c>
      <c r="C10612" s="37" t="n">
        <v>22</v>
      </c>
      <c r="D10612" s="37" t="n">
        <v>21</v>
      </c>
      <c r="E10612" s="37" t="n">
        <v>1</v>
      </c>
      <c r="F10612" s="37" t="n">
        <v>1</v>
      </c>
      <c r="G10612" s="37" t="n">
        <v>0</v>
      </c>
      <c r="H10612" s="37" t="n">
        <v>3</v>
      </c>
      <c r="I10612" s="37" t="n">
        <v>9</v>
      </c>
      <c r="J10612" s="40" t="n">
        <f aca="false">IF(C10612=0,"",D10612/C10612)</f>
        <v>0.954545454545455</v>
      </c>
    </row>
    <row r="10613" customFormat="false" ht="15" hidden="false" customHeight="false" outlineLevel="0" collapsed="false">
      <c r="A10613" s="37" t="s">
        <v>1677</v>
      </c>
      <c r="B10613" s="37" t="s">
        <v>270</v>
      </c>
      <c r="C10613" s="37" t="n">
        <v>22</v>
      </c>
      <c r="D10613" s="37" t="n">
        <v>19</v>
      </c>
      <c r="E10613" s="37" t="n">
        <v>2</v>
      </c>
      <c r="F10613" s="37" t="n">
        <v>1</v>
      </c>
      <c r="G10613" s="37" t="n">
        <v>2</v>
      </c>
      <c r="H10613" s="37" t="n">
        <v>2</v>
      </c>
      <c r="I10613" s="37" t="n">
        <v>1</v>
      </c>
      <c r="J10613" s="40" t="n">
        <f aca="false">IF(C10613=0,"",D10613/C10613)</f>
        <v>0.863636363636364</v>
      </c>
    </row>
    <row r="10614" customFormat="false" ht="15" hidden="false" customHeight="false" outlineLevel="0" collapsed="false">
      <c r="A10614" s="37" t="s">
        <v>1677</v>
      </c>
      <c r="B10614" s="37" t="s">
        <v>271</v>
      </c>
      <c r="C10614" s="37" t="n">
        <v>22</v>
      </c>
      <c r="D10614" s="37" t="n">
        <v>20</v>
      </c>
      <c r="E10614" s="37" t="n">
        <v>0</v>
      </c>
      <c r="F10614" s="37" t="n">
        <v>0</v>
      </c>
      <c r="G10614" s="37" t="n">
        <v>0</v>
      </c>
      <c r="H10614" s="37" t="n">
        <v>3</v>
      </c>
      <c r="I10614" s="37" t="n">
        <v>0</v>
      </c>
      <c r="J10614" s="40" t="n">
        <f aca="false">IF(C10614=0,"",D10614/C10614)</f>
        <v>0.909090909090909</v>
      </c>
    </row>
    <row r="10615" customFormat="false" ht="15" hidden="false" customHeight="false" outlineLevel="0" collapsed="false">
      <c r="A10615" s="37" t="s">
        <v>1677</v>
      </c>
      <c r="B10615" s="37" t="s">
        <v>272</v>
      </c>
      <c r="C10615" s="37" t="n">
        <v>22</v>
      </c>
      <c r="D10615" s="37" t="n">
        <v>21</v>
      </c>
      <c r="E10615" s="37" t="n">
        <v>2</v>
      </c>
      <c r="F10615" s="37" t="n">
        <v>1</v>
      </c>
      <c r="G10615" s="37" t="n">
        <v>0</v>
      </c>
      <c r="H10615" s="37" t="n">
        <v>2</v>
      </c>
      <c r="I10615" s="37" t="n">
        <v>0</v>
      </c>
      <c r="J10615" s="40" t="n">
        <f aca="false">IF(C10615=0,"",D10615/C10615)</f>
        <v>0.954545454545455</v>
      </c>
    </row>
    <row r="10616" customFormat="false" ht="15" hidden="false" customHeight="false" outlineLevel="0" collapsed="false">
      <c r="A10616" s="37" t="s">
        <v>1677</v>
      </c>
      <c r="B10616" s="37" t="s">
        <v>273</v>
      </c>
      <c r="C10616" s="37" t="n">
        <v>22</v>
      </c>
      <c r="D10616" s="37" t="n">
        <v>21</v>
      </c>
      <c r="E10616" s="37" t="n">
        <v>0</v>
      </c>
      <c r="F10616" s="37" t="n">
        <v>1</v>
      </c>
      <c r="G10616" s="37" t="n">
        <v>0</v>
      </c>
      <c r="H10616" s="37" t="n">
        <v>1</v>
      </c>
      <c r="I10616" s="37" t="n">
        <v>5</v>
      </c>
      <c r="J10616" s="40" t="n">
        <f aca="false">IF(C10616=0,"",D10616/C10616)</f>
        <v>0.954545454545455</v>
      </c>
    </row>
    <row r="10617" customFormat="false" ht="15" hidden="false" customHeight="false" outlineLevel="0" collapsed="false">
      <c r="A10617" s="37" t="s">
        <v>1677</v>
      </c>
      <c r="B10617" s="37" t="s">
        <v>274</v>
      </c>
      <c r="C10617" s="37" t="n">
        <v>22</v>
      </c>
      <c r="D10617" s="37" t="n">
        <v>21</v>
      </c>
      <c r="E10617" s="37" t="n">
        <v>0</v>
      </c>
      <c r="F10617" s="37" t="n">
        <v>1</v>
      </c>
      <c r="G10617" s="37" t="n">
        <v>2</v>
      </c>
      <c r="H10617" s="37" t="n">
        <v>1</v>
      </c>
      <c r="I10617" s="37" t="n">
        <v>6</v>
      </c>
      <c r="J10617" s="40" t="n">
        <f aca="false">IF(C10617=0,"",D10617/C10617)</f>
        <v>0.954545454545455</v>
      </c>
    </row>
    <row r="10618" customFormat="false" ht="15" hidden="false" customHeight="false" outlineLevel="0" collapsed="false">
      <c r="A10618" s="37" t="s">
        <v>1677</v>
      </c>
      <c r="B10618" s="37" t="s">
        <v>275</v>
      </c>
      <c r="C10618" s="37" t="n">
        <v>22</v>
      </c>
      <c r="D10618" s="37" t="n">
        <v>18</v>
      </c>
      <c r="E10618" s="37" t="n">
        <v>0</v>
      </c>
      <c r="F10618" s="37" t="n">
        <v>0</v>
      </c>
      <c r="G10618" s="37" t="n">
        <v>1</v>
      </c>
      <c r="H10618" s="37" t="n">
        <v>2</v>
      </c>
      <c r="I10618" s="37" t="n">
        <v>3</v>
      </c>
      <c r="J10618" s="40" t="n">
        <f aca="false">IF(C10618=0,"",D10618/C10618)</f>
        <v>0.818181818181818</v>
      </c>
    </row>
    <row r="10619" customFormat="false" ht="15" hidden="false" customHeight="false" outlineLevel="0" collapsed="false">
      <c r="A10619" s="37" t="s">
        <v>1677</v>
      </c>
      <c r="B10619" s="37" t="s">
        <v>276</v>
      </c>
      <c r="C10619" s="37" t="n">
        <v>22</v>
      </c>
      <c r="D10619" s="37" t="n">
        <v>20</v>
      </c>
      <c r="E10619" s="37" t="n">
        <v>2</v>
      </c>
      <c r="F10619" s="37" t="n">
        <v>1</v>
      </c>
      <c r="G10619" s="37" t="n">
        <v>1</v>
      </c>
      <c r="H10619" s="37" t="n">
        <v>1</v>
      </c>
      <c r="I10619" s="37" t="n">
        <v>1</v>
      </c>
      <c r="J10619" s="40" t="n">
        <f aca="false">IF(C10619=0,"",D10619/C10619)</f>
        <v>0.909090909090909</v>
      </c>
    </row>
    <row r="10620" customFormat="false" ht="15" hidden="false" customHeight="false" outlineLevel="0" collapsed="false">
      <c r="A10620" s="37" t="s">
        <v>1677</v>
      </c>
      <c r="B10620" s="37" t="s">
        <v>277</v>
      </c>
      <c r="C10620" s="37" t="n">
        <v>22</v>
      </c>
      <c r="D10620" s="37" t="n">
        <v>21</v>
      </c>
      <c r="E10620" s="37" t="n">
        <v>0</v>
      </c>
      <c r="F10620" s="37" t="n">
        <v>1</v>
      </c>
      <c r="G10620" s="37" t="n">
        <v>1</v>
      </c>
      <c r="H10620" s="37" t="n">
        <v>2</v>
      </c>
      <c r="I10620" s="37" t="n">
        <v>2</v>
      </c>
      <c r="J10620" s="40" t="n">
        <f aca="false">IF(C10620=0,"",D10620/C10620)</f>
        <v>0.954545454545455</v>
      </c>
    </row>
    <row r="10621" customFormat="false" ht="15" hidden="false" customHeight="false" outlineLevel="0" collapsed="false">
      <c r="A10621" s="37" t="s">
        <v>1677</v>
      </c>
      <c r="B10621" s="37" t="s">
        <v>278</v>
      </c>
      <c r="C10621" s="37" t="n">
        <v>22</v>
      </c>
      <c r="D10621" s="37" t="n">
        <v>22</v>
      </c>
      <c r="E10621" s="37" t="n">
        <v>2</v>
      </c>
      <c r="F10621" s="37" t="n">
        <v>0</v>
      </c>
      <c r="G10621" s="37" t="n">
        <v>0</v>
      </c>
      <c r="H10621" s="37" t="n">
        <v>1</v>
      </c>
      <c r="I10621" s="37" t="n">
        <v>0</v>
      </c>
      <c r="J10621" s="40" t="n">
        <f aca="false">IF(C10621=0,"",D10621/C10621)</f>
        <v>1</v>
      </c>
    </row>
    <row r="10622" customFormat="false" ht="15" hidden="false" customHeight="false" outlineLevel="0" collapsed="false">
      <c r="A10622" s="37" t="s">
        <v>1677</v>
      </c>
      <c r="B10622" s="37" t="s">
        <v>279</v>
      </c>
      <c r="C10622" s="37" t="n">
        <v>22</v>
      </c>
      <c r="D10622" s="37" t="n">
        <v>18</v>
      </c>
      <c r="E10622" s="37" t="n">
        <v>1</v>
      </c>
      <c r="F10622" s="37" t="n">
        <v>1</v>
      </c>
      <c r="G10622" s="37" t="n">
        <v>0</v>
      </c>
      <c r="H10622" s="37" t="n">
        <v>1</v>
      </c>
      <c r="I10622" s="37" t="n">
        <v>2</v>
      </c>
      <c r="J10622" s="40" t="n">
        <f aca="false">IF(C10622=0,"",D10622/C10622)</f>
        <v>0.818181818181818</v>
      </c>
    </row>
    <row r="10623" customFormat="false" ht="15" hidden="false" customHeight="false" outlineLevel="0" collapsed="false">
      <c r="A10623" s="37" t="s">
        <v>1677</v>
      </c>
      <c r="B10623" s="37" t="s">
        <v>280</v>
      </c>
      <c r="C10623" s="37" t="n">
        <v>22</v>
      </c>
      <c r="D10623" s="37" t="n">
        <v>21</v>
      </c>
      <c r="E10623" s="37" t="n">
        <v>0</v>
      </c>
      <c r="F10623" s="37" t="n">
        <v>0</v>
      </c>
      <c r="G10623" s="37" t="n">
        <v>0</v>
      </c>
      <c r="H10623" s="37" t="n">
        <v>1</v>
      </c>
      <c r="I10623" s="37" t="n">
        <v>1</v>
      </c>
      <c r="J10623" s="40" t="n">
        <f aca="false">IF(C10623=0,"",D10623/C10623)</f>
        <v>0.954545454545455</v>
      </c>
    </row>
    <row r="10624" customFormat="false" ht="15" hidden="false" customHeight="false" outlineLevel="0" collapsed="false">
      <c r="A10624" s="37" t="s">
        <v>1677</v>
      </c>
      <c r="B10624" s="37" t="s">
        <v>281</v>
      </c>
      <c r="C10624" s="37" t="n">
        <v>22</v>
      </c>
      <c r="D10624" s="37" t="n">
        <v>20</v>
      </c>
      <c r="E10624" s="37" t="n">
        <v>2</v>
      </c>
      <c r="F10624" s="37" t="n">
        <v>2</v>
      </c>
      <c r="G10624" s="37" t="n">
        <v>0</v>
      </c>
      <c r="H10624" s="37" t="n">
        <v>3</v>
      </c>
      <c r="I10624" s="37" t="n">
        <v>1</v>
      </c>
      <c r="J10624" s="40" t="n">
        <f aca="false">IF(C10624=0,"",D10624/C10624)</f>
        <v>0.909090909090909</v>
      </c>
    </row>
    <row r="10625" customFormat="false" ht="15" hidden="false" customHeight="false" outlineLevel="0" collapsed="false">
      <c r="A10625" s="37" t="s">
        <v>1678</v>
      </c>
      <c r="B10625" s="37" t="s">
        <v>270</v>
      </c>
      <c r="C10625" s="37" t="n">
        <v>22</v>
      </c>
      <c r="D10625" s="37" t="n">
        <v>21</v>
      </c>
      <c r="E10625" s="37" t="n">
        <v>2</v>
      </c>
      <c r="F10625" s="37" t="n">
        <v>1</v>
      </c>
      <c r="G10625" s="37" t="n">
        <v>2</v>
      </c>
      <c r="H10625" s="37" t="n">
        <v>2</v>
      </c>
      <c r="I10625" s="37" t="n">
        <v>9</v>
      </c>
      <c r="J10625" s="40" t="n">
        <f aca="false">IF(C10625=0,"",D10625/C10625)</f>
        <v>0.954545454545455</v>
      </c>
    </row>
    <row r="10626" customFormat="false" ht="15" hidden="false" customHeight="false" outlineLevel="0" collapsed="false">
      <c r="A10626" s="37" t="s">
        <v>1678</v>
      </c>
      <c r="B10626" s="37" t="s">
        <v>271</v>
      </c>
      <c r="C10626" s="37" t="n">
        <v>22</v>
      </c>
      <c r="D10626" s="37" t="n">
        <v>21</v>
      </c>
      <c r="E10626" s="37" t="n">
        <v>0</v>
      </c>
      <c r="F10626" s="37" t="n">
        <v>0</v>
      </c>
      <c r="G10626" s="37" t="n">
        <v>0</v>
      </c>
      <c r="H10626" s="37" t="n">
        <v>2</v>
      </c>
      <c r="I10626" s="37" t="n">
        <v>4</v>
      </c>
      <c r="J10626" s="40" t="n">
        <f aca="false">IF(C10626=0,"",D10626/C10626)</f>
        <v>0.954545454545455</v>
      </c>
    </row>
    <row r="10627" customFormat="false" ht="15" hidden="false" customHeight="false" outlineLevel="0" collapsed="false">
      <c r="A10627" s="37" t="s">
        <v>1678</v>
      </c>
      <c r="B10627" s="37" t="s">
        <v>272</v>
      </c>
      <c r="C10627" s="37" t="n">
        <v>22</v>
      </c>
      <c r="D10627" s="37" t="n">
        <v>22</v>
      </c>
      <c r="E10627" s="37" t="n">
        <v>1</v>
      </c>
      <c r="F10627" s="37" t="n">
        <v>0</v>
      </c>
      <c r="G10627" s="37" t="n">
        <v>0</v>
      </c>
      <c r="H10627" s="37" t="n">
        <v>2</v>
      </c>
      <c r="I10627" s="37" t="n">
        <v>6</v>
      </c>
      <c r="J10627" s="40" t="n">
        <f aca="false">IF(C10627=0,"",D10627/C10627)</f>
        <v>1</v>
      </c>
    </row>
    <row r="10628" customFormat="false" ht="15" hidden="false" customHeight="false" outlineLevel="0" collapsed="false">
      <c r="A10628" s="37" t="s">
        <v>1678</v>
      </c>
      <c r="B10628" s="37" t="s">
        <v>273</v>
      </c>
      <c r="C10628" s="37" t="n">
        <v>22</v>
      </c>
      <c r="D10628" s="37" t="n">
        <v>21</v>
      </c>
      <c r="E10628" s="37" t="n">
        <v>1</v>
      </c>
      <c r="F10628" s="37" t="n">
        <v>0</v>
      </c>
      <c r="G10628" s="37" t="n">
        <v>0</v>
      </c>
      <c r="H10628" s="37" t="n">
        <v>2</v>
      </c>
      <c r="I10628" s="37" t="n">
        <v>8</v>
      </c>
      <c r="J10628" s="40" t="n">
        <f aca="false">IF(C10628=0,"",D10628/C10628)</f>
        <v>0.954545454545455</v>
      </c>
    </row>
    <row r="10629" customFormat="false" ht="15" hidden="false" customHeight="false" outlineLevel="0" collapsed="false">
      <c r="A10629" s="37" t="s">
        <v>1678</v>
      </c>
      <c r="B10629" s="37" t="s">
        <v>274</v>
      </c>
      <c r="C10629" s="37" t="n">
        <v>22</v>
      </c>
      <c r="D10629" s="37" t="n">
        <v>21</v>
      </c>
      <c r="E10629" s="37" t="n">
        <v>0</v>
      </c>
      <c r="F10629" s="37" t="n">
        <v>2</v>
      </c>
      <c r="G10629" s="37" t="n">
        <v>0</v>
      </c>
      <c r="H10629" s="37" t="n">
        <v>0</v>
      </c>
      <c r="I10629" s="37" t="n">
        <v>26</v>
      </c>
      <c r="J10629" s="40" t="n">
        <f aca="false">IF(C10629=0,"",D10629/C10629)</f>
        <v>0.954545454545455</v>
      </c>
    </row>
    <row r="10630" customFormat="false" ht="15" hidden="false" customHeight="false" outlineLevel="0" collapsed="false">
      <c r="A10630" s="37" t="s">
        <v>1678</v>
      </c>
      <c r="B10630" s="37" t="s">
        <v>275</v>
      </c>
      <c r="C10630" s="37" t="n">
        <v>22</v>
      </c>
      <c r="D10630" s="37" t="n">
        <v>20</v>
      </c>
      <c r="E10630" s="37" t="n">
        <v>0</v>
      </c>
      <c r="F10630" s="37" t="n">
        <v>1</v>
      </c>
      <c r="G10630" s="37" t="n">
        <v>1</v>
      </c>
      <c r="H10630" s="37" t="n">
        <v>1</v>
      </c>
      <c r="I10630" s="37" t="n">
        <v>21</v>
      </c>
      <c r="J10630" s="40" t="n">
        <f aca="false">IF(C10630=0,"",D10630/C10630)</f>
        <v>0.909090909090909</v>
      </c>
    </row>
    <row r="10631" customFormat="false" ht="15" hidden="false" customHeight="false" outlineLevel="0" collapsed="false">
      <c r="A10631" s="37" t="s">
        <v>1678</v>
      </c>
      <c r="B10631" s="37" t="s">
        <v>276</v>
      </c>
      <c r="C10631" s="37" t="n">
        <v>22</v>
      </c>
      <c r="D10631" s="37" t="n">
        <v>19</v>
      </c>
      <c r="E10631" s="37" t="n">
        <v>0</v>
      </c>
      <c r="F10631" s="37" t="n">
        <v>0</v>
      </c>
      <c r="G10631" s="37" t="n">
        <v>2</v>
      </c>
      <c r="H10631" s="37" t="n">
        <v>2</v>
      </c>
      <c r="I10631" s="37" t="n">
        <v>8</v>
      </c>
      <c r="J10631" s="40" t="n">
        <f aca="false">IF(C10631=0,"",D10631/C10631)</f>
        <v>0.863636363636364</v>
      </c>
    </row>
    <row r="10632" customFormat="false" ht="15" hidden="false" customHeight="false" outlineLevel="0" collapsed="false">
      <c r="A10632" s="37" t="s">
        <v>1678</v>
      </c>
      <c r="B10632" s="37" t="s">
        <v>277</v>
      </c>
      <c r="C10632" s="37" t="n">
        <v>22</v>
      </c>
      <c r="D10632" s="37" t="n">
        <v>22</v>
      </c>
      <c r="E10632" s="37" t="n">
        <v>1</v>
      </c>
      <c r="F10632" s="37" t="n">
        <v>1</v>
      </c>
      <c r="G10632" s="37" t="n">
        <v>1</v>
      </c>
      <c r="H10632" s="37" t="n">
        <v>1</v>
      </c>
      <c r="I10632" s="37" t="n">
        <v>18</v>
      </c>
      <c r="J10632" s="40" t="n">
        <f aca="false">IF(C10632=0,"",D10632/C10632)</f>
        <v>1</v>
      </c>
    </row>
    <row r="10633" customFormat="false" ht="15" hidden="false" customHeight="false" outlineLevel="0" collapsed="false">
      <c r="A10633" s="37" t="s">
        <v>1678</v>
      </c>
      <c r="B10633" s="37" t="s">
        <v>278</v>
      </c>
      <c r="C10633" s="37" t="n">
        <v>22</v>
      </c>
      <c r="D10633" s="37" t="n">
        <v>18</v>
      </c>
      <c r="E10633" s="37" t="n">
        <v>0</v>
      </c>
      <c r="F10633" s="37" t="n">
        <v>3</v>
      </c>
      <c r="G10633" s="37" t="n">
        <v>1</v>
      </c>
      <c r="H10633" s="37" t="n">
        <v>2</v>
      </c>
      <c r="I10633" s="37" t="n">
        <v>11</v>
      </c>
      <c r="J10633" s="40" t="n">
        <f aca="false">IF(C10633=0,"",D10633/C10633)</f>
        <v>0.818181818181818</v>
      </c>
    </row>
    <row r="10634" customFormat="false" ht="15" hidden="false" customHeight="false" outlineLevel="0" collapsed="false">
      <c r="A10634" s="37" t="s">
        <v>1678</v>
      </c>
      <c r="B10634" s="37" t="s">
        <v>279</v>
      </c>
      <c r="C10634" s="37" t="n">
        <v>22</v>
      </c>
      <c r="D10634" s="37" t="n">
        <v>21</v>
      </c>
      <c r="E10634" s="37" t="n">
        <v>1</v>
      </c>
      <c r="F10634" s="37" t="n">
        <v>1</v>
      </c>
      <c r="G10634" s="37" t="n">
        <v>1</v>
      </c>
      <c r="H10634" s="37" t="n">
        <v>1</v>
      </c>
      <c r="I10634" s="37" t="n">
        <v>6</v>
      </c>
      <c r="J10634" s="40" t="n">
        <f aca="false">IF(C10634=0,"",D10634/C10634)</f>
        <v>0.954545454545455</v>
      </c>
    </row>
    <row r="10635" customFormat="false" ht="15" hidden="false" customHeight="false" outlineLevel="0" collapsed="false">
      <c r="A10635" s="37" t="s">
        <v>1678</v>
      </c>
      <c r="B10635" s="37" t="s">
        <v>280</v>
      </c>
      <c r="C10635" s="37" t="n">
        <v>22</v>
      </c>
      <c r="D10635" s="37" t="n">
        <v>17</v>
      </c>
      <c r="E10635" s="37" t="n">
        <v>2</v>
      </c>
      <c r="F10635" s="37" t="n">
        <v>0</v>
      </c>
      <c r="G10635" s="37" t="n">
        <v>0</v>
      </c>
      <c r="H10635" s="37" t="n">
        <v>0</v>
      </c>
      <c r="I10635" s="37" t="n">
        <v>6</v>
      </c>
      <c r="J10635" s="40" t="n">
        <f aca="false">IF(C10635=0,"",D10635/C10635)</f>
        <v>0.772727272727273</v>
      </c>
    </row>
    <row r="10636" customFormat="false" ht="15" hidden="false" customHeight="false" outlineLevel="0" collapsed="false">
      <c r="A10636" s="37" t="s">
        <v>1678</v>
      </c>
      <c r="B10636" s="37" t="s">
        <v>281</v>
      </c>
      <c r="C10636" s="37" t="n">
        <v>22</v>
      </c>
      <c r="D10636" s="37" t="n">
        <v>20</v>
      </c>
      <c r="E10636" s="37" t="n">
        <v>3</v>
      </c>
      <c r="F10636" s="37" t="n">
        <v>0</v>
      </c>
      <c r="G10636" s="37" t="n">
        <v>2</v>
      </c>
      <c r="H10636" s="37" t="n">
        <v>3</v>
      </c>
      <c r="I10636" s="37" t="n">
        <v>10</v>
      </c>
      <c r="J10636" s="40" t="n">
        <f aca="false">IF(C10636=0,"",D10636/C10636)</f>
        <v>0.909090909090909</v>
      </c>
    </row>
    <row r="10637" customFormat="false" ht="15" hidden="false" customHeight="false" outlineLevel="0" collapsed="false">
      <c r="A10637" s="37" t="s">
        <v>1679</v>
      </c>
      <c r="B10637" s="37" t="s">
        <v>270</v>
      </c>
      <c r="C10637" s="37" t="n">
        <v>22</v>
      </c>
      <c r="D10637" s="37" t="n">
        <v>22</v>
      </c>
      <c r="E10637" s="37" t="n">
        <v>1</v>
      </c>
      <c r="F10637" s="37" t="n">
        <v>0</v>
      </c>
      <c r="G10637" s="37" t="n">
        <v>0</v>
      </c>
      <c r="H10637" s="37" t="n">
        <v>2</v>
      </c>
      <c r="I10637" s="37" t="n">
        <v>7</v>
      </c>
      <c r="J10637" s="40" t="n">
        <f aca="false">IF(C10637=0,"",D10637/C10637)</f>
        <v>1</v>
      </c>
    </row>
    <row r="10638" customFormat="false" ht="15" hidden="false" customHeight="false" outlineLevel="0" collapsed="false">
      <c r="A10638" s="37" t="s">
        <v>1679</v>
      </c>
      <c r="B10638" s="37" t="s">
        <v>271</v>
      </c>
      <c r="C10638" s="37" t="n">
        <v>22</v>
      </c>
      <c r="D10638" s="37" t="n">
        <v>21</v>
      </c>
      <c r="E10638" s="37" t="n">
        <v>0</v>
      </c>
      <c r="F10638" s="37" t="n">
        <v>0</v>
      </c>
      <c r="G10638" s="37" t="n">
        <v>0</v>
      </c>
      <c r="H10638" s="37" t="n">
        <v>2</v>
      </c>
      <c r="I10638" s="37" t="n">
        <v>35</v>
      </c>
      <c r="J10638" s="40" t="n">
        <f aca="false">IF(C10638=0,"",D10638/C10638)</f>
        <v>0.954545454545455</v>
      </c>
    </row>
    <row r="10639" customFormat="false" ht="15" hidden="false" customHeight="false" outlineLevel="0" collapsed="false">
      <c r="A10639" s="37" t="s">
        <v>1679</v>
      </c>
      <c r="B10639" s="37" t="s">
        <v>272</v>
      </c>
      <c r="C10639" s="37" t="n">
        <v>22</v>
      </c>
      <c r="D10639" s="37" t="n">
        <v>20</v>
      </c>
      <c r="E10639" s="37" t="n">
        <v>0</v>
      </c>
      <c r="F10639" s="37" t="n">
        <v>0</v>
      </c>
      <c r="G10639" s="37" t="n">
        <v>0</v>
      </c>
      <c r="H10639" s="37" t="n">
        <v>4</v>
      </c>
      <c r="I10639" s="37" t="n">
        <v>4</v>
      </c>
      <c r="J10639" s="40" t="n">
        <f aca="false">IF(C10639=0,"",D10639/C10639)</f>
        <v>0.909090909090909</v>
      </c>
    </row>
    <row r="10640" customFormat="false" ht="15" hidden="false" customHeight="false" outlineLevel="0" collapsed="false">
      <c r="A10640" s="37" t="s">
        <v>1679</v>
      </c>
      <c r="B10640" s="37" t="s">
        <v>273</v>
      </c>
      <c r="C10640" s="37" t="n">
        <v>22</v>
      </c>
      <c r="D10640" s="37" t="n">
        <v>18</v>
      </c>
      <c r="E10640" s="37" t="n">
        <v>0</v>
      </c>
      <c r="F10640" s="37" t="n">
        <v>0</v>
      </c>
      <c r="G10640" s="37" t="n">
        <v>0</v>
      </c>
      <c r="H10640" s="37" t="n">
        <v>1</v>
      </c>
      <c r="I10640" s="37" t="n">
        <v>17</v>
      </c>
      <c r="J10640" s="40" t="n">
        <f aca="false">IF(C10640=0,"",D10640/C10640)</f>
        <v>0.818181818181818</v>
      </c>
    </row>
    <row r="10641" customFormat="false" ht="15" hidden="false" customHeight="false" outlineLevel="0" collapsed="false">
      <c r="A10641" s="37" t="s">
        <v>1679</v>
      </c>
      <c r="B10641" s="37" t="s">
        <v>274</v>
      </c>
      <c r="C10641" s="37" t="n">
        <v>22</v>
      </c>
      <c r="D10641" s="37" t="n">
        <v>19</v>
      </c>
      <c r="E10641" s="37" t="n">
        <v>1</v>
      </c>
      <c r="F10641" s="37" t="n">
        <v>1</v>
      </c>
      <c r="G10641" s="37" t="n">
        <v>0</v>
      </c>
      <c r="H10641" s="37" t="n">
        <v>3</v>
      </c>
      <c r="I10641" s="37" t="n">
        <v>1</v>
      </c>
      <c r="J10641" s="40" t="n">
        <f aca="false">IF(C10641=0,"",D10641/C10641)</f>
        <v>0.863636363636364</v>
      </c>
    </row>
    <row r="10642" customFormat="false" ht="15" hidden="false" customHeight="false" outlineLevel="0" collapsed="false">
      <c r="A10642" s="37" t="s">
        <v>1679</v>
      </c>
      <c r="B10642" s="37" t="s">
        <v>275</v>
      </c>
      <c r="C10642" s="37" t="n">
        <v>22</v>
      </c>
      <c r="D10642" s="37" t="n">
        <v>22</v>
      </c>
      <c r="E10642" s="37" t="n">
        <v>0</v>
      </c>
      <c r="F10642" s="37" t="n">
        <v>0</v>
      </c>
      <c r="G10642" s="37" t="n">
        <v>0</v>
      </c>
      <c r="H10642" s="37" t="n">
        <v>0</v>
      </c>
      <c r="I10642" s="37" t="n">
        <v>4</v>
      </c>
      <c r="J10642" s="40" t="n">
        <f aca="false">IF(C10642=0,"",D10642/C10642)</f>
        <v>1</v>
      </c>
    </row>
    <row r="10643" customFormat="false" ht="15" hidden="false" customHeight="false" outlineLevel="0" collapsed="false">
      <c r="A10643" s="37" t="s">
        <v>1679</v>
      </c>
      <c r="B10643" s="37" t="s">
        <v>276</v>
      </c>
      <c r="C10643" s="37" t="n">
        <v>22</v>
      </c>
      <c r="D10643" s="37" t="n">
        <v>22</v>
      </c>
      <c r="E10643" s="37" t="n">
        <v>2</v>
      </c>
      <c r="F10643" s="37" t="n">
        <v>0</v>
      </c>
      <c r="G10643" s="37" t="n">
        <v>0</v>
      </c>
      <c r="H10643" s="37" t="n">
        <v>0</v>
      </c>
      <c r="I10643" s="37" t="n">
        <v>4</v>
      </c>
      <c r="J10643" s="40" t="n">
        <f aca="false">IF(C10643=0,"",D10643/C10643)</f>
        <v>1</v>
      </c>
    </row>
    <row r="10644" customFormat="false" ht="15" hidden="false" customHeight="false" outlineLevel="0" collapsed="false">
      <c r="A10644" s="37" t="s">
        <v>1679</v>
      </c>
      <c r="B10644" s="37" t="s">
        <v>277</v>
      </c>
      <c r="C10644" s="37" t="n">
        <v>22</v>
      </c>
      <c r="D10644" s="37" t="n">
        <v>21</v>
      </c>
      <c r="E10644" s="37" t="n">
        <v>0</v>
      </c>
      <c r="F10644" s="37" t="n">
        <v>0</v>
      </c>
      <c r="G10644" s="37" t="n">
        <v>0</v>
      </c>
      <c r="H10644" s="37" t="n">
        <v>0</v>
      </c>
      <c r="I10644" s="37" t="n">
        <v>25</v>
      </c>
      <c r="J10644" s="40" t="n">
        <f aca="false">IF(C10644=0,"",D10644/C10644)</f>
        <v>0.954545454545455</v>
      </c>
    </row>
    <row r="10645" customFormat="false" ht="15" hidden="false" customHeight="false" outlineLevel="0" collapsed="false">
      <c r="A10645" s="37" t="s">
        <v>1679</v>
      </c>
      <c r="B10645" s="37" t="s">
        <v>278</v>
      </c>
      <c r="C10645" s="37" t="n">
        <v>22</v>
      </c>
      <c r="D10645" s="37" t="n">
        <v>20</v>
      </c>
      <c r="E10645" s="37" t="n">
        <v>0</v>
      </c>
      <c r="F10645" s="37" t="n">
        <v>0</v>
      </c>
      <c r="G10645" s="37" t="n">
        <v>0</v>
      </c>
      <c r="H10645" s="37" t="n">
        <v>2</v>
      </c>
      <c r="I10645" s="37" t="n">
        <v>5</v>
      </c>
      <c r="J10645" s="40" t="n">
        <f aca="false">IF(C10645=0,"",D10645/C10645)</f>
        <v>0.909090909090909</v>
      </c>
    </row>
    <row r="10646" customFormat="false" ht="15" hidden="false" customHeight="false" outlineLevel="0" collapsed="false">
      <c r="A10646" s="37" t="s">
        <v>1679</v>
      </c>
      <c r="B10646" s="37" t="s">
        <v>279</v>
      </c>
      <c r="C10646" s="37" t="n">
        <v>22</v>
      </c>
      <c r="D10646" s="37" t="n">
        <v>21</v>
      </c>
      <c r="E10646" s="37" t="n">
        <v>0</v>
      </c>
      <c r="F10646" s="37" t="n">
        <v>0</v>
      </c>
      <c r="G10646" s="37" t="n">
        <v>0</v>
      </c>
      <c r="H10646" s="37" t="n">
        <v>2</v>
      </c>
      <c r="I10646" s="37" t="n">
        <v>8</v>
      </c>
      <c r="J10646" s="40" t="n">
        <f aca="false">IF(C10646=0,"",D10646/C10646)</f>
        <v>0.954545454545455</v>
      </c>
    </row>
    <row r="10647" customFormat="false" ht="15" hidden="false" customHeight="false" outlineLevel="0" collapsed="false">
      <c r="A10647" s="37" t="s">
        <v>1679</v>
      </c>
      <c r="B10647" s="37" t="s">
        <v>280</v>
      </c>
      <c r="C10647" s="37" t="n">
        <v>22</v>
      </c>
      <c r="D10647" s="37" t="n">
        <v>21</v>
      </c>
      <c r="E10647" s="37" t="n">
        <v>0</v>
      </c>
      <c r="F10647" s="37" t="n">
        <v>0</v>
      </c>
      <c r="G10647" s="37" t="n">
        <v>0</v>
      </c>
      <c r="H10647" s="37" t="n">
        <v>2</v>
      </c>
      <c r="I10647" s="37" t="n">
        <v>17</v>
      </c>
      <c r="J10647" s="40" t="n">
        <f aca="false">IF(C10647=0,"",D10647/C10647)</f>
        <v>0.954545454545455</v>
      </c>
    </row>
    <row r="10648" customFormat="false" ht="15" hidden="false" customHeight="false" outlineLevel="0" collapsed="false">
      <c r="A10648" s="37" t="s">
        <v>1679</v>
      </c>
      <c r="B10648" s="37" t="s">
        <v>281</v>
      </c>
      <c r="C10648" s="37" t="n">
        <v>22</v>
      </c>
      <c r="D10648" s="37" t="n">
        <v>18</v>
      </c>
      <c r="E10648" s="37" t="n">
        <v>2</v>
      </c>
      <c r="F10648" s="37" t="n">
        <v>1</v>
      </c>
      <c r="G10648" s="37" t="n">
        <v>0</v>
      </c>
      <c r="H10648" s="37" t="n">
        <v>0</v>
      </c>
      <c r="I10648" s="37" t="n">
        <v>8</v>
      </c>
      <c r="J10648" s="40" t="n">
        <f aca="false">IF(C10648=0,"",D10648/C10648)</f>
        <v>0.818181818181818</v>
      </c>
    </row>
    <row r="10649" customFormat="false" ht="15" hidden="false" customHeight="false" outlineLevel="0" collapsed="false">
      <c r="A10649" s="37" t="s">
        <v>1680</v>
      </c>
      <c r="B10649" s="37" t="s">
        <v>270</v>
      </c>
      <c r="C10649" s="37" t="n">
        <v>22</v>
      </c>
      <c r="D10649" s="37" t="n">
        <v>18</v>
      </c>
      <c r="E10649" s="37" t="n">
        <v>2</v>
      </c>
      <c r="F10649" s="37" t="n">
        <v>1</v>
      </c>
      <c r="G10649" s="37" t="n">
        <v>1</v>
      </c>
      <c r="H10649" s="37" t="n">
        <v>2</v>
      </c>
      <c r="I10649" s="37" t="n">
        <v>5</v>
      </c>
      <c r="J10649" s="40" t="n">
        <f aca="false">IF(C10649=0,"",D10649/C10649)</f>
        <v>0.818181818181818</v>
      </c>
    </row>
    <row r="10650" customFormat="false" ht="15" hidden="false" customHeight="false" outlineLevel="0" collapsed="false">
      <c r="A10650" s="37" t="s">
        <v>1680</v>
      </c>
      <c r="B10650" s="37" t="s">
        <v>271</v>
      </c>
      <c r="C10650" s="37" t="n">
        <v>22</v>
      </c>
      <c r="D10650" s="37" t="n">
        <v>19</v>
      </c>
      <c r="E10650" s="37" t="n">
        <v>1</v>
      </c>
      <c r="F10650" s="37" t="n">
        <v>3</v>
      </c>
      <c r="G10650" s="37" t="n">
        <v>0</v>
      </c>
      <c r="H10650" s="37" t="n">
        <v>0</v>
      </c>
      <c r="I10650" s="37" t="n">
        <v>5</v>
      </c>
      <c r="J10650" s="40" t="n">
        <f aca="false">IF(C10650=0,"",D10650/C10650)</f>
        <v>0.863636363636364</v>
      </c>
    </row>
    <row r="10651" customFormat="false" ht="15" hidden="false" customHeight="false" outlineLevel="0" collapsed="false">
      <c r="A10651" s="37" t="s">
        <v>1680</v>
      </c>
      <c r="B10651" s="37" t="s">
        <v>272</v>
      </c>
      <c r="C10651" s="37" t="n">
        <v>22</v>
      </c>
      <c r="D10651" s="37" t="n">
        <v>21</v>
      </c>
      <c r="E10651" s="37" t="n">
        <v>0</v>
      </c>
      <c r="F10651" s="37" t="n">
        <v>0</v>
      </c>
      <c r="G10651" s="37" t="n">
        <v>1</v>
      </c>
      <c r="H10651" s="37" t="n">
        <v>1</v>
      </c>
      <c r="I10651" s="37" t="n">
        <v>8</v>
      </c>
      <c r="J10651" s="40" t="n">
        <f aca="false">IF(C10651=0,"",D10651/C10651)</f>
        <v>0.954545454545455</v>
      </c>
    </row>
    <row r="10652" customFormat="false" ht="15" hidden="false" customHeight="false" outlineLevel="0" collapsed="false">
      <c r="A10652" s="37" t="s">
        <v>1680</v>
      </c>
      <c r="B10652" s="37" t="s">
        <v>273</v>
      </c>
      <c r="C10652" s="37" t="n">
        <v>22</v>
      </c>
      <c r="D10652" s="37" t="n">
        <v>20</v>
      </c>
      <c r="E10652" s="37" t="n">
        <v>1</v>
      </c>
      <c r="F10652" s="37" t="n">
        <v>1</v>
      </c>
      <c r="G10652" s="37" t="n">
        <v>0</v>
      </c>
      <c r="H10652" s="37" t="n">
        <v>4</v>
      </c>
      <c r="I10652" s="37" t="n">
        <v>5</v>
      </c>
      <c r="J10652" s="40" t="n">
        <f aca="false">IF(C10652=0,"",D10652/C10652)</f>
        <v>0.909090909090909</v>
      </c>
    </row>
    <row r="10653" customFormat="false" ht="15" hidden="false" customHeight="false" outlineLevel="0" collapsed="false">
      <c r="A10653" s="37" t="s">
        <v>1680</v>
      </c>
      <c r="B10653" s="37" t="s">
        <v>274</v>
      </c>
      <c r="C10653" s="37" t="n">
        <v>22</v>
      </c>
      <c r="D10653" s="37" t="n">
        <v>21</v>
      </c>
      <c r="E10653" s="37" t="n">
        <v>0</v>
      </c>
      <c r="F10653" s="37" t="n">
        <v>1</v>
      </c>
      <c r="G10653" s="37" t="n">
        <v>0</v>
      </c>
      <c r="H10653" s="37" t="n">
        <v>2</v>
      </c>
      <c r="I10653" s="37" t="n">
        <v>18</v>
      </c>
      <c r="J10653" s="40" t="n">
        <f aca="false">IF(C10653=0,"",D10653/C10653)</f>
        <v>0.954545454545455</v>
      </c>
    </row>
    <row r="10654" customFormat="false" ht="15" hidden="false" customHeight="false" outlineLevel="0" collapsed="false">
      <c r="A10654" s="37" t="s">
        <v>1680</v>
      </c>
      <c r="B10654" s="37" t="s">
        <v>275</v>
      </c>
      <c r="C10654" s="37" t="n">
        <v>22</v>
      </c>
      <c r="D10654" s="37" t="n">
        <v>22</v>
      </c>
      <c r="E10654" s="37" t="n">
        <v>1</v>
      </c>
      <c r="F10654" s="37" t="n">
        <v>1</v>
      </c>
      <c r="G10654" s="37" t="n">
        <v>1</v>
      </c>
      <c r="H10654" s="37" t="n">
        <v>3</v>
      </c>
      <c r="I10654" s="37" t="n">
        <v>13</v>
      </c>
      <c r="J10654" s="40" t="n">
        <f aca="false">IF(C10654=0,"",D10654/C10654)</f>
        <v>1</v>
      </c>
    </row>
    <row r="10655" customFormat="false" ht="15" hidden="false" customHeight="false" outlineLevel="0" collapsed="false">
      <c r="A10655" s="37" t="s">
        <v>1680</v>
      </c>
      <c r="B10655" s="37" t="s">
        <v>276</v>
      </c>
      <c r="C10655" s="37" t="n">
        <v>22</v>
      </c>
      <c r="D10655" s="37" t="n">
        <v>19</v>
      </c>
      <c r="E10655" s="37" t="n">
        <v>3</v>
      </c>
      <c r="F10655" s="37" t="n">
        <v>0</v>
      </c>
      <c r="G10655" s="37" t="n">
        <v>0</v>
      </c>
      <c r="H10655" s="37" t="n">
        <v>0</v>
      </c>
      <c r="I10655" s="37" t="n">
        <v>20</v>
      </c>
      <c r="J10655" s="40" t="n">
        <f aca="false">IF(C10655=0,"",D10655/C10655)</f>
        <v>0.863636363636364</v>
      </c>
    </row>
    <row r="10656" customFormat="false" ht="15" hidden="false" customHeight="false" outlineLevel="0" collapsed="false">
      <c r="A10656" s="37" t="s">
        <v>1680</v>
      </c>
      <c r="B10656" s="37" t="s">
        <v>277</v>
      </c>
      <c r="C10656" s="37" t="n">
        <v>22</v>
      </c>
      <c r="D10656" s="37" t="n">
        <v>21</v>
      </c>
      <c r="E10656" s="37" t="n">
        <v>1</v>
      </c>
      <c r="F10656" s="37" t="n">
        <v>0</v>
      </c>
      <c r="G10656" s="37" t="n">
        <v>0</v>
      </c>
      <c r="H10656" s="37" t="n">
        <v>0</v>
      </c>
      <c r="I10656" s="37" t="n">
        <v>4</v>
      </c>
      <c r="J10656" s="40" t="n">
        <f aca="false">IF(C10656=0,"",D10656/C10656)</f>
        <v>0.954545454545455</v>
      </c>
    </row>
    <row r="10657" customFormat="false" ht="15" hidden="false" customHeight="false" outlineLevel="0" collapsed="false">
      <c r="A10657" s="37" t="s">
        <v>1680</v>
      </c>
      <c r="B10657" s="37" t="s">
        <v>278</v>
      </c>
      <c r="C10657" s="37" t="n">
        <v>22</v>
      </c>
      <c r="D10657" s="37" t="n">
        <v>22</v>
      </c>
      <c r="E10657" s="37" t="n">
        <v>0</v>
      </c>
      <c r="F10657" s="37" t="n">
        <v>1</v>
      </c>
      <c r="G10657" s="37" t="n">
        <v>0</v>
      </c>
      <c r="H10657" s="37" t="n">
        <v>1</v>
      </c>
      <c r="I10657" s="37" t="n">
        <v>19</v>
      </c>
      <c r="J10657" s="40" t="n">
        <f aca="false">IF(C10657=0,"",D10657/C10657)</f>
        <v>1</v>
      </c>
    </row>
    <row r="10658" customFormat="false" ht="15" hidden="false" customHeight="false" outlineLevel="0" collapsed="false">
      <c r="A10658" s="37" t="s">
        <v>1680</v>
      </c>
      <c r="B10658" s="37" t="s">
        <v>279</v>
      </c>
      <c r="C10658" s="37" t="n">
        <v>22</v>
      </c>
      <c r="D10658" s="37" t="n">
        <v>21</v>
      </c>
      <c r="E10658" s="37" t="n">
        <v>1</v>
      </c>
      <c r="F10658" s="37" t="n">
        <v>2</v>
      </c>
      <c r="G10658" s="37" t="n">
        <v>0</v>
      </c>
      <c r="H10658" s="37" t="n">
        <v>2</v>
      </c>
      <c r="I10658" s="37" t="n">
        <v>4</v>
      </c>
      <c r="J10658" s="40" t="n">
        <f aca="false">IF(C10658=0,"",D10658/C10658)</f>
        <v>0.954545454545455</v>
      </c>
    </row>
    <row r="10659" customFormat="false" ht="15" hidden="false" customHeight="false" outlineLevel="0" collapsed="false">
      <c r="A10659" s="37" t="s">
        <v>1680</v>
      </c>
      <c r="B10659" s="37" t="s">
        <v>280</v>
      </c>
      <c r="C10659" s="37" t="n">
        <v>22</v>
      </c>
      <c r="D10659" s="37" t="n">
        <v>19</v>
      </c>
      <c r="E10659" s="37" t="n">
        <v>0</v>
      </c>
      <c r="F10659" s="37" t="n">
        <v>2</v>
      </c>
      <c r="G10659" s="37" t="n">
        <v>1</v>
      </c>
      <c r="H10659" s="37" t="n">
        <v>1</v>
      </c>
      <c r="I10659" s="37" t="n">
        <v>0</v>
      </c>
      <c r="J10659" s="40" t="n">
        <f aca="false">IF(C10659=0,"",D10659/C10659)</f>
        <v>0.863636363636364</v>
      </c>
    </row>
    <row r="10660" customFormat="false" ht="15" hidden="false" customHeight="false" outlineLevel="0" collapsed="false">
      <c r="A10660" s="37" t="s">
        <v>1680</v>
      </c>
      <c r="B10660" s="37" t="s">
        <v>281</v>
      </c>
      <c r="C10660" s="37" t="n">
        <v>22</v>
      </c>
      <c r="D10660" s="37" t="n">
        <v>20</v>
      </c>
      <c r="E10660" s="37" t="n">
        <v>3</v>
      </c>
      <c r="F10660" s="37" t="n">
        <v>0</v>
      </c>
      <c r="G10660" s="37" t="n">
        <v>1</v>
      </c>
      <c r="H10660" s="37" t="n">
        <v>5</v>
      </c>
      <c r="I10660" s="37" t="n">
        <v>8</v>
      </c>
      <c r="J10660" s="40" t="n">
        <f aca="false">IF(C10660=0,"",D10660/C10660)</f>
        <v>0.909090909090909</v>
      </c>
    </row>
    <row r="10661" customFormat="false" ht="15" hidden="false" customHeight="false" outlineLevel="0" collapsed="false">
      <c r="A10661" s="37" t="s">
        <v>1681</v>
      </c>
      <c r="B10661" s="37" t="s">
        <v>270</v>
      </c>
      <c r="C10661" s="37" t="n">
        <v>22</v>
      </c>
      <c r="D10661" s="37" t="n">
        <v>19</v>
      </c>
      <c r="E10661" s="37" t="n">
        <v>1</v>
      </c>
      <c r="F10661" s="37" t="n">
        <v>0</v>
      </c>
      <c r="G10661" s="37" t="n">
        <v>0</v>
      </c>
      <c r="H10661" s="37" t="n">
        <v>3</v>
      </c>
      <c r="I10661" s="37" t="n">
        <v>1</v>
      </c>
      <c r="J10661" s="40" t="n">
        <f aca="false">IF(C10661=0,"",D10661/C10661)</f>
        <v>0.863636363636364</v>
      </c>
    </row>
    <row r="10662" customFormat="false" ht="15" hidden="false" customHeight="false" outlineLevel="0" collapsed="false">
      <c r="A10662" s="37" t="s">
        <v>1681</v>
      </c>
      <c r="B10662" s="37" t="s">
        <v>271</v>
      </c>
      <c r="C10662" s="37" t="n">
        <v>22</v>
      </c>
      <c r="D10662" s="37" t="n">
        <v>22</v>
      </c>
      <c r="E10662" s="37" t="n">
        <v>0</v>
      </c>
      <c r="F10662" s="37" t="n">
        <v>1</v>
      </c>
      <c r="G10662" s="37" t="n">
        <v>0</v>
      </c>
      <c r="H10662" s="37" t="n">
        <v>1</v>
      </c>
      <c r="I10662" s="37" t="n">
        <v>1</v>
      </c>
      <c r="J10662" s="40" t="n">
        <f aca="false">IF(C10662=0,"",D10662/C10662)</f>
        <v>1</v>
      </c>
    </row>
    <row r="10663" customFormat="false" ht="15" hidden="false" customHeight="false" outlineLevel="0" collapsed="false">
      <c r="A10663" s="37" t="s">
        <v>1681</v>
      </c>
      <c r="B10663" s="37" t="s">
        <v>272</v>
      </c>
      <c r="C10663" s="37" t="n">
        <v>22</v>
      </c>
      <c r="D10663" s="37" t="n">
        <v>21</v>
      </c>
      <c r="E10663" s="37" t="n">
        <v>2</v>
      </c>
      <c r="F10663" s="37" t="n">
        <v>1</v>
      </c>
      <c r="G10663" s="37" t="n">
        <v>0</v>
      </c>
      <c r="H10663" s="37" t="n">
        <v>0</v>
      </c>
      <c r="I10663" s="37" t="n">
        <v>0</v>
      </c>
      <c r="J10663" s="40" t="n">
        <f aca="false">IF(C10663=0,"",D10663/C10663)</f>
        <v>0.954545454545455</v>
      </c>
    </row>
    <row r="10664" customFormat="false" ht="15" hidden="false" customHeight="false" outlineLevel="0" collapsed="false">
      <c r="A10664" s="37" t="s">
        <v>1681</v>
      </c>
      <c r="B10664" s="37" t="s">
        <v>273</v>
      </c>
      <c r="C10664" s="37" t="n">
        <v>22</v>
      </c>
      <c r="D10664" s="37" t="n">
        <v>22</v>
      </c>
      <c r="E10664" s="37" t="n">
        <v>2</v>
      </c>
      <c r="F10664" s="37" t="n">
        <v>1</v>
      </c>
      <c r="G10664" s="37" t="n">
        <v>0</v>
      </c>
      <c r="H10664" s="37" t="n">
        <v>2</v>
      </c>
      <c r="I10664" s="37" t="n">
        <v>1</v>
      </c>
      <c r="J10664" s="40" t="n">
        <f aca="false">IF(C10664=0,"",D10664/C10664)</f>
        <v>1</v>
      </c>
    </row>
    <row r="10665" customFormat="false" ht="15" hidden="false" customHeight="false" outlineLevel="0" collapsed="false">
      <c r="A10665" s="37" t="s">
        <v>1681</v>
      </c>
      <c r="B10665" s="37" t="s">
        <v>274</v>
      </c>
      <c r="C10665" s="37" t="n">
        <v>22</v>
      </c>
      <c r="D10665" s="37" t="n">
        <v>21</v>
      </c>
      <c r="E10665" s="37" t="n">
        <v>0</v>
      </c>
      <c r="F10665" s="37" t="n">
        <v>2</v>
      </c>
      <c r="G10665" s="37" t="n">
        <v>0</v>
      </c>
      <c r="H10665" s="37" t="n">
        <v>1</v>
      </c>
      <c r="I10665" s="37" t="n">
        <v>0</v>
      </c>
      <c r="J10665" s="40" t="n">
        <f aca="false">IF(C10665=0,"",D10665/C10665)</f>
        <v>0.954545454545455</v>
      </c>
    </row>
    <row r="10666" customFormat="false" ht="15" hidden="false" customHeight="false" outlineLevel="0" collapsed="false">
      <c r="A10666" s="37" t="s">
        <v>1681</v>
      </c>
      <c r="B10666" s="37" t="s">
        <v>275</v>
      </c>
      <c r="C10666" s="37" t="n">
        <v>22</v>
      </c>
      <c r="D10666" s="37" t="n">
        <v>21</v>
      </c>
      <c r="E10666" s="37" t="n">
        <v>0</v>
      </c>
      <c r="F10666" s="37" t="n">
        <v>0</v>
      </c>
      <c r="G10666" s="37" t="n">
        <v>0</v>
      </c>
      <c r="H10666" s="37" t="n">
        <v>3</v>
      </c>
      <c r="I10666" s="37" t="n">
        <v>0</v>
      </c>
      <c r="J10666" s="40" t="n">
        <f aca="false">IF(C10666=0,"",D10666/C10666)</f>
        <v>0.954545454545455</v>
      </c>
    </row>
    <row r="10667" customFormat="false" ht="15" hidden="false" customHeight="false" outlineLevel="0" collapsed="false">
      <c r="A10667" s="37" t="s">
        <v>1681</v>
      </c>
      <c r="B10667" s="37" t="s">
        <v>276</v>
      </c>
      <c r="C10667" s="37" t="n">
        <v>22</v>
      </c>
      <c r="D10667" s="37" t="n">
        <v>22</v>
      </c>
      <c r="E10667" s="37" t="n">
        <v>0</v>
      </c>
      <c r="F10667" s="37" t="n">
        <v>1</v>
      </c>
      <c r="G10667" s="37" t="n">
        <v>2</v>
      </c>
      <c r="H10667" s="37" t="n">
        <v>4</v>
      </c>
      <c r="I10667" s="37" t="n">
        <v>0</v>
      </c>
      <c r="J10667" s="40" t="n">
        <f aca="false">IF(C10667=0,"",D10667/C10667)</f>
        <v>1</v>
      </c>
    </row>
    <row r="10668" customFormat="false" ht="15" hidden="false" customHeight="false" outlineLevel="0" collapsed="false">
      <c r="A10668" s="37" t="s">
        <v>1681</v>
      </c>
      <c r="B10668" s="37" t="s">
        <v>277</v>
      </c>
      <c r="C10668" s="37" t="n">
        <v>22</v>
      </c>
      <c r="D10668" s="37" t="n">
        <v>20</v>
      </c>
      <c r="E10668" s="37" t="n">
        <v>2</v>
      </c>
      <c r="F10668" s="37" t="n">
        <v>1</v>
      </c>
      <c r="G10668" s="37" t="n">
        <v>0</v>
      </c>
      <c r="H10668" s="37" t="n">
        <v>3</v>
      </c>
      <c r="I10668" s="37" t="n">
        <v>2</v>
      </c>
      <c r="J10668" s="40" t="n">
        <f aca="false">IF(C10668=0,"",D10668/C10668)</f>
        <v>0.909090909090909</v>
      </c>
    </row>
    <row r="10669" customFormat="false" ht="15" hidden="false" customHeight="false" outlineLevel="0" collapsed="false">
      <c r="A10669" s="37" t="s">
        <v>1681</v>
      </c>
      <c r="B10669" s="37" t="s">
        <v>278</v>
      </c>
      <c r="C10669" s="37" t="n">
        <v>22</v>
      </c>
      <c r="D10669" s="37" t="n">
        <v>20</v>
      </c>
      <c r="E10669" s="37" t="n">
        <v>2</v>
      </c>
      <c r="F10669" s="37" t="n">
        <v>0</v>
      </c>
      <c r="G10669" s="37" t="n">
        <v>0</v>
      </c>
      <c r="H10669" s="37" t="n">
        <v>1</v>
      </c>
      <c r="I10669" s="37" t="n">
        <v>0</v>
      </c>
      <c r="J10669" s="40" t="n">
        <f aca="false">IF(C10669=0,"",D10669/C10669)</f>
        <v>0.909090909090909</v>
      </c>
    </row>
    <row r="10670" customFormat="false" ht="15" hidden="false" customHeight="false" outlineLevel="0" collapsed="false">
      <c r="A10670" s="37" t="s">
        <v>1681</v>
      </c>
      <c r="B10670" s="37" t="s">
        <v>279</v>
      </c>
      <c r="C10670" s="37" t="n">
        <v>22</v>
      </c>
      <c r="D10670" s="37" t="n">
        <v>22</v>
      </c>
      <c r="E10670" s="37" t="n">
        <v>0</v>
      </c>
      <c r="F10670" s="37" t="n">
        <v>0</v>
      </c>
      <c r="G10670" s="37" t="n">
        <v>0</v>
      </c>
      <c r="H10670" s="37" t="n">
        <v>2</v>
      </c>
      <c r="I10670" s="37" t="n">
        <v>1</v>
      </c>
      <c r="J10670" s="40" t="n">
        <f aca="false">IF(C10670=0,"",D10670/C10670)</f>
        <v>1</v>
      </c>
    </row>
    <row r="10671" customFormat="false" ht="15" hidden="false" customHeight="false" outlineLevel="0" collapsed="false">
      <c r="A10671" s="37" t="s">
        <v>1681</v>
      </c>
      <c r="B10671" s="37" t="s">
        <v>280</v>
      </c>
      <c r="C10671" s="37" t="n">
        <v>22</v>
      </c>
      <c r="D10671" s="37" t="n">
        <v>20</v>
      </c>
      <c r="E10671" s="37" t="n">
        <v>0</v>
      </c>
      <c r="F10671" s="37" t="n">
        <v>0</v>
      </c>
      <c r="G10671" s="37" t="n">
        <v>1</v>
      </c>
      <c r="H10671" s="37" t="n">
        <v>1</v>
      </c>
      <c r="I10671" s="37" t="n">
        <v>0</v>
      </c>
      <c r="J10671" s="40" t="n">
        <f aca="false">IF(C10671=0,"",D10671/C10671)</f>
        <v>0.909090909090909</v>
      </c>
    </row>
    <row r="10672" customFormat="false" ht="15" hidden="false" customHeight="false" outlineLevel="0" collapsed="false">
      <c r="A10672" s="37" t="s">
        <v>1681</v>
      </c>
      <c r="B10672" s="37" t="s">
        <v>281</v>
      </c>
      <c r="C10672" s="37" t="n">
        <v>22</v>
      </c>
      <c r="D10672" s="37" t="n">
        <v>21</v>
      </c>
      <c r="E10672" s="37" t="n">
        <v>2</v>
      </c>
      <c r="F10672" s="37" t="n">
        <v>1</v>
      </c>
      <c r="G10672" s="37" t="n">
        <v>0</v>
      </c>
      <c r="H10672" s="37" t="n">
        <v>0</v>
      </c>
      <c r="I10672" s="37" t="n">
        <v>2</v>
      </c>
      <c r="J10672" s="40" t="n">
        <f aca="false">IF(C10672=0,"",D10672/C10672)</f>
        <v>0.954545454545455</v>
      </c>
    </row>
    <row r="10673" customFormat="false" ht="15" hidden="false" customHeight="false" outlineLevel="0" collapsed="false">
      <c r="A10673" s="37" t="s">
        <v>1072</v>
      </c>
      <c r="B10673" s="37" t="s">
        <v>270</v>
      </c>
      <c r="C10673" s="37" t="n">
        <v>22</v>
      </c>
      <c r="D10673" s="37" t="n">
        <v>21</v>
      </c>
      <c r="E10673" s="37" t="n">
        <v>1</v>
      </c>
      <c r="F10673" s="37" t="n">
        <v>0</v>
      </c>
      <c r="G10673" s="37" t="n">
        <v>0</v>
      </c>
      <c r="H10673" s="37" t="n">
        <v>0</v>
      </c>
      <c r="I10673" s="37" t="n">
        <v>2</v>
      </c>
      <c r="J10673" s="40" t="n">
        <f aca="false">IF(C10673=0,"",D10673/C10673)</f>
        <v>0.954545454545455</v>
      </c>
    </row>
    <row r="10674" customFormat="false" ht="15" hidden="false" customHeight="false" outlineLevel="0" collapsed="false">
      <c r="A10674" s="37" t="s">
        <v>1072</v>
      </c>
      <c r="B10674" s="37" t="s">
        <v>271</v>
      </c>
      <c r="C10674" s="37" t="n">
        <v>22</v>
      </c>
      <c r="D10674" s="37" t="n">
        <v>20</v>
      </c>
      <c r="E10674" s="37" t="n">
        <v>0</v>
      </c>
      <c r="F10674" s="37" t="n">
        <v>0</v>
      </c>
      <c r="G10674" s="37" t="n">
        <v>0</v>
      </c>
      <c r="H10674" s="37" t="n">
        <v>1</v>
      </c>
      <c r="I10674" s="37" t="n">
        <v>3</v>
      </c>
      <c r="J10674" s="40" t="n">
        <f aca="false">IF(C10674=0,"",D10674/C10674)</f>
        <v>0.909090909090909</v>
      </c>
    </row>
    <row r="10675" customFormat="false" ht="15" hidden="false" customHeight="false" outlineLevel="0" collapsed="false">
      <c r="A10675" s="37" t="s">
        <v>1072</v>
      </c>
      <c r="B10675" s="37" t="s">
        <v>272</v>
      </c>
      <c r="C10675" s="37" t="n">
        <v>22</v>
      </c>
      <c r="D10675" s="37" t="n">
        <v>19</v>
      </c>
      <c r="E10675" s="37" t="n">
        <v>2</v>
      </c>
      <c r="F10675" s="37" t="n">
        <v>1</v>
      </c>
      <c r="G10675" s="37" t="n">
        <v>0</v>
      </c>
      <c r="H10675" s="37" t="n">
        <v>2</v>
      </c>
      <c r="I10675" s="37" t="n">
        <v>11</v>
      </c>
      <c r="J10675" s="40" t="n">
        <f aca="false">IF(C10675=0,"",D10675/C10675)</f>
        <v>0.863636363636364</v>
      </c>
    </row>
    <row r="10676" customFormat="false" ht="15" hidden="false" customHeight="false" outlineLevel="0" collapsed="false">
      <c r="A10676" s="37" t="s">
        <v>1072</v>
      </c>
      <c r="B10676" s="37" t="s">
        <v>273</v>
      </c>
      <c r="C10676" s="37" t="n">
        <v>22</v>
      </c>
      <c r="D10676" s="37" t="n">
        <v>21</v>
      </c>
      <c r="E10676" s="37" t="n">
        <v>0</v>
      </c>
      <c r="F10676" s="37" t="n">
        <v>0</v>
      </c>
      <c r="G10676" s="37" t="n">
        <v>0</v>
      </c>
      <c r="H10676" s="37" t="n">
        <v>1</v>
      </c>
      <c r="I10676" s="37" t="n">
        <v>5</v>
      </c>
      <c r="J10676" s="40" t="n">
        <f aca="false">IF(C10676=0,"",D10676/C10676)</f>
        <v>0.954545454545455</v>
      </c>
    </row>
    <row r="10677" customFormat="false" ht="15" hidden="false" customHeight="false" outlineLevel="0" collapsed="false">
      <c r="A10677" s="37" t="s">
        <v>1072</v>
      </c>
      <c r="B10677" s="37" t="s">
        <v>274</v>
      </c>
      <c r="C10677" s="37" t="n">
        <v>22</v>
      </c>
      <c r="D10677" s="37" t="n">
        <v>18</v>
      </c>
      <c r="E10677" s="37" t="n">
        <v>0</v>
      </c>
      <c r="F10677" s="37" t="n">
        <v>0</v>
      </c>
      <c r="G10677" s="37" t="n">
        <v>0</v>
      </c>
      <c r="H10677" s="37" t="n">
        <v>0</v>
      </c>
      <c r="I10677" s="37" t="n">
        <v>0</v>
      </c>
      <c r="J10677" s="40" t="n">
        <f aca="false">IF(C10677=0,"",D10677/C10677)</f>
        <v>0.818181818181818</v>
      </c>
    </row>
    <row r="10678" customFormat="false" ht="15" hidden="false" customHeight="false" outlineLevel="0" collapsed="false">
      <c r="A10678" s="37" t="s">
        <v>1072</v>
      </c>
      <c r="B10678" s="37" t="s">
        <v>275</v>
      </c>
      <c r="C10678" s="37" t="n">
        <v>22</v>
      </c>
      <c r="D10678" s="37" t="n">
        <v>20</v>
      </c>
      <c r="E10678" s="37" t="n">
        <v>1</v>
      </c>
      <c r="F10678" s="37" t="n">
        <v>0</v>
      </c>
      <c r="G10678" s="37" t="n">
        <v>0</v>
      </c>
      <c r="H10678" s="37" t="n">
        <v>2</v>
      </c>
      <c r="I10678" s="37" t="n">
        <v>0</v>
      </c>
      <c r="J10678" s="40" t="n">
        <f aca="false">IF(C10678=0,"",D10678/C10678)</f>
        <v>0.909090909090909</v>
      </c>
    </row>
    <row r="10679" customFormat="false" ht="15" hidden="false" customHeight="false" outlineLevel="0" collapsed="false">
      <c r="A10679" s="37" t="s">
        <v>1072</v>
      </c>
      <c r="B10679" s="37" t="s">
        <v>276</v>
      </c>
      <c r="C10679" s="37" t="n">
        <v>22</v>
      </c>
      <c r="D10679" s="37" t="n">
        <v>20</v>
      </c>
      <c r="E10679" s="37" t="n">
        <v>0</v>
      </c>
      <c r="F10679" s="37" t="n">
        <v>0</v>
      </c>
      <c r="G10679" s="37" t="n">
        <v>0</v>
      </c>
      <c r="H10679" s="37" t="n">
        <v>1</v>
      </c>
      <c r="I10679" s="37" t="n">
        <v>6</v>
      </c>
      <c r="J10679" s="40" t="n">
        <f aca="false">IF(C10679=0,"",D10679/C10679)</f>
        <v>0.909090909090909</v>
      </c>
    </row>
    <row r="10680" customFormat="false" ht="15" hidden="false" customHeight="false" outlineLevel="0" collapsed="false">
      <c r="A10680" s="37" t="s">
        <v>1072</v>
      </c>
      <c r="B10680" s="37" t="s">
        <v>277</v>
      </c>
      <c r="C10680" s="37" t="n">
        <v>22</v>
      </c>
      <c r="D10680" s="37" t="n">
        <v>21</v>
      </c>
      <c r="E10680" s="37" t="n">
        <v>2</v>
      </c>
      <c r="F10680" s="37" t="n">
        <v>0</v>
      </c>
      <c r="G10680" s="37" t="n">
        <v>0</v>
      </c>
      <c r="H10680" s="37" t="n">
        <v>2</v>
      </c>
      <c r="I10680" s="37" t="n">
        <v>0</v>
      </c>
      <c r="J10680" s="40" t="n">
        <f aca="false">IF(C10680=0,"",D10680/C10680)</f>
        <v>0.954545454545455</v>
      </c>
    </row>
    <row r="10681" customFormat="false" ht="15" hidden="false" customHeight="false" outlineLevel="0" collapsed="false">
      <c r="A10681" s="37" t="s">
        <v>1072</v>
      </c>
      <c r="B10681" s="37" t="s">
        <v>278</v>
      </c>
      <c r="C10681" s="37" t="n">
        <v>22</v>
      </c>
      <c r="D10681" s="37" t="n">
        <v>21</v>
      </c>
      <c r="E10681" s="37" t="n">
        <v>1</v>
      </c>
      <c r="F10681" s="37" t="n">
        <v>1</v>
      </c>
      <c r="G10681" s="37" t="n">
        <v>0</v>
      </c>
      <c r="H10681" s="37" t="n">
        <v>2</v>
      </c>
      <c r="I10681" s="37" t="n">
        <v>0</v>
      </c>
      <c r="J10681" s="40" t="n">
        <f aca="false">IF(C10681=0,"",D10681/C10681)</f>
        <v>0.954545454545455</v>
      </c>
    </row>
    <row r="10682" customFormat="false" ht="15" hidden="false" customHeight="false" outlineLevel="0" collapsed="false">
      <c r="A10682" s="37" t="s">
        <v>1072</v>
      </c>
      <c r="B10682" s="37" t="s">
        <v>279</v>
      </c>
      <c r="C10682" s="37" t="n">
        <v>22</v>
      </c>
      <c r="D10682" s="37" t="n">
        <v>20</v>
      </c>
      <c r="E10682" s="37" t="n">
        <v>1</v>
      </c>
      <c r="F10682" s="37" t="n">
        <v>0</v>
      </c>
      <c r="G10682" s="37" t="n">
        <v>1</v>
      </c>
      <c r="H10682" s="37" t="n">
        <v>2</v>
      </c>
      <c r="I10682" s="37" t="n">
        <v>7</v>
      </c>
      <c r="J10682" s="40" t="n">
        <f aca="false">IF(C10682=0,"",D10682/C10682)</f>
        <v>0.909090909090909</v>
      </c>
    </row>
    <row r="10683" customFormat="false" ht="15" hidden="false" customHeight="false" outlineLevel="0" collapsed="false">
      <c r="A10683" s="37" t="s">
        <v>1072</v>
      </c>
      <c r="B10683" s="37" t="s">
        <v>280</v>
      </c>
      <c r="C10683" s="37" t="n">
        <v>22</v>
      </c>
      <c r="D10683" s="37" t="n">
        <v>21</v>
      </c>
      <c r="E10683" s="37" t="n">
        <v>0</v>
      </c>
      <c r="F10683" s="37" t="n">
        <v>0</v>
      </c>
      <c r="G10683" s="37" t="n">
        <v>0</v>
      </c>
      <c r="H10683" s="37" t="n">
        <v>2</v>
      </c>
      <c r="I10683" s="37" t="n">
        <v>1</v>
      </c>
      <c r="J10683" s="40" t="n">
        <f aca="false">IF(C10683=0,"",D10683/C10683)</f>
        <v>0.954545454545455</v>
      </c>
    </row>
    <row r="10684" customFormat="false" ht="15" hidden="false" customHeight="false" outlineLevel="0" collapsed="false">
      <c r="A10684" s="37" t="s">
        <v>1072</v>
      </c>
      <c r="B10684" s="37" t="s">
        <v>281</v>
      </c>
      <c r="C10684" s="37" t="n">
        <v>22</v>
      </c>
      <c r="D10684" s="37" t="n">
        <v>21</v>
      </c>
      <c r="E10684" s="37" t="n">
        <v>1</v>
      </c>
      <c r="F10684" s="37" t="n">
        <v>0</v>
      </c>
      <c r="G10684" s="37" t="n">
        <v>0</v>
      </c>
      <c r="H10684" s="37" t="n">
        <v>5</v>
      </c>
      <c r="I10684" s="37" t="n">
        <v>6</v>
      </c>
      <c r="J10684" s="40" t="n">
        <f aca="false">IF(C10684=0,"",D10684/C10684)</f>
        <v>0.954545454545455</v>
      </c>
    </row>
    <row r="10685" customFormat="false" ht="15" hidden="false" customHeight="false" outlineLevel="0" collapsed="false">
      <c r="A10685" s="37" t="s">
        <v>1682</v>
      </c>
      <c r="B10685" s="37" t="s">
        <v>281</v>
      </c>
      <c r="C10685" s="37" t="n">
        <v>22</v>
      </c>
      <c r="D10685" s="37" t="n">
        <v>20</v>
      </c>
      <c r="E10685" s="37" t="n">
        <v>0</v>
      </c>
      <c r="F10685" s="37" t="n">
        <v>0</v>
      </c>
      <c r="G10685" s="37" t="n">
        <v>0</v>
      </c>
      <c r="H10685" s="37" t="n">
        <v>1</v>
      </c>
      <c r="I10685" s="37" t="n">
        <v>12</v>
      </c>
      <c r="J10685" s="40" t="n">
        <f aca="false">IF(C10685=0,"",D10685/C10685)</f>
        <v>0.909090909090909</v>
      </c>
    </row>
    <row r="10686" customFormat="false" ht="15" hidden="false" customHeight="false" outlineLevel="0" collapsed="false">
      <c r="A10686" s="37" t="s">
        <v>1683</v>
      </c>
      <c r="B10686" s="37" t="s">
        <v>270</v>
      </c>
      <c r="C10686" s="37" t="n">
        <v>22</v>
      </c>
      <c r="D10686" s="37" t="n">
        <v>21</v>
      </c>
      <c r="E10686" s="37" t="n">
        <v>0</v>
      </c>
      <c r="F10686" s="37" t="n">
        <v>1</v>
      </c>
      <c r="G10686" s="37" t="n">
        <v>0</v>
      </c>
      <c r="H10686" s="37" t="n">
        <v>1</v>
      </c>
      <c r="I10686" s="37" t="n">
        <v>1</v>
      </c>
      <c r="J10686" s="40" t="n">
        <f aca="false">IF(C10686=0,"",D10686/C10686)</f>
        <v>0.954545454545455</v>
      </c>
    </row>
    <row r="10687" customFormat="false" ht="15" hidden="false" customHeight="false" outlineLevel="0" collapsed="false">
      <c r="A10687" s="37" t="s">
        <v>1683</v>
      </c>
      <c r="B10687" s="37" t="s">
        <v>271</v>
      </c>
      <c r="C10687" s="37" t="n">
        <v>22</v>
      </c>
      <c r="D10687" s="37" t="n">
        <v>22</v>
      </c>
      <c r="E10687" s="37" t="n">
        <v>0</v>
      </c>
      <c r="F10687" s="37" t="n">
        <v>1</v>
      </c>
      <c r="G10687" s="37" t="n">
        <v>0</v>
      </c>
      <c r="H10687" s="37" t="n">
        <v>2</v>
      </c>
      <c r="I10687" s="37" t="n">
        <v>0</v>
      </c>
      <c r="J10687" s="40" t="n">
        <f aca="false">IF(C10687=0,"",D10687/C10687)</f>
        <v>1</v>
      </c>
    </row>
    <row r="10688" customFormat="false" ht="15" hidden="false" customHeight="false" outlineLevel="0" collapsed="false">
      <c r="A10688" s="37" t="s">
        <v>1683</v>
      </c>
      <c r="B10688" s="37" t="s">
        <v>272</v>
      </c>
      <c r="C10688" s="37" t="n">
        <v>22</v>
      </c>
      <c r="D10688" s="37" t="n">
        <v>21</v>
      </c>
      <c r="E10688" s="37" t="n">
        <v>1</v>
      </c>
      <c r="F10688" s="37" t="n">
        <v>0</v>
      </c>
      <c r="G10688" s="37" t="n">
        <v>0</v>
      </c>
      <c r="H10688" s="37" t="n">
        <v>0</v>
      </c>
      <c r="I10688" s="37" t="n">
        <v>0</v>
      </c>
      <c r="J10688" s="40" t="n">
        <f aca="false">IF(C10688=0,"",D10688/C10688)</f>
        <v>0.954545454545455</v>
      </c>
    </row>
    <row r="10689" customFormat="false" ht="15" hidden="false" customHeight="false" outlineLevel="0" collapsed="false">
      <c r="A10689" s="37" t="s">
        <v>1683</v>
      </c>
      <c r="B10689" s="37" t="s">
        <v>273</v>
      </c>
      <c r="C10689" s="37" t="n">
        <v>22</v>
      </c>
      <c r="D10689" s="37" t="n">
        <v>21</v>
      </c>
      <c r="E10689" s="37" t="n">
        <v>1</v>
      </c>
      <c r="F10689" s="37" t="n">
        <v>0</v>
      </c>
      <c r="G10689" s="37" t="n">
        <v>0</v>
      </c>
      <c r="H10689" s="37" t="n">
        <v>0</v>
      </c>
      <c r="I10689" s="37" t="n">
        <v>2</v>
      </c>
      <c r="J10689" s="40" t="n">
        <f aca="false">IF(C10689=0,"",D10689/C10689)</f>
        <v>0.954545454545455</v>
      </c>
    </row>
    <row r="10690" customFormat="false" ht="15" hidden="false" customHeight="false" outlineLevel="0" collapsed="false">
      <c r="A10690" s="37" t="s">
        <v>1683</v>
      </c>
      <c r="B10690" s="37" t="s">
        <v>274</v>
      </c>
      <c r="C10690" s="37" t="n">
        <v>22</v>
      </c>
      <c r="D10690" s="37" t="n">
        <v>20</v>
      </c>
      <c r="E10690" s="37" t="n">
        <v>1</v>
      </c>
      <c r="F10690" s="37" t="n">
        <v>0</v>
      </c>
      <c r="G10690" s="37" t="n">
        <v>0</v>
      </c>
      <c r="H10690" s="37" t="n">
        <v>2</v>
      </c>
      <c r="I10690" s="37" t="n">
        <v>0</v>
      </c>
      <c r="J10690" s="40" t="n">
        <f aca="false">IF(C10690=0,"",D10690/C10690)</f>
        <v>0.909090909090909</v>
      </c>
    </row>
    <row r="10691" customFormat="false" ht="15" hidden="false" customHeight="false" outlineLevel="0" collapsed="false">
      <c r="A10691" s="37" t="s">
        <v>1683</v>
      </c>
      <c r="B10691" s="37" t="s">
        <v>275</v>
      </c>
      <c r="C10691" s="37" t="n">
        <v>22</v>
      </c>
      <c r="D10691" s="37" t="n">
        <v>19</v>
      </c>
      <c r="E10691" s="37" t="n">
        <v>1</v>
      </c>
      <c r="F10691" s="37" t="n">
        <v>0</v>
      </c>
      <c r="G10691" s="37" t="n">
        <v>0</v>
      </c>
      <c r="H10691" s="37" t="n">
        <v>3</v>
      </c>
      <c r="I10691" s="37" t="n">
        <v>7</v>
      </c>
      <c r="J10691" s="40" t="n">
        <f aca="false">IF(C10691=0,"",D10691/C10691)</f>
        <v>0.863636363636364</v>
      </c>
    </row>
    <row r="10692" customFormat="false" ht="15" hidden="false" customHeight="false" outlineLevel="0" collapsed="false">
      <c r="A10692" s="37" t="s">
        <v>1683</v>
      </c>
      <c r="B10692" s="37" t="s">
        <v>276</v>
      </c>
      <c r="C10692" s="37" t="n">
        <v>22</v>
      </c>
      <c r="D10692" s="37" t="n">
        <v>22</v>
      </c>
      <c r="E10692" s="37" t="n">
        <v>1</v>
      </c>
      <c r="F10692" s="37" t="n">
        <v>1</v>
      </c>
      <c r="G10692" s="37" t="n">
        <v>0</v>
      </c>
      <c r="H10692" s="37" t="n">
        <v>2</v>
      </c>
      <c r="I10692" s="37" t="n">
        <v>10</v>
      </c>
      <c r="J10692" s="40" t="n">
        <f aca="false">IF(C10692=0,"",D10692/C10692)</f>
        <v>1</v>
      </c>
    </row>
    <row r="10693" customFormat="false" ht="15" hidden="false" customHeight="false" outlineLevel="0" collapsed="false">
      <c r="A10693" s="37" t="s">
        <v>1683</v>
      </c>
      <c r="B10693" s="37" t="s">
        <v>277</v>
      </c>
      <c r="C10693" s="37" t="n">
        <v>22</v>
      </c>
      <c r="D10693" s="37" t="n">
        <v>19</v>
      </c>
      <c r="E10693" s="37" t="n">
        <v>0</v>
      </c>
      <c r="F10693" s="37" t="n">
        <v>1</v>
      </c>
      <c r="G10693" s="37" t="n">
        <v>0</v>
      </c>
      <c r="H10693" s="37" t="n">
        <v>1</v>
      </c>
      <c r="I10693" s="37" t="n">
        <v>2</v>
      </c>
      <c r="J10693" s="40" t="n">
        <f aca="false">IF(C10693=0,"",D10693/C10693)</f>
        <v>0.863636363636364</v>
      </c>
    </row>
    <row r="10694" customFormat="false" ht="15" hidden="false" customHeight="false" outlineLevel="0" collapsed="false">
      <c r="A10694" s="37" t="s">
        <v>1683</v>
      </c>
      <c r="B10694" s="37" t="s">
        <v>278</v>
      </c>
      <c r="C10694" s="37" t="n">
        <v>22</v>
      </c>
      <c r="D10694" s="37" t="n">
        <v>19</v>
      </c>
      <c r="E10694" s="37" t="n">
        <v>1</v>
      </c>
      <c r="F10694" s="37" t="n">
        <v>1</v>
      </c>
      <c r="G10694" s="37" t="n">
        <v>0</v>
      </c>
      <c r="H10694" s="37" t="n">
        <v>0</v>
      </c>
      <c r="I10694" s="37" t="n">
        <v>0</v>
      </c>
      <c r="J10694" s="40" t="n">
        <f aca="false">IF(C10694=0,"",D10694/C10694)</f>
        <v>0.863636363636364</v>
      </c>
    </row>
    <row r="10695" customFormat="false" ht="15" hidden="false" customHeight="false" outlineLevel="0" collapsed="false">
      <c r="A10695" s="37" t="s">
        <v>1683</v>
      </c>
      <c r="B10695" s="37" t="s">
        <v>279</v>
      </c>
      <c r="C10695" s="37" t="n">
        <v>22</v>
      </c>
      <c r="D10695" s="37" t="n">
        <v>20</v>
      </c>
      <c r="E10695" s="37" t="n">
        <v>0</v>
      </c>
      <c r="F10695" s="37" t="n">
        <v>0</v>
      </c>
      <c r="G10695" s="37" t="n">
        <v>0</v>
      </c>
      <c r="H10695" s="37" t="n">
        <v>1</v>
      </c>
      <c r="I10695" s="37" t="n">
        <v>0</v>
      </c>
      <c r="J10695" s="40" t="n">
        <f aca="false">IF(C10695=0,"",D10695/C10695)</f>
        <v>0.909090909090909</v>
      </c>
    </row>
    <row r="10696" customFormat="false" ht="15" hidden="false" customHeight="false" outlineLevel="0" collapsed="false">
      <c r="A10696" s="37" t="s">
        <v>1683</v>
      </c>
      <c r="B10696" s="37" t="s">
        <v>280</v>
      </c>
      <c r="C10696" s="37" t="n">
        <v>22</v>
      </c>
      <c r="D10696" s="37" t="n">
        <v>19</v>
      </c>
      <c r="E10696" s="37" t="n">
        <v>1</v>
      </c>
      <c r="F10696" s="37" t="n">
        <v>0</v>
      </c>
      <c r="G10696" s="37" t="n">
        <v>1</v>
      </c>
      <c r="H10696" s="37" t="n">
        <v>0</v>
      </c>
      <c r="I10696" s="37" t="n">
        <v>1</v>
      </c>
      <c r="J10696" s="40" t="n">
        <f aca="false">IF(C10696=0,"",D10696/C10696)</f>
        <v>0.863636363636364</v>
      </c>
    </row>
    <row r="10697" customFormat="false" ht="15" hidden="false" customHeight="false" outlineLevel="0" collapsed="false">
      <c r="A10697" s="37" t="s">
        <v>1683</v>
      </c>
      <c r="B10697" s="37" t="s">
        <v>281</v>
      </c>
      <c r="C10697" s="37" t="n">
        <v>22</v>
      </c>
      <c r="D10697" s="37" t="n">
        <v>20</v>
      </c>
      <c r="E10697" s="37" t="n">
        <v>1</v>
      </c>
      <c r="F10697" s="37" t="n">
        <v>0</v>
      </c>
      <c r="G10697" s="37" t="n">
        <v>0</v>
      </c>
      <c r="H10697" s="37" t="n">
        <v>1</v>
      </c>
      <c r="I10697" s="37" t="n">
        <v>0</v>
      </c>
      <c r="J10697" s="40" t="n">
        <f aca="false">IF(C10697=0,"",D10697/C10697)</f>
        <v>0.909090909090909</v>
      </c>
    </row>
    <row r="10698" customFormat="false" ht="15" hidden="false" customHeight="false" outlineLevel="0" collapsed="false">
      <c r="A10698" s="37" t="s">
        <v>1684</v>
      </c>
      <c r="B10698" s="37" t="s">
        <v>270</v>
      </c>
      <c r="C10698" s="37" t="n">
        <v>22</v>
      </c>
      <c r="D10698" s="37" t="n">
        <v>20</v>
      </c>
      <c r="E10698" s="37" t="n">
        <v>0</v>
      </c>
      <c r="F10698" s="37" t="n">
        <v>0</v>
      </c>
      <c r="G10698" s="37" t="n">
        <v>1</v>
      </c>
      <c r="H10698" s="37" t="n">
        <v>0</v>
      </c>
      <c r="I10698" s="37" t="n">
        <v>0</v>
      </c>
      <c r="J10698" s="40" t="n">
        <f aca="false">IF(C10698=0,"",D10698/C10698)</f>
        <v>0.909090909090909</v>
      </c>
    </row>
    <row r="10699" customFormat="false" ht="15" hidden="false" customHeight="false" outlineLevel="0" collapsed="false">
      <c r="A10699" s="37" t="s">
        <v>1684</v>
      </c>
      <c r="B10699" s="37" t="s">
        <v>271</v>
      </c>
      <c r="C10699" s="37" t="n">
        <v>22</v>
      </c>
      <c r="D10699" s="37" t="n">
        <v>20</v>
      </c>
      <c r="E10699" s="37" t="n">
        <v>1</v>
      </c>
      <c r="F10699" s="37" t="n">
        <v>0</v>
      </c>
      <c r="G10699" s="37" t="n">
        <v>1</v>
      </c>
      <c r="H10699" s="37" t="n">
        <v>0</v>
      </c>
      <c r="I10699" s="37" t="n">
        <v>0</v>
      </c>
      <c r="J10699" s="40" t="n">
        <f aca="false">IF(C10699=0,"",D10699/C10699)</f>
        <v>0.909090909090909</v>
      </c>
    </row>
    <row r="10700" customFormat="false" ht="15" hidden="false" customHeight="false" outlineLevel="0" collapsed="false">
      <c r="A10700" s="37" t="s">
        <v>1684</v>
      </c>
      <c r="B10700" s="37" t="s">
        <v>272</v>
      </c>
      <c r="C10700" s="37" t="n">
        <v>22</v>
      </c>
      <c r="D10700" s="37" t="n">
        <v>20</v>
      </c>
      <c r="E10700" s="37" t="n">
        <v>0</v>
      </c>
      <c r="F10700" s="37" t="n">
        <v>1</v>
      </c>
      <c r="G10700" s="37" t="n">
        <v>1</v>
      </c>
      <c r="H10700" s="37" t="n">
        <v>1</v>
      </c>
      <c r="I10700" s="37" t="n">
        <v>4</v>
      </c>
      <c r="J10700" s="40" t="n">
        <f aca="false">IF(C10700=0,"",D10700/C10700)</f>
        <v>0.909090909090909</v>
      </c>
    </row>
    <row r="10701" customFormat="false" ht="15" hidden="false" customHeight="false" outlineLevel="0" collapsed="false">
      <c r="A10701" s="37" t="s">
        <v>1684</v>
      </c>
      <c r="B10701" s="37" t="s">
        <v>273</v>
      </c>
      <c r="C10701" s="37" t="n">
        <v>22</v>
      </c>
      <c r="D10701" s="37" t="n">
        <v>20</v>
      </c>
      <c r="E10701" s="37" t="n">
        <v>0</v>
      </c>
      <c r="F10701" s="37" t="n">
        <v>1</v>
      </c>
      <c r="G10701" s="37" t="n">
        <v>0</v>
      </c>
      <c r="H10701" s="37" t="n">
        <v>0</v>
      </c>
      <c r="I10701" s="37" t="n">
        <v>0</v>
      </c>
      <c r="J10701" s="40" t="n">
        <f aca="false">IF(C10701=0,"",D10701/C10701)</f>
        <v>0.909090909090909</v>
      </c>
    </row>
    <row r="10702" customFormat="false" ht="15" hidden="false" customHeight="false" outlineLevel="0" collapsed="false">
      <c r="A10702" s="37" t="s">
        <v>1684</v>
      </c>
      <c r="B10702" s="37" t="s">
        <v>274</v>
      </c>
      <c r="C10702" s="37" t="n">
        <v>22</v>
      </c>
      <c r="D10702" s="37" t="n">
        <v>21</v>
      </c>
      <c r="E10702" s="37" t="n">
        <v>1</v>
      </c>
      <c r="F10702" s="37" t="n">
        <v>0</v>
      </c>
      <c r="G10702" s="37" t="n">
        <v>1</v>
      </c>
      <c r="H10702" s="37" t="n">
        <v>0</v>
      </c>
      <c r="I10702" s="37" t="n">
        <v>2</v>
      </c>
      <c r="J10702" s="40" t="n">
        <f aca="false">IF(C10702=0,"",D10702/C10702)</f>
        <v>0.954545454545455</v>
      </c>
    </row>
    <row r="10703" customFormat="false" ht="15" hidden="false" customHeight="false" outlineLevel="0" collapsed="false">
      <c r="A10703" s="37" t="s">
        <v>1684</v>
      </c>
      <c r="B10703" s="37" t="s">
        <v>275</v>
      </c>
      <c r="C10703" s="37" t="n">
        <v>22</v>
      </c>
      <c r="D10703" s="37" t="n">
        <v>19</v>
      </c>
      <c r="E10703" s="37" t="n">
        <v>0</v>
      </c>
      <c r="F10703" s="37" t="n">
        <v>0</v>
      </c>
      <c r="G10703" s="37" t="n">
        <v>3</v>
      </c>
      <c r="H10703" s="37" t="n">
        <v>1</v>
      </c>
      <c r="I10703" s="37" t="n">
        <v>0</v>
      </c>
      <c r="J10703" s="40" t="n">
        <f aca="false">IF(C10703=0,"",D10703/C10703)</f>
        <v>0.863636363636364</v>
      </c>
    </row>
    <row r="10704" customFormat="false" ht="15" hidden="false" customHeight="false" outlineLevel="0" collapsed="false">
      <c r="A10704" s="37" t="s">
        <v>1684</v>
      </c>
      <c r="B10704" s="37" t="s">
        <v>276</v>
      </c>
      <c r="C10704" s="37" t="n">
        <v>22</v>
      </c>
      <c r="D10704" s="37" t="n">
        <v>19</v>
      </c>
      <c r="E10704" s="37" t="n">
        <v>0</v>
      </c>
      <c r="F10704" s="37" t="n">
        <v>1</v>
      </c>
      <c r="G10704" s="37" t="n">
        <v>0</v>
      </c>
      <c r="H10704" s="37" t="n">
        <v>3</v>
      </c>
      <c r="I10704" s="37" t="n">
        <v>0</v>
      </c>
      <c r="J10704" s="40" t="n">
        <f aca="false">IF(C10704=0,"",D10704/C10704)</f>
        <v>0.863636363636364</v>
      </c>
    </row>
    <row r="10705" customFormat="false" ht="15" hidden="false" customHeight="false" outlineLevel="0" collapsed="false">
      <c r="A10705" s="37" t="s">
        <v>1684</v>
      </c>
      <c r="B10705" s="37" t="s">
        <v>277</v>
      </c>
      <c r="C10705" s="37" t="n">
        <v>22</v>
      </c>
      <c r="D10705" s="37" t="n">
        <v>20</v>
      </c>
      <c r="E10705" s="37" t="n">
        <v>2</v>
      </c>
      <c r="F10705" s="37" t="n">
        <v>2</v>
      </c>
      <c r="G10705" s="37" t="n">
        <v>1</v>
      </c>
      <c r="H10705" s="37" t="n">
        <v>4</v>
      </c>
      <c r="I10705" s="37" t="n">
        <v>1</v>
      </c>
      <c r="J10705" s="40" t="n">
        <f aca="false">IF(C10705=0,"",D10705/C10705)</f>
        <v>0.909090909090909</v>
      </c>
    </row>
    <row r="10706" customFormat="false" ht="15" hidden="false" customHeight="false" outlineLevel="0" collapsed="false">
      <c r="A10706" s="37" t="s">
        <v>1684</v>
      </c>
      <c r="B10706" s="37" t="s">
        <v>278</v>
      </c>
      <c r="C10706" s="37" t="n">
        <v>22</v>
      </c>
      <c r="D10706" s="37" t="n">
        <v>22</v>
      </c>
      <c r="E10706" s="37" t="n">
        <v>1</v>
      </c>
      <c r="F10706" s="37" t="n">
        <v>1</v>
      </c>
      <c r="G10706" s="37" t="n">
        <v>0</v>
      </c>
      <c r="H10706" s="37" t="n">
        <v>4</v>
      </c>
      <c r="I10706" s="37" t="n">
        <v>2</v>
      </c>
      <c r="J10706" s="40" t="n">
        <f aca="false">IF(C10706=0,"",D10706/C10706)</f>
        <v>1</v>
      </c>
    </row>
    <row r="10707" customFormat="false" ht="15" hidden="false" customHeight="false" outlineLevel="0" collapsed="false">
      <c r="A10707" s="37" t="s">
        <v>1684</v>
      </c>
      <c r="B10707" s="37" t="s">
        <v>279</v>
      </c>
      <c r="C10707" s="37" t="n">
        <v>22</v>
      </c>
      <c r="D10707" s="37" t="n">
        <v>18</v>
      </c>
      <c r="E10707" s="37" t="n">
        <v>1</v>
      </c>
      <c r="F10707" s="37" t="n">
        <v>1</v>
      </c>
      <c r="G10707" s="37" t="n">
        <v>2</v>
      </c>
      <c r="H10707" s="37" t="n">
        <v>1</v>
      </c>
      <c r="I10707" s="37" t="n">
        <v>3</v>
      </c>
      <c r="J10707" s="40" t="n">
        <f aca="false">IF(C10707=0,"",D10707/C10707)</f>
        <v>0.818181818181818</v>
      </c>
    </row>
    <row r="10708" customFormat="false" ht="15" hidden="false" customHeight="false" outlineLevel="0" collapsed="false">
      <c r="A10708" s="37" t="s">
        <v>1684</v>
      </c>
      <c r="B10708" s="37" t="s">
        <v>280</v>
      </c>
      <c r="C10708" s="37" t="n">
        <v>22</v>
      </c>
      <c r="D10708" s="37" t="n">
        <v>20</v>
      </c>
      <c r="E10708" s="37" t="n">
        <v>0</v>
      </c>
      <c r="F10708" s="37" t="n">
        <v>0</v>
      </c>
      <c r="G10708" s="37" t="n">
        <v>1</v>
      </c>
      <c r="H10708" s="37" t="n">
        <v>1</v>
      </c>
      <c r="I10708" s="37" t="n">
        <v>3</v>
      </c>
      <c r="J10708" s="40" t="n">
        <f aca="false">IF(C10708=0,"",D10708/C10708)</f>
        <v>0.909090909090909</v>
      </c>
    </row>
    <row r="10709" customFormat="false" ht="15" hidden="false" customHeight="false" outlineLevel="0" collapsed="false">
      <c r="A10709" s="37" t="s">
        <v>1684</v>
      </c>
      <c r="B10709" s="37" t="s">
        <v>281</v>
      </c>
      <c r="C10709" s="37" t="n">
        <v>22</v>
      </c>
      <c r="D10709" s="37" t="n">
        <v>21</v>
      </c>
      <c r="E10709" s="37" t="n">
        <v>0</v>
      </c>
      <c r="F10709" s="37" t="n">
        <v>0</v>
      </c>
      <c r="G10709" s="37" t="n">
        <v>0</v>
      </c>
      <c r="H10709" s="37" t="n">
        <v>1</v>
      </c>
      <c r="I10709" s="37" t="n">
        <v>0</v>
      </c>
      <c r="J10709" s="40" t="n">
        <f aca="false">IF(C10709=0,"",D10709/C10709)</f>
        <v>0.954545454545455</v>
      </c>
    </row>
    <row r="10710" customFormat="false" ht="15" hidden="false" customHeight="false" outlineLevel="0" collapsed="false">
      <c r="A10710" s="37" t="s">
        <v>1685</v>
      </c>
      <c r="B10710" s="37" t="s">
        <v>276</v>
      </c>
      <c r="C10710" s="37" t="n">
        <v>22</v>
      </c>
      <c r="D10710" s="37" t="n">
        <v>20</v>
      </c>
      <c r="E10710" s="37" t="n">
        <v>0</v>
      </c>
      <c r="F10710" s="37" t="n">
        <v>0</v>
      </c>
      <c r="G10710" s="37" t="n">
        <v>0</v>
      </c>
      <c r="H10710" s="37" t="n">
        <v>1</v>
      </c>
      <c r="I10710" s="37" t="n">
        <v>3</v>
      </c>
      <c r="J10710" s="40" t="n">
        <f aca="false">IF(C10710=0,"",D10710/C10710)</f>
        <v>0.909090909090909</v>
      </c>
    </row>
    <row r="10711" customFormat="false" ht="15" hidden="false" customHeight="false" outlineLevel="0" collapsed="false">
      <c r="A10711" s="37" t="s">
        <v>1685</v>
      </c>
      <c r="B10711" s="37" t="s">
        <v>277</v>
      </c>
      <c r="C10711" s="37" t="n">
        <v>22</v>
      </c>
      <c r="D10711" s="37" t="n">
        <v>19</v>
      </c>
      <c r="E10711" s="37" t="n">
        <v>0</v>
      </c>
      <c r="F10711" s="37" t="n">
        <v>0</v>
      </c>
      <c r="G10711" s="37" t="n">
        <v>0</v>
      </c>
      <c r="H10711" s="37" t="n">
        <v>2</v>
      </c>
      <c r="I10711" s="37" t="n">
        <v>2</v>
      </c>
      <c r="J10711" s="40" t="n">
        <f aca="false">IF(C10711=0,"",D10711/C10711)</f>
        <v>0.863636363636364</v>
      </c>
    </row>
    <row r="10712" customFormat="false" ht="15" hidden="false" customHeight="false" outlineLevel="0" collapsed="false">
      <c r="A10712" s="37" t="s">
        <v>1685</v>
      </c>
      <c r="B10712" s="37" t="s">
        <v>278</v>
      </c>
      <c r="C10712" s="37" t="n">
        <v>22</v>
      </c>
      <c r="D10712" s="37" t="n">
        <v>21</v>
      </c>
      <c r="E10712" s="37" t="n">
        <v>3</v>
      </c>
      <c r="F10712" s="37" t="n">
        <v>0</v>
      </c>
      <c r="G10712" s="37" t="n">
        <v>1</v>
      </c>
      <c r="H10712" s="37" t="n">
        <v>4</v>
      </c>
      <c r="I10712" s="37" t="n">
        <v>1</v>
      </c>
      <c r="J10712" s="40" t="n">
        <f aca="false">IF(C10712=0,"",D10712/C10712)</f>
        <v>0.954545454545455</v>
      </c>
    </row>
    <row r="10713" customFormat="false" ht="15" hidden="false" customHeight="false" outlineLevel="0" collapsed="false">
      <c r="A10713" s="37" t="s">
        <v>1685</v>
      </c>
      <c r="B10713" s="37" t="s">
        <v>279</v>
      </c>
      <c r="C10713" s="37" t="n">
        <v>22</v>
      </c>
      <c r="D10713" s="37" t="n">
        <v>21</v>
      </c>
      <c r="E10713" s="37" t="n">
        <v>1</v>
      </c>
      <c r="F10713" s="37" t="n">
        <v>2</v>
      </c>
      <c r="G10713" s="37" t="n">
        <v>0</v>
      </c>
      <c r="H10713" s="37" t="n">
        <v>2</v>
      </c>
      <c r="I10713" s="37" t="n">
        <v>1</v>
      </c>
      <c r="J10713" s="40" t="n">
        <f aca="false">IF(C10713=0,"",D10713/C10713)</f>
        <v>0.954545454545455</v>
      </c>
    </row>
    <row r="10714" customFormat="false" ht="15" hidden="false" customHeight="false" outlineLevel="0" collapsed="false">
      <c r="A10714" s="37" t="s">
        <v>1685</v>
      </c>
      <c r="B10714" s="37" t="s">
        <v>280</v>
      </c>
      <c r="C10714" s="37" t="n">
        <v>22</v>
      </c>
      <c r="D10714" s="37" t="n">
        <v>22</v>
      </c>
      <c r="E10714" s="37" t="n">
        <v>2</v>
      </c>
      <c r="F10714" s="37" t="n">
        <v>0</v>
      </c>
      <c r="G10714" s="37" t="n">
        <v>0</v>
      </c>
      <c r="H10714" s="37" t="n">
        <v>0</v>
      </c>
      <c r="I10714" s="37" t="n">
        <v>5</v>
      </c>
      <c r="J10714" s="40" t="n">
        <f aca="false">IF(C10714=0,"",D10714/C10714)</f>
        <v>1</v>
      </c>
    </row>
    <row r="10715" customFormat="false" ht="15" hidden="false" customHeight="false" outlineLevel="0" collapsed="false">
      <c r="A10715" s="37" t="s">
        <v>1685</v>
      </c>
      <c r="B10715" s="37" t="s">
        <v>281</v>
      </c>
      <c r="C10715" s="37" t="n">
        <v>22</v>
      </c>
      <c r="D10715" s="37" t="n">
        <v>22</v>
      </c>
      <c r="E10715" s="37" t="n">
        <v>0</v>
      </c>
      <c r="F10715" s="37" t="n">
        <v>2</v>
      </c>
      <c r="G10715" s="37" t="n">
        <v>0</v>
      </c>
      <c r="H10715" s="37" t="n">
        <v>1</v>
      </c>
      <c r="I10715" s="37" t="n">
        <v>1</v>
      </c>
      <c r="J10715" s="40" t="n">
        <f aca="false">IF(C10715=0,"",D10715/C10715)</f>
        <v>1</v>
      </c>
    </row>
    <row r="10716" customFormat="false" ht="15" hidden="false" customHeight="false" outlineLevel="0" collapsed="false">
      <c r="A10716" s="37" t="s">
        <v>1688</v>
      </c>
      <c r="B10716" s="37" t="s">
        <v>270</v>
      </c>
      <c r="C10716" s="37" t="n">
        <v>22</v>
      </c>
      <c r="D10716" s="37" t="n">
        <v>19</v>
      </c>
      <c r="E10716" s="37" t="n">
        <v>0</v>
      </c>
      <c r="F10716" s="37" t="n">
        <v>0</v>
      </c>
      <c r="G10716" s="37" t="n">
        <v>0</v>
      </c>
      <c r="H10716" s="37" t="n">
        <v>0</v>
      </c>
      <c r="I10716" s="37" t="n">
        <v>4</v>
      </c>
      <c r="J10716" s="40" t="n">
        <f aca="false">IF(C10716=0,"",D10716/C10716)</f>
        <v>0.863636363636364</v>
      </c>
    </row>
    <row r="10717" customFormat="false" ht="15" hidden="false" customHeight="false" outlineLevel="0" collapsed="false">
      <c r="A10717" s="37" t="s">
        <v>1688</v>
      </c>
      <c r="B10717" s="37" t="s">
        <v>271</v>
      </c>
      <c r="C10717" s="37" t="n">
        <v>22</v>
      </c>
      <c r="D10717" s="37" t="n">
        <v>21</v>
      </c>
      <c r="E10717" s="37" t="n">
        <v>0</v>
      </c>
      <c r="F10717" s="37" t="n">
        <v>2</v>
      </c>
      <c r="G10717" s="37" t="n">
        <v>0</v>
      </c>
      <c r="H10717" s="37" t="n">
        <v>0</v>
      </c>
      <c r="I10717" s="37" t="n">
        <v>1</v>
      </c>
      <c r="J10717" s="40" t="n">
        <f aca="false">IF(C10717=0,"",D10717/C10717)</f>
        <v>0.954545454545455</v>
      </c>
    </row>
    <row r="10718" customFormat="false" ht="15" hidden="false" customHeight="false" outlineLevel="0" collapsed="false">
      <c r="A10718" s="37" t="s">
        <v>1688</v>
      </c>
      <c r="B10718" s="37" t="s">
        <v>272</v>
      </c>
      <c r="C10718" s="37" t="n">
        <v>22</v>
      </c>
      <c r="D10718" s="37" t="n">
        <v>22</v>
      </c>
      <c r="E10718" s="37" t="n">
        <v>0</v>
      </c>
      <c r="F10718" s="37" t="n">
        <v>1</v>
      </c>
      <c r="G10718" s="37" t="n">
        <v>0</v>
      </c>
      <c r="H10718" s="37" t="n">
        <v>2</v>
      </c>
      <c r="I10718" s="37" t="n">
        <v>1</v>
      </c>
      <c r="J10718" s="40" t="n">
        <f aca="false">IF(C10718=0,"",D10718/C10718)</f>
        <v>1</v>
      </c>
    </row>
    <row r="10719" customFormat="false" ht="15" hidden="false" customHeight="false" outlineLevel="0" collapsed="false">
      <c r="A10719" s="37" t="s">
        <v>1688</v>
      </c>
      <c r="B10719" s="37" t="s">
        <v>273</v>
      </c>
      <c r="C10719" s="37" t="n">
        <v>22</v>
      </c>
      <c r="D10719" s="37" t="n">
        <v>21</v>
      </c>
      <c r="E10719" s="37" t="n">
        <v>1</v>
      </c>
      <c r="F10719" s="37" t="n">
        <v>0</v>
      </c>
      <c r="G10719" s="37" t="n">
        <v>0</v>
      </c>
      <c r="H10719" s="37" t="n">
        <v>1</v>
      </c>
      <c r="I10719" s="37" t="n">
        <v>0</v>
      </c>
      <c r="J10719" s="40" t="n">
        <f aca="false">IF(C10719=0,"",D10719/C10719)</f>
        <v>0.954545454545455</v>
      </c>
    </row>
    <row r="10720" customFormat="false" ht="15" hidden="false" customHeight="false" outlineLevel="0" collapsed="false">
      <c r="A10720" s="37" t="s">
        <v>1688</v>
      </c>
      <c r="B10720" s="37" t="s">
        <v>274</v>
      </c>
      <c r="C10720" s="37" t="n">
        <v>22</v>
      </c>
      <c r="D10720" s="37" t="n">
        <v>20</v>
      </c>
      <c r="E10720" s="37" t="n">
        <v>1</v>
      </c>
      <c r="F10720" s="37" t="n">
        <v>0</v>
      </c>
      <c r="G10720" s="37" t="n">
        <v>1</v>
      </c>
      <c r="H10720" s="37" t="n">
        <v>1</v>
      </c>
      <c r="I10720" s="37" t="n">
        <v>2</v>
      </c>
      <c r="J10720" s="40" t="n">
        <f aca="false">IF(C10720=0,"",D10720/C10720)</f>
        <v>0.909090909090909</v>
      </c>
    </row>
    <row r="10721" customFormat="false" ht="15" hidden="false" customHeight="false" outlineLevel="0" collapsed="false">
      <c r="A10721" s="37" t="s">
        <v>1688</v>
      </c>
      <c r="B10721" s="37" t="s">
        <v>275</v>
      </c>
      <c r="C10721" s="37" t="n">
        <v>22</v>
      </c>
      <c r="D10721" s="37" t="n">
        <v>19</v>
      </c>
      <c r="E10721" s="37" t="n">
        <v>0</v>
      </c>
      <c r="F10721" s="37" t="n">
        <v>0</v>
      </c>
      <c r="G10721" s="37" t="n">
        <v>0</v>
      </c>
      <c r="H10721" s="37" t="n">
        <v>2</v>
      </c>
      <c r="I10721" s="37" t="n">
        <v>4</v>
      </c>
      <c r="J10721" s="40" t="n">
        <f aca="false">IF(C10721=0,"",D10721/C10721)</f>
        <v>0.863636363636364</v>
      </c>
    </row>
    <row r="10722" customFormat="false" ht="15" hidden="false" customHeight="false" outlineLevel="0" collapsed="false">
      <c r="A10722" s="37" t="s">
        <v>1688</v>
      </c>
      <c r="B10722" s="37" t="s">
        <v>276</v>
      </c>
      <c r="C10722" s="37" t="n">
        <v>22</v>
      </c>
      <c r="D10722" s="37" t="n">
        <v>19</v>
      </c>
      <c r="E10722" s="37" t="n">
        <v>2</v>
      </c>
      <c r="F10722" s="37" t="n">
        <v>0</v>
      </c>
      <c r="G10722" s="37" t="n">
        <v>0</v>
      </c>
      <c r="H10722" s="37" t="n">
        <v>2</v>
      </c>
      <c r="I10722" s="37" t="n">
        <v>1</v>
      </c>
      <c r="J10722" s="40" t="n">
        <f aca="false">IF(C10722=0,"",D10722/C10722)</f>
        <v>0.863636363636364</v>
      </c>
    </row>
    <row r="10723" customFormat="false" ht="15" hidden="false" customHeight="false" outlineLevel="0" collapsed="false">
      <c r="A10723" s="37" t="s">
        <v>1688</v>
      </c>
      <c r="B10723" s="37" t="s">
        <v>277</v>
      </c>
      <c r="C10723" s="37" t="n">
        <v>22</v>
      </c>
      <c r="D10723" s="37" t="n">
        <v>21</v>
      </c>
      <c r="E10723" s="37" t="n">
        <v>1</v>
      </c>
      <c r="F10723" s="37" t="n">
        <v>0</v>
      </c>
      <c r="G10723" s="37" t="n">
        <v>0</v>
      </c>
      <c r="H10723" s="37" t="n">
        <v>2</v>
      </c>
      <c r="I10723" s="37" t="n">
        <v>0</v>
      </c>
      <c r="J10723" s="40" t="n">
        <f aca="false">IF(C10723=0,"",D10723/C10723)</f>
        <v>0.954545454545455</v>
      </c>
    </row>
    <row r="10724" customFormat="false" ht="15" hidden="false" customHeight="false" outlineLevel="0" collapsed="false">
      <c r="A10724" s="37" t="s">
        <v>1688</v>
      </c>
      <c r="B10724" s="37" t="s">
        <v>278</v>
      </c>
      <c r="C10724" s="37" t="n">
        <v>22</v>
      </c>
      <c r="D10724" s="37" t="n">
        <v>19</v>
      </c>
      <c r="E10724" s="37" t="n">
        <v>1</v>
      </c>
      <c r="F10724" s="37" t="n">
        <v>1</v>
      </c>
      <c r="G10724" s="37" t="n">
        <v>0</v>
      </c>
      <c r="H10724" s="37" t="n">
        <v>0</v>
      </c>
      <c r="I10724" s="37" t="n">
        <v>3</v>
      </c>
      <c r="J10724" s="40" t="n">
        <f aca="false">IF(C10724=0,"",D10724/C10724)</f>
        <v>0.863636363636364</v>
      </c>
    </row>
    <row r="10725" customFormat="false" ht="15" hidden="false" customHeight="false" outlineLevel="0" collapsed="false">
      <c r="A10725" s="37" t="s">
        <v>1688</v>
      </c>
      <c r="B10725" s="37" t="s">
        <v>279</v>
      </c>
      <c r="C10725" s="37" t="n">
        <v>22</v>
      </c>
      <c r="D10725" s="37" t="n">
        <v>22</v>
      </c>
      <c r="E10725" s="37" t="n">
        <v>1</v>
      </c>
      <c r="F10725" s="37" t="n">
        <v>1</v>
      </c>
      <c r="G10725" s="37" t="n">
        <v>0</v>
      </c>
      <c r="H10725" s="37" t="n">
        <v>0</v>
      </c>
      <c r="I10725" s="37" t="n">
        <v>0</v>
      </c>
      <c r="J10725" s="40" t="n">
        <f aca="false">IF(C10725=0,"",D10725/C10725)</f>
        <v>1</v>
      </c>
    </row>
    <row r="10726" customFormat="false" ht="15" hidden="false" customHeight="false" outlineLevel="0" collapsed="false">
      <c r="A10726" s="37" t="s">
        <v>1688</v>
      </c>
      <c r="B10726" s="37" t="s">
        <v>280</v>
      </c>
      <c r="C10726" s="37" t="n">
        <v>22</v>
      </c>
      <c r="D10726" s="37" t="n">
        <v>21</v>
      </c>
      <c r="E10726" s="37" t="n">
        <v>1</v>
      </c>
      <c r="F10726" s="37" t="n">
        <v>2</v>
      </c>
      <c r="G10726" s="37" t="n">
        <v>1</v>
      </c>
      <c r="H10726" s="37" t="n">
        <v>3</v>
      </c>
      <c r="I10726" s="37" t="n">
        <v>5</v>
      </c>
      <c r="J10726" s="40" t="n">
        <f aca="false">IF(C10726=0,"",D10726/C10726)</f>
        <v>0.954545454545455</v>
      </c>
    </row>
    <row r="10727" customFormat="false" ht="15" hidden="false" customHeight="false" outlineLevel="0" collapsed="false">
      <c r="A10727" s="37" t="s">
        <v>1688</v>
      </c>
      <c r="B10727" s="37" t="s">
        <v>281</v>
      </c>
      <c r="C10727" s="37" t="n">
        <v>22</v>
      </c>
      <c r="D10727" s="37" t="n">
        <v>22</v>
      </c>
      <c r="E10727" s="37" t="n">
        <v>1</v>
      </c>
      <c r="F10727" s="37" t="n">
        <v>0</v>
      </c>
      <c r="G10727" s="37" t="n">
        <v>1</v>
      </c>
      <c r="H10727" s="37" t="n">
        <v>0</v>
      </c>
      <c r="I10727" s="37" t="n">
        <v>0</v>
      </c>
      <c r="J10727" s="40" t="n">
        <f aca="false">IF(C10727=0,"",D10727/C10727)</f>
        <v>1</v>
      </c>
    </row>
    <row r="10728" customFormat="false" ht="15" hidden="false" customHeight="false" outlineLevel="0" collapsed="false">
      <c r="A10728" s="37" t="s">
        <v>525</v>
      </c>
      <c r="B10728" s="37" t="s">
        <v>270</v>
      </c>
      <c r="C10728" s="37" t="n">
        <v>22</v>
      </c>
      <c r="D10728" s="37" t="n">
        <v>19</v>
      </c>
      <c r="E10728" s="37" t="n">
        <v>2</v>
      </c>
      <c r="F10728" s="37" t="n">
        <v>0</v>
      </c>
      <c r="G10728" s="37" t="n">
        <v>0</v>
      </c>
      <c r="H10728" s="37" t="n">
        <v>1</v>
      </c>
      <c r="I10728" s="37" t="n">
        <v>4</v>
      </c>
      <c r="J10728" s="40" t="n">
        <f aca="false">IF(C10728=0,"",D10728/C10728)</f>
        <v>0.863636363636364</v>
      </c>
    </row>
    <row r="10729" customFormat="false" ht="15" hidden="false" customHeight="false" outlineLevel="0" collapsed="false">
      <c r="A10729" s="37" t="s">
        <v>525</v>
      </c>
      <c r="B10729" s="37" t="s">
        <v>271</v>
      </c>
      <c r="C10729" s="37" t="n">
        <v>22</v>
      </c>
      <c r="D10729" s="37" t="n">
        <v>20</v>
      </c>
      <c r="E10729" s="37" t="n">
        <v>0</v>
      </c>
      <c r="F10729" s="37" t="n">
        <v>0</v>
      </c>
      <c r="G10729" s="37" t="n">
        <v>0</v>
      </c>
      <c r="H10729" s="37" t="n">
        <v>2</v>
      </c>
      <c r="I10729" s="37" t="n">
        <v>3</v>
      </c>
      <c r="J10729" s="40" t="n">
        <f aca="false">IF(C10729=0,"",D10729/C10729)</f>
        <v>0.909090909090909</v>
      </c>
    </row>
    <row r="10730" customFormat="false" ht="15" hidden="false" customHeight="false" outlineLevel="0" collapsed="false">
      <c r="A10730" s="37" t="s">
        <v>525</v>
      </c>
      <c r="B10730" s="37" t="s">
        <v>272</v>
      </c>
      <c r="C10730" s="37" t="n">
        <v>22</v>
      </c>
      <c r="D10730" s="37" t="n">
        <v>20</v>
      </c>
      <c r="E10730" s="37" t="n">
        <v>0</v>
      </c>
      <c r="F10730" s="37" t="n">
        <v>0</v>
      </c>
      <c r="G10730" s="37" t="n">
        <v>0</v>
      </c>
      <c r="H10730" s="37" t="n">
        <v>2</v>
      </c>
      <c r="I10730" s="37" t="n">
        <v>10</v>
      </c>
      <c r="J10730" s="40" t="n">
        <f aca="false">IF(C10730=0,"",D10730/C10730)</f>
        <v>0.909090909090909</v>
      </c>
    </row>
    <row r="10731" customFormat="false" ht="15" hidden="false" customHeight="false" outlineLevel="0" collapsed="false">
      <c r="A10731" s="37" t="s">
        <v>525</v>
      </c>
      <c r="B10731" s="37" t="s">
        <v>273</v>
      </c>
      <c r="C10731" s="37" t="n">
        <v>22</v>
      </c>
      <c r="D10731" s="37" t="n">
        <v>22</v>
      </c>
      <c r="E10731" s="37" t="n">
        <v>0</v>
      </c>
      <c r="F10731" s="37" t="n">
        <v>0</v>
      </c>
      <c r="G10731" s="37" t="n">
        <v>0</v>
      </c>
      <c r="H10731" s="37" t="n">
        <v>2</v>
      </c>
      <c r="I10731" s="37" t="n">
        <v>18</v>
      </c>
      <c r="J10731" s="40" t="n">
        <f aca="false">IF(C10731=0,"",D10731/C10731)</f>
        <v>1</v>
      </c>
    </row>
    <row r="10732" customFormat="false" ht="15" hidden="false" customHeight="false" outlineLevel="0" collapsed="false">
      <c r="A10732" s="37" t="s">
        <v>525</v>
      </c>
      <c r="B10732" s="37" t="s">
        <v>274</v>
      </c>
      <c r="C10732" s="37" t="n">
        <v>22</v>
      </c>
      <c r="D10732" s="37" t="n">
        <v>20</v>
      </c>
      <c r="E10732" s="37" t="n">
        <v>1</v>
      </c>
      <c r="F10732" s="37" t="n">
        <v>0</v>
      </c>
      <c r="G10732" s="37" t="n">
        <v>0</v>
      </c>
      <c r="H10732" s="37" t="n">
        <v>4</v>
      </c>
      <c r="I10732" s="37" t="n">
        <v>13</v>
      </c>
      <c r="J10732" s="40" t="n">
        <f aca="false">IF(C10732=0,"",D10732/C10732)</f>
        <v>0.909090909090909</v>
      </c>
    </row>
    <row r="10733" customFormat="false" ht="15" hidden="false" customHeight="false" outlineLevel="0" collapsed="false">
      <c r="A10733" s="37" t="s">
        <v>525</v>
      </c>
      <c r="B10733" s="37" t="s">
        <v>275</v>
      </c>
      <c r="C10733" s="37" t="n">
        <v>22</v>
      </c>
      <c r="D10733" s="37" t="n">
        <v>21</v>
      </c>
      <c r="E10733" s="37" t="n">
        <v>2</v>
      </c>
      <c r="F10733" s="37" t="n">
        <v>0</v>
      </c>
      <c r="G10733" s="37" t="n">
        <v>2</v>
      </c>
      <c r="H10733" s="37" t="n">
        <v>4</v>
      </c>
      <c r="I10733" s="37" t="n">
        <v>16</v>
      </c>
      <c r="J10733" s="40" t="n">
        <f aca="false">IF(C10733=0,"",D10733/C10733)</f>
        <v>0.954545454545455</v>
      </c>
    </row>
    <row r="10734" customFormat="false" ht="15" hidden="false" customHeight="false" outlineLevel="0" collapsed="false">
      <c r="A10734" s="37" t="s">
        <v>525</v>
      </c>
      <c r="B10734" s="37" t="s">
        <v>276</v>
      </c>
      <c r="C10734" s="37" t="n">
        <v>22</v>
      </c>
      <c r="D10734" s="37" t="n">
        <v>22</v>
      </c>
      <c r="E10734" s="37" t="n">
        <v>0</v>
      </c>
      <c r="F10734" s="37" t="n">
        <v>0</v>
      </c>
      <c r="G10734" s="37" t="n">
        <v>0</v>
      </c>
      <c r="H10734" s="37" t="n">
        <v>2</v>
      </c>
      <c r="I10734" s="37" t="n">
        <v>16</v>
      </c>
      <c r="J10734" s="40" t="n">
        <f aca="false">IF(C10734=0,"",D10734/C10734)</f>
        <v>1</v>
      </c>
    </row>
    <row r="10735" customFormat="false" ht="15" hidden="false" customHeight="false" outlineLevel="0" collapsed="false">
      <c r="A10735" s="37" t="s">
        <v>525</v>
      </c>
      <c r="B10735" s="37" t="s">
        <v>277</v>
      </c>
      <c r="C10735" s="37" t="n">
        <v>22</v>
      </c>
      <c r="D10735" s="37" t="n">
        <v>22</v>
      </c>
      <c r="E10735" s="37" t="n">
        <v>0</v>
      </c>
      <c r="F10735" s="37" t="n">
        <v>0</v>
      </c>
      <c r="G10735" s="37" t="n">
        <v>0</v>
      </c>
      <c r="H10735" s="37" t="n">
        <v>0</v>
      </c>
      <c r="I10735" s="37" t="n">
        <v>2</v>
      </c>
      <c r="J10735" s="40" t="n">
        <f aca="false">IF(C10735=0,"",D10735/C10735)</f>
        <v>1</v>
      </c>
    </row>
    <row r="10736" customFormat="false" ht="15" hidden="false" customHeight="false" outlineLevel="0" collapsed="false">
      <c r="A10736" s="37" t="s">
        <v>525</v>
      </c>
      <c r="B10736" s="37" t="s">
        <v>278</v>
      </c>
      <c r="C10736" s="37" t="n">
        <v>22</v>
      </c>
      <c r="D10736" s="37" t="n">
        <v>19</v>
      </c>
      <c r="E10736" s="37" t="n">
        <v>2</v>
      </c>
      <c r="F10736" s="37" t="n">
        <v>0</v>
      </c>
      <c r="G10736" s="37" t="n">
        <v>0</v>
      </c>
      <c r="H10736" s="37" t="n">
        <v>0</v>
      </c>
      <c r="I10736" s="37" t="n">
        <v>13</v>
      </c>
      <c r="J10736" s="40" t="n">
        <f aca="false">IF(C10736=0,"",D10736/C10736)</f>
        <v>0.863636363636364</v>
      </c>
    </row>
    <row r="10737" customFormat="false" ht="15" hidden="false" customHeight="false" outlineLevel="0" collapsed="false">
      <c r="A10737" s="37" t="s">
        <v>525</v>
      </c>
      <c r="B10737" s="37" t="s">
        <v>279</v>
      </c>
      <c r="C10737" s="37" t="n">
        <v>22</v>
      </c>
      <c r="D10737" s="37" t="n">
        <v>21</v>
      </c>
      <c r="E10737" s="37" t="n">
        <v>0</v>
      </c>
      <c r="F10737" s="37" t="n">
        <v>1</v>
      </c>
      <c r="G10737" s="37" t="n">
        <v>0</v>
      </c>
      <c r="H10737" s="37" t="n">
        <v>1</v>
      </c>
      <c r="I10737" s="37" t="n">
        <v>12</v>
      </c>
      <c r="J10737" s="40" t="n">
        <f aca="false">IF(C10737=0,"",D10737/C10737)</f>
        <v>0.954545454545455</v>
      </c>
    </row>
    <row r="10738" customFormat="false" ht="15" hidden="false" customHeight="false" outlineLevel="0" collapsed="false">
      <c r="A10738" s="37" t="s">
        <v>525</v>
      </c>
      <c r="B10738" s="37" t="s">
        <v>280</v>
      </c>
      <c r="C10738" s="37" t="n">
        <v>22</v>
      </c>
      <c r="D10738" s="37" t="n">
        <v>20</v>
      </c>
      <c r="E10738" s="37" t="n">
        <v>0</v>
      </c>
      <c r="F10738" s="37" t="n">
        <v>2</v>
      </c>
      <c r="G10738" s="37" t="n">
        <v>0</v>
      </c>
      <c r="H10738" s="37" t="n">
        <v>0</v>
      </c>
      <c r="I10738" s="37" t="n">
        <v>25</v>
      </c>
      <c r="J10738" s="40" t="n">
        <f aca="false">IF(C10738=0,"",D10738/C10738)</f>
        <v>0.909090909090909</v>
      </c>
    </row>
    <row r="10739" customFormat="false" ht="15" hidden="false" customHeight="false" outlineLevel="0" collapsed="false">
      <c r="A10739" s="37" t="s">
        <v>525</v>
      </c>
      <c r="B10739" s="37" t="s">
        <v>281</v>
      </c>
      <c r="C10739" s="37" t="n">
        <v>22</v>
      </c>
      <c r="D10739" s="37" t="n">
        <v>21</v>
      </c>
      <c r="E10739" s="37" t="n">
        <v>1</v>
      </c>
      <c r="F10739" s="37" t="n">
        <v>0</v>
      </c>
      <c r="G10739" s="37" t="n">
        <v>1</v>
      </c>
      <c r="H10739" s="37" t="n">
        <v>0</v>
      </c>
      <c r="I10739" s="37" t="n">
        <v>12</v>
      </c>
      <c r="J10739" s="40" t="n">
        <f aca="false">IF(C10739=0,"",D10739/C10739)</f>
        <v>0.954545454545455</v>
      </c>
    </row>
    <row r="10740" customFormat="false" ht="15" hidden="false" customHeight="false" outlineLevel="0" collapsed="false">
      <c r="A10740" s="37" t="s">
        <v>1689</v>
      </c>
      <c r="B10740" s="37" t="s">
        <v>270</v>
      </c>
      <c r="C10740" s="37" t="n">
        <v>22</v>
      </c>
      <c r="D10740" s="37" t="n">
        <v>21</v>
      </c>
      <c r="E10740" s="37" t="n">
        <v>0</v>
      </c>
      <c r="F10740" s="37" t="n">
        <v>0</v>
      </c>
      <c r="G10740" s="37" t="n">
        <v>0</v>
      </c>
      <c r="H10740" s="37" t="n">
        <v>3</v>
      </c>
      <c r="I10740" s="37" t="n">
        <v>0</v>
      </c>
      <c r="J10740" s="40" t="n">
        <f aca="false">IF(C10740=0,"",D10740/C10740)</f>
        <v>0.954545454545455</v>
      </c>
    </row>
    <row r="10741" customFormat="false" ht="15" hidden="false" customHeight="false" outlineLevel="0" collapsed="false">
      <c r="A10741" s="37" t="s">
        <v>1689</v>
      </c>
      <c r="B10741" s="37" t="s">
        <v>271</v>
      </c>
      <c r="C10741" s="37" t="n">
        <v>22</v>
      </c>
      <c r="D10741" s="37" t="n">
        <v>22</v>
      </c>
      <c r="E10741" s="37" t="n">
        <v>0</v>
      </c>
      <c r="F10741" s="37" t="n">
        <v>0</v>
      </c>
      <c r="G10741" s="37" t="n">
        <v>1</v>
      </c>
      <c r="H10741" s="37" t="n">
        <v>2</v>
      </c>
      <c r="I10741" s="37" t="n">
        <v>0</v>
      </c>
      <c r="J10741" s="40" t="n">
        <f aca="false">IF(C10741=0,"",D10741/C10741)</f>
        <v>1</v>
      </c>
    </row>
    <row r="10742" customFormat="false" ht="15" hidden="false" customHeight="false" outlineLevel="0" collapsed="false">
      <c r="A10742" s="37" t="s">
        <v>1689</v>
      </c>
      <c r="B10742" s="37" t="s">
        <v>272</v>
      </c>
      <c r="C10742" s="37" t="n">
        <v>22</v>
      </c>
      <c r="D10742" s="37" t="n">
        <v>21</v>
      </c>
      <c r="E10742" s="37" t="n">
        <v>1</v>
      </c>
      <c r="F10742" s="37" t="n">
        <v>1</v>
      </c>
      <c r="G10742" s="37" t="n">
        <v>0</v>
      </c>
      <c r="H10742" s="37" t="n">
        <v>3</v>
      </c>
      <c r="I10742" s="37" t="n">
        <v>1</v>
      </c>
      <c r="J10742" s="40" t="n">
        <f aca="false">IF(C10742=0,"",D10742/C10742)</f>
        <v>0.954545454545455</v>
      </c>
    </row>
    <row r="10743" customFormat="false" ht="15" hidden="false" customHeight="false" outlineLevel="0" collapsed="false">
      <c r="A10743" s="37" t="s">
        <v>1689</v>
      </c>
      <c r="B10743" s="37" t="s">
        <v>273</v>
      </c>
      <c r="C10743" s="37" t="n">
        <v>22</v>
      </c>
      <c r="D10743" s="37" t="n">
        <v>21</v>
      </c>
      <c r="E10743" s="37" t="n">
        <v>0</v>
      </c>
      <c r="F10743" s="37" t="n">
        <v>1</v>
      </c>
      <c r="G10743" s="37" t="n">
        <v>0</v>
      </c>
      <c r="H10743" s="37" t="n">
        <v>1</v>
      </c>
      <c r="I10743" s="37" t="n">
        <v>0</v>
      </c>
      <c r="J10743" s="40" t="n">
        <f aca="false">IF(C10743=0,"",D10743/C10743)</f>
        <v>0.954545454545455</v>
      </c>
    </row>
    <row r="10744" customFormat="false" ht="15" hidden="false" customHeight="false" outlineLevel="0" collapsed="false">
      <c r="A10744" s="37" t="s">
        <v>1689</v>
      </c>
      <c r="B10744" s="37" t="s">
        <v>274</v>
      </c>
      <c r="C10744" s="37" t="n">
        <v>22</v>
      </c>
      <c r="D10744" s="37" t="n">
        <v>21</v>
      </c>
      <c r="E10744" s="37" t="n">
        <v>0</v>
      </c>
      <c r="F10744" s="37" t="n">
        <v>0</v>
      </c>
      <c r="G10744" s="37" t="n">
        <v>0</v>
      </c>
      <c r="H10744" s="37" t="n">
        <v>2</v>
      </c>
      <c r="I10744" s="37" t="n">
        <v>5</v>
      </c>
      <c r="J10744" s="40" t="n">
        <f aca="false">IF(C10744=0,"",D10744/C10744)</f>
        <v>0.954545454545455</v>
      </c>
    </row>
    <row r="10745" customFormat="false" ht="15" hidden="false" customHeight="false" outlineLevel="0" collapsed="false">
      <c r="A10745" s="37" t="s">
        <v>1689</v>
      </c>
      <c r="B10745" s="37" t="s">
        <v>275</v>
      </c>
      <c r="C10745" s="37" t="n">
        <v>22</v>
      </c>
      <c r="D10745" s="37" t="n">
        <v>21</v>
      </c>
      <c r="E10745" s="37" t="n">
        <v>2</v>
      </c>
      <c r="F10745" s="37" t="n">
        <v>0</v>
      </c>
      <c r="G10745" s="37" t="n">
        <v>0</v>
      </c>
      <c r="H10745" s="37" t="n">
        <v>3</v>
      </c>
      <c r="I10745" s="37" t="n">
        <v>0</v>
      </c>
      <c r="J10745" s="40" t="n">
        <f aca="false">IF(C10745=0,"",D10745/C10745)</f>
        <v>0.954545454545455</v>
      </c>
    </row>
    <row r="10746" customFormat="false" ht="15" hidden="false" customHeight="false" outlineLevel="0" collapsed="false">
      <c r="A10746" s="37" t="s">
        <v>1689</v>
      </c>
      <c r="B10746" s="37" t="s">
        <v>276</v>
      </c>
      <c r="C10746" s="37" t="n">
        <v>22</v>
      </c>
      <c r="D10746" s="37" t="n">
        <v>18</v>
      </c>
      <c r="E10746" s="37" t="n">
        <v>0</v>
      </c>
      <c r="F10746" s="37" t="n">
        <v>2</v>
      </c>
      <c r="G10746" s="37" t="n">
        <v>0</v>
      </c>
      <c r="H10746" s="37" t="n">
        <v>3</v>
      </c>
      <c r="I10746" s="37" t="n">
        <v>1</v>
      </c>
      <c r="J10746" s="40" t="n">
        <f aca="false">IF(C10746=0,"",D10746/C10746)</f>
        <v>0.818181818181818</v>
      </c>
    </row>
    <row r="10747" customFormat="false" ht="15" hidden="false" customHeight="false" outlineLevel="0" collapsed="false">
      <c r="A10747" s="37" t="s">
        <v>1689</v>
      </c>
      <c r="B10747" s="37" t="s">
        <v>277</v>
      </c>
      <c r="C10747" s="37" t="n">
        <v>22</v>
      </c>
      <c r="D10747" s="37" t="n">
        <v>21</v>
      </c>
      <c r="E10747" s="37" t="n">
        <v>1</v>
      </c>
      <c r="F10747" s="37" t="n">
        <v>0</v>
      </c>
      <c r="G10747" s="37" t="n">
        <v>0</v>
      </c>
      <c r="H10747" s="37" t="n">
        <v>1</v>
      </c>
      <c r="I10747" s="37" t="n">
        <v>0</v>
      </c>
      <c r="J10747" s="40" t="n">
        <f aca="false">IF(C10747=0,"",D10747/C10747)</f>
        <v>0.954545454545455</v>
      </c>
    </row>
    <row r="10748" customFormat="false" ht="15" hidden="false" customHeight="false" outlineLevel="0" collapsed="false">
      <c r="A10748" s="37" t="s">
        <v>1689</v>
      </c>
      <c r="B10748" s="37" t="s">
        <v>278</v>
      </c>
      <c r="C10748" s="37" t="n">
        <v>22</v>
      </c>
      <c r="D10748" s="37" t="n">
        <v>18</v>
      </c>
      <c r="E10748" s="37" t="n">
        <v>0</v>
      </c>
      <c r="F10748" s="37" t="n">
        <v>0</v>
      </c>
      <c r="G10748" s="37" t="n">
        <v>1</v>
      </c>
      <c r="H10748" s="37" t="n">
        <v>3</v>
      </c>
      <c r="I10748" s="37" t="n">
        <v>2</v>
      </c>
      <c r="J10748" s="40" t="n">
        <f aca="false">IF(C10748=0,"",D10748/C10748)</f>
        <v>0.818181818181818</v>
      </c>
    </row>
    <row r="10749" customFormat="false" ht="15" hidden="false" customHeight="false" outlineLevel="0" collapsed="false">
      <c r="A10749" s="37" t="s">
        <v>1689</v>
      </c>
      <c r="B10749" s="37" t="s">
        <v>279</v>
      </c>
      <c r="C10749" s="37" t="n">
        <v>22</v>
      </c>
      <c r="D10749" s="37" t="n">
        <v>17</v>
      </c>
      <c r="E10749" s="37" t="n">
        <v>0</v>
      </c>
      <c r="F10749" s="37" t="n">
        <v>0</v>
      </c>
      <c r="G10749" s="37" t="n">
        <v>0</v>
      </c>
      <c r="H10749" s="37" t="n">
        <v>3</v>
      </c>
      <c r="I10749" s="37" t="n">
        <v>2</v>
      </c>
      <c r="J10749" s="40" t="n">
        <f aca="false">IF(C10749=0,"",D10749/C10749)</f>
        <v>0.772727272727273</v>
      </c>
    </row>
    <row r="10750" customFormat="false" ht="15" hidden="false" customHeight="false" outlineLevel="0" collapsed="false">
      <c r="A10750" s="37" t="s">
        <v>1689</v>
      </c>
      <c r="B10750" s="37" t="s">
        <v>280</v>
      </c>
      <c r="C10750" s="37" t="n">
        <v>22</v>
      </c>
      <c r="D10750" s="37" t="n">
        <v>21</v>
      </c>
      <c r="E10750" s="37" t="n">
        <v>2</v>
      </c>
      <c r="F10750" s="37" t="n">
        <v>1</v>
      </c>
      <c r="G10750" s="37" t="n">
        <v>0</v>
      </c>
      <c r="H10750" s="37" t="n">
        <v>1</v>
      </c>
      <c r="I10750" s="37" t="n">
        <v>1</v>
      </c>
      <c r="J10750" s="40" t="n">
        <f aca="false">IF(C10750=0,"",D10750/C10750)</f>
        <v>0.954545454545455</v>
      </c>
    </row>
    <row r="10751" customFormat="false" ht="15" hidden="false" customHeight="false" outlineLevel="0" collapsed="false">
      <c r="A10751" s="37" t="s">
        <v>1689</v>
      </c>
      <c r="B10751" s="37" t="s">
        <v>281</v>
      </c>
      <c r="C10751" s="37" t="n">
        <v>22</v>
      </c>
      <c r="D10751" s="37" t="n">
        <v>18</v>
      </c>
      <c r="E10751" s="37" t="n">
        <v>1</v>
      </c>
      <c r="F10751" s="37" t="n">
        <v>0</v>
      </c>
      <c r="G10751" s="37" t="n">
        <v>0</v>
      </c>
      <c r="H10751" s="37" t="n">
        <v>1</v>
      </c>
      <c r="I10751" s="37" t="n">
        <v>2</v>
      </c>
      <c r="J10751" s="40" t="n">
        <f aca="false">IF(C10751=0,"",D10751/C10751)</f>
        <v>0.818181818181818</v>
      </c>
    </row>
    <row r="10752" customFormat="false" ht="15" hidden="false" customHeight="false" outlineLevel="0" collapsed="false">
      <c r="A10752" s="37" t="s">
        <v>1691</v>
      </c>
      <c r="B10752" s="37" t="s">
        <v>277</v>
      </c>
      <c r="C10752" s="37" t="n">
        <v>22</v>
      </c>
      <c r="D10752" s="37" t="n">
        <v>21</v>
      </c>
      <c r="E10752" s="37" t="n">
        <v>0</v>
      </c>
      <c r="F10752" s="37" t="n">
        <v>0</v>
      </c>
      <c r="G10752" s="37" t="n">
        <v>0</v>
      </c>
      <c r="H10752" s="37" t="n">
        <v>1</v>
      </c>
      <c r="I10752" s="37" t="n">
        <v>4</v>
      </c>
      <c r="J10752" s="40" t="n">
        <f aca="false">IF(C10752=0,"",D10752/C10752)</f>
        <v>0.954545454545455</v>
      </c>
    </row>
    <row r="10753" customFormat="false" ht="15" hidden="false" customHeight="false" outlineLevel="0" collapsed="false">
      <c r="A10753" s="37" t="s">
        <v>1691</v>
      </c>
      <c r="B10753" s="37" t="s">
        <v>278</v>
      </c>
      <c r="C10753" s="37" t="n">
        <v>22</v>
      </c>
      <c r="D10753" s="37" t="n">
        <v>21</v>
      </c>
      <c r="E10753" s="37" t="n">
        <v>0</v>
      </c>
      <c r="F10753" s="37" t="n">
        <v>1</v>
      </c>
      <c r="G10753" s="37" t="n">
        <v>1</v>
      </c>
      <c r="H10753" s="37" t="n">
        <v>4</v>
      </c>
      <c r="I10753" s="37" t="n">
        <v>0</v>
      </c>
      <c r="J10753" s="40" t="n">
        <f aca="false">IF(C10753=0,"",D10753/C10753)</f>
        <v>0.954545454545455</v>
      </c>
    </row>
    <row r="10754" customFormat="false" ht="15" hidden="false" customHeight="false" outlineLevel="0" collapsed="false">
      <c r="A10754" s="37" t="s">
        <v>1691</v>
      </c>
      <c r="B10754" s="37" t="s">
        <v>279</v>
      </c>
      <c r="C10754" s="37" t="n">
        <v>22</v>
      </c>
      <c r="D10754" s="37" t="n">
        <v>22</v>
      </c>
      <c r="E10754" s="37" t="n">
        <v>0</v>
      </c>
      <c r="F10754" s="37" t="n">
        <v>1</v>
      </c>
      <c r="G10754" s="37" t="n">
        <v>0</v>
      </c>
      <c r="H10754" s="37" t="n">
        <v>2</v>
      </c>
      <c r="I10754" s="37" t="n">
        <v>0</v>
      </c>
      <c r="J10754" s="40" t="n">
        <f aca="false">IF(C10754=0,"",D10754/C10754)</f>
        <v>1</v>
      </c>
    </row>
    <row r="10755" customFormat="false" ht="15" hidden="false" customHeight="false" outlineLevel="0" collapsed="false">
      <c r="A10755" s="37" t="s">
        <v>1691</v>
      </c>
      <c r="B10755" s="37" t="s">
        <v>280</v>
      </c>
      <c r="C10755" s="37" t="n">
        <v>22</v>
      </c>
      <c r="D10755" s="37" t="n">
        <v>20</v>
      </c>
      <c r="E10755" s="37" t="n">
        <v>0</v>
      </c>
      <c r="F10755" s="37" t="n">
        <v>0</v>
      </c>
      <c r="G10755" s="37" t="n">
        <v>0</v>
      </c>
      <c r="H10755" s="37" t="n">
        <v>3</v>
      </c>
      <c r="I10755" s="37" t="n">
        <v>3</v>
      </c>
      <c r="J10755" s="40" t="n">
        <f aca="false">IF(C10755=0,"",D10755/C10755)</f>
        <v>0.909090909090909</v>
      </c>
    </row>
    <row r="10756" customFormat="false" ht="15" hidden="false" customHeight="false" outlineLevel="0" collapsed="false">
      <c r="A10756" s="37" t="s">
        <v>1691</v>
      </c>
      <c r="B10756" s="37" t="s">
        <v>281</v>
      </c>
      <c r="C10756" s="37" t="n">
        <v>22</v>
      </c>
      <c r="D10756" s="37" t="n">
        <v>20</v>
      </c>
      <c r="E10756" s="37" t="n">
        <v>0</v>
      </c>
      <c r="F10756" s="37" t="n">
        <v>1</v>
      </c>
      <c r="G10756" s="37" t="n">
        <v>0</v>
      </c>
      <c r="H10756" s="37" t="n">
        <v>3</v>
      </c>
      <c r="I10756" s="37" t="n">
        <v>1</v>
      </c>
      <c r="J10756" s="40" t="n">
        <f aca="false">IF(C10756=0,"",D10756/C10756)</f>
        <v>0.909090909090909</v>
      </c>
    </row>
    <row r="10757" customFormat="false" ht="15" hidden="false" customHeight="false" outlineLevel="0" collapsed="false">
      <c r="A10757" s="37" t="s">
        <v>1692</v>
      </c>
      <c r="B10757" s="37" t="s">
        <v>270</v>
      </c>
      <c r="C10757" s="37" t="n">
        <v>22</v>
      </c>
      <c r="D10757" s="37" t="n">
        <v>22</v>
      </c>
      <c r="E10757" s="37" t="n">
        <v>3</v>
      </c>
      <c r="F10757" s="37" t="n">
        <v>1</v>
      </c>
      <c r="G10757" s="37" t="n">
        <v>0</v>
      </c>
      <c r="H10757" s="37" t="n">
        <v>1</v>
      </c>
      <c r="I10757" s="37" t="n">
        <v>1</v>
      </c>
      <c r="J10757" s="40" t="n">
        <f aca="false">IF(C10757=0,"",D10757/C10757)</f>
        <v>1</v>
      </c>
    </row>
    <row r="10758" customFormat="false" ht="15" hidden="false" customHeight="false" outlineLevel="0" collapsed="false">
      <c r="A10758" s="37" t="s">
        <v>1692</v>
      </c>
      <c r="B10758" s="37" t="s">
        <v>271</v>
      </c>
      <c r="C10758" s="37" t="n">
        <v>22</v>
      </c>
      <c r="D10758" s="37" t="n">
        <v>22</v>
      </c>
      <c r="E10758" s="37" t="n">
        <v>0</v>
      </c>
      <c r="F10758" s="37" t="n">
        <v>1</v>
      </c>
      <c r="G10758" s="37" t="n">
        <v>0</v>
      </c>
      <c r="H10758" s="37" t="n">
        <v>1</v>
      </c>
      <c r="I10758" s="37" t="n">
        <v>6</v>
      </c>
      <c r="J10758" s="40" t="n">
        <f aca="false">IF(C10758=0,"",D10758/C10758)</f>
        <v>1</v>
      </c>
    </row>
    <row r="10759" customFormat="false" ht="15" hidden="false" customHeight="false" outlineLevel="0" collapsed="false">
      <c r="A10759" s="37" t="s">
        <v>1692</v>
      </c>
      <c r="B10759" s="37" t="s">
        <v>272</v>
      </c>
      <c r="C10759" s="37" t="n">
        <v>22</v>
      </c>
      <c r="D10759" s="37" t="n">
        <v>19</v>
      </c>
      <c r="E10759" s="37" t="n">
        <v>0</v>
      </c>
      <c r="F10759" s="37" t="n">
        <v>2</v>
      </c>
      <c r="G10759" s="37" t="n">
        <v>0</v>
      </c>
      <c r="H10759" s="37" t="n">
        <v>1</v>
      </c>
      <c r="I10759" s="37" t="n">
        <v>1</v>
      </c>
      <c r="J10759" s="40" t="n">
        <f aca="false">IF(C10759=0,"",D10759/C10759)</f>
        <v>0.863636363636364</v>
      </c>
    </row>
    <row r="10760" customFormat="false" ht="15" hidden="false" customHeight="false" outlineLevel="0" collapsed="false">
      <c r="A10760" s="37" t="s">
        <v>1692</v>
      </c>
      <c r="B10760" s="37" t="s">
        <v>273</v>
      </c>
      <c r="C10760" s="37" t="n">
        <v>22</v>
      </c>
      <c r="D10760" s="37" t="n">
        <v>22</v>
      </c>
      <c r="E10760" s="37" t="n">
        <v>0</v>
      </c>
      <c r="F10760" s="37" t="n">
        <v>0</v>
      </c>
      <c r="G10760" s="37" t="n">
        <v>0</v>
      </c>
      <c r="H10760" s="37" t="n">
        <v>1</v>
      </c>
      <c r="I10760" s="37" t="n">
        <v>4</v>
      </c>
      <c r="J10760" s="40" t="n">
        <f aca="false">IF(C10760=0,"",D10760/C10760)</f>
        <v>1</v>
      </c>
    </row>
    <row r="10761" customFormat="false" ht="15" hidden="false" customHeight="false" outlineLevel="0" collapsed="false">
      <c r="A10761" s="37" t="s">
        <v>1692</v>
      </c>
      <c r="B10761" s="37" t="s">
        <v>274</v>
      </c>
      <c r="C10761" s="37" t="n">
        <v>22</v>
      </c>
      <c r="D10761" s="37" t="n">
        <v>20</v>
      </c>
      <c r="E10761" s="37" t="n">
        <v>0</v>
      </c>
      <c r="F10761" s="37" t="n">
        <v>1</v>
      </c>
      <c r="G10761" s="37" t="n">
        <v>0</v>
      </c>
      <c r="H10761" s="37" t="n">
        <v>1</v>
      </c>
      <c r="I10761" s="37" t="n">
        <v>0</v>
      </c>
      <c r="J10761" s="40" t="n">
        <f aca="false">IF(C10761=0,"",D10761/C10761)</f>
        <v>0.909090909090909</v>
      </c>
    </row>
    <row r="10762" customFormat="false" ht="15" hidden="false" customHeight="false" outlineLevel="0" collapsed="false">
      <c r="A10762" s="37" t="s">
        <v>1692</v>
      </c>
      <c r="B10762" s="37" t="s">
        <v>275</v>
      </c>
      <c r="C10762" s="37" t="n">
        <v>22</v>
      </c>
      <c r="D10762" s="37" t="n">
        <v>22</v>
      </c>
      <c r="E10762" s="37" t="n">
        <v>1</v>
      </c>
      <c r="F10762" s="37" t="n">
        <v>0</v>
      </c>
      <c r="G10762" s="37" t="n">
        <v>0</v>
      </c>
      <c r="H10762" s="37" t="n">
        <v>0</v>
      </c>
      <c r="I10762" s="37" t="n">
        <v>1</v>
      </c>
      <c r="J10762" s="40" t="n">
        <f aca="false">IF(C10762=0,"",D10762/C10762)</f>
        <v>1</v>
      </c>
    </row>
    <row r="10763" customFormat="false" ht="15" hidden="false" customHeight="false" outlineLevel="0" collapsed="false">
      <c r="A10763" s="37" t="s">
        <v>1692</v>
      </c>
      <c r="B10763" s="37" t="s">
        <v>276</v>
      </c>
      <c r="C10763" s="37" t="n">
        <v>22</v>
      </c>
      <c r="D10763" s="37" t="n">
        <v>18</v>
      </c>
      <c r="E10763" s="37" t="n">
        <v>0</v>
      </c>
      <c r="F10763" s="37" t="n">
        <v>1</v>
      </c>
      <c r="G10763" s="37" t="n">
        <v>1</v>
      </c>
      <c r="H10763" s="37" t="n">
        <v>2</v>
      </c>
      <c r="I10763" s="37" t="n">
        <v>1</v>
      </c>
      <c r="J10763" s="40" t="n">
        <f aca="false">IF(C10763=0,"",D10763/C10763)</f>
        <v>0.818181818181818</v>
      </c>
    </row>
    <row r="10764" customFormat="false" ht="15" hidden="false" customHeight="false" outlineLevel="0" collapsed="false">
      <c r="A10764" s="37" t="s">
        <v>1692</v>
      </c>
      <c r="B10764" s="37" t="s">
        <v>277</v>
      </c>
      <c r="C10764" s="37" t="n">
        <v>22</v>
      </c>
      <c r="D10764" s="37" t="n">
        <v>22</v>
      </c>
      <c r="E10764" s="37" t="n">
        <v>2</v>
      </c>
      <c r="F10764" s="37" t="n">
        <v>0</v>
      </c>
      <c r="G10764" s="37" t="n">
        <v>0</v>
      </c>
      <c r="H10764" s="37" t="n">
        <v>0</v>
      </c>
      <c r="I10764" s="37" t="n">
        <v>3</v>
      </c>
      <c r="J10764" s="40" t="n">
        <f aca="false">IF(C10764=0,"",D10764/C10764)</f>
        <v>1</v>
      </c>
    </row>
    <row r="10765" customFormat="false" ht="15" hidden="false" customHeight="false" outlineLevel="0" collapsed="false">
      <c r="A10765" s="37" t="s">
        <v>1692</v>
      </c>
      <c r="B10765" s="37" t="s">
        <v>278</v>
      </c>
      <c r="C10765" s="37" t="n">
        <v>22</v>
      </c>
      <c r="D10765" s="37" t="n">
        <v>22</v>
      </c>
      <c r="E10765" s="37" t="n">
        <v>1</v>
      </c>
      <c r="F10765" s="37" t="n">
        <v>0</v>
      </c>
      <c r="G10765" s="37" t="n">
        <v>0</v>
      </c>
      <c r="H10765" s="37" t="n">
        <v>1</v>
      </c>
      <c r="I10765" s="37" t="n">
        <v>1</v>
      </c>
      <c r="J10765" s="40" t="n">
        <f aca="false">IF(C10765=0,"",D10765/C10765)</f>
        <v>1</v>
      </c>
    </row>
    <row r="10766" customFormat="false" ht="15" hidden="false" customHeight="false" outlineLevel="0" collapsed="false">
      <c r="A10766" s="37" t="s">
        <v>1692</v>
      </c>
      <c r="B10766" s="37" t="s">
        <v>279</v>
      </c>
      <c r="C10766" s="37" t="n">
        <v>22</v>
      </c>
      <c r="D10766" s="37" t="n">
        <v>19</v>
      </c>
      <c r="E10766" s="37" t="n">
        <v>3</v>
      </c>
      <c r="F10766" s="37" t="n">
        <v>2</v>
      </c>
      <c r="G10766" s="37" t="n">
        <v>2</v>
      </c>
      <c r="H10766" s="37" t="n">
        <v>1</v>
      </c>
      <c r="I10766" s="37" t="n">
        <v>0</v>
      </c>
      <c r="J10766" s="40" t="n">
        <f aca="false">IF(C10766=0,"",D10766/C10766)</f>
        <v>0.863636363636364</v>
      </c>
    </row>
    <row r="10767" customFormat="false" ht="15" hidden="false" customHeight="false" outlineLevel="0" collapsed="false">
      <c r="A10767" s="37" t="s">
        <v>1692</v>
      </c>
      <c r="B10767" s="37" t="s">
        <v>280</v>
      </c>
      <c r="C10767" s="37" t="n">
        <v>22</v>
      </c>
      <c r="D10767" s="37" t="n">
        <v>21</v>
      </c>
      <c r="E10767" s="37" t="n">
        <v>2</v>
      </c>
      <c r="F10767" s="37" t="n">
        <v>1</v>
      </c>
      <c r="G10767" s="37" t="n">
        <v>0</v>
      </c>
      <c r="H10767" s="37" t="n">
        <v>1</v>
      </c>
      <c r="I10767" s="37" t="n">
        <v>1</v>
      </c>
      <c r="J10767" s="40" t="n">
        <f aca="false">IF(C10767=0,"",D10767/C10767)</f>
        <v>0.954545454545455</v>
      </c>
    </row>
    <row r="10768" customFormat="false" ht="15" hidden="false" customHeight="false" outlineLevel="0" collapsed="false">
      <c r="A10768" s="37" t="s">
        <v>1692</v>
      </c>
      <c r="B10768" s="37" t="s">
        <v>281</v>
      </c>
      <c r="C10768" s="37" t="n">
        <v>22</v>
      </c>
      <c r="D10768" s="37" t="n">
        <v>19</v>
      </c>
      <c r="E10768" s="37" t="n">
        <v>0</v>
      </c>
      <c r="F10768" s="37" t="n">
        <v>1</v>
      </c>
      <c r="G10768" s="37" t="n">
        <v>0</v>
      </c>
      <c r="H10768" s="37" t="n">
        <v>2</v>
      </c>
      <c r="I10768" s="37" t="n">
        <v>0</v>
      </c>
      <c r="J10768" s="40" t="n">
        <f aca="false">IF(C10768=0,"",D10768/C10768)</f>
        <v>0.863636363636364</v>
      </c>
    </row>
    <row r="10769" customFormat="false" ht="15" hidden="false" customHeight="false" outlineLevel="0" collapsed="false">
      <c r="A10769" s="37" t="s">
        <v>1693</v>
      </c>
      <c r="B10769" s="37" t="s">
        <v>281</v>
      </c>
      <c r="C10769" s="37" t="n">
        <v>22</v>
      </c>
      <c r="D10769" s="37" t="n">
        <v>20</v>
      </c>
      <c r="E10769" s="37" t="n">
        <v>2</v>
      </c>
      <c r="F10769" s="37" t="n">
        <v>1</v>
      </c>
      <c r="G10769" s="37" t="n">
        <v>0</v>
      </c>
      <c r="H10769" s="37" t="n">
        <v>3</v>
      </c>
      <c r="I10769" s="37" t="n">
        <v>10</v>
      </c>
      <c r="J10769" s="40" t="n">
        <f aca="false">IF(C10769=0,"",D10769/C10769)</f>
        <v>0.909090909090909</v>
      </c>
    </row>
    <row r="10770" customFormat="false" ht="15" hidden="false" customHeight="false" outlineLevel="0" collapsed="false">
      <c r="A10770" s="37" t="s">
        <v>1694</v>
      </c>
      <c r="B10770" s="37" t="s">
        <v>270</v>
      </c>
      <c r="C10770" s="37" t="n">
        <v>22</v>
      </c>
      <c r="D10770" s="37" t="n">
        <v>22</v>
      </c>
      <c r="E10770" s="37" t="n">
        <v>1</v>
      </c>
      <c r="F10770" s="37" t="n">
        <v>0</v>
      </c>
      <c r="G10770" s="37" t="n">
        <v>1</v>
      </c>
      <c r="H10770" s="37" t="n">
        <v>1</v>
      </c>
      <c r="I10770" s="37" t="n">
        <v>0</v>
      </c>
      <c r="J10770" s="40" t="n">
        <f aca="false">IF(C10770=0,"",D10770/C10770)</f>
        <v>1</v>
      </c>
    </row>
    <row r="10771" customFormat="false" ht="15" hidden="false" customHeight="false" outlineLevel="0" collapsed="false">
      <c r="A10771" s="37" t="s">
        <v>1694</v>
      </c>
      <c r="B10771" s="37" t="s">
        <v>271</v>
      </c>
      <c r="C10771" s="37" t="n">
        <v>22</v>
      </c>
      <c r="D10771" s="37" t="n">
        <v>21</v>
      </c>
      <c r="E10771" s="37" t="n">
        <v>1</v>
      </c>
      <c r="F10771" s="37" t="n">
        <v>1</v>
      </c>
      <c r="G10771" s="37" t="n">
        <v>0</v>
      </c>
      <c r="H10771" s="37" t="n">
        <v>3</v>
      </c>
      <c r="I10771" s="37" t="n">
        <v>4</v>
      </c>
      <c r="J10771" s="40" t="n">
        <f aca="false">IF(C10771=0,"",D10771/C10771)</f>
        <v>0.954545454545455</v>
      </c>
    </row>
    <row r="10772" customFormat="false" ht="15" hidden="false" customHeight="false" outlineLevel="0" collapsed="false">
      <c r="A10772" s="37" t="s">
        <v>1694</v>
      </c>
      <c r="B10772" s="37" t="s">
        <v>272</v>
      </c>
      <c r="C10772" s="37" t="n">
        <v>22</v>
      </c>
      <c r="D10772" s="37" t="n">
        <v>20</v>
      </c>
      <c r="E10772" s="37" t="n">
        <v>0</v>
      </c>
      <c r="F10772" s="37" t="n">
        <v>1</v>
      </c>
      <c r="G10772" s="37" t="n">
        <v>0</v>
      </c>
      <c r="H10772" s="37" t="n">
        <v>1</v>
      </c>
      <c r="I10772" s="37" t="n">
        <v>0</v>
      </c>
      <c r="J10772" s="40" t="n">
        <f aca="false">IF(C10772=0,"",D10772/C10772)</f>
        <v>0.909090909090909</v>
      </c>
    </row>
    <row r="10773" customFormat="false" ht="15" hidden="false" customHeight="false" outlineLevel="0" collapsed="false">
      <c r="A10773" s="37" t="s">
        <v>1694</v>
      </c>
      <c r="B10773" s="37" t="s">
        <v>273</v>
      </c>
      <c r="C10773" s="37" t="n">
        <v>22</v>
      </c>
      <c r="D10773" s="37" t="n">
        <v>22</v>
      </c>
      <c r="E10773" s="37" t="n">
        <v>2</v>
      </c>
      <c r="F10773" s="37" t="n">
        <v>0</v>
      </c>
      <c r="G10773" s="37" t="n">
        <v>1</v>
      </c>
      <c r="H10773" s="37" t="n">
        <v>5</v>
      </c>
      <c r="I10773" s="37" t="n">
        <v>2</v>
      </c>
      <c r="J10773" s="40" t="n">
        <f aca="false">IF(C10773=0,"",D10773/C10773)</f>
        <v>1</v>
      </c>
    </row>
    <row r="10774" customFormat="false" ht="15" hidden="false" customHeight="false" outlineLevel="0" collapsed="false">
      <c r="A10774" s="37" t="s">
        <v>1694</v>
      </c>
      <c r="B10774" s="37" t="s">
        <v>274</v>
      </c>
      <c r="C10774" s="37" t="n">
        <v>22</v>
      </c>
      <c r="D10774" s="37" t="n">
        <v>20</v>
      </c>
      <c r="E10774" s="37" t="n">
        <v>0</v>
      </c>
      <c r="F10774" s="37" t="n">
        <v>0</v>
      </c>
      <c r="G10774" s="37" t="n">
        <v>1</v>
      </c>
      <c r="H10774" s="37" t="n">
        <v>1</v>
      </c>
      <c r="I10774" s="37" t="n">
        <v>3</v>
      </c>
      <c r="J10774" s="40" t="n">
        <f aca="false">IF(C10774=0,"",D10774/C10774)</f>
        <v>0.909090909090909</v>
      </c>
    </row>
    <row r="10775" customFormat="false" ht="15" hidden="false" customHeight="false" outlineLevel="0" collapsed="false">
      <c r="A10775" s="37" t="s">
        <v>1694</v>
      </c>
      <c r="B10775" s="37" t="s">
        <v>275</v>
      </c>
      <c r="C10775" s="37" t="n">
        <v>22</v>
      </c>
      <c r="D10775" s="37" t="n">
        <v>20</v>
      </c>
      <c r="E10775" s="37" t="n">
        <v>0</v>
      </c>
      <c r="F10775" s="37" t="n">
        <v>0</v>
      </c>
      <c r="G10775" s="37" t="n">
        <v>2</v>
      </c>
      <c r="H10775" s="37" t="n">
        <v>0</v>
      </c>
      <c r="I10775" s="37" t="n">
        <v>1</v>
      </c>
      <c r="J10775" s="40" t="n">
        <f aca="false">IF(C10775=0,"",D10775/C10775)</f>
        <v>0.909090909090909</v>
      </c>
    </row>
    <row r="10776" customFormat="false" ht="15" hidden="false" customHeight="false" outlineLevel="0" collapsed="false">
      <c r="A10776" s="37" t="s">
        <v>1694</v>
      </c>
      <c r="B10776" s="37" t="s">
        <v>276</v>
      </c>
      <c r="C10776" s="37" t="n">
        <v>22</v>
      </c>
      <c r="D10776" s="37" t="n">
        <v>22</v>
      </c>
      <c r="E10776" s="37" t="n">
        <v>0</v>
      </c>
      <c r="F10776" s="37" t="n">
        <v>0</v>
      </c>
      <c r="G10776" s="37" t="n">
        <v>0</v>
      </c>
      <c r="H10776" s="37" t="n">
        <v>3</v>
      </c>
      <c r="I10776" s="37" t="n">
        <v>0</v>
      </c>
      <c r="J10776" s="40" t="n">
        <f aca="false">IF(C10776=0,"",D10776/C10776)</f>
        <v>1</v>
      </c>
    </row>
    <row r="10777" customFormat="false" ht="15" hidden="false" customHeight="false" outlineLevel="0" collapsed="false">
      <c r="A10777" s="37" t="s">
        <v>1694</v>
      </c>
      <c r="B10777" s="37" t="s">
        <v>277</v>
      </c>
      <c r="C10777" s="37" t="n">
        <v>22</v>
      </c>
      <c r="D10777" s="37" t="n">
        <v>21</v>
      </c>
      <c r="E10777" s="37" t="n">
        <v>1</v>
      </c>
      <c r="F10777" s="37" t="n">
        <v>2</v>
      </c>
      <c r="G10777" s="37" t="n">
        <v>0</v>
      </c>
      <c r="H10777" s="37" t="n">
        <v>2</v>
      </c>
      <c r="I10777" s="37" t="n">
        <v>0</v>
      </c>
      <c r="J10777" s="40" t="n">
        <f aca="false">IF(C10777=0,"",D10777/C10777)</f>
        <v>0.954545454545455</v>
      </c>
    </row>
    <row r="10778" customFormat="false" ht="15" hidden="false" customHeight="false" outlineLevel="0" collapsed="false">
      <c r="A10778" s="37" t="s">
        <v>1694</v>
      </c>
      <c r="B10778" s="37" t="s">
        <v>278</v>
      </c>
      <c r="C10778" s="37" t="n">
        <v>22</v>
      </c>
      <c r="D10778" s="37" t="n">
        <v>19</v>
      </c>
      <c r="E10778" s="37" t="n">
        <v>1</v>
      </c>
      <c r="F10778" s="37" t="n">
        <v>2</v>
      </c>
      <c r="G10778" s="37" t="n">
        <v>3</v>
      </c>
      <c r="H10778" s="37" t="n">
        <v>1</v>
      </c>
      <c r="I10778" s="37" t="n">
        <v>0</v>
      </c>
      <c r="J10778" s="40" t="n">
        <f aca="false">IF(C10778=0,"",D10778/C10778)</f>
        <v>0.863636363636364</v>
      </c>
    </row>
    <row r="10779" customFormat="false" ht="15" hidden="false" customHeight="false" outlineLevel="0" collapsed="false">
      <c r="A10779" s="37" t="s">
        <v>1694</v>
      </c>
      <c r="B10779" s="37" t="s">
        <v>279</v>
      </c>
      <c r="C10779" s="37" t="n">
        <v>22</v>
      </c>
      <c r="D10779" s="37" t="n">
        <v>19</v>
      </c>
      <c r="E10779" s="37" t="n">
        <v>0</v>
      </c>
      <c r="F10779" s="37" t="n">
        <v>1</v>
      </c>
      <c r="G10779" s="37" t="n">
        <v>1</v>
      </c>
      <c r="H10779" s="37" t="n">
        <v>4</v>
      </c>
      <c r="I10779" s="37" t="n">
        <v>0</v>
      </c>
      <c r="J10779" s="40" t="n">
        <f aca="false">IF(C10779=0,"",D10779/C10779)</f>
        <v>0.863636363636364</v>
      </c>
    </row>
    <row r="10780" customFormat="false" ht="15" hidden="false" customHeight="false" outlineLevel="0" collapsed="false">
      <c r="A10780" s="37" t="s">
        <v>1694</v>
      </c>
      <c r="B10780" s="37" t="s">
        <v>280</v>
      </c>
      <c r="C10780" s="37" t="n">
        <v>22</v>
      </c>
      <c r="D10780" s="37" t="n">
        <v>21</v>
      </c>
      <c r="E10780" s="37" t="n">
        <v>0</v>
      </c>
      <c r="F10780" s="37" t="n">
        <v>0</v>
      </c>
      <c r="G10780" s="37" t="n">
        <v>0</v>
      </c>
      <c r="H10780" s="37" t="n">
        <v>0</v>
      </c>
      <c r="I10780" s="37" t="n">
        <v>3</v>
      </c>
      <c r="J10780" s="40" t="n">
        <f aca="false">IF(C10780=0,"",D10780/C10780)</f>
        <v>0.954545454545455</v>
      </c>
    </row>
    <row r="10781" customFormat="false" ht="15" hidden="false" customHeight="false" outlineLevel="0" collapsed="false">
      <c r="A10781" s="37" t="s">
        <v>1694</v>
      </c>
      <c r="B10781" s="37" t="s">
        <v>281</v>
      </c>
      <c r="C10781" s="37" t="n">
        <v>22</v>
      </c>
      <c r="D10781" s="37" t="n">
        <v>22</v>
      </c>
      <c r="E10781" s="37" t="n">
        <v>2</v>
      </c>
      <c r="F10781" s="37" t="n">
        <v>0</v>
      </c>
      <c r="G10781" s="37" t="n">
        <v>0</v>
      </c>
      <c r="H10781" s="37" t="n">
        <v>2</v>
      </c>
      <c r="I10781" s="37" t="n">
        <v>1</v>
      </c>
      <c r="J10781" s="40" t="n">
        <f aca="false">IF(C10781=0,"",D10781/C10781)</f>
        <v>1</v>
      </c>
    </row>
    <row r="10782" customFormat="false" ht="15" hidden="false" customHeight="false" outlineLevel="0" collapsed="false">
      <c r="A10782" s="37" t="s">
        <v>1695</v>
      </c>
      <c r="B10782" s="37" t="s">
        <v>281</v>
      </c>
      <c r="C10782" s="37" t="n">
        <v>22</v>
      </c>
      <c r="D10782" s="37" t="n">
        <v>20</v>
      </c>
      <c r="E10782" s="37" t="n">
        <v>0</v>
      </c>
      <c r="F10782" s="37" t="n">
        <v>0</v>
      </c>
      <c r="G10782" s="37" t="n">
        <v>0</v>
      </c>
      <c r="H10782" s="37" t="n">
        <v>1</v>
      </c>
      <c r="I10782" s="37" t="n">
        <v>2</v>
      </c>
      <c r="J10782" s="40" t="n">
        <f aca="false">IF(C10782=0,"",D10782/C10782)</f>
        <v>0.909090909090909</v>
      </c>
    </row>
    <row r="10783" customFormat="false" ht="15" hidden="false" customHeight="false" outlineLevel="0" collapsed="false">
      <c r="A10783" s="37" t="s">
        <v>662</v>
      </c>
      <c r="B10783" s="37" t="s">
        <v>270</v>
      </c>
      <c r="C10783" s="37" t="n">
        <v>22</v>
      </c>
      <c r="D10783" s="37" t="n">
        <v>20</v>
      </c>
      <c r="E10783" s="37" t="n">
        <v>0</v>
      </c>
      <c r="F10783" s="37" t="n">
        <v>0</v>
      </c>
      <c r="G10783" s="37" t="n">
        <v>1</v>
      </c>
      <c r="H10783" s="37" t="n">
        <v>2</v>
      </c>
      <c r="I10783" s="37" t="n">
        <v>1</v>
      </c>
      <c r="J10783" s="40" t="n">
        <f aca="false">IF(C10783=0,"",D10783/C10783)</f>
        <v>0.909090909090909</v>
      </c>
    </row>
    <row r="10784" customFormat="false" ht="15" hidden="false" customHeight="false" outlineLevel="0" collapsed="false">
      <c r="A10784" s="37" t="s">
        <v>662</v>
      </c>
      <c r="B10784" s="37" t="s">
        <v>271</v>
      </c>
      <c r="C10784" s="37" t="n">
        <v>22</v>
      </c>
      <c r="D10784" s="37" t="n">
        <v>15</v>
      </c>
      <c r="E10784" s="37" t="n">
        <v>0</v>
      </c>
      <c r="F10784" s="37" t="n">
        <v>0</v>
      </c>
      <c r="G10784" s="37" t="n">
        <v>0</v>
      </c>
      <c r="H10784" s="37" t="n">
        <v>0</v>
      </c>
      <c r="I10784" s="37" t="n">
        <v>2</v>
      </c>
      <c r="J10784" s="40" t="n">
        <f aca="false">IF(C10784=0,"",D10784/C10784)</f>
        <v>0.681818181818182</v>
      </c>
    </row>
    <row r="10785" customFormat="false" ht="15" hidden="false" customHeight="false" outlineLevel="0" collapsed="false">
      <c r="A10785" s="37" t="s">
        <v>662</v>
      </c>
      <c r="B10785" s="37" t="s">
        <v>272</v>
      </c>
      <c r="C10785" s="37" t="n">
        <v>22</v>
      </c>
      <c r="D10785" s="37" t="n">
        <v>18</v>
      </c>
      <c r="E10785" s="37" t="n">
        <v>0</v>
      </c>
      <c r="F10785" s="37" t="n">
        <v>0</v>
      </c>
      <c r="G10785" s="37" t="n">
        <v>0</v>
      </c>
      <c r="H10785" s="37" t="n">
        <v>0</v>
      </c>
      <c r="I10785" s="37" t="n">
        <v>4</v>
      </c>
      <c r="J10785" s="40" t="n">
        <f aca="false">IF(C10785=0,"",D10785/C10785)</f>
        <v>0.818181818181818</v>
      </c>
    </row>
    <row r="10786" customFormat="false" ht="15" hidden="false" customHeight="false" outlineLevel="0" collapsed="false">
      <c r="A10786" s="37" t="s">
        <v>662</v>
      </c>
      <c r="B10786" s="37" t="s">
        <v>273</v>
      </c>
      <c r="C10786" s="37" t="n">
        <v>22</v>
      </c>
      <c r="D10786" s="37" t="n">
        <v>21</v>
      </c>
      <c r="E10786" s="37" t="n">
        <v>3</v>
      </c>
      <c r="F10786" s="37" t="n">
        <v>0</v>
      </c>
      <c r="G10786" s="37" t="n">
        <v>0</v>
      </c>
      <c r="H10786" s="37" t="n">
        <v>1</v>
      </c>
      <c r="I10786" s="37" t="n">
        <v>0</v>
      </c>
      <c r="J10786" s="40" t="n">
        <f aca="false">IF(C10786=0,"",D10786/C10786)</f>
        <v>0.954545454545455</v>
      </c>
    </row>
    <row r="10787" customFormat="false" ht="15" hidden="false" customHeight="false" outlineLevel="0" collapsed="false">
      <c r="A10787" s="37" t="s">
        <v>662</v>
      </c>
      <c r="B10787" s="37" t="s">
        <v>274</v>
      </c>
      <c r="C10787" s="37" t="n">
        <v>22</v>
      </c>
      <c r="D10787" s="37" t="n">
        <v>22</v>
      </c>
      <c r="E10787" s="37" t="n">
        <v>1</v>
      </c>
      <c r="F10787" s="37" t="n">
        <v>0</v>
      </c>
      <c r="G10787" s="37" t="n">
        <v>0</v>
      </c>
      <c r="H10787" s="37" t="n">
        <v>1</v>
      </c>
      <c r="I10787" s="37" t="n">
        <v>3</v>
      </c>
      <c r="J10787" s="40" t="n">
        <f aca="false">IF(C10787=0,"",D10787/C10787)</f>
        <v>1</v>
      </c>
    </row>
    <row r="10788" customFormat="false" ht="15" hidden="false" customHeight="false" outlineLevel="0" collapsed="false">
      <c r="A10788" s="37" t="s">
        <v>662</v>
      </c>
      <c r="B10788" s="37" t="s">
        <v>275</v>
      </c>
      <c r="C10788" s="37" t="n">
        <v>22</v>
      </c>
      <c r="D10788" s="37" t="n">
        <v>20</v>
      </c>
      <c r="E10788" s="37" t="n">
        <v>0</v>
      </c>
      <c r="F10788" s="37" t="n">
        <v>1</v>
      </c>
      <c r="G10788" s="37" t="n">
        <v>0</v>
      </c>
      <c r="H10788" s="37" t="n">
        <v>3</v>
      </c>
      <c r="I10788" s="37" t="n">
        <v>0</v>
      </c>
      <c r="J10788" s="40" t="n">
        <f aca="false">IF(C10788=0,"",D10788/C10788)</f>
        <v>0.909090909090909</v>
      </c>
    </row>
    <row r="10789" customFormat="false" ht="15" hidden="false" customHeight="false" outlineLevel="0" collapsed="false">
      <c r="A10789" s="37" t="s">
        <v>662</v>
      </c>
      <c r="B10789" s="37" t="s">
        <v>276</v>
      </c>
      <c r="C10789" s="37" t="n">
        <v>22</v>
      </c>
      <c r="D10789" s="37" t="n">
        <v>22</v>
      </c>
      <c r="E10789" s="37" t="n">
        <v>2</v>
      </c>
      <c r="F10789" s="37" t="n">
        <v>0</v>
      </c>
      <c r="G10789" s="37" t="n">
        <v>0</v>
      </c>
      <c r="H10789" s="37" t="n">
        <v>1</v>
      </c>
      <c r="I10789" s="37" t="n">
        <v>0</v>
      </c>
      <c r="J10789" s="40" t="n">
        <f aca="false">IF(C10789=0,"",D10789/C10789)</f>
        <v>1</v>
      </c>
    </row>
    <row r="10790" customFormat="false" ht="15" hidden="false" customHeight="false" outlineLevel="0" collapsed="false">
      <c r="A10790" s="37" t="s">
        <v>662</v>
      </c>
      <c r="B10790" s="37" t="s">
        <v>277</v>
      </c>
      <c r="C10790" s="37" t="n">
        <v>22</v>
      </c>
      <c r="D10790" s="37" t="n">
        <v>21</v>
      </c>
      <c r="E10790" s="37" t="n">
        <v>1</v>
      </c>
      <c r="F10790" s="37" t="n">
        <v>0</v>
      </c>
      <c r="G10790" s="37" t="n">
        <v>1</v>
      </c>
      <c r="H10790" s="37" t="n">
        <v>3</v>
      </c>
      <c r="I10790" s="37" t="n">
        <v>2</v>
      </c>
      <c r="J10790" s="40" t="n">
        <f aca="false">IF(C10790=0,"",D10790/C10790)</f>
        <v>0.954545454545455</v>
      </c>
    </row>
    <row r="10791" customFormat="false" ht="15" hidden="false" customHeight="false" outlineLevel="0" collapsed="false">
      <c r="A10791" s="37" t="s">
        <v>662</v>
      </c>
      <c r="B10791" s="37" t="s">
        <v>278</v>
      </c>
      <c r="C10791" s="37" t="n">
        <v>22</v>
      </c>
      <c r="D10791" s="37" t="n">
        <v>20</v>
      </c>
      <c r="E10791" s="37" t="n">
        <v>1</v>
      </c>
      <c r="F10791" s="37" t="n">
        <v>0</v>
      </c>
      <c r="G10791" s="37" t="n">
        <v>0</v>
      </c>
      <c r="H10791" s="37" t="n">
        <v>1</v>
      </c>
      <c r="I10791" s="37" t="n">
        <v>4</v>
      </c>
      <c r="J10791" s="40" t="n">
        <f aca="false">IF(C10791=0,"",D10791/C10791)</f>
        <v>0.909090909090909</v>
      </c>
    </row>
    <row r="10792" customFormat="false" ht="15" hidden="false" customHeight="false" outlineLevel="0" collapsed="false">
      <c r="A10792" s="37" t="s">
        <v>662</v>
      </c>
      <c r="B10792" s="37" t="s">
        <v>279</v>
      </c>
      <c r="C10792" s="37" t="n">
        <v>22</v>
      </c>
      <c r="D10792" s="37" t="n">
        <v>22</v>
      </c>
      <c r="E10792" s="37" t="n">
        <v>0</v>
      </c>
      <c r="F10792" s="37" t="n">
        <v>1</v>
      </c>
      <c r="G10792" s="37" t="n">
        <v>0</v>
      </c>
      <c r="H10792" s="37" t="n">
        <v>1</v>
      </c>
      <c r="I10792" s="37" t="n">
        <v>1</v>
      </c>
      <c r="J10792" s="40" t="n">
        <f aca="false">IF(C10792=0,"",D10792/C10792)</f>
        <v>1</v>
      </c>
    </row>
    <row r="10793" customFormat="false" ht="15" hidden="false" customHeight="false" outlineLevel="0" collapsed="false">
      <c r="A10793" s="37" t="s">
        <v>662</v>
      </c>
      <c r="B10793" s="37" t="s">
        <v>280</v>
      </c>
      <c r="C10793" s="37" t="n">
        <v>22</v>
      </c>
      <c r="D10793" s="37" t="n">
        <v>21</v>
      </c>
      <c r="E10793" s="37" t="n">
        <v>0</v>
      </c>
      <c r="F10793" s="37" t="n">
        <v>1</v>
      </c>
      <c r="G10793" s="37" t="n">
        <v>1</v>
      </c>
      <c r="H10793" s="37" t="n">
        <v>0</v>
      </c>
      <c r="I10793" s="37" t="n">
        <v>1</v>
      </c>
      <c r="J10793" s="40" t="n">
        <f aca="false">IF(C10793=0,"",D10793/C10793)</f>
        <v>0.954545454545455</v>
      </c>
    </row>
    <row r="10794" customFormat="false" ht="15" hidden="false" customHeight="false" outlineLevel="0" collapsed="false">
      <c r="A10794" s="37" t="s">
        <v>662</v>
      </c>
      <c r="B10794" s="37" t="s">
        <v>281</v>
      </c>
      <c r="C10794" s="37" t="n">
        <v>22</v>
      </c>
      <c r="D10794" s="37" t="n">
        <v>21</v>
      </c>
      <c r="E10794" s="37" t="n">
        <v>3</v>
      </c>
      <c r="F10794" s="37" t="n">
        <v>2</v>
      </c>
      <c r="G10794" s="37" t="n">
        <v>0</v>
      </c>
      <c r="H10794" s="37" t="n">
        <v>1</v>
      </c>
      <c r="I10794" s="37" t="n">
        <v>1</v>
      </c>
      <c r="J10794" s="40" t="n">
        <f aca="false">IF(C10794=0,"",D10794/C10794)</f>
        <v>0.954545454545455</v>
      </c>
    </row>
    <row r="10795" customFormat="false" ht="15" hidden="false" customHeight="false" outlineLevel="0" collapsed="false">
      <c r="A10795" s="37" t="s">
        <v>1696</v>
      </c>
      <c r="B10795" s="37" t="s">
        <v>270</v>
      </c>
      <c r="C10795" s="37" t="n">
        <v>22</v>
      </c>
      <c r="D10795" s="37" t="n">
        <v>20</v>
      </c>
      <c r="E10795" s="37" t="n">
        <v>0</v>
      </c>
      <c r="F10795" s="37" t="n">
        <v>0</v>
      </c>
      <c r="G10795" s="37" t="n">
        <v>1</v>
      </c>
      <c r="H10795" s="37" t="n">
        <v>1</v>
      </c>
      <c r="I10795" s="37" t="n">
        <v>2</v>
      </c>
      <c r="J10795" s="40" t="n">
        <f aca="false">IF(C10795=0,"",D10795/C10795)</f>
        <v>0.909090909090909</v>
      </c>
    </row>
    <row r="10796" customFormat="false" ht="15" hidden="false" customHeight="false" outlineLevel="0" collapsed="false">
      <c r="A10796" s="37" t="s">
        <v>1696</v>
      </c>
      <c r="B10796" s="37" t="s">
        <v>271</v>
      </c>
      <c r="C10796" s="37" t="n">
        <v>22</v>
      </c>
      <c r="D10796" s="37" t="n">
        <v>19</v>
      </c>
      <c r="E10796" s="37" t="n">
        <v>0</v>
      </c>
      <c r="F10796" s="37" t="n">
        <v>0</v>
      </c>
      <c r="G10796" s="37" t="n">
        <v>0</v>
      </c>
      <c r="H10796" s="37" t="n">
        <v>3</v>
      </c>
      <c r="I10796" s="37" t="n">
        <v>0</v>
      </c>
      <c r="J10796" s="40" t="n">
        <f aca="false">IF(C10796=0,"",D10796/C10796)</f>
        <v>0.863636363636364</v>
      </c>
    </row>
    <row r="10797" customFormat="false" ht="15" hidden="false" customHeight="false" outlineLevel="0" collapsed="false">
      <c r="A10797" s="37" t="s">
        <v>1696</v>
      </c>
      <c r="B10797" s="37" t="s">
        <v>272</v>
      </c>
      <c r="C10797" s="37" t="n">
        <v>22</v>
      </c>
      <c r="D10797" s="37" t="n">
        <v>21</v>
      </c>
      <c r="E10797" s="37" t="n">
        <v>1</v>
      </c>
      <c r="F10797" s="37" t="n">
        <v>2</v>
      </c>
      <c r="G10797" s="37" t="n">
        <v>0</v>
      </c>
      <c r="H10797" s="37" t="n">
        <v>2</v>
      </c>
      <c r="I10797" s="37" t="n">
        <v>3</v>
      </c>
      <c r="J10797" s="40" t="n">
        <f aca="false">IF(C10797=0,"",D10797/C10797)</f>
        <v>0.954545454545455</v>
      </c>
    </row>
    <row r="10798" customFormat="false" ht="15" hidden="false" customHeight="false" outlineLevel="0" collapsed="false">
      <c r="A10798" s="37" t="s">
        <v>1696</v>
      </c>
      <c r="B10798" s="37" t="s">
        <v>273</v>
      </c>
      <c r="C10798" s="37" t="n">
        <v>22</v>
      </c>
      <c r="D10798" s="37" t="n">
        <v>19</v>
      </c>
      <c r="E10798" s="37" t="n">
        <v>1</v>
      </c>
      <c r="F10798" s="37" t="n">
        <v>1</v>
      </c>
      <c r="G10798" s="37" t="n">
        <v>0</v>
      </c>
      <c r="H10798" s="37" t="n">
        <v>0</v>
      </c>
      <c r="I10798" s="37" t="n">
        <v>3</v>
      </c>
      <c r="J10798" s="40" t="n">
        <f aca="false">IF(C10798=0,"",D10798/C10798)</f>
        <v>0.863636363636364</v>
      </c>
    </row>
    <row r="10799" customFormat="false" ht="15" hidden="false" customHeight="false" outlineLevel="0" collapsed="false">
      <c r="A10799" s="37" t="s">
        <v>1696</v>
      </c>
      <c r="B10799" s="37" t="s">
        <v>274</v>
      </c>
      <c r="C10799" s="37" t="n">
        <v>22</v>
      </c>
      <c r="D10799" s="37" t="n">
        <v>22</v>
      </c>
      <c r="E10799" s="37" t="n">
        <v>1</v>
      </c>
      <c r="F10799" s="37" t="n">
        <v>1</v>
      </c>
      <c r="G10799" s="37" t="n">
        <v>1</v>
      </c>
      <c r="H10799" s="37" t="n">
        <v>4</v>
      </c>
      <c r="I10799" s="37" t="n">
        <v>0</v>
      </c>
      <c r="J10799" s="40" t="n">
        <f aca="false">IF(C10799=0,"",D10799/C10799)</f>
        <v>1</v>
      </c>
    </row>
    <row r="10800" customFormat="false" ht="15" hidden="false" customHeight="false" outlineLevel="0" collapsed="false">
      <c r="A10800" s="37" t="s">
        <v>1696</v>
      </c>
      <c r="B10800" s="37" t="s">
        <v>275</v>
      </c>
      <c r="C10800" s="37" t="n">
        <v>22</v>
      </c>
      <c r="D10800" s="37" t="n">
        <v>22</v>
      </c>
      <c r="E10800" s="37" t="n">
        <v>1</v>
      </c>
      <c r="F10800" s="37" t="n">
        <v>0</v>
      </c>
      <c r="G10800" s="37" t="n">
        <v>0</v>
      </c>
      <c r="H10800" s="37" t="n">
        <v>1</v>
      </c>
      <c r="I10800" s="37" t="n">
        <v>0</v>
      </c>
      <c r="J10800" s="40" t="n">
        <f aca="false">IF(C10800=0,"",D10800/C10800)</f>
        <v>1</v>
      </c>
    </row>
    <row r="10801" customFormat="false" ht="15" hidden="false" customHeight="false" outlineLevel="0" collapsed="false">
      <c r="A10801" s="37" t="s">
        <v>1696</v>
      </c>
      <c r="B10801" s="37" t="s">
        <v>276</v>
      </c>
      <c r="C10801" s="37" t="n">
        <v>22</v>
      </c>
      <c r="D10801" s="37" t="n">
        <v>20</v>
      </c>
      <c r="E10801" s="37" t="n">
        <v>1</v>
      </c>
      <c r="F10801" s="37" t="n">
        <v>0</v>
      </c>
      <c r="G10801" s="37" t="n">
        <v>0</v>
      </c>
      <c r="H10801" s="37" t="n">
        <v>0</v>
      </c>
      <c r="I10801" s="37" t="n">
        <v>1</v>
      </c>
      <c r="J10801" s="40" t="n">
        <f aca="false">IF(C10801=0,"",D10801/C10801)</f>
        <v>0.909090909090909</v>
      </c>
    </row>
    <row r="10802" customFormat="false" ht="15" hidden="false" customHeight="false" outlineLevel="0" collapsed="false">
      <c r="A10802" s="37" t="s">
        <v>1696</v>
      </c>
      <c r="B10802" s="37" t="s">
        <v>277</v>
      </c>
      <c r="C10802" s="37" t="n">
        <v>22</v>
      </c>
      <c r="D10802" s="37" t="n">
        <v>21</v>
      </c>
      <c r="E10802" s="37" t="n">
        <v>0</v>
      </c>
      <c r="F10802" s="37" t="n">
        <v>2</v>
      </c>
      <c r="G10802" s="37" t="n">
        <v>0</v>
      </c>
      <c r="H10802" s="37" t="n">
        <v>0</v>
      </c>
      <c r="I10802" s="37" t="n">
        <v>4</v>
      </c>
      <c r="J10802" s="40" t="n">
        <f aca="false">IF(C10802=0,"",D10802/C10802)</f>
        <v>0.954545454545455</v>
      </c>
    </row>
    <row r="10803" customFormat="false" ht="15" hidden="false" customHeight="false" outlineLevel="0" collapsed="false">
      <c r="A10803" s="37" t="s">
        <v>1696</v>
      </c>
      <c r="B10803" s="37" t="s">
        <v>278</v>
      </c>
      <c r="C10803" s="37" t="n">
        <v>22</v>
      </c>
      <c r="D10803" s="37" t="n">
        <v>20</v>
      </c>
      <c r="E10803" s="37" t="n">
        <v>1</v>
      </c>
      <c r="F10803" s="37" t="n">
        <v>1</v>
      </c>
      <c r="G10803" s="37" t="n">
        <v>0</v>
      </c>
      <c r="H10803" s="37" t="n">
        <v>1</v>
      </c>
      <c r="I10803" s="37" t="n">
        <v>1</v>
      </c>
      <c r="J10803" s="40" t="n">
        <f aca="false">IF(C10803=0,"",D10803/C10803)</f>
        <v>0.909090909090909</v>
      </c>
    </row>
    <row r="10804" customFormat="false" ht="15" hidden="false" customHeight="false" outlineLevel="0" collapsed="false">
      <c r="A10804" s="37" t="s">
        <v>1696</v>
      </c>
      <c r="B10804" s="37" t="s">
        <v>279</v>
      </c>
      <c r="C10804" s="37" t="n">
        <v>22</v>
      </c>
      <c r="D10804" s="37" t="n">
        <v>21</v>
      </c>
      <c r="E10804" s="37" t="n">
        <v>0</v>
      </c>
      <c r="F10804" s="37" t="n">
        <v>0</v>
      </c>
      <c r="G10804" s="37" t="n">
        <v>1</v>
      </c>
      <c r="H10804" s="37" t="n">
        <v>2</v>
      </c>
      <c r="I10804" s="37" t="n">
        <v>0</v>
      </c>
      <c r="J10804" s="40" t="n">
        <f aca="false">IF(C10804=0,"",D10804/C10804)</f>
        <v>0.954545454545455</v>
      </c>
    </row>
    <row r="10805" customFormat="false" ht="15" hidden="false" customHeight="false" outlineLevel="0" collapsed="false">
      <c r="A10805" s="37" t="s">
        <v>1696</v>
      </c>
      <c r="B10805" s="37" t="s">
        <v>280</v>
      </c>
      <c r="C10805" s="37" t="n">
        <v>22</v>
      </c>
      <c r="D10805" s="37" t="n">
        <v>20</v>
      </c>
      <c r="E10805" s="37" t="n">
        <v>1</v>
      </c>
      <c r="F10805" s="37" t="n">
        <v>1</v>
      </c>
      <c r="G10805" s="37" t="n">
        <v>0</v>
      </c>
      <c r="H10805" s="37" t="n">
        <v>0</v>
      </c>
      <c r="I10805" s="37" t="n">
        <v>0</v>
      </c>
      <c r="J10805" s="40" t="n">
        <f aca="false">IF(C10805=0,"",D10805/C10805)</f>
        <v>0.909090909090909</v>
      </c>
    </row>
    <row r="10806" customFormat="false" ht="15" hidden="false" customHeight="false" outlineLevel="0" collapsed="false">
      <c r="A10806" s="37" t="s">
        <v>1696</v>
      </c>
      <c r="B10806" s="37" t="s">
        <v>281</v>
      </c>
      <c r="C10806" s="37" t="n">
        <v>22</v>
      </c>
      <c r="D10806" s="37" t="n">
        <v>21</v>
      </c>
      <c r="E10806" s="37" t="n">
        <v>0</v>
      </c>
      <c r="F10806" s="37" t="n">
        <v>1</v>
      </c>
      <c r="G10806" s="37" t="n">
        <v>1</v>
      </c>
      <c r="H10806" s="37" t="n">
        <v>1</v>
      </c>
      <c r="I10806" s="37" t="n">
        <v>3</v>
      </c>
      <c r="J10806" s="40" t="n">
        <f aca="false">IF(C10806=0,"",D10806/C10806)</f>
        <v>0.954545454545455</v>
      </c>
    </row>
    <row r="10807" customFormat="false" ht="15" hidden="false" customHeight="false" outlineLevel="0" collapsed="false">
      <c r="A10807" s="37" t="s">
        <v>1697</v>
      </c>
      <c r="B10807" s="37" t="s">
        <v>270</v>
      </c>
      <c r="C10807" s="37" t="n">
        <v>22</v>
      </c>
      <c r="D10807" s="37" t="n">
        <v>22</v>
      </c>
      <c r="E10807" s="37" t="n">
        <v>0</v>
      </c>
      <c r="F10807" s="37" t="n">
        <v>1</v>
      </c>
      <c r="G10807" s="37" t="n">
        <v>0</v>
      </c>
      <c r="H10807" s="37" t="n">
        <v>1</v>
      </c>
      <c r="I10807" s="37" t="n">
        <v>1</v>
      </c>
      <c r="J10807" s="40" t="n">
        <f aca="false">IF(C10807=0,"",D10807/C10807)</f>
        <v>1</v>
      </c>
    </row>
    <row r="10808" customFormat="false" ht="15" hidden="false" customHeight="false" outlineLevel="0" collapsed="false">
      <c r="A10808" s="37" t="s">
        <v>1697</v>
      </c>
      <c r="B10808" s="37" t="s">
        <v>271</v>
      </c>
      <c r="C10808" s="37" t="n">
        <v>22</v>
      </c>
      <c r="D10808" s="37" t="n">
        <v>20</v>
      </c>
      <c r="E10808" s="37" t="n">
        <v>0</v>
      </c>
      <c r="F10808" s="37" t="n">
        <v>0</v>
      </c>
      <c r="G10808" s="37" t="n">
        <v>0</v>
      </c>
      <c r="H10808" s="37" t="n">
        <v>3</v>
      </c>
      <c r="I10808" s="37" t="n">
        <v>4</v>
      </c>
      <c r="J10808" s="40" t="n">
        <f aca="false">IF(C10808=0,"",D10808/C10808)</f>
        <v>0.909090909090909</v>
      </c>
    </row>
    <row r="10809" customFormat="false" ht="15" hidden="false" customHeight="false" outlineLevel="0" collapsed="false">
      <c r="A10809" s="37" t="s">
        <v>1697</v>
      </c>
      <c r="B10809" s="37" t="s">
        <v>272</v>
      </c>
      <c r="C10809" s="37" t="n">
        <v>22</v>
      </c>
      <c r="D10809" s="37" t="n">
        <v>22</v>
      </c>
      <c r="E10809" s="37" t="n">
        <v>2</v>
      </c>
      <c r="F10809" s="37" t="n">
        <v>0</v>
      </c>
      <c r="G10809" s="37" t="n">
        <v>0</v>
      </c>
      <c r="H10809" s="37" t="n">
        <v>2</v>
      </c>
      <c r="I10809" s="37" t="n">
        <v>2</v>
      </c>
      <c r="J10809" s="40" t="n">
        <f aca="false">IF(C10809=0,"",D10809/C10809)</f>
        <v>1</v>
      </c>
    </row>
    <row r="10810" customFormat="false" ht="15" hidden="false" customHeight="false" outlineLevel="0" collapsed="false">
      <c r="A10810" s="37" t="s">
        <v>1697</v>
      </c>
      <c r="B10810" s="37" t="s">
        <v>273</v>
      </c>
      <c r="C10810" s="37" t="n">
        <v>22</v>
      </c>
      <c r="D10810" s="37" t="n">
        <v>21</v>
      </c>
      <c r="E10810" s="37" t="n">
        <v>0</v>
      </c>
      <c r="F10810" s="37" t="n">
        <v>1</v>
      </c>
      <c r="G10810" s="37" t="n">
        <v>2</v>
      </c>
      <c r="H10810" s="37" t="n">
        <v>1</v>
      </c>
      <c r="I10810" s="37" t="n">
        <v>3</v>
      </c>
      <c r="J10810" s="40" t="n">
        <f aca="false">IF(C10810=0,"",D10810/C10810)</f>
        <v>0.954545454545455</v>
      </c>
    </row>
    <row r="10811" customFormat="false" ht="15" hidden="false" customHeight="false" outlineLevel="0" collapsed="false">
      <c r="A10811" s="37" t="s">
        <v>1697</v>
      </c>
      <c r="B10811" s="37" t="s">
        <v>274</v>
      </c>
      <c r="C10811" s="37" t="n">
        <v>22</v>
      </c>
      <c r="D10811" s="37" t="n">
        <v>20</v>
      </c>
      <c r="E10811" s="37" t="n">
        <v>0</v>
      </c>
      <c r="F10811" s="37" t="n">
        <v>0</v>
      </c>
      <c r="G10811" s="37" t="n">
        <v>0</v>
      </c>
      <c r="H10811" s="37" t="n">
        <v>1</v>
      </c>
      <c r="I10811" s="37" t="n">
        <v>2</v>
      </c>
      <c r="J10811" s="40" t="n">
        <f aca="false">IF(C10811=0,"",D10811/C10811)</f>
        <v>0.909090909090909</v>
      </c>
    </row>
    <row r="10812" customFormat="false" ht="15" hidden="false" customHeight="false" outlineLevel="0" collapsed="false">
      <c r="A10812" s="37" t="s">
        <v>1697</v>
      </c>
      <c r="B10812" s="37" t="s">
        <v>275</v>
      </c>
      <c r="C10812" s="37" t="n">
        <v>22</v>
      </c>
      <c r="D10812" s="37" t="n">
        <v>21</v>
      </c>
      <c r="E10812" s="37" t="n">
        <v>1</v>
      </c>
      <c r="F10812" s="37" t="n">
        <v>2</v>
      </c>
      <c r="G10812" s="37" t="n">
        <v>1</v>
      </c>
      <c r="H10812" s="37" t="n">
        <v>2</v>
      </c>
      <c r="I10812" s="37" t="n">
        <v>2</v>
      </c>
      <c r="J10812" s="40" t="n">
        <f aca="false">IF(C10812=0,"",D10812/C10812)</f>
        <v>0.954545454545455</v>
      </c>
    </row>
    <row r="10813" customFormat="false" ht="15" hidden="false" customHeight="false" outlineLevel="0" collapsed="false">
      <c r="A10813" s="37" t="s">
        <v>1697</v>
      </c>
      <c r="B10813" s="37" t="s">
        <v>276</v>
      </c>
      <c r="C10813" s="37" t="n">
        <v>22</v>
      </c>
      <c r="D10813" s="37" t="n">
        <v>18</v>
      </c>
      <c r="E10813" s="37" t="n">
        <v>1</v>
      </c>
      <c r="F10813" s="37" t="n">
        <v>1</v>
      </c>
      <c r="G10813" s="37" t="n">
        <v>0</v>
      </c>
      <c r="H10813" s="37" t="n">
        <v>1</v>
      </c>
      <c r="I10813" s="37" t="n">
        <v>3</v>
      </c>
      <c r="J10813" s="40" t="n">
        <f aca="false">IF(C10813=0,"",D10813/C10813)</f>
        <v>0.818181818181818</v>
      </c>
    </row>
    <row r="10814" customFormat="false" ht="15" hidden="false" customHeight="false" outlineLevel="0" collapsed="false">
      <c r="A10814" s="37" t="s">
        <v>1697</v>
      </c>
      <c r="B10814" s="37" t="s">
        <v>277</v>
      </c>
      <c r="C10814" s="37" t="n">
        <v>22</v>
      </c>
      <c r="D10814" s="37" t="n">
        <v>20</v>
      </c>
      <c r="E10814" s="37" t="n">
        <v>1</v>
      </c>
      <c r="F10814" s="37" t="n">
        <v>1</v>
      </c>
      <c r="G10814" s="37" t="n">
        <v>0</v>
      </c>
      <c r="H10814" s="37" t="n">
        <v>0</v>
      </c>
      <c r="I10814" s="37" t="n">
        <v>3</v>
      </c>
      <c r="J10814" s="40" t="n">
        <f aca="false">IF(C10814=0,"",D10814/C10814)</f>
        <v>0.909090909090909</v>
      </c>
    </row>
    <row r="10815" customFormat="false" ht="15" hidden="false" customHeight="false" outlineLevel="0" collapsed="false">
      <c r="A10815" s="37" t="s">
        <v>1697</v>
      </c>
      <c r="B10815" s="37" t="s">
        <v>278</v>
      </c>
      <c r="C10815" s="37" t="n">
        <v>22</v>
      </c>
      <c r="D10815" s="37" t="n">
        <v>20</v>
      </c>
      <c r="E10815" s="37" t="n">
        <v>3</v>
      </c>
      <c r="F10815" s="37" t="n">
        <v>1</v>
      </c>
      <c r="G10815" s="37" t="n">
        <v>0</v>
      </c>
      <c r="H10815" s="37" t="n">
        <v>1</v>
      </c>
      <c r="I10815" s="37" t="n">
        <v>2</v>
      </c>
      <c r="J10815" s="40" t="n">
        <f aca="false">IF(C10815=0,"",D10815/C10815)</f>
        <v>0.909090909090909</v>
      </c>
    </row>
    <row r="10816" customFormat="false" ht="15" hidden="false" customHeight="false" outlineLevel="0" collapsed="false">
      <c r="A10816" s="37" t="s">
        <v>1697</v>
      </c>
      <c r="B10816" s="37" t="s">
        <v>279</v>
      </c>
      <c r="C10816" s="37" t="n">
        <v>22</v>
      </c>
      <c r="D10816" s="37" t="n">
        <v>22</v>
      </c>
      <c r="E10816" s="37" t="n">
        <v>0</v>
      </c>
      <c r="F10816" s="37" t="n">
        <v>0</v>
      </c>
      <c r="G10816" s="37" t="n">
        <v>0</v>
      </c>
      <c r="H10816" s="37" t="n">
        <v>0</v>
      </c>
      <c r="I10816" s="37" t="n">
        <v>0</v>
      </c>
      <c r="J10816" s="40" t="n">
        <f aca="false">IF(C10816=0,"",D10816/C10816)</f>
        <v>1</v>
      </c>
    </row>
    <row r="10817" customFormat="false" ht="15" hidden="false" customHeight="false" outlineLevel="0" collapsed="false">
      <c r="A10817" s="37" t="s">
        <v>1697</v>
      </c>
      <c r="B10817" s="37" t="s">
        <v>280</v>
      </c>
      <c r="C10817" s="37" t="n">
        <v>22</v>
      </c>
      <c r="D10817" s="37" t="n">
        <v>20</v>
      </c>
      <c r="E10817" s="37" t="n">
        <v>1</v>
      </c>
      <c r="F10817" s="37" t="n">
        <v>0</v>
      </c>
      <c r="G10817" s="37" t="n">
        <v>0</v>
      </c>
      <c r="H10817" s="37" t="n">
        <v>1</v>
      </c>
      <c r="I10817" s="37" t="n">
        <v>0</v>
      </c>
      <c r="J10817" s="40" t="n">
        <f aca="false">IF(C10817=0,"",D10817/C10817)</f>
        <v>0.909090909090909</v>
      </c>
    </row>
    <row r="10818" customFormat="false" ht="15" hidden="false" customHeight="false" outlineLevel="0" collapsed="false">
      <c r="A10818" s="37" t="s">
        <v>1697</v>
      </c>
      <c r="B10818" s="37" t="s">
        <v>281</v>
      </c>
      <c r="C10818" s="37" t="n">
        <v>22</v>
      </c>
      <c r="D10818" s="37" t="n">
        <v>20</v>
      </c>
      <c r="E10818" s="37" t="n">
        <v>0</v>
      </c>
      <c r="F10818" s="37" t="n">
        <v>1</v>
      </c>
      <c r="G10818" s="37" t="n">
        <v>0</v>
      </c>
      <c r="H10818" s="37" t="n">
        <v>0</v>
      </c>
      <c r="I10818" s="37" t="n">
        <v>1</v>
      </c>
      <c r="J10818" s="40" t="n">
        <f aca="false">IF(C10818=0,"",D10818/C10818)</f>
        <v>0.909090909090909</v>
      </c>
    </row>
    <row r="10819" customFormat="false" ht="15" hidden="false" customHeight="false" outlineLevel="0" collapsed="false">
      <c r="A10819" s="37" t="s">
        <v>521</v>
      </c>
      <c r="B10819" s="37" t="s">
        <v>270</v>
      </c>
      <c r="C10819" s="37" t="n">
        <v>22</v>
      </c>
      <c r="D10819" s="37" t="n">
        <v>20</v>
      </c>
      <c r="E10819" s="37" t="n">
        <v>0</v>
      </c>
      <c r="F10819" s="37" t="n">
        <v>0</v>
      </c>
      <c r="G10819" s="37" t="n">
        <v>0</v>
      </c>
      <c r="H10819" s="37" t="n">
        <v>0</v>
      </c>
      <c r="I10819" s="37" t="n">
        <v>0</v>
      </c>
      <c r="J10819" s="40" t="n">
        <f aca="false">IF(C10819=0,"",D10819/C10819)</f>
        <v>0.909090909090909</v>
      </c>
    </row>
    <row r="10820" customFormat="false" ht="15" hidden="false" customHeight="false" outlineLevel="0" collapsed="false">
      <c r="A10820" s="37" t="s">
        <v>521</v>
      </c>
      <c r="B10820" s="37" t="s">
        <v>271</v>
      </c>
      <c r="C10820" s="37" t="n">
        <v>22</v>
      </c>
      <c r="D10820" s="37" t="n">
        <v>20</v>
      </c>
      <c r="E10820" s="37" t="n">
        <v>1</v>
      </c>
      <c r="F10820" s="37" t="n">
        <v>1</v>
      </c>
      <c r="G10820" s="37" t="n">
        <v>0</v>
      </c>
      <c r="H10820" s="37" t="n">
        <v>4</v>
      </c>
      <c r="I10820" s="37" t="n">
        <v>4</v>
      </c>
      <c r="J10820" s="40" t="n">
        <f aca="false">IF(C10820=0,"",D10820/C10820)</f>
        <v>0.909090909090909</v>
      </c>
    </row>
    <row r="10821" customFormat="false" ht="15" hidden="false" customHeight="false" outlineLevel="0" collapsed="false">
      <c r="A10821" s="37" t="s">
        <v>521</v>
      </c>
      <c r="B10821" s="37" t="s">
        <v>272</v>
      </c>
      <c r="C10821" s="37" t="n">
        <v>22</v>
      </c>
      <c r="D10821" s="37" t="n">
        <v>20</v>
      </c>
      <c r="E10821" s="37" t="n">
        <v>2</v>
      </c>
      <c r="F10821" s="37" t="n">
        <v>1</v>
      </c>
      <c r="G10821" s="37" t="n">
        <v>1</v>
      </c>
      <c r="H10821" s="37" t="n">
        <v>0</v>
      </c>
      <c r="I10821" s="37" t="n">
        <v>1</v>
      </c>
      <c r="J10821" s="40" t="n">
        <f aca="false">IF(C10821=0,"",D10821/C10821)</f>
        <v>0.909090909090909</v>
      </c>
    </row>
    <row r="10822" customFormat="false" ht="15" hidden="false" customHeight="false" outlineLevel="0" collapsed="false">
      <c r="A10822" s="37" t="s">
        <v>521</v>
      </c>
      <c r="B10822" s="37" t="s">
        <v>273</v>
      </c>
      <c r="C10822" s="37" t="n">
        <v>22</v>
      </c>
      <c r="D10822" s="37" t="n">
        <v>21</v>
      </c>
      <c r="E10822" s="37" t="n">
        <v>2</v>
      </c>
      <c r="F10822" s="37" t="n">
        <v>1</v>
      </c>
      <c r="G10822" s="37" t="n">
        <v>0</v>
      </c>
      <c r="H10822" s="37" t="n">
        <v>3</v>
      </c>
      <c r="I10822" s="37" t="n">
        <v>1</v>
      </c>
      <c r="J10822" s="40" t="n">
        <f aca="false">IF(C10822=0,"",D10822/C10822)</f>
        <v>0.954545454545455</v>
      </c>
    </row>
    <row r="10823" customFormat="false" ht="15" hidden="false" customHeight="false" outlineLevel="0" collapsed="false">
      <c r="A10823" s="37" t="s">
        <v>521</v>
      </c>
      <c r="B10823" s="37" t="s">
        <v>274</v>
      </c>
      <c r="C10823" s="37" t="n">
        <v>22</v>
      </c>
      <c r="D10823" s="37" t="n">
        <v>22</v>
      </c>
      <c r="E10823" s="37" t="n">
        <v>1</v>
      </c>
      <c r="F10823" s="37" t="n">
        <v>1</v>
      </c>
      <c r="G10823" s="37" t="n">
        <v>0</v>
      </c>
      <c r="H10823" s="37" t="n">
        <v>0</v>
      </c>
      <c r="I10823" s="37" t="n">
        <v>1</v>
      </c>
      <c r="J10823" s="40" t="n">
        <f aca="false">IF(C10823=0,"",D10823/C10823)</f>
        <v>1</v>
      </c>
    </row>
    <row r="10824" customFormat="false" ht="15" hidden="false" customHeight="false" outlineLevel="0" collapsed="false">
      <c r="A10824" s="37" t="s">
        <v>521</v>
      </c>
      <c r="B10824" s="37" t="s">
        <v>275</v>
      </c>
      <c r="C10824" s="37" t="n">
        <v>22</v>
      </c>
      <c r="D10824" s="37" t="n">
        <v>21</v>
      </c>
      <c r="E10824" s="37" t="n">
        <v>0</v>
      </c>
      <c r="F10824" s="37" t="n">
        <v>0</v>
      </c>
      <c r="G10824" s="37" t="n">
        <v>0</v>
      </c>
      <c r="H10824" s="37" t="n">
        <v>2</v>
      </c>
      <c r="I10824" s="37" t="n">
        <v>0</v>
      </c>
      <c r="J10824" s="40" t="n">
        <f aca="false">IF(C10824=0,"",D10824/C10824)</f>
        <v>0.954545454545455</v>
      </c>
    </row>
    <row r="10825" customFormat="false" ht="15" hidden="false" customHeight="false" outlineLevel="0" collapsed="false">
      <c r="A10825" s="37" t="s">
        <v>521</v>
      </c>
      <c r="B10825" s="37" t="s">
        <v>276</v>
      </c>
      <c r="C10825" s="37" t="n">
        <v>22</v>
      </c>
      <c r="D10825" s="37" t="n">
        <v>22</v>
      </c>
      <c r="E10825" s="37" t="n">
        <v>0</v>
      </c>
      <c r="F10825" s="37" t="n">
        <v>1</v>
      </c>
      <c r="G10825" s="37" t="n">
        <v>3</v>
      </c>
      <c r="H10825" s="37" t="n">
        <v>2</v>
      </c>
      <c r="I10825" s="37" t="n">
        <v>0</v>
      </c>
      <c r="J10825" s="40" t="n">
        <f aca="false">IF(C10825=0,"",D10825/C10825)</f>
        <v>1</v>
      </c>
    </row>
    <row r="10826" customFormat="false" ht="15" hidden="false" customHeight="false" outlineLevel="0" collapsed="false">
      <c r="A10826" s="37" t="s">
        <v>521</v>
      </c>
      <c r="B10826" s="37" t="s">
        <v>277</v>
      </c>
      <c r="C10826" s="37" t="n">
        <v>22</v>
      </c>
      <c r="D10826" s="37" t="n">
        <v>22</v>
      </c>
      <c r="E10826" s="37" t="n">
        <v>0</v>
      </c>
      <c r="F10826" s="37" t="n">
        <v>0</v>
      </c>
      <c r="G10826" s="37" t="n">
        <v>0</v>
      </c>
      <c r="H10826" s="37" t="n">
        <v>2</v>
      </c>
      <c r="I10826" s="37" t="n">
        <v>2</v>
      </c>
      <c r="J10826" s="40" t="n">
        <f aca="false">IF(C10826=0,"",D10826/C10826)</f>
        <v>1</v>
      </c>
    </row>
    <row r="10827" customFormat="false" ht="15" hidden="false" customHeight="false" outlineLevel="0" collapsed="false">
      <c r="A10827" s="37" t="s">
        <v>521</v>
      </c>
      <c r="B10827" s="37" t="s">
        <v>278</v>
      </c>
      <c r="C10827" s="37" t="n">
        <v>22</v>
      </c>
      <c r="D10827" s="37" t="n">
        <v>21</v>
      </c>
      <c r="E10827" s="37" t="n">
        <v>0</v>
      </c>
      <c r="F10827" s="37" t="n">
        <v>0</v>
      </c>
      <c r="G10827" s="37" t="n">
        <v>0</v>
      </c>
      <c r="H10827" s="37" t="n">
        <v>4</v>
      </c>
      <c r="I10827" s="37" t="n">
        <v>0</v>
      </c>
      <c r="J10827" s="40" t="n">
        <f aca="false">IF(C10827=0,"",D10827/C10827)</f>
        <v>0.954545454545455</v>
      </c>
    </row>
    <row r="10828" customFormat="false" ht="15" hidden="false" customHeight="false" outlineLevel="0" collapsed="false">
      <c r="A10828" s="37" t="s">
        <v>521</v>
      </c>
      <c r="B10828" s="37" t="s">
        <v>279</v>
      </c>
      <c r="C10828" s="37" t="n">
        <v>22</v>
      </c>
      <c r="D10828" s="37" t="n">
        <v>21</v>
      </c>
      <c r="E10828" s="37" t="n">
        <v>0</v>
      </c>
      <c r="F10828" s="37" t="n">
        <v>3</v>
      </c>
      <c r="G10828" s="37" t="n">
        <v>0</v>
      </c>
      <c r="H10828" s="37" t="n">
        <v>1</v>
      </c>
      <c r="I10828" s="37" t="n">
        <v>0</v>
      </c>
      <c r="J10828" s="40" t="n">
        <f aca="false">IF(C10828=0,"",D10828/C10828)</f>
        <v>0.954545454545455</v>
      </c>
    </row>
    <row r="10829" customFormat="false" ht="15" hidden="false" customHeight="false" outlineLevel="0" collapsed="false">
      <c r="A10829" s="37" t="s">
        <v>521</v>
      </c>
      <c r="B10829" s="37" t="s">
        <v>280</v>
      </c>
      <c r="C10829" s="37" t="n">
        <v>22</v>
      </c>
      <c r="D10829" s="37" t="n">
        <v>21</v>
      </c>
      <c r="E10829" s="37" t="n">
        <v>0</v>
      </c>
      <c r="F10829" s="37" t="n">
        <v>0</v>
      </c>
      <c r="G10829" s="37" t="n">
        <v>0</v>
      </c>
      <c r="H10829" s="37" t="n">
        <v>0</v>
      </c>
      <c r="I10829" s="37" t="n">
        <v>1</v>
      </c>
      <c r="J10829" s="40" t="n">
        <f aca="false">IF(C10829=0,"",D10829/C10829)</f>
        <v>0.954545454545455</v>
      </c>
    </row>
    <row r="10830" customFormat="false" ht="15" hidden="false" customHeight="false" outlineLevel="0" collapsed="false">
      <c r="A10830" s="37" t="s">
        <v>521</v>
      </c>
      <c r="B10830" s="37" t="s">
        <v>281</v>
      </c>
      <c r="C10830" s="37" t="n">
        <v>22</v>
      </c>
      <c r="D10830" s="37" t="n">
        <v>21</v>
      </c>
      <c r="E10830" s="37" t="n">
        <v>0</v>
      </c>
      <c r="F10830" s="37" t="n">
        <v>1</v>
      </c>
      <c r="G10830" s="37" t="n">
        <v>1</v>
      </c>
      <c r="H10830" s="37" t="n">
        <v>4</v>
      </c>
      <c r="I10830" s="37" t="n">
        <v>3</v>
      </c>
      <c r="J10830" s="40" t="n">
        <f aca="false">IF(C10830=0,"",D10830/C10830)</f>
        <v>0.954545454545455</v>
      </c>
    </row>
    <row r="10831" customFormat="false" ht="15" hidden="false" customHeight="false" outlineLevel="0" collapsed="false">
      <c r="A10831" s="37" t="s">
        <v>1698</v>
      </c>
      <c r="B10831" s="37" t="s">
        <v>270</v>
      </c>
      <c r="C10831" s="37" t="n">
        <v>22</v>
      </c>
      <c r="D10831" s="37" t="n">
        <v>21</v>
      </c>
      <c r="E10831" s="37" t="n">
        <v>0</v>
      </c>
      <c r="F10831" s="37" t="n">
        <v>0</v>
      </c>
      <c r="G10831" s="37" t="n">
        <v>0</v>
      </c>
      <c r="H10831" s="37" t="n">
        <v>3</v>
      </c>
      <c r="I10831" s="37" t="n">
        <v>0</v>
      </c>
      <c r="J10831" s="40" t="n">
        <f aca="false">IF(C10831=0,"",D10831/C10831)</f>
        <v>0.954545454545455</v>
      </c>
    </row>
    <row r="10832" customFormat="false" ht="15" hidden="false" customHeight="false" outlineLevel="0" collapsed="false">
      <c r="A10832" s="37" t="s">
        <v>1698</v>
      </c>
      <c r="B10832" s="37" t="s">
        <v>271</v>
      </c>
      <c r="C10832" s="37" t="n">
        <v>22</v>
      </c>
      <c r="D10832" s="37" t="n">
        <v>18</v>
      </c>
      <c r="E10832" s="37" t="n">
        <v>1</v>
      </c>
      <c r="F10832" s="37" t="n">
        <v>0</v>
      </c>
      <c r="G10832" s="37" t="n">
        <v>0</v>
      </c>
      <c r="H10832" s="37" t="n">
        <v>2</v>
      </c>
      <c r="I10832" s="37" t="n">
        <v>0</v>
      </c>
      <c r="J10832" s="40" t="n">
        <f aca="false">IF(C10832=0,"",D10832/C10832)</f>
        <v>0.818181818181818</v>
      </c>
    </row>
    <row r="10833" customFormat="false" ht="15" hidden="false" customHeight="false" outlineLevel="0" collapsed="false">
      <c r="A10833" s="37" t="s">
        <v>1698</v>
      </c>
      <c r="B10833" s="37" t="s">
        <v>272</v>
      </c>
      <c r="C10833" s="37" t="n">
        <v>22</v>
      </c>
      <c r="D10833" s="37" t="n">
        <v>21</v>
      </c>
      <c r="E10833" s="37" t="n">
        <v>3</v>
      </c>
      <c r="F10833" s="37" t="n">
        <v>1</v>
      </c>
      <c r="G10833" s="37" t="n">
        <v>0</v>
      </c>
      <c r="H10833" s="37" t="n">
        <v>2</v>
      </c>
      <c r="I10833" s="37" t="n">
        <v>0</v>
      </c>
      <c r="J10833" s="40" t="n">
        <f aca="false">IF(C10833=0,"",D10833/C10833)</f>
        <v>0.954545454545455</v>
      </c>
    </row>
    <row r="10834" customFormat="false" ht="15" hidden="false" customHeight="false" outlineLevel="0" collapsed="false">
      <c r="A10834" s="37" t="s">
        <v>1698</v>
      </c>
      <c r="B10834" s="37" t="s">
        <v>273</v>
      </c>
      <c r="C10834" s="37" t="n">
        <v>22</v>
      </c>
      <c r="D10834" s="37" t="n">
        <v>21</v>
      </c>
      <c r="E10834" s="37" t="n">
        <v>1</v>
      </c>
      <c r="F10834" s="37" t="n">
        <v>1</v>
      </c>
      <c r="G10834" s="37" t="n">
        <v>0</v>
      </c>
      <c r="H10834" s="37" t="n">
        <v>2</v>
      </c>
      <c r="I10834" s="37" t="n">
        <v>0</v>
      </c>
      <c r="J10834" s="40" t="n">
        <f aca="false">IF(C10834=0,"",D10834/C10834)</f>
        <v>0.954545454545455</v>
      </c>
    </row>
    <row r="10835" customFormat="false" ht="15" hidden="false" customHeight="false" outlineLevel="0" collapsed="false">
      <c r="A10835" s="37" t="s">
        <v>1698</v>
      </c>
      <c r="B10835" s="37" t="s">
        <v>274</v>
      </c>
      <c r="C10835" s="37" t="n">
        <v>22</v>
      </c>
      <c r="D10835" s="37" t="n">
        <v>21</v>
      </c>
      <c r="E10835" s="37" t="n">
        <v>0</v>
      </c>
      <c r="F10835" s="37" t="n">
        <v>3</v>
      </c>
      <c r="G10835" s="37" t="n">
        <v>0</v>
      </c>
      <c r="H10835" s="37" t="n">
        <v>0</v>
      </c>
      <c r="I10835" s="37" t="n">
        <v>0</v>
      </c>
      <c r="J10835" s="40" t="n">
        <f aca="false">IF(C10835=0,"",D10835/C10835)</f>
        <v>0.954545454545455</v>
      </c>
    </row>
    <row r="10836" customFormat="false" ht="15" hidden="false" customHeight="false" outlineLevel="0" collapsed="false">
      <c r="A10836" s="37" t="s">
        <v>1698</v>
      </c>
      <c r="B10836" s="37" t="s">
        <v>275</v>
      </c>
      <c r="C10836" s="37" t="n">
        <v>22</v>
      </c>
      <c r="D10836" s="37" t="n">
        <v>17</v>
      </c>
      <c r="E10836" s="37" t="n">
        <v>0</v>
      </c>
      <c r="F10836" s="37" t="n">
        <v>1</v>
      </c>
      <c r="G10836" s="37" t="n">
        <v>0</v>
      </c>
      <c r="H10836" s="37" t="n">
        <v>3</v>
      </c>
      <c r="I10836" s="37" t="n">
        <v>0</v>
      </c>
      <c r="J10836" s="40" t="n">
        <f aca="false">IF(C10836=0,"",D10836/C10836)</f>
        <v>0.772727272727273</v>
      </c>
    </row>
    <row r="10837" customFormat="false" ht="15" hidden="false" customHeight="false" outlineLevel="0" collapsed="false">
      <c r="A10837" s="37" t="s">
        <v>1698</v>
      </c>
      <c r="B10837" s="37" t="s">
        <v>276</v>
      </c>
      <c r="C10837" s="37" t="n">
        <v>22</v>
      </c>
      <c r="D10837" s="37" t="n">
        <v>17</v>
      </c>
      <c r="E10837" s="37" t="n">
        <v>0</v>
      </c>
      <c r="F10837" s="37" t="n">
        <v>0</v>
      </c>
      <c r="G10837" s="37" t="n">
        <v>1</v>
      </c>
      <c r="H10837" s="37" t="n">
        <v>3</v>
      </c>
      <c r="I10837" s="37" t="n">
        <v>2</v>
      </c>
      <c r="J10837" s="40" t="n">
        <f aca="false">IF(C10837=0,"",D10837/C10837)</f>
        <v>0.772727272727273</v>
      </c>
    </row>
    <row r="10838" customFormat="false" ht="15" hidden="false" customHeight="false" outlineLevel="0" collapsed="false">
      <c r="A10838" s="37" t="s">
        <v>1698</v>
      </c>
      <c r="B10838" s="37" t="s">
        <v>277</v>
      </c>
      <c r="C10838" s="37" t="n">
        <v>22</v>
      </c>
      <c r="D10838" s="37" t="n">
        <v>19</v>
      </c>
      <c r="E10838" s="37" t="n">
        <v>0</v>
      </c>
      <c r="F10838" s="37" t="n">
        <v>0</v>
      </c>
      <c r="G10838" s="37" t="n">
        <v>0</v>
      </c>
      <c r="H10838" s="37" t="n">
        <v>1</v>
      </c>
      <c r="I10838" s="37" t="n">
        <v>1</v>
      </c>
      <c r="J10838" s="40" t="n">
        <f aca="false">IF(C10838=0,"",D10838/C10838)</f>
        <v>0.863636363636364</v>
      </c>
    </row>
    <row r="10839" customFormat="false" ht="15" hidden="false" customHeight="false" outlineLevel="0" collapsed="false">
      <c r="A10839" s="37" t="s">
        <v>1698</v>
      </c>
      <c r="B10839" s="37" t="s">
        <v>278</v>
      </c>
      <c r="C10839" s="37" t="n">
        <v>22</v>
      </c>
      <c r="D10839" s="37" t="n">
        <v>20</v>
      </c>
      <c r="E10839" s="37" t="n">
        <v>0</v>
      </c>
      <c r="F10839" s="37" t="n">
        <v>1</v>
      </c>
      <c r="G10839" s="37" t="n">
        <v>0</v>
      </c>
      <c r="H10839" s="37" t="n">
        <v>0</v>
      </c>
      <c r="I10839" s="37" t="n">
        <v>1</v>
      </c>
      <c r="J10839" s="40" t="n">
        <f aca="false">IF(C10839=0,"",D10839/C10839)</f>
        <v>0.909090909090909</v>
      </c>
    </row>
    <row r="10840" customFormat="false" ht="15" hidden="false" customHeight="false" outlineLevel="0" collapsed="false">
      <c r="A10840" s="37" t="s">
        <v>1698</v>
      </c>
      <c r="B10840" s="37" t="s">
        <v>279</v>
      </c>
      <c r="C10840" s="37" t="n">
        <v>22</v>
      </c>
      <c r="D10840" s="37" t="n">
        <v>21</v>
      </c>
      <c r="E10840" s="37" t="n">
        <v>2</v>
      </c>
      <c r="F10840" s="37" t="n">
        <v>0</v>
      </c>
      <c r="G10840" s="37" t="n">
        <v>0</v>
      </c>
      <c r="H10840" s="37" t="n">
        <v>3</v>
      </c>
      <c r="I10840" s="37" t="n">
        <v>1</v>
      </c>
      <c r="J10840" s="40" t="n">
        <f aca="false">IF(C10840=0,"",D10840/C10840)</f>
        <v>0.954545454545455</v>
      </c>
    </row>
    <row r="10841" customFormat="false" ht="15" hidden="false" customHeight="false" outlineLevel="0" collapsed="false">
      <c r="A10841" s="37" t="s">
        <v>1698</v>
      </c>
      <c r="B10841" s="37" t="s">
        <v>280</v>
      </c>
      <c r="C10841" s="37" t="n">
        <v>22</v>
      </c>
      <c r="D10841" s="37" t="n">
        <v>21</v>
      </c>
      <c r="E10841" s="37" t="n">
        <v>0</v>
      </c>
      <c r="F10841" s="37" t="n">
        <v>0</v>
      </c>
      <c r="G10841" s="37" t="n">
        <v>0</v>
      </c>
      <c r="H10841" s="37" t="n">
        <v>0</v>
      </c>
      <c r="I10841" s="37" t="n">
        <v>0</v>
      </c>
      <c r="J10841" s="40" t="n">
        <f aca="false">IF(C10841=0,"",D10841/C10841)</f>
        <v>0.954545454545455</v>
      </c>
    </row>
    <row r="10842" customFormat="false" ht="15" hidden="false" customHeight="false" outlineLevel="0" collapsed="false">
      <c r="A10842" s="37" t="s">
        <v>1698</v>
      </c>
      <c r="B10842" s="37" t="s">
        <v>281</v>
      </c>
      <c r="C10842" s="37" t="n">
        <v>22</v>
      </c>
      <c r="D10842" s="37" t="n">
        <v>19</v>
      </c>
      <c r="E10842" s="37" t="n">
        <v>0</v>
      </c>
      <c r="F10842" s="37" t="n">
        <v>0</v>
      </c>
      <c r="G10842" s="37" t="n">
        <v>0</v>
      </c>
      <c r="H10842" s="37" t="n">
        <v>1</v>
      </c>
      <c r="I10842" s="37" t="n">
        <v>7</v>
      </c>
      <c r="J10842" s="40" t="n">
        <f aca="false">IF(C10842=0,"",D10842/C10842)</f>
        <v>0.863636363636364</v>
      </c>
    </row>
    <row r="10843" customFormat="false" ht="15" hidden="false" customHeight="false" outlineLevel="0" collapsed="false">
      <c r="A10843" s="37" t="s">
        <v>1699</v>
      </c>
      <c r="B10843" s="37" t="s">
        <v>280</v>
      </c>
      <c r="C10843" s="37" t="n">
        <v>22</v>
      </c>
      <c r="D10843" s="37" t="n">
        <v>20</v>
      </c>
      <c r="E10843" s="37" t="n">
        <v>2</v>
      </c>
      <c r="F10843" s="37" t="n">
        <v>0</v>
      </c>
      <c r="G10843" s="37" t="n">
        <v>1</v>
      </c>
      <c r="H10843" s="37" t="n">
        <v>0</v>
      </c>
      <c r="I10843" s="37" t="n">
        <v>3</v>
      </c>
      <c r="J10843" s="40" t="n">
        <f aca="false">IF(C10843=0,"",D10843/C10843)</f>
        <v>0.909090909090909</v>
      </c>
    </row>
    <row r="10844" customFormat="false" ht="15" hidden="false" customHeight="false" outlineLevel="0" collapsed="false">
      <c r="A10844" s="37" t="s">
        <v>1699</v>
      </c>
      <c r="B10844" s="37" t="s">
        <v>281</v>
      </c>
      <c r="C10844" s="37" t="n">
        <v>22</v>
      </c>
      <c r="D10844" s="37" t="n">
        <v>20</v>
      </c>
      <c r="E10844" s="37" t="n">
        <v>0</v>
      </c>
      <c r="F10844" s="37" t="n">
        <v>0</v>
      </c>
      <c r="G10844" s="37" t="n">
        <v>0</v>
      </c>
      <c r="H10844" s="37" t="n">
        <v>2</v>
      </c>
      <c r="I10844" s="37" t="n">
        <v>4</v>
      </c>
      <c r="J10844" s="40" t="n">
        <f aca="false">IF(C10844=0,"",D10844/C10844)</f>
        <v>0.909090909090909</v>
      </c>
    </row>
    <row r="10845" customFormat="false" ht="15" hidden="false" customHeight="false" outlineLevel="0" collapsed="false">
      <c r="A10845" s="37" t="s">
        <v>1700</v>
      </c>
      <c r="B10845" s="37" t="s">
        <v>281</v>
      </c>
      <c r="C10845" s="37" t="n">
        <v>22</v>
      </c>
      <c r="D10845" s="37" t="n">
        <v>20</v>
      </c>
      <c r="E10845" s="37" t="n">
        <v>0</v>
      </c>
      <c r="F10845" s="37" t="n">
        <v>2</v>
      </c>
      <c r="G10845" s="37" t="n">
        <v>0</v>
      </c>
      <c r="H10845" s="37" t="n">
        <v>1</v>
      </c>
      <c r="I10845" s="37" t="n">
        <v>27</v>
      </c>
      <c r="J10845" s="40" t="n">
        <f aca="false">IF(C10845=0,"",D10845/C10845)</f>
        <v>0.909090909090909</v>
      </c>
    </row>
    <row r="10846" customFormat="false" ht="15" hidden="false" customHeight="false" outlineLevel="0" collapsed="false">
      <c r="A10846" s="37" t="s">
        <v>1701</v>
      </c>
      <c r="B10846" s="37" t="s">
        <v>270</v>
      </c>
      <c r="C10846" s="37" t="n">
        <v>22</v>
      </c>
      <c r="D10846" s="37" t="n">
        <v>20</v>
      </c>
      <c r="E10846" s="37" t="n">
        <v>0</v>
      </c>
      <c r="F10846" s="37" t="n">
        <v>0</v>
      </c>
      <c r="G10846" s="37" t="n">
        <v>0</v>
      </c>
      <c r="H10846" s="37" t="n">
        <v>1</v>
      </c>
      <c r="I10846" s="37" t="n">
        <v>3</v>
      </c>
      <c r="J10846" s="40" t="n">
        <f aca="false">IF(C10846=0,"",D10846/C10846)</f>
        <v>0.909090909090909</v>
      </c>
    </row>
    <row r="10847" customFormat="false" ht="15" hidden="false" customHeight="false" outlineLevel="0" collapsed="false">
      <c r="A10847" s="37" t="s">
        <v>1701</v>
      </c>
      <c r="B10847" s="37" t="s">
        <v>271</v>
      </c>
      <c r="C10847" s="37" t="n">
        <v>22</v>
      </c>
      <c r="D10847" s="37" t="n">
        <v>20</v>
      </c>
      <c r="E10847" s="37" t="n">
        <v>0</v>
      </c>
      <c r="F10847" s="37" t="n">
        <v>0</v>
      </c>
      <c r="G10847" s="37" t="n">
        <v>1</v>
      </c>
      <c r="H10847" s="37" t="n">
        <v>2</v>
      </c>
      <c r="I10847" s="37" t="n">
        <v>0</v>
      </c>
      <c r="J10847" s="40" t="n">
        <f aca="false">IF(C10847=0,"",D10847/C10847)</f>
        <v>0.909090909090909</v>
      </c>
    </row>
    <row r="10848" customFormat="false" ht="15" hidden="false" customHeight="false" outlineLevel="0" collapsed="false">
      <c r="A10848" s="37" t="s">
        <v>1701</v>
      </c>
      <c r="B10848" s="37" t="s">
        <v>272</v>
      </c>
      <c r="C10848" s="37" t="n">
        <v>22</v>
      </c>
      <c r="D10848" s="37" t="n">
        <v>20</v>
      </c>
      <c r="E10848" s="37" t="n">
        <v>0</v>
      </c>
      <c r="F10848" s="37" t="n">
        <v>0</v>
      </c>
      <c r="G10848" s="37" t="n">
        <v>0</v>
      </c>
      <c r="H10848" s="37" t="n">
        <v>1</v>
      </c>
      <c r="I10848" s="37" t="n">
        <v>2</v>
      </c>
      <c r="J10848" s="40" t="n">
        <f aca="false">IF(C10848=0,"",D10848/C10848)</f>
        <v>0.909090909090909</v>
      </c>
    </row>
    <row r="10849" customFormat="false" ht="15" hidden="false" customHeight="false" outlineLevel="0" collapsed="false">
      <c r="A10849" s="37" t="s">
        <v>1701</v>
      </c>
      <c r="B10849" s="37" t="s">
        <v>273</v>
      </c>
      <c r="C10849" s="37" t="n">
        <v>22</v>
      </c>
      <c r="D10849" s="37" t="n">
        <v>22</v>
      </c>
      <c r="E10849" s="37" t="n">
        <v>1</v>
      </c>
      <c r="F10849" s="37" t="n">
        <v>1</v>
      </c>
      <c r="G10849" s="37" t="n">
        <v>0</v>
      </c>
      <c r="H10849" s="37" t="n">
        <v>1</v>
      </c>
      <c r="I10849" s="37" t="n">
        <v>1</v>
      </c>
      <c r="J10849" s="40" t="n">
        <f aca="false">IF(C10849=0,"",D10849/C10849)</f>
        <v>1</v>
      </c>
    </row>
    <row r="10850" customFormat="false" ht="15" hidden="false" customHeight="false" outlineLevel="0" collapsed="false">
      <c r="A10850" s="37" t="s">
        <v>1701</v>
      </c>
      <c r="B10850" s="37" t="s">
        <v>274</v>
      </c>
      <c r="C10850" s="37" t="n">
        <v>22</v>
      </c>
      <c r="D10850" s="37" t="n">
        <v>21</v>
      </c>
      <c r="E10850" s="37" t="n">
        <v>2</v>
      </c>
      <c r="F10850" s="37" t="n">
        <v>1</v>
      </c>
      <c r="G10850" s="37" t="n">
        <v>0</v>
      </c>
      <c r="H10850" s="37" t="n">
        <v>1</v>
      </c>
      <c r="I10850" s="37" t="n">
        <v>4</v>
      </c>
      <c r="J10850" s="40" t="n">
        <f aca="false">IF(C10850=0,"",D10850/C10850)</f>
        <v>0.954545454545455</v>
      </c>
    </row>
    <row r="10851" customFormat="false" ht="15" hidden="false" customHeight="false" outlineLevel="0" collapsed="false">
      <c r="A10851" s="37" t="s">
        <v>1701</v>
      </c>
      <c r="B10851" s="37" t="s">
        <v>275</v>
      </c>
      <c r="C10851" s="37" t="n">
        <v>22</v>
      </c>
      <c r="D10851" s="37" t="n">
        <v>21</v>
      </c>
      <c r="E10851" s="37" t="n">
        <v>1</v>
      </c>
      <c r="F10851" s="37" t="n">
        <v>3</v>
      </c>
      <c r="G10851" s="37" t="n">
        <v>0</v>
      </c>
      <c r="H10851" s="37" t="n">
        <v>2</v>
      </c>
      <c r="I10851" s="37" t="n">
        <v>0</v>
      </c>
      <c r="J10851" s="40" t="n">
        <f aca="false">IF(C10851=0,"",D10851/C10851)</f>
        <v>0.954545454545455</v>
      </c>
    </row>
    <row r="10852" customFormat="false" ht="15" hidden="false" customHeight="false" outlineLevel="0" collapsed="false">
      <c r="A10852" s="37" t="s">
        <v>1701</v>
      </c>
      <c r="B10852" s="37" t="s">
        <v>276</v>
      </c>
      <c r="C10852" s="37" t="n">
        <v>22</v>
      </c>
      <c r="D10852" s="37" t="n">
        <v>20</v>
      </c>
      <c r="E10852" s="37" t="n">
        <v>0</v>
      </c>
      <c r="F10852" s="37" t="n">
        <v>0</v>
      </c>
      <c r="G10852" s="37" t="n">
        <v>0</v>
      </c>
      <c r="H10852" s="37" t="n">
        <v>2</v>
      </c>
      <c r="I10852" s="37" t="n">
        <v>0</v>
      </c>
      <c r="J10852" s="40" t="n">
        <f aca="false">IF(C10852=0,"",D10852/C10852)</f>
        <v>0.909090909090909</v>
      </c>
    </row>
    <row r="10853" customFormat="false" ht="15" hidden="false" customHeight="false" outlineLevel="0" collapsed="false">
      <c r="A10853" s="37" t="s">
        <v>1701</v>
      </c>
      <c r="B10853" s="37" t="s">
        <v>277</v>
      </c>
      <c r="C10853" s="37" t="n">
        <v>22</v>
      </c>
      <c r="D10853" s="37" t="n">
        <v>22</v>
      </c>
      <c r="E10853" s="37" t="n">
        <v>1</v>
      </c>
      <c r="F10853" s="37" t="n">
        <v>2</v>
      </c>
      <c r="G10853" s="37" t="n">
        <v>0</v>
      </c>
      <c r="H10853" s="37" t="n">
        <v>2</v>
      </c>
      <c r="I10853" s="37" t="n">
        <v>6</v>
      </c>
      <c r="J10853" s="40" t="n">
        <f aca="false">IF(C10853=0,"",D10853/C10853)</f>
        <v>1</v>
      </c>
    </row>
    <row r="10854" customFormat="false" ht="15" hidden="false" customHeight="false" outlineLevel="0" collapsed="false">
      <c r="A10854" s="37" t="s">
        <v>1701</v>
      </c>
      <c r="B10854" s="37" t="s">
        <v>278</v>
      </c>
      <c r="C10854" s="37" t="n">
        <v>22</v>
      </c>
      <c r="D10854" s="37" t="n">
        <v>20</v>
      </c>
      <c r="E10854" s="37" t="n">
        <v>0</v>
      </c>
      <c r="F10854" s="37" t="n">
        <v>2</v>
      </c>
      <c r="G10854" s="37" t="n">
        <v>0</v>
      </c>
      <c r="H10854" s="37" t="n">
        <v>1</v>
      </c>
      <c r="I10854" s="37" t="n">
        <v>1</v>
      </c>
      <c r="J10854" s="40" t="n">
        <f aca="false">IF(C10854=0,"",D10854/C10854)</f>
        <v>0.909090909090909</v>
      </c>
    </row>
    <row r="10855" customFormat="false" ht="15" hidden="false" customHeight="false" outlineLevel="0" collapsed="false">
      <c r="A10855" s="37" t="s">
        <v>1701</v>
      </c>
      <c r="B10855" s="37" t="s">
        <v>279</v>
      </c>
      <c r="C10855" s="37" t="n">
        <v>22</v>
      </c>
      <c r="D10855" s="37" t="n">
        <v>19</v>
      </c>
      <c r="E10855" s="37" t="n">
        <v>1</v>
      </c>
      <c r="F10855" s="37" t="n">
        <v>0</v>
      </c>
      <c r="G10855" s="37" t="n">
        <v>1</v>
      </c>
      <c r="H10855" s="37" t="n">
        <v>1</v>
      </c>
      <c r="I10855" s="37" t="n">
        <v>1</v>
      </c>
      <c r="J10855" s="40" t="n">
        <f aca="false">IF(C10855=0,"",D10855/C10855)</f>
        <v>0.863636363636364</v>
      </c>
    </row>
    <row r="10856" customFormat="false" ht="15" hidden="false" customHeight="false" outlineLevel="0" collapsed="false">
      <c r="A10856" s="37" t="s">
        <v>1701</v>
      </c>
      <c r="B10856" s="37" t="s">
        <v>280</v>
      </c>
      <c r="C10856" s="37" t="n">
        <v>22</v>
      </c>
      <c r="D10856" s="37" t="n">
        <v>22</v>
      </c>
      <c r="E10856" s="37" t="n">
        <v>1</v>
      </c>
      <c r="F10856" s="37" t="n">
        <v>0</v>
      </c>
      <c r="G10856" s="37" t="n">
        <v>0</v>
      </c>
      <c r="H10856" s="37" t="n">
        <v>3</v>
      </c>
      <c r="I10856" s="37" t="n">
        <v>0</v>
      </c>
      <c r="J10856" s="40" t="n">
        <f aca="false">IF(C10856=0,"",D10856/C10856)</f>
        <v>1</v>
      </c>
    </row>
    <row r="10857" customFormat="false" ht="15" hidden="false" customHeight="false" outlineLevel="0" collapsed="false">
      <c r="A10857" s="37" t="s">
        <v>1701</v>
      </c>
      <c r="B10857" s="37" t="s">
        <v>281</v>
      </c>
      <c r="C10857" s="37" t="n">
        <v>22</v>
      </c>
      <c r="D10857" s="37" t="n">
        <v>20</v>
      </c>
      <c r="E10857" s="37" t="n">
        <v>0</v>
      </c>
      <c r="F10857" s="37" t="n">
        <v>1</v>
      </c>
      <c r="G10857" s="37" t="n">
        <v>0</v>
      </c>
      <c r="H10857" s="37" t="n">
        <v>1</v>
      </c>
      <c r="I10857" s="37" t="n">
        <v>0</v>
      </c>
      <c r="J10857" s="40" t="n">
        <f aca="false">IF(C10857=0,"",D10857/C10857)</f>
        <v>0.909090909090909</v>
      </c>
    </row>
    <row r="10858" customFormat="false" ht="15" hidden="false" customHeight="false" outlineLevel="0" collapsed="false">
      <c r="A10858" s="37" t="s">
        <v>1702</v>
      </c>
      <c r="B10858" s="37" t="s">
        <v>270</v>
      </c>
      <c r="C10858" s="37" t="n">
        <v>22</v>
      </c>
      <c r="D10858" s="37" t="n">
        <v>20</v>
      </c>
      <c r="E10858" s="37" t="n">
        <v>1</v>
      </c>
      <c r="F10858" s="37" t="n">
        <v>0</v>
      </c>
      <c r="G10858" s="37" t="n">
        <v>0</v>
      </c>
      <c r="H10858" s="37" t="n">
        <v>0</v>
      </c>
      <c r="I10858" s="37" t="n">
        <v>7</v>
      </c>
      <c r="J10858" s="40" t="n">
        <f aca="false">IF(C10858=0,"",D10858/C10858)</f>
        <v>0.909090909090909</v>
      </c>
    </row>
    <row r="10859" customFormat="false" ht="15" hidden="false" customHeight="false" outlineLevel="0" collapsed="false">
      <c r="A10859" s="37" t="s">
        <v>1702</v>
      </c>
      <c r="B10859" s="37" t="s">
        <v>271</v>
      </c>
      <c r="C10859" s="37" t="n">
        <v>22</v>
      </c>
      <c r="D10859" s="37" t="n">
        <v>20</v>
      </c>
      <c r="E10859" s="37" t="n">
        <v>1</v>
      </c>
      <c r="F10859" s="37" t="n">
        <v>0</v>
      </c>
      <c r="G10859" s="37" t="n">
        <v>0</v>
      </c>
      <c r="H10859" s="37" t="n">
        <v>1</v>
      </c>
      <c r="I10859" s="37" t="n">
        <v>5</v>
      </c>
      <c r="J10859" s="40" t="n">
        <f aca="false">IF(C10859=0,"",D10859/C10859)</f>
        <v>0.909090909090909</v>
      </c>
    </row>
    <row r="10860" customFormat="false" ht="15" hidden="false" customHeight="false" outlineLevel="0" collapsed="false">
      <c r="A10860" s="37" t="s">
        <v>1702</v>
      </c>
      <c r="B10860" s="37" t="s">
        <v>272</v>
      </c>
      <c r="C10860" s="37" t="n">
        <v>22</v>
      </c>
      <c r="D10860" s="37" t="n">
        <v>19</v>
      </c>
      <c r="E10860" s="37" t="n">
        <v>0</v>
      </c>
      <c r="F10860" s="37" t="n">
        <v>0</v>
      </c>
      <c r="G10860" s="37" t="n">
        <v>0</v>
      </c>
      <c r="H10860" s="37" t="n">
        <v>3</v>
      </c>
      <c r="I10860" s="37" t="n">
        <v>18</v>
      </c>
      <c r="J10860" s="40" t="n">
        <f aca="false">IF(C10860=0,"",D10860/C10860)</f>
        <v>0.863636363636364</v>
      </c>
    </row>
    <row r="10861" customFormat="false" ht="15" hidden="false" customHeight="false" outlineLevel="0" collapsed="false">
      <c r="A10861" s="37" t="s">
        <v>1702</v>
      </c>
      <c r="B10861" s="37" t="s">
        <v>273</v>
      </c>
      <c r="C10861" s="37" t="n">
        <v>22</v>
      </c>
      <c r="D10861" s="37" t="n">
        <v>20</v>
      </c>
      <c r="E10861" s="37" t="n">
        <v>0</v>
      </c>
      <c r="F10861" s="37" t="n">
        <v>0</v>
      </c>
      <c r="G10861" s="37" t="n">
        <v>0</v>
      </c>
      <c r="H10861" s="37" t="n">
        <v>3</v>
      </c>
      <c r="I10861" s="37" t="n">
        <v>11</v>
      </c>
      <c r="J10861" s="40" t="n">
        <f aca="false">IF(C10861=0,"",D10861/C10861)</f>
        <v>0.909090909090909</v>
      </c>
    </row>
    <row r="10862" customFormat="false" ht="15" hidden="false" customHeight="false" outlineLevel="0" collapsed="false">
      <c r="A10862" s="37" t="s">
        <v>1702</v>
      </c>
      <c r="B10862" s="37" t="s">
        <v>274</v>
      </c>
      <c r="C10862" s="37" t="n">
        <v>22</v>
      </c>
      <c r="D10862" s="37" t="n">
        <v>21</v>
      </c>
      <c r="E10862" s="37" t="n">
        <v>0</v>
      </c>
      <c r="F10862" s="37" t="n">
        <v>0</v>
      </c>
      <c r="G10862" s="37" t="n">
        <v>0</v>
      </c>
      <c r="H10862" s="37" t="n">
        <v>0</v>
      </c>
      <c r="I10862" s="37" t="n">
        <v>8</v>
      </c>
      <c r="J10862" s="40" t="n">
        <f aca="false">IF(C10862=0,"",D10862/C10862)</f>
        <v>0.954545454545455</v>
      </c>
    </row>
    <row r="10863" customFormat="false" ht="15" hidden="false" customHeight="false" outlineLevel="0" collapsed="false">
      <c r="A10863" s="37" t="s">
        <v>1702</v>
      </c>
      <c r="B10863" s="37" t="s">
        <v>275</v>
      </c>
      <c r="C10863" s="37" t="n">
        <v>22</v>
      </c>
      <c r="D10863" s="37" t="n">
        <v>22</v>
      </c>
      <c r="E10863" s="37" t="n">
        <v>0</v>
      </c>
      <c r="F10863" s="37" t="n">
        <v>0</v>
      </c>
      <c r="G10863" s="37" t="n">
        <v>1</v>
      </c>
      <c r="H10863" s="37" t="n">
        <v>2</v>
      </c>
      <c r="I10863" s="37" t="n">
        <v>3</v>
      </c>
      <c r="J10863" s="40" t="n">
        <f aca="false">IF(C10863=0,"",D10863/C10863)</f>
        <v>1</v>
      </c>
    </row>
    <row r="10864" customFormat="false" ht="15" hidden="false" customHeight="false" outlineLevel="0" collapsed="false">
      <c r="A10864" s="37" t="s">
        <v>1702</v>
      </c>
      <c r="B10864" s="37" t="s">
        <v>276</v>
      </c>
      <c r="C10864" s="37" t="n">
        <v>22</v>
      </c>
      <c r="D10864" s="37" t="n">
        <v>21</v>
      </c>
      <c r="E10864" s="37" t="n">
        <v>1</v>
      </c>
      <c r="F10864" s="37" t="n">
        <v>0</v>
      </c>
      <c r="G10864" s="37" t="n">
        <v>0</v>
      </c>
      <c r="H10864" s="37" t="n">
        <v>2</v>
      </c>
      <c r="I10864" s="37" t="n">
        <v>12</v>
      </c>
      <c r="J10864" s="40" t="n">
        <f aca="false">IF(C10864=0,"",D10864/C10864)</f>
        <v>0.954545454545455</v>
      </c>
    </row>
    <row r="10865" customFormat="false" ht="15" hidden="false" customHeight="false" outlineLevel="0" collapsed="false">
      <c r="A10865" s="37" t="s">
        <v>1702</v>
      </c>
      <c r="B10865" s="37" t="s">
        <v>277</v>
      </c>
      <c r="C10865" s="37" t="n">
        <v>22</v>
      </c>
      <c r="D10865" s="37" t="n">
        <v>18</v>
      </c>
      <c r="E10865" s="37" t="n">
        <v>1</v>
      </c>
      <c r="F10865" s="37" t="n">
        <v>3</v>
      </c>
      <c r="G10865" s="37" t="n">
        <v>0</v>
      </c>
      <c r="H10865" s="37" t="n">
        <v>1</v>
      </c>
      <c r="I10865" s="37" t="n">
        <v>7</v>
      </c>
      <c r="J10865" s="40" t="n">
        <f aca="false">IF(C10865=0,"",D10865/C10865)</f>
        <v>0.818181818181818</v>
      </c>
    </row>
    <row r="10866" customFormat="false" ht="15" hidden="false" customHeight="false" outlineLevel="0" collapsed="false">
      <c r="A10866" s="37" t="s">
        <v>1702</v>
      </c>
      <c r="B10866" s="37" t="s">
        <v>278</v>
      </c>
      <c r="C10866" s="37" t="n">
        <v>22</v>
      </c>
      <c r="D10866" s="37" t="n">
        <v>20</v>
      </c>
      <c r="E10866" s="37" t="n">
        <v>1</v>
      </c>
      <c r="F10866" s="37" t="n">
        <v>1</v>
      </c>
      <c r="G10866" s="37" t="n">
        <v>2</v>
      </c>
      <c r="H10866" s="37" t="n">
        <v>2</v>
      </c>
      <c r="I10866" s="37" t="n">
        <v>14</v>
      </c>
      <c r="J10866" s="40" t="n">
        <f aca="false">IF(C10866=0,"",D10866/C10866)</f>
        <v>0.909090909090909</v>
      </c>
    </row>
    <row r="10867" customFormat="false" ht="15" hidden="false" customHeight="false" outlineLevel="0" collapsed="false">
      <c r="A10867" s="37" t="s">
        <v>1702</v>
      </c>
      <c r="B10867" s="37" t="s">
        <v>279</v>
      </c>
      <c r="C10867" s="37" t="n">
        <v>22</v>
      </c>
      <c r="D10867" s="37" t="n">
        <v>21</v>
      </c>
      <c r="E10867" s="37" t="n">
        <v>0</v>
      </c>
      <c r="F10867" s="37" t="n">
        <v>0</v>
      </c>
      <c r="G10867" s="37" t="n">
        <v>0</v>
      </c>
      <c r="H10867" s="37" t="n">
        <v>3</v>
      </c>
      <c r="I10867" s="37" t="n">
        <v>15</v>
      </c>
      <c r="J10867" s="40" t="n">
        <f aca="false">IF(C10867=0,"",D10867/C10867)</f>
        <v>0.954545454545455</v>
      </c>
    </row>
    <row r="10868" customFormat="false" ht="15" hidden="false" customHeight="false" outlineLevel="0" collapsed="false">
      <c r="A10868" s="37" t="s">
        <v>1702</v>
      </c>
      <c r="B10868" s="37" t="s">
        <v>280</v>
      </c>
      <c r="C10868" s="37" t="n">
        <v>22</v>
      </c>
      <c r="D10868" s="37" t="n">
        <v>20</v>
      </c>
      <c r="E10868" s="37" t="n">
        <v>0</v>
      </c>
      <c r="F10868" s="37" t="n">
        <v>1</v>
      </c>
      <c r="G10868" s="37" t="n">
        <v>0</v>
      </c>
      <c r="H10868" s="37" t="n">
        <v>0</v>
      </c>
      <c r="I10868" s="37" t="n">
        <v>22</v>
      </c>
      <c r="J10868" s="40" t="n">
        <f aca="false">IF(C10868=0,"",D10868/C10868)</f>
        <v>0.909090909090909</v>
      </c>
    </row>
    <row r="10869" customFormat="false" ht="15" hidden="false" customHeight="false" outlineLevel="0" collapsed="false">
      <c r="A10869" s="37" t="s">
        <v>1702</v>
      </c>
      <c r="B10869" s="37" t="s">
        <v>281</v>
      </c>
      <c r="C10869" s="37" t="n">
        <v>22</v>
      </c>
      <c r="D10869" s="37" t="n">
        <v>21</v>
      </c>
      <c r="E10869" s="37" t="n">
        <v>2</v>
      </c>
      <c r="F10869" s="37" t="n">
        <v>0</v>
      </c>
      <c r="G10869" s="37" t="n">
        <v>0</v>
      </c>
      <c r="H10869" s="37" t="n">
        <v>2</v>
      </c>
      <c r="I10869" s="37" t="n">
        <v>20</v>
      </c>
      <c r="J10869" s="40" t="n">
        <f aca="false">IF(C10869=0,"",D10869/C10869)</f>
        <v>0.954545454545455</v>
      </c>
    </row>
    <row r="10870" customFormat="false" ht="15" hidden="false" customHeight="false" outlineLevel="0" collapsed="false">
      <c r="A10870" s="37" t="s">
        <v>1703</v>
      </c>
      <c r="B10870" s="37" t="s">
        <v>270</v>
      </c>
      <c r="C10870" s="37" t="n">
        <v>22</v>
      </c>
      <c r="D10870" s="37" t="n">
        <v>21</v>
      </c>
      <c r="E10870" s="37" t="n">
        <v>0</v>
      </c>
      <c r="F10870" s="37" t="n">
        <v>1</v>
      </c>
      <c r="G10870" s="37" t="n">
        <v>2</v>
      </c>
      <c r="H10870" s="37" t="n">
        <v>1</v>
      </c>
      <c r="I10870" s="37" t="n">
        <v>0</v>
      </c>
      <c r="J10870" s="40" t="n">
        <f aca="false">IF(C10870=0,"",D10870/C10870)</f>
        <v>0.954545454545455</v>
      </c>
    </row>
    <row r="10871" customFormat="false" ht="15" hidden="false" customHeight="false" outlineLevel="0" collapsed="false">
      <c r="A10871" s="37" t="s">
        <v>1703</v>
      </c>
      <c r="B10871" s="37" t="s">
        <v>271</v>
      </c>
      <c r="C10871" s="37" t="n">
        <v>22</v>
      </c>
      <c r="D10871" s="37" t="n">
        <v>21</v>
      </c>
      <c r="E10871" s="37" t="n">
        <v>1</v>
      </c>
      <c r="F10871" s="37" t="n">
        <v>1</v>
      </c>
      <c r="G10871" s="37" t="n">
        <v>1</v>
      </c>
      <c r="H10871" s="37" t="n">
        <v>3</v>
      </c>
      <c r="I10871" s="37" t="n">
        <v>5</v>
      </c>
      <c r="J10871" s="40" t="n">
        <f aca="false">IF(C10871=0,"",D10871/C10871)</f>
        <v>0.954545454545455</v>
      </c>
    </row>
    <row r="10872" customFormat="false" ht="15" hidden="false" customHeight="false" outlineLevel="0" collapsed="false">
      <c r="A10872" s="37" t="s">
        <v>1703</v>
      </c>
      <c r="B10872" s="37" t="s">
        <v>272</v>
      </c>
      <c r="C10872" s="37" t="n">
        <v>22</v>
      </c>
      <c r="D10872" s="37" t="n">
        <v>20</v>
      </c>
      <c r="E10872" s="37" t="n">
        <v>0</v>
      </c>
      <c r="F10872" s="37" t="n">
        <v>0</v>
      </c>
      <c r="G10872" s="37" t="n">
        <v>1</v>
      </c>
      <c r="H10872" s="37" t="n">
        <v>0</v>
      </c>
      <c r="I10872" s="37" t="n">
        <v>1</v>
      </c>
      <c r="J10872" s="40" t="n">
        <f aca="false">IF(C10872=0,"",D10872/C10872)</f>
        <v>0.909090909090909</v>
      </c>
    </row>
    <row r="10873" customFormat="false" ht="15" hidden="false" customHeight="false" outlineLevel="0" collapsed="false">
      <c r="A10873" s="37" t="s">
        <v>1703</v>
      </c>
      <c r="B10873" s="37" t="s">
        <v>273</v>
      </c>
      <c r="C10873" s="37" t="n">
        <v>22</v>
      </c>
      <c r="D10873" s="37" t="n">
        <v>20</v>
      </c>
      <c r="E10873" s="37" t="n">
        <v>0</v>
      </c>
      <c r="F10873" s="37" t="n">
        <v>1</v>
      </c>
      <c r="G10873" s="37" t="n">
        <v>0</v>
      </c>
      <c r="H10873" s="37" t="n">
        <v>0</v>
      </c>
      <c r="I10873" s="37" t="n">
        <v>0</v>
      </c>
      <c r="J10873" s="40" t="n">
        <f aca="false">IF(C10873=0,"",D10873/C10873)</f>
        <v>0.909090909090909</v>
      </c>
    </row>
    <row r="10874" customFormat="false" ht="15" hidden="false" customHeight="false" outlineLevel="0" collapsed="false">
      <c r="A10874" s="37" t="s">
        <v>1703</v>
      </c>
      <c r="B10874" s="37" t="s">
        <v>274</v>
      </c>
      <c r="C10874" s="37" t="n">
        <v>22</v>
      </c>
      <c r="D10874" s="37" t="n">
        <v>21</v>
      </c>
      <c r="E10874" s="37" t="n">
        <v>0</v>
      </c>
      <c r="F10874" s="37" t="n">
        <v>2</v>
      </c>
      <c r="G10874" s="37" t="n">
        <v>0</v>
      </c>
      <c r="H10874" s="37" t="n">
        <v>2</v>
      </c>
      <c r="I10874" s="37" t="n">
        <v>1</v>
      </c>
      <c r="J10874" s="40" t="n">
        <f aca="false">IF(C10874=0,"",D10874/C10874)</f>
        <v>0.954545454545455</v>
      </c>
    </row>
    <row r="10875" customFormat="false" ht="15" hidden="false" customHeight="false" outlineLevel="0" collapsed="false">
      <c r="A10875" s="37" t="s">
        <v>1703</v>
      </c>
      <c r="B10875" s="37" t="s">
        <v>275</v>
      </c>
      <c r="C10875" s="37" t="n">
        <v>22</v>
      </c>
      <c r="D10875" s="37" t="n">
        <v>22</v>
      </c>
      <c r="E10875" s="37" t="n">
        <v>1</v>
      </c>
      <c r="F10875" s="37" t="n">
        <v>1</v>
      </c>
      <c r="G10875" s="37" t="n">
        <v>0</v>
      </c>
      <c r="H10875" s="37" t="n">
        <v>1</v>
      </c>
      <c r="I10875" s="37" t="n">
        <v>1</v>
      </c>
      <c r="J10875" s="40" t="n">
        <f aca="false">IF(C10875=0,"",D10875/C10875)</f>
        <v>1</v>
      </c>
    </row>
    <row r="10876" customFormat="false" ht="15" hidden="false" customHeight="false" outlineLevel="0" collapsed="false">
      <c r="A10876" s="37" t="s">
        <v>1703</v>
      </c>
      <c r="B10876" s="37" t="s">
        <v>276</v>
      </c>
      <c r="C10876" s="37" t="n">
        <v>22</v>
      </c>
      <c r="D10876" s="37" t="n">
        <v>20</v>
      </c>
      <c r="E10876" s="37" t="n">
        <v>0</v>
      </c>
      <c r="F10876" s="37" t="n">
        <v>0</v>
      </c>
      <c r="G10876" s="37" t="n">
        <v>0</v>
      </c>
      <c r="H10876" s="37" t="n">
        <v>2</v>
      </c>
      <c r="I10876" s="37" t="n">
        <v>0</v>
      </c>
      <c r="J10876" s="40" t="n">
        <f aca="false">IF(C10876=0,"",D10876/C10876)</f>
        <v>0.909090909090909</v>
      </c>
    </row>
    <row r="10877" customFormat="false" ht="15" hidden="false" customHeight="false" outlineLevel="0" collapsed="false">
      <c r="A10877" s="37" t="s">
        <v>1703</v>
      </c>
      <c r="B10877" s="37" t="s">
        <v>277</v>
      </c>
      <c r="C10877" s="37" t="n">
        <v>22</v>
      </c>
      <c r="D10877" s="37" t="n">
        <v>21</v>
      </c>
      <c r="E10877" s="37" t="n">
        <v>0</v>
      </c>
      <c r="F10877" s="37" t="n">
        <v>0</v>
      </c>
      <c r="G10877" s="37" t="n">
        <v>0</v>
      </c>
      <c r="H10877" s="37" t="n">
        <v>2</v>
      </c>
      <c r="I10877" s="37" t="n">
        <v>6</v>
      </c>
      <c r="J10877" s="40" t="n">
        <f aca="false">IF(C10877=0,"",D10877/C10877)</f>
        <v>0.954545454545455</v>
      </c>
    </row>
    <row r="10878" customFormat="false" ht="15" hidden="false" customHeight="false" outlineLevel="0" collapsed="false">
      <c r="A10878" s="37" t="s">
        <v>1703</v>
      </c>
      <c r="B10878" s="37" t="s">
        <v>278</v>
      </c>
      <c r="C10878" s="37" t="n">
        <v>22</v>
      </c>
      <c r="D10878" s="37" t="n">
        <v>20</v>
      </c>
      <c r="E10878" s="37" t="n">
        <v>0</v>
      </c>
      <c r="F10878" s="37" t="n">
        <v>0</v>
      </c>
      <c r="G10878" s="37" t="n">
        <v>1</v>
      </c>
      <c r="H10878" s="37" t="n">
        <v>4</v>
      </c>
      <c r="I10878" s="37" t="n">
        <v>4</v>
      </c>
      <c r="J10878" s="40" t="n">
        <f aca="false">IF(C10878=0,"",D10878/C10878)</f>
        <v>0.909090909090909</v>
      </c>
    </row>
    <row r="10879" customFormat="false" ht="15" hidden="false" customHeight="false" outlineLevel="0" collapsed="false">
      <c r="A10879" s="37" t="s">
        <v>1703</v>
      </c>
      <c r="B10879" s="37" t="s">
        <v>279</v>
      </c>
      <c r="C10879" s="37" t="n">
        <v>22</v>
      </c>
      <c r="D10879" s="37" t="n">
        <v>21</v>
      </c>
      <c r="E10879" s="37" t="n">
        <v>1</v>
      </c>
      <c r="F10879" s="37" t="n">
        <v>1</v>
      </c>
      <c r="G10879" s="37" t="n">
        <v>0</v>
      </c>
      <c r="H10879" s="37" t="n">
        <v>4</v>
      </c>
      <c r="I10879" s="37" t="n">
        <v>0</v>
      </c>
      <c r="J10879" s="40" t="n">
        <f aca="false">IF(C10879=0,"",D10879/C10879)</f>
        <v>0.954545454545455</v>
      </c>
    </row>
    <row r="10880" customFormat="false" ht="15" hidden="false" customHeight="false" outlineLevel="0" collapsed="false">
      <c r="A10880" s="37" t="s">
        <v>1703</v>
      </c>
      <c r="B10880" s="37" t="s">
        <v>280</v>
      </c>
      <c r="C10880" s="37" t="n">
        <v>22</v>
      </c>
      <c r="D10880" s="37" t="n">
        <v>21</v>
      </c>
      <c r="E10880" s="37" t="n">
        <v>2</v>
      </c>
      <c r="F10880" s="37" t="n">
        <v>0</v>
      </c>
      <c r="G10880" s="37" t="n">
        <v>0</v>
      </c>
      <c r="H10880" s="37" t="n">
        <v>3</v>
      </c>
      <c r="I10880" s="37" t="n">
        <v>0</v>
      </c>
      <c r="J10880" s="40" t="n">
        <f aca="false">IF(C10880=0,"",D10880/C10880)</f>
        <v>0.954545454545455</v>
      </c>
    </row>
    <row r="10881" customFormat="false" ht="15" hidden="false" customHeight="false" outlineLevel="0" collapsed="false">
      <c r="A10881" s="37" t="s">
        <v>1703</v>
      </c>
      <c r="B10881" s="37" t="s">
        <v>281</v>
      </c>
      <c r="C10881" s="37" t="n">
        <v>22</v>
      </c>
      <c r="D10881" s="37" t="n">
        <v>20</v>
      </c>
      <c r="E10881" s="37" t="n">
        <v>0</v>
      </c>
      <c r="F10881" s="37" t="n">
        <v>1</v>
      </c>
      <c r="G10881" s="37" t="n">
        <v>1</v>
      </c>
      <c r="H10881" s="37" t="n">
        <v>1</v>
      </c>
      <c r="I10881" s="37" t="n">
        <v>0</v>
      </c>
      <c r="J10881" s="40" t="n">
        <f aca="false">IF(C10881=0,"",D10881/C10881)</f>
        <v>0.909090909090909</v>
      </c>
    </row>
    <row r="10882" customFormat="false" ht="15" hidden="false" customHeight="false" outlineLevel="0" collapsed="false">
      <c r="A10882" s="37" t="s">
        <v>1704</v>
      </c>
      <c r="B10882" s="37" t="s">
        <v>270</v>
      </c>
      <c r="C10882" s="37" t="n">
        <v>22</v>
      </c>
      <c r="D10882" s="37" t="n">
        <v>19</v>
      </c>
      <c r="E10882" s="37" t="n">
        <v>1</v>
      </c>
      <c r="F10882" s="37" t="n">
        <v>1</v>
      </c>
      <c r="G10882" s="37" t="n">
        <v>0</v>
      </c>
      <c r="H10882" s="37" t="n">
        <v>0</v>
      </c>
      <c r="I10882" s="37" t="n">
        <v>4</v>
      </c>
      <c r="J10882" s="40" t="n">
        <f aca="false">IF(C10882=0,"",D10882/C10882)</f>
        <v>0.863636363636364</v>
      </c>
    </row>
    <row r="10883" customFormat="false" ht="15" hidden="false" customHeight="false" outlineLevel="0" collapsed="false">
      <c r="A10883" s="37" t="s">
        <v>1704</v>
      </c>
      <c r="B10883" s="37" t="s">
        <v>271</v>
      </c>
      <c r="C10883" s="37" t="n">
        <v>22</v>
      </c>
      <c r="D10883" s="37" t="n">
        <v>21</v>
      </c>
      <c r="E10883" s="37" t="n">
        <v>2</v>
      </c>
      <c r="F10883" s="37" t="n">
        <v>0</v>
      </c>
      <c r="G10883" s="37" t="n">
        <v>1</v>
      </c>
      <c r="H10883" s="37" t="n">
        <v>3</v>
      </c>
      <c r="I10883" s="37" t="n">
        <v>1</v>
      </c>
      <c r="J10883" s="40" t="n">
        <f aca="false">IF(C10883=0,"",D10883/C10883)</f>
        <v>0.954545454545455</v>
      </c>
    </row>
    <row r="10884" customFormat="false" ht="15" hidden="false" customHeight="false" outlineLevel="0" collapsed="false">
      <c r="A10884" s="37" t="s">
        <v>1704</v>
      </c>
      <c r="B10884" s="37" t="s">
        <v>272</v>
      </c>
      <c r="C10884" s="37" t="n">
        <v>22</v>
      </c>
      <c r="D10884" s="37" t="n">
        <v>21</v>
      </c>
      <c r="E10884" s="37" t="n">
        <v>1</v>
      </c>
      <c r="F10884" s="37" t="n">
        <v>0</v>
      </c>
      <c r="G10884" s="37" t="n">
        <v>0</v>
      </c>
      <c r="H10884" s="37" t="n">
        <v>2</v>
      </c>
      <c r="I10884" s="37" t="n">
        <v>0</v>
      </c>
      <c r="J10884" s="40" t="n">
        <f aca="false">IF(C10884=0,"",D10884/C10884)</f>
        <v>0.954545454545455</v>
      </c>
    </row>
    <row r="10885" customFormat="false" ht="15" hidden="false" customHeight="false" outlineLevel="0" collapsed="false">
      <c r="A10885" s="37" t="s">
        <v>1704</v>
      </c>
      <c r="B10885" s="37" t="s">
        <v>273</v>
      </c>
      <c r="C10885" s="37" t="n">
        <v>22</v>
      </c>
      <c r="D10885" s="37" t="n">
        <v>21</v>
      </c>
      <c r="E10885" s="37" t="n">
        <v>0</v>
      </c>
      <c r="F10885" s="37" t="n">
        <v>0</v>
      </c>
      <c r="G10885" s="37" t="n">
        <v>1</v>
      </c>
      <c r="H10885" s="37" t="n">
        <v>0</v>
      </c>
      <c r="I10885" s="37" t="n">
        <v>1</v>
      </c>
      <c r="J10885" s="40" t="n">
        <f aca="false">IF(C10885=0,"",D10885/C10885)</f>
        <v>0.954545454545455</v>
      </c>
    </row>
    <row r="10886" customFormat="false" ht="15" hidden="false" customHeight="false" outlineLevel="0" collapsed="false">
      <c r="A10886" s="37" t="s">
        <v>1704</v>
      </c>
      <c r="B10886" s="37" t="s">
        <v>274</v>
      </c>
      <c r="C10886" s="37" t="n">
        <v>22</v>
      </c>
      <c r="D10886" s="37" t="n">
        <v>21</v>
      </c>
      <c r="E10886" s="37" t="n">
        <v>0</v>
      </c>
      <c r="F10886" s="37" t="n">
        <v>0</v>
      </c>
      <c r="G10886" s="37" t="n">
        <v>0</v>
      </c>
      <c r="H10886" s="37" t="n">
        <v>2</v>
      </c>
      <c r="I10886" s="37" t="n">
        <v>0</v>
      </c>
      <c r="J10886" s="40" t="n">
        <f aca="false">IF(C10886=0,"",D10886/C10886)</f>
        <v>0.954545454545455</v>
      </c>
    </row>
    <row r="10887" customFormat="false" ht="15" hidden="false" customHeight="false" outlineLevel="0" collapsed="false">
      <c r="A10887" s="37" t="s">
        <v>1704</v>
      </c>
      <c r="B10887" s="37" t="s">
        <v>275</v>
      </c>
      <c r="C10887" s="37" t="n">
        <v>22</v>
      </c>
      <c r="D10887" s="37" t="n">
        <v>21</v>
      </c>
      <c r="E10887" s="37" t="n">
        <v>1</v>
      </c>
      <c r="F10887" s="37" t="n">
        <v>0</v>
      </c>
      <c r="G10887" s="37" t="n">
        <v>0</v>
      </c>
      <c r="H10887" s="37" t="n">
        <v>1</v>
      </c>
      <c r="I10887" s="37" t="n">
        <v>0</v>
      </c>
      <c r="J10887" s="40" t="n">
        <f aca="false">IF(C10887=0,"",D10887/C10887)</f>
        <v>0.954545454545455</v>
      </c>
    </row>
    <row r="10888" customFormat="false" ht="15" hidden="false" customHeight="false" outlineLevel="0" collapsed="false">
      <c r="A10888" s="37" t="s">
        <v>1704</v>
      </c>
      <c r="B10888" s="37" t="s">
        <v>276</v>
      </c>
      <c r="C10888" s="37" t="n">
        <v>22</v>
      </c>
      <c r="D10888" s="37" t="n">
        <v>19</v>
      </c>
      <c r="E10888" s="37" t="n">
        <v>2</v>
      </c>
      <c r="F10888" s="37" t="n">
        <v>1</v>
      </c>
      <c r="G10888" s="37" t="n">
        <v>0</v>
      </c>
      <c r="H10888" s="37" t="n">
        <v>1</v>
      </c>
      <c r="I10888" s="37" t="n">
        <v>2</v>
      </c>
      <c r="J10888" s="40" t="n">
        <f aca="false">IF(C10888=0,"",D10888/C10888)</f>
        <v>0.863636363636364</v>
      </c>
    </row>
    <row r="10889" customFormat="false" ht="15" hidden="false" customHeight="false" outlineLevel="0" collapsed="false">
      <c r="A10889" s="37" t="s">
        <v>1704</v>
      </c>
      <c r="B10889" s="37" t="s">
        <v>277</v>
      </c>
      <c r="C10889" s="37" t="n">
        <v>22</v>
      </c>
      <c r="D10889" s="37" t="n">
        <v>20</v>
      </c>
      <c r="E10889" s="37" t="n">
        <v>1</v>
      </c>
      <c r="F10889" s="37" t="n">
        <v>0</v>
      </c>
      <c r="G10889" s="37" t="n">
        <v>1</v>
      </c>
      <c r="H10889" s="37" t="n">
        <v>4</v>
      </c>
      <c r="I10889" s="37" t="n">
        <v>0</v>
      </c>
      <c r="J10889" s="40" t="n">
        <f aca="false">IF(C10889=0,"",D10889/C10889)</f>
        <v>0.909090909090909</v>
      </c>
    </row>
    <row r="10890" customFormat="false" ht="15" hidden="false" customHeight="false" outlineLevel="0" collapsed="false">
      <c r="A10890" s="37" t="s">
        <v>1704</v>
      </c>
      <c r="B10890" s="37" t="s">
        <v>278</v>
      </c>
      <c r="C10890" s="37" t="n">
        <v>22</v>
      </c>
      <c r="D10890" s="37" t="n">
        <v>22</v>
      </c>
      <c r="E10890" s="37" t="n">
        <v>1</v>
      </c>
      <c r="F10890" s="37" t="n">
        <v>3</v>
      </c>
      <c r="G10890" s="37" t="n">
        <v>0</v>
      </c>
      <c r="H10890" s="37" t="n">
        <v>1</v>
      </c>
      <c r="I10890" s="37" t="n">
        <v>0</v>
      </c>
      <c r="J10890" s="40" t="n">
        <f aca="false">IF(C10890=0,"",D10890/C10890)</f>
        <v>1</v>
      </c>
    </row>
    <row r="10891" customFormat="false" ht="15" hidden="false" customHeight="false" outlineLevel="0" collapsed="false">
      <c r="A10891" s="37" t="s">
        <v>1704</v>
      </c>
      <c r="B10891" s="37" t="s">
        <v>279</v>
      </c>
      <c r="C10891" s="37" t="n">
        <v>22</v>
      </c>
      <c r="D10891" s="37" t="n">
        <v>19</v>
      </c>
      <c r="E10891" s="37" t="n">
        <v>1</v>
      </c>
      <c r="F10891" s="37" t="n">
        <v>0</v>
      </c>
      <c r="G10891" s="37" t="n">
        <v>0</v>
      </c>
      <c r="H10891" s="37" t="n">
        <v>2</v>
      </c>
      <c r="I10891" s="37" t="n">
        <v>0</v>
      </c>
      <c r="J10891" s="40" t="n">
        <f aca="false">IF(C10891=0,"",D10891/C10891)</f>
        <v>0.863636363636364</v>
      </c>
    </row>
    <row r="10892" customFormat="false" ht="15" hidden="false" customHeight="false" outlineLevel="0" collapsed="false">
      <c r="A10892" s="37" t="s">
        <v>1704</v>
      </c>
      <c r="B10892" s="37" t="s">
        <v>280</v>
      </c>
      <c r="C10892" s="37" t="n">
        <v>22</v>
      </c>
      <c r="D10892" s="37" t="n">
        <v>22</v>
      </c>
      <c r="E10892" s="37" t="n">
        <v>0</v>
      </c>
      <c r="F10892" s="37" t="n">
        <v>1</v>
      </c>
      <c r="G10892" s="37" t="n">
        <v>3</v>
      </c>
      <c r="H10892" s="37" t="n">
        <v>2</v>
      </c>
      <c r="I10892" s="37" t="n">
        <v>0</v>
      </c>
      <c r="J10892" s="40" t="n">
        <f aca="false">IF(C10892=0,"",D10892/C10892)</f>
        <v>1</v>
      </c>
    </row>
    <row r="10893" customFormat="false" ht="15" hidden="false" customHeight="false" outlineLevel="0" collapsed="false">
      <c r="A10893" s="37" t="s">
        <v>1704</v>
      </c>
      <c r="B10893" s="37" t="s">
        <v>281</v>
      </c>
      <c r="C10893" s="37" t="n">
        <v>22</v>
      </c>
      <c r="D10893" s="37" t="n">
        <v>19</v>
      </c>
      <c r="E10893" s="37" t="n">
        <v>1</v>
      </c>
      <c r="F10893" s="37" t="n">
        <v>0</v>
      </c>
      <c r="G10893" s="37" t="n">
        <v>1</v>
      </c>
      <c r="H10893" s="37" t="n">
        <v>2</v>
      </c>
      <c r="I10893" s="37" t="n">
        <v>0</v>
      </c>
      <c r="J10893" s="40" t="n">
        <f aca="false">IF(C10893=0,"",D10893/C10893)</f>
        <v>0.863636363636364</v>
      </c>
    </row>
    <row r="10894" customFormat="false" ht="15" hidden="false" customHeight="false" outlineLevel="0" collapsed="false">
      <c r="A10894" s="37" t="s">
        <v>1706</v>
      </c>
      <c r="B10894" s="37" t="s">
        <v>270</v>
      </c>
      <c r="C10894" s="37" t="n">
        <v>22</v>
      </c>
      <c r="D10894" s="37" t="n">
        <v>22</v>
      </c>
      <c r="E10894" s="37" t="n">
        <v>0</v>
      </c>
      <c r="F10894" s="37" t="n">
        <v>2</v>
      </c>
      <c r="G10894" s="37" t="n">
        <v>0</v>
      </c>
      <c r="H10894" s="37" t="n">
        <v>3</v>
      </c>
      <c r="I10894" s="37" t="n">
        <v>0</v>
      </c>
      <c r="J10894" s="40" t="n">
        <f aca="false">IF(C10894=0,"",D10894/C10894)</f>
        <v>1</v>
      </c>
    </row>
    <row r="10895" customFormat="false" ht="15" hidden="false" customHeight="false" outlineLevel="0" collapsed="false">
      <c r="A10895" s="37" t="s">
        <v>1706</v>
      </c>
      <c r="B10895" s="37" t="s">
        <v>271</v>
      </c>
      <c r="C10895" s="37" t="n">
        <v>22</v>
      </c>
      <c r="D10895" s="37" t="n">
        <v>17</v>
      </c>
      <c r="E10895" s="37" t="n">
        <v>3</v>
      </c>
      <c r="F10895" s="37" t="n">
        <v>1</v>
      </c>
      <c r="G10895" s="37" t="n">
        <v>1</v>
      </c>
      <c r="H10895" s="37" t="n">
        <v>1</v>
      </c>
      <c r="I10895" s="37" t="n">
        <v>0</v>
      </c>
      <c r="J10895" s="40" t="n">
        <f aca="false">IF(C10895=0,"",D10895/C10895)</f>
        <v>0.772727272727273</v>
      </c>
    </row>
    <row r="10896" customFormat="false" ht="15" hidden="false" customHeight="false" outlineLevel="0" collapsed="false">
      <c r="A10896" s="37" t="s">
        <v>1706</v>
      </c>
      <c r="B10896" s="37" t="s">
        <v>272</v>
      </c>
      <c r="C10896" s="37" t="n">
        <v>22</v>
      </c>
      <c r="D10896" s="37" t="n">
        <v>22</v>
      </c>
      <c r="E10896" s="37" t="n">
        <v>2</v>
      </c>
      <c r="F10896" s="37" t="n">
        <v>1</v>
      </c>
      <c r="G10896" s="37" t="n">
        <v>1</v>
      </c>
      <c r="H10896" s="37" t="n">
        <v>1</v>
      </c>
      <c r="I10896" s="37" t="n">
        <v>4</v>
      </c>
      <c r="J10896" s="40" t="n">
        <f aca="false">IF(C10896=0,"",D10896/C10896)</f>
        <v>1</v>
      </c>
    </row>
    <row r="10897" customFormat="false" ht="15" hidden="false" customHeight="false" outlineLevel="0" collapsed="false">
      <c r="A10897" s="37" t="s">
        <v>1706</v>
      </c>
      <c r="B10897" s="37" t="s">
        <v>273</v>
      </c>
      <c r="C10897" s="37" t="n">
        <v>22</v>
      </c>
      <c r="D10897" s="37" t="n">
        <v>21</v>
      </c>
      <c r="E10897" s="37" t="n">
        <v>1</v>
      </c>
      <c r="F10897" s="37" t="n">
        <v>1</v>
      </c>
      <c r="G10897" s="37" t="n">
        <v>0</v>
      </c>
      <c r="H10897" s="37" t="n">
        <v>2</v>
      </c>
      <c r="I10897" s="37" t="n">
        <v>0</v>
      </c>
      <c r="J10897" s="40" t="n">
        <f aca="false">IF(C10897=0,"",D10897/C10897)</f>
        <v>0.954545454545455</v>
      </c>
    </row>
    <row r="10898" customFormat="false" ht="15" hidden="false" customHeight="false" outlineLevel="0" collapsed="false">
      <c r="A10898" s="37" t="s">
        <v>1706</v>
      </c>
      <c r="B10898" s="37" t="s">
        <v>274</v>
      </c>
      <c r="C10898" s="37" t="n">
        <v>22</v>
      </c>
      <c r="D10898" s="37" t="n">
        <v>20</v>
      </c>
      <c r="E10898" s="37" t="n">
        <v>0</v>
      </c>
      <c r="F10898" s="37" t="n">
        <v>2</v>
      </c>
      <c r="G10898" s="37" t="n">
        <v>0</v>
      </c>
      <c r="H10898" s="37" t="n">
        <v>2</v>
      </c>
      <c r="I10898" s="37" t="n">
        <v>0</v>
      </c>
      <c r="J10898" s="40" t="n">
        <f aca="false">IF(C10898=0,"",D10898/C10898)</f>
        <v>0.909090909090909</v>
      </c>
    </row>
    <row r="10899" customFormat="false" ht="15" hidden="false" customHeight="false" outlineLevel="0" collapsed="false">
      <c r="A10899" s="37" t="s">
        <v>1706</v>
      </c>
      <c r="B10899" s="37" t="s">
        <v>275</v>
      </c>
      <c r="C10899" s="37" t="n">
        <v>22</v>
      </c>
      <c r="D10899" s="37" t="n">
        <v>22</v>
      </c>
      <c r="E10899" s="37" t="n">
        <v>0</v>
      </c>
      <c r="F10899" s="37" t="n">
        <v>1</v>
      </c>
      <c r="G10899" s="37" t="n">
        <v>0</v>
      </c>
      <c r="H10899" s="37" t="n">
        <v>4</v>
      </c>
      <c r="I10899" s="37" t="n">
        <v>0</v>
      </c>
      <c r="J10899" s="40" t="n">
        <f aca="false">IF(C10899=0,"",D10899/C10899)</f>
        <v>1</v>
      </c>
    </row>
    <row r="10900" customFormat="false" ht="15" hidden="false" customHeight="false" outlineLevel="0" collapsed="false">
      <c r="A10900" s="37" t="s">
        <v>1706</v>
      </c>
      <c r="B10900" s="37" t="s">
        <v>276</v>
      </c>
      <c r="C10900" s="37" t="n">
        <v>22</v>
      </c>
      <c r="D10900" s="37" t="n">
        <v>22</v>
      </c>
      <c r="E10900" s="37" t="n">
        <v>0</v>
      </c>
      <c r="F10900" s="37" t="n">
        <v>1</v>
      </c>
      <c r="G10900" s="37" t="n">
        <v>0</v>
      </c>
      <c r="H10900" s="37" t="n">
        <v>1</v>
      </c>
      <c r="I10900" s="37" t="n">
        <v>1</v>
      </c>
      <c r="J10900" s="40" t="n">
        <f aca="false">IF(C10900=0,"",D10900/C10900)</f>
        <v>1</v>
      </c>
    </row>
    <row r="10901" customFormat="false" ht="15" hidden="false" customHeight="false" outlineLevel="0" collapsed="false">
      <c r="A10901" s="37" t="s">
        <v>1706</v>
      </c>
      <c r="B10901" s="37" t="s">
        <v>277</v>
      </c>
      <c r="C10901" s="37" t="n">
        <v>22</v>
      </c>
      <c r="D10901" s="37" t="n">
        <v>21</v>
      </c>
      <c r="E10901" s="37" t="n">
        <v>2</v>
      </c>
      <c r="F10901" s="37" t="n">
        <v>1</v>
      </c>
      <c r="G10901" s="37" t="n">
        <v>0</v>
      </c>
      <c r="H10901" s="37" t="n">
        <v>2</v>
      </c>
      <c r="I10901" s="37" t="n">
        <v>1</v>
      </c>
      <c r="J10901" s="40" t="n">
        <f aca="false">IF(C10901=0,"",D10901/C10901)</f>
        <v>0.954545454545455</v>
      </c>
    </row>
    <row r="10902" customFormat="false" ht="15" hidden="false" customHeight="false" outlineLevel="0" collapsed="false">
      <c r="A10902" s="37" t="s">
        <v>1706</v>
      </c>
      <c r="B10902" s="37" t="s">
        <v>278</v>
      </c>
      <c r="C10902" s="37" t="n">
        <v>22</v>
      </c>
      <c r="D10902" s="37" t="n">
        <v>20</v>
      </c>
      <c r="E10902" s="37" t="n">
        <v>0</v>
      </c>
      <c r="F10902" s="37" t="n">
        <v>1</v>
      </c>
      <c r="G10902" s="37" t="n">
        <v>0</v>
      </c>
      <c r="H10902" s="37" t="n">
        <v>5</v>
      </c>
      <c r="I10902" s="37" t="n">
        <v>0</v>
      </c>
      <c r="J10902" s="40" t="n">
        <f aca="false">IF(C10902=0,"",D10902/C10902)</f>
        <v>0.909090909090909</v>
      </c>
    </row>
    <row r="10903" customFormat="false" ht="15" hidden="false" customHeight="false" outlineLevel="0" collapsed="false">
      <c r="A10903" s="37" t="s">
        <v>1706</v>
      </c>
      <c r="B10903" s="37" t="s">
        <v>279</v>
      </c>
      <c r="C10903" s="37" t="n">
        <v>22</v>
      </c>
      <c r="D10903" s="37" t="n">
        <v>20</v>
      </c>
      <c r="E10903" s="37" t="n">
        <v>0</v>
      </c>
      <c r="F10903" s="37" t="n">
        <v>0</v>
      </c>
      <c r="G10903" s="37" t="n">
        <v>0</v>
      </c>
      <c r="H10903" s="37" t="n">
        <v>3</v>
      </c>
      <c r="I10903" s="37" t="n">
        <v>1</v>
      </c>
      <c r="J10903" s="40" t="n">
        <f aca="false">IF(C10903=0,"",D10903/C10903)</f>
        <v>0.909090909090909</v>
      </c>
    </row>
    <row r="10904" customFormat="false" ht="15" hidden="false" customHeight="false" outlineLevel="0" collapsed="false">
      <c r="A10904" s="37" t="s">
        <v>1706</v>
      </c>
      <c r="B10904" s="37" t="s">
        <v>280</v>
      </c>
      <c r="C10904" s="37" t="n">
        <v>22</v>
      </c>
      <c r="D10904" s="37" t="n">
        <v>20</v>
      </c>
      <c r="E10904" s="37" t="n">
        <v>1</v>
      </c>
      <c r="F10904" s="37" t="n">
        <v>0</v>
      </c>
      <c r="G10904" s="37" t="n">
        <v>0</v>
      </c>
      <c r="H10904" s="37" t="n">
        <v>1</v>
      </c>
      <c r="I10904" s="37" t="n">
        <v>0</v>
      </c>
      <c r="J10904" s="40" t="n">
        <f aca="false">IF(C10904=0,"",D10904/C10904)</f>
        <v>0.909090909090909</v>
      </c>
    </row>
    <row r="10905" customFormat="false" ht="15" hidden="false" customHeight="false" outlineLevel="0" collapsed="false">
      <c r="A10905" s="37" t="s">
        <v>1706</v>
      </c>
      <c r="B10905" s="37" t="s">
        <v>281</v>
      </c>
      <c r="C10905" s="37" t="n">
        <v>22</v>
      </c>
      <c r="D10905" s="37" t="n">
        <v>22</v>
      </c>
      <c r="E10905" s="37" t="n">
        <v>1</v>
      </c>
      <c r="F10905" s="37" t="n">
        <v>0</v>
      </c>
      <c r="G10905" s="37" t="n">
        <v>0</v>
      </c>
      <c r="H10905" s="37" t="n">
        <v>2</v>
      </c>
      <c r="I10905" s="37" t="n">
        <v>0</v>
      </c>
      <c r="J10905" s="40" t="n">
        <f aca="false">IF(C10905=0,"",D10905/C10905)</f>
        <v>1</v>
      </c>
    </row>
    <row r="10906" customFormat="false" ht="15" hidden="false" customHeight="false" outlineLevel="0" collapsed="false">
      <c r="A10906" s="37" t="s">
        <v>1707</v>
      </c>
      <c r="B10906" s="37" t="s">
        <v>270</v>
      </c>
      <c r="C10906" s="37" t="n">
        <v>22</v>
      </c>
      <c r="D10906" s="37" t="n">
        <v>19</v>
      </c>
      <c r="E10906" s="37" t="n">
        <v>1</v>
      </c>
      <c r="F10906" s="37" t="n">
        <v>0</v>
      </c>
      <c r="G10906" s="37" t="n">
        <v>0</v>
      </c>
      <c r="H10906" s="37" t="n">
        <v>0</v>
      </c>
      <c r="I10906" s="37" t="n">
        <v>4</v>
      </c>
      <c r="J10906" s="40" t="n">
        <f aca="false">IF(C10906=0,"",D10906/C10906)</f>
        <v>0.863636363636364</v>
      </c>
    </row>
    <row r="10907" customFormat="false" ht="15" hidden="false" customHeight="false" outlineLevel="0" collapsed="false">
      <c r="A10907" s="37" t="s">
        <v>1707</v>
      </c>
      <c r="B10907" s="37" t="s">
        <v>271</v>
      </c>
      <c r="C10907" s="37" t="n">
        <v>22</v>
      </c>
      <c r="D10907" s="37" t="n">
        <v>21</v>
      </c>
      <c r="E10907" s="37" t="n">
        <v>0</v>
      </c>
      <c r="F10907" s="37" t="n">
        <v>1</v>
      </c>
      <c r="G10907" s="37" t="n">
        <v>1</v>
      </c>
      <c r="H10907" s="37" t="n">
        <v>3</v>
      </c>
      <c r="I10907" s="37" t="n">
        <v>16</v>
      </c>
      <c r="J10907" s="40" t="n">
        <f aca="false">IF(C10907=0,"",D10907/C10907)</f>
        <v>0.954545454545455</v>
      </c>
    </row>
    <row r="10908" customFormat="false" ht="15" hidden="false" customHeight="false" outlineLevel="0" collapsed="false">
      <c r="A10908" s="37" t="s">
        <v>1707</v>
      </c>
      <c r="B10908" s="37" t="s">
        <v>272</v>
      </c>
      <c r="C10908" s="37" t="n">
        <v>22</v>
      </c>
      <c r="D10908" s="37" t="n">
        <v>20</v>
      </c>
      <c r="E10908" s="37" t="n">
        <v>0</v>
      </c>
      <c r="F10908" s="37" t="n">
        <v>0</v>
      </c>
      <c r="G10908" s="37" t="n">
        <v>0</v>
      </c>
      <c r="H10908" s="37" t="n">
        <v>1</v>
      </c>
      <c r="I10908" s="37" t="n">
        <v>1</v>
      </c>
      <c r="J10908" s="40" t="n">
        <f aca="false">IF(C10908=0,"",D10908/C10908)</f>
        <v>0.909090909090909</v>
      </c>
    </row>
    <row r="10909" customFormat="false" ht="15" hidden="false" customHeight="false" outlineLevel="0" collapsed="false">
      <c r="A10909" s="37" t="s">
        <v>1707</v>
      </c>
      <c r="B10909" s="37" t="s">
        <v>273</v>
      </c>
      <c r="C10909" s="37" t="n">
        <v>22</v>
      </c>
      <c r="D10909" s="37" t="n">
        <v>21</v>
      </c>
      <c r="E10909" s="37" t="n">
        <v>0</v>
      </c>
      <c r="F10909" s="37" t="n">
        <v>0</v>
      </c>
      <c r="G10909" s="37" t="n">
        <v>0</v>
      </c>
      <c r="H10909" s="37" t="n">
        <v>1</v>
      </c>
      <c r="I10909" s="37" t="n">
        <v>1</v>
      </c>
      <c r="J10909" s="40" t="n">
        <f aca="false">IF(C10909=0,"",D10909/C10909)</f>
        <v>0.954545454545455</v>
      </c>
    </row>
    <row r="10910" customFormat="false" ht="15" hidden="false" customHeight="false" outlineLevel="0" collapsed="false">
      <c r="A10910" s="37" t="s">
        <v>1707</v>
      </c>
      <c r="B10910" s="37" t="s">
        <v>274</v>
      </c>
      <c r="C10910" s="37" t="n">
        <v>22</v>
      </c>
      <c r="D10910" s="37" t="n">
        <v>21</v>
      </c>
      <c r="E10910" s="37" t="n">
        <v>1</v>
      </c>
      <c r="F10910" s="37" t="n">
        <v>0</v>
      </c>
      <c r="G10910" s="37" t="n">
        <v>0</v>
      </c>
      <c r="H10910" s="37" t="n">
        <v>3</v>
      </c>
      <c r="I10910" s="37" t="n">
        <v>7</v>
      </c>
      <c r="J10910" s="40" t="n">
        <f aca="false">IF(C10910=0,"",D10910/C10910)</f>
        <v>0.954545454545455</v>
      </c>
    </row>
    <row r="10911" customFormat="false" ht="15" hidden="false" customHeight="false" outlineLevel="0" collapsed="false">
      <c r="A10911" s="37" t="s">
        <v>1707</v>
      </c>
      <c r="B10911" s="37" t="s">
        <v>275</v>
      </c>
      <c r="C10911" s="37" t="n">
        <v>22</v>
      </c>
      <c r="D10911" s="37" t="n">
        <v>20</v>
      </c>
      <c r="E10911" s="37" t="n">
        <v>0</v>
      </c>
      <c r="F10911" s="37" t="n">
        <v>0</v>
      </c>
      <c r="G10911" s="37" t="n">
        <v>0</v>
      </c>
      <c r="H10911" s="37" t="n">
        <v>2</v>
      </c>
      <c r="I10911" s="37" t="n">
        <v>11</v>
      </c>
      <c r="J10911" s="40" t="n">
        <f aca="false">IF(C10911=0,"",D10911/C10911)</f>
        <v>0.909090909090909</v>
      </c>
    </row>
    <row r="10912" customFormat="false" ht="15" hidden="false" customHeight="false" outlineLevel="0" collapsed="false">
      <c r="A10912" s="37" t="s">
        <v>1707</v>
      </c>
      <c r="B10912" s="37" t="s">
        <v>276</v>
      </c>
      <c r="C10912" s="37" t="n">
        <v>22</v>
      </c>
      <c r="D10912" s="37" t="n">
        <v>18</v>
      </c>
      <c r="E10912" s="37" t="n">
        <v>0</v>
      </c>
      <c r="F10912" s="37" t="n">
        <v>1</v>
      </c>
      <c r="G10912" s="37" t="n">
        <v>3</v>
      </c>
      <c r="H10912" s="37" t="n">
        <v>2</v>
      </c>
      <c r="I10912" s="37" t="n">
        <v>15</v>
      </c>
      <c r="J10912" s="40" t="n">
        <f aca="false">IF(C10912=0,"",D10912/C10912)</f>
        <v>0.818181818181818</v>
      </c>
    </row>
    <row r="10913" customFormat="false" ht="15" hidden="false" customHeight="false" outlineLevel="0" collapsed="false">
      <c r="A10913" s="37" t="s">
        <v>1707</v>
      </c>
      <c r="B10913" s="37" t="s">
        <v>277</v>
      </c>
      <c r="C10913" s="37" t="n">
        <v>22</v>
      </c>
      <c r="D10913" s="37" t="n">
        <v>21</v>
      </c>
      <c r="E10913" s="37" t="n">
        <v>1</v>
      </c>
      <c r="F10913" s="37" t="n">
        <v>1</v>
      </c>
      <c r="G10913" s="37" t="n">
        <v>0</v>
      </c>
      <c r="H10913" s="37" t="n">
        <v>1</v>
      </c>
      <c r="I10913" s="37" t="n">
        <v>12</v>
      </c>
      <c r="J10913" s="40" t="n">
        <f aca="false">IF(C10913=0,"",D10913/C10913)</f>
        <v>0.954545454545455</v>
      </c>
    </row>
    <row r="10914" customFormat="false" ht="15" hidden="false" customHeight="false" outlineLevel="0" collapsed="false">
      <c r="A10914" s="37" t="s">
        <v>1707</v>
      </c>
      <c r="B10914" s="37" t="s">
        <v>278</v>
      </c>
      <c r="C10914" s="37" t="n">
        <v>22</v>
      </c>
      <c r="D10914" s="37" t="n">
        <v>21</v>
      </c>
      <c r="E10914" s="37" t="n">
        <v>0</v>
      </c>
      <c r="F10914" s="37" t="n">
        <v>2</v>
      </c>
      <c r="G10914" s="37" t="n">
        <v>2</v>
      </c>
      <c r="H10914" s="37" t="n">
        <v>1</v>
      </c>
      <c r="I10914" s="37" t="n">
        <v>12</v>
      </c>
      <c r="J10914" s="40" t="n">
        <f aca="false">IF(C10914=0,"",D10914/C10914)</f>
        <v>0.954545454545455</v>
      </c>
    </row>
    <row r="10915" customFormat="false" ht="15" hidden="false" customHeight="false" outlineLevel="0" collapsed="false">
      <c r="A10915" s="37" t="s">
        <v>1707</v>
      </c>
      <c r="B10915" s="37" t="s">
        <v>279</v>
      </c>
      <c r="C10915" s="37" t="n">
        <v>22</v>
      </c>
      <c r="D10915" s="37" t="n">
        <v>22</v>
      </c>
      <c r="E10915" s="37" t="n">
        <v>1</v>
      </c>
      <c r="F10915" s="37" t="n">
        <v>1</v>
      </c>
      <c r="G10915" s="37" t="n">
        <v>0</v>
      </c>
      <c r="H10915" s="37" t="n">
        <v>1</v>
      </c>
      <c r="I10915" s="37" t="n">
        <v>6</v>
      </c>
      <c r="J10915" s="40" t="n">
        <f aca="false">IF(C10915=0,"",D10915/C10915)</f>
        <v>1</v>
      </c>
    </row>
    <row r="10916" customFormat="false" ht="15" hidden="false" customHeight="false" outlineLevel="0" collapsed="false">
      <c r="A10916" s="37" t="s">
        <v>1707</v>
      </c>
      <c r="B10916" s="37" t="s">
        <v>280</v>
      </c>
      <c r="C10916" s="37" t="n">
        <v>22</v>
      </c>
      <c r="D10916" s="37" t="n">
        <v>21</v>
      </c>
      <c r="E10916" s="37" t="n">
        <v>0</v>
      </c>
      <c r="F10916" s="37" t="n">
        <v>2</v>
      </c>
      <c r="G10916" s="37" t="n">
        <v>1</v>
      </c>
      <c r="H10916" s="37" t="n">
        <v>0</v>
      </c>
      <c r="I10916" s="37" t="n">
        <v>12</v>
      </c>
      <c r="J10916" s="40" t="n">
        <f aca="false">IF(C10916=0,"",D10916/C10916)</f>
        <v>0.954545454545455</v>
      </c>
    </row>
    <row r="10917" customFormat="false" ht="15" hidden="false" customHeight="false" outlineLevel="0" collapsed="false">
      <c r="A10917" s="37" t="s">
        <v>1707</v>
      </c>
      <c r="B10917" s="37" t="s">
        <v>281</v>
      </c>
      <c r="C10917" s="37" t="n">
        <v>22</v>
      </c>
      <c r="D10917" s="37" t="n">
        <v>21</v>
      </c>
      <c r="E10917" s="37" t="n">
        <v>1</v>
      </c>
      <c r="F10917" s="37" t="n">
        <v>1</v>
      </c>
      <c r="G10917" s="37" t="n">
        <v>0</v>
      </c>
      <c r="H10917" s="37" t="n">
        <v>0</v>
      </c>
      <c r="I10917" s="37" t="n">
        <v>10</v>
      </c>
      <c r="J10917" s="40" t="n">
        <f aca="false">IF(C10917=0,"",D10917/C10917)</f>
        <v>0.954545454545455</v>
      </c>
    </row>
    <row r="10918" customFormat="false" ht="15" hidden="false" customHeight="false" outlineLevel="0" collapsed="false">
      <c r="A10918" s="37" t="s">
        <v>1708</v>
      </c>
      <c r="B10918" s="37" t="s">
        <v>270</v>
      </c>
      <c r="C10918" s="37" t="n">
        <v>22</v>
      </c>
      <c r="D10918" s="37" t="n">
        <v>21</v>
      </c>
      <c r="E10918" s="37" t="n">
        <v>0</v>
      </c>
      <c r="F10918" s="37" t="n">
        <v>1</v>
      </c>
      <c r="G10918" s="37" t="n">
        <v>0</v>
      </c>
      <c r="H10918" s="37" t="n">
        <v>0</v>
      </c>
      <c r="I10918" s="37" t="n">
        <v>11</v>
      </c>
      <c r="J10918" s="40" t="n">
        <f aca="false">IF(C10918=0,"",D10918/C10918)</f>
        <v>0.954545454545455</v>
      </c>
    </row>
    <row r="10919" customFormat="false" ht="15" hidden="false" customHeight="false" outlineLevel="0" collapsed="false">
      <c r="A10919" s="37" t="s">
        <v>1708</v>
      </c>
      <c r="B10919" s="37" t="s">
        <v>271</v>
      </c>
      <c r="C10919" s="37" t="n">
        <v>22</v>
      </c>
      <c r="D10919" s="37" t="n">
        <v>21</v>
      </c>
      <c r="E10919" s="37" t="n">
        <v>2</v>
      </c>
      <c r="F10919" s="37" t="n">
        <v>0</v>
      </c>
      <c r="G10919" s="37" t="n">
        <v>1</v>
      </c>
      <c r="H10919" s="37" t="n">
        <v>0</v>
      </c>
      <c r="I10919" s="37" t="n">
        <v>7</v>
      </c>
      <c r="J10919" s="40" t="n">
        <f aca="false">IF(C10919=0,"",D10919/C10919)</f>
        <v>0.954545454545455</v>
      </c>
    </row>
    <row r="10920" customFormat="false" ht="15" hidden="false" customHeight="false" outlineLevel="0" collapsed="false">
      <c r="A10920" s="37" t="s">
        <v>1708</v>
      </c>
      <c r="B10920" s="37" t="s">
        <v>272</v>
      </c>
      <c r="C10920" s="37" t="n">
        <v>22</v>
      </c>
      <c r="D10920" s="37" t="n">
        <v>19</v>
      </c>
      <c r="E10920" s="37" t="n">
        <v>0</v>
      </c>
      <c r="F10920" s="37" t="n">
        <v>0</v>
      </c>
      <c r="G10920" s="37" t="n">
        <v>1</v>
      </c>
      <c r="H10920" s="37" t="n">
        <v>3</v>
      </c>
      <c r="I10920" s="37" t="n">
        <v>5</v>
      </c>
      <c r="J10920" s="40" t="n">
        <f aca="false">IF(C10920=0,"",D10920/C10920)</f>
        <v>0.863636363636364</v>
      </c>
    </row>
    <row r="10921" customFormat="false" ht="15" hidden="false" customHeight="false" outlineLevel="0" collapsed="false">
      <c r="A10921" s="37" t="s">
        <v>1708</v>
      </c>
      <c r="B10921" s="37" t="s">
        <v>273</v>
      </c>
      <c r="C10921" s="37" t="n">
        <v>22</v>
      </c>
      <c r="D10921" s="37" t="n">
        <v>21</v>
      </c>
      <c r="E10921" s="37" t="n">
        <v>1</v>
      </c>
      <c r="F10921" s="37" t="n">
        <v>0</v>
      </c>
      <c r="G10921" s="37" t="n">
        <v>0</v>
      </c>
      <c r="H10921" s="37" t="n">
        <v>0</v>
      </c>
      <c r="I10921" s="37" t="n">
        <v>3</v>
      </c>
      <c r="J10921" s="40" t="n">
        <f aca="false">IF(C10921=0,"",D10921/C10921)</f>
        <v>0.954545454545455</v>
      </c>
    </row>
    <row r="10922" customFormat="false" ht="15" hidden="false" customHeight="false" outlineLevel="0" collapsed="false">
      <c r="A10922" s="37" t="s">
        <v>1708</v>
      </c>
      <c r="B10922" s="37" t="s">
        <v>274</v>
      </c>
      <c r="C10922" s="37" t="n">
        <v>22</v>
      </c>
      <c r="D10922" s="37" t="n">
        <v>21</v>
      </c>
      <c r="E10922" s="37" t="n">
        <v>0</v>
      </c>
      <c r="F10922" s="37" t="n">
        <v>1</v>
      </c>
      <c r="G10922" s="37" t="n">
        <v>0</v>
      </c>
      <c r="H10922" s="37" t="n">
        <v>0</v>
      </c>
      <c r="I10922" s="37" t="n">
        <v>45</v>
      </c>
      <c r="J10922" s="40" t="n">
        <f aca="false">IF(C10922=0,"",D10922/C10922)</f>
        <v>0.954545454545455</v>
      </c>
    </row>
    <row r="10923" customFormat="false" ht="15" hidden="false" customHeight="false" outlineLevel="0" collapsed="false">
      <c r="A10923" s="37" t="s">
        <v>1708</v>
      </c>
      <c r="B10923" s="37" t="s">
        <v>275</v>
      </c>
      <c r="C10923" s="37" t="n">
        <v>22</v>
      </c>
      <c r="D10923" s="37" t="n">
        <v>22</v>
      </c>
      <c r="E10923" s="37" t="n">
        <v>0</v>
      </c>
      <c r="F10923" s="37" t="n">
        <v>1</v>
      </c>
      <c r="G10923" s="37" t="n">
        <v>0</v>
      </c>
      <c r="H10923" s="37" t="n">
        <v>3</v>
      </c>
      <c r="I10923" s="37" t="n">
        <v>4</v>
      </c>
      <c r="J10923" s="40" t="n">
        <f aca="false">IF(C10923=0,"",D10923/C10923)</f>
        <v>1</v>
      </c>
    </row>
    <row r="10924" customFormat="false" ht="15" hidden="false" customHeight="false" outlineLevel="0" collapsed="false">
      <c r="A10924" s="37" t="s">
        <v>1708</v>
      </c>
      <c r="B10924" s="37" t="s">
        <v>276</v>
      </c>
      <c r="C10924" s="37" t="n">
        <v>22</v>
      </c>
      <c r="D10924" s="37" t="n">
        <v>22</v>
      </c>
      <c r="E10924" s="37" t="n">
        <v>0</v>
      </c>
      <c r="F10924" s="37" t="n">
        <v>3</v>
      </c>
      <c r="G10924" s="37" t="n">
        <v>0</v>
      </c>
      <c r="H10924" s="37" t="n">
        <v>4</v>
      </c>
      <c r="I10924" s="37" t="n">
        <v>33</v>
      </c>
      <c r="J10924" s="40" t="n">
        <f aca="false">IF(C10924=0,"",D10924/C10924)</f>
        <v>1</v>
      </c>
    </row>
    <row r="10925" customFormat="false" ht="15" hidden="false" customHeight="false" outlineLevel="0" collapsed="false">
      <c r="A10925" s="37" t="s">
        <v>1708</v>
      </c>
      <c r="B10925" s="37" t="s">
        <v>277</v>
      </c>
      <c r="C10925" s="37" t="n">
        <v>22</v>
      </c>
      <c r="D10925" s="37" t="n">
        <v>20</v>
      </c>
      <c r="E10925" s="37" t="n">
        <v>1</v>
      </c>
      <c r="F10925" s="37" t="n">
        <v>0</v>
      </c>
      <c r="G10925" s="37" t="n">
        <v>0</v>
      </c>
      <c r="H10925" s="37" t="n">
        <v>3</v>
      </c>
      <c r="I10925" s="37" t="n">
        <v>10</v>
      </c>
      <c r="J10925" s="40" t="n">
        <f aca="false">IF(C10925=0,"",D10925/C10925)</f>
        <v>0.909090909090909</v>
      </c>
    </row>
    <row r="10926" customFormat="false" ht="15" hidden="false" customHeight="false" outlineLevel="0" collapsed="false">
      <c r="A10926" s="37" t="s">
        <v>1708</v>
      </c>
      <c r="B10926" s="37" t="s">
        <v>278</v>
      </c>
      <c r="C10926" s="37" t="n">
        <v>22</v>
      </c>
      <c r="D10926" s="37" t="n">
        <v>21</v>
      </c>
      <c r="E10926" s="37" t="n">
        <v>0</v>
      </c>
      <c r="F10926" s="37" t="n">
        <v>0</v>
      </c>
      <c r="G10926" s="37" t="n">
        <v>0</v>
      </c>
      <c r="H10926" s="37" t="n">
        <v>1</v>
      </c>
      <c r="I10926" s="37" t="n">
        <v>8</v>
      </c>
      <c r="J10926" s="40" t="n">
        <f aca="false">IF(C10926=0,"",D10926/C10926)</f>
        <v>0.954545454545455</v>
      </c>
    </row>
    <row r="10927" customFormat="false" ht="15" hidden="false" customHeight="false" outlineLevel="0" collapsed="false">
      <c r="A10927" s="37" t="s">
        <v>1708</v>
      </c>
      <c r="B10927" s="37" t="s">
        <v>279</v>
      </c>
      <c r="C10927" s="37" t="n">
        <v>22</v>
      </c>
      <c r="D10927" s="37" t="n">
        <v>20</v>
      </c>
      <c r="E10927" s="37" t="n">
        <v>0</v>
      </c>
      <c r="F10927" s="37" t="n">
        <v>1</v>
      </c>
      <c r="G10927" s="37" t="n">
        <v>0</v>
      </c>
      <c r="H10927" s="37" t="n">
        <v>2</v>
      </c>
      <c r="I10927" s="37" t="n">
        <v>8</v>
      </c>
      <c r="J10927" s="40" t="n">
        <f aca="false">IF(C10927=0,"",D10927/C10927)</f>
        <v>0.909090909090909</v>
      </c>
    </row>
    <row r="10928" customFormat="false" ht="15" hidden="false" customHeight="false" outlineLevel="0" collapsed="false">
      <c r="A10928" s="37" t="s">
        <v>1708</v>
      </c>
      <c r="B10928" s="37" t="s">
        <v>280</v>
      </c>
      <c r="C10928" s="37" t="n">
        <v>22</v>
      </c>
      <c r="D10928" s="37" t="n">
        <v>20</v>
      </c>
      <c r="E10928" s="37" t="n">
        <v>0</v>
      </c>
      <c r="F10928" s="37" t="n">
        <v>2</v>
      </c>
      <c r="G10928" s="37" t="n">
        <v>0</v>
      </c>
      <c r="H10928" s="37" t="n">
        <v>1</v>
      </c>
      <c r="I10928" s="37" t="n">
        <v>2</v>
      </c>
      <c r="J10928" s="40" t="n">
        <f aca="false">IF(C10928=0,"",D10928/C10928)</f>
        <v>0.909090909090909</v>
      </c>
    </row>
    <row r="10929" customFormat="false" ht="15" hidden="false" customHeight="false" outlineLevel="0" collapsed="false">
      <c r="A10929" s="37" t="s">
        <v>1708</v>
      </c>
      <c r="B10929" s="37" t="s">
        <v>281</v>
      </c>
      <c r="C10929" s="37" t="n">
        <v>22</v>
      </c>
      <c r="D10929" s="37" t="n">
        <v>20</v>
      </c>
      <c r="E10929" s="37" t="n">
        <v>0</v>
      </c>
      <c r="F10929" s="37" t="n">
        <v>2</v>
      </c>
      <c r="G10929" s="37" t="n">
        <v>3</v>
      </c>
      <c r="H10929" s="37" t="n">
        <v>0</v>
      </c>
      <c r="I10929" s="37" t="n">
        <v>1</v>
      </c>
      <c r="J10929" s="40" t="n">
        <f aca="false">IF(C10929=0,"",D10929/C10929)</f>
        <v>0.909090909090909</v>
      </c>
    </row>
    <row r="10930" customFormat="false" ht="15" hidden="false" customHeight="false" outlineLevel="0" collapsed="false">
      <c r="A10930" s="37" t="s">
        <v>1709</v>
      </c>
      <c r="B10930" s="37" t="s">
        <v>270</v>
      </c>
      <c r="C10930" s="37" t="n">
        <v>22</v>
      </c>
      <c r="D10930" s="37" t="n">
        <v>20</v>
      </c>
      <c r="E10930" s="37" t="n">
        <v>0</v>
      </c>
      <c r="F10930" s="37" t="n">
        <v>1</v>
      </c>
      <c r="G10930" s="37" t="n">
        <v>0</v>
      </c>
      <c r="H10930" s="37" t="n">
        <v>2</v>
      </c>
      <c r="I10930" s="37" t="n">
        <v>1</v>
      </c>
      <c r="J10930" s="40" t="n">
        <f aca="false">IF(C10930=0,"",D10930/C10930)</f>
        <v>0.909090909090909</v>
      </c>
    </row>
    <row r="10931" customFormat="false" ht="15" hidden="false" customHeight="false" outlineLevel="0" collapsed="false">
      <c r="A10931" s="37" t="s">
        <v>1709</v>
      </c>
      <c r="B10931" s="37" t="s">
        <v>271</v>
      </c>
      <c r="C10931" s="37" t="n">
        <v>22</v>
      </c>
      <c r="D10931" s="37" t="n">
        <v>20</v>
      </c>
      <c r="E10931" s="37" t="n">
        <v>0</v>
      </c>
      <c r="F10931" s="37" t="n">
        <v>1</v>
      </c>
      <c r="G10931" s="37" t="n">
        <v>0</v>
      </c>
      <c r="H10931" s="37" t="n">
        <v>3</v>
      </c>
      <c r="I10931" s="37" t="n">
        <v>0</v>
      </c>
      <c r="J10931" s="40" t="n">
        <f aca="false">IF(C10931=0,"",D10931/C10931)</f>
        <v>0.909090909090909</v>
      </c>
    </row>
    <row r="10932" customFormat="false" ht="15" hidden="false" customHeight="false" outlineLevel="0" collapsed="false">
      <c r="A10932" s="37" t="s">
        <v>1709</v>
      </c>
      <c r="B10932" s="37" t="s">
        <v>272</v>
      </c>
      <c r="C10932" s="37" t="n">
        <v>22</v>
      </c>
      <c r="D10932" s="37" t="n">
        <v>22</v>
      </c>
      <c r="E10932" s="37" t="n">
        <v>1</v>
      </c>
      <c r="F10932" s="37" t="n">
        <v>0</v>
      </c>
      <c r="G10932" s="37" t="n">
        <v>1</v>
      </c>
      <c r="H10932" s="37" t="n">
        <v>0</v>
      </c>
      <c r="I10932" s="37" t="n">
        <v>0</v>
      </c>
      <c r="J10932" s="40" t="n">
        <f aca="false">IF(C10932=0,"",D10932/C10932)</f>
        <v>1</v>
      </c>
    </row>
    <row r="10933" customFormat="false" ht="15" hidden="false" customHeight="false" outlineLevel="0" collapsed="false">
      <c r="A10933" s="37" t="s">
        <v>1709</v>
      </c>
      <c r="B10933" s="37" t="s">
        <v>273</v>
      </c>
      <c r="C10933" s="37" t="n">
        <v>22</v>
      </c>
      <c r="D10933" s="37" t="n">
        <v>20</v>
      </c>
      <c r="E10933" s="37" t="n">
        <v>1</v>
      </c>
      <c r="F10933" s="37" t="n">
        <v>0</v>
      </c>
      <c r="G10933" s="37" t="n">
        <v>0</v>
      </c>
      <c r="H10933" s="37" t="n">
        <v>0</v>
      </c>
      <c r="I10933" s="37" t="n">
        <v>0</v>
      </c>
      <c r="J10933" s="40" t="n">
        <f aca="false">IF(C10933=0,"",D10933/C10933)</f>
        <v>0.909090909090909</v>
      </c>
    </row>
    <row r="10934" customFormat="false" ht="15" hidden="false" customHeight="false" outlineLevel="0" collapsed="false">
      <c r="A10934" s="37" t="s">
        <v>1709</v>
      </c>
      <c r="B10934" s="37" t="s">
        <v>274</v>
      </c>
      <c r="C10934" s="37" t="n">
        <v>22</v>
      </c>
      <c r="D10934" s="37" t="n">
        <v>22</v>
      </c>
      <c r="E10934" s="37" t="n">
        <v>1</v>
      </c>
      <c r="F10934" s="37" t="n">
        <v>2</v>
      </c>
      <c r="G10934" s="37" t="n">
        <v>1</v>
      </c>
      <c r="H10934" s="37" t="n">
        <v>3</v>
      </c>
      <c r="I10934" s="37" t="n">
        <v>0</v>
      </c>
      <c r="J10934" s="40" t="n">
        <f aca="false">IF(C10934=0,"",D10934/C10934)</f>
        <v>1</v>
      </c>
    </row>
    <row r="10935" customFormat="false" ht="15" hidden="false" customHeight="false" outlineLevel="0" collapsed="false">
      <c r="A10935" s="37" t="s">
        <v>1709</v>
      </c>
      <c r="B10935" s="37" t="s">
        <v>275</v>
      </c>
      <c r="C10935" s="37" t="n">
        <v>22</v>
      </c>
      <c r="D10935" s="37" t="n">
        <v>21</v>
      </c>
      <c r="E10935" s="37" t="n">
        <v>0</v>
      </c>
      <c r="F10935" s="37" t="n">
        <v>2</v>
      </c>
      <c r="G10935" s="37" t="n">
        <v>0</v>
      </c>
      <c r="H10935" s="37" t="n">
        <v>0</v>
      </c>
      <c r="I10935" s="37" t="n">
        <v>0</v>
      </c>
      <c r="J10935" s="40" t="n">
        <f aca="false">IF(C10935=0,"",D10935/C10935)</f>
        <v>0.954545454545455</v>
      </c>
    </row>
    <row r="10936" customFormat="false" ht="15" hidden="false" customHeight="false" outlineLevel="0" collapsed="false">
      <c r="A10936" s="37" t="s">
        <v>1709</v>
      </c>
      <c r="B10936" s="37" t="s">
        <v>276</v>
      </c>
      <c r="C10936" s="37" t="n">
        <v>22</v>
      </c>
      <c r="D10936" s="37" t="n">
        <v>21</v>
      </c>
      <c r="E10936" s="37" t="n">
        <v>2</v>
      </c>
      <c r="F10936" s="37" t="n">
        <v>1</v>
      </c>
      <c r="G10936" s="37" t="n">
        <v>0</v>
      </c>
      <c r="H10936" s="37" t="n">
        <v>1</v>
      </c>
      <c r="I10936" s="37" t="n">
        <v>3</v>
      </c>
      <c r="J10936" s="40" t="n">
        <f aca="false">IF(C10936=0,"",D10936/C10936)</f>
        <v>0.954545454545455</v>
      </c>
    </row>
    <row r="10937" customFormat="false" ht="15" hidden="false" customHeight="false" outlineLevel="0" collapsed="false">
      <c r="A10937" s="37" t="s">
        <v>1709</v>
      </c>
      <c r="B10937" s="37" t="s">
        <v>277</v>
      </c>
      <c r="C10937" s="37" t="n">
        <v>22</v>
      </c>
      <c r="D10937" s="37" t="n">
        <v>20</v>
      </c>
      <c r="E10937" s="37" t="n">
        <v>1</v>
      </c>
      <c r="F10937" s="37" t="n">
        <v>0</v>
      </c>
      <c r="G10937" s="37" t="n">
        <v>0</v>
      </c>
      <c r="H10937" s="37" t="n">
        <v>3</v>
      </c>
      <c r="I10937" s="37" t="n">
        <v>1</v>
      </c>
      <c r="J10937" s="40" t="n">
        <f aca="false">IF(C10937=0,"",D10937/C10937)</f>
        <v>0.909090909090909</v>
      </c>
    </row>
    <row r="10938" customFormat="false" ht="15" hidden="false" customHeight="false" outlineLevel="0" collapsed="false">
      <c r="A10938" s="37" t="s">
        <v>1709</v>
      </c>
      <c r="B10938" s="37" t="s">
        <v>278</v>
      </c>
      <c r="C10938" s="37" t="n">
        <v>22</v>
      </c>
      <c r="D10938" s="37" t="n">
        <v>21</v>
      </c>
      <c r="E10938" s="37" t="n">
        <v>1</v>
      </c>
      <c r="F10938" s="37" t="n">
        <v>0</v>
      </c>
      <c r="G10938" s="37" t="n">
        <v>1</v>
      </c>
      <c r="H10938" s="37" t="n">
        <v>1</v>
      </c>
      <c r="I10938" s="37" t="n">
        <v>3</v>
      </c>
      <c r="J10938" s="40" t="n">
        <f aca="false">IF(C10938=0,"",D10938/C10938)</f>
        <v>0.954545454545455</v>
      </c>
    </row>
    <row r="10939" customFormat="false" ht="15" hidden="false" customHeight="false" outlineLevel="0" collapsed="false">
      <c r="A10939" s="37" t="s">
        <v>1709</v>
      </c>
      <c r="B10939" s="37" t="s">
        <v>279</v>
      </c>
      <c r="C10939" s="37" t="n">
        <v>22</v>
      </c>
      <c r="D10939" s="37" t="n">
        <v>21</v>
      </c>
      <c r="E10939" s="37" t="n">
        <v>1</v>
      </c>
      <c r="F10939" s="37" t="n">
        <v>1</v>
      </c>
      <c r="G10939" s="37" t="n">
        <v>0</v>
      </c>
      <c r="H10939" s="37" t="n">
        <v>2</v>
      </c>
      <c r="I10939" s="37" t="n">
        <v>1</v>
      </c>
      <c r="J10939" s="40" t="n">
        <f aca="false">IF(C10939=0,"",D10939/C10939)</f>
        <v>0.954545454545455</v>
      </c>
    </row>
    <row r="10940" customFormat="false" ht="15" hidden="false" customHeight="false" outlineLevel="0" collapsed="false">
      <c r="A10940" s="37" t="s">
        <v>1709</v>
      </c>
      <c r="B10940" s="37" t="s">
        <v>280</v>
      </c>
      <c r="C10940" s="37" t="n">
        <v>22</v>
      </c>
      <c r="D10940" s="37" t="n">
        <v>20</v>
      </c>
      <c r="E10940" s="37" t="n">
        <v>0</v>
      </c>
      <c r="F10940" s="37" t="n">
        <v>1</v>
      </c>
      <c r="G10940" s="37" t="n">
        <v>0</v>
      </c>
      <c r="H10940" s="37" t="n">
        <v>3</v>
      </c>
      <c r="I10940" s="37" t="n">
        <v>0</v>
      </c>
      <c r="J10940" s="40" t="n">
        <f aca="false">IF(C10940=0,"",D10940/C10940)</f>
        <v>0.909090909090909</v>
      </c>
    </row>
    <row r="10941" customFormat="false" ht="15" hidden="false" customHeight="false" outlineLevel="0" collapsed="false">
      <c r="A10941" s="37" t="s">
        <v>1709</v>
      </c>
      <c r="B10941" s="37" t="s">
        <v>281</v>
      </c>
      <c r="C10941" s="37" t="n">
        <v>22</v>
      </c>
      <c r="D10941" s="37" t="n">
        <v>22</v>
      </c>
      <c r="E10941" s="37" t="n">
        <v>0</v>
      </c>
      <c r="F10941" s="37" t="n">
        <v>0</v>
      </c>
      <c r="G10941" s="37" t="n">
        <v>0</v>
      </c>
      <c r="H10941" s="37" t="n">
        <v>0</v>
      </c>
      <c r="I10941" s="37" t="n">
        <v>0</v>
      </c>
      <c r="J10941" s="40" t="n">
        <f aca="false">IF(C10941=0,"",D10941/C10941)</f>
        <v>1</v>
      </c>
    </row>
    <row r="10942" customFormat="false" ht="15" hidden="false" customHeight="false" outlineLevel="0" collapsed="false">
      <c r="A10942" s="37" t="s">
        <v>1710</v>
      </c>
      <c r="B10942" s="37" t="s">
        <v>270</v>
      </c>
      <c r="C10942" s="37" t="n">
        <v>22</v>
      </c>
      <c r="D10942" s="37" t="n">
        <v>21</v>
      </c>
      <c r="E10942" s="37" t="n">
        <v>0</v>
      </c>
      <c r="F10942" s="37" t="n">
        <v>1</v>
      </c>
      <c r="G10942" s="37" t="n">
        <v>0</v>
      </c>
      <c r="H10942" s="37" t="n">
        <v>1</v>
      </c>
      <c r="I10942" s="37" t="n">
        <v>0</v>
      </c>
      <c r="J10942" s="40" t="n">
        <f aca="false">IF(C10942=0,"",D10942/C10942)</f>
        <v>0.954545454545455</v>
      </c>
    </row>
    <row r="10943" customFormat="false" ht="15" hidden="false" customHeight="false" outlineLevel="0" collapsed="false">
      <c r="A10943" s="37" t="s">
        <v>1710</v>
      </c>
      <c r="B10943" s="37" t="s">
        <v>271</v>
      </c>
      <c r="C10943" s="37" t="n">
        <v>22</v>
      </c>
      <c r="D10943" s="37" t="n">
        <v>20</v>
      </c>
      <c r="E10943" s="37" t="n">
        <v>0</v>
      </c>
      <c r="F10943" s="37" t="n">
        <v>0</v>
      </c>
      <c r="G10943" s="37" t="n">
        <v>0</v>
      </c>
      <c r="H10943" s="37" t="n">
        <v>1</v>
      </c>
      <c r="I10943" s="37" t="n">
        <v>3</v>
      </c>
      <c r="J10943" s="40" t="n">
        <f aca="false">IF(C10943=0,"",D10943/C10943)</f>
        <v>0.909090909090909</v>
      </c>
    </row>
    <row r="10944" customFormat="false" ht="15" hidden="false" customHeight="false" outlineLevel="0" collapsed="false">
      <c r="A10944" s="37" t="s">
        <v>1710</v>
      </c>
      <c r="B10944" s="37" t="s">
        <v>272</v>
      </c>
      <c r="C10944" s="37" t="n">
        <v>22</v>
      </c>
      <c r="D10944" s="37" t="n">
        <v>20</v>
      </c>
      <c r="E10944" s="37" t="n">
        <v>3</v>
      </c>
      <c r="F10944" s="37" t="n">
        <v>0</v>
      </c>
      <c r="G10944" s="37" t="n">
        <v>0</v>
      </c>
      <c r="H10944" s="37" t="n">
        <v>3</v>
      </c>
      <c r="I10944" s="37" t="n">
        <v>1</v>
      </c>
      <c r="J10944" s="40" t="n">
        <f aca="false">IF(C10944=0,"",D10944/C10944)</f>
        <v>0.909090909090909</v>
      </c>
    </row>
    <row r="10945" customFormat="false" ht="15" hidden="false" customHeight="false" outlineLevel="0" collapsed="false">
      <c r="A10945" s="37" t="s">
        <v>1710</v>
      </c>
      <c r="B10945" s="37" t="s">
        <v>273</v>
      </c>
      <c r="C10945" s="37" t="n">
        <v>22</v>
      </c>
      <c r="D10945" s="37" t="n">
        <v>20</v>
      </c>
      <c r="E10945" s="37" t="n">
        <v>2</v>
      </c>
      <c r="F10945" s="37" t="n">
        <v>1</v>
      </c>
      <c r="G10945" s="37" t="n">
        <v>1</v>
      </c>
      <c r="H10945" s="37" t="n">
        <v>1</v>
      </c>
      <c r="I10945" s="37" t="n">
        <v>2</v>
      </c>
      <c r="J10945" s="40" t="n">
        <f aca="false">IF(C10945=0,"",D10945/C10945)</f>
        <v>0.909090909090909</v>
      </c>
    </row>
    <row r="10946" customFormat="false" ht="15" hidden="false" customHeight="false" outlineLevel="0" collapsed="false">
      <c r="A10946" s="37" t="s">
        <v>1710</v>
      </c>
      <c r="B10946" s="37" t="s">
        <v>274</v>
      </c>
      <c r="C10946" s="37" t="n">
        <v>22</v>
      </c>
      <c r="D10946" s="37" t="n">
        <v>22</v>
      </c>
      <c r="E10946" s="37" t="n">
        <v>1</v>
      </c>
      <c r="F10946" s="37" t="n">
        <v>1</v>
      </c>
      <c r="G10946" s="37" t="n">
        <v>2</v>
      </c>
      <c r="H10946" s="37" t="n">
        <v>1</v>
      </c>
      <c r="I10946" s="37" t="n">
        <v>1</v>
      </c>
      <c r="J10946" s="40" t="n">
        <f aca="false">IF(C10946=0,"",D10946/C10946)</f>
        <v>1</v>
      </c>
    </row>
    <row r="10947" customFormat="false" ht="15" hidden="false" customHeight="false" outlineLevel="0" collapsed="false">
      <c r="A10947" s="37" t="s">
        <v>1710</v>
      </c>
      <c r="B10947" s="37" t="s">
        <v>275</v>
      </c>
      <c r="C10947" s="37" t="n">
        <v>22</v>
      </c>
      <c r="D10947" s="37" t="n">
        <v>20</v>
      </c>
      <c r="E10947" s="37" t="n">
        <v>1</v>
      </c>
      <c r="F10947" s="37" t="n">
        <v>0</v>
      </c>
      <c r="G10947" s="37" t="n">
        <v>0</v>
      </c>
      <c r="H10947" s="37" t="n">
        <v>0</v>
      </c>
      <c r="I10947" s="37" t="n">
        <v>0</v>
      </c>
      <c r="J10947" s="40" t="n">
        <f aca="false">IF(C10947=0,"",D10947/C10947)</f>
        <v>0.909090909090909</v>
      </c>
    </row>
    <row r="10948" customFormat="false" ht="15" hidden="false" customHeight="false" outlineLevel="0" collapsed="false">
      <c r="A10948" s="37" t="s">
        <v>1710</v>
      </c>
      <c r="B10948" s="37" t="s">
        <v>276</v>
      </c>
      <c r="C10948" s="37" t="n">
        <v>22</v>
      </c>
      <c r="D10948" s="37" t="n">
        <v>21</v>
      </c>
      <c r="E10948" s="37" t="n">
        <v>0</v>
      </c>
      <c r="F10948" s="37" t="n">
        <v>1</v>
      </c>
      <c r="G10948" s="37" t="n">
        <v>0</v>
      </c>
      <c r="H10948" s="37" t="n">
        <v>2</v>
      </c>
      <c r="I10948" s="37" t="n">
        <v>0</v>
      </c>
      <c r="J10948" s="40" t="n">
        <f aca="false">IF(C10948=0,"",D10948/C10948)</f>
        <v>0.954545454545455</v>
      </c>
    </row>
    <row r="10949" customFormat="false" ht="15" hidden="false" customHeight="false" outlineLevel="0" collapsed="false">
      <c r="A10949" s="37" t="s">
        <v>1710</v>
      </c>
      <c r="B10949" s="37" t="s">
        <v>277</v>
      </c>
      <c r="C10949" s="37" t="n">
        <v>22</v>
      </c>
      <c r="D10949" s="37" t="n">
        <v>22</v>
      </c>
      <c r="E10949" s="37" t="n">
        <v>0</v>
      </c>
      <c r="F10949" s="37" t="n">
        <v>0</v>
      </c>
      <c r="G10949" s="37" t="n">
        <v>1</v>
      </c>
      <c r="H10949" s="37" t="n">
        <v>0</v>
      </c>
      <c r="I10949" s="37" t="n">
        <v>2</v>
      </c>
      <c r="J10949" s="40" t="n">
        <f aca="false">IF(C10949=0,"",D10949/C10949)</f>
        <v>1</v>
      </c>
    </row>
    <row r="10950" customFormat="false" ht="15" hidden="false" customHeight="false" outlineLevel="0" collapsed="false">
      <c r="A10950" s="37" t="s">
        <v>1710</v>
      </c>
      <c r="B10950" s="37" t="s">
        <v>278</v>
      </c>
      <c r="C10950" s="37" t="n">
        <v>22</v>
      </c>
      <c r="D10950" s="37" t="n">
        <v>21</v>
      </c>
      <c r="E10950" s="37" t="n">
        <v>1</v>
      </c>
      <c r="F10950" s="37" t="n">
        <v>0</v>
      </c>
      <c r="G10950" s="37" t="n">
        <v>1</v>
      </c>
      <c r="H10950" s="37" t="n">
        <v>1</v>
      </c>
      <c r="I10950" s="37" t="n">
        <v>1</v>
      </c>
      <c r="J10950" s="40" t="n">
        <f aca="false">IF(C10950=0,"",D10950/C10950)</f>
        <v>0.954545454545455</v>
      </c>
    </row>
    <row r="10951" customFormat="false" ht="15" hidden="false" customHeight="false" outlineLevel="0" collapsed="false">
      <c r="A10951" s="37" t="s">
        <v>1710</v>
      </c>
      <c r="B10951" s="37" t="s">
        <v>279</v>
      </c>
      <c r="C10951" s="37" t="n">
        <v>22</v>
      </c>
      <c r="D10951" s="37" t="n">
        <v>20</v>
      </c>
      <c r="E10951" s="37" t="n">
        <v>2</v>
      </c>
      <c r="F10951" s="37" t="n">
        <v>0</v>
      </c>
      <c r="G10951" s="37" t="n">
        <v>0</v>
      </c>
      <c r="H10951" s="37" t="n">
        <v>1</v>
      </c>
      <c r="I10951" s="37" t="n">
        <v>1</v>
      </c>
      <c r="J10951" s="40" t="n">
        <f aca="false">IF(C10951=0,"",D10951/C10951)</f>
        <v>0.909090909090909</v>
      </c>
    </row>
    <row r="10952" customFormat="false" ht="15" hidden="false" customHeight="false" outlineLevel="0" collapsed="false">
      <c r="A10952" s="37" t="s">
        <v>1710</v>
      </c>
      <c r="B10952" s="37" t="s">
        <v>280</v>
      </c>
      <c r="C10952" s="37" t="n">
        <v>22</v>
      </c>
      <c r="D10952" s="37" t="n">
        <v>21</v>
      </c>
      <c r="E10952" s="37" t="n">
        <v>2</v>
      </c>
      <c r="F10952" s="37" t="n">
        <v>1</v>
      </c>
      <c r="G10952" s="37" t="n">
        <v>0</v>
      </c>
      <c r="H10952" s="37" t="n">
        <v>0</v>
      </c>
      <c r="I10952" s="37" t="n">
        <v>6</v>
      </c>
      <c r="J10952" s="40" t="n">
        <f aca="false">IF(C10952=0,"",D10952/C10952)</f>
        <v>0.954545454545455</v>
      </c>
    </row>
    <row r="10953" customFormat="false" ht="15" hidden="false" customHeight="false" outlineLevel="0" collapsed="false">
      <c r="A10953" s="37" t="s">
        <v>1710</v>
      </c>
      <c r="B10953" s="37" t="s">
        <v>281</v>
      </c>
      <c r="C10953" s="37" t="n">
        <v>22</v>
      </c>
      <c r="D10953" s="37" t="n">
        <v>18</v>
      </c>
      <c r="E10953" s="37" t="n">
        <v>1</v>
      </c>
      <c r="F10953" s="37" t="n">
        <v>1</v>
      </c>
      <c r="G10953" s="37" t="n">
        <v>0</v>
      </c>
      <c r="H10953" s="37" t="n">
        <v>0</v>
      </c>
      <c r="I10953" s="37" t="n">
        <v>2</v>
      </c>
      <c r="J10953" s="40" t="n">
        <f aca="false">IF(C10953=0,"",D10953/C10953)</f>
        <v>0.818181818181818</v>
      </c>
    </row>
    <row r="10954" customFormat="false" ht="15" hidden="false" customHeight="false" outlineLevel="0" collapsed="false">
      <c r="A10954" s="37" t="s">
        <v>1711</v>
      </c>
      <c r="B10954" s="37" t="s">
        <v>270</v>
      </c>
      <c r="C10954" s="37" t="n">
        <v>22</v>
      </c>
      <c r="D10954" s="37" t="n">
        <v>19</v>
      </c>
      <c r="E10954" s="37" t="n">
        <v>1</v>
      </c>
      <c r="F10954" s="37" t="n">
        <v>0</v>
      </c>
      <c r="G10954" s="37" t="n">
        <v>0</v>
      </c>
      <c r="H10954" s="37" t="n">
        <v>1</v>
      </c>
      <c r="I10954" s="37" t="n">
        <v>0</v>
      </c>
      <c r="J10954" s="40" t="n">
        <f aca="false">IF(C10954=0,"",D10954/C10954)</f>
        <v>0.863636363636364</v>
      </c>
    </row>
    <row r="10955" customFormat="false" ht="15" hidden="false" customHeight="false" outlineLevel="0" collapsed="false">
      <c r="A10955" s="37" t="s">
        <v>1711</v>
      </c>
      <c r="B10955" s="37" t="s">
        <v>271</v>
      </c>
      <c r="C10955" s="37" t="n">
        <v>22</v>
      </c>
      <c r="D10955" s="37" t="n">
        <v>20</v>
      </c>
      <c r="E10955" s="37" t="n">
        <v>1</v>
      </c>
      <c r="F10955" s="37" t="n">
        <v>0</v>
      </c>
      <c r="G10955" s="37" t="n">
        <v>1</v>
      </c>
      <c r="H10955" s="37" t="n">
        <v>0</v>
      </c>
      <c r="I10955" s="37" t="n">
        <v>0</v>
      </c>
      <c r="J10955" s="40" t="n">
        <f aca="false">IF(C10955=0,"",D10955/C10955)</f>
        <v>0.909090909090909</v>
      </c>
    </row>
    <row r="10956" customFormat="false" ht="15" hidden="false" customHeight="false" outlineLevel="0" collapsed="false">
      <c r="A10956" s="37" t="s">
        <v>1711</v>
      </c>
      <c r="B10956" s="37" t="s">
        <v>272</v>
      </c>
      <c r="C10956" s="37" t="n">
        <v>22</v>
      </c>
      <c r="D10956" s="37" t="n">
        <v>21</v>
      </c>
      <c r="E10956" s="37" t="n">
        <v>0</v>
      </c>
      <c r="F10956" s="37" t="n">
        <v>2</v>
      </c>
      <c r="G10956" s="37" t="n">
        <v>0</v>
      </c>
      <c r="H10956" s="37" t="n">
        <v>0</v>
      </c>
      <c r="I10956" s="37" t="n">
        <v>0</v>
      </c>
      <c r="J10956" s="40" t="n">
        <f aca="false">IF(C10956=0,"",D10956/C10956)</f>
        <v>0.954545454545455</v>
      </c>
    </row>
    <row r="10957" customFormat="false" ht="15" hidden="false" customHeight="false" outlineLevel="0" collapsed="false">
      <c r="A10957" s="37" t="s">
        <v>1711</v>
      </c>
      <c r="B10957" s="37" t="s">
        <v>273</v>
      </c>
      <c r="C10957" s="37" t="n">
        <v>22</v>
      </c>
      <c r="D10957" s="37" t="n">
        <v>20</v>
      </c>
      <c r="E10957" s="37" t="n">
        <v>2</v>
      </c>
      <c r="F10957" s="37" t="n">
        <v>1</v>
      </c>
      <c r="G10957" s="37" t="n">
        <v>0</v>
      </c>
      <c r="H10957" s="37" t="n">
        <v>1</v>
      </c>
      <c r="I10957" s="37" t="n">
        <v>1</v>
      </c>
      <c r="J10957" s="40" t="n">
        <f aca="false">IF(C10957=0,"",D10957/C10957)</f>
        <v>0.909090909090909</v>
      </c>
    </row>
    <row r="10958" customFormat="false" ht="15" hidden="false" customHeight="false" outlineLevel="0" collapsed="false">
      <c r="A10958" s="37" t="s">
        <v>1711</v>
      </c>
      <c r="B10958" s="37" t="s">
        <v>274</v>
      </c>
      <c r="C10958" s="37" t="n">
        <v>22</v>
      </c>
      <c r="D10958" s="37" t="n">
        <v>22</v>
      </c>
      <c r="E10958" s="37" t="n">
        <v>2</v>
      </c>
      <c r="F10958" s="37" t="n">
        <v>0</v>
      </c>
      <c r="G10958" s="37" t="n">
        <v>1</v>
      </c>
      <c r="H10958" s="37" t="n">
        <v>2</v>
      </c>
      <c r="I10958" s="37" t="n">
        <v>0</v>
      </c>
      <c r="J10958" s="40" t="n">
        <f aca="false">IF(C10958=0,"",D10958/C10958)</f>
        <v>1</v>
      </c>
    </row>
    <row r="10959" customFormat="false" ht="15" hidden="false" customHeight="false" outlineLevel="0" collapsed="false">
      <c r="A10959" s="37" t="s">
        <v>1711</v>
      </c>
      <c r="B10959" s="37" t="s">
        <v>275</v>
      </c>
      <c r="C10959" s="37" t="n">
        <v>22</v>
      </c>
      <c r="D10959" s="37" t="n">
        <v>20</v>
      </c>
      <c r="E10959" s="37" t="n">
        <v>0</v>
      </c>
      <c r="F10959" s="37" t="n">
        <v>1</v>
      </c>
      <c r="G10959" s="37" t="n">
        <v>0</v>
      </c>
      <c r="H10959" s="37" t="n">
        <v>0</v>
      </c>
      <c r="I10959" s="37" t="n">
        <v>0</v>
      </c>
      <c r="J10959" s="40" t="n">
        <f aca="false">IF(C10959=0,"",D10959/C10959)</f>
        <v>0.909090909090909</v>
      </c>
    </row>
    <row r="10960" customFormat="false" ht="15" hidden="false" customHeight="false" outlineLevel="0" collapsed="false">
      <c r="A10960" s="37" t="s">
        <v>1711</v>
      </c>
      <c r="B10960" s="37" t="s">
        <v>276</v>
      </c>
      <c r="C10960" s="37" t="n">
        <v>22</v>
      </c>
      <c r="D10960" s="37" t="n">
        <v>21</v>
      </c>
      <c r="E10960" s="37" t="n">
        <v>1</v>
      </c>
      <c r="F10960" s="37" t="n">
        <v>1</v>
      </c>
      <c r="G10960" s="37" t="n">
        <v>0</v>
      </c>
      <c r="H10960" s="37" t="n">
        <v>2</v>
      </c>
      <c r="I10960" s="37" t="n">
        <v>0</v>
      </c>
      <c r="J10960" s="40" t="n">
        <f aca="false">IF(C10960=0,"",D10960/C10960)</f>
        <v>0.954545454545455</v>
      </c>
    </row>
    <row r="10961" customFormat="false" ht="15" hidden="false" customHeight="false" outlineLevel="0" collapsed="false">
      <c r="A10961" s="37" t="s">
        <v>1711</v>
      </c>
      <c r="B10961" s="37" t="s">
        <v>277</v>
      </c>
      <c r="C10961" s="37" t="n">
        <v>22</v>
      </c>
      <c r="D10961" s="37" t="n">
        <v>20</v>
      </c>
      <c r="E10961" s="37" t="n">
        <v>0</v>
      </c>
      <c r="F10961" s="37" t="n">
        <v>0</v>
      </c>
      <c r="G10961" s="37" t="n">
        <v>0</v>
      </c>
      <c r="H10961" s="37" t="n">
        <v>4</v>
      </c>
      <c r="I10961" s="37" t="n">
        <v>2</v>
      </c>
      <c r="J10961" s="40" t="n">
        <f aca="false">IF(C10961=0,"",D10961/C10961)</f>
        <v>0.909090909090909</v>
      </c>
    </row>
    <row r="10962" customFormat="false" ht="15" hidden="false" customHeight="false" outlineLevel="0" collapsed="false">
      <c r="A10962" s="37" t="s">
        <v>1711</v>
      </c>
      <c r="B10962" s="37" t="s">
        <v>278</v>
      </c>
      <c r="C10962" s="37" t="n">
        <v>22</v>
      </c>
      <c r="D10962" s="37" t="n">
        <v>21</v>
      </c>
      <c r="E10962" s="37" t="n">
        <v>1</v>
      </c>
      <c r="F10962" s="37" t="n">
        <v>0</v>
      </c>
      <c r="G10962" s="37" t="n">
        <v>1</v>
      </c>
      <c r="H10962" s="37" t="n">
        <v>2</v>
      </c>
      <c r="I10962" s="37" t="n">
        <v>4</v>
      </c>
      <c r="J10962" s="40" t="n">
        <f aca="false">IF(C10962=0,"",D10962/C10962)</f>
        <v>0.954545454545455</v>
      </c>
    </row>
    <row r="10963" customFormat="false" ht="15" hidden="false" customHeight="false" outlineLevel="0" collapsed="false">
      <c r="A10963" s="37" t="s">
        <v>1711</v>
      </c>
      <c r="B10963" s="37" t="s">
        <v>279</v>
      </c>
      <c r="C10963" s="37" t="n">
        <v>22</v>
      </c>
      <c r="D10963" s="37" t="n">
        <v>20</v>
      </c>
      <c r="E10963" s="37" t="n">
        <v>0</v>
      </c>
      <c r="F10963" s="37" t="n">
        <v>1</v>
      </c>
      <c r="G10963" s="37" t="n">
        <v>0</v>
      </c>
      <c r="H10963" s="37" t="n">
        <v>1</v>
      </c>
      <c r="I10963" s="37" t="n">
        <v>1</v>
      </c>
      <c r="J10963" s="40" t="n">
        <f aca="false">IF(C10963=0,"",D10963/C10963)</f>
        <v>0.909090909090909</v>
      </c>
    </row>
    <row r="10964" customFormat="false" ht="15" hidden="false" customHeight="false" outlineLevel="0" collapsed="false">
      <c r="A10964" s="37" t="s">
        <v>1711</v>
      </c>
      <c r="B10964" s="37" t="s">
        <v>280</v>
      </c>
      <c r="C10964" s="37" t="n">
        <v>22</v>
      </c>
      <c r="D10964" s="37" t="n">
        <v>22</v>
      </c>
      <c r="E10964" s="37" t="n">
        <v>1</v>
      </c>
      <c r="F10964" s="37" t="n">
        <v>0</v>
      </c>
      <c r="G10964" s="37" t="n">
        <v>0</v>
      </c>
      <c r="H10964" s="37" t="n">
        <v>1</v>
      </c>
      <c r="I10964" s="37" t="n">
        <v>2</v>
      </c>
      <c r="J10964" s="40" t="n">
        <f aca="false">IF(C10964=0,"",D10964/C10964)</f>
        <v>1</v>
      </c>
    </row>
    <row r="10965" customFormat="false" ht="15" hidden="false" customHeight="false" outlineLevel="0" collapsed="false">
      <c r="A10965" s="37" t="s">
        <v>1711</v>
      </c>
      <c r="B10965" s="37" t="s">
        <v>281</v>
      </c>
      <c r="C10965" s="37" t="n">
        <v>22</v>
      </c>
      <c r="D10965" s="37" t="n">
        <v>21</v>
      </c>
      <c r="E10965" s="37" t="n">
        <v>0</v>
      </c>
      <c r="F10965" s="37" t="n">
        <v>1</v>
      </c>
      <c r="G10965" s="37" t="n">
        <v>0</v>
      </c>
      <c r="H10965" s="37" t="n">
        <v>0</v>
      </c>
      <c r="I10965" s="37" t="n">
        <v>0</v>
      </c>
      <c r="J10965" s="40" t="n">
        <f aca="false">IF(C10965=0,"",D10965/C10965)</f>
        <v>0.954545454545455</v>
      </c>
    </row>
    <row r="10966" customFormat="false" ht="15" hidden="false" customHeight="false" outlineLevel="0" collapsed="false">
      <c r="A10966" s="37" t="s">
        <v>1712</v>
      </c>
      <c r="B10966" s="37" t="s">
        <v>281</v>
      </c>
      <c r="C10966" s="37" t="n">
        <v>22</v>
      </c>
      <c r="D10966" s="37" t="n">
        <v>19</v>
      </c>
      <c r="E10966" s="37" t="n">
        <v>0</v>
      </c>
      <c r="F10966" s="37" t="n">
        <v>0</v>
      </c>
      <c r="G10966" s="37" t="n">
        <v>0</v>
      </c>
      <c r="H10966" s="37" t="n">
        <v>4</v>
      </c>
      <c r="I10966" s="37" t="n">
        <v>1</v>
      </c>
      <c r="J10966" s="40" t="n">
        <f aca="false">IF(C10966=0,"",D10966/C10966)</f>
        <v>0.863636363636364</v>
      </c>
    </row>
    <row r="10967" customFormat="false" ht="15" hidden="false" customHeight="false" outlineLevel="0" collapsed="false">
      <c r="A10967" s="37" t="s">
        <v>550</v>
      </c>
      <c r="B10967" s="37" t="s">
        <v>270</v>
      </c>
      <c r="C10967" s="37" t="n">
        <v>22</v>
      </c>
      <c r="D10967" s="37" t="n">
        <v>22</v>
      </c>
      <c r="E10967" s="37" t="n">
        <v>0</v>
      </c>
      <c r="F10967" s="37" t="n">
        <v>0</v>
      </c>
      <c r="G10967" s="37" t="n">
        <v>0</v>
      </c>
      <c r="H10967" s="37" t="n">
        <v>3</v>
      </c>
      <c r="I10967" s="37" t="n">
        <v>0</v>
      </c>
      <c r="J10967" s="40" t="n">
        <f aca="false">IF(C10967=0,"",D10967/C10967)</f>
        <v>1</v>
      </c>
    </row>
    <row r="10968" customFormat="false" ht="15" hidden="false" customHeight="false" outlineLevel="0" collapsed="false">
      <c r="A10968" s="37" t="s">
        <v>550</v>
      </c>
      <c r="B10968" s="37" t="s">
        <v>271</v>
      </c>
      <c r="C10968" s="37" t="n">
        <v>22</v>
      </c>
      <c r="D10968" s="37" t="n">
        <v>22</v>
      </c>
      <c r="E10968" s="37" t="n">
        <v>1</v>
      </c>
      <c r="F10968" s="37" t="n">
        <v>0</v>
      </c>
      <c r="G10968" s="37" t="n">
        <v>1</v>
      </c>
      <c r="H10968" s="37" t="n">
        <v>1</v>
      </c>
      <c r="I10968" s="37" t="n">
        <v>1</v>
      </c>
      <c r="J10968" s="40" t="n">
        <f aca="false">IF(C10968=0,"",D10968/C10968)</f>
        <v>1</v>
      </c>
    </row>
    <row r="10969" customFormat="false" ht="15" hidden="false" customHeight="false" outlineLevel="0" collapsed="false">
      <c r="A10969" s="37" t="s">
        <v>550</v>
      </c>
      <c r="B10969" s="37" t="s">
        <v>272</v>
      </c>
      <c r="C10969" s="37" t="n">
        <v>22</v>
      </c>
      <c r="D10969" s="37" t="n">
        <v>21</v>
      </c>
      <c r="E10969" s="37" t="n">
        <v>2</v>
      </c>
      <c r="F10969" s="37" t="n">
        <v>0</v>
      </c>
      <c r="G10969" s="37" t="n">
        <v>1</v>
      </c>
      <c r="H10969" s="37" t="n">
        <v>0</v>
      </c>
      <c r="I10969" s="37" t="n">
        <v>0</v>
      </c>
      <c r="J10969" s="40" t="n">
        <f aca="false">IF(C10969=0,"",D10969/C10969)</f>
        <v>0.954545454545455</v>
      </c>
    </row>
    <row r="10970" customFormat="false" ht="15" hidden="false" customHeight="false" outlineLevel="0" collapsed="false">
      <c r="A10970" s="37" t="s">
        <v>550</v>
      </c>
      <c r="B10970" s="37" t="s">
        <v>273</v>
      </c>
      <c r="C10970" s="37" t="n">
        <v>22</v>
      </c>
      <c r="D10970" s="37" t="n">
        <v>21</v>
      </c>
      <c r="E10970" s="37" t="n">
        <v>1</v>
      </c>
      <c r="F10970" s="37" t="n">
        <v>0</v>
      </c>
      <c r="G10970" s="37" t="n">
        <v>0</v>
      </c>
      <c r="H10970" s="37" t="n">
        <v>1</v>
      </c>
      <c r="I10970" s="37" t="n">
        <v>0</v>
      </c>
      <c r="J10970" s="40" t="n">
        <f aca="false">IF(C10970=0,"",D10970/C10970)</f>
        <v>0.954545454545455</v>
      </c>
    </row>
    <row r="10971" customFormat="false" ht="15" hidden="false" customHeight="false" outlineLevel="0" collapsed="false">
      <c r="A10971" s="37" t="s">
        <v>550</v>
      </c>
      <c r="B10971" s="37" t="s">
        <v>274</v>
      </c>
      <c r="C10971" s="37" t="n">
        <v>22</v>
      </c>
      <c r="D10971" s="37" t="n">
        <v>21</v>
      </c>
      <c r="E10971" s="37" t="n">
        <v>0</v>
      </c>
      <c r="F10971" s="37" t="n">
        <v>2</v>
      </c>
      <c r="G10971" s="37" t="n">
        <v>1</v>
      </c>
      <c r="H10971" s="37" t="n">
        <v>0</v>
      </c>
      <c r="I10971" s="37" t="n">
        <v>1</v>
      </c>
      <c r="J10971" s="40" t="n">
        <f aca="false">IF(C10971=0,"",D10971/C10971)</f>
        <v>0.954545454545455</v>
      </c>
    </row>
    <row r="10972" customFormat="false" ht="15" hidden="false" customHeight="false" outlineLevel="0" collapsed="false">
      <c r="A10972" s="37" t="s">
        <v>550</v>
      </c>
      <c r="B10972" s="37" t="s">
        <v>275</v>
      </c>
      <c r="C10972" s="37" t="n">
        <v>22</v>
      </c>
      <c r="D10972" s="37" t="n">
        <v>21</v>
      </c>
      <c r="E10972" s="37" t="n">
        <v>1</v>
      </c>
      <c r="F10972" s="37" t="n">
        <v>0</v>
      </c>
      <c r="G10972" s="37" t="n">
        <v>0</v>
      </c>
      <c r="H10972" s="37" t="n">
        <v>2</v>
      </c>
      <c r="I10972" s="37" t="n">
        <v>1</v>
      </c>
      <c r="J10972" s="40" t="n">
        <f aca="false">IF(C10972=0,"",D10972/C10972)</f>
        <v>0.954545454545455</v>
      </c>
    </row>
    <row r="10973" customFormat="false" ht="15" hidden="false" customHeight="false" outlineLevel="0" collapsed="false">
      <c r="A10973" s="37" t="s">
        <v>550</v>
      </c>
      <c r="B10973" s="37" t="s">
        <v>276</v>
      </c>
      <c r="C10973" s="37" t="n">
        <v>22</v>
      </c>
      <c r="D10973" s="37" t="n">
        <v>20</v>
      </c>
      <c r="E10973" s="37" t="n">
        <v>0</v>
      </c>
      <c r="F10973" s="37" t="n">
        <v>0</v>
      </c>
      <c r="G10973" s="37" t="n">
        <v>0</v>
      </c>
      <c r="H10973" s="37" t="n">
        <v>1</v>
      </c>
      <c r="I10973" s="37" t="n">
        <v>3</v>
      </c>
      <c r="J10973" s="40" t="n">
        <f aca="false">IF(C10973=0,"",D10973/C10973)</f>
        <v>0.909090909090909</v>
      </c>
    </row>
    <row r="10974" customFormat="false" ht="15" hidden="false" customHeight="false" outlineLevel="0" collapsed="false">
      <c r="A10974" s="37" t="s">
        <v>550</v>
      </c>
      <c r="B10974" s="37" t="s">
        <v>277</v>
      </c>
      <c r="C10974" s="37" t="n">
        <v>22</v>
      </c>
      <c r="D10974" s="37" t="n">
        <v>21</v>
      </c>
      <c r="E10974" s="37" t="n">
        <v>2</v>
      </c>
      <c r="F10974" s="37" t="n">
        <v>1</v>
      </c>
      <c r="G10974" s="37" t="n">
        <v>0</v>
      </c>
      <c r="H10974" s="37" t="n">
        <v>1</v>
      </c>
      <c r="I10974" s="37" t="n">
        <v>0</v>
      </c>
      <c r="J10974" s="40" t="n">
        <f aca="false">IF(C10974=0,"",D10974/C10974)</f>
        <v>0.954545454545455</v>
      </c>
    </row>
    <row r="10975" customFormat="false" ht="15" hidden="false" customHeight="false" outlineLevel="0" collapsed="false">
      <c r="A10975" s="37" t="s">
        <v>550</v>
      </c>
      <c r="B10975" s="37" t="s">
        <v>278</v>
      </c>
      <c r="C10975" s="37" t="n">
        <v>22</v>
      </c>
      <c r="D10975" s="37" t="n">
        <v>20</v>
      </c>
      <c r="E10975" s="37" t="n">
        <v>0</v>
      </c>
      <c r="F10975" s="37" t="n">
        <v>1</v>
      </c>
      <c r="G10975" s="37" t="n">
        <v>2</v>
      </c>
      <c r="H10975" s="37" t="n">
        <v>4</v>
      </c>
      <c r="I10975" s="37" t="n">
        <v>2</v>
      </c>
      <c r="J10975" s="40" t="n">
        <f aca="false">IF(C10975=0,"",D10975/C10975)</f>
        <v>0.909090909090909</v>
      </c>
    </row>
    <row r="10976" customFormat="false" ht="15" hidden="false" customHeight="false" outlineLevel="0" collapsed="false">
      <c r="A10976" s="37" t="s">
        <v>550</v>
      </c>
      <c r="B10976" s="37" t="s">
        <v>279</v>
      </c>
      <c r="C10976" s="37" t="n">
        <v>22</v>
      </c>
      <c r="D10976" s="37" t="n">
        <v>17</v>
      </c>
      <c r="E10976" s="37" t="n">
        <v>1</v>
      </c>
      <c r="F10976" s="37" t="n">
        <v>1</v>
      </c>
      <c r="G10976" s="37" t="n">
        <v>0</v>
      </c>
      <c r="H10976" s="37" t="n">
        <v>2</v>
      </c>
      <c r="I10976" s="37" t="n">
        <v>0</v>
      </c>
      <c r="J10976" s="40" t="n">
        <f aca="false">IF(C10976=0,"",D10976/C10976)</f>
        <v>0.772727272727273</v>
      </c>
    </row>
    <row r="10977" customFormat="false" ht="15" hidden="false" customHeight="false" outlineLevel="0" collapsed="false">
      <c r="A10977" s="37" t="s">
        <v>550</v>
      </c>
      <c r="B10977" s="37" t="s">
        <v>280</v>
      </c>
      <c r="C10977" s="37" t="n">
        <v>22</v>
      </c>
      <c r="D10977" s="37" t="n">
        <v>22</v>
      </c>
      <c r="E10977" s="37" t="n">
        <v>1</v>
      </c>
      <c r="F10977" s="37" t="n">
        <v>0</v>
      </c>
      <c r="G10977" s="37" t="n">
        <v>0</v>
      </c>
      <c r="H10977" s="37" t="n">
        <v>3</v>
      </c>
      <c r="I10977" s="37" t="n">
        <v>0</v>
      </c>
      <c r="J10977" s="40" t="n">
        <f aca="false">IF(C10977=0,"",D10977/C10977)</f>
        <v>1</v>
      </c>
    </row>
    <row r="10978" customFormat="false" ht="15" hidden="false" customHeight="false" outlineLevel="0" collapsed="false">
      <c r="A10978" s="37" t="s">
        <v>550</v>
      </c>
      <c r="B10978" s="37" t="s">
        <v>281</v>
      </c>
      <c r="C10978" s="37" t="n">
        <v>22</v>
      </c>
      <c r="D10978" s="37" t="n">
        <v>22</v>
      </c>
      <c r="E10978" s="37" t="n">
        <v>2</v>
      </c>
      <c r="F10978" s="37" t="n">
        <v>1</v>
      </c>
      <c r="G10978" s="37" t="n">
        <v>0</v>
      </c>
      <c r="H10978" s="37" t="n">
        <v>0</v>
      </c>
      <c r="I10978" s="37" t="n">
        <v>1</v>
      </c>
      <c r="J10978" s="40" t="n">
        <f aca="false">IF(C10978=0,"",D10978/C10978)</f>
        <v>1</v>
      </c>
    </row>
    <row r="10979" customFormat="false" ht="15" hidden="false" customHeight="false" outlineLevel="0" collapsed="false">
      <c r="A10979" s="37" t="s">
        <v>1713</v>
      </c>
      <c r="B10979" s="37" t="s">
        <v>270</v>
      </c>
      <c r="C10979" s="37" t="n">
        <v>22</v>
      </c>
      <c r="D10979" s="37" t="n">
        <v>21</v>
      </c>
      <c r="E10979" s="37" t="n">
        <v>1</v>
      </c>
      <c r="F10979" s="37" t="n">
        <v>0</v>
      </c>
      <c r="G10979" s="37" t="n">
        <v>0</v>
      </c>
      <c r="H10979" s="37" t="n">
        <v>1</v>
      </c>
      <c r="I10979" s="37" t="n">
        <v>1</v>
      </c>
      <c r="J10979" s="40" t="n">
        <f aca="false">IF(C10979=0,"",D10979/C10979)</f>
        <v>0.954545454545455</v>
      </c>
    </row>
    <row r="10980" customFormat="false" ht="15" hidden="false" customHeight="false" outlineLevel="0" collapsed="false">
      <c r="A10980" s="37" t="s">
        <v>1713</v>
      </c>
      <c r="B10980" s="37" t="s">
        <v>271</v>
      </c>
      <c r="C10980" s="37" t="n">
        <v>22</v>
      </c>
      <c r="D10980" s="37" t="n">
        <v>21</v>
      </c>
      <c r="E10980" s="37" t="n">
        <v>3</v>
      </c>
      <c r="F10980" s="37" t="n">
        <v>2</v>
      </c>
      <c r="G10980" s="37" t="n">
        <v>0</v>
      </c>
      <c r="H10980" s="37" t="n">
        <v>1</v>
      </c>
      <c r="I10980" s="37" t="n">
        <v>0</v>
      </c>
      <c r="J10980" s="40" t="n">
        <f aca="false">IF(C10980=0,"",D10980/C10980)</f>
        <v>0.954545454545455</v>
      </c>
    </row>
    <row r="10981" customFormat="false" ht="15" hidden="false" customHeight="false" outlineLevel="0" collapsed="false">
      <c r="A10981" s="37" t="s">
        <v>1713</v>
      </c>
      <c r="B10981" s="37" t="s">
        <v>272</v>
      </c>
      <c r="C10981" s="37" t="n">
        <v>22</v>
      </c>
      <c r="D10981" s="37" t="n">
        <v>21</v>
      </c>
      <c r="E10981" s="37" t="n">
        <v>0</v>
      </c>
      <c r="F10981" s="37" t="n">
        <v>0</v>
      </c>
      <c r="G10981" s="37" t="n">
        <v>1</v>
      </c>
      <c r="H10981" s="37" t="n">
        <v>2</v>
      </c>
      <c r="I10981" s="37" t="n">
        <v>4</v>
      </c>
      <c r="J10981" s="40" t="n">
        <f aca="false">IF(C10981=0,"",D10981/C10981)</f>
        <v>0.954545454545455</v>
      </c>
    </row>
    <row r="10982" customFormat="false" ht="15" hidden="false" customHeight="false" outlineLevel="0" collapsed="false">
      <c r="A10982" s="37" t="s">
        <v>1713</v>
      </c>
      <c r="B10982" s="37" t="s">
        <v>273</v>
      </c>
      <c r="C10982" s="37" t="n">
        <v>22</v>
      </c>
      <c r="D10982" s="37" t="n">
        <v>19</v>
      </c>
      <c r="E10982" s="37" t="n">
        <v>0</v>
      </c>
      <c r="F10982" s="37" t="n">
        <v>0</v>
      </c>
      <c r="G10982" s="37" t="n">
        <v>0</v>
      </c>
      <c r="H10982" s="37" t="n">
        <v>2</v>
      </c>
      <c r="I10982" s="37" t="n">
        <v>0</v>
      </c>
      <c r="J10982" s="40" t="n">
        <f aca="false">IF(C10982=0,"",D10982/C10982)</f>
        <v>0.863636363636364</v>
      </c>
    </row>
    <row r="10983" customFormat="false" ht="15" hidden="false" customHeight="false" outlineLevel="0" collapsed="false">
      <c r="A10983" s="37" t="s">
        <v>1713</v>
      </c>
      <c r="B10983" s="37" t="s">
        <v>274</v>
      </c>
      <c r="C10983" s="37" t="n">
        <v>22</v>
      </c>
      <c r="D10983" s="37" t="n">
        <v>21</v>
      </c>
      <c r="E10983" s="37" t="n">
        <v>0</v>
      </c>
      <c r="F10983" s="37" t="n">
        <v>1</v>
      </c>
      <c r="G10983" s="37" t="n">
        <v>0</v>
      </c>
      <c r="H10983" s="37" t="n">
        <v>0</v>
      </c>
      <c r="I10983" s="37" t="n">
        <v>1</v>
      </c>
      <c r="J10983" s="40" t="n">
        <f aca="false">IF(C10983=0,"",D10983/C10983)</f>
        <v>0.954545454545455</v>
      </c>
    </row>
    <row r="10984" customFormat="false" ht="15" hidden="false" customHeight="false" outlineLevel="0" collapsed="false">
      <c r="A10984" s="37" t="s">
        <v>1713</v>
      </c>
      <c r="B10984" s="37" t="s">
        <v>275</v>
      </c>
      <c r="C10984" s="37" t="n">
        <v>22</v>
      </c>
      <c r="D10984" s="37" t="n">
        <v>20</v>
      </c>
      <c r="E10984" s="37" t="n">
        <v>0</v>
      </c>
      <c r="F10984" s="37" t="n">
        <v>2</v>
      </c>
      <c r="G10984" s="37" t="n">
        <v>0</v>
      </c>
      <c r="H10984" s="37" t="n">
        <v>1</v>
      </c>
      <c r="I10984" s="37" t="n">
        <v>1</v>
      </c>
      <c r="J10984" s="40" t="n">
        <f aca="false">IF(C10984=0,"",D10984/C10984)</f>
        <v>0.909090909090909</v>
      </c>
    </row>
    <row r="10985" customFormat="false" ht="15" hidden="false" customHeight="false" outlineLevel="0" collapsed="false">
      <c r="A10985" s="37" t="s">
        <v>1713</v>
      </c>
      <c r="B10985" s="37" t="s">
        <v>276</v>
      </c>
      <c r="C10985" s="37" t="n">
        <v>22</v>
      </c>
      <c r="D10985" s="37" t="n">
        <v>21</v>
      </c>
      <c r="E10985" s="37" t="n">
        <v>1</v>
      </c>
      <c r="F10985" s="37" t="n">
        <v>0</v>
      </c>
      <c r="G10985" s="37" t="n">
        <v>0</v>
      </c>
      <c r="H10985" s="37" t="n">
        <v>0</v>
      </c>
      <c r="I10985" s="37" t="n">
        <v>2</v>
      </c>
      <c r="J10985" s="40" t="n">
        <f aca="false">IF(C10985=0,"",D10985/C10985)</f>
        <v>0.954545454545455</v>
      </c>
    </row>
    <row r="10986" customFormat="false" ht="15" hidden="false" customHeight="false" outlineLevel="0" collapsed="false">
      <c r="A10986" s="37" t="s">
        <v>1713</v>
      </c>
      <c r="B10986" s="37" t="s">
        <v>277</v>
      </c>
      <c r="C10986" s="37" t="n">
        <v>22</v>
      </c>
      <c r="D10986" s="37" t="n">
        <v>22</v>
      </c>
      <c r="E10986" s="37" t="n">
        <v>0</v>
      </c>
      <c r="F10986" s="37" t="n">
        <v>0</v>
      </c>
      <c r="G10986" s="37" t="n">
        <v>0</v>
      </c>
      <c r="H10986" s="37" t="n">
        <v>1</v>
      </c>
      <c r="I10986" s="37" t="n">
        <v>2</v>
      </c>
      <c r="J10986" s="40" t="n">
        <f aca="false">IF(C10986=0,"",D10986/C10986)</f>
        <v>1</v>
      </c>
    </row>
    <row r="10987" customFormat="false" ht="15" hidden="false" customHeight="false" outlineLevel="0" collapsed="false">
      <c r="A10987" s="37" t="s">
        <v>1713</v>
      </c>
      <c r="B10987" s="37" t="s">
        <v>278</v>
      </c>
      <c r="C10987" s="37" t="n">
        <v>22</v>
      </c>
      <c r="D10987" s="37" t="n">
        <v>20</v>
      </c>
      <c r="E10987" s="37" t="n">
        <v>0</v>
      </c>
      <c r="F10987" s="37" t="n">
        <v>0</v>
      </c>
      <c r="G10987" s="37" t="n">
        <v>0</v>
      </c>
      <c r="H10987" s="37" t="n">
        <v>1</v>
      </c>
      <c r="I10987" s="37" t="n">
        <v>0</v>
      </c>
      <c r="J10987" s="40" t="n">
        <f aca="false">IF(C10987=0,"",D10987/C10987)</f>
        <v>0.909090909090909</v>
      </c>
    </row>
    <row r="10988" customFormat="false" ht="15" hidden="false" customHeight="false" outlineLevel="0" collapsed="false">
      <c r="A10988" s="37" t="s">
        <v>1713</v>
      </c>
      <c r="B10988" s="37" t="s">
        <v>279</v>
      </c>
      <c r="C10988" s="37" t="n">
        <v>22</v>
      </c>
      <c r="D10988" s="37" t="n">
        <v>20</v>
      </c>
      <c r="E10988" s="37" t="n">
        <v>1</v>
      </c>
      <c r="F10988" s="37" t="n">
        <v>1</v>
      </c>
      <c r="G10988" s="37" t="n">
        <v>0</v>
      </c>
      <c r="H10988" s="37" t="n">
        <v>1</v>
      </c>
      <c r="I10988" s="37" t="n">
        <v>3</v>
      </c>
      <c r="J10988" s="40" t="n">
        <f aca="false">IF(C10988=0,"",D10988/C10988)</f>
        <v>0.909090909090909</v>
      </c>
    </row>
    <row r="10989" customFormat="false" ht="15" hidden="false" customHeight="false" outlineLevel="0" collapsed="false">
      <c r="A10989" s="37" t="s">
        <v>1713</v>
      </c>
      <c r="B10989" s="37" t="s">
        <v>280</v>
      </c>
      <c r="C10989" s="37" t="n">
        <v>22</v>
      </c>
      <c r="D10989" s="37" t="n">
        <v>22</v>
      </c>
      <c r="E10989" s="37" t="n">
        <v>1</v>
      </c>
      <c r="F10989" s="37" t="n">
        <v>1</v>
      </c>
      <c r="G10989" s="37" t="n">
        <v>1</v>
      </c>
      <c r="H10989" s="37" t="n">
        <v>1</v>
      </c>
      <c r="I10989" s="37" t="n">
        <v>0</v>
      </c>
      <c r="J10989" s="40" t="n">
        <f aca="false">IF(C10989=0,"",D10989/C10989)</f>
        <v>1</v>
      </c>
    </row>
    <row r="10990" customFormat="false" ht="15" hidden="false" customHeight="false" outlineLevel="0" collapsed="false">
      <c r="A10990" s="37" t="s">
        <v>1713</v>
      </c>
      <c r="B10990" s="37" t="s">
        <v>281</v>
      </c>
      <c r="C10990" s="37" t="n">
        <v>22</v>
      </c>
      <c r="D10990" s="37" t="n">
        <v>20</v>
      </c>
      <c r="E10990" s="37" t="n">
        <v>0</v>
      </c>
      <c r="F10990" s="37" t="n">
        <v>2</v>
      </c>
      <c r="G10990" s="37" t="n">
        <v>0</v>
      </c>
      <c r="H10990" s="37" t="n">
        <v>2</v>
      </c>
      <c r="I10990" s="37" t="n">
        <v>0</v>
      </c>
      <c r="J10990" s="40" t="n">
        <f aca="false">IF(C10990=0,"",D10990/C10990)</f>
        <v>0.909090909090909</v>
      </c>
    </row>
    <row r="10991" customFormat="false" ht="15" hidden="false" customHeight="false" outlineLevel="0" collapsed="false">
      <c r="A10991" s="37" t="s">
        <v>1497</v>
      </c>
      <c r="B10991" s="37" t="s">
        <v>270</v>
      </c>
      <c r="C10991" s="37" t="n">
        <v>22</v>
      </c>
      <c r="D10991" s="37" t="n">
        <v>20</v>
      </c>
      <c r="E10991" s="37" t="n">
        <v>0</v>
      </c>
      <c r="F10991" s="37" t="n">
        <v>0</v>
      </c>
      <c r="G10991" s="37" t="n">
        <v>1</v>
      </c>
      <c r="H10991" s="37" t="n">
        <v>1</v>
      </c>
      <c r="I10991" s="37" t="n">
        <v>13</v>
      </c>
      <c r="J10991" s="40" t="n">
        <f aca="false">IF(C10991=0,"",D10991/C10991)</f>
        <v>0.909090909090909</v>
      </c>
    </row>
    <row r="10992" customFormat="false" ht="15" hidden="false" customHeight="false" outlineLevel="0" collapsed="false">
      <c r="A10992" s="37" t="s">
        <v>1497</v>
      </c>
      <c r="B10992" s="37" t="s">
        <v>271</v>
      </c>
      <c r="C10992" s="37" t="n">
        <v>22</v>
      </c>
      <c r="D10992" s="37" t="n">
        <v>22</v>
      </c>
      <c r="E10992" s="37" t="n">
        <v>1</v>
      </c>
      <c r="F10992" s="37" t="n">
        <v>1</v>
      </c>
      <c r="G10992" s="37" t="n">
        <v>0</v>
      </c>
      <c r="H10992" s="37" t="n">
        <v>0</v>
      </c>
      <c r="I10992" s="37" t="n">
        <v>2</v>
      </c>
      <c r="J10992" s="40" t="n">
        <f aca="false">IF(C10992=0,"",D10992/C10992)</f>
        <v>1</v>
      </c>
    </row>
    <row r="10993" customFormat="false" ht="15" hidden="false" customHeight="false" outlineLevel="0" collapsed="false">
      <c r="A10993" s="37" t="s">
        <v>1497</v>
      </c>
      <c r="B10993" s="37" t="s">
        <v>272</v>
      </c>
      <c r="C10993" s="37" t="n">
        <v>22</v>
      </c>
      <c r="D10993" s="37" t="n">
        <v>22</v>
      </c>
      <c r="E10993" s="37" t="n">
        <v>0</v>
      </c>
      <c r="F10993" s="37" t="n">
        <v>1</v>
      </c>
      <c r="G10993" s="37" t="n">
        <v>0</v>
      </c>
      <c r="H10993" s="37" t="n">
        <v>4</v>
      </c>
      <c r="I10993" s="37" t="n">
        <v>3</v>
      </c>
      <c r="J10993" s="40" t="n">
        <f aca="false">IF(C10993=0,"",D10993/C10993)</f>
        <v>1</v>
      </c>
    </row>
    <row r="10994" customFormat="false" ht="15" hidden="false" customHeight="false" outlineLevel="0" collapsed="false">
      <c r="A10994" s="37" t="s">
        <v>1497</v>
      </c>
      <c r="B10994" s="37" t="s">
        <v>273</v>
      </c>
      <c r="C10994" s="37" t="n">
        <v>22</v>
      </c>
      <c r="D10994" s="37" t="n">
        <v>20</v>
      </c>
      <c r="E10994" s="37" t="n">
        <v>0</v>
      </c>
      <c r="F10994" s="37" t="n">
        <v>2</v>
      </c>
      <c r="G10994" s="37" t="n">
        <v>0</v>
      </c>
      <c r="H10994" s="37" t="n">
        <v>2</v>
      </c>
      <c r="I10994" s="37" t="n">
        <v>10</v>
      </c>
      <c r="J10994" s="40" t="n">
        <f aca="false">IF(C10994=0,"",D10994/C10994)</f>
        <v>0.909090909090909</v>
      </c>
    </row>
    <row r="10995" customFormat="false" ht="15" hidden="false" customHeight="false" outlineLevel="0" collapsed="false">
      <c r="A10995" s="37" t="s">
        <v>1497</v>
      </c>
      <c r="B10995" s="37" t="s">
        <v>274</v>
      </c>
      <c r="C10995" s="37" t="n">
        <v>22</v>
      </c>
      <c r="D10995" s="37" t="n">
        <v>21</v>
      </c>
      <c r="E10995" s="37" t="n">
        <v>0</v>
      </c>
      <c r="F10995" s="37" t="n">
        <v>0</v>
      </c>
      <c r="G10995" s="37" t="n">
        <v>0</v>
      </c>
      <c r="H10995" s="37" t="n">
        <v>1</v>
      </c>
      <c r="I10995" s="37" t="n">
        <v>3</v>
      </c>
      <c r="J10995" s="40" t="n">
        <f aca="false">IF(C10995=0,"",D10995/C10995)</f>
        <v>0.954545454545455</v>
      </c>
    </row>
    <row r="10996" customFormat="false" ht="15" hidden="false" customHeight="false" outlineLevel="0" collapsed="false">
      <c r="A10996" s="37" t="s">
        <v>1497</v>
      </c>
      <c r="B10996" s="37" t="s">
        <v>275</v>
      </c>
      <c r="C10996" s="37" t="n">
        <v>22</v>
      </c>
      <c r="D10996" s="37" t="n">
        <v>21</v>
      </c>
      <c r="E10996" s="37" t="n">
        <v>1</v>
      </c>
      <c r="F10996" s="37" t="n">
        <v>0</v>
      </c>
      <c r="G10996" s="37" t="n">
        <v>1</v>
      </c>
      <c r="H10996" s="37" t="n">
        <v>3</v>
      </c>
      <c r="I10996" s="37" t="n">
        <v>9</v>
      </c>
      <c r="J10996" s="40" t="n">
        <f aca="false">IF(C10996=0,"",D10996/C10996)</f>
        <v>0.954545454545455</v>
      </c>
    </row>
    <row r="10997" customFormat="false" ht="15" hidden="false" customHeight="false" outlineLevel="0" collapsed="false">
      <c r="A10997" s="37" t="s">
        <v>1497</v>
      </c>
      <c r="B10997" s="37" t="s">
        <v>276</v>
      </c>
      <c r="C10997" s="37" t="n">
        <v>22</v>
      </c>
      <c r="D10997" s="37" t="n">
        <v>19</v>
      </c>
      <c r="E10997" s="37" t="n">
        <v>1</v>
      </c>
      <c r="F10997" s="37" t="n">
        <v>1</v>
      </c>
      <c r="G10997" s="37" t="n">
        <v>0</v>
      </c>
      <c r="H10997" s="37" t="n">
        <v>2</v>
      </c>
      <c r="I10997" s="37" t="n">
        <v>11</v>
      </c>
      <c r="J10997" s="40" t="n">
        <f aca="false">IF(C10997=0,"",D10997/C10997)</f>
        <v>0.863636363636364</v>
      </c>
    </row>
    <row r="10998" customFormat="false" ht="15" hidden="false" customHeight="false" outlineLevel="0" collapsed="false">
      <c r="A10998" s="37" t="s">
        <v>1497</v>
      </c>
      <c r="B10998" s="37" t="s">
        <v>277</v>
      </c>
      <c r="C10998" s="37" t="n">
        <v>22</v>
      </c>
      <c r="D10998" s="37" t="n">
        <v>19</v>
      </c>
      <c r="E10998" s="37" t="n">
        <v>0</v>
      </c>
      <c r="F10998" s="37" t="n">
        <v>0</v>
      </c>
      <c r="G10998" s="37" t="n">
        <v>0</v>
      </c>
      <c r="H10998" s="37" t="n">
        <v>1</v>
      </c>
      <c r="I10998" s="37" t="n">
        <v>6</v>
      </c>
      <c r="J10998" s="40" t="n">
        <f aca="false">IF(C10998=0,"",D10998/C10998)</f>
        <v>0.863636363636364</v>
      </c>
    </row>
    <row r="10999" customFormat="false" ht="15" hidden="false" customHeight="false" outlineLevel="0" collapsed="false">
      <c r="A10999" s="37" t="s">
        <v>1497</v>
      </c>
      <c r="B10999" s="37" t="s">
        <v>278</v>
      </c>
      <c r="C10999" s="37" t="n">
        <v>22</v>
      </c>
      <c r="D10999" s="37" t="n">
        <v>20</v>
      </c>
      <c r="E10999" s="37" t="n">
        <v>0</v>
      </c>
      <c r="F10999" s="37" t="n">
        <v>3</v>
      </c>
      <c r="G10999" s="37" t="n">
        <v>0</v>
      </c>
      <c r="H10999" s="37" t="n">
        <v>3</v>
      </c>
      <c r="I10999" s="37" t="n">
        <v>5</v>
      </c>
      <c r="J10999" s="40" t="n">
        <f aca="false">IF(C10999=0,"",D10999/C10999)</f>
        <v>0.909090909090909</v>
      </c>
    </row>
    <row r="11000" customFormat="false" ht="15" hidden="false" customHeight="false" outlineLevel="0" collapsed="false">
      <c r="A11000" s="37" t="s">
        <v>1497</v>
      </c>
      <c r="B11000" s="37" t="s">
        <v>279</v>
      </c>
      <c r="C11000" s="37" t="n">
        <v>22</v>
      </c>
      <c r="D11000" s="37" t="n">
        <v>21</v>
      </c>
      <c r="E11000" s="37" t="n">
        <v>2</v>
      </c>
      <c r="F11000" s="37" t="n">
        <v>1</v>
      </c>
      <c r="G11000" s="37" t="n">
        <v>1</v>
      </c>
      <c r="H11000" s="37" t="n">
        <v>1</v>
      </c>
      <c r="I11000" s="37" t="n">
        <v>28</v>
      </c>
      <c r="J11000" s="40" t="n">
        <f aca="false">IF(C11000=0,"",D11000/C11000)</f>
        <v>0.954545454545455</v>
      </c>
    </row>
    <row r="11001" customFormat="false" ht="15" hidden="false" customHeight="false" outlineLevel="0" collapsed="false">
      <c r="A11001" s="37" t="s">
        <v>1497</v>
      </c>
      <c r="B11001" s="37" t="s">
        <v>280</v>
      </c>
      <c r="C11001" s="37" t="n">
        <v>22</v>
      </c>
      <c r="D11001" s="37" t="n">
        <v>22</v>
      </c>
      <c r="E11001" s="37" t="n">
        <v>0</v>
      </c>
      <c r="F11001" s="37" t="n">
        <v>0</v>
      </c>
      <c r="G11001" s="37" t="n">
        <v>0</v>
      </c>
      <c r="H11001" s="37" t="n">
        <v>2</v>
      </c>
      <c r="I11001" s="37" t="n">
        <v>1</v>
      </c>
      <c r="J11001" s="40" t="n">
        <f aca="false">IF(C11001=0,"",D11001/C11001)</f>
        <v>1</v>
      </c>
    </row>
    <row r="11002" customFormat="false" ht="15" hidden="false" customHeight="false" outlineLevel="0" collapsed="false">
      <c r="A11002" s="37" t="s">
        <v>1497</v>
      </c>
      <c r="B11002" s="37" t="s">
        <v>281</v>
      </c>
      <c r="C11002" s="37" t="n">
        <v>22</v>
      </c>
      <c r="D11002" s="37" t="n">
        <v>22</v>
      </c>
      <c r="E11002" s="37" t="n">
        <v>0</v>
      </c>
      <c r="F11002" s="37" t="n">
        <v>2</v>
      </c>
      <c r="G11002" s="37" t="n">
        <v>0</v>
      </c>
      <c r="H11002" s="37" t="n">
        <v>2</v>
      </c>
      <c r="I11002" s="37" t="n">
        <v>10</v>
      </c>
      <c r="J11002" s="40" t="n">
        <f aca="false">IF(C11002=0,"",D11002/C11002)</f>
        <v>1</v>
      </c>
    </row>
    <row r="11003" customFormat="false" ht="15" hidden="false" customHeight="false" outlineLevel="0" collapsed="false">
      <c r="A11003" s="37" t="s">
        <v>1714</v>
      </c>
      <c r="B11003" s="37" t="s">
        <v>270</v>
      </c>
      <c r="C11003" s="37" t="n">
        <v>22</v>
      </c>
      <c r="D11003" s="37" t="n">
        <v>19</v>
      </c>
      <c r="E11003" s="37" t="n">
        <v>0</v>
      </c>
      <c r="F11003" s="37" t="n">
        <v>0</v>
      </c>
      <c r="G11003" s="37" t="n">
        <v>0</v>
      </c>
      <c r="H11003" s="37" t="n">
        <v>0</v>
      </c>
      <c r="I11003" s="37" t="n">
        <v>14</v>
      </c>
      <c r="J11003" s="40" t="n">
        <f aca="false">IF(C11003=0,"",D11003/C11003)</f>
        <v>0.863636363636364</v>
      </c>
    </row>
    <row r="11004" customFormat="false" ht="15" hidden="false" customHeight="false" outlineLevel="0" collapsed="false">
      <c r="A11004" s="37" t="s">
        <v>1714</v>
      </c>
      <c r="B11004" s="37" t="s">
        <v>271</v>
      </c>
      <c r="C11004" s="37" t="n">
        <v>22</v>
      </c>
      <c r="D11004" s="37" t="n">
        <v>20</v>
      </c>
      <c r="E11004" s="37" t="n">
        <v>1</v>
      </c>
      <c r="F11004" s="37" t="n">
        <v>1</v>
      </c>
      <c r="G11004" s="37" t="n">
        <v>0</v>
      </c>
      <c r="H11004" s="37" t="n">
        <v>1</v>
      </c>
      <c r="I11004" s="37" t="n">
        <v>16</v>
      </c>
      <c r="J11004" s="40" t="n">
        <f aca="false">IF(C11004=0,"",D11004/C11004)</f>
        <v>0.909090909090909</v>
      </c>
    </row>
    <row r="11005" customFormat="false" ht="15" hidden="false" customHeight="false" outlineLevel="0" collapsed="false">
      <c r="A11005" s="37" t="s">
        <v>1714</v>
      </c>
      <c r="B11005" s="37" t="s">
        <v>272</v>
      </c>
      <c r="C11005" s="37" t="n">
        <v>22</v>
      </c>
      <c r="D11005" s="37" t="n">
        <v>21</v>
      </c>
      <c r="E11005" s="37" t="n">
        <v>0</v>
      </c>
      <c r="F11005" s="37" t="n">
        <v>1</v>
      </c>
      <c r="G11005" s="37" t="n">
        <v>0</v>
      </c>
      <c r="H11005" s="37" t="n">
        <v>0</v>
      </c>
      <c r="I11005" s="37" t="n">
        <v>21</v>
      </c>
      <c r="J11005" s="40" t="n">
        <f aca="false">IF(C11005=0,"",D11005/C11005)</f>
        <v>0.954545454545455</v>
      </c>
    </row>
    <row r="11006" customFormat="false" ht="15" hidden="false" customHeight="false" outlineLevel="0" collapsed="false">
      <c r="A11006" s="37" t="s">
        <v>1714</v>
      </c>
      <c r="B11006" s="37" t="s">
        <v>273</v>
      </c>
      <c r="C11006" s="37" t="n">
        <v>22</v>
      </c>
      <c r="D11006" s="37" t="n">
        <v>19</v>
      </c>
      <c r="E11006" s="37" t="n">
        <v>2</v>
      </c>
      <c r="F11006" s="37" t="n">
        <v>1</v>
      </c>
      <c r="G11006" s="37" t="n">
        <v>0</v>
      </c>
      <c r="H11006" s="37" t="n">
        <v>2</v>
      </c>
      <c r="I11006" s="37" t="n">
        <v>20</v>
      </c>
      <c r="J11006" s="40" t="n">
        <f aca="false">IF(C11006=0,"",D11006/C11006)</f>
        <v>0.863636363636364</v>
      </c>
    </row>
    <row r="11007" customFormat="false" ht="15" hidden="false" customHeight="false" outlineLevel="0" collapsed="false">
      <c r="A11007" s="37" t="s">
        <v>1714</v>
      </c>
      <c r="B11007" s="37" t="s">
        <v>274</v>
      </c>
      <c r="C11007" s="37" t="n">
        <v>22</v>
      </c>
      <c r="D11007" s="37" t="n">
        <v>20</v>
      </c>
      <c r="E11007" s="37" t="n">
        <v>2</v>
      </c>
      <c r="F11007" s="37" t="n">
        <v>1</v>
      </c>
      <c r="G11007" s="37" t="n">
        <v>0</v>
      </c>
      <c r="H11007" s="37" t="n">
        <v>2</v>
      </c>
      <c r="I11007" s="37" t="n">
        <v>4</v>
      </c>
      <c r="J11007" s="40" t="n">
        <f aca="false">IF(C11007=0,"",D11007/C11007)</f>
        <v>0.909090909090909</v>
      </c>
    </row>
    <row r="11008" customFormat="false" ht="15" hidden="false" customHeight="false" outlineLevel="0" collapsed="false">
      <c r="A11008" s="37" t="s">
        <v>1714</v>
      </c>
      <c r="B11008" s="37" t="s">
        <v>275</v>
      </c>
      <c r="C11008" s="37" t="n">
        <v>22</v>
      </c>
      <c r="D11008" s="37" t="n">
        <v>21</v>
      </c>
      <c r="E11008" s="37" t="n">
        <v>0</v>
      </c>
      <c r="F11008" s="37" t="n">
        <v>0</v>
      </c>
      <c r="G11008" s="37" t="n">
        <v>0</v>
      </c>
      <c r="H11008" s="37" t="n">
        <v>2</v>
      </c>
      <c r="I11008" s="37" t="n">
        <v>17</v>
      </c>
      <c r="J11008" s="40" t="n">
        <f aca="false">IF(C11008=0,"",D11008/C11008)</f>
        <v>0.954545454545455</v>
      </c>
    </row>
    <row r="11009" customFormat="false" ht="15" hidden="false" customHeight="false" outlineLevel="0" collapsed="false">
      <c r="A11009" s="37" t="s">
        <v>1714</v>
      </c>
      <c r="B11009" s="37" t="s">
        <v>276</v>
      </c>
      <c r="C11009" s="37" t="n">
        <v>22</v>
      </c>
      <c r="D11009" s="37" t="n">
        <v>18</v>
      </c>
      <c r="E11009" s="37" t="n">
        <v>1</v>
      </c>
      <c r="F11009" s="37" t="n">
        <v>2</v>
      </c>
      <c r="G11009" s="37" t="n">
        <v>0</v>
      </c>
      <c r="H11009" s="37" t="n">
        <v>1</v>
      </c>
      <c r="I11009" s="37" t="n">
        <v>1</v>
      </c>
      <c r="J11009" s="40" t="n">
        <f aca="false">IF(C11009=0,"",D11009/C11009)</f>
        <v>0.818181818181818</v>
      </c>
    </row>
    <row r="11010" customFormat="false" ht="15" hidden="false" customHeight="false" outlineLevel="0" collapsed="false">
      <c r="A11010" s="37" t="s">
        <v>1714</v>
      </c>
      <c r="B11010" s="37" t="s">
        <v>277</v>
      </c>
      <c r="C11010" s="37" t="n">
        <v>22</v>
      </c>
      <c r="D11010" s="37" t="n">
        <v>20</v>
      </c>
      <c r="E11010" s="37" t="n">
        <v>1</v>
      </c>
      <c r="F11010" s="37" t="n">
        <v>1</v>
      </c>
      <c r="G11010" s="37" t="n">
        <v>0</v>
      </c>
      <c r="H11010" s="37" t="n">
        <v>2</v>
      </c>
      <c r="I11010" s="37" t="n">
        <v>7</v>
      </c>
      <c r="J11010" s="40" t="n">
        <f aca="false">IF(C11010=0,"",D11010/C11010)</f>
        <v>0.909090909090909</v>
      </c>
    </row>
    <row r="11011" customFormat="false" ht="15" hidden="false" customHeight="false" outlineLevel="0" collapsed="false">
      <c r="A11011" s="37" t="s">
        <v>1714</v>
      </c>
      <c r="B11011" s="37" t="s">
        <v>278</v>
      </c>
      <c r="C11011" s="37" t="n">
        <v>22</v>
      </c>
      <c r="D11011" s="37" t="n">
        <v>22</v>
      </c>
      <c r="E11011" s="37" t="n">
        <v>1</v>
      </c>
      <c r="F11011" s="37" t="n">
        <v>1</v>
      </c>
      <c r="G11011" s="37" t="n">
        <v>0</v>
      </c>
      <c r="H11011" s="37" t="n">
        <v>2</v>
      </c>
      <c r="I11011" s="37" t="n">
        <v>3</v>
      </c>
      <c r="J11011" s="40" t="n">
        <f aca="false">IF(C11011=0,"",D11011/C11011)</f>
        <v>1</v>
      </c>
    </row>
    <row r="11012" customFormat="false" ht="15" hidden="false" customHeight="false" outlineLevel="0" collapsed="false">
      <c r="A11012" s="37" t="s">
        <v>1714</v>
      </c>
      <c r="B11012" s="37" t="s">
        <v>279</v>
      </c>
      <c r="C11012" s="37" t="n">
        <v>22</v>
      </c>
      <c r="D11012" s="37" t="n">
        <v>22</v>
      </c>
      <c r="E11012" s="37" t="n">
        <v>1</v>
      </c>
      <c r="F11012" s="37" t="n">
        <v>1</v>
      </c>
      <c r="G11012" s="37" t="n">
        <v>1</v>
      </c>
      <c r="H11012" s="37" t="n">
        <v>0</v>
      </c>
      <c r="I11012" s="37" t="n">
        <v>30</v>
      </c>
      <c r="J11012" s="40" t="n">
        <f aca="false">IF(C11012=0,"",D11012/C11012)</f>
        <v>1</v>
      </c>
    </row>
    <row r="11013" customFormat="false" ht="15" hidden="false" customHeight="false" outlineLevel="0" collapsed="false">
      <c r="A11013" s="37" t="s">
        <v>1714</v>
      </c>
      <c r="B11013" s="37" t="s">
        <v>280</v>
      </c>
      <c r="C11013" s="37" t="n">
        <v>22</v>
      </c>
      <c r="D11013" s="37" t="n">
        <v>22</v>
      </c>
      <c r="E11013" s="37" t="n">
        <v>1</v>
      </c>
      <c r="F11013" s="37" t="n">
        <v>1</v>
      </c>
      <c r="G11013" s="37" t="n">
        <v>0</v>
      </c>
      <c r="H11013" s="37" t="n">
        <v>5</v>
      </c>
      <c r="I11013" s="37" t="n">
        <v>9</v>
      </c>
      <c r="J11013" s="40" t="n">
        <f aca="false">IF(C11013=0,"",D11013/C11013)</f>
        <v>1</v>
      </c>
    </row>
    <row r="11014" customFormat="false" ht="15" hidden="false" customHeight="false" outlineLevel="0" collapsed="false">
      <c r="A11014" s="37" t="s">
        <v>1714</v>
      </c>
      <c r="B11014" s="37" t="s">
        <v>281</v>
      </c>
      <c r="C11014" s="37" t="n">
        <v>22</v>
      </c>
      <c r="D11014" s="37" t="n">
        <v>22</v>
      </c>
      <c r="E11014" s="37" t="n">
        <v>1</v>
      </c>
      <c r="F11014" s="37" t="n">
        <v>0</v>
      </c>
      <c r="G11014" s="37" t="n">
        <v>1</v>
      </c>
      <c r="H11014" s="37" t="n">
        <v>3</v>
      </c>
      <c r="I11014" s="37" t="n">
        <v>2</v>
      </c>
      <c r="J11014" s="40" t="n">
        <f aca="false">IF(C11014=0,"",D11014/C11014)</f>
        <v>1</v>
      </c>
    </row>
    <row r="11015" customFormat="false" ht="15" hidden="false" customHeight="false" outlineLevel="0" collapsed="false">
      <c r="A11015" s="37" t="s">
        <v>611</v>
      </c>
      <c r="B11015" s="37" t="s">
        <v>270</v>
      </c>
      <c r="C11015" s="37" t="n">
        <v>22</v>
      </c>
      <c r="D11015" s="37" t="n">
        <v>22</v>
      </c>
      <c r="E11015" s="37" t="n">
        <v>1</v>
      </c>
      <c r="F11015" s="37" t="n">
        <v>0</v>
      </c>
      <c r="G11015" s="37" t="n">
        <v>2</v>
      </c>
      <c r="H11015" s="37" t="n">
        <v>0</v>
      </c>
      <c r="I11015" s="37" t="n">
        <v>0</v>
      </c>
      <c r="J11015" s="40" t="n">
        <f aca="false">IF(C11015=0,"",D11015/C11015)</f>
        <v>1</v>
      </c>
    </row>
    <row r="11016" customFormat="false" ht="15" hidden="false" customHeight="false" outlineLevel="0" collapsed="false">
      <c r="A11016" s="37" t="s">
        <v>611</v>
      </c>
      <c r="B11016" s="37" t="s">
        <v>271</v>
      </c>
      <c r="C11016" s="37" t="n">
        <v>22</v>
      </c>
      <c r="D11016" s="37" t="n">
        <v>18</v>
      </c>
      <c r="E11016" s="37" t="n">
        <v>0</v>
      </c>
      <c r="F11016" s="37" t="n">
        <v>0</v>
      </c>
      <c r="G11016" s="37" t="n">
        <v>1</v>
      </c>
      <c r="H11016" s="37" t="n">
        <v>2</v>
      </c>
      <c r="I11016" s="37" t="n">
        <v>5</v>
      </c>
      <c r="J11016" s="40" t="n">
        <f aca="false">IF(C11016=0,"",D11016/C11016)</f>
        <v>0.818181818181818</v>
      </c>
    </row>
    <row r="11017" customFormat="false" ht="15" hidden="false" customHeight="false" outlineLevel="0" collapsed="false">
      <c r="A11017" s="37" t="s">
        <v>611</v>
      </c>
      <c r="B11017" s="37" t="s">
        <v>272</v>
      </c>
      <c r="C11017" s="37" t="n">
        <v>22</v>
      </c>
      <c r="D11017" s="37" t="n">
        <v>21</v>
      </c>
      <c r="E11017" s="37" t="n">
        <v>0</v>
      </c>
      <c r="F11017" s="37" t="n">
        <v>0</v>
      </c>
      <c r="G11017" s="37" t="n">
        <v>0</v>
      </c>
      <c r="H11017" s="37" t="n">
        <v>1</v>
      </c>
      <c r="I11017" s="37" t="n">
        <v>0</v>
      </c>
      <c r="J11017" s="40" t="n">
        <f aca="false">IF(C11017=0,"",D11017/C11017)</f>
        <v>0.954545454545455</v>
      </c>
    </row>
    <row r="11018" customFormat="false" ht="15" hidden="false" customHeight="false" outlineLevel="0" collapsed="false">
      <c r="A11018" s="37" t="s">
        <v>611</v>
      </c>
      <c r="B11018" s="37" t="s">
        <v>273</v>
      </c>
      <c r="C11018" s="37" t="n">
        <v>22</v>
      </c>
      <c r="D11018" s="37" t="n">
        <v>22</v>
      </c>
      <c r="E11018" s="37" t="n">
        <v>1</v>
      </c>
      <c r="F11018" s="37" t="n">
        <v>0</v>
      </c>
      <c r="G11018" s="37" t="n">
        <v>0</v>
      </c>
      <c r="H11018" s="37" t="n">
        <v>1</v>
      </c>
      <c r="I11018" s="37" t="n">
        <v>1</v>
      </c>
      <c r="J11018" s="40" t="n">
        <f aca="false">IF(C11018=0,"",D11018/C11018)</f>
        <v>1</v>
      </c>
    </row>
    <row r="11019" customFormat="false" ht="15" hidden="false" customHeight="false" outlineLevel="0" collapsed="false">
      <c r="A11019" s="37" t="s">
        <v>611</v>
      </c>
      <c r="B11019" s="37" t="s">
        <v>274</v>
      </c>
      <c r="C11019" s="37" t="n">
        <v>22</v>
      </c>
      <c r="D11019" s="37" t="n">
        <v>20</v>
      </c>
      <c r="E11019" s="37" t="n">
        <v>1</v>
      </c>
      <c r="F11019" s="37" t="n">
        <v>0</v>
      </c>
      <c r="G11019" s="37" t="n">
        <v>0</v>
      </c>
      <c r="H11019" s="37" t="n">
        <v>2</v>
      </c>
      <c r="I11019" s="37" t="n">
        <v>1</v>
      </c>
      <c r="J11019" s="40" t="n">
        <f aca="false">IF(C11019=0,"",D11019/C11019)</f>
        <v>0.909090909090909</v>
      </c>
    </row>
    <row r="11020" customFormat="false" ht="15" hidden="false" customHeight="false" outlineLevel="0" collapsed="false">
      <c r="A11020" s="37" t="s">
        <v>611</v>
      </c>
      <c r="B11020" s="37" t="s">
        <v>275</v>
      </c>
      <c r="C11020" s="37" t="n">
        <v>22</v>
      </c>
      <c r="D11020" s="37" t="n">
        <v>20</v>
      </c>
      <c r="E11020" s="37" t="n">
        <v>2</v>
      </c>
      <c r="F11020" s="37" t="n">
        <v>0</v>
      </c>
      <c r="G11020" s="37" t="n">
        <v>0</v>
      </c>
      <c r="H11020" s="37" t="n">
        <v>5</v>
      </c>
      <c r="I11020" s="37" t="n">
        <v>0</v>
      </c>
      <c r="J11020" s="40" t="n">
        <f aca="false">IF(C11020=0,"",D11020/C11020)</f>
        <v>0.909090909090909</v>
      </c>
    </row>
    <row r="11021" customFormat="false" ht="15" hidden="false" customHeight="false" outlineLevel="0" collapsed="false">
      <c r="A11021" s="37" t="s">
        <v>611</v>
      </c>
      <c r="B11021" s="37" t="s">
        <v>276</v>
      </c>
      <c r="C11021" s="37" t="n">
        <v>22</v>
      </c>
      <c r="D11021" s="37" t="n">
        <v>19</v>
      </c>
      <c r="E11021" s="37" t="n">
        <v>1</v>
      </c>
      <c r="F11021" s="37" t="n">
        <v>1</v>
      </c>
      <c r="G11021" s="37" t="n">
        <v>0</v>
      </c>
      <c r="H11021" s="37" t="n">
        <v>3</v>
      </c>
      <c r="I11021" s="37" t="n">
        <v>1</v>
      </c>
      <c r="J11021" s="40" t="n">
        <f aca="false">IF(C11021=0,"",D11021/C11021)</f>
        <v>0.863636363636364</v>
      </c>
    </row>
    <row r="11022" customFormat="false" ht="15" hidden="false" customHeight="false" outlineLevel="0" collapsed="false">
      <c r="A11022" s="37" t="s">
        <v>611</v>
      </c>
      <c r="B11022" s="37" t="s">
        <v>277</v>
      </c>
      <c r="C11022" s="37" t="n">
        <v>22</v>
      </c>
      <c r="D11022" s="37" t="n">
        <v>20</v>
      </c>
      <c r="E11022" s="37" t="n">
        <v>0</v>
      </c>
      <c r="F11022" s="37" t="n">
        <v>1</v>
      </c>
      <c r="G11022" s="37" t="n">
        <v>0</v>
      </c>
      <c r="H11022" s="37" t="n">
        <v>5</v>
      </c>
      <c r="I11022" s="37" t="n">
        <v>4</v>
      </c>
      <c r="J11022" s="40" t="n">
        <f aca="false">IF(C11022=0,"",D11022/C11022)</f>
        <v>0.909090909090909</v>
      </c>
    </row>
    <row r="11023" customFormat="false" ht="15" hidden="false" customHeight="false" outlineLevel="0" collapsed="false">
      <c r="A11023" s="37" t="s">
        <v>611</v>
      </c>
      <c r="B11023" s="37" t="s">
        <v>278</v>
      </c>
      <c r="C11023" s="37" t="n">
        <v>22</v>
      </c>
      <c r="D11023" s="37" t="n">
        <v>20</v>
      </c>
      <c r="E11023" s="37" t="n">
        <v>2</v>
      </c>
      <c r="F11023" s="37" t="n">
        <v>1</v>
      </c>
      <c r="G11023" s="37" t="n">
        <v>1</v>
      </c>
      <c r="H11023" s="37" t="n">
        <v>2</v>
      </c>
      <c r="I11023" s="37" t="n">
        <v>0</v>
      </c>
      <c r="J11023" s="40" t="n">
        <f aca="false">IF(C11023=0,"",D11023/C11023)</f>
        <v>0.909090909090909</v>
      </c>
    </row>
    <row r="11024" customFormat="false" ht="15" hidden="false" customHeight="false" outlineLevel="0" collapsed="false">
      <c r="A11024" s="37" t="s">
        <v>611</v>
      </c>
      <c r="B11024" s="37" t="s">
        <v>279</v>
      </c>
      <c r="C11024" s="37" t="n">
        <v>22</v>
      </c>
      <c r="D11024" s="37" t="n">
        <v>19</v>
      </c>
      <c r="E11024" s="37" t="n">
        <v>0</v>
      </c>
      <c r="F11024" s="37" t="n">
        <v>0</v>
      </c>
      <c r="G11024" s="37" t="n">
        <v>0</v>
      </c>
      <c r="H11024" s="37" t="n">
        <v>4</v>
      </c>
      <c r="I11024" s="37" t="n">
        <v>0</v>
      </c>
      <c r="J11024" s="40" t="n">
        <f aca="false">IF(C11024=0,"",D11024/C11024)</f>
        <v>0.863636363636364</v>
      </c>
    </row>
    <row r="11025" customFormat="false" ht="15" hidden="false" customHeight="false" outlineLevel="0" collapsed="false">
      <c r="A11025" s="37" t="s">
        <v>611</v>
      </c>
      <c r="B11025" s="37" t="s">
        <v>280</v>
      </c>
      <c r="C11025" s="37" t="n">
        <v>22</v>
      </c>
      <c r="D11025" s="37" t="n">
        <v>20</v>
      </c>
      <c r="E11025" s="37" t="n">
        <v>1</v>
      </c>
      <c r="F11025" s="37" t="n">
        <v>0</v>
      </c>
      <c r="G11025" s="37" t="n">
        <v>0</v>
      </c>
      <c r="H11025" s="37" t="n">
        <v>1</v>
      </c>
      <c r="I11025" s="37" t="n">
        <v>2</v>
      </c>
      <c r="J11025" s="40" t="n">
        <f aca="false">IF(C11025=0,"",D11025/C11025)</f>
        <v>0.909090909090909</v>
      </c>
    </row>
    <row r="11026" customFormat="false" ht="15" hidden="false" customHeight="false" outlineLevel="0" collapsed="false">
      <c r="A11026" s="37" t="s">
        <v>611</v>
      </c>
      <c r="B11026" s="37" t="s">
        <v>281</v>
      </c>
      <c r="C11026" s="37" t="n">
        <v>22</v>
      </c>
      <c r="D11026" s="37" t="n">
        <v>20</v>
      </c>
      <c r="E11026" s="37" t="n">
        <v>0</v>
      </c>
      <c r="F11026" s="37" t="n">
        <v>2</v>
      </c>
      <c r="G11026" s="37" t="n">
        <v>0</v>
      </c>
      <c r="H11026" s="37" t="n">
        <v>0</v>
      </c>
      <c r="I11026" s="37" t="n">
        <v>4</v>
      </c>
      <c r="J11026" s="40" t="n">
        <f aca="false">IF(C11026=0,"",D11026/C11026)</f>
        <v>0.909090909090909</v>
      </c>
    </row>
    <row r="11027" customFormat="false" ht="15" hidden="false" customHeight="false" outlineLevel="0" collapsed="false">
      <c r="A11027" s="37" t="s">
        <v>1715</v>
      </c>
      <c r="B11027" s="37" t="s">
        <v>270</v>
      </c>
      <c r="C11027" s="37" t="n">
        <v>22</v>
      </c>
      <c r="D11027" s="37" t="n">
        <v>20</v>
      </c>
      <c r="E11027" s="37" t="n">
        <v>0</v>
      </c>
      <c r="F11027" s="37" t="n">
        <v>1</v>
      </c>
      <c r="G11027" s="37" t="n">
        <v>0</v>
      </c>
      <c r="H11027" s="37" t="n">
        <v>1</v>
      </c>
      <c r="I11027" s="37" t="n">
        <v>1</v>
      </c>
      <c r="J11027" s="40" t="n">
        <f aca="false">IF(C11027=0,"",D11027/C11027)</f>
        <v>0.909090909090909</v>
      </c>
    </row>
    <row r="11028" customFormat="false" ht="15" hidden="false" customHeight="false" outlineLevel="0" collapsed="false">
      <c r="A11028" s="37" t="s">
        <v>1715</v>
      </c>
      <c r="B11028" s="37" t="s">
        <v>271</v>
      </c>
      <c r="C11028" s="37" t="n">
        <v>22</v>
      </c>
      <c r="D11028" s="37" t="n">
        <v>21</v>
      </c>
      <c r="E11028" s="37" t="n">
        <v>1</v>
      </c>
      <c r="F11028" s="37" t="n">
        <v>0</v>
      </c>
      <c r="G11028" s="37" t="n">
        <v>0</v>
      </c>
      <c r="H11028" s="37" t="n">
        <v>2</v>
      </c>
      <c r="I11028" s="37" t="n">
        <v>2</v>
      </c>
      <c r="J11028" s="40" t="n">
        <f aca="false">IF(C11028=0,"",D11028/C11028)</f>
        <v>0.954545454545455</v>
      </c>
    </row>
    <row r="11029" customFormat="false" ht="15" hidden="false" customHeight="false" outlineLevel="0" collapsed="false">
      <c r="A11029" s="37" t="s">
        <v>1715</v>
      </c>
      <c r="B11029" s="37" t="s">
        <v>272</v>
      </c>
      <c r="C11029" s="37" t="n">
        <v>22</v>
      </c>
      <c r="D11029" s="37" t="n">
        <v>18</v>
      </c>
      <c r="E11029" s="37" t="n">
        <v>0</v>
      </c>
      <c r="F11029" s="37" t="n">
        <v>2</v>
      </c>
      <c r="G11029" s="37" t="n">
        <v>1</v>
      </c>
      <c r="H11029" s="37" t="n">
        <v>0</v>
      </c>
      <c r="I11029" s="37" t="n">
        <v>0</v>
      </c>
      <c r="J11029" s="40" t="n">
        <f aca="false">IF(C11029=0,"",D11029/C11029)</f>
        <v>0.818181818181818</v>
      </c>
    </row>
    <row r="11030" customFormat="false" ht="15" hidden="false" customHeight="false" outlineLevel="0" collapsed="false">
      <c r="A11030" s="37" t="s">
        <v>1715</v>
      </c>
      <c r="B11030" s="37" t="s">
        <v>273</v>
      </c>
      <c r="C11030" s="37" t="n">
        <v>22</v>
      </c>
      <c r="D11030" s="37" t="n">
        <v>18</v>
      </c>
      <c r="E11030" s="37" t="n">
        <v>0</v>
      </c>
      <c r="F11030" s="37" t="n">
        <v>0</v>
      </c>
      <c r="G11030" s="37" t="n">
        <v>0</v>
      </c>
      <c r="H11030" s="37" t="n">
        <v>0</v>
      </c>
      <c r="I11030" s="37" t="n">
        <v>1</v>
      </c>
      <c r="J11030" s="40" t="n">
        <f aca="false">IF(C11030=0,"",D11030/C11030)</f>
        <v>0.818181818181818</v>
      </c>
    </row>
    <row r="11031" customFormat="false" ht="15" hidden="false" customHeight="false" outlineLevel="0" collapsed="false">
      <c r="A11031" s="37" t="s">
        <v>1715</v>
      </c>
      <c r="B11031" s="37" t="s">
        <v>274</v>
      </c>
      <c r="C11031" s="37" t="n">
        <v>22</v>
      </c>
      <c r="D11031" s="37" t="n">
        <v>21</v>
      </c>
      <c r="E11031" s="37" t="n">
        <v>2</v>
      </c>
      <c r="F11031" s="37" t="n">
        <v>2</v>
      </c>
      <c r="G11031" s="37" t="n">
        <v>1</v>
      </c>
      <c r="H11031" s="37" t="n">
        <v>0</v>
      </c>
      <c r="I11031" s="37" t="n">
        <v>1</v>
      </c>
      <c r="J11031" s="40" t="n">
        <f aca="false">IF(C11031=0,"",D11031/C11031)</f>
        <v>0.954545454545455</v>
      </c>
    </row>
    <row r="11032" customFormat="false" ht="15" hidden="false" customHeight="false" outlineLevel="0" collapsed="false">
      <c r="A11032" s="37" t="s">
        <v>1715</v>
      </c>
      <c r="B11032" s="37" t="s">
        <v>275</v>
      </c>
      <c r="C11032" s="37" t="n">
        <v>22</v>
      </c>
      <c r="D11032" s="37" t="n">
        <v>19</v>
      </c>
      <c r="E11032" s="37" t="n">
        <v>1</v>
      </c>
      <c r="F11032" s="37" t="n">
        <v>0</v>
      </c>
      <c r="G11032" s="37" t="n">
        <v>1</v>
      </c>
      <c r="H11032" s="37" t="n">
        <v>2</v>
      </c>
      <c r="I11032" s="37" t="n">
        <v>0</v>
      </c>
      <c r="J11032" s="40" t="n">
        <f aca="false">IF(C11032=0,"",D11032/C11032)</f>
        <v>0.863636363636364</v>
      </c>
    </row>
    <row r="11033" customFormat="false" ht="15" hidden="false" customHeight="false" outlineLevel="0" collapsed="false">
      <c r="A11033" s="37" t="s">
        <v>1715</v>
      </c>
      <c r="B11033" s="37" t="s">
        <v>276</v>
      </c>
      <c r="C11033" s="37" t="n">
        <v>22</v>
      </c>
      <c r="D11033" s="37" t="n">
        <v>21</v>
      </c>
      <c r="E11033" s="37" t="n">
        <v>0</v>
      </c>
      <c r="F11033" s="37" t="n">
        <v>0</v>
      </c>
      <c r="G11033" s="37" t="n">
        <v>0</v>
      </c>
      <c r="H11033" s="37" t="n">
        <v>1</v>
      </c>
      <c r="I11033" s="37" t="n">
        <v>0</v>
      </c>
      <c r="J11033" s="40" t="n">
        <f aca="false">IF(C11033=0,"",D11033/C11033)</f>
        <v>0.954545454545455</v>
      </c>
    </row>
    <row r="11034" customFormat="false" ht="15" hidden="false" customHeight="false" outlineLevel="0" collapsed="false">
      <c r="A11034" s="37" t="s">
        <v>1715</v>
      </c>
      <c r="B11034" s="37" t="s">
        <v>277</v>
      </c>
      <c r="C11034" s="37" t="n">
        <v>22</v>
      </c>
      <c r="D11034" s="37" t="n">
        <v>21</v>
      </c>
      <c r="E11034" s="37" t="n">
        <v>0</v>
      </c>
      <c r="F11034" s="37" t="n">
        <v>1</v>
      </c>
      <c r="G11034" s="37" t="n">
        <v>0</v>
      </c>
      <c r="H11034" s="37" t="n">
        <v>3</v>
      </c>
      <c r="I11034" s="37" t="n">
        <v>2</v>
      </c>
      <c r="J11034" s="40" t="n">
        <f aca="false">IF(C11034=0,"",D11034/C11034)</f>
        <v>0.954545454545455</v>
      </c>
    </row>
    <row r="11035" customFormat="false" ht="15" hidden="false" customHeight="false" outlineLevel="0" collapsed="false">
      <c r="A11035" s="37" t="s">
        <v>1715</v>
      </c>
      <c r="B11035" s="37" t="s">
        <v>278</v>
      </c>
      <c r="C11035" s="37" t="n">
        <v>22</v>
      </c>
      <c r="D11035" s="37" t="n">
        <v>18</v>
      </c>
      <c r="E11035" s="37" t="n">
        <v>1</v>
      </c>
      <c r="F11035" s="37" t="n">
        <v>1</v>
      </c>
      <c r="G11035" s="37" t="n">
        <v>0</v>
      </c>
      <c r="H11035" s="37" t="n">
        <v>0</v>
      </c>
      <c r="I11035" s="37" t="n">
        <v>0</v>
      </c>
      <c r="J11035" s="40" t="n">
        <f aca="false">IF(C11035=0,"",D11035/C11035)</f>
        <v>0.818181818181818</v>
      </c>
    </row>
    <row r="11036" customFormat="false" ht="15" hidden="false" customHeight="false" outlineLevel="0" collapsed="false">
      <c r="A11036" s="37" t="s">
        <v>1715</v>
      </c>
      <c r="B11036" s="37" t="s">
        <v>279</v>
      </c>
      <c r="C11036" s="37" t="n">
        <v>22</v>
      </c>
      <c r="D11036" s="37" t="n">
        <v>21</v>
      </c>
      <c r="E11036" s="37" t="n">
        <v>1</v>
      </c>
      <c r="F11036" s="37" t="n">
        <v>3</v>
      </c>
      <c r="G11036" s="37" t="n">
        <v>0</v>
      </c>
      <c r="H11036" s="37" t="n">
        <v>2</v>
      </c>
      <c r="I11036" s="37" t="n">
        <v>5</v>
      </c>
      <c r="J11036" s="40" t="n">
        <f aca="false">IF(C11036=0,"",D11036/C11036)</f>
        <v>0.954545454545455</v>
      </c>
    </row>
    <row r="11037" customFormat="false" ht="15" hidden="false" customHeight="false" outlineLevel="0" collapsed="false">
      <c r="A11037" s="37" t="s">
        <v>1715</v>
      </c>
      <c r="B11037" s="37" t="s">
        <v>280</v>
      </c>
      <c r="C11037" s="37" t="n">
        <v>22</v>
      </c>
      <c r="D11037" s="37" t="n">
        <v>20</v>
      </c>
      <c r="E11037" s="37" t="n">
        <v>1</v>
      </c>
      <c r="F11037" s="37" t="n">
        <v>2</v>
      </c>
      <c r="G11037" s="37" t="n">
        <v>0</v>
      </c>
      <c r="H11037" s="37" t="n">
        <v>1</v>
      </c>
      <c r="I11037" s="37" t="n">
        <v>0</v>
      </c>
      <c r="J11037" s="40" t="n">
        <f aca="false">IF(C11037=0,"",D11037/C11037)</f>
        <v>0.909090909090909</v>
      </c>
    </row>
    <row r="11038" customFormat="false" ht="15" hidden="false" customHeight="false" outlineLevel="0" collapsed="false">
      <c r="A11038" s="37" t="s">
        <v>1715</v>
      </c>
      <c r="B11038" s="37" t="s">
        <v>281</v>
      </c>
      <c r="C11038" s="37" t="n">
        <v>22</v>
      </c>
      <c r="D11038" s="37" t="n">
        <v>20</v>
      </c>
      <c r="E11038" s="37" t="n">
        <v>0</v>
      </c>
      <c r="F11038" s="37" t="n">
        <v>0</v>
      </c>
      <c r="G11038" s="37" t="n">
        <v>0</v>
      </c>
      <c r="H11038" s="37" t="n">
        <v>2</v>
      </c>
      <c r="I11038" s="37" t="n">
        <v>1</v>
      </c>
      <c r="J11038" s="40" t="n">
        <f aca="false">IF(C11038=0,"",D11038/C11038)</f>
        <v>0.909090909090909</v>
      </c>
    </row>
    <row r="11039" customFormat="false" ht="15" hidden="false" customHeight="false" outlineLevel="0" collapsed="false">
      <c r="A11039" s="37" t="s">
        <v>1716</v>
      </c>
      <c r="B11039" s="37" t="s">
        <v>270</v>
      </c>
      <c r="C11039" s="37" t="n">
        <v>22</v>
      </c>
      <c r="D11039" s="37" t="n">
        <v>21</v>
      </c>
      <c r="E11039" s="37" t="n">
        <v>2</v>
      </c>
      <c r="F11039" s="37" t="n">
        <v>0</v>
      </c>
      <c r="G11039" s="37" t="n">
        <v>0</v>
      </c>
      <c r="H11039" s="37" t="n">
        <v>3</v>
      </c>
      <c r="I11039" s="37" t="n">
        <v>0</v>
      </c>
      <c r="J11039" s="40" t="n">
        <f aca="false">IF(C11039=0,"",D11039/C11039)</f>
        <v>0.954545454545455</v>
      </c>
    </row>
    <row r="11040" customFormat="false" ht="15" hidden="false" customHeight="false" outlineLevel="0" collapsed="false">
      <c r="A11040" s="37" t="s">
        <v>1716</v>
      </c>
      <c r="B11040" s="37" t="s">
        <v>271</v>
      </c>
      <c r="C11040" s="37" t="n">
        <v>22</v>
      </c>
      <c r="D11040" s="37" t="n">
        <v>22</v>
      </c>
      <c r="E11040" s="37" t="n">
        <v>1</v>
      </c>
      <c r="F11040" s="37" t="n">
        <v>0</v>
      </c>
      <c r="G11040" s="37" t="n">
        <v>0</v>
      </c>
      <c r="H11040" s="37" t="n">
        <v>0</v>
      </c>
      <c r="I11040" s="37" t="n">
        <v>0</v>
      </c>
      <c r="J11040" s="40" t="n">
        <f aca="false">IF(C11040=0,"",D11040/C11040)</f>
        <v>1</v>
      </c>
    </row>
    <row r="11041" customFormat="false" ht="15" hidden="false" customHeight="false" outlineLevel="0" collapsed="false">
      <c r="A11041" s="37" t="s">
        <v>1716</v>
      </c>
      <c r="B11041" s="37" t="s">
        <v>272</v>
      </c>
      <c r="C11041" s="37" t="n">
        <v>22</v>
      </c>
      <c r="D11041" s="37" t="n">
        <v>21</v>
      </c>
      <c r="E11041" s="37" t="n">
        <v>0</v>
      </c>
      <c r="F11041" s="37" t="n">
        <v>2</v>
      </c>
      <c r="G11041" s="37" t="n">
        <v>0</v>
      </c>
      <c r="H11041" s="37" t="n">
        <v>2</v>
      </c>
      <c r="I11041" s="37" t="n">
        <v>0</v>
      </c>
      <c r="J11041" s="40" t="n">
        <f aca="false">IF(C11041=0,"",D11041/C11041)</f>
        <v>0.954545454545455</v>
      </c>
    </row>
    <row r="11042" customFormat="false" ht="15" hidden="false" customHeight="false" outlineLevel="0" collapsed="false">
      <c r="A11042" s="37" t="s">
        <v>1716</v>
      </c>
      <c r="B11042" s="37" t="s">
        <v>273</v>
      </c>
      <c r="C11042" s="37" t="n">
        <v>22</v>
      </c>
      <c r="D11042" s="37" t="n">
        <v>19</v>
      </c>
      <c r="E11042" s="37" t="n">
        <v>0</v>
      </c>
      <c r="F11042" s="37" t="n">
        <v>1</v>
      </c>
      <c r="G11042" s="37" t="n">
        <v>0</v>
      </c>
      <c r="H11042" s="37" t="n">
        <v>1</v>
      </c>
      <c r="I11042" s="37" t="n">
        <v>0</v>
      </c>
      <c r="J11042" s="40" t="n">
        <f aca="false">IF(C11042=0,"",D11042/C11042)</f>
        <v>0.863636363636364</v>
      </c>
    </row>
    <row r="11043" customFormat="false" ht="15" hidden="false" customHeight="false" outlineLevel="0" collapsed="false">
      <c r="A11043" s="37" t="s">
        <v>1716</v>
      </c>
      <c r="B11043" s="37" t="s">
        <v>274</v>
      </c>
      <c r="C11043" s="37" t="n">
        <v>22</v>
      </c>
      <c r="D11043" s="37" t="n">
        <v>21</v>
      </c>
      <c r="E11043" s="37" t="n">
        <v>0</v>
      </c>
      <c r="F11043" s="37" t="n">
        <v>1</v>
      </c>
      <c r="G11043" s="37" t="n">
        <v>0</v>
      </c>
      <c r="H11043" s="37" t="n">
        <v>0</v>
      </c>
      <c r="I11043" s="37" t="n">
        <v>1</v>
      </c>
      <c r="J11043" s="40" t="n">
        <f aca="false">IF(C11043=0,"",D11043/C11043)</f>
        <v>0.954545454545455</v>
      </c>
    </row>
    <row r="11044" customFormat="false" ht="15" hidden="false" customHeight="false" outlineLevel="0" collapsed="false">
      <c r="A11044" s="37" t="s">
        <v>1716</v>
      </c>
      <c r="B11044" s="37" t="s">
        <v>275</v>
      </c>
      <c r="C11044" s="37" t="n">
        <v>22</v>
      </c>
      <c r="D11044" s="37" t="n">
        <v>19</v>
      </c>
      <c r="E11044" s="37" t="n">
        <v>0</v>
      </c>
      <c r="F11044" s="37" t="n">
        <v>0</v>
      </c>
      <c r="G11044" s="37" t="n">
        <v>0</v>
      </c>
      <c r="H11044" s="37" t="n">
        <v>0</v>
      </c>
      <c r="I11044" s="37" t="n">
        <v>0</v>
      </c>
      <c r="J11044" s="40" t="n">
        <f aca="false">IF(C11044=0,"",D11044/C11044)</f>
        <v>0.863636363636364</v>
      </c>
    </row>
    <row r="11045" customFormat="false" ht="15" hidden="false" customHeight="false" outlineLevel="0" collapsed="false">
      <c r="A11045" s="37" t="s">
        <v>1716</v>
      </c>
      <c r="B11045" s="37" t="s">
        <v>276</v>
      </c>
      <c r="C11045" s="37" t="n">
        <v>22</v>
      </c>
      <c r="D11045" s="37" t="n">
        <v>20</v>
      </c>
      <c r="E11045" s="37" t="n">
        <v>0</v>
      </c>
      <c r="F11045" s="37" t="n">
        <v>1</v>
      </c>
      <c r="G11045" s="37" t="n">
        <v>2</v>
      </c>
      <c r="H11045" s="37" t="n">
        <v>1</v>
      </c>
      <c r="I11045" s="37" t="n">
        <v>3</v>
      </c>
      <c r="J11045" s="40" t="n">
        <f aca="false">IF(C11045=0,"",D11045/C11045)</f>
        <v>0.909090909090909</v>
      </c>
    </row>
    <row r="11046" customFormat="false" ht="15" hidden="false" customHeight="false" outlineLevel="0" collapsed="false">
      <c r="A11046" s="37" t="s">
        <v>1716</v>
      </c>
      <c r="B11046" s="37" t="s">
        <v>277</v>
      </c>
      <c r="C11046" s="37" t="n">
        <v>22</v>
      </c>
      <c r="D11046" s="37" t="n">
        <v>18</v>
      </c>
      <c r="E11046" s="37" t="n">
        <v>0</v>
      </c>
      <c r="F11046" s="37" t="n">
        <v>1</v>
      </c>
      <c r="G11046" s="37" t="n">
        <v>0</v>
      </c>
      <c r="H11046" s="37" t="n">
        <v>1</v>
      </c>
      <c r="I11046" s="37" t="n">
        <v>0</v>
      </c>
      <c r="J11046" s="40" t="n">
        <f aca="false">IF(C11046=0,"",D11046/C11046)</f>
        <v>0.818181818181818</v>
      </c>
    </row>
    <row r="11047" customFormat="false" ht="15" hidden="false" customHeight="false" outlineLevel="0" collapsed="false">
      <c r="A11047" s="37" t="s">
        <v>1716</v>
      </c>
      <c r="B11047" s="37" t="s">
        <v>278</v>
      </c>
      <c r="C11047" s="37" t="n">
        <v>22</v>
      </c>
      <c r="D11047" s="37" t="n">
        <v>20</v>
      </c>
      <c r="E11047" s="37" t="n">
        <v>0</v>
      </c>
      <c r="F11047" s="37" t="n">
        <v>0</v>
      </c>
      <c r="G11047" s="37" t="n">
        <v>0</v>
      </c>
      <c r="H11047" s="37" t="n">
        <v>1</v>
      </c>
      <c r="I11047" s="37" t="n">
        <v>0</v>
      </c>
      <c r="J11047" s="40" t="n">
        <f aca="false">IF(C11047=0,"",D11047/C11047)</f>
        <v>0.909090909090909</v>
      </c>
    </row>
    <row r="11048" customFormat="false" ht="15" hidden="false" customHeight="false" outlineLevel="0" collapsed="false">
      <c r="A11048" s="37" t="s">
        <v>1716</v>
      </c>
      <c r="B11048" s="37" t="s">
        <v>279</v>
      </c>
      <c r="C11048" s="37" t="n">
        <v>22</v>
      </c>
      <c r="D11048" s="37" t="n">
        <v>21</v>
      </c>
      <c r="E11048" s="37" t="n">
        <v>0</v>
      </c>
      <c r="F11048" s="37" t="n">
        <v>0</v>
      </c>
      <c r="G11048" s="37" t="n">
        <v>0</v>
      </c>
      <c r="H11048" s="37" t="n">
        <v>3</v>
      </c>
      <c r="I11048" s="37" t="n">
        <v>1</v>
      </c>
      <c r="J11048" s="40" t="n">
        <f aca="false">IF(C11048=0,"",D11048/C11048)</f>
        <v>0.954545454545455</v>
      </c>
    </row>
    <row r="11049" customFormat="false" ht="15" hidden="false" customHeight="false" outlineLevel="0" collapsed="false">
      <c r="A11049" s="37" t="s">
        <v>1716</v>
      </c>
      <c r="B11049" s="37" t="s">
        <v>280</v>
      </c>
      <c r="C11049" s="37" t="n">
        <v>22</v>
      </c>
      <c r="D11049" s="37" t="n">
        <v>21</v>
      </c>
      <c r="E11049" s="37" t="n">
        <v>0</v>
      </c>
      <c r="F11049" s="37" t="n">
        <v>1</v>
      </c>
      <c r="G11049" s="37" t="n">
        <v>0</v>
      </c>
      <c r="H11049" s="37" t="n">
        <v>4</v>
      </c>
      <c r="I11049" s="37" t="n">
        <v>3</v>
      </c>
      <c r="J11049" s="40" t="n">
        <f aca="false">IF(C11049=0,"",D11049/C11049)</f>
        <v>0.954545454545455</v>
      </c>
    </row>
    <row r="11050" customFormat="false" ht="15" hidden="false" customHeight="false" outlineLevel="0" collapsed="false">
      <c r="A11050" s="37" t="s">
        <v>1716</v>
      </c>
      <c r="B11050" s="37" t="s">
        <v>281</v>
      </c>
      <c r="C11050" s="37" t="n">
        <v>22</v>
      </c>
      <c r="D11050" s="37" t="n">
        <v>19</v>
      </c>
      <c r="E11050" s="37" t="n">
        <v>0</v>
      </c>
      <c r="F11050" s="37" t="n">
        <v>1</v>
      </c>
      <c r="G11050" s="37" t="n">
        <v>0</v>
      </c>
      <c r="H11050" s="37" t="n">
        <v>0</v>
      </c>
      <c r="I11050" s="37" t="n">
        <v>4</v>
      </c>
      <c r="J11050" s="40" t="n">
        <f aca="false">IF(C11050=0,"",D11050/C11050)</f>
        <v>0.863636363636364</v>
      </c>
    </row>
    <row r="11051" customFormat="false" ht="15" hidden="false" customHeight="false" outlineLevel="0" collapsed="false">
      <c r="A11051" s="37" t="s">
        <v>723</v>
      </c>
      <c r="B11051" s="37" t="s">
        <v>270</v>
      </c>
      <c r="C11051" s="37" t="n">
        <v>22</v>
      </c>
      <c r="D11051" s="37" t="n">
        <v>22</v>
      </c>
      <c r="E11051" s="37" t="n">
        <v>1</v>
      </c>
      <c r="F11051" s="37" t="n">
        <v>2</v>
      </c>
      <c r="G11051" s="37" t="n">
        <v>0</v>
      </c>
      <c r="H11051" s="37" t="n">
        <v>0</v>
      </c>
      <c r="I11051" s="37" t="n">
        <v>1</v>
      </c>
      <c r="J11051" s="40" t="n">
        <f aca="false">IF(C11051=0,"",D11051/C11051)</f>
        <v>1</v>
      </c>
    </row>
    <row r="11052" customFormat="false" ht="15" hidden="false" customHeight="false" outlineLevel="0" collapsed="false">
      <c r="A11052" s="37" t="s">
        <v>723</v>
      </c>
      <c r="B11052" s="37" t="s">
        <v>271</v>
      </c>
      <c r="C11052" s="37" t="n">
        <v>22</v>
      </c>
      <c r="D11052" s="37" t="n">
        <v>19</v>
      </c>
      <c r="E11052" s="37" t="n">
        <v>3</v>
      </c>
      <c r="F11052" s="37" t="n">
        <v>0</v>
      </c>
      <c r="G11052" s="37" t="n">
        <v>0</v>
      </c>
      <c r="H11052" s="37" t="n">
        <v>2</v>
      </c>
      <c r="I11052" s="37" t="n">
        <v>0</v>
      </c>
      <c r="J11052" s="40" t="n">
        <f aca="false">IF(C11052=0,"",D11052/C11052)</f>
        <v>0.863636363636364</v>
      </c>
    </row>
    <row r="11053" customFormat="false" ht="15" hidden="false" customHeight="false" outlineLevel="0" collapsed="false">
      <c r="A11053" s="37" t="s">
        <v>723</v>
      </c>
      <c r="B11053" s="37" t="s">
        <v>272</v>
      </c>
      <c r="C11053" s="37" t="n">
        <v>22</v>
      </c>
      <c r="D11053" s="37" t="n">
        <v>21</v>
      </c>
      <c r="E11053" s="37" t="n">
        <v>0</v>
      </c>
      <c r="F11053" s="37" t="n">
        <v>1</v>
      </c>
      <c r="G11053" s="37" t="n">
        <v>0</v>
      </c>
      <c r="H11053" s="37" t="n">
        <v>2</v>
      </c>
      <c r="I11053" s="37" t="n">
        <v>4</v>
      </c>
      <c r="J11053" s="40" t="n">
        <f aca="false">IF(C11053=0,"",D11053/C11053)</f>
        <v>0.954545454545455</v>
      </c>
    </row>
    <row r="11054" customFormat="false" ht="15" hidden="false" customHeight="false" outlineLevel="0" collapsed="false">
      <c r="A11054" s="37" t="s">
        <v>723</v>
      </c>
      <c r="B11054" s="37" t="s">
        <v>273</v>
      </c>
      <c r="C11054" s="37" t="n">
        <v>22</v>
      </c>
      <c r="D11054" s="37" t="n">
        <v>21</v>
      </c>
      <c r="E11054" s="37" t="n">
        <v>1</v>
      </c>
      <c r="F11054" s="37" t="n">
        <v>1</v>
      </c>
      <c r="G11054" s="37" t="n">
        <v>0</v>
      </c>
      <c r="H11054" s="37" t="n">
        <v>2</v>
      </c>
      <c r="I11054" s="37" t="n">
        <v>5</v>
      </c>
      <c r="J11054" s="40" t="n">
        <f aca="false">IF(C11054=0,"",D11054/C11054)</f>
        <v>0.954545454545455</v>
      </c>
    </row>
    <row r="11055" customFormat="false" ht="15" hidden="false" customHeight="false" outlineLevel="0" collapsed="false">
      <c r="A11055" s="37" t="s">
        <v>723</v>
      </c>
      <c r="B11055" s="37" t="s">
        <v>274</v>
      </c>
      <c r="C11055" s="37" t="n">
        <v>22</v>
      </c>
      <c r="D11055" s="37" t="n">
        <v>21</v>
      </c>
      <c r="E11055" s="37" t="n">
        <v>0</v>
      </c>
      <c r="F11055" s="37" t="n">
        <v>1</v>
      </c>
      <c r="G11055" s="37" t="n">
        <v>0</v>
      </c>
      <c r="H11055" s="37" t="n">
        <v>1</v>
      </c>
      <c r="I11055" s="37" t="n">
        <v>0</v>
      </c>
      <c r="J11055" s="40" t="n">
        <f aca="false">IF(C11055=0,"",D11055/C11055)</f>
        <v>0.954545454545455</v>
      </c>
    </row>
    <row r="11056" customFormat="false" ht="15" hidden="false" customHeight="false" outlineLevel="0" collapsed="false">
      <c r="A11056" s="37" t="s">
        <v>723</v>
      </c>
      <c r="B11056" s="37" t="s">
        <v>275</v>
      </c>
      <c r="C11056" s="37" t="n">
        <v>22</v>
      </c>
      <c r="D11056" s="37" t="n">
        <v>21</v>
      </c>
      <c r="E11056" s="37" t="n">
        <v>0</v>
      </c>
      <c r="F11056" s="37" t="n">
        <v>1</v>
      </c>
      <c r="G11056" s="37" t="n">
        <v>0</v>
      </c>
      <c r="H11056" s="37" t="n">
        <v>1</v>
      </c>
      <c r="I11056" s="37" t="n">
        <v>0</v>
      </c>
      <c r="J11056" s="40" t="n">
        <f aca="false">IF(C11056=0,"",D11056/C11056)</f>
        <v>0.954545454545455</v>
      </c>
    </row>
    <row r="11057" customFormat="false" ht="15" hidden="false" customHeight="false" outlineLevel="0" collapsed="false">
      <c r="A11057" s="37" t="s">
        <v>723</v>
      </c>
      <c r="B11057" s="37" t="s">
        <v>276</v>
      </c>
      <c r="C11057" s="37" t="n">
        <v>22</v>
      </c>
      <c r="D11057" s="37" t="n">
        <v>20</v>
      </c>
      <c r="E11057" s="37" t="n">
        <v>0</v>
      </c>
      <c r="F11057" s="37" t="n">
        <v>1</v>
      </c>
      <c r="G11057" s="37" t="n">
        <v>0</v>
      </c>
      <c r="H11057" s="37" t="n">
        <v>1</v>
      </c>
      <c r="I11057" s="37" t="n">
        <v>0</v>
      </c>
      <c r="J11057" s="40" t="n">
        <f aca="false">IF(C11057=0,"",D11057/C11057)</f>
        <v>0.909090909090909</v>
      </c>
    </row>
    <row r="11058" customFormat="false" ht="15" hidden="false" customHeight="false" outlineLevel="0" collapsed="false">
      <c r="A11058" s="37" t="s">
        <v>723</v>
      </c>
      <c r="B11058" s="37" t="s">
        <v>277</v>
      </c>
      <c r="C11058" s="37" t="n">
        <v>22</v>
      </c>
      <c r="D11058" s="37" t="n">
        <v>21</v>
      </c>
      <c r="E11058" s="37" t="n">
        <v>0</v>
      </c>
      <c r="F11058" s="37" t="n">
        <v>2</v>
      </c>
      <c r="G11058" s="37" t="n">
        <v>0</v>
      </c>
      <c r="H11058" s="37" t="n">
        <v>3</v>
      </c>
      <c r="I11058" s="37" t="n">
        <v>0</v>
      </c>
      <c r="J11058" s="40" t="n">
        <f aca="false">IF(C11058=0,"",D11058/C11058)</f>
        <v>0.954545454545455</v>
      </c>
    </row>
    <row r="11059" customFormat="false" ht="15" hidden="false" customHeight="false" outlineLevel="0" collapsed="false">
      <c r="A11059" s="37" t="s">
        <v>723</v>
      </c>
      <c r="B11059" s="37" t="s">
        <v>278</v>
      </c>
      <c r="C11059" s="37" t="n">
        <v>22</v>
      </c>
      <c r="D11059" s="37" t="n">
        <v>22</v>
      </c>
      <c r="E11059" s="37" t="n">
        <v>0</v>
      </c>
      <c r="F11059" s="37" t="n">
        <v>2</v>
      </c>
      <c r="G11059" s="37" t="n">
        <v>2</v>
      </c>
      <c r="H11059" s="37" t="n">
        <v>2</v>
      </c>
      <c r="I11059" s="37" t="n">
        <v>2</v>
      </c>
      <c r="J11059" s="40" t="n">
        <f aca="false">IF(C11059=0,"",D11059/C11059)</f>
        <v>1</v>
      </c>
    </row>
    <row r="11060" customFormat="false" ht="15" hidden="false" customHeight="false" outlineLevel="0" collapsed="false">
      <c r="A11060" s="37" t="s">
        <v>723</v>
      </c>
      <c r="B11060" s="37" t="s">
        <v>279</v>
      </c>
      <c r="C11060" s="37" t="n">
        <v>22</v>
      </c>
      <c r="D11060" s="37" t="n">
        <v>20</v>
      </c>
      <c r="E11060" s="37" t="n">
        <v>0</v>
      </c>
      <c r="F11060" s="37" t="n">
        <v>0</v>
      </c>
      <c r="G11060" s="37" t="n">
        <v>0</v>
      </c>
      <c r="H11060" s="37" t="n">
        <v>3</v>
      </c>
      <c r="I11060" s="37" t="n">
        <v>3</v>
      </c>
      <c r="J11060" s="40" t="n">
        <f aca="false">IF(C11060=0,"",D11060/C11060)</f>
        <v>0.909090909090909</v>
      </c>
    </row>
    <row r="11061" customFormat="false" ht="15" hidden="false" customHeight="false" outlineLevel="0" collapsed="false">
      <c r="A11061" s="37" t="s">
        <v>723</v>
      </c>
      <c r="B11061" s="37" t="s">
        <v>280</v>
      </c>
      <c r="C11061" s="37" t="n">
        <v>22</v>
      </c>
      <c r="D11061" s="37" t="n">
        <v>22</v>
      </c>
      <c r="E11061" s="37" t="n">
        <v>1</v>
      </c>
      <c r="F11061" s="37" t="n">
        <v>0</v>
      </c>
      <c r="G11061" s="37" t="n">
        <v>0</v>
      </c>
      <c r="H11061" s="37" t="n">
        <v>1</v>
      </c>
      <c r="I11061" s="37" t="n">
        <v>1</v>
      </c>
      <c r="J11061" s="40" t="n">
        <f aca="false">IF(C11061=0,"",D11061/C11061)</f>
        <v>1</v>
      </c>
    </row>
    <row r="11062" customFormat="false" ht="15" hidden="false" customHeight="false" outlineLevel="0" collapsed="false">
      <c r="A11062" s="37" t="s">
        <v>723</v>
      </c>
      <c r="B11062" s="37" t="s">
        <v>281</v>
      </c>
      <c r="C11062" s="37" t="n">
        <v>22</v>
      </c>
      <c r="D11062" s="37" t="n">
        <v>21</v>
      </c>
      <c r="E11062" s="37" t="n">
        <v>0</v>
      </c>
      <c r="F11062" s="37" t="n">
        <v>1</v>
      </c>
      <c r="G11062" s="37" t="n">
        <v>1</v>
      </c>
      <c r="H11062" s="37" t="n">
        <v>4</v>
      </c>
      <c r="I11062" s="37" t="n">
        <v>1</v>
      </c>
      <c r="J11062" s="40" t="n">
        <f aca="false">IF(C11062=0,"",D11062/C11062)</f>
        <v>0.954545454545455</v>
      </c>
    </row>
    <row r="11063" customFormat="false" ht="15" hidden="false" customHeight="false" outlineLevel="0" collapsed="false">
      <c r="A11063" s="37" t="s">
        <v>1318</v>
      </c>
      <c r="B11063" s="37" t="s">
        <v>270</v>
      </c>
      <c r="C11063" s="37" t="n">
        <v>22</v>
      </c>
      <c r="D11063" s="37" t="n">
        <v>22</v>
      </c>
      <c r="E11063" s="37" t="n">
        <v>2</v>
      </c>
      <c r="F11063" s="37" t="n">
        <v>0</v>
      </c>
      <c r="G11063" s="37" t="n">
        <v>0</v>
      </c>
      <c r="H11063" s="37" t="n">
        <v>0</v>
      </c>
      <c r="I11063" s="37" t="n">
        <v>1</v>
      </c>
      <c r="J11063" s="40" t="n">
        <f aca="false">IF(C11063=0,"",D11063/C11063)</f>
        <v>1</v>
      </c>
    </row>
    <row r="11064" customFormat="false" ht="15" hidden="false" customHeight="false" outlineLevel="0" collapsed="false">
      <c r="A11064" s="37" t="s">
        <v>1318</v>
      </c>
      <c r="B11064" s="37" t="s">
        <v>271</v>
      </c>
      <c r="C11064" s="37" t="n">
        <v>22</v>
      </c>
      <c r="D11064" s="37" t="n">
        <v>21</v>
      </c>
      <c r="E11064" s="37" t="n">
        <v>1</v>
      </c>
      <c r="F11064" s="37" t="n">
        <v>2</v>
      </c>
      <c r="G11064" s="37" t="n">
        <v>0</v>
      </c>
      <c r="H11064" s="37" t="n">
        <v>3</v>
      </c>
      <c r="I11064" s="37" t="n">
        <v>6</v>
      </c>
      <c r="J11064" s="40" t="n">
        <f aca="false">IF(C11064=0,"",D11064/C11064)</f>
        <v>0.954545454545455</v>
      </c>
    </row>
    <row r="11065" customFormat="false" ht="15" hidden="false" customHeight="false" outlineLevel="0" collapsed="false">
      <c r="A11065" s="37" t="s">
        <v>1318</v>
      </c>
      <c r="B11065" s="37" t="s">
        <v>272</v>
      </c>
      <c r="C11065" s="37" t="n">
        <v>22</v>
      </c>
      <c r="D11065" s="37" t="n">
        <v>22</v>
      </c>
      <c r="E11065" s="37" t="n">
        <v>2</v>
      </c>
      <c r="F11065" s="37" t="n">
        <v>0</v>
      </c>
      <c r="G11065" s="37" t="n">
        <v>0</v>
      </c>
      <c r="H11065" s="37" t="n">
        <v>0</v>
      </c>
      <c r="I11065" s="37" t="n">
        <v>12</v>
      </c>
      <c r="J11065" s="40" t="n">
        <f aca="false">IF(C11065=0,"",D11065/C11065)</f>
        <v>1</v>
      </c>
    </row>
    <row r="11066" customFormat="false" ht="15" hidden="false" customHeight="false" outlineLevel="0" collapsed="false">
      <c r="A11066" s="37" t="s">
        <v>1318</v>
      </c>
      <c r="B11066" s="37" t="s">
        <v>273</v>
      </c>
      <c r="C11066" s="37" t="n">
        <v>22</v>
      </c>
      <c r="D11066" s="37" t="n">
        <v>22</v>
      </c>
      <c r="E11066" s="37" t="n">
        <v>1</v>
      </c>
      <c r="F11066" s="37" t="n">
        <v>0</v>
      </c>
      <c r="G11066" s="37" t="n">
        <v>1</v>
      </c>
      <c r="H11066" s="37" t="n">
        <v>0</v>
      </c>
      <c r="I11066" s="37" t="n">
        <v>14</v>
      </c>
      <c r="J11066" s="40" t="n">
        <f aca="false">IF(C11066=0,"",D11066/C11066)</f>
        <v>1</v>
      </c>
    </row>
    <row r="11067" customFormat="false" ht="15" hidden="false" customHeight="false" outlineLevel="0" collapsed="false">
      <c r="A11067" s="37" t="s">
        <v>1318</v>
      </c>
      <c r="B11067" s="37" t="s">
        <v>274</v>
      </c>
      <c r="C11067" s="37" t="n">
        <v>22</v>
      </c>
      <c r="D11067" s="37" t="n">
        <v>21</v>
      </c>
      <c r="E11067" s="37" t="n">
        <v>0</v>
      </c>
      <c r="F11067" s="37" t="n">
        <v>1</v>
      </c>
      <c r="G11067" s="37" t="n">
        <v>0</v>
      </c>
      <c r="H11067" s="37" t="n">
        <v>2</v>
      </c>
      <c r="I11067" s="37" t="n">
        <v>27</v>
      </c>
      <c r="J11067" s="40" t="n">
        <f aca="false">IF(C11067=0,"",D11067/C11067)</f>
        <v>0.954545454545455</v>
      </c>
    </row>
    <row r="11068" customFormat="false" ht="15" hidden="false" customHeight="false" outlineLevel="0" collapsed="false">
      <c r="A11068" s="37" t="s">
        <v>1318</v>
      </c>
      <c r="B11068" s="37" t="s">
        <v>275</v>
      </c>
      <c r="C11068" s="37" t="n">
        <v>22</v>
      </c>
      <c r="D11068" s="37" t="n">
        <v>20</v>
      </c>
      <c r="E11068" s="37" t="n">
        <v>2</v>
      </c>
      <c r="F11068" s="37" t="n">
        <v>0</v>
      </c>
      <c r="G11068" s="37" t="n">
        <v>0</v>
      </c>
      <c r="H11068" s="37" t="n">
        <v>1</v>
      </c>
      <c r="I11068" s="37" t="n">
        <v>15</v>
      </c>
      <c r="J11068" s="40" t="n">
        <f aca="false">IF(C11068=0,"",D11068/C11068)</f>
        <v>0.909090909090909</v>
      </c>
    </row>
    <row r="11069" customFormat="false" ht="15" hidden="false" customHeight="false" outlineLevel="0" collapsed="false">
      <c r="A11069" s="37" t="s">
        <v>1318</v>
      </c>
      <c r="B11069" s="37" t="s">
        <v>276</v>
      </c>
      <c r="C11069" s="37" t="n">
        <v>22</v>
      </c>
      <c r="D11069" s="37" t="n">
        <v>21</v>
      </c>
      <c r="E11069" s="37" t="n">
        <v>0</v>
      </c>
      <c r="F11069" s="37" t="n">
        <v>0</v>
      </c>
      <c r="G11069" s="37" t="n">
        <v>0</v>
      </c>
      <c r="H11069" s="37" t="n">
        <v>2</v>
      </c>
      <c r="I11069" s="37" t="n">
        <v>7</v>
      </c>
      <c r="J11069" s="40" t="n">
        <f aca="false">IF(C11069=0,"",D11069/C11069)</f>
        <v>0.954545454545455</v>
      </c>
    </row>
    <row r="11070" customFormat="false" ht="15" hidden="false" customHeight="false" outlineLevel="0" collapsed="false">
      <c r="A11070" s="37" t="s">
        <v>1318</v>
      </c>
      <c r="B11070" s="37" t="s">
        <v>277</v>
      </c>
      <c r="C11070" s="37" t="n">
        <v>22</v>
      </c>
      <c r="D11070" s="37" t="n">
        <v>20</v>
      </c>
      <c r="E11070" s="37" t="n">
        <v>0</v>
      </c>
      <c r="F11070" s="37" t="n">
        <v>1</v>
      </c>
      <c r="G11070" s="37" t="n">
        <v>0</v>
      </c>
      <c r="H11070" s="37" t="n">
        <v>0</v>
      </c>
      <c r="I11070" s="37" t="n">
        <v>10</v>
      </c>
      <c r="J11070" s="40" t="n">
        <f aca="false">IF(C11070=0,"",D11070/C11070)</f>
        <v>0.909090909090909</v>
      </c>
    </row>
    <row r="11071" customFormat="false" ht="15" hidden="false" customHeight="false" outlineLevel="0" collapsed="false">
      <c r="A11071" s="37" t="s">
        <v>1318</v>
      </c>
      <c r="B11071" s="37" t="s">
        <v>278</v>
      </c>
      <c r="C11071" s="37" t="n">
        <v>22</v>
      </c>
      <c r="D11071" s="37" t="n">
        <v>17</v>
      </c>
      <c r="E11071" s="37" t="n">
        <v>1</v>
      </c>
      <c r="F11071" s="37" t="n">
        <v>1</v>
      </c>
      <c r="G11071" s="37" t="n">
        <v>0</v>
      </c>
      <c r="H11071" s="37" t="n">
        <v>2</v>
      </c>
      <c r="I11071" s="37" t="n">
        <v>13</v>
      </c>
      <c r="J11071" s="40" t="n">
        <f aca="false">IF(C11071=0,"",D11071/C11071)</f>
        <v>0.772727272727273</v>
      </c>
    </row>
    <row r="11072" customFormat="false" ht="15" hidden="false" customHeight="false" outlineLevel="0" collapsed="false">
      <c r="A11072" s="37" t="s">
        <v>1318</v>
      </c>
      <c r="B11072" s="37" t="s">
        <v>279</v>
      </c>
      <c r="C11072" s="37" t="n">
        <v>22</v>
      </c>
      <c r="D11072" s="37" t="n">
        <v>22</v>
      </c>
      <c r="E11072" s="37" t="n">
        <v>0</v>
      </c>
      <c r="F11072" s="37" t="n">
        <v>2</v>
      </c>
      <c r="G11072" s="37" t="n">
        <v>1</v>
      </c>
      <c r="H11072" s="37" t="n">
        <v>0</v>
      </c>
      <c r="I11072" s="37" t="n">
        <v>10</v>
      </c>
      <c r="J11072" s="40" t="n">
        <f aca="false">IF(C11072=0,"",D11072/C11072)</f>
        <v>1</v>
      </c>
    </row>
    <row r="11073" customFormat="false" ht="15" hidden="false" customHeight="false" outlineLevel="0" collapsed="false">
      <c r="A11073" s="37" t="s">
        <v>1318</v>
      </c>
      <c r="B11073" s="37" t="s">
        <v>280</v>
      </c>
      <c r="C11073" s="37" t="n">
        <v>22</v>
      </c>
      <c r="D11073" s="37" t="n">
        <v>21</v>
      </c>
      <c r="E11073" s="37" t="n">
        <v>0</v>
      </c>
      <c r="F11073" s="37" t="n">
        <v>0</v>
      </c>
      <c r="G11073" s="37" t="n">
        <v>1</v>
      </c>
      <c r="H11073" s="37" t="n">
        <v>2</v>
      </c>
      <c r="I11073" s="37" t="n">
        <v>12</v>
      </c>
      <c r="J11073" s="40" t="n">
        <f aca="false">IF(C11073=0,"",D11073/C11073)</f>
        <v>0.954545454545455</v>
      </c>
    </row>
    <row r="11074" customFormat="false" ht="15" hidden="false" customHeight="false" outlineLevel="0" collapsed="false">
      <c r="A11074" s="37" t="s">
        <v>1318</v>
      </c>
      <c r="B11074" s="37" t="s">
        <v>281</v>
      </c>
      <c r="C11074" s="37" t="n">
        <v>22</v>
      </c>
      <c r="D11074" s="37" t="n">
        <v>21</v>
      </c>
      <c r="E11074" s="37" t="n">
        <v>0</v>
      </c>
      <c r="F11074" s="37" t="n">
        <v>0</v>
      </c>
      <c r="G11074" s="37" t="n">
        <v>0</v>
      </c>
      <c r="H11074" s="37" t="n">
        <v>2</v>
      </c>
      <c r="I11074" s="37" t="n">
        <v>11</v>
      </c>
      <c r="J11074" s="40" t="n">
        <f aca="false">IF(C11074=0,"",D11074/C11074)</f>
        <v>0.954545454545455</v>
      </c>
    </row>
    <row r="11075" customFormat="false" ht="15" hidden="false" customHeight="false" outlineLevel="0" collapsed="false">
      <c r="A11075" s="37" t="s">
        <v>1718</v>
      </c>
      <c r="B11075" s="37" t="s">
        <v>270</v>
      </c>
      <c r="C11075" s="37" t="n">
        <v>22</v>
      </c>
      <c r="D11075" s="37" t="n">
        <v>21</v>
      </c>
      <c r="E11075" s="37" t="n">
        <v>1</v>
      </c>
      <c r="F11075" s="37" t="n">
        <v>1</v>
      </c>
      <c r="G11075" s="37" t="n">
        <v>0</v>
      </c>
      <c r="H11075" s="37" t="n">
        <v>2</v>
      </c>
      <c r="I11075" s="37" t="n">
        <v>12</v>
      </c>
      <c r="J11075" s="40" t="n">
        <f aca="false">IF(C11075=0,"",D11075/C11075)</f>
        <v>0.954545454545455</v>
      </c>
    </row>
    <row r="11076" customFormat="false" ht="15" hidden="false" customHeight="false" outlineLevel="0" collapsed="false">
      <c r="A11076" s="37" t="s">
        <v>1718</v>
      </c>
      <c r="B11076" s="37" t="s">
        <v>271</v>
      </c>
      <c r="C11076" s="37" t="n">
        <v>22</v>
      </c>
      <c r="D11076" s="37" t="n">
        <v>19</v>
      </c>
      <c r="E11076" s="37" t="n">
        <v>1</v>
      </c>
      <c r="F11076" s="37" t="n">
        <v>1</v>
      </c>
      <c r="G11076" s="37" t="n">
        <v>1</v>
      </c>
      <c r="H11076" s="37" t="n">
        <v>3</v>
      </c>
      <c r="I11076" s="37" t="n">
        <v>15</v>
      </c>
      <c r="J11076" s="40" t="n">
        <f aca="false">IF(C11076=0,"",D11076/C11076)</f>
        <v>0.863636363636364</v>
      </c>
    </row>
    <row r="11077" customFormat="false" ht="15" hidden="false" customHeight="false" outlineLevel="0" collapsed="false">
      <c r="A11077" s="37" t="s">
        <v>1718</v>
      </c>
      <c r="B11077" s="37" t="s">
        <v>272</v>
      </c>
      <c r="C11077" s="37" t="n">
        <v>22</v>
      </c>
      <c r="D11077" s="37" t="n">
        <v>18</v>
      </c>
      <c r="E11077" s="37" t="n">
        <v>2</v>
      </c>
      <c r="F11077" s="37" t="n">
        <v>0</v>
      </c>
      <c r="G11077" s="37" t="n">
        <v>1</v>
      </c>
      <c r="H11077" s="37" t="n">
        <v>1</v>
      </c>
      <c r="I11077" s="37" t="n">
        <v>9</v>
      </c>
      <c r="J11077" s="40" t="n">
        <f aca="false">IF(C11077=0,"",D11077/C11077)</f>
        <v>0.818181818181818</v>
      </c>
    </row>
    <row r="11078" customFormat="false" ht="15" hidden="false" customHeight="false" outlineLevel="0" collapsed="false">
      <c r="A11078" s="37" t="s">
        <v>1718</v>
      </c>
      <c r="B11078" s="37" t="s">
        <v>273</v>
      </c>
      <c r="C11078" s="37" t="n">
        <v>22</v>
      </c>
      <c r="D11078" s="37" t="n">
        <v>20</v>
      </c>
      <c r="E11078" s="37" t="n">
        <v>0</v>
      </c>
      <c r="F11078" s="37" t="n">
        <v>3</v>
      </c>
      <c r="G11078" s="37" t="n">
        <v>0</v>
      </c>
      <c r="H11078" s="37" t="n">
        <v>1</v>
      </c>
      <c r="I11078" s="37" t="n">
        <v>7</v>
      </c>
      <c r="J11078" s="40" t="n">
        <f aca="false">IF(C11078=0,"",D11078/C11078)</f>
        <v>0.909090909090909</v>
      </c>
    </row>
    <row r="11079" customFormat="false" ht="15" hidden="false" customHeight="false" outlineLevel="0" collapsed="false">
      <c r="A11079" s="37" t="s">
        <v>1718</v>
      </c>
      <c r="B11079" s="37" t="s">
        <v>274</v>
      </c>
      <c r="C11079" s="37" t="n">
        <v>22</v>
      </c>
      <c r="D11079" s="37" t="n">
        <v>21</v>
      </c>
      <c r="E11079" s="37" t="n">
        <v>1</v>
      </c>
      <c r="F11079" s="37" t="n">
        <v>1</v>
      </c>
      <c r="G11079" s="37" t="n">
        <v>2</v>
      </c>
      <c r="H11079" s="37" t="n">
        <v>1</v>
      </c>
      <c r="I11079" s="37" t="n">
        <v>11</v>
      </c>
      <c r="J11079" s="40" t="n">
        <f aca="false">IF(C11079=0,"",D11079/C11079)</f>
        <v>0.954545454545455</v>
      </c>
    </row>
    <row r="11080" customFormat="false" ht="15" hidden="false" customHeight="false" outlineLevel="0" collapsed="false">
      <c r="A11080" s="37" t="s">
        <v>1718</v>
      </c>
      <c r="B11080" s="37" t="s">
        <v>275</v>
      </c>
      <c r="C11080" s="37" t="n">
        <v>22</v>
      </c>
      <c r="D11080" s="37" t="n">
        <v>19</v>
      </c>
      <c r="E11080" s="37" t="n">
        <v>0</v>
      </c>
      <c r="F11080" s="37" t="n">
        <v>1</v>
      </c>
      <c r="G11080" s="37" t="n">
        <v>0</v>
      </c>
      <c r="H11080" s="37" t="n">
        <v>1</v>
      </c>
      <c r="I11080" s="37" t="n">
        <v>24</v>
      </c>
      <c r="J11080" s="40" t="n">
        <f aca="false">IF(C11080=0,"",D11080/C11080)</f>
        <v>0.863636363636364</v>
      </c>
    </row>
    <row r="11081" customFormat="false" ht="15" hidden="false" customHeight="false" outlineLevel="0" collapsed="false">
      <c r="A11081" s="37" t="s">
        <v>1718</v>
      </c>
      <c r="B11081" s="37" t="s">
        <v>276</v>
      </c>
      <c r="C11081" s="37" t="n">
        <v>22</v>
      </c>
      <c r="D11081" s="37" t="n">
        <v>21</v>
      </c>
      <c r="E11081" s="37" t="n">
        <v>0</v>
      </c>
      <c r="F11081" s="37" t="n">
        <v>2</v>
      </c>
      <c r="G11081" s="37" t="n">
        <v>0</v>
      </c>
      <c r="H11081" s="37" t="n">
        <v>2</v>
      </c>
      <c r="I11081" s="37" t="n">
        <v>17</v>
      </c>
      <c r="J11081" s="40" t="n">
        <f aca="false">IF(C11081=0,"",D11081/C11081)</f>
        <v>0.954545454545455</v>
      </c>
    </row>
    <row r="11082" customFormat="false" ht="15" hidden="false" customHeight="false" outlineLevel="0" collapsed="false">
      <c r="A11082" s="37" t="s">
        <v>1718</v>
      </c>
      <c r="B11082" s="37" t="s">
        <v>277</v>
      </c>
      <c r="C11082" s="37" t="n">
        <v>22</v>
      </c>
      <c r="D11082" s="37" t="n">
        <v>21</v>
      </c>
      <c r="E11082" s="37" t="n">
        <v>0</v>
      </c>
      <c r="F11082" s="37" t="n">
        <v>0</v>
      </c>
      <c r="G11082" s="37" t="n">
        <v>1</v>
      </c>
      <c r="H11082" s="37" t="n">
        <v>2</v>
      </c>
      <c r="I11082" s="37" t="n">
        <v>17</v>
      </c>
      <c r="J11082" s="40" t="n">
        <f aca="false">IF(C11082=0,"",D11082/C11082)</f>
        <v>0.954545454545455</v>
      </c>
    </row>
    <row r="11083" customFormat="false" ht="15" hidden="false" customHeight="false" outlineLevel="0" collapsed="false">
      <c r="A11083" s="37" t="s">
        <v>1718</v>
      </c>
      <c r="B11083" s="37" t="s">
        <v>278</v>
      </c>
      <c r="C11083" s="37" t="n">
        <v>22</v>
      </c>
      <c r="D11083" s="37" t="n">
        <v>19</v>
      </c>
      <c r="E11083" s="37" t="n">
        <v>2</v>
      </c>
      <c r="F11083" s="37" t="n">
        <v>2</v>
      </c>
      <c r="G11083" s="37" t="n">
        <v>0</v>
      </c>
      <c r="H11083" s="37" t="n">
        <v>2</v>
      </c>
      <c r="I11083" s="37" t="n">
        <v>19</v>
      </c>
      <c r="J11083" s="40" t="n">
        <f aca="false">IF(C11083=0,"",D11083/C11083)</f>
        <v>0.863636363636364</v>
      </c>
    </row>
    <row r="11084" customFormat="false" ht="15" hidden="false" customHeight="false" outlineLevel="0" collapsed="false">
      <c r="A11084" s="37" t="s">
        <v>1718</v>
      </c>
      <c r="B11084" s="37" t="s">
        <v>279</v>
      </c>
      <c r="C11084" s="37" t="n">
        <v>22</v>
      </c>
      <c r="D11084" s="37" t="n">
        <v>21</v>
      </c>
      <c r="E11084" s="37" t="n">
        <v>1</v>
      </c>
      <c r="F11084" s="37" t="n">
        <v>0</v>
      </c>
      <c r="G11084" s="37" t="n">
        <v>0</v>
      </c>
      <c r="H11084" s="37" t="n">
        <v>2</v>
      </c>
      <c r="I11084" s="37" t="n">
        <v>1</v>
      </c>
      <c r="J11084" s="40" t="n">
        <f aca="false">IF(C11084=0,"",D11084/C11084)</f>
        <v>0.954545454545455</v>
      </c>
    </row>
    <row r="11085" customFormat="false" ht="15" hidden="false" customHeight="false" outlineLevel="0" collapsed="false">
      <c r="A11085" s="37" t="s">
        <v>1718</v>
      </c>
      <c r="B11085" s="37" t="s">
        <v>280</v>
      </c>
      <c r="C11085" s="37" t="n">
        <v>22</v>
      </c>
      <c r="D11085" s="37" t="n">
        <v>17</v>
      </c>
      <c r="E11085" s="37" t="n">
        <v>0</v>
      </c>
      <c r="F11085" s="37" t="n">
        <v>1</v>
      </c>
      <c r="G11085" s="37" t="n">
        <v>1</v>
      </c>
      <c r="H11085" s="37" t="n">
        <v>2</v>
      </c>
      <c r="I11085" s="37" t="n">
        <v>1</v>
      </c>
      <c r="J11085" s="40" t="n">
        <f aca="false">IF(C11085=0,"",D11085/C11085)</f>
        <v>0.772727272727273</v>
      </c>
    </row>
    <row r="11086" customFormat="false" ht="15" hidden="false" customHeight="false" outlineLevel="0" collapsed="false">
      <c r="A11086" s="37" t="s">
        <v>1718</v>
      </c>
      <c r="B11086" s="37" t="s">
        <v>281</v>
      </c>
      <c r="C11086" s="37" t="n">
        <v>22</v>
      </c>
      <c r="D11086" s="37" t="n">
        <v>19</v>
      </c>
      <c r="E11086" s="37" t="n">
        <v>1</v>
      </c>
      <c r="F11086" s="37" t="n">
        <v>3</v>
      </c>
      <c r="G11086" s="37" t="n">
        <v>0</v>
      </c>
      <c r="H11086" s="37" t="n">
        <v>2</v>
      </c>
      <c r="I11086" s="37" t="n">
        <v>14</v>
      </c>
      <c r="J11086" s="40" t="n">
        <f aca="false">IF(C11086=0,"",D11086/C11086)</f>
        <v>0.863636363636364</v>
      </c>
    </row>
    <row r="11087" customFormat="false" ht="15" hidden="false" customHeight="false" outlineLevel="0" collapsed="false">
      <c r="A11087" s="37" t="s">
        <v>1720</v>
      </c>
      <c r="B11087" s="37" t="s">
        <v>270</v>
      </c>
      <c r="C11087" s="37" t="n">
        <v>22</v>
      </c>
      <c r="D11087" s="37" t="n">
        <v>20</v>
      </c>
      <c r="E11087" s="37" t="n">
        <v>1</v>
      </c>
      <c r="F11087" s="37" t="n">
        <v>1</v>
      </c>
      <c r="G11087" s="37" t="n">
        <v>0</v>
      </c>
      <c r="H11087" s="37" t="n">
        <v>2</v>
      </c>
      <c r="I11087" s="37" t="n">
        <v>0</v>
      </c>
      <c r="J11087" s="40" t="n">
        <f aca="false">IF(C11087=0,"",D11087/C11087)</f>
        <v>0.909090909090909</v>
      </c>
    </row>
    <row r="11088" customFormat="false" ht="15" hidden="false" customHeight="false" outlineLevel="0" collapsed="false">
      <c r="A11088" s="37" t="s">
        <v>1720</v>
      </c>
      <c r="B11088" s="37" t="s">
        <v>271</v>
      </c>
      <c r="C11088" s="37" t="n">
        <v>22</v>
      </c>
      <c r="D11088" s="37" t="n">
        <v>22</v>
      </c>
      <c r="E11088" s="37" t="n">
        <v>1</v>
      </c>
      <c r="F11088" s="37" t="n">
        <v>0</v>
      </c>
      <c r="G11088" s="37" t="n">
        <v>0</v>
      </c>
      <c r="H11088" s="37" t="n">
        <v>1</v>
      </c>
      <c r="I11088" s="37" t="n">
        <v>0</v>
      </c>
      <c r="J11088" s="40" t="n">
        <f aca="false">IF(C11088=0,"",D11088/C11088)</f>
        <v>1</v>
      </c>
    </row>
    <row r="11089" customFormat="false" ht="15" hidden="false" customHeight="false" outlineLevel="0" collapsed="false">
      <c r="A11089" s="37" t="s">
        <v>1720</v>
      </c>
      <c r="B11089" s="37" t="s">
        <v>272</v>
      </c>
      <c r="C11089" s="37" t="n">
        <v>22</v>
      </c>
      <c r="D11089" s="37" t="n">
        <v>22</v>
      </c>
      <c r="E11089" s="37" t="n">
        <v>1</v>
      </c>
      <c r="F11089" s="37" t="n">
        <v>1</v>
      </c>
      <c r="G11089" s="37" t="n">
        <v>2</v>
      </c>
      <c r="H11089" s="37" t="n">
        <v>1</v>
      </c>
      <c r="I11089" s="37" t="n">
        <v>6</v>
      </c>
      <c r="J11089" s="40" t="n">
        <f aca="false">IF(C11089=0,"",D11089/C11089)</f>
        <v>1</v>
      </c>
    </row>
    <row r="11090" customFormat="false" ht="15" hidden="false" customHeight="false" outlineLevel="0" collapsed="false">
      <c r="A11090" s="37" t="s">
        <v>1720</v>
      </c>
      <c r="B11090" s="37" t="s">
        <v>273</v>
      </c>
      <c r="C11090" s="37" t="n">
        <v>22</v>
      </c>
      <c r="D11090" s="37" t="n">
        <v>20</v>
      </c>
      <c r="E11090" s="37" t="n">
        <v>2</v>
      </c>
      <c r="F11090" s="37" t="n">
        <v>0</v>
      </c>
      <c r="G11090" s="37" t="n">
        <v>0</v>
      </c>
      <c r="H11090" s="37" t="n">
        <v>2</v>
      </c>
      <c r="I11090" s="37" t="n">
        <v>0</v>
      </c>
      <c r="J11090" s="40" t="n">
        <f aca="false">IF(C11090=0,"",D11090/C11090)</f>
        <v>0.909090909090909</v>
      </c>
    </row>
    <row r="11091" customFormat="false" ht="15" hidden="false" customHeight="false" outlineLevel="0" collapsed="false">
      <c r="A11091" s="37" t="s">
        <v>1720</v>
      </c>
      <c r="B11091" s="37" t="s">
        <v>274</v>
      </c>
      <c r="C11091" s="37" t="n">
        <v>22</v>
      </c>
      <c r="D11091" s="37" t="n">
        <v>20</v>
      </c>
      <c r="E11091" s="37" t="n">
        <v>2</v>
      </c>
      <c r="F11091" s="37" t="n">
        <v>0</v>
      </c>
      <c r="G11091" s="37" t="n">
        <v>0</v>
      </c>
      <c r="H11091" s="37" t="n">
        <v>2</v>
      </c>
      <c r="I11091" s="37" t="n">
        <v>2</v>
      </c>
      <c r="J11091" s="40" t="n">
        <f aca="false">IF(C11091=0,"",D11091/C11091)</f>
        <v>0.909090909090909</v>
      </c>
    </row>
    <row r="11092" customFormat="false" ht="15" hidden="false" customHeight="false" outlineLevel="0" collapsed="false">
      <c r="A11092" s="37" t="s">
        <v>1720</v>
      </c>
      <c r="B11092" s="37" t="s">
        <v>275</v>
      </c>
      <c r="C11092" s="37" t="n">
        <v>22</v>
      </c>
      <c r="D11092" s="37" t="n">
        <v>19</v>
      </c>
      <c r="E11092" s="37" t="n">
        <v>0</v>
      </c>
      <c r="F11092" s="37" t="n">
        <v>0</v>
      </c>
      <c r="G11092" s="37" t="n">
        <v>1</v>
      </c>
      <c r="H11092" s="37" t="n">
        <v>3</v>
      </c>
      <c r="I11092" s="37" t="n">
        <v>0</v>
      </c>
      <c r="J11092" s="40" t="n">
        <f aca="false">IF(C11092=0,"",D11092/C11092)</f>
        <v>0.863636363636364</v>
      </c>
    </row>
    <row r="11093" customFormat="false" ht="15" hidden="false" customHeight="false" outlineLevel="0" collapsed="false">
      <c r="A11093" s="37" t="s">
        <v>1720</v>
      </c>
      <c r="B11093" s="37" t="s">
        <v>276</v>
      </c>
      <c r="C11093" s="37" t="n">
        <v>22</v>
      </c>
      <c r="D11093" s="37" t="n">
        <v>22</v>
      </c>
      <c r="E11093" s="37" t="n">
        <v>1</v>
      </c>
      <c r="F11093" s="37" t="n">
        <v>1</v>
      </c>
      <c r="G11093" s="37" t="n">
        <v>1</v>
      </c>
      <c r="H11093" s="37" t="n">
        <v>2</v>
      </c>
      <c r="I11093" s="37" t="n">
        <v>0</v>
      </c>
      <c r="J11093" s="40" t="n">
        <f aca="false">IF(C11093=0,"",D11093/C11093)</f>
        <v>1</v>
      </c>
    </row>
    <row r="11094" customFormat="false" ht="15" hidden="false" customHeight="false" outlineLevel="0" collapsed="false">
      <c r="A11094" s="37" t="s">
        <v>1720</v>
      </c>
      <c r="B11094" s="37" t="s">
        <v>277</v>
      </c>
      <c r="C11094" s="37" t="n">
        <v>22</v>
      </c>
      <c r="D11094" s="37" t="n">
        <v>20</v>
      </c>
      <c r="E11094" s="37" t="n">
        <v>0</v>
      </c>
      <c r="F11094" s="37" t="n">
        <v>2</v>
      </c>
      <c r="G11094" s="37" t="n">
        <v>0</v>
      </c>
      <c r="H11094" s="37" t="n">
        <v>0</v>
      </c>
      <c r="I11094" s="37" t="n">
        <v>0</v>
      </c>
      <c r="J11094" s="40" t="n">
        <f aca="false">IF(C11094=0,"",D11094/C11094)</f>
        <v>0.909090909090909</v>
      </c>
    </row>
    <row r="11095" customFormat="false" ht="15" hidden="false" customHeight="false" outlineLevel="0" collapsed="false">
      <c r="A11095" s="37" t="s">
        <v>1720</v>
      </c>
      <c r="B11095" s="37" t="s">
        <v>278</v>
      </c>
      <c r="C11095" s="37" t="n">
        <v>22</v>
      </c>
      <c r="D11095" s="37" t="n">
        <v>19</v>
      </c>
      <c r="E11095" s="37" t="n">
        <v>0</v>
      </c>
      <c r="F11095" s="37" t="n">
        <v>0</v>
      </c>
      <c r="G11095" s="37" t="n">
        <v>0</v>
      </c>
      <c r="H11095" s="37" t="n">
        <v>1</v>
      </c>
      <c r="I11095" s="37" t="n">
        <v>0</v>
      </c>
      <c r="J11095" s="40" t="n">
        <f aca="false">IF(C11095=0,"",D11095/C11095)</f>
        <v>0.863636363636364</v>
      </c>
    </row>
    <row r="11096" customFormat="false" ht="15" hidden="false" customHeight="false" outlineLevel="0" collapsed="false">
      <c r="A11096" s="37" t="s">
        <v>1720</v>
      </c>
      <c r="B11096" s="37" t="s">
        <v>279</v>
      </c>
      <c r="C11096" s="37" t="n">
        <v>22</v>
      </c>
      <c r="D11096" s="37" t="n">
        <v>22</v>
      </c>
      <c r="E11096" s="37" t="n">
        <v>0</v>
      </c>
      <c r="F11096" s="37" t="n">
        <v>0</v>
      </c>
      <c r="G11096" s="37" t="n">
        <v>1</v>
      </c>
      <c r="H11096" s="37" t="n">
        <v>0</v>
      </c>
      <c r="I11096" s="37" t="n">
        <v>6</v>
      </c>
      <c r="J11096" s="40" t="n">
        <f aca="false">IF(C11096=0,"",D11096/C11096)</f>
        <v>1</v>
      </c>
    </row>
    <row r="11097" customFormat="false" ht="15" hidden="false" customHeight="false" outlineLevel="0" collapsed="false">
      <c r="A11097" s="37" t="s">
        <v>1720</v>
      </c>
      <c r="B11097" s="37" t="s">
        <v>280</v>
      </c>
      <c r="C11097" s="37" t="n">
        <v>22</v>
      </c>
      <c r="D11097" s="37" t="n">
        <v>21</v>
      </c>
      <c r="E11097" s="37" t="n">
        <v>0</v>
      </c>
      <c r="F11097" s="37" t="n">
        <v>1</v>
      </c>
      <c r="G11097" s="37" t="n">
        <v>0</v>
      </c>
      <c r="H11097" s="37" t="n">
        <v>2</v>
      </c>
      <c r="I11097" s="37" t="n">
        <v>2</v>
      </c>
      <c r="J11097" s="40" t="n">
        <f aca="false">IF(C11097=0,"",D11097/C11097)</f>
        <v>0.954545454545455</v>
      </c>
    </row>
    <row r="11098" customFormat="false" ht="15" hidden="false" customHeight="false" outlineLevel="0" collapsed="false">
      <c r="A11098" s="37" t="s">
        <v>1720</v>
      </c>
      <c r="B11098" s="37" t="s">
        <v>281</v>
      </c>
      <c r="C11098" s="37" t="n">
        <v>22</v>
      </c>
      <c r="D11098" s="37" t="n">
        <v>20</v>
      </c>
      <c r="E11098" s="37" t="n">
        <v>0</v>
      </c>
      <c r="F11098" s="37" t="n">
        <v>1</v>
      </c>
      <c r="G11098" s="37" t="n">
        <v>0</v>
      </c>
      <c r="H11098" s="37" t="n">
        <v>0</v>
      </c>
      <c r="I11098" s="37" t="n">
        <v>0</v>
      </c>
      <c r="J11098" s="40" t="n">
        <f aca="false">IF(C11098=0,"",D11098/C11098)</f>
        <v>0.909090909090909</v>
      </c>
    </row>
    <row r="11099" customFormat="false" ht="15" hidden="false" customHeight="false" outlineLevel="0" collapsed="false">
      <c r="A11099" s="37" t="s">
        <v>1721</v>
      </c>
      <c r="B11099" s="37" t="s">
        <v>270</v>
      </c>
      <c r="C11099" s="37" t="n">
        <v>22</v>
      </c>
      <c r="D11099" s="37" t="n">
        <v>21</v>
      </c>
      <c r="E11099" s="37" t="n">
        <v>2</v>
      </c>
      <c r="F11099" s="37" t="n">
        <v>0</v>
      </c>
      <c r="G11099" s="37" t="n">
        <v>0</v>
      </c>
      <c r="H11099" s="37" t="n">
        <v>1</v>
      </c>
      <c r="I11099" s="37" t="n">
        <v>10</v>
      </c>
      <c r="J11099" s="40" t="n">
        <f aca="false">IF(C11099=0,"",D11099/C11099)</f>
        <v>0.954545454545455</v>
      </c>
    </row>
    <row r="11100" customFormat="false" ht="15" hidden="false" customHeight="false" outlineLevel="0" collapsed="false">
      <c r="A11100" s="37" t="s">
        <v>1721</v>
      </c>
      <c r="B11100" s="37" t="s">
        <v>271</v>
      </c>
      <c r="C11100" s="37" t="n">
        <v>22</v>
      </c>
      <c r="D11100" s="37" t="n">
        <v>19</v>
      </c>
      <c r="E11100" s="37" t="n">
        <v>0</v>
      </c>
      <c r="F11100" s="37" t="n">
        <v>1</v>
      </c>
      <c r="G11100" s="37" t="n">
        <v>0</v>
      </c>
      <c r="H11100" s="37" t="n">
        <v>1</v>
      </c>
      <c r="I11100" s="37" t="n">
        <v>17</v>
      </c>
      <c r="J11100" s="40" t="n">
        <f aca="false">IF(C11100=0,"",D11100/C11100)</f>
        <v>0.863636363636364</v>
      </c>
    </row>
    <row r="11101" customFormat="false" ht="15" hidden="false" customHeight="false" outlineLevel="0" collapsed="false">
      <c r="A11101" s="37" t="s">
        <v>1721</v>
      </c>
      <c r="B11101" s="37" t="s">
        <v>272</v>
      </c>
      <c r="C11101" s="37" t="n">
        <v>22</v>
      </c>
      <c r="D11101" s="37" t="n">
        <v>20</v>
      </c>
      <c r="E11101" s="37" t="n">
        <v>1</v>
      </c>
      <c r="F11101" s="37" t="n">
        <v>1</v>
      </c>
      <c r="G11101" s="37" t="n">
        <v>0</v>
      </c>
      <c r="H11101" s="37" t="n">
        <v>3</v>
      </c>
      <c r="I11101" s="37" t="n">
        <v>18</v>
      </c>
      <c r="J11101" s="40" t="n">
        <f aca="false">IF(C11101=0,"",D11101/C11101)</f>
        <v>0.909090909090909</v>
      </c>
    </row>
    <row r="11102" customFormat="false" ht="15" hidden="false" customHeight="false" outlineLevel="0" collapsed="false">
      <c r="A11102" s="37" t="s">
        <v>1721</v>
      </c>
      <c r="B11102" s="37" t="s">
        <v>273</v>
      </c>
      <c r="C11102" s="37" t="n">
        <v>22</v>
      </c>
      <c r="D11102" s="37" t="n">
        <v>22</v>
      </c>
      <c r="E11102" s="37" t="n">
        <v>1</v>
      </c>
      <c r="F11102" s="37" t="n">
        <v>1</v>
      </c>
      <c r="G11102" s="37" t="n">
        <v>0</v>
      </c>
      <c r="H11102" s="37" t="n">
        <v>1</v>
      </c>
      <c r="I11102" s="37" t="n">
        <v>18</v>
      </c>
      <c r="J11102" s="40" t="n">
        <f aca="false">IF(C11102=0,"",D11102/C11102)</f>
        <v>1</v>
      </c>
    </row>
    <row r="11103" customFormat="false" ht="15" hidden="false" customHeight="false" outlineLevel="0" collapsed="false">
      <c r="A11103" s="37" t="s">
        <v>1721</v>
      </c>
      <c r="B11103" s="37" t="s">
        <v>274</v>
      </c>
      <c r="C11103" s="37" t="n">
        <v>22</v>
      </c>
      <c r="D11103" s="37" t="n">
        <v>22</v>
      </c>
      <c r="E11103" s="37" t="n">
        <v>1</v>
      </c>
      <c r="F11103" s="37" t="n">
        <v>0</v>
      </c>
      <c r="G11103" s="37" t="n">
        <v>0</v>
      </c>
      <c r="H11103" s="37" t="n">
        <v>1</v>
      </c>
      <c r="I11103" s="37" t="n">
        <v>6</v>
      </c>
      <c r="J11103" s="40" t="n">
        <f aca="false">IF(C11103=0,"",D11103/C11103)</f>
        <v>1</v>
      </c>
    </row>
    <row r="11104" customFormat="false" ht="15" hidden="false" customHeight="false" outlineLevel="0" collapsed="false">
      <c r="A11104" s="37" t="s">
        <v>1721</v>
      </c>
      <c r="B11104" s="37" t="s">
        <v>275</v>
      </c>
      <c r="C11104" s="37" t="n">
        <v>22</v>
      </c>
      <c r="D11104" s="37" t="n">
        <v>21</v>
      </c>
      <c r="E11104" s="37" t="n">
        <v>0</v>
      </c>
      <c r="F11104" s="37" t="n">
        <v>2</v>
      </c>
      <c r="G11104" s="37" t="n">
        <v>0</v>
      </c>
      <c r="H11104" s="37" t="n">
        <v>2</v>
      </c>
      <c r="I11104" s="37" t="n">
        <v>6</v>
      </c>
      <c r="J11104" s="40" t="n">
        <f aca="false">IF(C11104=0,"",D11104/C11104)</f>
        <v>0.954545454545455</v>
      </c>
    </row>
    <row r="11105" customFormat="false" ht="15" hidden="false" customHeight="false" outlineLevel="0" collapsed="false">
      <c r="A11105" s="37" t="s">
        <v>1721</v>
      </c>
      <c r="B11105" s="37" t="s">
        <v>276</v>
      </c>
      <c r="C11105" s="37" t="n">
        <v>22</v>
      </c>
      <c r="D11105" s="37" t="n">
        <v>20</v>
      </c>
      <c r="E11105" s="37" t="n">
        <v>0</v>
      </c>
      <c r="F11105" s="37" t="n">
        <v>1</v>
      </c>
      <c r="G11105" s="37" t="n">
        <v>0</v>
      </c>
      <c r="H11105" s="37" t="n">
        <v>1</v>
      </c>
      <c r="I11105" s="37" t="n">
        <v>13</v>
      </c>
      <c r="J11105" s="40" t="n">
        <f aca="false">IF(C11105=0,"",D11105/C11105)</f>
        <v>0.909090909090909</v>
      </c>
    </row>
    <row r="11106" customFormat="false" ht="15" hidden="false" customHeight="false" outlineLevel="0" collapsed="false">
      <c r="A11106" s="37" t="s">
        <v>1721</v>
      </c>
      <c r="B11106" s="37" t="s">
        <v>277</v>
      </c>
      <c r="C11106" s="37" t="n">
        <v>22</v>
      </c>
      <c r="D11106" s="37" t="n">
        <v>21</v>
      </c>
      <c r="E11106" s="37" t="n">
        <v>1</v>
      </c>
      <c r="F11106" s="37" t="n">
        <v>0</v>
      </c>
      <c r="G11106" s="37" t="n">
        <v>0</v>
      </c>
      <c r="H11106" s="37" t="n">
        <v>2</v>
      </c>
      <c r="I11106" s="37" t="n">
        <v>0</v>
      </c>
      <c r="J11106" s="40" t="n">
        <f aca="false">IF(C11106=0,"",D11106/C11106)</f>
        <v>0.954545454545455</v>
      </c>
    </row>
    <row r="11107" customFormat="false" ht="15" hidden="false" customHeight="false" outlineLevel="0" collapsed="false">
      <c r="A11107" s="37" t="s">
        <v>1721</v>
      </c>
      <c r="B11107" s="37" t="s">
        <v>278</v>
      </c>
      <c r="C11107" s="37" t="n">
        <v>22</v>
      </c>
      <c r="D11107" s="37" t="n">
        <v>21</v>
      </c>
      <c r="E11107" s="37" t="n">
        <v>0</v>
      </c>
      <c r="F11107" s="37" t="n">
        <v>2</v>
      </c>
      <c r="G11107" s="37" t="n">
        <v>1</v>
      </c>
      <c r="H11107" s="37" t="n">
        <v>2</v>
      </c>
      <c r="I11107" s="37" t="n">
        <v>6</v>
      </c>
      <c r="J11107" s="40" t="n">
        <f aca="false">IF(C11107=0,"",D11107/C11107)</f>
        <v>0.954545454545455</v>
      </c>
    </row>
    <row r="11108" customFormat="false" ht="15" hidden="false" customHeight="false" outlineLevel="0" collapsed="false">
      <c r="A11108" s="37" t="s">
        <v>1721</v>
      </c>
      <c r="B11108" s="37" t="s">
        <v>279</v>
      </c>
      <c r="C11108" s="37" t="n">
        <v>22</v>
      </c>
      <c r="D11108" s="37" t="n">
        <v>21</v>
      </c>
      <c r="E11108" s="37" t="n">
        <v>0</v>
      </c>
      <c r="F11108" s="37" t="n">
        <v>1</v>
      </c>
      <c r="G11108" s="37" t="n">
        <v>0</v>
      </c>
      <c r="H11108" s="37" t="n">
        <v>2</v>
      </c>
      <c r="I11108" s="37" t="n">
        <v>23</v>
      </c>
      <c r="J11108" s="40" t="n">
        <f aca="false">IF(C11108=0,"",D11108/C11108)</f>
        <v>0.954545454545455</v>
      </c>
    </row>
    <row r="11109" customFormat="false" ht="15" hidden="false" customHeight="false" outlineLevel="0" collapsed="false">
      <c r="A11109" s="37" t="s">
        <v>1721</v>
      </c>
      <c r="B11109" s="37" t="s">
        <v>280</v>
      </c>
      <c r="C11109" s="37" t="n">
        <v>22</v>
      </c>
      <c r="D11109" s="37" t="n">
        <v>21</v>
      </c>
      <c r="E11109" s="37" t="n">
        <v>1</v>
      </c>
      <c r="F11109" s="37" t="n">
        <v>0</v>
      </c>
      <c r="G11109" s="37" t="n">
        <v>0</v>
      </c>
      <c r="H11109" s="37" t="n">
        <v>3</v>
      </c>
      <c r="I11109" s="37" t="n">
        <v>5</v>
      </c>
      <c r="J11109" s="40" t="n">
        <f aca="false">IF(C11109=0,"",D11109/C11109)</f>
        <v>0.954545454545455</v>
      </c>
    </row>
    <row r="11110" customFormat="false" ht="15" hidden="false" customHeight="false" outlineLevel="0" collapsed="false">
      <c r="A11110" s="37" t="s">
        <v>1721</v>
      </c>
      <c r="B11110" s="37" t="s">
        <v>281</v>
      </c>
      <c r="C11110" s="37" t="n">
        <v>22</v>
      </c>
      <c r="D11110" s="37" t="n">
        <v>21</v>
      </c>
      <c r="E11110" s="37" t="n">
        <v>2</v>
      </c>
      <c r="F11110" s="37" t="n">
        <v>0</v>
      </c>
      <c r="G11110" s="37" t="n">
        <v>0</v>
      </c>
      <c r="H11110" s="37" t="n">
        <v>1</v>
      </c>
      <c r="I11110" s="37" t="n">
        <v>3</v>
      </c>
      <c r="J11110" s="40" t="n">
        <f aca="false">IF(C11110=0,"",D11110/C11110)</f>
        <v>0.954545454545455</v>
      </c>
    </row>
    <row r="11111" customFormat="false" ht="15" hidden="false" customHeight="false" outlineLevel="0" collapsed="false">
      <c r="A11111" s="37" t="s">
        <v>1722</v>
      </c>
      <c r="B11111" s="37" t="s">
        <v>270</v>
      </c>
      <c r="C11111" s="37" t="n">
        <v>22</v>
      </c>
      <c r="D11111" s="37" t="n">
        <v>21</v>
      </c>
      <c r="E11111" s="37" t="n">
        <v>1</v>
      </c>
      <c r="F11111" s="37" t="n">
        <v>1</v>
      </c>
      <c r="G11111" s="37" t="n">
        <v>1</v>
      </c>
      <c r="H11111" s="37" t="n">
        <v>0</v>
      </c>
      <c r="I11111" s="37" t="n">
        <v>0</v>
      </c>
      <c r="J11111" s="40" t="n">
        <f aca="false">IF(C11111=0,"",D11111/C11111)</f>
        <v>0.954545454545455</v>
      </c>
    </row>
    <row r="11112" customFormat="false" ht="15" hidden="false" customHeight="false" outlineLevel="0" collapsed="false">
      <c r="A11112" s="37" t="s">
        <v>1722</v>
      </c>
      <c r="B11112" s="37" t="s">
        <v>271</v>
      </c>
      <c r="C11112" s="37" t="n">
        <v>22</v>
      </c>
      <c r="D11112" s="37" t="n">
        <v>21</v>
      </c>
      <c r="E11112" s="37" t="n">
        <v>0</v>
      </c>
      <c r="F11112" s="37" t="n">
        <v>0</v>
      </c>
      <c r="G11112" s="37" t="n">
        <v>0</v>
      </c>
      <c r="H11112" s="37" t="n">
        <v>0</v>
      </c>
      <c r="I11112" s="37" t="n">
        <v>1</v>
      </c>
      <c r="J11112" s="40" t="n">
        <f aca="false">IF(C11112=0,"",D11112/C11112)</f>
        <v>0.954545454545455</v>
      </c>
    </row>
    <row r="11113" customFormat="false" ht="15" hidden="false" customHeight="false" outlineLevel="0" collapsed="false">
      <c r="A11113" s="37" t="s">
        <v>1722</v>
      </c>
      <c r="B11113" s="37" t="s">
        <v>272</v>
      </c>
      <c r="C11113" s="37" t="n">
        <v>22</v>
      </c>
      <c r="D11113" s="37" t="n">
        <v>19</v>
      </c>
      <c r="E11113" s="37" t="n">
        <v>2</v>
      </c>
      <c r="F11113" s="37" t="n">
        <v>0</v>
      </c>
      <c r="G11113" s="37" t="n">
        <v>0</v>
      </c>
      <c r="H11113" s="37" t="n">
        <v>1</v>
      </c>
      <c r="I11113" s="37" t="n">
        <v>1</v>
      </c>
      <c r="J11113" s="40" t="n">
        <f aca="false">IF(C11113=0,"",D11113/C11113)</f>
        <v>0.863636363636364</v>
      </c>
    </row>
    <row r="11114" customFormat="false" ht="15" hidden="false" customHeight="false" outlineLevel="0" collapsed="false">
      <c r="A11114" s="37" t="s">
        <v>1722</v>
      </c>
      <c r="B11114" s="37" t="s">
        <v>273</v>
      </c>
      <c r="C11114" s="37" t="n">
        <v>22</v>
      </c>
      <c r="D11114" s="37" t="n">
        <v>22</v>
      </c>
      <c r="E11114" s="37" t="n">
        <v>0</v>
      </c>
      <c r="F11114" s="37" t="n">
        <v>0</v>
      </c>
      <c r="G11114" s="37" t="n">
        <v>0</v>
      </c>
      <c r="H11114" s="37" t="n">
        <v>0</v>
      </c>
      <c r="I11114" s="37" t="n">
        <v>1</v>
      </c>
      <c r="J11114" s="40" t="n">
        <f aca="false">IF(C11114=0,"",D11114/C11114)</f>
        <v>1</v>
      </c>
    </row>
    <row r="11115" customFormat="false" ht="15" hidden="false" customHeight="false" outlineLevel="0" collapsed="false">
      <c r="A11115" s="37" t="s">
        <v>1722</v>
      </c>
      <c r="B11115" s="37" t="s">
        <v>274</v>
      </c>
      <c r="C11115" s="37" t="n">
        <v>22</v>
      </c>
      <c r="D11115" s="37" t="n">
        <v>21</v>
      </c>
      <c r="E11115" s="37" t="n">
        <v>1</v>
      </c>
      <c r="F11115" s="37" t="n">
        <v>0</v>
      </c>
      <c r="G11115" s="37" t="n">
        <v>0</v>
      </c>
      <c r="H11115" s="37" t="n">
        <v>2</v>
      </c>
      <c r="I11115" s="37" t="n">
        <v>0</v>
      </c>
      <c r="J11115" s="40" t="n">
        <f aca="false">IF(C11115=0,"",D11115/C11115)</f>
        <v>0.954545454545455</v>
      </c>
    </row>
    <row r="11116" customFormat="false" ht="15" hidden="false" customHeight="false" outlineLevel="0" collapsed="false">
      <c r="A11116" s="37" t="s">
        <v>1722</v>
      </c>
      <c r="B11116" s="37" t="s">
        <v>275</v>
      </c>
      <c r="C11116" s="37" t="n">
        <v>22</v>
      </c>
      <c r="D11116" s="37" t="n">
        <v>20</v>
      </c>
      <c r="E11116" s="37" t="n">
        <v>3</v>
      </c>
      <c r="F11116" s="37" t="n">
        <v>1</v>
      </c>
      <c r="G11116" s="37" t="n">
        <v>0</v>
      </c>
      <c r="H11116" s="37" t="n">
        <v>2</v>
      </c>
      <c r="I11116" s="37" t="n">
        <v>5</v>
      </c>
      <c r="J11116" s="40" t="n">
        <f aca="false">IF(C11116=0,"",D11116/C11116)</f>
        <v>0.909090909090909</v>
      </c>
    </row>
    <row r="11117" customFormat="false" ht="15" hidden="false" customHeight="false" outlineLevel="0" collapsed="false">
      <c r="A11117" s="37" t="s">
        <v>1722</v>
      </c>
      <c r="B11117" s="37" t="s">
        <v>276</v>
      </c>
      <c r="C11117" s="37" t="n">
        <v>22</v>
      </c>
      <c r="D11117" s="37" t="n">
        <v>22</v>
      </c>
      <c r="E11117" s="37" t="n">
        <v>0</v>
      </c>
      <c r="F11117" s="37" t="n">
        <v>1</v>
      </c>
      <c r="G11117" s="37" t="n">
        <v>0</v>
      </c>
      <c r="H11117" s="37" t="n">
        <v>0</v>
      </c>
      <c r="I11117" s="37" t="n">
        <v>1</v>
      </c>
      <c r="J11117" s="40" t="n">
        <f aca="false">IF(C11117=0,"",D11117/C11117)</f>
        <v>1</v>
      </c>
    </row>
    <row r="11118" customFormat="false" ht="15" hidden="false" customHeight="false" outlineLevel="0" collapsed="false">
      <c r="A11118" s="37" t="s">
        <v>1722</v>
      </c>
      <c r="B11118" s="37" t="s">
        <v>277</v>
      </c>
      <c r="C11118" s="37" t="n">
        <v>22</v>
      </c>
      <c r="D11118" s="37" t="n">
        <v>21</v>
      </c>
      <c r="E11118" s="37" t="n">
        <v>2</v>
      </c>
      <c r="F11118" s="37" t="n">
        <v>0</v>
      </c>
      <c r="G11118" s="37" t="n">
        <v>0</v>
      </c>
      <c r="H11118" s="37" t="n">
        <v>0</v>
      </c>
      <c r="I11118" s="37" t="n">
        <v>0</v>
      </c>
      <c r="J11118" s="40" t="n">
        <f aca="false">IF(C11118=0,"",D11118/C11118)</f>
        <v>0.954545454545455</v>
      </c>
    </row>
    <row r="11119" customFormat="false" ht="15" hidden="false" customHeight="false" outlineLevel="0" collapsed="false">
      <c r="A11119" s="37" t="s">
        <v>1722</v>
      </c>
      <c r="B11119" s="37" t="s">
        <v>278</v>
      </c>
      <c r="C11119" s="37" t="n">
        <v>22</v>
      </c>
      <c r="D11119" s="37" t="n">
        <v>21</v>
      </c>
      <c r="E11119" s="37" t="n">
        <v>0</v>
      </c>
      <c r="F11119" s="37" t="n">
        <v>4</v>
      </c>
      <c r="G11119" s="37" t="n">
        <v>1</v>
      </c>
      <c r="H11119" s="37" t="n">
        <v>3</v>
      </c>
      <c r="I11119" s="37" t="n">
        <v>1</v>
      </c>
      <c r="J11119" s="40" t="n">
        <f aca="false">IF(C11119=0,"",D11119/C11119)</f>
        <v>0.954545454545455</v>
      </c>
    </row>
    <row r="11120" customFormat="false" ht="15" hidden="false" customHeight="false" outlineLevel="0" collapsed="false">
      <c r="A11120" s="37" t="s">
        <v>1722</v>
      </c>
      <c r="B11120" s="37" t="s">
        <v>279</v>
      </c>
      <c r="C11120" s="37" t="n">
        <v>22</v>
      </c>
      <c r="D11120" s="37" t="n">
        <v>20</v>
      </c>
      <c r="E11120" s="37" t="n">
        <v>3</v>
      </c>
      <c r="F11120" s="37" t="n">
        <v>0</v>
      </c>
      <c r="G11120" s="37" t="n">
        <v>0</v>
      </c>
      <c r="H11120" s="37" t="n">
        <v>1</v>
      </c>
      <c r="I11120" s="37" t="n">
        <v>0</v>
      </c>
      <c r="J11120" s="40" t="n">
        <f aca="false">IF(C11120=0,"",D11120/C11120)</f>
        <v>0.909090909090909</v>
      </c>
    </row>
    <row r="11121" customFormat="false" ht="15" hidden="false" customHeight="false" outlineLevel="0" collapsed="false">
      <c r="A11121" s="37" t="s">
        <v>1722</v>
      </c>
      <c r="B11121" s="37" t="s">
        <v>280</v>
      </c>
      <c r="C11121" s="37" t="n">
        <v>22</v>
      </c>
      <c r="D11121" s="37" t="n">
        <v>19</v>
      </c>
      <c r="E11121" s="37" t="n">
        <v>1</v>
      </c>
      <c r="F11121" s="37" t="n">
        <v>0</v>
      </c>
      <c r="G11121" s="37" t="n">
        <v>1</v>
      </c>
      <c r="H11121" s="37" t="n">
        <v>0</v>
      </c>
      <c r="I11121" s="37" t="n">
        <v>0</v>
      </c>
      <c r="J11121" s="40" t="n">
        <f aca="false">IF(C11121=0,"",D11121/C11121)</f>
        <v>0.863636363636364</v>
      </c>
    </row>
    <row r="11122" customFormat="false" ht="15" hidden="false" customHeight="false" outlineLevel="0" collapsed="false">
      <c r="A11122" s="37" t="s">
        <v>1722</v>
      </c>
      <c r="B11122" s="37" t="s">
        <v>281</v>
      </c>
      <c r="C11122" s="37" t="n">
        <v>22</v>
      </c>
      <c r="D11122" s="37" t="n">
        <v>21</v>
      </c>
      <c r="E11122" s="37" t="n">
        <v>0</v>
      </c>
      <c r="F11122" s="37" t="n">
        <v>2</v>
      </c>
      <c r="G11122" s="37" t="n">
        <v>0</v>
      </c>
      <c r="H11122" s="37" t="n">
        <v>0</v>
      </c>
      <c r="I11122" s="37" t="n">
        <v>0</v>
      </c>
      <c r="J11122" s="40" t="n">
        <f aca="false">IF(C11122=0,"",D11122/C11122)</f>
        <v>0.954545454545455</v>
      </c>
    </row>
    <row r="11123" customFormat="false" ht="15" hidden="false" customHeight="false" outlineLevel="0" collapsed="false">
      <c r="A11123" s="37" t="s">
        <v>1723</v>
      </c>
      <c r="B11123" s="37" t="s">
        <v>270</v>
      </c>
      <c r="C11123" s="37" t="n">
        <v>22</v>
      </c>
      <c r="D11123" s="37" t="n">
        <v>19</v>
      </c>
      <c r="E11123" s="37" t="n">
        <v>0</v>
      </c>
      <c r="F11123" s="37" t="n">
        <v>0</v>
      </c>
      <c r="G11123" s="37" t="n">
        <v>0</v>
      </c>
      <c r="H11123" s="37" t="n">
        <v>1</v>
      </c>
      <c r="I11123" s="37" t="n">
        <v>9</v>
      </c>
      <c r="J11123" s="40" t="n">
        <f aca="false">IF(C11123=0,"",D11123/C11123)</f>
        <v>0.863636363636364</v>
      </c>
    </row>
    <row r="11124" customFormat="false" ht="15" hidden="false" customHeight="false" outlineLevel="0" collapsed="false">
      <c r="A11124" s="37" t="s">
        <v>1723</v>
      </c>
      <c r="B11124" s="37" t="s">
        <v>271</v>
      </c>
      <c r="C11124" s="37" t="n">
        <v>22</v>
      </c>
      <c r="D11124" s="37" t="n">
        <v>22</v>
      </c>
      <c r="E11124" s="37" t="n">
        <v>1</v>
      </c>
      <c r="F11124" s="37" t="n">
        <v>0</v>
      </c>
      <c r="G11124" s="37" t="n">
        <v>0</v>
      </c>
      <c r="H11124" s="37" t="n">
        <v>3</v>
      </c>
      <c r="I11124" s="37" t="n">
        <v>2</v>
      </c>
      <c r="J11124" s="40" t="n">
        <f aca="false">IF(C11124=0,"",D11124/C11124)</f>
        <v>1</v>
      </c>
    </row>
    <row r="11125" customFormat="false" ht="15" hidden="false" customHeight="false" outlineLevel="0" collapsed="false">
      <c r="A11125" s="37" t="s">
        <v>1723</v>
      </c>
      <c r="B11125" s="37" t="s">
        <v>272</v>
      </c>
      <c r="C11125" s="37" t="n">
        <v>22</v>
      </c>
      <c r="D11125" s="37" t="n">
        <v>21</v>
      </c>
      <c r="E11125" s="37" t="n">
        <v>1</v>
      </c>
      <c r="F11125" s="37" t="n">
        <v>0</v>
      </c>
      <c r="G11125" s="37" t="n">
        <v>1</v>
      </c>
      <c r="H11125" s="37" t="n">
        <v>1</v>
      </c>
      <c r="I11125" s="37" t="n">
        <v>19</v>
      </c>
      <c r="J11125" s="40" t="n">
        <f aca="false">IF(C11125=0,"",D11125/C11125)</f>
        <v>0.954545454545455</v>
      </c>
    </row>
    <row r="11126" customFormat="false" ht="15" hidden="false" customHeight="false" outlineLevel="0" collapsed="false">
      <c r="A11126" s="37" t="s">
        <v>1723</v>
      </c>
      <c r="B11126" s="37" t="s">
        <v>273</v>
      </c>
      <c r="C11126" s="37" t="n">
        <v>22</v>
      </c>
      <c r="D11126" s="37" t="n">
        <v>22</v>
      </c>
      <c r="E11126" s="37" t="n">
        <v>0</v>
      </c>
      <c r="F11126" s="37" t="n">
        <v>0</v>
      </c>
      <c r="G11126" s="37" t="n">
        <v>1</v>
      </c>
      <c r="H11126" s="37" t="n">
        <v>1</v>
      </c>
      <c r="I11126" s="37" t="n">
        <v>4</v>
      </c>
      <c r="J11126" s="40" t="n">
        <f aca="false">IF(C11126=0,"",D11126/C11126)</f>
        <v>1</v>
      </c>
    </row>
    <row r="11127" customFormat="false" ht="15" hidden="false" customHeight="false" outlineLevel="0" collapsed="false">
      <c r="A11127" s="37" t="s">
        <v>1723</v>
      </c>
      <c r="B11127" s="37" t="s">
        <v>274</v>
      </c>
      <c r="C11127" s="37" t="n">
        <v>22</v>
      </c>
      <c r="D11127" s="37" t="n">
        <v>21</v>
      </c>
      <c r="E11127" s="37" t="n">
        <v>3</v>
      </c>
      <c r="F11127" s="37" t="n">
        <v>0</v>
      </c>
      <c r="G11127" s="37" t="n">
        <v>0</v>
      </c>
      <c r="H11127" s="37" t="n">
        <v>1</v>
      </c>
      <c r="I11127" s="37" t="n">
        <v>21</v>
      </c>
      <c r="J11127" s="40" t="n">
        <f aca="false">IF(C11127=0,"",D11127/C11127)</f>
        <v>0.954545454545455</v>
      </c>
    </row>
    <row r="11128" customFormat="false" ht="15" hidden="false" customHeight="false" outlineLevel="0" collapsed="false">
      <c r="A11128" s="37" t="s">
        <v>1723</v>
      </c>
      <c r="B11128" s="37" t="s">
        <v>275</v>
      </c>
      <c r="C11128" s="37" t="n">
        <v>22</v>
      </c>
      <c r="D11128" s="37" t="n">
        <v>19</v>
      </c>
      <c r="E11128" s="37" t="n">
        <v>0</v>
      </c>
      <c r="F11128" s="37" t="n">
        <v>1</v>
      </c>
      <c r="G11128" s="37" t="n">
        <v>0</v>
      </c>
      <c r="H11128" s="37" t="n">
        <v>0</v>
      </c>
      <c r="I11128" s="37" t="n">
        <v>3</v>
      </c>
      <c r="J11128" s="40" t="n">
        <f aca="false">IF(C11128=0,"",D11128/C11128)</f>
        <v>0.863636363636364</v>
      </c>
    </row>
    <row r="11129" customFormat="false" ht="15" hidden="false" customHeight="false" outlineLevel="0" collapsed="false">
      <c r="A11129" s="37" t="s">
        <v>1723</v>
      </c>
      <c r="B11129" s="37" t="s">
        <v>276</v>
      </c>
      <c r="C11129" s="37" t="n">
        <v>22</v>
      </c>
      <c r="D11129" s="37" t="n">
        <v>20</v>
      </c>
      <c r="E11129" s="37" t="n">
        <v>1</v>
      </c>
      <c r="F11129" s="37" t="n">
        <v>2</v>
      </c>
      <c r="G11129" s="37" t="n">
        <v>0</v>
      </c>
      <c r="H11129" s="37" t="n">
        <v>1</v>
      </c>
      <c r="I11129" s="37" t="n">
        <v>0</v>
      </c>
      <c r="J11129" s="40" t="n">
        <f aca="false">IF(C11129=0,"",D11129/C11129)</f>
        <v>0.909090909090909</v>
      </c>
    </row>
    <row r="11130" customFormat="false" ht="15" hidden="false" customHeight="false" outlineLevel="0" collapsed="false">
      <c r="A11130" s="37" t="s">
        <v>1723</v>
      </c>
      <c r="B11130" s="37" t="s">
        <v>277</v>
      </c>
      <c r="C11130" s="37" t="n">
        <v>22</v>
      </c>
      <c r="D11130" s="37" t="n">
        <v>19</v>
      </c>
      <c r="E11130" s="37" t="n">
        <v>0</v>
      </c>
      <c r="F11130" s="37" t="n">
        <v>0</v>
      </c>
      <c r="G11130" s="37" t="n">
        <v>0</v>
      </c>
      <c r="H11130" s="37" t="n">
        <v>0</v>
      </c>
      <c r="I11130" s="37" t="n">
        <v>11</v>
      </c>
      <c r="J11130" s="40" t="n">
        <f aca="false">IF(C11130=0,"",D11130/C11130)</f>
        <v>0.863636363636364</v>
      </c>
    </row>
    <row r="11131" customFormat="false" ht="15" hidden="false" customHeight="false" outlineLevel="0" collapsed="false">
      <c r="A11131" s="37" t="s">
        <v>1723</v>
      </c>
      <c r="B11131" s="37" t="s">
        <v>278</v>
      </c>
      <c r="C11131" s="37" t="n">
        <v>22</v>
      </c>
      <c r="D11131" s="37" t="n">
        <v>22</v>
      </c>
      <c r="E11131" s="37" t="n">
        <v>2</v>
      </c>
      <c r="F11131" s="37" t="n">
        <v>0</v>
      </c>
      <c r="G11131" s="37" t="n">
        <v>0</v>
      </c>
      <c r="H11131" s="37" t="n">
        <v>1</v>
      </c>
      <c r="I11131" s="37" t="n">
        <v>5</v>
      </c>
      <c r="J11131" s="40" t="n">
        <f aca="false">IF(C11131=0,"",D11131/C11131)</f>
        <v>1</v>
      </c>
    </row>
    <row r="11132" customFormat="false" ht="15" hidden="false" customHeight="false" outlineLevel="0" collapsed="false">
      <c r="A11132" s="37" t="s">
        <v>1723</v>
      </c>
      <c r="B11132" s="37" t="s">
        <v>279</v>
      </c>
      <c r="C11132" s="37" t="n">
        <v>22</v>
      </c>
      <c r="D11132" s="37" t="n">
        <v>19</v>
      </c>
      <c r="E11132" s="37" t="n">
        <v>1</v>
      </c>
      <c r="F11132" s="37" t="n">
        <v>0</v>
      </c>
      <c r="G11132" s="37" t="n">
        <v>0</v>
      </c>
      <c r="H11132" s="37" t="n">
        <v>2</v>
      </c>
      <c r="I11132" s="37" t="n">
        <v>8</v>
      </c>
      <c r="J11132" s="40" t="n">
        <f aca="false">IF(C11132=0,"",D11132/C11132)</f>
        <v>0.863636363636364</v>
      </c>
    </row>
    <row r="11133" customFormat="false" ht="15" hidden="false" customHeight="false" outlineLevel="0" collapsed="false">
      <c r="A11133" s="37" t="s">
        <v>1723</v>
      </c>
      <c r="B11133" s="37" t="s">
        <v>280</v>
      </c>
      <c r="C11133" s="37" t="n">
        <v>22</v>
      </c>
      <c r="D11133" s="37" t="n">
        <v>21</v>
      </c>
      <c r="E11133" s="37" t="n">
        <v>3</v>
      </c>
      <c r="F11133" s="37" t="n">
        <v>1</v>
      </c>
      <c r="G11133" s="37" t="n">
        <v>0</v>
      </c>
      <c r="H11133" s="37" t="n">
        <v>0</v>
      </c>
      <c r="I11133" s="37" t="n">
        <v>13</v>
      </c>
      <c r="J11133" s="40" t="n">
        <f aca="false">IF(C11133=0,"",D11133/C11133)</f>
        <v>0.954545454545455</v>
      </c>
    </row>
    <row r="11134" customFormat="false" ht="15" hidden="false" customHeight="false" outlineLevel="0" collapsed="false">
      <c r="A11134" s="37" t="s">
        <v>1723</v>
      </c>
      <c r="B11134" s="37" t="s">
        <v>281</v>
      </c>
      <c r="C11134" s="37" t="n">
        <v>22</v>
      </c>
      <c r="D11134" s="37" t="n">
        <v>21</v>
      </c>
      <c r="E11134" s="37" t="n">
        <v>0</v>
      </c>
      <c r="F11134" s="37" t="n">
        <v>1</v>
      </c>
      <c r="G11134" s="37" t="n">
        <v>0</v>
      </c>
      <c r="H11134" s="37" t="n">
        <v>3</v>
      </c>
      <c r="I11134" s="37" t="n">
        <v>39</v>
      </c>
      <c r="J11134" s="40" t="n">
        <f aca="false">IF(C11134=0,"",D11134/C11134)</f>
        <v>0.954545454545455</v>
      </c>
    </row>
    <row r="11135" customFormat="false" ht="15" hidden="false" customHeight="false" outlineLevel="0" collapsed="false">
      <c r="A11135" s="37" t="s">
        <v>1215</v>
      </c>
      <c r="B11135" s="37" t="s">
        <v>270</v>
      </c>
      <c r="C11135" s="37" t="n">
        <v>22</v>
      </c>
      <c r="D11135" s="37" t="n">
        <v>20</v>
      </c>
      <c r="E11135" s="37" t="n">
        <v>0</v>
      </c>
      <c r="F11135" s="37" t="n">
        <v>0</v>
      </c>
      <c r="G11135" s="37" t="n">
        <v>0</v>
      </c>
      <c r="H11135" s="37" t="n">
        <v>2</v>
      </c>
      <c r="I11135" s="37" t="n">
        <v>16</v>
      </c>
      <c r="J11135" s="40" t="n">
        <f aca="false">IF(C11135=0,"",D11135/C11135)</f>
        <v>0.909090909090909</v>
      </c>
    </row>
    <row r="11136" customFormat="false" ht="15" hidden="false" customHeight="false" outlineLevel="0" collapsed="false">
      <c r="A11136" s="37" t="s">
        <v>1215</v>
      </c>
      <c r="B11136" s="37" t="s">
        <v>271</v>
      </c>
      <c r="C11136" s="37" t="n">
        <v>22</v>
      </c>
      <c r="D11136" s="37" t="n">
        <v>22</v>
      </c>
      <c r="E11136" s="37" t="n">
        <v>1</v>
      </c>
      <c r="F11136" s="37" t="n">
        <v>0</v>
      </c>
      <c r="G11136" s="37" t="n">
        <v>0</v>
      </c>
      <c r="H11136" s="37" t="n">
        <v>1</v>
      </c>
      <c r="I11136" s="37" t="n">
        <v>2</v>
      </c>
      <c r="J11136" s="40" t="n">
        <f aca="false">IF(C11136=0,"",D11136/C11136)</f>
        <v>1</v>
      </c>
    </row>
    <row r="11137" customFormat="false" ht="15" hidden="false" customHeight="false" outlineLevel="0" collapsed="false">
      <c r="A11137" s="37" t="s">
        <v>1215</v>
      </c>
      <c r="B11137" s="37" t="s">
        <v>272</v>
      </c>
      <c r="C11137" s="37" t="n">
        <v>22</v>
      </c>
      <c r="D11137" s="37" t="n">
        <v>21</v>
      </c>
      <c r="E11137" s="37" t="n">
        <v>0</v>
      </c>
      <c r="F11137" s="37" t="n">
        <v>0</v>
      </c>
      <c r="G11137" s="37" t="n">
        <v>0</v>
      </c>
      <c r="H11137" s="37" t="n">
        <v>3</v>
      </c>
      <c r="I11137" s="37" t="n">
        <v>16</v>
      </c>
      <c r="J11137" s="40" t="n">
        <f aca="false">IF(C11137=0,"",D11137/C11137)</f>
        <v>0.954545454545455</v>
      </c>
    </row>
    <row r="11138" customFormat="false" ht="15" hidden="false" customHeight="false" outlineLevel="0" collapsed="false">
      <c r="A11138" s="37" t="s">
        <v>1215</v>
      </c>
      <c r="B11138" s="37" t="s">
        <v>273</v>
      </c>
      <c r="C11138" s="37" t="n">
        <v>22</v>
      </c>
      <c r="D11138" s="37" t="n">
        <v>20</v>
      </c>
      <c r="E11138" s="37" t="n">
        <v>2</v>
      </c>
      <c r="F11138" s="37" t="n">
        <v>0</v>
      </c>
      <c r="G11138" s="37" t="n">
        <v>1</v>
      </c>
      <c r="H11138" s="37" t="n">
        <v>1</v>
      </c>
      <c r="I11138" s="37" t="n">
        <v>6</v>
      </c>
      <c r="J11138" s="40" t="n">
        <f aca="false">IF(C11138=0,"",D11138/C11138)</f>
        <v>0.909090909090909</v>
      </c>
    </row>
    <row r="11139" customFormat="false" ht="15" hidden="false" customHeight="false" outlineLevel="0" collapsed="false">
      <c r="A11139" s="37" t="s">
        <v>1215</v>
      </c>
      <c r="B11139" s="37" t="s">
        <v>274</v>
      </c>
      <c r="C11139" s="37" t="n">
        <v>22</v>
      </c>
      <c r="D11139" s="37" t="n">
        <v>20</v>
      </c>
      <c r="E11139" s="37" t="n">
        <v>0</v>
      </c>
      <c r="F11139" s="37" t="n">
        <v>2</v>
      </c>
      <c r="G11139" s="37" t="n">
        <v>0</v>
      </c>
      <c r="H11139" s="37" t="n">
        <v>1</v>
      </c>
      <c r="I11139" s="37" t="n">
        <v>11</v>
      </c>
      <c r="J11139" s="40" t="n">
        <f aca="false">IF(C11139=0,"",D11139/C11139)</f>
        <v>0.909090909090909</v>
      </c>
    </row>
    <row r="11140" customFormat="false" ht="15" hidden="false" customHeight="false" outlineLevel="0" collapsed="false">
      <c r="A11140" s="37" t="s">
        <v>1215</v>
      </c>
      <c r="B11140" s="37" t="s">
        <v>275</v>
      </c>
      <c r="C11140" s="37" t="n">
        <v>22</v>
      </c>
      <c r="D11140" s="37" t="n">
        <v>20</v>
      </c>
      <c r="E11140" s="37" t="n">
        <v>0</v>
      </c>
      <c r="F11140" s="37" t="n">
        <v>0</v>
      </c>
      <c r="G11140" s="37" t="n">
        <v>0</v>
      </c>
      <c r="H11140" s="37" t="n">
        <v>0</v>
      </c>
      <c r="I11140" s="37" t="n">
        <v>9</v>
      </c>
      <c r="J11140" s="40" t="n">
        <f aca="false">IF(C11140=0,"",D11140/C11140)</f>
        <v>0.909090909090909</v>
      </c>
    </row>
    <row r="11141" customFormat="false" ht="15" hidden="false" customHeight="false" outlineLevel="0" collapsed="false">
      <c r="A11141" s="37" t="s">
        <v>1215</v>
      </c>
      <c r="B11141" s="37" t="s">
        <v>276</v>
      </c>
      <c r="C11141" s="37" t="n">
        <v>22</v>
      </c>
      <c r="D11141" s="37" t="n">
        <v>21</v>
      </c>
      <c r="E11141" s="37" t="n">
        <v>1</v>
      </c>
      <c r="F11141" s="37" t="n">
        <v>0</v>
      </c>
      <c r="G11141" s="37" t="n">
        <v>1</v>
      </c>
      <c r="H11141" s="37" t="n">
        <v>0</v>
      </c>
      <c r="I11141" s="37" t="n">
        <v>11</v>
      </c>
      <c r="J11141" s="40" t="n">
        <f aca="false">IF(C11141=0,"",D11141/C11141)</f>
        <v>0.954545454545455</v>
      </c>
    </row>
    <row r="11142" customFormat="false" ht="15" hidden="false" customHeight="false" outlineLevel="0" collapsed="false">
      <c r="A11142" s="37" t="s">
        <v>1215</v>
      </c>
      <c r="B11142" s="37" t="s">
        <v>277</v>
      </c>
      <c r="C11142" s="37" t="n">
        <v>22</v>
      </c>
      <c r="D11142" s="37" t="n">
        <v>20</v>
      </c>
      <c r="E11142" s="37" t="n">
        <v>0</v>
      </c>
      <c r="F11142" s="37" t="n">
        <v>0</v>
      </c>
      <c r="G11142" s="37" t="n">
        <v>0</v>
      </c>
      <c r="H11142" s="37" t="n">
        <v>4</v>
      </c>
      <c r="I11142" s="37" t="n">
        <v>9</v>
      </c>
      <c r="J11142" s="40" t="n">
        <f aca="false">IF(C11142=0,"",D11142/C11142)</f>
        <v>0.909090909090909</v>
      </c>
    </row>
    <row r="11143" customFormat="false" ht="15" hidden="false" customHeight="false" outlineLevel="0" collapsed="false">
      <c r="A11143" s="37" t="s">
        <v>1215</v>
      </c>
      <c r="B11143" s="37" t="s">
        <v>278</v>
      </c>
      <c r="C11143" s="37" t="n">
        <v>22</v>
      </c>
      <c r="D11143" s="37" t="n">
        <v>22</v>
      </c>
      <c r="E11143" s="37" t="n">
        <v>1</v>
      </c>
      <c r="F11143" s="37" t="n">
        <v>1</v>
      </c>
      <c r="G11143" s="37" t="n">
        <v>0</v>
      </c>
      <c r="H11143" s="37" t="n">
        <v>0</v>
      </c>
      <c r="I11143" s="37" t="n">
        <v>4</v>
      </c>
      <c r="J11143" s="40" t="n">
        <f aca="false">IF(C11143=0,"",D11143/C11143)</f>
        <v>1</v>
      </c>
    </row>
    <row r="11144" customFormat="false" ht="15" hidden="false" customHeight="false" outlineLevel="0" collapsed="false">
      <c r="A11144" s="37" t="s">
        <v>1215</v>
      </c>
      <c r="B11144" s="37" t="s">
        <v>279</v>
      </c>
      <c r="C11144" s="37" t="n">
        <v>22</v>
      </c>
      <c r="D11144" s="37" t="n">
        <v>20</v>
      </c>
      <c r="E11144" s="37" t="n">
        <v>0</v>
      </c>
      <c r="F11144" s="37" t="n">
        <v>0</v>
      </c>
      <c r="G11144" s="37" t="n">
        <v>1</v>
      </c>
      <c r="H11144" s="37" t="n">
        <v>0</v>
      </c>
      <c r="I11144" s="37" t="n">
        <v>7</v>
      </c>
      <c r="J11144" s="40" t="n">
        <f aca="false">IF(C11144=0,"",D11144/C11144)</f>
        <v>0.909090909090909</v>
      </c>
    </row>
    <row r="11145" customFormat="false" ht="15" hidden="false" customHeight="false" outlineLevel="0" collapsed="false">
      <c r="A11145" s="37" t="s">
        <v>1215</v>
      </c>
      <c r="B11145" s="37" t="s">
        <v>280</v>
      </c>
      <c r="C11145" s="37" t="n">
        <v>22</v>
      </c>
      <c r="D11145" s="37" t="n">
        <v>21</v>
      </c>
      <c r="E11145" s="37" t="n">
        <v>2</v>
      </c>
      <c r="F11145" s="37" t="n">
        <v>1</v>
      </c>
      <c r="G11145" s="37" t="n">
        <v>0</v>
      </c>
      <c r="H11145" s="37" t="n">
        <v>0</v>
      </c>
      <c r="I11145" s="37" t="n">
        <v>15</v>
      </c>
      <c r="J11145" s="40" t="n">
        <f aca="false">IF(C11145=0,"",D11145/C11145)</f>
        <v>0.954545454545455</v>
      </c>
    </row>
    <row r="11146" customFormat="false" ht="15" hidden="false" customHeight="false" outlineLevel="0" collapsed="false">
      <c r="A11146" s="37" t="s">
        <v>1215</v>
      </c>
      <c r="B11146" s="37" t="s">
        <v>281</v>
      </c>
      <c r="C11146" s="37" t="n">
        <v>22</v>
      </c>
      <c r="D11146" s="37" t="n">
        <v>20</v>
      </c>
      <c r="E11146" s="37" t="n">
        <v>2</v>
      </c>
      <c r="F11146" s="37" t="n">
        <v>1</v>
      </c>
      <c r="G11146" s="37" t="n">
        <v>0</v>
      </c>
      <c r="H11146" s="37" t="n">
        <v>2</v>
      </c>
      <c r="I11146" s="37" t="n">
        <v>5</v>
      </c>
      <c r="J11146" s="40" t="n">
        <f aca="false">IF(C11146=0,"",D11146/C11146)</f>
        <v>0.909090909090909</v>
      </c>
    </row>
    <row r="11147" customFormat="false" ht="15" hidden="false" customHeight="false" outlineLevel="0" collapsed="false">
      <c r="A11147" s="37" t="s">
        <v>1181</v>
      </c>
      <c r="B11147" s="37" t="s">
        <v>270</v>
      </c>
      <c r="C11147" s="37" t="n">
        <v>22</v>
      </c>
      <c r="D11147" s="37" t="n">
        <v>21</v>
      </c>
      <c r="E11147" s="37" t="n">
        <v>0</v>
      </c>
      <c r="F11147" s="37" t="n">
        <v>0</v>
      </c>
      <c r="G11147" s="37" t="n">
        <v>2</v>
      </c>
      <c r="H11147" s="37" t="n">
        <v>0</v>
      </c>
      <c r="I11147" s="37" t="n">
        <v>0</v>
      </c>
      <c r="J11147" s="40" t="n">
        <f aca="false">IF(C11147=0,"",D11147/C11147)</f>
        <v>0.954545454545455</v>
      </c>
    </row>
    <row r="11148" customFormat="false" ht="15" hidden="false" customHeight="false" outlineLevel="0" collapsed="false">
      <c r="A11148" s="37" t="s">
        <v>1181</v>
      </c>
      <c r="B11148" s="37" t="s">
        <v>271</v>
      </c>
      <c r="C11148" s="37" t="n">
        <v>22</v>
      </c>
      <c r="D11148" s="37" t="n">
        <v>21</v>
      </c>
      <c r="E11148" s="37" t="n">
        <v>0</v>
      </c>
      <c r="F11148" s="37" t="n">
        <v>2</v>
      </c>
      <c r="G11148" s="37" t="n">
        <v>0</v>
      </c>
      <c r="H11148" s="37" t="n">
        <v>4</v>
      </c>
      <c r="I11148" s="37" t="n">
        <v>0</v>
      </c>
      <c r="J11148" s="40" t="n">
        <f aca="false">IF(C11148=0,"",D11148/C11148)</f>
        <v>0.954545454545455</v>
      </c>
    </row>
    <row r="11149" customFormat="false" ht="15" hidden="false" customHeight="false" outlineLevel="0" collapsed="false">
      <c r="A11149" s="37" t="s">
        <v>1181</v>
      </c>
      <c r="B11149" s="37" t="s">
        <v>272</v>
      </c>
      <c r="C11149" s="37" t="n">
        <v>22</v>
      </c>
      <c r="D11149" s="37" t="n">
        <v>20</v>
      </c>
      <c r="E11149" s="37" t="n">
        <v>0</v>
      </c>
      <c r="F11149" s="37" t="n">
        <v>2</v>
      </c>
      <c r="G11149" s="37" t="n">
        <v>0</v>
      </c>
      <c r="H11149" s="37" t="n">
        <v>3</v>
      </c>
      <c r="I11149" s="37" t="n">
        <v>2</v>
      </c>
      <c r="J11149" s="40" t="n">
        <f aca="false">IF(C11149=0,"",D11149/C11149)</f>
        <v>0.909090909090909</v>
      </c>
    </row>
    <row r="11150" customFormat="false" ht="15" hidden="false" customHeight="false" outlineLevel="0" collapsed="false">
      <c r="A11150" s="37" t="s">
        <v>1181</v>
      </c>
      <c r="B11150" s="37" t="s">
        <v>273</v>
      </c>
      <c r="C11150" s="37" t="n">
        <v>22</v>
      </c>
      <c r="D11150" s="37" t="n">
        <v>18</v>
      </c>
      <c r="E11150" s="37" t="n">
        <v>0</v>
      </c>
      <c r="F11150" s="37" t="n">
        <v>0</v>
      </c>
      <c r="G11150" s="37" t="n">
        <v>0</v>
      </c>
      <c r="H11150" s="37" t="n">
        <v>0</v>
      </c>
      <c r="I11150" s="37" t="n">
        <v>0</v>
      </c>
      <c r="J11150" s="40" t="n">
        <f aca="false">IF(C11150=0,"",D11150/C11150)</f>
        <v>0.818181818181818</v>
      </c>
    </row>
    <row r="11151" customFormat="false" ht="15" hidden="false" customHeight="false" outlineLevel="0" collapsed="false">
      <c r="A11151" s="37" t="s">
        <v>1181</v>
      </c>
      <c r="B11151" s="37" t="s">
        <v>274</v>
      </c>
      <c r="C11151" s="37" t="n">
        <v>22</v>
      </c>
      <c r="D11151" s="37" t="n">
        <v>19</v>
      </c>
      <c r="E11151" s="37" t="n">
        <v>0</v>
      </c>
      <c r="F11151" s="37" t="n">
        <v>0</v>
      </c>
      <c r="G11151" s="37" t="n">
        <v>1</v>
      </c>
      <c r="H11151" s="37" t="n">
        <v>2</v>
      </c>
      <c r="I11151" s="37" t="n">
        <v>2</v>
      </c>
      <c r="J11151" s="40" t="n">
        <f aca="false">IF(C11151=0,"",D11151/C11151)</f>
        <v>0.863636363636364</v>
      </c>
    </row>
    <row r="11152" customFormat="false" ht="15" hidden="false" customHeight="false" outlineLevel="0" collapsed="false">
      <c r="A11152" s="37" t="s">
        <v>1181</v>
      </c>
      <c r="B11152" s="37" t="s">
        <v>275</v>
      </c>
      <c r="C11152" s="37" t="n">
        <v>22</v>
      </c>
      <c r="D11152" s="37" t="n">
        <v>22</v>
      </c>
      <c r="E11152" s="37" t="n">
        <v>1</v>
      </c>
      <c r="F11152" s="37" t="n">
        <v>0</v>
      </c>
      <c r="G11152" s="37" t="n">
        <v>1</v>
      </c>
      <c r="H11152" s="37" t="n">
        <v>0</v>
      </c>
      <c r="I11152" s="37" t="n">
        <v>0</v>
      </c>
      <c r="J11152" s="40" t="n">
        <f aca="false">IF(C11152=0,"",D11152/C11152)</f>
        <v>1</v>
      </c>
    </row>
    <row r="11153" customFormat="false" ht="15" hidden="false" customHeight="false" outlineLevel="0" collapsed="false">
      <c r="A11153" s="37" t="s">
        <v>1181</v>
      </c>
      <c r="B11153" s="37" t="s">
        <v>276</v>
      </c>
      <c r="C11153" s="37" t="n">
        <v>22</v>
      </c>
      <c r="D11153" s="37" t="n">
        <v>18</v>
      </c>
      <c r="E11153" s="37" t="n">
        <v>2</v>
      </c>
      <c r="F11153" s="37" t="n">
        <v>0</v>
      </c>
      <c r="G11153" s="37" t="n">
        <v>0</v>
      </c>
      <c r="H11153" s="37" t="n">
        <v>0</v>
      </c>
      <c r="I11153" s="37" t="n">
        <v>2</v>
      </c>
      <c r="J11153" s="40" t="n">
        <f aca="false">IF(C11153=0,"",D11153/C11153)</f>
        <v>0.818181818181818</v>
      </c>
    </row>
    <row r="11154" customFormat="false" ht="15" hidden="false" customHeight="false" outlineLevel="0" collapsed="false">
      <c r="A11154" s="37" t="s">
        <v>1181</v>
      </c>
      <c r="B11154" s="37" t="s">
        <v>277</v>
      </c>
      <c r="C11154" s="37" t="n">
        <v>22</v>
      </c>
      <c r="D11154" s="37" t="n">
        <v>21</v>
      </c>
      <c r="E11154" s="37" t="n">
        <v>0</v>
      </c>
      <c r="F11154" s="37" t="n">
        <v>0</v>
      </c>
      <c r="G11154" s="37" t="n">
        <v>0</v>
      </c>
      <c r="H11154" s="37" t="n">
        <v>1</v>
      </c>
      <c r="I11154" s="37" t="n">
        <v>0</v>
      </c>
      <c r="J11154" s="40" t="n">
        <f aca="false">IF(C11154=0,"",D11154/C11154)</f>
        <v>0.954545454545455</v>
      </c>
    </row>
    <row r="11155" customFormat="false" ht="15" hidden="false" customHeight="false" outlineLevel="0" collapsed="false">
      <c r="A11155" s="37" t="s">
        <v>1181</v>
      </c>
      <c r="B11155" s="37" t="s">
        <v>278</v>
      </c>
      <c r="C11155" s="37" t="n">
        <v>22</v>
      </c>
      <c r="D11155" s="37" t="n">
        <v>22</v>
      </c>
      <c r="E11155" s="37" t="n">
        <v>0</v>
      </c>
      <c r="F11155" s="37" t="n">
        <v>1</v>
      </c>
      <c r="G11155" s="37" t="n">
        <v>1</v>
      </c>
      <c r="H11155" s="37" t="n">
        <v>0</v>
      </c>
      <c r="I11155" s="37" t="n">
        <v>0</v>
      </c>
      <c r="J11155" s="40" t="n">
        <f aca="false">IF(C11155=0,"",D11155/C11155)</f>
        <v>1</v>
      </c>
    </row>
    <row r="11156" customFormat="false" ht="15" hidden="false" customHeight="false" outlineLevel="0" collapsed="false">
      <c r="A11156" s="37" t="s">
        <v>1181</v>
      </c>
      <c r="B11156" s="37" t="s">
        <v>279</v>
      </c>
      <c r="C11156" s="37" t="n">
        <v>22</v>
      </c>
      <c r="D11156" s="37" t="n">
        <v>19</v>
      </c>
      <c r="E11156" s="37" t="n">
        <v>0</v>
      </c>
      <c r="F11156" s="37" t="n">
        <v>3</v>
      </c>
      <c r="G11156" s="37" t="n">
        <v>1</v>
      </c>
      <c r="H11156" s="37" t="n">
        <v>3</v>
      </c>
      <c r="I11156" s="37" t="n">
        <v>3</v>
      </c>
      <c r="J11156" s="40" t="n">
        <f aca="false">IF(C11156=0,"",D11156/C11156)</f>
        <v>0.863636363636364</v>
      </c>
    </row>
    <row r="11157" customFormat="false" ht="15" hidden="false" customHeight="false" outlineLevel="0" collapsed="false">
      <c r="A11157" s="37" t="s">
        <v>1181</v>
      </c>
      <c r="B11157" s="37" t="s">
        <v>280</v>
      </c>
      <c r="C11157" s="37" t="n">
        <v>22</v>
      </c>
      <c r="D11157" s="37" t="n">
        <v>21</v>
      </c>
      <c r="E11157" s="37" t="n">
        <v>0</v>
      </c>
      <c r="F11157" s="37" t="n">
        <v>1</v>
      </c>
      <c r="G11157" s="37" t="n">
        <v>0</v>
      </c>
      <c r="H11157" s="37" t="n">
        <v>3</v>
      </c>
      <c r="I11157" s="37" t="n">
        <v>5</v>
      </c>
      <c r="J11157" s="40" t="n">
        <f aca="false">IF(C11157=0,"",D11157/C11157)</f>
        <v>0.954545454545455</v>
      </c>
    </row>
    <row r="11158" customFormat="false" ht="15" hidden="false" customHeight="false" outlineLevel="0" collapsed="false">
      <c r="A11158" s="37" t="s">
        <v>1181</v>
      </c>
      <c r="B11158" s="37" t="s">
        <v>281</v>
      </c>
      <c r="C11158" s="37" t="n">
        <v>22</v>
      </c>
      <c r="D11158" s="37" t="n">
        <v>20</v>
      </c>
      <c r="E11158" s="37" t="n">
        <v>2</v>
      </c>
      <c r="F11158" s="37" t="n">
        <v>2</v>
      </c>
      <c r="G11158" s="37" t="n">
        <v>0</v>
      </c>
      <c r="H11158" s="37" t="n">
        <v>3</v>
      </c>
      <c r="I11158" s="37" t="n">
        <v>2</v>
      </c>
      <c r="J11158" s="40" t="n">
        <f aca="false">IF(C11158=0,"",D11158/C11158)</f>
        <v>0.909090909090909</v>
      </c>
    </row>
    <row r="11159" customFormat="false" ht="15" hidden="false" customHeight="false" outlineLevel="0" collapsed="false">
      <c r="A11159" s="37" t="s">
        <v>1341</v>
      </c>
      <c r="B11159" s="37" t="s">
        <v>270</v>
      </c>
      <c r="C11159" s="37" t="n">
        <v>22</v>
      </c>
      <c r="D11159" s="37" t="n">
        <v>20</v>
      </c>
      <c r="E11159" s="37" t="n">
        <v>0</v>
      </c>
      <c r="F11159" s="37" t="n">
        <v>1</v>
      </c>
      <c r="G11159" s="37" t="n">
        <v>0</v>
      </c>
      <c r="H11159" s="37" t="n">
        <v>2</v>
      </c>
      <c r="I11159" s="37" t="n">
        <v>0</v>
      </c>
      <c r="J11159" s="40" t="n">
        <f aca="false">IF(C11159=0,"",D11159/C11159)</f>
        <v>0.909090909090909</v>
      </c>
    </row>
    <row r="11160" customFormat="false" ht="15" hidden="false" customHeight="false" outlineLevel="0" collapsed="false">
      <c r="A11160" s="37" t="s">
        <v>1341</v>
      </c>
      <c r="B11160" s="37" t="s">
        <v>271</v>
      </c>
      <c r="C11160" s="37" t="n">
        <v>22</v>
      </c>
      <c r="D11160" s="37" t="n">
        <v>21</v>
      </c>
      <c r="E11160" s="37" t="n">
        <v>1</v>
      </c>
      <c r="F11160" s="37" t="n">
        <v>2</v>
      </c>
      <c r="G11160" s="37" t="n">
        <v>0</v>
      </c>
      <c r="H11160" s="37" t="n">
        <v>0</v>
      </c>
      <c r="I11160" s="37" t="n">
        <v>4</v>
      </c>
      <c r="J11160" s="40" t="n">
        <f aca="false">IF(C11160=0,"",D11160/C11160)</f>
        <v>0.954545454545455</v>
      </c>
    </row>
    <row r="11161" customFormat="false" ht="15" hidden="false" customHeight="false" outlineLevel="0" collapsed="false">
      <c r="A11161" s="37" t="s">
        <v>1341</v>
      </c>
      <c r="B11161" s="37" t="s">
        <v>272</v>
      </c>
      <c r="C11161" s="37" t="n">
        <v>22</v>
      </c>
      <c r="D11161" s="37" t="n">
        <v>22</v>
      </c>
      <c r="E11161" s="37" t="n">
        <v>0</v>
      </c>
      <c r="F11161" s="37" t="n">
        <v>0</v>
      </c>
      <c r="G11161" s="37" t="n">
        <v>0</v>
      </c>
      <c r="H11161" s="37" t="n">
        <v>2</v>
      </c>
      <c r="I11161" s="37" t="n">
        <v>0</v>
      </c>
      <c r="J11161" s="40" t="n">
        <f aca="false">IF(C11161=0,"",D11161/C11161)</f>
        <v>1</v>
      </c>
    </row>
    <row r="11162" customFormat="false" ht="15" hidden="false" customHeight="false" outlineLevel="0" collapsed="false">
      <c r="A11162" s="37" t="s">
        <v>1341</v>
      </c>
      <c r="B11162" s="37" t="s">
        <v>273</v>
      </c>
      <c r="C11162" s="37" t="n">
        <v>22</v>
      </c>
      <c r="D11162" s="37" t="n">
        <v>21</v>
      </c>
      <c r="E11162" s="37" t="n">
        <v>0</v>
      </c>
      <c r="F11162" s="37" t="n">
        <v>1</v>
      </c>
      <c r="G11162" s="37" t="n">
        <v>0</v>
      </c>
      <c r="H11162" s="37" t="n">
        <v>1</v>
      </c>
      <c r="I11162" s="37" t="n">
        <v>1</v>
      </c>
      <c r="J11162" s="40" t="n">
        <f aca="false">IF(C11162=0,"",D11162/C11162)</f>
        <v>0.954545454545455</v>
      </c>
    </row>
    <row r="11163" customFormat="false" ht="15" hidden="false" customHeight="false" outlineLevel="0" collapsed="false">
      <c r="A11163" s="37" t="s">
        <v>1341</v>
      </c>
      <c r="B11163" s="37" t="s">
        <v>274</v>
      </c>
      <c r="C11163" s="37" t="n">
        <v>22</v>
      </c>
      <c r="D11163" s="37" t="n">
        <v>21</v>
      </c>
      <c r="E11163" s="37" t="n">
        <v>3</v>
      </c>
      <c r="F11163" s="37" t="n">
        <v>0</v>
      </c>
      <c r="G11163" s="37" t="n">
        <v>0</v>
      </c>
      <c r="H11163" s="37" t="n">
        <v>2</v>
      </c>
      <c r="I11163" s="37" t="n">
        <v>8</v>
      </c>
      <c r="J11163" s="40" t="n">
        <f aca="false">IF(C11163=0,"",D11163/C11163)</f>
        <v>0.954545454545455</v>
      </c>
    </row>
    <row r="11164" customFormat="false" ht="15" hidden="false" customHeight="false" outlineLevel="0" collapsed="false">
      <c r="A11164" s="37" t="s">
        <v>1341</v>
      </c>
      <c r="B11164" s="37" t="s">
        <v>275</v>
      </c>
      <c r="C11164" s="37" t="n">
        <v>22</v>
      </c>
      <c r="D11164" s="37" t="n">
        <v>21</v>
      </c>
      <c r="E11164" s="37" t="n">
        <v>2</v>
      </c>
      <c r="F11164" s="37" t="n">
        <v>2</v>
      </c>
      <c r="G11164" s="37" t="n">
        <v>0</v>
      </c>
      <c r="H11164" s="37" t="n">
        <v>2</v>
      </c>
      <c r="I11164" s="37" t="n">
        <v>1</v>
      </c>
      <c r="J11164" s="40" t="n">
        <f aca="false">IF(C11164=0,"",D11164/C11164)</f>
        <v>0.954545454545455</v>
      </c>
    </row>
    <row r="11165" customFormat="false" ht="15" hidden="false" customHeight="false" outlineLevel="0" collapsed="false">
      <c r="A11165" s="37" t="s">
        <v>1341</v>
      </c>
      <c r="B11165" s="37" t="s">
        <v>276</v>
      </c>
      <c r="C11165" s="37" t="n">
        <v>22</v>
      </c>
      <c r="D11165" s="37" t="n">
        <v>21</v>
      </c>
      <c r="E11165" s="37" t="n">
        <v>1</v>
      </c>
      <c r="F11165" s="37" t="n">
        <v>0</v>
      </c>
      <c r="G11165" s="37" t="n">
        <v>0</v>
      </c>
      <c r="H11165" s="37" t="n">
        <v>2</v>
      </c>
      <c r="I11165" s="37" t="n">
        <v>1</v>
      </c>
      <c r="J11165" s="40" t="n">
        <f aca="false">IF(C11165=0,"",D11165/C11165)</f>
        <v>0.954545454545455</v>
      </c>
    </row>
    <row r="11166" customFormat="false" ht="15" hidden="false" customHeight="false" outlineLevel="0" collapsed="false">
      <c r="A11166" s="37" t="s">
        <v>1341</v>
      </c>
      <c r="B11166" s="37" t="s">
        <v>277</v>
      </c>
      <c r="C11166" s="37" t="n">
        <v>22</v>
      </c>
      <c r="D11166" s="37" t="n">
        <v>21</v>
      </c>
      <c r="E11166" s="37" t="n">
        <v>2</v>
      </c>
      <c r="F11166" s="37" t="n">
        <v>0</v>
      </c>
      <c r="G11166" s="37" t="n">
        <v>1</v>
      </c>
      <c r="H11166" s="37" t="n">
        <v>0</v>
      </c>
      <c r="I11166" s="37" t="n">
        <v>3</v>
      </c>
      <c r="J11166" s="40" t="n">
        <f aca="false">IF(C11166=0,"",D11166/C11166)</f>
        <v>0.954545454545455</v>
      </c>
    </row>
    <row r="11167" customFormat="false" ht="15" hidden="false" customHeight="false" outlineLevel="0" collapsed="false">
      <c r="A11167" s="37" t="s">
        <v>1341</v>
      </c>
      <c r="B11167" s="37" t="s">
        <v>278</v>
      </c>
      <c r="C11167" s="37" t="n">
        <v>22</v>
      </c>
      <c r="D11167" s="37" t="n">
        <v>20</v>
      </c>
      <c r="E11167" s="37" t="n">
        <v>0</v>
      </c>
      <c r="F11167" s="37" t="n">
        <v>0</v>
      </c>
      <c r="G11167" s="37" t="n">
        <v>0</v>
      </c>
      <c r="H11167" s="37" t="n">
        <v>1</v>
      </c>
      <c r="I11167" s="37" t="n">
        <v>1</v>
      </c>
      <c r="J11167" s="40" t="n">
        <f aca="false">IF(C11167=0,"",D11167/C11167)</f>
        <v>0.909090909090909</v>
      </c>
    </row>
    <row r="11168" customFormat="false" ht="15" hidden="false" customHeight="false" outlineLevel="0" collapsed="false">
      <c r="A11168" s="37" t="s">
        <v>1341</v>
      </c>
      <c r="B11168" s="37" t="s">
        <v>279</v>
      </c>
      <c r="C11168" s="37" t="n">
        <v>22</v>
      </c>
      <c r="D11168" s="37" t="n">
        <v>22</v>
      </c>
      <c r="E11168" s="37" t="n">
        <v>0</v>
      </c>
      <c r="F11168" s="37" t="n">
        <v>3</v>
      </c>
      <c r="G11168" s="37" t="n">
        <v>2</v>
      </c>
      <c r="H11168" s="37" t="n">
        <v>2</v>
      </c>
      <c r="I11168" s="37" t="n">
        <v>3</v>
      </c>
      <c r="J11168" s="40" t="n">
        <f aca="false">IF(C11168=0,"",D11168/C11168)</f>
        <v>1</v>
      </c>
    </row>
    <row r="11169" customFormat="false" ht="15" hidden="false" customHeight="false" outlineLevel="0" collapsed="false">
      <c r="A11169" s="37" t="s">
        <v>1341</v>
      </c>
      <c r="B11169" s="37" t="s">
        <v>280</v>
      </c>
      <c r="C11169" s="37" t="n">
        <v>22</v>
      </c>
      <c r="D11169" s="37" t="n">
        <v>18</v>
      </c>
      <c r="E11169" s="37" t="n">
        <v>0</v>
      </c>
      <c r="F11169" s="37" t="n">
        <v>0</v>
      </c>
      <c r="G11169" s="37" t="n">
        <v>0</v>
      </c>
      <c r="H11169" s="37" t="n">
        <v>3</v>
      </c>
      <c r="I11169" s="37" t="n">
        <v>3</v>
      </c>
      <c r="J11169" s="40" t="n">
        <f aca="false">IF(C11169=0,"",D11169/C11169)</f>
        <v>0.818181818181818</v>
      </c>
    </row>
    <row r="11170" customFormat="false" ht="15" hidden="false" customHeight="false" outlineLevel="0" collapsed="false">
      <c r="A11170" s="37" t="s">
        <v>1341</v>
      </c>
      <c r="B11170" s="37" t="s">
        <v>281</v>
      </c>
      <c r="C11170" s="37" t="n">
        <v>22</v>
      </c>
      <c r="D11170" s="37" t="n">
        <v>21</v>
      </c>
      <c r="E11170" s="37" t="n">
        <v>1</v>
      </c>
      <c r="F11170" s="37" t="n">
        <v>0</v>
      </c>
      <c r="G11170" s="37" t="n">
        <v>0</v>
      </c>
      <c r="H11170" s="37" t="n">
        <v>1</v>
      </c>
      <c r="I11170" s="37" t="n">
        <v>2</v>
      </c>
      <c r="J11170" s="40" t="n">
        <f aca="false">IF(C11170=0,"",D11170/C11170)</f>
        <v>0.954545454545455</v>
      </c>
    </row>
    <row r="11171" customFormat="false" ht="15" hidden="false" customHeight="false" outlineLevel="0" collapsed="false">
      <c r="A11171" s="37" t="s">
        <v>1724</v>
      </c>
      <c r="B11171" s="37" t="s">
        <v>270</v>
      </c>
      <c r="C11171" s="37" t="n">
        <v>22</v>
      </c>
      <c r="D11171" s="37" t="n">
        <v>19</v>
      </c>
      <c r="E11171" s="37" t="n">
        <v>0</v>
      </c>
      <c r="F11171" s="37" t="n">
        <v>0</v>
      </c>
      <c r="G11171" s="37" t="n">
        <v>0</v>
      </c>
      <c r="H11171" s="37" t="n">
        <v>2</v>
      </c>
      <c r="I11171" s="37" t="n">
        <v>0</v>
      </c>
      <c r="J11171" s="40" t="n">
        <f aca="false">IF(C11171=0,"",D11171/C11171)</f>
        <v>0.863636363636364</v>
      </c>
    </row>
    <row r="11172" customFormat="false" ht="15" hidden="false" customHeight="false" outlineLevel="0" collapsed="false">
      <c r="A11172" s="37" t="s">
        <v>1724</v>
      </c>
      <c r="B11172" s="37" t="s">
        <v>271</v>
      </c>
      <c r="C11172" s="37" t="n">
        <v>22</v>
      </c>
      <c r="D11172" s="37" t="n">
        <v>21</v>
      </c>
      <c r="E11172" s="37" t="n">
        <v>1</v>
      </c>
      <c r="F11172" s="37" t="n">
        <v>1</v>
      </c>
      <c r="G11172" s="37" t="n">
        <v>0</v>
      </c>
      <c r="H11172" s="37" t="n">
        <v>1</v>
      </c>
      <c r="I11172" s="37" t="n">
        <v>0</v>
      </c>
      <c r="J11172" s="40" t="n">
        <f aca="false">IF(C11172=0,"",D11172/C11172)</f>
        <v>0.954545454545455</v>
      </c>
    </row>
    <row r="11173" customFormat="false" ht="15" hidden="false" customHeight="false" outlineLevel="0" collapsed="false">
      <c r="A11173" s="37" t="s">
        <v>1724</v>
      </c>
      <c r="B11173" s="37" t="s">
        <v>272</v>
      </c>
      <c r="C11173" s="37" t="n">
        <v>22</v>
      </c>
      <c r="D11173" s="37" t="n">
        <v>20</v>
      </c>
      <c r="E11173" s="37" t="n">
        <v>0</v>
      </c>
      <c r="F11173" s="37" t="n">
        <v>1</v>
      </c>
      <c r="G11173" s="37" t="n">
        <v>0</v>
      </c>
      <c r="H11173" s="37" t="n">
        <v>3</v>
      </c>
      <c r="I11173" s="37" t="n">
        <v>0</v>
      </c>
      <c r="J11173" s="40" t="n">
        <f aca="false">IF(C11173=0,"",D11173/C11173)</f>
        <v>0.909090909090909</v>
      </c>
    </row>
    <row r="11174" customFormat="false" ht="15" hidden="false" customHeight="false" outlineLevel="0" collapsed="false">
      <c r="A11174" s="37" t="s">
        <v>1724</v>
      </c>
      <c r="B11174" s="37" t="s">
        <v>273</v>
      </c>
      <c r="C11174" s="37" t="n">
        <v>22</v>
      </c>
      <c r="D11174" s="37" t="n">
        <v>21</v>
      </c>
      <c r="E11174" s="37" t="n">
        <v>0</v>
      </c>
      <c r="F11174" s="37" t="n">
        <v>1</v>
      </c>
      <c r="G11174" s="37" t="n">
        <v>0</v>
      </c>
      <c r="H11174" s="37" t="n">
        <v>1</v>
      </c>
      <c r="I11174" s="37" t="n">
        <v>0</v>
      </c>
      <c r="J11174" s="40" t="n">
        <f aca="false">IF(C11174=0,"",D11174/C11174)</f>
        <v>0.954545454545455</v>
      </c>
    </row>
    <row r="11175" customFormat="false" ht="15" hidden="false" customHeight="false" outlineLevel="0" collapsed="false">
      <c r="A11175" s="37" t="s">
        <v>1724</v>
      </c>
      <c r="B11175" s="37" t="s">
        <v>274</v>
      </c>
      <c r="C11175" s="37" t="n">
        <v>22</v>
      </c>
      <c r="D11175" s="37" t="n">
        <v>21</v>
      </c>
      <c r="E11175" s="37" t="n">
        <v>2</v>
      </c>
      <c r="F11175" s="37" t="n">
        <v>1</v>
      </c>
      <c r="G11175" s="37" t="n">
        <v>0</v>
      </c>
      <c r="H11175" s="37" t="n">
        <v>1</v>
      </c>
      <c r="I11175" s="37" t="n">
        <v>2</v>
      </c>
      <c r="J11175" s="40" t="n">
        <f aca="false">IF(C11175=0,"",D11175/C11175)</f>
        <v>0.954545454545455</v>
      </c>
    </row>
    <row r="11176" customFormat="false" ht="15" hidden="false" customHeight="false" outlineLevel="0" collapsed="false">
      <c r="A11176" s="37" t="s">
        <v>1724</v>
      </c>
      <c r="B11176" s="37" t="s">
        <v>275</v>
      </c>
      <c r="C11176" s="37" t="n">
        <v>22</v>
      </c>
      <c r="D11176" s="37" t="n">
        <v>20</v>
      </c>
      <c r="E11176" s="37" t="n">
        <v>0</v>
      </c>
      <c r="F11176" s="37" t="n">
        <v>0</v>
      </c>
      <c r="G11176" s="37" t="n">
        <v>2</v>
      </c>
      <c r="H11176" s="37" t="n">
        <v>2</v>
      </c>
      <c r="I11176" s="37" t="n">
        <v>1</v>
      </c>
      <c r="J11176" s="40" t="n">
        <f aca="false">IF(C11176=0,"",D11176/C11176)</f>
        <v>0.909090909090909</v>
      </c>
    </row>
    <row r="11177" customFormat="false" ht="15" hidden="false" customHeight="false" outlineLevel="0" collapsed="false">
      <c r="A11177" s="37" t="s">
        <v>1724</v>
      </c>
      <c r="B11177" s="37" t="s">
        <v>276</v>
      </c>
      <c r="C11177" s="37" t="n">
        <v>22</v>
      </c>
      <c r="D11177" s="37" t="n">
        <v>21</v>
      </c>
      <c r="E11177" s="37" t="n">
        <v>1</v>
      </c>
      <c r="F11177" s="37" t="n">
        <v>0</v>
      </c>
      <c r="G11177" s="37" t="n">
        <v>0</v>
      </c>
      <c r="H11177" s="37" t="n">
        <v>1</v>
      </c>
      <c r="I11177" s="37" t="n">
        <v>0</v>
      </c>
      <c r="J11177" s="40" t="n">
        <f aca="false">IF(C11177=0,"",D11177/C11177)</f>
        <v>0.954545454545455</v>
      </c>
    </row>
    <row r="11178" customFormat="false" ht="15" hidden="false" customHeight="false" outlineLevel="0" collapsed="false">
      <c r="A11178" s="37" t="s">
        <v>1724</v>
      </c>
      <c r="B11178" s="37" t="s">
        <v>277</v>
      </c>
      <c r="C11178" s="37" t="n">
        <v>22</v>
      </c>
      <c r="D11178" s="37" t="n">
        <v>20</v>
      </c>
      <c r="E11178" s="37" t="n">
        <v>3</v>
      </c>
      <c r="F11178" s="37" t="n">
        <v>1</v>
      </c>
      <c r="G11178" s="37" t="n">
        <v>0</v>
      </c>
      <c r="H11178" s="37" t="n">
        <v>1</v>
      </c>
      <c r="I11178" s="37" t="n">
        <v>2</v>
      </c>
      <c r="J11178" s="40" t="n">
        <f aca="false">IF(C11178=0,"",D11178/C11178)</f>
        <v>0.909090909090909</v>
      </c>
    </row>
    <row r="11179" customFormat="false" ht="15" hidden="false" customHeight="false" outlineLevel="0" collapsed="false">
      <c r="A11179" s="37" t="s">
        <v>1724</v>
      </c>
      <c r="B11179" s="37" t="s">
        <v>278</v>
      </c>
      <c r="C11179" s="37" t="n">
        <v>22</v>
      </c>
      <c r="D11179" s="37" t="n">
        <v>21</v>
      </c>
      <c r="E11179" s="37" t="n">
        <v>1</v>
      </c>
      <c r="F11179" s="37" t="n">
        <v>0</v>
      </c>
      <c r="G11179" s="37" t="n">
        <v>1</v>
      </c>
      <c r="H11179" s="37" t="n">
        <v>1</v>
      </c>
      <c r="I11179" s="37" t="n">
        <v>0</v>
      </c>
      <c r="J11179" s="40" t="n">
        <f aca="false">IF(C11179=0,"",D11179/C11179)</f>
        <v>0.954545454545455</v>
      </c>
    </row>
    <row r="11180" customFormat="false" ht="15" hidden="false" customHeight="false" outlineLevel="0" collapsed="false">
      <c r="A11180" s="37" t="s">
        <v>1724</v>
      </c>
      <c r="B11180" s="37" t="s">
        <v>279</v>
      </c>
      <c r="C11180" s="37" t="n">
        <v>22</v>
      </c>
      <c r="D11180" s="37" t="n">
        <v>20</v>
      </c>
      <c r="E11180" s="37" t="n">
        <v>1</v>
      </c>
      <c r="F11180" s="37" t="n">
        <v>0</v>
      </c>
      <c r="G11180" s="37" t="n">
        <v>1</v>
      </c>
      <c r="H11180" s="37" t="n">
        <v>1</v>
      </c>
      <c r="I11180" s="37" t="n">
        <v>8</v>
      </c>
      <c r="J11180" s="40" t="n">
        <f aca="false">IF(C11180=0,"",D11180/C11180)</f>
        <v>0.909090909090909</v>
      </c>
    </row>
    <row r="11181" customFormat="false" ht="15" hidden="false" customHeight="false" outlineLevel="0" collapsed="false">
      <c r="A11181" s="37" t="s">
        <v>1724</v>
      </c>
      <c r="B11181" s="37" t="s">
        <v>280</v>
      </c>
      <c r="C11181" s="37" t="n">
        <v>22</v>
      </c>
      <c r="D11181" s="37" t="n">
        <v>17</v>
      </c>
      <c r="E11181" s="37" t="n">
        <v>0</v>
      </c>
      <c r="F11181" s="37" t="n">
        <v>1</v>
      </c>
      <c r="G11181" s="37" t="n">
        <v>1</v>
      </c>
      <c r="H11181" s="37" t="n">
        <v>0</v>
      </c>
      <c r="I11181" s="37" t="n">
        <v>0</v>
      </c>
      <c r="J11181" s="40" t="n">
        <f aca="false">IF(C11181=0,"",D11181/C11181)</f>
        <v>0.772727272727273</v>
      </c>
    </row>
    <row r="11182" customFormat="false" ht="15" hidden="false" customHeight="false" outlineLevel="0" collapsed="false">
      <c r="A11182" s="37" t="s">
        <v>1724</v>
      </c>
      <c r="B11182" s="37" t="s">
        <v>281</v>
      </c>
      <c r="C11182" s="37" t="n">
        <v>22</v>
      </c>
      <c r="D11182" s="37" t="n">
        <v>21</v>
      </c>
      <c r="E11182" s="37" t="n">
        <v>2</v>
      </c>
      <c r="F11182" s="37" t="n">
        <v>1</v>
      </c>
      <c r="G11182" s="37" t="n">
        <v>0</v>
      </c>
      <c r="H11182" s="37" t="n">
        <v>4</v>
      </c>
      <c r="I11182" s="37" t="n">
        <v>2</v>
      </c>
      <c r="J11182" s="40" t="n">
        <f aca="false">IF(C11182=0,"",D11182/C11182)</f>
        <v>0.954545454545455</v>
      </c>
    </row>
    <row r="11183" customFormat="false" ht="15" hidden="false" customHeight="false" outlineLevel="0" collapsed="false">
      <c r="A11183" s="37" t="s">
        <v>833</v>
      </c>
      <c r="B11183" s="37" t="s">
        <v>270</v>
      </c>
      <c r="C11183" s="37" t="n">
        <v>22</v>
      </c>
      <c r="D11183" s="37" t="n">
        <v>21</v>
      </c>
      <c r="E11183" s="37" t="n">
        <v>1</v>
      </c>
      <c r="F11183" s="37" t="n">
        <v>0</v>
      </c>
      <c r="G11183" s="37" t="n">
        <v>1</v>
      </c>
      <c r="H11183" s="37" t="n">
        <v>2</v>
      </c>
      <c r="I11183" s="37" t="n">
        <v>1</v>
      </c>
      <c r="J11183" s="40" t="n">
        <f aca="false">IF(C11183=0,"",D11183/C11183)</f>
        <v>0.954545454545455</v>
      </c>
    </row>
    <row r="11184" customFormat="false" ht="15" hidden="false" customHeight="false" outlineLevel="0" collapsed="false">
      <c r="A11184" s="37" t="s">
        <v>833</v>
      </c>
      <c r="B11184" s="37" t="s">
        <v>271</v>
      </c>
      <c r="C11184" s="37" t="n">
        <v>22</v>
      </c>
      <c r="D11184" s="37" t="n">
        <v>21</v>
      </c>
      <c r="E11184" s="37" t="n">
        <v>0</v>
      </c>
      <c r="F11184" s="37" t="n">
        <v>1</v>
      </c>
      <c r="G11184" s="37" t="n">
        <v>0</v>
      </c>
      <c r="H11184" s="37" t="n">
        <v>1</v>
      </c>
      <c r="I11184" s="37" t="n">
        <v>5</v>
      </c>
      <c r="J11184" s="40" t="n">
        <f aca="false">IF(C11184=0,"",D11184/C11184)</f>
        <v>0.954545454545455</v>
      </c>
    </row>
    <row r="11185" customFormat="false" ht="15" hidden="false" customHeight="false" outlineLevel="0" collapsed="false">
      <c r="A11185" s="37" t="s">
        <v>833</v>
      </c>
      <c r="B11185" s="37" t="s">
        <v>272</v>
      </c>
      <c r="C11185" s="37" t="n">
        <v>22</v>
      </c>
      <c r="D11185" s="37" t="n">
        <v>19</v>
      </c>
      <c r="E11185" s="37" t="n">
        <v>0</v>
      </c>
      <c r="F11185" s="37" t="n">
        <v>1</v>
      </c>
      <c r="G11185" s="37" t="n">
        <v>0</v>
      </c>
      <c r="H11185" s="37" t="n">
        <v>3</v>
      </c>
      <c r="I11185" s="37" t="n">
        <v>1</v>
      </c>
      <c r="J11185" s="40" t="n">
        <f aca="false">IF(C11185=0,"",D11185/C11185)</f>
        <v>0.863636363636364</v>
      </c>
    </row>
    <row r="11186" customFormat="false" ht="15" hidden="false" customHeight="false" outlineLevel="0" collapsed="false">
      <c r="A11186" s="37" t="s">
        <v>833</v>
      </c>
      <c r="B11186" s="37" t="s">
        <v>273</v>
      </c>
      <c r="C11186" s="37" t="n">
        <v>22</v>
      </c>
      <c r="D11186" s="37" t="n">
        <v>17</v>
      </c>
      <c r="E11186" s="37" t="n">
        <v>0</v>
      </c>
      <c r="F11186" s="37" t="n">
        <v>0</v>
      </c>
      <c r="G11186" s="37" t="n">
        <v>0</v>
      </c>
      <c r="H11186" s="37" t="n">
        <v>0</v>
      </c>
      <c r="I11186" s="37" t="n">
        <v>1</v>
      </c>
      <c r="J11186" s="40" t="n">
        <f aca="false">IF(C11186=0,"",D11186/C11186)</f>
        <v>0.772727272727273</v>
      </c>
    </row>
    <row r="11187" customFormat="false" ht="15" hidden="false" customHeight="false" outlineLevel="0" collapsed="false">
      <c r="A11187" s="37" t="s">
        <v>833</v>
      </c>
      <c r="B11187" s="37" t="s">
        <v>274</v>
      </c>
      <c r="C11187" s="37" t="n">
        <v>22</v>
      </c>
      <c r="D11187" s="37" t="n">
        <v>21</v>
      </c>
      <c r="E11187" s="37" t="n">
        <v>1</v>
      </c>
      <c r="F11187" s="37" t="n">
        <v>2</v>
      </c>
      <c r="G11187" s="37" t="n">
        <v>1</v>
      </c>
      <c r="H11187" s="37" t="n">
        <v>0</v>
      </c>
      <c r="I11187" s="37" t="n">
        <v>1</v>
      </c>
      <c r="J11187" s="40" t="n">
        <f aca="false">IF(C11187=0,"",D11187/C11187)</f>
        <v>0.954545454545455</v>
      </c>
    </row>
    <row r="11188" customFormat="false" ht="15" hidden="false" customHeight="false" outlineLevel="0" collapsed="false">
      <c r="A11188" s="37" t="s">
        <v>833</v>
      </c>
      <c r="B11188" s="37" t="s">
        <v>275</v>
      </c>
      <c r="C11188" s="37" t="n">
        <v>22</v>
      </c>
      <c r="D11188" s="37" t="n">
        <v>21</v>
      </c>
      <c r="E11188" s="37" t="n">
        <v>0</v>
      </c>
      <c r="F11188" s="37" t="n">
        <v>1</v>
      </c>
      <c r="G11188" s="37" t="n">
        <v>1</v>
      </c>
      <c r="H11188" s="37" t="n">
        <v>2</v>
      </c>
      <c r="I11188" s="37" t="n">
        <v>0</v>
      </c>
      <c r="J11188" s="40" t="n">
        <f aca="false">IF(C11188=0,"",D11188/C11188)</f>
        <v>0.954545454545455</v>
      </c>
    </row>
    <row r="11189" customFormat="false" ht="15" hidden="false" customHeight="false" outlineLevel="0" collapsed="false">
      <c r="A11189" s="37" t="s">
        <v>833</v>
      </c>
      <c r="B11189" s="37" t="s">
        <v>276</v>
      </c>
      <c r="C11189" s="37" t="n">
        <v>22</v>
      </c>
      <c r="D11189" s="37" t="n">
        <v>21</v>
      </c>
      <c r="E11189" s="37" t="n">
        <v>0</v>
      </c>
      <c r="F11189" s="37" t="n">
        <v>2</v>
      </c>
      <c r="G11189" s="37" t="n">
        <v>2</v>
      </c>
      <c r="H11189" s="37" t="n">
        <v>2</v>
      </c>
      <c r="I11189" s="37" t="n">
        <v>1</v>
      </c>
      <c r="J11189" s="40" t="n">
        <f aca="false">IF(C11189=0,"",D11189/C11189)</f>
        <v>0.954545454545455</v>
      </c>
    </row>
    <row r="11190" customFormat="false" ht="15" hidden="false" customHeight="false" outlineLevel="0" collapsed="false">
      <c r="A11190" s="37" t="s">
        <v>833</v>
      </c>
      <c r="B11190" s="37" t="s">
        <v>277</v>
      </c>
      <c r="C11190" s="37" t="n">
        <v>22</v>
      </c>
      <c r="D11190" s="37" t="n">
        <v>22</v>
      </c>
      <c r="E11190" s="37" t="n">
        <v>1</v>
      </c>
      <c r="F11190" s="37" t="n">
        <v>0</v>
      </c>
      <c r="G11190" s="37" t="n">
        <v>0</v>
      </c>
      <c r="H11190" s="37" t="n">
        <v>1</v>
      </c>
      <c r="I11190" s="37" t="n">
        <v>0</v>
      </c>
      <c r="J11190" s="40" t="n">
        <f aca="false">IF(C11190=0,"",D11190/C11190)</f>
        <v>1</v>
      </c>
    </row>
    <row r="11191" customFormat="false" ht="15" hidden="false" customHeight="false" outlineLevel="0" collapsed="false">
      <c r="A11191" s="37" t="s">
        <v>833</v>
      </c>
      <c r="B11191" s="37" t="s">
        <v>278</v>
      </c>
      <c r="C11191" s="37" t="n">
        <v>22</v>
      </c>
      <c r="D11191" s="37" t="n">
        <v>20</v>
      </c>
      <c r="E11191" s="37" t="n">
        <v>0</v>
      </c>
      <c r="F11191" s="37" t="n">
        <v>1</v>
      </c>
      <c r="G11191" s="37" t="n">
        <v>1</v>
      </c>
      <c r="H11191" s="37" t="n">
        <v>0</v>
      </c>
      <c r="I11191" s="37" t="n">
        <v>0</v>
      </c>
      <c r="J11191" s="40" t="n">
        <f aca="false">IF(C11191=0,"",D11191/C11191)</f>
        <v>0.909090909090909</v>
      </c>
    </row>
    <row r="11192" customFormat="false" ht="15" hidden="false" customHeight="false" outlineLevel="0" collapsed="false">
      <c r="A11192" s="37" t="s">
        <v>833</v>
      </c>
      <c r="B11192" s="37" t="s">
        <v>279</v>
      </c>
      <c r="C11192" s="37" t="n">
        <v>22</v>
      </c>
      <c r="D11192" s="37" t="n">
        <v>21</v>
      </c>
      <c r="E11192" s="37" t="n">
        <v>2</v>
      </c>
      <c r="F11192" s="37" t="n">
        <v>1</v>
      </c>
      <c r="G11192" s="37" t="n">
        <v>0</v>
      </c>
      <c r="H11192" s="37" t="n">
        <v>2</v>
      </c>
      <c r="I11192" s="37" t="n">
        <v>1</v>
      </c>
      <c r="J11192" s="40" t="n">
        <f aca="false">IF(C11192=0,"",D11192/C11192)</f>
        <v>0.954545454545455</v>
      </c>
    </row>
    <row r="11193" customFormat="false" ht="15" hidden="false" customHeight="false" outlineLevel="0" collapsed="false">
      <c r="A11193" s="37" t="s">
        <v>833</v>
      </c>
      <c r="B11193" s="37" t="s">
        <v>280</v>
      </c>
      <c r="C11193" s="37" t="n">
        <v>22</v>
      </c>
      <c r="D11193" s="37" t="n">
        <v>22</v>
      </c>
      <c r="E11193" s="37" t="n">
        <v>0</v>
      </c>
      <c r="F11193" s="37" t="n">
        <v>0</v>
      </c>
      <c r="G11193" s="37" t="n">
        <v>0</v>
      </c>
      <c r="H11193" s="37" t="n">
        <v>2</v>
      </c>
      <c r="I11193" s="37" t="n">
        <v>1</v>
      </c>
      <c r="J11193" s="40" t="n">
        <f aca="false">IF(C11193=0,"",D11193/C11193)</f>
        <v>1</v>
      </c>
    </row>
    <row r="11194" customFormat="false" ht="15" hidden="false" customHeight="false" outlineLevel="0" collapsed="false">
      <c r="A11194" s="37" t="s">
        <v>833</v>
      </c>
      <c r="B11194" s="37" t="s">
        <v>281</v>
      </c>
      <c r="C11194" s="37" t="n">
        <v>22</v>
      </c>
      <c r="D11194" s="37" t="n">
        <v>18</v>
      </c>
      <c r="E11194" s="37" t="n">
        <v>1</v>
      </c>
      <c r="F11194" s="37" t="n">
        <v>1</v>
      </c>
      <c r="G11194" s="37" t="n">
        <v>0</v>
      </c>
      <c r="H11194" s="37" t="n">
        <v>3</v>
      </c>
      <c r="I11194" s="37" t="n">
        <v>1</v>
      </c>
      <c r="J11194" s="40" t="n">
        <f aca="false">IF(C11194=0,"",D11194/C11194)</f>
        <v>0.818181818181818</v>
      </c>
    </row>
    <row r="11195" customFormat="false" ht="15" hidden="false" customHeight="false" outlineLevel="0" collapsed="false">
      <c r="A11195" s="37" t="s">
        <v>1725</v>
      </c>
      <c r="B11195" s="37" t="s">
        <v>270</v>
      </c>
      <c r="C11195" s="37" t="n">
        <v>22</v>
      </c>
      <c r="D11195" s="37" t="n">
        <v>22</v>
      </c>
      <c r="E11195" s="37" t="n">
        <v>2</v>
      </c>
      <c r="F11195" s="37" t="n">
        <v>2</v>
      </c>
      <c r="G11195" s="37" t="n">
        <v>0</v>
      </c>
      <c r="H11195" s="37" t="n">
        <v>0</v>
      </c>
      <c r="I11195" s="37" t="n">
        <v>8</v>
      </c>
      <c r="J11195" s="40" t="n">
        <f aca="false">IF(C11195=0,"",D11195/C11195)</f>
        <v>1</v>
      </c>
    </row>
    <row r="11196" customFormat="false" ht="15" hidden="false" customHeight="false" outlineLevel="0" collapsed="false">
      <c r="A11196" s="37" t="s">
        <v>1725</v>
      </c>
      <c r="B11196" s="37" t="s">
        <v>271</v>
      </c>
      <c r="C11196" s="37" t="n">
        <v>22</v>
      </c>
      <c r="D11196" s="37" t="n">
        <v>19</v>
      </c>
      <c r="E11196" s="37" t="n">
        <v>0</v>
      </c>
      <c r="F11196" s="37" t="n">
        <v>0</v>
      </c>
      <c r="G11196" s="37" t="n">
        <v>0</v>
      </c>
      <c r="H11196" s="37" t="n">
        <v>2</v>
      </c>
      <c r="I11196" s="37" t="n">
        <v>8</v>
      </c>
      <c r="J11196" s="40" t="n">
        <f aca="false">IF(C11196=0,"",D11196/C11196)</f>
        <v>0.863636363636364</v>
      </c>
    </row>
    <row r="11197" customFormat="false" ht="15" hidden="false" customHeight="false" outlineLevel="0" collapsed="false">
      <c r="A11197" s="37" t="s">
        <v>1725</v>
      </c>
      <c r="B11197" s="37" t="s">
        <v>272</v>
      </c>
      <c r="C11197" s="37" t="n">
        <v>22</v>
      </c>
      <c r="D11197" s="37" t="n">
        <v>20</v>
      </c>
      <c r="E11197" s="37" t="n">
        <v>0</v>
      </c>
      <c r="F11197" s="37" t="n">
        <v>0</v>
      </c>
      <c r="G11197" s="37" t="n">
        <v>1</v>
      </c>
      <c r="H11197" s="37" t="n">
        <v>0</v>
      </c>
      <c r="I11197" s="37" t="n">
        <v>20</v>
      </c>
      <c r="J11197" s="40" t="n">
        <f aca="false">IF(C11197=0,"",D11197/C11197)</f>
        <v>0.909090909090909</v>
      </c>
    </row>
    <row r="11198" customFormat="false" ht="15" hidden="false" customHeight="false" outlineLevel="0" collapsed="false">
      <c r="A11198" s="37" t="s">
        <v>1725</v>
      </c>
      <c r="B11198" s="37" t="s">
        <v>273</v>
      </c>
      <c r="C11198" s="37" t="n">
        <v>22</v>
      </c>
      <c r="D11198" s="37" t="n">
        <v>20</v>
      </c>
      <c r="E11198" s="37" t="n">
        <v>0</v>
      </c>
      <c r="F11198" s="37" t="n">
        <v>1</v>
      </c>
      <c r="G11198" s="37" t="n">
        <v>0</v>
      </c>
      <c r="H11198" s="37" t="n">
        <v>3</v>
      </c>
      <c r="I11198" s="37" t="n">
        <v>12</v>
      </c>
      <c r="J11198" s="40" t="n">
        <f aca="false">IF(C11198=0,"",D11198/C11198)</f>
        <v>0.909090909090909</v>
      </c>
    </row>
    <row r="11199" customFormat="false" ht="15" hidden="false" customHeight="false" outlineLevel="0" collapsed="false">
      <c r="A11199" s="37" t="s">
        <v>1725</v>
      </c>
      <c r="B11199" s="37" t="s">
        <v>274</v>
      </c>
      <c r="C11199" s="37" t="n">
        <v>22</v>
      </c>
      <c r="D11199" s="37" t="n">
        <v>20</v>
      </c>
      <c r="E11199" s="37" t="n">
        <v>0</v>
      </c>
      <c r="F11199" s="37" t="n">
        <v>1</v>
      </c>
      <c r="G11199" s="37" t="n">
        <v>1</v>
      </c>
      <c r="H11199" s="37" t="n">
        <v>1</v>
      </c>
      <c r="I11199" s="37" t="n">
        <v>11</v>
      </c>
      <c r="J11199" s="40" t="n">
        <f aca="false">IF(C11199=0,"",D11199/C11199)</f>
        <v>0.909090909090909</v>
      </c>
    </row>
    <row r="11200" customFormat="false" ht="15" hidden="false" customHeight="false" outlineLevel="0" collapsed="false">
      <c r="A11200" s="37" t="s">
        <v>1725</v>
      </c>
      <c r="B11200" s="37" t="s">
        <v>275</v>
      </c>
      <c r="C11200" s="37" t="n">
        <v>22</v>
      </c>
      <c r="D11200" s="37" t="n">
        <v>21</v>
      </c>
      <c r="E11200" s="37" t="n">
        <v>1</v>
      </c>
      <c r="F11200" s="37" t="n">
        <v>1</v>
      </c>
      <c r="G11200" s="37" t="n">
        <v>1</v>
      </c>
      <c r="H11200" s="37" t="n">
        <v>1</v>
      </c>
      <c r="I11200" s="37" t="n">
        <v>13</v>
      </c>
      <c r="J11200" s="40" t="n">
        <f aca="false">IF(C11200=0,"",D11200/C11200)</f>
        <v>0.954545454545455</v>
      </c>
    </row>
    <row r="11201" customFormat="false" ht="15" hidden="false" customHeight="false" outlineLevel="0" collapsed="false">
      <c r="A11201" s="37" t="s">
        <v>1725</v>
      </c>
      <c r="B11201" s="37" t="s">
        <v>276</v>
      </c>
      <c r="C11201" s="37" t="n">
        <v>22</v>
      </c>
      <c r="D11201" s="37" t="n">
        <v>21</v>
      </c>
      <c r="E11201" s="37" t="n">
        <v>0</v>
      </c>
      <c r="F11201" s="37" t="n">
        <v>0</v>
      </c>
      <c r="G11201" s="37" t="n">
        <v>0</v>
      </c>
      <c r="H11201" s="37" t="n">
        <v>1</v>
      </c>
      <c r="I11201" s="37" t="n">
        <v>7</v>
      </c>
      <c r="J11201" s="40" t="n">
        <f aca="false">IF(C11201=0,"",D11201/C11201)</f>
        <v>0.954545454545455</v>
      </c>
    </row>
    <row r="11202" customFormat="false" ht="15" hidden="false" customHeight="false" outlineLevel="0" collapsed="false">
      <c r="A11202" s="37" t="s">
        <v>1725</v>
      </c>
      <c r="B11202" s="37" t="s">
        <v>277</v>
      </c>
      <c r="C11202" s="37" t="n">
        <v>22</v>
      </c>
      <c r="D11202" s="37" t="n">
        <v>18</v>
      </c>
      <c r="E11202" s="37" t="n">
        <v>0</v>
      </c>
      <c r="F11202" s="37" t="n">
        <v>1</v>
      </c>
      <c r="G11202" s="37" t="n">
        <v>1</v>
      </c>
      <c r="H11202" s="37" t="n">
        <v>1</v>
      </c>
      <c r="I11202" s="37" t="n">
        <v>10</v>
      </c>
      <c r="J11202" s="40" t="n">
        <f aca="false">IF(C11202=0,"",D11202/C11202)</f>
        <v>0.818181818181818</v>
      </c>
    </row>
    <row r="11203" customFormat="false" ht="15" hidden="false" customHeight="false" outlineLevel="0" collapsed="false">
      <c r="A11203" s="37" t="s">
        <v>1725</v>
      </c>
      <c r="B11203" s="37" t="s">
        <v>278</v>
      </c>
      <c r="C11203" s="37" t="n">
        <v>22</v>
      </c>
      <c r="D11203" s="37" t="n">
        <v>22</v>
      </c>
      <c r="E11203" s="37" t="n">
        <v>1</v>
      </c>
      <c r="F11203" s="37" t="n">
        <v>0</v>
      </c>
      <c r="G11203" s="37" t="n">
        <v>0</v>
      </c>
      <c r="H11203" s="37" t="n">
        <v>2</v>
      </c>
      <c r="I11203" s="37" t="n">
        <v>5</v>
      </c>
      <c r="J11203" s="40" t="n">
        <f aca="false">IF(C11203=0,"",D11203/C11203)</f>
        <v>1</v>
      </c>
    </row>
    <row r="11204" customFormat="false" ht="15" hidden="false" customHeight="false" outlineLevel="0" collapsed="false">
      <c r="A11204" s="37" t="s">
        <v>1725</v>
      </c>
      <c r="B11204" s="37" t="s">
        <v>279</v>
      </c>
      <c r="C11204" s="37" t="n">
        <v>22</v>
      </c>
      <c r="D11204" s="37" t="n">
        <v>21</v>
      </c>
      <c r="E11204" s="37" t="n">
        <v>0</v>
      </c>
      <c r="F11204" s="37" t="n">
        <v>0</v>
      </c>
      <c r="G11204" s="37" t="n">
        <v>0</v>
      </c>
      <c r="H11204" s="37" t="n">
        <v>0</v>
      </c>
      <c r="I11204" s="37" t="n">
        <v>13</v>
      </c>
      <c r="J11204" s="40" t="n">
        <f aca="false">IF(C11204=0,"",D11204/C11204)</f>
        <v>0.954545454545455</v>
      </c>
    </row>
    <row r="11205" customFormat="false" ht="15" hidden="false" customHeight="false" outlineLevel="0" collapsed="false">
      <c r="A11205" s="37" t="s">
        <v>1725</v>
      </c>
      <c r="B11205" s="37" t="s">
        <v>280</v>
      </c>
      <c r="C11205" s="37" t="n">
        <v>22</v>
      </c>
      <c r="D11205" s="37" t="n">
        <v>22</v>
      </c>
      <c r="E11205" s="37" t="n">
        <v>0</v>
      </c>
      <c r="F11205" s="37" t="n">
        <v>0</v>
      </c>
      <c r="G11205" s="37" t="n">
        <v>0</v>
      </c>
      <c r="H11205" s="37" t="n">
        <v>3</v>
      </c>
      <c r="I11205" s="37" t="n">
        <v>4</v>
      </c>
      <c r="J11205" s="40" t="n">
        <f aca="false">IF(C11205=0,"",D11205/C11205)</f>
        <v>1</v>
      </c>
    </row>
    <row r="11206" customFormat="false" ht="15" hidden="false" customHeight="false" outlineLevel="0" collapsed="false">
      <c r="A11206" s="37" t="s">
        <v>1725</v>
      </c>
      <c r="B11206" s="37" t="s">
        <v>281</v>
      </c>
      <c r="C11206" s="37" t="n">
        <v>22</v>
      </c>
      <c r="D11206" s="37" t="n">
        <v>21</v>
      </c>
      <c r="E11206" s="37" t="n">
        <v>2</v>
      </c>
      <c r="F11206" s="37" t="n">
        <v>1</v>
      </c>
      <c r="G11206" s="37" t="n">
        <v>1</v>
      </c>
      <c r="H11206" s="37" t="n">
        <v>5</v>
      </c>
      <c r="I11206" s="37" t="n">
        <v>4</v>
      </c>
      <c r="J11206" s="40" t="n">
        <f aca="false">IF(C11206=0,"",D11206/C11206)</f>
        <v>0.954545454545455</v>
      </c>
    </row>
    <row r="11207" customFormat="false" ht="15" hidden="false" customHeight="false" outlineLevel="0" collapsed="false">
      <c r="A11207" s="37" t="s">
        <v>1726</v>
      </c>
      <c r="B11207" s="37" t="s">
        <v>270</v>
      </c>
      <c r="C11207" s="37" t="n">
        <v>22</v>
      </c>
      <c r="D11207" s="37" t="n">
        <v>21</v>
      </c>
      <c r="E11207" s="37" t="n">
        <v>0</v>
      </c>
      <c r="F11207" s="37" t="n">
        <v>0</v>
      </c>
      <c r="G11207" s="37" t="n">
        <v>1</v>
      </c>
      <c r="H11207" s="37" t="n">
        <v>0</v>
      </c>
      <c r="I11207" s="37" t="n">
        <v>2</v>
      </c>
      <c r="J11207" s="40" t="n">
        <f aca="false">IF(C11207=0,"",D11207/C11207)</f>
        <v>0.954545454545455</v>
      </c>
    </row>
    <row r="11208" customFormat="false" ht="15" hidden="false" customHeight="false" outlineLevel="0" collapsed="false">
      <c r="A11208" s="37" t="s">
        <v>1726</v>
      </c>
      <c r="B11208" s="37" t="s">
        <v>271</v>
      </c>
      <c r="C11208" s="37" t="n">
        <v>22</v>
      </c>
      <c r="D11208" s="37" t="n">
        <v>20</v>
      </c>
      <c r="E11208" s="37" t="n">
        <v>0</v>
      </c>
      <c r="F11208" s="37" t="n">
        <v>1</v>
      </c>
      <c r="G11208" s="37" t="n">
        <v>1</v>
      </c>
      <c r="H11208" s="37" t="n">
        <v>1</v>
      </c>
      <c r="I11208" s="37" t="n">
        <v>2</v>
      </c>
      <c r="J11208" s="40" t="n">
        <f aca="false">IF(C11208=0,"",D11208/C11208)</f>
        <v>0.909090909090909</v>
      </c>
    </row>
    <row r="11209" customFormat="false" ht="15" hidden="false" customHeight="false" outlineLevel="0" collapsed="false">
      <c r="A11209" s="37" t="s">
        <v>1726</v>
      </c>
      <c r="B11209" s="37" t="s">
        <v>272</v>
      </c>
      <c r="C11209" s="37" t="n">
        <v>22</v>
      </c>
      <c r="D11209" s="37" t="n">
        <v>19</v>
      </c>
      <c r="E11209" s="37" t="n">
        <v>0</v>
      </c>
      <c r="F11209" s="37" t="n">
        <v>1</v>
      </c>
      <c r="G11209" s="37" t="n">
        <v>0</v>
      </c>
      <c r="H11209" s="37" t="n">
        <v>1</v>
      </c>
      <c r="I11209" s="37" t="n">
        <v>9</v>
      </c>
      <c r="J11209" s="40" t="n">
        <f aca="false">IF(C11209=0,"",D11209/C11209)</f>
        <v>0.863636363636364</v>
      </c>
    </row>
    <row r="11210" customFormat="false" ht="15" hidden="false" customHeight="false" outlineLevel="0" collapsed="false">
      <c r="A11210" s="37" t="s">
        <v>1726</v>
      </c>
      <c r="B11210" s="37" t="s">
        <v>273</v>
      </c>
      <c r="C11210" s="37" t="n">
        <v>22</v>
      </c>
      <c r="D11210" s="37" t="n">
        <v>21</v>
      </c>
      <c r="E11210" s="37" t="n">
        <v>1</v>
      </c>
      <c r="F11210" s="37" t="n">
        <v>0</v>
      </c>
      <c r="G11210" s="37" t="n">
        <v>0</v>
      </c>
      <c r="H11210" s="37" t="n">
        <v>5</v>
      </c>
      <c r="I11210" s="37" t="n">
        <v>0</v>
      </c>
      <c r="J11210" s="40" t="n">
        <f aca="false">IF(C11210=0,"",D11210/C11210)</f>
        <v>0.954545454545455</v>
      </c>
    </row>
    <row r="11211" customFormat="false" ht="15" hidden="false" customHeight="false" outlineLevel="0" collapsed="false">
      <c r="A11211" s="37" t="s">
        <v>1726</v>
      </c>
      <c r="B11211" s="37" t="s">
        <v>274</v>
      </c>
      <c r="C11211" s="37" t="n">
        <v>22</v>
      </c>
      <c r="D11211" s="37" t="n">
        <v>20</v>
      </c>
      <c r="E11211" s="37" t="n">
        <v>0</v>
      </c>
      <c r="F11211" s="37" t="n">
        <v>1</v>
      </c>
      <c r="G11211" s="37" t="n">
        <v>2</v>
      </c>
      <c r="H11211" s="37" t="n">
        <v>2</v>
      </c>
      <c r="I11211" s="37" t="n">
        <v>15</v>
      </c>
      <c r="J11211" s="40" t="n">
        <f aca="false">IF(C11211=0,"",D11211/C11211)</f>
        <v>0.909090909090909</v>
      </c>
    </row>
    <row r="11212" customFormat="false" ht="15" hidden="false" customHeight="false" outlineLevel="0" collapsed="false">
      <c r="A11212" s="37" t="s">
        <v>1726</v>
      </c>
      <c r="B11212" s="37" t="s">
        <v>275</v>
      </c>
      <c r="C11212" s="37" t="n">
        <v>22</v>
      </c>
      <c r="D11212" s="37" t="n">
        <v>19</v>
      </c>
      <c r="E11212" s="37" t="n">
        <v>1</v>
      </c>
      <c r="F11212" s="37" t="n">
        <v>0</v>
      </c>
      <c r="G11212" s="37" t="n">
        <v>0</v>
      </c>
      <c r="H11212" s="37" t="n">
        <v>0</v>
      </c>
      <c r="I11212" s="37" t="n">
        <v>1</v>
      </c>
      <c r="J11212" s="40" t="n">
        <f aca="false">IF(C11212=0,"",D11212/C11212)</f>
        <v>0.863636363636364</v>
      </c>
    </row>
    <row r="11213" customFormat="false" ht="15" hidden="false" customHeight="false" outlineLevel="0" collapsed="false">
      <c r="A11213" s="37" t="s">
        <v>1726</v>
      </c>
      <c r="B11213" s="37" t="s">
        <v>276</v>
      </c>
      <c r="C11213" s="37" t="n">
        <v>22</v>
      </c>
      <c r="D11213" s="37" t="n">
        <v>21</v>
      </c>
      <c r="E11213" s="37" t="n">
        <v>2</v>
      </c>
      <c r="F11213" s="37" t="n">
        <v>0</v>
      </c>
      <c r="G11213" s="37" t="n">
        <v>0</v>
      </c>
      <c r="H11213" s="37" t="n">
        <v>1</v>
      </c>
      <c r="I11213" s="37" t="n">
        <v>4</v>
      </c>
      <c r="J11213" s="40" t="n">
        <f aca="false">IF(C11213=0,"",D11213/C11213)</f>
        <v>0.954545454545455</v>
      </c>
    </row>
    <row r="11214" customFormat="false" ht="15" hidden="false" customHeight="false" outlineLevel="0" collapsed="false">
      <c r="A11214" s="37" t="s">
        <v>1726</v>
      </c>
      <c r="B11214" s="37" t="s">
        <v>277</v>
      </c>
      <c r="C11214" s="37" t="n">
        <v>22</v>
      </c>
      <c r="D11214" s="37" t="n">
        <v>22</v>
      </c>
      <c r="E11214" s="37" t="n">
        <v>1</v>
      </c>
      <c r="F11214" s="37" t="n">
        <v>1</v>
      </c>
      <c r="G11214" s="37" t="n">
        <v>0</v>
      </c>
      <c r="H11214" s="37" t="n">
        <v>0</v>
      </c>
      <c r="I11214" s="37" t="n">
        <v>2</v>
      </c>
      <c r="J11214" s="40" t="n">
        <f aca="false">IF(C11214=0,"",D11214/C11214)</f>
        <v>1</v>
      </c>
    </row>
    <row r="11215" customFormat="false" ht="15" hidden="false" customHeight="false" outlineLevel="0" collapsed="false">
      <c r="A11215" s="37" t="s">
        <v>1726</v>
      </c>
      <c r="B11215" s="37" t="s">
        <v>278</v>
      </c>
      <c r="C11215" s="37" t="n">
        <v>22</v>
      </c>
      <c r="D11215" s="37" t="n">
        <v>20</v>
      </c>
      <c r="E11215" s="37" t="n">
        <v>0</v>
      </c>
      <c r="F11215" s="37" t="n">
        <v>0</v>
      </c>
      <c r="G11215" s="37" t="n">
        <v>0</v>
      </c>
      <c r="H11215" s="37" t="n">
        <v>0</v>
      </c>
      <c r="I11215" s="37" t="n">
        <v>0</v>
      </c>
      <c r="J11215" s="40" t="n">
        <f aca="false">IF(C11215=0,"",D11215/C11215)</f>
        <v>0.909090909090909</v>
      </c>
    </row>
    <row r="11216" customFormat="false" ht="15" hidden="false" customHeight="false" outlineLevel="0" collapsed="false">
      <c r="A11216" s="37" t="s">
        <v>1726</v>
      </c>
      <c r="B11216" s="37" t="s">
        <v>279</v>
      </c>
      <c r="C11216" s="37" t="n">
        <v>22</v>
      </c>
      <c r="D11216" s="37" t="n">
        <v>20</v>
      </c>
      <c r="E11216" s="37" t="n">
        <v>1</v>
      </c>
      <c r="F11216" s="37" t="n">
        <v>0</v>
      </c>
      <c r="G11216" s="37" t="n">
        <v>1</v>
      </c>
      <c r="H11216" s="37" t="n">
        <v>2</v>
      </c>
      <c r="I11216" s="37" t="n">
        <v>0</v>
      </c>
      <c r="J11216" s="40" t="n">
        <f aca="false">IF(C11216=0,"",D11216/C11216)</f>
        <v>0.909090909090909</v>
      </c>
    </row>
    <row r="11217" customFormat="false" ht="15" hidden="false" customHeight="false" outlineLevel="0" collapsed="false">
      <c r="A11217" s="37" t="s">
        <v>1726</v>
      </c>
      <c r="B11217" s="37" t="s">
        <v>280</v>
      </c>
      <c r="C11217" s="37" t="n">
        <v>22</v>
      </c>
      <c r="D11217" s="37" t="n">
        <v>20</v>
      </c>
      <c r="E11217" s="37" t="n">
        <v>0</v>
      </c>
      <c r="F11217" s="37" t="n">
        <v>0</v>
      </c>
      <c r="G11217" s="37" t="n">
        <v>0</v>
      </c>
      <c r="H11217" s="37" t="n">
        <v>3</v>
      </c>
      <c r="I11217" s="37" t="n">
        <v>2</v>
      </c>
      <c r="J11217" s="40" t="n">
        <f aca="false">IF(C11217=0,"",D11217/C11217)</f>
        <v>0.909090909090909</v>
      </c>
    </row>
    <row r="11218" customFormat="false" ht="15" hidden="false" customHeight="false" outlineLevel="0" collapsed="false">
      <c r="A11218" s="37" t="s">
        <v>1726</v>
      </c>
      <c r="B11218" s="37" t="s">
        <v>281</v>
      </c>
      <c r="C11218" s="37" t="n">
        <v>22</v>
      </c>
      <c r="D11218" s="37" t="n">
        <v>19</v>
      </c>
      <c r="E11218" s="37" t="n">
        <v>0</v>
      </c>
      <c r="F11218" s="37" t="n">
        <v>0</v>
      </c>
      <c r="G11218" s="37" t="n">
        <v>0</v>
      </c>
      <c r="H11218" s="37" t="n">
        <v>0</v>
      </c>
      <c r="I11218" s="37" t="n">
        <v>1</v>
      </c>
      <c r="J11218" s="40" t="n">
        <f aca="false">IF(C11218=0,"",D11218/C11218)</f>
        <v>0.863636363636364</v>
      </c>
    </row>
    <row r="11219" customFormat="false" ht="15" hidden="false" customHeight="false" outlineLevel="0" collapsed="false">
      <c r="A11219" s="37" t="s">
        <v>1727</v>
      </c>
      <c r="B11219" s="37" t="s">
        <v>270</v>
      </c>
      <c r="C11219" s="37" t="n">
        <v>22</v>
      </c>
      <c r="D11219" s="37" t="n">
        <v>19</v>
      </c>
      <c r="E11219" s="37" t="n">
        <v>1</v>
      </c>
      <c r="F11219" s="37" t="n">
        <v>4</v>
      </c>
      <c r="G11219" s="37" t="n">
        <v>1</v>
      </c>
      <c r="H11219" s="37" t="n">
        <v>2</v>
      </c>
      <c r="I11219" s="37" t="n">
        <v>0</v>
      </c>
      <c r="J11219" s="40" t="n">
        <f aca="false">IF(C11219=0,"",D11219/C11219)</f>
        <v>0.863636363636364</v>
      </c>
    </row>
    <row r="11220" customFormat="false" ht="15" hidden="false" customHeight="false" outlineLevel="0" collapsed="false">
      <c r="A11220" s="37" t="s">
        <v>1727</v>
      </c>
      <c r="B11220" s="37" t="s">
        <v>271</v>
      </c>
      <c r="C11220" s="37" t="n">
        <v>22</v>
      </c>
      <c r="D11220" s="37" t="n">
        <v>19</v>
      </c>
      <c r="E11220" s="37" t="n">
        <v>1</v>
      </c>
      <c r="F11220" s="37" t="n">
        <v>0</v>
      </c>
      <c r="G11220" s="37" t="n">
        <v>1</v>
      </c>
      <c r="H11220" s="37" t="n">
        <v>1</v>
      </c>
      <c r="I11220" s="37" t="n">
        <v>1</v>
      </c>
      <c r="J11220" s="40" t="n">
        <f aca="false">IF(C11220=0,"",D11220/C11220)</f>
        <v>0.863636363636364</v>
      </c>
    </row>
    <row r="11221" customFormat="false" ht="15" hidden="false" customHeight="false" outlineLevel="0" collapsed="false">
      <c r="A11221" s="37" t="s">
        <v>1727</v>
      </c>
      <c r="B11221" s="37" t="s">
        <v>272</v>
      </c>
      <c r="C11221" s="37" t="n">
        <v>22</v>
      </c>
      <c r="D11221" s="37" t="n">
        <v>22</v>
      </c>
      <c r="E11221" s="37" t="n">
        <v>1</v>
      </c>
      <c r="F11221" s="37" t="n">
        <v>0</v>
      </c>
      <c r="G11221" s="37" t="n">
        <v>1</v>
      </c>
      <c r="H11221" s="37" t="n">
        <v>2</v>
      </c>
      <c r="I11221" s="37" t="n">
        <v>0</v>
      </c>
      <c r="J11221" s="40" t="n">
        <f aca="false">IF(C11221=0,"",D11221/C11221)</f>
        <v>1</v>
      </c>
    </row>
    <row r="11222" customFormat="false" ht="15" hidden="false" customHeight="false" outlineLevel="0" collapsed="false">
      <c r="A11222" s="37" t="s">
        <v>1727</v>
      </c>
      <c r="B11222" s="37" t="s">
        <v>273</v>
      </c>
      <c r="C11222" s="37" t="n">
        <v>22</v>
      </c>
      <c r="D11222" s="37" t="n">
        <v>22</v>
      </c>
      <c r="E11222" s="37" t="n">
        <v>0</v>
      </c>
      <c r="F11222" s="37" t="n">
        <v>0</v>
      </c>
      <c r="G11222" s="37" t="n">
        <v>1</v>
      </c>
      <c r="H11222" s="37" t="n">
        <v>2</v>
      </c>
      <c r="I11222" s="37" t="n">
        <v>4</v>
      </c>
      <c r="J11222" s="40" t="n">
        <f aca="false">IF(C11222=0,"",D11222/C11222)</f>
        <v>1</v>
      </c>
    </row>
    <row r="11223" customFormat="false" ht="15" hidden="false" customHeight="false" outlineLevel="0" collapsed="false">
      <c r="A11223" s="37" t="s">
        <v>1727</v>
      </c>
      <c r="B11223" s="37" t="s">
        <v>274</v>
      </c>
      <c r="C11223" s="37" t="n">
        <v>22</v>
      </c>
      <c r="D11223" s="37" t="n">
        <v>21</v>
      </c>
      <c r="E11223" s="37" t="n">
        <v>0</v>
      </c>
      <c r="F11223" s="37" t="n">
        <v>0</v>
      </c>
      <c r="G11223" s="37" t="n">
        <v>0</v>
      </c>
      <c r="H11223" s="37" t="n">
        <v>1</v>
      </c>
      <c r="I11223" s="37" t="n">
        <v>1</v>
      </c>
      <c r="J11223" s="40" t="n">
        <f aca="false">IF(C11223=0,"",D11223/C11223)</f>
        <v>0.954545454545455</v>
      </c>
    </row>
    <row r="11224" customFormat="false" ht="15" hidden="false" customHeight="false" outlineLevel="0" collapsed="false">
      <c r="A11224" s="37" t="s">
        <v>1727</v>
      </c>
      <c r="B11224" s="37" t="s">
        <v>275</v>
      </c>
      <c r="C11224" s="37" t="n">
        <v>22</v>
      </c>
      <c r="D11224" s="37" t="n">
        <v>20</v>
      </c>
      <c r="E11224" s="37" t="n">
        <v>1</v>
      </c>
      <c r="F11224" s="37" t="n">
        <v>0</v>
      </c>
      <c r="G11224" s="37" t="n">
        <v>1</v>
      </c>
      <c r="H11224" s="37" t="n">
        <v>0</v>
      </c>
      <c r="I11224" s="37" t="n">
        <v>0</v>
      </c>
      <c r="J11224" s="40" t="n">
        <f aca="false">IF(C11224=0,"",D11224/C11224)</f>
        <v>0.909090909090909</v>
      </c>
    </row>
    <row r="11225" customFormat="false" ht="15" hidden="false" customHeight="false" outlineLevel="0" collapsed="false">
      <c r="A11225" s="37" t="s">
        <v>1727</v>
      </c>
      <c r="B11225" s="37" t="s">
        <v>276</v>
      </c>
      <c r="C11225" s="37" t="n">
        <v>22</v>
      </c>
      <c r="D11225" s="37" t="n">
        <v>19</v>
      </c>
      <c r="E11225" s="37" t="n">
        <v>0</v>
      </c>
      <c r="F11225" s="37" t="n">
        <v>0</v>
      </c>
      <c r="G11225" s="37" t="n">
        <v>0</v>
      </c>
      <c r="H11225" s="37" t="n">
        <v>0</v>
      </c>
      <c r="I11225" s="37" t="n">
        <v>1</v>
      </c>
      <c r="J11225" s="40" t="n">
        <f aca="false">IF(C11225=0,"",D11225/C11225)</f>
        <v>0.863636363636364</v>
      </c>
    </row>
    <row r="11226" customFormat="false" ht="15" hidden="false" customHeight="false" outlineLevel="0" collapsed="false">
      <c r="A11226" s="37" t="s">
        <v>1727</v>
      </c>
      <c r="B11226" s="37" t="s">
        <v>277</v>
      </c>
      <c r="C11226" s="37" t="n">
        <v>22</v>
      </c>
      <c r="D11226" s="37" t="n">
        <v>21</v>
      </c>
      <c r="E11226" s="37" t="n">
        <v>0</v>
      </c>
      <c r="F11226" s="37" t="n">
        <v>2</v>
      </c>
      <c r="G11226" s="37" t="n">
        <v>1</v>
      </c>
      <c r="H11226" s="37" t="n">
        <v>0</v>
      </c>
      <c r="I11226" s="37" t="n">
        <v>0</v>
      </c>
      <c r="J11226" s="40" t="n">
        <f aca="false">IF(C11226=0,"",D11226/C11226)</f>
        <v>0.954545454545455</v>
      </c>
    </row>
    <row r="11227" customFormat="false" ht="15" hidden="false" customHeight="false" outlineLevel="0" collapsed="false">
      <c r="A11227" s="37" t="s">
        <v>1727</v>
      </c>
      <c r="B11227" s="37" t="s">
        <v>278</v>
      </c>
      <c r="C11227" s="37" t="n">
        <v>22</v>
      </c>
      <c r="D11227" s="37" t="n">
        <v>20</v>
      </c>
      <c r="E11227" s="37" t="n">
        <v>0</v>
      </c>
      <c r="F11227" s="37" t="n">
        <v>0</v>
      </c>
      <c r="G11227" s="37" t="n">
        <v>0</v>
      </c>
      <c r="H11227" s="37" t="n">
        <v>0</v>
      </c>
      <c r="I11227" s="37" t="n">
        <v>2</v>
      </c>
      <c r="J11227" s="40" t="n">
        <f aca="false">IF(C11227=0,"",D11227/C11227)</f>
        <v>0.909090909090909</v>
      </c>
    </row>
    <row r="11228" customFormat="false" ht="15" hidden="false" customHeight="false" outlineLevel="0" collapsed="false">
      <c r="A11228" s="37" t="s">
        <v>1727</v>
      </c>
      <c r="B11228" s="37" t="s">
        <v>279</v>
      </c>
      <c r="C11228" s="37" t="n">
        <v>22</v>
      </c>
      <c r="D11228" s="37" t="n">
        <v>20</v>
      </c>
      <c r="E11228" s="37" t="n">
        <v>0</v>
      </c>
      <c r="F11228" s="37" t="n">
        <v>0</v>
      </c>
      <c r="G11228" s="37" t="n">
        <v>0</v>
      </c>
      <c r="H11228" s="37" t="n">
        <v>1</v>
      </c>
      <c r="I11228" s="37" t="n">
        <v>2</v>
      </c>
      <c r="J11228" s="40" t="n">
        <f aca="false">IF(C11228=0,"",D11228/C11228)</f>
        <v>0.909090909090909</v>
      </c>
    </row>
    <row r="11229" customFormat="false" ht="15" hidden="false" customHeight="false" outlineLevel="0" collapsed="false">
      <c r="A11229" s="37" t="s">
        <v>1727</v>
      </c>
      <c r="B11229" s="37" t="s">
        <v>280</v>
      </c>
      <c r="C11229" s="37" t="n">
        <v>22</v>
      </c>
      <c r="D11229" s="37" t="n">
        <v>19</v>
      </c>
      <c r="E11229" s="37" t="n">
        <v>0</v>
      </c>
      <c r="F11229" s="37" t="n">
        <v>0</v>
      </c>
      <c r="G11229" s="37" t="n">
        <v>2</v>
      </c>
      <c r="H11229" s="37" t="n">
        <v>4</v>
      </c>
      <c r="I11229" s="37" t="n">
        <v>5</v>
      </c>
      <c r="J11229" s="40" t="n">
        <f aca="false">IF(C11229=0,"",D11229/C11229)</f>
        <v>0.863636363636364</v>
      </c>
    </row>
    <row r="11230" customFormat="false" ht="15" hidden="false" customHeight="false" outlineLevel="0" collapsed="false">
      <c r="A11230" s="37" t="s">
        <v>1727</v>
      </c>
      <c r="B11230" s="37" t="s">
        <v>281</v>
      </c>
      <c r="C11230" s="37" t="n">
        <v>22</v>
      </c>
      <c r="D11230" s="37" t="n">
        <v>21</v>
      </c>
      <c r="E11230" s="37" t="n">
        <v>1</v>
      </c>
      <c r="F11230" s="37" t="n">
        <v>2</v>
      </c>
      <c r="G11230" s="37" t="n">
        <v>1</v>
      </c>
      <c r="H11230" s="37" t="n">
        <v>0</v>
      </c>
      <c r="I11230" s="37" t="n">
        <v>4</v>
      </c>
      <c r="J11230" s="40" t="n">
        <f aca="false">IF(C11230=0,"",D11230/C11230)</f>
        <v>0.954545454545455</v>
      </c>
    </row>
    <row r="11231" customFormat="false" ht="15" hidden="false" customHeight="false" outlineLevel="0" collapsed="false">
      <c r="A11231" s="37" t="s">
        <v>1038</v>
      </c>
      <c r="B11231" s="37" t="s">
        <v>270</v>
      </c>
      <c r="C11231" s="37" t="n">
        <v>22</v>
      </c>
      <c r="D11231" s="37" t="n">
        <v>21</v>
      </c>
      <c r="E11231" s="37" t="n">
        <v>0</v>
      </c>
      <c r="F11231" s="37" t="n">
        <v>0</v>
      </c>
      <c r="G11231" s="37" t="n">
        <v>1</v>
      </c>
      <c r="H11231" s="37" t="n">
        <v>1</v>
      </c>
      <c r="I11231" s="37" t="n">
        <v>0</v>
      </c>
      <c r="J11231" s="40" t="n">
        <f aca="false">IF(C11231=0,"",D11231/C11231)</f>
        <v>0.954545454545455</v>
      </c>
    </row>
    <row r="11232" customFormat="false" ht="15" hidden="false" customHeight="false" outlineLevel="0" collapsed="false">
      <c r="A11232" s="37" t="s">
        <v>1038</v>
      </c>
      <c r="B11232" s="37" t="s">
        <v>271</v>
      </c>
      <c r="C11232" s="37" t="n">
        <v>22</v>
      </c>
      <c r="D11232" s="37" t="n">
        <v>20</v>
      </c>
      <c r="E11232" s="37" t="n">
        <v>1</v>
      </c>
      <c r="F11232" s="37" t="n">
        <v>1</v>
      </c>
      <c r="G11232" s="37" t="n">
        <v>1</v>
      </c>
      <c r="H11232" s="37" t="n">
        <v>3</v>
      </c>
      <c r="I11232" s="37" t="n">
        <v>1</v>
      </c>
      <c r="J11232" s="40" t="n">
        <f aca="false">IF(C11232=0,"",D11232/C11232)</f>
        <v>0.909090909090909</v>
      </c>
    </row>
    <row r="11233" customFormat="false" ht="15" hidden="false" customHeight="false" outlineLevel="0" collapsed="false">
      <c r="A11233" s="37" t="s">
        <v>1038</v>
      </c>
      <c r="B11233" s="37" t="s">
        <v>272</v>
      </c>
      <c r="C11233" s="37" t="n">
        <v>22</v>
      </c>
      <c r="D11233" s="37" t="n">
        <v>21</v>
      </c>
      <c r="E11233" s="37" t="n">
        <v>0</v>
      </c>
      <c r="F11233" s="37" t="n">
        <v>0</v>
      </c>
      <c r="G11233" s="37" t="n">
        <v>0</v>
      </c>
      <c r="H11233" s="37" t="n">
        <v>0</v>
      </c>
      <c r="I11233" s="37" t="n">
        <v>2</v>
      </c>
      <c r="J11233" s="40" t="n">
        <f aca="false">IF(C11233=0,"",D11233/C11233)</f>
        <v>0.954545454545455</v>
      </c>
    </row>
    <row r="11234" customFormat="false" ht="15" hidden="false" customHeight="false" outlineLevel="0" collapsed="false">
      <c r="A11234" s="37" t="s">
        <v>1038</v>
      </c>
      <c r="B11234" s="37" t="s">
        <v>273</v>
      </c>
      <c r="C11234" s="37" t="n">
        <v>22</v>
      </c>
      <c r="D11234" s="37" t="n">
        <v>22</v>
      </c>
      <c r="E11234" s="37" t="n">
        <v>0</v>
      </c>
      <c r="F11234" s="37" t="n">
        <v>2</v>
      </c>
      <c r="G11234" s="37" t="n">
        <v>1</v>
      </c>
      <c r="H11234" s="37" t="n">
        <v>0</v>
      </c>
      <c r="I11234" s="37" t="n">
        <v>1</v>
      </c>
      <c r="J11234" s="40" t="n">
        <f aca="false">IF(C11234=0,"",D11234/C11234)</f>
        <v>1</v>
      </c>
    </row>
    <row r="11235" customFormat="false" ht="15" hidden="false" customHeight="false" outlineLevel="0" collapsed="false">
      <c r="A11235" s="37" t="s">
        <v>1038</v>
      </c>
      <c r="B11235" s="37" t="s">
        <v>274</v>
      </c>
      <c r="C11235" s="37" t="n">
        <v>22</v>
      </c>
      <c r="D11235" s="37" t="n">
        <v>20</v>
      </c>
      <c r="E11235" s="37" t="n">
        <v>0</v>
      </c>
      <c r="F11235" s="37" t="n">
        <v>1</v>
      </c>
      <c r="G11235" s="37" t="n">
        <v>0</v>
      </c>
      <c r="H11235" s="37" t="n">
        <v>0</v>
      </c>
      <c r="I11235" s="37" t="n">
        <v>1</v>
      </c>
      <c r="J11235" s="40" t="n">
        <f aca="false">IF(C11235=0,"",D11235/C11235)</f>
        <v>0.909090909090909</v>
      </c>
    </row>
    <row r="11236" customFormat="false" ht="15" hidden="false" customHeight="false" outlineLevel="0" collapsed="false">
      <c r="A11236" s="37" t="s">
        <v>1038</v>
      </c>
      <c r="B11236" s="37" t="s">
        <v>275</v>
      </c>
      <c r="C11236" s="37" t="n">
        <v>22</v>
      </c>
      <c r="D11236" s="37" t="n">
        <v>19</v>
      </c>
      <c r="E11236" s="37" t="n">
        <v>0</v>
      </c>
      <c r="F11236" s="37" t="n">
        <v>0</v>
      </c>
      <c r="G11236" s="37" t="n">
        <v>0</v>
      </c>
      <c r="H11236" s="37" t="n">
        <v>1</v>
      </c>
      <c r="I11236" s="37" t="n">
        <v>0</v>
      </c>
      <c r="J11236" s="40" t="n">
        <f aca="false">IF(C11236=0,"",D11236/C11236)</f>
        <v>0.863636363636364</v>
      </c>
    </row>
    <row r="11237" customFormat="false" ht="15" hidden="false" customHeight="false" outlineLevel="0" collapsed="false">
      <c r="A11237" s="37" t="s">
        <v>1038</v>
      </c>
      <c r="B11237" s="37" t="s">
        <v>276</v>
      </c>
      <c r="C11237" s="37" t="n">
        <v>22</v>
      </c>
      <c r="D11237" s="37" t="n">
        <v>22</v>
      </c>
      <c r="E11237" s="37" t="n">
        <v>0</v>
      </c>
      <c r="F11237" s="37" t="n">
        <v>3</v>
      </c>
      <c r="G11237" s="37" t="n">
        <v>0</v>
      </c>
      <c r="H11237" s="37" t="n">
        <v>1</v>
      </c>
      <c r="I11237" s="37" t="n">
        <v>0</v>
      </c>
      <c r="J11237" s="40" t="n">
        <f aca="false">IF(C11237=0,"",D11237/C11237)</f>
        <v>1</v>
      </c>
    </row>
    <row r="11238" customFormat="false" ht="15" hidden="false" customHeight="false" outlineLevel="0" collapsed="false">
      <c r="A11238" s="37" t="s">
        <v>1038</v>
      </c>
      <c r="B11238" s="37" t="s">
        <v>277</v>
      </c>
      <c r="C11238" s="37" t="n">
        <v>22</v>
      </c>
      <c r="D11238" s="37" t="n">
        <v>20</v>
      </c>
      <c r="E11238" s="37" t="n">
        <v>0</v>
      </c>
      <c r="F11238" s="37" t="n">
        <v>1</v>
      </c>
      <c r="G11238" s="37" t="n">
        <v>0</v>
      </c>
      <c r="H11238" s="37" t="n">
        <v>5</v>
      </c>
      <c r="I11238" s="37" t="n">
        <v>1</v>
      </c>
      <c r="J11238" s="40" t="n">
        <f aca="false">IF(C11238=0,"",D11238/C11238)</f>
        <v>0.909090909090909</v>
      </c>
    </row>
    <row r="11239" customFormat="false" ht="15" hidden="false" customHeight="false" outlineLevel="0" collapsed="false">
      <c r="A11239" s="37" t="s">
        <v>1038</v>
      </c>
      <c r="B11239" s="37" t="s">
        <v>278</v>
      </c>
      <c r="C11239" s="37" t="n">
        <v>22</v>
      </c>
      <c r="D11239" s="37" t="n">
        <v>22</v>
      </c>
      <c r="E11239" s="37" t="n">
        <v>0</v>
      </c>
      <c r="F11239" s="37" t="n">
        <v>2</v>
      </c>
      <c r="G11239" s="37" t="n">
        <v>0</v>
      </c>
      <c r="H11239" s="37" t="n">
        <v>0</v>
      </c>
      <c r="I11239" s="37" t="n">
        <v>1</v>
      </c>
      <c r="J11239" s="40" t="n">
        <f aca="false">IF(C11239=0,"",D11239/C11239)</f>
        <v>1</v>
      </c>
    </row>
    <row r="11240" customFormat="false" ht="15" hidden="false" customHeight="false" outlineLevel="0" collapsed="false">
      <c r="A11240" s="37" t="s">
        <v>1038</v>
      </c>
      <c r="B11240" s="37" t="s">
        <v>279</v>
      </c>
      <c r="C11240" s="37" t="n">
        <v>22</v>
      </c>
      <c r="D11240" s="37" t="n">
        <v>21</v>
      </c>
      <c r="E11240" s="37" t="n">
        <v>0</v>
      </c>
      <c r="F11240" s="37" t="n">
        <v>1</v>
      </c>
      <c r="G11240" s="37" t="n">
        <v>1</v>
      </c>
      <c r="H11240" s="37" t="n">
        <v>3</v>
      </c>
      <c r="I11240" s="37" t="n">
        <v>0</v>
      </c>
      <c r="J11240" s="40" t="n">
        <f aca="false">IF(C11240=0,"",D11240/C11240)</f>
        <v>0.954545454545455</v>
      </c>
    </row>
    <row r="11241" customFormat="false" ht="15" hidden="false" customHeight="false" outlineLevel="0" collapsed="false">
      <c r="A11241" s="37" t="s">
        <v>1038</v>
      </c>
      <c r="B11241" s="37" t="s">
        <v>280</v>
      </c>
      <c r="C11241" s="37" t="n">
        <v>22</v>
      </c>
      <c r="D11241" s="37" t="n">
        <v>20</v>
      </c>
      <c r="E11241" s="37" t="n">
        <v>2</v>
      </c>
      <c r="F11241" s="37" t="n">
        <v>0</v>
      </c>
      <c r="G11241" s="37" t="n">
        <v>0</v>
      </c>
      <c r="H11241" s="37" t="n">
        <v>0</v>
      </c>
      <c r="I11241" s="37" t="n">
        <v>3</v>
      </c>
      <c r="J11241" s="40" t="n">
        <f aca="false">IF(C11241=0,"",D11241/C11241)</f>
        <v>0.909090909090909</v>
      </c>
    </row>
    <row r="11242" customFormat="false" ht="15" hidden="false" customHeight="false" outlineLevel="0" collapsed="false">
      <c r="A11242" s="37" t="s">
        <v>1038</v>
      </c>
      <c r="B11242" s="37" t="s">
        <v>281</v>
      </c>
      <c r="C11242" s="37" t="n">
        <v>22</v>
      </c>
      <c r="D11242" s="37" t="n">
        <v>21</v>
      </c>
      <c r="E11242" s="37" t="n">
        <v>1</v>
      </c>
      <c r="F11242" s="37" t="n">
        <v>3</v>
      </c>
      <c r="G11242" s="37" t="n">
        <v>0</v>
      </c>
      <c r="H11242" s="37" t="n">
        <v>1</v>
      </c>
      <c r="I11242" s="37" t="n">
        <v>0</v>
      </c>
      <c r="J11242" s="40" t="n">
        <f aca="false">IF(C11242=0,"",D11242/C11242)</f>
        <v>0.954545454545455</v>
      </c>
    </row>
    <row r="11243" customFormat="false" ht="15" hidden="false" customHeight="false" outlineLevel="0" collapsed="false">
      <c r="A11243" s="37" t="s">
        <v>1728</v>
      </c>
      <c r="B11243" s="37" t="s">
        <v>271</v>
      </c>
      <c r="C11243" s="37" t="n">
        <v>22</v>
      </c>
      <c r="D11243" s="37" t="n">
        <v>19</v>
      </c>
      <c r="E11243" s="37" t="n">
        <v>1</v>
      </c>
      <c r="F11243" s="37" t="n">
        <v>0</v>
      </c>
      <c r="G11243" s="37" t="n">
        <v>0</v>
      </c>
      <c r="H11243" s="37" t="n">
        <v>2</v>
      </c>
      <c r="I11243" s="37" t="n">
        <v>0</v>
      </c>
      <c r="J11243" s="40" t="n">
        <f aca="false">IF(C11243=0,"",D11243/C11243)</f>
        <v>0.863636363636364</v>
      </c>
    </row>
    <row r="11244" customFormat="false" ht="15" hidden="false" customHeight="false" outlineLevel="0" collapsed="false">
      <c r="A11244" s="37" t="s">
        <v>1728</v>
      </c>
      <c r="B11244" s="37" t="s">
        <v>272</v>
      </c>
      <c r="C11244" s="37" t="n">
        <v>22</v>
      </c>
      <c r="D11244" s="37" t="n">
        <v>22</v>
      </c>
      <c r="E11244" s="37" t="n">
        <v>1</v>
      </c>
      <c r="F11244" s="37" t="n">
        <v>1</v>
      </c>
      <c r="G11244" s="37" t="n">
        <v>0</v>
      </c>
      <c r="H11244" s="37" t="n">
        <v>0</v>
      </c>
      <c r="I11244" s="37" t="n">
        <v>0</v>
      </c>
      <c r="J11244" s="40" t="n">
        <f aca="false">IF(C11244=0,"",D11244/C11244)</f>
        <v>1</v>
      </c>
    </row>
    <row r="11245" customFormat="false" ht="15" hidden="false" customHeight="false" outlineLevel="0" collapsed="false">
      <c r="A11245" s="37" t="s">
        <v>1728</v>
      </c>
      <c r="B11245" s="37" t="s">
        <v>273</v>
      </c>
      <c r="C11245" s="37" t="n">
        <v>22</v>
      </c>
      <c r="D11245" s="37" t="n">
        <v>21</v>
      </c>
      <c r="E11245" s="37" t="n">
        <v>0</v>
      </c>
      <c r="F11245" s="37" t="n">
        <v>0</v>
      </c>
      <c r="G11245" s="37" t="n">
        <v>0</v>
      </c>
      <c r="H11245" s="37" t="n">
        <v>1</v>
      </c>
      <c r="I11245" s="37" t="n">
        <v>4</v>
      </c>
      <c r="J11245" s="40" t="n">
        <f aca="false">IF(C11245=0,"",D11245/C11245)</f>
        <v>0.954545454545455</v>
      </c>
    </row>
    <row r="11246" customFormat="false" ht="15" hidden="false" customHeight="false" outlineLevel="0" collapsed="false">
      <c r="A11246" s="37" t="s">
        <v>1728</v>
      </c>
      <c r="B11246" s="37" t="s">
        <v>274</v>
      </c>
      <c r="C11246" s="37" t="n">
        <v>22</v>
      </c>
      <c r="D11246" s="37" t="n">
        <v>19</v>
      </c>
      <c r="E11246" s="37" t="n">
        <v>0</v>
      </c>
      <c r="F11246" s="37" t="n">
        <v>2</v>
      </c>
      <c r="G11246" s="37" t="n">
        <v>0</v>
      </c>
      <c r="H11246" s="37" t="n">
        <v>0</v>
      </c>
      <c r="I11246" s="37" t="n">
        <v>0</v>
      </c>
      <c r="J11246" s="40" t="n">
        <f aca="false">IF(C11246=0,"",D11246/C11246)</f>
        <v>0.863636363636364</v>
      </c>
    </row>
    <row r="11247" customFormat="false" ht="15" hidden="false" customHeight="false" outlineLevel="0" collapsed="false">
      <c r="A11247" s="37" t="s">
        <v>1728</v>
      </c>
      <c r="B11247" s="37" t="s">
        <v>275</v>
      </c>
      <c r="C11247" s="37" t="n">
        <v>22</v>
      </c>
      <c r="D11247" s="37" t="n">
        <v>20</v>
      </c>
      <c r="E11247" s="37" t="n">
        <v>0</v>
      </c>
      <c r="F11247" s="37" t="n">
        <v>2</v>
      </c>
      <c r="G11247" s="37" t="n">
        <v>0</v>
      </c>
      <c r="H11247" s="37" t="n">
        <v>0</v>
      </c>
      <c r="I11247" s="37" t="n">
        <v>1</v>
      </c>
      <c r="J11247" s="40" t="n">
        <f aca="false">IF(C11247=0,"",D11247/C11247)</f>
        <v>0.909090909090909</v>
      </c>
    </row>
    <row r="11248" customFormat="false" ht="15" hidden="false" customHeight="false" outlineLevel="0" collapsed="false">
      <c r="A11248" s="37" t="s">
        <v>1728</v>
      </c>
      <c r="B11248" s="37" t="s">
        <v>276</v>
      </c>
      <c r="C11248" s="37" t="n">
        <v>22</v>
      </c>
      <c r="D11248" s="37" t="n">
        <v>21</v>
      </c>
      <c r="E11248" s="37" t="n">
        <v>1</v>
      </c>
      <c r="F11248" s="37" t="n">
        <v>0</v>
      </c>
      <c r="G11248" s="37" t="n">
        <v>0</v>
      </c>
      <c r="H11248" s="37" t="n">
        <v>0</v>
      </c>
      <c r="I11248" s="37" t="n">
        <v>0</v>
      </c>
      <c r="J11248" s="40" t="n">
        <f aca="false">IF(C11248=0,"",D11248/C11248)</f>
        <v>0.954545454545455</v>
      </c>
    </row>
    <row r="11249" customFormat="false" ht="15" hidden="false" customHeight="false" outlineLevel="0" collapsed="false">
      <c r="A11249" s="37" t="s">
        <v>1728</v>
      </c>
      <c r="B11249" s="37" t="s">
        <v>277</v>
      </c>
      <c r="C11249" s="37" t="n">
        <v>22</v>
      </c>
      <c r="D11249" s="37" t="n">
        <v>20</v>
      </c>
      <c r="E11249" s="37" t="n">
        <v>0</v>
      </c>
      <c r="F11249" s="37" t="n">
        <v>0</v>
      </c>
      <c r="G11249" s="37" t="n">
        <v>0</v>
      </c>
      <c r="H11249" s="37" t="n">
        <v>0</v>
      </c>
      <c r="I11249" s="37" t="n">
        <v>0</v>
      </c>
      <c r="J11249" s="40" t="n">
        <f aca="false">IF(C11249=0,"",D11249/C11249)</f>
        <v>0.909090909090909</v>
      </c>
    </row>
    <row r="11250" customFormat="false" ht="15" hidden="false" customHeight="false" outlineLevel="0" collapsed="false">
      <c r="A11250" s="37" t="s">
        <v>1728</v>
      </c>
      <c r="B11250" s="37" t="s">
        <v>278</v>
      </c>
      <c r="C11250" s="37" t="n">
        <v>22</v>
      </c>
      <c r="D11250" s="37" t="n">
        <v>21</v>
      </c>
      <c r="E11250" s="37" t="n">
        <v>2</v>
      </c>
      <c r="F11250" s="37" t="n">
        <v>2</v>
      </c>
      <c r="G11250" s="37" t="n">
        <v>0</v>
      </c>
      <c r="H11250" s="37" t="n">
        <v>2</v>
      </c>
      <c r="I11250" s="37" t="n">
        <v>5</v>
      </c>
      <c r="J11250" s="40" t="n">
        <f aca="false">IF(C11250=0,"",D11250/C11250)</f>
        <v>0.954545454545455</v>
      </c>
    </row>
    <row r="11251" customFormat="false" ht="15" hidden="false" customHeight="false" outlineLevel="0" collapsed="false">
      <c r="A11251" s="37" t="s">
        <v>1728</v>
      </c>
      <c r="B11251" s="37" t="s">
        <v>279</v>
      </c>
      <c r="C11251" s="37" t="n">
        <v>22</v>
      </c>
      <c r="D11251" s="37" t="n">
        <v>20</v>
      </c>
      <c r="E11251" s="37" t="n">
        <v>0</v>
      </c>
      <c r="F11251" s="37" t="n">
        <v>1</v>
      </c>
      <c r="G11251" s="37" t="n">
        <v>0</v>
      </c>
      <c r="H11251" s="37" t="n">
        <v>0</v>
      </c>
      <c r="I11251" s="37" t="n">
        <v>1</v>
      </c>
      <c r="J11251" s="40" t="n">
        <f aca="false">IF(C11251=0,"",D11251/C11251)</f>
        <v>0.909090909090909</v>
      </c>
    </row>
    <row r="11252" customFormat="false" ht="15" hidden="false" customHeight="false" outlineLevel="0" collapsed="false">
      <c r="A11252" s="37" t="s">
        <v>1728</v>
      </c>
      <c r="B11252" s="37" t="s">
        <v>280</v>
      </c>
      <c r="C11252" s="37" t="n">
        <v>22</v>
      </c>
      <c r="D11252" s="37" t="n">
        <v>21</v>
      </c>
      <c r="E11252" s="37" t="n">
        <v>3</v>
      </c>
      <c r="F11252" s="37" t="n">
        <v>0</v>
      </c>
      <c r="G11252" s="37" t="n">
        <v>0</v>
      </c>
      <c r="H11252" s="37" t="n">
        <v>1</v>
      </c>
      <c r="I11252" s="37" t="n">
        <v>2</v>
      </c>
      <c r="J11252" s="40" t="n">
        <f aca="false">IF(C11252=0,"",D11252/C11252)</f>
        <v>0.954545454545455</v>
      </c>
    </row>
    <row r="11253" customFormat="false" ht="15" hidden="false" customHeight="false" outlineLevel="0" collapsed="false">
      <c r="A11253" s="37" t="s">
        <v>1728</v>
      </c>
      <c r="B11253" s="37" t="s">
        <v>281</v>
      </c>
      <c r="C11253" s="37" t="n">
        <v>22</v>
      </c>
      <c r="D11253" s="37" t="n">
        <v>19</v>
      </c>
      <c r="E11253" s="37" t="n">
        <v>0</v>
      </c>
      <c r="F11253" s="37" t="n">
        <v>2</v>
      </c>
      <c r="G11253" s="37" t="n">
        <v>0</v>
      </c>
      <c r="H11253" s="37" t="n">
        <v>1</v>
      </c>
      <c r="I11253" s="37" t="n">
        <v>0</v>
      </c>
      <c r="J11253" s="40" t="n">
        <f aca="false">IF(C11253=0,"",D11253/C11253)</f>
        <v>0.863636363636364</v>
      </c>
    </row>
    <row r="11254" customFormat="false" ht="15" hidden="false" customHeight="false" outlineLevel="0" collapsed="false">
      <c r="A11254" s="37" t="s">
        <v>1729</v>
      </c>
      <c r="B11254" s="37" t="s">
        <v>270</v>
      </c>
      <c r="C11254" s="37" t="n">
        <v>22</v>
      </c>
      <c r="D11254" s="37" t="n">
        <v>20</v>
      </c>
      <c r="E11254" s="37" t="n">
        <v>0</v>
      </c>
      <c r="F11254" s="37" t="n">
        <v>0</v>
      </c>
      <c r="G11254" s="37" t="n">
        <v>0</v>
      </c>
      <c r="H11254" s="37" t="n">
        <v>2</v>
      </c>
      <c r="I11254" s="37" t="n">
        <v>1</v>
      </c>
      <c r="J11254" s="40" t="n">
        <f aca="false">IF(C11254=0,"",D11254/C11254)</f>
        <v>0.909090909090909</v>
      </c>
    </row>
    <row r="11255" customFormat="false" ht="15" hidden="false" customHeight="false" outlineLevel="0" collapsed="false">
      <c r="A11255" s="37" t="s">
        <v>1729</v>
      </c>
      <c r="B11255" s="37" t="s">
        <v>271</v>
      </c>
      <c r="C11255" s="37" t="n">
        <v>22</v>
      </c>
      <c r="D11255" s="37" t="n">
        <v>22</v>
      </c>
      <c r="E11255" s="37" t="n">
        <v>0</v>
      </c>
      <c r="F11255" s="37" t="n">
        <v>2</v>
      </c>
      <c r="G11255" s="37" t="n">
        <v>0</v>
      </c>
      <c r="H11255" s="37" t="n">
        <v>2</v>
      </c>
      <c r="I11255" s="37" t="n">
        <v>2</v>
      </c>
      <c r="J11255" s="40" t="n">
        <f aca="false">IF(C11255=0,"",D11255/C11255)</f>
        <v>1</v>
      </c>
    </row>
    <row r="11256" customFormat="false" ht="15" hidden="false" customHeight="false" outlineLevel="0" collapsed="false">
      <c r="A11256" s="37" t="s">
        <v>1729</v>
      </c>
      <c r="B11256" s="37" t="s">
        <v>272</v>
      </c>
      <c r="C11256" s="37" t="n">
        <v>22</v>
      </c>
      <c r="D11256" s="37" t="n">
        <v>19</v>
      </c>
      <c r="E11256" s="37" t="n">
        <v>0</v>
      </c>
      <c r="F11256" s="37" t="n">
        <v>0</v>
      </c>
      <c r="G11256" s="37" t="n">
        <v>0</v>
      </c>
      <c r="H11256" s="37" t="n">
        <v>2</v>
      </c>
      <c r="I11256" s="37" t="n">
        <v>1</v>
      </c>
      <c r="J11256" s="40" t="n">
        <f aca="false">IF(C11256=0,"",D11256/C11256)</f>
        <v>0.863636363636364</v>
      </c>
    </row>
    <row r="11257" customFormat="false" ht="15" hidden="false" customHeight="false" outlineLevel="0" collapsed="false">
      <c r="A11257" s="37" t="s">
        <v>1729</v>
      </c>
      <c r="B11257" s="37" t="s">
        <v>273</v>
      </c>
      <c r="C11257" s="37" t="n">
        <v>22</v>
      </c>
      <c r="D11257" s="37" t="n">
        <v>21</v>
      </c>
      <c r="E11257" s="37" t="n">
        <v>0</v>
      </c>
      <c r="F11257" s="37" t="n">
        <v>0</v>
      </c>
      <c r="G11257" s="37" t="n">
        <v>0</v>
      </c>
      <c r="H11257" s="37" t="n">
        <v>0</v>
      </c>
      <c r="I11257" s="37" t="n">
        <v>2</v>
      </c>
      <c r="J11257" s="40" t="n">
        <f aca="false">IF(C11257=0,"",D11257/C11257)</f>
        <v>0.954545454545455</v>
      </c>
    </row>
    <row r="11258" customFormat="false" ht="15" hidden="false" customHeight="false" outlineLevel="0" collapsed="false">
      <c r="A11258" s="37" t="s">
        <v>1729</v>
      </c>
      <c r="B11258" s="37" t="s">
        <v>274</v>
      </c>
      <c r="C11258" s="37" t="n">
        <v>22</v>
      </c>
      <c r="D11258" s="37" t="n">
        <v>22</v>
      </c>
      <c r="E11258" s="37" t="n">
        <v>0</v>
      </c>
      <c r="F11258" s="37" t="n">
        <v>1</v>
      </c>
      <c r="G11258" s="37" t="n">
        <v>1</v>
      </c>
      <c r="H11258" s="37" t="n">
        <v>3</v>
      </c>
      <c r="I11258" s="37" t="n">
        <v>3</v>
      </c>
      <c r="J11258" s="40" t="n">
        <f aca="false">IF(C11258=0,"",D11258/C11258)</f>
        <v>1</v>
      </c>
    </row>
    <row r="11259" customFormat="false" ht="15" hidden="false" customHeight="false" outlineLevel="0" collapsed="false">
      <c r="A11259" s="37" t="s">
        <v>1729</v>
      </c>
      <c r="B11259" s="37" t="s">
        <v>275</v>
      </c>
      <c r="C11259" s="37" t="n">
        <v>22</v>
      </c>
      <c r="D11259" s="37" t="n">
        <v>20</v>
      </c>
      <c r="E11259" s="37" t="n">
        <v>1</v>
      </c>
      <c r="F11259" s="37" t="n">
        <v>1</v>
      </c>
      <c r="G11259" s="37" t="n">
        <v>0</v>
      </c>
      <c r="H11259" s="37" t="n">
        <v>0</v>
      </c>
      <c r="I11259" s="37" t="n">
        <v>5</v>
      </c>
      <c r="J11259" s="40" t="n">
        <f aca="false">IF(C11259=0,"",D11259/C11259)</f>
        <v>0.909090909090909</v>
      </c>
    </row>
    <row r="11260" customFormat="false" ht="15" hidden="false" customHeight="false" outlineLevel="0" collapsed="false">
      <c r="A11260" s="37" t="s">
        <v>1729</v>
      </c>
      <c r="B11260" s="37" t="s">
        <v>276</v>
      </c>
      <c r="C11260" s="37" t="n">
        <v>22</v>
      </c>
      <c r="D11260" s="37" t="n">
        <v>21</v>
      </c>
      <c r="E11260" s="37" t="n">
        <v>1</v>
      </c>
      <c r="F11260" s="37" t="n">
        <v>1</v>
      </c>
      <c r="G11260" s="37" t="n">
        <v>1</v>
      </c>
      <c r="H11260" s="37" t="n">
        <v>2</v>
      </c>
      <c r="I11260" s="37" t="n">
        <v>2</v>
      </c>
      <c r="J11260" s="40" t="n">
        <f aca="false">IF(C11260=0,"",D11260/C11260)</f>
        <v>0.954545454545455</v>
      </c>
    </row>
    <row r="11261" customFormat="false" ht="15" hidden="false" customHeight="false" outlineLevel="0" collapsed="false">
      <c r="A11261" s="37" t="s">
        <v>1729</v>
      </c>
      <c r="B11261" s="37" t="s">
        <v>277</v>
      </c>
      <c r="C11261" s="37" t="n">
        <v>22</v>
      </c>
      <c r="D11261" s="37" t="n">
        <v>21</v>
      </c>
      <c r="E11261" s="37" t="n">
        <v>1</v>
      </c>
      <c r="F11261" s="37" t="n">
        <v>1</v>
      </c>
      <c r="G11261" s="37" t="n">
        <v>0</v>
      </c>
      <c r="H11261" s="37" t="n">
        <v>1</v>
      </c>
      <c r="I11261" s="37" t="n">
        <v>0</v>
      </c>
      <c r="J11261" s="40" t="n">
        <f aca="false">IF(C11261=0,"",D11261/C11261)</f>
        <v>0.954545454545455</v>
      </c>
    </row>
    <row r="11262" customFormat="false" ht="15" hidden="false" customHeight="false" outlineLevel="0" collapsed="false">
      <c r="A11262" s="37" t="s">
        <v>1729</v>
      </c>
      <c r="B11262" s="37" t="s">
        <v>278</v>
      </c>
      <c r="C11262" s="37" t="n">
        <v>22</v>
      </c>
      <c r="D11262" s="37" t="n">
        <v>19</v>
      </c>
      <c r="E11262" s="37" t="n">
        <v>0</v>
      </c>
      <c r="F11262" s="37" t="n">
        <v>2</v>
      </c>
      <c r="G11262" s="37" t="n">
        <v>0</v>
      </c>
      <c r="H11262" s="37" t="n">
        <v>2</v>
      </c>
      <c r="I11262" s="37" t="n">
        <v>3</v>
      </c>
      <c r="J11262" s="40" t="n">
        <f aca="false">IF(C11262=0,"",D11262/C11262)</f>
        <v>0.863636363636364</v>
      </c>
    </row>
    <row r="11263" customFormat="false" ht="15" hidden="false" customHeight="false" outlineLevel="0" collapsed="false">
      <c r="A11263" s="37" t="s">
        <v>1729</v>
      </c>
      <c r="B11263" s="37" t="s">
        <v>279</v>
      </c>
      <c r="C11263" s="37" t="n">
        <v>22</v>
      </c>
      <c r="D11263" s="37" t="n">
        <v>20</v>
      </c>
      <c r="E11263" s="37" t="n">
        <v>1</v>
      </c>
      <c r="F11263" s="37" t="n">
        <v>1</v>
      </c>
      <c r="G11263" s="37" t="n">
        <v>0</v>
      </c>
      <c r="H11263" s="37" t="n">
        <v>0</v>
      </c>
      <c r="I11263" s="37" t="n">
        <v>1</v>
      </c>
      <c r="J11263" s="40" t="n">
        <f aca="false">IF(C11263=0,"",D11263/C11263)</f>
        <v>0.909090909090909</v>
      </c>
    </row>
    <row r="11264" customFormat="false" ht="15" hidden="false" customHeight="false" outlineLevel="0" collapsed="false">
      <c r="A11264" s="37" t="s">
        <v>1729</v>
      </c>
      <c r="B11264" s="37" t="s">
        <v>280</v>
      </c>
      <c r="C11264" s="37" t="n">
        <v>22</v>
      </c>
      <c r="D11264" s="37" t="n">
        <v>21</v>
      </c>
      <c r="E11264" s="37" t="n">
        <v>0</v>
      </c>
      <c r="F11264" s="37" t="n">
        <v>1</v>
      </c>
      <c r="G11264" s="37" t="n">
        <v>0</v>
      </c>
      <c r="H11264" s="37" t="n">
        <v>0</v>
      </c>
      <c r="I11264" s="37" t="n">
        <v>9</v>
      </c>
      <c r="J11264" s="40" t="n">
        <f aca="false">IF(C11264=0,"",D11264/C11264)</f>
        <v>0.954545454545455</v>
      </c>
    </row>
    <row r="11265" customFormat="false" ht="15" hidden="false" customHeight="false" outlineLevel="0" collapsed="false">
      <c r="A11265" s="37" t="s">
        <v>1729</v>
      </c>
      <c r="B11265" s="37" t="s">
        <v>281</v>
      </c>
      <c r="C11265" s="37" t="n">
        <v>22</v>
      </c>
      <c r="D11265" s="37" t="n">
        <v>20</v>
      </c>
      <c r="E11265" s="37" t="n">
        <v>0</v>
      </c>
      <c r="F11265" s="37" t="n">
        <v>2</v>
      </c>
      <c r="G11265" s="37" t="n">
        <v>0</v>
      </c>
      <c r="H11265" s="37" t="n">
        <v>1</v>
      </c>
      <c r="I11265" s="37" t="n">
        <v>1</v>
      </c>
      <c r="J11265" s="40" t="n">
        <f aca="false">IF(C11265=0,"",D11265/C11265)</f>
        <v>0.909090909090909</v>
      </c>
    </row>
    <row r="11266" customFormat="false" ht="15" hidden="false" customHeight="false" outlineLevel="0" collapsed="false">
      <c r="A11266" s="37" t="s">
        <v>1730</v>
      </c>
      <c r="B11266" s="37" t="s">
        <v>274</v>
      </c>
      <c r="C11266" s="37" t="n">
        <v>22</v>
      </c>
      <c r="D11266" s="37" t="n">
        <v>20</v>
      </c>
      <c r="E11266" s="37" t="n">
        <v>2</v>
      </c>
      <c r="F11266" s="37" t="n">
        <v>1</v>
      </c>
      <c r="G11266" s="37" t="n">
        <v>1</v>
      </c>
      <c r="H11266" s="37" t="n">
        <v>1</v>
      </c>
      <c r="I11266" s="37" t="n">
        <v>1</v>
      </c>
      <c r="J11266" s="40" t="n">
        <f aca="false">IF(C11266=0,"",D11266/C11266)</f>
        <v>0.909090909090909</v>
      </c>
    </row>
    <row r="11267" customFormat="false" ht="15" hidden="false" customHeight="false" outlineLevel="0" collapsed="false">
      <c r="A11267" s="37" t="s">
        <v>1730</v>
      </c>
      <c r="B11267" s="37" t="s">
        <v>275</v>
      </c>
      <c r="C11267" s="37" t="n">
        <v>22</v>
      </c>
      <c r="D11267" s="37" t="n">
        <v>21</v>
      </c>
      <c r="E11267" s="37" t="n">
        <v>1</v>
      </c>
      <c r="F11267" s="37" t="n">
        <v>0</v>
      </c>
      <c r="G11267" s="37" t="n">
        <v>0</v>
      </c>
      <c r="H11267" s="37" t="n">
        <v>3</v>
      </c>
      <c r="I11267" s="37" t="n">
        <v>2</v>
      </c>
      <c r="J11267" s="40" t="n">
        <f aca="false">IF(C11267=0,"",D11267/C11267)</f>
        <v>0.954545454545455</v>
      </c>
    </row>
    <row r="11268" customFormat="false" ht="15" hidden="false" customHeight="false" outlineLevel="0" collapsed="false">
      <c r="A11268" s="37" t="s">
        <v>1730</v>
      </c>
      <c r="B11268" s="37" t="s">
        <v>276</v>
      </c>
      <c r="C11268" s="37" t="n">
        <v>22</v>
      </c>
      <c r="D11268" s="37" t="n">
        <v>22</v>
      </c>
      <c r="E11268" s="37" t="n">
        <v>0</v>
      </c>
      <c r="F11268" s="37" t="n">
        <v>1</v>
      </c>
      <c r="G11268" s="37" t="n">
        <v>0</v>
      </c>
      <c r="H11268" s="37" t="n">
        <v>1</v>
      </c>
      <c r="I11268" s="37" t="n">
        <v>0</v>
      </c>
      <c r="J11268" s="40" t="n">
        <f aca="false">IF(C11268=0,"",D11268/C11268)</f>
        <v>1</v>
      </c>
    </row>
    <row r="11269" customFormat="false" ht="15" hidden="false" customHeight="false" outlineLevel="0" collapsed="false">
      <c r="A11269" s="37" t="s">
        <v>1730</v>
      </c>
      <c r="B11269" s="37" t="s">
        <v>277</v>
      </c>
      <c r="C11269" s="37" t="n">
        <v>22</v>
      </c>
      <c r="D11269" s="37" t="n">
        <v>21</v>
      </c>
      <c r="E11269" s="37" t="n">
        <v>2</v>
      </c>
      <c r="F11269" s="37" t="n">
        <v>3</v>
      </c>
      <c r="G11269" s="37" t="n">
        <v>0</v>
      </c>
      <c r="H11269" s="37" t="n">
        <v>3</v>
      </c>
      <c r="I11269" s="37" t="n">
        <v>0</v>
      </c>
      <c r="J11269" s="40" t="n">
        <f aca="false">IF(C11269=0,"",D11269/C11269)</f>
        <v>0.954545454545455</v>
      </c>
    </row>
    <row r="11270" customFormat="false" ht="15" hidden="false" customHeight="false" outlineLevel="0" collapsed="false">
      <c r="A11270" s="37" t="s">
        <v>1730</v>
      </c>
      <c r="B11270" s="37" t="s">
        <v>278</v>
      </c>
      <c r="C11270" s="37" t="n">
        <v>22</v>
      </c>
      <c r="D11270" s="37" t="n">
        <v>20</v>
      </c>
      <c r="E11270" s="37" t="n">
        <v>0</v>
      </c>
      <c r="F11270" s="37" t="n">
        <v>0</v>
      </c>
      <c r="G11270" s="37" t="n">
        <v>1</v>
      </c>
      <c r="H11270" s="37" t="n">
        <v>2</v>
      </c>
      <c r="I11270" s="37" t="n">
        <v>0</v>
      </c>
      <c r="J11270" s="40" t="n">
        <f aca="false">IF(C11270=0,"",D11270/C11270)</f>
        <v>0.909090909090909</v>
      </c>
    </row>
    <row r="11271" customFormat="false" ht="15" hidden="false" customHeight="false" outlineLevel="0" collapsed="false">
      <c r="A11271" s="37" t="s">
        <v>1730</v>
      </c>
      <c r="B11271" s="37" t="s">
        <v>279</v>
      </c>
      <c r="C11271" s="37" t="n">
        <v>22</v>
      </c>
      <c r="D11271" s="37" t="n">
        <v>21</v>
      </c>
      <c r="E11271" s="37" t="n">
        <v>0</v>
      </c>
      <c r="F11271" s="37" t="n">
        <v>0</v>
      </c>
      <c r="G11271" s="37" t="n">
        <v>1</v>
      </c>
      <c r="H11271" s="37" t="n">
        <v>2</v>
      </c>
      <c r="I11271" s="37" t="n">
        <v>4</v>
      </c>
      <c r="J11271" s="40" t="n">
        <f aca="false">IF(C11271=0,"",D11271/C11271)</f>
        <v>0.954545454545455</v>
      </c>
    </row>
    <row r="11272" customFormat="false" ht="15" hidden="false" customHeight="false" outlineLevel="0" collapsed="false">
      <c r="A11272" s="37" t="s">
        <v>1730</v>
      </c>
      <c r="B11272" s="37" t="s">
        <v>280</v>
      </c>
      <c r="C11272" s="37" t="n">
        <v>22</v>
      </c>
      <c r="D11272" s="37" t="n">
        <v>21</v>
      </c>
      <c r="E11272" s="37" t="n">
        <v>0</v>
      </c>
      <c r="F11272" s="37" t="n">
        <v>0</v>
      </c>
      <c r="G11272" s="37" t="n">
        <v>0</v>
      </c>
      <c r="H11272" s="37" t="n">
        <v>1</v>
      </c>
      <c r="I11272" s="37" t="n">
        <v>4</v>
      </c>
      <c r="J11272" s="40" t="n">
        <f aca="false">IF(C11272=0,"",D11272/C11272)</f>
        <v>0.954545454545455</v>
      </c>
    </row>
    <row r="11273" customFormat="false" ht="15" hidden="false" customHeight="false" outlineLevel="0" collapsed="false">
      <c r="A11273" s="37" t="s">
        <v>1730</v>
      </c>
      <c r="B11273" s="37" t="s">
        <v>281</v>
      </c>
      <c r="C11273" s="37" t="n">
        <v>22</v>
      </c>
      <c r="D11273" s="37" t="n">
        <v>21</v>
      </c>
      <c r="E11273" s="37" t="n">
        <v>3</v>
      </c>
      <c r="F11273" s="37" t="n">
        <v>1</v>
      </c>
      <c r="G11273" s="37" t="n">
        <v>1</v>
      </c>
      <c r="H11273" s="37" t="n">
        <v>3</v>
      </c>
      <c r="I11273" s="37" t="n">
        <v>0</v>
      </c>
      <c r="J11273" s="40" t="n">
        <f aca="false">IF(C11273=0,"",D11273/C11273)</f>
        <v>0.954545454545455</v>
      </c>
    </row>
    <row r="11274" customFormat="false" ht="15" hidden="false" customHeight="false" outlineLevel="0" collapsed="false">
      <c r="A11274" s="37" t="s">
        <v>1731</v>
      </c>
      <c r="B11274" s="37" t="s">
        <v>270</v>
      </c>
      <c r="C11274" s="37" t="n">
        <v>22</v>
      </c>
      <c r="D11274" s="37" t="n">
        <v>21</v>
      </c>
      <c r="E11274" s="37" t="n">
        <v>1</v>
      </c>
      <c r="F11274" s="37" t="n">
        <v>0</v>
      </c>
      <c r="G11274" s="37" t="n">
        <v>0</v>
      </c>
      <c r="H11274" s="37" t="n">
        <v>0</v>
      </c>
      <c r="I11274" s="37" t="n">
        <v>3</v>
      </c>
      <c r="J11274" s="40" t="n">
        <f aca="false">IF(C11274=0,"",D11274/C11274)</f>
        <v>0.954545454545455</v>
      </c>
    </row>
    <row r="11275" customFormat="false" ht="15" hidden="false" customHeight="false" outlineLevel="0" collapsed="false">
      <c r="A11275" s="37" t="s">
        <v>1731</v>
      </c>
      <c r="B11275" s="37" t="s">
        <v>271</v>
      </c>
      <c r="C11275" s="37" t="n">
        <v>22</v>
      </c>
      <c r="D11275" s="37" t="n">
        <v>21</v>
      </c>
      <c r="E11275" s="37" t="n">
        <v>0</v>
      </c>
      <c r="F11275" s="37" t="n">
        <v>1</v>
      </c>
      <c r="G11275" s="37" t="n">
        <v>0</v>
      </c>
      <c r="H11275" s="37" t="n">
        <v>0</v>
      </c>
      <c r="I11275" s="37" t="n">
        <v>2</v>
      </c>
      <c r="J11275" s="40" t="n">
        <f aca="false">IF(C11275=0,"",D11275/C11275)</f>
        <v>0.954545454545455</v>
      </c>
    </row>
    <row r="11276" customFormat="false" ht="15" hidden="false" customHeight="false" outlineLevel="0" collapsed="false">
      <c r="A11276" s="37" t="s">
        <v>1731</v>
      </c>
      <c r="B11276" s="37" t="s">
        <v>272</v>
      </c>
      <c r="C11276" s="37" t="n">
        <v>22</v>
      </c>
      <c r="D11276" s="37" t="n">
        <v>22</v>
      </c>
      <c r="E11276" s="37" t="n">
        <v>2</v>
      </c>
      <c r="F11276" s="37" t="n">
        <v>1</v>
      </c>
      <c r="G11276" s="37" t="n">
        <v>0</v>
      </c>
      <c r="H11276" s="37" t="n">
        <v>1</v>
      </c>
      <c r="I11276" s="37" t="n">
        <v>0</v>
      </c>
      <c r="J11276" s="40" t="n">
        <f aca="false">IF(C11276=0,"",D11276/C11276)</f>
        <v>1</v>
      </c>
    </row>
    <row r="11277" customFormat="false" ht="15" hidden="false" customHeight="false" outlineLevel="0" collapsed="false">
      <c r="A11277" s="37" t="s">
        <v>1731</v>
      </c>
      <c r="B11277" s="37" t="s">
        <v>273</v>
      </c>
      <c r="C11277" s="37" t="n">
        <v>22</v>
      </c>
      <c r="D11277" s="37" t="n">
        <v>20</v>
      </c>
      <c r="E11277" s="37" t="n">
        <v>1</v>
      </c>
      <c r="F11277" s="37" t="n">
        <v>2</v>
      </c>
      <c r="G11277" s="37" t="n">
        <v>0</v>
      </c>
      <c r="H11277" s="37" t="n">
        <v>1</v>
      </c>
      <c r="I11277" s="37" t="n">
        <v>3</v>
      </c>
      <c r="J11277" s="40" t="n">
        <f aca="false">IF(C11277=0,"",D11277/C11277)</f>
        <v>0.909090909090909</v>
      </c>
    </row>
    <row r="11278" customFormat="false" ht="15" hidden="false" customHeight="false" outlineLevel="0" collapsed="false">
      <c r="A11278" s="37" t="s">
        <v>1731</v>
      </c>
      <c r="B11278" s="37" t="s">
        <v>274</v>
      </c>
      <c r="C11278" s="37" t="n">
        <v>22</v>
      </c>
      <c r="D11278" s="37" t="n">
        <v>21</v>
      </c>
      <c r="E11278" s="37" t="n">
        <v>1</v>
      </c>
      <c r="F11278" s="37" t="n">
        <v>1</v>
      </c>
      <c r="G11278" s="37" t="n">
        <v>0</v>
      </c>
      <c r="H11278" s="37" t="n">
        <v>0</v>
      </c>
      <c r="I11278" s="37" t="n">
        <v>0</v>
      </c>
      <c r="J11278" s="40" t="n">
        <f aca="false">IF(C11278=0,"",D11278/C11278)</f>
        <v>0.954545454545455</v>
      </c>
    </row>
    <row r="11279" customFormat="false" ht="15" hidden="false" customHeight="false" outlineLevel="0" collapsed="false">
      <c r="A11279" s="37" t="s">
        <v>1731</v>
      </c>
      <c r="B11279" s="37" t="s">
        <v>275</v>
      </c>
      <c r="C11279" s="37" t="n">
        <v>22</v>
      </c>
      <c r="D11279" s="37" t="n">
        <v>21</v>
      </c>
      <c r="E11279" s="37" t="n">
        <v>1</v>
      </c>
      <c r="F11279" s="37" t="n">
        <v>0</v>
      </c>
      <c r="G11279" s="37" t="n">
        <v>0</v>
      </c>
      <c r="H11279" s="37" t="n">
        <v>1</v>
      </c>
      <c r="I11279" s="37" t="n">
        <v>3</v>
      </c>
      <c r="J11279" s="40" t="n">
        <f aca="false">IF(C11279=0,"",D11279/C11279)</f>
        <v>0.954545454545455</v>
      </c>
    </row>
    <row r="11280" customFormat="false" ht="15" hidden="false" customHeight="false" outlineLevel="0" collapsed="false">
      <c r="A11280" s="37" t="s">
        <v>1731</v>
      </c>
      <c r="B11280" s="37" t="s">
        <v>276</v>
      </c>
      <c r="C11280" s="37" t="n">
        <v>22</v>
      </c>
      <c r="D11280" s="37" t="n">
        <v>21</v>
      </c>
      <c r="E11280" s="37" t="n">
        <v>4</v>
      </c>
      <c r="F11280" s="37" t="n">
        <v>1</v>
      </c>
      <c r="G11280" s="37" t="n">
        <v>0</v>
      </c>
      <c r="H11280" s="37" t="n">
        <v>0</v>
      </c>
      <c r="I11280" s="37" t="n">
        <v>1</v>
      </c>
      <c r="J11280" s="40" t="n">
        <f aca="false">IF(C11280=0,"",D11280/C11280)</f>
        <v>0.954545454545455</v>
      </c>
    </row>
    <row r="11281" customFormat="false" ht="15" hidden="false" customHeight="false" outlineLevel="0" collapsed="false">
      <c r="A11281" s="37" t="s">
        <v>1731</v>
      </c>
      <c r="B11281" s="37" t="s">
        <v>277</v>
      </c>
      <c r="C11281" s="37" t="n">
        <v>22</v>
      </c>
      <c r="D11281" s="37" t="n">
        <v>20</v>
      </c>
      <c r="E11281" s="37" t="n">
        <v>2</v>
      </c>
      <c r="F11281" s="37" t="n">
        <v>1</v>
      </c>
      <c r="G11281" s="37" t="n">
        <v>0</v>
      </c>
      <c r="H11281" s="37" t="n">
        <v>2</v>
      </c>
      <c r="I11281" s="37" t="n">
        <v>4</v>
      </c>
      <c r="J11281" s="40" t="n">
        <f aca="false">IF(C11281=0,"",D11281/C11281)</f>
        <v>0.909090909090909</v>
      </c>
    </row>
    <row r="11282" customFormat="false" ht="15" hidden="false" customHeight="false" outlineLevel="0" collapsed="false">
      <c r="A11282" s="37" t="s">
        <v>1731</v>
      </c>
      <c r="B11282" s="37" t="s">
        <v>278</v>
      </c>
      <c r="C11282" s="37" t="n">
        <v>22</v>
      </c>
      <c r="D11282" s="37" t="n">
        <v>22</v>
      </c>
      <c r="E11282" s="37" t="n">
        <v>0</v>
      </c>
      <c r="F11282" s="37" t="n">
        <v>2</v>
      </c>
      <c r="G11282" s="37" t="n">
        <v>1</v>
      </c>
      <c r="H11282" s="37" t="n">
        <v>2</v>
      </c>
      <c r="I11282" s="37" t="n">
        <v>0</v>
      </c>
      <c r="J11282" s="40" t="n">
        <f aca="false">IF(C11282=0,"",D11282/C11282)</f>
        <v>1</v>
      </c>
    </row>
    <row r="11283" customFormat="false" ht="15" hidden="false" customHeight="false" outlineLevel="0" collapsed="false">
      <c r="A11283" s="37" t="s">
        <v>1731</v>
      </c>
      <c r="B11283" s="37" t="s">
        <v>279</v>
      </c>
      <c r="C11283" s="37" t="n">
        <v>22</v>
      </c>
      <c r="D11283" s="37" t="n">
        <v>16</v>
      </c>
      <c r="E11283" s="37" t="n">
        <v>0</v>
      </c>
      <c r="F11283" s="37" t="n">
        <v>0</v>
      </c>
      <c r="G11283" s="37" t="n">
        <v>0</v>
      </c>
      <c r="H11283" s="37" t="n">
        <v>2</v>
      </c>
      <c r="I11283" s="37" t="n">
        <v>1</v>
      </c>
      <c r="J11283" s="40" t="n">
        <f aca="false">IF(C11283=0,"",D11283/C11283)</f>
        <v>0.727272727272727</v>
      </c>
    </row>
    <row r="11284" customFormat="false" ht="15" hidden="false" customHeight="false" outlineLevel="0" collapsed="false">
      <c r="A11284" s="37" t="s">
        <v>1731</v>
      </c>
      <c r="B11284" s="37" t="s">
        <v>280</v>
      </c>
      <c r="C11284" s="37" t="n">
        <v>22</v>
      </c>
      <c r="D11284" s="37" t="n">
        <v>22</v>
      </c>
      <c r="E11284" s="37" t="n">
        <v>0</v>
      </c>
      <c r="F11284" s="37" t="n">
        <v>2</v>
      </c>
      <c r="G11284" s="37" t="n">
        <v>0</v>
      </c>
      <c r="H11284" s="37" t="n">
        <v>1</v>
      </c>
      <c r="I11284" s="37" t="n">
        <v>0</v>
      </c>
      <c r="J11284" s="40" t="n">
        <f aca="false">IF(C11284=0,"",D11284/C11284)</f>
        <v>1</v>
      </c>
    </row>
    <row r="11285" customFormat="false" ht="15" hidden="false" customHeight="false" outlineLevel="0" collapsed="false">
      <c r="A11285" s="37" t="s">
        <v>1731</v>
      </c>
      <c r="B11285" s="37" t="s">
        <v>281</v>
      </c>
      <c r="C11285" s="37" t="n">
        <v>22</v>
      </c>
      <c r="D11285" s="37" t="n">
        <v>21</v>
      </c>
      <c r="E11285" s="37" t="n">
        <v>0</v>
      </c>
      <c r="F11285" s="37" t="n">
        <v>0</v>
      </c>
      <c r="G11285" s="37" t="n">
        <v>0</v>
      </c>
      <c r="H11285" s="37" t="n">
        <v>2</v>
      </c>
      <c r="I11285" s="37" t="n">
        <v>0</v>
      </c>
      <c r="J11285" s="40" t="n">
        <f aca="false">IF(C11285=0,"",D11285/C11285)</f>
        <v>0.954545454545455</v>
      </c>
    </row>
    <row r="11286" customFormat="false" ht="15" hidden="false" customHeight="false" outlineLevel="0" collapsed="false">
      <c r="A11286" s="37" t="s">
        <v>1732</v>
      </c>
      <c r="B11286" s="37" t="s">
        <v>270</v>
      </c>
      <c r="C11286" s="37" t="n">
        <v>22</v>
      </c>
      <c r="D11286" s="37" t="n">
        <v>22</v>
      </c>
      <c r="E11286" s="37" t="n">
        <v>0</v>
      </c>
      <c r="F11286" s="37" t="n">
        <v>2</v>
      </c>
      <c r="G11286" s="37" t="n">
        <v>0</v>
      </c>
      <c r="H11286" s="37" t="n">
        <v>0</v>
      </c>
      <c r="I11286" s="37" t="n">
        <v>0</v>
      </c>
      <c r="J11286" s="40" t="n">
        <f aca="false">IF(C11286=0,"",D11286/C11286)</f>
        <v>1</v>
      </c>
    </row>
    <row r="11287" customFormat="false" ht="15" hidden="false" customHeight="false" outlineLevel="0" collapsed="false">
      <c r="A11287" s="37" t="s">
        <v>1732</v>
      </c>
      <c r="B11287" s="37" t="s">
        <v>271</v>
      </c>
      <c r="C11287" s="37" t="n">
        <v>22</v>
      </c>
      <c r="D11287" s="37" t="n">
        <v>22</v>
      </c>
      <c r="E11287" s="37" t="n">
        <v>0</v>
      </c>
      <c r="F11287" s="37" t="n">
        <v>0</v>
      </c>
      <c r="G11287" s="37" t="n">
        <v>1</v>
      </c>
      <c r="H11287" s="37" t="n">
        <v>0</v>
      </c>
      <c r="I11287" s="37" t="n">
        <v>1</v>
      </c>
      <c r="J11287" s="40" t="n">
        <f aca="false">IF(C11287=0,"",D11287/C11287)</f>
        <v>1</v>
      </c>
    </row>
    <row r="11288" customFormat="false" ht="15" hidden="false" customHeight="false" outlineLevel="0" collapsed="false">
      <c r="A11288" s="37" t="s">
        <v>1732</v>
      </c>
      <c r="B11288" s="37" t="s">
        <v>272</v>
      </c>
      <c r="C11288" s="37" t="n">
        <v>22</v>
      </c>
      <c r="D11288" s="37" t="n">
        <v>20</v>
      </c>
      <c r="E11288" s="37" t="n">
        <v>0</v>
      </c>
      <c r="F11288" s="37" t="n">
        <v>1</v>
      </c>
      <c r="G11288" s="37" t="n">
        <v>0</v>
      </c>
      <c r="H11288" s="37" t="n">
        <v>2</v>
      </c>
      <c r="I11288" s="37" t="n">
        <v>3</v>
      </c>
      <c r="J11288" s="40" t="n">
        <f aca="false">IF(C11288=0,"",D11288/C11288)</f>
        <v>0.909090909090909</v>
      </c>
    </row>
    <row r="11289" customFormat="false" ht="15" hidden="false" customHeight="false" outlineLevel="0" collapsed="false">
      <c r="A11289" s="37" t="s">
        <v>1732</v>
      </c>
      <c r="B11289" s="37" t="s">
        <v>273</v>
      </c>
      <c r="C11289" s="37" t="n">
        <v>22</v>
      </c>
      <c r="D11289" s="37" t="n">
        <v>22</v>
      </c>
      <c r="E11289" s="37" t="n">
        <v>1</v>
      </c>
      <c r="F11289" s="37" t="n">
        <v>0</v>
      </c>
      <c r="G11289" s="37" t="n">
        <v>0</v>
      </c>
      <c r="H11289" s="37" t="n">
        <v>0</v>
      </c>
      <c r="I11289" s="37" t="n">
        <v>3</v>
      </c>
      <c r="J11289" s="40" t="n">
        <f aca="false">IF(C11289=0,"",D11289/C11289)</f>
        <v>1</v>
      </c>
    </row>
    <row r="11290" customFormat="false" ht="15" hidden="false" customHeight="false" outlineLevel="0" collapsed="false">
      <c r="A11290" s="37" t="s">
        <v>1732</v>
      </c>
      <c r="B11290" s="37" t="s">
        <v>274</v>
      </c>
      <c r="C11290" s="37" t="n">
        <v>22</v>
      </c>
      <c r="D11290" s="37" t="n">
        <v>20</v>
      </c>
      <c r="E11290" s="37" t="n">
        <v>0</v>
      </c>
      <c r="F11290" s="37" t="n">
        <v>1</v>
      </c>
      <c r="G11290" s="37" t="n">
        <v>0</v>
      </c>
      <c r="H11290" s="37" t="n">
        <v>0</v>
      </c>
      <c r="I11290" s="37" t="n">
        <v>0</v>
      </c>
      <c r="J11290" s="40" t="n">
        <f aca="false">IF(C11290=0,"",D11290/C11290)</f>
        <v>0.909090909090909</v>
      </c>
    </row>
    <row r="11291" customFormat="false" ht="15" hidden="false" customHeight="false" outlineLevel="0" collapsed="false">
      <c r="A11291" s="37" t="s">
        <v>1732</v>
      </c>
      <c r="B11291" s="37" t="s">
        <v>275</v>
      </c>
      <c r="C11291" s="37" t="n">
        <v>22</v>
      </c>
      <c r="D11291" s="37" t="n">
        <v>17</v>
      </c>
      <c r="E11291" s="37" t="n">
        <v>2</v>
      </c>
      <c r="F11291" s="37" t="n">
        <v>0</v>
      </c>
      <c r="G11291" s="37" t="n">
        <v>0</v>
      </c>
      <c r="H11291" s="37" t="n">
        <v>0</v>
      </c>
      <c r="I11291" s="37" t="n">
        <v>0</v>
      </c>
      <c r="J11291" s="40" t="n">
        <f aca="false">IF(C11291=0,"",D11291/C11291)</f>
        <v>0.772727272727273</v>
      </c>
    </row>
    <row r="11292" customFormat="false" ht="15" hidden="false" customHeight="false" outlineLevel="0" collapsed="false">
      <c r="A11292" s="37" t="s">
        <v>1732</v>
      </c>
      <c r="B11292" s="37" t="s">
        <v>276</v>
      </c>
      <c r="C11292" s="37" t="n">
        <v>22</v>
      </c>
      <c r="D11292" s="37" t="n">
        <v>20</v>
      </c>
      <c r="E11292" s="37" t="n">
        <v>0</v>
      </c>
      <c r="F11292" s="37" t="n">
        <v>1</v>
      </c>
      <c r="G11292" s="37" t="n">
        <v>0</v>
      </c>
      <c r="H11292" s="37" t="n">
        <v>1</v>
      </c>
      <c r="I11292" s="37" t="n">
        <v>3</v>
      </c>
      <c r="J11292" s="40" t="n">
        <f aca="false">IF(C11292=0,"",D11292/C11292)</f>
        <v>0.909090909090909</v>
      </c>
    </row>
    <row r="11293" customFormat="false" ht="15" hidden="false" customHeight="false" outlineLevel="0" collapsed="false">
      <c r="A11293" s="37" t="s">
        <v>1732</v>
      </c>
      <c r="B11293" s="37" t="s">
        <v>277</v>
      </c>
      <c r="C11293" s="37" t="n">
        <v>22</v>
      </c>
      <c r="D11293" s="37" t="n">
        <v>20</v>
      </c>
      <c r="E11293" s="37" t="n">
        <v>0</v>
      </c>
      <c r="F11293" s="37" t="n">
        <v>0</v>
      </c>
      <c r="G11293" s="37" t="n">
        <v>1</v>
      </c>
      <c r="H11293" s="37" t="n">
        <v>3</v>
      </c>
      <c r="I11293" s="37" t="n">
        <v>0</v>
      </c>
      <c r="J11293" s="40" t="n">
        <f aca="false">IF(C11293=0,"",D11293/C11293)</f>
        <v>0.909090909090909</v>
      </c>
    </row>
    <row r="11294" customFormat="false" ht="15" hidden="false" customHeight="false" outlineLevel="0" collapsed="false">
      <c r="A11294" s="37" t="s">
        <v>1732</v>
      </c>
      <c r="B11294" s="37" t="s">
        <v>278</v>
      </c>
      <c r="C11294" s="37" t="n">
        <v>22</v>
      </c>
      <c r="D11294" s="37" t="n">
        <v>20</v>
      </c>
      <c r="E11294" s="37" t="n">
        <v>1</v>
      </c>
      <c r="F11294" s="37" t="n">
        <v>0</v>
      </c>
      <c r="G11294" s="37" t="n">
        <v>0</v>
      </c>
      <c r="H11294" s="37" t="n">
        <v>2</v>
      </c>
      <c r="I11294" s="37" t="n">
        <v>0</v>
      </c>
      <c r="J11294" s="40" t="n">
        <f aca="false">IF(C11294=0,"",D11294/C11294)</f>
        <v>0.909090909090909</v>
      </c>
    </row>
    <row r="11295" customFormat="false" ht="15" hidden="false" customHeight="false" outlineLevel="0" collapsed="false">
      <c r="A11295" s="37" t="s">
        <v>1732</v>
      </c>
      <c r="B11295" s="37" t="s">
        <v>279</v>
      </c>
      <c r="C11295" s="37" t="n">
        <v>22</v>
      </c>
      <c r="D11295" s="37" t="n">
        <v>21</v>
      </c>
      <c r="E11295" s="37" t="n">
        <v>1</v>
      </c>
      <c r="F11295" s="37" t="n">
        <v>0</v>
      </c>
      <c r="G11295" s="37" t="n">
        <v>0</v>
      </c>
      <c r="H11295" s="37" t="n">
        <v>0</v>
      </c>
      <c r="I11295" s="37" t="n">
        <v>2</v>
      </c>
      <c r="J11295" s="40" t="n">
        <f aca="false">IF(C11295=0,"",D11295/C11295)</f>
        <v>0.954545454545455</v>
      </c>
    </row>
    <row r="11296" customFormat="false" ht="15" hidden="false" customHeight="false" outlineLevel="0" collapsed="false">
      <c r="A11296" s="37" t="s">
        <v>1732</v>
      </c>
      <c r="B11296" s="37" t="s">
        <v>280</v>
      </c>
      <c r="C11296" s="37" t="n">
        <v>22</v>
      </c>
      <c r="D11296" s="37" t="n">
        <v>21</v>
      </c>
      <c r="E11296" s="37" t="n">
        <v>2</v>
      </c>
      <c r="F11296" s="37" t="n">
        <v>0</v>
      </c>
      <c r="G11296" s="37" t="n">
        <v>0</v>
      </c>
      <c r="H11296" s="37" t="n">
        <v>1</v>
      </c>
      <c r="I11296" s="37" t="n">
        <v>1</v>
      </c>
      <c r="J11296" s="40" t="n">
        <f aca="false">IF(C11296=0,"",D11296/C11296)</f>
        <v>0.954545454545455</v>
      </c>
    </row>
    <row r="11297" customFormat="false" ht="15" hidden="false" customHeight="false" outlineLevel="0" collapsed="false">
      <c r="A11297" s="37" t="s">
        <v>1732</v>
      </c>
      <c r="B11297" s="37" t="s">
        <v>281</v>
      </c>
      <c r="C11297" s="37" t="n">
        <v>22</v>
      </c>
      <c r="D11297" s="37" t="n">
        <v>19</v>
      </c>
      <c r="E11297" s="37" t="n">
        <v>1</v>
      </c>
      <c r="F11297" s="37" t="n">
        <v>0</v>
      </c>
      <c r="G11297" s="37" t="n">
        <v>0</v>
      </c>
      <c r="H11297" s="37" t="n">
        <v>0</v>
      </c>
      <c r="I11297" s="37" t="n">
        <v>0</v>
      </c>
      <c r="J11297" s="40" t="n">
        <f aca="false">IF(C11297=0,"",D11297/C11297)</f>
        <v>0.863636363636364</v>
      </c>
    </row>
    <row r="11298" customFormat="false" ht="15" hidden="false" customHeight="false" outlineLevel="0" collapsed="false">
      <c r="A11298" s="37" t="s">
        <v>665</v>
      </c>
      <c r="B11298" s="37" t="s">
        <v>270</v>
      </c>
      <c r="C11298" s="37" t="n">
        <v>22</v>
      </c>
      <c r="D11298" s="37" t="n">
        <v>21</v>
      </c>
      <c r="E11298" s="37" t="n">
        <v>2</v>
      </c>
      <c r="F11298" s="37" t="n">
        <v>0</v>
      </c>
      <c r="G11298" s="37" t="n">
        <v>1</v>
      </c>
      <c r="H11298" s="37" t="n">
        <v>2</v>
      </c>
      <c r="I11298" s="37" t="n">
        <v>8</v>
      </c>
      <c r="J11298" s="40" t="n">
        <f aca="false">IF(C11298=0,"",D11298/C11298)</f>
        <v>0.954545454545455</v>
      </c>
    </row>
    <row r="11299" customFormat="false" ht="15" hidden="false" customHeight="false" outlineLevel="0" collapsed="false">
      <c r="A11299" s="37" t="s">
        <v>665</v>
      </c>
      <c r="B11299" s="37" t="s">
        <v>271</v>
      </c>
      <c r="C11299" s="37" t="n">
        <v>22</v>
      </c>
      <c r="D11299" s="37" t="n">
        <v>20</v>
      </c>
      <c r="E11299" s="37" t="n">
        <v>0</v>
      </c>
      <c r="F11299" s="37" t="n">
        <v>1</v>
      </c>
      <c r="G11299" s="37" t="n">
        <v>0</v>
      </c>
      <c r="H11299" s="37" t="n">
        <v>4</v>
      </c>
      <c r="I11299" s="37" t="n">
        <v>7</v>
      </c>
      <c r="J11299" s="40" t="n">
        <f aca="false">IF(C11299=0,"",D11299/C11299)</f>
        <v>0.909090909090909</v>
      </c>
    </row>
    <row r="11300" customFormat="false" ht="15" hidden="false" customHeight="false" outlineLevel="0" collapsed="false">
      <c r="A11300" s="37" t="s">
        <v>665</v>
      </c>
      <c r="B11300" s="37" t="s">
        <v>272</v>
      </c>
      <c r="C11300" s="37" t="n">
        <v>22</v>
      </c>
      <c r="D11300" s="37" t="n">
        <v>19</v>
      </c>
      <c r="E11300" s="37" t="n">
        <v>1</v>
      </c>
      <c r="F11300" s="37" t="n">
        <v>1</v>
      </c>
      <c r="G11300" s="37" t="n">
        <v>0</v>
      </c>
      <c r="H11300" s="37" t="n">
        <v>0</v>
      </c>
      <c r="I11300" s="37" t="n">
        <v>9</v>
      </c>
      <c r="J11300" s="40" t="n">
        <f aca="false">IF(C11300=0,"",D11300/C11300)</f>
        <v>0.863636363636364</v>
      </c>
    </row>
    <row r="11301" customFormat="false" ht="15" hidden="false" customHeight="false" outlineLevel="0" collapsed="false">
      <c r="A11301" s="37" t="s">
        <v>665</v>
      </c>
      <c r="B11301" s="37" t="s">
        <v>273</v>
      </c>
      <c r="C11301" s="37" t="n">
        <v>22</v>
      </c>
      <c r="D11301" s="37" t="n">
        <v>20</v>
      </c>
      <c r="E11301" s="37" t="n">
        <v>2</v>
      </c>
      <c r="F11301" s="37" t="n">
        <v>1</v>
      </c>
      <c r="G11301" s="37" t="n">
        <v>0</v>
      </c>
      <c r="H11301" s="37" t="n">
        <v>2</v>
      </c>
      <c r="I11301" s="37" t="n">
        <v>9</v>
      </c>
      <c r="J11301" s="40" t="n">
        <f aca="false">IF(C11301=0,"",D11301/C11301)</f>
        <v>0.909090909090909</v>
      </c>
    </row>
    <row r="11302" customFormat="false" ht="15" hidden="false" customHeight="false" outlineLevel="0" collapsed="false">
      <c r="A11302" s="37" t="s">
        <v>665</v>
      </c>
      <c r="B11302" s="37" t="s">
        <v>274</v>
      </c>
      <c r="C11302" s="37" t="n">
        <v>22</v>
      </c>
      <c r="D11302" s="37" t="n">
        <v>21</v>
      </c>
      <c r="E11302" s="37" t="n">
        <v>0</v>
      </c>
      <c r="F11302" s="37" t="n">
        <v>0</v>
      </c>
      <c r="G11302" s="37" t="n">
        <v>0</v>
      </c>
      <c r="H11302" s="37" t="n">
        <v>0</v>
      </c>
      <c r="I11302" s="37" t="n">
        <v>12</v>
      </c>
      <c r="J11302" s="40" t="n">
        <f aca="false">IF(C11302=0,"",D11302/C11302)</f>
        <v>0.954545454545455</v>
      </c>
    </row>
    <row r="11303" customFormat="false" ht="15" hidden="false" customHeight="false" outlineLevel="0" collapsed="false">
      <c r="A11303" s="37" t="s">
        <v>665</v>
      </c>
      <c r="B11303" s="37" t="s">
        <v>275</v>
      </c>
      <c r="C11303" s="37" t="n">
        <v>22</v>
      </c>
      <c r="D11303" s="37" t="n">
        <v>21</v>
      </c>
      <c r="E11303" s="37" t="n">
        <v>2</v>
      </c>
      <c r="F11303" s="37" t="n">
        <v>2</v>
      </c>
      <c r="G11303" s="37" t="n">
        <v>0</v>
      </c>
      <c r="H11303" s="37" t="n">
        <v>1</v>
      </c>
      <c r="I11303" s="37" t="n">
        <v>5</v>
      </c>
      <c r="J11303" s="40" t="n">
        <f aca="false">IF(C11303=0,"",D11303/C11303)</f>
        <v>0.954545454545455</v>
      </c>
    </row>
    <row r="11304" customFormat="false" ht="15" hidden="false" customHeight="false" outlineLevel="0" collapsed="false">
      <c r="A11304" s="37" t="s">
        <v>665</v>
      </c>
      <c r="B11304" s="37" t="s">
        <v>276</v>
      </c>
      <c r="C11304" s="37" t="n">
        <v>22</v>
      </c>
      <c r="D11304" s="37" t="n">
        <v>22</v>
      </c>
      <c r="E11304" s="37" t="n">
        <v>0</v>
      </c>
      <c r="F11304" s="37" t="n">
        <v>0</v>
      </c>
      <c r="G11304" s="37" t="n">
        <v>0</v>
      </c>
      <c r="H11304" s="37" t="n">
        <v>1</v>
      </c>
      <c r="I11304" s="37" t="n">
        <v>13</v>
      </c>
      <c r="J11304" s="40" t="n">
        <f aca="false">IF(C11304=0,"",D11304/C11304)</f>
        <v>1</v>
      </c>
    </row>
    <row r="11305" customFormat="false" ht="15" hidden="false" customHeight="false" outlineLevel="0" collapsed="false">
      <c r="A11305" s="37" t="s">
        <v>665</v>
      </c>
      <c r="B11305" s="37" t="s">
        <v>277</v>
      </c>
      <c r="C11305" s="37" t="n">
        <v>22</v>
      </c>
      <c r="D11305" s="37" t="n">
        <v>21</v>
      </c>
      <c r="E11305" s="37" t="n">
        <v>0</v>
      </c>
      <c r="F11305" s="37" t="n">
        <v>1</v>
      </c>
      <c r="G11305" s="37" t="n">
        <v>0</v>
      </c>
      <c r="H11305" s="37" t="n">
        <v>2</v>
      </c>
      <c r="I11305" s="37" t="n">
        <v>28</v>
      </c>
      <c r="J11305" s="40" t="n">
        <f aca="false">IF(C11305=0,"",D11305/C11305)</f>
        <v>0.954545454545455</v>
      </c>
    </row>
    <row r="11306" customFormat="false" ht="15" hidden="false" customHeight="false" outlineLevel="0" collapsed="false">
      <c r="A11306" s="37" t="s">
        <v>665</v>
      </c>
      <c r="B11306" s="37" t="s">
        <v>278</v>
      </c>
      <c r="C11306" s="37" t="n">
        <v>22</v>
      </c>
      <c r="D11306" s="37" t="n">
        <v>20</v>
      </c>
      <c r="E11306" s="37" t="n">
        <v>0</v>
      </c>
      <c r="F11306" s="37" t="n">
        <v>0</v>
      </c>
      <c r="G11306" s="37" t="n">
        <v>0</v>
      </c>
      <c r="H11306" s="37" t="n">
        <v>1</v>
      </c>
      <c r="I11306" s="37" t="n">
        <v>5</v>
      </c>
      <c r="J11306" s="40" t="n">
        <f aca="false">IF(C11306=0,"",D11306/C11306)</f>
        <v>0.909090909090909</v>
      </c>
    </row>
    <row r="11307" customFormat="false" ht="15" hidden="false" customHeight="false" outlineLevel="0" collapsed="false">
      <c r="A11307" s="37" t="s">
        <v>665</v>
      </c>
      <c r="B11307" s="37" t="s">
        <v>279</v>
      </c>
      <c r="C11307" s="37" t="n">
        <v>22</v>
      </c>
      <c r="D11307" s="37" t="n">
        <v>20</v>
      </c>
      <c r="E11307" s="37" t="n">
        <v>1</v>
      </c>
      <c r="F11307" s="37" t="n">
        <v>1</v>
      </c>
      <c r="G11307" s="37" t="n">
        <v>3</v>
      </c>
      <c r="H11307" s="37" t="n">
        <v>1</v>
      </c>
      <c r="I11307" s="37" t="n">
        <v>25</v>
      </c>
      <c r="J11307" s="40" t="n">
        <f aca="false">IF(C11307=0,"",D11307/C11307)</f>
        <v>0.909090909090909</v>
      </c>
    </row>
    <row r="11308" customFormat="false" ht="15" hidden="false" customHeight="false" outlineLevel="0" collapsed="false">
      <c r="A11308" s="37" t="s">
        <v>665</v>
      </c>
      <c r="B11308" s="37" t="s">
        <v>280</v>
      </c>
      <c r="C11308" s="37" t="n">
        <v>22</v>
      </c>
      <c r="D11308" s="37" t="n">
        <v>20</v>
      </c>
      <c r="E11308" s="37" t="n">
        <v>3</v>
      </c>
      <c r="F11308" s="37" t="n">
        <v>1</v>
      </c>
      <c r="G11308" s="37" t="n">
        <v>1</v>
      </c>
      <c r="H11308" s="37" t="n">
        <v>1</v>
      </c>
      <c r="I11308" s="37" t="n">
        <v>7</v>
      </c>
      <c r="J11308" s="40" t="n">
        <f aca="false">IF(C11308=0,"",D11308/C11308)</f>
        <v>0.909090909090909</v>
      </c>
    </row>
    <row r="11309" customFormat="false" ht="15" hidden="false" customHeight="false" outlineLevel="0" collapsed="false">
      <c r="A11309" s="37" t="s">
        <v>665</v>
      </c>
      <c r="B11309" s="37" t="s">
        <v>281</v>
      </c>
      <c r="C11309" s="37" t="n">
        <v>22</v>
      </c>
      <c r="D11309" s="37" t="n">
        <v>22</v>
      </c>
      <c r="E11309" s="37" t="n">
        <v>0</v>
      </c>
      <c r="F11309" s="37" t="n">
        <v>0</v>
      </c>
      <c r="G11309" s="37" t="n">
        <v>0</v>
      </c>
      <c r="H11309" s="37" t="n">
        <v>1</v>
      </c>
      <c r="I11309" s="37" t="n">
        <v>14</v>
      </c>
      <c r="J11309" s="40" t="n">
        <f aca="false">IF(C11309=0,"",D11309/C11309)</f>
        <v>1</v>
      </c>
    </row>
    <row r="11310" customFormat="false" ht="15" hidden="false" customHeight="false" outlineLevel="0" collapsed="false">
      <c r="A11310" s="37" t="s">
        <v>1733</v>
      </c>
      <c r="B11310" s="37" t="s">
        <v>270</v>
      </c>
      <c r="C11310" s="37" t="n">
        <v>22</v>
      </c>
      <c r="D11310" s="37" t="n">
        <v>22</v>
      </c>
      <c r="E11310" s="37" t="n">
        <v>1</v>
      </c>
      <c r="F11310" s="37" t="n">
        <v>1</v>
      </c>
      <c r="G11310" s="37" t="n">
        <v>0</v>
      </c>
      <c r="H11310" s="37" t="n">
        <v>4</v>
      </c>
      <c r="I11310" s="37" t="n">
        <v>0</v>
      </c>
      <c r="J11310" s="40" t="n">
        <f aca="false">IF(C11310=0,"",D11310/C11310)</f>
        <v>1</v>
      </c>
    </row>
    <row r="11311" customFormat="false" ht="15" hidden="false" customHeight="false" outlineLevel="0" collapsed="false">
      <c r="A11311" s="37" t="s">
        <v>1733</v>
      </c>
      <c r="B11311" s="37" t="s">
        <v>271</v>
      </c>
      <c r="C11311" s="37" t="n">
        <v>22</v>
      </c>
      <c r="D11311" s="37" t="n">
        <v>18</v>
      </c>
      <c r="E11311" s="37" t="n">
        <v>0</v>
      </c>
      <c r="F11311" s="37" t="n">
        <v>1</v>
      </c>
      <c r="G11311" s="37" t="n">
        <v>0</v>
      </c>
      <c r="H11311" s="37" t="n">
        <v>0</v>
      </c>
      <c r="I11311" s="37" t="n">
        <v>0</v>
      </c>
      <c r="J11311" s="40" t="n">
        <f aca="false">IF(C11311=0,"",D11311/C11311)</f>
        <v>0.818181818181818</v>
      </c>
    </row>
    <row r="11312" customFormat="false" ht="15" hidden="false" customHeight="false" outlineLevel="0" collapsed="false">
      <c r="A11312" s="37" t="s">
        <v>1733</v>
      </c>
      <c r="B11312" s="37" t="s">
        <v>272</v>
      </c>
      <c r="C11312" s="37" t="n">
        <v>22</v>
      </c>
      <c r="D11312" s="37" t="n">
        <v>21</v>
      </c>
      <c r="E11312" s="37" t="n">
        <v>0</v>
      </c>
      <c r="F11312" s="37" t="n">
        <v>0</v>
      </c>
      <c r="G11312" s="37" t="n">
        <v>1</v>
      </c>
      <c r="H11312" s="37" t="n">
        <v>2</v>
      </c>
      <c r="I11312" s="37" t="n">
        <v>1</v>
      </c>
      <c r="J11312" s="40" t="n">
        <f aca="false">IF(C11312=0,"",D11312/C11312)</f>
        <v>0.954545454545455</v>
      </c>
    </row>
    <row r="11313" customFormat="false" ht="15" hidden="false" customHeight="false" outlineLevel="0" collapsed="false">
      <c r="A11313" s="37" t="s">
        <v>1733</v>
      </c>
      <c r="B11313" s="37" t="s">
        <v>273</v>
      </c>
      <c r="C11313" s="37" t="n">
        <v>22</v>
      </c>
      <c r="D11313" s="37" t="n">
        <v>20</v>
      </c>
      <c r="E11313" s="37" t="n">
        <v>2</v>
      </c>
      <c r="F11313" s="37" t="n">
        <v>0</v>
      </c>
      <c r="G11313" s="37" t="n">
        <v>0</v>
      </c>
      <c r="H11313" s="37" t="n">
        <v>1</v>
      </c>
      <c r="I11313" s="37" t="n">
        <v>1</v>
      </c>
      <c r="J11313" s="40" t="n">
        <f aca="false">IF(C11313=0,"",D11313/C11313)</f>
        <v>0.909090909090909</v>
      </c>
    </row>
    <row r="11314" customFormat="false" ht="15" hidden="false" customHeight="false" outlineLevel="0" collapsed="false">
      <c r="A11314" s="37" t="s">
        <v>1733</v>
      </c>
      <c r="B11314" s="37" t="s">
        <v>274</v>
      </c>
      <c r="C11314" s="37" t="n">
        <v>22</v>
      </c>
      <c r="D11314" s="37" t="n">
        <v>22</v>
      </c>
      <c r="E11314" s="37" t="n">
        <v>0</v>
      </c>
      <c r="F11314" s="37" t="n">
        <v>1</v>
      </c>
      <c r="G11314" s="37" t="n">
        <v>0</v>
      </c>
      <c r="H11314" s="37" t="n">
        <v>1</v>
      </c>
      <c r="I11314" s="37" t="n">
        <v>1</v>
      </c>
      <c r="J11314" s="40" t="n">
        <f aca="false">IF(C11314=0,"",D11314/C11314)</f>
        <v>1</v>
      </c>
    </row>
    <row r="11315" customFormat="false" ht="15" hidden="false" customHeight="false" outlineLevel="0" collapsed="false">
      <c r="A11315" s="37" t="s">
        <v>1733</v>
      </c>
      <c r="B11315" s="37" t="s">
        <v>275</v>
      </c>
      <c r="C11315" s="37" t="n">
        <v>22</v>
      </c>
      <c r="D11315" s="37" t="n">
        <v>22</v>
      </c>
      <c r="E11315" s="37" t="n">
        <v>1</v>
      </c>
      <c r="F11315" s="37" t="n">
        <v>0</v>
      </c>
      <c r="G11315" s="37" t="n">
        <v>1</v>
      </c>
      <c r="H11315" s="37" t="n">
        <v>0</v>
      </c>
      <c r="I11315" s="37" t="n">
        <v>1</v>
      </c>
      <c r="J11315" s="40" t="n">
        <f aca="false">IF(C11315=0,"",D11315/C11315)</f>
        <v>1</v>
      </c>
    </row>
    <row r="11316" customFormat="false" ht="15" hidden="false" customHeight="false" outlineLevel="0" collapsed="false">
      <c r="A11316" s="37" t="s">
        <v>1733</v>
      </c>
      <c r="B11316" s="37" t="s">
        <v>276</v>
      </c>
      <c r="C11316" s="37" t="n">
        <v>22</v>
      </c>
      <c r="D11316" s="37" t="n">
        <v>20</v>
      </c>
      <c r="E11316" s="37" t="n">
        <v>2</v>
      </c>
      <c r="F11316" s="37" t="n">
        <v>2</v>
      </c>
      <c r="G11316" s="37" t="n">
        <v>0</v>
      </c>
      <c r="H11316" s="37" t="n">
        <v>2</v>
      </c>
      <c r="I11316" s="37" t="n">
        <v>6</v>
      </c>
      <c r="J11316" s="40" t="n">
        <f aca="false">IF(C11316=0,"",D11316/C11316)</f>
        <v>0.909090909090909</v>
      </c>
    </row>
    <row r="11317" customFormat="false" ht="15" hidden="false" customHeight="false" outlineLevel="0" collapsed="false">
      <c r="A11317" s="37" t="s">
        <v>1733</v>
      </c>
      <c r="B11317" s="37" t="s">
        <v>277</v>
      </c>
      <c r="C11317" s="37" t="n">
        <v>22</v>
      </c>
      <c r="D11317" s="37" t="n">
        <v>19</v>
      </c>
      <c r="E11317" s="37" t="n">
        <v>1</v>
      </c>
      <c r="F11317" s="37" t="n">
        <v>1</v>
      </c>
      <c r="G11317" s="37" t="n">
        <v>0</v>
      </c>
      <c r="H11317" s="37" t="n">
        <v>5</v>
      </c>
      <c r="I11317" s="37" t="n">
        <v>1</v>
      </c>
      <c r="J11317" s="40" t="n">
        <f aca="false">IF(C11317=0,"",D11317/C11317)</f>
        <v>0.863636363636364</v>
      </c>
    </row>
    <row r="11318" customFormat="false" ht="15" hidden="false" customHeight="false" outlineLevel="0" collapsed="false">
      <c r="A11318" s="37" t="s">
        <v>1733</v>
      </c>
      <c r="B11318" s="37" t="s">
        <v>278</v>
      </c>
      <c r="C11318" s="37" t="n">
        <v>22</v>
      </c>
      <c r="D11318" s="37" t="n">
        <v>21</v>
      </c>
      <c r="E11318" s="37" t="n">
        <v>1</v>
      </c>
      <c r="F11318" s="37" t="n">
        <v>0</v>
      </c>
      <c r="G11318" s="37" t="n">
        <v>0</v>
      </c>
      <c r="H11318" s="37" t="n">
        <v>2</v>
      </c>
      <c r="I11318" s="37" t="n">
        <v>2</v>
      </c>
      <c r="J11318" s="40" t="n">
        <f aca="false">IF(C11318=0,"",D11318/C11318)</f>
        <v>0.954545454545455</v>
      </c>
    </row>
    <row r="11319" customFormat="false" ht="15" hidden="false" customHeight="false" outlineLevel="0" collapsed="false">
      <c r="A11319" s="37" t="s">
        <v>1733</v>
      </c>
      <c r="B11319" s="37" t="s">
        <v>279</v>
      </c>
      <c r="C11319" s="37" t="n">
        <v>22</v>
      </c>
      <c r="D11319" s="37" t="n">
        <v>21</v>
      </c>
      <c r="E11319" s="37" t="n">
        <v>2</v>
      </c>
      <c r="F11319" s="37" t="n">
        <v>1</v>
      </c>
      <c r="G11319" s="37" t="n">
        <v>0</v>
      </c>
      <c r="H11319" s="37" t="n">
        <v>1</v>
      </c>
      <c r="I11319" s="37" t="n">
        <v>1</v>
      </c>
      <c r="J11319" s="40" t="n">
        <f aca="false">IF(C11319=0,"",D11319/C11319)</f>
        <v>0.954545454545455</v>
      </c>
    </row>
    <row r="11320" customFormat="false" ht="15" hidden="false" customHeight="false" outlineLevel="0" collapsed="false">
      <c r="A11320" s="37" t="s">
        <v>1733</v>
      </c>
      <c r="B11320" s="37" t="s">
        <v>280</v>
      </c>
      <c r="C11320" s="37" t="n">
        <v>22</v>
      </c>
      <c r="D11320" s="37" t="n">
        <v>21</v>
      </c>
      <c r="E11320" s="37" t="n">
        <v>1</v>
      </c>
      <c r="F11320" s="37" t="n">
        <v>0</v>
      </c>
      <c r="G11320" s="37" t="n">
        <v>1</v>
      </c>
      <c r="H11320" s="37" t="n">
        <v>2</v>
      </c>
      <c r="I11320" s="37" t="n">
        <v>2</v>
      </c>
      <c r="J11320" s="40" t="n">
        <f aca="false">IF(C11320=0,"",D11320/C11320)</f>
        <v>0.954545454545455</v>
      </c>
    </row>
    <row r="11321" customFormat="false" ht="15" hidden="false" customHeight="false" outlineLevel="0" collapsed="false">
      <c r="A11321" s="37" t="s">
        <v>1733</v>
      </c>
      <c r="B11321" s="37" t="s">
        <v>281</v>
      </c>
      <c r="C11321" s="37" t="n">
        <v>22</v>
      </c>
      <c r="D11321" s="37" t="n">
        <v>20</v>
      </c>
      <c r="E11321" s="37" t="n">
        <v>3</v>
      </c>
      <c r="F11321" s="37" t="n">
        <v>1</v>
      </c>
      <c r="G11321" s="37" t="n">
        <v>0</v>
      </c>
      <c r="H11321" s="37" t="n">
        <v>1</v>
      </c>
      <c r="I11321" s="37" t="n">
        <v>2</v>
      </c>
      <c r="J11321" s="40" t="n">
        <f aca="false">IF(C11321=0,"",D11321/C11321)</f>
        <v>0.909090909090909</v>
      </c>
    </row>
    <row r="11322" customFormat="false" ht="15" hidden="false" customHeight="false" outlineLevel="0" collapsed="false">
      <c r="A11322" s="37" t="s">
        <v>1542</v>
      </c>
      <c r="B11322" s="37" t="s">
        <v>270</v>
      </c>
      <c r="C11322" s="37" t="n">
        <v>22</v>
      </c>
      <c r="D11322" s="37" t="n">
        <v>22</v>
      </c>
      <c r="E11322" s="37" t="n">
        <v>1</v>
      </c>
      <c r="F11322" s="37" t="n">
        <v>2</v>
      </c>
      <c r="G11322" s="37" t="n">
        <v>0</v>
      </c>
      <c r="H11322" s="37" t="n">
        <v>2</v>
      </c>
      <c r="I11322" s="37" t="n">
        <v>0</v>
      </c>
      <c r="J11322" s="40" t="n">
        <f aca="false">IF(C11322=0,"",D11322/C11322)</f>
        <v>1</v>
      </c>
    </row>
    <row r="11323" customFormat="false" ht="15" hidden="false" customHeight="false" outlineLevel="0" collapsed="false">
      <c r="A11323" s="37" t="s">
        <v>1542</v>
      </c>
      <c r="B11323" s="37" t="s">
        <v>271</v>
      </c>
      <c r="C11323" s="37" t="n">
        <v>22</v>
      </c>
      <c r="D11323" s="37" t="n">
        <v>19</v>
      </c>
      <c r="E11323" s="37" t="n">
        <v>0</v>
      </c>
      <c r="F11323" s="37" t="n">
        <v>1</v>
      </c>
      <c r="G11323" s="37" t="n">
        <v>1</v>
      </c>
      <c r="H11323" s="37" t="n">
        <v>2</v>
      </c>
      <c r="I11323" s="37" t="n">
        <v>1</v>
      </c>
      <c r="J11323" s="40" t="n">
        <f aca="false">IF(C11323=0,"",D11323/C11323)</f>
        <v>0.863636363636364</v>
      </c>
    </row>
    <row r="11324" customFormat="false" ht="15" hidden="false" customHeight="false" outlineLevel="0" collapsed="false">
      <c r="A11324" s="37" t="s">
        <v>1542</v>
      </c>
      <c r="B11324" s="37" t="s">
        <v>272</v>
      </c>
      <c r="C11324" s="37" t="n">
        <v>22</v>
      </c>
      <c r="D11324" s="37" t="n">
        <v>21</v>
      </c>
      <c r="E11324" s="37" t="n">
        <v>0</v>
      </c>
      <c r="F11324" s="37" t="n">
        <v>1</v>
      </c>
      <c r="G11324" s="37" t="n">
        <v>0</v>
      </c>
      <c r="H11324" s="37" t="n">
        <v>0</v>
      </c>
      <c r="I11324" s="37" t="n">
        <v>1</v>
      </c>
      <c r="J11324" s="40" t="n">
        <f aca="false">IF(C11324=0,"",D11324/C11324)</f>
        <v>0.954545454545455</v>
      </c>
    </row>
    <row r="11325" customFormat="false" ht="15" hidden="false" customHeight="false" outlineLevel="0" collapsed="false">
      <c r="A11325" s="37" t="s">
        <v>1542</v>
      </c>
      <c r="B11325" s="37" t="s">
        <v>273</v>
      </c>
      <c r="C11325" s="37" t="n">
        <v>22</v>
      </c>
      <c r="D11325" s="37" t="n">
        <v>19</v>
      </c>
      <c r="E11325" s="37" t="n">
        <v>1</v>
      </c>
      <c r="F11325" s="37" t="n">
        <v>0</v>
      </c>
      <c r="G11325" s="37" t="n">
        <v>0</v>
      </c>
      <c r="H11325" s="37" t="n">
        <v>3</v>
      </c>
      <c r="I11325" s="37" t="n">
        <v>1</v>
      </c>
      <c r="J11325" s="40" t="n">
        <f aca="false">IF(C11325=0,"",D11325/C11325)</f>
        <v>0.863636363636364</v>
      </c>
    </row>
    <row r="11326" customFormat="false" ht="15" hidden="false" customHeight="false" outlineLevel="0" collapsed="false">
      <c r="A11326" s="37" t="s">
        <v>1542</v>
      </c>
      <c r="B11326" s="37" t="s">
        <v>274</v>
      </c>
      <c r="C11326" s="37" t="n">
        <v>22</v>
      </c>
      <c r="D11326" s="37" t="n">
        <v>21</v>
      </c>
      <c r="E11326" s="37" t="n">
        <v>0</v>
      </c>
      <c r="F11326" s="37" t="n">
        <v>2</v>
      </c>
      <c r="G11326" s="37" t="n">
        <v>1</v>
      </c>
      <c r="H11326" s="37" t="n">
        <v>2</v>
      </c>
      <c r="I11326" s="37" t="n">
        <v>0</v>
      </c>
      <c r="J11326" s="40" t="n">
        <f aca="false">IF(C11326=0,"",D11326/C11326)</f>
        <v>0.954545454545455</v>
      </c>
    </row>
    <row r="11327" customFormat="false" ht="15" hidden="false" customHeight="false" outlineLevel="0" collapsed="false">
      <c r="A11327" s="37" t="s">
        <v>1542</v>
      </c>
      <c r="B11327" s="37" t="s">
        <v>275</v>
      </c>
      <c r="C11327" s="37" t="n">
        <v>22</v>
      </c>
      <c r="D11327" s="37" t="n">
        <v>22</v>
      </c>
      <c r="E11327" s="37" t="n">
        <v>1</v>
      </c>
      <c r="F11327" s="37" t="n">
        <v>1</v>
      </c>
      <c r="G11327" s="37" t="n">
        <v>0</v>
      </c>
      <c r="H11327" s="37" t="n">
        <v>1</v>
      </c>
      <c r="I11327" s="37" t="n">
        <v>1</v>
      </c>
      <c r="J11327" s="40" t="n">
        <f aca="false">IF(C11327=0,"",D11327/C11327)</f>
        <v>1</v>
      </c>
    </row>
    <row r="11328" customFormat="false" ht="15" hidden="false" customHeight="false" outlineLevel="0" collapsed="false">
      <c r="A11328" s="37" t="s">
        <v>1542</v>
      </c>
      <c r="B11328" s="37" t="s">
        <v>276</v>
      </c>
      <c r="C11328" s="37" t="n">
        <v>22</v>
      </c>
      <c r="D11328" s="37" t="n">
        <v>19</v>
      </c>
      <c r="E11328" s="37" t="n">
        <v>0</v>
      </c>
      <c r="F11328" s="37" t="n">
        <v>3</v>
      </c>
      <c r="G11328" s="37" t="n">
        <v>0</v>
      </c>
      <c r="H11328" s="37" t="n">
        <v>1</v>
      </c>
      <c r="I11328" s="37" t="n">
        <v>6</v>
      </c>
      <c r="J11328" s="40" t="n">
        <f aca="false">IF(C11328=0,"",D11328/C11328)</f>
        <v>0.863636363636364</v>
      </c>
    </row>
    <row r="11329" customFormat="false" ht="15" hidden="false" customHeight="false" outlineLevel="0" collapsed="false">
      <c r="A11329" s="37" t="s">
        <v>1542</v>
      </c>
      <c r="B11329" s="37" t="s">
        <v>277</v>
      </c>
      <c r="C11329" s="37" t="n">
        <v>22</v>
      </c>
      <c r="D11329" s="37" t="n">
        <v>22</v>
      </c>
      <c r="E11329" s="37" t="n">
        <v>0</v>
      </c>
      <c r="F11329" s="37" t="n">
        <v>0</v>
      </c>
      <c r="G11329" s="37" t="n">
        <v>0</v>
      </c>
      <c r="H11329" s="37" t="n">
        <v>1</v>
      </c>
      <c r="I11329" s="37" t="n">
        <v>2</v>
      </c>
      <c r="J11329" s="40" t="n">
        <f aca="false">IF(C11329=0,"",D11329/C11329)</f>
        <v>1</v>
      </c>
    </row>
    <row r="11330" customFormat="false" ht="15" hidden="false" customHeight="false" outlineLevel="0" collapsed="false">
      <c r="A11330" s="37" t="s">
        <v>1542</v>
      </c>
      <c r="B11330" s="37" t="s">
        <v>278</v>
      </c>
      <c r="C11330" s="37" t="n">
        <v>22</v>
      </c>
      <c r="D11330" s="37" t="n">
        <v>21</v>
      </c>
      <c r="E11330" s="37" t="n">
        <v>1</v>
      </c>
      <c r="F11330" s="37" t="n">
        <v>0</v>
      </c>
      <c r="G11330" s="37" t="n">
        <v>0</v>
      </c>
      <c r="H11330" s="37" t="n">
        <v>1</v>
      </c>
      <c r="I11330" s="37" t="n">
        <v>2</v>
      </c>
      <c r="J11330" s="40" t="n">
        <f aca="false">IF(C11330=0,"",D11330/C11330)</f>
        <v>0.954545454545455</v>
      </c>
    </row>
    <row r="11331" customFormat="false" ht="15" hidden="false" customHeight="false" outlineLevel="0" collapsed="false">
      <c r="A11331" s="37" t="s">
        <v>1542</v>
      </c>
      <c r="B11331" s="37" t="s">
        <v>279</v>
      </c>
      <c r="C11331" s="37" t="n">
        <v>22</v>
      </c>
      <c r="D11331" s="37" t="n">
        <v>21</v>
      </c>
      <c r="E11331" s="37" t="n">
        <v>0</v>
      </c>
      <c r="F11331" s="37" t="n">
        <v>0</v>
      </c>
      <c r="G11331" s="37" t="n">
        <v>2</v>
      </c>
      <c r="H11331" s="37" t="n">
        <v>0</v>
      </c>
      <c r="I11331" s="37" t="n">
        <v>0</v>
      </c>
      <c r="J11331" s="40" t="n">
        <f aca="false">IF(C11331=0,"",D11331/C11331)</f>
        <v>0.954545454545455</v>
      </c>
    </row>
    <row r="11332" customFormat="false" ht="15" hidden="false" customHeight="false" outlineLevel="0" collapsed="false">
      <c r="A11332" s="37" t="s">
        <v>1542</v>
      </c>
      <c r="B11332" s="37" t="s">
        <v>280</v>
      </c>
      <c r="C11332" s="37" t="n">
        <v>22</v>
      </c>
      <c r="D11332" s="37" t="n">
        <v>21</v>
      </c>
      <c r="E11332" s="37" t="n">
        <v>0</v>
      </c>
      <c r="F11332" s="37" t="n">
        <v>2</v>
      </c>
      <c r="G11332" s="37" t="n">
        <v>0</v>
      </c>
      <c r="H11332" s="37" t="n">
        <v>0</v>
      </c>
      <c r="I11332" s="37" t="n">
        <v>4</v>
      </c>
      <c r="J11332" s="40" t="n">
        <f aca="false">IF(C11332=0,"",D11332/C11332)</f>
        <v>0.954545454545455</v>
      </c>
    </row>
    <row r="11333" customFormat="false" ht="15" hidden="false" customHeight="false" outlineLevel="0" collapsed="false">
      <c r="A11333" s="37" t="s">
        <v>1542</v>
      </c>
      <c r="B11333" s="37" t="s">
        <v>281</v>
      </c>
      <c r="C11333" s="37" t="n">
        <v>22</v>
      </c>
      <c r="D11333" s="37" t="n">
        <v>18</v>
      </c>
      <c r="E11333" s="37" t="n">
        <v>0</v>
      </c>
      <c r="F11333" s="37" t="n">
        <v>1</v>
      </c>
      <c r="G11333" s="37" t="n">
        <v>0</v>
      </c>
      <c r="H11333" s="37" t="n">
        <v>1</v>
      </c>
      <c r="I11333" s="37" t="n">
        <v>0</v>
      </c>
      <c r="J11333" s="40" t="n">
        <f aca="false">IF(C11333=0,"",D11333/C11333)</f>
        <v>0.818181818181818</v>
      </c>
    </row>
    <row r="11334" customFormat="false" ht="15" hidden="false" customHeight="false" outlineLevel="0" collapsed="false">
      <c r="A11334" s="37" t="s">
        <v>1734</v>
      </c>
      <c r="B11334" s="37" t="s">
        <v>270</v>
      </c>
      <c r="C11334" s="37" t="n">
        <v>22</v>
      </c>
      <c r="D11334" s="37" t="n">
        <v>18</v>
      </c>
      <c r="E11334" s="37" t="n">
        <v>0</v>
      </c>
      <c r="F11334" s="37" t="n">
        <v>0</v>
      </c>
      <c r="G11334" s="37" t="n">
        <v>0</v>
      </c>
      <c r="H11334" s="37" t="n">
        <v>1</v>
      </c>
      <c r="I11334" s="37" t="n">
        <v>1</v>
      </c>
      <c r="J11334" s="40" t="n">
        <f aca="false">IF(C11334=0,"",D11334/C11334)</f>
        <v>0.818181818181818</v>
      </c>
    </row>
    <row r="11335" customFormat="false" ht="15" hidden="false" customHeight="false" outlineLevel="0" collapsed="false">
      <c r="A11335" s="37" t="s">
        <v>1734</v>
      </c>
      <c r="B11335" s="37" t="s">
        <v>271</v>
      </c>
      <c r="C11335" s="37" t="n">
        <v>22</v>
      </c>
      <c r="D11335" s="37" t="n">
        <v>18</v>
      </c>
      <c r="E11335" s="37" t="n">
        <v>1</v>
      </c>
      <c r="F11335" s="37" t="n">
        <v>1</v>
      </c>
      <c r="G11335" s="37" t="n">
        <v>0</v>
      </c>
      <c r="H11335" s="37" t="n">
        <v>2</v>
      </c>
      <c r="I11335" s="37" t="n">
        <v>3</v>
      </c>
      <c r="J11335" s="40" t="n">
        <f aca="false">IF(C11335=0,"",D11335/C11335)</f>
        <v>0.818181818181818</v>
      </c>
    </row>
    <row r="11336" customFormat="false" ht="15" hidden="false" customHeight="false" outlineLevel="0" collapsed="false">
      <c r="A11336" s="37" t="s">
        <v>1734</v>
      </c>
      <c r="B11336" s="37" t="s">
        <v>272</v>
      </c>
      <c r="C11336" s="37" t="n">
        <v>22</v>
      </c>
      <c r="D11336" s="37" t="n">
        <v>20</v>
      </c>
      <c r="E11336" s="37" t="n">
        <v>1</v>
      </c>
      <c r="F11336" s="37" t="n">
        <v>0</v>
      </c>
      <c r="G11336" s="37" t="n">
        <v>2</v>
      </c>
      <c r="H11336" s="37" t="n">
        <v>1</v>
      </c>
      <c r="I11336" s="37" t="n">
        <v>1</v>
      </c>
      <c r="J11336" s="40" t="n">
        <f aca="false">IF(C11336=0,"",D11336/C11336)</f>
        <v>0.909090909090909</v>
      </c>
    </row>
    <row r="11337" customFormat="false" ht="15" hidden="false" customHeight="false" outlineLevel="0" collapsed="false">
      <c r="A11337" s="37" t="s">
        <v>1734</v>
      </c>
      <c r="B11337" s="37" t="s">
        <v>273</v>
      </c>
      <c r="C11337" s="37" t="n">
        <v>22</v>
      </c>
      <c r="D11337" s="37" t="n">
        <v>22</v>
      </c>
      <c r="E11337" s="37" t="n">
        <v>0</v>
      </c>
      <c r="F11337" s="37" t="n">
        <v>1</v>
      </c>
      <c r="G11337" s="37" t="n">
        <v>0</v>
      </c>
      <c r="H11337" s="37" t="n">
        <v>3</v>
      </c>
      <c r="I11337" s="37" t="n">
        <v>0</v>
      </c>
      <c r="J11337" s="40" t="n">
        <f aca="false">IF(C11337=0,"",D11337/C11337)</f>
        <v>1</v>
      </c>
    </row>
    <row r="11338" customFormat="false" ht="15" hidden="false" customHeight="false" outlineLevel="0" collapsed="false">
      <c r="A11338" s="37" t="s">
        <v>1734</v>
      </c>
      <c r="B11338" s="37" t="s">
        <v>274</v>
      </c>
      <c r="C11338" s="37" t="n">
        <v>22</v>
      </c>
      <c r="D11338" s="37" t="n">
        <v>19</v>
      </c>
      <c r="E11338" s="37" t="n">
        <v>0</v>
      </c>
      <c r="F11338" s="37" t="n">
        <v>0</v>
      </c>
      <c r="G11338" s="37" t="n">
        <v>0</v>
      </c>
      <c r="H11338" s="37" t="n">
        <v>1</v>
      </c>
      <c r="I11338" s="37" t="n">
        <v>1</v>
      </c>
      <c r="J11338" s="40" t="n">
        <f aca="false">IF(C11338=0,"",D11338/C11338)</f>
        <v>0.863636363636364</v>
      </c>
    </row>
    <row r="11339" customFormat="false" ht="15" hidden="false" customHeight="false" outlineLevel="0" collapsed="false">
      <c r="A11339" s="37" t="s">
        <v>1734</v>
      </c>
      <c r="B11339" s="37" t="s">
        <v>275</v>
      </c>
      <c r="C11339" s="37" t="n">
        <v>22</v>
      </c>
      <c r="D11339" s="37" t="n">
        <v>18</v>
      </c>
      <c r="E11339" s="37" t="n">
        <v>0</v>
      </c>
      <c r="F11339" s="37" t="n">
        <v>0</v>
      </c>
      <c r="G11339" s="37" t="n">
        <v>0</v>
      </c>
      <c r="H11339" s="37" t="n">
        <v>1</v>
      </c>
      <c r="I11339" s="37" t="n">
        <v>3</v>
      </c>
      <c r="J11339" s="40" t="n">
        <f aca="false">IF(C11339=0,"",D11339/C11339)</f>
        <v>0.818181818181818</v>
      </c>
    </row>
    <row r="11340" customFormat="false" ht="15" hidden="false" customHeight="false" outlineLevel="0" collapsed="false">
      <c r="A11340" s="37" t="s">
        <v>1734</v>
      </c>
      <c r="B11340" s="37" t="s">
        <v>276</v>
      </c>
      <c r="C11340" s="37" t="n">
        <v>22</v>
      </c>
      <c r="D11340" s="37" t="n">
        <v>21</v>
      </c>
      <c r="E11340" s="37" t="n">
        <v>1</v>
      </c>
      <c r="F11340" s="37" t="n">
        <v>2</v>
      </c>
      <c r="G11340" s="37" t="n">
        <v>1</v>
      </c>
      <c r="H11340" s="37" t="n">
        <v>5</v>
      </c>
      <c r="I11340" s="37" t="n">
        <v>1</v>
      </c>
      <c r="J11340" s="40" t="n">
        <f aca="false">IF(C11340=0,"",D11340/C11340)</f>
        <v>0.954545454545455</v>
      </c>
    </row>
    <row r="11341" customFormat="false" ht="15" hidden="false" customHeight="false" outlineLevel="0" collapsed="false">
      <c r="A11341" s="37" t="s">
        <v>1734</v>
      </c>
      <c r="B11341" s="37" t="s">
        <v>277</v>
      </c>
      <c r="C11341" s="37" t="n">
        <v>22</v>
      </c>
      <c r="D11341" s="37" t="n">
        <v>20</v>
      </c>
      <c r="E11341" s="37" t="n">
        <v>2</v>
      </c>
      <c r="F11341" s="37" t="n">
        <v>1</v>
      </c>
      <c r="G11341" s="37" t="n">
        <v>0</v>
      </c>
      <c r="H11341" s="37" t="n">
        <v>2</v>
      </c>
      <c r="I11341" s="37" t="n">
        <v>1</v>
      </c>
      <c r="J11341" s="40" t="n">
        <f aca="false">IF(C11341=0,"",D11341/C11341)</f>
        <v>0.909090909090909</v>
      </c>
    </row>
    <row r="11342" customFormat="false" ht="15" hidden="false" customHeight="false" outlineLevel="0" collapsed="false">
      <c r="A11342" s="37" t="s">
        <v>1734</v>
      </c>
      <c r="B11342" s="37" t="s">
        <v>278</v>
      </c>
      <c r="C11342" s="37" t="n">
        <v>22</v>
      </c>
      <c r="D11342" s="37" t="n">
        <v>20</v>
      </c>
      <c r="E11342" s="37" t="n">
        <v>2</v>
      </c>
      <c r="F11342" s="37" t="n">
        <v>0</v>
      </c>
      <c r="G11342" s="37" t="n">
        <v>0</v>
      </c>
      <c r="H11342" s="37" t="n">
        <v>2</v>
      </c>
      <c r="I11342" s="37" t="n">
        <v>0</v>
      </c>
      <c r="J11342" s="40" t="n">
        <f aca="false">IF(C11342=0,"",D11342/C11342)</f>
        <v>0.909090909090909</v>
      </c>
    </row>
    <row r="11343" customFormat="false" ht="15" hidden="false" customHeight="false" outlineLevel="0" collapsed="false">
      <c r="A11343" s="37" t="s">
        <v>1734</v>
      </c>
      <c r="B11343" s="37" t="s">
        <v>279</v>
      </c>
      <c r="C11343" s="37" t="n">
        <v>22</v>
      </c>
      <c r="D11343" s="37" t="n">
        <v>19</v>
      </c>
      <c r="E11343" s="37" t="n">
        <v>0</v>
      </c>
      <c r="F11343" s="37" t="n">
        <v>2</v>
      </c>
      <c r="G11343" s="37" t="n">
        <v>0</v>
      </c>
      <c r="H11343" s="37" t="n">
        <v>0</v>
      </c>
      <c r="I11343" s="37" t="n">
        <v>1</v>
      </c>
      <c r="J11343" s="40" t="n">
        <f aca="false">IF(C11343=0,"",D11343/C11343)</f>
        <v>0.863636363636364</v>
      </c>
    </row>
    <row r="11344" customFormat="false" ht="15" hidden="false" customHeight="false" outlineLevel="0" collapsed="false">
      <c r="A11344" s="37" t="s">
        <v>1734</v>
      </c>
      <c r="B11344" s="37" t="s">
        <v>280</v>
      </c>
      <c r="C11344" s="37" t="n">
        <v>22</v>
      </c>
      <c r="D11344" s="37" t="n">
        <v>21</v>
      </c>
      <c r="E11344" s="37" t="n">
        <v>0</v>
      </c>
      <c r="F11344" s="37" t="n">
        <v>0</v>
      </c>
      <c r="G11344" s="37" t="n">
        <v>0</v>
      </c>
      <c r="H11344" s="37" t="n">
        <v>0</v>
      </c>
      <c r="I11344" s="37" t="n">
        <v>0</v>
      </c>
      <c r="J11344" s="40" t="n">
        <f aca="false">IF(C11344=0,"",D11344/C11344)</f>
        <v>0.954545454545455</v>
      </c>
    </row>
    <row r="11345" customFormat="false" ht="15" hidden="false" customHeight="false" outlineLevel="0" collapsed="false">
      <c r="A11345" s="37" t="s">
        <v>1734</v>
      </c>
      <c r="B11345" s="37" t="s">
        <v>281</v>
      </c>
      <c r="C11345" s="37" t="n">
        <v>22</v>
      </c>
      <c r="D11345" s="37" t="n">
        <v>22</v>
      </c>
      <c r="E11345" s="37" t="n">
        <v>3</v>
      </c>
      <c r="F11345" s="37" t="n">
        <v>0</v>
      </c>
      <c r="G11345" s="37" t="n">
        <v>0</v>
      </c>
      <c r="H11345" s="37" t="n">
        <v>1</v>
      </c>
      <c r="I11345" s="37" t="n">
        <v>2</v>
      </c>
      <c r="J11345" s="40" t="n">
        <f aca="false">IF(C11345=0,"",D11345/C11345)</f>
        <v>1</v>
      </c>
    </row>
    <row r="11346" customFormat="false" ht="15" hidden="false" customHeight="false" outlineLevel="0" collapsed="false">
      <c r="A11346" s="37" t="s">
        <v>1627</v>
      </c>
      <c r="B11346" s="37" t="s">
        <v>270</v>
      </c>
      <c r="C11346" s="37" t="n">
        <v>22</v>
      </c>
      <c r="D11346" s="37" t="n">
        <v>20</v>
      </c>
      <c r="E11346" s="37" t="n">
        <v>0</v>
      </c>
      <c r="F11346" s="37" t="n">
        <v>0</v>
      </c>
      <c r="G11346" s="37" t="n">
        <v>0</v>
      </c>
      <c r="H11346" s="37" t="n">
        <v>3</v>
      </c>
      <c r="I11346" s="37" t="n">
        <v>2</v>
      </c>
      <c r="J11346" s="40" t="n">
        <f aca="false">IF(C11346=0,"",D11346/C11346)</f>
        <v>0.909090909090909</v>
      </c>
    </row>
    <row r="11347" customFormat="false" ht="15" hidden="false" customHeight="false" outlineLevel="0" collapsed="false">
      <c r="A11347" s="37" t="s">
        <v>1627</v>
      </c>
      <c r="B11347" s="37" t="s">
        <v>271</v>
      </c>
      <c r="C11347" s="37" t="n">
        <v>22</v>
      </c>
      <c r="D11347" s="37" t="n">
        <v>21</v>
      </c>
      <c r="E11347" s="37" t="n">
        <v>0</v>
      </c>
      <c r="F11347" s="37" t="n">
        <v>3</v>
      </c>
      <c r="G11347" s="37" t="n">
        <v>0</v>
      </c>
      <c r="H11347" s="37" t="n">
        <v>1</v>
      </c>
      <c r="I11347" s="37" t="n">
        <v>1</v>
      </c>
      <c r="J11347" s="40" t="n">
        <f aca="false">IF(C11347=0,"",D11347/C11347)</f>
        <v>0.954545454545455</v>
      </c>
    </row>
    <row r="11348" customFormat="false" ht="15" hidden="false" customHeight="false" outlineLevel="0" collapsed="false">
      <c r="A11348" s="37" t="s">
        <v>1627</v>
      </c>
      <c r="B11348" s="37" t="s">
        <v>272</v>
      </c>
      <c r="C11348" s="37" t="n">
        <v>22</v>
      </c>
      <c r="D11348" s="37" t="n">
        <v>18</v>
      </c>
      <c r="E11348" s="37" t="n">
        <v>1</v>
      </c>
      <c r="F11348" s="37" t="n">
        <v>0</v>
      </c>
      <c r="G11348" s="37" t="n">
        <v>0</v>
      </c>
      <c r="H11348" s="37" t="n">
        <v>3</v>
      </c>
      <c r="I11348" s="37" t="n">
        <v>1</v>
      </c>
      <c r="J11348" s="40" t="n">
        <f aca="false">IF(C11348=0,"",D11348/C11348)</f>
        <v>0.818181818181818</v>
      </c>
    </row>
    <row r="11349" customFormat="false" ht="15" hidden="false" customHeight="false" outlineLevel="0" collapsed="false">
      <c r="A11349" s="37" t="s">
        <v>1627</v>
      </c>
      <c r="B11349" s="37" t="s">
        <v>273</v>
      </c>
      <c r="C11349" s="37" t="n">
        <v>22</v>
      </c>
      <c r="D11349" s="37" t="n">
        <v>22</v>
      </c>
      <c r="E11349" s="37" t="n">
        <v>0</v>
      </c>
      <c r="F11349" s="37" t="n">
        <v>0</v>
      </c>
      <c r="G11349" s="37" t="n">
        <v>2</v>
      </c>
      <c r="H11349" s="37" t="n">
        <v>3</v>
      </c>
      <c r="I11349" s="37" t="n">
        <v>1</v>
      </c>
      <c r="J11349" s="40" t="n">
        <f aca="false">IF(C11349=0,"",D11349/C11349)</f>
        <v>1</v>
      </c>
    </row>
    <row r="11350" customFormat="false" ht="15" hidden="false" customHeight="false" outlineLevel="0" collapsed="false">
      <c r="A11350" s="37" t="s">
        <v>1627</v>
      </c>
      <c r="B11350" s="37" t="s">
        <v>274</v>
      </c>
      <c r="C11350" s="37" t="n">
        <v>22</v>
      </c>
      <c r="D11350" s="37" t="n">
        <v>20</v>
      </c>
      <c r="E11350" s="37" t="n">
        <v>1</v>
      </c>
      <c r="F11350" s="37" t="n">
        <v>0</v>
      </c>
      <c r="G11350" s="37" t="n">
        <v>0</v>
      </c>
      <c r="H11350" s="37" t="n">
        <v>0</v>
      </c>
      <c r="I11350" s="37" t="n">
        <v>0</v>
      </c>
      <c r="J11350" s="40" t="n">
        <f aca="false">IF(C11350=0,"",D11350/C11350)</f>
        <v>0.909090909090909</v>
      </c>
    </row>
    <row r="11351" customFormat="false" ht="15" hidden="false" customHeight="false" outlineLevel="0" collapsed="false">
      <c r="A11351" s="37" t="s">
        <v>1627</v>
      </c>
      <c r="B11351" s="37" t="s">
        <v>275</v>
      </c>
      <c r="C11351" s="37" t="n">
        <v>22</v>
      </c>
      <c r="D11351" s="37" t="n">
        <v>21</v>
      </c>
      <c r="E11351" s="37" t="n">
        <v>3</v>
      </c>
      <c r="F11351" s="37" t="n">
        <v>0</v>
      </c>
      <c r="G11351" s="37" t="n">
        <v>0</v>
      </c>
      <c r="H11351" s="37" t="n">
        <v>1</v>
      </c>
      <c r="I11351" s="37" t="n">
        <v>0</v>
      </c>
      <c r="J11351" s="40" t="n">
        <f aca="false">IF(C11351=0,"",D11351/C11351)</f>
        <v>0.954545454545455</v>
      </c>
    </row>
    <row r="11352" customFormat="false" ht="15" hidden="false" customHeight="false" outlineLevel="0" collapsed="false">
      <c r="A11352" s="37" t="s">
        <v>1627</v>
      </c>
      <c r="B11352" s="37" t="s">
        <v>276</v>
      </c>
      <c r="C11352" s="37" t="n">
        <v>22</v>
      </c>
      <c r="D11352" s="37" t="n">
        <v>20</v>
      </c>
      <c r="E11352" s="37" t="n">
        <v>0</v>
      </c>
      <c r="F11352" s="37" t="n">
        <v>4</v>
      </c>
      <c r="G11352" s="37" t="n">
        <v>0</v>
      </c>
      <c r="H11352" s="37" t="n">
        <v>0</v>
      </c>
      <c r="I11352" s="37" t="n">
        <v>0</v>
      </c>
      <c r="J11352" s="40" t="n">
        <f aca="false">IF(C11352=0,"",D11352/C11352)</f>
        <v>0.909090909090909</v>
      </c>
    </row>
    <row r="11353" customFormat="false" ht="15" hidden="false" customHeight="false" outlineLevel="0" collapsed="false">
      <c r="A11353" s="37" t="s">
        <v>1627</v>
      </c>
      <c r="B11353" s="37" t="s">
        <v>277</v>
      </c>
      <c r="C11353" s="37" t="n">
        <v>22</v>
      </c>
      <c r="D11353" s="37" t="n">
        <v>18</v>
      </c>
      <c r="E11353" s="37" t="n">
        <v>2</v>
      </c>
      <c r="F11353" s="37" t="n">
        <v>0</v>
      </c>
      <c r="G11353" s="37" t="n">
        <v>0</v>
      </c>
      <c r="H11353" s="37" t="n">
        <v>3</v>
      </c>
      <c r="I11353" s="37" t="n">
        <v>0</v>
      </c>
      <c r="J11353" s="40" t="n">
        <f aca="false">IF(C11353=0,"",D11353/C11353)</f>
        <v>0.818181818181818</v>
      </c>
    </row>
    <row r="11354" customFormat="false" ht="15" hidden="false" customHeight="false" outlineLevel="0" collapsed="false">
      <c r="A11354" s="37" t="s">
        <v>1627</v>
      </c>
      <c r="B11354" s="37" t="s">
        <v>278</v>
      </c>
      <c r="C11354" s="37" t="n">
        <v>22</v>
      </c>
      <c r="D11354" s="37" t="n">
        <v>21</v>
      </c>
      <c r="E11354" s="37" t="n">
        <v>0</v>
      </c>
      <c r="F11354" s="37" t="n">
        <v>0</v>
      </c>
      <c r="G11354" s="37" t="n">
        <v>0</v>
      </c>
      <c r="H11354" s="37" t="n">
        <v>0</v>
      </c>
      <c r="I11354" s="37" t="n">
        <v>3</v>
      </c>
      <c r="J11354" s="40" t="n">
        <f aca="false">IF(C11354=0,"",D11354/C11354)</f>
        <v>0.954545454545455</v>
      </c>
    </row>
    <row r="11355" customFormat="false" ht="15" hidden="false" customHeight="false" outlineLevel="0" collapsed="false">
      <c r="A11355" s="37" t="s">
        <v>1627</v>
      </c>
      <c r="B11355" s="37" t="s">
        <v>279</v>
      </c>
      <c r="C11355" s="37" t="n">
        <v>22</v>
      </c>
      <c r="D11355" s="37" t="n">
        <v>22</v>
      </c>
      <c r="E11355" s="37" t="n">
        <v>0</v>
      </c>
      <c r="F11355" s="37" t="n">
        <v>0</v>
      </c>
      <c r="G11355" s="37" t="n">
        <v>1</v>
      </c>
      <c r="H11355" s="37" t="n">
        <v>2</v>
      </c>
      <c r="I11355" s="37" t="n">
        <v>2</v>
      </c>
      <c r="J11355" s="40" t="n">
        <f aca="false">IF(C11355=0,"",D11355/C11355)</f>
        <v>1</v>
      </c>
    </row>
    <row r="11356" customFormat="false" ht="15" hidden="false" customHeight="false" outlineLevel="0" collapsed="false">
      <c r="A11356" s="37" t="s">
        <v>1627</v>
      </c>
      <c r="B11356" s="37" t="s">
        <v>280</v>
      </c>
      <c r="C11356" s="37" t="n">
        <v>22</v>
      </c>
      <c r="D11356" s="37" t="n">
        <v>22</v>
      </c>
      <c r="E11356" s="37" t="n">
        <v>1</v>
      </c>
      <c r="F11356" s="37" t="n">
        <v>0</v>
      </c>
      <c r="G11356" s="37" t="n">
        <v>0</v>
      </c>
      <c r="H11356" s="37" t="n">
        <v>0</v>
      </c>
      <c r="I11356" s="37" t="n">
        <v>0</v>
      </c>
      <c r="J11356" s="40" t="n">
        <f aca="false">IF(C11356=0,"",D11356/C11356)</f>
        <v>1</v>
      </c>
    </row>
    <row r="11357" customFormat="false" ht="15" hidden="false" customHeight="false" outlineLevel="0" collapsed="false">
      <c r="A11357" s="37" t="s">
        <v>1627</v>
      </c>
      <c r="B11357" s="37" t="s">
        <v>281</v>
      </c>
      <c r="C11357" s="37" t="n">
        <v>22</v>
      </c>
      <c r="D11357" s="37" t="n">
        <v>21</v>
      </c>
      <c r="E11357" s="37" t="n">
        <v>0</v>
      </c>
      <c r="F11357" s="37" t="n">
        <v>0</v>
      </c>
      <c r="G11357" s="37" t="n">
        <v>0</v>
      </c>
      <c r="H11357" s="37" t="n">
        <v>2</v>
      </c>
      <c r="I11357" s="37" t="n">
        <v>0</v>
      </c>
      <c r="J11357" s="40" t="n">
        <f aca="false">IF(C11357=0,"",D11357/C11357)</f>
        <v>0.954545454545455</v>
      </c>
    </row>
    <row r="11358" customFormat="false" ht="15" hidden="false" customHeight="false" outlineLevel="0" collapsed="false">
      <c r="A11358" s="37" t="s">
        <v>1735</v>
      </c>
      <c r="B11358" s="37" t="s">
        <v>270</v>
      </c>
      <c r="C11358" s="37" t="n">
        <v>22</v>
      </c>
      <c r="D11358" s="37" t="n">
        <v>19</v>
      </c>
      <c r="E11358" s="37" t="n">
        <v>1</v>
      </c>
      <c r="F11358" s="37" t="n">
        <v>1</v>
      </c>
      <c r="G11358" s="37" t="n">
        <v>0</v>
      </c>
      <c r="H11358" s="37" t="n">
        <v>2</v>
      </c>
      <c r="I11358" s="37" t="n">
        <v>1</v>
      </c>
      <c r="J11358" s="40" t="n">
        <f aca="false">IF(C11358=0,"",D11358/C11358)</f>
        <v>0.863636363636364</v>
      </c>
    </row>
    <row r="11359" customFormat="false" ht="15" hidden="false" customHeight="false" outlineLevel="0" collapsed="false">
      <c r="A11359" s="37" t="s">
        <v>1735</v>
      </c>
      <c r="B11359" s="37" t="s">
        <v>271</v>
      </c>
      <c r="C11359" s="37" t="n">
        <v>22</v>
      </c>
      <c r="D11359" s="37" t="n">
        <v>22</v>
      </c>
      <c r="E11359" s="37" t="n">
        <v>2</v>
      </c>
      <c r="F11359" s="37" t="n">
        <v>2</v>
      </c>
      <c r="G11359" s="37" t="n">
        <v>0</v>
      </c>
      <c r="H11359" s="37" t="n">
        <v>2</v>
      </c>
      <c r="I11359" s="37" t="n">
        <v>2</v>
      </c>
      <c r="J11359" s="40" t="n">
        <f aca="false">IF(C11359=0,"",D11359/C11359)</f>
        <v>1</v>
      </c>
    </row>
    <row r="11360" customFormat="false" ht="15" hidden="false" customHeight="false" outlineLevel="0" collapsed="false">
      <c r="A11360" s="37" t="s">
        <v>1735</v>
      </c>
      <c r="B11360" s="37" t="s">
        <v>272</v>
      </c>
      <c r="C11360" s="37" t="n">
        <v>22</v>
      </c>
      <c r="D11360" s="37" t="n">
        <v>21</v>
      </c>
      <c r="E11360" s="37" t="n">
        <v>1</v>
      </c>
      <c r="F11360" s="37" t="n">
        <v>1</v>
      </c>
      <c r="G11360" s="37" t="n">
        <v>0</v>
      </c>
      <c r="H11360" s="37" t="n">
        <v>2</v>
      </c>
      <c r="I11360" s="37" t="n">
        <v>2</v>
      </c>
      <c r="J11360" s="40" t="n">
        <f aca="false">IF(C11360=0,"",D11360/C11360)</f>
        <v>0.954545454545455</v>
      </c>
    </row>
    <row r="11361" customFormat="false" ht="15" hidden="false" customHeight="false" outlineLevel="0" collapsed="false">
      <c r="A11361" s="37" t="s">
        <v>1735</v>
      </c>
      <c r="B11361" s="37" t="s">
        <v>273</v>
      </c>
      <c r="C11361" s="37" t="n">
        <v>22</v>
      </c>
      <c r="D11361" s="37" t="n">
        <v>20</v>
      </c>
      <c r="E11361" s="37" t="n">
        <v>0</v>
      </c>
      <c r="F11361" s="37" t="n">
        <v>1</v>
      </c>
      <c r="G11361" s="37" t="n">
        <v>0</v>
      </c>
      <c r="H11361" s="37" t="n">
        <v>0</v>
      </c>
      <c r="I11361" s="37" t="n">
        <v>0</v>
      </c>
      <c r="J11361" s="40" t="n">
        <f aca="false">IF(C11361=0,"",D11361/C11361)</f>
        <v>0.909090909090909</v>
      </c>
    </row>
    <row r="11362" customFormat="false" ht="15" hidden="false" customHeight="false" outlineLevel="0" collapsed="false">
      <c r="A11362" s="37" t="s">
        <v>1735</v>
      </c>
      <c r="B11362" s="37" t="s">
        <v>274</v>
      </c>
      <c r="C11362" s="37" t="n">
        <v>22</v>
      </c>
      <c r="D11362" s="37" t="n">
        <v>22</v>
      </c>
      <c r="E11362" s="37" t="n">
        <v>1</v>
      </c>
      <c r="F11362" s="37" t="n">
        <v>0</v>
      </c>
      <c r="G11362" s="37" t="n">
        <v>0</v>
      </c>
      <c r="H11362" s="37" t="n">
        <v>0</v>
      </c>
      <c r="I11362" s="37" t="n">
        <v>2</v>
      </c>
      <c r="J11362" s="40" t="n">
        <f aca="false">IF(C11362=0,"",D11362/C11362)</f>
        <v>1</v>
      </c>
    </row>
    <row r="11363" customFormat="false" ht="15" hidden="false" customHeight="false" outlineLevel="0" collapsed="false">
      <c r="A11363" s="37" t="s">
        <v>1735</v>
      </c>
      <c r="B11363" s="37" t="s">
        <v>275</v>
      </c>
      <c r="C11363" s="37" t="n">
        <v>22</v>
      </c>
      <c r="D11363" s="37" t="n">
        <v>22</v>
      </c>
      <c r="E11363" s="37" t="n">
        <v>0</v>
      </c>
      <c r="F11363" s="37" t="n">
        <v>0</v>
      </c>
      <c r="G11363" s="37" t="n">
        <v>1</v>
      </c>
      <c r="H11363" s="37" t="n">
        <v>1</v>
      </c>
      <c r="I11363" s="37" t="n">
        <v>3</v>
      </c>
      <c r="J11363" s="40" t="n">
        <f aca="false">IF(C11363=0,"",D11363/C11363)</f>
        <v>1</v>
      </c>
    </row>
    <row r="11364" customFormat="false" ht="15" hidden="false" customHeight="false" outlineLevel="0" collapsed="false">
      <c r="A11364" s="37" t="s">
        <v>1735</v>
      </c>
      <c r="B11364" s="37" t="s">
        <v>276</v>
      </c>
      <c r="C11364" s="37" t="n">
        <v>22</v>
      </c>
      <c r="D11364" s="37" t="n">
        <v>20</v>
      </c>
      <c r="E11364" s="37" t="n">
        <v>0</v>
      </c>
      <c r="F11364" s="37" t="n">
        <v>2</v>
      </c>
      <c r="G11364" s="37" t="n">
        <v>0</v>
      </c>
      <c r="H11364" s="37" t="n">
        <v>2</v>
      </c>
      <c r="I11364" s="37" t="n">
        <v>0</v>
      </c>
      <c r="J11364" s="40" t="n">
        <f aca="false">IF(C11364=0,"",D11364/C11364)</f>
        <v>0.909090909090909</v>
      </c>
    </row>
    <row r="11365" customFormat="false" ht="15" hidden="false" customHeight="false" outlineLevel="0" collapsed="false">
      <c r="A11365" s="37" t="s">
        <v>1735</v>
      </c>
      <c r="B11365" s="37" t="s">
        <v>277</v>
      </c>
      <c r="C11365" s="37" t="n">
        <v>22</v>
      </c>
      <c r="D11365" s="37" t="n">
        <v>22</v>
      </c>
      <c r="E11365" s="37" t="n">
        <v>0</v>
      </c>
      <c r="F11365" s="37" t="n">
        <v>2</v>
      </c>
      <c r="G11365" s="37" t="n">
        <v>0</v>
      </c>
      <c r="H11365" s="37" t="n">
        <v>3</v>
      </c>
      <c r="I11365" s="37" t="n">
        <v>0</v>
      </c>
      <c r="J11365" s="40" t="n">
        <f aca="false">IF(C11365=0,"",D11365/C11365)</f>
        <v>1</v>
      </c>
    </row>
    <row r="11366" customFormat="false" ht="15" hidden="false" customHeight="false" outlineLevel="0" collapsed="false">
      <c r="A11366" s="37" t="s">
        <v>1735</v>
      </c>
      <c r="B11366" s="37" t="s">
        <v>278</v>
      </c>
      <c r="C11366" s="37" t="n">
        <v>22</v>
      </c>
      <c r="D11366" s="37" t="n">
        <v>20</v>
      </c>
      <c r="E11366" s="37" t="n">
        <v>1</v>
      </c>
      <c r="F11366" s="37" t="n">
        <v>0</v>
      </c>
      <c r="G11366" s="37" t="n">
        <v>0</v>
      </c>
      <c r="H11366" s="37" t="n">
        <v>5</v>
      </c>
      <c r="I11366" s="37" t="n">
        <v>3</v>
      </c>
      <c r="J11366" s="40" t="n">
        <f aca="false">IF(C11366=0,"",D11366/C11366)</f>
        <v>0.909090909090909</v>
      </c>
    </row>
    <row r="11367" customFormat="false" ht="15" hidden="false" customHeight="false" outlineLevel="0" collapsed="false">
      <c r="A11367" s="37" t="s">
        <v>1735</v>
      </c>
      <c r="B11367" s="37" t="s">
        <v>279</v>
      </c>
      <c r="C11367" s="37" t="n">
        <v>22</v>
      </c>
      <c r="D11367" s="37" t="n">
        <v>22</v>
      </c>
      <c r="E11367" s="37" t="n">
        <v>0</v>
      </c>
      <c r="F11367" s="37" t="n">
        <v>0</v>
      </c>
      <c r="G11367" s="37" t="n">
        <v>0</v>
      </c>
      <c r="H11367" s="37" t="n">
        <v>0</v>
      </c>
      <c r="I11367" s="37" t="n">
        <v>0</v>
      </c>
      <c r="J11367" s="40" t="n">
        <f aca="false">IF(C11367=0,"",D11367/C11367)</f>
        <v>1</v>
      </c>
    </row>
    <row r="11368" customFormat="false" ht="15" hidden="false" customHeight="false" outlineLevel="0" collapsed="false">
      <c r="A11368" s="37" t="s">
        <v>1735</v>
      </c>
      <c r="B11368" s="37" t="s">
        <v>280</v>
      </c>
      <c r="C11368" s="37" t="n">
        <v>22</v>
      </c>
      <c r="D11368" s="37" t="n">
        <v>22</v>
      </c>
      <c r="E11368" s="37" t="n">
        <v>0</v>
      </c>
      <c r="F11368" s="37" t="n">
        <v>1</v>
      </c>
      <c r="G11368" s="37" t="n">
        <v>0</v>
      </c>
      <c r="H11368" s="37" t="n">
        <v>0</v>
      </c>
      <c r="I11368" s="37" t="n">
        <v>3</v>
      </c>
      <c r="J11368" s="40" t="n">
        <f aca="false">IF(C11368=0,"",D11368/C11368)</f>
        <v>1</v>
      </c>
    </row>
    <row r="11369" customFormat="false" ht="15" hidden="false" customHeight="false" outlineLevel="0" collapsed="false">
      <c r="A11369" s="37" t="s">
        <v>1735</v>
      </c>
      <c r="B11369" s="37" t="s">
        <v>281</v>
      </c>
      <c r="C11369" s="37" t="n">
        <v>22</v>
      </c>
      <c r="D11369" s="37" t="n">
        <v>19</v>
      </c>
      <c r="E11369" s="37" t="n">
        <v>0</v>
      </c>
      <c r="F11369" s="37" t="n">
        <v>2</v>
      </c>
      <c r="G11369" s="37" t="n">
        <v>0</v>
      </c>
      <c r="H11369" s="37" t="n">
        <v>0</v>
      </c>
      <c r="I11369" s="37" t="n">
        <v>4</v>
      </c>
      <c r="J11369" s="40" t="n">
        <f aca="false">IF(C11369=0,"",D11369/C11369)</f>
        <v>0.863636363636364</v>
      </c>
    </row>
    <row r="11370" customFormat="false" ht="15" hidden="false" customHeight="false" outlineLevel="0" collapsed="false">
      <c r="A11370" s="37" t="s">
        <v>1736</v>
      </c>
      <c r="B11370" s="37" t="s">
        <v>270</v>
      </c>
      <c r="C11370" s="37" t="n">
        <v>22</v>
      </c>
      <c r="D11370" s="37" t="n">
        <v>22</v>
      </c>
      <c r="E11370" s="37" t="n">
        <v>3</v>
      </c>
      <c r="F11370" s="37" t="n">
        <v>1</v>
      </c>
      <c r="G11370" s="37" t="n">
        <v>1</v>
      </c>
      <c r="H11370" s="37" t="n">
        <v>2</v>
      </c>
      <c r="I11370" s="37" t="n">
        <v>19</v>
      </c>
      <c r="J11370" s="40" t="n">
        <f aca="false">IF(C11370=0,"",D11370/C11370)</f>
        <v>1</v>
      </c>
    </row>
    <row r="11371" customFormat="false" ht="15" hidden="false" customHeight="false" outlineLevel="0" collapsed="false">
      <c r="A11371" s="37" t="s">
        <v>1736</v>
      </c>
      <c r="B11371" s="37" t="s">
        <v>271</v>
      </c>
      <c r="C11371" s="37" t="n">
        <v>22</v>
      </c>
      <c r="D11371" s="37" t="n">
        <v>17</v>
      </c>
      <c r="E11371" s="37" t="n">
        <v>1</v>
      </c>
      <c r="F11371" s="37" t="n">
        <v>0</v>
      </c>
      <c r="G11371" s="37" t="n">
        <v>1</v>
      </c>
      <c r="H11371" s="37" t="n">
        <v>0</v>
      </c>
      <c r="I11371" s="37" t="n">
        <v>5</v>
      </c>
      <c r="J11371" s="40" t="n">
        <f aca="false">IF(C11371=0,"",D11371/C11371)</f>
        <v>0.772727272727273</v>
      </c>
    </row>
    <row r="11372" customFormat="false" ht="15" hidden="false" customHeight="false" outlineLevel="0" collapsed="false">
      <c r="A11372" s="37" t="s">
        <v>1736</v>
      </c>
      <c r="B11372" s="37" t="s">
        <v>272</v>
      </c>
      <c r="C11372" s="37" t="n">
        <v>22</v>
      </c>
      <c r="D11372" s="37" t="n">
        <v>20</v>
      </c>
      <c r="E11372" s="37" t="n">
        <v>0</v>
      </c>
      <c r="F11372" s="37" t="n">
        <v>1</v>
      </c>
      <c r="G11372" s="37" t="n">
        <v>0</v>
      </c>
      <c r="H11372" s="37" t="n">
        <v>2</v>
      </c>
      <c r="I11372" s="37" t="n">
        <v>4</v>
      </c>
      <c r="J11372" s="40" t="n">
        <f aca="false">IF(C11372=0,"",D11372/C11372)</f>
        <v>0.909090909090909</v>
      </c>
    </row>
    <row r="11373" customFormat="false" ht="15" hidden="false" customHeight="false" outlineLevel="0" collapsed="false">
      <c r="A11373" s="37" t="s">
        <v>658</v>
      </c>
      <c r="B11373" s="37" t="s">
        <v>273</v>
      </c>
      <c r="C11373" s="37" t="n">
        <v>22</v>
      </c>
      <c r="D11373" s="37" t="n">
        <v>21</v>
      </c>
      <c r="E11373" s="37" t="n">
        <v>3</v>
      </c>
      <c r="F11373" s="37" t="n">
        <v>0</v>
      </c>
      <c r="G11373" s="37" t="n">
        <v>0</v>
      </c>
      <c r="H11373" s="37" t="n">
        <v>0</v>
      </c>
      <c r="I11373" s="37" t="n">
        <v>0</v>
      </c>
      <c r="J11373" s="40" t="n">
        <f aca="false">IF(C11373=0,"",D11373/C11373)</f>
        <v>0.954545454545455</v>
      </c>
    </row>
    <row r="11374" customFormat="false" ht="15" hidden="false" customHeight="false" outlineLevel="0" collapsed="false">
      <c r="A11374" s="37" t="s">
        <v>658</v>
      </c>
      <c r="B11374" s="37" t="s">
        <v>274</v>
      </c>
      <c r="C11374" s="37" t="n">
        <v>22</v>
      </c>
      <c r="D11374" s="37" t="n">
        <v>21</v>
      </c>
      <c r="E11374" s="37" t="n">
        <v>0</v>
      </c>
      <c r="F11374" s="37" t="n">
        <v>1</v>
      </c>
      <c r="G11374" s="37" t="n">
        <v>0</v>
      </c>
      <c r="H11374" s="37" t="n">
        <v>0</v>
      </c>
      <c r="I11374" s="37" t="n">
        <v>9</v>
      </c>
      <c r="J11374" s="40" t="n">
        <f aca="false">IF(C11374=0,"",D11374/C11374)</f>
        <v>0.954545454545455</v>
      </c>
    </row>
    <row r="11375" customFormat="false" ht="15" hidden="false" customHeight="false" outlineLevel="0" collapsed="false">
      <c r="A11375" s="37" t="s">
        <v>658</v>
      </c>
      <c r="B11375" s="37" t="s">
        <v>275</v>
      </c>
      <c r="C11375" s="37" t="n">
        <v>22</v>
      </c>
      <c r="D11375" s="37" t="n">
        <v>21</v>
      </c>
      <c r="E11375" s="37" t="n">
        <v>1</v>
      </c>
      <c r="F11375" s="37" t="n">
        <v>1</v>
      </c>
      <c r="G11375" s="37" t="n">
        <v>0</v>
      </c>
      <c r="H11375" s="37" t="n">
        <v>2</v>
      </c>
      <c r="I11375" s="37" t="n">
        <v>3</v>
      </c>
      <c r="J11375" s="40" t="n">
        <f aca="false">IF(C11375=0,"",D11375/C11375)</f>
        <v>0.954545454545455</v>
      </c>
    </row>
    <row r="11376" customFormat="false" ht="15" hidden="false" customHeight="false" outlineLevel="0" collapsed="false">
      <c r="A11376" s="37" t="s">
        <v>658</v>
      </c>
      <c r="B11376" s="37" t="s">
        <v>276</v>
      </c>
      <c r="C11376" s="37" t="n">
        <v>22</v>
      </c>
      <c r="D11376" s="37" t="n">
        <v>21</v>
      </c>
      <c r="E11376" s="37" t="n">
        <v>2</v>
      </c>
      <c r="F11376" s="37" t="n">
        <v>0</v>
      </c>
      <c r="G11376" s="37" t="n">
        <v>0</v>
      </c>
      <c r="H11376" s="37" t="n">
        <v>3</v>
      </c>
      <c r="I11376" s="37" t="n">
        <v>3</v>
      </c>
      <c r="J11376" s="40" t="n">
        <f aca="false">IF(C11376=0,"",D11376/C11376)</f>
        <v>0.954545454545455</v>
      </c>
    </row>
    <row r="11377" customFormat="false" ht="15" hidden="false" customHeight="false" outlineLevel="0" collapsed="false">
      <c r="A11377" s="37" t="s">
        <v>658</v>
      </c>
      <c r="B11377" s="37" t="s">
        <v>277</v>
      </c>
      <c r="C11377" s="37" t="n">
        <v>22</v>
      </c>
      <c r="D11377" s="37" t="n">
        <v>20</v>
      </c>
      <c r="E11377" s="37" t="n">
        <v>1</v>
      </c>
      <c r="F11377" s="37" t="n">
        <v>1</v>
      </c>
      <c r="G11377" s="37" t="n">
        <v>1</v>
      </c>
      <c r="H11377" s="37" t="n">
        <v>1</v>
      </c>
      <c r="I11377" s="37" t="n">
        <v>3</v>
      </c>
      <c r="J11377" s="40" t="n">
        <f aca="false">IF(C11377=0,"",D11377/C11377)</f>
        <v>0.909090909090909</v>
      </c>
    </row>
    <row r="11378" customFormat="false" ht="15" hidden="false" customHeight="false" outlineLevel="0" collapsed="false">
      <c r="A11378" s="37" t="s">
        <v>658</v>
      </c>
      <c r="B11378" s="37" t="s">
        <v>278</v>
      </c>
      <c r="C11378" s="37" t="n">
        <v>22</v>
      </c>
      <c r="D11378" s="37" t="n">
        <v>22</v>
      </c>
      <c r="E11378" s="37" t="n">
        <v>1</v>
      </c>
      <c r="F11378" s="37" t="n">
        <v>0</v>
      </c>
      <c r="G11378" s="37" t="n">
        <v>1</v>
      </c>
      <c r="H11378" s="37" t="n">
        <v>0</v>
      </c>
      <c r="I11378" s="37" t="n">
        <v>6</v>
      </c>
      <c r="J11378" s="40" t="n">
        <f aca="false">IF(C11378=0,"",D11378/C11378)</f>
        <v>1</v>
      </c>
    </row>
    <row r="11379" customFormat="false" ht="15" hidden="false" customHeight="false" outlineLevel="0" collapsed="false">
      <c r="A11379" s="37" t="s">
        <v>658</v>
      </c>
      <c r="B11379" s="37" t="s">
        <v>279</v>
      </c>
      <c r="C11379" s="37" t="n">
        <v>22</v>
      </c>
      <c r="D11379" s="37" t="n">
        <v>20</v>
      </c>
      <c r="E11379" s="37" t="n">
        <v>0</v>
      </c>
      <c r="F11379" s="37" t="n">
        <v>0</v>
      </c>
      <c r="G11379" s="37" t="n">
        <v>0</v>
      </c>
      <c r="H11379" s="37" t="n">
        <v>1</v>
      </c>
      <c r="I11379" s="37" t="n">
        <v>1</v>
      </c>
      <c r="J11379" s="40" t="n">
        <f aca="false">IF(C11379=0,"",D11379/C11379)</f>
        <v>0.909090909090909</v>
      </c>
    </row>
    <row r="11380" customFormat="false" ht="15" hidden="false" customHeight="false" outlineLevel="0" collapsed="false">
      <c r="A11380" s="37" t="s">
        <v>658</v>
      </c>
      <c r="B11380" s="37" t="s">
        <v>280</v>
      </c>
      <c r="C11380" s="37" t="n">
        <v>22</v>
      </c>
      <c r="D11380" s="37" t="n">
        <v>21</v>
      </c>
      <c r="E11380" s="37" t="n">
        <v>2</v>
      </c>
      <c r="F11380" s="37" t="n">
        <v>1</v>
      </c>
      <c r="G11380" s="37" t="n">
        <v>0</v>
      </c>
      <c r="H11380" s="37" t="n">
        <v>2</v>
      </c>
      <c r="I11380" s="37" t="n">
        <v>0</v>
      </c>
      <c r="J11380" s="40" t="n">
        <f aca="false">IF(C11380=0,"",D11380/C11380)</f>
        <v>0.954545454545455</v>
      </c>
    </row>
    <row r="11381" customFormat="false" ht="15" hidden="false" customHeight="false" outlineLevel="0" collapsed="false">
      <c r="A11381" s="37" t="s">
        <v>658</v>
      </c>
      <c r="B11381" s="37" t="s">
        <v>281</v>
      </c>
      <c r="C11381" s="37" t="n">
        <v>22</v>
      </c>
      <c r="D11381" s="37" t="n">
        <v>21</v>
      </c>
      <c r="E11381" s="37" t="n">
        <v>1</v>
      </c>
      <c r="F11381" s="37" t="n">
        <v>0</v>
      </c>
      <c r="G11381" s="37" t="n">
        <v>0</v>
      </c>
      <c r="H11381" s="37" t="n">
        <v>2</v>
      </c>
      <c r="I11381" s="37" t="n">
        <v>1</v>
      </c>
      <c r="J11381" s="40" t="n">
        <f aca="false">IF(C11381=0,"",D11381/C11381)</f>
        <v>0.954545454545455</v>
      </c>
    </row>
    <row r="11382" customFormat="false" ht="15" hidden="false" customHeight="false" outlineLevel="0" collapsed="false">
      <c r="A11382" s="37" t="s">
        <v>1737</v>
      </c>
      <c r="B11382" s="37" t="s">
        <v>270</v>
      </c>
      <c r="C11382" s="37" t="n">
        <v>22</v>
      </c>
      <c r="D11382" s="37" t="n">
        <v>21</v>
      </c>
      <c r="E11382" s="37" t="n">
        <v>1</v>
      </c>
      <c r="F11382" s="37" t="n">
        <v>0</v>
      </c>
      <c r="G11382" s="37" t="n">
        <v>0</v>
      </c>
      <c r="H11382" s="37" t="n">
        <v>3</v>
      </c>
      <c r="I11382" s="37" t="n">
        <v>1</v>
      </c>
      <c r="J11382" s="40" t="n">
        <f aca="false">IF(C11382=0,"",D11382/C11382)</f>
        <v>0.954545454545455</v>
      </c>
    </row>
    <row r="11383" customFormat="false" ht="15" hidden="false" customHeight="false" outlineLevel="0" collapsed="false">
      <c r="A11383" s="37" t="s">
        <v>1737</v>
      </c>
      <c r="B11383" s="37" t="s">
        <v>271</v>
      </c>
      <c r="C11383" s="37" t="n">
        <v>22</v>
      </c>
      <c r="D11383" s="37" t="n">
        <v>20</v>
      </c>
      <c r="E11383" s="37" t="n">
        <v>0</v>
      </c>
      <c r="F11383" s="37" t="n">
        <v>1</v>
      </c>
      <c r="G11383" s="37" t="n">
        <v>0</v>
      </c>
      <c r="H11383" s="37" t="n">
        <v>1</v>
      </c>
      <c r="I11383" s="37" t="n">
        <v>2</v>
      </c>
      <c r="J11383" s="40" t="n">
        <f aca="false">IF(C11383=0,"",D11383/C11383)</f>
        <v>0.909090909090909</v>
      </c>
    </row>
    <row r="11384" customFormat="false" ht="15" hidden="false" customHeight="false" outlineLevel="0" collapsed="false">
      <c r="A11384" s="37" t="s">
        <v>1737</v>
      </c>
      <c r="B11384" s="37" t="s">
        <v>272</v>
      </c>
      <c r="C11384" s="37" t="n">
        <v>22</v>
      </c>
      <c r="D11384" s="37" t="n">
        <v>22</v>
      </c>
      <c r="E11384" s="37" t="n">
        <v>2</v>
      </c>
      <c r="F11384" s="37" t="n">
        <v>0</v>
      </c>
      <c r="G11384" s="37" t="n">
        <v>0</v>
      </c>
      <c r="H11384" s="37" t="n">
        <v>2</v>
      </c>
      <c r="I11384" s="37" t="n">
        <v>3</v>
      </c>
      <c r="J11384" s="40" t="n">
        <f aca="false">IF(C11384=0,"",D11384/C11384)</f>
        <v>1</v>
      </c>
    </row>
    <row r="11385" customFormat="false" ht="15" hidden="false" customHeight="false" outlineLevel="0" collapsed="false">
      <c r="A11385" s="37" t="s">
        <v>1737</v>
      </c>
      <c r="B11385" s="37" t="s">
        <v>273</v>
      </c>
      <c r="C11385" s="37" t="n">
        <v>22</v>
      </c>
      <c r="D11385" s="37" t="n">
        <v>20</v>
      </c>
      <c r="E11385" s="37" t="n">
        <v>2</v>
      </c>
      <c r="F11385" s="37" t="n">
        <v>0</v>
      </c>
      <c r="G11385" s="37" t="n">
        <v>0</v>
      </c>
      <c r="H11385" s="37" t="n">
        <v>1</v>
      </c>
      <c r="I11385" s="37" t="n">
        <v>0</v>
      </c>
      <c r="J11385" s="40" t="n">
        <f aca="false">IF(C11385=0,"",D11385/C11385)</f>
        <v>0.909090909090909</v>
      </c>
    </row>
    <row r="11386" customFormat="false" ht="15" hidden="false" customHeight="false" outlineLevel="0" collapsed="false">
      <c r="A11386" s="37" t="s">
        <v>1737</v>
      </c>
      <c r="B11386" s="37" t="s">
        <v>274</v>
      </c>
      <c r="C11386" s="37" t="n">
        <v>22</v>
      </c>
      <c r="D11386" s="37" t="n">
        <v>22</v>
      </c>
      <c r="E11386" s="37" t="n">
        <v>1</v>
      </c>
      <c r="F11386" s="37" t="n">
        <v>1</v>
      </c>
      <c r="G11386" s="37" t="n">
        <v>0</v>
      </c>
      <c r="H11386" s="37" t="n">
        <v>3</v>
      </c>
      <c r="I11386" s="37" t="n">
        <v>1</v>
      </c>
      <c r="J11386" s="40" t="n">
        <f aca="false">IF(C11386=0,"",D11386/C11386)</f>
        <v>1</v>
      </c>
    </row>
    <row r="11387" customFormat="false" ht="15" hidden="false" customHeight="false" outlineLevel="0" collapsed="false">
      <c r="A11387" s="37" t="s">
        <v>1737</v>
      </c>
      <c r="B11387" s="37" t="s">
        <v>275</v>
      </c>
      <c r="C11387" s="37" t="n">
        <v>22</v>
      </c>
      <c r="D11387" s="37" t="n">
        <v>18</v>
      </c>
      <c r="E11387" s="37" t="n">
        <v>1</v>
      </c>
      <c r="F11387" s="37" t="n">
        <v>0</v>
      </c>
      <c r="G11387" s="37" t="n">
        <v>0</v>
      </c>
      <c r="H11387" s="37" t="n">
        <v>1</v>
      </c>
      <c r="I11387" s="37" t="n">
        <v>1</v>
      </c>
      <c r="J11387" s="40" t="n">
        <f aca="false">IF(C11387=0,"",D11387/C11387)</f>
        <v>0.818181818181818</v>
      </c>
    </row>
    <row r="11388" customFormat="false" ht="15" hidden="false" customHeight="false" outlineLevel="0" collapsed="false">
      <c r="A11388" s="37" t="s">
        <v>1737</v>
      </c>
      <c r="B11388" s="37" t="s">
        <v>276</v>
      </c>
      <c r="C11388" s="37" t="n">
        <v>22</v>
      </c>
      <c r="D11388" s="37" t="n">
        <v>22</v>
      </c>
      <c r="E11388" s="37" t="n">
        <v>0</v>
      </c>
      <c r="F11388" s="37" t="n">
        <v>0</v>
      </c>
      <c r="G11388" s="37" t="n">
        <v>0</v>
      </c>
      <c r="H11388" s="37" t="n">
        <v>1</v>
      </c>
      <c r="I11388" s="37" t="n">
        <v>3</v>
      </c>
      <c r="J11388" s="40" t="n">
        <f aca="false">IF(C11388=0,"",D11388/C11388)</f>
        <v>1</v>
      </c>
    </row>
    <row r="11389" customFormat="false" ht="15" hidden="false" customHeight="false" outlineLevel="0" collapsed="false">
      <c r="A11389" s="37" t="s">
        <v>1737</v>
      </c>
      <c r="B11389" s="37" t="s">
        <v>277</v>
      </c>
      <c r="C11389" s="37" t="n">
        <v>22</v>
      </c>
      <c r="D11389" s="37" t="n">
        <v>21</v>
      </c>
      <c r="E11389" s="37" t="n">
        <v>0</v>
      </c>
      <c r="F11389" s="37" t="n">
        <v>1</v>
      </c>
      <c r="G11389" s="37" t="n">
        <v>0</v>
      </c>
      <c r="H11389" s="37" t="n">
        <v>1</v>
      </c>
      <c r="I11389" s="37" t="n">
        <v>0</v>
      </c>
      <c r="J11389" s="40" t="n">
        <f aca="false">IF(C11389=0,"",D11389/C11389)</f>
        <v>0.954545454545455</v>
      </c>
    </row>
    <row r="11390" customFormat="false" ht="15" hidden="false" customHeight="false" outlineLevel="0" collapsed="false">
      <c r="A11390" s="37" t="s">
        <v>1737</v>
      </c>
      <c r="B11390" s="37" t="s">
        <v>278</v>
      </c>
      <c r="C11390" s="37" t="n">
        <v>22</v>
      </c>
      <c r="D11390" s="37" t="n">
        <v>21</v>
      </c>
      <c r="E11390" s="37" t="n">
        <v>0</v>
      </c>
      <c r="F11390" s="37" t="n">
        <v>0</v>
      </c>
      <c r="G11390" s="37" t="n">
        <v>0</v>
      </c>
      <c r="H11390" s="37" t="n">
        <v>0</v>
      </c>
      <c r="I11390" s="37" t="n">
        <v>0</v>
      </c>
      <c r="J11390" s="40" t="n">
        <f aca="false">IF(C11390=0,"",D11390/C11390)</f>
        <v>0.954545454545455</v>
      </c>
    </row>
    <row r="11391" customFormat="false" ht="15" hidden="false" customHeight="false" outlineLevel="0" collapsed="false">
      <c r="A11391" s="37" t="s">
        <v>1737</v>
      </c>
      <c r="B11391" s="37" t="s">
        <v>279</v>
      </c>
      <c r="C11391" s="37" t="n">
        <v>22</v>
      </c>
      <c r="D11391" s="37" t="n">
        <v>20</v>
      </c>
      <c r="E11391" s="37" t="n">
        <v>1</v>
      </c>
      <c r="F11391" s="37" t="n">
        <v>1</v>
      </c>
      <c r="G11391" s="37" t="n">
        <v>0</v>
      </c>
      <c r="H11391" s="37" t="n">
        <v>2</v>
      </c>
      <c r="I11391" s="37" t="n">
        <v>2</v>
      </c>
      <c r="J11391" s="40" t="n">
        <f aca="false">IF(C11391=0,"",D11391/C11391)</f>
        <v>0.909090909090909</v>
      </c>
    </row>
    <row r="11392" customFormat="false" ht="15" hidden="false" customHeight="false" outlineLevel="0" collapsed="false">
      <c r="A11392" s="37" t="s">
        <v>1737</v>
      </c>
      <c r="B11392" s="37" t="s">
        <v>280</v>
      </c>
      <c r="C11392" s="37" t="n">
        <v>22</v>
      </c>
      <c r="D11392" s="37" t="n">
        <v>21</v>
      </c>
      <c r="E11392" s="37" t="n">
        <v>2</v>
      </c>
      <c r="F11392" s="37" t="n">
        <v>0</v>
      </c>
      <c r="G11392" s="37" t="n">
        <v>1</v>
      </c>
      <c r="H11392" s="37" t="n">
        <v>1</v>
      </c>
      <c r="I11392" s="37" t="n">
        <v>2</v>
      </c>
      <c r="J11392" s="40" t="n">
        <f aca="false">IF(C11392=0,"",D11392/C11392)</f>
        <v>0.954545454545455</v>
      </c>
    </row>
    <row r="11393" customFormat="false" ht="15" hidden="false" customHeight="false" outlineLevel="0" collapsed="false">
      <c r="A11393" s="37" t="s">
        <v>1737</v>
      </c>
      <c r="B11393" s="37" t="s">
        <v>281</v>
      </c>
      <c r="C11393" s="37" t="n">
        <v>22</v>
      </c>
      <c r="D11393" s="37" t="n">
        <v>21</v>
      </c>
      <c r="E11393" s="37" t="n">
        <v>1</v>
      </c>
      <c r="F11393" s="37" t="n">
        <v>1</v>
      </c>
      <c r="G11393" s="37" t="n">
        <v>0</v>
      </c>
      <c r="H11393" s="37" t="n">
        <v>0</v>
      </c>
      <c r="I11393" s="37" t="n">
        <v>1</v>
      </c>
      <c r="J11393" s="40" t="n">
        <f aca="false">IF(C11393=0,"",D11393/C11393)</f>
        <v>0.954545454545455</v>
      </c>
    </row>
    <row r="11394" customFormat="false" ht="15" hidden="false" customHeight="false" outlineLevel="0" collapsed="false">
      <c r="A11394" s="37" t="s">
        <v>717</v>
      </c>
      <c r="B11394" s="37" t="s">
        <v>270</v>
      </c>
      <c r="C11394" s="37" t="n">
        <v>22</v>
      </c>
      <c r="D11394" s="37" t="n">
        <v>20</v>
      </c>
      <c r="E11394" s="37" t="n">
        <v>0</v>
      </c>
      <c r="F11394" s="37" t="n">
        <v>1</v>
      </c>
      <c r="G11394" s="37" t="n">
        <v>0</v>
      </c>
      <c r="H11394" s="37" t="n">
        <v>1</v>
      </c>
      <c r="I11394" s="37" t="n">
        <v>0</v>
      </c>
      <c r="J11394" s="40" t="n">
        <f aca="false">IF(C11394=0,"",D11394/C11394)</f>
        <v>0.909090909090909</v>
      </c>
    </row>
    <row r="11395" customFormat="false" ht="15" hidden="false" customHeight="false" outlineLevel="0" collapsed="false">
      <c r="A11395" s="37" t="s">
        <v>717</v>
      </c>
      <c r="B11395" s="37" t="s">
        <v>271</v>
      </c>
      <c r="C11395" s="37" t="n">
        <v>22</v>
      </c>
      <c r="D11395" s="37" t="n">
        <v>20</v>
      </c>
      <c r="E11395" s="37" t="n">
        <v>0</v>
      </c>
      <c r="F11395" s="37" t="n">
        <v>1</v>
      </c>
      <c r="G11395" s="37" t="n">
        <v>1</v>
      </c>
      <c r="H11395" s="37" t="n">
        <v>0</v>
      </c>
      <c r="I11395" s="37" t="n">
        <v>3</v>
      </c>
      <c r="J11395" s="40" t="n">
        <f aca="false">IF(C11395=0,"",D11395/C11395)</f>
        <v>0.909090909090909</v>
      </c>
    </row>
    <row r="11396" customFormat="false" ht="15" hidden="false" customHeight="false" outlineLevel="0" collapsed="false">
      <c r="A11396" s="37" t="s">
        <v>717</v>
      </c>
      <c r="B11396" s="37" t="s">
        <v>272</v>
      </c>
      <c r="C11396" s="37" t="n">
        <v>22</v>
      </c>
      <c r="D11396" s="37" t="n">
        <v>21</v>
      </c>
      <c r="E11396" s="37" t="n">
        <v>0</v>
      </c>
      <c r="F11396" s="37" t="n">
        <v>1</v>
      </c>
      <c r="G11396" s="37" t="n">
        <v>2</v>
      </c>
      <c r="H11396" s="37" t="n">
        <v>1</v>
      </c>
      <c r="I11396" s="37" t="n">
        <v>0</v>
      </c>
      <c r="J11396" s="40" t="n">
        <f aca="false">IF(C11396=0,"",D11396/C11396)</f>
        <v>0.954545454545455</v>
      </c>
    </row>
    <row r="11397" customFormat="false" ht="15" hidden="false" customHeight="false" outlineLevel="0" collapsed="false">
      <c r="A11397" s="37" t="s">
        <v>717</v>
      </c>
      <c r="B11397" s="37" t="s">
        <v>273</v>
      </c>
      <c r="C11397" s="37" t="n">
        <v>22</v>
      </c>
      <c r="D11397" s="37" t="n">
        <v>21</v>
      </c>
      <c r="E11397" s="37" t="n">
        <v>0</v>
      </c>
      <c r="F11397" s="37" t="n">
        <v>1</v>
      </c>
      <c r="G11397" s="37" t="n">
        <v>0</v>
      </c>
      <c r="H11397" s="37" t="n">
        <v>0</v>
      </c>
      <c r="I11397" s="37" t="n">
        <v>0</v>
      </c>
      <c r="J11397" s="40" t="n">
        <f aca="false">IF(C11397=0,"",D11397/C11397)</f>
        <v>0.954545454545455</v>
      </c>
    </row>
    <row r="11398" customFormat="false" ht="15" hidden="false" customHeight="false" outlineLevel="0" collapsed="false">
      <c r="A11398" s="37" t="s">
        <v>717</v>
      </c>
      <c r="B11398" s="37" t="s">
        <v>274</v>
      </c>
      <c r="C11398" s="37" t="n">
        <v>22</v>
      </c>
      <c r="D11398" s="37" t="n">
        <v>20</v>
      </c>
      <c r="E11398" s="37" t="n">
        <v>0</v>
      </c>
      <c r="F11398" s="37" t="n">
        <v>0</v>
      </c>
      <c r="G11398" s="37" t="n">
        <v>1</v>
      </c>
      <c r="H11398" s="37" t="n">
        <v>0</v>
      </c>
      <c r="I11398" s="37" t="n">
        <v>5</v>
      </c>
      <c r="J11398" s="40" t="n">
        <f aca="false">IF(C11398=0,"",D11398/C11398)</f>
        <v>0.909090909090909</v>
      </c>
    </row>
    <row r="11399" customFormat="false" ht="15" hidden="false" customHeight="false" outlineLevel="0" collapsed="false">
      <c r="A11399" s="37" t="s">
        <v>717</v>
      </c>
      <c r="B11399" s="37" t="s">
        <v>275</v>
      </c>
      <c r="C11399" s="37" t="n">
        <v>22</v>
      </c>
      <c r="D11399" s="37" t="n">
        <v>22</v>
      </c>
      <c r="E11399" s="37" t="n">
        <v>0</v>
      </c>
      <c r="F11399" s="37" t="n">
        <v>0</v>
      </c>
      <c r="G11399" s="37" t="n">
        <v>0</v>
      </c>
      <c r="H11399" s="37" t="n">
        <v>1</v>
      </c>
      <c r="I11399" s="37" t="n">
        <v>1</v>
      </c>
      <c r="J11399" s="40" t="n">
        <f aca="false">IF(C11399=0,"",D11399/C11399)</f>
        <v>1</v>
      </c>
    </row>
    <row r="11400" customFormat="false" ht="15" hidden="false" customHeight="false" outlineLevel="0" collapsed="false">
      <c r="A11400" s="37" t="s">
        <v>717</v>
      </c>
      <c r="B11400" s="37" t="s">
        <v>276</v>
      </c>
      <c r="C11400" s="37" t="n">
        <v>22</v>
      </c>
      <c r="D11400" s="37" t="n">
        <v>20</v>
      </c>
      <c r="E11400" s="37" t="n">
        <v>0</v>
      </c>
      <c r="F11400" s="37" t="n">
        <v>0</v>
      </c>
      <c r="G11400" s="37" t="n">
        <v>0</v>
      </c>
      <c r="H11400" s="37" t="n">
        <v>1</v>
      </c>
      <c r="I11400" s="37" t="n">
        <v>0</v>
      </c>
      <c r="J11400" s="40" t="n">
        <f aca="false">IF(C11400=0,"",D11400/C11400)</f>
        <v>0.909090909090909</v>
      </c>
    </row>
    <row r="11401" customFormat="false" ht="15" hidden="false" customHeight="false" outlineLevel="0" collapsed="false">
      <c r="A11401" s="37" t="s">
        <v>717</v>
      </c>
      <c r="B11401" s="37" t="s">
        <v>277</v>
      </c>
      <c r="C11401" s="37" t="n">
        <v>22</v>
      </c>
      <c r="D11401" s="37" t="n">
        <v>21</v>
      </c>
      <c r="E11401" s="37" t="n">
        <v>1</v>
      </c>
      <c r="F11401" s="37" t="n">
        <v>2</v>
      </c>
      <c r="G11401" s="37" t="n">
        <v>1</v>
      </c>
      <c r="H11401" s="37" t="n">
        <v>0</v>
      </c>
      <c r="I11401" s="37" t="n">
        <v>4</v>
      </c>
      <c r="J11401" s="40" t="n">
        <f aca="false">IF(C11401=0,"",D11401/C11401)</f>
        <v>0.954545454545455</v>
      </c>
    </row>
    <row r="11402" customFormat="false" ht="15" hidden="false" customHeight="false" outlineLevel="0" collapsed="false">
      <c r="A11402" s="37" t="s">
        <v>717</v>
      </c>
      <c r="B11402" s="37" t="s">
        <v>278</v>
      </c>
      <c r="C11402" s="37" t="n">
        <v>22</v>
      </c>
      <c r="D11402" s="37" t="n">
        <v>22</v>
      </c>
      <c r="E11402" s="37" t="n">
        <v>0</v>
      </c>
      <c r="F11402" s="37" t="n">
        <v>1</v>
      </c>
      <c r="G11402" s="37" t="n">
        <v>0</v>
      </c>
      <c r="H11402" s="37" t="n">
        <v>1</v>
      </c>
      <c r="I11402" s="37" t="n">
        <v>1</v>
      </c>
      <c r="J11402" s="40" t="n">
        <f aca="false">IF(C11402=0,"",D11402/C11402)</f>
        <v>1</v>
      </c>
    </row>
    <row r="11403" customFormat="false" ht="15" hidden="false" customHeight="false" outlineLevel="0" collapsed="false">
      <c r="A11403" s="37" t="s">
        <v>717</v>
      </c>
      <c r="B11403" s="37" t="s">
        <v>279</v>
      </c>
      <c r="C11403" s="37" t="n">
        <v>22</v>
      </c>
      <c r="D11403" s="37" t="n">
        <v>18</v>
      </c>
      <c r="E11403" s="37" t="n">
        <v>0</v>
      </c>
      <c r="F11403" s="37" t="n">
        <v>1</v>
      </c>
      <c r="G11403" s="37" t="n">
        <v>1</v>
      </c>
      <c r="H11403" s="37" t="n">
        <v>2</v>
      </c>
      <c r="I11403" s="37" t="n">
        <v>6</v>
      </c>
      <c r="J11403" s="40" t="n">
        <f aca="false">IF(C11403=0,"",D11403/C11403)</f>
        <v>0.818181818181818</v>
      </c>
    </row>
    <row r="11404" customFormat="false" ht="15" hidden="false" customHeight="false" outlineLevel="0" collapsed="false">
      <c r="A11404" s="37" t="s">
        <v>717</v>
      </c>
      <c r="B11404" s="37" t="s">
        <v>280</v>
      </c>
      <c r="C11404" s="37" t="n">
        <v>22</v>
      </c>
      <c r="D11404" s="37" t="n">
        <v>21</v>
      </c>
      <c r="E11404" s="37" t="n">
        <v>0</v>
      </c>
      <c r="F11404" s="37" t="n">
        <v>0</v>
      </c>
      <c r="G11404" s="37" t="n">
        <v>1</v>
      </c>
      <c r="H11404" s="37" t="n">
        <v>0</v>
      </c>
      <c r="I11404" s="37" t="n">
        <v>2</v>
      </c>
      <c r="J11404" s="40" t="n">
        <f aca="false">IF(C11404=0,"",D11404/C11404)</f>
        <v>0.954545454545455</v>
      </c>
    </row>
    <row r="11405" customFormat="false" ht="15" hidden="false" customHeight="false" outlineLevel="0" collapsed="false">
      <c r="A11405" s="37" t="s">
        <v>717</v>
      </c>
      <c r="B11405" s="37" t="s">
        <v>281</v>
      </c>
      <c r="C11405" s="37" t="n">
        <v>22</v>
      </c>
      <c r="D11405" s="37" t="n">
        <v>22</v>
      </c>
      <c r="E11405" s="37" t="n">
        <v>0</v>
      </c>
      <c r="F11405" s="37" t="n">
        <v>3</v>
      </c>
      <c r="G11405" s="37" t="n">
        <v>0</v>
      </c>
      <c r="H11405" s="37" t="n">
        <v>2</v>
      </c>
      <c r="I11405" s="37" t="n">
        <v>1</v>
      </c>
      <c r="J11405" s="40" t="n">
        <f aca="false">IF(C11405=0,"",D11405/C11405)</f>
        <v>1</v>
      </c>
    </row>
    <row r="11406" customFormat="false" ht="15" hidden="false" customHeight="false" outlineLevel="0" collapsed="false">
      <c r="A11406" s="37" t="s">
        <v>1740</v>
      </c>
      <c r="B11406" s="37" t="s">
        <v>270</v>
      </c>
      <c r="C11406" s="37" t="n">
        <v>22</v>
      </c>
      <c r="D11406" s="37" t="n">
        <v>19</v>
      </c>
      <c r="E11406" s="37" t="n">
        <v>0</v>
      </c>
      <c r="F11406" s="37" t="n">
        <v>0</v>
      </c>
      <c r="G11406" s="37" t="n">
        <v>0</v>
      </c>
      <c r="H11406" s="37" t="n">
        <v>3</v>
      </c>
      <c r="I11406" s="37" t="n">
        <v>0</v>
      </c>
      <c r="J11406" s="40" t="n">
        <f aca="false">IF(C11406=0,"",D11406/C11406)</f>
        <v>0.863636363636364</v>
      </c>
    </row>
    <row r="11407" customFormat="false" ht="15" hidden="false" customHeight="false" outlineLevel="0" collapsed="false">
      <c r="A11407" s="37" t="s">
        <v>1740</v>
      </c>
      <c r="B11407" s="37" t="s">
        <v>271</v>
      </c>
      <c r="C11407" s="37" t="n">
        <v>22</v>
      </c>
      <c r="D11407" s="37" t="n">
        <v>22</v>
      </c>
      <c r="E11407" s="37" t="n">
        <v>1</v>
      </c>
      <c r="F11407" s="37" t="n">
        <v>0</v>
      </c>
      <c r="G11407" s="37" t="n">
        <v>0</v>
      </c>
      <c r="H11407" s="37" t="n">
        <v>1</v>
      </c>
      <c r="I11407" s="37" t="n">
        <v>1</v>
      </c>
      <c r="J11407" s="40" t="n">
        <f aca="false">IF(C11407=0,"",D11407/C11407)</f>
        <v>1</v>
      </c>
    </row>
    <row r="11408" customFormat="false" ht="15" hidden="false" customHeight="false" outlineLevel="0" collapsed="false">
      <c r="A11408" s="37" t="s">
        <v>1740</v>
      </c>
      <c r="B11408" s="37" t="s">
        <v>272</v>
      </c>
      <c r="C11408" s="37" t="n">
        <v>22</v>
      </c>
      <c r="D11408" s="37" t="n">
        <v>22</v>
      </c>
      <c r="E11408" s="37" t="n">
        <v>0</v>
      </c>
      <c r="F11408" s="37" t="n">
        <v>0</v>
      </c>
      <c r="G11408" s="37" t="n">
        <v>0</v>
      </c>
      <c r="H11408" s="37" t="n">
        <v>1</v>
      </c>
      <c r="I11408" s="37" t="n">
        <v>1</v>
      </c>
      <c r="J11408" s="40" t="n">
        <f aca="false">IF(C11408=0,"",D11408/C11408)</f>
        <v>1</v>
      </c>
    </row>
    <row r="11409" customFormat="false" ht="15" hidden="false" customHeight="false" outlineLevel="0" collapsed="false">
      <c r="A11409" s="37" t="s">
        <v>1740</v>
      </c>
      <c r="B11409" s="37" t="s">
        <v>273</v>
      </c>
      <c r="C11409" s="37" t="n">
        <v>22</v>
      </c>
      <c r="D11409" s="37" t="n">
        <v>19</v>
      </c>
      <c r="E11409" s="37" t="n">
        <v>0</v>
      </c>
      <c r="F11409" s="37" t="n">
        <v>1</v>
      </c>
      <c r="G11409" s="37" t="n">
        <v>0</v>
      </c>
      <c r="H11409" s="37" t="n">
        <v>1</v>
      </c>
      <c r="I11409" s="37" t="n">
        <v>0</v>
      </c>
      <c r="J11409" s="40" t="n">
        <f aca="false">IF(C11409=0,"",D11409/C11409)</f>
        <v>0.863636363636364</v>
      </c>
    </row>
    <row r="11410" customFormat="false" ht="15" hidden="false" customHeight="false" outlineLevel="0" collapsed="false">
      <c r="A11410" s="37" t="s">
        <v>1740</v>
      </c>
      <c r="B11410" s="37" t="s">
        <v>274</v>
      </c>
      <c r="C11410" s="37" t="n">
        <v>22</v>
      </c>
      <c r="D11410" s="37" t="n">
        <v>21</v>
      </c>
      <c r="E11410" s="37" t="n">
        <v>1</v>
      </c>
      <c r="F11410" s="37" t="n">
        <v>2</v>
      </c>
      <c r="G11410" s="37" t="n">
        <v>0</v>
      </c>
      <c r="H11410" s="37" t="n">
        <v>3</v>
      </c>
      <c r="I11410" s="37" t="n">
        <v>0</v>
      </c>
      <c r="J11410" s="40" t="n">
        <f aca="false">IF(C11410=0,"",D11410/C11410)</f>
        <v>0.954545454545455</v>
      </c>
    </row>
    <row r="11411" customFormat="false" ht="15" hidden="false" customHeight="false" outlineLevel="0" collapsed="false">
      <c r="A11411" s="37" t="s">
        <v>1740</v>
      </c>
      <c r="B11411" s="37" t="s">
        <v>275</v>
      </c>
      <c r="C11411" s="37" t="n">
        <v>22</v>
      </c>
      <c r="D11411" s="37" t="n">
        <v>21</v>
      </c>
      <c r="E11411" s="37" t="n">
        <v>0</v>
      </c>
      <c r="F11411" s="37" t="n">
        <v>1</v>
      </c>
      <c r="G11411" s="37" t="n">
        <v>1</v>
      </c>
      <c r="H11411" s="37" t="n">
        <v>1</v>
      </c>
      <c r="I11411" s="37" t="n">
        <v>2</v>
      </c>
      <c r="J11411" s="40" t="n">
        <f aca="false">IF(C11411=0,"",D11411/C11411)</f>
        <v>0.954545454545455</v>
      </c>
    </row>
    <row r="11412" customFormat="false" ht="15" hidden="false" customHeight="false" outlineLevel="0" collapsed="false">
      <c r="A11412" s="37" t="s">
        <v>1740</v>
      </c>
      <c r="B11412" s="37" t="s">
        <v>276</v>
      </c>
      <c r="C11412" s="37" t="n">
        <v>22</v>
      </c>
      <c r="D11412" s="37" t="n">
        <v>20</v>
      </c>
      <c r="E11412" s="37" t="n">
        <v>1</v>
      </c>
      <c r="F11412" s="37" t="n">
        <v>1</v>
      </c>
      <c r="G11412" s="37" t="n">
        <v>0</v>
      </c>
      <c r="H11412" s="37" t="n">
        <v>3</v>
      </c>
      <c r="I11412" s="37" t="n">
        <v>0</v>
      </c>
      <c r="J11412" s="40" t="n">
        <f aca="false">IF(C11412=0,"",D11412/C11412)</f>
        <v>0.909090909090909</v>
      </c>
    </row>
    <row r="11413" customFormat="false" ht="15" hidden="false" customHeight="false" outlineLevel="0" collapsed="false">
      <c r="A11413" s="37" t="s">
        <v>1740</v>
      </c>
      <c r="B11413" s="37" t="s">
        <v>277</v>
      </c>
      <c r="C11413" s="37" t="n">
        <v>22</v>
      </c>
      <c r="D11413" s="37" t="n">
        <v>21</v>
      </c>
      <c r="E11413" s="37" t="n">
        <v>0</v>
      </c>
      <c r="F11413" s="37" t="n">
        <v>0</v>
      </c>
      <c r="G11413" s="37" t="n">
        <v>0</v>
      </c>
      <c r="H11413" s="37" t="n">
        <v>3</v>
      </c>
      <c r="I11413" s="37" t="n">
        <v>0</v>
      </c>
      <c r="J11413" s="40" t="n">
        <f aca="false">IF(C11413=0,"",D11413/C11413)</f>
        <v>0.954545454545455</v>
      </c>
    </row>
    <row r="11414" customFormat="false" ht="15" hidden="false" customHeight="false" outlineLevel="0" collapsed="false">
      <c r="A11414" s="37" t="s">
        <v>1740</v>
      </c>
      <c r="B11414" s="37" t="s">
        <v>278</v>
      </c>
      <c r="C11414" s="37" t="n">
        <v>22</v>
      </c>
      <c r="D11414" s="37" t="n">
        <v>20</v>
      </c>
      <c r="E11414" s="37" t="n">
        <v>0</v>
      </c>
      <c r="F11414" s="37" t="n">
        <v>0</v>
      </c>
      <c r="G11414" s="37" t="n">
        <v>0</v>
      </c>
      <c r="H11414" s="37" t="n">
        <v>4</v>
      </c>
      <c r="I11414" s="37" t="n">
        <v>8</v>
      </c>
      <c r="J11414" s="40" t="n">
        <f aca="false">IF(C11414=0,"",D11414/C11414)</f>
        <v>0.909090909090909</v>
      </c>
    </row>
    <row r="11415" customFormat="false" ht="15" hidden="false" customHeight="false" outlineLevel="0" collapsed="false">
      <c r="A11415" s="37" t="s">
        <v>1740</v>
      </c>
      <c r="B11415" s="37" t="s">
        <v>279</v>
      </c>
      <c r="C11415" s="37" t="n">
        <v>22</v>
      </c>
      <c r="D11415" s="37" t="n">
        <v>20</v>
      </c>
      <c r="E11415" s="37" t="n">
        <v>1</v>
      </c>
      <c r="F11415" s="37" t="n">
        <v>2</v>
      </c>
      <c r="G11415" s="37" t="n">
        <v>0</v>
      </c>
      <c r="H11415" s="37" t="n">
        <v>1</v>
      </c>
      <c r="I11415" s="37" t="n">
        <v>0</v>
      </c>
      <c r="J11415" s="40" t="n">
        <f aca="false">IF(C11415=0,"",D11415/C11415)</f>
        <v>0.909090909090909</v>
      </c>
    </row>
    <row r="11416" customFormat="false" ht="15" hidden="false" customHeight="false" outlineLevel="0" collapsed="false">
      <c r="A11416" s="37" t="s">
        <v>1740</v>
      </c>
      <c r="B11416" s="37" t="s">
        <v>280</v>
      </c>
      <c r="C11416" s="37" t="n">
        <v>22</v>
      </c>
      <c r="D11416" s="37" t="n">
        <v>22</v>
      </c>
      <c r="E11416" s="37" t="n">
        <v>1</v>
      </c>
      <c r="F11416" s="37" t="n">
        <v>0</v>
      </c>
      <c r="G11416" s="37" t="n">
        <v>0</v>
      </c>
      <c r="H11416" s="37" t="n">
        <v>3</v>
      </c>
      <c r="I11416" s="37" t="n">
        <v>2</v>
      </c>
      <c r="J11416" s="40" t="n">
        <f aca="false">IF(C11416=0,"",D11416/C11416)</f>
        <v>1</v>
      </c>
    </row>
    <row r="11417" customFormat="false" ht="15" hidden="false" customHeight="false" outlineLevel="0" collapsed="false">
      <c r="A11417" s="37" t="s">
        <v>1740</v>
      </c>
      <c r="B11417" s="37" t="s">
        <v>281</v>
      </c>
      <c r="C11417" s="37" t="n">
        <v>22</v>
      </c>
      <c r="D11417" s="37" t="n">
        <v>22</v>
      </c>
      <c r="E11417" s="37" t="n">
        <v>1</v>
      </c>
      <c r="F11417" s="37" t="n">
        <v>0</v>
      </c>
      <c r="G11417" s="37" t="n">
        <v>0</v>
      </c>
      <c r="H11417" s="37" t="n">
        <v>2</v>
      </c>
      <c r="I11417" s="37" t="n">
        <v>0</v>
      </c>
      <c r="J11417" s="40" t="n">
        <f aca="false">IF(C11417=0,"",D11417/C11417)</f>
        <v>1</v>
      </c>
    </row>
    <row r="11418" customFormat="false" ht="15" hidden="false" customHeight="false" outlineLevel="0" collapsed="false">
      <c r="A11418" s="37" t="s">
        <v>1741</v>
      </c>
      <c r="B11418" s="37" t="s">
        <v>281</v>
      </c>
      <c r="C11418" s="37" t="n">
        <v>22</v>
      </c>
      <c r="D11418" s="37" t="n">
        <v>22</v>
      </c>
      <c r="E11418" s="37" t="n">
        <v>0</v>
      </c>
      <c r="F11418" s="37" t="n">
        <v>0</v>
      </c>
      <c r="G11418" s="37" t="n">
        <v>1</v>
      </c>
      <c r="H11418" s="37" t="n">
        <v>2</v>
      </c>
      <c r="I11418" s="37" t="n">
        <v>0</v>
      </c>
      <c r="J11418" s="40" t="n">
        <f aca="false">IF(C11418=0,"",D11418/C11418)</f>
        <v>1</v>
      </c>
    </row>
    <row r="11419" customFormat="false" ht="15" hidden="false" customHeight="false" outlineLevel="0" collapsed="false">
      <c r="A11419" s="37" t="s">
        <v>1742</v>
      </c>
      <c r="B11419" s="37" t="s">
        <v>270</v>
      </c>
      <c r="C11419" s="37" t="n">
        <v>22</v>
      </c>
      <c r="D11419" s="37" t="n">
        <v>22</v>
      </c>
      <c r="E11419" s="37" t="n">
        <v>1</v>
      </c>
      <c r="F11419" s="37" t="n">
        <v>3</v>
      </c>
      <c r="G11419" s="37" t="n">
        <v>0</v>
      </c>
      <c r="H11419" s="37" t="n">
        <v>0</v>
      </c>
      <c r="I11419" s="37" t="n">
        <v>0</v>
      </c>
      <c r="J11419" s="40" t="n">
        <f aca="false">IF(C11419=0,"",D11419/C11419)</f>
        <v>1</v>
      </c>
    </row>
    <row r="11420" customFormat="false" ht="15" hidden="false" customHeight="false" outlineLevel="0" collapsed="false">
      <c r="A11420" s="37" t="s">
        <v>1742</v>
      </c>
      <c r="B11420" s="37" t="s">
        <v>271</v>
      </c>
      <c r="C11420" s="37" t="n">
        <v>22</v>
      </c>
      <c r="D11420" s="37" t="n">
        <v>21</v>
      </c>
      <c r="E11420" s="37" t="n">
        <v>1</v>
      </c>
      <c r="F11420" s="37" t="n">
        <v>2</v>
      </c>
      <c r="G11420" s="37" t="n">
        <v>2</v>
      </c>
      <c r="H11420" s="37" t="n">
        <v>1</v>
      </c>
      <c r="I11420" s="37" t="n">
        <v>2</v>
      </c>
      <c r="J11420" s="40" t="n">
        <f aca="false">IF(C11420=0,"",D11420/C11420)</f>
        <v>0.954545454545455</v>
      </c>
    </row>
    <row r="11421" customFormat="false" ht="15" hidden="false" customHeight="false" outlineLevel="0" collapsed="false">
      <c r="A11421" s="37" t="s">
        <v>1742</v>
      </c>
      <c r="B11421" s="37" t="s">
        <v>272</v>
      </c>
      <c r="C11421" s="37" t="n">
        <v>22</v>
      </c>
      <c r="D11421" s="37" t="n">
        <v>22</v>
      </c>
      <c r="E11421" s="37" t="n">
        <v>1</v>
      </c>
      <c r="F11421" s="37" t="n">
        <v>1</v>
      </c>
      <c r="G11421" s="37" t="n">
        <v>0</v>
      </c>
      <c r="H11421" s="37" t="n">
        <v>2</v>
      </c>
      <c r="I11421" s="37" t="n">
        <v>2</v>
      </c>
      <c r="J11421" s="40" t="n">
        <f aca="false">IF(C11421=0,"",D11421/C11421)</f>
        <v>1</v>
      </c>
    </row>
    <row r="11422" customFormat="false" ht="15" hidden="false" customHeight="false" outlineLevel="0" collapsed="false">
      <c r="A11422" s="37" t="s">
        <v>1742</v>
      </c>
      <c r="B11422" s="37" t="s">
        <v>273</v>
      </c>
      <c r="C11422" s="37" t="n">
        <v>22</v>
      </c>
      <c r="D11422" s="37" t="n">
        <v>19</v>
      </c>
      <c r="E11422" s="37" t="n">
        <v>0</v>
      </c>
      <c r="F11422" s="37" t="n">
        <v>4</v>
      </c>
      <c r="G11422" s="37" t="n">
        <v>0</v>
      </c>
      <c r="H11422" s="37" t="n">
        <v>0</v>
      </c>
      <c r="I11422" s="37" t="n">
        <v>0</v>
      </c>
      <c r="J11422" s="40" t="n">
        <f aca="false">IF(C11422=0,"",D11422/C11422)</f>
        <v>0.863636363636364</v>
      </c>
    </row>
    <row r="11423" customFormat="false" ht="15" hidden="false" customHeight="false" outlineLevel="0" collapsed="false">
      <c r="A11423" s="37" t="s">
        <v>1742</v>
      </c>
      <c r="B11423" s="37" t="s">
        <v>274</v>
      </c>
      <c r="C11423" s="37" t="n">
        <v>22</v>
      </c>
      <c r="D11423" s="37" t="n">
        <v>22</v>
      </c>
      <c r="E11423" s="37" t="n">
        <v>1</v>
      </c>
      <c r="F11423" s="37" t="n">
        <v>1</v>
      </c>
      <c r="G11423" s="37" t="n">
        <v>0</v>
      </c>
      <c r="H11423" s="37" t="n">
        <v>1</v>
      </c>
      <c r="I11423" s="37" t="n">
        <v>0</v>
      </c>
      <c r="J11423" s="40" t="n">
        <f aca="false">IF(C11423=0,"",D11423/C11423)</f>
        <v>1</v>
      </c>
    </row>
    <row r="11424" customFormat="false" ht="15" hidden="false" customHeight="false" outlineLevel="0" collapsed="false">
      <c r="A11424" s="37" t="s">
        <v>1742</v>
      </c>
      <c r="B11424" s="37" t="s">
        <v>275</v>
      </c>
      <c r="C11424" s="37" t="n">
        <v>22</v>
      </c>
      <c r="D11424" s="37" t="n">
        <v>20</v>
      </c>
      <c r="E11424" s="37" t="n">
        <v>1</v>
      </c>
      <c r="F11424" s="37" t="n">
        <v>1</v>
      </c>
      <c r="G11424" s="37" t="n">
        <v>0</v>
      </c>
      <c r="H11424" s="37" t="n">
        <v>2</v>
      </c>
      <c r="I11424" s="37" t="n">
        <v>0</v>
      </c>
      <c r="J11424" s="40" t="n">
        <f aca="false">IF(C11424=0,"",D11424/C11424)</f>
        <v>0.909090909090909</v>
      </c>
    </row>
    <row r="11425" customFormat="false" ht="15" hidden="false" customHeight="false" outlineLevel="0" collapsed="false">
      <c r="A11425" s="37" t="s">
        <v>1742</v>
      </c>
      <c r="B11425" s="37" t="s">
        <v>276</v>
      </c>
      <c r="C11425" s="37" t="n">
        <v>22</v>
      </c>
      <c r="D11425" s="37" t="n">
        <v>19</v>
      </c>
      <c r="E11425" s="37" t="n">
        <v>0</v>
      </c>
      <c r="F11425" s="37" t="n">
        <v>2</v>
      </c>
      <c r="G11425" s="37" t="n">
        <v>0</v>
      </c>
      <c r="H11425" s="37" t="n">
        <v>2</v>
      </c>
      <c r="I11425" s="37" t="n">
        <v>1</v>
      </c>
      <c r="J11425" s="40" t="n">
        <f aca="false">IF(C11425=0,"",D11425/C11425)</f>
        <v>0.863636363636364</v>
      </c>
    </row>
    <row r="11426" customFormat="false" ht="15" hidden="false" customHeight="false" outlineLevel="0" collapsed="false">
      <c r="A11426" s="37" t="s">
        <v>1742</v>
      </c>
      <c r="B11426" s="37" t="s">
        <v>277</v>
      </c>
      <c r="C11426" s="37" t="n">
        <v>22</v>
      </c>
      <c r="D11426" s="37" t="n">
        <v>20</v>
      </c>
      <c r="E11426" s="37" t="n">
        <v>1</v>
      </c>
      <c r="F11426" s="37" t="n">
        <v>1</v>
      </c>
      <c r="G11426" s="37" t="n">
        <v>2</v>
      </c>
      <c r="H11426" s="37" t="n">
        <v>3</v>
      </c>
      <c r="I11426" s="37" t="n">
        <v>0</v>
      </c>
      <c r="J11426" s="40" t="n">
        <f aca="false">IF(C11426=0,"",D11426/C11426)</f>
        <v>0.909090909090909</v>
      </c>
    </row>
    <row r="11427" customFormat="false" ht="15" hidden="false" customHeight="false" outlineLevel="0" collapsed="false">
      <c r="A11427" s="37" t="s">
        <v>1742</v>
      </c>
      <c r="B11427" s="37" t="s">
        <v>278</v>
      </c>
      <c r="C11427" s="37" t="n">
        <v>22</v>
      </c>
      <c r="D11427" s="37" t="n">
        <v>21</v>
      </c>
      <c r="E11427" s="37" t="n">
        <v>2</v>
      </c>
      <c r="F11427" s="37" t="n">
        <v>0</v>
      </c>
      <c r="G11427" s="37" t="n">
        <v>0</v>
      </c>
      <c r="H11427" s="37" t="n">
        <v>1</v>
      </c>
      <c r="I11427" s="37" t="n">
        <v>0</v>
      </c>
      <c r="J11427" s="40" t="n">
        <f aca="false">IF(C11427=0,"",D11427/C11427)</f>
        <v>0.954545454545455</v>
      </c>
    </row>
    <row r="11428" customFormat="false" ht="15" hidden="false" customHeight="false" outlineLevel="0" collapsed="false">
      <c r="A11428" s="37" t="s">
        <v>1742</v>
      </c>
      <c r="B11428" s="37" t="s">
        <v>279</v>
      </c>
      <c r="C11428" s="37" t="n">
        <v>22</v>
      </c>
      <c r="D11428" s="37" t="n">
        <v>19</v>
      </c>
      <c r="E11428" s="37" t="n">
        <v>1</v>
      </c>
      <c r="F11428" s="37" t="n">
        <v>0</v>
      </c>
      <c r="G11428" s="37" t="n">
        <v>0</v>
      </c>
      <c r="H11428" s="37" t="n">
        <v>1</v>
      </c>
      <c r="I11428" s="37" t="n">
        <v>5</v>
      </c>
      <c r="J11428" s="40" t="n">
        <f aca="false">IF(C11428=0,"",D11428/C11428)</f>
        <v>0.863636363636364</v>
      </c>
    </row>
    <row r="11429" customFormat="false" ht="15" hidden="false" customHeight="false" outlineLevel="0" collapsed="false">
      <c r="A11429" s="37" t="s">
        <v>1742</v>
      </c>
      <c r="B11429" s="37" t="s">
        <v>280</v>
      </c>
      <c r="C11429" s="37" t="n">
        <v>22</v>
      </c>
      <c r="D11429" s="37" t="n">
        <v>22</v>
      </c>
      <c r="E11429" s="37" t="n">
        <v>0</v>
      </c>
      <c r="F11429" s="37" t="n">
        <v>0</v>
      </c>
      <c r="G11429" s="37" t="n">
        <v>0</v>
      </c>
      <c r="H11429" s="37" t="n">
        <v>2</v>
      </c>
      <c r="I11429" s="37" t="n">
        <v>2</v>
      </c>
      <c r="J11429" s="40" t="n">
        <f aca="false">IF(C11429=0,"",D11429/C11429)</f>
        <v>1</v>
      </c>
    </row>
    <row r="11430" customFormat="false" ht="15" hidden="false" customHeight="false" outlineLevel="0" collapsed="false">
      <c r="A11430" s="37" t="s">
        <v>1742</v>
      </c>
      <c r="B11430" s="37" t="s">
        <v>281</v>
      </c>
      <c r="C11430" s="37" t="n">
        <v>22</v>
      </c>
      <c r="D11430" s="37" t="n">
        <v>21</v>
      </c>
      <c r="E11430" s="37" t="n">
        <v>0</v>
      </c>
      <c r="F11430" s="37" t="n">
        <v>0</v>
      </c>
      <c r="G11430" s="37" t="n">
        <v>2</v>
      </c>
      <c r="H11430" s="37" t="n">
        <v>1</v>
      </c>
      <c r="I11430" s="37" t="n">
        <v>1</v>
      </c>
      <c r="J11430" s="40" t="n">
        <f aca="false">IF(C11430=0,"",D11430/C11430)</f>
        <v>0.954545454545455</v>
      </c>
    </row>
    <row r="11431" customFormat="false" ht="15" hidden="false" customHeight="false" outlineLevel="0" collapsed="false">
      <c r="A11431" s="37" t="s">
        <v>1743</v>
      </c>
      <c r="B11431" s="37" t="s">
        <v>277</v>
      </c>
      <c r="C11431" s="37" t="n">
        <v>22</v>
      </c>
      <c r="D11431" s="37" t="n">
        <v>21</v>
      </c>
      <c r="E11431" s="37" t="n">
        <v>0</v>
      </c>
      <c r="F11431" s="37" t="n">
        <v>2</v>
      </c>
      <c r="G11431" s="37" t="n">
        <v>0</v>
      </c>
      <c r="H11431" s="37" t="n">
        <v>3</v>
      </c>
      <c r="I11431" s="37" t="n">
        <v>1</v>
      </c>
      <c r="J11431" s="40" t="n">
        <f aca="false">IF(C11431=0,"",D11431/C11431)</f>
        <v>0.954545454545455</v>
      </c>
    </row>
    <row r="11432" customFormat="false" ht="15" hidden="false" customHeight="false" outlineLevel="0" collapsed="false">
      <c r="A11432" s="37" t="s">
        <v>1743</v>
      </c>
      <c r="B11432" s="37" t="s">
        <v>278</v>
      </c>
      <c r="C11432" s="37" t="n">
        <v>22</v>
      </c>
      <c r="D11432" s="37" t="n">
        <v>21</v>
      </c>
      <c r="E11432" s="37" t="n">
        <v>2</v>
      </c>
      <c r="F11432" s="37" t="n">
        <v>1</v>
      </c>
      <c r="G11432" s="37" t="n">
        <v>0</v>
      </c>
      <c r="H11432" s="37" t="n">
        <v>0</v>
      </c>
      <c r="I11432" s="37" t="n">
        <v>0</v>
      </c>
      <c r="J11432" s="40" t="n">
        <f aca="false">IF(C11432=0,"",D11432/C11432)</f>
        <v>0.954545454545455</v>
      </c>
    </row>
    <row r="11433" customFormat="false" ht="15" hidden="false" customHeight="false" outlineLevel="0" collapsed="false">
      <c r="A11433" s="37" t="s">
        <v>1743</v>
      </c>
      <c r="B11433" s="37" t="s">
        <v>279</v>
      </c>
      <c r="C11433" s="37" t="n">
        <v>22</v>
      </c>
      <c r="D11433" s="37" t="n">
        <v>19</v>
      </c>
      <c r="E11433" s="37" t="n">
        <v>0</v>
      </c>
      <c r="F11433" s="37" t="n">
        <v>0</v>
      </c>
      <c r="G11433" s="37" t="n">
        <v>1</v>
      </c>
      <c r="H11433" s="37" t="n">
        <v>1</v>
      </c>
      <c r="I11433" s="37" t="n">
        <v>2</v>
      </c>
      <c r="J11433" s="40" t="n">
        <f aca="false">IF(C11433=0,"",D11433/C11433)</f>
        <v>0.863636363636364</v>
      </c>
    </row>
    <row r="11434" customFormat="false" ht="15" hidden="false" customHeight="false" outlineLevel="0" collapsed="false">
      <c r="A11434" s="37" t="s">
        <v>1743</v>
      </c>
      <c r="B11434" s="37" t="s">
        <v>280</v>
      </c>
      <c r="C11434" s="37" t="n">
        <v>22</v>
      </c>
      <c r="D11434" s="37" t="n">
        <v>22</v>
      </c>
      <c r="E11434" s="37" t="n">
        <v>0</v>
      </c>
      <c r="F11434" s="37" t="n">
        <v>0</v>
      </c>
      <c r="G11434" s="37" t="n">
        <v>0</v>
      </c>
      <c r="H11434" s="37" t="n">
        <v>4</v>
      </c>
      <c r="I11434" s="37" t="n">
        <v>5</v>
      </c>
      <c r="J11434" s="40" t="n">
        <f aca="false">IF(C11434=0,"",D11434/C11434)</f>
        <v>1</v>
      </c>
    </row>
    <row r="11435" customFormat="false" ht="15" hidden="false" customHeight="false" outlineLevel="0" collapsed="false">
      <c r="A11435" s="37" t="s">
        <v>1743</v>
      </c>
      <c r="B11435" s="37" t="s">
        <v>281</v>
      </c>
      <c r="C11435" s="37" t="n">
        <v>22</v>
      </c>
      <c r="D11435" s="37" t="n">
        <v>19</v>
      </c>
      <c r="E11435" s="37" t="n">
        <v>0</v>
      </c>
      <c r="F11435" s="37" t="n">
        <v>1</v>
      </c>
      <c r="G11435" s="37" t="n">
        <v>0</v>
      </c>
      <c r="H11435" s="37" t="n">
        <v>2</v>
      </c>
      <c r="I11435" s="37" t="n">
        <v>3</v>
      </c>
      <c r="J11435" s="40" t="n">
        <f aca="false">IF(C11435=0,"",D11435/C11435)</f>
        <v>0.863636363636364</v>
      </c>
    </row>
    <row r="11436" customFormat="false" ht="15" hidden="false" customHeight="false" outlineLevel="0" collapsed="false">
      <c r="A11436" s="37" t="s">
        <v>1744</v>
      </c>
      <c r="B11436" s="37" t="s">
        <v>281</v>
      </c>
      <c r="C11436" s="37" t="n">
        <v>22</v>
      </c>
      <c r="D11436" s="37" t="n">
        <v>18</v>
      </c>
      <c r="E11436" s="37" t="n">
        <v>2</v>
      </c>
      <c r="F11436" s="37" t="n">
        <v>0</v>
      </c>
      <c r="G11436" s="37" t="n">
        <v>0</v>
      </c>
      <c r="H11436" s="37" t="n">
        <v>3</v>
      </c>
      <c r="I11436" s="37" t="n">
        <v>0</v>
      </c>
      <c r="J11436" s="40" t="n">
        <f aca="false">IF(C11436=0,"",D11436/C11436)</f>
        <v>0.818181818181818</v>
      </c>
    </row>
    <row r="11437" customFormat="false" ht="15" hidden="false" customHeight="false" outlineLevel="0" collapsed="false">
      <c r="A11437" s="37" t="s">
        <v>1745</v>
      </c>
      <c r="B11437" s="37" t="s">
        <v>270</v>
      </c>
      <c r="C11437" s="37" t="n">
        <v>22</v>
      </c>
      <c r="D11437" s="37" t="n">
        <v>20</v>
      </c>
      <c r="E11437" s="37" t="n">
        <v>2</v>
      </c>
      <c r="F11437" s="37" t="n">
        <v>0</v>
      </c>
      <c r="G11437" s="37" t="n">
        <v>0</v>
      </c>
      <c r="H11437" s="37" t="n">
        <v>5</v>
      </c>
      <c r="I11437" s="37" t="n">
        <v>2</v>
      </c>
      <c r="J11437" s="40" t="n">
        <f aca="false">IF(C11437=0,"",D11437/C11437)</f>
        <v>0.909090909090909</v>
      </c>
    </row>
    <row r="11438" customFormat="false" ht="15" hidden="false" customHeight="false" outlineLevel="0" collapsed="false">
      <c r="A11438" s="37" t="s">
        <v>1745</v>
      </c>
      <c r="B11438" s="37" t="s">
        <v>271</v>
      </c>
      <c r="C11438" s="37" t="n">
        <v>22</v>
      </c>
      <c r="D11438" s="37" t="n">
        <v>20</v>
      </c>
      <c r="E11438" s="37" t="n">
        <v>1</v>
      </c>
      <c r="F11438" s="37" t="n">
        <v>0</v>
      </c>
      <c r="G11438" s="37" t="n">
        <v>0</v>
      </c>
      <c r="H11438" s="37" t="n">
        <v>2</v>
      </c>
      <c r="I11438" s="37" t="n">
        <v>0</v>
      </c>
      <c r="J11438" s="40" t="n">
        <f aca="false">IF(C11438=0,"",D11438/C11438)</f>
        <v>0.909090909090909</v>
      </c>
    </row>
    <row r="11439" customFormat="false" ht="15" hidden="false" customHeight="false" outlineLevel="0" collapsed="false">
      <c r="A11439" s="37" t="s">
        <v>1745</v>
      </c>
      <c r="B11439" s="37" t="s">
        <v>272</v>
      </c>
      <c r="C11439" s="37" t="n">
        <v>22</v>
      </c>
      <c r="D11439" s="37" t="n">
        <v>21</v>
      </c>
      <c r="E11439" s="37" t="n">
        <v>2</v>
      </c>
      <c r="F11439" s="37" t="n">
        <v>0</v>
      </c>
      <c r="G11439" s="37" t="n">
        <v>0</v>
      </c>
      <c r="H11439" s="37" t="n">
        <v>0</v>
      </c>
      <c r="I11439" s="37" t="n">
        <v>2</v>
      </c>
      <c r="J11439" s="40" t="n">
        <f aca="false">IF(C11439=0,"",D11439/C11439)</f>
        <v>0.954545454545455</v>
      </c>
    </row>
    <row r="11440" customFormat="false" ht="15" hidden="false" customHeight="false" outlineLevel="0" collapsed="false">
      <c r="A11440" s="37" t="s">
        <v>1745</v>
      </c>
      <c r="B11440" s="37" t="s">
        <v>273</v>
      </c>
      <c r="C11440" s="37" t="n">
        <v>22</v>
      </c>
      <c r="D11440" s="37" t="n">
        <v>16</v>
      </c>
      <c r="E11440" s="37" t="n">
        <v>0</v>
      </c>
      <c r="F11440" s="37" t="n">
        <v>1</v>
      </c>
      <c r="G11440" s="37" t="n">
        <v>0</v>
      </c>
      <c r="H11440" s="37" t="n">
        <v>1</v>
      </c>
      <c r="I11440" s="37" t="n">
        <v>0</v>
      </c>
      <c r="J11440" s="40" t="n">
        <f aca="false">IF(C11440=0,"",D11440/C11440)</f>
        <v>0.727272727272727</v>
      </c>
    </row>
    <row r="11441" customFormat="false" ht="15" hidden="false" customHeight="false" outlineLevel="0" collapsed="false">
      <c r="A11441" s="37" t="s">
        <v>1745</v>
      </c>
      <c r="B11441" s="37" t="s">
        <v>274</v>
      </c>
      <c r="C11441" s="37" t="n">
        <v>22</v>
      </c>
      <c r="D11441" s="37" t="n">
        <v>22</v>
      </c>
      <c r="E11441" s="37" t="n">
        <v>0</v>
      </c>
      <c r="F11441" s="37" t="n">
        <v>0</v>
      </c>
      <c r="G11441" s="37" t="n">
        <v>0</v>
      </c>
      <c r="H11441" s="37" t="n">
        <v>0</v>
      </c>
      <c r="I11441" s="37" t="n">
        <v>2</v>
      </c>
      <c r="J11441" s="40" t="n">
        <f aca="false">IF(C11441=0,"",D11441/C11441)</f>
        <v>1</v>
      </c>
    </row>
    <row r="11442" customFormat="false" ht="15" hidden="false" customHeight="false" outlineLevel="0" collapsed="false">
      <c r="A11442" s="37" t="s">
        <v>1745</v>
      </c>
      <c r="B11442" s="37" t="s">
        <v>275</v>
      </c>
      <c r="C11442" s="37" t="n">
        <v>22</v>
      </c>
      <c r="D11442" s="37" t="n">
        <v>20</v>
      </c>
      <c r="E11442" s="37" t="n">
        <v>2</v>
      </c>
      <c r="F11442" s="37" t="n">
        <v>0</v>
      </c>
      <c r="G11442" s="37" t="n">
        <v>1</v>
      </c>
      <c r="H11442" s="37" t="n">
        <v>0</v>
      </c>
      <c r="I11442" s="37" t="n">
        <v>0</v>
      </c>
      <c r="J11442" s="40" t="n">
        <f aca="false">IF(C11442=0,"",D11442/C11442)</f>
        <v>0.909090909090909</v>
      </c>
    </row>
    <row r="11443" customFormat="false" ht="15" hidden="false" customHeight="false" outlineLevel="0" collapsed="false">
      <c r="A11443" s="37" t="s">
        <v>1745</v>
      </c>
      <c r="B11443" s="37" t="s">
        <v>276</v>
      </c>
      <c r="C11443" s="37" t="n">
        <v>22</v>
      </c>
      <c r="D11443" s="37" t="n">
        <v>21</v>
      </c>
      <c r="E11443" s="37" t="n">
        <v>0</v>
      </c>
      <c r="F11443" s="37" t="n">
        <v>0</v>
      </c>
      <c r="G11443" s="37" t="n">
        <v>0</v>
      </c>
      <c r="H11443" s="37" t="n">
        <v>3</v>
      </c>
      <c r="I11443" s="37" t="n">
        <v>1</v>
      </c>
      <c r="J11443" s="40" t="n">
        <f aca="false">IF(C11443=0,"",D11443/C11443)</f>
        <v>0.954545454545455</v>
      </c>
    </row>
    <row r="11444" customFormat="false" ht="15" hidden="false" customHeight="false" outlineLevel="0" collapsed="false">
      <c r="A11444" s="37" t="s">
        <v>1745</v>
      </c>
      <c r="B11444" s="37" t="s">
        <v>277</v>
      </c>
      <c r="C11444" s="37" t="n">
        <v>22</v>
      </c>
      <c r="D11444" s="37" t="n">
        <v>20</v>
      </c>
      <c r="E11444" s="37" t="n">
        <v>1</v>
      </c>
      <c r="F11444" s="37" t="n">
        <v>0</v>
      </c>
      <c r="G11444" s="37" t="n">
        <v>0</v>
      </c>
      <c r="H11444" s="37" t="n">
        <v>3</v>
      </c>
      <c r="I11444" s="37" t="n">
        <v>0</v>
      </c>
      <c r="J11444" s="40" t="n">
        <f aca="false">IF(C11444=0,"",D11444/C11444)</f>
        <v>0.909090909090909</v>
      </c>
    </row>
    <row r="11445" customFormat="false" ht="15" hidden="false" customHeight="false" outlineLevel="0" collapsed="false">
      <c r="A11445" s="37" t="s">
        <v>1745</v>
      </c>
      <c r="B11445" s="37" t="s">
        <v>278</v>
      </c>
      <c r="C11445" s="37" t="n">
        <v>22</v>
      </c>
      <c r="D11445" s="37" t="n">
        <v>22</v>
      </c>
      <c r="E11445" s="37" t="n">
        <v>0</v>
      </c>
      <c r="F11445" s="37" t="n">
        <v>0</v>
      </c>
      <c r="G11445" s="37" t="n">
        <v>0</v>
      </c>
      <c r="H11445" s="37" t="n">
        <v>2</v>
      </c>
      <c r="I11445" s="37" t="n">
        <v>1</v>
      </c>
      <c r="J11445" s="40" t="n">
        <f aca="false">IF(C11445=0,"",D11445/C11445)</f>
        <v>1</v>
      </c>
    </row>
    <row r="11446" customFormat="false" ht="15" hidden="false" customHeight="false" outlineLevel="0" collapsed="false">
      <c r="A11446" s="37" t="s">
        <v>1745</v>
      </c>
      <c r="B11446" s="37" t="s">
        <v>279</v>
      </c>
      <c r="C11446" s="37" t="n">
        <v>22</v>
      </c>
      <c r="D11446" s="37" t="n">
        <v>20</v>
      </c>
      <c r="E11446" s="37" t="n">
        <v>3</v>
      </c>
      <c r="F11446" s="37" t="n">
        <v>1</v>
      </c>
      <c r="G11446" s="37" t="n">
        <v>1</v>
      </c>
      <c r="H11446" s="37" t="n">
        <v>2</v>
      </c>
      <c r="I11446" s="37" t="n">
        <v>0</v>
      </c>
      <c r="J11446" s="40" t="n">
        <f aca="false">IF(C11446=0,"",D11446/C11446)</f>
        <v>0.909090909090909</v>
      </c>
    </row>
    <row r="11447" customFormat="false" ht="15" hidden="false" customHeight="false" outlineLevel="0" collapsed="false">
      <c r="A11447" s="37" t="s">
        <v>1745</v>
      </c>
      <c r="B11447" s="37" t="s">
        <v>280</v>
      </c>
      <c r="C11447" s="37" t="n">
        <v>22</v>
      </c>
      <c r="D11447" s="37" t="n">
        <v>21</v>
      </c>
      <c r="E11447" s="37" t="n">
        <v>0</v>
      </c>
      <c r="F11447" s="37" t="n">
        <v>0</v>
      </c>
      <c r="G11447" s="37" t="n">
        <v>0</v>
      </c>
      <c r="H11447" s="37" t="n">
        <v>0</v>
      </c>
      <c r="I11447" s="37" t="n">
        <v>4</v>
      </c>
      <c r="J11447" s="40" t="n">
        <f aca="false">IF(C11447=0,"",D11447/C11447)</f>
        <v>0.954545454545455</v>
      </c>
    </row>
    <row r="11448" customFormat="false" ht="15" hidden="false" customHeight="false" outlineLevel="0" collapsed="false">
      <c r="A11448" s="37" t="s">
        <v>1745</v>
      </c>
      <c r="B11448" s="37" t="s">
        <v>281</v>
      </c>
      <c r="C11448" s="37" t="n">
        <v>22</v>
      </c>
      <c r="D11448" s="37" t="n">
        <v>22</v>
      </c>
      <c r="E11448" s="37" t="n">
        <v>1</v>
      </c>
      <c r="F11448" s="37" t="n">
        <v>0</v>
      </c>
      <c r="G11448" s="37" t="n">
        <v>0</v>
      </c>
      <c r="H11448" s="37" t="n">
        <v>1</v>
      </c>
      <c r="I11448" s="37" t="n">
        <v>0</v>
      </c>
      <c r="J11448" s="40" t="n">
        <f aca="false">IF(C11448=0,"",D11448/C11448)</f>
        <v>1</v>
      </c>
    </row>
    <row r="11449" customFormat="false" ht="15" hidden="false" customHeight="false" outlineLevel="0" collapsed="false">
      <c r="A11449" s="37" t="s">
        <v>598</v>
      </c>
      <c r="B11449" s="37" t="s">
        <v>270</v>
      </c>
      <c r="C11449" s="37" t="n">
        <v>22</v>
      </c>
      <c r="D11449" s="37" t="n">
        <v>22</v>
      </c>
      <c r="E11449" s="37" t="n">
        <v>0</v>
      </c>
      <c r="F11449" s="37" t="n">
        <v>0</v>
      </c>
      <c r="G11449" s="37" t="n">
        <v>0</v>
      </c>
      <c r="H11449" s="37" t="n">
        <v>0</v>
      </c>
      <c r="I11449" s="37" t="n">
        <v>0</v>
      </c>
      <c r="J11449" s="40" t="n">
        <f aca="false">IF(C11449=0,"",D11449/C11449)</f>
        <v>1</v>
      </c>
    </row>
    <row r="11450" customFormat="false" ht="15" hidden="false" customHeight="false" outlineLevel="0" collapsed="false">
      <c r="A11450" s="37" t="s">
        <v>598</v>
      </c>
      <c r="B11450" s="37" t="s">
        <v>271</v>
      </c>
      <c r="C11450" s="37" t="n">
        <v>22</v>
      </c>
      <c r="D11450" s="37" t="n">
        <v>20</v>
      </c>
      <c r="E11450" s="37" t="n">
        <v>0</v>
      </c>
      <c r="F11450" s="37" t="n">
        <v>0</v>
      </c>
      <c r="G11450" s="37" t="n">
        <v>0</v>
      </c>
      <c r="H11450" s="37" t="n">
        <v>0</v>
      </c>
      <c r="I11450" s="37" t="n">
        <v>1</v>
      </c>
      <c r="J11450" s="40" t="n">
        <f aca="false">IF(C11450=0,"",D11450/C11450)</f>
        <v>0.909090909090909</v>
      </c>
    </row>
    <row r="11451" customFormat="false" ht="15" hidden="false" customHeight="false" outlineLevel="0" collapsed="false">
      <c r="A11451" s="37" t="s">
        <v>598</v>
      </c>
      <c r="B11451" s="37" t="s">
        <v>272</v>
      </c>
      <c r="C11451" s="37" t="n">
        <v>22</v>
      </c>
      <c r="D11451" s="37" t="n">
        <v>21</v>
      </c>
      <c r="E11451" s="37" t="n">
        <v>0</v>
      </c>
      <c r="F11451" s="37" t="n">
        <v>0</v>
      </c>
      <c r="G11451" s="37" t="n">
        <v>0</v>
      </c>
      <c r="H11451" s="37" t="n">
        <v>0</v>
      </c>
      <c r="I11451" s="37" t="n">
        <v>1</v>
      </c>
      <c r="J11451" s="40" t="n">
        <f aca="false">IF(C11451=0,"",D11451/C11451)</f>
        <v>0.954545454545455</v>
      </c>
    </row>
    <row r="11452" customFormat="false" ht="15" hidden="false" customHeight="false" outlineLevel="0" collapsed="false">
      <c r="A11452" s="37" t="s">
        <v>598</v>
      </c>
      <c r="B11452" s="37" t="s">
        <v>273</v>
      </c>
      <c r="C11452" s="37" t="n">
        <v>22</v>
      </c>
      <c r="D11452" s="37" t="n">
        <v>19</v>
      </c>
      <c r="E11452" s="37" t="n">
        <v>1</v>
      </c>
      <c r="F11452" s="37" t="n">
        <v>0</v>
      </c>
      <c r="G11452" s="37" t="n">
        <v>1</v>
      </c>
      <c r="H11452" s="37" t="n">
        <v>4</v>
      </c>
      <c r="I11452" s="37" t="n">
        <v>0</v>
      </c>
      <c r="J11452" s="40" t="n">
        <f aca="false">IF(C11452=0,"",D11452/C11452)</f>
        <v>0.863636363636364</v>
      </c>
    </row>
    <row r="11453" customFormat="false" ht="15" hidden="false" customHeight="false" outlineLevel="0" collapsed="false">
      <c r="A11453" s="37" t="s">
        <v>598</v>
      </c>
      <c r="B11453" s="37" t="s">
        <v>274</v>
      </c>
      <c r="C11453" s="37" t="n">
        <v>22</v>
      </c>
      <c r="D11453" s="37" t="n">
        <v>19</v>
      </c>
      <c r="E11453" s="37" t="n">
        <v>2</v>
      </c>
      <c r="F11453" s="37" t="n">
        <v>1</v>
      </c>
      <c r="G11453" s="37" t="n">
        <v>1</v>
      </c>
      <c r="H11453" s="37" t="n">
        <v>2</v>
      </c>
      <c r="I11453" s="37" t="n">
        <v>0</v>
      </c>
      <c r="J11453" s="40" t="n">
        <f aca="false">IF(C11453=0,"",D11453/C11453)</f>
        <v>0.863636363636364</v>
      </c>
    </row>
    <row r="11454" customFormat="false" ht="15" hidden="false" customHeight="false" outlineLevel="0" collapsed="false">
      <c r="A11454" s="37" t="s">
        <v>598</v>
      </c>
      <c r="B11454" s="37" t="s">
        <v>275</v>
      </c>
      <c r="C11454" s="37" t="n">
        <v>22</v>
      </c>
      <c r="D11454" s="37" t="n">
        <v>21</v>
      </c>
      <c r="E11454" s="37" t="n">
        <v>3</v>
      </c>
      <c r="F11454" s="37" t="n">
        <v>1</v>
      </c>
      <c r="G11454" s="37" t="n">
        <v>0</v>
      </c>
      <c r="H11454" s="37" t="n">
        <v>2</v>
      </c>
      <c r="I11454" s="37" t="n">
        <v>1</v>
      </c>
      <c r="J11454" s="40" t="n">
        <f aca="false">IF(C11454=0,"",D11454/C11454)</f>
        <v>0.954545454545455</v>
      </c>
    </row>
    <row r="11455" customFormat="false" ht="15" hidden="false" customHeight="false" outlineLevel="0" collapsed="false">
      <c r="A11455" s="37" t="s">
        <v>598</v>
      </c>
      <c r="B11455" s="37" t="s">
        <v>276</v>
      </c>
      <c r="C11455" s="37" t="n">
        <v>22</v>
      </c>
      <c r="D11455" s="37" t="n">
        <v>20</v>
      </c>
      <c r="E11455" s="37" t="n">
        <v>0</v>
      </c>
      <c r="F11455" s="37" t="n">
        <v>1</v>
      </c>
      <c r="G11455" s="37" t="n">
        <v>0</v>
      </c>
      <c r="H11455" s="37" t="n">
        <v>0</v>
      </c>
      <c r="I11455" s="37" t="n">
        <v>1</v>
      </c>
      <c r="J11455" s="40" t="n">
        <f aca="false">IF(C11455=0,"",D11455/C11455)</f>
        <v>0.909090909090909</v>
      </c>
    </row>
    <row r="11456" customFormat="false" ht="15" hidden="false" customHeight="false" outlineLevel="0" collapsed="false">
      <c r="A11456" s="37" t="s">
        <v>598</v>
      </c>
      <c r="B11456" s="37" t="s">
        <v>277</v>
      </c>
      <c r="C11456" s="37" t="n">
        <v>22</v>
      </c>
      <c r="D11456" s="37" t="n">
        <v>19</v>
      </c>
      <c r="E11456" s="37" t="n">
        <v>0</v>
      </c>
      <c r="F11456" s="37" t="n">
        <v>1</v>
      </c>
      <c r="G11456" s="37" t="n">
        <v>0</v>
      </c>
      <c r="H11456" s="37" t="n">
        <v>0</v>
      </c>
      <c r="I11456" s="37" t="n">
        <v>1</v>
      </c>
      <c r="J11456" s="40" t="n">
        <f aca="false">IF(C11456=0,"",D11456/C11456)</f>
        <v>0.863636363636364</v>
      </c>
    </row>
    <row r="11457" customFormat="false" ht="15" hidden="false" customHeight="false" outlineLevel="0" collapsed="false">
      <c r="A11457" s="37" t="s">
        <v>598</v>
      </c>
      <c r="B11457" s="37" t="s">
        <v>278</v>
      </c>
      <c r="C11457" s="37" t="n">
        <v>22</v>
      </c>
      <c r="D11457" s="37" t="n">
        <v>20</v>
      </c>
      <c r="E11457" s="37" t="n">
        <v>0</v>
      </c>
      <c r="F11457" s="37" t="n">
        <v>3</v>
      </c>
      <c r="G11457" s="37" t="n">
        <v>0</v>
      </c>
      <c r="H11457" s="37" t="n">
        <v>1</v>
      </c>
      <c r="I11457" s="37" t="n">
        <v>1</v>
      </c>
      <c r="J11457" s="40" t="n">
        <f aca="false">IF(C11457=0,"",D11457/C11457)</f>
        <v>0.909090909090909</v>
      </c>
    </row>
    <row r="11458" customFormat="false" ht="15" hidden="false" customHeight="false" outlineLevel="0" collapsed="false">
      <c r="A11458" s="37" t="s">
        <v>598</v>
      </c>
      <c r="B11458" s="37" t="s">
        <v>279</v>
      </c>
      <c r="C11458" s="37" t="n">
        <v>22</v>
      </c>
      <c r="D11458" s="37" t="n">
        <v>19</v>
      </c>
      <c r="E11458" s="37" t="n">
        <v>1</v>
      </c>
      <c r="F11458" s="37" t="n">
        <v>0</v>
      </c>
      <c r="G11458" s="37" t="n">
        <v>0</v>
      </c>
      <c r="H11458" s="37" t="n">
        <v>0</v>
      </c>
      <c r="I11458" s="37" t="n">
        <v>1</v>
      </c>
      <c r="J11458" s="40" t="n">
        <f aca="false">IF(C11458=0,"",D11458/C11458)</f>
        <v>0.863636363636364</v>
      </c>
    </row>
    <row r="11459" customFormat="false" ht="15" hidden="false" customHeight="false" outlineLevel="0" collapsed="false">
      <c r="A11459" s="37" t="s">
        <v>598</v>
      </c>
      <c r="B11459" s="37" t="s">
        <v>280</v>
      </c>
      <c r="C11459" s="37" t="n">
        <v>22</v>
      </c>
      <c r="D11459" s="37" t="n">
        <v>20</v>
      </c>
      <c r="E11459" s="37" t="n">
        <v>0</v>
      </c>
      <c r="F11459" s="37" t="n">
        <v>2</v>
      </c>
      <c r="G11459" s="37" t="n">
        <v>0</v>
      </c>
      <c r="H11459" s="37" t="n">
        <v>1</v>
      </c>
      <c r="I11459" s="37" t="n">
        <v>0</v>
      </c>
      <c r="J11459" s="40" t="n">
        <f aca="false">IF(C11459=0,"",D11459/C11459)</f>
        <v>0.909090909090909</v>
      </c>
    </row>
    <row r="11460" customFormat="false" ht="15" hidden="false" customHeight="false" outlineLevel="0" collapsed="false">
      <c r="A11460" s="37" t="s">
        <v>598</v>
      </c>
      <c r="B11460" s="37" t="s">
        <v>281</v>
      </c>
      <c r="C11460" s="37" t="n">
        <v>22</v>
      </c>
      <c r="D11460" s="37" t="n">
        <v>20</v>
      </c>
      <c r="E11460" s="37" t="n">
        <v>0</v>
      </c>
      <c r="F11460" s="37" t="n">
        <v>1</v>
      </c>
      <c r="G11460" s="37" t="n">
        <v>0</v>
      </c>
      <c r="H11460" s="37" t="n">
        <v>1</v>
      </c>
      <c r="I11460" s="37" t="n">
        <v>3</v>
      </c>
      <c r="J11460" s="40" t="n">
        <f aca="false">IF(C11460=0,"",D11460/C11460)</f>
        <v>0.909090909090909</v>
      </c>
    </row>
    <row r="11461" customFormat="false" ht="15" hidden="false" customHeight="false" outlineLevel="0" collapsed="false">
      <c r="A11461" s="37" t="s">
        <v>1746</v>
      </c>
      <c r="B11461" s="37" t="s">
        <v>270</v>
      </c>
      <c r="C11461" s="37" t="n">
        <v>22</v>
      </c>
      <c r="D11461" s="37" t="n">
        <v>22</v>
      </c>
      <c r="E11461" s="37" t="n">
        <v>0</v>
      </c>
      <c r="F11461" s="37" t="n">
        <v>0</v>
      </c>
      <c r="G11461" s="37" t="n">
        <v>1</v>
      </c>
      <c r="H11461" s="37" t="n">
        <v>3</v>
      </c>
      <c r="I11461" s="37" t="n">
        <v>4</v>
      </c>
      <c r="J11461" s="40" t="n">
        <f aca="false">IF(C11461=0,"",D11461/C11461)</f>
        <v>1</v>
      </c>
    </row>
    <row r="11462" customFormat="false" ht="15" hidden="false" customHeight="false" outlineLevel="0" collapsed="false">
      <c r="A11462" s="37" t="s">
        <v>1746</v>
      </c>
      <c r="B11462" s="37" t="s">
        <v>271</v>
      </c>
      <c r="C11462" s="37" t="n">
        <v>22</v>
      </c>
      <c r="D11462" s="37" t="n">
        <v>22</v>
      </c>
      <c r="E11462" s="37" t="n">
        <v>1</v>
      </c>
      <c r="F11462" s="37" t="n">
        <v>0</v>
      </c>
      <c r="G11462" s="37" t="n">
        <v>0</v>
      </c>
      <c r="H11462" s="37" t="n">
        <v>2</v>
      </c>
      <c r="I11462" s="37" t="n">
        <v>0</v>
      </c>
      <c r="J11462" s="40" t="n">
        <f aca="false">IF(C11462=0,"",D11462/C11462)</f>
        <v>1</v>
      </c>
    </row>
    <row r="11463" customFormat="false" ht="15" hidden="false" customHeight="false" outlineLevel="0" collapsed="false">
      <c r="A11463" s="37" t="s">
        <v>1746</v>
      </c>
      <c r="B11463" s="37" t="s">
        <v>272</v>
      </c>
      <c r="C11463" s="37" t="n">
        <v>22</v>
      </c>
      <c r="D11463" s="37" t="n">
        <v>21</v>
      </c>
      <c r="E11463" s="37" t="n">
        <v>2</v>
      </c>
      <c r="F11463" s="37" t="n">
        <v>1</v>
      </c>
      <c r="G11463" s="37" t="n">
        <v>1</v>
      </c>
      <c r="H11463" s="37" t="n">
        <v>2</v>
      </c>
      <c r="I11463" s="37" t="n">
        <v>3</v>
      </c>
      <c r="J11463" s="40" t="n">
        <f aca="false">IF(C11463=0,"",D11463/C11463)</f>
        <v>0.954545454545455</v>
      </c>
    </row>
    <row r="11464" customFormat="false" ht="15" hidden="false" customHeight="false" outlineLevel="0" collapsed="false">
      <c r="A11464" s="37" t="s">
        <v>1746</v>
      </c>
      <c r="B11464" s="37" t="s">
        <v>273</v>
      </c>
      <c r="C11464" s="37" t="n">
        <v>22</v>
      </c>
      <c r="D11464" s="37" t="n">
        <v>21</v>
      </c>
      <c r="E11464" s="37" t="n">
        <v>0</v>
      </c>
      <c r="F11464" s="37" t="n">
        <v>1</v>
      </c>
      <c r="G11464" s="37" t="n">
        <v>1</v>
      </c>
      <c r="H11464" s="37" t="n">
        <v>0</v>
      </c>
      <c r="I11464" s="37" t="n">
        <v>2</v>
      </c>
      <c r="J11464" s="40" t="n">
        <f aca="false">IF(C11464=0,"",D11464/C11464)</f>
        <v>0.954545454545455</v>
      </c>
    </row>
    <row r="11465" customFormat="false" ht="15" hidden="false" customHeight="false" outlineLevel="0" collapsed="false">
      <c r="A11465" s="37" t="s">
        <v>1746</v>
      </c>
      <c r="B11465" s="37" t="s">
        <v>274</v>
      </c>
      <c r="C11465" s="37" t="n">
        <v>22</v>
      </c>
      <c r="D11465" s="37" t="n">
        <v>19</v>
      </c>
      <c r="E11465" s="37" t="n">
        <v>0</v>
      </c>
      <c r="F11465" s="37" t="n">
        <v>0</v>
      </c>
      <c r="G11465" s="37" t="n">
        <v>0</v>
      </c>
      <c r="H11465" s="37" t="n">
        <v>0</v>
      </c>
      <c r="I11465" s="37" t="n">
        <v>1</v>
      </c>
      <c r="J11465" s="40" t="n">
        <f aca="false">IF(C11465=0,"",D11465/C11465)</f>
        <v>0.863636363636364</v>
      </c>
    </row>
    <row r="11466" customFormat="false" ht="15" hidden="false" customHeight="false" outlineLevel="0" collapsed="false">
      <c r="A11466" s="37" t="s">
        <v>1746</v>
      </c>
      <c r="B11466" s="37" t="s">
        <v>275</v>
      </c>
      <c r="C11466" s="37" t="n">
        <v>22</v>
      </c>
      <c r="D11466" s="37" t="n">
        <v>21</v>
      </c>
      <c r="E11466" s="37" t="n">
        <v>1</v>
      </c>
      <c r="F11466" s="37" t="n">
        <v>0</v>
      </c>
      <c r="G11466" s="37" t="n">
        <v>0</v>
      </c>
      <c r="H11466" s="37" t="n">
        <v>0</v>
      </c>
      <c r="I11466" s="37" t="n">
        <v>0</v>
      </c>
      <c r="J11466" s="40" t="n">
        <f aca="false">IF(C11466=0,"",D11466/C11466)</f>
        <v>0.954545454545455</v>
      </c>
    </row>
    <row r="11467" customFormat="false" ht="15" hidden="false" customHeight="false" outlineLevel="0" collapsed="false">
      <c r="A11467" s="37" t="s">
        <v>1746</v>
      </c>
      <c r="B11467" s="37" t="s">
        <v>276</v>
      </c>
      <c r="C11467" s="37" t="n">
        <v>22</v>
      </c>
      <c r="D11467" s="37" t="n">
        <v>21</v>
      </c>
      <c r="E11467" s="37" t="n">
        <v>2</v>
      </c>
      <c r="F11467" s="37" t="n">
        <v>0</v>
      </c>
      <c r="G11467" s="37" t="n">
        <v>1</v>
      </c>
      <c r="H11467" s="37" t="n">
        <v>2</v>
      </c>
      <c r="I11467" s="37" t="n">
        <v>1</v>
      </c>
      <c r="J11467" s="40" t="n">
        <f aca="false">IF(C11467=0,"",D11467/C11467)</f>
        <v>0.954545454545455</v>
      </c>
    </row>
    <row r="11468" customFormat="false" ht="15" hidden="false" customHeight="false" outlineLevel="0" collapsed="false">
      <c r="A11468" s="37" t="s">
        <v>1746</v>
      </c>
      <c r="B11468" s="37" t="s">
        <v>277</v>
      </c>
      <c r="C11468" s="37" t="n">
        <v>22</v>
      </c>
      <c r="D11468" s="37" t="n">
        <v>20</v>
      </c>
      <c r="E11468" s="37" t="n">
        <v>0</v>
      </c>
      <c r="F11468" s="37" t="n">
        <v>1</v>
      </c>
      <c r="G11468" s="37" t="n">
        <v>0</v>
      </c>
      <c r="H11468" s="37" t="n">
        <v>2</v>
      </c>
      <c r="I11468" s="37" t="n">
        <v>0</v>
      </c>
      <c r="J11468" s="40" t="n">
        <f aca="false">IF(C11468=0,"",D11468/C11468)</f>
        <v>0.909090909090909</v>
      </c>
    </row>
    <row r="11469" customFormat="false" ht="15" hidden="false" customHeight="false" outlineLevel="0" collapsed="false">
      <c r="A11469" s="37" t="s">
        <v>1746</v>
      </c>
      <c r="B11469" s="37" t="s">
        <v>278</v>
      </c>
      <c r="C11469" s="37" t="n">
        <v>22</v>
      </c>
      <c r="D11469" s="37" t="n">
        <v>18</v>
      </c>
      <c r="E11469" s="37" t="n">
        <v>0</v>
      </c>
      <c r="F11469" s="37" t="n">
        <v>0</v>
      </c>
      <c r="G11469" s="37" t="n">
        <v>0</v>
      </c>
      <c r="H11469" s="37" t="n">
        <v>2</v>
      </c>
      <c r="I11469" s="37" t="n">
        <v>1</v>
      </c>
      <c r="J11469" s="40" t="n">
        <f aca="false">IF(C11469=0,"",D11469/C11469)</f>
        <v>0.818181818181818</v>
      </c>
    </row>
    <row r="11470" customFormat="false" ht="15" hidden="false" customHeight="false" outlineLevel="0" collapsed="false">
      <c r="A11470" s="37" t="s">
        <v>1746</v>
      </c>
      <c r="B11470" s="37" t="s">
        <v>279</v>
      </c>
      <c r="C11470" s="37" t="n">
        <v>22</v>
      </c>
      <c r="D11470" s="37" t="n">
        <v>19</v>
      </c>
      <c r="E11470" s="37" t="n">
        <v>2</v>
      </c>
      <c r="F11470" s="37" t="n">
        <v>0</v>
      </c>
      <c r="G11470" s="37" t="n">
        <v>0</v>
      </c>
      <c r="H11470" s="37" t="n">
        <v>4</v>
      </c>
      <c r="I11470" s="37" t="n">
        <v>1</v>
      </c>
      <c r="J11470" s="40" t="n">
        <f aca="false">IF(C11470=0,"",D11470/C11470)</f>
        <v>0.863636363636364</v>
      </c>
    </row>
    <row r="11471" customFormat="false" ht="15" hidden="false" customHeight="false" outlineLevel="0" collapsed="false">
      <c r="A11471" s="37" t="s">
        <v>1746</v>
      </c>
      <c r="B11471" s="37" t="s">
        <v>280</v>
      </c>
      <c r="C11471" s="37" t="n">
        <v>22</v>
      </c>
      <c r="D11471" s="37" t="n">
        <v>20</v>
      </c>
      <c r="E11471" s="37" t="n">
        <v>1</v>
      </c>
      <c r="F11471" s="37" t="n">
        <v>0</v>
      </c>
      <c r="G11471" s="37" t="n">
        <v>0</v>
      </c>
      <c r="H11471" s="37" t="n">
        <v>1</v>
      </c>
      <c r="I11471" s="37" t="n">
        <v>0</v>
      </c>
      <c r="J11471" s="40" t="n">
        <f aca="false">IF(C11471=0,"",D11471/C11471)</f>
        <v>0.909090909090909</v>
      </c>
    </row>
    <row r="11472" customFormat="false" ht="15" hidden="false" customHeight="false" outlineLevel="0" collapsed="false">
      <c r="A11472" s="37" t="s">
        <v>1746</v>
      </c>
      <c r="B11472" s="37" t="s">
        <v>281</v>
      </c>
      <c r="C11472" s="37" t="n">
        <v>22</v>
      </c>
      <c r="D11472" s="37" t="n">
        <v>22</v>
      </c>
      <c r="E11472" s="37" t="n">
        <v>0</v>
      </c>
      <c r="F11472" s="37" t="n">
        <v>1</v>
      </c>
      <c r="G11472" s="37" t="n">
        <v>0</v>
      </c>
      <c r="H11472" s="37" t="n">
        <v>2</v>
      </c>
      <c r="I11472" s="37" t="n">
        <v>1</v>
      </c>
      <c r="J11472" s="40" t="n">
        <f aca="false">IF(C11472=0,"",D11472/C11472)</f>
        <v>1</v>
      </c>
    </row>
    <row r="11473" customFormat="false" ht="15" hidden="false" customHeight="false" outlineLevel="0" collapsed="false">
      <c r="A11473" s="37" t="s">
        <v>1747</v>
      </c>
      <c r="B11473" s="37" t="s">
        <v>270</v>
      </c>
      <c r="C11473" s="37" t="n">
        <v>22</v>
      </c>
      <c r="D11473" s="37" t="n">
        <v>22</v>
      </c>
      <c r="E11473" s="37" t="n">
        <v>0</v>
      </c>
      <c r="F11473" s="37" t="n">
        <v>0</v>
      </c>
      <c r="G11473" s="37" t="n">
        <v>0</v>
      </c>
      <c r="H11473" s="37" t="n">
        <v>2</v>
      </c>
      <c r="I11473" s="37" t="n">
        <v>0</v>
      </c>
      <c r="J11473" s="40" t="n">
        <f aca="false">IF(C11473=0,"",D11473/C11473)</f>
        <v>1</v>
      </c>
    </row>
    <row r="11474" customFormat="false" ht="15" hidden="false" customHeight="false" outlineLevel="0" collapsed="false">
      <c r="A11474" s="37" t="s">
        <v>1747</v>
      </c>
      <c r="B11474" s="37" t="s">
        <v>271</v>
      </c>
      <c r="C11474" s="37" t="n">
        <v>22</v>
      </c>
      <c r="D11474" s="37" t="n">
        <v>20</v>
      </c>
      <c r="E11474" s="37" t="n">
        <v>0</v>
      </c>
      <c r="F11474" s="37" t="n">
        <v>2</v>
      </c>
      <c r="G11474" s="37" t="n">
        <v>2</v>
      </c>
      <c r="H11474" s="37" t="n">
        <v>0</v>
      </c>
      <c r="I11474" s="37" t="n">
        <v>1</v>
      </c>
      <c r="J11474" s="40" t="n">
        <f aca="false">IF(C11474=0,"",D11474/C11474)</f>
        <v>0.909090909090909</v>
      </c>
    </row>
    <row r="11475" customFormat="false" ht="15" hidden="false" customHeight="false" outlineLevel="0" collapsed="false">
      <c r="A11475" s="37" t="s">
        <v>1747</v>
      </c>
      <c r="B11475" s="37" t="s">
        <v>272</v>
      </c>
      <c r="C11475" s="37" t="n">
        <v>22</v>
      </c>
      <c r="D11475" s="37" t="n">
        <v>18</v>
      </c>
      <c r="E11475" s="37" t="n">
        <v>0</v>
      </c>
      <c r="F11475" s="37" t="n">
        <v>1</v>
      </c>
      <c r="G11475" s="37" t="n">
        <v>0</v>
      </c>
      <c r="H11475" s="37" t="n">
        <v>1</v>
      </c>
      <c r="I11475" s="37" t="n">
        <v>2</v>
      </c>
      <c r="J11475" s="40" t="n">
        <f aca="false">IF(C11475=0,"",D11475/C11475)</f>
        <v>0.818181818181818</v>
      </c>
    </row>
    <row r="11476" customFormat="false" ht="15" hidden="false" customHeight="false" outlineLevel="0" collapsed="false">
      <c r="A11476" s="37" t="s">
        <v>1747</v>
      </c>
      <c r="B11476" s="37" t="s">
        <v>273</v>
      </c>
      <c r="C11476" s="37" t="n">
        <v>22</v>
      </c>
      <c r="D11476" s="37" t="n">
        <v>20</v>
      </c>
      <c r="E11476" s="37" t="n">
        <v>0</v>
      </c>
      <c r="F11476" s="37" t="n">
        <v>0</v>
      </c>
      <c r="G11476" s="37" t="n">
        <v>0</v>
      </c>
      <c r="H11476" s="37" t="n">
        <v>3</v>
      </c>
      <c r="I11476" s="37" t="n">
        <v>1</v>
      </c>
      <c r="J11476" s="40" t="n">
        <f aca="false">IF(C11476=0,"",D11476/C11476)</f>
        <v>0.909090909090909</v>
      </c>
    </row>
    <row r="11477" customFormat="false" ht="15" hidden="false" customHeight="false" outlineLevel="0" collapsed="false">
      <c r="A11477" s="37" t="s">
        <v>1747</v>
      </c>
      <c r="B11477" s="37" t="s">
        <v>274</v>
      </c>
      <c r="C11477" s="37" t="n">
        <v>22</v>
      </c>
      <c r="D11477" s="37" t="n">
        <v>22</v>
      </c>
      <c r="E11477" s="37" t="n">
        <v>0</v>
      </c>
      <c r="F11477" s="37" t="n">
        <v>0</v>
      </c>
      <c r="G11477" s="37" t="n">
        <v>0</v>
      </c>
      <c r="H11477" s="37" t="n">
        <v>3</v>
      </c>
      <c r="I11477" s="37" t="n">
        <v>2</v>
      </c>
      <c r="J11477" s="40" t="n">
        <f aca="false">IF(C11477=0,"",D11477/C11477)</f>
        <v>1</v>
      </c>
    </row>
    <row r="11478" customFormat="false" ht="15" hidden="false" customHeight="false" outlineLevel="0" collapsed="false">
      <c r="A11478" s="37" t="s">
        <v>1747</v>
      </c>
      <c r="B11478" s="37" t="s">
        <v>275</v>
      </c>
      <c r="C11478" s="37" t="n">
        <v>22</v>
      </c>
      <c r="D11478" s="37" t="n">
        <v>22</v>
      </c>
      <c r="E11478" s="37" t="n">
        <v>0</v>
      </c>
      <c r="F11478" s="37" t="n">
        <v>0</v>
      </c>
      <c r="G11478" s="37" t="n">
        <v>0</v>
      </c>
      <c r="H11478" s="37" t="n">
        <v>0</v>
      </c>
      <c r="I11478" s="37" t="n">
        <v>0</v>
      </c>
      <c r="J11478" s="40" t="n">
        <f aca="false">IF(C11478=0,"",D11478/C11478)</f>
        <v>1</v>
      </c>
    </row>
    <row r="11479" customFormat="false" ht="15" hidden="false" customHeight="false" outlineLevel="0" collapsed="false">
      <c r="A11479" s="37" t="s">
        <v>1747</v>
      </c>
      <c r="B11479" s="37" t="s">
        <v>276</v>
      </c>
      <c r="C11479" s="37" t="n">
        <v>22</v>
      </c>
      <c r="D11479" s="37" t="n">
        <v>22</v>
      </c>
      <c r="E11479" s="37" t="n">
        <v>3</v>
      </c>
      <c r="F11479" s="37" t="n">
        <v>0</v>
      </c>
      <c r="G11479" s="37" t="n">
        <v>0</v>
      </c>
      <c r="H11479" s="37" t="n">
        <v>0</v>
      </c>
      <c r="I11479" s="37" t="n">
        <v>2</v>
      </c>
      <c r="J11479" s="40" t="n">
        <f aca="false">IF(C11479=0,"",D11479/C11479)</f>
        <v>1</v>
      </c>
    </row>
    <row r="11480" customFormat="false" ht="15" hidden="false" customHeight="false" outlineLevel="0" collapsed="false">
      <c r="A11480" s="37" t="s">
        <v>1747</v>
      </c>
      <c r="B11480" s="37" t="s">
        <v>277</v>
      </c>
      <c r="C11480" s="37" t="n">
        <v>22</v>
      </c>
      <c r="D11480" s="37" t="n">
        <v>21</v>
      </c>
      <c r="E11480" s="37" t="n">
        <v>1</v>
      </c>
      <c r="F11480" s="37" t="n">
        <v>0</v>
      </c>
      <c r="G11480" s="37" t="n">
        <v>0</v>
      </c>
      <c r="H11480" s="37" t="n">
        <v>0</v>
      </c>
      <c r="I11480" s="37" t="n">
        <v>1</v>
      </c>
      <c r="J11480" s="40" t="n">
        <f aca="false">IF(C11480=0,"",D11480/C11480)</f>
        <v>0.954545454545455</v>
      </c>
    </row>
    <row r="11481" customFormat="false" ht="15" hidden="false" customHeight="false" outlineLevel="0" collapsed="false">
      <c r="A11481" s="37" t="s">
        <v>1747</v>
      </c>
      <c r="B11481" s="37" t="s">
        <v>278</v>
      </c>
      <c r="C11481" s="37" t="n">
        <v>22</v>
      </c>
      <c r="D11481" s="37" t="n">
        <v>21</v>
      </c>
      <c r="E11481" s="37" t="n">
        <v>1</v>
      </c>
      <c r="F11481" s="37" t="n">
        <v>0</v>
      </c>
      <c r="G11481" s="37" t="n">
        <v>0</v>
      </c>
      <c r="H11481" s="37" t="n">
        <v>1</v>
      </c>
      <c r="I11481" s="37" t="n">
        <v>3</v>
      </c>
      <c r="J11481" s="40" t="n">
        <f aca="false">IF(C11481=0,"",D11481/C11481)</f>
        <v>0.954545454545455</v>
      </c>
    </row>
    <row r="11482" customFormat="false" ht="15" hidden="false" customHeight="false" outlineLevel="0" collapsed="false">
      <c r="A11482" s="37" t="s">
        <v>1747</v>
      </c>
      <c r="B11482" s="37" t="s">
        <v>279</v>
      </c>
      <c r="C11482" s="37" t="n">
        <v>22</v>
      </c>
      <c r="D11482" s="37" t="n">
        <v>22</v>
      </c>
      <c r="E11482" s="37" t="n">
        <v>1</v>
      </c>
      <c r="F11482" s="37" t="n">
        <v>0</v>
      </c>
      <c r="G11482" s="37" t="n">
        <v>1</v>
      </c>
      <c r="H11482" s="37" t="n">
        <v>4</v>
      </c>
      <c r="I11482" s="37" t="n">
        <v>3</v>
      </c>
      <c r="J11482" s="40" t="n">
        <f aca="false">IF(C11482=0,"",D11482/C11482)</f>
        <v>1</v>
      </c>
    </row>
    <row r="11483" customFormat="false" ht="15" hidden="false" customHeight="false" outlineLevel="0" collapsed="false">
      <c r="A11483" s="37" t="s">
        <v>1747</v>
      </c>
      <c r="B11483" s="37" t="s">
        <v>280</v>
      </c>
      <c r="C11483" s="37" t="n">
        <v>22</v>
      </c>
      <c r="D11483" s="37" t="n">
        <v>20</v>
      </c>
      <c r="E11483" s="37" t="n">
        <v>2</v>
      </c>
      <c r="F11483" s="37" t="n">
        <v>0</v>
      </c>
      <c r="G11483" s="37" t="n">
        <v>1</v>
      </c>
      <c r="H11483" s="37" t="n">
        <v>2</v>
      </c>
      <c r="I11483" s="37" t="n">
        <v>0</v>
      </c>
      <c r="J11483" s="40" t="n">
        <f aca="false">IF(C11483=0,"",D11483/C11483)</f>
        <v>0.909090909090909</v>
      </c>
    </row>
    <row r="11484" customFormat="false" ht="15" hidden="false" customHeight="false" outlineLevel="0" collapsed="false">
      <c r="A11484" s="37" t="s">
        <v>1747</v>
      </c>
      <c r="B11484" s="37" t="s">
        <v>281</v>
      </c>
      <c r="C11484" s="37" t="n">
        <v>22</v>
      </c>
      <c r="D11484" s="37" t="n">
        <v>19</v>
      </c>
      <c r="E11484" s="37" t="n">
        <v>0</v>
      </c>
      <c r="F11484" s="37" t="n">
        <v>1</v>
      </c>
      <c r="G11484" s="37" t="n">
        <v>1</v>
      </c>
      <c r="H11484" s="37" t="n">
        <v>0</v>
      </c>
      <c r="I11484" s="37" t="n">
        <v>4</v>
      </c>
      <c r="J11484" s="40" t="n">
        <f aca="false">IF(C11484=0,"",D11484/C11484)</f>
        <v>0.863636363636364</v>
      </c>
    </row>
    <row r="11485" customFormat="false" ht="15" hidden="false" customHeight="false" outlineLevel="0" collapsed="false">
      <c r="A11485" s="37" t="s">
        <v>1748</v>
      </c>
      <c r="B11485" s="37" t="s">
        <v>270</v>
      </c>
      <c r="C11485" s="37" t="n">
        <v>22</v>
      </c>
      <c r="D11485" s="37" t="n">
        <v>20</v>
      </c>
      <c r="E11485" s="37" t="n">
        <v>0</v>
      </c>
      <c r="F11485" s="37" t="n">
        <v>1</v>
      </c>
      <c r="G11485" s="37" t="n">
        <v>0</v>
      </c>
      <c r="H11485" s="37" t="n">
        <v>1</v>
      </c>
      <c r="I11485" s="37" t="n">
        <v>3</v>
      </c>
      <c r="J11485" s="40" t="n">
        <f aca="false">IF(C11485=0,"",D11485/C11485)</f>
        <v>0.909090909090909</v>
      </c>
    </row>
    <row r="11486" customFormat="false" ht="15" hidden="false" customHeight="false" outlineLevel="0" collapsed="false">
      <c r="A11486" s="37" t="s">
        <v>1748</v>
      </c>
      <c r="B11486" s="37" t="s">
        <v>271</v>
      </c>
      <c r="C11486" s="37" t="n">
        <v>22</v>
      </c>
      <c r="D11486" s="37" t="n">
        <v>20</v>
      </c>
      <c r="E11486" s="37" t="n">
        <v>0</v>
      </c>
      <c r="F11486" s="37" t="n">
        <v>0</v>
      </c>
      <c r="G11486" s="37" t="n">
        <v>0</v>
      </c>
      <c r="H11486" s="37" t="n">
        <v>0</v>
      </c>
      <c r="I11486" s="37" t="n">
        <v>1</v>
      </c>
      <c r="J11486" s="40" t="n">
        <f aca="false">IF(C11486=0,"",D11486/C11486)</f>
        <v>0.909090909090909</v>
      </c>
    </row>
    <row r="11487" customFormat="false" ht="15" hidden="false" customHeight="false" outlineLevel="0" collapsed="false">
      <c r="A11487" s="37" t="s">
        <v>1748</v>
      </c>
      <c r="B11487" s="37" t="s">
        <v>272</v>
      </c>
      <c r="C11487" s="37" t="n">
        <v>22</v>
      </c>
      <c r="D11487" s="37" t="n">
        <v>19</v>
      </c>
      <c r="E11487" s="37" t="n">
        <v>1</v>
      </c>
      <c r="F11487" s="37" t="n">
        <v>1</v>
      </c>
      <c r="G11487" s="37" t="n">
        <v>1</v>
      </c>
      <c r="H11487" s="37" t="n">
        <v>0</v>
      </c>
      <c r="I11487" s="37" t="n">
        <v>0</v>
      </c>
      <c r="J11487" s="40" t="n">
        <f aca="false">IF(C11487=0,"",D11487/C11487)</f>
        <v>0.863636363636364</v>
      </c>
    </row>
    <row r="11488" customFormat="false" ht="15" hidden="false" customHeight="false" outlineLevel="0" collapsed="false">
      <c r="A11488" s="37" t="s">
        <v>1748</v>
      </c>
      <c r="B11488" s="37" t="s">
        <v>273</v>
      </c>
      <c r="C11488" s="37" t="n">
        <v>22</v>
      </c>
      <c r="D11488" s="37" t="n">
        <v>22</v>
      </c>
      <c r="E11488" s="37" t="n">
        <v>1</v>
      </c>
      <c r="F11488" s="37" t="n">
        <v>0</v>
      </c>
      <c r="G11488" s="37" t="n">
        <v>0</v>
      </c>
      <c r="H11488" s="37" t="n">
        <v>1</v>
      </c>
      <c r="I11488" s="37" t="n">
        <v>3</v>
      </c>
      <c r="J11488" s="40" t="n">
        <f aca="false">IF(C11488=0,"",D11488/C11488)</f>
        <v>1</v>
      </c>
    </row>
    <row r="11489" customFormat="false" ht="15" hidden="false" customHeight="false" outlineLevel="0" collapsed="false">
      <c r="A11489" s="37" t="s">
        <v>1748</v>
      </c>
      <c r="B11489" s="37" t="s">
        <v>274</v>
      </c>
      <c r="C11489" s="37" t="n">
        <v>22</v>
      </c>
      <c r="D11489" s="37" t="n">
        <v>18</v>
      </c>
      <c r="E11489" s="37" t="n">
        <v>2</v>
      </c>
      <c r="F11489" s="37" t="n">
        <v>1</v>
      </c>
      <c r="G11489" s="37" t="n">
        <v>0</v>
      </c>
      <c r="H11489" s="37" t="n">
        <v>0</v>
      </c>
      <c r="I11489" s="37" t="n">
        <v>1</v>
      </c>
      <c r="J11489" s="40" t="n">
        <f aca="false">IF(C11489=0,"",D11489/C11489)</f>
        <v>0.818181818181818</v>
      </c>
    </row>
    <row r="11490" customFormat="false" ht="15" hidden="false" customHeight="false" outlineLevel="0" collapsed="false">
      <c r="A11490" s="37" t="s">
        <v>1748</v>
      </c>
      <c r="B11490" s="37" t="s">
        <v>275</v>
      </c>
      <c r="C11490" s="37" t="n">
        <v>22</v>
      </c>
      <c r="D11490" s="37" t="n">
        <v>18</v>
      </c>
      <c r="E11490" s="37" t="n">
        <v>1</v>
      </c>
      <c r="F11490" s="37" t="n">
        <v>1</v>
      </c>
      <c r="G11490" s="37" t="n">
        <v>0</v>
      </c>
      <c r="H11490" s="37" t="n">
        <v>2</v>
      </c>
      <c r="I11490" s="37" t="n">
        <v>3</v>
      </c>
      <c r="J11490" s="40" t="n">
        <f aca="false">IF(C11490=0,"",D11490/C11490)</f>
        <v>0.818181818181818</v>
      </c>
    </row>
    <row r="11491" customFormat="false" ht="15" hidden="false" customHeight="false" outlineLevel="0" collapsed="false">
      <c r="A11491" s="37" t="s">
        <v>1748</v>
      </c>
      <c r="B11491" s="37" t="s">
        <v>276</v>
      </c>
      <c r="C11491" s="37" t="n">
        <v>22</v>
      </c>
      <c r="D11491" s="37" t="n">
        <v>21</v>
      </c>
      <c r="E11491" s="37" t="n">
        <v>0</v>
      </c>
      <c r="F11491" s="37" t="n">
        <v>1</v>
      </c>
      <c r="G11491" s="37" t="n">
        <v>0</v>
      </c>
      <c r="H11491" s="37" t="n">
        <v>2</v>
      </c>
      <c r="I11491" s="37" t="n">
        <v>1</v>
      </c>
      <c r="J11491" s="40" t="n">
        <f aca="false">IF(C11491=0,"",D11491/C11491)</f>
        <v>0.954545454545455</v>
      </c>
    </row>
    <row r="11492" customFormat="false" ht="15" hidden="false" customHeight="false" outlineLevel="0" collapsed="false">
      <c r="A11492" s="37" t="s">
        <v>1748</v>
      </c>
      <c r="B11492" s="37" t="s">
        <v>277</v>
      </c>
      <c r="C11492" s="37" t="n">
        <v>22</v>
      </c>
      <c r="D11492" s="37" t="n">
        <v>19</v>
      </c>
      <c r="E11492" s="37" t="n">
        <v>1</v>
      </c>
      <c r="F11492" s="37" t="n">
        <v>1</v>
      </c>
      <c r="G11492" s="37" t="n">
        <v>0</v>
      </c>
      <c r="H11492" s="37" t="n">
        <v>0</v>
      </c>
      <c r="I11492" s="37" t="n">
        <v>2</v>
      </c>
      <c r="J11492" s="40" t="n">
        <f aca="false">IF(C11492=0,"",D11492/C11492)</f>
        <v>0.863636363636364</v>
      </c>
    </row>
    <row r="11493" customFormat="false" ht="15" hidden="false" customHeight="false" outlineLevel="0" collapsed="false">
      <c r="A11493" s="37" t="s">
        <v>1748</v>
      </c>
      <c r="B11493" s="37" t="s">
        <v>278</v>
      </c>
      <c r="C11493" s="37" t="n">
        <v>22</v>
      </c>
      <c r="D11493" s="37" t="n">
        <v>20</v>
      </c>
      <c r="E11493" s="37" t="n">
        <v>0</v>
      </c>
      <c r="F11493" s="37" t="n">
        <v>1</v>
      </c>
      <c r="G11493" s="37" t="n">
        <v>0</v>
      </c>
      <c r="H11493" s="37" t="n">
        <v>3</v>
      </c>
      <c r="I11493" s="37" t="n">
        <v>2</v>
      </c>
      <c r="J11493" s="40" t="n">
        <f aca="false">IF(C11493=0,"",D11493/C11493)</f>
        <v>0.909090909090909</v>
      </c>
    </row>
    <row r="11494" customFormat="false" ht="15" hidden="false" customHeight="false" outlineLevel="0" collapsed="false">
      <c r="A11494" s="37" t="s">
        <v>1748</v>
      </c>
      <c r="B11494" s="37" t="s">
        <v>279</v>
      </c>
      <c r="C11494" s="37" t="n">
        <v>22</v>
      </c>
      <c r="D11494" s="37" t="n">
        <v>20</v>
      </c>
      <c r="E11494" s="37" t="n">
        <v>3</v>
      </c>
      <c r="F11494" s="37" t="n">
        <v>1</v>
      </c>
      <c r="G11494" s="37" t="n">
        <v>1</v>
      </c>
      <c r="H11494" s="37" t="n">
        <v>1</v>
      </c>
      <c r="I11494" s="37" t="n">
        <v>0</v>
      </c>
      <c r="J11494" s="40" t="n">
        <f aca="false">IF(C11494=0,"",D11494/C11494)</f>
        <v>0.909090909090909</v>
      </c>
    </row>
    <row r="11495" customFormat="false" ht="15" hidden="false" customHeight="false" outlineLevel="0" collapsed="false">
      <c r="A11495" s="37" t="s">
        <v>1748</v>
      </c>
      <c r="B11495" s="37" t="s">
        <v>280</v>
      </c>
      <c r="C11495" s="37" t="n">
        <v>22</v>
      </c>
      <c r="D11495" s="37" t="n">
        <v>19</v>
      </c>
      <c r="E11495" s="37" t="n">
        <v>0</v>
      </c>
      <c r="F11495" s="37" t="n">
        <v>3</v>
      </c>
      <c r="G11495" s="37" t="n">
        <v>0</v>
      </c>
      <c r="H11495" s="37" t="n">
        <v>2</v>
      </c>
      <c r="I11495" s="37" t="n">
        <v>5</v>
      </c>
      <c r="J11495" s="40" t="n">
        <f aca="false">IF(C11495=0,"",D11495/C11495)</f>
        <v>0.863636363636364</v>
      </c>
    </row>
    <row r="11496" customFormat="false" ht="15" hidden="false" customHeight="false" outlineLevel="0" collapsed="false">
      <c r="A11496" s="37" t="s">
        <v>1748</v>
      </c>
      <c r="B11496" s="37" t="s">
        <v>281</v>
      </c>
      <c r="C11496" s="37" t="n">
        <v>22</v>
      </c>
      <c r="D11496" s="37" t="n">
        <v>22</v>
      </c>
      <c r="E11496" s="37" t="n">
        <v>1</v>
      </c>
      <c r="F11496" s="37" t="n">
        <v>2</v>
      </c>
      <c r="G11496" s="37" t="n">
        <v>0</v>
      </c>
      <c r="H11496" s="37" t="n">
        <v>3</v>
      </c>
      <c r="I11496" s="37" t="n">
        <v>1</v>
      </c>
      <c r="J11496" s="40" t="n">
        <f aca="false">IF(C11496=0,"",D11496/C11496)</f>
        <v>1</v>
      </c>
    </row>
    <row r="11497" customFormat="false" ht="15" hidden="false" customHeight="false" outlineLevel="0" collapsed="false">
      <c r="A11497" s="37" t="s">
        <v>1269</v>
      </c>
      <c r="B11497" s="37" t="s">
        <v>270</v>
      </c>
      <c r="C11497" s="37" t="n">
        <v>22</v>
      </c>
      <c r="D11497" s="37" t="n">
        <v>21</v>
      </c>
      <c r="E11497" s="37" t="n">
        <v>0</v>
      </c>
      <c r="F11497" s="37" t="n">
        <v>1</v>
      </c>
      <c r="G11497" s="37" t="n">
        <v>0</v>
      </c>
      <c r="H11497" s="37" t="n">
        <v>2</v>
      </c>
      <c r="I11497" s="37" t="n">
        <v>5</v>
      </c>
      <c r="J11497" s="40" t="n">
        <f aca="false">IF(C11497=0,"",D11497/C11497)</f>
        <v>0.954545454545455</v>
      </c>
    </row>
    <row r="11498" customFormat="false" ht="15" hidden="false" customHeight="false" outlineLevel="0" collapsed="false">
      <c r="A11498" s="37" t="s">
        <v>1269</v>
      </c>
      <c r="B11498" s="37" t="s">
        <v>271</v>
      </c>
      <c r="C11498" s="37" t="n">
        <v>22</v>
      </c>
      <c r="D11498" s="37" t="n">
        <v>18</v>
      </c>
      <c r="E11498" s="37" t="n">
        <v>1</v>
      </c>
      <c r="F11498" s="37" t="n">
        <v>3</v>
      </c>
      <c r="G11498" s="37" t="n">
        <v>0</v>
      </c>
      <c r="H11498" s="37" t="n">
        <v>3</v>
      </c>
      <c r="I11498" s="37" t="n">
        <v>3</v>
      </c>
      <c r="J11498" s="40" t="n">
        <f aca="false">IF(C11498=0,"",D11498/C11498)</f>
        <v>0.818181818181818</v>
      </c>
    </row>
    <row r="11499" customFormat="false" ht="15" hidden="false" customHeight="false" outlineLevel="0" collapsed="false">
      <c r="A11499" s="37" t="s">
        <v>1269</v>
      </c>
      <c r="B11499" s="37" t="s">
        <v>272</v>
      </c>
      <c r="C11499" s="37" t="n">
        <v>22</v>
      </c>
      <c r="D11499" s="37" t="n">
        <v>22</v>
      </c>
      <c r="E11499" s="37" t="n">
        <v>0</v>
      </c>
      <c r="F11499" s="37" t="n">
        <v>0</v>
      </c>
      <c r="G11499" s="37" t="n">
        <v>0</v>
      </c>
      <c r="H11499" s="37" t="n">
        <v>1</v>
      </c>
      <c r="I11499" s="37" t="n">
        <v>2</v>
      </c>
      <c r="J11499" s="40" t="n">
        <f aca="false">IF(C11499=0,"",D11499/C11499)</f>
        <v>1</v>
      </c>
    </row>
    <row r="11500" customFormat="false" ht="15" hidden="false" customHeight="false" outlineLevel="0" collapsed="false">
      <c r="A11500" s="37" t="s">
        <v>1269</v>
      </c>
      <c r="B11500" s="37" t="s">
        <v>273</v>
      </c>
      <c r="C11500" s="37" t="n">
        <v>22</v>
      </c>
      <c r="D11500" s="37" t="n">
        <v>21</v>
      </c>
      <c r="E11500" s="37" t="n">
        <v>0</v>
      </c>
      <c r="F11500" s="37" t="n">
        <v>0</v>
      </c>
      <c r="G11500" s="37" t="n">
        <v>0</v>
      </c>
      <c r="H11500" s="37" t="n">
        <v>1</v>
      </c>
      <c r="I11500" s="37" t="n">
        <v>0</v>
      </c>
      <c r="J11500" s="40" t="n">
        <f aca="false">IF(C11500=0,"",D11500/C11500)</f>
        <v>0.954545454545455</v>
      </c>
    </row>
    <row r="11501" customFormat="false" ht="15" hidden="false" customHeight="false" outlineLevel="0" collapsed="false">
      <c r="A11501" s="37" t="s">
        <v>1269</v>
      </c>
      <c r="B11501" s="37" t="s">
        <v>274</v>
      </c>
      <c r="C11501" s="37" t="n">
        <v>22</v>
      </c>
      <c r="D11501" s="37" t="n">
        <v>22</v>
      </c>
      <c r="E11501" s="37" t="n">
        <v>1</v>
      </c>
      <c r="F11501" s="37" t="n">
        <v>0</v>
      </c>
      <c r="G11501" s="37" t="n">
        <v>0</v>
      </c>
      <c r="H11501" s="37" t="n">
        <v>1</v>
      </c>
      <c r="I11501" s="37" t="n">
        <v>2</v>
      </c>
      <c r="J11501" s="40" t="n">
        <f aca="false">IF(C11501=0,"",D11501/C11501)</f>
        <v>1</v>
      </c>
    </row>
    <row r="11502" customFormat="false" ht="15" hidden="false" customHeight="false" outlineLevel="0" collapsed="false">
      <c r="A11502" s="37" t="s">
        <v>1269</v>
      </c>
      <c r="B11502" s="37" t="s">
        <v>275</v>
      </c>
      <c r="C11502" s="37" t="n">
        <v>22</v>
      </c>
      <c r="D11502" s="37" t="n">
        <v>21</v>
      </c>
      <c r="E11502" s="37" t="n">
        <v>0</v>
      </c>
      <c r="F11502" s="37" t="n">
        <v>0</v>
      </c>
      <c r="G11502" s="37" t="n">
        <v>0</v>
      </c>
      <c r="H11502" s="37" t="n">
        <v>2</v>
      </c>
      <c r="I11502" s="37" t="n">
        <v>4</v>
      </c>
      <c r="J11502" s="40" t="n">
        <f aca="false">IF(C11502=0,"",D11502/C11502)</f>
        <v>0.954545454545455</v>
      </c>
    </row>
    <row r="11503" customFormat="false" ht="15" hidden="false" customHeight="false" outlineLevel="0" collapsed="false">
      <c r="A11503" s="37" t="s">
        <v>1269</v>
      </c>
      <c r="B11503" s="37" t="s">
        <v>276</v>
      </c>
      <c r="C11503" s="37" t="n">
        <v>22</v>
      </c>
      <c r="D11503" s="37" t="n">
        <v>19</v>
      </c>
      <c r="E11503" s="37" t="n">
        <v>1</v>
      </c>
      <c r="F11503" s="37" t="n">
        <v>0</v>
      </c>
      <c r="G11503" s="37" t="n">
        <v>1</v>
      </c>
      <c r="H11503" s="37" t="n">
        <v>2</v>
      </c>
      <c r="I11503" s="37" t="n">
        <v>0</v>
      </c>
      <c r="J11503" s="40" t="n">
        <f aca="false">IF(C11503=0,"",D11503/C11503)</f>
        <v>0.863636363636364</v>
      </c>
    </row>
    <row r="11504" customFormat="false" ht="15" hidden="false" customHeight="false" outlineLevel="0" collapsed="false">
      <c r="A11504" s="37" t="s">
        <v>1269</v>
      </c>
      <c r="B11504" s="37" t="s">
        <v>277</v>
      </c>
      <c r="C11504" s="37" t="n">
        <v>22</v>
      </c>
      <c r="D11504" s="37" t="n">
        <v>21</v>
      </c>
      <c r="E11504" s="37" t="n">
        <v>0</v>
      </c>
      <c r="F11504" s="37" t="n">
        <v>3</v>
      </c>
      <c r="G11504" s="37" t="n">
        <v>0</v>
      </c>
      <c r="H11504" s="37" t="n">
        <v>0</v>
      </c>
      <c r="I11504" s="37" t="n">
        <v>3</v>
      </c>
      <c r="J11504" s="40" t="n">
        <f aca="false">IF(C11504=0,"",D11504/C11504)</f>
        <v>0.954545454545455</v>
      </c>
    </row>
    <row r="11505" customFormat="false" ht="15" hidden="false" customHeight="false" outlineLevel="0" collapsed="false">
      <c r="A11505" s="37" t="s">
        <v>1269</v>
      </c>
      <c r="B11505" s="37" t="s">
        <v>278</v>
      </c>
      <c r="C11505" s="37" t="n">
        <v>22</v>
      </c>
      <c r="D11505" s="37" t="n">
        <v>20</v>
      </c>
      <c r="E11505" s="37" t="n">
        <v>0</v>
      </c>
      <c r="F11505" s="37" t="n">
        <v>1</v>
      </c>
      <c r="G11505" s="37" t="n">
        <v>0</v>
      </c>
      <c r="H11505" s="37" t="n">
        <v>1</v>
      </c>
      <c r="I11505" s="37" t="n">
        <v>2</v>
      </c>
      <c r="J11505" s="40" t="n">
        <f aca="false">IF(C11505=0,"",D11505/C11505)</f>
        <v>0.909090909090909</v>
      </c>
    </row>
    <row r="11506" customFormat="false" ht="15" hidden="false" customHeight="false" outlineLevel="0" collapsed="false">
      <c r="A11506" s="37" t="s">
        <v>1269</v>
      </c>
      <c r="B11506" s="37" t="s">
        <v>279</v>
      </c>
      <c r="C11506" s="37" t="n">
        <v>22</v>
      </c>
      <c r="D11506" s="37" t="n">
        <v>21</v>
      </c>
      <c r="E11506" s="37" t="n">
        <v>0</v>
      </c>
      <c r="F11506" s="37" t="n">
        <v>2</v>
      </c>
      <c r="G11506" s="37" t="n">
        <v>0</v>
      </c>
      <c r="H11506" s="37" t="n">
        <v>0</v>
      </c>
      <c r="I11506" s="37" t="n">
        <v>3</v>
      </c>
      <c r="J11506" s="40" t="n">
        <f aca="false">IF(C11506=0,"",D11506/C11506)</f>
        <v>0.954545454545455</v>
      </c>
    </row>
    <row r="11507" customFormat="false" ht="15" hidden="false" customHeight="false" outlineLevel="0" collapsed="false">
      <c r="A11507" s="37" t="s">
        <v>1269</v>
      </c>
      <c r="B11507" s="37" t="s">
        <v>280</v>
      </c>
      <c r="C11507" s="37" t="n">
        <v>22</v>
      </c>
      <c r="D11507" s="37" t="n">
        <v>20</v>
      </c>
      <c r="E11507" s="37" t="n">
        <v>0</v>
      </c>
      <c r="F11507" s="37" t="n">
        <v>2</v>
      </c>
      <c r="G11507" s="37" t="n">
        <v>1</v>
      </c>
      <c r="H11507" s="37" t="n">
        <v>0</v>
      </c>
      <c r="I11507" s="37" t="n">
        <v>2</v>
      </c>
      <c r="J11507" s="40" t="n">
        <f aca="false">IF(C11507=0,"",D11507/C11507)</f>
        <v>0.909090909090909</v>
      </c>
    </row>
    <row r="11508" customFormat="false" ht="15" hidden="false" customHeight="false" outlineLevel="0" collapsed="false">
      <c r="A11508" s="37" t="s">
        <v>1269</v>
      </c>
      <c r="B11508" s="37" t="s">
        <v>281</v>
      </c>
      <c r="C11508" s="37" t="n">
        <v>22</v>
      </c>
      <c r="D11508" s="37" t="n">
        <v>22</v>
      </c>
      <c r="E11508" s="37" t="n">
        <v>1</v>
      </c>
      <c r="F11508" s="37" t="n">
        <v>0</v>
      </c>
      <c r="G11508" s="37" t="n">
        <v>0</v>
      </c>
      <c r="H11508" s="37" t="n">
        <v>2</v>
      </c>
      <c r="I11508" s="37" t="n">
        <v>1</v>
      </c>
      <c r="J11508" s="40" t="n">
        <f aca="false">IF(C11508=0,"",D11508/C11508)</f>
        <v>1</v>
      </c>
    </row>
    <row r="11509" customFormat="false" ht="15" hidden="false" customHeight="false" outlineLevel="0" collapsed="false">
      <c r="A11509" s="37" t="s">
        <v>1749</v>
      </c>
      <c r="B11509" s="37" t="s">
        <v>272</v>
      </c>
      <c r="C11509" s="37" t="n">
        <v>22</v>
      </c>
      <c r="D11509" s="37" t="n">
        <v>20</v>
      </c>
      <c r="E11509" s="37" t="n">
        <v>0</v>
      </c>
      <c r="F11509" s="37" t="n">
        <v>0</v>
      </c>
      <c r="G11509" s="37" t="n">
        <v>0</v>
      </c>
      <c r="H11509" s="37" t="n">
        <v>1</v>
      </c>
      <c r="I11509" s="37" t="n">
        <v>0</v>
      </c>
      <c r="J11509" s="40" t="n">
        <f aca="false">IF(C11509=0,"",D11509/C11509)</f>
        <v>0.909090909090909</v>
      </c>
    </row>
    <row r="11510" customFormat="false" ht="15" hidden="false" customHeight="false" outlineLevel="0" collapsed="false">
      <c r="A11510" s="37" t="s">
        <v>1749</v>
      </c>
      <c r="B11510" s="37" t="s">
        <v>273</v>
      </c>
      <c r="C11510" s="37" t="n">
        <v>22</v>
      </c>
      <c r="D11510" s="37" t="n">
        <v>22</v>
      </c>
      <c r="E11510" s="37" t="n">
        <v>0</v>
      </c>
      <c r="F11510" s="37" t="n">
        <v>1</v>
      </c>
      <c r="G11510" s="37" t="n">
        <v>0</v>
      </c>
      <c r="H11510" s="37" t="n">
        <v>0</v>
      </c>
      <c r="I11510" s="37" t="n">
        <v>0</v>
      </c>
      <c r="J11510" s="40" t="n">
        <f aca="false">IF(C11510=0,"",D11510/C11510)</f>
        <v>1</v>
      </c>
    </row>
    <row r="11511" customFormat="false" ht="15" hidden="false" customHeight="false" outlineLevel="0" collapsed="false">
      <c r="A11511" s="37" t="s">
        <v>1749</v>
      </c>
      <c r="B11511" s="37" t="s">
        <v>274</v>
      </c>
      <c r="C11511" s="37" t="n">
        <v>22</v>
      </c>
      <c r="D11511" s="37" t="n">
        <v>20</v>
      </c>
      <c r="E11511" s="37" t="n">
        <v>0</v>
      </c>
      <c r="F11511" s="37" t="n">
        <v>0</v>
      </c>
      <c r="G11511" s="37" t="n">
        <v>0</v>
      </c>
      <c r="H11511" s="37" t="n">
        <v>0</v>
      </c>
      <c r="I11511" s="37" t="n">
        <v>1</v>
      </c>
      <c r="J11511" s="40" t="n">
        <f aca="false">IF(C11511=0,"",D11511/C11511)</f>
        <v>0.909090909090909</v>
      </c>
    </row>
    <row r="11512" customFormat="false" ht="15" hidden="false" customHeight="false" outlineLevel="0" collapsed="false">
      <c r="A11512" s="37" t="s">
        <v>1749</v>
      </c>
      <c r="B11512" s="37" t="s">
        <v>275</v>
      </c>
      <c r="C11512" s="37" t="n">
        <v>22</v>
      </c>
      <c r="D11512" s="37" t="n">
        <v>20</v>
      </c>
      <c r="E11512" s="37" t="n">
        <v>1</v>
      </c>
      <c r="F11512" s="37" t="n">
        <v>0</v>
      </c>
      <c r="G11512" s="37" t="n">
        <v>0</v>
      </c>
      <c r="H11512" s="37" t="n">
        <v>1</v>
      </c>
      <c r="I11512" s="37" t="n">
        <v>3</v>
      </c>
      <c r="J11512" s="40" t="n">
        <f aca="false">IF(C11512=0,"",D11512/C11512)</f>
        <v>0.909090909090909</v>
      </c>
    </row>
    <row r="11513" customFormat="false" ht="15" hidden="false" customHeight="false" outlineLevel="0" collapsed="false">
      <c r="A11513" s="37" t="s">
        <v>1749</v>
      </c>
      <c r="B11513" s="37" t="s">
        <v>276</v>
      </c>
      <c r="C11513" s="37" t="n">
        <v>22</v>
      </c>
      <c r="D11513" s="37" t="n">
        <v>18</v>
      </c>
      <c r="E11513" s="37" t="n">
        <v>0</v>
      </c>
      <c r="F11513" s="37" t="n">
        <v>2</v>
      </c>
      <c r="G11513" s="37" t="n">
        <v>1</v>
      </c>
      <c r="H11513" s="37" t="n">
        <v>2</v>
      </c>
      <c r="I11513" s="37" t="n">
        <v>4</v>
      </c>
      <c r="J11513" s="40" t="n">
        <f aca="false">IF(C11513=0,"",D11513/C11513)</f>
        <v>0.818181818181818</v>
      </c>
    </row>
    <row r="11514" customFormat="false" ht="15" hidden="false" customHeight="false" outlineLevel="0" collapsed="false">
      <c r="A11514" s="37" t="s">
        <v>1749</v>
      </c>
      <c r="B11514" s="37" t="s">
        <v>277</v>
      </c>
      <c r="C11514" s="37" t="n">
        <v>22</v>
      </c>
      <c r="D11514" s="37" t="n">
        <v>22</v>
      </c>
      <c r="E11514" s="37" t="n">
        <v>0</v>
      </c>
      <c r="F11514" s="37" t="n">
        <v>2</v>
      </c>
      <c r="G11514" s="37" t="n">
        <v>0</v>
      </c>
      <c r="H11514" s="37" t="n">
        <v>1</v>
      </c>
      <c r="I11514" s="37" t="n">
        <v>0</v>
      </c>
      <c r="J11514" s="40" t="n">
        <f aca="false">IF(C11514=0,"",D11514/C11514)</f>
        <v>1</v>
      </c>
    </row>
    <row r="11515" customFormat="false" ht="15" hidden="false" customHeight="false" outlineLevel="0" collapsed="false">
      <c r="A11515" s="37" t="s">
        <v>1749</v>
      </c>
      <c r="B11515" s="37" t="s">
        <v>278</v>
      </c>
      <c r="C11515" s="37" t="n">
        <v>22</v>
      </c>
      <c r="D11515" s="37" t="n">
        <v>19</v>
      </c>
      <c r="E11515" s="37" t="n">
        <v>0</v>
      </c>
      <c r="F11515" s="37" t="n">
        <v>0</v>
      </c>
      <c r="G11515" s="37" t="n">
        <v>0</v>
      </c>
      <c r="H11515" s="37" t="n">
        <v>2</v>
      </c>
      <c r="I11515" s="37" t="n">
        <v>1</v>
      </c>
      <c r="J11515" s="40" t="n">
        <f aca="false">IF(C11515=0,"",D11515/C11515)</f>
        <v>0.863636363636364</v>
      </c>
    </row>
    <row r="11516" customFormat="false" ht="15" hidden="false" customHeight="false" outlineLevel="0" collapsed="false">
      <c r="A11516" s="37" t="s">
        <v>1749</v>
      </c>
      <c r="B11516" s="37" t="s">
        <v>279</v>
      </c>
      <c r="C11516" s="37" t="n">
        <v>22</v>
      </c>
      <c r="D11516" s="37" t="n">
        <v>21</v>
      </c>
      <c r="E11516" s="37" t="n">
        <v>1</v>
      </c>
      <c r="F11516" s="37" t="n">
        <v>1</v>
      </c>
      <c r="G11516" s="37" t="n">
        <v>1</v>
      </c>
      <c r="H11516" s="37" t="n">
        <v>5</v>
      </c>
      <c r="I11516" s="37" t="n">
        <v>1</v>
      </c>
      <c r="J11516" s="40" t="n">
        <f aca="false">IF(C11516=0,"",D11516/C11516)</f>
        <v>0.954545454545455</v>
      </c>
    </row>
    <row r="11517" customFormat="false" ht="15" hidden="false" customHeight="false" outlineLevel="0" collapsed="false">
      <c r="A11517" s="37" t="s">
        <v>1749</v>
      </c>
      <c r="B11517" s="37" t="s">
        <v>280</v>
      </c>
      <c r="C11517" s="37" t="n">
        <v>22</v>
      </c>
      <c r="D11517" s="37" t="n">
        <v>21</v>
      </c>
      <c r="E11517" s="37" t="n">
        <v>1</v>
      </c>
      <c r="F11517" s="37" t="n">
        <v>3</v>
      </c>
      <c r="G11517" s="37" t="n">
        <v>1</v>
      </c>
      <c r="H11517" s="37" t="n">
        <v>1</v>
      </c>
      <c r="I11517" s="37" t="n">
        <v>2</v>
      </c>
      <c r="J11517" s="40" t="n">
        <f aca="false">IF(C11517=0,"",D11517/C11517)</f>
        <v>0.954545454545455</v>
      </c>
    </row>
    <row r="11518" customFormat="false" ht="15" hidden="false" customHeight="false" outlineLevel="0" collapsed="false">
      <c r="A11518" s="37" t="s">
        <v>1749</v>
      </c>
      <c r="B11518" s="37" t="s">
        <v>281</v>
      </c>
      <c r="C11518" s="37" t="n">
        <v>22</v>
      </c>
      <c r="D11518" s="37" t="n">
        <v>18</v>
      </c>
      <c r="E11518" s="37" t="n">
        <v>0</v>
      </c>
      <c r="F11518" s="37" t="n">
        <v>0</v>
      </c>
      <c r="G11518" s="37" t="n">
        <v>1</v>
      </c>
      <c r="H11518" s="37" t="n">
        <v>3</v>
      </c>
      <c r="I11518" s="37" t="n">
        <v>0</v>
      </c>
      <c r="J11518" s="40" t="n">
        <f aca="false">IF(C11518=0,"",D11518/C11518)</f>
        <v>0.818181818181818</v>
      </c>
    </row>
    <row r="11519" customFormat="false" ht="15" hidden="false" customHeight="false" outlineLevel="0" collapsed="false">
      <c r="A11519" s="37" t="s">
        <v>870</v>
      </c>
      <c r="B11519" s="37" t="s">
        <v>270</v>
      </c>
      <c r="C11519" s="37" t="n">
        <v>22</v>
      </c>
      <c r="D11519" s="37" t="n">
        <v>22</v>
      </c>
      <c r="E11519" s="37" t="n">
        <v>1</v>
      </c>
      <c r="F11519" s="37" t="n">
        <v>0</v>
      </c>
      <c r="G11519" s="37" t="n">
        <v>1</v>
      </c>
      <c r="H11519" s="37" t="n">
        <v>3</v>
      </c>
      <c r="I11519" s="37" t="n">
        <v>6</v>
      </c>
      <c r="J11519" s="40" t="n">
        <f aca="false">IF(C11519=0,"",D11519/C11519)</f>
        <v>1</v>
      </c>
    </row>
    <row r="11520" customFormat="false" ht="15" hidden="false" customHeight="false" outlineLevel="0" collapsed="false">
      <c r="A11520" s="37" t="s">
        <v>870</v>
      </c>
      <c r="B11520" s="37" t="s">
        <v>271</v>
      </c>
      <c r="C11520" s="37" t="n">
        <v>22</v>
      </c>
      <c r="D11520" s="37" t="n">
        <v>21</v>
      </c>
      <c r="E11520" s="37" t="n">
        <v>2</v>
      </c>
      <c r="F11520" s="37" t="n">
        <v>2</v>
      </c>
      <c r="G11520" s="37" t="n">
        <v>0</v>
      </c>
      <c r="H11520" s="37" t="n">
        <v>2</v>
      </c>
      <c r="I11520" s="37" t="n">
        <v>0</v>
      </c>
      <c r="J11520" s="40" t="n">
        <f aca="false">IF(C11520=0,"",D11520/C11520)</f>
        <v>0.954545454545455</v>
      </c>
    </row>
    <row r="11521" customFormat="false" ht="15" hidden="false" customHeight="false" outlineLevel="0" collapsed="false">
      <c r="A11521" s="37" t="s">
        <v>870</v>
      </c>
      <c r="B11521" s="37" t="s">
        <v>272</v>
      </c>
      <c r="C11521" s="37" t="n">
        <v>22</v>
      </c>
      <c r="D11521" s="37" t="n">
        <v>21</v>
      </c>
      <c r="E11521" s="37" t="n">
        <v>0</v>
      </c>
      <c r="F11521" s="37" t="n">
        <v>0</v>
      </c>
      <c r="G11521" s="37" t="n">
        <v>0</v>
      </c>
      <c r="H11521" s="37" t="n">
        <v>1</v>
      </c>
      <c r="I11521" s="37" t="n">
        <v>4</v>
      </c>
      <c r="J11521" s="40" t="n">
        <f aca="false">IF(C11521=0,"",D11521/C11521)</f>
        <v>0.954545454545455</v>
      </c>
    </row>
    <row r="11522" customFormat="false" ht="15" hidden="false" customHeight="false" outlineLevel="0" collapsed="false">
      <c r="A11522" s="37" t="s">
        <v>870</v>
      </c>
      <c r="B11522" s="37" t="s">
        <v>273</v>
      </c>
      <c r="C11522" s="37" t="n">
        <v>22</v>
      </c>
      <c r="D11522" s="37" t="n">
        <v>20</v>
      </c>
      <c r="E11522" s="37" t="n">
        <v>2</v>
      </c>
      <c r="F11522" s="37" t="n">
        <v>1</v>
      </c>
      <c r="G11522" s="37" t="n">
        <v>0</v>
      </c>
      <c r="H11522" s="37" t="n">
        <v>0</v>
      </c>
      <c r="I11522" s="37" t="n">
        <v>0</v>
      </c>
      <c r="J11522" s="40" t="n">
        <f aca="false">IF(C11522=0,"",D11522/C11522)</f>
        <v>0.909090909090909</v>
      </c>
    </row>
    <row r="11523" customFormat="false" ht="15" hidden="false" customHeight="false" outlineLevel="0" collapsed="false">
      <c r="A11523" s="37" t="s">
        <v>870</v>
      </c>
      <c r="B11523" s="37" t="s">
        <v>274</v>
      </c>
      <c r="C11523" s="37" t="n">
        <v>22</v>
      </c>
      <c r="D11523" s="37" t="n">
        <v>22</v>
      </c>
      <c r="E11523" s="37" t="n">
        <v>0</v>
      </c>
      <c r="F11523" s="37" t="n">
        <v>1</v>
      </c>
      <c r="G11523" s="37" t="n">
        <v>0</v>
      </c>
      <c r="H11523" s="37" t="n">
        <v>1</v>
      </c>
      <c r="I11523" s="37" t="n">
        <v>3</v>
      </c>
      <c r="J11523" s="40" t="n">
        <f aca="false">IF(C11523=0,"",D11523/C11523)</f>
        <v>1</v>
      </c>
    </row>
    <row r="11524" customFormat="false" ht="15" hidden="false" customHeight="false" outlineLevel="0" collapsed="false">
      <c r="A11524" s="37" t="s">
        <v>870</v>
      </c>
      <c r="B11524" s="37" t="s">
        <v>275</v>
      </c>
      <c r="C11524" s="37" t="n">
        <v>22</v>
      </c>
      <c r="D11524" s="37" t="n">
        <v>22</v>
      </c>
      <c r="E11524" s="37" t="n">
        <v>0</v>
      </c>
      <c r="F11524" s="37" t="n">
        <v>0</v>
      </c>
      <c r="G11524" s="37" t="n">
        <v>0</v>
      </c>
      <c r="H11524" s="37" t="n">
        <v>3</v>
      </c>
      <c r="I11524" s="37" t="n">
        <v>2</v>
      </c>
      <c r="J11524" s="40" t="n">
        <f aca="false">IF(C11524=0,"",D11524/C11524)</f>
        <v>1</v>
      </c>
    </row>
    <row r="11525" customFormat="false" ht="15" hidden="false" customHeight="false" outlineLevel="0" collapsed="false">
      <c r="A11525" s="37" t="s">
        <v>870</v>
      </c>
      <c r="B11525" s="37" t="s">
        <v>276</v>
      </c>
      <c r="C11525" s="37" t="n">
        <v>22</v>
      </c>
      <c r="D11525" s="37" t="n">
        <v>22</v>
      </c>
      <c r="E11525" s="37" t="n">
        <v>0</v>
      </c>
      <c r="F11525" s="37" t="n">
        <v>0</v>
      </c>
      <c r="G11525" s="37" t="n">
        <v>0</v>
      </c>
      <c r="H11525" s="37" t="n">
        <v>2</v>
      </c>
      <c r="I11525" s="37" t="n">
        <v>16</v>
      </c>
      <c r="J11525" s="40" t="n">
        <f aca="false">IF(C11525=0,"",D11525/C11525)</f>
        <v>1</v>
      </c>
    </row>
    <row r="11526" customFormat="false" ht="15" hidden="false" customHeight="false" outlineLevel="0" collapsed="false">
      <c r="A11526" s="37" t="s">
        <v>870</v>
      </c>
      <c r="B11526" s="37" t="s">
        <v>277</v>
      </c>
      <c r="C11526" s="37" t="n">
        <v>22</v>
      </c>
      <c r="D11526" s="37" t="n">
        <v>20</v>
      </c>
      <c r="E11526" s="37" t="n">
        <v>0</v>
      </c>
      <c r="F11526" s="37" t="n">
        <v>1</v>
      </c>
      <c r="G11526" s="37" t="n">
        <v>0</v>
      </c>
      <c r="H11526" s="37" t="n">
        <v>1</v>
      </c>
      <c r="I11526" s="37" t="n">
        <v>10</v>
      </c>
      <c r="J11526" s="40" t="n">
        <f aca="false">IF(C11526=0,"",D11526/C11526)</f>
        <v>0.909090909090909</v>
      </c>
    </row>
    <row r="11527" customFormat="false" ht="15" hidden="false" customHeight="false" outlineLevel="0" collapsed="false">
      <c r="A11527" s="37" t="s">
        <v>870</v>
      </c>
      <c r="B11527" s="37" t="s">
        <v>278</v>
      </c>
      <c r="C11527" s="37" t="n">
        <v>22</v>
      </c>
      <c r="D11527" s="37" t="n">
        <v>22</v>
      </c>
      <c r="E11527" s="37" t="n">
        <v>0</v>
      </c>
      <c r="F11527" s="37" t="n">
        <v>1</v>
      </c>
      <c r="G11527" s="37" t="n">
        <v>1</v>
      </c>
      <c r="H11527" s="37" t="n">
        <v>0</v>
      </c>
      <c r="I11527" s="37" t="n">
        <v>7</v>
      </c>
      <c r="J11527" s="40" t="n">
        <f aca="false">IF(C11527=0,"",D11527/C11527)</f>
        <v>1</v>
      </c>
    </row>
    <row r="11528" customFormat="false" ht="15" hidden="false" customHeight="false" outlineLevel="0" collapsed="false">
      <c r="A11528" s="37" t="s">
        <v>870</v>
      </c>
      <c r="B11528" s="37" t="s">
        <v>279</v>
      </c>
      <c r="C11528" s="37" t="n">
        <v>22</v>
      </c>
      <c r="D11528" s="37" t="n">
        <v>20</v>
      </c>
      <c r="E11528" s="37" t="n">
        <v>1</v>
      </c>
      <c r="F11528" s="37" t="n">
        <v>0</v>
      </c>
      <c r="G11528" s="37" t="n">
        <v>1</v>
      </c>
      <c r="H11528" s="37" t="n">
        <v>0</v>
      </c>
      <c r="I11528" s="37" t="n">
        <v>15</v>
      </c>
      <c r="J11528" s="40" t="n">
        <f aca="false">IF(C11528=0,"",D11528/C11528)</f>
        <v>0.909090909090909</v>
      </c>
    </row>
    <row r="11529" customFormat="false" ht="15" hidden="false" customHeight="false" outlineLevel="0" collapsed="false">
      <c r="A11529" s="37" t="s">
        <v>870</v>
      </c>
      <c r="B11529" s="37" t="s">
        <v>280</v>
      </c>
      <c r="C11529" s="37" t="n">
        <v>22</v>
      </c>
      <c r="D11529" s="37" t="n">
        <v>19</v>
      </c>
      <c r="E11529" s="37" t="n">
        <v>0</v>
      </c>
      <c r="F11529" s="37" t="n">
        <v>1</v>
      </c>
      <c r="G11529" s="37" t="n">
        <v>0</v>
      </c>
      <c r="H11529" s="37" t="n">
        <v>2</v>
      </c>
      <c r="I11529" s="37" t="n">
        <v>5</v>
      </c>
      <c r="J11529" s="40" t="n">
        <f aca="false">IF(C11529=0,"",D11529/C11529)</f>
        <v>0.863636363636364</v>
      </c>
    </row>
    <row r="11530" customFormat="false" ht="15" hidden="false" customHeight="false" outlineLevel="0" collapsed="false">
      <c r="A11530" s="37" t="s">
        <v>870</v>
      </c>
      <c r="B11530" s="37" t="s">
        <v>281</v>
      </c>
      <c r="C11530" s="37" t="n">
        <v>22</v>
      </c>
      <c r="D11530" s="37" t="n">
        <v>20</v>
      </c>
      <c r="E11530" s="37" t="n">
        <v>2</v>
      </c>
      <c r="F11530" s="37" t="n">
        <v>1</v>
      </c>
      <c r="G11530" s="37" t="n">
        <v>2</v>
      </c>
      <c r="H11530" s="37" t="n">
        <v>2</v>
      </c>
      <c r="I11530" s="37" t="n">
        <v>42</v>
      </c>
      <c r="J11530" s="40" t="n">
        <f aca="false">IF(C11530=0,"",D11530/C11530)</f>
        <v>0.909090909090909</v>
      </c>
    </row>
    <row r="11531" customFormat="false" ht="15" hidden="false" customHeight="false" outlineLevel="0" collapsed="false">
      <c r="A11531" s="37" t="s">
        <v>1751</v>
      </c>
      <c r="B11531" s="37" t="s">
        <v>274</v>
      </c>
      <c r="C11531" s="37" t="n">
        <v>22</v>
      </c>
      <c r="D11531" s="37" t="n">
        <v>20</v>
      </c>
      <c r="E11531" s="37" t="n">
        <v>0</v>
      </c>
      <c r="F11531" s="37" t="n">
        <v>0</v>
      </c>
      <c r="G11531" s="37" t="n">
        <v>1</v>
      </c>
      <c r="H11531" s="37" t="n">
        <v>2</v>
      </c>
      <c r="I11531" s="37" t="n">
        <v>1</v>
      </c>
      <c r="J11531" s="40" t="n">
        <f aca="false">IF(C11531=0,"",D11531/C11531)</f>
        <v>0.909090909090909</v>
      </c>
    </row>
    <row r="11532" customFormat="false" ht="15" hidden="false" customHeight="false" outlineLevel="0" collapsed="false">
      <c r="A11532" s="37" t="s">
        <v>1751</v>
      </c>
      <c r="B11532" s="37" t="s">
        <v>275</v>
      </c>
      <c r="C11532" s="37" t="n">
        <v>22</v>
      </c>
      <c r="D11532" s="37" t="n">
        <v>22</v>
      </c>
      <c r="E11532" s="37" t="n">
        <v>0</v>
      </c>
      <c r="F11532" s="37" t="n">
        <v>2</v>
      </c>
      <c r="G11532" s="37" t="n">
        <v>1</v>
      </c>
      <c r="H11532" s="37" t="n">
        <v>0</v>
      </c>
      <c r="I11532" s="37" t="n">
        <v>1</v>
      </c>
      <c r="J11532" s="40" t="n">
        <f aca="false">IF(C11532=0,"",D11532/C11532)</f>
        <v>1</v>
      </c>
    </row>
    <row r="11533" customFormat="false" ht="15" hidden="false" customHeight="false" outlineLevel="0" collapsed="false">
      <c r="A11533" s="37" t="s">
        <v>1751</v>
      </c>
      <c r="B11533" s="37" t="s">
        <v>276</v>
      </c>
      <c r="C11533" s="37" t="n">
        <v>22</v>
      </c>
      <c r="D11533" s="37" t="n">
        <v>22</v>
      </c>
      <c r="E11533" s="37" t="n">
        <v>0</v>
      </c>
      <c r="F11533" s="37" t="n">
        <v>2</v>
      </c>
      <c r="G11533" s="37" t="n">
        <v>0</v>
      </c>
      <c r="H11533" s="37" t="n">
        <v>1</v>
      </c>
      <c r="I11533" s="37" t="n">
        <v>2</v>
      </c>
      <c r="J11533" s="40" t="n">
        <f aca="false">IF(C11533=0,"",D11533/C11533)</f>
        <v>1</v>
      </c>
    </row>
    <row r="11534" customFormat="false" ht="15" hidden="false" customHeight="false" outlineLevel="0" collapsed="false">
      <c r="A11534" s="37" t="s">
        <v>1751</v>
      </c>
      <c r="B11534" s="37" t="s">
        <v>277</v>
      </c>
      <c r="C11534" s="37" t="n">
        <v>22</v>
      </c>
      <c r="D11534" s="37" t="n">
        <v>21</v>
      </c>
      <c r="E11534" s="37" t="n">
        <v>1</v>
      </c>
      <c r="F11534" s="37" t="n">
        <v>0</v>
      </c>
      <c r="G11534" s="37" t="n">
        <v>1</v>
      </c>
      <c r="H11534" s="37" t="n">
        <v>1</v>
      </c>
      <c r="I11534" s="37" t="n">
        <v>2</v>
      </c>
      <c r="J11534" s="40" t="n">
        <f aca="false">IF(C11534=0,"",D11534/C11534)</f>
        <v>0.954545454545455</v>
      </c>
    </row>
    <row r="11535" customFormat="false" ht="15" hidden="false" customHeight="false" outlineLevel="0" collapsed="false">
      <c r="A11535" s="37" t="s">
        <v>1751</v>
      </c>
      <c r="B11535" s="37" t="s">
        <v>278</v>
      </c>
      <c r="C11535" s="37" t="n">
        <v>22</v>
      </c>
      <c r="D11535" s="37" t="n">
        <v>21</v>
      </c>
      <c r="E11535" s="37" t="n">
        <v>1</v>
      </c>
      <c r="F11535" s="37" t="n">
        <v>0</v>
      </c>
      <c r="G11535" s="37" t="n">
        <v>0</v>
      </c>
      <c r="H11535" s="37" t="n">
        <v>0</v>
      </c>
      <c r="I11535" s="37" t="n">
        <v>3</v>
      </c>
      <c r="J11535" s="40" t="n">
        <f aca="false">IF(C11535=0,"",D11535/C11535)</f>
        <v>0.954545454545455</v>
      </c>
    </row>
    <row r="11536" customFormat="false" ht="15" hidden="false" customHeight="false" outlineLevel="0" collapsed="false">
      <c r="A11536" s="37" t="s">
        <v>1751</v>
      </c>
      <c r="B11536" s="37" t="s">
        <v>279</v>
      </c>
      <c r="C11536" s="37" t="n">
        <v>22</v>
      </c>
      <c r="D11536" s="37" t="n">
        <v>22</v>
      </c>
      <c r="E11536" s="37" t="n">
        <v>1</v>
      </c>
      <c r="F11536" s="37" t="n">
        <v>1</v>
      </c>
      <c r="G11536" s="37" t="n">
        <v>0</v>
      </c>
      <c r="H11536" s="37" t="n">
        <v>3</v>
      </c>
      <c r="I11536" s="37" t="n">
        <v>4</v>
      </c>
      <c r="J11536" s="40" t="n">
        <f aca="false">IF(C11536=0,"",D11536/C11536)</f>
        <v>1</v>
      </c>
    </row>
    <row r="11537" customFormat="false" ht="15" hidden="false" customHeight="false" outlineLevel="0" collapsed="false">
      <c r="A11537" s="37" t="s">
        <v>1751</v>
      </c>
      <c r="B11537" s="37" t="s">
        <v>280</v>
      </c>
      <c r="C11537" s="37" t="n">
        <v>22</v>
      </c>
      <c r="D11537" s="37" t="n">
        <v>18</v>
      </c>
      <c r="E11537" s="37" t="n">
        <v>0</v>
      </c>
      <c r="F11537" s="37" t="n">
        <v>1</v>
      </c>
      <c r="G11537" s="37" t="n">
        <v>0</v>
      </c>
      <c r="H11537" s="37" t="n">
        <v>2</v>
      </c>
      <c r="I11537" s="37" t="n">
        <v>0</v>
      </c>
      <c r="J11537" s="40" t="n">
        <f aca="false">IF(C11537=0,"",D11537/C11537)</f>
        <v>0.818181818181818</v>
      </c>
    </row>
    <row r="11538" customFormat="false" ht="15" hidden="false" customHeight="false" outlineLevel="0" collapsed="false">
      <c r="A11538" s="37" t="s">
        <v>1751</v>
      </c>
      <c r="B11538" s="37" t="s">
        <v>281</v>
      </c>
      <c r="C11538" s="37" t="n">
        <v>22</v>
      </c>
      <c r="D11538" s="37" t="n">
        <v>22</v>
      </c>
      <c r="E11538" s="37" t="n">
        <v>1</v>
      </c>
      <c r="F11538" s="37" t="n">
        <v>1</v>
      </c>
      <c r="G11538" s="37" t="n">
        <v>1</v>
      </c>
      <c r="H11538" s="37" t="n">
        <v>0</v>
      </c>
      <c r="I11538" s="37" t="n">
        <v>2</v>
      </c>
      <c r="J11538" s="40" t="n">
        <f aca="false">IF(C11538=0,"",D11538/C11538)</f>
        <v>1</v>
      </c>
    </row>
    <row r="11539" customFormat="false" ht="15" hidden="false" customHeight="false" outlineLevel="0" collapsed="false">
      <c r="A11539" s="37" t="s">
        <v>1752</v>
      </c>
      <c r="B11539" s="37" t="s">
        <v>281</v>
      </c>
      <c r="C11539" s="37" t="n">
        <v>22</v>
      </c>
      <c r="D11539" s="37" t="n">
        <v>18</v>
      </c>
      <c r="E11539" s="37" t="n">
        <v>2</v>
      </c>
      <c r="F11539" s="37" t="n">
        <v>0</v>
      </c>
      <c r="G11539" s="37" t="n">
        <v>0</v>
      </c>
      <c r="H11539" s="37" t="n">
        <v>2</v>
      </c>
      <c r="I11539" s="37" t="n">
        <v>16</v>
      </c>
      <c r="J11539" s="40" t="n">
        <f aca="false">IF(C11539=0,"",D11539/C11539)</f>
        <v>0.818181818181818</v>
      </c>
    </row>
    <row r="11540" customFormat="false" ht="15" hidden="false" customHeight="false" outlineLevel="0" collapsed="false">
      <c r="A11540" s="37" t="s">
        <v>430</v>
      </c>
      <c r="B11540" s="37" t="s">
        <v>270</v>
      </c>
      <c r="C11540" s="37" t="n">
        <v>22</v>
      </c>
      <c r="D11540" s="37" t="n">
        <v>19</v>
      </c>
      <c r="E11540" s="37" t="n">
        <v>0</v>
      </c>
      <c r="F11540" s="37" t="n">
        <v>1</v>
      </c>
      <c r="G11540" s="37" t="n">
        <v>0</v>
      </c>
      <c r="H11540" s="37" t="n">
        <v>0</v>
      </c>
      <c r="I11540" s="37" t="n">
        <v>2</v>
      </c>
      <c r="J11540" s="40" t="n">
        <f aca="false">IF(C11540=0,"",D11540/C11540)</f>
        <v>0.863636363636364</v>
      </c>
    </row>
    <row r="11541" customFormat="false" ht="15" hidden="false" customHeight="false" outlineLevel="0" collapsed="false">
      <c r="A11541" s="37" t="s">
        <v>430</v>
      </c>
      <c r="B11541" s="37" t="s">
        <v>271</v>
      </c>
      <c r="C11541" s="37" t="n">
        <v>22</v>
      </c>
      <c r="D11541" s="37" t="n">
        <v>21</v>
      </c>
      <c r="E11541" s="37" t="n">
        <v>0</v>
      </c>
      <c r="F11541" s="37" t="n">
        <v>1</v>
      </c>
      <c r="G11541" s="37" t="n">
        <v>0</v>
      </c>
      <c r="H11541" s="37" t="n">
        <v>0</v>
      </c>
      <c r="I11541" s="37" t="n">
        <v>5</v>
      </c>
      <c r="J11541" s="40" t="n">
        <f aca="false">IF(C11541=0,"",D11541/C11541)</f>
        <v>0.954545454545455</v>
      </c>
    </row>
    <row r="11542" customFormat="false" ht="15" hidden="false" customHeight="false" outlineLevel="0" collapsed="false">
      <c r="A11542" s="37" t="s">
        <v>430</v>
      </c>
      <c r="B11542" s="37" t="s">
        <v>272</v>
      </c>
      <c r="C11542" s="37" t="n">
        <v>22</v>
      </c>
      <c r="D11542" s="37" t="n">
        <v>22</v>
      </c>
      <c r="E11542" s="37" t="n">
        <v>2</v>
      </c>
      <c r="F11542" s="37" t="n">
        <v>1</v>
      </c>
      <c r="G11542" s="37" t="n">
        <v>0</v>
      </c>
      <c r="H11542" s="37" t="n">
        <v>5</v>
      </c>
      <c r="I11542" s="37" t="n">
        <v>2</v>
      </c>
      <c r="J11542" s="40" t="n">
        <f aca="false">IF(C11542=0,"",D11542/C11542)</f>
        <v>1</v>
      </c>
    </row>
    <row r="11543" customFormat="false" ht="15" hidden="false" customHeight="false" outlineLevel="0" collapsed="false">
      <c r="A11543" s="37" t="s">
        <v>430</v>
      </c>
      <c r="B11543" s="37" t="s">
        <v>273</v>
      </c>
      <c r="C11543" s="37" t="n">
        <v>22</v>
      </c>
      <c r="D11543" s="37" t="n">
        <v>20</v>
      </c>
      <c r="E11543" s="37" t="n">
        <v>2</v>
      </c>
      <c r="F11543" s="37" t="n">
        <v>1</v>
      </c>
      <c r="G11543" s="37" t="n">
        <v>0</v>
      </c>
      <c r="H11543" s="37" t="n">
        <v>1</v>
      </c>
      <c r="I11543" s="37" t="n">
        <v>2</v>
      </c>
      <c r="J11543" s="40" t="n">
        <f aca="false">IF(C11543=0,"",D11543/C11543)</f>
        <v>0.909090909090909</v>
      </c>
    </row>
    <row r="11544" customFormat="false" ht="15" hidden="false" customHeight="false" outlineLevel="0" collapsed="false">
      <c r="A11544" s="37" t="s">
        <v>430</v>
      </c>
      <c r="B11544" s="37" t="s">
        <v>274</v>
      </c>
      <c r="C11544" s="37" t="n">
        <v>22</v>
      </c>
      <c r="D11544" s="37" t="n">
        <v>19</v>
      </c>
      <c r="E11544" s="37" t="n">
        <v>1</v>
      </c>
      <c r="F11544" s="37" t="n">
        <v>1</v>
      </c>
      <c r="G11544" s="37" t="n">
        <v>0</v>
      </c>
      <c r="H11544" s="37" t="n">
        <v>2</v>
      </c>
      <c r="I11544" s="37" t="n">
        <v>0</v>
      </c>
      <c r="J11544" s="40" t="n">
        <f aca="false">IF(C11544=0,"",D11544/C11544)</f>
        <v>0.863636363636364</v>
      </c>
    </row>
    <row r="11545" customFormat="false" ht="15" hidden="false" customHeight="false" outlineLevel="0" collapsed="false">
      <c r="A11545" s="37" t="s">
        <v>430</v>
      </c>
      <c r="B11545" s="37" t="s">
        <v>275</v>
      </c>
      <c r="C11545" s="37" t="n">
        <v>22</v>
      </c>
      <c r="D11545" s="37" t="n">
        <v>20</v>
      </c>
      <c r="E11545" s="37" t="n">
        <v>1</v>
      </c>
      <c r="F11545" s="37" t="n">
        <v>1</v>
      </c>
      <c r="G11545" s="37" t="n">
        <v>0</v>
      </c>
      <c r="H11545" s="37" t="n">
        <v>0</v>
      </c>
      <c r="I11545" s="37" t="n">
        <v>1</v>
      </c>
      <c r="J11545" s="40" t="n">
        <f aca="false">IF(C11545=0,"",D11545/C11545)</f>
        <v>0.909090909090909</v>
      </c>
    </row>
    <row r="11546" customFormat="false" ht="15" hidden="false" customHeight="false" outlineLevel="0" collapsed="false">
      <c r="A11546" s="37" t="s">
        <v>430</v>
      </c>
      <c r="B11546" s="37" t="s">
        <v>276</v>
      </c>
      <c r="C11546" s="37" t="n">
        <v>22</v>
      </c>
      <c r="D11546" s="37" t="n">
        <v>19</v>
      </c>
      <c r="E11546" s="37" t="n">
        <v>0</v>
      </c>
      <c r="F11546" s="37" t="n">
        <v>0</v>
      </c>
      <c r="G11546" s="37" t="n">
        <v>0</v>
      </c>
      <c r="H11546" s="37" t="n">
        <v>3</v>
      </c>
      <c r="I11546" s="37" t="n">
        <v>1</v>
      </c>
      <c r="J11546" s="40" t="n">
        <f aca="false">IF(C11546=0,"",D11546/C11546)</f>
        <v>0.863636363636364</v>
      </c>
    </row>
    <row r="11547" customFormat="false" ht="15" hidden="false" customHeight="false" outlineLevel="0" collapsed="false">
      <c r="A11547" s="37" t="s">
        <v>430</v>
      </c>
      <c r="B11547" s="37" t="s">
        <v>277</v>
      </c>
      <c r="C11547" s="37" t="n">
        <v>22</v>
      </c>
      <c r="D11547" s="37" t="n">
        <v>21</v>
      </c>
      <c r="E11547" s="37" t="n">
        <v>0</v>
      </c>
      <c r="F11547" s="37" t="n">
        <v>0</v>
      </c>
      <c r="G11547" s="37" t="n">
        <v>0</v>
      </c>
      <c r="H11547" s="37" t="n">
        <v>1</v>
      </c>
      <c r="I11547" s="37" t="n">
        <v>1</v>
      </c>
      <c r="J11547" s="40" t="n">
        <f aca="false">IF(C11547=0,"",D11547/C11547)</f>
        <v>0.954545454545455</v>
      </c>
    </row>
    <row r="11548" customFormat="false" ht="15" hidden="false" customHeight="false" outlineLevel="0" collapsed="false">
      <c r="A11548" s="37" t="s">
        <v>430</v>
      </c>
      <c r="B11548" s="37" t="s">
        <v>278</v>
      </c>
      <c r="C11548" s="37" t="n">
        <v>22</v>
      </c>
      <c r="D11548" s="37" t="n">
        <v>21</v>
      </c>
      <c r="E11548" s="37" t="n">
        <v>0</v>
      </c>
      <c r="F11548" s="37" t="n">
        <v>1</v>
      </c>
      <c r="G11548" s="37" t="n">
        <v>1</v>
      </c>
      <c r="H11548" s="37" t="n">
        <v>2</v>
      </c>
      <c r="I11548" s="37" t="n">
        <v>1</v>
      </c>
      <c r="J11548" s="40" t="n">
        <f aca="false">IF(C11548=0,"",D11548/C11548)</f>
        <v>0.954545454545455</v>
      </c>
    </row>
    <row r="11549" customFormat="false" ht="15" hidden="false" customHeight="false" outlineLevel="0" collapsed="false">
      <c r="A11549" s="37" t="s">
        <v>430</v>
      </c>
      <c r="B11549" s="37" t="s">
        <v>279</v>
      </c>
      <c r="C11549" s="37" t="n">
        <v>22</v>
      </c>
      <c r="D11549" s="37" t="n">
        <v>21</v>
      </c>
      <c r="E11549" s="37" t="n">
        <v>0</v>
      </c>
      <c r="F11549" s="37" t="n">
        <v>2</v>
      </c>
      <c r="G11549" s="37" t="n">
        <v>1</v>
      </c>
      <c r="H11549" s="37" t="n">
        <v>2</v>
      </c>
      <c r="I11549" s="37" t="n">
        <v>0</v>
      </c>
      <c r="J11549" s="40" t="n">
        <f aca="false">IF(C11549=0,"",D11549/C11549)</f>
        <v>0.954545454545455</v>
      </c>
    </row>
    <row r="11550" customFormat="false" ht="15" hidden="false" customHeight="false" outlineLevel="0" collapsed="false">
      <c r="A11550" s="37" t="s">
        <v>430</v>
      </c>
      <c r="B11550" s="37" t="s">
        <v>280</v>
      </c>
      <c r="C11550" s="37" t="n">
        <v>22</v>
      </c>
      <c r="D11550" s="37" t="n">
        <v>19</v>
      </c>
      <c r="E11550" s="37" t="n">
        <v>0</v>
      </c>
      <c r="F11550" s="37" t="n">
        <v>1</v>
      </c>
      <c r="G11550" s="37" t="n">
        <v>0</v>
      </c>
      <c r="H11550" s="37" t="n">
        <v>0</v>
      </c>
      <c r="I11550" s="37" t="n">
        <v>0</v>
      </c>
      <c r="J11550" s="40" t="n">
        <f aca="false">IF(C11550=0,"",D11550/C11550)</f>
        <v>0.863636363636364</v>
      </c>
    </row>
    <row r="11551" customFormat="false" ht="15" hidden="false" customHeight="false" outlineLevel="0" collapsed="false">
      <c r="A11551" s="37" t="s">
        <v>430</v>
      </c>
      <c r="B11551" s="37" t="s">
        <v>281</v>
      </c>
      <c r="C11551" s="37" t="n">
        <v>22</v>
      </c>
      <c r="D11551" s="37" t="n">
        <v>19</v>
      </c>
      <c r="E11551" s="37" t="n">
        <v>0</v>
      </c>
      <c r="F11551" s="37" t="n">
        <v>1</v>
      </c>
      <c r="G11551" s="37" t="n">
        <v>0</v>
      </c>
      <c r="H11551" s="37" t="n">
        <v>1</v>
      </c>
      <c r="I11551" s="37" t="n">
        <v>7</v>
      </c>
      <c r="J11551" s="40" t="n">
        <f aca="false">IF(C11551=0,"",D11551/C11551)</f>
        <v>0.863636363636364</v>
      </c>
    </row>
    <row r="11552" customFormat="false" ht="15" hidden="false" customHeight="false" outlineLevel="0" collapsed="false">
      <c r="A11552" s="37" t="s">
        <v>1220</v>
      </c>
      <c r="B11552" s="37" t="s">
        <v>270</v>
      </c>
      <c r="C11552" s="37" t="n">
        <v>22</v>
      </c>
      <c r="D11552" s="37" t="n">
        <v>21</v>
      </c>
      <c r="E11552" s="37" t="n">
        <v>2</v>
      </c>
      <c r="F11552" s="37" t="n">
        <v>1</v>
      </c>
      <c r="G11552" s="37" t="n">
        <v>1</v>
      </c>
      <c r="H11552" s="37" t="n">
        <v>2</v>
      </c>
      <c r="I11552" s="37" t="n">
        <v>0</v>
      </c>
      <c r="J11552" s="40" t="n">
        <f aca="false">IF(C11552=0,"",D11552/C11552)</f>
        <v>0.954545454545455</v>
      </c>
    </row>
    <row r="11553" customFormat="false" ht="15" hidden="false" customHeight="false" outlineLevel="0" collapsed="false">
      <c r="A11553" s="37" t="s">
        <v>1220</v>
      </c>
      <c r="B11553" s="37" t="s">
        <v>271</v>
      </c>
      <c r="C11553" s="37" t="n">
        <v>22</v>
      </c>
      <c r="D11553" s="37" t="n">
        <v>21</v>
      </c>
      <c r="E11553" s="37" t="n">
        <v>0</v>
      </c>
      <c r="F11553" s="37" t="n">
        <v>1</v>
      </c>
      <c r="G11553" s="37" t="n">
        <v>0</v>
      </c>
      <c r="H11553" s="37" t="n">
        <v>1</v>
      </c>
      <c r="I11553" s="37" t="n">
        <v>0</v>
      </c>
      <c r="J11553" s="40" t="n">
        <f aca="false">IF(C11553=0,"",D11553/C11553)</f>
        <v>0.954545454545455</v>
      </c>
    </row>
    <row r="11554" customFormat="false" ht="15" hidden="false" customHeight="false" outlineLevel="0" collapsed="false">
      <c r="A11554" s="37" t="s">
        <v>1220</v>
      </c>
      <c r="B11554" s="37" t="s">
        <v>272</v>
      </c>
      <c r="C11554" s="37" t="n">
        <v>22</v>
      </c>
      <c r="D11554" s="37" t="n">
        <v>21</v>
      </c>
      <c r="E11554" s="37" t="n">
        <v>0</v>
      </c>
      <c r="F11554" s="37" t="n">
        <v>1</v>
      </c>
      <c r="G11554" s="37" t="n">
        <v>1</v>
      </c>
      <c r="H11554" s="37" t="n">
        <v>3</v>
      </c>
      <c r="I11554" s="37" t="n">
        <v>0</v>
      </c>
      <c r="J11554" s="40" t="n">
        <f aca="false">IF(C11554=0,"",D11554/C11554)</f>
        <v>0.954545454545455</v>
      </c>
    </row>
    <row r="11555" customFormat="false" ht="15" hidden="false" customHeight="false" outlineLevel="0" collapsed="false">
      <c r="A11555" s="37" t="s">
        <v>1220</v>
      </c>
      <c r="B11555" s="37" t="s">
        <v>273</v>
      </c>
      <c r="C11555" s="37" t="n">
        <v>22</v>
      </c>
      <c r="D11555" s="37" t="n">
        <v>21</v>
      </c>
      <c r="E11555" s="37" t="n">
        <v>1</v>
      </c>
      <c r="F11555" s="37" t="n">
        <v>1</v>
      </c>
      <c r="G11555" s="37" t="n">
        <v>0</v>
      </c>
      <c r="H11555" s="37" t="n">
        <v>1</v>
      </c>
      <c r="I11555" s="37" t="n">
        <v>0</v>
      </c>
      <c r="J11555" s="40" t="n">
        <f aca="false">IF(C11555=0,"",D11555/C11555)</f>
        <v>0.954545454545455</v>
      </c>
    </row>
    <row r="11556" customFormat="false" ht="15" hidden="false" customHeight="false" outlineLevel="0" collapsed="false">
      <c r="A11556" s="37" t="s">
        <v>1220</v>
      </c>
      <c r="B11556" s="37" t="s">
        <v>274</v>
      </c>
      <c r="C11556" s="37" t="n">
        <v>22</v>
      </c>
      <c r="D11556" s="37" t="n">
        <v>22</v>
      </c>
      <c r="E11556" s="37" t="n">
        <v>0</v>
      </c>
      <c r="F11556" s="37" t="n">
        <v>0</v>
      </c>
      <c r="G11556" s="37" t="n">
        <v>0</v>
      </c>
      <c r="H11556" s="37" t="n">
        <v>1</v>
      </c>
      <c r="I11556" s="37" t="n">
        <v>0</v>
      </c>
      <c r="J11556" s="40" t="n">
        <f aca="false">IF(C11556=0,"",D11556/C11556)</f>
        <v>1</v>
      </c>
    </row>
    <row r="11557" customFormat="false" ht="15" hidden="false" customHeight="false" outlineLevel="0" collapsed="false">
      <c r="A11557" s="37" t="s">
        <v>1220</v>
      </c>
      <c r="B11557" s="37" t="s">
        <v>275</v>
      </c>
      <c r="C11557" s="37" t="n">
        <v>22</v>
      </c>
      <c r="D11557" s="37" t="n">
        <v>21</v>
      </c>
      <c r="E11557" s="37" t="n">
        <v>0</v>
      </c>
      <c r="F11557" s="37" t="n">
        <v>0</v>
      </c>
      <c r="G11557" s="37" t="n">
        <v>0</v>
      </c>
      <c r="H11557" s="37" t="n">
        <v>1</v>
      </c>
      <c r="I11557" s="37" t="n">
        <v>1</v>
      </c>
      <c r="J11557" s="40" t="n">
        <f aca="false">IF(C11557=0,"",D11557/C11557)</f>
        <v>0.954545454545455</v>
      </c>
    </row>
    <row r="11558" customFormat="false" ht="15" hidden="false" customHeight="false" outlineLevel="0" collapsed="false">
      <c r="A11558" s="37" t="s">
        <v>1220</v>
      </c>
      <c r="B11558" s="37" t="s">
        <v>276</v>
      </c>
      <c r="C11558" s="37" t="n">
        <v>22</v>
      </c>
      <c r="D11558" s="37" t="n">
        <v>20</v>
      </c>
      <c r="E11558" s="37" t="n">
        <v>1</v>
      </c>
      <c r="F11558" s="37" t="n">
        <v>2</v>
      </c>
      <c r="G11558" s="37" t="n">
        <v>0</v>
      </c>
      <c r="H11558" s="37" t="n">
        <v>1</v>
      </c>
      <c r="I11558" s="37" t="n">
        <v>0</v>
      </c>
      <c r="J11558" s="40" t="n">
        <f aca="false">IF(C11558=0,"",D11558/C11558)</f>
        <v>0.909090909090909</v>
      </c>
    </row>
    <row r="11559" customFormat="false" ht="15" hidden="false" customHeight="false" outlineLevel="0" collapsed="false">
      <c r="A11559" s="37" t="s">
        <v>1220</v>
      </c>
      <c r="B11559" s="37" t="s">
        <v>277</v>
      </c>
      <c r="C11559" s="37" t="n">
        <v>22</v>
      </c>
      <c r="D11559" s="37" t="n">
        <v>20</v>
      </c>
      <c r="E11559" s="37" t="n">
        <v>1</v>
      </c>
      <c r="F11559" s="37" t="n">
        <v>0</v>
      </c>
      <c r="G11559" s="37" t="n">
        <v>1</v>
      </c>
      <c r="H11559" s="37" t="n">
        <v>1</v>
      </c>
      <c r="I11559" s="37" t="n">
        <v>2</v>
      </c>
      <c r="J11559" s="40" t="n">
        <f aca="false">IF(C11559=0,"",D11559/C11559)</f>
        <v>0.909090909090909</v>
      </c>
    </row>
    <row r="11560" customFormat="false" ht="15" hidden="false" customHeight="false" outlineLevel="0" collapsed="false">
      <c r="A11560" s="37" t="s">
        <v>1220</v>
      </c>
      <c r="B11560" s="37" t="s">
        <v>278</v>
      </c>
      <c r="C11560" s="37" t="n">
        <v>22</v>
      </c>
      <c r="D11560" s="37" t="n">
        <v>19</v>
      </c>
      <c r="E11560" s="37" t="n">
        <v>0</v>
      </c>
      <c r="F11560" s="37" t="n">
        <v>1</v>
      </c>
      <c r="G11560" s="37" t="n">
        <v>1</v>
      </c>
      <c r="H11560" s="37" t="n">
        <v>2</v>
      </c>
      <c r="I11560" s="37" t="n">
        <v>4</v>
      </c>
      <c r="J11560" s="40" t="n">
        <f aca="false">IF(C11560=0,"",D11560/C11560)</f>
        <v>0.863636363636364</v>
      </c>
    </row>
    <row r="11561" customFormat="false" ht="15" hidden="false" customHeight="false" outlineLevel="0" collapsed="false">
      <c r="A11561" s="37" t="s">
        <v>1220</v>
      </c>
      <c r="B11561" s="37" t="s">
        <v>279</v>
      </c>
      <c r="C11561" s="37" t="n">
        <v>22</v>
      </c>
      <c r="D11561" s="37" t="n">
        <v>22</v>
      </c>
      <c r="E11561" s="37" t="n">
        <v>1</v>
      </c>
      <c r="F11561" s="37" t="n">
        <v>1</v>
      </c>
      <c r="G11561" s="37" t="n">
        <v>0</v>
      </c>
      <c r="H11561" s="37" t="n">
        <v>3</v>
      </c>
      <c r="I11561" s="37" t="n">
        <v>1</v>
      </c>
      <c r="J11561" s="40" t="n">
        <f aca="false">IF(C11561=0,"",D11561/C11561)</f>
        <v>1</v>
      </c>
    </row>
    <row r="11562" customFormat="false" ht="15" hidden="false" customHeight="false" outlineLevel="0" collapsed="false">
      <c r="A11562" s="37" t="s">
        <v>1220</v>
      </c>
      <c r="B11562" s="37" t="s">
        <v>280</v>
      </c>
      <c r="C11562" s="37" t="n">
        <v>22</v>
      </c>
      <c r="D11562" s="37" t="n">
        <v>21</v>
      </c>
      <c r="E11562" s="37" t="n">
        <v>3</v>
      </c>
      <c r="F11562" s="37" t="n">
        <v>3</v>
      </c>
      <c r="G11562" s="37" t="n">
        <v>2</v>
      </c>
      <c r="H11562" s="37" t="n">
        <v>1</v>
      </c>
      <c r="I11562" s="37" t="n">
        <v>0</v>
      </c>
      <c r="J11562" s="40" t="n">
        <f aca="false">IF(C11562=0,"",D11562/C11562)</f>
        <v>0.954545454545455</v>
      </c>
    </row>
    <row r="11563" customFormat="false" ht="15" hidden="false" customHeight="false" outlineLevel="0" collapsed="false">
      <c r="A11563" s="37" t="s">
        <v>1220</v>
      </c>
      <c r="B11563" s="37" t="s">
        <v>281</v>
      </c>
      <c r="C11563" s="37" t="n">
        <v>22</v>
      </c>
      <c r="D11563" s="37" t="n">
        <v>21</v>
      </c>
      <c r="E11563" s="37" t="n">
        <v>0</v>
      </c>
      <c r="F11563" s="37" t="n">
        <v>0</v>
      </c>
      <c r="G11563" s="37" t="n">
        <v>0</v>
      </c>
      <c r="H11563" s="37" t="n">
        <v>2</v>
      </c>
      <c r="I11563" s="37" t="n">
        <v>3</v>
      </c>
      <c r="J11563" s="40" t="n">
        <f aca="false">IF(C11563=0,"",D11563/C11563)</f>
        <v>0.954545454545455</v>
      </c>
    </row>
    <row r="11564" customFormat="false" ht="15" hidden="false" customHeight="false" outlineLevel="0" collapsed="false">
      <c r="A11564" s="37" t="s">
        <v>1753</v>
      </c>
      <c r="B11564" s="37" t="s">
        <v>270</v>
      </c>
      <c r="C11564" s="37" t="n">
        <v>22</v>
      </c>
      <c r="D11564" s="37" t="n">
        <v>20</v>
      </c>
      <c r="E11564" s="37" t="n">
        <v>0</v>
      </c>
      <c r="F11564" s="37" t="n">
        <v>2</v>
      </c>
      <c r="G11564" s="37" t="n">
        <v>0</v>
      </c>
      <c r="H11564" s="37" t="n">
        <v>1</v>
      </c>
      <c r="I11564" s="37" t="n">
        <v>23</v>
      </c>
      <c r="J11564" s="40" t="n">
        <f aca="false">IF(C11564=0,"",D11564/C11564)</f>
        <v>0.909090909090909</v>
      </c>
    </row>
    <row r="11565" customFormat="false" ht="15" hidden="false" customHeight="false" outlineLevel="0" collapsed="false">
      <c r="A11565" s="37" t="s">
        <v>1753</v>
      </c>
      <c r="B11565" s="37" t="s">
        <v>271</v>
      </c>
      <c r="C11565" s="37" t="n">
        <v>22</v>
      </c>
      <c r="D11565" s="37" t="n">
        <v>22</v>
      </c>
      <c r="E11565" s="37" t="n">
        <v>1</v>
      </c>
      <c r="F11565" s="37" t="n">
        <v>0</v>
      </c>
      <c r="G11565" s="37" t="n">
        <v>0</v>
      </c>
      <c r="H11565" s="37" t="n">
        <v>0</v>
      </c>
      <c r="I11565" s="37" t="n">
        <v>1</v>
      </c>
      <c r="J11565" s="40" t="n">
        <f aca="false">IF(C11565=0,"",D11565/C11565)</f>
        <v>1</v>
      </c>
    </row>
    <row r="11566" customFormat="false" ht="15" hidden="false" customHeight="false" outlineLevel="0" collapsed="false">
      <c r="A11566" s="37" t="s">
        <v>1753</v>
      </c>
      <c r="B11566" s="37" t="s">
        <v>272</v>
      </c>
      <c r="C11566" s="37" t="n">
        <v>22</v>
      </c>
      <c r="D11566" s="37" t="n">
        <v>22</v>
      </c>
      <c r="E11566" s="37" t="n">
        <v>1</v>
      </c>
      <c r="F11566" s="37" t="n">
        <v>2</v>
      </c>
      <c r="G11566" s="37" t="n">
        <v>0</v>
      </c>
      <c r="H11566" s="37" t="n">
        <v>1</v>
      </c>
      <c r="I11566" s="37" t="n">
        <v>4</v>
      </c>
      <c r="J11566" s="40" t="n">
        <f aca="false">IF(C11566=0,"",D11566/C11566)</f>
        <v>1</v>
      </c>
    </row>
    <row r="11567" customFormat="false" ht="15" hidden="false" customHeight="false" outlineLevel="0" collapsed="false">
      <c r="A11567" s="37" t="s">
        <v>1753</v>
      </c>
      <c r="B11567" s="37" t="s">
        <v>273</v>
      </c>
      <c r="C11567" s="37" t="n">
        <v>22</v>
      </c>
      <c r="D11567" s="37" t="n">
        <v>18</v>
      </c>
      <c r="E11567" s="37" t="n">
        <v>0</v>
      </c>
      <c r="F11567" s="37" t="n">
        <v>0</v>
      </c>
      <c r="G11567" s="37" t="n">
        <v>0</v>
      </c>
      <c r="H11567" s="37" t="n">
        <v>0</v>
      </c>
      <c r="I11567" s="37" t="n">
        <v>8</v>
      </c>
      <c r="J11567" s="40" t="n">
        <f aca="false">IF(C11567=0,"",D11567/C11567)</f>
        <v>0.818181818181818</v>
      </c>
    </row>
    <row r="11568" customFormat="false" ht="15" hidden="false" customHeight="false" outlineLevel="0" collapsed="false">
      <c r="A11568" s="37" t="s">
        <v>1753</v>
      </c>
      <c r="B11568" s="37" t="s">
        <v>274</v>
      </c>
      <c r="C11568" s="37" t="n">
        <v>22</v>
      </c>
      <c r="D11568" s="37" t="n">
        <v>21</v>
      </c>
      <c r="E11568" s="37" t="n">
        <v>1</v>
      </c>
      <c r="F11568" s="37" t="n">
        <v>0</v>
      </c>
      <c r="G11568" s="37" t="n">
        <v>1</v>
      </c>
      <c r="H11568" s="37" t="n">
        <v>0</v>
      </c>
      <c r="I11568" s="37" t="n">
        <v>17</v>
      </c>
      <c r="J11568" s="40" t="n">
        <f aca="false">IF(C11568=0,"",D11568/C11568)</f>
        <v>0.954545454545455</v>
      </c>
    </row>
    <row r="11569" customFormat="false" ht="15" hidden="false" customHeight="false" outlineLevel="0" collapsed="false">
      <c r="A11569" s="37" t="s">
        <v>1753</v>
      </c>
      <c r="B11569" s="37" t="s">
        <v>275</v>
      </c>
      <c r="C11569" s="37" t="n">
        <v>22</v>
      </c>
      <c r="D11569" s="37" t="n">
        <v>19</v>
      </c>
      <c r="E11569" s="37" t="n">
        <v>2</v>
      </c>
      <c r="F11569" s="37" t="n">
        <v>1</v>
      </c>
      <c r="G11569" s="37" t="n">
        <v>0</v>
      </c>
      <c r="H11569" s="37" t="n">
        <v>2</v>
      </c>
      <c r="I11569" s="37" t="n">
        <v>10</v>
      </c>
      <c r="J11569" s="40" t="n">
        <f aca="false">IF(C11569=0,"",D11569/C11569)</f>
        <v>0.863636363636364</v>
      </c>
    </row>
    <row r="11570" customFormat="false" ht="15" hidden="false" customHeight="false" outlineLevel="0" collapsed="false">
      <c r="A11570" s="37" t="s">
        <v>1753</v>
      </c>
      <c r="B11570" s="37" t="s">
        <v>276</v>
      </c>
      <c r="C11570" s="37" t="n">
        <v>22</v>
      </c>
      <c r="D11570" s="37" t="n">
        <v>20</v>
      </c>
      <c r="E11570" s="37" t="n">
        <v>0</v>
      </c>
      <c r="F11570" s="37" t="n">
        <v>1</v>
      </c>
      <c r="G11570" s="37" t="n">
        <v>0</v>
      </c>
      <c r="H11570" s="37" t="n">
        <v>2</v>
      </c>
      <c r="I11570" s="37" t="n">
        <v>1</v>
      </c>
      <c r="J11570" s="40" t="n">
        <f aca="false">IF(C11570=0,"",D11570/C11570)</f>
        <v>0.909090909090909</v>
      </c>
    </row>
    <row r="11571" customFormat="false" ht="15" hidden="false" customHeight="false" outlineLevel="0" collapsed="false">
      <c r="A11571" s="37" t="s">
        <v>1753</v>
      </c>
      <c r="B11571" s="37" t="s">
        <v>277</v>
      </c>
      <c r="C11571" s="37" t="n">
        <v>22</v>
      </c>
      <c r="D11571" s="37" t="n">
        <v>22</v>
      </c>
      <c r="E11571" s="37" t="n">
        <v>0</v>
      </c>
      <c r="F11571" s="37" t="n">
        <v>1</v>
      </c>
      <c r="G11571" s="37" t="n">
        <v>0</v>
      </c>
      <c r="H11571" s="37" t="n">
        <v>2</v>
      </c>
      <c r="I11571" s="37" t="n">
        <v>15</v>
      </c>
      <c r="J11571" s="40" t="n">
        <f aca="false">IF(C11571=0,"",D11571/C11571)</f>
        <v>1</v>
      </c>
    </row>
    <row r="11572" customFormat="false" ht="15" hidden="false" customHeight="false" outlineLevel="0" collapsed="false">
      <c r="A11572" s="37" t="s">
        <v>1753</v>
      </c>
      <c r="B11572" s="37" t="s">
        <v>278</v>
      </c>
      <c r="C11572" s="37" t="n">
        <v>22</v>
      </c>
      <c r="D11572" s="37" t="n">
        <v>21</v>
      </c>
      <c r="E11572" s="37" t="n">
        <v>0</v>
      </c>
      <c r="F11572" s="37" t="n">
        <v>0</v>
      </c>
      <c r="G11572" s="37" t="n">
        <v>2</v>
      </c>
      <c r="H11572" s="37" t="n">
        <v>0</v>
      </c>
      <c r="I11572" s="37" t="n">
        <v>2</v>
      </c>
      <c r="J11572" s="40" t="n">
        <f aca="false">IF(C11572=0,"",D11572/C11572)</f>
        <v>0.954545454545455</v>
      </c>
    </row>
    <row r="11573" customFormat="false" ht="15" hidden="false" customHeight="false" outlineLevel="0" collapsed="false">
      <c r="A11573" s="37" t="s">
        <v>1753</v>
      </c>
      <c r="B11573" s="37" t="s">
        <v>279</v>
      </c>
      <c r="C11573" s="37" t="n">
        <v>22</v>
      </c>
      <c r="D11573" s="37" t="n">
        <v>22</v>
      </c>
      <c r="E11573" s="37" t="n">
        <v>1</v>
      </c>
      <c r="F11573" s="37" t="n">
        <v>1</v>
      </c>
      <c r="G11573" s="37" t="n">
        <v>0</v>
      </c>
      <c r="H11573" s="37" t="n">
        <v>0</v>
      </c>
      <c r="I11573" s="37" t="n">
        <v>4</v>
      </c>
      <c r="J11573" s="40" t="n">
        <f aca="false">IF(C11573=0,"",D11573/C11573)</f>
        <v>1</v>
      </c>
    </row>
    <row r="11574" customFormat="false" ht="15" hidden="false" customHeight="false" outlineLevel="0" collapsed="false">
      <c r="A11574" s="37" t="s">
        <v>1753</v>
      </c>
      <c r="B11574" s="37" t="s">
        <v>280</v>
      </c>
      <c r="C11574" s="37" t="n">
        <v>22</v>
      </c>
      <c r="D11574" s="37" t="n">
        <v>22</v>
      </c>
      <c r="E11574" s="37" t="n">
        <v>1</v>
      </c>
      <c r="F11574" s="37" t="n">
        <v>1</v>
      </c>
      <c r="G11574" s="37" t="n">
        <v>0</v>
      </c>
      <c r="H11574" s="37" t="n">
        <v>3</v>
      </c>
      <c r="I11574" s="37" t="n">
        <v>15</v>
      </c>
      <c r="J11574" s="40" t="n">
        <f aca="false">IF(C11574=0,"",D11574/C11574)</f>
        <v>1</v>
      </c>
    </row>
    <row r="11575" customFormat="false" ht="15" hidden="false" customHeight="false" outlineLevel="0" collapsed="false">
      <c r="A11575" s="37" t="s">
        <v>1753</v>
      </c>
      <c r="B11575" s="37" t="s">
        <v>281</v>
      </c>
      <c r="C11575" s="37" t="n">
        <v>22</v>
      </c>
      <c r="D11575" s="37" t="n">
        <v>21</v>
      </c>
      <c r="E11575" s="37" t="n">
        <v>1</v>
      </c>
      <c r="F11575" s="37" t="n">
        <v>0</v>
      </c>
      <c r="G11575" s="37" t="n">
        <v>0</v>
      </c>
      <c r="H11575" s="37" t="n">
        <v>1</v>
      </c>
      <c r="I11575" s="37" t="n">
        <v>12</v>
      </c>
      <c r="J11575" s="40" t="n">
        <f aca="false">IF(C11575=0,"",D11575/C11575)</f>
        <v>0.954545454545455</v>
      </c>
    </row>
    <row r="11576" customFormat="false" ht="15" hidden="false" customHeight="false" outlineLevel="0" collapsed="false">
      <c r="A11576" s="37" t="s">
        <v>1754</v>
      </c>
      <c r="B11576" s="37" t="s">
        <v>270</v>
      </c>
      <c r="C11576" s="37" t="n">
        <v>22</v>
      </c>
      <c r="D11576" s="37" t="n">
        <v>21</v>
      </c>
      <c r="E11576" s="37" t="n">
        <v>2</v>
      </c>
      <c r="F11576" s="37" t="n">
        <v>0</v>
      </c>
      <c r="G11576" s="37" t="n">
        <v>1</v>
      </c>
      <c r="H11576" s="37" t="n">
        <v>2</v>
      </c>
      <c r="I11576" s="37" t="n">
        <v>0</v>
      </c>
      <c r="J11576" s="40" t="n">
        <f aca="false">IF(C11576=0,"",D11576/C11576)</f>
        <v>0.954545454545455</v>
      </c>
    </row>
    <row r="11577" customFormat="false" ht="15" hidden="false" customHeight="false" outlineLevel="0" collapsed="false">
      <c r="A11577" s="37" t="s">
        <v>1754</v>
      </c>
      <c r="B11577" s="37" t="s">
        <v>271</v>
      </c>
      <c r="C11577" s="37" t="n">
        <v>22</v>
      </c>
      <c r="D11577" s="37" t="n">
        <v>21</v>
      </c>
      <c r="E11577" s="37" t="n">
        <v>1</v>
      </c>
      <c r="F11577" s="37" t="n">
        <v>1</v>
      </c>
      <c r="G11577" s="37" t="n">
        <v>0</v>
      </c>
      <c r="H11577" s="37" t="n">
        <v>0</v>
      </c>
      <c r="I11577" s="37" t="n">
        <v>6</v>
      </c>
      <c r="J11577" s="40" t="n">
        <f aca="false">IF(C11577=0,"",D11577/C11577)</f>
        <v>0.954545454545455</v>
      </c>
    </row>
    <row r="11578" customFormat="false" ht="15" hidden="false" customHeight="false" outlineLevel="0" collapsed="false">
      <c r="A11578" s="37" t="s">
        <v>1754</v>
      </c>
      <c r="B11578" s="37" t="s">
        <v>272</v>
      </c>
      <c r="C11578" s="37" t="n">
        <v>22</v>
      </c>
      <c r="D11578" s="37" t="n">
        <v>21</v>
      </c>
      <c r="E11578" s="37" t="n">
        <v>0</v>
      </c>
      <c r="F11578" s="37" t="n">
        <v>1</v>
      </c>
      <c r="G11578" s="37" t="n">
        <v>0</v>
      </c>
      <c r="H11578" s="37" t="n">
        <v>1</v>
      </c>
      <c r="I11578" s="37" t="n">
        <v>0</v>
      </c>
      <c r="J11578" s="40" t="n">
        <f aca="false">IF(C11578=0,"",D11578/C11578)</f>
        <v>0.954545454545455</v>
      </c>
    </row>
    <row r="11579" customFormat="false" ht="15" hidden="false" customHeight="false" outlineLevel="0" collapsed="false">
      <c r="A11579" s="37" t="s">
        <v>1754</v>
      </c>
      <c r="B11579" s="37" t="s">
        <v>273</v>
      </c>
      <c r="C11579" s="37" t="n">
        <v>22</v>
      </c>
      <c r="D11579" s="37" t="n">
        <v>20</v>
      </c>
      <c r="E11579" s="37" t="n">
        <v>2</v>
      </c>
      <c r="F11579" s="37" t="n">
        <v>0</v>
      </c>
      <c r="G11579" s="37" t="n">
        <v>0</v>
      </c>
      <c r="H11579" s="37" t="n">
        <v>3</v>
      </c>
      <c r="I11579" s="37" t="n">
        <v>0</v>
      </c>
      <c r="J11579" s="40" t="n">
        <f aca="false">IF(C11579=0,"",D11579/C11579)</f>
        <v>0.909090909090909</v>
      </c>
    </row>
    <row r="11580" customFormat="false" ht="15" hidden="false" customHeight="false" outlineLevel="0" collapsed="false">
      <c r="A11580" s="37" t="s">
        <v>1754</v>
      </c>
      <c r="B11580" s="37" t="s">
        <v>274</v>
      </c>
      <c r="C11580" s="37" t="n">
        <v>22</v>
      </c>
      <c r="D11580" s="37" t="n">
        <v>22</v>
      </c>
      <c r="E11580" s="37" t="n">
        <v>0</v>
      </c>
      <c r="F11580" s="37" t="n">
        <v>1</v>
      </c>
      <c r="G11580" s="37" t="n">
        <v>0</v>
      </c>
      <c r="H11580" s="37" t="n">
        <v>0</v>
      </c>
      <c r="I11580" s="37" t="n">
        <v>2</v>
      </c>
      <c r="J11580" s="40" t="n">
        <f aca="false">IF(C11580=0,"",D11580/C11580)</f>
        <v>1</v>
      </c>
    </row>
    <row r="11581" customFormat="false" ht="15" hidden="false" customHeight="false" outlineLevel="0" collapsed="false">
      <c r="A11581" s="37" t="s">
        <v>1754</v>
      </c>
      <c r="B11581" s="37" t="s">
        <v>275</v>
      </c>
      <c r="C11581" s="37" t="n">
        <v>22</v>
      </c>
      <c r="D11581" s="37" t="n">
        <v>20</v>
      </c>
      <c r="E11581" s="37" t="n">
        <v>0</v>
      </c>
      <c r="F11581" s="37" t="n">
        <v>0</v>
      </c>
      <c r="G11581" s="37" t="n">
        <v>1</v>
      </c>
      <c r="H11581" s="37" t="n">
        <v>3</v>
      </c>
      <c r="I11581" s="37" t="n">
        <v>2</v>
      </c>
      <c r="J11581" s="40" t="n">
        <f aca="false">IF(C11581=0,"",D11581/C11581)</f>
        <v>0.909090909090909</v>
      </c>
    </row>
    <row r="11582" customFormat="false" ht="15" hidden="false" customHeight="false" outlineLevel="0" collapsed="false">
      <c r="A11582" s="37" t="s">
        <v>1754</v>
      </c>
      <c r="B11582" s="37" t="s">
        <v>276</v>
      </c>
      <c r="C11582" s="37" t="n">
        <v>22</v>
      </c>
      <c r="D11582" s="37" t="n">
        <v>22</v>
      </c>
      <c r="E11582" s="37" t="n">
        <v>0</v>
      </c>
      <c r="F11582" s="37" t="n">
        <v>1</v>
      </c>
      <c r="G11582" s="37" t="n">
        <v>0</v>
      </c>
      <c r="H11582" s="37" t="n">
        <v>2</v>
      </c>
      <c r="I11582" s="37" t="n">
        <v>0</v>
      </c>
      <c r="J11582" s="40" t="n">
        <f aca="false">IF(C11582=0,"",D11582/C11582)</f>
        <v>1</v>
      </c>
    </row>
    <row r="11583" customFormat="false" ht="15" hidden="false" customHeight="false" outlineLevel="0" collapsed="false">
      <c r="A11583" s="37" t="s">
        <v>1754</v>
      </c>
      <c r="B11583" s="37" t="s">
        <v>277</v>
      </c>
      <c r="C11583" s="37" t="n">
        <v>22</v>
      </c>
      <c r="D11583" s="37" t="n">
        <v>20</v>
      </c>
      <c r="E11583" s="37" t="n">
        <v>0</v>
      </c>
      <c r="F11583" s="37" t="n">
        <v>0</v>
      </c>
      <c r="G11583" s="37" t="n">
        <v>0</v>
      </c>
      <c r="H11583" s="37" t="n">
        <v>2</v>
      </c>
      <c r="I11583" s="37" t="n">
        <v>3</v>
      </c>
      <c r="J11583" s="40" t="n">
        <f aca="false">IF(C11583=0,"",D11583/C11583)</f>
        <v>0.909090909090909</v>
      </c>
    </row>
    <row r="11584" customFormat="false" ht="15" hidden="false" customHeight="false" outlineLevel="0" collapsed="false">
      <c r="A11584" s="37" t="s">
        <v>1754</v>
      </c>
      <c r="B11584" s="37" t="s">
        <v>278</v>
      </c>
      <c r="C11584" s="37" t="n">
        <v>22</v>
      </c>
      <c r="D11584" s="37" t="n">
        <v>20</v>
      </c>
      <c r="E11584" s="37" t="n">
        <v>0</v>
      </c>
      <c r="F11584" s="37" t="n">
        <v>1</v>
      </c>
      <c r="G11584" s="37" t="n">
        <v>0</v>
      </c>
      <c r="H11584" s="37" t="n">
        <v>2</v>
      </c>
      <c r="I11584" s="37" t="n">
        <v>0</v>
      </c>
      <c r="J11584" s="40" t="n">
        <f aca="false">IF(C11584=0,"",D11584/C11584)</f>
        <v>0.909090909090909</v>
      </c>
    </row>
    <row r="11585" customFormat="false" ht="15" hidden="false" customHeight="false" outlineLevel="0" collapsed="false">
      <c r="A11585" s="37" t="s">
        <v>1754</v>
      </c>
      <c r="B11585" s="37" t="s">
        <v>279</v>
      </c>
      <c r="C11585" s="37" t="n">
        <v>22</v>
      </c>
      <c r="D11585" s="37" t="n">
        <v>21</v>
      </c>
      <c r="E11585" s="37" t="n">
        <v>1</v>
      </c>
      <c r="F11585" s="37" t="n">
        <v>1</v>
      </c>
      <c r="G11585" s="37" t="n">
        <v>0</v>
      </c>
      <c r="H11585" s="37" t="n">
        <v>2</v>
      </c>
      <c r="I11585" s="37" t="n">
        <v>0</v>
      </c>
      <c r="J11585" s="40" t="n">
        <f aca="false">IF(C11585=0,"",D11585/C11585)</f>
        <v>0.954545454545455</v>
      </c>
    </row>
    <row r="11586" customFormat="false" ht="15" hidden="false" customHeight="false" outlineLevel="0" collapsed="false">
      <c r="A11586" s="37" t="s">
        <v>1754</v>
      </c>
      <c r="B11586" s="37" t="s">
        <v>280</v>
      </c>
      <c r="C11586" s="37" t="n">
        <v>22</v>
      </c>
      <c r="D11586" s="37" t="n">
        <v>22</v>
      </c>
      <c r="E11586" s="37" t="n">
        <v>1</v>
      </c>
      <c r="F11586" s="37" t="n">
        <v>1</v>
      </c>
      <c r="G11586" s="37" t="n">
        <v>0</v>
      </c>
      <c r="H11586" s="37" t="n">
        <v>1</v>
      </c>
      <c r="I11586" s="37" t="n">
        <v>3</v>
      </c>
      <c r="J11586" s="40" t="n">
        <f aca="false">IF(C11586=0,"",D11586/C11586)</f>
        <v>1</v>
      </c>
    </row>
    <row r="11587" customFormat="false" ht="15" hidden="false" customHeight="false" outlineLevel="0" collapsed="false">
      <c r="A11587" s="37" t="s">
        <v>1754</v>
      </c>
      <c r="B11587" s="37" t="s">
        <v>281</v>
      </c>
      <c r="C11587" s="37" t="n">
        <v>22</v>
      </c>
      <c r="D11587" s="37" t="n">
        <v>21</v>
      </c>
      <c r="E11587" s="37" t="n">
        <v>1</v>
      </c>
      <c r="F11587" s="37" t="n">
        <v>1</v>
      </c>
      <c r="G11587" s="37" t="n">
        <v>2</v>
      </c>
      <c r="H11587" s="37" t="n">
        <v>2</v>
      </c>
      <c r="I11587" s="37" t="n">
        <v>0</v>
      </c>
      <c r="J11587" s="40" t="n">
        <f aca="false">IF(C11587=0,"",D11587/C11587)</f>
        <v>0.954545454545455</v>
      </c>
    </row>
    <row r="11588" customFormat="false" ht="15" hidden="false" customHeight="false" outlineLevel="0" collapsed="false">
      <c r="A11588" s="37" t="s">
        <v>1755</v>
      </c>
      <c r="B11588" s="37" t="s">
        <v>270</v>
      </c>
      <c r="C11588" s="37" t="n">
        <v>22</v>
      </c>
      <c r="D11588" s="37" t="n">
        <v>19</v>
      </c>
      <c r="E11588" s="37" t="n">
        <v>1</v>
      </c>
      <c r="F11588" s="37" t="n">
        <v>0</v>
      </c>
      <c r="G11588" s="37" t="n">
        <v>1</v>
      </c>
      <c r="H11588" s="37" t="n">
        <v>0</v>
      </c>
      <c r="I11588" s="37" t="n">
        <v>4</v>
      </c>
      <c r="J11588" s="40" t="n">
        <f aca="false">IF(C11588=0,"",D11588/C11588)</f>
        <v>0.863636363636364</v>
      </c>
    </row>
    <row r="11589" customFormat="false" ht="15" hidden="false" customHeight="false" outlineLevel="0" collapsed="false">
      <c r="A11589" s="37" t="s">
        <v>1755</v>
      </c>
      <c r="B11589" s="37" t="s">
        <v>271</v>
      </c>
      <c r="C11589" s="37" t="n">
        <v>22</v>
      </c>
      <c r="D11589" s="37" t="n">
        <v>22</v>
      </c>
      <c r="E11589" s="37" t="n">
        <v>2</v>
      </c>
      <c r="F11589" s="37" t="n">
        <v>0</v>
      </c>
      <c r="G11589" s="37" t="n">
        <v>1</v>
      </c>
      <c r="H11589" s="37" t="n">
        <v>3</v>
      </c>
      <c r="I11589" s="37" t="n">
        <v>2</v>
      </c>
      <c r="J11589" s="40" t="n">
        <f aca="false">IF(C11589=0,"",D11589/C11589)</f>
        <v>1</v>
      </c>
    </row>
    <row r="11590" customFormat="false" ht="15" hidden="false" customHeight="false" outlineLevel="0" collapsed="false">
      <c r="A11590" s="37" t="s">
        <v>1755</v>
      </c>
      <c r="B11590" s="37" t="s">
        <v>272</v>
      </c>
      <c r="C11590" s="37" t="n">
        <v>22</v>
      </c>
      <c r="D11590" s="37" t="n">
        <v>18</v>
      </c>
      <c r="E11590" s="37" t="n">
        <v>0</v>
      </c>
      <c r="F11590" s="37" t="n">
        <v>0</v>
      </c>
      <c r="G11590" s="37" t="n">
        <v>0</v>
      </c>
      <c r="H11590" s="37" t="n">
        <v>1</v>
      </c>
      <c r="I11590" s="37" t="n">
        <v>10</v>
      </c>
      <c r="J11590" s="40" t="n">
        <f aca="false">IF(C11590=0,"",D11590/C11590)</f>
        <v>0.818181818181818</v>
      </c>
    </row>
    <row r="11591" customFormat="false" ht="15" hidden="false" customHeight="false" outlineLevel="0" collapsed="false">
      <c r="A11591" s="37" t="s">
        <v>1755</v>
      </c>
      <c r="B11591" s="37" t="s">
        <v>273</v>
      </c>
      <c r="C11591" s="37" t="n">
        <v>22</v>
      </c>
      <c r="D11591" s="37" t="n">
        <v>17</v>
      </c>
      <c r="E11591" s="37" t="n">
        <v>1</v>
      </c>
      <c r="F11591" s="37" t="n">
        <v>0</v>
      </c>
      <c r="G11591" s="37" t="n">
        <v>0</v>
      </c>
      <c r="H11591" s="37" t="n">
        <v>4</v>
      </c>
      <c r="I11591" s="37" t="n">
        <v>6</v>
      </c>
      <c r="J11591" s="40" t="n">
        <f aca="false">IF(C11591=0,"",D11591/C11591)</f>
        <v>0.772727272727273</v>
      </c>
    </row>
    <row r="11592" customFormat="false" ht="15" hidden="false" customHeight="false" outlineLevel="0" collapsed="false">
      <c r="A11592" s="37" t="s">
        <v>1756</v>
      </c>
      <c r="B11592" s="37" t="s">
        <v>270</v>
      </c>
      <c r="C11592" s="37" t="n">
        <v>22</v>
      </c>
      <c r="D11592" s="37" t="n">
        <v>18</v>
      </c>
      <c r="E11592" s="37" t="n">
        <v>0</v>
      </c>
      <c r="F11592" s="37" t="n">
        <v>1</v>
      </c>
      <c r="G11592" s="37" t="n">
        <v>0</v>
      </c>
      <c r="H11592" s="37" t="n">
        <v>3</v>
      </c>
      <c r="I11592" s="37" t="n">
        <v>0</v>
      </c>
      <c r="J11592" s="40" t="n">
        <f aca="false">IF(C11592=0,"",D11592/C11592)</f>
        <v>0.818181818181818</v>
      </c>
    </row>
    <row r="11593" customFormat="false" ht="15" hidden="false" customHeight="false" outlineLevel="0" collapsed="false">
      <c r="A11593" s="37" t="s">
        <v>1756</v>
      </c>
      <c r="B11593" s="37" t="s">
        <v>271</v>
      </c>
      <c r="C11593" s="37" t="n">
        <v>22</v>
      </c>
      <c r="D11593" s="37" t="n">
        <v>17</v>
      </c>
      <c r="E11593" s="37" t="n">
        <v>2</v>
      </c>
      <c r="F11593" s="37" t="n">
        <v>0</v>
      </c>
      <c r="G11593" s="37" t="n">
        <v>0</v>
      </c>
      <c r="H11593" s="37" t="n">
        <v>0</v>
      </c>
      <c r="I11593" s="37" t="n">
        <v>1</v>
      </c>
      <c r="J11593" s="40" t="n">
        <f aca="false">IF(C11593=0,"",D11593/C11593)</f>
        <v>0.772727272727273</v>
      </c>
    </row>
    <row r="11594" customFormat="false" ht="15" hidden="false" customHeight="false" outlineLevel="0" collapsed="false">
      <c r="A11594" s="37" t="s">
        <v>1756</v>
      </c>
      <c r="B11594" s="37" t="s">
        <v>272</v>
      </c>
      <c r="C11594" s="37" t="n">
        <v>22</v>
      </c>
      <c r="D11594" s="37" t="n">
        <v>22</v>
      </c>
      <c r="E11594" s="37" t="n">
        <v>1</v>
      </c>
      <c r="F11594" s="37" t="n">
        <v>0</v>
      </c>
      <c r="G11594" s="37" t="n">
        <v>0</v>
      </c>
      <c r="H11594" s="37" t="n">
        <v>2</v>
      </c>
      <c r="I11594" s="37" t="n">
        <v>2</v>
      </c>
      <c r="J11594" s="40" t="n">
        <f aca="false">IF(C11594=0,"",D11594/C11594)</f>
        <v>1</v>
      </c>
    </row>
    <row r="11595" customFormat="false" ht="15" hidden="false" customHeight="false" outlineLevel="0" collapsed="false">
      <c r="A11595" s="37" t="s">
        <v>1756</v>
      </c>
      <c r="B11595" s="37" t="s">
        <v>273</v>
      </c>
      <c r="C11595" s="37" t="n">
        <v>22</v>
      </c>
      <c r="D11595" s="37" t="n">
        <v>21</v>
      </c>
      <c r="E11595" s="37" t="n">
        <v>0</v>
      </c>
      <c r="F11595" s="37" t="n">
        <v>0</v>
      </c>
      <c r="G11595" s="37" t="n">
        <v>0</v>
      </c>
      <c r="H11595" s="37" t="n">
        <v>1</v>
      </c>
      <c r="I11595" s="37" t="n">
        <v>0</v>
      </c>
      <c r="J11595" s="40" t="n">
        <f aca="false">IF(C11595=0,"",D11595/C11595)</f>
        <v>0.954545454545455</v>
      </c>
    </row>
    <row r="11596" customFormat="false" ht="15" hidden="false" customHeight="false" outlineLevel="0" collapsed="false">
      <c r="A11596" s="37" t="s">
        <v>1756</v>
      </c>
      <c r="B11596" s="37" t="s">
        <v>274</v>
      </c>
      <c r="C11596" s="37" t="n">
        <v>22</v>
      </c>
      <c r="D11596" s="37" t="n">
        <v>21</v>
      </c>
      <c r="E11596" s="37" t="n">
        <v>1</v>
      </c>
      <c r="F11596" s="37" t="n">
        <v>0</v>
      </c>
      <c r="G11596" s="37" t="n">
        <v>1</v>
      </c>
      <c r="H11596" s="37" t="n">
        <v>1</v>
      </c>
      <c r="I11596" s="37" t="n">
        <v>0</v>
      </c>
      <c r="J11596" s="40" t="n">
        <f aca="false">IF(C11596=0,"",D11596/C11596)</f>
        <v>0.954545454545455</v>
      </c>
    </row>
    <row r="11597" customFormat="false" ht="15" hidden="false" customHeight="false" outlineLevel="0" collapsed="false">
      <c r="A11597" s="37" t="s">
        <v>1756</v>
      </c>
      <c r="B11597" s="37" t="s">
        <v>275</v>
      </c>
      <c r="C11597" s="37" t="n">
        <v>22</v>
      </c>
      <c r="D11597" s="37" t="n">
        <v>22</v>
      </c>
      <c r="E11597" s="37" t="n">
        <v>0</v>
      </c>
      <c r="F11597" s="37" t="n">
        <v>0</v>
      </c>
      <c r="G11597" s="37" t="n">
        <v>0</v>
      </c>
      <c r="H11597" s="37" t="n">
        <v>1</v>
      </c>
      <c r="I11597" s="37" t="n">
        <v>0</v>
      </c>
      <c r="J11597" s="40" t="n">
        <f aca="false">IF(C11597=0,"",D11597/C11597)</f>
        <v>1</v>
      </c>
    </row>
    <row r="11598" customFormat="false" ht="15" hidden="false" customHeight="false" outlineLevel="0" collapsed="false">
      <c r="A11598" s="37" t="s">
        <v>1756</v>
      </c>
      <c r="B11598" s="37" t="s">
        <v>276</v>
      </c>
      <c r="C11598" s="37" t="n">
        <v>22</v>
      </c>
      <c r="D11598" s="37" t="n">
        <v>20</v>
      </c>
      <c r="E11598" s="37" t="n">
        <v>0</v>
      </c>
      <c r="F11598" s="37" t="n">
        <v>0</v>
      </c>
      <c r="G11598" s="37" t="n">
        <v>0</v>
      </c>
      <c r="H11598" s="37" t="n">
        <v>0</v>
      </c>
      <c r="I11598" s="37" t="n">
        <v>0</v>
      </c>
      <c r="J11598" s="40" t="n">
        <f aca="false">IF(C11598=0,"",D11598/C11598)</f>
        <v>0.909090909090909</v>
      </c>
    </row>
    <row r="11599" customFormat="false" ht="15" hidden="false" customHeight="false" outlineLevel="0" collapsed="false">
      <c r="A11599" s="37" t="s">
        <v>1756</v>
      </c>
      <c r="B11599" s="37" t="s">
        <v>277</v>
      </c>
      <c r="C11599" s="37" t="n">
        <v>22</v>
      </c>
      <c r="D11599" s="37" t="n">
        <v>22</v>
      </c>
      <c r="E11599" s="37" t="n">
        <v>0</v>
      </c>
      <c r="F11599" s="37" t="n">
        <v>0</v>
      </c>
      <c r="G11599" s="37" t="n">
        <v>1</v>
      </c>
      <c r="H11599" s="37" t="n">
        <v>1</v>
      </c>
      <c r="I11599" s="37" t="n">
        <v>5</v>
      </c>
      <c r="J11599" s="40" t="n">
        <f aca="false">IF(C11599=0,"",D11599/C11599)</f>
        <v>1</v>
      </c>
    </row>
    <row r="11600" customFormat="false" ht="15" hidden="false" customHeight="false" outlineLevel="0" collapsed="false">
      <c r="A11600" s="37" t="s">
        <v>1756</v>
      </c>
      <c r="B11600" s="37" t="s">
        <v>278</v>
      </c>
      <c r="C11600" s="37" t="n">
        <v>22</v>
      </c>
      <c r="D11600" s="37" t="n">
        <v>22</v>
      </c>
      <c r="E11600" s="37" t="n">
        <v>2</v>
      </c>
      <c r="F11600" s="37" t="n">
        <v>1</v>
      </c>
      <c r="G11600" s="37" t="n">
        <v>0</v>
      </c>
      <c r="H11600" s="37" t="n">
        <v>2</v>
      </c>
      <c r="I11600" s="37" t="n">
        <v>2</v>
      </c>
      <c r="J11600" s="40" t="n">
        <f aca="false">IF(C11600=0,"",D11600/C11600)</f>
        <v>1</v>
      </c>
    </row>
    <row r="11601" customFormat="false" ht="15" hidden="false" customHeight="false" outlineLevel="0" collapsed="false">
      <c r="A11601" s="37" t="s">
        <v>1756</v>
      </c>
      <c r="B11601" s="37" t="s">
        <v>279</v>
      </c>
      <c r="C11601" s="37" t="n">
        <v>22</v>
      </c>
      <c r="D11601" s="37" t="n">
        <v>22</v>
      </c>
      <c r="E11601" s="37" t="n">
        <v>0</v>
      </c>
      <c r="F11601" s="37" t="n">
        <v>1</v>
      </c>
      <c r="G11601" s="37" t="n">
        <v>1</v>
      </c>
      <c r="H11601" s="37" t="n">
        <v>2</v>
      </c>
      <c r="I11601" s="37" t="n">
        <v>0</v>
      </c>
      <c r="J11601" s="40" t="n">
        <f aca="false">IF(C11601=0,"",D11601/C11601)</f>
        <v>1</v>
      </c>
    </row>
    <row r="11602" customFormat="false" ht="15" hidden="false" customHeight="false" outlineLevel="0" collapsed="false">
      <c r="A11602" s="37" t="s">
        <v>1756</v>
      </c>
      <c r="B11602" s="37" t="s">
        <v>280</v>
      </c>
      <c r="C11602" s="37" t="n">
        <v>22</v>
      </c>
      <c r="D11602" s="37" t="n">
        <v>21</v>
      </c>
      <c r="E11602" s="37" t="n">
        <v>1</v>
      </c>
      <c r="F11602" s="37" t="n">
        <v>0</v>
      </c>
      <c r="G11602" s="37" t="n">
        <v>0</v>
      </c>
      <c r="H11602" s="37" t="n">
        <v>2</v>
      </c>
      <c r="I11602" s="37" t="n">
        <v>2</v>
      </c>
      <c r="J11602" s="40" t="n">
        <f aca="false">IF(C11602=0,"",D11602/C11602)</f>
        <v>0.954545454545455</v>
      </c>
    </row>
    <row r="11603" customFormat="false" ht="15" hidden="false" customHeight="false" outlineLevel="0" collapsed="false">
      <c r="A11603" s="37" t="s">
        <v>1756</v>
      </c>
      <c r="B11603" s="37" t="s">
        <v>281</v>
      </c>
      <c r="C11603" s="37" t="n">
        <v>22</v>
      </c>
      <c r="D11603" s="37" t="n">
        <v>22</v>
      </c>
      <c r="E11603" s="37" t="n">
        <v>0</v>
      </c>
      <c r="F11603" s="37" t="n">
        <v>1</v>
      </c>
      <c r="G11603" s="37" t="n">
        <v>0</v>
      </c>
      <c r="H11603" s="37" t="n">
        <v>1</v>
      </c>
      <c r="I11603" s="37" t="n">
        <v>3</v>
      </c>
      <c r="J11603" s="40" t="n">
        <f aca="false">IF(C11603=0,"",D11603/C11603)</f>
        <v>1</v>
      </c>
    </row>
    <row r="11604" customFormat="false" ht="15" hidden="false" customHeight="false" outlineLevel="0" collapsed="false">
      <c r="A11604" s="37" t="s">
        <v>1758</v>
      </c>
      <c r="B11604" s="37" t="s">
        <v>270</v>
      </c>
      <c r="C11604" s="37" t="n">
        <v>22</v>
      </c>
      <c r="D11604" s="37" t="n">
        <v>21</v>
      </c>
      <c r="E11604" s="37" t="n">
        <v>0</v>
      </c>
      <c r="F11604" s="37" t="n">
        <v>3</v>
      </c>
      <c r="G11604" s="37" t="n">
        <v>1</v>
      </c>
      <c r="H11604" s="37" t="n">
        <v>1</v>
      </c>
      <c r="I11604" s="37" t="n">
        <v>8</v>
      </c>
      <c r="J11604" s="40" t="n">
        <f aca="false">IF(C11604=0,"",D11604/C11604)</f>
        <v>0.954545454545455</v>
      </c>
    </row>
    <row r="11605" customFormat="false" ht="15" hidden="false" customHeight="false" outlineLevel="0" collapsed="false">
      <c r="A11605" s="37" t="s">
        <v>1758</v>
      </c>
      <c r="B11605" s="37" t="s">
        <v>271</v>
      </c>
      <c r="C11605" s="37" t="n">
        <v>22</v>
      </c>
      <c r="D11605" s="37" t="n">
        <v>20</v>
      </c>
      <c r="E11605" s="37" t="n">
        <v>1</v>
      </c>
      <c r="F11605" s="37" t="n">
        <v>1</v>
      </c>
      <c r="G11605" s="37" t="n">
        <v>0</v>
      </c>
      <c r="H11605" s="37" t="n">
        <v>0</v>
      </c>
      <c r="I11605" s="37" t="n">
        <v>0</v>
      </c>
      <c r="J11605" s="40" t="n">
        <f aca="false">IF(C11605=0,"",D11605/C11605)</f>
        <v>0.909090909090909</v>
      </c>
    </row>
    <row r="11606" customFormat="false" ht="15" hidden="false" customHeight="false" outlineLevel="0" collapsed="false">
      <c r="A11606" s="37" t="s">
        <v>1758</v>
      </c>
      <c r="B11606" s="37" t="s">
        <v>272</v>
      </c>
      <c r="C11606" s="37" t="n">
        <v>22</v>
      </c>
      <c r="D11606" s="37" t="n">
        <v>22</v>
      </c>
      <c r="E11606" s="37" t="n">
        <v>1</v>
      </c>
      <c r="F11606" s="37" t="n">
        <v>0</v>
      </c>
      <c r="G11606" s="37" t="n">
        <v>0</v>
      </c>
      <c r="H11606" s="37" t="n">
        <v>1</v>
      </c>
      <c r="I11606" s="37" t="n">
        <v>0</v>
      </c>
      <c r="J11606" s="40" t="n">
        <f aca="false">IF(C11606=0,"",D11606/C11606)</f>
        <v>1</v>
      </c>
    </row>
    <row r="11607" customFormat="false" ht="15" hidden="false" customHeight="false" outlineLevel="0" collapsed="false">
      <c r="A11607" s="37" t="s">
        <v>1758</v>
      </c>
      <c r="B11607" s="37" t="s">
        <v>273</v>
      </c>
      <c r="C11607" s="37" t="n">
        <v>22</v>
      </c>
      <c r="D11607" s="37" t="n">
        <v>22</v>
      </c>
      <c r="E11607" s="37" t="n">
        <v>0</v>
      </c>
      <c r="F11607" s="37" t="n">
        <v>0</v>
      </c>
      <c r="G11607" s="37" t="n">
        <v>0</v>
      </c>
      <c r="H11607" s="37" t="n">
        <v>2</v>
      </c>
      <c r="I11607" s="37" t="n">
        <v>3</v>
      </c>
      <c r="J11607" s="40" t="n">
        <f aca="false">IF(C11607=0,"",D11607/C11607)</f>
        <v>1</v>
      </c>
    </row>
    <row r="11608" customFormat="false" ht="15" hidden="false" customHeight="false" outlineLevel="0" collapsed="false">
      <c r="A11608" s="37" t="s">
        <v>1758</v>
      </c>
      <c r="B11608" s="37" t="s">
        <v>274</v>
      </c>
      <c r="C11608" s="37" t="n">
        <v>22</v>
      </c>
      <c r="D11608" s="37" t="n">
        <v>19</v>
      </c>
      <c r="E11608" s="37" t="n">
        <v>0</v>
      </c>
      <c r="F11608" s="37" t="n">
        <v>2</v>
      </c>
      <c r="G11608" s="37" t="n">
        <v>0</v>
      </c>
      <c r="H11608" s="37" t="n">
        <v>0</v>
      </c>
      <c r="I11608" s="37" t="n">
        <v>2</v>
      </c>
      <c r="J11608" s="40" t="n">
        <f aca="false">IF(C11608=0,"",D11608/C11608)</f>
        <v>0.863636363636364</v>
      </c>
    </row>
    <row r="11609" customFormat="false" ht="15" hidden="false" customHeight="false" outlineLevel="0" collapsed="false">
      <c r="A11609" s="37" t="s">
        <v>1758</v>
      </c>
      <c r="B11609" s="37" t="s">
        <v>275</v>
      </c>
      <c r="C11609" s="37" t="n">
        <v>22</v>
      </c>
      <c r="D11609" s="37" t="n">
        <v>20</v>
      </c>
      <c r="E11609" s="37" t="n">
        <v>0</v>
      </c>
      <c r="F11609" s="37" t="n">
        <v>1</v>
      </c>
      <c r="G11609" s="37" t="n">
        <v>0</v>
      </c>
      <c r="H11609" s="37" t="n">
        <v>1</v>
      </c>
      <c r="I11609" s="37" t="n">
        <v>4</v>
      </c>
      <c r="J11609" s="40" t="n">
        <f aca="false">IF(C11609=0,"",D11609/C11609)</f>
        <v>0.909090909090909</v>
      </c>
    </row>
    <row r="11610" customFormat="false" ht="15" hidden="false" customHeight="false" outlineLevel="0" collapsed="false">
      <c r="A11610" s="37" t="s">
        <v>1758</v>
      </c>
      <c r="B11610" s="37" t="s">
        <v>276</v>
      </c>
      <c r="C11610" s="37" t="n">
        <v>22</v>
      </c>
      <c r="D11610" s="37" t="n">
        <v>20</v>
      </c>
      <c r="E11610" s="37" t="n">
        <v>0</v>
      </c>
      <c r="F11610" s="37" t="n">
        <v>1</v>
      </c>
      <c r="G11610" s="37" t="n">
        <v>0</v>
      </c>
      <c r="H11610" s="37" t="n">
        <v>2</v>
      </c>
      <c r="I11610" s="37" t="n">
        <v>0</v>
      </c>
      <c r="J11610" s="40" t="n">
        <f aca="false">IF(C11610=0,"",D11610/C11610)</f>
        <v>0.909090909090909</v>
      </c>
    </row>
    <row r="11611" customFormat="false" ht="15" hidden="false" customHeight="false" outlineLevel="0" collapsed="false">
      <c r="A11611" s="37" t="s">
        <v>1758</v>
      </c>
      <c r="B11611" s="37" t="s">
        <v>277</v>
      </c>
      <c r="C11611" s="37" t="n">
        <v>22</v>
      </c>
      <c r="D11611" s="37" t="n">
        <v>21</v>
      </c>
      <c r="E11611" s="37" t="n">
        <v>0</v>
      </c>
      <c r="F11611" s="37" t="n">
        <v>1</v>
      </c>
      <c r="G11611" s="37" t="n">
        <v>0</v>
      </c>
      <c r="H11611" s="37" t="n">
        <v>6</v>
      </c>
      <c r="I11611" s="37" t="n">
        <v>3</v>
      </c>
      <c r="J11611" s="40" t="n">
        <f aca="false">IF(C11611=0,"",D11611/C11611)</f>
        <v>0.954545454545455</v>
      </c>
    </row>
    <row r="11612" customFormat="false" ht="15" hidden="false" customHeight="false" outlineLevel="0" collapsed="false">
      <c r="A11612" s="37" t="s">
        <v>1758</v>
      </c>
      <c r="B11612" s="37" t="s">
        <v>278</v>
      </c>
      <c r="C11612" s="37" t="n">
        <v>22</v>
      </c>
      <c r="D11612" s="37" t="n">
        <v>22</v>
      </c>
      <c r="E11612" s="37" t="n">
        <v>0</v>
      </c>
      <c r="F11612" s="37" t="n">
        <v>0</v>
      </c>
      <c r="G11612" s="37" t="n">
        <v>0</v>
      </c>
      <c r="H11612" s="37" t="n">
        <v>3</v>
      </c>
      <c r="I11612" s="37" t="n">
        <v>0</v>
      </c>
      <c r="J11612" s="40" t="n">
        <f aca="false">IF(C11612=0,"",D11612/C11612)</f>
        <v>1</v>
      </c>
    </row>
    <row r="11613" customFormat="false" ht="15" hidden="false" customHeight="false" outlineLevel="0" collapsed="false">
      <c r="A11613" s="37" t="s">
        <v>1758</v>
      </c>
      <c r="B11613" s="37" t="s">
        <v>279</v>
      </c>
      <c r="C11613" s="37" t="n">
        <v>22</v>
      </c>
      <c r="D11613" s="37" t="n">
        <v>21</v>
      </c>
      <c r="E11613" s="37" t="n">
        <v>1</v>
      </c>
      <c r="F11613" s="37" t="n">
        <v>1</v>
      </c>
      <c r="G11613" s="37" t="n">
        <v>0</v>
      </c>
      <c r="H11613" s="37" t="n">
        <v>2</v>
      </c>
      <c r="I11613" s="37" t="n">
        <v>2</v>
      </c>
      <c r="J11613" s="40" t="n">
        <f aca="false">IF(C11613=0,"",D11613/C11613)</f>
        <v>0.954545454545455</v>
      </c>
    </row>
    <row r="11614" customFormat="false" ht="15" hidden="false" customHeight="false" outlineLevel="0" collapsed="false">
      <c r="A11614" s="37" t="s">
        <v>1758</v>
      </c>
      <c r="B11614" s="37" t="s">
        <v>280</v>
      </c>
      <c r="C11614" s="37" t="n">
        <v>22</v>
      </c>
      <c r="D11614" s="37" t="n">
        <v>20</v>
      </c>
      <c r="E11614" s="37" t="n">
        <v>0</v>
      </c>
      <c r="F11614" s="37" t="n">
        <v>1</v>
      </c>
      <c r="G11614" s="37" t="n">
        <v>0</v>
      </c>
      <c r="H11614" s="37" t="n">
        <v>3</v>
      </c>
      <c r="I11614" s="37" t="n">
        <v>1</v>
      </c>
      <c r="J11614" s="40" t="n">
        <f aca="false">IF(C11614=0,"",D11614/C11614)</f>
        <v>0.909090909090909</v>
      </c>
    </row>
    <row r="11615" customFormat="false" ht="15" hidden="false" customHeight="false" outlineLevel="0" collapsed="false">
      <c r="A11615" s="37" t="s">
        <v>1758</v>
      </c>
      <c r="B11615" s="37" t="s">
        <v>281</v>
      </c>
      <c r="C11615" s="37" t="n">
        <v>22</v>
      </c>
      <c r="D11615" s="37" t="n">
        <v>19</v>
      </c>
      <c r="E11615" s="37" t="n">
        <v>0</v>
      </c>
      <c r="F11615" s="37" t="n">
        <v>0</v>
      </c>
      <c r="G11615" s="37" t="n">
        <v>1</v>
      </c>
      <c r="H11615" s="37" t="n">
        <v>2</v>
      </c>
      <c r="I11615" s="37" t="n">
        <v>1</v>
      </c>
      <c r="J11615" s="40" t="n">
        <f aca="false">IF(C11615=0,"",D11615/C11615)</f>
        <v>0.863636363636364</v>
      </c>
    </row>
    <row r="11616" customFormat="false" ht="15" hidden="false" customHeight="false" outlineLevel="0" collapsed="false">
      <c r="A11616" s="37" t="s">
        <v>1759</v>
      </c>
      <c r="B11616" s="37" t="s">
        <v>281</v>
      </c>
      <c r="C11616" s="37" t="n">
        <v>22</v>
      </c>
      <c r="D11616" s="37" t="n">
        <v>22</v>
      </c>
      <c r="E11616" s="37" t="n">
        <v>0</v>
      </c>
      <c r="F11616" s="37" t="n">
        <v>0</v>
      </c>
      <c r="G11616" s="37" t="n">
        <v>1</v>
      </c>
      <c r="H11616" s="37" t="n">
        <v>1</v>
      </c>
      <c r="I11616" s="37" t="n">
        <v>1</v>
      </c>
      <c r="J11616" s="40" t="n">
        <f aca="false">IF(C11616=0,"",D11616/C11616)</f>
        <v>1</v>
      </c>
    </row>
    <row r="11617" customFormat="false" ht="15" hidden="false" customHeight="false" outlineLevel="0" collapsed="false">
      <c r="A11617" s="37" t="s">
        <v>1163</v>
      </c>
      <c r="B11617" s="37" t="s">
        <v>270</v>
      </c>
      <c r="C11617" s="37" t="n">
        <v>22</v>
      </c>
      <c r="D11617" s="37" t="n">
        <v>21</v>
      </c>
      <c r="E11617" s="37" t="n">
        <v>0</v>
      </c>
      <c r="F11617" s="37" t="n">
        <v>1</v>
      </c>
      <c r="G11617" s="37" t="n">
        <v>0</v>
      </c>
      <c r="H11617" s="37" t="n">
        <v>1</v>
      </c>
      <c r="I11617" s="37" t="n">
        <v>0</v>
      </c>
      <c r="J11617" s="40" t="n">
        <f aca="false">IF(C11617=0,"",D11617/C11617)</f>
        <v>0.954545454545455</v>
      </c>
    </row>
    <row r="11618" customFormat="false" ht="15" hidden="false" customHeight="false" outlineLevel="0" collapsed="false">
      <c r="A11618" s="37" t="s">
        <v>1163</v>
      </c>
      <c r="B11618" s="37" t="s">
        <v>271</v>
      </c>
      <c r="C11618" s="37" t="n">
        <v>22</v>
      </c>
      <c r="D11618" s="37" t="n">
        <v>21</v>
      </c>
      <c r="E11618" s="37" t="n">
        <v>1</v>
      </c>
      <c r="F11618" s="37" t="n">
        <v>0</v>
      </c>
      <c r="G11618" s="37" t="n">
        <v>1</v>
      </c>
      <c r="H11618" s="37" t="n">
        <v>0</v>
      </c>
      <c r="I11618" s="37" t="n">
        <v>3</v>
      </c>
      <c r="J11618" s="40" t="n">
        <f aca="false">IF(C11618=0,"",D11618/C11618)</f>
        <v>0.954545454545455</v>
      </c>
    </row>
    <row r="11619" customFormat="false" ht="15" hidden="false" customHeight="false" outlineLevel="0" collapsed="false">
      <c r="A11619" s="37" t="s">
        <v>1163</v>
      </c>
      <c r="B11619" s="37" t="s">
        <v>272</v>
      </c>
      <c r="C11619" s="37" t="n">
        <v>22</v>
      </c>
      <c r="D11619" s="37" t="n">
        <v>21</v>
      </c>
      <c r="E11619" s="37" t="n">
        <v>0</v>
      </c>
      <c r="F11619" s="37" t="n">
        <v>0</v>
      </c>
      <c r="G11619" s="37" t="n">
        <v>1</v>
      </c>
      <c r="H11619" s="37" t="n">
        <v>3</v>
      </c>
      <c r="I11619" s="37" t="n">
        <v>0</v>
      </c>
      <c r="J11619" s="40" t="n">
        <f aca="false">IF(C11619=0,"",D11619/C11619)</f>
        <v>0.954545454545455</v>
      </c>
    </row>
    <row r="11620" customFormat="false" ht="15" hidden="false" customHeight="false" outlineLevel="0" collapsed="false">
      <c r="A11620" s="37" t="s">
        <v>1163</v>
      </c>
      <c r="B11620" s="37" t="s">
        <v>273</v>
      </c>
      <c r="C11620" s="37" t="n">
        <v>22</v>
      </c>
      <c r="D11620" s="37" t="n">
        <v>21</v>
      </c>
      <c r="E11620" s="37" t="n">
        <v>1</v>
      </c>
      <c r="F11620" s="37" t="n">
        <v>1</v>
      </c>
      <c r="G11620" s="37" t="n">
        <v>0</v>
      </c>
      <c r="H11620" s="37" t="n">
        <v>3</v>
      </c>
      <c r="I11620" s="37" t="n">
        <v>0</v>
      </c>
      <c r="J11620" s="40" t="n">
        <f aca="false">IF(C11620=0,"",D11620/C11620)</f>
        <v>0.954545454545455</v>
      </c>
    </row>
    <row r="11621" customFormat="false" ht="15" hidden="false" customHeight="false" outlineLevel="0" collapsed="false">
      <c r="A11621" s="37" t="s">
        <v>1163</v>
      </c>
      <c r="B11621" s="37" t="s">
        <v>274</v>
      </c>
      <c r="C11621" s="37" t="n">
        <v>22</v>
      </c>
      <c r="D11621" s="37" t="n">
        <v>19</v>
      </c>
      <c r="E11621" s="37" t="n">
        <v>1</v>
      </c>
      <c r="F11621" s="37" t="n">
        <v>0</v>
      </c>
      <c r="G11621" s="37" t="n">
        <v>1</v>
      </c>
      <c r="H11621" s="37" t="n">
        <v>1</v>
      </c>
      <c r="I11621" s="37" t="n">
        <v>5</v>
      </c>
      <c r="J11621" s="40" t="n">
        <f aca="false">IF(C11621=0,"",D11621/C11621)</f>
        <v>0.863636363636364</v>
      </c>
    </row>
    <row r="11622" customFormat="false" ht="15" hidden="false" customHeight="false" outlineLevel="0" collapsed="false">
      <c r="A11622" s="37" t="s">
        <v>1163</v>
      </c>
      <c r="B11622" s="37" t="s">
        <v>275</v>
      </c>
      <c r="C11622" s="37" t="n">
        <v>22</v>
      </c>
      <c r="D11622" s="37" t="n">
        <v>19</v>
      </c>
      <c r="E11622" s="37" t="n">
        <v>0</v>
      </c>
      <c r="F11622" s="37" t="n">
        <v>1</v>
      </c>
      <c r="G11622" s="37" t="n">
        <v>0</v>
      </c>
      <c r="H11622" s="37" t="n">
        <v>3</v>
      </c>
      <c r="I11622" s="37" t="n">
        <v>0</v>
      </c>
      <c r="J11622" s="40" t="n">
        <f aca="false">IF(C11622=0,"",D11622/C11622)</f>
        <v>0.863636363636364</v>
      </c>
    </row>
    <row r="11623" customFormat="false" ht="15" hidden="false" customHeight="false" outlineLevel="0" collapsed="false">
      <c r="A11623" s="37" t="s">
        <v>1163</v>
      </c>
      <c r="B11623" s="37" t="s">
        <v>276</v>
      </c>
      <c r="C11623" s="37" t="n">
        <v>22</v>
      </c>
      <c r="D11623" s="37" t="n">
        <v>19</v>
      </c>
      <c r="E11623" s="37" t="n">
        <v>0</v>
      </c>
      <c r="F11623" s="37" t="n">
        <v>2</v>
      </c>
      <c r="G11623" s="37" t="n">
        <v>0</v>
      </c>
      <c r="H11623" s="37" t="n">
        <v>1</v>
      </c>
      <c r="I11623" s="37" t="n">
        <v>0</v>
      </c>
      <c r="J11623" s="40" t="n">
        <f aca="false">IF(C11623=0,"",D11623/C11623)</f>
        <v>0.863636363636364</v>
      </c>
    </row>
    <row r="11624" customFormat="false" ht="15" hidden="false" customHeight="false" outlineLevel="0" collapsed="false">
      <c r="A11624" s="37" t="s">
        <v>1163</v>
      </c>
      <c r="B11624" s="37" t="s">
        <v>277</v>
      </c>
      <c r="C11624" s="37" t="n">
        <v>22</v>
      </c>
      <c r="D11624" s="37" t="n">
        <v>21</v>
      </c>
      <c r="E11624" s="37" t="n">
        <v>2</v>
      </c>
      <c r="F11624" s="37" t="n">
        <v>2</v>
      </c>
      <c r="G11624" s="37" t="n">
        <v>0</v>
      </c>
      <c r="H11624" s="37" t="n">
        <v>2</v>
      </c>
      <c r="I11624" s="37" t="n">
        <v>1</v>
      </c>
      <c r="J11624" s="40" t="n">
        <f aca="false">IF(C11624=0,"",D11624/C11624)</f>
        <v>0.954545454545455</v>
      </c>
    </row>
    <row r="11625" customFormat="false" ht="15" hidden="false" customHeight="false" outlineLevel="0" collapsed="false">
      <c r="A11625" s="37" t="s">
        <v>1163</v>
      </c>
      <c r="B11625" s="37" t="s">
        <v>278</v>
      </c>
      <c r="C11625" s="37" t="n">
        <v>22</v>
      </c>
      <c r="D11625" s="37" t="n">
        <v>22</v>
      </c>
      <c r="E11625" s="37" t="n">
        <v>0</v>
      </c>
      <c r="F11625" s="37" t="n">
        <v>1</v>
      </c>
      <c r="G11625" s="37" t="n">
        <v>0</v>
      </c>
      <c r="H11625" s="37" t="n">
        <v>1</v>
      </c>
      <c r="I11625" s="37" t="n">
        <v>1</v>
      </c>
      <c r="J11625" s="40" t="n">
        <f aca="false">IF(C11625=0,"",D11625/C11625)</f>
        <v>1</v>
      </c>
    </row>
    <row r="11626" customFormat="false" ht="15" hidden="false" customHeight="false" outlineLevel="0" collapsed="false">
      <c r="A11626" s="37" t="s">
        <v>1163</v>
      </c>
      <c r="B11626" s="37" t="s">
        <v>279</v>
      </c>
      <c r="C11626" s="37" t="n">
        <v>22</v>
      </c>
      <c r="D11626" s="37" t="n">
        <v>18</v>
      </c>
      <c r="E11626" s="37" t="n">
        <v>3</v>
      </c>
      <c r="F11626" s="37" t="n">
        <v>0</v>
      </c>
      <c r="G11626" s="37" t="n">
        <v>0</v>
      </c>
      <c r="H11626" s="37" t="n">
        <v>3</v>
      </c>
      <c r="I11626" s="37" t="n">
        <v>0</v>
      </c>
      <c r="J11626" s="40" t="n">
        <f aca="false">IF(C11626=0,"",D11626/C11626)</f>
        <v>0.818181818181818</v>
      </c>
    </row>
    <row r="11627" customFormat="false" ht="15" hidden="false" customHeight="false" outlineLevel="0" collapsed="false">
      <c r="A11627" s="37" t="s">
        <v>1163</v>
      </c>
      <c r="B11627" s="37" t="s">
        <v>280</v>
      </c>
      <c r="C11627" s="37" t="n">
        <v>22</v>
      </c>
      <c r="D11627" s="37" t="n">
        <v>20</v>
      </c>
      <c r="E11627" s="37" t="n">
        <v>3</v>
      </c>
      <c r="F11627" s="37" t="n">
        <v>1</v>
      </c>
      <c r="G11627" s="37" t="n">
        <v>1</v>
      </c>
      <c r="H11627" s="37" t="n">
        <v>2</v>
      </c>
      <c r="I11627" s="37" t="n">
        <v>1</v>
      </c>
      <c r="J11627" s="40" t="n">
        <f aca="false">IF(C11627=0,"",D11627/C11627)</f>
        <v>0.909090909090909</v>
      </c>
    </row>
    <row r="11628" customFormat="false" ht="15" hidden="false" customHeight="false" outlineLevel="0" collapsed="false">
      <c r="A11628" s="37" t="s">
        <v>1163</v>
      </c>
      <c r="B11628" s="37" t="s">
        <v>281</v>
      </c>
      <c r="C11628" s="37" t="n">
        <v>22</v>
      </c>
      <c r="D11628" s="37" t="n">
        <v>21</v>
      </c>
      <c r="E11628" s="37" t="n">
        <v>1</v>
      </c>
      <c r="F11628" s="37" t="n">
        <v>0</v>
      </c>
      <c r="G11628" s="37" t="n">
        <v>1</v>
      </c>
      <c r="H11628" s="37" t="n">
        <v>2</v>
      </c>
      <c r="I11628" s="37" t="n">
        <v>1</v>
      </c>
      <c r="J11628" s="40" t="n">
        <f aca="false">IF(C11628=0,"",D11628/C11628)</f>
        <v>0.954545454545455</v>
      </c>
    </row>
    <row r="11629" customFormat="false" ht="15" hidden="false" customHeight="false" outlineLevel="0" collapsed="false">
      <c r="A11629" s="37" t="s">
        <v>1760</v>
      </c>
      <c r="B11629" s="37" t="s">
        <v>273</v>
      </c>
      <c r="C11629" s="37" t="n">
        <v>22</v>
      </c>
      <c r="D11629" s="37" t="n">
        <v>22</v>
      </c>
      <c r="E11629" s="37" t="n">
        <v>0</v>
      </c>
      <c r="F11629" s="37" t="n">
        <v>1</v>
      </c>
      <c r="G11629" s="37" t="n">
        <v>0</v>
      </c>
      <c r="H11629" s="37" t="n">
        <v>0</v>
      </c>
      <c r="I11629" s="37" t="n">
        <v>0</v>
      </c>
      <c r="J11629" s="40" t="n">
        <f aca="false">IF(C11629=0,"",D11629/C11629)</f>
        <v>1</v>
      </c>
    </row>
    <row r="11630" customFormat="false" ht="15" hidden="false" customHeight="false" outlineLevel="0" collapsed="false">
      <c r="A11630" s="37" t="s">
        <v>1760</v>
      </c>
      <c r="B11630" s="37" t="s">
        <v>274</v>
      </c>
      <c r="C11630" s="37" t="n">
        <v>22</v>
      </c>
      <c r="D11630" s="37" t="n">
        <v>19</v>
      </c>
      <c r="E11630" s="37" t="n">
        <v>0</v>
      </c>
      <c r="F11630" s="37" t="n">
        <v>0</v>
      </c>
      <c r="G11630" s="37" t="n">
        <v>0</v>
      </c>
      <c r="H11630" s="37" t="n">
        <v>2</v>
      </c>
      <c r="I11630" s="37" t="n">
        <v>1</v>
      </c>
      <c r="J11630" s="40" t="n">
        <f aca="false">IF(C11630=0,"",D11630/C11630)</f>
        <v>0.863636363636364</v>
      </c>
    </row>
    <row r="11631" customFormat="false" ht="15" hidden="false" customHeight="false" outlineLevel="0" collapsed="false">
      <c r="A11631" s="37" t="s">
        <v>1760</v>
      </c>
      <c r="B11631" s="37" t="s">
        <v>275</v>
      </c>
      <c r="C11631" s="37" t="n">
        <v>22</v>
      </c>
      <c r="D11631" s="37" t="n">
        <v>22</v>
      </c>
      <c r="E11631" s="37" t="n">
        <v>0</v>
      </c>
      <c r="F11631" s="37" t="n">
        <v>1</v>
      </c>
      <c r="G11631" s="37" t="n">
        <v>1</v>
      </c>
      <c r="H11631" s="37" t="n">
        <v>0</v>
      </c>
      <c r="I11631" s="37" t="n">
        <v>0</v>
      </c>
      <c r="J11631" s="40" t="n">
        <f aca="false">IF(C11631=0,"",D11631/C11631)</f>
        <v>1</v>
      </c>
    </row>
    <row r="11632" customFormat="false" ht="15" hidden="false" customHeight="false" outlineLevel="0" collapsed="false">
      <c r="A11632" s="37" t="s">
        <v>1760</v>
      </c>
      <c r="B11632" s="37" t="s">
        <v>276</v>
      </c>
      <c r="C11632" s="37" t="n">
        <v>22</v>
      </c>
      <c r="D11632" s="37" t="n">
        <v>21</v>
      </c>
      <c r="E11632" s="37" t="n">
        <v>1</v>
      </c>
      <c r="F11632" s="37" t="n">
        <v>2</v>
      </c>
      <c r="G11632" s="37" t="n">
        <v>2</v>
      </c>
      <c r="H11632" s="37" t="n">
        <v>1</v>
      </c>
      <c r="I11632" s="37" t="n">
        <v>1</v>
      </c>
      <c r="J11632" s="40" t="n">
        <f aca="false">IF(C11632=0,"",D11632/C11632)</f>
        <v>0.954545454545455</v>
      </c>
    </row>
    <row r="11633" customFormat="false" ht="15" hidden="false" customHeight="false" outlineLevel="0" collapsed="false">
      <c r="A11633" s="37" t="s">
        <v>1760</v>
      </c>
      <c r="B11633" s="37" t="s">
        <v>277</v>
      </c>
      <c r="C11633" s="37" t="n">
        <v>22</v>
      </c>
      <c r="D11633" s="37" t="n">
        <v>21</v>
      </c>
      <c r="E11633" s="37" t="n">
        <v>0</v>
      </c>
      <c r="F11633" s="37" t="n">
        <v>1</v>
      </c>
      <c r="G11633" s="37" t="n">
        <v>1</v>
      </c>
      <c r="H11633" s="37" t="n">
        <v>2</v>
      </c>
      <c r="I11633" s="37" t="n">
        <v>0</v>
      </c>
      <c r="J11633" s="40" t="n">
        <f aca="false">IF(C11633=0,"",D11633/C11633)</f>
        <v>0.954545454545455</v>
      </c>
    </row>
    <row r="11634" customFormat="false" ht="15" hidden="false" customHeight="false" outlineLevel="0" collapsed="false">
      <c r="A11634" s="37" t="s">
        <v>1760</v>
      </c>
      <c r="B11634" s="37" t="s">
        <v>278</v>
      </c>
      <c r="C11634" s="37" t="n">
        <v>22</v>
      </c>
      <c r="D11634" s="37" t="n">
        <v>21</v>
      </c>
      <c r="E11634" s="37" t="n">
        <v>0</v>
      </c>
      <c r="F11634" s="37" t="n">
        <v>0</v>
      </c>
      <c r="G11634" s="37" t="n">
        <v>0</v>
      </c>
      <c r="H11634" s="37" t="n">
        <v>1</v>
      </c>
      <c r="I11634" s="37" t="n">
        <v>0</v>
      </c>
      <c r="J11634" s="40" t="n">
        <f aca="false">IF(C11634=0,"",D11634/C11634)</f>
        <v>0.954545454545455</v>
      </c>
    </row>
    <row r="11635" customFormat="false" ht="15" hidden="false" customHeight="false" outlineLevel="0" collapsed="false">
      <c r="A11635" s="37" t="s">
        <v>1760</v>
      </c>
      <c r="B11635" s="37" t="s">
        <v>279</v>
      </c>
      <c r="C11635" s="37" t="n">
        <v>22</v>
      </c>
      <c r="D11635" s="37" t="n">
        <v>21</v>
      </c>
      <c r="E11635" s="37" t="n">
        <v>0</v>
      </c>
      <c r="F11635" s="37" t="n">
        <v>1</v>
      </c>
      <c r="G11635" s="37" t="n">
        <v>0</v>
      </c>
      <c r="H11635" s="37" t="n">
        <v>0</v>
      </c>
      <c r="I11635" s="37" t="n">
        <v>0</v>
      </c>
      <c r="J11635" s="40" t="n">
        <f aca="false">IF(C11635=0,"",D11635/C11635)</f>
        <v>0.954545454545455</v>
      </c>
    </row>
    <row r="11636" customFormat="false" ht="15" hidden="false" customHeight="false" outlineLevel="0" collapsed="false">
      <c r="A11636" s="37" t="s">
        <v>1760</v>
      </c>
      <c r="B11636" s="37" t="s">
        <v>280</v>
      </c>
      <c r="C11636" s="37" t="n">
        <v>22</v>
      </c>
      <c r="D11636" s="37" t="n">
        <v>21</v>
      </c>
      <c r="E11636" s="37" t="n">
        <v>1</v>
      </c>
      <c r="F11636" s="37" t="n">
        <v>0</v>
      </c>
      <c r="G11636" s="37" t="n">
        <v>0</v>
      </c>
      <c r="H11636" s="37" t="n">
        <v>1</v>
      </c>
      <c r="I11636" s="37" t="n">
        <v>0</v>
      </c>
      <c r="J11636" s="40" t="n">
        <f aca="false">IF(C11636=0,"",D11636/C11636)</f>
        <v>0.954545454545455</v>
      </c>
    </row>
    <row r="11637" customFormat="false" ht="15" hidden="false" customHeight="false" outlineLevel="0" collapsed="false">
      <c r="A11637" s="37" t="s">
        <v>1760</v>
      </c>
      <c r="B11637" s="37" t="s">
        <v>281</v>
      </c>
      <c r="C11637" s="37" t="n">
        <v>22</v>
      </c>
      <c r="D11637" s="37" t="n">
        <v>21</v>
      </c>
      <c r="E11637" s="37" t="n">
        <v>0</v>
      </c>
      <c r="F11637" s="37" t="n">
        <v>1</v>
      </c>
      <c r="G11637" s="37" t="n">
        <v>1</v>
      </c>
      <c r="H11637" s="37" t="n">
        <v>2</v>
      </c>
      <c r="I11637" s="37" t="n">
        <v>2</v>
      </c>
      <c r="J11637" s="40" t="n">
        <f aca="false">IF(C11637=0,"",D11637/C11637)</f>
        <v>0.954545454545455</v>
      </c>
    </row>
    <row r="11638" customFormat="false" ht="15" hidden="false" customHeight="false" outlineLevel="0" collapsed="false">
      <c r="A11638" s="37" t="s">
        <v>1761</v>
      </c>
      <c r="B11638" s="37" t="s">
        <v>273</v>
      </c>
      <c r="C11638" s="37" t="n">
        <v>22</v>
      </c>
      <c r="D11638" s="37" t="n">
        <v>21</v>
      </c>
      <c r="E11638" s="37" t="n">
        <v>0</v>
      </c>
      <c r="F11638" s="37" t="n">
        <v>0</v>
      </c>
      <c r="G11638" s="37" t="n">
        <v>0</v>
      </c>
      <c r="H11638" s="37" t="n">
        <v>1</v>
      </c>
      <c r="I11638" s="37" t="n">
        <v>0</v>
      </c>
      <c r="J11638" s="40" t="n">
        <f aca="false">IF(C11638=0,"",D11638/C11638)</f>
        <v>0.954545454545455</v>
      </c>
    </row>
    <row r="11639" customFormat="false" ht="15" hidden="false" customHeight="false" outlineLevel="0" collapsed="false">
      <c r="A11639" s="37" t="s">
        <v>1761</v>
      </c>
      <c r="B11639" s="37" t="s">
        <v>274</v>
      </c>
      <c r="C11639" s="37" t="n">
        <v>22</v>
      </c>
      <c r="D11639" s="37" t="n">
        <v>20</v>
      </c>
      <c r="E11639" s="37" t="n">
        <v>1</v>
      </c>
      <c r="F11639" s="37" t="n">
        <v>1</v>
      </c>
      <c r="G11639" s="37" t="n">
        <v>0</v>
      </c>
      <c r="H11639" s="37" t="n">
        <v>3</v>
      </c>
      <c r="I11639" s="37" t="n">
        <v>1</v>
      </c>
      <c r="J11639" s="40" t="n">
        <f aca="false">IF(C11639=0,"",D11639/C11639)</f>
        <v>0.909090909090909</v>
      </c>
    </row>
    <row r="11640" customFormat="false" ht="15" hidden="false" customHeight="false" outlineLevel="0" collapsed="false">
      <c r="A11640" s="37" t="s">
        <v>1761</v>
      </c>
      <c r="B11640" s="37" t="s">
        <v>275</v>
      </c>
      <c r="C11640" s="37" t="n">
        <v>22</v>
      </c>
      <c r="D11640" s="37" t="n">
        <v>21</v>
      </c>
      <c r="E11640" s="37" t="n">
        <v>1</v>
      </c>
      <c r="F11640" s="37" t="n">
        <v>0</v>
      </c>
      <c r="G11640" s="37" t="n">
        <v>0</v>
      </c>
      <c r="H11640" s="37" t="n">
        <v>0</v>
      </c>
      <c r="I11640" s="37" t="n">
        <v>4</v>
      </c>
      <c r="J11640" s="40" t="n">
        <f aca="false">IF(C11640=0,"",D11640/C11640)</f>
        <v>0.954545454545455</v>
      </c>
    </row>
    <row r="11641" customFormat="false" ht="15" hidden="false" customHeight="false" outlineLevel="0" collapsed="false">
      <c r="A11641" s="37" t="s">
        <v>1761</v>
      </c>
      <c r="B11641" s="37" t="s">
        <v>276</v>
      </c>
      <c r="C11641" s="37" t="n">
        <v>22</v>
      </c>
      <c r="D11641" s="37" t="n">
        <v>20</v>
      </c>
      <c r="E11641" s="37" t="n">
        <v>0</v>
      </c>
      <c r="F11641" s="37" t="n">
        <v>1</v>
      </c>
      <c r="G11641" s="37" t="n">
        <v>0</v>
      </c>
      <c r="H11641" s="37" t="n">
        <v>0</v>
      </c>
      <c r="I11641" s="37" t="n">
        <v>0</v>
      </c>
      <c r="J11641" s="40" t="n">
        <f aca="false">IF(C11641=0,"",D11641/C11641)</f>
        <v>0.909090909090909</v>
      </c>
    </row>
    <row r="11642" customFormat="false" ht="15" hidden="false" customHeight="false" outlineLevel="0" collapsed="false">
      <c r="A11642" s="37" t="s">
        <v>1761</v>
      </c>
      <c r="B11642" s="37" t="s">
        <v>277</v>
      </c>
      <c r="C11642" s="37" t="n">
        <v>22</v>
      </c>
      <c r="D11642" s="37" t="n">
        <v>20</v>
      </c>
      <c r="E11642" s="37" t="n">
        <v>0</v>
      </c>
      <c r="F11642" s="37" t="n">
        <v>0</v>
      </c>
      <c r="G11642" s="37" t="n">
        <v>0</v>
      </c>
      <c r="H11642" s="37" t="n">
        <v>2</v>
      </c>
      <c r="I11642" s="37" t="n">
        <v>0</v>
      </c>
      <c r="J11642" s="40" t="n">
        <f aca="false">IF(C11642=0,"",D11642/C11642)</f>
        <v>0.909090909090909</v>
      </c>
    </row>
    <row r="11643" customFormat="false" ht="15" hidden="false" customHeight="false" outlineLevel="0" collapsed="false">
      <c r="A11643" s="37" t="s">
        <v>1761</v>
      </c>
      <c r="B11643" s="37" t="s">
        <v>278</v>
      </c>
      <c r="C11643" s="37" t="n">
        <v>22</v>
      </c>
      <c r="D11643" s="37" t="n">
        <v>18</v>
      </c>
      <c r="E11643" s="37" t="n">
        <v>2</v>
      </c>
      <c r="F11643" s="37" t="n">
        <v>0</v>
      </c>
      <c r="G11643" s="37" t="n">
        <v>0</v>
      </c>
      <c r="H11643" s="37" t="n">
        <v>1</v>
      </c>
      <c r="I11643" s="37" t="n">
        <v>1</v>
      </c>
      <c r="J11643" s="40" t="n">
        <f aca="false">IF(C11643=0,"",D11643/C11643)</f>
        <v>0.818181818181818</v>
      </c>
    </row>
    <row r="11644" customFormat="false" ht="15" hidden="false" customHeight="false" outlineLevel="0" collapsed="false">
      <c r="A11644" s="37" t="s">
        <v>1761</v>
      </c>
      <c r="B11644" s="37" t="s">
        <v>279</v>
      </c>
      <c r="C11644" s="37" t="n">
        <v>22</v>
      </c>
      <c r="D11644" s="37" t="n">
        <v>21</v>
      </c>
      <c r="E11644" s="37" t="n">
        <v>1</v>
      </c>
      <c r="F11644" s="37" t="n">
        <v>0</v>
      </c>
      <c r="G11644" s="37" t="n">
        <v>1</v>
      </c>
      <c r="H11644" s="37" t="n">
        <v>1</v>
      </c>
      <c r="I11644" s="37" t="n">
        <v>2</v>
      </c>
      <c r="J11644" s="40" t="n">
        <f aca="false">IF(C11644=0,"",D11644/C11644)</f>
        <v>0.954545454545455</v>
      </c>
    </row>
    <row r="11645" customFormat="false" ht="15" hidden="false" customHeight="false" outlineLevel="0" collapsed="false">
      <c r="A11645" s="37" t="s">
        <v>1761</v>
      </c>
      <c r="B11645" s="37" t="s">
        <v>280</v>
      </c>
      <c r="C11645" s="37" t="n">
        <v>22</v>
      </c>
      <c r="D11645" s="37" t="n">
        <v>21</v>
      </c>
      <c r="E11645" s="37" t="n">
        <v>1</v>
      </c>
      <c r="F11645" s="37" t="n">
        <v>2</v>
      </c>
      <c r="G11645" s="37" t="n">
        <v>0</v>
      </c>
      <c r="H11645" s="37" t="n">
        <v>4</v>
      </c>
      <c r="I11645" s="37" t="n">
        <v>0</v>
      </c>
      <c r="J11645" s="40" t="n">
        <f aca="false">IF(C11645=0,"",D11645/C11645)</f>
        <v>0.954545454545455</v>
      </c>
    </row>
    <row r="11646" customFormat="false" ht="15" hidden="false" customHeight="false" outlineLevel="0" collapsed="false">
      <c r="A11646" s="37" t="s">
        <v>1761</v>
      </c>
      <c r="B11646" s="37" t="s">
        <v>281</v>
      </c>
      <c r="C11646" s="37" t="n">
        <v>22</v>
      </c>
      <c r="D11646" s="37" t="n">
        <v>19</v>
      </c>
      <c r="E11646" s="37" t="n">
        <v>1</v>
      </c>
      <c r="F11646" s="37" t="n">
        <v>1</v>
      </c>
      <c r="G11646" s="37" t="n">
        <v>1</v>
      </c>
      <c r="H11646" s="37" t="n">
        <v>1</v>
      </c>
      <c r="I11646" s="37" t="n">
        <v>0</v>
      </c>
      <c r="J11646" s="40" t="n">
        <f aca="false">IF(C11646=0,"",D11646/C11646)</f>
        <v>0.863636363636364</v>
      </c>
    </row>
    <row r="11647" customFormat="false" ht="15" hidden="false" customHeight="false" outlineLevel="0" collapsed="false">
      <c r="A11647" s="37" t="s">
        <v>1762</v>
      </c>
      <c r="B11647" s="37" t="s">
        <v>270</v>
      </c>
      <c r="C11647" s="37" t="n">
        <v>22</v>
      </c>
      <c r="D11647" s="37" t="n">
        <v>22</v>
      </c>
      <c r="E11647" s="37" t="n">
        <v>1</v>
      </c>
      <c r="F11647" s="37" t="n">
        <v>0</v>
      </c>
      <c r="G11647" s="37" t="n">
        <v>0</v>
      </c>
      <c r="H11647" s="37" t="n">
        <v>1</v>
      </c>
      <c r="I11647" s="37" t="n">
        <v>0</v>
      </c>
      <c r="J11647" s="40" t="n">
        <f aca="false">IF(C11647=0,"",D11647/C11647)</f>
        <v>1</v>
      </c>
    </row>
    <row r="11648" customFormat="false" ht="15" hidden="false" customHeight="false" outlineLevel="0" collapsed="false">
      <c r="A11648" s="37" t="s">
        <v>1762</v>
      </c>
      <c r="B11648" s="37" t="s">
        <v>271</v>
      </c>
      <c r="C11648" s="37" t="n">
        <v>22</v>
      </c>
      <c r="D11648" s="37" t="n">
        <v>21</v>
      </c>
      <c r="E11648" s="37" t="n">
        <v>0</v>
      </c>
      <c r="F11648" s="37" t="n">
        <v>0</v>
      </c>
      <c r="G11648" s="37" t="n">
        <v>0</v>
      </c>
      <c r="H11648" s="37" t="n">
        <v>1</v>
      </c>
      <c r="I11648" s="37" t="n">
        <v>0</v>
      </c>
      <c r="J11648" s="40" t="n">
        <f aca="false">IF(C11648=0,"",D11648/C11648)</f>
        <v>0.954545454545455</v>
      </c>
    </row>
    <row r="11649" customFormat="false" ht="15" hidden="false" customHeight="false" outlineLevel="0" collapsed="false">
      <c r="A11649" s="37" t="s">
        <v>1762</v>
      </c>
      <c r="B11649" s="37" t="s">
        <v>272</v>
      </c>
      <c r="C11649" s="37" t="n">
        <v>22</v>
      </c>
      <c r="D11649" s="37" t="n">
        <v>22</v>
      </c>
      <c r="E11649" s="37" t="n">
        <v>1</v>
      </c>
      <c r="F11649" s="37" t="n">
        <v>2</v>
      </c>
      <c r="G11649" s="37" t="n">
        <v>1</v>
      </c>
      <c r="H11649" s="37" t="n">
        <v>0</v>
      </c>
      <c r="I11649" s="37" t="n">
        <v>1</v>
      </c>
      <c r="J11649" s="40" t="n">
        <f aca="false">IF(C11649=0,"",D11649/C11649)</f>
        <v>1</v>
      </c>
    </row>
    <row r="11650" customFormat="false" ht="15" hidden="false" customHeight="false" outlineLevel="0" collapsed="false">
      <c r="A11650" s="37" t="s">
        <v>1762</v>
      </c>
      <c r="B11650" s="37" t="s">
        <v>273</v>
      </c>
      <c r="C11650" s="37" t="n">
        <v>22</v>
      </c>
      <c r="D11650" s="37" t="n">
        <v>22</v>
      </c>
      <c r="E11650" s="37" t="n">
        <v>0</v>
      </c>
      <c r="F11650" s="37" t="n">
        <v>0</v>
      </c>
      <c r="G11650" s="37" t="n">
        <v>0</v>
      </c>
      <c r="H11650" s="37" t="n">
        <v>1</v>
      </c>
      <c r="I11650" s="37" t="n">
        <v>0</v>
      </c>
      <c r="J11650" s="40" t="n">
        <f aca="false">IF(C11650=0,"",D11650/C11650)</f>
        <v>1</v>
      </c>
    </row>
    <row r="11651" customFormat="false" ht="15" hidden="false" customHeight="false" outlineLevel="0" collapsed="false">
      <c r="A11651" s="37" t="s">
        <v>1762</v>
      </c>
      <c r="B11651" s="37" t="s">
        <v>274</v>
      </c>
      <c r="C11651" s="37" t="n">
        <v>22</v>
      </c>
      <c r="D11651" s="37" t="n">
        <v>21</v>
      </c>
      <c r="E11651" s="37" t="n">
        <v>2</v>
      </c>
      <c r="F11651" s="37" t="n">
        <v>1</v>
      </c>
      <c r="G11651" s="37" t="n">
        <v>1</v>
      </c>
      <c r="H11651" s="37" t="n">
        <v>1</v>
      </c>
      <c r="I11651" s="37" t="n">
        <v>1</v>
      </c>
      <c r="J11651" s="40" t="n">
        <f aca="false">IF(C11651=0,"",D11651/C11651)</f>
        <v>0.954545454545455</v>
      </c>
    </row>
    <row r="11652" customFormat="false" ht="15" hidden="false" customHeight="false" outlineLevel="0" collapsed="false">
      <c r="A11652" s="37" t="s">
        <v>1762</v>
      </c>
      <c r="B11652" s="37" t="s">
        <v>275</v>
      </c>
      <c r="C11652" s="37" t="n">
        <v>22</v>
      </c>
      <c r="D11652" s="37" t="n">
        <v>22</v>
      </c>
      <c r="E11652" s="37" t="n">
        <v>1</v>
      </c>
      <c r="F11652" s="37" t="n">
        <v>0</v>
      </c>
      <c r="G11652" s="37" t="n">
        <v>0</v>
      </c>
      <c r="H11652" s="37" t="n">
        <v>1</v>
      </c>
      <c r="I11652" s="37" t="n">
        <v>0</v>
      </c>
      <c r="J11652" s="40" t="n">
        <f aca="false">IF(C11652=0,"",D11652/C11652)</f>
        <v>1</v>
      </c>
    </row>
    <row r="11653" customFormat="false" ht="15" hidden="false" customHeight="false" outlineLevel="0" collapsed="false">
      <c r="A11653" s="37" t="s">
        <v>1762</v>
      </c>
      <c r="B11653" s="37" t="s">
        <v>276</v>
      </c>
      <c r="C11653" s="37" t="n">
        <v>22</v>
      </c>
      <c r="D11653" s="37" t="n">
        <v>19</v>
      </c>
      <c r="E11653" s="37" t="n">
        <v>1</v>
      </c>
      <c r="F11653" s="37" t="n">
        <v>2</v>
      </c>
      <c r="G11653" s="37" t="n">
        <v>0</v>
      </c>
      <c r="H11653" s="37" t="n">
        <v>1</v>
      </c>
      <c r="I11653" s="37" t="n">
        <v>0</v>
      </c>
      <c r="J11653" s="40" t="n">
        <f aca="false">IF(C11653=0,"",D11653/C11653)</f>
        <v>0.863636363636364</v>
      </c>
    </row>
    <row r="11654" customFormat="false" ht="15" hidden="false" customHeight="false" outlineLevel="0" collapsed="false">
      <c r="A11654" s="37" t="s">
        <v>1762</v>
      </c>
      <c r="B11654" s="37" t="s">
        <v>277</v>
      </c>
      <c r="C11654" s="37" t="n">
        <v>22</v>
      </c>
      <c r="D11654" s="37" t="n">
        <v>21</v>
      </c>
      <c r="E11654" s="37" t="n">
        <v>0</v>
      </c>
      <c r="F11654" s="37" t="n">
        <v>0</v>
      </c>
      <c r="G11654" s="37" t="n">
        <v>0</v>
      </c>
      <c r="H11654" s="37" t="n">
        <v>2</v>
      </c>
      <c r="I11654" s="37" t="n">
        <v>0</v>
      </c>
      <c r="J11654" s="40" t="n">
        <f aca="false">IF(C11654=0,"",D11654/C11654)</f>
        <v>0.954545454545455</v>
      </c>
    </row>
    <row r="11655" customFormat="false" ht="15" hidden="false" customHeight="false" outlineLevel="0" collapsed="false">
      <c r="A11655" s="37" t="s">
        <v>1762</v>
      </c>
      <c r="B11655" s="37" t="s">
        <v>278</v>
      </c>
      <c r="C11655" s="37" t="n">
        <v>22</v>
      </c>
      <c r="D11655" s="37" t="n">
        <v>21</v>
      </c>
      <c r="E11655" s="37" t="n">
        <v>1</v>
      </c>
      <c r="F11655" s="37" t="n">
        <v>0</v>
      </c>
      <c r="G11655" s="37" t="n">
        <v>0</v>
      </c>
      <c r="H11655" s="37" t="n">
        <v>1</v>
      </c>
      <c r="I11655" s="37" t="n">
        <v>4</v>
      </c>
      <c r="J11655" s="40" t="n">
        <f aca="false">IF(C11655=0,"",D11655/C11655)</f>
        <v>0.954545454545455</v>
      </c>
    </row>
    <row r="11656" customFormat="false" ht="15" hidden="false" customHeight="false" outlineLevel="0" collapsed="false">
      <c r="A11656" s="37" t="s">
        <v>1762</v>
      </c>
      <c r="B11656" s="37" t="s">
        <v>279</v>
      </c>
      <c r="C11656" s="37" t="n">
        <v>22</v>
      </c>
      <c r="D11656" s="37" t="n">
        <v>20</v>
      </c>
      <c r="E11656" s="37" t="n">
        <v>0</v>
      </c>
      <c r="F11656" s="37" t="n">
        <v>1</v>
      </c>
      <c r="G11656" s="37" t="n">
        <v>0</v>
      </c>
      <c r="H11656" s="37" t="n">
        <v>0</v>
      </c>
      <c r="I11656" s="37" t="n">
        <v>2</v>
      </c>
      <c r="J11656" s="40" t="n">
        <f aca="false">IF(C11656=0,"",D11656/C11656)</f>
        <v>0.909090909090909</v>
      </c>
    </row>
    <row r="11657" customFormat="false" ht="15" hidden="false" customHeight="false" outlineLevel="0" collapsed="false">
      <c r="A11657" s="37" t="s">
        <v>1762</v>
      </c>
      <c r="B11657" s="37" t="s">
        <v>280</v>
      </c>
      <c r="C11657" s="37" t="n">
        <v>22</v>
      </c>
      <c r="D11657" s="37" t="n">
        <v>22</v>
      </c>
      <c r="E11657" s="37" t="n">
        <v>0</v>
      </c>
      <c r="F11657" s="37" t="n">
        <v>0</v>
      </c>
      <c r="G11657" s="37" t="n">
        <v>0</v>
      </c>
      <c r="H11657" s="37" t="n">
        <v>1</v>
      </c>
      <c r="I11657" s="37" t="n">
        <v>0</v>
      </c>
      <c r="J11657" s="40" t="n">
        <f aca="false">IF(C11657=0,"",D11657/C11657)</f>
        <v>1</v>
      </c>
    </row>
    <row r="11658" customFormat="false" ht="15" hidden="false" customHeight="false" outlineLevel="0" collapsed="false">
      <c r="A11658" s="37" t="s">
        <v>1762</v>
      </c>
      <c r="B11658" s="37" t="s">
        <v>281</v>
      </c>
      <c r="C11658" s="37" t="n">
        <v>22</v>
      </c>
      <c r="D11658" s="37" t="n">
        <v>20</v>
      </c>
      <c r="E11658" s="37" t="n">
        <v>0</v>
      </c>
      <c r="F11658" s="37" t="n">
        <v>1</v>
      </c>
      <c r="G11658" s="37" t="n">
        <v>1</v>
      </c>
      <c r="H11658" s="37" t="n">
        <v>2</v>
      </c>
      <c r="I11658" s="37" t="n">
        <v>1</v>
      </c>
      <c r="J11658" s="40" t="n">
        <f aca="false">IF(C11658=0,"",D11658/C11658)</f>
        <v>0.909090909090909</v>
      </c>
    </row>
    <row r="11659" customFormat="false" ht="15" hidden="false" customHeight="false" outlineLevel="0" collapsed="false">
      <c r="A11659" s="37" t="s">
        <v>1763</v>
      </c>
      <c r="B11659" s="37" t="s">
        <v>270</v>
      </c>
      <c r="C11659" s="37" t="n">
        <v>22</v>
      </c>
      <c r="D11659" s="37" t="n">
        <v>20</v>
      </c>
      <c r="E11659" s="37" t="n">
        <v>0</v>
      </c>
      <c r="F11659" s="37" t="n">
        <v>1</v>
      </c>
      <c r="G11659" s="37" t="n">
        <v>0</v>
      </c>
      <c r="H11659" s="37" t="n">
        <v>0</v>
      </c>
      <c r="I11659" s="37" t="n">
        <v>1</v>
      </c>
      <c r="J11659" s="40" t="n">
        <f aca="false">IF(C11659=0,"",D11659/C11659)</f>
        <v>0.909090909090909</v>
      </c>
    </row>
    <row r="11660" customFormat="false" ht="15" hidden="false" customHeight="false" outlineLevel="0" collapsed="false">
      <c r="A11660" s="37" t="s">
        <v>1763</v>
      </c>
      <c r="B11660" s="37" t="s">
        <v>271</v>
      </c>
      <c r="C11660" s="37" t="n">
        <v>22</v>
      </c>
      <c r="D11660" s="37" t="n">
        <v>22</v>
      </c>
      <c r="E11660" s="37" t="n">
        <v>2</v>
      </c>
      <c r="F11660" s="37" t="n">
        <v>1</v>
      </c>
      <c r="G11660" s="37" t="n">
        <v>0</v>
      </c>
      <c r="H11660" s="37" t="n">
        <v>3</v>
      </c>
      <c r="I11660" s="37" t="n">
        <v>0</v>
      </c>
      <c r="J11660" s="40" t="n">
        <f aca="false">IF(C11660=0,"",D11660/C11660)</f>
        <v>1</v>
      </c>
    </row>
    <row r="11661" customFormat="false" ht="15" hidden="false" customHeight="false" outlineLevel="0" collapsed="false">
      <c r="A11661" s="37" t="s">
        <v>1763</v>
      </c>
      <c r="B11661" s="37" t="s">
        <v>272</v>
      </c>
      <c r="C11661" s="37" t="n">
        <v>22</v>
      </c>
      <c r="D11661" s="37" t="n">
        <v>21</v>
      </c>
      <c r="E11661" s="37" t="n">
        <v>0</v>
      </c>
      <c r="F11661" s="37" t="n">
        <v>0</v>
      </c>
      <c r="G11661" s="37" t="n">
        <v>1</v>
      </c>
      <c r="H11661" s="37" t="n">
        <v>1</v>
      </c>
      <c r="I11661" s="37" t="n">
        <v>0</v>
      </c>
      <c r="J11661" s="40" t="n">
        <f aca="false">IF(C11661=0,"",D11661/C11661)</f>
        <v>0.954545454545455</v>
      </c>
    </row>
    <row r="11662" customFormat="false" ht="15" hidden="false" customHeight="false" outlineLevel="0" collapsed="false">
      <c r="A11662" s="37" t="s">
        <v>1763</v>
      </c>
      <c r="B11662" s="37" t="s">
        <v>273</v>
      </c>
      <c r="C11662" s="37" t="n">
        <v>22</v>
      </c>
      <c r="D11662" s="37" t="n">
        <v>21</v>
      </c>
      <c r="E11662" s="37" t="n">
        <v>0</v>
      </c>
      <c r="F11662" s="37" t="n">
        <v>1</v>
      </c>
      <c r="G11662" s="37" t="n">
        <v>1</v>
      </c>
      <c r="H11662" s="37" t="n">
        <v>0</v>
      </c>
      <c r="I11662" s="37" t="n">
        <v>2</v>
      </c>
      <c r="J11662" s="40" t="n">
        <f aca="false">IF(C11662=0,"",D11662/C11662)</f>
        <v>0.954545454545455</v>
      </c>
    </row>
    <row r="11663" customFormat="false" ht="15" hidden="false" customHeight="false" outlineLevel="0" collapsed="false">
      <c r="A11663" s="37" t="s">
        <v>1763</v>
      </c>
      <c r="B11663" s="37" t="s">
        <v>274</v>
      </c>
      <c r="C11663" s="37" t="n">
        <v>22</v>
      </c>
      <c r="D11663" s="37" t="n">
        <v>20</v>
      </c>
      <c r="E11663" s="37" t="n">
        <v>0</v>
      </c>
      <c r="F11663" s="37" t="n">
        <v>0</v>
      </c>
      <c r="G11663" s="37" t="n">
        <v>0</v>
      </c>
      <c r="H11663" s="37" t="n">
        <v>3</v>
      </c>
      <c r="I11663" s="37" t="n">
        <v>2</v>
      </c>
      <c r="J11663" s="40" t="n">
        <f aca="false">IF(C11663=0,"",D11663/C11663)</f>
        <v>0.909090909090909</v>
      </c>
    </row>
    <row r="11664" customFormat="false" ht="15" hidden="false" customHeight="false" outlineLevel="0" collapsed="false">
      <c r="A11664" s="37" t="s">
        <v>1763</v>
      </c>
      <c r="B11664" s="37" t="s">
        <v>275</v>
      </c>
      <c r="C11664" s="37" t="n">
        <v>22</v>
      </c>
      <c r="D11664" s="37" t="n">
        <v>22</v>
      </c>
      <c r="E11664" s="37" t="n">
        <v>0</v>
      </c>
      <c r="F11664" s="37" t="n">
        <v>2</v>
      </c>
      <c r="G11664" s="37" t="n">
        <v>1</v>
      </c>
      <c r="H11664" s="37" t="n">
        <v>0</v>
      </c>
      <c r="I11664" s="37" t="n">
        <v>4</v>
      </c>
      <c r="J11664" s="40" t="n">
        <f aca="false">IF(C11664=0,"",D11664/C11664)</f>
        <v>1</v>
      </c>
    </row>
    <row r="11665" customFormat="false" ht="15" hidden="false" customHeight="false" outlineLevel="0" collapsed="false">
      <c r="A11665" s="37" t="s">
        <v>1763</v>
      </c>
      <c r="B11665" s="37" t="s">
        <v>276</v>
      </c>
      <c r="C11665" s="37" t="n">
        <v>22</v>
      </c>
      <c r="D11665" s="37" t="n">
        <v>21</v>
      </c>
      <c r="E11665" s="37" t="n">
        <v>1</v>
      </c>
      <c r="F11665" s="37" t="n">
        <v>0</v>
      </c>
      <c r="G11665" s="37" t="n">
        <v>0</v>
      </c>
      <c r="H11665" s="37" t="n">
        <v>0</v>
      </c>
      <c r="I11665" s="37" t="n">
        <v>1</v>
      </c>
      <c r="J11665" s="40" t="n">
        <f aca="false">IF(C11665=0,"",D11665/C11665)</f>
        <v>0.954545454545455</v>
      </c>
    </row>
    <row r="11666" customFormat="false" ht="15" hidden="false" customHeight="false" outlineLevel="0" collapsed="false">
      <c r="A11666" s="37" t="s">
        <v>1763</v>
      </c>
      <c r="B11666" s="37" t="s">
        <v>277</v>
      </c>
      <c r="C11666" s="37" t="n">
        <v>22</v>
      </c>
      <c r="D11666" s="37" t="n">
        <v>22</v>
      </c>
      <c r="E11666" s="37" t="n">
        <v>1</v>
      </c>
      <c r="F11666" s="37" t="n">
        <v>0</v>
      </c>
      <c r="G11666" s="37" t="n">
        <v>0</v>
      </c>
      <c r="H11666" s="37" t="n">
        <v>2</v>
      </c>
      <c r="I11666" s="37" t="n">
        <v>0</v>
      </c>
      <c r="J11666" s="40" t="n">
        <f aca="false">IF(C11666=0,"",D11666/C11666)</f>
        <v>1</v>
      </c>
    </row>
    <row r="11667" customFormat="false" ht="15" hidden="false" customHeight="false" outlineLevel="0" collapsed="false">
      <c r="A11667" s="37" t="s">
        <v>1763</v>
      </c>
      <c r="B11667" s="37" t="s">
        <v>278</v>
      </c>
      <c r="C11667" s="37" t="n">
        <v>22</v>
      </c>
      <c r="D11667" s="37" t="n">
        <v>22</v>
      </c>
      <c r="E11667" s="37" t="n">
        <v>0</v>
      </c>
      <c r="F11667" s="37" t="n">
        <v>0</v>
      </c>
      <c r="G11667" s="37" t="n">
        <v>0</v>
      </c>
      <c r="H11667" s="37" t="n">
        <v>1</v>
      </c>
      <c r="I11667" s="37" t="n">
        <v>4</v>
      </c>
      <c r="J11667" s="40" t="n">
        <f aca="false">IF(C11667=0,"",D11667/C11667)</f>
        <v>1</v>
      </c>
    </row>
    <row r="11668" customFormat="false" ht="15" hidden="false" customHeight="false" outlineLevel="0" collapsed="false">
      <c r="A11668" s="37" t="s">
        <v>1763</v>
      </c>
      <c r="B11668" s="37" t="s">
        <v>279</v>
      </c>
      <c r="C11668" s="37" t="n">
        <v>22</v>
      </c>
      <c r="D11668" s="37" t="n">
        <v>20</v>
      </c>
      <c r="E11668" s="37" t="n">
        <v>0</v>
      </c>
      <c r="F11668" s="37" t="n">
        <v>1</v>
      </c>
      <c r="G11668" s="37" t="n">
        <v>0</v>
      </c>
      <c r="H11668" s="37" t="n">
        <v>0</v>
      </c>
      <c r="I11668" s="37" t="n">
        <v>2</v>
      </c>
      <c r="J11668" s="40" t="n">
        <f aca="false">IF(C11668=0,"",D11668/C11668)</f>
        <v>0.909090909090909</v>
      </c>
    </row>
    <row r="11669" customFormat="false" ht="15" hidden="false" customHeight="false" outlineLevel="0" collapsed="false">
      <c r="A11669" s="37" t="s">
        <v>1763</v>
      </c>
      <c r="B11669" s="37" t="s">
        <v>280</v>
      </c>
      <c r="C11669" s="37" t="n">
        <v>22</v>
      </c>
      <c r="D11669" s="37" t="n">
        <v>21</v>
      </c>
      <c r="E11669" s="37" t="n">
        <v>0</v>
      </c>
      <c r="F11669" s="37" t="n">
        <v>2</v>
      </c>
      <c r="G11669" s="37" t="n">
        <v>0</v>
      </c>
      <c r="H11669" s="37" t="n">
        <v>2</v>
      </c>
      <c r="I11669" s="37" t="n">
        <v>1</v>
      </c>
      <c r="J11669" s="40" t="n">
        <f aca="false">IF(C11669=0,"",D11669/C11669)</f>
        <v>0.954545454545455</v>
      </c>
    </row>
    <row r="11670" customFormat="false" ht="15" hidden="false" customHeight="false" outlineLevel="0" collapsed="false">
      <c r="A11670" s="37" t="s">
        <v>1763</v>
      </c>
      <c r="B11670" s="37" t="s">
        <v>281</v>
      </c>
      <c r="C11670" s="37" t="n">
        <v>22</v>
      </c>
      <c r="D11670" s="37" t="n">
        <v>20</v>
      </c>
      <c r="E11670" s="37" t="n">
        <v>1</v>
      </c>
      <c r="F11670" s="37" t="n">
        <v>0</v>
      </c>
      <c r="G11670" s="37" t="n">
        <v>1</v>
      </c>
      <c r="H11670" s="37" t="n">
        <v>2</v>
      </c>
      <c r="I11670" s="37" t="n">
        <v>0</v>
      </c>
      <c r="J11670" s="40" t="n">
        <f aca="false">IF(C11670=0,"",D11670/C11670)</f>
        <v>0.909090909090909</v>
      </c>
    </row>
    <row r="11671" customFormat="false" ht="15" hidden="false" customHeight="false" outlineLevel="0" collapsed="false">
      <c r="A11671" s="37" t="s">
        <v>1286</v>
      </c>
      <c r="B11671" s="37" t="s">
        <v>270</v>
      </c>
      <c r="C11671" s="37" t="n">
        <v>22</v>
      </c>
      <c r="D11671" s="37" t="n">
        <v>19</v>
      </c>
      <c r="E11671" s="37" t="n">
        <v>0</v>
      </c>
      <c r="F11671" s="37" t="n">
        <v>1</v>
      </c>
      <c r="G11671" s="37" t="n">
        <v>1</v>
      </c>
      <c r="H11671" s="37" t="n">
        <v>2</v>
      </c>
      <c r="I11671" s="37" t="n">
        <v>0</v>
      </c>
      <c r="J11671" s="40" t="n">
        <f aca="false">IF(C11671=0,"",D11671/C11671)</f>
        <v>0.863636363636364</v>
      </c>
    </row>
    <row r="11672" customFormat="false" ht="15" hidden="false" customHeight="false" outlineLevel="0" collapsed="false">
      <c r="A11672" s="37" t="s">
        <v>1286</v>
      </c>
      <c r="B11672" s="37" t="s">
        <v>271</v>
      </c>
      <c r="C11672" s="37" t="n">
        <v>22</v>
      </c>
      <c r="D11672" s="37" t="n">
        <v>18</v>
      </c>
      <c r="E11672" s="37" t="n">
        <v>0</v>
      </c>
      <c r="F11672" s="37" t="n">
        <v>1</v>
      </c>
      <c r="G11672" s="37" t="n">
        <v>1</v>
      </c>
      <c r="H11672" s="37" t="n">
        <v>0</v>
      </c>
      <c r="I11672" s="37" t="n">
        <v>2</v>
      </c>
      <c r="J11672" s="40" t="n">
        <f aca="false">IF(C11672=0,"",D11672/C11672)</f>
        <v>0.818181818181818</v>
      </c>
    </row>
    <row r="11673" customFormat="false" ht="15" hidden="false" customHeight="false" outlineLevel="0" collapsed="false">
      <c r="A11673" s="37" t="s">
        <v>1286</v>
      </c>
      <c r="B11673" s="37" t="s">
        <v>272</v>
      </c>
      <c r="C11673" s="37" t="n">
        <v>22</v>
      </c>
      <c r="D11673" s="37" t="n">
        <v>17</v>
      </c>
      <c r="E11673" s="37" t="n">
        <v>1</v>
      </c>
      <c r="F11673" s="37" t="n">
        <v>0</v>
      </c>
      <c r="G11673" s="37" t="n">
        <v>0</v>
      </c>
      <c r="H11673" s="37" t="n">
        <v>1</v>
      </c>
      <c r="I11673" s="37" t="n">
        <v>3</v>
      </c>
      <c r="J11673" s="40" t="n">
        <f aca="false">IF(C11673=0,"",D11673/C11673)</f>
        <v>0.772727272727273</v>
      </c>
    </row>
    <row r="11674" customFormat="false" ht="15" hidden="false" customHeight="false" outlineLevel="0" collapsed="false">
      <c r="A11674" s="37" t="s">
        <v>1286</v>
      </c>
      <c r="B11674" s="37" t="s">
        <v>273</v>
      </c>
      <c r="C11674" s="37" t="n">
        <v>22</v>
      </c>
      <c r="D11674" s="37" t="n">
        <v>21</v>
      </c>
      <c r="E11674" s="37" t="n">
        <v>0</v>
      </c>
      <c r="F11674" s="37" t="n">
        <v>1</v>
      </c>
      <c r="G11674" s="37" t="n">
        <v>1</v>
      </c>
      <c r="H11674" s="37" t="n">
        <v>3</v>
      </c>
      <c r="I11674" s="37" t="n">
        <v>2</v>
      </c>
      <c r="J11674" s="40" t="n">
        <f aca="false">IF(C11674=0,"",D11674/C11674)</f>
        <v>0.954545454545455</v>
      </c>
    </row>
    <row r="11675" customFormat="false" ht="15" hidden="false" customHeight="false" outlineLevel="0" collapsed="false">
      <c r="A11675" s="37" t="s">
        <v>1286</v>
      </c>
      <c r="B11675" s="37" t="s">
        <v>274</v>
      </c>
      <c r="C11675" s="37" t="n">
        <v>22</v>
      </c>
      <c r="D11675" s="37" t="n">
        <v>20</v>
      </c>
      <c r="E11675" s="37" t="n">
        <v>0</v>
      </c>
      <c r="F11675" s="37" t="n">
        <v>1</v>
      </c>
      <c r="G11675" s="37" t="n">
        <v>0</v>
      </c>
      <c r="H11675" s="37" t="n">
        <v>2</v>
      </c>
      <c r="I11675" s="37" t="n">
        <v>2</v>
      </c>
      <c r="J11675" s="40" t="n">
        <f aca="false">IF(C11675=0,"",D11675/C11675)</f>
        <v>0.909090909090909</v>
      </c>
    </row>
    <row r="11676" customFormat="false" ht="15" hidden="false" customHeight="false" outlineLevel="0" collapsed="false">
      <c r="A11676" s="37" t="s">
        <v>1286</v>
      </c>
      <c r="B11676" s="37" t="s">
        <v>275</v>
      </c>
      <c r="C11676" s="37" t="n">
        <v>22</v>
      </c>
      <c r="D11676" s="37" t="n">
        <v>21</v>
      </c>
      <c r="E11676" s="37" t="n">
        <v>1</v>
      </c>
      <c r="F11676" s="37" t="n">
        <v>0</v>
      </c>
      <c r="G11676" s="37" t="n">
        <v>1</v>
      </c>
      <c r="H11676" s="37" t="n">
        <v>2</v>
      </c>
      <c r="I11676" s="37" t="n">
        <v>0</v>
      </c>
      <c r="J11676" s="40" t="n">
        <f aca="false">IF(C11676=0,"",D11676/C11676)</f>
        <v>0.954545454545455</v>
      </c>
    </row>
    <row r="11677" customFormat="false" ht="15" hidden="false" customHeight="false" outlineLevel="0" collapsed="false">
      <c r="A11677" s="37" t="s">
        <v>1286</v>
      </c>
      <c r="B11677" s="37" t="s">
        <v>276</v>
      </c>
      <c r="C11677" s="37" t="n">
        <v>22</v>
      </c>
      <c r="D11677" s="37" t="n">
        <v>22</v>
      </c>
      <c r="E11677" s="37" t="n">
        <v>0</v>
      </c>
      <c r="F11677" s="37" t="n">
        <v>0</v>
      </c>
      <c r="G11677" s="37" t="n">
        <v>0</v>
      </c>
      <c r="H11677" s="37" t="n">
        <v>2</v>
      </c>
      <c r="I11677" s="37" t="n">
        <v>1</v>
      </c>
      <c r="J11677" s="40" t="n">
        <f aca="false">IF(C11677=0,"",D11677/C11677)</f>
        <v>1</v>
      </c>
    </row>
    <row r="11678" customFormat="false" ht="15" hidden="false" customHeight="false" outlineLevel="0" collapsed="false">
      <c r="A11678" s="37" t="s">
        <v>1286</v>
      </c>
      <c r="B11678" s="37" t="s">
        <v>277</v>
      </c>
      <c r="C11678" s="37" t="n">
        <v>22</v>
      </c>
      <c r="D11678" s="37" t="n">
        <v>21</v>
      </c>
      <c r="E11678" s="37" t="n">
        <v>3</v>
      </c>
      <c r="F11678" s="37" t="n">
        <v>0</v>
      </c>
      <c r="G11678" s="37" t="n">
        <v>0</v>
      </c>
      <c r="H11678" s="37" t="n">
        <v>1</v>
      </c>
      <c r="I11678" s="37" t="n">
        <v>0</v>
      </c>
      <c r="J11678" s="40" t="n">
        <f aca="false">IF(C11678=0,"",D11678/C11678)</f>
        <v>0.954545454545455</v>
      </c>
    </row>
    <row r="11679" customFormat="false" ht="15" hidden="false" customHeight="false" outlineLevel="0" collapsed="false">
      <c r="A11679" s="37" t="s">
        <v>1286</v>
      </c>
      <c r="B11679" s="37" t="s">
        <v>278</v>
      </c>
      <c r="C11679" s="37" t="n">
        <v>22</v>
      </c>
      <c r="D11679" s="37" t="n">
        <v>21</v>
      </c>
      <c r="E11679" s="37" t="n">
        <v>0</v>
      </c>
      <c r="F11679" s="37" t="n">
        <v>0</v>
      </c>
      <c r="G11679" s="37" t="n">
        <v>0</v>
      </c>
      <c r="H11679" s="37" t="n">
        <v>1</v>
      </c>
      <c r="I11679" s="37" t="n">
        <v>1</v>
      </c>
      <c r="J11679" s="40" t="n">
        <f aca="false">IF(C11679=0,"",D11679/C11679)</f>
        <v>0.954545454545455</v>
      </c>
    </row>
    <row r="11680" customFormat="false" ht="15" hidden="false" customHeight="false" outlineLevel="0" collapsed="false">
      <c r="A11680" s="37" t="s">
        <v>1286</v>
      </c>
      <c r="B11680" s="37" t="s">
        <v>279</v>
      </c>
      <c r="C11680" s="37" t="n">
        <v>22</v>
      </c>
      <c r="D11680" s="37" t="n">
        <v>20</v>
      </c>
      <c r="E11680" s="37" t="n">
        <v>0</v>
      </c>
      <c r="F11680" s="37" t="n">
        <v>1</v>
      </c>
      <c r="G11680" s="37" t="n">
        <v>0</v>
      </c>
      <c r="H11680" s="37" t="n">
        <v>1</v>
      </c>
      <c r="I11680" s="37" t="n">
        <v>0</v>
      </c>
      <c r="J11680" s="40" t="n">
        <f aca="false">IF(C11680=0,"",D11680/C11680)</f>
        <v>0.909090909090909</v>
      </c>
    </row>
    <row r="11681" customFormat="false" ht="15" hidden="false" customHeight="false" outlineLevel="0" collapsed="false">
      <c r="A11681" s="37" t="s">
        <v>1286</v>
      </c>
      <c r="B11681" s="37" t="s">
        <v>280</v>
      </c>
      <c r="C11681" s="37" t="n">
        <v>22</v>
      </c>
      <c r="D11681" s="37" t="n">
        <v>19</v>
      </c>
      <c r="E11681" s="37" t="n">
        <v>2</v>
      </c>
      <c r="F11681" s="37" t="n">
        <v>4</v>
      </c>
      <c r="G11681" s="37" t="n">
        <v>0</v>
      </c>
      <c r="H11681" s="37" t="n">
        <v>2</v>
      </c>
      <c r="I11681" s="37" t="n">
        <v>0</v>
      </c>
      <c r="J11681" s="40" t="n">
        <f aca="false">IF(C11681=0,"",D11681/C11681)</f>
        <v>0.863636363636364</v>
      </c>
    </row>
    <row r="11682" customFormat="false" ht="15" hidden="false" customHeight="false" outlineLevel="0" collapsed="false">
      <c r="A11682" s="37" t="s">
        <v>1286</v>
      </c>
      <c r="B11682" s="37" t="s">
        <v>281</v>
      </c>
      <c r="C11682" s="37" t="n">
        <v>22</v>
      </c>
      <c r="D11682" s="37" t="n">
        <v>20</v>
      </c>
      <c r="E11682" s="37" t="n">
        <v>0</v>
      </c>
      <c r="F11682" s="37" t="n">
        <v>1</v>
      </c>
      <c r="G11682" s="37" t="n">
        <v>0</v>
      </c>
      <c r="H11682" s="37" t="n">
        <v>4</v>
      </c>
      <c r="I11682" s="37" t="n">
        <v>1</v>
      </c>
      <c r="J11682" s="40" t="n">
        <f aca="false">IF(C11682=0,"",D11682/C11682)</f>
        <v>0.909090909090909</v>
      </c>
    </row>
    <row r="11683" customFormat="false" ht="15" hidden="false" customHeight="false" outlineLevel="0" collapsed="false">
      <c r="A11683" s="37" t="s">
        <v>893</v>
      </c>
      <c r="B11683" s="37" t="s">
        <v>279</v>
      </c>
      <c r="C11683" s="37" t="n">
        <v>22</v>
      </c>
      <c r="D11683" s="37" t="n">
        <v>20</v>
      </c>
      <c r="E11683" s="37" t="n">
        <v>1</v>
      </c>
      <c r="F11683" s="37" t="n">
        <v>1</v>
      </c>
      <c r="G11683" s="37" t="n">
        <v>1</v>
      </c>
      <c r="H11683" s="37" t="n">
        <v>1</v>
      </c>
      <c r="I11683" s="37" t="n">
        <v>1</v>
      </c>
      <c r="J11683" s="40" t="n">
        <f aca="false">IF(C11683=0,"",D11683/C11683)</f>
        <v>0.909090909090909</v>
      </c>
    </row>
    <row r="11684" customFormat="false" ht="15" hidden="false" customHeight="false" outlineLevel="0" collapsed="false">
      <c r="A11684" s="37" t="s">
        <v>893</v>
      </c>
      <c r="B11684" s="37" t="s">
        <v>280</v>
      </c>
      <c r="C11684" s="37" t="n">
        <v>22</v>
      </c>
      <c r="D11684" s="37" t="n">
        <v>21</v>
      </c>
      <c r="E11684" s="37" t="n">
        <v>2</v>
      </c>
      <c r="F11684" s="37" t="n">
        <v>2</v>
      </c>
      <c r="G11684" s="37" t="n">
        <v>0</v>
      </c>
      <c r="H11684" s="37" t="n">
        <v>1</v>
      </c>
      <c r="I11684" s="37" t="n">
        <v>12</v>
      </c>
      <c r="J11684" s="40" t="n">
        <f aca="false">IF(C11684=0,"",D11684/C11684)</f>
        <v>0.954545454545455</v>
      </c>
    </row>
    <row r="11685" customFormat="false" ht="15" hidden="false" customHeight="false" outlineLevel="0" collapsed="false">
      <c r="A11685" s="37" t="s">
        <v>893</v>
      </c>
      <c r="B11685" s="37" t="s">
        <v>281</v>
      </c>
      <c r="C11685" s="37" t="n">
        <v>22</v>
      </c>
      <c r="D11685" s="37" t="n">
        <v>19</v>
      </c>
      <c r="E11685" s="37" t="n">
        <v>0</v>
      </c>
      <c r="F11685" s="37" t="n">
        <v>0</v>
      </c>
      <c r="G11685" s="37" t="n">
        <v>0</v>
      </c>
      <c r="H11685" s="37" t="n">
        <v>1</v>
      </c>
      <c r="I11685" s="37" t="n">
        <v>7</v>
      </c>
      <c r="J11685" s="40" t="n">
        <f aca="false">IF(C11685=0,"",D11685/C11685)</f>
        <v>0.863636363636364</v>
      </c>
    </row>
    <row r="11686" customFormat="false" ht="15" hidden="false" customHeight="false" outlineLevel="0" collapsed="false">
      <c r="A11686" s="37" t="s">
        <v>1416</v>
      </c>
      <c r="B11686" s="37" t="s">
        <v>270</v>
      </c>
      <c r="C11686" s="37" t="n">
        <v>22</v>
      </c>
      <c r="D11686" s="37" t="n">
        <v>20</v>
      </c>
      <c r="E11686" s="37" t="n">
        <v>0</v>
      </c>
      <c r="F11686" s="37" t="n">
        <v>0</v>
      </c>
      <c r="G11686" s="37" t="n">
        <v>0</v>
      </c>
      <c r="H11686" s="37" t="n">
        <v>3</v>
      </c>
      <c r="I11686" s="37" t="n">
        <v>11</v>
      </c>
      <c r="J11686" s="40" t="n">
        <f aca="false">IF(C11686=0,"",D11686/C11686)</f>
        <v>0.909090909090909</v>
      </c>
    </row>
    <row r="11687" customFormat="false" ht="15" hidden="false" customHeight="false" outlineLevel="0" collapsed="false">
      <c r="A11687" s="37" t="s">
        <v>1416</v>
      </c>
      <c r="B11687" s="37" t="s">
        <v>271</v>
      </c>
      <c r="C11687" s="37" t="n">
        <v>22</v>
      </c>
      <c r="D11687" s="37" t="n">
        <v>19</v>
      </c>
      <c r="E11687" s="37" t="n">
        <v>0</v>
      </c>
      <c r="F11687" s="37" t="n">
        <v>2</v>
      </c>
      <c r="G11687" s="37" t="n">
        <v>0</v>
      </c>
      <c r="H11687" s="37" t="n">
        <v>1</v>
      </c>
      <c r="I11687" s="37" t="n">
        <v>14</v>
      </c>
      <c r="J11687" s="40" t="n">
        <f aca="false">IF(C11687=0,"",D11687/C11687)</f>
        <v>0.863636363636364</v>
      </c>
    </row>
    <row r="11688" customFormat="false" ht="15" hidden="false" customHeight="false" outlineLevel="0" collapsed="false">
      <c r="A11688" s="37" t="s">
        <v>1416</v>
      </c>
      <c r="B11688" s="37" t="s">
        <v>272</v>
      </c>
      <c r="C11688" s="37" t="n">
        <v>22</v>
      </c>
      <c r="D11688" s="37" t="n">
        <v>21</v>
      </c>
      <c r="E11688" s="37" t="n">
        <v>1</v>
      </c>
      <c r="F11688" s="37" t="n">
        <v>0</v>
      </c>
      <c r="G11688" s="37" t="n">
        <v>0</v>
      </c>
      <c r="H11688" s="37" t="n">
        <v>1</v>
      </c>
      <c r="I11688" s="37" t="n">
        <v>8</v>
      </c>
      <c r="J11688" s="40" t="n">
        <f aca="false">IF(C11688=0,"",D11688/C11688)</f>
        <v>0.954545454545455</v>
      </c>
    </row>
    <row r="11689" customFormat="false" ht="15" hidden="false" customHeight="false" outlineLevel="0" collapsed="false">
      <c r="A11689" s="37" t="s">
        <v>1416</v>
      </c>
      <c r="B11689" s="37" t="s">
        <v>273</v>
      </c>
      <c r="C11689" s="37" t="n">
        <v>22</v>
      </c>
      <c r="D11689" s="37" t="n">
        <v>21</v>
      </c>
      <c r="E11689" s="37" t="n">
        <v>1</v>
      </c>
      <c r="F11689" s="37" t="n">
        <v>0</v>
      </c>
      <c r="G11689" s="37" t="n">
        <v>0</v>
      </c>
      <c r="H11689" s="37" t="n">
        <v>3</v>
      </c>
      <c r="I11689" s="37" t="n">
        <v>10</v>
      </c>
      <c r="J11689" s="40" t="n">
        <f aca="false">IF(C11689=0,"",D11689/C11689)</f>
        <v>0.954545454545455</v>
      </c>
    </row>
    <row r="11690" customFormat="false" ht="15" hidden="false" customHeight="false" outlineLevel="0" collapsed="false">
      <c r="A11690" s="37" t="s">
        <v>1416</v>
      </c>
      <c r="B11690" s="37" t="s">
        <v>274</v>
      </c>
      <c r="C11690" s="37" t="n">
        <v>22</v>
      </c>
      <c r="D11690" s="37" t="n">
        <v>21</v>
      </c>
      <c r="E11690" s="37" t="n">
        <v>0</v>
      </c>
      <c r="F11690" s="37" t="n">
        <v>1</v>
      </c>
      <c r="G11690" s="37" t="n">
        <v>0</v>
      </c>
      <c r="H11690" s="37" t="n">
        <v>0</v>
      </c>
      <c r="I11690" s="37" t="n">
        <v>20</v>
      </c>
      <c r="J11690" s="40" t="n">
        <f aca="false">IF(C11690=0,"",D11690/C11690)</f>
        <v>0.954545454545455</v>
      </c>
    </row>
    <row r="11691" customFormat="false" ht="15" hidden="false" customHeight="false" outlineLevel="0" collapsed="false">
      <c r="A11691" s="37" t="s">
        <v>1416</v>
      </c>
      <c r="B11691" s="37" t="s">
        <v>275</v>
      </c>
      <c r="C11691" s="37" t="n">
        <v>22</v>
      </c>
      <c r="D11691" s="37" t="n">
        <v>19</v>
      </c>
      <c r="E11691" s="37" t="n">
        <v>2</v>
      </c>
      <c r="F11691" s="37" t="n">
        <v>3</v>
      </c>
      <c r="G11691" s="37" t="n">
        <v>1</v>
      </c>
      <c r="H11691" s="37" t="n">
        <v>2</v>
      </c>
      <c r="I11691" s="37" t="n">
        <v>16</v>
      </c>
      <c r="J11691" s="40" t="n">
        <f aca="false">IF(C11691=0,"",D11691/C11691)</f>
        <v>0.863636363636364</v>
      </c>
    </row>
    <row r="11692" customFormat="false" ht="15" hidden="false" customHeight="false" outlineLevel="0" collapsed="false">
      <c r="A11692" s="37" t="s">
        <v>1416</v>
      </c>
      <c r="B11692" s="37" t="s">
        <v>276</v>
      </c>
      <c r="C11692" s="37" t="n">
        <v>22</v>
      </c>
      <c r="D11692" s="37" t="n">
        <v>21</v>
      </c>
      <c r="E11692" s="37" t="n">
        <v>0</v>
      </c>
      <c r="F11692" s="37" t="n">
        <v>0</v>
      </c>
      <c r="G11692" s="37" t="n">
        <v>0</v>
      </c>
      <c r="H11692" s="37" t="n">
        <v>3</v>
      </c>
      <c r="I11692" s="37" t="n">
        <v>8</v>
      </c>
      <c r="J11692" s="40" t="n">
        <f aca="false">IF(C11692=0,"",D11692/C11692)</f>
        <v>0.954545454545455</v>
      </c>
    </row>
    <row r="11693" customFormat="false" ht="15" hidden="false" customHeight="false" outlineLevel="0" collapsed="false">
      <c r="A11693" s="37" t="s">
        <v>1416</v>
      </c>
      <c r="B11693" s="37" t="s">
        <v>277</v>
      </c>
      <c r="C11693" s="37" t="n">
        <v>22</v>
      </c>
      <c r="D11693" s="37" t="n">
        <v>21</v>
      </c>
      <c r="E11693" s="37" t="n">
        <v>1</v>
      </c>
      <c r="F11693" s="37" t="n">
        <v>2</v>
      </c>
      <c r="G11693" s="37" t="n">
        <v>0</v>
      </c>
      <c r="H11693" s="37" t="n">
        <v>4</v>
      </c>
      <c r="I11693" s="37" t="n">
        <v>6</v>
      </c>
      <c r="J11693" s="40" t="n">
        <f aca="false">IF(C11693=0,"",D11693/C11693)</f>
        <v>0.954545454545455</v>
      </c>
    </row>
    <row r="11694" customFormat="false" ht="15" hidden="false" customHeight="false" outlineLevel="0" collapsed="false">
      <c r="A11694" s="37" t="s">
        <v>1416</v>
      </c>
      <c r="B11694" s="37" t="s">
        <v>278</v>
      </c>
      <c r="C11694" s="37" t="n">
        <v>22</v>
      </c>
      <c r="D11694" s="37" t="n">
        <v>19</v>
      </c>
      <c r="E11694" s="37" t="n">
        <v>3</v>
      </c>
      <c r="F11694" s="37" t="n">
        <v>4</v>
      </c>
      <c r="G11694" s="37" t="n">
        <v>0</v>
      </c>
      <c r="H11694" s="37" t="n">
        <v>3</v>
      </c>
      <c r="I11694" s="37" t="n">
        <v>2</v>
      </c>
      <c r="J11694" s="40" t="n">
        <f aca="false">IF(C11694=0,"",D11694/C11694)</f>
        <v>0.863636363636364</v>
      </c>
    </row>
    <row r="11695" customFormat="false" ht="15" hidden="false" customHeight="false" outlineLevel="0" collapsed="false">
      <c r="A11695" s="37" t="s">
        <v>1416</v>
      </c>
      <c r="B11695" s="37" t="s">
        <v>279</v>
      </c>
      <c r="C11695" s="37" t="n">
        <v>22</v>
      </c>
      <c r="D11695" s="37" t="n">
        <v>21</v>
      </c>
      <c r="E11695" s="37" t="n">
        <v>2</v>
      </c>
      <c r="F11695" s="37" t="n">
        <v>1</v>
      </c>
      <c r="G11695" s="37" t="n">
        <v>1</v>
      </c>
      <c r="H11695" s="37" t="n">
        <v>2</v>
      </c>
      <c r="I11695" s="37" t="n">
        <v>10</v>
      </c>
      <c r="J11695" s="40" t="n">
        <f aca="false">IF(C11695=0,"",D11695/C11695)</f>
        <v>0.954545454545455</v>
      </c>
    </row>
    <row r="11696" customFormat="false" ht="15" hidden="false" customHeight="false" outlineLevel="0" collapsed="false">
      <c r="A11696" s="37" t="s">
        <v>1416</v>
      </c>
      <c r="B11696" s="37" t="s">
        <v>280</v>
      </c>
      <c r="C11696" s="37" t="n">
        <v>22</v>
      </c>
      <c r="D11696" s="37" t="n">
        <v>19</v>
      </c>
      <c r="E11696" s="37" t="n">
        <v>0</v>
      </c>
      <c r="F11696" s="37" t="n">
        <v>0</v>
      </c>
      <c r="G11696" s="37" t="n">
        <v>0</v>
      </c>
      <c r="H11696" s="37" t="n">
        <v>0</v>
      </c>
      <c r="I11696" s="37" t="n">
        <v>4</v>
      </c>
      <c r="J11696" s="40" t="n">
        <f aca="false">IF(C11696=0,"",D11696/C11696)</f>
        <v>0.863636363636364</v>
      </c>
    </row>
    <row r="11697" customFormat="false" ht="15" hidden="false" customHeight="false" outlineLevel="0" collapsed="false">
      <c r="A11697" s="37" t="s">
        <v>1416</v>
      </c>
      <c r="B11697" s="37" t="s">
        <v>281</v>
      </c>
      <c r="C11697" s="37" t="n">
        <v>22</v>
      </c>
      <c r="D11697" s="37" t="n">
        <v>22</v>
      </c>
      <c r="E11697" s="37" t="n">
        <v>1</v>
      </c>
      <c r="F11697" s="37" t="n">
        <v>1</v>
      </c>
      <c r="G11697" s="37" t="n">
        <v>0</v>
      </c>
      <c r="H11697" s="37" t="n">
        <v>0</v>
      </c>
      <c r="I11697" s="37" t="n">
        <v>19</v>
      </c>
      <c r="J11697" s="40" t="n">
        <f aca="false">IF(C11697=0,"",D11697/C11697)</f>
        <v>1</v>
      </c>
    </row>
    <row r="11698" customFormat="false" ht="15" hidden="false" customHeight="false" outlineLevel="0" collapsed="false">
      <c r="A11698" s="37" t="s">
        <v>1765</v>
      </c>
      <c r="B11698" s="37" t="s">
        <v>270</v>
      </c>
      <c r="C11698" s="37" t="n">
        <v>22</v>
      </c>
      <c r="D11698" s="37" t="n">
        <v>22</v>
      </c>
      <c r="E11698" s="37" t="n">
        <v>0</v>
      </c>
      <c r="F11698" s="37" t="n">
        <v>1</v>
      </c>
      <c r="G11698" s="37" t="n">
        <v>0</v>
      </c>
      <c r="H11698" s="37" t="n">
        <v>1</v>
      </c>
      <c r="I11698" s="37" t="n">
        <v>2</v>
      </c>
      <c r="J11698" s="40" t="n">
        <f aca="false">IF(C11698=0,"",D11698/C11698)</f>
        <v>1</v>
      </c>
    </row>
    <row r="11699" customFormat="false" ht="15" hidden="false" customHeight="false" outlineLevel="0" collapsed="false">
      <c r="A11699" s="37" t="s">
        <v>1765</v>
      </c>
      <c r="B11699" s="37" t="s">
        <v>271</v>
      </c>
      <c r="C11699" s="37" t="n">
        <v>22</v>
      </c>
      <c r="D11699" s="37" t="n">
        <v>22</v>
      </c>
      <c r="E11699" s="37" t="n">
        <v>0</v>
      </c>
      <c r="F11699" s="37" t="n">
        <v>0</v>
      </c>
      <c r="G11699" s="37" t="n">
        <v>0</v>
      </c>
      <c r="H11699" s="37" t="n">
        <v>1</v>
      </c>
      <c r="I11699" s="37" t="n">
        <v>14</v>
      </c>
      <c r="J11699" s="40" t="n">
        <f aca="false">IF(C11699=0,"",D11699/C11699)</f>
        <v>1</v>
      </c>
    </row>
    <row r="11700" customFormat="false" ht="15" hidden="false" customHeight="false" outlineLevel="0" collapsed="false">
      <c r="A11700" s="37" t="s">
        <v>1765</v>
      </c>
      <c r="B11700" s="37" t="s">
        <v>272</v>
      </c>
      <c r="C11700" s="37" t="n">
        <v>22</v>
      </c>
      <c r="D11700" s="37" t="n">
        <v>20</v>
      </c>
      <c r="E11700" s="37" t="n">
        <v>0</v>
      </c>
      <c r="F11700" s="37" t="n">
        <v>1</v>
      </c>
      <c r="G11700" s="37" t="n">
        <v>1</v>
      </c>
      <c r="H11700" s="37" t="n">
        <v>2</v>
      </c>
      <c r="I11700" s="37" t="n">
        <v>2</v>
      </c>
      <c r="J11700" s="40" t="n">
        <f aca="false">IF(C11700=0,"",D11700/C11700)</f>
        <v>0.909090909090909</v>
      </c>
    </row>
    <row r="11701" customFormat="false" ht="15" hidden="false" customHeight="false" outlineLevel="0" collapsed="false">
      <c r="A11701" s="37" t="s">
        <v>1765</v>
      </c>
      <c r="B11701" s="37" t="s">
        <v>273</v>
      </c>
      <c r="C11701" s="37" t="n">
        <v>22</v>
      </c>
      <c r="D11701" s="37" t="n">
        <v>21</v>
      </c>
      <c r="E11701" s="37" t="n">
        <v>0</v>
      </c>
      <c r="F11701" s="37" t="n">
        <v>0</v>
      </c>
      <c r="G11701" s="37" t="n">
        <v>1</v>
      </c>
      <c r="H11701" s="37" t="n">
        <v>2</v>
      </c>
      <c r="I11701" s="37" t="n">
        <v>27</v>
      </c>
      <c r="J11701" s="40" t="n">
        <f aca="false">IF(C11701=0,"",D11701/C11701)</f>
        <v>0.954545454545455</v>
      </c>
    </row>
    <row r="11702" customFormat="false" ht="15" hidden="false" customHeight="false" outlineLevel="0" collapsed="false">
      <c r="A11702" s="37" t="s">
        <v>1765</v>
      </c>
      <c r="B11702" s="37" t="s">
        <v>274</v>
      </c>
      <c r="C11702" s="37" t="n">
        <v>22</v>
      </c>
      <c r="D11702" s="37" t="n">
        <v>20</v>
      </c>
      <c r="E11702" s="37" t="n">
        <v>1</v>
      </c>
      <c r="F11702" s="37" t="n">
        <v>0</v>
      </c>
      <c r="G11702" s="37" t="n">
        <v>0</v>
      </c>
      <c r="H11702" s="37" t="n">
        <v>0</v>
      </c>
      <c r="I11702" s="37" t="n">
        <v>9</v>
      </c>
      <c r="J11702" s="40" t="n">
        <f aca="false">IF(C11702=0,"",D11702/C11702)</f>
        <v>0.909090909090909</v>
      </c>
    </row>
    <row r="11703" customFormat="false" ht="15" hidden="false" customHeight="false" outlineLevel="0" collapsed="false">
      <c r="A11703" s="37" t="s">
        <v>1765</v>
      </c>
      <c r="B11703" s="37" t="s">
        <v>275</v>
      </c>
      <c r="C11703" s="37" t="n">
        <v>22</v>
      </c>
      <c r="D11703" s="37" t="n">
        <v>20</v>
      </c>
      <c r="E11703" s="37" t="n">
        <v>0</v>
      </c>
      <c r="F11703" s="37" t="n">
        <v>1</v>
      </c>
      <c r="G11703" s="37" t="n">
        <v>0</v>
      </c>
      <c r="H11703" s="37" t="n">
        <v>0</v>
      </c>
      <c r="I11703" s="37" t="n">
        <v>15</v>
      </c>
      <c r="J11703" s="40" t="n">
        <f aca="false">IF(C11703=0,"",D11703/C11703)</f>
        <v>0.909090909090909</v>
      </c>
    </row>
    <row r="11704" customFormat="false" ht="15" hidden="false" customHeight="false" outlineLevel="0" collapsed="false">
      <c r="A11704" s="37" t="s">
        <v>1765</v>
      </c>
      <c r="B11704" s="37" t="s">
        <v>276</v>
      </c>
      <c r="C11704" s="37" t="n">
        <v>22</v>
      </c>
      <c r="D11704" s="37" t="n">
        <v>21</v>
      </c>
      <c r="E11704" s="37" t="n">
        <v>0</v>
      </c>
      <c r="F11704" s="37" t="n">
        <v>0</v>
      </c>
      <c r="G11704" s="37" t="n">
        <v>0</v>
      </c>
      <c r="H11704" s="37" t="n">
        <v>1</v>
      </c>
      <c r="I11704" s="37" t="n">
        <v>8</v>
      </c>
      <c r="J11704" s="40" t="n">
        <f aca="false">IF(C11704=0,"",D11704/C11704)</f>
        <v>0.954545454545455</v>
      </c>
    </row>
    <row r="11705" customFormat="false" ht="15" hidden="false" customHeight="false" outlineLevel="0" collapsed="false">
      <c r="A11705" s="37" t="s">
        <v>1765</v>
      </c>
      <c r="B11705" s="37" t="s">
        <v>277</v>
      </c>
      <c r="C11705" s="37" t="n">
        <v>22</v>
      </c>
      <c r="D11705" s="37" t="n">
        <v>20</v>
      </c>
      <c r="E11705" s="37" t="n">
        <v>1</v>
      </c>
      <c r="F11705" s="37" t="n">
        <v>0</v>
      </c>
      <c r="G11705" s="37" t="n">
        <v>0</v>
      </c>
      <c r="H11705" s="37" t="n">
        <v>7</v>
      </c>
      <c r="I11705" s="37" t="n">
        <v>6</v>
      </c>
      <c r="J11705" s="40" t="n">
        <f aca="false">IF(C11705=0,"",D11705/C11705)</f>
        <v>0.909090909090909</v>
      </c>
    </row>
    <row r="11706" customFormat="false" ht="15" hidden="false" customHeight="false" outlineLevel="0" collapsed="false">
      <c r="A11706" s="37" t="s">
        <v>1765</v>
      </c>
      <c r="B11706" s="37" t="s">
        <v>278</v>
      </c>
      <c r="C11706" s="37" t="n">
        <v>22</v>
      </c>
      <c r="D11706" s="37" t="n">
        <v>19</v>
      </c>
      <c r="E11706" s="37" t="n">
        <v>0</v>
      </c>
      <c r="F11706" s="37" t="n">
        <v>1</v>
      </c>
      <c r="G11706" s="37" t="n">
        <v>0</v>
      </c>
      <c r="H11706" s="37" t="n">
        <v>1</v>
      </c>
      <c r="I11706" s="37" t="n">
        <v>21</v>
      </c>
      <c r="J11706" s="40" t="n">
        <f aca="false">IF(C11706=0,"",D11706/C11706)</f>
        <v>0.863636363636364</v>
      </c>
    </row>
    <row r="11707" customFormat="false" ht="15" hidden="false" customHeight="false" outlineLevel="0" collapsed="false">
      <c r="A11707" s="37" t="s">
        <v>1765</v>
      </c>
      <c r="B11707" s="37" t="s">
        <v>279</v>
      </c>
      <c r="C11707" s="37" t="n">
        <v>22</v>
      </c>
      <c r="D11707" s="37" t="n">
        <v>21</v>
      </c>
      <c r="E11707" s="37" t="n">
        <v>0</v>
      </c>
      <c r="F11707" s="37" t="n">
        <v>0</v>
      </c>
      <c r="G11707" s="37" t="n">
        <v>0</v>
      </c>
      <c r="H11707" s="37" t="n">
        <v>2</v>
      </c>
      <c r="I11707" s="37" t="n">
        <v>4</v>
      </c>
      <c r="J11707" s="40" t="n">
        <f aca="false">IF(C11707=0,"",D11707/C11707)</f>
        <v>0.954545454545455</v>
      </c>
    </row>
    <row r="11708" customFormat="false" ht="15" hidden="false" customHeight="false" outlineLevel="0" collapsed="false">
      <c r="A11708" s="37" t="s">
        <v>1765</v>
      </c>
      <c r="B11708" s="37" t="s">
        <v>280</v>
      </c>
      <c r="C11708" s="37" t="n">
        <v>22</v>
      </c>
      <c r="D11708" s="37" t="n">
        <v>20</v>
      </c>
      <c r="E11708" s="37" t="n">
        <v>1</v>
      </c>
      <c r="F11708" s="37" t="n">
        <v>1</v>
      </c>
      <c r="G11708" s="37" t="n">
        <v>1</v>
      </c>
      <c r="H11708" s="37" t="n">
        <v>0</v>
      </c>
      <c r="I11708" s="37" t="n">
        <v>2</v>
      </c>
      <c r="J11708" s="40" t="n">
        <f aca="false">IF(C11708=0,"",D11708/C11708)</f>
        <v>0.909090909090909</v>
      </c>
    </row>
    <row r="11709" customFormat="false" ht="15" hidden="false" customHeight="false" outlineLevel="0" collapsed="false">
      <c r="A11709" s="37" t="s">
        <v>1765</v>
      </c>
      <c r="B11709" s="37" t="s">
        <v>281</v>
      </c>
      <c r="C11709" s="37" t="n">
        <v>22</v>
      </c>
      <c r="D11709" s="37" t="n">
        <v>22</v>
      </c>
      <c r="E11709" s="37" t="n">
        <v>1</v>
      </c>
      <c r="F11709" s="37" t="n">
        <v>2</v>
      </c>
      <c r="G11709" s="37" t="n">
        <v>1</v>
      </c>
      <c r="H11709" s="37" t="n">
        <v>1</v>
      </c>
      <c r="I11709" s="37" t="n">
        <v>10</v>
      </c>
      <c r="J11709" s="40" t="n">
        <f aca="false">IF(C11709=0,"",D11709/C11709)</f>
        <v>1</v>
      </c>
    </row>
    <row r="11710" customFormat="false" ht="15" hidden="false" customHeight="false" outlineLevel="0" collapsed="false">
      <c r="A11710" s="37" t="s">
        <v>584</v>
      </c>
      <c r="B11710" s="37" t="s">
        <v>270</v>
      </c>
      <c r="C11710" s="37" t="n">
        <v>22</v>
      </c>
      <c r="D11710" s="37" t="n">
        <v>20</v>
      </c>
      <c r="E11710" s="37" t="n">
        <v>0</v>
      </c>
      <c r="F11710" s="37" t="n">
        <v>1</v>
      </c>
      <c r="G11710" s="37" t="n">
        <v>0</v>
      </c>
      <c r="H11710" s="37" t="n">
        <v>1</v>
      </c>
      <c r="I11710" s="37" t="n">
        <v>7</v>
      </c>
      <c r="J11710" s="40" t="n">
        <f aca="false">IF(C11710=0,"",D11710/C11710)</f>
        <v>0.909090909090909</v>
      </c>
    </row>
    <row r="11711" customFormat="false" ht="15" hidden="false" customHeight="false" outlineLevel="0" collapsed="false">
      <c r="A11711" s="37" t="s">
        <v>584</v>
      </c>
      <c r="B11711" s="37" t="s">
        <v>271</v>
      </c>
      <c r="C11711" s="37" t="n">
        <v>22</v>
      </c>
      <c r="D11711" s="37" t="n">
        <v>21</v>
      </c>
      <c r="E11711" s="37" t="n">
        <v>0</v>
      </c>
      <c r="F11711" s="37" t="n">
        <v>1</v>
      </c>
      <c r="G11711" s="37" t="n">
        <v>1</v>
      </c>
      <c r="H11711" s="37" t="n">
        <v>1</v>
      </c>
      <c r="I11711" s="37" t="n">
        <v>21</v>
      </c>
      <c r="J11711" s="40" t="n">
        <f aca="false">IF(C11711=0,"",D11711/C11711)</f>
        <v>0.954545454545455</v>
      </c>
    </row>
    <row r="11712" customFormat="false" ht="15" hidden="false" customHeight="false" outlineLevel="0" collapsed="false">
      <c r="A11712" s="37" t="s">
        <v>584</v>
      </c>
      <c r="B11712" s="37" t="s">
        <v>272</v>
      </c>
      <c r="C11712" s="37" t="n">
        <v>22</v>
      </c>
      <c r="D11712" s="37" t="n">
        <v>22</v>
      </c>
      <c r="E11712" s="37" t="n">
        <v>1</v>
      </c>
      <c r="F11712" s="37" t="n">
        <v>0</v>
      </c>
      <c r="G11712" s="37" t="n">
        <v>0</v>
      </c>
      <c r="H11712" s="37" t="n">
        <v>1</v>
      </c>
      <c r="I11712" s="37" t="n">
        <v>8</v>
      </c>
      <c r="J11712" s="40" t="n">
        <f aca="false">IF(C11712=0,"",D11712/C11712)</f>
        <v>1</v>
      </c>
    </row>
    <row r="11713" customFormat="false" ht="15" hidden="false" customHeight="false" outlineLevel="0" collapsed="false">
      <c r="A11713" s="37" t="s">
        <v>584</v>
      </c>
      <c r="B11713" s="37" t="s">
        <v>273</v>
      </c>
      <c r="C11713" s="37" t="n">
        <v>22</v>
      </c>
      <c r="D11713" s="37" t="n">
        <v>18</v>
      </c>
      <c r="E11713" s="37" t="n">
        <v>1</v>
      </c>
      <c r="F11713" s="37" t="n">
        <v>1</v>
      </c>
      <c r="G11713" s="37" t="n">
        <v>0</v>
      </c>
      <c r="H11713" s="37" t="n">
        <v>3</v>
      </c>
      <c r="I11713" s="37" t="n">
        <v>4</v>
      </c>
      <c r="J11713" s="40" t="n">
        <f aca="false">IF(C11713=0,"",D11713/C11713)</f>
        <v>0.818181818181818</v>
      </c>
    </row>
    <row r="11714" customFormat="false" ht="15" hidden="false" customHeight="false" outlineLevel="0" collapsed="false">
      <c r="A11714" s="37" t="s">
        <v>584</v>
      </c>
      <c r="B11714" s="37" t="s">
        <v>274</v>
      </c>
      <c r="C11714" s="37" t="n">
        <v>22</v>
      </c>
      <c r="D11714" s="37" t="n">
        <v>19</v>
      </c>
      <c r="E11714" s="37" t="n">
        <v>0</v>
      </c>
      <c r="F11714" s="37" t="n">
        <v>3</v>
      </c>
      <c r="G11714" s="37" t="n">
        <v>0</v>
      </c>
      <c r="H11714" s="37" t="n">
        <v>1</v>
      </c>
      <c r="I11714" s="37" t="n">
        <v>2</v>
      </c>
      <c r="J11714" s="40" t="n">
        <f aca="false">IF(C11714=0,"",D11714/C11714)</f>
        <v>0.863636363636364</v>
      </c>
    </row>
    <row r="11715" customFormat="false" ht="15" hidden="false" customHeight="false" outlineLevel="0" collapsed="false">
      <c r="A11715" s="37" t="s">
        <v>584</v>
      </c>
      <c r="B11715" s="37" t="s">
        <v>275</v>
      </c>
      <c r="C11715" s="37" t="n">
        <v>22</v>
      </c>
      <c r="D11715" s="37" t="n">
        <v>19</v>
      </c>
      <c r="E11715" s="37" t="n">
        <v>1</v>
      </c>
      <c r="F11715" s="37" t="n">
        <v>0</v>
      </c>
      <c r="G11715" s="37" t="n">
        <v>1</v>
      </c>
      <c r="H11715" s="37" t="n">
        <v>3</v>
      </c>
      <c r="I11715" s="37" t="n">
        <v>16</v>
      </c>
      <c r="J11715" s="40" t="n">
        <f aca="false">IF(C11715=0,"",D11715/C11715)</f>
        <v>0.863636363636364</v>
      </c>
    </row>
    <row r="11716" customFormat="false" ht="15" hidden="false" customHeight="false" outlineLevel="0" collapsed="false">
      <c r="A11716" s="37" t="s">
        <v>584</v>
      </c>
      <c r="B11716" s="37" t="s">
        <v>276</v>
      </c>
      <c r="C11716" s="37" t="n">
        <v>22</v>
      </c>
      <c r="D11716" s="37" t="n">
        <v>21</v>
      </c>
      <c r="E11716" s="37" t="n">
        <v>0</v>
      </c>
      <c r="F11716" s="37" t="n">
        <v>2</v>
      </c>
      <c r="G11716" s="37" t="n">
        <v>0</v>
      </c>
      <c r="H11716" s="37" t="n">
        <v>0</v>
      </c>
      <c r="I11716" s="37" t="n">
        <v>14</v>
      </c>
      <c r="J11716" s="40" t="n">
        <f aca="false">IF(C11716=0,"",D11716/C11716)</f>
        <v>0.954545454545455</v>
      </c>
    </row>
    <row r="11717" customFormat="false" ht="15" hidden="false" customHeight="false" outlineLevel="0" collapsed="false">
      <c r="A11717" s="37" t="s">
        <v>584</v>
      </c>
      <c r="B11717" s="37" t="s">
        <v>277</v>
      </c>
      <c r="C11717" s="37" t="n">
        <v>22</v>
      </c>
      <c r="D11717" s="37" t="n">
        <v>22</v>
      </c>
      <c r="E11717" s="37" t="n">
        <v>0</v>
      </c>
      <c r="F11717" s="37" t="n">
        <v>1</v>
      </c>
      <c r="G11717" s="37" t="n">
        <v>0</v>
      </c>
      <c r="H11717" s="37" t="n">
        <v>3</v>
      </c>
      <c r="I11717" s="37" t="n">
        <v>2</v>
      </c>
      <c r="J11717" s="40" t="n">
        <f aca="false">IF(C11717=0,"",D11717/C11717)</f>
        <v>1</v>
      </c>
    </row>
    <row r="11718" customFormat="false" ht="15" hidden="false" customHeight="false" outlineLevel="0" collapsed="false">
      <c r="A11718" s="37" t="s">
        <v>584</v>
      </c>
      <c r="B11718" s="37" t="s">
        <v>278</v>
      </c>
      <c r="C11718" s="37" t="n">
        <v>22</v>
      </c>
      <c r="D11718" s="37" t="n">
        <v>19</v>
      </c>
      <c r="E11718" s="37" t="n">
        <v>0</v>
      </c>
      <c r="F11718" s="37" t="n">
        <v>1</v>
      </c>
      <c r="G11718" s="37" t="n">
        <v>0</v>
      </c>
      <c r="H11718" s="37" t="n">
        <v>1</v>
      </c>
      <c r="I11718" s="37" t="n">
        <v>7</v>
      </c>
      <c r="J11718" s="40" t="n">
        <f aca="false">IF(C11718=0,"",D11718/C11718)</f>
        <v>0.863636363636364</v>
      </c>
    </row>
    <row r="11719" customFormat="false" ht="15" hidden="false" customHeight="false" outlineLevel="0" collapsed="false">
      <c r="A11719" s="37" t="s">
        <v>584</v>
      </c>
      <c r="B11719" s="37" t="s">
        <v>279</v>
      </c>
      <c r="C11719" s="37" t="n">
        <v>22</v>
      </c>
      <c r="D11719" s="37" t="n">
        <v>20</v>
      </c>
      <c r="E11719" s="37" t="n">
        <v>1</v>
      </c>
      <c r="F11719" s="37" t="n">
        <v>0</v>
      </c>
      <c r="G11719" s="37" t="n">
        <v>0</v>
      </c>
      <c r="H11719" s="37" t="n">
        <v>1</v>
      </c>
      <c r="I11719" s="37" t="n">
        <v>7</v>
      </c>
      <c r="J11719" s="40" t="n">
        <f aca="false">IF(C11719=0,"",D11719/C11719)</f>
        <v>0.909090909090909</v>
      </c>
    </row>
    <row r="11720" customFormat="false" ht="15" hidden="false" customHeight="false" outlineLevel="0" collapsed="false">
      <c r="A11720" s="37" t="s">
        <v>584</v>
      </c>
      <c r="B11720" s="37" t="s">
        <v>280</v>
      </c>
      <c r="C11720" s="37" t="n">
        <v>22</v>
      </c>
      <c r="D11720" s="37" t="n">
        <v>21</v>
      </c>
      <c r="E11720" s="37" t="n">
        <v>0</v>
      </c>
      <c r="F11720" s="37" t="n">
        <v>2</v>
      </c>
      <c r="G11720" s="37" t="n">
        <v>1</v>
      </c>
      <c r="H11720" s="37" t="n">
        <v>0</v>
      </c>
      <c r="I11720" s="37" t="n">
        <v>6</v>
      </c>
      <c r="J11720" s="40" t="n">
        <f aca="false">IF(C11720=0,"",D11720/C11720)</f>
        <v>0.954545454545455</v>
      </c>
    </row>
    <row r="11721" customFormat="false" ht="15" hidden="false" customHeight="false" outlineLevel="0" collapsed="false">
      <c r="A11721" s="37" t="s">
        <v>584</v>
      </c>
      <c r="B11721" s="37" t="s">
        <v>281</v>
      </c>
      <c r="C11721" s="37" t="n">
        <v>22</v>
      </c>
      <c r="D11721" s="37" t="n">
        <v>19</v>
      </c>
      <c r="E11721" s="37" t="n">
        <v>0</v>
      </c>
      <c r="F11721" s="37" t="n">
        <v>0</v>
      </c>
      <c r="G11721" s="37" t="n">
        <v>0</v>
      </c>
      <c r="H11721" s="37" t="n">
        <v>2</v>
      </c>
      <c r="I11721" s="37" t="n">
        <v>7</v>
      </c>
      <c r="J11721" s="40" t="n">
        <f aca="false">IF(C11721=0,"",D11721/C11721)</f>
        <v>0.863636363636364</v>
      </c>
    </row>
    <row r="11722" customFormat="false" ht="15" hidden="false" customHeight="false" outlineLevel="0" collapsed="false">
      <c r="A11722" s="37" t="s">
        <v>1766</v>
      </c>
      <c r="B11722" s="37" t="s">
        <v>273</v>
      </c>
      <c r="C11722" s="37" t="n">
        <v>22</v>
      </c>
      <c r="D11722" s="37" t="n">
        <v>22</v>
      </c>
      <c r="E11722" s="37" t="n">
        <v>0</v>
      </c>
      <c r="F11722" s="37" t="n">
        <v>1</v>
      </c>
      <c r="G11722" s="37" t="n">
        <v>0</v>
      </c>
      <c r="H11722" s="37" t="n">
        <v>2</v>
      </c>
      <c r="I11722" s="37" t="n">
        <v>2</v>
      </c>
      <c r="J11722" s="40" t="n">
        <f aca="false">IF(C11722=0,"",D11722/C11722)</f>
        <v>1</v>
      </c>
    </row>
    <row r="11723" customFormat="false" ht="15" hidden="false" customHeight="false" outlineLevel="0" collapsed="false">
      <c r="A11723" s="37" t="s">
        <v>1766</v>
      </c>
      <c r="B11723" s="37" t="s">
        <v>274</v>
      </c>
      <c r="C11723" s="37" t="n">
        <v>22</v>
      </c>
      <c r="D11723" s="37" t="n">
        <v>20</v>
      </c>
      <c r="E11723" s="37" t="n">
        <v>2</v>
      </c>
      <c r="F11723" s="37" t="n">
        <v>0</v>
      </c>
      <c r="G11723" s="37" t="n">
        <v>0</v>
      </c>
      <c r="H11723" s="37" t="n">
        <v>2</v>
      </c>
      <c r="I11723" s="37" t="n">
        <v>2</v>
      </c>
      <c r="J11723" s="40" t="n">
        <f aca="false">IF(C11723=0,"",D11723/C11723)</f>
        <v>0.909090909090909</v>
      </c>
    </row>
    <row r="11724" customFormat="false" ht="15" hidden="false" customHeight="false" outlineLevel="0" collapsed="false">
      <c r="A11724" s="37" t="s">
        <v>1766</v>
      </c>
      <c r="B11724" s="37" t="s">
        <v>275</v>
      </c>
      <c r="C11724" s="37" t="n">
        <v>22</v>
      </c>
      <c r="D11724" s="37" t="n">
        <v>22</v>
      </c>
      <c r="E11724" s="37" t="n">
        <v>0</v>
      </c>
      <c r="F11724" s="37" t="n">
        <v>0</v>
      </c>
      <c r="G11724" s="37" t="n">
        <v>0</v>
      </c>
      <c r="H11724" s="37" t="n">
        <v>0</v>
      </c>
      <c r="I11724" s="37" t="n">
        <v>3</v>
      </c>
      <c r="J11724" s="40" t="n">
        <f aca="false">IF(C11724=0,"",D11724/C11724)</f>
        <v>1</v>
      </c>
    </row>
    <row r="11725" customFormat="false" ht="15" hidden="false" customHeight="false" outlineLevel="0" collapsed="false">
      <c r="A11725" s="37" t="s">
        <v>1766</v>
      </c>
      <c r="B11725" s="37" t="s">
        <v>276</v>
      </c>
      <c r="C11725" s="37" t="n">
        <v>22</v>
      </c>
      <c r="D11725" s="37" t="n">
        <v>20</v>
      </c>
      <c r="E11725" s="37" t="n">
        <v>0</v>
      </c>
      <c r="F11725" s="37" t="n">
        <v>1</v>
      </c>
      <c r="G11725" s="37" t="n">
        <v>0</v>
      </c>
      <c r="H11725" s="37" t="n">
        <v>2</v>
      </c>
      <c r="I11725" s="37" t="n">
        <v>0</v>
      </c>
      <c r="J11725" s="40" t="n">
        <f aca="false">IF(C11725=0,"",D11725/C11725)</f>
        <v>0.909090909090909</v>
      </c>
    </row>
    <row r="11726" customFormat="false" ht="15" hidden="false" customHeight="false" outlineLevel="0" collapsed="false">
      <c r="A11726" s="37" t="s">
        <v>1766</v>
      </c>
      <c r="B11726" s="37" t="s">
        <v>277</v>
      </c>
      <c r="C11726" s="37" t="n">
        <v>22</v>
      </c>
      <c r="D11726" s="37" t="n">
        <v>20</v>
      </c>
      <c r="E11726" s="37" t="n">
        <v>0</v>
      </c>
      <c r="F11726" s="37" t="n">
        <v>0</v>
      </c>
      <c r="G11726" s="37" t="n">
        <v>0</v>
      </c>
      <c r="H11726" s="37" t="n">
        <v>0</v>
      </c>
      <c r="I11726" s="37" t="n">
        <v>0</v>
      </c>
      <c r="J11726" s="40" t="n">
        <f aca="false">IF(C11726=0,"",D11726/C11726)</f>
        <v>0.909090909090909</v>
      </c>
    </row>
    <row r="11727" customFormat="false" ht="15" hidden="false" customHeight="false" outlineLevel="0" collapsed="false">
      <c r="A11727" s="37" t="s">
        <v>1766</v>
      </c>
      <c r="B11727" s="37" t="s">
        <v>278</v>
      </c>
      <c r="C11727" s="37" t="n">
        <v>22</v>
      </c>
      <c r="D11727" s="37" t="n">
        <v>21</v>
      </c>
      <c r="E11727" s="37" t="n">
        <v>0</v>
      </c>
      <c r="F11727" s="37" t="n">
        <v>0</v>
      </c>
      <c r="G11727" s="37" t="n">
        <v>1</v>
      </c>
      <c r="H11727" s="37" t="n">
        <v>1</v>
      </c>
      <c r="I11727" s="37" t="n">
        <v>1</v>
      </c>
      <c r="J11727" s="40" t="n">
        <f aca="false">IF(C11727=0,"",D11727/C11727)</f>
        <v>0.954545454545455</v>
      </c>
    </row>
    <row r="11728" customFormat="false" ht="15" hidden="false" customHeight="false" outlineLevel="0" collapsed="false">
      <c r="A11728" s="37" t="s">
        <v>1766</v>
      </c>
      <c r="B11728" s="37" t="s">
        <v>279</v>
      </c>
      <c r="C11728" s="37" t="n">
        <v>22</v>
      </c>
      <c r="D11728" s="37" t="n">
        <v>22</v>
      </c>
      <c r="E11728" s="37" t="n">
        <v>0</v>
      </c>
      <c r="F11728" s="37" t="n">
        <v>0</v>
      </c>
      <c r="G11728" s="37" t="n">
        <v>0</v>
      </c>
      <c r="H11728" s="37" t="n">
        <v>2</v>
      </c>
      <c r="I11728" s="37" t="n">
        <v>1</v>
      </c>
      <c r="J11728" s="40" t="n">
        <f aca="false">IF(C11728=0,"",D11728/C11728)</f>
        <v>1</v>
      </c>
    </row>
    <row r="11729" customFormat="false" ht="15" hidden="false" customHeight="false" outlineLevel="0" collapsed="false">
      <c r="A11729" s="37" t="s">
        <v>1766</v>
      </c>
      <c r="B11729" s="37" t="s">
        <v>280</v>
      </c>
      <c r="C11729" s="37" t="n">
        <v>22</v>
      </c>
      <c r="D11729" s="37" t="n">
        <v>22</v>
      </c>
      <c r="E11729" s="37" t="n">
        <v>0</v>
      </c>
      <c r="F11729" s="37" t="n">
        <v>1</v>
      </c>
      <c r="G11729" s="37" t="n">
        <v>0</v>
      </c>
      <c r="H11729" s="37" t="n">
        <v>2</v>
      </c>
      <c r="I11729" s="37" t="n">
        <v>2</v>
      </c>
      <c r="J11729" s="40" t="n">
        <f aca="false">IF(C11729=0,"",D11729/C11729)</f>
        <v>1</v>
      </c>
    </row>
    <row r="11730" customFormat="false" ht="15" hidden="false" customHeight="false" outlineLevel="0" collapsed="false">
      <c r="A11730" s="37" t="s">
        <v>1766</v>
      </c>
      <c r="B11730" s="37" t="s">
        <v>281</v>
      </c>
      <c r="C11730" s="37" t="n">
        <v>22</v>
      </c>
      <c r="D11730" s="37" t="n">
        <v>21</v>
      </c>
      <c r="E11730" s="37" t="n">
        <v>2</v>
      </c>
      <c r="F11730" s="37" t="n">
        <v>0</v>
      </c>
      <c r="G11730" s="37" t="n">
        <v>0</v>
      </c>
      <c r="H11730" s="37" t="n">
        <v>0</v>
      </c>
      <c r="I11730" s="37" t="n">
        <v>4</v>
      </c>
      <c r="J11730" s="40" t="n">
        <f aca="false">IF(C11730=0,"",D11730/C11730)</f>
        <v>0.954545454545455</v>
      </c>
    </row>
    <row r="11731" customFormat="false" ht="15" hidden="false" customHeight="false" outlineLevel="0" collapsed="false">
      <c r="A11731" s="37" t="s">
        <v>1767</v>
      </c>
      <c r="B11731" s="37" t="s">
        <v>270</v>
      </c>
      <c r="C11731" s="37" t="n">
        <v>22</v>
      </c>
      <c r="D11731" s="37" t="n">
        <v>20</v>
      </c>
      <c r="E11731" s="37" t="n">
        <v>0</v>
      </c>
      <c r="F11731" s="37" t="n">
        <v>0</v>
      </c>
      <c r="G11731" s="37" t="n">
        <v>1</v>
      </c>
      <c r="H11731" s="37" t="n">
        <v>0</v>
      </c>
      <c r="I11731" s="37" t="n">
        <v>0</v>
      </c>
      <c r="J11731" s="40" t="n">
        <f aca="false">IF(C11731=0,"",D11731/C11731)</f>
        <v>0.909090909090909</v>
      </c>
    </row>
    <row r="11732" customFormat="false" ht="15" hidden="false" customHeight="false" outlineLevel="0" collapsed="false">
      <c r="A11732" s="37" t="s">
        <v>1767</v>
      </c>
      <c r="B11732" s="37" t="s">
        <v>271</v>
      </c>
      <c r="C11732" s="37" t="n">
        <v>22</v>
      </c>
      <c r="D11732" s="37" t="n">
        <v>22</v>
      </c>
      <c r="E11732" s="37" t="n">
        <v>2</v>
      </c>
      <c r="F11732" s="37" t="n">
        <v>0</v>
      </c>
      <c r="G11732" s="37" t="n">
        <v>1</v>
      </c>
      <c r="H11732" s="37" t="n">
        <v>0</v>
      </c>
      <c r="I11732" s="37" t="n">
        <v>2</v>
      </c>
      <c r="J11732" s="40" t="n">
        <f aca="false">IF(C11732=0,"",D11732/C11732)</f>
        <v>1</v>
      </c>
    </row>
    <row r="11733" customFormat="false" ht="15" hidden="false" customHeight="false" outlineLevel="0" collapsed="false">
      <c r="A11733" s="37" t="s">
        <v>1767</v>
      </c>
      <c r="B11733" s="37" t="s">
        <v>272</v>
      </c>
      <c r="C11733" s="37" t="n">
        <v>22</v>
      </c>
      <c r="D11733" s="37" t="n">
        <v>21</v>
      </c>
      <c r="E11733" s="37" t="n">
        <v>1</v>
      </c>
      <c r="F11733" s="37" t="n">
        <v>1</v>
      </c>
      <c r="G11733" s="37" t="n">
        <v>0</v>
      </c>
      <c r="H11733" s="37" t="n">
        <v>2</v>
      </c>
      <c r="I11733" s="37" t="n">
        <v>0</v>
      </c>
      <c r="J11733" s="40" t="n">
        <f aca="false">IF(C11733=0,"",D11733/C11733)</f>
        <v>0.954545454545455</v>
      </c>
    </row>
    <row r="11734" customFormat="false" ht="15" hidden="false" customHeight="false" outlineLevel="0" collapsed="false">
      <c r="A11734" s="37" t="s">
        <v>1767</v>
      </c>
      <c r="B11734" s="37" t="s">
        <v>273</v>
      </c>
      <c r="C11734" s="37" t="n">
        <v>22</v>
      </c>
      <c r="D11734" s="37" t="n">
        <v>22</v>
      </c>
      <c r="E11734" s="37" t="n">
        <v>2</v>
      </c>
      <c r="F11734" s="37" t="n">
        <v>0</v>
      </c>
      <c r="G11734" s="37" t="n">
        <v>0</v>
      </c>
      <c r="H11734" s="37" t="n">
        <v>0</v>
      </c>
      <c r="I11734" s="37" t="n">
        <v>5</v>
      </c>
      <c r="J11734" s="40" t="n">
        <f aca="false">IF(C11734=0,"",D11734/C11734)</f>
        <v>1</v>
      </c>
    </row>
    <row r="11735" customFormat="false" ht="15" hidden="false" customHeight="false" outlineLevel="0" collapsed="false">
      <c r="A11735" s="37" t="s">
        <v>1767</v>
      </c>
      <c r="B11735" s="37" t="s">
        <v>274</v>
      </c>
      <c r="C11735" s="37" t="n">
        <v>22</v>
      </c>
      <c r="D11735" s="37" t="n">
        <v>20</v>
      </c>
      <c r="E11735" s="37" t="n">
        <v>0</v>
      </c>
      <c r="F11735" s="37" t="n">
        <v>2</v>
      </c>
      <c r="G11735" s="37" t="n">
        <v>0</v>
      </c>
      <c r="H11735" s="37" t="n">
        <v>2</v>
      </c>
      <c r="I11735" s="37" t="n">
        <v>0</v>
      </c>
      <c r="J11735" s="40" t="n">
        <f aca="false">IF(C11735=0,"",D11735/C11735)</f>
        <v>0.909090909090909</v>
      </c>
    </row>
    <row r="11736" customFormat="false" ht="15" hidden="false" customHeight="false" outlineLevel="0" collapsed="false">
      <c r="A11736" s="37" t="s">
        <v>1767</v>
      </c>
      <c r="B11736" s="37" t="s">
        <v>275</v>
      </c>
      <c r="C11736" s="37" t="n">
        <v>22</v>
      </c>
      <c r="D11736" s="37" t="n">
        <v>22</v>
      </c>
      <c r="E11736" s="37" t="n">
        <v>3</v>
      </c>
      <c r="F11736" s="37" t="n">
        <v>1</v>
      </c>
      <c r="G11736" s="37" t="n">
        <v>0</v>
      </c>
      <c r="H11736" s="37" t="n">
        <v>2</v>
      </c>
      <c r="I11736" s="37" t="n">
        <v>3</v>
      </c>
      <c r="J11736" s="40" t="n">
        <f aca="false">IF(C11736=0,"",D11736/C11736)</f>
        <v>1</v>
      </c>
    </row>
    <row r="11737" customFormat="false" ht="15" hidden="false" customHeight="false" outlineLevel="0" collapsed="false">
      <c r="A11737" s="37" t="s">
        <v>1767</v>
      </c>
      <c r="B11737" s="37" t="s">
        <v>276</v>
      </c>
      <c r="C11737" s="37" t="n">
        <v>22</v>
      </c>
      <c r="D11737" s="37" t="n">
        <v>21</v>
      </c>
      <c r="E11737" s="37" t="n">
        <v>1</v>
      </c>
      <c r="F11737" s="37" t="n">
        <v>1</v>
      </c>
      <c r="G11737" s="37" t="n">
        <v>1</v>
      </c>
      <c r="H11737" s="37" t="n">
        <v>1</v>
      </c>
      <c r="I11737" s="37" t="n">
        <v>1</v>
      </c>
      <c r="J11737" s="40" t="n">
        <f aca="false">IF(C11737=0,"",D11737/C11737)</f>
        <v>0.954545454545455</v>
      </c>
    </row>
    <row r="11738" customFormat="false" ht="15" hidden="false" customHeight="false" outlineLevel="0" collapsed="false">
      <c r="A11738" s="37" t="s">
        <v>1767</v>
      </c>
      <c r="B11738" s="37" t="s">
        <v>277</v>
      </c>
      <c r="C11738" s="37" t="n">
        <v>22</v>
      </c>
      <c r="D11738" s="37" t="n">
        <v>21</v>
      </c>
      <c r="E11738" s="37" t="n">
        <v>1</v>
      </c>
      <c r="F11738" s="37" t="n">
        <v>0</v>
      </c>
      <c r="G11738" s="37" t="n">
        <v>0</v>
      </c>
      <c r="H11738" s="37" t="n">
        <v>2</v>
      </c>
      <c r="I11738" s="37" t="n">
        <v>2</v>
      </c>
      <c r="J11738" s="40" t="n">
        <f aca="false">IF(C11738=0,"",D11738/C11738)</f>
        <v>0.954545454545455</v>
      </c>
    </row>
    <row r="11739" customFormat="false" ht="15" hidden="false" customHeight="false" outlineLevel="0" collapsed="false">
      <c r="A11739" s="37" t="s">
        <v>1767</v>
      </c>
      <c r="B11739" s="37" t="s">
        <v>278</v>
      </c>
      <c r="C11739" s="37" t="n">
        <v>22</v>
      </c>
      <c r="D11739" s="37" t="n">
        <v>20</v>
      </c>
      <c r="E11739" s="37" t="n">
        <v>0</v>
      </c>
      <c r="F11739" s="37" t="n">
        <v>1</v>
      </c>
      <c r="G11739" s="37" t="n">
        <v>0</v>
      </c>
      <c r="H11739" s="37" t="n">
        <v>3</v>
      </c>
      <c r="I11739" s="37" t="n">
        <v>7</v>
      </c>
      <c r="J11739" s="40" t="n">
        <f aca="false">IF(C11739=0,"",D11739/C11739)</f>
        <v>0.909090909090909</v>
      </c>
    </row>
    <row r="11740" customFormat="false" ht="15" hidden="false" customHeight="false" outlineLevel="0" collapsed="false">
      <c r="A11740" s="37" t="s">
        <v>1767</v>
      </c>
      <c r="B11740" s="37" t="s">
        <v>279</v>
      </c>
      <c r="C11740" s="37" t="n">
        <v>22</v>
      </c>
      <c r="D11740" s="37" t="n">
        <v>19</v>
      </c>
      <c r="E11740" s="37" t="n">
        <v>1</v>
      </c>
      <c r="F11740" s="37" t="n">
        <v>0</v>
      </c>
      <c r="G11740" s="37" t="n">
        <v>0</v>
      </c>
      <c r="H11740" s="37" t="n">
        <v>2</v>
      </c>
      <c r="I11740" s="37" t="n">
        <v>3</v>
      </c>
      <c r="J11740" s="40" t="n">
        <f aca="false">IF(C11740=0,"",D11740/C11740)</f>
        <v>0.863636363636364</v>
      </c>
    </row>
    <row r="11741" customFormat="false" ht="15" hidden="false" customHeight="false" outlineLevel="0" collapsed="false">
      <c r="A11741" s="37" t="s">
        <v>1767</v>
      </c>
      <c r="B11741" s="37" t="s">
        <v>280</v>
      </c>
      <c r="C11741" s="37" t="n">
        <v>22</v>
      </c>
      <c r="D11741" s="37" t="n">
        <v>21</v>
      </c>
      <c r="E11741" s="37" t="n">
        <v>0</v>
      </c>
      <c r="F11741" s="37" t="n">
        <v>2</v>
      </c>
      <c r="G11741" s="37" t="n">
        <v>0</v>
      </c>
      <c r="H11741" s="37" t="n">
        <v>0</v>
      </c>
      <c r="I11741" s="37" t="n">
        <v>1</v>
      </c>
      <c r="J11741" s="40" t="n">
        <f aca="false">IF(C11741=0,"",D11741/C11741)</f>
        <v>0.954545454545455</v>
      </c>
    </row>
    <row r="11742" customFormat="false" ht="15" hidden="false" customHeight="false" outlineLevel="0" collapsed="false">
      <c r="A11742" s="37" t="s">
        <v>1767</v>
      </c>
      <c r="B11742" s="37" t="s">
        <v>281</v>
      </c>
      <c r="C11742" s="37" t="n">
        <v>22</v>
      </c>
      <c r="D11742" s="37" t="n">
        <v>21</v>
      </c>
      <c r="E11742" s="37" t="n">
        <v>0</v>
      </c>
      <c r="F11742" s="37" t="n">
        <v>1</v>
      </c>
      <c r="G11742" s="37" t="n">
        <v>0</v>
      </c>
      <c r="H11742" s="37" t="n">
        <v>3</v>
      </c>
      <c r="I11742" s="37" t="n">
        <v>0</v>
      </c>
      <c r="J11742" s="40" t="n">
        <f aca="false">IF(C11742=0,"",D11742/C11742)</f>
        <v>0.954545454545455</v>
      </c>
    </row>
    <row r="11743" customFormat="false" ht="15" hidden="false" customHeight="false" outlineLevel="0" collapsed="false">
      <c r="A11743" s="37" t="s">
        <v>1768</v>
      </c>
      <c r="B11743" s="37" t="s">
        <v>270</v>
      </c>
      <c r="C11743" s="37" t="n">
        <v>22</v>
      </c>
      <c r="D11743" s="37" t="n">
        <v>20</v>
      </c>
      <c r="E11743" s="37" t="n">
        <v>0</v>
      </c>
      <c r="F11743" s="37" t="n">
        <v>0</v>
      </c>
      <c r="G11743" s="37" t="n">
        <v>2</v>
      </c>
      <c r="H11743" s="37" t="n">
        <v>3</v>
      </c>
      <c r="I11743" s="37" t="n">
        <v>19</v>
      </c>
      <c r="J11743" s="40" t="n">
        <f aca="false">IF(C11743=0,"",D11743/C11743)</f>
        <v>0.909090909090909</v>
      </c>
    </row>
    <row r="11744" customFormat="false" ht="15" hidden="false" customHeight="false" outlineLevel="0" collapsed="false">
      <c r="A11744" s="37" t="s">
        <v>1768</v>
      </c>
      <c r="B11744" s="37" t="s">
        <v>271</v>
      </c>
      <c r="C11744" s="37" t="n">
        <v>22</v>
      </c>
      <c r="D11744" s="37" t="n">
        <v>21</v>
      </c>
      <c r="E11744" s="37" t="n">
        <v>0</v>
      </c>
      <c r="F11744" s="37" t="n">
        <v>0</v>
      </c>
      <c r="G11744" s="37" t="n">
        <v>0</v>
      </c>
      <c r="H11744" s="37" t="n">
        <v>2</v>
      </c>
      <c r="I11744" s="37" t="n">
        <v>17</v>
      </c>
      <c r="J11744" s="40" t="n">
        <f aca="false">IF(C11744=0,"",D11744/C11744)</f>
        <v>0.954545454545455</v>
      </c>
    </row>
    <row r="11745" customFormat="false" ht="15" hidden="false" customHeight="false" outlineLevel="0" collapsed="false">
      <c r="A11745" s="37" t="s">
        <v>1768</v>
      </c>
      <c r="B11745" s="37" t="s">
        <v>272</v>
      </c>
      <c r="C11745" s="37" t="n">
        <v>22</v>
      </c>
      <c r="D11745" s="37" t="n">
        <v>21</v>
      </c>
      <c r="E11745" s="37" t="n">
        <v>3</v>
      </c>
      <c r="F11745" s="37" t="n">
        <v>0</v>
      </c>
      <c r="G11745" s="37" t="n">
        <v>1</v>
      </c>
      <c r="H11745" s="37" t="n">
        <v>2</v>
      </c>
      <c r="I11745" s="37" t="n">
        <v>4</v>
      </c>
      <c r="J11745" s="40" t="n">
        <f aca="false">IF(C11745=0,"",D11745/C11745)</f>
        <v>0.954545454545455</v>
      </c>
    </row>
    <row r="11746" customFormat="false" ht="15" hidden="false" customHeight="false" outlineLevel="0" collapsed="false">
      <c r="A11746" s="37" t="s">
        <v>1768</v>
      </c>
      <c r="B11746" s="37" t="s">
        <v>273</v>
      </c>
      <c r="C11746" s="37" t="n">
        <v>22</v>
      </c>
      <c r="D11746" s="37" t="n">
        <v>20</v>
      </c>
      <c r="E11746" s="37" t="n">
        <v>0</v>
      </c>
      <c r="F11746" s="37" t="n">
        <v>1</v>
      </c>
      <c r="G11746" s="37" t="n">
        <v>0</v>
      </c>
      <c r="H11746" s="37" t="n">
        <v>3</v>
      </c>
      <c r="I11746" s="37" t="n">
        <v>31</v>
      </c>
      <c r="J11746" s="40" t="n">
        <f aca="false">IF(C11746=0,"",D11746/C11746)</f>
        <v>0.909090909090909</v>
      </c>
    </row>
    <row r="11747" customFormat="false" ht="15" hidden="false" customHeight="false" outlineLevel="0" collapsed="false">
      <c r="A11747" s="37" t="s">
        <v>1768</v>
      </c>
      <c r="B11747" s="37" t="s">
        <v>274</v>
      </c>
      <c r="C11747" s="37" t="n">
        <v>22</v>
      </c>
      <c r="D11747" s="37" t="n">
        <v>22</v>
      </c>
      <c r="E11747" s="37" t="n">
        <v>0</v>
      </c>
      <c r="F11747" s="37" t="n">
        <v>1</v>
      </c>
      <c r="G11747" s="37" t="n">
        <v>0</v>
      </c>
      <c r="H11747" s="37" t="n">
        <v>3</v>
      </c>
      <c r="I11747" s="37" t="n">
        <v>21</v>
      </c>
      <c r="J11747" s="40" t="n">
        <f aca="false">IF(C11747=0,"",D11747/C11747)</f>
        <v>1</v>
      </c>
    </row>
    <row r="11748" customFormat="false" ht="15" hidden="false" customHeight="false" outlineLevel="0" collapsed="false">
      <c r="A11748" s="37" t="s">
        <v>1768</v>
      </c>
      <c r="B11748" s="37" t="s">
        <v>275</v>
      </c>
      <c r="C11748" s="37" t="n">
        <v>22</v>
      </c>
      <c r="D11748" s="37" t="n">
        <v>22</v>
      </c>
      <c r="E11748" s="37" t="n">
        <v>0</v>
      </c>
      <c r="F11748" s="37" t="n">
        <v>0</v>
      </c>
      <c r="G11748" s="37" t="n">
        <v>0</v>
      </c>
      <c r="H11748" s="37" t="n">
        <v>2</v>
      </c>
      <c r="I11748" s="37" t="n">
        <v>8</v>
      </c>
      <c r="J11748" s="40" t="n">
        <f aca="false">IF(C11748=0,"",D11748/C11748)</f>
        <v>1</v>
      </c>
    </row>
    <row r="11749" customFormat="false" ht="15" hidden="false" customHeight="false" outlineLevel="0" collapsed="false">
      <c r="A11749" s="37" t="s">
        <v>1768</v>
      </c>
      <c r="B11749" s="37" t="s">
        <v>276</v>
      </c>
      <c r="C11749" s="37" t="n">
        <v>22</v>
      </c>
      <c r="D11749" s="37" t="n">
        <v>21</v>
      </c>
      <c r="E11749" s="37" t="n">
        <v>0</v>
      </c>
      <c r="F11749" s="37" t="n">
        <v>0</v>
      </c>
      <c r="G11749" s="37" t="n">
        <v>1</v>
      </c>
      <c r="H11749" s="37" t="n">
        <v>0</v>
      </c>
      <c r="I11749" s="37" t="n">
        <v>20</v>
      </c>
      <c r="J11749" s="40" t="n">
        <f aca="false">IF(C11749=0,"",D11749/C11749)</f>
        <v>0.954545454545455</v>
      </c>
    </row>
    <row r="11750" customFormat="false" ht="15" hidden="false" customHeight="false" outlineLevel="0" collapsed="false">
      <c r="A11750" s="37" t="s">
        <v>1768</v>
      </c>
      <c r="B11750" s="37" t="s">
        <v>277</v>
      </c>
      <c r="C11750" s="37" t="n">
        <v>22</v>
      </c>
      <c r="D11750" s="37" t="n">
        <v>20</v>
      </c>
      <c r="E11750" s="37" t="n">
        <v>1</v>
      </c>
      <c r="F11750" s="37" t="n">
        <v>0</v>
      </c>
      <c r="G11750" s="37" t="n">
        <v>0</v>
      </c>
      <c r="H11750" s="37" t="n">
        <v>1</v>
      </c>
      <c r="I11750" s="37" t="n">
        <v>1</v>
      </c>
      <c r="J11750" s="40" t="n">
        <f aca="false">IF(C11750=0,"",D11750/C11750)</f>
        <v>0.909090909090909</v>
      </c>
    </row>
    <row r="11751" customFormat="false" ht="15" hidden="false" customHeight="false" outlineLevel="0" collapsed="false">
      <c r="A11751" s="37" t="s">
        <v>1768</v>
      </c>
      <c r="B11751" s="37" t="s">
        <v>278</v>
      </c>
      <c r="C11751" s="37" t="n">
        <v>22</v>
      </c>
      <c r="D11751" s="37" t="n">
        <v>20</v>
      </c>
      <c r="E11751" s="37" t="n">
        <v>0</v>
      </c>
      <c r="F11751" s="37" t="n">
        <v>0</v>
      </c>
      <c r="G11751" s="37" t="n">
        <v>1</v>
      </c>
      <c r="H11751" s="37" t="n">
        <v>0</v>
      </c>
      <c r="I11751" s="37" t="n">
        <v>18</v>
      </c>
      <c r="J11751" s="40" t="n">
        <f aca="false">IF(C11751=0,"",D11751/C11751)</f>
        <v>0.909090909090909</v>
      </c>
    </row>
    <row r="11752" customFormat="false" ht="15" hidden="false" customHeight="false" outlineLevel="0" collapsed="false">
      <c r="A11752" s="37" t="s">
        <v>1768</v>
      </c>
      <c r="B11752" s="37" t="s">
        <v>279</v>
      </c>
      <c r="C11752" s="37" t="n">
        <v>22</v>
      </c>
      <c r="D11752" s="37" t="n">
        <v>22</v>
      </c>
      <c r="E11752" s="37" t="n">
        <v>0</v>
      </c>
      <c r="F11752" s="37" t="n">
        <v>0</v>
      </c>
      <c r="G11752" s="37" t="n">
        <v>1</v>
      </c>
      <c r="H11752" s="37" t="n">
        <v>1</v>
      </c>
      <c r="I11752" s="37" t="n">
        <v>17</v>
      </c>
      <c r="J11752" s="40" t="n">
        <f aca="false">IF(C11752=0,"",D11752/C11752)</f>
        <v>1</v>
      </c>
    </row>
    <row r="11753" customFormat="false" ht="15" hidden="false" customHeight="false" outlineLevel="0" collapsed="false">
      <c r="A11753" s="37" t="s">
        <v>1768</v>
      </c>
      <c r="B11753" s="37" t="s">
        <v>280</v>
      </c>
      <c r="C11753" s="37" t="n">
        <v>22</v>
      </c>
      <c r="D11753" s="37" t="n">
        <v>21</v>
      </c>
      <c r="E11753" s="37" t="n">
        <v>0</v>
      </c>
      <c r="F11753" s="37" t="n">
        <v>1</v>
      </c>
      <c r="G11753" s="37" t="n">
        <v>0</v>
      </c>
      <c r="H11753" s="37" t="n">
        <v>1</v>
      </c>
      <c r="I11753" s="37" t="n">
        <v>19</v>
      </c>
      <c r="J11753" s="40" t="n">
        <f aca="false">IF(C11753=0,"",D11753/C11753)</f>
        <v>0.954545454545455</v>
      </c>
    </row>
    <row r="11754" customFormat="false" ht="15" hidden="false" customHeight="false" outlineLevel="0" collapsed="false">
      <c r="A11754" s="37" t="s">
        <v>1768</v>
      </c>
      <c r="B11754" s="37" t="s">
        <v>281</v>
      </c>
      <c r="C11754" s="37" t="n">
        <v>22</v>
      </c>
      <c r="D11754" s="37" t="n">
        <v>22</v>
      </c>
      <c r="E11754" s="37" t="n">
        <v>0</v>
      </c>
      <c r="F11754" s="37" t="n">
        <v>0</v>
      </c>
      <c r="G11754" s="37" t="n">
        <v>0</v>
      </c>
      <c r="H11754" s="37" t="n">
        <v>0</v>
      </c>
      <c r="I11754" s="37" t="n">
        <v>8</v>
      </c>
      <c r="J11754" s="40" t="n">
        <f aca="false">IF(C11754=0,"",D11754/C11754)</f>
        <v>1</v>
      </c>
    </row>
    <row r="11755" customFormat="false" ht="15" hidden="false" customHeight="false" outlineLevel="0" collapsed="false">
      <c r="A11755" s="37" t="s">
        <v>648</v>
      </c>
      <c r="B11755" s="37" t="s">
        <v>270</v>
      </c>
      <c r="C11755" s="37" t="n">
        <v>22</v>
      </c>
      <c r="D11755" s="37" t="n">
        <v>22</v>
      </c>
      <c r="E11755" s="37" t="n">
        <v>0</v>
      </c>
      <c r="F11755" s="37" t="n">
        <v>0</v>
      </c>
      <c r="G11755" s="37" t="n">
        <v>0</v>
      </c>
      <c r="H11755" s="37" t="n">
        <v>2</v>
      </c>
      <c r="I11755" s="37" t="n">
        <v>2</v>
      </c>
      <c r="J11755" s="40" t="n">
        <f aca="false">IF(C11755=0,"",D11755/C11755)</f>
        <v>1</v>
      </c>
    </row>
    <row r="11756" customFormat="false" ht="15" hidden="false" customHeight="false" outlineLevel="0" collapsed="false">
      <c r="A11756" s="37" t="s">
        <v>648</v>
      </c>
      <c r="B11756" s="37" t="s">
        <v>271</v>
      </c>
      <c r="C11756" s="37" t="n">
        <v>22</v>
      </c>
      <c r="D11756" s="37" t="n">
        <v>20</v>
      </c>
      <c r="E11756" s="37" t="n">
        <v>0</v>
      </c>
      <c r="F11756" s="37" t="n">
        <v>3</v>
      </c>
      <c r="G11756" s="37" t="n">
        <v>0</v>
      </c>
      <c r="H11756" s="37" t="n">
        <v>2</v>
      </c>
      <c r="I11756" s="37" t="n">
        <v>1</v>
      </c>
      <c r="J11756" s="40" t="n">
        <f aca="false">IF(C11756=0,"",D11756/C11756)</f>
        <v>0.909090909090909</v>
      </c>
    </row>
    <row r="11757" customFormat="false" ht="15" hidden="false" customHeight="false" outlineLevel="0" collapsed="false">
      <c r="A11757" s="37" t="s">
        <v>648</v>
      </c>
      <c r="B11757" s="37" t="s">
        <v>272</v>
      </c>
      <c r="C11757" s="37" t="n">
        <v>22</v>
      </c>
      <c r="D11757" s="37" t="n">
        <v>18</v>
      </c>
      <c r="E11757" s="37" t="n">
        <v>0</v>
      </c>
      <c r="F11757" s="37" t="n">
        <v>1</v>
      </c>
      <c r="G11757" s="37" t="n">
        <v>0</v>
      </c>
      <c r="H11757" s="37" t="n">
        <v>1</v>
      </c>
      <c r="I11757" s="37" t="n">
        <v>0</v>
      </c>
      <c r="J11757" s="40" t="n">
        <f aca="false">IF(C11757=0,"",D11757/C11757)</f>
        <v>0.818181818181818</v>
      </c>
    </row>
    <row r="11758" customFormat="false" ht="15" hidden="false" customHeight="false" outlineLevel="0" collapsed="false">
      <c r="A11758" s="37" t="s">
        <v>648</v>
      </c>
      <c r="B11758" s="37" t="s">
        <v>273</v>
      </c>
      <c r="C11758" s="37" t="n">
        <v>22</v>
      </c>
      <c r="D11758" s="37" t="n">
        <v>19</v>
      </c>
      <c r="E11758" s="37" t="n">
        <v>0</v>
      </c>
      <c r="F11758" s="37" t="n">
        <v>0</v>
      </c>
      <c r="G11758" s="37" t="n">
        <v>1</v>
      </c>
      <c r="H11758" s="37" t="n">
        <v>1</v>
      </c>
      <c r="I11758" s="37" t="n">
        <v>0</v>
      </c>
      <c r="J11758" s="40" t="n">
        <f aca="false">IF(C11758=0,"",D11758/C11758)</f>
        <v>0.863636363636364</v>
      </c>
    </row>
    <row r="11759" customFormat="false" ht="15" hidden="false" customHeight="false" outlineLevel="0" collapsed="false">
      <c r="A11759" s="37" t="s">
        <v>648</v>
      </c>
      <c r="B11759" s="37" t="s">
        <v>274</v>
      </c>
      <c r="C11759" s="37" t="n">
        <v>22</v>
      </c>
      <c r="D11759" s="37" t="n">
        <v>20</v>
      </c>
      <c r="E11759" s="37" t="n">
        <v>1</v>
      </c>
      <c r="F11759" s="37" t="n">
        <v>1</v>
      </c>
      <c r="G11759" s="37" t="n">
        <v>0</v>
      </c>
      <c r="H11759" s="37" t="n">
        <v>1</v>
      </c>
      <c r="I11759" s="37" t="n">
        <v>3</v>
      </c>
      <c r="J11759" s="40" t="n">
        <f aca="false">IF(C11759=0,"",D11759/C11759)</f>
        <v>0.909090909090909</v>
      </c>
    </row>
    <row r="11760" customFormat="false" ht="15" hidden="false" customHeight="false" outlineLevel="0" collapsed="false">
      <c r="A11760" s="37" t="s">
        <v>648</v>
      </c>
      <c r="B11760" s="37" t="s">
        <v>275</v>
      </c>
      <c r="C11760" s="37" t="n">
        <v>22</v>
      </c>
      <c r="D11760" s="37" t="n">
        <v>22</v>
      </c>
      <c r="E11760" s="37" t="n">
        <v>1</v>
      </c>
      <c r="F11760" s="37" t="n">
        <v>1</v>
      </c>
      <c r="G11760" s="37" t="n">
        <v>0</v>
      </c>
      <c r="H11760" s="37" t="n">
        <v>1</v>
      </c>
      <c r="I11760" s="37" t="n">
        <v>1</v>
      </c>
      <c r="J11760" s="40" t="n">
        <f aca="false">IF(C11760=0,"",D11760/C11760)</f>
        <v>1</v>
      </c>
    </row>
    <row r="11761" customFormat="false" ht="15" hidden="false" customHeight="false" outlineLevel="0" collapsed="false">
      <c r="A11761" s="37" t="s">
        <v>648</v>
      </c>
      <c r="B11761" s="37" t="s">
        <v>276</v>
      </c>
      <c r="C11761" s="37" t="n">
        <v>22</v>
      </c>
      <c r="D11761" s="37" t="n">
        <v>20</v>
      </c>
      <c r="E11761" s="37" t="n">
        <v>1</v>
      </c>
      <c r="F11761" s="37" t="n">
        <v>0</v>
      </c>
      <c r="G11761" s="37" t="n">
        <v>1</v>
      </c>
      <c r="H11761" s="37" t="n">
        <v>3</v>
      </c>
      <c r="I11761" s="37" t="n">
        <v>0</v>
      </c>
      <c r="J11761" s="40" t="n">
        <f aca="false">IF(C11761=0,"",D11761/C11761)</f>
        <v>0.909090909090909</v>
      </c>
    </row>
    <row r="11762" customFormat="false" ht="15" hidden="false" customHeight="false" outlineLevel="0" collapsed="false">
      <c r="A11762" s="37" t="s">
        <v>648</v>
      </c>
      <c r="B11762" s="37" t="s">
        <v>277</v>
      </c>
      <c r="C11762" s="37" t="n">
        <v>22</v>
      </c>
      <c r="D11762" s="37" t="n">
        <v>21</v>
      </c>
      <c r="E11762" s="37" t="n">
        <v>1</v>
      </c>
      <c r="F11762" s="37" t="n">
        <v>0</v>
      </c>
      <c r="G11762" s="37" t="n">
        <v>0</v>
      </c>
      <c r="H11762" s="37" t="n">
        <v>3</v>
      </c>
      <c r="I11762" s="37" t="n">
        <v>0</v>
      </c>
      <c r="J11762" s="40" t="n">
        <f aca="false">IF(C11762=0,"",D11762/C11762)</f>
        <v>0.954545454545455</v>
      </c>
    </row>
    <row r="11763" customFormat="false" ht="15" hidden="false" customHeight="false" outlineLevel="0" collapsed="false">
      <c r="A11763" s="37" t="s">
        <v>648</v>
      </c>
      <c r="B11763" s="37" t="s">
        <v>278</v>
      </c>
      <c r="C11763" s="37" t="n">
        <v>22</v>
      </c>
      <c r="D11763" s="37" t="n">
        <v>22</v>
      </c>
      <c r="E11763" s="37" t="n">
        <v>0</v>
      </c>
      <c r="F11763" s="37" t="n">
        <v>1</v>
      </c>
      <c r="G11763" s="37" t="n">
        <v>2</v>
      </c>
      <c r="H11763" s="37" t="n">
        <v>2</v>
      </c>
      <c r="I11763" s="37" t="n">
        <v>1</v>
      </c>
      <c r="J11763" s="40" t="n">
        <f aca="false">IF(C11763=0,"",D11763/C11763)</f>
        <v>1</v>
      </c>
    </row>
    <row r="11764" customFormat="false" ht="15" hidden="false" customHeight="false" outlineLevel="0" collapsed="false">
      <c r="A11764" s="37" t="s">
        <v>648</v>
      </c>
      <c r="B11764" s="37" t="s">
        <v>279</v>
      </c>
      <c r="C11764" s="37" t="n">
        <v>22</v>
      </c>
      <c r="D11764" s="37" t="n">
        <v>21</v>
      </c>
      <c r="E11764" s="37" t="n">
        <v>1</v>
      </c>
      <c r="F11764" s="37" t="n">
        <v>1</v>
      </c>
      <c r="G11764" s="37" t="n">
        <v>0</v>
      </c>
      <c r="H11764" s="37" t="n">
        <v>1</v>
      </c>
      <c r="I11764" s="37" t="n">
        <v>2</v>
      </c>
      <c r="J11764" s="40" t="n">
        <f aca="false">IF(C11764=0,"",D11764/C11764)</f>
        <v>0.954545454545455</v>
      </c>
    </row>
    <row r="11765" customFormat="false" ht="15" hidden="false" customHeight="false" outlineLevel="0" collapsed="false">
      <c r="A11765" s="37" t="s">
        <v>648</v>
      </c>
      <c r="B11765" s="37" t="s">
        <v>280</v>
      </c>
      <c r="C11765" s="37" t="n">
        <v>22</v>
      </c>
      <c r="D11765" s="37" t="n">
        <v>20</v>
      </c>
      <c r="E11765" s="37" t="n">
        <v>1</v>
      </c>
      <c r="F11765" s="37" t="n">
        <v>1</v>
      </c>
      <c r="G11765" s="37" t="n">
        <v>0</v>
      </c>
      <c r="H11765" s="37" t="n">
        <v>2</v>
      </c>
      <c r="I11765" s="37" t="n">
        <v>5</v>
      </c>
      <c r="J11765" s="40" t="n">
        <f aca="false">IF(C11765=0,"",D11765/C11765)</f>
        <v>0.909090909090909</v>
      </c>
    </row>
    <row r="11766" customFormat="false" ht="15" hidden="false" customHeight="false" outlineLevel="0" collapsed="false">
      <c r="A11766" s="37" t="s">
        <v>648</v>
      </c>
      <c r="B11766" s="37" t="s">
        <v>281</v>
      </c>
      <c r="C11766" s="37" t="n">
        <v>22</v>
      </c>
      <c r="D11766" s="37" t="n">
        <v>21</v>
      </c>
      <c r="E11766" s="37" t="n">
        <v>1</v>
      </c>
      <c r="F11766" s="37" t="n">
        <v>1</v>
      </c>
      <c r="G11766" s="37" t="n">
        <v>0</v>
      </c>
      <c r="H11766" s="37" t="n">
        <v>2</v>
      </c>
      <c r="I11766" s="37" t="n">
        <v>4</v>
      </c>
      <c r="J11766" s="40" t="n">
        <f aca="false">IF(C11766=0,"",D11766/C11766)</f>
        <v>0.954545454545455</v>
      </c>
    </row>
    <row r="11767" customFormat="false" ht="15" hidden="false" customHeight="false" outlineLevel="0" collapsed="false">
      <c r="A11767" s="37" t="s">
        <v>1769</v>
      </c>
      <c r="B11767" s="37" t="s">
        <v>270</v>
      </c>
      <c r="C11767" s="37" t="n">
        <v>22</v>
      </c>
      <c r="D11767" s="37" t="n">
        <v>22</v>
      </c>
      <c r="E11767" s="37" t="n">
        <v>1</v>
      </c>
      <c r="F11767" s="37" t="n">
        <v>0</v>
      </c>
      <c r="G11767" s="37" t="n">
        <v>0</v>
      </c>
      <c r="H11767" s="37" t="n">
        <v>5</v>
      </c>
      <c r="I11767" s="37" t="n">
        <v>0</v>
      </c>
      <c r="J11767" s="40" t="n">
        <f aca="false">IF(C11767=0,"",D11767/C11767)</f>
        <v>1</v>
      </c>
    </row>
    <row r="11768" customFormat="false" ht="15" hidden="false" customHeight="false" outlineLevel="0" collapsed="false">
      <c r="A11768" s="37" t="s">
        <v>1769</v>
      </c>
      <c r="B11768" s="37" t="s">
        <v>271</v>
      </c>
      <c r="C11768" s="37" t="n">
        <v>22</v>
      </c>
      <c r="D11768" s="37" t="n">
        <v>21</v>
      </c>
      <c r="E11768" s="37" t="n">
        <v>0</v>
      </c>
      <c r="F11768" s="37" t="n">
        <v>2</v>
      </c>
      <c r="G11768" s="37" t="n">
        <v>0</v>
      </c>
      <c r="H11768" s="37" t="n">
        <v>0</v>
      </c>
      <c r="I11768" s="37" t="n">
        <v>4</v>
      </c>
      <c r="J11768" s="40" t="n">
        <f aca="false">IF(C11768=0,"",D11768/C11768)</f>
        <v>0.954545454545455</v>
      </c>
    </row>
    <row r="11769" customFormat="false" ht="15" hidden="false" customHeight="false" outlineLevel="0" collapsed="false">
      <c r="A11769" s="37" t="s">
        <v>1769</v>
      </c>
      <c r="B11769" s="37" t="s">
        <v>272</v>
      </c>
      <c r="C11769" s="37" t="n">
        <v>22</v>
      </c>
      <c r="D11769" s="37" t="n">
        <v>19</v>
      </c>
      <c r="E11769" s="37" t="n">
        <v>0</v>
      </c>
      <c r="F11769" s="37" t="n">
        <v>2</v>
      </c>
      <c r="G11769" s="37" t="n">
        <v>1</v>
      </c>
      <c r="H11769" s="37" t="n">
        <v>0</v>
      </c>
      <c r="I11769" s="37" t="n">
        <v>1</v>
      </c>
      <c r="J11769" s="40" t="n">
        <f aca="false">IF(C11769=0,"",D11769/C11769)</f>
        <v>0.863636363636364</v>
      </c>
    </row>
    <row r="11770" customFormat="false" ht="15" hidden="false" customHeight="false" outlineLevel="0" collapsed="false">
      <c r="A11770" s="37" t="s">
        <v>1769</v>
      </c>
      <c r="B11770" s="37" t="s">
        <v>273</v>
      </c>
      <c r="C11770" s="37" t="n">
        <v>22</v>
      </c>
      <c r="D11770" s="37" t="n">
        <v>22</v>
      </c>
      <c r="E11770" s="37" t="n">
        <v>0</v>
      </c>
      <c r="F11770" s="37" t="n">
        <v>1</v>
      </c>
      <c r="G11770" s="37" t="n">
        <v>0</v>
      </c>
      <c r="H11770" s="37" t="n">
        <v>1</v>
      </c>
      <c r="I11770" s="37" t="n">
        <v>1</v>
      </c>
      <c r="J11770" s="40" t="n">
        <f aca="false">IF(C11770=0,"",D11770/C11770)</f>
        <v>1</v>
      </c>
    </row>
    <row r="11771" customFormat="false" ht="15" hidden="false" customHeight="false" outlineLevel="0" collapsed="false">
      <c r="A11771" s="37" t="s">
        <v>1769</v>
      </c>
      <c r="B11771" s="37" t="s">
        <v>274</v>
      </c>
      <c r="C11771" s="37" t="n">
        <v>22</v>
      </c>
      <c r="D11771" s="37" t="n">
        <v>19</v>
      </c>
      <c r="E11771" s="37" t="n">
        <v>0</v>
      </c>
      <c r="F11771" s="37" t="n">
        <v>1</v>
      </c>
      <c r="G11771" s="37" t="n">
        <v>1</v>
      </c>
      <c r="H11771" s="37" t="n">
        <v>2</v>
      </c>
      <c r="I11771" s="37" t="n">
        <v>1</v>
      </c>
      <c r="J11771" s="40" t="n">
        <f aca="false">IF(C11771=0,"",D11771/C11771)</f>
        <v>0.863636363636364</v>
      </c>
    </row>
    <row r="11772" customFormat="false" ht="15" hidden="false" customHeight="false" outlineLevel="0" collapsed="false">
      <c r="A11772" s="37" t="s">
        <v>1769</v>
      </c>
      <c r="B11772" s="37" t="s">
        <v>275</v>
      </c>
      <c r="C11772" s="37" t="n">
        <v>22</v>
      </c>
      <c r="D11772" s="37" t="n">
        <v>21</v>
      </c>
      <c r="E11772" s="37" t="n">
        <v>0</v>
      </c>
      <c r="F11772" s="37" t="n">
        <v>2</v>
      </c>
      <c r="G11772" s="37" t="n">
        <v>0</v>
      </c>
      <c r="H11772" s="37" t="n">
        <v>1</v>
      </c>
      <c r="I11772" s="37" t="n">
        <v>3</v>
      </c>
      <c r="J11772" s="40" t="n">
        <f aca="false">IF(C11772=0,"",D11772/C11772)</f>
        <v>0.954545454545455</v>
      </c>
    </row>
    <row r="11773" customFormat="false" ht="15" hidden="false" customHeight="false" outlineLevel="0" collapsed="false">
      <c r="A11773" s="37" t="s">
        <v>1769</v>
      </c>
      <c r="B11773" s="37" t="s">
        <v>276</v>
      </c>
      <c r="C11773" s="37" t="n">
        <v>22</v>
      </c>
      <c r="D11773" s="37" t="n">
        <v>20</v>
      </c>
      <c r="E11773" s="37" t="n">
        <v>2</v>
      </c>
      <c r="F11773" s="37" t="n">
        <v>2</v>
      </c>
      <c r="G11773" s="37" t="n">
        <v>1</v>
      </c>
      <c r="H11773" s="37" t="n">
        <v>1</v>
      </c>
      <c r="I11773" s="37" t="n">
        <v>6</v>
      </c>
      <c r="J11773" s="40" t="n">
        <f aca="false">IF(C11773=0,"",D11773/C11773)</f>
        <v>0.909090909090909</v>
      </c>
    </row>
    <row r="11774" customFormat="false" ht="15" hidden="false" customHeight="false" outlineLevel="0" collapsed="false">
      <c r="A11774" s="37" t="s">
        <v>1769</v>
      </c>
      <c r="B11774" s="37" t="s">
        <v>277</v>
      </c>
      <c r="C11774" s="37" t="n">
        <v>22</v>
      </c>
      <c r="D11774" s="37" t="n">
        <v>20</v>
      </c>
      <c r="E11774" s="37" t="n">
        <v>1</v>
      </c>
      <c r="F11774" s="37" t="n">
        <v>2</v>
      </c>
      <c r="G11774" s="37" t="n">
        <v>0</v>
      </c>
      <c r="H11774" s="37" t="n">
        <v>3</v>
      </c>
      <c r="I11774" s="37" t="n">
        <v>1</v>
      </c>
      <c r="J11774" s="40" t="n">
        <f aca="false">IF(C11774=0,"",D11774/C11774)</f>
        <v>0.909090909090909</v>
      </c>
    </row>
    <row r="11775" customFormat="false" ht="15" hidden="false" customHeight="false" outlineLevel="0" collapsed="false">
      <c r="A11775" s="37" t="s">
        <v>1769</v>
      </c>
      <c r="B11775" s="37" t="s">
        <v>278</v>
      </c>
      <c r="C11775" s="37" t="n">
        <v>22</v>
      </c>
      <c r="D11775" s="37" t="n">
        <v>18</v>
      </c>
      <c r="E11775" s="37" t="n">
        <v>0</v>
      </c>
      <c r="F11775" s="37" t="n">
        <v>1</v>
      </c>
      <c r="G11775" s="37" t="n">
        <v>0</v>
      </c>
      <c r="H11775" s="37" t="n">
        <v>0</v>
      </c>
      <c r="I11775" s="37" t="n">
        <v>1</v>
      </c>
      <c r="J11775" s="40" t="n">
        <f aca="false">IF(C11775=0,"",D11775/C11775)</f>
        <v>0.818181818181818</v>
      </c>
    </row>
    <row r="11776" customFormat="false" ht="15" hidden="false" customHeight="false" outlineLevel="0" collapsed="false">
      <c r="A11776" s="37" t="s">
        <v>1769</v>
      </c>
      <c r="B11776" s="37" t="s">
        <v>279</v>
      </c>
      <c r="C11776" s="37" t="n">
        <v>22</v>
      </c>
      <c r="D11776" s="37" t="n">
        <v>19</v>
      </c>
      <c r="E11776" s="37" t="n">
        <v>0</v>
      </c>
      <c r="F11776" s="37" t="n">
        <v>2</v>
      </c>
      <c r="G11776" s="37" t="n">
        <v>0</v>
      </c>
      <c r="H11776" s="37" t="n">
        <v>2</v>
      </c>
      <c r="I11776" s="37" t="n">
        <v>0</v>
      </c>
      <c r="J11776" s="40" t="n">
        <f aca="false">IF(C11776=0,"",D11776/C11776)</f>
        <v>0.863636363636364</v>
      </c>
    </row>
    <row r="11777" customFormat="false" ht="15" hidden="false" customHeight="false" outlineLevel="0" collapsed="false">
      <c r="A11777" s="37" t="s">
        <v>1769</v>
      </c>
      <c r="B11777" s="37" t="s">
        <v>280</v>
      </c>
      <c r="C11777" s="37" t="n">
        <v>22</v>
      </c>
      <c r="D11777" s="37" t="n">
        <v>21</v>
      </c>
      <c r="E11777" s="37" t="n">
        <v>0</v>
      </c>
      <c r="F11777" s="37" t="n">
        <v>0</v>
      </c>
      <c r="G11777" s="37" t="n">
        <v>0</v>
      </c>
      <c r="H11777" s="37" t="n">
        <v>3</v>
      </c>
      <c r="I11777" s="37" t="n">
        <v>0</v>
      </c>
      <c r="J11777" s="40" t="n">
        <f aca="false">IF(C11777=0,"",D11777/C11777)</f>
        <v>0.954545454545455</v>
      </c>
    </row>
    <row r="11778" customFormat="false" ht="15" hidden="false" customHeight="false" outlineLevel="0" collapsed="false">
      <c r="A11778" s="37" t="s">
        <v>1769</v>
      </c>
      <c r="B11778" s="37" t="s">
        <v>281</v>
      </c>
      <c r="C11778" s="37" t="n">
        <v>22</v>
      </c>
      <c r="D11778" s="37" t="n">
        <v>22</v>
      </c>
      <c r="E11778" s="37" t="n">
        <v>0</v>
      </c>
      <c r="F11778" s="37" t="n">
        <v>1</v>
      </c>
      <c r="G11778" s="37" t="n">
        <v>1</v>
      </c>
      <c r="H11778" s="37" t="n">
        <v>6</v>
      </c>
      <c r="I11778" s="37" t="n">
        <v>1</v>
      </c>
      <c r="J11778" s="40" t="n">
        <f aca="false">IF(C11778=0,"",D11778/C11778)</f>
        <v>1</v>
      </c>
    </row>
    <row r="11779" customFormat="false" ht="15" hidden="false" customHeight="false" outlineLevel="0" collapsed="false">
      <c r="A11779" s="37" t="s">
        <v>1770</v>
      </c>
      <c r="B11779" s="37" t="s">
        <v>270</v>
      </c>
      <c r="C11779" s="37" t="n">
        <v>22</v>
      </c>
      <c r="D11779" s="37" t="n">
        <v>22</v>
      </c>
      <c r="E11779" s="37" t="n">
        <v>0</v>
      </c>
      <c r="F11779" s="37" t="n">
        <v>1</v>
      </c>
      <c r="G11779" s="37" t="n">
        <v>0</v>
      </c>
      <c r="H11779" s="37" t="n">
        <v>2</v>
      </c>
      <c r="I11779" s="37" t="n">
        <v>0</v>
      </c>
      <c r="J11779" s="40" t="n">
        <f aca="false">IF(C11779=0,"",D11779/C11779)</f>
        <v>1</v>
      </c>
    </row>
    <row r="11780" customFormat="false" ht="15" hidden="false" customHeight="false" outlineLevel="0" collapsed="false">
      <c r="A11780" s="37" t="s">
        <v>1770</v>
      </c>
      <c r="B11780" s="37" t="s">
        <v>271</v>
      </c>
      <c r="C11780" s="37" t="n">
        <v>22</v>
      </c>
      <c r="D11780" s="37" t="n">
        <v>20</v>
      </c>
      <c r="E11780" s="37" t="n">
        <v>1</v>
      </c>
      <c r="F11780" s="37" t="n">
        <v>2</v>
      </c>
      <c r="G11780" s="37" t="n">
        <v>2</v>
      </c>
      <c r="H11780" s="37" t="n">
        <v>2</v>
      </c>
      <c r="I11780" s="37" t="n">
        <v>1</v>
      </c>
      <c r="J11780" s="40" t="n">
        <f aca="false">IF(C11780=0,"",D11780/C11780)</f>
        <v>0.909090909090909</v>
      </c>
    </row>
    <row r="11781" customFormat="false" ht="15" hidden="false" customHeight="false" outlineLevel="0" collapsed="false">
      <c r="A11781" s="37" t="s">
        <v>1770</v>
      </c>
      <c r="B11781" s="37" t="s">
        <v>272</v>
      </c>
      <c r="C11781" s="37" t="n">
        <v>22</v>
      </c>
      <c r="D11781" s="37" t="n">
        <v>22</v>
      </c>
      <c r="E11781" s="37" t="n">
        <v>0</v>
      </c>
      <c r="F11781" s="37" t="n">
        <v>0</v>
      </c>
      <c r="G11781" s="37" t="n">
        <v>1</v>
      </c>
      <c r="H11781" s="37" t="n">
        <v>0</v>
      </c>
      <c r="I11781" s="37" t="n">
        <v>0</v>
      </c>
      <c r="J11781" s="40" t="n">
        <f aca="false">IF(C11781=0,"",D11781/C11781)</f>
        <v>1</v>
      </c>
    </row>
    <row r="11782" customFormat="false" ht="15" hidden="false" customHeight="false" outlineLevel="0" collapsed="false">
      <c r="A11782" s="37" t="s">
        <v>1770</v>
      </c>
      <c r="B11782" s="37" t="s">
        <v>273</v>
      </c>
      <c r="C11782" s="37" t="n">
        <v>22</v>
      </c>
      <c r="D11782" s="37" t="n">
        <v>22</v>
      </c>
      <c r="E11782" s="37" t="n">
        <v>0</v>
      </c>
      <c r="F11782" s="37" t="n">
        <v>0</v>
      </c>
      <c r="G11782" s="37" t="n">
        <v>0</v>
      </c>
      <c r="H11782" s="37" t="n">
        <v>2</v>
      </c>
      <c r="I11782" s="37" t="n">
        <v>3</v>
      </c>
      <c r="J11782" s="40" t="n">
        <f aca="false">IF(C11782=0,"",D11782/C11782)</f>
        <v>1</v>
      </c>
    </row>
    <row r="11783" customFormat="false" ht="15" hidden="false" customHeight="false" outlineLevel="0" collapsed="false">
      <c r="A11783" s="37" t="s">
        <v>1770</v>
      </c>
      <c r="B11783" s="37" t="s">
        <v>274</v>
      </c>
      <c r="C11783" s="37" t="n">
        <v>22</v>
      </c>
      <c r="D11783" s="37" t="n">
        <v>22</v>
      </c>
      <c r="E11783" s="37" t="n">
        <v>0</v>
      </c>
      <c r="F11783" s="37" t="n">
        <v>0</v>
      </c>
      <c r="G11783" s="37" t="n">
        <v>0</v>
      </c>
      <c r="H11783" s="37" t="n">
        <v>1</v>
      </c>
      <c r="I11783" s="37" t="n">
        <v>2</v>
      </c>
      <c r="J11783" s="40" t="n">
        <f aca="false">IF(C11783=0,"",D11783/C11783)</f>
        <v>1</v>
      </c>
    </row>
    <row r="11784" customFormat="false" ht="15" hidden="false" customHeight="false" outlineLevel="0" collapsed="false">
      <c r="A11784" s="37" t="s">
        <v>1770</v>
      </c>
      <c r="B11784" s="37" t="s">
        <v>275</v>
      </c>
      <c r="C11784" s="37" t="n">
        <v>22</v>
      </c>
      <c r="D11784" s="37" t="n">
        <v>22</v>
      </c>
      <c r="E11784" s="37" t="n">
        <v>0</v>
      </c>
      <c r="F11784" s="37" t="n">
        <v>1</v>
      </c>
      <c r="G11784" s="37" t="n">
        <v>1</v>
      </c>
      <c r="H11784" s="37" t="n">
        <v>0</v>
      </c>
      <c r="I11784" s="37" t="n">
        <v>1</v>
      </c>
      <c r="J11784" s="40" t="n">
        <f aca="false">IF(C11784=0,"",D11784/C11784)</f>
        <v>1</v>
      </c>
    </row>
    <row r="11785" customFormat="false" ht="15" hidden="false" customHeight="false" outlineLevel="0" collapsed="false">
      <c r="A11785" s="37" t="s">
        <v>1770</v>
      </c>
      <c r="B11785" s="37" t="s">
        <v>276</v>
      </c>
      <c r="C11785" s="37" t="n">
        <v>22</v>
      </c>
      <c r="D11785" s="37" t="n">
        <v>20</v>
      </c>
      <c r="E11785" s="37" t="n">
        <v>0</v>
      </c>
      <c r="F11785" s="37" t="n">
        <v>1</v>
      </c>
      <c r="G11785" s="37" t="n">
        <v>1</v>
      </c>
      <c r="H11785" s="37" t="n">
        <v>1</v>
      </c>
      <c r="I11785" s="37" t="n">
        <v>2</v>
      </c>
      <c r="J11785" s="40" t="n">
        <f aca="false">IF(C11785=0,"",D11785/C11785)</f>
        <v>0.909090909090909</v>
      </c>
    </row>
    <row r="11786" customFormat="false" ht="15" hidden="false" customHeight="false" outlineLevel="0" collapsed="false">
      <c r="A11786" s="37" t="s">
        <v>1770</v>
      </c>
      <c r="B11786" s="37" t="s">
        <v>277</v>
      </c>
      <c r="C11786" s="37" t="n">
        <v>22</v>
      </c>
      <c r="D11786" s="37" t="n">
        <v>20</v>
      </c>
      <c r="E11786" s="37" t="n">
        <v>2</v>
      </c>
      <c r="F11786" s="37" t="n">
        <v>0</v>
      </c>
      <c r="G11786" s="37" t="n">
        <v>0</v>
      </c>
      <c r="H11786" s="37" t="n">
        <v>0</v>
      </c>
      <c r="I11786" s="37" t="n">
        <v>1</v>
      </c>
      <c r="J11786" s="40" t="n">
        <f aca="false">IF(C11786=0,"",D11786/C11786)</f>
        <v>0.909090909090909</v>
      </c>
    </row>
    <row r="11787" customFormat="false" ht="15" hidden="false" customHeight="false" outlineLevel="0" collapsed="false">
      <c r="A11787" s="37" t="s">
        <v>1770</v>
      </c>
      <c r="B11787" s="37" t="s">
        <v>278</v>
      </c>
      <c r="C11787" s="37" t="n">
        <v>22</v>
      </c>
      <c r="D11787" s="37" t="n">
        <v>19</v>
      </c>
      <c r="E11787" s="37" t="n">
        <v>0</v>
      </c>
      <c r="F11787" s="37" t="n">
        <v>1</v>
      </c>
      <c r="G11787" s="37" t="n">
        <v>0</v>
      </c>
      <c r="H11787" s="37" t="n">
        <v>2</v>
      </c>
      <c r="I11787" s="37" t="n">
        <v>2</v>
      </c>
      <c r="J11787" s="40" t="n">
        <f aca="false">IF(C11787=0,"",D11787/C11787)</f>
        <v>0.863636363636364</v>
      </c>
    </row>
    <row r="11788" customFormat="false" ht="15" hidden="false" customHeight="false" outlineLevel="0" collapsed="false">
      <c r="A11788" s="37" t="s">
        <v>1770</v>
      </c>
      <c r="B11788" s="37" t="s">
        <v>279</v>
      </c>
      <c r="C11788" s="37" t="n">
        <v>22</v>
      </c>
      <c r="D11788" s="37" t="n">
        <v>18</v>
      </c>
      <c r="E11788" s="37" t="n">
        <v>1</v>
      </c>
      <c r="F11788" s="37" t="n">
        <v>1</v>
      </c>
      <c r="G11788" s="37" t="n">
        <v>0</v>
      </c>
      <c r="H11788" s="37" t="n">
        <v>1</v>
      </c>
      <c r="I11788" s="37" t="n">
        <v>1</v>
      </c>
      <c r="J11788" s="40" t="n">
        <f aca="false">IF(C11788=0,"",D11788/C11788)</f>
        <v>0.818181818181818</v>
      </c>
    </row>
    <row r="11789" customFormat="false" ht="15" hidden="false" customHeight="false" outlineLevel="0" collapsed="false">
      <c r="A11789" s="37" t="s">
        <v>1770</v>
      </c>
      <c r="B11789" s="37" t="s">
        <v>280</v>
      </c>
      <c r="C11789" s="37" t="n">
        <v>22</v>
      </c>
      <c r="D11789" s="37" t="n">
        <v>22</v>
      </c>
      <c r="E11789" s="37" t="n">
        <v>1</v>
      </c>
      <c r="F11789" s="37" t="n">
        <v>0</v>
      </c>
      <c r="G11789" s="37" t="n">
        <v>0</v>
      </c>
      <c r="H11789" s="37" t="n">
        <v>3</v>
      </c>
      <c r="I11789" s="37" t="n">
        <v>0</v>
      </c>
      <c r="J11789" s="40" t="n">
        <f aca="false">IF(C11789=0,"",D11789/C11789)</f>
        <v>1</v>
      </c>
    </row>
    <row r="11790" customFormat="false" ht="15" hidden="false" customHeight="false" outlineLevel="0" collapsed="false">
      <c r="A11790" s="37" t="s">
        <v>1770</v>
      </c>
      <c r="B11790" s="37" t="s">
        <v>281</v>
      </c>
      <c r="C11790" s="37" t="n">
        <v>22</v>
      </c>
      <c r="D11790" s="37" t="n">
        <v>21</v>
      </c>
      <c r="E11790" s="37" t="n">
        <v>1</v>
      </c>
      <c r="F11790" s="37" t="n">
        <v>0</v>
      </c>
      <c r="G11790" s="37" t="n">
        <v>0</v>
      </c>
      <c r="H11790" s="37" t="n">
        <v>1</v>
      </c>
      <c r="I11790" s="37" t="n">
        <v>0</v>
      </c>
      <c r="J11790" s="40" t="n">
        <f aca="false">IF(C11790=0,"",D11790/C11790)</f>
        <v>0.954545454545455</v>
      </c>
    </row>
    <row r="11791" customFormat="false" ht="15" hidden="false" customHeight="false" outlineLevel="0" collapsed="false">
      <c r="A11791" s="37" t="s">
        <v>1771</v>
      </c>
      <c r="B11791" s="37" t="s">
        <v>270</v>
      </c>
      <c r="C11791" s="37" t="n">
        <v>22</v>
      </c>
      <c r="D11791" s="37" t="n">
        <v>21</v>
      </c>
      <c r="E11791" s="37" t="n">
        <v>0</v>
      </c>
      <c r="F11791" s="37" t="n">
        <v>1</v>
      </c>
      <c r="G11791" s="37" t="n">
        <v>0</v>
      </c>
      <c r="H11791" s="37" t="n">
        <v>4</v>
      </c>
      <c r="I11791" s="37" t="n">
        <v>1</v>
      </c>
      <c r="J11791" s="40" t="n">
        <f aca="false">IF(C11791=0,"",D11791/C11791)</f>
        <v>0.954545454545455</v>
      </c>
    </row>
    <row r="11792" customFormat="false" ht="15" hidden="false" customHeight="false" outlineLevel="0" collapsed="false">
      <c r="A11792" s="37" t="s">
        <v>1771</v>
      </c>
      <c r="B11792" s="37" t="s">
        <v>271</v>
      </c>
      <c r="C11792" s="37" t="n">
        <v>22</v>
      </c>
      <c r="D11792" s="37" t="n">
        <v>20</v>
      </c>
      <c r="E11792" s="37" t="n">
        <v>0</v>
      </c>
      <c r="F11792" s="37" t="n">
        <v>0</v>
      </c>
      <c r="G11792" s="37" t="n">
        <v>0</v>
      </c>
      <c r="H11792" s="37" t="n">
        <v>2</v>
      </c>
      <c r="I11792" s="37" t="n">
        <v>1</v>
      </c>
      <c r="J11792" s="40" t="n">
        <f aca="false">IF(C11792=0,"",D11792/C11792)</f>
        <v>0.909090909090909</v>
      </c>
    </row>
    <row r="11793" customFormat="false" ht="15" hidden="false" customHeight="false" outlineLevel="0" collapsed="false">
      <c r="A11793" s="37" t="s">
        <v>1771</v>
      </c>
      <c r="B11793" s="37" t="s">
        <v>272</v>
      </c>
      <c r="C11793" s="37" t="n">
        <v>22</v>
      </c>
      <c r="D11793" s="37" t="n">
        <v>22</v>
      </c>
      <c r="E11793" s="37" t="n">
        <v>1</v>
      </c>
      <c r="F11793" s="37" t="n">
        <v>0</v>
      </c>
      <c r="G11793" s="37" t="n">
        <v>0</v>
      </c>
      <c r="H11793" s="37" t="n">
        <v>2</v>
      </c>
      <c r="I11793" s="37" t="n">
        <v>2</v>
      </c>
      <c r="J11793" s="40" t="n">
        <f aca="false">IF(C11793=0,"",D11793/C11793)</f>
        <v>1</v>
      </c>
    </row>
    <row r="11794" customFormat="false" ht="15" hidden="false" customHeight="false" outlineLevel="0" collapsed="false">
      <c r="A11794" s="37" t="s">
        <v>1771</v>
      </c>
      <c r="B11794" s="37" t="s">
        <v>273</v>
      </c>
      <c r="C11794" s="37" t="n">
        <v>22</v>
      </c>
      <c r="D11794" s="37" t="n">
        <v>20</v>
      </c>
      <c r="E11794" s="37" t="n">
        <v>1</v>
      </c>
      <c r="F11794" s="37" t="n">
        <v>1</v>
      </c>
      <c r="G11794" s="37" t="n">
        <v>0</v>
      </c>
      <c r="H11794" s="37" t="n">
        <v>3</v>
      </c>
      <c r="I11794" s="37" t="n">
        <v>0</v>
      </c>
      <c r="J11794" s="40" t="n">
        <f aca="false">IF(C11794=0,"",D11794/C11794)</f>
        <v>0.909090909090909</v>
      </c>
    </row>
    <row r="11795" customFormat="false" ht="15" hidden="false" customHeight="false" outlineLevel="0" collapsed="false">
      <c r="A11795" s="37" t="s">
        <v>1771</v>
      </c>
      <c r="B11795" s="37" t="s">
        <v>274</v>
      </c>
      <c r="C11795" s="37" t="n">
        <v>22</v>
      </c>
      <c r="D11795" s="37" t="n">
        <v>22</v>
      </c>
      <c r="E11795" s="37" t="n">
        <v>1</v>
      </c>
      <c r="F11795" s="37" t="n">
        <v>0</v>
      </c>
      <c r="G11795" s="37" t="n">
        <v>0</v>
      </c>
      <c r="H11795" s="37" t="n">
        <v>1</v>
      </c>
      <c r="I11795" s="37" t="n">
        <v>6</v>
      </c>
      <c r="J11795" s="40" t="n">
        <f aca="false">IF(C11795=0,"",D11795/C11795)</f>
        <v>1</v>
      </c>
    </row>
    <row r="11796" customFormat="false" ht="15" hidden="false" customHeight="false" outlineLevel="0" collapsed="false">
      <c r="A11796" s="37" t="s">
        <v>1771</v>
      </c>
      <c r="B11796" s="37" t="s">
        <v>275</v>
      </c>
      <c r="C11796" s="37" t="n">
        <v>22</v>
      </c>
      <c r="D11796" s="37" t="n">
        <v>20</v>
      </c>
      <c r="E11796" s="37" t="n">
        <v>2</v>
      </c>
      <c r="F11796" s="37" t="n">
        <v>0</v>
      </c>
      <c r="G11796" s="37" t="n">
        <v>0</v>
      </c>
      <c r="H11796" s="37" t="n">
        <v>1</v>
      </c>
      <c r="I11796" s="37" t="n">
        <v>2</v>
      </c>
      <c r="J11796" s="40" t="n">
        <f aca="false">IF(C11796=0,"",D11796/C11796)</f>
        <v>0.909090909090909</v>
      </c>
    </row>
    <row r="11797" customFormat="false" ht="15" hidden="false" customHeight="false" outlineLevel="0" collapsed="false">
      <c r="A11797" s="37" t="s">
        <v>1771</v>
      </c>
      <c r="B11797" s="37" t="s">
        <v>276</v>
      </c>
      <c r="C11797" s="37" t="n">
        <v>22</v>
      </c>
      <c r="D11797" s="37" t="n">
        <v>21</v>
      </c>
      <c r="E11797" s="37" t="n">
        <v>2</v>
      </c>
      <c r="F11797" s="37" t="n">
        <v>0</v>
      </c>
      <c r="G11797" s="37" t="n">
        <v>0</v>
      </c>
      <c r="H11797" s="37" t="n">
        <v>1</v>
      </c>
      <c r="I11797" s="37" t="n">
        <v>0</v>
      </c>
      <c r="J11797" s="40" t="n">
        <f aca="false">IF(C11797=0,"",D11797/C11797)</f>
        <v>0.954545454545455</v>
      </c>
    </row>
    <row r="11798" customFormat="false" ht="15" hidden="false" customHeight="false" outlineLevel="0" collapsed="false">
      <c r="A11798" s="37" t="s">
        <v>1771</v>
      </c>
      <c r="B11798" s="37" t="s">
        <v>277</v>
      </c>
      <c r="C11798" s="37" t="n">
        <v>22</v>
      </c>
      <c r="D11798" s="37" t="n">
        <v>22</v>
      </c>
      <c r="E11798" s="37" t="n">
        <v>0</v>
      </c>
      <c r="F11798" s="37" t="n">
        <v>0</v>
      </c>
      <c r="G11798" s="37" t="n">
        <v>0</v>
      </c>
      <c r="H11798" s="37" t="n">
        <v>4</v>
      </c>
      <c r="I11798" s="37" t="n">
        <v>0</v>
      </c>
      <c r="J11798" s="40" t="n">
        <f aca="false">IF(C11798=0,"",D11798/C11798)</f>
        <v>1</v>
      </c>
    </row>
    <row r="11799" customFormat="false" ht="15" hidden="false" customHeight="false" outlineLevel="0" collapsed="false">
      <c r="A11799" s="37" t="s">
        <v>1771</v>
      </c>
      <c r="B11799" s="37" t="s">
        <v>278</v>
      </c>
      <c r="C11799" s="37" t="n">
        <v>22</v>
      </c>
      <c r="D11799" s="37" t="n">
        <v>21</v>
      </c>
      <c r="E11799" s="37" t="n">
        <v>0</v>
      </c>
      <c r="F11799" s="37" t="n">
        <v>2</v>
      </c>
      <c r="G11799" s="37" t="n">
        <v>0</v>
      </c>
      <c r="H11799" s="37" t="n">
        <v>1</v>
      </c>
      <c r="I11799" s="37" t="n">
        <v>0</v>
      </c>
      <c r="J11799" s="40" t="n">
        <f aca="false">IF(C11799=0,"",D11799/C11799)</f>
        <v>0.954545454545455</v>
      </c>
    </row>
    <row r="11800" customFormat="false" ht="15" hidden="false" customHeight="false" outlineLevel="0" collapsed="false">
      <c r="A11800" s="37" t="s">
        <v>1771</v>
      </c>
      <c r="B11800" s="37" t="s">
        <v>279</v>
      </c>
      <c r="C11800" s="37" t="n">
        <v>22</v>
      </c>
      <c r="D11800" s="37" t="n">
        <v>21</v>
      </c>
      <c r="E11800" s="37" t="n">
        <v>0</v>
      </c>
      <c r="F11800" s="37" t="n">
        <v>0</v>
      </c>
      <c r="G11800" s="37" t="n">
        <v>0</v>
      </c>
      <c r="H11800" s="37" t="n">
        <v>0</v>
      </c>
      <c r="I11800" s="37" t="n">
        <v>6</v>
      </c>
      <c r="J11800" s="40" t="n">
        <f aca="false">IF(C11800=0,"",D11800/C11800)</f>
        <v>0.954545454545455</v>
      </c>
    </row>
    <row r="11801" customFormat="false" ht="15" hidden="false" customHeight="false" outlineLevel="0" collapsed="false">
      <c r="A11801" s="37" t="s">
        <v>1771</v>
      </c>
      <c r="B11801" s="37" t="s">
        <v>280</v>
      </c>
      <c r="C11801" s="37" t="n">
        <v>22</v>
      </c>
      <c r="D11801" s="37" t="n">
        <v>21</v>
      </c>
      <c r="E11801" s="37" t="n">
        <v>0</v>
      </c>
      <c r="F11801" s="37" t="n">
        <v>0</v>
      </c>
      <c r="G11801" s="37" t="n">
        <v>0</v>
      </c>
      <c r="H11801" s="37" t="n">
        <v>1</v>
      </c>
      <c r="I11801" s="37" t="n">
        <v>3</v>
      </c>
      <c r="J11801" s="40" t="n">
        <f aca="false">IF(C11801=0,"",D11801/C11801)</f>
        <v>0.954545454545455</v>
      </c>
    </row>
    <row r="11802" customFormat="false" ht="15" hidden="false" customHeight="false" outlineLevel="0" collapsed="false">
      <c r="A11802" s="37" t="s">
        <v>1771</v>
      </c>
      <c r="B11802" s="37" t="s">
        <v>281</v>
      </c>
      <c r="C11802" s="37" t="n">
        <v>22</v>
      </c>
      <c r="D11802" s="37" t="n">
        <v>22</v>
      </c>
      <c r="E11802" s="37" t="n">
        <v>1</v>
      </c>
      <c r="F11802" s="37" t="n">
        <v>1</v>
      </c>
      <c r="G11802" s="37" t="n">
        <v>1</v>
      </c>
      <c r="H11802" s="37" t="n">
        <v>1</v>
      </c>
      <c r="I11802" s="37" t="n">
        <v>3</v>
      </c>
      <c r="J11802" s="40" t="n">
        <f aca="false">IF(C11802=0,"",D11802/C11802)</f>
        <v>1</v>
      </c>
    </row>
    <row r="11803" customFormat="false" ht="15" hidden="false" customHeight="false" outlineLevel="0" collapsed="false">
      <c r="A11803" s="37" t="s">
        <v>1772</v>
      </c>
      <c r="B11803" s="37" t="s">
        <v>270</v>
      </c>
      <c r="C11803" s="37" t="n">
        <v>22</v>
      </c>
      <c r="D11803" s="37" t="n">
        <v>21</v>
      </c>
      <c r="E11803" s="37" t="n">
        <v>1</v>
      </c>
      <c r="F11803" s="37" t="n">
        <v>0</v>
      </c>
      <c r="G11803" s="37" t="n">
        <v>0</v>
      </c>
      <c r="H11803" s="37" t="n">
        <v>0</v>
      </c>
      <c r="I11803" s="37" t="n">
        <v>4</v>
      </c>
      <c r="J11803" s="40" t="n">
        <f aca="false">IF(C11803=0,"",D11803/C11803)</f>
        <v>0.954545454545455</v>
      </c>
    </row>
    <row r="11804" customFormat="false" ht="15" hidden="false" customHeight="false" outlineLevel="0" collapsed="false">
      <c r="A11804" s="37" t="s">
        <v>1772</v>
      </c>
      <c r="B11804" s="37" t="s">
        <v>271</v>
      </c>
      <c r="C11804" s="37" t="n">
        <v>22</v>
      </c>
      <c r="D11804" s="37" t="n">
        <v>22</v>
      </c>
      <c r="E11804" s="37" t="n">
        <v>0</v>
      </c>
      <c r="F11804" s="37" t="n">
        <v>0</v>
      </c>
      <c r="G11804" s="37" t="n">
        <v>0</v>
      </c>
      <c r="H11804" s="37" t="n">
        <v>2</v>
      </c>
      <c r="I11804" s="37" t="n">
        <v>8</v>
      </c>
      <c r="J11804" s="40" t="n">
        <f aca="false">IF(C11804=0,"",D11804/C11804)</f>
        <v>1</v>
      </c>
    </row>
    <row r="11805" customFormat="false" ht="15" hidden="false" customHeight="false" outlineLevel="0" collapsed="false">
      <c r="A11805" s="37" t="s">
        <v>1772</v>
      </c>
      <c r="B11805" s="37" t="s">
        <v>272</v>
      </c>
      <c r="C11805" s="37" t="n">
        <v>22</v>
      </c>
      <c r="D11805" s="37" t="n">
        <v>20</v>
      </c>
      <c r="E11805" s="37" t="n">
        <v>0</v>
      </c>
      <c r="F11805" s="37" t="n">
        <v>0</v>
      </c>
      <c r="G11805" s="37" t="n">
        <v>0</v>
      </c>
      <c r="H11805" s="37" t="n">
        <v>2</v>
      </c>
      <c r="I11805" s="37" t="n">
        <v>0</v>
      </c>
      <c r="J11805" s="40" t="n">
        <f aca="false">IF(C11805=0,"",D11805/C11805)</f>
        <v>0.909090909090909</v>
      </c>
    </row>
    <row r="11806" customFormat="false" ht="15" hidden="false" customHeight="false" outlineLevel="0" collapsed="false">
      <c r="A11806" s="37" t="s">
        <v>1772</v>
      </c>
      <c r="B11806" s="37" t="s">
        <v>273</v>
      </c>
      <c r="C11806" s="37" t="n">
        <v>22</v>
      </c>
      <c r="D11806" s="37" t="n">
        <v>21</v>
      </c>
      <c r="E11806" s="37" t="n">
        <v>0</v>
      </c>
      <c r="F11806" s="37" t="n">
        <v>2</v>
      </c>
      <c r="G11806" s="37" t="n">
        <v>0</v>
      </c>
      <c r="H11806" s="37" t="n">
        <v>1</v>
      </c>
      <c r="I11806" s="37" t="n">
        <v>4</v>
      </c>
      <c r="J11806" s="40" t="n">
        <f aca="false">IF(C11806=0,"",D11806/C11806)</f>
        <v>0.954545454545455</v>
      </c>
    </row>
    <row r="11807" customFormat="false" ht="15" hidden="false" customHeight="false" outlineLevel="0" collapsed="false">
      <c r="A11807" s="37" t="s">
        <v>1772</v>
      </c>
      <c r="B11807" s="37" t="s">
        <v>274</v>
      </c>
      <c r="C11807" s="37" t="n">
        <v>22</v>
      </c>
      <c r="D11807" s="37" t="n">
        <v>20</v>
      </c>
      <c r="E11807" s="37" t="n">
        <v>1</v>
      </c>
      <c r="F11807" s="37" t="n">
        <v>0</v>
      </c>
      <c r="G11807" s="37" t="n">
        <v>0</v>
      </c>
      <c r="H11807" s="37" t="n">
        <v>0</v>
      </c>
      <c r="I11807" s="37" t="n">
        <v>2</v>
      </c>
      <c r="J11807" s="40" t="n">
        <f aca="false">IF(C11807=0,"",D11807/C11807)</f>
        <v>0.909090909090909</v>
      </c>
    </row>
    <row r="11808" customFormat="false" ht="15" hidden="false" customHeight="false" outlineLevel="0" collapsed="false">
      <c r="A11808" s="37" t="s">
        <v>1772</v>
      </c>
      <c r="B11808" s="37" t="s">
        <v>275</v>
      </c>
      <c r="C11808" s="37" t="n">
        <v>22</v>
      </c>
      <c r="D11808" s="37" t="n">
        <v>21</v>
      </c>
      <c r="E11808" s="37" t="n">
        <v>2</v>
      </c>
      <c r="F11808" s="37" t="n">
        <v>2</v>
      </c>
      <c r="G11808" s="37" t="n">
        <v>0</v>
      </c>
      <c r="H11808" s="37" t="n">
        <v>1</v>
      </c>
      <c r="I11808" s="37" t="n">
        <v>0</v>
      </c>
      <c r="J11808" s="40" t="n">
        <f aca="false">IF(C11808=0,"",D11808/C11808)</f>
        <v>0.954545454545455</v>
      </c>
    </row>
    <row r="11809" customFormat="false" ht="15" hidden="false" customHeight="false" outlineLevel="0" collapsed="false">
      <c r="A11809" s="37" t="s">
        <v>1772</v>
      </c>
      <c r="B11809" s="37" t="s">
        <v>276</v>
      </c>
      <c r="C11809" s="37" t="n">
        <v>22</v>
      </c>
      <c r="D11809" s="37" t="n">
        <v>21</v>
      </c>
      <c r="E11809" s="37" t="n">
        <v>1</v>
      </c>
      <c r="F11809" s="37" t="n">
        <v>0</v>
      </c>
      <c r="G11809" s="37" t="n">
        <v>0</v>
      </c>
      <c r="H11809" s="37" t="n">
        <v>2</v>
      </c>
      <c r="I11809" s="37" t="n">
        <v>0</v>
      </c>
      <c r="J11809" s="40" t="n">
        <f aca="false">IF(C11809=0,"",D11809/C11809)</f>
        <v>0.954545454545455</v>
      </c>
    </row>
    <row r="11810" customFormat="false" ht="15" hidden="false" customHeight="false" outlineLevel="0" collapsed="false">
      <c r="A11810" s="37" t="s">
        <v>1772</v>
      </c>
      <c r="B11810" s="37" t="s">
        <v>277</v>
      </c>
      <c r="C11810" s="37" t="n">
        <v>22</v>
      </c>
      <c r="D11810" s="37" t="n">
        <v>21</v>
      </c>
      <c r="E11810" s="37" t="n">
        <v>0</v>
      </c>
      <c r="F11810" s="37" t="n">
        <v>1</v>
      </c>
      <c r="G11810" s="37" t="n">
        <v>0</v>
      </c>
      <c r="H11810" s="37" t="n">
        <v>6</v>
      </c>
      <c r="I11810" s="37" t="n">
        <v>2</v>
      </c>
      <c r="J11810" s="40" t="n">
        <f aca="false">IF(C11810=0,"",D11810/C11810)</f>
        <v>0.954545454545455</v>
      </c>
    </row>
    <row r="11811" customFormat="false" ht="15" hidden="false" customHeight="false" outlineLevel="0" collapsed="false">
      <c r="A11811" s="37" t="s">
        <v>1772</v>
      </c>
      <c r="B11811" s="37" t="s">
        <v>278</v>
      </c>
      <c r="C11811" s="37" t="n">
        <v>22</v>
      </c>
      <c r="D11811" s="37" t="n">
        <v>19</v>
      </c>
      <c r="E11811" s="37" t="n">
        <v>0</v>
      </c>
      <c r="F11811" s="37" t="n">
        <v>2</v>
      </c>
      <c r="G11811" s="37" t="n">
        <v>0</v>
      </c>
      <c r="H11811" s="37" t="n">
        <v>1</v>
      </c>
      <c r="I11811" s="37" t="n">
        <v>0</v>
      </c>
      <c r="J11811" s="40" t="n">
        <f aca="false">IF(C11811=0,"",D11811/C11811)</f>
        <v>0.863636363636364</v>
      </c>
    </row>
    <row r="11812" customFormat="false" ht="15" hidden="false" customHeight="false" outlineLevel="0" collapsed="false">
      <c r="A11812" s="37" t="s">
        <v>1772</v>
      </c>
      <c r="B11812" s="37" t="s">
        <v>279</v>
      </c>
      <c r="C11812" s="37" t="n">
        <v>22</v>
      </c>
      <c r="D11812" s="37" t="n">
        <v>22</v>
      </c>
      <c r="E11812" s="37" t="n">
        <v>2</v>
      </c>
      <c r="F11812" s="37" t="n">
        <v>0</v>
      </c>
      <c r="G11812" s="37" t="n">
        <v>1</v>
      </c>
      <c r="H11812" s="37" t="n">
        <v>2</v>
      </c>
      <c r="I11812" s="37" t="n">
        <v>2</v>
      </c>
      <c r="J11812" s="40" t="n">
        <f aca="false">IF(C11812=0,"",D11812/C11812)</f>
        <v>1</v>
      </c>
    </row>
    <row r="11813" customFormat="false" ht="15" hidden="false" customHeight="false" outlineLevel="0" collapsed="false">
      <c r="A11813" s="37" t="s">
        <v>1772</v>
      </c>
      <c r="B11813" s="37" t="s">
        <v>280</v>
      </c>
      <c r="C11813" s="37" t="n">
        <v>22</v>
      </c>
      <c r="D11813" s="37" t="n">
        <v>21</v>
      </c>
      <c r="E11813" s="37" t="n">
        <v>1</v>
      </c>
      <c r="F11813" s="37" t="n">
        <v>0</v>
      </c>
      <c r="G11813" s="37" t="n">
        <v>0</v>
      </c>
      <c r="H11813" s="37" t="n">
        <v>1</v>
      </c>
      <c r="I11813" s="37" t="n">
        <v>2</v>
      </c>
      <c r="J11813" s="40" t="n">
        <f aca="false">IF(C11813=0,"",D11813/C11813)</f>
        <v>0.954545454545455</v>
      </c>
    </row>
    <row r="11814" customFormat="false" ht="15" hidden="false" customHeight="false" outlineLevel="0" collapsed="false">
      <c r="A11814" s="37" t="s">
        <v>1772</v>
      </c>
      <c r="B11814" s="37" t="s">
        <v>281</v>
      </c>
      <c r="C11814" s="37" t="n">
        <v>22</v>
      </c>
      <c r="D11814" s="37" t="n">
        <v>20</v>
      </c>
      <c r="E11814" s="37" t="n">
        <v>1</v>
      </c>
      <c r="F11814" s="37" t="n">
        <v>3</v>
      </c>
      <c r="G11814" s="37" t="n">
        <v>0</v>
      </c>
      <c r="H11814" s="37" t="n">
        <v>1</v>
      </c>
      <c r="I11814" s="37" t="n">
        <v>2</v>
      </c>
      <c r="J11814" s="40" t="n">
        <f aca="false">IF(C11814=0,"",D11814/C11814)</f>
        <v>0.909090909090909</v>
      </c>
    </row>
    <row r="11815" customFormat="false" ht="15" hidden="false" customHeight="false" outlineLevel="0" collapsed="false">
      <c r="A11815" s="37" t="s">
        <v>823</v>
      </c>
      <c r="B11815" s="37" t="s">
        <v>270</v>
      </c>
      <c r="C11815" s="37" t="n">
        <v>22</v>
      </c>
      <c r="D11815" s="37" t="n">
        <v>18</v>
      </c>
      <c r="E11815" s="37" t="n">
        <v>1</v>
      </c>
      <c r="F11815" s="37" t="n">
        <v>2</v>
      </c>
      <c r="G11815" s="37" t="n">
        <v>1</v>
      </c>
      <c r="H11815" s="37" t="n">
        <v>0</v>
      </c>
      <c r="I11815" s="37" t="n">
        <v>5</v>
      </c>
      <c r="J11815" s="40" t="n">
        <f aca="false">IF(C11815=0,"",D11815/C11815)</f>
        <v>0.818181818181818</v>
      </c>
    </row>
    <row r="11816" customFormat="false" ht="15" hidden="false" customHeight="false" outlineLevel="0" collapsed="false">
      <c r="A11816" s="37" t="s">
        <v>823</v>
      </c>
      <c r="B11816" s="37" t="s">
        <v>271</v>
      </c>
      <c r="C11816" s="37" t="n">
        <v>22</v>
      </c>
      <c r="D11816" s="37" t="n">
        <v>21</v>
      </c>
      <c r="E11816" s="37" t="n">
        <v>1</v>
      </c>
      <c r="F11816" s="37" t="n">
        <v>0</v>
      </c>
      <c r="G11816" s="37" t="n">
        <v>0</v>
      </c>
      <c r="H11816" s="37" t="n">
        <v>3</v>
      </c>
      <c r="I11816" s="37" t="n">
        <v>1</v>
      </c>
      <c r="J11816" s="40" t="n">
        <f aca="false">IF(C11816=0,"",D11816/C11816)</f>
        <v>0.954545454545455</v>
      </c>
    </row>
    <row r="11817" customFormat="false" ht="15" hidden="false" customHeight="false" outlineLevel="0" collapsed="false">
      <c r="A11817" s="37" t="s">
        <v>823</v>
      </c>
      <c r="B11817" s="37" t="s">
        <v>272</v>
      </c>
      <c r="C11817" s="37" t="n">
        <v>22</v>
      </c>
      <c r="D11817" s="37" t="n">
        <v>20</v>
      </c>
      <c r="E11817" s="37" t="n">
        <v>1</v>
      </c>
      <c r="F11817" s="37" t="n">
        <v>1</v>
      </c>
      <c r="G11817" s="37" t="n">
        <v>2</v>
      </c>
      <c r="H11817" s="37" t="n">
        <v>1</v>
      </c>
      <c r="I11817" s="37" t="n">
        <v>3</v>
      </c>
      <c r="J11817" s="40" t="n">
        <f aca="false">IF(C11817=0,"",D11817/C11817)</f>
        <v>0.909090909090909</v>
      </c>
    </row>
    <row r="11818" customFormat="false" ht="15" hidden="false" customHeight="false" outlineLevel="0" collapsed="false">
      <c r="A11818" s="37" t="s">
        <v>823</v>
      </c>
      <c r="B11818" s="37" t="s">
        <v>273</v>
      </c>
      <c r="C11818" s="37" t="n">
        <v>22</v>
      </c>
      <c r="D11818" s="37" t="n">
        <v>22</v>
      </c>
      <c r="E11818" s="37" t="n">
        <v>1</v>
      </c>
      <c r="F11818" s="37" t="n">
        <v>0</v>
      </c>
      <c r="G11818" s="37" t="n">
        <v>0</v>
      </c>
      <c r="H11818" s="37" t="n">
        <v>0</v>
      </c>
      <c r="I11818" s="37" t="n">
        <v>1</v>
      </c>
      <c r="J11818" s="40" t="n">
        <f aca="false">IF(C11818=0,"",D11818/C11818)</f>
        <v>1</v>
      </c>
    </row>
    <row r="11819" customFormat="false" ht="15" hidden="false" customHeight="false" outlineLevel="0" collapsed="false">
      <c r="A11819" s="37" t="s">
        <v>823</v>
      </c>
      <c r="B11819" s="37" t="s">
        <v>274</v>
      </c>
      <c r="C11819" s="37" t="n">
        <v>22</v>
      </c>
      <c r="D11819" s="37" t="n">
        <v>21</v>
      </c>
      <c r="E11819" s="37" t="n">
        <v>1</v>
      </c>
      <c r="F11819" s="37" t="n">
        <v>0</v>
      </c>
      <c r="G11819" s="37" t="n">
        <v>0</v>
      </c>
      <c r="H11819" s="37" t="n">
        <v>1</v>
      </c>
      <c r="I11819" s="37" t="n">
        <v>0</v>
      </c>
      <c r="J11819" s="40" t="n">
        <f aca="false">IF(C11819=0,"",D11819/C11819)</f>
        <v>0.954545454545455</v>
      </c>
    </row>
    <row r="11820" customFormat="false" ht="15" hidden="false" customHeight="false" outlineLevel="0" collapsed="false">
      <c r="A11820" s="37" t="s">
        <v>823</v>
      </c>
      <c r="B11820" s="37" t="s">
        <v>275</v>
      </c>
      <c r="C11820" s="37" t="n">
        <v>22</v>
      </c>
      <c r="D11820" s="37" t="n">
        <v>21</v>
      </c>
      <c r="E11820" s="37" t="n">
        <v>0</v>
      </c>
      <c r="F11820" s="37" t="n">
        <v>0</v>
      </c>
      <c r="G11820" s="37" t="n">
        <v>0</v>
      </c>
      <c r="H11820" s="37" t="n">
        <v>2</v>
      </c>
      <c r="I11820" s="37" t="n">
        <v>8</v>
      </c>
      <c r="J11820" s="40" t="n">
        <f aca="false">IF(C11820=0,"",D11820/C11820)</f>
        <v>0.954545454545455</v>
      </c>
    </row>
    <row r="11821" customFormat="false" ht="15" hidden="false" customHeight="false" outlineLevel="0" collapsed="false">
      <c r="A11821" s="37" t="s">
        <v>823</v>
      </c>
      <c r="B11821" s="37" t="s">
        <v>276</v>
      </c>
      <c r="C11821" s="37" t="n">
        <v>22</v>
      </c>
      <c r="D11821" s="37" t="n">
        <v>21</v>
      </c>
      <c r="E11821" s="37" t="n">
        <v>1</v>
      </c>
      <c r="F11821" s="37" t="n">
        <v>1</v>
      </c>
      <c r="G11821" s="37" t="n">
        <v>1</v>
      </c>
      <c r="H11821" s="37" t="n">
        <v>4</v>
      </c>
      <c r="I11821" s="37" t="n">
        <v>0</v>
      </c>
      <c r="J11821" s="40" t="n">
        <f aca="false">IF(C11821=0,"",D11821/C11821)</f>
        <v>0.954545454545455</v>
      </c>
    </row>
    <row r="11822" customFormat="false" ht="15" hidden="false" customHeight="false" outlineLevel="0" collapsed="false">
      <c r="A11822" s="37" t="s">
        <v>823</v>
      </c>
      <c r="B11822" s="37" t="s">
        <v>277</v>
      </c>
      <c r="C11822" s="37" t="n">
        <v>22</v>
      </c>
      <c r="D11822" s="37" t="n">
        <v>21</v>
      </c>
      <c r="E11822" s="37" t="n">
        <v>0</v>
      </c>
      <c r="F11822" s="37" t="n">
        <v>0</v>
      </c>
      <c r="G11822" s="37" t="n">
        <v>0</v>
      </c>
      <c r="H11822" s="37" t="n">
        <v>2</v>
      </c>
      <c r="I11822" s="37" t="n">
        <v>5</v>
      </c>
      <c r="J11822" s="40" t="n">
        <f aca="false">IF(C11822=0,"",D11822/C11822)</f>
        <v>0.954545454545455</v>
      </c>
    </row>
    <row r="11823" customFormat="false" ht="15" hidden="false" customHeight="false" outlineLevel="0" collapsed="false">
      <c r="A11823" s="37" t="s">
        <v>823</v>
      </c>
      <c r="B11823" s="37" t="s">
        <v>278</v>
      </c>
      <c r="C11823" s="37" t="n">
        <v>22</v>
      </c>
      <c r="D11823" s="37" t="n">
        <v>21</v>
      </c>
      <c r="E11823" s="37" t="n">
        <v>0</v>
      </c>
      <c r="F11823" s="37" t="n">
        <v>1</v>
      </c>
      <c r="G11823" s="37" t="n">
        <v>0</v>
      </c>
      <c r="H11823" s="37" t="n">
        <v>3</v>
      </c>
      <c r="I11823" s="37" t="n">
        <v>0</v>
      </c>
      <c r="J11823" s="40" t="n">
        <f aca="false">IF(C11823=0,"",D11823/C11823)</f>
        <v>0.954545454545455</v>
      </c>
    </row>
    <row r="11824" customFormat="false" ht="15" hidden="false" customHeight="false" outlineLevel="0" collapsed="false">
      <c r="A11824" s="37" t="s">
        <v>823</v>
      </c>
      <c r="B11824" s="37" t="s">
        <v>279</v>
      </c>
      <c r="C11824" s="37" t="n">
        <v>22</v>
      </c>
      <c r="D11824" s="37" t="n">
        <v>22</v>
      </c>
      <c r="E11824" s="37" t="n">
        <v>2</v>
      </c>
      <c r="F11824" s="37" t="n">
        <v>0</v>
      </c>
      <c r="G11824" s="37" t="n">
        <v>0</v>
      </c>
      <c r="H11824" s="37" t="n">
        <v>1</v>
      </c>
      <c r="I11824" s="37" t="n">
        <v>1</v>
      </c>
      <c r="J11824" s="40" t="n">
        <f aca="false">IF(C11824=0,"",D11824/C11824)</f>
        <v>1</v>
      </c>
    </row>
    <row r="11825" customFormat="false" ht="15" hidden="false" customHeight="false" outlineLevel="0" collapsed="false">
      <c r="A11825" s="37" t="s">
        <v>823</v>
      </c>
      <c r="B11825" s="37" t="s">
        <v>280</v>
      </c>
      <c r="C11825" s="37" t="n">
        <v>22</v>
      </c>
      <c r="D11825" s="37" t="n">
        <v>21</v>
      </c>
      <c r="E11825" s="37" t="n">
        <v>1</v>
      </c>
      <c r="F11825" s="37" t="n">
        <v>1</v>
      </c>
      <c r="G11825" s="37" t="n">
        <v>1</v>
      </c>
      <c r="H11825" s="37" t="n">
        <v>3</v>
      </c>
      <c r="I11825" s="37" t="n">
        <v>3</v>
      </c>
      <c r="J11825" s="40" t="n">
        <f aca="false">IF(C11825=0,"",D11825/C11825)</f>
        <v>0.954545454545455</v>
      </c>
    </row>
    <row r="11826" customFormat="false" ht="15" hidden="false" customHeight="false" outlineLevel="0" collapsed="false">
      <c r="A11826" s="37" t="s">
        <v>823</v>
      </c>
      <c r="B11826" s="37" t="s">
        <v>281</v>
      </c>
      <c r="C11826" s="37" t="n">
        <v>22</v>
      </c>
      <c r="D11826" s="37" t="n">
        <v>20</v>
      </c>
      <c r="E11826" s="37" t="n">
        <v>3</v>
      </c>
      <c r="F11826" s="37" t="n">
        <v>0</v>
      </c>
      <c r="G11826" s="37" t="n">
        <v>0</v>
      </c>
      <c r="H11826" s="37" t="n">
        <v>1</v>
      </c>
      <c r="I11826" s="37" t="n">
        <v>1</v>
      </c>
      <c r="J11826" s="40" t="n">
        <f aca="false">IF(C11826=0,"",D11826/C11826)</f>
        <v>0.909090909090909</v>
      </c>
    </row>
    <row r="11827" customFormat="false" ht="15" hidden="false" customHeight="false" outlineLevel="0" collapsed="false">
      <c r="A11827" s="37" t="s">
        <v>1776</v>
      </c>
      <c r="B11827" s="37" t="s">
        <v>270</v>
      </c>
      <c r="C11827" s="37" t="n">
        <v>22</v>
      </c>
      <c r="D11827" s="37" t="n">
        <v>18</v>
      </c>
      <c r="E11827" s="37" t="n">
        <v>1</v>
      </c>
      <c r="F11827" s="37" t="n">
        <v>0</v>
      </c>
      <c r="G11827" s="37" t="n">
        <v>1</v>
      </c>
      <c r="H11827" s="37" t="n">
        <v>1</v>
      </c>
      <c r="I11827" s="37" t="n">
        <v>4</v>
      </c>
      <c r="J11827" s="40" t="n">
        <f aca="false">IF(C11827=0,"",D11827/C11827)</f>
        <v>0.818181818181818</v>
      </c>
    </row>
    <row r="11828" customFormat="false" ht="15" hidden="false" customHeight="false" outlineLevel="0" collapsed="false">
      <c r="A11828" s="37" t="s">
        <v>1776</v>
      </c>
      <c r="B11828" s="37" t="s">
        <v>271</v>
      </c>
      <c r="C11828" s="37" t="n">
        <v>22</v>
      </c>
      <c r="D11828" s="37" t="n">
        <v>19</v>
      </c>
      <c r="E11828" s="37" t="n">
        <v>0</v>
      </c>
      <c r="F11828" s="37" t="n">
        <v>1</v>
      </c>
      <c r="G11828" s="37" t="n">
        <v>0</v>
      </c>
      <c r="H11828" s="37" t="n">
        <v>3</v>
      </c>
      <c r="I11828" s="37" t="n">
        <v>1</v>
      </c>
      <c r="J11828" s="40" t="n">
        <f aca="false">IF(C11828=0,"",D11828/C11828)</f>
        <v>0.863636363636364</v>
      </c>
    </row>
    <row r="11829" customFormat="false" ht="15" hidden="false" customHeight="false" outlineLevel="0" collapsed="false">
      <c r="A11829" s="37" t="s">
        <v>1776</v>
      </c>
      <c r="B11829" s="37" t="s">
        <v>272</v>
      </c>
      <c r="C11829" s="37" t="n">
        <v>22</v>
      </c>
      <c r="D11829" s="37" t="n">
        <v>18</v>
      </c>
      <c r="E11829" s="37" t="n">
        <v>0</v>
      </c>
      <c r="F11829" s="37" t="n">
        <v>1</v>
      </c>
      <c r="G11829" s="37" t="n">
        <v>0</v>
      </c>
      <c r="H11829" s="37" t="n">
        <v>5</v>
      </c>
      <c r="I11829" s="37" t="n">
        <v>0</v>
      </c>
      <c r="J11829" s="40" t="n">
        <f aca="false">IF(C11829=0,"",D11829/C11829)</f>
        <v>0.818181818181818</v>
      </c>
    </row>
    <row r="11830" customFormat="false" ht="15" hidden="false" customHeight="false" outlineLevel="0" collapsed="false">
      <c r="A11830" s="37" t="s">
        <v>1776</v>
      </c>
      <c r="B11830" s="37" t="s">
        <v>273</v>
      </c>
      <c r="C11830" s="37" t="n">
        <v>22</v>
      </c>
      <c r="D11830" s="37" t="n">
        <v>21</v>
      </c>
      <c r="E11830" s="37" t="n">
        <v>0</v>
      </c>
      <c r="F11830" s="37" t="n">
        <v>2</v>
      </c>
      <c r="G11830" s="37" t="n">
        <v>0</v>
      </c>
      <c r="H11830" s="37" t="n">
        <v>1</v>
      </c>
      <c r="I11830" s="37" t="n">
        <v>1</v>
      </c>
      <c r="J11830" s="40" t="n">
        <f aca="false">IF(C11830=0,"",D11830/C11830)</f>
        <v>0.954545454545455</v>
      </c>
    </row>
    <row r="11831" customFormat="false" ht="15" hidden="false" customHeight="false" outlineLevel="0" collapsed="false">
      <c r="A11831" s="37" t="s">
        <v>1776</v>
      </c>
      <c r="B11831" s="37" t="s">
        <v>274</v>
      </c>
      <c r="C11831" s="37" t="n">
        <v>22</v>
      </c>
      <c r="D11831" s="37" t="n">
        <v>22</v>
      </c>
      <c r="E11831" s="37" t="n">
        <v>1</v>
      </c>
      <c r="F11831" s="37" t="n">
        <v>0</v>
      </c>
      <c r="G11831" s="37" t="n">
        <v>0</v>
      </c>
      <c r="H11831" s="37" t="n">
        <v>1</v>
      </c>
      <c r="I11831" s="37" t="n">
        <v>2</v>
      </c>
      <c r="J11831" s="40" t="n">
        <f aca="false">IF(C11831=0,"",D11831/C11831)</f>
        <v>1</v>
      </c>
    </row>
    <row r="11832" customFormat="false" ht="15" hidden="false" customHeight="false" outlineLevel="0" collapsed="false">
      <c r="A11832" s="37" t="s">
        <v>1776</v>
      </c>
      <c r="B11832" s="37" t="s">
        <v>275</v>
      </c>
      <c r="C11832" s="37" t="n">
        <v>22</v>
      </c>
      <c r="D11832" s="37" t="n">
        <v>22</v>
      </c>
      <c r="E11832" s="37" t="n">
        <v>0</v>
      </c>
      <c r="F11832" s="37" t="n">
        <v>0</v>
      </c>
      <c r="G11832" s="37" t="n">
        <v>0</v>
      </c>
      <c r="H11832" s="37" t="n">
        <v>0</v>
      </c>
      <c r="I11832" s="37" t="n">
        <v>4</v>
      </c>
      <c r="J11832" s="40" t="n">
        <f aca="false">IF(C11832=0,"",D11832/C11832)</f>
        <v>1</v>
      </c>
    </row>
    <row r="11833" customFormat="false" ht="15" hidden="false" customHeight="false" outlineLevel="0" collapsed="false">
      <c r="A11833" s="37" t="s">
        <v>1776</v>
      </c>
      <c r="B11833" s="37" t="s">
        <v>276</v>
      </c>
      <c r="C11833" s="37" t="n">
        <v>22</v>
      </c>
      <c r="D11833" s="37" t="n">
        <v>20</v>
      </c>
      <c r="E11833" s="37" t="n">
        <v>0</v>
      </c>
      <c r="F11833" s="37" t="n">
        <v>0</v>
      </c>
      <c r="G11833" s="37" t="n">
        <v>0</v>
      </c>
      <c r="H11833" s="37" t="n">
        <v>0</v>
      </c>
      <c r="I11833" s="37" t="n">
        <v>2</v>
      </c>
      <c r="J11833" s="40" t="n">
        <f aca="false">IF(C11833=0,"",D11833/C11833)</f>
        <v>0.909090909090909</v>
      </c>
    </row>
    <row r="11834" customFormat="false" ht="15" hidden="false" customHeight="false" outlineLevel="0" collapsed="false">
      <c r="A11834" s="37" t="s">
        <v>1776</v>
      </c>
      <c r="B11834" s="37" t="s">
        <v>277</v>
      </c>
      <c r="C11834" s="37" t="n">
        <v>22</v>
      </c>
      <c r="D11834" s="37" t="n">
        <v>21</v>
      </c>
      <c r="E11834" s="37" t="n">
        <v>0</v>
      </c>
      <c r="F11834" s="37" t="n">
        <v>1</v>
      </c>
      <c r="G11834" s="37" t="n">
        <v>1</v>
      </c>
      <c r="H11834" s="37" t="n">
        <v>2</v>
      </c>
      <c r="I11834" s="37" t="n">
        <v>5</v>
      </c>
      <c r="J11834" s="40" t="n">
        <f aca="false">IF(C11834=0,"",D11834/C11834)</f>
        <v>0.954545454545455</v>
      </c>
    </row>
    <row r="11835" customFormat="false" ht="15" hidden="false" customHeight="false" outlineLevel="0" collapsed="false">
      <c r="A11835" s="37" t="s">
        <v>1776</v>
      </c>
      <c r="B11835" s="37" t="s">
        <v>278</v>
      </c>
      <c r="C11835" s="37" t="n">
        <v>22</v>
      </c>
      <c r="D11835" s="37" t="n">
        <v>21</v>
      </c>
      <c r="E11835" s="37" t="n">
        <v>0</v>
      </c>
      <c r="F11835" s="37" t="n">
        <v>0</v>
      </c>
      <c r="G11835" s="37" t="n">
        <v>0</v>
      </c>
      <c r="H11835" s="37" t="n">
        <v>2</v>
      </c>
      <c r="I11835" s="37" t="n">
        <v>1</v>
      </c>
      <c r="J11835" s="40" t="n">
        <f aca="false">IF(C11835=0,"",D11835/C11835)</f>
        <v>0.954545454545455</v>
      </c>
    </row>
    <row r="11836" customFormat="false" ht="15" hidden="false" customHeight="false" outlineLevel="0" collapsed="false">
      <c r="A11836" s="37" t="s">
        <v>1776</v>
      </c>
      <c r="B11836" s="37" t="s">
        <v>279</v>
      </c>
      <c r="C11836" s="37" t="n">
        <v>22</v>
      </c>
      <c r="D11836" s="37" t="n">
        <v>20</v>
      </c>
      <c r="E11836" s="37" t="n">
        <v>1</v>
      </c>
      <c r="F11836" s="37" t="n">
        <v>1</v>
      </c>
      <c r="G11836" s="37" t="n">
        <v>1</v>
      </c>
      <c r="H11836" s="37" t="n">
        <v>2</v>
      </c>
      <c r="I11836" s="37" t="n">
        <v>0</v>
      </c>
      <c r="J11836" s="40" t="n">
        <f aca="false">IF(C11836=0,"",D11836/C11836)</f>
        <v>0.909090909090909</v>
      </c>
    </row>
    <row r="11837" customFormat="false" ht="15" hidden="false" customHeight="false" outlineLevel="0" collapsed="false">
      <c r="A11837" s="37" t="s">
        <v>1776</v>
      </c>
      <c r="B11837" s="37" t="s">
        <v>280</v>
      </c>
      <c r="C11837" s="37" t="n">
        <v>22</v>
      </c>
      <c r="D11837" s="37" t="n">
        <v>22</v>
      </c>
      <c r="E11837" s="37" t="n">
        <v>0</v>
      </c>
      <c r="F11837" s="37" t="n">
        <v>1</v>
      </c>
      <c r="G11837" s="37" t="n">
        <v>0</v>
      </c>
      <c r="H11837" s="37" t="n">
        <v>0</v>
      </c>
      <c r="I11837" s="37" t="n">
        <v>0</v>
      </c>
      <c r="J11837" s="40" t="n">
        <f aca="false">IF(C11837=0,"",D11837/C11837)</f>
        <v>1</v>
      </c>
    </row>
    <row r="11838" customFormat="false" ht="15" hidden="false" customHeight="false" outlineLevel="0" collapsed="false">
      <c r="A11838" s="37" t="s">
        <v>1776</v>
      </c>
      <c r="B11838" s="37" t="s">
        <v>281</v>
      </c>
      <c r="C11838" s="37" t="n">
        <v>22</v>
      </c>
      <c r="D11838" s="37" t="n">
        <v>22</v>
      </c>
      <c r="E11838" s="37" t="n">
        <v>0</v>
      </c>
      <c r="F11838" s="37" t="n">
        <v>0</v>
      </c>
      <c r="G11838" s="37" t="n">
        <v>0</v>
      </c>
      <c r="H11838" s="37" t="n">
        <v>2</v>
      </c>
      <c r="I11838" s="37" t="n">
        <v>0</v>
      </c>
      <c r="J11838" s="40" t="n">
        <f aca="false">IF(C11838=0,"",D11838/C11838)</f>
        <v>1</v>
      </c>
    </row>
    <row r="11839" customFormat="false" ht="15" hidden="false" customHeight="false" outlineLevel="0" collapsed="false">
      <c r="A11839" s="37" t="s">
        <v>1777</v>
      </c>
      <c r="B11839" s="37" t="s">
        <v>270</v>
      </c>
      <c r="C11839" s="37" t="n">
        <v>22</v>
      </c>
      <c r="D11839" s="37" t="n">
        <v>19</v>
      </c>
      <c r="E11839" s="37" t="n">
        <v>1</v>
      </c>
      <c r="F11839" s="37" t="n">
        <v>0</v>
      </c>
      <c r="G11839" s="37" t="n">
        <v>0</v>
      </c>
      <c r="H11839" s="37" t="n">
        <v>2</v>
      </c>
      <c r="I11839" s="37" t="n">
        <v>6</v>
      </c>
      <c r="J11839" s="40" t="n">
        <f aca="false">IF(C11839=0,"",D11839/C11839)</f>
        <v>0.863636363636364</v>
      </c>
    </row>
    <row r="11840" customFormat="false" ht="15" hidden="false" customHeight="false" outlineLevel="0" collapsed="false">
      <c r="A11840" s="37" t="s">
        <v>1777</v>
      </c>
      <c r="B11840" s="37" t="s">
        <v>271</v>
      </c>
      <c r="C11840" s="37" t="n">
        <v>22</v>
      </c>
      <c r="D11840" s="37" t="n">
        <v>22</v>
      </c>
      <c r="E11840" s="37" t="n">
        <v>0</v>
      </c>
      <c r="F11840" s="37" t="n">
        <v>0</v>
      </c>
      <c r="G11840" s="37" t="n">
        <v>0</v>
      </c>
      <c r="H11840" s="37" t="n">
        <v>1</v>
      </c>
      <c r="I11840" s="37" t="n">
        <v>5</v>
      </c>
      <c r="J11840" s="40" t="n">
        <f aca="false">IF(C11840=0,"",D11840/C11840)</f>
        <v>1</v>
      </c>
    </row>
    <row r="11841" customFormat="false" ht="15" hidden="false" customHeight="false" outlineLevel="0" collapsed="false">
      <c r="A11841" s="37" t="s">
        <v>1777</v>
      </c>
      <c r="B11841" s="37" t="s">
        <v>272</v>
      </c>
      <c r="C11841" s="37" t="n">
        <v>22</v>
      </c>
      <c r="D11841" s="37" t="n">
        <v>20</v>
      </c>
      <c r="E11841" s="37" t="n">
        <v>0</v>
      </c>
      <c r="F11841" s="37" t="n">
        <v>0</v>
      </c>
      <c r="G11841" s="37" t="n">
        <v>0</v>
      </c>
      <c r="H11841" s="37" t="n">
        <v>1</v>
      </c>
      <c r="I11841" s="37" t="n">
        <v>19</v>
      </c>
      <c r="J11841" s="40" t="n">
        <f aca="false">IF(C11841=0,"",D11841/C11841)</f>
        <v>0.909090909090909</v>
      </c>
    </row>
    <row r="11842" customFormat="false" ht="15" hidden="false" customHeight="false" outlineLevel="0" collapsed="false">
      <c r="A11842" s="37" t="s">
        <v>1777</v>
      </c>
      <c r="B11842" s="37" t="s">
        <v>273</v>
      </c>
      <c r="C11842" s="37" t="n">
        <v>22</v>
      </c>
      <c r="D11842" s="37" t="n">
        <v>20</v>
      </c>
      <c r="E11842" s="37" t="n">
        <v>0</v>
      </c>
      <c r="F11842" s="37" t="n">
        <v>1</v>
      </c>
      <c r="G11842" s="37" t="n">
        <v>1</v>
      </c>
      <c r="H11842" s="37" t="n">
        <v>0</v>
      </c>
      <c r="I11842" s="37" t="n">
        <v>5</v>
      </c>
      <c r="J11842" s="40" t="n">
        <f aca="false">IF(C11842=0,"",D11842/C11842)</f>
        <v>0.909090909090909</v>
      </c>
    </row>
    <row r="11843" customFormat="false" ht="15" hidden="false" customHeight="false" outlineLevel="0" collapsed="false">
      <c r="A11843" s="37" t="s">
        <v>1777</v>
      </c>
      <c r="B11843" s="37" t="s">
        <v>274</v>
      </c>
      <c r="C11843" s="37" t="n">
        <v>22</v>
      </c>
      <c r="D11843" s="37" t="n">
        <v>20</v>
      </c>
      <c r="E11843" s="37" t="n">
        <v>1</v>
      </c>
      <c r="F11843" s="37" t="n">
        <v>1</v>
      </c>
      <c r="G11843" s="37" t="n">
        <v>1</v>
      </c>
      <c r="H11843" s="37" t="n">
        <v>0</v>
      </c>
      <c r="I11843" s="37" t="n">
        <v>8</v>
      </c>
      <c r="J11843" s="40" t="n">
        <f aca="false">IF(C11843=0,"",D11843/C11843)</f>
        <v>0.909090909090909</v>
      </c>
    </row>
    <row r="11844" customFormat="false" ht="15" hidden="false" customHeight="false" outlineLevel="0" collapsed="false">
      <c r="A11844" s="37" t="s">
        <v>1777</v>
      </c>
      <c r="B11844" s="37" t="s">
        <v>275</v>
      </c>
      <c r="C11844" s="37" t="n">
        <v>22</v>
      </c>
      <c r="D11844" s="37" t="n">
        <v>22</v>
      </c>
      <c r="E11844" s="37" t="n">
        <v>0</v>
      </c>
      <c r="F11844" s="37" t="n">
        <v>1</v>
      </c>
      <c r="G11844" s="37" t="n">
        <v>0</v>
      </c>
      <c r="H11844" s="37" t="n">
        <v>1</v>
      </c>
      <c r="I11844" s="37" t="n">
        <v>6</v>
      </c>
      <c r="J11844" s="40" t="n">
        <f aca="false">IF(C11844=0,"",D11844/C11844)</f>
        <v>1</v>
      </c>
    </row>
    <row r="11845" customFormat="false" ht="15" hidden="false" customHeight="false" outlineLevel="0" collapsed="false">
      <c r="A11845" s="37" t="s">
        <v>1777</v>
      </c>
      <c r="B11845" s="37" t="s">
        <v>276</v>
      </c>
      <c r="C11845" s="37" t="n">
        <v>22</v>
      </c>
      <c r="D11845" s="37" t="n">
        <v>20</v>
      </c>
      <c r="E11845" s="37" t="n">
        <v>2</v>
      </c>
      <c r="F11845" s="37" t="n">
        <v>0</v>
      </c>
      <c r="G11845" s="37" t="n">
        <v>0</v>
      </c>
      <c r="H11845" s="37" t="n">
        <v>0</v>
      </c>
      <c r="I11845" s="37" t="n">
        <v>11</v>
      </c>
      <c r="J11845" s="40" t="n">
        <f aca="false">IF(C11845=0,"",D11845/C11845)</f>
        <v>0.909090909090909</v>
      </c>
    </row>
    <row r="11846" customFormat="false" ht="15" hidden="false" customHeight="false" outlineLevel="0" collapsed="false">
      <c r="A11846" s="37" t="s">
        <v>1777</v>
      </c>
      <c r="B11846" s="37" t="s">
        <v>277</v>
      </c>
      <c r="C11846" s="37" t="n">
        <v>22</v>
      </c>
      <c r="D11846" s="37" t="n">
        <v>22</v>
      </c>
      <c r="E11846" s="37" t="n">
        <v>0</v>
      </c>
      <c r="F11846" s="37" t="n">
        <v>0</v>
      </c>
      <c r="G11846" s="37" t="n">
        <v>0</v>
      </c>
      <c r="H11846" s="37" t="n">
        <v>3</v>
      </c>
      <c r="I11846" s="37" t="n">
        <v>3</v>
      </c>
      <c r="J11846" s="40" t="n">
        <f aca="false">IF(C11846=0,"",D11846/C11846)</f>
        <v>1</v>
      </c>
    </row>
    <row r="11847" customFormat="false" ht="15" hidden="false" customHeight="false" outlineLevel="0" collapsed="false">
      <c r="A11847" s="37" t="s">
        <v>1777</v>
      </c>
      <c r="B11847" s="37" t="s">
        <v>278</v>
      </c>
      <c r="C11847" s="37" t="n">
        <v>22</v>
      </c>
      <c r="D11847" s="37" t="n">
        <v>20</v>
      </c>
      <c r="E11847" s="37" t="n">
        <v>0</v>
      </c>
      <c r="F11847" s="37" t="n">
        <v>2</v>
      </c>
      <c r="G11847" s="37" t="n">
        <v>0</v>
      </c>
      <c r="H11847" s="37" t="n">
        <v>1</v>
      </c>
      <c r="I11847" s="37" t="n">
        <v>14</v>
      </c>
      <c r="J11847" s="40" t="n">
        <f aca="false">IF(C11847=0,"",D11847/C11847)</f>
        <v>0.909090909090909</v>
      </c>
    </row>
    <row r="11848" customFormat="false" ht="15" hidden="false" customHeight="false" outlineLevel="0" collapsed="false">
      <c r="A11848" s="37" t="s">
        <v>1777</v>
      </c>
      <c r="B11848" s="37" t="s">
        <v>279</v>
      </c>
      <c r="C11848" s="37" t="n">
        <v>22</v>
      </c>
      <c r="D11848" s="37" t="n">
        <v>21</v>
      </c>
      <c r="E11848" s="37" t="n">
        <v>0</v>
      </c>
      <c r="F11848" s="37" t="n">
        <v>3</v>
      </c>
      <c r="G11848" s="37" t="n">
        <v>0</v>
      </c>
      <c r="H11848" s="37" t="n">
        <v>1</v>
      </c>
      <c r="I11848" s="37" t="n">
        <v>12</v>
      </c>
      <c r="J11848" s="40" t="n">
        <f aca="false">IF(C11848=0,"",D11848/C11848)</f>
        <v>0.954545454545455</v>
      </c>
    </row>
    <row r="11849" customFormat="false" ht="15" hidden="false" customHeight="false" outlineLevel="0" collapsed="false">
      <c r="A11849" s="37" t="s">
        <v>1777</v>
      </c>
      <c r="B11849" s="37" t="s">
        <v>280</v>
      </c>
      <c r="C11849" s="37" t="n">
        <v>22</v>
      </c>
      <c r="D11849" s="37" t="n">
        <v>20</v>
      </c>
      <c r="E11849" s="37" t="n">
        <v>0</v>
      </c>
      <c r="F11849" s="37" t="n">
        <v>0</v>
      </c>
      <c r="G11849" s="37" t="n">
        <v>0</v>
      </c>
      <c r="H11849" s="37" t="n">
        <v>0</v>
      </c>
      <c r="I11849" s="37" t="n">
        <v>26</v>
      </c>
      <c r="J11849" s="40" t="n">
        <f aca="false">IF(C11849=0,"",D11849/C11849)</f>
        <v>0.909090909090909</v>
      </c>
    </row>
    <row r="11850" customFormat="false" ht="15" hidden="false" customHeight="false" outlineLevel="0" collapsed="false">
      <c r="A11850" s="37" t="s">
        <v>1777</v>
      </c>
      <c r="B11850" s="37" t="s">
        <v>281</v>
      </c>
      <c r="C11850" s="37" t="n">
        <v>22</v>
      </c>
      <c r="D11850" s="37" t="n">
        <v>18</v>
      </c>
      <c r="E11850" s="37" t="n">
        <v>0</v>
      </c>
      <c r="F11850" s="37" t="n">
        <v>1</v>
      </c>
      <c r="G11850" s="37" t="n">
        <v>1</v>
      </c>
      <c r="H11850" s="37" t="n">
        <v>1</v>
      </c>
      <c r="I11850" s="37" t="n">
        <v>1</v>
      </c>
      <c r="J11850" s="40" t="n">
        <f aca="false">IF(C11850=0,"",D11850/C11850)</f>
        <v>0.818181818181818</v>
      </c>
    </row>
    <row r="11851" customFormat="false" ht="15" hidden="false" customHeight="false" outlineLevel="0" collapsed="false">
      <c r="A11851" s="37" t="s">
        <v>560</v>
      </c>
      <c r="B11851" s="37" t="s">
        <v>270</v>
      </c>
      <c r="C11851" s="37" t="n">
        <v>22</v>
      </c>
      <c r="D11851" s="37" t="n">
        <v>19</v>
      </c>
      <c r="E11851" s="37" t="n">
        <v>0</v>
      </c>
      <c r="F11851" s="37" t="n">
        <v>2</v>
      </c>
      <c r="G11851" s="37" t="n">
        <v>0</v>
      </c>
      <c r="H11851" s="37" t="n">
        <v>1</v>
      </c>
      <c r="I11851" s="37" t="n">
        <v>2</v>
      </c>
      <c r="J11851" s="40" t="n">
        <f aca="false">IF(C11851=0,"",D11851/C11851)</f>
        <v>0.863636363636364</v>
      </c>
    </row>
    <row r="11852" customFormat="false" ht="15" hidden="false" customHeight="false" outlineLevel="0" collapsed="false">
      <c r="A11852" s="37" t="s">
        <v>560</v>
      </c>
      <c r="B11852" s="37" t="s">
        <v>271</v>
      </c>
      <c r="C11852" s="37" t="n">
        <v>22</v>
      </c>
      <c r="D11852" s="37" t="n">
        <v>21</v>
      </c>
      <c r="E11852" s="37" t="n">
        <v>0</v>
      </c>
      <c r="F11852" s="37" t="n">
        <v>0</v>
      </c>
      <c r="G11852" s="37" t="n">
        <v>0</v>
      </c>
      <c r="H11852" s="37" t="n">
        <v>0</v>
      </c>
      <c r="I11852" s="37" t="n">
        <v>1</v>
      </c>
      <c r="J11852" s="40" t="n">
        <f aca="false">IF(C11852=0,"",D11852/C11852)</f>
        <v>0.954545454545455</v>
      </c>
    </row>
    <row r="11853" customFormat="false" ht="15" hidden="false" customHeight="false" outlineLevel="0" collapsed="false">
      <c r="A11853" s="37" t="s">
        <v>560</v>
      </c>
      <c r="B11853" s="37" t="s">
        <v>272</v>
      </c>
      <c r="C11853" s="37" t="n">
        <v>22</v>
      </c>
      <c r="D11853" s="37" t="n">
        <v>22</v>
      </c>
      <c r="E11853" s="37" t="n">
        <v>1</v>
      </c>
      <c r="F11853" s="37" t="n">
        <v>0</v>
      </c>
      <c r="G11853" s="37" t="n">
        <v>0</v>
      </c>
      <c r="H11853" s="37" t="n">
        <v>0</v>
      </c>
      <c r="I11853" s="37" t="n">
        <v>4</v>
      </c>
      <c r="J11853" s="40" t="n">
        <f aca="false">IF(C11853=0,"",D11853/C11853)</f>
        <v>1</v>
      </c>
    </row>
    <row r="11854" customFormat="false" ht="15" hidden="false" customHeight="false" outlineLevel="0" collapsed="false">
      <c r="A11854" s="37" t="s">
        <v>560</v>
      </c>
      <c r="B11854" s="37" t="s">
        <v>273</v>
      </c>
      <c r="C11854" s="37" t="n">
        <v>22</v>
      </c>
      <c r="D11854" s="37" t="n">
        <v>22</v>
      </c>
      <c r="E11854" s="37" t="n">
        <v>0</v>
      </c>
      <c r="F11854" s="37" t="n">
        <v>2</v>
      </c>
      <c r="G11854" s="37" t="n">
        <v>0</v>
      </c>
      <c r="H11854" s="37" t="n">
        <v>1</v>
      </c>
      <c r="I11854" s="37" t="n">
        <v>2</v>
      </c>
      <c r="J11854" s="40" t="n">
        <f aca="false">IF(C11854=0,"",D11854/C11854)</f>
        <v>1</v>
      </c>
    </row>
    <row r="11855" customFormat="false" ht="15" hidden="false" customHeight="false" outlineLevel="0" collapsed="false">
      <c r="A11855" s="37" t="s">
        <v>560</v>
      </c>
      <c r="B11855" s="37" t="s">
        <v>274</v>
      </c>
      <c r="C11855" s="37" t="n">
        <v>22</v>
      </c>
      <c r="D11855" s="37" t="n">
        <v>21</v>
      </c>
      <c r="E11855" s="37" t="n">
        <v>0</v>
      </c>
      <c r="F11855" s="37" t="n">
        <v>0</v>
      </c>
      <c r="G11855" s="37" t="n">
        <v>0</v>
      </c>
      <c r="H11855" s="37" t="n">
        <v>1</v>
      </c>
      <c r="I11855" s="37" t="n">
        <v>2</v>
      </c>
      <c r="J11855" s="40" t="n">
        <f aca="false">IF(C11855=0,"",D11855/C11855)</f>
        <v>0.954545454545455</v>
      </c>
    </row>
    <row r="11856" customFormat="false" ht="15" hidden="false" customHeight="false" outlineLevel="0" collapsed="false">
      <c r="A11856" s="37" t="s">
        <v>560</v>
      </c>
      <c r="B11856" s="37" t="s">
        <v>275</v>
      </c>
      <c r="C11856" s="37" t="n">
        <v>22</v>
      </c>
      <c r="D11856" s="37" t="n">
        <v>20</v>
      </c>
      <c r="E11856" s="37" t="n">
        <v>0</v>
      </c>
      <c r="F11856" s="37" t="n">
        <v>0</v>
      </c>
      <c r="G11856" s="37" t="n">
        <v>0</v>
      </c>
      <c r="H11856" s="37" t="n">
        <v>1</v>
      </c>
      <c r="I11856" s="37" t="n">
        <v>5</v>
      </c>
      <c r="J11856" s="40" t="n">
        <f aca="false">IF(C11856=0,"",D11856/C11856)</f>
        <v>0.909090909090909</v>
      </c>
    </row>
    <row r="11857" customFormat="false" ht="15" hidden="false" customHeight="false" outlineLevel="0" collapsed="false">
      <c r="A11857" s="37" t="s">
        <v>560</v>
      </c>
      <c r="B11857" s="37" t="s">
        <v>276</v>
      </c>
      <c r="C11857" s="37" t="n">
        <v>22</v>
      </c>
      <c r="D11857" s="37" t="n">
        <v>21</v>
      </c>
      <c r="E11857" s="37" t="n">
        <v>1</v>
      </c>
      <c r="F11857" s="37" t="n">
        <v>0</v>
      </c>
      <c r="G11857" s="37" t="n">
        <v>0</v>
      </c>
      <c r="H11857" s="37" t="n">
        <v>2</v>
      </c>
      <c r="I11857" s="37" t="n">
        <v>1</v>
      </c>
      <c r="J11857" s="40" t="n">
        <f aca="false">IF(C11857=0,"",D11857/C11857)</f>
        <v>0.954545454545455</v>
      </c>
    </row>
    <row r="11858" customFormat="false" ht="15" hidden="false" customHeight="false" outlineLevel="0" collapsed="false">
      <c r="A11858" s="37" t="s">
        <v>560</v>
      </c>
      <c r="B11858" s="37" t="s">
        <v>277</v>
      </c>
      <c r="C11858" s="37" t="n">
        <v>22</v>
      </c>
      <c r="D11858" s="37" t="n">
        <v>20</v>
      </c>
      <c r="E11858" s="37" t="n">
        <v>0</v>
      </c>
      <c r="F11858" s="37" t="n">
        <v>0</v>
      </c>
      <c r="G11858" s="37" t="n">
        <v>0</v>
      </c>
      <c r="H11858" s="37" t="n">
        <v>2</v>
      </c>
      <c r="I11858" s="37" t="n">
        <v>0</v>
      </c>
      <c r="J11858" s="40" t="n">
        <f aca="false">IF(C11858=0,"",D11858/C11858)</f>
        <v>0.909090909090909</v>
      </c>
    </row>
    <row r="11859" customFormat="false" ht="15" hidden="false" customHeight="false" outlineLevel="0" collapsed="false">
      <c r="A11859" s="37" t="s">
        <v>560</v>
      </c>
      <c r="B11859" s="37" t="s">
        <v>278</v>
      </c>
      <c r="C11859" s="37" t="n">
        <v>22</v>
      </c>
      <c r="D11859" s="37" t="n">
        <v>21</v>
      </c>
      <c r="E11859" s="37" t="n">
        <v>2</v>
      </c>
      <c r="F11859" s="37" t="n">
        <v>1</v>
      </c>
      <c r="G11859" s="37" t="n">
        <v>1</v>
      </c>
      <c r="H11859" s="37" t="n">
        <v>2</v>
      </c>
      <c r="I11859" s="37" t="n">
        <v>0</v>
      </c>
      <c r="J11859" s="40" t="n">
        <f aca="false">IF(C11859=0,"",D11859/C11859)</f>
        <v>0.954545454545455</v>
      </c>
    </row>
    <row r="11860" customFormat="false" ht="15" hidden="false" customHeight="false" outlineLevel="0" collapsed="false">
      <c r="A11860" s="37" t="s">
        <v>560</v>
      </c>
      <c r="B11860" s="37" t="s">
        <v>279</v>
      </c>
      <c r="C11860" s="37" t="n">
        <v>22</v>
      </c>
      <c r="D11860" s="37" t="n">
        <v>19</v>
      </c>
      <c r="E11860" s="37" t="n">
        <v>2</v>
      </c>
      <c r="F11860" s="37" t="n">
        <v>2</v>
      </c>
      <c r="G11860" s="37" t="n">
        <v>0</v>
      </c>
      <c r="H11860" s="37" t="n">
        <v>1</v>
      </c>
      <c r="I11860" s="37" t="n">
        <v>0</v>
      </c>
      <c r="J11860" s="40" t="n">
        <f aca="false">IF(C11860=0,"",D11860/C11860)</f>
        <v>0.863636363636364</v>
      </c>
    </row>
    <row r="11861" customFormat="false" ht="15" hidden="false" customHeight="false" outlineLevel="0" collapsed="false">
      <c r="A11861" s="37" t="s">
        <v>560</v>
      </c>
      <c r="B11861" s="37" t="s">
        <v>280</v>
      </c>
      <c r="C11861" s="37" t="n">
        <v>22</v>
      </c>
      <c r="D11861" s="37" t="n">
        <v>20</v>
      </c>
      <c r="E11861" s="37" t="n">
        <v>1</v>
      </c>
      <c r="F11861" s="37" t="n">
        <v>0</v>
      </c>
      <c r="G11861" s="37" t="n">
        <v>0</v>
      </c>
      <c r="H11861" s="37" t="n">
        <v>0</v>
      </c>
      <c r="I11861" s="37" t="n">
        <v>0</v>
      </c>
      <c r="J11861" s="40" t="n">
        <f aca="false">IF(C11861=0,"",D11861/C11861)</f>
        <v>0.909090909090909</v>
      </c>
    </row>
    <row r="11862" customFormat="false" ht="15" hidden="false" customHeight="false" outlineLevel="0" collapsed="false">
      <c r="A11862" s="37" t="s">
        <v>560</v>
      </c>
      <c r="B11862" s="37" t="s">
        <v>281</v>
      </c>
      <c r="C11862" s="37" t="n">
        <v>22</v>
      </c>
      <c r="D11862" s="37" t="n">
        <v>22</v>
      </c>
      <c r="E11862" s="37" t="n">
        <v>0</v>
      </c>
      <c r="F11862" s="37" t="n">
        <v>1</v>
      </c>
      <c r="G11862" s="37" t="n">
        <v>1</v>
      </c>
      <c r="H11862" s="37" t="n">
        <v>1</v>
      </c>
      <c r="I11862" s="37" t="n">
        <v>0</v>
      </c>
      <c r="J11862" s="40" t="n">
        <f aca="false">IF(C11862=0,"",D11862/C11862)</f>
        <v>1</v>
      </c>
    </row>
    <row r="11863" customFormat="false" ht="15" hidden="false" customHeight="false" outlineLevel="0" collapsed="false">
      <c r="A11863" s="37" t="s">
        <v>1778</v>
      </c>
      <c r="B11863" s="37" t="s">
        <v>270</v>
      </c>
      <c r="C11863" s="37" t="n">
        <v>22</v>
      </c>
      <c r="D11863" s="37" t="n">
        <v>21</v>
      </c>
      <c r="E11863" s="37" t="n">
        <v>0</v>
      </c>
      <c r="F11863" s="37" t="n">
        <v>0</v>
      </c>
      <c r="G11863" s="37" t="n">
        <v>0</v>
      </c>
      <c r="H11863" s="37" t="n">
        <v>0</v>
      </c>
      <c r="I11863" s="37" t="n">
        <v>11</v>
      </c>
      <c r="J11863" s="40" t="n">
        <f aca="false">IF(C11863=0,"",D11863/C11863)</f>
        <v>0.954545454545455</v>
      </c>
    </row>
    <row r="11864" customFormat="false" ht="15" hidden="false" customHeight="false" outlineLevel="0" collapsed="false">
      <c r="A11864" s="37" t="s">
        <v>1778</v>
      </c>
      <c r="B11864" s="37" t="s">
        <v>271</v>
      </c>
      <c r="C11864" s="37" t="n">
        <v>22</v>
      </c>
      <c r="D11864" s="37" t="n">
        <v>19</v>
      </c>
      <c r="E11864" s="37" t="n">
        <v>1</v>
      </c>
      <c r="F11864" s="37" t="n">
        <v>1</v>
      </c>
      <c r="G11864" s="37" t="n">
        <v>0</v>
      </c>
      <c r="H11864" s="37" t="n">
        <v>3</v>
      </c>
      <c r="I11864" s="37" t="n">
        <v>8</v>
      </c>
      <c r="J11864" s="40" t="n">
        <f aca="false">IF(C11864=0,"",D11864/C11864)</f>
        <v>0.863636363636364</v>
      </c>
    </row>
    <row r="11865" customFormat="false" ht="15" hidden="false" customHeight="false" outlineLevel="0" collapsed="false">
      <c r="A11865" s="37" t="s">
        <v>1778</v>
      </c>
      <c r="B11865" s="37" t="s">
        <v>272</v>
      </c>
      <c r="C11865" s="37" t="n">
        <v>22</v>
      </c>
      <c r="D11865" s="37" t="n">
        <v>22</v>
      </c>
      <c r="E11865" s="37" t="n">
        <v>0</v>
      </c>
      <c r="F11865" s="37" t="n">
        <v>1</v>
      </c>
      <c r="G11865" s="37" t="n">
        <v>0</v>
      </c>
      <c r="H11865" s="37" t="n">
        <v>2</v>
      </c>
      <c r="I11865" s="37" t="n">
        <v>16</v>
      </c>
      <c r="J11865" s="40" t="n">
        <f aca="false">IF(C11865=0,"",D11865/C11865)</f>
        <v>1</v>
      </c>
    </row>
    <row r="11866" customFormat="false" ht="15" hidden="false" customHeight="false" outlineLevel="0" collapsed="false">
      <c r="A11866" s="37" t="s">
        <v>1778</v>
      </c>
      <c r="B11866" s="37" t="s">
        <v>273</v>
      </c>
      <c r="C11866" s="37" t="n">
        <v>22</v>
      </c>
      <c r="D11866" s="37" t="n">
        <v>18</v>
      </c>
      <c r="E11866" s="37" t="n">
        <v>1</v>
      </c>
      <c r="F11866" s="37" t="n">
        <v>0</v>
      </c>
      <c r="G11866" s="37" t="n">
        <v>0</v>
      </c>
      <c r="H11866" s="37" t="n">
        <v>0</v>
      </c>
      <c r="I11866" s="37" t="n">
        <v>10</v>
      </c>
      <c r="J11866" s="40" t="n">
        <f aca="false">IF(C11866=0,"",D11866/C11866)</f>
        <v>0.818181818181818</v>
      </c>
    </row>
    <row r="11867" customFormat="false" ht="15" hidden="false" customHeight="false" outlineLevel="0" collapsed="false">
      <c r="A11867" s="37" t="s">
        <v>1778</v>
      </c>
      <c r="B11867" s="37" t="s">
        <v>274</v>
      </c>
      <c r="C11867" s="37" t="n">
        <v>22</v>
      </c>
      <c r="D11867" s="37" t="n">
        <v>19</v>
      </c>
      <c r="E11867" s="37" t="n">
        <v>0</v>
      </c>
      <c r="F11867" s="37" t="n">
        <v>2</v>
      </c>
      <c r="G11867" s="37" t="n">
        <v>1</v>
      </c>
      <c r="H11867" s="37" t="n">
        <v>0</v>
      </c>
      <c r="I11867" s="37" t="n">
        <v>4</v>
      </c>
      <c r="J11867" s="40" t="n">
        <f aca="false">IF(C11867=0,"",D11867/C11867)</f>
        <v>0.863636363636364</v>
      </c>
    </row>
    <row r="11868" customFormat="false" ht="15" hidden="false" customHeight="false" outlineLevel="0" collapsed="false">
      <c r="A11868" s="37" t="s">
        <v>1778</v>
      </c>
      <c r="B11868" s="37" t="s">
        <v>275</v>
      </c>
      <c r="C11868" s="37" t="n">
        <v>22</v>
      </c>
      <c r="D11868" s="37" t="n">
        <v>20</v>
      </c>
      <c r="E11868" s="37" t="n">
        <v>0</v>
      </c>
      <c r="F11868" s="37" t="n">
        <v>1</v>
      </c>
      <c r="G11868" s="37" t="n">
        <v>1</v>
      </c>
      <c r="H11868" s="37" t="n">
        <v>0</v>
      </c>
      <c r="I11868" s="37" t="n">
        <v>17</v>
      </c>
      <c r="J11868" s="40" t="n">
        <f aca="false">IF(C11868=0,"",D11868/C11868)</f>
        <v>0.909090909090909</v>
      </c>
    </row>
    <row r="11869" customFormat="false" ht="15" hidden="false" customHeight="false" outlineLevel="0" collapsed="false">
      <c r="A11869" s="37" t="s">
        <v>1778</v>
      </c>
      <c r="B11869" s="37" t="s">
        <v>276</v>
      </c>
      <c r="C11869" s="37" t="n">
        <v>22</v>
      </c>
      <c r="D11869" s="37" t="n">
        <v>21</v>
      </c>
      <c r="E11869" s="37" t="n">
        <v>0</v>
      </c>
      <c r="F11869" s="37" t="n">
        <v>0</v>
      </c>
      <c r="G11869" s="37" t="n">
        <v>0</v>
      </c>
      <c r="H11869" s="37" t="n">
        <v>1</v>
      </c>
      <c r="I11869" s="37" t="n">
        <v>7</v>
      </c>
      <c r="J11869" s="40" t="n">
        <f aca="false">IF(C11869=0,"",D11869/C11869)</f>
        <v>0.954545454545455</v>
      </c>
    </row>
    <row r="11870" customFormat="false" ht="15" hidden="false" customHeight="false" outlineLevel="0" collapsed="false">
      <c r="A11870" s="37" t="s">
        <v>1778</v>
      </c>
      <c r="B11870" s="37" t="s">
        <v>277</v>
      </c>
      <c r="C11870" s="37" t="n">
        <v>22</v>
      </c>
      <c r="D11870" s="37" t="n">
        <v>20</v>
      </c>
      <c r="E11870" s="37" t="n">
        <v>1</v>
      </c>
      <c r="F11870" s="37" t="n">
        <v>0</v>
      </c>
      <c r="G11870" s="37" t="n">
        <v>0</v>
      </c>
      <c r="H11870" s="37" t="n">
        <v>0</v>
      </c>
      <c r="I11870" s="37" t="n">
        <v>10</v>
      </c>
      <c r="J11870" s="40" t="n">
        <f aca="false">IF(C11870=0,"",D11870/C11870)</f>
        <v>0.909090909090909</v>
      </c>
    </row>
    <row r="11871" customFormat="false" ht="15" hidden="false" customHeight="false" outlineLevel="0" collapsed="false">
      <c r="A11871" s="37" t="s">
        <v>1778</v>
      </c>
      <c r="B11871" s="37" t="s">
        <v>278</v>
      </c>
      <c r="C11871" s="37" t="n">
        <v>22</v>
      </c>
      <c r="D11871" s="37" t="n">
        <v>20</v>
      </c>
      <c r="E11871" s="37" t="n">
        <v>1</v>
      </c>
      <c r="F11871" s="37" t="n">
        <v>0</v>
      </c>
      <c r="G11871" s="37" t="n">
        <v>0</v>
      </c>
      <c r="H11871" s="37" t="n">
        <v>2</v>
      </c>
      <c r="I11871" s="37" t="n">
        <v>4</v>
      </c>
      <c r="J11871" s="40" t="n">
        <f aca="false">IF(C11871=0,"",D11871/C11871)</f>
        <v>0.909090909090909</v>
      </c>
    </row>
    <row r="11872" customFormat="false" ht="15" hidden="false" customHeight="false" outlineLevel="0" collapsed="false">
      <c r="A11872" s="37" t="s">
        <v>1778</v>
      </c>
      <c r="B11872" s="37" t="s">
        <v>279</v>
      </c>
      <c r="C11872" s="37" t="n">
        <v>22</v>
      </c>
      <c r="D11872" s="37" t="n">
        <v>22</v>
      </c>
      <c r="E11872" s="37" t="n">
        <v>0</v>
      </c>
      <c r="F11872" s="37" t="n">
        <v>1</v>
      </c>
      <c r="G11872" s="37" t="n">
        <v>0</v>
      </c>
      <c r="H11872" s="37" t="n">
        <v>0</v>
      </c>
      <c r="I11872" s="37" t="n">
        <v>7</v>
      </c>
      <c r="J11872" s="40" t="n">
        <f aca="false">IF(C11872=0,"",D11872/C11872)</f>
        <v>1</v>
      </c>
    </row>
    <row r="11873" customFormat="false" ht="15" hidden="false" customHeight="false" outlineLevel="0" collapsed="false">
      <c r="A11873" s="37" t="s">
        <v>1778</v>
      </c>
      <c r="B11873" s="37" t="s">
        <v>280</v>
      </c>
      <c r="C11873" s="37" t="n">
        <v>22</v>
      </c>
      <c r="D11873" s="37" t="n">
        <v>22</v>
      </c>
      <c r="E11873" s="37" t="n">
        <v>0</v>
      </c>
      <c r="F11873" s="37" t="n">
        <v>1</v>
      </c>
      <c r="G11873" s="37" t="n">
        <v>1</v>
      </c>
      <c r="H11873" s="37" t="n">
        <v>1</v>
      </c>
      <c r="I11873" s="37" t="n">
        <v>8</v>
      </c>
      <c r="J11873" s="40" t="n">
        <f aca="false">IF(C11873=0,"",D11873/C11873)</f>
        <v>1</v>
      </c>
    </row>
    <row r="11874" customFormat="false" ht="15" hidden="false" customHeight="false" outlineLevel="0" collapsed="false">
      <c r="A11874" s="37" t="s">
        <v>1778</v>
      </c>
      <c r="B11874" s="37" t="s">
        <v>281</v>
      </c>
      <c r="C11874" s="37" t="n">
        <v>22</v>
      </c>
      <c r="D11874" s="37" t="n">
        <v>19</v>
      </c>
      <c r="E11874" s="37" t="n">
        <v>1</v>
      </c>
      <c r="F11874" s="37" t="n">
        <v>1</v>
      </c>
      <c r="G11874" s="37" t="n">
        <v>1</v>
      </c>
      <c r="H11874" s="37" t="n">
        <v>2</v>
      </c>
      <c r="I11874" s="37" t="n">
        <v>9</v>
      </c>
      <c r="J11874" s="40" t="n">
        <f aca="false">IF(C11874=0,"",D11874/C11874)</f>
        <v>0.863636363636364</v>
      </c>
    </row>
    <row r="11875" customFormat="false" ht="15" hidden="false" customHeight="false" outlineLevel="0" collapsed="false">
      <c r="A11875" s="37" t="s">
        <v>1779</v>
      </c>
      <c r="B11875" s="37" t="s">
        <v>270</v>
      </c>
      <c r="C11875" s="37" t="n">
        <v>22</v>
      </c>
      <c r="D11875" s="37" t="n">
        <v>20</v>
      </c>
      <c r="E11875" s="37" t="n">
        <v>1</v>
      </c>
      <c r="F11875" s="37" t="n">
        <v>0</v>
      </c>
      <c r="G11875" s="37" t="n">
        <v>0</v>
      </c>
      <c r="H11875" s="37" t="n">
        <v>5</v>
      </c>
      <c r="I11875" s="37" t="n">
        <v>2</v>
      </c>
      <c r="J11875" s="40" t="n">
        <f aca="false">IF(C11875=0,"",D11875/C11875)</f>
        <v>0.909090909090909</v>
      </c>
    </row>
    <row r="11876" customFormat="false" ht="15" hidden="false" customHeight="false" outlineLevel="0" collapsed="false">
      <c r="A11876" s="37" t="s">
        <v>1779</v>
      </c>
      <c r="B11876" s="37" t="s">
        <v>271</v>
      </c>
      <c r="C11876" s="37" t="n">
        <v>22</v>
      </c>
      <c r="D11876" s="37" t="n">
        <v>18</v>
      </c>
      <c r="E11876" s="37" t="n">
        <v>0</v>
      </c>
      <c r="F11876" s="37" t="n">
        <v>0</v>
      </c>
      <c r="G11876" s="37" t="n">
        <v>0</v>
      </c>
      <c r="H11876" s="37" t="n">
        <v>1</v>
      </c>
      <c r="I11876" s="37" t="n">
        <v>0</v>
      </c>
      <c r="J11876" s="40" t="n">
        <f aca="false">IF(C11876=0,"",D11876/C11876)</f>
        <v>0.818181818181818</v>
      </c>
    </row>
    <row r="11877" customFormat="false" ht="15" hidden="false" customHeight="false" outlineLevel="0" collapsed="false">
      <c r="A11877" s="37" t="s">
        <v>1779</v>
      </c>
      <c r="B11877" s="37" t="s">
        <v>272</v>
      </c>
      <c r="C11877" s="37" t="n">
        <v>22</v>
      </c>
      <c r="D11877" s="37" t="n">
        <v>22</v>
      </c>
      <c r="E11877" s="37" t="n">
        <v>1</v>
      </c>
      <c r="F11877" s="37" t="n">
        <v>1</v>
      </c>
      <c r="G11877" s="37" t="n">
        <v>0</v>
      </c>
      <c r="H11877" s="37" t="n">
        <v>1</v>
      </c>
      <c r="I11877" s="37" t="n">
        <v>1</v>
      </c>
      <c r="J11877" s="40" t="n">
        <f aca="false">IF(C11877=0,"",D11877/C11877)</f>
        <v>1</v>
      </c>
    </row>
    <row r="11878" customFormat="false" ht="15" hidden="false" customHeight="false" outlineLevel="0" collapsed="false">
      <c r="A11878" s="37" t="s">
        <v>1779</v>
      </c>
      <c r="B11878" s="37" t="s">
        <v>273</v>
      </c>
      <c r="C11878" s="37" t="n">
        <v>22</v>
      </c>
      <c r="D11878" s="37" t="n">
        <v>20</v>
      </c>
      <c r="E11878" s="37" t="n">
        <v>0</v>
      </c>
      <c r="F11878" s="37" t="n">
        <v>2</v>
      </c>
      <c r="G11878" s="37" t="n">
        <v>2</v>
      </c>
      <c r="H11878" s="37" t="n">
        <v>0</v>
      </c>
      <c r="I11878" s="37" t="n">
        <v>0</v>
      </c>
      <c r="J11878" s="40" t="n">
        <f aca="false">IF(C11878=0,"",D11878/C11878)</f>
        <v>0.909090909090909</v>
      </c>
    </row>
    <row r="11879" customFormat="false" ht="15" hidden="false" customHeight="false" outlineLevel="0" collapsed="false">
      <c r="A11879" s="37" t="s">
        <v>1779</v>
      </c>
      <c r="B11879" s="37" t="s">
        <v>274</v>
      </c>
      <c r="C11879" s="37" t="n">
        <v>22</v>
      </c>
      <c r="D11879" s="37" t="n">
        <v>21</v>
      </c>
      <c r="E11879" s="37" t="n">
        <v>1</v>
      </c>
      <c r="F11879" s="37" t="n">
        <v>0</v>
      </c>
      <c r="G11879" s="37" t="n">
        <v>0</v>
      </c>
      <c r="H11879" s="37" t="n">
        <v>4</v>
      </c>
      <c r="I11879" s="37" t="n">
        <v>0</v>
      </c>
      <c r="J11879" s="40" t="n">
        <f aca="false">IF(C11879=0,"",D11879/C11879)</f>
        <v>0.954545454545455</v>
      </c>
    </row>
    <row r="11880" customFormat="false" ht="15" hidden="false" customHeight="false" outlineLevel="0" collapsed="false">
      <c r="A11880" s="37" t="s">
        <v>1779</v>
      </c>
      <c r="B11880" s="37" t="s">
        <v>275</v>
      </c>
      <c r="C11880" s="37" t="n">
        <v>22</v>
      </c>
      <c r="D11880" s="37" t="n">
        <v>22</v>
      </c>
      <c r="E11880" s="37" t="n">
        <v>0</v>
      </c>
      <c r="F11880" s="37" t="n">
        <v>2</v>
      </c>
      <c r="G11880" s="37" t="n">
        <v>0</v>
      </c>
      <c r="H11880" s="37" t="n">
        <v>3</v>
      </c>
      <c r="I11880" s="37" t="n">
        <v>0</v>
      </c>
      <c r="J11880" s="40" t="n">
        <f aca="false">IF(C11880=0,"",D11880/C11880)</f>
        <v>1</v>
      </c>
    </row>
    <row r="11881" customFormat="false" ht="15" hidden="false" customHeight="false" outlineLevel="0" collapsed="false">
      <c r="A11881" s="37" t="s">
        <v>1779</v>
      </c>
      <c r="B11881" s="37" t="s">
        <v>276</v>
      </c>
      <c r="C11881" s="37" t="n">
        <v>22</v>
      </c>
      <c r="D11881" s="37" t="n">
        <v>20</v>
      </c>
      <c r="E11881" s="37" t="n">
        <v>0</v>
      </c>
      <c r="F11881" s="37" t="n">
        <v>1</v>
      </c>
      <c r="G11881" s="37" t="n">
        <v>1</v>
      </c>
      <c r="H11881" s="37" t="n">
        <v>0</v>
      </c>
      <c r="I11881" s="37" t="n">
        <v>0</v>
      </c>
      <c r="J11881" s="40" t="n">
        <f aca="false">IF(C11881=0,"",D11881/C11881)</f>
        <v>0.909090909090909</v>
      </c>
    </row>
    <row r="11882" customFormat="false" ht="15" hidden="false" customHeight="false" outlineLevel="0" collapsed="false">
      <c r="A11882" s="37" t="s">
        <v>1779</v>
      </c>
      <c r="B11882" s="37" t="s">
        <v>277</v>
      </c>
      <c r="C11882" s="37" t="n">
        <v>22</v>
      </c>
      <c r="D11882" s="37" t="n">
        <v>21</v>
      </c>
      <c r="E11882" s="37" t="n">
        <v>2</v>
      </c>
      <c r="F11882" s="37" t="n">
        <v>1</v>
      </c>
      <c r="G11882" s="37" t="n">
        <v>1</v>
      </c>
      <c r="H11882" s="37" t="n">
        <v>2</v>
      </c>
      <c r="I11882" s="37" t="n">
        <v>0</v>
      </c>
      <c r="J11882" s="40" t="n">
        <f aca="false">IF(C11882=0,"",D11882/C11882)</f>
        <v>0.954545454545455</v>
      </c>
    </row>
    <row r="11883" customFormat="false" ht="15" hidden="false" customHeight="false" outlineLevel="0" collapsed="false">
      <c r="A11883" s="37" t="s">
        <v>1779</v>
      </c>
      <c r="B11883" s="37" t="s">
        <v>278</v>
      </c>
      <c r="C11883" s="37" t="n">
        <v>22</v>
      </c>
      <c r="D11883" s="37" t="n">
        <v>20</v>
      </c>
      <c r="E11883" s="37" t="n">
        <v>0</v>
      </c>
      <c r="F11883" s="37" t="n">
        <v>1</v>
      </c>
      <c r="G11883" s="37" t="n">
        <v>0</v>
      </c>
      <c r="H11883" s="37" t="n">
        <v>1</v>
      </c>
      <c r="I11883" s="37" t="n">
        <v>0</v>
      </c>
      <c r="J11883" s="40" t="n">
        <f aca="false">IF(C11883=0,"",D11883/C11883)</f>
        <v>0.909090909090909</v>
      </c>
    </row>
    <row r="11884" customFormat="false" ht="15" hidden="false" customHeight="false" outlineLevel="0" collapsed="false">
      <c r="A11884" s="37" t="s">
        <v>1779</v>
      </c>
      <c r="B11884" s="37" t="s">
        <v>279</v>
      </c>
      <c r="C11884" s="37" t="n">
        <v>22</v>
      </c>
      <c r="D11884" s="37" t="n">
        <v>19</v>
      </c>
      <c r="E11884" s="37" t="n">
        <v>4</v>
      </c>
      <c r="F11884" s="37" t="n">
        <v>0</v>
      </c>
      <c r="G11884" s="37" t="n">
        <v>1</v>
      </c>
      <c r="H11884" s="37" t="n">
        <v>1</v>
      </c>
      <c r="I11884" s="37" t="n">
        <v>8</v>
      </c>
      <c r="J11884" s="40" t="n">
        <f aca="false">IF(C11884=0,"",D11884/C11884)</f>
        <v>0.863636363636364</v>
      </c>
    </row>
    <row r="11885" customFormat="false" ht="15" hidden="false" customHeight="false" outlineLevel="0" collapsed="false">
      <c r="A11885" s="37" t="s">
        <v>1779</v>
      </c>
      <c r="B11885" s="37" t="s">
        <v>280</v>
      </c>
      <c r="C11885" s="37" t="n">
        <v>22</v>
      </c>
      <c r="D11885" s="37" t="n">
        <v>20</v>
      </c>
      <c r="E11885" s="37" t="n">
        <v>1</v>
      </c>
      <c r="F11885" s="37" t="n">
        <v>1</v>
      </c>
      <c r="G11885" s="37" t="n">
        <v>0</v>
      </c>
      <c r="H11885" s="37" t="n">
        <v>1</v>
      </c>
      <c r="I11885" s="37" t="n">
        <v>9</v>
      </c>
      <c r="J11885" s="40" t="n">
        <f aca="false">IF(C11885=0,"",D11885/C11885)</f>
        <v>0.909090909090909</v>
      </c>
    </row>
    <row r="11886" customFormat="false" ht="15" hidden="false" customHeight="false" outlineLevel="0" collapsed="false">
      <c r="A11886" s="37" t="s">
        <v>1779</v>
      </c>
      <c r="B11886" s="37" t="s">
        <v>281</v>
      </c>
      <c r="C11886" s="37" t="n">
        <v>22</v>
      </c>
      <c r="D11886" s="37" t="n">
        <v>20</v>
      </c>
      <c r="E11886" s="37" t="n">
        <v>1</v>
      </c>
      <c r="F11886" s="37" t="n">
        <v>1</v>
      </c>
      <c r="G11886" s="37" t="n">
        <v>1</v>
      </c>
      <c r="H11886" s="37" t="n">
        <v>3</v>
      </c>
      <c r="I11886" s="37" t="n">
        <v>1</v>
      </c>
      <c r="J11886" s="40" t="n">
        <f aca="false">IF(C11886=0,"",D11886/C11886)</f>
        <v>0.909090909090909</v>
      </c>
    </row>
    <row r="11887" customFormat="false" ht="15" hidden="false" customHeight="false" outlineLevel="0" collapsed="false">
      <c r="A11887" s="37" t="s">
        <v>1780</v>
      </c>
      <c r="B11887" s="37" t="s">
        <v>275</v>
      </c>
      <c r="C11887" s="37" t="n">
        <v>22</v>
      </c>
      <c r="D11887" s="37" t="n">
        <v>20</v>
      </c>
      <c r="E11887" s="37" t="n">
        <v>0</v>
      </c>
      <c r="F11887" s="37" t="n">
        <v>2</v>
      </c>
      <c r="G11887" s="37" t="n">
        <v>2</v>
      </c>
      <c r="H11887" s="37" t="n">
        <v>0</v>
      </c>
      <c r="I11887" s="37" t="n">
        <v>3</v>
      </c>
      <c r="J11887" s="40" t="n">
        <f aca="false">IF(C11887=0,"",D11887/C11887)</f>
        <v>0.909090909090909</v>
      </c>
    </row>
    <row r="11888" customFormat="false" ht="15" hidden="false" customHeight="false" outlineLevel="0" collapsed="false">
      <c r="A11888" s="37" t="s">
        <v>1780</v>
      </c>
      <c r="B11888" s="37" t="s">
        <v>276</v>
      </c>
      <c r="C11888" s="37" t="n">
        <v>22</v>
      </c>
      <c r="D11888" s="37" t="n">
        <v>21</v>
      </c>
      <c r="E11888" s="37" t="n">
        <v>0</v>
      </c>
      <c r="F11888" s="37" t="n">
        <v>1</v>
      </c>
      <c r="G11888" s="37" t="n">
        <v>0</v>
      </c>
      <c r="H11888" s="37" t="n">
        <v>2</v>
      </c>
      <c r="I11888" s="37" t="n">
        <v>5</v>
      </c>
      <c r="J11888" s="40" t="n">
        <f aca="false">IF(C11888=0,"",D11888/C11888)</f>
        <v>0.954545454545455</v>
      </c>
    </row>
    <row r="11889" customFormat="false" ht="15" hidden="false" customHeight="false" outlineLevel="0" collapsed="false">
      <c r="A11889" s="37" t="s">
        <v>1780</v>
      </c>
      <c r="B11889" s="37" t="s">
        <v>277</v>
      </c>
      <c r="C11889" s="37" t="n">
        <v>22</v>
      </c>
      <c r="D11889" s="37" t="n">
        <v>20</v>
      </c>
      <c r="E11889" s="37" t="n">
        <v>1</v>
      </c>
      <c r="F11889" s="37" t="n">
        <v>0</v>
      </c>
      <c r="G11889" s="37" t="n">
        <v>0</v>
      </c>
      <c r="H11889" s="37" t="n">
        <v>1</v>
      </c>
      <c r="I11889" s="37" t="n">
        <v>2</v>
      </c>
      <c r="J11889" s="40" t="n">
        <f aca="false">IF(C11889=0,"",D11889/C11889)</f>
        <v>0.909090909090909</v>
      </c>
    </row>
    <row r="11890" customFormat="false" ht="15" hidden="false" customHeight="false" outlineLevel="0" collapsed="false">
      <c r="A11890" s="37" t="s">
        <v>1780</v>
      </c>
      <c r="B11890" s="37" t="s">
        <v>278</v>
      </c>
      <c r="C11890" s="37" t="n">
        <v>22</v>
      </c>
      <c r="D11890" s="37" t="n">
        <v>21</v>
      </c>
      <c r="E11890" s="37" t="n">
        <v>2</v>
      </c>
      <c r="F11890" s="37" t="n">
        <v>1</v>
      </c>
      <c r="G11890" s="37" t="n">
        <v>0</v>
      </c>
      <c r="H11890" s="37" t="n">
        <v>2</v>
      </c>
      <c r="I11890" s="37" t="n">
        <v>3</v>
      </c>
      <c r="J11890" s="40" t="n">
        <f aca="false">IF(C11890=0,"",D11890/C11890)</f>
        <v>0.954545454545455</v>
      </c>
    </row>
    <row r="11891" customFormat="false" ht="15" hidden="false" customHeight="false" outlineLevel="0" collapsed="false">
      <c r="A11891" s="37" t="s">
        <v>1780</v>
      </c>
      <c r="B11891" s="37" t="s">
        <v>279</v>
      </c>
      <c r="C11891" s="37" t="n">
        <v>22</v>
      </c>
      <c r="D11891" s="37" t="n">
        <v>21</v>
      </c>
      <c r="E11891" s="37" t="n">
        <v>0</v>
      </c>
      <c r="F11891" s="37" t="n">
        <v>0</v>
      </c>
      <c r="G11891" s="37" t="n">
        <v>0</v>
      </c>
      <c r="H11891" s="37" t="n">
        <v>2</v>
      </c>
      <c r="I11891" s="37" t="n">
        <v>0</v>
      </c>
      <c r="J11891" s="40" t="n">
        <f aca="false">IF(C11891=0,"",D11891/C11891)</f>
        <v>0.954545454545455</v>
      </c>
    </row>
    <row r="11892" customFormat="false" ht="15" hidden="false" customHeight="false" outlineLevel="0" collapsed="false">
      <c r="A11892" s="37" t="s">
        <v>1780</v>
      </c>
      <c r="B11892" s="37" t="s">
        <v>280</v>
      </c>
      <c r="C11892" s="37" t="n">
        <v>22</v>
      </c>
      <c r="D11892" s="37" t="n">
        <v>21</v>
      </c>
      <c r="E11892" s="37" t="n">
        <v>3</v>
      </c>
      <c r="F11892" s="37" t="n">
        <v>0</v>
      </c>
      <c r="G11892" s="37" t="n">
        <v>0</v>
      </c>
      <c r="H11892" s="37" t="n">
        <v>0</v>
      </c>
      <c r="I11892" s="37" t="n">
        <v>1</v>
      </c>
      <c r="J11892" s="40" t="n">
        <f aca="false">IF(C11892=0,"",D11892/C11892)</f>
        <v>0.954545454545455</v>
      </c>
    </row>
    <row r="11893" customFormat="false" ht="15" hidden="false" customHeight="false" outlineLevel="0" collapsed="false">
      <c r="A11893" s="37" t="s">
        <v>1780</v>
      </c>
      <c r="B11893" s="37" t="s">
        <v>281</v>
      </c>
      <c r="C11893" s="37" t="n">
        <v>22</v>
      </c>
      <c r="D11893" s="37" t="n">
        <v>22</v>
      </c>
      <c r="E11893" s="37" t="n">
        <v>0</v>
      </c>
      <c r="F11893" s="37" t="n">
        <v>2</v>
      </c>
      <c r="G11893" s="37" t="n">
        <v>0</v>
      </c>
      <c r="H11893" s="37" t="n">
        <v>3</v>
      </c>
      <c r="I11893" s="37" t="n">
        <v>0</v>
      </c>
      <c r="J11893" s="40" t="n">
        <f aca="false">IF(C11893=0,"",D11893/C11893)</f>
        <v>1</v>
      </c>
    </row>
    <row r="11894" customFormat="false" ht="15" hidden="false" customHeight="false" outlineLevel="0" collapsed="false">
      <c r="A11894" s="37" t="s">
        <v>920</v>
      </c>
      <c r="B11894" s="37" t="s">
        <v>270</v>
      </c>
      <c r="C11894" s="37" t="n">
        <v>22</v>
      </c>
      <c r="D11894" s="37" t="n">
        <v>20</v>
      </c>
      <c r="E11894" s="37" t="n">
        <v>0</v>
      </c>
      <c r="F11894" s="37" t="n">
        <v>2</v>
      </c>
      <c r="G11894" s="37" t="n">
        <v>0</v>
      </c>
      <c r="H11894" s="37" t="n">
        <v>4</v>
      </c>
      <c r="I11894" s="37" t="n">
        <v>1</v>
      </c>
      <c r="J11894" s="40" t="n">
        <f aca="false">IF(C11894=0,"",D11894/C11894)</f>
        <v>0.909090909090909</v>
      </c>
    </row>
    <row r="11895" customFormat="false" ht="15" hidden="false" customHeight="false" outlineLevel="0" collapsed="false">
      <c r="A11895" s="37" t="s">
        <v>920</v>
      </c>
      <c r="B11895" s="37" t="s">
        <v>271</v>
      </c>
      <c r="C11895" s="37" t="n">
        <v>22</v>
      </c>
      <c r="D11895" s="37" t="n">
        <v>21</v>
      </c>
      <c r="E11895" s="37" t="n">
        <v>0</v>
      </c>
      <c r="F11895" s="37" t="n">
        <v>0</v>
      </c>
      <c r="G11895" s="37" t="n">
        <v>0</v>
      </c>
      <c r="H11895" s="37" t="n">
        <v>0</v>
      </c>
      <c r="I11895" s="37" t="n">
        <v>5</v>
      </c>
      <c r="J11895" s="40" t="n">
        <f aca="false">IF(C11895=0,"",D11895/C11895)</f>
        <v>0.954545454545455</v>
      </c>
    </row>
    <row r="11896" customFormat="false" ht="15" hidden="false" customHeight="false" outlineLevel="0" collapsed="false">
      <c r="A11896" s="37" t="s">
        <v>920</v>
      </c>
      <c r="B11896" s="37" t="s">
        <v>272</v>
      </c>
      <c r="C11896" s="37" t="n">
        <v>22</v>
      </c>
      <c r="D11896" s="37" t="n">
        <v>22</v>
      </c>
      <c r="E11896" s="37" t="n">
        <v>1</v>
      </c>
      <c r="F11896" s="37" t="n">
        <v>1</v>
      </c>
      <c r="G11896" s="37" t="n">
        <v>0</v>
      </c>
      <c r="H11896" s="37" t="n">
        <v>2</v>
      </c>
      <c r="I11896" s="37" t="n">
        <v>0</v>
      </c>
      <c r="J11896" s="40" t="n">
        <f aca="false">IF(C11896=0,"",D11896/C11896)</f>
        <v>1</v>
      </c>
    </row>
    <row r="11897" customFormat="false" ht="15" hidden="false" customHeight="false" outlineLevel="0" collapsed="false">
      <c r="A11897" s="37" t="s">
        <v>920</v>
      </c>
      <c r="B11897" s="37" t="s">
        <v>273</v>
      </c>
      <c r="C11897" s="37" t="n">
        <v>22</v>
      </c>
      <c r="D11897" s="37" t="n">
        <v>16</v>
      </c>
      <c r="E11897" s="37" t="n">
        <v>1</v>
      </c>
      <c r="F11897" s="37" t="n">
        <v>0</v>
      </c>
      <c r="G11897" s="37" t="n">
        <v>0</v>
      </c>
      <c r="H11897" s="37" t="n">
        <v>2</v>
      </c>
      <c r="I11897" s="37" t="n">
        <v>0</v>
      </c>
      <c r="J11897" s="40" t="n">
        <f aca="false">IF(C11897=0,"",D11897/C11897)</f>
        <v>0.727272727272727</v>
      </c>
    </row>
    <row r="11898" customFormat="false" ht="15" hidden="false" customHeight="false" outlineLevel="0" collapsed="false">
      <c r="A11898" s="37" t="s">
        <v>920</v>
      </c>
      <c r="B11898" s="37" t="s">
        <v>274</v>
      </c>
      <c r="C11898" s="37" t="n">
        <v>22</v>
      </c>
      <c r="D11898" s="37" t="n">
        <v>21</v>
      </c>
      <c r="E11898" s="37" t="n">
        <v>1</v>
      </c>
      <c r="F11898" s="37" t="n">
        <v>0</v>
      </c>
      <c r="G11898" s="37" t="n">
        <v>0</v>
      </c>
      <c r="H11898" s="37" t="n">
        <v>4</v>
      </c>
      <c r="I11898" s="37" t="n">
        <v>0</v>
      </c>
      <c r="J11898" s="40" t="n">
        <f aca="false">IF(C11898=0,"",D11898/C11898)</f>
        <v>0.954545454545455</v>
      </c>
    </row>
    <row r="11899" customFormat="false" ht="15" hidden="false" customHeight="false" outlineLevel="0" collapsed="false">
      <c r="A11899" s="37" t="s">
        <v>920</v>
      </c>
      <c r="B11899" s="37" t="s">
        <v>275</v>
      </c>
      <c r="C11899" s="37" t="n">
        <v>22</v>
      </c>
      <c r="D11899" s="37" t="n">
        <v>21</v>
      </c>
      <c r="E11899" s="37" t="n">
        <v>1</v>
      </c>
      <c r="F11899" s="37" t="n">
        <v>1</v>
      </c>
      <c r="G11899" s="37" t="n">
        <v>0</v>
      </c>
      <c r="H11899" s="37" t="n">
        <v>2</v>
      </c>
      <c r="I11899" s="37" t="n">
        <v>0</v>
      </c>
      <c r="J11899" s="40" t="n">
        <f aca="false">IF(C11899=0,"",D11899/C11899)</f>
        <v>0.954545454545455</v>
      </c>
    </row>
    <row r="11900" customFormat="false" ht="15" hidden="false" customHeight="false" outlineLevel="0" collapsed="false">
      <c r="A11900" s="37" t="s">
        <v>920</v>
      </c>
      <c r="B11900" s="37" t="s">
        <v>276</v>
      </c>
      <c r="C11900" s="37" t="n">
        <v>22</v>
      </c>
      <c r="D11900" s="37" t="n">
        <v>21</v>
      </c>
      <c r="E11900" s="37" t="n">
        <v>1</v>
      </c>
      <c r="F11900" s="37" t="n">
        <v>1</v>
      </c>
      <c r="G11900" s="37" t="n">
        <v>0</v>
      </c>
      <c r="H11900" s="37" t="n">
        <v>2</v>
      </c>
      <c r="I11900" s="37" t="n">
        <v>1</v>
      </c>
      <c r="J11900" s="40" t="n">
        <f aca="false">IF(C11900=0,"",D11900/C11900)</f>
        <v>0.954545454545455</v>
      </c>
    </row>
    <row r="11901" customFormat="false" ht="15" hidden="false" customHeight="false" outlineLevel="0" collapsed="false">
      <c r="A11901" s="37" t="s">
        <v>920</v>
      </c>
      <c r="B11901" s="37" t="s">
        <v>277</v>
      </c>
      <c r="C11901" s="37" t="n">
        <v>22</v>
      </c>
      <c r="D11901" s="37" t="n">
        <v>20</v>
      </c>
      <c r="E11901" s="37" t="n">
        <v>1</v>
      </c>
      <c r="F11901" s="37" t="n">
        <v>1</v>
      </c>
      <c r="G11901" s="37" t="n">
        <v>1</v>
      </c>
      <c r="H11901" s="37" t="n">
        <v>1</v>
      </c>
      <c r="I11901" s="37" t="n">
        <v>1</v>
      </c>
      <c r="J11901" s="40" t="n">
        <f aca="false">IF(C11901=0,"",D11901/C11901)</f>
        <v>0.909090909090909</v>
      </c>
    </row>
    <row r="11902" customFormat="false" ht="15" hidden="false" customHeight="false" outlineLevel="0" collapsed="false">
      <c r="A11902" s="37" t="s">
        <v>920</v>
      </c>
      <c r="B11902" s="37" t="s">
        <v>278</v>
      </c>
      <c r="C11902" s="37" t="n">
        <v>22</v>
      </c>
      <c r="D11902" s="37" t="n">
        <v>19</v>
      </c>
      <c r="E11902" s="37" t="n">
        <v>0</v>
      </c>
      <c r="F11902" s="37" t="n">
        <v>1</v>
      </c>
      <c r="G11902" s="37" t="n">
        <v>0</v>
      </c>
      <c r="H11902" s="37" t="n">
        <v>1</v>
      </c>
      <c r="I11902" s="37" t="n">
        <v>2</v>
      </c>
      <c r="J11902" s="40" t="n">
        <f aca="false">IF(C11902=0,"",D11902/C11902)</f>
        <v>0.863636363636364</v>
      </c>
    </row>
    <row r="11903" customFormat="false" ht="15" hidden="false" customHeight="false" outlineLevel="0" collapsed="false">
      <c r="A11903" s="37" t="s">
        <v>920</v>
      </c>
      <c r="B11903" s="37" t="s">
        <v>279</v>
      </c>
      <c r="C11903" s="37" t="n">
        <v>22</v>
      </c>
      <c r="D11903" s="37" t="n">
        <v>20</v>
      </c>
      <c r="E11903" s="37" t="n">
        <v>0</v>
      </c>
      <c r="F11903" s="37" t="n">
        <v>2</v>
      </c>
      <c r="G11903" s="37" t="n">
        <v>0</v>
      </c>
      <c r="H11903" s="37" t="n">
        <v>3</v>
      </c>
      <c r="I11903" s="37" t="n">
        <v>5</v>
      </c>
      <c r="J11903" s="40" t="n">
        <f aca="false">IF(C11903=0,"",D11903/C11903)</f>
        <v>0.909090909090909</v>
      </c>
    </row>
    <row r="11904" customFormat="false" ht="15" hidden="false" customHeight="false" outlineLevel="0" collapsed="false">
      <c r="A11904" s="37" t="s">
        <v>920</v>
      </c>
      <c r="B11904" s="37" t="s">
        <v>280</v>
      </c>
      <c r="C11904" s="37" t="n">
        <v>22</v>
      </c>
      <c r="D11904" s="37" t="n">
        <v>18</v>
      </c>
      <c r="E11904" s="37" t="n">
        <v>0</v>
      </c>
      <c r="F11904" s="37" t="n">
        <v>2</v>
      </c>
      <c r="G11904" s="37" t="n">
        <v>0</v>
      </c>
      <c r="H11904" s="37" t="n">
        <v>2</v>
      </c>
      <c r="I11904" s="37" t="n">
        <v>2</v>
      </c>
      <c r="J11904" s="40" t="n">
        <f aca="false">IF(C11904=0,"",D11904/C11904)</f>
        <v>0.818181818181818</v>
      </c>
    </row>
    <row r="11905" customFormat="false" ht="15" hidden="false" customHeight="false" outlineLevel="0" collapsed="false">
      <c r="A11905" s="37" t="s">
        <v>920</v>
      </c>
      <c r="B11905" s="37" t="s">
        <v>281</v>
      </c>
      <c r="C11905" s="37" t="n">
        <v>22</v>
      </c>
      <c r="D11905" s="37" t="n">
        <v>19</v>
      </c>
      <c r="E11905" s="37" t="n">
        <v>0</v>
      </c>
      <c r="F11905" s="37" t="n">
        <v>1</v>
      </c>
      <c r="G11905" s="37" t="n">
        <v>0</v>
      </c>
      <c r="H11905" s="37" t="n">
        <v>1</v>
      </c>
      <c r="I11905" s="37" t="n">
        <v>1</v>
      </c>
      <c r="J11905" s="40" t="n">
        <f aca="false">IF(C11905=0,"",D11905/C11905)</f>
        <v>0.863636363636364</v>
      </c>
    </row>
    <row r="11906" customFormat="false" ht="15" hidden="false" customHeight="false" outlineLevel="0" collapsed="false">
      <c r="A11906" s="37" t="s">
        <v>1781</v>
      </c>
      <c r="B11906" s="37" t="s">
        <v>270</v>
      </c>
      <c r="C11906" s="37" t="n">
        <v>22</v>
      </c>
      <c r="D11906" s="37" t="n">
        <v>21</v>
      </c>
      <c r="E11906" s="37" t="n">
        <v>2</v>
      </c>
      <c r="F11906" s="37" t="n">
        <v>0</v>
      </c>
      <c r="G11906" s="37" t="n">
        <v>0</v>
      </c>
      <c r="H11906" s="37" t="n">
        <v>3</v>
      </c>
      <c r="I11906" s="37" t="n">
        <v>0</v>
      </c>
      <c r="J11906" s="40" t="n">
        <f aca="false">IF(C11906=0,"",D11906/C11906)</f>
        <v>0.954545454545455</v>
      </c>
    </row>
    <row r="11907" customFormat="false" ht="15" hidden="false" customHeight="false" outlineLevel="0" collapsed="false">
      <c r="A11907" s="37" t="s">
        <v>1781</v>
      </c>
      <c r="B11907" s="37" t="s">
        <v>271</v>
      </c>
      <c r="C11907" s="37" t="n">
        <v>22</v>
      </c>
      <c r="D11907" s="37" t="n">
        <v>21</v>
      </c>
      <c r="E11907" s="37" t="n">
        <v>0</v>
      </c>
      <c r="F11907" s="37" t="n">
        <v>2</v>
      </c>
      <c r="G11907" s="37" t="n">
        <v>2</v>
      </c>
      <c r="H11907" s="37" t="n">
        <v>2</v>
      </c>
      <c r="I11907" s="37" t="n">
        <v>1</v>
      </c>
      <c r="J11907" s="40" t="n">
        <f aca="false">IF(C11907=0,"",D11907/C11907)</f>
        <v>0.954545454545455</v>
      </c>
    </row>
    <row r="11908" customFormat="false" ht="15" hidden="false" customHeight="false" outlineLevel="0" collapsed="false">
      <c r="A11908" s="37" t="s">
        <v>1781</v>
      </c>
      <c r="B11908" s="37" t="s">
        <v>272</v>
      </c>
      <c r="C11908" s="37" t="n">
        <v>22</v>
      </c>
      <c r="D11908" s="37" t="n">
        <v>17</v>
      </c>
      <c r="E11908" s="37" t="n">
        <v>0</v>
      </c>
      <c r="F11908" s="37" t="n">
        <v>1</v>
      </c>
      <c r="G11908" s="37" t="n">
        <v>0</v>
      </c>
      <c r="H11908" s="37" t="n">
        <v>1</v>
      </c>
      <c r="I11908" s="37" t="n">
        <v>1</v>
      </c>
      <c r="J11908" s="40" t="n">
        <f aca="false">IF(C11908=0,"",D11908/C11908)</f>
        <v>0.772727272727273</v>
      </c>
    </row>
    <row r="11909" customFormat="false" ht="15" hidden="false" customHeight="false" outlineLevel="0" collapsed="false">
      <c r="A11909" s="37" t="s">
        <v>1781</v>
      </c>
      <c r="B11909" s="37" t="s">
        <v>273</v>
      </c>
      <c r="C11909" s="37" t="n">
        <v>22</v>
      </c>
      <c r="D11909" s="37" t="n">
        <v>21</v>
      </c>
      <c r="E11909" s="37" t="n">
        <v>1</v>
      </c>
      <c r="F11909" s="37" t="n">
        <v>0</v>
      </c>
      <c r="G11909" s="37" t="n">
        <v>0</v>
      </c>
      <c r="H11909" s="37" t="n">
        <v>2</v>
      </c>
      <c r="I11909" s="37" t="n">
        <v>0</v>
      </c>
      <c r="J11909" s="40" t="n">
        <f aca="false">IF(C11909=0,"",D11909/C11909)</f>
        <v>0.954545454545455</v>
      </c>
    </row>
    <row r="11910" customFormat="false" ht="15" hidden="false" customHeight="false" outlineLevel="0" collapsed="false">
      <c r="A11910" s="37" t="s">
        <v>1781</v>
      </c>
      <c r="B11910" s="37" t="s">
        <v>274</v>
      </c>
      <c r="C11910" s="37" t="n">
        <v>22</v>
      </c>
      <c r="D11910" s="37" t="n">
        <v>20</v>
      </c>
      <c r="E11910" s="37" t="n">
        <v>1</v>
      </c>
      <c r="F11910" s="37" t="n">
        <v>1</v>
      </c>
      <c r="G11910" s="37" t="n">
        <v>0</v>
      </c>
      <c r="H11910" s="37" t="n">
        <v>1</v>
      </c>
      <c r="I11910" s="37" t="n">
        <v>1</v>
      </c>
      <c r="J11910" s="40" t="n">
        <f aca="false">IF(C11910=0,"",D11910/C11910)</f>
        <v>0.909090909090909</v>
      </c>
    </row>
    <row r="11911" customFormat="false" ht="15" hidden="false" customHeight="false" outlineLevel="0" collapsed="false">
      <c r="A11911" s="37" t="s">
        <v>1781</v>
      </c>
      <c r="B11911" s="37" t="s">
        <v>275</v>
      </c>
      <c r="C11911" s="37" t="n">
        <v>22</v>
      </c>
      <c r="D11911" s="37" t="n">
        <v>22</v>
      </c>
      <c r="E11911" s="37" t="n">
        <v>1</v>
      </c>
      <c r="F11911" s="37" t="n">
        <v>0</v>
      </c>
      <c r="G11911" s="37" t="n">
        <v>0</v>
      </c>
      <c r="H11911" s="37" t="n">
        <v>3</v>
      </c>
      <c r="I11911" s="37" t="n">
        <v>3</v>
      </c>
      <c r="J11911" s="40" t="n">
        <f aca="false">IF(C11911=0,"",D11911/C11911)</f>
        <v>1</v>
      </c>
    </row>
    <row r="11912" customFormat="false" ht="15" hidden="false" customHeight="false" outlineLevel="0" collapsed="false">
      <c r="A11912" s="37" t="s">
        <v>1781</v>
      </c>
      <c r="B11912" s="37" t="s">
        <v>276</v>
      </c>
      <c r="C11912" s="37" t="n">
        <v>22</v>
      </c>
      <c r="D11912" s="37" t="n">
        <v>22</v>
      </c>
      <c r="E11912" s="37" t="n">
        <v>0</v>
      </c>
      <c r="F11912" s="37" t="n">
        <v>1</v>
      </c>
      <c r="G11912" s="37" t="n">
        <v>0</v>
      </c>
      <c r="H11912" s="37" t="n">
        <v>1</v>
      </c>
      <c r="I11912" s="37" t="n">
        <v>5</v>
      </c>
      <c r="J11912" s="40" t="n">
        <f aca="false">IF(C11912=0,"",D11912/C11912)</f>
        <v>1</v>
      </c>
    </row>
    <row r="11913" customFormat="false" ht="15" hidden="false" customHeight="false" outlineLevel="0" collapsed="false">
      <c r="A11913" s="37" t="s">
        <v>1781</v>
      </c>
      <c r="B11913" s="37" t="s">
        <v>277</v>
      </c>
      <c r="C11913" s="37" t="n">
        <v>22</v>
      </c>
      <c r="D11913" s="37" t="n">
        <v>19</v>
      </c>
      <c r="E11913" s="37" t="n">
        <v>0</v>
      </c>
      <c r="F11913" s="37" t="n">
        <v>0</v>
      </c>
      <c r="G11913" s="37" t="n">
        <v>0</v>
      </c>
      <c r="H11913" s="37" t="n">
        <v>0</v>
      </c>
      <c r="I11913" s="37" t="n">
        <v>1</v>
      </c>
      <c r="J11913" s="40" t="n">
        <f aca="false">IF(C11913=0,"",D11913/C11913)</f>
        <v>0.863636363636364</v>
      </c>
    </row>
    <row r="11914" customFormat="false" ht="15" hidden="false" customHeight="false" outlineLevel="0" collapsed="false">
      <c r="A11914" s="37" t="s">
        <v>1781</v>
      </c>
      <c r="B11914" s="37" t="s">
        <v>278</v>
      </c>
      <c r="C11914" s="37" t="n">
        <v>22</v>
      </c>
      <c r="D11914" s="37" t="n">
        <v>20</v>
      </c>
      <c r="E11914" s="37" t="n">
        <v>0</v>
      </c>
      <c r="F11914" s="37" t="n">
        <v>1</v>
      </c>
      <c r="G11914" s="37" t="n">
        <v>0</v>
      </c>
      <c r="H11914" s="37" t="n">
        <v>2</v>
      </c>
      <c r="I11914" s="37" t="n">
        <v>0</v>
      </c>
      <c r="J11914" s="40" t="n">
        <f aca="false">IF(C11914=0,"",D11914/C11914)</f>
        <v>0.909090909090909</v>
      </c>
    </row>
    <row r="11915" customFormat="false" ht="15" hidden="false" customHeight="false" outlineLevel="0" collapsed="false">
      <c r="A11915" s="37" t="s">
        <v>1781</v>
      </c>
      <c r="B11915" s="37" t="s">
        <v>279</v>
      </c>
      <c r="C11915" s="37" t="n">
        <v>22</v>
      </c>
      <c r="D11915" s="37" t="n">
        <v>21</v>
      </c>
      <c r="E11915" s="37" t="n">
        <v>0</v>
      </c>
      <c r="F11915" s="37" t="n">
        <v>1</v>
      </c>
      <c r="G11915" s="37" t="n">
        <v>0</v>
      </c>
      <c r="H11915" s="37" t="n">
        <v>0</v>
      </c>
      <c r="I11915" s="37" t="n">
        <v>0</v>
      </c>
      <c r="J11915" s="40" t="n">
        <f aca="false">IF(C11915=0,"",D11915/C11915)</f>
        <v>0.954545454545455</v>
      </c>
    </row>
    <row r="11916" customFormat="false" ht="15" hidden="false" customHeight="false" outlineLevel="0" collapsed="false">
      <c r="A11916" s="37" t="s">
        <v>1781</v>
      </c>
      <c r="B11916" s="37" t="s">
        <v>280</v>
      </c>
      <c r="C11916" s="37" t="n">
        <v>22</v>
      </c>
      <c r="D11916" s="37" t="n">
        <v>20</v>
      </c>
      <c r="E11916" s="37" t="n">
        <v>2</v>
      </c>
      <c r="F11916" s="37" t="n">
        <v>2</v>
      </c>
      <c r="G11916" s="37" t="n">
        <v>0</v>
      </c>
      <c r="H11916" s="37" t="n">
        <v>3</v>
      </c>
      <c r="I11916" s="37" t="n">
        <v>0</v>
      </c>
      <c r="J11916" s="40" t="n">
        <f aca="false">IF(C11916=0,"",D11916/C11916)</f>
        <v>0.909090909090909</v>
      </c>
    </row>
    <row r="11917" customFormat="false" ht="15" hidden="false" customHeight="false" outlineLevel="0" collapsed="false">
      <c r="A11917" s="37" t="s">
        <v>1781</v>
      </c>
      <c r="B11917" s="37" t="s">
        <v>281</v>
      </c>
      <c r="C11917" s="37" t="n">
        <v>22</v>
      </c>
      <c r="D11917" s="37" t="n">
        <v>21</v>
      </c>
      <c r="E11917" s="37" t="n">
        <v>0</v>
      </c>
      <c r="F11917" s="37" t="n">
        <v>0</v>
      </c>
      <c r="G11917" s="37" t="n">
        <v>0</v>
      </c>
      <c r="H11917" s="37" t="n">
        <v>4</v>
      </c>
      <c r="I11917" s="37" t="n">
        <v>5</v>
      </c>
      <c r="J11917" s="40" t="n">
        <f aca="false">IF(C11917=0,"",D11917/C11917)</f>
        <v>0.954545454545455</v>
      </c>
    </row>
    <row r="11918" customFormat="false" ht="15" hidden="false" customHeight="false" outlineLevel="0" collapsed="false">
      <c r="A11918" s="37" t="s">
        <v>1782</v>
      </c>
      <c r="B11918" s="37" t="s">
        <v>270</v>
      </c>
      <c r="C11918" s="37" t="n">
        <v>22</v>
      </c>
      <c r="D11918" s="37" t="n">
        <v>21</v>
      </c>
      <c r="E11918" s="37" t="n">
        <v>0</v>
      </c>
      <c r="F11918" s="37" t="n">
        <v>0</v>
      </c>
      <c r="G11918" s="37" t="n">
        <v>1</v>
      </c>
      <c r="H11918" s="37" t="n">
        <v>0</v>
      </c>
      <c r="I11918" s="37" t="n">
        <v>0</v>
      </c>
      <c r="J11918" s="40" t="n">
        <f aca="false">IF(C11918=0,"",D11918/C11918)</f>
        <v>0.954545454545455</v>
      </c>
    </row>
    <row r="11919" customFormat="false" ht="15" hidden="false" customHeight="false" outlineLevel="0" collapsed="false">
      <c r="A11919" s="37" t="s">
        <v>1782</v>
      </c>
      <c r="B11919" s="37" t="s">
        <v>271</v>
      </c>
      <c r="C11919" s="37" t="n">
        <v>22</v>
      </c>
      <c r="D11919" s="37" t="n">
        <v>21</v>
      </c>
      <c r="E11919" s="37" t="n">
        <v>2</v>
      </c>
      <c r="F11919" s="37" t="n">
        <v>0</v>
      </c>
      <c r="G11919" s="37" t="n">
        <v>0</v>
      </c>
      <c r="H11919" s="37" t="n">
        <v>3</v>
      </c>
      <c r="I11919" s="37" t="n">
        <v>4</v>
      </c>
      <c r="J11919" s="40" t="n">
        <f aca="false">IF(C11919=0,"",D11919/C11919)</f>
        <v>0.954545454545455</v>
      </c>
    </row>
    <row r="11920" customFormat="false" ht="15" hidden="false" customHeight="false" outlineLevel="0" collapsed="false">
      <c r="A11920" s="37" t="s">
        <v>1782</v>
      </c>
      <c r="B11920" s="37" t="s">
        <v>272</v>
      </c>
      <c r="C11920" s="37" t="n">
        <v>22</v>
      </c>
      <c r="D11920" s="37" t="n">
        <v>20</v>
      </c>
      <c r="E11920" s="37" t="n">
        <v>0</v>
      </c>
      <c r="F11920" s="37" t="n">
        <v>0</v>
      </c>
      <c r="G11920" s="37" t="n">
        <v>0</v>
      </c>
      <c r="H11920" s="37" t="n">
        <v>0</v>
      </c>
      <c r="I11920" s="37" t="n">
        <v>7</v>
      </c>
      <c r="J11920" s="40" t="n">
        <f aca="false">IF(C11920=0,"",D11920/C11920)</f>
        <v>0.909090909090909</v>
      </c>
    </row>
    <row r="11921" customFormat="false" ht="15" hidden="false" customHeight="false" outlineLevel="0" collapsed="false">
      <c r="A11921" s="37" t="s">
        <v>1782</v>
      </c>
      <c r="B11921" s="37" t="s">
        <v>273</v>
      </c>
      <c r="C11921" s="37" t="n">
        <v>22</v>
      </c>
      <c r="D11921" s="37" t="n">
        <v>21</v>
      </c>
      <c r="E11921" s="37" t="n">
        <v>0</v>
      </c>
      <c r="F11921" s="37" t="n">
        <v>1</v>
      </c>
      <c r="G11921" s="37" t="n">
        <v>1</v>
      </c>
      <c r="H11921" s="37" t="n">
        <v>0</v>
      </c>
      <c r="I11921" s="37" t="n">
        <v>0</v>
      </c>
      <c r="J11921" s="40" t="n">
        <f aca="false">IF(C11921=0,"",D11921/C11921)</f>
        <v>0.954545454545455</v>
      </c>
    </row>
    <row r="11922" customFormat="false" ht="15" hidden="false" customHeight="false" outlineLevel="0" collapsed="false">
      <c r="A11922" s="37" t="s">
        <v>1782</v>
      </c>
      <c r="B11922" s="37" t="s">
        <v>274</v>
      </c>
      <c r="C11922" s="37" t="n">
        <v>22</v>
      </c>
      <c r="D11922" s="37" t="n">
        <v>19</v>
      </c>
      <c r="E11922" s="37" t="n">
        <v>0</v>
      </c>
      <c r="F11922" s="37" t="n">
        <v>0</v>
      </c>
      <c r="G11922" s="37" t="n">
        <v>0</v>
      </c>
      <c r="H11922" s="37" t="n">
        <v>1</v>
      </c>
      <c r="I11922" s="37" t="n">
        <v>0</v>
      </c>
      <c r="J11922" s="40" t="n">
        <f aca="false">IF(C11922=0,"",D11922/C11922)</f>
        <v>0.863636363636364</v>
      </c>
    </row>
    <row r="11923" customFormat="false" ht="15" hidden="false" customHeight="false" outlineLevel="0" collapsed="false">
      <c r="A11923" s="37" t="s">
        <v>1782</v>
      </c>
      <c r="B11923" s="37" t="s">
        <v>275</v>
      </c>
      <c r="C11923" s="37" t="n">
        <v>22</v>
      </c>
      <c r="D11923" s="37" t="n">
        <v>21</v>
      </c>
      <c r="E11923" s="37" t="n">
        <v>1</v>
      </c>
      <c r="F11923" s="37" t="n">
        <v>2</v>
      </c>
      <c r="G11923" s="37" t="n">
        <v>0</v>
      </c>
      <c r="H11923" s="37" t="n">
        <v>1</v>
      </c>
      <c r="I11923" s="37" t="n">
        <v>9</v>
      </c>
      <c r="J11923" s="40" t="n">
        <f aca="false">IF(C11923=0,"",D11923/C11923)</f>
        <v>0.954545454545455</v>
      </c>
    </row>
    <row r="11924" customFormat="false" ht="15" hidden="false" customHeight="false" outlineLevel="0" collapsed="false">
      <c r="A11924" s="37" t="s">
        <v>1782</v>
      </c>
      <c r="B11924" s="37" t="s">
        <v>276</v>
      </c>
      <c r="C11924" s="37" t="n">
        <v>22</v>
      </c>
      <c r="D11924" s="37" t="n">
        <v>20</v>
      </c>
      <c r="E11924" s="37" t="n">
        <v>2</v>
      </c>
      <c r="F11924" s="37" t="n">
        <v>1</v>
      </c>
      <c r="G11924" s="37" t="n">
        <v>1</v>
      </c>
      <c r="H11924" s="37" t="n">
        <v>2</v>
      </c>
      <c r="I11924" s="37" t="n">
        <v>2</v>
      </c>
      <c r="J11924" s="40" t="n">
        <f aca="false">IF(C11924=0,"",D11924/C11924)</f>
        <v>0.909090909090909</v>
      </c>
    </row>
    <row r="11925" customFormat="false" ht="15" hidden="false" customHeight="false" outlineLevel="0" collapsed="false">
      <c r="A11925" s="37" t="s">
        <v>1782</v>
      </c>
      <c r="B11925" s="37" t="s">
        <v>277</v>
      </c>
      <c r="C11925" s="37" t="n">
        <v>22</v>
      </c>
      <c r="D11925" s="37" t="n">
        <v>22</v>
      </c>
      <c r="E11925" s="37" t="n">
        <v>0</v>
      </c>
      <c r="F11925" s="37" t="n">
        <v>1</v>
      </c>
      <c r="G11925" s="37" t="n">
        <v>0</v>
      </c>
      <c r="H11925" s="37" t="n">
        <v>0</v>
      </c>
      <c r="I11925" s="37" t="n">
        <v>1</v>
      </c>
      <c r="J11925" s="40" t="n">
        <f aca="false">IF(C11925=0,"",D11925/C11925)</f>
        <v>1</v>
      </c>
    </row>
    <row r="11926" customFormat="false" ht="15" hidden="false" customHeight="false" outlineLevel="0" collapsed="false">
      <c r="A11926" s="37" t="s">
        <v>1782</v>
      </c>
      <c r="B11926" s="37" t="s">
        <v>278</v>
      </c>
      <c r="C11926" s="37" t="n">
        <v>22</v>
      </c>
      <c r="D11926" s="37" t="n">
        <v>22</v>
      </c>
      <c r="E11926" s="37" t="n">
        <v>0</v>
      </c>
      <c r="F11926" s="37" t="n">
        <v>0</v>
      </c>
      <c r="G11926" s="37" t="n">
        <v>0</v>
      </c>
      <c r="H11926" s="37" t="n">
        <v>3</v>
      </c>
      <c r="I11926" s="37" t="n">
        <v>1</v>
      </c>
      <c r="J11926" s="40" t="n">
        <f aca="false">IF(C11926=0,"",D11926/C11926)</f>
        <v>1</v>
      </c>
    </row>
    <row r="11927" customFormat="false" ht="15" hidden="false" customHeight="false" outlineLevel="0" collapsed="false">
      <c r="A11927" s="37" t="s">
        <v>1782</v>
      </c>
      <c r="B11927" s="37" t="s">
        <v>279</v>
      </c>
      <c r="C11927" s="37" t="n">
        <v>22</v>
      </c>
      <c r="D11927" s="37" t="n">
        <v>22</v>
      </c>
      <c r="E11927" s="37" t="n">
        <v>1</v>
      </c>
      <c r="F11927" s="37" t="n">
        <v>1</v>
      </c>
      <c r="G11927" s="37" t="n">
        <v>0</v>
      </c>
      <c r="H11927" s="37" t="n">
        <v>2</v>
      </c>
      <c r="I11927" s="37" t="n">
        <v>2</v>
      </c>
      <c r="J11927" s="40" t="n">
        <f aca="false">IF(C11927=0,"",D11927/C11927)</f>
        <v>1</v>
      </c>
    </row>
    <row r="11928" customFormat="false" ht="15" hidden="false" customHeight="false" outlineLevel="0" collapsed="false">
      <c r="A11928" s="37" t="s">
        <v>1782</v>
      </c>
      <c r="B11928" s="37" t="s">
        <v>280</v>
      </c>
      <c r="C11928" s="37" t="n">
        <v>22</v>
      </c>
      <c r="D11928" s="37" t="n">
        <v>20</v>
      </c>
      <c r="E11928" s="37" t="n">
        <v>0</v>
      </c>
      <c r="F11928" s="37" t="n">
        <v>1</v>
      </c>
      <c r="G11928" s="37" t="n">
        <v>0</v>
      </c>
      <c r="H11928" s="37" t="n">
        <v>2</v>
      </c>
      <c r="I11928" s="37" t="n">
        <v>5</v>
      </c>
      <c r="J11928" s="40" t="n">
        <f aca="false">IF(C11928=0,"",D11928/C11928)</f>
        <v>0.909090909090909</v>
      </c>
    </row>
    <row r="11929" customFormat="false" ht="15" hidden="false" customHeight="false" outlineLevel="0" collapsed="false">
      <c r="A11929" s="37" t="s">
        <v>1782</v>
      </c>
      <c r="B11929" s="37" t="s">
        <v>281</v>
      </c>
      <c r="C11929" s="37" t="n">
        <v>22</v>
      </c>
      <c r="D11929" s="37" t="n">
        <v>20</v>
      </c>
      <c r="E11929" s="37" t="n">
        <v>0</v>
      </c>
      <c r="F11929" s="37" t="n">
        <v>2</v>
      </c>
      <c r="G11929" s="37" t="n">
        <v>0</v>
      </c>
      <c r="H11929" s="37" t="n">
        <v>2</v>
      </c>
      <c r="I11929" s="37" t="n">
        <v>2</v>
      </c>
      <c r="J11929" s="40" t="n">
        <f aca="false">IF(C11929=0,"",D11929/C11929)</f>
        <v>0.909090909090909</v>
      </c>
    </row>
    <row r="11930" customFormat="false" ht="15" hidden="false" customHeight="false" outlineLevel="0" collapsed="false">
      <c r="A11930" s="37" t="s">
        <v>1783</v>
      </c>
      <c r="B11930" s="37" t="s">
        <v>270</v>
      </c>
      <c r="C11930" s="37" t="n">
        <v>22</v>
      </c>
      <c r="D11930" s="37" t="n">
        <v>18</v>
      </c>
      <c r="E11930" s="37" t="n">
        <v>1</v>
      </c>
      <c r="F11930" s="37" t="n">
        <v>0</v>
      </c>
      <c r="G11930" s="37" t="n">
        <v>0</v>
      </c>
      <c r="H11930" s="37" t="n">
        <v>0</v>
      </c>
      <c r="I11930" s="37" t="n">
        <v>0</v>
      </c>
      <c r="J11930" s="40" t="n">
        <f aca="false">IF(C11930=0,"",D11930/C11930)</f>
        <v>0.818181818181818</v>
      </c>
    </row>
    <row r="11931" customFormat="false" ht="15" hidden="false" customHeight="false" outlineLevel="0" collapsed="false">
      <c r="A11931" s="37" t="s">
        <v>1783</v>
      </c>
      <c r="B11931" s="37" t="s">
        <v>271</v>
      </c>
      <c r="C11931" s="37" t="n">
        <v>22</v>
      </c>
      <c r="D11931" s="37" t="n">
        <v>21</v>
      </c>
      <c r="E11931" s="37" t="n">
        <v>0</v>
      </c>
      <c r="F11931" s="37" t="n">
        <v>1</v>
      </c>
      <c r="G11931" s="37" t="n">
        <v>0</v>
      </c>
      <c r="H11931" s="37" t="n">
        <v>2</v>
      </c>
      <c r="I11931" s="37" t="n">
        <v>3</v>
      </c>
      <c r="J11931" s="40" t="n">
        <f aca="false">IF(C11931=0,"",D11931/C11931)</f>
        <v>0.954545454545455</v>
      </c>
    </row>
    <row r="11932" customFormat="false" ht="15" hidden="false" customHeight="false" outlineLevel="0" collapsed="false">
      <c r="A11932" s="37" t="s">
        <v>1783</v>
      </c>
      <c r="B11932" s="37" t="s">
        <v>272</v>
      </c>
      <c r="C11932" s="37" t="n">
        <v>22</v>
      </c>
      <c r="D11932" s="37" t="n">
        <v>19</v>
      </c>
      <c r="E11932" s="37" t="n">
        <v>0</v>
      </c>
      <c r="F11932" s="37" t="n">
        <v>0</v>
      </c>
      <c r="G11932" s="37" t="n">
        <v>0</v>
      </c>
      <c r="H11932" s="37" t="n">
        <v>2</v>
      </c>
      <c r="I11932" s="37" t="n">
        <v>3</v>
      </c>
      <c r="J11932" s="40" t="n">
        <f aca="false">IF(C11932=0,"",D11932/C11932)</f>
        <v>0.863636363636364</v>
      </c>
    </row>
    <row r="11933" customFormat="false" ht="15" hidden="false" customHeight="false" outlineLevel="0" collapsed="false">
      <c r="A11933" s="37" t="s">
        <v>1783</v>
      </c>
      <c r="B11933" s="37" t="s">
        <v>273</v>
      </c>
      <c r="C11933" s="37" t="n">
        <v>22</v>
      </c>
      <c r="D11933" s="37" t="n">
        <v>20</v>
      </c>
      <c r="E11933" s="37" t="n">
        <v>1</v>
      </c>
      <c r="F11933" s="37" t="n">
        <v>0</v>
      </c>
      <c r="G11933" s="37" t="n">
        <v>0</v>
      </c>
      <c r="H11933" s="37" t="n">
        <v>3</v>
      </c>
      <c r="I11933" s="37" t="n">
        <v>0</v>
      </c>
      <c r="J11933" s="40" t="n">
        <f aca="false">IF(C11933=0,"",D11933/C11933)</f>
        <v>0.909090909090909</v>
      </c>
    </row>
    <row r="11934" customFormat="false" ht="15" hidden="false" customHeight="false" outlineLevel="0" collapsed="false">
      <c r="A11934" s="37" t="s">
        <v>1783</v>
      </c>
      <c r="B11934" s="37" t="s">
        <v>274</v>
      </c>
      <c r="C11934" s="37" t="n">
        <v>22</v>
      </c>
      <c r="D11934" s="37" t="n">
        <v>19</v>
      </c>
      <c r="E11934" s="37" t="n">
        <v>1</v>
      </c>
      <c r="F11934" s="37" t="n">
        <v>1</v>
      </c>
      <c r="G11934" s="37" t="n">
        <v>1</v>
      </c>
      <c r="H11934" s="37" t="n">
        <v>1</v>
      </c>
      <c r="I11934" s="37" t="n">
        <v>2</v>
      </c>
      <c r="J11934" s="40" t="n">
        <f aca="false">IF(C11934=0,"",D11934/C11934)</f>
        <v>0.863636363636364</v>
      </c>
    </row>
    <row r="11935" customFormat="false" ht="15" hidden="false" customHeight="false" outlineLevel="0" collapsed="false">
      <c r="A11935" s="37" t="s">
        <v>1783</v>
      </c>
      <c r="B11935" s="37" t="s">
        <v>275</v>
      </c>
      <c r="C11935" s="37" t="n">
        <v>22</v>
      </c>
      <c r="D11935" s="37" t="n">
        <v>19</v>
      </c>
      <c r="E11935" s="37" t="n">
        <v>1</v>
      </c>
      <c r="F11935" s="37" t="n">
        <v>2</v>
      </c>
      <c r="G11935" s="37" t="n">
        <v>1</v>
      </c>
      <c r="H11935" s="37" t="n">
        <v>3</v>
      </c>
      <c r="I11935" s="37" t="n">
        <v>5</v>
      </c>
      <c r="J11935" s="40" t="n">
        <f aca="false">IF(C11935=0,"",D11935/C11935)</f>
        <v>0.863636363636364</v>
      </c>
    </row>
    <row r="11936" customFormat="false" ht="15" hidden="false" customHeight="false" outlineLevel="0" collapsed="false">
      <c r="A11936" s="37" t="s">
        <v>1783</v>
      </c>
      <c r="B11936" s="37" t="s">
        <v>276</v>
      </c>
      <c r="C11936" s="37" t="n">
        <v>22</v>
      </c>
      <c r="D11936" s="37" t="n">
        <v>22</v>
      </c>
      <c r="E11936" s="37" t="n">
        <v>0</v>
      </c>
      <c r="F11936" s="37" t="n">
        <v>2</v>
      </c>
      <c r="G11936" s="37" t="n">
        <v>1</v>
      </c>
      <c r="H11936" s="37" t="n">
        <v>1</v>
      </c>
      <c r="I11936" s="37" t="n">
        <v>4</v>
      </c>
      <c r="J11936" s="40" t="n">
        <f aca="false">IF(C11936=0,"",D11936/C11936)</f>
        <v>1</v>
      </c>
    </row>
    <row r="11937" customFormat="false" ht="15" hidden="false" customHeight="false" outlineLevel="0" collapsed="false">
      <c r="A11937" s="37" t="s">
        <v>1783</v>
      </c>
      <c r="B11937" s="37" t="s">
        <v>277</v>
      </c>
      <c r="C11937" s="37" t="n">
        <v>22</v>
      </c>
      <c r="D11937" s="37" t="n">
        <v>19</v>
      </c>
      <c r="E11937" s="37" t="n">
        <v>0</v>
      </c>
      <c r="F11937" s="37" t="n">
        <v>3</v>
      </c>
      <c r="G11937" s="37" t="n">
        <v>1</v>
      </c>
      <c r="H11937" s="37" t="n">
        <v>2</v>
      </c>
      <c r="I11937" s="37" t="n">
        <v>1</v>
      </c>
      <c r="J11937" s="40" t="n">
        <f aca="false">IF(C11937=0,"",D11937/C11937)</f>
        <v>0.863636363636364</v>
      </c>
    </row>
    <row r="11938" customFormat="false" ht="15" hidden="false" customHeight="false" outlineLevel="0" collapsed="false">
      <c r="A11938" s="37" t="s">
        <v>1783</v>
      </c>
      <c r="B11938" s="37" t="s">
        <v>278</v>
      </c>
      <c r="C11938" s="37" t="n">
        <v>22</v>
      </c>
      <c r="D11938" s="37" t="n">
        <v>22</v>
      </c>
      <c r="E11938" s="37" t="n">
        <v>3</v>
      </c>
      <c r="F11938" s="37" t="n">
        <v>0</v>
      </c>
      <c r="G11938" s="37" t="n">
        <v>0</v>
      </c>
      <c r="H11938" s="37" t="n">
        <v>1</v>
      </c>
      <c r="I11938" s="37" t="n">
        <v>1</v>
      </c>
      <c r="J11938" s="40" t="n">
        <f aca="false">IF(C11938=0,"",D11938/C11938)</f>
        <v>1</v>
      </c>
    </row>
    <row r="11939" customFormat="false" ht="15" hidden="false" customHeight="false" outlineLevel="0" collapsed="false">
      <c r="A11939" s="37" t="s">
        <v>1783</v>
      </c>
      <c r="B11939" s="37" t="s">
        <v>279</v>
      </c>
      <c r="C11939" s="37" t="n">
        <v>22</v>
      </c>
      <c r="D11939" s="37" t="n">
        <v>19</v>
      </c>
      <c r="E11939" s="37" t="n">
        <v>0</v>
      </c>
      <c r="F11939" s="37" t="n">
        <v>2</v>
      </c>
      <c r="G11939" s="37" t="n">
        <v>0</v>
      </c>
      <c r="H11939" s="37" t="n">
        <v>2</v>
      </c>
      <c r="I11939" s="37" t="n">
        <v>0</v>
      </c>
      <c r="J11939" s="40" t="n">
        <f aca="false">IF(C11939=0,"",D11939/C11939)</f>
        <v>0.863636363636364</v>
      </c>
    </row>
    <row r="11940" customFormat="false" ht="15" hidden="false" customHeight="false" outlineLevel="0" collapsed="false">
      <c r="A11940" s="37" t="s">
        <v>1783</v>
      </c>
      <c r="B11940" s="37" t="s">
        <v>280</v>
      </c>
      <c r="C11940" s="37" t="n">
        <v>22</v>
      </c>
      <c r="D11940" s="37" t="n">
        <v>22</v>
      </c>
      <c r="E11940" s="37" t="n">
        <v>0</v>
      </c>
      <c r="F11940" s="37" t="n">
        <v>0</v>
      </c>
      <c r="G11940" s="37" t="n">
        <v>0</v>
      </c>
      <c r="H11940" s="37" t="n">
        <v>2</v>
      </c>
      <c r="I11940" s="37" t="n">
        <v>0</v>
      </c>
      <c r="J11940" s="40" t="n">
        <f aca="false">IF(C11940=0,"",D11940/C11940)</f>
        <v>1</v>
      </c>
    </row>
    <row r="11941" customFormat="false" ht="15" hidden="false" customHeight="false" outlineLevel="0" collapsed="false">
      <c r="A11941" s="37" t="s">
        <v>1783</v>
      </c>
      <c r="B11941" s="37" t="s">
        <v>281</v>
      </c>
      <c r="C11941" s="37" t="n">
        <v>22</v>
      </c>
      <c r="D11941" s="37" t="n">
        <v>22</v>
      </c>
      <c r="E11941" s="37" t="n">
        <v>0</v>
      </c>
      <c r="F11941" s="37" t="n">
        <v>0</v>
      </c>
      <c r="G11941" s="37" t="n">
        <v>1</v>
      </c>
      <c r="H11941" s="37" t="n">
        <v>1</v>
      </c>
      <c r="I11941" s="37" t="n">
        <v>1</v>
      </c>
      <c r="J11941" s="40" t="n">
        <f aca="false">IF(C11941=0,"",D11941/C11941)</f>
        <v>1</v>
      </c>
    </row>
    <row r="11942" customFormat="false" ht="15" hidden="false" customHeight="false" outlineLevel="0" collapsed="false">
      <c r="A11942" s="37" t="s">
        <v>1784</v>
      </c>
      <c r="B11942" s="37" t="s">
        <v>270</v>
      </c>
      <c r="C11942" s="37" t="n">
        <v>22</v>
      </c>
      <c r="D11942" s="37" t="n">
        <v>22</v>
      </c>
      <c r="E11942" s="37" t="n">
        <v>0</v>
      </c>
      <c r="F11942" s="37" t="n">
        <v>0</v>
      </c>
      <c r="G11942" s="37" t="n">
        <v>0</v>
      </c>
      <c r="H11942" s="37" t="n">
        <v>1</v>
      </c>
      <c r="I11942" s="37" t="n">
        <v>29</v>
      </c>
      <c r="J11942" s="40" t="n">
        <f aca="false">IF(C11942=0,"",D11942/C11942)</f>
        <v>1</v>
      </c>
    </row>
    <row r="11943" customFormat="false" ht="15" hidden="false" customHeight="false" outlineLevel="0" collapsed="false">
      <c r="A11943" s="37" t="s">
        <v>1784</v>
      </c>
      <c r="B11943" s="37" t="s">
        <v>271</v>
      </c>
      <c r="C11943" s="37" t="n">
        <v>22</v>
      </c>
      <c r="D11943" s="37" t="n">
        <v>19</v>
      </c>
      <c r="E11943" s="37" t="n">
        <v>1</v>
      </c>
      <c r="F11943" s="37" t="n">
        <v>0</v>
      </c>
      <c r="G11943" s="37" t="n">
        <v>0</v>
      </c>
      <c r="H11943" s="37" t="n">
        <v>0</v>
      </c>
      <c r="I11943" s="37" t="n">
        <v>11</v>
      </c>
      <c r="J11943" s="40" t="n">
        <f aca="false">IF(C11943=0,"",D11943/C11943)</f>
        <v>0.863636363636364</v>
      </c>
    </row>
    <row r="11944" customFormat="false" ht="15" hidden="false" customHeight="false" outlineLevel="0" collapsed="false">
      <c r="A11944" s="37" t="s">
        <v>1784</v>
      </c>
      <c r="B11944" s="37" t="s">
        <v>272</v>
      </c>
      <c r="C11944" s="37" t="n">
        <v>22</v>
      </c>
      <c r="D11944" s="37" t="n">
        <v>21</v>
      </c>
      <c r="E11944" s="37" t="n">
        <v>1</v>
      </c>
      <c r="F11944" s="37" t="n">
        <v>1</v>
      </c>
      <c r="G11944" s="37" t="n">
        <v>1</v>
      </c>
      <c r="H11944" s="37" t="n">
        <v>0</v>
      </c>
      <c r="I11944" s="37" t="n">
        <v>4</v>
      </c>
      <c r="J11944" s="40" t="n">
        <f aca="false">IF(C11944=0,"",D11944/C11944)</f>
        <v>0.954545454545455</v>
      </c>
    </row>
    <row r="11945" customFormat="false" ht="15" hidden="false" customHeight="false" outlineLevel="0" collapsed="false">
      <c r="A11945" s="37" t="s">
        <v>1784</v>
      </c>
      <c r="B11945" s="37" t="s">
        <v>273</v>
      </c>
      <c r="C11945" s="37" t="n">
        <v>22</v>
      </c>
      <c r="D11945" s="37" t="n">
        <v>21</v>
      </c>
      <c r="E11945" s="37" t="n">
        <v>2</v>
      </c>
      <c r="F11945" s="37" t="n">
        <v>1</v>
      </c>
      <c r="G11945" s="37" t="n">
        <v>0</v>
      </c>
      <c r="H11945" s="37" t="n">
        <v>1</v>
      </c>
      <c r="I11945" s="37" t="n">
        <v>5</v>
      </c>
      <c r="J11945" s="40" t="n">
        <f aca="false">IF(C11945=0,"",D11945/C11945)</f>
        <v>0.954545454545455</v>
      </c>
    </row>
    <row r="11946" customFormat="false" ht="15" hidden="false" customHeight="false" outlineLevel="0" collapsed="false">
      <c r="A11946" s="37" t="s">
        <v>1784</v>
      </c>
      <c r="B11946" s="37" t="s">
        <v>274</v>
      </c>
      <c r="C11946" s="37" t="n">
        <v>22</v>
      </c>
      <c r="D11946" s="37" t="n">
        <v>19</v>
      </c>
      <c r="E11946" s="37" t="n">
        <v>1</v>
      </c>
      <c r="F11946" s="37" t="n">
        <v>0</v>
      </c>
      <c r="G11946" s="37" t="n">
        <v>1</v>
      </c>
      <c r="H11946" s="37" t="n">
        <v>2</v>
      </c>
      <c r="I11946" s="37" t="n">
        <v>4</v>
      </c>
      <c r="J11946" s="40" t="n">
        <f aca="false">IF(C11946=0,"",D11946/C11946)</f>
        <v>0.863636363636364</v>
      </c>
    </row>
    <row r="11947" customFormat="false" ht="15" hidden="false" customHeight="false" outlineLevel="0" collapsed="false">
      <c r="A11947" s="37" t="s">
        <v>1784</v>
      </c>
      <c r="B11947" s="37" t="s">
        <v>275</v>
      </c>
      <c r="C11947" s="37" t="n">
        <v>22</v>
      </c>
      <c r="D11947" s="37" t="n">
        <v>22</v>
      </c>
      <c r="E11947" s="37" t="n">
        <v>1</v>
      </c>
      <c r="F11947" s="37" t="n">
        <v>1</v>
      </c>
      <c r="G11947" s="37" t="n">
        <v>1</v>
      </c>
      <c r="H11947" s="37" t="n">
        <v>2</v>
      </c>
      <c r="I11947" s="37" t="n">
        <v>21</v>
      </c>
      <c r="J11947" s="40" t="n">
        <f aca="false">IF(C11947=0,"",D11947/C11947)</f>
        <v>1</v>
      </c>
    </row>
    <row r="11948" customFormat="false" ht="15" hidden="false" customHeight="false" outlineLevel="0" collapsed="false">
      <c r="A11948" s="37" t="s">
        <v>1784</v>
      </c>
      <c r="B11948" s="37" t="s">
        <v>276</v>
      </c>
      <c r="C11948" s="37" t="n">
        <v>22</v>
      </c>
      <c r="D11948" s="37" t="n">
        <v>20</v>
      </c>
      <c r="E11948" s="37" t="n">
        <v>0</v>
      </c>
      <c r="F11948" s="37" t="n">
        <v>2</v>
      </c>
      <c r="G11948" s="37" t="n">
        <v>0</v>
      </c>
      <c r="H11948" s="37" t="n">
        <v>2</v>
      </c>
      <c r="I11948" s="37" t="n">
        <v>7</v>
      </c>
      <c r="J11948" s="40" t="n">
        <f aca="false">IF(C11948=0,"",D11948/C11948)</f>
        <v>0.909090909090909</v>
      </c>
    </row>
    <row r="11949" customFormat="false" ht="15" hidden="false" customHeight="false" outlineLevel="0" collapsed="false">
      <c r="A11949" s="37" t="s">
        <v>1784</v>
      </c>
      <c r="B11949" s="37" t="s">
        <v>277</v>
      </c>
      <c r="C11949" s="37" t="n">
        <v>22</v>
      </c>
      <c r="D11949" s="37" t="n">
        <v>22</v>
      </c>
      <c r="E11949" s="37" t="n">
        <v>0</v>
      </c>
      <c r="F11949" s="37" t="n">
        <v>1</v>
      </c>
      <c r="G11949" s="37" t="n">
        <v>1</v>
      </c>
      <c r="H11949" s="37" t="n">
        <v>2</v>
      </c>
      <c r="I11949" s="37" t="n">
        <v>11</v>
      </c>
      <c r="J11949" s="40" t="n">
        <f aca="false">IF(C11949=0,"",D11949/C11949)</f>
        <v>1</v>
      </c>
    </row>
    <row r="11950" customFormat="false" ht="15" hidden="false" customHeight="false" outlineLevel="0" collapsed="false">
      <c r="A11950" s="37" t="s">
        <v>1784</v>
      </c>
      <c r="B11950" s="37" t="s">
        <v>278</v>
      </c>
      <c r="C11950" s="37" t="n">
        <v>22</v>
      </c>
      <c r="D11950" s="37" t="n">
        <v>21</v>
      </c>
      <c r="E11950" s="37" t="n">
        <v>1</v>
      </c>
      <c r="F11950" s="37" t="n">
        <v>1</v>
      </c>
      <c r="G11950" s="37" t="n">
        <v>0</v>
      </c>
      <c r="H11950" s="37" t="n">
        <v>1</v>
      </c>
      <c r="I11950" s="37" t="n">
        <v>32</v>
      </c>
      <c r="J11950" s="40" t="n">
        <f aca="false">IF(C11950=0,"",D11950/C11950)</f>
        <v>0.954545454545455</v>
      </c>
    </row>
    <row r="11951" customFormat="false" ht="15" hidden="false" customHeight="false" outlineLevel="0" collapsed="false">
      <c r="A11951" s="37" t="s">
        <v>1784</v>
      </c>
      <c r="B11951" s="37" t="s">
        <v>279</v>
      </c>
      <c r="C11951" s="37" t="n">
        <v>22</v>
      </c>
      <c r="D11951" s="37" t="n">
        <v>18</v>
      </c>
      <c r="E11951" s="37" t="n">
        <v>0</v>
      </c>
      <c r="F11951" s="37" t="n">
        <v>1</v>
      </c>
      <c r="G11951" s="37" t="n">
        <v>1</v>
      </c>
      <c r="H11951" s="37" t="n">
        <v>1</v>
      </c>
      <c r="I11951" s="37" t="n">
        <v>3</v>
      </c>
      <c r="J11951" s="40" t="n">
        <f aca="false">IF(C11951=0,"",D11951/C11951)</f>
        <v>0.818181818181818</v>
      </c>
    </row>
    <row r="11952" customFormat="false" ht="15" hidden="false" customHeight="false" outlineLevel="0" collapsed="false">
      <c r="A11952" s="37" t="s">
        <v>1784</v>
      </c>
      <c r="B11952" s="37" t="s">
        <v>280</v>
      </c>
      <c r="C11952" s="37" t="n">
        <v>22</v>
      </c>
      <c r="D11952" s="37" t="n">
        <v>21</v>
      </c>
      <c r="E11952" s="37" t="n">
        <v>0</v>
      </c>
      <c r="F11952" s="37" t="n">
        <v>1</v>
      </c>
      <c r="G11952" s="37" t="n">
        <v>1</v>
      </c>
      <c r="H11952" s="37" t="n">
        <v>3</v>
      </c>
      <c r="I11952" s="37" t="n">
        <v>9</v>
      </c>
      <c r="J11952" s="40" t="n">
        <f aca="false">IF(C11952=0,"",D11952/C11952)</f>
        <v>0.954545454545455</v>
      </c>
    </row>
    <row r="11953" customFormat="false" ht="15" hidden="false" customHeight="false" outlineLevel="0" collapsed="false">
      <c r="A11953" s="37" t="s">
        <v>1784</v>
      </c>
      <c r="B11953" s="37" t="s">
        <v>281</v>
      </c>
      <c r="C11953" s="37" t="n">
        <v>22</v>
      </c>
      <c r="D11953" s="37" t="n">
        <v>21</v>
      </c>
      <c r="E11953" s="37" t="n">
        <v>1</v>
      </c>
      <c r="F11953" s="37" t="n">
        <v>2</v>
      </c>
      <c r="G11953" s="37" t="n">
        <v>0</v>
      </c>
      <c r="H11953" s="37" t="n">
        <v>2</v>
      </c>
      <c r="I11953" s="37" t="n">
        <v>5</v>
      </c>
      <c r="J11953" s="40" t="n">
        <f aca="false">IF(C11953=0,"",D11953/C11953)</f>
        <v>0.954545454545455</v>
      </c>
    </row>
    <row r="11954" customFormat="false" ht="15" hidden="false" customHeight="false" outlineLevel="0" collapsed="false">
      <c r="A11954" s="37" t="s">
        <v>1785</v>
      </c>
      <c r="B11954" s="37" t="s">
        <v>270</v>
      </c>
      <c r="C11954" s="37" t="n">
        <v>22</v>
      </c>
      <c r="D11954" s="37" t="n">
        <v>22</v>
      </c>
      <c r="E11954" s="37" t="n">
        <v>0</v>
      </c>
      <c r="F11954" s="37" t="n">
        <v>1</v>
      </c>
      <c r="G11954" s="37" t="n">
        <v>0</v>
      </c>
      <c r="H11954" s="37" t="n">
        <v>2</v>
      </c>
      <c r="I11954" s="37" t="n">
        <v>7</v>
      </c>
      <c r="J11954" s="40" t="n">
        <f aca="false">IF(C11954=0,"",D11954/C11954)</f>
        <v>1</v>
      </c>
    </row>
    <row r="11955" customFormat="false" ht="15" hidden="false" customHeight="false" outlineLevel="0" collapsed="false">
      <c r="A11955" s="37" t="s">
        <v>1785</v>
      </c>
      <c r="B11955" s="37" t="s">
        <v>271</v>
      </c>
      <c r="C11955" s="37" t="n">
        <v>22</v>
      </c>
      <c r="D11955" s="37" t="n">
        <v>21</v>
      </c>
      <c r="E11955" s="37" t="n">
        <v>0</v>
      </c>
      <c r="F11955" s="37" t="n">
        <v>0</v>
      </c>
      <c r="G11955" s="37" t="n">
        <v>0</v>
      </c>
      <c r="H11955" s="37" t="n">
        <v>3</v>
      </c>
      <c r="I11955" s="37" t="n">
        <v>10</v>
      </c>
      <c r="J11955" s="40" t="n">
        <f aca="false">IF(C11955=0,"",D11955/C11955)</f>
        <v>0.954545454545455</v>
      </c>
    </row>
    <row r="11956" customFormat="false" ht="15" hidden="false" customHeight="false" outlineLevel="0" collapsed="false">
      <c r="A11956" s="37" t="s">
        <v>1785</v>
      </c>
      <c r="B11956" s="37" t="s">
        <v>272</v>
      </c>
      <c r="C11956" s="37" t="n">
        <v>22</v>
      </c>
      <c r="D11956" s="37" t="n">
        <v>19</v>
      </c>
      <c r="E11956" s="37" t="n">
        <v>3</v>
      </c>
      <c r="F11956" s="37" t="n">
        <v>2</v>
      </c>
      <c r="G11956" s="37" t="n">
        <v>0</v>
      </c>
      <c r="H11956" s="37" t="n">
        <v>2</v>
      </c>
      <c r="I11956" s="37" t="n">
        <v>5</v>
      </c>
      <c r="J11956" s="40" t="n">
        <f aca="false">IF(C11956=0,"",D11956/C11956)</f>
        <v>0.863636363636364</v>
      </c>
    </row>
    <row r="11957" customFormat="false" ht="15" hidden="false" customHeight="false" outlineLevel="0" collapsed="false">
      <c r="A11957" s="37" t="s">
        <v>1785</v>
      </c>
      <c r="B11957" s="37" t="s">
        <v>273</v>
      </c>
      <c r="C11957" s="37" t="n">
        <v>22</v>
      </c>
      <c r="D11957" s="37" t="n">
        <v>20</v>
      </c>
      <c r="E11957" s="37" t="n">
        <v>0</v>
      </c>
      <c r="F11957" s="37" t="n">
        <v>0</v>
      </c>
      <c r="G11957" s="37" t="n">
        <v>1</v>
      </c>
      <c r="H11957" s="37" t="n">
        <v>1</v>
      </c>
      <c r="I11957" s="37" t="n">
        <v>3</v>
      </c>
      <c r="J11957" s="40" t="n">
        <f aca="false">IF(C11957=0,"",D11957/C11957)</f>
        <v>0.909090909090909</v>
      </c>
    </row>
    <row r="11958" customFormat="false" ht="15" hidden="false" customHeight="false" outlineLevel="0" collapsed="false">
      <c r="A11958" s="37" t="s">
        <v>1785</v>
      </c>
      <c r="B11958" s="37" t="s">
        <v>274</v>
      </c>
      <c r="C11958" s="37" t="n">
        <v>22</v>
      </c>
      <c r="D11958" s="37" t="n">
        <v>21</v>
      </c>
      <c r="E11958" s="37" t="n">
        <v>0</v>
      </c>
      <c r="F11958" s="37" t="n">
        <v>0</v>
      </c>
      <c r="G11958" s="37" t="n">
        <v>1</v>
      </c>
      <c r="H11958" s="37" t="n">
        <v>2</v>
      </c>
      <c r="I11958" s="37" t="n">
        <v>24</v>
      </c>
      <c r="J11958" s="40" t="n">
        <f aca="false">IF(C11958=0,"",D11958/C11958)</f>
        <v>0.954545454545455</v>
      </c>
    </row>
    <row r="11959" customFormat="false" ht="15" hidden="false" customHeight="false" outlineLevel="0" collapsed="false">
      <c r="A11959" s="37" t="s">
        <v>1785</v>
      </c>
      <c r="B11959" s="37" t="s">
        <v>275</v>
      </c>
      <c r="C11959" s="37" t="n">
        <v>22</v>
      </c>
      <c r="D11959" s="37" t="n">
        <v>18</v>
      </c>
      <c r="E11959" s="37" t="n">
        <v>0</v>
      </c>
      <c r="F11959" s="37" t="n">
        <v>5</v>
      </c>
      <c r="G11959" s="37" t="n">
        <v>0</v>
      </c>
      <c r="H11959" s="37" t="n">
        <v>1</v>
      </c>
      <c r="I11959" s="37" t="n">
        <v>2</v>
      </c>
      <c r="J11959" s="40" t="n">
        <f aca="false">IF(C11959=0,"",D11959/C11959)</f>
        <v>0.818181818181818</v>
      </c>
    </row>
    <row r="11960" customFormat="false" ht="15" hidden="false" customHeight="false" outlineLevel="0" collapsed="false">
      <c r="A11960" s="37" t="s">
        <v>1785</v>
      </c>
      <c r="B11960" s="37" t="s">
        <v>276</v>
      </c>
      <c r="C11960" s="37" t="n">
        <v>22</v>
      </c>
      <c r="D11960" s="37" t="n">
        <v>19</v>
      </c>
      <c r="E11960" s="37" t="n">
        <v>1</v>
      </c>
      <c r="F11960" s="37" t="n">
        <v>1</v>
      </c>
      <c r="G11960" s="37" t="n">
        <v>0</v>
      </c>
      <c r="H11960" s="37" t="n">
        <v>2</v>
      </c>
      <c r="I11960" s="37" t="n">
        <v>22</v>
      </c>
      <c r="J11960" s="40" t="n">
        <f aca="false">IF(C11960=0,"",D11960/C11960)</f>
        <v>0.863636363636364</v>
      </c>
    </row>
    <row r="11961" customFormat="false" ht="15" hidden="false" customHeight="false" outlineLevel="0" collapsed="false">
      <c r="A11961" s="37" t="s">
        <v>1785</v>
      </c>
      <c r="B11961" s="37" t="s">
        <v>277</v>
      </c>
      <c r="C11961" s="37" t="n">
        <v>22</v>
      </c>
      <c r="D11961" s="37" t="n">
        <v>20</v>
      </c>
      <c r="E11961" s="37" t="n">
        <v>0</v>
      </c>
      <c r="F11961" s="37" t="n">
        <v>0</v>
      </c>
      <c r="G11961" s="37" t="n">
        <v>1</v>
      </c>
      <c r="H11961" s="37" t="n">
        <v>5</v>
      </c>
      <c r="I11961" s="37" t="n">
        <v>10</v>
      </c>
      <c r="J11961" s="40" t="n">
        <f aca="false">IF(C11961=0,"",D11961/C11961)</f>
        <v>0.909090909090909</v>
      </c>
    </row>
    <row r="11962" customFormat="false" ht="15" hidden="false" customHeight="false" outlineLevel="0" collapsed="false">
      <c r="A11962" s="37" t="s">
        <v>1785</v>
      </c>
      <c r="B11962" s="37" t="s">
        <v>278</v>
      </c>
      <c r="C11962" s="37" t="n">
        <v>22</v>
      </c>
      <c r="D11962" s="37" t="n">
        <v>21</v>
      </c>
      <c r="E11962" s="37" t="n">
        <v>1</v>
      </c>
      <c r="F11962" s="37" t="n">
        <v>0</v>
      </c>
      <c r="G11962" s="37" t="n">
        <v>1</v>
      </c>
      <c r="H11962" s="37" t="n">
        <v>2</v>
      </c>
      <c r="I11962" s="37" t="n">
        <v>6</v>
      </c>
      <c r="J11962" s="40" t="n">
        <f aca="false">IF(C11962=0,"",D11962/C11962)</f>
        <v>0.954545454545455</v>
      </c>
    </row>
    <row r="11963" customFormat="false" ht="15" hidden="false" customHeight="false" outlineLevel="0" collapsed="false">
      <c r="A11963" s="37" t="s">
        <v>1785</v>
      </c>
      <c r="B11963" s="37" t="s">
        <v>279</v>
      </c>
      <c r="C11963" s="37" t="n">
        <v>22</v>
      </c>
      <c r="D11963" s="37" t="n">
        <v>20</v>
      </c>
      <c r="E11963" s="37" t="n">
        <v>1</v>
      </c>
      <c r="F11963" s="37" t="n">
        <v>1</v>
      </c>
      <c r="G11963" s="37" t="n">
        <v>0</v>
      </c>
      <c r="H11963" s="37" t="n">
        <v>1</v>
      </c>
      <c r="I11963" s="37" t="n">
        <v>19</v>
      </c>
      <c r="J11963" s="40" t="n">
        <f aca="false">IF(C11963=0,"",D11963/C11963)</f>
        <v>0.909090909090909</v>
      </c>
    </row>
    <row r="11964" customFormat="false" ht="15" hidden="false" customHeight="false" outlineLevel="0" collapsed="false">
      <c r="A11964" s="37" t="s">
        <v>1785</v>
      </c>
      <c r="B11964" s="37" t="s">
        <v>280</v>
      </c>
      <c r="C11964" s="37" t="n">
        <v>22</v>
      </c>
      <c r="D11964" s="37" t="n">
        <v>22</v>
      </c>
      <c r="E11964" s="37" t="n">
        <v>0</v>
      </c>
      <c r="F11964" s="37" t="n">
        <v>1</v>
      </c>
      <c r="G11964" s="37" t="n">
        <v>1</v>
      </c>
      <c r="H11964" s="37" t="n">
        <v>1</v>
      </c>
      <c r="I11964" s="37" t="n">
        <v>24</v>
      </c>
      <c r="J11964" s="40" t="n">
        <f aca="false">IF(C11964=0,"",D11964/C11964)</f>
        <v>1</v>
      </c>
    </row>
    <row r="11965" customFormat="false" ht="15" hidden="false" customHeight="false" outlineLevel="0" collapsed="false">
      <c r="A11965" s="37" t="s">
        <v>1785</v>
      </c>
      <c r="B11965" s="37" t="s">
        <v>281</v>
      </c>
      <c r="C11965" s="37" t="n">
        <v>22</v>
      </c>
      <c r="D11965" s="37" t="n">
        <v>20</v>
      </c>
      <c r="E11965" s="37" t="n">
        <v>1</v>
      </c>
      <c r="F11965" s="37" t="n">
        <v>1</v>
      </c>
      <c r="G11965" s="37" t="n">
        <v>0</v>
      </c>
      <c r="H11965" s="37" t="n">
        <v>2</v>
      </c>
      <c r="I11965" s="37" t="n">
        <v>8</v>
      </c>
      <c r="J11965" s="40" t="n">
        <f aca="false">IF(C11965=0,"",D11965/C11965)</f>
        <v>0.909090909090909</v>
      </c>
    </row>
    <row r="11966" customFormat="false" ht="15" hidden="false" customHeight="false" outlineLevel="0" collapsed="false">
      <c r="A11966" s="37" t="s">
        <v>1786</v>
      </c>
      <c r="B11966" s="37" t="s">
        <v>270</v>
      </c>
      <c r="C11966" s="37" t="n">
        <v>22</v>
      </c>
      <c r="D11966" s="37" t="n">
        <v>21</v>
      </c>
      <c r="E11966" s="37" t="n">
        <v>0</v>
      </c>
      <c r="F11966" s="37" t="n">
        <v>1</v>
      </c>
      <c r="G11966" s="37" t="n">
        <v>2</v>
      </c>
      <c r="H11966" s="37" t="n">
        <v>0</v>
      </c>
      <c r="I11966" s="37" t="n">
        <v>2</v>
      </c>
      <c r="J11966" s="40" t="n">
        <f aca="false">IF(C11966=0,"",D11966/C11966)</f>
        <v>0.954545454545455</v>
      </c>
    </row>
    <row r="11967" customFormat="false" ht="15" hidden="false" customHeight="false" outlineLevel="0" collapsed="false">
      <c r="A11967" s="37" t="s">
        <v>1786</v>
      </c>
      <c r="B11967" s="37" t="s">
        <v>271</v>
      </c>
      <c r="C11967" s="37" t="n">
        <v>22</v>
      </c>
      <c r="D11967" s="37" t="n">
        <v>22</v>
      </c>
      <c r="E11967" s="37" t="n">
        <v>0</v>
      </c>
      <c r="F11967" s="37" t="n">
        <v>1</v>
      </c>
      <c r="G11967" s="37" t="n">
        <v>0</v>
      </c>
      <c r="H11967" s="37" t="n">
        <v>1</v>
      </c>
      <c r="I11967" s="37" t="n">
        <v>0</v>
      </c>
      <c r="J11967" s="40" t="n">
        <f aca="false">IF(C11967=0,"",D11967/C11967)</f>
        <v>1</v>
      </c>
    </row>
    <row r="11968" customFormat="false" ht="15" hidden="false" customHeight="false" outlineLevel="0" collapsed="false">
      <c r="A11968" s="37" t="s">
        <v>1786</v>
      </c>
      <c r="B11968" s="37" t="s">
        <v>272</v>
      </c>
      <c r="C11968" s="37" t="n">
        <v>22</v>
      </c>
      <c r="D11968" s="37" t="n">
        <v>22</v>
      </c>
      <c r="E11968" s="37" t="n">
        <v>2</v>
      </c>
      <c r="F11968" s="37" t="n">
        <v>1</v>
      </c>
      <c r="G11968" s="37" t="n">
        <v>0</v>
      </c>
      <c r="H11968" s="37" t="n">
        <v>2</v>
      </c>
      <c r="I11968" s="37" t="n">
        <v>0</v>
      </c>
      <c r="J11968" s="40" t="n">
        <f aca="false">IF(C11968=0,"",D11968/C11968)</f>
        <v>1</v>
      </c>
    </row>
    <row r="11969" customFormat="false" ht="15" hidden="false" customHeight="false" outlineLevel="0" collapsed="false">
      <c r="A11969" s="37" t="s">
        <v>1786</v>
      </c>
      <c r="B11969" s="37" t="s">
        <v>273</v>
      </c>
      <c r="C11969" s="37" t="n">
        <v>22</v>
      </c>
      <c r="D11969" s="37" t="n">
        <v>17</v>
      </c>
      <c r="E11969" s="37" t="n">
        <v>0</v>
      </c>
      <c r="F11969" s="37" t="n">
        <v>0</v>
      </c>
      <c r="G11969" s="37" t="n">
        <v>0</v>
      </c>
      <c r="H11969" s="37" t="n">
        <v>1</v>
      </c>
      <c r="I11969" s="37" t="n">
        <v>1</v>
      </c>
      <c r="J11969" s="40" t="n">
        <f aca="false">IF(C11969=0,"",D11969/C11969)</f>
        <v>0.772727272727273</v>
      </c>
    </row>
    <row r="11970" customFormat="false" ht="15" hidden="false" customHeight="false" outlineLevel="0" collapsed="false">
      <c r="A11970" s="37" t="s">
        <v>1786</v>
      </c>
      <c r="B11970" s="37" t="s">
        <v>274</v>
      </c>
      <c r="C11970" s="37" t="n">
        <v>22</v>
      </c>
      <c r="D11970" s="37" t="n">
        <v>19</v>
      </c>
      <c r="E11970" s="37" t="n">
        <v>0</v>
      </c>
      <c r="F11970" s="37" t="n">
        <v>2</v>
      </c>
      <c r="G11970" s="37" t="n">
        <v>1</v>
      </c>
      <c r="H11970" s="37" t="n">
        <v>2</v>
      </c>
      <c r="I11970" s="37" t="n">
        <v>0</v>
      </c>
      <c r="J11970" s="40" t="n">
        <f aca="false">IF(C11970=0,"",D11970/C11970)</f>
        <v>0.863636363636364</v>
      </c>
    </row>
    <row r="11971" customFormat="false" ht="15" hidden="false" customHeight="false" outlineLevel="0" collapsed="false">
      <c r="A11971" s="37" t="s">
        <v>1786</v>
      </c>
      <c r="B11971" s="37" t="s">
        <v>275</v>
      </c>
      <c r="C11971" s="37" t="n">
        <v>22</v>
      </c>
      <c r="D11971" s="37" t="n">
        <v>22</v>
      </c>
      <c r="E11971" s="37" t="n">
        <v>0</v>
      </c>
      <c r="F11971" s="37" t="n">
        <v>0</v>
      </c>
      <c r="G11971" s="37" t="n">
        <v>0</v>
      </c>
      <c r="H11971" s="37" t="n">
        <v>1</v>
      </c>
      <c r="I11971" s="37" t="n">
        <v>0</v>
      </c>
      <c r="J11971" s="40" t="n">
        <f aca="false">IF(C11971=0,"",D11971/C11971)</f>
        <v>1</v>
      </c>
    </row>
    <row r="11972" customFormat="false" ht="15" hidden="false" customHeight="false" outlineLevel="0" collapsed="false">
      <c r="A11972" s="37" t="s">
        <v>1786</v>
      </c>
      <c r="B11972" s="37" t="s">
        <v>276</v>
      </c>
      <c r="C11972" s="37" t="n">
        <v>22</v>
      </c>
      <c r="D11972" s="37" t="n">
        <v>21</v>
      </c>
      <c r="E11972" s="37" t="n">
        <v>0</v>
      </c>
      <c r="F11972" s="37" t="n">
        <v>0</v>
      </c>
      <c r="G11972" s="37" t="n">
        <v>0</v>
      </c>
      <c r="H11972" s="37" t="n">
        <v>1</v>
      </c>
      <c r="I11972" s="37" t="n">
        <v>0</v>
      </c>
      <c r="J11972" s="40" t="n">
        <f aca="false">IF(C11972=0,"",D11972/C11972)</f>
        <v>0.954545454545455</v>
      </c>
    </row>
    <row r="11973" customFormat="false" ht="15" hidden="false" customHeight="false" outlineLevel="0" collapsed="false">
      <c r="A11973" s="37" t="s">
        <v>1786</v>
      </c>
      <c r="B11973" s="37" t="s">
        <v>277</v>
      </c>
      <c r="C11973" s="37" t="n">
        <v>22</v>
      </c>
      <c r="D11973" s="37" t="n">
        <v>20</v>
      </c>
      <c r="E11973" s="37" t="n">
        <v>2</v>
      </c>
      <c r="F11973" s="37" t="n">
        <v>1</v>
      </c>
      <c r="G11973" s="37" t="n">
        <v>1</v>
      </c>
      <c r="H11973" s="37" t="n">
        <v>1</v>
      </c>
      <c r="I11973" s="37" t="n">
        <v>6</v>
      </c>
      <c r="J11973" s="40" t="n">
        <f aca="false">IF(C11973=0,"",D11973/C11973)</f>
        <v>0.909090909090909</v>
      </c>
    </row>
    <row r="11974" customFormat="false" ht="15" hidden="false" customHeight="false" outlineLevel="0" collapsed="false">
      <c r="A11974" s="37" t="s">
        <v>1786</v>
      </c>
      <c r="B11974" s="37" t="s">
        <v>278</v>
      </c>
      <c r="C11974" s="37" t="n">
        <v>22</v>
      </c>
      <c r="D11974" s="37" t="n">
        <v>20</v>
      </c>
      <c r="E11974" s="37" t="n">
        <v>0</v>
      </c>
      <c r="F11974" s="37" t="n">
        <v>2</v>
      </c>
      <c r="G11974" s="37" t="n">
        <v>0</v>
      </c>
      <c r="H11974" s="37" t="n">
        <v>1</v>
      </c>
      <c r="I11974" s="37" t="n">
        <v>3</v>
      </c>
      <c r="J11974" s="40" t="n">
        <f aca="false">IF(C11974=0,"",D11974/C11974)</f>
        <v>0.909090909090909</v>
      </c>
    </row>
    <row r="11975" customFormat="false" ht="15" hidden="false" customHeight="false" outlineLevel="0" collapsed="false">
      <c r="A11975" s="37" t="s">
        <v>1786</v>
      </c>
      <c r="B11975" s="37" t="s">
        <v>279</v>
      </c>
      <c r="C11975" s="37" t="n">
        <v>22</v>
      </c>
      <c r="D11975" s="37" t="n">
        <v>20</v>
      </c>
      <c r="E11975" s="37" t="n">
        <v>0</v>
      </c>
      <c r="F11975" s="37" t="n">
        <v>0</v>
      </c>
      <c r="G11975" s="37" t="n">
        <v>0</v>
      </c>
      <c r="H11975" s="37" t="n">
        <v>4</v>
      </c>
      <c r="I11975" s="37" t="n">
        <v>6</v>
      </c>
      <c r="J11975" s="40" t="n">
        <f aca="false">IF(C11975=0,"",D11975/C11975)</f>
        <v>0.909090909090909</v>
      </c>
    </row>
    <row r="11976" customFormat="false" ht="15" hidden="false" customHeight="false" outlineLevel="0" collapsed="false">
      <c r="A11976" s="37" t="s">
        <v>1786</v>
      </c>
      <c r="B11976" s="37" t="s">
        <v>280</v>
      </c>
      <c r="C11976" s="37" t="n">
        <v>22</v>
      </c>
      <c r="D11976" s="37" t="n">
        <v>22</v>
      </c>
      <c r="E11976" s="37" t="n">
        <v>0</v>
      </c>
      <c r="F11976" s="37" t="n">
        <v>0</v>
      </c>
      <c r="G11976" s="37" t="n">
        <v>0</v>
      </c>
      <c r="H11976" s="37" t="n">
        <v>1</v>
      </c>
      <c r="I11976" s="37" t="n">
        <v>1</v>
      </c>
      <c r="J11976" s="40" t="n">
        <f aca="false">IF(C11976=0,"",D11976/C11976)</f>
        <v>1</v>
      </c>
    </row>
    <row r="11977" customFormat="false" ht="15" hidden="false" customHeight="false" outlineLevel="0" collapsed="false">
      <c r="A11977" s="37" t="s">
        <v>1786</v>
      </c>
      <c r="B11977" s="37" t="s">
        <v>281</v>
      </c>
      <c r="C11977" s="37" t="n">
        <v>22</v>
      </c>
      <c r="D11977" s="37" t="n">
        <v>20</v>
      </c>
      <c r="E11977" s="37" t="n">
        <v>1</v>
      </c>
      <c r="F11977" s="37" t="n">
        <v>0</v>
      </c>
      <c r="G11977" s="37" t="n">
        <v>1</v>
      </c>
      <c r="H11977" s="37" t="n">
        <v>1</v>
      </c>
      <c r="I11977" s="37" t="n">
        <v>0</v>
      </c>
      <c r="J11977" s="40" t="n">
        <f aca="false">IF(C11977=0,"",D11977/C11977)</f>
        <v>0.909090909090909</v>
      </c>
    </row>
    <row r="11978" customFormat="false" ht="15" hidden="false" customHeight="false" outlineLevel="0" collapsed="false">
      <c r="A11978" s="37" t="s">
        <v>1787</v>
      </c>
      <c r="B11978" s="37" t="s">
        <v>270</v>
      </c>
      <c r="C11978" s="37" t="n">
        <v>22</v>
      </c>
      <c r="D11978" s="37" t="n">
        <v>18</v>
      </c>
      <c r="E11978" s="37" t="n">
        <v>0</v>
      </c>
      <c r="F11978" s="37" t="n">
        <v>3</v>
      </c>
      <c r="G11978" s="37" t="n">
        <v>0</v>
      </c>
      <c r="H11978" s="37" t="n">
        <v>1</v>
      </c>
      <c r="I11978" s="37" t="n">
        <v>0</v>
      </c>
      <c r="J11978" s="40" t="n">
        <f aca="false">IF(C11978=0,"",D11978/C11978)</f>
        <v>0.818181818181818</v>
      </c>
    </row>
    <row r="11979" customFormat="false" ht="15" hidden="false" customHeight="false" outlineLevel="0" collapsed="false">
      <c r="A11979" s="37" t="s">
        <v>1787</v>
      </c>
      <c r="B11979" s="37" t="s">
        <v>271</v>
      </c>
      <c r="C11979" s="37" t="n">
        <v>22</v>
      </c>
      <c r="D11979" s="37" t="n">
        <v>22</v>
      </c>
      <c r="E11979" s="37" t="n">
        <v>0</v>
      </c>
      <c r="F11979" s="37" t="n">
        <v>1</v>
      </c>
      <c r="G11979" s="37" t="n">
        <v>0</v>
      </c>
      <c r="H11979" s="37" t="n">
        <v>2</v>
      </c>
      <c r="I11979" s="37" t="n">
        <v>6</v>
      </c>
      <c r="J11979" s="40" t="n">
        <f aca="false">IF(C11979=0,"",D11979/C11979)</f>
        <v>1</v>
      </c>
    </row>
    <row r="11980" customFormat="false" ht="15" hidden="false" customHeight="false" outlineLevel="0" collapsed="false">
      <c r="A11980" s="37" t="s">
        <v>1787</v>
      </c>
      <c r="B11980" s="37" t="s">
        <v>272</v>
      </c>
      <c r="C11980" s="37" t="n">
        <v>22</v>
      </c>
      <c r="D11980" s="37" t="n">
        <v>22</v>
      </c>
      <c r="E11980" s="37" t="n">
        <v>1</v>
      </c>
      <c r="F11980" s="37" t="n">
        <v>0</v>
      </c>
      <c r="G11980" s="37" t="n">
        <v>1</v>
      </c>
      <c r="H11980" s="37" t="n">
        <v>0</v>
      </c>
      <c r="I11980" s="37" t="n">
        <v>0</v>
      </c>
      <c r="J11980" s="40" t="n">
        <f aca="false">IF(C11980=0,"",D11980/C11980)</f>
        <v>1</v>
      </c>
    </row>
    <row r="11981" customFormat="false" ht="15" hidden="false" customHeight="false" outlineLevel="0" collapsed="false">
      <c r="A11981" s="37" t="s">
        <v>1787</v>
      </c>
      <c r="B11981" s="37" t="s">
        <v>273</v>
      </c>
      <c r="C11981" s="37" t="n">
        <v>22</v>
      </c>
      <c r="D11981" s="37" t="n">
        <v>21</v>
      </c>
      <c r="E11981" s="37" t="n">
        <v>1</v>
      </c>
      <c r="F11981" s="37" t="n">
        <v>0</v>
      </c>
      <c r="G11981" s="37" t="n">
        <v>0</v>
      </c>
      <c r="H11981" s="37" t="n">
        <v>1</v>
      </c>
      <c r="I11981" s="37" t="n">
        <v>0</v>
      </c>
      <c r="J11981" s="40" t="n">
        <f aca="false">IF(C11981=0,"",D11981/C11981)</f>
        <v>0.954545454545455</v>
      </c>
    </row>
    <row r="11982" customFormat="false" ht="15" hidden="false" customHeight="false" outlineLevel="0" collapsed="false">
      <c r="A11982" s="37" t="s">
        <v>1787</v>
      </c>
      <c r="B11982" s="37" t="s">
        <v>274</v>
      </c>
      <c r="C11982" s="37" t="n">
        <v>22</v>
      </c>
      <c r="D11982" s="37" t="n">
        <v>20</v>
      </c>
      <c r="E11982" s="37" t="n">
        <v>2</v>
      </c>
      <c r="F11982" s="37" t="n">
        <v>3</v>
      </c>
      <c r="G11982" s="37" t="n">
        <v>0</v>
      </c>
      <c r="H11982" s="37" t="n">
        <v>2</v>
      </c>
      <c r="I11982" s="37" t="n">
        <v>1</v>
      </c>
      <c r="J11982" s="40" t="n">
        <f aca="false">IF(C11982=0,"",D11982/C11982)</f>
        <v>0.909090909090909</v>
      </c>
    </row>
    <row r="11983" customFormat="false" ht="15" hidden="false" customHeight="false" outlineLevel="0" collapsed="false">
      <c r="A11983" s="37" t="s">
        <v>1787</v>
      </c>
      <c r="B11983" s="37" t="s">
        <v>275</v>
      </c>
      <c r="C11983" s="37" t="n">
        <v>22</v>
      </c>
      <c r="D11983" s="37" t="n">
        <v>22</v>
      </c>
      <c r="E11983" s="37" t="n">
        <v>1</v>
      </c>
      <c r="F11983" s="37" t="n">
        <v>1</v>
      </c>
      <c r="G11983" s="37" t="n">
        <v>0</v>
      </c>
      <c r="H11983" s="37" t="n">
        <v>3</v>
      </c>
      <c r="I11983" s="37" t="n">
        <v>0</v>
      </c>
      <c r="J11983" s="40" t="n">
        <f aca="false">IF(C11983=0,"",D11983/C11983)</f>
        <v>1</v>
      </c>
    </row>
    <row r="11984" customFormat="false" ht="15" hidden="false" customHeight="false" outlineLevel="0" collapsed="false">
      <c r="A11984" s="37" t="s">
        <v>1787</v>
      </c>
      <c r="B11984" s="37" t="s">
        <v>276</v>
      </c>
      <c r="C11984" s="37" t="n">
        <v>22</v>
      </c>
      <c r="D11984" s="37" t="n">
        <v>19</v>
      </c>
      <c r="E11984" s="37" t="n">
        <v>1</v>
      </c>
      <c r="F11984" s="37" t="n">
        <v>0</v>
      </c>
      <c r="G11984" s="37" t="n">
        <v>0</v>
      </c>
      <c r="H11984" s="37" t="n">
        <v>1</v>
      </c>
      <c r="I11984" s="37" t="n">
        <v>1</v>
      </c>
      <c r="J11984" s="40" t="n">
        <f aca="false">IF(C11984=0,"",D11984/C11984)</f>
        <v>0.863636363636364</v>
      </c>
    </row>
    <row r="11985" customFormat="false" ht="15" hidden="false" customHeight="false" outlineLevel="0" collapsed="false">
      <c r="A11985" s="37" t="s">
        <v>1787</v>
      </c>
      <c r="B11985" s="37" t="s">
        <v>277</v>
      </c>
      <c r="C11985" s="37" t="n">
        <v>22</v>
      </c>
      <c r="D11985" s="37" t="n">
        <v>20</v>
      </c>
      <c r="E11985" s="37" t="n">
        <v>3</v>
      </c>
      <c r="F11985" s="37" t="n">
        <v>1</v>
      </c>
      <c r="G11985" s="37" t="n">
        <v>1</v>
      </c>
      <c r="H11985" s="37" t="n">
        <v>1</v>
      </c>
      <c r="I11985" s="37" t="n">
        <v>1</v>
      </c>
      <c r="J11985" s="40" t="n">
        <f aca="false">IF(C11985=0,"",D11985/C11985)</f>
        <v>0.909090909090909</v>
      </c>
    </row>
    <row r="11986" customFormat="false" ht="15" hidden="false" customHeight="false" outlineLevel="0" collapsed="false">
      <c r="A11986" s="37" t="s">
        <v>1787</v>
      </c>
      <c r="B11986" s="37" t="s">
        <v>278</v>
      </c>
      <c r="C11986" s="37" t="n">
        <v>22</v>
      </c>
      <c r="D11986" s="37" t="n">
        <v>21</v>
      </c>
      <c r="E11986" s="37" t="n">
        <v>0</v>
      </c>
      <c r="F11986" s="37" t="n">
        <v>1</v>
      </c>
      <c r="G11986" s="37" t="n">
        <v>1</v>
      </c>
      <c r="H11986" s="37" t="n">
        <v>1</v>
      </c>
      <c r="I11986" s="37" t="n">
        <v>0</v>
      </c>
      <c r="J11986" s="40" t="n">
        <f aca="false">IF(C11986=0,"",D11986/C11986)</f>
        <v>0.954545454545455</v>
      </c>
    </row>
    <row r="11987" customFormat="false" ht="15" hidden="false" customHeight="false" outlineLevel="0" collapsed="false">
      <c r="A11987" s="37" t="s">
        <v>1787</v>
      </c>
      <c r="B11987" s="37" t="s">
        <v>279</v>
      </c>
      <c r="C11987" s="37" t="n">
        <v>22</v>
      </c>
      <c r="D11987" s="37" t="n">
        <v>19</v>
      </c>
      <c r="E11987" s="37" t="n">
        <v>1</v>
      </c>
      <c r="F11987" s="37" t="n">
        <v>1</v>
      </c>
      <c r="G11987" s="37" t="n">
        <v>0</v>
      </c>
      <c r="H11987" s="37" t="n">
        <v>1</v>
      </c>
      <c r="I11987" s="37" t="n">
        <v>0</v>
      </c>
      <c r="J11987" s="40" t="n">
        <f aca="false">IF(C11987=0,"",D11987/C11987)</f>
        <v>0.863636363636364</v>
      </c>
    </row>
    <row r="11988" customFormat="false" ht="15" hidden="false" customHeight="false" outlineLevel="0" collapsed="false">
      <c r="A11988" s="37" t="s">
        <v>1787</v>
      </c>
      <c r="B11988" s="37" t="s">
        <v>280</v>
      </c>
      <c r="C11988" s="37" t="n">
        <v>22</v>
      </c>
      <c r="D11988" s="37" t="n">
        <v>21</v>
      </c>
      <c r="E11988" s="37" t="n">
        <v>0</v>
      </c>
      <c r="F11988" s="37" t="n">
        <v>3</v>
      </c>
      <c r="G11988" s="37" t="n">
        <v>1</v>
      </c>
      <c r="H11988" s="37" t="n">
        <v>1</v>
      </c>
      <c r="I11988" s="37" t="n">
        <v>0</v>
      </c>
      <c r="J11988" s="40" t="n">
        <f aca="false">IF(C11988=0,"",D11988/C11988)</f>
        <v>0.954545454545455</v>
      </c>
    </row>
    <row r="11989" customFormat="false" ht="15" hidden="false" customHeight="false" outlineLevel="0" collapsed="false">
      <c r="A11989" s="37" t="s">
        <v>1787</v>
      </c>
      <c r="B11989" s="37" t="s">
        <v>281</v>
      </c>
      <c r="C11989" s="37" t="n">
        <v>22</v>
      </c>
      <c r="D11989" s="37" t="n">
        <v>22</v>
      </c>
      <c r="E11989" s="37" t="n">
        <v>0</v>
      </c>
      <c r="F11989" s="37" t="n">
        <v>0</v>
      </c>
      <c r="G11989" s="37" t="n">
        <v>0</v>
      </c>
      <c r="H11989" s="37" t="n">
        <v>3</v>
      </c>
      <c r="I11989" s="37" t="n">
        <v>4</v>
      </c>
      <c r="J11989" s="40" t="n">
        <f aca="false">IF(C11989=0,"",D11989/C11989)</f>
        <v>1</v>
      </c>
    </row>
    <row r="11990" customFormat="false" ht="15" hidden="false" customHeight="false" outlineLevel="0" collapsed="false">
      <c r="A11990" s="37" t="s">
        <v>1788</v>
      </c>
      <c r="B11990" s="37" t="s">
        <v>270</v>
      </c>
      <c r="C11990" s="37" t="n">
        <v>22</v>
      </c>
      <c r="D11990" s="37" t="n">
        <v>20</v>
      </c>
      <c r="E11990" s="37" t="n">
        <v>2</v>
      </c>
      <c r="F11990" s="37" t="n">
        <v>0</v>
      </c>
      <c r="G11990" s="37" t="n">
        <v>0</v>
      </c>
      <c r="H11990" s="37" t="n">
        <v>3</v>
      </c>
      <c r="I11990" s="37" t="n">
        <v>7</v>
      </c>
      <c r="J11990" s="40" t="n">
        <f aca="false">IF(C11990=0,"",D11990/C11990)</f>
        <v>0.909090909090909</v>
      </c>
    </row>
    <row r="11991" customFormat="false" ht="15" hidden="false" customHeight="false" outlineLevel="0" collapsed="false">
      <c r="A11991" s="37" t="s">
        <v>1788</v>
      </c>
      <c r="B11991" s="37" t="s">
        <v>271</v>
      </c>
      <c r="C11991" s="37" t="n">
        <v>22</v>
      </c>
      <c r="D11991" s="37" t="n">
        <v>19</v>
      </c>
      <c r="E11991" s="37" t="n">
        <v>1</v>
      </c>
      <c r="F11991" s="37" t="n">
        <v>0</v>
      </c>
      <c r="G11991" s="37" t="n">
        <v>0</v>
      </c>
      <c r="H11991" s="37" t="n">
        <v>1</v>
      </c>
      <c r="I11991" s="37" t="n">
        <v>26</v>
      </c>
      <c r="J11991" s="40" t="n">
        <f aca="false">IF(C11991=0,"",D11991/C11991)</f>
        <v>0.863636363636364</v>
      </c>
    </row>
    <row r="11992" customFormat="false" ht="15" hidden="false" customHeight="false" outlineLevel="0" collapsed="false">
      <c r="A11992" s="37" t="s">
        <v>1788</v>
      </c>
      <c r="B11992" s="37" t="s">
        <v>272</v>
      </c>
      <c r="C11992" s="37" t="n">
        <v>22</v>
      </c>
      <c r="D11992" s="37" t="n">
        <v>22</v>
      </c>
      <c r="E11992" s="37" t="n">
        <v>1</v>
      </c>
      <c r="F11992" s="37" t="n">
        <v>0</v>
      </c>
      <c r="G11992" s="37" t="n">
        <v>2</v>
      </c>
      <c r="H11992" s="37" t="n">
        <v>0</v>
      </c>
      <c r="I11992" s="37" t="n">
        <v>8</v>
      </c>
      <c r="J11992" s="40" t="n">
        <f aca="false">IF(C11992=0,"",D11992/C11992)</f>
        <v>1</v>
      </c>
    </row>
    <row r="11993" customFormat="false" ht="15" hidden="false" customHeight="false" outlineLevel="0" collapsed="false">
      <c r="A11993" s="37" t="s">
        <v>1788</v>
      </c>
      <c r="B11993" s="37" t="s">
        <v>273</v>
      </c>
      <c r="C11993" s="37" t="n">
        <v>22</v>
      </c>
      <c r="D11993" s="37" t="n">
        <v>19</v>
      </c>
      <c r="E11993" s="37" t="n">
        <v>1</v>
      </c>
      <c r="F11993" s="37" t="n">
        <v>0</v>
      </c>
      <c r="G11993" s="37" t="n">
        <v>0</v>
      </c>
      <c r="H11993" s="37" t="n">
        <v>1</v>
      </c>
      <c r="I11993" s="37" t="n">
        <v>13</v>
      </c>
      <c r="J11993" s="40" t="n">
        <f aca="false">IF(C11993=0,"",D11993/C11993)</f>
        <v>0.863636363636364</v>
      </c>
    </row>
    <row r="11994" customFormat="false" ht="15" hidden="false" customHeight="false" outlineLevel="0" collapsed="false">
      <c r="A11994" s="37" t="s">
        <v>1788</v>
      </c>
      <c r="B11994" s="37" t="s">
        <v>274</v>
      </c>
      <c r="C11994" s="37" t="n">
        <v>22</v>
      </c>
      <c r="D11994" s="37" t="n">
        <v>21</v>
      </c>
      <c r="E11994" s="37" t="n">
        <v>2</v>
      </c>
      <c r="F11994" s="37" t="n">
        <v>0</v>
      </c>
      <c r="G11994" s="37" t="n">
        <v>0</v>
      </c>
      <c r="H11994" s="37" t="n">
        <v>1</v>
      </c>
      <c r="I11994" s="37" t="n">
        <v>12</v>
      </c>
      <c r="J11994" s="40" t="n">
        <f aca="false">IF(C11994=0,"",D11994/C11994)</f>
        <v>0.954545454545455</v>
      </c>
    </row>
    <row r="11995" customFormat="false" ht="15" hidden="false" customHeight="false" outlineLevel="0" collapsed="false">
      <c r="A11995" s="37" t="s">
        <v>1788</v>
      </c>
      <c r="B11995" s="37" t="s">
        <v>275</v>
      </c>
      <c r="C11995" s="37" t="n">
        <v>22</v>
      </c>
      <c r="D11995" s="37" t="n">
        <v>21</v>
      </c>
      <c r="E11995" s="37" t="n">
        <v>0</v>
      </c>
      <c r="F11995" s="37" t="n">
        <v>1</v>
      </c>
      <c r="G11995" s="37" t="n">
        <v>0</v>
      </c>
      <c r="H11995" s="37" t="n">
        <v>1</v>
      </c>
      <c r="I11995" s="37" t="n">
        <v>2</v>
      </c>
      <c r="J11995" s="40" t="n">
        <f aca="false">IF(C11995=0,"",D11995/C11995)</f>
        <v>0.954545454545455</v>
      </c>
    </row>
    <row r="11996" customFormat="false" ht="15" hidden="false" customHeight="false" outlineLevel="0" collapsed="false">
      <c r="A11996" s="37" t="s">
        <v>1788</v>
      </c>
      <c r="B11996" s="37" t="s">
        <v>276</v>
      </c>
      <c r="C11996" s="37" t="n">
        <v>22</v>
      </c>
      <c r="D11996" s="37" t="n">
        <v>20</v>
      </c>
      <c r="E11996" s="37" t="n">
        <v>1</v>
      </c>
      <c r="F11996" s="37" t="n">
        <v>1</v>
      </c>
      <c r="G11996" s="37" t="n">
        <v>1</v>
      </c>
      <c r="H11996" s="37" t="n">
        <v>1</v>
      </c>
      <c r="I11996" s="37" t="n">
        <v>5</v>
      </c>
      <c r="J11996" s="40" t="n">
        <f aca="false">IF(C11996=0,"",D11996/C11996)</f>
        <v>0.909090909090909</v>
      </c>
    </row>
    <row r="11997" customFormat="false" ht="15" hidden="false" customHeight="false" outlineLevel="0" collapsed="false">
      <c r="A11997" s="37" t="s">
        <v>1788</v>
      </c>
      <c r="B11997" s="37" t="s">
        <v>277</v>
      </c>
      <c r="C11997" s="37" t="n">
        <v>22</v>
      </c>
      <c r="D11997" s="37" t="n">
        <v>20</v>
      </c>
      <c r="E11997" s="37" t="n">
        <v>1</v>
      </c>
      <c r="F11997" s="37" t="n">
        <v>1</v>
      </c>
      <c r="G11997" s="37" t="n">
        <v>0</v>
      </c>
      <c r="H11997" s="37" t="n">
        <v>4</v>
      </c>
      <c r="I11997" s="37" t="n">
        <v>46</v>
      </c>
      <c r="J11997" s="40" t="n">
        <f aca="false">IF(C11997=0,"",D11997/C11997)</f>
        <v>0.909090909090909</v>
      </c>
    </row>
    <row r="11998" customFormat="false" ht="15" hidden="false" customHeight="false" outlineLevel="0" collapsed="false">
      <c r="A11998" s="37" t="s">
        <v>1788</v>
      </c>
      <c r="B11998" s="37" t="s">
        <v>278</v>
      </c>
      <c r="C11998" s="37" t="n">
        <v>22</v>
      </c>
      <c r="D11998" s="37" t="n">
        <v>20</v>
      </c>
      <c r="E11998" s="37" t="n">
        <v>1</v>
      </c>
      <c r="F11998" s="37" t="n">
        <v>0</v>
      </c>
      <c r="G11998" s="37" t="n">
        <v>0</v>
      </c>
      <c r="H11998" s="37" t="n">
        <v>5</v>
      </c>
      <c r="I11998" s="37" t="n">
        <v>24</v>
      </c>
      <c r="J11998" s="40" t="n">
        <f aca="false">IF(C11998=0,"",D11998/C11998)</f>
        <v>0.909090909090909</v>
      </c>
    </row>
    <row r="11999" customFormat="false" ht="15" hidden="false" customHeight="false" outlineLevel="0" collapsed="false">
      <c r="A11999" s="37" t="s">
        <v>1788</v>
      </c>
      <c r="B11999" s="37" t="s">
        <v>279</v>
      </c>
      <c r="C11999" s="37" t="n">
        <v>22</v>
      </c>
      <c r="D11999" s="37" t="n">
        <v>22</v>
      </c>
      <c r="E11999" s="37" t="n">
        <v>1</v>
      </c>
      <c r="F11999" s="37" t="n">
        <v>1</v>
      </c>
      <c r="G11999" s="37" t="n">
        <v>1</v>
      </c>
      <c r="H11999" s="37" t="n">
        <v>1</v>
      </c>
      <c r="I11999" s="37" t="n">
        <v>3</v>
      </c>
      <c r="J11999" s="40" t="n">
        <f aca="false">IF(C11999=0,"",D11999/C11999)</f>
        <v>1</v>
      </c>
    </row>
    <row r="12000" customFormat="false" ht="15" hidden="false" customHeight="false" outlineLevel="0" collapsed="false">
      <c r="A12000" s="37" t="s">
        <v>1788</v>
      </c>
      <c r="B12000" s="37" t="s">
        <v>280</v>
      </c>
      <c r="C12000" s="37" t="n">
        <v>22</v>
      </c>
      <c r="D12000" s="37" t="n">
        <v>21</v>
      </c>
      <c r="E12000" s="37" t="n">
        <v>1</v>
      </c>
      <c r="F12000" s="37" t="n">
        <v>1</v>
      </c>
      <c r="G12000" s="37" t="n">
        <v>0</v>
      </c>
      <c r="H12000" s="37" t="n">
        <v>0</v>
      </c>
      <c r="I12000" s="37" t="n">
        <v>5</v>
      </c>
      <c r="J12000" s="40" t="n">
        <f aca="false">IF(C12000=0,"",D12000/C12000)</f>
        <v>0.954545454545455</v>
      </c>
    </row>
    <row r="12001" customFormat="false" ht="15" hidden="false" customHeight="false" outlineLevel="0" collapsed="false">
      <c r="A12001" s="37" t="s">
        <v>1788</v>
      </c>
      <c r="B12001" s="37" t="s">
        <v>281</v>
      </c>
      <c r="C12001" s="37" t="n">
        <v>22</v>
      </c>
      <c r="D12001" s="37" t="n">
        <v>21</v>
      </c>
      <c r="E12001" s="37" t="n">
        <v>0</v>
      </c>
      <c r="F12001" s="37" t="n">
        <v>1</v>
      </c>
      <c r="G12001" s="37" t="n">
        <v>0</v>
      </c>
      <c r="H12001" s="37" t="n">
        <v>2</v>
      </c>
      <c r="I12001" s="37" t="n">
        <v>7</v>
      </c>
      <c r="J12001" s="40" t="n">
        <f aca="false">IF(C12001=0,"",D12001/C12001)</f>
        <v>0.954545454545455</v>
      </c>
    </row>
    <row r="12002" customFormat="false" ht="15" hidden="false" customHeight="false" outlineLevel="0" collapsed="false">
      <c r="A12002" s="37" t="s">
        <v>1789</v>
      </c>
      <c r="B12002" s="37" t="s">
        <v>270</v>
      </c>
      <c r="C12002" s="37" t="n">
        <v>22</v>
      </c>
      <c r="D12002" s="37" t="n">
        <v>21</v>
      </c>
      <c r="E12002" s="37" t="n">
        <v>1</v>
      </c>
      <c r="F12002" s="37" t="n">
        <v>0</v>
      </c>
      <c r="G12002" s="37" t="n">
        <v>0</v>
      </c>
      <c r="H12002" s="37" t="n">
        <v>2</v>
      </c>
      <c r="I12002" s="37" t="n">
        <v>1</v>
      </c>
      <c r="J12002" s="40" t="n">
        <f aca="false">IF(C12002=0,"",D12002/C12002)</f>
        <v>0.954545454545455</v>
      </c>
    </row>
    <row r="12003" customFormat="false" ht="15" hidden="false" customHeight="false" outlineLevel="0" collapsed="false">
      <c r="A12003" s="37" t="s">
        <v>1789</v>
      </c>
      <c r="B12003" s="37" t="s">
        <v>271</v>
      </c>
      <c r="C12003" s="37" t="n">
        <v>22</v>
      </c>
      <c r="D12003" s="37" t="n">
        <v>19</v>
      </c>
      <c r="E12003" s="37" t="n">
        <v>2</v>
      </c>
      <c r="F12003" s="37" t="n">
        <v>1</v>
      </c>
      <c r="G12003" s="37" t="n">
        <v>0</v>
      </c>
      <c r="H12003" s="37" t="n">
        <v>3</v>
      </c>
      <c r="I12003" s="37" t="n">
        <v>4</v>
      </c>
      <c r="J12003" s="40" t="n">
        <f aca="false">IF(C12003=0,"",D12003/C12003)</f>
        <v>0.863636363636364</v>
      </c>
    </row>
    <row r="12004" customFormat="false" ht="15" hidden="false" customHeight="false" outlineLevel="0" collapsed="false">
      <c r="A12004" s="37" t="s">
        <v>1789</v>
      </c>
      <c r="B12004" s="37" t="s">
        <v>272</v>
      </c>
      <c r="C12004" s="37" t="n">
        <v>22</v>
      </c>
      <c r="D12004" s="37" t="n">
        <v>20</v>
      </c>
      <c r="E12004" s="37" t="n">
        <v>0</v>
      </c>
      <c r="F12004" s="37" t="n">
        <v>2</v>
      </c>
      <c r="G12004" s="37" t="n">
        <v>0</v>
      </c>
      <c r="H12004" s="37" t="n">
        <v>0</v>
      </c>
      <c r="I12004" s="37" t="n">
        <v>0</v>
      </c>
      <c r="J12004" s="40" t="n">
        <f aca="false">IF(C12004=0,"",D12004/C12004)</f>
        <v>0.909090909090909</v>
      </c>
    </row>
    <row r="12005" customFormat="false" ht="15" hidden="false" customHeight="false" outlineLevel="0" collapsed="false">
      <c r="A12005" s="37" t="s">
        <v>1789</v>
      </c>
      <c r="B12005" s="37" t="s">
        <v>273</v>
      </c>
      <c r="C12005" s="37" t="n">
        <v>22</v>
      </c>
      <c r="D12005" s="37" t="n">
        <v>20</v>
      </c>
      <c r="E12005" s="37" t="n">
        <v>1</v>
      </c>
      <c r="F12005" s="37" t="n">
        <v>1</v>
      </c>
      <c r="G12005" s="37" t="n">
        <v>0</v>
      </c>
      <c r="H12005" s="37" t="n">
        <v>1</v>
      </c>
      <c r="I12005" s="37" t="n">
        <v>1</v>
      </c>
      <c r="J12005" s="40" t="n">
        <f aca="false">IF(C12005=0,"",D12005/C12005)</f>
        <v>0.909090909090909</v>
      </c>
    </row>
    <row r="12006" customFormat="false" ht="15" hidden="false" customHeight="false" outlineLevel="0" collapsed="false">
      <c r="A12006" s="37" t="s">
        <v>1789</v>
      </c>
      <c r="B12006" s="37" t="s">
        <v>274</v>
      </c>
      <c r="C12006" s="37" t="n">
        <v>22</v>
      </c>
      <c r="D12006" s="37" t="n">
        <v>21</v>
      </c>
      <c r="E12006" s="37" t="n">
        <v>0</v>
      </c>
      <c r="F12006" s="37" t="n">
        <v>1</v>
      </c>
      <c r="G12006" s="37" t="n">
        <v>0</v>
      </c>
      <c r="H12006" s="37" t="n">
        <v>1</v>
      </c>
      <c r="I12006" s="37" t="n">
        <v>0</v>
      </c>
      <c r="J12006" s="40" t="n">
        <f aca="false">IF(C12006=0,"",D12006/C12006)</f>
        <v>0.954545454545455</v>
      </c>
    </row>
    <row r="12007" customFormat="false" ht="15" hidden="false" customHeight="false" outlineLevel="0" collapsed="false">
      <c r="A12007" s="37" t="s">
        <v>1789</v>
      </c>
      <c r="B12007" s="37" t="s">
        <v>275</v>
      </c>
      <c r="C12007" s="37" t="n">
        <v>22</v>
      </c>
      <c r="D12007" s="37" t="n">
        <v>22</v>
      </c>
      <c r="E12007" s="37" t="n">
        <v>0</v>
      </c>
      <c r="F12007" s="37" t="n">
        <v>0</v>
      </c>
      <c r="G12007" s="37" t="n">
        <v>0</v>
      </c>
      <c r="H12007" s="37" t="n">
        <v>1</v>
      </c>
      <c r="I12007" s="37" t="n">
        <v>3</v>
      </c>
      <c r="J12007" s="40" t="n">
        <f aca="false">IF(C12007=0,"",D12007/C12007)</f>
        <v>1</v>
      </c>
    </row>
    <row r="12008" customFormat="false" ht="15" hidden="false" customHeight="false" outlineLevel="0" collapsed="false">
      <c r="A12008" s="37" t="s">
        <v>1789</v>
      </c>
      <c r="B12008" s="37" t="s">
        <v>276</v>
      </c>
      <c r="C12008" s="37" t="n">
        <v>22</v>
      </c>
      <c r="D12008" s="37" t="n">
        <v>20</v>
      </c>
      <c r="E12008" s="37" t="n">
        <v>2</v>
      </c>
      <c r="F12008" s="37" t="n">
        <v>0</v>
      </c>
      <c r="G12008" s="37" t="n">
        <v>0</v>
      </c>
      <c r="H12008" s="37" t="n">
        <v>1</v>
      </c>
      <c r="I12008" s="37" t="n">
        <v>3</v>
      </c>
      <c r="J12008" s="40" t="n">
        <f aca="false">IF(C12008=0,"",D12008/C12008)</f>
        <v>0.909090909090909</v>
      </c>
    </row>
    <row r="12009" customFormat="false" ht="15" hidden="false" customHeight="false" outlineLevel="0" collapsed="false">
      <c r="A12009" s="37" t="s">
        <v>1789</v>
      </c>
      <c r="B12009" s="37" t="s">
        <v>277</v>
      </c>
      <c r="C12009" s="37" t="n">
        <v>22</v>
      </c>
      <c r="D12009" s="37" t="n">
        <v>19</v>
      </c>
      <c r="E12009" s="37" t="n">
        <v>3</v>
      </c>
      <c r="F12009" s="37" t="n">
        <v>1</v>
      </c>
      <c r="G12009" s="37" t="n">
        <v>0</v>
      </c>
      <c r="H12009" s="37" t="n">
        <v>3</v>
      </c>
      <c r="I12009" s="37" t="n">
        <v>6</v>
      </c>
      <c r="J12009" s="40" t="n">
        <f aca="false">IF(C12009=0,"",D12009/C12009)</f>
        <v>0.863636363636364</v>
      </c>
    </row>
    <row r="12010" customFormat="false" ht="15" hidden="false" customHeight="false" outlineLevel="0" collapsed="false">
      <c r="A12010" s="37" t="s">
        <v>1789</v>
      </c>
      <c r="B12010" s="37" t="s">
        <v>278</v>
      </c>
      <c r="C12010" s="37" t="n">
        <v>22</v>
      </c>
      <c r="D12010" s="37" t="n">
        <v>19</v>
      </c>
      <c r="E12010" s="37" t="n">
        <v>2</v>
      </c>
      <c r="F12010" s="37" t="n">
        <v>1</v>
      </c>
      <c r="G12010" s="37" t="n">
        <v>0</v>
      </c>
      <c r="H12010" s="37" t="n">
        <v>3</v>
      </c>
      <c r="I12010" s="37" t="n">
        <v>0</v>
      </c>
      <c r="J12010" s="40" t="n">
        <f aca="false">IF(C12010=0,"",D12010/C12010)</f>
        <v>0.863636363636364</v>
      </c>
    </row>
    <row r="12011" customFormat="false" ht="15" hidden="false" customHeight="false" outlineLevel="0" collapsed="false">
      <c r="A12011" s="37" t="s">
        <v>1789</v>
      </c>
      <c r="B12011" s="37" t="s">
        <v>279</v>
      </c>
      <c r="C12011" s="37" t="n">
        <v>22</v>
      </c>
      <c r="D12011" s="37" t="n">
        <v>18</v>
      </c>
      <c r="E12011" s="37" t="n">
        <v>0</v>
      </c>
      <c r="F12011" s="37" t="n">
        <v>1</v>
      </c>
      <c r="G12011" s="37" t="n">
        <v>0</v>
      </c>
      <c r="H12011" s="37" t="n">
        <v>2</v>
      </c>
      <c r="I12011" s="37" t="n">
        <v>1</v>
      </c>
      <c r="J12011" s="40" t="n">
        <f aca="false">IF(C12011=0,"",D12011/C12011)</f>
        <v>0.818181818181818</v>
      </c>
    </row>
    <row r="12012" customFormat="false" ht="15" hidden="false" customHeight="false" outlineLevel="0" collapsed="false">
      <c r="A12012" s="37" t="s">
        <v>1789</v>
      </c>
      <c r="B12012" s="37" t="s">
        <v>280</v>
      </c>
      <c r="C12012" s="37" t="n">
        <v>22</v>
      </c>
      <c r="D12012" s="37" t="n">
        <v>20</v>
      </c>
      <c r="E12012" s="37" t="n">
        <v>0</v>
      </c>
      <c r="F12012" s="37" t="n">
        <v>0</v>
      </c>
      <c r="G12012" s="37" t="n">
        <v>1</v>
      </c>
      <c r="H12012" s="37" t="n">
        <v>0</v>
      </c>
      <c r="I12012" s="37" t="n">
        <v>1</v>
      </c>
      <c r="J12012" s="40" t="n">
        <f aca="false">IF(C12012=0,"",D12012/C12012)</f>
        <v>0.909090909090909</v>
      </c>
    </row>
    <row r="12013" customFormat="false" ht="15" hidden="false" customHeight="false" outlineLevel="0" collapsed="false">
      <c r="A12013" s="37" t="s">
        <v>1789</v>
      </c>
      <c r="B12013" s="37" t="s">
        <v>281</v>
      </c>
      <c r="C12013" s="37" t="n">
        <v>22</v>
      </c>
      <c r="D12013" s="37" t="n">
        <v>18</v>
      </c>
      <c r="E12013" s="37" t="n">
        <v>0</v>
      </c>
      <c r="F12013" s="37" t="n">
        <v>2</v>
      </c>
      <c r="G12013" s="37" t="n">
        <v>0</v>
      </c>
      <c r="H12013" s="37" t="n">
        <v>2</v>
      </c>
      <c r="I12013" s="37" t="n">
        <v>0</v>
      </c>
      <c r="J12013" s="40" t="n">
        <f aca="false">IF(C12013=0,"",D12013/C12013)</f>
        <v>0.818181818181818</v>
      </c>
    </row>
    <row r="12014" customFormat="false" ht="15" hidden="false" customHeight="false" outlineLevel="0" collapsed="false">
      <c r="A12014" s="37" t="s">
        <v>1790</v>
      </c>
      <c r="B12014" s="37" t="s">
        <v>281</v>
      </c>
      <c r="C12014" s="37" t="n">
        <v>22</v>
      </c>
      <c r="D12014" s="37" t="n">
        <v>21</v>
      </c>
      <c r="E12014" s="37" t="n">
        <v>0</v>
      </c>
      <c r="F12014" s="37" t="n">
        <v>0</v>
      </c>
      <c r="G12014" s="37" t="n">
        <v>1</v>
      </c>
      <c r="H12014" s="37" t="n">
        <v>2</v>
      </c>
      <c r="I12014" s="37" t="n">
        <v>0</v>
      </c>
      <c r="J12014" s="40" t="n">
        <f aca="false">IF(C12014=0,"",D12014/C12014)</f>
        <v>0.954545454545455</v>
      </c>
    </row>
    <row r="12015" customFormat="false" ht="15" hidden="false" customHeight="false" outlineLevel="0" collapsed="false">
      <c r="A12015" s="37" t="s">
        <v>1477</v>
      </c>
      <c r="B12015" s="37" t="s">
        <v>270</v>
      </c>
      <c r="C12015" s="37" t="n">
        <v>22</v>
      </c>
      <c r="D12015" s="37" t="n">
        <v>20</v>
      </c>
      <c r="E12015" s="37" t="n">
        <v>0</v>
      </c>
      <c r="F12015" s="37" t="n">
        <v>1</v>
      </c>
      <c r="G12015" s="37" t="n">
        <v>0</v>
      </c>
      <c r="H12015" s="37" t="n">
        <v>0</v>
      </c>
      <c r="I12015" s="37" t="n">
        <v>1</v>
      </c>
      <c r="J12015" s="40" t="n">
        <f aca="false">IF(C12015=0,"",D12015/C12015)</f>
        <v>0.909090909090909</v>
      </c>
    </row>
    <row r="12016" customFormat="false" ht="15" hidden="false" customHeight="false" outlineLevel="0" collapsed="false">
      <c r="A12016" s="37" t="s">
        <v>1477</v>
      </c>
      <c r="B12016" s="37" t="s">
        <v>271</v>
      </c>
      <c r="C12016" s="37" t="n">
        <v>22</v>
      </c>
      <c r="D12016" s="37" t="n">
        <v>22</v>
      </c>
      <c r="E12016" s="37" t="n">
        <v>0</v>
      </c>
      <c r="F12016" s="37" t="n">
        <v>1</v>
      </c>
      <c r="G12016" s="37" t="n">
        <v>1</v>
      </c>
      <c r="H12016" s="37" t="n">
        <v>0</v>
      </c>
      <c r="I12016" s="37" t="n">
        <v>0</v>
      </c>
      <c r="J12016" s="40" t="n">
        <f aca="false">IF(C12016=0,"",D12016/C12016)</f>
        <v>1</v>
      </c>
    </row>
    <row r="12017" customFormat="false" ht="15" hidden="false" customHeight="false" outlineLevel="0" collapsed="false">
      <c r="A12017" s="37" t="s">
        <v>1477</v>
      </c>
      <c r="B12017" s="37" t="s">
        <v>272</v>
      </c>
      <c r="C12017" s="37" t="n">
        <v>22</v>
      </c>
      <c r="D12017" s="37" t="n">
        <v>20</v>
      </c>
      <c r="E12017" s="37" t="n">
        <v>1</v>
      </c>
      <c r="F12017" s="37" t="n">
        <v>1</v>
      </c>
      <c r="G12017" s="37" t="n">
        <v>0</v>
      </c>
      <c r="H12017" s="37" t="n">
        <v>4</v>
      </c>
      <c r="I12017" s="37" t="n">
        <v>0</v>
      </c>
      <c r="J12017" s="40" t="n">
        <f aca="false">IF(C12017=0,"",D12017/C12017)</f>
        <v>0.909090909090909</v>
      </c>
    </row>
    <row r="12018" customFormat="false" ht="15" hidden="false" customHeight="false" outlineLevel="0" collapsed="false">
      <c r="A12018" s="37" t="s">
        <v>1477</v>
      </c>
      <c r="B12018" s="37" t="s">
        <v>273</v>
      </c>
      <c r="C12018" s="37" t="n">
        <v>22</v>
      </c>
      <c r="D12018" s="37" t="n">
        <v>20</v>
      </c>
      <c r="E12018" s="37" t="n">
        <v>0</v>
      </c>
      <c r="F12018" s="37" t="n">
        <v>0</v>
      </c>
      <c r="G12018" s="37" t="n">
        <v>0</v>
      </c>
      <c r="H12018" s="37" t="n">
        <v>0</v>
      </c>
      <c r="I12018" s="37" t="n">
        <v>1</v>
      </c>
      <c r="J12018" s="40" t="n">
        <f aca="false">IF(C12018=0,"",D12018/C12018)</f>
        <v>0.909090909090909</v>
      </c>
    </row>
    <row r="12019" customFormat="false" ht="15" hidden="false" customHeight="false" outlineLevel="0" collapsed="false">
      <c r="A12019" s="37" t="s">
        <v>1477</v>
      </c>
      <c r="B12019" s="37" t="s">
        <v>274</v>
      </c>
      <c r="C12019" s="37" t="n">
        <v>22</v>
      </c>
      <c r="D12019" s="37" t="n">
        <v>21</v>
      </c>
      <c r="E12019" s="37" t="n">
        <v>0</v>
      </c>
      <c r="F12019" s="37" t="n">
        <v>1</v>
      </c>
      <c r="G12019" s="37" t="n">
        <v>0</v>
      </c>
      <c r="H12019" s="37" t="n">
        <v>1</v>
      </c>
      <c r="I12019" s="37" t="n">
        <v>0</v>
      </c>
      <c r="J12019" s="40" t="n">
        <f aca="false">IF(C12019=0,"",D12019/C12019)</f>
        <v>0.954545454545455</v>
      </c>
    </row>
    <row r="12020" customFormat="false" ht="15" hidden="false" customHeight="false" outlineLevel="0" collapsed="false">
      <c r="A12020" s="37" t="s">
        <v>1477</v>
      </c>
      <c r="B12020" s="37" t="s">
        <v>275</v>
      </c>
      <c r="C12020" s="37" t="n">
        <v>22</v>
      </c>
      <c r="D12020" s="37" t="n">
        <v>20</v>
      </c>
      <c r="E12020" s="37" t="n">
        <v>1</v>
      </c>
      <c r="F12020" s="37" t="n">
        <v>0</v>
      </c>
      <c r="G12020" s="37" t="n">
        <v>0</v>
      </c>
      <c r="H12020" s="37" t="n">
        <v>1</v>
      </c>
      <c r="I12020" s="37" t="n">
        <v>0</v>
      </c>
      <c r="J12020" s="40" t="n">
        <f aca="false">IF(C12020=0,"",D12020/C12020)</f>
        <v>0.909090909090909</v>
      </c>
    </row>
    <row r="12021" customFormat="false" ht="15" hidden="false" customHeight="false" outlineLevel="0" collapsed="false">
      <c r="A12021" s="37" t="s">
        <v>1477</v>
      </c>
      <c r="B12021" s="37" t="s">
        <v>276</v>
      </c>
      <c r="C12021" s="37" t="n">
        <v>22</v>
      </c>
      <c r="D12021" s="37" t="n">
        <v>21</v>
      </c>
      <c r="E12021" s="37" t="n">
        <v>1</v>
      </c>
      <c r="F12021" s="37" t="n">
        <v>0</v>
      </c>
      <c r="G12021" s="37" t="n">
        <v>0</v>
      </c>
      <c r="H12021" s="37" t="n">
        <v>1</v>
      </c>
      <c r="I12021" s="37" t="n">
        <v>0</v>
      </c>
      <c r="J12021" s="40" t="n">
        <f aca="false">IF(C12021=0,"",D12021/C12021)</f>
        <v>0.954545454545455</v>
      </c>
    </row>
    <row r="12022" customFormat="false" ht="15" hidden="false" customHeight="false" outlineLevel="0" collapsed="false">
      <c r="A12022" s="37" t="s">
        <v>1477</v>
      </c>
      <c r="B12022" s="37" t="s">
        <v>277</v>
      </c>
      <c r="C12022" s="37" t="n">
        <v>22</v>
      </c>
      <c r="D12022" s="37" t="n">
        <v>20</v>
      </c>
      <c r="E12022" s="37" t="n">
        <v>1</v>
      </c>
      <c r="F12022" s="37" t="n">
        <v>1</v>
      </c>
      <c r="G12022" s="37" t="n">
        <v>0</v>
      </c>
      <c r="H12022" s="37" t="n">
        <v>0</v>
      </c>
      <c r="I12022" s="37" t="n">
        <v>0</v>
      </c>
      <c r="J12022" s="40" t="n">
        <f aca="false">IF(C12022=0,"",D12022/C12022)</f>
        <v>0.909090909090909</v>
      </c>
    </row>
    <row r="12023" customFormat="false" ht="15" hidden="false" customHeight="false" outlineLevel="0" collapsed="false">
      <c r="A12023" s="37" t="s">
        <v>1477</v>
      </c>
      <c r="B12023" s="37" t="s">
        <v>278</v>
      </c>
      <c r="C12023" s="37" t="n">
        <v>22</v>
      </c>
      <c r="D12023" s="37" t="n">
        <v>19</v>
      </c>
      <c r="E12023" s="37" t="n">
        <v>0</v>
      </c>
      <c r="F12023" s="37" t="n">
        <v>1</v>
      </c>
      <c r="G12023" s="37" t="n">
        <v>0</v>
      </c>
      <c r="H12023" s="37" t="n">
        <v>1</v>
      </c>
      <c r="I12023" s="37" t="n">
        <v>0</v>
      </c>
      <c r="J12023" s="40" t="n">
        <f aca="false">IF(C12023=0,"",D12023/C12023)</f>
        <v>0.863636363636364</v>
      </c>
    </row>
    <row r="12024" customFormat="false" ht="15" hidden="false" customHeight="false" outlineLevel="0" collapsed="false">
      <c r="A12024" s="37" t="s">
        <v>1477</v>
      </c>
      <c r="B12024" s="37" t="s">
        <v>279</v>
      </c>
      <c r="C12024" s="37" t="n">
        <v>22</v>
      </c>
      <c r="D12024" s="37" t="n">
        <v>21</v>
      </c>
      <c r="E12024" s="37" t="n">
        <v>2</v>
      </c>
      <c r="F12024" s="37" t="n">
        <v>1</v>
      </c>
      <c r="G12024" s="37" t="n">
        <v>0</v>
      </c>
      <c r="H12024" s="37" t="n">
        <v>1</v>
      </c>
      <c r="I12024" s="37" t="n">
        <v>2</v>
      </c>
      <c r="J12024" s="40" t="n">
        <f aca="false">IF(C12024=0,"",D12024/C12024)</f>
        <v>0.954545454545455</v>
      </c>
    </row>
    <row r="12025" customFormat="false" ht="15" hidden="false" customHeight="false" outlineLevel="0" collapsed="false">
      <c r="A12025" s="37" t="s">
        <v>1477</v>
      </c>
      <c r="B12025" s="37" t="s">
        <v>280</v>
      </c>
      <c r="C12025" s="37" t="n">
        <v>22</v>
      </c>
      <c r="D12025" s="37" t="n">
        <v>22</v>
      </c>
      <c r="E12025" s="37" t="n">
        <v>1</v>
      </c>
      <c r="F12025" s="37" t="n">
        <v>0</v>
      </c>
      <c r="G12025" s="37" t="n">
        <v>1</v>
      </c>
      <c r="H12025" s="37" t="n">
        <v>2</v>
      </c>
      <c r="I12025" s="37" t="n">
        <v>2</v>
      </c>
      <c r="J12025" s="40" t="n">
        <f aca="false">IF(C12025=0,"",D12025/C12025)</f>
        <v>1</v>
      </c>
    </row>
    <row r="12026" customFormat="false" ht="15" hidden="false" customHeight="false" outlineLevel="0" collapsed="false">
      <c r="A12026" s="37" t="s">
        <v>1477</v>
      </c>
      <c r="B12026" s="37" t="s">
        <v>281</v>
      </c>
      <c r="C12026" s="37" t="n">
        <v>22</v>
      </c>
      <c r="D12026" s="37" t="n">
        <v>20</v>
      </c>
      <c r="E12026" s="37" t="n">
        <v>1</v>
      </c>
      <c r="F12026" s="37" t="n">
        <v>0</v>
      </c>
      <c r="G12026" s="37" t="n">
        <v>1</v>
      </c>
      <c r="H12026" s="37" t="n">
        <v>2</v>
      </c>
      <c r="I12026" s="37" t="n">
        <v>0</v>
      </c>
      <c r="J12026" s="40" t="n">
        <f aca="false">IF(C12026=0,"",D12026/C12026)</f>
        <v>0.909090909090909</v>
      </c>
    </row>
    <row r="12027" customFormat="false" ht="15" hidden="false" customHeight="false" outlineLevel="0" collapsed="false">
      <c r="A12027" s="37" t="s">
        <v>552</v>
      </c>
      <c r="B12027" s="37" t="s">
        <v>278</v>
      </c>
      <c r="C12027" s="37" t="n">
        <v>22</v>
      </c>
      <c r="D12027" s="37" t="n">
        <v>21</v>
      </c>
      <c r="E12027" s="37" t="n">
        <v>1</v>
      </c>
      <c r="F12027" s="37" t="n">
        <v>0</v>
      </c>
      <c r="G12027" s="37" t="n">
        <v>1</v>
      </c>
      <c r="H12027" s="37" t="n">
        <v>1</v>
      </c>
      <c r="I12027" s="37" t="n">
        <v>1</v>
      </c>
      <c r="J12027" s="40" t="n">
        <f aca="false">IF(C12027=0,"",D12027/C12027)</f>
        <v>0.954545454545455</v>
      </c>
    </row>
    <row r="12028" customFormat="false" ht="15" hidden="false" customHeight="false" outlineLevel="0" collapsed="false">
      <c r="A12028" s="37" t="s">
        <v>552</v>
      </c>
      <c r="B12028" s="37" t="s">
        <v>279</v>
      </c>
      <c r="C12028" s="37" t="n">
        <v>22</v>
      </c>
      <c r="D12028" s="37" t="n">
        <v>22</v>
      </c>
      <c r="E12028" s="37" t="n">
        <v>2</v>
      </c>
      <c r="F12028" s="37" t="n">
        <v>1</v>
      </c>
      <c r="G12028" s="37" t="n">
        <v>1</v>
      </c>
      <c r="H12028" s="37" t="n">
        <v>1</v>
      </c>
      <c r="I12028" s="37" t="n">
        <v>0</v>
      </c>
      <c r="J12028" s="40" t="n">
        <f aca="false">IF(C12028=0,"",D12028/C12028)</f>
        <v>1</v>
      </c>
    </row>
    <row r="12029" customFormat="false" ht="15" hidden="false" customHeight="false" outlineLevel="0" collapsed="false">
      <c r="A12029" s="37" t="s">
        <v>1791</v>
      </c>
      <c r="B12029" s="37" t="s">
        <v>270</v>
      </c>
      <c r="C12029" s="37" t="n">
        <v>22</v>
      </c>
      <c r="D12029" s="37" t="n">
        <v>21</v>
      </c>
      <c r="E12029" s="37" t="n">
        <v>0</v>
      </c>
      <c r="F12029" s="37" t="n">
        <v>2</v>
      </c>
      <c r="G12029" s="37" t="n">
        <v>0</v>
      </c>
      <c r="H12029" s="37" t="n">
        <v>1</v>
      </c>
      <c r="I12029" s="37" t="n">
        <v>1</v>
      </c>
      <c r="J12029" s="40" t="n">
        <f aca="false">IF(C12029=0,"",D12029/C12029)</f>
        <v>0.954545454545455</v>
      </c>
    </row>
    <row r="12030" customFormat="false" ht="15" hidden="false" customHeight="false" outlineLevel="0" collapsed="false">
      <c r="A12030" s="37" t="s">
        <v>1791</v>
      </c>
      <c r="B12030" s="37" t="s">
        <v>271</v>
      </c>
      <c r="C12030" s="37" t="n">
        <v>22</v>
      </c>
      <c r="D12030" s="37" t="n">
        <v>19</v>
      </c>
      <c r="E12030" s="37" t="n">
        <v>1</v>
      </c>
      <c r="F12030" s="37" t="n">
        <v>1</v>
      </c>
      <c r="G12030" s="37" t="n">
        <v>0</v>
      </c>
      <c r="H12030" s="37" t="n">
        <v>4</v>
      </c>
      <c r="I12030" s="37" t="n">
        <v>0</v>
      </c>
      <c r="J12030" s="40" t="n">
        <f aca="false">IF(C12030=0,"",D12030/C12030)</f>
        <v>0.863636363636364</v>
      </c>
    </row>
    <row r="12031" customFormat="false" ht="15" hidden="false" customHeight="false" outlineLevel="0" collapsed="false">
      <c r="A12031" s="37" t="s">
        <v>1791</v>
      </c>
      <c r="B12031" s="37" t="s">
        <v>272</v>
      </c>
      <c r="C12031" s="37" t="n">
        <v>22</v>
      </c>
      <c r="D12031" s="37" t="n">
        <v>22</v>
      </c>
      <c r="E12031" s="37" t="n">
        <v>0</v>
      </c>
      <c r="F12031" s="37" t="n">
        <v>0</v>
      </c>
      <c r="G12031" s="37" t="n">
        <v>0</v>
      </c>
      <c r="H12031" s="37" t="n">
        <v>2</v>
      </c>
      <c r="I12031" s="37" t="n">
        <v>0</v>
      </c>
      <c r="J12031" s="40" t="n">
        <f aca="false">IF(C12031=0,"",D12031/C12031)</f>
        <v>1</v>
      </c>
    </row>
    <row r="12032" customFormat="false" ht="15" hidden="false" customHeight="false" outlineLevel="0" collapsed="false">
      <c r="A12032" s="37" t="s">
        <v>1791</v>
      </c>
      <c r="B12032" s="37" t="s">
        <v>273</v>
      </c>
      <c r="C12032" s="37" t="n">
        <v>22</v>
      </c>
      <c r="D12032" s="37" t="n">
        <v>22</v>
      </c>
      <c r="E12032" s="37" t="n">
        <v>0</v>
      </c>
      <c r="F12032" s="37" t="n">
        <v>1</v>
      </c>
      <c r="G12032" s="37" t="n">
        <v>0</v>
      </c>
      <c r="H12032" s="37" t="n">
        <v>1</v>
      </c>
      <c r="I12032" s="37" t="n">
        <v>0</v>
      </c>
      <c r="J12032" s="40" t="n">
        <f aca="false">IF(C12032=0,"",D12032/C12032)</f>
        <v>1</v>
      </c>
    </row>
    <row r="12033" customFormat="false" ht="15" hidden="false" customHeight="false" outlineLevel="0" collapsed="false">
      <c r="A12033" s="37" t="s">
        <v>1791</v>
      </c>
      <c r="B12033" s="37" t="s">
        <v>274</v>
      </c>
      <c r="C12033" s="37" t="n">
        <v>22</v>
      </c>
      <c r="D12033" s="37" t="n">
        <v>21</v>
      </c>
      <c r="E12033" s="37" t="n">
        <v>0</v>
      </c>
      <c r="F12033" s="37" t="n">
        <v>0</v>
      </c>
      <c r="G12033" s="37" t="n">
        <v>0</v>
      </c>
      <c r="H12033" s="37" t="n">
        <v>2</v>
      </c>
      <c r="I12033" s="37" t="n">
        <v>1</v>
      </c>
      <c r="J12033" s="40" t="n">
        <f aca="false">IF(C12033=0,"",D12033/C12033)</f>
        <v>0.954545454545455</v>
      </c>
    </row>
    <row r="12034" customFormat="false" ht="15" hidden="false" customHeight="false" outlineLevel="0" collapsed="false">
      <c r="A12034" s="37" t="s">
        <v>1791</v>
      </c>
      <c r="B12034" s="37" t="s">
        <v>275</v>
      </c>
      <c r="C12034" s="37" t="n">
        <v>22</v>
      </c>
      <c r="D12034" s="37" t="n">
        <v>22</v>
      </c>
      <c r="E12034" s="37" t="n">
        <v>0</v>
      </c>
      <c r="F12034" s="37" t="n">
        <v>3</v>
      </c>
      <c r="G12034" s="37" t="n">
        <v>0</v>
      </c>
      <c r="H12034" s="37" t="n">
        <v>1</v>
      </c>
      <c r="I12034" s="37" t="n">
        <v>0</v>
      </c>
      <c r="J12034" s="40" t="n">
        <f aca="false">IF(C12034=0,"",D12034/C12034)</f>
        <v>1</v>
      </c>
    </row>
    <row r="12035" customFormat="false" ht="15" hidden="false" customHeight="false" outlineLevel="0" collapsed="false">
      <c r="A12035" s="37" t="s">
        <v>1791</v>
      </c>
      <c r="B12035" s="37" t="s">
        <v>276</v>
      </c>
      <c r="C12035" s="37" t="n">
        <v>22</v>
      </c>
      <c r="D12035" s="37" t="n">
        <v>21</v>
      </c>
      <c r="E12035" s="37" t="n">
        <v>0</v>
      </c>
      <c r="F12035" s="37" t="n">
        <v>1</v>
      </c>
      <c r="G12035" s="37" t="n">
        <v>0</v>
      </c>
      <c r="H12035" s="37" t="n">
        <v>5</v>
      </c>
      <c r="I12035" s="37" t="n">
        <v>2</v>
      </c>
      <c r="J12035" s="40" t="n">
        <f aca="false">IF(C12035=0,"",D12035/C12035)</f>
        <v>0.954545454545455</v>
      </c>
    </row>
    <row r="12036" customFormat="false" ht="15" hidden="false" customHeight="false" outlineLevel="0" collapsed="false">
      <c r="A12036" s="37" t="s">
        <v>1791</v>
      </c>
      <c r="B12036" s="37" t="s">
        <v>277</v>
      </c>
      <c r="C12036" s="37" t="n">
        <v>22</v>
      </c>
      <c r="D12036" s="37" t="n">
        <v>20</v>
      </c>
      <c r="E12036" s="37" t="n">
        <v>0</v>
      </c>
      <c r="F12036" s="37" t="n">
        <v>2</v>
      </c>
      <c r="G12036" s="37" t="n">
        <v>1</v>
      </c>
      <c r="H12036" s="37" t="n">
        <v>0</v>
      </c>
      <c r="I12036" s="37" t="n">
        <v>1</v>
      </c>
      <c r="J12036" s="40" t="n">
        <f aca="false">IF(C12036=0,"",D12036/C12036)</f>
        <v>0.909090909090909</v>
      </c>
    </row>
    <row r="12037" customFormat="false" ht="15" hidden="false" customHeight="false" outlineLevel="0" collapsed="false">
      <c r="A12037" s="37" t="s">
        <v>1791</v>
      </c>
      <c r="B12037" s="37" t="s">
        <v>278</v>
      </c>
      <c r="C12037" s="37" t="n">
        <v>22</v>
      </c>
      <c r="D12037" s="37" t="n">
        <v>21</v>
      </c>
      <c r="E12037" s="37" t="n">
        <v>0</v>
      </c>
      <c r="F12037" s="37" t="n">
        <v>0</v>
      </c>
      <c r="G12037" s="37" t="n">
        <v>1</v>
      </c>
      <c r="H12037" s="37" t="n">
        <v>1</v>
      </c>
      <c r="I12037" s="37" t="n">
        <v>3</v>
      </c>
      <c r="J12037" s="40" t="n">
        <f aca="false">IF(C12037=0,"",D12037/C12037)</f>
        <v>0.954545454545455</v>
      </c>
    </row>
    <row r="12038" customFormat="false" ht="15" hidden="false" customHeight="false" outlineLevel="0" collapsed="false">
      <c r="A12038" s="37" t="s">
        <v>1791</v>
      </c>
      <c r="B12038" s="37" t="s">
        <v>279</v>
      </c>
      <c r="C12038" s="37" t="n">
        <v>22</v>
      </c>
      <c r="D12038" s="37" t="n">
        <v>20</v>
      </c>
      <c r="E12038" s="37" t="n">
        <v>0</v>
      </c>
      <c r="F12038" s="37" t="n">
        <v>1</v>
      </c>
      <c r="G12038" s="37" t="n">
        <v>0</v>
      </c>
      <c r="H12038" s="37" t="n">
        <v>1</v>
      </c>
      <c r="I12038" s="37" t="n">
        <v>1</v>
      </c>
      <c r="J12038" s="40" t="n">
        <f aca="false">IF(C12038=0,"",D12038/C12038)</f>
        <v>0.909090909090909</v>
      </c>
    </row>
    <row r="12039" customFormat="false" ht="15" hidden="false" customHeight="false" outlineLevel="0" collapsed="false">
      <c r="A12039" s="37" t="s">
        <v>1791</v>
      </c>
      <c r="B12039" s="37" t="s">
        <v>280</v>
      </c>
      <c r="C12039" s="37" t="n">
        <v>22</v>
      </c>
      <c r="D12039" s="37" t="n">
        <v>22</v>
      </c>
      <c r="E12039" s="37" t="n">
        <v>0</v>
      </c>
      <c r="F12039" s="37" t="n">
        <v>5</v>
      </c>
      <c r="G12039" s="37" t="n">
        <v>0</v>
      </c>
      <c r="H12039" s="37" t="n">
        <v>2</v>
      </c>
      <c r="I12039" s="37" t="n">
        <v>1</v>
      </c>
      <c r="J12039" s="40" t="n">
        <f aca="false">IF(C12039=0,"",D12039/C12039)</f>
        <v>1</v>
      </c>
    </row>
    <row r="12040" customFormat="false" ht="15" hidden="false" customHeight="false" outlineLevel="0" collapsed="false">
      <c r="A12040" s="37" t="s">
        <v>1791</v>
      </c>
      <c r="B12040" s="37" t="s">
        <v>281</v>
      </c>
      <c r="C12040" s="37" t="n">
        <v>22</v>
      </c>
      <c r="D12040" s="37" t="n">
        <v>20</v>
      </c>
      <c r="E12040" s="37" t="n">
        <v>1</v>
      </c>
      <c r="F12040" s="37" t="n">
        <v>0</v>
      </c>
      <c r="G12040" s="37" t="n">
        <v>3</v>
      </c>
      <c r="H12040" s="37" t="n">
        <v>3</v>
      </c>
      <c r="I12040" s="37" t="n">
        <v>2</v>
      </c>
      <c r="J12040" s="40" t="n">
        <f aca="false">IF(C12040=0,"",D12040/C12040)</f>
        <v>0.909090909090909</v>
      </c>
    </row>
    <row r="12041" customFormat="false" ht="15" hidden="false" customHeight="false" outlineLevel="0" collapsed="false">
      <c r="A12041" s="37" t="s">
        <v>1793</v>
      </c>
      <c r="B12041" s="37" t="s">
        <v>281</v>
      </c>
      <c r="C12041" s="37" t="n">
        <v>22</v>
      </c>
      <c r="D12041" s="37" t="n">
        <v>21</v>
      </c>
      <c r="E12041" s="37" t="n">
        <v>1</v>
      </c>
      <c r="F12041" s="37" t="n">
        <v>0</v>
      </c>
      <c r="G12041" s="37" t="n">
        <v>0</v>
      </c>
      <c r="H12041" s="37" t="n">
        <v>1</v>
      </c>
      <c r="I12041" s="37" t="n">
        <v>5</v>
      </c>
      <c r="J12041" s="40" t="n">
        <f aca="false">IF(C12041=0,"",D12041/C12041)</f>
        <v>0.954545454545455</v>
      </c>
    </row>
    <row r="12042" customFormat="false" ht="15" hidden="false" customHeight="false" outlineLevel="0" collapsed="false">
      <c r="A12042" s="37" t="s">
        <v>1794</v>
      </c>
      <c r="B12042" s="37" t="s">
        <v>270</v>
      </c>
      <c r="C12042" s="37" t="n">
        <v>22</v>
      </c>
      <c r="D12042" s="37" t="n">
        <v>19</v>
      </c>
      <c r="E12042" s="37" t="n">
        <v>0</v>
      </c>
      <c r="F12042" s="37" t="n">
        <v>0</v>
      </c>
      <c r="G12042" s="37" t="n">
        <v>0</v>
      </c>
      <c r="H12042" s="37" t="n">
        <v>2</v>
      </c>
      <c r="I12042" s="37" t="n">
        <v>0</v>
      </c>
      <c r="J12042" s="40" t="n">
        <f aca="false">IF(C12042=0,"",D12042/C12042)</f>
        <v>0.863636363636364</v>
      </c>
    </row>
    <row r="12043" customFormat="false" ht="15" hidden="false" customHeight="false" outlineLevel="0" collapsed="false">
      <c r="A12043" s="37" t="s">
        <v>1794</v>
      </c>
      <c r="B12043" s="37" t="s">
        <v>271</v>
      </c>
      <c r="C12043" s="37" t="n">
        <v>22</v>
      </c>
      <c r="D12043" s="37" t="n">
        <v>20</v>
      </c>
      <c r="E12043" s="37" t="n">
        <v>0</v>
      </c>
      <c r="F12043" s="37" t="n">
        <v>2</v>
      </c>
      <c r="G12043" s="37" t="n">
        <v>0</v>
      </c>
      <c r="H12043" s="37" t="n">
        <v>1</v>
      </c>
      <c r="I12043" s="37" t="n">
        <v>3</v>
      </c>
      <c r="J12043" s="40" t="n">
        <f aca="false">IF(C12043=0,"",D12043/C12043)</f>
        <v>0.909090909090909</v>
      </c>
    </row>
    <row r="12044" customFormat="false" ht="15" hidden="false" customHeight="false" outlineLevel="0" collapsed="false">
      <c r="A12044" s="37" t="s">
        <v>1794</v>
      </c>
      <c r="B12044" s="37" t="s">
        <v>272</v>
      </c>
      <c r="C12044" s="37" t="n">
        <v>22</v>
      </c>
      <c r="D12044" s="37" t="n">
        <v>19</v>
      </c>
      <c r="E12044" s="37" t="n">
        <v>1</v>
      </c>
      <c r="F12044" s="37" t="n">
        <v>1</v>
      </c>
      <c r="G12044" s="37" t="n">
        <v>1</v>
      </c>
      <c r="H12044" s="37" t="n">
        <v>1</v>
      </c>
      <c r="I12044" s="37" t="n">
        <v>0</v>
      </c>
      <c r="J12044" s="40" t="n">
        <f aca="false">IF(C12044=0,"",D12044/C12044)</f>
        <v>0.863636363636364</v>
      </c>
    </row>
    <row r="12045" customFormat="false" ht="15" hidden="false" customHeight="false" outlineLevel="0" collapsed="false">
      <c r="A12045" s="37" t="s">
        <v>1794</v>
      </c>
      <c r="B12045" s="37" t="s">
        <v>273</v>
      </c>
      <c r="C12045" s="37" t="n">
        <v>22</v>
      </c>
      <c r="D12045" s="37" t="n">
        <v>21</v>
      </c>
      <c r="E12045" s="37" t="n">
        <v>0</v>
      </c>
      <c r="F12045" s="37" t="n">
        <v>1</v>
      </c>
      <c r="G12045" s="37" t="n">
        <v>0</v>
      </c>
      <c r="H12045" s="37" t="n">
        <v>1</v>
      </c>
      <c r="I12045" s="37" t="n">
        <v>1</v>
      </c>
      <c r="J12045" s="40" t="n">
        <f aca="false">IF(C12045=0,"",D12045/C12045)</f>
        <v>0.954545454545455</v>
      </c>
    </row>
    <row r="12046" customFormat="false" ht="15" hidden="false" customHeight="false" outlineLevel="0" collapsed="false">
      <c r="A12046" s="37" t="s">
        <v>1794</v>
      </c>
      <c r="B12046" s="37" t="s">
        <v>274</v>
      </c>
      <c r="C12046" s="37" t="n">
        <v>22</v>
      </c>
      <c r="D12046" s="37" t="n">
        <v>20</v>
      </c>
      <c r="E12046" s="37" t="n">
        <v>1</v>
      </c>
      <c r="F12046" s="37" t="n">
        <v>1</v>
      </c>
      <c r="G12046" s="37" t="n">
        <v>0</v>
      </c>
      <c r="H12046" s="37" t="n">
        <v>0</v>
      </c>
      <c r="I12046" s="37" t="n">
        <v>0</v>
      </c>
      <c r="J12046" s="40" t="n">
        <f aca="false">IF(C12046=0,"",D12046/C12046)</f>
        <v>0.909090909090909</v>
      </c>
    </row>
    <row r="12047" customFormat="false" ht="15" hidden="false" customHeight="false" outlineLevel="0" collapsed="false">
      <c r="A12047" s="37" t="s">
        <v>1794</v>
      </c>
      <c r="B12047" s="37" t="s">
        <v>275</v>
      </c>
      <c r="C12047" s="37" t="n">
        <v>22</v>
      </c>
      <c r="D12047" s="37" t="n">
        <v>22</v>
      </c>
      <c r="E12047" s="37" t="n">
        <v>0</v>
      </c>
      <c r="F12047" s="37" t="n">
        <v>0</v>
      </c>
      <c r="G12047" s="37" t="n">
        <v>0</v>
      </c>
      <c r="H12047" s="37" t="n">
        <v>1</v>
      </c>
      <c r="I12047" s="37" t="n">
        <v>0</v>
      </c>
      <c r="J12047" s="40" t="n">
        <f aca="false">IF(C12047=0,"",D12047/C12047)</f>
        <v>1</v>
      </c>
    </row>
    <row r="12048" customFormat="false" ht="15" hidden="false" customHeight="false" outlineLevel="0" collapsed="false">
      <c r="A12048" s="37" t="s">
        <v>1794</v>
      </c>
      <c r="B12048" s="37" t="s">
        <v>276</v>
      </c>
      <c r="C12048" s="37" t="n">
        <v>22</v>
      </c>
      <c r="D12048" s="37" t="n">
        <v>22</v>
      </c>
      <c r="E12048" s="37" t="n">
        <v>0</v>
      </c>
      <c r="F12048" s="37" t="n">
        <v>0</v>
      </c>
      <c r="G12048" s="37" t="n">
        <v>0</v>
      </c>
      <c r="H12048" s="37" t="n">
        <v>0</v>
      </c>
      <c r="I12048" s="37" t="n">
        <v>4</v>
      </c>
      <c r="J12048" s="40" t="n">
        <f aca="false">IF(C12048=0,"",D12048/C12048)</f>
        <v>1</v>
      </c>
    </row>
    <row r="12049" customFormat="false" ht="15" hidden="false" customHeight="false" outlineLevel="0" collapsed="false">
      <c r="A12049" s="37" t="s">
        <v>1794</v>
      </c>
      <c r="B12049" s="37" t="s">
        <v>277</v>
      </c>
      <c r="C12049" s="37" t="n">
        <v>22</v>
      </c>
      <c r="D12049" s="37" t="n">
        <v>21</v>
      </c>
      <c r="E12049" s="37" t="n">
        <v>1</v>
      </c>
      <c r="F12049" s="37" t="n">
        <v>0</v>
      </c>
      <c r="G12049" s="37" t="n">
        <v>0</v>
      </c>
      <c r="H12049" s="37" t="n">
        <v>0</v>
      </c>
      <c r="I12049" s="37" t="n">
        <v>0</v>
      </c>
      <c r="J12049" s="40" t="n">
        <f aca="false">IF(C12049=0,"",D12049/C12049)</f>
        <v>0.954545454545455</v>
      </c>
    </row>
    <row r="12050" customFormat="false" ht="15" hidden="false" customHeight="false" outlineLevel="0" collapsed="false">
      <c r="A12050" s="37" t="s">
        <v>1794</v>
      </c>
      <c r="B12050" s="37" t="s">
        <v>278</v>
      </c>
      <c r="C12050" s="37" t="n">
        <v>22</v>
      </c>
      <c r="D12050" s="37" t="n">
        <v>22</v>
      </c>
      <c r="E12050" s="37" t="n">
        <v>0</v>
      </c>
      <c r="F12050" s="37" t="n">
        <v>2</v>
      </c>
      <c r="G12050" s="37" t="n">
        <v>0</v>
      </c>
      <c r="H12050" s="37" t="n">
        <v>0</v>
      </c>
      <c r="I12050" s="37" t="n">
        <v>1</v>
      </c>
      <c r="J12050" s="40" t="n">
        <f aca="false">IF(C12050=0,"",D12050/C12050)</f>
        <v>1</v>
      </c>
    </row>
    <row r="12051" customFormat="false" ht="15" hidden="false" customHeight="false" outlineLevel="0" collapsed="false">
      <c r="A12051" s="37" t="s">
        <v>1794</v>
      </c>
      <c r="B12051" s="37" t="s">
        <v>279</v>
      </c>
      <c r="C12051" s="37" t="n">
        <v>22</v>
      </c>
      <c r="D12051" s="37" t="n">
        <v>22</v>
      </c>
      <c r="E12051" s="37" t="n">
        <v>2</v>
      </c>
      <c r="F12051" s="37" t="n">
        <v>1</v>
      </c>
      <c r="G12051" s="37" t="n">
        <v>0</v>
      </c>
      <c r="H12051" s="37" t="n">
        <v>1</v>
      </c>
      <c r="I12051" s="37" t="n">
        <v>1</v>
      </c>
      <c r="J12051" s="40" t="n">
        <f aca="false">IF(C12051=0,"",D12051/C12051)</f>
        <v>1</v>
      </c>
    </row>
    <row r="12052" customFormat="false" ht="15" hidden="false" customHeight="false" outlineLevel="0" collapsed="false">
      <c r="A12052" s="37" t="s">
        <v>1794</v>
      </c>
      <c r="B12052" s="37" t="s">
        <v>280</v>
      </c>
      <c r="C12052" s="37" t="n">
        <v>22</v>
      </c>
      <c r="D12052" s="37" t="n">
        <v>21</v>
      </c>
      <c r="E12052" s="37" t="n">
        <v>2</v>
      </c>
      <c r="F12052" s="37" t="n">
        <v>0</v>
      </c>
      <c r="G12052" s="37" t="n">
        <v>0</v>
      </c>
      <c r="H12052" s="37" t="n">
        <v>0</v>
      </c>
      <c r="I12052" s="37" t="n">
        <v>0</v>
      </c>
      <c r="J12052" s="40" t="n">
        <f aca="false">IF(C12052=0,"",D12052/C12052)</f>
        <v>0.954545454545455</v>
      </c>
    </row>
    <row r="12053" customFormat="false" ht="15" hidden="false" customHeight="false" outlineLevel="0" collapsed="false">
      <c r="A12053" s="37" t="s">
        <v>1794</v>
      </c>
      <c r="B12053" s="37" t="s">
        <v>281</v>
      </c>
      <c r="C12053" s="37" t="n">
        <v>22</v>
      </c>
      <c r="D12053" s="37" t="n">
        <v>19</v>
      </c>
      <c r="E12053" s="37" t="n">
        <v>0</v>
      </c>
      <c r="F12053" s="37" t="n">
        <v>0</v>
      </c>
      <c r="G12053" s="37" t="n">
        <v>1</v>
      </c>
      <c r="H12053" s="37" t="n">
        <v>0</v>
      </c>
      <c r="I12053" s="37" t="n">
        <v>1</v>
      </c>
      <c r="J12053" s="40" t="n">
        <f aca="false">IF(C12053=0,"",D12053/C12053)</f>
        <v>0.863636363636364</v>
      </c>
    </row>
    <row r="12054" customFormat="false" ht="15" hidden="false" customHeight="false" outlineLevel="0" collapsed="false">
      <c r="A12054" s="37" t="s">
        <v>1191</v>
      </c>
      <c r="B12054" s="37" t="s">
        <v>270</v>
      </c>
      <c r="C12054" s="37" t="n">
        <v>22</v>
      </c>
      <c r="D12054" s="37" t="n">
        <v>21</v>
      </c>
      <c r="E12054" s="37" t="n">
        <v>0</v>
      </c>
      <c r="F12054" s="37" t="n">
        <v>1</v>
      </c>
      <c r="G12054" s="37" t="n">
        <v>0</v>
      </c>
      <c r="H12054" s="37" t="n">
        <v>1</v>
      </c>
      <c r="I12054" s="37" t="n">
        <v>1</v>
      </c>
      <c r="J12054" s="40" t="n">
        <f aca="false">IF(C12054=0,"",D12054/C12054)</f>
        <v>0.954545454545455</v>
      </c>
    </row>
    <row r="12055" customFormat="false" ht="15" hidden="false" customHeight="false" outlineLevel="0" collapsed="false">
      <c r="A12055" s="37" t="s">
        <v>1191</v>
      </c>
      <c r="B12055" s="37" t="s">
        <v>271</v>
      </c>
      <c r="C12055" s="37" t="n">
        <v>22</v>
      </c>
      <c r="D12055" s="37" t="n">
        <v>21</v>
      </c>
      <c r="E12055" s="37" t="n">
        <v>1</v>
      </c>
      <c r="F12055" s="37" t="n">
        <v>3</v>
      </c>
      <c r="G12055" s="37" t="n">
        <v>0</v>
      </c>
      <c r="H12055" s="37" t="n">
        <v>4</v>
      </c>
      <c r="I12055" s="37" t="n">
        <v>0</v>
      </c>
      <c r="J12055" s="40" t="n">
        <f aca="false">IF(C12055=0,"",D12055/C12055)</f>
        <v>0.954545454545455</v>
      </c>
    </row>
    <row r="12056" customFormat="false" ht="15" hidden="false" customHeight="false" outlineLevel="0" collapsed="false">
      <c r="A12056" s="37" t="s">
        <v>1191</v>
      </c>
      <c r="B12056" s="37" t="s">
        <v>272</v>
      </c>
      <c r="C12056" s="37" t="n">
        <v>22</v>
      </c>
      <c r="D12056" s="37" t="n">
        <v>21</v>
      </c>
      <c r="E12056" s="37" t="n">
        <v>1</v>
      </c>
      <c r="F12056" s="37" t="n">
        <v>0</v>
      </c>
      <c r="G12056" s="37" t="n">
        <v>0</v>
      </c>
      <c r="H12056" s="37" t="n">
        <v>1</v>
      </c>
      <c r="I12056" s="37" t="n">
        <v>1</v>
      </c>
      <c r="J12056" s="40" t="n">
        <f aca="false">IF(C12056=0,"",D12056/C12056)</f>
        <v>0.954545454545455</v>
      </c>
    </row>
    <row r="12057" customFormat="false" ht="15" hidden="false" customHeight="false" outlineLevel="0" collapsed="false">
      <c r="A12057" s="37" t="s">
        <v>1191</v>
      </c>
      <c r="B12057" s="37" t="s">
        <v>273</v>
      </c>
      <c r="C12057" s="37" t="n">
        <v>22</v>
      </c>
      <c r="D12057" s="37" t="n">
        <v>20</v>
      </c>
      <c r="E12057" s="37" t="n">
        <v>0</v>
      </c>
      <c r="F12057" s="37" t="n">
        <v>1</v>
      </c>
      <c r="G12057" s="37" t="n">
        <v>0</v>
      </c>
      <c r="H12057" s="37" t="n">
        <v>2</v>
      </c>
      <c r="I12057" s="37" t="n">
        <v>0</v>
      </c>
      <c r="J12057" s="40" t="n">
        <f aca="false">IF(C12057=0,"",D12057/C12057)</f>
        <v>0.909090909090909</v>
      </c>
    </row>
    <row r="12058" customFormat="false" ht="15" hidden="false" customHeight="false" outlineLevel="0" collapsed="false">
      <c r="A12058" s="37" t="s">
        <v>1191</v>
      </c>
      <c r="B12058" s="37" t="s">
        <v>274</v>
      </c>
      <c r="C12058" s="37" t="n">
        <v>22</v>
      </c>
      <c r="D12058" s="37" t="n">
        <v>21</v>
      </c>
      <c r="E12058" s="37" t="n">
        <v>0</v>
      </c>
      <c r="F12058" s="37" t="n">
        <v>3</v>
      </c>
      <c r="G12058" s="37" t="n">
        <v>0</v>
      </c>
      <c r="H12058" s="37" t="n">
        <v>2</v>
      </c>
      <c r="I12058" s="37" t="n">
        <v>2</v>
      </c>
      <c r="J12058" s="40" t="n">
        <f aca="false">IF(C12058=0,"",D12058/C12058)</f>
        <v>0.954545454545455</v>
      </c>
    </row>
    <row r="12059" customFormat="false" ht="15" hidden="false" customHeight="false" outlineLevel="0" collapsed="false">
      <c r="A12059" s="37" t="s">
        <v>1191</v>
      </c>
      <c r="B12059" s="37" t="s">
        <v>275</v>
      </c>
      <c r="C12059" s="37" t="n">
        <v>22</v>
      </c>
      <c r="D12059" s="37" t="n">
        <v>21</v>
      </c>
      <c r="E12059" s="37" t="n">
        <v>2</v>
      </c>
      <c r="F12059" s="37" t="n">
        <v>0</v>
      </c>
      <c r="G12059" s="37" t="n">
        <v>0</v>
      </c>
      <c r="H12059" s="37" t="n">
        <v>4</v>
      </c>
      <c r="I12059" s="37" t="n">
        <v>0</v>
      </c>
      <c r="J12059" s="40" t="n">
        <f aca="false">IF(C12059=0,"",D12059/C12059)</f>
        <v>0.954545454545455</v>
      </c>
    </row>
    <row r="12060" customFormat="false" ht="15" hidden="false" customHeight="false" outlineLevel="0" collapsed="false">
      <c r="A12060" s="37" t="s">
        <v>1191</v>
      </c>
      <c r="B12060" s="37" t="s">
        <v>276</v>
      </c>
      <c r="C12060" s="37" t="n">
        <v>22</v>
      </c>
      <c r="D12060" s="37" t="n">
        <v>21</v>
      </c>
      <c r="E12060" s="37" t="n">
        <v>0</v>
      </c>
      <c r="F12060" s="37" t="n">
        <v>0</v>
      </c>
      <c r="G12060" s="37" t="n">
        <v>0</v>
      </c>
      <c r="H12060" s="37" t="n">
        <v>1</v>
      </c>
      <c r="I12060" s="37" t="n">
        <v>1</v>
      </c>
      <c r="J12060" s="40" t="n">
        <f aca="false">IF(C12060=0,"",D12060/C12060)</f>
        <v>0.954545454545455</v>
      </c>
    </row>
    <row r="12061" customFormat="false" ht="15" hidden="false" customHeight="false" outlineLevel="0" collapsed="false">
      <c r="A12061" s="37" t="s">
        <v>1191</v>
      </c>
      <c r="B12061" s="37" t="s">
        <v>277</v>
      </c>
      <c r="C12061" s="37" t="n">
        <v>22</v>
      </c>
      <c r="D12061" s="37" t="n">
        <v>20</v>
      </c>
      <c r="E12061" s="37" t="n">
        <v>1</v>
      </c>
      <c r="F12061" s="37" t="n">
        <v>1</v>
      </c>
      <c r="G12061" s="37" t="n">
        <v>0</v>
      </c>
      <c r="H12061" s="37" t="n">
        <v>3</v>
      </c>
      <c r="I12061" s="37" t="n">
        <v>0</v>
      </c>
      <c r="J12061" s="40" t="n">
        <f aca="false">IF(C12061=0,"",D12061/C12061)</f>
        <v>0.909090909090909</v>
      </c>
    </row>
    <row r="12062" customFormat="false" ht="15" hidden="false" customHeight="false" outlineLevel="0" collapsed="false">
      <c r="A12062" s="37" t="s">
        <v>1191</v>
      </c>
      <c r="B12062" s="37" t="s">
        <v>278</v>
      </c>
      <c r="C12062" s="37" t="n">
        <v>22</v>
      </c>
      <c r="D12062" s="37" t="n">
        <v>22</v>
      </c>
      <c r="E12062" s="37" t="n">
        <v>0</v>
      </c>
      <c r="F12062" s="37" t="n">
        <v>0</v>
      </c>
      <c r="G12062" s="37" t="n">
        <v>0</v>
      </c>
      <c r="H12062" s="37" t="n">
        <v>3</v>
      </c>
      <c r="I12062" s="37" t="n">
        <v>4</v>
      </c>
      <c r="J12062" s="40" t="n">
        <f aca="false">IF(C12062=0,"",D12062/C12062)</f>
        <v>1</v>
      </c>
    </row>
    <row r="12063" customFormat="false" ht="15" hidden="false" customHeight="false" outlineLevel="0" collapsed="false">
      <c r="A12063" s="37" t="s">
        <v>1191</v>
      </c>
      <c r="B12063" s="37" t="s">
        <v>279</v>
      </c>
      <c r="C12063" s="37" t="n">
        <v>22</v>
      </c>
      <c r="D12063" s="37" t="n">
        <v>21</v>
      </c>
      <c r="E12063" s="37" t="n">
        <v>0</v>
      </c>
      <c r="F12063" s="37" t="n">
        <v>0</v>
      </c>
      <c r="G12063" s="37" t="n">
        <v>1</v>
      </c>
      <c r="H12063" s="37" t="n">
        <v>2</v>
      </c>
      <c r="I12063" s="37" t="n">
        <v>1</v>
      </c>
      <c r="J12063" s="40" t="n">
        <f aca="false">IF(C12063=0,"",D12063/C12063)</f>
        <v>0.954545454545455</v>
      </c>
    </row>
    <row r="12064" customFormat="false" ht="15" hidden="false" customHeight="false" outlineLevel="0" collapsed="false">
      <c r="A12064" s="37" t="s">
        <v>1191</v>
      </c>
      <c r="B12064" s="37" t="s">
        <v>280</v>
      </c>
      <c r="C12064" s="37" t="n">
        <v>22</v>
      </c>
      <c r="D12064" s="37" t="n">
        <v>20</v>
      </c>
      <c r="E12064" s="37" t="n">
        <v>1</v>
      </c>
      <c r="F12064" s="37" t="n">
        <v>0</v>
      </c>
      <c r="G12064" s="37" t="n">
        <v>0</v>
      </c>
      <c r="H12064" s="37" t="n">
        <v>1</v>
      </c>
      <c r="I12064" s="37" t="n">
        <v>1</v>
      </c>
      <c r="J12064" s="40" t="n">
        <f aca="false">IF(C12064=0,"",D12064/C12064)</f>
        <v>0.909090909090909</v>
      </c>
    </row>
    <row r="12065" customFormat="false" ht="15" hidden="false" customHeight="false" outlineLevel="0" collapsed="false">
      <c r="A12065" s="37" t="s">
        <v>1191</v>
      </c>
      <c r="B12065" s="37" t="s">
        <v>281</v>
      </c>
      <c r="C12065" s="37" t="n">
        <v>22</v>
      </c>
      <c r="D12065" s="37" t="n">
        <v>17</v>
      </c>
      <c r="E12065" s="37" t="n">
        <v>1</v>
      </c>
      <c r="F12065" s="37" t="n">
        <v>0</v>
      </c>
      <c r="G12065" s="37" t="n">
        <v>0</v>
      </c>
      <c r="H12065" s="37" t="n">
        <v>1</v>
      </c>
      <c r="I12065" s="37" t="n">
        <v>1</v>
      </c>
      <c r="J12065" s="40" t="n">
        <f aca="false">IF(C12065=0,"",D12065/C12065)</f>
        <v>0.772727272727273</v>
      </c>
    </row>
    <row r="12066" customFormat="false" ht="15" hidden="false" customHeight="false" outlineLevel="0" collapsed="false">
      <c r="A12066" s="37" t="s">
        <v>1551</v>
      </c>
      <c r="B12066" s="37" t="s">
        <v>270</v>
      </c>
      <c r="C12066" s="37" t="n">
        <v>22</v>
      </c>
      <c r="D12066" s="37" t="n">
        <v>18</v>
      </c>
      <c r="E12066" s="37" t="n">
        <v>1</v>
      </c>
      <c r="F12066" s="37" t="n">
        <v>1</v>
      </c>
      <c r="G12066" s="37" t="n">
        <v>0</v>
      </c>
      <c r="H12066" s="37" t="n">
        <v>0</v>
      </c>
      <c r="I12066" s="37" t="n">
        <v>0</v>
      </c>
      <c r="J12066" s="40" t="n">
        <f aca="false">IF(C12066=0,"",D12066/C12066)</f>
        <v>0.818181818181818</v>
      </c>
    </row>
    <row r="12067" customFormat="false" ht="15" hidden="false" customHeight="false" outlineLevel="0" collapsed="false">
      <c r="A12067" s="37" t="s">
        <v>1551</v>
      </c>
      <c r="B12067" s="37" t="s">
        <v>271</v>
      </c>
      <c r="C12067" s="37" t="n">
        <v>22</v>
      </c>
      <c r="D12067" s="37" t="n">
        <v>21</v>
      </c>
      <c r="E12067" s="37" t="n">
        <v>2</v>
      </c>
      <c r="F12067" s="37" t="n">
        <v>1</v>
      </c>
      <c r="G12067" s="37" t="n">
        <v>1</v>
      </c>
      <c r="H12067" s="37" t="n">
        <v>2</v>
      </c>
      <c r="I12067" s="37" t="n">
        <v>6</v>
      </c>
      <c r="J12067" s="40" t="n">
        <f aca="false">IF(C12067=0,"",D12067/C12067)</f>
        <v>0.954545454545455</v>
      </c>
    </row>
    <row r="12068" customFormat="false" ht="15" hidden="false" customHeight="false" outlineLevel="0" collapsed="false">
      <c r="A12068" s="37" t="s">
        <v>1551</v>
      </c>
      <c r="B12068" s="37" t="s">
        <v>272</v>
      </c>
      <c r="C12068" s="37" t="n">
        <v>22</v>
      </c>
      <c r="D12068" s="37" t="n">
        <v>20</v>
      </c>
      <c r="E12068" s="37" t="n">
        <v>0</v>
      </c>
      <c r="F12068" s="37" t="n">
        <v>0</v>
      </c>
      <c r="G12068" s="37" t="n">
        <v>1</v>
      </c>
      <c r="H12068" s="37" t="n">
        <v>4</v>
      </c>
      <c r="I12068" s="37" t="n">
        <v>4</v>
      </c>
      <c r="J12068" s="40" t="n">
        <f aca="false">IF(C12068=0,"",D12068/C12068)</f>
        <v>0.909090909090909</v>
      </c>
    </row>
    <row r="12069" customFormat="false" ht="15" hidden="false" customHeight="false" outlineLevel="0" collapsed="false">
      <c r="A12069" s="37" t="s">
        <v>1551</v>
      </c>
      <c r="B12069" s="37" t="s">
        <v>273</v>
      </c>
      <c r="C12069" s="37" t="n">
        <v>22</v>
      </c>
      <c r="D12069" s="37" t="n">
        <v>21</v>
      </c>
      <c r="E12069" s="37" t="n">
        <v>0</v>
      </c>
      <c r="F12069" s="37" t="n">
        <v>0</v>
      </c>
      <c r="G12069" s="37" t="n">
        <v>1</v>
      </c>
      <c r="H12069" s="37" t="n">
        <v>1</v>
      </c>
      <c r="I12069" s="37" t="n">
        <v>4</v>
      </c>
      <c r="J12069" s="40" t="n">
        <f aca="false">IF(C12069=0,"",D12069/C12069)</f>
        <v>0.954545454545455</v>
      </c>
    </row>
    <row r="12070" customFormat="false" ht="15" hidden="false" customHeight="false" outlineLevel="0" collapsed="false">
      <c r="A12070" s="37" t="s">
        <v>1551</v>
      </c>
      <c r="B12070" s="37" t="s">
        <v>274</v>
      </c>
      <c r="C12070" s="37" t="n">
        <v>22</v>
      </c>
      <c r="D12070" s="37" t="n">
        <v>22</v>
      </c>
      <c r="E12070" s="37" t="n">
        <v>2</v>
      </c>
      <c r="F12070" s="37" t="n">
        <v>1</v>
      </c>
      <c r="G12070" s="37" t="n">
        <v>0</v>
      </c>
      <c r="H12070" s="37" t="n">
        <v>1</v>
      </c>
      <c r="I12070" s="37" t="n">
        <v>1</v>
      </c>
      <c r="J12070" s="40" t="n">
        <f aca="false">IF(C12070=0,"",D12070/C12070)</f>
        <v>1</v>
      </c>
    </row>
    <row r="12071" customFormat="false" ht="15" hidden="false" customHeight="false" outlineLevel="0" collapsed="false">
      <c r="A12071" s="37" t="s">
        <v>1551</v>
      </c>
      <c r="B12071" s="37" t="s">
        <v>275</v>
      </c>
      <c r="C12071" s="37" t="n">
        <v>22</v>
      </c>
      <c r="D12071" s="37" t="n">
        <v>22</v>
      </c>
      <c r="E12071" s="37" t="n">
        <v>1</v>
      </c>
      <c r="F12071" s="37" t="n">
        <v>1</v>
      </c>
      <c r="G12071" s="37" t="n">
        <v>0</v>
      </c>
      <c r="H12071" s="37" t="n">
        <v>4</v>
      </c>
      <c r="I12071" s="37" t="n">
        <v>1</v>
      </c>
      <c r="J12071" s="40" t="n">
        <f aca="false">IF(C12071=0,"",D12071/C12071)</f>
        <v>1</v>
      </c>
    </row>
    <row r="12072" customFormat="false" ht="15" hidden="false" customHeight="false" outlineLevel="0" collapsed="false">
      <c r="A12072" s="37" t="s">
        <v>1551</v>
      </c>
      <c r="B12072" s="37" t="s">
        <v>276</v>
      </c>
      <c r="C12072" s="37" t="n">
        <v>22</v>
      </c>
      <c r="D12072" s="37" t="n">
        <v>20</v>
      </c>
      <c r="E12072" s="37" t="n">
        <v>0</v>
      </c>
      <c r="F12072" s="37" t="n">
        <v>1</v>
      </c>
      <c r="G12072" s="37" t="n">
        <v>0</v>
      </c>
      <c r="H12072" s="37" t="n">
        <v>3</v>
      </c>
      <c r="I12072" s="37" t="n">
        <v>3</v>
      </c>
      <c r="J12072" s="40" t="n">
        <f aca="false">IF(C12072=0,"",D12072/C12072)</f>
        <v>0.909090909090909</v>
      </c>
    </row>
    <row r="12073" customFormat="false" ht="15" hidden="false" customHeight="false" outlineLevel="0" collapsed="false">
      <c r="A12073" s="37" t="s">
        <v>1551</v>
      </c>
      <c r="B12073" s="37" t="s">
        <v>277</v>
      </c>
      <c r="C12073" s="37" t="n">
        <v>22</v>
      </c>
      <c r="D12073" s="37" t="n">
        <v>19</v>
      </c>
      <c r="E12073" s="37" t="n">
        <v>0</v>
      </c>
      <c r="F12073" s="37" t="n">
        <v>0</v>
      </c>
      <c r="G12073" s="37" t="n">
        <v>1</v>
      </c>
      <c r="H12073" s="37" t="n">
        <v>0</v>
      </c>
      <c r="I12073" s="37" t="n">
        <v>0</v>
      </c>
      <c r="J12073" s="40" t="n">
        <f aca="false">IF(C12073=0,"",D12073/C12073)</f>
        <v>0.863636363636364</v>
      </c>
    </row>
    <row r="12074" customFormat="false" ht="15" hidden="false" customHeight="false" outlineLevel="0" collapsed="false">
      <c r="A12074" s="37" t="s">
        <v>1551</v>
      </c>
      <c r="B12074" s="37" t="s">
        <v>278</v>
      </c>
      <c r="C12074" s="37" t="n">
        <v>22</v>
      </c>
      <c r="D12074" s="37" t="n">
        <v>22</v>
      </c>
      <c r="E12074" s="37" t="n">
        <v>2</v>
      </c>
      <c r="F12074" s="37" t="n">
        <v>0</v>
      </c>
      <c r="G12074" s="37" t="n">
        <v>0</v>
      </c>
      <c r="H12074" s="37" t="n">
        <v>4</v>
      </c>
      <c r="I12074" s="37" t="n">
        <v>0</v>
      </c>
      <c r="J12074" s="40" t="n">
        <f aca="false">IF(C12074=0,"",D12074/C12074)</f>
        <v>1</v>
      </c>
    </row>
    <row r="12075" customFormat="false" ht="15" hidden="false" customHeight="false" outlineLevel="0" collapsed="false">
      <c r="A12075" s="37" t="s">
        <v>1551</v>
      </c>
      <c r="B12075" s="37" t="s">
        <v>279</v>
      </c>
      <c r="C12075" s="37" t="n">
        <v>22</v>
      </c>
      <c r="D12075" s="37" t="n">
        <v>20</v>
      </c>
      <c r="E12075" s="37" t="n">
        <v>1</v>
      </c>
      <c r="F12075" s="37" t="n">
        <v>1</v>
      </c>
      <c r="G12075" s="37" t="n">
        <v>0</v>
      </c>
      <c r="H12075" s="37" t="n">
        <v>0</v>
      </c>
      <c r="I12075" s="37" t="n">
        <v>0</v>
      </c>
      <c r="J12075" s="40" t="n">
        <f aca="false">IF(C12075=0,"",D12075/C12075)</f>
        <v>0.909090909090909</v>
      </c>
    </row>
    <row r="12076" customFormat="false" ht="15" hidden="false" customHeight="false" outlineLevel="0" collapsed="false">
      <c r="A12076" s="37" t="s">
        <v>1551</v>
      </c>
      <c r="B12076" s="37" t="s">
        <v>280</v>
      </c>
      <c r="C12076" s="37" t="n">
        <v>22</v>
      </c>
      <c r="D12076" s="37" t="n">
        <v>21</v>
      </c>
      <c r="E12076" s="37" t="n">
        <v>0</v>
      </c>
      <c r="F12076" s="37" t="n">
        <v>0</v>
      </c>
      <c r="G12076" s="37" t="n">
        <v>0</v>
      </c>
      <c r="H12076" s="37" t="n">
        <v>1</v>
      </c>
      <c r="I12076" s="37" t="n">
        <v>0</v>
      </c>
      <c r="J12076" s="40" t="n">
        <f aca="false">IF(C12076=0,"",D12076/C12076)</f>
        <v>0.954545454545455</v>
      </c>
    </row>
    <row r="12077" customFormat="false" ht="15" hidden="false" customHeight="false" outlineLevel="0" collapsed="false">
      <c r="A12077" s="37" t="s">
        <v>1551</v>
      </c>
      <c r="B12077" s="37" t="s">
        <v>281</v>
      </c>
      <c r="C12077" s="37" t="n">
        <v>22</v>
      </c>
      <c r="D12077" s="37" t="n">
        <v>21</v>
      </c>
      <c r="E12077" s="37" t="n">
        <v>1</v>
      </c>
      <c r="F12077" s="37" t="n">
        <v>1</v>
      </c>
      <c r="G12077" s="37" t="n">
        <v>0</v>
      </c>
      <c r="H12077" s="37" t="n">
        <v>2</v>
      </c>
      <c r="I12077" s="37" t="n">
        <v>0</v>
      </c>
      <c r="J12077" s="40" t="n">
        <f aca="false">IF(C12077=0,"",D12077/C12077)</f>
        <v>0.954545454545455</v>
      </c>
    </row>
    <row r="12078" customFormat="false" ht="15" hidden="false" customHeight="false" outlineLevel="0" collapsed="false">
      <c r="A12078" s="37" t="s">
        <v>1795</v>
      </c>
      <c r="B12078" s="37" t="s">
        <v>280</v>
      </c>
      <c r="C12078" s="37" t="n">
        <v>22</v>
      </c>
      <c r="D12078" s="37" t="n">
        <v>22</v>
      </c>
      <c r="E12078" s="37" t="n">
        <v>2</v>
      </c>
      <c r="F12078" s="37" t="n">
        <v>1</v>
      </c>
      <c r="G12078" s="37" t="n">
        <v>0</v>
      </c>
      <c r="H12078" s="37" t="n">
        <v>0</v>
      </c>
      <c r="I12078" s="37" t="n">
        <v>2</v>
      </c>
      <c r="J12078" s="40" t="n">
        <f aca="false">IF(C12078=0,"",D12078/C12078)</f>
        <v>1</v>
      </c>
    </row>
    <row r="12079" customFormat="false" ht="15" hidden="false" customHeight="false" outlineLevel="0" collapsed="false">
      <c r="A12079" s="37" t="s">
        <v>1795</v>
      </c>
      <c r="B12079" s="37" t="s">
        <v>281</v>
      </c>
      <c r="C12079" s="37" t="n">
        <v>22</v>
      </c>
      <c r="D12079" s="37" t="n">
        <v>19</v>
      </c>
      <c r="E12079" s="37" t="n">
        <v>0</v>
      </c>
      <c r="F12079" s="37" t="n">
        <v>0</v>
      </c>
      <c r="G12079" s="37" t="n">
        <v>0</v>
      </c>
      <c r="H12079" s="37" t="n">
        <v>2</v>
      </c>
      <c r="I12079" s="37" t="n">
        <v>0</v>
      </c>
      <c r="J12079" s="40" t="n">
        <f aca="false">IF(C12079=0,"",D12079/C12079)</f>
        <v>0.863636363636364</v>
      </c>
    </row>
    <row r="12080" customFormat="false" ht="15" hidden="false" customHeight="false" outlineLevel="0" collapsed="false">
      <c r="A12080" s="37" t="s">
        <v>1796</v>
      </c>
      <c r="B12080" s="37" t="s">
        <v>270</v>
      </c>
      <c r="C12080" s="37" t="n">
        <v>22</v>
      </c>
      <c r="D12080" s="37" t="n">
        <v>20</v>
      </c>
      <c r="E12080" s="37" t="n">
        <v>1</v>
      </c>
      <c r="F12080" s="37" t="n">
        <v>1</v>
      </c>
      <c r="G12080" s="37" t="n">
        <v>0</v>
      </c>
      <c r="H12080" s="37" t="n">
        <v>0</v>
      </c>
      <c r="I12080" s="37" t="n">
        <v>39</v>
      </c>
      <c r="J12080" s="40" t="n">
        <f aca="false">IF(C12080=0,"",D12080/C12080)</f>
        <v>0.909090909090909</v>
      </c>
    </row>
    <row r="12081" customFormat="false" ht="15" hidden="false" customHeight="false" outlineLevel="0" collapsed="false">
      <c r="A12081" s="37" t="s">
        <v>1796</v>
      </c>
      <c r="B12081" s="37" t="s">
        <v>271</v>
      </c>
      <c r="C12081" s="37" t="n">
        <v>22</v>
      </c>
      <c r="D12081" s="37" t="n">
        <v>22</v>
      </c>
      <c r="E12081" s="37" t="n">
        <v>0</v>
      </c>
      <c r="F12081" s="37" t="n">
        <v>1</v>
      </c>
      <c r="G12081" s="37" t="n">
        <v>0</v>
      </c>
      <c r="H12081" s="37" t="n">
        <v>3</v>
      </c>
      <c r="I12081" s="37" t="n">
        <v>12</v>
      </c>
      <c r="J12081" s="40" t="n">
        <f aca="false">IF(C12081=0,"",D12081/C12081)</f>
        <v>1</v>
      </c>
    </row>
    <row r="12082" customFormat="false" ht="15" hidden="false" customHeight="false" outlineLevel="0" collapsed="false">
      <c r="A12082" s="37" t="s">
        <v>1796</v>
      </c>
      <c r="B12082" s="37" t="s">
        <v>272</v>
      </c>
      <c r="C12082" s="37" t="n">
        <v>22</v>
      </c>
      <c r="D12082" s="37" t="n">
        <v>21</v>
      </c>
      <c r="E12082" s="37" t="n">
        <v>0</v>
      </c>
      <c r="F12082" s="37" t="n">
        <v>1</v>
      </c>
      <c r="G12082" s="37" t="n">
        <v>0</v>
      </c>
      <c r="H12082" s="37" t="n">
        <v>0</v>
      </c>
      <c r="I12082" s="37" t="n">
        <v>6</v>
      </c>
      <c r="J12082" s="40" t="n">
        <f aca="false">IF(C12082=0,"",D12082/C12082)</f>
        <v>0.954545454545455</v>
      </c>
    </row>
    <row r="12083" customFormat="false" ht="15" hidden="false" customHeight="false" outlineLevel="0" collapsed="false">
      <c r="A12083" s="37" t="s">
        <v>1796</v>
      </c>
      <c r="B12083" s="37" t="s">
        <v>273</v>
      </c>
      <c r="C12083" s="37" t="n">
        <v>22</v>
      </c>
      <c r="D12083" s="37" t="n">
        <v>20</v>
      </c>
      <c r="E12083" s="37" t="n">
        <v>2</v>
      </c>
      <c r="F12083" s="37" t="n">
        <v>1</v>
      </c>
      <c r="G12083" s="37" t="n">
        <v>0</v>
      </c>
      <c r="H12083" s="37" t="n">
        <v>0</v>
      </c>
      <c r="I12083" s="37" t="n">
        <v>7</v>
      </c>
      <c r="J12083" s="40" t="n">
        <f aca="false">IF(C12083=0,"",D12083/C12083)</f>
        <v>0.909090909090909</v>
      </c>
    </row>
    <row r="12084" customFormat="false" ht="15" hidden="false" customHeight="false" outlineLevel="0" collapsed="false">
      <c r="A12084" s="37" t="s">
        <v>1796</v>
      </c>
      <c r="B12084" s="37" t="s">
        <v>274</v>
      </c>
      <c r="C12084" s="37" t="n">
        <v>22</v>
      </c>
      <c r="D12084" s="37" t="n">
        <v>22</v>
      </c>
      <c r="E12084" s="37" t="n">
        <v>0</v>
      </c>
      <c r="F12084" s="37" t="n">
        <v>0</v>
      </c>
      <c r="G12084" s="37" t="n">
        <v>1</v>
      </c>
      <c r="H12084" s="37" t="n">
        <v>1</v>
      </c>
      <c r="I12084" s="37" t="n">
        <v>11</v>
      </c>
      <c r="J12084" s="40" t="n">
        <f aca="false">IF(C12084=0,"",D12084/C12084)</f>
        <v>1</v>
      </c>
    </row>
    <row r="12085" customFormat="false" ht="15" hidden="false" customHeight="false" outlineLevel="0" collapsed="false">
      <c r="A12085" s="37" t="s">
        <v>1796</v>
      </c>
      <c r="B12085" s="37" t="s">
        <v>275</v>
      </c>
      <c r="C12085" s="37" t="n">
        <v>22</v>
      </c>
      <c r="D12085" s="37" t="n">
        <v>22</v>
      </c>
      <c r="E12085" s="37" t="n">
        <v>2</v>
      </c>
      <c r="F12085" s="37" t="n">
        <v>0</v>
      </c>
      <c r="G12085" s="37" t="n">
        <v>0</v>
      </c>
      <c r="H12085" s="37" t="n">
        <v>1</v>
      </c>
      <c r="I12085" s="37" t="n">
        <v>10</v>
      </c>
      <c r="J12085" s="40" t="n">
        <f aca="false">IF(C12085=0,"",D12085/C12085)</f>
        <v>1</v>
      </c>
    </row>
    <row r="12086" customFormat="false" ht="15" hidden="false" customHeight="false" outlineLevel="0" collapsed="false">
      <c r="A12086" s="37" t="s">
        <v>1796</v>
      </c>
      <c r="B12086" s="37" t="s">
        <v>276</v>
      </c>
      <c r="C12086" s="37" t="n">
        <v>22</v>
      </c>
      <c r="D12086" s="37" t="n">
        <v>20</v>
      </c>
      <c r="E12086" s="37" t="n">
        <v>1</v>
      </c>
      <c r="F12086" s="37" t="n">
        <v>0</v>
      </c>
      <c r="G12086" s="37" t="n">
        <v>1</v>
      </c>
      <c r="H12086" s="37" t="n">
        <v>3</v>
      </c>
      <c r="I12086" s="37" t="n">
        <v>18</v>
      </c>
      <c r="J12086" s="40" t="n">
        <f aca="false">IF(C12086=0,"",D12086/C12086)</f>
        <v>0.909090909090909</v>
      </c>
    </row>
    <row r="12087" customFormat="false" ht="15" hidden="false" customHeight="false" outlineLevel="0" collapsed="false">
      <c r="A12087" s="37" t="s">
        <v>1796</v>
      </c>
      <c r="B12087" s="37" t="s">
        <v>277</v>
      </c>
      <c r="C12087" s="37" t="n">
        <v>22</v>
      </c>
      <c r="D12087" s="37" t="n">
        <v>20</v>
      </c>
      <c r="E12087" s="37" t="n">
        <v>0</v>
      </c>
      <c r="F12087" s="37" t="n">
        <v>0</v>
      </c>
      <c r="G12087" s="37" t="n">
        <v>0</v>
      </c>
      <c r="H12087" s="37" t="n">
        <v>3</v>
      </c>
      <c r="I12087" s="37" t="n">
        <v>8</v>
      </c>
      <c r="J12087" s="40" t="n">
        <f aca="false">IF(C12087=0,"",D12087/C12087)</f>
        <v>0.909090909090909</v>
      </c>
    </row>
    <row r="12088" customFormat="false" ht="15" hidden="false" customHeight="false" outlineLevel="0" collapsed="false">
      <c r="A12088" s="37" t="s">
        <v>1796</v>
      </c>
      <c r="B12088" s="37" t="s">
        <v>278</v>
      </c>
      <c r="C12088" s="37" t="n">
        <v>22</v>
      </c>
      <c r="D12088" s="37" t="n">
        <v>21</v>
      </c>
      <c r="E12088" s="37" t="n">
        <v>0</v>
      </c>
      <c r="F12088" s="37" t="n">
        <v>1</v>
      </c>
      <c r="G12088" s="37" t="n">
        <v>0</v>
      </c>
      <c r="H12088" s="37" t="n">
        <v>1</v>
      </c>
      <c r="I12088" s="37" t="n">
        <v>4</v>
      </c>
      <c r="J12088" s="40" t="n">
        <f aca="false">IF(C12088=0,"",D12088/C12088)</f>
        <v>0.954545454545455</v>
      </c>
    </row>
    <row r="12089" customFormat="false" ht="15" hidden="false" customHeight="false" outlineLevel="0" collapsed="false">
      <c r="A12089" s="37" t="s">
        <v>1796</v>
      </c>
      <c r="B12089" s="37" t="s">
        <v>279</v>
      </c>
      <c r="C12089" s="37" t="n">
        <v>22</v>
      </c>
      <c r="D12089" s="37" t="n">
        <v>20</v>
      </c>
      <c r="E12089" s="37" t="n">
        <v>0</v>
      </c>
      <c r="F12089" s="37" t="n">
        <v>2</v>
      </c>
      <c r="G12089" s="37" t="n">
        <v>0</v>
      </c>
      <c r="H12089" s="37" t="n">
        <v>1</v>
      </c>
      <c r="I12089" s="37" t="n">
        <v>15</v>
      </c>
      <c r="J12089" s="40" t="n">
        <f aca="false">IF(C12089=0,"",D12089/C12089)</f>
        <v>0.909090909090909</v>
      </c>
    </row>
    <row r="12090" customFormat="false" ht="15" hidden="false" customHeight="false" outlineLevel="0" collapsed="false">
      <c r="A12090" s="37" t="s">
        <v>1796</v>
      </c>
      <c r="B12090" s="37" t="s">
        <v>280</v>
      </c>
      <c r="C12090" s="37" t="n">
        <v>22</v>
      </c>
      <c r="D12090" s="37" t="n">
        <v>21</v>
      </c>
      <c r="E12090" s="37" t="n">
        <v>2</v>
      </c>
      <c r="F12090" s="37" t="n">
        <v>1</v>
      </c>
      <c r="G12090" s="37" t="n">
        <v>0</v>
      </c>
      <c r="H12090" s="37" t="n">
        <v>3</v>
      </c>
      <c r="I12090" s="37" t="n">
        <v>19</v>
      </c>
      <c r="J12090" s="40" t="n">
        <f aca="false">IF(C12090=0,"",D12090/C12090)</f>
        <v>0.954545454545455</v>
      </c>
    </row>
    <row r="12091" customFormat="false" ht="15" hidden="false" customHeight="false" outlineLevel="0" collapsed="false">
      <c r="A12091" s="37" t="s">
        <v>1796</v>
      </c>
      <c r="B12091" s="37" t="s">
        <v>281</v>
      </c>
      <c r="C12091" s="37" t="n">
        <v>22</v>
      </c>
      <c r="D12091" s="37" t="n">
        <v>20</v>
      </c>
      <c r="E12091" s="37" t="n">
        <v>0</v>
      </c>
      <c r="F12091" s="37" t="n">
        <v>0</v>
      </c>
      <c r="G12091" s="37" t="n">
        <v>1</v>
      </c>
      <c r="H12091" s="37" t="n">
        <v>1</v>
      </c>
      <c r="I12091" s="37" t="n">
        <v>26</v>
      </c>
      <c r="J12091" s="40" t="n">
        <f aca="false">IF(C12091=0,"",D12091/C12091)</f>
        <v>0.909090909090909</v>
      </c>
    </row>
    <row r="12092" customFormat="false" ht="15" hidden="false" customHeight="false" outlineLevel="0" collapsed="false">
      <c r="A12092" s="37" t="s">
        <v>1651</v>
      </c>
      <c r="B12092" s="37" t="s">
        <v>270</v>
      </c>
      <c r="C12092" s="37" t="n">
        <v>22</v>
      </c>
      <c r="D12092" s="37" t="n">
        <v>22</v>
      </c>
      <c r="E12092" s="37" t="n">
        <v>1</v>
      </c>
      <c r="F12092" s="37" t="n">
        <v>0</v>
      </c>
      <c r="G12092" s="37" t="n">
        <v>0</v>
      </c>
      <c r="H12092" s="37" t="n">
        <v>1</v>
      </c>
      <c r="I12092" s="37" t="n">
        <v>0</v>
      </c>
      <c r="J12092" s="40" t="n">
        <f aca="false">IF(C12092=0,"",D12092/C12092)</f>
        <v>1</v>
      </c>
    </row>
    <row r="12093" customFormat="false" ht="15" hidden="false" customHeight="false" outlineLevel="0" collapsed="false">
      <c r="A12093" s="37" t="s">
        <v>1651</v>
      </c>
      <c r="B12093" s="37" t="s">
        <v>271</v>
      </c>
      <c r="C12093" s="37" t="n">
        <v>22</v>
      </c>
      <c r="D12093" s="37" t="n">
        <v>20</v>
      </c>
      <c r="E12093" s="37" t="n">
        <v>1</v>
      </c>
      <c r="F12093" s="37" t="n">
        <v>1</v>
      </c>
      <c r="G12093" s="37" t="n">
        <v>0</v>
      </c>
      <c r="H12093" s="37" t="n">
        <v>1</v>
      </c>
      <c r="I12093" s="37" t="n">
        <v>4</v>
      </c>
      <c r="J12093" s="40" t="n">
        <f aca="false">IF(C12093=0,"",D12093/C12093)</f>
        <v>0.909090909090909</v>
      </c>
    </row>
    <row r="12094" customFormat="false" ht="15" hidden="false" customHeight="false" outlineLevel="0" collapsed="false">
      <c r="A12094" s="37" t="s">
        <v>1651</v>
      </c>
      <c r="B12094" s="37" t="s">
        <v>272</v>
      </c>
      <c r="C12094" s="37" t="n">
        <v>22</v>
      </c>
      <c r="D12094" s="37" t="n">
        <v>19</v>
      </c>
      <c r="E12094" s="37" t="n">
        <v>0</v>
      </c>
      <c r="F12094" s="37" t="n">
        <v>0</v>
      </c>
      <c r="G12094" s="37" t="n">
        <v>0</v>
      </c>
      <c r="H12094" s="37" t="n">
        <v>1</v>
      </c>
      <c r="I12094" s="37" t="n">
        <v>2</v>
      </c>
      <c r="J12094" s="40" t="n">
        <f aca="false">IF(C12094=0,"",D12094/C12094)</f>
        <v>0.863636363636364</v>
      </c>
    </row>
    <row r="12095" customFormat="false" ht="15" hidden="false" customHeight="false" outlineLevel="0" collapsed="false">
      <c r="A12095" s="37" t="s">
        <v>1651</v>
      </c>
      <c r="B12095" s="37" t="s">
        <v>273</v>
      </c>
      <c r="C12095" s="37" t="n">
        <v>22</v>
      </c>
      <c r="D12095" s="37" t="n">
        <v>20</v>
      </c>
      <c r="E12095" s="37" t="n">
        <v>1</v>
      </c>
      <c r="F12095" s="37" t="n">
        <v>1</v>
      </c>
      <c r="G12095" s="37" t="n">
        <v>1</v>
      </c>
      <c r="H12095" s="37" t="n">
        <v>1</v>
      </c>
      <c r="I12095" s="37" t="n">
        <v>1</v>
      </c>
      <c r="J12095" s="40" t="n">
        <f aca="false">IF(C12095=0,"",D12095/C12095)</f>
        <v>0.909090909090909</v>
      </c>
    </row>
    <row r="12096" customFormat="false" ht="15" hidden="false" customHeight="false" outlineLevel="0" collapsed="false">
      <c r="A12096" s="37" t="s">
        <v>1651</v>
      </c>
      <c r="B12096" s="37" t="s">
        <v>274</v>
      </c>
      <c r="C12096" s="37" t="n">
        <v>22</v>
      </c>
      <c r="D12096" s="37" t="n">
        <v>20</v>
      </c>
      <c r="E12096" s="37" t="n">
        <v>1</v>
      </c>
      <c r="F12096" s="37" t="n">
        <v>1</v>
      </c>
      <c r="G12096" s="37" t="n">
        <v>0</v>
      </c>
      <c r="H12096" s="37" t="n">
        <v>3</v>
      </c>
      <c r="I12096" s="37" t="n">
        <v>1</v>
      </c>
      <c r="J12096" s="40" t="n">
        <f aca="false">IF(C12096=0,"",D12096/C12096)</f>
        <v>0.909090909090909</v>
      </c>
    </row>
    <row r="12097" customFormat="false" ht="15" hidden="false" customHeight="false" outlineLevel="0" collapsed="false">
      <c r="A12097" s="37" t="s">
        <v>1651</v>
      </c>
      <c r="B12097" s="37" t="s">
        <v>275</v>
      </c>
      <c r="C12097" s="37" t="n">
        <v>22</v>
      </c>
      <c r="D12097" s="37" t="n">
        <v>21</v>
      </c>
      <c r="E12097" s="37" t="n">
        <v>1</v>
      </c>
      <c r="F12097" s="37" t="n">
        <v>0</v>
      </c>
      <c r="G12097" s="37" t="n">
        <v>0</v>
      </c>
      <c r="H12097" s="37" t="n">
        <v>0</v>
      </c>
      <c r="I12097" s="37" t="n">
        <v>2</v>
      </c>
      <c r="J12097" s="40" t="n">
        <f aca="false">IF(C12097=0,"",D12097/C12097)</f>
        <v>0.954545454545455</v>
      </c>
    </row>
    <row r="12098" customFormat="false" ht="15" hidden="false" customHeight="false" outlineLevel="0" collapsed="false">
      <c r="A12098" s="37" t="s">
        <v>1651</v>
      </c>
      <c r="B12098" s="37" t="s">
        <v>276</v>
      </c>
      <c r="C12098" s="37" t="n">
        <v>22</v>
      </c>
      <c r="D12098" s="37" t="n">
        <v>21</v>
      </c>
      <c r="E12098" s="37" t="n">
        <v>2</v>
      </c>
      <c r="F12098" s="37" t="n">
        <v>1</v>
      </c>
      <c r="G12098" s="37" t="n">
        <v>0</v>
      </c>
      <c r="H12098" s="37" t="n">
        <v>2</v>
      </c>
      <c r="I12098" s="37" t="n">
        <v>4</v>
      </c>
      <c r="J12098" s="40" t="n">
        <f aca="false">IF(C12098=0,"",D12098/C12098)</f>
        <v>0.954545454545455</v>
      </c>
    </row>
    <row r="12099" customFormat="false" ht="15" hidden="false" customHeight="false" outlineLevel="0" collapsed="false">
      <c r="A12099" s="37" t="s">
        <v>1651</v>
      </c>
      <c r="B12099" s="37" t="s">
        <v>277</v>
      </c>
      <c r="C12099" s="37" t="n">
        <v>22</v>
      </c>
      <c r="D12099" s="37" t="n">
        <v>21</v>
      </c>
      <c r="E12099" s="37" t="n">
        <v>0</v>
      </c>
      <c r="F12099" s="37" t="n">
        <v>1</v>
      </c>
      <c r="G12099" s="37" t="n">
        <v>0</v>
      </c>
      <c r="H12099" s="37" t="n">
        <v>3</v>
      </c>
      <c r="I12099" s="37" t="n">
        <v>5</v>
      </c>
      <c r="J12099" s="40" t="n">
        <f aca="false">IF(C12099=0,"",D12099/C12099)</f>
        <v>0.954545454545455</v>
      </c>
    </row>
    <row r="12100" customFormat="false" ht="15" hidden="false" customHeight="false" outlineLevel="0" collapsed="false">
      <c r="A12100" s="37" t="s">
        <v>1651</v>
      </c>
      <c r="B12100" s="37" t="s">
        <v>278</v>
      </c>
      <c r="C12100" s="37" t="n">
        <v>22</v>
      </c>
      <c r="D12100" s="37" t="n">
        <v>20</v>
      </c>
      <c r="E12100" s="37" t="n">
        <v>0</v>
      </c>
      <c r="F12100" s="37" t="n">
        <v>2</v>
      </c>
      <c r="G12100" s="37" t="n">
        <v>1</v>
      </c>
      <c r="H12100" s="37" t="n">
        <v>0</v>
      </c>
      <c r="I12100" s="37" t="n">
        <v>2</v>
      </c>
      <c r="J12100" s="40" t="n">
        <f aca="false">IF(C12100=0,"",D12100/C12100)</f>
        <v>0.909090909090909</v>
      </c>
    </row>
    <row r="12101" customFormat="false" ht="15" hidden="false" customHeight="false" outlineLevel="0" collapsed="false">
      <c r="A12101" s="37" t="s">
        <v>1651</v>
      </c>
      <c r="B12101" s="37" t="s">
        <v>279</v>
      </c>
      <c r="C12101" s="37" t="n">
        <v>22</v>
      </c>
      <c r="D12101" s="37" t="n">
        <v>19</v>
      </c>
      <c r="E12101" s="37" t="n">
        <v>0</v>
      </c>
      <c r="F12101" s="37" t="n">
        <v>0</v>
      </c>
      <c r="G12101" s="37" t="n">
        <v>0</v>
      </c>
      <c r="H12101" s="37" t="n">
        <v>1</v>
      </c>
      <c r="I12101" s="37" t="n">
        <v>3</v>
      </c>
      <c r="J12101" s="40" t="n">
        <f aca="false">IF(C12101=0,"",D12101/C12101)</f>
        <v>0.863636363636364</v>
      </c>
    </row>
    <row r="12102" customFormat="false" ht="15" hidden="false" customHeight="false" outlineLevel="0" collapsed="false">
      <c r="A12102" s="37" t="s">
        <v>1651</v>
      </c>
      <c r="B12102" s="37" t="s">
        <v>280</v>
      </c>
      <c r="C12102" s="37" t="n">
        <v>22</v>
      </c>
      <c r="D12102" s="37" t="n">
        <v>19</v>
      </c>
      <c r="E12102" s="37" t="n">
        <v>1</v>
      </c>
      <c r="F12102" s="37" t="n">
        <v>2</v>
      </c>
      <c r="G12102" s="37" t="n">
        <v>1</v>
      </c>
      <c r="H12102" s="37" t="n">
        <v>4</v>
      </c>
      <c r="I12102" s="37" t="n">
        <v>1</v>
      </c>
      <c r="J12102" s="40" t="n">
        <f aca="false">IF(C12102=0,"",D12102/C12102)</f>
        <v>0.863636363636364</v>
      </c>
    </row>
    <row r="12103" customFormat="false" ht="15" hidden="false" customHeight="false" outlineLevel="0" collapsed="false">
      <c r="A12103" s="37" t="s">
        <v>1651</v>
      </c>
      <c r="B12103" s="37" t="s">
        <v>281</v>
      </c>
      <c r="C12103" s="37" t="n">
        <v>22</v>
      </c>
      <c r="D12103" s="37" t="n">
        <v>20</v>
      </c>
      <c r="E12103" s="37" t="n">
        <v>1</v>
      </c>
      <c r="F12103" s="37" t="n">
        <v>1</v>
      </c>
      <c r="G12103" s="37" t="n">
        <v>0</v>
      </c>
      <c r="H12103" s="37" t="n">
        <v>2</v>
      </c>
      <c r="I12103" s="37" t="n">
        <v>1</v>
      </c>
      <c r="J12103" s="40" t="n">
        <f aca="false">IF(C12103=0,"",D12103/C12103)</f>
        <v>0.909090909090909</v>
      </c>
    </row>
    <row r="12104" customFormat="false" ht="15" hidden="false" customHeight="false" outlineLevel="0" collapsed="false">
      <c r="A12104" s="37" t="s">
        <v>1798</v>
      </c>
      <c r="B12104" s="37" t="s">
        <v>271</v>
      </c>
      <c r="C12104" s="37" t="n">
        <v>22</v>
      </c>
      <c r="D12104" s="37" t="n">
        <v>21</v>
      </c>
      <c r="E12104" s="37" t="n">
        <v>0</v>
      </c>
      <c r="F12104" s="37" t="n">
        <v>1</v>
      </c>
      <c r="G12104" s="37" t="n">
        <v>2</v>
      </c>
      <c r="H12104" s="37" t="n">
        <v>1</v>
      </c>
      <c r="I12104" s="37" t="n">
        <v>1</v>
      </c>
      <c r="J12104" s="40" t="n">
        <f aca="false">IF(C12104=0,"",D12104/C12104)</f>
        <v>0.954545454545455</v>
      </c>
    </row>
    <row r="12105" customFormat="false" ht="15" hidden="false" customHeight="false" outlineLevel="0" collapsed="false">
      <c r="A12105" s="37" t="s">
        <v>1798</v>
      </c>
      <c r="B12105" s="37" t="s">
        <v>272</v>
      </c>
      <c r="C12105" s="37" t="n">
        <v>22</v>
      </c>
      <c r="D12105" s="37" t="n">
        <v>20</v>
      </c>
      <c r="E12105" s="37" t="n">
        <v>1</v>
      </c>
      <c r="F12105" s="37" t="n">
        <v>1</v>
      </c>
      <c r="G12105" s="37" t="n">
        <v>0</v>
      </c>
      <c r="H12105" s="37" t="n">
        <v>1</v>
      </c>
      <c r="I12105" s="37" t="n">
        <v>1</v>
      </c>
      <c r="J12105" s="40" t="n">
        <f aca="false">IF(C12105=0,"",D12105/C12105)</f>
        <v>0.909090909090909</v>
      </c>
    </row>
    <row r="12106" customFormat="false" ht="15" hidden="false" customHeight="false" outlineLevel="0" collapsed="false">
      <c r="A12106" s="37" t="s">
        <v>1798</v>
      </c>
      <c r="B12106" s="37" t="s">
        <v>273</v>
      </c>
      <c r="C12106" s="37" t="n">
        <v>22</v>
      </c>
      <c r="D12106" s="37" t="n">
        <v>21</v>
      </c>
      <c r="E12106" s="37" t="n">
        <v>1</v>
      </c>
      <c r="F12106" s="37" t="n">
        <v>3</v>
      </c>
      <c r="G12106" s="37" t="n">
        <v>0</v>
      </c>
      <c r="H12106" s="37" t="n">
        <v>1</v>
      </c>
      <c r="I12106" s="37" t="n">
        <v>1</v>
      </c>
      <c r="J12106" s="40" t="n">
        <f aca="false">IF(C12106=0,"",D12106/C12106)</f>
        <v>0.954545454545455</v>
      </c>
    </row>
    <row r="12107" customFormat="false" ht="15" hidden="false" customHeight="false" outlineLevel="0" collapsed="false">
      <c r="A12107" s="37" t="s">
        <v>1798</v>
      </c>
      <c r="B12107" s="37" t="s">
        <v>274</v>
      </c>
      <c r="C12107" s="37" t="n">
        <v>22</v>
      </c>
      <c r="D12107" s="37" t="n">
        <v>19</v>
      </c>
      <c r="E12107" s="37" t="n">
        <v>0</v>
      </c>
      <c r="F12107" s="37" t="n">
        <v>0</v>
      </c>
      <c r="G12107" s="37" t="n">
        <v>0</v>
      </c>
      <c r="H12107" s="37" t="n">
        <v>2</v>
      </c>
      <c r="I12107" s="37" t="n">
        <v>13</v>
      </c>
      <c r="J12107" s="40" t="n">
        <f aca="false">IF(C12107=0,"",D12107/C12107)</f>
        <v>0.863636363636364</v>
      </c>
    </row>
    <row r="12108" customFormat="false" ht="15" hidden="false" customHeight="false" outlineLevel="0" collapsed="false">
      <c r="A12108" s="37" t="s">
        <v>1798</v>
      </c>
      <c r="B12108" s="37" t="s">
        <v>275</v>
      </c>
      <c r="C12108" s="37" t="n">
        <v>22</v>
      </c>
      <c r="D12108" s="37" t="n">
        <v>17</v>
      </c>
      <c r="E12108" s="37" t="n">
        <v>1</v>
      </c>
      <c r="F12108" s="37" t="n">
        <v>2</v>
      </c>
      <c r="G12108" s="37" t="n">
        <v>0</v>
      </c>
      <c r="H12108" s="37" t="n">
        <v>1</v>
      </c>
      <c r="I12108" s="37" t="n">
        <v>3</v>
      </c>
      <c r="J12108" s="40" t="n">
        <f aca="false">IF(C12108=0,"",D12108/C12108)</f>
        <v>0.772727272727273</v>
      </c>
    </row>
    <row r="12109" customFormat="false" ht="15" hidden="false" customHeight="false" outlineLevel="0" collapsed="false">
      <c r="A12109" s="37" t="s">
        <v>1798</v>
      </c>
      <c r="B12109" s="37" t="s">
        <v>276</v>
      </c>
      <c r="C12109" s="37" t="n">
        <v>22</v>
      </c>
      <c r="D12109" s="37" t="n">
        <v>19</v>
      </c>
      <c r="E12109" s="37" t="n">
        <v>1</v>
      </c>
      <c r="F12109" s="37" t="n">
        <v>2</v>
      </c>
      <c r="G12109" s="37" t="n">
        <v>0</v>
      </c>
      <c r="H12109" s="37" t="n">
        <v>2</v>
      </c>
      <c r="I12109" s="37" t="n">
        <v>0</v>
      </c>
      <c r="J12109" s="40" t="n">
        <f aca="false">IF(C12109=0,"",D12109/C12109)</f>
        <v>0.863636363636364</v>
      </c>
    </row>
    <row r="12110" customFormat="false" ht="15" hidden="false" customHeight="false" outlineLevel="0" collapsed="false">
      <c r="A12110" s="37" t="s">
        <v>1798</v>
      </c>
      <c r="B12110" s="37" t="s">
        <v>277</v>
      </c>
      <c r="C12110" s="37" t="n">
        <v>22</v>
      </c>
      <c r="D12110" s="37" t="n">
        <v>17</v>
      </c>
      <c r="E12110" s="37" t="n">
        <v>0</v>
      </c>
      <c r="F12110" s="37" t="n">
        <v>0</v>
      </c>
      <c r="G12110" s="37" t="n">
        <v>0</v>
      </c>
      <c r="H12110" s="37" t="n">
        <v>2</v>
      </c>
      <c r="I12110" s="37" t="n">
        <v>1</v>
      </c>
      <c r="J12110" s="40" t="n">
        <f aca="false">IF(C12110=0,"",D12110/C12110)</f>
        <v>0.772727272727273</v>
      </c>
    </row>
    <row r="12111" customFormat="false" ht="15" hidden="false" customHeight="false" outlineLevel="0" collapsed="false">
      <c r="A12111" s="37" t="s">
        <v>1798</v>
      </c>
      <c r="B12111" s="37" t="s">
        <v>278</v>
      </c>
      <c r="C12111" s="37" t="n">
        <v>22</v>
      </c>
      <c r="D12111" s="37" t="n">
        <v>19</v>
      </c>
      <c r="E12111" s="37" t="n">
        <v>1</v>
      </c>
      <c r="F12111" s="37" t="n">
        <v>1</v>
      </c>
      <c r="G12111" s="37" t="n">
        <v>0</v>
      </c>
      <c r="H12111" s="37" t="n">
        <v>3</v>
      </c>
      <c r="I12111" s="37" t="n">
        <v>2</v>
      </c>
      <c r="J12111" s="40" t="n">
        <f aca="false">IF(C12111=0,"",D12111/C12111)</f>
        <v>0.863636363636364</v>
      </c>
    </row>
    <row r="12112" customFormat="false" ht="15" hidden="false" customHeight="false" outlineLevel="0" collapsed="false">
      <c r="A12112" s="37" t="s">
        <v>1798</v>
      </c>
      <c r="B12112" s="37" t="s">
        <v>279</v>
      </c>
      <c r="C12112" s="37" t="n">
        <v>22</v>
      </c>
      <c r="D12112" s="37" t="n">
        <v>22</v>
      </c>
      <c r="E12112" s="37" t="n">
        <v>1</v>
      </c>
      <c r="F12112" s="37" t="n">
        <v>1</v>
      </c>
      <c r="G12112" s="37" t="n">
        <v>2</v>
      </c>
      <c r="H12112" s="37" t="n">
        <v>1</v>
      </c>
      <c r="I12112" s="37" t="n">
        <v>0</v>
      </c>
      <c r="J12112" s="40" t="n">
        <f aca="false">IF(C12112=0,"",D12112/C12112)</f>
        <v>1</v>
      </c>
    </row>
    <row r="12113" customFormat="false" ht="15" hidden="false" customHeight="false" outlineLevel="0" collapsed="false">
      <c r="A12113" s="37" t="s">
        <v>1798</v>
      </c>
      <c r="B12113" s="37" t="s">
        <v>280</v>
      </c>
      <c r="C12113" s="37" t="n">
        <v>22</v>
      </c>
      <c r="D12113" s="37" t="n">
        <v>17</v>
      </c>
      <c r="E12113" s="37" t="n">
        <v>1</v>
      </c>
      <c r="F12113" s="37" t="n">
        <v>1</v>
      </c>
      <c r="G12113" s="37" t="n">
        <v>1</v>
      </c>
      <c r="H12113" s="37" t="n">
        <v>2</v>
      </c>
      <c r="I12113" s="37" t="n">
        <v>1</v>
      </c>
      <c r="J12113" s="40" t="n">
        <f aca="false">IF(C12113=0,"",D12113/C12113)</f>
        <v>0.772727272727273</v>
      </c>
    </row>
    <row r="12114" customFormat="false" ht="15" hidden="false" customHeight="false" outlineLevel="0" collapsed="false">
      <c r="A12114" s="37" t="s">
        <v>1798</v>
      </c>
      <c r="B12114" s="37" t="s">
        <v>281</v>
      </c>
      <c r="C12114" s="37" t="n">
        <v>22</v>
      </c>
      <c r="D12114" s="37" t="n">
        <v>20</v>
      </c>
      <c r="E12114" s="37" t="n">
        <v>0</v>
      </c>
      <c r="F12114" s="37" t="n">
        <v>1</v>
      </c>
      <c r="G12114" s="37" t="n">
        <v>0</v>
      </c>
      <c r="H12114" s="37" t="n">
        <v>3</v>
      </c>
      <c r="I12114" s="37" t="n">
        <v>3</v>
      </c>
      <c r="J12114" s="40" t="n">
        <f aca="false">IF(C12114=0,"",D12114/C12114)</f>
        <v>0.909090909090909</v>
      </c>
    </row>
    <row r="12115" customFormat="false" ht="15" hidden="false" customHeight="false" outlineLevel="0" collapsed="false">
      <c r="A12115" s="37" t="s">
        <v>1365</v>
      </c>
      <c r="B12115" s="37" t="s">
        <v>270</v>
      </c>
      <c r="C12115" s="37" t="n">
        <v>22</v>
      </c>
      <c r="D12115" s="37" t="n">
        <v>21</v>
      </c>
      <c r="E12115" s="37" t="n">
        <v>0</v>
      </c>
      <c r="F12115" s="37" t="n">
        <v>2</v>
      </c>
      <c r="G12115" s="37" t="n">
        <v>0</v>
      </c>
      <c r="H12115" s="37" t="n">
        <v>1</v>
      </c>
      <c r="I12115" s="37" t="n">
        <v>4</v>
      </c>
      <c r="J12115" s="40" t="n">
        <f aca="false">IF(C12115=0,"",D12115/C12115)</f>
        <v>0.954545454545455</v>
      </c>
    </row>
    <row r="12116" customFormat="false" ht="15" hidden="false" customHeight="false" outlineLevel="0" collapsed="false">
      <c r="A12116" s="37" t="s">
        <v>1365</v>
      </c>
      <c r="B12116" s="37" t="s">
        <v>271</v>
      </c>
      <c r="C12116" s="37" t="n">
        <v>22</v>
      </c>
      <c r="D12116" s="37" t="n">
        <v>22</v>
      </c>
      <c r="E12116" s="37" t="n">
        <v>0</v>
      </c>
      <c r="F12116" s="37" t="n">
        <v>1</v>
      </c>
      <c r="G12116" s="37" t="n">
        <v>0</v>
      </c>
      <c r="H12116" s="37" t="n">
        <v>0</v>
      </c>
      <c r="I12116" s="37" t="n">
        <v>1</v>
      </c>
      <c r="J12116" s="40" t="n">
        <f aca="false">IF(C12116=0,"",D12116/C12116)</f>
        <v>1</v>
      </c>
    </row>
    <row r="12117" customFormat="false" ht="15" hidden="false" customHeight="false" outlineLevel="0" collapsed="false">
      <c r="A12117" s="37" t="s">
        <v>1365</v>
      </c>
      <c r="B12117" s="37" t="s">
        <v>272</v>
      </c>
      <c r="C12117" s="37" t="n">
        <v>22</v>
      </c>
      <c r="D12117" s="37" t="n">
        <v>21</v>
      </c>
      <c r="E12117" s="37" t="n">
        <v>0</v>
      </c>
      <c r="F12117" s="37" t="n">
        <v>0</v>
      </c>
      <c r="G12117" s="37" t="n">
        <v>2</v>
      </c>
      <c r="H12117" s="37" t="n">
        <v>2</v>
      </c>
      <c r="I12117" s="37" t="n">
        <v>3</v>
      </c>
      <c r="J12117" s="40" t="n">
        <f aca="false">IF(C12117=0,"",D12117/C12117)</f>
        <v>0.954545454545455</v>
      </c>
    </row>
    <row r="12118" customFormat="false" ht="15" hidden="false" customHeight="false" outlineLevel="0" collapsed="false">
      <c r="A12118" s="37" t="s">
        <v>1365</v>
      </c>
      <c r="B12118" s="37" t="s">
        <v>273</v>
      </c>
      <c r="C12118" s="37" t="n">
        <v>22</v>
      </c>
      <c r="D12118" s="37" t="n">
        <v>20</v>
      </c>
      <c r="E12118" s="37" t="n">
        <v>1</v>
      </c>
      <c r="F12118" s="37" t="n">
        <v>1</v>
      </c>
      <c r="G12118" s="37" t="n">
        <v>0</v>
      </c>
      <c r="H12118" s="37" t="n">
        <v>1</v>
      </c>
      <c r="I12118" s="37" t="n">
        <v>2</v>
      </c>
      <c r="J12118" s="40" t="n">
        <f aca="false">IF(C12118=0,"",D12118/C12118)</f>
        <v>0.909090909090909</v>
      </c>
    </row>
    <row r="12119" customFormat="false" ht="15" hidden="false" customHeight="false" outlineLevel="0" collapsed="false">
      <c r="A12119" s="37" t="s">
        <v>1365</v>
      </c>
      <c r="B12119" s="37" t="s">
        <v>274</v>
      </c>
      <c r="C12119" s="37" t="n">
        <v>22</v>
      </c>
      <c r="D12119" s="37" t="n">
        <v>21</v>
      </c>
      <c r="E12119" s="37" t="n">
        <v>0</v>
      </c>
      <c r="F12119" s="37" t="n">
        <v>1</v>
      </c>
      <c r="G12119" s="37" t="n">
        <v>2</v>
      </c>
      <c r="H12119" s="37" t="n">
        <v>1</v>
      </c>
      <c r="I12119" s="37" t="n">
        <v>1</v>
      </c>
      <c r="J12119" s="40" t="n">
        <f aca="false">IF(C12119=0,"",D12119/C12119)</f>
        <v>0.954545454545455</v>
      </c>
    </row>
    <row r="12120" customFormat="false" ht="15" hidden="false" customHeight="false" outlineLevel="0" collapsed="false">
      <c r="A12120" s="37" t="s">
        <v>1365</v>
      </c>
      <c r="B12120" s="37" t="s">
        <v>275</v>
      </c>
      <c r="C12120" s="37" t="n">
        <v>22</v>
      </c>
      <c r="D12120" s="37" t="n">
        <v>19</v>
      </c>
      <c r="E12120" s="37" t="n">
        <v>1</v>
      </c>
      <c r="F12120" s="37" t="n">
        <v>1</v>
      </c>
      <c r="G12120" s="37" t="n">
        <v>1</v>
      </c>
      <c r="H12120" s="37" t="n">
        <v>2</v>
      </c>
      <c r="I12120" s="37" t="n">
        <v>0</v>
      </c>
      <c r="J12120" s="40" t="n">
        <f aca="false">IF(C12120=0,"",D12120/C12120)</f>
        <v>0.863636363636364</v>
      </c>
    </row>
    <row r="12121" customFormat="false" ht="15" hidden="false" customHeight="false" outlineLevel="0" collapsed="false">
      <c r="A12121" s="37" t="s">
        <v>1365</v>
      </c>
      <c r="B12121" s="37" t="s">
        <v>276</v>
      </c>
      <c r="C12121" s="37" t="n">
        <v>22</v>
      </c>
      <c r="D12121" s="37" t="n">
        <v>21</v>
      </c>
      <c r="E12121" s="37" t="n">
        <v>2</v>
      </c>
      <c r="F12121" s="37" t="n">
        <v>0</v>
      </c>
      <c r="G12121" s="37" t="n">
        <v>0</v>
      </c>
      <c r="H12121" s="37" t="n">
        <v>2</v>
      </c>
      <c r="I12121" s="37" t="n">
        <v>0</v>
      </c>
      <c r="J12121" s="40" t="n">
        <f aca="false">IF(C12121=0,"",D12121/C12121)</f>
        <v>0.954545454545455</v>
      </c>
    </row>
    <row r="12122" customFormat="false" ht="15" hidden="false" customHeight="false" outlineLevel="0" collapsed="false">
      <c r="A12122" s="37" t="s">
        <v>1365</v>
      </c>
      <c r="B12122" s="37" t="s">
        <v>277</v>
      </c>
      <c r="C12122" s="37" t="n">
        <v>22</v>
      </c>
      <c r="D12122" s="37" t="n">
        <v>21</v>
      </c>
      <c r="E12122" s="37" t="n">
        <v>0</v>
      </c>
      <c r="F12122" s="37" t="n">
        <v>2</v>
      </c>
      <c r="G12122" s="37" t="n">
        <v>0</v>
      </c>
      <c r="H12122" s="37" t="n">
        <v>0</v>
      </c>
      <c r="I12122" s="37" t="n">
        <v>1</v>
      </c>
      <c r="J12122" s="40" t="n">
        <f aca="false">IF(C12122=0,"",D12122/C12122)</f>
        <v>0.954545454545455</v>
      </c>
    </row>
    <row r="12123" customFormat="false" ht="15" hidden="false" customHeight="false" outlineLevel="0" collapsed="false">
      <c r="A12123" s="37" t="s">
        <v>1365</v>
      </c>
      <c r="B12123" s="37" t="s">
        <v>278</v>
      </c>
      <c r="C12123" s="37" t="n">
        <v>22</v>
      </c>
      <c r="D12123" s="37" t="n">
        <v>22</v>
      </c>
      <c r="E12123" s="37" t="n">
        <v>1</v>
      </c>
      <c r="F12123" s="37" t="n">
        <v>0</v>
      </c>
      <c r="G12123" s="37" t="n">
        <v>0</v>
      </c>
      <c r="H12123" s="37" t="n">
        <v>1</v>
      </c>
      <c r="I12123" s="37" t="n">
        <v>0</v>
      </c>
      <c r="J12123" s="40" t="n">
        <f aca="false">IF(C12123=0,"",D12123/C12123)</f>
        <v>1</v>
      </c>
    </row>
    <row r="12124" customFormat="false" ht="15" hidden="false" customHeight="false" outlineLevel="0" collapsed="false">
      <c r="A12124" s="37" t="s">
        <v>1365</v>
      </c>
      <c r="B12124" s="37" t="s">
        <v>279</v>
      </c>
      <c r="C12124" s="37" t="n">
        <v>22</v>
      </c>
      <c r="D12124" s="37" t="n">
        <v>21</v>
      </c>
      <c r="E12124" s="37" t="n">
        <v>1</v>
      </c>
      <c r="F12124" s="37" t="n">
        <v>0</v>
      </c>
      <c r="G12124" s="37" t="n">
        <v>0</v>
      </c>
      <c r="H12124" s="37" t="n">
        <v>1</v>
      </c>
      <c r="I12124" s="37" t="n">
        <v>0</v>
      </c>
      <c r="J12124" s="40" t="n">
        <f aca="false">IF(C12124=0,"",D12124/C12124)</f>
        <v>0.954545454545455</v>
      </c>
    </row>
    <row r="12125" customFormat="false" ht="15" hidden="false" customHeight="false" outlineLevel="0" collapsed="false">
      <c r="A12125" s="37" t="s">
        <v>1365</v>
      </c>
      <c r="B12125" s="37" t="s">
        <v>280</v>
      </c>
      <c r="C12125" s="37" t="n">
        <v>22</v>
      </c>
      <c r="D12125" s="37" t="n">
        <v>21</v>
      </c>
      <c r="E12125" s="37" t="n">
        <v>0</v>
      </c>
      <c r="F12125" s="37" t="n">
        <v>0</v>
      </c>
      <c r="G12125" s="37" t="n">
        <v>0</v>
      </c>
      <c r="H12125" s="37" t="n">
        <v>3</v>
      </c>
      <c r="I12125" s="37" t="n">
        <v>0</v>
      </c>
      <c r="J12125" s="40" t="n">
        <f aca="false">IF(C12125=0,"",D12125/C12125)</f>
        <v>0.954545454545455</v>
      </c>
    </row>
    <row r="12126" customFormat="false" ht="15" hidden="false" customHeight="false" outlineLevel="0" collapsed="false">
      <c r="A12126" s="37" t="s">
        <v>1365</v>
      </c>
      <c r="B12126" s="37" t="s">
        <v>281</v>
      </c>
      <c r="C12126" s="37" t="n">
        <v>22</v>
      </c>
      <c r="D12126" s="37" t="n">
        <v>20</v>
      </c>
      <c r="E12126" s="37" t="n">
        <v>0</v>
      </c>
      <c r="F12126" s="37" t="n">
        <v>0</v>
      </c>
      <c r="G12126" s="37" t="n">
        <v>0</v>
      </c>
      <c r="H12126" s="37" t="n">
        <v>2</v>
      </c>
      <c r="I12126" s="37" t="n">
        <v>1</v>
      </c>
      <c r="J12126" s="40" t="n">
        <f aca="false">IF(C12126=0,"",D12126/C12126)</f>
        <v>0.909090909090909</v>
      </c>
    </row>
    <row r="12127" customFormat="false" ht="15" hidden="false" customHeight="false" outlineLevel="0" collapsed="false">
      <c r="A12127" s="37" t="s">
        <v>1799</v>
      </c>
      <c r="B12127" s="37" t="s">
        <v>270</v>
      </c>
      <c r="C12127" s="37" t="n">
        <v>22</v>
      </c>
      <c r="D12127" s="37" t="n">
        <v>20</v>
      </c>
      <c r="E12127" s="37" t="n">
        <v>1</v>
      </c>
      <c r="F12127" s="37" t="n">
        <v>1</v>
      </c>
      <c r="G12127" s="37" t="n">
        <v>0</v>
      </c>
      <c r="H12127" s="37" t="n">
        <v>1</v>
      </c>
      <c r="I12127" s="37" t="n">
        <v>1</v>
      </c>
      <c r="J12127" s="40" t="n">
        <f aca="false">IF(C12127=0,"",D12127/C12127)</f>
        <v>0.909090909090909</v>
      </c>
    </row>
    <row r="12128" customFormat="false" ht="15" hidden="false" customHeight="false" outlineLevel="0" collapsed="false">
      <c r="A12128" s="37" t="s">
        <v>1799</v>
      </c>
      <c r="B12128" s="37" t="s">
        <v>271</v>
      </c>
      <c r="C12128" s="37" t="n">
        <v>22</v>
      </c>
      <c r="D12128" s="37" t="n">
        <v>20</v>
      </c>
      <c r="E12128" s="37" t="n">
        <v>0</v>
      </c>
      <c r="F12128" s="37" t="n">
        <v>0</v>
      </c>
      <c r="G12128" s="37" t="n">
        <v>0</v>
      </c>
      <c r="H12128" s="37" t="n">
        <v>0</v>
      </c>
      <c r="I12128" s="37" t="n">
        <v>4</v>
      </c>
      <c r="J12128" s="40" t="n">
        <f aca="false">IF(C12128=0,"",D12128/C12128)</f>
        <v>0.909090909090909</v>
      </c>
    </row>
    <row r="12129" customFormat="false" ht="15" hidden="false" customHeight="false" outlineLevel="0" collapsed="false">
      <c r="A12129" s="37" t="s">
        <v>1799</v>
      </c>
      <c r="B12129" s="37" t="s">
        <v>272</v>
      </c>
      <c r="C12129" s="37" t="n">
        <v>22</v>
      </c>
      <c r="D12129" s="37" t="n">
        <v>20</v>
      </c>
      <c r="E12129" s="37" t="n">
        <v>2</v>
      </c>
      <c r="F12129" s="37" t="n">
        <v>0</v>
      </c>
      <c r="G12129" s="37" t="n">
        <v>1</v>
      </c>
      <c r="H12129" s="37" t="n">
        <v>1</v>
      </c>
      <c r="I12129" s="37" t="n">
        <v>0</v>
      </c>
      <c r="J12129" s="40" t="n">
        <f aca="false">IF(C12129=0,"",D12129/C12129)</f>
        <v>0.909090909090909</v>
      </c>
    </row>
    <row r="12130" customFormat="false" ht="15" hidden="false" customHeight="false" outlineLevel="0" collapsed="false">
      <c r="A12130" s="37" t="s">
        <v>1799</v>
      </c>
      <c r="B12130" s="37" t="s">
        <v>273</v>
      </c>
      <c r="C12130" s="37" t="n">
        <v>22</v>
      </c>
      <c r="D12130" s="37" t="n">
        <v>20</v>
      </c>
      <c r="E12130" s="37" t="n">
        <v>1</v>
      </c>
      <c r="F12130" s="37" t="n">
        <v>1</v>
      </c>
      <c r="G12130" s="37" t="n">
        <v>0</v>
      </c>
      <c r="H12130" s="37" t="n">
        <v>0</v>
      </c>
      <c r="I12130" s="37" t="n">
        <v>1</v>
      </c>
      <c r="J12130" s="40" t="n">
        <f aca="false">IF(C12130=0,"",D12130/C12130)</f>
        <v>0.909090909090909</v>
      </c>
    </row>
    <row r="12131" customFormat="false" ht="15" hidden="false" customHeight="false" outlineLevel="0" collapsed="false">
      <c r="A12131" s="37" t="s">
        <v>1799</v>
      </c>
      <c r="B12131" s="37" t="s">
        <v>274</v>
      </c>
      <c r="C12131" s="37" t="n">
        <v>22</v>
      </c>
      <c r="D12131" s="37" t="n">
        <v>19</v>
      </c>
      <c r="E12131" s="37" t="n">
        <v>1</v>
      </c>
      <c r="F12131" s="37" t="n">
        <v>0</v>
      </c>
      <c r="G12131" s="37" t="n">
        <v>0</v>
      </c>
      <c r="H12131" s="37" t="n">
        <v>1</v>
      </c>
      <c r="I12131" s="37" t="n">
        <v>5</v>
      </c>
      <c r="J12131" s="40" t="n">
        <f aca="false">IF(C12131=0,"",D12131/C12131)</f>
        <v>0.863636363636364</v>
      </c>
    </row>
    <row r="12132" customFormat="false" ht="15" hidden="false" customHeight="false" outlineLevel="0" collapsed="false">
      <c r="A12132" s="37" t="s">
        <v>1799</v>
      </c>
      <c r="B12132" s="37" t="s">
        <v>275</v>
      </c>
      <c r="C12132" s="37" t="n">
        <v>22</v>
      </c>
      <c r="D12132" s="37" t="n">
        <v>20</v>
      </c>
      <c r="E12132" s="37" t="n">
        <v>0</v>
      </c>
      <c r="F12132" s="37" t="n">
        <v>2</v>
      </c>
      <c r="G12132" s="37" t="n">
        <v>0</v>
      </c>
      <c r="H12132" s="37" t="n">
        <v>2</v>
      </c>
      <c r="I12132" s="37" t="n">
        <v>0</v>
      </c>
      <c r="J12132" s="40" t="n">
        <f aca="false">IF(C12132=0,"",D12132/C12132)</f>
        <v>0.909090909090909</v>
      </c>
    </row>
    <row r="12133" customFormat="false" ht="15" hidden="false" customHeight="false" outlineLevel="0" collapsed="false">
      <c r="A12133" s="37" t="s">
        <v>1799</v>
      </c>
      <c r="B12133" s="37" t="s">
        <v>276</v>
      </c>
      <c r="C12133" s="37" t="n">
        <v>22</v>
      </c>
      <c r="D12133" s="37" t="n">
        <v>22</v>
      </c>
      <c r="E12133" s="37" t="n">
        <v>1</v>
      </c>
      <c r="F12133" s="37" t="n">
        <v>1</v>
      </c>
      <c r="G12133" s="37" t="n">
        <v>0</v>
      </c>
      <c r="H12133" s="37" t="n">
        <v>1</v>
      </c>
      <c r="I12133" s="37" t="n">
        <v>4</v>
      </c>
      <c r="J12133" s="40" t="n">
        <f aca="false">IF(C12133=0,"",D12133/C12133)</f>
        <v>1</v>
      </c>
    </row>
    <row r="12134" customFormat="false" ht="15" hidden="false" customHeight="false" outlineLevel="0" collapsed="false">
      <c r="A12134" s="37" t="s">
        <v>1799</v>
      </c>
      <c r="B12134" s="37" t="s">
        <v>277</v>
      </c>
      <c r="C12134" s="37" t="n">
        <v>22</v>
      </c>
      <c r="D12134" s="37" t="n">
        <v>20</v>
      </c>
      <c r="E12134" s="37" t="n">
        <v>0</v>
      </c>
      <c r="F12134" s="37" t="n">
        <v>0</v>
      </c>
      <c r="G12134" s="37" t="n">
        <v>0</v>
      </c>
      <c r="H12134" s="37" t="n">
        <v>4</v>
      </c>
      <c r="I12134" s="37" t="n">
        <v>0</v>
      </c>
      <c r="J12134" s="40" t="n">
        <f aca="false">IF(C12134=0,"",D12134/C12134)</f>
        <v>0.909090909090909</v>
      </c>
    </row>
    <row r="12135" customFormat="false" ht="15" hidden="false" customHeight="false" outlineLevel="0" collapsed="false">
      <c r="A12135" s="37" t="s">
        <v>1799</v>
      </c>
      <c r="B12135" s="37" t="s">
        <v>278</v>
      </c>
      <c r="C12135" s="37" t="n">
        <v>22</v>
      </c>
      <c r="D12135" s="37" t="n">
        <v>21</v>
      </c>
      <c r="E12135" s="37" t="n">
        <v>0</v>
      </c>
      <c r="F12135" s="37" t="n">
        <v>0</v>
      </c>
      <c r="G12135" s="37" t="n">
        <v>1</v>
      </c>
      <c r="H12135" s="37" t="n">
        <v>0</v>
      </c>
      <c r="I12135" s="37" t="n">
        <v>4</v>
      </c>
      <c r="J12135" s="40" t="n">
        <f aca="false">IF(C12135=0,"",D12135/C12135)</f>
        <v>0.954545454545455</v>
      </c>
    </row>
    <row r="12136" customFormat="false" ht="15" hidden="false" customHeight="false" outlineLevel="0" collapsed="false">
      <c r="A12136" s="37" t="s">
        <v>1799</v>
      </c>
      <c r="B12136" s="37" t="s">
        <v>279</v>
      </c>
      <c r="C12136" s="37" t="n">
        <v>22</v>
      </c>
      <c r="D12136" s="37" t="n">
        <v>20</v>
      </c>
      <c r="E12136" s="37" t="n">
        <v>3</v>
      </c>
      <c r="F12136" s="37" t="n">
        <v>0</v>
      </c>
      <c r="G12136" s="37" t="n">
        <v>0</v>
      </c>
      <c r="H12136" s="37" t="n">
        <v>1</v>
      </c>
      <c r="I12136" s="37" t="n">
        <v>3</v>
      </c>
      <c r="J12136" s="40" t="n">
        <f aca="false">IF(C12136=0,"",D12136/C12136)</f>
        <v>0.909090909090909</v>
      </c>
    </row>
    <row r="12137" customFormat="false" ht="15" hidden="false" customHeight="false" outlineLevel="0" collapsed="false">
      <c r="A12137" s="37" t="s">
        <v>1799</v>
      </c>
      <c r="B12137" s="37" t="s">
        <v>280</v>
      </c>
      <c r="C12137" s="37" t="n">
        <v>22</v>
      </c>
      <c r="D12137" s="37" t="n">
        <v>19</v>
      </c>
      <c r="E12137" s="37" t="n">
        <v>0</v>
      </c>
      <c r="F12137" s="37" t="n">
        <v>0</v>
      </c>
      <c r="G12137" s="37" t="n">
        <v>2</v>
      </c>
      <c r="H12137" s="37" t="n">
        <v>0</v>
      </c>
      <c r="I12137" s="37" t="n">
        <v>1</v>
      </c>
      <c r="J12137" s="40" t="n">
        <f aca="false">IF(C12137=0,"",D12137/C12137)</f>
        <v>0.863636363636364</v>
      </c>
    </row>
    <row r="12138" customFormat="false" ht="15" hidden="false" customHeight="false" outlineLevel="0" collapsed="false">
      <c r="A12138" s="37" t="s">
        <v>1799</v>
      </c>
      <c r="B12138" s="37" t="s">
        <v>281</v>
      </c>
      <c r="C12138" s="37" t="n">
        <v>22</v>
      </c>
      <c r="D12138" s="37" t="n">
        <v>22</v>
      </c>
      <c r="E12138" s="37" t="n">
        <v>0</v>
      </c>
      <c r="F12138" s="37" t="n">
        <v>1</v>
      </c>
      <c r="G12138" s="37" t="n">
        <v>0</v>
      </c>
      <c r="H12138" s="37" t="n">
        <v>0</v>
      </c>
      <c r="I12138" s="37" t="n">
        <v>1</v>
      </c>
      <c r="J12138" s="40" t="n">
        <f aca="false">IF(C12138=0,"",D12138/C12138)</f>
        <v>1</v>
      </c>
    </row>
    <row r="12139" customFormat="false" ht="15" hidden="false" customHeight="false" outlineLevel="0" collapsed="false">
      <c r="A12139" s="37" t="s">
        <v>1800</v>
      </c>
      <c r="B12139" s="37" t="s">
        <v>270</v>
      </c>
      <c r="C12139" s="37" t="n">
        <v>22</v>
      </c>
      <c r="D12139" s="37" t="n">
        <v>17</v>
      </c>
      <c r="E12139" s="37" t="n">
        <v>0</v>
      </c>
      <c r="F12139" s="37" t="n">
        <v>1</v>
      </c>
      <c r="G12139" s="37" t="n">
        <v>0</v>
      </c>
      <c r="H12139" s="37" t="n">
        <v>2</v>
      </c>
      <c r="I12139" s="37" t="n">
        <v>0</v>
      </c>
      <c r="J12139" s="40" t="n">
        <f aca="false">IF(C12139=0,"",D12139/C12139)</f>
        <v>0.772727272727273</v>
      </c>
    </row>
    <row r="12140" customFormat="false" ht="15" hidden="false" customHeight="false" outlineLevel="0" collapsed="false">
      <c r="A12140" s="37" t="s">
        <v>1800</v>
      </c>
      <c r="B12140" s="37" t="s">
        <v>271</v>
      </c>
      <c r="C12140" s="37" t="n">
        <v>22</v>
      </c>
      <c r="D12140" s="37" t="n">
        <v>21</v>
      </c>
      <c r="E12140" s="37" t="n">
        <v>1</v>
      </c>
      <c r="F12140" s="37" t="n">
        <v>1</v>
      </c>
      <c r="G12140" s="37" t="n">
        <v>1</v>
      </c>
      <c r="H12140" s="37" t="n">
        <v>1</v>
      </c>
      <c r="I12140" s="37" t="n">
        <v>2</v>
      </c>
      <c r="J12140" s="40" t="n">
        <f aca="false">IF(C12140=0,"",D12140/C12140)</f>
        <v>0.954545454545455</v>
      </c>
    </row>
    <row r="12141" customFormat="false" ht="15" hidden="false" customHeight="false" outlineLevel="0" collapsed="false">
      <c r="A12141" s="37" t="s">
        <v>1800</v>
      </c>
      <c r="B12141" s="37" t="s">
        <v>272</v>
      </c>
      <c r="C12141" s="37" t="n">
        <v>22</v>
      </c>
      <c r="D12141" s="37" t="n">
        <v>21</v>
      </c>
      <c r="E12141" s="37" t="n">
        <v>2</v>
      </c>
      <c r="F12141" s="37" t="n">
        <v>0</v>
      </c>
      <c r="G12141" s="37" t="n">
        <v>0</v>
      </c>
      <c r="H12141" s="37" t="n">
        <v>0</v>
      </c>
      <c r="I12141" s="37" t="n">
        <v>3</v>
      </c>
      <c r="J12141" s="40" t="n">
        <f aca="false">IF(C12141=0,"",D12141/C12141)</f>
        <v>0.954545454545455</v>
      </c>
    </row>
    <row r="12142" customFormat="false" ht="15" hidden="false" customHeight="false" outlineLevel="0" collapsed="false">
      <c r="A12142" s="37" t="s">
        <v>1800</v>
      </c>
      <c r="B12142" s="37" t="s">
        <v>273</v>
      </c>
      <c r="C12142" s="37" t="n">
        <v>22</v>
      </c>
      <c r="D12142" s="37" t="n">
        <v>20</v>
      </c>
      <c r="E12142" s="37" t="n">
        <v>0</v>
      </c>
      <c r="F12142" s="37" t="n">
        <v>1</v>
      </c>
      <c r="G12142" s="37" t="n">
        <v>1</v>
      </c>
      <c r="H12142" s="37" t="n">
        <v>2</v>
      </c>
      <c r="I12142" s="37" t="n">
        <v>0</v>
      </c>
      <c r="J12142" s="40" t="n">
        <f aca="false">IF(C12142=0,"",D12142/C12142)</f>
        <v>0.909090909090909</v>
      </c>
    </row>
    <row r="12143" customFormat="false" ht="15" hidden="false" customHeight="false" outlineLevel="0" collapsed="false">
      <c r="A12143" s="37" t="s">
        <v>1800</v>
      </c>
      <c r="B12143" s="37" t="s">
        <v>274</v>
      </c>
      <c r="C12143" s="37" t="n">
        <v>22</v>
      </c>
      <c r="D12143" s="37" t="n">
        <v>19</v>
      </c>
      <c r="E12143" s="37" t="n">
        <v>3</v>
      </c>
      <c r="F12143" s="37" t="n">
        <v>1</v>
      </c>
      <c r="G12143" s="37" t="n">
        <v>0</v>
      </c>
      <c r="H12143" s="37" t="n">
        <v>2</v>
      </c>
      <c r="I12143" s="37" t="n">
        <v>2</v>
      </c>
      <c r="J12143" s="40" t="n">
        <f aca="false">IF(C12143=0,"",D12143/C12143)</f>
        <v>0.863636363636364</v>
      </c>
    </row>
    <row r="12144" customFormat="false" ht="15" hidden="false" customHeight="false" outlineLevel="0" collapsed="false">
      <c r="A12144" s="37" t="s">
        <v>1800</v>
      </c>
      <c r="B12144" s="37" t="s">
        <v>275</v>
      </c>
      <c r="C12144" s="37" t="n">
        <v>22</v>
      </c>
      <c r="D12144" s="37" t="n">
        <v>19</v>
      </c>
      <c r="E12144" s="37" t="n">
        <v>0</v>
      </c>
      <c r="F12144" s="37" t="n">
        <v>1</v>
      </c>
      <c r="G12144" s="37" t="n">
        <v>0</v>
      </c>
      <c r="H12144" s="37" t="n">
        <v>0</v>
      </c>
      <c r="I12144" s="37" t="n">
        <v>0</v>
      </c>
      <c r="J12144" s="40" t="n">
        <f aca="false">IF(C12144=0,"",D12144/C12144)</f>
        <v>0.863636363636364</v>
      </c>
    </row>
    <row r="12145" customFormat="false" ht="15" hidden="false" customHeight="false" outlineLevel="0" collapsed="false">
      <c r="A12145" s="37" t="s">
        <v>1800</v>
      </c>
      <c r="B12145" s="37" t="s">
        <v>276</v>
      </c>
      <c r="C12145" s="37" t="n">
        <v>22</v>
      </c>
      <c r="D12145" s="37" t="n">
        <v>19</v>
      </c>
      <c r="E12145" s="37" t="n">
        <v>1</v>
      </c>
      <c r="F12145" s="37" t="n">
        <v>0</v>
      </c>
      <c r="G12145" s="37" t="n">
        <v>0</v>
      </c>
      <c r="H12145" s="37" t="n">
        <v>1</v>
      </c>
      <c r="I12145" s="37" t="n">
        <v>2</v>
      </c>
      <c r="J12145" s="40" t="n">
        <f aca="false">IF(C12145=0,"",D12145/C12145)</f>
        <v>0.863636363636364</v>
      </c>
    </row>
    <row r="12146" customFormat="false" ht="15" hidden="false" customHeight="false" outlineLevel="0" collapsed="false">
      <c r="A12146" s="37" t="s">
        <v>1800</v>
      </c>
      <c r="B12146" s="37" t="s">
        <v>277</v>
      </c>
      <c r="C12146" s="37" t="n">
        <v>22</v>
      </c>
      <c r="D12146" s="37" t="n">
        <v>22</v>
      </c>
      <c r="E12146" s="37" t="n">
        <v>0</v>
      </c>
      <c r="F12146" s="37" t="n">
        <v>0</v>
      </c>
      <c r="G12146" s="37" t="n">
        <v>1</v>
      </c>
      <c r="H12146" s="37" t="n">
        <v>2</v>
      </c>
      <c r="I12146" s="37" t="n">
        <v>3</v>
      </c>
      <c r="J12146" s="40" t="n">
        <f aca="false">IF(C12146=0,"",D12146/C12146)</f>
        <v>1</v>
      </c>
    </row>
    <row r="12147" customFormat="false" ht="15" hidden="false" customHeight="false" outlineLevel="0" collapsed="false">
      <c r="A12147" s="37" t="s">
        <v>1800</v>
      </c>
      <c r="B12147" s="37" t="s">
        <v>278</v>
      </c>
      <c r="C12147" s="37" t="n">
        <v>22</v>
      </c>
      <c r="D12147" s="37" t="n">
        <v>22</v>
      </c>
      <c r="E12147" s="37" t="n">
        <v>0</v>
      </c>
      <c r="F12147" s="37" t="n">
        <v>1</v>
      </c>
      <c r="G12147" s="37" t="n">
        <v>0</v>
      </c>
      <c r="H12147" s="37" t="n">
        <v>0</v>
      </c>
      <c r="I12147" s="37" t="n">
        <v>2</v>
      </c>
      <c r="J12147" s="40" t="n">
        <f aca="false">IF(C12147=0,"",D12147/C12147)</f>
        <v>1</v>
      </c>
    </row>
    <row r="12148" customFormat="false" ht="15" hidden="false" customHeight="false" outlineLevel="0" collapsed="false">
      <c r="A12148" s="37" t="s">
        <v>1800</v>
      </c>
      <c r="B12148" s="37" t="s">
        <v>279</v>
      </c>
      <c r="C12148" s="37" t="n">
        <v>22</v>
      </c>
      <c r="D12148" s="37" t="n">
        <v>22</v>
      </c>
      <c r="E12148" s="37" t="n">
        <v>1</v>
      </c>
      <c r="F12148" s="37" t="n">
        <v>0</v>
      </c>
      <c r="G12148" s="37" t="n">
        <v>0</v>
      </c>
      <c r="H12148" s="37" t="n">
        <v>3</v>
      </c>
      <c r="I12148" s="37" t="n">
        <v>0</v>
      </c>
      <c r="J12148" s="40" t="n">
        <f aca="false">IF(C12148=0,"",D12148/C12148)</f>
        <v>1</v>
      </c>
    </row>
    <row r="12149" customFormat="false" ht="15" hidden="false" customHeight="false" outlineLevel="0" collapsed="false">
      <c r="A12149" s="37" t="s">
        <v>1800</v>
      </c>
      <c r="B12149" s="37" t="s">
        <v>280</v>
      </c>
      <c r="C12149" s="37" t="n">
        <v>22</v>
      </c>
      <c r="D12149" s="37" t="n">
        <v>21</v>
      </c>
      <c r="E12149" s="37" t="n">
        <v>1</v>
      </c>
      <c r="F12149" s="37" t="n">
        <v>0</v>
      </c>
      <c r="G12149" s="37" t="n">
        <v>0</v>
      </c>
      <c r="H12149" s="37" t="n">
        <v>1</v>
      </c>
      <c r="I12149" s="37" t="n">
        <v>0</v>
      </c>
      <c r="J12149" s="40" t="n">
        <f aca="false">IF(C12149=0,"",D12149/C12149)</f>
        <v>0.954545454545455</v>
      </c>
    </row>
    <row r="12150" customFormat="false" ht="15" hidden="false" customHeight="false" outlineLevel="0" collapsed="false">
      <c r="A12150" s="37" t="s">
        <v>1800</v>
      </c>
      <c r="B12150" s="37" t="s">
        <v>281</v>
      </c>
      <c r="C12150" s="37" t="n">
        <v>22</v>
      </c>
      <c r="D12150" s="37" t="n">
        <v>22</v>
      </c>
      <c r="E12150" s="37" t="n">
        <v>0</v>
      </c>
      <c r="F12150" s="37" t="n">
        <v>0</v>
      </c>
      <c r="G12150" s="37" t="n">
        <v>1</v>
      </c>
      <c r="H12150" s="37" t="n">
        <v>2</v>
      </c>
      <c r="I12150" s="37" t="n">
        <v>2</v>
      </c>
      <c r="J12150" s="40" t="n">
        <f aca="false">IF(C12150=0,"",D12150/C12150)</f>
        <v>1</v>
      </c>
    </row>
    <row r="12151" customFormat="false" ht="15" hidden="false" customHeight="false" outlineLevel="0" collapsed="false">
      <c r="A12151" s="37" t="s">
        <v>1802</v>
      </c>
      <c r="B12151" s="37" t="s">
        <v>270</v>
      </c>
      <c r="C12151" s="37" t="n">
        <v>22</v>
      </c>
      <c r="D12151" s="37" t="n">
        <v>22</v>
      </c>
      <c r="E12151" s="37" t="n">
        <v>2</v>
      </c>
      <c r="F12151" s="37" t="n">
        <v>0</v>
      </c>
      <c r="G12151" s="37" t="n">
        <v>1</v>
      </c>
      <c r="H12151" s="37" t="n">
        <v>0</v>
      </c>
      <c r="I12151" s="37" t="n">
        <v>4</v>
      </c>
      <c r="J12151" s="40" t="n">
        <f aca="false">IF(C12151=0,"",D12151/C12151)</f>
        <v>1</v>
      </c>
    </row>
    <row r="12152" customFormat="false" ht="15" hidden="false" customHeight="false" outlineLevel="0" collapsed="false">
      <c r="A12152" s="37" t="s">
        <v>1802</v>
      </c>
      <c r="B12152" s="37" t="s">
        <v>271</v>
      </c>
      <c r="C12152" s="37" t="n">
        <v>22</v>
      </c>
      <c r="D12152" s="37" t="n">
        <v>22</v>
      </c>
      <c r="E12152" s="37" t="n">
        <v>0</v>
      </c>
      <c r="F12152" s="37" t="n">
        <v>1</v>
      </c>
      <c r="G12152" s="37" t="n">
        <v>2</v>
      </c>
      <c r="H12152" s="37" t="n">
        <v>2</v>
      </c>
      <c r="I12152" s="37" t="n">
        <v>0</v>
      </c>
      <c r="J12152" s="40" t="n">
        <f aca="false">IF(C12152=0,"",D12152/C12152)</f>
        <v>1</v>
      </c>
    </row>
    <row r="12153" customFormat="false" ht="15" hidden="false" customHeight="false" outlineLevel="0" collapsed="false">
      <c r="A12153" s="37" t="s">
        <v>1802</v>
      </c>
      <c r="B12153" s="37" t="s">
        <v>272</v>
      </c>
      <c r="C12153" s="37" t="n">
        <v>22</v>
      </c>
      <c r="D12153" s="37" t="n">
        <v>21</v>
      </c>
      <c r="E12153" s="37" t="n">
        <v>0</v>
      </c>
      <c r="F12153" s="37" t="n">
        <v>0</v>
      </c>
      <c r="G12153" s="37" t="n">
        <v>0</v>
      </c>
      <c r="H12153" s="37" t="n">
        <v>0</v>
      </c>
      <c r="I12153" s="37" t="n">
        <v>0</v>
      </c>
      <c r="J12153" s="40" t="n">
        <f aca="false">IF(C12153=0,"",D12153/C12153)</f>
        <v>0.954545454545455</v>
      </c>
    </row>
    <row r="12154" customFormat="false" ht="15" hidden="false" customHeight="false" outlineLevel="0" collapsed="false">
      <c r="A12154" s="37" t="s">
        <v>1802</v>
      </c>
      <c r="B12154" s="37" t="s">
        <v>273</v>
      </c>
      <c r="C12154" s="37" t="n">
        <v>22</v>
      </c>
      <c r="D12154" s="37" t="n">
        <v>19</v>
      </c>
      <c r="E12154" s="37" t="n">
        <v>2</v>
      </c>
      <c r="F12154" s="37" t="n">
        <v>0</v>
      </c>
      <c r="G12154" s="37" t="n">
        <v>0</v>
      </c>
      <c r="H12154" s="37" t="n">
        <v>0</v>
      </c>
      <c r="I12154" s="37" t="n">
        <v>0</v>
      </c>
      <c r="J12154" s="40" t="n">
        <f aca="false">IF(C12154=0,"",D12154/C12154)</f>
        <v>0.863636363636364</v>
      </c>
    </row>
    <row r="12155" customFormat="false" ht="15" hidden="false" customHeight="false" outlineLevel="0" collapsed="false">
      <c r="A12155" s="37" t="s">
        <v>1802</v>
      </c>
      <c r="B12155" s="37" t="s">
        <v>274</v>
      </c>
      <c r="C12155" s="37" t="n">
        <v>22</v>
      </c>
      <c r="D12155" s="37" t="n">
        <v>22</v>
      </c>
      <c r="E12155" s="37" t="n">
        <v>0</v>
      </c>
      <c r="F12155" s="37" t="n">
        <v>0</v>
      </c>
      <c r="G12155" s="37" t="n">
        <v>0</v>
      </c>
      <c r="H12155" s="37" t="n">
        <v>2</v>
      </c>
      <c r="I12155" s="37" t="n">
        <v>1</v>
      </c>
      <c r="J12155" s="40" t="n">
        <f aca="false">IF(C12155=0,"",D12155/C12155)</f>
        <v>1</v>
      </c>
    </row>
    <row r="12156" customFormat="false" ht="15" hidden="false" customHeight="false" outlineLevel="0" collapsed="false">
      <c r="A12156" s="37" t="s">
        <v>1802</v>
      </c>
      <c r="B12156" s="37" t="s">
        <v>275</v>
      </c>
      <c r="C12156" s="37" t="n">
        <v>22</v>
      </c>
      <c r="D12156" s="37" t="n">
        <v>22</v>
      </c>
      <c r="E12156" s="37" t="n">
        <v>1</v>
      </c>
      <c r="F12156" s="37" t="n">
        <v>0</v>
      </c>
      <c r="G12156" s="37" t="n">
        <v>0</v>
      </c>
      <c r="H12156" s="37" t="n">
        <v>1</v>
      </c>
      <c r="I12156" s="37" t="n">
        <v>1</v>
      </c>
      <c r="J12156" s="40" t="n">
        <f aca="false">IF(C12156=0,"",D12156/C12156)</f>
        <v>1</v>
      </c>
    </row>
    <row r="12157" customFormat="false" ht="15" hidden="false" customHeight="false" outlineLevel="0" collapsed="false">
      <c r="A12157" s="37" t="s">
        <v>1802</v>
      </c>
      <c r="B12157" s="37" t="s">
        <v>276</v>
      </c>
      <c r="C12157" s="37" t="n">
        <v>22</v>
      </c>
      <c r="D12157" s="37" t="n">
        <v>19</v>
      </c>
      <c r="E12157" s="37" t="n">
        <v>0</v>
      </c>
      <c r="F12157" s="37" t="n">
        <v>2</v>
      </c>
      <c r="G12157" s="37" t="n">
        <v>1</v>
      </c>
      <c r="H12157" s="37" t="n">
        <v>0</v>
      </c>
      <c r="I12157" s="37" t="n">
        <v>3</v>
      </c>
      <c r="J12157" s="40" t="n">
        <f aca="false">IF(C12157=0,"",D12157/C12157)</f>
        <v>0.863636363636364</v>
      </c>
    </row>
    <row r="12158" customFormat="false" ht="15" hidden="false" customHeight="false" outlineLevel="0" collapsed="false">
      <c r="A12158" s="37" t="s">
        <v>1802</v>
      </c>
      <c r="B12158" s="37" t="s">
        <v>277</v>
      </c>
      <c r="C12158" s="37" t="n">
        <v>22</v>
      </c>
      <c r="D12158" s="37" t="n">
        <v>20</v>
      </c>
      <c r="E12158" s="37" t="n">
        <v>0</v>
      </c>
      <c r="F12158" s="37" t="n">
        <v>0</v>
      </c>
      <c r="G12158" s="37" t="n">
        <v>0</v>
      </c>
      <c r="H12158" s="37" t="n">
        <v>2</v>
      </c>
      <c r="I12158" s="37" t="n">
        <v>1</v>
      </c>
      <c r="J12158" s="40" t="n">
        <f aca="false">IF(C12158=0,"",D12158/C12158)</f>
        <v>0.909090909090909</v>
      </c>
    </row>
    <row r="12159" customFormat="false" ht="15" hidden="false" customHeight="false" outlineLevel="0" collapsed="false">
      <c r="A12159" s="37" t="s">
        <v>1802</v>
      </c>
      <c r="B12159" s="37" t="s">
        <v>278</v>
      </c>
      <c r="C12159" s="37" t="n">
        <v>22</v>
      </c>
      <c r="D12159" s="37" t="n">
        <v>22</v>
      </c>
      <c r="E12159" s="37" t="n">
        <v>0</v>
      </c>
      <c r="F12159" s="37" t="n">
        <v>1</v>
      </c>
      <c r="G12159" s="37" t="n">
        <v>0</v>
      </c>
      <c r="H12159" s="37" t="n">
        <v>0</v>
      </c>
      <c r="I12159" s="37" t="n">
        <v>0</v>
      </c>
      <c r="J12159" s="40" t="n">
        <f aca="false">IF(C12159=0,"",D12159/C12159)</f>
        <v>1</v>
      </c>
    </row>
    <row r="12160" customFormat="false" ht="15" hidden="false" customHeight="false" outlineLevel="0" collapsed="false">
      <c r="A12160" s="37" t="s">
        <v>1802</v>
      </c>
      <c r="B12160" s="37" t="s">
        <v>279</v>
      </c>
      <c r="C12160" s="37" t="n">
        <v>22</v>
      </c>
      <c r="D12160" s="37" t="n">
        <v>21</v>
      </c>
      <c r="E12160" s="37" t="n">
        <v>1</v>
      </c>
      <c r="F12160" s="37" t="n">
        <v>0</v>
      </c>
      <c r="G12160" s="37" t="n">
        <v>0</v>
      </c>
      <c r="H12160" s="37" t="n">
        <v>0</v>
      </c>
      <c r="I12160" s="37" t="n">
        <v>0</v>
      </c>
      <c r="J12160" s="40" t="n">
        <f aca="false">IF(C12160=0,"",D12160/C12160)</f>
        <v>0.954545454545455</v>
      </c>
    </row>
    <row r="12161" customFormat="false" ht="15" hidden="false" customHeight="false" outlineLevel="0" collapsed="false">
      <c r="A12161" s="37" t="s">
        <v>1802</v>
      </c>
      <c r="B12161" s="37" t="s">
        <v>280</v>
      </c>
      <c r="C12161" s="37" t="n">
        <v>22</v>
      </c>
      <c r="D12161" s="37" t="n">
        <v>20</v>
      </c>
      <c r="E12161" s="37" t="n">
        <v>1</v>
      </c>
      <c r="F12161" s="37" t="n">
        <v>1</v>
      </c>
      <c r="G12161" s="37" t="n">
        <v>0</v>
      </c>
      <c r="H12161" s="37" t="n">
        <v>0</v>
      </c>
      <c r="I12161" s="37" t="n">
        <v>1</v>
      </c>
      <c r="J12161" s="40" t="n">
        <f aca="false">IF(C12161=0,"",D12161/C12161)</f>
        <v>0.909090909090909</v>
      </c>
    </row>
    <row r="12162" customFormat="false" ht="15" hidden="false" customHeight="false" outlineLevel="0" collapsed="false">
      <c r="A12162" s="37" t="s">
        <v>1802</v>
      </c>
      <c r="B12162" s="37" t="s">
        <v>281</v>
      </c>
      <c r="C12162" s="37" t="n">
        <v>22</v>
      </c>
      <c r="D12162" s="37" t="n">
        <v>19</v>
      </c>
      <c r="E12162" s="37" t="n">
        <v>0</v>
      </c>
      <c r="F12162" s="37" t="n">
        <v>1</v>
      </c>
      <c r="G12162" s="37" t="n">
        <v>0</v>
      </c>
      <c r="H12162" s="37" t="n">
        <v>1</v>
      </c>
      <c r="I12162" s="37" t="n">
        <v>2</v>
      </c>
      <c r="J12162" s="40" t="n">
        <f aca="false">IF(C12162=0,"",D12162/C12162)</f>
        <v>0.863636363636364</v>
      </c>
    </row>
    <row r="12163" customFormat="false" ht="15" hidden="false" customHeight="false" outlineLevel="0" collapsed="false">
      <c r="A12163" s="37" t="s">
        <v>1803</v>
      </c>
      <c r="B12163" s="37" t="s">
        <v>270</v>
      </c>
      <c r="C12163" s="37" t="n">
        <v>22</v>
      </c>
      <c r="D12163" s="37" t="n">
        <v>22</v>
      </c>
      <c r="E12163" s="37" t="n">
        <v>1</v>
      </c>
      <c r="F12163" s="37" t="n">
        <v>0</v>
      </c>
      <c r="G12163" s="37" t="n">
        <v>0</v>
      </c>
      <c r="H12163" s="37" t="n">
        <v>1</v>
      </c>
      <c r="I12163" s="37" t="n">
        <v>1</v>
      </c>
      <c r="J12163" s="40" t="n">
        <f aca="false">IF(C12163=0,"",D12163/C12163)</f>
        <v>1</v>
      </c>
    </row>
    <row r="12164" customFormat="false" ht="15" hidden="false" customHeight="false" outlineLevel="0" collapsed="false">
      <c r="A12164" s="37" t="s">
        <v>1803</v>
      </c>
      <c r="B12164" s="37" t="s">
        <v>271</v>
      </c>
      <c r="C12164" s="37" t="n">
        <v>22</v>
      </c>
      <c r="D12164" s="37" t="n">
        <v>19</v>
      </c>
      <c r="E12164" s="37" t="n">
        <v>0</v>
      </c>
      <c r="F12164" s="37" t="n">
        <v>1</v>
      </c>
      <c r="G12164" s="37" t="n">
        <v>0</v>
      </c>
      <c r="H12164" s="37" t="n">
        <v>2</v>
      </c>
      <c r="I12164" s="37" t="n">
        <v>4</v>
      </c>
      <c r="J12164" s="40" t="n">
        <f aca="false">IF(C12164=0,"",D12164/C12164)</f>
        <v>0.863636363636364</v>
      </c>
    </row>
    <row r="12165" customFormat="false" ht="15" hidden="false" customHeight="false" outlineLevel="0" collapsed="false">
      <c r="A12165" s="37" t="s">
        <v>1803</v>
      </c>
      <c r="B12165" s="37" t="s">
        <v>272</v>
      </c>
      <c r="C12165" s="37" t="n">
        <v>22</v>
      </c>
      <c r="D12165" s="37" t="n">
        <v>21</v>
      </c>
      <c r="E12165" s="37" t="n">
        <v>1</v>
      </c>
      <c r="F12165" s="37" t="n">
        <v>2</v>
      </c>
      <c r="G12165" s="37" t="n">
        <v>0</v>
      </c>
      <c r="H12165" s="37" t="n">
        <v>1</v>
      </c>
      <c r="I12165" s="37" t="n">
        <v>0</v>
      </c>
      <c r="J12165" s="40" t="n">
        <f aca="false">IF(C12165=0,"",D12165/C12165)</f>
        <v>0.954545454545455</v>
      </c>
    </row>
    <row r="12166" customFormat="false" ht="15" hidden="false" customHeight="false" outlineLevel="0" collapsed="false">
      <c r="A12166" s="37" t="s">
        <v>1803</v>
      </c>
      <c r="B12166" s="37" t="s">
        <v>273</v>
      </c>
      <c r="C12166" s="37" t="n">
        <v>22</v>
      </c>
      <c r="D12166" s="37" t="n">
        <v>22</v>
      </c>
      <c r="E12166" s="37" t="n">
        <v>0</v>
      </c>
      <c r="F12166" s="37" t="n">
        <v>0</v>
      </c>
      <c r="G12166" s="37" t="n">
        <v>1</v>
      </c>
      <c r="H12166" s="37" t="n">
        <v>2</v>
      </c>
      <c r="I12166" s="37" t="n">
        <v>0</v>
      </c>
      <c r="J12166" s="40" t="n">
        <f aca="false">IF(C12166=0,"",D12166/C12166)</f>
        <v>1</v>
      </c>
    </row>
    <row r="12167" customFormat="false" ht="15" hidden="false" customHeight="false" outlineLevel="0" collapsed="false">
      <c r="A12167" s="37" t="s">
        <v>1803</v>
      </c>
      <c r="B12167" s="37" t="s">
        <v>274</v>
      </c>
      <c r="C12167" s="37" t="n">
        <v>22</v>
      </c>
      <c r="D12167" s="37" t="n">
        <v>19</v>
      </c>
      <c r="E12167" s="37" t="n">
        <v>1</v>
      </c>
      <c r="F12167" s="37" t="n">
        <v>0</v>
      </c>
      <c r="G12167" s="37" t="n">
        <v>1</v>
      </c>
      <c r="H12167" s="37" t="n">
        <v>4</v>
      </c>
      <c r="I12167" s="37" t="n">
        <v>3</v>
      </c>
      <c r="J12167" s="40" t="n">
        <f aca="false">IF(C12167=0,"",D12167/C12167)</f>
        <v>0.863636363636364</v>
      </c>
    </row>
    <row r="12168" customFormat="false" ht="15" hidden="false" customHeight="false" outlineLevel="0" collapsed="false">
      <c r="A12168" s="37" t="s">
        <v>1803</v>
      </c>
      <c r="B12168" s="37" t="s">
        <v>275</v>
      </c>
      <c r="C12168" s="37" t="n">
        <v>22</v>
      </c>
      <c r="D12168" s="37" t="n">
        <v>22</v>
      </c>
      <c r="E12168" s="37" t="n">
        <v>1</v>
      </c>
      <c r="F12168" s="37" t="n">
        <v>0</v>
      </c>
      <c r="G12168" s="37" t="n">
        <v>0</v>
      </c>
      <c r="H12168" s="37" t="n">
        <v>1</v>
      </c>
      <c r="I12168" s="37" t="n">
        <v>4</v>
      </c>
      <c r="J12168" s="40" t="n">
        <f aca="false">IF(C12168=0,"",D12168/C12168)</f>
        <v>1</v>
      </c>
    </row>
    <row r="12169" customFormat="false" ht="15" hidden="false" customHeight="false" outlineLevel="0" collapsed="false">
      <c r="A12169" s="37" t="s">
        <v>1803</v>
      </c>
      <c r="B12169" s="37" t="s">
        <v>276</v>
      </c>
      <c r="C12169" s="37" t="n">
        <v>22</v>
      </c>
      <c r="D12169" s="37" t="n">
        <v>21</v>
      </c>
      <c r="E12169" s="37" t="n">
        <v>1</v>
      </c>
      <c r="F12169" s="37" t="n">
        <v>0</v>
      </c>
      <c r="G12169" s="37" t="n">
        <v>0</v>
      </c>
      <c r="H12169" s="37" t="n">
        <v>0</v>
      </c>
      <c r="I12169" s="37" t="n">
        <v>0</v>
      </c>
      <c r="J12169" s="40" t="n">
        <f aca="false">IF(C12169=0,"",D12169/C12169)</f>
        <v>0.954545454545455</v>
      </c>
    </row>
    <row r="12170" customFormat="false" ht="15" hidden="false" customHeight="false" outlineLevel="0" collapsed="false">
      <c r="A12170" s="37" t="s">
        <v>1803</v>
      </c>
      <c r="B12170" s="37" t="s">
        <v>277</v>
      </c>
      <c r="C12170" s="37" t="n">
        <v>22</v>
      </c>
      <c r="D12170" s="37" t="n">
        <v>22</v>
      </c>
      <c r="E12170" s="37" t="n">
        <v>0</v>
      </c>
      <c r="F12170" s="37" t="n">
        <v>0</v>
      </c>
      <c r="G12170" s="37" t="n">
        <v>1</v>
      </c>
      <c r="H12170" s="37" t="n">
        <v>1</v>
      </c>
      <c r="I12170" s="37" t="n">
        <v>0</v>
      </c>
      <c r="J12170" s="40" t="n">
        <f aca="false">IF(C12170=0,"",D12170/C12170)</f>
        <v>1</v>
      </c>
    </row>
    <row r="12171" customFormat="false" ht="15" hidden="false" customHeight="false" outlineLevel="0" collapsed="false">
      <c r="A12171" s="37" t="s">
        <v>1803</v>
      </c>
      <c r="B12171" s="37" t="s">
        <v>278</v>
      </c>
      <c r="C12171" s="37" t="n">
        <v>22</v>
      </c>
      <c r="D12171" s="37" t="n">
        <v>20</v>
      </c>
      <c r="E12171" s="37" t="n">
        <v>0</v>
      </c>
      <c r="F12171" s="37" t="n">
        <v>1</v>
      </c>
      <c r="G12171" s="37" t="n">
        <v>0</v>
      </c>
      <c r="H12171" s="37" t="n">
        <v>3</v>
      </c>
      <c r="I12171" s="37" t="n">
        <v>0</v>
      </c>
      <c r="J12171" s="40" t="n">
        <f aca="false">IF(C12171=0,"",D12171/C12171)</f>
        <v>0.909090909090909</v>
      </c>
    </row>
    <row r="12172" customFormat="false" ht="15" hidden="false" customHeight="false" outlineLevel="0" collapsed="false">
      <c r="A12172" s="37" t="s">
        <v>1803</v>
      </c>
      <c r="B12172" s="37" t="s">
        <v>279</v>
      </c>
      <c r="C12172" s="37" t="n">
        <v>22</v>
      </c>
      <c r="D12172" s="37" t="n">
        <v>20</v>
      </c>
      <c r="E12172" s="37" t="n">
        <v>0</v>
      </c>
      <c r="F12172" s="37" t="n">
        <v>2</v>
      </c>
      <c r="G12172" s="37" t="n">
        <v>1</v>
      </c>
      <c r="H12172" s="37" t="n">
        <v>2</v>
      </c>
      <c r="I12172" s="37" t="n">
        <v>5</v>
      </c>
      <c r="J12172" s="40" t="n">
        <f aca="false">IF(C12172=0,"",D12172/C12172)</f>
        <v>0.909090909090909</v>
      </c>
    </row>
    <row r="12173" customFormat="false" ht="15" hidden="false" customHeight="false" outlineLevel="0" collapsed="false">
      <c r="A12173" s="37" t="s">
        <v>1803</v>
      </c>
      <c r="B12173" s="37" t="s">
        <v>280</v>
      </c>
      <c r="C12173" s="37" t="n">
        <v>22</v>
      </c>
      <c r="D12173" s="37" t="n">
        <v>21</v>
      </c>
      <c r="E12173" s="37" t="n">
        <v>0</v>
      </c>
      <c r="F12173" s="37" t="n">
        <v>0</v>
      </c>
      <c r="G12173" s="37" t="n">
        <v>0</v>
      </c>
      <c r="H12173" s="37" t="n">
        <v>1</v>
      </c>
      <c r="I12173" s="37" t="n">
        <v>1</v>
      </c>
      <c r="J12173" s="40" t="n">
        <f aca="false">IF(C12173=0,"",D12173/C12173)</f>
        <v>0.954545454545455</v>
      </c>
    </row>
    <row r="12174" customFormat="false" ht="15" hidden="false" customHeight="false" outlineLevel="0" collapsed="false">
      <c r="A12174" s="37" t="s">
        <v>1803</v>
      </c>
      <c r="B12174" s="37" t="s">
        <v>281</v>
      </c>
      <c r="C12174" s="37" t="n">
        <v>22</v>
      </c>
      <c r="D12174" s="37" t="n">
        <v>18</v>
      </c>
      <c r="E12174" s="37" t="n">
        <v>0</v>
      </c>
      <c r="F12174" s="37" t="n">
        <v>0</v>
      </c>
      <c r="G12174" s="37" t="n">
        <v>0</v>
      </c>
      <c r="H12174" s="37" t="n">
        <v>4</v>
      </c>
      <c r="I12174" s="37" t="n">
        <v>3</v>
      </c>
      <c r="J12174" s="40" t="n">
        <f aca="false">IF(C12174=0,"",D12174/C12174)</f>
        <v>0.818181818181818</v>
      </c>
    </row>
    <row r="12175" customFormat="false" ht="15" hidden="false" customHeight="false" outlineLevel="0" collapsed="false">
      <c r="A12175" s="37" t="s">
        <v>1804</v>
      </c>
      <c r="B12175" s="37" t="s">
        <v>270</v>
      </c>
      <c r="C12175" s="37" t="n">
        <v>22</v>
      </c>
      <c r="D12175" s="37" t="n">
        <v>22</v>
      </c>
      <c r="E12175" s="37" t="n">
        <v>2</v>
      </c>
      <c r="F12175" s="37" t="n">
        <v>0</v>
      </c>
      <c r="G12175" s="37" t="n">
        <v>0</v>
      </c>
      <c r="H12175" s="37" t="n">
        <v>1</v>
      </c>
      <c r="I12175" s="37" t="n">
        <v>0</v>
      </c>
      <c r="J12175" s="40" t="n">
        <f aca="false">IF(C12175=0,"",D12175/C12175)</f>
        <v>1</v>
      </c>
    </row>
    <row r="12176" customFormat="false" ht="15" hidden="false" customHeight="false" outlineLevel="0" collapsed="false">
      <c r="A12176" s="37" t="s">
        <v>1804</v>
      </c>
      <c r="B12176" s="37" t="s">
        <v>271</v>
      </c>
      <c r="C12176" s="37" t="n">
        <v>22</v>
      </c>
      <c r="D12176" s="37" t="n">
        <v>19</v>
      </c>
      <c r="E12176" s="37" t="n">
        <v>1</v>
      </c>
      <c r="F12176" s="37" t="n">
        <v>1</v>
      </c>
      <c r="G12176" s="37" t="n">
        <v>1</v>
      </c>
      <c r="H12176" s="37" t="n">
        <v>0</v>
      </c>
      <c r="I12176" s="37" t="n">
        <v>4</v>
      </c>
      <c r="J12176" s="40" t="n">
        <f aca="false">IF(C12176=0,"",D12176/C12176)</f>
        <v>0.863636363636364</v>
      </c>
    </row>
    <row r="12177" customFormat="false" ht="15" hidden="false" customHeight="false" outlineLevel="0" collapsed="false">
      <c r="A12177" s="37" t="s">
        <v>1805</v>
      </c>
      <c r="B12177" s="37" t="s">
        <v>275</v>
      </c>
      <c r="C12177" s="37" t="n">
        <v>22</v>
      </c>
      <c r="D12177" s="37" t="n">
        <v>22</v>
      </c>
      <c r="E12177" s="37" t="n">
        <v>1</v>
      </c>
      <c r="F12177" s="37" t="n">
        <v>2</v>
      </c>
      <c r="G12177" s="37" t="n">
        <v>0</v>
      </c>
      <c r="H12177" s="37" t="n">
        <v>2</v>
      </c>
      <c r="I12177" s="37" t="n">
        <v>0</v>
      </c>
      <c r="J12177" s="40" t="n">
        <f aca="false">IF(C12177=0,"",D12177/C12177)</f>
        <v>1</v>
      </c>
    </row>
    <row r="12178" customFormat="false" ht="15" hidden="false" customHeight="false" outlineLevel="0" collapsed="false">
      <c r="A12178" s="37" t="s">
        <v>1805</v>
      </c>
      <c r="B12178" s="37" t="s">
        <v>276</v>
      </c>
      <c r="C12178" s="37" t="n">
        <v>22</v>
      </c>
      <c r="D12178" s="37" t="n">
        <v>19</v>
      </c>
      <c r="E12178" s="37" t="n">
        <v>0</v>
      </c>
      <c r="F12178" s="37" t="n">
        <v>1</v>
      </c>
      <c r="G12178" s="37" t="n">
        <v>0</v>
      </c>
      <c r="H12178" s="37" t="n">
        <v>0</v>
      </c>
      <c r="I12178" s="37" t="n">
        <v>15</v>
      </c>
      <c r="J12178" s="40" t="n">
        <f aca="false">IF(C12178=0,"",D12178/C12178)</f>
        <v>0.863636363636364</v>
      </c>
    </row>
    <row r="12179" customFormat="false" ht="15" hidden="false" customHeight="false" outlineLevel="0" collapsed="false">
      <c r="A12179" s="37" t="s">
        <v>1805</v>
      </c>
      <c r="B12179" s="37" t="s">
        <v>277</v>
      </c>
      <c r="C12179" s="37" t="n">
        <v>22</v>
      </c>
      <c r="D12179" s="37" t="n">
        <v>21</v>
      </c>
      <c r="E12179" s="37" t="n">
        <v>2</v>
      </c>
      <c r="F12179" s="37" t="n">
        <v>0</v>
      </c>
      <c r="G12179" s="37" t="n">
        <v>1</v>
      </c>
      <c r="H12179" s="37" t="n">
        <v>0</v>
      </c>
      <c r="I12179" s="37" t="n">
        <v>13</v>
      </c>
      <c r="J12179" s="40" t="n">
        <f aca="false">IF(C12179=0,"",D12179/C12179)</f>
        <v>0.954545454545455</v>
      </c>
    </row>
    <row r="12180" customFormat="false" ht="15" hidden="false" customHeight="false" outlineLevel="0" collapsed="false">
      <c r="A12180" s="37" t="s">
        <v>1805</v>
      </c>
      <c r="B12180" s="37" t="s">
        <v>278</v>
      </c>
      <c r="C12180" s="37" t="n">
        <v>22</v>
      </c>
      <c r="D12180" s="37" t="n">
        <v>22</v>
      </c>
      <c r="E12180" s="37" t="n">
        <v>0</v>
      </c>
      <c r="F12180" s="37" t="n">
        <v>1</v>
      </c>
      <c r="G12180" s="37" t="n">
        <v>1</v>
      </c>
      <c r="H12180" s="37" t="n">
        <v>0</v>
      </c>
      <c r="I12180" s="37" t="n">
        <v>9</v>
      </c>
      <c r="J12180" s="40" t="n">
        <f aca="false">IF(C12180=0,"",D12180/C12180)</f>
        <v>1</v>
      </c>
    </row>
    <row r="12181" customFormat="false" ht="15" hidden="false" customHeight="false" outlineLevel="0" collapsed="false">
      <c r="A12181" s="37" t="s">
        <v>1805</v>
      </c>
      <c r="B12181" s="37" t="s">
        <v>279</v>
      </c>
      <c r="C12181" s="37" t="n">
        <v>22</v>
      </c>
      <c r="D12181" s="37" t="n">
        <v>20</v>
      </c>
      <c r="E12181" s="37" t="n">
        <v>2</v>
      </c>
      <c r="F12181" s="37" t="n">
        <v>3</v>
      </c>
      <c r="G12181" s="37" t="n">
        <v>0</v>
      </c>
      <c r="H12181" s="37" t="n">
        <v>2</v>
      </c>
      <c r="I12181" s="37" t="n">
        <v>6</v>
      </c>
      <c r="J12181" s="40" t="n">
        <f aca="false">IF(C12181=0,"",D12181/C12181)</f>
        <v>0.909090909090909</v>
      </c>
    </row>
    <row r="12182" customFormat="false" ht="15" hidden="false" customHeight="false" outlineLevel="0" collapsed="false">
      <c r="A12182" s="37" t="s">
        <v>1805</v>
      </c>
      <c r="B12182" s="37" t="s">
        <v>280</v>
      </c>
      <c r="C12182" s="37" t="n">
        <v>22</v>
      </c>
      <c r="D12182" s="37" t="n">
        <v>21</v>
      </c>
      <c r="E12182" s="37" t="n">
        <v>0</v>
      </c>
      <c r="F12182" s="37" t="n">
        <v>1</v>
      </c>
      <c r="G12182" s="37" t="n">
        <v>0</v>
      </c>
      <c r="H12182" s="37" t="n">
        <v>3</v>
      </c>
      <c r="I12182" s="37" t="n">
        <v>10</v>
      </c>
      <c r="J12182" s="40" t="n">
        <f aca="false">IF(C12182=0,"",D12182/C12182)</f>
        <v>0.954545454545455</v>
      </c>
    </row>
    <row r="12183" customFormat="false" ht="15" hidden="false" customHeight="false" outlineLevel="0" collapsed="false">
      <c r="A12183" s="37" t="s">
        <v>1805</v>
      </c>
      <c r="B12183" s="37" t="s">
        <v>281</v>
      </c>
      <c r="C12183" s="37" t="n">
        <v>22</v>
      </c>
      <c r="D12183" s="37" t="n">
        <v>21</v>
      </c>
      <c r="E12183" s="37" t="n">
        <v>1</v>
      </c>
      <c r="F12183" s="37" t="n">
        <v>2</v>
      </c>
      <c r="G12183" s="37" t="n">
        <v>1</v>
      </c>
      <c r="H12183" s="37" t="n">
        <v>0</v>
      </c>
      <c r="I12183" s="37" t="n">
        <v>13</v>
      </c>
      <c r="J12183" s="40" t="n">
        <f aca="false">IF(C12183=0,"",D12183/C12183)</f>
        <v>0.954545454545455</v>
      </c>
    </row>
    <row r="12184" customFormat="false" ht="15" hidden="false" customHeight="false" outlineLevel="0" collapsed="false">
      <c r="A12184" s="37" t="s">
        <v>1806</v>
      </c>
      <c r="B12184" s="37" t="s">
        <v>272</v>
      </c>
      <c r="C12184" s="37" t="n">
        <v>22</v>
      </c>
      <c r="D12184" s="37" t="n">
        <v>17</v>
      </c>
      <c r="E12184" s="37" t="n">
        <v>0</v>
      </c>
      <c r="F12184" s="37" t="n">
        <v>1</v>
      </c>
      <c r="G12184" s="37" t="n">
        <v>0</v>
      </c>
      <c r="H12184" s="37" t="n">
        <v>2</v>
      </c>
      <c r="I12184" s="37" t="n">
        <v>0</v>
      </c>
      <c r="J12184" s="40" t="n">
        <f aca="false">IF(C12184=0,"",D12184/C12184)</f>
        <v>0.772727272727273</v>
      </c>
    </row>
    <row r="12185" customFormat="false" ht="15" hidden="false" customHeight="false" outlineLevel="0" collapsed="false">
      <c r="A12185" s="37" t="s">
        <v>1806</v>
      </c>
      <c r="B12185" s="37" t="s">
        <v>273</v>
      </c>
      <c r="C12185" s="37" t="n">
        <v>22</v>
      </c>
      <c r="D12185" s="37" t="n">
        <v>20</v>
      </c>
      <c r="E12185" s="37" t="n">
        <v>0</v>
      </c>
      <c r="F12185" s="37" t="n">
        <v>0</v>
      </c>
      <c r="G12185" s="37" t="n">
        <v>1</v>
      </c>
      <c r="H12185" s="37" t="n">
        <v>2</v>
      </c>
      <c r="I12185" s="37" t="n">
        <v>3</v>
      </c>
      <c r="J12185" s="40" t="n">
        <f aca="false">IF(C12185=0,"",D12185/C12185)</f>
        <v>0.909090909090909</v>
      </c>
    </row>
    <row r="12186" customFormat="false" ht="15" hidden="false" customHeight="false" outlineLevel="0" collapsed="false">
      <c r="A12186" s="37" t="s">
        <v>1806</v>
      </c>
      <c r="B12186" s="37" t="s">
        <v>274</v>
      </c>
      <c r="C12186" s="37" t="n">
        <v>22</v>
      </c>
      <c r="D12186" s="37" t="n">
        <v>18</v>
      </c>
      <c r="E12186" s="37" t="n">
        <v>0</v>
      </c>
      <c r="F12186" s="37" t="n">
        <v>1</v>
      </c>
      <c r="G12186" s="37" t="n">
        <v>0</v>
      </c>
      <c r="H12186" s="37" t="n">
        <v>1</v>
      </c>
      <c r="I12186" s="37" t="n">
        <v>2</v>
      </c>
      <c r="J12186" s="40" t="n">
        <f aca="false">IF(C12186=0,"",D12186/C12186)</f>
        <v>0.818181818181818</v>
      </c>
    </row>
    <row r="12187" customFormat="false" ht="15" hidden="false" customHeight="false" outlineLevel="0" collapsed="false">
      <c r="A12187" s="37" t="s">
        <v>1806</v>
      </c>
      <c r="B12187" s="37" t="s">
        <v>275</v>
      </c>
      <c r="C12187" s="37" t="n">
        <v>22</v>
      </c>
      <c r="D12187" s="37" t="n">
        <v>22</v>
      </c>
      <c r="E12187" s="37" t="n">
        <v>1</v>
      </c>
      <c r="F12187" s="37" t="n">
        <v>0</v>
      </c>
      <c r="G12187" s="37" t="n">
        <v>1</v>
      </c>
      <c r="H12187" s="37" t="n">
        <v>1</v>
      </c>
      <c r="I12187" s="37" t="n">
        <v>1</v>
      </c>
      <c r="J12187" s="40" t="n">
        <f aca="false">IF(C12187=0,"",D12187/C12187)</f>
        <v>1</v>
      </c>
    </row>
    <row r="12188" customFormat="false" ht="15" hidden="false" customHeight="false" outlineLevel="0" collapsed="false">
      <c r="A12188" s="37" t="s">
        <v>1806</v>
      </c>
      <c r="B12188" s="37" t="s">
        <v>276</v>
      </c>
      <c r="C12188" s="37" t="n">
        <v>22</v>
      </c>
      <c r="D12188" s="37" t="n">
        <v>21</v>
      </c>
      <c r="E12188" s="37" t="n">
        <v>1</v>
      </c>
      <c r="F12188" s="37" t="n">
        <v>1</v>
      </c>
      <c r="G12188" s="37" t="n">
        <v>2</v>
      </c>
      <c r="H12188" s="37" t="n">
        <v>3</v>
      </c>
      <c r="I12188" s="37" t="n">
        <v>1</v>
      </c>
      <c r="J12188" s="40" t="n">
        <f aca="false">IF(C12188=0,"",D12188/C12188)</f>
        <v>0.954545454545455</v>
      </c>
    </row>
    <row r="12189" customFormat="false" ht="15" hidden="false" customHeight="false" outlineLevel="0" collapsed="false">
      <c r="A12189" s="37" t="s">
        <v>1806</v>
      </c>
      <c r="B12189" s="37" t="s">
        <v>277</v>
      </c>
      <c r="C12189" s="37" t="n">
        <v>22</v>
      </c>
      <c r="D12189" s="37" t="n">
        <v>20</v>
      </c>
      <c r="E12189" s="37" t="n">
        <v>0</v>
      </c>
      <c r="F12189" s="37" t="n">
        <v>0</v>
      </c>
      <c r="G12189" s="37" t="n">
        <v>0</v>
      </c>
      <c r="H12189" s="37" t="n">
        <v>0</v>
      </c>
      <c r="I12189" s="37" t="n">
        <v>1</v>
      </c>
      <c r="J12189" s="40" t="n">
        <f aca="false">IF(C12189=0,"",D12189/C12189)</f>
        <v>0.909090909090909</v>
      </c>
    </row>
    <row r="12190" customFormat="false" ht="15" hidden="false" customHeight="false" outlineLevel="0" collapsed="false">
      <c r="A12190" s="37" t="s">
        <v>1806</v>
      </c>
      <c r="B12190" s="37" t="s">
        <v>278</v>
      </c>
      <c r="C12190" s="37" t="n">
        <v>22</v>
      </c>
      <c r="D12190" s="37" t="n">
        <v>21</v>
      </c>
      <c r="E12190" s="37" t="n">
        <v>2</v>
      </c>
      <c r="F12190" s="37" t="n">
        <v>1</v>
      </c>
      <c r="G12190" s="37" t="n">
        <v>0</v>
      </c>
      <c r="H12190" s="37" t="n">
        <v>1</v>
      </c>
      <c r="I12190" s="37" t="n">
        <v>7</v>
      </c>
      <c r="J12190" s="40" t="n">
        <f aca="false">IF(C12190=0,"",D12190/C12190)</f>
        <v>0.954545454545455</v>
      </c>
    </row>
    <row r="12191" customFormat="false" ht="15" hidden="false" customHeight="false" outlineLevel="0" collapsed="false">
      <c r="A12191" s="37" t="s">
        <v>1806</v>
      </c>
      <c r="B12191" s="37" t="s">
        <v>279</v>
      </c>
      <c r="C12191" s="37" t="n">
        <v>22</v>
      </c>
      <c r="D12191" s="37" t="n">
        <v>21</v>
      </c>
      <c r="E12191" s="37" t="n">
        <v>1</v>
      </c>
      <c r="F12191" s="37" t="n">
        <v>0</v>
      </c>
      <c r="G12191" s="37" t="n">
        <v>0</v>
      </c>
      <c r="H12191" s="37" t="n">
        <v>2</v>
      </c>
      <c r="I12191" s="37" t="n">
        <v>3</v>
      </c>
      <c r="J12191" s="40" t="n">
        <f aca="false">IF(C12191=0,"",D12191/C12191)</f>
        <v>0.954545454545455</v>
      </c>
    </row>
    <row r="12192" customFormat="false" ht="15" hidden="false" customHeight="false" outlineLevel="0" collapsed="false">
      <c r="A12192" s="37" t="s">
        <v>1806</v>
      </c>
      <c r="B12192" s="37" t="s">
        <v>280</v>
      </c>
      <c r="C12192" s="37" t="n">
        <v>22</v>
      </c>
      <c r="D12192" s="37" t="n">
        <v>21</v>
      </c>
      <c r="E12192" s="37" t="n">
        <v>0</v>
      </c>
      <c r="F12192" s="37" t="n">
        <v>1</v>
      </c>
      <c r="G12192" s="37" t="n">
        <v>2</v>
      </c>
      <c r="H12192" s="37" t="n">
        <v>3</v>
      </c>
      <c r="I12192" s="37" t="n">
        <v>2</v>
      </c>
      <c r="J12192" s="40" t="n">
        <f aca="false">IF(C12192=0,"",D12192/C12192)</f>
        <v>0.954545454545455</v>
      </c>
    </row>
    <row r="12193" customFormat="false" ht="15" hidden="false" customHeight="false" outlineLevel="0" collapsed="false">
      <c r="A12193" s="37" t="s">
        <v>1806</v>
      </c>
      <c r="B12193" s="37" t="s">
        <v>281</v>
      </c>
      <c r="C12193" s="37" t="n">
        <v>22</v>
      </c>
      <c r="D12193" s="37" t="n">
        <v>18</v>
      </c>
      <c r="E12193" s="37" t="n">
        <v>0</v>
      </c>
      <c r="F12193" s="37" t="n">
        <v>3</v>
      </c>
      <c r="G12193" s="37" t="n">
        <v>0</v>
      </c>
      <c r="H12193" s="37" t="n">
        <v>0</v>
      </c>
      <c r="I12193" s="37" t="n">
        <v>3</v>
      </c>
      <c r="J12193" s="40" t="n">
        <f aca="false">IF(C12193=0,"",D12193/C12193)</f>
        <v>0.818181818181818</v>
      </c>
    </row>
    <row r="12194" customFormat="false" ht="15" hidden="false" customHeight="false" outlineLevel="0" collapsed="false">
      <c r="A12194" s="37" t="s">
        <v>1807</v>
      </c>
      <c r="B12194" s="37" t="s">
        <v>270</v>
      </c>
      <c r="C12194" s="37" t="n">
        <v>22</v>
      </c>
      <c r="D12194" s="37" t="n">
        <v>19</v>
      </c>
      <c r="E12194" s="37" t="n">
        <v>0</v>
      </c>
      <c r="F12194" s="37" t="n">
        <v>0</v>
      </c>
      <c r="G12194" s="37" t="n">
        <v>0</v>
      </c>
      <c r="H12194" s="37" t="n">
        <v>2</v>
      </c>
      <c r="I12194" s="37" t="n">
        <v>0</v>
      </c>
      <c r="J12194" s="40" t="n">
        <f aca="false">IF(C12194=0,"",D12194/C12194)</f>
        <v>0.863636363636364</v>
      </c>
    </row>
    <row r="12195" customFormat="false" ht="15" hidden="false" customHeight="false" outlineLevel="0" collapsed="false">
      <c r="A12195" s="37" t="s">
        <v>1807</v>
      </c>
      <c r="B12195" s="37" t="s">
        <v>271</v>
      </c>
      <c r="C12195" s="37" t="n">
        <v>22</v>
      </c>
      <c r="D12195" s="37" t="n">
        <v>22</v>
      </c>
      <c r="E12195" s="37" t="n">
        <v>2</v>
      </c>
      <c r="F12195" s="37" t="n">
        <v>0</v>
      </c>
      <c r="G12195" s="37" t="n">
        <v>0</v>
      </c>
      <c r="H12195" s="37" t="n">
        <v>1</v>
      </c>
      <c r="I12195" s="37" t="n">
        <v>12</v>
      </c>
      <c r="J12195" s="40" t="n">
        <f aca="false">IF(C12195=0,"",D12195/C12195)</f>
        <v>1</v>
      </c>
    </row>
    <row r="12196" customFormat="false" ht="15" hidden="false" customHeight="false" outlineLevel="0" collapsed="false">
      <c r="A12196" s="37" t="s">
        <v>1807</v>
      </c>
      <c r="B12196" s="37" t="s">
        <v>272</v>
      </c>
      <c r="C12196" s="37" t="n">
        <v>22</v>
      </c>
      <c r="D12196" s="37" t="n">
        <v>21</v>
      </c>
      <c r="E12196" s="37" t="n">
        <v>0</v>
      </c>
      <c r="F12196" s="37" t="n">
        <v>3</v>
      </c>
      <c r="G12196" s="37" t="n">
        <v>0</v>
      </c>
      <c r="H12196" s="37" t="n">
        <v>2</v>
      </c>
      <c r="I12196" s="37" t="n">
        <v>16</v>
      </c>
      <c r="J12196" s="40" t="n">
        <f aca="false">IF(C12196=0,"",D12196/C12196)</f>
        <v>0.954545454545455</v>
      </c>
    </row>
    <row r="12197" customFormat="false" ht="15" hidden="false" customHeight="false" outlineLevel="0" collapsed="false">
      <c r="A12197" s="37" t="s">
        <v>1807</v>
      </c>
      <c r="B12197" s="37" t="s">
        <v>273</v>
      </c>
      <c r="C12197" s="37" t="n">
        <v>22</v>
      </c>
      <c r="D12197" s="37" t="n">
        <v>20</v>
      </c>
      <c r="E12197" s="37" t="n">
        <v>0</v>
      </c>
      <c r="F12197" s="37" t="n">
        <v>3</v>
      </c>
      <c r="G12197" s="37" t="n">
        <v>0</v>
      </c>
      <c r="H12197" s="37" t="n">
        <v>2</v>
      </c>
      <c r="I12197" s="37" t="n">
        <v>11</v>
      </c>
      <c r="J12197" s="40" t="n">
        <f aca="false">IF(C12197=0,"",D12197/C12197)</f>
        <v>0.909090909090909</v>
      </c>
    </row>
    <row r="12198" customFormat="false" ht="15" hidden="false" customHeight="false" outlineLevel="0" collapsed="false">
      <c r="A12198" s="37" t="s">
        <v>1807</v>
      </c>
      <c r="B12198" s="37" t="s">
        <v>274</v>
      </c>
      <c r="C12198" s="37" t="n">
        <v>22</v>
      </c>
      <c r="D12198" s="37" t="n">
        <v>20</v>
      </c>
      <c r="E12198" s="37" t="n">
        <v>2</v>
      </c>
      <c r="F12198" s="37" t="n">
        <v>2</v>
      </c>
      <c r="G12198" s="37" t="n">
        <v>1</v>
      </c>
      <c r="H12198" s="37" t="n">
        <v>1</v>
      </c>
      <c r="I12198" s="37" t="n">
        <v>24</v>
      </c>
      <c r="J12198" s="40" t="n">
        <f aca="false">IF(C12198=0,"",D12198/C12198)</f>
        <v>0.909090909090909</v>
      </c>
    </row>
    <row r="12199" customFormat="false" ht="15" hidden="false" customHeight="false" outlineLevel="0" collapsed="false">
      <c r="A12199" s="37" t="s">
        <v>1807</v>
      </c>
      <c r="B12199" s="37" t="s">
        <v>275</v>
      </c>
      <c r="C12199" s="37" t="n">
        <v>22</v>
      </c>
      <c r="D12199" s="37" t="n">
        <v>21</v>
      </c>
      <c r="E12199" s="37" t="n">
        <v>0</v>
      </c>
      <c r="F12199" s="37" t="n">
        <v>0</v>
      </c>
      <c r="G12199" s="37" t="n">
        <v>1</v>
      </c>
      <c r="H12199" s="37" t="n">
        <v>1</v>
      </c>
      <c r="I12199" s="37" t="n">
        <v>5</v>
      </c>
      <c r="J12199" s="40" t="n">
        <f aca="false">IF(C12199=0,"",D12199/C12199)</f>
        <v>0.954545454545455</v>
      </c>
    </row>
    <row r="12200" customFormat="false" ht="15" hidden="false" customHeight="false" outlineLevel="0" collapsed="false">
      <c r="A12200" s="37" t="s">
        <v>1807</v>
      </c>
      <c r="B12200" s="37" t="s">
        <v>276</v>
      </c>
      <c r="C12200" s="37" t="n">
        <v>22</v>
      </c>
      <c r="D12200" s="37" t="n">
        <v>19</v>
      </c>
      <c r="E12200" s="37" t="n">
        <v>1</v>
      </c>
      <c r="F12200" s="37" t="n">
        <v>1</v>
      </c>
      <c r="G12200" s="37" t="n">
        <v>2</v>
      </c>
      <c r="H12200" s="37" t="n">
        <v>0</v>
      </c>
      <c r="I12200" s="37" t="n">
        <v>2</v>
      </c>
      <c r="J12200" s="40" t="n">
        <f aca="false">IF(C12200=0,"",D12200/C12200)</f>
        <v>0.863636363636364</v>
      </c>
    </row>
    <row r="12201" customFormat="false" ht="15" hidden="false" customHeight="false" outlineLevel="0" collapsed="false">
      <c r="A12201" s="37" t="s">
        <v>1807</v>
      </c>
      <c r="B12201" s="37" t="s">
        <v>277</v>
      </c>
      <c r="C12201" s="37" t="n">
        <v>22</v>
      </c>
      <c r="D12201" s="37" t="n">
        <v>20</v>
      </c>
      <c r="E12201" s="37" t="n">
        <v>1</v>
      </c>
      <c r="F12201" s="37" t="n">
        <v>0</v>
      </c>
      <c r="G12201" s="37" t="n">
        <v>1</v>
      </c>
      <c r="H12201" s="37" t="n">
        <v>2</v>
      </c>
      <c r="I12201" s="37" t="n">
        <v>7</v>
      </c>
      <c r="J12201" s="40" t="n">
        <f aca="false">IF(C12201=0,"",D12201/C12201)</f>
        <v>0.909090909090909</v>
      </c>
    </row>
    <row r="12202" customFormat="false" ht="15" hidden="false" customHeight="false" outlineLevel="0" collapsed="false">
      <c r="A12202" s="37" t="s">
        <v>1807</v>
      </c>
      <c r="B12202" s="37" t="s">
        <v>278</v>
      </c>
      <c r="C12202" s="37" t="n">
        <v>22</v>
      </c>
      <c r="D12202" s="37" t="n">
        <v>20</v>
      </c>
      <c r="E12202" s="37" t="n">
        <v>1</v>
      </c>
      <c r="F12202" s="37" t="n">
        <v>1</v>
      </c>
      <c r="G12202" s="37" t="n">
        <v>0</v>
      </c>
      <c r="H12202" s="37" t="n">
        <v>1</v>
      </c>
      <c r="I12202" s="37" t="n">
        <v>11</v>
      </c>
      <c r="J12202" s="40" t="n">
        <f aca="false">IF(C12202=0,"",D12202/C12202)</f>
        <v>0.909090909090909</v>
      </c>
    </row>
    <row r="12203" customFormat="false" ht="15" hidden="false" customHeight="false" outlineLevel="0" collapsed="false">
      <c r="A12203" s="37" t="s">
        <v>1807</v>
      </c>
      <c r="B12203" s="37" t="s">
        <v>279</v>
      </c>
      <c r="C12203" s="37" t="n">
        <v>22</v>
      </c>
      <c r="D12203" s="37" t="n">
        <v>21</v>
      </c>
      <c r="E12203" s="37" t="n">
        <v>0</v>
      </c>
      <c r="F12203" s="37" t="n">
        <v>1</v>
      </c>
      <c r="G12203" s="37" t="n">
        <v>0</v>
      </c>
      <c r="H12203" s="37" t="n">
        <v>1</v>
      </c>
      <c r="I12203" s="37" t="n">
        <v>8</v>
      </c>
      <c r="J12203" s="40" t="n">
        <f aca="false">IF(C12203=0,"",D12203/C12203)</f>
        <v>0.954545454545455</v>
      </c>
    </row>
    <row r="12204" customFormat="false" ht="15" hidden="false" customHeight="false" outlineLevel="0" collapsed="false">
      <c r="A12204" s="37" t="s">
        <v>1807</v>
      </c>
      <c r="B12204" s="37" t="s">
        <v>280</v>
      </c>
      <c r="C12204" s="37" t="n">
        <v>22</v>
      </c>
      <c r="D12204" s="37" t="n">
        <v>21</v>
      </c>
      <c r="E12204" s="37" t="n">
        <v>0</v>
      </c>
      <c r="F12204" s="37" t="n">
        <v>0</v>
      </c>
      <c r="G12204" s="37" t="n">
        <v>2</v>
      </c>
      <c r="H12204" s="37" t="n">
        <v>1</v>
      </c>
      <c r="I12204" s="37" t="n">
        <v>7</v>
      </c>
      <c r="J12204" s="40" t="n">
        <f aca="false">IF(C12204=0,"",D12204/C12204)</f>
        <v>0.954545454545455</v>
      </c>
    </row>
    <row r="12205" customFormat="false" ht="15" hidden="false" customHeight="false" outlineLevel="0" collapsed="false">
      <c r="A12205" s="37" t="s">
        <v>1807</v>
      </c>
      <c r="B12205" s="37" t="s">
        <v>281</v>
      </c>
      <c r="C12205" s="37" t="n">
        <v>22</v>
      </c>
      <c r="D12205" s="37" t="n">
        <v>21</v>
      </c>
      <c r="E12205" s="37" t="n">
        <v>0</v>
      </c>
      <c r="F12205" s="37" t="n">
        <v>0</v>
      </c>
      <c r="G12205" s="37" t="n">
        <v>0</v>
      </c>
      <c r="H12205" s="37" t="n">
        <v>2</v>
      </c>
      <c r="I12205" s="37" t="n">
        <v>17</v>
      </c>
      <c r="J12205" s="40" t="n">
        <f aca="false">IF(C12205=0,"",D12205/C12205)</f>
        <v>0.954545454545455</v>
      </c>
    </row>
    <row r="12206" customFormat="false" ht="15" hidden="false" customHeight="false" outlineLevel="0" collapsed="false">
      <c r="A12206" s="37" t="s">
        <v>1808</v>
      </c>
      <c r="B12206" s="37" t="s">
        <v>270</v>
      </c>
      <c r="C12206" s="37" t="n">
        <v>22</v>
      </c>
      <c r="D12206" s="37" t="n">
        <v>20</v>
      </c>
      <c r="E12206" s="37" t="n">
        <v>0</v>
      </c>
      <c r="F12206" s="37" t="n">
        <v>1</v>
      </c>
      <c r="G12206" s="37" t="n">
        <v>0</v>
      </c>
      <c r="H12206" s="37" t="n">
        <v>2</v>
      </c>
      <c r="I12206" s="37" t="n">
        <v>1</v>
      </c>
      <c r="J12206" s="40" t="n">
        <f aca="false">IF(C12206=0,"",D12206/C12206)</f>
        <v>0.909090909090909</v>
      </c>
    </row>
    <row r="12207" customFormat="false" ht="15" hidden="false" customHeight="false" outlineLevel="0" collapsed="false">
      <c r="A12207" s="37" t="s">
        <v>1808</v>
      </c>
      <c r="B12207" s="37" t="s">
        <v>271</v>
      </c>
      <c r="C12207" s="37" t="n">
        <v>22</v>
      </c>
      <c r="D12207" s="37" t="n">
        <v>22</v>
      </c>
      <c r="E12207" s="37" t="n">
        <v>0</v>
      </c>
      <c r="F12207" s="37" t="n">
        <v>2</v>
      </c>
      <c r="G12207" s="37" t="n">
        <v>1</v>
      </c>
      <c r="H12207" s="37" t="n">
        <v>1</v>
      </c>
      <c r="I12207" s="37" t="n">
        <v>7</v>
      </c>
      <c r="J12207" s="40" t="n">
        <f aca="false">IF(C12207=0,"",D12207/C12207)</f>
        <v>1</v>
      </c>
    </row>
    <row r="12208" customFormat="false" ht="15" hidden="false" customHeight="false" outlineLevel="0" collapsed="false">
      <c r="A12208" s="37" t="s">
        <v>1808</v>
      </c>
      <c r="B12208" s="37" t="s">
        <v>272</v>
      </c>
      <c r="C12208" s="37" t="n">
        <v>22</v>
      </c>
      <c r="D12208" s="37" t="n">
        <v>19</v>
      </c>
      <c r="E12208" s="37" t="n">
        <v>0</v>
      </c>
      <c r="F12208" s="37" t="n">
        <v>3</v>
      </c>
      <c r="G12208" s="37" t="n">
        <v>0</v>
      </c>
      <c r="H12208" s="37" t="n">
        <v>3</v>
      </c>
      <c r="I12208" s="37" t="n">
        <v>3</v>
      </c>
      <c r="J12208" s="40" t="n">
        <f aca="false">IF(C12208=0,"",D12208/C12208)</f>
        <v>0.863636363636364</v>
      </c>
    </row>
    <row r="12209" customFormat="false" ht="15" hidden="false" customHeight="false" outlineLevel="0" collapsed="false">
      <c r="A12209" s="37" t="s">
        <v>1808</v>
      </c>
      <c r="B12209" s="37" t="s">
        <v>273</v>
      </c>
      <c r="C12209" s="37" t="n">
        <v>22</v>
      </c>
      <c r="D12209" s="37" t="n">
        <v>20</v>
      </c>
      <c r="E12209" s="37" t="n">
        <v>0</v>
      </c>
      <c r="F12209" s="37" t="n">
        <v>0</v>
      </c>
      <c r="G12209" s="37" t="n">
        <v>0</v>
      </c>
      <c r="H12209" s="37" t="n">
        <v>1</v>
      </c>
      <c r="I12209" s="37" t="n">
        <v>0</v>
      </c>
      <c r="J12209" s="40" t="n">
        <f aca="false">IF(C12209=0,"",D12209/C12209)</f>
        <v>0.909090909090909</v>
      </c>
    </row>
    <row r="12210" customFormat="false" ht="15" hidden="false" customHeight="false" outlineLevel="0" collapsed="false">
      <c r="A12210" s="37" t="s">
        <v>1808</v>
      </c>
      <c r="B12210" s="37" t="s">
        <v>274</v>
      </c>
      <c r="C12210" s="37" t="n">
        <v>22</v>
      </c>
      <c r="D12210" s="37" t="n">
        <v>21</v>
      </c>
      <c r="E12210" s="37" t="n">
        <v>0</v>
      </c>
      <c r="F12210" s="37" t="n">
        <v>2</v>
      </c>
      <c r="G12210" s="37" t="n">
        <v>0</v>
      </c>
      <c r="H12210" s="37" t="n">
        <v>4</v>
      </c>
      <c r="I12210" s="37" t="n">
        <v>0</v>
      </c>
      <c r="J12210" s="40" t="n">
        <f aca="false">IF(C12210=0,"",D12210/C12210)</f>
        <v>0.954545454545455</v>
      </c>
    </row>
    <row r="12211" customFormat="false" ht="15" hidden="false" customHeight="false" outlineLevel="0" collapsed="false">
      <c r="A12211" s="37" t="s">
        <v>1808</v>
      </c>
      <c r="B12211" s="37" t="s">
        <v>275</v>
      </c>
      <c r="C12211" s="37" t="n">
        <v>22</v>
      </c>
      <c r="D12211" s="37" t="n">
        <v>21</v>
      </c>
      <c r="E12211" s="37" t="n">
        <v>1</v>
      </c>
      <c r="F12211" s="37" t="n">
        <v>0</v>
      </c>
      <c r="G12211" s="37" t="n">
        <v>0</v>
      </c>
      <c r="H12211" s="37" t="n">
        <v>0</v>
      </c>
      <c r="I12211" s="37" t="n">
        <v>0</v>
      </c>
      <c r="J12211" s="40" t="n">
        <f aca="false">IF(C12211=0,"",D12211/C12211)</f>
        <v>0.954545454545455</v>
      </c>
    </row>
    <row r="12212" customFormat="false" ht="15" hidden="false" customHeight="false" outlineLevel="0" collapsed="false">
      <c r="A12212" s="37" t="s">
        <v>1808</v>
      </c>
      <c r="B12212" s="37" t="s">
        <v>276</v>
      </c>
      <c r="C12212" s="37" t="n">
        <v>22</v>
      </c>
      <c r="D12212" s="37" t="n">
        <v>21</v>
      </c>
      <c r="E12212" s="37" t="n">
        <v>1</v>
      </c>
      <c r="F12212" s="37" t="n">
        <v>0</v>
      </c>
      <c r="G12212" s="37" t="n">
        <v>0</v>
      </c>
      <c r="H12212" s="37" t="n">
        <v>0</v>
      </c>
      <c r="I12212" s="37" t="n">
        <v>2</v>
      </c>
      <c r="J12212" s="40" t="n">
        <f aca="false">IF(C12212=0,"",D12212/C12212)</f>
        <v>0.954545454545455</v>
      </c>
    </row>
    <row r="12213" customFormat="false" ht="15" hidden="false" customHeight="false" outlineLevel="0" collapsed="false">
      <c r="A12213" s="37" t="s">
        <v>1808</v>
      </c>
      <c r="B12213" s="37" t="s">
        <v>277</v>
      </c>
      <c r="C12213" s="37" t="n">
        <v>22</v>
      </c>
      <c r="D12213" s="37" t="n">
        <v>19</v>
      </c>
      <c r="E12213" s="37" t="n">
        <v>0</v>
      </c>
      <c r="F12213" s="37" t="n">
        <v>1</v>
      </c>
      <c r="G12213" s="37" t="n">
        <v>0</v>
      </c>
      <c r="H12213" s="37" t="n">
        <v>1</v>
      </c>
      <c r="I12213" s="37" t="n">
        <v>1</v>
      </c>
      <c r="J12213" s="40" t="n">
        <f aca="false">IF(C12213=0,"",D12213/C12213)</f>
        <v>0.863636363636364</v>
      </c>
    </row>
    <row r="12214" customFormat="false" ht="15" hidden="false" customHeight="false" outlineLevel="0" collapsed="false">
      <c r="A12214" s="37" t="s">
        <v>1808</v>
      </c>
      <c r="B12214" s="37" t="s">
        <v>278</v>
      </c>
      <c r="C12214" s="37" t="n">
        <v>22</v>
      </c>
      <c r="D12214" s="37" t="n">
        <v>21</v>
      </c>
      <c r="E12214" s="37" t="n">
        <v>0</v>
      </c>
      <c r="F12214" s="37" t="n">
        <v>1</v>
      </c>
      <c r="G12214" s="37" t="n">
        <v>1</v>
      </c>
      <c r="H12214" s="37" t="n">
        <v>4</v>
      </c>
      <c r="I12214" s="37" t="n">
        <v>0</v>
      </c>
      <c r="J12214" s="40" t="n">
        <f aca="false">IF(C12214=0,"",D12214/C12214)</f>
        <v>0.954545454545455</v>
      </c>
    </row>
    <row r="12215" customFormat="false" ht="15" hidden="false" customHeight="false" outlineLevel="0" collapsed="false">
      <c r="A12215" s="37" t="s">
        <v>1808</v>
      </c>
      <c r="B12215" s="37" t="s">
        <v>279</v>
      </c>
      <c r="C12215" s="37" t="n">
        <v>22</v>
      </c>
      <c r="D12215" s="37" t="n">
        <v>22</v>
      </c>
      <c r="E12215" s="37" t="n">
        <v>0</v>
      </c>
      <c r="F12215" s="37" t="n">
        <v>0</v>
      </c>
      <c r="G12215" s="37" t="n">
        <v>0</v>
      </c>
      <c r="H12215" s="37" t="n">
        <v>0</v>
      </c>
      <c r="I12215" s="37" t="n">
        <v>2</v>
      </c>
      <c r="J12215" s="40" t="n">
        <f aca="false">IF(C12215=0,"",D12215/C12215)</f>
        <v>1</v>
      </c>
    </row>
    <row r="12216" customFormat="false" ht="15" hidden="false" customHeight="false" outlineLevel="0" collapsed="false">
      <c r="A12216" s="37" t="s">
        <v>1808</v>
      </c>
      <c r="B12216" s="37" t="s">
        <v>280</v>
      </c>
      <c r="C12216" s="37" t="n">
        <v>22</v>
      </c>
      <c r="D12216" s="37" t="n">
        <v>21</v>
      </c>
      <c r="E12216" s="37" t="n">
        <v>1</v>
      </c>
      <c r="F12216" s="37" t="n">
        <v>1</v>
      </c>
      <c r="G12216" s="37" t="n">
        <v>1</v>
      </c>
      <c r="H12216" s="37" t="n">
        <v>1</v>
      </c>
      <c r="I12216" s="37" t="n">
        <v>0</v>
      </c>
      <c r="J12216" s="40" t="n">
        <f aca="false">IF(C12216=0,"",D12216/C12216)</f>
        <v>0.954545454545455</v>
      </c>
    </row>
    <row r="12217" customFormat="false" ht="15" hidden="false" customHeight="false" outlineLevel="0" collapsed="false">
      <c r="A12217" s="37" t="s">
        <v>1808</v>
      </c>
      <c r="B12217" s="37" t="s">
        <v>281</v>
      </c>
      <c r="C12217" s="37" t="n">
        <v>22</v>
      </c>
      <c r="D12217" s="37" t="n">
        <v>19</v>
      </c>
      <c r="E12217" s="37" t="n">
        <v>1</v>
      </c>
      <c r="F12217" s="37" t="n">
        <v>0</v>
      </c>
      <c r="G12217" s="37" t="n">
        <v>0</v>
      </c>
      <c r="H12217" s="37" t="n">
        <v>3</v>
      </c>
      <c r="I12217" s="37" t="n">
        <v>1</v>
      </c>
      <c r="J12217" s="40" t="n">
        <f aca="false">IF(C12217=0,"",D12217/C12217)</f>
        <v>0.863636363636364</v>
      </c>
    </row>
    <row r="12218" customFormat="false" ht="15" hidden="false" customHeight="false" outlineLevel="0" collapsed="false">
      <c r="A12218" s="37" t="s">
        <v>1809</v>
      </c>
      <c r="B12218" s="37" t="s">
        <v>270</v>
      </c>
      <c r="C12218" s="37" t="n">
        <v>22</v>
      </c>
      <c r="D12218" s="37" t="n">
        <v>22</v>
      </c>
      <c r="E12218" s="37" t="n">
        <v>0</v>
      </c>
      <c r="F12218" s="37" t="n">
        <v>0</v>
      </c>
      <c r="G12218" s="37" t="n">
        <v>0</v>
      </c>
      <c r="H12218" s="37" t="n">
        <v>2</v>
      </c>
      <c r="I12218" s="37" t="n">
        <v>0</v>
      </c>
      <c r="J12218" s="40" t="n">
        <f aca="false">IF(C12218=0,"",D12218/C12218)</f>
        <v>1</v>
      </c>
    </row>
    <row r="12219" customFormat="false" ht="15" hidden="false" customHeight="false" outlineLevel="0" collapsed="false">
      <c r="A12219" s="37" t="s">
        <v>1809</v>
      </c>
      <c r="B12219" s="37" t="s">
        <v>271</v>
      </c>
      <c r="C12219" s="37" t="n">
        <v>22</v>
      </c>
      <c r="D12219" s="37" t="n">
        <v>21</v>
      </c>
      <c r="E12219" s="37" t="n">
        <v>0</v>
      </c>
      <c r="F12219" s="37" t="n">
        <v>0</v>
      </c>
      <c r="G12219" s="37" t="n">
        <v>0</v>
      </c>
      <c r="H12219" s="37" t="n">
        <v>3</v>
      </c>
      <c r="I12219" s="37" t="n">
        <v>4</v>
      </c>
      <c r="J12219" s="40" t="n">
        <f aca="false">IF(C12219=0,"",D12219/C12219)</f>
        <v>0.954545454545455</v>
      </c>
    </row>
    <row r="12220" customFormat="false" ht="15" hidden="false" customHeight="false" outlineLevel="0" collapsed="false">
      <c r="A12220" s="37" t="s">
        <v>1809</v>
      </c>
      <c r="B12220" s="37" t="s">
        <v>272</v>
      </c>
      <c r="C12220" s="37" t="n">
        <v>22</v>
      </c>
      <c r="D12220" s="37" t="n">
        <v>21</v>
      </c>
      <c r="E12220" s="37" t="n">
        <v>0</v>
      </c>
      <c r="F12220" s="37" t="n">
        <v>0</v>
      </c>
      <c r="G12220" s="37" t="n">
        <v>0</v>
      </c>
      <c r="H12220" s="37" t="n">
        <v>1</v>
      </c>
      <c r="I12220" s="37" t="n">
        <v>1</v>
      </c>
      <c r="J12220" s="40" t="n">
        <f aca="false">IF(C12220=0,"",D12220/C12220)</f>
        <v>0.954545454545455</v>
      </c>
    </row>
    <row r="12221" customFormat="false" ht="15" hidden="false" customHeight="false" outlineLevel="0" collapsed="false">
      <c r="A12221" s="37" t="s">
        <v>1809</v>
      </c>
      <c r="B12221" s="37" t="s">
        <v>273</v>
      </c>
      <c r="C12221" s="37" t="n">
        <v>22</v>
      </c>
      <c r="D12221" s="37" t="n">
        <v>22</v>
      </c>
      <c r="E12221" s="37" t="n">
        <v>1</v>
      </c>
      <c r="F12221" s="37" t="n">
        <v>0</v>
      </c>
      <c r="G12221" s="37" t="n">
        <v>1</v>
      </c>
      <c r="H12221" s="37" t="n">
        <v>2</v>
      </c>
      <c r="I12221" s="37" t="n">
        <v>0</v>
      </c>
      <c r="J12221" s="40" t="n">
        <f aca="false">IF(C12221=0,"",D12221/C12221)</f>
        <v>1</v>
      </c>
    </row>
    <row r="12222" customFormat="false" ht="15" hidden="false" customHeight="false" outlineLevel="0" collapsed="false">
      <c r="A12222" s="37" t="s">
        <v>1809</v>
      </c>
      <c r="B12222" s="37" t="s">
        <v>274</v>
      </c>
      <c r="C12222" s="37" t="n">
        <v>22</v>
      </c>
      <c r="D12222" s="37" t="n">
        <v>21</v>
      </c>
      <c r="E12222" s="37" t="n">
        <v>0</v>
      </c>
      <c r="F12222" s="37" t="n">
        <v>1</v>
      </c>
      <c r="G12222" s="37" t="n">
        <v>0</v>
      </c>
      <c r="H12222" s="37" t="n">
        <v>1</v>
      </c>
      <c r="I12222" s="37" t="n">
        <v>2</v>
      </c>
      <c r="J12222" s="40" t="n">
        <f aca="false">IF(C12222=0,"",D12222/C12222)</f>
        <v>0.954545454545455</v>
      </c>
    </row>
    <row r="12223" customFormat="false" ht="15" hidden="false" customHeight="false" outlineLevel="0" collapsed="false">
      <c r="A12223" s="37" t="s">
        <v>1809</v>
      </c>
      <c r="B12223" s="37" t="s">
        <v>275</v>
      </c>
      <c r="C12223" s="37" t="n">
        <v>22</v>
      </c>
      <c r="D12223" s="37" t="n">
        <v>21</v>
      </c>
      <c r="E12223" s="37" t="n">
        <v>1</v>
      </c>
      <c r="F12223" s="37" t="n">
        <v>0</v>
      </c>
      <c r="G12223" s="37" t="n">
        <v>0</v>
      </c>
      <c r="H12223" s="37" t="n">
        <v>2</v>
      </c>
      <c r="I12223" s="37" t="n">
        <v>0</v>
      </c>
      <c r="J12223" s="40" t="n">
        <f aca="false">IF(C12223=0,"",D12223/C12223)</f>
        <v>0.954545454545455</v>
      </c>
    </row>
    <row r="12224" customFormat="false" ht="15" hidden="false" customHeight="false" outlineLevel="0" collapsed="false">
      <c r="A12224" s="37" t="s">
        <v>1809</v>
      </c>
      <c r="B12224" s="37" t="s">
        <v>276</v>
      </c>
      <c r="C12224" s="37" t="n">
        <v>22</v>
      </c>
      <c r="D12224" s="37" t="n">
        <v>20</v>
      </c>
      <c r="E12224" s="37" t="n">
        <v>1</v>
      </c>
      <c r="F12224" s="37" t="n">
        <v>1</v>
      </c>
      <c r="G12224" s="37" t="n">
        <v>0</v>
      </c>
      <c r="H12224" s="37" t="n">
        <v>0</v>
      </c>
      <c r="I12224" s="37" t="n">
        <v>0</v>
      </c>
      <c r="J12224" s="40" t="n">
        <f aca="false">IF(C12224=0,"",D12224/C12224)</f>
        <v>0.909090909090909</v>
      </c>
    </row>
    <row r="12225" customFormat="false" ht="15" hidden="false" customHeight="false" outlineLevel="0" collapsed="false">
      <c r="A12225" s="37" t="s">
        <v>1809</v>
      </c>
      <c r="B12225" s="37" t="s">
        <v>277</v>
      </c>
      <c r="C12225" s="37" t="n">
        <v>22</v>
      </c>
      <c r="D12225" s="37" t="n">
        <v>22</v>
      </c>
      <c r="E12225" s="37" t="n">
        <v>2</v>
      </c>
      <c r="F12225" s="37" t="n">
        <v>0</v>
      </c>
      <c r="G12225" s="37" t="n">
        <v>0</v>
      </c>
      <c r="H12225" s="37" t="n">
        <v>1</v>
      </c>
      <c r="I12225" s="37" t="n">
        <v>2</v>
      </c>
      <c r="J12225" s="40" t="n">
        <f aca="false">IF(C12225=0,"",D12225/C12225)</f>
        <v>1</v>
      </c>
    </row>
    <row r="12226" customFormat="false" ht="15" hidden="false" customHeight="false" outlineLevel="0" collapsed="false">
      <c r="A12226" s="37" t="s">
        <v>1809</v>
      </c>
      <c r="B12226" s="37" t="s">
        <v>278</v>
      </c>
      <c r="C12226" s="37" t="n">
        <v>22</v>
      </c>
      <c r="D12226" s="37" t="n">
        <v>21</v>
      </c>
      <c r="E12226" s="37" t="n">
        <v>1</v>
      </c>
      <c r="F12226" s="37" t="n">
        <v>0</v>
      </c>
      <c r="G12226" s="37" t="n">
        <v>0</v>
      </c>
      <c r="H12226" s="37" t="n">
        <v>1</v>
      </c>
      <c r="I12226" s="37" t="n">
        <v>1</v>
      </c>
      <c r="J12226" s="40" t="n">
        <f aca="false">IF(C12226=0,"",D12226/C12226)</f>
        <v>0.954545454545455</v>
      </c>
    </row>
    <row r="12227" customFormat="false" ht="15" hidden="false" customHeight="false" outlineLevel="0" collapsed="false">
      <c r="A12227" s="37" t="s">
        <v>1809</v>
      </c>
      <c r="B12227" s="37" t="s">
        <v>279</v>
      </c>
      <c r="C12227" s="37" t="n">
        <v>22</v>
      </c>
      <c r="D12227" s="37" t="n">
        <v>20</v>
      </c>
      <c r="E12227" s="37" t="n">
        <v>2</v>
      </c>
      <c r="F12227" s="37" t="n">
        <v>0</v>
      </c>
      <c r="G12227" s="37" t="n">
        <v>0</v>
      </c>
      <c r="H12227" s="37" t="n">
        <v>2</v>
      </c>
      <c r="I12227" s="37" t="n">
        <v>5</v>
      </c>
      <c r="J12227" s="40" t="n">
        <f aca="false">IF(C12227=0,"",D12227/C12227)</f>
        <v>0.909090909090909</v>
      </c>
    </row>
    <row r="12228" customFormat="false" ht="15" hidden="false" customHeight="false" outlineLevel="0" collapsed="false">
      <c r="A12228" s="37" t="s">
        <v>1809</v>
      </c>
      <c r="B12228" s="37" t="s">
        <v>280</v>
      </c>
      <c r="C12228" s="37" t="n">
        <v>22</v>
      </c>
      <c r="D12228" s="37" t="n">
        <v>20</v>
      </c>
      <c r="E12228" s="37" t="n">
        <v>0</v>
      </c>
      <c r="F12228" s="37" t="n">
        <v>1</v>
      </c>
      <c r="G12228" s="37" t="n">
        <v>0</v>
      </c>
      <c r="H12228" s="37" t="n">
        <v>2</v>
      </c>
      <c r="I12228" s="37" t="n">
        <v>1</v>
      </c>
      <c r="J12228" s="40" t="n">
        <f aca="false">IF(C12228=0,"",D12228/C12228)</f>
        <v>0.909090909090909</v>
      </c>
    </row>
    <row r="12229" customFormat="false" ht="15" hidden="false" customHeight="false" outlineLevel="0" collapsed="false">
      <c r="A12229" s="37" t="s">
        <v>1809</v>
      </c>
      <c r="B12229" s="37" t="s">
        <v>281</v>
      </c>
      <c r="C12229" s="37" t="n">
        <v>22</v>
      </c>
      <c r="D12229" s="37" t="n">
        <v>22</v>
      </c>
      <c r="E12229" s="37" t="n">
        <v>1</v>
      </c>
      <c r="F12229" s="37" t="n">
        <v>2</v>
      </c>
      <c r="G12229" s="37" t="n">
        <v>0</v>
      </c>
      <c r="H12229" s="37" t="n">
        <v>2</v>
      </c>
      <c r="I12229" s="37" t="n">
        <v>3</v>
      </c>
      <c r="J12229" s="40" t="n">
        <f aca="false">IF(C12229=0,"",D12229/C12229)</f>
        <v>1</v>
      </c>
    </row>
    <row r="12230" customFormat="false" ht="15" hidden="false" customHeight="false" outlineLevel="0" collapsed="false">
      <c r="A12230" s="37" t="s">
        <v>1810</v>
      </c>
      <c r="B12230" s="37" t="s">
        <v>270</v>
      </c>
      <c r="C12230" s="37" t="n">
        <v>22</v>
      </c>
      <c r="D12230" s="37" t="n">
        <v>20</v>
      </c>
      <c r="E12230" s="37" t="n">
        <v>1</v>
      </c>
      <c r="F12230" s="37" t="n">
        <v>1</v>
      </c>
      <c r="G12230" s="37" t="n">
        <v>0</v>
      </c>
      <c r="H12230" s="37" t="n">
        <v>3</v>
      </c>
      <c r="I12230" s="37" t="n">
        <v>4</v>
      </c>
      <c r="J12230" s="40" t="n">
        <f aca="false">IF(C12230=0,"",D12230/C12230)</f>
        <v>0.909090909090909</v>
      </c>
    </row>
    <row r="12231" customFormat="false" ht="15" hidden="false" customHeight="false" outlineLevel="0" collapsed="false">
      <c r="A12231" s="37" t="s">
        <v>1810</v>
      </c>
      <c r="B12231" s="37" t="s">
        <v>271</v>
      </c>
      <c r="C12231" s="37" t="n">
        <v>22</v>
      </c>
      <c r="D12231" s="37" t="n">
        <v>21</v>
      </c>
      <c r="E12231" s="37" t="n">
        <v>1</v>
      </c>
      <c r="F12231" s="37" t="n">
        <v>0</v>
      </c>
      <c r="G12231" s="37" t="n">
        <v>3</v>
      </c>
      <c r="H12231" s="37" t="n">
        <v>1</v>
      </c>
      <c r="I12231" s="37" t="n">
        <v>6</v>
      </c>
      <c r="J12231" s="40" t="n">
        <f aca="false">IF(C12231=0,"",D12231/C12231)</f>
        <v>0.954545454545455</v>
      </c>
    </row>
    <row r="12232" customFormat="false" ht="15" hidden="false" customHeight="false" outlineLevel="0" collapsed="false">
      <c r="A12232" s="37" t="s">
        <v>1810</v>
      </c>
      <c r="B12232" s="37" t="s">
        <v>272</v>
      </c>
      <c r="C12232" s="37" t="n">
        <v>22</v>
      </c>
      <c r="D12232" s="37" t="n">
        <v>22</v>
      </c>
      <c r="E12232" s="37" t="n">
        <v>1</v>
      </c>
      <c r="F12232" s="37" t="n">
        <v>2</v>
      </c>
      <c r="G12232" s="37" t="n">
        <v>2</v>
      </c>
      <c r="H12232" s="37" t="n">
        <v>2</v>
      </c>
      <c r="I12232" s="37" t="n">
        <v>22</v>
      </c>
      <c r="J12232" s="40" t="n">
        <f aca="false">IF(C12232=0,"",D12232/C12232)</f>
        <v>1</v>
      </c>
    </row>
    <row r="12233" customFormat="false" ht="15" hidden="false" customHeight="false" outlineLevel="0" collapsed="false">
      <c r="A12233" s="37" t="s">
        <v>1810</v>
      </c>
      <c r="B12233" s="37" t="s">
        <v>273</v>
      </c>
      <c r="C12233" s="37" t="n">
        <v>22</v>
      </c>
      <c r="D12233" s="37" t="n">
        <v>20</v>
      </c>
      <c r="E12233" s="37" t="n">
        <v>2</v>
      </c>
      <c r="F12233" s="37" t="n">
        <v>0</v>
      </c>
      <c r="G12233" s="37" t="n">
        <v>2</v>
      </c>
      <c r="H12233" s="37" t="n">
        <v>2</v>
      </c>
      <c r="I12233" s="37" t="n">
        <v>4</v>
      </c>
      <c r="J12233" s="40" t="n">
        <f aca="false">IF(C12233=0,"",D12233/C12233)</f>
        <v>0.909090909090909</v>
      </c>
    </row>
    <row r="12234" customFormat="false" ht="15" hidden="false" customHeight="false" outlineLevel="0" collapsed="false">
      <c r="A12234" s="37" t="s">
        <v>1810</v>
      </c>
      <c r="B12234" s="37" t="s">
        <v>274</v>
      </c>
      <c r="C12234" s="37" t="n">
        <v>22</v>
      </c>
      <c r="D12234" s="37" t="n">
        <v>21</v>
      </c>
      <c r="E12234" s="37" t="n">
        <v>2</v>
      </c>
      <c r="F12234" s="37" t="n">
        <v>1</v>
      </c>
      <c r="G12234" s="37" t="n">
        <v>0</v>
      </c>
      <c r="H12234" s="37" t="n">
        <v>3</v>
      </c>
      <c r="I12234" s="37" t="n">
        <v>10</v>
      </c>
      <c r="J12234" s="40" t="n">
        <f aca="false">IF(C12234=0,"",D12234/C12234)</f>
        <v>0.954545454545455</v>
      </c>
    </row>
    <row r="12235" customFormat="false" ht="15" hidden="false" customHeight="false" outlineLevel="0" collapsed="false">
      <c r="A12235" s="37" t="s">
        <v>1810</v>
      </c>
      <c r="B12235" s="37" t="s">
        <v>275</v>
      </c>
      <c r="C12235" s="37" t="n">
        <v>22</v>
      </c>
      <c r="D12235" s="37" t="n">
        <v>19</v>
      </c>
      <c r="E12235" s="37" t="n">
        <v>1</v>
      </c>
      <c r="F12235" s="37" t="n">
        <v>0</v>
      </c>
      <c r="G12235" s="37" t="n">
        <v>1</v>
      </c>
      <c r="H12235" s="37" t="n">
        <v>1</v>
      </c>
      <c r="I12235" s="37" t="n">
        <v>14</v>
      </c>
      <c r="J12235" s="40" t="n">
        <f aca="false">IF(C12235=0,"",D12235/C12235)</f>
        <v>0.863636363636364</v>
      </c>
    </row>
    <row r="12236" customFormat="false" ht="15" hidden="false" customHeight="false" outlineLevel="0" collapsed="false">
      <c r="A12236" s="37" t="s">
        <v>1810</v>
      </c>
      <c r="B12236" s="37" t="s">
        <v>276</v>
      </c>
      <c r="C12236" s="37" t="n">
        <v>22</v>
      </c>
      <c r="D12236" s="37" t="n">
        <v>19</v>
      </c>
      <c r="E12236" s="37" t="n">
        <v>1</v>
      </c>
      <c r="F12236" s="37" t="n">
        <v>1</v>
      </c>
      <c r="G12236" s="37" t="n">
        <v>0</v>
      </c>
      <c r="H12236" s="37" t="n">
        <v>1</v>
      </c>
      <c r="I12236" s="37" t="n">
        <v>7</v>
      </c>
      <c r="J12236" s="40" t="n">
        <f aca="false">IF(C12236=0,"",D12236/C12236)</f>
        <v>0.863636363636364</v>
      </c>
    </row>
    <row r="12237" customFormat="false" ht="15" hidden="false" customHeight="false" outlineLevel="0" collapsed="false">
      <c r="A12237" s="37" t="s">
        <v>1810</v>
      </c>
      <c r="B12237" s="37" t="s">
        <v>277</v>
      </c>
      <c r="C12237" s="37" t="n">
        <v>22</v>
      </c>
      <c r="D12237" s="37" t="n">
        <v>20</v>
      </c>
      <c r="E12237" s="37" t="n">
        <v>0</v>
      </c>
      <c r="F12237" s="37" t="n">
        <v>2</v>
      </c>
      <c r="G12237" s="37" t="n">
        <v>0</v>
      </c>
      <c r="H12237" s="37" t="n">
        <v>3</v>
      </c>
      <c r="I12237" s="37" t="n">
        <v>17</v>
      </c>
      <c r="J12237" s="40" t="n">
        <f aca="false">IF(C12237=0,"",D12237/C12237)</f>
        <v>0.909090909090909</v>
      </c>
    </row>
    <row r="12238" customFormat="false" ht="15" hidden="false" customHeight="false" outlineLevel="0" collapsed="false">
      <c r="A12238" s="37" t="s">
        <v>1810</v>
      </c>
      <c r="B12238" s="37" t="s">
        <v>278</v>
      </c>
      <c r="C12238" s="37" t="n">
        <v>22</v>
      </c>
      <c r="D12238" s="37" t="n">
        <v>18</v>
      </c>
      <c r="E12238" s="37" t="n">
        <v>0</v>
      </c>
      <c r="F12238" s="37" t="n">
        <v>1</v>
      </c>
      <c r="G12238" s="37" t="n">
        <v>0</v>
      </c>
      <c r="H12238" s="37" t="n">
        <v>1</v>
      </c>
      <c r="I12238" s="37" t="n">
        <v>20</v>
      </c>
      <c r="J12238" s="40" t="n">
        <f aca="false">IF(C12238=0,"",D12238/C12238)</f>
        <v>0.818181818181818</v>
      </c>
    </row>
    <row r="12239" customFormat="false" ht="15" hidden="false" customHeight="false" outlineLevel="0" collapsed="false">
      <c r="A12239" s="37" t="s">
        <v>1810</v>
      </c>
      <c r="B12239" s="37" t="s">
        <v>279</v>
      </c>
      <c r="C12239" s="37" t="n">
        <v>22</v>
      </c>
      <c r="D12239" s="37" t="n">
        <v>19</v>
      </c>
      <c r="E12239" s="37" t="n">
        <v>3</v>
      </c>
      <c r="F12239" s="37" t="n">
        <v>0</v>
      </c>
      <c r="G12239" s="37" t="n">
        <v>0</v>
      </c>
      <c r="H12239" s="37" t="n">
        <v>1</v>
      </c>
      <c r="I12239" s="37" t="n">
        <v>8</v>
      </c>
      <c r="J12239" s="40" t="n">
        <f aca="false">IF(C12239=0,"",D12239/C12239)</f>
        <v>0.863636363636364</v>
      </c>
    </row>
    <row r="12240" customFormat="false" ht="15" hidden="false" customHeight="false" outlineLevel="0" collapsed="false">
      <c r="A12240" s="37" t="s">
        <v>1811</v>
      </c>
      <c r="B12240" s="37" t="s">
        <v>270</v>
      </c>
      <c r="C12240" s="37" t="n">
        <v>22</v>
      </c>
      <c r="D12240" s="37" t="n">
        <v>21</v>
      </c>
      <c r="E12240" s="37" t="n">
        <v>0</v>
      </c>
      <c r="F12240" s="37" t="n">
        <v>1</v>
      </c>
      <c r="G12240" s="37" t="n">
        <v>0</v>
      </c>
      <c r="H12240" s="37" t="n">
        <v>1</v>
      </c>
      <c r="I12240" s="37" t="n">
        <v>4</v>
      </c>
      <c r="J12240" s="40" t="n">
        <f aca="false">IF(C12240=0,"",D12240/C12240)</f>
        <v>0.954545454545455</v>
      </c>
    </row>
    <row r="12241" customFormat="false" ht="15" hidden="false" customHeight="false" outlineLevel="0" collapsed="false">
      <c r="A12241" s="37" t="s">
        <v>1811</v>
      </c>
      <c r="B12241" s="37" t="s">
        <v>271</v>
      </c>
      <c r="C12241" s="37" t="n">
        <v>22</v>
      </c>
      <c r="D12241" s="37" t="n">
        <v>22</v>
      </c>
      <c r="E12241" s="37" t="n">
        <v>0</v>
      </c>
      <c r="F12241" s="37" t="n">
        <v>0</v>
      </c>
      <c r="G12241" s="37" t="n">
        <v>0</v>
      </c>
      <c r="H12241" s="37" t="n">
        <v>7</v>
      </c>
      <c r="I12241" s="37" t="n">
        <v>3</v>
      </c>
      <c r="J12241" s="40" t="n">
        <f aca="false">IF(C12241=0,"",D12241/C12241)</f>
        <v>1</v>
      </c>
    </row>
    <row r="12242" customFormat="false" ht="15" hidden="false" customHeight="false" outlineLevel="0" collapsed="false">
      <c r="A12242" s="37" t="s">
        <v>1811</v>
      </c>
      <c r="B12242" s="37" t="s">
        <v>272</v>
      </c>
      <c r="C12242" s="37" t="n">
        <v>22</v>
      </c>
      <c r="D12242" s="37" t="n">
        <v>22</v>
      </c>
      <c r="E12242" s="37" t="n">
        <v>2</v>
      </c>
      <c r="F12242" s="37" t="n">
        <v>1</v>
      </c>
      <c r="G12242" s="37" t="n">
        <v>1</v>
      </c>
      <c r="H12242" s="37" t="n">
        <v>0</v>
      </c>
      <c r="I12242" s="37" t="n">
        <v>35</v>
      </c>
      <c r="J12242" s="40" t="n">
        <f aca="false">IF(C12242=0,"",D12242/C12242)</f>
        <v>1</v>
      </c>
    </row>
    <row r="12243" customFormat="false" ht="15" hidden="false" customHeight="false" outlineLevel="0" collapsed="false">
      <c r="A12243" s="37" t="s">
        <v>1811</v>
      </c>
      <c r="B12243" s="37" t="s">
        <v>273</v>
      </c>
      <c r="C12243" s="37" t="n">
        <v>22</v>
      </c>
      <c r="D12243" s="37" t="n">
        <v>22</v>
      </c>
      <c r="E12243" s="37" t="n">
        <v>1</v>
      </c>
      <c r="F12243" s="37" t="n">
        <v>1</v>
      </c>
      <c r="G12243" s="37" t="n">
        <v>0</v>
      </c>
      <c r="H12243" s="37" t="n">
        <v>1</v>
      </c>
      <c r="I12243" s="37" t="n">
        <v>15</v>
      </c>
      <c r="J12243" s="40" t="n">
        <f aca="false">IF(C12243=0,"",D12243/C12243)</f>
        <v>1</v>
      </c>
    </row>
    <row r="12244" customFormat="false" ht="15" hidden="false" customHeight="false" outlineLevel="0" collapsed="false">
      <c r="A12244" s="37" t="s">
        <v>1811</v>
      </c>
      <c r="B12244" s="37" t="s">
        <v>274</v>
      </c>
      <c r="C12244" s="37" t="n">
        <v>22</v>
      </c>
      <c r="D12244" s="37" t="n">
        <v>22</v>
      </c>
      <c r="E12244" s="37" t="n">
        <v>0</v>
      </c>
      <c r="F12244" s="37" t="n">
        <v>2</v>
      </c>
      <c r="G12244" s="37" t="n">
        <v>0</v>
      </c>
      <c r="H12244" s="37" t="n">
        <v>2</v>
      </c>
      <c r="I12244" s="37" t="n">
        <v>7</v>
      </c>
      <c r="J12244" s="40" t="n">
        <f aca="false">IF(C12244=0,"",D12244/C12244)</f>
        <v>1</v>
      </c>
    </row>
    <row r="12245" customFormat="false" ht="15" hidden="false" customHeight="false" outlineLevel="0" collapsed="false">
      <c r="A12245" s="37" t="s">
        <v>1811</v>
      </c>
      <c r="B12245" s="37" t="s">
        <v>275</v>
      </c>
      <c r="C12245" s="37" t="n">
        <v>22</v>
      </c>
      <c r="D12245" s="37" t="n">
        <v>21</v>
      </c>
      <c r="E12245" s="37" t="n">
        <v>0</v>
      </c>
      <c r="F12245" s="37" t="n">
        <v>1</v>
      </c>
      <c r="G12245" s="37" t="n">
        <v>1</v>
      </c>
      <c r="H12245" s="37" t="n">
        <v>0</v>
      </c>
      <c r="I12245" s="37" t="n">
        <v>11</v>
      </c>
      <c r="J12245" s="40" t="n">
        <f aca="false">IF(C12245=0,"",D12245/C12245)</f>
        <v>0.954545454545455</v>
      </c>
    </row>
    <row r="12246" customFormat="false" ht="15" hidden="false" customHeight="false" outlineLevel="0" collapsed="false">
      <c r="A12246" s="37" t="s">
        <v>1811</v>
      </c>
      <c r="B12246" s="37" t="s">
        <v>276</v>
      </c>
      <c r="C12246" s="37" t="n">
        <v>22</v>
      </c>
      <c r="D12246" s="37" t="n">
        <v>21</v>
      </c>
      <c r="E12246" s="37" t="n">
        <v>0</v>
      </c>
      <c r="F12246" s="37" t="n">
        <v>1</v>
      </c>
      <c r="G12246" s="37" t="n">
        <v>0</v>
      </c>
      <c r="H12246" s="37" t="n">
        <v>1</v>
      </c>
      <c r="I12246" s="37" t="n">
        <v>6</v>
      </c>
      <c r="J12246" s="40" t="n">
        <f aca="false">IF(C12246=0,"",D12246/C12246)</f>
        <v>0.954545454545455</v>
      </c>
    </row>
    <row r="12247" customFormat="false" ht="15" hidden="false" customHeight="false" outlineLevel="0" collapsed="false">
      <c r="A12247" s="37" t="s">
        <v>1811</v>
      </c>
      <c r="B12247" s="37" t="s">
        <v>277</v>
      </c>
      <c r="C12247" s="37" t="n">
        <v>22</v>
      </c>
      <c r="D12247" s="37" t="n">
        <v>17</v>
      </c>
      <c r="E12247" s="37" t="n">
        <v>0</v>
      </c>
      <c r="F12247" s="37" t="n">
        <v>1</v>
      </c>
      <c r="G12247" s="37" t="n">
        <v>0</v>
      </c>
      <c r="H12247" s="37" t="n">
        <v>0</v>
      </c>
      <c r="I12247" s="37" t="n">
        <v>2</v>
      </c>
      <c r="J12247" s="40" t="n">
        <f aca="false">IF(C12247=0,"",D12247/C12247)</f>
        <v>0.772727272727273</v>
      </c>
    </row>
    <row r="12248" customFormat="false" ht="15" hidden="false" customHeight="false" outlineLevel="0" collapsed="false">
      <c r="A12248" s="37" t="s">
        <v>1811</v>
      </c>
      <c r="B12248" s="37" t="s">
        <v>278</v>
      </c>
      <c r="C12248" s="37" t="n">
        <v>22</v>
      </c>
      <c r="D12248" s="37" t="n">
        <v>21</v>
      </c>
      <c r="E12248" s="37" t="n">
        <v>1</v>
      </c>
      <c r="F12248" s="37" t="n">
        <v>1</v>
      </c>
      <c r="G12248" s="37" t="n">
        <v>0</v>
      </c>
      <c r="H12248" s="37" t="n">
        <v>5</v>
      </c>
      <c r="I12248" s="37" t="n">
        <v>6</v>
      </c>
      <c r="J12248" s="40" t="n">
        <f aca="false">IF(C12248=0,"",D12248/C12248)</f>
        <v>0.954545454545455</v>
      </c>
    </row>
    <row r="12249" customFormat="false" ht="15" hidden="false" customHeight="false" outlineLevel="0" collapsed="false">
      <c r="A12249" s="37" t="s">
        <v>1811</v>
      </c>
      <c r="B12249" s="37" t="s">
        <v>279</v>
      </c>
      <c r="C12249" s="37" t="n">
        <v>22</v>
      </c>
      <c r="D12249" s="37" t="n">
        <v>20</v>
      </c>
      <c r="E12249" s="37" t="n">
        <v>0</v>
      </c>
      <c r="F12249" s="37" t="n">
        <v>1</v>
      </c>
      <c r="G12249" s="37" t="n">
        <v>0</v>
      </c>
      <c r="H12249" s="37" t="n">
        <v>0</v>
      </c>
      <c r="I12249" s="37" t="n">
        <v>11</v>
      </c>
      <c r="J12249" s="40" t="n">
        <f aca="false">IF(C12249=0,"",D12249/C12249)</f>
        <v>0.909090909090909</v>
      </c>
    </row>
    <row r="12250" customFormat="false" ht="15" hidden="false" customHeight="false" outlineLevel="0" collapsed="false">
      <c r="A12250" s="37" t="s">
        <v>1811</v>
      </c>
      <c r="B12250" s="37" t="s">
        <v>280</v>
      </c>
      <c r="C12250" s="37" t="n">
        <v>22</v>
      </c>
      <c r="D12250" s="37" t="n">
        <v>20</v>
      </c>
      <c r="E12250" s="37" t="n">
        <v>1</v>
      </c>
      <c r="F12250" s="37" t="n">
        <v>0</v>
      </c>
      <c r="G12250" s="37" t="n">
        <v>0</v>
      </c>
      <c r="H12250" s="37" t="n">
        <v>2</v>
      </c>
      <c r="I12250" s="37" t="n">
        <v>4</v>
      </c>
      <c r="J12250" s="40" t="n">
        <f aca="false">IF(C12250=0,"",D12250/C12250)</f>
        <v>0.909090909090909</v>
      </c>
    </row>
    <row r="12251" customFormat="false" ht="15" hidden="false" customHeight="false" outlineLevel="0" collapsed="false">
      <c r="A12251" s="37" t="s">
        <v>1811</v>
      </c>
      <c r="B12251" s="37" t="s">
        <v>281</v>
      </c>
      <c r="C12251" s="37" t="n">
        <v>22</v>
      </c>
      <c r="D12251" s="37" t="n">
        <v>20</v>
      </c>
      <c r="E12251" s="37" t="n">
        <v>1</v>
      </c>
      <c r="F12251" s="37" t="n">
        <v>0</v>
      </c>
      <c r="G12251" s="37" t="n">
        <v>0</v>
      </c>
      <c r="H12251" s="37" t="n">
        <v>1</v>
      </c>
      <c r="I12251" s="37" t="n">
        <v>7</v>
      </c>
      <c r="J12251" s="40" t="n">
        <f aca="false">IF(C12251=0,"",D12251/C12251)</f>
        <v>0.909090909090909</v>
      </c>
    </row>
    <row r="12252" customFormat="false" ht="15" hidden="false" customHeight="false" outlineLevel="0" collapsed="false">
      <c r="A12252" s="37" t="s">
        <v>1812</v>
      </c>
      <c r="B12252" s="37" t="s">
        <v>270</v>
      </c>
      <c r="C12252" s="37" t="n">
        <v>22</v>
      </c>
      <c r="D12252" s="37" t="n">
        <v>21</v>
      </c>
      <c r="E12252" s="37" t="n">
        <v>0</v>
      </c>
      <c r="F12252" s="37" t="n">
        <v>0</v>
      </c>
      <c r="G12252" s="37" t="n">
        <v>0</v>
      </c>
      <c r="H12252" s="37" t="n">
        <v>0</v>
      </c>
      <c r="I12252" s="37" t="n">
        <v>4</v>
      </c>
      <c r="J12252" s="40" t="n">
        <f aca="false">IF(C12252=0,"",D12252/C12252)</f>
        <v>0.954545454545455</v>
      </c>
    </row>
    <row r="12253" customFormat="false" ht="15" hidden="false" customHeight="false" outlineLevel="0" collapsed="false">
      <c r="A12253" s="37" t="s">
        <v>1812</v>
      </c>
      <c r="B12253" s="37" t="s">
        <v>271</v>
      </c>
      <c r="C12253" s="37" t="n">
        <v>22</v>
      </c>
      <c r="D12253" s="37" t="n">
        <v>21</v>
      </c>
      <c r="E12253" s="37" t="n">
        <v>0</v>
      </c>
      <c r="F12253" s="37" t="n">
        <v>2</v>
      </c>
      <c r="G12253" s="37" t="n">
        <v>0</v>
      </c>
      <c r="H12253" s="37" t="n">
        <v>3</v>
      </c>
      <c r="I12253" s="37" t="n">
        <v>3</v>
      </c>
      <c r="J12253" s="40" t="n">
        <f aca="false">IF(C12253=0,"",D12253/C12253)</f>
        <v>0.954545454545455</v>
      </c>
    </row>
    <row r="12254" customFormat="false" ht="15" hidden="false" customHeight="false" outlineLevel="0" collapsed="false">
      <c r="A12254" s="37" t="s">
        <v>1812</v>
      </c>
      <c r="B12254" s="37" t="s">
        <v>272</v>
      </c>
      <c r="C12254" s="37" t="n">
        <v>22</v>
      </c>
      <c r="D12254" s="37" t="n">
        <v>19</v>
      </c>
      <c r="E12254" s="37" t="n">
        <v>2</v>
      </c>
      <c r="F12254" s="37" t="n">
        <v>2</v>
      </c>
      <c r="G12254" s="37" t="n">
        <v>0</v>
      </c>
      <c r="H12254" s="37" t="n">
        <v>2</v>
      </c>
      <c r="I12254" s="37" t="n">
        <v>10</v>
      </c>
      <c r="J12254" s="40" t="n">
        <f aca="false">IF(C12254=0,"",D12254/C12254)</f>
        <v>0.863636363636364</v>
      </c>
    </row>
    <row r="12255" customFormat="false" ht="15" hidden="false" customHeight="false" outlineLevel="0" collapsed="false">
      <c r="A12255" s="37" t="s">
        <v>1812</v>
      </c>
      <c r="B12255" s="37" t="s">
        <v>273</v>
      </c>
      <c r="C12255" s="37" t="n">
        <v>22</v>
      </c>
      <c r="D12255" s="37" t="n">
        <v>19</v>
      </c>
      <c r="E12255" s="37" t="n">
        <v>0</v>
      </c>
      <c r="F12255" s="37" t="n">
        <v>0</v>
      </c>
      <c r="G12255" s="37" t="n">
        <v>0</v>
      </c>
      <c r="H12255" s="37" t="n">
        <v>1</v>
      </c>
      <c r="I12255" s="37" t="n">
        <v>8</v>
      </c>
      <c r="J12255" s="40" t="n">
        <f aca="false">IF(C12255=0,"",D12255/C12255)</f>
        <v>0.863636363636364</v>
      </c>
    </row>
    <row r="12256" customFormat="false" ht="15" hidden="false" customHeight="false" outlineLevel="0" collapsed="false">
      <c r="A12256" s="37" t="s">
        <v>1812</v>
      </c>
      <c r="B12256" s="37" t="s">
        <v>274</v>
      </c>
      <c r="C12256" s="37" t="n">
        <v>22</v>
      </c>
      <c r="D12256" s="37" t="n">
        <v>21</v>
      </c>
      <c r="E12256" s="37" t="n">
        <v>2</v>
      </c>
      <c r="F12256" s="37" t="n">
        <v>1</v>
      </c>
      <c r="G12256" s="37" t="n">
        <v>0</v>
      </c>
      <c r="H12256" s="37" t="n">
        <v>2</v>
      </c>
      <c r="I12256" s="37" t="n">
        <v>5</v>
      </c>
      <c r="J12256" s="40" t="n">
        <f aca="false">IF(C12256=0,"",D12256/C12256)</f>
        <v>0.954545454545455</v>
      </c>
    </row>
    <row r="12257" customFormat="false" ht="15" hidden="false" customHeight="false" outlineLevel="0" collapsed="false">
      <c r="A12257" s="37" t="s">
        <v>1812</v>
      </c>
      <c r="B12257" s="37" t="s">
        <v>275</v>
      </c>
      <c r="C12257" s="37" t="n">
        <v>22</v>
      </c>
      <c r="D12257" s="37" t="n">
        <v>22</v>
      </c>
      <c r="E12257" s="37" t="n">
        <v>0</v>
      </c>
      <c r="F12257" s="37" t="n">
        <v>0</v>
      </c>
      <c r="G12257" s="37" t="n">
        <v>0</v>
      </c>
      <c r="H12257" s="37" t="n">
        <v>3</v>
      </c>
      <c r="I12257" s="37" t="n">
        <v>17</v>
      </c>
      <c r="J12257" s="40" t="n">
        <f aca="false">IF(C12257=0,"",D12257/C12257)</f>
        <v>1</v>
      </c>
    </row>
    <row r="12258" customFormat="false" ht="15" hidden="false" customHeight="false" outlineLevel="0" collapsed="false">
      <c r="A12258" s="37" t="s">
        <v>1812</v>
      </c>
      <c r="B12258" s="37" t="s">
        <v>276</v>
      </c>
      <c r="C12258" s="37" t="n">
        <v>22</v>
      </c>
      <c r="D12258" s="37" t="n">
        <v>21</v>
      </c>
      <c r="E12258" s="37" t="n">
        <v>0</v>
      </c>
      <c r="F12258" s="37" t="n">
        <v>0</v>
      </c>
      <c r="G12258" s="37" t="n">
        <v>1</v>
      </c>
      <c r="H12258" s="37" t="n">
        <v>0</v>
      </c>
      <c r="I12258" s="37" t="n">
        <v>13</v>
      </c>
      <c r="J12258" s="40" t="n">
        <f aca="false">IF(C12258=0,"",D12258/C12258)</f>
        <v>0.954545454545455</v>
      </c>
    </row>
    <row r="12259" customFormat="false" ht="15" hidden="false" customHeight="false" outlineLevel="0" collapsed="false">
      <c r="A12259" s="37" t="s">
        <v>1812</v>
      </c>
      <c r="B12259" s="37" t="s">
        <v>277</v>
      </c>
      <c r="C12259" s="37" t="n">
        <v>22</v>
      </c>
      <c r="D12259" s="37" t="n">
        <v>20</v>
      </c>
      <c r="E12259" s="37" t="n">
        <v>0</v>
      </c>
      <c r="F12259" s="37" t="n">
        <v>1</v>
      </c>
      <c r="G12259" s="37" t="n">
        <v>0</v>
      </c>
      <c r="H12259" s="37" t="n">
        <v>2</v>
      </c>
      <c r="I12259" s="37" t="n">
        <v>16</v>
      </c>
      <c r="J12259" s="40" t="n">
        <f aca="false">IF(C12259=0,"",D12259/C12259)</f>
        <v>0.909090909090909</v>
      </c>
    </row>
    <row r="12260" customFormat="false" ht="15" hidden="false" customHeight="false" outlineLevel="0" collapsed="false">
      <c r="A12260" s="37" t="s">
        <v>1812</v>
      </c>
      <c r="B12260" s="37" t="s">
        <v>278</v>
      </c>
      <c r="C12260" s="37" t="n">
        <v>22</v>
      </c>
      <c r="D12260" s="37" t="n">
        <v>20</v>
      </c>
      <c r="E12260" s="37" t="n">
        <v>0</v>
      </c>
      <c r="F12260" s="37" t="n">
        <v>3</v>
      </c>
      <c r="G12260" s="37" t="n">
        <v>1</v>
      </c>
      <c r="H12260" s="37" t="n">
        <v>1</v>
      </c>
      <c r="I12260" s="37" t="n">
        <v>3</v>
      </c>
      <c r="J12260" s="40" t="n">
        <f aca="false">IF(C12260=0,"",D12260/C12260)</f>
        <v>0.909090909090909</v>
      </c>
    </row>
    <row r="12261" customFormat="false" ht="15" hidden="false" customHeight="false" outlineLevel="0" collapsed="false">
      <c r="A12261" s="37" t="s">
        <v>1812</v>
      </c>
      <c r="B12261" s="37" t="s">
        <v>279</v>
      </c>
      <c r="C12261" s="37" t="n">
        <v>22</v>
      </c>
      <c r="D12261" s="37" t="n">
        <v>21</v>
      </c>
      <c r="E12261" s="37" t="n">
        <v>0</v>
      </c>
      <c r="F12261" s="37" t="n">
        <v>1</v>
      </c>
      <c r="G12261" s="37" t="n">
        <v>1</v>
      </c>
      <c r="H12261" s="37" t="n">
        <v>0</v>
      </c>
      <c r="I12261" s="37" t="n">
        <v>18</v>
      </c>
      <c r="J12261" s="40" t="n">
        <f aca="false">IF(C12261=0,"",D12261/C12261)</f>
        <v>0.954545454545455</v>
      </c>
    </row>
    <row r="12262" customFormat="false" ht="15" hidden="false" customHeight="false" outlineLevel="0" collapsed="false">
      <c r="A12262" s="37" t="s">
        <v>1812</v>
      </c>
      <c r="B12262" s="37" t="s">
        <v>280</v>
      </c>
      <c r="C12262" s="37" t="n">
        <v>22</v>
      </c>
      <c r="D12262" s="37" t="n">
        <v>21</v>
      </c>
      <c r="E12262" s="37" t="n">
        <v>0</v>
      </c>
      <c r="F12262" s="37" t="n">
        <v>1</v>
      </c>
      <c r="G12262" s="37" t="n">
        <v>0</v>
      </c>
      <c r="H12262" s="37" t="n">
        <v>2</v>
      </c>
      <c r="I12262" s="37" t="n">
        <v>5</v>
      </c>
      <c r="J12262" s="40" t="n">
        <f aca="false">IF(C12262=0,"",D12262/C12262)</f>
        <v>0.954545454545455</v>
      </c>
    </row>
    <row r="12263" customFormat="false" ht="15" hidden="false" customHeight="false" outlineLevel="0" collapsed="false">
      <c r="A12263" s="37" t="s">
        <v>1812</v>
      </c>
      <c r="B12263" s="37" t="s">
        <v>281</v>
      </c>
      <c r="C12263" s="37" t="n">
        <v>22</v>
      </c>
      <c r="D12263" s="37" t="n">
        <v>18</v>
      </c>
      <c r="E12263" s="37" t="n">
        <v>3</v>
      </c>
      <c r="F12263" s="37" t="n">
        <v>1</v>
      </c>
      <c r="G12263" s="37" t="n">
        <v>1</v>
      </c>
      <c r="H12263" s="37" t="n">
        <v>5</v>
      </c>
      <c r="I12263" s="37" t="n">
        <v>4</v>
      </c>
      <c r="J12263" s="40" t="n">
        <f aca="false">IF(C12263=0,"",D12263/C12263)</f>
        <v>0.818181818181818</v>
      </c>
    </row>
    <row r="12264" customFormat="false" ht="15" hidden="false" customHeight="false" outlineLevel="0" collapsed="false">
      <c r="A12264" s="37" t="s">
        <v>1814</v>
      </c>
      <c r="B12264" s="37" t="s">
        <v>274</v>
      </c>
      <c r="C12264" s="37" t="n">
        <v>22</v>
      </c>
      <c r="D12264" s="37" t="n">
        <v>20</v>
      </c>
      <c r="E12264" s="37" t="n">
        <v>1</v>
      </c>
      <c r="F12264" s="37" t="n">
        <v>0</v>
      </c>
      <c r="G12264" s="37" t="n">
        <v>2</v>
      </c>
      <c r="H12264" s="37" t="n">
        <v>4</v>
      </c>
      <c r="I12264" s="37" t="n">
        <v>5</v>
      </c>
      <c r="J12264" s="40" t="n">
        <f aca="false">IF(C12264=0,"",D12264/C12264)</f>
        <v>0.909090909090909</v>
      </c>
    </row>
    <row r="12265" customFormat="false" ht="15" hidden="false" customHeight="false" outlineLevel="0" collapsed="false">
      <c r="A12265" s="37" t="s">
        <v>1814</v>
      </c>
      <c r="B12265" s="37" t="s">
        <v>275</v>
      </c>
      <c r="C12265" s="37" t="n">
        <v>22</v>
      </c>
      <c r="D12265" s="37" t="n">
        <v>20</v>
      </c>
      <c r="E12265" s="37" t="n">
        <v>1</v>
      </c>
      <c r="F12265" s="37" t="n">
        <v>1</v>
      </c>
      <c r="G12265" s="37" t="n">
        <v>0</v>
      </c>
      <c r="H12265" s="37" t="n">
        <v>1</v>
      </c>
      <c r="I12265" s="37" t="n">
        <v>0</v>
      </c>
      <c r="J12265" s="40" t="n">
        <f aca="false">IF(C12265=0,"",D12265/C12265)</f>
        <v>0.909090909090909</v>
      </c>
    </row>
    <row r="12266" customFormat="false" ht="15" hidden="false" customHeight="false" outlineLevel="0" collapsed="false">
      <c r="A12266" s="37" t="s">
        <v>1814</v>
      </c>
      <c r="B12266" s="37" t="s">
        <v>276</v>
      </c>
      <c r="C12266" s="37" t="n">
        <v>22</v>
      </c>
      <c r="D12266" s="37" t="n">
        <v>21</v>
      </c>
      <c r="E12266" s="37" t="n">
        <v>2</v>
      </c>
      <c r="F12266" s="37" t="n">
        <v>1</v>
      </c>
      <c r="G12266" s="37" t="n">
        <v>0</v>
      </c>
      <c r="H12266" s="37" t="n">
        <v>1</v>
      </c>
      <c r="I12266" s="37" t="n">
        <v>0</v>
      </c>
      <c r="J12266" s="40" t="n">
        <f aca="false">IF(C12266=0,"",D12266/C12266)</f>
        <v>0.954545454545455</v>
      </c>
    </row>
    <row r="12267" customFormat="false" ht="15" hidden="false" customHeight="false" outlineLevel="0" collapsed="false">
      <c r="A12267" s="37" t="s">
        <v>1814</v>
      </c>
      <c r="B12267" s="37" t="s">
        <v>277</v>
      </c>
      <c r="C12267" s="37" t="n">
        <v>22</v>
      </c>
      <c r="D12267" s="37" t="n">
        <v>20</v>
      </c>
      <c r="E12267" s="37" t="n">
        <v>1</v>
      </c>
      <c r="F12267" s="37" t="n">
        <v>4</v>
      </c>
      <c r="G12267" s="37" t="n">
        <v>0</v>
      </c>
      <c r="H12267" s="37" t="n">
        <v>3</v>
      </c>
      <c r="I12267" s="37" t="n">
        <v>0</v>
      </c>
      <c r="J12267" s="40" t="n">
        <f aca="false">IF(C12267=0,"",D12267/C12267)</f>
        <v>0.909090909090909</v>
      </c>
    </row>
    <row r="12268" customFormat="false" ht="15" hidden="false" customHeight="false" outlineLevel="0" collapsed="false">
      <c r="A12268" s="37" t="s">
        <v>1814</v>
      </c>
      <c r="B12268" s="37" t="s">
        <v>278</v>
      </c>
      <c r="C12268" s="37" t="n">
        <v>22</v>
      </c>
      <c r="D12268" s="37" t="n">
        <v>19</v>
      </c>
      <c r="E12268" s="37" t="n">
        <v>0</v>
      </c>
      <c r="F12268" s="37" t="n">
        <v>2</v>
      </c>
      <c r="G12268" s="37" t="n">
        <v>0</v>
      </c>
      <c r="H12268" s="37" t="n">
        <v>1</v>
      </c>
      <c r="I12268" s="37" t="n">
        <v>0</v>
      </c>
      <c r="J12268" s="40" t="n">
        <f aca="false">IF(C12268=0,"",D12268/C12268)</f>
        <v>0.863636363636364</v>
      </c>
    </row>
    <row r="12269" customFormat="false" ht="15" hidden="false" customHeight="false" outlineLevel="0" collapsed="false">
      <c r="A12269" s="37" t="s">
        <v>1814</v>
      </c>
      <c r="B12269" s="37" t="s">
        <v>279</v>
      </c>
      <c r="C12269" s="37" t="n">
        <v>22</v>
      </c>
      <c r="D12269" s="37" t="n">
        <v>20</v>
      </c>
      <c r="E12269" s="37" t="n">
        <v>0</v>
      </c>
      <c r="F12269" s="37" t="n">
        <v>1</v>
      </c>
      <c r="G12269" s="37" t="n">
        <v>1</v>
      </c>
      <c r="H12269" s="37" t="n">
        <v>1</v>
      </c>
      <c r="I12269" s="37" t="n">
        <v>2</v>
      </c>
      <c r="J12269" s="40" t="n">
        <f aca="false">IF(C12269=0,"",D12269/C12269)</f>
        <v>0.909090909090909</v>
      </c>
    </row>
    <row r="12270" customFormat="false" ht="15" hidden="false" customHeight="false" outlineLevel="0" collapsed="false">
      <c r="A12270" s="37" t="s">
        <v>1814</v>
      </c>
      <c r="B12270" s="37" t="s">
        <v>280</v>
      </c>
      <c r="C12270" s="37" t="n">
        <v>22</v>
      </c>
      <c r="D12270" s="37" t="n">
        <v>22</v>
      </c>
      <c r="E12270" s="37" t="n">
        <v>1</v>
      </c>
      <c r="F12270" s="37" t="n">
        <v>1</v>
      </c>
      <c r="G12270" s="37" t="n">
        <v>0</v>
      </c>
      <c r="H12270" s="37" t="n">
        <v>0</v>
      </c>
      <c r="I12270" s="37" t="n">
        <v>1</v>
      </c>
      <c r="J12270" s="40" t="n">
        <f aca="false">IF(C12270=0,"",D12270/C12270)</f>
        <v>1</v>
      </c>
    </row>
    <row r="12271" customFormat="false" ht="15" hidden="false" customHeight="false" outlineLevel="0" collapsed="false">
      <c r="A12271" s="37" t="s">
        <v>1814</v>
      </c>
      <c r="B12271" s="37" t="s">
        <v>281</v>
      </c>
      <c r="C12271" s="37" t="n">
        <v>22</v>
      </c>
      <c r="D12271" s="37" t="n">
        <v>22</v>
      </c>
      <c r="E12271" s="37" t="n">
        <v>3</v>
      </c>
      <c r="F12271" s="37" t="n">
        <v>1</v>
      </c>
      <c r="G12271" s="37" t="n">
        <v>1</v>
      </c>
      <c r="H12271" s="37" t="n">
        <v>2</v>
      </c>
      <c r="I12271" s="37" t="n">
        <v>3</v>
      </c>
      <c r="J12271" s="40" t="n">
        <f aca="false">IF(C12271=0,"",D12271/C12271)</f>
        <v>1</v>
      </c>
    </row>
    <row r="12272" customFormat="false" ht="15" hidden="false" customHeight="false" outlineLevel="0" collapsed="false">
      <c r="A12272" s="37" t="s">
        <v>1815</v>
      </c>
      <c r="B12272" s="37" t="s">
        <v>270</v>
      </c>
      <c r="C12272" s="37" t="n">
        <v>22</v>
      </c>
      <c r="D12272" s="37" t="n">
        <v>19</v>
      </c>
      <c r="E12272" s="37" t="n">
        <v>1</v>
      </c>
      <c r="F12272" s="37" t="n">
        <v>0</v>
      </c>
      <c r="G12272" s="37" t="n">
        <v>0</v>
      </c>
      <c r="H12272" s="37" t="n">
        <v>0</v>
      </c>
      <c r="I12272" s="37" t="n">
        <v>0</v>
      </c>
      <c r="J12272" s="40" t="n">
        <f aca="false">IF(C12272=0,"",D12272/C12272)</f>
        <v>0.863636363636364</v>
      </c>
    </row>
    <row r="12273" customFormat="false" ht="15" hidden="false" customHeight="false" outlineLevel="0" collapsed="false">
      <c r="A12273" s="37" t="s">
        <v>1815</v>
      </c>
      <c r="B12273" s="37" t="s">
        <v>271</v>
      </c>
      <c r="C12273" s="37" t="n">
        <v>22</v>
      </c>
      <c r="D12273" s="37" t="n">
        <v>22</v>
      </c>
      <c r="E12273" s="37" t="n">
        <v>1</v>
      </c>
      <c r="F12273" s="37" t="n">
        <v>0</v>
      </c>
      <c r="G12273" s="37" t="n">
        <v>0</v>
      </c>
      <c r="H12273" s="37" t="n">
        <v>1</v>
      </c>
      <c r="I12273" s="37" t="n">
        <v>0</v>
      </c>
      <c r="J12273" s="40" t="n">
        <f aca="false">IF(C12273=0,"",D12273/C12273)</f>
        <v>1</v>
      </c>
    </row>
    <row r="12274" customFormat="false" ht="15" hidden="false" customHeight="false" outlineLevel="0" collapsed="false">
      <c r="A12274" s="37" t="s">
        <v>1815</v>
      </c>
      <c r="B12274" s="37" t="s">
        <v>272</v>
      </c>
      <c r="C12274" s="37" t="n">
        <v>22</v>
      </c>
      <c r="D12274" s="37" t="n">
        <v>18</v>
      </c>
      <c r="E12274" s="37" t="n">
        <v>0</v>
      </c>
      <c r="F12274" s="37" t="n">
        <v>0</v>
      </c>
      <c r="G12274" s="37" t="n">
        <v>1</v>
      </c>
      <c r="H12274" s="37" t="n">
        <v>4</v>
      </c>
      <c r="I12274" s="37" t="n">
        <v>4</v>
      </c>
      <c r="J12274" s="40" t="n">
        <f aca="false">IF(C12274=0,"",D12274/C12274)</f>
        <v>0.818181818181818</v>
      </c>
    </row>
    <row r="12275" customFormat="false" ht="15" hidden="false" customHeight="false" outlineLevel="0" collapsed="false">
      <c r="A12275" s="37" t="s">
        <v>1815</v>
      </c>
      <c r="B12275" s="37" t="s">
        <v>273</v>
      </c>
      <c r="C12275" s="37" t="n">
        <v>22</v>
      </c>
      <c r="D12275" s="37" t="n">
        <v>20</v>
      </c>
      <c r="E12275" s="37" t="n">
        <v>1</v>
      </c>
      <c r="F12275" s="37" t="n">
        <v>2</v>
      </c>
      <c r="G12275" s="37" t="n">
        <v>0</v>
      </c>
      <c r="H12275" s="37" t="n">
        <v>5</v>
      </c>
      <c r="I12275" s="37" t="n">
        <v>1</v>
      </c>
      <c r="J12275" s="40" t="n">
        <f aca="false">IF(C12275=0,"",D12275/C12275)</f>
        <v>0.909090909090909</v>
      </c>
    </row>
    <row r="12276" customFormat="false" ht="15" hidden="false" customHeight="false" outlineLevel="0" collapsed="false">
      <c r="A12276" s="37" t="s">
        <v>1815</v>
      </c>
      <c r="B12276" s="37" t="s">
        <v>274</v>
      </c>
      <c r="C12276" s="37" t="n">
        <v>22</v>
      </c>
      <c r="D12276" s="37" t="n">
        <v>22</v>
      </c>
      <c r="E12276" s="37" t="n">
        <v>0</v>
      </c>
      <c r="F12276" s="37" t="n">
        <v>1</v>
      </c>
      <c r="G12276" s="37" t="n">
        <v>0</v>
      </c>
      <c r="H12276" s="37" t="n">
        <v>1</v>
      </c>
      <c r="I12276" s="37" t="n">
        <v>0</v>
      </c>
      <c r="J12276" s="40" t="n">
        <f aca="false">IF(C12276=0,"",D12276/C12276)</f>
        <v>1</v>
      </c>
    </row>
    <row r="12277" customFormat="false" ht="15" hidden="false" customHeight="false" outlineLevel="0" collapsed="false">
      <c r="A12277" s="37" t="s">
        <v>1815</v>
      </c>
      <c r="B12277" s="37" t="s">
        <v>275</v>
      </c>
      <c r="C12277" s="37" t="n">
        <v>22</v>
      </c>
      <c r="D12277" s="37" t="n">
        <v>20</v>
      </c>
      <c r="E12277" s="37" t="n">
        <v>0</v>
      </c>
      <c r="F12277" s="37" t="n">
        <v>0</v>
      </c>
      <c r="G12277" s="37" t="n">
        <v>0</v>
      </c>
      <c r="H12277" s="37" t="n">
        <v>1</v>
      </c>
      <c r="I12277" s="37" t="n">
        <v>1</v>
      </c>
      <c r="J12277" s="40" t="n">
        <f aca="false">IF(C12277=0,"",D12277/C12277)</f>
        <v>0.909090909090909</v>
      </c>
    </row>
    <row r="12278" customFormat="false" ht="15" hidden="false" customHeight="false" outlineLevel="0" collapsed="false">
      <c r="A12278" s="37" t="s">
        <v>1815</v>
      </c>
      <c r="B12278" s="37" t="s">
        <v>276</v>
      </c>
      <c r="C12278" s="37" t="n">
        <v>22</v>
      </c>
      <c r="D12278" s="37" t="n">
        <v>22</v>
      </c>
      <c r="E12278" s="37" t="n">
        <v>0</v>
      </c>
      <c r="F12278" s="37" t="n">
        <v>2</v>
      </c>
      <c r="G12278" s="37" t="n">
        <v>1</v>
      </c>
      <c r="H12278" s="37" t="n">
        <v>1</v>
      </c>
      <c r="I12278" s="37" t="n">
        <v>5</v>
      </c>
      <c r="J12278" s="40" t="n">
        <f aca="false">IF(C12278=0,"",D12278/C12278)</f>
        <v>1</v>
      </c>
    </row>
    <row r="12279" customFormat="false" ht="15" hidden="false" customHeight="false" outlineLevel="0" collapsed="false">
      <c r="A12279" s="37" t="s">
        <v>1815</v>
      </c>
      <c r="B12279" s="37" t="s">
        <v>277</v>
      </c>
      <c r="C12279" s="37" t="n">
        <v>22</v>
      </c>
      <c r="D12279" s="37" t="n">
        <v>19</v>
      </c>
      <c r="E12279" s="37" t="n">
        <v>2</v>
      </c>
      <c r="F12279" s="37" t="n">
        <v>2</v>
      </c>
      <c r="G12279" s="37" t="n">
        <v>0</v>
      </c>
      <c r="H12279" s="37" t="n">
        <v>2</v>
      </c>
      <c r="I12279" s="37" t="n">
        <v>3</v>
      </c>
      <c r="J12279" s="40" t="n">
        <f aca="false">IF(C12279=0,"",D12279/C12279)</f>
        <v>0.863636363636364</v>
      </c>
    </row>
    <row r="12280" customFormat="false" ht="15" hidden="false" customHeight="false" outlineLevel="0" collapsed="false">
      <c r="A12280" s="37" t="s">
        <v>1815</v>
      </c>
      <c r="B12280" s="37" t="s">
        <v>278</v>
      </c>
      <c r="C12280" s="37" t="n">
        <v>22</v>
      </c>
      <c r="D12280" s="37" t="n">
        <v>19</v>
      </c>
      <c r="E12280" s="37" t="n">
        <v>0</v>
      </c>
      <c r="F12280" s="37" t="n">
        <v>0</v>
      </c>
      <c r="G12280" s="37" t="n">
        <v>0</v>
      </c>
      <c r="H12280" s="37" t="n">
        <v>1</v>
      </c>
      <c r="I12280" s="37" t="n">
        <v>0</v>
      </c>
      <c r="J12280" s="40" t="n">
        <f aca="false">IF(C12280=0,"",D12280/C12280)</f>
        <v>0.863636363636364</v>
      </c>
    </row>
    <row r="12281" customFormat="false" ht="15" hidden="false" customHeight="false" outlineLevel="0" collapsed="false">
      <c r="A12281" s="37" t="s">
        <v>1815</v>
      </c>
      <c r="B12281" s="37" t="s">
        <v>279</v>
      </c>
      <c r="C12281" s="37" t="n">
        <v>22</v>
      </c>
      <c r="D12281" s="37" t="n">
        <v>19</v>
      </c>
      <c r="E12281" s="37" t="n">
        <v>0</v>
      </c>
      <c r="F12281" s="37" t="n">
        <v>2</v>
      </c>
      <c r="G12281" s="37" t="n">
        <v>0</v>
      </c>
      <c r="H12281" s="37" t="n">
        <v>1</v>
      </c>
      <c r="I12281" s="37" t="n">
        <v>4</v>
      </c>
      <c r="J12281" s="40" t="n">
        <f aca="false">IF(C12281=0,"",D12281/C12281)</f>
        <v>0.863636363636364</v>
      </c>
    </row>
    <row r="12282" customFormat="false" ht="15" hidden="false" customHeight="false" outlineLevel="0" collapsed="false">
      <c r="A12282" s="37" t="s">
        <v>1815</v>
      </c>
      <c r="B12282" s="37" t="s">
        <v>280</v>
      </c>
      <c r="C12282" s="37" t="n">
        <v>22</v>
      </c>
      <c r="D12282" s="37" t="n">
        <v>19</v>
      </c>
      <c r="E12282" s="37" t="n">
        <v>2</v>
      </c>
      <c r="F12282" s="37" t="n">
        <v>0</v>
      </c>
      <c r="G12282" s="37" t="n">
        <v>1</v>
      </c>
      <c r="H12282" s="37" t="n">
        <v>1</v>
      </c>
      <c r="I12282" s="37" t="n">
        <v>0</v>
      </c>
      <c r="J12282" s="40" t="n">
        <f aca="false">IF(C12282=0,"",D12282/C12282)</f>
        <v>0.863636363636364</v>
      </c>
    </row>
    <row r="12283" customFormat="false" ht="15" hidden="false" customHeight="false" outlineLevel="0" collapsed="false">
      <c r="A12283" s="37" t="s">
        <v>1815</v>
      </c>
      <c r="B12283" s="37" t="s">
        <v>281</v>
      </c>
      <c r="C12283" s="37" t="n">
        <v>22</v>
      </c>
      <c r="D12283" s="37" t="n">
        <v>21</v>
      </c>
      <c r="E12283" s="37" t="n">
        <v>1</v>
      </c>
      <c r="F12283" s="37" t="n">
        <v>1</v>
      </c>
      <c r="G12283" s="37" t="n">
        <v>1</v>
      </c>
      <c r="H12283" s="37" t="n">
        <v>1</v>
      </c>
      <c r="I12283" s="37" t="n">
        <v>3</v>
      </c>
      <c r="J12283" s="40" t="n">
        <f aca="false">IF(C12283=0,"",D12283/C12283)</f>
        <v>0.954545454545455</v>
      </c>
    </row>
    <row r="12284" customFormat="false" ht="15" hidden="false" customHeight="false" outlineLevel="0" collapsed="false">
      <c r="A12284" s="37" t="s">
        <v>1817</v>
      </c>
      <c r="B12284" s="37" t="s">
        <v>280</v>
      </c>
      <c r="C12284" s="37" t="n">
        <v>22</v>
      </c>
      <c r="D12284" s="37" t="n">
        <v>20</v>
      </c>
      <c r="E12284" s="37" t="n">
        <v>0</v>
      </c>
      <c r="F12284" s="37" t="n">
        <v>0</v>
      </c>
      <c r="G12284" s="37" t="n">
        <v>0</v>
      </c>
      <c r="H12284" s="37" t="n">
        <v>1</v>
      </c>
      <c r="I12284" s="37" t="n">
        <v>0</v>
      </c>
      <c r="J12284" s="40" t="n">
        <f aca="false">IF(C12284=0,"",D12284/C12284)</f>
        <v>0.909090909090909</v>
      </c>
    </row>
    <row r="12285" customFormat="false" ht="15" hidden="false" customHeight="false" outlineLevel="0" collapsed="false">
      <c r="A12285" s="37" t="s">
        <v>1817</v>
      </c>
      <c r="B12285" s="37" t="s">
        <v>281</v>
      </c>
      <c r="C12285" s="37" t="n">
        <v>22</v>
      </c>
      <c r="D12285" s="37" t="n">
        <v>21</v>
      </c>
      <c r="E12285" s="37" t="n">
        <v>0</v>
      </c>
      <c r="F12285" s="37" t="n">
        <v>1</v>
      </c>
      <c r="G12285" s="37" t="n">
        <v>0</v>
      </c>
      <c r="H12285" s="37" t="n">
        <v>1</v>
      </c>
      <c r="I12285" s="37" t="n">
        <v>1</v>
      </c>
      <c r="J12285" s="40" t="n">
        <f aca="false">IF(C12285=0,"",D12285/C12285)</f>
        <v>0.954545454545455</v>
      </c>
    </row>
    <row r="12286" customFormat="false" ht="15" hidden="false" customHeight="false" outlineLevel="0" collapsed="false">
      <c r="A12286" s="37" t="s">
        <v>725</v>
      </c>
      <c r="B12286" s="37" t="s">
        <v>270</v>
      </c>
      <c r="C12286" s="37" t="n">
        <v>22</v>
      </c>
      <c r="D12286" s="37" t="n">
        <v>19</v>
      </c>
      <c r="E12286" s="37" t="n">
        <v>0</v>
      </c>
      <c r="F12286" s="37" t="n">
        <v>1</v>
      </c>
      <c r="G12286" s="37" t="n">
        <v>0</v>
      </c>
      <c r="H12286" s="37" t="n">
        <v>0</v>
      </c>
      <c r="I12286" s="37" t="n">
        <v>27</v>
      </c>
      <c r="J12286" s="40" t="n">
        <f aca="false">IF(C12286=0,"",D12286/C12286)</f>
        <v>0.863636363636364</v>
      </c>
    </row>
    <row r="12287" customFormat="false" ht="15" hidden="false" customHeight="false" outlineLevel="0" collapsed="false">
      <c r="A12287" s="37" t="s">
        <v>725</v>
      </c>
      <c r="B12287" s="37" t="s">
        <v>271</v>
      </c>
      <c r="C12287" s="37" t="n">
        <v>22</v>
      </c>
      <c r="D12287" s="37" t="n">
        <v>21</v>
      </c>
      <c r="E12287" s="37" t="n">
        <v>2</v>
      </c>
      <c r="F12287" s="37" t="n">
        <v>1</v>
      </c>
      <c r="G12287" s="37" t="n">
        <v>0</v>
      </c>
      <c r="H12287" s="37" t="n">
        <v>4</v>
      </c>
      <c r="I12287" s="37" t="n">
        <v>7</v>
      </c>
      <c r="J12287" s="40" t="n">
        <f aca="false">IF(C12287=0,"",D12287/C12287)</f>
        <v>0.954545454545455</v>
      </c>
    </row>
    <row r="12288" customFormat="false" ht="15" hidden="false" customHeight="false" outlineLevel="0" collapsed="false">
      <c r="A12288" s="37" t="s">
        <v>725</v>
      </c>
      <c r="B12288" s="37" t="s">
        <v>272</v>
      </c>
      <c r="C12288" s="37" t="n">
        <v>22</v>
      </c>
      <c r="D12288" s="37" t="n">
        <v>21</v>
      </c>
      <c r="E12288" s="37" t="n">
        <v>1</v>
      </c>
      <c r="F12288" s="37" t="n">
        <v>1</v>
      </c>
      <c r="G12288" s="37" t="n">
        <v>0</v>
      </c>
      <c r="H12288" s="37" t="n">
        <v>1</v>
      </c>
      <c r="I12288" s="37" t="n">
        <v>18</v>
      </c>
      <c r="J12288" s="40" t="n">
        <f aca="false">IF(C12288=0,"",D12288/C12288)</f>
        <v>0.954545454545455</v>
      </c>
    </row>
    <row r="12289" customFormat="false" ht="15" hidden="false" customHeight="false" outlineLevel="0" collapsed="false">
      <c r="A12289" s="37" t="s">
        <v>725</v>
      </c>
      <c r="B12289" s="37" t="s">
        <v>273</v>
      </c>
      <c r="C12289" s="37" t="n">
        <v>22</v>
      </c>
      <c r="D12289" s="37" t="n">
        <v>18</v>
      </c>
      <c r="E12289" s="37" t="n">
        <v>0</v>
      </c>
      <c r="F12289" s="37" t="n">
        <v>0</v>
      </c>
      <c r="G12289" s="37" t="n">
        <v>0</v>
      </c>
      <c r="H12289" s="37" t="n">
        <v>3</v>
      </c>
      <c r="I12289" s="37" t="n">
        <v>5</v>
      </c>
      <c r="J12289" s="40" t="n">
        <f aca="false">IF(C12289=0,"",D12289/C12289)</f>
        <v>0.818181818181818</v>
      </c>
    </row>
    <row r="12290" customFormat="false" ht="15" hidden="false" customHeight="false" outlineLevel="0" collapsed="false">
      <c r="A12290" s="37" t="s">
        <v>725</v>
      </c>
      <c r="B12290" s="37" t="s">
        <v>274</v>
      </c>
      <c r="C12290" s="37" t="n">
        <v>22</v>
      </c>
      <c r="D12290" s="37" t="n">
        <v>22</v>
      </c>
      <c r="E12290" s="37" t="n">
        <v>0</v>
      </c>
      <c r="F12290" s="37" t="n">
        <v>0</v>
      </c>
      <c r="G12290" s="37" t="n">
        <v>0</v>
      </c>
      <c r="H12290" s="37" t="n">
        <v>0</v>
      </c>
      <c r="I12290" s="37" t="n">
        <v>6</v>
      </c>
      <c r="J12290" s="40" t="n">
        <f aca="false">IF(C12290=0,"",D12290/C12290)</f>
        <v>1</v>
      </c>
    </row>
    <row r="12291" customFormat="false" ht="15" hidden="false" customHeight="false" outlineLevel="0" collapsed="false">
      <c r="A12291" s="37" t="s">
        <v>725</v>
      </c>
      <c r="B12291" s="37" t="s">
        <v>275</v>
      </c>
      <c r="C12291" s="37" t="n">
        <v>22</v>
      </c>
      <c r="D12291" s="37" t="n">
        <v>17</v>
      </c>
      <c r="E12291" s="37" t="n">
        <v>1</v>
      </c>
      <c r="F12291" s="37" t="n">
        <v>1</v>
      </c>
      <c r="G12291" s="37" t="n">
        <v>0</v>
      </c>
      <c r="H12291" s="37" t="n">
        <v>3</v>
      </c>
      <c r="I12291" s="37" t="n">
        <v>8</v>
      </c>
      <c r="J12291" s="40" t="n">
        <f aca="false">IF(C12291=0,"",D12291/C12291)</f>
        <v>0.772727272727273</v>
      </c>
    </row>
    <row r="12292" customFormat="false" ht="15" hidden="false" customHeight="false" outlineLevel="0" collapsed="false">
      <c r="A12292" s="37" t="s">
        <v>725</v>
      </c>
      <c r="B12292" s="37" t="s">
        <v>276</v>
      </c>
      <c r="C12292" s="37" t="n">
        <v>22</v>
      </c>
      <c r="D12292" s="37" t="n">
        <v>19</v>
      </c>
      <c r="E12292" s="37" t="n">
        <v>3</v>
      </c>
      <c r="F12292" s="37" t="n">
        <v>2</v>
      </c>
      <c r="G12292" s="37" t="n">
        <v>0</v>
      </c>
      <c r="H12292" s="37" t="n">
        <v>0</v>
      </c>
      <c r="I12292" s="37" t="n">
        <v>17</v>
      </c>
      <c r="J12292" s="40" t="n">
        <f aca="false">IF(C12292=0,"",D12292/C12292)</f>
        <v>0.863636363636364</v>
      </c>
    </row>
    <row r="12293" customFormat="false" ht="15" hidden="false" customHeight="false" outlineLevel="0" collapsed="false">
      <c r="A12293" s="37" t="s">
        <v>725</v>
      </c>
      <c r="B12293" s="37" t="s">
        <v>277</v>
      </c>
      <c r="C12293" s="37" t="n">
        <v>22</v>
      </c>
      <c r="D12293" s="37" t="n">
        <v>17</v>
      </c>
      <c r="E12293" s="37" t="n">
        <v>1</v>
      </c>
      <c r="F12293" s="37" t="n">
        <v>0</v>
      </c>
      <c r="G12293" s="37" t="n">
        <v>0</v>
      </c>
      <c r="H12293" s="37" t="n">
        <v>3</v>
      </c>
      <c r="I12293" s="37" t="n">
        <v>20</v>
      </c>
      <c r="J12293" s="40" t="n">
        <f aca="false">IF(C12293=0,"",D12293/C12293)</f>
        <v>0.772727272727273</v>
      </c>
    </row>
    <row r="12294" customFormat="false" ht="15" hidden="false" customHeight="false" outlineLevel="0" collapsed="false">
      <c r="A12294" s="37" t="s">
        <v>725</v>
      </c>
      <c r="B12294" s="37" t="s">
        <v>278</v>
      </c>
      <c r="C12294" s="37" t="n">
        <v>22</v>
      </c>
      <c r="D12294" s="37" t="n">
        <v>22</v>
      </c>
      <c r="E12294" s="37" t="n">
        <v>4</v>
      </c>
      <c r="F12294" s="37" t="n">
        <v>2</v>
      </c>
      <c r="G12294" s="37" t="n">
        <v>0</v>
      </c>
      <c r="H12294" s="37" t="n">
        <v>0</v>
      </c>
      <c r="I12294" s="37" t="n">
        <v>10</v>
      </c>
      <c r="J12294" s="40" t="n">
        <f aca="false">IF(C12294=0,"",D12294/C12294)</f>
        <v>1</v>
      </c>
    </row>
    <row r="12295" customFormat="false" ht="15" hidden="false" customHeight="false" outlineLevel="0" collapsed="false">
      <c r="A12295" s="37" t="s">
        <v>725</v>
      </c>
      <c r="B12295" s="37" t="s">
        <v>279</v>
      </c>
      <c r="C12295" s="37" t="n">
        <v>22</v>
      </c>
      <c r="D12295" s="37" t="n">
        <v>21</v>
      </c>
      <c r="E12295" s="37" t="n">
        <v>1</v>
      </c>
      <c r="F12295" s="37" t="n">
        <v>0</v>
      </c>
      <c r="G12295" s="37" t="n">
        <v>0</v>
      </c>
      <c r="H12295" s="37" t="n">
        <v>2</v>
      </c>
      <c r="I12295" s="37" t="n">
        <v>31</v>
      </c>
      <c r="J12295" s="40" t="n">
        <f aca="false">IF(C12295=0,"",D12295/C12295)</f>
        <v>0.954545454545455</v>
      </c>
    </row>
    <row r="12296" customFormat="false" ht="15" hidden="false" customHeight="false" outlineLevel="0" collapsed="false">
      <c r="A12296" s="37" t="s">
        <v>725</v>
      </c>
      <c r="B12296" s="37" t="s">
        <v>280</v>
      </c>
      <c r="C12296" s="37" t="n">
        <v>22</v>
      </c>
      <c r="D12296" s="37" t="n">
        <v>21</v>
      </c>
      <c r="E12296" s="37" t="n">
        <v>3</v>
      </c>
      <c r="F12296" s="37" t="n">
        <v>2</v>
      </c>
      <c r="G12296" s="37" t="n">
        <v>1</v>
      </c>
      <c r="H12296" s="37" t="n">
        <v>2</v>
      </c>
      <c r="I12296" s="37" t="n">
        <v>11</v>
      </c>
      <c r="J12296" s="40" t="n">
        <f aca="false">IF(C12296=0,"",D12296/C12296)</f>
        <v>0.954545454545455</v>
      </c>
    </row>
    <row r="12297" customFormat="false" ht="15" hidden="false" customHeight="false" outlineLevel="0" collapsed="false">
      <c r="A12297" s="37" t="s">
        <v>725</v>
      </c>
      <c r="B12297" s="37" t="s">
        <v>281</v>
      </c>
      <c r="C12297" s="37" t="n">
        <v>22</v>
      </c>
      <c r="D12297" s="37" t="n">
        <v>20</v>
      </c>
      <c r="E12297" s="37" t="n">
        <v>1</v>
      </c>
      <c r="F12297" s="37" t="n">
        <v>1</v>
      </c>
      <c r="G12297" s="37" t="n">
        <v>0</v>
      </c>
      <c r="H12297" s="37" t="n">
        <v>1</v>
      </c>
      <c r="I12297" s="37" t="n">
        <v>12</v>
      </c>
      <c r="J12297" s="40" t="n">
        <f aca="false">IF(C12297=0,"",D12297/C12297)</f>
        <v>0.909090909090909</v>
      </c>
    </row>
    <row r="12298" customFormat="false" ht="15" hidden="false" customHeight="false" outlineLevel="0" collapsed="false">
      <c r="A12298" s="37" t="s">
        <v>1819</v>
      </c>
      <c r="B12298" s="37" t="s">
        <v>270</v>
      </c>
      <c r="C12298" s="37" t="n">
        <v>22</v>
      </c>
      <c r="D12298" s="37" t="n">
        <v>22</v>
      </c>
      <c r="E12298" s="37" t="n">
        <v>1</v>
      </c>
      <c r="F12298" s="37" t="n">
        <v>0</v>
      </c>
      <c r="G12298" s="37" t="n">
        <v>1</v>
      </c>
      <c r="H12298" s="37" t="n">
        <v>4</v>
      </c>
      <c r="I12298" s="37" t="n">
        <v>3</v>
      </c>
      <c r="J12298" s="40" t="n">
        <f aca="false">IF(C12298=0,"",D12298/C12298)</f>
        <v>1</v>
      </c>
    </row>
    <row r="12299" customFormat="false" ht="15" hidden="false" customHeight="false" outlineLevel="0" collapsed="false">
      <c r="A12299" s="37" t="s">
        <v>1819</v>
      </c>
      <c r="B12299" s="37" t="s">
        <v>271</v>
      </c>
      <c r="C12299" s="37" t="n">
        <v>22</v>
      </c>
      <c r="D12299" s="37" t="n">
        <v>20</v>
      </c>
      <c r="E12299" s="37" t="n">
        <v>1</v>
      </c>
      <c r="F12299" s="37" t="n">
        <v>0</v>
      </c>
      <c r="G12299" s="37" t="n">
        <v>1</v>
      </c>
      <c r="H12299" s="37" t="n">
        <v>0</v>
      </c>
      <c r="I12299" s="37" t="n">
        <v>1</v>
      </c>
      <c r="J12299" s="40" t="n">
        <f aca="false">IF(C12299=0,"",D12299/C12299)</f>
        <v>0.909090909090909</v>
      </c>
    </row>
    <row r="12300" customFormat="false" ht="15" hidden="false" customHeight="false" outlineLevel="0" collapsed="false">
      <c r="A12300" s="37" t="s">
        <v>1819</v>
      </c>
      <c r="B12300" s="37" t="s">
        <v>272</v>
      </c>
      <c r="C12300" s="37" t="n">
        <v>22</v>
      </c>
      <c r="D12300" s="37" t="n">
        <v>18</v>
      </c>
      <c r="E12300" s="37" t="n">
        <v>4</v>
      </c>
      <c r="F12300" s="37" t="n">
        <v>1</v>
      </c>
      <c r="G12300" s="37" t="n">
        <v>0</v>
      </c>
      <c r="H12300" s="37" t="n">
        <v>4</v>
      </c>
      <c r="I12300" s="37" t="n">
        <v>1</v>
      </c>
      <c r="J12300" s="40" t="n">
        <f aca="false">IF(C12300=0,"",D12300/C12300)</f>
        <v>0.818181818181818</v>
      </c>
    </row>
    <row r="12301" customFormat="false" ht="15" hidden="false" customHeight="false" outlineLevel="0" collapsed="false">
      <c r="A12301" s="37" t="s">
        <v>1819</v>
      </c>
      <c r="B12301" s="37" t="s">
        <v>273</v>
      </c>
      <c r="C12301" s="37" t="n">
        <v>22</v>
      </c>
      <c r="D12301" s="37" t="n">
        <v>20</v>
      </c>
      <c r="E12301" s="37" t="n">
        <v>0</v>
      </c>
      <c r="F12301" s="37" t="n">
        <v>1</v>
      </c>
      <c r="G12301" s="37" t="n">
        <v>0</v>
      </c>
      <c r="H12301" s="37" t="n">
        <v>2</v>
      </c>
      <c r="I12301" s="37" t="n">
        <v>0</v>
      </c>
      <c r="J12301" s="40" t="n">
        <f aca="false">IF(C12301=0,"",D12301/C12301)</f>
        <v>0.909090909090909</v>
      </c>
    </row>
    <row r="12302" customFormat="false" ht="15" hidden="false" customHeight="false" outlineLevel="0" collapsed="false">
      <c r="A12302" s="37" t="s">
        <v>1819</v>
      </c>
      <c r="B12302" s="37" t="s">
        <v>274</v>
      </c>
      <c r="C12302" s="37" t="n">
        <v>22</v>
      </c>
      <c r="D12302" s="37" t="n">
        <v>22</v>
      </c>
      <c r="E12302" s="37" t="n">
        <v>1</v>
      </c>
      <c r="F12302" s="37" t="n">
        <v>1</v>
      </c>
      <c r="G12302" s="37" t="n">
        <v>0</v>
      </c>
      <c r="H12302" s="37" t="n">
        <v>2</v>
      </c>
      <c r="I12302" s="37" t="n">
        <v>0</v>
      </c>
      <c r="J12302" s="40" t="n">
        <f aca="false">IF(C12302=0,"",D12302/C12302)</f>
        <v>1</v>
      </c>
    </row>
    <row r="12303" customFormat="false" ht="15" hidden="false" customHeight="false" outlineLevel="0" collapsed="false">
      <c r="A12303" s="37" t="s">
        <v>1819</v>
      </c>
      <c r="B12303" s="37" t="s">
        <v>275</v>
      </c>
      <c r="C12303" s="37" t="n">
        <v>22</v>
      </c>
      <c r="D12303" s="37" t="n">
        <v>21</v>
      </c>
      <c r="E12303" s="37" t="n">
        <v>1</v>
      </c>
      <c r="F12303" s="37" t="n">
        <v>2</v>
      </c>
      <c r="G12303" s="37" t="n">
        <v>0</v>
      </c>
      <c r="H12303" s="37" t="n">
        <v>1</v>
      </c>
      <c r="I12303" s="37" t="n">
        <v>8</v>
      </c>
      <c r="J12303" s="40" t="n">
        <f aca="false">IF(C12303=0,"",D12303/C12303)</f>
        <v>0.954545454545455</v>
      </c>
    </row>
    <row r="12304" customFormat="false" ht="15" hidden="false" customHeight="false" outlineLevel="0" collapsed="false">
      <c r="A12304" s="37" t="s">
        <v>1819</v>
      </c>
      <c r="B12304" s="37" t="s">
        <v>276</v>
      </c>
      <c r="C12304" s="37" t="n">
        <v>22</v>
      </c>
      <c r="D12304" s="37" t="n">
        <v>18</v>
      </c>
      <c r="E12304" s="37" t="n">
        <v>0</v>
      </c>
      <c r="F12304" s="37" t="n">
        <v>0</v>
      </c>
      <c r="G12304" s="37" t="n">
        <v>0</v>
      </c>
      <c r="H12304" s="37" t="n">
        <v>3</v>
      </c>
      <c r="I12304" s="37" t="n">
        <v>0</v>
      </c>
      <c r="J12304" s="40" t="n">
        <f aca="false">IF(C12304=0,"",D12304/C12304)</f>
        <v>0.818181818181818</v>
      </c>
    </row>
    <row r="12305" customFormat="false" ht="15" hidden="false" customHeight="false" outlineLevel="0" collapsed="false">
      <c r="A12305" s="37" t="s">
        <v>1819</v>
      </c>
      <c r="B12305" s="37" t="s">
        <v>277</v>
      </c>
      <c r="C12305" s="37" t="n">
        <v>22</v>
      </c>
      <c r="D12305" s="37" t="n">
        <v>22</v>
      </c>
      <c r="E12305" s="37" t="n">
        <v>1</v>
      </c>
      <c r="F12305" s="37" t="n">
        <v>1</v>
      </c>
      <c r="G12305" s="37" t="n">
        <v>3</v>
      </c>
      <c r="H12305" s="37" t="n">
        <v>3</v>
      </c>
      <c r="I12305" s="37" t="n">
        <v>3</v>
      </c>
      <c r="J12305" s="40" t="n">
        <f aca="false">IF(C12305=0,"",D12305/C12305)</f>
        <v>1</v>
      </c>
    </row>
    <row r="12306" customFormat="false" ht="15" hidden="false" customHeight="false" outlineLevel="0" collapsed="false">
      <c r="A12306" s="37" t="s">
        <v>1819</v>
      </c>
      <c r="B12306" s="37" t="s">
        <v>278</v>
      </c>
      <c r="C12306" s="37" t="n">
        <v>22</v>
      </c>
      <c r="D12306" s="37" t="n">
        <v>22</v>
      </c>
      <c r="E12306" s="37" t="n">
        <v>1</v>
      </c>
      <c r="F12306" s="37" t="n">
        <v>0</v>
      </c>
      <c r="G12306" s="37" t="n">
        <v>1</v>
      </c>
      <c r="H12306" s="37" t="n">
        <v>1</v>
      </c>
      <c r="I12306" s="37" t="n">
        <v>5</v>
      </c>
      <c r="J12306" s="40" t="n">
        <f aca="false">IF(C12306=0,"",D12306/C12306)</f>
        <v>1</v>
      </c>
    </row>
    <row r="12307" customFormat="false" ht="15" hidden="false" customHeight="false" outlineLevel="0" collapsed="false">
      <c r="A12307" s="37" t="s">
        <v>1819</v>
      </c>
      <c r="B12307" s="37" t="s">
        <v>279</v>
      </c>
      <c r="C12307" s="37" t="n">
        <v>22</v>
      </c>
      <c r="D12307" s="37" t="n">
        <v>19</v>
      </c>
      <c r="E12307" s="37" t="n">
        <v>2</v>
      </c>
      <c r="F12307" s="37" t="n">
        <v>2</v>
      </c>
      <c r="G12307" s="37" t="n">
        <v>1</v>
      </c>
      <c r="H12307" s="37" t="n">
        <v>1</v>
      </c>
      <c r="I12307" s="37" t="n">
        <v>1</v>
      </c>
      <c r="J12307" s="40" t="n">
        <f aca="false">IF(C12307=0,"",D12307/C12307)</f>
        <v>0.863636363636364</v>
      </c>
    </row>
    <row r="12308" customFormat="false" ht="15" hidden="false" customHeight="false" outlineLevel="0" collapsed="false">
      <c r="A12308" s="37" t="s">
        <v>1819</v>
      </c>
      <c r="B12308" s="37" t="s">
        <v>280</v>
      </c>
      <c r="C12308" s="37" t="n">
        <v>22</v>
      </c>
      <c r="D12308" s="37" t="n">
        <v>21</v>
      </c>
      <c r="E12308" s="37" t="n">
        <v>0</v>
      </c>
      <c r="F12308" s="37" t="n">
        <v>0</v>
      </c>
      <c r="G12308" s="37" t="n">
        <v>0</v>
      </c>
      <c r="H12308" s="37" t="n">
        <v>1</v>
      </c>
      <c r="I12308" s="37" t="n">
        <v>1</v>
      </c>
      <c r="J12308" s="40" t="n">
        <f aca="false">IF(C12308=0,"",D12308/C12308)</f>
        <v>0.954545454545455</v>
      </c>
    </row>
    <row r="12309" customFormat="false" ht="15" hidden="false" customHeight="false" outlineLevel="0" collapsed="false">
      <c r="A12309" s="37" t="s">
        <v>1819</v>
      </c>
      <c r="B12309" s="37" t="s">
        <v>281</v>
      </c>
      <c r="C12309" s="37" t="n">
        <v>22</v>
      </c>
      <c r="D12309" s="37" t="n">
        <v>20</v>
      </c>
      <c r="E12309" s="37" t="n">
        <v>0</v>
      </c>
      <c r="F12309" s="37" t="n">
        <v>3</v>
      </c>
      <c r="G12309" s="37" t="n">
        <v>1</v>
      </c>
      <c r="H12309" s="37" t="n">
        <v>0</v>
      </c>
      <c r="I12309" s="37" t="n">
        <v>4</v>
      </c>
      <c r="J12309" s="40" t="n">
        <f aca="false">IF(C12309=0,"",D12309/C12309)</f>
        <v>0.909090909090909</v>
      </c>
    </row>
    <row r="12310" customFormat="false" ht="15" hidden="false" customHeight="false" outlineLevel="0" collapsed="false">
      <c r="A12310" s="37" t="s">
        <v>1820</v>
      </c>
      <c r="B12310" s="37" t="s">
        <v>270</v>
      </c>
      <c r="C12310" s="37" t="n">
        <v>22</v>
      </c>
      <c r="D12310" s="37" t="n">
        <v>20</v>
      </c>
      <c r="E12310" s="37" t="n">
        <v>2</v>
      </c>
      <c r="F12310" s="37" t="n">
        <v>1</v>
      </c>
      <c r="G12310" s="37" t="n">
        <v>0</v>
      </c>
      <c r="H12310" s="37" t="n">
        <v>3</v>
      </c>
      <c r="I12310" s="37" t="n">
        <v>7</v>
      </c>
      <c r="J12310" s="40" t="n">
        <f aca="false">IF(C12310=0,"",D12310/C12310)</f>
        <v>0.909090909090909</v>
      </c>
    </row>
    <row r="12311" customFormat="false" ht="15" hidden="false" customHeight="false" outlineLevel="0" collapsed="false">
      <c r="A12311" s="37" t="s">
        <v>1820</v>
      </c>
      <c r="B12311" s="37" t="s">
        <v>271</v>
      </c>
      <c r="C12311" s="37" t="n">
        <v>22</v>
      </c>
      <c r="D12311" s="37" t="n">
        <v>21</v>
      </c>
      <c r="E12311" s="37" t="n">
        <v>1</v>
      </c>
      <c r="F12311" s="37" t="n">
        <v>1</v>
      </c>
      <c r="G12311" s="37" t="n">
        <v>0</v>
      </c>
      <c r="H12311" s="37" t="n">
        <v>1</v>
      </c>
      <c r="I12311" s="37" t="n">
        <v>0</v>
      </c>
      <c r="J12311" s="40" t="n">
        <f aca="false">IF(C12311=0,"",D12311/C12311)</f>
        <v>0.954545454545455</v>
      </c>
    </row>
    <row r="12312" customFormat="false" ht="15" hidden="false" customHeight="false" outlineLevel="0" collapsed="false">
      <c r="A12312" s="37" t="s">
        <v>1820</v>
      </c>
      <c r="B12312" s="37" t="s">
        <v>272</v>
      </c>
      <c r="C12312" s="37" t="n">
        <v>22</v>
      </c>
      <c r="D12312" s="37" t="n">
        <v>22</v>
      </c>
      <c r="E12312" s="37" t="n">
        <v>2</v>
      </c>
      <c r="F12312" s="37" t="n">
        <v>0</v>
      </c>
      <c r="G12312" s="37" t="n">
        <v>0</v>
      </c>
      <c r="H12312" s="37" t="n">
        <v>1</v>
      </c>
      <c r="I12312" s="37" t="n">
        <v>0</v>
      </c>
      <c r="J12312" s="40" t="n">
        <f aca="false">IF(C12312=0,"",D12312/C12312)</f>
        <v>1</v>
      </c>
    </row>
    <row r="12313" customFormat="false" ht="15" hidden="false" customHeight="false" outlineLevel="0" collapsed="false">
      <c r="A12313" s="37" t="s">
        <v>1820</v>
      </c>
      <c r="B12313" s="37" t="s">
        <v>273</v>
      </c>
      <c r="C12313" s="37" t="n">
        <v>22</v>
      </c>
      <c r="D12313" s="37" t="n">
        <v>21</v>
      </c>
      <c r="E12313" s="37" t="n">
        <v>0</v>
      </c>
      <c r="F12313" s="37" t="n">
        <v>1</v>
      </c>
      <c r="G12313" s="37" t="n">
        <v>1</v>
      </c>
      <c r="H12313" s="37" t="n">
        <v>1</v>
      </c>
      <c r="I12313" s="37" t="n">
        <v>0</v>
      </c>
      <c r="J12313" s="40" t="n">
        <f aca="false">IF(C12313=0,"",D12313/C12313)</f>
        <v>0.954545454545455</v>
      </c>
    </row>
    <row r="12314" customFormat="false" ht="15" hidden="false" customHeight="false" outlineLevel="0" collapsed="false">
      <c r="A12314" s="37" t="s">
        <v>1820</v>
      </c>
      <c r="B12314" s="37" t="s">
        <v>274</v>
      </c>
      <c r="C12314" s="37" t="n">
        <v>22</v>
      </c>
      <c r="D12314" s="37" t="n">
        <v>21</v>
      </c>
      <c r="E12314" s="37" t="n">
        <v>0</v>
      </c>
      <c r="F12314" s="37" t="n">
        <v>0</v>
      </c>
      <c r="G12314" s="37" t="n">
        <v>0</v>
      </c>
      <c r="H12314" s="37" t="n">
        <v>0</v>
      </c>
      <c r="I12314" s="37" t="n">
        <v>1</v>
      </c>
      <c r="J12314" s="40" t="n">
        <f aca="false">IF(C12314=0,"",D12314/C12314)</f>
        <v>0.954545454545455</v>
      </c>
    </row>
    <row r="12315" customFormat="false" ht="15" hidden="false" customHeight="false" outlineLevel="0" collapsed="false">
      <c r="A12315" s="37" t="s">
        <v>1820</v>
      </c>
      <c r="B12315" s="37" t="s">
        <v>275</v>
      </c>
      <c r="C12315" s="37" t="n">
        <v>22</v>
      </c>
      <c r="D12315" s="37" t="n">
        <v>21</v>
      </c>
      <c r="E12315" s="37" t="n">
        <v>2</v>
      </c>
      <c r="F12315" s="37" t="n">
        <v>0</v>
      </c>
      <c r="G12315" s="37" t="n">
        <v>0</v>
      </c>
      <c r="H12315" s="37" t="n">
        <v>1</v>
      </c>
      <c r="I12315" s="37" t="n">
        <v>2</v>
      </c>
      <c r="J12315" s="40" t="n">
        <f aca="false">IF(C12315=0,"",D12315/C12315)</f>
        <v>0.954545454545455</v>
      </c>
    </row>
    <row r="12316" customFormat="false" ht="15" hidden="false" customHeight="false" outlineLevel="0" collapsed="false">
      <c r="A12316" s="37" t="s">
        <v>1820</v>
      </c>
      <c r="B12316" s="37" t="s">
        <v>276</v>
      </c>
      <c r="C12316" s="37" t="n">
        <v>22</v>
      </c>
      <c r="D12316" s="37" t="n">
        <v>19</v>
      </c>
      <c r="E12316" s="37" t="n">
        <v>0</v>
      </c>
      <c r="F12316" s="37" t="n">
        <v>1</v>
      </c>
      <c r="G12316" s="37" t="n">
        <v>0</v>
      </c>
      <c r="H12316" s="37" t="n">
        <v>0</v>
      </c>
      <c r="I12316" s="37" t="n">
        <v>1</v>
      </c>
      <c r="J12316" s="40" t="n">
        <f aca="false">IF(C12316=0,"",D12316/C12316)</f>
        <v>0.863636363636364</v>
      </c>
    </row>
    <row r="12317" customFormat="false" ht="15" hidden="false" customHeight="false" outlineLevel="0" collapsed="false">
      <c r="A12317" s="37" t="s">
        <v>1820</v>
      </c>
      <c r="B12317" s="37" t="s">
        <v>277</v>
      </c>
      <c r="C12317" s="37" t="n">
        <v>22</v>
      </c>
      <c r="D12317" s="37" t="n">
        <v>22</v>
      </c>
      <c r="E12317" s="37" t="n">
        <v>1</v>
      </c>
      <c r="F12317" s="37" t="n">
        <v>3</v>
      </c>
      <c r="G12317" s="37" t="n">
        <v>0</v>
      </c>
      <c r="H12317" s="37" t="n">
        <v>1</v>
      </c>
      <c r="I12317" s="37" t="n">
        <v>0</v>
      </c>
      <c r="J12317" s="40" t="n">
        <f aca="false">IF(C12317=0,"",D12317/C12317)</f>
        <v>1</v>
      </c>
    </row>
    <row r="12318" customFormat="false" ht="15" hidden="false" customHeight="false" outlineLevel="0" collapsed="false">
      <c r="A12318" s="37" t="s">
        <v>1820</v>
      </c>
      <c r="B12318" s="37" t="s">
        <v>278</v>
      </c>
      <c r="C12318" s="37" t="n">
        <v>22</v>
      </c>
      <c r="D12318" s="37" t="n">
        <v>21</v>
      </c>
      <c r="E12318" s="37" t="n">
        <v>0</v>
      </c>
      <c r="F12318" s="37" t="n">
        <v>0</v>
      </c>
      <c r="G12318" s="37" t="n">
        <v>0</v>
      </c>
      <c r="H12318" s="37" t="n">
        <v>2</v>
      </c>
      <c r="I12318" s="37" t="n">
        <v>0</v>
      </c>
      <c r="J12318" s="40" t="n">
        <f aca="false">IF(C12318=0,"",D12318/C12318)</f>
        <v>0.954545454545455</v>
      </c>
    </row>
    <row r="12319" customFormat="false" ht="15" hidden="false" customHeight="false" outlineLevel="0" collapsed="false">
      <c r="A12319" s="37" t="s">
        <v>1820</v>
      </c>
      <c r="B12319" s="37" t="s">
        <v>279</v>
      </c>
      <c r="C12319" s="37" t="n">
        <v>22</v>
      </c>
      <c r="D12319" s="37" t="n">
        <v>22</v>
      </c>
      <c r="E12319" s="37" t="n">
        <v>1</v>
      </c>
      <c r="F12319" s="37" t="n">
        <v>0</v>
      </c>
      <c r="G12319" s="37" t="n">
        <v>1</v>
      </c>
      <c r="H12319" s="37" t="n">
        <v>0</v>
      </c>
      <c r="I12319" s="37" t="n">
        <v>1</v>
      </c>
      <c r="J12319" s="40" t="n">
        <f aca="false">IF(C12319=0,"",D12319/C12319)</f>
        <v>1</v>
      </c>
    </row>
    <row r="12320" customFormat="false" ht="15" hidden="false" customHeight="false" outlineLevel="0" collapsed="false">
      <c r="A12320" s="37" t="s">
        <v>1820</v>
      </c>
      <c r="B12320" s="37" t="s">
        <v>280</v>
      </c>
      <c r="C12320" s="37" t="n">
        <v>22</v>
      </c>
      <c r="D12320" s="37" t="n">
        <v>20</v>
      </c>
      <c r="E12320" s="37" t="n">
        <v>0</v>
      </c>
      <c r="F12320" s="37" t="n">
        <v>1</v>
      </c>
      <c r="G12320" s="37" t="n">
        <v>0</v>
      </c>
      <c r="H12320" s="37" t="n">
        <v>3</v>
      </c>
      <c r="I12320" s="37" t="n">
        <v>1</v>
      </c>
      <c r="J12320" s="40" t="n">
        <f aca="false">IF(C12320=0,"",D12320/C12320)</f>
        <v>0.909090909090909</v>
      </c>
    </row>
    <row r="12321" customFormat="false" ht="15" hidden="false" customHeight="false" outlineLevel="0" collapsed="false">
      <c r="A12321" s="37" t="s">
        <v>1820</v>
      </c>
      <c r="B12321" s="37" t="s">
        <v>281</v>
      </c>
      <c r="C12321" s="37" t="n">
        <v>22</v>
      </c>
      <c r="D12321" s="37" t="n">
        <v>21</v>
      </c>
      <c r="E12321" s="37" t="n">
        <v>0</v>
      </c>
      <c r="F12321" s="37" t="n">
        <v>0</v>
      </c>
      <c r="G12321" s="37" t="n">
        <v>0</v>
      </c>
      <c r="H12321" s="37" t="n">
        <v>0</v>
      </c>
      <c r="I12321" s="37" t="n">
        <v>1</v>
      </c>
      <c r="J12321" s="40" t="n">
        <f aca="false">IF(C12321=0,"",D12321/C12321)</f>
        <v>0.954545454545455</v>
      </c>
    </row>
    <row r="12322" customFormat="false" ht="15" hidden="false" customHeight="false" outlineLevel="0" collapsed="false">
      <c r="A12322" s="37" t="s">
        <v>1821</v>
      </c>
      <c r="B12322" s="37" t="s">
        <v>270</v>
      </c>
      <c r="C12322" s="37" t="n">
        <v>22</v>
      </c>
      <c r="D12322" s="37" t="n">
        <v>21</v>
      </c>
      <c r="E12322" s="37" t="n">
        <v>0</v>
      </c>
      <c r="F12322" s="37" t="n">
        <v>0</v>
      </c>
      <c r="G12322" s="37" t="n">
        <v>0</v>
      </c>
      <c r="H12322" s="37" t="n">
        <v>1</v>
      </c>
      <c r="I12322" s="37" t="n">
        <v>31</v>
      </c>
      <c r="J12322" s="40" t="n">
        <f aca="false">IF(C12322=0,"",D12322/C12322)</f>
        <v>0.954545454545455</v>
      </c>
    </row>
    <row r="12323" customFormat="false" ht="15" hidden="false" customHeight="false" outlineLevel="0" collapsed="false">
      <c r="A12323" s="37" t="s">
        <v>1821</v>
      </c>
      <c r="B12323" s="37" t="s">
        <v>271</v>
      </c>
      <c r="C12323" s="37" t="n">
        <v>22</v>
      </c>
      <c r="D12323" s="37" t="n">
        <v>22</v>
      </c>
      <c r="E12323" s="37" t="n">
        <v>0</v>
      </c>
      <c r="F12323" s="37" t="n">
        <v>0</v>
      </c>
      <c r="G12323" s="37" t="n">
        <v>0</v>
      </c>
      <c r="H12323" s="37" t="n">
        <v>4</v>
      </c>
      <c r="I12323" s="37" t="n">
        <v>25</v>
      </c>
      <c r="J12323" s="40" t="n">
        <f aca="false">IF(C12323=0,"",D12323/C12323)</f>
        <v>1</v>
      </c>
    </row>
    <row r="12324" customFormat="false" ht="15" hidden="false" customHeight="false" outlineLevel="0" collapsed="false">
      <c r="A12324" s="37" t="s">
        <v>1821</v>
      </c>
      <c r="B12324" s="37" t="s">
        <v>272</v>
      </c>
      <c r="C12324" s="37" t="n">
        <v>22</v>
      </c>
      <c r="D12324" s="37" t="n">
        <v>22</v>
      </c>
      <c r="E12324" s="37" t="n">
        <v>1</v>
      </c>
      <c r="F12324" s="37" t="n">
        <v>0</v>
      </c>
      <c r="G12324" s="37" t="n">
        <v>0</v>
      </c>
      <c r="H12324" s="37" t="n">
        <v>3</v>
      </c>
      <c r="I12324" s="37" t="n">
        <v>9</v>
      </c>
      <c r="J12324" s="40" t="n">
        <f aca="false">IF(C12324=0,"",D12324/C12324)</f>
        <v>1</v>
      </c>
    </row>
    <row r="12325" customFormat="false" ht="15" hidden="false" customHeight="false" outlineLevel="0" collapsed="false">
      <c r="A12325" s="37" t="s">
        <v>1821</v>
      </c>
      <c r="B12325" s="37" t="s">
        <v>273</v>
      </c>
      <c r="C12325" s="37" t="n">
        <v>22</v>
      </c>
      <c r="D12325" s="37" t="n">
        <v>21</v>
      </c>
      <c r="E12325" s="37" t="n">
        <v>2</v>
      </c>
      <c r="F12325" s="37" t="n">
        <v>1</v>
      </c>
      <c r="G12325" s="37" t="n">
        <v>1</v>
      </c>
      <c r="H12325" s="37" t="n">
        <v>2</v>
      </c>
      <c r="I12325" s="37" t="n">
        <v>7</v>
      </c>
      <c r="J12325" s="40" t="n">
        <f aca="false">IF(C12325=0,"",D12325/C12325)</f>
        <v>0.954545454545455</v>
      </c>
    </row>
    <row r="12326" customFormat="false" ht="15" hidden="false" customHeight="false" outlineLevel="0" collapsed="false">
      <c r="A12326" s="37" t="s">
        <v>1821</v>
      </c>
      <c r="B12326" s="37" t="s">
        <v>274</v>
      </c>
      <c r="C12326" s="37" t="n">
        <v>22</v>
      </c>
      <c r="D12326" s="37" t="n">
        <v>20</v>
      </c>
      <c r="E12326" s="37" t="n">
        <v>1</v>
      </c>
      <c r="F12326" s="37" t="n">
        <v>2</v>
      </c>
      <c r="G12326" s="37" t="n">
        <v>0</v>
      </c>
      <c r="H12326" s="37" t="n">
        <v>0</v>
      </c>
      <c r="I12326" s="37" t="n">
        <v>6</v>
      </c>
      <c r="J12326" s="40" t="n">
        <f aca="false">IF(C12326=0,"",D12326/C12326)</f>
        <v>0.909090909090909</v>
      </c>
    </row>
    <row r="12327" customFormat="false" ht="15" hidden="false" customHeight="false" outlineLevel="0" collapsed="false">
      <c r="A12327" s="37" t="s">
        <v>1821</v>
      </c>
      <c r="B12327" s="37" t="s">
        <v>275</v>
      </c>
      <c r="C12327" s="37" t="n">
        <v>22</v>
      </c>
      <c r="D12327" s="37" t="n">
        <v>22</v>
      </c>
      <c r="E12327" s="37" t="n">
        <v>1</v>
      </c>
      <c r="F12327" s="37" t="n">
        <v>2</v>
      </c>
      <c r="G12327" s="37" t="n">
        <v>0</v>
      </c>
      <c r="H12327" s="37" t="n">
        <v>1</v>
      </c>
      <c r="I12327" s="37" t="n">
        <v>7</v>
      </c>
      <c r="J12327" s="40" t="n">
        <f aca="false">IF(C12327=0,"",D12327/C12327)</f>
        <v>1</v>
      </c>
    </row>
    <row r="12328" customFormat="false" ht="15" hidden="false" customHeight="false" outlineLevel="0" collapsed="false">
      <c r="A12328" s="37" t="s">
        <v>1821</v>
      </c>
      <c r="B12328" s="37" t="s">
        <v>276</v>
      </c>
      <c r="C12328" s="37" t="n">
        <v>22</v>
      </c>
      <c r="D12328" s="37" t="n">
        <v>22</v>
      </c>
      <c r="E12328" s="37" t="n">
        <v>0</v>
      </c>
      <c r="F12328" s="37" t="n">
        <v>2</v>
      </c>
      <c r="G12328" s="37" t="n">
        <v>2</v>
      </c>
      <c r="H12328" s="37" t="n">
        <v>2</v>
      </c>
      <c r="I12328" s="37" t="n">
        <v>31</v>
      </c>
      <c r="J12328" s="40" t="n">
        <f aca="false">IF(C12328=0,"",D12328/C12328)</f>
        <v>1</v>
      </c>
    </row>
    <row r="12329" customFormat="false" ht="15" hidden="false" customHeight="false" outlineLevel="0" collapsed="false">
      <c r="A12329" s="37" t="s">
        <v>1821</v>
      </c>
      <c r="B12329" s="37" t="s">
        <v>277</v>
      </c>
      <c r="C12329" s="37" t="n">
        <v>22</v>
      </c>
      <c r="D12329" s="37" t="n">
        <v>20</v>
      </c>
      <c r="E12329" s="37" t="n">
        <v>0</v>
      </c>
      <c r="F12329" s="37" t="n">
        <v>0</v>
      </c>
      <c r="G12329" s="37" t="n">
        <v>1</v>
      </c>
      <c r="H12329" s="37" t="n">
        <v>2</v>
      </c>
      <c r="I12329" s="37" t="n">
        <v>6</v>
      </c>
      <c r="J12329" s="40" t="n">
        <f aca="false">IF(C12329=0,"",D12329/C12329)</f>
        <v>0.909090909090909</v>
      </c>
    </row>
    <row r="12330" customFormat="false" ht="15" hidden="false" customHeight="false" outlineLevel="0" collapsed="false">
      <c r="A12330" s="37" t="s">
        <v>1821</v>
      </c>
      <c r="B12330" s="37" t="s">
        <v>278</v>
      </c>
      <c r="C12330" s="37" t="n">
        <v>22</v>
      </c>
      <c r="D12330" s="37" t="n">
        <v>21</v>
      </c>
      <c r="E12330" s="37" t="n">
        <v>1</v>
      </c>
      <c r="F12330" s="37" t="n">
        <v>0</v>
      </c>
      <c r="G12330" s="37" t="n">
        <v>0</v>
      </c>
      <c r="H12330" s="37" t="n">
        <v>1</v>
      </c>
      <c r="I12330" s="37" t="n">
        <v>5</v>
      </c>
      <c r="J12330" s="40" t="n">
        <f aca="false">IF(C12330=0,"",D12330/C12330)</f>
        <v>0.954545454545455</v>
      </c>
    </row>
    <row r="12331" customFormat="false" ht="15" hidden="false" customHeight="false" outlineLevel="0" collapsed="false">
      <c r="A12331" s="37" t="s">
        <v>1821</v>
      </c>
      <c r="B12331" s="37" t="s">
        <v>279</v>
      </c>
      <c r="C12331" s="37" t="n">
        <v>22</v>
      </c>
      <c r="D12331" s="37" t="n">
        <v>20</v>
      </c>
      <c r="E12331" s="37" t="n">
        <v>0</v>
      </c>
      <c r="F12331" s="37" t="n">
        <v>0</v>
      </c>
      <c r="G12331" s="37" t="n">
        <v>2</v>
      </c>
      <c r="H12331" s="37" t="n">
        <v>2</v>
      </c>
      <c r="I12331" s="37" t="n">
        <v>2</v>
      </c>
      <c r="J12331" s="40" t="n">
        <f aca="false">IF(C12331=0,"",D12331/C12331)</f>
        <v>0.909090909090909</v>
      </c>
    </row>
    <row r="12332" customFormat="false" ht="15" hidden="false" customHeight="false" outlineLevel="0" collapsed="false">
      <c r="A12332" s="37" t="s">
        <v>1821</v>
      </c>
      <c r="B12332" s="37" t="s">
        <v>280</v>
      </c>
      <c r="C12332" s="37" t="n">
        <v>22</v>
      </c>
      <c r="D12332" s="37" t="n">
        <v>19</v>
      </c>
      <c r="E12332" s="37" t="n">
        <v>1</v>
      </c>
      <c r="F12332" s="37" t="n">
        <v>1</v>
      </c>
      <c r="G12332" s="37" t="n">
        <v>0</v>
      </c>
      <c r="H12332" s="37" t="n">
        <v>0</v>
      </c>
      <c r="I12332" s="37" t="n">
        <v>5</v>
      </c>
      <c r="J12332" s="40" t="n">
        <f aca="false">IF(C12332=0,"",D12332/C12332)</f>
        <v>0.863636363636364</v>
      </c>
    </row>
    <row r="12333" customFormat="false" ht="15" hidden="false" customHeight="false" outlineLevel="0" collapsed="false">
      <c r="A12333" s="37" t="s">
        <v>1821</v>
      </c>
      <c r="B12333" s="37" t="s">
        <v>281</v>
      </c>
      <c r="C12333" s="37" t="n">
        <v>22</v>
      </c>
      <c r="D12333" s="37" t="n">
        <v>22</v>
      </c>
      <c r="E12333" s="37" t="n">
        <v>0</v>
      </c>
      <c r="F12333" s="37" t="n">
        <v>1</v>
      </c>
      <c r="G12333" s="37" t="n">
        <v>1</v>
      </c>
      <c r="H12333" s="37" t="n">
        <v>1</v>
      </c>
      <c r="I12333" s="37" t="n">
        <v>3</v>
      </c>
      <c r="J12333" s="40" t="n">
        <f aca="false">IF(C12333=0,"",D12333/C12333)</f>
        <v>1</v>
      </c>
    </row>
    <row r="12334" customFormat="false" ht="15" hidden="false" customHeight="false" outlineLevel="0" collapsed="false">
      <c r="A12334" s="37" t="s">
        <v>1822</v>
      </c>
      <c r="B12334" s="37" t="s">
        <v>270</v>
      </c>
      <c r="C12334" s="37" t="n">
        <v>22</v>
      </c>
      <c r="D12334" s="37" t="n">
        <v>21</v>
      </c>
      <c r="E12334" s="37" t="n">
        <v>2</v>
      </c>
      <c r="F12334" s="37" t="n">
        <v>1</v>
      </c>
      <c r="G12334" s="37" t="n">
        <v>0</v>
      </c>
      <c r="H12334" s="37" t="n">
        <v>2</v>
      </c>
      <c r="I12334" s="37" t="n">
        <v>0</v>
      </c>
      <c r="J12334" s="40" t="n">
        <f aca="false">IF(C12334=0,"",D12334/C12334)</f>
        <v>0.954545454545455</v>
      </c>
    </row>
    <row r="12335" customFormat="false" ht="15" hidden="false" customHeight="false" outlineLevel="0" collapsed="false">
      <c r="A12335" s="37" t="s">
        <v>1822</v>
      </c>
      <c r="B12335" s="37" t="s">
        <v>271</v>
      </c>
      <c r="C12335" s="37" t="n">
        <v>22</v>
      </c>
      <c r="D12335" s="37" t="n">
        <v>21</v>
      </c>
      <c r="E12335" s="37" t="n">
        <v>1</v>
      </c>
      <c r="F12335" s="37" t="n">
        <v>0</v>
      </c>
      <c r="G12335" s="37" t="n">
        <v>0</v>
      </c>
      <c r="H12335" s="37" t="n">
        <v>1</v>
      </c>
      <c r="I12335" s="37" t="n">
        <v>0</v>
      </c>
      <c r="J12335" s="40" t="n">
        <f aca="false">IF(C12335=0,"",D12335/C12335)</f>
        <v>0.954545454545455</v>
      </c>
    </row>
    <row r="12336" customFormat="false" ht="15" hidden="false" customHeight="false" outlineLevel="0" collapsed="false">
      <c r="A12336" s="37" t="s">
        <v>1822</v>
      </c>
      <c r="B12336" s="37" t="s">
        <v>272</v>
      </c>
      <c r="C12336" s="37" t="n">
        <v>22</v>
      </c>
      <c r="D12336" s="37" t="n">
        <v>18</v>
      </c>
      <c r="E12336" s="37" t="n">
        <v>0</v>
      </c>
      <c r="F12336" s="37" t="n">
        <v>0</v>
      </c>
      <c r="G12336" s="37" t="n">
        <v>0</v>
      </c>
      <c r="H12336" s="37" t="n">
        <v>0</v>
      </c>
      <c r="I12336" s="37" t="n">
        <v>0</v>
      </c>
      <c r="J12336" s="40" t="n">
        <f aca="false">IF(C12336=0,"",D12336/C12336)</f>
        <v>0.818181818181818</v>
      </c>
    </row>
    <row r="12337" customFormat="false" ht="15" hidden="false" customHeight="false" outlineLevel="0" collapsed="false">
      <c r="A12337" s="37" t="s">
        <v>1822</v>
      </c>
      <c r="B12337" s="37" t="s">
        <v>273</v>
      </c>
      <c r="C12337" s="37" t="n">
        <v>22</v>
      </c>
      <c r="D12337" s="37" t="n">
        <v>20</v>
      </c>
      <c r="E12337" s="37" t="n">
        <v>0</v>
      </c>
      <c r="F12337" s="37" t="n">
        <v>1</v>
      </c>
      <c r="G12337" s="37" t="n">
        <v>1</v>
      </c>
      <c r="H12337" s="37" t="n">
        <v>1</v>
      </c>
      <c r="I12337" s="37" t="n">
        <v>0</v>
      </c>
      <c r="J12337" s="40" t="n">
        <f aca="false">IF(C12337=0,"",D12337/C12337)</f>
        <v>0.909090909090909</v>
      </c>
    </row>
    <row r="12338" customFormat="false" ht="15" hidden="false" customHeight="false" outlineLevel="0" collapsed="false">
      <c r="A12338" s="37" t="s">
        <v>1822</v>
      </c>
      <c r="B12338" s="37" t="s">
        <v>274</v>
      </c>
      <c r="C12338" s="37" t="n">
        <v>22</v>
      </c>
      <c r="D12338" s="37" t="n">
        <v>21</v>
      </c>
      <c r="E12338" s="37" t="n">
        <v>0</v>
      </c>
      <c r="F12338" s="37" t="n">
        <v>1</v>
      </c>
      <c r="G12338" s="37" t="n">
        <v>0</v>
      </c>
      <c r="H12338" s="37" t="n">
        <v>1</v>
      </c>
      <c r="I12338" s="37" t="n">
        <v>0</v>
      </c>
      <c r="J12338" s="40" t="n">
        <f aca="false">IF(C12338=0,"",D12338/C12338)</f>
        <v>0.954545454545455</v>
      </c>
    </row>
    <row r="12339" customFormat="false" ht="15" hidden="false" customHeight="false" outlineLevel="0" collapsed="false">
      <c r="A12339" s="37" t="s">
        <v>1822</v>
      </c>
      <c r="B12339" s="37" t="s">
        <v>275</v>
      </c>
      <c r="C12339" s="37" t="n">
        <v>22</v>
      </c>
      <c r="D12339" s="37" t="n">
        <v>19</v>
      </c>
      <c r="E12339" s="37" t="n">
        <v>2</v>
      </c>
      <c r="F12339" s="37" t="n">
        <v>2</v>
      </c>
      <c r="G12339" s="37" t="n">
        <v>0</v>
      </c>
      <c r="H12339" s="37" t="n">
        <v>1</v>
      </c>
      <c r="I12339" s="37" t="n">
        <v>0</v>
      </c>
      <c r="J12339" s="40" t="n">
        <f aca="false">IF(C12339=0,"",D12339/C12339)</f>
        <v>0.863636363636364</v>
      </c>
    </row>
    <row r="12340" customFormat="false" ht="15" hidden="false" customHeight="false" outlineLevel="0" collapsed="false">
      <c r="A12340" s="37" t="s">
        <v>1822</v>
      </c>
      <c r="B12340" s="37" t="s">
        <v>276</v>
      </c>
      <c r="C12340" s="37" t="n">
        <v>22</v>
      </c>
      <c r="D12340" s="37" t="n">
        <v>22</v>
      </c>
      <c r="E12340" s="37" t="n">
        <v>0</v>
      </c>
      <c r="F12340" s="37" t="n">
        <v>0</v>
      </c>
      <c r="G12340" s="37" t="n">
        <v>0</v>
      </c>
      <c r="H12340" s="37" t="n">
        <v>4</v>
      </c>
      <c r="I12340" s="37" t="n">
        <v>0</v>
      </c>
      <c r="J12340" s="40" t="n">
        <f aca="false">IF(C12340=0,"",D12340/C12340)</f>
        <v>1</v>
      </c>
    </row>
    <row r="12341" customFormat="false" ht="15" hidden="false" customHeight="false" outlineLevel="0" collapsed="false">
      <c r="A12341" s="37" t="s">
        <v>1822</v>
      </c>
      <c r="B12341" s="37" t="s">
        <v>277</v>
      </c>
      <c r="C12341" s="37" t="n">
        <v>22</v>
      </c>
      <c r="D12341" s="37" t="n">
        <v>16</v>
      </c>
      <c r="E12341" s="37" t="n">
        <v>0</v>
      </c>
      <c r="F12341" s="37" t="n">
        <v>0</v>
      </c>
      <c r="G12341" s="37" t="n">
        <v>0</v>
      </c>
      <c r="H12341" s="37" t="n">
        <v>3</v>
      </c>
      <c r="I12341" s="37" t="n">
        <v>2</v>
      </c>
      <c r="J12341" s="40" t="n">
        <f aca="false">IF(C12341=0,"",D12341/C12341)</f>
        <v>0.727272727272727</v>
      </c>
    </row>
    <row r="12342" customFormat="false" ht="15" hidden="false" customHeight="false" outlineLevel="0" collapsed="false">
      <c r="A12342" s="37" t="s">
        <v>1822</v>
      </c>
      <c r="B12342" s="37" t="s">
        <v>278</v>
      </c>
      <c r="C12342" s="37" t="n">
        <v>22</v>
      </c>
      <c r="D12342" s="37" t="n">
        <v>20</v>
      </c>
      <c r="E12342" s="37" t="n">
        <v>0</v>
      </c>
      <c r="F12342" s="37" t="n">
        <v>0</v>
      </c>
      <c r="G12342" s="37" t="n">
        <v>1</v>
      </c>
      <c r="H12342" s="37" t="n">
        <v>0</v>
      </c>
      <c r="I12342" s="37" t="n">
        <v>3</v>
      </c>
      <c r="J12342" s="40" t="n">
        <f aca="false">IF(C12342=0,"",D12342/C12342)</f>
        <v>0.909090909090909</v>
      </c>
    </row>
    <row r="12343" customFormat="false" ht="15" hidden="false" customHeight="false" outlineLevel="0" collapsed="false">
      <c r="A12343" s="37" t="s">
        <v>1822</v>
      </c>
      <c r="B12343" s="37" t="s">
        <v>279</v>
      </c>
      <c r="C12343" s="37" t="n">
        <v>22</v>
      </c>
      <c r="D12343" s="37" t="n">
        <v>19</v>
      </c>
      <c r="E12343" s="37" t="n">
        <v>0</v>
      </c>
      <c r="F12343" s="37" t="n">
        <v>1</v>
      </c>
      <c r="G12343" s="37" t="n">
        <v>0</v>
      </c>
      <c r="H12343" s="37" t="n">
        <v>1</v>
      </c>
      <c r="I12343" s="37" t="n">
        <v>0</v>
      </c>
      <c r="J12343" s="40" t="n">
        <f aca="false">IF(C12343=0,"",D12343/C12343)</f>
        <v>0.863636363636364</v>
      </c>
    </row>
    <row r="12344" customFormat="false" ht="15" hidden="false" customHeight="false" outlineLevel="0" collapsed="false">
      <c r="A12344" s="37" t="s">
        <v>1822</v>
      </c>
      <c r="B12344" s="37" t="s">
        <v>280</v>
      </c>
      <c r="C12344" s="37" t="n">
        <v>22</v>
      </c>
      <c r="D12344" s="37" t="n">
        <v>21</v>
      </c>
      <c r="E12344" s="37" t="n">
        <v>1</v>
      </c>
      <c r="F12344" s="37" t="n">
        <v>0</v>
      </c>
      <c r="G12344" s="37" t="n">
        <v>0</v>
      </c>
      <c r="H12344" s="37" t="n">
        <v>2</v>
      </c>
      <c r="I12344" s="37" t="n">
        <v>0</v>
      </c>
      <c r="J12344" s="40" t="n">
        <f aca="false">IF(C12344=0,"",D12344/C12344)</f>
        <v>0.954545454545455</v>
      </c>
    </row>
    <row r="12345" customFormat="false" ht="15" hidden="false" customHeight="false" outlineLevel="0" collapsed="false">
      <c r="A12345" s="37" t="s">
        <v>1822</v>
      </c>
      <c r="B12345" s="37" t="s">
        <v>281</v>
      </c>
      <c r="C12345" s="37" t="n">
        <v>22</v>
      </c>
      <c r="D12345" s="37" t="n">
        <v>21</v>
      </c>
      <c r="E12345" s="37" t="n">
        <v>1</v>
      </c>
      <c r="F12345" s="37" t="n">
        <v>0</v>
      </c>
      <c r="G12345" s="37" t="n">
        <v>0</v>
      </c>
      <c r="H12345" s="37" t="n">
        <v>1</v>
      </c>
      <c r="I12345" s="37" t="n">
        <v>1</v>
      </c>
      <c r="J12345" s="40" t="n">
        <f aca="false">IF(C12345=0,"",D12345/C12345)</f>
        <v>0.954545454545455</v>
      </c>
    </row>
    <row r="12346" customFormat="false" ht="15" hidden="false" customHeight="false" outlineLevel="0" collapsed="false">
      <c r="A12346" s="37" t="s">
        <v>1823</v>
      </c>
      <c r="B12346" s="37" t="s">
        <v>274</v>
      </c>
      <c r="C12346" s="37" t="n">
        <v>22</v>
      </c>
      <c r="D12346" s="37" t="n">
        <v>22</v>
      </c>
      <c r="E12346" s="37" t="n">
        <v>0</v>
      </c>
      <c r="F12346" s="37" t="n">
        <v>3</v>
      </c>
      <c r="G12346" s="37" t="n">
        <v>0</v>
      </c>
      <c r="H12346" s="37" t="n">
        <v>1</v>
      </c>
      <c r="I12346" s="37" t="n">
        <v>0</v>
      </c>
      <c r="J12346" s="40" t="n">
        <f aca="false">IF(C12346=0,"",D12346/C12346)</f>
        <v>1</v>
      </c>
    </row>
    <row r="12347" customFormat="false" ht="15" hidden="false" customHeight="false" outlineLevel="0" collapsed="false">
      <c r="A12347" s="37" t="s">
        <v>1823</v>
      </c>
      <c r="B12347" s="37" t="s">
        <v>275</v>
      </c>
      <c r="C12347" s="37" t="n">
        <v>22</v>
      </c>
      <c r="D12347" s="37" t="n">
        <v>21</v>
      </c>
      <c r="E12347" s="37" t="n">
        <v>0</v>
      </c>
      <c r="F12347" s="37" t="n">
        <v>0</v>
      </c>
      <c r="G12347" s="37" t="n">
        <v>0</v>
      </c>
      <c r="H12347" s="37" t="n">
        <v>3</v>
      </c>
      <c r="I12347" s="37" t="n">
        <v>0</v>
      </c>
      <c r="J12347" s="40" t="n">
        <f aca="false">IF(C12347=0,"",D12347/C12347)</f>
        <v>0.954545454545455</v>
      </c>
    </row>
    <row r="12348" customFormat="false" ht="15" hidden="false" customHeight="false" outlineLevel="0" collapsed="false">
      <c r="A12348" s="37" t="s">
        <v>1823</v>
      </c>
      <c r="B12348" s="37" t="s">
        <v>276</v>
      </c>
      <c r="C12348" s="37" t="n">
        <v>22</v>
      </c>
      <c r="D12348" s="37" t="n">
        <v>21</v>
      </c>
      <c r="E12348" s="37" t="n">
        <v>0</v>
      </c>
      <c r="F12348" s="37" t="n">
        <v>1</v>
      </c>
      <c r="G12348" s="37" t="n">
        <v>2</v>
      </c>
      <c r="H12348" s="37" t="n">
        <v>2</v>
      </c>
      <c r="I12348" s="37" t="n">
        <v>0</v>
      </c>
      <c r="J12348" s="40" t="n">
        <f aca="false">IF(C12348=0,"",D12348/C12348)</f>
        <v>0.954545454545455</v>
      </c>
    </row>
    <row r="12349" customFormat="false" ht="15" hidden="false" customHeight="false" outlineLevel="0" collapsed="false">
      <c r="A12349" s="37" t="s">
        <v>1823</v>
      </c>
      <c r="B12349" s="37" t="s">
        <v>277</v>
      </c>
      <c r="C12349" s="37" t="n">
        <v>22</v>
      </c>
      <c r="D12349" s="37" t="n">
        <v>18</v>
      </c>
      <c r="E12349" s="37" t="n">
        <v>0</v>
      </c>
      <c r="F12349" s="37" t="n">
        <v>2</v>
      </c>
      <c r="G12349" s="37" t="n">
        <v>0</v>
      </c>
      <c r="H12349" s="37" t="n">
        <v>2</v>
      </c>
      <c r="I12349" s="37" t="n">
        <v>1</v>
      </c>
      <c r="J12349" s="40" t="n">
        <f aca="false">IF(C12349=0,"",D12349/C12349)</f>
        <v>0.818181818181818</v>
      </c>
    </row>
    <row r="12350" customFormat="false" ht="15" hidden="false" customHeight="false" outlineLevel="0" collapsed="false">
      <c r="A12350" s="37" t="s">
        <v>1823</v>
      </c>
      <c r="B12350" s="37" t="s">
        <v>278</v>
      </c>
      <c r="C12350" s="37" t="n">
        <v>22</v>
      </c>
      <c r="D12350" s="37" t="n">
        <v>22</v>
      </c>
      <c r="E12350" s="37" t="n">
        <v>0</v>
      </c>
      <c r="F12350" s="37" t="n">
        <v>1</v>
      </c>
      <c r="G12350" s="37" t="n">
        <v>0</v>
      </c>
      <c r="H12350" s="37" t="n">
        <v>2</v>
      </c>
      <c r="I12350" s="37" t="n">
        <v>0</v>
      </c>
      <c r="J12350" s="40" t="n">
        <f aca="false">IF(C12350=0,"",D12350/C12350)</f>
        <v>1</v>
      </c>
    </row>
    <row r="12351" customFormat="false" ht="15" hidden="false" customHeight="false" outlineLevel="0" collapsed="false">
      <c r="A12351" s="37" t="s">
        <v>1823</v>
      </c>
      <c r="B12351" s="37" t="s">
        <v>279</v>
      </c>
      <c r="C12351" s="37" t="n">
        <v>22</v>
      </c>
      <c r="D12351" s="37" t="n">
        <v>21</v>
      </c>
      <c r="E12351" s="37" t="n">
        <v>0</v>
      </c>
      <c r="F12351" s="37" t="n">
        <v>0</v>
      </c>
      <c r="G12351" s="37" t="n">
        <v>0</v>
      </c>
      <c r="H12351" s="37" t="n">
        <v>2</v>
      </c>
      <c r="I12351" s="37" t="n">
        <v>4</v>
      </c>
      <c r="J12351" s="40" t="n">
        <f aca="false">IF(C12351=0,"",D12351/C12351)</f>
        <v>0.954545454545455</v>
      </c>
    </row>
    <row r="12352" customFormat="false" ht="15" hidden="false" customHeight="false" outlineLevel="0" collapsed="false">
      <c r="A12352" s="37" t="s">
        <v>1823</v>
      </c>
      <c r="B12352" s="37" t="s">
        <v>280</v>
      </c>
      <c r="C12352" s="37" t="n">
        <v>22</v>
      </c>
      <c r="D12352" s="37" t="n">
        <v>22</v>
      </c>
      <c r="E12352" s="37" t="n">
        <v>2</v>
      </c>
      <c r="F12352" s="37" t="n">
        <v>0</v>
      </c>
      <c r="G12352" s="37" t="n">
        <v>0</v>
      </c>
      <c r="H12352" s="37" t="n">
        <v>1</v>
      </c>
      <c r="I12352" s="37" t="n">
        <v>0</v>
      </c>
      <c r="J12352" s="40" t="n">
        <f aca="false">IF(C12352=0,"",D12352/C12352)</f>
        <v>1</v>
      </c>
    </row>
    <row r="12353" customFormat="false" ht="15" hidden="false" customHeight="false" outlineLevel="0" collapsed="false">
      <c r="A12353" s="37" t="s">
        <v>1823</v>
      </c>
      <c r="B12353" s="37" t="s">
        <v>281</v>
      </c>
      <c r="C12353" s="37" t="n">
        <v>22</v>
      </c>
      <c r="D12353" s="37" t="n">
        <v>20</v>
      </c>
      <c r="E12353" s="37" t="n">
        <v>1</v>
      </c>
      <c r="F12353" s="37" t="n">
        <v>0</v>
      </c>
      <c r="G12353" s="37" t="n">
        <v>0</v>
      </c>
      <c r="H12353" s="37" t="n">
        <v>2</v>
      </c>
      <c r="I12353" s="37" t="n">
        <v>1</v>
      </c>
      <c r="J12353" s="40" t="n">
        <f aca="false">IF(C12353=0,"",D12353/C12353)</f>
        <v>0.909090909090909</v>
      </c>
    </row>
    <row r="12354" customFormat="false" ht="15" hidden="false" customHeight="false" outlineLevel="0" collapsed="false">
      <c r="A12354" s="37" t="s">
        <v>1824</v>
      </c>
      <c r="B12354" s="37" t="s">
        <v>278</v>
      </c>
      <c r="C12354" s="37" t="n">
        <v>22</v>
      </c>
      <c r="D12354" s="37" t="n">
        <v>20</v>
      </c>
      <c r="E12354" s="37" t="n">
        <v>1</v>
      </c>
      <c r="F12354" s="37" t="n">
        <v>1</v>
      </c>
      <c r="G12354" s="37" t="n">
        <v>0</v>
      </c>
      <c r="H12354" s="37" t="n">
        <v>2</v>
      </c>
      <c r="I12354" s="37" t="n">
        <v>0</v>
      </c>
      <c r="J12354" s="40" t="n">
        <f aca="false">IF(C12354=0,"",D12354/C12354)</f>
        <v>0.909090909090909</v>
      </c>
    </row>
    <row r="12355" customFormat="false" ht="15" hidden="false" customHeight="false" outlineLevel="0" collapsed="false">
      <c r="A12355" s="37" t="s">
        <v>1824</v>
      </c>
      <c r="B12355" s="37" t="s">
        <v>279</v>
      </c>
      <c r="C12355" s="37" t="n">
        <v>22</v>
      </c>
      <c r="D12355" s="37" t="n">
        <v>21</v>
      </c>
      <c r="E12355" s="37" t="n">
        <v>0</v>
      </c>
      <c r="F12355" s="37" t="n">
        <v>1</v>
      </c>
      <c r="G12355" s="37" t="n">
        <v>0</v>
      </c>
      <c r="H12355" s="37" t="n">
        <v>0</v>
      </c>
      <c r="I12355" s="37" t="n">
        <v>2</v>
      </c>
      <c r="J12355" s="40" t="n">
        <f aca="false">IF(C12355=0,"",D12355/C12355)</f>
        <v>0.954545454545455</v>
      </c>
    </row>
    <row r="12356" customFormat="false" ht="15" hidden="false" customHeight="false" outlineLevel="0" collapsed="false">
      <c r="A12356" s="37" t="s">
        <v>1824</v>
      </c>
      <c r="B12356" s="37" t="s">
        <v>280</v>
      </c>
      <c r="C12356" s="37" t="n">
        <v>22</v>
      </c>
      <c r="D12356" s="37" t="n">
        <v>21</v>
      </c>
      <c r="E12356" s="37" t="n">
        <v>0</v>
      </c>
      <c r="F12356" s="37" t="n">
        <v>1</v>
      </c>
      <c r="G12356" s="37" t="n">
        <v>1</v>
      </c>
      <c r="H12356" s="37" t="n">
        <v>0</v>
      </c>
      <c r="I12356" s="37" t="n">
        <v>0</v>
      </c>
      <c r="J12356" s="40" t="n">
        <f aca="false">IF(C12356=0,"",D12356/C12356)</f>
        <v>0.954545454545455</v>
      </c>
    </row>
    <row r="12357" customFormat="false" ht="15" hidden="false" customHeight="false" outlineLevel="0" collapsed="false">
      <c r="A12357" s="37" t="s">
        <v>1824</v>
      </c>
      <c r="B12357" s="37" t="s">
        <v>281</v>
      </c>
      <c r="C12357" s="37" t="n">
        <v>22</v>
      </c>
      <c r="D12357" s="37" t="n">
        <v>22</v>
      </c>
      <c r="E12357" s="37" t="n">
        <v>0</v>
      </c>
      <c r="F12357" s="37" t="n">
        <v>1</v>
      </c>
      <c r="G12357" s="37" t="n">
        <v>0</v>
      </c>
      <c r="H12357" s="37" t="n">
        <v>0</v>
      </c>
      <c r="I12357" s="37" t="n">
        <v>0</v>
      </c>
      <c r="J12357" s="40" t="n">
        <f aca="false">IF(C12357=0,"",D12357/C12357)</f>
        <v>1</v>
      </c>
    </row>
    <row r="12358" customFormat="false" ht="15" hidden="false" customHeight="false" outlineLevel="0" collapsed="false">
      <c r="A12358" s="37" t="s">
        <v>1825</v>
      </c>
      <c r="B12358" s="37" t="s">
        <v>270</v>
      </c>
      <c r="C12358" s="37" t="n">
        <v>22</v>
      </c>
      <c r="D12358" s="37" t="n">
        <v>20</v>
      </c>
      <c r="E12358" s="37" t="n">
        <v>0</v>
      </c>
      <c r="F12358" s="37" t="n">
        <v>0</v>
      </c>
      <c r="G12358" s="37" t="n">
        <v>1</v>
      </c>
      <c r="H12358" s="37" t="n">
        <v>0</v>
      </c>
      <c r="I12358" s="37" t="n">
        <v>0</v>
      </c>
      <c r="J12358" s="40" t="n">
        <f aca="false">IF(C12358=0,"",D12358/C12358)</f>
        <v>0.909090909090909</v>
      </c>
    </row>
    <row r="12359" customFormat="false" ht="15" hidden="false" customHeight="false" outlineLevel="0" collapsed="false">
      <c r="A12359" s="37" t="s">
        <v>1825</v>
      </c>
      <c r="B12359" s="37" t="s">
        <v>271</v>
      </c>
      <c r="C12359" s="37" t="n">
        <v>22</v>
      </c>
      <c r="D12359" s="37" t="n">
        <v>21</v>
      </c>
      <c r="E12359" s="37" t="n">
        <v>1</v>
      </c>
      <c r="F12359" s="37" t="n">
        <v>2</v>
      </c>
      <c r="G12359" s="37" t="n">
        <v>0</v>
      </c>
      <c r="H12359" s="37" t="n">
        <v>1</v>
      </c>
      <c r="I12359" s="37" t="n">
        <v>2</v>
      </c>
      <c r="J12359" s="40" t="n">
        <f aca="false">IF(C12359=0,"",D12359/C12359)</f>
        <v>0.954545454545455</v>
      </c>
    </row>
    <row r="12360" customFormat="false" ht="15" hidden="false" customHeight="false" outlineLevel="0" collapsed="false">
      <c r="A12360" s="37" t="s">
        <v>1825</v>
      </c>
      <c r="B12360" s="37" t="s">
        <v>272</v>
      </c>
      <c r="C12360" s="37" t="n">
        <v>22</v>
      </c>
      <c r="D12360" s="37" t="n">
        <v>20</v>
      </c>
      <c r="E12360" s="37" t="n">
        <v>0</v>
      </c>
      <c r="F12360" s="37" t="n">
        <v>2</v>
      </c>
      <c r="G12360" s="37" t="n">
        <v>0</v>
      </c>
      <c r="H12360" s="37" t="n">
        <v>4</v>
      </c>
      <c r="I12360" s="37" t="n">
        <v>1</v>
      </c>
      <c r="J12360" s="40" t="n">
        <f aca="false">IF(C12360=0,"",D12360/C12360)</f>
        <v>0.909090909090909</v>
      </c>
    </row>
    <row r="12361" customFormat="false" ht="15" hidden="false" customHeight="false" outlineLevel="0" collapsed="false">
      <c r="A12361" s="37" t="s">
        <v>1825</v>
      </c>
      <c r="B12361" s="37" t="s">
        <v>273</v>
      </c>
      <c r="C12361" s="37" t="n">
        <v>22</v>
      </c>
      <c r="D12361" s="37" t="n">
        <v>21</v>
      </c>
      <c r="E12361" s="37" t="n">
        <v>0</v>
      </c>
      <c r="F12361" s="37" t="n">
        <v>1</v>
      </c>
      <c r="G12361" s="37" t="n">
        <v>0</v>
      </c>
      <c r="H12361" s="37" t="n">
        <v>1</v>
      </c>
      <c r="I12361" s="37" t="n">
        <v>1</v>
      </c>
      <c r="J12361" s="40" t="n">
        <f aca="false">IF(C12361=0,"",D12361/C12361)</f>
        <v>0.954545454545455</v>
      </c>
    </row>
    <row r="12362" customFormat="false" ht="15" hidden="false" customHeight="false" outlineLevel="0" collapsed="false">
      <c r="A12362" s="37" t="s">
        <v>1825</v>
      </c>
      <c r="B12362" s="37" t="s">
        <v>274</v>
      </c>
      <c r="C12362" s="37" t="n">
        <v>22</v>
      </c>
      <c r="D12362" s="37" t="n">
        <v>20</v>
      </c>
      <c r="E12362" s="37" t="n">
        <v>0</v>
      </c>
      <c r="F12362" s="37" t="n">
        <v>1</v>
      </c>
      <c r="G12362" s="37" t="n">
        <v>0</v>
      </c>
      <c r="H12362" s="37" t="n">
        <v>2</v>
      </c>
      <c r="I12362" s="37" t="n">
        <v>2</v>
      </c>
      <c r="J12362" s="40" t="n">
        <f aca="false">IF(C12362=0,"",D12362/C12362)</f>
        <v>0.909090909090909</v>
      </c>
    </row>
    <row r="12363" customFormat="false" ht="15" hidden="false" customHeight="false" outlineLevel="0" collapsed="false">
      <c r="A12363" s="37" t="s">
        <v>1825</v>
      </c>
      <c r="B12363" s="37" t="s">
        <v>275</v>
      </c>
      <c r="C12363" s="37" t="n">
        <v>22</v>
      </c>
      <c r="D12363" s="37" t="n">
        <v>22</v>
      </c>
      <c r="E12363" s="37" t="n">
        <v>1</v>
      </c>
      <c r="F12363" s="37" t="n">
        <v>1</v>
      </c>
      <c r="G12363" s="37" t="n">
        <v>0</v>
      </c>
      <c r="H12363" s="37" t="n">
        <v>2</v>
      </c>
      <c r="I12363" s="37" t="n">
        <v>16</v>
      </c>
      <c r="J12363" s="40" t="n">
        <f aca="false">IF(C12363=0,"",D12363/C12363)</f>
        <v>1</v>
      </c>
    </row>
    <row r="12364" customFormat="false" ht="15" hidden="false" customHeight="false" outlineLevel="0" collapsed="false">
      <c r="A12364" s="37" t="s">
        <v>1825</v>
      </c>
      <c r="B12364" s="37" t="s">
        <v>276</v>
      </c>
      <c r="C12364" s="37" t="n">
        <v>22</v>
      </c>
      <c r="D12364" s="37" t="n">
        <v>19</v>
      </c>
      <c r="E12364" s="37" t="n">
        <v>1</v>
      </c>
      <c r="F12364" s="37" t="n">
        <v>2</v>
      </c>
      <c r="G12364" s="37" t="n">
        <v>0</v>
      </c>
      <c r="H12364" s="37" t="n">
        <v>2</v>
      </c>
      <c r="I12364" s="37" t="n">
        <v>2</v>
      </c>
      <c r="J12364" s="40" t="n">
        <f aca="false">IF(C12364=0,"",D12364/C12364)</f>
        <v>0.863636363636364</v>
      </c>
    </row>
    <row r="12365" customFormat="false" ht="15" hidden="false" customHeight="false" outlineLevel="0" collapsed="false">
      <c r="A12365" s="37" t="s">
        <v>1825</v>
      </c>
      <c r="B12365" s="37" t="s">
        <v>277</v>
      </c>
      <c r="C12365" s="37" t="n">
        <v>22</v>
      </c>
      <c r="D12365" s="37" t="n">
        <v>17</v>
      </c>
      <c r="E12365" s="37" t="n">
        <v>1</v>
      </c>
      <c r="F12365" s="37" t="n">
        <v>0</v>
      </c>
      <c r="G12365" s="37" t="n">
        <v>0</v>
      </c>
      <c r="H12365" s="37" t="n">
        <v>2</v>
      </c>
      <c r="I12365" s="37" t="n">
        <v>0</v>
      </c>
      <c r="J12365" s="40" t="n">
        <f aca="false">IF(C12365=0,"",D12365/C12365)</f>
        <v>0.772727272727273</v>
      </c>
    </row>
    <row r="12366" customFormat="false" ht="15" hidden="false" customHeight="false" outlineLevel="0" collapsed="false">
      <c r="A12366" s="37" t="s">
        <v>1825</v>
      </c>
      <c r="B12366" s="37" t="s">
        <v>278</v>
      </c>
      <c r="C12366" s="37" t="n">
        <v>22</v>
      </c>
      <c r="D12366" s="37" t="n">
        <v>21</v>
      </c>
      <c r="E12366" s="37" t="n">
        <v>0</v>
      </c>
      <c r="F12366" s="37" t="n">
        <v>2</v>
      </c>
      <c r="G12366" s="37" t="n">
        <v>0</v>
      </c>
      <c r="H12366" s="37" t="n">
        <v>0</v>
      </c>
      <c r="I12366" s="37" t="n">
        <v>3</v>
      </c>
      <c r="J12366" s="40" t="n">
        <f aca="false">IF(C12366=0,"",D12366/C12366)</f>
        <v>0.954545454545455</v>
      </c>
    </row>
    <row r="12367" customFormat="false" ht="15" hidden="false" customHeight="false" outlineLevel="0" collapsed="false">
      <c r="A12367" s="37" t="s">
        <v>1825</v>
      </c>
      <c r="B12367" s="37" t="s">
        <v>279</v>
      </c>
      <c r="C12367" s="37" t="n">
        <v>22</v>
      </c>
      <c r="D12367" s="37" t="n">
        <v>21</v>
      </c>
      <c r="E12367" s="37" t="n">
        <v>0</v>
      </c>
      <c r="F12367" s="37" t="n">
        <v>2</v>
      </c>
      <c r="G12367" s="37" t="n">
        <v>0</v>
      </c>
      <c r="H12367" s="37" t="n">
        <v>2</v>
      </c>
      <c r="I12367" s="37" t="n">
        <v>0</v>
      </c>
      <c r="J12367" s="40" t="n">
        <f aca="false">IF(C12367=0,"",D12367/C12367)</f>
        <v>0.954545454545455</v>
      </c>
    </row>
    <row r="12368" customFormat="false" ht="15" hidden="false" customHeight="false" outlineLevel="0" collapsed="false">
      <c r="A12368" s="37" t="s">
        <v>1825</v>
      </c>
      <c r="B12368" s="37" t="s">
        <v>280</v>
      </c>
      <c r="C12368" s="37" t="n">
        <v>22</v>
      </c>
      <c r="D12368" s="37" t="n">
        <v>22</v>
      </c>
      <c r="E12368" s="37" t="n">
        <v>0</v>
      </c>
      <c r="F12368" s="37" t="n">
        <v>1</v>
      </c>
      <c r="G12368" s="37" t="n">
        <v>1</v>
      </c>
      <c r="H12368" s="37" t="n">
        <v>3</v>
      </c>
      <c r="I12368" s="37" t="n">
        <v>0</v>
      </c>
      <c r="J12368" s="40" t="n">
        <f aca="false">IF(C12368=0,"",D12368/C12368)</f>
        <v>1</v>
      </c>
    </row>
    <row r="12369" customFormat="false" ht="15" hidden="false" customHeight="false" outlineLevel="0" collapsed="false">
      <c r="A12369" s="37" t="s">
        <v>1825</v>
      </c>
      <c r="B12369" s="37" t="s">
        <v>281</v>
      </c>
      <c r="C12369" s="37" t="n">
        <v>22</v>
      </c>
      <c r="D12369" s="37" t="n">
        <v>17</v>
      </c>
      <c r="E12369" s="37" t="n">
        <v>0</v>
      </c>
      <c r="F12369" s="37" t="n">
        <v>1</v>
      </c>
      <c r="G12369" s="37" t="n">
        <v>0</v>
      </c>
      <c r="H12369" s="37" t="n">
        <v>2</v>
      </c>
      <c r="I12369" s="37" t="n">
        <v>7</v>
      </c>
      <c r="J12369" s="40" t="n">
        <f aca="false">IF(C12369=0,"",D12369/C12369)</f>
        <v>0.772727272727273</v>
      </c>
    </row>
    <row r="12370" customFormat="false" ht="15" hidden="false" customHeight="false" outlineLevel="0" collapsed="false">
      <c r="A12370" s="37" t="s">
        <v>1350</v>
      </c>
      <c r="B12370" s="37" t="s">
        <v>270</v>
      </c>
      <c r="C12370" s="37" t="n">
        <v>22</v>
      </c>
      <c r="D12370" s="37" t="n">
        <v>21</v>
      </c>
      <c r="E12370" s="37" t="n">
        <v>1</v>
      </c>
      <c r="F12370" s="37" t="n">
        <v>1</v>
      </c>
      <c r="G12370" s="37" t="n">
        <v>0</v>
      </c>
      <c r="H12370" s="37" t="n">
        <v>1</v>
      </c>
      <c r="I12370" s="37" t="n">
        <v>4</v>
      </c>
      <c r="J12370" s="40" t="n">
        <f aca="false">IF(C12370=0,"",D12370/C12370)</f>
        <v>0.954545454545455</v>
      </c>
    </row>
    <row r="12371" customFormat="false" ht="15" hidden="false" customHeight="false" outlineLevel="0" collapsed="false">
      <c r="A12371" s="37" t="s">
        <v>1350</v>
      </c>
      <c r="B12371" s="37" t="s">
        <v>271</v>
      </c>
      <c r="C12371" s="37" t="n">
        <v>22</v>
      </c>
      <c r="D12371" s="37" t="n">
        <v>21</v>
      </c>
      <c r="E12371" s="37" t="n">
        <v>1</v>
      </c>
      <c r="F12371" s="37" t="n">
        <v>0</v>
      </c>
      <c r="G12371" s="37" t="n">
        <v>0</v>
      </c>
      <c r="H12371" s="37" t="n">
        <v>1</v>
      </c>
      <c r="I12371" s="37" t="n">
        <v>0</v>
      </c>
      <c r="J12371" s="40" t="n">
        <f aca="false">IF(C12371=0,"",D12371/C12371)</f>
        <v>0.954545454545455</v>
      </c>
    </row>
    <row r="12372" customFormat="false" ht="15" hidden="false" customHeight="false" outlineLevel="0" collapsed="false">
      <c r="A12372" s="37" t="s">
        <v>1350</v>
      </c>
      <c r="B12372" s="37" t="s">
        <v>272</v>
      </c>
      <c r="C12372" s="37" t="n">
        <v>22</v>
      </c>
      <c r="D12372" s="37" t="n">
        <v>18</v>
      </c>
      <c r="E12372" s="37" t="n">
        <v>0</v>
      </c>
      <c r="F12372" s="37" t="n">
        <v>0</v>
      </c>
      <c r="G12372" s="37" t="n">
        <v>0</v>
      </c>
      <c r="H12372" s="37" t="n">
        <v>2</v>
      </c>
      <c r="I12372" s="37" t="n">
        <v>1</v>
      </c>
      <c r="J12372" s="40" t="n">
        <f aca="false">IF(C12372=0,"",D12372/C12372)</f>
        <v>0.818181818181818</v>
      </c>
    </row>
    <row r="12373" customFormat="false" ht="15" hidden="false" customHeight="false" outlineLevel="0" collapsed="false">
      <c r="A12373" s="37" t="s">
        <v>1350</v>
      </c>
      <c r="B12373" s="37" t="s">
        <v>273</v>
      </c>
      <c r="C12373" s="37" t="n">
        <v>22</v>
      </c>
      <c r="D12373" s="37" t="n">
        <v>22</v>
      </c>
      <c r="E12373" s="37" t="n">
        <v>0</v>
      </c>
      <c r="F12373" s="37" t="n">
        <v>0</v>
      </c>
      <c r="G12373" s="37" t="n">
        <v>0</v>
      </c>
      <c r="H12373" s="37" t="n">
        <v>1</v>
      </c>
      <c r="I12373" s="37" t="n">
        <v>1</v>
      </c>
      <c r="J12373" s="40" t="n">
        <f aca="false">IF(C12373=0,"",D12373/C12373)</f>
        <v>1</v>
      </c>
    </row>
    <row r="12374" customFormat="false" ht="15" hidden="false" customHeight="false" outlineLevel="0" collapsed="false">
      <c r="A12374" s="37" t="s">
        <v>1350</v>
      </c>
      <c r="B12374" s="37" t="s">
        <v>274</v>
      </c>
      <c r="C12374" s="37" t="n">
        <v>22</v>
      </c>
      <c r="D12374" s="37" t="n">
        <v>21</v>
      </c>
      <c r="E12374" s="37" t="n">
        <v>2</v>
      </c>
      <c r="F12374" s="37" t="n">
        <v>0</v>
      </c>
      <c r="G12374" s="37" t="n">
        <v>0</v>
      </c>
      <c r="H12374" s="37" t="n">
        <v>0</v>
      </c>
      <c r="I12374" s="37" t="n">
        <v>7</v>
      </c>
      <c r="J12374" s="40" t="n">
        <f aca="false">IF(C12374=0,"",D12374/C12374)</f>
        <v>0.954545454545455</v>
      </c>
    </row>
    <row r="12375" customFormat="false" ht="15" hidden="false" customHeight="false" outlineLevel="0" collapsed="false">
      <c r="A12375" s="37" t="s">
        <v>1350</v>
      </c>
      <c r="B12375" s="37" t="s">
        <v>275</v>
      </c>
      <c r="C12375" s="37" t="n">
        <v>22</v>
      </c>
      <c r="D12375" s="37" t="n">
        <v>22</v>
      </c>
      <c r="E12375" s="37" t="n">
        <v>0</v>
      </c>
      <c r="F12375" s="37" t="n">
        <v>2</v>
      </c>
      <c r="G12375" s="37" t="n">
        <v>0</v>
      </c>
      <c r="H12375" s="37" t="n">
        <v>0</v>
      </c>
      <c r="I12375" s="37" t="n">
        <v>1</v>
      </c>
      <c r="J12375" s="40" t="n">
        <f aca="false">IF(C12375=0,"",D12375/C12375)</f>
        <v>1</v>
      </c>
    </row>
    <row r="12376" customFormat="false" ht="15" hidden="false" customHeight="false" outlineLevel="0" collapsed="false">
      <c r="A12376" s="37" t="s">
        <v>1350</v>
      </c>
      <c r="B12376" s="37" t="s">
        <v>276</v>
      </c>
      <c r="C12376" s="37" t="n">
        <v>22</v>
      </c>
      <c r="D12376" s="37" t="n">
        <v>20</v>
      </c>
      <c r="E12376" s="37" t="n">
        <v>0</v>
      </c>
      <c r="F12376" s="37" t="n">
        <v>2</v>
      </c>
      <c r="G12376" s="37" t="n">
        <v>0</v>
      </c>
      <c r="H12376" s="37" t="n">
        <v>1</v>
      </c>
      <c r="I12376" s="37" t="n">
        <v>0</v>
      </c>
      <c r="J12376" s="40" t="n">
        <f aca="false">IF(C12376=0,"",D12376/C12376)</f>
        <v>0.909090909090909</v>
      </c>
    </row>
    <row r="12377" customFormat="false" ht="15" hidden="false" customHeight="false" outlineLevel="0" collapsed="false">
      <c r="A12377" s="37" t="s">
        <v>1350</v>
      </c>
      <c r="B12377" s="37" t="s">
        <v>277</v>
      </c>
      <c r="C12377" s="37" t="n">
        <v>22</v>
      </c>
      <c r="D12377" s="37" t="n">
        <v>22</v>
      </c>
      <c r="E12377" s="37" t="n">
        <v>0</v>
      </c>
      <c r="F12377" s="37" t="n">
        <v>2</v>
      </c>
      <c r="G12377" s="37" t="n">
        <v>0</v>
      </c>
      <c r="H12377" s="37" t="n">
        <v>1</v>
      </c>
      <c r="I12377" s="37" t="n">
        <v>1</v>
      </c>
      <c r="J12377" s="40" t="n">
        <f aca="false">IF(C12377=0,"",D12377/C12377)</f>
        <v>1</v>
      </c>
    </row>
    <row r="12378" customFormat="false" ht="15" hidden="false" customHeight="false" outlineLevel="0" collapsed="false">
      <c r="A12378" s="37" t="s">
        <v>1350</v>
      </c>
      <c r="B12378" s="37" t="s">
        <v>278</v>
      </c>
      <c r="C12378" s="37" t="n">
        <v>22</v>
      </c>
      <c r="D12378" s="37" t="n">
        <v>21</v>
      </c>
      <c r="E12378" s="37" t="n">
        <v>1</v>
      </c>
      <c r="F12378" s="37" t="n">
        <v>1</v>
      </c>
      <c r="G12378" s="37" t="n">
        <v>0</v>
      </c>
      <c r="H12378" s="37" t="n">
        <v>3</v>
      </c>
      <c r="I12378" s="37" t="n">
        <v>3</v>
      </c>
      <c r="J12378" s="40" t="n">
        <f aca="false">IF(C12378=0,"",D12378/C12378)</f>
        <v>0.954545454545455</v>
      </c>
    </row>
    <row r="12379" customFormat="false" ht="15" hidden="false" customHeight="false" outlineLevel="0" collapsed="false">
      <c r="A12379" s="37" t="s">
        <v>1350</v>
      </c>
      <c r="B12379" s="37" t="s">
        <v>279</v>
      </c>
      <c r="C12379" s="37" t="n">
        <v>22</v>
      </c>
      <c r="D12379" s="37" t="n">
        <v>20</v>
      </c>
      <c r="E12379" s="37" t="n">
        <v>0</v>
      </c>
      <c r="F12379" s="37" t="n">
        <v>1</v>
      </c>
      <c r="G12379" s="37" t="n">
        <v>1</v>
      </c>
      <c r="H12379" s="37" t="n">
        <v>0</v>
      </c>
      <c r="I12379" s="37" t="n">
        <v>3</v>
      </c>
      <c r="J12379" s="40" t="n">
        <f aca="false">IF(C12379=0,"",D12379/C12379)</f>
        <v>0.909090909090909</v>
      </c>
    </row>
    <row r="12380" customFormat="false" ht="15" hidden="false" customHeight="false" outlineLevel="0" collapsed="false">
      <c r="A12380" s="37" t="s">
        <v>1350</v>
      </c>
      <c r="B12380" s="37" t="s">
        <v>280</v>
      </c>
      <c r="C12380" s="37" t="n">
        <v>22</v>
      </c>
      <c r="D12380" s="37" t="n">
        <v>19</v>
      </c>
      <c r="E12380" s="37" t="n">
        <v>1</v>
      </c>
      <c r="F12380" s="37" t="n">
        <v>3</v>
      </c>
      <c r="G12380" s="37" t="n">
        <v>0</v>
      </c>
      <c r="H12380" s="37" t="n">
        <v>2</v>
      </c>
      <c r="I12380" s="37" t="n">
        <v>0</v>
      </c>
      <c r="J12380" s="40" t="n">
        <f aca="false">IF(C12380=0,"",D12380/C12380)</f>
        <v>0.863636363636364</v>
      </c>
    </row>
    <row r="12381" customFormat="false" ht="15" hidden="false" customHeight="false" outlineLevel="0" collapsed="false">
      <c r="A12381" s="37" t="s">
        <v>1350</v>
      </c>
      <c r="B12381" s="37" t="s">
        <v>281</v>
      </c>
      <c r="C12381" s="37" t="n">
        <v>22</v>
      </c>
      <c r="D12381" s="37" t="n">
        <v>20</v>
      </c>
      <c r="E12381" s="37" t="n">
        <v>0</v>
      </c>
      <c r="F12381" s="37" t="n">
        <v>0</v>
      </c>
      <c r="G12381" s="37" t="n">
        <v>0</v>
      </c>
      <c r="H12381" s="37" t="n">
        <v>4</v>
      </c>
      <c r="I12381" s="37" t="n">
        <v>0</v>
      </c>
      <c r="J12381" s="40" t="n">
        <f aca="false">IF(C12381=0,"",D12381/C12381)</f>
        <v>0.909090909090909</v>
      </c>
    </row>
    <row r="12382" customFormat="false" ht="15" hidden="false" customHeight="false" outlineLevel="0" collapsed="false">
      <c r="A12382" s="37" t="s">
        <v>389</v>
      </c>
      <c r="B12382" s="37" t="s">
        <v>270</v>
      </c>
      <c r="C12382" s="37" t="n">
        <v>22</v>
      </c>
      <c r="D12382" s="37" t="n">
        <v>21</v>
      </c>
      <c r="E12382" s="37" t="n">
        <v>3</v>
      </c>
      <c r="F12382" s="37" t="n">
        <v>0</v>
      </c>
      <c r="G12382" s="37" t="n">
        <v>0</v>
      </c>
      <c r="H12382" s="37" t="n">
        <v>0</v>
      </c>
      <c r="I12382" s="37" t="n">
        <v>0</v>
      </c>
      <c r="J12382" s="40" t="n">
        <f aca="false">IF(C12382=0,"",D12382/C12382)</f>
        <v>0.954545454545455</v>
      </c>
    </row>
    <row r="12383" customFormat="false" ht="15" hidden="false" customHeight="false" outlineLevel="0" collapsed="false">
      <c r="A12383" s="37" t="s">
        <v>389</v>
      </c>
      <c r="B12383" s="37" t="s">
        <v>271</v>
      </c>
      <c r="C12383" s="37" t="n">
        <v>22</v>
      </c>
      <c r="D12383" s="37" t="n">
        <v>22</v>
      </c>
      <c r="E12383" s="37" t="n">
        <v>0</v>
      </c>
      <c r="F12383" s="37" t="n">
        <v>0</v>
      </c>
      <c r="G12383" s="37" t="n">
        <v>2</v>
      </c>
      <c r="H12383" s="37" t="n">
        <v>2</v>
      </c>
      <c r="I12383" s="37" t="n">
        <v>0</v>
      </c>
      <c r="J12383" s="40" t="n">
        <f aca="false">IF(C12383=0,"",D12383/C12383)</f>
        <v>1</v>
      </c>
    </row>
    <row r="12384" customFormat="false" ht="15" hidden="false" customHeight="false" outlineLevel="0" collapsed="false">
      <c r="A12384" s="37" t="s">
        <v>389</v>
      </c>
      <c r="B12384" s="37" t="s">
        <v>272</v>
      </c>
      <c r="C12384" s="37" t="n">
        <v>22</v>
      </c>
      <c r="D12384" s="37" t="n">
        <v>19</v>
      </c>
      <c r="E12384" s="37" t="n">
        <v>0</v>
      </c>
      <c r="F12384" s="37" t="n">
        <v>2</v>
      </c>
      <c r="G12384" s="37" t="n">
        <v>1</v>
      </c>
      <c r="H12384" s="37" t="n">
        <v>2</v>
      </c>
      <c r="I12384" s="37" t="n">
        <v>0</v>
      </c>
      <c r="J12384" s="40" t="n">
        <f aca="false">IF(C12384=0,"",D12384/C12384)</f>
        <v>0.863636363636364</v>
      </c>
    </row>
    <row r="12385" customFormat="false" ht="15" hidden="false" customHeight="false" outlineLevel="0" collapsed="false">
      <c r="A12385" s="37" t="s">
        <v>389</v>
      </c>
      <c r="B12385" s="37" t="s">
        <v>273</v>
      </c>
      <c r="C12385" s="37" t="n">
        <v>22</v>
      </c>
      <c r="D12385" s="37" t="n">
        <v>22</v>
      </c>
      <c r="E12385" s="37" t="n">
        <v>1</v>
      </c>
      <c r="F12385" s="37" t="n">
        <v>2</v>
      </c>
      <c r="G12385" s="37" t="n">
        <v>0</v>
      </c>
      <c r="H12385" s="37" t="n">
        <v>1</v>
      </c>
      <c r="I12385" s="37" t="n">
        <v>1</v>
      </c>
      <c r="J12385" s="40" t="n">
        <f aca="false">IF(C12385=0,"",D12385/C12385)</f>
        <v>1</v>
      </c>
    </row>
    <row r="12386" customFormat="false" ht="15" hidden="false" customHeight="false" outlineLevel="0" collapsed="false">
      <c r="A12386" s="37" t="s">
        <v>389</v>
      </c>
      <c r="B12386" s="37" t="s">
        <v>274</v>
      </c>
      <c r="C12386" s="37" t="n">
        <v>22</v>
      </c>
      <c r="D12386" s="37" t="n">
        <v>20</v>
      </c>
      <c r="E12386" s="37" t="n">
        <v>1</v>
      </c>
      <c r="F12386" s="37" t="n">
        <v>0</v>
      </c>
      <c r="G12386" s="37" t="n">
        <v>0</v>
      </c>
      <c r="H12386" s="37" t="n">
        <v>0</v>
      </c>
      <c r="I12386" s="37" t="n">
        <v>3</v>
      </c>
      <c r="J12386" s="40" t="n">
        <f aca="false">IF(C12386=0,"",D12386/C12386)</f>
        <v>0.909090909090909</v>
      </c>
    </row>
    <row r="12387" customFormat="false" ht="15" hidden="false" customHeight="false" outlineLevel="0" collapsed="false">
      <c r="A12387" s="37" t="s">
        <v>389</v>
      </c>
      <c r="B12387" s="37" t="s">
        <v>275</v>
      </c>
      <c r="C12387" s="37" t="n">
        <v>22</v>
      </c>
      <c r="D12387" s="37" t="n">
        <v>21</v>
      </c>
      <c r="E12387" s="37" t="n">
        <v>0</v>
      </c>
      <c r="F12387" s="37" t="n">
        <v>0</v>
      </c>
      <c r="G12387" s="37" t="n">
        <v>1</v>
      </c>
      <c r="H12387" s="37" t="n">
        <v>1</v>
      </c>
      <c r="I12387" s="37" t="n">
        <v>0</v>
      </c>
      <c r="J12387" s="40" t="n">
        <f aca="false">IF(C12387=0,"",D12387/C12387)</f>
        <v>0.954545454545455</v>
      </c>
    </row>
    <row r="12388" customFormat="false" ht="15" hidden="false" customHeight="false" outlineLevel="0" collapsed="false">
      <c r="A12388" s="37" t="s">
        <v>389</v>
      </c>
      <c r="B12388" s="37" t="s">
        <v>276</v>
      </c>
      <c r="C12388" s="37" t="n">
        <v>22</v>
      </c>
      <c r="D12388" s="37" t="n">
        <v>22</v>
      </c>
      <c r="E12388" s="37" t="n">
        <v>0</v>
      </c>
      <c r="F12388" s="37" t="n">
        <v>0</v>
      </c>
      <c r="G12388" s="37" t="n">
        <v>0</v>
      </c>
      <c r="H12388" s="37" t="n">
        <v>1</v>
      </c>
      <c r="I12388" s="37" t="n">
        <v>0</v>
      </c>
      <c r="J12388" s="40" t="n">
        <f aca="false">IF(C12388=0,"",D12388/C12388)</f>
        <v>1</v>
      </c>
    </row>
    <row r="12389" customFormat="false" ht="15" hidden="false" customHeight="false" outlineLevel="0" collapsed="false">
      <c r="A12389" s="37" t="s">
        <v>389</v>
      </c>
      <c r="B12389" s="37" t="s">
        <v>277</v>
      </c>
      <c r="C12389" s="37" t="n">
        <v>22</v>
      </c>
      <c r="D12389" s="37" t="n">
        <v>20</v>
      </c>
      <c r="E12389" s="37" t="n">
        <v>0</v>
      </c>
      <c r="F12389" s="37" t="n">
        <v>1</v>
      </c>
      <c r="G12389" s="37" t="n">
        <v>2</v>
      </c>
      <c r="H12389" s="37" t="n">
        <v>1</v>
      </c>
      <c r="I12389" s="37" t="n">
        <v>6</v>
      </c>
      <c r="J12389" s="40" t="n">
        <f aca="false">IF(C12389=0,"",D12389/C12389)</f>
        <v>0.909090909090909</v>
      </c>
    </row>
    <row r="12390" customFormat="false" ht="15" hidden="false" customHeight="false" outlineLevel="0" collapsed="false">
      <c r="A12390" s="37" t="s">
        <v>389</v>
      </c>
      <c r="B12390" s="37" t="s">
        <v>278</v>
      </c>
      <c r="C12390" s="37" t="n">
        <v>22</v>
      </c>
      <c r="D12390" s="37" t="n">
        <v>20</v>
      </c>
      <c r="E12390" s="37" t="n">
        <v>1</v>
      </c>
      <c r="F12390" s="37" t="n">
        <v>1</v>
      </c>
      <c r="G12390" s="37" t="n">
        <v>0</v>
      </c>
      <c r="H12390" s="37" t="n">
        <v>1</v>
      </c>
      <c r="I12390" s="37" t="n">
        <v>2</v>
      </c>
      <c r="J12390" s="40" t="n">
        <f aca="false">IF(C12390=0,"",D12390/C12390)</f>
        <v>0.909090909090909</v>
      </c>
    </row>
    <row r="12391" customFormat="false" ht="15" hidden="false" customHeight="false" outlineLevel="0" collapsed="false">
      <c r="A12391" s="37" t="s">
        <v>389</v>
      </c>
      <c r="B12391" s="37" t="s">
        <v>279</v>
      </c>
      <c r="C12391" s="37" t="n">
        <v>22</v>
      </c>
      <c r="D12391" s="37" t="n">
        <v>17</v>
      </c>
      <c r="E12391" s="37" t="n">
        <v>0</v>
      </c>
      <c r="F12391" s="37" t="n">
        <v>0</v>
      </c>
      <c r="G12391" s="37" t="n">
        <v>0</v>
      </c>
      <c r="H12391" s="37" t="n">
        <v>2</v>
      </c>
      <c r="I12391" s="37" t="n">
        <v>0</v>
      </c>
      <c r="J12391" s="40" t="n">
        <f aca="false">IF(C12391=0,"",D12391/C12391)</f>
        <v>0.772727272727273</v>
      </c>
    </row>
    <row r="12392" customFormat="false" ht="15" hidden="false" customHeight="false" outlineLevel="0" collapsed="false">
      <c r="A12392" s="37" t="s">
        <v>389</v>
      </c>
      <c r="B12392" s="37" t="s">
        <v>280</v>
      </c>
      <c r="C12392" s="37" t="n">
        <v>22</v>
      </c>
      <c r="D12392" s="37" t="n">
        <v>22</v>
      </c>
      <c r="E12392" s="37" t="n">
        <v>1</v>
      </c>
      <c r="F12392" s="37" t="n">
        <v>0</v>
      </c>
      <c r="G12392" s="37" t="n">
        <v>1</v>
      </c>
      <c r="H12392" s="37" t="n">
        <v>1</v>
      </c>
      <c r="I12392" s="37" t="n">
        <v>0</v>
      </c>
      <c r="J12392" s="40" t="n">
        <f aca="false">IF(C12392=0,"",D12392/C12392)</f>
        <v>1</v>
      </c>
    </row>
    <row r="12393" customFormat="false" ht="15" hidden="false" customHeight="false" outlineLevel="0" collapsed="false">
      <c r="A12393" s="37" t="s">
        <v>389</v>
      </c>
      <c r="B12393" s="37" t="s">
        <v>281</v>
      </c>
      <c r="C12393" s="37" t="n">
        <v>22</v>
      </c>
      <c r="D12393" s="37" t="n">
        <v>19</v>
      </c>
      <c r="E12393" s="37" t="n">
        <v>0</v>
      </c>
      <c r="F12393" s="37" t="n">
        <v>3</v>
      </c>
      <c r="G12393" s="37" t="n">
        <v>0</v>
      </c>
      <c r="H12393" s="37" t="n">
        <v>1</v>
      </c>
      <c r="I12393" s="37" t="n">
        <v>2</v>
      </c>
      <c r="J12393" s="40" t="n">
        <f aca="false">IF(C12393=0,"",D12393/C12393)</f>
        <v>0.863636363636364</v>
      </c>
    </row>
    <row r="12394" customFormat="false" ht="15" hidden="false" customHeight="false" outlineLevel="0" collapsed="false">
      <c r="A12394" s="37" t="s">
        <v>1826</v>
      </c>
      <c r="B12394" s="37" t="s">
        <v>270</v>
      </c>
      <c r="C12394" s="37" t="n">
        <v>22</v>
      </c>
      <c r="D12394" s="37" t="n">
        <v>21</v>
      </c>
      <c r="E12394" s="37" t="n">
        <v>0</v>
      </c>
      <c r="F12394" s="37" t="n">
        <v>1</v>
      </c>
      <c r="G12394" s="37" t="n">
        <v>1</v>
      </c>
      <c r="H12394" s="37" t="n">
        <v>1</v>
      </c>
      <c r="I12394" s="37" t="n">
        <v>0</v>
      </c>
      <c r="J12394" s="40" t="n">
        <f aca="false">IF(C12394=0,"",D12394/C12394)</f>
        <v>0.954545454545455</v>
      </c>
    </row>
    <row r="12395" customFormat="false" ht="15" hidden="false" customHeight="false" outlineLevel="0" collapsed="false">
      <c r="A12395" s="37" t="s">
        <v>1826</v>
      </c>
      <c r="B12395" s="37" t="s">
        <v>271</v>
      </c>
      <c r="C12395" s="37" t="n">
        <v>22</v>
      </c>
      <c r="D12395" s="37" t="n">
        <v>21</v>
      </c>
      <c r="E12395" s="37" t="n">
        <v>1</v>
      </c>
      <c r="F12395" s="37" t="n">
        <v>3</v>
      </c>
      <c r="G12395" s="37" t="n">
        <v>0</v>
      </c>
      <c r="H12395" s="37" t="n">
        <v>1</v>
      </c>
      <c r="I12395" s="37" t="n">
        <v>0</v>
      </c>
      <c r="J12395" s="40" t="n">
        <f aca="false">IF(C12395=0,"",D12395/C12395)</f>
        <v>0.954545454545455</v>
      </c>
    </row>
    <row r="12396" customFormat="false" ht="15" hidden="false" customHeight="false" outlineLevel="0" collapsed="false">
      <c r="A12396" s="37" t="s">
        <v>1826</v>
      </c>
      <c r="B12396" s="37" t="s">
        <v>272</v>
      </c>
      <c r="C12396" s="37" t="n">
        <v>22</v>
      </c>
      <c r="D12396" s="37" t="n">
        <v>20</v>
      </c>
      <c r="E12396" s="37" t="n">
        <v>0</v>
      </c>
      <c r="F12396" s="37" t="n">
        <v>2</v>
      </c>
      <c r="G12396" s="37" t="n">
        <v>0</v>
      </c>
      <c r="H12396" s="37" t="n">
        <v>0</v>
      </c>
      <c r="I12396" s="37" t="n">
        <v>1</v>
      </c>
      <c r="J12396" s="40" t="n">
        <f aca="false">IF(C12396=0,"",D12396/C12396)</f>
        <v>0.909090909090909</v>
      </c>
    </row>
    <row r="12397" customFormat="false" ht="15" hidden="false" customHeight="false" outlineLevel="0" collapsed="false">
      <c r="A12397" s="37" t="s">
        <v>1826</v>
      </c>
      <c r="B12397" s="37" t="s">
        <v>273</v>
      </c>
      <c r="C12397" s="37" t="n">
        <v>22</v>
      </c>
      <c r="D12397" s="37" t="n">
        <v>19</v>
      </c>
      <c r="E12397" s="37" t="n">
        <v>0</v>
      </c>
      <c r="F12397" s="37" t="n">
        <v>2</v>
      </c>
      <c r="G12397" s="37" t="n">
        <v>0</v>
      </c>
      <c r="H12397" s="37" t="n">
        <v>4</v>
      </c>
      <c r="I12397" s="37" t="n">
        <v>1</v>
      </c>
      <c r="J12397" s="40" t="n">
        <f aca="false">IF(C12397=0,"",D12397/C12397)</f>
        <v>0.863636363636364</v>
      </c>
    </row>
    <row r="12398" customFormat="false" ht="15" hidden="false" customHeight="false" outlineLevel="0" collapsed="false">
      <c r="A12398" s="37" t="s">
        <v>1826</v>
      </c>
      <c r="B12398" s="37" t="s">
        <v>274</v>
      </c>
      <c r="C12398" s="37" t="n">
        <v>22</v>
      </c>
      <c r="D12398" s="37" t="n">
        <v>22</v>
      </c>
      <c r="E12398" s="37" t="n">
        <v>0</v>
      </c>
      <c r="F12398" s="37" t="n">
        <v>0</v>
      </c>
      <c r="G12398" s="37" t="n">
        <v>0</v>
      </c>
      <c r="H12398" s="37" t="n">
        <v>0</v>
      </c>
      <c r="I12398" s="37" t="n">
        <v>1</v>
      </c>
      <c r="J12398" s="40" t="n">
        <f aca="false">IF(C12398=0,"",D12398/C12398)</f>
        <v>1</v>
      </c>
    </row>
    <row r="12399" customFormat="false" ht="15" hidden="false" customHeight="false" outlineLevel="0" collapsed="false">
      <c r="A12399" s="37" t="s">
        <v>1826</v>
      </c>
      <c r="B12399" s="37" t="s">
        <v>275</v>
      </c>
      <c r="C12399" s="37" t="n">
        <v>22</v>
      </c>
      <c r="D12399" s="37" t="n">
        <v>20</v>
      </c>
      <c r="E12399" s="37" t="n">
        <v>0</v>
      </c>
      <c r="F12399" s="37" t="n">
        <v>2</v>
      </c>
      <c r="G12399" s="37" t="n">
        <v>0</v>
      </c>
      <c r="H12399" s="37" t="n">
        <v>3</v>
      </c>
      <c r="I12399" s="37" t="n">
        <v>1</v>
      </c>
      <c r="J12399" s="40" t="n">
        <f aca="false">IF(C12399=0,"",D12399/C12399)</f>
        <v>0.909090909090909</v>
      </c>
    </row>
    <row r="12400" customFormat="false" ht="15" hidden="false" customHeight="false" outlineLevel="0" collapsed="false">
      <c r="A12400" s="37" t="s">
        <v>1826</v>
      </c>
      <c r="B12400" s="37" t="s">
        <v>276</v>
      </c>
      <c r="C12400" s="37" t="n">
        <v>22</v>
      </c>
      <c r="D12400" s="37" t="n">
        <v>21</v>
      </c>
      <c r="E12400" s="37" t="n">
        <v>1</v>
      </c>
      <c r="F12400" s="37" t="n">
        <v>2</v>
      </c>
      <c r="G12400" s="37" t="n">
        <v>0</v>
      </c>
      <c r="H12400" s="37" t="n">
        <v>0</v>
      </c>
      <c r="I12400" s="37" t="n">
        <v>0</v>
      </c>
      <c r="J12400" s="40" t="n">
        <f aca="false">IF(C12400=0,"",D12400/C12400)</f>
        <v>0.954545454545455</v>
      </c>
    </row>
    <row r="12401" customFormat="false" ht="15" hidden="false" customHeight="false" outlineLevel="0" collapsed="false">
      <c r="A12401" s="37" t="s">
        <v>1826</v>
      </c>
      <c r="B12401" s="37" t="s">
        <v>277</v>
      </c>
      <c r="C12401" s="37" t="n">
        <v>22</v>
      </c>
      <c r="D12401" s="37" t="n">
        <v>22</v>
      </c>
      <c r="E12401" s="37" t="n">
        <v>0</v>
      </c>
      <c r="F12401" s="37" t="n">
        <v>0</v>
      </c>
      <c r="G12401" s="37" t="n">
        <v>0</v>
      </c>
      <c r="H12401" s="37" t="n">
        <v>1</v>
      </c>
      <c r="I12401" s="37" t="n">
        <v>0</v>
      </c>
      <c r="J12401" s="40" t="n">
        <f aca="false">IF(C12401=0,"",D12401/C12401)</f>
        <v>1</v>
      </c>
    </row>
    <row r="12402" customFormat="false" ht="15" hidden="false" customHeight="false" outlineLevel="0" collapsed="false">
      <c r="A12402" s="37" t="s">
        <v>1826</v>
      </c>
      <c r="B12402" s="37" t="s">
        <v>278</v>
      </c>
      <c r="C12402" s="37" t="n">
        <v>22</v>
      </c>
      <c r="D12402" s="37" t="n">
        <v>20</v>
      </c>
      <c r="E12402" s="37" t="n">
        <v>1</v>
      </c>
      <c r="F12402" s="37" t="n">
        <v>1</v>
      </c>
      <c r="G12402" s="37" t="n">
        <v>1</v>
      </c>
      <c r="H12402" s="37" t="n">
        <v>0</v>
      </c>
      <c r="I12402" s="37" t="n">
        <v>1</v>
      </c>
      <c r="J12402" s="40" t="n">
        <f aca="false">IF(C12402=0,"",D12402/C12402)</f>
        <v>0.909090909090909</v>
      </c>
    </row>
    <row r="12403" customFormat="false" ht="15" hidden="false" customHeight="false" outlineLevel="0" collapsed="false">
      <c r="A12403" s="37" t="s">
        <v>1826</v>
      </c>
      <c r="B12403" s="37" t="s">
        <v>279</v>
      </c>
      <c r="C12403" s="37" t="n">
        <v>22</v>
      </c>
      <c r="D12403" s="37" t="n">
        <v>20</v>
      </c>
      <c r="E12403" s="37" t="n">
        <v>1</v>
      </c>
      <c r="F12403" s="37" t="n">
        <v>0</v>
      </c>
      <c r="G12403" s="37" t="n">
        <v>0</v>
      </c>
      <c r="H12403" s="37" t="n">
        <v>3</v>
      </c>
      <c r="I12403" s="37" t="n">
        <v>6</v>
      </c>
      <c r="J12403" s="40" t="n">
        <f aca="false">IF(C12403=0,"",D12403/C12403)</f>
        <v>0.909090909090909</v>
      </c>
    </row>
    <row r="12404" customFormat="false" ht="15" hidden="false" customHeight="false" outlineLevel="0" collapsed="false">
      <c r="A12404" s="37" t="s">
        <v>1826</v>
      </c>
      <c r="B12404" s="37" t="s">
        <v>280</v>
      </c>
      <c r="C12404" s="37" t="n">
        <v>22</v>
      </c>
      <c r="D12404" s="37" t="n">
        <v>22</v>
      </c>
      <c r="E12404" s="37" t="n">
        <v>1</v>
      </c>
      <c r="F12404" s="37" t="n">
        <v>0</v>
      </c>
      <c r="G12404" s="37" t="n">
        <v>0</v>
      </c>
      <c r="H12404" s="37" t="n">
        <v>1</v>
      </c>
      <c r="I12404" s="37" t="n">
        <v>1</v>
      </c>
      <c r="J12404" s="40" t="n">
        <f aca="false">IF(C12404=0,"",D12404/C12404)</f>
        <v>1</v>
      </c>
    </row>
    <row r="12405" customFormat="false" ht="15" hidden="false" customHeight="false" outlineLevel="0" collapsed="false">
      <c r="A12405" s="37" t="s">
        <v>1826</v>
      </c>
      <c r="B12405" s="37" t="s">
        <v>281</v>
      </c>
      <c r="C12405" s="37" t="n">
        <v>22</v>
      </c>
      <c r="D12405" s="37" t="n">
        <v>22</v>
      </c>
      <c r="E12405" s="37" t="n">
        <v>0</v>
      </c>
      <c r="F12405" s="37" t="n">
        <v>0</v>
      </c>
      <c r="G12405" s="37" t="n">
        <v>0</v>
      </c>
      <c r="H12405" s="37" t="n">
        <v>1</v>
      </c>
      <c r="I12405" s="37" t="n">
        <v>3</v>
      </c>
      <c r="J12405" s="40" t="n">
        <f aca="false">IF(C12405=0,"",D12405/C12405)</f>
        <v>1</v>
      </c>
    </row>
    <row r="12406" customFormat="false" ht="15" hidden="false" customHeight="false" outlineLevel="0" collapsed="false">
      <c r="A12406" s="37" t="s">
        <v>1827</v>
      </c>
      <c r="B12406" s="37" t="s">
        <v>270</v>
      </c>
      <c r="C12406" s="37" t="n">
        <v>22</v>
      </c>
      <c r="D12406" s="37" t="n">
        <v>20</v>
      </c>
      <c r="E12406" s="37" t="n">
        <v>0</v>
      </c>
      <c r="F12406" s="37" t="n">
        <v>1</v>
      </c>
      <c r="G12406" s="37" t="n">
        <v>0</v>
      </c>
      <c r="H12406" s="37" t="n">
        <v>3</v>
      </c>
      <c r="I12406" s="37" t="n">
        <v>20</v>
      </c>
      <c r="J12406" s="40" t="n">
        <f aca="false">IF(C12406=0,"",D12406/C12406)</f>
        <v>0.909090909090909</v>
      </c>
    </row>
    <row r="12407" customFormat="false" ht="15" hidden="false" customHeight="false" outlineLevel="0" collapsed="false">
      <c r="A12407" s="37" t="s">
        <v>1827</v>
      </c>
      <c r="B12407" s="37" t="s">
        <v>271</v>
      </c>
      <c r="C12407" s="37" t="n">
        <v>22</v>
      </c>
      <c r="D12407" s="37" t="n">
        <v>22</v>
      </c>
      <c r="E12407" s="37" t="n">
        <v>2</v>
      </c>
      <c r="F12407" s="37" t="n">
        <v>0</v>
      </c>
      <c r="G12407" s="37" t="n">
        <v>2</v>
      </c>
      <c r="H12407" s="37" t="n">
        <v>1</v>
      </c>
      <c r="I12407" s="37" t="n">
        <v>24</v>
      </c>
      <c r="J12407" s="40" t="n">
        <f aca="false">IF(C12407=0,"",D12407/C12407)</f>
        <v>1</v>
      </c>
    </row>
    <row r="12408" customFormat="false" ht="15" hidden="false" customHeight="false" outlineLevel="0" collapsed="false">
      <c r="A12408" s="37" t="s">
        <v>1827</v>
      </c>
      <c r="B12408" s="37" t="s">
        <v>272</v>
      </c>
      <c r="C12408" s="37" t="n">
        <v>22</v>
      </c>
      <c r="D12408" s="37" t="n">
        <v>21</v>
      </c>
      <c r="E12408" s="37" t="n">
        <v>0</v>
      </c>
      <c r="F12408" s="37" t="n">
        <v>0</v>
      </c>
      <c r="G12408" s="37" t="n">
        <v>0</v>
      </c>
      <c r="H12408" s="37" t="n">
        <v>6</v>
      </c>
      <c r="I12408" s="37" t="n">
        <v>7</v>
      </c>
      <c r="J12408" s="40" t="n">
        <f aca="false">IF(C12408=0,"",D12408/C12408)</f>
        <v>0.954545454545455</v>
      </c>
    </row>
    <row r="12409" customFormat="false" ht="15" hidden="false" customHeight="false" outlineLevel="0" collapsed="false">
      <c r="A12409" s="37" t="s">
        <v>1827</v>
      </c>
      <c r="B12409" s="37" t="s">
        <v>273</v>
      </c>
      <c r="C12409" s="37" t="n">
        <v>22</v>
      </c>
      <c r="D12409" s="37" t="n">
        <v>22</v>
      </c>
      <c r="E12409" s="37" t="n">
        <v>0</v>
      </c>
      <c r="F12409" s="37" t="n">
        <v>1</v>
      </c>
      <c r="G12409" s="37" t="n">
        <v>0</v>
      </c>
      <c r="H12409" s="37" t="n">
        <v>2</v>
      </c>
      <c r="I12409" s="37" t="n">
        <v>9</v>
      </c>
      <c r="J12409" s="40" t="n">
        <f aca="false">IF(C12409=0,"",D12409/C12409)</f>
        <v>1</v>
      </c>
    </row>
    <row r="12410" customFormat="false" ht="15" hidden="false" customHeight="false" outlineLevel="0" collapsed="false">
      <c r="A12410" s="37" t="s">
        <v>1827</v>
      </c>
      <c r="B12410" s="37" t="s">
        <v>274</v>
      </c>
      <c r="C12410" s="37" t="n">
        <v>22</v>
      </c>
      <c r="D12410" s="37" t="n">
        <v>20</v>
      </c>
      <c r="E12410" s="37" t="n">
        <v>1</v>
      </c>
      <c r="F12410" s="37" t="n">
        <v>1</v>
      </c>
      <c r="G12410" s="37" t="n">
        <v>1</v>
      </c>
      <c r="H12410" s="37" t="n">
        <v>3</v>
      </c>
      <c r="I12410" s="37" t="n">
        <v>8</v>
      </c>
      <c r="J12410" s="40" t="n">
        <f aca="false">IF(C12410=0,"",D12410/C12410)</f>
        <v>0.909090909090909</v>
      </c>
    </row>
    <row r="12411" customFormat="false" ht="15" hidden="false" customHeight="false" outlineLevel="0" collapsed="false">
      <c r="A12411" s="37" t="s">
        <v>1827</v>
      </c>
      <c r="B12411" s="37" t="s">
        <v>275</v>
      </c>
      <c r="C12411" s="37" t="n">
        <v>22</v>
      </c>
      <c r="D12411" s="37" t="n">
        <v>20</v>
      </c>
      <c r="E12411" s="37" t="n">
        <v>0</v>
      </c>
      <c r="F12411" s="37" t="n">
        <v>1</v>
      </c>
      <c r="G12411" s="37" t="n">
        <v>1</v>
      </c>
      <c r="H12411" s="37" t="n">
        <v>1</v>
      </c>
      <c r="I12411" s="37" t="n">
        <v>41</v>
      </c>
      <c r="J12411" s="40" t="n">
        <f aca="false">IF(C12411=0,"",D12411/C12411)</f>
        <v>0.909090909090909</v>
      </c>
    </row>
    <row r="12412" customFormat="false" ht="15" hidden="false" customHeight="false" outlineLevel="0" collapsed="false">
      <c r="A12412" s="37" t="s">
        <v>1827</v>
      </c>
      <c r="B12412" s="37" t="s">
        <v>276</v>
      </c>
      <c r="C12412" s="37" t="n">
        <v>22</v>
      </c>
      <c r="D12412" s="37" t="n">
        <v>21</v>
      </c>
      <c r="E12412" s="37" t="n">
        <v>1</v>
      </c>
      <c r="F12412" s="37" t="n">
        <v>1</v>
      </c>
      <c r="G12412" s="37" t="n">
        <v>1</v>
      </c>
      <c r="H12412" s="37" t="n">
        <v>1</v>
      </c>
      <c r="I12412" s="37" t="n">
        <v>21</v>
      </c>
      <c r="J12412" s="40" t="n">
        <f aca="false">IF(C12412=0,"",D12412/C12412)</f>
        <v>0.954545454545455</v>
      </c>
    </row>
    <row r="12413" customFormat="false" ht="15" hidden="false" customHeight="false" outlineLevel="0" collapsed="false">
      <c r="A12413" s="37" t="s">
        <v>1827</v>
      </c>
      <c r="B12413" s="37" t="s">
        <v>277</v>
      </c>
      <c r="C12413" s="37" t="n">
        <v>22</v>
      </c>
      <c r="D12413" s="37" t="n">
        <v>21</v>
      </c>
      <c r="E12413" s="37" t="n">
        <v>1</v>
      </c>
      <c r="F12413" s="37" t="n">
        <v>0</v>
      </c>
      <c r="G12413" s="37" t="n">
        <v>0</v>
      </c>
      <c r="H12413" s="37" t="n">
        <v>2</v>
      </c>
      <c r="I12413" s="37" t="n">
        <v>5</v>
      </c>
      <c r="J12413" s="40" t="n">
        <f aca="false">IF(C12413=0,"",D12413/C12413)</f>
        <v>0.954545454545455</v>
      </c>
    </row>
    <row r="12414" customFormat="false" ht="15" hidden="false" customHeight="false" outlineLevel="0" collapsed="false">
      <c r="A12414" s="37" t="s">
        <v>1827</v>
      </c>
      <c r="B12414" s="37" t="s">
        <v>278</v>
      </c>
      <c r="C12414" s="37" t="n">
        <v>22</v>
      </c>
      <c r="D12414" s="37" t="n">
        <v>20</v>
      </c>
      <c r="E12414" s="37" t="n">
        <v>0</v>
      </c>
      <c r="F12414" s="37" t="n">
        <v>1</v>
      </c>
      <c r="G12414" s="37" t="n">
        <v>0</v>
      </c>
      <c r="H12414" s="37" t="n">
        <v>1</v>
      </c>
      <c r="I12414" s="37" t="n">
        <v>5</v>
      </c>
      <c r="J12414" s="40" t="n">
        <f aca="false">IF(C12414=0,"",D12414/C12414)</f>
        <v>0.909090909090909</v>
      </c>
    </row>
    <row r="12415" customFormat="false" ht="15" hidden="false" customHeight="false" outlineLevel="0" collapsed="false">
      <c r="A12415" s="37" t="s">
        <v>1827</v>
      </c>
      <c r="B12415" s="37" t="s">
        <v>279</v>
      </c>
      <c r="C12415" s="37" t="n">
        <v>22</v>
      </c>
      <c r="D12415" s="37" t="n">
        <v>21</v>
      </c>
      <c r="E12415" s="37" t="n">
        <v>1</v>
      </c>
      <c r="F12415" s="37" t="n">
        <v>0</v>
      </c>
      <c r="G12415" s="37" t="n">
        <v>0</v>
      </c>
      <c r="H12415" s="37" t="n">
        <v>1</v>
      </c>
      <c r="I12415" s="37" t="n">
        <v>6</v>
      </c>
      <c r="J12415" s="40" t="n">
        <f aca="false">IF(C12415=0,"",D12415/C12415)</f>
        <v>0.954545454545455</v>
      </c>
    </row>
    <row r="12416" customFormat="false" ht="15" hidden="false" customHeight="false" outlineLevel="0" collapsed="false">
      <c r="A12416" s="37" t="s">
        <v>1827</v>
      </c>
      <c r="B12416" s="37" t="s">
        <v>280</v>
      </c>
      <c r="C12416" s="37" t="n">
        <v>22</v>
      </c>
      <c r="D12416" s="37" t="n">
        <v>21</v>
      </c>
      <c r="E12416" s="37" t="n">
        <v>1</v>
      </c>
      <c r="F12416" s="37" t="n">
        <v>0</v>
      </c>
      <c r="G12416" s="37" t="n">
        <v>0</v>
      </c>
      <c r="H12416" s="37" t="n">
        <v>0</v>
      </c>
      <c r="I12416" s="37" t="n">
        <v>0</v>
      </c>
      <c r="J12416" s="40" t="n">
        <f aca="false">IF(C12416=0,"",D12416/C12416)</f>
        <v>0.954545454545455</v>
      </c>
    </row>
    <row r="12417" customFormat="false" ht="15" hidden="false" customHeight="false" outlineLevel="0" collapsed="false">
      <c r="A12417" s="37" t="s">
        <v>1827</v>
      </c>
      <c r="B12417" s="37" t="s">
        <v>281</v>
      </c>
      <c r="C12417" s="37" t="n">
        <v>22</v>
      </c>
      <c r="D12417" s="37" t="n">
        <v>19</v>
      </c>
      <c r="E12417" s="37" t="n">
        <v>0</v>
      </c>
      <c r="F12417" s="37" t="n">
        <v>1</v>
      </c>
      <c r="G12417" s="37" t="n">
        <v>0</v>
      </c>
      <c r="H12417" s="37" t="n">
        <v>0</v>
      </c>
      <c r="I12417" s="37" t="n">
        <v>3</v>
      </c>
      <c r="J12417" s="40" t="n">
        <f aca="false">IF(C12417=0,"",D12417/C12417)</f>
        <v>0.863636363636364</v>
      </c>
    </row>
    <row r="12418" customFormat="false" ht="15" hidden="false" customHeight="false" outlineLevel="0" collapsed="false">
      <c r="A12418" s="37" t="s">
        <v>1828</v>
      </c>
      <c r="B12418" s="37" t="s">
        <v>281</v>
      </c>
      <c r="C12418" s="37" t="n">
        <v>22</v>
      </c>
      <c r="D12418" s="37" t="n">
        <v>18</v>
      </c>
      <c r="E12418" s="37" t="n">
        <v>0</v>
      </c>
      <c r="F12418" s="37" t="n">
        <v>3</v>
      </c>
      <c r="G12418" s="37" t="n">
        <v>0</v>
      </c>
      <c r="H12418" s="37" t="n">
        <v>0</v>
      </c>
      <c r="I12418" s="37" t="n">
        <v>5</v>
      </c>
      <c r="J12418" s="40" t="n">
        <f aca="false">IF(C12418=0,"",D12418/C12418)</f>
        <v>0.818181818181818</v>
      </c>
    </row>
    <row r="12419" customFormat="false" ht="15" hidden="false" customHeight="false" outlineLevel="0" collapsed="false">
      <c r="A12419" s="37" t="s">
        <v>755</v>
      </c>
      <c r="B12419" s="37" t="s">
        <v>270</v>
      </c>
      <c r="C12419" s="37" t="n">
        <v>22</v>
      </c>
      <c r="D12419" s="37" t="n">
        <v>20</v>
      </c>
      <c r="E12419" s="37" t="n">
        <v>2</v>
      </c>
      <c r="F12419" s="37" t="n">
        <v>1</v>
      </c>
      <c r="G12419" s="37" t="n">
        <v>1</v>
      </c>
      <c r="H12419" s="37" t="n">
        <v>3</v>
      </c>
      <c r="I12419" s="37" t="n">
        <v>25</v>
      </c>
      <c r="J12419" s="40" t="n">
        <f aca="false">IF(C12419=0,"",D12419/C12419)</f>
        <v>0.909090909090909</v>
      </c>
    </row>
    <row r="12420" customFormat="false" ht="15" hidden="false" customHeight="false" outlineLevel="0" collapsed="false">
      <c r="A12420" s="37" t="s">
        <v>755</v>
      </c>
      <c r="B12420" s="37" t="s">
        <v>271</v>
      </c>
      <c r="C12420" s="37" t="n">
        <v>22</v>
      </c>
      <c r="D12420" s="37" t="n">
        <v>19</v>
      </c>
      <c r="E12420" s="37" t="n">
        <v>0</v>
      </c>
      <c r="F12420" s="37" t="n">
        <v>0</v>
      </c>
      <c r="G12420" s="37" t="n">
        <v>0</v>
      </c>
      <c r="H12420" s="37" t="n">
        <v>1</v>
      </c>
      <c r="I12420" s="37" t="n">
        <v>8</v>
      </c>
      <c r="J12420" s="40" t="n">
        <f aca="false">IF(C12420=0,"",D12420/C12420)</f>
        <v>0.863636363636364</v>
      </c>
    </row>
    <row r="12421" customFormat="false" ht="15" hidden="false" customHeight="false" outlineLevel="0" collapsed="false">
      <c r="A12421" s="37" t="s">
        <v>755</v>
      </c>
      <c r="B12421" s="37" t="s">
        <v>272</v>
      </c>
      <c r="C12421" s="37" t="n">
        <v>22</v>
      </c>
      <c r="D12421" s="37" t="n">
        <v>19</v>
      </c>
      <c r="E12421" s="37" t="n">
        <v>0</v>
      </c>
      <c r="F12421" s="37" t="n">
        <v>1</v>
      </c>
      <c r="G12421" s="37" t="n">
        <v>0</v>
      </c>
      <c r="H12421" s="37" t="n">
        <v>1</v>
      </c>
      <c r="I12421" s="37" t="n">
        <v>4</v>
      </c>
      <c r="J12421" s="40" t="n">
        <f aca="false">IF(C12421=0,"",D12421/C12421)</f>
        <v>0.863636363636364</v>
      </c>
    </row>
    <row r="12422" customFormat="false" ht="15" hidden="false" customHeight="false" outlineLevel="0" collapsed="false">
      <c r="A12422" s="37" t="s">
        <v>755</v>
      </c>
      <c r="B12422" s="37" t="s">
        <v>273</v>
      </c>
      <c r="C12422" s="37" t="n">
        <v>22</v>
      </c>
      <c r="D12422" s="37" t="n">
        <v>21</v>
      </c>
      <c r="E12422" s="37" t="n">
        <v>0</v>
      </c>
      <c r="F12422" s="37" t="n">
        <v>0</v>
      </c>
      <c r="G12422" s="37" t="n">
        <v>2</v>
      </c>
      <c r="H12422" s="37" t="n">
        <v>4</v>
      </c>
      <c r="I12422" s="37" t="n">
        <v>6</v>
      </c>
      <c r="J12422" s="40" t="n">
        <f aca="false">IF(C12422=0,"",D12422/C12422)</f>
        <v>0.954545454545455</v>
      </c>
    </row>
    <row r="12423" customFormat="false" ht="15" hidden="false" customHeight="false" outlineLevel="0" collapsed="false">
      <c r="A12423" s="37" t="s">
        <v>755</v>
      </c>
      <c r="B12423" s="37" t="s">
        <v>274</v>
      </c>
      <c r="C12423" s="37" t="n">
        <v>22</v>
      </c>
      <c r="D12423" s="37" t="n">
        <v>18</v>
      </c>
      <c r="E12423" s="37" t="n">
        <v>0</v>
      </c>
      <c r="F12423" s="37" t="n">
        <v>1</v>
      </c>
      <c r="G12423" s="37" t="n">
        <v>1</v>
      </c>
      <c r="H12423" s="37" t="n">
        <v>2</v>
      </c>
      <c r="I12423" s="37" t="n">
        <v>11</v>
      </c>
      <c r="J12423" s="40" t="n">
        <f aca="false">IF(C12423=0,"",D12423/C12423)</f>
        <v>0.818181818181818</v>
      </c>
    </row>
    <row r="12424" customFormat="false" ht="15" hidden="false" customHeight="false" outlineLevel="0" collapsed="false">
      <c r="A12424" s="37" t="s">
        <v>755</v>
      </c>
      <c r="B12424" s="37" t="s">
        <v>275</v>
      </c>
      <c r="C12424" s="37" t="n">
        <v>22</v>
      </c>
      <c r="D12424" s="37" t="n">
        <v>19</v>
      </c>
      <c r="E12424" s="37" t="n">
        <v>1</v>
      </c>
      <c r="F12424" s="37" t="n">
        <v>1</v>
      </c>
      <c r="G12424" s="37" t="n">
        <v>1</v>
      </c>
      <c r="H12424" s="37" t="n">
        <v>1</v>
      </c>
      <c r="I12424" s="37" t="n">
        <v>10</v>
      </c>
      <c r="J12424" s="40" t="n">
        <f aca="false">IF(C12424=0,"",D12424/C12424)</f>
        <v>0.863636363636364</v>
      </c>
    </row>
    <row r="12425" customFormat="false" ht="15" hidden="false" customHeight="false" outlineLevel="0" collapsed="false">
      <c r="A12425" s="37" t="s">
        <v>755</v>
      </c>
      <c r="B12425" s="37" t="s">
        <v>276</v>
      </c>
      <c r="C12425" s="37" t="n">
        <v>22</v>
      </c>
      <c r="D12425" s="37" t="n">
        <v>19</v>
      </c>
      <c r="E12425" s="37" t="n">
        <v>0</v>
      </c>
      <c r="F12425" s="37" t="n">
        <v>1</v>
      </c>
      <c r="G12425" s="37" t="n">
        <v>0</v>
      </c>
      <c r="H12425" s="37" t="n">
        <v>2</v>
      </c>
      <c r="I12425" s="37" t="n">
        <v>12</v>
      </c>
      <c r="J12425" s="40" t="n">
        <f aca="false">IF(C12425=0,"",D12425/C12425)</f>
        <v>0.863636363636364</v>
      </c>
    </row>
    <row r="12426" customFormat="false" ht="15" hidden="false" customHeight="false" outlineLevel="0" collapsed="false">
      <c r="A12426" s="37" t="s">
        <v>755</v>
      </c>
      <c r="B12426" s="37" t="s">
        <v>277</v>
      </c>
      <c r="C12426" s="37" t="n">
        <v>22</v>
      </c>
      <c r="D12426" s="37" t="n">
        <v>21</v>
      </c>
      <c r="E12426" s="37" t="n">
        <v>0</v>
      </c>
      <c r="F12426" s="37" t="n">
        <v>0</v>
      </c>
      <c r="G12426" s="37" t="n">
        <v>0</v>
      </c>
      <c r="H12426" s="37" t="n">
        <v>1</v>
      </c>
      <c r="I12426" s="37" t="n">
        <v>6</v>
      </c>
      <c r="J12426" s="40" t="n">
        <f aca="false">IF(C12426=0,"",D12426/C12426)</f>
        <v>0.954545454545455</v>
      </c>
    </row>
    <row r="12427" customFormat="false" ht="15" hidden="false" customHeight="false" outlineLevel="0" collapsed="false">
      <c r="A12427" s="37" t="s">
        <v>755</v>
      </c>
      <c r="B12427" s="37" t="s">
        <v>278</v>
      </c>
      <c r="C12427" s="37" t="n">
        <v>22</v>
      </c>
      <c r="D12427" s="37" t="n">
        <v>20</v>
      </c>
      <c r="E12427" s="37" t="n">
        <v>2</v>
      </c>
      <c r="F12427" s="37" t="n">
        <v>1</v>
      </c>
      <c r="G12427" s="37" t="n">
        <v>0</v>
      </c>
      <c r="H12427" s="37" t="n">
        <v>2</v>
      </c>
      <c r="I12427" s="37" t="n">
        <v>15</v>
      </c>
      <c r="J12427" s="40" t="n">
        <f aca="false">IF(C12427=0,"",D12427/C12427)</f>
        <v>0.909090909090909</v>
      </c>
    </row>
    <row r="12428" customFormat="false" ht="15" hidden="false" customHeight="false" outlineLevel="0" collapsed="false">
      <c r="A12428" s="37" t="s">
        <v>755</v>
      </c>
      <c r="B12428" s="37" t="s">
        <v>279</v>
      </c>
      <c r="C12428" s="37" t="n">
        <v>22</v>
      </c>
      <c r="D12428" s="37" t="n">
        <v>20</v>
      </c>
      <c r="E12428" s="37" t="n">
        <v>2</v>
      </c>
      <c r="F12428" s="37" t="n">
        <v>3</v>
      </c>
      <c r="G12428" s="37" t="n">
        <v>0</v>
      </c>
      <c r="H12428" s="37" t="n">
        <v>1</v>
      </c>
      <c r="I12428" s="37" t="n">
        <v>10</v>
      </c>
      <c r="J12428" s="40" t="n">
        <f aca="false">IF(C12428=0,"",D12428/C12428)</f>
        <v>0.909090909090909</v>
      </c>
    </row>
    <row r="12429" customFormat="false" ht="15" hidden="false" customHeight="false" outlineLevel="0" collapsed="false">
      <c r="A12429" s="37" t="s">
        <v>755</v>
      </c>
      <c r="B12429" s="37" t="s">
        <v>280</v>
      </c>
      <c r="C12429" s="37" t="n">
        <v>22</v>
      </c>
      <c r="D12429" s="37" t="n">
        <v>21</v>
      </c>
      <c r="E12429" s="37" t="n">
        <v>1</v>
      </c>
      <c r="F12429" s="37" t="n">
        <v>1</v>
      </c>
      <c r="G12429" s="37" t="n">
        <v>0</v>
      </c>
      <c r="H12429" s="37" t="n">
        <v>3</v>
      </c>
      <c r="I12429" s="37" t="n">
        <v>6</v>
      </c>
      <c r="J12429" s="40" t="n">
        <f aca="false">IF(C12429=0,"",D12429/C12429)</f>
        <v>0.954545454545455</v>
      </c>
    </row>
    <row r="12430" customFormat="false" ht="15" hidden="false" customHeight="false" outlineLevel="0" collapsed="false">
      <c r="A12430" s="37" t="s">
        <v>755</v>
      </c>
      <c r="B12430" s="37" t="s">
        <v>281</v>
      </c>
      <c r="C12430" s="37" t="n">
        <v>22</v>
      </c>
      <c r="D12430" s="37" t="n">
        <v>22</v>
      </c>
      <c r="E12430" s="37" t="n">
        <v>1</v>
      </c>
      <c r="F12430" s="37" t="n">
        <v>0</v>
      </c>
      <c r="G12430" s="37" t="n">
        <v>0</v>
      </c>
      <c r="H12430" s="37" t="n">
        <v>1</v>
      </c>
      <c r="I12430" s="37" t="n">
        <v>13</v>
      </c>
      <c r="J12430" s="40" t="n">
        <f aca="false">IF(C12430=0,"",D12430/C12430)</f>
        <v>1</v>
      </c>
    </row>
    <row r="12431" customFormat="false" ht="15" hidden="false" customHeight="false" outlineLevel="0" collapsed="false">
      <c r="A12431" s="37" t="s">
        <v>1829</v>
      </c>
      <c r="B12431" s="37" t="s">
        <v>270</v>
      </c>
      <c r="C12431" s="37" t="n">
        <v>22</v>
      </c>
      <c r="D12431" s="37" t="n">
        <v>21</v>
      </c>
      <c r="E12431" s="37" t="n">
        <v>0</v>
      </c>
      <c r="F12431" s="37" t="n">
        <v>1</v>
      </c>
      <c r="G12431" s="37" t="n">
        <v>1</v>
      </c>
      <c r="H12431" s="37" t="n">
        <v>0</v>
      </c>
      <c r="I12431" s="37" t="n">
        <v>14</v>
      </c>
      <c r="J12431" s="40" t="n">
        <f aca="false">IF(C12431=0,"",D12431/C12431)</f>
        <v>0.954545454545455</v>
      </c>
    </row>
    <row r="12432" customFormat="false" ht="15" hidden="false" customHeight="false" outlineLevel="0" collapsed="false">
      <c r="A12432" s="37" t="s">
        <v>1829</v>
      </c>
      <c r="B12432" s="37" t="s">
        <v>271</v>
      </c>
      <c r="C12432" s="37" t="n">
        <v>22</v>
      </c>
      <c r="D12432" s="37" t="n">
        <v>20</v>
      </c>
      <c r="E12432" s="37" t="n">
        <v>0</v>
      </c>
      <c r="F12432" s="37" t="n">
        <v>0</v>
      </c>
      <c r="G12432" s="37" t="n">
        <v>0</v>
      </c>
      <c r="H12432" s="37" t="n">
        <v>1</v>
      </c>
      <c r="I12432" s="37" t="n">
        <v>5</v>
      </c>
      <c r="J12432" s="40" t="n">
        <f aca="false">IF(C12432=0,"",D12432/C12432)</f>
        <v>0.909090909090909</v>
      </c>
    </row>
    <row r="12433" customFormat="false" ht="15" hidden="false" customHeight="false" outlineLevel="0" collapsed="false">
      <c r="A12433" s="37" t="s">
        <v>1829</v>
      </c>
      <c r="B12433" s="37" t="s">
        <v>272</v>
      </c>
      <c r="C12433" s="37" t="n">
        <v>22</v>
      </c>
      <c r="D12433" s="37" t="n">
        <v>22</v>
      </c>
      <c r="E12433" s="37" t="n">
        <v>2</v>
      </c>
      <c r="F12433" s="37" t="n">
        <v>2</v>
      </c>
      <c r="G12433" s="37" t="n">
        <v>1</v>
      </c>
      <c r="H12433" s="37" t="n">
        <v>2</v>
      </c>
      <c r="I12433" s="37" t="n">
        <v>5</v>
      </c>
      <c r="J12433" s="40" t="n">
        <f aca="false">IF(C12433=0,"",D12433/C12433)</f>
        <v>1</v>
      </c>
    </row>
    <row r="12434" customFormat="false" ht="15" hidden="false" customHeight="false" outlineLevel="0" collapsed="false">
      <c r="A12434" s="37" t="s">
        <v>1829</v>
      </c>
      <c r="B12434" s="37" t="s">
        <v>273</v>
      </c>
      <c r="C12434" s="37" t="n">
        <v>22</v>
      </c>
      <c r="D12434" s="37" t="n">
        <v>21</v>
      </c>
      <c r="E12434" s="37" t="n">
        <v>0</v>
      </c>
      <c r="F12434" s="37" t="n">
        <v>0</v>
      </c>
      <c r="G12434" s="37" t="n">
        <v>1</v>
      </c>
      <c r="H12434" s="37" t="n">
        <v>2</v>
      </c>
      <c r="I12434" s="37" t="n">
        <v>7</v>
      </c>
      <c r="J12434" s="40" t="n">
        <f aca="false">IF(C12434=0,"",D12434/C12434)</f>
        <v>0.954545454545455</v>
      </c>
    </row>
    <row r="12435" customFormat="false" ht="15" hidden="false" customHeight="false" outlineLevel="0" collapsed="false">
      <c r="A12435" s="37" t="s">
        <v>1829</v>
      </c>
      <c r="B12435" s="37" t="s">
        <v>274</v>
      </c>
      <c r="C12435" s="37" t="n">
        <v>22</v>
      </c>
      <c r="D12435" s="37" t="n">
        <v>18</v>
      </c>
      <c r="E12435" s="37" t="n">
        <v>0</v>
      </c>
      <c r="F12435" s="37" t="n">
        <v>0</v>
      </c>
      <c r="G12435" s="37" t="n">
        <v>1</v>
      </c>
      <c r="H12435" s="37" t="n">
        <v>2</v>
      </c>
      <c r="I12435" s="37" t="n">
        <v>9</v>
      </c>
      <c r="J12435" s="40" t="n">
        <f aca="false">IF(C12435=0,"",D12435/C12435)</f>
        <v>0.818181818181818</v>
      </c>
    </row>
    <row r="12436" customFormat="false" ht="15" hidden="false" customHeight="false" outlineLevel="0" collapsed="false">
      <c r="A12436" s="37" t="s">
        <v>1829</v>
      </c>
      <c r="B12436" s="37" t="s">
        <v>275</v>
      </c>
      <c r="C12436" s="37" t="n">
        <v>22</v>
      </c>
      <c r="D12436" s="37" t="n">
        <v>20</v>
      </c>
      <c r="E12436" s="37" t="n">
        <v>0</v>
      </c>
      <c r="F12436" s="37" t="n">
        <v>0</v>
      </c>
      <c r="G12436" s="37" t="n">
        <v>1</v>
      </c>
      <c r="H12436" s="37" t="n">
        <v>1</v>
      </c>
      <c r="I12436" s="37" t="n">
        <v>2</v>
      </c>
      <c r="J12436" s="40" t="n">
        <f aca="false">IF(C12436=0,"",D12436/C12436)</f>
        <v>0.909090909090909</v>
      </c>
    </row>
    <row r="12437" customFormat="false" ht="15" hidden="false" customHeight="false" outlineLevel="0" collapsed="false">
      <c r="A12437" s="37" t="s">
        <v>1829</v>
      </c>
      <c r="B12437" s="37" t="s">
        <v>276</v>
      </c>
      <c r="C12437" s="37" t="n">
        <v>22</v>
      </c>
      <c r="D12437" s="37" t="n">
        <v>21</v>
      </c>
      <c r="E12437" s="37" t="n">
        <v>0</v>
      </c>
      <c r="F12437" s="37" t="n">
        <v>1</v>
      </c>
      <c r="G12437" s="37" t="n">
        <v>1</v>
      </c>
      <c r="H12437" s="37" t="n">
        <v>3</v>
      </c>
      <c r="I12437" s="37" t="n">
        <v>3</v>
      </c>
      <c r="J12437" s="40" t="n">
        <f aca="false">IF(C12437=0,"",D12437/C12437)</f>
        <v>0.954545454545455</v>
      </c>
    </row>
    <row r="12438" customFormat="false" ht="15" hidden="false" customHeight="false" outlineLevel="0" collapsed="false">
      <c r="A12438" s="37" t="s">
        <v>1829</v>
      </c>
      <c r="B12438" s="37" t="s">
        <v>277</v>
      </c>
      <c r="C12438" s="37" t="n">
        <v>22</v>
      </c>
      <c r="D12438" s="37" t="n">
        <v>17</v>
      </c>
      <c r="E12438" s="37" t="n">
        <v>1</v>
      </c>
      <c r="F12438" s="37" t="n">
        <v>1</v>
      </c>
      <c r="G12438" s="37" t="n">
        <v>0</v>
      </c>
      <c r="H12438" s="37" t="n">
        <v>1</v>
      </c>
      <c r="I12438" s="37" t="n">
        <v>2</v>
      </c>
      <c r="J12438" s="40" t="n">
        <f aca="false">IF(C12438=0,"",D12438/C12438)</f>
        <v>0.772727272727273</v>
      </c>
    </row>
    <row r="12439" customFormat="false" ht="15" hidden="false" customHeight="false" outlineLevel="0" collapsed="false">
      <c r="A12439" s="37" t="s">
        <v>1829</v>
      </c>
      <c r="B12439" s="37" t="s">
        <v>278</v>
      </c>
      <c r="C12439" s="37" t="n">
        <v>22</v>
      </c>
      <c r="D12439" s="37" t="n">
        <v>22</v>
      </c>
      <c r="E12439" s="37" t="n">
        <v>0</v>
      </c>
      <c r="F12439" s="37" t="n">
        <v>0</v>
      </c>
      <c r="G12439" s="37" t="n">
        <v>0</v>
      </c>
      <c r="H12439" s="37" t="n">
        <v>0</v>
      </c>
      <c r="I12439" s="37" t="n">
        <v>26</v>
      </c>
      <c r="J12439" s="40" t="n">
        <f aca="false">IF(C12439=0,"",D12439/C12439)</f>
        <v>1</v>
      </c>
    </row>
    <row r="12440" customFormat="false" ht="15" hidden="false" customHeight="false" outlineLevel="0" collapsed="false">
      <c r="A12440" s="37" t="s">
        <v>1829</v>
      </c>
      <c r="B12440" s="37" t="s">
        <v>279</v>
      </c>
      <c r="C12440" s="37" t="n">
        <v>22</v>
      </c>
      <c r="D12440" s="37" t="n">
        <v>20</v>
      </c>
      <c r="E12440" s="37" t="n">
        <v>0</v>
      </c>
      <c r="F12440" s="37" t="n">
        <v>1</v>
      </c>
      <c r="G12440" s="37" t="n">
        <v>1</v>
      </c>
      <c r="H12440" s="37" t="n">
        <v>1</v>
      </c>
      <c r="I12440" s="37" t="n">
        <v>9</v>
      </c>
      <c r="J12440" s="40" t="n">
        <f aca="false">IF(C12440=0,"",D12440/C12440)</f>
        <v>0.909090909090909</v>
      </c>
    </row>
    <row r="12441" customFormat="false" ht="15" hidden="false" customHeight="false" outlineLevel="0" collapsed="false">
      <c r="A12441" s="37" t="s">
        <v>1829</v>
      </c>
      <c r="B12441" s="37" t="s">
        <v>280</v>
      </c>
      <c r="C12441" s="37" t="n">
        <v>22</v>
      </c>
      <c r="D12441" s="37" t="n">
        <v>20</v>
      </c>
      <c r="E12441" s="37" t="n">
        <v>1</v>
      </c>
      <c r="F12441" s="37" t="n">
        <v>0</v>
      </c>
      <c r="G12441" s="37" t="n">
        <v>0</v>
      </c>
      <c r="H12441" s="37" t="n">
        <v>2</v>
      </c>
      <c r="I12441" s="37" t="n">
        <v>21</v>
      </c>
      <c r="J12441" s="40" t="n">
        <f aca="false">IF(C12441=0,"",D12441/C12441)</f>
        <v>0.909090909090909</v>
      </c>
    </row>
    <row r="12442" customFormat="false" ht="15" hidden="false" customHeight="false" outlineLevel="0" collapsed="false">
      <c r="A12442" s="37" t="s">
        <v>1829</v>
      </c>
      <c r="B12442" s="37" t="s">
        <v>281</v>
      </c>
      <c r="C12442" s="37" t="n">
        <v>22</v>
      </c>
      <c r="D12442" s="37" t="n">
        <v>21</v>
      </c>
      <c r="E12442" s="37" t="n">
        <v>0</v>
      </c>
      <c r="F12442" s="37" t="n">
        <v>1</v>
      </c>
      <c r="G12442" s="37" t="n">
        <v>0</v>
      </c>
      <c r="H12442" s="37" t="n">
        <v>1</v>
      </c>
      <c r="I12442" s="37" t="n">
        <v>10</v>
      </c>
      <c r="J12442" s="40" t="n">
        <f aca="false">IF(C12442=0,"",D12442/C12442)</f>
        <v>0.954545454545455</v>
      </c>
    </row>
    <row r="12443" customFormat="false" ht="15" hidden="false" customHeight="false" outlineLevel="0" collapsed="false">
      <c r="A12443" s="37" t="s">
        <v>1830</v>
      </c>
      <c r="B12443" s="37" t="s">
        <v>270</v>
      </c>
      <c r="C12443" s="37" t="n">
        <v>22</v>
      </c>
      <c r="D12443" s="37" t="n">
        <v>21</v>
      </c>
      <c r="E12443" s="37" t="n">
        <v>1</v>
      </c>
      <c r="F12443" s="37" t="n">
        <v>0</v>
      </c>
      <c r="G12443" s="37" t="n">
        <v>0</v>
      </c>
      <c r="H12443" s="37" t="n">
        <v>1</v>
      </c>
      <c r="I12443" s="37" t="n">
        <v>1</v>
      </c>
      <c r="J12443" s="40" t="n">
        <f aca="false">IF(C12443=0,"",D12443/C12443)</f>
        <v>0.954545454545455</v>
      </c>
    </row>
    <row r="12444" customFormat="false" ht="15" hidden="false" customHeight="false" outlineLevel="0" collapsed="false">
      <c r="A12444" s="37" t="s">
        <v>1830</v>
      </c>
      <c r="B12444" s="37" t="s">
        <v>271</v>
      </c>
      <c r="C12444" s="37" t="n">
        <v>22</v>
      </c>
      <c r="D12444" s="37" t="n">
        <v>21</v>
      </c>
      <c r="E12444" s="37" t="n">
        <v>0</v>
      </c>
      <c r="F12444" s="37" t="n">
        <v>0</v>
      </c>
      <c r="G12444" s="37" t="n">
        <v>0</v>
      </c>
      <c r="H12444" s="37" t="n">
        <v>2</v>
      </c>
      <c r="I12444" s="37" t="n">
        <v>0</v>
      </c>
      <c r="J12444" s="40" t="n">
        <f aca="false">IF(C12444=0,"",D12444/C12444)</f>
        <v>0.954545454545455</v>
      </c>
    </row>
    <row r="12445" customFormat="false" ht="15" hidden="false" customHeight="false" outlineLevel="0" collapsed="false">
      <c r="A12445" s="37" t="s">
        <v>1830</v>
      </c>
      <c r="B12445" s="37" t="s">
        <v>272</v>
      </c>
      <c r="C12445" s="37" t="n">
        <v>22</v>
      </c>
      <c r="D12445" s="37" t="n">
        <v>21</v>
      </c>
      <c r="E12445" s="37" t="n">
        <v>0</v>
      </c>
      <c r="F12445" s="37" t="n">
        <v>0</v>
      </c>
      <c r="G12445" s="37" t="n">
        <v>0</v>
      </c>
      <c r="H12445" s="37" t="n">
        <v>1</v>
      </c>
      <c r="I12445" s="37" t="n">
        <v>3</v>
      </c>
      <c r="J12445" s="40" t="n">
        <f aca="false">IF(C12445=0,"",D12445/C12445)</f>
        <v>0.954545454545455</v>
      </c>
    </row>
    <row r="12446" customFormat="false" ht="15" hidden="false" customHeight="false" outlineLevel="0" collapsed="false">
      <c r="A12446" s="37" t="s">
        <v>1830</v>
      </c>
      <c r="B12446" s="37" t="s">
        <v>273</v>
      </c>
      <c r="C12446" s="37" t="n">
        <v>22</v>
      </c>
      <c r="D12446" s="37" t="n">
        <v>22</v>
      </c>
      <c r="E12446" s="37" t="n">
        <v>0</v>
      </c>
      <c r="F12446" s="37" t="n">
        <v>0</v>
      </c>
      <c r="G12446" s="37" t="n">
        <v>0</v>
      </c>
      <c r="H12446" s="37" t="n">
        <v>1</v>
      </c>
      <c r="I12446" s="37" t="n">
        <v>1</v>
      </c>
      <c r="J12446" s="40" t="n">
        <f aca="false">IF(C12446=0,"",D12446/C12446)</f>
        <v>1</v>
      </c>
    </row>
    <row r="12447" customFormat="false" ht="15" hidden="false" customHeight="false" outlineLevel="0" collapsed="false">
      <c r="A12447" s="37" t="s">
        <v>1830</v>
      </c>
      <c r="B12447" s="37" t="s">
        <v>274</v>
      </c>
      <c r="C12447" s="37" t="n">
        <v>22</v>
      </c>
      <c r="D12447" s="37" t="n">
        <v>22</v>
      </c>
      <c r="E12447" s="37" t="n">
        <v>0</v>
      </c>
      <c r="F12447" s="37" t="n">
        <v>0</v>
      </c>
      <c r="G12447" s="37" t="n">
        <v>1</v>
      </c>
      <c r="H12447" s="37" t="n">
        <v>2</v>
      </c>
      <c r="I12447" s="37" t="n">
        <v>0</v>
      </c>
      <c r="J12447" s="40" t="n">
        <f aca="false">IF(C12447=0,"",D12447/C12447)</f>
        <v>1</v>
      </c>
    </row>
    <row r="12448" customFormat="false" ht="15" hidden="false" customHeight="false" outlineLevel="0" collapsed="false">
      <c r="A12448" s="37" t="s">
        <v>1830</v>
      </c>
      <c r="B12448" s="37" t="s">
        <v>275</v>
      </c>
      <c r="C12448" s="37" t="n">
        <v>22</v>
      </c>
      <c r="D12448" s="37" t="n">
        <v>20</v>
      </c>
      <c r="E12448" s="37" t="n">
        <v>1</v>
      </c>
      <c r="F12448" s="37" t="n">
        <v>1</v>
      </c>
      <c r="G12448" s="37" t="n">
        <v>0</v>
      </c>
      <c r="H12448" s="37" t="n">
        <v>1</v>
      </c>
      <c r="I12448" s="37" t="n">
        <v>0</v>
      </c>
      <c r="J12448" s="40" t="n">
        <f aca="false">IF(C12448=0,"",D12448/C12448)</f>
        <v>0.909090909090909</v>
      </c>
    </row>
    <row r="12449" customFormat="false" ht="15" hidden="false" customHeight="false" outlineLevel="0" collapsed="false">
      <c r="A12449" s="37" t="s">
        <v>1830</v>
      </c>
      <c r="B12449" s="37" t="s">
        <v>276</v>
      </c>
      <c r="C12449" s="37" t="n">
        <v>22</v>
      </c>
      <c r="D12449" s="37" t="n">
        <v>20</v>
      </c>
      <c r="E12449" s="37" t="n">
        <v>0</v>
      </c>
      <c r="F12449" s="37" t="n">
        <v>0</v>
      </c>
      <c r="G12449" s="37" t="n">
        <v>0</v>
      </c>
      <c r="H12449" s="37" t="n">
        <v>2</v>
      </c>
      <c r="I12449" s="37" t="n">
        <v>2</v>
      </c>
      <c r="J12449" s="40" t="n">
        <f aca="false">IF(C12449=0,"",D12449/C12449)</f>
        <v>0.909090909090909</v>
      </c>
    </row>
    <row r="12450" customFormat="false" ht="15" hidden="false" customHeight="false" outlineLevel="0" collapsed="false">
      <c r="A12450" s="37" t="s">
        <v>1830</v>
      </c>
      <c r="B12450" s="37" t="s">
        <v>277</v>
      </c>
      <c r="C12450" s="37" t="n">
        <v>22</v>
      </c>
      <c r="D12450" s="37" t="n">
        <v>21</v>
      </c>
      <c r="E12450" s="37" t="n">
        <v>0</v>
      </c>
      <c r="F12450" s="37" t="n">
        <v>0</v>
      </c>
      <c r="G12450" s="37" t="n">
        <v>1</v>
      </c>
      <c r="H12450" s="37" t="n">
        <v>2</v>
      </c>
      <c r="I12450" s="37" t="n">
        <v>0</v>
      </c>
      <c r="J12450" s="40" t="n">
        <f aca="false">IF(C12450=0,"",D12450/C12450)</f>
        <v>0.954545454545455</v>
      </c>
    </row>
    <row r="12451" customFormat="false" ht="15" hidden="false" customHeight="false" outlineLevel="0" collapsed="false">
      <c r="A12451" s="37" t="s">
        <v>1830</v>
      </c>
      <c r="B12451" s="37" t="s">
        <v>278</v>
      </c>
      <c r="C12451" s="37" t="n">
        <v>22</v>
      </c>
      <c r="D12451" s="37" t="n">
        <v>20</v>
      </c>
      <c r="E12451" s="37" t="n">
        <v>0</v>
      </c>
      <c r="F12451" s="37" t="n">
        <v>0</v>
      </c>
      <c r="G12451" s="37" t="n">
        <v>1</v>
      </c>
      <c r="H12451" s="37" t="n">
        <v>3</v>
      </c>
      <c r="I12451" s="37" t="n">
        <v>0</v>
      </c>
      <c r="J12451" s="40" t="n">
        <f aca="false">IF(C12451=0,"",D12451/C12451)</f>
        <v>0.909090909090909</v>
      </c>
    </row>
    <row r="12452" customFormat="false" ht="15" hidden="false" customHeight="false" outlineLevel="0" collapsed="false">
      <c r="A12452" s="37" t="s">
        <v>1830</v>
      </c>
      <c r="B12452" s="37" t="s">
        <v>279</v>
      </c>
      <c r="C12452" s="37" t="n">
        <v>22</v>
      </c>
      <c r="D12452" s="37" t="n">
        <v>21</v>
      </c>
      <c r="E12452" s="37" t="n">
        <v>0</v>
      </c>
      <c r="F12452" s="37" t="n">
        <v>2</v>
      </c>
      <c r="G12452" s="37" t="n">
        <v>0</v>
      </c>
      <c r="H12452" s="37" t="n">
        <v>1</v>
      </c>
      <c r="I12452" s="37" t="n">
        <v>0</v>
      </c>
      <c r="J12452" s="40" t="n">
        <f aca="false">IF(C12452=0,"",D12452/C12452)</f>
        <v>0.954545454545455</v>
      </c>
    </row>
    <row r="12453" customFormat="false" ht="15" hidden="false" customHeight="false" outlineLevel="0" collapsed="false">
      <c r="A12453" s="37" t="s">
        <v>1830</v>
      </c>
      <c r="B12453" s="37" t="s">
        <v>280</v>
      </c>
      <c r="C12453" s="37" t="n">
        <v>22</v>
      </c>
      <c r="D12453" s="37" t="n">
        <v>22</v>
      </c>
      <c r="E12453" s="37" t="n">
        <v>1</v>
      </c>
      <c r="F12453" s="37" t="n">
        <v>1</v>
      </c>
      <c r="G12453" s="37" t="n">
        <v>1</v>
      </c>
      <c r="H12453" s="37" t="n">
        <v>1</v>
      </c>
      <c r="I12453" s="37" t="n">
        <v>3</v>
      </c>
      <c r="J12453" s="40" t="n">
        <f aca="false">IF(C12453=0,"",D12453/C12453)</f>
        <v>1</v>
      </c>
    </row>
    <row r="12454" customFormat="false" ht="15" hidden="false" customHeight="false" outlineLevel="0" collapsed="false">
      <c r="A12454" s="37" t="s">
        <v>1830</v>
      </c>
      <c r="B12454" s="37" t="s">
        <v>281</v>
      </c>
      <c r="C12454" s="37" t="n">
        <v>22</v>
      </c>
      <c r="D12454" s="37" t="n">
        <v>22</v>
      </c>
      <c r="E12454" s="37" t="n">
        <v>0</v>
      </c>
      <c r="F12454" s="37" t="n">
        <v>0</v>
      </c>
      <c r="G12454" s="37" t="n">
        <v>0</v>
      </c>
      <c r="H12454" s="37" t="n">
        <v>0</v>
      </c>
      <c r="I12454" s="37" t="n">
        <v>1</v>
      </c>
      <c r="J12454" s="40" t="n">
        <f aca="false">IF(C12454=0,"",D12454/C12454)</f>
        <v>1</v>
      </c>
    </row>
    <row r="12455" customFormat="false" ht="15" hidden="false" customHeight="false" outlineLevel="0" collapsed="false">
      <c r="A12455" s="37" t="s">
        <v>1831</v>
      </c>
      <c r="B12455" s="37" t="s">
        <v>270</v>
      </c>
      <c r="C12455" s="37" t="n">
        <v>22</v>
      </c>
      <c r="D12455" s="37" t="n">
        <v>21</v>
      </c>
      <c r="E12455" s="37" t="n">
        <v>0</v>
      </c>
      <c r="F12455" s="37" t="n">
        <v>0</v>
      </c>
      <c r="G12455" s="37" t="n">
        <v>0</v>
      </c>
      <c r="H12455" s="37" t="n">
        <v>1</v>
      </c>
      <c r="I12455" s="37" t="n">
        <v>1</v>
      </c>
      <c r="J12455" s="40" t="n">
        <f aca="false">IF(C12455=0,"",D12455/C12455)</f>
        <v>0.954545454545455</v>
      </c>
    </row>
    <row r="12456" customFormat="false" ht="15" hidden="false" customHeight="false" outlineLevel="0" collapsed="false">
      <c r="A12456" s="37" t="s">
        <v>1831</v>
      </c>
      <c r="B12456" s="37" t="s">
        <v>271</v>
      </c>
      <c r="C12456" s="37" t="n">
        <v>22</v>
      </c>
      <c r="D12456" s="37" t="n">
        <v>21</v>
      </c>
      <c r="E12456" s="37" t="n">
        <v>1</v>
      </c>
      <c r="F12456" s="37" t="n">
        <v>3</v>
      </c>
      <c r="G12456" s="37" t="n">
        <v>1</v>
      </c>
      <c r="H12456" s="37" t="n">
        <v>3</v>
      </c>
      <c r="I12456" s="37" t="n">
        <v>0</v>
      </c>
      <c r="J12456" s="40" t="n">
        <f aca="false">IF(C12456=0,"",D12456/C12456)</f>
        <v>0.954545454545455</v>
      </c>
    </row>
    <row r="12457" customFormat="false" ht="15" hidden="false" customHeight="false" outlineLevel="0" collapsed="false">
      <c r="A12457" s="37" t="s">
        <v>1831</v>
      </c>
      <c r="B12457" s="37" t="s">
        <v>272</v>
      </c>
      <c r="C12457" s="37" t="n">
        <v>22</v>
      </c>
      <c r="D12457" s="37" t="n">
        <v>20</v>
      </c>
      <c r="E12457" s="37" t="n">
        <v>0</v>
      </c>
      <c r="F12457" s="37" t="n">
        <v>0</v>
      </c>
      <c r="G12457" s="37" t="n">
        <v>0</v>
      </c>
      <c r="H12457" s="37" t="n">
        <v>1</v>
      </c>
      <c r="I12457" s="37" t="n">
        <v>3</v>
      </c>
      <c r="J12457" s="40" t="n">
        <f aca="false">IF(C12457=0,"",D12457/C12457)</f>
        <v>0.909090909090909</v>
      </c>
    </row>
    <row r="12458" customFormat="false" ht="15" hidden="false" customHeight="false" outlineLevel="0" collapsed="false">
      <c r="A12458" s="37" t="s">
        <v>1831</v>
      </c>
      <c r="B12458" s="37" t="s">
        <v>273</v>
      </c>
      <c r="C12458" s="37" t="n">
        <v>22</v>
      </c>
      <c r="D12458" s="37" t="n">
        <v>20</v>
      </c>
      <c r="E12458" s="37" t="n">
        <v>1</v>
      </c>
      <c r="F12458" s="37" t="n">
        <v>0</v>
      </c>
      <c r="G12458" s="37" t="n">
        <v>0</v>
      </c>
      <c r="H12458" s="37" t="n">
        <v>1</v>
      </c>
      <c r="I12458" s="37" t="n">
        <v>1</v>
      </c>
      <c r="J12458" s="40" t="n">
        <f aca="false">IF(C12458=0,"",D12458/C12458)</f>
        <v>0.909090909090909</v>
      </c>
    </row>
    <row r="12459" customFormat="false" ht="15" hidden="false" customHeight="false" outlineLevel="0" collapsed="false">
      <c r="A12459" s="37" t="s">
        <v>1831</v>
      </c>
      <c r="B12459" s="37" t="s">
        <v>274</v>
      </c>
      <c r="C12459" s="37" t="n">
        <v>22</v>
      </c>
      <c r="D12459" s="37" t="n">
        <v>20</v>
      </c>
      <c r="E12459" s="37" t="n">
        <v>1</v>
      </c>
      <c r="F12459" s="37" t="n">
        <v>2</v>
      </c>
      <c r="G12459" s="37" t="n">
        <v>1</v>
      </c>
      <c r="H12459" s="37" t="n">
        <v>4</v>
      </c>
      <c r="I12459" s="37" t="n">
        <v>0</v>
      </c>
      <c r="J12459" s="40" t="n">
        <f aca="false">IF(C12459=0,"",D12459/C12459)</f>
        <v>0.909090909090909</v>
      </c>
    </row>
    <row r="12460" customFormat="false" ht="15" hidden="false" customHeight="false" outlineLevel="0" collapsed="false">
      <c r="A12460" s="37" t="s">
        <v>1831</v>
      </c>
      <c r="B12460" s="37" t="s">
        <v>275</v>
      </c>
      <c r="C12460" s="37" t="n">
        <v>22</v>
      </c>
      <c r="D12460" s="37" t="n">
        <v>20</v>
      </c>
      <c r="E12460" s="37" t="n">
        <v>1</v>
      </c>
      <c r="F12460" s="37" t="n">
        <v>0</v>
      </c>
      <c r="G12460" s="37" t="n">
        <v>0</v>
      </c>
      <c r="H12460" s="37" t="n">
        <v>1</v>
      </c>
      <c r="I12460" s="37" t="n">
        <v>0</v>
      </c>
      <c r="J12460" s="40" t="n">
        <f aca="false">IF(C12460=0,"",D12460/C12460)</f>
        <v>0.909090909090909</v>
      </c>
    </row>
    <row r="12461" customFormat="false" ht="15" hidden="false" customHeight="false" outlineLevel="0" collapsed="false">
      <c r="A12461" s="37" t="s">
        <v>1831</v>
      </c>
      <c r="B12461" s="37" t="s">
        <v>276</v>
      </c>
      <c r="C12461" s="37" t="n">
        <v>22</v>
      </c>
      <c r="D12461" s="37" t="n">
        <v>21</v>
      </c>
      <c r="E12461" s="37" t="n">
        <v>1</v>
      </c>
      <c r="F12461" s="37" t="n">
        <v>3</v>
      </c>
      <c r="G12461" s="37" t="n">
        <v>1</v>
      </c>
      <c r="H12461" s="37" t="n">
        <v>0</v>
      </c>
      <c r="I12461" s="37" t="n">
        <v>3</v>
      </c>
      <c r="J12461" s="40" t="n">
        <f aca="false">IF(C12461=0,"",D12461/C12461)</f>
        <v>0.954545454545455</v>
      </c>
    </row>
    <row r="12462" customFormat="false" ht="15" hidden="false" customHeight="false" outlineLevel="0" collapsed="false">
      <c r="A12462" s="37" t="s">
        <v>1831</v>
      </c>
      <c r="B12462" s="37" t="s">
        <v>277</v>
      </c>
      <c r="C12462" s="37" t="n">
        <v>22</v>
      </c>
      <c r="D12462" s="37" t="n">
        <v>20</v>
      </c>
      <c r="E12462" s="37" t="n">
        <v>1</v>
      </c>
      <c r="F12462" s="37" t="n">
        <v>0</v>
      </c>
      <c r="G12462" s="37" t="n">
        <v>0</v>
      </c>
      <c r="H12462" s="37" t="n">
        <v>4</v>
      </c>
      <c r="I12462" s="37" t="n">
        <v>0</v>
      </c>
      <c r="J12462" s="40" t="n">
        <f aca="false">IF(C12462=0,"",D12462/C12462)</f>
        <v>0.909090909090909</v>
      </c>
    </row>
    <row r="12463" customFormat="false" ht="15" hidden="false" customHeight="false" outlineLevel="0" collapsed="false">
      <c r="A12463" s="37" t="s">
        <v>1831</v>
      </c>
      <c r="B12463" s="37" t="s">
        <v>278</v>
      </c>
      <c r="C12463" s="37" t="n">
        <v>22</v>
      </c>
      <c r="D12463" s="37" t="n">
        <v>22</v>
      </c>
      <c r="E12463" s="37" t="n">
        <v>0</v>
      </c>
      <c r="F12463" s="37" t="n">
        <v>1</v>
      </c>
      <c r="G12463" s="37" t="n">
        <v>0</v>
      </c>
      <c r="H12463" s="37" t="n">
        <v>1</v>
      </c>
      <c r="I12463" s="37" t="n">
        <v>3</v>
      </c>
      <c r="J12463" s="40" t="n">
        <f aca="false">IF(C12463=0,"",D12463/C12463)</f>
        <v>1</v>
      </c>
    </row>
    <row r="12464" customFormat="false" ht="15" hidden="false" customHeight="false" outlineLevel="0" collapsed="false">
      <c r="A12464" s="37" t="s">
        <v>1831</v>
      </c>
      <c r="B12464" s="37" t="s">
        <v>279</v>
      </c>
      <c r="C12464" s="37" t="n">
        <v>22</v>
      </c>
      <c r="D12464" s="37" t="n">
        <v>21</v>
      </c>
      <c r="E12464" s="37" t="n">
        <v>0</v>
      </c>
      <c r="F12464" s="37" t="n">
        <v>1</v>
      </c>
      <c r="G12464" s="37" t="n">
        <v>2</v>
      </c>
      <c r="H12464" s="37" t="n">
        <v>0</v>
      </c>
      <c r="I12464" s="37" t="n">
        <v>1</v>
      </c>
      <c r="J12464" s="40" t="n">
        <f aca="false">IF(C12464=0,"",D12464/C12464)</f>
        <v>0.954545454545455</v>
      </c>
    </row>
    <row r="12465" customFormat="false" ht="15" hidden="false" customHeight="false" outlineLevel="0" collapsed="false">
      <c r="A12465" s="37" t="s">
        <v>1831</v>
      </c>
      <c r="B12465" s="37" t="s">
        <v>280</v>
      </c>
      <c r="C12465" s="37" t="n">
        <v>22</v>
      </c>
      <c r="D12465" s="37" t="n">
        <v>22</v>
      </c>
      <c r="E12465" s="37" t="n">
        <v>2</v>
      </c>
      <c r="F12465" s="37" t="n">
        <v>1</v>
      </c>
      <c r="G12465" s="37" t="n">
        <v>0</v>
      </c>
      <c r="H12465" s="37" t="n">
        <v>1</v>
      </c>
      <c r="I12465" s="37" t="n">
        <v>0</v>
      </c>
      <c r="J12465" s="40" t="n">
        <f aca="false">IF(C12465=0,"",D12465/C12465)</f>
        <v>1</v>
      </c>
    </row>
    <row r="12466" customFormat="false" ht="15" hidden="false" customHeight="false" outlineLevel="0" collapsed="false">
      <c r="A12466" s="37" t="s">
        <v>1831</v>
      </c>
      <c r="B12466" s="37" t="s">
        <v>281</v>
      </c>
      <c r="C12466" s="37" t="n">
        <v>22</v>
      </c>
      <c r="D12466" s="37" t="n">
        <v>22</v>
      </c>
      <c r="E12466" s="37" t="n">
        <v>0</v>
      </c>
      <c r="F12466" s="37" t="n">
        <v>0</v>
      </c>
      <c r="G12466" s="37" t="n">
        <v>0</v>
      </c>
      <c r="H12466" s="37" t="n">
        <v>3</v>
      </c>
      <c r="I12466" s="37" t="n">
        <v>1</v>
      </c>
      <c r="J12466" s="40" t="n">
        <f aca="false">IF(C12466=0,"",D12466/C12466)</f>
        <v>1</v>
      </c>
    </row>
    <row r="12467" customFormat="false" ht="15" hidden="false" customHeight="false" outlineLevel="0" collapsed="false">
      <c r="A12467" s="37" t="s">
        <v>1832</v>
      </c>
      <c r="B12467" s="37" t="s">
        <v>270</v>
      </c>
      <c r="C12467" s="37" t="n">
        <v>22</v>
      </c>
      <c r="D12467" s="37" t="n">
        <v>21</v>
      </c>
      <c r="E12467" s="37" t="n">
        <v>0</v>
      </c>
      <c r="F12467" s="37" t="n">
        <v>0</v>
      </c>
      <c r="G12467" s="37" t="n">
        <v>0</v>
      </c>
      <c r="H12467" s="37" t="n">
        <v>1</v>
      </c>
      <c r="I12467" s="37" t="n">
        <v>0</v>
      </c>
      <c r="J12467" s="40" t="n">
        <f aca="false">IF(C12467=0,"",D12467/C12467)</f>
        <v>0.954545454545455</v>
      </c>
    </row>
    <row r="12468" customFormat="false" ht="15" hidden="false" customHeight="false" outlineLevel="0" collapsed="false">
      <c r="A12468" s="37" t="s">
        <v>1832</v>
      </c>
      <c r="B12468" s="37" t="s">
        <v>271</v>
      </c>
      <c r="C12468" s="37" t="n">
        <v>22</v>
      </c>
      <c r="D12468" s="37" t="n">
        <v>16</v>
      </c>
      <c r="E12468" s="37" t="n">
        <v>0</v>
      </c>
      <c r="F12468" s="37" t="n">
        <v>1</v>
      </c>
      <c r="G12468" s="37" t="n">
        <v>0</v>
      </c>
      <c r="H12468" s="37" t="n">
        <v>0</v>
      </c>
      <c r="I12468" s="37" t="n">
        <v>0</v>
      </c>
      <c r="J12468" s="40" t="n">
        <f aca="false">IF(C12468=0,"",D12468/C12468)</f>
        <v>0.727272727272727</v>
      </c>
    </row>
    <row r="12469" customFormat="false" ht="15" hidden="false" customHeight="false" outlineLevel="0" collapsed="false">
      <c r="A12469" s="37" t="s">
        <v>1832</v>
      </c>
      <c r="B12469" s="37" t="s">
        <v>272</v>
      </c>
      <c r="C12469" s="37" t="n">
        <v>22</v>
      </c>
      <c r="D12469" s="37" t="n">
        <v>18</v>
      </c>
      <c r="E12469" s="37" t="n">
        <v>0</v>
      </c>
      <c r="F12469" s="37" t="n">
        <v>0</v>
      </c>
      <c r="G12469" s="37" t="n">
        <v>2</v>
      </c>
      <c r="H12469" s="37" t="n">
        <v>1</v>
      </c>
      <c r="I12469" s="37" t="n">
        <v>2</v>
      </c>
      <c r="J12469" s="40" t="n">
        <f aca="false">IF(C12469=0,"",D12469/C12469)</f>
        <v>0.818181818181818</v>
      </c>
    </row>
    <row r="12470" customFormat="false" ht="15" hidden="false" customHeight="false" outlineLevel="0" collapsed="false">
      <c r="A12470" s="37" t="s">
        <v>1833</v>
      </c>
      <c r="B12470" s="37" t="s">
        <v>281</v>
      </c>
      <c r="C12470" s="37" t="n">
        <v>22</v>
      </c>
      <c r="D12470" s="37" t="n">
        <v>21</v>
      </c>
      <c r="E12470" s="37" t="n">
        <v>0</v>
      </c>
      <c r="F12470" s="37" t="n">
        <v>0</v>
      </c>
      <c r="G12470" s="37" t="n">
        <v>1</v>
      </c>
      <c r="H12470" s="37" t="n">
        <v>3</v>
      </c>
      <c r="I12470" s="37" t="n">
        <v>0</v>
      </c>
      <c r="J12470" s="40" t="n">
        <f aca="false">IF(C12470=0,"",D12470/C12470)</f>
        <v>0.954545454545455</v>
      </c>
    </row>
    <row r="12471" customFormat="false" ht="15" hidden="false" customHeight="false" outlineLevel="0" collapsed="false">
      <c r="A12471" s="37" t="s">
        <v>1426</v>
      </c>
      <c r="B12471" s="37" t="s">
        <v>270</v>
      </c>
      <c r="C12471" s="37" t="n">
        <v>22</v>
      </c>
      <c r="D12471" s="37" t="n">
        <v>19</v>
      </c>
      <c r="E12471" s="37" t="n">
        <v>0</v>
      </c>
      <c r="F12471" s="37" t="n">
        <v>0</v>
      </c>
      <c r="G12471" s="37" t="n">
        <v>0</v>
      </c>
      <c r="H12471" s="37" t="n">
        <v>1</v>
      </c>
      <c r="I12471" s="37" t="n">
        <v>5</v>
      </c>
      <c r="J12471" s="40" t="n">
        <f aca="false">IF(C12471=0,"",D12471/C12471)</f>
        <v>0.863636363636364</v>
      </c>
    </row>
    <row r="12472" customFormat="false" ht="15" hidden="false" customHeight="false" outlineLevel="0" collapsed="false">
      <c r="A12472" s="37" t="s">
        <v>1426</v>
      </c>
      <c r="B12472" s="37" t="s">
        <v>271</v>
      </c>
      <c r="C12472" s="37" t="n">
        <v>22</v>
      </c>
      <c r="D12472" s="37" t="n">
        <v>22</v>
      </c>
      <c r="E12472" s="37" t="n">
        <v>1</v>
      </c>
      <c r="F12472" s="37" t="n">
        <v>1</v>
      </c>
      <c r="G12472" s="37" t="n">
        <v>0</v>
      </c>
      <c r="H12472" s="37" t="n">
        <v>0</v>
      </c>
      <c r="I12472" s="37" t="n">
        <v>12</v>
      </c>
      <c r="J12472" s="40" t="n">
        <f aca="false">IF(C12472=0,"",D12472/C12472)</f>
        <v>1</v>
      </c>
    </row>
    <row r="12473" customFormat="false" ht="15" hidden="false" customHeight="false" outlineLevel="0" collapsed="false">
      <c r="A12473" s="37" t="s">
        <v>1426</v>
      </c>
      <c r="B12473" s="37" t="s">
        <v>272</v>
      </c>
      <c r="C12473" s="37" t="n">
        <v>22</v>
      </c>
      <c r="D12473" s="37" t="n">
        <v>21</v>
      </c>
      <c r="E12473" s="37" t="n">
        <v>0</v>
      </c>
      <c r="F12473" s="37" t="n">
        <v>1</v>
      </c>
      <c r="G12473" s="37" t="n">
        <v>1</v>
      </c>
      <c r="H12473" s="37" t="n">
        <v>1</v>
      </c>
      <c r="I12473" s="37" t="n">
        <v>22</v>
      </c>
      <c r="J12473" s="40" t="n">
        <f aca="false">IF(C12473=0,"",D12473/C12473)</f>
        <v>0.954545454545455</v>
      </c>
    </row>
    <row r="12474" customFormat="false" ht="15" hidden="false" customHeight="false" outlineLevel="0" collapsed="false">
      <c r="A12474" s="37" t="s">
        <v>1426</v>
      </c>
      <c r="B12474" s="37" t="s">
        <v>273</v>
      </c>
      <c r="C12474" s="37" t="n">
        <v>22</v>
      </c>
      <c r="D12474" s="37" t="n">
        <v>22</v>
      </c>
      <c r="E12474" s="37" t="n">
        <v>1</v>
      </c>
      <c r="F12474" s="37" t="n">
        <v>1</v>
      </c>
      <c r="G12474" s="37" t="n">
        <v>0</v>
      </c>
      <c r="H12474" s="37" t="n">
        <v>1</v>
      </c>
      <c r="I12474" s="37" t="n">
        <v>13</v>
      </c>
      <c r="J12474" s="40" t="n">
        <f aca="false">IF(C12474=0,"",D12474/C12474)</f>
        <v>1</v>
      </c>
    </row>
    <row r="12475" customFormat="false" ht="15" hidden="false" customHeight="false" outlineLevel="0" collapsed="false">
      <c r="A12475" s="37" t="s">
        <v>1426</v>
      </c>
      <c r="B12475" s="37" t="s">
        <v>274</v>
      </c>
      <c r="C12475" s="37" t="n">
        <v>22</v>
      </c>
      <c r="D12475" s="37" t="n">
        <v>19</v>
      </c>
      <c r="E12475" s="37" t="n">
        <v>0</v>
      </c>
      <c r="F12475" s="37" t="n">
        <v>0</v>
      </c>
      <c r="G12475" s="37" t="n">
        <v>1</v>
      </c>
      <c r="H12475" s="37" t="n">
        <v>2</v>
      </c>
      <c r="I12475" s="37" t="n">
        <v>5</v>
      </c>
      <c r="J12475" s="40" t="n">
        <f aca="false">IF(C12475=0,"",D12475/C12475)</f>
        <v>0.863636363636364</v>
      </c>
    </row>
    <row r="12476" customFormat="false" ht="15" hidden="false" customHeight="false" outlineLevel="0" collapsed="false">
      <c r="A12476" s="37" t="s">
        <v>1426</v>
      </c>
      <c r="B12476" s="37" t="s">
        <v>275</v>
      </c>
      <c r="C12476" s="37" t="n">
        <v>22</v>
      </c>
      <c r="D12476" s="37" t="n">
        <v>22</v>
      </c>
      <c r="E12476" s="37" t="n">
        <v>1</v>
      </c>
      <c r="F12476" s="37" t="n">
        <v>0</v>
      </c>
      <c r="G12476" s="37" t="n">
        <v>3</v>
      </c>
      <c r="H12476" s="37" t="n">
        <v>1</v>
      </c>
      <c r="I12476" s="37" t="n">
        <v>11</v>
      </c>
      <c r="J12476" s="40" t="n">
        <f aca="false">IF(C12476=0,"",D12476/C12476)</f>
        <v>1</v>
      </c>
    </row>
    <row r="12477" customFormat="false" ht="15" hidden="false" customHeight="false" outlineLevel="0" collapsed="false">
      <c r="A12477" s="37" t="s">
        <v>1426</v>
      </c>
      <c r="B12477" s="37" t="s">
        <v>276</v>
      </c>
      <c r="C12477" s="37" t="n">
        <v>22</v>
      </c>
      <c r="D12477" s="37" t="n">
        <v>19</v>
      </c>
      <c r="E12477" s="37" t="n">
        <v>0</v>
      </c>
      <c r="F12477" s="37" t="n">
        <v>2</v>
      </c>
      <c r="G12477" s="37" t="n">
        <v>1</v>
      </c>
      <c r="H12477" s="37" t="n">
        <v>2</v>
      </c>
      <c r="I12477" s="37" t="n">
        <v>12</v>
      </c>
      <c r="J12477" s="40" t="n">
        <f aca="false">IF(C12477=0,"",D12477/C12477)</f>
        <v>0.863636363636364</v>
      </c>
    </row>
    <row r="12478" customFormat="false" ht="15" hidden="false" customHeight="false" outlineLevel="0" collapsed="false">
      <c r="A12478" s="37" t="s">
        <v>1426</v>
      </c>
      <c r="B12478" s="37" t="s">
        <v>277</v>
      </c>
      <c r="C12478" s="37" t="n">
        <v>22</v>
      </c>
      <c r="D12478" s="37" t="n">
        <v>21</v>
      </c>
      <c r="E12478" s="37" t="n">
        <v>1</v>
      </c>
      <c r="F12478" s="37" t="n">
        <v>0</v>
      </c>
      <c r="G12478" s="37" t="n">
        <v>0</v>
      </c>
      <c r="H12478" s="37" t="n">
        <v>2</v>
      </c>
      <c r="I12478" s="37" t="n">
        <v>8</v>
      </c>
      <c r="J12478" s="40" t="n">
        <f aca="false">IF(C12478=0,"",D12478/C12478)</f>
        <v>0.954545454545455</v>
      </c>
    </row>
    <row r="12479" customFormat="false" ht="15" hidden="false" customHeight="false" outlineLevel="0" collapsed="false">
      <c r="A12479" s="37" t="s">
        <v>1426</v>
      </c>
      <c r="B12479" s="37" t="s">
        <v>278</v>
      </c>
      <c r="C12479" s="37" t="n">
        <v>22</v>
      </c>
      <c r="D12479" s="37" t="n">
        <v>21</v>
      </c>
      <c r="E12479" s="37" t="n">
        <v>0</v>
      </c>
      <c r="F12479" s="37" t="n">
        <v>2</v>
      </c>
      <c r="G12479" s="37" t="n">
        <v>1</v>
      </c>
      <c r="H12479" s="37" t="n">
        <v>1</v>
      </c>
      <c r="I12479" s="37" t="n">
        <v>19</v>
      </c>
      <c r="J12479" s="40" t="n">
        <f aca="false">IF(C12479=0,"",D12479/C12479)</f>
        <v>0.954545454545455</v>
      </c>
    </row>
    <row r="12480" customFormat="false" ht="15" hidden="false" customHeight="false" outlineLevel="0" collapsed="false">
      <c r="A12480" s="37" t="s">
        <v>1426</v>
      </c>
      <c r="B12480" s="37" t="s">
        <v>279</v>
      </c>
      <c r="C12480" s="37" t="n">
        <v>22</v>
      </c>
      <c r="D12480" s="37" t="n">
        <v>22</v>
      </c>
      <c r="E12480" s="37" t="n">
        <v>0</v>
      </c>
      <c r="F12480" s="37" t="n">
        <v>0</v>
      </c>
      <c r="G12480" s="37" t="n">
        <v>0</v>
      </c>
      <c r="H12480" s="37" t="n">
        <v>2</v>
      </c>
      <c r="I12480" s="37" t="n">
        <v>16</v>
      </c>
      <c r="J12480" s="40" t="n">
        <f aca="false">IF(C12480=0,"",D12480/C12480)</f>
        <v>1</v>
      </c>
    </row>
    <row r="12481" customFormat="false" ht="15" hidden="false" customHeight="false" outlineLevel="0" collapsed="false">
      <c r="A12481" s="37" t="s">
        <v>1426</v>
      </c>
      <c r="B12481" s="37" t="s">
        <v>280</v>
      </c>
      <c r="C12481" s="37" t="n">
        <v>22</v>
      </c>
      <c r="D12481" s="37" t="n">
        <v>19</v>
      </c>
      <c r="E12481" s="37" t="n">
        <v>1</v>
      </c>
      <c r="F12481" s="37" t="n">
        <v>0</v>
      </c>
      <c r="G12481" s="37" t="n">
        <v>0</v>
      </c>
      <c r="H12481" s="37" t="n">
        <v>2</v>
      </c>
      <c r="I12481" s="37" t="n">
        <v>2</v>
      </c>
      <c r="J12481" s="40" t="n">
        <f aca="false">IF(C12481=0,"",D12481/C12481)</f>
        <v>0.863636363636364</v>
      </c>
    </row>
    <row r="12482" customFormat="false" ht="15" hidden="false" customHeight="false" outlineLevel="0" collapsed="false">
      <c r="A12482" s="37" t="s">
        <v>1426</v>
      </c>
      <c r="B12482" s="37" t="s">
        <v>281</v>
      </c>
      <c r="C12482" s="37" t="n">
        <v>22</v>
      </c>
      <c r="D12482" s="37" t="n">
        <v>17</v>
      </c>
      <c r="E12482" s="37" t="n">
        <v>1</v>
      </c>
      <c r="F12482" s="37" t="n">
        <v>0</v>
      </c>
      <c r="G12482" s="37" t="n">
        <v>0</v>
      </c>
      <c r="H12482" s="37" t="n">
        <v>4</v>
      </c>
      <c r="I12482" s="37" t="n">
        <v>10</v>
      </c>
      <c r="J12482" s="40" t="n">
        <f aca="false">IF(C12482=0,"",D12482/C12482)</f>
        <v>0.772727272727273</v>
      </c>
    </row>
    <row r="12483" customFormat="false" ht="15" hidden="false" customHeight="false" outlineLevel="0" collapsed="false">
      <c r="A12483" s="37" t="s">
        <v>1834</v>
      </c>
      <c r="B12483" s="37" t="s">
        <v>270</v>
      </c>
      <c r="C12483" s="37" t="n">
        <v>22</v>
      </c>
      <c r="D12483" s="37" t="n">
        <v>21</v>
      </c>
      <c r="E12483" s="37" t="n">
        <v>1</v>
      </c>
      <c r="F12483" s="37" t="n">
        <v>1</v>
      </c>
      <c r="G12483" s="37" t="n">
        <v>1</v>
      </c>
      <c r="H12483" s="37" t="n">
        <v>3</v>
      </c>
      <c r="I12483" s="37" t="n">
        <v>0</v>
      </c>
      <c r="J12483" s="40" t="n">
        <f aca="false">IF(C12483=0,"",D12483/C12483)</f>
        <v>0.954545454545455</v>
      </c>
    </row>
    <row r="12484" customFormat="false" ht="15" hidden="false" customHeight="false" outlineLevel="0" collapsed="false">
      <c r="A12484" s="37" t="s">
        <v>1834</v>
      </c>
      <c r="B12484" s="37" t="s">
        <v>271</v>
      </c>
      <c r="C12484" s="37" t="n">
        <v>22</v>
      </c>
      <c r="D12484" s="37" t="n">
        <v>21</v>
      </c>
      <c r="E12484" s="37" t="n">
        <v>0</v>
      </c>
      <c r="F12484" s="37" t="n">
        <v>0</v>
      </c>
      <c r="G12484" s="37" t="n">
        <v>0</v>
      </c>
      <c r="H12484" s="37" t="n">
        <v>3</v>
      </c>
      <c r="I12484" s="37" t="n">
        <v>1</v>
      </c>
      <c r="J12484" s="40" t="n">
        <f aca="false">IF(C12484=0,"",D12484/C12484)</f>
        <v>0.954545454545455</v>
      </c>
    </row>
    <row r="12485" customFormat="false" ht="15" hidden="false" customHeight="false" outlineLevel="0" collapsed="false">
      <c r="A12485" s="37" t="s">
        <v>1834</v>
      </c>
      <c r="B12485" s="37" t="s">
        <v>272</v>
      </c>
      <c r="C12485" s="37" t="n">
        <v>22</v>
      </c>
      <c r="D12485" s="37" t="n">
        <v>21</v>
      </c>
      <c r="E12485" s="37" t="n">
        <v>0</v>
      </c>
      <c r="F12485" s="37" t="n">
        <v>1</v>
      </c>
      <c r="G12485" s="37" t="n">
        <v>0</v>
      </c>
      <c r="H12485" s="37" t="n">
        <v>2</v>
      </c>
      <c r="I12485" s="37" t="n">
        <v>1</v>
      </c>
      <c r="J12485" s="40" t="n">
        <f aca="false">IF(C12485=0,"",D12485/C12485)</f>
        <v>0.954545454545455</v>
      </c>
    </row>
    <row r="12486" customFormat="false" ht="15" hidden="false" customHeight="false" outlineLevel="0" collapsed="false">
      <c r="A12486" s="37" t="s">
        <v>1834</v>
      </c>
      <c r="B12486" s="37" t="s">
        <v>273</v>
      </c>
      <c r="C12486" s="37" t="n">
        <v>22</v>
      </c>
      <c r="D12486" s="37" t="n">
        <v>22</v>
      </c>
      <c r="E12486" s="37" t="n">
        <v>0</v>
      </c>
      <c r="F12486" s="37" t="n">
        <v>2</v>
      </c>
      <c r="G12486" s="37" t="n">
        <v>1</v>
      </c>
      <c r="H12486" s="37" t="n">
        <v>1</v>
      </c>
      <c r="I12486" s="37" t="n">
        <v>0</v>
      </c>
      <c r="J12486" s="40" t="n">
        <f aca="false">IF(C12486=0,"",D12486/C12486)</f>
        <v>1</v>
      </c>
    </row>
    <row r="12487" customFormat="false" ht="15" hidden="false" customHeight="false" outlineLevel="0" collapsed="false">
      <c r="A12487" s="37" t="s">
        <v>1834</v>
      </c>
      <c r="B12487" s="37" t="s">
        <v>274</v>
      </c>
      <c r="C12487" s="37" t="n">
        <v>22</v>
      </c>
      <c r="D12487" s="37" t="n">
        <v>21</v>
      </c>
      <c r="E12487" s="37" t="n">
        <v>0</v>
      </c>
      <c r="F12487" s="37" t="n">
        <v>0</v>
      </c>
      <c r="G12487" s="37" t="n">
        <v>0</v>
      </c>
      <c r="H12487" s="37" t="n">
        <v>1</v>
      </c>
      <c r="I12487" s="37" t="n">
        <v>0</v>
      </c>
      <c r="J12487" s="40" t="n">
        <f aca="false">IF(C12487=0,"",D12487/C12487)</f>
        <v>0.954545454545455</v>
      </c>
    </row>
    <row r="12488" customFormat="false" ht="15" hidden="false" customHeight="false" outlineLevel="0" collapsed="false">
      <c r="A12488" s="37" t="s">
        <v>1834</v>
      </c>
      <c r="B12488" s="37" t="s">
        <v>275</v>
      </c>
      <c r="C12488" s="37" t="n">
        <v>22</v>
      </c>
      <c r="D12488" s="37" t="n">
        <v>20</v>
      </c>
      <c r="E12488" s="37" t="n">
        <v>1</v>
      </c>
      <c r="F12488" s="37" t="n">
        <v>1</v>
      </c>
      <c r="G12488" s="37" t="n">
        <v>0</v>
      </c>
      <c r="H12488" s="37" t="n">
        <v>2</v>
      </c>
      <c r="I12488" s="37" t="n">
        <v>1</v>
      </c>
      <c r="J12488" s="40" t="n">
        <f aca="false">IF(C12488=0,"",D12488/C12488)</f>
        <v>0.909090909090909</v>
      </c>
    </row>
    <row r="12489" customFormat="false" ht="15" hidden="false" customHeight="false" outlineLevel="0" collapsed="false">
      <c r="A12489" s="37" t="s">
        <v>1834</v>
      </c>
      <c r="B12489" s="37" t="s">
        <v>276</v>
      </c>
      <c r="C12489" s="37" t="n">
        <v>22</v>
      </c>
      <c r="D12489" s="37" t="n">
        <v>20</v>
      </c>
      <c r="E12489" s="37" t="n">
        <v>0</v>
      </c>
      <c r="F12489" s="37" t="n">
        <v>0</v>
      </c>
      <c r="G12489" s="37" t="n">
        <v>0</v>
      </c>
      <c r="H12489" s="37" t="n">
        <v>4</v>
      </c>
      <c r="I12489" s="37" t="n">
        <v>3</v>
      </c>
      <c r="J12489" s="40" t="n">
        <f aca="false">IF(C12489=0,"",D12489/C12489)</f>
        <v>0.909090909090909</v>
      </c>
    </row>
    <row r="12490" customFormat="false" ht="15" hidden="false" customHeight="false" outlineLevel="0" collapsed="false">
      <c r="A12490" s="37" t="s">
        <v>1834</v>
      </c>
      <c r="B12490" s="37" t="s">
        <v>277</v>
      </c>
      <c r="C12490" s="37" t="n">
        <v>22</v>
      </c>
      <c r="D12490" s="37" t="n">
        <v>22</v>
      </c>
      <c r="E12490" s="37" t="n">
        <v>1</v>
      </c>
      <c r="F12490" s="37" t="n">
        <v>0</v>
      </c>
      <c r="G12490" s="37" t="n">
        <v>0</v>
      </c>
      <c r="H12490" s="37" t="n">
        <v>3</v>
      </c>
      <c r="I12490" s="37" t="n">
        <v>2</v>
      </c>
      <c r="J12490" s="40" t="n">
        <f aca="false">IF(C12490=0,"",D12490/C12490)</f>
        <v>1</v>
      </c>
    </row>
    <row r="12491" customFormat="false" ht="15" hidden="false" customHeight="false" outlineLevel="0" collapsed="false">
      <c r="A12491" s="37" t="s">
        <v>1834</v>
      </c>
      <c r="B12491" s="37" t="s">
        <v>278</v>
      </c>
      <c r="C12491" s="37" t="n">
        <v>22</v>
      </c>
      <c r="D12491" s="37" t="n">
        <v>21</v>
      </c>
      <c r="E12491" s="37" t="n">
        <v>0</v>
      </c>
      <c r="F12491" s="37" t="n">
        <v>0</v>
      </c>
      <c r="G12491" s="37" t="n">
        <v>1</v>
      </c>
      <c r="H12491" s="37" t="n">
        <v>3</v>
      </c>
      <c r="I12491" s="37" t="n">
        <v>0</v>
      </c>
      <c r="J12491" s="40" t="n">
        <f aca="false">IF(C12491=0,"",D12491/C12491)</f>
        <v>0.954545454545455</v>
      </c>
    </row>
    <row r="12492" customFormat="false" ht="15" hidden="false" customHeight="false" outlineLevel="0" collapsed="false">
      <c r="A12492" s="37" t="s">
        <v>1834</v>
      </c>
      <c r="B12492" s="37" t="s">
        <v>279</v>
      </c>
      <c r="C12492" s="37" t="n">
        <v>22</v>
      </c>
      <c r="D12492" s="37" t="n">
        <v>20</v>
      </c>
      <c r="E12492" s="37" t="n">
        <v>1</v>
      </c>
      <c r="F12492" s="37" t="n">
        <v>0</v>
      </c>
      <c r="G12492" s="37" t="n">
        <v>1</v>
      </c>
      <c r="H12492" s="37" t="n">
        <v>1</v>
      </c>
      <c r="I12492" s="37" t="n">
        <v>7</v>
      </c>
      <c r="J12492" s="40" t="n">
        <f aca="false">IF(C12492=0,"",D12492/C12492)</f>
        <v>0.909090909090909</v>
      </c>
    </row>
    <row r="12493" customFormat="false" ht="15" hidden="false" customHeight="false" outlineLevel="0" collapsed="false">
      <c r="A12493" s="37" t="s">
        <v>1834</v>
      </c>
      <c r="B12493" s="37" t="s">
        <v>280</v>
      </c>
      <c r="C12493" s="37" t="n">
        <v>22</v>
      </c>
      <c r="D12493" s="37" t="n">
        <v>17</v>
      </c>
      <c r="E12493" s="37" t="n">
        <v>0</v>
      </c>
      <c r="F12493" s="37" t="n">
        <v>3</v>
      </c>
      <c r="G12493" s="37" t="n">
        <v>2</v>
      </c>
      <c r="H12493" s="37" t="n">
        <v>1</v>
      </c>
      <c r="I12493" s="37" t="n">
        <v>1</v>
      </c>
      <c r="J12493" s="40" t="n">
        <f aca="false">IF(C12493=0,"",D12493/C12493)</f>
        <v>0.772727272727273</v>
      </c>
    </row>
    <row r="12494" customFormat="false" ht="15" hidden="false" customHeight="false" outlineLevel="0" collapsed="false">
      <c r="A12494" s="37" t="s">
        <v>1834</v>
      </c>
      <c r="B12494" s="37" t="s">
        <v>281</v>
      </c>
      <c r="C12494" s="37" t="n">
        <v>22</v>
      </c>
      <c r="D12494" s="37" t="n">
        <v>21</v>
      </c>
      <c r="E12494" s="37" t="n">
        <v>1</v>
      </c>
      <c r="F12494" s="37" t="n">
        <v>2</v>
      </c>
      <c r="G12494" s="37" t="n">
        <v>0</v>
      </c>
      <c r="H12494" s="37" t="n">
        <v>1</v>
      </c>
      <c r="I12494" s="37" t="n">
        <v>0</v>
      </c>
      <c r="J12494" s="40" t="n">
        <f aca="false">IF(C12494=0,"",D12494/C12494)</f>
        <v>0.954545454545455</v>
      </c>
    </row>
    <row r="12495" customFormat="false" ht="15" hidden="false" customHeight="false" outlineLevel="0" collapsed="false">
      <c r="A12495" s="37" t="s">
        <v>1835</v>
      </c>
      <c r="B12495" s="37" t="s">
        <v>270</v>
      </c>
      <c r="C12495" s="37" t="n">
        <v>22</v>
      </c>
      <c r="D12495" s="37" t="n">
        <v>21</v>
      </c>
      <c r="E12495" s="37" t="n">
        <v>3</v>
      </c>
      <c r="F12495" s="37" t="n">
        <v>1</v>
      </c>
      <c r="G12495" s="37" t="n">
        <v>2</v>
      </c>
      <c r="H12495" s="37" t="n">
        <v>3</v>
      </c>
      <c r="I12495" s="37" t="n">
        <v>14</v>
      </c>
      <c r="J12495" s="40" t="n">
        <f aca="false">IF(C12495=0,"",D12495/C12495)</f>
        <v>0.954545454545455</v>
      </c>
    </row>
    <row r="12496" customFormat="false" ht="15" hidden="false" customHeight="false" outlineLevel="0" collapsed="false">
      <c r="A12496" s="37" t="s">
        <v>1835</v>
      </c>
      <c r="B12496" s="37" t="s">
        <v>271</v>
      </c>
      <c r="C12496" s="37" t="n">
        <v>22</v>
      </c>
      <c r="D12496" s="37" t="n">
        <v>20</v>
      </c>
      <c r="E12496" s="37" t="n">
        <v>0</v>
      </c>
      <c r="F12496" s="37" t="n">
        <v>1</v>
      </c>
      <c r="G12496" s="37" t="n">
        <v>2</v>
      </c>
      <c r="H12496" s="37" t="n">
        <v>0</v>
      </c>
      <c r="I12496" s="37" t="n">
        <v>11</v>
      </c>
      <c r="J12496" s="40" t="n">
        <f aca="false">IF(C12496=0,"",D12496/C12496)</f>
        <v>0.909090909090909</v>
      </c>
    </row>
    <row r="12497" customFormat="false" ht="15" hidden="false" customHeight="false" outlineLevel="0" collapsed="false">
      <c r="A12497" s="37" t="s">
        <v>1835</v>
      </c>
      <c r="B12497" s="37" t="s">
        <v>272</v>
      </c>
      <c r="C12497" s="37" t="n">
        <v>22</v>
      </c>
      <c r="D12497" s="37" t="n">
        <v>21</v>
      </c>
      <c r="E12497" s="37" t="n">
        <v>0</v>
      </c>
      <c r="F12497" s="37" t="n">
        <v>1</v>
      </c>
      <c r="G12497" s="37" t="n">
        <v>1</v>
      </c>
      <c r="H12497" s="37" t="n">
        <v>1</v>
      </c>
      <c r="I12497" s="37" t="n">
        <v>11</v>
      </c>
      <c r="J12497" s="40" t="n">
        <f aca="false">IF(C12497=0,"",D12497/C12497)</f>
        <v>0.954545454545455</v>
      </c>
    </row>
    <row r="12498" customFormat="false" ht="15" hidden="false" customHeight="false" outlineLevel="0" collapsed="false">
      <c r="A12498" s="37" t="s">
        <v>1835</v>
      </c>
      <c r="B12498" s="37" t="s">
        <v>273</v>
      </c>
      <c r="C12498" s="37" t="n">
        <v>22</v>
      </c>
      <c r="D12498" s="37" t="n">
        <v>21</v>
      </c>
      <c r="E12498" s="37" t="n">
        <v>4</v>
      </c>
      <c r="F12498" s="37" t="n">
        <v>2</v>
      </c>
      <c r="G12498" s="37" t="n">
        <v>2</v>
      </c>
      <c r="H12498" s="37" t="n">
        <v>1</v>
      </c>
      <c r="I12498" s="37" t="n">
        <v>15</v>
      </c>
      <c r="J12498" s="40" t="n">
        <f aca="false">IF(C12498=0,"",D12498/C12498)</f>
        <v>0.954545454545455</v>
      </c>
    </row>
    <row r="12499" customFormat="false" ht="15" hidden="false" customHeight="false" outlineLevel="0" collapsed="false">
      <c r="A12499" s="37" t="s">
        <v>1835</v>
      </c>
      <c r="B12499" s="37" t="s">
        <v>274</v>
      </c>
      <c r="C12499" s="37" t="n">
        <v>22</v>
      </c>
      <c r="D12499" s="37" t="n">
        <v>21</v>
      </c>
      <c r="E12499" s="37" t="n">
        <v>0</v>
      </c>
      <c r="F12499" s="37" t="n">
        <v>3</v>
      </c>
      <c r="G12499" s="37" t="n">
        <v>1</v>
      </c>
      <c r="H12499" s="37" t="n">
        <v>2</v>
      </c>
      <c r="I12499" s="37" t="n">
        <v>13</v>
      </c>
      <c r="J12499" s="40" t="n">
        <f aca="false">IF(C12499=0,"",D12499/C12499)</f>
        <v>0.954545454545455</v>
      </c>
    </row>
    <row r="12500" customFormat="false" ht="15" hidden="false" customHeight="false" outlineLevel="0" collapsed="false">
      <c r="A12500" s="37" t="s">
        <v>1835</v>
      </c>
      <c r="B12500" s="37" t="s">
        <v>275</v>
      </c>
      <c r="C12500" s="37" t="n">
        <v>22</v>
      </c>
      <c r="D12500" s="37" t="n">
        <v>21</v>
      </c>
      <c r="E12500" s="37" t="n">
        <v>0</v>
      </c>
      <c r="F12500" s="37" t="n">
        <v>1</v>
      </c>
      <c r="G12500" s="37" t="n">
        <v>0</v>
      </c>
      <c r="H12500" s="37" t="n">
        <v>0</v>
      </c>
      <c r="I12500" s="37" t="n">
        <v>7</v>
      </c>
      <c r="J12500" s="40" t="n">
        <f aca="false">IF(C12500=0,"",D12500/C12500)</f>
        <v>0.954545454545455</v>
      </c>
    </row>
    <row r="12501" customFormat="false" ht="15" hidden="false" customHeight="false" outlineLevel="0" collapsed="false">
      <c r="A12501" s="37" t="s">
        <v>1835</v>
      </c>
      <c r="B12501" s="37" t="s">
        <v>276</v>
      </c>
      <c r="C12501" s="37" t="n">
        <v>22</v>
      </c>
      <c r="D12501" s="37" t="n">
        <v>21</v>
      </c>
      <c r="E12501" s="37" t="n">
        <v>0</v>
      </c>
      <c r="F12501" s="37" t="n">
        <v>0</v>
      </c>
      <c r="G12501" s="37" t="n">
        <v>1</v>
      </c>
      <c r="H12501" s="37" t="n">
        <v>4</v>
      </c>
      <c r="I12501" s="37" t="n">
        <v>39</v>
      </c>
      <c r="J12501" s="40" t="n">
        <f aca="false">IF(C12501=0,"",D12501/C12501)</f>
        <v>0.954545454545455</v>
      </c>
    </row>
    <row r="12502" customFormat="false" ht="15" hidden="false" customHeight="false" outlineLevel="0" collapsed="false">
      <c r="A12502" s="37" t="s">
        <v>1835</v>
      </c>
      <c r="B12502" s="37" t="s">
        <v>277</v>
      </c>
      <c r="C12502" s="37" t="n">
        <v>22</v>
      </c>
      <c r="D12502" s="37" t="n">
        <v>18</v>
      </c>
      <c r="E12502" s="37" t="n">
        <v>2</v>
      </c>
      <c r="F12502" s="37" t="n">
        <v>2</v>
      </c>
      <c r="G12502" s="37" t="n">
        <v>0</v>
      </c>
      <c r="H12502" s="37" t="n">
        <v>0</v>
      </c>
      <c r="I12502" s="37" t="n">
        <v>3</v>
      </c>
      <c r="J12502" s="40" t="n">
        <f aca="false">IF(C12502=0,"",D12502/C12502)</f>
        <v>0.818181818181818</v>
      </c>
    </row>
    <row r="12503" customFormat="false" ht="15" hidden="false" customHeight="false" outlineLevel="0" collapsed="false">
      <c r="A12503" s="37" t="s">
        <v>1835</v>
      </c>
      <c r="B12503" s="37" t="s">
        <v>278</v>
      </c>
      <c r="C12503" s="37" t="n">
        <v>22</v>
      </c>
      <c r="D12503" s="37" t="n">
        <v>21</v>
      </c>
      <c r="E12503" s="37" t="n">
        <v>1</v>
      </c>
      <c r="F12503" s="37" t="n">
        <v>0</v>
      </c>
      <c r="G12503" s="37" t="n">
        <v>0</v>
      </c>
      <c r="H12503" s="37" t="n">
        <v>0</v>
      </c>
      <c r="I12503" s="37" t="n">
        <v>9</v>
      </c>
      <c r="J12503" s="40" t="n">
        <f aca="false">IF(C12503=0,"",D12503/C12503)</f>
        <v>0.954545454545455</v>
      </c>
    </row>
    <row r="12504" customFormat="false" ht="15" hidden="false" customHeight="false" outlineLevel="0" collapsed="false">
      <c r="A12504" s="37" t="s">
        <v>1835</v>
      </c>
      <c r="B12504" s="37" t="s">
        <v>279</v>
      </c>
      <c r="C12504" s="37" t="n">
        <v>22</v>
      </c>
      <c r="D12504" s="37" t="n">
        <v>22</v>
      </c>
      <c r="E12504" s="37" t="n">
        <v>0</v>
      </c>
      <c r="F12504" s="37" t="n">
        <v>1</v>
      </c>
      <c r="G12504" s="37" t="n">
        <v>0</v>
      </c>
      <c r="H12504" s="37" t="n">
        <v>5</v>
      </c>
      <c r="I12504" s="37" t="n">
        <v>4</v>
      </c>
      <c r="J12504" s="40" t="n">
        <f aca="false">IF(C12504=0,"",D12504/C12504)</f>
        <v>1</v>
      </c>
    </row>
    <row r="12505" customFormat="false" ht="15" hidden="false" customHeight="false" outlineLevel="0" collapsed="false">
      <c r="A12505" s="37" t="s">
        <v>1835</v>
      </c>
      <c r="B12505" s="37" t="s">
        <v>280</v>
      </c>
      <c r="C12505" s="37" t="n">
        <v>22</v>
      </c>
      <c r="D12505" s="37" t="n">
        <v>21</v>
      </c>
      <c r="E12505" s="37" t="n">
        <v>0</v>
      </c>
      <c r="F12505" s="37" t="n">
        <v>3</v>
      </c>
      <c r="G12505" s="37" t="n">
        <v>0</v>
      </c>
      <c r="H12505" s="37" t="n">
        <v>1</v>
      </c>
      <c r="I12505" s="37" t="n">
        <v>12</v>
      </c>
      <c r="J12505" s="40" t="n">
        <f aca="false">IF(C12505=0,"",D12505/C12505)</f>
        <v>0.954545454545455</v>
      </c>
    </row>
    <row r="12506" customFormat="false" ht="15" hidden="false" customHeight="false" outlineLevel="0" collapsed="false">
      <c r="A12506" s="37" t="s">
        <v>1835</v>
      </c>
      <c r="B12506" s="37" t="s">
        <v>281</v>
      </c>
      <c r="C12506" s="37" t="n">
        <v>22</v>
      </c>
      <c r="D12506" s="37" t="n">
        <v>18</v>
      </c>
      <c r="E12506" s="37" t="n">
        <v>0</v>
      </c>
      <c r="F12506" s="37" t="n">
        <v>1</v>
      </c>
      <c r="G12506" s="37" t="n">
        <v>3</v>
      </c>
      <c r="H12506" s="37" t="n">
        <v>1</v>
      </c>
      <c r="I12506" s="37" t="n">
        <v>22</v>
      </c>
      <c r="J12506" s="40" t="n">
        <f aca="false">IF(C12506=0,"",D12506/C12506)</f>
        <v>0.818181818181818</v>
      </c>
    </row>
    <row r="12507" customFormat="false" ht="15" hidden="false" customHeight="false" outlineLevel="0" collapsed="false">
      <c r="A12507" s="37" t="s">
        <v>367</v>
      </c>
      <c r="B12507" s="37" t="s">
        <v>270</v>
      </c>
      <c r="C12507" s="37" t="n">
        <v>22</v>
      </c>
      <c r="D12507" s="37" t="n">
        <v>18</v>
      </c>
      <c r="E12507" s="37" t="n">
        <v>2</v>
      </c>
      <c r="F12507" s="37" t="n">
        <v>2</v>
      </c>
      <c r="G12507" s="37" t="n">
        <v>0</v>
      </c>
      <c r="H12507" s="37" t="n">
        <v>0</v>
      </c>
      <c r="I12507" s="37" t="n">
        <v>1</v>
      </c>
      <c r="J12507" s="40" t="n">
        <f aca="false">IF(C12507=0,"",D12507/C12507)</f>
        <v>0.818181818181818</v>
      </c>
    </row>
    <row r="12508" customFormat="false" ht="15" hidden="false" customHeight="false" outlineLevel="0" collapsed="false">
      <c r="A12508" s="37" t="s">
        <v>367</v>
      </c>
      <c r="B12508" s="37" t="s">
        <v>271</v>
      </c>
      <c r="C12508" s="37" t="n">
        <v>22</v>
      </c>
      <c r="D12508" s="37" t="n">
        <v>22</v>
      </c>
      <c r="E12508" s="37" t="n">
        <v>0</v>
      </c>
      <c r="F12508" s="37" t="n">
        <v>0</v>
      </c>
      <c r="G12508" s="37" t="n">
        <v>0</v>
      </c>
      <c r="H12508" s="37" t="n">
        <v>0</v>
      </c>
      <c r="I12508" s="37" t="n">
        <v>2</v>
      </c>
      <c r="J12508" s="40" t="n">
        <f aca="false">IF(C12508=0,"",D12508/C12508)</f>
        <v>1</v>
      </c>
    </row>
    <row r="12509" customFormat="false" ht="15" hidden="false" customHeight="false" outlineLevel="0" collapsed="false">
      <c r="A12509" s="37" t="s">
        <v>367</v>
      </c>
      <c r="B12509" s="37" t="s">
        <v>272</v>
      </c>
      <c r="C12509" s="37" t="n">
        <v>22</v>
      </c>
      <c r="D12509" s="37" t="n">
        <v>21</v>
      </c>
      <c r="E12509" s="37" t="n">
        <v>0</v>
      </c>
      <c r="F12509" s="37" t="n">
        <v>2</v>
      </c>
      <c r="G12509" s="37" t="n">
        <v>0</v>
      </c>
      <c r="H12509" s="37" t="n">
        <v>0</v>
      </c>
      <c r="I12509" s="37" t="n">
        <v>2</v>
      </c>
      <c r="J12509" s="40" t="n">
        <f aca="false">IF(C12509=0,"",D12509/C12509)</f>
        <v>0.954545454545455</v>
      </c>
    </row>
    <row r="12510" customFormat="false" ht="15" hidden="false" customHeight="false" outlineLevel="0" collapsed="false">
      <c r="A12510" s="37" t="s">
        <v>367</v>
      </c>
      <c r="B12510" s="37" t="s">
        <v>273</v>
      </c>
      <c r="C12510" s="37" t="n">
        <v>22</v>
      </c>
      <c r="D12510" s="37" t="n">
        <v>19</v>
      </c>
      <c r="E12510" s="37" t="n">
        <v>0</v>
      </c>
      <c r="F12510" s="37" t="n">
        <v>1</v>
      </c>
      <c r="G12510" s="37" t="n">
        <v>1</v>
      </c>
      <c r="H12510" s="37" t="n">
        <v>0</v>
      </c>
      <c r="I12510" s="37" t="n">
        <v>2</v>
      </c>
      <c r="J12510" s="40" t="n">
        <f aca="false">IF(C12510=0,"",D12510/C12510)</f>
        <v>0.863636363636364</v>
      </c>
    </row>
    <row r="12511" customFormat="false" ht="15" hidden="false" customHeight="false" outlineLevel="0" collapsed="false">
      <c r="A12511" s="37" t="s">
        <v>367</v>
      </c>
      <c r="B12511" s="37" t="s">
        <v>274</v>
      </c>
      <c r="C12511" s="37" t="n">
        <v>22</v>
      </c>
      <c r="D12511" s="37" t="n">
        <v>21</v>
      </c>
      <c r="E12511" s="37" t="n">
        <v>0</v>
      </c>
      <c r="F12511" s="37" t="n">
        <v>0</v>
      </c>
      <c r="G12511" s="37" t="n">
        <v>0</v>
      </c>
      <c r="H12511" s="37" t="n">
        <v>2</v>
      </c>
      <c r="I12511" s="37" t="n">
        <v>2</v>
      </c>
      <c r="J12511" s="40" t="n">
        <f aca="false">IF(C12511=0,"",D12511/C12511)</f>
        <v>0.954545454545455</v>
      </c>
    </row>
    <row r="12512" customFormat="false" ht="15" hidden="false" customHeight="false" outlineLevel="0" collapsed="false">
      <c r="A12512" s="37" t="s">
        <v>367</v>
      </c>
      <c r="B12512" s="37" t="s">
        <v>275</v>
      </c>
      <c r="C12512" s="37" t="n">
        <v>22</v>
      </c>
      <c r="D12512" s="37" t="n">
        <v>21</v>
      </c>
      <c r="E12512" s="37" t="n">
        <v>0</v>
      </c>
      <c r="F12512" s="37" t="n">
        <v>1</v>
      </c>
      <c r="G12512" s="37" t="n">
        <v>0</v>
      </c>
      <c r="H12512" s="37" t="n">
        <v>2</v>
      </c>
      <c r="I12512" s="37" t="n">
        <v>0</v>
      </c>
      <c r="J12512" s="40" t="n">
        <f aca="false">IF(C12512=0,"",D12512/C12512)</f>
        <v>0.954545454545455</v>
      </c>
    </row>
    <row r="12513" customFormat="false" ht="15" hidden="false" customHeight="false" outlineLevel="0" collapsed="false">
      <c r="A12513" s="37" t="s">
        <v>367</v>
      </c>
      <c r="B12513" s="37" t="s">
        <v>276</v>
      </c>
      <c r="C12513" s="37" t="n">
        <v>22</v>
      </c>
      <c r="D12513" s="37" t="n">
        <v>22</v>
      </c>
      <c r="E12513" s="37" t="n">
        <v>0</v>
      </c>
      <c r="F12513" s="37" t="n">
        <v>0</v>
      </c>
      <c r="G12513" s="37" t="n">
        <v>0</v>
      </c>
      <c r="H12513" s="37" t="n">
        <v>2</v>
      </c>
      <c r="I12513" s="37" t="n">
        <v>0</v>
      </c>
      <c r="J12513" s="40" t="n">
        <f aca="false">IF(C12513=0,"",D12513/C12513)</f>
        <v>1</v>
      </c>
    </row>
    <row r="12514" customFormat="false" ht="15" hidden="false" customHeight="false" outlineLevel="0" collapsed="false">
      <c r="A12514" s="37" t="s">
        <v>367</v>
      </c>
      <c r="B12514" s="37" t="s">
        <v>277</v>
      </c>
      <c r="C12514" s="37" t="n">
        <v>22</v>
      </c>
      <c r="D12514" s="37" t="n">
        <v>20</v>
      </c>
      <c r="E12514" s="37" t="n">
        <v>1</v>
      </c>
      <c r="F12514" s="37" t="n">
        <v>1</v>
      </c>
      <c r="G12514" s="37" t="n">
        <v>0</v>
      </c>
      <c r="H12514" s="37" t="n">
        <v>1</v>
      </c>
      <c r="I12514" s="37" t="n">
        <v>1</v>
      </c>
      <c r="J12514" s="40" t="n">
        <f aca="false">IF(C12514=0,"",D12514/C12514)</f>
        <v>0.909090909090909</v>
      </c>
    </row>
    <row r="12515" customFormat="false" ht="15" hidden="false" customHeight="false" outlineLevel="0" collapsed="false">
      <c r="A12515" s="37" t="s">
        <v>367</v>
      </c>
      <c r="B12515" s="37" t="s">
        <v>278</v>
      </c>
      <c r="C12515" s="37" t="n">
        <v>22</v>
      </c>
      <c r="D12515" s="37" t="n">
        <v>18</v>
      </c>
      <c r="E12515" s="37" t="n">
        <v>1</v>
      </c>
      <c r="F12515" s="37" t="n">
        <v>0</v>
      </c>
      <c r="G12515" s="37" t="n">
        <v>0</v>
      </c>
      <c r="H12515" s="37" t="n">
        <v>1</v>
      </c>
      <c r="I12515" s="37" t="n">
        <v>3</v>
      </c>
      <c r="J12515" s="40" t="n">
        <f aca="false">IF(C12515=0,"",D12515/C12515)</f>
        <v>0.818181818181818</v>
      </c>
    </row>
    <row r="12516" customFormat="false" ht="15" hidden="false" customHeight="false" outlineLevel="0" collapsed="false">
      <c r="A12516" s="37" t="s">
        <v>367</v>
      </c>
      <c r="B12516" s="37" t="s">
        <v>279</v>
      </c>
      <c r="C12516" s="37" t="n">
        <v>22</v>
      </c>
      <c r="D12516" s="37" t="n">
        <v>20</v>
      </c>
      <c r="E12516" s="37" t="n">
        <v>0</v>
      </c>
      <c r="F12516" s="37" t="n">
        <v>0</v>
      </c>
      <c r="G12516" s="37" t="n">
        <v>0</v>
      </c>
      <c r="H12516" s="37" t="n">
        <v>2</v>
      </c>
      <c r="I12516" s="37" t="n">
        <v>0</v>
      </c>
      <c r="J12516" s="40" t="n">
        <f aca="false">IF(C12516=0,"",D12516/C12516)</f>
        <v>0.909090909090909</v>
      </c>
    </row>
    <row r="12517" customFormat="false" ht="15" hidden="false" customHeight="false" outlineLevel="0" collapsed="false">
      <c r="A12517" s="37" t="s">
        <v>367</v>
      </c>
      <c r="B12517" s="37" t="s">
        <v>280</v>
      </c>
      <c r="C12517" s="37" t="n">
        <v>22</v>
      </c>
      <c r="D12517" s="37" t="n">
        <v>22</v>
      </c>
      <c r="E12517" s="37" t="n">
        <v>1</v>
      </c>
      <c r="F12517" s="37" t="n">
        <v>1</v>
      </c>
      <c r="G12517" s="37" t="n">
        <v>0</v>
      </c>
      <c r="H12517" s="37" t="n">
        <v>0</v>
      </c>
      <c r="I12517" s="37" t="n">
        <v>1</v>
      </c>
      <c r="J12517" s="40" t="n">
        <f aca="false">IF(C12517=0,"",D12517/C12517)</f>
        <v>1</v>
      </c>
    </row>
    <row r="12518" customFormat="false" ht="15" hidden="false" customHeight="false" outlineLevel="0" collapsed="false">
      <c r="A12518" s="37" t="s">
        <v>367</v>
      </c>
      <c r="B12518" s="37" t="s">
        <v>281</v>
      </c>
      <c r="C12518" s="37" t="n">
        <v>22</v>
      </c>
      <c r="D12518" s="37" t="n">
        <v>19</v>
      </c>
      <c r="E12518" s="37" t="n">
        <v>1</v>
      </c>
      <c r="F12518" s="37" t="n">
        <v>2</v>
      </c>
      <c r="G12518" s="37" t="n">
        <v>0</v>
      </c>
      <c r="H12518" s="37" t="n">
        <v>1</v>
      </c>
      <c r="I12518" s="37" t="n">
        <v>0</v>
      </c>
      <c r="J12518" s="40" t="n">
        <f aca="false">IF(C12518=0,"",D12518/C12518)</f>
        <v>0.863636363636364</v>
      </c>
    </row>
    <row r="12519" customFormat="false" ht="15" hidden="false" customHeight="false" outlineLevel="0" collapsed="false">
      <c r="A12519" s="37" t="s">
        <v>1836</v>
      </c>
      <c r="B12519" s="37" t="s">
        <v>270</v>
      </c>
      <c r="C12519" s="37" t="n">
        <v>22</v>
      </c>
      <c r="D12519" s="37" t="n">
        <v>22</v>
      </c>
      <c r="E12519" s="37" t="n">
        <v>0</v>
      </c>
      <c r="F12519" s="37" t="n">
        <v>0</v>
      </c>
      <c r="G12519" s="37" t="n">
        <v>0</v>
      </c>
      <c r="H12519" s="37" t="n">
        <v>0</v>
      </c>
      <c r="I12519" s="37" t="n">
        <v>0</v>
      </c>
      <c r="J12519" s="40" t="n">
        <f aca="false">IF(C12519=0,"",D12519/C12519)</f>
        <v>1</v>
      </c>
    </row>
    <row r="12520" customFormat="false" ht="15" hidden="false" customHeight="false" outlineLevel="0" collapsed="false">
      <c r="A12520" s="37" t="s">
        <v>1836</v>
      </c>
      <c r="B12520" s="37" t="s">
        <v>271</v>
      </c>
      <c r="C12520" s="37" t="n">
        <v>22</v>
      </c>
      <c r="D12520" s="37" t="n">
        <v>21</v>
      </c>
      <c r="E12520" s="37" t="n">
        <v>0</v>
      </c>
      <c r="F12520" s="37" t="n">
        <v>0</v>
      </c>
      <c r="G12520" s="37" t="n">
        <v>0</v>
      </c>
      <c r="H12520" s="37" t="n">
        <v>1</v>
      </c>
      <c r="I12520" s="37" t="n">
        <v>2</v>
      </c>
      <c r="J12520" s="40" t="n">
        <f aca="false">IF(C12520=0,"",D12520/C12520)</f>
        <v>0.954545454545455</v>
      </c>
    </row>
    <row r="12521" customFormat="false" ht="15" hidden="false" customHeight="false" outlineLevel="0" collapsed="false">
      <c r="A12521" s="37" t="s">
        <v>1836</v>
      </c>
      <c r="B12521" s="37" t="s">
        <v>272</v>
      </c>
      <c r="C12521" s="37" t="n">
        <v>22</v>
      </c>
      <c r="D12521" s="37" t="n">
        <v>18</v>
      </c>
      <c r="E12521" s="37" t="n">
        <v>0</v>
      </c>
      <c r="F12521" s="37" t="n">
        <v>0</v>
      </c>
      <c r="G12521" s="37" t="n">
        <v>0</v>
      </c>
      <c r="H12521" s="37" t="n">
        <v>1</v>
      </c>
      <c r="I12521" s="37" t="n">
        <v>0</v>
      </c>
      <c r="J12521" s="40" t="n">
        <f aca="false">IF(C12521=0,"",D12521/C12521)</f>
        <v>0.818181818181818</v>
      </c>
    </row>
    <row r="12522" customFormat="false" ht="15" hidden="false" customHeight="false" outlineLevel="0" collapsed="false">
      <c r="A12522" s="37" t="s">
        <v>1836</v>
      </c>
      <c r="B12522" s="37" t="s">
        <v>273</v>
      </c>
      <c r="C12522" s="37" t="n">
        <v>22</v>
      </c>
      <c r="D12522" s="37" t="n">
        <v>21</v>
      </c>
      <c r="E12522" s="37" t="n">
        <v>1</v>
      </c>
      <c r="F12522" s="37" t="n">
        <v>1</v>
      </c>
      <c r="G12522" s="37" t="n">
        <v>0</v>
      </c>
      <c r="H12522" s="37" t="n">
        <v>1</v>
      </c>
      <c r="I12522" s="37" t="n">
        <v>1</v>
      </c>
      <c r="J12522" s="40" t="n">
        <f aca="false">IF(C12522=0,"",D12522/C12522)</f>
        <v>0.954545454545455</v>
      </c>
    </row>
    <row r="12523" customFormat="false" ht="15" hidden="false" customHeight="false" outlineLevel="0" collapsed="false">
      <c r="A12523" s="37" t="s">
        <v>1836</v>
      </c>
      <c r="B12523" s="37" t="s">
        <v>274</v>
      </c>
      <c r="C12523" s="37" t="n">
        <v>22</v>
      </c>
      <c r="D12523" s="37" t="n">
        <v>21</v>
      </c>
      <c r="E12523" s="37" t="n">
        <v>0</v>
      </c>
      <c r="F12523" s="37" t="n">
        <v>0</v>
      </c>
      <c r="G12523" s="37" t="n">
        <v>0</v>
      </c>
      <c r="H12523" s="37" t="n">
        <v>1</v>
      </c>
      <c r="I12523" s="37" t="n">
        <v>6</v>
      </c>
      <c r="J12523" s="40" t="n">
        <f aca="false">IF(C12523=0,"",D12523/C12523)</f>
        <v>0.954545454545455</v>
      </c>
    </row>
    <row r="12524" customFormat="false" ht="15" hidden="false" customHeight="false" outlineLevel="0" collapsed="false">
      <c r="A12524" s="37" t="s">
        <v>1836</v>
      </c>
      <c r="B12524" s="37" t="s">
        <v>275</v>
      </c>
      <c r="C12524" s="37" t="n">
        <v>22</v>
      </c>
      <c r="D12524" s="37" t="n">
        <v>22</v>
      </c>
      <c r="E12524" s="37" t="n">
        <v>1</v>
      </c>
      <c r="F12524" s="37" t="n">
        <v>0</v>
      </c>
      <c r="G12524" s="37" t="n">
        <v>0</v>
      </c>
      <c r="H12524" s="37" t="n">
        <v>0</v>
      </c>
      <c r="I12524" s="37" t="n">
        <v>0</v>
      </c>
      <c r="J12524" s="40" t="n">
        <f aca="false">IF(C12524=0,"",D12524/C12524)</f>
        <v>1</v>
      </c>
    </row>
    <row r="12525" customFormat="false" ht="15" hidden="false" customHeight="false" outlineLevel="0" collapsed="false">
      <c r="A12525" s="37" t="s">
        <v>1836</v>
      </c>
      <c r="B12525" s="37" t="s">
        <v>276</v>
      </c>
      <c r="C12525" s="37" t="n">
        <v>22</v>
      </c>
      <c r="D12525" s="37" t="n">
        <v>20</v>
      </c>
      <c r="E12525" s="37" t="n">
        <v>0</v>
      </c>
      <c r="F12525" s="37" t="n">
        <v>0</v>
      </c>
      <c r="G12525" s="37" t="n">
        <v>0</v>
      </c>
      <c r="H12525" s="37" t="n">
        <v>1</v>
      </c>
      <c r="I12525" s="37" t="n">
        <v>0</v>
      </c>
      <c r="J12525" s="40" t="n">
        <f aca="false">IF(C12525=0,"",D12525/C12525)</f>
        <v>0.909090909090909</v>
      </c>
    </row>
    <row r="12526" customFormat="false" ht="15" hidden="false" customHeight="false" outlineLevel="0" collapsed="false">
      <c r="A12526" s="37" t="s">
        <v>1836</v>
      </c>
      <c r="B12526" s="37" t="s">
        <v>277</v>
      </c>
      <c r="C12526" s="37" t="n">
        <v>22</v>
      </c>
      <c r="D12526" s="37" t="n">
        <v>19</v>
      </c>
      <c r="E12526" s="37" t="n">
        <v>1</v>
      </c>
      <c r="F12526" s="37" t="n">
        <v>5</v>
      </c>
      <c r="G12526" s="37" t="n">
        <v>1</v>
      </c>
      <c r="H12526" s="37" t="n">
        <v>1</v>
      </c>
      <c r="I12526" s="37" t="n">
        <v>0</v>
      </c>
      <c r="J12526" s="40" t="n">
        <f aca="false">IF(C12526=0,"",D12526/C12526)</f>
        <v>0.863636363636364</v>
      </c>
    </row>
    <row r="12527" customFormat="false" ht="15" hidden="false" customHeight="false" outlineLevel="0" collapsed="false">
      <c r="A12527" s="37" t="s">
        <v>1836</v>
      </c>
      <c r="B12527" s="37" t="s">
        <v>278</v>
      </c>
      <c r="C12527" s="37" t="n">
        <v>22</v>
      </c>
      <c r="D12527" s="37" t="n">
        <v>21</v>
      </c>
      <c r="E12527" s="37" t="n">
        <v>2</v>
      </c>
      <c r="F12527" s="37" t="n">
        <v>2</v>
      </c>
      <c r="G12527" s="37" t="n">
        <v>0</v>
      </c>
      <c r="H12527" s="37" t="n">
        <v>3</v>
      </c>
      <c r="I12527" s="37" t="n">
        <v>1</v>
      </c>
      <c r="J12527" s="40" t="n">
        <f aca="false">IF(C12527=0,"",D12527/C12527)</f>
        <v>0.954545454545455</v>
      </c>
    </row>
    <row r="12528" customFormat="false" ht="15" hidden="false" customHeight="false" outlineLevel="0" collapsed="false">
      <c r="A12528" s="37" t="s">
        <v>1836</v>
      </c>
      <c r="B12528" s="37" t="s">
        <v>279</v>
      </c>
      <c r="C12528" s="37" t="n">
        <v>22</v>
      </c>
      <c r="D12528" s="37" t="n">
        <v>22</v>
      </c>
      <c r="E12528" s="37" t="n">
        <v>2</v>
      </c>
      <c r="F12528" s="37" t="n">
        <v>0</v>
      </c>
      <c r="G12528" s="37" t="n">
        <v>0</v>
      </c>
      <c r="H12528" s="37" t="n">
        <v>1</v>
      </c>
      <c r="I12528" s="37" t="n">
        <v>0</v>
      </c>
      <c r="J12528" s="40" t="n">
        <f aca="false">IF(C12528=0,"",D12528/C12528)</f>
        <v>1</v>
      </c>
    </row>
    <row r="12529" customFormat="false" ht="15" hidden="false" customHeight="false" outlineLevel="0" collapsed="false">
      <c r="A12529" s="37" t="s">
        <v>1836</v>
      </c>
      <c r="B12529" s="37" t="s">
        <v>280</v>
      </c>
      <c r="C12529" s="37" t="n">
        <v>22</v>
      </c>
      <c r="D12529" s="37" t="n">
        <v>20</v>
      </c>
      <c r="E12529" s="37" t="n">
        <v>0</v>
      </c>
      <c r="F12529" s="37" t="n">
        <v>0</v>
      </c>
      <c r="G12529" s="37" t="n">
        <v>2</v>
      </c>
      <c r="H12529" s="37" t="n">
        <v>1</v>
      </c>
      <c r="I12529" s="37" t="n">
        <v>0</v>
      </c>
      <c r="J12529" s="40" t="n">
        <f aca="false">IF(C12529=0,"",D12529/C12529)</f>
        <v>0.909090909090909</v>
      </c>
    </row>
    <row r="12530" customFormat="false" ht="15" hidden="false" customHeight="false" outlineLevel="0" collapsed="false">
      <c r="A12530" s="37" t="s">
        <v>1836</v>
      </c>
      <c r="B12530" s="37" t="s">
        <v>281</v>
      </c>
      <c r="C12530" s="37" t="n">
        <v>22</v>
      </c>
      <c r="D12530" s="37" t="n">
        <v>21</v>
      </c>
      <c r="E12530" s="37" t="n">
        <v>0</v>
      </c>
      <c r="F12530" s="37" t="n">
        <v>1</v>
      </c>
      <c r="G12530" s="37" t="n">
        <v>0</v>
      </c>
      <c r="H12530" s="37" t="n">
        <v>1</v>
      </c>
      <c r="I12530" s="37" t="n">
        <v>2</v>
      </c>
      <c r="J12530" s="40" t="n">
        <f aca="false">IF(C12530=0,"",D12530/C12530)</f>
        <v>0.954545454545455</v>
      </c>
    </row>
    <row r="12531" customFormat="false" ht="15" hidden="false" customHeight="false" outlineLevel="0" collapsed="false">
      <c r="A12531" s="37" t="s">
        <v>1837</v>
      </c>
      <c r="B12531" s="37" t="s">
        <v>270</v>
      </c>
      <c r="C12531" s="37" t="n">
        <v>22</v>
      </c>
      <c r="D12531" s="37" t="n">
        <v>19</v>
      </c>
      <c r="E12531" s="37" t="n">
        <v>0</v>
      </c>
      <c r="F12531" s="37" t="n">
        <v>1</v>
      </c>
      <c r="G12531" s="37" t="n">
        <v>0</v>
      </c>
      <c r="H12531" s="37" t="n">
        <v>1</v>
      </c>
      <c r="I12531" s="37" t="n">
        <v>1</v>
      </c>
      <c r="J12531" s="40" t="n">
        <f aca="false">IF(C12531=0,"",D12531/C12531)</f>
        <v>0.863636363636364</v>
      </c>
    </row>
    <row r="12532" customFormat="false" ht="15" hidden="false" customHeight="false" outlineLevel="0" collapsed="false">
      <c r="A12532" s="37" t="s">
        <v>1837</v>
      </c>
      <c r="B12532" s="37" t="s">
        <v>271</v>
      </c>
      <c r="C12532" s="37" t="n">
        <v>22</v>
      </c>
      <c r="D12532" s="37" t="n">
        <v>21</v>
      </c>
      <c r="E12532" s="37" t="n">
        <v>2</v>
      </c>
      <c r="F12532" s="37" t="n">
        <v>0</v>
      </c>
      <c r="G12532" s="37" t="n">
        <v>0</v>
      </c>
      <c r="H12532" s="37" t="n">
        <v>2</v>
      </c>
      <c r="I12532" s="37" t="n">
        <v>3</v>
      </c>
      <c r="J12532" s="40" t="n">
        <f aca="false">IF(C12532=0,"",D12532/C12532)</f>
        <v>0.954545454545455</v>
      </c>
    </row>
    <row r="12533" customFormat="false" ht="15" hidden="false" customHeight="false" outlineLevel="0" collapsed="false">
      <c r="A12533" s="37" t="s">
        <v>1837</v>
      </c>
      <c r="B12533" s="37" t="s">
        <v>272</v>
      </c>
      <c r="C12533" s="37" t="n">
        <v>22</v>
      </c>
      <c r="D12533" s="37" t="n">
        <v>18</v>
      </c>
      <c r="E12533" s="37" t="n">
        <v>0</v>
      </c>
      <c r="F12533" s="37" t="n">
        <v>0</v>
      </c>
      <c r="G12533" s="37" t="n">
        <v>0</v>
      </c>
      <c r="H12533" s="37" t="n">
        <v>2</v>
      </c>
      <c r="I12533" s="37" t="n">
        <v>2</v>
      </c>
      <c r="J12533" s="40" t="n">
        <f aca="false">IF(C12533=0,"",D12533/C12533)</f>
        <v>0.818181818181818</v>
      </c>
    </row>
    <row r="12534" customFormat="false" ht="15" hidden="false" customHeight="false" outlineLevel="0" collapsed="false">
      <c r="A12534" s="37" t="s">
        <v>1837</v>
      </c>
      <c r="B12534" s="37" t="s">
        <v>273</v>
      </c>
      <c r="C12534" s="37" t="n">
        <v>22</v>
      </c>
      <c r="D12534" s="37" t="n">
        <v>21</v>
      </c>
      <c r="E12534" s="37" t="n">
        <v>1</v>
      </c>
      <c r="F12534" s="37" t="n">
        <v>1</v>
      </c>
      <c r="G12534" s="37" t="n">
        <v>0</v>
      </c>
      <c r="H12534" s="37" t="n">
        <v>1</v>
      </c>
      <c r="I12534" s="37" t="n">
        <v>0</v>
      </c>
      <c r="J12534" s="40" t="n">
        <f aca="false">IF(C12534=0,"",D12534/C12534)</f>
        <v>0.954545454545455</v>
      </c>
    </row>
    <row r="12535" customFormat="false" ht="15" hidden="false" customHeight="false" outlineLevel="0" collapsed="false">
      <c r="A12535" s="37" t="s">
        <v>1837</v>
      </c>
      <c r="B12535" s="37" t="s">
        <v>274</v>
      </c>
      <c r="C12535" s="37" t="n">
        <v>22</v>
      </c>
      <c r="D12535" s="37" t="n">
        <v>18</v>
      </c>
      <c r="E12535" s="37" t="n">
        <v>0</v>
      </c>
      <c r="F12535" s="37" t="n">
        <v>1</v>
      </c>
      <c r="G12535" s="37" t="n">
        <v>0</v>
      </c>
      <c r="H12535" s="37" t="n">
        <v>1</v>
      </c>
      <c r="I12535" s="37" t="n">
        <v>1</v>
      </c>
      <c r="J12535" s="40" t="n">
        <f aca="false">IF(C12535=0,"",D12535/C12535)</f>
        <v>0.818181818181818</v>
      </c>
    </row>
    <row r="12536" customFormat="false" ht="15" hidden="false" customHeight="false" outlineLevel="0" collapsed="false">
      <c r="A12536" s="37" t="s">
        <v>1837</v>
      </c>
      <c r="B12536" s="37" t="s">
        <v>275</v>
      </c>
      <c r="C12536" s="37" t="n">
        <v>22</v>
      </c>
      <c r="D12536" s="37" t="n">
        <v>22</v>
      </c>
      <c r="E12536" s="37" t="n">
        <v>1</v>
      </c>
      <c r="F12536" s="37" t="n">
        <v>1</v>
      </c>
      <c r="G12536" s="37" t="n">
        <v>1</v>
      </c>
      <c r="H12536" s="37" t="n">
        <v>1</v>
      </c>
      <c r="I12536" s="37" t="n">
        <v>0</v>
      </c>
      <c r="J12536" s="40" t="n">
        <f aca="false">IF(C12536=0,"",D12536/C12536)</f>
        <v>1</v>
      </c>
    </row>
    <row r="12537" customFormat="false" ht="15" hidden="false" customHeight="false" outlineLevel="0" collapsed="false">
      <c r="A12537" s="37" t="s">
        <v>1837</v>
      </c>
      <c r="B12537" s="37" t="s">
        <v>276</v>
      </c>
      <c r="C12537" s="37" t="n">
        <v>22</v>
      </c>
      <c r="D12537" s="37" t="n">
        <v>21</v>
      </c>
      <c r="E12537" s="37" t="n">
        <v>1</v>
      </c>
      <c r="F12537" s="37" t="n">
        <v>0</v>
      </c>
      <c r="G12537" s="37" t="n">
        <v>0</v>
      </c>
      <c r="H12537" s="37" t="n">
        <v>0</v>
      </c>
      <c r="I12537" s="37" t="n">
        <v>0</v>
      </c>
      <c r="J12537" s="40" t="n">
        <f aca="false">IF(C12537=0,"",D12537/C12537)</f>
        <v>0.954545454545455</v>
      </c>
    </row>
    <row r="12538" customFormat="false" ht="15" hidden="false" customHeight="false" outlineLevel="0" collapsed="false">
      <c r="A12538" s="37" t="s">
        <v>1837</v>
      </c>
      <c r="B12538" s="37" t="s">
        <v>277</v>
      </c>
      <c r="C12538" s="37" t="n">
        <v>22</v>
      </c>
      <c r="D12538" s="37" t="n">
        <v>21</v>
      </c>
      <c r="E12538" s="37" t="n">
        <v>0</v>
      </c>
      <c r="F12538" s="37" t="n">
        <v>0</v>
      </c>
      <c r="G12538" s="37" t="n">
        <v>0</v>
      </c>
      <c r="H12538" s="37" t="n">
        <v>1</v>
      </c>
      <c r="I12538" s="37" t="n">
        <v>1</v>
      </c>
      <c r="J12538" s="40" t="n">
        <f aca="false">IF(C12538=0,"",D12538/C12538)</f>
        <v>0.954545454545455</v>
      </c>
    </row>
    <row r="12539" customFormat="false" ht="15" hidden="false" customHeight="false" outlineLevel="0" collapsed="false">
      <c r="A12539" s="37" t="s">
        <v>1837</v>
      </c>
      <c r="B12539" s="37" t="s">
        <v>278</v>
      </c>
      <c r="C12539" s="37" t="n">
        <v>22</v>
      </c>
      <c r="D12539" s="37" t="n">
        <v>22</v>
      </c>
      <c r="E12539" s="37" t="n">
        <v>0</v>
      </c>
      <c r="F12539" s="37" t="n">
        <v>0</v>
      </c>
      <c r="G12539" s="37" t="n">
        <v>0</v>
      </c>
      <c r="H12539" s="37" t="n">
        <v>1</v>
      </c>
      <c r="I12539" s="37" t="n">
        <v>0</v>
      </c>
      <c r="J12539" s="40" t="n">
        <f aca="false">IF(C12539=0,"",D12539/C12539)</f>
        <v>1</v>
      </c>
    </row>
    <row r="12540" customFormat="false" ht="15" hidden="false" customHeight="false" outlineLevel="0" collapsed="false">
      <c r="A12540" s="37" t="s">
        <v>1837</v>
      </c>
      <c r="B12540" s="37" t="s">
        <v>279</v>
      </c>
      <c r="C12540" s="37" t="n">
        <v>22</v>
      </c>
      <c r="D12540" s="37" t="n">
        <v>21</v>
      </c>
      <c r="E12540" s="37" t="n">
        <v>1</v>
      </c>
      <c r="F12540" s="37" t="n">
        <v>2</v>
      </c>
      <c r="G12540" s="37" t="n">
        <v>0</v>
      </c>
      <c r="H12540" s="37" t="n">
        <v>3</v>
      </c>
      <c r="I12540" s="37" t="n">
        <v>1</v>
      </c>
      <c r="J12540" s="40" t="n">
        <f aca="false">IF(C12540=0,"",D12540/C12540)</f>
        <v>0.954545454545455</v>
      </c>
    </row>
    <row r="12541" customFormat="false" ht="15" hidden="false" customHeight="false" outlineLevel="0" collapsed="false">
      <c r="A12541" s="37" t="s">
        <v>1837</v>
      </c>
      <c r="B12541" s="37" t="s">
        <v>280</v>
      </c>
      <c r="C12541" s="37" t="n">
        <v>22</v>
      </c>
      <c r="D12541" s="37" t="n">
        <v>19</v>
      </c>
      <c r="E12541" s="37" t="n">
        <v>2</v>
      </c>
      <c r="F12541" s="37" t="n">
        <v>1</v>
      </c>
      <c r="G12541" s="37" t="n">
        <v>0</v>
      </c>
      <c r="H12541" s="37" t="n">
        <v>1</v>
      </c>
      <c r="I12541" s="37" t="n">
        <v>2</v>
      </c>
      <c r="J12541" s="40" t="n">
        <f aca="false">IF(C12541=0,"",D12541/C12541)</f>
        <v>0.863636363636364</v>
      </c>
    </row>
    <row r="12542" customFormat="false" ht="15" hidden="false" customHeight="false" outlineLevel="0" collapsed="false">
      <c r="A12542" s="37" t="s">
        <v>1837</v>
      </c>
      <c r="B12542" s="37" t="s">
        <v>281</v>
      </c>
      <c r="C12542" s="37" t="n">
        <v>22</v>
      </c>
      <c r="D12542" s="37" t="n">
        <v>16</v>
      </c>
      <c r="E12542" s="37" t="n">
        <v>0</v>
      </c>
      <c r="F12542" s="37" t="n">
        <v>0</v>
      </c>
      <c r="G12542" s="37" t="n">
        <v>0</v>
      </c>
      <c r="H12542" s="37" t="n">
        <v>1</v>
      </c>
      <c r="I12542" s="37" t="n">
        <v>1</v>
      </c>
      <c r="J12542" s="40" t="n">
        <f aca="false">IF(C12542=0,"",D12542/C12542)</f>
        <v>0.727272727272727</v>
      </c>
    </row>
    <row r="12543" customFormat="false" ht="15" hidden="false" customHeight="false" outlineLevel="0" collapsed="false">
      <c r="A12543" s="37" t="s">
        <v>377</v>
      </c>
      <c r="B12543" s="37" t="s">
        <v>270</v>
      </c>
      <c r="C12543" s="37" t="n">
        <v>22</v>
      </c>
      <c r="D12543" s="37" t="n">
        <v>19</v>
      </c>
      <c r="E12543" s="37" t="n">
        <v>2</v>
      </c>
      <c r="F12543" s="37" t="n">
        <v>1</v>
      </c>
      <c r="G12543" s="37" t="n">
        <v>0</v>
      </c>
      <c r="H12543" s="37" t="n">
        <v>2</v>
      </c>
      <c r="I12543" s="37" t="n">
        <v>9</v>
      </c>
      <c r="J12543" s="40" t="n">
        <f aca="false">IF(C12543=0,"",D12543/C12543)</f>
        <v>0.863636363636364</v>
      </c>
    </row>
    <row r="12544" customFormat="false" ht="15" hidden="false" customHeight="false" outlineLevel="0" collapsed="false">
      <c r="A12544" s="37" t="s">
        <v>377</v>
      </c>
      <c r="B12544" s="37" t="s">
        <v>271</v>
      </c>
      <c r="C12544" s="37" t="n">
        <v>22</v>
      </c>
      <c r="D12544" s="37" t="n">
        <v>19</v>
      </c>
      <c r="E12544" s="37" t="n">
        <v>0</v>
      </c>
      <c r="F12544" s="37" t="n">
        <v>0</v>
      </c>
      <c r="G12544" s="37" t="n">
        <v>1</v>
      </c>
      <c r="H12544" s="37" t="n">
        <v>1</v>
      </c>
      <c r="I12544" s="37" t="n">
        <v>5</v>
      </c>
      <c r="J12544" s="40" t="n">
        <f aca="false">IF(C12544=0,"",D12544/C12544)</f>
        <v>0.863636363636364</v>
      </c>
    </row>
    <row r="12545" customFormat="false" ht="15" hidden="false" customHeight="false" outlineLevel="0" collapsed="false">
      <c r="A12545" s="37" t="s">
        <v>377</v>
      </c>
      <c r="B12545" s="37" t="s">
        <v>272</v>
      </c>
      <c r="C12545" s="37" t="n">
        <v>22</v>
      </c>
      <c r="D12545" s="37" t="n">
        <v>21</v>
      </c>
      <c r="E12545" s="37" t="n">
        <v>0</v>
      </c>
      <c r="F12545" s="37" t="n">
        <v>1</v>
      </c>
      <c r="G12545" s="37" t="n">
        <v>1</v>
      </c>
      <c r="H12545" s="37" t="n">
        <v>1</v>
      </c>
      <c r="I12545" s="37" t="n">
        <v>21</v>
      </c>
      <c r="J12545" s="40" t="n">
        <f aca="false">IF(C12545=0,"",D12545/C12545)</f>
        <v>0.954545454545455</v>
      </c>
    </row>
    <row r="12546" customFormat="false" ht="15" hidden="false" customHeight="false" outlineLevel="0" collapsed="false">
      <c r="A12546" s="37" t="s">
        <v>377</v>
      </c>
      <c r="B12546" s="37" t="s">
        <v>273</v>
      </c>
      <c r="C12546" s="37" t="n">
        <v>22</v>
      </c>
      <c r="D12546" s="37" t="n">
        <v>19</v>
      </c>
      <c r="E12546" s="37" t="n">
        <v>1</v>
      </c>
      <c r="F12546" s="37" t="n">
        <v>0</v>
      </c>
      <c r="G12546" s="37" t="n">
        <v>0</v>
      </c>
      <c r="H12546" s="37" t="n">
        <v>3</v>
      </c>
      <c r="I12546" s="37" t="n">
        <v>2</v>
      </c>
      <c r="J12546" s="40" t="n">
        <f aca="false">IF(C12546=0,"",D12546/C12546)</f>
        <v>0.863636363636364</v>
      </c>
    </row>
    <row r="12547" customFormat="false" ht="15" hidden="false" customHeight="false" outlineLevel="0" collapsed="false">
      <c r="A12547" s="37" t="s">
        <v>377</v>
      </c>
      <c r="B12547" s="37" t="s">
        <v>274</v>
      </c>
      <c r="C12547" s="37" t="n">
        <v>22</v>
      </c>
      <c r="D12547" s="37" t="n">
        <v>19</v>
      </c>
      <c r="E12547" s="37" t="n">
        <v>1</v>
      </c>
      <c r="F12547" s="37" t="n">
        <v>1</v>
      </c>
      <c r="G12547" s="37" t="n">
        <v>1</v>
      </c>
      <c r="H12547" s="37" t="n">
        <v>5</v>
      </c>
      <c r="I12547" s="37" t="n">
        <v>23</v>
      </c>
      <c r="J12547" s="40" t="n">
        <f aca="false">IF(C12547=0,"",D12547/C12547)</f>
        <v>0.863636363636364</v>
      </c>
    </row>
    <row r="12548" customFormat="false" ht="15" hidden="false" customHeight="false" outlineLevel="0" collapsed="false">
      <c r="A12548" s="37" t="s">
        <v>377</v>
      </c>
      <c r="B12548" s="37" t="s">
        <v>275</v>
      </c>
      <c r="C12548" s="37" t="n">
        <v>22</v>
      </c>
      <c r="D12548" s="37" t="n">
        <v>19</v>
      </c>
      <c r="E12548" s="37" t="n">
        <v>1</v>
      </c>
      <c r="F12548" s="37" t="n">
        <v>2</v>
      </c>
      <c r="G12548" s="37" t="n">
        <v>0</v>
      </c>
      <c r="H12548" s="37" t="n">
        <v>2</v>
      </c>
      <c r="I12548" s="37" t="n">
        <v>18</v>
      </c>
      <c r="J12548" s="40" t="n">
        <f aca="false">IF(C12548=0,"",D12548/C12548)</f>
        <v>0.863636363636364</v>
      </c>
    </row>
    <row r="12549" customFormat="false" ht="15" hidden="false" customHeight="false" outlineLevel="0" collapsed="false">
      <c r="A12549" s="37" t="s">
        <v>377</v>
      </c>
      <c r="B12549" s="37" t="s">
        <v>276</v>
      </c>
      <c r="C12549" s="37" t="n">
        <v>22</v>
      </c>
      <c r="D12549" s="37" t="n">
        <v>18</v>
      </c>
      <c r="E12549" s="37" t="n">
        <v>0</v>
      </c>
      <c r="F12549" s="37" t="n">
        <v>1</v>
      </c>
      <c r="G12549" s="37" t="n">
        <v>0</v>
      </c>
      <c r="H12549" s="37" t="n">
        <v>1</v>
      </c>
      <c r="I12549" s="37" t="n">
        <v>5</v>
      </c>
      <c r="J12549" s="40" t="n">
        <f aca="false">IF(C12549=0,"",D12549/C12549)</f>
        <v>0.818181818181818</v>
      </c>
    </row>
    <row r="12550" customFormat="false" ht="15" hidden="false" customHeight="false" outlineLevel="0" collapsed="false">
      <c r="A12550" s="37" t="s">
        <v>377</v>
      </c>
      <c r="B12550" s="37" t="s">
        <v>277</v>
      </c>
      <c r="C12550" s="37" t="n">
        <v>22</v>
      </c>
      <c r="D12550" s="37" t="n">
        <v>21</v>
      </c>
      <c r="E12550" s="37" t="n">
        <v>0</v>
      </c>
      <c r="F12550" s="37" t="n">
        <v>0</v>
      </c>
      <c r="G12550" s="37" t="n">
        <v>0</v>
      </c>
      <c r="H12550" s="37" t="n">
        <v>3</v>
      </c>
      <c r="I12550" s="37" t="n">
        <v>8</v>
      </c>
      <c r="J12550" s="40" t="n">
        <f aca="false">IF(C12550=0,"",D12550/C12550)</f>
        <v>0.954545454545455</v>
      </c>
    </row>
    <row r="12551" customFormat="false" ht="15" hidden="false" customHeight="false" outlineLevel="0" collapsed="false">
      <c r="A12551" s="37" t="s">
        <v>377</v>
      </c>
      <c r="B12551" s="37" t="s">
        <v>278</v>
      </c>
      <c r="C12551" s="37" t="n">
        <v>22</v>
      </c>
      <c r="D12551" s="37" t="n">
        <v>18</v>
      </c>
      <c r="E12551" s="37" t="n">
        <v>0</v>
      </c>
      <c r="F12551" s="37" t="n">
        <v>1</v>
      </c>
      <c r="G12551" s="37" t="n">
        <v>0</v>
      </c>
      <c r="H12551" s="37" t="n">
        <v>3</v>
      </c>
      <c r="I12551" s="37" t="n">
        <v>5</v>
      </c>
      <c r="J12551" s="40" t="n">
        <f aca="false">IF(C12551=0,"",D12551/C12551)</f>
        <v>0.818181818181818</v>
      </c>
    </row>
    <row r="12552" customFormat="false" ht="15" hidden="false" customHeight="false" outlineLevel="0" collapsed="false">
      <c r="A12552" s="37" t="s">
        <v>377</v>
      </c>
      <c r="B12552" s="37" t="s">
        <v>279</v>
      </c>
      <c r="C12552" s="37" t="n">
        <v>22</v>
      </c>
      <c r="D12552" s="37" t="n">
        <v>21</v>
      </c>
      <c r="E12552" s="37" t="n">
        <v>1</v>
      </c>
      <c r="F12552" s="37" t="n">
        <v>0</v>
      </c>
      <c r="G12552" s="37" t="n">
        <v>0</v>
      </c>
      <c r="H12552" s="37" t="n">
        <v>1</v>
      </c>
      <c r="I12552" s="37" t="n">
        <v>7</v>
      </c>
      <c r="J12552" s="40" t="n">
        <f aca="false">IF(C12552=0,"",D12552/C12552)</f>
        <v>0.954545454545455</v>
      </c>
    </row>
    <row r="12553" customFormat="false" ht="15" hidden="false" customHeight="false" outlineLevel="0" collapsed="false">
      <c r="A12553" s="37" t="s">
        <v>377</v>
      </c>
      <c r="B12553" s="37" t="s">
        <v>280</v>
      </c>
      <c r="C12553" s="37" t="n">
        <v>22</v>
      </c>
      <c r="D12553" s="37" t="n">
        <v>22</v>
      </c>
      <c r="E12553" s="37" t="n">
        <v>1</v>
      </c>
      <c r="F12553" s="37" t="n">
        <v>1</v>
      </c>
      <c r="G12553" s="37" t="n">
        <v>0</v>
      </c>
      <c r="H12553" s="37" t="n">
        <v>1</v>
      </c>
      <c r="I12553" s="37" t="n">
        <v>9</v>
      </c>
      <c r="J12553" s="40" t="n">
        <f aca="false">IF(C12553=0,"",D12553/C12553)</f>
        <v>1</v>
      </c>
    </row>
    <row r="12554" customFormat="false" ht="15" hidden="false" customHeight="false" outlineLevel="0" collapsed="false">
      <c r="A12554" s="37" t="s">
        <v>377</v>
      </c>
      <c r="B12554" s="37" t="s">
        <v>281</v>
      </c>
      <c r="C12554" s="37" t="n">
        <v>22</v>
      </c>
      <c r="D12554" s="37" t="n">
        <v>18</v>
      </c>
      <c r="E12554" s="37" t="n">
        <v>1</v>
      </c>
      <c r="F12554" s="37" t="n">
        <v>1</v>
      </c>
      <c r="G12554" s="37" t="n">
        <v>0</v>
      </c>
      <c r="H12554" s="37" t="n">
        <v>2</v>
      </c>
      <c r="I12554" s="37" t="n">
        <v>14</v>
      </c>
      <c r="J12554" s="40" t="n">
        <f aca="false">IF(C12554=0,"",D12554/C12554)</f>
        <v>0.818181818181818</v>
      </c>
    </row>
    <row r="12555" customFormat="false" ht="15" hidden="false" customHeight="false" outlineLevel="0" collapsed="false">
      <c r="A12555" s="37" t="s">
        <v>1838</v>
      </c>
      <c r="B12555" s="37" t="s">
        <v>270</v>
      </c>
      <c r="C12555" s="37" t="n">
        <v>22</v>
      </c>
      <c r="D12555" s="37" t="n">
        <v>19</v>
      </c>
      <c r="E12555" s="37" t="n">
        <v>1</v>
      </c>
      <c r="F12555" s="37" t="n">
        <v>1</v>
      </c>
      <c r="G12555" s="37" t="n">
        <v>0</v>
      </c>
      <c r="H12555" s="37" t="n">
        <v>1</v>
      </c>
      <c r="I12555" s="37" t="n">
        <v>1</v>
      </c>
      <c r="J12555" s="40" t="n">
        <f aca="false">IF(C12555=0,"",D12555/C12555)</f>
        <v>0.863636363636364</v>
      </c>
    </row>
    <row r="12556" customFormat="false" ht="15" hidden="false" customHeight="false" outlineLevel="0" collapsed="false">
      <c r="A12556" s="37" t="s">
        <v>1838</v>
      </c>
      <c r="B12556" s="37" t="s">
        <v>271</v>
      </c>
      <c r="C12556" s="37" t="n">
        <v>22</v>
      </c>
      <c r="D12556" s="37" t="n">
        <v>22</v>
      </c>
      <c r="E12556" s="37" t="n">
        <v>0</v>
      </c>
      <c r="F12556" s="37" t="n">
        <v>3</v>
      </c>
      <c r="G12556" s="37" t="n">
        <v>0</v>
      </c>
      <c r="H12556" s="37" t="n">
        <v>2</v>
      </c>
      <c r="I12556" s="37" t="n">
        <v>12</v>
      </c>
      <c r="J12556" s="40" t="n">
        <f aca="false">IF(C12556=0,"",D12556/C12556)</f>
        <v>1</v>
      </c>
    </row>
    <row r="12557" customFormat="false" ht="15" hidden="false" customHeight="false" outlineLevel="0" collapsed="false">
      <c r="A12557" s="37" t="s">
        <v>1838</v>
      </c>
      <c r="B12557" s="37" t="s">
        <v>272</v>
      </c>
      <c r="C12557" s="37" t="n">
        <v>22</v>
      </c>
      <c r="D12557" s="37" t="n">
        <v>19</v>
      </c>
      <c r="E12557" s="37" t="n">
        <v>3</v>
      </c>
      <c r="F12557" s="37" t="n">
        <v>1</v>
      </c>
      <c r="G12557" s="37" t="n">
        <v>0</v>
      </c>
      <c r="H12557" s="37" t="n">
        <v>1</v>
      </c>
      <c r="I12557" s="37" t="n">
        <v>1</v>
      </c>
      <c r="J12557" s="40" t="n">
        <f aca="false">IF(C12557=0,"",D12557/C12557)</f>
        <v>0.863636363636364</v>
      </c>
    </row>
    <row r="12558" customFormat="false" ht="15" hidden="false" customHeight="false" outlineLevel="0" collapsed="false">
      <c r="A12558" s="37" t="s">
        <v>1838</v>
      </c>
      <c r="B12558" s="37" t="s">
        <v>273</v>
      </c>
      <c r="C12558" s="37" t="n">
        <v>22</v>
      </c>
      <c r="D12558" s="37" t="n">
        <v>22</v>
      </c>
      <c r="E12558" s="37" t="n">
        <v>2</v>
      </c>
      <c r="F12558" s="37" t="n">
        <v>0</v>
      </c>
      <c r="G12558" s="37" t="n">
        <v>1</v>
      </c>
      <c r="H12558" s="37" t="n">
        <v>1</v>
      </c>
      <c r="I12558" s="37" t="n">
        <v>3</v>
      </c>
      <c r="J12558" s="40" t="n">
        <f aca="false">IF(C12558=0,"",D12558/C12558)</f>
        <v>1</v>
      </c>
    </row>
    <row r="12559" customFormat="false" ht="15" hidden="false" customHeight="false" outlineLevel="0" collapsed="false">
      <c r="A12559" s="37" t="s">
        <v>1838</v>
      </c>
      <c r="B12559" s="37" t="s">
        <v>274</v>
      </c>
      <c r="C12559" s="37" t="n">
        <v>22</v>
      </c>
      <c r="D12559" s="37" t="n">
        <v>20</v>
      </c>
      <c r="E12559" s="37" t="n">
        <v>0</v>
      </c>
      <c r="F12559" s="37" t="n">
        <v>0</v>
      </c>
      <c r="G12559" s="37" t="n">
        <v>0</v>
      </c>
      <c r="H12559" s="37" t="n">
        <v>2</v>
      </c>
      <c r="I12559" s="37" t="n">
        <v>1</v>
      </c>
      <c r="J12559" s="40" t="n">
        <f aca="false">IF(C12559=0,"",D12559/C12559)</f>
        <v>0.909090909090909</v>
      </c>
    </row>
    <row r="12560" customFormat="false" ht="15" hidden="false" customHeight="false" outlineLevel="0" collapsed="false">
      <c r="A12560" s="37" t="s">
        <v>1838</v>
      </c>
      <c r="B12560" s="37" t="s">
        <v>275</v>
      </c>
      <c r="C12560" s="37" t="n">
        <v>22</v>
      </c>
      <c r="D12560" s="37" t="n">
        <v>21</v>
      </c>
      <c r="E12560" s="37" t="n">
        <v>0</v>
      </c>
      <c r="F12560" s="37" t="n">
        <v>0</v>
      </c>
      <c r="G12560" s="37" t="n">
        <v>0</v>
      </c>
      <c r="H12560" s="37" t="n">
        <v>2</v>
      </c>
      <c r="I12560" s="37" t="n">
        <v>2</v>
      </c>
      <c r="J12560" s="40" t="n">
        <f aca="false">IF(C12560=0,"",D12560/C12560)</f>
        <v>0.954545454545455</v>
      </c>
    </row>
    <row r="12561" customFormat="false" ht="15" hidden="false" customHeight="false" outlineLevel="0" collapsed="false">
      <c r="A12561" s="37" t="s">
        <v>1838</v>
      </c>
      <c r="B12561" s="37" t="s">
        <v>276</v>
      </c>
      <c r="C12561" s="37" t="n">
        <v>22</v>
      </c>
      <c r="D12561" s="37" t="n">
        <v>20</v>
      </c>
      <c r="E12561" s="37" t="n">
        <v>2</v>
      </c>
      <c r="F12561" s="37" t="n">
        <v>2</v>
      </c>
      <c r="G12561" s="37" t="n">
        <v>0</v>
      </c>
      <c r="H12561" s="37" t="n">
        <v>1</v>
      </c>
      <c r="I12561" s="37" t="n">
        <v>12</v>
      </c>
      <c r="J12561" s="40" t="n">
        <f aca="false">IF(C12561=0,"",D12561/C12561)</f>
        <v>0.909090909090909</v>
      </c>
    </row>
    <row r="12562" customFormat="false" ht="15" hidden="false" customHeight="false" outlineLevel="0" collapsed="false">
      <c r="A12562" s="37" t="s">
        <v>1838</v>
      </c>
      <c r="B12562" s="37" t="s">
        <v>277</v>
      </c>
      <c r="C12562" s="37" t="n">
        <v>22</v>
      </c>
      <c r="D12562" s="37" t="n">
        <v>21</v>
      </c>
      <c r="E12562" s="37" t="n">
        <v>1</v>
      </c>
      <c r="F12562" s="37" t="n">
        <v>0</v>
      </c>
      <c r="G12562" s="37" t="n">
        <v>0</v>
      </c>
      <c r="H12562" s="37" t="n">
        <v>0</v>
      </c>
      <c r="I12562" s="37" t="n">
        <v>2</v>
      </c>
      <c r="J12562" s="40" t="n">
        <f aca="false">IF(C12562=0,"",D12562/C12562)</f>
        <v>0.954545454545455</v>
      </c>
    </row>
    <row r="12563" customFormat="false" ht="15" hidden="false" customHeight="false" outlineLevel="0" collapsed="false">
      <c r="A12563" s="37" t="s">
        <v>1838</v>
      </c>
      <c r="B12563" s="37" t="s">
        <v>278</v>
      </c>
      <c r="C12563" s="37" t="n">
        <v>22</v>
      </c>
      <c r="D12563" s="37" t="n">
        <v>20</v>
      </c>
      <c r="E12563" s="37" t="n">
        <v>0</v>
      </c>
      <c r="F12563" s="37" t="n">
        <v>0</v>
      </c>
      <c r="G12563" s="37" t="n">
        <v>0</v>
      </c>
      <c r="H12563" s="37" t="n">
        <v>3</v>
      </c>
      <c r="I12563" s="37" t="n">
        <v>23</v>
      </c>
      <c r="J12563" s="40" t="n">
        <f aca="false">IF(C12563=0,"",D12563/C12563)</f>
        <v>0.909090909090909</v>
      </c>
    </row>
    <row r="12564" customFormat="false" ht="15" hidden="false" customHeight="false" outlineLevel="0" collapsed="false">
      <c r="A12564" s="37" t="s">
        <v>1838</v>
      </c>
      <c r="B12564" s="37" t="s">
        <v>279</v>
      </c>
      <c r="C12564" s="37" t="n">
        <v>22</v>
      </c>
      <c r="D12564" s="37" t="n">
        <v>22</v>
      </c>
      <c r="E12564" s="37" t="n">
        <v>0</v>
      </c>
      <c r="F12564" s="37" t="n">
        <v>0</v>
      </c>
      <c r="G12564" s="37" t="n">
        <v>0</v>
      </c>
      <c r="H12564" s="37" t="n">
        <v>1</v>
      </c>
      <c r="I12564" s="37" t="n">
        <v>8</v>
      </c>
      <c r="J12564" s="40" t="n">
        <f aca="false">IF(C12564=0,"",D12564/C12564)</f>
        <v>1</v>
      </c>
    </row>
    <row r="12565" customFormat="false" ht="15" hidden="false" customHeight="false" outlineLevel="0" collapsed="false">
      <c r="A12565" s="37" t="s">
        <v>1838</v>
      </c>
      <c r="B12565" s="37" t="s">
        <v>280</v>
      </c>
      <c r="C12565" s="37" t="n">
        <v>22</v>
      </c>
      <c r="D12565" s="37" t="n">
        <v>21</v>
      </c>
      <c r="E12565" s="37" t="n">
        <v>0</v>
      </c>
      <c r="F12565" s="37" t="n">
        <v>1</v>
      </c>
      <c r="G12565" s="37" t="n">
        <v>1</v>
      </c>
      <c r="H12565" s="37" t="n">
        <v>1</v>
      </c>
      <c r="I12565" s="37" t="n">
        <v>5</v>
      </c>
      <c r="J12565" s="40" t="n">
        <f aca="false">IF(C12565=0,"",D12565/C12565)</f>
        <v>0.954545454545455</v>
      </c>
    </row>
    <row r="12566" customFormat="false" ht="15" hidden="false" customHeight="false" outlineLevel="0" collapsed="false">
      <c r="A12566" s="37" t="s">
        <v>1838</v>
      </c>
      <c r="B12566" s="37" t="s">
        <v>281</v>
      </c>
      <c r="C12566" s="37" t="n">
        <v>22</v>
      </c>
      <c r="D12566" s="37" t="n">
        <v>22</v>
      </c>
      <c r="E12566" s="37" t="n">
        <v>1</v>
      </c>
      <c r="F12566" s="37" t="n">
        <v>0</v>
      </c>
      <c r="G12566" s="37" t="n">
        <v>0</v>
      </c>
      <c r="H12566" s="37" t="n">
        <v>1</v>
      </c>
      <c r="I12566" s="37" t="n">
        <v>20</v>
      </c>
      <c r="J12566" s="40" t="n">
        <f aca="false">IF(C12566=0,"",D12566/C12566)</f>
        <v>1</v>
      </c>
    </row>
    <row r="12567" customFormat="false" ht="15" hidden="false" customHeight="false" outlineLevel="0" collapsed="false">
      <c r="A12567" s="37" t="s">
        <v>1839</v>
      </c>
      <c r="B12567" s="37" t="s">
        <v>270</v>
      </c>
      <c r="C12567" s="37" t="n">
        <v>22</v>
      </c>
      <c r="D12567" s="37" t="n">
        <v>22</v>
      </c>
      <c r="E12567" s="37" t="n">
        <v>1</v>
      </c>
      <c r="F12567" s="37" t="n">
        <v>0</v>
      </c>
      <c r="G12567" s="37" t="n">
        <v>2</v>
      </c>
      <c r="H12567" s="37" t="n">
        <v>4</v>
      </c>
      <c r="I12567" s="37" t="n">
        <v>2</v>
      </c>
      <c r="J12567" s="40" t="n">
        <f aca="false">IF(C12567=0,"",D12567/C12567)</f>
        <v>1</v>
      </c>
    </row>
    <row r="12568" customFormat="false" ht="15" hidden="false" customHeight="false" outlineLevel="0" collapsed="false">
      <c r="A12568" s="37" t="s">
        <v>1839</v>
      </c>
      <c r="B12568" s="37" t="s">
        <v>271</v>
      </c>
      <c r="C12568" s="37" t="n">
        <v>22</v>
      </c>
      <c r="D12568" s="37" t="n">
        <v>19</v>
      </c>
      <c r="E12568" s="37" t="n">
        <v>0</v>
      </c>
      <c r="F12568" s="37" t="n">
        <v>0</v>
      </c>
      <c r="G12568" s="37" t="n">
        <v>0</v>
      </c>
      <c r="H12568" s="37" t="n">
        <v>0</v>
      </c>
      <c r="I12568" s="37" t="n">
        <v>4</v>
      </c>
      <c r="J12568" s="40" t="n">
        <f aca="false">IF(C12568=0,"",D12568/C12568)</f>
        <v>0.863636363636364</v>
      </c>
    </row>
    <row r="12569" customFormat="false" ht="15" hidden="false" customHeight="false" outlineLevel="0" collapsed="false">
      <c r="A12569" s="37" t="s">
        <v>1839</v>
      </c>
      <c r="B12569" s="37" t="s">
        <v>272</v>
      </c>
      <c r="C12569" s="37" t="n">
        <v>22</v>
      </c>
      <c r="D12569" s="37" t="n">
        <v>18</v>
      </c>
      <c r="E12569" s="37" t="n">
        <v>1</v>
      </c>
      <c r="F12569" s="37" t="n">
        <v>0</v>
      </c>
      <c r="G12569" s="37" t="n">
        <v>1</v>
      </c>
      <c r="H12569" s="37" t="n">
        <v>2</v>
      </c>
      <c r="I12569" s="37" t="n">
        <v>0</v>
      </c>
      <c r="J12569" s="40" t="n">
        <f aca="false">IF(C12569=0,"",D12569/C12569)</f>
        <v>0.818181818181818</v>
      </c>
    </row>
    <row r="12570" customFormat="false" ht="15" hidden="false" customHeight="false" outlineLevel="0" collapsed="false">
      <c r="A12570" s="37" t="s">
        <v>1839</v>
      </c>
      <c r="B12570" s="37" t="s">
        <v>273</v>
      </c>
      <c r="C12570" s="37" t="n">
        <v>22</v>
      </c>
      <c r="D12570" s="37" t="n">
        <v>22</v>
      </c>
      <c r="E12570" s="37" t="n">
        <v>0</v>
      </c>
      <c r="F12570" s="37" t="n">
        <v>0</v>
      </c>
      <c r="G12570" s="37" t="n">
        <v>1</v>
      </c>
      <c r="H12570" s="37" t="n">
        <v>2</v>
      </c>
      <c r="I12570" s="37" t="n">
        <v>0</v>
      </c>
      <c r="J12570" s="40" t="n">
        <f aca="false">IF(C12570=0,"",D12570/C12570)</f>
        <v>1</v>
      </c>
    </row>
    <row r="12571" customFormat="false" ht="15" hidden="false" customHeight="false" outlineLevel="0" collapsed="false">
      <c r="A12571" s="37" t="s">
        <v>1839</v>
      </c>
      <c r="B12571" s="37" t="s">
        <v>274</v>
      </c>
      <c r="C12571" s="37" t="n">
        <v>22</v>
      </c>
      <c r="D12571" s="37" t="n">
        <v>22</v>
      </c>
      <c r="E12571" s="37" t="n">
        <v>0</v>
      </c>
      <c r="F12571" s="37" t="n">
        <v>0</v>
      </c>
      <c r="G12571" s="37" t="n">
        <v>1</v>
      </c>
      <c r="H12571" s="37" t="n">
        <v>1</v>
      </c>
      <c r="I12571" s="37" t="n">
        <v>0</v>
      </c>
      <c r="J12571" s="40" t="n">
        <f aca="false">IF(C12571=0,"",D12571/C12571)</f>
        <v>1</v>
      </c>
    </row>
    <row r="12572" customFormat="false" ht="15" hidden="false" customHeight="false" outlineLevel="0" collapsed="false">
      <c r="A12572" s="37" t="s">
        <v>1839</v>
      </c>
      <c r="B12572" s="37" t="s">
        <v>275</v>
      </c>
      <c r="C12572" s="37" t="n">
        <v>22</v>
      </c>
      <c r="D12572" s="37" t="n">
        <v>21</v>
      </c>
      <c r="E12572" s="37" t="n">
        <v>1</v>
      </c>
      <c r="F12572" s="37" t="n">
        <v>0</v>
      </c>
      <c r="G12572" s="37" t="n">
        <v>1</v>
      </c>
      <c r="H12572" s="37" t="n">
        <v>2</v>
      </c>
      <c r="I12572" s="37" t="n">
        <v>0</v>
      </c>
      <c r="J12572" s="40" t="n">
        <f aca="false">IF(C12572=0,"",D12572/C12572)</f>
        <v>0.954545454545455</v>
      </c>
    </row>
    <row r="12573" customFormat="false" ht="15" hidden="false" customHeight="false" outlineLevel="0" collapsed="false">
      <c r="A12573" s="37" t="s">
        <v>1839</v>
      </c>
      <c r="B12573" s="37" t="s">
        <v>276</v>
      </c>
      <c r="C12573" s="37" t="n">
        <v>22</v>
      </c>
      <c r="D12573" s="37" t="n">
        <v>21</v>
      </c>
      <c r="E12573" s="37" t="n">
        <v>0</v>
      </c>
      <c r="F12573" s="37" t="n">
        <v>0</v>
      </c>
      <c r="G12573" s="37" t="n">
        <v>1</v>
      </c>
      <c r="H12573" s="37" t="n">
        <v>0</v>
      </c>
      <c r="I12573" s="37" t="n">
        <v>3</v>
      </c>
      <c r="J12573" s="40" t="n">
        <f aca="false">IF(C12573=0,"",D12573/C12573)</f>
        <v>0.954545454545455</v>
      </c>
    </row>
    <row r="12574" customFormat="false" ht="15" hidden="false" customHeight="false" outlineLevel="0" collapsed="false">
      <c r="A12574" s="37" t="s">
        <v>1839</v>
      </c>
      <c r="B12574" s="37" t="s">
        <v>277</v>
      </c>
      <c r="C12574" s="37" t="n">
        <v>22</v>
      </c>
      <c r="D12574" s="37" t="n">
        <v>19</v>
      </c>
      <c r="E12574" s="37" t="n">
        <v>0</v>
      </c>
      <c r="F12574" s="37" t="n">
        <v>1</v>
      </c>
      <c r="G12574" s="37" t="n">
        <v>0</v>
      </c>
      <c r="H12574" s="37" t="n">
        <v>2</v>
      </c>
      <c r="I12574" s="37" t="n">
        <v>0</v>
      </c>
      <c r="J12574" s="40" t="n">
        <f aca="false">IF(C12574=0,"",D12574/C12574)</f>
        <v>0.863636363636364</v>
      </c>
    </row>
    <row r="12575" customFormat="false" ht="15" hidden="false" customHeight="false" outlineLevel="0" collapsed="false">
      <c r="A12575" s="37" t="s">
        <v>1839</v>
      </c>
      <c r="B12575" s="37" t="s">
        <v>278</v>
      </c>
      <c r="C12575" s="37" t="n">
        <v>22</v>
      </c>
      <c r="D12575" s="37" t="n">
        <v>21</v>
      </c>
      <c r="E12575" s="37" t="n">
        <v>3</v>
      </c>
      <c r="F12575" s="37" t="n">
        <v>1</v>
      </c>
      <c r="G12575" s="37" t="n">
        <v>0</v>
      </c>
      <c r="H12575" s="37" t="n">
        <v>2</v>
      </c>
      <c r="I12575" s="37" t="n">
        <v>0</v>
      </c>
      <c r="J12575" s="40" t="n">
        <f aca="false">IF(C12575=0,"",D12575/C12575)</f>
        <v>0.954545454545455</v>
      </c>
    </row>
    <row r="12576" customFormat="false" ht="15" hidden="false" customHeight="false" outlineLevel="0" collapsed="false">
      <c r="A12576" s="37" t="s">
        <v>1839</v>
      </c>
      <c r="B12576" s="37" t="s">
        <v>279</v>
      </c>
      <c r="C12576" s="37" t="n">
        <v>22</v>
      </c>
      <c r="D12576" s="37" t="n">
        <v>20</v>
      </c>
      <c r="E12576" s="37" t="n">
        <v>0</v>
      </c>
      <c r="F12576" s="37" t="n">
        <v>0</v>
      </c>
      <c r="G12576" s="37" t="n">
        <v>0</v>
      </c>
      <c r="H12576" s="37" t="n">
        <v>1</v>
      </c>
      <c r="I12576" s="37" t="n">
        <v>2</v>
      </c>
      <c r="J12576" s="40" t="n">
        <f aca="false">IF(C12576=0,"",D12576/C12576)</f>
        <v>0.909090909090909</v>
      </c>
    </row>
    <row r="12577" customFormat="false" ht="15" hidden="false" customHeight="false" outlineLevel="0" collapsed="false">
      <c r="A12577" s="37" t="s">
        <v>1839</v>
      </c>
      <c r="B12577" s="37" t="s">
        <v>280</v>
      </c>
      <c r="C12577" s="37" t="n">
        <v>22</v>
      </c>
      <c r="D12577" s="37" t="n">
        <v>21</v>
      </c>
      <c r="E12577" s="37" t="n">
        <v>0</v>
      </c>
      <c r="F12577" s="37" t="n">
        <v>0</v>
      </c>
      <c r="G12577" s="37" t="n">
        <v>1</v>
      </c>
      <c r="H12577" s="37" t="n">
        <v>0</v>
      </c>
      <c r="I12577" s="37" t="n">
        <v>5</v>
      </c>
      <c r="J12577" s="40" t="n">
        <f aca="false">IF(C12577=0,"",D12577/C12577)</f>
        <v>0.954545454545455</v>
      </c>
    </row>
    <row r="12578" customFormat="false" ht="15" hidden="false" customHeight="false" outlineLevel="0" collapsed="false">
      <c r="A12578" s="37" t="s">
        <v>1839</v>
      </c>
      <c r="B12578" s="37" t="s">
        <v>281</v>
      </c>
      <c r="C12578" s="37" t="n">
        <v>22</v>
      </c>
      <c r="D12578" s="37" t="n">
        <v>18</v>
      </c>
      <c r="E12578" s="37" t="n">
        <v>0</v>
      </c>
      <c r="F12578" s="37" t="n">
        <v>1</v>
      </c>
      <c r="G12578" s="37" t="n">
        <v>0</v>
      </c>
      <c r="H12578" s="37" t="n">
        <v>1</v>
      </c>
      <c r="I12578" s="37" t="n">
        <v>3</v>
      </c>
      <c r="J12578" s="40" t="n">
        <f aca="false">IF(C12578=0,"",D12578/C12578)</f>
        <v>0.818181818181818</v>
      </c>
    </row>
    <row r="12579" customFormat="false" ht="15" hidden="false" customHeight="false" outlineLevel="0" collapsed="false">
      <c r="A12579" s="37" t="s">
        <v>517</v>
      </c>
      <c r="B12579" s="37" t="s">
        <v>270</v>
      </c>
      <c r="C12579" s="37" t="n">
        <v>22</v>
      </c>
      <c r="D12579" s="37" t="n">
        <v>20</v>
      </c>
      <c r="E12579" s="37" t="n">
        <v>0</v>
      </c>
      <c r="F12579" s="37" t="n">
        <v>1</v>
      </c>
      <c r="G12579" s="37" t="n">
        <v>2</v>
      </c>
      <c r="H12579" s="37" t="n">
        <v>1</v>
      </c>
      <c r="I12579" s="37" t="n">
        <v>3</v>
      </c>
      <c r="J12579" s="40" t="n">
        <f aca="false">IF(C12579=0,"",D12579/C12579)</f>
        <v>0.909090909090909</v>
      </c>
    </row>
    <row r="12580" customFormat="false" ht="15" hidden="false" customHeight="false" outlineLevel="0" collapsed="false">
      <c r="A12580" s="37" t="s">
        <v>517</v>
      </c>
      <c r="B12580" s="37" t="s">
        <v>271</v>
      </c>
      <c r="C12580" s="37" t="n">
        <v>22</v>
      </c>
      <c r="D12580" s="37" t="n">
        <v>22</v>
      </c>
      <c r="E12580" s="37" t="n">
        <v>2</v>
      </c>
      <c r="F12580" s="37" t="n">
        <v>1</v>
      </c>
      <c r="G12580" s="37" t="n">
        <v>0</v>
      </c>
      <c r="H12580" s="37" t="n">
        <v>2</v>
      </c>
      <c r="I12580" s="37" t="n">
        <v>1</v>
      </c>
      <c r="J12580" s="40" t="n">
        <f aca="false">IF(C12580=0,"",D12580/C12580)</f>
        <v>1</v>
      </c>
    </row>
    <row r="12581" customFormat="false" ht="15" hidden="false" customHeight="false" outlineLevel="0" collapsed="false">
      <c r="A12581" s="37" t="s">
        <v>517</v>
      </c>
      <c r="B12581" s="37" t="s">
        <v>272</v>
      </c>
      <c r="C12581" s="37" t="n">
        <v>22</v>
      </c>
      <c r="D12581" s="37" t="n">
        <v>21</v>
      </c>
      <c r="E12581" s="37" t="n">
        <v>0</v>
      </c>
      <c r="F12581" s="37" t="n">
        <v>0</v>
      </c>
      <c r="G12581" s="37" t="n">
        <v>0</v>
      </c>
      <c r="H12581" s="37" t="n">
        <v>3</v>
      </c>
      <c r="I12581" s="37" t="n">
        <v>2</v>
      </c>
      <c r="J12581" s="40" t="n">
        <f aca="false">IF(C12581=0,"",D12581/C12581)</f>
        <v>0.954545454545455</v>
      </c>
    </row>
    <row r="12582" customFormat="false" ht="15" hidden="false" customHeight="false" outlineLevel="0" collapsed="false">
      <c r="A12582" s="37" t="s">
        <v>517</v>
      </c>
      <c r="B12582" s="37" t="s">
        <v>273</v>
      </c>
      <c r="C12582" s="37" t="n">
        <v>22</v>
      </c>
      <c r="D12582" s="37" t="n">
        <v>18</v>
      </c>
      <c r="E12582" s="37" t="n">
        <v>0</v>
      </c>
      <c r="F12582" s="37" t="n">
        <v>0</v>
      </c>
      <c r="G12582" s="37" t="n">
        <v>2</v>
      </c>
      <c r="H12582" s="37" t="n">
        <v>0</v>
      </c>
      <c r="I12582" s="37" t="n">
        <v>1</v>
      </c>
      <c r="J12582" s="40" t="n">
        <f aca="false">IF(C12582=0,"",D12582/C12582)</f>
        <v>0.818181818181818</v>
      </c>
    </row>
    <row r="12583" customFormat="false" ht="15" hidden="false" customHeight="false" outlineLevel="0" collapsed="false">
      <c r="A12583" s="37" t="s">
        <v>517</v>
      </c>
      <c r="B12583" s="37" t="s">
        <v>274</v>
      </c>
      <c r="C12583" s="37" t="n">
        <v>22</v>
      </c>
      <c r="D12583" s="37" t="n">
        <v>20</v>
      </c>
      <c r="E12583" s="37" t="n">
        <v>0</v>
      </c>
      <c r="F12583" s="37" t="n">
        <v>1</v>
      </c>
      <c r="G12583" s="37" t="n">
        <v>0</v>
      </c>
      <c r="H12583" s="37" t="n">
        <v>1</v>
      </c>
      <c r="I12583" s="37" t="n">
        <v>1</v>
      </c>
      <c r="J12583" s="40" t="n">
        <f aca="false">IF(C12583=0,"",D12583/C12583)</f>
        <v>0.909090909090909</v>
      </c>
    </row>
    <row r="12584" customFormat="false" ht="15" hidden="false" customHeight="false" outlineLevel="0" collapsed="false">
      <c r="A12584" s="37" t="s">
        <v>517</v>
      </c>
      <c r="B12584" s="37" t="s">
        <v>275</v>
      </c>
      <c r="C12584" s="37" t="n">
        <v>22</v>
      </c>
      <c r="D12584" s="37" t="n">
        <v>21</v>
      </c>
      <c r="E12584" s="37" t="n">
        <v>0</v>
      </c>
      <c r="F12584" s="37" t="n">
        <v>0</v>
      </c>
      <c r="G12584" s="37" t="n">
        <v>1</v>
      </c>
      <c r="H12584" s="37" t="n">
        <v>2</v>
      </c>
      <c r="I12584" s="37" t="n">
        <v>2</v>
      </c>
      <c r="J12584" s="40" t="n">
        <f aca="false">IF(C12584=0,"",D12584/C12584)</f>
        <v>0.954545454545455</v>
      </c>
    </row>
    <row r="12585" customFormat="false" ht="15" hidden="false" customHeight="false" outlineLevel="0" collapsed="false">
      <c r="A12585" s="37" t="s">
        <v>517</v>
      </c>
      <c r="B12585" s="37" t="s">
        <v>276</v>
      </c>
      <c r="C12585" s="37" t="n">
        <v>22</v>
      </c>
      <c r="D12585" s="37" t="n">
        <v>19</v>
      </c>
      <c r="E12585" s="37" t="n">
        <v>0</v>
      </c>
      <c r="F12585" s="37" t="n">
        <v>2</v>
      </c>
      <c r="G12585" s="37" t="n">
        <v>1</v>
      </c>
      <c r="H12585" s="37" t="n">
        <v>3</v>
      </c>
      <c r="I12585" s="37" t="n">
        <v>2</v>
      </c>
      <c r="J12585" s="40" t="n">
        <f aca="false">IF(C12585=0,"",D12585/C12585)</f>
        <v>0.863636363636364</v>
      </c>
    </row>
    <row r="12586" customFormat="false" ht="15" hidden="false" customHeight="false" outlineLevel="0" collapsed="false">
      <c r="A12586" s="37" t="s">
        <v>517</v>
      </c>
      <c r="B12586" s="37" t="s">
        <v>277</v>
      </c>
      <c r="C12586" s="37" t="n">
        <v>22</v>
      </c>
      <c r="D12586" s="37" t="n">
        <v>21</v>
      </c>
      <c r="E12586" s="37" t="n">
        <v>1</v>
      </c>
      <c r="F12586" s="37" t="n">
        <v>2</v>
      </c>
      <c r="G12586" s="37" t="n">
        <v>1</v>
      </c>
      <c r="H12586" s="37" t="n">
        <v>0</v>
      </c>
      <c r="I12586" s="37" t="n">
        <v>3</v>
      </c>
      <c r="J12586" s="40" t="n">
        <f aca="false">IF(C12586=0,"",D12586/C12586)</f>
        <v>0.954545454545455</v>
      </c>
    </row>
    <row r="12587" customFormat="false" ht="15" hidden="false" customHeight="false" outlineLevel="0" collapsed="false">
      <c r="A12587" s="37" t="s">
        <v>517</v>
      </c>
      <c r="B12587" s="37" t="s">
        <v>278</v>
      </c>
      <c r="C12587" s="37" t="n">
        <v>22</v>
      </c>
      <c r="D12587" s="37" t="n">
        <v>22</v>
      </c>
      <c r="E12587" s="37" t="n">
        <v>1</v>
      </c>
      <c r="F12587" s="37" t="n">
        <v>1</v>
      </c>
      <c r="G12587" s="37" t="n">
        <v>0</v>
      </c>
      <c r="H12587" s="37" t="n">
        <v>2</v>
      </c>
      <c r="I12587" s="37" t="n">
        <v>2</v>
      </c>
      <c r="J12587" s="40" t="n">
        <f aca="false">IF(C12587=0,"",D12587/C12587)</f>
        <v>1</v>
      </c>
    </row>
    <row r="12588" customFormat="false" ht="15" hidden="false" customHeight="false" outlineLevel="0" collapsed="false">
      <c r="A12588" s="37" t="s">
        <v>517</v>
      </c>
      <c r="B12588" s="37" t="s">
        <v>279</v>
      </c>
      <c r="C12588" s="37" t="n">
        <v>22</v>
      </c>
      <c r="D12588" s="37" t="n">
        <v>21</v>
      </c>
      <c r="E12588" s="37" t="n">
        <v>1</v>
      </c>
      <c r="F12588" s="37" t="n">
        <v>0</v>
      </c>
      <c r="G12588" s="37" t="n">
        <v>1</v>
      </c>
      <c r="H12588" s="37" t="n">
        <v>3</v>
      </c>
      <c r="I12588" s="37" t="n">
        <v>0</v>
      </c>
      <c r="J12588" s="40" t="n">
        <f aca="false">IF(C12588=0,"",D12588/C12588)</f>
        <v>0.954545454545455</v>
      </c>
    </row>
    <row r="12589" customFormat="false" ht="15" hidden="false" customHeight="false" outlineLevel="0" collapsed="false">
      <c r="A12589" s="37" t="s">
        <v>517</v>
      </c>
      <c r="B12589" s="37" t="s">
        <v>280</v>
      </c>
      <c r="C12589" s="37" t="n">
        <v>22</v>
      </c>
      <c r="D12589" s="37" t="n">
        <v>19</v>
      </c>
      <c r="E12589" s="37" t="n">
        <v>2</v>
      </c>
      <c r="F12589" s="37" t="n">
        <v>2</v>
      </c>
      <c r="G12589" s="37" t="n">
        <v>0</v>
      </c>
      <c r="H12589" s="37" t="n">
        <v>3</v>
      </c>
      <c r="I12589" s="37" t="n">
        <v>0</v>
      </c>
      <c r="J12589" s="40" t="n">
        <f aca="false">IF(C12589=0,"",D12589/C12589)</f>
        <v>0.863636363636364</v>
      </c>
    </row>
    <row r="12590" customFormat="false" ht="15" hidden="false" customHeight="false" outlineLevel="0" collapsed="false">
      <c r="A12590" s="37" t="s">
        <v>517</v>
      </c>
      <c r="B12590" s="37" t="s">
        <v>281</v>
      </c>
      <c r="C12590" s="37" t="n">
        <v>22</v>
      </c>
      <c r="D12590" s="37" t="n">
        <v>21</v>
      </c>
      <c r="E12590" s="37" t="n">
        <v>0</v>
      </c>
      <c r="F12590" s="37" t="n">
        <v>0</v>
      </c>
      <c r="G12590" s="37" t="n">
        <v>0</v>
      </c>
      <c r="H12590" s="37" t="n">
        <v>1</v>
      </c>
      <c r="I12590" s="37" t="n">
        <v>2</v>
      </c>
      <c r="J12590" s="40" t="n">
        <f aca="false">IF(C12590=0,"",D12590/C12590)</f>
        <v>0.954545454545455</v>
      </c>
    </row>
    <row r="12591" customFormat="false" ht="15" hidden="false" customHeight="false" outlineLevel="0" collapsed="false">
      <c r="A12591" s="37" t="s">
        <v>1841</v>
      </c>
      <c r="B12591" s="37" t="s">
        <v>273</v>
      </c>
      <c r="C12591" s="37" t="n">
        <v>22</v>
      </c>
      <c r="D12591" s="37" t="n">
        <v>21</v>
      </c>
      <c r="E12591" s="37" t="n">
        <v>0</v>
      </c>
      <c r="F12591" s="37" t="n">
        <v>1</v>
      </c>
      <c r="G12591" s="37" t="n">
        <v>1</v>
      </c>
      <c r="H12591" s="37" t="n">
        <v>0</v>
      </c>
      <c r="I12591" s="37" t="n">
        <v>1</v>
      </c>
      <c r="J12591" s="40" t="n">
        <f aca="false">IF(C12591=0,"",D12591/C12591)</f>
        <v>0.954545454545455</v>
      </c>
    </row>
    <row r="12592" customFormat="false" ht="15" hidden="false" customHeight="false" outlineLevel="0" collapsed="false">
      <c r="A12592" s="37" t="s">
        <v>1841</v>
      </c>
      <c r="B12592" s="37" t="s">
        <v>274</v>
      </c>
      <c r="C12592" s="37" t="n">
        <v>22</v>
      </c>
      <c r="D12592" s="37" t="n">
        <v>20</v>
      </c>
      <c r="E12592" s="37" t="n">
        <v>1</v>
      </c>
      <c r="F12592" s="37" t="n">
        <v>0</v>
      </c>
      <c r="G12592" s="37" t="n">
        <v>0</v>
      </c>
      <c r="H12592" s="37" t="n">
        <v>4</v>
      </c>
      <c r="I12592" s="37" t="n">
        <v>1</v>
      </c>
      <c r="J12592" s="40" t="n">
        <f aca="false">IF(C12592=0,"",D12592/C12592)</f>
        <v>0.909090909090909</v>
      </c>
    </row>
    <row r="12593" customFormat="false" ht="15" hidden="false" customHeight="false" outlineLevel="0" collapsed="false">
      <c r="A12593" s="37" t="s">
        <v>1841</v>
      </c>
      <c r="B12593" s="37" t="s">
        <v>275</v>
      </c>
      <c r="C12593" s="37" t="n">
        <v>22</v>
      </c>
      <c r="D12593" s="37" t="n">
        <v>21</v>
      </c>
      <c r="E12593" s="37" t="n">
        <v>0</v>
      </c>
      <c r="F12593" s="37" t="n">
        <v>1</v>
      </c>
      <c r="G12593" s="37" t="n">
        <v>0</v>
      </c>
      <c r="H12593" s="37" t="n">
        <v>1</v>
      </c>
      <c r="I12593" s="37" t="n">
        <v>0</v>
      </c>
      <c r="J12593" s="40" t="n">
        <f aca="false">IF(C12593=0,"",D12593/C12593)</f>
        <v>0.954545454545455</v>
      </c>
    </row>
    <row r="12594" customFormat="false" ht="15" hidden="false" customHeight="false" outlineLevel="0" collapsed="false">
      <c r="A12594" s="37" t="s">
        <v>1841</v>
      </c>
      <c r="B12594" s="37" t="s">
        <v>276</v>
      </c>
      <c r="C12594" s="37" t="n">
        <v>22</v>
      </c>
      <c r="D12594" s="37" t="n">
        <v>21</v>
      </c>
      <c r="E12594" s="37" t="n">
        <v>1</v>
      </c>
      <c r="F12594" s="37" t="n">
        <v>0</v>
      </c>
      <c r="G12594" s="37" t="n">
        <v>0</v>
      </c>
      <c r="H12594" s="37" t="n">
        <v>0</v>
      </c>
      <c r="I12594" s="37" t="n">
        <v>1</v>
      </c>
      <c r="J12594" s="40" t="n">
        <f aca="false">IF(C12594=0,"",D12594/C12594)</f>
        <v>0.954545454545455</v>
      </c>
    </row>
    <row r="12595" customFormat="false" ht="15" hidden="false" customHeight="false" outlineLevel="0" collapsed="false">
      <c r="A12595" s="37" t="s">
        <v>1841</v>
      </c>
      <c r="B12595" s="37" t="s">
        <v>277</v>
      </c>
      <c r="C12595" s="37" t="n">
        <v>22</v>
      </c>
      <c r="D12595" s="37" t="n">
        <v>20</v>
      </c>
      <c r="E12595" s="37" t="n">
        <v>1</v>
      </c>
      <c r="F12595" s="37" t="n">
        <v>0</v>
      </c>
      <c r="G12595" s="37" t="n">
        <v>1</v>
      </c>
      <c r="H12595" s="37" t="n">
        <v>3</v>
      </c>
      <c r="I12595" s="37" t="n">
        <v>1</v>
      </c>
      <c r="J12595" s="40" t="n">
        <f aca="false">IF(C12595=0,"",D12595/C12595)</f>
        <v>0.909090909090909</v>
      </c>
    </row>
    <row r="12596" customFormat="false" ht="15" hidden="false" customHeight="false" outlineLevel="0" collapsed="false">
      <c r="A12596" s="37" t="s">
        <v>1841</v>
      </c>
      <c r="B12596" s="37" t="s">
        <v>278</v>
      </c>
      <c r="C12596" s="37" t="n">
        <v>22</v>
      </c>
      <c r="D12596" s="37" t="n">
        <v>21</v>
      </c>
      <c r="E12596" s="37" t="n">
        <v>0</v>
      </c>
      <c r="F12596" s="37" t="n">
        <v>1</v>
      </c>
      <c r="G12596" s="37" t="n">
        <v>0</v>
      </c>
      <c r="H12596" s="37" t="n">
        <v>2</v>
      </c>
      <c r="I12596" s="37" t="n">
        <v>1</v>
      </c>
      <c r="J12596" s="40" t="n">
        <f aca="false">IF(C12596=0,"",D12596/C12596)</f>
        <v>0.954545454545455</v>
      </c>
    </row>
    <row r="12597" customFormat="false" ht="15" hidden="false" customHeight="false" outlineLevel="0" collapsed="false">
      <c r="A12597" s="37" t="s">
        <v>1841</v>
      </c>
      <c r="B12597" s="37" t="s">
        <v>279</v>
      </c>
      <c r="C12597" s="37" t="n">
        <v>22</v>
      </c>
      <c r="D12597" s="37" t="n">
        <v>22</v>
      </c>
      <c r="E12597" s="37" t="n">
        <v>0</v>
      </c>
      <c r="F12597" s="37" t="n">
        <v>0</v>
      </c>
      <c r="G12597" s="37" t="n">
        <v>1</v>
      </c>
      <c r="H12597" s="37" t="n">
        <v>1</v>
      </c>
      <c r="I12597" s="37" t="n">
        <v>2</v>
      </c>
      <c r="J12597" s="40" t="n">
        <f aca="false">IF(C12597=0,"",D12597/C12597)</f>
        <v>1</v>
      </c>
    </row>
    <row r="12598" customFormat="false" ht="15" hidden="false" customHeight="false" outlineLevel="0" collapsed="false">
      <c r="A12598" s="37" t="s">
        <v>1841</v>
      </c>
      <c r="B12598" s="37" t="s">
        <v>280</v>
      </c>
      <c r="C12598" s="37" t="n">
        <v>22</v>
      </c>
      <c r="D12598" s="37" t="n">
        <v>21</v>
      </c>
      <c r="E12598" s="37" t="n">
        <v>1</v>
      </c>
      <c r="F12598" s="37" t="n">
        <v>0</v>
      </c>
      <c r="G12598" s="37" t="n">
        <v>1</v>
      </c>
      <c r="H12598" s="37" t="n">
        <v>1</v>
      </c>
      <c r="I12598" s="37" t="n">
        <v>0</v>
      </c>
      <c r="J12598" s="40" t="n">
        <f aca="false">IF(C12598=0,"",D12598/C12598)</f>
        <v>0.954545454545455</v>
      </c>
    </row>
    <row r="12599" customFormat="false" ht="15" hidden="false" customHeight="false" outlineLevel="0" collapsed="false">
      <c r="A12599" s="37" t="s">
        <v>1841</v>
      </c>
      <c r="B12599" s="37" t="s">
        <v>281</v>
      </c>
      <c r="C12599" s="37" t="n">
        <v>22</v>
      </c>
      <c r="D12599" s="37" t="n">
        <v>20</v>
      </c>
      <c r="E12599" s="37" t="n">
        <v>0</v>
      </c>
      <c r="F12599" s="37" t="n">
        <v>0</v>
      </c>
      <c r="G12599" s="37" t="n">
        <v>0</v>
      </c>
      <c r="H12599" s="37" t="n">
        <v>4</v>
      </c>
      <c r="I12599" s="37" t="n">
        <v>0</v>
      </c>
      <c r="J12599" s="40" t="n">
        <f aca="false">IF(C12599=0,"",D12599/C12599)</f>
        <v>0.909090909090909</v>
      </c>
    </row>
    <row r="12600" customFormat="false" ht="15" hidden="false" customHeight="false" outlineLevel="0" collapsed="false">
      <c r="A12600" s="37" t="s">
        <v>1842</v>
      </c>
      <c r="B12600" s="37" t="s">
        <v>270</v>
      </c>
      <c r="C12600" s="37" t="n">
        <v>22</v>
      </c>
      <c r="D12600" s="37" t="n">
        <v>21</v>
      </c>
      <c r="E12600" s="37" t="n">
        <v>1</v>
      </c>
      <c r="F12600" s="37" t="n">
        <v>1</v>
      </c>
      <c r="G12600" s="37" t="n">
        <v>0</v>
      </c>
      <c r="H12600" s="37" t="n">
        <v>3</v>
      </c>
      <c r="I12600" s="37" t="n">
        <v>0</v>
      </c>
      <c r="J12600" s="40" t="n">
        <f aca="false">IF(C12600=0,"",D12600/C12600)</f>
        <v>0.954545454545455</v>
      </c>
    </row>
    <row r="12601" customFormat="false" ht="15" hidden="false" customHeight="false" outlineLevel="0" collapsed="false">
      <c r="A12601" s="37" t="s">
        <v>1842</v>
      </c>
      <c r="B12601" s="37" t="s">
        <v>271</v>
      </c>
      <c r="C12601" s="37" t="n">
        <v>22</v>
      </c>
      <c r="D12601" s="37" t="n">
        <v>22</v>
      </c>
      <c r="E12601" s="37" t="n">
        <v>0</v>
      </c>
      <c r="F12601" s="37" t="n">
        <v>1</v>
      </c>
      <c r="G12601" s="37" t="n">
        <v>0</v>
      </c>
      <c r="H12601" s="37" t="n">
        <v>0</v>
      </c>
      <c r="I12601" s="37" t="n">
        <v>0</v>
      </c>
      <c r="J12601" s="40" t="n">
        <f aca="false">IF(C12601=0,"",D12601/C12601)</f>
        <v>1</v>
      </c>
    </row>
    <row r="12602" customFormat="false" ht="15" hidden="false" customHeight="false" outlineLevel="0" collapsed="false">
      <c r="A12602" s="37" t="s">
        <v>1842</v>
      </c>
      <c r="B12602" s="37" t="s">
        <v>272</v>
      </c>
      <c r="C12602" s="37" t="n">
        <v>22</v>
      </c>
      <c r="D12602" s="37" t="n">
        <v>22</v>
      </c>
      <c r="E12602" s="37" t="n">
        <v>0</v>
      </c>
      <c r="F12602" s="37" t="n">
        <v>1</v>
      </c>
      <c r="G12602" s="37" t="n">
        <v>0</v>
      </c>
      <c r="H12602" s="37" t="n">
        <v>3</v>
      </c>
      <c r="I12602" s="37" t="n">
        <v>1</v>
      </c>
      <c r="J12602" s="40" t="n">
        <f aca="false">IF(C12602=0,"",D12602/C12602)</f>
        <v>1</v>
      </c>
    </row>
    <row r="12603" customFormat="false" ht="15" hidden="false" customHeight="false" outlineLevel="0" collapsed="false">
      <c r="A12603" s="37" t="s">
        <v>1842</v>
      </c>
      <c r="B12603" s="37" t="s">
        <v>273</v>
      </c>
      <c r="C12603" s="37" t="n">
        <v>22</v>
      </c>
      <c r="D12603" s="37" t="n">
        <v>21</v>
      </c>
      <c r="E12603" s="37" t="n">
        <v>0</v>
      </c>
      <c r="F12603" s="37" t="n">
        <v>0</v>
      </c>
      <c r="G12603" s="37" t="n">
        <v>0</v>
      </c>
      <c r="H12603" s="37" t="n">
        <v>1</v>
      </c>
      <c r="I12603" s="37" t="n">
        <v>0</v>
      </c>
      <c r="J12603" s="40" t="n">
        <f aca="false">IF(C12603=0,"",D12603/C12603)</f>
        <v>0.954545454545455</v>
      </c>
    </row>
    <row r="12604" customFormat="false" ht="15" hidden="false" customHeight="false" outlineLevel="0" collapsed="false">
      <c r="A12604" s="37" t="s">
        <v>1842</v>
      </c>
      <c r="B12604" s="37" t="s">
        <v>274</v>
      </c>
      <c r="C12604" s="37" t="n">
        <v>22</v>
      </c>
      <c r="D12604" s="37" t="n">
        <v>21</v>
      </c>
      <c r="E12604" s="37" t="n">
        <v>0</v>
      </c>
      <c r="F12604" s="37" t="n">
        <v>1</v>
      </c>
      <c r="G12604" s="37" t="n">
        <v>0</v>
      </c>
      <c r="H12604" s="37" t="n">
        <v>3</v>
      </c>
      <c r="I12604" s="37" t="n">
        <v>0</v>
      </c>
      <c r="J12604" s="40" t="n">
        <f aca="false">IF(C12604=0,"",D12604/C12604)</f>
        <v>0.954545454545455</v>
      </c>
    </row>
    <row r="12605" customFormat="false" ht="15" hidden="false" customHeight="false" outlineLevel="0" collapsed="false">
      <c r="A12605" s="37" t="s">
        <v>1842</v>
      </c>
      <c r="B12605" s="37" t="s">
        <v>275</v>
      </c>
      <c r="C12605" s="37" t="n">
        <v>22</v>
      </c>
      <c r="D12605" s="37" t="n">
        <v>21</v>
      </c>
      <c r="E12605" s="37" t="n">
        <v>1</v>
      </c>
      <c r="F12605" s="37" t="n">
        <v>1</v>
      </c>
      <c r="G12605" s="37" t="n">
        <v>0</v>
      </c>
      <c r="H12605" s="37" t="n">
        <v>0</v>
      </c>
      <c r="I12605" s="37" t="n">
        <v>0</v>
      </c>
      <c r="J12605" s="40" t="n">
        <f aca="false">IF(C12605=0,"",D12605/C12605)</f>
        <v>0.954545454545455</v>
      </c>
    </row>
    <row r="12606" customFormat="false" ht="15" hidden="false" customHeight="false" outlineLevel="0" collapsed="false">
      <c r="A12606" s="37" t="s">
        <v>1842</v>
      </c>
      <c r="B12606" s="37" t="s">
        <v>276</v>
      </c>
      <c r="C12606" s="37" t="n">
        <v>22</v>
      </c>
      <c r="D12606" s="37" t="n">
        <v>20</v>
      </c>
      <c r="E12606" s="37" t="n">
        <v>1</v>
      </c>
      <c r="F12606" s="37" t="n">
        <v>0</v>
      </c>
      <c r="G12606" s="37" t="n">
        <v>1</v>
      </c>
      <c r="H12606" s="37" t="n">
        <v>0</v>
      </c>
      <c r="I12606" s="37" t="n">
        <v>5</v>
      </c>
      <c r="J12606" s="40" t="n">
        <f aca="false">IF(C12606=0,"",D12606/C12606)</f>
        <v>0.909090909090909</v>
      </c>
    </row>
    <row r="12607" customFormat="false" ht="15" hidden="false" customHeight="false" outlineLevel="0" collapsed="false">
      <c r="A12607" s="37" t="s">
        <v>1842</v>
      </c>
      <c r="B12607" s="37" t="s">
        <v>277</v>
      </c>
      <c r="C12607" s="37" t="n">
        <v>22</v>
      </c>
      <c r="D12607" s="37" t="n">
        <v>19</v>
      </c>
      <c r="E12607" s="37" t="n">
        <v>0</v>
      </c>
      <c r="F12607" s="37" t="n">
        <v>1</v>
      </c>
      <c r="G12607" s="37" t="n">
        <v>0</v>
      </c>
      <c r="H12607" s="37" t="n">
        <v>5</v>
      </c>
      <c r="I12607" s="37" t="n">
        <v>1</v>
      </c>
      <c r="J12607" s="40" t="n">
        <f aca="false">IF(C12607=0,"",D12607/C12607)</f>
        <v>0.863636363636364</v>
      </c>
    </row>
    <row r="12608" customFormat="false" ht="15" hidden="false" customHeight="false" outlineLevel="0" collapsed="false">
      <c r="A12608" s="37" t="s">
        <v>1842</v>
      </c>
      <c r="B12608" s="37" t="s">
        <v>278</v>
      </c>
      <c r="C12608" s="37" t="n">
        <v>22</v>
      </c>
      <c r="D12608" s="37" t="n">
        <v>21</v>
      </c>
      <c r="E12608" s="37" t="n">
        <v>1</v>
      </c>
      <c r="F12608" s="37" t="n">
        <v>1</v>
      </c>
      <c r="G12608" s="37" t="n">
        <v>0</v>
      </c>
      <c r="H12608" s="37" t="n">
        <v>2</v>
      </c>
      <c r="I12608" s="37" t="n">
        <v>0</v>
      </c>
      <c r="J12608" s="40" t="n">
        <f aca="false">IF(C12608=0,"",D12608/C12608)</f>
        <v>0.954545454545455</v>
      </c>
    </row>
    <row r="12609" customFormat="false" ht="15" hidden="false" customHeight="false" outlineLevel="0" collapsed="false">
      <c r="A12609" s="37" t="s">
        <v>1842</v>
      </c>
      <c r="B12609" s="37" t="s">
        <v>279</v>
      </c>
      <c r="C12609" s="37" t="n">
        <v>22</v>
      </c>
      <c r="D12609" s="37" t="n">
        <v>20</v>
      </c>
      <c r="E12609" s="37" t="n">
        <v>0</v>
      </c>
      <c r="F12609" s="37" t="n">
        <v>1</v>
      </c>
      <c r="G12609" s="37" t="n">
        <v>0</v>
      </c>
      <c r="H12609" s="37" t="n">
        <v>1</v>
      </c>
      <c r="I12609" s="37" t="n">
        <v>2</v>
      </c>
      <c r="J12609" s="40" t="n">
        <f aca="false">IF(C12609=0,"",D12609/C12609)</f>
        <v>0.909090909090909</v>
      </c>
    </row>
    <row r="12610" customFormat="false" ht="15" hidden="false" customHeight="false" outlineLevel="0" collapsed="false">
      <c r="A12610" s="37" t="s">
        <v>1842</v>
      </c>
      <c r="B12610" s="37" t="s">
        <v>280</v>
      </c>
      <c r="C12610" s="37" t="n">
        <v>22</v>
      </c>
      <c r="D12610" s="37" t="n">
        <v>21</v>
      </c>
      <c r="E12610" s="37" t="n">
        <v>1</v>
      </c>
      <c r="F12610" s="37" t="n">
        <v>0</v>
      </c>
      <c r="G12610" s="37" t="n">
        <v>0</v>
      </c>
      <c r="H12610" s="37" t="n">
        <v>1</v>
      </c>
      <c r="I12610" s="37" t="n">
        <v>1</v>
      </c>
      <c r="J12610" s="40" t="n">
        <f aca="false">IF(C12610=0,"",D12610/C12610)</f>
        <v>0.954545454545455</v>
      </c>
    </row>
    <row r="12611" customFormat="false" ht="15" hidden="false" customHeight="false" outlineLevel="0" collapsed="false">
      <c r="A12611" s="37" t="s">
        <v>1842</v>
      </c>
      <c r="B12611" s="37" t="s">
        <v>281</v>
      </c>
      <c r="C12611" s="37" t="n">
        <v>22</v>
      </c>
      <c r="D12611" s="37" t="n">
        <v>22</v>
      </c>
      <c r="E12611" s="37" t="n">
        <v>0</v>
      </c>
      <c r="F12611" s="37" t="n">
        <v>1</v>
      </c>
      <c r="G12611" s="37" t="n">
        <v>0</v>
      </c>
      <c r="H12611" s="37" t="n">
        <v>2</v>
      </c>
      <c r="I12611" s="37" t="n">
        <v>0</v>
      </c>
      <c r="J12611" s="40" t="n">
        <f aca="false">IF(C12611=0,"",D12611/C12611)</f>
        <v>1</v>
      </c>
    </row>
    <row r="12612" customFormat="false" ht="15" hidden="false" customHeight="false" outlineLevel="0" collapsed="false">
      <c r="A12612" s="37" t="s">
        <v>1843</v>
      </c>
      <c r="B12612" s="37" t="s">
        <v>271</v>
      </c>
      <c r="C12612" s="37" t="n">
        <v>22</v>
      </c>
      <c r="D12612" s="37" t="n">
        <v>17</v>
      </c>
      <c r="E12612" s="37" t="n">
        <v>1</v>
      </c>
      <c r="F12612" s="37" t="n">
        <v>0</v>
      </c>
      <c r="G12612" s="37" t="n">
        <v>0</v>
      </c>
      <c r="H12612" s="37" t="n">
        <v>5</v>
      </c>
      <c r="I12612" s="37" t="n">
        <v>4</v>
      </c>
      <c r="J12612" s="40" t="n">
        <f aca="false">IF(C12612=0,"",D12612/C12612)</f>
        <v>0.772727272727273</v>
      </c>
    </row>
    <row r="12613" customFormat="false" ht="15" hidden="false" customHeight="false" outlineLevel="0" collapsed="false">
      <c r="A12613" s="37" t="s">
        <v>1843</v>
      </c>
      <c r="B12613" s="37" t="s">
        <v>272</v>
      </c>
      <c r="C12613" s="37" t="n">
        <v>22</v>
      </c>
      <c r="D12613" s="37" t="n">
        <v>21</v>
      </c>
      <c r="E12613" s="37" t="n">
        <v>1</v>
      </c>
      <c r="F12613" s="37" t="n">
        <v>0</v>
      </c>
      <c r="G12613" s="37" t="n">
        <v>0</v>
      </c>
      <c r="H12613" s="37" t="n">
        <v>1</v>
      </c>
      <c r="I12613" s="37" t="n">
        <v>3</v>
      </c>
      <c r="J12613" s="40" t="n">
        <f aca="false">IF(C12613=0,"",D12613/C12613)</f>
        <v>0.954545454545455</v>
      </c>
    </row>
    <row r="12614" customFormat="false" ht="15" hidden="false" customHeight="false" outlineLevel="0" collapsed="false">
      <c r="A12614" s="37" t="s">
        <v>1843</v>
      </c>
      <c r="B12614" s="37" t="s">
        <v>273</v>
      </c>
      <c r="C12614" s="37" t="n">
        <v>22</v>
      </c>
      <c r="D12614" s="37" t="n">
        <v>21</v>
      </c>
      <c r="E12614" s="37" t="n">
        <v>1</v>
      </c>
      <c r="F12614" s="37" t="n">
        <v>0</v>
      </c>
      <c r="G12614" s="37" t="n">
        <v>0</v>
      </c>
      <c r="H12614" s="37" t="n">
        <v>0</v>
      </c>
      <c r="I12614" s="37" t="n">
        <v>4</v>
      </c>
      <c r="J12614" s="40" t="n">
        <f aca="false">IF(C12614=0,"",D12614/C12614)</f>
        <v>0.954545454545455</v>
      </c>
    </row>
    <row r="12615" customFormat="false" ht="15" hidden="false" customHeight="false" outlineLevel="0" collapsed="false">
      <c r="A12615" s="37" t="s">
        <v>1843</v>
      </c>
      <c r="B12615" s="37" t="s">
        <v>274</v>
      </c>
      <c r="C12615" s="37" t="n">
        <v>22</v>
      </c>
      <c r="D12615" s="37" t="n">
        <v>21</v>
      </c>
      <c r="E12615" s="37" t="n">
        <v>0</v>
      </c>
      <c r="F12615" s="37" t="n">
        <v>0</v>
      </c>
      <c r="G12615" s="37" t="n">
        <v>0</v>
      </c>
      <c r="H12615" s="37" t="n">
        <v>1</v>
      </c>
      <c r="I12615" s="37" t="n">
        <v>3</v>
      </c>
      <c r="J12615" s="40" t="n">
        <f aca="false">IF(C12615=0,"",D12615/C12615)</f>
        <v>0.954545454545455</v>
      </c>
    </row>
    <row r="12616" customFormat="false" ht="15" hidden="false" customHeight="false" outlineLevel="0" collapsed="false">
      <c r="A12616" s="37" t="s">
        <v>1843</v>
      </c>
      <c r="B12616" s="37" t="s">
        <v>275</v>
      </c>
      <c r="C12616" s="37" t="n">
        <v>22</v>
      </c>
      <c r="D12616" s="37" t="n">
        <v>20</v>
      </c>
      <c r="E12616" s="37" t="n">
        <v>1</v>
      </c>
      <c r="F12616" s="37" t="n">
        <v>1</v>
      </c>
      <c r="G12616" s="37" t="n">
        <v>0</v>
      </c>
      <c r="H12616" s="37" t="n">
        <v>0</v>
      </c>
      <c r="I12616" s="37" t="n">
        <v>0</v>
      </c>
      <c r="J12616" s="40" t="n">
        <f aca="false">IF(C12616=0,"",D12616/C12616)</f>
        <v>0.909090909090909</v>
      </c>
    </row>
    <row r="12617" customFormat="false" ht="15" hidden="false" customHeight="false" outlineLevel="0" collapsed="false">
      <c r="A12617" s="37" t="s">
        <v>1843</v>
      </c>
      <c r="B12617" s="37" t="s">
        <v>276</v>
      </c>
      <c r="C12617" s="37" t="n">
        <v>22</v>
      </c>
      <c r="D12617" s="37" t="n">
        <v>20</v>
      </c>
      <c r="E12617" s="37" t="n">
        <v>2</v>
      </c>
      <c r="F12617" s="37" t="n">
        <v>0</v>
      </c>
      <c r="G12617" s="37" t="n">
        <v>1</v>
      </c>
      <c r="H12617" s="37" t="n">
        <v>3</v>
      </c>
      <c r="I12617" s="37" t="n">
        <v>3</v>
      </c>
      <c r="J12617" s="40" t="n">
        <f aca="false">IF(C12617=0,"",D12617/C12617)</f>
        <v>0.909090909090909</v>
      </c>
    </row>
    <row r="12618" customFormat="false" ht="15" hidden="false" customHeight="false" outlineLevel="0" collapsed="false">
      <c r="A12618" s="37" t="s">
        <v>1843</v>
      </c>
      <c r="B12618" s="37" t="s">
        <v>277</v>
      </c>
      <c r="C12618" s="37" t="n">
        <v>22</v>
      </c>
      <c r="D12618" s="37" t="n">
        <v>20</v>
      </c>
      <c r="E12618" s="37" t="n">
        <v>0</v>
      </c>
      <c r="F12618" s="37" t="n">
        <v>0</v>
      </c>
      <c r="G12618" s="37" t="n">
        <v>0</v>
      </c>
      <c r="H12618" s="37" t="n">
        <v>2</v>
      </c>
      <c r="I12618" s="37" t="n">
        <v>1</v>
      </c>
      <c r="J12618" s="40" t="n">
        <f aca="false">IF(C12618=0,"",D12618/C12618)</f>
        <v>0.909090909090909</v>
      </c>
    </row>
    <row r="12619" customFormat="false" ht="15" hidden="false" customHeight="false" outlineLevel="0" collapsed="false">
      <c r="A12619" s="37" t="s">
        <v>1843</v>
      </c>
      <c r="B12619" s="37" t="s">
        <v>278</v>
      </c>
      <c r="C12619" s="37" t="n">
        <v>22</v>
      </c>
      <c r="D12619" s="37" t="n">
        <v>20</v>
      </c>
      <c r="E12619" s="37" t="n">
        <v>1</v>
      </c>
      <c r="F12619" s="37" t="n">
        <v>1</v>
      </c>
      <c r="G12619" s="37" t="n">
        <v>0</v>
      </c>
      <c r="H12619" s="37" t="n">
        <v>2</v>
      </c>
      <c r="I12619" s="37" t="n">
        <v>5</v>
      </c>
      <c r="J12619" s="40" t="n">
        <f aca="false">IF(C12619=0,"",D12619/C12619)</f>
        <v>0.909090909090909</v>
      </c>
    </row>
    <row r="12620" customFormat="false" ht="15" hidden="false" customHeight="false" outlineLevel="0" collapsed="false">
      <c r="A12620" s="37" t="s">
        <v>1843</v>
      </c>
      <c r="B12620" s="37" t="s">
        <v>279</v>
      </c>
      <c r="C12620" s="37" t="n">
        <v>22</v>
      </c>
      <c r="D12620" s="37" t="n">
        <v>20</v>
      </c>
      <c r="E12620" s="37" t="n">
        <v>0</v>
      </c>
      <c r="F12620" s="37" t="n">
        <v>1</v>
      </c>
      <c r="G12620" s="37" t="n">
        <v>0</v>
      </c>
      <c r="H12620" s="37" t="n">
        <v>0</v>
      </c>
      <c r="I12620" s="37" t="n">
        <v>1</v>
      </c>
      <c r="J12620" s="40" t="n">
        <f aca="false">IF(C12620=0,"",D12620/C12620)</f>
        <v>0.909090909090909</v>
      </c>
    </row>
    <row r="12621" customFormat="false" ht="15" hidden="false" customHeight="false" outlineLevel="0" collapsed="false">
      <c r="A12621" s="37" t="s">
        <v>1843</v>
      </c>
      <c r="B12621" s="37" t="s">
        <v>280</v>
      </c>
      <c r="C12621" s="37" t="n">
        <v>22</v>
      </c>
      <c r="D12621" s="37" t="n">
        <v>21</v>
      </c>
      <c r="E12621" s="37" t="n">
        <v>0</v>
      </c>
      <c r="F12621" s="37" t="n">
        <v>5</v>
      </c>
      <c r="G12621" s="37" t="n">
        <v>0</v>
      </c>
      <c r="H12621" s="37" t="n">
        <v>1</v>
      </c>
      <c r="I12621" s="37" t="n">
        <v>10</v>
      </c>
      <c r="J12621" s="40" t="n">
        <f aca="false">IF(C12621=0,"",D12621/C12621)</f>
        <v>0.954545454545455</v>
      </c>
    </row>
    <row r="12622" customFormat="false" ht="15" hidden="false" customHeight="false" outlineLevel="0" collapsed="false">
      <c r="A12622" s="37" t="s">
        <v>1843</v>
      </c>
      <c r="B12622" s="37" t="s">
        <v>281</v>
      </c>
      <c r="C12622" s="37" t="n">
        <v>22</v>
      </c>
      <c r="D12622" s="37" t="n">
        <v>21</v>
      </c>
      <c r="E12622" s="37" t="n">
        <v>0</v>
      </c>
      <c r="F12622" s="37" t="n">
        <v>1</v>
      </c>
      <c r="G12622" s="37" t="n">
        <v>0</v>
      </c>
      <c r="H12622" s="37" t="n">
        <v>1</v>
      </c>
      <c r="I12622" s="37" t="n">
        <v>1</v>
      </c>
      <c r="J12622" s="40" t="n">
        <f aca="false">IF(C12622=0,"",D12622/C12622)</f>
        <v>0.954545454545455</v>
      </c>
    </row>
    <row r="12623" customFormat="false" ht="15" hidden="false" customHeight="false" outlineLevel="0" collapsed="false">
      <c r="A12623" s="37" t="s">
        <v>1844</v>
      </c>
      <c r="B12623" s="37" t="s">
        <v>270</v>
      </c>
      <c r="C12623" s="37" t="n">
        <v>22</v>
      </c>
      <c r="D12623" s="37" t="n">
        <v>20</v>
      </c>
      <c r="E12623" s="37" t="n">
        <v>2</v>
      </c>
      <c r="F12623" s="37" t="n">
        <v>0</v>
      </c>
      <c r="G12623" s="37" t="n">
        <v>0</v>
      </c>
      <c r="H12623" s="37" t="n">
        <v>0</v>
      </c>
      <c r="I12623" s="37" t="n">
        <v>9</v>
      </c>
      <c r="J12623" s="40" t="n">
        <f aca="false">IF(C12623=0,"",D12623/C12623)</f>
        <v>0.909090909090909</v>
      </c>
    </row>
    <row r="12624" customFormat="false" ht="15" hidden="false" customHeight="false" outlineLevel="0" collapsed="false">
      <c r="A12624" s="37" t="s">
        <v>1844</v>
      </c>
      <c r="B12624" s="37" t="s">
        <v>271</v>
      </c>
      <c r="C12624" s="37" t="n">
        <v>22</v>
      </c>
      <c r="D12624" s="37" t="n">
        <v>19</v>
      </c>
      <c r="E12624" s="37" t="n">
        <v>1</v>
      </c>
      <c r="F12624" s="37" t="n">
        <v>0</v>
      </c>
      <c r="G12624" s="37" t="n">
        <v>0</v>
      </c>
      <c r="H12624" s="37" t="n">
        <v>1</v>
      </c>
      <c r="I12624" s="37" t="n">
        <v>10</v>
      </c>
      <c r="J12624" s="40" t="n">
        <f aca="false">IF(C12624=0,"",D12624/C12624)</f>
        <v>0.863636363636364</v>
      </c>
    </row>
    <row r="12625" customFormat="false" ht="15" hidden="false" customHeight="false" outlineLevel="0" collapsed="false">
      <c r="A12625" s="37" t="s">
        <v>1844</v>
      </c>
      <c r="B12625" s="37" t="s">
        <v>272</v>
      </c>
      <c r="C12625" s="37" t="n">
        <v>22</v>
      </c>
      <c r="D12625" s="37" t="n">
        <v>22</v>
      </c>
      <c r="E12625" s="37" t="n">
        <v>0</v>
      </c>
      <c r="F12625" s="37" t="n">
        <v>1</v>
      </c>
      <c r="G12625" s="37" t="n">
        <v>0</v>
      </c>
      <c r="H12625" s="37" t="n">
        <v>3</v>
      </c>
      <c r="I12625" s="37" t="n">
        <v>25</v>
      </c>
      <c r="J12625" s="40" t="n">
        <f aca="false">IF(C12625=0,"",D12625/C12625)</f>
        <v>1</v>
      </c>
    </row>
    <row r="12626" customFormat="false" ht="15" hidden="false" customHeight="false" outlineLevel="0" collapsed="false">
      <c r="A12626" s="37" t="s">
        <v>1844</v>
      </c>
      <c r="B12626" s="37" t="s">
        <v>273</v>
      </c>
      <c r="C12626" s="37" t="n">
        <v>22</v>
      </c>
      <c r="D12626" s="37" t="n">
        <v>21</v>
      </c>
      <c r="E12626" s="37" t="n">
        <v>1</v>
      </c>
      <c r="F12626" s="37" t="n">
        <v>0</v>
      </c>
      <c r="G12626" s="37" t="n">
        <v>0</v>
      </c>
      <c r="H12626" s="37" t="n">
        <v>3</v>
      </c>
      <c r="I12626" s="37" t="n">
        <v>21</v>
      </c>
      <c r="J12626" s="40" t="n">
        <f aca="false">IF(C12626=0,"",D12626/C12626)</f>
        <v>0.954545454545455</v>
      </c>
    </row>
    <row r="12627" customFormat="false" ht="15" hidden="false" customHeight="false" outlineLevel="0" collapsed="false">
      <c r="A12627" s="37" t="s">
        <v>1844</v>
      </c>
      <c r="B12627" s="37" t="s">
        <v>274</v>
      </c>
      <c r="C12627" s="37" t="n">
        <v>22</v>
      </c>
      <c r="D12627" s="37" t="n">
        <v>21</v>
      </c>
      <c r="E12627" s="37" t="n">
        <v>0</v>
      </c>
      <c r="F12627" s="37" t="n">
        <v>0</v>
      </c>
      <c r="G12627" s="37" t="n">
        <v>0</v>
      </c>
      <c r="H12627" s="37" t="n">
        <v>1</v>
      </c>
      <c r="I12627" s="37" t="n">
        <v>7</v>
      </c>
      <c r="J12627" s="40" t="n">
        <f aca="false">IF(C12627=0,"",D12627/C12627)</f>
        <v>0.954545454545455</v>
      </c>
    </row>
    <row r="12628" customFormat="false" ht="15" hidden="false" customHeight="false" outlineLevel="0" collapsed="false">
      <c r="A12628" s="37" t="s">
        <v>1844</v>
      </c>
      <c r="B12628" s="37" t="s">
        <v>275</v>
      </c>
      <c r="C12628" s="37" t="n">
        <v>22</v>
      </c>
      <c r="D12628" s="37" t="n">
        <v>21</v>
      </c>
      <c r="E12628" s="37" t="n">
        <v>0</v>
      </c>
      <c r="F12628" s="37" t="n">
        <v>0</v>
      </c>
      <c r="G12628" s="37" t="n">
        <v>0</v>
      </c>
      <c r="H12628" s="37" t="n">
        <v>3</v>
      </c>
      <c r="I12628" s="37" t="n">
        <v>6</v>
      </c>
      <c r="J12628" s="40" t="n">
        <f aca="false">IF(C12628=0,"",D12628/C12628)</f>
        <v>0.954545454545455</v>
      </c>
    </row>
    <row r="12629" customFormat="false" ht="15" hidden="false" customHeight="false" outlineLevel="0" collapsed="false">
      <c r="A12629" s="37" t="s">
        <v>1844</v>
      </c>
      <c r="B12629" s="37" t="s">
        <v>276</v>
      </c>
      <c r="C12629" s="37" t="n">
        <v>22</v>
      </c>
      <c r="D12629" s="37" t="n">
        <v>21</v>
      </c>
      <c r="E12629" s="37" t="n">
        <v>0</v>
      </c>
      <c r="F12629" s="37" t="n">
        <v>0</v>
      </c>
      <c r="G12629" s="37" t="n">
        <v>0</v>
      </c>
      <c r="H12629" s="37" t="n">
        <v>0</v>
      </c>
      <c r="I12629" s="37" t="n">
        <v>24</v>
      </c>
      <c r="J12629" s="40" t="n">
        <f aca="false">IF(C12629=0,"",D12629/C12629)</f>
        <v>0.954545454545455</v>
      </c>
    </row>
    <row r="12630" customFormat="false" ht="15" hidden="false" customHeight="false" outlineLevel="0" collapsed="false">
      <c r="A12630" s="37" t="s">
        <v>1844</v>
      </c>
      <c r="B12630" s="37" t="s">
        <v>277</v>
      </c>
      <c r="C12630" s="37" t="n">
        <v>22</v>
      </c>
      <c r="D12630" s="37" t="n">
        <v>20</v>
      </c>
      <c r="E12630" s="37" t="n">
        <v>1</v>
      </c>
      <c r="F12630" s="37" t="n">
        <v>1</v>
      </c>
      <c r="G12630" s="37" t="n">
        <v>0</v>
      </c>
      <c r="H12630" s="37" t="n">
        <v>3</v>
      </c>
      <c r="I12630" s="37" t="n">
        <v>24</v>
      </c>
      <c r="J12630" s="40" t="n">
        <f aca="false">IF(C12630=0,"",D12630/C12630)</f>
        <v>0.909090909090909</v>
      </c>
    </row>
    <row r="12631" customFormat="false" ht="15" hidden="false" customHeight="false" outlineLevel="0" collapsed="false">
      <c r="A12631" s="37" t="s">
        <v>1844</v>
      </c>
      <c r="B12631" s="37" t="s">
        <v>278</v>
      </c>
      <c r="C12631" s="37" t="n">
        <v>22</v>
      </c>
      <c r="D12631" s="37" t="n">
        <v>21</v>
      </c>
      <c r="E12631" s="37" t="n">
        <v>0</v>
      </c>
      <c r="F12631" s="37" t="n">
        <v>0</v>
      </c>
      <c r="G12631" s="37" t="n">
        <v>1</v>
      </c>
      <c r="H12631" s="37" t="n">
        <v>0</v>
      </c>
      <c r="I12631" s="37" t="n">
        <v>18</v>
      </c>
      <c r="J12631" s="40" t="n">
        <f aca="false">IF(C12631=0,"",D12631/C12631)</f>
        <v>0.954545454545455</v>
      </c>
    </row>
    <row r="12632" customFormat="false" ht="15" hidden="false" customHeight="false" outlineLevel="0" collapsed="false">
      <c r="A12632" s="37" t="s">
        <v>1844</v>
      </c>
      <c r="B12632" s="37" t="s">
        <v>279</v>
      </c>
      <c r="C12632" s="37" t="n">
        <v>22</v>
      </c>
      <c r="D12632" s="37" t="n">
        <v>20</v>
      </c>
      <c r="E12632" s="37" t="n">
        <v>0</v>
      </c>
      <c r="F12632" s="37" t="n">
        <v>1</v>
      </c>
      <c r="G12632" s="37" t="n">
        <v>1</v>
      </c>
      <c r="H12632" s="37" t="n">
        <v>2</v>
      </c>
      <c r="I12632" s="37" t="n">
        <v>2</v>
      </c>
      <c r="J12632" s="40" t="n">
        <f aca="false">IF(C12632=0,"",D12632/C12632)</f>
        <v>0.909090909090909</v>
      </c>
    </row>
    <row r="12633" customFormat="false" ht="15" hidden="false" customHeight="false" outlineLevel="0" collapsed="false">
      <c r="A12633" s="37" t="s">
        <v>1844</v>
      </c>
      <c r="B12633" s="37" t="s">
        <v>280</v>
      </c>
      <c r="C12633" s="37" t="n">
        <v>22</v>
      </c>
      <c r="D12633" s="37" t="n">
        <v>21</v>
      </c>
      <c r="E12633" s="37" t="n">
        <v>1</v>
      </c>
      <c r="F12633" s="37" t="n">
        <v>2</v>
      </c>
      <c r="G12633" s="37" t="n">
        <v>0</v>
      </c>
      <c r="H12633" s="37" t="n">
        <v>0</v>
      </c>
      <c r="I12633" s="37" t="n">
        <v>8</v>
      </c>
      <c r="J12633" s="40" t="n">
        <f aca="false">IF(C12633=0,"",D12633/C12633)</f>
        <v>0.954545454545455</v>
      </c>
    </row>
    <row r="12634" customFormat="false" ht="15" hidden="false" customHeight="false" outlineLevel="0" collapsed="false">
      <c r="A12634" s="37" t="s">
        <v>1844</v>
      </c>
      <c r="B12634" s="37" t="s">
        <v>281</v>
      </c>
      <c r="C12634" s="37" t="n">
        <v>22</v>
      </c>
      <c r="D12634" s="37" t="n">
        <v>19</v>
      </c>
      <c r="E12634" s="37" t="n">
        <v>1</v>
      </c>
      <c r="F12634" s="37" t="n">
        <v>0</v>
      </c>
      <c r="G12634" s="37" t="n">
        <v>1</v>
      </c>
      <c r="H12634" s="37" t="n">
        <v>0</v>
      </c>
      <c r="I12634" s="37" t="n">
        <v>11</v>
      </c>
      <c r="J12634" s="40" t="n">
        <f aca="false">IF(C12634=0,"",D12634/C12634)</f>
        <v>0.863636363636364</v>
      </c>
    </row>
    <row r="12635" customFormat="false" ht="15" hidden="false" customHeight="false" outlineLevel="0" collapsed="false">
      <c r="A12635" s="37" t="s">
        <v>1845</v>
      </c>
      <c r="B12635" s="37" t="s">
        <v>270</v>
      </c>
      <c r="C12635" s="37" t="n">
        <v>22</v>
      </c>
      <c r="D12635" s="37" t="n">
        <v>21</v>
      </c>
      <c r="E12635" s="37" t="n">
        <v>0</v>
      </c>
      <c r="F12635" s="37" t="n">
        <v>1</v>
      </c>
      <c r="G12635" s="37" t="n">
        <v>0</v>
      </c>
      <c r="H12635" s="37" t="n">
        <v>3</v>
      </c>
      <c r="I12635" s="37" t="n">
        <v>0</v>
      </c>
      <c r="J12635" s="40" t="n">
        <f aca="false">IF(C12635=0,"",D12635/C12635)</f>
        <v>0.954545454545455</v>
      </c>
    </row>
    <row r="12636" customFormat="false" ht="15" hidden="false" customHeight="false" outlineLevel="0" collapsed="false">
      <c r="A12636" s="37" t="s">
        <v>1845</v>
      </c>
      <c r="B12636" s="37" t="s">
        <v>271</v>
      </c>
      <c r="C12636" s="37" t="n">
        <v>22</v>
      </c>
      <c r="D12636" s="37" t="n">
        <v>19</v>
      </c>
      <c r="E12636" s="37" t="n">
        <v>1</v>
      </c>
      <c r="F12636" s="37" t="n">
        <v>2</v>
      </c>
      <c r="G12636" s="37" t="n">
        <v>0</v>
      </c>
      <c r="H12636" s="37" t="n">
        <v>2</v>
      </c>
      <c r="I12636" s="37" t="n">
        <v>2</v>
      </c>
      <c r="J12636" s="40" t="n">
        <f aca="false">IF(C12636=0,"",D12636/C12636)</f>
        <v>0.863636363636364</v>
      </c>
    </row>
    <row r="12637" customFormat="false" ht="15" hidden="false" customHeight="false" outlineLevel="0" collapsed="false">
      <c r="A12637" s="37" t="s">
        <v>1845</v>
      </c>
      <c r="B12637" s="37" t="s">
        <v>272</v>
      </c>
      <c r="C12637" s="37" t="n">
        <v>22</v>
      </c>
      <c r="D12637" s="37" t="n">
        <v>21</v>
      </c>
      <c r="E12637" s="37" t="n">
        <v>1</v>
      </c>
      <c r="F12637" s="37" t="n">
        <v>0</v>
      </c>
      <c r="G12637" s="37" t="n">
        <v>0</v>
      </c>
      <c r="H12637" s="37" t="n">
        <v>3</v>
      </c>
      <c r="I12637" s="37" t="n">
        <v>1</v>
      </c>
      <c r="J12637" s="40" t="n">
        <f aca="false">IF(C12637=0,"",D12637/C12637)</f>
        <v>0.954545454545455</v>
      </c>
    </row>
    <row r="12638" customFormat="false" ht="15" hidden="false" customHeight="false" outlineLevel="0" collapsed="false">
      <c r="A12638" s="37" t="s">
        <v>1845</v>
      </c>
      <c r="B12638" s="37" t="s">
        <v>273</v>
      </c>
      <c r="C12638" s="37" t="n">
        <v>22</v>
      </c>
      <c r="D12638" s="37" t="n">
        <v>20</v>
      </c>
      <c r="E12638" s="37" t="n">
        <v>1</v>
      </c>
      <c r="F12638" s="37" t="n">
        <v>0</v>
      </c>
      <c r="G12638" s="37" t="n">
        <v>0</v>
      </c>
      <c r="H12638" s="37" t="n">
        <v>1</v>
      </c>
      <c r="I12638" s="37" t="n">
        <v>5</v>
      </c>
      <c r="J12638" s="40" t="n">
        <f aca="false">IF(C12638=0,"",D12638/C12638)</f>
        <v>0.909090909090909</v>
      </c>
    </row>
    <row r="12639" customFormat="false" ht="15" hidden="false" customHeight="false" outlineLevel="0" collapsed="false">
      <c r="A12639" s="37" t="s">
        <v>1845</v>
      </c>
      <c r="B12639" s="37" t="s">
        <v>274</v>
      </c>
      <c r="C12639" s="37" t="n">
        <v>22</v>
      </c>
      <c r="D12639" s="37" t="n">
        <v>19</v>
      </c>
      <c r="E12639" s="37" t="n">
        <v>0</v>
      </c>
      <c r="F12639" s="37" t="n">
        <v>2</v>
      </c>
      <c r="G12639" s="37" t="n">
        <v>1</v>
      </c>
      <c r="H12639" s="37" t="n">
        <v>2</v>
      </c>
      <c r="I12639" s="37" t="n">
        <v>2</v>
      </c>
      <c r="J12639" s="40" t="n">
        <f aca="false">IF(C12639=0,"",D12639/C12639)</f>
        <v>0.863636363636364</v>
      </c>
    </row>
    <row r="12640" customFormat="false" ht="15" hidden="false" customHeight="false" outlineLevel="0" collapsed="false">
      <c r="A12640" s="37" t="s">
        <v>1845</v>
      </c>
      <c r="B12640" s="37" t="s">
        <v>275</v>
      </c>
      <c r="C12640" s="37" t="n">
        <v>22</v>
      </c>
      <c r="D12640" s="37" t="n">
        <v>22</v>
      </c>
      <c r="E12640" s="37" t="n">
        <v>1</v>
      </c>
      <c r="F12640" s="37" t="n">
        <v>0</v>
      </c>
      <c r="G12640" s="37" t="n">
        <v>0</v>
      </c>
      <c r="H12640" s="37" t="n">
        <v>0</v>
      </c>
      <c r="I12640" s="37" t="n">
        <v>3</v>
      </c>
      <c r="J12640" s="40" t="n">
        <f aca="false">IF(C12640=0,"",D12640/C12640)</f>
        <v>1</v>
      </c>
    </row>
    <row r="12641" customFormat="false" ht="15" hidden="false" customHeight="false" outlineLevel="0" collapsed="false">
      <c r="A12641" s="37" t="s">
        <v>1845</v>
      </c>
      <c r="B12641" s="37" t="s">
        <v>276</v>
      </c>
      <c r="C12641" s="37" t="n">
        <v>22</v>
      </c>
      <c r="D12641" s="37" t="n">
        <v>20</v>
      </c>
      <c r="E12641" s="37" t="n">
        <v>0</v>
      </c>
      <c r="F12641" s="37" t="n">
        <v>0</v>
      </c>
      <c r="G12641" s="37" t="n">
        <v>0</v>
      </c>
      <c r="H12641" s="37" t="n">
        <v>1</v>
      </c>
      <c r="I12641" s="37" t="n">
        <v>0</v>
      </c>
      <c r="J12641" s="40" t="n">
        <f aca="false">IF(C12641=0,"",D12641/C12641)</f>
        <v>0.909090909090909</v>
      </c>
    </row>
    <row r="12642" customFormat="false" ht="15" hidden="false" customHeight="false" outlineLevel="0" collapsed="false">
      <c r="A12642" s="37" t="s">
        <v>1845</v>
      </c>
      <c r="B12642" s="37" t="s">
        <v>277</v>
      </c>
      <c r="C12642" s="37" t="n">
        <v>22</v>
      </c>
      <c r="D12642" s="37" t="n">
        <v>22</v>
      </c>
      <c r="E12642" s="37" t="n">
        <v>0</v>
      </c>
      <c r="F12642" s="37" t="n">
        <v>0</v>
      </c>
      <c r="G12642" s="37" t="n">
        <v>0</v>
      </c>
      <c r="H12642" s="37" t="n">
        <v>1</v>
      </c>
      <c r="I12642" s="37" t="n">
        <v>0</v>
      </c>
      <c r="J12642" s="40" t="n">
        <f aca="false">IF(C12642=0,"",D12642/C12642)</f>
        <v>1</v>
      </c>
    </row>
    <row r="12643" customFormat="false" ht="15" hidden="false" customHeight="false" outlineLevel="0" collapsed="false">
      <c r="A12643" s="37" t="s">
        <v>1845</v>
      </c>
      <c r="B12643" s="37" t="s">
        <v>278</v>
      </c>
      <c r="C12643" s="37" t="n">
        <v>22</v>
      </c>
      <c r="D12643" s="37" t="n">
        <v>20</v>
      </c>
      <c r="E12643" s="37" t="n">
        <v>0</v>
      </c>
      <c r="F12643" s="37" t="n">
        <v>1</v>
      </c>
      <c r="G12643" s="37" t="n">
        <v>0</v>
      </c>
      <c r="H12643" s="37" t="n">
        <v>0</v>
      </c>
      <c r="I12643" s="37" t="n">
        <v>1</v>
      </c>
      <c r="J12643" s="40" t="n">
        <f aca="false">IF(C12643=0,"",D12643/C12643)</f>
        <v>0.909090909090909</v>
      </c>
    </row>
    <row r="12644" customFormat="false" ht="15" hidden="false" customHeight="false" outlineLevel="0" collapsed="false">
      <c r="A12644" s="37" t="s">
        <v>1845</v>
      </c>
      <c r="B12644" s="37" t="s">
        <v>279</v>
      </c>
      <c r="C12644" s="37" t="n">
        <v>22</v>
      </c>
      <c r="D12644" s="37" t="n">
        <v>21</v>
      </c>
      <c r="E12644" s="37" t="n">
        <v>0</v>
      </c>
      <c r="F12644" s="37" t="n">
        <v>0</v>
      </c>
      <c r="G12644" s="37" t="n">
        <v>1</v>
      </c>
      <c r="H12644" s="37" t="n">
        <v>1</v>
      </c>
      <c r="I12644" s="37" t="n">
        <v>1</v>
      </c>
      <c r="J12644" s="40" t="n">
        <f aca="false">IF(C12644=0,"",D12644/C12644)</f>
        <v>0.954545454545455</v>
      </c>
    </row>
    <row r="12645" customFormat="false" ht="15" hidden="false" customHeight="false" outlineLevel="0" collapsed="false">
      <c r="A12645" s="37" t="s">
        <v>1845</v>
      </c>
      <c r="B12645" s="37" t="s">
        <v>280</v>
      </c>
      <c r="C12645" s="37" t="n">
        <v>22</v>
      </c>
      <c r="D12645" s="37" t="n">
        <v>21</v>
      </c>
      <c r="E12645" s="37" t="n">
        <v>0</v>
      </c>
      <c r="F12645" s="37" t="n">
        <v>0</v>
      </c>
      <c r="G12645" s="37" t="n">
        <v>1</v>
      </c>
      <c r="H12645" s="37" t="n">
        <v>1</v>
      </c>
      <c r="I12645" s="37" t="n">
        <v>2</v>
      </c>
      <c r="J12645" s="40" t="n">
        <f aca="false">IF(C12645=0,"",D12645/C12645)</f>
        <v>0.954545454545455</v>
      </c>
    </row>
    <row r="12646" customFormat="false" ht="15" hidden="false" customHeight="false" outlineLevel="0" collapsed="false">
      <c r="A12646" s="37" t="s">
        <v>1845</v>
      </c>
      <c r="B12646" s="37" t="s">
        <v>281</v>
      </c>
      <c r="C12646" s="37" t="n">
        <v>22</v>
      </c>
      <c r="D12646" s="37" t="n">
        <v>22</v>
      </c>
      <c r="E12646" s="37" t="n">
        <v>1</v>
      </c>
      <c r="F12646" s="37" t="n">
        <v>1</v>
      </c>
      <c r="G12646" s="37" t="n">
        <v>0</v>
      </c>
      <c r="H12646" s="37" t="n">
        <v>2</v>
      </c>
      <c r="I12646" s="37" t="n">
        <v>1</v>
      </c>
      <c r="J12646" s="40" t="n">
        <f aca="false">IF(C12646=0,"",D12646/C12646)</f>
        <v>1</v>
      </c>
    </row>
    <row r="12647" customFormat="false" ht="15" hidden="false" customHeight="false" outlineLevel="0" collapsed="false">
      <c r="A12647" s="37" t="s">
        <v>501</v>
      </c>
      <c r="B12647" s="37" t="s">
        <v>270</v>
      </c>
      <c r="C12647" s="37" t="n">
        <v>22</v>
      </c>
      <c r="D12647" s="37" t="n">
        <v>20</v>
      </c>
      <c r="E12647" s="37" t="n">
        <v>1</v>
      </c>
      <c r="F12647" s="37" t="n">
        <v>0</v>
      </c>
      <c r="G12647" s="37" t="n">
        <v>0</v>
      </c>
      <c r="H12647" s="37" t="n">
        <v>0</v>
      </c>
      <c r="I12647" s="37" t="n">
        <v>4</v>
      </c>
      <c r="J12647" s="40" t="n">
        <f aca="false">IF(C12647=0,"",D12647/C12647)</f>
        <v>0.909090909090909</v>
      </c>
    </row>
    <row r="12648" customFormat="false" ht="15" hidden="false" customHeight="false" outlineLevel="0" collapsed="false">
      <c r="A12648" s="37" t="s">
        <v>501</v>
      </c>
      <c r="B12648" s="37" t="s">
        <v>271</v>
      </c>
      <c r="C12648" s="37" t="n">
        <v>22</v>
      </c>
      <c r="D12648" s="37" t="n">
        <v>20</v>
      </c>
      <c r="E12648" s="37" t="n">
        <v>1</v>
      </c>
      <c r="F12648" s="37" t="n">
        <v>0</v>
      </c>
      <c r="G12648" s="37" t="n">
        <v>0</v>
      </c>
      <c r="H12648" s="37" t="n">
        <v>4</v>
      </c>
      <c r="I12648" s="37" t="n">
        <v>0</v>
      </c>
      <c r="J12648" s="40" t="n">
        <f aca="false">IF(C12648=0,"",D12648/C12648)</f>
        <v>0.909090909090909</v>
      </c>
    </row>
    <row r="12649" customFormat="false" ht="15" hidden="false" customHeight="false" outlineLevel="0" collapsed="false">
      <c r="A12649" s="37" t="s">
        <v>501</v>
      </c>
      <c r="B12649" s="37" t="s">
        <v>272</v>
      </c>
      <c r="C12649" s="37" t="n">
        <v>22</v>
      </c>
      <c r="D12649" s="37" t="n">
        <v>19</v>
      </c>
      <c r="E12649" s="37" t="n">
        <v>0</v>
      </c>
      <c r="F12649" s="37" t="n">
        <v>0</v>
      </c>
      <c r="G12649" s="37" t="n">
        <v>0</v>
      </c>
      <c r="H12649" s="37" t="n">
        <v>1</v>
      </c>
      <c r="I12649" s="37" t="n">
        <v>3</v>
      </c>
      <c r="J12649" s="40" t="n">
        <f aca="false">IF(C12649=0,"",D12649/C12649)</f>
        <v>0.863636363636364</v>
      </c>
    </row>
    <row r="12650" customFormat="false" ht="15" hidden="false" customHeight="false" outlineLevel="0" collapsed="false">
      <c r="A12650" s="37" t="s">
        <v>501</v>
      </c>
      <c r="B12650" s="37" t="s">
        <v>273</v>
      </c>
      <c r="C12650" s="37" t="n">
        <v>22</v>
      </c>
      <c r="D12650" s="37" t="n">
        <v>20</v>
      </c>
      <c r="E12650" s="37" t="n">
        <v>1</v>
      </c>
      <c r="F12650" s="37" t="n">
        <v>1</v>
      </c>
      <c r="G12650" s="37" t="n">
        <v>0</v>
      </c>
      <c r="H12650" s="37" t="n">
        <v>1</v>
      </c>
      <c r="I12650" s="37" t="n">
        <v>0</v>
      </c>
      <c r="J12650" s="40" t="n">
        <f aca="false">IF(C12650=0,"",D12650/C12650)</f>
        <v>0.909090909090909</v>
      </c>
    </row>
    <row r="12651" customFormat="false" ht="15" hidden="false" customHeight="false" outlineLevel="0" collapsed="false">
      <c r="A12651" s="37" t="s">
        <v>501</v>
      </c>
      <c r="B12651" s="37" t="s">
        <v>274</v>
      </c>
      <c r="C12651" s="37" t="n">
        <v>22</v>
      </c>
      <c r="D12651" s="37" t="n">
        <v>20</v>
      </c>
      <c r="E12651" s="37" t="n">
        <v>1</v>
      </c>
      <c r="F12651" s="37" t="n">
        <v>2</v>
      </c>
      <c r="G12651" s="37" t="n">
        <v>0</v>
      </c>
      <c r="H12651" s="37" t="n">
        <v>2</v>
      </c>
      <c r="I12651" s="37" t="n">
        <v>6</v>
      </c>
      <c r="J12651" s="40" t="n">
        <f aca="false">IF(C12651=0,"",D12651/C12651)</f>
        <v>0.909090909090909</v>
      </c>
    </row>
    <row r="12652" customFormat="false" ht="15" hidden="false" customHeight="false" outlineLevel="0" collapsed="false">
      <c r="A12652" s="37" t="s">
        <v>501</v>
      </c>
      <c r="B12652" s="37" t="s">
        <v>275</v>
      </c>
      <c r="C12652" s="37" t="n">
        <v>22</v>
      </c>
      <c r="D12652" s="37" t="n">
        <v>21</v>
      </c>
      <c r="E12652" s="37" t="n">
        <v>1</v>
      </c>
      <c r="F12652" s="37" t="n">
        <v>0</v>
      </c>
      <c r="G12652" s="37" t="n">
        <v>0</v>
      </c>
      <c r="H12652" s="37" t="n">
        <v>2</v>
      </c>
      <c r="I12652" s="37" t="n">
        <v>6</v>
      </c>
      <c r="J12652" s="40" t="n">
        <f aca="false">IF(C12652=0,"",D12652/C12652)</f>
        <v>0.954545454545455</v>
      </c>
    </row>
    <row r="12653" customFormat="false" ht="15" hidden="false" customHeight="false" outlineLevel="0" collapsed="false">
      <c r="A12653" s="37" t="s">
        <v>501</v>
      </c>
      <c r="B12653" s="37" t="s">
        <v>276</v>
      </c>
      <c r="C12653" s="37" t="n">
        <v>22</v>
      </c>
      <c r="D12653" s="37" t="n">
        <v>22</v>
      </c>
      <c r="E12653" s="37" t="n">
        <v>0</v>
      </c>
      <c r="F12653" s="37" t="n">
        <v>2</v>
      </c>
      <c r="G12653" s="37" t="n">
        <v>1</v>
      </c>
      <c r="H12653" s="37" t="n">
        <v>0</v>
      </c>
      <c r="I12653" s="37" t="n">
        <v>1</v>
      </c>
      <c r="J12653" s="40" t="n">
        <f aca="false">IF(C12653=0,"",D12653/C12653)</f>
        <v>1</v>
      </c>
    </row>
    <row r="12654" customFormat="false" ht="15" hidden="false" customHeight="false" outlineLevel="0" collapsed="false">
      <c r="A12654" s="37" t="s">
        <v>501</v>
      </c>
      <c r="B12654" s="37" t="s">
        <v>277</v>
      </c>
      <c r="C12654" s="37" t="n">
        <v>22</v>
      </c>
      <c r="D12654" s="37" t="n">
        <v>19</v>
      </c>
      <c r="E12654" s="37" t="n">
        <v>1</v>
      </c>
      <c r="F12654" s="37" t="n">
        <v>0</v>
      </c>
      <c r="G12654" s="37" t="n">
        <v>0</v>
      </c>
      <c r="H12654" s="37" t="n">
        <v>1</v>
      </c>
      <c r="I12654" s="37" t="n">
        <v>0</v>
      </c>
      <c r="J12654" s="40" t="n">
        <f aca="false">IF(C12654=0,"",D12654/C12654)</f>
        <v>0.863636363636364</v>
      </c>
    </row>
    <row r="12655" customFormat="false" ht="15" hidden="false" customHeight="false" outlineLevel="0" collapsed="false">
      <c r="A12655" s="37" t="s">
        <v>501</v>
      </c>
      <c r="B12655" s="37" t="s">
        <v>278</v>
      </c>
      <c r="C12655" s="37" t="n">
        <v>22</v>
      </c>
      <c r="D12655" s="37" t="n">
        <v>20</v>
      </c>
      <c r="E12655" s="37" t="n">
        <v>0</v>
      </c>
      <c r="F12655" s="37" t="n">
        <v>1</v>
      </c>
      <c r="G12655" s="37" t="n">
        <v>0</v>
      </c>
      <c r="H12655" s="37" t="n">
        <v>1</v>
      </c>
      <c r="I12655" s="37" t="n">
        <v>0</v>
      </c>
      <c r="J12655" s="40" t="n">
        <f aca="false">IF(C12655=0,"",D12655/C12655)</f>
        <v>0.909090909090909</v>
      </c>
    </row>
    <row r="12656" customFormat="false" ht="15" hidden="false" customHeight="false" outlineLevel="0" collapsed="false">
      <c r="A12656" s="37" t="s">
        <v>501</v>
      </c>
      <c r="B12656" s="37" t="s">
        <v>279</v>
      </c>
      <c r="C12656" s="37" t="n">
        <v>22</v>
      </c>
      <c r="D12656" s="37" t="n">
        <v>21</v>
      </c>
      <c r="E12656" s="37" t="n">
        <v>0</v>
      </c>
      <c r="F12656" s="37" t="n">
        <v>0</v>
      </c>
      <c r="G12656" s="37" t="n">
        <v>0</v>
      </c>
      <c r="H12656" s="37" t="n">
        <v>2</v>
      </c>
      <c r="I12656" s="37" t="n">
        <v>2</v>
      </c>
      <c r="J12656" s="40" t="n">
        <f aca="false">IF(C12656=0,"",D12656/C12656)</f>
        <v>0.954545454545455</v>
      </c>
    </row>
    <row r="12657" customFormat="false" ht="15" hidden="false" customHeight="false" outlineLevel="0" collapsed="false">
      <c r="A12657" s="37" t="s">
        <v>501</v>
      </c>
      <c r="B12657" s="37" t="s">
        <v>280</v>
      </c>
      <c r="C12657" s="37" t="n">
        <v>22</v>
      </c>
      <c r="D12657" s="37" t="n">
        <v>20</v>
      </c>
      <c r="E12657" s="37" t="n">
        <v>1</v>
      </c>
      <c r="F12657" s="37" t="n">
        <v>3</v>
      </c>
      <c r="G12657" s="37" t="n">
        <v>0</v>
      </c>
      <c r="H12657" s="37" t="n">
        <v>0</v>
      </c>
      <c r="I12657" s="37" t="n">
        <v>0</v>
      </c>
      <c r="J12657" s="40" t="n">
        <f aca="false">IF(C12657=0,"",D12657/C12657)</f>
        <v>0.909090909090909</v>
      </c>
    </row>
    <row r="12658" customFormat="false" ht="15" hidden="false" customHeight="false" outlineLevel="0" collapsed="false">
      <c r="A12658" s="37" t="s">
        <v>501</v>
      </c>
      <c r="B12658" s="37" t="s">
        <v>281</v>
      </c>
      <c r="C12658" s="37" t="n">
        <v>22</v>
      </c>
      <c r="D12658" s="37" t="n">
        <v>19</v>
      </c>
      <c r="E12658" s="37" t="n">
        <v>0</v>
      </c>
      <c r="F12658" s="37" t="n">
        <v>1</v>
      </c>
      <c r="G12658" s="37" t="n">
        <v>0</v>
      </c>
      <c r="H12658" s="37" t="n">
        <v>1</v>
      </c>
      <c r="I12658" s="37" t="n">
        <v>1</v>
      </c>
      <c r="J12658" s="40" t="n">
        <f aca="false">IF(C12658=0,"",D12658/C12658)</f>
        <v>0.863636363636364</v>
      </c>
    </row>
    <row r="12659" customFormat="false" ht="15" hidden="false" customHeight="false" outlineLevel="0" collapsed="false">
      <c r="A12659" s="37" t="s">
        <v>1846</v>
      </c>
      <c r="B12659" s="37" t="s">
        <v>281</v>
      </c>
      <c r="C12659" s="37" t="n">
        <v>22</v>
      </c>
      <c r="D12659" s="37" t="n">
        <v>22</v>
      </c>
      <c r="E12659" s="37" t="n">
        <v>0</v>
      </c>
      <c r="F12659" s="37" t="n">
        <v>0</v>
      </c>
      <c r="G12659" s="37" t="n">
        <v>1</v>
      </c>
      <c r="H12659" s="37" t="n">
        <v>2</v>
      </c>
      <c r="I12659" s="37" t="n">
        <v>1</v>
      </c>
      <c r="J12659" s="40" t="n">
        <f aca="false">IF(C12659=0,"",D12659/C12659)</f>
        <v>1</v>
      </c>
    </row>
    <row r="12660" customFormat="false" ht="15" hidden="false" customHeight="false" outlineLevel="0" collapsed="false">
      <c r="A12660" s="37" t="s">
        <v>1847</v>
      </c>
      <c r="B12660" s="37" t="s">
        <v>270</v>
      </c>
      <c r="C12660" s="37" t="n">
        <v>22</v>
      </c>
      <c r="D12660" s="37" t="n">
        <v>21</v>
      </c>
      <c r="E12660" s="37" t="n">
        <v>2</v>
      </c>
      <c r="F12660" s="37" t="n">
        <v>1</v>
      </c>
      <c r="G12660" s="37" t="n">
        <v>0</v>
      </c>
      <c r="H12660" s="37" t="n">
        <v>2</v>
      </c>
      <c r="I12660" s="37" t="n">
        <v>14</v>
      </c>
      <c r="J12660" s="40" t="n">
        <f aca="false">IF(C12660=0,"",D12660/C12660)</f>
        <v>0.954545454545455</v>
      </c>
    </row>
    <row r="12661" customFormat="false" ht="15" hidden="false" customHeight="false" outlineLevel="0" collapsed="false">
      <c r="A12661" s="37" t="s">
        <v>1847</v>
      </c>
      <c r="B12661" s="37" t="s">
        <v>271</v>
      </c>
      <c r="C12661" s="37" t="n">
        <v>22</v>
      </c>
      <c r="D12661" s="37" t="n">
        <v>22</v>
      </c>
      <c r="E12661" s="37" t="n">
        <v>1</v>
      </c>
      <c r="F12661" s="37" t="n">
        <v>1</v>
      </c>
      <c r="G12661" s="37" t="n">
        <v>0</v>
      </c>
      <c r="H12661" s="37" t="n">
        <v>3</v>
      </c>
      <c r="I12661" s="37" t="n">
        <v>7</v>
      </c>
      <c r="J12661" s="40" t="n">
        <f aca="false">IF(C12661=0,"",D12661/C12661)</f>
        <v>1</v>
      </c>
    </row>
    <row r="12662" customFormat="false" ht="15" hidden="false" customHeight="false" outlineLevel="0" collapsed="false">
      <c r="A12662" s="37" t="s">
        <v>1847</v>
      </c>
      <c r="B12662" s="37" t="s">
        <v>272</v>
      </c>
      <c r="C12662" s="37" t="n">
        <v>22</v>
      </c>
      <c r="D12662" s="37" t="n">
        <v>21</v>
      </c>
      <c r="E12662" s="37" t="n">
        <v>0</v>
      </c>
      <c r="F12662" s="37" t="n">
        <v>1</v>
      </c>
      <c r="G12662" s="37" t="n">
        <v>1</v>
      </c>
      <c r="H12662" s="37" t="n">
        <v>3</v>
      </c>
      <c r="I12662" s="37" t="n">
        <v>2</v>
      </c>
      <c r="J12662" s="40" t="n">
        <f aca="false">IF(C12662=0,"",D12662/C12662)</f>
        <v>0.954545454545455</v>
      </c>
    </row>
    <row r="12663" customFormat="false" ht="15" hidden="false" customHeight="false" outlineLevel="0" collapsed="false">
      <c r="A12663" s="37" t="s">
        <v>1847</v>
      </c>
      <c r="B12663" s="37" t="s">
        <v>273</v>
      </c>
      <c r="C12663" s="37" t="n">
        <v>22</v>
      </c>
      <c r="D12663" s="37" t="n">
        <v>22</v>
      </c>
      <c r="E12663" s="37" t="n">
        <v>0</v>
      </c>
      <c r="F12663" s="37" t="n">
        <v>0</v>
      </c>
      <c r="G12663" s="37" t="n">
        <v>1</v>
      </c>
      <c r="H12663" s="37" t="n">
        <v>0</v>
      </c>
      <c r="I12663" s="37" t="n">
        <v>3</v>
      </c>
      <c r="J12663" s="40" t="n">
        <f aca="false">IF(C12663=0,"",D12663/C12663)</f>
        <v>1</v>
      </c>
    </row>
    <row r="12664" customFormat="false" ht="15" hidden="false" customHeight="false" outlineLevel="0" collapsed="false">
      <c r="A12664" s="37" t="s">
        <v>1847</v>
      </c>
      <c r="B12664" s="37" t="s">
        <v>274</v>
      </c>
      <c r="C12664" s="37" t="n">
        <v>22</v>
      </c>
      <c r="D12664" s="37" t="n">
        <v>21</v>
      </c>
      <c r="E12664" s="37" t="n">
        <v>1</v>
      </c>
      <c r="F12664" s="37" t="n">
        <v>1</v>
      </c>
      <c r="G12664" s="37" t="n">
        <v>0</v>
      </c>
      <c r="H12664" s="37" t="n">
        <v>3</v>
      </c>
      <c r="I12664" s="37" t="n">
        <v>26</v>
      </c>
      <c r="J12664" s="40" t="n">
        <f aca="false">IF(C12664=0,"",D12664/C12664)</f>
        <v>0.954545454545455</v>
      </c>
    </row>
    <row r="12665" customFormat="false" ht="15" hidden="false" customHeight="false" outlineLevel="0" collapsed="false">
      <c r="A12665" s="37" t="s">
        <v>1847</v>
      </c>
      <c r="B12665" s="37" t="s">
        <v>275</v>
      </c>
      <c r="C12665" s="37" t="n">
        <v>22</v>
      </c>
      <c r="D12665" s="37" t="n">
        <v>18</v>
      </c>
      <c r="E12665" s="37" t="n">
        <v>0</v>
      </c>
      <c r="F12665" s="37" t="n">
        <v>0</v>
      </c>
      <c r="G12665" s="37" t="n">
        <v>0</v>
      </c>
      <c r="H12665" s="37" t="n">
        <v>0</v>
      </c>
      <c r="I12665" s="37" t="n">
        <v>25</v>
      </c>
      <c r="J12665" s="40" t="n">
        <f aca="false">IF(C12665=0,"",D12665/C12665)</f>
        <v>0.818181818181818</v>
      </c>
    </row>
    <row r="12666" customFormat="false" ht="15" hidden="false" customHeight="false" outlineLevel="0" collapsed="false">
      <c r="A12666" s="37" t="s">
        <v>1847</v>
      </c>
      <c r="B12666" s="37" t="s">
        <v>276</v>
      </c>
      <c r="C12666" s="37" t="n">
        <v>22</v>
      </c>
      <c r="D12666" s="37" t="n">
        <v>20</v>
      </c>
      <c r="E12666" s="37" t="n">
        <v>0</v>
      </c>
      <c r="F12666" s="37" t="n">
        <v>0</v>
      </c>
      <c r="G12666" s="37" t="n">
        <v>0</v>
      </c>
      <c r="H12666" s="37" t="n">
        <v>1</v>
      </c>
      <c r="I12666" s="37" t="n">
        <v>17</v>
      </c>
      <c r="J12666" s="40" t="n">
        <f aca="false">IF(C12666=0,"",D12666/C12666)</f>
        <v>0.909090909090909</v>
      </c>
    </row>
    <row r="12667" customFormat="false" ht="15" hidden="false" customHeight="false" outlineLevel="0" collapsed="false">
      <c r="A12667" s="37" t="s">
        <v>1847</v>
      </c>
      <c r="B12667" s="37" t="s">
        <v>277</v>
      </c>
      <c r="C12667" s="37" t="n">
        <v>22</v>
      </c>
      <c r="D12667" s="37" t="n">
        <v>21</v>
      </c>
      <c r="E12667" s="37" t="n">
        <v>0</v>
      </c>
      <c r="F12667" s="37" t="n">
        <v>1</v>
      </c>
      <c r="G12667" s="37" t="n">
        <v>1</v>
      </c>
      <c r="H12667" s="37" t="n">
        <v>1</v>
      </c>
      <c r="I12667" s="37" t="n">
        <v>14</v>
      </c>
      <c r="J12667" s="40" t="n">
        <f aca="false">IF(C12667=0,"",D12667/C12667)</f>
        <v>0.954545454545455</v>
      </c>
    </row>
    <row r="12668" customFormat="false" ht="15" hidden="false" customHeight="false" outlineLevel="0" collapsed="false">
      <c r="A12668" s="37" t="s">
        <v>1847</v>
      </c>
      <c r="B12668" s="37" t="s">
        <v>278</v>
      </c>
      <c r="C12668" s="37" t="n">
        <v>22</v>
      </c>
      <c r="D12668" s="37" t="n">
        <v>21</v>
      </c>
      <c r="E12668" s="37" t="n">
        <v>0</v>
      </c>
      <c r="F12668" s="37" t="n">
        <v>0</v>
      </c>
      <c r="G12668" s="37" t="n">
        <v>0</v>
      </c>
      <c r="H12668" s="37" t="n">
        <v>1</v>
      </c>
      <c r="I12668" s="37" t="n">
        <v>42</v>
      </c>
      <c r="J12668" s="40" t="n">
        <f aca="false">IF(C12668=0,"",D12668/C12668)</f>
        <v>0.954545454545455</v>
      </c>
    </row>
    <row r="12669" customFormat="false" ht="15" hidden="false" customHeight="false" outlineLevel="0" collapsed="false">
      <c r="A12669" s="37" t="s">
        <v>1847</v>
      </c>
      <c r="B12669" s="37" t="s">
        <v>279</v>
      </c>
      <c r="C12669" s="37" t="n">
        <v>22</v>
      </c>
      <c r="D12669" s="37" t="n">
        <v>21</v>
      </c>
      <c r="E12669" s="37" t="n">
        <v>1</v>
      </c>
      <c r="F12669" s="37" t="n">
        <v>1</v>
      </c>
      <c r="G12669" s="37" t="n">
        <v>1</v>
      </c>
      <c r="H12669" s="37" t="n">
        <v>4</v>
      </c>
      <c r="I12669" s="37" t="n">
        <v>14</v>
      </c>
      <c r="J12669" s="40" t="n">
        <f aca="false">IF(C12669=0,"",D12669/C12669)</f>
        <v>0.954545454545455</v>
      </c>
    </row>
    <row r="12670" customFormat="false" ht="15" hidden="false" customHeight="false" outlineLevel="0" collapsed="false">
      <c r="A12670" s="37" t="s">
        <v>1847</v>
      </c>
      <c r="B12670" s="37" t="s">
        <v>280</v>
      </c>
      <c r="C12670" s="37" t="n">
        <v>22</v>
      </c>
      <c r="D12670" s="37" t="n">
        <v>22</v>
      </c>
      <c r="E12670" s="37" t="n">
        <v>0</v>
      </c>
      <c r="F12670" s="37" t="n">
        <v>1</v>
      </c>
      <c r="G12670" s="37" t="n">
        <v>1</v>
      </c>
      <c r="H12670" s="37" t="n">
        <v>4</v>
      </c>
      <c r="I12670" s="37" t="n">
        <v>17</v>
      </c>
      <c r="J12670" s="40" t="n">
        <f aca="false">IF(C12670=0,"",D12670/C12670)</f>
        <v>1</v>
      </c>
    </row>
    <row r="12671" customFormat="false" ht="15" hidden="false" customHeight="false" outlineLevel="0" collapsed="false">
      <c r="A12671" s="37" t="s">
        <v>1847</v>
      </c>
      <c r="B12671" s="37" t="s">
        <v>281</v>
      </c>
      <c r="C12671" s="37" t="n">
        <v>22</v>
      </c>
      <c r="D12671" s="37" t="n">
        <v>21</v>
      </c>
      <c r="E12671" s="37" t="n">
        <v>0</v>
      </c>
      <c r="F12671" s="37" t="n">
        <v>1</v>
      </c>
      <c r="G12671" s="37" t="n">
        <v>0</v>
      </c>
      <c r="H12671" s="37" t="n">
        <v>0</v>
      </c>
      <c r="I12671" s="37" t="n">
        <v>22</v>
      </c>
      <c r="J12671" s="40" t="n">
        <f aca="false">IF(C12671=0,"",D12671/C12671)</f>
        <v>0.954545454545455</v>
      </c>
    </row>
    <row r="12672" customFormat="false" ht="15" hidden="false" customHeight="false" outlineLevel="0" collapsed="false">
      <c r="A12672" s="37" t="s">
        <v>1848</v>
      </c>
      <c r="B12672" s="37" t="s">
        <v>281</v>
      </c>
      <c r="C12672" s="37" t="n">
        <v>22</v>
      </c>
      <c r="D12672" s="37" t="n">
        <v>21</v>
      </c>
      <c r="E12672" s="37" t="n">
        <v>1</v>
      </c>
      <c r="F12672" s="37" t="n">
        <v>1</v>
      </c>
      <c r="G12672" s="37" t="n">
        <v>1</v>
      </c>
      <c r="H12672" s="37" t="n">
        <v>1</v>
      </c>
      <c r="I12672" s="37" t="n">
        <v>2</v>
      </c>
      <c r="J12672" s="40" t="n">
        <f aca="false">IF(C12672=0,"",D12672/C12672)</f>
        <v>0.954545454545455</v>
      </c>
    </row>
    <row r="12673" customFormat="false" ht="15" hidden="false" customHeight="false" outlineLevel="0" collapsed="false">
      <c r="A12673" s="37" t="s">
        <v>1849</v>
      </c>
      <c r="B12673" s="37" t="s">
        <v>270</v>
      </c>
      <c r="C12673" s="37" t="n">
        <v>22</v>
      </c>
      <c r="D12673" s="37" t="n">
        <v>18</v>
      </c>
      <c r="E12673" s="37" t="n">
        <v>0</v>
      </c>
      <c r="F12673" s="37" t="n">
        <v>2</v>
      </c>
      <c r="G12673" s="37" t="n">
        <v>0</v>
      </c>
      <c r="H12673" s="37" t="n">
        <v>1</v>
      </c>
      <c r="I12673" s="37" t="n">
        <v>0</v>
      </c>
      <c r="J12673" s="40" t="n">
        <f aca="false">IF(C12673=0,"",D12673/C12673)</f>
        <v>0.818181818181818</v>
      </c>
    </row>
    <row r="12674" customFormat="false" ht="15" hidden="false" customHeight="false" outlineLevel="0" collapsed="false">
      <c r="A12674" s="37" t="s">
        <v>1849</v>
      </c>
      <c r="B12674" s="37" t="s">
        <v>271</v>
      </c>
      <c r="C12674" s="37" t="n">
        <v>22</v>
      </c>
      <c r="D12674" s="37" t="n">
        <v>22</v>
      </c>
      <c r="E12674" s="37" t="n">
        <v>2</v>
      </c>
      <c r="F12674" s="37" t="n">
        <v>0</v>
      </c>
      <c r="G12674" s="37" t="n">
        <v>1</v>
      </c>
      <c r="H12674" s="37" t="n">
        <v>0</v>
      </c>
      <c r="I12674" s="37" t="n">
        <v>0</v>
      </c>
      <c r="J12674" s="40" t="n">
        <f aca="false">IF(C12674=0,"",D12674/C12674)</f>
        <v>1</v>
      </c>
    </row>
    <row r="12675" customFormat="false" ht="15" hidden="false" customHeight="false" outlineLevel="0" collapsed="false">
      <c r="A12675" s="37" t="s">
        <v>1849</v>
      </c>
      <c r="B12675" s="37" t="s">
        <v>272</v>
      </c>
      <c r="C12675" s="37" t="n">
        <v>22</v>
      </c>
      <c r="D12675" s="37" t="n">
        <v>20</v>
      </c>
      <c r="E12675" s="37" t="n">
        <v>0</v>
      </c>
      <c r="F12675" s="37" t="n">
        <v>1</v>
      </c>
      <c r="G12675" s="37" t="n">
        <v>2</v>
      </c>
      <c r="H12675" s="37" t="n">
        <v>0</v>
      </c>
      <c r="I12675" s="37" t="n">
        <v>1</v>
      </c>
      <c r="J12675" s="40" t="n">
        <f aca="false">IF(C12675=0,"",D12675/C12675)</f>
        <v>0.909090909090909</v>
      </c>
    </row>
    <row r="12676" customFormat="false" ht="15" hidden="false" customHeight="false" outlineLevel="0" collapsed="false">
      <c r="A12676" s="37" t="s">
        <v>1849</v>
      </c>
      <c r="B12676" s="37" t="s">
        <v>273</v>
      </c>
      <c r="C12676" s="37" t="n">
        <v>22</v>
      </c>
      <c r="D12676" s="37" t="n">
        <v>22</v>
      </c>
      <c r="E12676" s="37" t="n">
        <v>2</v>
      </c>
      <c r="F12676" s="37" t="n">
        <v>0</v>
      </c>
      <c r="G12676" s="37" t="n">
        <v>0</v>
      </c>
      <c r="H12676" s="37" t="n">
        <v>2</v>
      </c>
      <c r="I12676" s="37" t="n">
        <v>2</v>
      </c>
      <c r="J12676" s="40" t="n">
        <f aca="false">IF(C12676=0,"",D12676/C12676)</f>
        <v>1</v>
      </c>
    </row>
    <row r="12677" customFormat="false" ht="15" hidden="false" customHeight="false" outlineLevel="0" collapsed="false">
      <c r="A12677" s="37" t="s">
        <v>1849</v>
      </c>
      <c r="B12677" s="37" t="s">
        <v>274</v>
      </c>
      <c r="C12677" s="37" t="n">
        <v>22</v>
      </c>
      <c r="D12677" s="37" t="n">
        <v>21</v>
      </c>
      <c r="E12677" s="37" t="n">
        <v>1</v>
      </c>
      <c r="F12677" s="37" t="n">
        <v>0</v>
      </c>
      <c r="G12677" s="37" t="n">
        <v>1</v>
      </c>
      <c r="H12677" s="37" t="n">
        <v>1</v>
      </c>
      <c r="I12677" s="37" t="n">
        <v>0</v>
      </c>
      <c r="J12677" s="40" t="n">
        <f aca="false">IF(C12677=0,"",D12677/C12677)</f>
        <v>0.954545454545455</v>
      </c>
    </row>
    <row r="12678" customFormat="false" ht="15" hidden="false" customHeight="false" outlineLevel="0" collapsed="false">
      <c r="A12678" s="37" t="s">
        <v>1849</v>
      </c>
      <c r="B12678" s="37" t="s">
        <v>275</v>
      </c>
      <c r="C12678" s="37" t="n">
        <v>22</v>
      </c>
      <c r="D12678" s="37" t="n">
        <v>22</v>
      </c>
      <c r="E12678" s="37" t="n">
        <v>0</v>
      </c>
      <c r="F12678" s="37" t="n">
        <v>1</v>
      </c>
      <c r="G12678" s="37" t="n">
        <v>0</v>
      </c>
      <c r="H12678" s="37" t="n">
        <v>1</v>
      </c>
      <c r="I12678" s="37" t="n">
        <v>1</v>
      </c>
      <c r="J12678" s="40" t="n">
        <f aca="false">IF(C12678=0,"",D12678/C12678)</f>
        <v>1</v>
      </c>
    </row>
    <row r="12679" customFormat="false" ht="15" hidden="false" customHeight="false" outlineLevel="0" collapsed="false">
      <c r="A12679" s="37" t="s">
        <v>1849</v>
      </c>
      <c r="B12679" s="37" t="s">
        <v>276</v>
      </c>
      <c r="C12679" s="37" t="n">
        <v>22</v>
      </c>
      <c r="D12679" s="37" t="n">
        <v>21</v>
      </c>
      <c r="E12679" s="37" t="n">
        <v>0</v>
      </c>
      <c r="F12679" s="37" t="n">
        <v>1</v>
      </c>
      <c r="G12679" s="37" t="n">
        <v>0</v>
      </c>
      <c r="H12679" s="37" t="n">
        <v>1</v>
      </c>
      <c r="I12679" s="37" t="n">
        <v>0</v>
      </c>
      <c r="J12679" s="40" t="n">
        <f aca="false">IF(C12679=0,"",D12679/C12679)</f>
        <v>0.954545454545455</v>
      </c>
    </row>
    <row r="12680" customFormat="false" ht="15" hidden="false" customHeight="false" outlineLevel="0" collapsed="false">
      <c r="A12680" s="37" t="s">
        <v>1849</v>
      </c>
      <c r="B12680" s="37" t="s">
        <v>277</v>
      </c>
      <c r="C12680" s="37" t="n">
        <v>22</v>
      </c>
      <c r="D12680" s="37" t="n">
        <v>21</v>
      </c>
      <c r="E12680" s="37" t="n">
        <v>1</v>
      </c>
      <c r="F12680" s="37" t="n">
        <v>2</v>
      </c>
      <c r="G12680" s="37" t="n">
        <v>0</v>
      </c>
      <c r="H12680" s="37" t="n">
        <v>1</v>
      </c>
      <c r="I12680" s="37" t="n">
        <v>0</v>
      </c>
      <c r="J12680" s="40" t="n">
        <f aca="false">IF(C12680=0,"",D12680/C12680)</f>
        <v>0.954545454545455</v>
      </c>
    </row>
    <row r="12681" customFormat="false" ht="15" hidden="false" customHeight="false" outlineLevel="0" collapsed="false">
      <c r="A12681" s="37" t="s">
        <v>1849</v>
      </c>
      <c r="B12681" s="37" t="s">
        <v>278</v>
      </c>
      <c r="C12681" s="37" t="n">
        <v>22</v>
      </c>
      <c r="D12681" s="37" t="n">
        <v>21</v>
      </c>
      <c r="E12681" s="37" t="n">
        <v>0</v>
      </c>
      <c r="F12681" s="37" t="n">
        <v>1</v>
      </c>
      <c r="G12681" s="37" t="n">
        <v>0</v>
      </c>
      <c r="H12681" s="37" t="n">
        <v>1</v>
      </c>
      <c r="I12681" s="37" t="n">
        <v>1</v>
      </c>
      <c r="J12681" s="40" t="n">
        <f aca="false">IF(C12681=0,"",D12681/C12681)</f>
        <v>0.954545454545455</v>
      </c>
    </row>
    <row r="12682" customFormat="false" ht="15" hidden="false" customHeight="false" outlineLevel="0" collapsed="false">
      <c r="A12682" s="37" t="s">
        <v>1849</v>
      </c>
      <c r="B12682" s="37" t="s">
        <v>279</v>
      </c>
      <c r="C12682" s="37" t="n">
        <v>22</v>
      </c>
      <c r="D12682" s="37" t="n">
        <v>19</v>
      </c>
      <c r="E12682" s="37" t="n">
        <v>1</v>
      </c>
      <c r="F12682" s="37" t="n">
        <v>0</v>
      </c>
      <c r="G12682" s="37" t="n">
        <v>1</v>
      </c>
      <c r="H12682" s="37" t="n">
        <v>1</v>
      </c>
      <c r="I12682" s="37" t="n">
        <v>4</v>
      </c>
      <c r="J12682" s="40" t="n">
        <f aca="false">IF(C12682=0,"",D12682/C12682)</f>
        <v>0.863636363636364</v>
      </c>
    </row>
    <row r="12683" customFormat="false" ht="15" hidden="false" customHeight="false" outlineLevel="0" collapsed="false">
      <c r="A12683" s="37" t="s">
        <v>1849</v>
      </c>
      <c r="B12683" s="37" t="s">
        <v>280</v>
      </c>
      <c r="C12683" s="37" t="n">
        <v>22</v>
      </c>
      <c r="D12683" s="37" t="n">
        <v>20</v>
      </c>
      <c r="E12683" s="37" t="n">
        <v>2</v>
      </c>
      <c r="F12683" s="37" t="n">
        <v>1</v>
      </c>
      <c r="G12683" s="37" t="n">
        <v>0</v>
      </c>
      <c r="H12683" s="37" t="n">
        <v>1</v>
      </c>
      <c r="I12683" s="37" t="n">
        <v>0</v>
      </c>
      <c r="J12683" s="40" t="n">
        <f aca="false">IF(C12683=0,"",D12683/C12683)</f>
        <v>0.909090909090909</v>
      </c>
    </row>
    <row r="12684" customFormat="false" ht="15" hidden="false" customHeight="false" outlineLevel="0" collapsed="false">
      <c r="A12684" s="37" t="s">
        <v>1849</v>
      </c>
      <c r="B12684" s="37" t="s">
        <v>281</v>
      </c>
      <c r="C12684" s="37" t="n">
        <v>22</v>
      </c>
      <c r="D12684" s="37" t="n">
        <v>19</v>
      </c>
      <c r="E12684" s="37" t="n">
        <v>2</v>
      </c>
      <c r="F12684" s="37" t="n">
        <v>0</v>
      </c>
      <c r="G12684" s="37" t="n">
        <v>0</v>
      </c>
      <c r="H12684" s="37" t="n">
        <v>4</v>
      </c>
      <c r="I12684" s="37" t="n">
        <v>3</v>
      </c>
      <c r="J12684" s="40" t="n">
        <f aca="false">IF(C12684=0,"",D12684/C12684)</f>
        <v>0.863636363636364</v>
      </c>
    </row>
    <row r="12685" customFormat="false" ht="15" hidden="false" customHeight="false" outlineLevel="0" collapsed="false">
      <c r="A12685" s="37" t="s">
        <v>1850</v>
      </c>
      <c r="B12685" s="37" t="s">
        <v>270</v>
      </c>
      <c r="C12685" s="37" t="n">
        <v>22</v>
      </c>
      <c r="D12685" s="37" t="n">
        <v>21</v>
      </c>
      <c r="E12685" s="37" t="n">
        <v>3</v>
      </c>
      <c r="F12685" s="37" t="n">
        <v>1</v>
      </c>
      <c r="G12685" s="37" t="n">
        <v>0</v>
      </c>
      <c r="H12685" s="37" t="n">
        <v>2</v>
      </c>
      <c r="I12685" s="37" t="n">
        <v>3</v>
      </c>
      <c r="J12685" s="40" t="n">
        <f aca="false">IF(C12685=0,"",D12685/C12685)</f>
        <v>0.954545454545455</v>
      </c>
    </row>
    <row r="12686" customFormat="false" ht="15" hidden="false" customHeight="false" outlineLevel="0" collapsed="false">
      <c r="A12686" s="37" t="s">
        <v>1850</v>
      </c>
      <c r="B12686" s="37" t="s">
        <v>271</v>
      </c>
      <c r="C12686" s="37" t="n">
        <v>22</v>
      </c>
      <c r="D12686" s="37" t="n">
        <v>21</v>
      </c>
      <c r="E12686" s="37" t="n">
        <v>0</v>
      </c>
      <c r="F12686" s="37" t="n">
        <v>2</v>
      </c>
      <c r="G12686" s="37" t="n">
        <v>0</v>
      </c>
      <c r="H12686" s="37" t="n">
        <v>1</v>
      </c>
      <c r="I12686" s="37" t="n">
        <v>2</v>
      </c>
      <c r="J12686" s="40" t="n">
        <f aca="false">IF(C12686=0,"",D12686/C12686)</f>
        <v>0.954545454545455</v>
      </c>
    </row>
    <row r="12687" customFormat="false" ht="15" hidden="false" customHeight="false" outlineLevel="0" collapsed="false">
      <c r="A12687" s="37" t="s">
        <v>1850</v>
      </c>
      <c r="B12687" s="37" t="s">
        <v>272</v>
      </c>
      <c r="C12687" s="37" t="n">
        <v>22</v>
      </c>
      <c r="D12687" s="37" t="n">
        <v>19</v>
      </c>
      <c r="E12687" s="37" t="n">
        <v>1</v>
      </c>
      <c r="F12687" s="37" t="n">
        <v>2</v>
      </c>
      <c r="G12687" s="37" t="n">
        <v>2</v>
      </c>
      <c r="H12687" s="37" t="n">
        <v>2</v>
      </c>
      <c r="I12687" s="37" t="n">
        <v>1</v>
      </c>
      <c r="J12687" s="40" t="n">
        <f aca="false">IF(C12687=0,"",D12687/C12687)</f>
        <v>0.863636363636364</v>
      </c>
    </row>
    <row r="12688" customFormat="false" ht="15" hidden="false" customHeight="false" outlineLevel="0" collapsed="false">
      <c r="A12688" s="37" t="s">
        <v>1850</v>
      </c>
      <c r="B12688" s="37" t="s">
        <v>273</v>
      </c>
      <c r="C12688" s="37" t="n">
        <v>22</v>
      </c>
      <c r="D12688" s="37" t="n">
        <v>19</v>
      </c>
      <c r="E12688" s="37" t="n">
        <v>0</v>
      </c>
      <c r="F12688" s="37" t="n">
        <v>0</v>
      </c>
      <c r="G12688" s="37" t="n">
        <v>1</v>
      </c>
      <c r="H12688" s="37" t="n">
        <v>1</v>
      </c>
      <c r="I12688" s="37" t="n">
        <v>1</v>
      </c>
      <c r="J12688" s="40" t="n">
        <f aca="false">IF(C12688=0,"",D12688/C12688)</f>
        <v>0.863636363636364</v>
      </c>
    </row>
    <row r="12689" customFormat="false" ht="15" hidden="false" customHeight="false" outlineLevel="0" collapsed="false">
      <c r="A12689" s="37" t="s">
        <v>1850</v>
      </c>
      <c r="B12689" s="37" t="s">
        <v>274</v>
      </c>
      <c r="C12689" s="37" t="n">
        <v>22</v>
      </c>
      <c r="D12689" s="37" t="n">
        <v>18</v>
      </c>
      <c r="E12689" s="37" t="n">
        <v>0</v>
      </c>
      <c r="F12689" s="37" t="n">
        <v>2</v>
      </c>
      <c r="G12689" s="37" t="n">
        <v>1</v>
      </c>
      <c r="H12689" s="37" t="n">
        <v>3</v>
      </c>
      <c r="I12689" s="37" t="n">
        <v>0</v>
      </c>
      <c r="J12689" s="40" t="n">
        <f aca="false">IF(C12689=0,"",D12689/C12689)</f>
        <v>0.818181818181818</v>
      </c>
    </row>
    <row r="12690" customFormat="false" ht="15" hidden="false" customHeight="false" outlineLevel="0" collapsed="false">
      <c r="A12690" s="37" t="s">
        <v>1850</v>
      </c>
      <c r="B12690" s="37" t="s">
        <v>275</v>
      </c>
      <c r="C12690" s="37" t="n">
        <v>22</v>
      </c>
      <c r="D12690" s="37" t="n">
        <v>21</v>
      </c>
      <c r="E12690" s="37" t="n">
        <v>0</v>
      </c>
      <c r="F12690" s="37" t="n">
        <v>0</v>
      </c>
      <c r="G12690" s="37" t="n">
        <v>0</v>
      </c>
      <c r="H12690" s="37" t="n">
        <v>0</v>
      </c>
      <c r="I12690" s="37" t="n">
        <v>0</v>
      </c>
      <c r="J12690" s="40" t="n">
        <f aca="false">IF(C12690=0,"",D12690/C12690)</f>
        <v>0.954545454545455</v>
      </c>
    </row>
    <row r="12691" customFormat="false" ht="15" hidden="false" customHeight="false" outlineLevel="0" collapsed="false">
      <c r="A12691" s="37" t="s">
        <v>1850</v>
      </c>
      <c r="B12691" s="37" t="s">
        <v>276</v>
      </c>
      <c r="C12691" s="37" t="n">
        <v>22</v>
      </c>
      <c r="D12691" s="37" t="n">
        <v>18</v>
      </c>
      <c r="E12691" s="37" t="n">
        <v>0</v>
      </c>
      <c r="F12691" s="37" t="n">
        <v>1</v>
      </c>
      <c r="G12691" s="37" t="n">
        <v>0</v>
      </c>
      <c r="H12691" s="37" t="n">
        <v>4</v>
      </c>
      <c r="I12691" s="37" t="n">
        <v>8</v>
      </c>
      <c r="J12691" s="40" t="n">
        <f aca="false">IF(C12691=0,"",D12691/C12691)</f>
        <v>0.818181818181818</v>
      </c>
    </row>
    <row r="12692" customFormat="false" ht="15" hidden="false" customHeight="false" outlineLevel="0" collapsed="false">
      <c r="A12692" s="37" t="s">
        <v>1850</v>
      </c>
      <c r="B12692" s="37" t="s">
        <v>277</v>
      </c>
      <c r="C12692" s="37" t="n">
        <v>22</v>
      </c>
      <c r="D12692" s="37" t="n">
        <v>22</v>
      </c>
      <c r="E12692" s="37" t="n">
        <v>3</v>
      </c>
      <c r="F12692" s="37" t="n">
        <v>0</v>
      </c>
      <c r="G12692" s="37" t="n">
        <v>1</v>
      </c>
      <c r="H12692" s="37" t="n">
        <v>2</v>
      </c>
      <c r="I12692" s="37" t="n">
        <v>3</v>
      </c>
      <c r="J12692" s="40" t="n">
        <f aca="false">IF(C12692=0,"",D12692/C12692)</f>
        <v>1</v>
      </c>
    </row>
    <row r="12693" customFormat="false" ht="15" hidden="false" customHeight="false" outlineLevel="0" collapsed="false">
      <c r="A12693" s="37" t="s">
        <v>1850</v>
      </c>
      <c r="B12693" s="37" t="s">
        <v>278</v>
      </c>
      <c r="C12693" s="37" t="n">
        <v>22</v>
      </c>
      <c r="D12693" s="37" t="n">
        <v>19</v>
      </c>
      <c r="E12693" s="37" t="n">
        <v>0</v>
      </c>
      <c r="F12693" s="37" t="n">
        <v>1</v>
      </c>
      <c r="G12693" s="37" t="n">
        <v>0</v>
      </c>
      <c r="H12693" s="37" t="n">
        <v>3</v>
      </c>
      <c r="I12693" s="37" t="n">
        <v>3</v>
      </c>
      <c r="J12693" s="40" t="n">
        <f aca="false">IF(C12693=0,"",D12693/C12693)</f>
        <v>0.863636363636364</v>
      </c>
    </row>
    <row r="12694" customFormat="false" ht="15" hidden="false" customHeight="false" outlineLevel="0" collapsed="false">
      <c r="A12694" s="37" t="s">
        <v>1850</v>
      </c>
      <c r="B12694" s="37" t="s">
        <v>279</v>
      </c>
      <c r="C12694" s="37" t="n">
        <v>22</v>
      </c>
      <c r="D12694" s="37" t="n">
        <v>19</v>
      </c>
      <c r="E12694" s="37" t="n">
        <v>0</v>
      </c>
      <c r="F12694" s="37" t="n">
        <v>2</v>
      </c>
      <c r="G12694" s="37" t="n">
        <v>0</v>
      </c>
      <c r="H12694" s="37" t="n">
        <v>2</v>
      </c>
      <c r="I12694" s="37" t="n">
        <v>7</v>
      </c>
      <c r="J12694" s="40" t="n">
        <f aca="false">IF(C12694=0,"",D12694/C12694)</f>
        <v>0.863636363636364</v>
      </c>
    </row>
    <row r="12695" customFormat="false" ht="15" hidden="false" customHeight="false" outlineLevel="0" collapsed="false">
      <c r="A12695" s="37" t="s">
        <v>1850</v>
      </c>
      <c r="B12695" s="37" t="s">
        <v>280</v>
      </c>
      <c r="C12695" s="37" t="n">
        <v>22</v>
      </c>
      <c r="D12695" s="37" t="n">
        <v>21</v>
      </c>
      <c r="E12695" s="37" t="n">
        <v>2</v>
      </c>
      <c r="F12695" s="37" t="n">
        <v>0</v>
      </c>
      <c r="G12695" s="37" t="n">
        <v>0</v>
      </c>
      <c r="H12695" s="37" t="n">
        <v>3</v>
      </c>
      <c r="I12695" s="37" t="n">
        <v>0</v>
      </c>
      <c r="J12695" s="40" t="n">
        <f aca="false">IF(C12695=0,"",D12695/C12695)</f>
        <v>0.954545454545455</v>
      </c>
    </row>
    <row r="12696" customFormat="false" ht="15" hidden="false" customHeight="false" outlineLevel="0" collapsed="false">
      <c r="A12696" s="37" t="s">
        <v>1850</v>
      </c>
      <c r="B12696" s="37" t="s">
        <v>281</v>
      </c>
      <c r="C12696" s="37" t="n">
        <v>22</v>
      </c>
      <c r="D12696" s="37" t="n">
        <v>19</v>
      </c>
      <c r="E12696" s="37" t="n">
        <v>2</v>
      </c>
      <c r="F12696" s="37" t="n">
        <v>1</v>
      </c>
      <c r="G12696" s="37" t="n">
        <v>0</v>
      </c>
      <c r="H12696" s="37" t="n">
        <v>1</v>
      </c>
      <c r="I12696" s="37" t="n">
        <v>0</v>
      </c>
      <c r="J12696" s="40" t="n">
        <f aca="false">IF(C12696=0,"",D12696/C12696)</f>
        <v>0.863636363636364</v>
      </c>
    </row>
    <row r="12697" customFormat="false" ht="15" hidden="false" customHeight="false" outlineLevel="0" collapsed="false">
      <c r="A12697" s="37" t="s">
        <v>1851</v>
      </c>
      <c r="B12697" s="37" t="s">
        <v>272</v>
      </c>
      <c r="C12697" s="37" t="n">
        <v>22</v>
      </c>
      <c r="D12697" s="37" t="n">
        <v>17</v>
      </c>
      <c r="E12697" s="37" t="n">
        <v>1</v>
      </c>
      <c r="F12697" s="37" t="n">
        <v>1</v>
      </c>
      <c r="G12697" s="37" t="n">
        <v>0</v>
      </c>
      <c r="H12697" s="37" t="n">
        <v>1</v>
      </c>
      <c r="I12697" s="37" t="n">
        <v>8</v>
      </c>
      <c r="J12697" s="40" t="n">
        <f aca="false">IF(C12697=0,"",D12697/C12697)</f>
        <v>0.772727272727273</v>
      </c>
    </row>
    <row r="12698" customFormat="false" ht="15" hidden="false" customHeight="false" outlineLevel="0" collapsed="false">
      <c r="A12698" s="37" t="s">
        <v>1851</v>
      </c>
      <c r="B12698" s="37" t="s">
        <v>273</v>
      </c>
      <c r="C12698" s="37" t="n">
        <v>22</v>
      </c>
      <c r="D12698" s="37" t="n">
        <v>18</v>
      </c>
      <c r="E12698" s="37" t="n">
        <v>1</v>
      </c>
      <c r="F12698" s="37" t="n">
        <v>0</v>
      </c>
      <c r="G12698" s="37" t="n">
        <v>1</v>
      </c>
      <c r="H12698" s="37" t="n">
        <v>2</v>
      </c>
      <c r="I12698" s="37" t="n">
        <v>22</v>
      </c>
      <c r="J12698" s="40" t="n">
        <f aca="false">IF(C12698=0,"",D12698/C12698)</f>
        <v>0.818181818181818</v>
      </c>
    </row>
    <row r="12699" customFormat="false" ht="15" hidden="false" customHeight="false" outlineLevel="0" collapsed="false">
      <c r="A12699" s="37" t="s">
        <v>1851</v>
      </c>
      <c r="B12699" s="37" t="s">
        <v>274</v>
      </c>
      <c r="C12699" s="37" t="n">
        <v>22</v>
      </c>
      <c r="D12699" s="37" t="n">
        <v>21</v>
      </c>
      <c r="E12699" s="37" t="n">
        <v>1</v>
      </c>
      <c r="F12699" s="37" t="n">
        <v>1</v>
      </c>
      <c r="G12699" s="37" t="n">
        <v>1</v>
      </c>
      <c r="H12699" s="37" t="n">
        <v>1</v>
      </c>
      <c r="I12699" s="37" t="n">
        <v>14</v>
      </c>
      <c r="J12699" s="40" t="n">
        <f aca="false">IF(C12699=0,"",D12699/C12699)</f>
        <v>0.954545454545455</v>
      </c>
    </row>
    <row r="12700" customFormat="false" ht="15" hidden="false" customHeight="false" outlineLevel="0" collapsed="false">
      <c r="A12700" s="37" t="s">
        <v>1851</v>
      </c>
      <c r="B12700" s="37" t="s">
        <v>275</v>
      </c>
      <c r="C12700" s="37" t="n">
        <v>22</v>
      </c>
      <c r="D12700" s="37" t="n">
        <v>17</v>
      </c>
      <c r="E12700" s="37" t="n">
        <v>1</v>
      </c>
      <c r="F12700" s="37" t="n">
        <v>1</v>
      </c>
      <c r="G12700" s="37" t="n">
        <v>2</v>
      </c>
      <c r="H12700" s="37" t="n">
        <v>2</v>
      </c>
      <c r="I12700" s="37" t="n">
        <v>7</v>
      </c>
      <c r="J12700" s="40" t="n">
        <f aca="false">IF(C12700=0,"",D12700/C12700)</f>
        <v>0.772727272727273</v>
      </c>
    </row>
    <row r="12701" customFormat="false" ht="15" hidden="false" customHeight="false" outlineLevel="0" collapsed="false">
      <c r="A12701" s="37" t="s">
        <v>1148</v>
      </c>
      <c r="B12701" s="37" t="s">
        <v>270</v>
      </c>
      <c r="C12701" s="37" t="n">
        <v>22</v>
      </c>
      <c r="D12701" s="37" t="n">
        <v>20</v>
      </c>
      <c r="E12701" s="37" t="n">
        <v>0</v>
      </c>
      <c r="F12701" s="37" t="n">
        <v>1</v>
      </c>
      <c r="G12701" s="37" t="n">
        <v>0</v>
      </c>
      <c r="H12701" s="37" t="n">
        <v>0</v>
      </c>
      <c r="I12701" s="37" t="n">
        <v>1</v>
      </c>
      <c r="J12701" s="40" t="n">
        <f aca="false">IF(C12701=0,"",D12701/C12701)</f>
        <v>0.909090909090909</v>
      </c>
    </row>
    <row r="12702" customFormat="false" ht="15" hidden="false" customHeight="false" outlineLevel="0" collapsed="false">
      <c r="A12702" s="37" t="s">
        <v>1148</v>
      </c>
      <c r="B12702" s="37" t="s">
        <v>271</v>
      </c>
      <c r="C12702" s="37" t="n">
        <v>22</v>
      </c>
      <c r="D12702" s="37" t="n">
        <v>22</v>
      </c>
      <c r="E12702" s="37" t="n">
        <v>0</v>
      </c>
      <c r="F12702" s="37" t="n">
        <v>0</v>
      </c>
      <c r="G12702" s="37" t="n">
        <v>0</v>
      </c>
      <c r="H12702" s="37" t="n">
        <v>2</v>
      </c>
      <c r="I12702" s="37" t="n">
        <v>0</v>
      </c>
      <c r="J12702" s="40" t="n">
        <f aca="false">IF(C12702=0,"",D12702/C12702)</f>
        <v>1</v>
      </c>
    </row>
    <row r="12703" customFormat="false" ht="15" hidden="false" customHeight="false" outlineLevel="0" collapsed="false">
      <c r="A12703" s="37" t="s">
        <v>1148</v>
      </c>
      <c r="B12703" s="37" t="s">
        <v>272</v>
      </c>
      <c r="C12703" s="37" t="n">
        <v>22</v>
      </c>
      <c r="D12703" s="37" t="n">
        <v>21</v>
      </c>
      <c r="E12703" s="37" t="n">
        <v>0</v>
      </c>
      <c r="F12703" s="37" t="n">
        <v>0</v>
      </c>
      <c r="G12703" s="37" t="n">
        <v>0</v>
      </c>
      <c r="H12703" s="37" t="n">
        <v>3</v>
      </c>
      <c r="I12703" s="37" t="n">
        <v>2</v>
      </c>
      <c r="J12703" s="40" t="n">
        <f aca="false">IF(C12703=0,"",D12703/C12703)</f>
        <v>0.954545454545455</v>
      </c>
    </row>
    <row r="12704" customFormat="false" ht="15" hidden="false" customHeight="false" outlineLevel="0" collapsed="false">
      <c r="A12704" s="37" t="s">
        <v>1148</v>
      </c>
      <c r="B12704" s="37" t="s">
        <v>273</v>
      </c>
      <c r="C12704" s="37" t="n">
        <v>22</v>
      </c>
      <c r="D12704" s="37" t="n">
        <v>19</v>
      </c>
      <c r="E12704" s="37" t="n">
        <v>1</v>
      </c>
      <c r="F12704" s="37" t="n">
        <v>1</v>
      </c>
      <c r="G12704" s="37" t="n">
        <v>0</v>
      </c>
      <c r="H12704" s="37" t="n">
        <v>0</v>
      </c>
      <c r="I12704" s="37" t="n">
        <v>0</v>
      </c>
      <c r="J12704" s="40" t="n">
        <f aca="false">IF(C12704=0,"",D12704/C12704)</f>
        <v>0.863636363636364</v>
      </c>
    </row>
    <row r="12705" customFormat="false" ht="15" hidden="false" customHeight="false" outlineLevel="0" collapsed="false">
      <c r="A12705" s="37" t="s">
        <v>1148</v>
      </c>
      <c r="B12705" s="37" t="s">
        <v>274</v>
      </c>
      <c r="C12705" s="37" t="n">
        <v>22</v>
      </c>
      <c r="D12705" s="37" t="n">
        <v>20</v>
      </c>
      <c r="E12705" s="37" t="n">
        <v>0</v>
      </c>
      <c r="F12705" s="37" t="n">
        <v>1</v>
      </c>
      <c r="G12705" s="37" t="n">
        <v>1</v>
      </c>
      <c r="H12705" s="37" t="n">
        <v>1</v>
      </c>
      <c r="I12705" s="37" t="n">
        <v>0</v>
      </c>
      <c r="J12705" s="40" t="n">
        <f aca="false">IF(C12705=0,"",D12705/C12705)</f>
        <v>0.909090909090909</v>
      </c>
    </row>
    <row r="12706" customFormat="false" ht="15" hidden="false" customHeight="false" outlineLevel="0" collapsed="false">
      <c r="A12706" s="37" t="s">
        <v>1148</v>
      </c>
      <c r="B12706" s="37" t="s">
        <v>275</v>
      </c>
      <c r="C12706" s="37" t="n">
        <v>22</v>
      </c>
      <c r="D12706" s="37" t="n">
        <v>20</v>
      </c>
      <c r="E12706" s="37" t="n">
        <v>0</v>
      </c>
      <c r="F12706" s="37" t="n">
        <v>0</v>
      </c>
      <c r="G12706" s="37" t="n">
        <v>0</v>
      </c>
      <c r="H12706" s="37" t="n">
        <v>0</v>
      </c>
      <c r="I12706" s="37" t="n">
        <v>4</v>
      </c>
      <c r="J12706" s="40" t="n">
        <f aca="false">IF(C12706=0,"",D12706/C12706)</f>
        <v>0.909090909090909</v>
      </c>
    </row>
    <row r="12707" customFormat="false" ht="15" hidden="false" customHeight="false" outlineLevel="0" collapsed="false">
      <c r="A12707" s="37" t="s">
        <v>1148</v>
      </c>
      <c r="B12707" s="37" t="s">
        <v>276</v>
      </c>
      <c r="C12707" s="37" t="n">
        <v>22</v>
      </c>
      <c r="D12707" s="37" t="n">
        <v>20</v>
      </c>
      <c r="E12707" s="37" t="n">
        <v>0</v>
      </c>
      <c r="F12707" s="37" t="n">
        <v>3</v>
      </c>
      <c r="G12707" s="37" t="n">
        <v>0</v>
      </c>
      <c r="H12707" s="37" t="n">
        <v>0</v>
      </c>
      <c r="I12707" s="37" t="n">
        <v>1</v>
      </c>
      <c r="J12707" s="40" t="n">
        <f aca="false">IF(C12707=0,"",D12707/C12707)</f>
        <v>0.909090909090909</v>
      </c>
    </row>
    <row r="12708" customFormat="false" ht="15" hidden="false" customHeight="false" outlineLevel="0" collapsed="false">
      <c r="A12708" s="37" t="s">
        <v>1148</v>
      </c>
      <c r="B12708" s="37" t="s">
        <v>277</v>
      </c>
      <c r="C12708" s="37" t="n">
        <v>22</v>
      </c>
      <c r="D12708" s="37" t="n">
        <v>21</v>
      </c>
      <c r="E12708" s="37" t="n">
        <v>0</v>
      </c>
      <c r="F12708" s="37" t="n">
        <v>0</v>
      </c>
      <c r="G12708" s="37" t="n">
        <v>0</v>
      </c>
      <c r="H12708" s="37" t="n">
        <v>1</v>
      </c>
      <c r="I12708" s="37" t="n">
        <v>0</v>
      </c>
      <c r="J12708" s="40" t="n">
        <f aca="false">IF(C12708=0,"",D12708/C12708)</f>
        <v>0.954545454545455</v>
      </c>
    </row>
    <row r="12709" customFormat="false" ht="15" hidden="false" customHeight="false" outlineLevel="0" collapsed="false">
      <c r="A12709" s="37" t="s">
        <v>1148</v>
      </c>
      <c r="B12709" s="37" t="s">
        <v>278</v>
      </c>
      <c r="C12709" s="37" t="n">
        <v>22</v>
      </c>
      <c r="D12709" s="37" t="n">
        <v>21</v>
      </c>
      <c r="E12709" s="37" t="n">
        <v>2</v>
      </c>
      <c r="F12709" s="37" t="n">
        <v>0</v>
      </c>
      <c r="G12709" s="37" t="n">
        <v>0</v>
      </c>
      <c r="H12709" s="37" t="n">
        <v>1</v>
      </c>
      <c r="I12709" s="37" t="n">
        <v>5</v>
      </c>
      <c r="J12709" s="40" t="n">
        <f aca="false">IF(C12709=0,"",D12709/C12709)</f>
        <v>0.954545454545455</v>
      </c>
    </row>
    <row r="12710" customFormat="false" ht="15" hidden="false" customHeight="false" outlineLevel="0" collapsed="false">
      <c r="A12710" s="37" t="s">
        <v>1148</v>
      </c>
      <c r="B12710" s="37" t="s">
        <v>279</v>
      </c>
      <c r="C12710" s="37" t="n">
        <v>22</v>
      </c>
      <c r="D12710" s="37" t="n">
        <v>21</v>
      </c>
      <c r="E12710" s="37" t="n">
        <v>1</v>
      </c>
      <c r="F12710" s="37" t="n">
        <v>0</v>
      </c>
      <c r="G12710" s="37" t="n">
        <v>0</v>
      </c>
      <c r="H12710" s="37" t="n">
        <v>2</v>
      </c>
      <c r="I12710" s="37" t="n">
        <v>0</v>
      </c>
      <c r="J12710" s="40" t="n">
        <f aca="false">IF(C12710=0,"",D12710/C12710)</f>
        <v>0.954545454545455</v>
      </c>
    </row>
    <row r="12711" customFormat="false" ht="15" hidden="false" customHeight="false" outlineLevel="0" collapsed="false">
      <c r="A12711" s="37" t="s">
        <v>1148</v>
      </c>
      <c r="B12711" s="37" t="s">
        <v>280</v>
      </c>
      <c r="C12711" s="37" t="n">
        <v>22</v>
      </c>
      <c r="D12711" s="37" t="n">
        <v>21</v>
      </c>
      <c r="E12711" s="37" t="n">
        <v>1</v>
      </c>
      <c r="F12711" s="37" t="n">
        <v>0</v>
      </c>
      <c r="G12711" s="37" t="n">
        <v>0</v>
      </c>
      <c r="H12711" s="37" t="n">
        <v>3</v>
      </c>
      <c r="I12711" s="37" t="n">
        <v>4</v>
      </c>
      <c r="J12711" s="40" t="n">
        <f aca="false">IF(C12711=0,"",D12711/C12711)</f>
        <v>0.954545454545455</v>
      </c>
    </row>
    <row r="12712" customFormat="false" ht="15" hidden="false" customHeight="false" outlineLevel="0" collapsed="false">
      <c r="A12712" s="37" t="s">
        <v>1148</v>
      </c>
      <c r="B12712" s="37" t="s">
        <v>281</v>
      </c>
      <c r="C12712" s="37" t="n">
        <v>22</v>
      </c>
      <c r="D12712" s="37" t="n">
        <v>20</v>
      </c>
      <c r="E12712" s="37" t="n">
        <v>1</v>
      </c>
      <c r="F12712" s="37" t="n">
        <v>1</v>
      </c>
      <c r="G12712" s="37" t="n">
        <v>0</v>
      </c>
      <c r="H12712" s="37" t="n">
        <v>2</v>
      </c>
      <c r="I12712" s="37" t="n">
        <v>0</v>
      </c>
      <c r="J12712" s="40" t="n">
        <f aca="false">IF(C12712=0,"",D12712/C12712)</f>
        <v>0.909090909090909</v>
      </c>
    </row>
    <row r="12713" customFormat="false" ht="15" hidden="false" customHeight="false" outlineLevel="0" collapsed="false">
      <c r="A12713" s="37" t="s">
        <v>570</v>
      </c>
      <c r="B12713" s="37" t="s">
        <v>270</v>
      </c>
      <c r="C12713" s="37" t="n">
        <v>22</v>
      </c>
      <c r="D12713" s="37" t="n">
        <v>20</v>
      </c>
      <c r="E12713" s="37" t="n">
        <v>0</v>
      </c>
      <c r="F12713" s="37" t="n">
        <v>1</v>
      </c>
      <c r="G12713" s="37" t="n">
        <v>1</v>
      </c>
      <c r="H12713" s="37" t="n">
        <v>0</v>
      </c>
      <c r="I12713" s="37" t="n">
        <v>0</v>
      </c>
      <c r="J12713" s="40" t="n">
        <f aca="false">IF(C12713=0,"",D12713/C12713)</f>
        <v>0.909090909090909</v>
      </c>
    </row>
    <row r="12714" customFormat="false" ht="15" hidden="false" customHeight="false" outlineLevel="0" collapsed="false">
      <c r="A12714" s="37" t="s">
        <v>570</v>
      </c>
      <c r="B12714" s="37" t="s">
        <v>271</v>
      </c>
      <c r="C12714" s="37" t="n">
        <v>22</v>
      </c>
      <c r="D12714" s="37" t="n">
        <v>20</v>
      </c>
      <c r="E12714" s="37" t="n">
        <v>1</v>
      </c>
      <c r="F12714" s="37" t="n">
        <v>0</v>
      </c>
      <c r="G12714" s="37" t="n">
        <v>0</v>
      </c>
      <c r="H12714" s="37" t="n">
        <v>2</v>
      </c>
      <c r="I12714" s="37" t="n">
        <v>4</v>
      </c>
      <c r="J12714" s="40" t="n">
        <f aca="false">IF(C12714=0,"",D12714/C12714)</f>
        <v>0.909090909090909</v>
      </c>
    </row>
    <row r="12715" customFormat="false" ht="15" hidden="false" customHeight="false" outlineLevel="0" collapsed="false">
      <c r="A12715" s="37" t="s">
        <v>570</v>
      </c>
      <c r="B12715" s="37" t="s">
        <v>272</v>
      </c>
      <c r="C12715" s="37" t="n">
        <v>22</v>
      </c>
      <c r="D12715" s="37" t="n">
        <v>21</v>
      </c>
      <c r="E12715" s="37" t="n">
        <v>1</v>
      </c>
      <c r="F12715" s="37" t="n">
        <v>3</v>
      </c>
      <c r="G12715" s="37" t="n">
        <v>0</v>
      </c>
      <c r="H12715" s="37" t="n">
        <v>1</v>
      </c>
      <c r="I12715" s="37" t="n">
        <v>3</v>
      </c>
      <c r="J12715" s="40" t="n">
        <f aca="false">IF(C12715=0,"",D12715/C12715)</f>
        <v>0.954545454545455</v>
      </c>
    </row>
    <row r="12716" customFormat="false" ht="15" hidden="false" customHeight="false" outlineLevel="0" collapsed="false">
      <c r="A12716" s="37" t="s">
        <v>570</v>
      </c>
      <c r="B12716" s="37" t="s">
        <v>273</v>
      </c>
      <c r="C12716" s="37" t="n">
        <v>22</v>
      </c>
      <c r="D12716" s="37" t="n">
        <v>19</v>
      </c>
      <c r="E12716" s="37" t="n">
        <v>0</v>
      </c>
      <c r="F12716" s="37" t="n">
        <v>2</v>
      </c>
      <c r="G12716" s="37" t="n">
        <v>0</v>
      </c>
      <c r="H12716" s="37" t="n">
        <v>2</v>
      </c>
      <c r="I12716" s="37" t="n">
        <v>3</v>
      </c>
      <c r="J12716" s="40" t="n">
        <f aca="false">IF(C12716=0,"",D12716/C12716)</f>
        <v>0.863636363636364</v>
      </c>
    </row>
    <row r="12717" customFormat="false" ht="15" hidden="false" customHeight="false" outlineLevel="0" collapsed="false">
      <c r="A12717" s="37" t="s">
        <v>570</v>
      </c>
      <c r="B12717" s="37" t="s">
        <v>274</v>
      </c>
      <c r="C12717" s="37" t="n">
        <v>22</v>
      </c>
      <c r="D12717" s="37" t="n">
        <v>21</v>
      </c>
      <c r="E12717" s="37" t="n">
        <v>0</v>
      </c>
      <c r="F12717" s="37" t="n">
        <v>2</v>
      </c>
      <c r="G12717" s="37" t="n">
        <v>0</v>
      </c>
      <c r="H12717" s="37" t="n">
        <v>2</v>
      </c>
      <c r="I12717" s="37" t="n">
        <v>0</v>
      </c>
      <c r="J12717" s="40" t="n">
        <f aca="false">IF(C12717=0,"",D12717/C12717)</f>
        <v>0.954545454545455</v>
      </c>
    </row>
    <row r="12718" customFormat="false" ht="15" hidden="false" customHeight="false" outlineLevel="0" collapsed="false">
      <c r="A12718" s="37" t="s">
        <v>570</v>
      </c>
      <c r="B12718" s="37" t="s">
        <v>275</v>
      </c>
      <c r="C12718" s="37" t="n">
        <v>22</v>
      </c>
      <c r="D12718" s="37" t="n">
        <v>22</v>
      </c>
      <c r="E12718" s="37" t="n">
        <v>0</v>
      </c>
      <c r="F12718" s="37" t="n">
        <v>1</v>
      </c>
      <c r="G12718" s="37" t="n">
        <v>0</v>
      </c>
      <c r="H12718" s="37" t="n">
        <v>2</v>
      </c>
      <c r="I12718" s="37" t="n">
        <v>1</v>
      </c>
      <c r="J12718" s="40" t="n">
        <f aca="false">IF(C12718=0,"",D12718/C12718)</f>
        <v>1</v>
      </c>
    </row>
    <row r="12719" customFormat="false" ht="15" hidden="false" customHeight="false" outlineLevel="0" collapsed="false">
      <c r="A12719" s="37" t="s">
        <v>570</v>
      </c>
      <c r="B12719" s="37" t="s">
        <v>276</v>
      </c>
      <c r="C12719" s="37" t="n">
        <v>22</v>
      </c>
      <c r="D12719" s="37" t="n">
        <v>22</v>
      </c>
      <c r="E12719" s="37" t="n">
        <v>1</v>
      </c>
      <c r="F12719" s="37" t="n">
        <v>2</v>
      </c>
      <c r="G12719" s="37" t="n">
        <v>0</v>
      </c>
      <c r="H12719" s="37" t="n">
        <v>1</v>
      </c>
      <c r="I12719" s="37" t="n">
        <v>1</v>
      </c>
      <c r="J12719" s="40" t="n">
        <f aca="false">IF(C12719=0,"",D12719/C12719)</f>
        <v>1</v>
      </c>
    </row>
    <row r="12720" customFormat="false" ht="15" hidden="false" customHeight="false" outlineLevel="0" collapsed="false">
      <c r="A12720" s="37" t="s">
        <v>570</v>
      </c>
      <c r="B12720" s="37" t="s">
        <v>277</v>
      </c>
      <c r="C12720" s="37" t="n">
        <v>22</v>
      </c>
      <c r="D12720" s="37" t="n">
        <v>21</v>
      </c>
      <c r="E12720" s="37" t="n">
        <v>1</v>
      </c>
      <c r="F12720" s="37" t="n">
        <v>0</v>
      </c>
      <c r="G12720" s="37" t="n">
        <v>0</v>
      </c>
      <c r="H12720" s="37" t="n">
        <v>0</v>
      </c>
      <c r="I12720" s="37" t="n">
        <v>1</v>
      </c>
      <c r="J12720" s="40" t="n">
        <f aca="false">IF(C12720=0,"",D12720/C12720)</f>
        <v>0.954545454545455</v>
      </c>
    </row>
    <row r="12721" customFormat="false" ht="15" hidden="false" customHeight="false" outlineLevel="0" collapsed="false">
      <c r="A12721" s="37" t="s">
        <v>570</v>
      </c>
      <c r="B12721" s="37" t="s">
        <v>278</v>
      </c>
      <c r="C12721" s="37" t="n">
        <v>22</v>
      </c>
      <c r="D12721" s="37" t="n">
        <v>21</v>
      </c>
      <c r="E12721" s="37" t="n">
        <v>0</v>
      </c>
      <c r="F12721" s="37" t="n">
        <v>1</v>
      </c>
      <c r="G12721" s="37" t="n">
        <v>0</v>
      </c>
      <c r="H12721" s="37" t="n">
        <v>2</v>
      </c>
      <c r="I12721" s="37" t="n">
        <v>0</v>
      </c>
      <c r="J12721" s="40" t="n">
        <f aca="false">IF(C12721=0,"",D12721/C12721)</f>
        <v>0.954545454545455</v>
      </c>
    </row>
    <row r="12722" customFormat="false" ht="15" hidden="false" customHeight="false" outlineLevel="0" collapsed="false">
      <c r="A12722" s="37" t="s">
        <v>570</v>
      </c>
      <c r="B12722" s="37" t="s">
        <v>279</v>
      </c>
      <c r="C12722" s="37" t="n">
        <v>22</v>
      </c>
      <c r="D12722" s="37" t="n">
        <v>20</v>
      </c>
      <c r="E12722" s="37" t="n">
        <v>0</v>
      </c>
      <c r="F12722" s="37" t="n">
        <v>0</v>
      </c>
      <c r="G12722" s="37" t="n">
        <v>0</v>
      </c>
      <c r="H12722" s="37" t="n">
        <v>0</v>
      </c>
      <c r="I12722" s="37" t="n">
        <v>3</v>
      </c>
      <c r="J12722" s="40" t="n">
        <f aca="false">IF(C12722=0,"",D12722/C12722)</f>
        <v>0.909090909090909</v>
      </c>
    </row>
    <row r="12723" customFormat="false" ht="15" hidden="false" customHeight="false" outlineLevel="0" collapsed="false">
      <c r="A12723" s="37" t="s">
        <v>570</v>
      </c>
      <c r="B12723" s="37" t="s">
        <v>280</v>
      </c>
      <c r="C12723" s="37" t="n">
        <v>22</v>
      </c>
      <c r="D12723" s="37" t="n">
        <v>22</v>
      </c>
      <c r="E12723" s="37" t="n">
        <v>0</v>
      </c>
      <c r="F12723" s="37" t="n">
        <v>0</v>
      </c>
      <c r="G12723" s="37" t="n">
        <v>1</v>
      </c>
      <c r="H12723" s="37" t="n">
        <v>1</v>
      </c>
      <c r="I12723" s="37" t="n">
        <v>0</v>
      </c>
      <c r="J12723" s="40" t="n">
        <f aca="false">IF(C12723=0,"",D12723/C12723)</f>
        <v>1</v>
      </c>
    </row>
    <row r="12724" customFormat="false" ht="15" hidden="false" customHeight="false" outlineLevel="0" collapsed="false">
      <c r="A12724" s="37" t="s">
        <v>570</v>
      </c>
      <c r="B12724" s="37" t="s">
        <v>281</v>
      </c>
      <c r="C12724" s="37" t="n">
        <v>22</v>
      </c>
      <c r="D12724" s="37" t="n">
        <v>22</v>
      </c>
      <c r="E12724" s="37" t="n">
        <v>1</v>
      </c>
      <c r="F12724" s="37" t="n">
        <v>2</v>
      </c>
      <c r="G12724" s="37" t="n">
        <v>0</v>
      </c>
      <c r="H12724" s="37" t="n">
        <v>0</v>
      </c>
      <c r="I12724" s="37" t="n">
        <v>0</v>
      </c>
      <c r="J12724" s="40" t="n">
        <f aca="false">IF(C12724=0,"",D12724/C12724)</f>
        <v>1</v>
      </c>
    </row>
    <row r="12725" customFormat="false" ht="15" hidden="false" customHeight="false" outlineLevel="0" collapsed="false">
      <c r="A12725" s="37" t="s">
        <v>712</v>
      </c>
      <c r="B12725" s="37" t="s">
        <v>270</v>
      </c>
      <c r="C12725" s="37" t="n">
        <v>22</v>
      </c>
      <c r="D12725" s="37" t="n">
        <v>22</v>
      </c>
      <c r="E12725" s="37" t="n">
        <v>1</v>
      </c>
      <c r="F12725" s="37" t="n">
        <v>0</v>
      </c>
      <c r="G12725" s="37" t="n">
        <v>1</v>
      </c>
      <c r="H12725" s="37" t="n">
        <v>1</v>
      </c>
      <c r="I12725" s="37" t="n">
        <v>1</v>
      </c>
      <c r="J12725" s="40" t="n">
        <f aca="false">IF(C12725=0,"",D12725/C12725)</f>
        <v>1</v>
      </c>
    </row>
    <row r="12726" customFormat="false" ht="15" hidden="false" customHeight="false" outlineLevel="0" collapsed="false">
      <c r="A12726" s="37" t="s">
        <v>712</v>
      </c>
      <c r="B12726" s="37" t="s">
        <v>271</v>
      </c>
      <c r="C12726" s="37" t="n">
        <v>22</v>
      </c>
      <c r="D12726" s="37" t="n">
        <v>19</v>
      </c>
      <c r="E12726" s="37" t="n">
        <v>1</v>
      </c>
      <c r="F12726" s="37" t="n">
        <v>0</v>
      </c>
      <c r="G12726" s="37" t="n">
        <v>0</v>
      </c>
      <c r="H12726" s="37" t="n">
        <v>1</v>
      </c>
      <c r="I12726" s="37" t="n">
        <v>0</v>
      </c>
      <c r="J12726" s="40" t="n">
        <f aca="false">IF(C12726=0,"",D12726/C12726)</f>
        <v>0.863636363636364</v>
      </c>
    </row>
    <row r="12727" customFormat="false" ht="15" hidden="false" customHeight="false" outlineLevel="0" collapsed="false">
      <c r="A12727" s="37" t="s">
        <v>712</v>
      </c>
      <c r="B12727" s="37" t="s">
        <v>272</v>
      </c>
      <c r="C12727" s="37" t="n">
        <v>22</v>
      </c>
      <c r="D12727" s="37" t="n">
        <v>21</v>
      </c>
      <c r="E12727" s="37" t="n">
        <v>1</v>
      </c>
      <c r="F12727" s="37" t="n">
        <v>0</v>
      </c>
      <c r="G12727" s="37" t="n">
        <v>0</v>
      </c>
      <c r="H12727" s="37" t="n">
        <v>2</v>
      </c>
      <c r="I12727" s="37" t="n">
        <v>0</v>
      </c>
      <c r="J12727" s="40" t="n">
        <f aca="false">IF(C12727=0,"",D12727/C12727)</f>
        <v>0.954545454545455</v>
      </c>
    </row>
    <row r="12728" customFormat="false" ht="15" hidden="false" customHeight="false" outlineLevel="0" collapsed="false">
      <c r="A12728" s="37" t="s">
        <v>712</v>
      </c>
      <c r="B12728" s="37" t="s">
        <v>273</v>
      </c>
      <c r="C12728" s="37" t="n">
        <v>22</v>
      </c>
      <c r="D12728" s="37" t="n">
        <v>21</v>
      </c>
      <c r="E12728" s="37" t="n">
        <v>0</v>
      </c>
      <c r="F12728" s="37" t="n">
        <v>0</v>
      </c>
      <c r="G12728" s="37" t="n">
        <v>2</v>
      </c>
      <c r="H12728" s="37" t="n">
        <v>3</v>
      </c>
      <c r="I12728" s="37" t="n">
        <v>2</v>
      </c>
      <c r="J12728" s="40" t="n">
        <f aca="false">IF(C12728=0,"",D12728/C12728)</f>
        <v>0.954545454545455</v>
      </c>
    </row>
    <row r="12729" customFormat="false" ht="15" hidden="false" customHeight="false" outlineLevel="0" collapsed="false">
      <c r="A12729" s="37" t="s">
        <v>712</v>
      </c>
      <c r="B12729" s="37" t="s">
        <v>274</v>
      </c>
      <c r="C12729" s="37" t="n">
        <v>22</v>
      </c>
      <c r="D12729" s="37" t="n">
        <v>22</v>
      </c>
      <c r="E12729" s="37" t="n">
        <v>0</v>
      </c>
      <c r="F12729" s="37" t="n">
        <v>0</v>
      </c>
      <c r="G12729" s="37" t="n">
        <v>1</v>
      </c>
      <c r="H12729" s="37" t="n">
        <v>1</v>
      </c>
      <c r="I12729" s="37" t="n">
        <v>0</v>
      </c>
      <c r="J12729" s="40" t="n">
        <f aca="false">IF(C12729=0,"",D12729/C12729)</f>
        <v>1</v>
      </c>
    </row>
    <row r="12730" customFormat="false" ht="15" hidden="false" customHeight="false" outlineLevel="0" collapsed="false">
      <c r="A12730" s="37" t="s">
        <v>712</v>
      </c>
      <c r="B12730" s="37" t="s">
        <v>275</v>
      </c>
      <c r="C12730" s="37" t="n">
        <v>22</v>
      </c>
      <c r="D12730" s="37" t="n">
        <v>22</v>
      </c>
      <c r="E12730" s="37" t="n">
        <v>2</v>
      </c>
      <c r="F12730" s="37" t="n">
        <v>0</v>
      </c>
      <c r="G12730" s="37" t="n">
        <v>0</v>
      </c>
      <c r="H12730" s="37" t="n">
        <v>0</v>
      </c>
      <c r="I12730" s="37" t="n">
        <v>2</v>
      </c>
      <c r="J12730" s="40" t="n">
        <f aca="false">IF(C12730=0,"",D12730/C12730)</f>
        <v>1</v>
      </c>
    </row>
    <row r="12731" customFormat="false" ht="15" hidden="false" customHeight="false" outlineLevel="0" collapsed="false">
      <c r="A12731" s="37" t="s">
        <v>712</v>
      </c>
      <c r="B12731" s="37" t="s">
        <v>276</v>
      </c>
      <c r="C12731" s="37" t="n">
        <v>22</v>
      </c>
      <c r="D12731" s="37" t="n">
        <v>20</v>
      </c>
      <c r="E12731" s="37" t="n">
        <v>2</v>
      </c>
      <c r="F12731" s="37" t="n">
        <v>3</v>
      </c>
      <c r="G12731" s="37" t="n">
        <v>1</v>
      </c>
      <c r="H12731" s="37" t="n">
        <v>1</v>
      </c>
      <c r="I12731" s="37" t="n">
        <v>1</v>
      </c>
      <c r="J12731" s="40" t="n">
        <f aca="false">IF(C12731=0,"",D12731/C12731)</f>
        <v>0.909090909090909</v>
      </c>
    </row>
    <row r="12732" customFormat="false" ht="15" hidden="false" customHeight="false" outlineLevel="0" collapsed="false">
      <c r="A12732" s="37" t="s">
        <v>712</v>
      </c>
      <c r="B12732" s="37" t="s">
        <v>277</v>
      </c>
      <c r="C12732" s="37" t="n">
        <v>22</v>
      </c>
      <c r="D12732" s="37" t="n">
        <v>20</v>
      </c>
      <c r="E12732" s="37" t="n">
        <v>0</v>
      </c>
      <c r="F12732" s="37" t="n">
        <v>0</v>
      </c>
      <c r="G12732" s="37" t="n">
        <v>0</v>
      </c>
      <c r="H12732" s="37" t="n">
        <v>1</v>
      </c>
      <c r="I12732" s="37" t="n">
        <v>1</v>
      </c>
      <c r="J12732" s="40" t="n">
        <f aca="false">IF(C12732=0,"",D12732/C12732)</f>
        <v>0.909090909090909</v>
      </c>
    </row>
    <row r="12733" customFormat="false" ht="15" hidden="false" customHeight="false" outlineLevel="0" collapsed="false">
      <c r="A12733" s="37" t="s">
        <v>712</v>
      </c>
      <c r="B12733" s="37" t="s">
        <v>278</v>
      </c>
      <c r="C12733" s="37" t="n">
        <v>22</v>
      </c>
      <c r="D12733" s="37" t="n">
        <v>22</v>
      </c>
      <c r="E12733" s="37" t="n">
        <v>0</v>
      </c>
      <c r="F12733" s="37" t="n">
        <v>1</v>
      </c>
      <c r="G12733" s="37" t="n">
        <v>0</v>
      </c>
      <c r="H12733" s="37" t="n">
        <v>0</v>
      </c>
      <c r="I12733" s="37" t="n">
        <v>0</v>
      </c>
      <c r="J12733" s="40" t="n">
        <f aca="false">IF(C12733=0,"",D12733/C12733)</f>
        <v>1</v>
      </c>
    </row>
    <row r="12734" customFormat="false" ht="15" hidden="false" customHeight="false" outlineLevel="0" collapsed="false">
      <c r="A12734" s="37" t="s">
        <v>712</v>
      </c>
      <c r="B12734" s="37" t="s">
        <v>279</v>
      </c>
      <c r="C12734" s="37" t="n">
        <v>22</v>
      </c>
      <c r="D12734" s="37" t="n">
        <v>17</v>
      </c>
      <c r="E12734" s="37" t="n">
        <v>0</v>
      </c>
      <c r="F12734" s="37" t="n">
        <v>2</v>
      </c>
      <c r="G12734" s="37" t="n">
        <v>1</v>
      </c>
      <c r="H12734" s="37" t="n">
        <v>1</v>
      </c>
      <c r="I12734" s="37" t="n">
        <v>2</v>
      </c>
      <c r="J12734" s="40" t="n">
        <f aca="false">IF(C12734=0,"",D12734/C12734)</f>
        <v>0.772727272727273</v>
      </c>
    </row>
    <row r="12735" customFormat="false" ht="15" hidden="false" customHeight="false" outlineLevel="0" collapsed="false">
      <c r="A12735" s="37" t="s">
        <v>712</v>
      </c>
      <c r="B12735" s="37" t="s">
        <v>280</v>
      </c>
      <c r="C12735" s="37" t="n">
        <v>22</v>
      </c>
      <c r="D12735" s="37" t="n">
        <v>21</v>
      </c>
      <c r="E12735" s="37" t="n">
        <v>0</v>
      </c>
      <c r="F12735" s="37" t="n">
        <v>0</v>
      </c>
      <c r="G12735" s="37" t="n">
        <v>1</v>
      </c>
      <c r="H12735" s="37" t="n">
        <v>4</v>
      </c>
      <c r="I12735" s="37" t="n">
        <v>2</v>
      </c>
      <c r="J12735" s="40" t="n">
        <f aca="false">IF(C12735=0,"",D12735/C12735)</f>
        <v>0.954545454545455</v>
      </c>
    </row>
    <row r="12736" customFormat="false" ht="15" hidden="false" customHeight="false" outlineLevel="0" collapsed="false">
      <c r="A12736" s="37" t="s">
        <v>712</v>
      </c>
      <c r="B12736" s="37" t="s">
        <v>281</v>
      </c>
      <c r="C12736" s="37" t="n">
        <v>22</v>
      </c>
      <c r="D12736" s="37" t="n">
        <v>20</v>
      </c>
      <c r="E12736" s="37" t="n">
        <v>0</v>
      </c>
      <c r="F12736" s="37" t="n">
        <v>2</v>
      </c>
      <c r="G12736" s="37" t="n">
        <v>1</v>
      </c>
      <c r="H12736" s="37" t="n">
        <v>1</v>
      </c>
      <c r="I12736" s="37" t="n">
        <v>2</v>
      </c>
      <c r="J12736" s="40" t="n">
        <f aca="false">IF(C12736=0,"",D12736/C12736)</f>
        <v>0.909090909090909</v>
      </c>
    </row>
    <row r="12737" customFormat="false" ht="15" hidden="false" customHeight="false" outlineLevel="0" collapsed="false">
      <c r="A12737" s="37" t="s">
        <v>1852</v>
      </c>
      <c r="B12737" s="37" t="s">
        <v>270</v>
      </c>
      <c r="C12737" s="37" t="n">
        <v>22</v>
      </c>
      <c r="D12737" s="37" t="n">
        <v>20</v>
      </c>
      <c r="E12737" s="37" t="n">
        <v>1</v>
      </c>
      <c r="F12737" s="37" t="n">
        <v>1</v>
      </c>
      <c r="G12737" s="37" t="n">
        <v>0</v>
      </c>
      <c r="H12737" s="37" t="n">
        <v>1</v>
      </c>
      <c r="I12737" s="37" t="n">
        <v>12</v>
      </c>
      <c r="J12737" s="40" t="n">
        <f aca="false">IF(C12737=0,"",D12737/C12737)</f>
        <v>0.909090909090909</v>
      </c>
    </row>
    <row r="12738" customFormat="false" ht="15" hidden="false" customHeight="false" outlineLevel="0" collapsed="false">
      <c r="A12738" s="37" t="s">
        <v>1852</v>
      </c>
      <c r="B12738" s="37" t="s">
        <v>271</v>
      </c>
      <c r="C12738" s="37" t="n">
        <v>22</v>
      </c>
      <c r="D12738" s="37" t="n">
        <v>19</v>
      </c>
      <c r="E12738" s="37" t="n">
        <v>1</v>
      </c>
      <c r="F12738" s="37" t="n">
        <v>0</v>
      </c>
      <c r="G12738" s="37" t="n">
        <v>0</v>
      </c>
      <c r="H12738" s="37" t="n">
        <v>1</v>
      </c>
      <c r="I12738" s="37" t="n">
        <v>17</v>
      </c>
      <c r="J12738" s="40" t="n">
        <f aca="false">IF(C12738=0,"",D12738/C12738)</f>
        <v>0.863636363636364</v>
      </c>
    </row>
    <row r="12739" customFormat="false" ht="15" hidden="false" customHeight="false" outlineLevel="0" collapsed="false">
      <c r="A12739" s="37" t="s">
        <v>1852</v>
      </c>
      <c r="B12739" s="37" t="s">
        <v>272</v>
      </c>
      <c r="C12739" s="37" t="n">
        <v>22</v>
      </c>
      <c r="D12739" s="37" t="n">
        <v>19</v>
      </c>
      <c r="E12739" s="37" t="n">
        <v>1</v>
      </c>
      <c r="F12739" s="37" t="n">
        <v>1</v>
      </c>
      <c r="G12739" s="37" t="n">
        <v>0</v>
      </c>
      <c r="H12739" s="37" t="n">
        <v>3</v>
      </c>
      <c r="I12739" s="37" t="n">
        <v>39</v>
      </c>
      <c r="J12739" s="40" t="n">
        <f aca="false">IF(C12739=0,"",D12739/C12739)</f>
        <v>0.863636363636364</v>
      </c>
    </row>
    <row r="12740" customFormat="false" ht="15" hidden="false" customHeight="false" outlineLevel="0" collapsed="false">
      <c r="A12740" s="37" t="s">
        <v>1852</v>
      </c>
      <c r="B12740" s="37" t="s">
        <v>273</v>
      </c>
      <c r="C12740" s="37" t="n">
        <v>22</v>
      </c>
      <c r="D12740" s="37" t="n">
        <v>22</v>
      </c>
      <c r="E12740" s="37" t="n">
        <v>1</v>
      </c>
      <c r="F12740" s="37" t="n">
        <v>2</v>
      </c>
      <c r="G12740" s="37" t="n">
        <v>1</v>
      </c>
      <c r="H12740" s="37" t="n">
        <v>2</v>
      </c>
      <c r="I12740" s="37" t="n">
        <v>21</v>
      </c>
      <c r="J12740" s="40" t="n">
        <f aca="false">IF(C12740=0,"",D12740/C12740)</f>
        <v>1</v>
      </c>
    </row>
    <row r="12741" customFormat="false" ht="15" hidden="false" customHeight="false" outlineLevel="0" collapsed="false">
      <c r="A12741" s="37" t="s">
        <v>1852</v>
      </c>
      <c r="B12741" s="37" t="s">
        <v>274</v>
      </c>
      <c r="C12741" s="37" t="n">
        <v>22</v>
      </c>
      <c r="D12741" s="37" t="n">
        <v>22</v>
      </c>
      <c r="E12741" s="37" t="n">
        <v>0</v>
      </c>
      <c r="F12741" s="37" t="n">
        <v>1</v>
      </c>
      <c r="G12741" s="37" t="n">
        <v>0</v>
      </c>
      <c r="H12741" s="37" t="n">
        <v>1</v>
      </c>
      <c r="I12741" s="37" t="n">
        <v>4</v>
      </c>
      <c r="J12741" s="40" t="n">
        <f aca="false">IF(C12741=0,"",D12741/C12741)</f>
        <v>1</v>
      </c>
    </row>
    <row r="12742" customFormat="false" ht="15" hidden="false" customHeight="false" outlineLevel="0" collapsed="false">
      <c r="A12742" s="37" t="s">
        <v>1852</v>
      </c>
      <c r="B12742" s="37" t="s">
        <v>275</v>
      </c>
      <c r="C12742" s="37" t="n">
        <v>22</v>
      </c>
      <c r="D12742" s="37" t="n">
        <v>18</v>
      </c>
      <c r="E12742" s="37" t="n">
        <v>2</v>
      </c>
      <c r="F12742" s="37" t="n">
        <v>1</v>
      </c>
      <c r="G12742" s="37" t="n">
        <v>1</v>
      </c>
      <c r="H12742" s="37" t="n">
        <v>2</v>
      </c>
      <c r="I12742" s="37" t="n">
        <v>15</v>
      </c>
      <c r="J12742" s="40" t="n">
        <f aca="false">IF(C12742=0,"",D12742/C12742)</f>
        <v>0.818181818181818</v>
      </c>
    </row>
    <row r="12743" customFormat="false" ht="15" hidden="false" customHeight="false" outlineLevel="0" collapsed="false">
      <c r="A12743" s="37" t="s">
        <v>1852</v>
      </c>
      <c r="B12743" s="37" t="s">
        <v>276</v>
      </c>
      <c r="C12743" s="37" t="n">
        <v>22</v>
      </c>
      <c r="D12743" s="37" t="n">
        <v>22</v>
      </c>
      <c r="E12743" s="37" t="n">
        <v>0</v>
      </c>
      <c r="F12743" s="37" t="n">
        <v>1</v>
      </c>
      <c r="G12743" s="37" t="n">
        <v>0</v>
      </c>
      <c r="H12743" s="37" t="n">
        <v>3</v>
      </c>
      <c r="I12743" s="37" t="n">
        <v>9</v>
      </c>
      <c r="J12743" s="40" t="n">
        <f aca="false">IF(C12743=0,"",D12743/C12743)</f>
        <v>1</v>
      </c>
    </row>
    <row r="12744" customFormat="false" ht="15" hidden="false" customHeight="false" outlineLevel="0" collapsed="false">
      <c r="A12744" s="37" t="s">
        <v>1852</v>
      </c>
      <c r="B12744" s="37" t="s">
        <v>277</v>
      </c>
      <c r="C12744" s="37" t="n">
        <v>22</v>
      </c>
      <c r="D12744" s="37" t="n">
        <v>21</v>
      </c>
      <c r="E12744" s="37" t="n">
        <v>0</v>
      </c>
      <c r="F12744" s="37" t="n">
        <v>2</v>
      </c>
      <c r="G12744" s="37" t="n">
        <v>0</v>
      </c>
      <c r="H12744" s="37" t="n">
        <v>2</v>
      </c>
      <c r="I12744" s="37" t="n">
        <v>6</v>
      </c>
      <c r="J12744" s="40" t="n">
        <f aca="false">IF(C12744=0,"",D12744/C12744)</f>
        <v>0.954545454545455</v>
      </c>
    </row>
    <row r="12745" customFormat="false" ht="15" hidden="false" customHeight="false" outlineLevel="0" collapsed="false">
      <c r="A12745" s="37" t="s">
        <v>1852</v>
      </c>
      <c r="B12745" s="37" t="s">
        <v>278</v>
      </c>
      <c r="C12745" s="37" t="n">
        <v>22</v>
      </c>
      <c r="D12745" s="37" t="n">
        <v>19</v>
      </c>
      <c r="E12745" s="37" t="n">
        <v>1</v>
      </c>
      <c r="F12745" s="37" t="n">
        <v>1</v>
      </c>
      <c r="G12745" s="37" t="n">
        <v>0</v>
      </c>
      <c r="H12745" s="37" t="n">
        <v>2</v>
      </c>
      <c r="I12745" s="37" t="n">
        <v>6</v>
      </c>
      <c r="J12745" s="40" t="n">
        <f aca="false">IF(C12745=0,"",D12745/C12745)</f>
        <v>0.863636363636364</v>
      </c>
    </row>
    <row r="12746" customFormat="false" ht="15" hidden="false" customHeight="false" outlineLevel="0" collapsed="false">
      <c r="A12746" s="37" t="s">
        <v>1852</v>
      </c>
      <c r="B12746" s="37" t="s">
        <v>279</v>
      </c>
      <c r="C12746" s="37" t="n">
        <v>22</v>
      </c>
      <c r="D12746" s="37" t="n">
        <v>19</v>
      </c>
      <c r="E12746" s="37" t="n">
        <v>0</v>
      </c>
      <c r="F12746" s="37" t="n">
        <v>1</v>
      </c>
      <c r="G12746" s="37" t="n">
        <v>0</v>
      </c>
      <c r="H12746" s="37" t="n">
        <v>3</v>
      </c>
      <c r="I12746" s="37" t="n">
        <v>2</v>
      </c>
      <c r="J12746" s="40" t="n">
        <f aca="false">IF(C12746=0,"",D12746/C12746)</f>
        <v>0.863636363636364</v>
      </c>
    </row>
    <row r="12747" customFormat="false" ht="15" hidden="false" customHeight="false" outlineLevel="0" collapsed="false">
      <c r="A12747" s="37" t="s">
        <v>1852</v>
      </c>
      <c r="B12747" s="37" t="s">
        <v>280</v>
      </c>
      <c r="C12747" s="37" t="n">
        <v>22</v>
      </c>
      <c r="D12747" s="37" t="n">
        <v>19</v>
      </c>
      <c r="E12747" s="37" t="n">
        <v>1</v>
      </c>
      <c r="F12747" s="37" t="n">
        <v>2</v>
      </c>
      <c r="G12747" s="37" t="n">
        <v>0</v>
      </c>
      <c r="H12747" s="37" t="n">
        <v>2</v>
      </c>
      <c r="I12747" s="37" t="n">
        <v>5</v>
      </c>
      <c r="J12747" s="40" t="n">
        <f aca="false">IF(C12747=0,"",D12747/C12747)</f>
        <v>0.863636363636364</v>
      </c>
    </row>
    <row r="12748" customFormat="false" ht="15" hidden="false" customHeight="false" outlineLevel="0" collapsed="false">
      <c r="A12748" s="37" t="s">
        <v>1852</v>
      </c>
      <c r="B12748" s="37" t="s">
        <v>281</v>
      </c>
      <c r="C12748" s="37" t="n">
        <v>22</v>
      </c>
      <c r="D12748" s="37" t="n">
        <v>17</v>
      </c>
      <c r="E12748" s="37" t="n">
        <v>1</v>
      </c>
      <c r="F12748" s="37" t="n">
        <v>0</v>
      </c>
      <c r="G12748" s="37" t="n">
        <v>2</v>
      </c>
      <c r="H12748" s="37" t="n">
        <v>1</v>
      </c>
      <c r="I12748" s="37" t="n">
        <v>2</v>
      </c>
      <c r="J12748" s="40" t="n">
        <f aca="false">IF(C12748=0,"",D12748/C12748)</f>
        <v>0.772727272727273</v>
      </c>
    </row>
    <row r="12749" customFormat="false" ht="15" hidden="false" customHeight="false" outlineLevel="0" collapsed="false">
      <c r="A12749" s="37" t="s">
        <v>1249</v>
      </c>
      <c r="B12749" s="37" t="s">
        <v>270</v>
      </c>
      <c r="C12749" s="37" t="n">
        <v>22</v>
      </c>
      <c r="D12749" s="37" t="n">
        <v>21</v>
      </c>
      <c r="E12749" s="37" t="n">
        <v>0</v>
      </c>
      <c r="F12749" s="37" t="n">
        <v>3</v>
      </c>
      <c r="G12749" s="37" t="n">
        <v>0</v>
      </c>
      <c r="H12749" s="37" t="n">
        <v>1</v>
      </c>
      <c r="I12749" s="37" t="n">
        <v>3</v>
      </c>
      <c r="J12749" s="40" t="n">
        <f aca="false">IF(C12749=0,"",D12749/C12749)</f>
        <v>0.954545454545455</v>
      </c>
    </row>
    <row r="12750" customFormat="false" ht="15" hidden="false" customHeight="false" outlineLevel="0" collapsed="false">
      <c r="A12750" s="37" t="s">
        <v>1249</v>
      </c>
      <c r="B12750" s="37" t="s">
        <v>271</v>
      </c>
      <c r="C12750" s="37" t="n">
        <v>22</v>
      </c>
      <c r="D12750" s="37" t="n">
        <v>20</v>
      </c>
      <c r="E12750" s="37" t="n">
        <v>1</v>
      </c>
      <c r="F12750" s="37" t="n">
        <v>0</v>
      </c>
      <c r="G12750" s="37" t="n">
        <v>1</v>
      </c>
      <c r="H12750" s="37" t="n">
        <v>2</v>
      </c>
      <c r="I12750" s="37" t="n">
        <v>0</v>
      </c>
      <c r="J12750" s="40" t="n">
        <f aca="false">IF(C12750=0,"",D12750/C12750)</f>
        <v>0.909090909090909</v>
      </c>
    </row>
    <row r="12751" customFormat="false" ht="15" hidden="false" customHeight="false" outlineLevel="0" collapsed="false">
      <c r="A12751" s="37" t="s">
        <v>1249</v>
      </c>
      <c r="B12751" s="37" t="s">
        <v>272</v>
      </c>
      <c r="C12751" s="37" t="n">
        <v>22</v>
      </c>
      <c r="D12751" s="37" t="n">
        <v>18</v>
      </c>
      <c r="E12751" s="37" t="n">
        <v>0</v>
      </c>
      <c r="F12751" s="37" t="n">
        <v>0</v>
      </c>
      <c r="G12751" s="37" t="n">
        <v>0</v>
      </c>
      <c r="H12751" s="37" t="n">
        <v>2</v>
      </c>
      <c r="I12751" s="37" t="n">
        <v>0</v>
      </c>
      <c r="J12751" s="40" t="n">
        <f aca="false">IF(C12751=0,"",D12751/C12751)</f>
        <v>0.818181818181818</v>
      </c>
    </row>
    <row r="12752" customFormat="false" ht="15" hidden="false" customHeight="false" outlineLevel="0" collapsed="false">
      <c r="A12752" s="37" t="s">
        <v>1249</v>
      </c>
      <c r="B12752" s="37" t="s">
        <v>273</v>
      </c>
      <c r="C12752" s="37" t="n">
        <v>22</v>
      </c>
      <c r="D12752" s="37" t="n">
        <v>21</v>
      </c>
      <c r="E12752" s="37" t="n">
        <v>1</v>
      </c>
      <c r="F12752" s="37" t="n">
        <v>0</v>
      </c>
      <c r="G12752" s="37" t="n">
        <v>0</v>
      </c>
      <c r="H12752" s="37" t="n">
        <v>3</v>
      </c>
      <c r="I12752" s="37" t="n">
        <v>5</v>
      </c>
      <c r="J12752" s="40" t="n">
        <f aca="false">IF(C12752=0,"",D12752/C12752)</f>
        <v>0.954545454545455</v>
      </c>
    </row>
    <row r="12753" customFormat="false" ht="15" hidden="false" customHeight="false" outlineLevel="0" collapsed="false">
      <c r="A12753" s="37" t="s">
        <v>1249</v>
      </c>
      <c r="B12753" s="37" t="s">
        <v>274</v>
      </c>
      <c r="C12753" s="37" t="n">
        <v>22</v>
      </c>
      <c r="D12753" s="37" t="n">
        <v>20</v>
      </c>
      <c r="E12753" s="37" t="n">
        <v>0</v>
      </c>
      <c r="F12753" s="37" t="n">
        <v>0</v>
      </c>
      <c r="G12753" s="37" t="n">
        <v>0</v>
      </c>
      <c r="H12753" s="37" t="n">
        <v>2</v>
      </c>
      <c r="I12753" s="37" t="n">
        <v>1</v>
      </c>
      <c r="J12753" s="40" t="n">
        <f aca="false">IF(C12753=0,"",D12753/C12753)</f>
        <v>0.909090909090909</v>
      </c>
    </row>
    <row r="12754" customFormat="false" ht="15" hidden="false" customHeight="false" outlineLevel="0" collapsed="false">
      <c r="A12754" s="37" t="s">
        <v>1249</v>
      </c>
      <c r="B12754" s="37" t="s">
        <v>275</v>
      </c>
      <c r="C12754" s="37" t="n">
        <v>22</v>
      </c>
      <c r="D12754" s="37" t="n">
        <v>20</v>
      </c>
      <c r="E12754" s="37" t="n">
        <v>1</v>
      </c>
      <c r="F12754" s="37" t="n">
        <v>1</v>
      </c>
      <c r="G12754" s="37" t="n">
        <v>0</v>
      </c>
      <c r="H12754" s="37" t="n">
        <v>2</v>
      </c>
      <c r="I12754" s="37" t="n">
        <v>1</v>
      </c>
      <c r="J12754" s="40" t="n">
        <f aca="false">IF(C12754=0,"",D12754/C12754)</f>
        <v>0.909090909090909</v>
      </c>
    </row>
    <row r="12755" customFormat="false" ht="15" hidden="false" customHeight="false" outlineLevel="0" collapsed="false">
      <c r="A12755" s="37" t="s">
        <v>1249</v>
      </c>
      <c r="B12755" s="37" t="s">
        <v>276</v>
      </c>
      <c r="C12755" s="37" t="n">
        <v>22</v>
      </c>
      <c r="D12755" s="37" t="n">
        <v>20</v>
      </c>
      <c r="E12755" s="37" t="n">
        <v>1</v>
      </c>
      <c r="F12755" s="37" t="n">
        <v>1</v>
      </c>
      <c r="G12755" s="37" t="n">
        <v>0</v>
      </c>
      <c r="H12755" s="37" t="n">
        <v>0</v>
      </c>
      <c r="I12755" s="37" t="n">
        <v>1</v>
      </c>
      <c r="J12755" s="40" t="n">
        <f aca="false">IF(C12755=0,"",D12755/C12755)</f>
        <v>0.909090909090909</v>
      </c>
    </row>
    <row r="12756" customFormat="false" ht="15" hidden="false" customHeight="false" outlineLevel="0" collapsed="false">
      <c r="A12756" s="37" t="s">
        <v>1249</v>
      </c>
      <c r="B12756" s="37" t="s">
        <v>277</v>
      </c>
      <c r="C12756" s="37" t="n">
        <v>22</v>
      </c>
      <c r="D12756" s="37" t="n">
        <v>21</v>
      </c>
      <c r="E12756" s="37" t="n">
        <v>0</v>
      </c>
      <c r="F12756" s="37" t="n">
        <v>0</v>
      </c>
      <c r="G12756" s="37" t="n">
        <v>0</v>
      </c>
      <c r="H12756" s="37" t="n">
        <v>0</v>
      </c>
      <c r="I12756" s="37" t="n">
        <v>0</v>
      </c>
      <c r="J12756" s="40" t="n">
        <f aca="false">IF(C12756=0,"",D12756/C12756)</f>
        <v>0.954545454545455</v>
      </c>
    </row>
    <row r="12757" customFormat="false" ht="15" hidden="false" customHeight="false" outlineLevel="0" collapsed="false">
      <c r="A12757" s="37" t="s">
        <v>1249</v>
      </c>
      <c r="B12757" s="37" t="s">
        <v>278</v>
      </c>
      <c r="C12757" s="37" t="n">
        <v>22</v>
      </c>
      <c r="D12757" s="37" t="n">
        <v>19</v>
      </c>
      <c r="E12757" s="37" t="n">
        <v>0</v>
      </c>
      <c r="F12757" s="37" t="n">
        <v>0</v>
      </c>
      <c r="G12757" s="37" t="n">
        <v>1</v>
      </c>
      <c r="H12757" s="37" t="n">
        <v>2</v>
      </c>
      <c r="I12757" s="37" t="n">
        <v>0</v>
      </c>
      <c r="J12757" s="40" t="n">
        <f aca="false">IF(C12757=0,"",D12757/C12757)</f>
        <v>0.863636363636364</v>
      </c>
    </row>
    <row r="12758" customFormat="false" ht="15" hidden="false" customHeight="false" outlineLevel="0" collapsed="false">
      <c r="A12758" s="37" t="s">
        <v>1249</v>
      </c>
      <c r="B12758" s="37" t="s">
        <v>279</v>
      </c>
      <c r="C12758" s="37" t="n">
        <v>22</v>
      </c>
      <c r="D12758" s="37" t="n">
        <v>20</v>
      </c>
      <c r="E12758" s="37" t="n">
        <v>1</v>
      </c>
      <c r="F12758" s="37" t="n">
        <v>1</v>
      </c>
      <c r="G12758" s="37" t="n">
        <v>1</v>
      </c>
      <c r="H12758" s="37" t="n">
        <v>2</v>
      </c>
      <c r="I12758" s="37" t="n">
        <v>0</v>
      </c>
      <c r="J12758" s="40" t="n">
        <f aca="false">IF(C12758=0,"",D12758/C12758)</f>
        <v>0.909090909090909</v>
      </c>
    </row>
    <row r="12759" customFormat="false" ht="15" hidden="false" customHeight="false" outlineLevel="0" collapsed="false">
      <c r="A12759" s="37" t="s">
        <v>1249</v>
      </c>
      <c r="B12759" s="37" t="s">
        <v>280</v>
      </c>
      <c r="C12759" s="37" t="n">
        <v>22</v>
      </c>
      <c r="D12759" s="37" t="n">
        <v>21</v>
      </c>
      <c r="E12759" s="37" t="n">
        <v>1</v>
      </c>
      <c r="F12759" s="37" t="n">
        <v>0</v>
      </c>
      <c r="G12759" s="37" t="n">
        <v>0</v>
      </c>
      <c r="H12759" s="37" t="n">
        <v>2</v>
      </c>
      <c r="I12759" s="37" t="n">
        <v>0</v>
      </c>
      <c r="J12759" s="40" t="n">
        <f aca="false">IF(C12759=0,"",D12759/C12759)</f>
        <v>0.954545454545455</v>
      </c>
    </row>
    <row r="12760" customFormat="false" ht="15" hidden="false" customHeight="false" outlineLevel="0" collapsed="false">
      <c r="A12760" s="37" t="s">
        <v>1249</v>
      </c>
      <c r="B12760" s="37" t="s">
        <v>281</v>
      </c>
      <c r="C12760" s="37" t="n">
        <v>22</v>
      </c>
      <c r="D12760" s="37" t="n">
        <v>20</v>
      </c>
      <c r="E12760" s="37" t="n">
        <v>0</v>
      </c>
      <c r="F12760" s="37" t="n">
        <v>0</v>
      </c>
      <c r="G12760" s="37" t="n">
        <v>0</v>
      </c>
      <c r="H12760" s="37" t="n">
        <v>1</v>
      </c>
      <c r="I12760" s="37" t="n">
        <v>9</v>
      </c>
      <c r="J12760" s="40" t="n">
        <f aca="false">IF(C12760=0,"",D12760/C12760)</f>
        <v>0.909090909090909</v>
      </c>
    </row>
    <row r="12761" customFormat="false" ht="15" hidden="false" customHeight="false" outlineLevel="0" collapsed="false">
      <c r="A12761" s="37" t="s">
        <v>1854</v>
      </c>
      <c r="B12761" s="37" t="s">
        <v>270</v>
      </c>
      <c r="C12761" s="37" t="n">
        <v>22</v>
      </c>
      <c r="D12761" s="37" t="n">
        <v>19</v>
      </c>
      <c r="E12761" s="37" t="n">
        <v>0</v>
      </c>
      <c r="F12761" s="37" t="n">
        <v>0</v>
      </c>
      <c r="G12761" s="37" t="n">
        <v>0</v>
      </c>
      <c r="H12761" s="37" t="n">
        <v>2</v>
      </c>
      <c r="I12761" s="37" t="n">
        <v>0</v>
      </c>
      <c r="J12761" s="40" t="n">
        <f aca="false">IF(C12761=0,"",D12761/C12761)</f>
        <v>0.863636363636364</v>
      </c>
    </row>
    <row r="12762" customFormat="false" ht="15" hidden="false" customHeight="false" outlineLevel="0" collapsed="false">
      <c r="A12762" s="37" t="s">
        <v>1854</v>
      </c>
      <c r="B12762" s="37" t="s">
        <v>271</v>
      </c>
      <c r="C12762" s="37" t="n">
        <v>22</v>
      </c>
      <c r="D12762" s="37" t="n">
        <v>21</v>
      </c>
      <c r="E12762" s="37" t="n">
        <v>2</v>
      </c>
      <c r="F12762" s="37" t="n">
        <v>0</v>
      </c>
      <c r="G12762" s="37" t="n">
        <v>1</v>
      </c>
      <c r="H12762" s="37" t="n">
        <v>0</v>
      </c>
      <c r="I12762" s="37" t="n">
        <v>1</v>
      </c>
      <c r="J12762" s="40" t="n">
        <f aca="false">IF(C12762=0,"",D12762/C12762)</f>
        <v>0.954545454545455</v>
      </c>
    </row>
    <row r="12763" customFormat="false" ht="15" hidden="false" customHeight="false" outlineLevel="0" collapsed="false">
      <c r="A12763" s="37" t="s">
        <v>1854</v>
      </c>
      <c r="B12763" s="37" t="s">
        <v>272</v>
      </c>
      <c r="C12763" s="37" t="n">
        <v>22</v>
      </c>
      <c r="D12763" s="37" t="n">
        <v>19</v>
      </c>
      <c r="E12763" s="37" t="n">
        <v>1</v>
      </c>
      <c r="F12763" s="37" t="n">
        <v>1</v>
      </c>
      <c r="G12763" s="37" t="n">
        <v>1</v>
      </c>
      <c r="H12763" s="37" t="n">
        <v>0</v>
      </c>
      <c r="I12763" s="37" t="n">
        <v>1</v>
      </c>
      <c r="J12763" s="40" t="n">
        <f aca="false">IF(C12763=0,"",D12763/C12763)</f>
        <v>0.863636363636364</v>
      </c>
    </row>
    <row r="12764" customFormat="false" ht="15" hidden="false" customHeight="false" outlineLevel="0" collapsed="false">
      <c r="A12764" s="37" t="s">
        <v>1854</v>
      </c>
      <c r="B12764" s="37" t="s">
        <v>273</v>
      </c>
      <c r="C12764" s="37" t="n">
        <v>22</v>
      </c>
      <c r="D12764" s="37" t="n">
        <v>21</v>
      </c>
      <c r="E12764" s="37" t="n">
        <v>2</v>
      </c>
      <c r="F12764" s="37" t="n">
        <v>1</v>
      </c>
      <c r="G12764" s="37" t="n">
        <v>0</v>
      </c>
      <c r="H12764" s="37" t="n">
        <v>1</v>
      </c>
      <c r="I12764" s="37" t="n">
        <v>2</v>
      </c>
      <c r="J12764" s="40" t="n">
        <f aca="false">IF(C12764=0,"",D12764/C12764)</f>
        <v>0.954545454545455</v>
      </c>
    </row>
    <row r="12765" customFormat="false" ht="15" hidden="false" customHeight="false" outlineLevel="0" collapsed="false">
      <c r="A12765" s="37" t="s">
        <v>1854</v>
      </c>
      <c r="B12765" s="37" t="s">
        <v>274</v>
      </c>
      <c r="C12765" s="37" t="n">
        <v>22</v>
      </c>
      <c r="D12765" s="37" t="n">
        <v>19</v>
      </c>
      <c r="E12765" s="37" t="n">
        <v>1</v>
      </c>
      <c r="F12765" s="37" t="n">
        <v>1</v>
      </c>
      <c r="G12765" s="37" t="n">
        <v>0</v>
      </c>
      <c r="H12765" s="37" t="n">
        <v>0</v>
      </c>
      <c r="I12765" s="37" t="n">
        <v>1</v>
      </c>
      <c r="J12765" s="40" t="n">
        <f aca="false">IF(C12765=0,"",D12765/C12765)</f>
        <v>0.863636363636364</v>
      </c>
    </row>
    <row r="12766" customFormat="false" ht="15" hidden="false" customHeight="false" outlineLevel="0" collapsed="false">
      <c r="A12766" s="37" t="s">
        <v>1854</v>
      </c>
      <c r="B12766" s="37" t="s">
        <v>275</v>
      </c>
      <c r="C12766" s="37" t="n">
        <v>22</v>
      </c>
      <c r="D12766" s="37" t="n">
        <v>22</v>
      </c>
      <c r="E12766" s="37" t="n">
        <v>0</v>
      </c>
      <c r="F12766" s="37" t="n">
        <v>1</v>
      </c>
      <c r="G12766" s="37" t="n">
        <v>0</v>
      </c>
      <c r="H12766" s="37" t="n">
        <v>2</v>
      </c>
      <c r="I12766" s="37" t="n">
        <v>0</v>
      </c>
      <c r="J12766" s="40" t="n">
        <f aca="false">IF(C12766=0,"",D12766/C12766)</f>
        <v>1</v>
      </c>
    </row>
    <row r="12767" customFormat="false" ht="15" hidden="false" customHeight="false" outlineLevel="0" collapsed="false">
      <c r="A12767" s="37" t="s">
        <v>1854</v>
      </c>
      <c r="B12767" s="37" t="s">
        <v>276</v>
      </c>
      <c r="C12767" s="37" t="n">
        <v>22</v>
      </c>
      <c r="D12767" s="37" t="n">
        <v>20</v>
      </c>
      <c r="E12767" s="37" t="n">
        <v>0</v>
      </c>
      <c r="F12767" s="37" t="n">
        <v>0</v>
      </c>
      <c r="G12767" s="37" t="n">
        <v>0</v>
      </c>
      <c r="H12767" s="37" t="n">
        <v>0</v>
      </c>
      <c r="I12767" s="37" t="n">
        <v>2</v>
      </c>
      <c r="J12767" s="40" t="n">
        <f aca="false">IF(C12767=0,"",D12767/C12767)</f>
        <v>0.909090909090909</v>
      </c>
    </row>
    <row r="12768" customFormat="false" ht="15" hidden="false" customHeight="false" outlineLevel="0" collapsed="false">
      <c r="A12768" s="37" t="s">
        <v>1854</v>
      </c>
      <c r="B12768" s="37" t="s">
        <v>277</v>
      </c>
      <c r="C12768" s="37" t="n">
        <v>22</v>
      </c>
      <c r="D12768" s="37" t="n">
        <v>21</v>
      </c>
      <c r="E12768" s="37" t="n">
        <v>0</v>
      </c>
      <c r="F12768" s="37" t="n">
        <v>0</v>
      </c>
      <c r="G12768" s="37" t="n">
        <v>0</v>
      </c>
      <c r="H12768" s="37" t="n">
        <v>5</v>
      </c>
      <c r="I12768" s="37" t="n">
        <v>1</v>
      </c>
      <c r="J12768" s="40" t="n">
        <f aca="false">IF(C12768=0,"",D12768/C12768)</f>
        <v>0.954545454545455</v>
      </c>
    </row>
    <row r="12769" customFormat="false" ht="15" hidden="false" customHeight="false" outlineLevel="0" collapsed="false">
      <c r="A12769" s="37" t="s">
        <v>1854</v>
      </c>
      <c r="B12769" s="37" t="s">
        <v>278</v>
      </c>
      <c r="C12769" s="37" t="n">
        <v>22</v>
      </c>
      <c r="D12769" s="37" t="n">
        <v>21</v>
      </c>
      <c r="E12769" s="37" t="n">
        <v>0</v>
      </c>
      <c r="F12769" s="37" t="n">
        <v>0</v>
      </c>
      <c r="G12769" s="37" t="n">
        <v>0</v>
      </c>
      <c r="H12769" s="37" t="n">
        <v>0</v>
      </c>
      <c r="I12769" s="37" t="n">
        <v>3</v>
      </c>
      <c r="J12769" s="40" t="n">
        <f aca="false">IF(C12769=0,"",D12769/C12769)</f>
        <v>0.954545454545455</v>
      </c>
    </row>
    <row r="12770" customFormat="false" ht="15" hidden="false" customHeight="false" outlineLevel="0" collapsed="false">
      <c r="A12770" s="37" t="s">
        <v>1854</v>
      </c>
      <c r="B12770" s="37" t="s">
        <v>279</v>
      </c>
      <c r="C12770" s="37" t="n">
        <v>22</v>
      </c>
      <c r="D12770" s="37" t="n">
        <v>20</v>
      </c>
      <c r="E12770" s="37" t="n">
        <v>1</v>
      </c>
      <c r="F12770" s="37" t="n">
        <v>1</v>
      </c>
      <c r="G12770" s="37" t="n">
        <v>1</v>
      </c>
      <c r="H12770" s="37" t="n">
        <v>0</v>
      </c>
      <c r="I12770" s="37" t="n">
        <v>0</v>
      </c>
      <c r="J12770" s="40" t="n">
        <f aca="false">IF(C12770=0,"",D12770/C12770)</f>
        <v>0.909090909090909</v>
      </c>
    </row>
    <row r="12771" customFormat="false" ht="15" hidden="false" customHeight="false" outlineLevel="0" collapsed="false">
      <c r="A12771" s="37" t="s">
        <v>1854</v>
      </c>
      <c r="B12771" s="37" t="s">
        <v>280</v>
      </c>
      <c r="C12771" s="37" t="n">
        <v>22</v>
      </c>
      <c r="D12771" s="37" t="n">
        <v>21</v>
      </c>
      <c r="E12771" s="37" t="n">
        <v>0</v>
      </c>
      <c r="F12771" s="37" t="n">
        <v>1</v>
      </c>
      <c r="G12771" s="37" t="n">
        <v>0</v>
      </c>
      <c r="H12771" s="37" t="n">
        <v>2</v>
      </c>
      <c r="I12771" s="37" t="n">
        <v>1</v>
      </c>
      <c r="J12771" s="40" t="n">
        <f aca="false">IF(C12771=0,"",D12771/C12771)</f>
        <v>0.954545454545455</v>
      </c>
    </row>
    <row r="12772" customFormat="false" ht="15" hidden="false" customHeight="false" outlineLevel="0" collapsed="false">
      <c r="A12772" s="37" t="s">
        <v>1854</v>
      </c>
      <c r="B12772" s="37" t="s">
        <v>281</v>
      </c>
      <c r="C12772" s="37" t="n">
        <v>22</v>
      </c>
      <c r="D12772" s="37" t="n">
        <v>20</v>
      </c>
      <c r="E12772" s="37" t="n">
        <v>1</v>
      </c>
      <c r="F12772" s="37" t="n">
        <v>0</v>
      </c>
      <c r="G12772" s="37" t="n">
        <v>0</v>
      </c>
      <c r="H12772" s="37" t="n">
        <v>0</v>
      </c>
      <c r="I12772" s="37" t="n">
        <v>2</v>
      </c>
      <c r="J12772" s="40" t="n">
        <f aca="false">IF(C12772=0,"",D12772/C12772)</f>
        <v>0.909090909090909</v>
      </c>
    </row>
    <row r="12773" customFormat="false" ht="15" hidden="false" customHeight="false" outlineLevel="0" collapsed="false">
      <c r="A12773" s="37" t="s">
        <v>807</v>
      </c>
      <c r="B12773" s="37" t="s">
        <v>270</v>
      </c>
      <c r="C12773" s="37" t="n">
        <v>22</v>
      </c>
      <c r="D12773" s="37" t="n">
        <v>19</v>
      </c>
      <c r="E12773" s="37" t="n">
        <v>1</v>
      </c>
      <c r="F12773" s="37" t="n">
        <v>2</v>
      </c>
      <c r="G12773" s="37" t="n">
        <v>0</v>
      </c>
      <c r="H12773" s="37" t="n">
        <v>4</v>
      </c>
      <c r="I12773" s="37" t="n">
        <v>0</v>
      </c>
      <c r="J12773" s="40" t="n">
        <f aca="false">IF(C12773=0,"",D12773/C12773)</f>
        <v>0.863636363636364</v>
      </c>
    </row>
    <row r="12774" customFormat="false" ht="15" hidden="false" customHeight="false" outlineLevel="0" collapsed="false">
      <c r="A12774" s="37" t="s">
        <v>807</v>
      </c>
      <c r="B12774" s="37" t="s">
        <v>271</v>
      </c>
      <c r="C12774" s="37" t="n">
        <v>22</v>
      </c>
      <c r="D12774" s="37" t="n">
        <v>19</v>
      </c>
      <c r="E12774" s="37" t="n">
        <v>1</v>
      </c>
      <c r="F12774" s="37" t="n">
        <v>0</v>
      </c>
      <c r="G12774" s="37" t="n">
        <v>0</v>
      </c>
      <c r="H12774" s="37" t="n">
        <v>1</v>
      </c>
      <c r="I12774" s="37" t="n">
        <v>0</v>
      </c>
      <c r="J12774" s="40" t="n">
        <f aca="false">IF(C12774=0,"",D12774/C12774)</f>
        <v>0.863636363636364</v>
      </c>
    </row>
    <row r="12775" customFormat="false" ht="15" hidden="false" customHeight="false" outlineLevel="0" collapsed="false">
      <c r="A12775" s="37" t="s">
        <v>807</v>
      </c>
      <c r="B12775" s="37" t="s">
        <v>272</v>
      </c>
      <c r="C12775" s="37" t="n">
        <v>22</v>
      </c>
      <c r="D12775" s="37" t="n">
        <v>22</v>
      </c>
      <c r="E12775" s="37" t="n">
        <v>2</v>
      </c>
      <c r="F12775" s="37" t="n">
        <v>0</v>
      </c>
      <c r="G12775" s="37" t="n">
        <v>0</v>
      </c>
      <c r="H12775" s="37" t="n">
        <v>3</v>
      </c>
      <c r="I12775" s="37" t="n">
        <v>1</v>
      </c>
      <c r="J12775" s="40" t="n">
        <f aca="false">IF(C12775=0,"",D12775/C12775)</f>
        <v>1</v>
      </c>
    </row>
    <row r="12776" customFormat="false" ht="15" hidden="false" customHeight="false" outlineLevel="0" collapsed="false">
      <c r="A12776" s="37" t="s">
        <v>807</v>
      </c>
      <c r="B12776" s="37" t="s">
        <v>273</v>
      </c>
      <c r="C12776" s="37" t="n">
        <v>22</v>
      </c>
      <c r="D12776" s="37" t="n">
        <v>22</v>
      </c>
      <c r="E12776" s="37" t="n">
        <v>0</v>
      </c>
      <c r="F12776" s="37" t="n">
        <v>1</v>
      </c>
      <c r="G12776" s="37" t="n">
        <v>0</v>
      </c>
      <c r="H12776" s="37" t="n">
        <v>1</v>
      </c>
      <c r="I12776" s="37" t="n">
        <v>6</v>
      </c>
      <c r="J12776" s="40" t="n">
        <f aca="false">IF(C12776=0,"",D12776/C12776)</f>
        <v>1</v>
      </c>
    </row>
    <row r="12777" customFormat="false" ht="15" hidden="false" customHeight="false" outlineLevel="0" collapsed="false">
      <c r="A12777" s="37" t="s">
        <v>807</v>
      </c>
      <c r="B12777" s="37" t="s">
        <v>274</v>
      </c>
      <c r="C12777" s="37" t="n">
        <v>22</v>
      </c>
      <c r="D12777" s="37" t="n">
        <v>20</v>
      </c>
      <c r="E12777" s="37" t="n">
        <v>0</v>
      </c>
      <c r="F12777" s="37" t="n">
        <v>1</v>
      </c>
      <c r="G12777" s="37" t="n">
        <v>0</v>
      </c>
      <c r="H12777" s="37" t="n">
        <v>2</v>
      </c>
      <c r="I12777" s="37" t="n">
        <v>0</v>
      </c>
      <c r="J12777" s="40" t="n">
        <f aca="false">IF(C12777=0,"",D12777/C12777)</f>
        <v>0.909090909090909</v>
      </c>
    </row>
    <row r="12778" customFormat="false" ht="15" hidden="false" customHeight="false" outlineLevel="0" collapsed="false">
      <c r="A12778" s="37" t="s">
        <v>807</v>
      </c>
      <c r="B12778" s="37" t="s">
        <v>275</v>
      </c>
      <c r="C12778" s="37" t="n">
        <v>22</v>
      </c>
      <c r="D12778" s="37" t="n">
        <v>19</v>
      </c>
      <c r="E12778" s="37" t="n">
        <v>0</v>
      </c>
      <c r="F12778" s="37" t="n">
        <v>0</v>
      </c>
      <c r="G12778" s="37" t="n">
        <v>1</v>
      </c>
      <c r="H12778" s="37" t="n">
        <v>3</v>
      </c>
      <c r="I12778" s="37" t="n">
        <v>2</v>
      </c>
      <c r="J12778" s="40" t="n">
        <f aca="false">IF(C12778=0,"",D12778/C12778)</f>
        <v>0.863636363636364</v>
      </c>
    </row>
    <row r="12779" customFormat="false" ht="15" hidden="false" customHeight="false" outlineLevel="0" collapsed="false">
      <c r="A12779" s="37" t="s">
        <v>807</v>
      </c>
      <c r="B12779" s="37" t="s">
        <v>276</v>
      </c>
      <c r="C12779" s="37" t="n">
        <v>22</v>
      </c>
      <c r="D12779" s="37" t="n">
        <v>18</v>
      </c>
      <c r="E12779" s="37" t="n">
        <v>0</v>
      </c>
      <c r="F12779" s="37" t="n">
        <v>2</v>
      </c>
      <c r="G12779" s="37" t="n">
        <v>0</v>
      </c>
      <c r="H12779" s="37" t="n">
        <v>0</v>
      </c>
      <c r="I12779" s="37" t="n">
        <v>0</v>
      </c>
      <c r="J12779" s="40" t="n">
        <f aca="false">IF(C12779=0,"",D12779/C12779)</f>
        <v>0.818181818181818</v>
      </c>
    </row>
    <row r="12780" customFormat="false" ht="15" hidden="false" customHeight="false" outlineLevel="0" collapsed="false">
      <c r="A12780" s="37" t="s">
        <v>807</v>
      </c>
      <c r="B12780" s="37" t="s">
        <v>277</v>
      </c>
      <c r="C12780" s="37" t="n">
        <v>22</v>
      </c>
      <c r="D12780" s="37" t="n">
        <v>22</v>
      </c>
      <c r="E12780" s="37" t="n">
        <v>0</v>
      </c>
      <c r="F12780" s="37" t="n">
        <v>1</v>
      </c>
      <c r="G12780" s="37" t="n">
        <v>0</v>
      </c>
      <c r="H12780" s="37" t="n">
        <v>2</v>
      </c>
      <c r="I12780" s="37" t="n">
        <v>2</v>
      </c>
      <c r="J12780" s="40" t="n">
        <f aca="false">IF(C12780=0,"",D12780/C12780)</f>
        <v>1</v>
      </c>
    </row>
    <row r="12781" customFormat="false" ht="15" hidden="false" customHeight="false" outlineLevel="0" collapsed="false">
      <c r="A12781" s="37" t="s">
        <v>807</v>
      </c>
      <c r="B12781" s="37" t="s">
        <v>278</v>
      </c>
      <c r="C12781" s="37" t="n">
        <v>22</v>
      </c>
      <c r="D12781" s="37" t="n">
        <v>20</v>
      </c>
      <c r="E12781" s="37" t="n">
        <v>1</v>
      </c>
      <c r="F12781" s="37" t="n">
        <v>2</v>
      </c>
      <c r="G12781" s="37" t="n">
        <v>0</v>
      </c>
      <c r="H12781" s="37" t="n">
        <v>3</v>
      </c>
      <c r="I12781" s="37" t="n">
        <v>3</v>
      </c>
      <c r="J12781" s="40" t="n">
        <f aca="false">IF(C12781=0,"",D12781/C12781)</f>
        <v>0.909090909090909</v>
      </c>
    </row>
    <row r="12782" customFormat="false" ht="15" hidden="false" customHeight="false" outlineLevel="0" collapsed="false">
      <c r="A12782" s="37" t="s">
        <v>807</v>
      </c>
      <c r="B12782" s="37" t="s">
        <v>279</v>
      </c>
      <c r="C12782" s="37" t="n">
        <v>22</v>
      </c>
      <c r="D12782" s="37" t="n">
        <v>20</v>
      </c>
      <c r="E12782" s="37" t="n">
        <v>0</v>
      </c>
      <c r="F12782" s="37" t="n">
        <v>0</v>
      </c>
      <c r="G12782" s="37" t="n">
        <v>0</v>
      </c>
      <c r="H12782" s="37" t="n">
        <v>2</v>
      </c>
      <c r="I12782" s="37" t="n">
        <v>0</v>
      </c>
      <c r="J12782" s="40" t="n">
        <f aca="false">IF(C12782=0,"",D12782/C12782)</f>
        <v>0.909090909090909</v>
      </c>
    </row>
    <row r="12783" customFormat="false" ht="15" hidden="false" customHeight="false" outlineLevel="0" collapsed="false">
      <c r="A12783" s="37" t="s">
        <v>807</v>
      </c>
      <c r="B12783" s="37" t="s">
        <v>280</v>
      </c>
      <c r="C12783" s="37" t="n">
        <v>22</v>
      </c>
      <c r="D12783" s="37" t="n">
        <v>21</v>
      </c>
      <c r="E12783" s="37" t="n">
        <v>1</v>
      </c>
      <c r="F12783" s="37" t="n">
        <v>0</v>
      </c>
      <c r="G12783" s="37" t="n">
        <v>0</v>
      </c>
      <c r="H12783" s="37" t="n">
        <v>4</v>
      </c>
      <c r="I12783" s="37" t="n">
        <v>2</v>
      </c>
      <c r="J12783" s="40" t="n">
        <f aca="false">IF(C12783=0,"",D12783/C12783)</f>
        <v>0.954545454545455</v>
      </c>
    </row>
    <row r="12784" customFormat="false" ht="15" hidden="false" customHeight="false" outlineLevel="0" collapsed="false">
      <c r="A12784" s="37" t="s">
        <v>807</v>
      </c>
      <c r="B12784" s="37" t="s">
        <v>281</v>
      </c>
      <c r="C12784" s="37" t="n">
        <v>22</v>
      </c>
      <c r="D12784" s="37" t="n">
        <v>20</v>
      </c>
      <c r="E12784" s="37" t="n">
        <v>1</v>
      </c>
      <c r="F12784" s="37" t="n">
        <v>1</v>
      </c>
      <c r="G12784" s="37" t="n">
        <v>0</v>
      </c>
      <c r="H12784" s="37" t="n">
        <v>0</v>
      </c>
      <c r="I12784" s="37" t="n">
        <v>6</v>
      </c>
      <c r="J12784" s="40" t="n">
        <f aca="false">IF(C12784=0,"",D12784/C12784)</f>
        <v>0.909090909090909</v>
      </c>
    </row>
    <row r="12785" customFormat="false" ht="15" hidden="false" customHeight="false" outlineLevel="0" collapsed="false">
      <c r="A12785" s="37" t="s">
        <v>868</v>
      </c>
      <c r="B12785" s="37" t="s">
        <v>270</v>
      </c>
      <c r="C12785" s="37" t="n">
        <v>22</v>
      </c>
      <c r="D12785" s="37" t="n">
        <v>20</v>
      </c>
      <c r="E12785" s="37" t="n">
        <v>0</v>
      </c>
      <c r="F12785" s="37" t="n">
        <v>1</v>
      </c>
      <c r="G12785" s="37" t="n">
        <v>0</v>
      </c>
      <c r="H12785" s="37" t="n">
        <v>1</v>
      </c>
      <c r="I12785" s="37" t="n">
        <v>0</v>
      </c>
      <c r="J12785" s="40" t="n">
        <f aca="false">IF(C12785=0,"",D12785/C12785)</f>
        <v>0.909090909090909</v>
      </c>
    </row>
    <row r="12786" customFormat="false" ht="15" hidden="false" customHeight="false" outlineLevel="0" collapsed="false">
      <c r="A12786" s="37" t="s">
        <v>868</v>
      </c>
      <c r="B12786" s="37" t="s">
        <v>271</v>
      </c>
      <c r="C12786" s="37" t="n">
        <v>22</v>
      </c>
      <c r="D12786" s="37" t="n">
        <v>22</v>
      </c>
      <c r="E12786" s="37" t="n">
        <v>0</v>
      </c>
      <c r="F12786" s="37" t="n">
        <v>0</v>
      </c>
      <c r="G12786" s="37" t="n">
        <v>1</v>
      </c>
      <c r="H12786" s="37" t="n">
        <v>1</v>
      </c>
      <c r="I12786" s="37" t="n">
        <v>6</v>
      </c>
      <c r="J12786" s="40" t="n">
        <f aca="false">IF(C12786=0,"",D12786/C12786)</f>
        <v>1</v>
      </c>
    </row>
    <row r="12787" customFormat="false" ht="15" hidden="false" customHeight="false" outlineLevel="0" collapsed="false">
      <c r="A12787" s="37" t="s">
        <v>868</v>
      </c>
      <c r="B12787" s="37" t="s">
        <v>272</v>
      </c>
      <c r="C12787" s="37" t="n">
        <v>22</v>
      </c>
      <c r="D12787" s="37" t="n">
        <v>21</v>
      </c>
      <c r="E12787" s="37" t="n">
        <v>1</v>
      </c>
      <c r="F12787" s="37" t="n">
        <v>0</v>
      </c>
      <c r="G12787" s="37" t="n">
        <v>0</v>
      </c>
      <c r="H12787" s="37" t="n">
        <v>1</v>
      </c>
      <c r="I12787" s="37" t="n">
        <v>4</v>
      </c>
      <c r="J12787" s="40" t="n">
        <f aca="false">IF(C12787=0,"",D12787/C12787)</f>
        <v>0.954545454545455</v>
      </c>
    </row>
    <row r="12788" customFormat="false" ht="15" hidden="false" customHeight="false" outlineLevel="0" collapsed="false">
      <c r="A12788" s="37" t="s">
        <v>868</v>
      </c>
      <c r="B12788" s="37" t="s">
        <v>273</v>
      </c>
      <c r="C12788" s="37" t="n">
        <v>22</v>
      </c>
      <c r="D12788" s="37" t="n">
        <v>21</v>
      </c>
      <c r="E12788" s="37" t="n">
        <v>0</v>
      </c>
      <c r="F12788" s="37" t="n">
        <v>0</v>
      </c>
      <c r="G12788" s="37" t="n">
        <v>2</v>
      </c>
      <c r="H12788" s="37" t="n">
        <v>1</v>
      </c>
      <c r="I12788" s="37" t="n">
        <v>4</v>
      </c>
      <c r="J12788" s="40" t="n">
        <f aca="false">IF(C12788=0,"",D12788/C12788)</f>
        <v>0.954545454545455</v>
      </c>
    </row>
    <row r="12789" customFormat="false" ht="15" hidden="false" customHeight="false" outlineLevel="0" collapsed="false">
      <c r="A12789" s="37" t="s">
        <v>868</v>
      </c>
      <c r="B12789" s="37" t="s">
        <v>274</v>
      </c>
      <c r="C12789" s="37" t="n">
        <v>22</v>
      </c>
      <c r="D12789" s="37" t="n">
        <v>21</v>
      </c>
      <c r="E12789" s="37" t="n">
        <v>1</v>
      </c>
      <c r="F12789" s="37" t="n">
        <v>0</v>
      </c>
      <c r="G12789" s="37" t="n">
        <v>0</v>
      </c>
      <c r="H12789" s="37" t="n">
        <v>0</v>
      </c>
      <c r="I12789" s="37" t="n">
        <v>1</v>
      </c>
      <c r="J12789" s="40" t="n">
        <f aca="false">IF(C12789=0,"",D12789/C12789)</f>
        <v>0.954545454545455</v>
      </c>
    </row>
    <row r="12790" customFormat="false" ht="15" hidden="false" customHeight="false" outlineLevel="0" collapsed="false">
      <c r="A12790" s="37" t="s">
        <v>868</v>
      </c>
      <c r="B12790" s="37" t="s">
        <v>275</v>
      </c>
      <c r="C12790" s="37" t="n">
        <v>22</v>
      </c>
      <c r="D12790" s="37" t="n">
        <v>22</v>
      </c>
      <c r="E12790" s="37" t="n">
        <v>0</v>
      </c>
      <c r="F12790" s="37" t="n">
        <v>2</v>
      </c>
      <c r="G12790" s="37" t="n">
        <v>0</v>
      </c>
      <c r="H12790" s="37" t="n">
        <v>1</v>
      </c>
      <c r="I12790" s="37" t="n">
        <v>0</v>
      </c>
      <c r="J12790" s="40" t="n">
        <f aca="false">IF(C12790=0,"",D12790/C12790)</f>
        <v>1</v>
      </c>
    </row>
    <row r="12791" customFormat="false" ht="15" hidden="false" customHeight="false" outlineLevel="0" collapsed="false">
      <c r="A12791" s="37" t="s">
        <v>868</v>
      </c>
      <c r="B12791" s="37" t="s">
        <v>276</v>
      </c>
      <c r="C12791" s="37" t="n">
        <v>22</v>
      </c>
      <c r="D12791" s="37" t="n">
        <v>19</v>
      </c>
      <c r="E12791" s="37" t="n">
        <v>0</v>
      </c>
      <c r="F12791" s="37" t="n">
        <v>1</v>
      </c>
      <c r="G12791" s="37" t="n">
        <v>0</v>
      </c>
      <c r="H12791" s="37" t="n">
        <v>2</v>
      </c>
      <c r="I12791" s="37" t="n">
        <v>0</v>
      </c>
      <c r="J12791" s="40" t="n">
        <f aca="false">IF(C12791=0,"",D12791/C12791)</f>
        <v>0.863636363636364</v>
      </c>
    </row>
    <row r="12792" customFormat="false" ht="15" hidden="false" customHeight="false" outlineLevel="0" collapsed="false">
      <c r="A12792" s="37" t="s">
        <v>868</v>
      </c>
      <c r="B12792" s="37" t="s">
        <v>277</v>
      </c>
      <c r="C12792" s="37" t="n">
        <v>22</v>
      </c>
      <c r="D12792" s="37" t="n">
        <v>21</v>
      </c>
      <c r="E12792" s="37" t="n">
        <v>0</v>
      </c>
      <c r="F12792" s="37" t="n">
        <v>0</v>
      </c>
      <c r="G12792" s="37" t="n">
        <v>1</v>
      </c>
      <c r="H12792" s="37" t="n">
        <v>0</v>
      </c>
      <c r="I12792" s="37" t="n">
        <v>0</v>
      </c>
      <c r="J12792" s="40" t="n">
        <f aca="false">IF(C12792=0,"",D12792/C12792)</f>
        <v>0.954545454545455</v>
      </c>
    </row>
    <row r="12793" customFormat="false" ht="15" hidden="false" customHeight="false" outlineLevel="0" collapsed="false">
      <c r="A12793" s="37" t="s">
        <v>868</v>
      </c>
      <c r="B12793" s="37" t="s">
        <v>278</v>
      </c>
      <c r="C12793" s="37" t="n">
        <v>22</v>
      </c>
      <c r="D12793" s="37" t="n">
        <v>22</v>
      </c>
      <c r="E12793" s="37" t="n">
        <v>4</v>
      </c>
      <c r="F12793" s="37" t="n">
        <v>1</v>
      </c>
      <c r="G12793" s="37" t="n">
        <v>1</v>
      </c>
      <c r="H12793" s="37" t="n">
        <v>3</v>
      </c>
      <c r="I12793" s="37" t="n">
        <v>2</v>
      </c>
      <c r="J12793" s="40" t="n">
        <f aca="false">IF(C12793=0,"",D12793/C12793)</f>
        <v>1</v>
      </c>
    </row>
    <row r="12794" customFormat="false" ht="15" hidden="false" customHeight="false" outlineLevel="0" collapsed="false">
      <c r="A12794" s="37" t="s">
        <v>868</v>
      </c>
      <c r="B12794" s="37" t="s">
        <v>279</v>
      </c>
      <c r="C12794" s="37" t="n">
        <v>22</v>
      </c>
      <c r="D12794" s="37" t="n">
        <v>20</v>
      </c>
      <c r="E12794" s="37" t="n">
        <v>1</v>
      </c>
      <c r="F12794" s="37" t="n">
        <v>0</v>
      </c>
      <c r="G12794" s="37" t="n">
        <v>0</v>
      </c>
      <c r="H12794" s="37" t="n">
        <v>2</v>
      </c>
      <c r="I12794" s="37" t="n">
        <v>1</v>
      </c>
      <c r="J12794" s="40" t="n">
        <f aca="false">IF(C12794=0,"",D12794/C12794)</f>
        <v>0.909090909090909</v>
      </c>
    </row>
    <row r="12795" customFormat="false" ht="15" hidden="false" customHeight="false" outlineLevel="0" collapsed="false">
      <c r="A12795" s="37" t="s">
        <v>868</v>
      </c>
      <c r="B12795" s="37" t="s">
        <v>280</v>
      </c>
      <c r="C12795" s="37" t="n">
        <v>22</v>
      </c>
      <c r="D12795" s="37" t="n">
        <v>21</v>
      </c>
      <c r="E12795" s="37" t="n">
        <v>0</v>
      </c>
      <c r="F12795" s="37" t="n">
        <v>3</v>
      </c>
      <c r="G12795" s="37" t="n">
        <v>0</v>
      </c>
      <c r="H12795" s="37" t="n">
        <v>2</v>
      </c>
      <c r="I12795" s="37" t="n">
        <v>8</v>
      </c>
      <c r="J12795" s="40" t="n">
        <f aca="false">IF(C12795=0,"",D12795/C12795)</f>
        <v>0.954545454545455</v>
      </c>
    </row>
    <row r="12796" customFormat="false" ht="15" hidden="false" customHeight="false" outlineLevel="0" collapsed="false">
      <c r="A12796" s="37" t="s">
        <v>868</v>
      </c>
      <c r="B12796" s="37" t="s">
        <v>281</v>
      </c>
      <c r="C12796" s="37" t="n">
        <v>22</v>
      </c>
      <c r="D12796" s="37" t="n">
        <v>21</v>
      </c>
      <c r="E12796" s="37" t="n">
        <v>1</v>
      </c>
      <c r="F12796" s="37" t="n">
        <v>0</v>
      </c>
      <c r="G12796" s="37" t="n">
        <v>1</v>
      </c>
      <c r="H12796" s="37" t="n">
        <v>1</v>
      </c>
      <c r="I12796" s="37" t="n">
        <v>1</v>
      </c>
      <c r="J12796" s="40" t="n">
        <f aca="false">IF(C12796=0,"",D12796/C12796)</f>
        <v>0.954545454545455</v>
      </c>
    </row>
    <row r="12797" customFormat="false" ht="15" hidden="false" customHeight="false" outlineLevel="0" collapsed="false">
      <c r="A12797" s="37" t="s">
        <v>1855</v>
      </c>
      <c r="B12797" s="37" t="s">
        <v>270</v>
      </c>
      <c r="C12797" s="37" t="n">
        <v>22</v>
      </c>
      <c r="D12797" s="37" t="n">
        <v>20</v>
      </c>
      <c r="E12797" s="37" t="n">
        <v>0</v>
      </c>
      <c r="F12797" s="37" t="n">
        <v>1</v>
      </c>
      <c r="G12797" s="37" t="n">
        <v>1</v>
      </c>
      <c r="H12797" s="37" t="n">
        <v>2</v>
      </c>
      <c r="I12797" s="37" t="n">
        <v>13</v>
      </c>
      <c r="J12797" s="40" t="n">
        <f aca="false">IF(C12797=0,"",D12797/C12797)</f>
        <v>0.909090909090909</v>
      </c>
    </row>
    <row r="12798" customFormat="false" ht="15" hidden="false" customHeight="false" outlineLevel="0" collapsed="false">
      <c r="A12798" s="37" t="s">
        <v>1855</v>
      </c>
      <c r="B12798" s="37" t="s">
        <v>271</v>
      </c>
      <c r="C12798" s="37" t="n">
        <v>22</v>
      </c>
      <c r="D12798" s="37" t="n">
        <v>21</v>
      </c>
      <c r="E12798" s="37" t="n">
        <v>2</v>
      </c>
      <c r="F12798" s="37" t="n">
        <v>1</v>
      </c>
      <c r="G12798" s="37" t="n">
        <v>0</v>
      </c>
      <c r="H12798" s="37" t="n">
        <v>0</v>
      </c>
      <c r="I12798" s="37" t="n">
        <v>16</v>
      </c>
      <c r="J12798" s="40" t="n">
        <f aca="false">IF(C12798=0,"",D12798/C12798)</f>
        <v>0.954545454545455</v>
      </c>
    </row>
    <row r="12799" customFormat="false" ht="15" hidden="false" customHeight="false" outlineLevel="0" collapsed="false">
      <c r="A12799" s="37" t="s">
        <v>1855</v>
      </c>
      <c r="B12799" s="37" t="s">
        <v>272</v>
      </c>
      <c r="C12799" s="37" t="n">
        <v>22</v>
      </c>
      <c r="D12799" s="37" t="n">
        <v>22</v>
      </c>
      <c r="E12799" s="37" t="n">
        <v>1</v>
      </c>
      <c r="F12799" s="37" t="n">
        <v>0</v>
      </c>
      <c r="G12799" s="37" t="n">
        <v>0</v>
      </c>
      <c r="H12799" s="37" t="n">
        <v>1</v>
      </c>
      <c r="I12799" s="37" t="n">
        <v>0</v>
      </c>
      <c r="J12799" s="40" t="n">
        <f aca="false">IF(C12799=0,"",D12799/C12799)</f>
        <v>1</v>
      </c>
    </row>
    <row r="12800" customFormat="false" ht="15" hidden="false" customHeight="false" outlineLevel="0" collapsed="false">
      <c r="A12800" s="37" t="s">
        <v>1855</v>
      </c>
      <c r="B12800" s="37" t="s">
        <v>273</v>
      </c>
      <c r="C12800" s="37" t="n">
        <v>22</v>
      </c>
      <c r="D12800" s="37" t="n">
        <v>20</v>
      </c>
      <c r="E12800" s="37" t="n">
        <v>0</v>
      </c>
      <c r="F12800" s="37" t="n">
        <v>0</v>
      </c>
      <c r="G12800" s="37" t="n">
        <v>0</v>
      </c>
      <c r="H12800" s="37" t="n">
        <v>4</v>
      </c>
      <c r="I12800" s="37" t="n">
        <v>6</v>
      </c>
      <c r="J12800" s="40" t="n">
        <f aca="false">IF(C12800=0,"",D12800/C12800)</f>
        <v>0.909090909090909</v>
      </c>
    </row>
    <row r="12801" customFormat="false" ht="15" hidden="false" customHeight="false" outlineLevel="0" collapsed="false">
      <c r="A12801" s="37" t="s">
        <v>1855</v>
      </c>
      <c r="B12801" s="37" t="s">
        <v>274</v>
      </c>
      <c r="C12801" s="37" t="n">
        <v>22</v>
      </c>
      <c r="D12801" s="37" t="n">
        <v>21</v>
      </c>
      <c r="E12801" s="37" t="n">
        <v>0</v>
      </c>
      <c r="F12801" s="37" t="n">
        <v>1</v>
      </c>
      <c r="G12801" s="37" t="n">
        <v>2</v>
      </c>
      <c r="H12801" s="37" t="n">
        <v>3</v>
      </c>
      <c r="I12801" s="37" t="n">
        <v>17</v>
      </c>
      <c r="J12801" s="40" t="n">
        <f aca="false">IF(C12801=0,"",D12801/C12801)</f>
        <v>0.954545454545455</v>
      </c>
    </row>
    <row r="12802" customFormat="false" ht="15" hidden="false" customHeight="false" outlineLevel="0" collapsed="false">
      <c r="A12802" s="37" t="s">
        <v>1855</v>
      </c>
      <c r="B12802" s="37" t="s">
        <v>275</v>
      </c>
      <c r="C12802" s="37" t="n">
        <v>22</v>
      </c>
      <c r="D12802" s="37" t="n">
        <v>21</v>
      </c>
      <c r="E12802" s="37" t="n">
        <v>0</v>
      </c>
      <c r="F12802" s="37" t="n">
        <v>2</v>
      </c>
      <c r="G12802" s="37" t="n">
        <v>0</v>
      </c>
      <c r="H12802" s="37" t="n">
        <v>1</v>
      </c>
      <c r="I12802" s="37" t="n">
        <v>4</v>
      </c>
      <c r="J12802" s="40" t="n">
        <f aca="false">IF(C12802=0,"",D12802/C12802)</f>
        <v>0.954545454545455</v>
      </c>
    </row>
    <row r="12803" customFormat="false" ht="15" hidden="false" customHeight="false" outlineLevel="0" collapsed="false">
      <c r="A12803" s="37" t="s">
        <v>1855</v>
      </c>
      <c r="B12803" s="37" t="s">
        <v>276</v>
      </c>
      <c r="C12803" s="37" t="n">
        <v>22</v>
      </c>
      <c r="D12803" s="37" t="n">
        <v>22</v>
      </c>
      <c r="E12803" s="37" t="n">
        <v>1</v>
      </c>
      <c r="F12803" s="37" t="n">
        <v>1</v>
      </c>
      <c r="G12803" s="37" t="n">
        <v>0</v>
      </c>
      <c r="H12803" s="37" t="n">
        <v>3</v>
      </c>
      <c r="I12803" s="37" t="n">
        <v>15</v>
      </c>
      <c r="J12803" s="40" t="n">
        <f aca="false">IF(C12803=0,"",D12803/C12803)</f>
        <v>1</v>
      </c>
    </row>
    <row r="12804" customFormat="false" ht="15" hidden="false" customHeight="false" outlineLevel="0" collapsed="false">
      <c r="A12804" s="37" t="s">
        <v>1855</v>
      </c>
      <c r="B12804" s="37" t="s">
        <v>277</v>
      </c>
      <c r="C12804" s="37" t="n">
        <v>22</v>
      </c>
      <c r="D12804" s="37" t="n">
        <v>19</v>
      </c>
      <c r="E12804" s="37" t="n">
        <v>1</v>
      </c>
      <c r="F12804" s="37" t="n">
        <v>1</v>
      </c>
      <c r="G12804" s="37" t="n">
        <v>0</v>
      </c>
      <c r="H12804" s="37" t="n">
        <v>1</v>
      </c>
      <c r="I12804" s="37" t="n">
        <v>18</v>
      </c>
      <c r="J12804" s="40" t="n">
        <f aca="false">IF(C12804=0,"",D12804/C12804)</f>
        <v>0.863636363636364</v>
      </c>
    </row>
    <row r="12805" customFormat="false" ht="15" hidden="false" customHeight="false" outlineLevel="0" collapsed="false">
      <c r="A12805" s="37" t="s">
        <v>1855</v>
      </c>
      <c r="B12805" s="37" t="s">
        <v>278</v>
      </c>
      <c r="C12805" s="37" t="n">
        <v>22</v>
      </c>
      <c r="D12805" s="37" t="n">
        <v>21</v>
      </c>
      <c r="E12805" s="37" t="n">
        <v>2</v>
      </c>
      <c r="F12805" s="37" t="n">
        <v>1</v>
      </c>
      <c r="G12805" s="37" t="n">
        <v>2</v>
      </c>
      <c r="H12805" s="37" t="n">
        <v>1</v>
      </c>
      <c r="I12805" s="37" t="n">
        <v>3</v>
      </c>
      <c r="J12805" s="40" t="n">
        <f aca="false">IF(C12805=0,"",D12805/C12805)</f>
        <v>0.954545454545455</v>
      </c>
    </row>
    <row r="12806" customFormat="false" ht="15" hidden="false" customHeight="false" outlineLevel="0" collapsed="false">
      <c r="A12806" s="37" t="s">
        <v>1855</v>
      </c>
      <c r="B12806" s="37" t="s">
        <v>279</v>
      </c>
      <c r="C12806" s="37" t="n">
        <v>22</v>
      </c>
      <c r="D12806" s="37" t="n">
        <v>20</v>
      </c>
      <c r="E12806" s="37" t="n">
        <v>2</v>
      </c>
      <c r="F12806" s="37" t="n">
        <v>0</v>
      </c>
      <c r="G12806" s="37" t="n">
        <v>0</v>
      </c>
      <c r="H12806" s="37" t="n">
        <v>1</v>
      </c>
      <c r="I12806" s="37" t="n">
        <v>10</v>
      </c>
      <c r="J12806" s="40" t="n">
        <f aca="false">IF(C12806=0,"",D12806/C12806)</f>
        <v>0.909090909090909</v>
      </c>
    </row>
    <row r="12807" customFormat="false" ht="15" hidden="false" customHeight="false" outlineLevel="0" collapsed="false">
      <c r="A12807" s="37" t="s">
        <v>1855</v>
      </c>
      <c r="B12807" s="37" t="s">
        <v>280</v>
      </c>
      <c r="C12807" s="37" t="n">
        <v>22</v>
      </c>
      <c r="D12807" s="37" t="n">
        <v>20</v>
      </c>
      <c r="E12807" s="37" t="n">
        <v>0</v>
      </c>
      <c r="F12807" s="37" t="n">
        <v>0</v>
      </c>
      <c r="G12807" s="37" t="n">
        <v>0</v>
      </c>
      <c r="H12807" s="37" t="n">
        <v>3</v>
      </c>
      <c r="I12807" s="37" t="n">
        <v>10</v>
      </c>
      <c r="J12807" s="40" t="n">
        <f aca="false">IF(C12807=0,"",D12807/C12807)</f>
        <v>0.909090909090909</v>
      </c>
    </row>
    <row r="12808" customFormat="false" ht="15" hidden="false" customHeight="false" outlineLevel="0" collapsed="false">
      <c r="A12808" s="37" t="s">
        <v>1855</v>
      </c>
      <c r="B12808" s="37" t="s">
        <v>281</v>
      </c>
      <c r="C12808" s="37" t="n">
        <v>22</v>
      </c>
      <c r="D12808" s="37" t="n">
        <v>19</v>
      </c>
      <c r="E12808" s="37" t="n">
        <v>0</v>
      </c>
      <c r="F12808" s="37" t="n">
        <v>0</v>
      </c>
      <c r="G12808" s="37" t="n">
        <v>0</v>
      </c>
      <c r="H12808" s="37" t="n">
        <v>3</v>
      </c>
      <c r="I12808" s="37" t="n">
        <v>1</v>
      </c>
      <c r="J12808" s="40" t="n">
        <f aca="false">IF(C12808=0,"",D12808/C12808)</f>
        <v>0.863636363636364</v>
      </c>
    </row>
    <row r="12809" customFormat="false" ht="15" hidden="false" customHeight="false" outlineLevel="0" collapsed="false">
      <c r="A12809" s="37" t="s">
        <v>1856</v>
      </c>
      <c r="B12809" s="37" t="s">
        <v>270</v>
      </c>
      <c r="C12809" s="37" t="n">
        <v>22</v>
      </c>
      <c r="D12809" s="37" t="n">
        <v>21</v>
      </c>
      <c r="E12809" s="37" t="n">
        <v>0</v>
      </c>
      <c r="F12809" s="37" t="n">
        <v>0</v>
      </c>
      <c r="G12809" s="37" t="n">
        <v>1</v>
      </c>
      <c r="H12809" s="37" t="n">
        <v>3</v>
      </c>
      <c r="I12809" s="37" t="n">
        <v>1</v>
      </c>
      <c r="J12809" s="40" t="n">
        <f aca="false">IF(C12809=0,"",D12809/C12809)</f>
        <v>0.954545454545455</v>
      </c>
    </row>
    <row r="12810" customFormat="false" ht="15" hidden="false" customHeight="false" outlineLevel="0" collapsed="false">
      <c r="A12810" s="37" t="s">
        <v>1856</v>
      </c>
      <c r="B12810" s="37" t="s">
        <v>271</v>
      </c>
      <c r="C12810" s="37" t="n">
        <v>22</v>
      </c>
      <c r="D12810" s="37" t="n">
        <v>22</v>
      </c>
      <c r="E12810" s="37" t="n">
        <v>2</v>
      </c>
      <c r="F12810" s="37" t="n">
        <v>0</v>
      </c>
      <c r="G12810" s="37" t="n">
        <v>1</v>
      </c>
      <c r="H12810" s="37" t="n">
        <v>0</v>
      </c>
      <c r="I12810" s="37" t="n">
        <v>0</v>
      </c>
      <c r="J12810" s="40" t="n">
        <f aca="false">IF(C12810=0,"",D12810/C12810)</f>
        <v>1</v>
      </c>
    </row>
    <row r="12811" customFormat="false" ht="15" hidden="false" customHeight="false" outlineLevel="0" collapsed="false">
      <c r="A12811" s="37" t="s">
        <v>1856</v>
      </c>
      <c r="B12811" s="37" t="s">
        <v>272</v>
      </c>
      <c r="C12811" s="37" t="n">
        <v>22</v>
      </c>
      <c r="D12811" s="37" t="n">
        <v>22</v>
      </c>
      <c r="E12811" s="37" t="n">
        <v>0</v>
      </c>
      <c r="F12811" s="37" t="n">
        <v>0</v>
      </c>
      <c r="G12811" s="37" t="n">
        <v>0</v>
      </c>
      <c r="H12811" s="37" t="n">
        <v>1</v>
      </c>
      <c r="I12811" s="37" t="n">
        <v>0</v>
      </c>
      <c r="J12811" s="40" t="n">
        <f aca="false">IF(C12811=0,"",D12811/C12811)</f>
        <v>1</v>
      </c>
    </row>
    <row r="12812" customFormat="false" ht="15" hidden="false" customHeight="false" outlineLevel="0" collapsed="false">
      <c r="A12812" s="37" t="s">
        <v>1856</v>
      </c>
      <c r="B12812" s="37" t="s">
        <v>273</v>
      </c>
      <c r="C12812" s="37" t="n">
        <v>22</v>
      </c>
      <c r="D12812" s="37" t="n">
        <v>20</v>
      </c>
      <c r="E12812" s="37" t="n">
        <v>0</v>
      </c>
      <c r="F12812" s="37" t="n">
        <v>1</v>
      </c>
      <c r="G12812" s="37" t="n">
        <v>2</v>
      </c>
      <c r="H12812" s="37" t="n">
        <v>2</v>
      </c>
      <c r="I12812" s="37" t="n">
        <v>3</v>
      </c>
      <c r="J12812" s="40" t="n">
        <f aca="false">IF(C12812=0,"",D12812/C12812)</f>
        <v>0.909090909090909</v>
      </c>
    </row>
    <row r="12813" customFormat="false" ht="15" hidden="false" customHeight="false" outlineLevel="0" collapsed="false">
      <c r="A12813" s="37" t="s">
        <v>1856</v>
      </c>
      <c r="B12813" s="37" t="s">
        <v>274</v>
      </c>
      <c r="C12813" s="37" t="n">
        <v>22</v>
      </c>
      <c r="D12813" s="37" t="n">
        <v>21</v>
      </c>
      <c r="E12813" s="37" t="n">
        <v>0</v>
      </c>
      <c r="F12813" s="37" t="n">
        <v>2</v>
      </c>
      <c r="G12813" s="37" t="n">
        <v>0</v>
      </c>
      <c r="H12813" s="37" t="n">
        <v>2</v>
      </c>
      <c r="I12813" s="37" t="n">
        <v>1</v>
      </c>
      <c r="J12813" s="40" t="n">
        <f aca="false">IF(C12813=0,"",D12813/C12813)</f>
        <v>0.954545454545455</v>
      </c>
    </row>
    <row r="12814" customFormat="false" ht="15" hidden="false" customHeight="false" outlineLevel="0" collapsed="false">
      <c r="A12814" s="37" t="s">
        <v>1856</v>
      </c>
      <c r="B12814" s="37" t="s">
        <v>275</v>
      </c>
      <c r="C12814" s="37" t="n">
        <v>22</v>
      </c>
      <c r="D12814" s="37" t="n">
        <v>15</v>
      </c>
      <c r="E12814" s="37" t="n">
        <v>0</v>
      </c>
      <c r="F12814" s="37" t="n">
        <v>1</v>
      </c>
      <c r="G12814" s="37" t="n">
        <v>1</v>
      </c>
      <c r="H12814" s="37" t="n">
        <v>2</v>
      </c>
      <c r="I12814" s="37" t="n">
        <v>1</v>
      </c>
      <c r="J12814" s="40" t="n">
        <f aca="false">IF(C12814=0,"",D12814/C12814)</f>
        <v>0.681818181818182</v>
      </c>
    </row>
    <row r="12815" customFormat="false" ht="15" hidden="false" customHeight="false" outlineLevel="0" collapsed="false">
      <c r="A12815" s="37" t="s">
        <v>1856</v>
      </c>
      <c r="B12815" s="37" t="s">
        <v>276</v>
      </c>
      <c r="C12815" s="37" t="n">
        <v>22</v>
      </c>
      <c r="D12815" s="37" t="n">
        <v>21</v>
      </c>
      <c r="E12815" s="37" t="n">
        <v>2</v>
      </c>
      <c r="F12815" s="37" t="n">
        <v>0</v>
      </c>
      <c r="G12815" s="37" t="n">
        <v>1</v>
      </c>
      <c r="H12815" s="37" t="n">
        <v>2</v>
      </c>
      <c r="I12815" s="37" t="n">
        <v>2</v>
      </c>
      <c r="J12815" s="40" t="n">
        <f aca="false">IF(C12815=0,"",D12815/C12815)</f>
        <v>0.954545454545455</v>
      </c>
    </row>
    <row r="12816" customFormat="false" ht="15" hidden="false" customHeight="false" outlineLevel="0" collapsed="false">
      <c r="A12816" s="37" t="s">
        <v>1856</v>
      </c>
      <c r="B12816" s="37" t="s">
        <v>277</v>
      </c>
      <c r="C12816" s="37" t="n">
        <v>22</v>
      </c>
      <c r="D12816" s="37" t="n">
        <v>21</v>
      </c>
      <c r="E12816" s="37" t="n">
        <v>0</v>
      </c>
      <c r="F12816" s="37" t="n">
        <v>1</v>
      </c>
      <c r="G12816" s="37" t="n">
        <v>0</v>
      </c>
      <c r="H12816" s="37" t="n">
        <v>0</v>
      </c>
      <c r="I12816" s="37" t="n">
        <v>1</v>
      </c>
      <c r="J12816" s="40" t="n">
        <f aca="false">IF(C12816=0,"",D12816/C12816)</f>
        <v>0.954545454545455</v>
      </c>
    </row>
    <row r="12817" customFormat="false" ht="15" hidden="false" customHeight="false" outlineLevel="0" collapsed="false">
      <c r="A12817" s="37" t="s">
        <v>1856</v>
      </c>
      <c r="B12817" s="37" t="s">
        <v>278</v>
      </c>
      <c r="C12817" s="37" t="n">
        <v>22</v>
      </c>
      <c r="D12817" s="37" t="n">
        <v>21</v>
      </c>
      <c r="E12817" s="37" t="n">
        <v>2</v>
      </c>
      <c r="F12817" s="37" t="n">
        <v>1</v>
      </c>
      <c r="G12817" s="37" t="n">
        <v>0</v>
      </c>
      <c r="H12817" s="37" t="n">
        <v>6</v>
      </c>
      <c r="I12817" s="37" t="n">
        <v>0</v>
      </c>
      <c r="J12817" s="40" t="n">
        <f aca="false">IF(C12817=0,"",D12817/C12817)</f>
        <v>0.954545454545455</v>
      </c>
    </row>
    <row r="12818" customFormat="false" ht="15" hidden="false" customHeight="false" outlineLevel="0" collapsed="false">
      <c r="A12818" s="37" t="s">
        <v>1856</v>
      </c>
      <c r="B12818" s="37" t="s">
        <v>279</v>
      </c>
      <c r="C12818" s="37" t="n">
        <v>22</v>
      </c>
      <c r="D12818" s="37" t="n">
        <v>20</v>
      </c>
      <c r="E12818" s="37" t="n">
        <v>1</v>
      </c>
      <c r="F12818" s="37" t="n">
        <v>1</v>
      </c>
      <c r="G12818" s="37" t="n">
        <v>0</v>
      </c>
      <c r="H12818" s="37" t="n">
        <v>2</v>
      </c>
      <c r="I12818" s="37" t="n">
        <v>0</v>
      </c>
      <c r="J12818" s="40" t="n">
        <f aca="false">IF(C12818=0,"",D12818/C12818)</f>
        <v>0.909090909090909</v>
      </c>
    </row>
    <row r="12819" customFormat="false" ht="15" hidden="false" customHeight="false" outlineLevel="0" collapsed="false">
      <c r="A12819" s="37" t="s">
        <v>1856</v>
      </c>
      <c r="B12819" s="37" t="s">
        <v>280</v>
      </c>
      <c r="C12819" s="37" t="n">
        <v>22</v>
      </c>
      <c r="D12819" s="37" t="n">
        <v>21</v>
      </c>
      <c r="E12819" s="37" t="n">
        <v>0</v>
      </c>
      <c r="F12819" s="37" t="n">
        <v>0</v>
      </c>
      <c r="G12819" s="37" t="n">
        <v>0</v>
      </c>
      <c r="H12819" s="37" t="n">
        <v>1</v>
      </c>
      <c r="I12819" s="37" t="n">
        <v>1</v>
      </c>
      <c r="J12819" s="40" t="n">
        <f aca="false">IF(C12819=0,"",D12819/C12819)</f>
        <v>0.954545454545455</v>
      </c>
    </row>
    <row r="12820" customFormat="false" ht="15" hidden="false" customHeight="false" outlineLevel="0" collapsed="false">
      <c r="A12820" s="37" t="s">
        <v>1856</v>
      </c>
      <c r="B12820" s="37" t="s">
        <v>281</v>
      </c>
      <c r="C12820" s="37" t="n">
        <v>22</v>
      </c>
      <c r="D12820" s="37" t="n">
        <v>19</v>
      </c>
      <c r="E12820" s="37" t="n">
        <v>0</v>
      </c>
      <c r="F12820" s="37" t="n">
        <v>0</v>
      </c>
      <c r="G12820" s="37" t="n">
        <v>0</v>
      </c>
      <c r="H12820" s="37" t="n">
        <v>0</v>
      </c>
      <c r="I12820" s="37" t="n">
        <v>0</v>
      </c>
      <c r="J12820" s="40" t="n">
        <f aca="false">IF(C12820=0,"",D12820/C12820)</f>
        <v>0.863636363636364</v>
      </c>
    </row>
    <row r="12821" customFormat="false" ht="15" hidden="false" customHeight="false" outlineLevel="0" collapsed="false">
      <c r="A12821" s="37" t="s">
        <v>1857</v>
      </c>
      <c r="B12821" s="37" t="s">
        <v>270</v>
      </c>
      <c r="C12821" s="37" t="n">
        <v>22</v>
      </c>
      <c r="D12821" s="37" t="n">
        <v>21</v>
      </c>
      <c r="E12821" s="37" t="n">
        <v>0</v>
      </c>
      <c r="F12821" s="37" t="n">
        <v>2</v>
      </c>
      <c r="G12821" s="37" t="n">
        <v>1</v>
      </c>
      <c r="H12821" s="37" t="n">
        <v>1</v>
      </c>
      <c r="I12821" s="37" t="n">
        <v>5</v>
      </c>
      <c r="J12821" s="40" t="n">
        <f aca="false">IF(C12821=0,"",D12821/C12821)</f>
        <v>0.954545454545455</v>
      </c>
    </row>
    <row r="12822" customFormat="false" ht="15" hidden="false" customHeight="false" outlineLevel="0" collapsed="false">
      <c r="A12822" s="37" t="s">
        <v>1857</v>
      </c>
      <c r="B12822" s="37" t="s">
        <v>271</v>
      </c>
      <c r="C12822" s="37" t="n">
        <v>22</v>
      </c>
      <c r="D12822" s="37" t="n">
        <v>21</v>
      </c>
      <c r="E12822" s="37" t="n">
        <v>0</v>
      </c>
      <c r="F12822" s="37" t="n">
        <v>0</v>
      </c>
      <c r="G12822" s="37" t="n">
        <v>1</v>
      </c>
      <c r="H12822" s="37" t="n">
        <v>0</v>
      </c>
      <c r="I12822" s="37" t="n">
        <v>12</v>
      </c>
      <c r="J12822" s="40" t="n">
        <f aca="false">IF(C12822=0,"",D12822/C12822)</f>
        <v>0.954545454545455</v>
      </c>
    </row>
    <row r="12823" customFormat="false" ht="15" hidden="false" customHeight="false" outlineLevel="0" collapsed="false">
      <c r="A12823" s="37" t="s">
        <v>1857</v>
      </c>
      <c r="B12823" s="37" t="s">
        <v>272</v>
      </c>
      <c r="C12823" s="37" t="n">
        <v>22</v>
      </c>
      <c r="D12823" s="37" t="n">
        <v>19</v>
      </c>
      <c r="E12823" s="37" t="n">
        <v>0</v>
      </c>
      <c r="F12823" s="37" t="n">
        <v>0</v>
      </c>
      <c r="G12823" s="37" t="n">
        <v>0</v>
      </c>
      <c r="H12823" s="37" t="n">
        <v>1</v>
      </c>
      <c r="I12823" s="37" t="n">
        <v>11</v>
      </c>
      <c r="J12823" s="40" t="n">
        <f aca="false">IF(C12823=0,"",D12823/C12823)</f>
        <v>0.863636363636364</v>
      </c>
    </row>
    <row r="12824" customFormat="false" ht="15" hidden="false" customHeight="false" outlineLevel="0" collapsed="false">
      <c r="A12824" s="37" t="s">
        <v>1857</v>
      </c>
      <c r="B12824" s="37" t="s">
        <v>273</v>
      </c>
      <c r="C12824" s="37" t="n">
        <v>22</v>
      </c>
      <c r="D12824" s="37" t="n">
        <v>22</v>
      </c>
      <c r="E12824" s="37" t="n">
        <v>0</v>
      </c>
      <c r="F12824" s="37" t="n">
        <v>0</v>
      </c>
      <c r="G12824" s="37" t="n">
        <v>1</v>
      </c>
      <c r="H12824" s="37" t="n">
        <v>1</v>
      </c>
      <c r="I12824" s="37" t="n">
        <v>13</v>
      </c>
      <c r="J12824" s="40" t="n">
        <f aca="false">IF(C12824=0,"",D12824/C12824)</f>
        <v>1</v>
      </c>
    </row>
    <row r="12825" customFormat="false" ht="15" hidden="false" customHeight="false" outlineLevel="0" collapsed="false">
      <c r="A12825" s="37" t="s">
        <v>1857</v>
      </c>
      <c r="B12825" s="37" t="s">
        <v>274</v>
      </c>
      <c r="C12825" s="37" t="n">
        <v>22</v>
      </c>
      <c r="D12825" s="37" t="n">
        <v>22</v>
      </c>
      <c r="E12825" s="37" t="n">
        <v>0</v>
      </c>
      <c r="F12825" s="37" t="n">
        <v>1</v>
      </c>
      <c r="G12825" s="37" t="n">
        <v>0</v>
      </c>
      <c r="H12825" s="37" t="n">
        <v>4</v>
      </c>
      <c r="I12825" s="37" t="n">
        <v>4</v>
      </c>
      <c r="J12825" s="40" t="n">
        <f aca="false">IF(C12825=0,"",D12825/C12825)</f>
        <v>1</v>
      </c>
    </row>
    <row r="12826" customFormat="false" ht="15" hidden="false" customHeight="false" outlineLevel="0" collapsed="false">
      <c r="A12826" s="37" t="s">
        <v>1857</v>
      </c>
      <c r="B12826" s="37" t="s">
        <v>275</v>
      </c>
      <c r="C12826" s="37" t="n">
        <v>22</v>
      </c>
      <c r="D12826" s="37" t="n">
        <v>19</v>
      </c>
      <c r="E12826" s="37" t="n">
        <v>1</v>
      </c>
      <c r="F12826" s="37" t="n">
        <v>1</v>
      </c>
      <c r="G12826" s="37" t="n">
        <v>1</v>
      </c>
      <c r="H12826" s="37" t="n">
        <v>2</v>
      </c>
      <c r="I12826" s="37" t="n">
        <v>12</v>
      </c>
      <c r="J12826" s="40" t="n">
        <f aca="false">IF(C12826=0,"",D12826/C12826)</f>
        <v>0.863636363636364</v>
      </c>
    </row>
    <row r="12827" customFormat="false" ht="15" hidden="false" customHeight="false" outlineLevel="0" collapsed="false">
      <c r="A12827" s="37" t="s">
        <v>1857</v>
      </c>
      <c r="B12827" s="37" t="s">
        <v>276</v>
      </c>
      <c r="C12827" s="37" t="n">
        <v>22</v>
      </c>
      <c r="D12827" s="37" t="n">
        <v>22</v>
      </c>
      <c r="E12827" s="37" t="n">
        <v>0</v>
      </c>
      <c r="F12827" s="37" t="n">
        <v>0</v>
      </c>
      <c r="G12827" s="37" t="n">
        <v>2</v>
      </c>
      <c r="H12827" s="37" t="n">
        <v>2</v>
      </c>
      <c r="I12827" s="37" t="n">
        <v>5</v>
      </c>
      <c r="J12827" s="40" t="n">
        <f aca="false">IF(C12827=0,"",D12827/C12827)</f>
        <v>1</v>
      </c>
    </row>
    <row r="12828" customFormat="false" ht="15" hidden="false" customHeight="false" outlineLevel="0" collapsed="false">
      <c r="A12828" s="37" t="s">
        <v>1857</v>
      </c>
      <c r="B12828" s="37" t="s">
        <v>277</v>
      </c>
      <c r="C12828" s="37" t="n">
        <v>22</v>
      </c>
      <c r="D12828" s="37" t="n">
        <v>20</v>
      </c>
      <c r="E12828" s="37" t="n">
        <v>0</v>
      </c>
      <c r="F12828" s="37" t="n">
        <v>0</v>
      </c>
      <c r="G12828" s="37" t="n">
        <v>1</v>
      </c>
      <c r="H12828" s="37" t="n">
        <v>0</v>
      </c>
      <c r="I12828" s="37" t="n">
        <v>6</v>
      </c>
      <c r="J12828" s="40" t="n">
        <f aca="false">IF(C12828=0,"",D12828/C12828)</f>
        <v>0.909090909090909</v>
      </c>
    </row>
    <row r="12829" customFormat="false" ht="15" hidden="false" customHeight="false" outlineLevel="0" collapsed="false">
      <c r="A12829" s="37" t="s">
        <v>1857</v>
      </c>
      <c r="B12829" s="37" t="s">
        <v>278</v>
      </c>
      <c r="C12829" s="37" t="n">
        <v>22</v>
      </c>
      <c r="D12829" s="37" t="n">
        <v>21</v>
      </c>
      <c r="E12829" s="37" t="n">
        <v>1</v>
      </c>
      <c r="F12829" s="37" t="n">
        <v>0</v>
      </c>
      <c r="G12829" s="37" t="n">
        <v>0</v>
      </c>
      <c r="H12829" s="37" t="n">
        <v>0</v>
      </c>
      <c r="I12829" s="37" t="n">
        <v>13</v>
      </c>
      <c r="J12829" s="40" t="n">
        <f aca="false">IF(C12829=0,"",D12829/C12829)</f>
        <v>0.954545454545455</v>
      </c>
    </row>
    <row r="12830" customFormat="false" ht="15" hidden="false" customHeight="false" outlineLevel="0" collapsed="false">
      <c r="A12830" s="37" t="s">
        <v>1857</v>
      </c>
      <c r="B12830" s="37" t="s">
        <v>279</v>
      </c>
      <c r="C12830" s="37" t="n">
        <v>22</v>
      </c>
      <c r="D12830" s="37" t="n">
        <v>21</v>
      </c>
      <c r="E12830" s="37" t="n">
        <v>2</v>
      </c>
      <c r="F12830" s="37" t="n">
        <v>2</v>
      </c>
      <c r="G12830" s="37" t="n">
        <v>0</v>
      </c>
      <c r="H12830" s="37" t="n">
        <v>4</v>
      </c>
      <c r="I12830" s="37" t="n">
        <v>13</v>
      </c>
      <c r="J12830" s="40" t="n">
        <f aca="false">IF(C12830=0,"",D12830/C12830)</f>
        <v>0.954545454545455</v>
      </c>
    </row>
    <row r="12831" customFormat="false" ht="15" hidden="false" customHeight="false" outlineLevel="0" collapsed="false">
      <c r="A12831" s="37" t="s">
        <v>1857</v>
      </c>
      <c r="B12831" s="37" t="s">
        <v>280</v>
      </c>
      <c r="C12831" s="37" t="n">
        <v>22</v>
      </c>
      <c r="D12831" s="37" t="n">
        <v>21</v>
      </c>
      <c r="E12831" s="37" t="n">
        <v>0</v>
      </c>
      <c r="F12831" s="37" t="n">
        <v>2</v>
      </c>
      <c r="G12831" s="37" t="n">
        <v>0</v>
      </c>
      <c r="H12831" s="37" t="n">
        <v>2</v>
      </c>
      <c r="I12831" s="37" t="n">
        <v>31</v>
      </c>
      <c r="J12831" s="40" t="n">
        <f aca="false">IF(C12831=0,"",D12831/C12831)</f>
        <v>0.954545454545455</v>
      </c>
    </row>
    <row r="12832" customFormat="false" ht="15" hidden="false" customHeight="false" outlineLevel="0" collapsed="false">
      <c r="A12832" s="37" t="s">
        <v>1857</v>
      </c>
      <c r="B12832" s="37" t="s">
        <v>281</v>
      </c>
      <c r="C12832" s="37" t="n">
        <v>22</v>
      </c>
      <c r="D12832" s="37" t="n">
        <v>19</v>
      </c>
      <c r="E12832" s="37" t="n">
        <v>1</v>
      </c>
      <c r="F12832" s="37" t="n">
        <v>0</v>
      </c>
      <c r="G12832" s="37" t="n">
        <v>0</v>
      </c>
      <c r="H12832" s="37" t="n">
        <v>1</v>
      </c>
      <c r="I12832" s="37" t="n">
        <v>2</v>
      </c>
      <c r="J12832" s="40" t="n">
        <f aca="false">IF(C12832=0,"",D12832/C12832)</f>
        <v>0.863636363636364</v>
      </c>
    </row>
    <row r="12833" customFormat="false" ht="15" hidden="false" customHeight="false" outlineLevel="0" collapsed="false">
      <c r="A12833" s="37" t="s">
        <v>1859</v>
      </c>
      <c r="B12833" s="37" t="s">
        <v>270</v>
      </c>
      <c r="C12833" s="37" t="n">
        <v>22</v>
      </c>
      <c r="D12833" s="37" t="n">
        <v>21</v>
      </c>
      <c r="E12833" s="37" t="n">
        <v>0</v>
      </c>
      <c r="F12833" s="37" t="n">
        <v>1</v>
      </c>
      <c r="G12833" s="37" t="n">
        <v>0</v>
      </c>
      <c r="H12833" s="37" t="n">
        <v>2</v>
      </c>
      <c r="I12833" s="37" t="n">
        <v>2</v>
      </c>
      <c r="J12833" s="40" t="n">
        <f aca="false">IF(C12833=0,"",D12833/C12833)</f>
        <v>0.954545454545455</v>
      </c>
    </row>
    <row r="12834" customFormat="false" ht="15" hidden="false" customHeight="false" outlineLevel="0" collapsed="false">
      <c r="A12834" s="37" t="s">
        <v>1859</v>
      </c>
      <c r="B12834" s="37" t="s">
        <v>271</v>
      </c>
      <c r="C12834" s="37" t="n">
        <v>22</v>
      </c>
      <c r="D12834" s="37" t="n">
        <v>21</v>
      </c>
      <c r="E12834" s="37" t="n">
        <v>0</v>
      </c>
      <c r="F12834" s="37" t="n">
        <v>0</v>
      </c>
      <c r="G12834" s="37" t="n">
        <v>1</v>
      </c>
      <c r="H12834" s="37" t="n">
        <v>1</v>
      </c>
      <c r="I12834" s="37" t="n">
        <v>4</v>
      </c>
      <c r="J12834" s="40" t="n">
        <f aca="false">IF(C12834=0,"",D12834/C12834)</f>
        <v>0.954545454545455</v>
      </c>
    </row>
    <row r="12835" customFormat="false" ht="15" hidden="false" customHeight="false" outlineLevel="0" collapsed="false">
      <c r="A12835" s="37" t="s">
        <v>1859</v>
      </c>
      <c r="B12835" s="37" t="s">
        <v>272</v>
      </c>
      <c r="C12835" s="37" t="n">
        <v>22</v>
      </c>
      <c r="D12835" s="37" t="n">
        <v>19</v>
      </c>
      <c r="E12835" s="37" t="n">
        <v>1</v>
      </c>
      <c r="F12835" s="37" t="n">
        <v>1</v>
      </c>
      <c r="G12835" s="37" t="n">
        <v>0</v>
      </c>
      <c r="H12835" s="37" t="n">
        <v>2</v>
      </c>
      <c r="I12835" s="37" t="n">
        <v>6</v>
      </c>
      <c r="J12835" s="40" t="n">
        <f aca="false">IF(C12835=0,"",D12835/C12835)</f>
        <v>0.863636363636364</v>
      </c>
    </row>
    <row r="12836" customFormat="false" ht="15" hidden="false" customHeight="false" outlineLevel="0" collapsed="false">
      <c r="A12836" s="37" t="s">
        <v>1859</v>
      </c>
      <c r="B12836" s="37" t="s">
        <v>273</v>
      </c>
      <c r="C12836" s="37" t="n">
        <v>22</v>
      </c>
      <c r="D12836" s="37" t="n">
        <v>18</v>
      </c>
      <c r="E12836" s="37" t="n">
        <v>1</v>
      </c>
      <c r="F12836" s="37" t="n">
        <v>0</v>
      </c>
      <c r="G12836" s="37" t="n">
        <v>1</v>
      </c>
      <c r="H12836" s="37" t="n">
        <v>4</v>
      </c>
      <c r="I12836" s="37" t="n">
        <v>3</v>
      </c>
      <c r="J12836" s="40" t="n">
        <f aca="false">IF(C12836=0,"",D12836/C12836)</f>
        <v>0.818181818181818</v>
      </c>
    </row>
    <row r="12837" customFormat="false" ht="15" hidden="false" customHeight="false" outlineLevel="0" collapsed="false">
      <c r="A12837" s="37" t="s">
        <v>1859</v>
      </c>
      <c r="B12837" s="37" t="s">
        <v>274</v>
      </c>
      <c r="C12837" s="37" t="n">
        <v>22</v>
      </c>
      <c r="D12837" s="37" t="n">
        <v>22</v>
      </c>
      <c r="E12837" s="37" t="n">
        <v>0</v>
      </c>
      <c r="F12837" s="37" t="n">
        <v>3</v>
      </c>
      <c r="G12837" s="37" t="n">
        <v>0</v>
      </c>
      <c r="H12837" s="37" t="n">
        <v>0</v>
      </c>
      <c r="I12837" s="37" t="n">
        <v>1</v>
      </c>
      <c r="J12837" s="40" t="n">
        <f aca="false">IF(C12837=0,"",D12837/C12837)</f>
        <v>1</v>
      </c>
    </row>
    <row r="12838" customFormat="false" ht="15" hidden="false" customHeight="false" outlineLevel="0" collapsed="false">
      <c r="A12838" s="37" t="s">
        <v>1859</v>
      </c>
      <c r="B12838" s="37" t="s">
        <v>275</v>
      </c>
      <c r="C12838" s="37" t="n">
        <v>22</v>
      </c>
      <c r="D12838" s="37" t="n">
        <v>20</v>
      </c>
      <c r="E12838" s="37" t="n">
        <v>0</v>
      </c>
      <c r="F12838" s="37" t="n">
        <v>2</v>
      </c>
      <c r="G12838" s="37" t="n">
        <v>0</v>
      </c>
      <c r="H12838" s="37" t="n">
        <v>1</v>
      </c>
      <c r="I12838" s="37" t="n">
        <v>0</v>
      </c>
      <c r="J12838" s="40" t="n">
        <f aca="false">IF(C12838=0,"",D12838/C12838)</f>
        <v>0.909090909090909</v>
      </c>
    </row>
    <row r="12839" customFormat="false" ht="15" hidden="false" customHeight="false" outlineLevel="0" collapsed="false">
      <c r="A12839" s="37" t="s">
        <v>1859</v>
      </c>
      <c r="B12839" s="37" t="s">
        <v>276</v>
      </c>
      <c r="C12839" s="37" t="n">
        <v>22</v>
      </c>
      <c r="D12839" s="37" t="n">
        <v>19</v>
      </c>
      <c r="E12839" s="37" t="n">
        <v>1</v>
      </c>
      <c r="F12839" s="37" t="n">
        <v>1</v>
      </c>
      <c r="G12839" s="37" t="n">
        <v>0</v>
      </c>
      <c r="H12839" s="37" t="n">
        <v>1</v>
      </c>
      <c r="I12839" s="37" t="n">
        <v>0</v>
      </c>
      <c r="J12839" s="40" t="n">
        <f aca="false">IF(C12839=0,"",D12839/C12839)</f>
        <v>0.863636363636364</v>
      </c>
    </row>
    <row r="12840" customFormat="false" ht="15" hidden="false" customHeight="false" outlineLevel="0" collapsed="false">
      <c r="A12840" s="37" t="s">
        <v>1859</v>
      </c>
      <c r="B12840" s="37" t="s">
        <v>277</v>
      </c>
      <c r="C12840" s="37" t="n">
        <v>22</v>
      </c>
      <c r="D12840" s="37" t="n">
        <v>17</v>
      </c>
      <c r="E12840" s="37" t="n">
        <v>1</v>
      </c>
      <c r="F12840" s="37" t="n">
        <v>1</v>
      </c>
      <c r="G12840" s="37" t="n">
        <v>0</v>
      </c>
      <c r="H12840" s="37" t="n">
        <v>2</v>
      </c>
      <c r="I12840" s="37" t="n">
        <v>9</v>
      </c>
      <c r="J12840" s="40" t="n">
        <f aca="false">IF(C12840=0,"",D12840/C12840)</f>
        <v>0.772727272727273</v>
      </c>
    </row>
    <row r="12841" customFormat="false" ht="15" hidden="false" customHeight="false" outlineLevel="0" collapsed="false">
      <c r="A12841" s="37" t="s">
        <v>1859</v>
      </c>
      <c r="B12841" s="37" t="s">
        <v>278</v>
      </c>
      <c r="C12841" s="37" t="n">
        <v>22</v>
      </c>
      <c r="D12841" s="37" t="n">
        <v>22</v>
      </c>
      <c r="E12841" s="37" t="n">
        <v>0</v>
      </c>
      <c r="F12841" s="37" t="n">
        <v>1</v>
      </c>
      <c r="G12841" s="37" t="n">
        <v>0</v>
      </c>
      <c r="H12841" s="37" t="n">
        <v>2</v>
      </c>
      <c r="I12841" s="37" t="n">
        <v>2</v>
      </c>
      <c r="J12841" s="40" t="n">
        <f aca="false">IF(C12841=0,"",D12841/C12841)</f>
        <v>1</v>
      </c>
    </row>
    <row r="12842" customFormat="false" ht="15" hidden="false" customHeight="false" outlineLevel="0" collapsed="false">
      <c r="A12842" s="37" t="s">
        <v>1859</v>
      </c>
      <c r="B12842" s="37" t="s">
        <v>279</v>
      </c>
      <c r="C12842" s="37" t="n">
        <v>22</v>
      </c>
      <c r="D12842" s="37" t="n">
        <v>20</v>
      </c>
      <c r="E12842" s="37" t="n">
        <v>0</v>
      </c>
      <c r="F12842" s="37" t="n">
        <v>1</v>
      </c>
      <c r="G12842" s="37" t="n">
        <v>0</v>
      </c>
      <c r="H12842" s="37" t="n">
        <v>2</v>
      </c>
      <c r="I12842" s="37" t="n">
        <v>1</v>
      </c>
      <c r="J12842" s="40" t="n">
        <f aca="false">IF(C12842=0,"",D12842/C12842)</f>
        <v>0.909090909090909</v>
      </c>
    </row>
    <row r="12843" customFormat="false" ht="15" hidden="false" customHeight="false" outlineLevel="0" collapsed="false">
      <c r="A12843" s="37" t="s">
        <v>1859</v>
      </c>
      <c r="B12843" s="37" t="s">
        <v>280</v>
      </c>
      <c r="C12843" s="37" t="n">
        <v>22</v>
      </c>
      <c r="D12843" s="37" t="n">
        <v>20</v>
      </c>
      <c r="E12843" s="37" t="n">
        <v>1</v>
      </c>
      <c r="F12843" s="37" t="n">
        <v>1</v>
      </c>
      <c r="G12843" s="37" t="n">
        <v>0</v>
      </c>
      <c r="H12843" s="37" t="n">
        <v>1</v>
      </c>
      <c r="I12843" s="37" t="n">
        <v>0</v>
      </c>
      <c r="J12843" s="40" t="n">
        <f aca="false">IF(C12843=0,"",D12843/C12843)</f>
        <v>0.909090909090909</v>
      </c>
    </row>
    <row r="12844" customFormat="false" ht="15" hidden="false" customHeight="false" outlineLevel="0" collapsed="false">
      <c r="A12844" s="37" t="s">
        <v>1859</v>
      </c>
      <c r="B12844" s="37" t="s">
        <v>281</v>
      </c>
      <c r="C12844" s="37" t="n">
        <v>22</v>
      </c>
      <c r="D12844" s="37" t="n">
        <v>22</v>
      </c>
      <c r="E12844" s="37" t="n">
        <v>0</v>
      </c>
      <c r="F12844" s="37" t="n">
        <v>0</v>
      </c>
      <c r="G12844" s="37" t="n">
        <v>0</v>
      </c>
      <c r="H12844" s="37" t="n">
        <v>1</v>
      </c>
      <c r="I12844" s="37" t="n">
        <v>4</v>
      </c>
      <c r="J12844" s="40" t="n">
        <f aca="false">IF(C12844=0,"",D12844/C12844)</f>
        <v>1</v>
      </c>
    </row>
    <row r="12845" customFormat="false" ht="15" hidden="false" customHeight="false" outlineLevel="0" collapsed="false">
      <c r="A12845" s="37" t="s">
        <v>1860</v>
      </c>
      <c r="B12845" s="37" t="s">
        <v>270</v>
      </c>
      <c r="C12845" s="37" t="n">
        <v>22</v>
      </c>
      <c r="D12845" s="37" t="n">
        <v>22</v>
      </c>
      <c r="E12845" s="37" t="n">
        <v>0</v>
      </c>
      <c r="F12845" s="37" t="n">
        <v>1</v>
      </c>
      <c r="G12845" s="37" t="n">
        <v>1</v>
      </c>
      <c r="H12845" s="37" t="n">
        <v>3</v>
      </c>
      <c r="I12845" s="37" t="n">
        <v>1</v>
      </c>
      <c r="J12845" s="40" t="n">
        <f aca="false">IF(C12845=0,"",D12845/C12845)</f>
        <v>1</v>
      </c>
    </row>
    <row r="12846" customFormat="false" ht="15" hidden="false" customHeight="false" outlineLevel="0" collapsed="false">
      <c r="A12846" s="37" t="s">
        <v>1860</v>
      </c>
      <c r="B12846" s="37" t="s">
        <v>271</v>
      </c>
      <c r="C12846" s="37" t="n">
        <v>22</v>
      </c>
      <c r="D12846" s="37" t="n">
        <v>22</v>
      </c>
      <c r="E12846" s="37" t="n">
        <v>1</v>
      </c>
      <c r="F12846" s="37" t="n">
        <v>0</v>
      </c>
      <c r="G12846" s="37" t="n">
        <v>1</v>
      </c>
      <c r="H12846" s="37" t="n">
        <v>2</v>
      </c>
      <c r="I12846" s="37" t="n">
        <v>0</v>
      </c>
      <c r="J12846" s="40" t="n">
        <f aca="false">IF(C12846=0,"",D12846/C12846)</f>
        <v>1</v>
      </c>
    </row>
    <row r="12847" customFormat="false" ht="15" hidden="false" customHeight="false" outlineLevel="0" collapsed="false">
      <c r="A12847" s="37" t="s">
        <v>1860</v>
      </c>
      <c r="B12847" s="37" t="s">
        <v>272</v>
      </c>
      <c r="C12847" s="37" t="n">
        <v>22</v>
      </c>
      <c r="D12847" s="37" t="n">
        <v>22</v>
      </c>
      <c r="E12847" s="37" t="n">
        <v>1</v>
      </c>
      <c r="F12847" s="37" t="n">
        <v>1</v>
      </c>
      <c r="G12847" s="37" t="n">
        <v>0</v>
      </c>
      <c r="H12847" s="37" t="n">
        <v>1</v>
      </c>
      <c r="I12847" s="37" t="n">
        <v>0</v>
      </c>
      <c r="J12847" s="40" t="n">
        <f aca="false">IF(C12847=0,"",D12847/C12847)</f>
        <v>1</v>
      </c>
    </row>
    <row r="12848" customFormat="false" ht="15" hidden="false" customHeight="false" outlineLevel="0" collapsed="false">
      <c r="A12848" s="37" t="s">
        <v>1860</v>
      </c>
      <c r="B12848" s="37" t="s">
        <v>273</v>
      </c>
      <c r="C12848" s="37" t="n">
        <v>22</v>
      </c>
      <c r="D12848" s="37" t="n">
        <v>22</v>
      </c>
      <c r="E12848" s="37" t="n">
        <v>0</v>
      </c>
      <c r="F12848" s="37" t="n">
        <v>0</v>
      </c>
      <c r="G12848" s="37" t="n">
        <v>0</v>
      </c>
      <c r="H12848" s="37" t="n">
        <v>0</v>
      </c>
      <c r="I12848" s="37" t="n">
        <v>0</v>
      </c>
      <c r="J12848" s="40" t="n">
        <f aca="false">IF(C12848=0,"",D12848/C12848)</f>
        <v>1</v>
      </c>
    </row>
    <row r="12849" customFormat="false" ht="15" hidden="false" customHeight="false" outlineLevel="0" collapsed="false">
      <c r="A12849" s="37" t="s">
        <v>1860</v>
      </c>
      <c r="B12849" s="37" t="s">
        <v>274</v>
      </c>
      <c r="C12849" s="37" t="n">
        <v>22</v>
      </c>
      <c r="D12849" s="37" t="n">
        <v>21</v>
      </c>
      <c r="E12849" s="37" t="n">
        <v>0</v>
      </c>
      <c r="F12849" s="37" t="n">
        <v>0</v>
      </c>
      <c r="G12849" s="37" t="n">
        <v>0</v>
      </c>
      <c r="H12849" s="37" t="n">
        <v>1</v>
      </c>
      <c r="I12849" s="37" t="n">
        <v>0</v>
      </c>
      <c r="J12849" s="40" t="n">
        <f aca="false">IF(C12849=0,"",D12849/C12849)</f>
        <v>0.954545454545455</v>
      </c>
    </row>
    <row r="12850" customFormat="false" ht="15" hidden="false" customHeight="false" outlineLevel="0" collapsed="false">
      <c r="A12850" s="37" t="s">
        <v>1860</v>
      </c>
      <c r="B12850" s="37" t="s">
        <v>275</v>
      </c>
      <c r="C12850" s="37" t="n">
        <v>22</v>
      </c>
      <c r="D12850" s="37" t="n">
        <v>22</v>
      </c>
      <c r="E12850" s="37" t="n">
        <v>0</v>
      </c>
      <c r="F12850" s="37" t="n">
        <v>0</v>
      </c>
      <c r="G12850" s="37" t="n">
        <v>1</v>
      </c>
      <c r="H12850" s="37" t="n">
        <v>1</v>
      </c>
      <c r="I12850" s="37" t="n">
        <v>1</v>
      </c>
      <c r="J12850" s="40" t="n">
        <f aca="false">IF(C12850=0,"",D12850/C12850)</f>
        <v>1</v>
      </c>
    </row>
    <row r="12851" customFormat="false" ht="15" hidden="false" customHeight="false" outlineLevel="0" collapsed="false">
      <c r="A12851" s="37" t="s">
        <v>1860</v>
      </c>
      <c r="B12851" s="37" t="s">
        <v>276</v>
      </c>
      <c r="C12851" s="37" t="n">
        <v>22</v>
      </c>
      <c r="D12851" s="37" t="n">
        <v>22</v>
      </c>
      <c r="E12851" s="37" t="n">
        <v>0</v>
      </c>
      <c r="F12851" s="37" t="n">
        <v>2</v>
      </c>
      <c r="G12851" s="37" t="n">
        <v>0</v>
      </c>
      <c r="H12851" s="37" t="n">
        <v>2</v>
      </c>
      <c r="I12851" s="37" t="n">
        <v>3</v>
      </c>
      <c r="J12851" s="40" t="n">
        <f aca="false">IF(C12851=0,"",D12851/C12851)</f>
        <v>1</v>
      </c>
    </row>
    <row r="12852" customFormat="false" ht="15" hidden="false" customHeight="false" outlineLevel="0" collapsed="false">
      <c r="A12852" s="37" t="s">
        <v>1860</v>
      </c>
      <c r="B12852" s="37" t="s">
        <v>277</v>
      </c>
      <c r="C12852" s="37" t="n">
        <v>22</v>
      </c>
      <c r="D12852" s="37" t="n">
        <v>22</v>
      </c>
      <c r="E12852" s="37" t="n">
        <v>2</v>
      </c>
      <c r="F12852" s="37" t="n">
        <v>0</v>
      </c>
      <c r="G12852" s="37" t="n">
        <v>2</v>
      </c>
      <c r="H12852" s="37" t="n">
        <v>3</v>
      </c>
      <c r="I12852" s="37" t="n">
        <v>2</v>
      </c>
      <c r="J12852" s="40" t="n">
        <f aca="false">IF(C12852=0,"",D12852/C12852)</f>
        <v>1</v>
      </c>
    </row>
    <row r="12853" customFormat="false" ht="15" hidden="false" customHeight="false" outlineLevel="0" collapsed="false">
      <c r="A12853" s="37" t="s">
        <v>1860</v>
      </c>
      <c r="B12853" s="37" t="s">
        <v>278</v>
      </c>
      <c r="C12853" s="37" t="n">
        <v>22</v>
      </c>
      <c r="D12853" s="37" t="n">
        <v>22</v>
      </c>
      <c r="E12853" s="37" t="n">
        <v>2</v>
      </c>
      <c r="F12853" s="37" t="n">
        <v>0</v>
      </c>
      <c r="G12853" s="37" t="n">
        <v>0</v>
      </c>
      <c r="H12853" s="37" t="n">
        <v>1</v>
      </c>
      <c r="I12853" s="37" t="n">
        <v>0</v>
      </c>
      <c r="J12853" s="40" t="n">
        <f aca="false">IF(C12853=0,"",D12853/C12853)</f>
        <v>1</v>
      </c>
    </row>
    <row r="12854" customFormat="false" ht="15" hidden="false" customHeight="false" outlineLevel="0" collapsed="false">
      <c r="A12854" s="37" t="s">
        <v>1860</v>
      </c>
      <c r="B12854" s="37" t="s">
        <v>279</v>
      </c>
      <c r="C12854" s="37" t="n">
        <v>22</v>
      </c>
      <c r="D12854" s="37" t="n">
        <v>19</v>
      </c>
      <c r="E12854" s="37" t="n">
        <v>0</v>
      </c>
      <c r="F12854" s="37" t="n">
        <v>2</v>
      </c>
      <c r="G12854" s="37" t="n">
        <v>0</v>
      </c>
      <c r="H12854" s="37" t="n">
        <v>1</v>
      </c>
      <c r="I12854" s="37" t="n">
        <v>0</v>
      </c>
      <c r="J12854" s="40" t="n">
        <f aca="false">IF(C12854=0,"",D12854/C12854)</f>
        <v>0.863636363636364</v>
      </c>
    </row>
    <row r="12855" customFormat="false" ht="15" hidden="false" customHeight="false" outlineLevel="0" collapsed="false">
      <c r="A12855" s="37" t="s">
        <v>1860</v>
      </c>
      <c r="B12855" s="37" t="s">
        <v>280</v>
      </c>
      <c r="C12855" s="37" t="n">
        <v>22</v>
      </c>
      <c r="D12855" s="37" t="n">
        <v>21</v>
      </c>
      <c r="E12855" s="37" t="n">
        <v>0</v>
      </c>
      <c r="F12855" s="37" t="n">
        <v>1</v>
      </c>
      <c r="G12855" s="37" t="n">
        <v>0</v>
      </c>
      <c r="H12855" s="37" t="n">
        <v>3</v>
      </c>
      <c r="I12855" s="37" t="n">
        <v>3</v>
      </c>
      <c r="J12855" s="40" t="n">
        <f aca="false">IF(C12855=0,"",D12855/C12855)</f>
        <v>0.954545454545455</v>
      </c>
    </row>
    <row r="12856" customFormat="false" ht="15" hidden="false" customHeight="false" outlineLevel="0" collapsed="false">
      <c r="A12856" s="37" t="s">
        <v>1860</v>
      </c>
      <c r="B12856" s="37" t="s">
        <v>281</v>
      </c>
      <c r="C12856" s="37" t="n">
        <v>22</v>
      </c>
      <c r="D12856" s="37" t="n">
        <v>20</v>
      </c>
      <c r="E12856" s="37" t="n">
        <v>0</v>
      </c>
      <c r="F12856" s="37" t="n">
        <v>2</v>
      </c>
      <c r="G12856" s="37" t="n">
        <v>0</v>
      </c>
      <c r="H12856" s="37" t="n">
        <v>1</v>
      </c>
      <c r="I12856" s="37" t="n">
        <v>0</v>
      </c>
      <c r="J12856" s="40" t="n">
        <f aca="false">IF(C12856=0,"",D12856/C12856)</f>
        <v>0.909090909090909</v>
      </c>
    </row>
    <row r="12857" customFormat="false" ht="15" hidden="false" customHeight="false" outlineLevel="0" collapsed="false">
      <c r="A12857" s="37" t="s">
        <v>1861</v>
      </c>
      <c r="B12857" s="37" t="s">
        <v>277</v>
      </c>
      <c r="C12857" s="37" t="n">
        <v>22</v>
      </c>
      <c r="D12857" s="37" t="n">
        <v>21</v>
      </c>
      <c r="E12857" s="37" t="n">
        <v>0</v>
      </c>
      <c r="F12857" s="37" t="n">
        <v>0</v>
      </c>
      <c r="G12857" s="37" t="n">
        <v>0</v>
      </c>
      <c r="H12857" s="37" t="n">
        <v>2</v>
      </c>
      <c r="I12857" s="37" t="n">
        <v>1</v>
      </c>
      <c r="J12857" s="40" t="n">
        <f aca="false">IF(C12857=0,"",D12857/C12857)</f>
        <v>0.954545454545455</v>
      </c>
    </row>
    <row r="12858" customFormat="false" ht="15" hidden="false" customHeight="false" outlineLevel="0" collapsed="false">
      <c r="A12858" s="37" t="s">
        <v>1861</v>
      </c>
      <c r="B12858" s="37" t="s">
        <v>278</v>
      </c>
      <c r="C12858" s="37" t="n">
        <v>22</v>
      </c>
      <c r="D12858" s="37" t="n">
        <v>20</v>
      </c>
      <c r="E12858" s="37" t="n">
        <v>0</v>
      </c>
      <c r="F12858" s="37" t="n">
        <v>1</v>
      </c>
      <c r="G12858" s="37" t="n">
        <v>0</v>
      </c>
      <c r="H12858" s="37" t="n">
        <v>2</v>
      </c>
      <c r="I12858" s="37" t="n">
        <v>1</v>
      </c>
      <c r="J12858" s="40" t="n">
        <f aca="false">IF(C12858=0,"",D12858/C12858)</f>
        <v>0.909090909090909</v>
      </c>
    </row>
    <row r="12859" customFormat="false" ht="15" hidden="false" customHeight="false" outlineLevel="0" collapsed="false">
      <c r="A12859" s="37" t="s">
        <v>1861</v>
      </c>
      <c r="B12859" s="37" t="s">
        <v>279</v>
      </c>
      <c r="C12859" s="37" t="n">
        <v>22</v>
      </c>
      <c r="D12859" s="37" t="n">
        <v>22</v>
      </c>
      <c r="E12859" s="37" t="n">
        <v>0</v>
      </c>
      <c r="F12859" s="37" t="n">
        <v>2</v>
      </c>
      <c r="G12859" s="37" t="n">
        <v>0</v>
      </c>
      <c r="H12859" s="37" t="n">
        <v>1</v>
      </c>
      <c r="I12859" s="37" t="n">
        <v>2</v>
      </c>
      <c r="J12859" s="40" t="n">
        <f aca="false">IF(C12859=0,"",D12859/C12859)</f>
        <v>1</v>
      </c>
    </row>
    <row r="12860" customFormat="false" ht="15" hidden="false" customHeight="false" outlineLevel="0" collapsed="false">
      <c r="A12860" s="37" t="s">
        <v>1861</v>
      </c>
      <c r="B12860" s="37" t="s">
        <v>280</v>
      </c>
      <c r="C12860" s="37" t="n">
        <v>22</v>
      </c>
      <c r="D12860" s="37" t="n">
        <v>21</v>
      </c>
      <c r="E12860" s="37" t="n">
        <v>1</v>
      </c>
      <c r="F12860" s="37" t="n">
        <v>1</v>
      </c>
      <c r="G12860" s="37" t="n">
        <v>1</v>
      </c>
      <c r="H12860" s="37" t="n">
        <v>1</v>
      </c>
      <c r="I12860" s="37" t="n">
        <v>2</v>
      </c>
      <c r="J12860" s="40" t="n">
        <f aca="false">IF(C12860=0,"",D12860/C12860)</f>
        <v>0.954545454545455</v>
      </c>
    </row>
    <row r="12861" customFormat="false" ht="15" hidden="false" customHeight="false" outlineLevel="0" collapsed="false">
      <c r="A12861" s="37" t="s">
        <v>1861</v>
      </c>
      <c r="B12861" s="37" t="s">
        <v>281</v>
      </c>
      <c r="C12861" s="37" t="n">
        <v>22</v>
      </c>
      <c r="D12861" s="37" t="n">
        <v>19</v>
      </c>
      <c r="E12861" s="37" t="n">
        <v>0</v>
      </c>
      <c r="F12861" s="37" t="n">
        <v>1</v>
      </c>
      <c r="G12861" s="37" t="n">
        <v>1</v>
      </c>
      <c r="H12861" s="37" t="n">
        <v>1</v>
      </c>
      <c r="I12861" s="37" t="n">
        <v>0</v>
      </c>
      <c r="J12861" s="40" t="n">
        <f aca="false">IF(C12861=0,"",D12861/C12861)</f>
        <v>0.863636363636364</v>
      </c>
    </row>
    <row r="12862" customFormat="false" ht="15" hidden="false" customHeight="false" outlineLevel="0" collapsed="false">
      <c r="A12862" s="37" t="s">
        <v>1862</v>
      </c>
      <c r="B12862" s="37" t="s">
        <v>281</v>
      </c>
      <c r="C12862" s="37" t="n">
        <v>22</v>
      </c>
      <c r="D12862" s="37" t="n">
        <v>21</v>
      </c>
      <c r="E12862" s="37" t="n">
        <v>0</v>
      </c>
      <c r="F12862" s="37" t="n">
        <v>0</v>
      </c>
      <c r="G12862" s="37" t="n">
        <v>0</v>
      </c>
      <c r="H12862" s="37" t="n">
        <v>1</v>
      </c>
      <c r="I12862" s="37" t="n">
        <v>19</v>
      </c>
      <c r="J12862" s="40" t="n">
        <f aca="false">IF(C12862=0,"",D12862/C12862)</f>
        <v>0.954545454545455</v>
      </c>
    </row>
    <row r="12863" customFormat="false" ht="15" hidden="false" customHeight="false" outlineLevel="0" collapsed="false">
      <c r="A12863" s="37" t="s">
        <v>714</v>
      </c>
      <c r="B12863" s="37" t="s">
        <v>270</v>
      </c>
      <c r="C12863" s="37" t="n">
        <v>22</v>
      </c>
      <c r="D12863" s="37" t="n">
        <v>21</v>
      </c>
      <c r="E12863" s="37" t="n">
        <v>1</v>
      </c>
      <c r="F12863" s="37" t="n">
        <v>0</v>
      </c>
      <c r="G12863" s="37" t="n">
        <v>1</v>
      </c>
      <c r="H12863" s="37" t="n">
        <v>1</v>
      </c>
      <c r="I12863" s="37" t="n">
        <v>0</v>
      </c>
      <c r="J12863" s="40" t="n">
        <f aca="false">IF(C12863=0,"",D12863/C12863)</f>
        <v>0.954545454545455</v>
      </c>
    </row>
    <row r="12864" customFormat="false" ht="15" hidden="false" customHeight="false" outlineLevel="0" collapsed="false">
      <c r="A12864" s="37" t="s">
        <v>714</v>
      </c>
      <c r="B12864" s="37" t="s">
        <v>271</v>
      </c>
      <c r="C12864" s="37" t="n">
        <v>22</v>
      </c>
      <c r="D12864" s="37" t="n">
        <v>19</v>
      </c>
      <c r="E12864" s="37" t="n">
        <v>0</v>
      </c>
      <c r="F12864" s="37" t="n">
        <v>0</v>
      </c>
      <c r="G12864" s="37" t="n">
        <v>1</v>
      </c>
      <c r="H12864" s="37" t="n">
        <v>0</v>
      </c>
      <c r="I12864" s="37" t="n">
        <v>2</v>
      </c>
      <c r="J12864" s="40" t="n">
        <f aca="false">IF(C12864=0,"",D12864/C12864)</f>
        <v>0.863636363636364</v>
      </c>
    </row>
    <row r="12865" customFormat="false" ht="15" hidden="false" customHeight="false" outlineLevel="0" collapsed="false">
      <c r="A12865" s="37" t="s">
        <v>714</v>
      </c>
      <c r="B12865" s="37" t="s">
        <v>272</v>
      </c>
      <c r="C12865" s="37" t="n">
        <v>22</v>
      </c>
      <c r="D12865" s="37" t="n">
        <v>22</v>
      </c>
      <c r="E12865" s="37" t="n">
        <v>0</v>
      </c>
      <c r="F12865" s="37" t="n">
        <v>1</v>
      </c>
      <c r="G12865" s="37" t="n">
        <v>0</v>
      </c>
      <c r="H12865" s="37" t="n">
        <v>1</v>
      </c>
      <c r="I12865" s="37" t="n">
        <v>1</v>
      </c>
      <c r="J12865" s="40" t="n">
        <f aca="false">IF(C12865=0,"",D12865/C12865)</f>
        <v>1</v>
      </c>
    </row>
    <row r="12866" customFormat="false" ht="15" hidden="false" customHeight="false" outlineLevel="0" collapsed="false">
      <c r="A12866" s="37" t="s">
        <v>714</v>
      </c>
      <c r="B12866" s="37" t="s">
        <v>273</v>
      </c>
      <c r="C12866" s="37" t="n">
        <v>22</v>
      </c>
      <c r="D12866" s="37" t="n">
        <v>22</v>
      </c>
      <c r="E12866" s="37" t="n">
        <v>0</v>
      </c>
      <c r="F12866" s="37" t="n">
        <v>0</v>
      </c>
      <c r="G12866" s="37" t="n">
        <v>1</v>
      </c>
      <c r="H12866" s="37" t="n">
        <v>3</v>
      </c>
      <c r="I12866" s="37" t="n">
        <v>2</v>
      </c>
      <c r="J12866" s="40" t="n">
        <f aca="false">IF(C12866=0,"",D12866/C12866)</f>
        <v>1</v>
      </c>
    </row>
    <row r="12867" customFormat="false" ht="15" hidden="false" customHeight="false" outlineLevel="0" collapsed="false">
      <c r="A12867" s="37" t="s">
        <v>714</v>
      </c>
      <c r="B12867" s="37" t="s">
        <v>274</v>
      </c>
      <c r="C12867" s="37" t="n">
        <v>22</v>
      </c>
      <c r="D12867" s="37" t="n">
        <v>21</v>
      </c>
      <c r="E12867" s="37" t="n">
        <v>0</v>
      </c>
      <c r="F12867" s="37" t="n">
        <v>2</v>
      </c>
      <c r="G12867" s="37" t="n">
        <v>0</v>
      </c>
      <c r="H12867" s="37" t="n">
        <v>1</v>
      </c>
      <c r="I12867" s="37" t="n">
        <v>1</v>
      </c>
      <c r="J12867" s="40" t="n">
        <f aca="false">IF(C12867=0,"",D12867/C12867)</f>
        <v>0.954545454545455</v>
      </c>
    </row>
    <row r="12868" customFormat="false" ht="15" hidden="false" customHeight="false" outlineLevel="0" collapsed="false">
      <c r="A12868" s="37" t="s">
        <v>714</v>
      </c>
      <c r="B12868" s="37" t="s">
        <v>275</v>
      </c>
      <c r="C12868" s="37" t="n">
        <v>22</v>
      </c>
      <c r="D12868" s="37" t="n">
        <v>22</v>
      </c>
      <c r="E12868" s="37" t="n">
        <v>1</v>
      </c>
      <c r="F12868" s="37" t="n">
        <v>1</v>
      </c>
      <c r="G12868" s="37" t="n">
        <v>0</v>
      </c>
      <c r="H12868" s="37" t="n">
        <v>2</v>
      </c>
      <c r="I12868" s="37" t="n">
        <v>1</v>
      </c>
      <c r="J12868" s="40" t="n">
        <f aca="false">IF(C12868=0,"",D12868/C12868)</f>
        <v>1</v>
      </c>
    </row>
    <row r="12869" customFormat="false" ht="15" hidden="false" customHeight="false" outlineLevel="0" collapsed="false">
      <c r="A12869" s="37" t="s">
        <v>714</v>
      </c>
      <c r="B12869" s="37" t="s">
        <v>276</v>
      </c>
      <c r="C12869" s="37" t="n">
        <v>22</v>
      </c>
      <c r="D12869" s="37" t="n">
        <v>21</v>
      </c>
      <c r="E12869" s="37" t="n">
        <v>2</v>
      </c>
      <c r="F12869" s="37" t="n">
        <v>0</v>
      </c>
      <c r="G12869" s="37" t="n">
        <v>0</v>
      </c>
      <c r="H12869" s="37" t="n">
        <v>4</v>
      </c>
      <c r="I12869" s="37" t="n">
        <v>0</v>
      </c>
      <c r="J12869" s="40" t="n">
        <f aca="false">IF(C12869=0,"",D12869/C12869)</f>
        <v>0.954545454545455</v>
      </c>
    </row>
    <row r="12870" customFormat="false" ht="15" hidden="false" customHeight="false" outlineLevel="0" collapsed="false">
      <c r="A12870" s="37" t="s">
        <v>714</v>
      </c>
      <c r="B12870" s="37" t="s">
        <v>277</v>
      </c>
      <c r="C12870" s="37" t="n">
        <v>22</v>
      </c>
      <c r="D12870" s="37" t="n">
        <v>21</v>
      </c>
      <c r="E12870" s="37" t="n">
        <v>1</v>
      </c>
      <c r="F12870" s="37" t="n">
        <v>1</v>
      </c>
      <c r="G12870" s="37" t="n">
        <v>0</v>
      </c>
      <c r="H12870" s="37" t="n">
        <v>2</v>
      </c>
      <c r="I12870" s="37" t="n">
        <v>0</v>
      </c>
      <c r="J12870" s="40" t="n">
        <f aca="false">IF(C12870=0,"",D12870/C12870)</f>
        <v>0.954545454545455</v>
      </c>
    </row>
    <row r="12871" customFormat="false" ht="15" hidden="false" customHeight="false" outlineLevel="0" collapsed="false">
      <c r="A12871" s="37" t="s">
        <v>714</v>
      </c>
      <c r="B12871" s="37" t="s">
        <v>278</v>
      </c>
      <c r="C12871" s="37" t="n">
        <v>22</v>
      </c>
      <c r="D12871" s="37" t="n">
        <v>20</v>
      </c>
      <c r="E12871" s="37" t="n">
        <v>2</v>
      </c>
      <c r="F12871" s="37" t="n">
        <v>2</v>
      </c>
      <c r="G12871" s="37" t="n">
        <v>0</v>
      </c>
      <c r="H12871" s="37" t="n">
        <v>1</v>
      </c>
      <c r="I12871" s="37" t="n">
        <v>9</v>
      </c>
      <c r="J12871" s="40" t="n">
        <f aca="false">IF(C12871=0,"",D12871/C12871)</f>
        <v>0.909090909090909</v>
      </c>
    </row>
    <row r="12872" customFormat="false" ht="15" hidden="false" customHeight="false" outlineLevel="0" collapsed="false">
      <c r="A12872" s="37" t="s">
        <v>714</v>
      </c>
      <c r="B12872" s="37" t="s">
        <v>279</v>
      </c>
      <c r="C12872" s="37" t="n">
        <v>22</v>
      </c>
      <c r="D12872" s="37" t="n">
        <v>22</v>
      </c>
      <c r="E12872" s="37" t="n">
        <v>0</v>
      </c>
      <c r="F12872" s="37" t="n">
        <v>0</v>
      </c>
      <c r="G12872" s="37" t="n">
        <v>0</v>
      </c>
      <c r="H12872" s="37" t="n">
        <v>1</v>
      </c>
      <c r="I12872" s="37" t="n">
        <v>1</v>
      </c>
      <c r="J12872" s="40" t="n">
        <f aca="false">IF(C12872=0,"",D12872/C12872)</f>
        <v>1</v>
      </c>
    </row>
    <row r="12873" customFormat="false" ht="15" hidden="false" customHeight="false" outlineLevel="0" collapsed="false">
      <c r="A12873" s="37" t="s">
        <v>714</v>
      </c>
      <c r="B12873" s="37" t="s">
        <v>280</v>
      </c>
      <c r="C12873" s="37" t="n">
        <v>22</v>
      </c>
      <c r="D12873" s="37" t="n">
        <v>20</v>
      </c>
      <c r="E12873" s="37" t="n">
        <v>0</v>
      </c>
      <c r="F12873" s="37" t="n">
        <v>0</v>
      </c>
      <c r="G12873" s="37" t="n">
        <v>0</v>
      </c>
      <c r="H12873" s="37" t="n">
        <v>2</v>
      </c>
      <c r="I12873" s="37" t="n">
        <v>1</v>
      </c>
      <c r="J12873" s="40" t="n">
        <f aca="false">IF(C12873=0,"",D12873/C12873)</f>
        <v>0.909090909090909</v>
      </c>
    </row>
    <row r="12874" customFormat="false" ht="15" hidden="false" customHeight="false" outlineLevel="0" collapsed="false">
      <c r="A12874" s="37" t="s">
        <v>714</v>
      </c>
      <c r="B12874" s="37" t="s">
        <v>281</v>
      </c>
      <c r="C12874" s="37" t="n">
        <v>22</v>
      </c>
      <c r="D12874" s="37" t="n">
        <v>20</v>
      </c>
      <c r="E12874" s="37" t="n">
        <v>0</v>
      </c>
      <c r="F12874" s="37" t="n">
        <v>0</v>
      </c>
      <c r="G12874" s="37" t="n">
        <v>1</v>
      </c>
      <c r="H12874" s="37" t="n">
        <v>2</v>
      </c>
      <c r="I12874" s="37" t="n">
        <v>4</v>
      </c>
      <c r="J12874" s="40" t="n">
        <f aca="false">IF(C12874=0,"",D12874/C12874)</f>
        <v>0.909090909090909</v>
      </c>
    </row>
    <row r="12875" customFormat="false" ht="15" hidden="false" customHeight="false" outlineLevel="0" collapsed="false">
      <c r="A12875" s="37" t="s">
        <v>1864</v>
      </c>
      <c r="B12875" s="37" t="s">
        <v>270</v>
      </c>
      <c r="C12875" s="37" t="n">
        <v>22</v>
      </c>
      <c r="D12875" s="37" t="n">
        <v>21</v>
      </c>
      <c r="E12875" s="37" t="n">
        <v>1</v>
      </c>
      <c r="F12875" s="37" t="n">
        <v>0</v>
      </c>
      <c r="G12875" s="37" t="n">
        <v>1</v>
      </c>
      <c r="H12875" s="37" t="n">
        <v>3</v>
      </c>
      <c r="I12875" s="37" t="n">
        <v>0</v>
      </c>
      <c r="J12875" s="40" t="n">
        <f aca="false">IF(C12875=0,"",D12875/C12875)</f>
        <v>0.954545454545455</v>
      </c>
    </row>
    <row r="12876" customFormat="false" ht="15" hidden="false" customHeight="false" outlineLevel="0" collapsed="false">
      <c r="A12876" s="37" t="s">
        <v>1864</v>
      </c>
      <c r="B12876" s="37" t="s">
        <v>271</v>
      </c>
      <c r="C12876" s="37" t="n">
        <v>22</v>
      </c>
      <c r="D12876" s="37" t="n">
        <v>19</v>
      </c>
      <c r="E12876" s="37" t="n">
        <v>1</v>
      </c>
      <c r="F12876" s="37" t="n">
        <v>1</v>
      </c>
      <c r="G12876" s="37" t="n">
        <v>1</v>
      </c>
      <c r="H12876" s="37" t="n">
        <v>2</v>
      </c>
      <c r="I12876" s="37" t="n">
        <v>0</v>
      </c>
      <c r="J12876" s="40" t="n">
        <f aca="false">IF(C12876=0,"",D12876/C12876)</f>
        <v>0.863636363636364</v>
      </c>
    </row>
    <row r="12877" customFormat="false" ht="15" hidden="false" customHeight="false" outlineLevel="0" collapsed="false">
      <c r="A12877" s="37" t="s">
        <v>1864</v>
      </c>
      <c r="B12877" s="37" t="s">
        <v>272</v>
      </c>
      <c r="C12877" s="37" t="n">
        <v>22</v>
      </c>
      <c r="D12877" s="37" t="n">
        <v>20</v>
      </c>
      <c r="E12877" s="37" t="n">
        <v>1</v>
      </c>
      <c r="F12877" s="37" t="n">
        <v>1</v>
      </c>
      <c r="G12877" s="37" t="n">
        <v>1</v>
      </c>
      <c r="H12877" s="37" t="n">
        <v>3</v>
      </c>
      <c r="I12877" s="37" t="n">
        <v>0</v>
      </c>
      <c r="J12877" s="40" t="n">
        <f aca="false">IF(C12877=0,"",D12877/C12877)</f>
        <v>0.909090909090909</v>
      </c>
    </row>
    <row r="12878" customFormat="false" ht="15" hidden="false" customHeight="false" outlineLevel="0" collapsed="false">
      <c r="A12878" s="37" t="s">
        <v>1864</v>
      </c>
      <c r="B12878" s="37" t="s">
        <v>273</v>
      </c>
      <c r="C12878" s="37" t="n">
        <v>22</v>
      </c>
      <c r="D12878" s="37" t="n">
        <v>20</v>
      </c>
      <c r="E12878" s="37" t="n">
        <v>0</v>
      </c>
      <c r="F12878" s="37" t="n">
        <v>1</v>
      </c>
      <c r="G12878" s="37" t="n">
        <v>1</v>
      </c>
      <c r="H12878" s="37" t="n">
        <v>3</v>
      </c>
      <c r="I12878" s="37" t="n">
        <v>2</v>
      </c>
      <c r="J12878" s="40" t="n">
        <f aca="false">IF(C12878=0,"",D12878/C12878)</f>
        <v>0.909090909090909</v>
      </c>
    </row>
    <row r="12879" customFormat="false" ht="15" hidden="false" customHeight="false" outlineLevel="0" collapsed="false">
      <c r="A12879" s="37" t="s">
        <v>1864</v>
      </c>
      <c r="B12879" s="37" t="s">
        <v>274</v>
      </c>
      <c r="C12879" s="37" t="n">
        <v>22</v>
      </c>
      <c r="D12879" s="37" t="n">
        <v>20</v>
      </c>
      <c r="E12879" s="37" t="n">
        <v>0</v>
      </c>
      <c r="F12879" s="37" t="n">
        <v>1</v>
      </c>
      <c r="G12879" s="37" t="n">
        <v>0</v>
      </c>
      <c r="H12879" s="37" t="n">
        <v>0</v>
      </c>
      <c r="I12879" s="37" t="n">
        <v>0</v>
      </c>
      <c r="J12879" s="40" t="n">
        <f aca="false">IF(C12879=0,"",D12879/C12879)</f>
        <v>0.909090909090909</v>
      </c>
    </row>
    <row r="12880" customFormat="false" ht="15" hidden="false" customHeight="false" outlineLevel="0" collapsed="false">
      <c r="A12880" s="37" t="s">
        <v>1864</v>
      </c>
      <c r="B12880" s="37" t="s">
        <v>275</v>
      </c>
      <c r="C12880" s="37" t="n">
        <v>22</v>
      </c>
      <c r="D12880" s="37" t="n">
        <v>20</v>
      </c>
      <c r="E12880" s="37" t="n">
        <v>1</v>
      </c>
      <c r="F12880" s="37" t="n">
        <v>1</v>
      </c>
      <c r="G12880" s="37" t="n">
        <v>0</v>
      </c>
      <c r="H12880" s="37" t="n">
        <v>0</v>
      </c>
      <c r="I12880" s="37" t="n">
        <v>0</v>
      </c>
      <c r="J12880" s="40" t="n">
        <f aca="false">IF(C12880=0,"",D12880/C12880)</f>
        <v>0.909090909090909</v>
      </c>
    </row>
    <row r="12881" customFormat="false" ht="15" hidden="false" customHeight="false" outlineLevel="0" collapsed="false">
      <c r="A12881" s="37" t="s">
        <v>1864</v>
      </c>
      <c r="B12881" s="37" t="s">
        <v>276</v>
      </c>
      <c r="C12881" s="37" t="n">
        <v>22</v>
      </c>
      <c r="D12881" s="37" t="n">
        <v>21</v>
      </c>
      <c r="E12881" s="37" t="n">
        <v>0</v>
      </c>
      <c r="F12881" s="37" t="n">
        <v>0</v>
      </c>
      <c r="G12881" s="37" t="n">
        <v>0</v>
      </c>
      <c r="H12881" s="37" t="n">
        <v>1</v>
      </c>
      <c r="I12881" s="37" t="n">
        <v>6</v>
      </c>
      <c r="J12881" s="40" t="n">
        <f aca="false">IF(C12881=0,"",D12881/C12881)</f>
        <v>0.954545454545455</v>
      </c>
    </row>
    <row r="12882" customFormat="false" ht="15" hidden="false" customHeight="false" outlineLevel="0" collapsed="false">
      <c r="A12882" s="37" t="s">
        <v>1864</v>
      </c>
      <c r="B12882" s="37" t="s">
        <v>277</v>
      </c>
      <c r="C12882" s="37" t="n">
        <v>22</v>
      </c>
      <c r="D12882" s="37" t="n">
        <v>21</v>
      </c>
      <c r="E12882" s="37" t="n">
        <v>1</v>
      </c>
      <c r="F12882" s="37" t="n">
        <v>0</v>
      </c>
      <c r="G12882" s="37" t="n">
        <v>0</v>
      </c>
      <c r="H12882" s="37" t="n">
        <v>3</v>
      </c>
      <c r="I12882" s="37" t="n">
        <v>0</v>
      </c>
      <c r="J12882" s="40" t="n">
        <f aca="false">IF(C12882=0,"",D12882/C12882)</f>
        <v>0.954545454545455</v>
      </c>
    </row>
    <row r="12883" customFormat="false" ht="15" hidden="false" customHeight="false" outlineLevel="0" collapsed="false">
      <c r="A12883" s="37" t="s">
        <v>1864</v>
      </c>
      <c r="B12883" s="37" t="s">
        <v>278</v>
      </c>
      <c r="C12883" s="37" t="n">
        <v>22</v>
      </c>
      <c r="D12883" s="37" t="n">
        <v>21</v>
      </c>
      <c r="E12883" s="37" t="n">
        <v>1</v>
      </c>
      <c r="F12883" s="37" t="n">
        <v>1</v>
      </c>
      <c r="G12883" s="37" t="n">
        <v>0</v>
      </c>
      <c r="H12883" s="37" t="n">
        <v>0</v>
      </c>
      <c r="I12883" s="37" t="n">
        <v>4</v>
      </c>
      <c r="J12883" s="40" t="n">
        <f aca="false">IF(C12883=0,"",D12883/C12883)</f>
        <v>0.954545454545455</v>
      </c>
    </row>
    <row r="12884" customFormat="false" ht="15" hidden="false" customHeight="false" outlineLevel="0" collapsed="false">
      <c r="A12884" s="37" t="s">
        <v>1864</v>
      </c>
      <c r="B12884" s="37" t="s">
        <v>279</v>
      </c>
      <c r="C12884" s="37" t="n">
        <v>22</v>
      </c>
      <c r="D12884" s="37" t="n">
        <v>20</v>
      </c>
      <c r="E12884" s="37" t="n">
        <v>0</v>
      </c>
      <c r="F12884" s="37" t="n">
        <v>2</v>
      </c>
      <c r="G12884" s="37" t="n">
        <v>0</v>
      </c>
      <c r="H12884" s="37" t="n">
        <v>0</v>
      </c>
      <c r="I12884" s="37" t="n">
        <v>2</v>
      </c>
      <c r="J12884" s="40" t="n">
        <f aca="false">IF(C12884=0,"",D12884/C12884)</f>
        <v>0.909090909090909</v>
      </c>
    </row>
    <row r="12885" customFormat="false" ht="15" hidden="false" customHeight="false" outlineLevel="0" collapsed="false">
      <c r="A12885" s="37" t="s">
        <v>1864</v>
      </c>
      <c r="B12885" s="37" t="s">
        <v>280</v>
      </c>
      <c r="C12885" s="37" t="n">
        <v>22</v>
      </c>
      <c r="D12885" s="37" t="n">
        <v>22</v>
      </c>
      <c r="E12885" s="37" t="n">
        <v>0</v>
      </c>
      <c r="F12885" s="37" t="n">
        <v>2</v>
      </c>
      <c r="G12885" s="37" t="n">
        <v>0</v>
      </c>
      <c r="H12885" s="37" t="n">
        <v>2</v>
      </c>
      <c r="I12885" s="37" t="n">
        <v>1</v>
      </c>
      <c r="J12885" s="40" t="n">
        <f aca="false">IF(C12885=0,"",D12885/C12885)</f>
        <v>1</v>
      </c>
    </row>
    <row r="12886" customFormat="false" ht="15" hidden="false" customHeight="false" outlineLevel="0" collapsed="false">
      <c r="A12886" s="37" t="s">
        <v>1864</v>
      </c>
      <c r="B12886" s="37" t="s">
        <v>281</v>
      </c>
      <c r="C12886" s="37" t="n">
        <v>22</v>
      </c>
      <c r="D12886" s="37" t="n">
        <v>22</v>
      </c>
      <c r="E12886" s="37" t="n">
        <v>4</v>
      </c>
      <c r="F12886" s="37" t="n">
        <v>0</v>
      </c>
      <c r="G12886" s="37" t="n">
        <v>0</v>
      </c>
      <c r="H12886" s="37" t="n">
        <v>3</v>
      </c>
      <c r="I12886" s="37" t="n">
        <v>0</v>
      </c>
      <c r="J12886" s="40" t="n">
        <f aca="false">IF(C12886=0,"",D12886/C12886)</f>
        <v>1</v>
      </c>
    </row>
    <row r="12887" customFormat="false" ht="15" hidden="false" customHeight="false" outlineLevel="0" collapsed="false">
      <c r="A12887" s="37" t="s">
        <v>1075</v>
      </c>
      <c r="B12887" s="37" t="s">
        <v>270</v>
      </c>
      <c r="C12887" s="37" t="n">
        <v>22</v>
      </c>
      <c r="D12887" s="37" t="n">
        <v>21</v>
      </c>
      <c r="E12887" s="37" t="n">
        <v>0</v>
      </c>
      <c r="F12887" s="37" t="n">
        <v>0</v>
      </c>
      <c r="G12887" s="37" t="n">
        <v>0</v>
      </c>
      <c r="H12887" s="37" t="n">
        <v>1</v>
      </c>
      <c r="I12887" s="37" t="n">
        <v>2</v>
      </c>
      <c r="J12887" s="40" t="n">
        <f aca="false">IF(C12887=0,"",D12887/C12887)</f>
        <v>0.954545454545455</v>
      </c>
    </row>
    <row r="12888" customFormat="false" ht="15" hidden="false" customHeight="false" outlineLevel="0" collapsed="false">
      <c r="A12888" s="37" t="s">
        <v>1075</v>
      </c>
      <c r="B12888" s="37" t="s">
        <v>271</v>
      </c>
      <c r="C12888" s="37" t="n">
        <v>22</v>
      </c>
      <c r="D12888" s="37" t="n">
        <v>20</v>
      </c>
      <c r="E12888" s="37" t="n">
        <v>0</v>
      </c>
      <c r="F12888" s="37" t="n">
        <v>0</v>
      </c>
      <c r="G12888" s="37" t="n">
        <v>0</v>
      </c>
      <c r="H12888" s="37" t="n">
        <v>3</v>
      </c>
      <c r="I12888" s="37" t="n">
        <v>2</v>
      </c>
      <c r="J12888" s="40" t="n">
        <f aca="false">IF(C12888=0,"",D12888/C12888)</f>
        <v>0.909090909090909</v>
      </c>
    </row>
    <row r="12889" customFormat="false" ht="15" hidden="false" customHeight="false" outlineLevel="0" collapsed="false">
      <c r="A12889" s="37" t="s">
        <v>1075</v>
      </c>
      <c r="B12889" s="37" t="s">
        <v>272</v>
      </c>
      <c r="C12889" s="37" t="n">
        <v>22</v>
      </c>
      <c r="D12889" s="37" t="n">
        <v>21</v>
      </c>
      <c r="E12889" s="37" t="n">
        <v>0</v>
      </c>
      <c r="F12889" s="37" t="n">
        <v>1</v>
      </c>
      <c r="G12889" s="37" t="n">
        <v>0</v>
      </c>
      <c r="H12889" s="37" t="n">
        <v>1</v>
      </c>
      <c r="I12889" s="37" t="n">
        <v>1</v>
      </c>
      <c r="J12889" s="40" t="n">
        <f aca="false">IF(C12889=0,"",D12889/C12889)</f>
        <v>0.954545454545455</v>
      </c>
    </row>
    <row r="12890" customFormat="false" ht="15" hidden="false" customHeight="false" outlineLevel="0" collapsed="false">
      <c r="A12890" s="37" t="s">
        <v>1075</v>
      </c>
      <c r="B12890" s="37" t="s">
        <v>273</v>
      </c>
      <c r="C12890" s="37" t="n">
        <v>22</v>
      </c>
      <c r="D12890" s="37" t="n">
        <v>21</v>
      </c>
      <c r="E12890" s="37" t="n">
        <v>0</v>
      </c>
      <c r="F12890" s="37" t="n">
        <v>0</v>
      </c>
      <c r="G12890" s="37" t="n">
        <v>0</v>
      </c>
      <c r="H12890" s="37" t="n">
        <v>1</v>
      </c>
      <c r="I12890" s="37" t="n">
        <v>1</v>
      </c>
      <c r="J12890" s="40" t="n">
        <f aca="false">IF(C12890=0,"",D12890/C12890)</f>
        <v>0.954545454545455</v>
      </c>
    </row>
    <row r="12891" customFormat="false" ht="15" hidden="false" customHeight="false" outlineLevel="0" collapsed="false">
      <c r="A12891" s="37" t="s">
        <v>1075</v>
      </c>
      <c r="B12891" s="37" t="s">
        <v>274</v>
      </c>
      <c r="C12891" s="37" t="n">
        <v>22</v>
      </c>
      <c r="D12891" s="37" t="n">
        <v>20</v>
      </c>
      <c r="E12891" s="37" t="n">
        <v>1</v>
      </c>
      <c r="F12891" s="37" t="n">
        <v>0</v>
      </c>
      <c r="G12891" s="37" t="n">
        <v>0</v>
      </c>
      <c r="H12891" s="37" t="n">
        <v>1</v>
      </c>
      <c r="I12891" s="37" t="n">
        <v>3</v>
      </c>
      <c r="J12891" s="40" t="n">
        <f aca="false">IF(C12891=0,"",D12891/C12891)</f>
        <v>0.909090909090909</v>
      </c>
    </row>
    <row r="12892" customFormat="false" ht="15" hidden="false" customHeight="false" outlineLevel="0" collapsed="false">
      <c r="A12892" s="37" t="s">
        <v>1075</v>
      </c>
      <c r="B12892" s="37" t="s">
        <v>275</v>
      </c>
      <c r="C12892" s="37" t="n">
        <v>22</v>
      </c>
      <c r="D12892" s="37" t="n">
        <v>20</v>
      </c>
      <c r="E12892" s="37" t="n">
        <v>3</v>
      </c>
      <c r="F12892" s="37" t="n">
        <v>1</v>
      </c>
      <c r="G12892" s="37" t="n">
        <v>2</v>
      </c>
      <c r="H12892" s="37" t="n">
        <v>4</v>
      </c>
      <c r="I12892" s="37" t="n">
        <v>4</v>
      </c>
      <c r="J12892" s="40" t="n">
        <f aca="false">IF(C12892=0,"",D12892/C12892)</f>
        <v>0.909090909090909</v>
      </c>
    </row>
    <row r="12893" customFormat="false" ht="15" hidden="false" customHeight="false" outlineLevel="0" collapsed="false">
      <c r="A12893" s="37" t="s">
        <v>1075</v>
      </c>
      <c r="B12893" s="37" t="s">
        <v>276</v>
      </c>
      <c r="C12893" s="37" t="n">
        <v>22</v>
      </c>
      <c r="D12893" s="37" t="n">
        <v>21</v>
      </c>
      <c r="E12893" s="37" t="n">
        <v>3</v>
      </c>
      <c r="F12893" s="37" t="n">
        <v>2</v>
      </c>
      <c r="G12893" s="37" t="n">
        <v>0</v>
      </c>
      <c r="H12893" s="37" t="n">
        <v>2</v>
      </c>
      <c r="I12893" s="37" t="n">
        <v>0</v>
      </c>
      <c r="J12893" s="40" t="n">
        <f aca="false">IF(C12893=0,"",D12893/C12893)</f>
        <v>0.954545454545455</v>
      </c>
    </row>
    <row r="12894" customFormat="false" ht="15" hidden="false" customHeight="false" outlineLevel="0" collapsed="false">
      <c r="A12894" s="37" t="s">
        <v>1075</v>
      </c>
      <c r="B12894" s="37" t="s">
        <v>277</v>
      </c>
      <c r="C12894" s="37" t="n">
        <v>22</v>
      </c>
      <c r="D12894" s="37" t="n">
        <v>21</v>
      </c>
      <c r="E12894" s="37" t="n">
        <v>0</v>
      </c>
      <c r="F12894" s="37" t="n">
        <v>0</v>
      </c>
      <c r="G12894" s="37" t="n">
        <v>0</v>
      </c>
      <c r="H12894" s="37" t="n">
        <v>0</v>
      </c>
      <c r="I12894" s="37" t="n">
        <v>0</v>
      </c>
      <c r="J12894" s="40" t="n">
        <f aca="false">IF(C12894=0,"",D12894/C12894)</f>
        <v>0.954545454545455</v>
      </c>
    </row>
    <row r="12895" customFormat="false" ht="15" hidden="false" customHeight="false" outlineLevel="0" collapsed="false">
      <c r="A12895" s="37" t="s">
        <v>1075</v>
      </c>
      <c r="B12895" s="37" t="s">
        <v>278</v>
      </c>
      <c r="C12895" s="37" t="n">
        <v>22</v>
      </c>
      <c r="D12895" s="37" t="n">
        <v>20</v>
      </c>
      <c r="E12895" s="37" t="n">
        <v>0</v>
      </c>
      <c r="F12895" s="37" t="n">
        <v>0</v>
      </c>
      <c r="G12895" s="37" t="n">
        <v>0</v>
      </c>
      <c r="H12895" s="37" t="n">
        <v>2</v>
      </c>
      <c r="I12895" s="37" t="n">
        <v>1</v>
      </c>
      <c r="J12895" s="40" t="n">
        <f aca="false">IF(C12895=0,"",D12895/C12895)</f>
        <v>0.909090909090909</v>
      </c>
    </row>
    <row r="12896" customFormat="false" ht="15" hidden="false" customHeight="false" outlineLevel="0" collapsed="false">
      <c r="A12896" s="37" t="s">
        <v>1075</v>
      </c>
      <c r="B12896" s="37" t="s">
        <v>279</v>
      </c>
      <c r="C12896" s="37" t="n">
        <v>22</v>
      </c>
      <c r="D12896" s="37" t="n">
        <v>19</v>
      </c>
      <c r="E12896" s="37" t="n">
        <v>1</v>
      </c>
      <c r="F12896" s="37" t="n">
        <v>1</v>
      </c>
      <c r="G12896" s="37" t="n">
        <v>1</v>
      </c>
      <c r="H12896" s="37" t="n">
        <v>0</v>
      </c>
      <c r="I12896" s="37" t="n">
        <v>1</v>
      </c>
      <c r="J12896" s="40" t="n">
        <f aca="false">IF(C12896=0,"",D12896/C12896)</f>
        <v>0.863636363636364</v>
      </c>
    </row>
    <row r="12897" customFormat="false" ht="15" hidden="false" customHeight="false" outlineLevel="0" collapsed="false">
      <c r="A12897" s="37" t="s">
        <v>1075</v>
      </c>
      <c r="B12897" s="37" t="s">
        <v>280</v>
      </c>
      <c r="C12897" s="37" t="n">
        <v>22</v>
      </c>
      <c r="D12897" s="37" t="n">
        <v>21</v>
      </c>
      <c r="E12897" s="37" t="n">
        <v>0</v>
      </c>
      <c r="F12897" s="37" t="n">
        <v>1</v>
      </c>
      <c r="G12897" s="37" t="n">
        <v>1</v>
      </c>
      <c r="H12897" s="37" t="n">
        <v>2</v>
      </c>
      <c r="I12897" s="37" t="n">
        <v>2</v>
      </c>
      <c r="J12897" s="40" t="n">
        <f aca="false">IF(C12897=0,"",D12897/C12897)</f>
        <v>0.954545454545455</v>
      </c>
    </row>
    <row r="12898" customFormat="false" ht="15" hidden="false" customHeight="false" outlineLevel="0" collapsed="false">
      <c r="A12898" s="37" t="s">
        <v>1075</v>
      </c>
      <c r="B12898" s="37" t="s">
        <v>281</v>
      </c>
      <c r="C12898" s="37" t="n">
        <v>22</v>
      </c>
      <c r="D12898" s="37" t="n">
        <v>21</v>
      </c>
      <c r="E12898" s="37" t="n">
        <v>2</v>
      </c>
      <c r="F12898" s="37" t="n">
        <v>2</v>
      </c>
      <c r="G12898" s="37" t="n">
        <v>1</v>
      </c>
      <c r="H12898" s="37" t="n">
        <v>0</v>
      </c>
      <c r="I12898" s="37" t="n">
        <v>1</v>
      </c>
      <c r="J12898" s="40" t="n">
        <f aca="false">IF(C12898=0,"",D12898/C12898)</f>
        <v>0.954545454545455</v>
      </c>
    </row>
    <row r="12899" customFormat="false" ht="15" hidden="false" customHeight="false" outlineLevel="0" collapsed="false">
      <c r="A12899" s="37" t="s">
        <v>1865</v>
      </c>
      <c r="B12899" s="37" t="s">
        <v>270</v>
      </c>
      <c r="C12899" s="37" t="n">
        <v>22</v>
      </c>
      <c r="D12899" s="37" t="n">
        <v>21</v>
      </c>
      <c r="E12899" s="37" t="n">
        <v>3</v>
      </c>
      <c r="F12899" s="37" t="n">
        <v>0</v>
      </c>
      <c r="G12899" s="37" t="n">
        <v>0</v>
      </c>
      <c r="H12899" s="37" t="n">
        <v>1</v>
      </c>
      <c r="I12899" s="37" t="n">
        <v>0</v>
      </c>
      <c r="J12899" s="40" t="n">
        <f aca="false">IF(C12899=0,"",D12899/C12899)</f>
        <v>0.954545454545455</v>
      </c>
    </row>
    <row r="12900" customFormat="false" ht="15" hidden="false" customHeight="false" outlineLevel="0" collapsed="false">
      <c r="A12900" s="37" t="s">
        <v>1865</v>
      </c>
      <c r="B12900" s="37" t="s">
        <v>271</v>
      </c>
      <c r="C12900" s="37" t="n">
        <v>22</v>
      </c>
      <c r="D12900" s="37" t="n">
        <v>19</v>
      </c>
      <c r="E12900" s="37" t="n">
        <v>1</v>
      </c>
      <c r="F12900" s="37" t="n">
        <v>1</v>
      </c>
      <c r="G12900" s="37" t="n">
        <v>0</v>
      </c>
      <c r="H12900" s="37" t="n">
        <v>3</v>
      </c>
      <c r="I12900" s="37" t="n">
        <v>0</v>
      </c>
      <c r="J12900" s="40" t="n">
        <f aca="false">IF(C12900=0,"",D12900/C12900)</f>
        <v>0.863636363636364</v>
      </c>
    </row>
    <row r="12901" customFormat="false" ht="15" hidden="false" customHeight="false" outlineLevel="0" collapsed="false">
      <c r="A12901" s="37" t="s">
        <v>1865</v>
      </c>
      <c r="B12901" s="37" t="s">
        <v>272</v>
      </c>
      <c r="C12901" s="37" t="n">
        <v>22</v>
      </c>
      <c r="D12901" s="37" t="n">
        <v>22</v>
      </c>
      <c r="E12901" s="37" t="n">
        <v>0</v>
      </c>
      <c r="F12901" s="37" t="n">
        <v>0</v>
      </c>
      <c r="G12901" s="37" t="n">
        <v>0</v>
      </c>
      <c r="H12901" s="37" t="n">
        <v>3</v>
      </c>
      <c r="I12901" s="37" t="n">
        <v>0</v>
      </c>
      <c r="J12901" s="40" t="n">
        <f aca="false">IF(C12901=0,"",D12901/C12901)</f>
        <v>1</v>
      </c>
    </row>
    <row r="12902" customFormat="false" ht="15" hidden="false" customHeight="false" outlineLevel="0" collapsed="false">
      <c r="A12902" s="37" t="s">
        <v>1865</v>
      </c>
      <c r="B12902" s="37" t="s">
        <v>273</v>
      </c>
      <c r="C12902" s="37" t="n">
        <v>22</v>
      </c>
      <c r="D12902" s="37" t="n">
        <v>21</v>
      </c>
      <c r="E12902" s="37" t="n">
        <v>0</v>
      </c>
      <c r="F12902" s="37" t="n">
        <v>1</v>
      </c>
      <c r="G12902" s="37" t="n">
        <v>0</v>
      </c>
      <c r="H12902" s="37" t="n">
        <v>0</v>
      </c>
      <c r="I12902" s="37" t="n">
        <v>0</v>
      </c>
      <c r="J12902" s="40" t="n">
        <f aca="false">IF(C12902=0,"",D12902/C12902)</f>
        <v>0.954545454545455</v>
      </c>
    </row>
    <row r="12903" customFormat="false" ht="15" hidden="false" customHeight="false" outlineLevel="0" collapsed="false">
      <c r="A12903" s="37" t="s">
        <v>1865</v>
      </c>
      <c r="B12903" s="37" t="s">
        <v>274</v>
      </c>
      <c r="C12903" s="37" t="n">
        <v>22</v>
      </c>
      <c r="D12903" s="37" t="n">
        <v>22</v>
      </c>
      <c r="E12903" s="37" t="n">
        <v>0</v>
      </c>
      <c r="F12903" s="37" t="n">
        <v>1</v>
      </c>
      <c r="G12903" s="37" t="n">
        <v>0</v>
      </c>
      <c r="H12903" s="37" t="n">
        <v>0</v>
      </c>
      <c r="I12903" s="37" t="n">
        <v>0</v>
      </c>
      <c r="J12903" s="40" t="n">
        <f aca="false">IF(C12903=0,"",D12903/C12903)</f>
        <v>1</v>
      </c>
    </row>
    <row r="12904" customFormat="false" ht="15" hidden="false" customHeight="false" outlineLevel="0" collapsed="false">
      <c r="A12904" s="37" t="s">
        <v>1865</v>
      </c>
      <c r="B12904" s="37" t="s">
        <v>275</v>
      </c>
      <c r="C12904" s="37" t="n">
        <v>22</v>
      </c>
      <c r="D12904" s="37" t="n">
        <v>21</v>
      </c>
      <c r="E12904" s="37" t="n">
        <v>1</v>
      </c>
      <c r="F12904" s="37" t="n">
        <v>1</v>
      </c>
      <c r="G12904" s="37" t="n">
        <v>0</v>
      </c>
      <c r="H12904" s="37" t="n">
        <v>0</v>
      </c>
      <c r="I12904" s="37" t="n">
        <v>0</v>
      </c>
      <c r="J12904" s="40" t="n">
        <f aca="false">IF(C12904=0,"",D12904/C12904)</f>
        <v>0.954545454545455</v>
      </c>
    </row>
    <row r="12905" customFormat="false" ht="15" hidden="false" customHeight="false" outlineLevel="0" collapsed="false">
      <c r="A12905" s="37" t="s">
        <v>1865</v>
      </c>
      <c r="B12905" s="37" t="s">
        <v>276</v>
      </c>
      <c r="C12905" s="37" t="n">
        <v>22</v>
      </c>
      <c r="D12905" s="37" t="n">
        <v>21</v>
      </c>
      <c r="E12905" s="37" t="n">
        <v>0</v>
      </c>
      <c r="F12905" s="37" t="n">
        <v>0</v>
      </c>
      <c r="G12905" s="37" t="n">
        <v>1</v>
      </c>
      <c r="H12905" s="37" t="n">
        <v>1</v>
      </c>
      <c r="I12905" s="37" t="n">
        <v>6</v>
      </c>
      <c r="J12905" s="40" t="n">
        <f aca="false">IF(C12905=0,"",D12905/C12905)</f>
        <v>0.954545454545455</v>
      </c>
    </row>
    <row r="12906" customFormat="false" ht="15" hidden="false" customHeight="false" outlineLevel="0" collapsed="false">
      <c r="A12906" s="37" t="s">
        <v>1865</v>
      </c>
      <c r="B12906" s="37" t="s">
        <v>277</v>
      </c>
      <c r="C12906" s="37" t="n">
        <v>22</v>
      </c>
      <c r="D12906" s="37" t="n">
        <v>20</v>
      </c>
      <c r="E12906" s="37" t="n">
        <v>1</v>
      </c>
      <c r="F12906" s="37" t="n">
        <v>0</v>
      </c>
      <c r="G12906" s="37" t="n">
        <v>0</v>
      </c>
      <c r="H12906" s="37" t="n">
        <v>3</v>
      </c>
      <c r="I12906" s="37" t="n">
        <v>2</v>
      </c>
      <c r="J12906" s="40" t="n">
        <f aca="false">IF(C12906=0,"",D12906/C12906)</f>
        <v>0.909090909090909</v>
      </c>
    </row>
    <row r="12907" customFormat="false" ht="15" hidden="false" customHeight="false" outlineLevel="0" collapsed="false">
      <c r="A12907" s="37" t="s">
        <v>1865</v>
      </c>
      <c r="B12907" s="37" t="s">
        <v>278</v>
      </c>
      <c r="C12907" s="37" t="n">
        <v>22</v>
      </c>
      <c r="D12907" s="37" t="n">
        <v>22</v>
      </c>
      <c r="E12907" s="37" t="n">
        <v>1</v>
      </c>
      <c r="F12907" s="37" t="n">
        <v>1</v>
      </c>
      <c r="G12907" s="37" t="n">
        <v>1</v>
      </c>
      <c r="H12907" s="37" t="n">
        <v>0</v>
      </c>
      <c r="I12907" s="37" t="n">
        <v>2</v>
      </c>
      <c r="J12907" s="40" t="n">
        <f aca="false">IF(C12907=0,"",D12907/C12907)</f>
        <v>1</v>
      </c>
    </row>
    <row r="12908" customFormat="false" ht="15" hidden="false" customHeight="false" outlineLevel="0" collapsed="false">
      <c r="A12908" s="37" t="s">
        <v>1865</v>
      </c>
      <c r="B12908" s="37" t="s">
        <v>279</v>
      </c>
      <c r="C12908" s="37" t="n">
        <v>22</v>
      </c>
      <c r="D12908" s="37" t="n">
        <v>21</v>
      </c>
      <c r="E12908" s="37" t="n">
        <v>1</v>
      </c>
      <c r="F12908" s="37" t="n">
        <v>1</v>
      </c>
      <c r="G12908" s="37" t="n">
        <v>0</v>
      </c>
      <c r="H12908" s="37" t="n">
        <v>0</v>
      </c>
      <c r="I12908" s="37" t="n">
        <v>6</v>
      </c>
      <c r="J12908" s="40" t="n">
        <f aca="false">IF(C12908=0,"",D12908/C12908)</f>
        <v>0.954545454545455</v>
      </c>
    </row>
    <row r="12909" customFormat="false" ht="15" hidden="false" customHeight="false" outlineLevel="0" collapsed="false">
      <c r="A12909" s="37" t="s">
        <v>1865</v>
      </c>
      <c r="B12909" s="37" t="s">
        <v>280</v>
      </c>
      <c r="C12909" s="37" t="n">
        <v>22</v>
      </c>
      <c r="D12909" s="37" t="n">
        <v>22</v>
      </c>
      <c r="E12909" s="37" t="n">
        <v>1</v>
      </c>
      <c r="F12909" s="37" t="n">
        <v>0</v>
      </c>
      <c r="G12909" s="37" t="n">
        <v>0</v>
      </c>
      <c r="H12909" s="37" t="n">
        <v>2</v>
      </c>
      <c r="I12909" s="37" t="n">
        <v>0</v>
      </c>
      <c r="J12909" s="40" t="n">
        <f aca="false">IF(C12909=0,"",D12909/C12909)</f>
        <v>1</v>
      </c>
    </row>
    <row r="12910" customFormat="false" ht="15" hidden="false" customHeight="false" outlineLevel="0" collapsed="false">
      <c r="A12910" s="37" t="s">
        <v>1865</v>
      </c>
      <c r="B12910" s="37" t="s">
        <v>281</v>
      </c>
      <c r="C12910" s="37" t="n">
        <v>22</v>
      </c>
      <c r="D12910" s="37" t="n">
        <v>19</v>
      </c>
      <c r="E12910" s="37" t="n">
        <v>0</v>
      </c>
      <c r="F12910" s="37" t="n">
        <v>1</v>
      </c>
      <c r="G12910" s="37" t="n">
        <v>0</v>
      </c>
      <c r="H12910" s="37" t="n">
        <v>2</v>
      </c>
      <c r="I12910" s="37" t="n">
        <v>0</v>
      </c>
      <c r="J12910" s="40" t="n">
        <f aca="false">IF(C12910=0,"",D12910/C12910)</f>
        <v>0.863636363636364</v>
      </c>
    </row>
    <row r="12911" customFormat="false" ht="15" hidden="false" customHeight="false" outlineLevel="0" collapsed="false">
      <c r="A12911" s="37" t="s">
        <v>1866</v>
      </c>
      <c r="B12911" s="37" t="s">
        <v>270</v>
      </c>
      <c r="C12911" s="37" t="n">
        <v>22</v>
      </c>
      <c r="D12911" s="37" t="n">
        <v>21</v>
      </c>
      <c r="E12911" s="37" t="n">
        <v>0</v>
      </c>
      <c r="F12911" s="37" t="n">
        <v>2</v>
      </c>
      <c r="G12911" s="37" t="n">
        <v>0</v>
      </c>
      <c r="H12911" s="37" t="n">
        <v>0</v>
      </c>
      <c r="I12911" s="37" t="n">
        <v>0</v>
      </c>
      <c r="J12911" s="40" t="n">
        <f aca="false">IF(C12911=0,"",D12911/C12911)</f>
        <v>0.954545454545455</v>
      </c>
    </row>
    <row r="12912" customFormat="false" ht="15" hidden="false" customHeight="false" outlineLevel="0" collapsed="false">
      <c r="A12912" s="37" t="s">
        <v>1866</v>
      </c>
      <c r="B12912" s="37" t="s">
        <v>271</v>
      </c>
      <c r="C12912" s="37" t="n">
        <v>22</v>
      </c>
      <c r="D12912" s="37" t="n">
        <v>20</v>
      </c>
      <c r="E12912" s="37" t="n">
        <v>1</v>
      </c>
      <c r="F12912" s="37" t="n">
        <v>1</v>
      </c>
      <c r="G12912" s="37" t="n">
        <v>0</v>
      </c>
      <c r="H12912" s="37" t="n">
        <v>3</v>
      </c>
      <c r="I12912" s="37" t="n">
        <v>0</v>
      </c>
      <c r="J12912" s="40" t="n">
        <f aca="false">IF(C12912=0,"",D12912/C12912)</f>
        <v>0.909090909090909</v>
      </c>
    </row>
    <row r="12913" customFormat="false" ht="15" hidden="false" customHeight="false" outlineLevel="0" collapsed="false">
      <c r="A12913" s="37" t="s">
        <v>1866</v>
      </c>
      <c r="B12913" s="37" t="s">
        <v>272</v>
      </c>
      <c r="C12913" s="37" t="n">
        <v>22</v>
      </c>
      <c r="D12913" s="37" t="n">
        <v>20</v>
      </c>
      <c r="E12913" s="37" t="n">
        <v>0</v>
      </c>
      <c r="F12913" s="37" t="n">
        <v>0</v>
      </c>
      <c r="G12913" s="37" t="n">
        <v>0</v>
      </c>
      <c r="H12913" s="37" t="n">
        <v>3</v>
      </c>
      <c r="I12913" s="37" t="n">
        <v>0</v>
      </c>
      <c r="J12913" s="40" t="n">
        <f aca="false">IF(C12913=0,"",D12913/C12913)</f>
        <v>0.909090909090909</v>
      </c>
    </row>
    <row r="12914" customFormat="false" ht="15" hidden="false" customHeight="false" outlineLevel="0" collapsed="false">
      <c r="A12914" s="37" t="s">
        <v>1866</v>
      </c>
      <c r="B12914" s="37" t="s">
        <v>273</v>
      </c>
      <c r="C12914" s="37" t="n">
        <v>22</v>
      </c>
      <c r="D12914" s="37" t="n">
        <v>19</v>
      </c>
      <c r="E12914" s="37" t="n">
        <v>0</v>
      </c>
      <c r="F12914" s="37" t="n">
        <v>2</v>
      </c>
      <c r="G12914" s="37" t="n">
        <v>0</v>
      </c>
      <c r="H12914" s="37" t="n">
        <v>1</v>
      </c>
      <c r="I12914" s="37" t="n">
        <v>3</v>
      </c>
      <c r="J12914" s="40" t="n">
        <f aca="false">IF(C12914=0,"",D12914/C12914)</f>
        <v>0.863636363636364</v>
      </c>
    </row>
    <row r="12915" customFormat="false" ht="15" hidden="false" customHeight="false" outlineLevel="0" collapsed="false">
      <c r="A12915" s="37" t="s">
        <v>1866</v>
      </c>
      <c r="B12915" s="37" t="s">
        <v>274</v>
      </c>
      <c r="C12915" s="37" t="n">
        <v>22</v>
      </c>
      <c r="D12915" s="37" t="n">
        <v>19</v>
      </c>
      <c r="E12915" s="37" t="n">
        <v>1</v>
      </c>
      <c r="F12915" s="37" t="n">
        <v>0</v>
      </c>
      <c r="G12915" s="37" t="n">
        <v>0</v>
      </c>
      <c r="H12915" s="37" t="n">
        <v>1</v>
      </c>
      <c r="I12915" s="37" t="n">
        <v>0</v>
      </c>
      <c r="J12915" s="40" t="n">
        <f aca="false">IF(C12915=0,"",D12915/C12915)</f>
        <v>0.863636363636364</v>
      </c>
    </row>
    <row r="12916" customFormat="false" ht="15" hidden="false" customHeight="false" outlineLevel="0" collapsed="false">
      <c r="A12916" s="37" t="s">
        <v>1866</v>
      </c>
      <c r="B12916" s="37" t="s">
        <v>275</v>
      </c>
      <c r="C12916" s="37" t="n">
        <v>22</v>
      </c>
      <c r="D12916" s="37" t="n">
        <v>19</v>
      </c>
      <c r="E12916" s="37" t="n">
        <v>1</v>
      </c>
      <c r="F12916" s="37" t="n">
        <v>0</v>
      </c>
      <c r="G12916" s="37" t="n">
        <v>0</v>
      </c>
      <c r="H12916" s="37" t="n">
        <v>2</v>
      </c>
      <c r="I12916" s="37" t="n">
        <v>2</v>
      </c>
      <c r="J12916" s="40" t="n">
        <f aca="false">IF(C12916=0,"",D12916/C12916)</f>
        <v>0.863636363636364</v>
      </c>
    </row>
    <row r="12917" customFormat="false" ht="15" hidden="false" customHeight="false" outlineLevel="0" collapsed="false">
      <c r="A12917" s="37" t="s">
        <v>1866</v>
      </c>
      <c r="B12917" s="37" t="s">
        <v>276</v>
      </c>
      <c r="C12917" s="37" t="n">
        <v>22</v>
      </c>
      <c r="D12917" s="37" t="n">
        <v>22</v>
      </c>
      <c r="E12917" s="37" t="n">
        <v>0</v>
      </c>
      <c r="F12917" s="37" t="n">
        <v>0</v>
      </c>
      <c r="G12917" s="37" t="n">
        <v>0</v>
      </c>
      <c r="H12917" s="37" t="n">
        <v>1</v>
      </c>
      <c r="I12917" s="37" t="n">
        <v>1</v>
      </c>
      <c r="J12917" s="40" t="n">
        <f aca="false">IF(C12917=0,"",D12917/C12917)</f>
        <v>1</v>
      </c>
    </row>
    <row r="12918" customFormat="false" ht="15" hidden="false" customHeight="false" outlineLevel="0" collapsed="false">
      <c r="A12918" s="37" t="s">
        <v>1866</v>
      </c>
      <c r="B12918" s="37" t="s">
        <v>277</v>
      </c>
      <c r="C12918" s="37" t="n">
        <v>22</v>
      </c>
      <c r="D12918" s="37" t="n">
        <v>20</v>
      </c>
      <c r="E12918" s="37" t="n">
        <v>2</v>
      </c>
      <c r="F12918" s="37" t="n">
        <v>1</v>
      </c>
      <c r="G12918" s="37" t="n">
        <v>2</v>
      </c>
      <c r="H12918" s="37" t="n">
        <v>2</v>
      </c>
      <c r="I12918" s="37" t="n">
        <v>5</v>
      </c>
      <c r="J12918" s="40" t="n">
        <f aca="false">IF(C12918=0,"",D12918/C12918)</f>
        <v>0.909090909090909</v>
      </c>
    </row>
    <row r="12919" customFormat="false" ht="15" hidden="false" customHeight="false" outlineLevel="0" collapsed="false">
      <c r="A12919" s="37" t="s">
        <v>1866</v>
      </c>
      <c r="B12919" s="37" t="s">
        <v>278</v>
      </c>
      <c r="C12919" s="37" t="n">
        <v>22</v>
      </c>
      <c r="D12919" s="37" t="n">
        <v>20</v>
      </c>
      <c r="E12919" s="37" t="n">
        <v>0</v>
      </c>
      <c r="F12919" s="37" t="n">
        <v>0</v>
      </c>
      <c r="G12919" s="37" t="n">
        <v>0</v>
      </c>
      <c r="H12919" s="37" t="n">
        <v>3</v>
      </c>
      <c r="I12919" s="37" t="n">
        <v>1</v>
      </c>
      <c r="J12919" s="40" t="n">
        <f aca="false">IF(C12919=0,"",D12919/C12919)</f>
        <v>0.909090909090909</v>
      </c>
    </row>
    <row r="12920" customFormat="false" ht="15" hidden="false" customHeight="false" outlineLevel="0" collapsed="false">
      <c r="A12920" s="37" t="s">
        <v>1866</v>
      </c>
      <c r="B12920" s="37" t="s">
        <v>279</v>
      </c>
      <c r="C12920" s="37" t="n">
        <v>22</v>
      </c>
      <c r="D12920" s="37" t="n">
        <v>21</v>
      </c>
      <c r="E12920" s="37" t="n">
        <v>0</v>
      </c>
      <c r="F12920" s="37" t="n">
        <v>0</v>
      </c>
      <c r="G12920" s="37" t="n">
        <v>0</v>
      </c>
      <c r="H12920" s="37" t="n">
        <v>2</v>
      </c>
      <c r="I12920" s="37" t="n">
        <v>1</v>
      </c>
      <c r="J12920" s="40" t="n">
        <f aca="false">IF(C12920=0,"",D12920/C12920)</f>
        <v>0.954545454545455</v>
      </c>
    </row>
    <row r="12921" customFormat="false" ht="15" hidden="false" customHeight="false" outlineLevel="0" collapsed="false">
      <c r="A12921" s="37" t="s">
        <v>1866</v>
      </c>
      <c r="B12921" s="37" t="s">
        <v>280</v>
      </c>
      <c r="C12921" s="37" t="n">
        <v>22</v>
      </c>
      <c r="D12921" s="37" t="n">
        <v>21</v>
      </c>
      <c r="E12921" s="37" t="n">
        <v>0</v>
      </c>
      <c r="F12921" s="37" t="n">
        <v>0</v>
      </c>
      <c r="G12921" s="37" t="n">
        <v>0</v>
      </c>
      <c r="H12921" s="37" t="n">
        <v>2</v>
      </c>
      <c r="I12921" s="37" t="n">
        <v>1</v>
      </c>
      <c r="J12921" s="40" t="n">
        <f aca="false">IF(C12921=0,"",D12921/C12921)</f>
        <v>0.954545454545455</v>
      </c>
    </row>
    <row r="12922" customFormat="false" ht="15" hidden="false" customHeight="false" outlineLevel="0" collapsed="false">
      <c r="A12922" s="37" t="s">
        <v>1866</v>
      </c>
      <c r="B12922" s="37" t="s">
        <v>281</v>
      </c>
      <c r="C12922" s="37" t="n">
        <v>22</v>
      </c>
      <c r="D12922" s="37" t="n">
        <v>19</v>
      </c>
      <c r="E12922" s="37" t="n">
        <v>0</v>
      </c>
      <c r="F12922" s="37" t="n">
        <v>1</v>
      </c>
      <c r="G12922" s="37" t="n">
        <v>0</v>
      </c>
      <c r="H12922" s="37" t="n">
        <v>1</v>
      </c>
      <c r="I12922" s="37" t="n">
        <v>5</v>
      </c>
      <c r="J12922" s="40" t="n">
        <f aca="false">IF(C12922=0,"",D12922/C12922)</f>
        <v>0.863636363636364</v>
      </c>
    </row>
    <row r="12923" customFormat="false" ht="15" hidden="false" customHeight="false" outlineLevel="0" collapsed="false">
      <c r="A12923" s="37" t="s">
        <v>1867</v>
      </c>
      <c r="B12923" s="37" t="s">
        <v>270</v>
      </c>
      <c r="C12923" s="37" t="n">
        <v>22</v>
      </c>
      <c r="D12923" s="37" t="n">
        <v>22</v>
      </c>
      <c r="E12923" s="37" t="n">
        <v>0</v>
      </c>
      <c r="F12923" s="37" t="n">
        <v>3</v>
      </c>
      <c r="G12923" s="37" t="n">
        <v>1</v>
      </c>
      <c r="H12923" s="37" t="n">
        <v>1</v>
      </c>
      <c r="I12923" s="37" t="n">
        <v>6</v>
      </c>
      <c r="J12923" s="40" t="n">
        <f aca="false">IF(C12923=0,"",D12923/C12923)</f>
        <v>1</v>
      </c>
    </row>
    <row r="12924" customFormat="false" ht="15" hidden="false" customHeight="false" outlineLevel="0" collapsed="false">
      <c r="A12924" s="37" t="s">
        <v>1867</v>
      </c>
      <c r="B12924" s="37" t="s">
        <v>271</v>
      </c>
      <c r="C12924" s="37" t="n">
        <v>22</v>
      </c>
      <c r="D12924" s="37" t="n">
        <v>21</v>
      </c>
      <c r="E12924" s="37" t="n">
        <v>1</v>
      </c>
      <c r="F12924" s="37" t="n">
        <v>0</v>
      </c>
      <c r="G12924" s="37" t="n">
        <v>1</v>
      </c>
      <c r="H12924" s="37" t="n">
        <v>1</v>
      </c>
      <c r="I12924" s="37" t="n">
        <v>2</v>
      </c>
      <c r="J12924" s="40" t="n">
        <f aca="false">IF(C12924=0,"",D12924/C12924)</f>
        <v>0.954545454545455</v>
      </c>
    </row>
    <row r="12925" customFormat="false" ht="15" hidden="false" customHeight="false" outlineLevel="0" collapsed="false">
      <c r="A12925" s="37" t="s">
        <v>1867</v>
      </c>
      <c r="B12925" s="37" t="s">
        <v>272</v>
      </c>
      <c r="C12925" s="37" t="n">
        <v>22</v>
      </c>
      <c r="D12925" s="37" t="n">
        <v>19</v>
      </c>
      <c r="E12925" s="37" t="n">
        <v>1</v>
      </c>
      <c r="F12925" s="37" t="n">
        <v>0</v>
      </c>
      <c r="G12925" s="37" t="n">
        <v>0</v>
      </c>
      <c r="H12925" s="37" t="n">
        <v>0</v>
      </c>
      <c r="I12925" s="37" t="n">
        <v>1</v>
      </c>
      <c r="J12925" s="40" t="n">
        <f aca="false">IF(C12925=0,"",D12925/C12925)</f>
        <v>0.863636363636364</v>
      </c>
    </row>
    <row r="12926" customFormat="false" ht="15" hidden="false" customHeight="false" outlineLevel="0" collapsed="false">
      <c r="A12926" s="37" t="s">
        <v>1867</v>
      </c>
      <c r="B12926" s="37" t="s">
        <v>273</v>
      </c>
      <c r="C12926" s="37" t="n">
        <v>22</v>
      </c>
      <c r="D12926" s="37" t="n">
        <v>21</v>
      </c>
      <c r="E12926" s="37" t="n">
        <v>1</v>
      </c>
      <c r="F12926" s="37" t="n">
        <v>1</v>
      </c>
      <c r="G12926" s="37" t="n">
        <v>1</v>
      </c>
      <c r="H12926" s="37" t="n">
        <v>3</v>
      </c>
      <c r="I12926" s="37" t="n">
        <v>0</v>
      </c>
      <c r="J12926" s="40" t="n">
        <f aca="false">IF(C12926=0,"",D12926/C12926)</f>
        <v>0.954545454545455</v>
      </c>
    </row>
    <row r="12927" customFormat="false" ht="15" hidden="false" customHeight="false" outlineLevel="0" collapsed="false">
      <c r="A12927" s="37" t="s">
        <v>1867</v>
      </c>
      <c r="B12927" s="37" t="s">
        <v>274</v>
      </c>
      <c r="C12927" s="37" t="n">
        <v>22</v>
      </c>
      <c r="D12927" s="37" t="n">
        <v>19</v>
      </c>
      <c r="E12927" s="37" t="n">
        <v>0</v>
      </c>
      <c r="F12927" s="37" t="n">
        <v>1</v>
      </c>
      <c r="G12927" s="37" t="n">
        <v>0</v>
      </c>
      <c r="H12927" s="37" t="n">
        <v>2</v>
      </c>
      <c r="I12927" s="37" t="n">
        <v>0</v>
      </c>
      <c r="J12927" s="40" t="n">
        <f aca="false">IF(C12927=0,"",D12927/C12927)</f>
        <v>0.863636363636364</v>
      </c>
    </row>
    <row r="12928" customFormat="false" ht="15" hidden="false" customHeight="false" outlineLevel="0" collapsed="false">
      <c r="A12928" s="37" t="s">
        <v>1867</v>
      </c>
      <c r="B12928" s="37" t="s">
        <v>275</v>
      </c>
      <c r="C12928" s="37" t="n">
        <v>22</v>
      </c>
      <c r="D12928" s="37" t="n">
        <v>20</v>
      </c>
      <c r="E12928" s="37" t="n">
        <v>0</v>
      </c>
      <c r="F12928" s="37" t="n">
        <v>0</v>
      </c>
      <c r="G12928" s="37" t="n">
        <v>0</v>
      </c>
      <c r="H12928" s="37" t="n">
        <v>2</v>
      </c>
      <c r="I12928" s="37" t="n">
        <v>1</v>
      </c>
      <c r="J12928" s="40" t="n">
        <f aca="false">IF(C12928=0,"",D12928/C12928)</f>
        <v>0.909090909090909</v>
      </c>
    </row>
    <row r="12929" customFormat="false" ht="15" hidden="false" customHeight="false" outlineLevel="0" collapsed="false">
      <c r="A12929" s="37" t="s">
        <v>1867</v>
      </c>
      <c r="B12929" s="37" t="s">
        <v>276</v>
      </c>
      <c r="C12929" s="37" t="n">
        <v>22</v>
      </c>
      <c r="D12929" s="37" t="n">
        <v>21</v>
      </c>
      <c r="E12929" s="37" t="n">
        <v>1</v>
      </c>
      <c r="F12929" s="37" t="n">
        <v>0</v>
      </c>
      <c r="G12929" s="37" t="n">
        <v>1</v>
      </c>
      <c r="H12929" s="37" t="n">
        <v>1</v>
      </c>
      <c r="I12929" s="37" t="n">
        <v>0</v>
      </c>
      <c r="J12929" s="40" t="n">
        <f aca="false">IF(C12929=0,"",D12929/C12929)</f>
        <v>0.954545454545455</v>
      </c>
    </row>
    <row r="12930" customFormat="false" ht="15" hidden="false" customHeight="false" outlineLevel="0" collapsed="false">
      <c r="A12930" s="37" t="s">
        <v>1867</v>
      </c>
      <c r="B12930" s="37" t="s">
        <v>277</v>
      </c>
      <c r="C12930" s="37" t="n">
        <v>22</v>
      </c>
      <c r="D12930" s="37" t="n">
        <v>19</v>
      </c>
      <c r="E12930" s="37" t="n">
        <v>0</v>
      </c>
      <c r="F12930" s="37" t="n">
        <v>1</v>
      </c>
      <c r="G12930" s="37" t="n">
        <v>0</v>
      </c>
      <c r="H12930" s="37" t="n">
        <v>0</v>
      </c>
      <c r="I12930" s="37" t="n">
        <v>5</v>
      </c>
      <c r="J12930" s="40" t="n">
        <f aca="false">IF(C12930=0,"",D12930/C12930)</f>
        <v>0.863636363636364</v>
      </c>
    </row>
    <row r="12931" customFormat="false" ht="15" hidden="false" customHeight="false" outlineLevel="0" collapsed="false">
      <c r="A12931" s="37" t="s">
        <v>1867</v>
      </c>
      <c r="B12931" s="37" t="s">
        <v>278</v>
      </c>
      <c r="C12931" s="37" t="n">
        <v>22</v>
      </c>
      <c r="D12931" s="37" t="n">
        <v>20</v>
      </c>
      <c r="E12931" s="37" t="n">
        <v>0</v>
      </c>
      <c r="F12931" s="37" t="n">
        <v>0</v>
      </c>
      <c r="G12931" s="37" t="n">
        <v>0</v>
      </c>
      <c r="H12931" s="37" t="n">
        <v>0</v>
      </c>
      <c r="I12931" s="37" t="n">
        <v>2</v>
      </c>
      <c r="J12931" s="40" t="n">
        <f aca="false">IF(C12931=0,"",D12931/C12931)</f>
        <v>0.909090909090909</v>
      </c>
    </row>
    <row r="12932" customFormat="false" ht="15" hidden="false" customHeight="false" outlineLevel="0" collapsed="false">
      <c r="A12932" s="37" t="s">
        <v>1867</v>
      </c>
      <c r="B12932" s="37" t="s">
        <v>279</v>
      </c>
      <c r="C12932" s="37" t="n">
        <v>22</v>
      </c>
      <c r="D12932" s="37" t="n">
        <v>19</v>
      </c>
      <c r="E12932" s="37" t="n">
        <v>0</v>
      </c>
      <c r="F12932" s="37" t="n">
        <v>1</v>
      </c>
      <c r="G12932" s="37" t="n">
        <v>0</v>
      </c>
      <c r="H12932" s="37" t="n">
        <v>4</v>
      </c>
      <c r="I12932" s="37" t="n">
        <v>0</v>
      </c>
      <c r="J12932" s="40" t="n">
        <f aca="false">IF(C12932=0,"",D12932/C12932)</f>
        <v>0.863636363636364</v>
      </c>
    </row>
    <row r="12933" customFormat="false" ht="15" hidden="false" customHeight="false" outlineLevel="0" collapsed="false">
      <c r="A12933" s="37" t="s">
        <v>1867</v>
      </c>
      <c r="B12933" s="37" t="s">
        <v>280</v>
      </c>
      <c r="C12933" s="37" t="n">
        <v>22</v>
      </c>
      <c r="D12933" s="37" t="n">
        <v>22</v>
      </c>
      <c r="E12933" s="37" t="n">
        <v>0</v>
      </c>
      <c r="F12933" s="37" t="n">
        <v>0</v>
      </c>
      <c r="G12933" s="37" t="n">
        <v>0</v>
      </c>
      <c r="H12933" s="37" t="n">
        <v>3</v>
      </c>
      <c r="I12933" s="37" t="n">
        <v>2</v>
      </c>
      <c r="J12933" s="40" t="n">
        <f aca="false">IF(C12933=0,"",D12933/C12933)</f>
        <v>1</v>
      </c>
    </row>
    <row r="12934" customFormat="false" ht="15" hidden="false" customHeight="false" outlineLevel="0" collapsed="false">
      <c r="A12934" s="37" t="s">
        <v>1867</v>
      </c>
      <c r="B12934" s="37" t="s">
        <v>281</v>
      </c>
      <c r="C12934" s="37" t="n">
        <v>22</v>
      </c>
      <c r="D12934" s="37" t="n">
        <v>21</v>
      </c>
      <c r="E12934" s="37" t="n">
        <v>1</v>
      </c>
      <c r="F12934" s="37" t="n">
        <v>0</v>
      </c>
      <c r="G12934" s="37" t="n">
        <v>0</v>
      </c>
      <c r="H12934" s="37" t="n">
        <v>1</v>
      </c>
      <c r="I12934" s="37" t="n">
        <v>0</v>
      </c>
      <c r="J12934" s="40" t="n">
        <f aca="false">IF(C12934=0,"",D12934/C12934)</f>
        <v>0.954545454545455</v>
      </c>
    </row>
    <row r="12935" customFormat="false" ht="15" hidden="false" customHeight="false" outlineLevel="0" collapsed="false">
      <c r="A12935" s="37" t="s">
        <v>738</v>
      </c>
      <c r="B12935" s="37" t="s">
        <v>270</v>
      </c>
      <c r="C12935" s="37" t="n">
        <v>22</v>
      </c>
      <c r="D12935" s="37" t="n">
        <v>18</v>
      </c>
      <c r="E12935" s="37" t="n">
        <v>0</v>
      </c>
      <c r="F12935" s="37" t="n">
        <v>0</v>
      </c>
      <c r="G12935" s="37" t="n">
        <v>0</v>
      </c>
      <c r="H12935" s="37" t="n">
        <v>2</v>
      </c>
      <c r="I12935" s="37" t="n">
        <v>0</v>
      </c>
      <c r="J12935" s="40" t="n">
        <f aca="false">IF(C12935=0,"",D12935/C12935)</f>
        <v>0.818181818181818</v>
      </c>
    </row>
    <row r="12936" customFormat="false" ht="15" hidden="false" customHeight="false" outlineLevel="0" collapsed="false">
      <c r="A12936" s="37" t="s">
        <v>738</v>
      </c>
      <c r="B12936" s="37" t="s">
        <v>271</v>
      </c>
      <c r="C12936" s="37" t="n">
        <v>22</v>
      </c>
      <c r="D12936" s="37" t="n">
        <v>22</v>
      </c>
      <c r="E12936" s="37" t="n">
        <v>1</v>
      </c>
      <c r="F12936" s="37" t="n">
        <v>1</v>
      </c>
      <c r="G12936" s="37" t="n">
        <v>1</v>
      </c>
      <c r="H12936" s="37" t="n">
        <v>2</v>
      </c>
      <c r="I12936" s="37" t="n">
        <v>0</v>
      </c>
      <c r="J12936" s="40" t="n">
        <f aca="false">IF(C12936=0,"",D12936/C12936)</f>
        <v>1</v>
      </c>
    </row>
    <row r="12937" customFormat="false" ht="15" hidden="false" customHeight="false" outlineLevel="0" collapsed="false">
      <c r="A12937" s="37" t="s">
        <v>738</v>
      </c>
      <c r="B12937" s="37" t="s">
        <v>272</v>
      </c>
      <c r="C12937" s="37" t="n">
        <v>22</v>
      </c>
      <c r="D12937" s="37" t="n">
        <v>21</v>
      </c>
      <c r="E12937" s="37" t="n">
        <v>2</v>
      </c>
      <c r="F12937" s="37" t="n">
        <v>0</v>
      </c>
      <c r="G12937" s="37" t="n">
        <v>0</v>
      </c>
      <c r="H12937" s="37" t="n">
        <v>0</v>
      </c>
      <c r="I12937" s="37" t="n">
        <v>0</v>
      </c>
      <c r="J12937" s="40" t="n">
        <f aca="false">IF(C12937=0,"",D12937/C12937)</f>
        <v>0.954545454545455</v>
      </c>
    </row>
    <row r="12938" customFormat="false" ht="15" hidden="false" customHeight="false" outlineLevel="0" collapsed="false">
      <c r="A12938" s="37" t="s">
        <v>738</v>
      </c>
      <c r="B12938" s="37" t="s">
        <v>273</v>
      </c>
      <c r="C12938" s="37" t="n">
        <v>22</v>
      </c>
      <c r="D12938" s="37" t="n">
        <v>20</v>
      </c>
      <c r="E12938" s="37" t="n">
        <v>1</v>
      </c>
      <c r="F12938" s="37" t="n">
        <v>0</v>
      </c>
      <c r="G12938" s="37" t="n">
        <v>0</v>
      </c>
      <c r="H12938" s="37" t="n">
        <v>1</v>
      </c>
      <c r="I12938" s="37" t="n">
        <v>1</v>
      </c>
      <c r="J12938" s="40" t="n">
        <f aca="false">IF(C12938=0,"",D12938/C12938)</f>
        <v>0.909090909090909</v>
      </c>
    </row>
    <row r="12939" customFormat="false" ht="15" hidden="false" customHeight="false" outlineLevel="0" collapsed="false">
      <c r="A12939" s="37" t="s">
        <v>738</v>
      </c>
      <c r="B12939" s="37" t="s">
        <v>274</v>
      </c>
      <c r="C12939" s="37" t="n">
        <v>22</v>
      </c>
      <c r="D12939" s="37" t="n">
        <v>21</v>
      </c>
      <c r="E12939" s="37" t="n">
        <v>1</v>
      </c>
      <c r="F12939" s="37" t="n">
        <v>1</v>
      </c>
      <c r="G12939" s="37" t="n">
        <v>0</v>
      </c>
      <c r="H12939" s="37" t="n">
        <v>3</v>
      </c>
      <c r="I12939" s="37" t="n">
        <v>3</v>
      </c>
      <c r="J12939" s="40" t="n">
        <f aca="false">IF(C12939=0,"",D12939/C12939)</f>
        <v>0.954545454545455</v>
      </c>
    </row>
    <row r="12940" customFormat="false" ht="15" hidden="false" customHeight="false" outlineLevel="0" collapsed="false">
      <c r="A12940" s="37" t="s">
        <v>738</v>
      </c>
      <c r="B12940" s="37" t="s">
        <v>275</v>
      </c>
      <c r="C12940" s="37" t="n">
        <v>22</v>
      </c>
      <c r="D12940" s="37" t="n">
        <v>21</v>
      </c>
      <c r="E12940" s="37" t="n">
        <v>1</v>
      </c>
      <c r="F12940" s="37" t="n">
        <v>2</v>
      </c>
      <c r="G12940" s="37" t="n">
        <v>0</v>
      </c>
      <c r="H12940" s="37" t="n">
        <v>1</v>
      </c>
      <c r="I12940" s="37" t="n">
        <v>1</v>
      </c>
      <c r="J12940" s="40" t="n">
        <f aca="false">IF(C12940=0,"",D12940/C12940)</f>
        <v>0.954545454545455</v>
      </c>
    </row>
    <row r="12941" customFormat="false" ht="15" hidden="false" customHeight="false" outlineLevel="0" collapsed="false">
      <c r="A12941" s="37" t="s">
        <v>738</v>
      </c>
      <c r="B12941" s="37" t="s">
        <v>276</v>
      </c>
      <c r="C12941" s="37" t="n">
        <v>22</v>
      </c>
      <c r="D12941" s="37" t="n">
        <v>22</v>
      </c>
      <c r="E12941" s="37" t="n">
        <v>0</v>
      </c>
      <c r="F12941" s="37" t="n">
        <v>1</v>
      </c>
      <c r="G12941" s="37" t="n">
        <v>0</v>
      </c>
      <c r="H12941" s="37" t="n">
        <v>3</v>
      </c>
      <c r="I12941" s="37" t="n">
        <v>0</v>
      </c>
      <c r="J12941" s="40" t="n">
        <f aca="false">IF(C12941=0,"",D12941/C12941)</f>
        <v>1</v>
      </c>
    </row>
    <row r="12942" customFormat="false" ht="15" hidden="false" customHeight="false" outlineLevel="0" collapsed="false">
      <c r="A12942" s="37" t="s">
        <v>738</v>
      </c>
      <c r="B12942" s="37" t="s">
        <v>277</v>
      </c>
      <c r="C12942" s="37" t="n">
        <v>22</v>
      </c>
      <c r="D12942" s="37" t="n">
        <v>21</v>
      </c>
      <c r="E12942" s="37" t="n">
        <v>1</v>
      </c>
      <c r="F12942" s="37" t="n">
        <v>2</v>
      </c>
      <c r="G12942" s="37" t="n">
        <v>0</v>
      </c>
      <c r="H12942" s="37" t="n">
        <v>6</v>
      </c>
      <c r="I12942" s="37" t="n">
        <v>0</v>
      </c>
      <c r="J12942" s="40" t="n">
        <f aca="false">IF(C12942=0,"",D12942/C12942)</f>
        <v>0.954545454545455</v>
      </c>
    </row>
    <row r="12943" customFormat="false" ht="15" hidden="false" customHeight="false" outlineLevel="0" collapsed="false">
      <c r="A12943" s="37" t="s">
        <v>738</v>
      </c>
      <c r="B12943" s="37" t="s">
        <v>278</v>
      </c>
      <c r="C12943" s="37" t="n">
        <v>22</v>
      </c>
      <c r="D12943" s="37" t="n">
        <v>19</v>
      </c>
      <c r="E12943" s="37" t="n">
        <v>1</v>
      </c>
      <c r="F12943" s="37" t="n">
        <v>1</v>
      </c>
      <c r="G12943" s="37" t="n">
        <v>0</v>
      </c>
      <c r="H12943" s="37" t="n">
        <v>0</v>
      </c>
      <c r="I12943" s="37" t="n">
        <v>0</v>
      </c>
      <c r="J12943" s="40" t="n">
        <f aca="false">IF(C12943=0,"",D12943/C12943)</f>
        <v>0.863636363636364</v>
      </c>
    </row>
    <row r="12944" customFormat="false" ht="15" hidden="false" customHeight="false" outlineLevel="0" collapsed="false">
      <c r="A12944" s="37" t="s">
        <v>738</v>
      </c>
      <c r="B12944" s="37" t="s">
        <v>279</v>
      </c>
      <c r="C12944" s="37" t="n">
        <v>22</v>
      </c>
      <c r="D12944" s="37" t="n">
        <v>19</v>
      </c>
      <c r="E12944" s="37" t="n">
        <v>1</v>
      </c>
      <c r="F12944" s="37" t="n">
        <v>0</v>
      </c>
      <c r="G12944" s="37" t="n">
        <v>0</v>
      </c>
      <c r="H12944" s="37" t="n">
        <v>2</v>
      </c>
      <c r="I12944" s="37" t="n">
        <v>9</v>
      </c>
      <c r="J12944" s="40" t="n">
        <f aca="false">IF(C12944=0,"",D12944/C12944)</f>
        <v>0.863636363636364</v>
      </c>
    </row>
    <row r="12945" customFormat="false" ht="15" hidden="false" customHeight="false" outlineLevel="0" collapsed="false">
      <c r="A12945" s="37" t="s">
        <v>738</v>
      </c>
      <c r="B12945" s="37" t="s">
        <v>280</v>
      </c>
      <c r="C12945" s="37" t="n">
        <v>22</v>
      </c>
      <c r="D12945" s="37" t="n">
        <v>22</v>
      </c>
      <c r="E12945" s="37" t="n">
        <v>2</v>
      </c>
      <c r="F12945" s="37" t="n">
        <v>2</v>
      </c>
      <c r="G12945" s="37" t="n">
        <v>0</v>
      </c>
      <c r="H12945" s="37" t="n">
        <v>2</v>
      </c>
      <c r="I12945" s="37" t="n">
        <v>1</v>
      </c>
      <c r="J12945" s="40" t="n">
        <f aca="false">IF(C12945=0,"",D12945/C12945)</f>
        <v>1</v>
      </c>
    </row>
    <row r="12946" customFormat="false" ht="15" hidden="false" customHeight="false" outlineLevel="0" collapsed="false">
      <c r="A12946" s="37" t="s">
        <v>738</v>
      </c>
      <c r="B12946" s="37" t="s">
        <v>281</v>
      </c>
      <c r="C12946" s="37" t="n">
        <v>22</v>
      </c>
      <c r="D12946" s="37" t="n">
        <v>21</v>
      </c>
      <c r="E12946" s="37" t="n">
        <v>1</v>
      </c>
      <c r="F12946" s="37" t="n">
        <v>0</v>
      </c>
      <c r="G12946" s="37" t="n">
        <v>0</v>
      </c>
      <c r="H12946" s="37" t="n">
        <v>0</v>
      </c>
      <c r="I12946" s="37" t="n">
        <v>3</v>
      </c>
      <c r="J12946" s="40" t="n">
        <f aca="false">IF(C12946=0,"",D12946/C12946)</f>
        <v>0.954545454545455</v>
      </c>
    </row>
    <row r="12947" customFormat="false" ht="15" hidden="false" customHeight="false" outlineLevel="0" collapsed="false">
      <c r="A12947" s="37" t="s">
        <v>1868</v>
      </c>
      <c r="B12947" s="37" t="s">
        <v>270</v>
      </c>
      <c r="C12947" s="37" t="n">
        <v>22</v>
      </c>
      <c r="D12947" s="37" t="n">
        <v>20</v>
      </c>
      <c r="E12947" s="37" t="n">
        <v>0</v>
      </c>
      <c r="F12947" s="37" t="n">
        <v>3</v>
      </c>
      <c r="G12947" s="37" t="n">
        <v>0</v>
      </c>
      <c r="H12947" s="37" t="n">
        <v>1</v>
      </c>
      <c r="I12947" s="37" t="n">
        <v>4</v>
      </c>
      <c r="J12947" s="40" t="n">
        <f aca="false">IF(C12947=0,"",D12947/C12947)</f>
        <v>0.909090909090909</v>
      </c>
    </row>
    <row r="12948" customFormat="false" ht="15" hidden="false" customHeight="false" outlineLevel="0" collapsed="false">
      <c r="A12948" s="37" t="s">
        <v>1868</v>
      </c>
      <c r="B12948" s="37" t="s">
        <v>271</v>
      </c>
      <c r="C12948" s="37" t="n">
        <v>22</v>
      </c>
      <c r="D12948" s="37" t="n">
        <v>20</v>
      </c>
      <c r="E12948" s="37" t="n">
        <v>0</v>
      </c>
      <c r="F12948" s="37" t="n">
        <v>0</v>
      </c>
      <c r="G12948" s="37" t="n">
        <v>1</v>
      </c>
      <c r="H12948" s="37" t="n">
        <v>1</v>
      </c>
      <c r="I12948" s="37" t="n">
        <v>5</v>
      </c>
      <c r="J12948" s="40" t="n">
        <f aca="false">IF(C12948=0,"",D12948/C12948)</f>
        <v>0.909090909090909</v>
      </c>
    </row>
    <row r="12949" customFormat="false" ht="15" hidden="false" customHeight="false" outlineLevel="0" collapsed="false">
      <c r="A12949" s="37" t="s">
        <v>1868</v>
      </c>
      <c r="B12949" s="37" t="s">
        <v>272</v>
      </c>
      <c r="C12949" s="37" t="n">
        <v>22</v>
      </c>
      <c r="D12949" s="37" t="n">
        <v>21</v>
      </c>
      <c r="E12949" s="37" t="n">
        <v>0</v>
      </c>
      <c r="F12949" s="37" t="n">
        <v>2</v>
      </c>
      <c r="G12949" s="37" t="n">
        <v>0</v>
      </c>
      <c r="H12949" s="37" t="n">
        <v>0</v>
      </c>
      <c r="I12949" s="37" t="n">
        <v>15</v>
      </c>
      <c r="J12949" s="40" t="n">
        <f aca="false">IF(C12949=0,"",D12949/C12949)</f>
        <v>0.954545454545455</v>
      </c>
    </row>
    <row r="12950" customFormat="false" ht="15" hidden="false" customHeight="false" outlineLevel="0" collapsed="false">
      <c r="A12950" s="37" t="s">
        <v>1868</v>
      </c>
      <c r="B12950" s="37" t="s">
        <v>273</v>
      </c>
      <c r="C12950" s="37" t="n">
        <v>22</v>
      </c>
      <c r="D12950" s="37" t="n">
        <v>20</v>
      </c>
      <c r="E12950" s="37" t="n">
        <v>1</v>
      </c>
      <c r="F12950" s="37" t="n">
        <v>1</v>
      </c>
      <c r="G12950" s="37" t="n">
        <v>0</v>
      </c>
      <c r="H12950" s="37" t="n">
        <v>0</v>
      </c>
      <c r="I12950" s="37" t="n">
        <v>10</v>
      </c>
      <c r="J12950" s="40" t="n">
        <f aca="false">IF(C12950=0,"",D12950/C12950)</f>
        <v>0.909090909090909</v>
      </c>
    </row>
    <row r="12951" customFormat="false" ht="15" hidden="false" customHeight="false" outlineLevel="0" collapsed="false">
      <c r="A12951" s="37" t="s">
        <v>1868</v>
      </c>
      <c r="B12951" s="37" t="s">
        <v>274</v>
      </c>
      <c r="C12951" s="37" t="n">
        <v>22</v>
      </c>
      <c r="D12951" s="37" t="n">
        <v>22</v>
      </c>
      <c r="E12951" s="37" t="n">
        <v>0</v>
      </c>
      <c r="F12951" s="37" t="n">
        <v>0</v>
      </c>
      <c r="G12951" s="37" t="n">
        <v>0</v>
      </c>
      <c r="H12951" s="37" t="n">
        <v>1</v>
      </c>
      <c r="I12951" s="37" t="n">
        <v>16</v>
      </c>
      <c r="J12951" s="40" t="n">
        <f aca="false">IF(C12951=0,"",D12951/C12951)</f>
        <v>1</v>
      </c>
    </row>
    <row r="12952" customFormat="false" ht="15" hidden="false" customHeight="false" outlineLevel="0" collapsed="false">
      <c r="A12952" s="37" t="s">
        <v>1868</v>
      </c>
      <c r="B12952" s="37" t="s">
        <v>275</v>
      </c>
      <c r="C12952" s="37" t="n">
        <v>22</v>
      </c>
      <c r="D12952" s="37" t="n">
        <v>21</v>
      </c>
      <c r="E12952" s="37" t="n">
        <v>1</v>
      </c>
      <c r="F12952" s="37" t="n">
        <v>1</v>
      </c>
      <c r="G12952" s="37" t="n">
        <v>0</v>
      </c>
      <c r="H12952" s="37" t="n">
        <v>0</v>
      </c>
      <c r="I12952" s="37" t="n">
        <v>3</v>
      </c>
      <c r="J12952" s="40" t="n">
        <f aca="false">IF(C12952=0,"",D12952/C12952)</f>
        <v>0.954545454545455</v>
      </c>
    </row>
    <row r="12953" customFormat="false" ht="15" hidden="false" customHeight="false" outlineLevel="0" collapsed="false">
      <c r="A12953" s="37" t="s">
        <v>1868</v>
      </c>
      <c r="B12953" s="37" t="s">
        <v>276</v>
      </c>
      <c r="C12953" s="37" t="n">
        <v>22</v>
      </c>
      <c r="D12953" s="37" t="n">
        <v>20</v>
      </c>
      <c r="E12953" s="37" t="n">
        <v>1</v>
      </c>
      <c r="F12953" s="37" t="n">
        <v>2</v>
      </c>
      <c r="G12953" s="37" t="n">
        <v>1</v>
      </c>
      <c r="H12953" s="37" t="n">
        <v>3</v>
      </c>
      <c r="I12953" s="37" t="n">
        <v>16</v>
      </c>
      <c r="J12953" s="40" t="n">
        <f aca="false">IF(C12953=0,"",D12953/C12953)</f>
        <v>0.909090909090909</v>
      </c>
    </row>
    <row r="12954" customFormat="false" ht="15" hidden="false" customHeight="false" outlineLevel="0" collapsed="false">
      <c r="A12954" s="37" t="s">
        <v>1868</v>
      </c>
      <c r="B12954" s="37" t="s">
        <v>277</v>
      </c>
      <c r="C12954" s="37" t="n">
        <v>22</v>
      </c>
      <c r="D12954" s="37" t="n">
        <v>21</v>
      </c>
      <c r="E12954" s="37" t="n">
        <v>1</v>
      </c>
      <c r="F12954" s="37" t="n">
        <v>1</v>
      </c>
      <c r="G12954" s="37" t="n">
        <v>0</v>
      </c>
      <c r="H12954" s="37" t="n">
        <v>1</v>
      </c>
      <c r="I12954" s="37" t="n">
        <v>11</v>
      </c>
      <c r="J12954" s="40" t="n">
        <f aca="false">IF(C12954=0,"",D12954/C12954)</f>
        <v>0.954545454545455</v>
      </c>
    </row>
    <row r="12955" customFormat="false" ht="15" hidden="false" customHeight="false" outlineLevel="0" collapsed="false">
      <c r="A12955" s="37" t="s">
        <v>1868</v>
      </c>
      <c r="B12955" s="37" t="s">
        <v>278</v>
      </c>
      <c r="C12955" s="37" t="n">
        <v>22</v>
      </c>
      <c r="D12955" s="37" t="n">
        <v>20</v>
      </c>
      <c r="E12955" s="37" t="n">
        <v>0</v>
      </c>
      <c r="F12955" s="37" t="n">
        <v>0</v>
      </c>
      <c r="G12955" s="37" t="n">
        <v>0</v>
      </c>
      <c r="H12955" s="37" t="n">
        <v>1</v>
      </c>
      <c r="I12955" s="37" t="n">
        <v>13</v>
      </c>
      <c r="J12955" s="40" t="n">
        <f aca="false">IF(C12955=0,"",D12955/C12955)</f>
        <v>0.909090909090909</v>
      </c>
    </row>
    <row r="12956" customFormat="false" ht="15" hidden="false" customHeight="false" outlineLevel="0" collapsed="false">
      <c r="A12956" s="37" t="s">
        <v>1868</v>
      </c>
      <c r="B12956" s="37" t="s">
        <v>279</v>
      </c>
      <c r="C12956" s="37" t="n">
        <v>22</v>
      </c>
      <c r="D12956" s="37" t="n">
        <v>20</v>
      </c>
      <c r="E12956" s="37" t="n">
        <v>0</v>
      </c>
      <c r="F12956" s="37" t="n">
        <v>2</v>
      </c>
      <c r="G12956" s="37" t="n">
        <v>1</v>
      </c>
      <c r="H12956" s="37" t="n">
        <v>1</v>
      </c>
      <c r="I12956" s="37" t="n">
        <v>14</v>
      </c>
      <c r="J12956" s="40" t="n">
        <f aca="false">IF(C12956=0,"",D12956/C12956)</f>
        <v>0.909090909090909</v>
      </c>
    </row>
    <row r="12957" customFormat="false" ht="15" hidden="false" customHeight="false" outlineLevel="0" collapsed="false">
      <c r="A12957" s="37" t="s">
        <v>1868</v>
      </c>
      <c r="B12957" s="37" t="s">
        <v>280</v>
      </c>
      <c r="C12957" s="37" t="n">
        <v>22</v>
      </c>
      <c r="D12957" s="37" t="n">
        <v>20</v>
      </c>
      <c r="E12957" s="37" t="n">
        <v>3</v>
      </c>
      <c r="F12957" s="37" t="n">
        <v>2</v>
      </c>
      <c r="G12957" s="37" t="n">
        <v>0</v>
      </c>
      <c r="H12957" s="37" t="n">
        <v>0</v>
      </c>
      <c r="I12957" s="37" t="n">
        <v>2</v>
      </c>
      <c r="J12957" s="40" t="n">
        <f aca="false">IF(C12957=0,"",D12957/C12957)</f>
        <v>0.909090909090909</v>
      </c>
    </row>
    <row r="12958" customFormat="false" ht="15" hidden="false" customHeight="false" outlineLevel="0" collapsed="false">
      <c r="A12958" s="37" t="s">
        <v>1868</v>
      </c>
      <c r="B12958" s="37" t="s">
        <v>281</v>
      </c>
      <c r="C12958" s="37" t="n">
        <v>22</v>
      </c>
      <c r="D12958" s="37" t="n">
        <v>22</v>
      </c>
      <c r="E12958" s="37" t="n">
        <v>0</v>
      </c>
      <c r="F12958" s="37" t="n">
        <v>0</v>
      </c>
      <c r="G12958" s="37" t="n">
        <v>0</v>
      </c>
      <c r="H12958" s="37" t="n">
        <v>3</v>
      </c>
      <c r="I12958" s="37" t="n">
        <v>8</v>
      </c>
      <c r="J12958" s="40" t="n">
        <f aca="false">IF(C12958=0,"",D12958/C12958)</f>
        <v>1</v>
      </c>
    </row>
    <row r="12959" customFormat="false" ht="15" hidden="false" customHeight="false" outlineLevel="0" collapsed="false">
      <c r="A12959" s="37" t="s">
        <v>1051</v>
      </c>
      <c r="B12959" s="37" t="s">
        <v>270</v>
      </c>
      <c r="C12959" s="37" t="n">
        <v>22</v>
      </c>
      <c r="D12959" s="37" t="n">
        <v>21</v>
      </c>
      <c r="E12959" s="37" t="n">
        <v>1</v>
      </c>
      <c r="F12959" s="37" t="n">
        <v>0</v>
      </c>
      <c r="G12959" s="37" t="n">
        <v>0</v>
      </c>
      <c r="H12959" s="37" t="n">
        <v>2</v>
      </c>
      <c r="I12959" s="37" t="n">
        <v>2</v>
      </c>
      <c r="J12959" s="40" t="n">
        <f aca="false">IF(C12959=0,"",D12959/C12959)</f>
        <v>0.954545454545455</v>
      </c>
    </row>
    <row r="12960" customFormat="false" ht="15" hidden="false" customHeight="false" outlineLevel="0" collapsed="false">
      <c r="A12960" s="37" t="s">
        <v>1051</v>
      </c>
      <c r="B12960" s="37" t="s">
        <v>271</v>
      </c>
      <c r="C12960" s="37" t="n">
        <v>22</v>
      </c>
      <c r="D12960" s="37" t="n">
        <v>22</v>
      </c>
      <c r="E12960" s="37" t="n">
        <v>3</v>
      </c>
      <c r="F12960" s="37" t="n">
        <v>3</v>
      </c>
      <c r="G12960" s="37" t="n">
        <v>0</v>
      </c>
      <c r="H12960" s="37" t="n">
        <v>0</v>
      </c>
      <c r="I12960" s="37" t="n">
        <v>1</v>
      </c>
      <c r="J12960" s="40" t="n">
        <f aca="false">IF(C12960=0,"",D12960/C12960)</f>
        <v>1</v>
      </c>
    </row>
    <row r="12961" customFormat="false" ht="15" hidden="false" customHeight="false" outlineLevel="0" collapsed="false">
      <c r="A12961" s="37" t="s">
        <v>1051</v>
      </c>
      <c r="B12961" s="37" t="s">
        <v>272</v>
      </c>
      <c r="C12961" s="37" t="n">
        <v>22</v>
      </c>
      <c r="D12961" s="37" t="n">
        <v>20</v>
      </c>
      <c r="E12961" s="37" t="n">
        <v>0</v>
      </c>
      <c r="F12961" s="37" t="n">
        <v>0</v>
      </c>
      <c r="G12961" s="37" t="n">
        <v>0</v>
      </c>
      <c r="H12961" s="37" t="n">
        <v>1</v>
      </c>
      <c r="I12961" s="37" t="n">
        <v>5</v>
      </c>
      <c r="J12961" s="40" t="n">
        <f aca="false">IF(C12961=0,"",D12961/C12961)</f>
        <v>0.909090909090909</v>
      </c>
    </row>
    <row r="12962" customFormat="false" ht="15" hidden="false" customHeight="false" outlineLevel="0" collapsed="false">
      <c r="A12962" s="37" t="s">
        <v>1051</v>
      </c>
      <c r="B12962" s="37" t="s">
        <v>273</v>
      </c>
      <c r="C12962" s="37" t="n">
        <v>22</v>
      </c>
      <c r="D12962" s="37" t="n">
        <v>22</v>
      </c>
      <c r="E12962" s="37" t="n">
        <v>0</v>
      </c>
      <c r="F12962" s="37" t="n">
        <v>0</v>
      </c>
      <c r="G12962" s="37" t="n">
        <v>1</v>
      </c>
      <c r="H12962" s="37" t="n">
        <v>1</v>
      </c>
      <c r="I12962" s="37" t="n">
        <v>3</v>
      </c>
      <c r="J12962" s="40" t="n">
        <f aca="false">IF(C12962=0,"",D12962/C12962)</f>
        <v>1</v>
      </c>
    </row>
    <row r="12963" customFormat="false" ht="15" hidden="false" customHeight="false" outlineLevel="0" collapsed="false">
      <c r="A12963" s="37" t="s">
        <v>1051</v>
      </c>
      <c r="B12963" s="37" t="s">
        <v>274</v>
      </c>
      <c r="C12963" s="37" t="n">
        <v>22</v>
      </c>
      <c r="D12963" s="37" t="n">
        <v>20</v>
      </c>
      <c r="E12963" s="37" t="n">
        <v>2</v>
      </c>
      <c r="F12963" s="37" t="n">
        <v>0</v>
      </c>
      <c r="G12963" s="37" t="n">
        <v>0</v>
      </c>
      <c r="H12963" s="37" t="n">
        <v>2</v>
      </c>
      <c r="I12963" s="37" t="n">
        <v>0</v>
      </c>
      <c r="J12963" s="40" t="n">
        <f aca="false">IF(C12963=0,"",D12963/C12963)</f>
        <v>0.909090909090909</v>
      </c>
    </row>
    <row r="12964" customFormat="false" ht="15" hidden="false" customHeight="false" outlineLevel="0" collapsed="false">
      <c r="A12964" s="37" t="s">
        <v>1051</v>
      </c>
      <c r="B12964" s="37" t="s">
        <v>275</v>
      </c>
      <c r="C12964" s="37" t="n">
        <v>22</v>
      </c>
      <c r="D12964" s="37" t="n">
        <v>21</v>
      </c>
      <c r="E12964" s="37" t="n">
        <v>0</v>
      </c>
      <c r="F12964" s="37" t="n">
        <v>0</v>
      </c>
      <c r="G12964" s="37" t="n">
        <v>1</v>
      </c>
      <c r="H12964" s="37" t="n">
        <v>1</v>
      </c>
      <c r="I12964" s="37" t="n">
        <v>1</v>
      </c>
      <c r="J12964" s="40" t="n">
        <f aca="false">IF(C12964=0,"",D12964/C12964)</f>
        <v>0.954545454545455</v>
      </c>
    </row>
    <row r="12965" customFormat="false" ht="15" hidden="false" customHeight="false" outlineLevel="0" collapsed="false">
      <c r="A12965" s="37" t="s">
        <v>1051</v>
      </c>
      <c r="B12965" s="37" t="s">
        <v>276</v>
      </c>
      <c r="C12965" s="37" t="n">
        <v>22</v>
      </c>
      <c r="D12965" s="37" t="n">
        <v>20</v>
      </c>
      <c r="E12965" s="37" t="n">
        <v>2</v>
      </c>
      <c r="F12965" s="37" t="n">
        <v>2</v>
      </c>
      <c r="G12965" s="37" t="n">
        <v>0</v>
      </c>
      <c r="H12965" s="37" t="n">
        <v>1</v>
      </c>
      <c r="I12965" s="37" t="n">
        <v>3</v>
      </c>
      <c r="J12965" s="40" t="n">
        <f aca="false">IF(C12965=0,"",D12965/C12965)</f>
        <v>0.909090909090909</v>
      </c>
    </row>
    <row r="12966" customFormat="false" ht="15" hidden="false" customHeight="false" outlineLevel="0" collapsed="false">
      <c r="A12966" s="37" t="s">
        <v>1051</v>
      </c>
      <c r="B12966" s="37" t="s">
        <v>277</v>
      </c>
      <c r="C12966" s="37" t="n">
        <v>22</v>
      </c>
      <c r="D12966" s="37" t="n">
        <v>19</v>
      </c>
      <c r="E12966" s="37" t="n">
        <v>0</v>
      </c>
      <c r="F12966" s="37" t="n">
        <v>1</v>
      </c>
      <c r="G12966" s="37" t="n">
        <v>0</v>
      </c>
      <c r="H12966" s="37" t="n">
        <v>2</v>
      </c>
      <c r="I12966" s="37" t="n">
        <v>0</v>
      </c>
      <c r="J12966" s="40" t="n">
        <f aca="false">IF(C12966=0,"",D12966/C12966)</f>
        <v>0.863636363636364</v>
      </c>
    </row>
    <row r="12967" customFormat="false" ht="15" hidden="false" customHeight="false" outlineLevel="0" collapsed="false">
      <c r="A12967" s="37" t="s">
        <v>1051</v>
      </c>
      <c r="B12967" s="37" t="s">
        <v>278</v>
      </c>
      <c r="C12967" s="37" t="n">
        <v>22</v>
      </c>
      <c r="D12967" s="37" t="n">
        <v>22</v>
      </c>
      <c r="E12967" s="37" t="n">
        <v>1</v>
      </c>
      <c r="F12967" s="37" t="n">
        <v>0</v>
      </c>
      <c r="G12967" s="37" t="n">
        <v>0</v>
      </c>
      <c r="H12967" s="37" t="n">
        <v>2</v>
      </c>
      <c r="I12967" s="37" t="n">
        <v>3</v>
      </c>
      <c r="J12967" s="40" t="n">
        <f aca="false">IF(C12967=0,"",D12967/C12967)</f>
        <v>1</v>
      </c>
    </row>
    <row r="12968" customFormat="false" ht="15" hidden="false" customHeight="false" outlineLevel="0" collapsed="false">
      <c r="A12968" s="37" t="s">
        <v>1051</v>
      </c>
      <c r="B12968" s="37" t="s">
        <v>279</v>
      </c>
      <c r="C12968" s="37" t="n">
        <v>22</v>
      </c>
      <c r="D12968" s="37" t="n">
        <v>21</v>
      </c>
      <c r="E12968" s="37" t="n">
        <v>0</v>
      </c>
      <c r="F12968" s="37" t="n">
        <v>0</v>
      </c>
      <c r="G12968" s="37" t="n">
        <v>1</v>
      </c>
      <c r="H12968" s="37" t="n">
        <v>0</v>
      </c>
      <c r="I12968" s="37" t="n">
        <v>3</v>
      </c>
      <c r="J12968" s="40" t="n">
        <f aca="false">IF(C12968=0,"",D12968/C12968)</f>
        <v>0.954545454545455</v>
      </c>
    </row>
    <row r="12969" customFormat="false" ht="15" hidden="false" customHeight="false" outlineLevel="0" collapsed="false">
      <c r="A12969" s="37" t="s">
        <v>1051</v>
      </c>
      <c r="B12969" s="37" t="s">
        <v>280</v>
      </c>
      <c r="C12969" s="37" t="n">
        <v>22</v>
      </c>
      <c r="D12969" s="37" t="n">
        <v>22</v>
      </c>
      <c r="E12969" s="37" t="n">
        <v>0</v>
      </c>
      <c r="F12969" s="37" t="n">
        <v>0</v>
      </c>
      <c r="G12969" s="37" t="n">
        <v>0</v>
      </c>
      <c r="H12969" s="37" t="n">
        <v>3</v>
      </c>
      <c r="I12969" s="37" t="n">
        <v>0</v>
      </c>
      <c r="J12969" s="40" t="n">
        <f aca="false">IF(C12969=0,"",D12969/C12969)</f>
        <v>1</v>
      </c>
    </row>
    <row r="12970" customFormat="false" ht="15" hidden="false" customHeight="false" outlineLevel="0" collapsed="false">
      <c r="A12970" s="37" t="s">
        <v>1051</v>
      </c>
      <c r="B12970" s="37" t="s">
        <v>281</v>
      </c>
      <c r="C12970" s="37" t="n">
        <v>22</v>
      </c>
      <c r="D12970" s="37" t="n">
        <v>22</v>
      </c>
      <c r="E12970" s="37" t="n">
        <v>1</v>
      </c>
      <c r="F12970" s="37" t="n">
        <v>0</v>
      </c>
      <c r="G12970" s="37" t="n">
        <v>0</v>
      </c>
      <c r="H12970" s="37" t="n">
        <v>1</v>
      </c>
      <c r="I12970" s="37" t="n">
        <v>1</v>
      </c>
      <c r="J12970" s="40" t="n">
        <f aca="false">IF(C12970=0,"",D12970/C12970)</f>
        <v>1</v>
      </c>
    </row>
    <row r="12971" customFormat="false" ht="15" hidden="false" customHeight="false" outlineLevel="0" collapsed="false">
      <c r="A12971" s="37" t="s">
        <v>1869</v>
      </c>
      <c r="B12971" s="37" t="s">
        <v>277</v>
      </c>
      <c r="C12971" s="37" t="n">
        <v>22</v>
      </c>
      <c r="D12971" s="37" t="n">
        <v>22</v>
      </c>
      <c r="E12971" s="37" t="n">
        <v>2</v>
      </c>
      <c r="F12971" s="37" t="n">
        <v>1</v>
      </c>
      <c r="G12971" s="37" t="n">
        <v>1</v>
      </c>
      <c r="H12971" s="37" t="n">
        <v>1</v>
      </c>
      <c r="I12971" s="37" t="n">
        <v>0</v>
      </c>
      <c r="J12971" s="40" t="n">
        <f aca="false">IF(C12971=0,"",D12971/C12971)</f>
        <v>1</v>
      </c>
    </row>
    <row r="12972" customFormat="false" ht="15" hidden="false" customHeight="false" outlineLevel="0" collapsed="false">
      <c r="A12972" s="37" t="s">
        <v>1869</v>
      </c>
      <c r="B12972" s="37" t="s">
        <v>278</v>
      </c>
      <c r="C12972" s="37" t="n">
        <v>22</v>
      </c>
      <c r="D12972" s="37" t="n">
        <v>20</v>
      </c>
      <c r="E12972" s="37" t="n">
        <v>2</v>
      </c>
      <c r="F12972" s="37" t="n">
        <v>3</v>
      </c>
      <c r="G12972" s="37" t="n">
        <v>0</v>
      </c>
      <c r="H12972" s="37" t="n">
        <v>0</v>
      </c>
      <c r="I12972" s="37" t="n">
        <v>0</v>
      </c>
      <c r="J12972" s="40" t="n">
        <f aca="false">IF(C12972=0,"",D12972/C12972)</f>
        <v>0.909090909090909</v>
      </c>
    </row>
    <row r="12973" customFormat="false" ht="15" hidden="false" customHeight="false" outlineLevel="0" collapsed="false">
      <c r="A12973" s="37" t="s">
        <v>1869</v>
      </c>
      <c r="B12973" s="37" t="s">
        <v>279</v>
      </c>
      <c r="C12973" s="37" t="n">
        <v>22</v>
      </c>
      <c r="D12973" s="37" t="n">
        <v>22</v>
      </c>
      <c r="E12973" s="37" t="n">
        <v>0</v>
      </c>
      <c r="F12973" s="37" t="n">
        <v>0</v>
      </c>
      <c r="G12973" s="37" t="n">
        <v>0</v>
      </c>
      <c r="H12973" s="37" t="n">
        <v>0</v>
      </c>
      <c r="I12973" s="37" t="n">
        <v>0</v>
      </c>
      <c r="J12973" s="40" t="n">
        <f aca="false">IF(C12973=0,"",D12973/C12973)</f>
        <v>1</v>
      </c>
    </row>
    <row r="12974" customFormat="false" ht="15" hidden="false" customHeight="false" outlineLevel="0" collapsed="false">
      <c r="A12974" s="37" t="s">
        <v>1869</v>
      </c>
      <c r="B12974" s="37" t="s">
        <v>280</v>
      </c>
      <c r="C12974" s="37" t="n">
        <v>22</v>
      </c>
      <c r="D12974" s="37" t="n">
        <v>17</v>
      </c>
      <c r="E12974" s="37" t="n">
        <v>2</v>
      </c>
      <c r="F12974" s="37" t="n">
        <v>3</v>
      </c>
      <c r="G12974" s="37" t="n">
        <v>0</v>
      </c>
      <c r="H12974" s="37" t="n">
        <v>4</v>
      </c>
      <c r="I12974" s="37" t="n">
        <v>1</v>
      </c>
      <c r="J12974" s="40" t="n">
        <f aca="false">IF(C12974=0,"",D12974/C12974)</f>
        <v>0.772727272727273</v>
      </c>
    </row>
    <row r="12975" customFormat="false" ht="15" hidden="false" customHeight="false" outlineLevel="0" collapsed="false">
      <c r="A12975" s="37" t="s">
        <v>1869</v>
      </c>
      <c r="B12975" s="37" t="s">
        <v>281</v>
      </c>
      <c r="C12975" s="37" t="n">
        <v>22</v>
      </c>
      <c r="D12975" s="37" t="n">
        <v>20</v>
      </c>
      <c r="E12975" s="37" t="n">
        <v>0</v>
      </c>
      <c r="F12975" s="37" t="n">
        <v>1</v>
      </c>
      <c r="G12975" s="37" t="n">
        <v>0</v>
      </c>
      <c r="H12975" s="37" t="n">
        <v>2</v>
      </c>
      <c r="I12975" s="37" t="n">
        <v>0</v>
      </c>
      <c r="J12975" s="40" t="n">
        <f aca="false">IF(C12975=0,"",D12975/C12975)</f>
        <v>0.909090909090909</v>
      </c>
    </row>
    <row r="12976" customFormat="false" ht="15" hidden="false" customHeight="false" outlineLevel="0" collapsed="false">
      <c r="A12976" s="37" t="s">
        <v>1870</v>
      </c>
      <c r="B12976" s="37" t="s">
        <v>270</v>
      </c>
      <c r="C12976" s="37" t="n">
        <v>22</v>
      </c>
      <c r="D12976" s="37" t="n">
        <v>19</v>
      </c>
      <c r="E12976" s="37" t="n">
        <v>0</v>
      </c>
      <c r="F12976" s="37" t="n">
        <v>1</v>
      </c>
      <c r="G12976" s="37" t="n">
        <v>0</v>
      </c>
      <c r="H12976" s="37" t="n">
        <v>1</v>
      </c>
      <c r="I12976" s="37" t="n">
        <v>2</v>
      </c>
      <c r="J12976" s="40" t="n">
        <f aca="false">IF(C12976=0,"",D12976/C12976)</f>
        <v>0.863636363636364</v>
      </c>
    </row>
    <row r="12977" customFormat="false" ht="15" hidden="false" customHeight="false" outlineLevel="0" collapsed="false">
      <c r="A12977" s="37" t="s">
        <v>1870</v>
      </c>
      <c r="B12977" s="37" t="s">
        <v>271</v>
      </c>
      <c r="C12977" s="37" t="n">
        <v>22</v>
      </c>
      <c r="D12977" s="37" t="n">
        <v>21</v>
      </c>
      <c r="E12977" s="37" t="n">
        <v>1</v>
      </c>
      <c r="F12977" s="37" t="n">
        <v>1</v>
      </c>
      <c r="G12977" s="37" t="n">
        <v>0</v>
      </c>
      <c r="H12977" s="37" t="n">
        <v>1</v>
      </c>
      <c r="I12977" s="37" t="n">
        <v>2</v>
      </c>
      <c r="J12977" s="40" t="n">
        <f aca="false">IF(C12977=0,"",D12977/C12977)</f>
        <v>0.954545454545455</v>
      </c>
    </row>
    <row r="12978" customFormat="false" ht="15" hidden="false" customHeight="false" outlineLevel="0" collapsed="false">
      <c r="A12978" s="37" t="s">
        <v>1870</v>
      </c>
      <c r="B12978" s="37" t="s">
        <v>272</v>
      </c>
      <c r="C12978" s="37" t="n">
        <v>22</v>
      </c>
      <c r="D12978" s="37" t="n">
        <v>21</v>
      </c>
      <c r="E12978" s="37" t="n">
        <v>1</v>
      </c>
      <c r="F12978" s="37" t="n">
        <v>0</v>
      </c>
      <c r="G12978" s="37" t="n">
        <v>0</v>
      </c>
      <c r="H12978" s="37" t="n">
        <v>1</v>
      </c>
      <c r="I12978" s="37" t="n">
        <v>0</v>
      </c>
      <c r="J12978" s="40" t="n">
        <f aca="false">IF(C12978=0,"",D12978/C12978)</f>
        <v>0.954545454545455</v>
      </c>
    </row>
    <row r="12979" customFormat="false" ht="15" hidden="false" customHeight="false" outlineLevel="0" collapsed="false">
      <c r="A12979" s="37" t="s">
        <v>1870</v>
      </c>
      <c r="B12979" s="37" t="s">
        <v>273</v>
      </c>
      <c r="C12979" s="37" t="n">
        <v>22</v>
      </c>
      <c r="D12979" s="37" t="n">
        <v>21</v>
      </c>
      <c r="E12979" s="37" t="n">
        <v>0</v>
      </c>
      <c r="F12979" s="37" t="n">
        <v>1</v>
      </c>
      <c r="G12979" s="37" t="n">
        <v>2</v>
      </c>
      <c r="H12979" s="37" t="n">
        <v>1</v>
      </c>
      <c r="I12979" s="37" t="n">
        <v>3</v>
      </c>
      <c r="J12979" s="40" t="n">
        <f aca="false">IF(C12979=0,"",D12979/C12979)</f>
        <v>0.954545454545455</v>
      </c>
    </row>
    <row r="12980" customFormat="false" ht="15" hidden="false" customHeight="false" outlineLevel="0" collapsed="false">
      <c r="A12980" s="37" t="s">
        <v>1870</v>
      </c>
      <c r="B12980" s="37" t="s">
        <v>274</v>
      </c>
      <c r="C12980" s="37" t="n">
        <v>22</v>
      </c>
      <c r="D12980" s="37" t="n">
        <v>22</v>
      </c>
      <c r="E12980" s="37" t="n">
        <v>1</v>
      </c>
      <c r="F12980" s="37" t="n">
        <v>0</v>
      </c>
      <c r="G12980" s="37" t="n">
        <v>0</v>
      </c>
      <c r="H12980" s="37" t="n">
        <v>2</v>
      </c>
      <c r="I12980" s="37" t="n">
        <v>0</v>
      </c>
      <c r="J12980" s="40" t="n">
        <f aca="false">IF(C12980=0,"",D12980/C12980)</f>
        <v>1</v>
      </c>
    </row>
    <row r="12981" customFormat="false" ht="15" hidden="false" customHeight="false" outlineLevel="0" collapsed="false">
      <c r="A12981" s="37" t="s">
        <v>1870</v>
      </c>
      <c r="B12981" s="37" t="s">
        <v>275</v>
      </c>
      <c r="C12981" s="37" t="n">
        <v>22</v>
      </c>
      <c r="D12981" s="37" t="n">
        <v>22</v>
      </c>
      <c r="E12981" s="37" t="n">
        <v>1</v>
      </c>
      <c r="F12981" s="37" t="n">
        <v>1</v>
      </c>
      <c r="G12981" s="37" t="n">
        <v>1</v>
      </c>
      <c r="H12981" s="37" t="n">
        <v>2</v>
      </c>
      <c r="I12981" s="37" t="n">
        <v>0</v>
      </c>
      <c r="J12981" s="40" t="n">
        <f aca="false">IF(C12981=0,"",D12981/C12981)</f>
        <v>1</v>
      </c>
    </row>
    <row r="12982" customFormat="false" ht="15" hidden="false" customHeight="false" outlineLevel="0" collapsed="false">
      <c r="A12982" s="37" t="s">
        <v>1870</v>
      </c>
      <c r="B12982" s="37" t="s">
        <v>276</v>
      </c>
      <c r="C12982" s="37" t="n">
        <v>22</v>
      </c>
      <c r="D12982" s="37" t="n">
        <v>19</v>
      </c>
      <c r="E12982" s="37" t="n">
        <v>0</v>
      </c>
      <c r="F12982" s="37" t="n">
        <v>3</v>
      </c>
      <c r="G12982" s="37" t="n">
        <v>0</v>
      </c>
      <c r="H12982" s="37" t="n">
        <v>1</v>
      </c>
      <c r="I12982" s="37" t="n">
        <v>0</v>
      </c>
      <c r="J12982" s="40" t="n">
        <f aca="false">IF(C12982=0,"",D12982/C12982)</f>
        <v>0.863636363636364</v>
      </c>
    </row>
    <row r="12983" customFormat="false" ht="15" hidden="false" customHeight="false" outlineLevel="0" collapsed="false">
      <c r="A12983" s="37" t="s">
        <v>1870</v>
      </c>
      <c r="B12983" s="37" t="s">
        <v>277</v>
      </c>
      <c r="C12983" s="37" t="n">
        <v>22</v>
      </c>
      <c r="D12983" s="37" t="n">
        <v>21</v>
      </c>
      <c r="E12983" s="37" t="n">
        <v>0</v>
      </c>
      <c r="F12983" s="37" t="n">
        <v>0</v>
      </c>
      <c r="G12983" s="37" t="n">
        <v>1</v>
      </c>
      <c r="H12983" s="37" t="n">
        <v>1</v>
      </c>
      <c r="I12983" s="37" t="n">
        <v>5</v>
      </c>
      <c r="J12983" s="40" t="n">
        <f aca="false">IF(C12983=0,"",D12983/C12983)</f>
        <v>0.954545454545455</v>
      </c>
    </row>
    <row r="12984" customFormat="false" ht="15" hidden="false" customHeight="false" outlineLevel="0" collapsed="false">
      <c r="A12984" s="37" t="s">
        <v>1870</v>
      </c>
      <c r="B12984" s="37" t="s">
        <v>278</v>
      </c>
      <c r="C12984" s="37" t="n">
        <v>22</v>
      </c>
      <c r="D12984" s="37" t="n">
        <v>19</v>
      </c>
      <c r="E12984" s="37" t="n">
        <v>0</v>
      </c>
      <c r="F12984" s="37" t="n">
        <v>0</v>
      </c>
      <c r="G12984" s="37" t="n">
        <v>0</v>
      </c>
      <c r="H12984" s="37" t="n">
        <v>0</v>
      </c>
      <c r="I12984" s="37" t="n">
        <v>0</v>
      </c>
      <c r="J12984" s="40" t="n">
        <f aca="false">IF(C12984=0,"",D12984/C12984)</f>
        <v>0.863636363636364</v>
      </c>
    </row>
    <row r="12985" customFormat="false" ht="15" hidden="false" customHeight="false" outlineLevel="0" collapsed="false">
      <c r="A12985" s="37" t="s">
        <v>1870</v>
      </c>
      <c r="B12985" s="37" t="s">
        <v>279</v>
      </c>
      <c r="C12985" s="37" t="n">
        <v>22</v>
      </c>
      <c r="D12985" s="37" t="n">
        <v>21</v>
      </c>
      <c r="E12985" s="37" t="n">
        <v>0</v>
      </c>
      <c r="F12985" s="37" t="n">
        <v>0</v>
      </c>
      <c r="G12985" s="37" t="n">
        <v>0</v>
      </c>
      <c r="H12985" s="37" t="n">
        <v>5</v>
      </c>
      <c r="I12985" s="37" t="n">
        <v>0</v>
      </c>
      <c r="J12985" s="40" t="n">
        <f aca="false">IF(C12985=0,"",D12985/C12985)</f>
        <v>0.954545454545455</v>
      </c>
    </row>
    <row r="12986" customFormat="false" ht="15" hidden="false" customHeight="false" outlineLevel="0" collapsed="false">
      <c r="A12986" s="37" t="s">
        <v>1870</v>
      </c>
      <c r="B12986" s="37" t="s">
        <v>280</v>
      </c>
      <c r="C12986" s="37" t="n">
        <v>22</v>
      </c>
      <c r="D12986" s="37" t="n">
        <v>22</v>
      </c>
      <c r="E12986" s="37" t="n">
        <v>0</v>
      </c>
      <c r="F12986" s="37" t="n">
        <v>1</v>
      </c>
      <c r="G12986" s="37" t="n">
        <v>0</v>
      </c>
      <c r="H12986" s="37" t="n">
        <v>1</v>
      </c>
      <c r="I12986" s="37" t="n">
        <v>0</v>
      </c>
      <c r="J12986" s="40" t="n">
        <f aca="false">IF(C12986=0,"",D12986/C12986)</f>
        <v>1</v>
      </c>
    </row>
    <row r="12987" customFormat="false" ht="15" hidden="false" customHeight="false" outlineLevel="0" collapsed="false">
      <c r="A12987" s="37" t="s">
        <v>1870</v>
      </c>
      <c r="B12987" s="37" t="s">
        <v>281</v>
      </c>
      <c r="C12987" s="37" t="n">
        <v>22</v>
      </c>
      <c r="D12987" s="37" t="n">
        <v>21</v>
      </c>
      <c r="E12987" s="37" t="n">
        <v>2</v>
      </c>
      <c r="F12987" s="37" t="n">
        <v>0</v>
      </c>
      <c r="G12987" s="37" t="n">
        <v>0</v>
      </c>
      <c r="H12987" s="37" t="n">
        <v>2</v>
      </c>
      <c r="I12987" s="37" t="n">
        <v>1</v>
      </c>
      <c r="J12987" s="40" t="n">
        <f aca="false">IF(C12987=0,"",D12987/C12987)</f>
        <v>0.954545454545455</v>
      </c>
    </row>
    <row r="12988" customFormat="false" ht="15" hidden="false" customHeight="false" outlineLevel="0" collapsed="false">
      <c r="A12988" s="37" t="s">
        <v>1871</v>
      </c>
      <c r="B12988" s="37" t="s">
        <v>270</v>
      </c>
      <c r="C12988" s="37" t="n">
        <v>22</v>
      </c>
      <c r="D12988" s="37" t="n">
        <v>20</v>
      </c>
      <c r="E12988" s="37" t="n">
        <v>0</v>
      </c>
      <c r="F12988" s="37" t="n">
        <v>0</v>
      </c>
      <c r="G12988" s="37" t="n">
        <v>0</v>
      </c>
      <c r="H12988" s="37" t="n">
        <v>0</v>
      </c>
      <c r="I12988" s="37" t="n">
        <v>12</v>
      </c>
      <c r="J12988" s="40" t="n">
        <f aca="false">IF(C12988=0,"",D12988/C12988)</f>
        <v>0.909090909090909</v>
      </c>
    </row>
    <row r="12989" customFormat="false" ht="15" hidden="false" customHeight="false" outlineLevel="0" collapsed="false">
      <c r="A12989" s="37" t="s">
        <v>1871</v>
      </c>
      <c r="B12989" s="37" t="s">
        <v>271</v>
      </c>
      <c r="C12989" s="37" t="n">
        <v>22</v>
      </c>
      <c r="D12989" s="37" t="n">
        <v>22</v>
      </c>
      <c r="E12989" s="37" t="n">
        <v>2</v>
      </c>
      <c r="F12989" s="37" t="n">
        <v>0</v>
      </c>
      <c r="G12989" s="37" t="n">
        <v>0</v>
      </c>
      <c r="H12989" s="37" t="n">
        <v>1</v>
      </c>
      <c r="I12989" s="37" t="n">
        <v>4</v>
      </c>
      <c r="J12989" s="40" t="n">
        <f aca="false">IF(C12989=0,"",D12989/C12989)</f>
        <v>1</v>
      </c>
    </row>
    <row r="12990" customFormat="false" ht="15" hidden="false" customHeight="false" outlineLevel="0" collapsed="false">
      <c r="A12990" s="37" t="s">
        <v>1871</v>
      </c>
      <c r="B12990" s="37" t="s">
        <v>272</v>
      </c>
      <c r="C12990" s="37" t="n">
        <v>22</v>
      </c>
      <c r="D12990" s="37" t="n">
        <v>21</v>
      </c>
      <c r="E12990" s="37" t="n">
        <v>2</v>
      </c>
      <c r="F12990" s="37" t="n">
        <v>2</v>
      </c>
      <c r="G12990" s="37" t="n">
        <v>1</v>
      </c>
      <c r="H12990" s="37" t="n">
        <v>3</v>
      </c>
      <c r="I12990" s="37" t="n">
        <v>1</v>
      </c>
      <c r="J12990" s="40" t="n">
        <f aca="false">IF(C12990=0,"",D12990/C12990)</f>
        <v>0.954545454545455</v>
      </c>
    </row>
    <row r="12991" customFormat="false" ht="15" hidden="false" customHeight="false" outlineLevel="0" collapsed="false">
      <c r="A12991" s="37" t="s">
        <v>1871</v>
      </c>
      <c r="B12991" s="37" t="s">
        <v>273</v>
      </c>
      <c r="C12991" s="37" t="n">
        <v>22</v>
      </c>
      <c r="D12991" s="37" t="n">
        <v>21</v>
      </c>
      <c r="E12991" s="37" t="n">
        <v>1</v>
      </c>
      <c r="F12991" s="37" t="n">
        <v>2</v>
      </c>
      <c r="G12991" s="37" t="n">
        <v>2</v>
      </c>
      <c r="H12991" s="37" t="n">
        <v>4</v>
      </c>
      <c r="I12991" s="37" t="n">
        <v>1</v>
      </c>
      <c r="J12991" s="40" t="n">
        <f aca="false">IF(C12991=0,"",D12991/C12991)</f>
        <v>0.954545454545455</v>
      </c>
    </row>
    <row r="12992" customFormat="false" ht="15" hidden="false" customHeight="false" outlineLevel="0" collapsed="false">
      <c r="A12992" s="37" t="s">
        <v>1871</v>
      </c>
      <c r="B12992" s="37" t="s">
        <v>274</v>
      </c>
      <c r="C12992" s="37" t="n">
        <v>22</v>
      </c>
      <c r="D12992" s="37" t="n">
        <v>21</v>
      </c>
      <c r="E12992" s="37" t="n">
        <v>0</v>
      </c>
      <c r="F12992" s="37" t="n">
        <v>0</v>
      </c>
      <c r="G12992" s="37" t="n">
        <v>0</v>
      </c>
      <c r="H12992" s="37" t="n">
        <v>1</v>
      </c>
      <c r="I12992" s="37" t="n">
        <v>1</v>
      </c>
      <c r="J12992" s="40" t="n">
        <f aca="false">IF(C12992=0,"",D12992/C12992)</f>
        <v>0.954545454545455</v>
      </c>
    </row>
    <row r="12993" customFormat="false" ht="15" hidden="false" customHeight="false" outlineLevel="0" collapsed="false">
      <c r="A12993" s="37" t="s">
        <v>1871</v>
      </c>
      <c r="B12993" s="37" t="s">
        <v>275</v>
      </c>
      <c r="C12993" s="37" t="n">
        <v>22</v>
      </c>
      <c r="D12993" s="37" t="n">
        <v>21</v>
      </c>
      <c r="E12993" s="37" t="n">
        <v>0</v>
      </c>
      <c r="F12993" s="37" t="n">
        <v>1</v>
      </c>
      <c r="G12993" s="37" t="n">
        <v>0</v>
      </c>
      <c r="H12993" s="37" t="n">
        <v>1</v>
      </c>
      <c r="I12993" s="37" t="n">
        <v>9</v>
      </c>
      <c r="J12993" s="40" t="n">
        <f aca="false">IF(C12993=0,"",D12993/C12993)</f>
        <v>0.954545454545455</v>
      </c>
    </row>
    <row r="12994" customFormat="false" ht="15" hidden="false" customHeight="false" outlineLevel="0" collapsed="false">
      <c r="A12994" s="37" t="s">
        <v>1871</v>
      </c>
      <c r="B12994" s="37" t="s">
        <v>276</v>
      </c>
      <c r="C12994" s="37" t="n">
        <v>22</v>
      </c>
      <c r="D12994" s="37" t="n">
        <v>17</v>
      </c>
      <c r="E12994" s="37" t="n">
        <v>2</v>
      </c>
      <c r="F12994" s="37" t="n">
        <v>0</v>
      </c>
      <c r="G12994" s="37" t="n">
        <v>0</v>
      </c>
      <c r="H12994" s="37" t="n">
        <v>1</v>
      </c>
      <c r="I12994" s="37" t="n">
        <v>5</v>
      </c>
      <c r="J12994" s="40" t="n">
        <f aca="false">IF(C12994=0,"",D12994/C12994)</f>
        <v>0.772727272727273</v>
      </c>
    </row>
    <row r="12995" customFormat="false" ht="15" hidden="false" customHeight="false" outlineLevel="0" collapsed="false">
      <c r="A12995" s="37" t="s">
        <v>1871</v>
      </c>
      <c r="B12995" s="37" t="s">
        <v>277</v>
      </c>
      <c r="C12995" s="37" t="n">
        <v>22</v>
      </c>
      <c r="D12995" s="37" t="n">
        <v>20</v>
      </c>
      <c r="E12995" s="37" t="n">
        <v>0</v>
      </c>
      <c r="F12995" s="37" t="n">
        <v>1</v>
      </c>
      <c r="G12995" s="37" t="n">
        <v>0</v>
      </c>
      <c r="H12995" s="37" t="n">
        <v>0</v>
      </c>
      <c r="I12995" s="37" t="n">
        <v>5</v>
      </c>
      <c r="J12995" s="40" t="n">
        <f aca="false">IF(C12995=0,"",D12995/C12995)</f>
        <v>0.909090909090909</v>
      </c>
    </row>
    <row r="12996" customFormat="false" ht="15" hidden="false" customHeight="false" outlineLevel="0" collapsed="false">
      <c r="A12996" s="37" t="s">
        <v>1871</v>
      </c>
      <c r="B12996" s="37" t="s">
        <v>278</v>
      </c>
      <c r="C12996" s="37" t="n">
        <v>22</v>
      </c>
      <c r="D12996" s="37" t="n">
        <v>21</v>
      </c>
      <c r="E12996" s="37" t="n">
        <v>3</v>
      </c>
      <c r="F12996" s="37" t="n">
        <v>1</v>
      </c>
      <c r="G12996" s="37" t="n">
        <v>1</v>
      </c>
      <c r="H12996" s="37" t="n">
        <v>0</v>
      </c>
      <c r="I12996" s="37" t="n">
        <v>2</v>
      </c>
      <c r="J12996" s="40" t="n">
        <f aca="false">IF(C12996=0,"",D12996/C12996)</f>
        <v>0.954545454545455</v>
      </c>
    </row>
    <row r="12997" customFormat="false" ht="15" hidden="false" customHeight="false" outlineLevel="0" collapsed="false">
      <c r="A12997" s="37" t="s">
        <v>1871</v>
      </c>
      <c r="B12997" s="37" t="s">
        <v>279</v>
      </c>
      <c r="C12997" s="37" t="n">
        <v>22</v>
      </c>
      <c r="D12997" s="37" t="n">
        <v>21</v>
      </c>
      <c r="E12997" s="37" t="n">
        <v>0</v>
      </c>
      <c r="F12997" s="37" t="n">
        <v>1</v>
      </c>
      <c r="G12997" s="37" t="n">
        <v>0</v>
      </c>
      <c r="H12997" s="37" t="n">
        <v>1</v>
      </c>
      <c r="I12997" s="37" t="n">
        <v>3</v>
      </c>
      <c r="J12997" s="40" t="n">
        <f aca="false">IF(C12997=0,"",D12997/C12997)</f>
        <v>0.954545454545455</v>
      </c>
    </row>
    <row r="12998" customFormat="false" ht="15" hidden="false" customHeight="false" outlineLevel="0" collapsed="false">
      <c r="A12998" s="37" t="s">
        <v>1871</v>
      </c>
      <c r="B12998" s="37" t="s">
        <v>280</v>
      </c>
      <c r="C12998" s="37" t="n">
        <v>22</v>
      </c>
      <c r="D12998" s="37" t="n">
        <v>22</v>
      </c>
      <c r="E12998" s="37" t="n">
        <v>1</v>
      </c>
      <c r="F12998" s="37" t="n">
        <v>1</v>
      </c>
      <c r="G12998" s="37" t="n">
        <v>3</v>
      </c>
      <c r="H12998" s="37" t="n">
        <v>0</v>
      </c>
      <c r="I12998" s="37" t="n">
        <v>1</v>
      </c>
      <c r="J12998" s="40" t="n">
        <f aca="false">IF(C12998=0,"",D12998/C12998)</f>
        <v>1</v>
      </c>
    </row>
    <row r="12999" customFormat="false" ht="15" hidden="false" customHeight="false" outlineLevel="0" collapsed="false">
      <c r="A12999" s="37" t="s">
        <v>1871</v>
      </c>
      <c r="B12999" s="37" t="s">
        <v>281</v>
      </c>
      <c r="C12999" s="37" t="n">
        <v>22</v>
      </c>
      <c r="D12999" s="37" t="n">
        <v>19</v>
      </c>
      <c r="E12999" s="37" t="n">
        <v>0</v>
      </c>
      <c r="F12999" s="37" t="n">
        <v>0</v>
      </c>
      <c r="G12999" s="37" t="n">
        <v>0</v>
      </c>
      <c r="H12999" s="37" t="n">
        <v>0</v>
      </c>
      <c r="I12999" s="37" t="n">
        <v>3</v>
      </c>
      <c r="J12999" s="40" t="n">
        <f aca="false">IF(C12999=0,"",D12999/C12999)</f>
        <v>0.863636363636364</v>
      </c>
    </row>
    <row r="13000" customFormat="false" ht="15" hidden="false" customHeight="false" outlineLevel="0" collapsed="false">
      <c r="A13000" s="37" t="s">
        <v>1872</v>
      </c>
      <c r="B13000" s="37" t="s">
        <v>270</v>
      </c>
      <c r="C13000" s="37" t="n">
        <v>22</v>
      </c>
      <c r="D13000" s="37" t="n">
        <v>21</v>
      </c>
      <c r="E13000" s="37" t="n">
        <v>0</v>
      </c>
      <c r="F13000" s="37" t="n">
        <v>0</v>
      </c>
      <c r="G13000" s="37" t="n">
        <v>0</v>
      </c>
      <c r="H13000" s="37" t="n">
        <v>4</v>
      </c>
      <c r="I13000" s="37" t="n">
        <v>0</v>
      </c>
      <c r="J13000" s="40" t="n">
        <f aca="false">IF(C13000=0,"",D13000/C13000)</f>
        <v>0.954545454545455</v>
      </c>
    </row>
    <row r="13001" customFormat="false" ht="15" hidden="false" customHeight="false" outlineLevel="0" collapsed="false">
      <c r="A13001" s="37" t="s">
        <v>1872</v>
      </c>
      <c r="B13001" s="37" t="s">
        <v>271</v>
      </c>
      <c r="C13001" s="37" t="n">
        <v>22</v>
      </c>
      <c r="D13001" s="37" t="n">
        <v>21</v>
      </c>
      <c r="E13001" s="37" t="n">
        <v>0</v>
      </c>
      <c r="F13001" s="37" t="n">
        <v>2</v>
      </c>
      <c r="G13001" s="37" t="n">
        <v>0</v>
      </c>
      <c r="H13001" s="37" t="n">
        <v>1</v>
      </c>
      <c r="I13001" s="37" t="n">
        <v>2</v>
      </c>
      <c r="J13001" s="40" t="n">
        <f aca="false">IF(C13001=0,"",D13001/C13001)</f>
        <v>0.954545454545455</v>
      </c>
    </row>
    <row r="13002" customFormat="false" ht="15" hidden="false" customHeight="false" outlineLevel="0" collapsed="false">
      <c r="A13002" s="37" t="s">
        <v>1872</v>
      </c>
      <c r="B13002" s="37" t="s">
        <v>272</v>
      </c>
      <c r="C13002" s="37" t="n">
        <v>22</v>
      </c>
      <c r="D13002" s="37" t="n">
        <v>22</v>
      </c>
      <c r="E13002" s="37" t="n">
        <v>0</v>
      </c>
      <c r="F13002" s="37" t="n">
        <v>1</v>
      </c>
      <c r="G13002" s="37" t="n">
        <v>0</v>
      </c>
      <c r="H13002" s="37" t="n">
        <v>4</v>
      </c>
      <c r="I13002" s="37" t="n">
        <v>4</v>
      </c>
      <c r="J13002" s="40" t="n">
        <f aca="false">IF(C13002=0,"",D13002/C13002)</f>
        <v>1</v>
      </c>
    </row>
    <row r="13003" customFormat="false" ht="15" hidden="false" customHeight="false" outlineLevel="0" collapsed="false">
      <c r="A13003" s="37" t="s">
        <v>1872</v>
      </c>
      <c r="B13003" s="37" t="s">
        <v>273</v>
      </c>
      <c r="C13003" s="37" t="n">
        <v>22</v>
      </c>
      <c r="D13003" s="37" t="n">
        <v>20</v>
      </c>
      <c r="E13003" s="37" t="n">
        <v>0</v>
      </c>
      <c r="F13003" s="37" t="n">
        <v>1</v>
      </c>
      <c r="G13003" s="37" t="n">
        <v>0</v>
      </c>
      <c r="H13003" s="37" t="n">
        <v>0</v>
      </c>
      <c r="I13003" s="37" t="n">
        <v>1</v>
      </c>
      <c r="J13003" s="40" t="n">
        <f aca="false">IF(C13003=0,"",D13003/C13003)</f>
        <v>0.909090909090909</v>
      </c>
    </row>
    <row r="13004" customFormat="false" ht="15" hidden="false" customHeight="false" outlineLevel="0" collapsed="false">
      <c r="A13004" s="37" t="s">
        <v>1872</v>
      </c>
      <c r="B13004" s="37" t="s">
        <v>274</v>
      </c>
      <c r="C13004" s="37" t="n">
        <v>22</v>
      </c>
      <c r="D13004" s="37" t="n">
        <v>18</v>
      </c>
      <c r="E13004" s="37" t="n">
        <v>0</v>
      </c>
      <c r="F13004" s="37" t="n">
        <v>1</v>
      </c>
      <c r="G13004" s="37" t="n">
        <v>0</v>
      </c>
      <c r="H13004" s="37" t="n">
        <v>2</v>
      </c>
      <c r="I13004" s="37" t="n">
        <v>1</v>
      </c>
      <c r="J13004" s="40" t="n">
        <f aca="false">IF(C13004=0,"",D13004/C13004)</f>
        <v>0.818181818181818</v>
      </c>
    </row>
    <row r="13005" customFormat="false" ht="15" hidden="false" customHeight="false" outlineLevel="0" collapsed="false">
      <c r="A13005" s="37" t="s">
        <v>1872</v>
      </c>
      <c r="B13005" s="37" t="s">
        <v>275</v>
      </c>
      <c r="C13005" s="37" t="n">
        <v>22</v>
      </c>
      <c r="D13005" s="37" t="n">
        <v>21</v>
      </c>
      <c r="E13005" s="37" t="n">
        <v>1</v>
      </c>
      <c r="F13005" s="37" t="n">
        <v>1</v>
      </c>
      <c r="G13005" s="37" t="n">
        <v>0</v>
      </c>
      <c r="H13005" s="37" t="n">
        <v>3</v>
      </c>
      <c r="I13005" s="37" t="n">
        <v>2</v>
      </c>
      <c r="J13005" s="40" t="n">
        <f aca="false">IF(C13005=0,"",D13005/C13005)</f>
        <v>0.954545454545455</v>
      </c>
    </row>
    <row r="13006" customFormat="false" ht="15" hidden="false" customHeight="false" outlineLevel="0" collapsed="false">
      <c r="A13006" s="37" t="s">
        <v>1872</v>
      </c>
      <c r="B13006" s="37" t="s">
        <v>276</v>
      </c>
      <c r="C13006" s="37" t="n">
        <v>22</v>
      </c>
      <c r="D13006" s="37" t="n">
        <v>20</v>
      </c>
      <c r="E13006" s="37" t="n">
        <v>0</v>
      </c>
      <c r="F13006" s="37" t="n">
        <v>1</v>
      </c>
      <c r="G13006" s="37" t="n">
        <v>0</v>
      </c>
      <c r="H13006" s="37" t="n">
        <v>1</v>
      </c>
      <c r="I13006" s="37" t="n">
        <v>0</v>
      </c>
      <c r="J13006" s="40" t="n">
        <f aca="false">IF(C13006=0,"",D13006/C13006)</f>
        <v>0.909090909090909</v>
      </c>
    </row>
    <row r="13007" customFormat="false" ht="15" hidden="false" customHeight="false" outlineLevel="0" collapsed="false">
      <c r="A13007" s="37" t="s">
        <v>1872</v>
      </c>
      <c r="B13007" s="37" t="s">
        <v>277</v>
      </c>
      <c r="C13007" s="37" t="n">
        <v>22</v>
      </c>
      <c r="D13007" s="37" t="n">
        <v>20</v>
      </c>
      <c r="E13007" s="37" t="n">
        <v>0</v>
      </c>
      <c r="F13007" s="37" t="n">
        <v>0</v>
      </c>
      <c r="G13007" s="37" t="n">
        <v>1</v>
      </c>
      <c r="H13007" s="37" t="n">
        <v>2</v>
      </c>
      <c r="I13007" s="37" t="n">
        <v>1</v>
      </c>
      <c r="J13007" s="40" t="n">
        <f aca="false">IF(C13007=0,"",D13007/C13007)</f>
        <v>0.909090909090909</v>
      </c>
    </row>
    <row r="13008" customFormat="false" ht="15" hidden="false" customHeight="false" outlineLevel="0" collapsed="false">
      <c r="A13008" s="37" t="s">
        <v>1872</v>
      </c>
      <c r="B13008" s="37" t="s">
        <v>278</v>
      </c>
      <c r="C13008" s="37" t="n">
        <v>22</v>
      </c>
      <c r="D13008" s="37" t="n">
        <v>22</v>
      </c>
      <c r="E13008" s="37" t="n">
        <v>0</v>
      </c>
      <c r="F13008" s="37" t="n">
        <v>1</v>
      </c>
      <c r="G13008" s="37" t="n">
        <v>0</v>
      </c>
      <c r="H13008" s="37" t="n">
        <v>3</v>
      </c>
      <c r="I13008" s="37" t="n">
        <v>1</v>
      </c>
      <c r="J13008" s="40" t="n">
        <f aca="false">IF(C13008=0,"",D13008/C13008)</f>
        <v>1</v>
      </c>
    </row>
    <row r="13009" customFormat="false" ht="15" hidden="false" customHeight="false" outlineLevel="0" collapsed="false">
      <c r="A13009" s="37" t="s">
        <v>1872</v>
      </c>
      <c r="B13009" s="37" t="s">
        <v>279</v>
      </c>
      <c r="C13009" s="37" t="n">
        <v>22</v>
      </c>
      <c r="D13009" s="37" t="n">
        <v>18</v>
      </c>
      <c r="E13009" s="37" t="n">
        <v>0</v>
      </c>
      <c r="F13009" s="37" t="n">
        <v>0</v>
      </c>
      <c r="G13009" s="37" t="n">
        <v>1</v>
      </c>
      <c r="H13009" s="37" t="n">
        <v>1</v>
      </c>
      <c r="I13009" s="37" t="n">
        <v>1</v>
      </c>
      <c r="J13009" s="40" t="n">
        <f aca="false">IF(C13009=0,"",D13009/C13009)</f>
        <v>0.818181818181818</v>
      </c>
    </row>
    <row r="13010" customFormat="false" ht="15" hidden="false" customHeight="false" outlineLevel="0" collapsed="false">
      <c r="A13010" s="37" t="s">
        <v>1872</v>
      </c>
      <c r="B13010" s="37" t="s">
        <v>280</v>
      </c>
      <c r="C13010" s="37" t="n">
        <v>22</v>
      </c>
      <c r="D13010" s="37" t="n">
        <v>21</v>
      </c>
      <c r="E13010" s="37" t="n">
        <v>1</v>
      </c>
      <c r="F13010" s="37" t="n">
        <v>0</v>
      </c>
      <c r="G13010" s="37" t="n">
        <v>0</v>
      </c>
      <c r="H13010" s="37" t="n">
        <v>2</v>
      </c>
      <c r="I13010" s="37" t="n">
        <v>2</v>
      </c>
      <c r="J13010" s="40" t="n">
        <f aca="false">IF(C13010=0,"",D13010/C13010)</f>
        <v>0.954545454545455</v>
      </c>
    </row>
    <row r="13011" customFormat="false" ht="15" hidden="false" customHeight="false" outlineLevel="0" collapsed="false">
      <c r="A13011" s="37" t="s">
        <v>1872</v>
      </c>
      <c r="B13011" s="37" t="s">
        <v>281</v>
      </c>
      <c r="C13011" s="37" t="n">
        <v>22</v>
      </c>
      <c r="D13011" s="37" t="n">
        <v>20</v>
      </c>
      <c r="E13011" s="37" t="n">
        <v>1</v>
      </c>
      <c r="F13011" s="37" t="n">
        <v>2</v>
      </c>
      <c r="G13011" s="37" t="n">
        <v>0</v>
      </c>
      <c r="H13011" s="37" t="n">
        <v>3</v>
      </c>
      <c r="I13011" s="37" t="n">
        <v>3</v>
      </c>
      <c r="J13011" s="40" t="n">
        <f aca="false">IF(C13011=0,"",D13011/C13011)</f>
        <v>0.909090909090909</v>
      </c>
    </row>
    <row r="13012" customFormat="false" ht="15" hidden="false" customHeight="false" outlineLevel="0" collapsed="false">
      <c r="A13012" s="37" t="s">
        <v>482</v>
      </c>
      <c r="B13012" s="37" t="s">
        <v>270</v>
      </c>
      <c r="C13012" s="37" t="n">
        <v>22</v>
      </c>
      <c r="D13012" s="37" t="n">
        <v>21</v>
      </c>
      <c r="E13012" s="37" t="n">
        <v>2</v>
      </c>
      <c r="F13012" s="37" t="n">
        <v>1</v>
      </c>
      <c r="G13012" s="37" t="n">
        <v>0</v>
      </c>
      <c r="H13012" s="37" t="n">
        <v>1</v>
      </c>
      <c r="I13012" s="37" t="n">
        <v>27</v>
      </c>
      <c r="J13012" s="40" t="n">
        <f aca="false">IF(C13012=0,"",D13012/C13012)</f>
        <v>0.954545454545455</v>
      </c>
    </row>
    <row r="13013" customFormat="false" ht="15" hidden="false" customHeight="false" outlineLevel="0" collapsed="false">
      <c r="A13013" s="37" t="s">
        <v>482</v>
      </c>
      <c r="B13013" s="37" t="s">
        <v>271</v>
      </c>
      <c r="C13013" s="37" t="n">
        <v>22</v>
      </c>
      <c r="D13013" s="37" t="n">
        <v>21</v>
      </c>
      <c r="E13013" s="37" t="n">
        <v>2</v>
      </c>
      <c r="F13013" s="37" t="n">
        <v>0</v>
      </c>
      <c r="G13013" s="37" t="n">
        <v>0</v>
      </c>
      <c r="H13013" s="37" t="n">
        <v>4</v>
      </c>
      <c r="I13013" s="37" t="n">
        <v>2</v>
      </c>
      <c r="J13013" s="40" t="n">
        <f aca="false">IF(C13013=0,"",D13013/C13013)</f>
        <v>0.954545454545455</v>
      </c>
    </row>
    <row r="13014" customFormat="false" ht="15" hidden="false" customHeight="false" outlineLevel="0" collapsed="false">
      <c r="A13014" s="37" t="s">
        <v>482</v>
      </c>
      <c r="B13014" s="37" t="s">
        <v>272</v>
      </c>
      <c r="C13014" s="37" t="n">
        <v>22</v>
      </c>
      <c r="D13014" s="37" t="n">
        <v>22</v>
      </c>
      <c r="E13014" s="37" t="n">
        <v>1</v>
      </c>
      <c r="F13014" s="37" t="n">
        <v>0</v>
      </c>
      <c r="G13014" s="37" t="n">
        <v>0</v>
      </c>
      <c r="H13014" s="37" t="n">
        <v>1</v>
      </c>
      <c r="I13014" s="37" t="n">
        <v>8</v>
      </c>
      <c r="J13014" s="40" t="n">
        <f aca="false">IF(C13014=0,"",D13014/C13014)</f>
        <v>1</v>
      </c>
    </row>
    <row r="13015" customFormat="false" ht="15" hidden="false" customHeight="false" outlineLevel="0" collapsed="false">
      <c r="A13015" s="37" t="s">
        <v>482</v>
      </c>
      <c r="B13015" s="37" t="s">
        <v>273</v>
      </c>
      <c r="C13015" s="37" t="n">
        <v>22</v>
      </c>
      <c r="D13015" s="37" t="n">
        <v>19</v>
      </c>
      <c r="E13015" s="37" t="n">
        <v>0</v>
      </c>
      <c r="F13015" s="37" t="n">
        <v>1</v>
      </c>
      <c r="G13015" s="37" t="n">
        <v>1</v>
      </c>
      <c r="H13015" s="37" t="n">
        <v>1</v>
      </c>
      <c r="I13015" s="37" t="n">
        <v>14</v>
      </c>
      <c r="J13015" s="40" t="n">
        <f aca="false">IF(C13015=0,"",D13015/C13015)</f>
        <v>0.863636363636364</v>
      </c>
    </row>
    <row r="13016" customFormat="false" ht="15" hidden="false" customHeight="false" outlineLevel="0" collapsed="false">
      <c r="A13016" s="37" t="s">
        <v>482</v>
      </c>
      <c r="B13016" s="37" t="s">
        <v>274</v>
      </c>
      <c r="C13016" s="37" t="n">
        <v>22</v>
      </c>
      <c r="D13016" s="37" t="n">
        <v>19</v>
      </c>
      <c r="E13016" s="37" t="n">
        <v>0</v>
      </c>
      <c r="F13016" s="37" t="n">
        <v>1</v>
      </c>
      <c r="G13016" s="37" t="n">
        <v>0</v>
      </c>
      <c r="H13016" s="37" t="n">
        <v>0</v>
      </c>
      <c r="I13016" s="37" t="n">
        <v>3</v>
      </c>
      <c r="J13016" s="40" t="n">
        <f aca="false">IF(C13016=0,"",D13016/C13016)</f>
        <v>0.863636363636364</v>
      </c>
    </row>
    <row r="13017" customFormat="false" ht="15" hidden="false" customHeight="false" outlineLevel="0" collapsed="false">
      <c r="A13017" s="37" t="s">
        <v>482</v>
      </c>
      <c r="B13017" s="37" t="s">
        <v>275</v>
      </c>
      <c r="C13017" s="37" t="n">
        <v>22</v>
      </c>
      <c r="D13017" s="37" t="n">
        <v>22</v>
      </c>
      <c r="E13017" s="37" t="n">
        <v>1</v>
      </c>
      <c r="F13017" s="37" t="n">
        <v>1</v>
      </c>
      <c r="G13017" s="37" t="n">
        <v>0</v>
      </c>
      <c r="H13017" s="37" t="n">
        <v>1</v>
      </c>
      <c r="I13017" s="37" t="n">
        <v>10</v>
      </c>
      <c r="J13017" s="40" t="n">
        <f aca="false">IF(C13017=0,"",D13017/C13017)</f>
        <v>1</v>
      </c>
    </row>
    <row r="13018" customFormat="false" ht="15" hidden="false" customHeight="false" outlineLevel="0" collapsed="false">
      <c r="A13018" s="37" t="s">
        <v>482</v>
      </c>
      <c r="B13018" s="37" t="s">
        <v>276</v>
      </c>
      <c r="C13018" s="37" t="n">
        <v>22</v>
      </c>
      <c r="D13018" s="37" t="n">
        <v>21</v>
      </c>
      <c r="E13018" s="37" t="n">
        <v>0</v>
      </c>
      <c r="F13018" s="37" t="n">
        <v>1</v>
      </c>
      <c r="G13018" s="37" t="n">
        <v>1</v>
      </c>
      <c r="H13018" s="37" t="n">
        <v>1</v>
      </c>
      <c r="I13018" s="37" t="n">
        <v>7</v>
      </c>
      <c r="J13018" s="40" t="n">
        <f aca="false">IF(C13018=0,"",D13018/C13018)</f>
        <v>0.954545454545455</v>
      </c>
    </row>
    <row r="13019" customFormat="false" ht="15" hidden="false" customHeight="false" outlineLevel="0" collapsed="false">
      <c r="A13019" s="37" t="s">
        <v>482</v>
      </c>
      <c r="B13019" s="37" t="s">
        <v>277</v>
      </c>
      <c r="C13019" s="37" t="n">
        <v>22</v>
      </c>
      <c r="D13019" s="37" t="n">
        <v>21</v>
      </c>
      <c r="E13019" s="37" t="n">
        <v>1</v>
      </c>
      <c r="F13019" s="37" t="n">
        <v>1</v>
      </c>
      <c r="G13019" s="37" t="n">
        <v>0</v>
      </c>
      <c r="H13019" s="37" t="n">
        <v>1</v>
      </c>
      <c r="I13019" s="37" t="n">
        <v>16</v>
      </c>
      <c r="J13019" s="40" t="n">
        <f aca="false">IF(C13019=0,"",D13019/C13019)</f>
        <v>0.954545454545455</v>
      </c>
    </row>
    <row r="13020" customFormat="false" ht="15" hidden="false" customHeight="false" outlineLevel="0" collapsed="false">
      <c r="A13020" s="37" t="s">
        <v>482</v>
      </c>
      <c r="B13020" s="37" t="s">
        <v>278</v>
      </c>
      <c r="C13020" s="37" t="n">
        <v>22</v>
      </c>
      <c r="D13020" s="37" t="n">
        <v>22</v>
      </c>
      <c r="E13020" s="37" t="n">
        <v>2</v>
      </c>
      <c r="F13020" s="37" t="n">
        <v>0</v>
      </c>
      <c r="G13020" s="37" t="n">
        <v>0</v>
      </c>
      <c r="H13020" s="37" t="n">
        <v>2</v>
      </c>
      <c r="I13020" s="37" t="n">
        <v>1</v>
      </c>
      <c r="J13020" s="40" t="n">
        <f aca="false">IF(C13020=0,"",D13020/C13020)</f>
        <v>1</v>
      </c>
    </row>
    <row r="13021" customFormat="false" ht="15" hidden="false" customHeight="false" outlineLevel="0" collapsed="false">
      <c r="A13021" s="37" t="s">
        <v>482</v>
      </c>
      <c r="B13021" s="37" t="s">
        <v>279</v>
      </c>
      <c r="C13021" s="37" t="n">
        <v>22</v>
      </c>
      <c r="D13021" s="37" t="n">
        <v>20</v>
      </c>
      <c r="E13021" s="37" t="n">
        <v>0</v>
      </c>
      <c r="F13021" s="37" t="n">
        <v>0</v>
      </c>
      <c r="G13021" s="37" t="n">
        <v>0</v>
      </c>
      <c r="H13021" s="37" t="n">
        <v>0</v>
      </c>
      <c r="I13021" s="37" t="n">
        <v>4</v>
      </c>
      <c r="J13021" s="40" t="n">
        <f aca="false">IF(C13021=0,"",D13021/C13021)</f>
        <v>0.909090909090909</v>
      </c>
    </row>
    <row r="13022" customFormat="false" ht="15" hidden="false" customHeight="false" outlineLevel="0" collapsed="false">
      <c r="A13022" s="37" t="s">
        <v>482</v>
      </c>
      <c r="B13022" s="37" t="s">
        <v>280</v>
      </c>
      <c r="C13022" s="37" t="n">
        <v>22</v>
      </c>
      <c r="D13022" s="37" t="n">
        <v>21</v>
      </c>
      <c r="E13022" s="37" t="n">
        <v>1</v>
      </c>
      <c r="F13022" s="37" t="n">
        <v>0</v>
      </c>
      <c r="G13022" s="37" t="n">
        <v>0</v>
      </c>
      <c r="H13022" s="37" t="n">
        <v>0</v>
      </c>
      <c r="I13022" s="37" t="n">
        <v>9</v>
      </c>
      <c r="J13022" s="40" t="n">
        <f aca="false">IF(C13022=0,"",D13022/C13022)</f>
        <v>0.954545454545455</v>
      </c>
    </row>
    <row r="13023" customFormat="false" ht="15" hidden="false" customHeight="false" outlineLevel="0" collapsed="false">
      <c r="A13023" s="37" t="s">
        <v>482</v>
      </c>
      <c r="B13023" s="37" t="s">
        <v>281</v>
      </c>
      <c r="C13023" s="37" t="n">
        <v>22</v>
      </c>
      <c r="D13023" s="37" t="n">
        <v>18</v>
      </c>
      <c r="E13023" s="37" t="n">
        <v>0</v>
      </c>
      <c r="F13023" s="37" t="n">
        <v>0</v>
      </c>
      <c r="G13023" s="37" t="n">
        <v>0</v>
      </c>
      <c r="H13023" s="37" t="n">
        <v>0</v>
      </c>
      <c r="I13023" s="37" t="n">
        <v>2</v>
      </c>
      <c r="J13023" s="40" t="n">
        <f aca="false">IF(C13023=0,"",D13023/C13023)</f>
        <v>0.818181818181818</v>
      </c>
    </row>
    <row r="13024" customFormat="false" ht="15" hidden="false" customHeight="false" outlineLevel="0" collapsed="false">
      <c r="A13024" s="37" t="s">
        <v>1874</v>
      </c>
      <c r="B13024" s="37" t="s">
        <v>270</v>
      </c>
      <c r="C13024" s="37" t="n">
        <v>22</v>
      </c>
      <c r="D13024" s="37" t="n">
        <v>22</v>
      </c>
      <c r="E13024" s="37" t="n">
        <v>1</v>
      </c>
      <c r="F13024" s="37" t="n">
        <v>0</v>
      </c>
      <c r="G13024" s="37" t="n">
        <v>1</v>
      </c>
      <c r="H13024" s="37" t="n">
        <v>2</v>
      </c>
      <c r="I13024" s="37" t="n">
        <v>4</v>
      </c>
      <c r="J13024" s="40" t="n">
        <f aca="false">IF(C13024=0,"",D13024/C13024)</f>
        <v>1</v>
      </c>
    </row>
    <row r="13025" customFormat="false" ht="15" hidden="false" customHeight="false" outlineLevel="0" collapsed="false">
      <c r="A13025" s="37" t="s">
        <v>1874</v>
      </c>
      <c r="B13025" s="37" t="s">
        <v>271</v>
      </c>
      <c r="C13025" s="37" t="n">
        <v>22</v>
      </c>
      <c r="D13025" s="37" t="n">
        <v>20</v>
      </c>
      <c r="E13025" s="37" t="n">
        <v>0</v>
      </c>
      <c r="F13025" s="37" t="n">
        <v>2</v>
      </c>
      <c r="G13025" s="37" t="n">
        <v>0</v>
      </c>
      <c r="H13025" s="37" t="n">
        <v>1</v>
      </c>
      <c r="I13025" s="37" t="n">
        <v>2</v>
      </c>
      <c r="J13025" s="40" t="n">
        <f aca="false">IF(C13025=0,"",D13025/C13025)</f>
        <v>0.909090909090909</v>
      </c>
    </row>
    <row r="13026" customFormat="false" ht="15" hidden="false" customHeight="false" outlineLevel="0" collapsed="false">
      <c r="A13026" s="37" t="s">
        <v>1874</v>
      </c>
      <c r="B13026" s="37" t="s">
        <v>272</v>
      </c>
      <c r="C13026" s="37" t="n">
        <v>22</v>
      </c>
      <c r="D13026" s="37" t="n">
        <v>22</v>
      </c>
      <c r="E13026" s="37" t="n">
        <v>1</v>
      </c>
      <c r="F13026" s="37" t="n">
        <v>1</v>
      </c>
      <c r="G13026" s="37" t="n">
        <v>1</v>
      </c>
      <c r="H13026" s="37" t="n">
        <v>3</v>
      </c>
      <c r="I13026" s="37" t="n">
        <v>1</v>
      </c>
      <c r="J13026" s="40" t="n">
        <f aca="false">IF(C13026=0,"",D13026/C13026)</f>
        <v>1</v>
      </c>
    </row>
    <row r="13027" customFormat="false" ht="15" hidden="false" customHeight="false" outlineLevel="0" collapsed="false">
      <c r="A13027" s="37" t="s">
        <v>1874</v>
      </c>
      <c r="B13027" s="37" t="s">
        <v>273</v>
      </c>
      <c r="C13027" s="37" t="n">
        <v>22</v>
      </c>
      <c r="D13027" s="37" t="n">
        <v>18</v>
      </c>
      <c r="E13027" s="37" t="n">
        <v>1</v>
      </c>
      <c r="F13027" s="37" t="n">
        <v>0</v>
      </c>
      <c r="G13027" s="37" t="n">
        <v>0</v>
      </c>
      <c r="H13027" s="37" t="n">
        <v>1</v>
      </c>
      <c r="I13027" s="37" t="n">
        <v>1</v>
      </c>
      <c r="J13027" s="40" t="n">
        <f aca="false">IF(C13027=0,"",D13027/C13027)</f>
        <v>0.818181818181818</v>
      </c>
    </row>
    <row r="13028" customFormat="false" ht="15" hidden="false" customHeight="false" outlineLevel="0" collapsed="false">
      <c r="A13028" s="37" t="s">
        <v>1874</v>
      </c>
      <c r="B13028" s="37" t="s">
        <v>274</v>
      </c>
      <c r="C13028" s="37" t="n">
        <v>22</v>
      </c>
      <c r="D13028" s="37" t="n">
        <v>21</v>
      </c>
      <c r="E13028" s="37" t="n">
        <v>0</v>
      </c>
      <c r="F13028" s="37" t="n">
        <v>1</v>
      </c>
      <c r="G13028" s="37" t="n">
        <v>0</v>
      </c>
      <c r="H13028" s="37" t="n">
        <v>2</v>
      </c>
      <c r="I13028" s="37" t="n">
        <v>0</v>
      </c>
      <c r="J13028" s="40" t="n">
        <f aca="false">IF(C13028=0,"",D13028/C13028)</f>
        <v>0.954545454545455</v>
      </c>
    </row>
    <row r="13029" customFormat="false" ht="15" hidden="false" customHeight="false" outlineLevel="0" collapsed="false">
      <c r="A13029" s="37" t="s">
        <v>1874</v>
      </c>
      <c r="B13029" s="37" t="s">
        <v>275</v>
      </c>
      <c r="C13029" s="37" t="n">
        <v>22</v>
      </c>
      <c r="D13029" s="37" t="n">
        <v>21</v>
      </c>
      <c r="E13029" s="37" t="n">
        <v>2</v>
      </c>
      <c r="F13029" s="37" t="n">
        <v>0</v>
      </c>
      <c r="G13029" s="37" t="n">
        <v>0</v>
      </c>
      <c r="H13029" s="37" t="n">
        <v>2</v>
      </c>
      <c r="I13029" s="37" t="n">
        <v>0</v>
      </c>
      <c r="J13029" s="40" t="n">
        <f aca="false">IF(C13029=0,"",D13029/C13029)</f>
        <v>0.954545454545455</v>
      </c>
    </row>
    <row r="13030" customFormat="false" ht="15" hidden="false" customHeight="false" outlineLevel="0" collapsed="false">
      <c r="A13030" s="37" t="s">
        <v>1874</v>
      </c>
      <c r="B13030" s="37" t="s">
        <v>276</v>
      </c>
      <c r="C13030" s="37" t="n">
        <v>22</v>
      </c>
      <c r="D13030" s="37" t="n">
        <v>19</v>
      </c>
      <c r="E13030" s="37" t="n">
        <v>0</v>
      </c>
      <c r="F13030" s="37" t="n">
        <v>0</v>
      </c>
      <c r="G13030" s="37" t="n">
        <v>0</v>
      </c>
      <c r="H13030" s="37" t="n">
        <v>0</v>
      </c>
      <c r="I13030" s="37" t="n">
        <v>0</v>
      </c>
      <c r="J13030" s="40" t="n">
        <f aca="false">IF(C13030=0,"",D13030/C13030)</f>
        <v>0.863636363636364</v>
      </c>
    </row>
    <row r="13031" customFormat="false" ht="15" hidden="false" customHeight="false" outlineLevel="0" collapsed="false">
      <c r="A13031" s="37" t="s">
        <v>1874</v>
      </c>
      <c r="B13031" s="37" t="s">
        <v>277</v>
      </c>
      <c r="C13031" s="37" t="n">
        <v>22</v>
      </c>
      <c r="D13031" s="37" t="n">
        <v>19</v>
      </c>
      <c r="E13031" s="37" t="n">
        <v>1</v>
      </c>
      <c r="F13031" s="37" t="n">
        <v>0</v>
      </c>
      <c r="G13031" s="37" t="n">
        <v>0</v>
      </c>
      <c r="H13031" s="37" t="n">
        <v>5</v>
      </c>
      <c r="I13031" s="37" t="n">
        <v>1</v>
      </c>
      <c r="J13031" s="40" t="n">
        <f aca="false">IF(C13031=0,"",D13031/C13031)</f>
        <v>0.863636363636364</v>
      </c>
    </row>
    <row r="13032" customFormat="false" ht="15" hidden="false" customHeight="false" outlineLevel="0" collapsed="false">
      <c r="A13032" s="37" t="s">
        <v>1874</v>
      </c>
      <c r="B13032" s="37" t="s">
        <v>278</v>
      </c>
      <c r="C13032" s="37" t="n">
        <v>22</v>
      </c>
      <c r="D13032" s="37" t="n">
        <v>22</v>
      </c>
      <c r="E13032" s="37" t="n">
        <v>0</v>
      </c>
      <c r="F13032" s="37" t="n">
        <v>1</v>
      </c>
      <c r="G13032" s="37" t="n">
        <v>0</v>
      </c>
      <c r="H13032" s="37" t="n">
        <v>0</v>
      </c>
      <c r="I13032" s="37" t="n">
        <v>0</v>
      </c>
      <c r="J13032" s="40" t="n">
        <f aca="false">IF(C13032=0,"",D13032/C13032)</f>
        <v>1</v>
      </c>
    </row>
    <row r="13033" customFormat="false" ht="15" hidden="false" customHeight="false" outlineLevel="0" collapsed="false">
      <c r="A13033" s="37" t="s">
        <v>1874</v>
      </c>
      <c r="B13033" s="37" t="s">
        <v>279</v>
      </c>
      <c r="C13033" s="37" t="n">
        <v>22</v>
      </c>
      <c r="D13033" s="37" t="n">
        <v>20</v>
      </c>
      <c r="E13033" s="37" t="n">
        <v>1</v>
      </c>
      <c r="F13033" s="37" t="n">
        <v>0</v>
      </c>
      <c r="G13033" s="37" t="n">
        <v>0</v>
      </c>
      <c r="H13033" s="37" t="n">
        <v>0</v>
      </c>
      <c r="I13033" s="37" t="n">
        <v>0</v>
      </c>
      <c r="J13033" s="40" t="n">
        <f aca="false">IF(C13033=0,"",D13033/C13033)</f>
        <v>0.909090909090909</v>
      </c>
    </row>
    <row r="13034" customFormat="false" ht="15" hidden="false" customHeight="false" outlineLevel="0" collapsed="false">
      <c r="A13034" s="37" t="s">
        <v>1874</v>
      </c>
      <c r="B13034" s="37" t="s">
        <v>280</v>
      </c>
      <c r="C13034" s="37" t="n">
        <v>22</v>
      </c>
      <c r="D13034" s="37" t="n">
        <v>21</v>
      </c>
      <c r="E13034" s="37" t="n">
        <v>0</v>
      </c>
      <c r="F13034" s="37" t="n">
        <v>1</v>
      </c>
      <c r="G13034" s="37" t="n">
        <v>1</v>
      </c>
      <c r="H13034" s="37" t="n">
        <v>0</v>
      </c>
      <c r="I13034" s="37" t="n">
        <v>1</v>
      </c>
      <c r="J13034" s="40" t="n">
        <f aca="false">IF(C13034=0,"",D13034/C13034)</f>
        <v>0.954545454545455</v>
      </c>
    </row>
    <row r="13035" customFormat="false" ht="15" hidden="false" customHeight="false" outlineLevel="0" collapsed="false">
      <c r="A13035" s="37" t="s">
        <v>1874</v>
      </c>
      <c r="B13035" s="37" t="s">
        <v>281</v>
      </c>
      <c r="C13035" s="37" t="n">
        <v>22</v>
      </c>
      <c r="D13035" s="37" t="n">
        <v>20</v>
      </c>
      <c r="E13035" s="37" t="n">
        <v>0</v>
      </c>
      <c r="F13035" s="37" t="n">
        <v>0</v>
      </c>
      <c r="G13035" s="37" t="n">
        <v>0</v>
      </c>
      <c r="H13035" s="37" t="n">
        <v>0</v>
      </c>
      <c r="I13035" s="37" t="n">
        <v>3</v>
      </c>
      <c r="J13035" s="40" t="n">
        <f aca="false">IF(C13035=0,"",D13035/C13035)</f>
        <v>0.909090909090909</v>
      </c>
    </row>
    <row r="13036" customFormat="false" ht="15" hidden="false" customHeight="false" outlineLevel="0" collapsed="false">
      <c r="A13036" s="37" t="s">
        <v>1875</v>
      </c>
      <c r="B13036" s="37" t="s">
        <v>270</v>
      </c>
      <c r="C13036" s="37" t="n">
        <v>22</v>
      </c>
      <c r="D13036" s="37" t="n">
        <v>17</v>
      </c>
      <c r="E13036" s="37" t="n">
        <v>0</v>
      </c>
      <c r="F13036" s="37" t="n">
        <v>0</v>
      </c>
      <c r="G13036" s="37" t="n">
        <v>0</v>
      </c>
      <c r="H13036" s="37" t="n">
        <v>2</v>
      </c>
      <c r="I13036" s="37" t="n">
        <v>7</v>
      </c>
      <c r="J13036" s="40" t="n">
        <f aca="false">IF(C13036=0,"",D13036/C13036)</f>
        <v>0.772727272727273</v>
      </c>
    </row>
    <row r="13037" customFormat="false" ht="15" hidden="false" customHeight="false" outlineLevel="0" collapsed="false">
      <c r="A13037" s="37" t="s">
        <v>1875</v>
      </c>
      <c r="B13037" s="37" t="s">
        <v>271</v>
      </c>
      <c r="C13037" s="37" t="n">
        <v>22</v>
      </c>
      <c r="D13037" s="37" t="n">
        <v>22</v>
      </c>
      <c r="E13037" s="37" t="n">
        <v>0</v>
      </c>
      <c r="F13037" s="37" t="n">
        <v>1</v>
      </c>
      <c r="G13037" s="37" t="n">
        <v>1</v>
      </c>
      <c r="H13037" s="37" t="n">
        <v>2</v>
      </c>
      <c r="I13037" s="37" t="n">
        <v>1</v>
      </c>
      <c r="J13037" s="40" t="n">
        <f aca="false">IF(C13037=0,"",D13037/C13037)</f>
        <v>1</v>
      </c>
    </row>
    <row r="13038" customFormat="false" ht="15" hidden="false" customHeight="false" outlineLevel="0" collapsed="false">
      <c r="A13038" s="37" t="s">
        <v>1875</v>
      </c>
      <c r="B13038" s="37" t="s">
        <v>272</v>
      </c>
      <c r="C13038" s="37" t="n">
        <v>22</v>
      </c>
      <c r="D13038" s="37" t="n">
        <v>20</v>
      </c>
      <c r="E13038" s="37" t="n">
        <v>1</v>
      </c>
      <c r="F13038" s="37" t="n">
        <v>0</v>
      </c>
      <c r="G13038" s="37" t="n">
        <v>2</v>
      </c>
      <c r="H13038" s="37" t="n">
        <v>1</v>
      </c>
      <c r="I13038" s="37" t="n">
        <v>0</v>
      </c>
      <c r="J13038" s="40" t="n">
        <f aca="false">IF(C13038=0,"",D13038/C13038)</f>
        <v>0.909090909090909</v>
      </c>
    </row>
    <row r="13039" customFormat="false" ht="15" hidden="false" customHeight="false" outlineLevel="0" collapsed="false">
      <c r="A13039" s="37" t="s">
        <v>1875</v>
      </c>
      <c r="B13039" s="37" t="s">
        <v>273</v>
      </c>
      <c r="C13039" s="37" t="n">
        <v>22</v>
      </c>
      <c r="D13039" s="37" t="n">
        <v>21</v>
      </c>
      <c r="E13039" s="37" t="n">
        <v>0</v>
      </c>
      <c r="F13039" s="37" t="n">
        <v>1</v>
      </c>
      <c r="G13039" s="37" t="n">
        <v>0</v>
      </c>
      <c r="H13039" s="37" t="n">
        <v>2</v>
      </c>
      <c r="I13039" s="37" t="n">
        <v>0</v>
      </c>
      <c r="J13039" s="40" t="n">
        <f aca="false">IF(C13039=0,"",D13039/C13039)</f>
        <v>0.954545454545455</v>
      </c>
    </row>
    <row r="13040" customFormat="false" ht="15" hidden="false" customHeight="false" outlineLevel="0" collapsed="false">
      <c r="A13040" s="37" t="s">
        <v>1875</v>
      </c>
      <c r="B13040" s="37" t="s">
        <v>274</v>
      </c>
      <c r="C13040" s="37" t="n">
        <v>22</v>
      </c>
      <c r="D13040" s="37" t="n">
        <v>22</v>
      </c>
      <c r="E13040" s="37" t="n">
        <v>1</v>
      </c>
      <c r="F13040" s="37" t="n">
        <v>3</v>
      </c>
      <c r="G13040" s="37" t="n">
        <v>1</v>
      </c>
      <c r="H13040" s="37" t="n">
        <v>0</v>
      </c>
      <c r="I13040" s="37" t="n">
        <v>4</v>
      </c>
      <c r="J13040" s="40" t="n">
        <f aca="false">IF(C13040=0,"",D13040/C13040)</f>
        <v>1</v>
      </c>
    </row>
    <row r="13041" customFormat="false" ht="15" hidden="false" customHeight="false" outlineLevel="0" collapsed="false">
      <c r="A13041" s="37" t="s">
        <v>1875</v>
      </c>
      <c r="B13041" s="37" t="s">
        <v>275</v>
      </c>
      <c r="C13041" s="37" t="n">
        <v>22</v>
      </c>
      <c r="D13041" s="37" t="n">
        <v>21</v>
      </c>
      <c r="E13041" s="37" t="n">
        <v>2</v>
      </c>
      <c r="F13041" s="37" t="n">
        <v>2</v>
      </c>
      <c r="G13041" s="37" t="n">
        <v>1</v>
      </c>
      <c r="H13041" s="37" t="n">
        <v>0</v>
      </c>
      <c r="I13041" s="37" t="n">
        <v>0</v>
      </c>
      <c r="J13041" s="40" t="n">
        <f aca="false">IF(C13041=0,"",D13041/C13041)</f>
        <v>0.954545454545455</v>
      </c>
    </row>
    <row r="13042" customFormat="false" ht="15" hidden="false" customHeight="false" outlineLevel="0" collapsed="false">
      <c r="A13042" s="37" t="s">
        <v>1875</v>
      </c>
      <c r="B13042" s="37" t="s">
        <v>276</v>
      </c>
      <c r="C13042" s="37" t="n">
        <v>22</v>
      </c>
      <c r="D13042" s="37" t="n">
        <v>19</v>
      </c>
      <c r="E13042" s="37" t="n">
        <v>2</v>
      </c>
      <c r="F13042" s="37" t="n">
        <v>2</v>
      </c>
      <c r="G13042" s="37" t="n">
        <v>1</v>
      </c>
      <c r="H13042" s="37" t="n">
        <v>2</v>
      </c>
      <c r="I13042" s="37" t="n">
        <v>3</v>
      </c>
      <c r="J13042" s="40" t="n">
        <f aca="false">IF(C13042=0,"",D13042/C13042)</f>
        <v>0.863636363636364</v>
      </c>
    </row>
    <row r="13043" customFormat="false" ht="15" hidden="false" customHeight="false" outlineLevel="0" collapsed="false">
      <c r="A13043" s="37" t="s">
        <v>1875</v>
      </c>
      <c r="B13043" s="37" t="s">
        <v>277</v>
      </c>
      <c r="C13043" s="37" t="n">
        <v>22</v>
      </c>
      <c r="D13043" s="37" t="n">
        <v>21</v>
      </c>
      <c r="E13043" s="37" t="n">
        <v>1</v>
      </c>
      <c r="F13043" s="37" t="n">
        <v>1</v>
      </c>
      <c r="G13043" s="37" t="n">
        <v>0</v>
      </c>
      <c r="H13043" s="37" t="n">
        <v>0</v>
      </c>
      <c r="I13043" s="37" t="n">
        <v>0</v>
      </c>
      <c r="J13043" s="40" t="n">
        <f aca="false">IF(C13043=0,"",D13043/C13043)</f>
        <v>0.954545454545455</v>
      </c>
    </row>
    <row r="13044" customFormat="false" ht="15" hidden="false" customHeight="false" outlineLevel="0" collapsed="false">
      <c r="A13044" s="37" t="s">
        <v>1875</v>
      </c>
      <c r="B13044" s="37" t="s">
        <v>278</v>
      </c>
      <c r="C13044" s="37" t="n">
        <v>22</v>
      </c>
      <c r="D13044" s="37" t="n">
        <v>21</v>
      </c>
      <c r="E13044" s="37" t="n">
        <v>0</v>
      </c>
      <c r="F13044" s="37" t="n">
        <v>4</v>
      </c>
      <c r="G13044" s="37" t="n">
        <v>0</v>
      </c>
      <c r="H13044" s="37" t="n">
        <v>1</v>
      </c>
      <c r="I13044" s="37" t="n">
        <v>5</v>
      </c>
      <c r="J13044" s="40" t="n">
        <f aca="false">IF(C13044=0,"",D13044/C13044)</f>
        <v>0.954545454545455</v>
      </c>
    </row>
    <row r="13045" customFormat="false" ht="15" hidden="false" customHeight="false" outlineLevel="0" collapsed="false">
      <c r="A13045" s="37" t="s">
        <v>1875</v>
      </c>
      <c r="B13045" s="37" t="s">
        <v>279</v>
      </c>
      <c r="C13045" s="37" t="n">
        <v>22</v>
      </c>
      <c r="D13045" s="37" t="n">
        <v>19</v>
      </c>
      <c r="E13045" s="37" t="n">
        <v>0</v>
      </c>
      <c r="F13045" s="37" t="n">
        <v>0</v>
      </c>
      <c r="G13045" s="37" t="n">
        <v>0</v>
      </c>
      <c r="H13045" s="37" t="n">
        <v>0</v>
      </c>
      <c r="I13045" s="37" t="n">
        <v>1</v>
      </c>
      <c r="J13045" s="40" t="n">
        <f aca="false">IF(C13045=0,"",D13045/C13045)</f>
        <v>0.863636363636364</v>
      </c>
    </row>
    <row r="13046" customFormat="false" ht="15" hidden="false" customHeight="false" outlineLevel="0" collapsed="false">
      <c r="A13046" s="37" t="s">
        <v>1875</v>
      </c>
      <c r="B13046" s="37" t="s">
        <v>280</v>
      </c>
      <c r="C13046" s="37" t="n">
        <v>22</v>
      </c>
      <c r="D13046" s="37" t="n">
        <v>21</v>
      </c>
      <c r="E13046" s="37" t="n">
        <v>0</v>
      </c>
      <c r="F13046" s="37" t="n">
        <v>0</v>
      </c>
      <c r="G13046" s="37" t="n">
        <v>0</v>
      </c>
      <c r="H13046" s="37" t="n">
        <v>0</v>
      </c>
      <c r="I13046" s="37" t="n">
        <v>0</v>
      </c>
      <c r="J13046" s="40" t="n">
        <f aca="false">IF(C13046=0,"",D13046/C13046)</f>
        <v>0.954545454545455</v>
      </c>
    </row>
    <row r="13047" customFormat="false" ht="15" hidden="false" customHeight="false" outlineLevel="0" collapsed="false">
      <c r="A13047" s="37" t="s">
        <v>1875</v>
      </c>
      <c r="B13047" s="37" t="s">
        <v>281</v>
      </c>
      <c r="C13047" s="37" t="n">
        <v>22</v>
      </c>
      <c r="D13047" s="37" t="n">
        <v>21</v>
      </c>
      <c r="E13047" s="37" t="n">
        <v>0</v>
      </c>
      <c r="F13047" s="37" t="n">
        <v>1</v>
      </c>
      <c r="G13047" s="37" t="n">
        <v>1</v>
      </c>
      <c r="H13047" s="37" t="n">
        <v>0</v>
      </c>
      <c r="I13047" s="37" t="n">
        <v>1</v>
      </c>
      <c r="J13047" s="40" t="n">
        <f aca="false">IF(C13047=0,"",D13047/C13047)</f>
        <v>0.954545454545455</v>
      </c>
    </row>
    <row r="13048" customFormat="false" ht="15" hidden="false" customHeight="false" outlineLevel="0" collapsed="false">
      <c r="A13048" s="37" t="s">
        <v>1876</v>
      </c>
      <c r="B13048" s="37" t="s">
        <v>270</v>
      </c>
      <c r="C13048" s="37" t="n">
        <v>22</v>
      </c>
      <c r="D13048" s="37" t="n">
        <v>22</v>
      </c>
      <c r="E13048" s="37" t="n">
        <v>2</v>
      </c>
      <c r="F13048" s="37" t="n">
        <v>0</v>
      </c>
      <c r="G13048" s="37" t="n">
        <v>1</v>
      </c>
      <c r="H13048" s="37" t="n">
        <v>1</v>
      </c>
      <c r="I13048" s="37" t="n">
        <v>5</v>
      </c>
      <c r="J13048" s="40" t="n">
        <f aca="false">IF(C13048=0,"",D13048/C13048)</f>
        <v>1</v>
      </c>
    </row>
    <row r="13049" customFormat="false" ht="15" hidden="false" customHeight="false" outlineLevel="0" collapsed="false">
      <c r="A13049" s="37" t="s">
        <v>1876</v>
      </c>
      <c r="B13049" s="37" t="s">
        <v>271</v>
      </c>
      <c r="C13049" s="37" t="n">
        <v>22</v>
      </c>
      <c r="D13049" s="37" t="n">
        <v>21</v>
      </c>
      <c r="E13049" s="37" t="n">
        <v>0</v>
      </c>
      <c r="F13049" s="37" t="n">
        <v>1</v>
      </c>
      <c r="G13049" s="37" t="n">
        <v>1</v>
      </c>
      <c r="H13049" s="37" t="n">
        <v>0</v>
      </c>
      <c r="I13049" s="37" t="n">
        <v>3</v>
      </c>
      <c r="J13049" s="40" t="n">
        <f aca="false">IF(C13049=0,"",D13049/C13049)</f>
        <v>0.954545454545455</v>
      </c>
    </row>
    <row r="13050" customFormat="false" ht="15" hidden="false" customHeight="false" outlineLevel="0" collapsed="false">
      <c r="A13050" s="37" t="s">
        <v>1876</v>
      </c>
      <c r="B13050" s="37" t="s">
        <v>272</v>
      </c>
      <c r="C13050" s="37" t="n">
        <v>22</v>
      </c>
      <c r="D13050" s="37" t="n">
        <v>21</v>
      </c>
      <c r="E13050" s="37" t="n">
        <v>0</v>
      </c>
      <c r="F13050" s="37" t="n">
        <v>0</v>
      </c>
      <c r="G13050" s="37" t="n">
        <v>0</v>
      </c>
      <c r="H13050" s="37" t="n">
        <v>5</v>
      </c>
      <c r="I13050" s="37" t="n">
        <v>3</v>
      </c>
      <c r="J13050" s="40" t="n">
        <f aca="false">IF(C13050=0,"",D13050/C13050)</f>
        <v>0.954545454545455</v>
      </c>
    </row>
    <row r="13051" customFormat="false" ht="15" hidden="false" customHeight="false" outlineLevel="0" collapsed="false">
      <c r="A13051" s="37" t="s">
        <v>1876</v>
      </c>
      <c r="B13051" s="37" t="s">
        <v>273</v>
      </c>
      <c r="C13051" s="37" t="n">
        <v>22</v>
      </c>
      <c r="D13051" s="37" t="n">
        <v>20</v>
      </c>
      <c r="E13051" s="37" t="n">
        <v>1</v>
      </c>
      <c r="F13051" s="37" t="n">
        <v>0</v>
      </c>
      <c r="G13051" s="37" t="n">
        <v>1</v>
      </c>
      <c r="H13051" s="37" t="n">
        <v>0</v>
      </c>
      <c r="I13051" s="37" t="n">
        <v>0</v>
      </c>
      <c r="J13051" s="40" t="n">
        <f aca="false">IF(C13051=0,"",D13051/C13051)</f>
        <v>0.909090909090909</v>
      </c>
    </row>
    <row r="13052" customFormat="false" ht="15" hidden="false" customHeight="false" outlineLevel="0" collapsed="false">
      <c r="A13052" s="37" t="s">
        <v>1876</v>
      </c>
      <c r="B13052" s="37" t="s">
        <v>274</v>
      </c>
      <c r="C13052" s="37" t="n">
        <v>22</v>
      </c>
      <c r="D13052" s="37" t="n">
        <v>22</v>
      </c>
      <c r="E13052" s="37" t="n">
        <v>0</v>
      </c>
      <c r="F13052" s="37" t="n">
        <v>1</v>
      </c>
      <c r="G13052" s="37" t="n">
        <v>1</v>
      </c>
      <c r="H13052" s="37" t="n">
        <v>0</v>
      </c>
      <c r="I13052" s="37" t="n">
        <v>0</v>
      </c>
      <c r="J13052" s="40" t="n">
        <f aca="false">IF(C13052=0,"",D13052/C13052)</f>
        <v>1</v>
      </c>
    </row>
    <row r="13053" customFormat="false" ht="15" hidden="false" customHeight="false" outlineLevel="0" collapsed="false">
      <c r="A13053" s="37" t="s">
        <v>1876</v>
      </c>
      <c r="B13053" s="37" t="s">
        <v>275</v>
      </c>
      <c r="C13053" s="37" t="n">
        <v>22</v>
      </c>
      <c r="D13053" s="37" t="n">
        <v>21</v>
      </c>
      <c r="E13053" s="37" t="n">
        <v>0</v>
      </c>
      <c r="F13053" s="37" t="n">
        <v>0</v>
      </c>
      <c r="G13053" s="37" t="n">
        <v>1</v>
      </c>
      <c r="H13053" s="37" t="n">
        <v>6</v>
      </c>
      <c r="I13053" s="37" t="n">
        <v>0</v>
      </c>
      <c r="J13053" s="40" t="n">
        <f aca="false">IF(C13053=0,"",D13053/C13053)</f>
        <v>0.954545454545455</v>
      </c>
    </row>
    <row r="13054" customFormat="false" ht="15" hidden="false" customHeight="false" outlineLevel="0" collapsed="false">
      <c r="A13054" s="37" t="s">
        <v>1876</v>
      </c>
      <c r="B13054" s="37" t="s">
        <v>276</v>
      </c>
      <c r="C13054" s="37" t="n">
        <v>22</v>
      </c>
      <c r="D13054" s="37" t="n">
        <v>21</v>
      </c>
      <c r="E13054" s="37" t="n">
        <v>0</v>
      </c>
      <c r="F13054" s="37" t="n">
        <v>2</v>
      </c>
      <c r="G13054" s="37" t="n">
        <v>0</v>
      </c>
      <c r="H13054" s="37" t="n">
        <v>1</v>
      </c>
      <c r="I13054" s="37" t="n">
        <v>3</v>
      </c>
      <c r="J13054" s="40" t="n">
        <f aca="false">IF(C13054=0,"",D13054/C13054)</f>
        <v>0.954545454545455</v>
      </c>
    </row>
    <row r="13055" customFormat="false" ht="15" hidden="false" customHeight="false" outlineLevel="0" collapsed="false">
      <c r="A13055" s="37" t="s">
        <v>1876</v>
      </c>
      <c r="B13055" s="37" t="s">
        <v>277</v>
      </c>
      <c r="C13055" s="37" t="n">
        <v>22</v>
      </c>
      <c r="D13055" s="37" t="n">
        <v>20</v>
      </c>
      <c r="E13055" s="37" t="n">
        <v>2</v>
      </c>
      <c r="F13055" s="37" t="n">
        <v>1</v>
      </c>
      <c r="G13055" s="37" t="n">
        <v>0</v>
      </c>
      <c r="H13055" s="37" t="n">
        <v>0</v>
      </c>
      <c r="I13055" s="37" t="n">
        <v>3</v>
      </c>
      <c r="J13055" s="40" t="n">
        <f aca="false">IF(C13055=0,"",D13055/C13055)</f>
        <v>0.909090909090909</v>
      </c>
    </row>
    <row r="13056" customFormat="false" ht="15" hidden="false" customHeight="false" outlineLevel="0" collapsed="false">
      <c r="A13056" s="37" t="s">
        <v>1876</v>
      </c>
      <c r="B13056" s="37" t="s">
        <v>278</v>
      </c>
      <c r="C13056" s="37" t="n">
        <v>22</v>
      </c>
      <c r="D13056" s="37" t="n">
        <v>22</v>
      </c>
      <c r="E13056" s="37" t="n">
        <v>0</v>
      </c>
      <c r="F13056" s="37" t="n">
        <v>1</v>
      </c>
      <c r="G13056" s="37" t="n">
        <v>0</v>
      </c>
      <c r="H13056" s="37" t="n">
        <v>1</v>
      </c>
      <c r="I13056" s="37" t="n">
        <v>0</v>
      </c>
      <c r="J13056" s="40" t="n">
        <f aca="false">IF(C13056=0,"",D13056/C13056)</f>
        <v>1</v>
      </c>
    </row>
    <row r="13057" customFormat="false" ht="15" hidden="false" customHeight="false" outlineLevel="0" collapsed="false">
      <c r="A13057" s="37" t="s">
        <v>1876</v>
      </c>
      <c r="B13057" s="37" t="s">
        <v>279</v>
      </c>
      <c r="C13057" s="37" t="n">
        <v>22</v>
      </c>
      <c r="D13057" s="37" t="n">
        <v>22</v>
      </c>
      <c r="E13057" s="37" t="n">
        <v>0</v>
      </c>
      <c r="F13057" s="37" t="n">
        <v>3</v>
      </c>
      <c r="G13057" s="37" t="n">
        <v>0</v>
      </c>
      <c r="H13057" s="37" t="n">
        <v>2</v>
      </c>
      <c r="I13057" s="37" t="n">
        <v>1</v>
      </c>
      <c r="J13057" s="40" t="n">
        <f aca="false">IF(C13057=0,"",D13057/C13057)</f>
        <v>1</v>
      </c>
    </row>
    <row r="13058" customFormat="false" ht="15" hidden="false" customHeight="false" outlineLevel="0" collapsed="false">
      <c r="A13058" s="37" t="s">
        <v>1876</v>
      </c>
      <c r="B13058" s="37" t="s">
        <v>280</v>
      </c>
      <c r="C13058" s="37" t="n">
        <v>22</v>
      </c>
      <c r="D13058" s="37" t="n">
        <v>22</v>
      </c>
      <c r="E13058" s="37" t="n">
        <v>0</v>
      </c>
      <c r="F13058" s="37" t="n">
        <v>2</v>
      </c>
      <c r="G13058" s="37" t="n">
        <v>0</v>
      </c>
      <c r="H13058" s="37" t="n">
        <v>0</v>
      </c>
      <c r="I13058" s="37" t="n">
        <v>3</v>
      </c>
      <c r="J13058" s="40" t="n">
        <f aca="false">IF(C13058=0,"",D13058/C13058)</f>
        <v>1</v>
      </c>
    </row>
    <row r="13059" customFormat="false" ht="15" hidden="false" customHeight="false" outlineLevel="0" collapsed="false">
      <c r="A13059" s="37" t="s">
        <v>1876</v>
      </c>
      <c r="B13059" s="37" t="s">
        <v>281</v>
      </c>
      <c r="C13059" s="37" t="n">
        <v>22</v>
      </c>
      <c r="D13059" s="37" t="n">
        <v>22</v>
      </c>
      <c r="E13059" s="37" t="n">
        <v>0</v>
      </c>
      <c r="F13059" s="37" t="n">
        <v>1</v>
      </c>
      <c r="G13059" s="37" t="n">
        <v>1</v>
      </c>
      <c r="H13059" s="37" t="n">
        <v>0</v>
      </c>
      <c r="I13059" s="37" t="n">
        <v>4</v>
      </c>
      <c r="J13059" s="40" t="n">
        <f aca="false">IF(C13059=0,"",D13059/C13059)</f>
        <v>1</v>
      </c>
    </row>
    <row r="13060" customFormat="false" ht="15" hidden="false" customHeight="false" outlineLevel="0" collapsed="false">
      <c r="A13060" s="37" t="s">
        <v>1877</v>
      </c>
      <c r="B13060" s="37" t="s">
        <v>270</v>
      </c>
      <c r="C13060" s="37" t="n">
        <v>22</v>
      </c>
      <c r="D13060" s="37" t="n">
        <v>20</v>
      </c>
      <c r="E13060" s="37" t="n">
        <v>1</v>
      </c>
      <c r="F13060" s="37" t="n">
        <v>1</v>
      </c>
      <c r="G13060" s="37" t="n">
        <v>1</v>
      </c>
      <c r="H13060" s="37" t="n">
        <v>4</v>
      </c>
      <c r="I13060" s="37" t="n">
        <v>1</v>
      </c>
      <c r="J13060" s="40" t="n">
        <f aca="false">IF(C13060=0,"",D13060/C13060)</f>
        <v>0.909090909090909</v>
      </c>
    </row>
    <row r="13061" customFormat="false" ht="15" hidden="false" customHeight="false" outlineLevel="0" collapsed="false">
      <c r="A13061" s="37" t="s">
        <v>1877</v>
      </c>
      <c r="B13061" s="37" t="s">
        <v>271</v>
      </c>
      <c r="C13061" s="37" t="n">
        <v>22</v>
      </c>
      <c r="D13061" s="37" t="n">
        <v>22</v>
      </c>
      <c r="E13061" s="37" t="n">
        <v>0</v>
      </c>
      <c r="F13061" s="37" t="n">
        <v>1</v>
      </c>
      <c r="G13061" s="37" t="n">
        <v>0</v>
      </c>
      <c r="H13061" s="37" t="n">
        <v>3</v>
      </c>
      <c r="I13061" s="37" t="n">
        <v>3</v>
      </c>
      <c r="J13061" s="40" t="n">
        <f aca="false">IF(C13061=0,"",D13061/C13061)</f>
        <v>1</v>
      </c>
    </row>
    <row r="13062" customFormat="false" ht="15" hidden="false" customHeight="false" outlineLevel="0" collapsed="false">
      <c r="A13062" s="37" t="s">
        <v>1877</v>
      </c>
      <c r="B13062" s="37" t="s">
        <v>272</v>
      </c>
      <c r="C13062" s="37" t="n">
        <v>22</v>
      </c>
      <c r="D13062" s="37" t="n">
        <v>19</v>
      </c>
      <c r="E13062" s="37" t="n">
        <v>0</v>
      </c>
      <c r="F13062" s="37" t="n">
        <v>0</v>
      </c>
      <c r="G13062" s="37" t="n">
        <v>0</v>
      </c>
      <c r="H13062" s="37" t="n">
        <v>5</v>
      </c>
      <c r="I13062" s="37" t="n">
        <v>2</v>
      </c>
      <c r="J13062" s="40" t="n">
        <f aca="false">IF(C13062=0,"",D13062/C13062)</f>
        <v>0.863636363636364</v>
      </c>
    </row>
    <row r="13063" customFormat="false" ht="15" hidden="false" customHeight="false" outlineLevel="0" collapsed="false">
      <c r="A13063" s="37" t="s">
        <v>1877</v>
      </c>
      <c r="B13063" s="37" t="s">
        <v>273</v>
      </c>
      <c r="C13063" s="37" t="n">
        <v>22</v>
      </c>
      <c r="D13063" s="37" t="n">
        <v>21</v>
      </c>
      <c r="E13063" s="37" t="n">
        <v>0</v>
      </c>
      <c r="F13063" s="37" t="n">
        <v>0</v>
      </c>
      <c r="G13063" s="37" t="n">
        <v>1</v>
      </c>
      <c r="H13063" s="37" t="n">
        <v>0</v>
      </c>
      <c r="I13063" s="37" t="n">
        <v>7</v>
      </c>
      <c r="J13063" s="40" t="n">
        <f aca="false">IF(C13063=0,"",D13063/C13063)</f>
        <v>0.954545454545455</v>
      </c>
    </row>
    <row r="13064" customFormat="false" ht="15" hidden="false" customHeight="false" outlineLevel="0" collapsed="false">
      <c r="A13064" s="37" t="s">
        <v>1877</v>
      </c>
      <c r="B13064" s="37" t="s">
        <v>274</v>
      </c>
      <c r="C13064" s="37" t="n">
        <v>22</v>
      </c>
      <c r="D13064" s="37" t="n">
        <v>21</v>
      </c>
      <c r="E13064" s="37" t="n">
        <v>0</v>
      </c>
      <c r="F13064" s="37" t="n">
        <v>0</v>
      </c>
      <c r="G13064" s="37" t="n">
        <v>0</v>
      </c>
      <c r="H13064" s="37" t="n">
        <v>4</v>
      </c>
      <c r="I13064" s="37" t="n">
        <v>1</v>
      </c>
      <c r="J13064" s="40" t="n">
        <f aca="false">IF(C13064=0,"",D13064/C13064)</f>
        <v>0.954545454545455</v>
      </c>
    </row>
    <row r="13065" customFormat="false" ht="15" hidden="false" customHeight="false" outlineLevel="0" collapsed="false">
      <c r="A13065" s="37" t="s">
        <v>1877</v>
      </c>
      <c r="B13065" s="37" t="s">
        <v>275</v>
      </c>
      <c r="C13065" s="37" t="n">
        <v>22</v>
      </c>
      <c r="D13065" s="37" t="n">
        <v>22</v>
      </c>
      <c r="E13065" s="37" t="n">
        <v>0</v>
      </c>
      <c r="F13065" s="37" t="n">
        <v>1</v>
      </c>
      <c r="G13065" s="37" t="n">
        <v>1</v>
      </c>
      <c r="H13065" s="37" t="n">
        <v>1</v>
      </c>
      <c r="I13065" s="37" t="n">
        <v>1</v>
      </c>
      <c r="J13065" s="40" t="n">
        <f aca="false">IF(C13065=0,"",D13065/C13065)</f>
        <v>1</v>
      </c>
    </row>
    <row r="13066" customFormat="false" ht="15" hidden="false" customHeight="false" outlineLevel="0" collapsed="false">
      <c r="A13066" s="37" t="s">
        <v>1877</v>
      </c>
      <c r="B13066" s="37" t="s">
        <v>276</v>
      </c>
      <c r="C13066" s="37" t="n">
        <v>22</v>
      </c>
      <c r="D13066" s="37" t="n">
        <v>22</v>
      </c>
      <c r="E13066" s="37" t="n">
        <v>0</v>
      </c>
      <c r="F13066" s="37" t="n">
        <v>1</v>
      </c>
      <c r="G13066" s="37" t="n">
        <v>0</v>
      </c>
      <c r="H13066" s="37" t="n">
        <v>0</v>
      </c>
      <c r="I13066" s="37" t="n">
        <v>1</v>
      </c>
      <c r="J13066" s="40" t="n">
        <f aca="false">IF(C13066=0,"",D13066/C13066)</f>
        <v>1</v>
      </c>
    </row>
    <row r="13067" customFormat="false" ht="15" hidden="false" customHeight="false" outlineLevel="0" collapsed="false">
      <c r="A13067" s="37" t="s">
        <v>1877</v>
      </c>
      <c r="B13067" s="37" t="s">
        <v>277</v>
      </c>
      <c r="C13067" s="37" t="n">
        <v>22</v>
      </c>
      <c r="D13067" s="37" t="n">
        <v>18</v>
      </c>
      <c r="E13067" s="37" t="n">
        <v>0</v>
      </c>
      <c r="F13067" s="37" t="n">
        <v>0</v>
      </c>
      <c r="G13067" s="37" t="n">
        <v>0</v>
      </c>
      <c r="H13067" s="37" t="n">
        <v>0</v>
      </c>
      <c r="I13067" s="37" t="n">
        <v>1</v>
      </c>
      <c r="J13067" s="40" t="n">
        <f aca="false">IF(C13067=0,"",D13067/C13067)</f>
        <v>0.818181818181818</v>
      </c>
    </row>
    <row r="13068" customFormat="false" ht="15" hidden="false" customHeight="false" outlineLevel="0" collapsed="false">
      <c r="A13068" s="37" t="s">
        <v>1877</v>
      </c>
      <c r="B13068" s="37" t="s">
        <v>278</v>
      </c>
      <c r="C13068" s="37" t="n">
        <v>22</v>
      </c>
      <c r="D13068" s="37" t="n">
        <v>21</v>
      </c>
      <c r="E13068" s="37" t="n">
        <v>0</v>
      </c>
      <c r="F13068" s="37" t="n">
        <v>0</v>
      </c>
      <c r="G13068" s="37" t="n">
        <v>0</v>
      </c>
      <c r="H13068" s="37" t="n">
        <v>2</v>
      </c>
      <c r="I13068" s="37" t="n">
        <v>1</v>
      </c>
      <c r="J13068" s="40" t="n">
        <f aca="false">IF(C13068=0,"",D13068/C13068)</f>
        <v>0.954545454545455</v>
      </c>
    </row>
    <row r="13069" customFormat="false" ht="15" hidden="false" customHeight="false" outlineLevel="0" collapsed="false">
      <c r="A13069" s="37" t="s">
        <v>1877</v>
      </c>
      <c r="B13069" s="37" t="s">
        <v>279</v>
      </c>
      <c r="C13069" s="37" t="n">
        <v>22</v>
      </c>
      <c r="D13069" s="37" t="n">
        <v>21</v>
      </c>
      <c r="E13069" s="37" t="n">
        <v>0</v>
      </c>
      <c r="F13069" s="37" t="n">
        <v>0</v>
      </c>
      <c r="G13069" s="37" t="n">
        <v>1</v>
      </c>
      <c r="H13069" s="37" t="n">
        <v>1</v>
      </c>
      <c r="I13069" s="37" t="n">
        <v>2</v>
      </c>
      <c r="J13069" s="40" t="n">
        <f aca="false">IF(C13069=0,"",D13069/C13069)</f>
        <v>0.954545454545455</v>
      </c>
    </row>
    <row r="13070" customFormat="false" ht="15" hidden="false" customHeight="false" outlineLevel="0" collapsed="false">
      <c r="A13070" s="37" t="s">
        <v>1877</v>
      </c>
      <c r="B13070" s="37" t="s">
        <v>280</v>
      </c>
      <c r="C13070" s="37" t="n">
        <v>22</v>
      </c>
      <c r="D13070" s="37" t="n">
        <v>19</v>
      </c>
      <c r="E13070" s="37" t="n">
        <v>1</v>
      </c>
      <c r="F13070" s="37" t="n">
        <v>0</v>
      </c>
      <c r="G13070" s="37" t="n">
        <v>0</v>
      </c>
      <c r="H13070" s="37" t="n">
        <v>0</v>
      </c>
      <c r="I13070" s="37" t="n">
        <v>1</v>
      </c>
      <c r="J13070" s="40" t="n">
        <f aca="false">IF(C13070=0,"",D13070/C13070)</f>
        <v>0.863636363636364</v>
      </c>
    </row>
    <row r="13071" customFormat="false" ht="15" hidden="false" customHeight="false" outlineLevel="0" collapsed="false">
      <c r="A13071" s="37" t="s">
        <v>1877</v>
      </c>
      <c r="B13071" s="37" t="s">
        <v>281</v>
      </c>
      <c r="C13071" s="37" t="n">
        <v>22</v>
      </c>
      <c r="D13071" s="37" t="n">
        <v>19</v>
      </c>
      <c r="E13071" s="37" t="n">
        <v>2</v>
      </c>
      <c r="F13071" s="37" t="n">
        <v>0</v>
      </c>
      <c r="G13071" s="37" t="n">
        <v>0</v>
      </c>
      <c r="H13071" s="37" t="n">
        <v>1</v>
      </c>
      <c r="I13071" s="37" t="n">
        <v>0</v>
      </c>
      <c r="J13071" s="40" t="n">
        <f aca="false">IF(C13071=0,"",D13071/C13071)</f>
        <v>0.863636363636364</v>
      </c>
    </row>
    <row r="13072" customFormat="false" ht="15" hidden="false" customHeight="false" outlineLevel="0" collapsed="false">
      <c r="A13072" s="37" t="s">
        <v>1878</v>
      </c>
      <c r="B13072" s="37" t="s">
        <v>272</v>
      </c>
      <c r="C13072" s="37" t="n">
        <v>22</v>
      </c>
      <c r="D13072" s="37" t="n">
        <v>21</v>
      </c>
      <c r="E13072" s="37" t="n">
        <v>0</v>
      </c>
      <c r="F13072" s="37" t="n">
        <v>0</v>
      </c>
      <c r="G13072" s="37" t="n">
        <v>0</v>
      </c>
      <c r="H13072" s="37" t="n">
        <v>2</v>
      </c>
      <c r="I13072" s="37" t="n">
        <v>0</v>
      </c>
      <c r="J13072" s="40" t="n">
        <f aca="false">IF(C13072=0,"",D13072/C13072)</f>
        <v>0.954545454545455</v>
      </c>
    </row>
    <row r="13073" customFormat="false" ht="15" hidden="false" customHeight="false" outlineLevel="0" collapsed="false">
      <c r="A13073" s="37" t="s">
        <v>1878</v>
      </c>
      <c r="B13073" s="37" t="s">
        <v>273</v>
      </c>
      <c r="C13073" s="37" t="n">
        <v>22</v>
      </c>
      <c r="D13073" s="37" t="n">
        <v>21</v>
      </c>
      <c r="E13073" s="37" t="n">
        <v>2</v>
      </c>
      <c r="F13073" s="37" t="n">
        <v>0</v>
      </c>
      <c r="G13073" s="37" t="n">
        <v>0</v>
      </c>
      <c r="H13073" s="37" t="n">
        <v>4</v>
      </c>
      <c r="I13073" s="37" t="n">
        <v>1</v>
      </c>
      <c r="J13073" s="40" t="n">
        <f aca="false">IF(C13073=0,"",D13073/C13073)</f>
        <v>0.954545454545455</v>
      </c>
    </row>
    <row r="13074" customFormat="false" ht="15" hidden="false" customHeight="false" outlineLevel="0" collapsed="false">
      <c r="A13074" s="37" t="s">
        <v>1878</v>
      </c>
      <c r="B13074" s="37" t="s">
        <v>274</v>
      </c>
      <c r="C13074" s="37" t="n">
        <v>22</v>
      </c>
      <c r="D13074" s="37" t="n">
        <v>19</v>
      </c>
      <c r="E13074" s="37" t="n">
        <v>0</v>
      </c>
      <c r="F13074" s="37" t="n">
        <v>1</v>
      </c>
      <c r="G13074" s="37" t="n">
        <v>0</v>
      </c>
      <c r="H13074" s="37" t="n">
        <v>1</v>
      </c>
      <c r="I13074" s="37" t="n">
        <v>2</v>
      </c>
      <c r="J13074" s="40" t="n">
        <f aca="false">IF(C13074=0,"",D13074/C13074)</f>
        <v>0.863636363636364</v>
      </c>
    </row>
    <row r="13075" customFormat="false" ht="15" hidden="false" customHeight="false" outlineLevel="0" collapsed="false">
      <c r="A13075" s="37" t="s">
        <v>1878</v>
      </c>
      <c r="B13075" s="37" t="s">
        <v>275</v>
      </c>
      <c r="C13075" s="37" t="n">
        <v>22</v>
      </c>
      <c r="D13075" s="37" t="n">
        <v>22</v>
      </c>
      <c r="E13075" s="37" t="n">
        <v>1</v>
      </c>
      <c r="F13075" s="37" t="n">
        <v>3</v>
      </c>
      <c r="G13075" s="37" t="n">
        <v>1</v>
      </c>
      <c r="H13075" s="37" t="n">
        <v>1</v>
      </c>
      <c r="I13075" s="37" t="n">
        <v>0</v>
      </c>
      <c r="J13075" s="40" t="n">
        <f aca="false">IF(C13075=0,"",D13075/C13075)</f>
        <v>1</v>
      </c>
    </row>
    <row r="13076" customFormat="false" ht="15" hidden="false" customHeight="false" outlineLevel="0" collapsed="false">
      <c r="A13076" s="37" t="s">
        <v>1878</v>
      </c>
      <c r="B13076" s="37" t="s">
        <v>276</v>
      </c>
      <c r="C13076" s="37" t="n">
        <v>22</v>
      </c>
      <c r="D13076" s="37" t="n">
        <v>22</v>
      </c>
      <c r="E13076" s="37" t="n">
        <v>1</v>
      </c>
      <c r="F13076" s="37" t="n">
        <v>0</v>
      </c>
      <c r="G13076" s="37" t="n">
        <v>1</v>
      </c>
      <c r="H13076" s="37" t="n">
        <v>2</v>
      </c>
      <c r="I13076" s="37" t="n">
        <v>1</v>
      </c>
      <c r="J13076" s="40" t="n">
        <f aca="false">IF(C13076=0,"",D13076/C13076)</f>
        <v>1</v>
      </c>
    </row>
    <row r="13077" customFormat="false" ht="15" hidden="false" customHeight="false" outlineLevel="0" collapsed="false">
      <c r="A13077" s="37" t="s">
        <v>1878</v>
      </c>
      <c r="B13077" s="37" t="s">
        <v>277</v>
      </c>
      <c r="C13077" s="37" t="n">
        <v>22</v>
      </c>
      <c r="D13077" s="37" t="n">
        <v>21</v>
      </c>
      <c r="E13077" s="37" t="n">
        <v>1</v>
      </c>
      <c r="F13077" s="37" t="n">
        <v>1</v>
      </c>
      <c r="G13077" s="37" t="n">
        <v>1</v>
      </c>
      <c r="H13077" s="37" t="n">
        <v>2</v>
      </c>
      <c r="I13077" s="37" t="n">
        <v>4</v>
      </c>
      <c r="J13077" s="40" t="n">
        <f aca="false">IF(C13077=0,"",D13077/C13077)</f>
        <v>0.954545454545455</v>
      </c>
    </row>
    <row r="13078" customFormat="false" ht="15" hidden="false" customHeight="false" outlineLevel="0" collapsed="false">
      <c r="A13078" s="37" t="s">
        <v>1878</v>
      </c>
      <c r="B13078" s="37" t="s">
        <v>278</v>
      </c>
      <c r="C13078" s="37" t="n">
        <v>22</v>
      </c>
      <c r="D13078" s="37" t="n">
        <v>20</v>
      </c>
      <c r="E13078" s="37" t="n">
        <v>1</v>
      </c>
      <c r="F13078" s="37" t="n">
        <v>0</v>
      </c>
      <c r="G13078" s="37" t="n">
        <v>1</v>
      </c>
      <c r="H13078" s="37" t="n">
        <v>2</v>
      </c>
      <c r="I13078" s="37" t="n">
        <v>0</v>
      </c>
      <c r="J13078" s="40" t="n">
        <f aca="false">IF(C13078=0,"",D13078/C13078)</f>
        <v>0.909090909090909</v>
      </c>
    </row>
    <row r="13079" customFormat="false" ht="15" hidden="false" customHeight="false" outlineLevel="0" collapsed="false">
      <c r="A13079" s="37" t="s">
        <v>1878</v>
      </c>
      <c r="B13079" s="37" t="s">
        <v>279</v>
      </c>
      <c r="C13079" s="37" t="n">
        <v>22</v>
      </c>
      <c r="D13079" s="37" t="n">
        <v>21</v>
      </c>
      <c r="E13079" s="37" t="n">
        <v>1</v>
      </c>
      <c r="F13079" s="37" t="n">
        <v>0</v>
      </c>
      <c r="G13079" s="37" t="n">
        <v>0</v>
      </c>
      <c r="H13079" s="37" t="n">
        <v>1</v>
      </c>
      <c r="I13079" s="37" t="n">
        <v>2</v>
      </c>
      <c r="J13079" s="40" t="n">
        <f aca="false">IF(C13079=0,"",D13079/C13079)</f>
        <v>0.954545454545455</v>
      </c>
    </row>
    <row r="13080" customFormat="false" ht="15" hidden="false" customHeight="false" outlineLevel="0" collapsed="false">
      <c r="A13080" s="37" t="s">
        <v>1878</v>
      </c>
      <c r="B13080" s="37" t="s">
        <v>280</v>
      </c>
      <c r="C13080" s="37" t="n">
        <v>22</v>
      </c>
      <c r="D13080" s="37" t="n">
        <v>20</v>
      </c>
      <c r="E13080" s="37" t="n">
        <v>0</v>
      </c>
      <c r="F13080" s="37" t="n">
        <v>0</v>
      </c>
      <c r="G13080" s="37" t="n">
        <v>1</v>
      </c>
      <c r="H13080" s="37" t="n">
        <v>3</v>
      </c>
      <c r="I13080" s="37" t="n">
        <v>0</v>
      </c>
      <c r="J13080" s="40" t="n">
        <f aca="false">IF(C13080=0,"",D13080/C13080)</f>
        <v>0.909090909090909</v>
      </c>
    </row>
    <row r="13081" customFormat="false" ht="15" hidden="false" customHeight="false" outlineLevel="0" collapsed="false">
      <c r="A13081" s="37" t="s">
        <v>1878</v>
      </c>
      <c r="B13081" s="37" t="s">
        <v>281</v>
      </c>
      <c r="C13081" s="37" t="n">
        <v>22</v>
      </c>
      <c r="D13081" s="37" t="n">
        <v>20</v>
      </c>
      <c r="E13081" s="37" t="n">
        <v>1</v>
      </c>
      <c r="F13081" s="37" t="n">
        <v>1</v>
      </c>
      <c r="G13081" s="37" t="n">
        <v>0</v>
      </c>
      <c r="H13081" s="37" t="n">
        <v>2</v>
      </c>
      <c r="I13081" s="37" t="n">
        <v>1</v>
      </c>
      <c r="J13081" s="40" t="n">
        <f aca="false">IF(C13081=0,"",D13081/C13081)</f>
        <v>0.909090909090909</v>
      </c>
    </row>
    <row r="13082" customFormat="false" ht="15" hidden="false" customHeight="false" outlineLevel="0" collapsed="false">
      <c r="A13082" s="37" t="s">
        <v>1879</v>
      </c>
      <c r="B13082" s="37" t="s">
        <v>281</v>
      </c>
      <c r="C13082" s="37" t="n">
        <v>22</v>
      </c>
      <c r="D13082" s="37" t="n">
        <v>21</v>
      </c>
      <c r="E13082" s="37" t="n">
        <v>1</v>
      </c>
      <c r="F13082" s="37" t="n">
        <v>1</v>
      </c>
      <c r="G13082" s="37" t="n">
        <v>2</v>
      </c>
      <c r="H13082" s="37" t="n">
        <v>0</v>
      </c>
      <c r="I13082" s="37" t="n">
        <v>9</v>
      </c>
      <c r="J13082" s="40" t="n">
        <f aca="false">IF(C13082=0,"",D13082/C13082)</f>
        <v>0.954545454545455</v>
      </c>
    </row>
    <row r="13083" customFormat="false" ht="15" hidden="false" customHeight="false" outlineLevel="0" collapsed="false">
      <c r="A13083" s="37" t="s">
        <v>1880</v>
      </c>
      <c r="B13083" s="37" t="s">
        <v>273</v>
      </c>
      <c r="C13083" s="37" t="n">
        <v>22</v>
      </c>
      <c r="D13083" s="37" t="n">
        <v>20</v>
      </c>
      <c r="E13083" s="37" t="n">
        <v>0</v>
      </c>
      <c r="F13083" s="37" t="n">
        <v>2</v>
      </c>
      <c r="G13083" s="37" t="n">
        <v>0</v>
      </c>
      <c r="H13083" s="37" t="n">
        <v>2</v>
      </c>
      <c r="I13083" s="37" t="n">
        <v>1</v>
      </c>
      <c r="J13083" s="40" t="n">
        <f aca="false">IF(C13083=0,"",D13083/C13083)</f>
        <v>0.909090909090909</v>
      </c>
    </row>
    <row r="13084" customFormat="false" ht="15" hidden="false" customHeight="false" outlineLevel="0" collapsed="false">
      <c r="A13084" s="37" t="s">
        <v>1880</v>
      </c>
      <c r="B13084" s="37" t="s">
        <v>274</v>
      </c>
      <c r="C13084" s="37" t="n">
        <v>22</v>
      </c>
      <c r="D13084" s="37" t="n">
        <v>22</v>
      </c>
      <c r="E13084" s="37" t="n">
        <v>1</v>
      </c>
      <c r="F13084" s="37" t="n">
        <v>4</v>
      </c>
      <c r="G13084" s="37" t="n">
        <v>0</v>
      </c>
      <c r="H13084" s="37" t="n">
        <v>3</v>
      </c>
      <c r="I13084" s="37" t="n">
        <v>2</v>
      </c>
      <c r="J13084" s="40" t="n">
        <f aca="false">IF(C13084=0,"",D13084/C13084)</f>
        <v>1</v>
      </c>
    </row>
    <row r="13085" customFormat="false" ht="15" hidden="false" customHeight="false" outlineLevel="0" collapsed="false">
      <c r="A13085" s="37" t="s">
        <v>1880</v>
      </c>
      <c r="B13085" s="37" t="s">
        <v>275</v>
      </c>
      <c r="C13085" s="37" t="n">
        <v>22</v>
      </c>
      <c r="D13085" s="37" t="n">
        <v>22</v>
      </c>
      <c r="E13085" s="37" t="n">
        <v>0</v>
      </c>
      <c r="F13085" s="37" t="n">
        <v>1</v>
      </c>
      <c r="G13085" s="37" t="n">
        <v>0</v>
      </c>
      <c r="H13085" s="37" t="n">
        <v>2</v>
      </c>
      <c r="I13085" s="37" t="n">
        <v>4</v>
      </c>
      <c r="J13085" s="40" t="n">
        <f aca="false">IF(C13085=0,"",D13085/C13085)</f>
        <v>1</v>
      </c>
    </row>
    <row r="13086" customFormat="false" ht="15" hidden="false" customHeight="false" outlineLevel="0" collapsed="false">
      <c r="A13086" s="37" t="s">
        <v>1880</v>
      </c>
      <c r="B13086" s="37" t="s">
        <v>276</v>
      </c>
      <c r="C13086" s="37" t="n">
        <v>22</v>
      </c>
      <c r="D13086" s="37" t="n">
        <v>21</v>
      </c>
      <c r="E13086" s="37" t="n">
        <v>1</v>
      </c>
      <c r="F13086" s="37" t="n">
        <v>0</v>
      </c>
      <c r="G13086" s="37" t="n">
        <v>0</v>
      </c>
      <c r="H13086" s="37" t="n">
        <v>2</v>
      </c>
      <c r="I13086" s="37" t="n">
        <v>0</v>
      </c>
      <c r="J13086" s="40" t="n">
        <f aca="false">IF(C13086=0,"",D13086/C13086)</f>
        <v>0.954545454545455</v>
      </c>
    </row>
    <row r="13087" customFormat="false" ht="15" hidden="false" customHeight="false" outlineLevel="0" collapsed="false">
      <c r="A13087" s="37" t="s">
        <v>1880</v>
      </c>
      <c r="B13087" s="37" t="s">
        <v>277</v>
      </c>
      <c r="C13087" s="37" t="n">
        <v>22</v>
      </c>
      <c r="D13087" s="37" t="n">
        <v>19</v>
      </c>
      <c r="E13087" s="37" t="n">
        <v>1</v>
      </c>
      <c r="F13087" s="37" t="n">
        <v>0</v>
      </c>
      <c r="G13087" s="37" t="n">
        <v>0</v>
      </c>
      <c r="H13087" s="37" t="n">
        <v>1</v>
      </c>
      <c r="I13087" s="37" t="n">
        <v>0</v>
      </c>
      <c r="J13087" s="40" t="n">
        <f aca="false">IF(C13087=0,"",D13087/C13087)</f>
        <v>0.863636363636364</v>
      </c>
    </row>
    <row r="13088" customFormat="false" ht="15" hidden="false" customHeight="false" outlineLevel="0" collapsed="false">
      <c r="A13088" s="37" t="s">
        <v>1880</v>
      </c>
      <c r="B13088" s="37" t="s">
        <v>278</v>
      </c>
      <c r="C13088" s="37" t="n">
        <v>22</v>
      </c>
      <c r="D13088" s="37" t="n">
        <v>20</v>
      </c>
      <c r="E13088" s="37" t="n">
        <v>2</v>
      </c>
      <c r="F13088" s="37" t="n">
        <v>1</v>
      </c>
      <c r="G13088" s="37" t="n">
        <v>0</v>
      </c>
      <c r="H13088" s="37" t="n">
        <v>0</v>
      </c>
      <c r="I13088" s="37" t="n">
        <v>1</v>
      </c>
      <c r="J13088" s="40" t="n">
        <f aca="false">IF(C13088=0,"",D13088/C13088)</f>
        <v>0.909090909090909</v>
      </c>
    </row>
    <row r="13089" customFormat="false" ht="15" hidden="false" customHeight="false" outlineLevel="0" collapsed="false">
      <c r="A13089" s="37" t="s">
        <v>1880</v>
      </c>
      <c r="B13089" s="37" t="s">
        <v>279</v>
      </c>
      <c r="C13089" s="37" t="n">
        <v>22</v>
      </c>
      <c r="D13089" s="37" t="n">
        <v>19</v>
      </c>
      <c r="E13089" s="37" t="n">
        <v>0</v>
      </c>
      <c r="F13089" s="37" t="n">
        <v>0</v>
      </c>
      <c r="G13089" s="37" t="n">
        <v>1</v>
      </c>
      <c r="H13089" s="37" t="n">
        <v>1</v>
      </c>
      <c r="I13089" s="37" t="n">
        <v>0</v>
      </c>
      <c r="J13089" s="40" t="n">
        <f aca="false">IF(C13089=0,"",D13089/C13089)</f>
        <v>0.863636363636364</v>
      </c>
    </row>
    <row r="13090" customFormat="false" ht="15" hidden="false" customHeight="false" outlineLevel="0" collapsed="false">
      <c r="A13090" s="37" t="s">
        <v>1880</v>
      </c>
      <c r="B13090" s="37" t="s">
        <v>280</v>
      </c>
      <c r="C13090" s="37" t="n">
        <v>22</v>
      </c>
      <c r="D13090" s="37" t="n">
        <v>20</v>
      </c>
      <c r="E13090" s="37" t="n">
        <v>0</v>
      </c>
      <c r="F13090" s="37" t="n">
        <v>0</v>
      </c>
      <c r="G13090" s="37" t="n">
        <v>1</v>
      </c>
      <c r="H13090" s="37" t="n">
        <v>3</v>
      </c>
      <c r="I13090" s="37" t="n">
        <v>3</v>
      </c>
      <c r="J13090" s="40" t="n">
        <f aca="false">IF(C13090=0,"",D13090/C13090)</f>
        <v>0.909090909090909</v>
      </c>
    </row>
    <row r="13091" customFormat="false" ht="15" hidden="false" customHeight="false" outlineLevel="0" collapsed="false">
      <c r="A13091" s="37" t="s">
        <v>1880</v>
      </c>
      <c r="B13091" s="37" t="s">
        <v>281</v>
      </c>
      <c r="C13091" s="37" t="n">
        <v>22</v>
      </c>
      <c r="D13091" s="37" t="n">
        <v>21</v>
      </c>
      <c r="E13091" s="37" t="n">
        <v>1</v>
      </c>
      <c r="F13091" s="37" t="n">
        <v>0</v>
      </c>
      <c r="G13091" s="37" t="n">
        <v>0</v>
      </c>
      <c r="H13091" s="37" t="n">
        <v>0</v>
      </c>
      <c r="I13091" s="37" t="n">
        <v>3</v>
      </c>
      <c r="J13091" s="40" t="n">
        <f aca="false">IF(C13091=0,"",D13091/C13091)</f>
        <v>0.954545454545455</v>
      </c>
    </row>
    <row r="13092" customFormat="false" ht="15" hidden="false" customHeight="false" outlineLevel="0" collapsed="false">
      <c r="A13092" s="37" t="s">
        <v>1881</v>
      </c>
      <c r="B13092" s="37" t="s">
        <v>278</v>
      </c>
      <c r="C13092" s="37" t="n">
        <v>22</v>
      </c>
      <c r="D13092" s="37" t="n">
        <v>21</v>
      </c>
      <c r="E13092" s="37" t="n">
        <v>0</v>
      </c>
      <c r="F13092" s="37" t="n">
        <v>1</v>
      </c>
      <c r="G13092" s="37" t="n">
        <v>1</v>
      </c>
      <c r="H13092" s="37" t="n">
        <v>3</v>
      </c>
      <c r="I13092" s="37" t="n">
        <v>1</v>
      </c>
      <c r="J13092" s="40" t="n">
        <f aca="false">IF(C13092=0,"",D13092/C13092)</f>
        <v>0.954545454545455</v>
      </c>
    </row>
    <row r="13093" customFormat="false" ht="15" hidden="false" customHeight="false" outlineLevel="0" collapsed="false">
      <c r="A13093" s="37" t="s">
        <v>1881</v>
      </c>
      <c r="B13093" s="37" t="s">
        <v>279</v>
      </c>
      <c r="C13093" s="37" t="n">
        <v>22</v>
      </c>
      <c r="D13093" s="37" t="n">
        <v>17</v>
      </c>
      <c r="E13093" s="37" t="n">
        <v>1</v>
      </c>
      <c r="F13093" s="37" t="n">
        <v>0</v>
      </c>
      <c r="G13093" s="37" t="n">
        <v>0</v>
      </c>
      <c r="H13093" s="37" t="n">
        <v>1</v>
      </c>
      <c r="I13093" s="37" t="n">
        <v>4</v>
      </c>
      <c r="J13093" s="40" t="n">
        <f aca="false">IF(C13093=0,"",D13093/C13093)</f>
        <v>0.772727272727273</v>
      </c>
    </row>
    <row r="13094" customFormat="false" ht="15" hidden="false" customHeight="false" outlineLevel="0" collapsed="false">
      <c r="A13094" s="37" t="s">
        <v>1881</v>
      </c>
      <c r="B13094" s="37" t="s">
        <v>280</v>
      </c>
      <c r="C13094" s="37" t="n">
        <v>22</v>
      </c>
      <c r="D13094" s="37" t="n">
        <v>19</v>
      </c>
      <c r="E13094" s="37" t="n">
        <v>1</v>
      </c>
      <c r="F13094" s="37" t="n">
        <v>1</v>
      </c>
      <c r="G13094" s="37" t="n">
        <v>0</v>
      </c>
      <c r="H13094" s="37" t="n">
        <v>0</v>
      </c>
      <c r="I13094" s="37" t="n">
        <v>0</v>
      </c>
      <c r="J13094" s="40" t="n">
        <f aca="false">IF(C13094=0,"",D13094/C13094)</f>
        <v>0.863636363636364</v>
      </c>
    </row>
    <row r="13095" customFormat="false" ht="15" hidden="false" customHeight="false" outlineLevel="0" collapsed="false">
      <c r="A13095" s="37" t="s">
        <v>1881</v>
      </c>
      <c r="B13095" s="37" t="s">
        <v>281</v>
      </c>
      <c r="C13095" s="37" t="n">
        <v>22</v>
      </c>
      <c r="D13095" s="37" t="n">
        <v>22</v>
      </c>
      <c r="E13095" s="37" t="n">
        <v>1</v>
      </c>
      <c r="F13095" s="37" t="n">
        <v>2</v>
      </c>
      <c r="G13095" s="37" t="n">
        <v>1</v>
      </c>
      <c r="H13095" s="37" t="n">
        <v>3</v>
      </c>
      <c r="I13095" s="37" t="n">
        <v>1</v>
      </c>
      <c r="J13095" s="40" t="n">
        <f aca="false">IF(C13095=0,"",D13095/C13095)</f>
        <v>1</v>
      </c>
    </row>
    <row r="13096" customFormat="false" ht="15" hidden="false" customHeight="false" outlineLevel="0" collapsed="false">
      <c r="A13096" s="37" t="s">
        <v>1882</v>
      </c>
      <c r="B13096" s="37" t="s">
        <v>270</v>
      </c>
      <c r="C13096" s="37" t="n">
        <v>22</v>
      </c>
      <c r="D13096" s="37" t="n">
        <v>20</v>
      </c>
      <c r="E13096" s="37" t="n">
        <v>0</v>
      </c>
      <c r="F13096" s="37" t="n">
        <v>1</v>
      </c>
      <c r="G13096" s="37" t="n">
        <v>0</v>
      </c>
      <c r="H13096" s="37" t="n">
        <v>2</v>
      </c>
      <c r="I13096" s="37" t="n">
        <v>2</v>
      </c>
      <c r="J13096" s="40" t="n">
        <f aca="false">IF(C13096=0,"",D13096/C13096)</f>
        <v>0.909090909090909</v>
      </c>
    </row>
    <row r="13097" customFormat="false" ht="15" hidden="false" customHeight="false" outlineLevel="0" collapsed="false">
      <c r="A13097" s="37" t="s">
        <v>1882</v>
      </c>
      <c r="B13097" s="37" t="s">
        <v>271</v>
      </c>
      <c r="C13097" s="37" t="n">
        <v>22</v>
      </c>
      <c r="D13097" s="37" t="n">
        <v>21</v>
      </c>
      <c r="E13097" s="37" t="n">
        <v>2</v>
      </c>
      <c r="F13097" s="37" t="n">
        <v>0</v>
      </c>
      <c r="G13097" s="37" t="n">
        <v>0</v>
      </c>
      <c r="H13097" s="37" t="n">
        <v>1</v>
      </c>
      <c r="I13097" s="37" t="n">
        <v>2</v>
      </c>
      <c r="J13097" s="40" t="n">
        <f aca="false">IF(C13097=0,"",D13097/C13097)</f>
        <v>0.954545454545455</v>
      </c>
    </row>
    <row r="13098" customFormat="false" ht="15" hidden="false" customHeight="false" outlineLevel="0" collapsed="false">
      <c r="A13098" s="37" t="s">
        <v>1882</v>
      </c>
      <c r="B13098" s="37" t="s">
        <v>272</v>
      </c>
      <c r="C13098" s="37" t="n">
        <v>22</v>
      </c>
      <c r="D13098" s="37" t="n">
        <v>17</v>
      </c>
      <c r="E13098" s="37" t="n">
        <v>0</v>
      </c>
      <c r="F13098" s="37" t="n">
        <v>2</v>
      </c>
      <c r="G13098" s="37" t="n">
        <v>0</v>
      </c>
      <c r="H13098" s="37" t="n">
        <v>3</v>
      </c>
      <c r="I13098" s="37" t="n">
        <v>20</v>
      </c>
      <c r="J13098" s="40" t="n">
        <f aca="false">IF(C13098=0,"",D13098/C13098)</f>
        <v>0.772727272727273</v>
      </c>
    </row>
    <row r="13099" customFormat="false" ht="15" hidden="false" customHeight="false" outlineLevel="0" collapsed="false">
      <c r="A13099" s="37" t="s">
        <v>1882</v>
      </c>
      <c r="B13099" s="37" t="s">
        <v>273</v>
      </c>
      <c r="C13099" s="37" t="n">
        <v>22</v>
      </c>
      <c r="D13099" s="37" t="n">
        <v>21</v>
      </c>
      <c r="E13099" s="37" t="n">
        <v>0</v>
      </c>
      <c r="F13099" s="37" t="n">
        <v>1</v>
      </c>
      <c r="G13099" s="37" t="n">
        <v>0</v>
      </c>
      <c r="H13099" s="37" t="n">
        <v>3</v>
      </c>
      <c r="I13099" s="37" t="n">
        <v>10</v>
      </c>
      <c r="J13099" s="40" t="n">
        <f aca="false">IF(C13099=0,"",D13099/C13099)</f>
        <v>0.954545454545455</v>
      </c>
    </row>
    <row r="13100" customFormat="false" ht="15" hidden="false" customHeight="false" outlineLevel="0" collapsed="false">
      <c r="A13100" s="37" t="s">
        <v>1882</v>
      </c>
      <c r="B13100" s="37" t="s">
        <v>274</v>
      </c>
      <c r="C13100" s="37" t="n">
        <v>22</v>
      </c>
      <c r="D13100" s="37" t="n">
        <v>19</v>
      </c>
      <c r="E13100" s="37" t="n">
        <v>0</v>
      </c>
      <c r="F13100" s="37" t="n">
        <v>0</v>
      </c>
      <c r="G13100" s="37" t="n">
        <v>0</v>
      </c>
      <c r="H13100" s="37" t="n">
        <v>2</v>
      </c>
      <c r="I13100" s="37" t="n">
        <v>13</v>
      </c>
      <c r="J13100" s="40" t="n">
        <f aca="false">IF(C13100=0,"",D13100/C13100)</f>
        <v>0.863636363636364</v>
      </c>
    </row>
    <row r="13101" customFormat="false" ht="15" hidden="false" customHeight="false" outlineLevel="0" collapsed="false">
      <c r="A13101" s="37" t="s">
        <v>1882</v>
      </c>
      <c r="B13101" s="37" t="s">
        <v>275</v>
      </c>
      <c r="C13101" s="37" t="n">
        <v>22</v>
      </c>
      <c r="D13101" s="37" t="n">
        <v>21</v>
      </c>
      <c r="E13101" s="37" t="n">
        <v>0</v>
      </c>
      <c r="F13101" s="37" t="n">
        <v>0</v>
      </c>
      <c r="G13101" s="37" t="n">
        <v>0</v>
      </c>
      <c r="H13101" s="37" t="n">
        <v>0</v>
      </c>
      <c r="I13101" s="37" t="n">
        <v>26</v>
      </c>
      <c r="J13101" s="40" t="n">
        <f aca="false">IF(C13101=0,"",D13101/C13101)</f>
        <v>0.954545454545455</v>
      </c>
    </row>
    <row r="13102" customFormat="false" ht="15" hidden="false" customHeight="false" outlineLevel="0" collapsed="false">
      <c r="A13102" s="37" t="s">
        <v>1882</v>
      </c>
      <c r="B13102" s="37" t="s">
        <v>276</v>
      </c>
      <c r="C13102" s="37" t="n">
        <v>22</v>
      </c>
      <c r="D13102" s="37" t="n">
        <v>18</v>
      </c>
      <c r="E13102" s="37" t="n">
        <v>1</v>
      </c>
      <c r="F13102" s="37" t="n">
        <v>1</v>
      </c>
      <c r="G13102" s="37" t="n">
        <v>0</v>
      </c>
      <c r="H13102" s="37" t="n">
        <v>1</v>
      </c>
      <c r="I13102" s="37" t="n">
        <v>15</v>
      </c>
      <c r="J13102" s="40" t="n">
        <f aca="false">IF(C13102=0,"",D13102/C13102)</f>
        <v>0.818181818181818</v>
      </c>
    </row>
    <row r="13103" customFormat="false" ht="15" hidden="false" customHeight="false" outlineLevel="0" collapsed="false">
      <c r="A13103" s="37" t="s">
        <v>1882</v>
      </c>
      <c r="B13103" s="37" t="s">
        <v>277</v>
      </c>
      <c r="C13103" s="37" t="n">
        <v>22</v>
      </c>
      <c r="D13103" s="37" t="n">
        <v>20</v>
      </c>
      <c r="E13103" s="37" t="n">
        <v>0</v>
      </c>
      <c r="F13103" s="37" t="n">
        <v>1</v>
      </c>
      <c r="G13103" s="37" t="n">
        <v>0</v>
      </c>
      <c r="H13103" s="37" t="n">
        <v>4</v>
      </c>
      <c r="I13103" s="37" t="n">
        <v>3</v>
      </c>
      <c r="J13103" s="40" t="n">
        <f aca="false">IF(C13103=0,"",D13103/C13103)</f>
        <v>0.909090909090909</v>
      </c>
    </row>
    <row r="13104" customFormat="false" ht="15" hidden="false" customHeight="false" outlineLevel="0" collapsed="false">
      <c r="A13104" s="37" t="s">
        <v>1882</v>
      </c>
      <c r="B13104" s="37" t="s">
        <v>278</v>
      </c>
      <c r="C13104" s="37" t="n">
        <v>22</v>
      </c>
      <c r="D13104" s="37" t="n">
        <v>21</v>
      </c>
      <c r="E13104" s="37" t="n">
        <v>2</v>
      </c>
      <c r="F13104" s="37" t="n">
        <v>0</v>
      </c>
      <c r="G13104" s="37" t="n">
        <v>0</v>
      </c>
      <c r="H13104" s="37" t="n">
        <v>3</v>
      </c>
      <c r="I13104" s="37" t="n">
        <v>10</v>
      </c>
      <c r="J13104" s="40" t="n">
        <f aca="false">IF(C13104=0,"",D13104/C13104)</f>
        <v>0.954545454545455</v>
      </c>
    </row>
    <row r="13105" customFormat="false" ht="15" hidden="false" customHeight="false" outlineLevel="0" collapsed="false">
      <c r="A13105" s="37" t="s">
        <v>1882</v>
      </c>
      <c r="B13105" s="37" t="s">
        <v>279</v>
      </c>
      <c r="C13105" s="37" t="n">
        <v>22</v>
      </c>
      <c r="D13105" s="37" t="n">
        <v>22</v>
      </c>
      <c r="E13105" s="37" t="n">
        <v>0</v>
      </c>
      <c r="F13105" s="37" t="n">
        <v>2</v>
      </c>
      <c r="G13105" s="37" t="n">
        <v>0</v>
      </c>
      <c r="H13105" s="37" t="n">
        <v>1</v>
      </c>
      <c r="I13105" s="37" t="n">
        <v>6</v>
      </c>
      <c r="J13105" s="40" t="n">
        <f aca="false">IF(C13105=0,"",D13105/C13105)</f>
        <v>1</v>
      </c>
    </row>
    <row r="13106" customFormat="false" ht="15" hidden="false" customHeight="false" outlineLevel="0" collapsed="false">
      <c r="A13106" s="37" t="s">
        <v>1882</v>
      </c>
      <c r="B13106" s="37" t="s">
        <v>280</v>
      </c>
      <c r="C13106" s="37" t="n">
        <v>22</v>
      </c>
      <c r="D13106" s="37" t="n">
        <v>19</v>
      </c>
      <c r="E13106" s="37" t="n">
        <v>1</v>
      </c>
      <c r="F13106" s="37" t="n">
        <v>0</v>
      </c>
      <c r="G13106" s="37" t="n">
        <v>0</v>
      </c>
      <c r="H13106" s="37" t="n">
        <v>1</v>
      </c>
      <c r="I13106" s="37" t="n">
        <v>53</v>
      </c>
      <c r="J13106" s="40" t="n">
        <f aca="false">IF(C13106=0,"",D13106/C13106)</f>
        <v>0.863636363636364</v>
      </c>
    </row>
    <row r="13107" customFormat="false" ht="15" hidden="false" customHeight="false" outlineLevel="0" collapsed="false">
      <c r="A13107" s="37" t="s">
        <v>1882</v>
      </c>
      <c r="B13107" s="37" t="s">
        <v>281</v>
      </c>
      <c r="C13107" s="37" t="n">
        <v>22</v>
      </c>
      <c r="D13107" s="37" t="n">
        <v>20</v>
      </c>
      <c r="E13107" s="37" t="n">
        <v>1</v>
      </c>
      <c r="F13107" s="37" t="n">
        <v>1</v>
      </c>
      <c r="G13107" s="37" t="n">
        <v>0</v>
      </c>
      <c r="H13107" s="37" t="n">
        <v>1</v>
      </c>
      <c r="I13107" s="37" t="n">
        <v>13</v>
      </c>
      <c r="J13107" s="40" t="n">
        <f aca="false">IF(C13107=0,"",D13107/C13107)</f>
        <v>0.909090909090909</v>
      </c>
    </row>
    <row r="13108" customFormat="false" ht="15" hidden="false" customHeight="false" outlineLevel="0" collapsed="false">
      <c r="A13108" s="37" t="s">
        <v>1000</v>
      </c>
      <c r="B13108" s="37" t="s">
        <v>270</v>
      </c>
      <c r="C13108" s="37" t="n">
        <v>22</v>
      </c>
      <c r="D13108" s="37" t="n">
        <v>19</v>
      </c>
      <c r="E13108" s="37" t="n">
        <v>0</v>
      </c>
      <c r="F13108" s="37" t="n">
        <v>0</v>
      </c>
      <c r="G13108" s="37" t="n">
        <v>0</v>
      </c>
      <c r="H13108" s="37" t="n">
        <v>1</v>
      </c>
      <c r="I13108" s="37" t="n">
        <v>8</v>
      </c>
      <c r="J13108" s="40" t="n">
        <f aca="false">IF(C13108=0,"",D13108/C13108)</f>
        <v>0.863636363636364</v>
      </c>
    </row>
    <row r="13109" customFormat="false" ht="15" hidden="false" customHeight="false" outlineLevel="0" collapsed="false">
      <c r="A13109" s="37" t="s">
        <v>1000</v>
      </c>
      <c r="B13109" s="37" t="s">
        <v>271</v>
      </c>
      <c r="C13109" s="37" t="n">
        <v>22</v>
      </c>
      <c r="D13109" s="37" t="n">
        <v>21</v>
      </c>
      <c r="E13109" s="37" t="n">
        <v>1</v>
      </c>
      <c r="F13109" s="37" t="n">
        <v>0</v>
      </c>
      <c r="G13109" s="37" t="n">
        <v>0</v>
      </c>
      <c r="H13109" s="37" t="n">
        <v>2</v>
      </c>
      <c r="I13109" s="37" t="n">
        <v>0</v>
      </c>
      <c r="J13109" s="40" t="n">
        <f aca="false">IF(C13109=0,"",D13109/C13109)</f>
        <v>0.954545454545455</v>
      </c>
    </row>
    <row r="13110" customFormat="false" ht="15" hidden="false" customHeight="false" outlineLevel="0" collapsed="false">
      <c r="A13110" s="37" t="s">
        <v>1000</v>
      </c>
      <c r="B13110" s="37" t="s">
        <v>272</v>
      </c>
      <c r="C13110" s="37" t="n">
        <v>22</v>
      </c>
      <c r="D13110" s="37" t="n">
        <v>22</v>
      </c>
      <c r="E13110" s="37" t="n">
        <v>0</v>
      </c>
      <c r="F13110" s="37" t="n">
        <v>0</v>
      </c>
      <c r="G13110" s="37" t="n">
        <v>0</v>
      </c>
      <c r="H13110" s="37" t="n">
        <v>2</v>
      </c>
      <c r="I13110" s="37" t="n">
        <v>0</v>
      </c>
      <c r="J13110" s="40" t="n">
        <f aca="false">IF(C13110=0,"",D13110/C13110)</f>
        <v>1</v>
      </c>
    </row>
    <row r="13111" customFormat="false" ht="15" hidden="false" customHeight="false" outlineLevel="0" collapsed="false">
      <c r="A13111" s="37" t="s">
        <v>1000</v>
      </c>
      <c r="B13111" s="37" t="s">
        <v>273</v>
      </c>
      <c r="C13111" s="37" t="n">
        <v>22</v>
      </c>
      <c r="D13111" s="37" t="n">
        <v>22</v>
      </c>
      <c r="E13111" s="37" t="n">
        <v>1</v>
      </c>
      <c r="F13111" s="37" t="n">
        <v>1</v>
      </c>
      <c r="G13111" s="37" t="n">
        <v>0</v>
      </c>
      <c r="H13111" s="37" t="n">
        <v>2</v>
      </c>
      <c r="I13111" s="37" t="n">
        <v>1</v>
      </c>
      <c r="J13111" s="40" t="n">
        <f aca="false">IF(C13111=0,"",D13111/C13111)</f>
        <v>1</v>
      </c>
    </row>
    <row r="13112" customFormat="false" ht="15" hidden="false" customHeight="false" outlineLevel="0" collapsed="false">
      <c r="A13112" s="37" t="s">
        <v>1000</v>
      </c>
      <c r="B13112" s="37" t="s">
        <v>274</v>
      </c>
      <c r="C13112" s="37" t="n">
        <v>22</v>
      </c>
      <c r="D13112" s="37" t="n">
        <v>21</v>
      </c>
      <c r="E13112" s="37" t="n">
        <v>0</v>
      </c>
      <c r="F13112" s="37" t="n">
        <v>1</v>
      </c>
      <c r="G13112" s="37" t="n">
        <v>1</v>
      </c>
      <c r="H13112" s="37" t="n">
        <v>0</v>
      </c>
      <c r="I13112" s="37" t="n">
        <v>0</v>
      </c>
      <c r="J13112" s="40" t="n">
        <f aca="false">IF(C13112=0,"",D13112/C13112)</f>
        <v>0.954545454545455</v>
      </c>
    </row>
    <row r="13113" customFormat="false" ht="15" hidden="false" customHeight="false" outlineLevel="0" collapsed="false">
      <c r="A13113" s="37" t="s">
        <v>1000</v>
      </c>
      <c r="B13113" s="37" t="s">
        <v>275</v>
      </c>
      <c r="C13113" s="37" t="n">
        <v>22</v>
      </c>
      <c r="D13113" s="37" t="n">
        <v>19</v>
      </c>
      <c r="E13113" s="37" t="n">
        <v>0</v>
      </c>
      <c r="F13113" s="37" t="n">
        <v>2</v>
      </c>
      <c r="G13113" s="37" t="n">
        <v>0</v>
      </c>
      <c r="H13113" s="37" t="n">
        <v>4</v>
      </c>
      <c r="I13113" s="37" t="n">
        <v>6</v>
      </c>
      <c r="J13113" s="40" t="n">
        <f aca="false">IF(C13113=0,"",D13113/C13113)</f>
        <v>0.863636363636364</v>
      </c>
    </row>
    <row r="13114" customFormat="false" ht="15" hidden="false" customHeight="false" outlineLevel="0" collapsed="false">
      <c r="A13114" s="37" t="s">
        <v>1000</v>
      </c>
      <c r="B13114" s="37" t="s">
        <v>276</v>
      </c>
      <c r="C13114" s="37" t="n">
        <v>22</v>
      </c>
      <c r="D13114" s="37" t="n">
        <v>21</v>
      </c>
      <c r="E13114" s="37" t="n">
        <v>0</v>
      </c>
      <c r="F13114" s="37" t="n">
        <v>0</v>
      </c>
      <c r="G13114" s="37" t="n">
        <v>0</v>
      </c>
      <c r="H13114" s="37" t="n">
        <v>1</v>
      </c>
      <c r="I13114" s="37" t="n">
        <v>2</v>
      </c>
      <c r="J13114" s="40" t="n">
        <f aca="false">IF(C13114=0,"",D13114/C13114)</f>
        <v>0.954545454545455</v>
      </c>
    </row>
    <row r="13115" customFormat="false" ht="15" hidden="false" customHeight="false" outlineLevel="0" collapsed="false">
      <c r="A13115" s="37" t="s">
        <v>1000</v>
      </c>
      <c r="B13115" s="37" t="s">
        <v>277</v>
      </c>
      <c r="C13115" s="37" t="n">
        <v>22</v>
      </c>
      <c r="D13115" s="37" t="n">
        <v>21</v>
      </c>
      <c r="E13115" s="37" t="n">
        <v>0</v>
      </c>
      <c r="F13115" s="37" t="n">
        <v>1</v>
      </c>
      <c r="G13115" s="37" t="n">
        <v>0</v>
      </c>
      <c r="H13115" s="37" t="n">
        <v>1</v>
      </c>
      <c r="I13115" s="37" t="n">
        <v>2</v>
      </c>
      <c r="J13115" s="40" t="n">
        <f aca="false">IF(C13115=0,"",D13115/C13115)</f>
        <v>0.954545454545455</v>
      </c>
    </row>
    <row r="13116" customFormat="false" ht="15" hidden="false" customHeight="false" outlineLevel="0" collapsed="false">
      <c r="A13116" s="37" t="s">
        <v>1000</v>
      </c>
      <c r="B13116" s="37" t="s">
        <v>278</v>
      </c>
      <c r="C13116" s="37" t="n">
        <v>22</v>
      </c>
      <c r="D13116" s="37" t="n">
        <v>22</v>
      </c>
      <c r="E13116" s="37" t="n">
        <v>2</v>
      </c>
      <c r="F13116" s="37" t="n">
        <v>0</v>
      </c>
      <c r="G13116" s="37" t="n">
        <v>1</v>
      </c>
      <c r="H13116" s="37" t="n">
        <v>3</v>
      </c>
      <c r="I13116" s="37" t="n">
        <v>7</v>
      </c>
      <c r="J13116" s="40" t="n">
        <f aca="false">IF(C13116=0,"",D13116/C13116)</f>
        <v>1</v>
      </c>
    </row>
    <row r="13117" customFormat="false" ht="15" hidden="false" customHeight="false" outlineLevel="0" collapsed="false">
      <c r="A13117" s="37" t="s">
        <v>1000</v>
      </c>
      <c r="B13117" s="37" t="s">
        <v>279</v>
      </c>
      <c r="C13117" s="37" t="n">
        <v>22</v>
      </c>
      <c r="D13117" s="37" t="n">
        <v>21</v>
      </c>
      <c r="E13117" s="37" t="n">
        <v>0</v>
      </c>
      <c r="F13117" s="37" t="n">
        <v>1</v>
      </c>
      <c r="G13117" s="37" t="n">
        <v>0</v>
      </c>
      <c r="H13117" s="37" t="n">
        <v>0</v>
      </c>
      <c r="I13117" s="37" t="n">
        <v>1</v>
      </c>
      <c r="J13117" s="40" t="n">
        <f aca="false">IF(C13117=0,"",D13117/C13117)</f>
        <v>0.954545454545455</v>
      </c>
    </row>
    <row r="13118" customFormat="false" ht="15" hidden="false" customHeight="false" outlineLevel="0" collapsed="false">
      <c r="A13118" s="37" t="s">
        <v>1000</v>
      </c>
      <c r="B13118" s="37" t="s">
        <v>280</v>
      </c>
      <c r="C13118" s="37" t="n">
        <v>22</v>
      </c>
      <c r="D13118" s="37" t="n">
        <v>21</v>
      </c>
      <c r="E13118" s="37" t="n">
        <v>0</v>
      </c>
      <c r="F13118" s="37" t="n">
        <v>0</v>
      </c>
      <c r="G13118" s="37" t="n">
        <v>0</v>
      </c>
      <c r="H13118" s="37" t="n">
        <v>1</v>
      </c>
      <c r="I13118" s="37" t="n">
        <v>1</v>
      </c>
      <c r="J13118" s="40" t="n">
        <f aca="false">IF(C13118=0,"",D13118/C13118)</f>
        <v>0.954545454545455</v>
      </c>
    </row>
    <row r="13119" customFormat="false" ht="15" hidden="false" customHeight="false" outlineLevel="0" collapsed="false">
      <c r="A13119" s="37" t="s">
        <v>1000</v>
      </c>
      <c r="B13119" s="37" t="s">
        <v>281</v>
      </c>
      <c r="C13119" s="37" t="n">
        <v>22</v>
      </c>
      <c r="D13119" s="37" t="n">
        <v>18</v>
      </c>
      <c r="E13119" s="37" t="n">
        <v>1</v>
      </c>
      <c r="F13119" s="37" t="n">
        <v>0</v>
      </c>
      <c r="G13119" s="37" t="n">
        <v>0</v>
      </c>
      <c r="H13119" s="37" t="n">
        <v>1</v>
      </c>
      <c r="I13119" s="37" t="n">
        <v>11</v>
      </c>
      <c r="J13119" s="40" t="n">
        <f aca="false">IF(C13119=0,"",D13119/C13119)</f>
        <v>0.818181818181818</v>
      </c>
    </row>
    <row r="13120" customFormat="false" ht="15" hidden="false" customHeight="false" outlineLevel="0" collapsed="false">
      <c r="A13120" s="37" t="s">
        <v>1883</v>
      </c>
      <c r="B13120" s="37" t="s">
        <v>270</v>
      </c>
      <c r="C13120" s="37" t="n">
        <v>22</v>
      </c>
      <c r="D13120" s="37" t="n">
        <v>20</v>
      </c>
      <c r="E13120" s="37" t="n">
        <v>1</v>
      </c>
      <c r="F13120" s="37" t="n">
        <v>1</v>
      </c>
      <c r="G13120" s="37" t="n">
        <v>0</v>
      </c>
      <c r="H13120" s="37" t="n">
        <v>3</v>
      </c>
      <c r="I13120" s="37" t="n">
        <v>12</v>
      </c>
      <c r="J13120" s="40" t="n">
        <f aca="false">IF(C13120=0,"",D13120/C13120)</f>
        <v>0.909090909090909</v>
      </c>
    </row>
    <row r="13121" customFormat="false" ht="15" hidden="false" customHeight="false" outlineLevel="0" collapsed="false">
      <c r="A13121" s="37" t="s">
        <v>1883</v>
      </c>
      <c r="B13121" s="37" t="s">
        <v>271</v>
      </c>
      <c r="C13121" s="37" t="n">
        <v>22</v>
      </c>
      <c r="D13121" s="37" t="n">
        <v>18</v>
      </c>
      <c r="E13121" s="37" t="n">
        <v>0</v>
      </c>
      <c r="F13121" s="37" t="n">
        <v>1</v>
      </c>
      <c r="G13121" s="37" t="n">
        <v>0</v>
      </c>
      <c r="H13121" s="37" t="n">
        <v>1</v>
      </c>
      <c r="I13121" s="37" t="n">
        <v>10</v>
      </c>
      <c r="J13121" s="40" t="n">
        <f aca="false">IF(C13121=0,"",D13121/C13121)</f>
        <v>0.818181818181818</v>
      </c>
    </row>
    <row r="13122" customFormat="false" ht="15" hidden="false" customHeight="false" outlineLevel="0" collapsed="false">
      <c r="A13122" s="37" t="s">
        <v>1883</v>
      </c>
      <c r="B13122" s="37" t="s">
        <v>272</v>
      </c>
      <c r="C13122" s="37" t="n">
        <v>22</v>
      </c>
      <c r="D13122" s="37" t="n">
        <v>22</v>
      </c>
      <c r="E13122" s="37" t="n">
        <v>0</v>
      </c>
      <c r="F13122" s="37" t="n">
        <v>0</v>
      </c>
      <c r="G13122" s="37" t="n">
        <v>2</v>
      </c>
      <c r="H13122" s="37" t="n">
        <v>1</v>
      </c>
      <c r="I13122" s="37" t="n">
        <v>12</v>
      </c>
      <c r="J13122" s="40" t="n">
        <f aca="false">IF(C13122=0,"",D13122/C13122)</f>
        <v>1</v>
      </c>
    </row>
    <row r="13123" customFormat="false" ht="15" hidden="false" customHeight="false" outlineLevel="0" collapsed="false">
      <c r="A13123" s="37" t="s">
        <v>1883</v>
      </c>
      <c r="B13123" s="37" t="s">
        <v>273</v>
      </c>
      <c r="C13123" s="37" t="n">
        <v>22</v>
      </c>
      <c r="D13123" s="37" t="n">
        <v>20</v>
      </c>
      <c r="E13123" s="37" t="n">
        <v>0</v>
      </c>
      <c r="F13123" s="37" t="n">
        <v>1</v>
      </c>
      <c r="G13123" s="37" t="n">
        <v>0</v>
      </c>
      <c r="H13123" s="37" t="n">
        <v>1</v>
      </c>
      <c r="I13123" s="37" t="n">
        <v>5</v>
      </c>
      <c r="J13123" s="40" t="n">
        <f aca="false">IF(C13123=0,"",D13123/C13123)</f>
        <v>0.909090909090909</v>
      </c>
    </row>
    <row r="13124" customFormat="false" ht="15" hidden="false" customHeight="false" outlineLevel="0" collapsed="false">
      <c r="A13124" s="37" t="s">
        <v>1883</v>
      </c>
      <c r="B13124" s="37" t="s">
        <v>274</v>
      </c>
      <c r="C13124" s="37" t="n">
        <v>22</v>
      </c>
      <c r="D13124" s="37" t="n">
        <v>21</v>
      </c>
      <c r="E13124" s="37" t="n">
        <v>0</v>
      </c>
      <c r="F13124" s="37" t="n">
        <v>1</v>
      </c>
      <c r="G13124" s="37" t="n">
        <v>0</v>
      </c>
      <c r="H13124" s="37" t="n">
        <v>1</v>
      </c>
      <c r="I13124" s="37" t="n">
        <v>4</v>
      </c>
      <c r="J13124" s="40" t="n">
        <f aca="false">IF(C13124=0,"",D13124/C13124)</f>
        <v>0.954545454545455</v>
      </c>
    </row>
    <row r="13125" customFormat="false" ht="15" hidden="false" customHeight="false" outlineLevel="0" collapsed="false">
      <c r="A13125" s="37" t="s">
        <v>1883</v>
      </c>
      <c r="B13125" s="37" t="s">
        <v>275</v>
      </c>
      <c r="C13125" s="37" t="n">
        <v>22</v>
      </c>
      <c r="D13125" s="37" t="n">
        <v>19</v>
      </c>
      <c r="E13125" s="37" t="n">
        <v>0</v>
      </c>
      <c r="F13125" s="37" t="n">
        <v>0</v>
      </c>
      <c r="G13125" s="37" t="n">
        <v>0</v>
      </c>
      <c r="H13125" s="37" t="n">
        <v>4</v>
      </c>
      <c r="I13125" s="37" t="n">
        <v>5</v>
      </c>
      <c r="J13125" s="40" t="n">
        <f aca="false">IF(C13125=0,"",D13125/C13125)</f>
        <v>0.863636363636364</v>
      </c>
    </row>
    <row r="13126" customFormat="false" ht="15" hidden="false" customHeight="false" outlineLevel="0" collapsed="false">
      <c r="A13126" s="37" t="s">
        <v>1883</v>
      </c>
      <c r="B13126" s="37" t="s">
        <v>276</v>
      </c>
      <c r="C13126" s="37" t="n">
        <v>22</v>
      </c>
      <c r="D13126" s="37" t="n">
        <v>20</v>
      </c>
      <c r="E13126" s="37" t="n">
        <v>0</v>
      </c>
      <c r="F13126" s="37" t="n">
        <v>2</v>
      </c>
      <c r="G13126" s="37" t="n">
        <v>0</v>
      </c>
      <c r="H13126" s="37" t="n">
        <v>1</v>
      </c>
      <c r="I13126" s="37" t="n">
        <v>12</v>
      </c>
      <c r="J13126" s="40" t="n">
        <f aca="false">IF(C13126=0,"",D13126/C13126)</f>
        <v>0.909090909090909</v>
      </c>
    </row>
    <row r="13127" customFormat="false" ht="15" hidden="false" customHeight="false" outlineLevel="0" collapsed="false">
      <c r="A13127" s="37" t="s">
        <v>1883</v>
      </c>
      <c r="B13127" s="37" t="s">
        <v>277</v>
      </c>
      <c r="C13127" s="37" t="n">
        <v>22</v>
      </c>
      <c r="D13127" s="37" t="n">
        <v>20</v>
      </c>
      <c r="E13127" s="37" t="n">
        <v>0</v>
      </c>
      <c r="F13127" s="37" t="n">
        <v>1</v>
      </c>
      <c r="G13127" s="37" t="n">
        <v>0</v>
      </c>
      <c r="H13127" s="37" t="n">
        <v>2</v>
      </c>
      <c r="I13127" s="37" t="n">
        <v>5</v>
      </c>
      <c r="J13127" s="40" t="n">
        <f aca="false">IF(C13127=0,"",D13127/C13127)</f>
        <v>0.909090909090909</v>
      </c>
    </row>
    <row r="13128" customFormat="false" ht="15" hidden="false" customHeight="false" outlineLevel="0" collapsed="false">
      <c r="A13128" s="37" t="s">
        <v>1883</v>
      </c>
      <c r="B13128" s="37" t="s">
        <v>278</v>
      </c>
      <c r="C13128" s="37" t="n">
        <v>22</v>
      </c>
      <c r="D13128" s="37" t="n">
        <v>21</v>
      </c>
      <c r="E13128" s="37" t="n">
        <v>1</v>
      </c>
      <c r="F13128" s="37" t="n">
        <v>0</v>
      </c>
      <c r="G13128" s="37" t="n">
        <v>0</v>
      </c>
      <c r="H13128" s="37" t="n">
        <v>2</v>
      </c>
      <c r="I13128" s="37" t="n">
        <v>22</v>
      </c>
      <c r="J13128" s="40" t="n">
        <f aca="false">IF(C13128=0,"",D13128/C13128)</f>
        <v>0.954545454545455</v>
      </c>
    </row>
    <row r="13129" customFormat="false" ht="15" hidden="false" customHeight="false" outlineLevel="0" collapsed="false">
      <c r="A13129" s="37" t="s">
        <v>1883</v>
      </c>
      <c r="B13129" s="37" t="s">
        <v>279</v>
      </c>
      <c r="C13129" s="37" t="n">
        <v>22</v>
      </c>
      <c r="D13129" s="37" t="n">
        <v>21</v>
      </c>
      <c r="E13129" s="37" t="n">
        <v>3</v>
      </c>
      <c r="F13129" s="37" t="n">
        <v>0</v>
      </c>
      <c r="G13129" s="37" t="n">
        <v>0</v>
      </c>
      <c r="H13129" s="37" t="n">
        <v>1</v>
      </c>
      <c r="I13129" s="37" t="n">
        <v>1</v>
      </c>
      <c r="J13129" s="40" t="n">
        <f aca="false">IF(C13129=0,"",D13129/C13129)</f>
        <v>0.954545454545455</v>
      </c>
    </row>
    <row r="13130" customFormat="false" ht="15" hidden="false" customHeight="false" outlineLevel="0" collapsed="false">
      <c r="A13130" s="37" t="s">
        <v>1883</v>
      </c>
      <c r="B13130" s="37" t="s">
        <v>280</v>
      </c>
      <c r="C13130" s="37" t="n">
        <v>22</v>
      </c>
      <c r="D13130" s="37" t="n">
        <v>20</v>
      </c>
      <c r="E13130" s="37" t="n">
        <v>1</v>
      </c>
      <c r="F13130" s="37" t="n">
        <v>2</v>
      </c>
      <c r="G13130" s="37" t="n">
        <v>1</v>
      </c>
      <c r="H13130" s="37" t="n">
        <v>2</v>
      </c>
      <c r="I13130" s="37" t="n">
        <v>9</v>
      </c>
      <c r="J13130" s="40" t="n">
        <f aca="false">IF(C13130=0,"",D13130/C13130)</f>
        <v>0.909090909090909</v>
      </c>
    </row>
    <row r="13131" customFormat="false" ht="15" hidden="false" customHeight="false" outlineLevel="0" collapsed="false">
      <c r="A13131" s="37" t="s">
        <v>1883</v>
      </c>
      <c r="B13131" s="37" t="s">
        <v>281</v>
      </c>
      <c r="C13131" s="37" t="n">
        <v>22</v>
      </c>
      <c r="D13131" s="37" t="n">
        <v>21</v>
      </c>
      <c r="E13131" s="37" t="n">
        <v>3</v>
      </c>
      <c r="F13131" s="37" t="n">
        <v>0</v>
      </c>
      <c r="G13131" s="37" t="n">
        <v>0</v>
      </c>
      <c r="H13131" s="37" t="n">
        <v>0</v>
      </c>
      <c r="I13131" s="37" t="n">
        <v>20</v>
      </c>
      <c r="J13131" s="40" t="n">
        <f aca="false">IF(C13131=0,"",D13131/C13131)</f>
        <v>0.954545454545455</v>
      </c>
    </row>
    <row r="13132" customFormat="false" ht="15" hidden="false" customHeight="false" outlineLevel="0" collapsed="false">
      <c r="A13132" s="37" t="s">
        <v>1884</v>
      </c>
      <c r="B13132" s="37" t="s">
        <v>270</v>
      </c>
      <c r="C13132" s="37" t="n">
        <v>22</v>
      </c>
      <c r="D13132" s="37" t="n">
        <v>21</v>
      </c>
      <c r="E13132" s="37" t="n">
        <v>1</v>
      </c>
      <c r="F13132" s="37" t="n">
        <v>2</v>
      </c>
      <c r="G13132" s="37" t="n">
        <v>0</v>
      </c>
      <c r="H13132" s="37" t="n">
        <v>3</v>
      </c>
      <c r="I13132" s="37" t="n">
        <v>11</v>
      </c>
      <c r="J13132" s="40" t="n">
        <f aca="false">IF(C13132=0,"",D13132/C13132)</f>
        <v>0.954545454545455</v>
      </c>
    </row>
    <row r="13133" customFormat="false" ht="15" hidden="false" customHeight="false" outlineLevel="0" collapsed="false">
      <c r="A13133" s="37" t="s">
        <v>1884</v>
      </c>
      <c r="B13133" s="37" t="s">
        <v>271</v>
      </c>
      <c r="C13133" s="37" t="n">
        <v>22</v>
      </c>
      <c r="D13133" s="37" t="n">
        <v>21</v>
      </c>
      <c r="E13133" s="37" t="n">
        <v>2</v>
      </c>
      <c r="F13133" s="37" t="n">
        <v>0</v>
      </c>
      <c r="G13133" s="37" t="n">
        <v>0</v>
      </c>
      <c r="H13133" s="37" t="n">
        <v>0</v>
      </c>
      <c r="I13133" s="37" t="n">
        <v>10</v>
      </c>
      <c r="J13133" s="40" t="n">
        <f aca="false">IF(C13133=0,"",D13133/C13133)</f>
        <v>0.954545454545455</v>
      </c>
    </row>
    <row r="13134" customFormat="false" ht="15" hidden="false" customHeight="false" outlineLevel="0" collapsed="false">
      <c r="A13134" s="37" t="s">
        <v>1884</v>
      </c>
      <c r="B13134" s="37" t="s">
        <v>272</v>
      </c>
      <c r="C13134" s="37" t="n">
        <v>22</v>
      </c>
      <c r="D13134" s="37" t="n">
        <v>21</v>
      </c>
      <c r="E13134" s="37" t="n">
        <v>0</v>
      </c>
      <c r="F13134" s="37" t="n">
        <v>0</v>
      </c>
      <c r="G13134" s="37" t="n">
        <v>1</v>
      </c>
      <c r="H13134" s="37" t="n">
        <v>0</v>
      </c>
      <c r="I13134" s="37" t="n">
        <v>17</v>
      </c>
      <c r="J13134" s="40" t="n">
        <f aca="false">IF(C13134=0,"",D13134/C13134)</f>
        <v>0.954545454545455</v>
      </c>
    </row>
    <row r="13135" customFormat="false" ht="15" hidden="false" customHeight="false" outlineLevel="0" collapsed="false">
      <c r="A13135" s="37" t="s">
        <v>1884</v>
      </c>
      <c r="B13135" s="37" t="s">
        <v>273</v>
      </c>
      <c r="C13135" s="37" t="n">
        <v>22</v>
      </c>
      <c r="D13135" s="37" t="n">
        <v>21</v>
      </c>
      <c r="E13135" s="37" t="n">
        <v>1</v>
      </c>
      <c r="F13135" s="37" t="n">
        <v>0</v>
      </c>
      <c r="G13135" s="37" t="n">
        <v>0</v>
      </c>
      <c r="H13135" s="37" t="n">
        <v>3</v>
      </c>
      <c r="I13135" s="37" t="n">
        <v>1</v>
      </c>
      <c r="J13135" s="40" t="n">
        <f aca="false">IF(C13135=0,"",D13135/C13135)</f>
        <v>0.954545454545455</v>
      </c>
    </row>
    <row r="13136" customFormat="false" ht="15" hidden="false" customHeight="false" outlineLevel="0" collapsed="false">
      <c r="A13136" s="37" t="s">
        <v>1884</v>
      </c>
      <c r="B13136" s="37" t="s">
        <v>274</v>
      </c>
      <c r="C13136" s="37" t="n">
        <v>22</v>
      </c>
      <c r="D13136" s="37" t="n">
        <v>22</v>
      </c>
      <c r="E13136" s="37" t="n">
        <v>1</v>
      </c>
      <c r="F13136" s="37" t="n">
        <v>2</v>
      </c>
      <c r="G13136" s="37" t="n">
        <v>0</v>
      </c>
      <c r="H13136" s="37" t="n">
        <v>2</v>
      </c>
      <c r="I13136" s="37" t="n">
        <v>11</v>
      </c>
      <c r="J13136" s="40" t="n">
        <f aca="false">IF(C13136=0,"",D13136/C13136)</f>
        <v>1</v>
      </c>
    </row>
    <row r="13137" customFormat="false" ht="15" hidden="false" customHeight="false" outlineLevel="0" collapsed="false">
      <c r="A13137" s="37" t="s">
        <v>1884</v>
      </c>
      <c r="B13137" s="37" t="s">
        <v>275</v>
      </c>
      <c r="C13137" s="37" t="n">
        <v>22</v>
      </c>
      <c r="D13137" s="37" t="n">
        <v>20</v>
      </c>
      <c r="E13137" s="37" t="n">
        <v>0</v>
      </c>
      <c r="F13137" s="37" t="n">
        <v>1</v>
      </c>
      <c r="G13137" s="37" t="n">
        <v>0</v>
      </c>
      <c r="H13137" s="37" t="n">
        <v>0</v>
      </c>
      <c r="I13137" s="37" t="n">
        <v>14</v>
      </c>
      <c r="J13137" s="40" t="n">
        <f aca="false">IF(C13137=0,"",D13137/C13137)</f>
        <v>0.909090909090909</v>
      </c>
    </row>
    <row r="13138" customFormat="false" ht="15" hidden="false" customHeight="false" outlineLevel="0" collapsed="false">
      <c r="A13138" s="37" t="s">
        <v>1884</v>
      </c>
      <c r="B13138" s="37" t="s">
        <v>276</v>
      </c>
      <c r="C13138" s="37" t="n">
        <v>22</v>
      </c>
      <c r="D13138" s="37" t="n">
        <v>22</v>
      </c>
      <c r="E13138" s="37" t="n">
        <v>0</v>
      </c>
      <c r="F13138" s="37" t="n">
        <v>2</v>
      </c>
      <c r="G13138" s="37" t="n">
        <v>0</v>
      </c>
      <c r="H13138" s="37" t="n">
        <v>3</v>
      </c>
      <c r="I13138" s="37" t="n">
        <v>7</v>
      </c>
      <c r="J13138" s="40" t="n">
        <f aca="false">IF(C13138=0,"",D13138/C13138)</f>
        <v>1</v>
      </c>
    </row>
    <row r="13139" customFormat="false" ht="15" hidden="false" customHeight="false" outlineLevel="0" collapsed="false">
      <c r="A13139" s="37" t="s">
        <v>1884</v>
      </c>
      <c r="B13139" s="37" t="s">
        <v>277</v>
      </c>
      <c r="C13139" s="37" t="n">
        <v>22</v>
      </c>
      <c r="D13139" s="37" t="n">
        <v>21</v>
      </c>
      <c r="E13139" s="37" t="n">
        <v>2</v>
      </c>
      <c r="F13139" s="37" t="n">
        <v>0</v>
      </c>
      <c r="G13139" s="37" t="n">
        <v>0</v>
      </c>
      <c r="H13139" s="37" t="n">
        <v>2</v>
      </c>
      <c r="I13139" s="37" t="n">
        <v>11</v>
      </c>
      <c r="J13139" s="40" t="n">
        <f aca="false">IF(C13139=0,"",D13139/C13139)</f>
        <v>0.954545454545455</v>
      </c>
    </row>
    <row r="13140" customFormat="false" ht="15" hidden="false" customHeight="false" outlineLevel="0" collapsed="false">
      <c r="A13140" s="37" t="s">
        <v>1884</v>
      </c>
      <c r="B13140" s="37" t="s">
        <v>278</v>
      </c>
      <c r="C13140" s="37" t="n">
        <v>22</v>
      </c>
      <c r="D13140" s="37" t="n">
        <v>18</v>
      </c>
      <c r="E13140" s="37" t="n">
        <v>1</v>
      </c>
      <c r="F13140" s="37" t="n">
        <v>0</v>
      </c>
      <c r="G13140" s="37" t="n">
        <v>2</v>
      </c>
      <c r="H13140" s="37" t="n">
        <v>2</v>
      </c>
      <c r="I13140" s="37" t="n">
        <v>9</v>
      </c>
      <c r="J13140" s="40" t="n">
        <f aca="false">IF(C13140=0,"",D13140/C13140)</f>
        <v>0.818181818181818</v>
      </c>
    </row>
    <row r="13141" customFormat="false" ht="15" hidden="false" customHeight="false" outlineLevel="0" collapsed="false">
      <c r="A13141" s="37" t="s">
        <v>1884</v>
      </c>
      <c r="B13141" s="37" t="s">
        <v>279</v>
      </c>
      <c r="C13141" s="37" t="n">
        <v>22</v>
      </c>
      <c r="D13141" s="37" t="n">
        <v>18</v>
      </c>
      <c r="E13141" s="37" t="n">
        <v>0</v>
      </c>
      <c r="F13141" s="37" t="n">
        <v>0</v>
      </c>
      <c r="G13141" s="37" t="n">
        <v>2</v>
      </c>
      <c r="H13141" s="37" t="n">
        <v>0</v>
      </c>
      <c r="I13141" s="37" t="n">
        <v>5</v>
      </c>
      <c r="J13141" s="40" t="n">
        <f aca="false">IF(C13141=0,"",D13141/C13141)</f>
        <v>0.818181818181818</v>
      </c>
    </row>
    <row r="13142" customFormat="false" ht="15" hidden="false" customHeight="false" outlineLevel="0" collapsed="false">
      <c r="A13142" s="37" t="s">
        <v>1884</v>
      </c>
      <c r="B13142" s="37" t="s">
        <v>280</v>
      </c>
      <c r="C13142" s="37" t="n">
        <v>22</v>
      </c>
      <c r="D13142" s="37" t="n">
        <v>21</v>
      </c>
      <c r="E13142" s="37" t="n">
        <v>0</v>
      </c>
      <c r="F13142" s="37" t="n">
        <v>0</v>
      </c>
      <c r="G13142" s="37" t="n">
        <v>0</v>
      </c>
      <c r="H13142" s="37" t="n">
        <v>2</v>
      </c>
      <c r="I13142" s="37" t="n">
        <v>30</v>
      </c>
      <c r="J13142" s="40" t="n">
        <f aca="false">IF(C13142=0,"",D13142/C13142)</f>
        <v>0.954545454545455</v>
      </c>
    </row>
    <row r="13143" customFormat="false" ht="15" hidden="false" customHeight="false" outlineLevel="0" collapsed="false">
      <c r="A13143" s="37" t="s">
        <v>1884</v>
      </c>
      <c r="B13143" s="37" t="s">
        <v>281</v>
      </c>
      <c r="C13143" s="37" t="n">
        <v>22</v>
      </c>
      <c r="D13143" s="37" t="n">
        <v>22</v>
      </c>
      <c r="E13143" s="37" t="n">
        <v>0</v>
      </c>
      <c r="F13143" s="37" t="n">
        <v>1</v>
      </c>
      <c r="G13143" s="37" t="n">
        <v>2</v>
      </c>
      <c r="H13143" s="37" t="n">
        <v>2</v>
      </c>
      <c r="I13143" s="37" t="n">
        <v>11</v>
      </c>
      <c r="J13143" s="40" t="n">
        <f aca="false">IF(C13143=0,"",D13143/C13143)</f>
        <v>1</v>
      </c>
    </row>
    <row r="13144" customFormat="false" ht="15" hidden="false" customHeight="false" outlineLevel="0" collapsed="false">
      <c r="A13144" s="37" t="s">
        <v>1885</v>
      </c>
      <c r="B13144" s="37" t="s">
        <v>270</v>
      </c>
      <c r="C13144" s="37" t="n">
        <v>22</v>
      </c>
      <c r="D13144" s="37" t="n">
        <v>21</v>
      </c>
      <c r="E13144" s="37" t="n">
        <v>1</v>
      </c>
      <c r="F13144" s="37" t="n">
        <v>0</v>
      </c>
      <c r="G13144" s="37" t="n">
        <v>0</v>
      </c>
      <c r="H13144" s="37" t="n">
        <v>4</v>
      </c>
      <c r="I13144" s="37" t="n">
        <v>4</v>
      </c>
      <c r="J13144" s="40" t="n">
        <f aca="false">IF(C13144=0,"",D13144/C13144)</f>
        <v>0.954545454545455</v>
      </c>
    </row>
    <row r="13145" customFormat="false" ht="15" hidden="false" customHeight="false" outlineLevel="0" collapsed="false">
      <c r="A13145" s="37" t="s">
        <v>1885</v>
      </c>
      <c r="B13145" s="37" t="s">
        <v>271</v>
      </c>
      <c r="C13145" s="37" t="n">
        <v>22</v>
      </c>
      <c r="D13145" s="37" t="n">
        <v>20</v>
      </c>
      <c r="E13145" s="37" t="n">
        <v>0</v>
      </c>
      <c r="F13145" s="37" t="n">
        <v>2</v>
      </c>
      <c r="G13145" s="37" t="n">
        <v>0</v>
      </c>
      <c r="H13145" s="37" t="n">
        <v>3</v>
      </c>
      <c r="I13145" s="37" t="n">
        <v>17</v>
      </c>
      <c r="J13145" s="40" t="n">
        <f aca="false">IF(C13145=0,"",D13145/C13145)</f>
        <v>0.909090909090909</v>
      </c>
    </row>
    <row r="13146" customFormat="false" ht="15" hidden="false" customHeight="false" outlineLevel="0" collapsed="false">
      <c r="A13146" s="37" t="s">
        <v>1885</v>
      </c>
      <c r="B13146" s="37" t="s">
        <v>272</v>
      </c>
      <c r="C13146" s="37" t="n">
        <v>22</v>
      </c>
      <c r="D13146" s="37" t="n">
        <v>22</v>
      </c>
      <c r="E13146" s="37" t="n">
        <v>0</v>
      </c>
      <c r="F13146" s="37" t="n">
        <v>0</v>
      </c>
      <c r="G13146" s="37" t="n">
        <v>0</v>
      </c>
      <c r="H13146" s="37" t="n">
        <v>0</v>
      </c>
      <c r="I13146" s="37" t="n">
        <v>14</v>
      </c>
      <c r="J13146" s="40" t="n">
        <f aca="false">IF(C13146=0,"",D13146/C13146)</f>
        <v>1</v>
      </c>
    </row>
    <row r="13147" customFormat="false" ht="15" hidden="false" customHeight="false" outlineLevel="0" collapsed="false">
      <c r="A13147" s="37" t="s">
        <v>1885</v>
      </c>
      <c r="B13147" s="37" t="s">
        <v>273</v>
      </c>
      <c r="C13147" s="37" t="n">
        <v>22</v>
      </c>
      <c r="D13147" s="37" t="n">
        <v>22</v>
      </c>
      <c r="E13147" s="37" t="n">
        <v>0</v>
      </c>
      <c r="F13147" s="37" t="n">
        <v>0</v>
      </c>
      <c r="G13147" s="37" t="n">
        <v>2</v>
      </c>
      <c r="H13147" s="37" t="n">
        <v>2</v>
      </c>
      <c r="I13147" s="37" t="n">
        <v>7</v>
      </c>
      <c r="J13147" s="40" t="n">
        <f aca="false">IF(C13147=0,"",D13147/C13147)</f>
        <v>1</v>
      </c>
    </row>
    <row r="13148" customFormat="false" ht="15" hidden="false" customHeight="false" outlineLevel="0" collapsed="false">
      <c r="A13148" s="37" t="s">
        <v>1885</v>
      </c>
      <c r="B13148" s="37" t="s">
        <v>274</v>
      </c>
      <c r="C13148" s="37" t="n">
        <v>22</v>
      </c>
      <c r="D13148" s="37" t="n">
        <v>20</v>
      </c>
      <c r="E13148" s="37" t="n">
        <v>0</v>
      </c>
      <c r="F13148" s="37" t="n">
        <v>1</v>
      </c>
      <c r="G13148" s="37" t="n">
        <v>0</v>
      </c>
      <c r="H13148" s="37" t="n">
        <v>2</v>
      </c>
      <c r="I13148" s="37" t="n">
        <v>10</v>
      </c>
      <c r="J13148" s="40" t="n">
        <f aca="false">IF(C13148=0,"",D13148/C13148)</f>
        <v>0.909090909090909</v>
      </c>
    </row>
    <row r="13149" customFormat="false" ht="15" hidden="false" customHeight="false" outlineLevel="0" collapsed="false">
      <c r="A13149" s="37" t="s">
        <v>1885</v>
      </c>
      <c r="B13149" s="37" t="s">
        <v>275</v>
      </c>
      <c r="C13149" s="37" t="n">
        <v>22</v>
      </c>
      <c r="D13149" s="37" t="n">
        <v>21</v>
      </c>
      <c r="E13149" s="37" t="n">
        <v>1</v>
      </c>
      <c r="F13149" s="37" t="n">
        <v>0</v>
      </c>
      <c r="G13149" s="37" t="n">
        <v>1</v>
      </c>
      <c r="H13149" s="37" t="n">
        <v>0</v>
      </c>
      <c r="I13149" s="37" t="n">
        <v>16</v>
      </c>
      <c r="J13149" s="40" t="n">
        <f aca="false">IF(C13149=0,"",D13149/C13149)</f>
        <v>0.954545454545455</v>
      </c>
    </row>
    <row r="13150" customFormat="false" ht="15" hidden="false" customHeight="false" outlineLevel="0" collapsed="false">
      <c r="A13150" s="37" t="s">
        <v>1885</v>
      </c>
      <c r="B13150" s="37" t="s">
        <v>276</v>
      </c>
      <c r="C13150" s="37" t="n">
        <v>22</v>
      </c>
      <c r="D13150" s="37" t="n">
        <v>20</v>
      </c>
      <c r="E13150" s="37" t="n">
        <v>0</v>
      </c>
      <c r="F13150" s="37" t="n">
        <v>2</v>
      </c>
      <c r="G13150" s="37" t="n">
        <v>0</v>
      </c>
      <c r="H13150" s="37" t="n">
        <v>3</v>
      </c>
      <c r="I13150" s="37" t="n">
        <v>7</v>
      </c>
      <c r="J13150" s="40" t="n">
        <f aca="false">IF(C13150=0,"",D13150/C13150)</f>
        <v>0.909090909090909</v>
      </c>
    </row>
    <row r="13151" customFormat="false" ht="15" hidden="false" customHeight="false" outlineLevel="0" collapsed="false">
      <c r="A13151" s="37" t="s">
        <v>1885</v>
      </c>
      <c r="B13151" s="37" t="s">
        <v>277</v>
      </c>
      <c r="C13151" s="37" t="n">
        <v>22</v>
      </c>
      <c r="D13151" s="37" t="n">
        <v>20</v>
      </c>
      <c r="E13151" s="37" t="n">
        <v>1</v>
      </c>
      <c r="F13151" s="37" t="n">
        <v>3</v>
      </c>
      <c r="G13151" s="37" t="n">
        <v>0</v>
      </c>
      <c r="H13151" s="37" t="n">
        <v>2</v>
      </c>
      <c r="I13151" s="37" t="n">
        <v>1</v>
      </c>
      <c r="J13151" s="40" t="n">
        <f aca="false">IF(C13151=0,"",D13151/C13151)</f>
        <v>0.909090909090909</v>
      </c>
    </row>
    <row r="13152" customFormat="false" ht="15" hidden="false" customHeight="false" outlineLevel="0" collapsed="false">
      <c r="A13152" s="37" t="s">
        <v>1885</v>
      </c>
      <c r="B13152" s="37" t="s">
        <v>278</v>
      </c>
      <c r="C13152" s="37" t="n">
        <v>22</v>
      </c>
      <c r="D13152" s="37" t="n">
        <v>20</v>
      </c>
      <c r="E13152" s="37" t="n">
        <v>1</v>
      </c>
      <c r="F13152" s="37" t="n">
        <v>1</v>
      </c>
      <c r="G13152" s="37" t="n">
        <v>0</v>
      </c>
      <c r="H13152" s="37" t="n">
        <v>3</v>
      </c>
      <c r="I13152" s="37" t="n">
        <v>1</v>
      </c>
      <c r="J13152" s="40" t="n">
        <f aca="false">IF(C13152=0,"",D13152/C13152)</f>
        <v>0.909090909090909</v>
      </c>
    </row>
    <row r="13153" customFormat="false" ht="15" hidden="false" customHeight="false" outlineLevel="0" collapsed="false">
      <c r="A13153" s="37" t="s">
        <v>1885</v>
      </c>
      <c r="B13153" s="37" t="s">
        <v>279</v>
      </c>
      <c r="C13153" s="37" t="n">
        <v>22</v>
      </c>
      <c r="D13153" s="37" t="n">
        <v>21</v>
      </c>
      <c r="E13153" s="37" t="n">
        <v>1</v>
      </c>
      <c r="F13153" s="37" t="n">
        <v>0</v>
      </c>
      <c r="G13153" s="37" t="n">
        <v>0</v>
      </c>
      <c r="H13153" s="37" t="n">
        <v>2</v>
      </c>
      <c r="I13153" s="37" t="n">
        <v>11</v>
      </c>
      <c r="J13153" s="40" t="n">
        <f aca="false">IF(C13153=0,"",D13153/C13153)</f>
        <v>0.954545454545455</v>
      </c>
    </row>
    <row r="13154" customFormat="false" ht="15" hidden="false" customHeight="false" outlineLevel="0" collapsed="false">
      <c r="A13154" s="37" t="s">
        <v>1885</v>
      </c>
      <c r="B13154" s="37" t="s">
        <v>280</v>
      </c>
      <c r="C13154" s="37" t="n">
        <v>22</v>
      </c>
      <c r="D13154" s="37" t="n">
        <v>20</v>
      </c>
      <c r="E13154" s="37" t="n">
        <v>0</v>
      </c>
      <c r="F13154" s="37" t="n">
        <v>0</v>
      </c>
      <c r="G13154" s="37" t="n">
        <v>1</v>
      </c>
      <c r="H13154" s="37" t="n">
        <v>2</v>
      </c>
      <c r="I13154" s="37" t="n">
        <v>14</v>
      </c>
      <c r="J13154" s="40" t="n">
        <f aca="false">IF(C13154=0,"",D13154/C13154)</f>
        <v>0.909090909090909</v>
      </c>
    </row>
    <row r="13155" customFormat="false" ht="15" hidden="false" customHeight="false" outlineLevel="0" collapsed="false">
      <c r="A13155" s="37" t="s">
        <v>1885</v>
      </c>
      <c r="B13155" s="37" t="s">
        <v>281</v>
      </c>
      <c r="C13155" s="37" t="n">
        <v>22</v>
      </c>
      <c r="D13155" s="37" t="n">
        <v>20</v>
      </c>
      <c r="E13155" s="37" t="n">
        <v>0</v>
      </c>
      <c r="F13155" s="37" t="n">
        <v>1</v>
      </c>
      <c r="G13155" s="37" t="n">
        <v>0</v>
      </c>
      <c r="H13155" s="37" t="n">
        <v>0</v>
      </c>
      <c r="I13155" s="37" t="n">
        <v>10</v>
      </c>
      <c r="J13155" s="40" t="n">
        <f aca="false">IF(C13155=0,"",D13155/C13155)</f>
        <v>0.909090909090909</v>
      </c>
    </row>
    <row r="13156" customFormat="false" ht="15" hidden="false" customHeight="false" outlineLevel="0" collapsed="false">
      <c r="A13156" s="37" t="s">
        <v>1290</v>
      </c>
      <c r="B13156" s="37" t="s">
        <v>270</v>
      </c>
      <c r="C13156" s="37" t="n">
        <v>22</v>
      </c>
      <c r="D13156" s="37" t="n">
        <v>21</v>
      </c>
      <c r="E13156" s="37" t="n">
        <v>0</v>
      </c>
      <c r="F13156" s="37" t="n">
        <v>0</v>
      </c>
      <c r="G13156" s="37" t="n">
        <v>1</v>
      </c>
      <c r="H13156" s="37" t="n">
        <v>3</v>
      </c>
      <c r="I13156" s="37" t="n">
        <v>8</v>
      </c>
      <c r="J13156" s="40" t="n">
        <f aca="false">IF(C13156=0,"",D13156/C13156)</f>
        <v>0.954545454545455</v>
      </c>
    </row>
    <row r="13157" customFormat="false" ht="15" hidden="false" customHeight="false" outlineLevel="0" collapsed="false">
      <c r="A13157" s="37" t="s">
        <v>1290</v>
      </c>
      <c r="B13157" s="37" t="s">
        <v>271</v>
      </c>
      <c r="C13157" s="37" t="n">
        <v>22</v>
      </c>
      <c r="D13157" s="37" t="n">
        <v>20</v>
      </c>
      <c r="E13157" s="37" t="n">
        <v>1</v>
      </c>
      <c r="F13157" s="37" t="n">
        <v>0</v>
      </c>
      <c r="G13157" s="37" t="n">
        <v>0</v>
      </c>
      <c r="H13157" s="37" t="n">
        <v>1</v>
      </c>
      <c r="I13157" s="37" t="n">
        <v>12</v>
      </c>
      <c r="J13157" s="40" t="n">
        <f aca="false">IF(C13157=0,"",D13157/C13157)</f>
        <v>0.909090909090909</v>
      </c>
    </row>
    <row r="13158" customFormat="false" ht="15" hidden="false" customHeight="false" outlineLevel="0" collapsed="false">
      <c r="A13158" s="37" t="s">
        <v>1290</v>
      </c>
      <c r="B13158" s="37" t="s">
        <v>272</v>
      </c>
      <c r="C13158" s="37" t="n">
        <v>22</v>
      </c>
      <c r="D13158" s="37" t="n">
        <v>21</v>
      </c>
      <c r="E13158" s="37" t="n">
        <v>0</v>
      </c>
      <c r="F13158" s="37" t="n">
        <v>0</v>
      </c>
      <c r="G13158" s="37" t="n">
        <v>0</v>
      </c>
      <c r="H13158" s="37" t="n">
        <v>0</v>
      </c>
      <c r="I13158" s="37" t="n">
        <v>10</v>
      </c>
      <c r="J13158" s="40" t="n">
        <f aca="false">IF(C13158=0,"",D13158/C13158)</f>
        <v>0.954545454545455</v>
      </c>
    </row>
    <row r="13159" customFormat="false" ht="15" hidden="false" customHeight="false" outlineLevel="0" collapsed="false">
      <c r="A13159" s="37" t="s">
        <v>1290</v>
      </c>
      <c r="B13159" s="37" t="s">
        <v>273</v>
      </c>
      <c r="C13159" s="37" t="n">
        <v>22</v>
      </c>
      <c r="D13159" s="37" t="n">
        <v>22</v>
      </c>
      <c r="E13159" s="37" t="n">
        <v>1</v>
      </c>
      <c r="F13159" s="37" t="n">
        <v>2</v>
      </c>
      <c r="G13159" s="37" t="n">
        <v>0</v>
      </c>
      <c r="H13159" s="37" t="n">
        <v>2</v>
      </c>
      <c r="I13159" s="37" t="n">
        <v>1</v>
      </c>
      <c r="J13159" s="40" t="n">
        <f aca="false">IF(C13159=0,"",D13159/C13159)</f>
        <v>1</v>
      </c>
    </row>
    <row r="13160" customFormat="false" ht="15" hidden="false" customHeight="false" outlineLevel="0" collapsed="false">
      <c r="A13160" s="37" t="s">
        <v>1290</v>
      </c>
      <c r="B13160" s="37" t="s">
        <v>274</v>
      </c>
      <c r="C13160" s="37" t="n">
        <v>22</v>
      </c>
      <c r="D13160" s="37" t="n">
        <v>19</v>
      </c>
      <c r="E13160" s="37" t="n">
        <v>0</v>
      </c>
      <c r="F13160" s="37" t="n">
        <v>2</v>
      </c>
      <c r="G13160" s="37" t="n">
        <v>1</v>
      </c>
      <c r="H13160" s="37" t="n">
        <v>0</v>
      </c>
      <c r="I13160" s="37" t="n">
        <v>6</v>
      </c>
      <c r="J13160" s="40" t="n">
        <f aca="false">IF(C13160=0,"",D13160/C13160)</f>
        <v>0.863636363636364</v>
      </c>
    </row>
    <row r="13161" customFormat="false" ht="15" hidden="false" customHeight="false" outlineLevel="0" collapsed="false">
      <c r="A13161" s="37" t="s">
        <v>1290</v>
      </c>
      <c r="B13161" s="37" t="s">
        <v>275</v>
      </c>
      <c r="C13161" s="37" t="n">
        <v>22</v>
      </c>
      <c r="D13161" s="37" t="n">
        <v>20</v>
      </c>
      <c r="E13161" s="37" t="n">
        <v>0</v>
      </c>
      <c r="F13161" s="37" t="n">
        <v>0</v>
      </c>
      <c r="G13161" s="37" t="n">
        <v>0</v>
      </c>
      <c r="H13161" s="37" t="n">
        <v>2</v>
      </c>
      <c r="I13161" s="37" t="n">
        <v>2</v>
      </c>
      <c r="J13161" s="40" t="n">
        <f aca="false">IF(C13161=0,"",D13161/C13161)</f>
        <v>0.909090909090909</v>
      </c>
    </row>
    <row r="13162" customFormat="false" ht="15" hidden="false" customHeight="false" outlineLevel="0" collapsed="false">
      <c r="A13162" s="37" t="s">
        <v>1290</v>
      </c>
      <c r="B13162" s="37" t="s">
        <v>276</v>
      </c>
      <c r="C13162" s="37" t="n">
        <v>22</v>
      </c>
      <c r="D13162" s="37" t="n">
        <v>22</v>
      </c>
      <c r="E13162" s="37" t="n">
        <v>1</v>
      </c>
      <c r="F13162" s="37" t="n">
        <v>0</v>
      </c>
      <c r="G13162" s="37" t="n">
        <v>1</v>
      </c>
      <c r="H13162" s="37" t="n">
        <v>1</v>
      </c>
      <c r="I13162" s="37" t="n">
        <v>8</v>
      </c>
      <c r="J13162" s="40" t="n">
        <f aca="false">IF(C13162=0,"",D13162/C13162)</f>
        <v>1</v>
      </c>
    </row>
    <row r="13163" customFormat="false" ht="15" hidden="false" customHeight="false" outlineLevel="0" collapsed="false">
      <c r="A13163" s="37" t="s">
        <v>1290</v>
      </c>
      <c r="B13163" s="37" t="s">
        <v>277</v>
      </c>
      <c r="C13163" s="37" t="n">
        <v>22</v>
      </c>
      <c r="D13163" s="37" t="n">
        <v>19</v>
      </c>
      <c r="E13163" s="37" t="n">
        <v>1</v>
      </c>
      <c r="F13163" s="37" t="n">
        <v>1</v>
      </c>
      <c r="G13163" s="37" t="n">
        <v>0</v>
      </c>
      <c r="H13163" s="37" t="n">
        <v>1</v>
      </c>
      <c r="I13163" s="37" t="n">
        <v>1</v>
      </c>
      <c r="J13163" s="40" t="n">
        <f aca="false">IF(C13163=0,"",D13163/C13163)</f>
        <v>0.863636363636364</v>
      </c>
    </row>
    <row r="13164" customFormat="false" ht="15" hidden="false" customHeight="false" outlineLevel="0" collapsed="false">
      <c r="A13164" s="37" t="s">
        <v>1290</v>
      </c>
      <c r="B13164" s="37" t="s">
        <v>278</v>
      </c>
      <c r="C13164" s="37" t="n">
        <v>22</v>
      </c>
      <c r="D13164" s="37" t="n">
        <v>21</v>
      </c>
      <c r="E13164" s="37" t="n">
        <v>2</v>
      </c>
      <c r="F13164" s="37" t="n">
        <v>0</v>
      </c>
      <c r="G13164" s="37" t="n">
        <v>0</v>
      </c>
      <c r="H13164" s="37" t="n">
        <v>5</v>
      </c>
      <c r="I13164" s="37" t="n">
        <v>3</v>
      </c>
      <c r="J13164" s="40" t="n">
        <f aca="false">IF(C13164=0,"",D13164/C13164)</f>
        <v>0.954545454545455</v>
      </c>
    </row>
    <row r="13165" customFormat="false" ht="15" hidden="false" customHeight="false" outlineLevel="0" collapsed="false">
      <c r="A13165" s="37" t="s">
        <v>1290</v>
      </c>
      <c r="B13165" s="37" t="s">
        <v>279</v>
      </c>
      <c r="C13165" s="37" t="n">
        <v>22</v>
      </c>
      <c r="D13165" s="37" t="n">
        <v>22</v>
      </c>
      <c r="E13165" s="37" t="n">
        <v>0</v>
      </c>
      <c r="F13165" s="37" t="n">
        <v>1</v>
      </c>
      <c r="G13165" s="37" t="n">
        <v>0</v>
      </c>
      <c r="H13165" s="37" t="n">
        <v>2</v>
      </c>
      <c r="I13165" s="37" t="n">
        <v>18</v>
      </c>
      <c r="J13165" s="40" t="n">
        <f aca="false">IF(C13165=0,"",D13165/C13165)</f>
        <v>1</v>
      </c>
    </row>
    <row r="13166" customFormat="false" ht="15" hidden="false" customHeight="false" outlineLevel="0" collapsed="false">
      <c r="A13166" s="37" t="s">
        <v>1290</v>
      </c>
      <c r="B13166" s="37" t="s">
        <v>280</v>
      </c>
      <c r="C13166" s="37" t="n">
        <v>22</v>
      </c>
      <c r="D13166" s="37" t="n">
        <v>20</v>
      </c>
      <c r="E13166" s="37" t="n">
        <v>0</v>
      </c>
      <c r="F13166" s="37" t="n">
        <v>0</v>
      </c>
      <c r="G13166" s="37" t="n">
        <v>0</v>
      </c>
      <c r="H13166" s="37" t="n">
        <v>2</v>
      </c>
      <c r="I13166" s="37" t="n">
        <v>10</v>
      </c>
      <c r="J13166" s="40" t="n">
        <f aca="false">IF(C13166=0,"",D13166/C13166)</f>
        <v>0.909090909090909</v>
      </c>
    </row>
    <row r="13167" customFormat="false" ht="15" hidden="false" customHeight="false" outlineLevel="0" collapsed="false">
      <c r="A13167" s="37" t="s">
        <v>1290</v>
      </c>
      <c r="B13167" s="37" t="s">
        <v>281</v>
      </c>
      <c r="C13167" s="37" t="n">
        <v>22</v>
      </c>
      <c r="D13167" s="37" t="n">
        <v>19</v>
      </c>
      <c r="E13167" s="37" t="n">
        <v>1</v>
      </c>
      <c r="F13167" s="37" t="n">
        <v>1</v>
      </c>
      <c r="G13167" s="37" t="n">
        <v>0</v>
      </c>
      <c r="H13167" s="37" t="n">
        <v>3</v>
      </c>
      <c r="I13167" s="37" t="n">
        <v>8</v>
      </c>
      <c r="J13167" s="40" t="n">
        <f aca="false">IF(C13167=0,"",D13167/C13167)</f>
        <v>0.863636363636364</v>
      </c>
    </row>
    <row r="13168" customFormat="false" ht="15" hidden="false" customHeight="false" outlineLevel="0" collapsed="false">
      <c r="A13168" s="37" t="s">
        <v>1887</v>
      </c>
      <c r="B13168" s="37" t="s">
        <v>270</v>
      </c>
      <c r="C13168" s="37" t="n">
        <v>22</v>
      </c>
      <c r="D13168" s="37" t="n">
        <v>20</v>
      </c>
      <c r="E13168" s="37" t="n">
        <v>1</v>
      </c>
      <c r="F13168" s="37" t="n">
        <v>1</v>
      </c>
      <c r="G13168" s="37" t="n">
        <v>0</v>
      </c>
      <c r="H13168" s="37" t="n">
        <v>1</v>
      </c>
      <c r="I13168" s="37" t="n">
        <v>11</v>
      </c>
      <c r="J13168" s="40" t="n">
        <f aca="false">IF(C13168=0,"",D13168/C13168)</f>
        <v>0.909090909090909</v>
      </c>
    </row>
    <row r="13169" customFormat="false" ht="15" hidden="false" customHeight="false" outlineLevel="0" collapsed="false">
      <c r="A13169" s="37" t="s">
        <v>1887</v>
      </c>
      <c r="B13169" s="37" t="s">
        <v>271</v>
      </c>
      <c r="C13169" s="37" t="n">
        <v>22</v>
      </c>
      <c r="D13169" s="37" t="n">
        <v>21</v>
      </c>
      <c r="E13169" s="37" t="n">
        <v>0</v>
      </c>
      <c r="F13169" s="37" t="n">
        <v>1</v>
      </c>
      <c r="G13169" s="37" t="n">
        <v>1</v>
      </c>
      <c r="H13169" s="37" t="n">
        <v>1</v>
      </c>
      <c r="I13169" s="37" t="n">
        <v>8</v>
      </c>
      <c r="J13169" s="40" t="n">
        <f aca="false">IF(C13169=0,"",D13169/C13169)</f>
        <v>0.954545454545455</v>
      </c>
    </row>
    <row r="13170" customFormat="false" ht="15" hidden="false" customHeight="false" outlineLevel="0" collapsed="false">
      <c r="A13170" s="37" t="s">
        <v>1887</v>
      </c>
      <c r="B13170" s="37" t="s">
        <v>272</v>
      </c>
      <c r="C13170" s="37" t="n">
        <v>22</v>
      </c>
      <c r="D13170" s="37" t="n">
        <v>19</v>
      </c>
      <c r="E13170" s="37" t="n">
        <v>0</v>
      </c>
      <c r="F13170" s="37" t="n">
        <v>0</v>
      </c>
      <c r="G13170" s="37" t="n">
        <v>3</v>
      </c>
      <c r="H13170" s="37" t="n">
        <v>1</v>
      </c>
      <c r="I13170" s="37" t="n">
        <v>10</v>
      </c>
      <c r="J13170" s="40" t="n">
        <f aca="false">IF(C13170=0,"",D13170/C13170)</f>
        <v>0.863636363636364</v>
      </c>
    </row>
    <row r="13171" customFormat="false" ht="15" hidden="false" customHeight="false" outlineLevel="0" collapsed="false">
      <c r="A13171" s="37" t="s">
        <v>1887</v>
      </c>
      <c r="B13171" s="37" t="s">
        <v>273</v>
      </c>
      <c r="C13171" s="37" t="n">
        <v>22</v>
      </c>
      <c r="D13171" s="37" t="n">
        <v>18</v>
      </c>
      <c r="E13171" s="37" t="n">
        <v>0</v>
      </c>
      <c r="F13171" s="37" t="n">
        <v>2</v>
      </c>
      <c r="G13171" s="37" t="n">
        <v>0</v>
      </c>
      <c r="H13171" s="37" t="n">
        <v>1</v>
      </c>
      <c r="I13171" s="37" t="n">
        <v>17</v>
      </c>
      <c r="J13171" s="40" t="n">
        <f aca="false">IF(C13171=0,"",D13171/C13171)</f>
        <v>0.818181818181818</v>
      </c>
    </row>
    <row r="13172" customFormat="false" ht="15" hidden="false" customHeight="false" outlineLevel="0" collapsed="false">
      <c r="A13172" s="37" t="s">
        <v>1887</v>
      </c>
      <c r="B13172" s="37" t="s">
        <v>274</v>
      </c>
      <c r="C13172" s="37" t="n">
        <v>22</v>
      </c>
      <c r="D13172" s="37" t="n">
        <v>18</v>
      </c>
      <c r="E13172" s="37" t="n">
        <v>0</v>
      </c>
      <c r="F13172" s="37" t="n">
        <v>0</v>
      </c>
      <c r="G13172" s="37" t="n">
        <v>0</v>
      </c>
      <c r="H13172" s="37" t="n">
        <v>1</v>
      </c>
      <c r="I13172" s="37" t="n">
        <v>3</v>
      </c>
      <c r="J13172" s="40" t="n">
        <f aca="false">IF(C13172=0,"",D13172/C13172)</f>
        <v>0.818181818181818</v>
      </c>
    </row>
    <row r="13173" customFormat="false" ht="15" hidden="false" customHeight="false" outlineLevel="0" collapsed="false">
      <c r="A13173" s="37" t="s">
        <v>1887</v>
      </c>
      <c r="B13173" s="37" t="s">
        <v>275</v>
      </c>
      <c r="C13173" s="37" t="n">
        <v>22</v>
      </c>
      <c r="D13173" s="37" t="n">
        <v>20</v>
      </c>
      <c r="E13173" s="37" t="n">
        <v>0</v>
      </c>
      <c r="F13173" s="37" t="n">
        <v>1</v>
      </c>
      <c r="G13173" s="37" t="n">
        <v>0</v>
      </c>
      <c r="H13173" s="37" t="n">
        <v>0</v>
      </c>
      <c r="I13173" s="37" t="n">
        <v>1</v>
      </c>
      <c r="J13173" s="40" t="n">
        <f aca="false">IF(C13173=0,"",D13173/C13173)</f>
        <v>0.909090909090909</v>
      </c>
    </row>
    <row r="13174" customFormat="false" ht="15" hidden="false" customHeight="false" outlineLevel="0" collapsed="false">
      <c r="A13174" s="37" t="s">
        <v>1887</v>
      </c>
      <c r="B13174" s="37" t="s">
        <v>276</v>
      </c>
      <c r="C13174" s="37" t="n">
        <v>22</v>
      </c>
      <c r="D13174" s="37" t="n">
        <v>20</v>
      </c>
      <c r="E13174" s="37" t="n">
        <v>1</v>
      </c>
      <c r="F13174" s="37" t="n">
        <v>1</v>
      </c>
      <c r="G13174" s="37" t="n">
        <v>0</v>
      </c>
      <c r="H13174" s="37" t="n">
        <v>0</v>
      </c>
      <c r="I13174" s="37" t="n">
        <v>6</v>
      </c>
      <c r="J13174" s="40" t="n">
        <f aca="false">IF(C13174=0,"",D13174/C13174)</f>
        <v>0.909090909090909</v>
      </c>
    </row>
    <row r="13175" customFormat="false" ht="15" hidden="false" customHeight="false" outlineLevel="0" collapsed="false">
      <c r="A13175" s="37" t="s">
        <v>1887</v>
      </c>
      <c r="B13175" s="37" t="s">
        <v>277</v>
      </c>
      <c r="C13175" s="37" t="n">
        <v>22</v>
      </c>
      <c r="D13175" s="37" t="n">
        <v>21</v>
      </c>
      <c r="E13175" s="37" t="n">
        <v>1</v>
      </c>
      <c r="F13175" s="37" t="n">
        <v>1</v>
      </c>
      <c r="G13175" s="37" t="n">
        <v>0</v>
      </c>
      <c r="H13175" s="37" t="n">
        <v>3</v>
      </c>
      <c r="I13175" s="37" t="n">
        <v>9</v>
      </c>
      <c r="J13175" s="40" t="n">
        <f aca="false">IF(C13175=0,"",D13175/C13175)</f>
        <v>0.954545454545455</v>
      </c>
    </row>
    <row r="13176" customFormat="false" ht="15" hidden="false" customHeight="false" outlineLevel="0" collapsed="false">
      <c r="A13176" s="37" t="s">
        <v>1887</v>
      </c>
      <c r="B13176" s="37" t="s">
        <v>278</v>
      </c>
      <c r="C13176" s="37" t="n">
        <v>22</v>
      </c>
      <c r="D13176" s="37" t="n">
        <v>19</v>
      </c>
      <c r="E13176" s="37" t="n">
        <v>0</v>
      </c>
      <c r="F13176" s="37" t="n">
        <v>1</v>
      </c>
      <c r="G13176" s="37" t="n">
        <v>0</v>
      </c>
      <c r="H13176" s="37" t="n">
        <v>1</v>
      </c>
      <c r="I13176" s="37" t="n">
        <v>7</v>
      </c>
      <c r="J13176" s="40" t="n">
        <f aca="false">IF(C13176=0,"",D13176/C13176)</f>
        <v>0.863636363636364</v>
      </c>
    </row>
    <row r="13177" customFormat="false" ht="15" hidden="false" customHeight="false" outlineLevel="0" collapsed="false">
      <c r="A13177" s="37" t="s">
        <v>1887</v>
      </c>
      <c r="B13177" s="37" t="s">
        <v>279</v>
      </c>
      <c r="C13177" s="37" t="n">
        <v>22</v>
      </c>
      <c r="D13177" s="37" t="n">
        <v>20</v>
      </c>
      <c r="E13177" s="37" t="n">
        <v>1</v>
      </c>
      <c r="F13177" s="37" t="n">
        <v>1</v>
      </c>
      <c r="G13177" s="37" t="n">
        <v>0</v>
      </c>
      <c r="H13177" s="37" t="n">
        <v>0</v>
      </c>
      <c r="I13177" s="37" t="n">
        <v>3</v>
      </c>
      <c r="J13177" s="40" t="n">
        <f aca="false">IF(C13177=0,"",D13177/C13177)</f>
        <v>0.909090909090909</v>
      </c>
    </row>
    <row r="13178" customFormat="false" ht="15" hidden="false" customHeight="false" outlineLevel="0" collapsed="false">
      <c r="A13178" s="37" t="s">
        <v>1887</v>
      </c>
      <c r="B13178" s="37" t="s">
        <v>280</v>
      </c>
      <c r="C13178" s="37" t="n">
        <v>22</v>
      </c>
      <c r="D13178" s="37" t="n">
        <v>20</v>
      </c>
      <c r="E13178" s="37" t="n">
        <v>1</v>
      </c>
      <c r="F13178" s="37" t="n">
        <v>1</v>
      </c>
      <c r="G13178" s="37" t="n">
        <v>0</v>
      </c>
      <c r="H13178" s="37" t="n">
        <v>2</v>
      </c>
      <c r="I13178" s="37" t="n">
        <v>11</v>
      </c>
      <c r="J13178" s="40" t="n">
        <f aca="false">IF(C13178=0,"",D13178/C13178)</f>
        <v>0.909090909090909</v>
      </c>
    </row>
    <row r="13179" customFormat="false" ht="15" hidden="false" customHeight="false" outlineLevel="0" collapsed="false">
      <c r="A13179" s="37" t="s">
        <v>1887</v>
      </c>
      <c r="B13179" s="37" t="s">
        <v>281</v>
      </c>
      <c r="C13179" s="37" t="n">
        <v>22</v>
      </c>
      <c r="D13179" s="37" t="n">
        <v>21</v>
      </c>
      <c r="E13179" s="37" t="n">
        <v>0</v>
      </c>
      <c r="F13179" s="37" t="n">
        <v>3</v>
      </c>
      <c r="G13179" s="37" t="n">
        <v>0</v>
      </c>
      <c r="H13179" s="37" t="n">
        <v>2</v>
      </c>
      <c r="I13179" s="37" t="n">
        <v>25</v>
      </c>
      <c r="J13179" s="40" t="n">
        <f aca="false">IF(C13179=0,"",D13179/C13179)</f>
        <v>0.954545454545455</v>
      </c>
    </row>
    <row r="13180" customFormat="false" ht="15" hidden="false" customHeight="false" outlineLevel="0" collapsed="false">
      <c r="A13180" s="37" t="s">
        <v>1889</v>
      </c>
      <c r="B13180" s="37" t="s">
        <v>270</v>
      </c>
      <c r="C13180" s="37" t="n">
        <v>22</v>
      </c>
      <c r="D13180" s="37" t="n">
        <v>22</v>
      </c>
      <c r="E13180" s="37" t="n">
        <v>1</v>
      </c>
      <c r="F13180" s="37" t="n">
        <v>0</v>
      </c>
      <c r="G13180" s="37" t="n">
        <v>0</v>
      </c>
      <c r="H13180" s="37" t="n">
        <v>2</v>
      </c>
      <c r="I13180" s="37" t="n">
        <v>4</v>
      </c>
      <c r="J13180" s="40" t="n">
        <f aca="false">IF(C13180=0,"",D13180/C13180)</f>
        <v>1</v>
      </c>
    </row>
    <row r="13181" customFormat="false" ht="15" hidden="false" customHeight="false" outlineLevel="0" collapsed="false">
      <c r="A13181" s="37" t="s">
        <v>1889</v>
      </c>
      <c r="B13181" s="37" t="s">
        <v>271</v>
      </c>
      <c r="C13181" s="37" t="n">
        <v>22</v>
      </c>
      <c r="D13181" s="37" t="n">
        <v>22</v>
      </c>
      <c r="E13181" s="37" t="n">
        <v>2</v>
      </c>
      <c r="F13181" s="37" t="n">
        <v>0</v>
      </c>
      <c r="G13181" s="37" t="n">
        <v>0</v>
      </c>
      <c r="H13181" s="37" t="n">
        <v>4</v>
      </c>
      <c r="I13181" s="37" t="n">
        <v>0</v>
      </c>
      <c r="J13181" s="40" t="n">
        <f aca="false">IF(C13181=0,"",D13181/C13181)</f>
        <v>1</v>
      </c>
    </row>
    <row r="13182" customFormat="false" ht="15" hidden="false" customHeight="false" outlineLevel="0" collapsed="false">
      <c r="A13182" s="37" t="s">
        <v>1889</v>
      </c>
      <c r="B13182" s="37" t="s">
        <v>272</v>
      </c>
      <c r="C13182" s="37" t="n">
        <v>22</v>
      </c>
      <c r="D13182" s="37" t="n">
        <v>20</v>
      </c>
      <c r="E13182" s="37" t="n">
        <v>0</v>
      </c>
      <c r="F13182" s="37" t="n">
        <v>1</v>
      </c>
      <c r="G13182" s="37" t="n">
        <v>0</v>
      </c>
      <c r="H13182" s="37" t="n">
        <v>0</v>
      </c>
      <c r="I13182" s="37" t="n">
        <v>0</v>
      </c>
      <c r="J13182" s="40" t="n">
        <f aca="false">IF(C13182=0,"",D13182/C13182)</f>
        <v>0.909090909090909</v>
      </c>
    </row>
    <row r="13183" customFormat="false" ht="15" hidden="false" customHeight="false" outlineLevel="0" collapsed="false">
      <c r="A13183" s="37" t="s">
        <v>1889</v>
      </c>
      <c r="B13183" s="37" t="s">
        <v>273</v>
      </c>
      <c r="C13183" s="37" t="n">
        <v>22</v>
      </c>
      <c r="D13183" s="37" t="n">
        <v>21</v>
      </c>
      <c r="E13183" s="37" t="n">
        <v>1</v>
      </c>
      <c r="F13183" s="37" t="n">
        <v>0</v>
      </c>
      <c r="G13183" s="37" t="n">
        <v>1</v>
      </c>
      <c r="H13183" s="37" t="n">
        <v>1</v>
      </c>
      <c r="I13183" s="37" t="n">
        <v>0</v>
      </c>
      <c r="J13183" s="40" t="n">
        <f aca="false">IF(C13183=0,"",D13183/C13183)</f>
        <v>0.954545454545455</v>
      </c>
    </row>
    <row r="13184" customFormat="false" ht="15" hidden="false" customHeight="false" outlineLevel="0" collapsed="false">
      <c r="A13184" s="37" t="s">
        <v>1889</v>
      </c>
      <c r="B13184" s="37" t="s">
        <v>274</v>
      </c>
      <c r="C13184" s="37" t="n">
        <v>22</v>
      </c>
      <c r="D13184" s="37" t="n">
        <v>22</v>
      </c>
      <c r="E13184" s="37" t="n">
        <v>0</v>
      </c>
      <c r="F13184" s="37" t="n">
        <v>2</v>
      </c>
      <c r="G13184" s="37" t="n">
        <v>0</v>
      </c>
      <c r="H13184" s="37" t="n">
        <v>1</v>
      </c>
      <c r="I13184" s="37" t="n">
        <v>0</v>
      </c>
      <c r="J13184" s="40" t="n">
        <f aca="false">IF(C13184=0,"",D13184/C13184)</f>
        <v>1</v>
      </c>
    </row>
    <row r="13185" customFormat="false" ht="15" hidden="false" customHeight="false" outlineLevel="0" collapsed="false">
      <c r="A13185" s="37" t="s">
        <v>1889</v>
      </c>
      <c r="B13185" s="37" t="s">
        <v>275</v>
      </c>
      <c r="C13185" s="37" t="n">
        <v>22</v>
      </c>
      <c r="D13185" s="37" t="n">
        <v>21</v>
      </c>
      <c r="E13185" s="37" t="n">
        <v>0</v>
      </c>
      <c r="F13185" s="37" t="n">
        <v>1</v>
      </c>
      <c r="G13185" s="37" t="n">
        <v>1</v>
      </c>
      <c r="H13185" s="37" t="n">
        <v>3</v>
      </c>
      <c r="I13185" s="37" t="n">
        <v>0</v>
      </c>
      <c r="J13185" s="40" t="n">
        <f aca="false">IF(C13185=0,"",D13185/C13185)</f>
        <v>0.954545454545455</v>
      </c>
    </row>
    <row r="13186" customFormat="false" ht="15" hidden="false" customHeight="false" outlineLevel="0" collapsed="false">
      <c r="A13186" s="37" t="s">
        <v>1889</v>
      </c>
      <c r="B13186" s="37" t="s">
        <v>276</v>
      </c>
      <c r="C13186" s="37" t="n">
        <v>22</v>
      </c>
      <c r="D13186" s="37" t="n">
        <v>21</v>
      </c>
      <c r="E13186" s="37" t="n">
        <v>1</v>
      </c>
      <c r="F13186" s="37" t="n">
        <v>0</v>
      </c>
      <c r="G13186" s="37" t="n">
        <v>0</v>
      </c>
      <c r="H13186" s="37" t="n">
        <v>1</v>
      </c>
      <c r="I13186" s="37" t="n">
        <v>1</v>
      </c>
      <c r="J13186" s="40" t="n">
        <f aca="false">IF(C13186=0,"",D13186/C13186)</f>
        <v>0.954545454545455</v>
      </c>
    </row>
    <row r="13187" customFormat="false" ht="15" hidden="false" customHeight="false" outlineLevel="0" collapsed="false">
      <c r="A13187" s="37" t="s">
        <v>1889</v>
      </c>
      <c r="B13187" s="37" t="s">
        <v>277</v>
      </c>
      <c r="C13187" s="37" t="n">
        <v>22</v>
      </c>
      <c r="D13187" s="37" t="n">
        <v>22</v>
      </c>
      <c r="E13187" s="37" t="n">
        <v>0</v>
      </c>
      <c r="F13187" s="37" t="n">
        <v>1</v>
      </c>
      <c r="G13187" s="37" t="n">
        <v>0</v>
      </c>
      <c r="H13187" s="37" t="n">
        <v>4</v>
      </c>
      <c r="I13187" s="37" t="n">
        <v>3</v>
      </c>
      <c r="J13187" s="40" t="n">
        <f aca="false">IF(C13187=0,"",D13187/C13187)</f>
        <v>1</v>
      </c>
    </row>
    <row r="13188" customFormat="false" ht="15" hidden="false" customHeight="false" outlineLevel="0" collapsed="false">
      <c r="A13188" s="37" t="s">
        <v>1889</v>
      </c>
      <c r="B13188" s="37" t="s">
        <v>278</v>
      </c>
      <c r="C13188" s="37" t="n">
        <v>22</v>
      </c>
      <c r="D13188" s="37" t="n">
        <v>21</v>
      </c>
      <c r="E13188" s="37" t="n">
        <v>1</v>
      </c>
      <c r="F13188" s="37" t="n">
        <v>1</v>
      </c>
      <c r="G13188" s="37" t="n">
        <v>1</v>
      </c>
      <c r="H13188" s="37" t="n">
        <v>3</v>
      </c>
      <c r="I13188" s="37" t="n">
        <v>1</v>
      </c>
      <c r="J13188" s="40" t="n">
        <f aca="false">IF(C13188=0,"",D13188/C13188)</f>
        <v>0.954545454545455</v>
      </c>
    </row>
    <row r="13189" customFormat="false" ht="15" hidden="false" customHeight="false" outlineLevel="0" collapsed="false">
      <c r="A13189" s="37" t="s">
        <v>1889</v>
      </c>
      <c r="B13189" s="37" t="s">
        <v>279</v>
      </c>
      <c r="C13189" s="37" t="n">
        <v>22</v>
      </c>
      <c r="D13189" s="37" t="n">
        <v>21</v>
      </c>
      <c r="E13189" s="37" t="n">
        <v>0</v>
      </c>
      <c r="F13189" s="37" t="n">
        <v>0</v>
      </c>
      <c r="G13189" s="37" t="n">
        <v>0</v>
      </c>
      <c r="H13189" s="37" t="n">
        <v>1</v>
      </c>
      <c r="I13189" s="37" t="n">
        <v>0</v>
      </c>
      <c r="J13189" s="40" t="n">
        <f aca="false">IF(C13189=0,"",D13189/C13189)</f>
        <v>0.954545454545455</v>
      </c>
    </row>
    <row r="13190" customFormat="false" ht="15" hidden="false" customHeight="false" outlineLevel="0" collapsed="false">
      <c r="A13190" s="37" t="s">
        <v>1889</v>
      </c>
      <c r="B13190" s="37" t="s">
        <v>280</v>
      </c>
      <c r="C13190" s="37" t="n">
        <v>22</v>
      </c>
      <c r="D13190" s="37" t="n">
        <v>21</v>
      </c>
      <c r="E13190" s="37" t="n">
        <v>0</v>
      </c>
      <c r="F13190" s="37" t="n">
        <v>0</v>
      </c>
      <c r="G13190" s="37" t="n">
        <v>0</v>
      </c>
      <c r="H13190" s="37" t="n">
        <v>1</v>
      </c>
      <c r="I13190" s="37" t="n">
        <v>0</v>
      </c>
      <c r="J13190" s="40" t="n">
        <f aca="false">IF(C13190=0,"",D13190/C13190)</f>
        <v>0.954545454545455</v>
      </c>
    </row>
    <row r="13191" customFormat="false" ht="15" hidden="false" customHeight="false" outlineLevel="0" collapsed="false">
      <c r="A13191" s="37" t="s">
        <v>1889</v>
      </c>
      <c r="B13191" s="37" t="s">
        <v>281</v>
      </c>
      <c r="C13191" s="37" t="n">
        <v>22</v>
      </c>
      <c r="D13191" s="37" t="n">
        <v>21</v>
      </c>
      <c r="E13191" s="37" t="n">
        <v>0</v>
      </c>
      <c r="F13191" s="37" t="n">
        <v>0</v>
      </c>
      <c r="G13191" s="37" t="n">
        <v>0</v>
      </c>
      <c r="H13191" s="37" t="n">
        <v>3</v>
      </c>
      <c r="I13191" s="37" t="n">
        <v>0</v>
      </c>
      <c r="J13191" s="40" t="n">
        <f aca="false">IF(C13191=0,"",D13191/C13191)</f>
        <v>0.954545454545455</v>
      </c>
    </row>
    <row r="13192" customFormat="false" ht="15" hidden="false" customHeight="false" outlineLevel="0" collapsed="false">
      <c r="A13192" s="37" t="s">
        <v>1890</v>
      </c>
      <c r="B13192" s="37" t="s">
        <v>270</v>
      </c>
      <c r="C13192" s="37" t="n">
        <v>22</v>
      </c>
      <c r="D13192" s="37" t="n">
        <v>20</v>
      </c>
      <c r="E13192" s="37" t="n">
        <v>0</v>
      </c>
      <c r="F13192" s="37" t="n">
        <v>0</v>
      </c>
      <c r="G13192" s="37" t="n">
        <v>0</v>
      </c>
      <c r="H13192" s="37" t="n">
        <v>2</v>
      </c>
      <c r="I13192" s="37" t="n">
        <v>0</v>
      </c>
      <c r="J13192" s="40" t="n">
        <f aca="false">IF(C13192=0,"",D13192/C13192)</f>
        <v>0.909090909090909</v>
      </c>
    </row>
    <row r="13193" customFormat="false" ht="15" hidden="false" customHeight="false" outlineLevel="0" collapsed="false">
      <c r="A13193" s="37" t="s">
        <v>1890</v>
      </c>
      <c r="B13193" s="37" t="s">
        <v>271</v>
      </c>
      <c r="C13193" s="37" t="n">
        <v>22</v>
      </c>
      <c r="D13193" s="37" t="n">
        <v>19</v>
      </c>
      <c r="E13193" s="37" t="n">
        <v>0</v>
      </c>
      <c r="F13193" s="37" t="n">
        <v>1</v>
      </c>
      <c r="G13193" s="37" t="n">
        <v>0</v>
      </c>
      <c r="H13193" s="37" t="n">
        <v>2</v>
      </c>
      <c r="I13193" s="37" t="n">
        <v>3</v>
      </c>
      <c r="J13193" s="40" t="n">
        <f aca="false">IF(C13193=0,"",D13193/C13193)</f>
        <v>0.863636363636364</v>
      </c>
    </row>
    <row r="13194" customFormat="false" ht="15" hidden="false" customHeight="false" outlineLevel="0" collapsed="false">
      <c r="A13194" s="37" t="s">
        <v>1890</v>
      </c>
      <c r="B13194" s="37" t="s">
        <v>272</v>
      </c>
      <c r="C13194" s="37" t="n">
        <v>22</v>
      </c>
      <c r="D13194" s="37" t="n">
        <v>20</v>
      </c>
      <c r="E13194" s="37" t="n">
        <v>2</v>
      </c>
      <c r="F13194" s="37" t="n">
        <v>1</v>
      </c>
      <c r="G13194" s="37" t="n">
        <v>1</v>
      </c>
      <c r="H13194" s="37" t="n">
        <v>2</v>
      </c>
      <c r="I13194" s="37" t="n">
        <v>0</v>
      </c>
      <c r="J13194" s="40" t="n">
        <f aca="false">IF(C13194=0,"",D13194/C13194)</f>
        <v>0.909090909090909</v>
      </c>
    </row>
    <row r="13195" customFormat="false" ht="15" hidden="false" customHeight="false" outlineLevel="0" collapsed="false">
      <c r="A13195" s="37" t="s">
        <v>1890</v>
      </c>
      <c r="B13195" s="37" t="s">
        <v>273</v>
      </c>
      <c r="C13195" s="37" t="n">
        <v>22</v>
      </c>
      <c r="D13195" s="37" t="n">
        <v>20</v>
      </c>
      <c r="E13195" s="37" t="n">
        <v>0</v>
      </c>
      <c r="F13195" s="37" t="n">
        <v>1</v>
      </c>
      <c r="G13195" s="37" t="n">
        <v>0</v>
      </c>
      <c r="H13195" s="37" t="n">
        <v>1</v>
      </c>
      <c r="I13195" s="37" t="n">
        <v>3</v>
      </c>
      <c r="J13195" s="40" t="n">
        <f aca="false">IF(C13195=0,"",D13195/C13195)</f>
        <v>0.909090909090909</v>
      </c>
    </row>
    <row r="13196" customFormat="false" ht="15" hidden="false" customHeight="false" outlineLevel="0" collapsed="false">
      <c r="A13196" s="37" t="s">
        <v>1890</v>
      </c>
      <c r="B13196" s="37" t="s">
        <v>274</v>
      </c>
      <c r="C13196" s="37" t="n">
        <v>22</v>
      </c>
      <c r="D13196" s="37" t="n">
        <v>21</v>
      </c>
      <c r="E13196" s="37" t="n">
        <v>3</v>
      </c>
      <c r="F13196" s="37" t="n">
        <v>1</v>
      </c>
      <c r="G13196" s="37" t="n">
        <v>0</v>
      </c>
      <c r="H13196" s="37" t="n">
        <v>3</v>
      </c>
      <c r="I13196" s="37" t="n">
        <v>6</v>
      </c>
      <c r="J13196" s="40" t="n">
        <f aca="false">IF(C13196=0,"",D13196/C13196)</f>
        <v>0.954545454545455</v>
      </c>
    </row>
    <row r="13197" customFormat="false" ht="15" hidden="false" customHeight="false" outlineLevel="0" collapsed="false">
      <c r="A13197" s="37" t="s">
        <v>1890</v>
      </c>
      <c r="B13197" s="37" t="s">
        <v>275</v>
      </c>
      <c r="C13197" s="37" t="n">
        <v>22</v>
      </c>
      <c r="D13197" s="37" t="n">
        <v>21</v>
      </c>
      <c r="E13197" s="37" t="n">
        <v>0</v>
      </c>
      <c r="F13197" s="37" t="n">
        <v>0</v>
      </c>
      <c r="G13197" s="37" t="n">
        <v>1</v>
      </c>
      <c r="H13197" s="37" t="n">
        <v>4</v>
      </c>
      <c r="I13197" s="37" t="n">
        <v>1</v>
      </c>
      <c r="J13197" s="40" t="n">
        <f aca="false">IF(C13197=0,"",D13197/C13197)</f>
        <v>0.954545454545455</v>
      </c>
    </row>
    <row r="13198" customFormat="false" ht="15" hidden="false" customHeight="false" outlineLevel="0" collapsed="false">
      <c r="A13198" s="37" t="s">
        <v>1890</v>
      </c>
      <c r="B13198" s="37" t="s">
        <v>276</v>
      </c>
      <c r="C13198" s="37" t="n">
        <v>22</v>
      </c>
      <c r="D13198" s="37" t="n">
        <v>20</v>
      </c>
      <c r="E13198" s="37" t="n">
        <v>1</v>
      </c>
      <c r="F13198" s="37" t="n">
        <v>2</v>
      </c>
      <c r="G13198" s="37" t="n">
        <v>0</v>
      </c>
      <c r="H13198" s="37" t="n">
        <v>0</v>
      </c>
      <c r="I13198" s="37" t="n">
        <v>1</v>
      </c>
      <c r="J13198" s="40" t="n">
        <f aca="false">IF(C13198=0,"",D13198/C13198)</f>
        <v>0.909090909090909</v>
      </c>
    </row>
    <row r="13199" customFormat="false" ht="15" hidden="false" customHeight="false" outlineLevel="0" collapsed="false">
      <c r="A13199" s="37" t="s">
        <v>1890</v>
      </c>
      <c r="B13199" s="37" t="s">
        <v>277</v>
      </c>
      <c r="C13199" s="37" t="n">
        <v>22</v>
      </c>
      <c r="D13199" s="37" t="n">
        <v>21</v>
      </c>
      <c r="E13199" s="37" t="n">
        <v>0</v>
      </c>
      <c r="F13199" s="37" t="n">
        <v>0</v>
      </c>
      <c r="G13199" s="37" t="n">
        <v>1</v>
      </c>
      <c r="H13199" s="37" t="n">
        <v>1</v>
      </c>
      <c r="I13199" s="37" t="n">
        <v>1</v>
      </c>
      <c r="J13199" s="40" t="n">
        <f aca="false">IF(C13199=0,"",D13199/C13199)</f>
        <v>0.954545454545455</v>
      </c>
    </row>
    <row r="13200" customFormat="false" ht="15" hidden="false" customHeight="false" outlineLevel="0" collapsed="false">
      <c r="A13200" s="37" t="s">
        <v>1890</v>
      </c>
      <c r="B13200" s="37" t="s">
        <v>278</v>
      </c>
      <c r="C13200" s="37" t="n">
        <v>22</v>
      </c>
      <c r="D13200" s="37" t="n">
        <v>22</v>
      </c>
      <c r="E13200" s="37" t="n">
        <v>0</v>
      </c>
      <c r="F13200" s="37" t="n">
        <v>0</v>
      </c>
      <c r="G13200" s="37" t="n">
        <v>0</v>
      </c>
      <c r="H13200" s="37" t="n">
        <v>3</v>
      </c>
      <c r="I13200" s="37" t="n">
        <v>5</v>
      </c>
      <c r="J13200" s="40" t="n">
        <f aca="false">IF(C13200=0,"",D13200/C13200)</f>
        <v>1</v>
      </c>
    </row>
    <row r="13201" customFormat="false" ht="15" hidden="false" customHeight="false" outlineLevel="0" collapsed="false">
      <c r="A13201" s="37" t="s">
        <v>1890</v>
      </c>
      <c r="B13201" s="37" t="s">
        <v>279</v>
      </c>
      <c r="C13201" s="37" t="n">
        <v>22</v>
      </c>
      <c r="D13201" s="37" t="n">
        <v>21</v>
      </c>
      <c r="E13201" s="37" t="n">
        <v>1</v>
      </c>
      <c r="F13201" s="37" t="n">
        <v>1</v>
      </c>
      <c r="G13201" s="37" t="n">
        <v>1</v>
      </c>
      <c r="H13201" s="37" t="n">
        <v>2</v>
      </c>
      <c r="I13201" s="37" t="n">
        <v>1</v>
      </c>
      <c r="J13201" s="40" t="n">
        <f aca="false">IF(C13201=0,"",D13201/C13201)</f>
        <v>0.954545454545455</v>
      </c>
    </row>
    <row r="13202" customFormat="false" ht="15" hidden="false" customHeight="false" outlineLevel="0" collapsed="false">
      <c r="A13202" s="37" t="s">
        <v>1890</v>
      </c>
      <c r="B13202" s="37" t="s">
        <v>280</v>
      </c>
      <c r="C13202" s="37" t="n">
        <v>22</v>
      </c>
      <c r="D13202" s="37" t="n">
        <v>20</v>
      </c>
      <c r="E13202" s="37" t="n">
        <v>0</v>
      </c>
      <c r="F13202" s="37" t="n">
        <v>1</v>
      </c>
      <c r="G13202" s="37" t="n">
        <v>1</v>
      </c>
      <c r="H13202" s="37" t="n">
        <v>3</v>
      </c>
      <c r="I13202" s="37" t="n">
        <v>1</v>
      </c>
      <c r="J13202" s="40" t="n">
        <f aca="false">IF(C13202=0,"",D13202/C13202)</f>
        <v>0.909090909090909</v>
      </c>
    </row>
    <row r="13203" customFormat="false" ht="15" hidden="false" customHeight="false" outlineLevel="0" collapsed="false">
      <c r="A13203" s="37" t="s">
        <v>1890</v>
      </c>
      <c r="B13203" s="37" t="s">
        <v>281</v>
      </c>
      <c r="C13203" s="37" t="n">
        <v>22</v>
      </c>
      <c r="D13203" s="37" t="n">
        <v>22</v>
      </c>
      <c r="E13203" s="37" t="n">
        <v>0</v>
      </c>
      <c r="F13203" s="37" t="n">
        <v>0</v>
      </c>
      <c r="G13203" s="37" t="n">
        <v>0</v>
      </c>
      <c r="H13203" s="37" t="n">
        <v>3</v>
      </c>
      <c r="I13203" s="37" t="n">
        <v>4</v>
      </c>
      <c r="J13203" s="40" t="n">
        <f aca="false">IF(C13203=0,"",D13203/C13203)</f>
        <v>1</v>
      </c>
    </row>
    <row r="13204" customFormat="false" ht="15" hidden="false" customHeight="false" outlineLevel="0" collapsed="false">
      <c r="A13204" s="37" t="s">
        <v>1891</v>
      </c>
      <c r="B13204" s="37" t="s">
        <v>270</v>
      </c>
      <c r="C13204" s="37" t="n">
        <v>22</v>
      </c>
      <c r="D13204" s="37" t="n">
        <v>22</v>
      </c>
      <c r="E13204" s="37" t="n">
        <v>0</v>
      </c>
      <c r="F13204" s="37" t="n">
        <v>0</v>
      </c>
      <c r="G13204" s="37" t="n">
        <v>0</v>
      </c>
      <c r="H13204" s="37" t="n">
        <v>0</v>
      </c>
      <c r="I13204" s="37" t="n">
        <v>0</v>
      </c>
      <c r="J13204" s="40" t="n">
        <f aca="false">IF(C13204=0,"",D13204/C13204)</f>
        <v>1</v>
      </c>
    </row>
    <row r="13205" customFormat="false" ht="15" hidden="false" customHeight="false" outlineLevel="0" collapsed="false">
      <c r="A13205" s="37" t="s">
        <v>1891</v>
      </c>
      <c r="B13205" s="37" t="s">
        <v>271</v>
      </c>
      <c r="C13205" s="37" t="n">
        <v>22</v>
      </c>
      <c r="D13205" s="37" t="n">
        <v>22</v>
      </c>
      <c r="E13205" s="37" t="n">
        <v>1</v>
      </c>
      <c r="F13205" s="37" t="n">
        <v>0</v>
      </c>
      <c r="G13205" s="37" t="n">
        <v>0</v>
      </c>
      <c r="H13205" s="37" t="n">
        <v>0</v>
      </c>
      <c r="I13205" s="37" t="n">
        <v>1</v>
      </c>
      <c r="J13205" s="40" t="n">
        <f aca="false">IF(C13205=0,"",D13205/C13205)</f>
        <v>1</v>
      </c>
    </row>
    <row r="13206" customFormat="false" ht="15" hidden="false" customHeight="false" outlineLevel="0" collapsed="false">
      <c r="A13206" s="37" t="s">
        <v>1891</v>
      </c>
      <c r="B13206" s="37" t="s">
        <v>272</v>
      </c>
      <c r="C13206" s="37" t="n">
        <v>22</v>
      </c>
      <c r="D13206" s="37" t="n">
        <v>20</v>
      </c>
      <c r="E13206" s="37" t="n">
        <v>0</v>
      </c>
      <c r="F13206" s="37" t="n">
        <v>1</v>
      </c>
      <c r="G13206" s="37" t="n">
        <v>0</v>
      </c>
      <c r="H13206" s="37" t="n">
        <v>0</v>
      </c>
      <c r="I13206" s="37" t="n">
        <v>0</v>
      </c>
      <c r="J13206" s="40" t="n">
        <f aca="false">IF(C13206=0,"",D13206/C13206)</f>
        <v>0.909090909090909</v>
      </c>
    </row>
    <row r="13207" customFormat="false" ht="15" hidden="false" customHeight="false" outlineLevel="0" collapsed="false">
      <c r="A13207" s="37" t="s">
        <v>1891</v>
      </c>
      <c r="B13207" s="37" t="s">
        <v>273</v>
      </c>
      <c r="C13207" s="37" t="n">
        <v>22</v>
      </c>
      <c r="D13207" s="37" t="n">
        <v>22</v>
      </c>
      <c r="E13207" s="37" t="n">
        <v>0</v>
      </c>
      <c r="F13207" s="37" t="n">
        <v>2</v>
      </c>
      <c r="G13207" s="37" t="n">
        <v>0</v>
      </c>
      <c r="H13207" s="37" t="n">
        <v>1</v>
      </c>
      <c r="I13207" s="37" t="n">
        <v>1</v>
      </c>
      <c r="J13207" s="40" t="n">
        <f aca="false">IF(C13207=0,"",D13207/C13207)</f>
        <v>1</v>
      </c>
    </row>
    <row r="13208" customFormat="false" ht="15" hidden="false" customHeight="false" outlineLevel="0" collapsed="false">
      <c r="A13208" s="37" t="s">
        <v>1891</v>
      </c>
      <c r="B13208" s="37" t="s">
        <v>274</v>
      </c>
      <c r="C13208" s="37" t="n">
        <v>22</v>
      </c>
      <c r="D13208" s="37" t="n">
        <v>21</v>
      </c>
      <c r="E13208" s="37" t="n">
        <v>0</v>
      </c>
      <c r="F13208" s="37" t="n">
        <v>1</v>
      </c>
      <c r="G13208" s="37" t="n">
        <v>0</v>
      </c>
      <c r="H13208" s="37" t="n">
        <v>0</v>
      </c>
      <c r="I13208" s="37" t="n">
        <v>0</v>
      </c>
      <c r="J13208" s="40" t="n">
        <f aca="false">IF(C13208=0,"",D13208/C13208)</f>
        <v>0.954545454545455</v>
      </c>
    </row>
    <row r="13209" customFormat="false" ht="15" hidden="false" customHeight="false" outlineLevel="0" collapsed="false">
      <c r="A13209" s="37" t="s">
        <v>1891</v>
      </c>
      <c r="B13209" s="37" t="s">
        <v>275</v>
      </c>
      <c r="C13209" s="37" t="n">
        <v>22</v>
      </c>
      <c r="D13209" s="37" t="n">
        <v>22</v>
      </c>
      <c r="E13209" s="37" t="n">
        <v>1</v>
      </c>
      <c r="F13209" s="37" t="n">
        <v>0</v>
      </c>
      <c r="G13209" s="37" t="n">
        <v>0</v>
      </c>
      <c r="H13209" s="37" t="n">
        <v>0</v>
      </c>
      <c r="I13209" s="37" t="n">
        <v>0</v>
      </c>
      <c r="J13209" s="40" t="n">
        <f aca="false">IF(C13209=0,"",D13209/C13209)</f>
        <v>1</v>
      </c>
    </row>
    <row r="13210" customFormat="false" ht="15" hidden="false" customHeight="false" outlineLevel="0" collapsed="false">
      <c r="A13210" s="37" t="s">
        <v>1891</v>
      </c>
      <c r="B13210" s="37" t="s">
        <v>276</v>
      </c>
      <c r="C13210" s="37" t="n">
        <v>22</v>
      </c>
      <c r="D13210" s="37" t="n">
        <v>22</v>
      </c>
      <c r="E13210" s="37" t="n">
        <v>0</v>
      </c>
      <c r="F13210" s="37" t="n">
        <v>1</v>
      </c>
      <c r="G13210" s="37" t="n">
        <v>0</v>
      </c>
      <c r="H13210" s="37" t="n">
        <v>2</v>
      </c>
      <c r="I13210" s="37" t="n">
        <v>3</v>
      </c>
      <c r="J13210" s="40" t="n">
        <f aca="false">IF(C13210=0,"",D13210/C13210)</f>
        <v>1</v>
      </c>
    </row>
    <row r="13211" customFormat="false" ht="15" hidden="false" customHeight="false" outlineLevel="0" collapsed="false">
      <c r="A13211" s="37" t="s">
        <v>1891</v>
      </c>
      <c r="B13211" s="37" t="s">
        <v>277</v>
      </c>
      <c r="C13211" s="37" t="n">
        <v>22</v>
      </c>
      <c r="D13211" s="37" t="n">
        <v>21</v>
      </c>
      <c r="E13211" s="37" t="n">
        <v>0</v>
      </c>
      <c r="F13211" s="37" t="n">
        <v>0</v>
      </c>
      <c r="G13211" s="37" t="n">
        <v>0</v>
      </c>
      <c r="H13211" s="37" t="n">
        <v>2</v>
      </c>
      <c r="I13211" s="37" t="n">
        <v>0</v>
      </c>
      <c r="J13211" s="40" t="n">
        <f aca="false">IF(C13211=0,"",D13211/C13211)</f>
        <v>0.954545454545455</v>
      </c>
    </row>
    <row r="13212" customFormat="false" ht="15" hidden="false" customHeight="false" outlineLevel="0" collapsed="false">
      <c r="A13212" s="37" t="s">
        <v>1891</v>
      </c>
      <c r="B13212" s="37" t="s">
        <v>278</v>
      </c>
      <c r="C13212" s="37" t="n">
        <v>22</v>
      </c>
      <c r="D13212" s="37" t="n">
        <v>20</v>
      </c>
      <c r="E13212" s="37" t="n">
        <v>0</v>
      </c>
      <c r="F13212" s="37" t="n">
        <v>0</v>
      </c>
      <c r="G13212" s="37" t="n">
        <v>0</v>
      </c>
      <c r="H13212" s="37" t="n">
        <v>1</v>
      </c>
      <c r="I13212" s="37" t="n">
        <v>0</v>
      </c>
      <c r="J13212" s="40" t="n">
        <f aca="false">IF(C13212=0,"",D13212/C13212)</f>
        <v>0.909090909090909</v>
      </c>
    </row>
    <row r="13213" customFormat="false" ht="15" hidden="false" customHeight="false" outlineLevel="0" collapsed="false">
      <c r="A13213" s="37" t="s">
        <v>1891</v>
      </c>
      <c r="B13213" s="37" t="s">
        <v>279</v>
      </c>
      <c r="C13213" s="37" t="n">
        <v>22</v>
      </c>
      <c r="D13213" s="37" t="n">
        <v>19</v>
      </c>
      <c r="E13213" s="37" t="n">
        <v>0</v>
      </c>
      <c r="F13213" s="37" t="n">
        <v>0</v>
      </c>
      <c r="G13213" s="37" t="n">
        <v>0</v>
      </c>
      <c r="H13213" s="37" t="n">
        <v>1</v>
      </c>
      <c r="I13213" s="37" t="n">
        <v>2</v>
      </c>
      <c r="J13213" s="40" t="n">
        <f aca="false">IF(C13213=0,"",D13213/C13213)</f>
        <v>0.863636363636364</v>
      </c>
    </row>
    <row r="13214" customFormat="false" ht="15" hidden="false" customHeight="false" outlineLevel="0" collapsed="false">
      <c r="A13214" s="37" t="s">
        <v>1891</v>
      </c>
      <c r="B13214" s="37" t="s">
        <v>280</v>
      </c>
      <c r="C13214" s="37" t="n">
        <v>22</v>
      </c>
      <c r="D13214" s="37" t="n">
        <v>18</v>
      </c>
      <c r="E13214" s="37" t="n">
        <v>1</v>
      </c>
      <c r="F13214" s="37" t="n">
        <v>1</v>
      </c>
      <c r="G13214" s="37" t="n">
        <v>0</v>
      </c>
      <c r="H13214" s="37" t="n">
        <v>2</v>
      </c>
      <c r="I13214" s="37" t="n">
        <v>3</v>
      </c>
      <c r="J13214" s="40" t="n">
        <f aca="false">IF(C13214=0,"",D13214/C13214)</f>
        <v>0.818181818181818</v>
      </c>
    </row>
    <row r="13215" customFormat="false" ht="15" hidden="false" customHeight="false" outlineLevel="0" collapsed="false">
      <c r="A13215" s="37" t="s">
        <v>1891</v>
      </c>
      <c r="B13215" s="37" t="s">
        <v>281</v>
      </c>
      <c r="C13215" s="37" t="n">
        <v>22</v>
      </c>
      <c r="D13215" s="37" t="n">
        <v>22</v>
      </c>
      <c r="E13215" s="37" t="n">
        <v>0</v>
      </c>
      <c r="F13215" s="37" t="n">
        <v>1</v>
      </c>
      <c r="G13215" s="37" t="n">
        <v>1</v>
      </c>
      <c r="H13215" s="37" t="n">
        <v>0</v>
      </c>
      <c r="I13215" s="37" t="n">
        <v>0</v>
      </c>
      <c r="J13215" s="40" t="n">
        <f aca="false">IF(C13215=0,"",D13215/C13215)</f>
        <v>1</v>
      </c>
    </row>
    <row r="13216" customFormat="false" ht="15" hidden="false" customHeight="false" outlineLevel="0" collapsed="false">
      <c r="A13216" s="37" t="s">
        <v>1121</v>
      </c>
      <c r="B13216" s="37" t="s">
        <v>270</v>
      </c>
      <c r="C13216" s="37" t="n">
        <v>22</v>
      </c>
      <c r="D13216" s="37" t="n">
        <v>22</v>
      </c>
      <c r="E13216" s="37" t="n">
        <v>0</v>
      </c>
      <c r="F13216" s="37" t="n">
        <v>1</v>
      </c>
      <c r="G13216" s="37" t="n">
        <v>1</v>
      </c>
      <c r="H13216" s="37" t="n">
        <v>1</v>
      </c>
      <c r="I13216" s="37" t="n">
        <v>22</v>
      </c>
      <c r="J13216" s="40" t="n">
        <f aca="false">IF(C13216=0,"",D13216/C13216)</f>
        <v>1</v>
      </c>
    </row>
    <row r="13217" customFormat="false" ht="15" hidden="false" customHeight="false" outlineLevel="0" collapsed="false">
      <c r="A13217" s="37" t="s">
        <v>1121</v>
      </c>
      <c r="B13217" s="37" t="s">
        <v>271</v>
      </c>
      <c r="C13217" s="37" t="n">
        <v>22</v>
      </c>
      <c r="D13217" s="37" t="n">
        <v>21</v>
      </c>
      <c r="E13217" s="37" t="n">
        <v>0</v>
      </c>
      <c r="F13217" s="37" t="n">
        <v>0</v>
      </c>
      <c r="G13217" s="37" t="n">
        <v>0</v>
      </c>
      <c r="H13217" s="37" t="n">
        <v>1</v>
      </c>
      <c r="I13217" s="37" t="n">
        <v>3</v>
      </c>
      <c r="J13217" s="40" t="n">
        <f aca="false">IF(C13217=0,"",D13217/C13217)</f>
        <v>0.954545454545455</v>
      </c>
    </row>
    <row r="13218" customFormat="false" ht="15" hidden="false" customHeight="false" outlineLevel="0" collapsed="false">
      <c r="A13218" s="37" t="s">
        <v>1121</v>
      </c>
      <c r="B13218" s="37" t="s">
        <v>272</v>
      </c>
      <c r="C13218" s="37" t="n">
        <v>22</v>
      </c>
      <c r="D13218" s="37" t="n">
        <v>20</v>
      </c>
      <c r="E13218" s="37" t="n">
        <v>1</v>
      </c>
      <c r="F13218" s="37" t="n">
        <v>1</v>
      </c>
      <c r="G13218" s="37" t="n">
        <v>0</v>
      </c>
      <c r="H13218" s="37" t="n">
        <v>1</v>
      </c>
      <c r="I13218" s="37" t="n">
        <v>1</v>
      </c>
      <c r="J13218" s="40" t="n">
        <f aca="false">IF(C13218=0,"",D13218/C13218)</f>
        <v>0.909090909090909</v>
      </c>
    </row>
    <row r="13219" customFormat="false" ht="15" hidden="false" customHeight="false" outlineLevel="0" collapsed="false">
      <c r="A13219" s="37" t="s">
        <v>1121</v>
      </c>
      <c r="B13219" s="37" t="s">
        <v>273</v>
      </c>
      <c r="C13219" s="37" t="n">
        <v>22</v>
      </c>
      <c r="D13219" s="37" t="n">
        <v>20</v>
      </c>
      <c r="E13219" s="37" t="n">
        <v>0</v>
      </c>
      <c r="F13219" s="37" t="n">
        <v>2</v>
      </c>
      <c r="G13219" s="37" t="n">
        <v>0</v>
      </c>
      <c r="H13219" s="37" t="n">
        <v>0</v>
      </c>
      <c r="I13219" s="37" t="n">
        <v>4</v>
      </c>
      <c r="J13219" s="40" t="n">
        <f aca="false">IF(C13219=0,"",D13219/C13219)</f>
        <v>0.909090909090909</v>
      </c>
    </row>
    <row r="13220" customFormat="false" ht="15" hidden="false" customHeight="false" outlineLevel="0" collapsed="false">
      <c r="A13220" s="37" t="s">
        <v>1121</v>
      </c>
      <c r="B13220" s="37" t="s">
        <v>274</v>
      </c>
      <c r="C13220" s="37" t="n">
        <v>22</v>
      </c>
      <c r="D13220" s="37" t="n">
        <v>21</v>
      </c>
      <c r="E13220" s="37" t="n">
        <v>0</v>
      </c>
      <c r="F13220" s="37" t="n">
        <v>0</v>
      </c>
      <c r="G13220" s="37" t="n">
        <v>1</v>
      </c>
      <c r="H13220" s="37" t="n">
        <v>1</v>
      </c>
      <c r="I13220" s="37" t="n">
        <v>12</v>
      </c>
      <c r="J13220" s="40" t="n">
        <f aca="false">IF(C13220=0,"",D13220/C13220)</f>
        <v>0.954545454545455</v>
      </c>
    </row>
    <row r="13221" customFormat="false" ht="15" hidden="false" customHeight="false" outlineLevel="0" collapsed="false">
      <c r="A13221" s="37" t="s">
        <v>1121</v>
      </c>
      <c r="B13221" s="37" t="s">
        <v>275</v>
      </c>
      <c r="C13221" s="37" t="n">
        <v>22</v>
      </c>
      <c r="D13221" s="37" t="n">
        <v>21</v>
      </c>
      <c r="E13221" s="37" t="n">
        <v>1</v>
      </c>
      <c r="F13221" s="37" t="n">
        <v>0</v>
      </c>
      <c r="G13221" s="37" t="n">
        <v>1</v>
      </c>
      <c r="H13221" s="37" t="n">
        <v>0</v>
      </c>
      <c r="I13221" s="37" t="n">
        <v>5</v>
      </c>
      <c r="J13221" s="40" t="n">
        <f aca="false">IF(C13221=0,"",D13221/C13221)</f>
        <v>0.954545454545455</v>
      </c>
    </row>
    <row r="13222" customFormat="false" ht="15" hidden="false" customHeight="false" outlineLevel="0" collapsed="false">
      <c r="A13222" s="37" t="s">
        <v>1121</v>
      </c>
      <c r="B13222" s="37" t="s">
        <v>276</v>
      </c>
      <c r="C13222" s="37" t="n">
        <v>22</v>
      </c>
      <c r="D13222" s="37" t="n">
        <v>21</v>
      </c>
      <c r="E13222" s="37" t="n">
        <v>0</v>
      </c>
      <c r="F13222" s="37" t="n">
        <v>0</v>
      </c>
      <c r="G13222" s="37" t="n">
        <v>0</v>
      </c>
      <c r="H13222" s="37" t="n">
        <v>4</v>
      </c>
      <c r="I13222" s="37" t="n">
        <v>9</v>
      </c>
      <c r="J13222" s="40" t="n">
        <f aca="false">IF(C13222=0,"",D13222/C13222)</f>
        <v>0.954545454545455</v>
      </c>
    </row>
    <row r="13223" customFormat="false" ht="15" hidden="false" customHeight="false" outlineLevel="0" collapsed="false">
      <c r="A13223" s="37" t="s">
        <v>1121</v>
      </c>
      <c r="B13223" s="37" t="s">
        <v>277</v>
      </c>
      <c r="C13223" s="37" t="n">
        <v>22</v>
      </c>
      <c r="D13223" s="37" t="n">
        <v>19</v>
      </c>
      <c r="E13223" s="37" t="n">
        <v>0</v>
      </c>
      <c r="F13223" s="37" t="n">
        <v>0</v>
      </c>
      <c r="G13223" s="37" t="n">
        <v>0</v>
      </c>
      <c r="H13223" s="37" t="n">
        <v>3</v>
      </c>
      <c r="I13223" s="37" t="n">
        <v>15</v>
      </c>
      <c r="J13223" s="40" t="n">
        <f aca="false">IF(C13223=0,"",D13223/C13223)</f>
        <v>0.863636363636364</v>
      </c>
    </row>
    <row r="13224" customFormat="false" ht="15" hidden="false" customHeight="false" outlineLevel="0" collapsed="false">
      <c r="A13224" s="37" t="s">
        <v>1121</v>
      </c>
      <c r="B13224" s="37" t="s">
        <v>278</v>
      </c>
      <c r="C13224" s="37" t="n">
        <v>22</v>
      </c>
      <c r="D13224" s="37" t="n">
        <v>19</v>
      </c>
      <c r="E13224" s="37" t="n">
        <v>2</v>
      </c>
      <c r="F13224" s="37" t="n">
        <v>0</v>
      </c>
      <c r="G13224" s="37" t="n">
        <v>0</v>
      </c>
      <c r="H13224" s="37" t="n">
        <v>2</v>
      </c>
      <c r="I13224" s="37" t="n">
        <v>3</v>
      </c>
      <c r="J13224" s="40" t="n">
        <f aca="false">IF(C13224=0,"",D13224/C13224)</f>
        <v>0.863636363636364</v>
      </c>
    </row>
    <row r="13225" customFormat="false" ht="15" hidden="false" customHeight="false" outlineLevel="0" collapsed="false">
      <c r="A13225" s="37" t="s">
        <v>1121</v>
      </c>
      <c r="B13225" s="37" t="s">
        <v>279</v>
      </c>
      <c r="C13225" s="37" t="n">
        <v>22</v>
      </c>
      <c r="D13225" s="37" t="n">
        <v>20</v>
      </c>
      <c r="E13225" s="37" t="n">
        <v>0</v>
      </c>
      <c r="F13225" s="37" t="n">
        <v>2</v>
      </c>
      <c r="G13225" s="37" t="n">
        <v>1</v>
      </c>
      <c r="H13225" s="37" t="n">
        <v>3</v>
      </c>
      <c r="I13225" s="37" t="n">
        <v>14</v>
      </c>
      <c r="J13225" s="40" t="n">
        <f aca="false">IF(C13225=0,"",D13225/C13225)</f>
        <v>0.909090909090909</v>
      </c>
    </row>
    <row r="13226" customFormat="false" ht="15" hidden="false" customHeight="false" outlineLevel="0" collapsed="false">
      <c r="A13226" s="37" t="s">
        <v>1121</v>
      </c>
      <c r="B13226" s="37" t="s">
        <v>280</v>
      </c>
      <c r="C13226" s="37" t="n">
        <v>22</v>
      </c>
      <c r="D13226" s="37" t="n">
        <v>21</v>
      </c>
      <c r="E13226" s="37" t="n">
        <v>0</v>
      </c>
      <c r="F13226" s="37" t="n">
        <v>0</v>
      </c>
      <c r="G13226" s="37" t="n">
        <v>0</v>
      </c>
      <c r="H13226" s="37" t="n">
        <v>1</v>
      </c>
      <c r="I13226" s="37" t="n">
        <v>5</v>
      </c>
      <c r="J13226" s="40" t="n">
        <f aca="false">IF(C13226=0,"",D13226/C13226)</f>
        <v>0.954545454545455</v>
      </c>
    </row>
    <row r="13227" customFormat="false" ht="15" hidden="false" customHeight="false" outlineLevel="0" collapsed="false">
      <c r="A13227" s="37" t="s">
        <v>1121</v>
      </c>
      <c r="B13227" s="37" t="s">
        <v>281</v>
      </c>
      <c r="C13227" s="37" t="n">
        <v>22</v>
      </c>
      <c r="D13227" s="37" t="n">
        <v>21</v>
      </c>
      <c r="E13227" s="37" t="n">
        <v>1</v>
      </c>
      <c r="F13227" s="37" t="n">
        <v>0</v>
      </c>
      <c r="G13227" s="37" t="n">
        <v>1</v>
      </c>
      <c r="H13227" s="37" t="n">
        <v>1</v>
      </c>
      <c r="I13227" s="37" t="n">
        <v>18</v>
      </c>
      <c r="J13227" s="40" t="n">
        <f aca="false">IF(C13227=0,"",D13227/C13227)</f>
        <v>0.954545454545455</v>
      </c>
    </row>
    <row r="13228" customFormat="false" ht="15" hidden="false" customHeight="false" outlineLevel="0" collapsed="false">
      <c r="A13228" s="37" t="s">
        <v>1892</v>
      </c>
      <c r="B13228" s="37" t="s">
        <v>270</v>
      </c>
      <c r="C13228" s="37" t="n">
        <v>22</v>
      </c>
      <c r="D13228" s="37" t="n">
        <v>18</v>
      </c>
      <c r="E13228" s="37" t="n">
        <v>1</v>
      </c>
      <c r="F13228" s="37" t="n">
        <v>0</v>
      </c>
      <c r="G13228" s="37" t="n">
        <v>0</v>
      </c>
      <c r="H13228" s="37" t="n">
        <v>2</v>
      </c>
      <c r="I13228" s="37" t="n">
        <v>1</v>
      </c>
      <c r="J13228" s="40" t="n">
        <f aca="false">IF(C13228=0,"",D13228/C13228)</f>
        <v>0.818181818181818</v>
      </c>
    </row>
    <row r="13229" customFormat="false" ht="15" hidden="false" customHeight="false" outlineLevel="0" collapsed="false">
      <c r="A13229" s="37" t="s">
        <v>1892</v>
      </c>
      <c r="B13229" s="37" t="s">
        <v>271</v>
      </c>
      <c r="C13229" s="37" t="n">
        <v>22</v>
      </c>
      <c r="D13229" s="37" t="n">
        <v>22</v>
      </c>
      <c r="E13229" s="37" t="n">
        <v>0</v>
      </c>
      <c r="F13229" s="37" t="n">
        <v>0</v>
      </c>
      <c r="G13229" s="37" t="n">
        <v>1</v>
      </c>
      <c r="H13229" s="37" t="n">
        <v>0</v>
      </c>
      <c r="I13229" s="37" t="n">
        <v>0</v>
      </c>
      <c r="J13229" s="40" t="n">
        <f aca="false">IF(C13229=0,"",D13229/C13229)</f>
        <v>1</v>
      </c>
    </row>
    <row r="13230" customFormat="false" ht="15" hidden="false" customHeight="false" outlineLevel="0" collapsed="false">
      <c r="A13230" s="37" t="s">
        <v>1892</v>
      </c>
      <c r="B13230" s="37" t="s">
        <v>272</v>
      </c>
      <c r="C13230" s="37" t="n">
        <v>22</v>
      </c>
      <c r="D13230" s="37" t="n">
        <v>21</v>
      </c>
      <c r="E13230" s="37" t="n">
        <v>0</v>
      </c>
      <c r="F13230" s="37" t="n">
        <v>2</v>
      </c>
      <c r="G13230" s="37" t="n">
        <v>0</v>
      </c>
      <c r="H13230" s="37" t="n">
        <v>0</v>
      </c>
      <c r="I13230" s="37" t="n">
        <v>0</v>
      </c>
      <c r="J13230" s="40" t="n">
        <f aca="false">IF(C13230=0,"",D13230/C13230)</f>
        <v>0.954545454545455</v>
      </c>
    </row>
    <row r="13231" customFormat="false" ht="15" hidden="false" customHeight="false" outlineLevel="0" collapsed="false">
      <c r="A13231" s="37" t="s">
        <v>1892</v>
      </c>
      <c r="B13231" s="37" t="s">
        <v>273</v>
      </c>
      <c r="C13231" s="37" t="n">
        <v>22</v>
      </c>
      <c r="D13231" s="37" t="n">
        <v>21</v>
      </c>
      <c r="E13231" s="37" t="n">
        <v>0</v>
      </c>
      <c r="F13231" s="37" t="n">
        <v>2</v>
      </c>
      <c r="G13231" s="37" t="n">
        <v>0</v>
      </c>
      <c r="H13231" s="37" t="n">
        <v>1</v>
      </c>
      <c r="I13231" s="37" t="n">
        <v>1</v>
      </c>
      <c r="J13231" s="40" t="n">
        <f aca="false">IF(C13231=0,"",D13231/C13231)</f>
        <v>0.954545454545455</v>
      </c>
    </row>
    <row r="13232" customFormat="false" ht="15" hidden="false" customHeight="false" outlineLevel="0" collapsed="false">
      <c r="A13232" s="37" t="s">
        <v>1892</v>
      </c>
      <c r="B13232" s="37" t="s">
        <v>274</v>
      </c>
      <c r="C13232" s="37" t="n">
        <v>22</v>
      </c>
      <c r="D13232" s="37" t="n">
        <v>20</v>
      </c>
      <c r="E13232" s="37" t="n">
        <v>0</v>
      </c>
      <c r="F13232" s="37" t="n">
        <v>0</v>
      </c>
      <c r="G13232" s="37" t="n">
        <v>1</v>
      </c>
      <c r="H13232" s="37" t="n">
        <v>2</v>
      </c>
      <c r="I13232" s="37" t="n">
        <v>0</v>
      </c>
      <c r="J13232" s="40" t="n">
        <f aca="false">IF(C13232=0,"",D13232/C13232)</f>
        <v>0.909090909090909</v>
      </c>
    </row>
    <row r="13233" customFormat="false" ht="15" hidden="false" customHeight="false" outlineLevel="0" collapsed="false">
      <c r="A13233" s="37" t="s">
        <v>1892</v>
      </c>
      <c r="B13233" s="37" t="s">
        <v>275</v>
      </c>
      <c r="C13233" s="37" t="n">
        <v>22</v>
      </c>
      <c r="D13233" s="37" t="n">
        <v>21</v>
      </c>
      <c r="E13233" s="37" t="n">
        <v>0</v>
      </c>
      <c r="F13233" s="37" t="n">
        <v>0</v>
      </c>
      <c r="G13233" s="37" t="n">
        <v>0</v>
      </c>
      <c r="H13233" s="37" t="n">
        <v>1</v>
      </c>
      <c r="I13233" s="37" t="n">
        <v>11</v>
      </c>
      <c r="J13233" s="40" t="n">
        <f aca="false">IF(C13233=0,"",D13233/C13233)</f>
        <v>0.954545454545455</v>
      </c>
    </row>
    <row r="13234" customFormat="false" ht="15" hidden="false" customHeight="false" outlineLevel="0" collapsed="false">
      <c r="A13234" s="37" t="s">
        <v>1892</v>
      </c>
      <c r="B13234" s="37" t="s">
        <v>276</v>
      </c>
      <c r="C13234" s="37" t="n">
        <v>22</v>
      </c>
      <c r="D13234" s="37" t="n">
        <v>21</v>
      </c>
      <c r="E13234" s="37" t="n">
        <v>0</v>
      </c>
      <c r="F13234" s="37" t="n">
        <v>0</v>
      </c>
      <c r="G13234" s="37" t="n">
        <v>0</v>
      </c>
      <c r="H13234" s="37" t="n">
        <v>2</v>
      </c>
      <c r="I13234" s="37" t="n">
        <v>3</v>
      </c>
      <c r="J13234" s="40" t="n">
        <f aca="false">IF(C13234=0,"",D13234/C13234)</f>
        <v>0.954545454545455</v>
      </c>
    </row>
    <row r="13235" customFormat="false" ht="15" hidden="false" customHeight="false" outlineLevel="0" collapsed="false">
      <c r="A13235" s="37" t="s">
        <v>1892</v>
      </c>
      <c r="B13235" s="37" t="s">
        <v>277</v>
      </c>
      <c r="C13235" s="37" t="n">
        <v>22</v>
      </c>
      <c r="D13235" s="37" t="n">
        <v>19</v>
      </c>
      <c r="E13235" s="37" t="n">
        <v>0</v>
      </c>
      <c r="F13235" s="37" t="n">
        <v>0</v>
      </c>
      <c r="G13235" s="37" t="n">
        <v>0</v>
      </c>
      <c r="H13235" s="37" t="n">
        <v>2</v>
      </c>
      <c r="I13235" s="37" t="n">
        <v>1</v>
      </c>
      <c r="J13235" s="40" t="n">
        <f aca="false">IF(C13235=0,"",D13235/C13235)</f>
        <v>0.863636363636364</v>
      </c>
    </row>
    <row r="13236" customFormat="false" ht="15" hidden="false" customHeight="false" outlineLevel="0" collapsed="false">
      <c r="A13236" s="37" t="s">
        <v>1892</v>
      </c>
      <c r="B13236" s="37" t="s">
        <v>278</v>
      </c>
      <c r="C13236" s="37" t="n">
        <v>22</v>
      </c>
      <c r="D13236" s="37" t="n">
        <v>22</v>
      </c>
      <c r="E13236" s="37" t="n">
        <v>0</v>
      </c>
      <c r="F13236" s="37" t="n">
        <v>1</v>
      </c>
      <c r="G13236" s="37" t="n">
        <v>0</v>
      </c>
      <c r="H13236" s="37" t="n">
        <v>4</v>
      </c>
      <c r="I13236" s="37" t="n">
        <v>0</v>
      </c>
      <c r="J13236" s="40" t="n">
        <f aca="false">IF(C13236=0,"",D13236/C13236)</f>
        <v>1</v>
      </c>
    </row>
    <row r="13237" customFormat="false" ht="15" hidden="false" customHeight="false" outlineLevel="0" collapsed="false">
      <c r="A13237" s="37" t="s">
        <v>1892</v>
      </c>
      <c r="B13237" s="37" t="s">
        <v>279</v>
      </c>
      <c r="C13237" s="37" t="n">
        <v>22</v>
      </c>
      <c r="D13237" s="37" t="n">
        <v>18</v>
      </c>
      <c r="E13237" s="37" t="n">
        <v>0</v>
      </c>
      <c r="F13237" s="37" t="n">
        <v>0</v>
      </c>
      <c r="G13237" s="37" t="n">
        <v>2</v>
      </c>
      <c r="H13237" s="37" t="n">
        <v>1</v>
      </c>
      <c r="I13237" s="37" t="n">
        <v>0</v>
      </c>
      <c r="J13237" s="40" t="n">
        <f aca="false">IF(C13237=0,"",D13237/C13237)</f>
        <v>0.818181818181818</v>
      </c>
    </row>
    <row r="13238" customFormat="false" ht="15" hidden="false" customHeight="false" outlineLevel="0" collapsed="false">
      <c r="A13238" s="37" t="s">
        <v>1892</v>
      </c>
      <c r="B13238" s="37" t="s">
        <v>280</v>
      </c>
      <c r="C13238" s="37" t="n">
        <v>22</v>
      </c>
      <c r="D13238" s="37" t="n">
        <v>20</v>
      </c>
      <c r="E13238" s="37" t="n">
        <v>0</v>
      </c>
      <c r="F13238" s="37" t="n">
        <v>0</v>
      </c>
      <c r="G13238" s="37" t="n">
        <v>0</v>
      </c>
      <c r="H13238" s="37" t="n">
        <v>0</v>
      </c>
      <c r="I13238" s="37" t="n">
        <v>1</v>
      </c>
      <c r="J13238" s="40" t="n">
        <f aca="false">IF(C13238=0,"",D13238/C13238)</f>
        <v>0.909090909090909</v>
      </c>
    </row>
    <row r="13239" customFormat="false" ht="15" hidden="false" customHeight="false" outlineLevel="0" collapsed="false">
      <c r="A13239" s="37" t="s">
        <v>1892</v>
      </c>
      <c r="B13239" s="37" t="s">
        <v>281</v>
      </c>
      <c r="C13239" s="37" t="n">
        <v>22</v>
      </c>
      <c r="D13239" s="37" t="n">
        <v>20</v>
      </c>
      <c r="E13239" s="37" t="n">
        <v>0</v>
      </c>
      <c r="F13239" s="37" t="n">
        <v>0</v>
      </c>
      <c r="G13239" s="37" t="n">
        <v>0</v>
      </c>
      <c r="H13239" s="37" t="n">
        <v>1</v>
      </c>
      <c r="I13239" s="37" t="n">
        <v>1</v>
      </c>
      <c r="J13239" s="40" t="n">
        <f aca="false">IF(C13239=0,"",D13239/C13239)</f>
        <v>0.909090909090909</v>
      </c>
    </row>
    <row r="13240" customFormat="false" ht="15" hidden="false" customHeight="false" outlineLevel="0" collapsed="false">
      <c r="A13240" s="37" t="s">
        <v>985</v>
      </c>
      <c r="B13240" s="37" t="s">
        <v>270</v>
      </c>
      <c r="C13240" s="37" t="n">
        <v>22</v>
      </c>
      <c r="D13240" s="37" t="n">
        <v>22</v>
      </c>
      <c r="E13240" s="37" t="n">
        <v>0</v>
      </c>
      <c r="F13240" s="37" t="n">
        <v>2</v>
      </c>
      <c r="G13240" s="37" t="n">
        <v>1</v>
      </c>
      <c r="H13240" s="37" t="n">
        <v>2</v>
      </c>
      <c r="I13240" s="37" t="n">
        <v>1</v>
      </c>
      <c r="J13240" s="40" t="n">
        <f aca="false">IF(C13240=0,"",D13240/C13240)</f>
        <v>1</v>
      </c>
    </row>
    <row r="13241" customFormat="false" ht="15" hidden="false" customHeight="false" outlineLevel="0" collapsed="false">
      <c r="A13241" s="37" t="s">
        <v>985</v>
      </c>
      <c r="B13241" s="37" t="s">
        <v>271</v>
      </c>
      <c r="C13241" s="37" t="n">
        <v>22</v>
      </c>
      <c r="D13241" s="37" t="n">
        <v>17</v>
      </c>
      <c r="E13241" s="37" t="n">
        <v>0</v>
      </c>
      <c r="F13241" s="37" t="n">
        <v>0</v>
      </c>
      <c r="G13241" s="37" t="n">
        <v>0</v>
      </c>
      <c r="H13241" s="37" t="n">
        <v>5</v>
      </c>
      <c r="I13241" s="37" t="n">
        <v>0</v>
      </c>
      <c r="J13241" s="40" t="n">
        <f aca="false">IF(C13241=0,"",D13241/C13241)</f>
        <v>0.772727272727273</v>
      </c>
    </row>
    <row r="13242" customFormat="false" ht="15" hidden="false" customHeight="false" outlineLevel="0" collapsed="false">
      <c r="A13242" s="37" t="s">
        <v>985</v>
      </c>
      <c r="B13242" s="37" t="s">
        <v>272</v>
      </c>
      <c r="C13242" s="37" t="n">
        <v>22</v>
      </c>
      <c r="D13242" s="37" t="n">
        <v>20</v>
      </c>
      <c r="E13242" s="37" t="n">
        <v>1</v>
      </c>
      <c r="F13242" s="37" t="n">
        <v>0</v>
      </c>
      <c r="G13242" s="37" t="n">
        <v>0</v>
      </c>
      <c r="H13242" s="37" t="n">
        <v>0</v>
      </c>
      <c r="I13242" s="37" t="n">
        <v>2</v>
      </c>
      <c r="J13242" s="40" t="n">
        <f aca="false">IF(C13242=0,"",D13242/C13242)</f>
        <v>0.909090909090909</v>
      </c>
    </row>
    <row r="13243" customFormat="false" ht="15" hidden="false" customHeight="false" outlineLevel="0" collapsed="false">
      <c r="A13243" s="37" t="s">
        <v>985</v>
      </c>
      <c r="B13243" s="37" t="s">
        <v>273</v>
      </c>
      <c r="C13243" s="37" t="n">
        <v>22</v>
      </c>
      <c r="D13243" s="37" t="n">
        <v>22</v>
      </c>
      <c r="E13243" s="37" t="n">
        <v>1</v>
      </c>
      <c r="F13243" s="37" t="n">
        <v>0</v>
      </c>
      <c r="G13243" s="37" t="n">
        <v>1</v>
      </c>
      <c r="H13243" s="37" t="n">
        <v>3</v>
      </c>
      <c r="I13243" s="37" t="n">
        <v>0</v>
      </c>
      <c r="J13243" s="40" t="n">
        <f aca="false">IF(C13243=0,"",D13243/C13243)</f>
        <v>1</v>
      </c>
    </row>
    <row r="13244" customFormat="false" ht="15" hidden="false" customHeight="false" outlineLevel="0" collapsed="false">
      <c r="A13244" s="37" t="s">
        <v>985</v>
      </c>
      <c r="B13244" s="37" t="s">
        <v>274</v>
      </c>
      <c r="C13244" s="37" t="n">
        <v>22</v>
      </c>
      <c r="D13244" s="37" t="n">
        <v>20</v>
      </c>
      <c r="E13244" s="37" t="n">
        <v>1</v>
      </c>
      <c r="F13244" s="37" t="n">
        <v>1</v>
      </c>
      <c r="G13244" s="37" t="n">
        <v>0</v>
      </c>
      <c r="H13244" s="37" t="n">
        <v>3</v>
      </c>
      <c r="I13244" s="37" t="n">
        <v>0</v>
      </c>
      <c r="J13244" s="40" t="n">
        <f aca="false">IF(C13244=0,"",D13244/C13244)</f>
        <v>0.909090909090909</v>
      </c>
    </row>
    <row r="13245" customFormat="false" ht="15" hidden="false" customHeight="false" outlineLevel="0" collapsed="false">
      <c r="A13245" s="37" t="s">
        <v>985</v>
      </c>
      <c r="B13245" s="37" t="s">
        <v>275</v>
      </c>
      <c r="C13245" s="37" t="n">
        <v>22</v>
      </c>
      <c r="D13245" s="37" t="n">
        <v>20</v>
      </c>
      <c r="E13245" s="37" t="n">
        <v>2</v>
      </c>
      <c r="F13245" s="37" t="n">
        <v>1</v>
      </c>
      <c r="G13245" s="37" t="n">
        <v>0</v>
      </c>
      <c r="H13245" s="37" t="n">
        <v>2</v>
      </c>
      <c r="I13245" s="37" t="n">
        <v>3</v>
      </c>
      <c r="J13245" s="40" t="n">
        <f aca="false">IF(C13245=0,"",D13245/C13245)</f>
        <v>0.909090909090909</v>
      </c>
    </row>
    <row r="13246" customFormat="false" ht="15" hidden="false" customHeight="false" outlineLevel="0" collapsed="false">
      <c r="A13246" s="37" t="s">
        <v>985</v>
      </c>
      <c r="B13246" s="37" t="s">
        <v>276</v>
      </c>
      <c r="C13246" s="37" t="n">
        <v>22</v>
      </c>
      <c r="D13246" s="37" t="n">
        <v>20</v>
      </c>
      <c r="E13246" s="37" t="n">
        <v>1</v>
      </c>
      <c r="F13246" s="37" t="n">
        <v>2</v>
      </c>
      <c r="G13246" s="37" t="n">
        <v>3</v>
      </c>
      <c r="H13246" s="37" t="n">
        <v>5</v>
      </c>
      <c r="I13246" s="37" t="n">
        <v>0</v>
      </c>
      <c r="J13246" s="40" t="n">
        <f aca="false">IF(C13246=0,"",D13246/C13246)</f>
        <v>0.909090909090909</v>
      </c>
    </row>
    <row r="13247" customFormat="false" ht="15" hidden="false" customHeight="false" outlineLevel="0" collapsed="false">
      <c r="A13247" s="37" t="s">
        <v>985</v>
      </c>
      <c r="B13247" s="37" t="s">
        <v>277</v>
      </c>
      <c r="C13247" s="37" t="n">
        <v>22</v>
      </c>
      <c r="D13247" s="37" t="n">
        <v>21</v>
      </c>
      <c r="E13247" s="37" t="n">
        <v>0</v>
      </c>
      <c r="F13247" s="37" t="n">
        <v>2</v>
      </c>
      <c r="G13247" s="37" t="n">
        <v>0</v>
      </c>
      <c r="H13247" s="37" t="n">
        <v>0</v>
      </c>
      <c r="I13247" s="37" t="n">
        <v>0</v>
      </c>
      <c r="J13247" s="40" t="n">
        <f aca="false">IF(C13247=0,"",D13247/C13247)</f>
        <v>0.954545454545455</v>
      </c>
    </row>
    <row r="13248" customFormat="false" ht="15" hidden="false" customHeight="false" outlineLevel="0" collapsed="false">
      <c r="A13248" s="37" t="s">
        <v>985</v>
      </c>
      <c r="B13248" s="37" t="s">
        <v>278</v>
      </c>
      <c r="C13248" s="37" t="n">
        <v>22</v>
      </c>
      <c r="D13248" s="37" t="n">
        <v>22</v>
      </c>
      <c r="E13248" s="37" t="n">
        <v>0</v>
      </c>
      <c r="F13248" s="37" t="n">
        <v>1</v>
      </c>
      <c r="G13248" s="37" t="n">
        <v>0</v>
      </c>
      <c r="H13248" s="37" t="n">
        <v>1</v>
      </c>
      <c r="I13248" s="37" t="n">
        <v>2</v>
      </c>
      <c r="J13248" s="40" t="n">
        <f aca="false">IF(C13248=0,"",D13248/C13248)</f>
        <v>1</v>
      </c>
    </row>
    <row r="13249" customFormat="false" ht="15" hidden="false" customHeight="false" outlineLevel="0" collapsed="false">
      <c r="A13249" s="37" t="s">
        <v>985</v>
      </c>
      <c r="B13249" s="37" t="s">
        <v>279</v>
      </c>
      <c r="C13249" s="37" t="n">
        <v>22</v>
      </c>
      <c r="D13249" s="37" t="n">
        <v>20</v>
      </c>
      <c r="E13249" s="37" t="n">
        <v>1</v>
      </c>
      <c r="F13249" s="37" t="n">
        <v>0</v>
      </c>
      <c r="G13249" s="37" t="n">
        <v>0</v>
      </c>
      <c r="H13249" s="37" t="n">
        <v>0</v>
      </c>
      <c r="I13249" s="37" t="n">
        <v>0</v>
      </c>
      <c r="J13249" s="40" t="n">
        <f aca="false">IF(C13249=0,"",D13249/C13249)</f>
        <v>0.909090909090909</v>
      </c>
    </row>
    <row r="13250" customFormat="false" ht="15" hidden="false" customHeight="false" outlineLevel="0" collapsed="false">
      <c r="A13250" s="37" t="s">
        <v>985</v>
      </c>
      <c r="B13250" s="37" t="s">
        <v>280</v>
      </c>
      <c r="C13250" s="37" t="n">
        <v>22</v>
      </c>
      <c r="D13250" s="37" t="n">
        <v>20</v>
      </c>
      <c r="E13250" s="37" t="n">
        <v>1</v>
      </c>
      <c r="F13250" s="37" t="n">
        <v>0</v>
      </c>
      <c r="G13250" s="37" t="n">
        <v>0</v>
      </c>
      <c r="H13250" s="37" t="n">
        <v>1</v>
      </c>
      <c r="I13250" s="37" t="n">
        <v>0</v>
      </c>
      <c r="J13250" s="40" t="n">
        <f aca="false">IF(C13250=0,"",D13250/C13250)</f>
        <v>0.909090909090909</v>
      </c>
    </row>
    <row r="13251" customFormat="false" ht="15" hidden="false" customHeight="false" outlineLevel="0" collapsed="false">
      <c r="A13251" s="37" t="s">
        <v>985</v>
      </c>
      <c r="B13251" s="37" t="s">
        <v>281</v>
      </c>
      <c r="C13251" s="37" t="n">
        <v>22</v>
      </c>
      <c r="D13251" s="37" t="n">
        <v>21</v>
      </c>
      <c r="E13251" s="37" t="n">
        <v>0</v>
      </c>
      <c r="F13251" s="37" t="n">
        <v>1</v>
      </c>
      <c r="G13251" s="37" t="n">
        <v>0</v>
      </c>
      <c r="H13251" s="37" t="n">
        <v>1</v>
      </c>
      <c r="I13251" s="37" t="n">
        <v>3</v>
      </c>
      <c r="J13251" s="40" t="n">
        <f aca="false">IF(C13251=0,"",D13251/C13251)</f>
        <v>0.954545454545455</v>
      </c>
    </row>
    <row r="13252" customFormat="false" ht="15" hidden="false" customHeight="false" outlineLevel="0" collapsed="false">
      <c r="A13252" s="37" t="s">
        <v>1893</v>
      </c>
      <c r="B13252" s="37" t="s">
        <v>270</v>
      </c>
      <c r="C13252" s="37" t="n">
        <v>22</v>
      </c>
      <c r="D13252" s="37" t="n">
        <v>21</v>
      </c>
      <c r="E13252" s="37" t="n">
        <v>0</v>
      </c>
      <c r="F13252" s="37" t="n">
        <v>1</v>
      </c>
      <c r="G13252" s="37" t="n">
        <v>0</v>
      </c>
      <c r="H13252" s="37" t="n">
        <v>1</v>
      </c>
      <c r="I13252" s="37" t="n">
        <v>0</v>
      </c>
      <c r="J13252" s="40" t="n">
        <f aca="false">IF(C13252=0,"",D13252/C13252)</f>
        <v>0.954545454545455</v>
      </c>
    </row>
    <row r="13253" customFormat="false" ht="15" hidden="false" customHeight="false" outlineLevel="0" collapsed="false">
      <c r="A13253" s="37" t="s">
        <v>1893</v>
      </c>
      <c r="B13253" s="37" t="s">
        <v>271</v>
      </c>
      <c r="C13253" s="37" t="n">
        <v>22</v>
      </c>
      <c r="D13253" s="37" t="n">
        <v>21</v>
      </c>
      <c r="E13253" s="37" t="n">
        <v>0</v>
      </c>
      <c r="F13253" s="37" t="n">
        <v>0</v>
      </c>
      <c r="G13253" s="37" t="n">
        <v>1</v>
      </c>
      <c r="H13253" s="37" t="n">
        <v>2</v>
      </c>
      <c r="I13253" s="37" t="n">
        <v>8</v>
      </c>
      <c r="J13253" s="40" t="n">
        <f aca="false">IF(C13253=0,"",D13253/C13253)</f>
        <v>0.954545454545455</v>
      </c>
    </row>
    <row r="13254" customFormat="false" ht="15" hidden="false" customHeight="false" outlineLevel="0" collapsed="false">
      <c r="A13254" s="37" t="s">
        <v>1893</v>
      </c>
      <c r="B13254" s="37" t="s">
        <v>272</v>
      </c>
      <c r="C13254" s="37" t="n">
        <v>22</v>
      </c>
      <c r="D13254" s="37" t="n">
        <v>20</v>
      </c>
      <c r="E13254" s="37" t="n">
        <v>0</v>
      </c>
      <c r="F13254" s="37" t="n">
        <v>0</v>
      </c>
      <c r="G13254" s="37" t="n">
        <v>1</v>
      </c>
      <c r="H13254" s="37" t="n">
        <v>1</v>
      </c>
      <c r="I13254" s="37" t="n">
        <v>1</v>
      </c>
      <c r="J13254" s="40" t="n">
        <f aca="false">IF(C13254=0,"",D13254/C13254)</f>
        <v>0.909090909090909</v>
      </c>
    </row>
    <row r="13255" customFormat="false" ht="15" hidden="false" customHeight="false" outlineLevel="0" collapsed="false">
      <c r="A13255" s="37" t="s">
        <v>1893</v>
      </c>
      <c r="B13255" s="37" t="s">
        <v>273</v>
      </c>
      <c r="C13255" s="37" t="n">
        <v>22</v>
      </c>
      <c r="D13255" s="37" t="n">
        <v>21</v>
      </c>
      <c r="E13255" s="37" t="n">
        <v>1</v>
      </c>
      <c r="F13255" s="37" t="n">
        <v>0</v>
      </c>
      <c r="G13255" s="37" t="n">
        <v>0</v>
      </c>
      <c r="H13255" s="37" t="n">
        <v>1</v>
      </c>
      <c r="I13255" s="37" t="n">
        <v>3</v>
      </c>
      <c r="J13255" s="40" t="n">
        <f aca="false">IF(C13255=0,"",D13255/C13255)</f>
        <v>0.954545454545455</v>
      </c>
    </row>
    <row r="13256" customFormat="false" ht="15" hidden="false" customHeight="false" outlineLevel="0" collapsed="false">
      <c r="A13256" s="37" t="s">
        <v>1893</v>
      </c>
      <c r="B13256" s="37" t="s">
        <v>274</v>
      </c>
      <c r="C13256" s="37" t="n">
        <v>22</v>
      </c>
      <c r="D13256" s="37" t="n">
        <v>20</v>
      </c>
      <c r="E13256" s="37" t="n">
        <v>0</v>
      </c>
      <c r="F13256" s="37" t="n">
        <v>0</v>
      </c>
      <c r="G13256" s="37" t="n">
        <v>0</v>
      </c>
      <c r="H13256" s="37" t="n">
        <v>2</v>
      </c>
      <c r="I13256" s="37" t="n">
        <v>5</v>
      </c>
      <c r="J13256" s="40" t="n">
        <f aca="false">IF(C13256=0,"",D13256/C13256)</f>
        <v>0.909090909090909</v>
      </c>
    </row>
    <row r="13257" customFormat="false" ht="15" hidden="false" customHeight="false" outlineLevel="0" collapsed="false">
      <c r="A13257" s="37" t="s">
        <v>1893</v>
      </c>
      <c r="B13257" s="37" t="s">
        <v>275</v>
      </c>
      <c r="C13257" s="37" t="n">
        <v>22</v>
      </c>
      <c r="D13257" s="37" t="n">
        <v>22</v>
      </c>
      <c r="E13257" s="37" t="n">
        <v>1</v>
      </c>
      <c r="F13257" s="37" t="n">
        <v>1</v>
      </c>
      <c r="G13257" s="37" t="n">
        <v>1</v>
      </c>
      <c r="H13257" s="37" t="n">
        <v>1</v>
      </c>
      <c r="I13257" s="37" t="n">
        <v>2</v>
      </c>
      <c r="J13257" s="40" t="n">
        <f aca="false">IF(C13257=0,"",D13257/C13257)</f>
        <v>1</v>
      </c>
    </row>
    <row r="13258" customFormat="false" ht="15" hidden="false" customHeight="false" outlineLevel="0" collapsed="false">
      <c r="A13258" s="37" t="s">
        <v>1893</v>
      </c>
      <c r="B13258" s="37" t="s">
        <v>276</v>
      </c>
      <c r="C13258" s="37" t="n">
        <v>22</v>
      </c>
      <c r="D13258" s="37" t="n">
        <v>20</v>
      </c>
      <c r="E13258" s="37" t="n">
        <v>0</v>
      </c>
      <c r="F13258" s="37" t="n">
        <v>2</v>
      </c>
      <c r="G13258" s="37" t="n">
        <v>0</v>
      </c>
      <c r="H13258" s="37" t="n">
        <v>0</v>
      </c>
      <c r="I13258" s="37" t="n">
        <v>3</v>
      </c>
      <c r="J13258" s="40" t="n">
        <f aca="false">IF(C13258=0,"",D13258/C13258)</f>
        <v>0.909090909090909</v>
      </c>
    </row>
    <row r="13259" customFormat="false" ht="15" hidden="false" customHeight="false" outlineLevel="0" collapsed="false">
      <c r="A13259" s="37" t="s">
        <v>1893</v>
      </c>
      <c r="B13259" s="37" t="s">
        <v>277</v>
      </c>
      <c r="C13259" s="37" t="n">
        <v>22</v>
      </c>
      <c r="D13259" s="37" t="n">
        <v>18</v>
      </c>
      <c r="E13259" s="37" t="n">
        <v>0</v>
      </c>
      <c r="F13259" s="37" t="n">
        <v>0</v>
      </c>
      <c r="G13259" s="37" t="n">
        <v>1</v>
      </c>
      <c r="H13259" s="37" t="n">
        <v>0</v>
      </c>
      <c r="I13259" s="37" t="n">
        <v>0</v>
      </c>
      <c r="J13259" s="40" t="n">
        <f aca="false">IF(C13259=0,"",D13259/C13259)</f>
        <v>0.818181818181818</v>
      </c>
    </row>
    <row r="13260" customFormat="false" ht="15" hidden="false" customHeight="false" outlineLevel="0" collapsed="false">
      <c r="A13260" s="37" t="s">
        <v>1893</v>
      </c>
      <c r="B13260" s="37" t="s">
        <v>278</v>
      </c>
      <c r="C13260" s="37" t="n">
        <v>22</v>
      </c>
      <c r="D13260" s="37" t="n">
        <v>21</v>
      </c>
      <c r="E13260" s="37" t="n">
        <v>0</v>
      </c>
      <c r="F13260" s="37" t="n">
        <v>0</v>
      </c>
      <c r="G13260" s="37" t="n">
        <v>1</v>
      </c>
      <c r="H13260" s="37" t="n">
        <v>3</v>
      </c>
      <c r="I13260" s="37" t="n">
        <v>0</v>
      </c>
      <c r="J13260" s="40" t="n">
        <f aca="false">IF(C13260=0,"",D13260/C13260)</f>
        <v>0.954545454545455</v>
      </c>
    </row>
    <row r="13261" customFormat="false" ht="15" hidden="false" customHeight="false" outlineLevel="0" collapsed="false">
      <c r="A13261" s="37" t="s">
        <v>1893</v>
      </c>
      <c r="B13261" s="37" t="s">
        <v>279</v>
      </c>
      <c r="C13261" s="37" t="n">
        <v>22</v>
      </c>
      <c r="D13261" s="37" t="n">
        <v>20</v>
      </c>
      <c r="E13261" s="37" t="n">
        <v>1</v>
      </c>
      <c r="F13261" s="37" t="n">
        <v>2</v>
      </c>
      <c r="G13261" s="37" t="n">
        <v>0</v>
      </c>
      <c r="H13261" s="37" t="n">
        <v>2</v>
      </c>
      <c r="I13261" s="37" t="n">
        <v>6</v>
      </c>
      <c r="J13261" s="40" t="n">
        <f aca="false">IF(C13261=0,"",D13261/C13261)</f>
        <v>0.909090909090909</v>
      </c>
    </row>
    <row r="13262" customFormat="false" ht="15" hidden="false" customHeight="false" outlineLevel="0" collapsed="false">
      <c r="A13262" s="37" t="s">
        <v>1893</v>
      </c>
      <c r="B13262" s="37" t="s">
        <v>280</v>
      </c>
      <c r="C13262" s="37" t="n">
        <v>22</v>
      </c>
      <c r="D13262" s="37" t="n">
        <v>21</v>
      </c>
      <c r="E13262" s="37" t="n">
        <v>1</v>
      </c>
      <c r="F13262" s="37" t="n">
        <v>0</v>
      </c>
      <c r="G13262" s="37" t="n">
        <v>0</v>
      </c>
      <c r="H13262" s="37" t="n">
        <v>1</v>
      </c>
      <c r="I13262" s="37" t="n">
        <v>0</v>
      </c>
      <c r="J13262" s="40" t="n">
        <f aca="false">IF(C13262=0,"",D13262/C13262)</f>
        <v>0.954545454545455</v>
      </c>
    </row>
    <row r="13263" customFormat="false" ht="15" hidden="false" customHeight="false" outlineLevel="0" collapsed="false">
      <c r="A13263" s="37" t="s">
        <v>1893</v>
      </c>
      <c r="B13263" s="37" t="s">
        <v>281</v>
      </c>
      <c r="C13263" s="37" t="n">
        <v>22</v>
      </c>
      <c r="D13263" s="37" t="n">
        <v>21</v>
      </c>
      <c r="E13263" s="37" t="n">
        <v>2</v>
      </c>
      <c r="F13263" s="37" t="n">
        <v>2</v>
      </c>
      <c r="G13263" s="37" t="n">
        <v>1</v>
      </c>
      <c r="H13263" s="37" t="n">
        <v>1</v>
      </c>
      <c r="I13263" s="37" t="n">
        <v>1</v>
      </c>
      <c r="J13263" s="40" t="n">
        <f aca="false">IF(C13263=0,"",D13263/C13263)</f>
        <v>0.954545454545455</v>
      </c>
    </row>
    <row r="13264" customFormat="false" ht="15" hidden="false" customHeight="false" outlineLevel="0" collapsed="false">
      <c r="A13264" s="37" t="s">
        <v>1894</v>
      </c>
      <c r="B13264" s="37" t="s">
        <v>270</v>
      </c>
      <c r="C13264" s="37" t="n">
        <v>22</v>
      </c>
      <c r="D13264" s="37" t="n">
        <v>19</v>
      </c>
      <c r="E13264" s="37" t="n">
        <v>0</v>
      </c>
      <c r="F13264" s="37" t="n">
        <v>0</v>
      </c>
      <c r="G13264" s="37" t="n">
        <v>0</v>
      </c>
      <c r="H13264" s="37" t="n">
        <v>3</v>
      </c>
      <c r="I13264" s="37" t="n">
        <v>3</v>
      </c>
      <c r="J13264" s="40" t="n">
        <f aca="false">IF(C13264=0,"",D13264/C13264)</f>
        <v>0.863636363636364</v>
      </c>
    </row>
    <row r="13265" customFormat="false" ht="15" hidden="false" customHeight="false" outlineLevel="0" collapsed="false">
      <c r="A13265" s="37" t="s">
        <v>1894</v>
      </c>
      <c r="B13265" s="37" t="s">
        <v>271</v>
      </c>
      <c r="C13265" s="37" t="n">
        <v>22</v>
      </c>
      <c r="D13265" s="37" t="n">
        <v>21</v>
      </c>
      <c r="E13265" s="37" t="n">
        <v>0</v>
      </c>
      <c r="F13265" s="37" t="n">
        <v>0</v>
      </c>
      <c r="G13265" s="37" t="n">
        <v>0</v>
      </c>
      <c r="H13265" s="37" t="n">
        <v>0</v>
      </c>
      <c r="I13265" s="37" t="n">
        <v>0</v>
      </c>
      <c r="J13265" s="40" t="n">
        <f aca="false">IF(C13265=0,"",D13265/C13265)</f>
        <v>0.954545454545455</v>
      </c>
    </row>
    <row r="13266" customFormat="false" ht="15" hidden="false" customHeight="false" outlineLevel="0" collapsed="false">
      <c r="A13266" s="37" t="s">
        <v>1894</v>
      </c>
      <c r="B13266" s="37" t="s">
        <v>272</v>
      </c>
      <c r="C13266" s="37" t="n">
        <v>22</v>
      </c>
      <c r="D13266" s="37" t="n">
        <v>19</v>
      </c>
      <c r="E13266" s="37" t="n">
        <v>0</v>
      </c>
      <c r="F13266" s="37" t="n">
        <v>1</v>
      </c>
      <c r="G13266" s="37" t="n">
        <v>0</v>
      </c>
      <c r="H13266" s="37" t="n">
        <v>1</v>
      </c>
      <c r="I13266" s="37" t="n">
        <v>2</v>
      </c>
      <c r="J13266" s="40" t="n">
        <f aca="false">IF(C13266=0,"",D13266/C13266)</f>
        <v>0.863636363636364</v>
      </c>
    </row>
    <row r="13267" customFormat="false" ht="15" hidden="false" customHeight="false" outlineLevel="0" collapsed="false">
      <c r="A13267" s="37" t="s">
        <v>1894</v>
      </c>
      <c r="B13267" s="37" t="s">
        <v>273</v>
      </c>
      <c r="C13267" s="37" t="n">
        <v>22</v>
      </c>
      <c r="D13267" s="37" t="n">
        <v>21</v>
      </c>
      <c r="E13267" s="37" t="n">
        <v>0</v>
      </c>
      <c r="F13267" s="37" t="n">
        <v>0</v>
      </c>
      <c r="G13267" s="37" t="n">
        <v>0</v>
      </c>
      <c r="H13267" s="37" t="n">
        <v>1</v>
      </c>
      <c r="I13267" s="37" t="n">
        <v>5</v>
      </c>
      <c r="J13267" s="40" t="n">
        <f aca="false">IF(C13267=0,"",D13267/C13267)</f>
        <v>0.954545454545455</v>
      </c>
    </row>
    <row r="13268" customFormat="false" ht="15" hidden="false" customHeight="false" outlineLevel="0" collapsed="false">
      <c r="A13268" s="37" t="s">
        <v>1894</v>
      </c>
      <c r="B13268" s="37" t="s">
        <v>274</v>
      </c>
      <c r="C13268" s="37" t="n">
        <v>22</v>
      </c>
      <c r="D13268" s="37" t="n">
        <v>20</v>
      </c>
      <c r="E13268" s="37" t="n">
        <v>0</v>
      </c>
      <c r="F13268" s="37" t="n">
        <v>0</v>
      </c>
      <c r="G13268" s="37" t="n">
        <v>0</v>
      </c>
      <c r="H13268" s="37" t="n">
        <v>2</v>
      </c>
      <c r="I13268" s="37" t="n">
        <v>0</v>
      </c>
      <c r="J13268" s="40" t="n">
        <f aca="false">IF(C13268=0,"",D13268/C13268)</f>
        <v>0.909090909090909</v>
      </c>
    </row>
    <row r="13269" customFormat="false" ht="15" hidden="false" customHeight="false" outlineLevel="0" collapsed="false">
      <c r="A13269" s="37" t="s">
        <v>1894</v>
      </c>
      <c r="B13269" s="37" t="s">
        <v>275</v>
      </c>
      <c r="C13269" s="37" t="n">
        <v>22</v>
      </c>
      <c r="D13269" s="37" t="n">
        <v>21</v>
      </c>
      <c r="E13269" s="37" t="n">
        <v>0</v>
      </c>
      <c r="F13269" s="37" t="n">
        <v>1</v>
      </c>
      <c r="G13269" s="37" t="n">
        <v>0</v>
      </c>
      <c r="H13269" s="37" t="n">
        <v>0</v>
      </c>
      <c r="I13269" s="37" t="n">
        <v>0</v>
      </c>
      <c r="J13269" s="40" t="n">
        <f aca="false">IF(C13269=0,"",D13269/C13269)</f>
        <v>0.954545454545455</v>
      </c>
    </row>
    <row r="13270" customFormat="false" ht="15" hidden="false" customHeight="false" outlineLevel="0" collapsed="false">
      <c r="A13270" s="37" t="s">
        <v>1894</v>
      </c>
      <c r="B13270" s="37" t="s">
        <v>276</v>
      </c>
      <c r="C13270" s="37" t="n">
        <v>22</v>
      </c>
      <c r="D13270" s="37" t="n">
        <v>20</v>
      </c>
      <c r="E13270" s="37" t="n">
        <v>0</v>
      </c>
      <c r="F13270" s="37" t="n">
        <v>3</v>
      </c>
      <c r="G13270" s="37" t="n">
        <v>0</v>
      </c>
      <c r="H13270" s="37" t="n">
        <v>4</v>
      </c>
      <c r="I13270" s="37" t="n">
        <v>0</v>
      </c>
      <c r="J13270" s="40" t="n">
        <f aca="false">IF(C13270=0,"",D13270/C13270)</f>
        <v>0.909090909090909</v>
      </c>
    </row>
    <row r="13271" customFormat="false" ht="15" hidden="false" customHeight="false" outlineLevel="0" collapsed="false">
      <c r="A13271" s="37" t="s">
        <v>1894</v>
      </c>
      <c r="B13271" s="37" t="s">
        <v>277</v>
      </c>
      <c r="C13271" s="37" t="n">
        <v>22</v>
      </c>
      <c r="D13271" s="37" t="n">
        <v>19</v>
      </c>
      <c r="E13271" s="37" t="n">
        <v>1</v>
      </c>
      <c r="F13271" s="37" t="n">
        <v>0</v>
      </c>
      <c r="G13271" s="37" t="n">
        <v>1</v>
      </c>
      <c r="H13271" s="37" t="n">
        <v>0</v>
      </c>
      <c r="I13271" s="37" t="n">
        <v>12</v>
      </c>
      <c r="J13271" s="40" t="n">
        <f aca="false">IF(C13271=0,"",D13271/C13271)</f>
        <v>0.863636363636364</v>
      </c>
    </row>
    <row r="13272" customFormat="false" ht="15" hidden="false" customHeight="false" outlineLevel="0" collapsed="false">
      <c r="A13272" s="37" t="s">
        <v>1894</v>
      </c>
      <c r="B13272" s="37" t="s">
        <v>278</v>
      </c>
      <c r="C13272" s="37" t="n">
        <v>22</v>
      </c>
      <c r="D13272" s="37" t="n">
        <v>22</v>
      </c>
      <c r="E13272" s="37" t="n">
        <v>0</v>
      </c>
      <c r="F13272" s="37" t="n">
        <v>0</v>
      </c>
      <c r="G13272" s="37" t="n">
        <v>1</v>
      </c>
      <c r="H13272" s="37" t="n">
        <v>5</v>
      </c>
      <c r="I13272" s="37" t="n">
        <v>3</v>
      </c>
      <c r="J13272" s="40" t="n">
        <f aca="false">IF(C13272=0,"",D13272/C13272)</f>
        <v>1</v>
      </c>
    </row>
    <row r="13273" customFormat="false" ht="15" hidden="false" customHeight="false" outlineLevel="0" collapsed="false">
      <c r="A13273" s="37" t="s">
        <v>1894</v>
      </c>
      <c r="B13273" s="37" t="s">
        <v>279</v>
      </c>
      <c r="C13273" s="37" t="n">
        <v>22</v>
      </c>
      <c r="D13273" s="37" t="n">
        <v>18</v>
      </c>
      <c r="E13273" s="37" t="n">
        <v>0</v>
      </c>
      <c r="F13273" s="37" t="n">
        <v>1</v>
      </c>
      <c r="G13273" s="37" t="n">
        <v>0</v>
      </c>
      <c r="H13273" s="37" t="n">
        <v>2</v>
      </c>
      <c r="I13273" s="37" t="n">
        <v>0</v>
      </c>
      <c r="J13273" s="40" t="n">
        <f aca="false">IF(C13273=0,"",D13273/C13273)</f>
        <v>0.818181818181818</v>
      </c>
    </row>
    <row r="13274" customFormat="false" ht="15" hidden="false" customHeight="false" outlineLevel="0" collapsed="false">
      <c r="A13274" s="37" t="s">
        <v>1894</v>
      </c>
      <c r="B13274" s="37" t="s">
        <v>280</v>
      </c>
      <c r="C13274" s="37" t="n">
        <v>22</v>
      </c>
      <c r="D13274" s="37" t="n">
        <v>22</v>
      </c>
      <c r="E13274" s="37" t="n">
        <v>1</v>
      </c>
      <c r="F13274" s="37" t="n">
        <v>0</v>
      </c>
      <c r="G13274" s="37" t="n">
        <v>0</v>
      </c>
      <c r="H13274" s="37" t="n">
        <v>2</v>
      </c>
      <c r="I13274" s="37" t="n">
        <v>0</v>
      </c>
      <c r="J13274" s="40" t="n">
        <f aca="false">IF(C13274=0,"",D13274/C13274)</f>
        <v>1</v>
      </c>
    </row>
    <row r="13275" customFormat="false" ht="15" hidden="false" customHeight="false" outlineLevel="0" collapsed="false">
      <c r="A13275" s="37" t="s">
        <v>1894</v>
      </c>
      <c r="B13275" s="37" t="s">
        <v>281</v>
      </c>
      <c r="C13275" s="37" t="n">
        <v>22</v>
      </c>
      <c r="D13275" s="37" t="n">
        <v>20</v>
      </c>
      <c r="E13275" s="37" t="n">
        <v>1</v>
      </c>
      <c r="F13275" s="37" t="n">
        <v>0</v>
      </c>
      <c r="G13275" s="37" t="n">
        <v>0</v>
      </c>
      <c r="H13275" s="37" t="n">
        <v>1</v>
      </c>
      <c r="I13275" s="37" t="n">
        <v>1</v>
      </c>
      <c r="J13275" s="40" t="n">
        <f aca="false">IF(C13275=0,"",D13275/C13275)</f>
        <v>0.909090909090909</v>
      </c>
    </row>
    <row r="13276" customFormat="false" ht="15" hidden="false" customHeight="false" outlineLevel="0" collapsed="false">
      <c r="A13276" s="37" t="s">
        <v>1895</v>
      </c>
      <c r="B13276" s="37" t="s">
        <v>270</v>
      </c>
      <c r="C13276" s="37" t="n">
        <v>22</v>
      </c>
      <c r="D13276" s="37" t="n">
        <v>21</v>
      </c>
      <c r="E13276" s="37" t="n">
        <v>0</v>
      </c>
      <c r="F13276" s="37" t="n">
        <v>3</v>
      </c>
      <c r="G13276" s="37" t="n">
        <v>0</v>
      </c>
      <c r="H13276" s="37" t="n">
        <v>3</v>
      </c>
      <c r="I13276" s="37" t="n">
        <v>1</v>
      </c>
      <c r="J13276" s="40" t="n">
        <f aca="false">IF(C13276=0,"",D13276/C13276)</f>
        <v>0.954545454545455</v>
      </c>
    </row>
    <row r="13277" customFormat="false" ht="15" hidden="false" customHeight="false" outlineLevel="0" collapsed="false">
      <c r="A13277" s="37" t="s">
        <v>1895</v>
      </c>
      <c r="B13277" s="37" t="s">
        <v>271</v>
      </c>
      <c r="C13277" s="37" t="n">
        <v>22</v>
      </c>
      <c r="D13277" s="37" t="n">
        <v>21</v>
      </c>
      <c r="E13277" s="37" t="n">
        <v>1</v>
      </c>
      <c r="F13277" s="37" t="n">
        <v>0</v>
      </c>
      <c r="G13277" s="37" t="n">
        <v>1</v>
      </c>
      <c r="H13277" s="37" t="n">
        <v>1</v>
      </c>
      <c r="I13277" s="37" t="n">
        <v>2</v>
      </c>
      <c r="J13277" s="40" t="n">
        <f aca="false">IF(C13277=0,"",D13277/C13277)</f>
        <v>0.954545454545455</v>
      </c>
    </row>
    <row r="13278" customFormat="false" ht="15" hidden="false" customHeight="false" outlineLevel="0" collapsed="false">
      <c r="A13278" s="37" t="s">
        <v>1895</v>
      </c>
      <c r="B13278" s="37" t="s">
        <v>272</v>
      </c>
      <c r="C13278" s="37" t="n">
        <v>22</v>
      </c>
      <c r="D13278" s="37" t="n">
        <v>19</v>
      </c>
      <c r="E13278" s="37" t="n">
        <v>2</v>
      </c>
      <c r="F13278" s="37" t="n">
        <v>1</v>
      </c>
      <c r="G13278" s="37" t="n">
        <v>0</v>
      </c>
      <c r="H13278" s="37" t="n">
        <v>1</v>
      </c>
      <c r="I13278" s="37" t="n">
        <v>1</v>
      </c>
      <c r="J13278" s="40" t="n">
        <f aca="false">IF(C13278=0,"",D13278/C13278)</f>
        <v>0.863636363636364</v>
      </c>
    </row>
    <row r="13279" customFormat="false" ht="15" hidden="false" customHeight="false" outlineLevel="0" collapsed="false">
      <c r="A13279" s="37" t="s">
        <v>1895</v>
      </c>
      <c r="B13279" s="37" t="s">
        <v>273</v>
      </c>
      <c r="C13279" s="37" t="n">
        <v>22</v>
      </c>
      <c r="D13279" s="37" t="n">
        <v>22</v>
      </c>
      <c r="E13279" s="37" t="n">
        <v>0</v>
      </c>
      <c r="F13279" s="37" t="n">
        <v>1</v>
      </c>
      <c r="G13279" s="37" t="n">
        <v>1</v>
      </c>
      <c r="H13279" s="37" t="n">
        <v>2</v>
      </c>
      <c r="I13279" s="37" t="n">
        <v>1</v>
      </c>
      <c r="J13279" s="40" t="n">
        <f aca="false">IF(C13279=0,"",D13279/C13279)</f>
        <v>1</v>
      </c>
    </row>
    <row r="13280" customFormat="false" ht="15" hidden="false" customHeight="false" outlineLevel="0" collapsed="false">
      <c r="A13280" s="37" t="s">
        <v>1895</v>
      </c>
      <c r="B13280" s="37" t="s">
        <v>274</v>
      </c>
      <c r="C13280" s="37" t="n">
        <v>22</v>
      </c>
      <c r="D13280" s="37" t="n">
        <v>19</v>
      </c>
      <c r="E13280" s="37" t="n">
        <v>2</v>
      </c>
      <c r="F13280" s="37" t="n">
        <v>0</v>
      </c>
      <c r="G13280" s="37" t="n">
        <v>0</v>
      </c>
      <c r="H13280" s="37" t="n">
        <v>3</v>
      </c>
      <c r="I13280" s="37" t="n">
        <v>6</v>
      </c>
      <c r="J13280" s="40" t="n">
        <f aca="false">IF(C13280=0,"",D13280/C13280)</f>
        <v>0.863636363636364</v>
      </c>
    </row>
    <row r="13281" customFormat="false" ht="15" hidden="false" customHeight="false" outlineLevel="0" collapsed="false">
      <c r="A13281" s="37" t="s">
        <v>1895</v>
      </c>
      <c r="B13281" s="37" t="s">
        <v>275</v>
      </c>
      <c r="C13281" s="37" t="n">
        <v>22</v>
      </c>
      <c r="D13281" s="37" t="n">
        <v>19</v>
      </c>
      <c r="E13281" s="37" t="n">
        <v>0</v>
      </c>
      <c r="F13281" s="37" t="n">
        <v>0</v>
      </c>
      <c r="G13281" s="37" t="n">
        <v>0</v>
      </c>
      <c r="H13281" s="37" t="n">
        <v>3</v>
      </c>
      <c r="I13281" s="37" t="n">
        <v>1</v>
      </c>
      <c r="J13281" s="40" t="n">
        <f aca="false">IF(C13281=0,"",D13281/C13281)</f>
        <v>0.863636363636364</v>
      </c>
    </row>
    <row r="13282" customFormat="false" ht="15" hidden="false" customHeight="false" outlineLevel="0" collapsed="false">
      <c r="A13282" s="37" t="s">
        <v>1895</v>
      </c>
      <c r="B13282" s="37" t="s">
        <v>276</v>
      </c>
      <c r="C13282" s="37" t="n">
        <v>22</v>
      </c>
      <c r="D13282" s="37" t="n">
        <v>21</v>
      </c>
      <c r="E13282" s="37" t="n">
        <v>1</v>
      </c>
      <c r="F13282" s="37" t="n">
        <v>1</v>
      </c>
      <c r="G13282" s="37" t="n">
        <v>0</v>
      </c>
      <c r="H13282" s="37" t="n">
        <v>1</v>
      </c>
      <c r="I13282" s="37" t="n">
        <v>1</v>
      </c>
      <c r="J13282" s="40" t="n">
        <f aca="false">IF(C13282=0,"",D13282/C13282)</f>
        <v>0.954545454545455</v>
      </c>
    </row>
    <row r="13283" customFormat="false" ht="15" hidden="false" customHeight="false" outlineLevel="0" collapsed="false">
      <c r="A13283" s="37" t="s">
        <v>1895</v>
      </c>
      <c r="B13283" s="37" t="s">
        <v>277</v>
      </c>
      <c r="C13283" s="37" t="n">
        <v>22</v>
      </c>
      <c r="D13283" s="37" t="n">
        <v>22</v>
      </c>
      <c r="E13283" s="37" t="n">
        <v>1</v>
      </c>
      <c r="F13283" s="37" t="n">
        <v>0</v>
      </c>
      <c r="G13283" s="37" t="n">
        <v>1</v>
      </c>
      <c r="H13283" s="37" t="n">
        <v>2</v>
      </c>
      <c r="I13283" s="37" t="n">
        <v>0</v>
      </c>
      <c r="J13283" s="40" t="n">
        <f aca="false">IF(C13283=0,"",D13283/C13283)</f>
        <v>1</v>
      </c>
    </row>
    <row r="13284" customFormat="false" ht="15" hidden="false" customHeight="false" outlineLevel="0" collapsed="false">
      <c r="A13284" s="37" t="s">
        <v>1895</v>
      </c>
      <c r="B13284" s="37" t="s">
        <v>278</v>
      </c>
      <c r="C13284" s="37" t="n">
        <v>22</v>
      </c>
      <c r="D13284" s="37" t="n">
        <v>20</v>
      </c>
      <c r="E13284" s="37" t="n">
        <v>2</v>
      </c>
      <c r="F13284" s="37" t="n">
        <v>1</v>
      </c>
      <c r="G13284" s="37" t="n">
        <v>0</v>
      </c>
      <c r="H13284" s="37" t="n">
        <v>0</v>
      </c>
      <c r="I13284" s="37" t="n">
        <v>5</v>
      </c>
      <c r="J13284" s="40" t="n">
        <f aca="false">IF(C13284=0,"",D13284/C13284)</f>
        <v>0.909090909090909</v>
      </c>
    </row>
    <row r="13285" customFormat="false" ht="15" hidden="false" customHeight="false" outlineLevel="0" collapsed="false">
      <c r="A13285" s="37" t="s">
        <v>1895</v>
      </c>
      <c r="B13285" s="37" t="s">
        <v>279</v>
      </c>
      <c r="C13285" s="37" t="n">
        <v>22</v>
      </c>
      <c r="D13285" s="37" t="n">
        <v>21</v>
      </c>
      <c r="E13285" s="37" t="n">
        <v>0</v>
      </c>
      <c r="F13285" s="37" t="n">
        <v>1</v>
      </c>
      <c r="G13285" s="37" t="n">
        <v>0</v>
      </c>
      <c r="H13285" s="37" t="n">
        <v>1</v>
      </c>
      <c r="I13285" s="37" t="n">
        <v>2</v>
      </c>
      <c r="J13285" s="40" t="n">
        <f aca="false">IF(C13285=0,"",D13285/C13285)</f>
        <v>0.954545454545455</v>
      </c>
    </row>
    <row r="13286" customFormat="false" ht="15" hidden="false" customHeight="false" outlineLevel="0" collapsed="false">
      <c r="A13286" s="37" t="s">
        <v>1895</v>
      </c>
      <c r="B13286" s="37" t="s">
        <v>280</v>
      </c>
      <c r="C13286" s="37" t="n">
        <v>22</v>
      </c>
      <c r="D13286" s="37" t="n">
        <v>22</v>
      </c>
      <c r="E13286" s="37" t="n">
        <v>1</v>
      </c>
      <c r="F13286" s="37" t="n">
        <v>1</v>
      </c>
      <c r="G13286" s="37" t="n">
        <v>0</v>
      </c>
      <c r="H13286" s="37" t="n">
        <v>3</v>
      </c>
      <c r="I13286" s="37" t="n">
        <v>9</v>
      </c>
      <c r="J13286" s="40" t="n">
        <f aca="false">IF(C13286=0,"",D13286/C13286)</f>
        <v>1</v>
      </c>
    </row>
    <row r="13287" customFormat="false" ht="15" hidden="false" customHeight="false" outlineLevel="0" collapsed="false">
      <c r="A13287" s="37" t="s">
        <v>1895</v>
      </c>
      <c r="B13287" s="37" t="s">
        <v>281</v>
      </c>
      <c r="C13287" s="37" t="n">
        <v>22</v>
      </c>
      <c r="D13287" s="37" t="n">
        <v>21</v>
      </c>
      <c r="E13287" s="37" t="n">
        <v>2</v>
      </c>
      <c r="F13287" s="37" t="n">
        <v>2</v>
      </c>
      <c r="G13287" s="37" t="n">
        <v>0</v>
      </c>
      <c r="H13287" s="37" t="n">
        <v>2</v>
      </c>
      <c r="I13287" s="37" t="n">
        <v>0</v>
      </c>
      <c r="J13287" s="40" t="n">
        <f aca="false">IF(C13287=0,"",D13287/C13287)</f>
        <v>0.954545454545455</v>
      </c>
    </row>
    <row r="13288" customFormat="false" ht="15" hidden="false" customHeight="false" outlineLevel="0" collapsed="false">
      <c r="A13288" s="37" t="s">
        <v>1896</v>
      </c>
      <c r="B13288" s="37" t="s">
        <v>270</v>
      </c>
      <c r="C13288" s="37" t="n">
        <v>22</v>
      </c>
      <c r="D13288" s="37" t="n">
        <v>17</v>
      </c>
      <c r="E13288" s="37" t="n">
        <v>1</v>
      </c>
      <c r="F13288" s="37" t="n">
        <v>2</v>
      </c>
      <c r="G13288" s="37" t="n">
        <v>0</v>
      </c>
      <c r="H13288" s="37" t="n">
        <v>0</v>
      </c>
      <c r="I13288" s="37" t="n">
        <v>2</v>
      </c>
      <c r="J13288" s="40" t="n">
        <f aca="false">IF(C13288=0,"",D13288/C13288)</f>
        <v>0.772727272727273</v>
      </c>
    </row>
    <row r="13289" customFormat="false" ht="15" hidden="false" customHeight="false" outlineLevel="0" collapsed="false">
      <c r="A13289" s="37" t="s">
        <v>1896</v>
      </c>
      <c r="B13289" s="37" t="s">
        <v>271</v>
      </c>
      <c r="C13289" s="37" t="n">
        <v>22</v>
      </c>
      <c r="D13289" s="37" t="n">
        <v>21</v>
      </c>
      <c r="E13289" s="37" t="n">
        <v>0</v>
      </c>
      <c r="F13289" s="37" t="n">
        <v>2</v>
      </c>
      <c r="G13289" s="37" t="n">
        <v>0</v>
      </c>
      <c r="H13289" s="37" t="n">
        <v>1</v>
      </c>
      <c r="I13289" s="37" t="n">
        <v>0</v>
      </c>
      <c r="J13289" s="40" t="n">
        <f aca="false">IF(C13289=0,"",D13289/C13289)</f>
        <v>0.954545454545455</v>
      </c>
    </row>
    <row r="13290" customFormat="false" ht="15" hidden="false" customHeight="false" outlineLevel="0" collapsed="false">
      <c r="A13290" s="37" t="s">
        <v>1896</v>
      </c>
      <c r="B13290" s="37" t="s">
        <v>272</v>
      </c>
      <c r="C13290" s="37" t="n">
        <v>22</v>
      </c>
      <c r="D13290" s="37" t="n">
        <v>20</v>
      </c>
      <c r="E13290" s="37" t="n">
        <v>1</v>
      </c>
      <c r="F13290" s="37" t="n">
        <v>0</v>
      </c>
      <c r="G13290" s="37" t="n">
        <v>0</v>
      </c>
      <c r="H13290" s="37" t="n">
        <v>3</v>
      </c>
      <c r="I13290" s="37" t="n">
        <v>0</v>
      </c>
      <c r="J13290" s="40" t="n">
        <f aca="false">IF(C13290=0,"",D13290/C13290)</f>
        <v>0.909090909090909</v>
      </c>
    </row>
    <row r="13291" customFormat="false" ht="15" hidden="false" customHeight="false" outlineLevel="0" collapsed="false">
      <c r="A13291" s="37" t="s">
        <v>1896</v>
      </c>
      <c r="B13291" s="37" t="s">
        <v>273</v>
      </c>
      <c r="C13291" s="37" t="n">
        <v>22</v>
      </c>
      <c r="D13291" s="37" t="n">
        <v>21</v>
      </c>
      <c r="E13291" s="37" t="n">
        <v>0</v>
      </c>
      <c r="F13291" s="37" t="n">
        <v>0</v>
      </c>
      <c r="G13291" s="37" t="n">
        <v>0</v>
      </c>
      <c r="H13291" s="37" t="n">
        <v>2</v>
      </c>
      <c r="I13291" s="37" t="n">
        <v>5</v>
      </c>
      <c r="J13291" s="40" t="n">
        <f aca="false">IF(C13291=0,"",D13291/C13291)</f>
        <v>0.954545454545455</v>
      </c>
    </row>
    <row r="13292" customFormat="false" ht="15" hidden="false" customHeight="false" outlineLevel="0" collapsed="false">
      <c r="A13292" s="37" t="s">
        <v>1896</v>
      </c>
      <c r="B13292" s="37" t="s">
        <v>274</v>
      </c>
      <c r="C13292" s="37" t="n">
        <v>22</v>
      </c>
      <c r="D13292" s="37" t="n">
        <v>18</v>
      </c>
      <c r="E13292" s="37" t="n">
        <v>2</v>
      </c>
      <c r="F13292" s="37" t="n">
        <v>3</v>
      </c>
      <c r="G13292" s="37" t="n">
        <v>0</v>
      </c>
      <c r="H13292" s="37" t="n">
        <v>0</v>
      </c>
      <c r="I13292" s="37" t="n">
        <v>3</v>
      </c>
      <c r="J13292" s="40" t="n">
        <f aca="false">IF(C13292=0,"",D13292/C13292)</f>
        <v>0.818181818181818</v>
      </c>
    </row>
    <row r="13293" customFormat="false" ht="15" hidden="false" customHeight="false" outlineLevel="0" collapsed="false">
      <c r="A13293" s="37" t="s">
        <v>1896</v>
      </c>
      <c r="B13293" s="37" t="s">
        <v>275</v>
      </c>
      <c r="C13293" s="37" t="n">
        <v>22</v>
      </c>
      <c r="D13293" s="37" t="n">
        <v>21</v>
      </c>
      <c r="E13293" s="37" t="n">
        <v>1</v>
      </c>
      <c r="F13293" s="37" t="n">
        <v>2</v>
      </c>
      <c r="G13293" s="37" t="n">
        <v>0</v>
      </c>
      <c r="H13293" s="37" t="n">
        <v>0</v>
      </c>
      <c r="I13293" s="37" t="n">
        <v>0</v>
      </c>
      <c r="J13293" s="40" t="n">
        <f aca="false">IF(C13293=0,"",D13293/C13293)</f>
        <v>0.954545454545455</v>
      </c>
    </row>
    <row r="13294" customFormat="false" ht="15" hidden="false" customHeight="false" outlineLevel="0" collapsed="false">
      <c r="A13294" s="37" t="s">
        <v>1896</v>
      </c>
      <c r="B13294" s="37" t="s">
        <v>276</v>
      </c>
      <c r="C13294" s="37" t="n">
        <v>22</v>
      </c>
      <c r="D13294" s="37" t="n">
        <v>20</v>
      </c>
      <c r="E13294" s="37" t="n">
        <v>0</v>
      </c>
      <c r="F13294" s="37" t="n">
        <v>1</v>
      </c>
      <c r="G13294" s="37" t="n">
        <v>1</v>
      </c>
      <c r="H13294" s="37" t="n">
        <v>3</v>
      </c>
      <c r="I13294" s="37" t="n">
        <v>4</v>
      </c>
      <c r="J13294" s="40" t="n">
        <f aca="false">IF(C13294=0,"",D13294/C13294)</f>
        <v>0.909090909090909</v>
      </c>
    </row>
    <row r="13295" customFormat="false" ht="15" hidden="false" customHeight="false" outlineLevel="0" collapsed="false">
      <c r="A13295" s="37" t="s">
        <v>1896</v>
      </c>
      <c r="B13295" s="37" t="s">
        <v>277</v>
      </c>
      <c r="C13295" s="37" t="n">
        <v>22</v>
      </c>
      <c r="D13295" s="37" t="n">
        <v>22</v>
      </c>
      <c r="E13295" s="37" t="n">
        <v>1</v>
      </c>
      <c r="F13295" s="37" t="n">
        <v>2</v>
      </c>
      <c r="G13295" s="37" t="n">
        <v>0</v>
      </c>
      <c r="H13295" s="37" t="n">
        <v>1</v>
      </c>
      <c r="I13295" s="37" t="n">
        <v>1</v>
      </c>
      <c r="J13295" s="40" t="n">
        <f aca="false">IF(C13295=0,"",D13295/C13295)</f>
        <v>1</v>
      </c>
    </row>
    <row r="13296" customFormat="false" ht="15" hidden="false" customHeight="false" outlineLevel="0" collapsed="false">
      <c r="A13296" s="37" t="s">
        <v>1896</v>
      </c>
      <c r="B13296" s="37" t="s">
        <v>278</v>
      </c>
      <c r="C13296" s="37" t="n">
        <v>22</v>
      </c>
      <c r="D13296" s="37" t="n">
        <v>19</v>
      </c>
      <c r="E13296" s="37" t="n">
        <v>1</v>
      </c>
      <c r="F13296" s="37" t="n">
        <v>1</v>
      </c>
      <c r="G13296" s="37" t="n">
        <v>0</v>
      </c>
      <c r="H13296" s="37" t="n">
        <v>0</v>
      </c>
      <c r="I13296" s="37" t="n">
        <v>0</v>
      </c>
      <c r="J13296" s="40" t="n">
        <f aca="false">IF(C13296=0,"",D13296/C13296)</f>
        <v>0.863636363636364</v>
      </c>
    </row>
    <row r="13297" customFormat="false" ht="15" hidden="false" customHeight="false" outlineLevel="0" collapsed="false">
      <c r="A13297" s="37" t="s">
        <v>1896</v>
      </c>
      <c r="B13297" s="37" t="s">
        <v>279</v>
      </c>
      <c r="C13297" s="37" t="n">
        <v>22</v>
      </c>
      <c r="D13297" s="37" t="n">
        <v>20</v>
      </c>
      <c r="E13297" s="37" t="n">
        <v>0</v>
      </c>
      <c r="F13297" s="37" t="n">
        <v>2</v>
      </c>
      <c r="G13297" s="37" t="n">
        <v>0</v>
      </c>
      <c r="H13297" s="37" t="n">
        <v>2</v>
      </c>
      <c r="I13297" s="37" t="n">
        <v>3</v>
      </c>
      <c r="J13297" s="40" t="n">
        <f aca="false">IF(C13297=0,"",D13297/C13297)</f>
        <v>0.909090909090909</v>
      </c>
    </row>
    <row r="13298" customFormat="false" ht="15" hidden="false" customHeight="false" outlineLevel="0" collapsed="false">
      <c r="A13298" s="37" t="s">
        <v>1896</v>
      </c>
      <c r="B13298" s="37" t="s">
        <v>280</v>
      </c>
      <c r="C13298" s="37" t="n">
        <v>22</v>
      </c>
      <c r="D13298" s="37" t="n">
        <v>21</v>
      </c>
      <c r="E13298" s="37" t="n">
        <v>2</v>
      </c>
      <c r="F13298" s="37" t="n">
        <v>0</v>
      </c>
      <c r="G13298" s="37" t="n">
        <v>0</v>
      </c>
      <c r="H13298" s="37" t="n">
        <v>0</v>
      </c>
      <c r="I13298" s="37" t="n">
        <v>0</v>
      </c>
      <c r="J13298" s="40" t="n">
        <f aca="false">IF(C13298=0,"",D13298/C13298)</f>
        <v>0.954545454545455</v>
      </c>
    </row>
    <row r="13299" customFormat="false" ht="15" hidden="false" customHeight="false" outlineLevel="0" collapsed="false">
      <c r="A13299" s="37" t="s">
        <v>1896</v>
      </c>
      <c r="B13299" s="37" t="s">
        <v>281</v>
      </c>
      <c r="C13299" s="37" t="n">
        <v>22</v>
      </c>
      <c r="D13299" s="37" t="n">
        <v>18</v>
      </c>
      <c r="E13299" s="37" t="n">
        <v>0</v>
      </c>
      <c r="F13299" s="37" t="n">
        <v>0</v>
      </c>
      <c r="G13299" s="37" t="n">
        <v>0</v>
      </c>
      <c r="H13299" s="37" t="n">
        <v>2</v>
      </c>
      <c r="I13299" s="37" t="n">
        <v>1</v>
      </c>
      <c r="J13299" s="40" t="n">
        <f aca="false">IF(C13299=0,"",D13299/C13299)</f>
        <v>0.818181818181818</v>
      </c>
    </row>
    <row r="13300" customFormat="false" ht="15" hidden="false" customHeight="false" outlineLevel="0" collapsed="false">
      <c r="A13300" s="37" t="s">
        <v>1897</v>
      </c>
      <c r="B13300" s="37" t="s">
        <v>270</v>
      </c>
      <c r="C13300" s="37" t="n">
        <v>22</v>
      </c>
      <c r="D13300" s="37" t="n">
        <v>20</v>
      </c>
      <c r="E13300" s="37" t="n">
        <v>1</v>
      </c>
      <c r="F13300" s="37" t="n">
        <v>1</v>
      </c>
      <c r="G13300" s="37" t="n">
        <v>0</v>
      </c>
      <c r="H13300" s="37" t="n">
        <v>1</v>
      </c>
      <c r="I13300" s="37" t="n">
        <v>8</v>
      </c>
      <c r="J13300" s="40" t="n">
        <f aca="false">IF(C13300=0,"",D13300/C13300)</f>
        <v>0.909090909090909</v>
      </c>
    </row>
    <row r="13301" customFormat="false" ht="15" hidden="false" customHeight="false" outlineLevel="0" collapsed="false">
      <c r="A13301" s="37" t="s">
        <v>1897</v>
      </c>
      <c r="B13301" s="37" t="s">
        <v>271</v>
      </c>
      <c r="C13301" s="37" t="n">
        <v>22</v>
      </c>
      <c r="D13301" s="37" t="n">
        <v>21</v>
      </c>
      <c r="E13301" s="37" t="n">
        <v>0</v>
      </c>
      <c r="F13301" s="37" t="n">
        <v>0</v>
      </c>
      <c r="G13301" s="37" t="n">
        <v>0</v>
      </c>
      <c r="H13301" s="37" t="n">
        <v>2</v>
      </c>
      <c r="I13301" s="37" t="n">
        <v>1</v>
      </c>
      <c r="J13301" s="40" t="n">
        <f aca="false">IF(C13301=0,"",D13301/C13301)</f>
        <v>0.954545454545455</v>
      </c>
    </row>
    <row r="13302" customFormat="false" ht="15" hidden="false" customHeight="false" outlineLevel="0" collapsed="false">
      <c r="A13302" s="37" t="s">
        <v>1897</v>
      </c>
      <c r="B13302" s="37" t="s">
        <v>272</v>
      </c>
      <c r="C13302" s="37" t="n">
        <v>22</v>
      </c>
      <c r="D13302" s="37" t="n">
        <v>21</v>
      </c>
      <c r="E13302" s="37" t="n">
        <v>0</v>
      </c>
      <c r="F13302" s="37" t="n">
        <v>0</v>
      </c>
      <c r="G13302" s="37" t="n">
        <v>0</v>
      </c>
      <c r="H13302" s="37" t="n">
        <v>1</v>
      </c>
      <c r="I13302" s="37" t="n">
        <v>1</v>
      </c>
      <c r="J13302" s="40" t="n">
        <f aca="false">IF(C13302=0,"",D13302/C13302)</f>
        <v>0.954545454545455</v>
      </c>
    </row>
    <row r="13303" customFormat="false" ht="15" hidden="false" customHeight="false" outlineLevel="0" collapsed="false">
      <c r="A13303" s="37" t="s">
        <v>1897</v>
      </c>
      <c r="B13303" s="37" t="s">
        <v>273</v>
      </c>
      <c r="C13303" s="37" t="n">
        <v>22</v>
      </c>
      <c r="D13303" s="37" t="n">
        <v>19</v>
      </c>
      <c r="E13303" s="37" t="n">
        <v>1</v>
      </c>
      <c r="F13303" s="37" t="n">
        <v>1</v>
      </c>
      <c r="G13303" s="37" t="n">
        <v>0</v>
      </c>
      <c r="H13303" s="37" t="n">
        <v>1</v>
      </c>
      <c r="I13303" s="37" t="n">
        <v>0</v>
      </c>
      <c r="J13303" s="40" t="n">
        <f aca="false">IF(C13303=0,"",D13303/C13303)</f>
        <v>0.863636363636364</v>
      </c>
    </row>
    <row r="13304" customFormat="false" ht="15" hidden="false" customHeight="false" outlineLevel="0" collapsed="false">
      <c r="A13304" s="37" t="s">
        <v>1897</v>
      </c>
      <c r="B13304" s="37" t="s">
        <v>274</v>
      </c>
      <c r="C13304" s="37" t="n">
        <v>22</v>
      </c>
      <c r="D13304" s="37" t="n">
        <v>20</v>
      </c>
      <c r="E13304" s="37" t="n">
        <v>1</v>
      </c>
      <c r="F13304" s="37" t="n">
        <v>1</v>
      </c>
      <c r="G13304" s="37" t="n">
        <v>0</v>
      </c>
      <c r="H13304" s="37" t="n">
        <v>3</v>
      </c>
      <c r="I13304" s="37" t="n">
        <v>1</v>
      </c>
      <c r="J13304" s="40" t="n">
        <f aca="false">IF(C13304=0,"",D13304/C13304)</f>
        <v>0.909090909090909</v>
      </c>
    </row>
    <row r="13305" customFormat="false" ht="15" hidden="false" customHeight="false" outlineLevel="0" collapsed="false">
      <c r="A13305" s="37" t="s">
        <v>1897</v>
      </c>
      <c r="B13305" s="37" t="s">
        <v>275</v>
      </c>
      <c r="C13305" s="37" t="n">
        <v>22</v>
      </c>
      <c r="D13305" s="37" t="n">
        <v>22</v>
      </c>
      <c r="E13305" s="37" t="n">
        <v>0</v>
      </c>
      <c r="F13305" s="37" t="n">
        <v>1</v>
      </c>
      <c r="G13305" s="37" t="n">
        <v>3</v>
      </c>
      <c r="H13305" s="37" t="n">
        <v>1</v>
      </c>
      <c r="I13305" s="37" t="n">
        <v>0</v>
      </c>
      <c r="J13305" s="40" t="n">
        <f aca="false">IF(C13305=0,"",D13305/C13305)</f>
        <v>1</v>
      </c>
    </row>
    <row r="13306" customFormat="false" ht="15" hidden="false" customHeight="false" outlineLevel="0" collapsed="false">
      <c r="A13306" s="37" t="s">
        <v>1897</v>
      </c>
      <c r="B13306" s="37" t="s">
        <v>276</v>
      </c>
      <c r="C13306" s="37" t="n">
        <v>22</v>
      </c>
      <c r="D13306" s="37" t="n">
        <v>18</v>
      </c>
      <c r="E13306" s="37" t="n">
        <v>0</v>
      </c>
      <c r="F13306" s="37" t="n">
        <v>0</v>
      </c>
      <c r="G13306" s="37" t="n">
        <v>1</v>
      </c>
      <c r="H13306" s="37" t="n">
        <v>1</v>
      </c>
      <c r="I13306" s="37" t="n">
        <v>0</v>
      </c>
      <c r="J13306" s="40" t="n">
        <f aca="false">IF(C13306=0,"",D13306/C13306)</f>
        <v>0.818181818181818</v>
      </c>
    </row>
    <row r="13307" customFormat="false" ht="15" hidden="false" customHeight="false" outlineLevel="0" collapsed="false">
      <c r="A13307" s="37" t="s">
        <v>1897</v>
      </c>
      <c r="B13307" s="37" t="s">
        <v>277</v>
      </c>
      <c r="C13307" s="37" t="n">
        <v>22</v>
      </c>
      <c r="D13307" s="37" t="n">
        <v>20</v>
      </c>
      <c r="E13307" s="37" t="n">
        <v>1</v>
      </c>
      <c r="F13307" s="37" t="n">
        <v>0</v>
      </c>
      <c r="G13307" s="37" t="n">
        <v>0</v>
      </c>
      <c r="H13307" s="37" t="n">
        <v>0</v>
      </c>
      <c r="I13307" s="37" t="n">
        <v>2</v>
      </c>
      <c r="J13307" s="40" t="n">
        <f aca="false">IF(C13307=0,"",D13307/C13307)</f>
        <v>0.909090909090909</v>
      </c>
    </row>
    <row r="13308" customFormat="false" ht="15" hidden="false" customHeight="false" outlineLevel="0" collapsed="false">
      <c r="A13308" s="37" t="s">
        <v>1897</v>
      </c>
      <c r="B13308" s="37" t="s">
        <v>278</v>
      </c>
      <c r="C13308" s="37" t="n">
        <v>22</v>
      </c>
      <c r="D13308" s="37" t="n">
        <v>17</v>
      </c>
      <c r="E13308" s="37" t="n">
        <v>1</v>
      </c>
      <c r="F13308" s="37" t="n">
        <v>1</v>
      </c>
      <c r="G13308" s="37" t="n">
        <v>1</v>
      </c>
      <c r="H13308" s="37" t="n">
        <v>2</v>
      </c>
      <c r="I13308" s="37" t="n">
        <v>2</v>
      </c>
      <c r="J13308" s="40" t="n">
        <f aca="false">IF(C13308=0,"",D13308/C13308)</f>
        <v>0.772727272727273</v>
      </c>
    </row>
    <row r="13309" customFormat="false" ht="15" hidden="false" customHeight="false" outlineLevel="0" collapsed="false">
      <c r="A13309" s="37" t="s">
        <v>1897</v>
      </c>
      <c r="B13309" s="37" t="s">
        <v>279</v>
      </c>
      <c r="C13309" s="37" t="n">
        <v>22</v>
      </c>
      <c r="D13309" s="37" t="n">
        <v>22</v>
      </c>
      <c r="E13309" s="37" t="n">
        <v>1</v>
      </c>
      <c r="F13309" s="37" t="n">
        <v>2</v>
      </c>
      <c r="G13309" s="37" t="n">
        <v>1</v>
      </c>
      <c r="H13309" s="37" t="n">
        <v>1</v>
      </c>
      <c r="I13309" s="37" t="n">
        <v>0</v>
      </c>
      <c r="J13309" s="40" t="n">
        <f aca="false">IF(C13309=0,"",D13309/C13309)</f>
        <v>1</v>
      </c>
    </row>
    <row r="13310" customFormat="false" ht="15" hidden="false" customHeight="false" outlineLevel="0" collapsed="false">
      <c r="A13310" s="37" t="s">
        <v>1897</v>
      </c>
      <c r="B13310" s="37" t="s">
        <v>280</v>
      </c>
      <c r="C13310" s="37" t="n">
        <v>22</v>
      </c>
      <c r="D13310" s="37" t="n">
        <v>21</v>
      </c>
      <c r="E13310" s="37" t="n">
        <v>1</v>
      </c>
      <c r="F13310" s="37" t="n">
        <v>1</v>
      </c>
      <c r="G13310" s="37" t="n">
        <v>2</v>
      </c>
      <c r="H13310" s="37" t="n">
        <v>1</v>
      </c>
      <c r="I13310" s="37" t="n">
        <v>1</v>
      </c>
      <c r="J13310" s="40" t="n">
        <f aca="false">IF(C13310=0,"",D13310/C13310)</f>
        <v>0.954545454545455</v>
      </c>
    </row>
    <row r="13311" customFormat="false" ht="15" hidden="false" customHeight="false" outlineLevel="0" collapsed="false">
      <c r="A13311" s="37" t="s">
        <v>1897</v>
      </c>
      <c r="B13311" s="37" t="s">
        <v>281</v>
      </c>
      <c r="C13311" s="37" t="n">
        <v>22</v>
      </c>
      <c r="D13311" s="37" t="n">
        <v>22</v>
      </c>
      <c r="E13311" s="37" t="n">
        <v>1</v>
      </c>
      <c r="F13311" s="37" t="n">
        <v>1</v>
      </c>
      <c r="G13311" s="37" t="n">
        <v>0</v>
      </c>
      <c r="H13311" s="37" t="n">
        <v>1</v>
      </c>
      <c r="I13311" s="37" t="n">
        <v>1</v>
      </c>
      <c r="J13311" s="40" t="n">
        <f aca="false">IF(C13311=0,"",D13311/C13311)</f>
        <v>1</v>
      </c>
    </row>
    <row r="13312" customFormat="false" ht="15" hidden="false" customHeight="false" outlineLevel="0" collapsed="false">
      <c r="A13312" s="37" t="s">
        <v>1898</v>
      </c>
      <c r="B13312" s="37" t="s">
        <v>270</v>
      </c>
      <c r="C13312" s="37" t="n">
        <v>22</v>
      </c>
      <c r="D13312" s="37" t="n">
        <v>18</v>
      </c>
      <c r="E13312" s="37" t="n">
        <v>0</v>
      </c>
      <c r="F13312" s="37" t="n">
        <v>0</v>
      </c>
      <c r="G13312" s="37" t="n">
        <v>0</v>
      </c>
      <c r="H13312" s="37" t="n">
        <v>1</v>
      </c>
      <c r="I13312" s="37" t="n">
        <v>1</v>
      </c>
      <c r="J13312" s="40" t="n">
        <f aca="false">IF(C13312=0,"",D13312/C13312)</f>
        <v>0.818181818181818</v>
      </c>
    </row>
    <row r="13313" customFormat="false" ht="15" hidden="false" customHeight="false" outlineLevel="0" collapsed="false">
      <c r="A13313" s="37" t="s">
        <v>1898</v>
      </c>
      <c r="B13313" s="37" t="s">
        <v>271</v>
      </c>
      <c r="C13313" s="37" t="n">
        <v>22</v>
      </c>
      <c r="D13313" s="37" t="n">
        <v>19</v>
      </c>
      <c r="E13313" s="37" t="n">
        <v>4</v>
      </c>
      <c r="F13313" s="37" t="n">
        <v>1</v>
      </c>
      <c r="G13313" s="37" t="n">
        <v>1</v>
      </c>
      <c r="H13313" s="37" t="n">
        <v>2</v>
      </c>
      <c r="I13313" s="37" t="n">
        <v>1</v>
      </c>
      <c r="J13313" s="40" t="n">
        <f aca="false">IF(C13313=0,"",D13313/C13313)</f>
        <v>0.863636363636364</v>
      </c>
    </row>
    <row r="13314" customFormat="false" ht="15" hidden="false" customHeight="false" outlineLevel="0" collapsed="false">
      <c r="A13314" s="37" t="s">
        <v>1898</v>
      </c>
      <c r="B13314" s="37" t="s">
        <v>272</v>
      </c>
      <c r="C13314" s="37" t="n">
        <v>22</v>
      </c>
      <c r="D13314" s="37" t="n">
        <v>19</v>
      </c>
      <c r="E13314" s="37" t="n">
        <v>2</v>
      </c>
      <c r="F13314" s="37" t="n">
        <v>0</v>
      </c>
      <c r="G13314" s="37" t="n">
        <v>1</v>
      </c>
      <c r="H13314" s="37" t="n">
        <v>4</v>
      </c>
      <c r="I13314" s="37" t="n">
        <v>2</v>
      </c>
      <c r="J13314" s="40" t="n">
        <f aca="false">IF(C13314=0,"",D13314/C13314)</f>
        <v>0.863636363636364</v>
      </c>
    </row>
    <row r="13315" customFormat="false" ht="15" hidden="false" customHeight="false" outlineLevel="0" collapsed="false">
      <c r="A13315" s="37" t="s">
        <v>1898</v>
      </c>
      <c r="B13315" s="37" t="s">
        <v>273</v>
      </c>
      <c r="C13315" s="37" t="n">
        <v>22</v>
      </c>
      <c r="D13315" s="37" t="n">
        <v>19</v>
      </c>
      <c r="E13315" s="37" t="n">
        <v>0</v>
      </c>
      <c r="F13315" s="37" t="n">
        <v>0</v>
      </c>
      <c r="G13315" s="37" t="n">
        <v>0</v>
      </c>
      <c r="H13315" s="37" t="n">
        <v>0</v>
      </c>
      <c r="I13315" s="37" t="n">
        <v>0</v>
      </c>
      <c r="J13315" s="40" t="n">
        <f aca="false">IF(C13315=0,"",D13315/C13315)</f>
        <v>0.863636363636364</v>
      </c>
    </row>
    <row r="13316" customFormat="false" ht="15" hidden="false" customHeight="false" outlineLevel="0" collapsed="false">
      <c r="A13316" s="37" t="s">
        <v>1898</v>
      </c>
      <c r="B13316" s="37" t="s">
        <v>274</v>
      </c>
      <c r="C13316" s="37" t="n">
        <v>22</v>
      </c>
      <c r="D13316" s="37" t="n">
        <v>21</v>
      </c>
      <c r="E13316" s="37" t="n">
        <v>0</v>
      </c>
      <c r="F13316" s="37" t="n">
        <v>0</v>
      </c>
      <c r="G13316" s="37" t="n">
        <v>0</v>
      </c>
      <c r="H13316" s="37" t="n">
        <v>0</v>
      </c>
      <c r="I13316" s="37" t="n">
        <v>3</v>
      </c>
      <c r="J13316" s="40" t="n">
        <f aca="false">IF(C13316=0,"",D13316/C13316)</f>
        <v>0.954545454545455</v>
      </c>
    </row>
    <row r="13317" customFormat="false" ht="15" hidden="false" customHeight="false" outlineLevel="0" collapsed="false">
      <c r="A13317" s="37" t="s">
        <v>1898</v>
      </c>
      <c r="B13317" s="37" t="s">
        <v>275</v>
      </c>
      <c r="C13317" s="37" t="n">
        <v>22</v>
      </c>
      <c r="D13317" s="37" t="n">
        <v>21</v>
      </c>
      <c r="E13317" s="37" t="n">
        <v>1</v>
      </c>
      <c r="F13317" s="37" t="n">
        <v>0</v>
      </c>
      <c r="G13317" s="37" t="n">
        <v>0</v>
      </c>
      <c r="H13317" s="37" t="n">
        <v>1</v>
      </c>
      <c r="I13317" s="37" t="n">
        <v>3</v>
      </c>
      <c r="J13317" s="40" t="n">
        <f aca="false">IF(C13317=0,"",D13317/C13317)</f>
        <v>0.954545454545455</v>
      </c>
    </row>
    <row r="13318" customFormat="false" ht="15" hidden="false" customHeight="false" outlineLevel="0" collapsed="false">
      <c r="A13318" s="37" t="s">
        <v>1898</v>
      </c>
      <c r="B13318" s="37" t="s">
        <v>276</v>
      </c>
      <c r="C13318" s="37" t="n">
        <v>22</v>
      </c>
      <c r="D13318" s="37" t="n">
        <v>21</v>
      </c>
      <c r="E13318" s="37" t="n">
        <v>0</v>
      </c>
      <c r="F13318" s="37" t="n">
        <v>0</v>
      </c>
      <c r="G13318" s="37" t="n">
        <v>2</v>
      </c>
      <c r="H13318" s="37" t="n">
        <v>1</v>
      </c>
      <c r="I13318" s="37" t="n">
        <v>0</v>
      </c>
      <c r="J13318" s="40" t="n">
        <f aca="false">IF(C13318=0,"",D13318/C13318)</f>
        <v>0.954545454545455</v>
      </c>
    </row>
    <row r="13319" customFormat="false" ht="15" hidden="false" customHeight="false" outlineLevel="0" collapsed="false">
      <c r="A13319" s="37" t="s">
        <v>1898</v>
      </c>
      <c r="B13319" s="37" t="s">
        <v>277</v>
      </c>
      <c r="C13319" s="37" t="n">
        <v>22</v>
      </c>
      <c r="D13319" s="37" t="n">
        <v>22</v>
      </c>
      <c r="E13319" s="37" t="n">
        <v>0</v>
      </c>
      <c r="F13319" s="37" t="n">
        <v>0</v>
      </c>
      <c r="G13319" s="37" t="n">
        <v>1</v>
      </c>
      <c r="H13319" s="37" t="n">
        <v>2</v>
      </c>
      <c r="I13319" s="37" t="n">
        <v>3</v>
      </c>
      <c r="J13319" s="40" t="n">
        <f aca="false">IF(C13319=0,"",D13319/C13319)</f>
        <v>1</v>
      </c>
    </row>
    <row r="13320" customFormat="false" ht="15" hidden="false" customHeight="false" outlineLevel="0" collapsed="false">
      <c r="A13320" s="37" t="s">
        <v>1898</v>
      </c>
      <c r="B13320" s="37" t="s">
        <v>278</v>
      </c>
      <c r="C13320" s="37" t="n">
        <v>22</v>
      </c>
      <c r="D13320" s="37" t="n">
        <v>21</v>
      </c>
      <c r="E13320" s="37" t="n">
        <v>2</v>
      </c>
      <c r="F13320" s="37" t="n">
        <v>0</v>
      </c>
      <c r="G13320" s="37" t="n">
        <v>0</v>
      </c>
      <c r="H13320" s="37" t="n">
        <v>3</v>
      </c>
      <c r="I13320" s="37" t="n">
        <v>0</v>
      </c>
      <c r="J13320" s="40" t="n">
        <f aca="false">IF(C13320=0,"",D13320/C13320)</f>
        <v>0.954545454545455</v>
      </c>
    </row>
    <row r="13321" customFormat="false" ht="15" hidden="false" customHeight="false" outlineLevel="0" collapsed="false">
      <c r="A13321" s="37" t="s">
        <v>1898</v>
      </c>
      <c r="B13321" s="37" t="s">
        <v>279</v>
      </c>
      <c r="C13321" s="37" t="n">
        <v>22</v>
      </c>
      <c r="D13321" s="37" t="n">
        <v>21</v>
      </c>
      <c r="E13321" s="37" t="n">
        <v>2</v>
      </c>
      <c r="F13321" s="37" t="n">
        <v>1</v>
      </c>
      <c r="G13321" s="37" t="n">
        <v>0</v>
      </c>
      <c r="H13321" s="37" t="n">
        <v>3</v>
      </c>
      <c r="I13321" s="37" t="n">
        <v>4</v>
      </c>
      <c r="J13321" s="40" t="n">
        <f aca="false">IF(C13321=0,"",D13321/C13321)</f>
        <v>0.954545454545455</v>
      </c>
    </row>
    <row r="13322" customFormat="false" ht="15" hidden="false" customHeight="false" outlineLevel="0" collapsed="false">
      <c r="A13322" s="37" t="s">
        <v>1898</v>
      </c>
      <c r="B13322" s="37" t="s">
        <v>280</v>
      </c>
      <c r="C13322" s="37" t="n">
        <v>22</v>
      </c>
      <c r="D13322" s="37" t="n">
        <v>22</v>
      </c>
      <c r="E13322" s="37" t="n">
        <v>0</v>
      </c>
      <c r="F13322" s="37" t="n">
        <v>1</v>
      </c>
      <c r="G13322" s="37" t="n">
        <v>1</v>
      </c>
      <c r="H13322" s="37" t="n">
        <v>0</v>
      </c>
      <c r="I13322" s="37" t="n">
        <v>2</v>
      </c>
      <c r="J13322" s="40" t="n">
        <f aca="false">IF(C13322=0,"",D13322/C13322)</f>
        <v>1</v>
      </c>
    </row>
    <row r="13323" customFormat="false" ht="15" hidden="false" customHeight="false" outlineLevel="0" collapsed="false">
      <c r="A13323" s="37" t="s">
        <v>1898</v>
      </c>
      <c r="B13323" s="37" t="s">
        <v>281</v>
      </c>
      <c r="C13323" s="37" t="n">
        <v>22</v>
      </c>
      <c r="D13323" s="37" t="n">
        <v>22</v>
      </c>
      <c r="E13323" s="37" t="n">
        <v>0</v>
      </c>
      <c r="F13323" s="37" t="n">
        <v>0</v>
      </c>
      <c r="G13323" s="37" t="n">
        <v>0</v>
      </c>
      <c r="H13323" s="37" t="n">
        <v>0</v>
      </c>
      <c r="I13323" s="37" t="n">
        <v>1</v>
      </c>
      <c r="J13323" s="40" t="n">
        <f aca="false">IF(C13323=0,"",D13323/C13323)</f>
        <v>1</v>
      </c>
    </row>
    <row r="13324" customFormat="false" ht="15" hidden="false" customHeight="false" outlineLevel="0" collapsed="false">
      <c r="A13324" s="37" t="s">
        <v>540</v>
      </c>
      <c r="B13324" s="37" t="s">
        <v>273</v>
      </c>
      <c r="C13324" s="37" t="n">
        <v>22</v>
      </c>
      <c r="D13324" s="37" t="n">
        <v>19</v>
      </c>
      <c r="E13324" s="37" t="n">
        <v>2</v>
      </c>
      <c r="F13324" s="37" t="n">
        <v>0</v>
      </c>
      <c r="G13324" s="37" t="n">
        <v>1</v>
      </c>
      <c r="H13324" s="37" t="n">
        <v>1</v>
      </c>
      <c r="I13324" s="37" t="n">
        <v>28</v>
      </c>
      <c r="J13324" s="40" t="n">
        <f aca="false">IF(C13324=0,"",D13324/C13324)</f>
        <v>0.863636363636364</v>
      </c>
    </row>
    <row r="13325" customFormat="false" ht="15" hidden="false" customHeight="false" outlineLevel="0" collapsed="false">
      <c r="A13325" s="37" t="s">
        <v>540</v>
      </c>
      <c r="B13325" s="37" t="s">
        <v>274</v>
      </c>
      <c r="C13325" s="37" t="n">
        <v>22</v>
      </c>
      <c r="D13325" s="37" t="n">
        <v>15</v>
      </c>
      <c r="E13325" s="37" t="n">
        <v>0</v>
      </c>
      <c r="F13325" s="37" t="n">
        <v>0</v>
      </c>
      <c r="G13325" s="37" t="n">
        <v>1</v>
      </c>
      <c r="H13325" s="37" t="n">
        <v>3</v>
      </c>
      <c r="I13325" s="37" t="n">
        <v>13</v>
      </c>
      <c r="J13325" s="40" t="n">
        <f aca="false">IF(C13325=0,"",D13325/C13325)</f>
        <v>0.681818181818182</v>
      </c>
    </row>
    <row r="13326" customFormat="false" ht="15" hidden="false" customHeight="false" outlineLevel="0" collapsed="false">
      <c r="A13326" s="37" t="s">
        <v>540</v>
      </c>
      <c r="B13326" s="37" t="s">
        <v>275</v>
      </c>
      <c r="C13326" s="37" t="n">
        <v>22</v>
      </c>
      <c r="D13326" s="37" t="n">
        <v>20</v>
      </c>
      <c r="E13326" s="37" t="n">
        <v>2</v>
      </c>
      <c r="F13326" s="37" t="n">
        <v>2</v>
      </c>
      <c r="G13326" s="37" t="n">
        <v>0</v>
      </c>
      <c r="H13326" s="37" t="n">
        <v>3</v>
      </c>
      <c r="I13326" s="37" t="n">
        <v>7</v>
      </c>
      <c r="J13326" s="40" t="n">
        <f aca="false">IF(C13326=0,"",D13326/C13326)</f>
        <v>0.909090909090909</v>
      </c>
    </row>
    <row r="13327" customFormat="false" ht="15" hidden="false" customHeight="false" outlineLevel="0" collapsed="false">
      <c r="A13327" s="37" t="s">
        <v>540</v>
      </c>
      <c r="B13327" s="37" t="s">
        <v>276</v>
      </c>
      <c r="C13327" s="37" t="n">
        <v>22</v>
      </c>
      <c r="D13327" s="37" t="n">
        <v>22</v>
      </c>
      <c r="E13327" s="37" t="n">
        <v>1</v>
      </c>
      <c r="F13327" s="37" t="n">
        <v>0</v>
      </c>
      <c r="G13327" s="37" t="n">
        <v>4</v>
      </c>
      <c r="H13327" s="37" t="n">
        <v>1</v>
      </c>
      <c r="I13327" s="37" t="n">
        <v>9</v>
      </c>
      <c r="J13327" s="40" t="n">
        <f aca="false">IF(C13327=0,"",D13327/C13327)</f>
        <v>1</v>
      </c>
    </row>
    <row r="13328" customFormat="false" ht="15" hidden="false" customHeight="false" outlineLevel="0" collapsed="false">
      <c r="A13328" s="37" t="s">
        <v>540</v>
      </c>
      <c r="B13328" s="37" t="s">
        <v>277</v>
      </c>
      <c r="C13328" s="37" t="n">
        <v>22</v>
      </c>
      <c r="D13328" s="37" t="n">
        <v>16</v>
      </c>
      <c r="E13328" s="37" t="n">
        <v>4</v>
      </c>
      <c r="F13328" s="37" t="n">
        <v>2</v>
      </c>
      <c r="G13328" s="37" t="n">
        <v>1</v>
      </c>
      <c r="H13328" s="37" t="n">
        <v>2</v>
      </c>
      <c r="I13328" s="37" t="n">
        <v>16</v>
      </c>
      <c r="J13328" s="40" t="n">
        <f aca="false">IF(C13328=0,"",D13328/C13328)</f>
        <v>0.727272727272727</v>
      </c>
    </row>
    <row r="13329" customFormat="false" ht="15" hidden="false" customHeight="false" outlineLevel="0" collapsed="false">
      <c r="A13329" s="37" t="s">
        <v>540</v>
      </c>
      <c r="B13329" s="37" t="s">
        <v>278</v>
      </c>
      <c r="C13329" s="37" t="n">
        <v>22</v>
      </c>
      <c r="D13329" s="37" t="n">
        <v>21</v>
      </c>
      <c r="E13329" s="37" t="n">
        <v>1</v>
      </c>
      <c r="F13329" s="37" t="n">
        <v>0</v>
      </c>
      <c r="G13329" s="37" t="n">
        <v>1</v>
      </c>
      <c r="H13329" s="37" t="n">
        <v>1</v>
      </c>
      <c r="I13329" s="37" t="n">
        <v>12</v>
      </c>
      <c r="J13329" s="40" t="n">
        <f aca="false">IF(C13329=0,"",D13329/C13329)</f>
        <v>0.954545454545455</v>
      </c>
    </row>
    <row r="13330" customFormat="false" ht="15" hidden="false" customHeight="false" outlineLevel="0" collapsed="false">
      <c r="A13330" s="37" t="s">
        <v>540</v>
      </c>
      <c r="B13330" s="37" t="s">
        <v>279</v>
      </c>
      <c r="C13330" s="37" t="n">
        <v>22</v>
      </c>
      <c r="D13330" s="37" t="n">
        <v>17</v>
      </c>
      <c r="E13330" s="37" t="n">
        <v>1</v>
      </c>
      <c r="F13330" s="37" t="n">
        <v>1</v>
      </c>
      <c r="G13330" s="37" t="n">
        <v>1</v>
      </c>
      <c r="H13330" s="37" t="n">
        <v>1</v>
      </c>
      <c r="I13330" s="37" t="n">
        <v>17</v>
      </c>
      <c r="J13330" s="40" t="n">
        <f aca="false">IF(C13330=0,"",D13330/C13330)</f>
        <v>0.772727272727273</v>
      </c>
    </row>
    <row r="13331" customFormat="false" ht="15" hidden="false" customHeight="false" outlineLevel="0" collapsed="false">
      <c r="A13331" s="37" t="s">
        <v>540</v>
      </c>
      <c r="B13331" s="37" t="s">
        <v>280</v>
      </c>
      <c r="C13331" s="37" t="n">
        <v>22</v>
      </c>
      <c r="D13331" s="37" t="n">
        <v>20</v>
      </c>
      <c r="E13331" s="37" t="n">
        <v>1</v>
      </c>
      <c r="F13331" s="37" t="n">
        <v>1</v>
      </c>
      <c r="G13331" s="37" t="n">
        <v>1</v>
      </c>
      <c r="H13331" s="37" t="n">
        <v>4</v>
      </c>
      <c r="I13331" s="37" t="n">
        <v>16</v>
      </c>
      <c r="J13331" s="40" t="n">
        <f aca="false">IF(C13331=0,"",D13331/C13331)</f>
        <v>0.909090909090909</v>
      </c>
    </row>
    <row r="13332" customFormat="false" ht="15" hidden="false" customHeight="false" outlineLevel="0" collapsed="false">
      <c r="A13332" s="37" t="s">
        <v>540</v>
      </c>
      <c r="B13332" s="37" t="s">
        <v>281</v>
      </c>
      <c r="C13332" s="37" t="n">
        <v>22</v>
      </c>
      <c r="D13332" s="37" t="n">
        <v>20</v>
      </c>
      <c r="E13332" s="37" t="n">
        <v>3</v>
      </c>
      <c r="F13332" s="37" t="n">
        <v>0</v>
      </c>
      <c r="G13332" s="37" t="n">
        <v>3</v>
      </c>
      <c r="H13332" s="37" t="n">
        <v>1</v>
      </c>
      <c r="I13332" s="37" t="n">
        <v>10</v>
      </c>
      <c r="J13332" s="40" t="n">
        <f aca="false">IF(C13332=0,"",D13332/C13332)</f>
        <v>0.909090909090909</v>
      </c>
    </row>
    <row r="13333" customFormat="false" ht="15" hidden="false" customHeight="false" outlineLevel="0" collapsed="false">
      <c r="A13333" s="37" t="s">
        <v>1899</v>
      </c>
      <c r="B13333" s="37" t="s">
        <v>270</v>
      </c>
      <c r="C13333" s="37" t="n">
        <v>22</v>
      </c>
      <c r="D13333" s="37" t="n">
        <v>21</v>
      </c>
      <c r="E13333" s="37" t="n">
        <v>0</v>
      </c>
      <c r="F13333" s="37" t="n">
        <v>1</v>
      </c>
      <c r="G13333" s="37" t="n">
        <v>0</v>
      </c>
      <c r="H13333" s="37" t="n">
        <v>3</v>
      </c>
      <c r="I13333" s="37" t="n">
        <v>17</v>
      </c>
      <c r="J13333" s="40" t="n">
        <f aca="false">IF(C13333=0,"",D13333/C13333)</f>
        <v>0.954545454545455</v>
      </c>
    </row>
    <row r="13334" customFormat="false" ht="15" hidden="false" customHeight="false" outlineLevel="0" collapsed="false">
      <c r="A13334" s="37" t="s">
        <v>1899</v>
      </c>
      <c r="B13334" s="37" t="s">
        <v>271</v>
      </c>
      <c r="C13334" s="37" t="n">
        <v>22</v>
      </c>
      <c r="D13334" s="37" t="n">
        <v>20</v>
      </c>
      <c r="E13334" s="37" t="n">
        <v>3</v>
      </c>
      <c r="F13334" s="37" t="n">
        <v>2</v>
      </c>
      <c r="G13334" s="37" t="n">
        <v>1</v>
      </c>
      <c r="H13334" s="37" t="n">
        <v>0</v>
      </c>
      <c r="I13334" s="37" t="n">
        <v>19</v>
      </c>
      <c r="J13334" s="40" t="n">
        <f aca="false">IF(C13334=0,"",D13334/C13334)</f>
        <v>0.909090909090909</v>
      </c>
    </row>
    <row r="13335" customFormat="false" ht="15" hidden="false" customHeight="false" outlineLevel="0" collapsed="false">
      <c r="A13335" s="37" t="s">
        <v>1899</v>
      </c>
      <c r="B13335" s="37" t="s">
        <v>272</v>
      </c>
      <c r="C13335" s="37" t="n">
        <v>22</v>
      </c>
      <c r="D13335" s="37" t="n">
        <v>20</v>
      </c>
      <c r="E13335" s="37" t="n">
        <v>0</v>
      </c>
      <c r="F13335" s="37" t="n">
        <v>1</v>
      </c>
      <c r="G13335" s="37" t="n">
        <v>0</v>
      </c>
      <c r="H13335" s="37" t="n">
        <v>2</v>
      </c>
      <c r="I13335" s="37" t="n">
        <v>19</v>
      </c>
      <c r="J13335" s="40" t="n">
        <f aca="false">IF(C13335=0,"",D13335/C13335)</f>
        <v>0.909090909090909</v>
      </c>
    </row>
    <row r="13336" customFormat="false" ht="15" hidden="false" customHeight="false" outlineLevel="0" collapsed="false">
      <c r="A13336" s="37" t="s">
        <v>1899</v>
      </c>
      <c r="B13336" s="37" t="s">
        <v>273</v>
      </c>
      <c r="C13336" s="37" t="n">
        <v>22</v>
      </c>
      <c r="D13336" s="37" t="n">
        <v>20</v>
      </c>
      <c r="E13336" s="37" t="n">
        <v>0</v>
      </c>
      <c r="F13336" s="37" t="n">
        <v>0</v>
      </c>
      <c r="G13336" s="37" t="n">
        <v>1</v>
      </c>
      <c r="H13336" s="37" t="n">
        <v>0</v>
      </c>
      <c r="I13336" s="37" t="n">
        <v>5</v>
      </c>
      <c r="J13336" s="40" t="n">
        <f aca="false">IF(C13336=0,"",D13336/C13336)</f>
        <v>0.909090909090909</v>
      </c>
    </row>
    <row r="13337" customFormat="false" ht="15" hidden="false" customHeight="false" outlineLevel="0" collapsed="false">
      <c r="A13337" s="37" t="s">
        <v>1899</v>
      </c>
      <c r="B13337" s="37" t="s">
        <v>274</v>
      </c>
      <c r="C13337" s="37" t="n">
        <v>22</v>
      </c>
      <c r="D13337" s="37" t="n">
        <v>21</v>
      </c>
      <c r="E13337" s="37" t="n">
        <v>0</v>
      </c>
      <c r="F13337" s="37" t="n">
        <v>3</v>
      </c>
      <c r="G13337" s="37" t="n">
        <v>1</v>
      </c>
      <c r="H13337" s="37" t="n">
        <v>2</v>
      </c>
      <c r="I13337" s="37" t="n">
        <v>7</v>
      </c>
      <c r="J13337" s="40" t="n">
        <f aca="false">IF(C13337=0,"",D13337/C13337)</f>
        <v>0.954545454545455</v>
      </c>
    </row>
    <row r="13338" customFormat="false" ht="15" hidden="false" customHeight="false" outlineLevel="0" collapsed="false">
      <c r="A13338" s="37" t="s">
        <v>1899</v>
      </c>
      <c r="B13338" s="37" t="s">
        <v>275</v>
      </c>
      <c r="C13338" s="37" t="n">
        <v>22</v>
      </c>
      <c r="D13338" s="37" t="n">
        <v>21</v>
      </c>
      <c r="E13338" s="37" t="n">
        <v>0</v>
      </c>
      <c r="F13338" s="37" t="n">
        <v>1</v>
      </c>
      <c r="G13338" s="37" t="n">
        <v>0</v>
      </c>
      <c r="H13338" s="37" t="n">
        <v>1</v>
      </c>
      <c r="I13338" s="37" t="n">
        <v>3</v>
      </c>
      <c r="J13338" s="40" t="n">
        <f aca="false">IF(C13338=0,"",D13338/C13338)</f>
        <v>0.954545454545455</v>
      </c>
    </row>
    <row r="13339" customFormat="false" ht="15" hidden="false" customHeight="false" outlineLevel="0" collapsed="false">
      <c r="A13339" s="37" t="s">
        <v>1899</v>
      </c>
      <c r="B13339" s="37" t="s">
        <v>276</v>
      </c>
      <c r="C13339" s="37" t="n">
        <v>22</v>
      </c>
      <c r="D13339" s="37" t="n">
        <v>22</v>
      </c>
      <c r="E13339" s="37" t="n">
        <v>0</v>
      </c>
      <c r="F13339" s="37" t="n">
        <v>1</v>
      </c>
      <c r="G13339" s="37" t="n">
        <v>1</v>
      </c>
      <c r="H13339" s="37" t="n">
        <v>0</v>
      </c>
      <c r="I13339" s="37" t="n">
        <v>5</v>
      </c>
      <c r="J13339" s="40" t="n">
        <f aca="false">IF(C13339=0,"",D13339/C13339)</f>
        <v>1</v>
      </c>
    </row>
    <row r="13340" customFormat="false" ht="15" hidden="false" customHeight="false" outlineLevel="0" collapsed="false">
      <c r="A13340" s="37" t="s">
        <v>1899</v>
      </c>
      <c r="B13340" s="37" t="s">
        <v>277</v>
      </c>
      <c r="C13340" s="37" t="n">
        <v>22</v>
      </c>
      <c r="D13340" s="37" t="n">
        <v>20</v>
      </c>
      <c r="E13340" s="37" t="n">
        <v>1</v>
      </c>
      <c r="F13340" s="37" t="n">
        <v>2</v>
      </c>
      <c r="G13340" s="37" t="n">
        <v>0</v>
      </c>
      <c r="H13340" s="37" t="n">
        <v>1</v>
      </c>
      <c r="I13340" s="37" t="n">
        <v>9</v>
      </c>
      <c r="J13340" s="40" t="n">
        <f aca="false">IF(C13340=0,"",D13340/C13340)</f>
        <v>0.909090909090909</v>
      </c>
    </row>
    <row r="13341" customFormat="false" ht="15" hidden="false" customHeight="false" outlineLevel="0" collapsed="false">
      <c r="A13341" s="37" t="s">
        <v>1899</v>
      </c>
      <c r="B13341" s="37" t="s">
        <v>278</v>
      </c>
      <c r="C13341" s="37" t="n">
        <v>22</v>
      </c>
      <c r="D13341" s="37" t="n">
        <v>21</v>
      </c>
      <c r="E13341" s="37" t="n">
        <v>0</v>
      </c>
      <c r="F13341" s="37" t="n">
        <v>2</v>
      </c>
      <c r="G13341" s="37" t="n">
        <v>0</v>
      </c>
      <c r="H13341" s="37" t="n">
        <v>1</v>
      </c>
      <c r="I13341" s="37" t="n">
        <v>42</v>
      </c>
      <c r="J13341" s="40" t="n">
        <f aca="false">IF(C13341=0,"",D13341/C13341)</f>
        <v>0.954545454545455</v>
      </c>
    </row>
    <row r="13342" customFormat="false" ht="15" hidden="false" customHeight="false" outlineLevel="0" collapsed="false">
      <c r="A13342" s="37" t="s">
        <v>1899</v>
      </c>
      <c r="B13342" s="37" t="s">
        <v>279</v>
      </c>
      <c r="C13342" s="37" t="n">
        <v>22</v>
      </c>
      <c r="D13342" s="37" t="n">
        <v>22</v>
      </c>
      <c r="E13342" s="37" t="n">
        <v>0</v>
      </c>
      <c r="F13342" s="37" t="n">
        <v>0</v>
      </c>
      <c r="G13342" s="37" t="n">
        <v>0</v>
      </c>
      <c r="H13342" s="37" t="n">
        <v>4</v>
      </c>
      <c r="I13342" s="37" t="n">
        <v>7</v>
      </c>
      <c r="J13342" s="40" t="n">
        <f aca="false">IF(C13342=0,"",D13342/C13342)</f>
        <v>1</v>
      </c>
    </row>
    <row r="13343" customFormat="false" ht="15" hidden="false" customHeight="false" outlineLevel="0" collapsed="false">
      <c r="A13343" s="37" t="s">
        <v>1899</v>
      </c>
      <c r="B13343" s="37" t="s">
        <v>280</v>
      </c>
      <c r="C13343" s="37" t="n">
        <v>22</v>
      </c>
      <c r="D13343" s="37" t="n">
        <v>21</v>
      </c>
      <c r="E13343" s="37" t="n">
        <v>0</v>
      </c>
      <c r="F13343" s="37" t="n">
        <v>3</v>
      </c>
      <c r="G13343" s="37" t="n">
        <v>1</v>
      </c>
      <c r="H13343" s="37" t="n">
        <v>0</v>
      </c>
      <c r="I13343" s="37" t="n">
        <v>4</v>
      </c>
      <c r="J13343" s="40" t="n">
        <f aca="false">IF(C13343=0,"",D13343/C13343)</f>
        <v>0.954545454545455</v>
      </c>
    </row>
    <row r="13344" customFormat="false" ht="15" hidden="false" customHeight="false" outlineLevel="0" collapsed="false">
      <c r="A13344" s="37" t="s">
        <v>1899</v>
      </c>
      <c r="B13344" s="37" t="s">
        <v>281</v>
      </c>
      <c r="C13344" s="37" t="n">
        <v>22</v>
      </c>
      <c r="D13344" s="37" t="n">
        <v>21</v>
      </c>
      <c r="E13344" s="37" t="n">
        <v>1</v>
      </c>
      <c r="F13344" s="37" t="n">
        <v>1</v>
      </c>
      <c r="G13344" s="37" t="n">
        <v>0</v>
      </c>
      <c r="H13344" s="37" t="n">
        <v>3</v>
      </c>
      <c r="I13344" s="37" t="n">
        <v>0</v>
      </c>
      <c r="J13344" s="40" t="n">
        <f aca="false">IF(C13344=0,"",D13344/C13344)</f>
        <v>0.954545454545455</v>
      </c>
    </row>
    <row r="13345" customFormat="false" ht="15" hidden="false" customHeight="false" outlineLevel="0" collapsed="false">
      <c r="A13345" s="37" t="s">
        <v>1764</v>
      </c>
      <c r="B13345" s="37" t="s">
        <v>270</v>
      </c>
      <c r="C13345" s="37" t="n">
        <v>22</v>
      </c>
      <c r="D13345" s="37" t="n">
        <v>20</v>
      </c>
      <c r="E13345" s="37" t="n">
        <v>0</v>
      </c>
      <c r="F13345" s="37" t="n">
        <v>0</v>
      </c>
      <c r="G13345" s="37" t="n">
        <v>0</v>
      </c>
      <c r="H13345" s="37" t="n">
        <v>1</v>
      </c>
      <c r="I13345" s="37" t="n">
        <v>3</v>
      </c>
      <c r="J13345" s="40" t="n">
        <f aca="false">IF(C13345=0,"",D13345/C13345)</f>
        <v>0.909090909090909</v>
      </c>
    </row>
    <row r="13346" customFormat="false" ht="15" hidden="false" customHeight="false" outlineLevel="0" collapsed="false">
      <c r="A13346" s="37" t="s">
        <v>1764</v>
      </c>
      <c r="B13346" s="37" t="s">
        <v>271</v>
      </c>
      <c r="C13346" s="37" t="n">
        <v>22</v>
      </c>
      <c r="D13346" s="37" t="n">
        <v>20</v>
      </c>
      <c r="E13346" s="37" t="n">
        <v>1</v>
      </c>
      <c r="F13346" s="37" t="n">
        <v>0</v>
      </c>
      <c r="G13346" s="37" t="n">
        <v>1</v>
      </c>
      <c r="H13346" s="37" t="n">
        <v>0</v>
      </c>
      <c r="I13346" s="37" t="n">
        <v>0</v>
      </c>
      <c r="J13346" s="40" t="n">
        <f aca="false">IF(C13346=0,"",D13346/C13346)</f>
        <v>0.909090909090909</v>
      </c>
    </row>
    <row r="13347" customFormat="false" ht="15" hidden="false" customHeight="false" outlineLevel="0" collapsed="false">
      <c r="A13347" s="37" t="s">
        <v>1764</v>
      </c>
      <c r="B13347" s="37" t="s">
        <v>272</v>
      </c>
      <c r="C13347" s="37" t="n">
        <v>22</v>
      </c>
      <c r="D13347" s="37" t="n">
        <v>22</v>
      </c>
      <c r="E13347" s="37" t="n">
        <v>1</v>
      </c>
      <c r="F13347" s="37" t="n">
        <v>0</v>
      </c>
      <c r="G13347" s="37" t="n">
        <v>0</v>
      </c>
      <c r="H13347" s="37" t="n">
        <v>3</v>
      </c>
      <c r="I13347" s="37" t="n">
        <v>0</v>
      </c>
      <c r="J13347" s="40" t="n">
        <f aca="false">IF(C13347=0,"",D13347/C13347)</f>
        <v>1</v>
      </c>
    </row>
    <row r="13348" customFormat="false" ht="15" hidden="false" customHeight="false" outlineLevel="0" collapsed="false">
      <c r="A13348" s="37" t="s">
        <v>1764</v>
      </c>
      <c r="B13348" s="37" t="s">
        <v>273</v>
      </c>
      <c r="C13348" s="37" t="n">
        <v>22</v>
      </c>
      <c r="D13348" s="37" t="n">
        <v>20</v>
      </c>
      <c r="E13348" s="37" t="n">
        <v>0</v>
      </c>
      <c r="F13348" s="37" t="n">
        <v>1</v>
      </c>
      <c r="G13348" s="37" t="n">
        <v>1</v>
      </c>
      <c r="H13348" s="37" t="n">
        <v>0</v>
      </c>
      <c r="I13348" s="37" t="n">
        <v>0</v>
      </c>
      <c r="J13348" s="40" t="n">
        <f aca="false">IF(C13348=0,"",D13348/C13348)</f>
        <v>0.909090909090909</v>
      </c>
    </row>
    <row r="13349" customFormat="false" ht="15" hidden="false" customHeight="false" outlineLevel="0" collapsed="false">
      <c r="A13349" s="37" t="s">
        <v>1764</v>
      </c>
      <c r="B13349" s="37" t="s">
        <v>274</v>
      </c>
      <c r="C13349" s="37" t="n">
        <v>22</v>
      </c>
      <c r="D13349" s="37" t="n">
        <v>20</v>
      </c>
      <c r="E13349" s="37" t="n">
        <v>1</v>
      </c>
      <c r="F13349" s="37" t="n">
        <v>1</v>
      </c>
      <c r="G13349" s="37" t="n">
        <v>0</v>
      </c>
      <c r="H13349" s="37" t="n">
        <v>0</v>
      </c>
      <c r="I13349" s="37" t="n">
        <v>4</v>
      </c>
      <c r="J13349" s="40" t="n">
        <f aca="false">IF(C13349=0,"",D13349/C13349)</f>
        <v>0.909090909090909</v>
      </c>
    </row>
    <row r="13350" customFormat="false" ht="15" hidden="false" customHeight="false" outlineLevel="0" collapsed="false">
      <c r="A13350" s="37" t="s">
        <v>1764</v>
      </c>
      <c r="B13350" s="37" t="s">
        <v>275</v>
      </c>
      <c r="C13350" s="37" t="n">
        <v>22</v>
      </c>
      <c r="D13350" s="37" t="n">
        <v>20</v>
      </c>
      <c r="E13350" s="37" t="n">
        <v>1</v>
      </c>
      <c r="F13350" s="37" t="n">
        <v>0</v>
      </c>
      <c r="G13350" s="37" t="n">
        <v>0</v>
      </c>
      <c r="H13350" s="37" t="n">
        <v>3</v>
      </c>
      <c r="I13350" s="37" t="n">
        <v>3</v>
      </c>
      <c r="J13350" s="40" t="n">
        <f aca="false">IF(C13350=0,"",D13350/C13350)</f>
        <v>0.909090909090909</v>
      </c>
    </row>
    <row r="13351" customFormat="false" ht="15" hidden="false" customHeight="false" outlineLevel="0" collapsed="false">
      <c r="A13351" s="37" t="s">
        <v>1764</v>
      </c>
      <c r="B13351" s="37" t="s">
        <v>276</v>
      </c>
      <c r="C13351" s="37" t="n">
        <v>22</v>
      </c>
      <c r="D13351" s="37" t="n">
        <v>22</v>
      </c>
      <c r="E13351" s="37" t="n">
        <v>0</v>
      </c>
      <c r="F13351" s="37" t="n">
        <v>1</v>
      </c>
      <c r="G13351" s="37" t="n">
        <v>0</v>
      </c>
      <c r="H13351" s="37" t="n">
        <v>0</v>
      </c>
      <c r="I13351" s="37" t="n">
        <v>4</v>
      </c>
      <c r="J13351" s="40" t="n">
        <f aca="false">IF(C13351=0,"",D13351/C13351)</f>
        <v>1</v>
      </c>
    </row>
    <row r="13352" customFormat="false" ht="15" hidden="false" customHeight="false" outlineLevel="0" collapsed="false">
      <c r="A13352" s="37" t="s">
        <v>1764</v>
      </c>
      <c r="B13352" s="37" t="s">
        <v>277</v>
      </c>
      <c r="C13352" s="37" t="n">
        <v>22</v>
      </c>
      <c r="D13352" s="37" t="n">
        <v>20</v>
      </c>
      <c r="E13352" s="37" t="n">
        <v>0</v>
      </c>
      <c r="F13352" s="37" t="n">
        <v>0</v>
      </c>
      <c r="G13352" s="37" t="n">
        <v>1</v>
      </c>
      <c r="H13352" s="37" t="n">
        <v>2</v>
      </c>
      <c r="I13352" s="37" t="n">
        <v>0</v>
      </c>
      <c r="J13352" s="40" t="n">
        <f aca="false">IF(C13352=0,"",D13352/C13352)</f>
        <v>0.909090909090909</v>
      </c>
    </row>
    <row r="13353" customFormat="false" ht="15" hidden="false" customHeight="false" outlineLevel="0" collapsed="false">
      <c r="A13353" s="37" t="s">
        <v>1764</v>
      </c>
      <c r="B13353" s="37" t="s">
        <v>278</v>
      </c>
      <c r="C13353" s="37" t="n">
        <v>22</v>
      </c>
      <c r="D13353" s="37" t="n">
        <v>21</v>
      </c>
      <c r="E13353" s="37" t="n">
        <v>0</v>
      </c>
      <c r="F13353" s="37" t="n">
        <v>1</v>
      </c>
      <c r="G13353" s="37" t="n">
        <v>0</v>
      </c>
      <c r="H13353" s="37" t="n">
        <v>3</v>
      </c>
      <c r="I13353" s="37" t="n">
        <v>1</v>
      </c>
      <c r="J13353" s="40" t="n">
        <f aca="false">IF(C13353=0,"",D13353/C13353)</f>
        <v>0.954545454545455</v>
      </c>
    </row>
    <row r="13354" customFormat="false" ht="15" hidden="false" customHeight="false" outlineLevel="0" collapsed="false">
      <c r="A13354" s="37" t="s">
        <v>1764</v>
      </c>
      <c r="B13354" s="37" t="s">
        <v>279</v>
      </c>
      <c r="C13354" s="37" t="n">
        <v>22</v>
      </c>
      <c r="D13354" s="37" t="n">
        <v>19</v>
      </c>
      <c r="E13354" s="37" t="n">
        <v>1</v>
      </c>
      <c r="F13354" s="37" t="n">
        <v>1</v>
      </c>
      <c r="G13354" s="37" t="n">
        <v>2</v>
      </c>
      <c r="H13354" s="37" t="n">
        <v>3</v>
      </c>
      <c r="I13354" s="37" t="n">
        <v>7</v>
      </c>
      <c r="J13354" s="40" t="n">
        <f aca="false">IF(C13354=0,"",D13354/C13354)</f>
        <v>0.863636363636364</v>
      </c>
    </row>
    <row r="13355" customFormat="false" ht="15" hidden="false" customHeight="false" outlineLevel="0" collapsed="false">
      <c r="A13355" s="37" t="s">
        <v>1764</v>
      </c>
      <c r="B13355" s="37" t="s">
        <v>280</v>
      </c>
      <c r="C13355" s="37" t="n">
        <v>22</v>
      </c>
      <c r="D13355" s="37" t="n">
        <v>19</v>
      </c>
      <c r="E13355" s="37" t="n">
        <v>0</v>
      </c>
      <c r="F13355" s="37" t="n">
        <v>0</v>
      </c>
      <c r="G13355" s="37" t="n">
        <v>0</v>
      </c>
      <c r="H13355" s="37" t="n">
        <v>1</v>
      </c>
      <c r="I13355" s="37" t="n">
        <v>1</v>
      </c>
      <c r="J13355" s="40" t="n">
        <f aca="false">IF(C13355=0,"",D13355/C13355)</f>
        <v>0.863636363636364</v>
      </c>
    </row>
    <row r="13356" customFormat="false" ht="15" hidden="false" customHeight="false" outlineLevel="0" collapsed="false">
      <c r="A13356" s="37" t="s">
        <v>1764</v>
      </c>
      <c r="B13356" s="37" t="s">
        <v>281</v>
      </c>
      <c r="C13356" s="37" t="n">
        <v>22</v>
      </c>
      <c r="D13356" s="37" t="n">
        <v>22</v>
      </c>
      <c r="E13356" s="37" t="n">
        <v>1</v>
      </c>
      <c r="F13356" s="37" t="n">
        <v>0</v>
      </c>
      <c r="G13356" s="37" t="n">
        <v>0</v>
      </c>
      <c r="H13356" s="37" t="n">
        <v>1</v>
      </c>
      <c r="I13356" s="37" t="n">
        <v>0</v>
      </c>
      <c r="J13356" s="40" t="n">
        <f aca="false">IF(C13356=0,"",D13356/C13356)</f>
        <v>1</v>
      </c>
    </row>
    <row r="13357" customFormat="false" ht="15" hidden="false" customHeight="false" outlineLevel="0" collapsed="false">
      <c r="A13357" s="37" t="s">
        <v>1900</v>
      </c>
      <c r="B13357" s="37" t="s">
        <v>274</v>
      </c>
      <c r="C13357" s="37" t="n">
        <v>22</v>
      </c>
      <c r="D13357" s="37" t="n">
        <v>19</v>
      </c>
      <c r="E13357" s="37" t="n">
        <v>1</v>
      </c>
      <c r="F13357" s="37" t="n">
        <v>1</v>
      </c>
      <c r="G13357" s="37" t="n">
        <v>2</v>
      </c>
      <c r="H13357" s="37" t="n">
        <v>1</v>
      </c>
      <c r="I13357" s="37" t="n">
        <v>11</v>
      </c>
      <c r="J13357" s="40" t="n">
        <f aca="false">IF(C13357=0,"",D13357/C13357)</f>
        <v>0.863636363636364</v>
      </c>
    </row>
    <row r="13358" customFormat="false" ht="15" hidden="false" customHeight="false" outlineLevel="0" collapsed="false">
      <c r="A13358" s="37" t="s">
        <v>1900</v>
      </c>
      <c r="B13358" s="37" t="s">
        <v>275</v>
      </c>
      <c r="C13358" s="37" t="n">
        <v>22</v>
      </c>
      <c r="D13358" s="37" t="n">
        <v>22</v>
      </c>
      <c r="E13358" s="37" t="n">
        <v>0</v>
      </c>
      <c r="F13358" s="37" t="n">
        <v>0</v>
      </c>
      <c r="G13358" s="37" t="n">
        <v>0</v>
      </c>
      <c r="H13358" s="37" t="n">
        <v>1</v>
      </c>
      <c r="I13358" s="37" t="n">
        <v>2</v>
      </c>
      <c r="J13358" s="40" t="n">
        <f aca="false">IF(C13358=0,"",D13358/C13358)</f>
        <v>1</v>
      </c>
    </row>
    <row r="13359" customFormat="false" ht="15" hidden="false" customHeight="false" outlineLevel="0" collapsed="false">
      <c r="A13359" s="37" t="s">
        <v>1900</v>
      </c>
      <c r="B13359" s="37" t="s">
        <v>276</v>
      </c>
      <c r="C13359" s="37" t="n">
        <v>22</v>
      </c>
      <c r="D13359" s="37" t="n">
        <v>20</v>
      </c>
      <c r="E13359" s="37" t="n">
        <v>1</v>
      </c>
      <c r="F13359" s="37" t="n">
        <v>0</v>
      </c>
      <c r="G13359" s="37" t="n">
        <v>0</v>
      </c>
      <c r="H13359" s="37" t="n">
        <v>1</v>
      </c>
      <c r="I13359" s="37" t="n">
        <v>3</v>
      </c>
      <c r="J13359" s="40" t="n">
        <f aca="false">IF(C13359=0,"",D13359/C13359)</f>
        <v>0.909090909090909</v>
      </c>
    </row>
    <row r="13360" customFormat="false" ht="15" hidden="false" customHeight="false" outlineLevel="0" collapsed="false">
      <c r="A13360" s="37" t="s">
        <v>1900</v>
      </c>
      <c r="B13360" s="37" t="s">
        <v>277</v>
      </c>
      <c r="C13360" s="37" t="n">
        <v>22</v>
      </c>
      <c r="D13360" s="37" t="n">
        <v>20</v>
      </c>
      <c r="E13360" s="37" t="n">
        <v>0</v>
      </c>
      <c r="F13360" s="37" t="n">
        <v>1</v>
      </c>
      <c r="G13360" s="37" t="n">
        <v>2</v>
      </c>
      <c r="H13360" s="37" t="n">
        <v>0</v>
      </c>
      <c r="I13360" s="37" t="n">
        <v>15</v>
      </c>
      <c r="J13360" s="40" t="n">
        <f aca="false">IF(C13360=0,"",D13360/C13360)</f>
        <v>0.909090909090909</v>
      </c>
    </row>
    <row r="13361" customFormat="false" ht="15" hidden="false" customHeight="false" outlineLevel="0" collapsed="false">
      <c r="A13361" s="37" t="s">
        <v>1900</v>
      </c>
      <c r="B13361" s="37" t="s">
        <v>278</v>
      </c>
      <c r="C13361" s="37" t="n">
        <v>22</v>
      </c>
      <c r="D13361" s="37" t="n">
        <v>22</v>
      </c>
      <c r="E13361" s="37" t="n">
        <v>0</v>
      </c>
      <c r="F13361" s="37" t="n">
        <v>1</v>
      </c>
      <c r="G13361" s="37" t="n">
        <v>1</v>
      </c>
      <c r="H13361" s="37" t="n">
        <v>3</v>
      </c>
      <c r="I13361" s="37" t="n">
        <v>7</v>
      </c>
      <c r="J13361" s="40" t="n">
        <f aca="false">IF(C13361=0,"",D13361/C13361)</f>
        <v>1</v>
      </c>
    </row>
    <row r="13362" customFormat="false" ht="15" hidden="false" customHeight="false" outlineLevel="0" collapsed="false">
      <c r="A13362" s="37" t="s">
        <v>1900</v>
      </c>
      <c r="B13362" s="37" t="s">
        <v>279</v>
      </c>
      <c r="C13362" s="37" t="n">
        <v>22</v>
      </c>
      <c r="D13362" s="37" t="n">
        <v>22</v>
      </c>
      <c r="E13362" s="37" t="n">
        <v>0</v>
      </c>
      <c r="F13362" s="37" t="n">
        <v>0</v>
      </c>
      <c r="G13362" s="37" t="n">
        <v>0</v>
      </c>
      <c r="H13362" s="37" t="n">
        <v>1</v>
      </c>
      <c r="I13362" s="37" t="n">
        <v>3</v>
      </c>
      <c r="J13362" s="40" t="n">
        <f aca="false">IF(C13362=0,"",D13362/C13362)</f>
        <v>1</v>
      </c>
    </row>
    <row r="13363" customFormat="false" ht="15" hidden="false" customHeight="false" outlineLevel="0" collapsed="false">
      <c r="A13363" s="37" t="s">
        <v>1900</v>
      </c>
      <c r="B13363" s="37" t="s">
        <v>280</v>
      </c>
      <c r="C13363" s="37" t="n">
        <v>22</v>
      </c>
      <c r="D13363" s="37" t="n">
        <v>19</v>
      </c>
      <c r="E13363" s="37" t="n">
        <v>1</v>
      </c>
      <c r="F13363" s="37" t="n">
        <v>1</v>
      </c>
      <c r="G13363" s="37" t="n">
        <v>0</v>
      </c>
      <c r="H13363" s="37" t="n">
        <v>1</v>
      </c>
      <c r="I13363" s="37" t="n">
        <v>17</v>
      </c>
      <c r="J13363" s="40" t="n">
        <f aca="false">IF(C13363=0,"",D13363/C13363)</f>
        <v>0.863636363636364</v>
      </c>
    </row>
    <row r="13364" customFormat="false" ht="15" hidden="false" customHeight="false" outlineLevel="0" collapsed="false">
      <c r="A13364" s="37" t="s">
        <v>1900</v>
      </c>
      <c r="B13364" s="37" t="s">
        <v>281</v>
      </c>
      <c r="C13364" s="37" t="n">
        <v>22</v>
      </c>
      <c r="D13364" s="37" t="n">
        <v>20</v>
      </c>
      <c r="E13364" s="37" t="n">
        <v>1</v>
      </c>
      <c r="F13364" s="37" t="n">
        <v>0</v>
      </c>
      <c r="G13364" s="37" t="n">
        <v>1</v>
      </c>
      <c r="H13364" s="37" t="n">
        <v>2</v>
      </c>
      <c r="I13364" s="37" t="n">
        <v>19</v>
      </c>
      <c r="J13364" s="40" t="n">
        <f aca="false">IF(C13364=0,"",D13364/C13364)</f>
        <v>0.909090909090909</v>
      </c>
    </row>
    <row r="13365" customFormat="false" ht="15" hidden="false" customHeight="false" outlineLevel="0" collapsed="false">
      <c r="A13365" s="37" t="s">
        <v>1901</v>
      </c>
      <c r="B13365" s="37" t="s">
        <v>274</v>
      </c>
      <c r="C13365" s="37" t="n">
        <v>22</v>
      </c>
      <c r="D13365" s="37" t="n">
        <v>21</v>
      </c>
      <c r="E13365" s="37" t="n">
        <v>0</v>
      </c>
      <c r="F13365" s="37" t="n">
        <v>1</v>
      </c>
      <c r="G13365" s="37" t="n">
        <v>1</v>
      </c>
      <c r="H13365" s="37" t="n">
        <v>2</v>
      </c>
      <c r="I13365" s="37" t="n">
        <v>14</v>
      </c>
      <c r="J13365" s="40" t="n">
        <f aca="false">IF(C13365=0,"",D13365/C13365)</f>
        <v>0.954545454545455</v>
      </c>
    </row>
    <row r="13366" customFormat="false" ht="15" hidden="false" customHeight="false" outlineLevel="0" collapsed="false">
      <c r="A13366" s="37" t="s">
        <v>1901</v>
      </c>
      <c r="B13366" s="37" t="s">
        <v>275</v>
      </c>
      <c r="C13366" s="37" t="n">
        <v>22</v>
      </c>
      <c r="D13366" s="37" t="n">
        <v>22</v>
      </c>
      <c r="E13366" s="37" t="n">
        <v>1</v>
      </c>
      <c r="F13366" s="37" t="n">
        <v>1</v>
      </c>
      <c r="G13366" s="37" t="n">
        <v>1</v>
      </c>
      <c r="H13366" s="37" t="n">
        <v>1</v>
      </c>
      <c r="I13366" s="37" t="n">
        <v>6</v>
      </c>
      <c r="J13366" s="40" t="n">
        <f aca="false">IF(C13366=0,"",D13366/C13366)</f>
        <v>1</v>
      </c>
    </row>
    <row r="13367" customFormat="false" ht="15" hidden="false" customHeight="false" outlineLevel="0" collapsed="false">
      <c r="A13367" s="37" t="s">
        <v>1901</v>
      </c>
      <c r="B13367" s="37" t="s">
        <v>276</v>
      </c>
      <c r="C13367" s="37" t="n">
        <v>22</v>
      </c>
      <c r="D13367" s="37" t="n">
        <v>22</v>
      </c>
      <c r="E13367" s="37" t="n">
        <v>0</v>
      </c>
      <c r="F13367" s="37" t="n">
        <v>0</v>
      </c>
      <c r="G13367" s="37" t="n">
        <v>0</v>
      </c>
      <c r="H13367" s="37" t="n">
        <v>2</v>
      </c>
      <c r="I13367" s="37" t="n">
        <v>25</v>
      </c>
      <c r="J13367" s="40" t="n">
        <f aca="false">IF(C13367=0,"",D13367/C13367)</f>
        <v>1</v>
      </c>
    </row>
    <row r="13368" customFormat="false" ht="15" hidden="false" customHeight="false" outlineLevel="0" collapsed="false">
      <c r="A13368" s="37" t="s">
        <v>1901</v>
      </c>
      <c r="B13368" s="37" t="s">
        <v>277</v>
      </c>
      <c r="C13368" s="37" t="n">
        <v>22</v>
      </c>
      <c r="D13368" s="37" t="n">
        <v>22</v>
      </c>
      <c r="E13368" s="37" t="n">
        <v>0</v>
      </c>
      <c r="F13368" s="37" t="n">
        <v>1</v>
      </c>
      <c r="G13368" s="37" t="n">
        <v>0</v>
      </c>
      <c r="H13368" s="37" t="n">
        <v>4</v>
      </c>
      <c r="I13368" s="37" t="n">
        <v>16</v>
      </c>
      <c r="J13368" s="40" t="n">
        <f aca="false">IF(C13368=0,"",D13368/C13368)</f>
        <v>1</v>
      </c>
    </row>
    <row r="13369" customFormat="false" ht="15" hidden="false" customHeight="false" outlineLevel="0" collapsed="false">
      <c r="A13369" s="37" t="s">
        <v>1901</v>
      </c>
      <c r="B13369" s="37" t="s">
        <v>278</v>
      </c>
      <c r="C13369" s="37" t="n">
        <v>22</v>
      </c>
      <c r="D13369" s="37" t="n">
        <v>20</v>
      </c>
      <c r="E13369" s="37" t="n">
        <v>0</v>
      </c>
      <c r="F13369" s="37" t="n">
        <v>4</v>
      </c>
      <c r="G13369" s="37" t="n">
        <v>0</v>
      </c>
      <c r="H13369" s="37" t="n">
        <v>3</v>
      </c>
      <c r="I13369" s="37" t="n">
        <v>12</v>
      </c>
      <c r="J13369" s="40" t="n">
        <f aca="false">IF(C13369=0,"",D13369/C13369)</f>
        <v>0.909090909090909</v>
      </c>
    </row>
    <row r="13370" customFormat="false" ht="15" hidden="false" customHeight="false" outlineLevel="0" collapsed="false">
      <c r="A13370" s="37" t="s">
        <v>1901</v>
      </c>
      <c r="B13370" s="37" t="s">
        <v>279</v>
      </c>
      <c r="C13370" s="37" t="n">
        <v>22</v>
      </c>
      <c r="D13370" s="37" t="n">
        <v>20</v>
      </c>
      <c r="E13370" s="37" t="n">
        <v>0</v>
      </c>
      <c r="F13370" s="37" t="n">
        <v>0</v>
      </c>
      <c r="G13370" s="37" t="n">
        <v>0</v>
      </c>
      <c r="H13370" s="37" t="n">
        <v>1</v>
      </c>
      <c r="I13370" s="37" t="n">
        <v>17</v>
      </c>
      <c r="J13370" s="40" t="n">
        <f aca="false">IF(C13370=0,"",D13370/C13370)</f>
        <v>0.909090909090909</v>
      </c>
    </row>
    <row r="13371" customFormat="false" ht="15" hidden="false" customHeight="false" outlineLevel="0" collapsed="false">
      <c r="A13371" s="37" t="s">
        <v>1901</v>
      </c>
      <c r="B13371" s="37" t="s">
        <v>280</v>
      </c>
      <c r="C13371" s="37" t="n">
        <v>22</v>
      </c>
      <c r="D13371" s="37" t="n">
        <v>22</v>
      </c>
      <c r="E13371" s="37" t="n">
        <v>0</v>
      </c>
      <c r="F13371" s="37" t="n">
        <v>0</v>
      </c>
      <c r="G13371" s="37" t="n">
        <v>1</v>
      </c>
      <c r="H13371" s="37" t="n">
        <v>1</v>
      </c>
      <c r="I13371" s="37" t="n">
        <v>24</v>
      </c>
      <c r="J13371" s="40" t="n">
        <f aca="false">IF(C13371=0,"",D13371/C13371)</f>
        <v>1</v>
      </c>
    </row>
    <row r="13372" customFormat="false" ht="15" hidden="false" customHeight="false" outlineLevel="0" collapsed="false">
      <c r="A13372" s="37" t="s">
        <v>1901</v>
      </c>
      <c r="B13372" s="37" t="s">
        <v>281</v>
      </c>
      <c r="C13372" s="37" t="n">
        <v>22</v>
      </c>
      <c r="D13372" s="37" t="n">
        <v>20</v>
      </c>
      <c r="E13372" s="37" t="n">
        <v>1</v>
      </c>
      <c r="F13372" s="37" t="n">
        <v>0</v>
      </c>
      <c r="G13372" s="37" t="n">
        <v>1</v>
      </c>
      <c r="H13372" s="37" t="n">
        <v>2</v>
      </c>
      <c r="I13372" s="37" t="n">
        <v>7</v>
      </c>
      <c r="J13372" s="40" t="n">
        <f aca="false">IF(C13372=0,"",D13372/C13372)</f>
        <v>0.909090909090909</v>
      </c>
    </row>
    <row r="13373" customFormat="false" ht="15" hidden="false" customHeight="false" outlineLevel="0" collapsed="false">
      <c r="A13373" s="37" t="s">
        <v>1902</v>
      </c>
      <c r="B13373" s="37" t="s">
        <v>279</v>
      </c>
      <c r="C13373" s="37" t="n">
        <v>22</v>
      </c>
      <c r="D13373" s="37" t="n">
        <v>15</v>
      </c>
      <c r="E13373" s="37" t="n">
        <v>0</v>
      </c>
      <c r="F13373" s="37" t="n">
        <v>2</v>
      </c>
      <c r="G13373" s="37" t="n">
        <v>5</v>
      </c>
      <c r="H13373" s="37" t="n">
        <v>2</v>
      </c>
      <c r="I13373" s="37" t="n">
        <v>2</v>
      </c>
      <c r="J13373" s="40" t="n">
        <f aca="false">IF(C13373=0,"",D13373/C13373)</f>
        <v>0.681818181818182</v>
      </c>
    </row>
    <row r="13374" customFormat="false" ht="15" hidden="false" customHeight="false" outlineLevel="0" collapsed="false">
      <c r="A13374" s="37" t="s">
        <v>1902</v>
      </c>
      <c r="B13374" s="37" t="s">
        <v>280</v>
      </c>
      <c r="C13374" s="37" t="n">
        <v>22</v>
      </c>
      <c r="D13374" s="37" t="n">
        <v>20</v>
      </c>
      <c r="E13374" s="37" t="n">
        <v>1</v>
      </c>
      <c r="F13374" s="37" t="n">
        <v>0</v>
      </c>
      <c r="G13374" s="37" t="n">
        <v>2</v>
      </c>
      <c r="H13374" s="37" t="n">
        <v>2</v>
      </c>
      <c r="I13374" s="37" t="n">
        <v>7</v>
      </c>
      <c r="J13374" s="40" t="n">
        <f aca="false">IF(C13374=0,"",D13374/C13374)</f>
        <v>0.909090909090909</v>
      </c>
    </row>
    <row r="13375" customFormat="false" ht="15" hidden="false" customHeight="false" outlineLevel="0" collapsed="false">
      <c r="A13375" s="37" t="s">
        <v>1902</v>
      </c>
      <c r="B13375" s="37" t="s">
        <v>281</v>
      </c>
      <c r="C13375" s="37" t="n">
        <v>22</v>
      </c>
      <c r="D13375" s="37" t="n">
        <v>21</v>
      </c>
      <c r="E13375" s="37" t="n">
        <v>2</v>
      </c>
      <c r="F13375" s="37" t="n">
        <v>0</v>
      </c>
      <c r="G13375" s="37" t="n">
        <v>2</v>
      </c>
      <c r="H13375" s="37" t="n">
        <v>0</v>
      </c>
      <c r="I13375" s="37" t="n">
        <v>5</v>
      </c>
      <c r="J13375" s="40" t="n">
        <f aca="false">IF(C13375=0,"",D13375/C13375)</f>
        <v>0.954545454545455</v>
      </c>
    </row>
    <row r="13376" customFormat="false" ht="15" hidden="false" customHeight="false" outlineLevel="0" collapsed="false">
      <c r="A13376" s="37" t="s">
        <v>1903</v>
      </c>
      <c r="B13376" s="37" t="s">
        <v>270</v>
      </c>
      <c r="C13376" s="37" t="n">
        <v>22</v>
      </c>
      <c r="D13376" s="37" t="n">
        <v>20</v>
      </c>
      <c r="E13376" s="37" t="n">
        <v>0</v>
      </c>
      <c r="F13376" s="37" t="n">
        <v>0</v>
      </c>
      <c r="G13376" s="37" t="n">
        <v>0</v>
      </c>
      <c r="H13376" s="37" t="n">
        <v>2</v>
      </c>
      <c r="I13376" s="37" t="n">
        <v>2</v>
      </c>
      <c r="J13376" s="40" t="n">
        <f aca="false">IF(C13376=0,"",D13376/C13376)</f>
        <v>0.909090909090909</v>
      </c>
    </row>
    <row r="13377" customFormat="false" ht="15" hidden="false" customHeight="false" outlineLevel="0" collapsed="false">
      <c r="A13377" s="37" t="s">
        <v>1903</v>
      </c>
      <c r="B13377" s="37" t="s">
        <v>271</v>
      </c>
      <c r="C13377" s="37" t="n">
        <v>22</v>
      </c>
      <c r="D13377" s="37" t="n">
        <v>20</v>
      </c>
      <c r="E13377" s="37" t="n">
        <v>0</v>
      </c>
      <c r="F13377" s="37" t="n">
        <v>0</v>
      </c>
      <c r="G13377" s="37" t="n">
        <v>0</v>
      </c>
      <c r="H13377" s="37" t="n">
        <v>0</v>
      </c>
      <c r="I13377" s="37" t="n">
        <v>1</v>
      </c>
      <c r="J13377" s="40" t="n">
        <f aca="false">IF(C13377=0,"",D13377/C13377)</f>
        <v>0.909090909090909</v>
      </c>
    </row>
    <row r="13378" customFormat="false" ht="15" hidden="false" customHeight="false" outlineLevel="0" collapsed="false">
      <c r="A13378" s="37" t="s">
        <v>1903</v>
      </c>
      <c r="B13378" s="37" t="s">
        <v>272</v>
      </c>
      <c r="C13378" s="37" t="n">
        <v>22</v>
      </c>
      <c r="D13378" s="37" t="n">
        <v>20</v>
      </c>
      <c r="E13378" s="37" t="n">
        <v>0</v>
      </c>
      <c r="F13378" s="37" t="n">
        <v>0</v>
      </c>
      <c r="G13378" s="37" t="n">
        <v>0</v>
      </c>
      <c r="H13378" s="37" t="n">
        <v>0</v>
      </c>
      <c r="I13378" s="37" t="n">
        <v>1</v>
      </c>
      <c r="J13378" s="40" t="n">
        <f aca="false">IF(C13378=0,"",D13378/C13378)</f>
        <v>0.909090909090909</v>
      </c>
    </row>
    <row r="13379" customFormat="false" ht="15" hidden="false" customHeight="false" outlineLevel="0" collapsed="false">
      <c r="A13379" s="37" t="s">
        <v>1903</v>
      </c>
      <c r="B13379" s="37" t="s">
        <v>273</v>
      </c>
      <c r="C13379" s="37" t="n">
        <v>22</v>
      </c>
      <c r="D13379" s="37" t="n">
        <v>22</v>
      </c>
      <c r="E13379" s="37" t="n">
        <v>1</v>
      </c>
      <c r="F13379" s="37" t="n">
        <v>2</v>
      </c>
      <c r="G13379" s="37" t="n">
        <v>0</v>
      </c>
      <c r="H13379" s="37" t="n">
        <v>2</v>
      </c>
      <c r="I13379" s="37" t="n">
        <v>6</v>
      </c>
      <c r="J13379" s="40" t="n">
        <f aca="false">IF(C13379=0,"",D13379/C13379)</f>
        <v>1</v>
      </c>
    </row>
    <row r="13380" customFormat="false" ht="15" hidden="false" customHeight="false" outlineLevel="0" collapsed="false">
      <c r="A13380" s="37" t="s">
        <v>1903</v>
      </c>
      <c r="B13380" s="37" t="s">
        <v>274</v>
      </c>
      <c r="C13380" s="37" t="n">
        <v>22</v>
      </c>
      <c r="D13380" s="37" t="n">
        <v>20</v>
      </c>
      <c r="E13380" s="37" t="n">
        <v>0</v>
      </c>
      <c r="F13380" s="37" t="n">
        <v>0</v>
      </c>
      <c r="G13380" s="37" t="n">
        <v>1</v>
      </c>
      <c r="H13380" s="37" t="n">
        <v>1</v>
      </c>
      <c r="I13380" s="37" t="n">
        <v>1</v>
      </c>
      <c r="J13380" s="40" t="n">
        <f aca="false">IF(C13380=0,"",D13380/C13380)</f>
        <v>0.909090909090909</v>
      </c>
    </row>
    <row r="13381" customFormat="false" ht="15" hidden="false" customHeight="false" outlineLevel="0" collapsed="false">
      <c r="A13381" s="37" t="s">
        <v>1903</v>
      </c>
      <c r="B13381" s="37" t="s">
        <v>275</v>
      </c>
      <c r="C13381" s="37" t="n">
        <v>22</v>
      </c>
      <c r="D13381" s="37" t="n">
        <v>19</v>
      </c>
      <c r="E13381" s="37" t="n">
        <v>0</v>
      </c>
      <c r="F13381" s="37" t="n">
        <v>0</v>
      </c>
      <c r="G13381" s="37" t="n">
        <v>0</v>
      </c>
      <c r="H13381" s="37" t="n">
        <v>1</v>
      </c>
      <c r="I13381" s="37" t="n">
        <v>0</v>
      </c>
      <c r="J13381" s="40" t="n">
        <f aca="false">IF(C13381=0,"",D13381/C13381)</f>
        <v>0.863636363636364</v>
      </c>
    </row>
    <row r="13382" customFormat="false" ht="15" hidden="false" customHeight="false" outlineLevel="0" collapsed="false">
      <c r="A13382" s="37" t="s">
        <v>1903</v>
      </c>
      <c r="B13382" s="37" t="s">
        <v>276</v>
      </c>
      <c r="C13382" s="37" t="n">
        <v>22</v>
      </c>
      <c r="D13382" s="37" t="n">
        <v>19</v>
      </c>
      <c r="E13382" s="37" t="n">
        <v>0</v>
      </c>
      <c r="F13382" s="37" t="n">
        <v>2</v>
      </c>
      <c r="G13382" s="37" t="n">
        <v>0</v>
      </c>
      <c r="H13382" s="37" t="n">
        <v>2</v>
      </c>
      <c r="I13382" s="37" t="n">
        <v>5</v>
      </c>
      <c r="J13382" s="40" t="n">
        <f aca="false">IF(C13382=0,"",D13382/C13382)</f>
        <v>0.863636363636364</v>
      </c>
    </row>
    <row r="13383" customFormat="false" ht="15" hidden="false" customHeight="false" outlineLevel="0" collapsed="false">
      <c r="A13383" s="37" t="s">
        <v>1903</v>
      </c>
      <c r="B13383" s="37" t="s">
        <v>277</v>
      </c>
      <c r="C13383" s="37" t="n">
        <v>22</v>
      </c>
      <c r="D13383" s="37" t="n">
        <v>22</v>
      </c>
      <c r="E13383" s="37" t="n">
        <v>1</v>
      </c>
      <c r="F13383" s="37" t="n">
        <v>1</v>
      </c>
      <c r="G13383" s="37" t="n">
        <v>0</v>
      </c>
      <c r="H13383" s="37" t="n">
        <v>1</v>
      </c>
      <c r="I13383" s="37" t="n">
        <v>0</v>
      </c>
      <c r="J13383" s="40" t="n">
        <f aca="false">IF(C13383=0,"",D13383/C13383)</f>
        <v>1</v>
      </c>
    </row>
    <row r="13384" customFormat="false" ht="15" hidden="false" customHeight="false" outlineLevel="0" collapsed="false">
      <c r="A13384" s="37" t="s">
        <v>1903</v>
      </c>
      <c r="B13384" s="37" t="s">
        <v>278</v>
      </c>
      <c r="C13384" s="37" t="n">
        <v>22</v>
      </c>
      <c r="D13384" s="37" t="n">
        <v>22</v>
      </c>
      <c r="E13384" s="37" t="n">
        <v>0</v>
      </c>
      <c r="F13384" s="37" t="n">
        <v>0</v>
      </c>
      <c r="G13384" s="37" t="n">
        <v>0</v>
      </c>
      <c r="H13384" s="37" t="n">
        <v>2</v>
      </c>
      <c r="I13384" s="37" t="n">
        <v>1</v>
      </c>
      <c r="J13384" s="40" t="n">
        <f aca="false">IF(C13384=0,"",D13384/C13384)</f>
        <v>1</v>
      </c>
    </row>
    <row r="13385" customFormat="false" ht="15" hidden="false" customHeight="false" outlineLevel="0" collapsed="false">
      <c r="A13385" s="37" t="s">
        <v>1903</v>
      </c>
      <c r="B13385" s="37" t="s">
        <v>279</v>
      </c>
      <c r="C13385" s="37" t="n">
        <v>22</v>
      </c>
      <c r="D13385" s="37" t="n">
        <v>22</v>
      </c>
      <c r="E13385" s="37" t="n">
        <v>0</v>
      </c>
      <c r="F13385" s="37" t="n">
        <v>0</v>
      </c>
      <c r="G13385" s="37" t="n">
        <v>0</v>
      </c>
      <c r="H13385" s="37" t="n">
        <v>3</v>
      </c>
      <c r="I13385" s="37" t="n">
        <v>0</v>
      </c>
      <c r="J13385" s="40" t="n">
        <f aca="false">IF(C13385=0,"",D13385/C13385)</f>
        <v>1</v>
      </c>
    </row>
    <row r="13386" customFormat="false" ht="15" hidden="false" customHeight="false" outlineLevel="0" collapsed="false">
      <c r="A13386" s="37" t="s">
        <v>1903</v>
      </c>
      <c r="B13386" s="37" t="s">
        <v>280</v>
      </c>
      <c r="C13386" s="37" t="n">
        <v>22</v>
      </c>
      <c r="D13386" s="37" t="n">
        <v>22</v>
      </c>
      <c r="E13386" s="37" t="n">
        <v>1</v>
      </c>
      <c r="F13386" s="37" t="n">
        <v>0</v>
      </c>
      <c r="G13386" s="37" t="n">
        <v>1</v>
      </c>
      <c r="H13386" s="37" t="n">
        <v>0</v>
      </c>
      <c r="I13386" s="37" t="n">
        <v>0</v>
      </c>
      <c r="J13386" s="40" t="n">
        <f aca="false">IF(C13386=0,"",D13386/C13386)</f>
        <v>1</v>
      </c>
    </row>
    <row r="13387" customFormat="false" ht="15" hidden="false" customHeight="false" outlineLevel="0" collapsed="false">
      <c r="A13387" s="37" t="s">
        <v>1903</v>
      </c>
      <c r="B13387" s="37" t="s">
        <v>281</v>
      </c>
      <c r="C13387" s="37" t="n">
        <v>22</v>
      </c>
      <c r="D13387" s="37" t="n">
        <v>20</v>
      </c>
      <c r="E13387" s="37" t="n">
        <v>0</v>
      </c>
      <c r="F13387" s="37" t="n">
        <v>1</v>
      </c>
      <c r="G13387" s="37" t="n">
        <v>1</v>
      </c>
      <c r="H13387" s="37" t="n">
        <v>3</v>
      </c>
      <c r="I13387" s="37" t="n">
        <v>0</v>
      </c>
      <c r="J13387" s="40" t="n">
        <f aca="false">IF(C13387=0,"",D13387/C13387)</f>
        <v>0.909090909090909</v>
      </c>
    </row>
    <row r="13388" customFormat="false" ht="15" hidden="false" customHeight="false" outlineLevel="0" collapsed="false">
      <c r="A13388" s="37" t="s">
        <v>1904</v>
      </c>
      <c r="B13388" s="37" t="s">
        <v>270</v>
      </c>
      <c r="C13388" s="37" t="n">
        <v>22</v>
      </c>
      <c r="D13388" s="37" t="n">
        <v>21</v>
      </c>
      <c r="E13388" s="37" t="n">
        <v>1</v>
      </c>
      <c r="F13388" s="37" t="n">
        <v>1</v>
      </c>
      <c r="G13388" s="37" t="n">
        <v>2</v>
      </c>
      <c r="H13388" s="37" t="n">
        <v>4</v>
      </c>
      <c r="I13388" s="37" t="n">
        <v>1</v>
      </c>
      <c r="J13388" s="40" t="n">
        <f aca="false">IF(C13388=0,"",D13388/C13388)</f>
        <v>0.954545454545455</v>
      </c>
    </row>
    <row r="13389" customFormat="false" ht="15" hidden="false" customHeight="false" outlineLevel="0" collapsed="false">
      <c r="A13389" s="37" t="s">
        <v>1904</v>
      </c>
      <c r="B13389" s="37" t="s">
        <v>271</v>
      </c>
      <c r="C13389" s="37" t="n">
        <v>22</v>
      </c>
      <c r="D13389" s="37" t="n">
        <v>22</v>
      </c>
      <c r="E13389" s="37" t="n">
        <v>1</v>
      </c>
      <c r="F13389" s="37" t="n">
        <v>1</v>
      </c>
      <c r="G13389" s="37" t="n">
        <v>0</v>
      </c>
      <c r="H13389" s="37" t="n">
        <v>1</v>
      </c>
      <c r="I13389" s="37" t="n">
        <v>0</v>
      </c>
      <c r="J13389" s="40" t="n">
        <f aca="false">IF(C13389=0,"",D13389/C13389)</f>
        <v>1</v>
      </c>
    </row>
    <row r="13390" customFormat="false" ht="15" hidden="false" customHeight="false" outlineLevel="0" collapsed="false">
      <c r="A13390" s="37" t="s">
        <v>1904</v>
      </c>
      <c r="B13390" s="37" t="s">
        <v>272</v>
      </c>
      <c r="C13390" s="37" t="n">
        <v>22</v>
      </c>
      <c r="D13390" s="37" t="n">
        <v>20</v>
      </c>
      <c r="E13390" s="37" t="n">
        <v>0</v>
      </c>
      <c r="F13390" s="37" t="n">
        <v>0</v>
      </c>
      <c r="G13390" s="37" t="n">
        <v>0</v>
      </c>
      <c r="H13390" s="37" t="n">
        <v>0</v>
      </c>
      <c r="I13390" s="37" t="n">
        <v>8</v>
      </c>
      <c r="J13390" s="40" t="n">
        <f aca="false">IF(C13390=0,"",D13390/C13390)</f>
        <v>0.909090909090909</v>
      </c>
    </row>
    <row r="13391" customFormat="false" ht="15" hidden="false" customHeight="false" outlineLevel="0" collapsed="false">
      <c r="A13391" s="37" t="s">
        <v>1904</v>
      </c>
      <c r="B13391" s="37" t="s">
        <v>273</v>
      </c>
      <c r="C13391" s="37" t="n">
        <v>22</v>
      </c>
      <c r="D13391" s="37" t="n">
        <v>21</v>
      </c>
      <c r="E13391" s="37" t="n">
        <v>2</v>
      </c>
      <c r="F13391" s="37" t="n">
        <v>1</v>
      </c>
      <c r="G13391" s="37" t="n">
        <v>0</v>
      </c>
      <c r="H13391" s="37" t="n">
        <v>2</v>
      </c>
      <c r="I13391" s="37" t="n">
        <v>1</v>
      </c>
      <c r="J13391" s="40" t="n">
        <f aca="false">IF(C13391=0,"",D13391/C13391)</f>
        <v>0.954545454545455</v>
      </c>
    </row>
    <row r="13392" customFormat="false" ht="15" hidden="false" customHeight="false" outlineLevel="0" collapsed="false">
      <c r="A13392" s="37" t="s">
        <v>1904</v>
      </c>
      <c r="B13392" s="37" t="s">
        <v>274</v>
      </c>
      <c r="C13392" s="37" t="n">
        <v>22</v>
      </c>
      <c r="D13392" s="37" t="n">
        <v>21</v>
      </c>
      <c r="E13392" s="37" t="n">
        <v>1</v>
      </c>
      <c r="F13392" s="37" t="n">
        <v>1</v>
      </c>
      <c r="G13392" s="37" t="n">
        <v>0</v>
      </c>
      <c r="H13392" s="37" t="n">
        <v>2</v>
      </c>
      <c r="I13392" s="37" t="n">
        <v>0</v>
      </c>
      <c r="J13392" s="40" t="n">
        <f aca="false">IF(C13392=0,"",D13392/C13392)</f>
        <v>0.954545454545455</v>
      </c>
    </row>
    <row r="13393" customFormat="false" ht="15" hidden="false" customHeight="false" outlineLevel="0" collapsed="false">
      <c r="A13393" s="37" t="s">
        <v>1904</v>
      </c>
      <c r="B13393" s="37" t="s">
        <v>275</v>
      </c>
      <c r="C13393" s="37" t="n">
        <v>22</v>
      </c>
      <c r="D13393" s="37" t="n">
        <v>20</v>
      </c>
      <c r="E13393" s="37" t="n">
        <v>1</v>
      </c>
      <c r="F13393" s="37" t="n">
        <v>1</v>
      </c>
      <c r="G13393" s="37" t="n">
        <v>0</v>
      </c>
      <c r="H13393" s="37" t="n">
        <v>3</v>
      </c>
      <c r="I13393" s="37" t="n">
        <v>0</v>
      </c>
      <c r="J13393" s="40" t="n">
        <f aca="false">IF(C13393=0,"",D13393/C13393)</f>
        <v>0.909090909090909</v>
      </c>
    </row>
    <row r="13394" customFormat="false" ht="15" hidden="false" customHeight="false" outlineLevel="0" collapsed="false">
      <c r="A13394" s="37" t="s">
        <v>1904</v>
      </c>
      <c r="B13394" s="37" t="s">
        <v>276</v>
      </c>
      <c r="C13394" s="37" t="n">
        <v>22</v>
      </c>
      <c r="D13394" s="37" t="n">
        <v>19</v>
      </c>
      <c r="E13394" s="37" t="n">
        <v>0</v>
      </c>
      <c r="F13394" s="37" t="n">
        <v>1</v>
      </c>
      <c r="G13394" s="37" t="n">
        <v>0</v>
      </c>
      <c r="H13394" s="37" t="n">
        <v>4</v>
      </c>
      <c r="I13394" s="37" t="n">
        <v>1</v>
      </c>
      <c r="J13394" s="40" t="n">
        <f aca="false">IF(C13394=0,"",D13394/C13394)</f>
        <v>0.863636363636364</v>
      </c>
    </row>
    <row r="13395" customFormat="false" ht="15" hidden="false" customHeight="false" outlineLevel="0" collapsed="false">
      <c r="A13395" s="37" t="s">
        <v>1904</v>
      </c>
      <c r="B13395" s="37" t="s">
        <v>277</v>
      </c>
      <c r="C13395" s="37" t="n">
        <v>22</v>
      </c>
      <c r="D13395" s="37" t="n">
        <v>22</v>
      </c>
      <c r="E13395" s="37" t="n">
        <v>0</v>
      </c>
      <c r="F13395" s="37" t="n">
        <v>1</v>
      </c>
      <c r="G13395" s="37" t="n">
        <v>0</v>
      </c>
      <c r="H13395" s="37" t="n">
        <v>5</v>
      </c>
      <c r="I13395" s="37" t="n">
        <v>0</v>
      </c>
      <c r="J13395" s="40" t="n">
        <f aca="false">IF(C13395=0,"",D13395/C13395)</f>
        <v>1</v>
      </c>
    </row>
    <row r="13396" customFormat="false" ht="15" hidden="false" customHeight="false" outlineLevel="0" collapsed="false">
      <c r="A13396" s="37" t="s">
        <v>1904</v>
      </c>
      <c r="B13396" s="37" t="s">
        <v>278</v>
      </c>
      <c r="C13396" s="37" t="n">
        <v>22</v>
      </c>
      <c r="D13396" s="37" t="n">
        <v>22</v>
      </c>
      <c r="E13396" s="37" t="n">
        <v>0</v>
      </c>
      <c r="F13396" s="37" t="n">
        <v>1</v>
      </c>
      <c r="G13396" s="37" t="n">
        <v>1</v>
      </c>
      <c r="H13396" s="37" t="n">
        <v>4</v>
      </c>
      <c r="I13396" s="37" t="n">
        <v>0</v>
      </c>
      <c r="J13396" s="40" t="n">
        <f aca="false">IF(C13396=0,"",D13396/C13396)</f>
        <v>1</v>
      </c>
    </row>
    <row r="13397" customFormat="false" ht="15" hidden="false" customHeight="false" outlineLevel="0" collapsed="false">
      <c r="A13397" s="37" t="s">
        <v>1904</v>
      </c>
      <c r="B13397" s="37" t="s">
        <v>279</v>
      </c>
      <c r="C13397" s="37" t="n">
        <v>22</v>
      </c>
      <c r="D13397" s="37" t="n">
        <v>21</v>
      </c>
      <c r="E13397" s="37" t="n">
        <v>1</v>
      </c>
      <c r="F13397" s="37" t="n">
        <v>0</v>
      </c>
      <c r="G13397" s="37" t="n">
        <v>0</v>
      </c>
      <c r="H13397" s="37" t="n">
        <v>0</v>
      </c>
      <c r="I13397" s="37" t="n">
        <v>0</v>
      </c>
      <c r="J13397" s="40" t="n">
        <f aca="false">IF(C13397=0,"",D13397/C13397)</f>
        <v>0.954545454545455</v>
      </c>
    </row>
    <row r="13398" customFormat="false" ht="15" hidden="false" customHeight="false" outlineLevel="0" collapsed="false">
      <c r="A13398" s="37" t="s">
        <v>1904</v>
      </c>
      <c r="B13398" s="37" t="s">
        <v>280</v>
      </c>
      <c r="C13398" s="37" t="n">
        <v>22</v>
      </c>
      <c r="D13398" s="37" t="n">
        <v>22</v>
      </c>
      <c r="E13398" s="37" t="n">
        <v>1</v>
      </c>
      <c r="F13398" s="37" t="n">
        <v>0</v>
      </c>
      <c r="G13398" s="37" t="n">
        <v>1</v>
      </c>
      <c r="H13398" s="37" t="n">
        <v>1</v>
      </c>
      <c r="I13398" s="37" t="n">
        <v>0</v>
      </c>
      <c r="J13398" s="40" t="n">
        <f aca="false">IF(C13398=0,"",D13398/C13398)</f>
        <v>1</v>
      </c>
    </row>
    <row r="13399" customFormat="false" ht="15" hidden="false" customHeight="false" outlineLevel="0" collapsed="false">
      <c r="A13399" s="37" t="s">
        <v>1904</v>
      </c>
      <c r="B13399" s="37" t="s">
        <v>281</v>
      </c>
      <c r="C13399" s="37" t="n">
        <v>22</v>
      </c>
      <c r="D13399" s="37" t="n">
        <v>22</v>
      </c>
      <c r="E13399" s="37" t="n">
        <v>0</v>
      </c>
      <c r="F13399" s="37" t="n">
        <v>1</v>
      </c>
      <c r="G13399" s="37" t="n">
        <v>0</v>
      </c>
      <c r="H13399" s="37" t="n">
        <v>1</v>
      </c>
      <c r="I13399" s="37" t="n">
        <v>0</v>
      </c>
      <c r="J13399" s="40" t="n">
        <f aca="false">IF(C13399=0,"",D13399/C13399)</f>
        <v>1</v>
      </c>
    </row>
    <row r="13400" customFormat="false" ht="15" hidden="false" customHeight="false" outlineLevel="0" collapsed="false">
      <c r="A13400" s="37" t="s">
        <v>489</v>
      </c>
      <c r="B13400" s="37" t="s">
        <v>270</v>
      </c>
      <c r="C13400" s="37" t="n">
        <v>22</v>
      </c>
      <c r="D13400" s="37" t="n">
        <v>22</v>
      </c>
      <c r="E13400" s="37" t="n">
        <v>0</v>
      </c>
      <c r="F13400" s="37" t="n">
        <v>0</v>
      </c>
      <c r="G13400" s="37" t="n">
        <v>0</v>
      </c>
      <c r="H13400" s="37" t="n">
        <v>1</v>
      </c>
      <c r="I13400" s="37" t="n">
        <v>1</v>
      </c>
      <c r="J13400" s="40" t="n">
        <f aca="false">IF(C13400=0,"",D13400/C13400)</f>
        <v>1</v>
      </c>
    </row>
    <row r="13401" customFormat="false" ht="15" hidden="false" customHeight="false" outlineLevel="0" collapsed="false">
      <c r="A13401" s="37" t="s">
        <v>489</v>
      </c>
      <c r="B13401" s="37" t="s">
        <v>271</v>
      </c>
      <c r="C13401" s="37" t="n">
        <v>22</v>
      </c>
      <c r="D13401" s="37" t="n">
        <v>20</v>
      </c>
      <c r="E13401" s="37" t="n">
        <v>1</v>
      </c>
      <c r="F13401" s="37" t="n">
        <v>2</v>
      </c>
      <c r="G13401" s="37" t="n">
        <v>1</v>
      </c>
      <c r="H13401" s="37" t="n">
        <v>2</v>
      </c>
      <c r="I13401" s="37" t="n">
        <v>4</v>
      </c>
      <c r="J13401" s="40" t="n">
        <f aca="false">IF(C13401=0,"",D13401/C13401)</f>
        <v>0.909090909090909</v>
      </c>
    </row>
    <row r="13402" customFormat="false" ht="15" hidden="false" customHeight="false" outlineLevel="0" collapsed="false">
      <c r="A13402" s="37" t="s">
        <v>489</v>
      </c>
      <c r="B13402" s="37" t="s">
        <v>272</v>
      </c>
      <c r="C13402" s="37" t="n">
        <v>22</v>
      </c>
      <c r="D13402" s="37" t="n">
        <v>20</v>
      </c>
      <c r="E13402" s="37" t="n">
        <v>0</v>
      </c>
      <c r="F13402" s="37" t="n">
        <v>0</v>
      </c>
      <c r="G13402" s="37" t="n">
        <v>0</v>
      </c>
      <c r="H13402" s="37" t="n">
        <v>5</v>
      </c>
      <c r="I13402" s="37" t="n">
        <v>0</v>
      </c>
      <c r="J13402" s="40" t="n">
        <f aca="false">IF(C13402=0,"",D13402/C13402)</f>
        <v>0.909090909090909</v>
      </c>
    </row>
    <row r="13403" customFormat="false" ht="15" hidden="false" customHeight="false" outlineLevel="0" collapsed="false">
      <c r="A13403" s="37" t="s">
        <v>489</v>
      </c>
      <c r="B13403" s="37" t="s">
        <v>273</v>
      </c>
      <c r="C13403" s="37" t="n">
        <v>22</v>
      </c>
      <c r="D13403" s="37" t="n">
        <v>21</v>
      </c>
      <c r="E13403" s="37" t="n">
        <v>0</v>
      </c>
      <c r="F13403" s="37" t="n">
        <v>0</v>
      </c>
      <c r="G13403" s="37" t="n">
        <v>0</v>
      </c>
      <c r="H13403" s="37" t="n">
        <v>2</v>
      </c>
      <c r="I13403" s="37" t="n">
        <v>5</v>
      </c>
      <c r="J13403" s="40" t="n">
        <f aca="false">IF(C13403=0,"",D13403/C13403)</f>
        <v>0.954545454545455</v>
      </c>
    </row>
    <row r="13404" customFormat="false" ht="15" hidden="false" customHeight="false" outlineLevel="0" collapsed="false">
      <c r="A13404" s="37" t="s">
        <v>489</v>
      </c>
      <c r="B13404" s="37" t="s">
        <v>274</v>
      </c>
      <c r="C13404" s="37" t="n">
        <v>22</v>
      </c>
      <c r="D13404" s="37" t="n">
        <v>20</v>
      </c>
      <c r="E13404" s="37" t="n">
        <v>1</v>
      </c>
      <c r="F13404" s="37" t="n">
        <v>3</v>
      </c>
      <c r="G13404" s="37" t="n">
        <v>0</v>
      </c>
      <c r="H13404" s="37" t="n">
        <v>1</v>
      </c>
      <c r="I13404" s="37" t="n">
        <v>3</v>
      </c>
      <c r="J13404" s="40" t="n">
        <f aca="false">IF(C13404=0,"",D13404/C13404)</f>
        <v>0.909090909090909</v>
      </c>
    </row>
    <row r="13405" customFormat="false" ht="15" hidden="false" customHeight="false" outlineLevel="0" collapsed="false">
      <c r="A13405" s="37" t="s">
        <v>489</v>
      </c>
      <c r="B13405" s="37" t="s">
        <v>275</v>
      </c>
      <c r="C13405" s="37" t="n">
        <v>22</v>
      </c>
      <c r="D13405" s="37" t="n">
        <v>20</v>
      </c>
      <c r="E13405" s="37" t="n">
        <v>0</v>
      </c>
      <c r="F13405" s="37" t="n">
        <v>2</v>
      </c>
      <c r="G13405" s="37" t="n">
        <v>0</v>
      </c>
      <c r="H13405" s="37" t="n">
        <v>3</v>
      </c>
      <c r="I13405" s="37" t="n">
        <v>2</v>
      </c>
      <c r="J13405" s="40" t="n">
        <f aca="false">IF(C13405=0,"",D13405/C13405)</f>
        <v>0.909090909090909</v>
      </c>
    </row>
    <row r="13406" customFormat="false" ht="15" hidden="false" customHeight="false" outlineLevel="0" collapsed="false">
      <c r="A13406" s="37" t="s">
        <v>489</v>
      </c>
      <c r="B13406" s="37" t="s">
        <v>276</v>
      </c>
      <c r="C13406" s="37" t="n">
        <v>22</v>
      </c>
      <c r="D13406" s="37" t="n">
        <v>21</v>
      </c>
      <c r="E13406" s="37" t="n">
        <v>1</v>
      </c>
      <c r="F13406" s="37" t="n">
        <v>1</v>
      </c>
      <c r="G13406" s="37" t="n">
        <v>2</v>
      </c>
      <c r="H13406" s="37" t="n">
        <v>2</v>
      </c>
      <c r="I13406" s="37" t="n">
        <v>0</v>
      </c>
      <c r="J13406" s="40" t="n">
        <f aca="false">IF(C13406=0,"",D13406/C13406)</f>
        <v>0.954545454545455</v>
      </c>
    </row>
    <row r="13407" customFormat="false" ht="15" hidden="false" customHeight="false" outlineLevel="0" collapsed="false">
      <c r="A13407" s="37" t="s">
        <v>489</v>
      </c>
      <c r="B13407" s="37" t="s">
        <v>277</v>
      </c>
      <c r="C13407" s="37" t="n">
        <v>22</v>
      </c>
      <c r="D13407" s="37" t="n">
        <v>21</v>
      </c>
      <c r="E13407" s="37" t="n">
        <v>0</v>
      </c>
      <c r="F13407" s="37" t="n">
        <v>2</v>
      </c>
      <c r="G13407" s="37" t="n">
        <v>0</v>
      </c>
      <c r="H13407" s="37" t="n">
        <v>0</v>
      </c>
      <c r="I13407" s="37" t="n">
        <v>0</v>
      </c>
      <c r="J13407" s="40" t="n">
        <f aca="false">IF(C13407=0,"",D13407/C13407)</f>
        <v>0.954545454545455</v>
      </c>
    </row>
    <row r="13408" customFormat="false" ht="15" hidden="false" customHeight="false" outlineLevel="0" collapsed="false">
      <c r="A13408" s="37" t="s">
        <v>489</v>
      </c>
      <c r="B13408" s="37" t="s">
        <v>278</v>
      </c>
      <c r="C13408" s="37" t="n">
        <v>22</v>
      </c>
      <c r="D13408" s="37" t="n">
        <v>21</v>
      </c>
      <c r="E13408" s="37" t="n">
        <v>0</v>
      </c>
      <c r="F13408" s="37" t="n">
        <v>1</v>
      </c>
      <c r="G13408" s="37" t="n">
        <v>2</v>
      </c>
      <c r="H13408" s="37" t="n">
        <v>1</v>
      </c>
      <c r="I13408" s="37" t="n">
        <v>0</v>
      </c>
      <c r="J13408" s="40" t="n">
        <f aca="false">IF(C13408=0,"",D13408/C13408)</f>
        <v>0.954545454545455</v>
      </c>
    </row>
    <row r="13409" customFormat="false" ht="15" hidden="false" customHeight="false" outlineLevel="0" collapsed="false">
      <c r="A13409" s="37" t="s">
        <v>489</v>
      </c>
      <c r="B13409" s="37" t="s">
        <v>279</v>
      </c>
      <c r="C13409" s="37" t="n">
        <v>22</v>
      </c>
      <c r="D13409" s="37" t="n">
        <v>21</v>
      </c>
      <c r="E13409" s="37" t="n">
        <v>1</v>
      </c>
      <c r="F13409" s="37" t="n">
        <v>0</v>
      </c>
      <c r="G13409" s="37" t="n">
        <v>0</v>
      </c>
      <c r="H13409" s="37" t="n">
        <v>2</v>
      </c>
      <c r="I13409" s="37" t="n">
        <v>0</v>
      </c>
      <c r="J13409" s="40" t="n">
        <f aca="false">IF(C13409=0,"",D13409/C13409)</f>
        <v>0.954545454545455</v>
      </c>
    </row>
    <row r="13410" customFormat="false" ht="15" hidden="false" customHeight="false" outlineLevel="0" collapsed="false">
      <c r="A13410" s="37" t="s">
        <v>489</v>
      </c>
      <c r="B13410" s="37" t="s">
        <v>280</v>
      </c>
      <c r="C13410" s="37" t="n">
        <v>22</v>
      </c>
      <c r="D13410" s="37" t="n">
        <v>21</v>
      </c>
      <c r="E13410" s="37" t="n">
        <v>0</v>
      </c>
      <c r="F13410" s="37" t="n">
        <v>0</v>
      </c>
      <c r="G13410" s="37" t="n">
        <v>0</v>
      </c>
      <c r="H13410" s="37" t="n">
        <v>5</v>
      </c>
      <c r="I13410" s="37" t="n">
        <v>0</v>
      </c>
      <c r="J13410" s="40" t="n">
        <f aca="false">IF(C13410=0,"",D13410/C13410)</f>
        <v>0.954545454545455</v>
      </c>
    </row>
    <row r="13411" customFormat="false" ht="15" hidden="false" customHeight="false" outlineLevel="0" collapsed="false">
      <c r="A13411" s="37" t="s">
        <v>489</v>
      </c>
      <c r="B13411" s="37" t="s">
        <v>281</v>
      </c>
      <c r="C13411" s="37" t="n">
        <v>22</v>
      </c>
      <c r="D13411" s="37" t="n">
        <v>21</v>
      </c>
      <c r="E13411" s="37" t="n">
        <v>0</v>
      </c>
      <c r="F13411" s="37" t="n">
        <v>0</v>
      </c>
      <c r="G13411" s="37" t="n">
        <v>0</v>
      </c>
      <c r="H13411" s="37" t="n">
        <v>1</v>
      </c>
      <c r="I13411" s="37" t="n">
        <v>1</v>
      </c>
      <c r="J13411" s="40" t="n">
        <f aca="false">IF(C13411=0,"",D13411/C13411)</f>
        <v>0.954545454545455</v>
      </c>
    </row>
    <row r="13412" customFormat="false" ht="15" hidden="false" customHeight="false" outlineLevel="0" collapsed="false">
      <c r="A13412" s="37" t="s">
        <v>523</v>
      </c>
      <c r="B13412" s="37" t="s">
        <v>270</v>
      </c>
      <c r="C13412" s="37" t="n">
        <v>22</v>
      </c>
      <c r="D13412" s="37" t="n">
        <v>20</v>
      </c>
      <c r="E13412" s="37" t="n">
        <v>0</v>
      </c>
      <c r="F13412" s="37" t="n">
        <v>1</v>
      </c>
      <c r="G13412" s="37" t="n">
        <v>0</v>
      </c>
      <c r="H13412" s="37" t="n">
        <v>2</v>
      </c>
      <c r="I13412" s="37" t="n">
        <v>1</v>
      </c>
      <c r="J13412" s="40" t="n">
        <f aca="false">IF(C13412=0,"",D13412/C13412)</f>
        <v>0.909090909090909</v>
      </c>
    </row>
    <row r="13413" customFormat="false" ht="15" hidden="false" customHeight="false" outlineLevel="0" collapsed="false">
      <c r="A13413" s="37" t="s">
        <v>523</v>
      </c>
      <c r="B13413" s="37" t="s">
        <v>271</v>
      </c>
      <c r="C13413" s="37" t="n">
        <v>22</v>
      </c>
      <c r="D13413" s="37" t="n">
        <v>20</v>
      </c>
      <c r="E13413" s="37" t="n">
        <v>1</v>
      </c>
      <c r="F13413" s="37" t="n">
        <v>1</v>
      </c>
      <c r="G13413" s="37" t="n">
        <v>1</v>
      </c>
      <c r="H13413" s="37" t="n">
        <v>1</v>
      </c>
      <c r="I13413" s="37" t="n">
        <v>0</v>
      </c>
      <c r="J13413" s="40" t="n">
        <f aca="false">IF(C13413=0,"",D13413/C13413)</f>
        <v>0.909090909090909</v>
      </c>
    </row>
    <row r="13414" customFormat="false" ht="15" hidden="false" customHeight="false" outlineLevel="0" collapsed="false">
      <c r="A13414" s="37" t="s">
        <v>523</v>
      </c>
      <c r="B13414" s="37" t="s">
        <v>272</v>
      </c>
      <c r="C13414" s="37" t="n">
        <v>22</v>
      </c>
      <c r="D13414" s="37" t="n">
        <v>21</v>
      </c>
      <c r="E13414" s="37" t="n">
        <v>0</v>
      </c>
      <c r="F13414" s="37" t="n">
        <v>1</v>
      </c>
      <c r="G13414" s="37" t="n">
        <v>0</v>
      </c>
      <c r="H13414" s="37" t="n">
        <v>0</v>
      </c>
      <c r="I13414" s="37" t="n">
        <v>3</v>
      </c>
      <c r="J13414" s="40" t="n">
        <f aca="false">IF(C13414=0,"",D13414/C13414)</f>
        <v>0.954545454545455</v>
      </c>
    </row>
    <row r="13415" customFormat="false" ht="15" hidden="false" customHeight="false" outlineLevel="0" collapsed="false">
      <c r="A13415" s="37" t="s">
        <v>523</v>
      </c>
      <c r="B13415" s="37" t="s">
        <v>273</v>
      </c>
      <c r="C13415" s="37" t="n">
        <v>22</v>
      </c>
      <c r="D13415" s="37" t="n">
        <v>22</v>
      </c>
      <c r="E13415" s="37" t="n">
        <v>1</v>
      </c>
      <c r="F13415" s="37" t="n">
        <v>2</v>
      </c>
      <c r="G13415" s="37" t="n">
        <v>0</v>
      </c>
      <c r="H13415" s="37" t="n">
        <v>1</v>
      </c>
      <c r="I13415" s="37" t="n">
        <v>1</v>
      </c>
      <c r="J13415" s="40" t="n">
        <f aca="false">IF(C13415=0,"",D13415/C13415)</f>
        <v>1</v>
      </c>
    </row>
    <row r="13416" customFormat="false" ht="15" hidden="false" customHeight="false" outlineLevel="0" collapsed="false">
      <c r="A13416" s="37" t="s">
        <v>523</v>
      </c>
      <c r="B13416" s="37" t="s">
        <v>274</v>
      </c>
      <c r="C13416" s="37" t="n">
        <v>22</v>
      </c>
      <c r="D13416" s="37" t="n">
        <v>19</v>
      </c>
      <c r="E13416" s="37" t="n">
        <v>1</v>
      </c>
      <c r="F13416" s="37" t="n">
        <v>0</v>
      </c>
      <c r="G13416" s="37" t="n">
        <v>0</v>
      </c>
      <c r="H13416" s="37" t="n">
        <v>1</v>
      </c>
      <c r="I13416" s="37" t="n">
        <v>1</v>
      </c>
      <c r="J13416" s="40" t="n">
        <f aca="false">IF(C13416=0,"",D13416/C13416)</f>
        <v>0.863636363636364</v>
      </c>
    </row>
    <row r="13417" customFormat="false" ht="15" hidden="false" customHeight="false" outlineLevel="0" collapsed="false">
      <c r="A13417" s="37" t="s">
        <v>523</v>
      </c>
      <c r="B13417" s="37" t="s">
        <v>275</v>
      </c>
      <c r="C13417" s="37" t="n">
        <v>22</v>
      </c>
      <c r="D13417" s="37" t="n">
        <v>21</v>
      </c>
      <c r="E13417" s="37" t="n">
        <v>0</v>
      </c>
      <c r="F13417" s="37" t="n">
        <v>1</v>
      </c>
      <c r="G13417" s="37" t="n">
        <v>1</v>
      </c>
      <c r="H13417" s="37" t="n">
        <v>1</v>
      </c>
      <c r="I13417" s="37" t="n">
        <v>2</v>
      </c>
      <c r="J13417" s="40" t="n">
        <f aca="false">IF(C13417=0,"",D13417/C13417)</f>
        <v>0.954545454545455</v>
      </c>
    </row>
    <row r="13418" customFormat="false" ht="15" hidden="false" customHeight="false" outlineLevel="0" collapsed="false">
      <c r="A13418" s="37" t="s">
        <v>523</v>
      </c>
      <c r="B13418" s="37" t="s">
        <v>276</v>
      </c>
      <c r="C13418" s="37" t="n">
        <v>22</v>
      </c>
      <c r="D13418" s="37" t="n">
        <v>19</v>
      </c>
      <c r="E13418" s="37" t="n">
        <v>0</v>
      </c>
      <c r="F13418" s="37" t="n">
        <v>1</v>
      </c>
      <c r="G13418" s="37" t="n">
        <v>0</v>
      </c>
      <c r="H13418" s="37" t="n">
        <v>0</v>
      </c>
      <c r="I13418" s="37" t="n">
        <v>0</v>
      </c>
      <c r="J13418" s="40" t="n">
        <f aca="false">IF(C13418=0,"",D13418/C13418)</f>
        <v>0.863636363636364</v>
      </c>
    </row>
    <row r="13419" customFormat="false" ht="15" hidden="false" customHeight="false" outlineLevel="0" collapsed="false">
      <c r="A13419" s="37" t="s">
        <v>523</v>
      </c>
      <c r="B13419" s="37" t="s">
        <v>277</v>
      </c>
      <c r="C13419" s="37" t="n">
        <v>22</v>
      </c>
      <c r="D13419" s="37" t="n">
        <v>21</v>
      </c>
      <c r="E13419" s="37" t="n">
        <v>0</v>
      </c>
      <c r="F13419" s="37" t="n">
        <v>1</v>
      </c>
      <c r="G13419" s="37" t="n">
        <v>0</v>
      </c>
      <c r="H13419" s="37" t="n">
        <v>1</v>
      </c>
      <c r="I13419" s="37" t="n">
        <v>3</v>
      </c>
      <c r="J13419" s="40" t="n">
        <f aca="false">IF(C13419=0,"",D13419/C13419)</f>
        <v>0.954545454545455</v>
      </c>
    </row>
    <row r="13420" customFormat="false" ht="15" hidden="false" customHeight="false" outlineLevel="0" collapsed="false">
      <c r="A13420" s="37" t="s">
        <v>523</v>
      </c>
      <c r="B13420" s="37" t="s">
        <v>278</v>
      </c>
      <c r="C13420" s="37" t="n">
        <v>22</v>
      </c>
      <c r="D13420" s="37" t="n">
        <v>19</v>
      </c>
      <c r="E13420" s="37" t="n">
        <v>0</v>
      </c>
      <c r="F13420" s="37" t="n">
        <v>1</v>
      </c>
      <c r="G13420" s="37" t="n">
        <v>1</v>
      </c>
      <c r="H13420" s="37" t="n">
        <v>1</v>
      </c>
      <c r="I13420" s="37" t="n">
        <v>2</v>
      </c>
      <c r="J13420" s="40" t="n">
        <f aca="false">IF(C13420=0,"",D13420/C13420)</f>
        <v>0.863636363636364</v>
      </c>
    </row>
    <row r="13421" customFormat="false" ht="15" hidden="false" customHeight="false" outlineLevel="0" collapsed="false">
      <c r="A13421" s="37" t="s">
        <v>523</v>
      </c>
      <c r="B13421" s="37" t="s">
        <v>279</v>
      </c>
      <c r="C13421" s="37" t="n">
        <v>22</v>
      </c>
      <c r="D13421" s="37" t="n">
        <v>20</v>
      </c>
      <c r="E13421" s="37" t="n">
        <v>0</v>
      </c>
      <c r="F13421" s="37" t="n">
        <v>1</v>
      </c>
      <c r="G13421" s="37" t="n">
        <v>0</v>
      </c>
      <c r="H13421" s="37" t="n">
        <v>3</v>
      </c>
      <c r="I13421" s="37" t="n">
        <v>0</v>
      </c>
      <c r="J13421" s="40" t="n">
        <f aca="false">IF(C13421=0,"",D13421/C13421)</f>
        <v>0.909090909090909</v>
      </c>
    </row>
    <row r="13422" customFormat="false" ht="15" hidden="false" customHeight="false" outlineLevel="0" collapsed="false">
      <c r="A13422" s="37" t="s">
        <v>523</v>
      </c>
      <c r="B13422" s="37" t="s">
        <v>280</v>
      </c>
      <c r="C13422" s="37" t="n">
        <v>22</v>
      </c>
      <c r="D13422" s="37" t="n">
        <v>19</v>
      </c>
      <c r="E13422" s="37" t="n">
        <v>1</v>
      </c>
      <c r="F13422" s="37" t="n">
        <v>2</v>
      </c>
      <c r="G13422" s="37" t="n">
        <v>0</v>
      </c>
      <c r="H13422" s="37" t="n">
        <v>0</v>
      </c>
      <c r="I13422" s="37" t="n">
        <v>0</v>
      </c>
      <c r="J13422" s="40" t="n">
        <f aca="false">IF(C13422=0,"",D13422/C13422)</f>
        <v>0.863636363636364</v>
      </c>
    </row>
    <row r="13423" customFormat="false" ht="15" hidden="false" customHeight="false" outlineLevel="0" collapsed="false">
      <c r="A13423" s="37" t="s">
        <v>523</v>
      </c>
      <c r="B13423" s="37" t="s">
        <v>281</v>
      </c>
      <c r="C13423" s="37" t="n">
        <v>22</v>
      </c>
      <c r="D13423" s="37" t="n">
        <v>21</v>
      </c>
      <c r="E13423" s="37" t="n">
        <v>2</v>
      </c>
      <c r="F13423" s="37" t="n">
        <v>0</v>
      </c>
      <c r="G13423" s="37" t="n">
        <v>1</v>
      </c>
      <c r="H13423" s="37" t="n">
        <v>0</v>
      </c>
      <c r="I13423" s="37" t="n">
        <v>6</v>
      </c>
      <c r="J13423" s="40" t="n">
        <f aca="false">IF(C13423=0,"",D13423/C13423)</f>
        <v>0.954545454545455</v>
      </c>
    </row>
    <row r="13424" customFormat="false" ht="15" hidden="false" customHeight="false" outlineLevel="0" collapsed="false">
      <c r="A13424" s="37" t="s">
        <v>1905</v>
      </c>
      <c r="B13424" s="37" t="s">
        <v>270</v>
      </c>
      <c r="C13424" s="37" t="n">
        <v>22</v>
      </c>
      <c r="D13424" s="37" t="n">
        <v>20</v>
      </c>
      <c r="E13424" s="37" t="n">
        <v>1</v>
      </c>
      <c r="F13424" s="37" t="n">
        <v>1</v>
      </c>
      <c r="G13424" s="37" t="n">
        <v>1</v>
      </c>
      <c r="H13424" s="37" t="n">
        <v>2</v>
      </c>
      <c r="I13424" s="37" t="n">
        <v>0</v>
      </c>
      <c r="J13424" s="40" t="n">
        <f aca="false">IF(C13424=0,"",D13424/C13424)</f>
        <v>0.909090909090909</v>
      </c>
    </row>
    <row r="13425" customFormat="false" ht="15" hidden="false" customHeight="false" outlineLevel="0" collapsed="false">
      <c r="A13425" s="37" t="s">
        <v>1905</v>
      </c>
      <c r="B13425" s="37" t="s">
        <v>271</v>
      </c>
      <c r="C13425" s="37" t="n">
        <v>22</v>
      </c>
      <c r="D13425" s="37" t="n">
        <v>19</v>
      </c>
      <c r="E13425" s="37" t="n">
        <v>2</v>
      </c>
      <c r="F13425" s="37" t="n">
        <v>0</v>
      </c>
      <c r="G13425" s="37" t="n">
        <v>1</v>
      </c>
      <c r="H13425" s="37" t="n">
        <v>0</v>
      </c>
      <c r="I13425" s="37" t="n">
        <v>2</v>
      </c>
      <c r="J13425" s="40" t="n">
        <f aca="false">IF(C13425=0,"",D13425/C13425)</f>
        <v>0.863636363636364</v>
      </c>
    </row>
    <row r="13426" customFormat="false" ht="15" hidden="false" customHeight="false" outlineLevel="0" collapsed="false">
      <c r="A13426" s="37" t="s">
        <v>1905</v>
      </c>
      <c r="B13426" s="37" t="s">
        <v>272</v>
      </c>
      <c r="C13426" s="37" t="n">
        <v>22</v>
      </c>
      <c r="D13426" s="37" t="n">
        <v>21</v>
      </c>
      <c r="E13426" s="37" t="n">
        <v>2</v>
      </c>
      <c r="F13426" s="37" t="n">
        <v>0</v>
      </c>
      <c r="G13426" s="37" t="n">
        <v>0</v>
      </c>
      <c r="H13426" s="37" t="n">
        <v>1</v>
      </c>
      <c r="I13426" s="37" t="n">
        <v>0</v>
      </c>
      <c r="J13426" s="40" t="n">
        <f aca="false">IF(C13426=0,"",D13426/C13426)</f>
        <v>0.954545454545455</v>
      </c>
    </row>
    <row r="13427" customFormat="false" ht="15" hidden="false" customHeight="false" outlineLevel="0" collapsed="false">
      <c r="A13427" s="37" t="s">
        <v>1905</v>
      </c>
      <c r="B13427" s="37" t="s">
        <v>273</v>
      </c>
      <c r="C13427" s="37" t="n">
        <v>22</v>
      </c>
      <c r="D13427" s="37" t="n">
        <v>20</v>
      </c>
      <c r="E13427" s="37" t="n">
        <v>1</v>
      </c>
      <c r="F13427" s="37" t="n">
        <v>0</v>
      </c>
      <c r="G13427" s="37" t="n">
        <v>0</v>
      </c>
      <c r="H13427" s="37" t="n">
        <v>2</v>
      </c>
      <c r="I13427" s="37" t="n">
        <v>0</v>
      </c>
      <c r="J13427" s="40" t="n">
        <f aca="false">IF(C13427=0,"",D13427/C13427)</f>
        <v>0.909090909090909</v>
      </c>
    </row>
    <row r="13428" customFormat="false" ht="15" hidden="false" customHeight="false" outlineLevel="0" collapsed="false">
      <c r="A13428" s="37" t="s">
        <v>1905</v>
      </c>
      <c r="B13428" s="37" t="s">
        <v>274</v>
      </c>
      <c r="C13428" s="37" t="n">
        <v>22</v>
      </c>
      <c r="D13428" s="37" t="n">
        <v>20</v>
      </c>
      <c r="E13428" s="37" t="n">
        <v>0</v>
      </c>
      <c r="F13428" s="37" t="n">
        <v>1</v>
      </c>
      <c r="G13428" s="37" t="n">
        <v>2</v>
      </c>
      <c r="H13428" s="37" t="n">
        <v>0</v>
      </c>
      <c r="I13428" s="37" t="n">
        <v>3</v>
      </c>
      <c r="J13428" s="40" t="n">
        <f aca="false">IF(C13428=0,"",D13428/C13428)</f>
        <v>0.909090909090909</v>
      </c>
    </row>
    <row r="13429" customFormat="false" ht="15" hidden="false" customHeight="false" outlineLevel="0" collapsed="false">
      <c r="A13429" s="37" t="s">
        <v>1905</v>
      </c>
      <c r="B13429" s="37" t="s">
        <v>275</v>
      </c>
      <c r="C13429" s="37" t="n">
        <v>22</v>
      </c>
      <c r="D13429" s="37" t="n">
        <v>22</v>
      </c>
      <c r="E13429" s="37" t="n">
        <v>1</v>
      </c>
      <c r="F13429" s="37" t="n">
        <v>0</v>
      </c>
      <c r="G13429" s="37" t="n">
        <v>1</v>
      </c>
      <c r="H13429" s="37" t="n">
        <v>2</v>
      </c>
      <c r="I13429" s="37" t="n">
        <v>0</v>
      </c>
      <c r="J13429" s="40" t="n">
        <f aca="false">IF(C13429=0,"",D13429/C13429)</f>
        <v>1</v>
      </c>
    </row>
    <row r="13430" customFormat="false" ht="15" hidden="false" customHeight="false" outlineLevel="0" collapsed="false">
      <c r="A13430" s="37" t="s">
        <v>1905</v>
      </c>
      <c r="B13430" s="37" t="s">
        <v>276</v>
      </c>
      <c r="C13430" s="37" t="n">
        <v>22</v>
      </c>
      <c r="D13430" s="37" t="n">
        <v>22</v>
      </c>
      <c r="E13430" s="37" t="n">
        <v>0</v>
      </c>
      <c r="F13430" s="37" t="n">
        <v>2</v>
      </c>
      <c r="G13430" s="37" t="n">
        <v>1</v>
      </c>
      <c r="H13430" s="37" t="n">
        <v>2</v>
      </c>
      <c r="I13430" s="37" t="n">
        <v>2</v>
      </c>
      <c r="J13430" s="40" t="n">
        <f aca="false">IF(C13430=0,"",D13430/C13430)</f>
        <v>1</v>
      </c>
    </row>
    <row r="13431" customFormat="false" ht="15" hidden="false" customHeight="false" outlineLevel="0" collapsed="false">
      <c r="A13431" s="37" t="s">
        <v>1905</v>
      </c>
      <c r="B13431" s="37" t="s">
        <v>277</v>
      </c>
      <c r="C13431" s="37" t="n">
        <v>22</v>
      </c>
      <c r="D13431" s="37" t="n">
        <v>22</v>
      </c>
      <c r="E13431" s="37" t="n">
        <v>0</v>
      </c>
      <c r="F13431" s="37" t="n">
        <v>0</v>
      </c>
      <c r="G13431" s="37" t="n">
        <v>0</v>
      </c>
      <c r="H13431" s="37" t="n">
        <v>1</v>
      </c>
      <c r="I13431" s="37" t="n">
        <v>3</v>
      </c>
      <c r="J13431" s="40" t="n">
        <f aca="false">IF(C13431=0,"",D13431/C13431)</f>
        <v>1</v>
      </c>
    </row>
    <row r="13432" customFormat="false" ht="15" hidden="false" customHeight="false" outlineLevel="0" collapsed="false">
      <c r="A13432" s="37" t="s">
        <v>1905</v>
      </c>
      <c r="B13432" s="37" t="s">
        <v>278</v>
      </c>
      <c r="C13432" s="37" t="n">
        <v>22</v>
      </c>
      <c r="D13432" s="37" t="n">
        <v>17</v>
      </c>
      <c r="E13432" s="37" t="n">
        <v>0</v>
      </c>
      <c r="F13432" s="37" t="n">
        <v>0</v>
      </c>
      <c r="G13432" s="37" t="n">
        <v>1</v>
      </c>
      <c r="H13432" s="37" t="n">
        <v>0</v>
      </c>
      <c r="I13432" s="37" t="n">
        <v>3</v>
      </c>
      <c r="J13432" s="40" t="n">
        <f aca="false">IF(C13432=0,"",D13432/C13432)</f>
        <v>0.772727272727273</v>
      </c>
    </row>
    <row r="13433" customFormat="false" ht="15" hidden="false" customHeight="false" outlineLevel="0" collapsed="false">
      <c r="A13433" s="37" t="s">
        <v>1905</v>
      </c>
      <c r="B13433" s="37" t="s">
        <v>279</v>
      </c>
      <c r="C13433" s="37" t="n">
        <v>22</v>
      </c>
      <c r="D13433" s="37" t="n">
        <v>22</v>
      </c>
      <c r="E13433" s="37" t="n">
        <v>0</v>
      </c>
      <c r="F13433" s="37" t="n">
        <v>2</v>
      </c>
      <c r="G13433" s="37" t="n">
        <v>0</v>
      </c>
      <c r="H13433" s="37" t="n">
        <v>0</v>
      </c>
      <c r="I13433" s="37" t="n">
        <v>1</v>
      </c>
      <c r="J13433" s="40" t="n">
        <f aca="false">IF(C13433=0,"",D13433/C13433)</f>
        <v>1</v>
      </c>
    </row>
    <row r="13434" customFormat="false" ht="15" hidden="false" customHeight="false" outlineLevel="0" collapsed="false">
      <c r="A13434" s="37" t="s">
        <v>1905</v>
      </c>
      <c r="B13434" s="37" t="s">
        <v>280</v>
      </c>
      <c r="C13434" s="37" t="n">
        <v>22</v>
      </c>
      <c r="D13434" s="37" t="n">
        <v>20</v>
      </c>
      <c r="E13434" s="37" t="n">
        <v>1</v>
      </c>
      <c r="F13434" s="37" t="n">
        <v>1</v>
      </c>
      <c r="G13434" s="37" t="n">
        <v>1</v>
      </c>
      <c r="H13434" s="37" t="n">
        <v>1</v>
      </c>
      <c r="I13434" s="37" t="n">
        <v>0</v>
      </c>
      <c r="J13434" s="40" t="n">
        <f aca="false">IF(C13434=0,"",D13434/C13434)</f>
        <v>0.909090909090909</v>
      </c>
    </row>
    <row r="13435" customFormat="false" ht="15" hidden="false" customHeight="false" outlineLevel="0" collapsed="false">
      <c r="A13435" s="37" t="s">
        <v>1905</v>
      </c>
      <c r="B13435" s="37" t="s">
        <v>281</v>
      </c>
      <c r="C13435" s="37" t="n">
        <v>22</v>
      </c>
      <c r="D13435" s="37" t="n">
        <v>21</v>
      </c>
      <c r="E13435" s="37" t="n">
        <v>0</v>
      </c>
      <c r="F13435" s="37" t="n">
        <v>1</v>
      </c>
      <c r="G13435" s="37" t="n">
        <v>1</v>
      </c>
      <c r="H13435" s="37" t="n">
        <v>4</v>
      </c>
      <c r="I13435" s="37" t="n">
        <v>1</v>
      </c>
      <c r="J13435" s="40" t="n">
        <f aca="false">IF(C13435=0,"",D13435/C13435)</f>
        <v>0.954545454545455</v>
      </c>
    </row>
    <row r="13436" customFormat="false" ht="15" hidden="false" customHeight="false" outlineLevel="0" collapsed="false">
      <c r="A13436" s="37" t="s">
        <v>1906</v>
      </c>
      <c r="B13436" s="37" t="s">
        <v>271</v>
      </c>
      <c r="C13436" s="37" t="n">
        <v>22</v>
      </c>
      <c r="D13436" s="37" t="n">
        <v>21</v>
      </c>
      <c r="E13436" s="37" t="n">
        <v>1</v>
      </c>
      <c r="F13436" s="37" t="n">
        <v>1</v>
      </c>
      <c r="G13436" s="37" t="n">
        <v>0</v>
      </c>
      <c r="H13436" s="37" t="n">
        <v>1</v>
      </c>
      <c r="I13436" s="37" t="n">
        <v>4</v>
      </c>
      <c r="J13436" s="40" t="n">
        <f aca="false">IF(C13436=0,"",D13436/C13436)</f>
        <v>0.954545454545455</v>
      </c>
    </row>
    <row r="13437" customFormat="false" ht="15" hidden="false" customHeight="false" outlineLevel="0" collapsed="false">
      <c r="A13437" s="37" t="s">
        <v>1906</v>
      </c>
      <c r="B13437" s="37" t="s">
        <v>272</v>
      </c>
      <c r="C13437" s="37" t="n">
        <v>22</v>
      </c>
      <c r="D13437" s="37" t="n">
        <v>20</v>
      </c>
      <c r="E13437" s="37" t="n">
        <v>1</v>
      </c>
      <c r="F13437" s="37" t="n">
        <v>1</v>
      </c>
      <c r="G13437" s="37" t="n">
        <v>1</v>
      </c>
      <c r="H13437" s="37" t="n">
        <v>1</v>
      </c>
      <c r="I13437" s="37" t="n">
        <v>2</v>
      </c>
      <c r="J13437" s="40" t="n">
        <f aca="false">IF(C13437=0,"",D13437/C13437)</f>
        <v>0.909090909090909</v>
      </c>
    </row>
    <row r="13438" customFormat="false" ht="15" hidden="false" customHeight="false" outlineLevel="0" collapsed="false">
      <c r="A13438" s="37" t="s">
        <v>1906</v>
      </c>
      <c r="B13438" s="37" t="s">
        <v>273</v>
      </c>
      <c r="C13438" s="37" t="n">
        <v>22</v>
      </c>
      <c r="D13438" s="37" t="n">
        <v>18</v>
      </c>
      <c r="E13438" s="37" t="n">
        <v>1</v>
      </c>
      <c r="F13438" s="37" t="n">
        <v>0</v>
      </c>
      <c r="G13438" s="37" t="n">
        <v>1</v>
      </c>
      <c r="H13438" s="37" t="n">
        <v>0</v>
      </c>
      <c r="I13438" s="37" t="n">
        <v>0</v>
      </c>
      <c r="J13438" s="40" t="n">
        <f aca="false">IF(C13438=0,"",D13438/C13438)</f>
        <v>0.818181818181818</v>
      </c>
    </row>
    <row r="13439" customFormat="false" ht="15" hidden="false" customHeight="false" outlineLevel="0" collapsed="false">
      <c r="A13439" s="37" t="s">
        <v>1906</v>
      </c>
      <c r="B13439" s="37" t="s">
        <v>274</v>
      </c>
      <c r="C13439" s="37" t="n">
        <v>22</v>
      </c>
      <c r="D13439" s="37" t="n">
        <v>20</v>
      </c>
      <c r="E13439" s="37" t="n">
        <v>1</v>
      </c>
      <c r="F13439" s="37" t="n">
        <v>1</v>
      </c>
      <c r="G13439" s="37" t="n">
        <v>0</v>
      </c>
      <c r="H13439" s="37" t="n">
        <v>1</v>
      </c>
      <c r="I13439" s="37" t="n">
        <v>1</v>
      </c>
      <c r="J13439" s="40" t="n">
        <f aca="false">IF(C13439=0,"",D13439/C13439)</f>
        <v>0.909090909090909</v>
      </c>
    </row>
    <row r="13440" customFormat="false" ht="15" hidden="false" customHeight="false" outlineLevel="0" collapsed="false">
      <c r="A13440" s="37" t="s">
        <v>1906</v>
      </c>
      <c r="B13440" s="37" t="s">
        <v>275</v>
      </c>
      <c r="C13440" s="37" t="n">
        <v>22</v>
      </c>
      <c r="D13440" s="37" t="n">
        <v>20</v>
      </c>
      <c r="E13440" s="37" t="n">
        <v>1</v>
      </c>
      <c r="F13440" s="37" t="n">
        <v>3</v>
      </c>
      <c r="G13440" s="37" t="n">
        <v>0</v>
      </c>
      <c r="H13440" s="37" t="n">
        <v>2</v>
      </c>
      <c r="I13440" s="37" t="n">
        <v>0</v>
      </c>
      <c r="J13440" s="40" t="n">
        <f aca="false">IF(C13440=0,"",D13440/C13440)</f>
        <v>0.909090909090909</v>
      </c>
    </row>
    <row r="13441" customFormat="false" ht="15" hidden="false" customHeight="false" outlineLevel="0" collapsed="false">
      <c r="A13441" s="37" t="s">
        <v>1906</v>
      </c>
      <c r="B13441" s="37" t="s">
        <v>276</v>
      </c>
      <c r="C13441" s="37" t="n">
        <v>22</v>
      </c>
      <c r="D13441" s="37" t="n">
        <v>20</v>
      </c>
      <c r="E13441" s="37" t="n">
        <v>0</v>
      </c>
      <c r="F13441" s="37" t="n">
        <v>2</v>
      </c>
      <c r="G13441" s="37" t="n">
        <v>0</v>
      </c>
      <c r="H13441" s="37" t="n">
        <v>1</v>
      </c>
      <c r="I13441" s="37" t="n">
        <v>0</v>
      </c>
      <c r="J13441" s="40" t="n">
        <f aca="false">IF(C13441=0,"",D13441/C13441)</f>
        <v>0.909090909090909</v>
      </c>
    </row>
    <row r="13442" customFormat="false" ht="15" hidden="false" customHeight="false" outlineLevel="0" collapsed="false">
      <c r="A13442" s="37" t="s">
        <v>1906</v>
      </c>
      <c r="B13442" s="37" t="s">
        <v>277</v>
      </c>
      <c r="C13442" s="37" t="n">
        <v>22</v>
      </c>
      <c r="D13442" s="37" t="n">
        <v>18</v>
      </c>
      <c r="E13442" s="37" t="n">
        <v>4</v>
      </c>
      <c r="F13442" s="37" t="n">
        <v>1</v>
      </c>
      <c r="G13442" s="37" t="n">
        <v>0</v>
      </c>
      <c r="H13442" s="37" t="n">
        <v>0</v>
      </c>
      <c r="I13442" s="37" t="n">
        <v>3</v>
      </c>
      <c r="J13442" s="40" t="n">
        <f aca="false">IF(C13442=0,"",D13442/C13442)</f>
        <v>0.818181818181818</v>
      </c>
    </row>
    <row r="13443" customFormat="false" ht="15" hidden="false" customHeight="false" outlineLevel="0" collapsed="false">
      <c r="A13443" s="37" t="s">
        <v>1906</v>
      </c>
      <c r="B13443" s="37" t="s">
        <v>278</v>
      </c>
      <c r="C13443" s="37" t="n">
        <v>22</v>
      </c>
      <c r="D13443" s="37" t="n">
        <v>22</v>
      </c>
      <c r="E13443" s="37" t="n">
        <v>1</v>
      </c>
      <c r="F13443" s="37" t="n">
        <v>2</v>
      </c>
      <c r="G13443" s="37" t="n">
        <v>1</v>
      </c>
      <c r="H13443" s="37" t="n">
        <v>4</v>
      </c>
      <c r="I13443" s="37" t="n">
        <v>0</v>
      </c>
      <c r="J13443" s="40" t="n">
        <f aca="false">IF(C13443=0,"",D13443/C13443)</f>
        <v>1</v>
      </c>
    </row>
    <row r="13444" customFormat="false" ht="15" hidden="false" customHeight="false" outlineLevel="0" collapsed="false">
      <c r="A13444" s="37" t="s">
        <v>1907</v>
      </c>
      <c r="B13444" s="37" t="s">
        <v>270</v>
      </c>
      <c r="C13444" s="37" t="n">
        <v>22</v>
      </c>
      <c r="D13444" s="37" t="n">
        <v>21</v>
      </c>
      <c r="E13444" s="37" t="n">
        <v>0</v>
      </c>
      <c r="F13444" s="37" t="n">
        <v>1</v>
      </c>
      <c r="G13444" s="37" t="n">
        <v>1</v>
      </c>
      <c r="H13444" s="37" t="n">
        <v>2</v>
      </c>
      <c r="I13444" s="37" t="n">
        <v>6</v>
      </c>
      <c r="J13444" s="40" t="n">
        <f aca="false">IF(C13444=0,"",D13444/C13444)</f>
        <v>0.954545454545455</v>
      </c>
    </row>
    <row r="13445" customFormat="false" ht="15" hidden="false" customHeight="false" outlineLevel="0" collapsed="false">
      <c r="A13445" s="37" t="s">
        <v>1907</v>
      </c>
      <c r="B13445" s="37" t="s">
        <v>271</v>
      </c>
      <c r="C13445" s="37" t="n">
        <v>22</v>
      </c>
      <c r="D13445" s="37" t="n">
        <v>21</v>
      </c>
      <c r="E13445" s="37" t="n">
        <v>0</v>
      </c>
      <c r="F13445" s="37" t="n">
        <v>1</v>
      </c>
      <c r="G13445" s="37" t="n">
        <v>2</v>
      </c>
      <c r="H13445" s="37" t="n">
        <v>0</v>
      </c>
      <c r="I13445" s="37" t="n">
        <v>0</v>
      </c>
      <c r="J13445" s="40" t="n">
        <f aca="false">IF(C13445=0,"",D13445/C13445)</f>
        <v>0.954545454545455</v>
      </c>
    </row>
    <row r="13446" customFormat="false" ht="15" hidden="false" customHeight="false" outlineLevel="0" collapsed="false">
      <c r="A13446" s="37" t="s">
        <v>1907</v>
      </c>
      <c r="B13446" s="37" t="s">
        <v>272</v>
      </c>
      <c r="C13446" s="37" t="n">
        <v>22</v>
      </c>
      <c r="D13446" s="37" t="n">
        <v>20</v>
      </c>
      <c r="E13446" s="37" t="n">
        <v>0</v>
      </c>
      <c r="F13446" s="37" t="n">
        <v>1</v>
      </c>
      <c r="G13446" s="37" t="n">
        <v>0</v>
      </c>
      <c r="H13446" s="37" t="n">
        <v>2</v>
      </c>
      <c r="I13446" s="37" t="n">
        <v>1</v>
      </c>
      <c r="J13446" s="40" t="n">
        <f aca="false">IF(C13446=0,"",D13446/C13446)</f>
        <v>0.909090909090909</v>
      </c>
    </row>
    <row r="13447" customFormat="false" ht="15" hidden="false" customHeight="false" outlineLevel="0" collapsed="false">
      <c r="A13447" s="37" t="s">
        <v>1907</v>
      </c>
      <c r="B13447" s="37" t="s">
        <v>273</v>
      </c>
      <c r="C13447" s="37" t="n">
        <v>22</v>
      </c>
      <c r="D13447" s="37" t="n">
        <v>21</v>
      </c>
      <c r="E13447" s="37" t="n">
        <v>0</v>
      </c>
      <c r="F13447" s="37" t="n">
        <v>2</v>
      </c>
      <c r="G13447" s="37" t="n">
        <v>0</v>
      </c>
      <c r="H13447" s="37" t="n">
        <v>2</v>
      </c>
      <c r="I13447" s="37" t="n">
        <v>1</v>
      </c>
      <c r="J13447" s="40" t="n">
        <f aca="false">IF(C13447=0,"",D13447/C13447)</f>
        <v>0.954545454545455</v>
      </c>
    </row>
    <row r="13448" customFormat="false" ht="15" hidden="false" customHeight="false" outlineLevel="0" collapsed="false">
      <c r="A13448" s="37" t="s">
        <v>1907</v>
      </c>
      <c r="B13448" s="37" t="s">
        <v>274</v>
      </c>
      <c r="C13448" s="37" t="n">
        <v>22</v>
      </c>
      <c r="D13448" s="37" t="n">
        <v>19</v>
      </c>
      <c r="E13448" s="37" t="n">
        <v>0</v>
      </c>
      <c r="F13448" s="37" t="n">
        <v>2</v>
      </c>
      <c r="G13448" s="37" t="n">
        <v>0</v>
      </c>
      <c r="H13448" s="37" t="n">
        <v>0</v>
      </c>
      <c r="I13448" s="37" t="n">
        <v>0</v>
      </c>
      <c r="J13448" s="40" t="n">
        <f aca="false">IF(C13448=0,"",D13448/C13448)</f>
        <v>0.863636363636364</v>
      </c>
    </row>
    <row r="13449" customFormat="false" ht="15" hidden="false" customHeight="false" outlineLevel="0" collapsed="false">
      <c r="A13449" s="37" t="s">
        <v>1907</v>
      </c>
      <c r="B13449" s="37" t="s">
        <v>275</v>
      </c>
      <c r="C13449" s="37" t="n">
        <v>22</v>
      </c>
      <c r="D13449" s="37" t="n">
        <v>19</v>
      </c>
      <c r="E13449" s="37" t="n">
        <v>0</v>
      </c>
      <c r="F13449" s="37" t="n">
        <v>1</v>
      </c>
      <c r="G13449" s="37" t="n">
        <v>0</v>
      </c>
      <c r="H13449" s="37" t="n">
        <v>1</v>
      </c>
      <c r="I13449" s="37" t="n">
        <v>0</v>
      </c>
      <c r="J13449" s="40" t="n">
        <f aca="false">IF(C13449=0,"",D13449/C13449)</f>
        <v>0.863636363636364</v>
      </c>
    </row>
    <row r="13450" customFormat="false" ht="15" hidden="false" customHeight="false" outlineLevel="0" collapsed="false">
      <c r="A13450" s="37" t="s">
        <v>1907</v>
      </c>
      <c r="B13450" s="37" t="s">
        <v>276</v>
      </c>
      <c r="C13450" s="37" t="n">
        <v>22</v>
      </c>
      <c r="D13450" s="37" t="n">
        <v>20</v>
      </c>
      <c r="E13450" s="37" t="n">
        <v>1</v>
      </c>
      <c r="F13450" s="37" t="n">
        <v>1</v>
      </c>
      <c r="G13450" s="37" t="n">
        <v>0</v>
      </c>
      <c r="H13450" s="37" t="n">
        <v>2</v>
      </c>
      <c r="I13450" s="37" t="n">
        <v>2</v>
      </c>
      <c r="J13450" s="40" t="n">
        <f aca="false">IF(C13450=0,"",D13450/C13450)</f>
        <v>0.909090909090909</v>
      </c>
    </row>
    <row r="13451" customFormat="false" ht="15" hidden="false" customHeight="false" outlineLevel="0" collapsed="false">
      <c r="A13451" s="37" t="s">
        <v>1907</v>
      </c>
      <c r="B13451" s="37" t="s">
        <v>277</v>
      </c>
      <c r="C13451" s="37" t="n">
        <v>22</v>
      </c>
      <c r="D13451" s="37" t="n">
        <v>21</v>
      </c>
      <c r="E13451" s="37" t="n">
        <v>1</v>
      </c>
      <c r="F13451" s="37" t="n">
        <v>0</v>
      </c>
      <c r="G13451" s="37" t="n">
        <v>0</v>
      </c>
      <c r="H13451" s="37" t="n">
        <v>0</v>
      </c>
      <c r="I13451" s="37" t="n">
        <v>1</v>
      </c>
      <c r="J13451" s="40" t="n">
        <f aca="false">IF(C13451=0,"",D13451/C13451)</f>
        <v>0.954545454545455</v>
      </c>
    </row>
    <row r="13452" customFormat="false" ht="15" hidden="false" customHeight="false" outlineLevel="0" collapsed="false">
      <c r="A13452" s="37" t="s">
        <v>1907</v>
      </c>
      <c r="B13452" s="37" t="s">
        <v>278</v>
      </c>
      <c r="C13452" s="37" t="n">
        <v>22</v>
      </c>
      <c r="D13452" s="37" t="n">
        <v>20</v>
      </c>
      <c r="E13452" s="37" t="n">
        <v>0</v>
      </c>
      <c r="F13452" s="37" t="n">
        <v>0</v>
      </c>
      <c r="G13452" s="37" t="n">
        <v>1</v>
      </c>
      <c r="H13452" s="37" t="n">
        <v>3</v>
      </c>
      <c r="I13452" s="37" t="n">
        <v>0</v>
      </c>
      <c r="J13452" s="40" t="n">
        <f aca="false">IF(C13452=0,"",D13452/C13452)</f>
        <v>0.909090909090909</v>
      </c>
    </row>
    <row r="13453" customFormat="false" ht="15" hidden="false" customHeight="false" outlineLevel="0" collapsed="false">
      <c r="A13453" s="37" t="s">
        <v>1907</v>
      </c>
      <c r="B13453" s="37" t="s">
        <v>279</v>
      </c>
      <c r="C13453" s="37" t="n">
        <v>22</v>
      </c>
      <c r="D13453" s="37" t="n">
        <v>22</v>
      </c>
      <c r="E13453" s="37" t="n">
        <v>1</v>
      </c>
      <c r="F13453" s="37" t="n">
        <v>0</v>
      </c>
      <c r="G13453" s="37" t="n">
        <v>0</v>
      </c>
      <c r="H13453" s="37" t="n">
        <v>2</v>
      </c>
      <c r="I13453" s="37" t="n">
        <v>1</v>
      </c>
      <c r="J13453" s="40" t="n">
        <f aca="false">IF(C13453=0,"",D13453/C13453)</f>
        <v>1</v>
      </c>
    </row>
    <row r="13454" customFormat="false" ht="15" hidden="false" customHeight="false" outlineLevel="0" collapsed="false">
      <c r="A13454" s="37" t="s">
        <v>1907</v>
      </c>
      <c r="B13454" s="37" t="s">
        <v>280</v>
      </c>
      <c r="C13454" s="37" t="n">
        <v>22</v>
      </c>
      <c r="D13454" s="37" t="n">
        <v>19</v>
      </c>
      <c r="E13454" s="37" t="n">
        <v>0</v>
      </c>
      <c r="F13454" s="37" t="n">
        <v>0</v>
      </c>
      <c r="G13454" s="37" t="n">
        <v>0</v>
      </c>
      <c r="H13454" s="37" t="n">
        <v>1</v>
      </c>
      <c r="I13454" s="37" t="n">
        <v>0</v>
      </c>
      <c r="J13454" s="40" t="n">
        <f aca="false">IF(C13454=0,"",D13454/C13454)</f>
        <v>0.863636363636364</v>
      </c>
    </row>
    <row r="13455" customFormat="false" ht="15" hidden="false" customHeight="false" outlineLevel="0" collapsed="false">
      <c r="A13455" s="37" t="s">
        <v>1907</v>
      </c>
      <c r="B13455" s="37" t="s">
        <v>281</v>
      </c>
      <c r="C13455" s="37" t="n">
        <v>22</v>
      </c>
      <c r="D13455" s="37" t="n">
        <v>21</v>
      </c>
      <c r="E13455" s="37" t="n">
        <v>0</v>
      </c>
      <c r="F13455" s="37" t="n">
        <v>0</v>
      </c>
      <c r="G13455" s="37" t="n">
        <v>1</v>
      </c>
      <c r="H13455" s="37" t="n">
        <v>3</v>
      </c>
      <c r="I13455" s="37" t="n">
        <v>0</v>
      </c>
      <c r="J13455" s="40" t="n">
        <f aca="false">IF(C13455=0,"",D13455/C13455)</f>
        <v>0.954545454545455</v>
      </c>
    </row>
    <row r="13456" customFormat="false" ht="15" hidden="false" customHeight="false" outlineLevel="0" collapsed="false">
      <c r="A13456" s="37" t="s">
        <v>1403</v>
      </c>
      <c r="B13456" s="37" t="s">
        <v>270</v>
      </c>
      <c r="C13456" s="37" t="n">
        <v>22</v>
      </c>
      <c r="D13456" s="37" t="n">
        <v>21</v>
      </c>
      <c r="E13456" s="37" t="n">
        <v>1</v>
      </c>
      <c r="F13456" s="37" t="n">
        <v>1</v>
      </c>
      <c r="G13456" s="37" t="n">
        <v>1</v>
      </c>
      <c r="H13456" s="37" t="n">
        <v>2</v>
      </c>
      <c r="I13456" s="37" t="n">
        <v>0</v>
      </c>
      <c r="J13456" s="40" t="n">
        <f aca="false">IF(C13456=0,"",D13456/C13456)</f>
        <v>0.954545454545455</v>
      </c>
    </row>
    <row r="13457" customFormat="false" ht="15" hidden="false" customHeight="false" outlineLevel="0" collapsed="false">
      <c r="A13457" s="37" t="s">
        <v>1403</v>
      </c>
      <c r="B13457" s="37" t="s">
        <v>271</v>
      </c>
      <c r="C13457" s="37" t="n">
        <v>22</v>
      </c>
      <c r="D13457" s="37" t="n">
        <v>21</v>
      </c>
      <c r="E13457" s="37" t="n">
        <v>0</v>
      </c>
      <c r="F13457" s="37" t="n">
        <v>0</v>
      </c>
      <c r="G13457" s="37" t="n">
        <v>0</v>
      </c>
      <c r="H13457" s="37" t="n">
        <v>1</v>
      </c>
      <c r="I13457" s="37" t="n">
        <v>5</v>
      </c>
      <c r="J13457" s="40" t="n">
        <f aca="false">IF(C13457=0,"",D13457/C13457)</f>
        <v>0.954545454545455</v>
      </c>
    </row>
    <row r="13458" customFormat="false" ht="15" hidden="false" customHeight="false" outlineLevel="0" collapsed="false">
      <c r="A13458" s="37" t="s">
        <v>1403</v>
      </c>
      <c r="B13458" s="37" t="s">
        <v>272</v>
      </c>
      <c r="C13458" s="37" t="n">
        <v>22</v>
      </c>
      <c r="D13458" s="37" t="n">
        <v>21</v>
      </c>
      <c r="E13458" s="37" t="n">
        <v>1</v>
      </c>
      <c r="F13458" s="37" t="n">
        <v>1</v>
      </c>
      <c r="G13458" s="37" t="n">
        <v>0</v>
      </c>
      <c r="H13458" s="37" t="n">
        <v>2</v>
      </c>
      <c r="I13458" s="37" t="n">
        <v>0</v>
      </c>
      <c r="J13458" s="40" t="n">
        <f aca="false">IF(C13458=0,"",D13458/C13458)</f>
        <v>0.954545454545455</v>
      </c>
    </row>
    <row r="13459" customFormat="false" ht="15" hidden="false" customHeight="false" outlineLevel="0" collapsed="false">
      <c r="A13459" s="37" t="s">
        <v>1403</v>
      </c>
      <c r="B13459" s="37" t="s">
        <v>273</v>
      </c>
      <c r="C13459" s="37" t="n">
        <v>22</v>
      </c>
      <c r="D13459" s="37" t="n">
        <v>21</v>
      </c>
      <c r="E13459" s="37" t="n">
        <v>0</v>
      </c>
      <c r="F13459" s="37" t="n">
        <v>0</v>
      </c>
      <c r="G13459" s="37" t="n">
        <v>0</v>
      </c>
      <c r="H13459" s="37" t="n">
        <v>0</v>
      </c>
      <c r="I13459" s="37" t="n">
        <v>6</v>
      </c>
      <c r="J13459" s="40" t="n">
        <f aca="false">IF(C13459=0,"",D13459/C13459)</f>
        <v>0.954545454545455</v>
      </c>
    </row>
    <row r="13460" customFormat="false" ht="15" hidden="false" customHeight="false" outlineLevel="0" collapsed="false">
      <c r="A13460" s="37" t="s">
        <v>1403</v>
      </c>
      <c r="B13460" s="37" t="s">
        <v>274</v>
      </c>
      <c r="C13460" s="37" t="n">
        <v>22</v>
      </c>
      <c r="D13460" s="37" t="n">
        <v>20</v>
      </c>
      <c r="E13460" s="37" t="n">
        <v>1</v>
      </c>
      <c r="F13460" s="37" t="n">
        <v>1</v>
      </c>
      <c r="G13460" s="37" t="n">
        <v>1</v>
      </c>
      <c r="H13460" s="37" t="n">
        <v>0</v>
      </c>
      <c r="I13460" s="37" t="n">
        <v>2</v>
      </c>
      <c r="J13460" s="40" t="n">
        <f aca="false">IF(C13460=0,"",D13460/C13460)</f>
        <v>0.909090909090909</v>
      </c>
    </row>
    <row r="13461" customFormat="false" ht="15" hidden="false" customHeight="false" outlineLevel="0" collapsed="false">
      <c r="A13461" s="37" t="s">
        <v>1403</v>
      </c>
      <c r="B13461" s="37" t="s">
        <v>275</v>
      </c>
      <c r="C13461" s="37" t="n">
        <v>22</v>
      </c>
      <c r="D13461" s="37" t="n">
        <v>21</v>
      </c>
      <c r="E13461" s="37" t="n">
        <v>0</v>
      </c>
      <c r="F13461" s="37" t="n">
        <v>0</v>
      </c>
      <c r="G13461" s="37" t="n">
        <v>0</v>
      </c>
      <c r="H13461" s="37" t="n">
        <v>1</v>
      </c>
      <c r="I13461" s="37" t="n">
        <v>2</v>
      </c>
      <c r="J13461" s="40" t="n">
        <f aca="false">IF(C13461=0,"",D13461/C13461)</f>
        <v>0.954545454545455</v>
      </c>
    </row>
    <row r="13462" customFormat="false" ht="15" hidden="false" customHeight="false" outlineLevel="0" collapsed="false">
      <c r="A13462" s="37" t="s">
        <v>1403</v>
      </c>
      <c r="B13462" s="37" t="s">
        <v>276</v>
      </c>
      <c r="C13462" s="37" t="n">
        <v>22</v>
      </c>
      <c r="D13462" s="37" t="n">
        <v>19</v>
      </c>
      <c r="E13462" s="37" t="n">
        <v>0</v>
      </c>
      <c r="F13462" s="37" t="n">
        <v>0</v>
      </c>
      <c r="G13462" s="37" t="n">
        <v>1</v>
      </c>
      <c r="H13462" s="37" t="n">
        <v>3</v>
      </c>
      <c r="I13462" s="37" t="n">
        <v>3</v>
      </c>
      <c r="J13462" s="40" t="n">
        <f aca="false">IF(C13462=0,"",D13462/C13462)</f>
        <v>0.863636363636364</v>
      </c>
    </row>
    <row r="13463" customFormat="false" ht="15" hidden="false" customHeight="false" outlineLevel="0" collapsed="false">
      <c r="A13463" s="37" t="s">
        <v>1403</v>
      </c>
      <c r="B13463" s="37" t="s">
        <v>277</v>
      </c>
      <c r="C13463" s="37" t="n">
        <v>22</v>
      </c>
      <c r="D13463" s="37" t="n">
        <v>19</v>
      </c>
      <c r="E13463" s="37" t="n">
        <v>2</v>
      </c>
      <c r="F13463" s="37" t="n">
        <v>0</v>
      </c>
      <c r="G13463" s="37" t="n">
        <v>0</v>
      </c>
      <c r="H13463" s="37" t="n">
        <v>2</v>
      </c>
      <c r="I13463" s="37" t="n">
        <v>0</v>
      </c>
      <c r="J13463" s="40" t="n">
        <f aca="false">IF(C13463=0,"",D13463/C13463)</f>
        <v>0.863636363636364</v>
      </c>
    </row>
    <row r="13464" customFormat="false" ht="15" hidden="false" customHeight="false" outlineLevel="0" collapsed="false">
      <c r="A13464" s="37" t="s">
        <v>1403</v>
      </c>
      <c r="B13464" s="37" t="s">
        <v>278</v>
      </c>
      <c r="C13464" s="37" t="n">
        <v>22</v>
      </c>
      <c r="D13464" s="37" t="n">
        <v>21</v>
      </c>
      <c r="E13464" s="37" t="n">
        <v>0</v>
      </c>
      <c r="F13464" s="37" t="n">
        <v>1</v>
      </c>
      <c r="G13464" s="37" t="n">
        <v>1</v>
      </c>
      <c r="H13464" s="37" t="n">
        <v>2</v>
      </c>
      <c r="I13464" s="37" t="n">
        <v>4</v>
      </c>
      <c r="J13464" s="40" t="n">
        <f aca="false">IF(C13464=0,"",D13464/C13464)</f>
        <v>0.954545454545455</v>
      </c>
    </row>
    <row r="13465" customFormat="false" ht="15" hidden="false" customHeight="false" outlineLevel="0" collapsed="false">
      <c r="A13465" s="37" t="s">
        <v>1403</v>
      </c>
      <c r="B13465" s="37" t="s">
        <v>279</v>
      </c>
      <c r="C13465" s="37" t="n">
        <v>22</v>
      </c>
      <c r="D13465" s="37" t="n">
        <v>20</v>
      </c>
      <c r="E13465" s="37" t="n">
        <v>1</v>
      </c>
      <c r="F13465" s="37" t="n">
        <v>0</v>
      </c>
      <c r="G13465" s="37" t="n">
        <v>0</v>
      </c>
      <c r="H13465" s="37" t="n">
        <v>2</v>
      </c>
      <c r="I13465" s="37" t="n">
        <v>0</v>
      </c>
      <c r="J13465" s="40" t="n">
        <f aca="false">IF(C13465=0,"",D13465/C13465)</f>
        <v>0.909090909090909</v>
      </c>
    </row>
    <row r="13466" customFormat="false" ht="15" hidden="false" customHeight="false" outlineLevel="0" collapsed="false">
      <c r="A13466" s="37" t="s">
        <v>1403</v>
      </c>
      <c r="B13466" s="37" t="s">
        <v>280</v>
      </c>
      <c r="C13466" s="37" t="n">
        <v>22</v>
      </c>
      <c r="D13466" s="37" t="n">
        <v>21</v>
      </c>
      <c r="E13466" s="37" t="n">
        <v>0</v>
      </c>
      <c r="F13466" s="37" t="n">
        <v>0</v>
      </c>
      <c r="G13466" s="37" t="n">
        <v>0</v>
      </c>
      <c r="H13466" s="37" t="n">
        <v>0</v>
      </c>
      <c r="I13466" s="37" t="n">
        <v>0</v>
      </c>
      <c r="J13466" s="40" t="n">
        <f aca="false">IF(C13466=0,"",D13466/C13466)</f>
        <v>0.954545454545455</v>
      </c>
    </row>
    <row r="13467" customFormat="false" ht="15" hidden="false" customHeight="false" outlineLevel="0" collapsed="false">
      <c r="A13467" s="37" t="s">
        <v>1403</v>
      </c>
      <c r="B13467" s="37" t="s">
        <v>281</v>
      </c>
      <c r="C13467" s="37" t="n">
        <v>22</v>
      </c>
      <c r="D13467" s="37" t="n">
        <v>18</v>
      </c>
      <c r="E13467" s="37" t="n">
        <v>0</v>
      </c>
      <c r="F13467" s="37" t="n">
        <v>1</v>
      </c>
      <c r="G13467" s="37" t="n">
        <v>0</v>
      </c>
      <c r="H13467" s="37" t="n">
        <v>2</v>
      </c>
      <c r="I13467" s="37" t="n">
        <v>2</v>
      </c>
      <c r="J13467" s="40" t="n">
        <f aca="false">IF(C13467=0,"",D13467/C13467)</f>
        <v>0.818181818181818</v>
      </c>
    </row>
    <row r="13468" customFormat="false" ht="15" hidden="false" customHeight="false" outlineLevel="0" collapsed="false">
      <c r="A13468" s="37" t="s">
        <v>1909</v>
      </c>
      <c r="B13468" s="37" t="s">
        <v>270</v>
      </c>
      <c r="C13468" s="37" t="n">
        <v>22</v>
      </c>
      <c r="D13468" s="37" t="n">
        <v>21</v>
      </c>
      <c r="E13468" s="37" t="n">
        <v>0</v>
      </c>
      <c r="F13468" s="37" t="n">
        <v>1</v>
      </c>
      <c r="G13468" s="37" t="n">
        <v>0</v>
      </c>
      <c r="H13468" s="37" t="n">
        <v>3</v>
      </c>
      <c r="I13468" s="37" t="n">
        <v>3</v>
      </c>
      <c r="J13468" s="40" t="n">
        <f aca="false">IF(C13468=0,"",D13468/C13468)</f>
        <v>0.954545454545455</v>
      </c>
    </row>
    <row r="13469" customFormat="false" ht="15" hidden="false" customHeight="false" outlineLevel="0" collapsed="false">
      <c r="A13469" s="37" t="s">
        <v>1909</v>
      </c>
      <c r="B13469" s="37" t="s">
        <v>271</v>
      </c>
      <c r="C13469" s="37" t="n">
        <v>22</v>
      </c>
      <c r="D13469" s="37" t="n">
        <v>20</v>
      </c>
      <c r="E13469" s="37" t="n">
        <v>0</v>
      </c>
      <c r="F13469" s="37" t="n">
        <v>2</v>
      </c>
      <c r="G13469" s="37" t="n">
        <v>0</v>
      </c>
      <c r="H13469" s="37" t="n">
        <v>0</v>
      </c>
      <c r="I13469" s="37" t="n">
        <v>3</v>
      </c>
      <c r="J13469" s="40" t="n">
        <f aca="false">IF(C13469=0,"",D13469/C13469)</f>
        <v>0.909090909090909</v>
      </c>
    </row>
    <row r="13470" customFormat="false" ht="15" hidden="false" customHeight="false" outlineLevel="0" collapsed="false">
      <c r="A13470" s="37" t="s">
        <v>1909</v>
      </c>
      <c r="B13470" s="37" t="s">
        <v>272</v>
      </c>
      <c r="C13470" s="37" t="n">
        <v>22</v>
      </c>
      <c r="D13470" s="37" t="n">
        <v>22</v>
      </c>
      <c r="E13470" s="37" t="n">
        <v>0</v>
      </c>
      <c r="F13470" s="37" t="n">
        <v>1</v>
      </c>
      <c r="G13470" s="37" t="n">
        <v>0</v>
      </c>
      <c r="H13470" s="37" t="n">
        <v>2</v>
      </c>
      <c r="I13470" s="37" t="n">
        <v>2</v>
      </c>
      <c r="J13470" s="40" t="n">
        <f aca="false">IF(C13470=0,"",D13470/C13470)</f>
        <v>1</v>
      </c>
    </row>
    <row r="13471" customFormat="false" ht="15" hidden="false" customHeight="false" outlineLevel="0" collapsed="false">
      <c r="A13471" s="37" t="s">
        <v>1909</v>
      </c>
      <c r="B13471" s="37" t="s">
        <v>273</v>
      </c>
      <c r="C13471" s="37" t="n">
        <v>22</v>
      </c>
      <c r="D13471" s="37" t="n">
        <v>20</v>
      </c>
      <c r="E13471" s="37" t="n">
        <v>2</v>
      </c>
      <c r="F13471" s="37" t="n">
        <v>0</v>
      </c>
      <c r="G13471" s="37" t="n">
        <v>0</v>
      </c>
      <c r="H13471" s="37" t="n">
        <v>5</v>
      </c>
      <c r="I13471" s="37" t="n">
        <v>0</v>
      </c>
      <c r="J13471" s="40" t="n">
        <f aca="false">IF(C13471=0,"",D13471/C13471)</f>
        <v>0.909090909090909</v>
      </c>
    </row>
    <row r="13472" customFormat="false" ht="15" hidden="false" customHeight="false" outlineLevel="0" collapsed="false">
      <c r="A13472" s="37" t="s">
        <v>1909</v>
      </c>
      <c r="B13472" s="37" t="s">
        <v>274</v>
      </c>
      <c r="C13472" s="37" t="n">
        <v>22</v>
      </c>
      <c r="D13472" s="37" t="n">
        <v>19</v>
      </c>
      <c r="E13472" s="37" t="n">
        <v>0</v>
      </c>
      <c r="F13472" s="37" t="n">
        <v>0</v>
      </c>
      <c r="G13472" s="37" t="n">
        <v>0</v>
      </c>
      <c r="H13472" s="37" t="n">
        <v>3</v>
      </c>
      <c r="I13472" s="37" t="n">
        <v>0</v>
      </c>
      <c r="J13472" s="40" t="n">
        <f aca="false">IF(C13472=0,"",D13472/C13472)</f>
        <v>0.863636363636364</v>
      </c>
    </row>
    <row r="13473" customFormat="false" ht="15" hidden="false" customHeight="false" outlineLevel="0" collapsed="false">
      <c r="A13473" s="37" t="s">
        <v>1909</v>
      </c>
      <c r="B13473" s="37" t="s">
        <v>275</v>
      </c>
      <c r="C13473" s="37" t="n">
        <v>22</v>
      </c>
      <c r="D13473" s="37" t="n">
        <v>21</v>
      </c>
      <c r="E13473" s="37" t="n">
        <v>1</v>
      </c>
      <c r="F13473" s="37" t="n">
        <v>1</v>
      </c>
      <c r="G13473" s="37" t="n">
        <v>1</v>
      </c>
      <c r="H13473" s="37" t="n">
        <v>1</v>
      </c>
      <c r="I13473" s="37" t="n">
        <v>2</v>
      </c>
      <c r="J13473" s="40" t="n">
        <f aca="false">IF(C13473=0,"",D13473/C13473)</f>
        <v>0.954545454545455</v>
      </c>
    </row>
    <row r="13474" customFormat="false" ht="15" hidden="false" customHeight="false" outlineLevel="0" collapsed="false">
      <c r="A13474" s="37" t="s">
        <v>1909</v>
      </c>
      <c r="B13474" s="37" t="s">
        <v>276</v>
      </c>
      <c r="C13474" s="37" t="n">
        <v>22</v>
      </c>
      <c r="D13474" s="37" t="n">
        <v>21</v>
      </c>
      <c r="E13474" s="37" t="n">
        <v>0</v>
      </c>
      <c r="F13474" s="37" t="n">
        <v>2</v>
      </c>
      <c r="G13474" s="37" t="n">
        <v>0</v>
      </c>
      <c r="H13474" s="37" t="n">
        <v>1</v>
      </c>
      <c r="I13474" s="37" t="n">
        <v>0</v>
      </c>
      <c r="J13474" s="40" t="n">
        <f aca="false">IF(C13474=0,"",D13474/C13474)</f>
        <v>0.954545454545455</v>
      </c>
    </row>
    <row r="13475" customFormat="false" ht="15" hidden="false" customHeight="false" outlineLevel="0" collapsed="false">
      <c r="A13475" s="37" t="s">
        <v>1909</v>
      </c>
      <c r="B13475" s="37" t="s">
        <v>277</v>
      </c>
      <c r="C13475" s="37" t="n">
        <v>22</v>
      </c>
      <c r="D13475" s="37" t="n">
        <v>20</v>
      </c>
      <c r="E13475" s="37" t="n">
        <v>3</v>
      </c>
      <c r="F13475" s="37" t="n">
        <v>0</v>
      </c>
      <c r="G13475" s="37" t="n">
        <v>1</v>
      </c>
      <c r="H13475" s="37" t="n">
        <v>0</v>
      </c>
      <c r="I13475" s="37" t="n">
        <v>1</v>
      </c>
      <c r="J13475" s="40" t="n">
        <f aca="false">IF(C13475=0,"",D13475/C13475)</f>
        <v>0.909090909090909</v>
      </c>
    </row>
    <row r="13476" customFormat="false" ht="15" hidden="false" customHeight="false" outlineLevel="0" collapsed="false">
      <c r="A13476" s="37" t="s">
        <v>1909</v>
      </c>
      <c r="B13476" s="37" t="s">
        <v>278</v>
      </c>
      <c r="C13476" s="37" t="n">
        <v>22</v>
      </c>
      <c r="D13476" s="37" t="n">
        <v>22</v>
      </c>
      <c r="E13476" s="37" t="n">
        <v>0</v>
      </c>
      <c r="F13476" s="37" t="n">
        <v>1</v>
      </c>
      <c r="G13476" s="37" t="n">
        <v>0</v>
      </c>
      <c r="H13476" s="37" t="n">
        <v>1</v>
      </c>
      <c r="I13476" s="37" t="n">
        <v>1</v>
      </c>
      <c r="J13476" s="40" t="n">
        <f aca="false">IF(C13476=0,"",D13476/C13476)</f>
        <v>1</v>
      </c>
    </row>
    <row r="13477" customFormat="false" ht="15" hidden="false" customHeight="false" outlineLevel="0" collapsed="false">
      <c r="A13477" s="37" t="s">
        <v>1909</v>
      </c>
      <c r="B13477" s="37" t="s">
        <v>279</v>
      </c>
      <c r="C13477" s="37" t="n">
        <v>22</v>
      </c>
      <c r="D13477" s="37" t="n">
        <v>19</v>
      </c>
      <c r="E13477" s="37" t="n">
        <v>1</v>
      </c>
      <c r="F13477" s="37" t="n">
        <v>1</v>
      </c>
      <c r="G13477" s="37" t="n">
        <v>0</v>
      </c>
      <c r="H13477" s="37" t="n">
        <v>3</v>
      </c>
      <c r="I13477" s="37" t="n">
        <v>0</v>
      </c>
      <c r="J13477" s="40" t="n">
        <f aca="false">IF(C13477=0,"",D13477/C13477)</f>
        <v>0.863636363636364</v>
      </c>
    </row>
    <row r="13478" customFormat="false" ht="15" hidden="false" customHeight="false" outlineLevel="0" collapsed="false">
      <c r="A13478" s="37" t="s">
        <v>1909</v>
      </c>
      <c r="B13478" s="37" t="s">
        <v>280</v>
      </c>
      <c r="C13478" s="37" t="n">
        <v>22</v>
      </c>
      <c r="D13478" s="37" t="n">
        <v>20</v>
      </c>
      <c r="E13478" s="37" t="n">
        <v>1</v>
      </c>
      <c r="F13478" s="37" t="n">
        <v>2</v>
      </c>
      <c r="G13478" s="37" t="n">
        <v>1</v>
      </c>
      <c r="H13478" s="37" t="n">
        <v>1</v>
      </c>
      <c r="I13478" s="37" t="n">
        <v>1</v>
      </c>
      <c r="J13478" s="40" t="n">
        <f aca="false">IF(C13478=0,"",D13478/C13478)</f>
        <v>0.909090909090909</v>
      </c>
    </row>
    <row r="13479" customFormat="false" ht="15" hidden="false" customHeight="false" outlineLevel="0" collapsed="false">
      <c r="A13479" s="37" t="s">
        <v>1909</v>
      </c>
      <c r="B13479" s="37" t="s">
        <v>281</v>
      </c>
      <c r="C13479" s="37" t="n">
        <v>22</v>
      </c>
      <c r="D13479" s="37" t="n">
        <v>21</v>
      </c>
      <c r="E13479" s="37" t="n">
        <v>0</v>
      </c>
      <c r="F13479" s="37" t="n">
        <v>0</v>
      </c>
      <c r="G13479" s="37" t="n">
        <v>1</v>
      </c>
      <c r="H13479" s="37" t="n">
        <v>1</v>
      </c>
      <c r="I13479" s="37" t="n">
        <v>1</v>
      </c>
      <c r="J13479" s="40" t="n">
        <f aca="false">IF(C13479=0,"",D13479/C13479)</f>
        <v>0.954545454545455</v>
      </c>
    </row>
    <row r="13480" customFormat="false" ht="15" hidden="false" customHeight="false" outlineLevel="0" collapsed="false">
      <c r="A13480" s="37" t="s">
        <v>1910</v>
      </c>
      <c r="B13480" s="37" t="s">
        <v>270</v>
      </c>
      <c r="C13480" s="37" t="n">
        <v>22</v>
      </c>
      <c r="D13480" s="37" t="n">
        <v>21</v>
      </c>
      <c r="E13480" s="37" t="n">
        <v>1</v>
      </c>
      <c r="F13480" s="37" t="n">
        <v>1</v>
      </c>
      <c r="G13480" s="37" t="n">
        <v>0</v>
      </c>
      <c r="H13480" s="37" t="n">
        <v>0</v>
      </c>
      <c r="I13480" s="37" t="n">
        <v>0</v>
      </c>
      <c r="J13480" s="40" t="n">
        <f aca="false">IF(C13480=0,"",D13480/C13480)</f>
        <v>0.954545454545455</v>
      </c>
    </row>
    <row r="13481" customFormat="false" ht="15" hidden="false" customHeight="false" outlineLevel="0" collapsed="false">
      <c r="A13481" s="37" t="s">
        <v>1910</v>
      </c>
      <c r="B13481" s="37" t="s">
        <v>271</v>
      </c>
      <c r="C13481" s="37" t="n">
        <v>22</v>
      </c>
      <c r="D13481" s="37" t="n">
        <v>21</v>
      </c>
      <c r="E13481" s="37" t="n">
        <v>1</v>
      </c>
      <c r="F13481" s="37" t="n">
        <v>1</v>
      </c>
      <c r="G13481" s="37" t="n">
        <v>0</v>
      </c>
      <c r="H13481" s="37" t="n">
        <v>1</v>
      </c>
      <c r="I13481" s="37" t="n">
        <v>3</v>
      </c>
      <c r="J13481" s="40" t="n">
        <f aca="false">IF(C13481=0,"",D13481/C13481)</f>
        <v>0.954545454545455</v>
      </c>
    </row>
    <row r="13482" customFormat="false" ht="15" hidden="false" customHeight="false" outlineLevel="0" collapsed="false">
      <c r="A13482" s="37" t="s">
        <v>1910</v>
      </c>
      <c r="B13482" s="37" t="s">
        <v>272</v>
      </c>
      <c r="C13482" s="37" t="n">
        <v>22</v>
      </c>
      <c r="D13482" s="37" t="n">
        <v>21</v>
      </c>
      <c r="E13482" s="37" t="n">
        <v>0</v>
      </c>
      <c r="F13482" s="37" t="n">
        <v>0</v>
      </c>
      <c r="G13482" s="37" t="n">
        <v>0</v>
      </c>
      <c r="H13482" s="37" t="n">
        <v>1</v>
      </c>
      <c r="I13482" s="37" t="n">
        <v>0</v>
      </c>
      <c r="J13482" s="40" t="n">
        <f aca="false">IF(C13482=0,"",D13482/C13482)</f>
        <v>0.954545454545455</v>
      </c>
    </row>
    <row r="13483" customFormat="false" ht="15" hidden="false" customHeight="false" outlineLevel="0" collapsed="false">
      <c r="A13483" s="37" t="s">
        <v>1910</v>
      </c>
      <c r="B13483" s="37" t="s">
        <v>273</v>
      </c>
      <c r="C13483" s="37" t="n">
        <v>22</v>
      </c>
      <c r="D13483" s="37" t="n">
        <v>22</v>
      </c>
      <c r="E13483" s="37" t="n">
        <v>1</v>
      </c>
      <c r="F13483" s="37" t="n">
        <v>2</v>
      </c>
      <c r="G13483" s="37" t="n">
        <v>1</v>
      </c>
      <c r="H13483" s="37" t="n">
        <v>1</v>
      </c>
      <c r="I13483" s="37" t="n">
        <v>2</v>
      </c>
      <c r="J13483" s="40" t="n">
        <f aca="false">IF(C13483=0,"",D13483/C13483)</f>
        <v>1</v>
      </c>
    </row>
    <row r="13484" customFormat="false" ht="15" hidden="false" customHeight="false" outlineLevel="0" collapsed="false">
      <c r="A13484" s="37" t="s">
        <v>1910</v>
      </c>
      <c r="B13484" s="37" t="s">
        <v>274</v>
      </c>
      <c r="C13484" s="37" t="n">
        <v>22</v>
      </c>
      <c r="D13484" s="37" t="n">
        <v>21</v>
      </c>
      <c r="E13484" s="37" t="n">
        <v>0</v>
      </c>
      <c r="F13484" s="37" t="n">
        <v>1</v>
      </c>
      <c r="G13484" s="37" t="n">
        <v>0</v>
      </c>
      <c r="H13484" s="37" t="n">
        <v>4</v>
      </c>
      <c r="I13484" s="37" t="n">
        <v>0</v>
      </c>
      <c r="J13484" s="40" t="n">
        <f aca="false">IF(C13484=0,"",D13484/C13484)</f>
        <v>0.954545454545455</v>
      </c>
    </row>
    <row r="13485" customFormat="false" ht="15" hidden="false" customHeight="false" outlineLevel="0" collapsed="false">
      <c r="A13485" s="37" t="s">
        <v>1910</v>
      </c>
      <c r="B13485" s="37" t="s">
        <v>275</v>
      </c>
      <c r="C13485" s="37" t="n">
        <v>22</v>
      </c>
      <c r="D13485" s="37" t="n">
        <v>22</v>
      </c>
      <c r="E13485" s="37" t="n">
        <v>0</v>
      </c>
      <c r="F13485" s="37" t="n">
        <v>2</v>
      </c>
      <c r="G13485" s="37" t="n">
        <v>0</v>
      </c>
      <c r="H13485" s="37" t="n">
        <v>3</v>
      </c>
      <c r="I13485" s="37" t="n">
        <v>1</v>
      </c>
      <c r="J13485" s="40" t="n">
        <f aca="false">IF(C13485=0,"",D13485/C13485)</f>
        <v>1</v>
      </c>
    </row>
    <row r="13486" customFormat="false" ht="15" hidden="false" customHeight="false" outlineLevel="0" collapsed="false">
      <c r="A13486" s="37" t="s">
        <v>1910</v>
      </c>
      <c r="B13486" s="37" t="s">
        <v>276</v>
      </c>
      <c r="C13486" s="37" t="n">
        <v>22</v>
      </c>
      <c r="D13486" s="37" t="n">
        <v>20</v>
      </c>
      <c r="E13486" s="37" t="n">
        <v>1</v>
      </c>
      <c r="F13486" s="37" t="n">
        <v>0</v>
      </c>
      <c r="G13486" s="37" t="n">
        <v>0</v>
      </c>
      <c r="H13486" s="37" t="n">
        <v>3</v>
      </c>
      <c r="I13486" s="37" t="n">
        <v>0</v>
      </c>
      <c r="J13486" s="40" t="n">
        <f aca="false">IF(C13486=0,"",D13486/C13486)</f>
        <v>0.909090909090909</v>
      </c>
    </row>
    <row r="13487" customFormat="false" ht="15" hidden="false" customHeight="false" outlineLevel="0" collapsed="false">
      <c r="A13487" s="37" t="s">
        <v>1910</v>
      </c>
      <c r="B13487" s="37" t="s">
        <v>277</v>
      </c>
      <c r="C13487" s="37" t="n">
        <v>22</v>
      </c>
      <c r="D13487" s="37" t="n">
        <v>20</v>
      </c>
      <c r="E13487" s="37" t="n">
        <v>0</v>
      </c>
      <c r="F13487" s="37" t="n">
        <v>1</v>
      </c>
      <c r="G13487" s="37" t="n">
        <v>0</v>
      </c>
      <c r="H13487" s="37" t="n">
        <v>0</v>
      </c>
      <c r="I13487" s="37" t="n">
        <v>2</v>
      </c>
      <c r="J13487" s="40" t="n">
        <f aca="false">IF(C13487=0,"",D13487/C13487)</f>
        <v>0.909090909090909</v>
      </c>
    </row>
    <row r="13488" customFormat="false" ht="15" hidden="false" customHeight="false" outlineLevel="0" collapsed="false">
      <c r="A13488" s="37" t="s">
        <v>1910</v>
      </c>
      <c r="B13488" s="37" t="s">
        <v>278</v>
      </c>
      <c r="C13488" s="37" t="n">
        <v>22</v>
      </c>
      <c r="D13488" s="37" t="n">
        <v>21</v>
      </c>
      <c r="E13488" s="37" t="n">
        <v>1</v>
      </c>
      <c r="F13488" s="37" t="n">
        <v>0</v>
      </c>
      <c r="G13488" s="37" t="n">
        <v>0</v>
      </c>
      <c r="H13488" s="37" t="n">
        <v>1</v>
      </c>
      <c r="I13488" s="37" t="n">
        <v>0</v>
      </c>
      <c r="J13488" s="40" t="n">
        <f aca="false">IF(C13488=0,"",D13488/C13488)</f>
        <v>0.954545454545455</v>
      </c>
    </row>
    <row r="13489" customFormat="false" ht="15" hidden="false" customHeight="false" outlineLevel="0" collapsed="false">
      <c r="A13489" s="37" t="s">
        <v>1910</v>
      </c>
      <c r="B13489" s="37" t="s">
        <v>279</v>
      </c>
      <c r="C13489" s="37" t="n">
        <v>22</v>
      </c>
      <c r="D13489" s="37" t="n">
        <v>19</v>
      </c>
      <c r="E13489" s="37" t="n">
        <v>0</v>
      </c>
      <c r="F13489" s="37" t="n">
        <v>2</v>
      </c>
      <c r="G13489" s="37" t="n">
        <v>1</v>
      </c>
      <c r="H13489" s="37" t="n">
        <v>1</v>
      </c>
      <c r="I13489" s="37" t="n">
        <v>2</v>
      </c>
      <c r="J13489" s="40" t="n">
        <f aca="false">IF(C13489=0,"",D13489/C13489)</f>
        <v>0.863636363636364</v>
      </c>
    </row>
    <row r="13490" customFormat="false" ht="15" hidden="false" customHeight="false" outlineLevel="0" collapsed="false">
      <c r="A13490" s="37" t="s">
        <v>1910</v>
      </c>
      <c r="B13490" s="37" t="s">
        <v>280</v>
      </c>
      <c r="C13490" s="37" t="n">
        <v>22</v>
      </c>
      <c r="D13490" s="37" t="n">
        <v>20</v>
      </c>
      <c r="E13490" s="37" t="n">
        <v>0</v>
      </c>
      <c r="F13490" s="37" t="n">
        <v>1</v>
      </c>
      <c r="G13490" s="37" t="n">
        <v>0</v>
      </c>
      <c r="H13490" s="37" t="n">
        <v>0</v>
      </c>
      <c r="I13490" s="37" t="n">
        <v>1</v>
      </c>
      <c r="J13490" s="40" t="n">
        <f aca="false">IF(C13490=0,"",D13490/C13490)</f>
        <v>0.909090909090909</v>
      </c>
    </row>
    <row r="13491" customFormat="false" ht="15" hidden="false" customHeight="false" outlineLevel="0" collapsed="false">
      <c r="A13491" s="37" t="s">
        <v>1910</v>
      </c>
      <c r="B13491" s="37" t="s">
        <v>281</v>
      </c>
      <c r="C13491" s="37" t="n">
        <v>22</v>
      </c>
      <c r="D13491" s="37" t="n">
        <v>20</v>
      </c>
      <c r="E13491" s="37" t="n">
        <v>1</v>
      </c>
      <c r="F13491" s="37" t="n">
        <v>4</v>
      </c>
      <c r="G13491" s="37" t="n">
        <v>0</v>
      </c>
      <c r="H13491" s="37" t="n">
        <v>0</v>
      </c>
      <c r="I13491" s="37" t="n">
        <v>1</v>
      </c>
      <c r="J13491" s="40" t="n">
        <f aca="false">IF(C13491=0,"",D13491/C13491)</f>
        <v>0.909090909090909</v>
      </c>
    </row>
    <row r="13492" customFormat="false" ht="15" hidden="false" customHeight="false" outlineLevel="0" collapsed="false">
      <c r="A13492" s="37" t="s">
        <v>1911</v>
      </c>
      <c r="B13492" s="37" t="s">
        <v>281</v>
      </c>
      <c r="C13492" s="37" t="n">
        <v>22</v>
      </c>
      <c r="D13492" s="37" t="n">
        <v>21</v>
      </c>
      <c r="E13492" s="37" t="n">
        <v>2</v>
      </c>
      <c r="F13492" s="37" t="n">
        <v>3</v>
      </c>
      <c r="G13492" s="37" t="n">
        <v>1</v>
      </c>
      <c r="H13492" s="37" t="n">
        <v>0</v>
      </c>
      <c r="I13492" s="37" t="n">
        <v>4</v>
      </c>
      <c r="J13492" s="40" t="n">
        <f aca="false">IF(C13492=0,"",D13492/C13492)</f>
        <v>0.954545454545455</v>
      </c>
    </row>
    <row r="13493" customFormat="false" ht="15" hidden="false" customHeight="false" outlineLevel="0" collapsed="false">
      <c r="A13493" s="37" t="s">
        <v>1912</v>
      </c>
      <c r="B13493" s="37" t="s">
        <v>270</v>
      </c>
      <c r="C13493" s="37" t="n">
        <v>22</v>
      </c>
      <c r="D13493" s="37" t="n">
        <v>21</v>
      </c>
      <c r="E13493" s="37" t="n">
        <v>0</v>
      </c>
      <c r="F13493" s="37" t="n">
        <v>0</v>
      </c>
      <c r="G13493" s="37" t="n">
        <v>2</v>
      </c>
      <c r="H13493" s="37" t="n">
        <v>3</v>
      </c>
      <c r="I13493" s="37" t="n">
        <v>0</v>
      </c>
      <c r="J13493" s="40" t="n">
        <f aca="false">IF(C13493=0,"",D13493/C13493)</f>
        <v>0.954545454545455</v>
      </c>
    </row>
    <row r="13494" customFormat="false" ht="15" hidden="false" customHeight="false" outlineLevel="0" collapsed="false">
      <c r="A13494" s="37" t="s">
        <v>1912</v>
      </c>
      <c r="B13494" s="37" t="s">
        <v>271</v>
      </c>
      <c r="C13494" s="37" t="n">
        <v>22</v>
      </c>
      <c r="D13494" s="37" t="n">
        <v>21</v>
      </c>
      <c r="E13494" s="37" t="n">
        <v>0</v>
      </c>
      <c r="F13494" s="37" t="n">
        <v>0</v>
      </c>
      <c r="G13494" s="37" t="n">
        <v>0</v>
      </c>
      <c r="H13494" s="37" t="n">
        <v>3</v>
      </c>
      <c r="I13494" s="37" t="n">
        <v>1</v>
      </c>
      <c r="J13494" s="40" t="n">
        <f aca="false">IF(C13494=0,"",D13494/C13494)</f>
        <v>0.954545454545455</v>
      </c>
    </row>
    <row r="13495" customFormat="false" ht="15" hidden="false" customHeight="false" outlineLevel="0" collapsed="false">
      <c r="A13495" s="37" t="s">
        <v>1912</v>
      </c>
      <c r="B13495" s="37" t="s">
        <v>272</v>
      </c>
      <c r="C13495" s="37" t="n">
        <v>22</v>
      </c>
      <c r="D13495" s="37" t="n">
        <v>21</v>
      </c>
      <c r="E13495" s="37" t="n">
        <v>0</v>
      </c>
      <c r="F13495" s="37" t="n">
        <v>0</v>
      </c>
      <c r="G13495" s="37" t="n">
        <v>2</v>
      </c>
      <c r="H13495" s="37" t="n">
        <v>1</v>
      </c>
      <c r="I13495" s="37" t="n">
        <v>10</v>
      </c>
      <c r="J13495" s="40" t="n">
        <f aca="false">IF(C13495=0,"",D13495/C13495)</f>
        <v>0.954545454545455</v>
      </c>
    </row>
    <row r="13496" customFormat="false" ht="15" hidden="false" customHeight="false" outlineLevel="0" collapsed="false">
      <c r="A13496" s="37" t="s">
        <v>1912</v>
      </c>
      <c r="B13496" s="37" t="s">
        <v>273</v>
      </c>
      <c r="C13496" s="37" t="n">
        <v>22</v>
      </c>
      <c r="D13496" s="37" t="n">
        <v>20</v>
      </c>
      <c r="E13496" s="37" t="n">
        <v>0</v>
      </c>
      <c r="F13496" s="37" t="n">
        <v>1</v>
      </c>
      <c r="G13496" s="37" t="n">
        <v>0</v>
      </c>
      <c r="H13496" s="37" t="n">
        <v>3</v>
      </c>
      <c r="I13496" s="37" t="n">
        <v>0</v>
      </c>
      <c r="J13496" s="40" t="n">
        <f aca="false">IF(C13496=0,"",D13496/C13496)</f>
        <v>0.909090909090909</v>
      </c>
    </row>
    <row r="13497" customFormat="false" ht="15" hidden="false" customHeight="false" outlineLevel="0" collapsed="false">
      <c r="A13497" s="37" t="s">
        <v>1912</v>
      </c>
      <c r="B13497" s="37" t="s">
        <v>274</v>
      </c>
      <c r="C13497" s="37" t="n">
        <v>22</v>
      </c>
      <c r="D13497" s="37" t="n">
        <v>21</v>
      </c>
      <c r="E13497" s="37" t="n">
        <v>0</v>
      </c>
      <c r="F13497" s="37" t="n">
        <v>1</v>
      </c>
      <c r="G13497" s="37" t="n">
        <v>1</v>
      </c>
      <c r="H13497" s="37" t="n">
        <v>1</v>
      </c>
      <c r="I13497" s="37" t="n">
        <v>1</v>
      </c>
      <c r="J13497" s="40" t="n">
        <f aca="false">IF(C13497=0,"",D13497/C13497)</f>
        <v>0.954545454545455</v>
      </c>
    </row>
    <row r="13498" customFormat="false" ht="15" hidden="false" customHeight="false" outlineLevel="0" collapsed="false">
      <c r="A13498" s="37" t="s">
        <v>1912</v>
      </c>
      <c r="B13498" s="37" t="s">
        <v>275</v>
      </c>
      <c r="C13498" s="37" t="n">
        <v>22</v>
      </c>
      <c r="D13498" s="37" t="n">
        <v>22</v>
      </c>
      <c r="E13498" s="37" t="n">
        <v>0</v>
      </c>
      <c r="F13498" s="37" t="n">
        <v>0</v>
      </c>
      <c r="G13498" s="37" t="n">
        <v>0</v>
      </c>
      <c r="H13498" s="37" t="n">
        <v>3</v>
      </c>
      <c r="I13498" s="37" t="n">
        <v>1</v>
      </c>
      <c r="J13498" s="40" t="n">
        <f aca="false">IF(C13498=0,"",D13498/C13498)</f>
        <v>1</v>
      </c>
    </row>
    <row r="13499" customFormat="false" ht="15" hidden="false" customHeight="false" outlineLevel="0" collapsed="false">
      <c r="A13499" s="37" t="s">
        <v>1912</v>
      </c>
      <c r="B13499" s="37" t="s">
        <v>276</v>
      </c>
      <c r="C13499" s="37" t="n">
        <v>22</v>
      </c>
      <c r="D13499" s="37" t="n">
        <v>22</v>
      </c>
      <c r="E13499" s="37" t="n">
        <v>1</v>
      </c>
      <c r="F13499" s="37" t="n">
        <v>1</v>
      </c>
      <c r="G13499" s="37" t="n">
        <v>0</v>
      </c>
      <c r="H13499" s="37" t="n">
        <v>0</v>
      </c>
      <c r="I13499" s="37" t="n">
        <v>1</v>
      </c>
      <c r="J13499" s="40" t="n">
        <f aca="false">IF(C13499=0,"",D13499/C13499)</f>
        <v>1</v>
      </c>
    </row>
    <row r="13500" customFormat="false" ht="15" hidden="false" customHeight="false" outlineLevel="0" collapsed="false">
      <c r="A13500" s="37" t="s">
        <v>1912</v>
      </c>
      <c r="B13500" s="37" t="s">
        <v>277</v>
      </c>
      <c r="C13500" s="37" t="n">
        <v>22</v>
      </c>
      <c r="D13500" s="37" t="n">
        <v>19</v>
      </c>
      <c r="E13500" s="37" t="n">
        <v>2</v>
      </c>
      <c r="F13500" s="37" t="n">
        <v>1</v>
      </c>
      <c r="G13500" s="37" t="n">
        <v>0</v>
      </c>
      <c r="H13500" s="37" t="n">
        <v>1</v>
      </c>
      <c r="I13500" s="37" t="n">
        <v>2</v>
      </c>
      <c r="J13500" s="40" t="n">
        <f aca="false">IF(C13500=0,"",D13500/C13500)</f>
        <v>0.863636363636364</v>
      </c>
    </row>
    <row r="13501" customFormat="false" ht="15" hidden="false" customHeight="false" outlineLevel="0" collapsed="false">
      <c r="A13501" s="37" t="s">
        <v>1912</v>
      </c>
      <c r="B13501" s="37" t="s">
        <v>278</v>
      </c>
      <c r="C13501" s="37" t="n">
        <v>22</v>
      </c>
      <c r="D13501" s="37" t="n">
        <v>22</v>
      </c>
      <c r="E13501" s="37" t="n">
        <v>1</v>
      </c>
      <c r="F13501" s="37" t="n">
        <v>2</v>
      </c>
      <c r="G13501" s="37" t="n">
        <v>0</v>
      </c>
      <c r="H13501" s="37" t="n">
        <v>1</v>
      </c>
      <c r="I13501" s="37" t="n">
        <v>10</v>
      </c>
      <c r="J13501" s="40" t="n">
        <f aca="false">IF(C13501=0,"",D13501/C13501)</f>
        <v>1</v>
      </c>
    </row>
    <row r="13502" customFormat="false" ht="15" hidden="false" customHeight="false" outlineLevel="0" collapsed="false">
      <c r="A13502" s="37" t="s">
        <v>1912</v>
      </c>
      <c r="B13502" s="37" t="s">
        <v>279</v>
      </c>
      <c r="C13502" s="37" t="n">
        <v>22</v>
      </c>
      <c r="D13502" s="37" t="n">
        <v>20</v>
      </c>
      <c r="E13502" s="37" t="n">
        <v>0</v>
      </c>
      <c r="F13502" s="37" t="n">
        <v>0</v>
      </c>
      <c r="G13502" s="37" t="n">
        <v>0</v>
      </c>
      <c r="H13502" s="37" t="n">
        <v>2</v>
      </c>
      <c r="I13502" s="37" t="n">
        <v>4</v>
      </c>
      <c r="J13502" s="40" t="n">
        <f aca="false">IF(C13502=0,"",D13502/C13502)</f>
        <v>0.909090909090909</v>
      </c>
    </row>
    <row r="13503" customFormat="false" ht="15" hidden="false" customHeight="false" outlineLevel="0" collapsed="false">
      <c r="A13503" s="37" t="s">
        <v>1912</v>
      </c>
      <c r="B13503" s="37" t="s">
        <v>280</v>
      </c>
      <c r="C13503" s="37" t="n">
        <v>22</v>
      </c>
      <c r="D13503" s="37" t="n">
        <v>20</v>
      </c>
      <c r="E13503" s="37" t="n">
        <v>0</v>
      </c>
      <c r="F13503" s="37" t="n">
        <v>2</v>
      </c>
      <c r="G13503" s="37" t="n">
        <v>0</v>
      </c>
      <c r="H13503" s="37" t="n">
        <v>2</v>
      </c>
      <c r="I13503" s="37" t="n">
        <v>4</v>
      </c>
      <c r="J13503" s="40" t="n">
        <f aca="false">IF(C13503=0,"",D13503/C13503)</f>
        <v>0.909090909090909</v>
      </c>
    </row>
    <row r="13504" customFormat="false" ht="15" hidden="false" customHeight="false" outlineLevel="0" collapsed="false">
      <c r="A13504" s="37" t="s">
        <v>1912</v>
      </c>
      <c r="B13504" s="37" t="s">
        <v>281</v>
      </c>
      <c r="C13504" s="37" t="n">
        <v>22</v>
      </c>
      <c r="D13504" s="37" t="n">
        <v>21</v>
      </c>
      <c r="E13504" s="37" t="n">
        <v>0</v>
      </c>
      <c r="F13504" s="37" t="n">
        <v>0</v>
      </c>
      <c r="G13504" s="37" t="n">
        <v>1</v>
      </c>
      <c r="H13504" s="37" t="n">
        <v>4</v>
      </c>
      <c r="I13504" s="37" t="n">
        <v>4</v>
      </c>
      <c r="J13504" s="40" t="n">
        <f aca="false">IF(C13504=0,"",D13504/C13504)</f>
        <v>0.954545454545455</v>
      </c>
    </row>
    <row r="13505" customFormat="false" ht="15" hidden="false" customHeight="false" outlineLevel="0" collapsed="false">
      <c r="A13505" s="37" t="s">
        <v>1913</v>
      </c>
      <c r="B13505" s="37" t="s">
        <v>270</v>
      </c>
      <c r="C13505" s="37" t="n">
        <v>22</v>
      </c>
      <c r="D13505" s="37" t="n">
        <v>19</v>
      </c>
      <c r="E13505" s="37" t="n">
        <v>0</v>
      </c>
      <c r="F13505" s="37" t="n">
        <v>0</v>
      </c>
      <c r="G13505" s="37" t="n">
        <v>0</v>
      </c>
      <c r="H13505" s="37" t="n">
        <v>1</v>
      </c>
      <c r="I13505" s="37" t="n">
        <v>18</v>
      </c>
      <c r="J13505" s="40" t="n">
        <f aca="false">IF(C13505=0,"",D13505/C13505)</f>
        <v>0.863636363636364</v>
      </c>
    </row>
    <row r="13506" customFormat="false" ht="15" hidden="false" customHeight="false" outlineLevel="0" collapsed="false">
      <c r="A13506" s="37" t="s">
        <v>1913</v>
      </c>
      <c r="B13506" s="37" t="s">
        <v>271</v>
      </c>
      <c r="C13506" s="37" t="n">
        <v>22</v>
      </c>
      <c r="D13506" s="37" t="n">
        <v>20</v>
      </c>
      <c r="E13506" s="37" t="n">
        <v>0</v>
      </c>
      <c r="F13506" s="37" t="n">
        <v>2</v>
      </c>
      <c r="G13506" s="37" t="n">
        <v>0</v>
      </c>
      <c r="H13506" s="37" t="n">
        <v>0</v>
      </c>
      <c r="I13506" s="37" t="n">
        <v>5</v>
      </c>
      <c r="J13506" s="40" t="n">
        <f aca="false">IF(C13506=0,"",D13506/C13506)</f>
        <v>0.909090909090909</v>
      </c>
    </row>
    <row r="13507" customFormat="false" ht="15" hidden="false" customHeight="false" outlineLevel="0" collapsed="false">
      <c r="A13507" s="37" t="s">
        <v>1913</v>
      </c>
      <c r="B13507" s="37" t="s">
        <v>272</v>
      </c>
      <c r="C13507" s="37" t="n">
        <v>22</v>
      </c>
      <c r="D13507" s="37" t="n">
        <v>22</v>
      </c>
      <c r="E13507" s="37" t="n">
        <v>1</v>
      </c>
      <c r="F13507" s="37" t="n">
        <v>0</v>
      </c>
      <c r="G13507" s="37" t="n">
        <v>0</v>
      </c>
      <c r="H13507" s="37" t="n">
        <v>1</v>
      </c>
      <c r="I13507" s="37" t="n">
        <v>16</v>
      </c>
      <c r="J13507" s="40" t="n">
        <f aca="false">IF(C13507=0,"",D13507/C13507)</f>
        <v>1</v>
      </c>
    </row>
    <row r="13508" customFormat="false" ht="15" hidden="false" customHeight="false" outlineLevel="0" collapsed="false">
      <c r="A13508" s="37" t="s">
        <v>1913</v>
      </c>
      <c r="B13508" s="37" t="s">
        <v>273</v>
      </c>
      <c r="C13508" s="37" t="n">
        <v>22</v>
      </c>
      <c r="D13508" s="37" t="n">
        <v>21</v>
      </c>
      <c r="E13508" s="37" t="n">
        <v>0</v>
      </c>
      <c r="F13508" s="37" t="n">
        <v>0</v>
      </c>
      <c r="G13508" s="37" t="n">
        <v>0</v>
      </c>
      <c r="H13508" s="37" t="n">
        <v>2</v>
      </c>
      <c r="I13508" s="37" t="n">
        <v>1</v>
      </c>
      <c r="J13508" s="40" t="n">
        <f aca="false">IF(C13508=0,"",D13508/C13508)</f>
        <v>0.954545454545455</v>
      </c>
    </row>
    <row r="13509" customFormat="false" ht="15" hidden="false" customHeight="false" outlineLevel="0" collapsed="false">
      <c r="A13509" s="37" t="s">
        <v>1913</v>
      </c>
      <c r="B13509" s="37" t="s">
        <v>274</v>
      </c>
      <c r="C13509" s="37" t="n">
        <v>22</v>
      </c>
      <c r="D13509" s="37" t="n">
        <v>21</v>
      </c>
      <c r="E13509" s="37" t="n">
        <v>3</v>
      </c>
      <c r="F13509" s="37" t="n">
        <v>2</v>
      </c>
      <c r="G13509" s="37" t="n">
        <v>0</v>
      </c>
      <c r="H13509" s="37" t="n">
        <v>1</v>
      </c>
      <c r="I13509" s="37" t="n">
        <v>10</v>
      </c>
      <c r="J13509" s="40" t="n">
        <f aca="false">IF(C13509=0,"",D13509/C13509)</f>
        <v>0.954545454545455</v>
      </c>
    </row>
    <row r="13510" customFormat="false" ht="15" hidden="false" customHeight="false" outlineLevel="0" collapsed="false">
      <c r="A13510" s="37" t="s">
        <v>1913</v>
      </c>
      <c r="B13510" s="37" t="s">
        <v>275</v>
      </c>
      <c r="C13510" s="37" t="n">
        <v>22</v>
      </c>
      <c r="D13510" s="37" t="n">
        <v>21</v>
      </c>
      <c r="E13510" s="37" t="n">
        <v>1</v>
      </c>
      <c r="F13510" s="37" t="n">
        <v>0</v>
      </c>
      <c r="G13510" s="37" t="n">
        <v>0</v>
      </c>
      <c r="H13510" s="37" t="n">
        <v>3</v>
      </c>
      <c r="I13510" s="37" t="n">
        <v>12</v>
      </c>
      <c r="J13510" s="40" t="n">
        <f aca="false">IF(C13510=0,"",D13510/C13510)</f>
        <v>0.954545454545455</v>
      </c>
    </row>
    <row r="13511" customFormat="false" ht="15" hidden="false" customHeight="false" outlineLevel="0" collapsed="false">
      <c r="A13511" s="37" t="s">
        <v>1913</v>
      </c>
      <c r="B13511" s="37" t="s">
        <v>276</v>
      </c>
      <c r="C13511" s="37" t="n">
        <v>22</v>
      </c>
      <c r="D13511" s="37" t="n">
        <v>20</v>
      </c>
      <c r="E13511" s="37" t="n">
        <v>0</v>
      </c>
      <c r="F13511" s="37" t="n">
        <v>0</v>
      </c>
      <c r="G13511" s="37" t="n">
        <v>0</v>
      </c>
      <c r="H13511" s="37" t="n">
        <v>1</v>
      </c>
      <c r="I13511" s="37" t="n">
        <v>7</v>
      </c>
      <c r="J13511" s="40" t="n">
        <f aca="false">IF(C13511=0,"",D13511/C13511)</f>
        <v>0.909090909090909</v>
      </c>
    </row>
    <row r="13512" customFormat="false" ht="15" hidden="false" customHeight="false" outlineLevel="0" collapsed="false">
      <c r="A13512" s="37" t="s">
        <v>1913</v>
      </c>
      <c r="B13512" s="37" t="s">
        <v>277</v>
      </c>
      <c r="C13512" s="37" t="n">
        <v>22</v>
      </c>
      <c r="D13512" s="37" t="n">
        <v>21</v>
      </c>
      <c r="E13512" s="37" t="n">
        <v>0</v>
      </c>
      <c r="F13512" s="37" t="n">
        <v>1</v>
      </c>
      <c r="G13512" s="37" t="n">
        <v>0</v>
      </c>
      <c r="H13512" s="37" t="n">
        <v>1</v>
      </c>
      <c r="I13512" s="37" t="n">
        <v>3</v>
      </c>
      <c r="J13512" s="40" t="n">
        <f aca="false">IF(C13512=0,"",D13512/C13512)</f>
        <v>0.954545454545455</v>
      </c>
    </row>
    <row r="13513" customFormat="false" ht="15" hidden="false" customHeight="false" outlineLevel="0" collapsed="false">
      <c r="A13513" s="37" t="s">
        <v>1913</v>
      </c>
      <c r="B13513" s="37" t="s">
        <v>278</v>
      </c>
      <c r="C13513" s="37" t="n">
        <v>22</v>
      </c>
      <c r="D13513" s="37" t="n">
        <v>22</v>
      </c>
      <c r="E13513" s="37" t="n">
        <v>0</v>
      </c>
      <c r="F13513" s="37" t="n">
        <v>1</v>
      </c>
      <c r="G13513" s="37" t="n">
        <v>0</v>
      </c>
      <c r="H13513" s="37" t="n">
        <v>0</v>
      </c>
      <c r="I13513" s="37" t="n">
        <v>22</v>
      </c>
      <c r="J13513" s="40" t="n">
        <f aca="false">IF(C13513=0,"",D13513/C13513)</f>
        <v>1</v>
      </c>
    </row>
    <row r="13514" customFormat="false" ht="15" hidden="false" customHeight="false" outlineLevel="0" collapsed="false">
      <c r="A13514" s="37" t="s">
        <v>1913</v>
      </c>
      <c r="B13514" s="37" t="s">
        <v>279</v>
      </c>
      <c r="C13514" s="37" t="n">
        <v>22</v>
      </c>
      <c r="D13514" s="37" t="n">
        <v>19</v>
      </c>
      <c r="E13514" s="37" t="n">
        <v>0</v>
      </c>
      <c r="F13514" s="37" t="n">
        <v>0</v>
      </c>
      <c r="G13514" s="37" t="n">
        <v>0</v>
      </c>
      <c r="H13514" s="37" t="n">
        <v>4</v>
      </c>
      <c r="I13514" s="37" t="n">
        <v>8</v>
      </c>
      <c r="J13514" s="40" t="n">
        <f aca="false">IF(C13514=0,"",D13514/C13514)</f>
        <v>0.863636363636364</v>
      </c>
    </row>
    <row r="13515" customFormat="false" ht="15" hidden="false" customHeight="false" outlineLevel="0" collapsed="false">
      <c r="A13515" s="37" t="s">
        <v>1913</v>
      </c>
      <c r="B13515" s="37" t="s">
        <v>280</v>
      </c>
      <c r="C13515" s="37" t="n">
        <v>22</v>
      </c>
      <c r="D13515" s="37" t="n">
        <v>19</v>
      </c>
      <c r="E13515" s="37" t="n">
        <v>1</v>
      </c>
      <c r="F13515" s="37" t="n">
        <v>0</v>
      </c>
      <c r="G13515" s="37" t="n">
        <v>0</v>
      </c>
      <c r="H13515" s="37" t="n">
        <v>1</v>
      </c>
      <c r="I13515" s="37" t="n">
        <v>5</v>
      </c>
      <c r="J13515" s="40" t="n">
        <f aca="false">IF(C13515=0,"",D13515/C13515)</f>
        <v>0.863636363636364</v>
      </c>
    </row>
    <row r="13516" customFormat="false" ht="15" hidden="false" customHeight="false" outlineLevel="0" collapsed="false">
      <c r="A13516" s="37" t="s">
        <v>1913</v>
      </c>
      <c r="B13516" s="37" t="s">
        <v>281</v>
      </c>
      <c r="C13516" s="37" t="n">
        <v>22</v>
      </c>
      <c r="D13516" s="37" t="n">
        <v>21</v>
      </c>
      <c r="E13516" s="37" t="n">
        <v>0</v>
      </c>
      <c r="F13516" s="37" t="n">
        <v>0</v>
      </c>
      <c r="G13516" s="37" t="n">
        <v>1</v>
      </c>
      <c r="H13516" s="37" t="n">
        <v>1</v>
      </c>
      <c r="I13516" s="37" t="n">
        <v>7</v>
      </c>
      <c r="J13516" s="40" t="n">
        <f aca="false">IF(C13516=0,"",D13516/C13516)</f>
        <v>0.954545454545455</v>
      </c>
    </row>
    <row r="13517" customFormat="false" ht="15" hidden="false" customHeight="false" outlineLevel="0" collapsed="false">
      <c r="A13517" s="37" t="s">
        <v>1179</v>
      </c>
      <c r="B13517" s="37" t="s">
        <v>270</v>
      </c>
      <c r="C13517" s="37" t="n">
        <v>22</v>
      </c>
      <c r="D13517" s="37" t="n">
        <v>22</v>
      </c>
      <c r="E13517" s="37" t="n">
        <v>0</v>
      </c>
      <c r="F13517" s="37" t="n">
        <v>1</v>
      </c>
      <c r="G13517" s="37" t="n">
        <v>1</v>
      </c>
      <c r="H13517" s="37" t="n">
        <v>0</v>
      </c>
      <c r="I13517" s="37" t="n">
        <v>7</v>
      </c>
      <c r="J13517" s="40" t="n">
        <f aca="false">IF(C13517=0,"",D13517/C13517)</f>
        <v>1</v>
      </c>
    </row>
    <row r="13518" customFormat="false" ht="15" hidden="false" customHeight="false" outlineLevel="0" collapsed="false">
      <c r="A13518" s="37" t="s">
        <v>1179</v>
      </c>
      <c r="B13518" s="37" t="s">
        <v>271</v>
      </c>
      <c r="C13518" s="37" t="n">
        <v>22</v>
      </c>
      <c r="D13518" s="37" t="n">
        <v>21</v>
      </c>
      <c r="E13518" s="37" t="n">
        <v>0</v>
      </c>
      <c r="F13518" s="37" t="n">
        <v>0</v>
      </c>
      <c r="G13518" s="37" t="n">
        <v>0</v>
      </c>
      <c r="H13518" s="37" t="n">
        <v>0</v>
      </c>
      <c r="I13518" s="37" t="n">
        <v>3</v>
      </c>
      <c r="J13518" s="40" t="n">
        <f aca="false">IF(C13518=0,"",D13518/C13518)</f>
        <v>0.954545454545455</v>
      </c>
    </row>
    <row r="13519" customFormat="false" ht="15" hidden="false" customHeight="false" outlineLevel="0" collapsed="false">
      <c r="A13519" s="37" t="s">
        <v>1179</v>
      </c>
      <c r="B13519" s="37" t="s">
        <v>272</v>
      </c>
      <c r="C13519" s="37" t="n">
        <v>22</v>
      </c>
      <c r="D13519" s="37" t="n">
        <v>22</v>
      </c>
      <c r="E13519" s="37" t="n">
        <v>0</v>
      </c>
      <c r="F13519" s="37" t="n">
        <v>1</v>
      </c>
      <c r="G13519" s="37" t="n">
        <v>0</v>
      </c>
      <c r="H13519" s="37" t="n">
        <v>2</v>
      </c>
      <c r="I13519" s="37" t="n">
        <v>14</v>
      </c>
      <c r="J13519" s="40" t="n">
        <f aca="false">IF(C13519=0,"",D13519/C13519)</f>
        <v>1</v>
      </c>
    </row>
    <row r="13520" customFormat="false" ht="15" hidden="false" customHeight="false" outlineLevel="0" collapsed="false">
      <c r="A13520" s="37" t="s">
        <v>1179</v>
      </c>
      <c r="B13520" s="37" t="s">
        <v>273</v>
      </c>
      <c r="C13520" s="37" t="n">
        <v>22</v>
      </c>
      <c r="D13520" s="37" t="n">
        <v>18</v>
      </c>
      <c r="E13520" s="37" t="n">
        <v>2</v>
      </c>
      <c r="F13520" s="37" t="n">
        <v>1</v>
      </c>
      <c r="G13520" s="37" t="n">
        <v>0</v>
      </c>
      <c r="H13520" s="37" t="n">
        <v>2</v>
      </c>
      <c r="I13520" s="37" t="n">
        <v>0</v>
      </c>
      <c r="J13520" s="40" t="n">
        <f aca="false">IF(C13520=0,"",D13520/C13520)</f>
        <v>0.818181818181818</v>
      </c>
    </row>
    <row r="13521" customFormat="false" ht="15" hidden="false" customHeight="false" outlineLevel="0" collapsed="false">
      <c r="A13521" s="37" t="s">
        <v>1179</v>
      </c>
      <c r="B13521" s="37" t="s">
        <v>274</v>
      </c>
      <c r="C13521" s="37" t="n">
        <v>22</v>
      </c>
      <c r="D13521" s="37" t="n">
        <v>20</v>
      </c>
      <c r="E13521" s="37" t="n">
        <v>2</v>
      </c>
      <c r="F13521" s="37" t="n">
        <v>1</v>
      </c>
      <c r="G13521" s="37" t="n">
        <v>1</v>
      </c>
      <c r="H13521" s="37" t="n">
        <v>0</v>
      </c>
      <c r="I13521" s="37" t="n">
        <v>13</v>
      </c>
      <c r="J13521" s="40" t="n">
        <f aca="false">IF(C13521=0,"",D13521/C13521)</f>
        <v>0.909090909090909</v>
      </c>
    </row>
    <row r="13522" customFormat="false" ht="15" hidden="false" customHeight="false" outlineLevel="0" collapsed="false">
      <c r="A13522" s="37" t="s">
        <v>1179</v>
      </c>
      <c r="B13522" s="37" t="s">
        <v>275</v>
      </c>
      <c r="C13522" s="37" t="n">
        <v>22</v>
      </c>
      <c r="D13522" s="37" t="n">
        <v>20</v>
      </c>
      <c r="E13522" s="37" t="n">
        <v>2</v>
      </c>
      <c r="F13522" s="37" t="n">
        <v>0</v>
      </c>
      <c r="G13522" s="37" t="n">
        <v>0</v>
      </c>
      <c r="H13522" s="37" t="n">
        <v>2</v>
      </c>
      <c r="I13522" s="37" t="n">
        <v>9</v>
      </c>
      <c r="J13522" s="40" t="n">
        <f aca="false">IF(C13522=0,"",D13522/C13522)</f>
        <v>0.909090909090909</v>
      </c>
    </row>
    <row r="13523" customFormat="false" ht="15" hidden="false" customHeight="false" outlineLevel="0" collapsed="false">
      <c r="A13523" s="37" t="s">
        <v>1179</v>
      </c>
      <c r="B13523" s="37" t="s">
        <v>276</v>
      </c>
      <c r="C13523" s="37" t="n">
        <v>22</v>
      </c>
      <c r="D13523" s="37" t="n">
        <v>21</v>
      </c>
      <c r="E13523" s="37" t="n">
        <v>0</v>
      </c>
      <c r="F13523" s="37" t="n">
        <v>2</v>
      </c>
      <c r="G13523" s="37" t="n">
        <v>0</v>
      </c>
      <c r="H13523" s="37" t="n">
        <v>0</v>
      </c>
      <c r="I13523" s="37" t="n">
        <v>8</v>
      </c>
      <c r="J13523" s="40" t="n">
        <f aca="false">IF(C13523=0,"",D13523/C13523)</f>
        <v>0.954545454545455</v>
      </c>
    </row>
    <row r="13524" customFormat="false" ht="15" hidden="false" customHeight="false" outlineLevel="0" collapsed="false">
      <c r="A13524" s="37" t="s">
        <v>1179</v>
      </c>
      <c r="B13524" s="37" t="s">
        <v>277</v>
      </c>
      <c r="C13524" s="37" t="n">
        <v>22</v>
      </c>
      <c r="D13524" s="37" t="n">
        <v>21</v>
      </c>
      <c r="E13524" s="37" t="n">
        <v>1</v>
      </c>
      <c r="F13524" s="37" t="n">
        <v>1</v>
      </c>
      <c r="G13524" s="37" t="n">
        <v>0</v>
      </c>
      <c r="H13524" s="37" t="n">
        <v>1</v>
      </c>
      <c r="I13524" s="37" t="n">
        <v>11</v>
      </c>
      <c r="J13524" s="40" t="n">
        <f aca="false">IF(C13524=0,"",D13524/C13524)</f>
        <v>0.954545454545455</v>
      </c>
    </row>
    <row r="13525" customFormat="false" ht="15" hidden="false" customHeight="false" outlineLevel="0" collapsed="false">
      <c r="A13525" s="37" t="s">
        <v>1179</v>
      </c>
      <c r="B13525" s="37" t="s">
        <v>278</v>
      </c>
      <c r="C13525" s="37" t="n">
        <v>22</v>
      </c>
      <c r="D13525" s="37" t="n">
        <v>20</v>
      </c>
      <c r="E13525" s="37" t="n">
        <v>0</v>
      </c>
      <c r="F13525" s="37" t="n">
        <v>0</v>
      </c>
      <c r="G13525" s="37" t="n">
        <v>0</v>
      </c>
      <c r="H13525" s="37" t="n">
        <v>2</v>
      </c>
      <c r="I13525" s="37" t="n">
        <v>24</v>
      </c>
      <c r="J13525" s="40" t="n">
        <f aca="false">IF(C13525=0,"",D13525/C13525)</f>
        <v>0.909090909090909</v>
      </c>
    </row>
    <row r="13526" customFormat="false" ht="15" hidden="false" customHeight="false" outlineLevel="0" collapsed="false">
      <c r="A13526" s="37" t="s">
        <v>1179</v>
      </c>
      <c r="B13526" s="37" t="s">
        <v>279</v>
      </c>
      <c r="C13526" s="37" t="n">
        <v>22</v>
      </c>
      <c r="D13526" s="37" t="n">
        <v>21</v>
      </c>
      <c r="E13526" s="37" t="n">
        <v>0</v>
      </c>
      <c r="F13526" s="37" t="n">
        <v>2</v>
      </c>
      <c r="G13526" s="37" t="n">
        <v>0</v>
      </c>
      <c r="H13526" s="37" t="n">
        <v>1</v>
      </c>
      <c r="I13526" s="37" t="n">
        <v>2</v>
      </c>
      <c r="J13526" s="40" t="n">
        <f aca="false">IF(C13526=0,"",D13526/C13526)</f>
        <v>0.954545454545455</v>
      </c>
    </row>
    <row r="13527" customFormat="false" ht="15" hidden="false" customHeight="false" outlineLevel="0" collapsed="false">
      <c r="A13527" s="37" t="s">
        <v>1179</v>
      </c>
      <c r="B13527" s="37" t="s">
        <v>280</v>
      </c>
      <c r="C13527" s="37" t="n">
        <v>22</v>
      </c>
      <c r="D13527" s="37" t="n">
        <v>20</v>
      </c>
      <c r="E13527" s="37" t="n">
        <v>0</v>
      </c>
      <c r="F13527" s="37" t="n">
        <v>1</v>
      </c>
      <c r="G13527" s="37" t="n">
        <v>0</v>
      </c>
      <c r="H13527" s="37" t="n">
        <v>1</v>
      </c>
      <c r="I13527" s="37" t="n">
        <v>19</v>
      </c>
      <c r="J13527" s="40" t="n">
        <f aca="false">IF(C13527=0,"",D13527/C13527)</f>
        <v>0.909090909090909</v>
      </c>
    </row>
    <row r="13528" customFormat="false" ht="15" hidden="false" customHeight="false" outlineLevel="0" collapsed="false">
      <c r="A13528" s="37" t="s">
        <v>1179</v>
      </c>
      <c r="B13528" s="37" t="s">
        <v>281</v>
      </c>
      <c r="C13528" s="37" t="n">
        <v>22</v>
      </c>
      <c r="D13528" s="37" t="n">
        <v>21</v>
      </c>
      <c r="E13528" s="37" t="n">
        <v>0</v>
      </c>
      <c r="F13528" s="37" t="n">
        <v>1</v>
      </c>
      <c r="G13528" s="37" t="n">
        <v>0</v>
      </c>
      <c r="H13528" s="37" t="n">
        <v>2</v>
      </c>
      <c r="I13528" s="37" t="n">
        <v>13</v>
      </c>
      <c r="J13528" s="40" t="n">
        <f aca="false">IF(C13528=0,"",D13528/C13528)</f>
        <v>0.954545454545455</v>
      </c>
    </row>
    <row r="13529" customFormat="false" ht="15" hidden="false" customHeight="false" outlineLevel="0" collapsed="false">
      <c r="A13529" s="37" t="s">
        <v>1915</v>
      </c>
      <c r="B13529" s="37" t="s">
        <v>270</v>
      </c>
      <c r="C13529" s="37" t="n">
        <v>22</v>
      </c>
      <c r="D13529" s="37" t="n">
        <v>21</v>
      </c>
      <c r="E13529" s="37" t="n">
        <v>0</v>
      </c>
      <c r="F13529" s="37" t="n">
        <v>0</v>
      </c>
      <c r="G13529" s="37" t="n">
        <v>0</v>
      </c>
      <c r="H13529" s="37" t="n">
        <v>2</v>
      </c>
      <c r="I13529" s="37" t="n">
        <v>1</v>
      </c>
      <c r="J13529" s="40" t="n">
        <f aca="false">IF(C13529=0,"",D13529/C13529)</f>
        <v>0.954545454545455</v>
      </c>
    </row>
    <row r="13530" customFormat="false" ht="15" hidden="false" customHeight="false" outlineLevel="0" collapsed="false">
      <c r="A13530" s="37" t="s">
        <v>1915</v>
      </c>
      <c r="B13530" s="37" t="s">
        <v>271</v>
      </c>
      <c r="C13530" s="37" t="n">
        <v>22</v>
      </c>
      <c r="D13530" s="37" t="n">
        <v>21</v>
      </c>
      <c r="E13530" s="37" t="n">
        <v>2</v>
      </c>
      <c r="F13530" s="37" t="n">
        <v>1</v>
      </c>
      <c r="G13530" s="37" t="n">
        <v>0</v>
      </c>
      <c r="H13530" s="37" t="n">
        <v>1</v>
      </c>
      <c r="I13530" s="37" t="n">
        <v>2</v>
      </c>
      <c r="J13530" s="40" t="n">
        <f aca="false">IF(C13530=0,"",D13530/C13530)</f>
        <v>0.954545454545455</v>
      </c>
    </row>
    <row r="13531" customFormat="false" ht="15" hidden="false" customHeight="false" outlineLevel="0" collapsed="false">
      <c r="A13531" s="37" t="s">
        <v>1915</v>
      </c>
      <c r="B13531" s="37" t="s">
        <v>272</v>
      </c>
      <c r="C13531" s="37" t="n">
        <v>22</v>
      </c>
      <c r="D13531" s="37" t="n">
        <v>20</v>
      </c>
      <c r="E13531" s="37" t="n">
        <v>1</v>
      </c>
      <c r="F13531" s="37" t="n">
        <v>1</v>
      </c>
      <c r="G13531" s="37" t="n">
        <v>1</v>
      </c>
      <c r="H13531" s="37" t="n">
        <v>1</v>
      </c>
      <c r="I13531" s="37" t="n">
        <v>0</v>
      </c>
      <c r="J13531" s="40" t="n">
        <f aca="false">IF(C13531=0,"",D13531/C13531)</f>
        <v>0.909090909090909</v>
      </c>
    </row>
    <row r="13532" customFormat="false" ht="15" hidden="false" customHeight="false" outlineLevel="0" collapsed="false">
      <c r="A13532" s="37" t="s">
        <v>1915</v>
      </c>
      <c r="B13532" s="37" t="s">
        <v>273</v>
      </c>
      <c r="C13532" s="37" t="n">
        <v>22</v>
      </c>
      <c r="D13532" s="37" t="n">
        <v>22</v>
      </c>
      <c r="E13532" s="37" t="n">
        <v>0</v>
      </c>
      <c r="F13532" s="37" t="n">
        <v>0</v>
      </c>
      <c r="G13532" s="37" t="n">
        <v>0</v>
      </c>
      <c r="H13532" s="37" t="n">
        <v>1</v>
      </c>
      <c r="I13532" s="37" t="n">
        <v>2</v>
      </c>
      <c r="J13532" s="40" t="n">
        <f aca="false">IF(C13532=0,"",D13532/C13532)</f>
        <v>1</v>
      </c>
    </row>
    <row r="13533" customFormat="false" ht="15" hidden="false" customHeight="false" outlineLevel="0" collapsed="false">
      <c r="A13533" s="37" t="s">
        <v>1915</v>
      </c>
      <c r="B13533" s="37" t="s">
        <v>274</v>
      </c>
      <c r="C13533" s="37" t="n">
        <v>22</v>
      </c>
      <c r="D13533" s="37" t="n">
        <v>21</v>
      </c>
      <c r="E13533" s="37" t="n">
        <v>1</v>
      </c>
      <c r="F13533" s="37" t="n">
        <v>0</v>
      </c>
      <c r="G13533" s="37" t="n">
        <v>0</v>
      </c>
      <c r="H13533" s="37" t="n">
        <v>3</v>
      </c>
      <c r="I13533" s="37" t="n">
        <v>0</v>
      </c>
      <c r="J13533" s="40" t="n">
        <f aca="false">IF(C13533=0,"",D13533/C13533)</f>
        <v>0.954545454545455</v>
      </c>
    </row>
    <row r="13534" customFormat="false" ht="15" hidden="false" customHeight="false" outlineLevel="0" collapsed="false">
      <c r="A13534" s="37" t="s">
        <v>1915</v>
      </c>
      <c r="B13534" s="37" t="s">
        <v>275</v>
      </c>
      <c r="C13534" s="37" t="n">
        <v>22</v>
      </c>
      <c r="D13534" s="37" t="n">
        <v>20</v>
      </c>
      <c r="E13534" s="37" t="n">
        <v>2</v>
      </c>
      <c r="F13534" s="37" t="n">
        <v>0</v>
      </c>
      <c r="G13534" s="37" t="n">
        <v>0</v>
      </c>
      <c r="H13534" s="37" t="n">
        <v>0</v>
      </c>
      <c r="I13534" s="37" t="n">
        <v>3</v>
      </c>
      <c r="J13534" s="40" t="n">
        <f aca="false">IF(C13534=0,"",D13534/C13534)</f>
        <v>0.909090909090909</v>
      </c>
    </row>
    <row r="13535" customFormat="false" ht="15" hidden="false" customHeight="false" outlineLevel="0" collapsed="false">
      <c r="A13535" s="37" t="s">
        <v>1915</v>
      </c>
      <c r="B13535" s="37" t="s">
        <v>276</v>
      </c>
      <c r="C13535" s="37" t="n">
        <v>22</v>
      </c>
      <c r="D13535" s="37" t="n">
        <v>20</v>
      </c>
      <c r="E13535" s="37" t="n">
        <v>1</v>
      </c>
      <c r="F13535" s="37" t="n">
        <v>5</v>
      </c>
      <c r="G13535" s="37" t="n">
        <v>2</v>
      </c>
      <c r="H13535" s="37" t="n">
        <v>1</v>
      </c>
      <c r="I13535" s="37" t="n">
        <v>0</v>
      </c>
      <c r="J13535" s="40" t="n">
        <f aca="false">IF(C13535=0,"",D13535/C13535)</f>
        <v>0.909090909090909</v>
      </c>
    </row>
    <row r="13536" customFormat="false" ht="15" hidden="false" customHeight="false" outlineLevel="0" collapsed="false">
      <c r="A13536" s="37" t="s">
        <v>1915</v>
      </c>
      <c r="B13536" s="37" t="s">
        <v>277</v>
      </c>
      <c r="C13536" s="37" t="n">
        <v>22</v>
      </c>
      <c r="D13536" s="37" t="n">
        <v>22</v>
      </c>
      <c r="E13536" s="37" t="n">
        <v>0</v>
      </c>
      <c r="F13536" s="37" t="n">
        <v>2</v>
      </c>
      <c r="G13536" s="37" t="n">
        <v>0</v>
      </c>
      <c r="H13536" s="37" t="n">
        <v>2</v>
      </c>
      <c r="I13536" s="37" t="n">
        <v>1</v>
      </c>
      <c r="J13536" s="40" t="n">
        <f aca="false">IF(C13536=0,"",D13536/C13536)</f>
        <v>1</v>
      </c>
    </row>
    <row r="13537" customFormat="false" ht="15" hidden="false" customHeight="false" outlineLevel="0" collapsed="false">
      <c r="A13537" s="37" t="s">
        <v>1915</v>
      </c>
      <c r="B13537" s="37" t="s">
        <v>278</v>
      </c>
      <c r="C13537" s="37" t="n">
        <v>22</v>
      </c>
      <c r="D13537" s="37" t="n">
        <v>18</v>
      </c>
      <c r="E13537" s="37" t="n">
        <v>0</v>
      </c>
      <c r="F13537" s="37" t="n">
        <v>1</v>
      </c>
      <c r="G13537" s="37" t="n">
        <v>2</v>
      </c>
      <c r="H13537" s="37" t="n">
        <v>0</v>
      </c>
      <c r="I13537" s="37" t="n">
        <v>2</v>
      </c>
      <c r="J13537" s="40" t="n">
        <f aca="false">IF(C13537=0,"",D13537/C13537)</f>
        <v>0.818181818181818</v>
      </c>
    </row>
    <row r="13538" customFormat="false" ht="15" hidden="false" customHeight="false" outlineLevel="0" collapsed="false">
      <c r="A13538" s="37" t="s">
        <v>1915</v>
      </c>
      <c r="B13538" s="37" t="s">
        <v>279</v>
      </c>
      <c r="C13538" s="37" t="n">
        <v>22</v>
      </c>
      <c r="D13538" s="37" t="n">
        <v>20</v>
      </c>
      <c r="E13538" s="37" t="n">
        <v>0</v>
      </c>
      <c r="F13538" s="37" t="n">
        <v>0</v>
      </c>
      <c r="G13538" s="37" t="n">
        <v>0</v>
      </c>
      <c r="H13538" s="37" t="n">
        <v>2</v>
      </c>
      <c r="I13538" s="37" t="n">
        <v>5</v>
      </c>
      <c r="J13538" s="40" t="n">
        <f aca="false">IF(C13538=0,"",D13538/C13538)</f>
        <v>0.909090909090909</v>
      </c>
    </row>
    <row r="13539" customFormat="false" ht="15" hidden="false" customHeight="false" outlineLevel="0" collapsed="false">
      <c r="A13539" s="37" t="s">
        <v>1915</v>
      </c>
      <c r="B13539" s="37" t="s">
        <v>280</v>
      </c>
      <c r="C13539" s="37" t="n">
        <v>22</v>
      </c>
      <c r="D13539" s="37" t="n">
        <v>21</v>
      </c>
      <c r="E13539" s="37" t="n">
        <v>1</v>
      </c>
      <c r="F13539" s="37" t="n">
        <v>1</v>
      </c>
      <c r="G13539" s="37" t="n">
        <v>0</v>
      </c>
      <c r="H13539" s="37" t="n">
        <v>3</v>
      </c>
      <c r="I13539" s="37" t="n">
        <v>0</v>
      </c>
      <c r="J13539" s="40" t="n">
        <f aca="false">IF(C13539=0,"",D13539/C13539)</f>
        <v>0.954545454545455</v>
      </c>
    </row>
    <row r="13540" customFormat="false" ht="15" hidden="false" customHeight="false" outlineLevel="0" collapsed="false">
      <c r="A13540" s="37" t="s">
        <v>1915</v>
      </c>
      <c r="B13540" s="37" t="s">
        <v>281</v>
      </c>
      <c r="C13540" s="37" t="n">
        <v>22</v>
      </c>
      <c r="D13540" s="37" t="n">
        <v>21</v>
      </c>
      <c r="E13540" s="37" t="n">
        <v>1</v>
      </c>
      <c r="F13540" s="37" t="n">
        <v>0</v>
      </c>
      <c r="G13540" s="37" t="n">
        <v>0</v>
      </c>
      <c r="H13540" s="37" t="n">
        <v>1</v>
      </c>
      <c r="I13540" s="37" t="n">
        <v>3</v>
      </c>
      <c r="J13540" s="40" t="n">
        <f aca="false">IF(C13540=0,"",D13540/C13540)</f>
        <v>0.954545454545455</v>
      </c>
    </row>
    <row r="13541" customFormat="false" ht="15" hidden="false" customHeight="false" outlineLevel="0" collapsed="false">
      <c r="A13541" s="37" t="s">
        <v>804</v>
      </c>
      <c r="B13541" s="37" t="s">
        <v>270</v>
      </c>
      <c r="C13541" s="37" t="n">
        <v>22</v>
      </c>
      <c r="D13541" s="37" t="n">
        <v>21</v>
      </c>
      <c r="E13541" s="37" t="n">
        <v>2</v>
      </c>
      <c r="F13541" s="37" t="n">
        <v>3</v>
      </c>
      <c r="G13541" s="37" t="n">
        <v>0</v>
      </c>
      <c r="H13541" s="37" t="n">
        <v>1</v>
      </c>
      <c r="I13541" s="37" t="n">
        <v>1</v>
      </c>
      <c r="J13541" s="40" t="n">
        <f aca="false">IF(C13541=0,"",D13541/C13541)</f>
        <v>0.954545454545455</v>
      </c>
    </row>
    <row r="13542" customFormat="false" ht="15" hidden="false" customHeight="false" outlineLevel="0" collapsed="false">
      <c r="A13542" s="37" t="s">
        <v>804</v>
      </c>
      <c r="B13542" s="37" t="s">
        <v>271</v>
      </c>
      <c r="C13542" s="37" t="n">
        <v>22</v>
      </c>
      <c r="D13542" s="37" t="n">
        <v>22</v>
      </c>
      <c r="E13542" s="37" t="n">
        <v>1</v>
      </c>
      <c r="F13542" s="37" t="n">
        <v>0</v>
      </c>
      <c r="G13542" s="37" t="n">
        <v>0</v>
      </c>
      <c r="H13542" s="37" t="n">
        <v>2</v>
      </c>
      <c r="I13542" s="37" t="n">
        <v>0</v>
      </c>
      <c r="J13542" s="40" t="n">
        <f aca="false">IF(C13542=0,"",D13542/C13542)</f>
        <v>1</v>
      </c>
    </row>
    <row r="13543" customFormat="false" ht="15" hidden="false" customHeight="false" outlineLevel="0" collapsed="false">
      <c r="A13543" s="37" t="s">
        <v>804</v>
      </c>
      <c r="B13543" s="37" t="s">
        <v>272</v>
      </c>
      <c r="C13543" s="37" t="n">
        <v>22</v>
      </c>
      <c r="D13543" s="37" t="n">
        <v>22</v>
      </c>
      <c r="E13543" s="37" t="n">
        <v>1</v>
      </c>
      <c r="F13543" s="37" t="n">
        <v>0</v>
      </c>
      <c r="G13543" s="37" t="n">
        <v>0</v>
      </c>
      <c r="H13543" s="37" t="n">
        <v>0</v>
      </c>
      <c r="I13543" s="37" t="n">
        <v>0</v>
      </c>
      <c r="J13543" s="40" t="n">
        <f aca="false">IF(C13543=0,"",D13543/C13543)</f>
        <v>1</v>
      </c>
    </row>
    <row r="13544" customFormat="false" ht="15" hidden="false" customHeight="false" outlineLevel="0" collapsed="false">
      <c r="A13544" s="37" t="s">
        <v>804</v>
      </c>
      <c r="B13544" s="37" t="s">
        <v>273</v>
      </c>
      <c r="C13544" s="37" t="n">
        <v>22</v>
      </c>
      <c r="D13544" s="37" t="n">
        <v>22</v>
      </c>
      <c r="E13544" s="37" t="n">
        <v>0</v>
      </c>
      <c r="F13544" s="37" t="n">
        <v>0</v>
      </c>
      <c r="G13544" s="37" t="n">
        <v>0</v>
      </c>
      <c r="H13544" s="37" t="n">
        <v>1</v>
      </c>
      <c r="I13544" s="37" t="n">
        <v>4</v>
      </c>
      <c r="J13544" s="40" t="n">
        <f aca="false">IF(C13544=0,"",D13544/C13544)</f>
        <v>1</v>
      </c>
    </row>
    <row r="13545" customFormat="false" ht="15" hidden="false" customHeight="false" outlineLevel="0" collapsed="false">
      <c r="A13545" s="37" t="s">
        <v>804</v>
      </c>
      <c r="B13545" s="37" t="s">
        <v>274</v>
      </c>
      <c r="C13545" s="37" t="n">
        <v>22</v>
      </c>
      <c r="D13545" s="37" t="n">
        <v>21</v>
      </c>
      <c r="E13545" s="37" t="n">
        <v>4</v>
      </c>
      <c r="F13545" s="37" t="n">
        <v>0</v>
      </c>
      <c r="G13545" s="37" t="n">
        <v>0</v>
      </c>
      <c r="H13545" s="37" t="n">
        <v>0</v>
      </c>
      <c r="I13545" s="37" t="n">
        <v>1</v>
      </c>
      <c r="J13545" s="40" t="n">
        <f aca="false">IF(C13545=0,"",D13545/C13545)</f>
        <v>0.954545454545455</v>
      </c>
    </row>
    <row r="13546" customFormat="false" ht="15" hidden="false" customHeight="false" outlineLevel="0" collapsed="false">
      <c r="A13546" s="37" t="s">
        <v>804</v>
      </c>
      <c r="B13546" s="37" t="s">
        <v>275</v>
      </c>
      <c r="C13546" s="37" t="n">
        <v>22</v>
      </c>
      <c r="D13546" s="37" t="n">
        <v>22</v>
      </c>
      <c r="E13546" s="37" t="n">
        <v>1</v>
      </c>
      <c r="F13546" s="37" t="n">
        <v>0</v>
      </c>
      <c r="G13546" s="37" t="n">
        <v>0</v>
      </c>
      <c r="H13546" s="37" t="n">
        <v>1</v>
      </c>
      <c r="I13546" s="37" t="n">
        <v>1</v>
      </c>
      <c r="J13546" s="40" t="n">
        <f aca="false">IF(C13546=0,"",D13546/C13546)</f>
        <v>1</v>
      </c>
    </row>
    <row r="13547" customFormat="false" ht="15" hidden="false" customHeight="false" outlineLevel="0" collapsed="false">
      <c r="A13547" s="37" t="s">
        <v>804</v>
      </c>
      <c r="B13547" s="37" t="s">
        <v>276</v>
      </c>
      <c r="C13547" s="37" t="n">
        <v>22</v>
      </c>
      <c r="D13547" s="37" t="n">
        <v>22</v>
      </c>
      <c r="E13547" s="37" t="n">
        <v>1</v>
      </c>
      <c r="F13547" s="37" t="n">
        <v>0</v>
      </c>
      <c r="G13547" s="37" t="n">
        <v>0</v>
      </c>
      <c r="H13547" s="37" t="n">
        <v>0</v>
      </c>
      <c r="I13547" s="37" t="n">
        <v>0</v>
      </c>
      <c r="J13547" s="40" t="n">
        <f aca="false">IF(C13547=0,"",D13547/C13547)</f>
        <v>1</v>
      </c>
    </row>
    <row r="13548" customFormat="false" ht="15" hidden="false" customHeight="false" outlineLevel="0" collapsed="false">
      <c r="A13548" s="37" t="s">
        <v>804</v>
      </c>
      <c r="B13548" s="37" t="s">
        <v>277</v>
      </c>
      <c r="C13548" s="37" t="n">
        <v>22</v>
      </c>
      <c r="D13548" s="37" t="n">
        <v>22</v>
      </c>
      <c r="E13548" s="37" t="n">
        <v>0</v>
      </c>
      <c r="F13548" s="37" t="n">
        <v>1</v>
      </c>
      <c r="G13548" s="37" t="n">
        <v>0</v>
      </c>
      <c r="H13548" s="37" t="n">
        <v>0</v>
      </c>
      <c r="I13548" s="37" t="n">
        <v>3</v>
      </c>
      <c r="J13548" s="40" t="n">
        <f aca="false">IF(C13548=0,"",D13548/C13548)</f>
        <v>1</v>
      </c>
    </row>
    <row r="13549" customFormat="false" ht="15" hidden="false" customHeight="false" outlineLevel="0" collapsed="false">
      <c r="A13549" s="37" t="s">
        <v>804</v>
      </c>
      <c r="B13549" s="37" t="s">
        <v>278</v>
      </c>
      <c r="C13549" s="37" t="n">
        <v>22</v>
      </c>
      <c r="D13549" s="37" t="n">
        <v>20</v>
      </c>
      <c r="E13549" s="37" t="n">
        <v>0</v>
      </c>
      <c r="F13549" s="37" t="n">
        <v>1</v>
      </c>
      <c r="G13549" s="37" t="n">
        <v>1</v>
      </c>
      <c r="H13549" s="37" t="n">
        <v>2</v>
      </c>
      <c r="I13549" s="37" t="n">
        <v>1</v>
      </c>
      <c r="J13549" s="40" t="n">
        <f aca="false">IF(C13549=0,"",D13549/C13549)</f>
        <v>0.909090909090909</v>
      </c>
    </row>
    <row r="13550" customFormat="false" ht="15" hidden="false" customHeight="false" outlineLevel="0" collapsed="false">
      <c r="A13550" s="37" t="s">
        <v>804</v>
      </c>
      <c r="B13550" s="37" t="s">
        <v>279</v>
      </c>
      <c r="C13550" s="37" t="n">
        <v>22</v>
      </c>
      <c r="D13550" s="37" t="n">
        <v>22</v>
      </c>
      <c r="E13550" s="37" t="n">
        <v>0</v>
      </c>
      <c r="F13550" s="37" t="n">
        <v>0</v>
      </c>
      <c r="G13550" s="37" t="n">
        <v>1</v>
      </c>
      <c r="H13550" s="37" t="n">
        <v>1</v>
      </c>
      <c r="I13550" s="37" t="n">
        <v>4</v>
      </c>
      <c r="J13550" s="40" t="n">
        <f aca="false">IF(C13550=0,"",D13550/C13550)</f>
        <v>1</v>
      </c>
    </row>
    <row r="13551" customFormat="false" ht="15" hidden="false" customHeight="false" outlineLevel="0" collapsed="false">
      <c r="A13551" s="37" t="s">
        <v>804</v>
      </c>
      <c r="B13551" s="37" t="s">
        <v>280</v>
      </c>
      <c r="C13551" s="37" t="n">
        <v>22</v>
      </c>
      <c r="D13551" s="37" t="n">
        <v>21</v>
      </c>
      <c r="E13551" s="37" t="n">
        <v>1</v>
      </c>
      <c r="F13551" s="37" t="n">
        <v>1</v>
      </c>
      <c r="G13551" s="37" t="n">
        <v>1</v>
      </c>
      <c r="H13551" s="37" t="n">
        <v>0</v>
      </c>
      <c r="I13551" s="37" t="n">
        <v>3</v>
      </c>
      <c r="J13551" s="40" t="n">
        <f aca="false">IF(C13551=0,"",D13551/C13551)</f>
        <v>0.954545454545455</v>
      </c>
    </row>
    <row r="13552" customFormat="false" ht="15" hidden="false" customHeight="false" outlineLevel="0" collapsed="false">
      <c r="A13552" s="37" t="s">
        <v>804</v>
      </c>
      <c r="B13552" s="37" t="s">
        <v>281</v>
      </c>
      <c r="C13552" s="37" t="n">
        <v>22</v>
      </c>
      <c r="D13552" s="37" t="n">
        <v>20</v>
      </c>
      <c r="E13552" s="37" t="n">
        <v>1</v>
      </c>
      <c r="F13552" s="37" t="n">
        <v>0</v>
      </c>
      <c r="G13552" s="37" t="n">
        <v>0</v>
      </c>
      <c r="H13552" s="37" t="n">
        <v>2</v>
      </c>
      <c r="I13552" s="37" t="n">
        <v>4</v>
      </c>
      <c r="J13552" s="40" t="n">
        <f aca="false">IF(C13552=0,"",D13552/C13552)</f>
        <v>0.909090909090909</v>
      </c>
    </row>
    <row r="13553" customFormat="false" ht="15" hidden="false" customHeight="false" outlineLevel="0" collapsed="false">
      <c r="A13553" s="37" t="s">
        <v>1916</v>
      </c>
      <c r="B13553" s="37" t="s">
        <v>270</v>
      </c>
      <c r="C13553" s="37" t="n">
        <v>22</v>
      </c>
      <c r="D13553" s="37" t="n">
        <v>21</v>
      </c>
      <c r="E13553" s="37" t="n">
        <v>0</v>
      </c>
      <c r="F13553" s="37" t="n">
        <v>1</v>
      </c>
      <c r="G13553" s="37" t="n">
        <v>0</v>
      </c>
      <c r="H13553" s="37" t="n">
        <v>2</v>
      </c>
      <c r="I13553" s="37" t="n">
        <v>0</v>
      </c>
      <c r="J13553" s="40" t="n">
        <f aca="false">IF(C13553=0,"",D13553/C13553)</f>
        <v>0.954545454545455</v>
      </c>
    </row>
    <row r="13554" customFormat="false" ht="15" hidden="false" customHeight="false" outlineLevel="0" collapsed="false">
      <c r="A13554" s="37" t="s">
        <v>1916</v>
      </c>
      <c r="B13554" s="37" t="s">
        <v>271</v>
      </c>
      <c r="C13554" s="37" t="n">
        <v>22</v>
      </c>
      <c r="D13554" s="37" t="n">
        <v>20</v>
      </c>
      <c r="E13554" s="37" t="n">
        <v>0</v>
      </c>
      <c r="F13554" s="37" t="n">
        <v>2</v>
      </c>
      <c r="G13554" s="37" t="n">
        <v>0</v>
      </c>
      <c r="H13554" s="37" t="n">
        <v>0</v>
      </c>
      <c r="I13554" s="37" t="n">
        <v>2</v>
      </c>
      <c r="J13554" s="40" t="n">
        <f aca="false">IF(C13554=0,"",D13554/C13554)</f>
        <v>0.909090909090909</v>
      </c>
    </row>
    <row r="13555" customFormat="false" ht="15" hidden="false" customHeight="false" outlineLevel="0" collapsed="false">
      <c r="A13555" s="37" t="s">
        <v>1916</v>
      </c>
      <c r="B13555" s="37" t="s">
        <v>272</v>
      </c>
      <c r="C13555" s="37" t="n">
        <v>22</v>
      </c>
      <c r="D13555" s="37" t="n">
        <v>19</v>
      </c>
      <c r="E13555" s="37" t="n">
        <v>1</v>
      </c>
      <c r="F13555" s="37" t="n">
        <v>1</v>
      </c>
      <c r="G13555" s="37" t="n">
        <v>2</v>
      </c>
      <c r="H13555" s="37" t="n">
        <v>4</v>
      </c>
      <c r="I13555" s="37" t="n">
        <v>0</v>
      </c>
      <c r="J13555" s="40" t="n">
        <f aca="false">IF(C13555=0,"",D13555/C13555)</f>
        <v>0.863636363636364</v>
      </c>
    </row>
    <row r="13556" customFormat="false" ht="15" hidden="false" customHeight="false" outlineLevel="0" collapsed="false">
      <c r="A13556" s="37" t="s">
        <v>1916</v>
      </c>
      <c r="B13556" s="37" t="s">
        <v>273</v>
      </c>
      <c r="C13556" s="37" t="n">
        <v>22</v>
      </c>
      <c r="D13556" s="37" t="n">
        <v>22</v>
      </c>
      <c r="E13556" s="37" t="n">
        <v>0</v>
      </c>
      <c r="F13556" s="37" t="n">
        <v>1</v>
      </c>
      <c r="G13556" s="37" t="n">
        <v>0</v>
      </c>
      <c r="H13556" s="37" t="n">
        <v>0</v>
      </c>
      <c r="I13556" s="37" t="n">
        <v>1</v>
      </c>
      <c r="J13556" s="40" t="n">
        <f aca="false">IF(C13556=0,"",D13556/C13556)</f>
        <v>1</v>
      </c>
    </row>
    <row r="13557" customFormat="false" ht="15" hidden="false" customHeight="false" outlineLevel="0" collapsed="false">
      <c r="A13557" s="37" t="s">
        <v>1916</v>
      </c>
      <c r="B13557" s="37" t="s">
        <v>274</v>
      </c>
      <c r="C13557" s="37" t="n">
        <v>22</v>
      </c>
      <c r="D13557" s="37" t="n">
        <v>21</v>
      </c>
      <c r="E13557" s="37" t="n">
        <v>0</v>
      </c>
      <c r="F13557" s="37" t="n">
        <v>0</v>
      </c>
      <c r="G13557" s="37" t="n">
        <v>0</v>
      </c>
      <c r="H13557" s="37" t="n">
        <v>0</v>
      </c>
      <c r="I13557" s="37" t="n">
        <v>3</v>
      </c>
      <c r="J13557" s="40" t="n">
        <f aca="false">IF(C13557=0,"",D13557/C13557)</f>
        <v>0.954545454545455</v>
      </c>
    </row>
    <row r="13558" customFormat="false" ht="15" hidden="false" customHeight="false" outlineLevel="0" collapsed="false">
      <c r="A13558" s="37" t="s">
        <v>1916</v>
      </c>
      <c r="B13558" s="37" t="s">
        <v>275</v>
      </c>
      <c r="C13558" s="37" t="n">
        <v>22</v>
      </c>
      <c r="D13558" s="37" t="n">
        <v>19</v>
      </c>
      <c r="E13558" s="37" t="n">
        <v>1</v>
      </c>
      <c r="F13558" s="37" t="n">
        <v>1</v>
      </c>
      <c r="G13558" s="37" t="n">
        <v>0</v>
      </c>
      <c r="H13558" s="37" t="n">
        <v>1</v>
      </c>
      <c r="I13558" s="37" t="n">
        <v>1</v>
      </c>
      <c r="J13558" s="40" t="n">
        <f aca="false">IF(C13558=0,"",D13558/C13558)</f>
        <v>0.863636363636364</v>
      </c>
    </row>
    <row r="13559" customFormat="false" ht="15" hidden="false" customHeight="false" outlineLevel="0" collapsed="false">
      <c r="A13559" s="37" t="s">
        <v>1916</v>
      </c>
      <c r="B13559" s="37" t="s">
        <v>276</v>
      </c>
      <c r="C13559" s="37" t="n">
        <v>22</v>
      </c>
      <c r="D13559" s="37" t="n">
        <v>21</v>
      </c>
      <c r="E13559" s="37" t="n">
        <v>0</v>
      </c>
      <c r="F13559" s="37" t="n">
        <v>1</v>
      </c>
      <c r="G13559" s="37" t="n">
        <v>1</v>
      </c>
      <c r="H13559" s="37" t="n">
        <v>2</v>
      </c>
      <c r="I13559" s="37" t="n">
        <v>6</v>
      </c>
      <c r="J13559" s="40" t="n">
        <f aca="false">IF(C13559=0,"",D13559/C13559)</f>
        <v>0.954545454545455</v>
      </c>
    </row>
    <row r="13560" customFormat="false" ht="15" hidden="false" customHeight="false" outlineLevel="0" collapsed="false">
      <c r="A13560" s="37" t="s">
        <v>1916</v>
      </c>
      <c r="B13560" s="37" t="s">
        <v>277</v>
      </c>
      <c r="C13560" s="37" t="n">
        <v>22</v>
      </c>
      <c r="D13560" s="37" t="n">
        <v>18</v>
      </c>
      <c r="E13560" s="37" t="n">
        <v>0</v>
      </c>
      <c r="F13560" s="37" t="n">
        <v>2</v>
      </c>
      <c r="G13560" s="37" t="n">
        <v>1</v>
      </c>
      <c r="H13560" s="37" t="n">
        <v>1</v>
      </c>
      <c r="I13560" s="37" t="n">
        <v>5</v>
      </c>
      <c r="J13560" s="40" t="n">
        <f aca="false">IF(C13560=0,"",D13560/C13560)</f>
        <v>0.818181818181818</v>
      </c>
    </row>
    <row r="13561" customFormat="false" ht="15" hidden="false" customHeight="false" outlineLevel="0" collapsed="false">
      <c r="A13561" s="37" t="s">
        <v>1916</v>
      </c>
      <c r="B13561" s="37" t="s">
        <v>278</v>
      </c>
      <c r="C13561" s="37" t="n">
        <v>22</v>
      </c>
      <c r="D13561" s="37" t="n">
        <v>21</v>
      </c>
      <c r="E13561" s="37" t="n">
        <v>1</v>
      </c>
      <c r="F13561" s="37" t="n">
        <v>0</v>
      </c>
      <c r="G13561" s="37" t="n">
        <v>0</v>
      </c>
      <c r="H13561" s="37" t="n">
        <v>0</v>
      </c>
      <c r="I13561" s="37" t="n">
        <v>0</v>
      </c>
      <c r="J13561" s="40" t="n">
        <f aca="false">IF(C13561=0,"",D13561/C13561)</f>
        <v>0.954545454545455</v>
      </c>
    </row>
    <row r="13562" customFormat="false" ht="15" hidden="false" customHeight="false" outlineLevel="0" collapsed="false">
      <c r="A13562" s="37" t="s">
        <v>1916</v>
      </c>
      <c r="B13562" s="37" t="s">
        <v>279</v>
      </c>
      <c r="C13562" s="37" t="n">
        <v>22</v>
      </c>
      <c r="D13562" s="37" t="n">
        <v>21</v>
      </c>
      <c r="E13562" s="37" t="n">
        <v>1</v>
      </c>
      <c r="F13562" s="37" t="n">
        <v>0</v>
      </c>
      <c r="G13562" s="37" t="n">
        <v>1</v>
      </c>
      <c r="H13562" s="37" t="n">
        <v>1</v>
      </c>
      <c r="I13562" s="37" t="n">
        <v>0</v>
      </c>
      <c r="J13562" s="40" t="n">
        <f aca="false">IF(C13562=0,"",D13562/C13562)</f>
        <v>0.954545454545455</v>
      </c>
    </row>
    <row r="13563" customFormat="false" ht="15" hidden="false" customHeight="false" outlineLevel="0" collapsed="false">
      <c r="A13563" s="37" t="s">
        <v>1916</v>
      </c>
      <c r="B13563" s="37" t="s">
        <v>280</v>
      </c>
      <c r="C13563" s="37" t="n">
        <v>22</v>
      </c>
      <c r="D13563" s="37" t="n">
        <v>21</v>
      </c>
      <c r="E13563" s="37" t="n">
        <v>0</v>
      </c>
      <c r="F13563" s="37" t="n">
        <v>0</v>
      </c>
      <c r="G13563" s="37" t="n">
        <v>0</v>
      </c>
      <c r="H13563" s="37" t="n">
        <v>2</v>
      </c>
      <c r="I13563" s="37" t="n">
        <v>0</v>
      </c>
      <c r="J13563" s="40" t="n">
        <f aca="false">IF(C13563=0,"",D13563/C13563)</f>
        <v>0.954545454545455</v>
      </c>
    </row>
    <row r="13564" customFormat="false" ht="15" hidden="false" customHeight="false" outlineLevel="0" collapsed="false">
      <c r="A13564" s="37" t="s">
        <v>1916</v>
      </c>
      <c r="B13564" s="37" t="s">
        <v>281</v>
      </c>
      <c r="C13564" s="37" t="n">
        <v>22</v>
      </c>
      <c r="D13564" s="37" t="n">
        <v>20</v>
      </c>
      <c r="E13564" s="37" t="n">
        <v>0</v>
      </c>
      <c r="F13564" s="37" t="n">
        <v>1</v>
      </c>
      <c r="G13564" s="37" t="n">
        <v>0</v>
      </c>
      <c r="H13564" s="37" t="n">
        <v>2</v>
      </c>
      <c r="I13564" s="37" t="n">
        <v>0</v>
      </c>
      <c r="J13564" s="40" t="n">
        <f aca="false">IF(C13564=0,"",D13564/C13564)</f>
        <v>0.909090909090909</v>
      </c>
    </row>
    <row r="13565" customFormat="false" ht="15" hidden="false" customHeight="false" outlineLevel="0" collapsed="false">
      <c r="A13565" s="37" t="s">
        <v>735</v>
      </c>
      <c r="B13565" s="37" t="s">
        <v>270</v>
      </c>
      <c r="C13565" s="37" t="n">
        <v>22</v>
      </c>
      <c r="D13565" s="37" t="n">
        <v>19</v>
      </c>
      <c r="E13565" s="37" t="n">
        <v>1</v>
      </c>
      <c r="F13565" s="37" t="n">
        <v>1</v>
      </c>
      <c r="G13565" s="37" t="n">
        <v>0</v>
      </c>
      <c r="H13565" s="37" t="n">
        <v>4</v>
      </c>
      <c r="I13565" s="37" t="n">
        <v>9</v>
      </c>
      <c r="J13565" s="40" t="n">
        <f aca="false">IF(C13565=0,"",D13565/C13565)</f>
        <v>0.863636363636364</v>
      </c>
    </row>
    <row r="13566" customFormat="false" ht="15" hidden="false" customHeight="false" outlineLevel="0" collapsed="false">
      <c r="A13566" s="37" t="s">
        <v>735</v>
      </c>
      <c r="B13566" s="37" t="s">
        <v>271</v>
      </c>
      <c r="C13566" s="37" t="n">
        <v>22</v>
      </c>
      <c r="D13566" s="37" t="n">
        <v>22</v>
      </c>
      <c r="E13566" s="37" t="n">
        <v>0</v>
      </c>
      <c r="F13566" s="37" t="n">
        <v>0</v>
      </c>
      <c r="G13566" s="37" t="n">
        <v>0</v>
      </c>
      <c r="H13566" s="37" t="n">
        <v>0</v>
      </c>
      <c r="I13566" s="37" t="n">
        <v>9</v>
      </c>
      <c r="J13566" s="40" t="n">
        <f aca="false">IF(C13566=0,"",D13566/C13566)</f>
        <v>1</v>
      </c>
    </row>
    <row r="13567" customFormat="false" ht="15" hidden="false" customHeight="false" outlineLevel="0" collapsed="false">
      <c r="A13567" s="37" t="s">
        <v>735</v>
      </c>
      <c r="B13567" s="37" t="s">
        <v>272</v>
      </c>
      <c r="C13567" s="37" t="n">
        <v>22</v>
      </c>
      <c r="D13567" s="37" t="n">
        <v>22</v>
      </c>
      <c r="E13567" s="37" t="n">
        <v>1</v>
      </c>
      <c r="F13567" s="37" t="n">
        <v>0</v>
      </c>
      <c r="G13567" s="37" t="n">
        <v>1</v>
      </c>
      <c r="H13567" s="37" t="n">
        <v>2</v>
      </c>
      <c r="I13567" s="37" t="n">
        <v>22</v>
      </c>
      <c r="J13567" s="40" t="n">
        <f aca="false">IF(C13567=0,"",D13567/C13567)</f>
        <v>1</v>
      </c>
    </row>
    <row r="13568" customFormat="false" ht="15" hidden="false" customHeight="false" outlineLevel="0" collapsed="false">
      <c r="A13568" s="37" t="s">
        <v>735</v>
      </c>
      <c r="B13568" s="37" t="s">
        <v>273</v>
      </c>
      <c r="C13568" s="37" t="n">
        <v>22</v>
      </c>
      <c r="D13568" s="37" t="n">
        <v>22</v>
      </c>
      <c r="E13568" s="37" t="n">
        <v>0</v>
      </c>
      <c r="F13568" s="37" t="n">
        <v>0</v>
      </c>
      <c r="G13568" s="37" t="n">
        <v>0</v>
      </c>
      <c r="H13568" s="37" t="n">
        <v>2</v>
      </c>
      <c r="I13568" s="37" t="n">
        <v>21</v>
      </c>
      <c r="J13568" s="40" t="n">
        <f aca="false">IF(C13568=0,"",D13568/C13568)</f>
        <v>1</v>
      </c>
    </row>
    <row r="13569" customFormat="false" ht="15" hidden="false" customHeight="false" outlineLevel="0" collapsed="false">
      <c r="A13569" s="37" t="s">
        <v>735</v>
      </c>
      <c r="B13569" s="37" t="s">
        <v>274</v>
      </c>
      <c r="C13569" s="37" t="n">
        <v>22</v>
      </c>
      <c r="D13569" s="37" t="n">
        <v>18</v>
      </c>
      <c r="E13569" s="37" t="n">
        <v>1</v>
      </c>
      <c r="F13569" s="37" t="n">
        <v>1</v>
      </c>
      <c r="G13569" s="37" t="n">
        <v>0</v>
      </c>
      <c r="H13569" s="37" t="n">
        <v>0</v>
      </c>
      <c r="I13569" s="37" t="n">
        <v>14</v>
      </c>
      <c r="J13569" s="40" t="n">
        <f aca="false">IF(C13569=0,"",D13569/C13569)</f>
        <v>0.818181818181818</v>
      </c>
    </row>
    <row r="13570" customFormat="false" ht="15" hidden="false" customHeight="false" outlineLevel="0" collapsed="false">
      <c r="A13570" s="37" t="s">
        <v>735</v>
      </c>
      <c r="B13570" s="37" t="s">
        <v>275</v>
      </c>
      <c r="C13570" s="37" t="n">
        <v>22</v>
      </c>
      <c r="D13570" s="37" t="n">
        <v>20</v>
      </c>
      <c r="E13570" s="37" t="n">
        <v>0</v>
      </c>
      <c r="F13570" s="37" t="n">
        <v>0</v>
      </c>
      <c r="G13570" s="37" t="n">
        <v>0</v>
      </c>
      <c r="H13570" s="37" t="n">
        <v>4</v>
      </c>
      <c r="I13570" s="37" t="n">
        <v>2</v>
      </c>
      <c r="J13570" s="40" t="n">
        <f aca="false">IF(C13570=0,"",D13570/C13570)</f>
        <v>0.909090909090909</v>
      </c>
    </row>
    <row r="13571" customFormat="false" ht="15" hidden="false" customHeight="false" outlineLevel="0" collapsed="false">
      <c r="A13571" s="37" t="s">
        <v>735</v>
      </c>
      <c r="B13571" s="37" t="s">
        <v>276</v>
      </c>
      <c r="C13571" s="37" t="n">
        <v>22</v>
      </c>
      <c r="D13571" s="37" t="n">
        <v>21</v>
      </c>
      <c r="E13571" s="37" t="n">
        <v>0</v>
      </c>
      <c r="F13571" s="37" t="n">
        <v>2</v>
      </c>
      <c r="G13571" s="37" t="n">
        <v>1</v>
      </c>
      <c r="H13571" s="37" t="n">
        <v>0</v>
      </c>
      <c r="I13571" s="37" t="n">
        <v>15</v>
      </c>
      <c r="J13571" s="40" t="n">
        <f aca="false">IF(C13571=0,"",D13571/C13571)</f>
        <v>0.954545454545455</v>
      </c>
    </row>
    <row r="13572" customFormat="false" ht="15" hidden="false" customHeight="false" outlineLevel="0" collapsed="false">
      <c r="A13572" s="37" t="s">
        <v>735</v>
      </c>
      <c r="B13572" s="37" t="s">
        <v>277</v>
      </c>
      <c r="C13572" s="37" t="n">
        <v>22</v>
      </c>
      <c r="D13572" s="37" t="n">
        <v>21</v>
      </c>
      <c r="E13572" s="37" t="n">
        <v>0</v>
      </c>
      <c r="F13572" s="37" t="n">
        <v>1</v>
      </c>
      <c r="G13572" s="37" t="n">
        <v>2</v>
      </c>
      <c r="H13572" s="37" t="n">
        <v>2</v>
      </c>
      <c r="I13572" s="37" t="n">
        <v>27</v>
      </c>
      <c r="J13572" s="40" t="n">
        <f aca="false">IF(C13572=0,"",D13572/C13572)</f>
        <v>0.954545454545455</v>
      </c>
    </row>
    <row r="13573" customFormat="false" ht="15" hidden="false" customHeight="false" outlineLevel="0" collapsed="false">
      <c r="A13573" s="37" t="s">
        <v>735</v>
      </c>
      <c r="B13573" s="37" t="s">
        <v>278</v>
      </c>
      <c r="C13573" s="37" t="n">
        <v>22</v>
      </c>
      <c r="D13573" s="37" t="n">
        <v>22</v>
      </c>
      <c r="E13573" s="37" t="n">
        <v>0</v>
      </c>
      <c r="F13573" s="37" t="n">
        <v>0</v>
      </c>
      <c r="G13573" s="37" t="n">
        <v>0</v>
      </c>
      <c r="H13573" s="37" t="n">
        <v>4</v>
      </c>
      <c r="I13573" s="37" t="n">
        <v>23</v>
      </c>
      <c r="J13573" s="40" t="n">
        <f aca="false">IF(C13573=0,"",D13573/C13573)</f>
        <v>1</v>
      </c>
    </row>
    <row r="13574" customFormat="false" ht="15" hidden="false" customHeight="false" outlineLevel="0" collapsed="false">
      <c r="A13574" s="37" t="s">
        <v>735</v>
      </c>
      <c r="B13574" s="37" t="s">
        <v>279</v>
      </c>
      <c r="C13574" s="37" t="n">
        <v>22</v>
      </c>
      <c r="D13574" s="37" t="n">
        <v>17</v>
      </c>
      <c r="E13574" s="37" t="n">
        <v>1</v>
      </c>
      <c r="F13574" s="37" t="n">
        <v>0</v>
      </c>
      <c r="G13574" s="37" t="n">
        <v>0</v>
      </c>
      <c r="H13574" s="37" t="n">
        <v>1</v>
      </c>
      <c r="I13574" s="37" t="n">
        <v>19</v>
      </c>
      <c r="J13574" s="40" t="n">
        <f aca="false">IF(C13574=0,"",D13574/C13574)</f>
        <v>0.772727272727273</v>
      </c>
    </row>
    <row r="13575" customFormat="false" ht="15" hidden="false" customHeight="false" outlineLevel="0" collapsed="false">
      <c r="A13575" s="37" t="s">
        <v>735</v>
      </c>
      <c r="B13575" s="37" t="s">
        <v>280</v>
      </c>
      <c r="C13575" s="37" t="n">
        <v>22</v>
      </c>
      <c r="D13575" s="37" t="n">
        <v>21</v>
      </c>
      <c r="E13575" s="37" t="n">
        <v>2</v>
      </c>
      <c r="F13575" s="37" t="n">
        <v>1</v>
      </c>
      <c r="G13575" s="37" t="n">
        <v>0</v>
      </c>
      <c r="H13575" s="37" t="n">
        <v>2</v>
      </c>
      <c r="I13575" s="37" t="n">
        <v>10</v>
      </c>
      <c r="J13575" s="40" t="n">
        <f aca="false">IF(C13575=0,"",D13575/C13575)</f>
        <v>0.954545454545455</v>
      </c>
    </row>
    <row r="13576" customFormat="false" ht="15" hidden="false" customHeight="false" outlineLevel="0" collapsed="false">
      <c r="A13576" s="37" t="s">
        <v>735</v>
      </c>
      <c r="B13576" s="37" t="s">
        <v>281</v>
      </c>
      <c r="C13576" s="37" t="n">
        <v>22</v>
      </c>
      <c r="D13576" s="37" t="n">
        <v>20</v>
      </c>
      <c r="E13576" s="37" t="n">
        <v>0</v>
      </c>
      <c r="F13576" s="37" t="n">
        <v>0</v>
      </c>
      <c r="G13576" s="37" t="n">
        <v>1</v>
      </c>
      <c r="H13576" s="37" t="n">
        <v>0</v>
      </c>
      <c r="I13576" s="37" t="n">
        <v>8</v>
      </c>
      <c r="J13576" s="40" t="n">
        <f aca="false">IF(C13576=0,"",D13576/C13576)</f>
        <v>0.909090909090909</v>
      </c>
    </row>
    <row r="13577" customFormat="false" ht="15" hidden="false" customHeight="false" outlineLevel="0" collapsed="false">
      <c r="A13577" s="37" t="s">
        <v>1917</v>
      </c>
      <c r="B13577" s="37" t="s">
        <v>271</v>
      </c>
      <c r="C13577" s="37" t="n">
        <v>22</v>
      </c>
      <c r="D13577" s="37" t="n">
        <v>21</v>
      </c>
      <c r="E13577" s="37" t="n">
        <v>0</v>
      </c>
      <c r="F13577" s="37" t="n">
        <v>0</v>
      </c>
      <c r="G13577" s="37" t="n">
        <v>0</v>
      </c>
      <c r="H13577" s="37" t="n">
        <v>2</v>
      </c>
      <c r="I13577" s="37" t="n">
        <v>0</v>
      </c>
      <c r="J13577" s="40" t="n">
        <f aca="false">IF(C13577=0,"",D13577/C13577)</f>
        <v>0.954545454545455</v>
      </c>
    </row>
    <row r="13578" customFormat="false" ht="15" hidden="false" customHeight="false" outlineLevel="0" collapsed="false">
      <c r="A13578" s="37" t="s">
        <v>1917</v>
      </c>
      <c r="B13578" s="37" t="s">
        <v>272</v>
      </c>
      <c r="C13578" s="37" t="n">
        <v>22</v>
      </c>
      <c r="D13578" s="37" t="n">
        <v>19</v>
      </c>
      <c r="E13578" s="37" t="n">
        <v>1</v>
      </c>
      <c r="F13578" s="37" t="n">
        <v>0</v>
      </c>
      <c r="G13578" s="37" t="n">
        <v>1</v>
      </c>
      <c r="H13578" s="37" t="n">
        <v>1</v>
      </c>
      <c r="I13578" s="37" t="n">
        <v>5</v>
      </c>
      <c r="J13578" s="40" t="n">
        <f aca="false">IF(C13578=0,"",D13578/C13578)</f>
        <v>0.863636363636364</v>
      </c>
    </row>
    <row r="13579" customFormat="false" ht="15" hidden="false" customHeight="false" outlineLevel="0" collapsed="false">
      <c r="A13579" s="37" t="s">
        <v>1917</v>
      </c>
      <c r="B13579" s="37" t="s">
        <v>273</v>
      </c>
      <c r="C13579" s="37" t="n">
        <v>22</v>
      </c>
      <c r="D13579" s="37" t="n">
        <v>21</v>
      </c>
      <c r="E13579" s="37" t="n">
        <v>0</v>
      </c>
      <c r="F13579" s="37" t="n">
        <v>1</v>
      </c>
      <c r="G13579" s="37" t="n">
        <v>1</v>
      </c>
      <c r="H13579" s="37" t="n">
        <v>2</v>
      </c>
      <c r="I13579" s="37" t="n">
        <v>7</v>
      </c>
      <c r="J13579" s="40" t="n">
        <f aca="false">IF(C13579=0,"",D13579/C13579)</f>
        <v>0.954545454545455</v>
      </c>
    </row>
    <row r="13580" customFormat="false" ht="15" hidden="false" customHeight="false" outlineLevel="0" collapsed="false">
      <c r="A13580" s="37" t="s">
        <v>1917</v>
      </c>
      <c r="B13580" s="37" t="s">
        <v>274</v>
      </c>
      <c r="C13580" s="37" t="n">
        <v>22</v>
      </c>
      <c r="D13580" s="37" t="n">
        <v>21</v>
      </c>
      <c r="E13580" s="37" t="n">
        <v>1</v>
      </c>
      <c r="F13580" s="37" t="n">
        <v>2</v>
      </c>
      <c r="G13580" s="37" t="n">
        <v>0</v>
      </c>
      <c r="H13580" s="37" t="n">
        <v>0</v>
      </c>
      <c r="I13580" s="37" t="n">
        <v>0</v>
      </c>
      <c r="J13580" s="40" t="n">
        <f aca="false">IF(C13580=0,"",D13580/C13580)</f>
        <v>0.954545454545455</v>
      </c>
    </row>
    <row r="13581" customFormat="false" ht="15" hidden="false" customHeight="false" outlineLevel="0" collapsed="false">
      <c r="A13581" s="37" t="s">
        <v>1917</v>
      </c>
      <c r="B13581" s="37" t="s">
        <v>275</v>
      </c>
      <c r="C13581" s="37" t="n">
        <v>22</v>
      </c>
      <c r="D13581" s="37" t="n">
        <v>22</v>
      </c>
      <c r="E13581" s="37" t="n">
        <v>0</v>
      </c>
      <c r="F13581" s="37" t="n">
        <v>0</v>
      </c>
      <c r="G13581" s="37" t="n">
        <v>1</v>
      </c>
      <c r="H13581" s="37" t="n">
        <v>1</v>
      </c>
      <c r="I13581" s="37" t="n">
        <v>0</v>
      </c>
      <c r="J13581" s="40" t="n">
        <f aca="false">IF(C13581=0,"",D13581/C13581)</f>
        <v>1</v>
      </c>
    </row>
    <row r="13582" customFormat="false" ht="15" hidden="false" customHeight="false" outlineLevel="0" collapsed="false">
      <c r="A13582" s="37" t="s">
        <v>1917</v>
      </c>
      <c r="B13582" s="37" t="s">
        <v>276</v>
      </c>
      <c r="C13582" s="37" t="n">
        <v>22</v>
      </c>
      <c r="D13582" s="37" t="n">
        <v>20</v>
      </c>
      <c r="E13582" s="37" t="n">
        <v>0</v>
      </c>
      <c r="F13582" s="37" t="n">
        <v>0</v>
      </c>
      <c r="G13582" s="37" t="n">
        <v>0</v>
      </c>
      <c r="H13582" s="37" t="n">
        <v>1</v>
      </c>
      <c r="I13582" s="37" t="n">
        <v>0</v>
      </c>
      <c r="J13582" s="40" t="n">
        <f aca="false">IF(C13582=0,"",D13582/C13582)</f>
        <v>0.909090909090909</v>
      </c>
    </row>
    <row r="13583" customFormat="false" ht="15" hidden="false" customHeight="false" outlineLevel="0" collapsed="false">
      <c r="A13583" s="37" t="s">
        <v>1917</v>
      </c>
      <c r="B13583" s="37" t="s">
        <v>277</v>
      </c>
      <c r="C13583" s="37" t="n">
        <v>22</v>
      </c>
      <c r="D13583" s="37" t="n">
        <v>20</v>
      </c>
      <c r="E13583" s="37" t="n">
        <v>1</v>
      </c>
      <c r="F13583" s="37" t="n">
        <v>1</v>
      </c>
      <c r="G13583" s="37" t="n">
        <v>1</v>
      </c>
      <c r="H13583" s="37" t="n">
        <v>0</v>
      </c>
      <c r="I13583" s="37" t="n">
        <v>0</v>
      </c>
      <c r="J13583" s="40" t="n">
        <f aca="false">IF(C13583=0,"",D13583/C13583)</f>
        <v>0.909090909090909</v>
      </c>
    </row>
    <row r="13584" customFormat="false" ht="15" hidden="false" customHeight="false" outlineLevel="0" collapsed="false">
      <c r="A13584" s="37" t="s">
        <v>1917</v>
      </c>
      <c r="B13584" s="37" t="s">
        <v>278</v>
      </c>
      <c r="C13584" s="37" t="n">
        <v>22</v>
      </c>
      <c r="D13584" s="37" t="n">
        <v>21</v>
      </c>
      <c r="E13584" s="37" t="n">
        <v>1</v>
      </c>
      <c r="F13584" s="37" t="n">
        <v>0</v>
      </c>
      <c r="G13584" s="37" t="n">
        <v>1</v>
      </c>
      <c r="H13584" s="37" t="n">
        <v>1</v>
      </c>
      <c r="I13584" s="37" t="n">
        <v>0</v>
      </c>
      <c r="J13584" s="40" t="n">
        <f aca="false">IF(C13584=0,"",D13584/C13584)</f>
        <v>0.954545454545455</v>
      </c>
    </row>
    <row r="13585" customFormat="false" ht="15" hidden="false" customHeight="false" outlineLevel="0" collapsed="false">
      <c r="A13585" s="37" t="s">
        <v>1917</v>
      </c>
      <c r="B13585" s="37" t="s">
        <v>279</v>
      </c>
      <c r="C13585" s="37" t="n">
        <v>22</v>
      </c>
      <c r="D13585" s="37" t="n">
        <v>17</v>
      </c>
      <c r="E13585" s="37" t="n">
        <v>1</v>
      </c>
      <c r="F13585" s="37" t="n">
        <v>0</v>
      </c>
      <c r="G13585" s="37" t="n">
        <v>0</v>
      </c>
      <c r="H13585" s="37" t="n">
        <v>1</v>
      </c>
      <c r="I13585" s="37" t="n">
        <v>11</v>
      </c>
      <c r="J13585" s="40" t="n">
        <f aca="false">IF(C13585=0,"",D13585/C13585)</f>
        <v>0.772727272727273</v>
      </c>
    </row>
    <row r="13586" customFormat="false" ht="15" hidden="false" customHeight="false" outlineLevel="0" collapsed="false">
      <c r="A13586" s="37" t="s">
        <v>1917</v>
      </c>
      <c r="B13586" s="37" t="s">
        <v>280</v>
      </c>
      <c r="C13586" s="37" t="n">
        <v>22</v>
      </c>
      <c r="D13586" s="37" t="n">
        <v>22</v>
      </c>
      <c r="E13586" s="37" t="n">
        <v>0</v>
      </c>
      <c r="F13586" s="37" t="n">
        <v>0</v>
      </c>
      <c r="G13586" s="37" t="n">
        <v>0</v>
      </c>
      <c r="H13586" s="37" t="n">
        <v>1</v>
      </c>
      <c r="I13586" s="37" t="n">
        <v>5</v>
      </c>
      <c r="J13586" s="40" t="n">
        <f aca="false">IF(C13586=0,"",D13586/C13586)</f>
        <v>1</v>
      </c>
    </row>
    <row r="13587" customFormat="false" ht="15" hidden="false" customHeight="false" outlineLevel="0" collapsed="false">
      <c r="A13587" s="37" t="s">
        <v>1917</v>
      </c>
      <c r="B13587" s="37" t="s">
        <v>281</v>
      </c>
      <c r="C13587" s="37" t="n">
        <v>22</v>
      </c>
      <c r="D13587" s="37" t="n">
        <v>21</v>
      </c>
      <c r="E13587" s="37" t="n">
        <v>1</v>
      </c>
      <c r="F13587" s="37" t="n">
        <v>1</v>
      </c>
      <c r="G13587" s="37" t="n">
        <v>0</v>
      </c>
      <c r="H13587" s="37" t="n">
        <v>2</v>
      </c>
      <c r="I13587" s="37" t="n">
        <v>0</v>
      </c>
      <c r="J13587" s="40" t="n">
        <f aca="false">IF(C13587=0,"",D13587/C13587)</f>
        <v>0.954545454545455</v>
      </c>
    </row>
    <row r="13588" customFormat="false" ht="15" hidden="false" customHeight="false" outlineLevel="0" collapsed="false">
      <c r="A13588" s="37" t="s">
        <v>926</v>
      </c>
      <c r="B13588" s="37" t="s">
        <v>270</v>
      </c>
      <c r="C13588" s="37" t="n">
        <v>22</v>
      </c>
      <c r="D13588" s="37" t="n">
        <v>22</v>
      </c>
      <c r="E13588" s="37" t="n">
        <v>1</v>
      </c>
      <c r="F13588" s="37" t="n">
        <v>0</v>
      </c>
      <c r="G13588" s="37" t="n">
        <v>0</v>
      </c>
      <c r="H13588" s="37" t="n">
        <v>2</v>
      </c>
      <c r="I13588" s="37" t="n">
        <v>0</v>
      </c>
      <c r="J13588" s="40" t="n">
        <f aca="false">IF(C13588=0,"",D13588/C13588)</f>
        <v>1</v>
      </c>
    </row>
    <row r="13589" customFormat="false" ht="15" hidden="false" customHeight="false" outlineLevel="0" collapsed="false">
      <c r="A13589" s="37" t="s">
        <v>926</v>
      </c>
      <c r="B13589" s="37" t="s">
        <v>271</v>
      </c>
      <c r="C13589" s="37" t="n">
        <v>22</v>
      </c>
      <c r="D13589" s="37" t="n">
        <v>18</v>
      </c>
      <c r="E13589" s="37" t="n">
        <v>1</v>
      </c>
      <c r="F13589" s="37" t="n">
        <v>1</v>
      </c>
      <c r="G13589" s="37" t="n">
        <v>0</v>
      </c>
      <c r="H13589" s="37" t="n">
        <v>1</v>
      </c>
      <c r="I13589" s="37" t="n">
        <v>0</v>
      </c>
      <c r="J13589" s="40" t="n">
        <f aca="false">IF(C13589=0,"",D13589/C13589)</f>
        <v>0.818181818181818</v>
      </c>
    </row>
    <row r="13590" customFormat="false" ht="15" hidden="false" customHeight="false" outlineLevel="0" collapsed="false">
      <c r="A13590" s="37" t="s">
        <v>926</v>
      </c>
      <c r="B13590" s="37" t="s">
        <v>272</v>
      </c>
      <c r="C13590" s="37" t="n">
        <v>22</v>
      </c>
      <c r="D13590" s="37" t="n">
        <v>20</v>
      </c>
      <c r="E13590" s="37" t="n">
        <v>1</v>
      </c>
      <c r="F13590" s="37" t="n">
        <v>3</v>
      </c>
      <c r="G13590" s="37" t="n">
        <v>1</v>
      </c>
      <c r="H13590" s="37" t="n">
        <v>0</v>
      </c>
      <c r="I13590" s="37" t="n">
        <v>1</v>
      </c>
      <c r="J13590" s="40" t="n">
        <f aca="false">IF(C13590=0,"",D13590/C13590)</f>
        <v>0.909090909090909</v>
      </c>
    </row>
    <row r="13591" customFormat="false" ht="15" hidden="false" customHeight="false" outlineLevel="0" collapsed="false">
      <c r="A13591" s="37" t="s">
        <v>926</v>
      </c>
      <c r="B13591" s="37" t="s">
        <v>273</v>
      </c>
      <c r="C13591" s="37" t="n">
        <v>22</v>
      </c>
      <c r="D13591" s="37" t="n">
        <v>20</v>
      </c>
      <c r="E13591" s="37" t="n">
        <v>0</v>
      </c>
      <c r="F13591" s="37" t="n">
        <v>2</v>
      </c>
      <c r="G13591" s="37" t="n">
        <v>0</v>
      </c>
      <c r="H13591" s="37" t="n">
        <v>2</v>
      </c>
      <c r="I13591" s="37" t="n">
        <v>0</v>
      </c>
      <c r="J13591" s="40" t="n">
        <f aca="false">IF(C13591=0,"",D13591/C13591)</f>
        <v>0.909090909090909</v>
      </c>
    </row>
    <row r="13592" customFormat="false" ht="15" hidden="false" customHeight="false" outlineLevel="0" collapsed="false">
      <c r="A13592" s="37" t="s">
        <v>926</v>
      </c>
      <c r="B13592" s="37" t="s">
        <v>274</v>
      </c>
      <c r="C13592" s="37" t="n">
        <v>22</v>
      </c>
      <c r="D13592" s="37" t="n">
        <v>21</v>
      </c>
      <c r="E13592" s="37" t="n">
        <v>2</v>
      </c>
      <c r="F13592" s="37" t="n">
        <v>0</v>
      </c>
      <c r="G13592" s="37" t="n">
        <v>0</v>
      </c>
      <c r="H13592" s="37" t="n">
        <v>2</v>
      </c>
      <c r="I13592" s="37" t="n">
        <v>0</v>
      </c>
      <c r="J13592" s="40" t="n">
        <f aca="false">IF(C13592=0,"",D13592/C13592)</f>
        <v>0.954545454545455</v>
      </c>
    </row>
    <row r="13593" customFormat="false" ht="15" hidden="false" customHeight="false" outlineLevel="0" collapsed="false">
      <c r="A13593" s="37" t="s">
        <v>926</v>
      </c>
      <c r="B13593" s="37" t="s">
        <v>275</v>
      </c>
      <c r="C13593" s="37" t="n">
        <v>22</v>
      </c>
      <c r="D13593" s="37" t="n">
        <v>18</v>
      </c>
      <c r="E13593" s="37" t="n">
        <v>1</v>
      </c>
      <c r="F13593" s="37" t="n">
        <v>1</v>
      </c>
      <c r="G13593" s="37" t="n">
        <v>0</v>
      </c>
      <c r="H13593" s="37" t="n">
        <v>3</v>
      </c>
      <c r="I13593" s="37" t="n">
        <v>3</v>
      </c>
      <c r="J13593" s="40" t="n">
        <f aca="false">IF(C13593=0,"",D13593/C13593)</f>
        <v>0.818181818181818</v>
      </c>
    </row>
    <row r="13594" customFormat="false" ht="15" hidden="false" customHeight="false" outlineLevel="0" collapsed="false">
      <c r="A13594" s="37" t="s">
        <v>926</v>
      </c>
      <c r="B13594" s="37" t="s">
        <v>276</v>
      </c>
      <c r="C13594" s="37" t="n">
        <v>22</v>
      </c>
      <c r="D13594" s="37" t="n">
        <v>20</v>
      </c>
      <c r="E13594" s="37" t="n">
        <v>0</v>
      </c>
      <c r="F13594" s="37" t="n">
        <v>0</v>
      </c>
      <c r="G13594" s="37" t="n">
        <v>1</v>
      </c>
      <c r="H13594" s="37" t="n">
        <v>1</v>
      </c>
      <c r="I13594" s="37" t="n">
        <v>2</v>
      </c>
      <c r="J13594" s="40" t="n">
        <f aca="false">IF(C13594=0,"",D13594/C13594)</f>
        <v>0.909090909090909</v>
      </c>
    </row>
    <row r="13595" customFormat="false" ht="15" hidden="false" customHeight="false" outlineLevel="0" collapsed="false">
      <c r="A13595" s="37" t="s">
        <v>926</v>
      </c>
      <c r="B13595" s="37" t="s">
        <v>277</v>
      </c>
      <c r="C13595" s="37" t="n">
        <v>22</v>
      </c>
      <c r="D13595" s="37" t="n">
        <v>19</v>
      </c>
      <c r="E13595" s="37" t="n">
        <v>0</v>
      </c>
      <c r="F13595" s="37" t="n">
        <v>1</v>
      </c>
      <c r="G13595" s="37" t="n">
        <v>3</v>
      </c>
      <c r="H13595" s="37" t="n">
        <v>1</v>
      </c>
      <c r="I13595" s="37" t="n">
        <v>0</v>
      </c>
      <c r="J13595" s="40" t="n">
        <f aca="false">IF(C13595=0,"",D13595/C13595)</f>
        <v>0.863636363636364</v>
      </c>
    </row>
    <row r="13596" customFormat="false" ht="15" hidden="false" customHeight="false" outlineLevel="0" collapsed="false">
      <c r="A13596" s="37" t="s">
        <v>926</v>
      </c>
      <c r="B13596" s="37" t="s">
        <v>278</v>
      </c>
      <c r="C13596" s="37" t="n">
        <v>22</v>
      </c>
      <c r="D13596" s="37" t="n">
        <v>22</v>
      </c>
      <c r="E13596" s="37" t="n">
        <v>2</v>
      </c>
      <c r="F13596" s="37" t="n">
        <v>0</v>
      </c>
      <c r="G13596" s="37" t="n">
        <v>0</v>
      </c>
      <c r="H13596" s="37" t="n">
        <v>1</v>
      </c>
      <c r="I13596" s="37" t="n">
        <v>2</v>
      </c>
      <c r="J13596" s="40" t="n">
        <f aca="false">IF(C13596=0,"",D13596/C13596)</f>
        <v>1</v>
      </c>
    </row>
    <row r="13597" customFormat="false" ht="15" hidden="false" customHeight="false" outlineLevel="0" collapsed="false">
      <c r="A13597" s="37" t="s">
        <v>926</v>
      </c>
      <c r="B13597" s="37" t="s">
        <v>279</v>
      </c>
      <c r="C13597" s="37" t="n">
        <v>22</v>
      </c>
      <c r="D13597" s="37" t="n">
        <v>21</v>
      </c>
      <c r="E13597" s="37" t="n">
        <v>0</v>
      </c>
      <c r="F13597" s="37" t="n">
        <v>0</v>
      </c>
      <c r="G13597" s="37" t="n">
        <v>1</v>
      </c>
      <c r="H13597" s="37" t="n">
        <v>0</v>
      </c>
      <c r="I13597" s="37" t="n">
        <v>0</v>
      </c>
      <c r="J13597" s="40" t="n">
        <f aca="false">IF(C13597=0,"",D13597/C13597)</f>
        <v>0.954545454545455</v>
      </c>
    </row>
    <row r="13598" customFormat="false" ht="15" hidden="false" customHeight="false" outlineLevel="0" collapsed="false">
      <c r="A13598" s="37" t="s">
        <v>926</v>
      </c>
      <c r="B13598" s="37" t="s">
        <v>280</v>
      </c>
      <c r="C13598" s="37" t="n">
        <v>22</v>
      </c>
      <c r="D13598" s="37" t="n">
        <v>19</v>
      </c>
      <c r="E13598" s="37" t="n">
        <v>1</v>
      </c>
      <c r="F13598" s="37" t="n">
        <v>1</v>
      </c>
      <c r="G13598" s="37" t="n">
        <v>0</v>
      </c>
      <c r="H13598" s="37" t="n">
        <v>4</v>
      </c>
      <c r="I13598" s="37" t="n">
        <v>0</v>
      </c>
      <c r="J13598" s="40" t="n">
        <f aca="false">IF(C13598=0,"",D13598/C13598)</f>
        <v>0.863636363636364</v>
      </c>
    </row>
    <row r="13599" customFormat="false" ht="15" hidden="false" customHeight="false" outlineLevel="0" collapsed="false">
      <c r="A13599" s="37" t="s">
        <v>926</v>
      </c>
      <c r="B13599" s="37" t="s">
        <v>281</v>
      </c>
      <c r="C13599" s="37" t="n">
        <v>22</v>
      </c>
      <c r="D13599" s="37" t="n">
        <v>21</v>
      </c>
      <c r="E13599" s="37" t="n">
        <v>0</v>
      </c>
      <c r="F13599" s="37" t="n">
        <v>0</v>
      </c>
      <c r="G13599" s="37" t="n">
        <v>0</v>
      </c>
      <c r="H13599" s="37" t="n">
        <v>1</v>
      </c>
      <c r="I13599" s="37" t="n">
        <v>0</v>
      </c>
      <c r="J13599" s="40" t="n">
        <f aca="false">IF(C13599=0,"",D13599/C13599)</f>
        <v>0.954545454545455</v>
      </c>
    </row>
    <row r="13600" customFormat="false" ht="15" hidden="false" customHeight="false" outlineLevel="0" collapsed="false">
      <c r="A13600" s="37" t="s">
        <v>1918</v>
      </c>
      <c r="B13600" s="37" t="s">
        <v>270</v>
      </c>
      <c r="C13600" s="37" t="n">
        <v>22</v>
      </c>
      <c r="D13600" s="37" t="n">
        <v>21</v>
      </c>
      <c r="E13600" s="37" t="n">
        <v>0</v>
      </c>
      <c r="F13600" s="37" t="n">
        <v>0</v>
      </c>
      <c r="G13600" s="37" t="n">
        <v>1</v>
      </c>
      <c r="H13600" s="37" t="n">
        <v>1</v>
      </c>
      <c r="I13600" s="37" t="n">
        <v>0</v>
      </c>
      <c r="J13600" s="40" t="n">
        <f aca="false">IF(C13600=0,"",D13600/C13600)</f>
        <v>0.954545454545455</v>
      </c>
    </row>
    <row r="13601" customFormat="false" ht="15" hidden="false" customHeight="false" outlineLevel="0" collapsed="false">
      <c r="A13601" s="37" t="s">
        <v>1918</v>
      </c>
      <c r="B13601" s="37" t="s">
        <v>271</v>
      </c>
      <c r="C13601" s="37" t="n">
        <v>22</v>
      </c>
      <c r="D13601" s="37" t="n">
        <v>21</v>
      </c>
      <c r="E13601" s="37" t="n">
        <v>0</v>
      </c>
      <c r="F13601" s="37" t="n">
        <v>1</v>
      </c>
      <c r="G13601" s="37" t="n">
        <v>0</v>
      </c>
      <c r="H13601" s="37" t="n">
        <v>1</v>
      </c>
      <c r="I13601" s="37" t="n">
        <v>8</v>
      </c>
      <c r="J13601" s="40" t="n">
        <f aca="false">IF(C13601=0,"",D13601/C13601)</f>
        <v>0.954545454545455</v>
      </c>
    </row>
    <row r="13602" customFormat="false" ht="15" hidden="false" customHeight="false" outlineLevel="0" collapsed="false">
      <c r="A13602" s="37" t="s">
        <v>1918</v>
      </c>
      <c r="B13602" s="37" t="s">
        <v>272</v>
      </c>
      <c r="C13602" s="37" t="n">
        <v>22</v>
      </c>
      <c r="D13602" s="37" t="n">
        <v>22</v>
      </c>
      <c r="E13602" s="37" t="n">
        <v>0</v>
      </c>
      <c r="F13602" s="37" t="n">
        <v>0</v>
      </c>
      <c r="G13602" s="37" t="n">
        <v>0</v>
      </c>
      <c r="H13602" s="37" t="n">
        <v>4</v>
      </c>
      <c r="I13602" s="37" t="n">
        <v>0</v>
      </c>
      <c r="J13602" s="40" t="n">
        <f aca="false">IF(C13602=0,"",D13602/C13602)</f>
        <v>1</v>
      </c>
    </row>
    <row r="13603" customFormat="false" ht="15" hidden="false" customHeight="false" outlineLevel="0" collapsed="false">
      <c r="A13603" s="37" t="s">
        <v>1918</v>
      </c>
      <c r="B13603" s="37" t="s">
        <v>273</v>
      </c>
      <c r="C13603" s="37" t="n">
        <v>22</v>
      </c>
      <c r="D13603" s="37" t="n">
        <v>22</v>
      </c>
      <c r="E13603" s="37" t="n">
        <v>0</v>
      </c>
      <c r="F13603" s="37" t="n">
        <v>1</v>
      </c>
      <c r="G13603" s="37" t="n">
        <v>3</v>
      </c>
      <c r="H13603" s="37" t="n">
        <v>3</v>
      </c>
      <c r="I13603" s="37" t="n">
        <v>0</v>
      </c>
      <c r="J13603" s="40" t="n">
        <f aca="false">IF(C13603=0,"",D13603/C13603)</f>
        <v>1</v>
      </c>
    </row>
    <row r="13604" customFormat="false" ht="15" hidden="false" customHeight="false" outlineLevel="0" collapsed="false">
      <c r="A13604" s="37" t="s">
        <v>1918</v>
      </c>
      <c r="B13604" s="37" t="s">
        <v>274</v>
      </c>
      <c r="C13604" s="37" t="n">
        <v>22</v>
      </c>
      <c r="D13604" s="37" t="n">
        <v>20</v>
      </c>
      <c r="E13604" s="37" t="n">
        <v>1</v>
      </c>
      <c r="F13604" s="37" t="n">
        <v>0</v>
      </c>
      <c r="G13604" s="37" t="n">
        <v>0</v>
      </c>
      <c r="H13604" s="37" t="n">
        <v>2</v>
      </c>
      <c r="I13604" s="37" t="n">
        <v>0</v>
      </c>
      <c r="J13604" s="40" t="n">
        <f aca="false">IF(C13604=0,"",D13604/C13604)</f>
        <v>0.909090909090909</v>
      </c>
    </row>
    <row r="13605" customFormat="false" ht="15" hidden="false" customHeight="false" outlineLevel="0" collapsed="false">
      <c r="A13605" s="37" t="s">
        <v>1918</v>
      </c>
      <c r="B13605" s="37" t="s">
        <v>275</v>
      </c>
      <c r="C13605" s="37" t="n">
        <v>22</v>
      </c>
      <c r="D13605" s="37" t="n">
        <v>20</v>
      </c>
      <c r="E13605" s="37" t="n">
        <v>1</v>
      </c>
      <c r="F13605" s="37" t="n">
        <v>1</v>
      </c>
      <c r="G13605" s="37" t="n">
        <v>0</v>
      </c>
      <c r="H13605" s="37" t="n">
        <v>3</v>
      </c>
      <c r="I13605" s="37" t="n">
        <v>2</v>
      </c>
      <c r="J13605" s="40" t="n">
        <f aca="false">IF(C13605=0,"",D13605/C13605)</f>
        <v>0.909090909090909</v>
      </c>
    </row>
    <row r="13606" customFormat="false" ht="15" hidden="false" customHeight="false" outlineLevel="0" collapsed="false">
      <c r="A13606" s="37" t="s">
        <v>1918</v>
      </c>
      <c r="B13606" s="37" t="s">
        <v>276</v>
      </c>
      <c r="C13606" s="37" t="n">
        <v>22</v>
      </c>
      <c r="D13606" s="37" t="n">
        <v>21</v>
      </c>
      <c r="E13606" s="37" t="n">
        <v>0</v>
      </c>
      <c r="F13606" s="37" t="n">
        <v>2</v>
      </c>
      <c r="G13606" s="37" t="n">
        <v>0</v>
      </c>
      <c r="H13606" s="37" t="n">
        <v>0</v>
      </c>
      <c r="I13606" s="37" t="n">
        <v>4</v>
      </c>
      <c r="J13606" s="40" t="n">
        <f aca="false">IF(C13606=0,"",D13606/C13606)</f>
        <v>0.954545454545455</v>
      </c>
    </row>
    <row r="13607" customFormat="false" ht="15" hidden="false" customHeight="false" outlineLevel="0" collapsed="false">
      <c r="A13607" s="37" t="s">
        <v>1918</v>
      </c>
      <c r="B13607" s="37" t="s">
        <v>277</v>
      </c>
      <c r="C13607" s="37" t="n">
        <v>22</v>
      </c>
      <c r="D13607" s="37" t="n">
        <v>21</v>
      </c>
      <c r="E13607" s="37" t="n">
        <v>1</v>
      </c>
      <c r="F13607" s="37" t="n">
        <v>1</v>
      </c>
      <c r="G13607" s="37" t="n">
        <v>0</v>
      </c>
      <c r="H13607" s="37" t="n">
        <v>3</v>
      </c>
      <c r="I13607" s="37" t="n">
        <v>0</v>
      </c>
      <c r="J13607" s="40" t="n">
        <f aca="false">IF(C13607=0,"",D13607/C13607)</f>
        <v>0.954545454545455</v>
      </c>
    </row>
    <row r="13608" customFormat="false" ht="15" hidden="false" customHeight="false" outlineLevel="0" collapsed="false">
      <c r="A13608" s="37" t="s">
        <v>1918</v>
      </c>
      <c r="B13608" s="37" t="s">
        <v>278</v>
      </c>
      <c r="C13608" s="37" t="n">
        <v>22</v>
      </c>
      <c r="D13608" s="37" t="n">
        <v>20</v>
      </c>
      <c r="E13608" s="37" t="n">
        <v>3</v>
      </c>
      <c r="F13608" s="37" t="n">
        <v>2</v>
      </c>
      <c r="G13608" s="37" t="n">
        <v>0</v>
      </c>
      <c r="H13608" s="37" t="n">
        <v>1</v>
      </c>
      <c r="I13608" s="37" t="n">
        <v>3</v>
      </c>
      <c r="J13608" s="40" t="n">
        <f aca="false">IF(C13608=0,"",D13608/C13608)</f>
        <v>0.909090909090909</v>
      </c>
    </row>
    <row r="13609" customFormat="false" ht="15" hidden="false" customHeight="false" outlineLevel="0" collapsed="false">
      <c r="A13609" s="37" t="s">
        <v>1918</v>
      </c>
      <c r="B13609" s="37" t="s">
        <v>279</v>
      </c>
      <c r="C13609" s="37" t="n">
        <v>22</v>
      </c>
      <c r="D13609" s="37" t="n">
        <v>21</v>
      </c>
      <c r="E13609" s="37" t="n">
        <v>0</v>
      </c>
      <c r="F13609" s="37" t="n">
        <v>0</v>
      </c>
      <c r="G13609" s="37" t="n">
        <v>0</v>
      </c>
      <c r="H13609" s="37" t="n">
        <v>0</v>
      </c>
      <c r="I13609" s="37" t="n">
        <v>5</v>
      </c>
      <c r="J13609" s="40" t="n">
        <f aca="false">IF(C13609=0,"",D13609/C13609)</f>
        <v>0.954545454545455</v>
      </c>
    </row>
    <row r="13610" customFormat="false" ht="15" hidden="false" customHeight="false" outlineLevel="0" collapsed="false">
      <c r="A13610" s="37" t="s">
        <v>1918</v>
      </c>
      <c r="B13610" s="37" t="s">
        <v>280</v>
      </c>
      <c r="C13610" s="37" t="n">
        <v>22</v>
      </c>
      <c r="D13610" s="37" t="n">
        <v>22</v>
      </c>
      <c r="E13610" s="37" t="n">
        <v>0</v>
      </c>
      <c r="F13610" s="37" t="n">
        <v>1</v>
      </c>
      <c r="G13610" s="37" t="n">
        <v>0</v>
      </c>
      <c r="H13610" s="37" t="n">
        <v>2</v>
      </c>
      <c r="I13610" s="37" t="n">
        <v>3</v>
      </c>
      <c r="J13610" s="40" t="n">
        <f aca="false">IF(C13610=0,"",D13610/C13610)</f>
        <v>1</v>
      </c>
    </row>
    <row r="13611" customFormat="false" ht="15" hidden="false" customHeight="false" outlineLevel="0" collapsed="false">
      <c r="A13611" s="37" t="s">
        <v>1918</v>
      </c>
      <c r="B13611" s="37" t="s">
        <v>281</v>
      </c>
      <c r="C13611" s="37" t="n">
        <v>22</v>
      </c>
      <c r="D13611" s="37" t="n">
        <v>22</v>
      </c>
      <c r="E13611" s="37" t="n">
        <v>1</v>
      </c>
      <c r="F13611" s="37" t="n">
        <v>0</v>
      </c>
      <c r="G13611" s="37" t="n">
        <v>0</v>
      </c>
      <c r="H13611" s="37" t="n">
        <v>1</v>
      </c>
      <c r="I13611" s="37" t="n">
        <v>4</v>
      </c>
      <c r="J13611" s="40" t="n">
        <f aca="false">IF(C13611=0,"",D13611/C13611)</f>
        <v>1</v>
      </c>
    </row>
    <row r="13612" customFormat="false" ht="15" hidden="false" customHeight="false" outlineLevel="0" collapsed="false">
      <c r="A13612" s="37" t="s">
        <v>1919</v>
      </c>
      <c r="B13612" s="37" t="s">
        <v>270</v>
      </c>
      <c r="C13612" s="37" t="n">
        <v>22</v>
      </c>
      <c r="D13612" s="37" t="n">
        <v>19</v>
      </c>
      <c r="E13612" s="37" t="n">
        <v>1</v>
      </c>
      <c r="F13612" s="37" t="n">
        <v>2</v>
      </c>
      <c r="G13612" s="37" t="n">
        <v>0</v>
      </c>
      <c r="H13612" s="37" t="n">
        <v>1</v>
      </c>
      <c r="I13612" s="37" t="n">
        <v>3</v>
      </c>
      <c r="J13612" s="40" t="n">
        <f aca="false">IF(C13612=0,"",D13612/C13612)</f>
        <v>0.863636363636364</v>
      </c>
    </row>
    <row r="13613" customFormat="false" ht="15" hidden="false" customHeight="false" outlineLevel="0" collapsed="false">
      <c r="A13613" s="37" t="s">
        <v>1919</v>
      </c>
      <c r="B13613" s="37" t="s">
        <v>271</v>
      </c>
      <c r="C13613" s="37" t="n">
        <v>22</v>
      </c>
      <c r="D13613" s="37" t="n">
        <v>22</v>
      </c>
      <c r="E13613" s="37" t="n">
        <v>0</v>
      </c>
      <c r="F13613" s="37" t="n">
        <v>0</v>
      </c>
      <c r="G13613" s="37" t="n">
        <v>0</v>
      </c>
      <c r="H13613" s="37" t="n">
        <v>3</v>
      </c>
      <c r="I13613" s="37" t="n">
        <v>1</v>
      </c>
      <c r="J13613" s="40" t="n">
        <f aca="false">IF(C13613=0,"",D13613/C13613)</f>
        <v>1</v>
      </c>
    </row>
    <row r="13614" customFormat="false" ht="15" hidden="false" customHeight="false" outlineLevel="0" collapsed="false">
      <c r="A13614" s="37" t="s">
        <v>1919</v>
      </c>
      <c r="B13614" s="37" t="s">
        <v>272</v>
      </c>
      <c r="C13614" s="37" t="n">
        <v>22</v>
      </c>
      <c r="D13614" s="37" t="n">
        <v>22</v>
      </c>
      <c r="E13614" s="37" t="n">
        <v>1</v>
      </c>
      <c r="F13614" s="37" t="n">
        <v>1</v>
      </c>
      <c r="G13614" s="37" t="n">
        <v>0</v>
      </c>
      <c r="H13614" s="37" t="n">
        <v>2</v>
      </c>
      <c r="I13614" s="37" t="n">
        <v>0</v>
      </c>
      <c r="J13614" s="40" t="n">
        <f aca="false">IF(C13614=0,"",D13614/C13614)</f>
        <v>1</v>
      </c>
    </row>
    <row r="13615" customFormat="false" ht="15" hidden="false" customHeight="false" outlineLevel="0" collapsed="false">
      <c r="A13615" s="37" t="s">
        <v>1919</v>
      </c>
      <c r="B13615" s="37" t="s">
        <v>273</v>
      </c>
      <c r="C13615" s="37" t="n">
        <v>22</v>
      </c>
      <c r="D13615" s="37" t="n">
        <v>19</v>
      </c>
      <c r="E13615" s="37" t="n">
        <v>0</v>
      </c>
      <c r="F13615" s="37" t="n">
        <v>0</v>
      </c>
      <c r="G13615" s="37" t="n">
        <v>0</v>
      </c>
      <c r="H13615" s="37" t="n">
        <v>1</v>
      </c>
      <c r="I13615" s="37" t="n">
        <v>2</v>
      </c>
      <c r="J13615" s="40" t="n">
        <f aca="false">IF(C13615=0,"",D13615/C13615)</f>
        <v>0.863636363636364</v>
      </c>
    </row>
    <row r="13616" customFormat="false" ht="15" hidden="false" customHeight="false" outlineLevel="0" collapsed="false">
      <c r="A13616" s="37" t="s">
        <v>1919</v>
      </c>
      <c r="B13616" s="37" t="s">
        <v>274</v>
      </c>
      <c r="C13616" s="37" t="n">
        <v>22</v>
      </c>
      <c r="D13616" s="37" t="n">
        <v>22</v>
      </c>
      <c r="E13616" s="37" t="n">
        <v>1</v>
      </c>
      <c r="F13616" s="37" t="n">
        <v>0</v>
      </c>
      <c r="G13616" s="37" t="n">
        <v>0</v>
      </c>
      <c r="H13616" s="37" t="n">
        <v>3</v>
      </c>
      <c r="I13616" s="37" t="n">
        <v>2</v>
      </c>
      <c r="J13616" s="40" t="n">
        <f aca="false">IF(C13616=0,"",D13616/C13616)</f>
        <v>1</v>
      </c>
    </row>
    <row r="13617" customFormat="false" ht="15" hidden="false" customHeight="false" outlineLevel="0" collapsed="false">
      <c r="A13617" s="37" t="s">
        <v>1919</v>
      </c>
      <c r="B13617" s="37" t="s">
        <v>275</v>
      </c>
      <c r="C13617" s="37" t="n">
        <v>22</v>
      </c>
      <c r="D13617" s="37" t="n">
        <v>20</v>
      </c>
      <c r="E13617" s="37" t="n">
        <v>0</v>
      </c>
      <c r="F13617" s="37" t="n">
        <v>0</v>
      </c>
      <c r="G13617" s="37" t="n">
        <v>1</v>
      </c>
      <c r="H13617" s="37" t="n">
        <v>1</v>
      </c>
      <c r="I13617" s="37" t="n">
        <v>1</v>
      </c>
      <c r="J13617" s="40" t="n">
        <f aca="false">IF(C13617=0,"",D13617/C13617)</f>
        <v>0.909090909090909</v>
      </c>
    </row>
    <row r="13618" customFormat="false" ht="15" hidden="false" customHeight="false" outlineLevel="0" collapsed="false">
      <c r="A13618" s="37" t="s">
        <v>1919</v>
      </c>
      <c r="B13618" s="37" t="s">
        <v>276</v>
      </c>
      <c r="C13618" s="37" t="n">
        <v>22</v>
      </c>
      <c r="D13618" s="37" t="n">
        <v>19</v>
      </c>
      <c r="E13618" s="37" t="n">
        <v>0</v>
      </c>
      <c r="F13618" s="37" t="n">
        <v>0</v>
      </c>
      <c r="G13618" s="37" t="n">
        <v>1</v>
      </c>
      <c r="H13618" s="37" t="n">
        <v>2</v>
      </c>
      <c r="I13618" s="37" t="n">
        <v>1</v>
      </c>
      <c r="J13618" s="40" t="n">
        <f aca="false">IF(C13618=0,"",D13618/C13618)</f>
        <v>0.863636363636364</v>
      </c>
    </row>
    <row r="13619" customFormat="false" ht="15" hidden="false" customHeight="false" outlineLevel="0" collapsed="false">
      <c r="A13619" s="37" t="s">
        <v>1919</v>
      </c>
      <c r="B13619" s="37" t="s">
        <v>277</v>
      </c>
      <c r="C13619" s="37" t="n">
        <v>22</v>
      </c>
      <c r="D13619" s="37" t="n">
        <v>20</v>
      </c>
      <c r="E13619" s="37" t="n">
        <v>2</v>
      </c>
      <c r="F13619" s="37" t="n">
        <v>0</v>
      </c>
      <c r="G13619" s="37" t="n">
        <v>1</v>
      </c>
      <c r="H13619" s="37" t="n">
        <v>1</v>
      </c>
      <c r="I13619" s="37" t="n">
        <v>2</v>
      </c>
      <c r="J13619" s="40" t="n">
        <f aca="false">IF(C13619=0,"",D13619/C13619)</f>
        <v>0.909090909090909</v>
      </c>
    </row>
    <row r="13620" customFormat="false" ht="15" hidden="false" customHeight="false" outlineLevel="0" collapsed="false">
      <c r="A13620" s="37" t="s">
        <v>1919</v>
      </c>
      <c r="B13620" s="37" t="s">
        <v>278</v>
      </c>
      <c r="C13620" s="37" t="n">
        <v>22</v>
      </c>
      <c r="D13620" s="37" t="n">
        <v>22</v>
      </c>
      <c r="E13620" s="37" t="n">
        <v>1</v>
      </c>
      <c r="F13620" s="37" t="n">
        <v>1</v>
      </c>
      <c r="G13620" s="37" t="n">
        <v>0</v>
      </c>
      <c r="H13620" s="37" t="n">
        <v>1</v>
      </c>
      <c r="I13620" s="37" t="n">
        <v>2</v>
      </c>
      <c r="J13620" s="40" t="n">
        <f aca="false">IF(C13620=0,"",D13620/C13620)</f>
        <v>1</v>
      </c>
    </row>
    <row r="13621" customFormat="false" ht="15" hidden="false" customHeight="false" outlineLevel="0" collapsed="false">
      <c r="A13621" s="37" t="s">
        <v>1919</v>
      </c>
      <c r="B13621" s="37" t="s">
        <v>279</v>
      </c>
      <c r="C13621" s="37" t="n">
        <v>22</v>
      </c>
      <c r="D13621" s="37" t="n">
        <v>22</v>
      </c>
      <c r="E13621" s="37" t="n">
        <v>0</v>
      </c>
      <c r="F13621" s="37" t="n">
        <v>1</v>
      </c>
      <c r="G13621" s="37" t="n">
        <v>0</v>
      </c>
      <c r="H13621" s="37" t="n">
        <v>3</v>
      </c>
      <c r="I13621" s="37" t="n">
        <v>0</v>
      </c>
      <c r="J13621" s="40" t="n">
        <f aca="false">IF(C13621=0,"",D13621/C13621)</f>
        <v>1</v>
      </c>
    </row>
    <row r="13622" customFormat="false" ht="15" hidden="false" customHeight="false" outlineLevel="0" collapsed="false">
      <c r="A13622" s="37" t="s">
        <v>1919</v>
      </c>
      <c r="B13622" s="37" t="s">
        <v>280</v>
      </c>
      <c r="C13622" s="37" t="n">
        <v>22</v>
      </c>
      <c r="D13622" s="37" t="n">
        <v>20</v>
      </c>
      <c r="E13622" s="37" t="n">
        <v>0</v>
      </c>
      <c r="F13622" s="37" t="n">
        <v>1</v>
      </c>
      <c r="G13622" s="37" t="n">
        <v>1</v>
      </c>
      <c r="H13622" s="37" t="n">
        <v>1</v>
      </c>
      <c r="I13622" s="37" t="n">
        <v>2</v>
      </c>
      <c r="J13622" s="40" t="n">
        <f aca="false">IF(C13622=0,"",D13622/C13622)</f>
        <v>0.909090909090909</v>
      </c>
    </row>
    <row r="13623" customFormat="false" ht="15" hidden="false" customHeight="false" outlineLevel="0" collapsed="false">
      <c r="A13623" s="37" t="s">
        <v>1919</v>
      </c>
      <c r="B13623" s="37" t="s">
        <v>281</v>
      </c>
      <c r="C13623" s="37" t="n">
        <v>22</v>
      </c>
      <c r="D13623" s="37" t="n">
        <v>22</v>
      </c>
      <c r="E13623" s="37" t="n">
        <v>0</v>
      </c>
      <c r="F13623" s="37" t="n">
        <v>1</v>
      </c>
      <c r="G13623" s="37" t="n">
        <v>0</v>
      </c>
      <c r="H13623" s="37" t="n">
        <v>3</v>
      </c>
      <c r="I13623" s="37" t="n">
        <v>6</v>
      </c>
      <c r="J13623" s="40" t="n">
        <f aca="false">IF(C13623=0,"",D13623/C13623)</f>
        <v>1</v>
      </c>
    </row>
    <row r="13624" customFormat="false" ht="15" hidden="false" customHeight="false" outlineLevel="0" collapsed="false">
      <c r="A13624" s="37" t="s">
        <v>1914</v>
      </c>
      <c r="B13624" s="37" t="s">
        <v>270</v>
      </c>
      <c r="C13624" s="37" t="n">
        <v>22</v>
      </c>
      <c r="D13624" s="37" t="n">
        <v>21</v>
      </c>
      <c r="E13624" s="37" t="n">
        <v>0</v>
      </c>
      <c r="F13624" s="37" t="n">
        <v>1</v>
      </c>
      <c r="G13624" s="37" t="n">
        <v>1</v>
      </c>
      <c r="H13624" s="37" t="n">
        <v>3</v>
      </c>
      <c r="I13624" s="37" t="n">
        <v>3</v>
      </c>
      <c r="J13624" s="40" t="n">
        <f aca="false">IF(C13624=0,"",D13624/C13624)</f>
        <v>0.954545454545455</v>
      </c>
    </row>
    <row r="13625" customFormat="false" ht="15" hidden="false" customHeight="false" outlineLevel="0" collapsed="false">
      <c r="A13625" s="37" t="s">
        <v>1914</v>
      </c>
      <c r="B13625" s="37" t="s">
        <v>271</v>
      </c>
      <c r="C13625" s="37" t="n">
        <v>22</v>
      </c>
      <c r="D13625" s="37" t="n">
        <v>20</v>
      </c>
      <c r="E13625" s="37" t="n">
        <v>0</v>
      </c>
      <c r="F13625" s="37" t="n">
        <v>0</v>
      </c>
      <c r="G13625" s="37" t="n">
        <v>0</v>
      </c>
      <c r="H13625" s="37" t="n">
        <v>1</v>
      </c>
      <c r="I13625" s="37" t="n">
        <v>2</v>
      </c>
      <c r="J13625" s="40" t="n">
        <f aca="false">IF(C13625=0,"",D13625/C13625)</f>
        <v>0.909090909090909</v>
      </c>
    </row>
    <row r="13626" customFormat="false" ht="15" hidden="false" customHeight="false" outlineLevel="0" collapsed="false">
      <c r="A13626" s="37" t="s">
        <v>1914</v>
      </c>
      <c r="B13626" s="37" t="s">
        <v>272</v>
      </c>
      <c r="C13626" s="37" t="n">
        <v>22</v>
      </c>
      <c r="D13626" s="37" t="n">
        <v>20</v>
      </c>
      <c r="E13626" s="37" t="n">
        <v>1</v>
      </c>
      <c r="F13626" s="37" t="n">
        <v>2</v>
      </c>
      <c r="G13626" s="37" t="n">
        <v>0</v>
      </c>
      <c r="H13626" s="37" t="n">
        <v>2</v>
      </c>
      <c r="I13626" s="37" t="n">
        <v>1</v>
      </c>
      <c r="J13626" s="40" t="n">
        <f aca="false">IF(C13626=0,"",D13626/C13626)</f>
        <v>0.909090909090909</v>
      </c>
    </row>
    <row r="13627" customFormat="false" ht="15" hidden="false" customHeight="false" outlineLevel="0" collapsed="false">
      <c r="A13627" s="37" t="s">
        <v>1914</v>
      </c>
      <c r="B13627" s="37" t="s">
        <v>273</v>
      </c>
      <c r="C13627" s="37" t="n">
        <v>22</v>
      </c>
      <c r="D13627" s="37" t="n">
        <v>18</v>
      </c>
      <c r="E13627" s="37" t="n">
        <v>1</v>
      </c>
      <c r="F13627" s="37" t="n">
        <v>2</v>
      </c>
      <c r="G13627" s="37" t="n">
        <v>0</v>
      </c>
      <c r="H13627" s="37" t="n">
        <v>0</v>
      </c>
      <c r="I13627" s="37" t="n">
        <v>0</v>
      </c>
      <c r="J13627" s="40" t="n">
        <f aca="false">IF(C13627=0,"",D13627/C13627)</f>
        <v>0.818181818181818</v>
      </c>
    </row>
    <row r="13628" customFormat="false" ht="15" hidden="false" customHeight="false" outlineLevel="0" collapsed="false">
      <c r="A13628" s="37" t="s">
        <v>1914</v>
      </c>
      <c r="B13628" s="37" t="s">
        <v>274</v>
      </c>
      <c r="C13628" s="37" t="n">
        <v>22</v>
      </c>
      <c r="D13628" s="37" t="n">
        <v>18</v>
      </c>
      <c r="E13628" s="37" t="n">
        <v>0</v>
      </c>
      <c r="F13628" s="37" t="n">
        <v>3</v>
      </c>
      <c r="G13628" s="37" t="n">
        <v>0</v>
      </c>
      <c r="H13628" s="37" t="n">
        <v>1</v>
      </c>
      <c r="I13628" s="37" t="n">
        <v>3</v>
      </c>
      <c r="J13628" s="40" t="n">
        <f aca="false">IF(C13628=0,"",D13628/C13628)</f>
        <v>0.818181818181818</v>
      </c>
    </row>
    <row r="13629" customFormat="false" ht="15" hidden="false" customHeight="false" outlineLevel="0" collapsed="false">
      <c r="A13629" s="37" t="s">
        <v>1914</v>
      </c>
      <c r="B13629" s="37" t="s">
        <v>275</v>
      </c>
      <c r="C13629" s="37" t="n">
        <v>22</v>
      </c>
      <c r="D13629" s="37" t="n">
        <v>22</v>
      </c>
      <c r="E13629" s="37" t="n">
        <v>0</v>
      </c>
      <c r="F13629" s="37" t="n">
        <v>0</v>
      </c>
      <c r="G13629" s="37" t="n">
        <v>0</v>
      </c>
      <c r="H13629" s="37" t="n">
        <v>1</v>
      </c>
      <c r="I13629" s="37" t="n">
        <v>0</v>
      </c>
      <c r="J13629" s="40" t="n">
        <f aca="false">IF(C13629=0,"",D13629/C13629)</f>
        <v>1</v>
      </c>
    </row>
    <row r="13630" customFormat="false" ht="15" hidden="false" customHeight="false" outlineLevel="0" collapsed="false">
      <c r="A13630" s="37" t="s">
        <v>1914</v>
      </c>
      <c r="B13630" s="37" t="s">
        <v>276</v>
      </c>
      <c r="C13630" s="37" t="n">
        <v>22</v>
      </c>
      <c r="D13630" s="37" t="n">
        <v>21</v>
      </c>
      <c r="E13630" s="37" t="n">
        <v>0</v>
      </c>
      <c r="F13630" s="37" t="n">
        <v>0</v>
      </c>
      <c r="G13630" s="37" t="n">
        <v>0</v>
      </c>
      <c r="H13630" s="37" t="n">
        <v>1</v>
      </c>
      <c r="I13630" s="37" t="n">
        <v>2</v>
      </c>
      <c r="J13630" s="40" t="n">
        <f aca="false">IF(C13630=0,"",D13630/C13630)</f>
        <v>0.954545454545455</v>
      </c>
    </row>
    <row r="13631" customFormat="false" ht="15" hidden="false" customHeight="false" outlineLevel="0" collapsed="false">
      <c r="A13631" s="37" t="s">
        <v>1914</v>
      </c>
      <c r="B13631" s="37" t="s">
        <v>277</v>
      </c>
      <c r="C13631" s="37" t="n">
        <v>22</v>
      </c>
      <c r="D13631" s="37" t="n">
        <v>21</v>
      </c>
      <c r="E13631" s="37" t="n">
        <v>0</v>
      </c>
      <c r="F13631" s="37" t="n">
        <v>0</v>
      </c>
      <c r="G13631" s="37" t="n">
        <v>0</v>
      </c>
      <c r="H13631" s="37" t="n">
        <v>4</v>
      </c>
      <c r="I13631" s="37" t="n">
        <v>0</v>
      </c>
      <c r="J13631" s="40" t="n">
        <f aca="false">IF(C13631=0,"",D13631/C13631)</f>
        <v>0.954545454545455</v>
      </c>
    </row>
    <row r="13632" customFormat="false" ht="15" hidden="false" customHeight="false" outlineLevel="0" collapsed="false">
      <c r="A13632" s="37" t="s">
        <v>1914</v>
      </c>
      <c r="B13632" s="37" t="s">
        <v>278</v>
      </c>
      <c r="C13632" s="37" t="n">
        <v>22</v>
      </c>
      <c r="D13632" s="37" t="n">
        <v>21</v>
      </c>
      <c r="E13632" s="37" t="n">
        <v>1</v>
      </c>
      <c r="F13632" s="37" t="n">
        <v>3</v>
      </c>
      <c r="G13632" s="37" t="n">
        <v>0</v>
      </c>
      <c r="H13632" s="37" t="n">
        <v>0</v>
      </c>
      <c r="I13632" s="37" t="n">
        <v>2</v>
      </c>
      <c r="J13632" s="40" t="n">
        <f aca="false">IF(C13632=0,"",D13632/C13632)</f>
        <v>0.954545454545455</v>
      </c>
    </row>
    <row r="13633" customFormat="false" ht="15" hidden="false" customHeight="false" outlineLevel="0" collapsed="false">
      <c r="A13633" s="37" t="s">
        <v>1914</v>
      </c>
      <c r="B13633" s="37" t="s">
        <v>279</v>
      </c>
      <c r="C13633" s="37" t="n">
        <v>22</v>
      </c>
      <c r="D13633" s="37" t="n">
        <v>20</v>
      </c>
      <c r="E13633" s="37" t="n">
        <v>0</v>
      </c>
      <c r="F13633" s="37" t="n">
        <v>0</v>
      </c>
      <c r="G13633" s="37" t="n">
        <v>0</v>
      </c>
      <c r="H13633" s="37" t="n">
        <v>1</v>
      </c>
      <c r="I13633" s="37" t="n">
        <v>0</v>
      </c>
      <c r="J13633" s="40" t="n">
        <f aca="false">IF(C13633=0,"",D13633/C13633)</f>
        <v>0.909090909090909</v>
      </c>
    </row>
    <row r="13634" customFormat="false" ht="15" hidden="false" customHeight="false" outlineLevel="0" collapsed="false">
      <c r="A13634" s="37" t="s">
        <v>1914</v>
      </c>
      <c r="B13634" s="37" t="s">
        <v>280</v>
      </c>
      <c r="C13634" s="37" t="n">
        <v>22</v>
      </c>
      <c r="D13634" s="37" t="n">
        <v>21</v>
      </c>
      <c r="E13634" s="37" t="n">
        <v>0</v>
      </c>
      <c r="F13634" s="37" t="n">
        <v>0</v>
      </c>
      <c r="G13634" s="37" t="n">
        <v>0</v>
      </c>
      <c r="H13634" s="37" t="n">
        <v>0</v>
      </c>
      <c r="I13634" s="37" t="n">
        <v>0</v>
      </c>
      <c r="J13634" s="40" t="n">
        <f aca="false">IF(C13634=0,"",D13634/C13634)</f>
        <v>0.954545454545455</v>
      </c>
    </row>
    <row r="13635" customFormat="false" ht="15" hidden="false" customHeight="false" outlineLevel="0" collapsed="false">
      <c r="A13635" s="37" t="s">
        <v>1914</v>
      </c>
      <c r="B13635" s="37" t="s">
        <v>281</v>
      </c>
      <c r="C13635" s="37" t="n">
        <v>22</v>
      </c>
      <c r="D13635" s="37" t="n">
        <v>22</v>
      </c>
      <c r="E13635" s="37" t="n">
        <v>0</v>
      </c>
      <c r="F13635" s="37" t="n">
        <v>1</v>
      </c>
      <c r="G13635" s="37" t="n">
        <v>0</v>
      </c>
      <c r="H13635" s="37" t="n">
        <v>2</v>
      </c>
      <c r="I13635" s="37" t="n">
        <v>0</v>
      </c>
      <c r="J13635" s="40" t="n">
        <f aca="false">IF(C13635=0,"",D13635/C13635)</f>
        <v>1</v>
      </c>
    </row>
    <row r="13636" customFormat="false" ht="15" hidden="false" customHeight="false" outlineLevel="0" collapsed="false">
      <c r="A13636" s="37" t="s">
        <v>773</v>
      </c>
      <c r="B13636" s="37" t="s">
        <v>270</v>
      </c>
      <c r="C13636" s="37" t="n">
        <v>22</v>
      </c>
      <c r="D13636" s="37" t="n">
        <v>21</v>
      </c>
      <c r="E13636" s="37" t="n">
        <v>0</v>
      </c>
      <c r="F13636" s="37" t="n">
        <v>4</v>
      </c>
      <c r="G13636" s="37" t="n">
        <v>1</v>
      </c>
      <c r="H13636" s="37" t="n">
        <v>1</v>
      </c>
      <c r="I13636" s="37" t="n">
        <v>10</v>
      </c>
      <c r="J13636" s="40" t="n">
        <f aca="false">IF(C13636=0,"",D13636/C13636)</f>
        <v>0.954545454545455</v>
      </c>
    </row>
    <row r="13637" customFormat="false" ht="15" hidden="false" customHeight="false" outlineLevel="0" collapsed="false">
      <c r="A13637" s="37" t="s">
        <v>773</v>
      </c>
      <c r="B13637" s="37" t="s">
        <v>271</v>
      </c>
      <c r="C13637" s="37" t="n">
        <v>22</v>
      </c>
      <c r="D13637" s="37" t="n">
        <v>22</v>
      </c>
      <c r="E13637" s="37" t="n">
        <v>1</v>
      </c>
      <c r="F13637" s="37" t="n">
        <v>0</v>
      </c>
      <c r="G13637" s="37" t="n">
        <v>0</v>
      </c>
      <c r="H13637" s="37" t="n">
        <v>2</v>
      </c>
      <c r="I13637" s="37" t="n">
        <v>13</v>
      </c>
      <c r="J13637" s="40" t="n">
        <f aca="false">IF(C13637=0,"",D13637/C13637)</f>
        <v>1</v>
      </c>
    </row>
    <row r="13638" customFormat="false" ht="15" hidden="false" customHeight="false" outlineLevel="0" collapsed="false">
      <c r="A13638" s="37" t="s">
        <v>773</v>
      </c>
      <c r="B13638" s="37" t="s">
        <v>272</v>
      </c>
      <c r="C13638" s="37" t="n">
        <v>22</v>
      </c>
      <c r="D13638" s="37" t="n">
        <v>22</v>
      </c>
      <c r="E13638" s="37" t="n">
        <v>1</v>
      </c>
      <c r="F13638" s="37" t="n">
        <v>0</v>
      </c>
      <c r="G13638" s="37" t="n">
        <v>0</v>
      </c>
      <c r="H13638" s="37" t="n">
        <v>4</v>
      </c>
      <c r="I13638" s="37" t="n">
        <v>8</v>
      </c>
      <c r="J13638" s="40" t="n">
        <f aca="false">IF(C13638=0,"",D13638/C13638)</f>
        <v>1</v>
      </c>
    </row>
    <row r="13639" customFormat="false" ht="15" hidden="false" customHeight="false" outlineLevel="0" collapsed="false">
      <c r="A13639" s="37" t="s">
        <v>773</v>
      </c>
      <c r="B13639" s="37" t="s">
        <v>273</v>
      </c>
      <c r="C13639" s="37" t="n">
        <v>22</v>
      </c>
      <c r="D13639" s="37" t="n">
        <v>19</v>
      </c>
      <c r="E13639" s="37" t="n">
        <v>1</v>
      </c>
      <c r="F13639" s="37" t="n">
        <v>1</v>
      </c>
      <c r="G13639" s="37" t="n">
        <v>0</v>
      </c>
      <c r="H13639" s="37" t="n">
        <v>0</v>
      </c>
      <c r="I13639" s="37" t="n">
        <v>8</v>
      </c>
      <c r="J13639" s="40" t="n">
        <f aca="false">IF(C13639=0,"",D13639/C13639)</f>
        <v>0.863636363636364</v>
      </c>
    </row>
    <row r="13640" customFormat="false" ht="15" hidden="false" customHeight="false" outlineLevel="0" collapsed="false">
      <c r="A13640" s="37" t="s">
        <v>773</v>
      </c>
      <c r="B13640" s="37" t="s">
        <v>274</v>
      </c>
      <c r="C13640" s="37" t="n">
        <v>22</v>
      </c>
      <c r="D13640" s="37" t="n">
        <v>21</v>
      </c>
      <c r="E13640" s="37" t="n">
        <v>1</v>
      </c>
      <c r="F13640" s="37" t="n">
        <v>0</v>
      </c>
      <c r="G13640" s="37" t="n">
        <v>0</v>
      </c>
      <c r="H13640" s="37" t="n">
        <v>2</v>
      </c>
      <c r="I13640" s="37" t="n">
        <v>4</v>
      </c>
      <c r="J13640" s="40" t="n">
        <f aca="false">IF(C13640=0,"",D13640/C13640)</f>
        <v>0.954545454545455</v>
      </c>
    </row>
    <row r="13641" customFormat="false" ht="15" hidden="false" customHeight="false" outlineLevel="0" collapsed="false">
      <c r="A13641" s="37" t="s">
        <v>773</v>
      </c>
      <c r="B13641" s="37" t="s">
        <v>275</v>
      </c>
      <c r="C13641" s="37" t="n">
        <v>22</v>
      </c>
      <c r="D13641" s="37" t="n">
        <v>21</v>
      </c>
      <c r="E13641" s="37" t="n">
        <v>0</v>
      </c>
      <c r="F13641" s="37" t="n">
        <v>0</v>
      </c>
      <c r="G13641" s="37" t="n">
        <v>0</v>
      </c>
      <c r="H13641" s="37" t="n">
        <v>2</v>
      </c>
      <c r="I13641" s="37" t="n">
        <v>4</v>
      </c>
      <c r="J13641" s="40" t="n">
        <f aca="false">IF(C13641=0,"",D13641/C13641)</f>
        <v>0.954545454545455</v>
      </c>
    </row>
    <row r="13642" customFormat="false" ht="15" hidden="false" customHeight="false" outlineLevel="0" collapsed="false">
      <c r="A13642" s="37" t="s">
        <v>773</v>
      </c>
      <c r="B13642" s="37" t="s">
        <v>276</v>
      </c>
      <c r="C13642" s="37" t="n">
        <v>22</v>
      </c>
      <c r="D13642" s="37" t="n">
        <v>20</v>
      </c>
      <c r="E13642" s="37" t="n">
        <v>1</v>
      </c>
      <c r="F13642" s="37" t="n">
        <v>1</v>
      </c>
      <c r="G13642" s="37" t="n">
        <v>0</v>
      </c>
      <c r="H13642" s="37" t="n">
        <v>1</v>
      </c>
      <c r="I13642" s="37" t="n">
        <v>14</v>
      </c>
      <c r="J13642" s="40" t="n">
        <f aca="false">IF(C13642=0,"",D13642/C13642)</f>
        <v>0.909090909090909</v>
      </c>
    </row>
    <row r="13643" customFormat="false" ht="15" hidden="false" customHeight="false" outlineLevel="0" collapsed="false">
      <c r="A13643" s="37" t="s">
        <v>773</v>
      </c>
      <c r="B13643" s="37" t="s">
        <v>277</v>
      </c>
      <c r="C13643" s="37" t="n">
        <v>22</v>
      </c>
      <c r="D13643" s="37" t="n">
        <v>22</v>
      </c>
      <c r="E13643" s="37" t="n">
        <v>0</v>
      </c>
      <c r="F13643" s="37" t="n">
        <v>2</v>
      </c>
      <c r="G13643" s="37" t="n">
        <v>0</v>
      </c>
      <c r="H13643" s="37" t="n">
        <v>0</v>
      </c>
      <c r="I13643" s="37" t="n">
        <v>8</v>
      </c>
      <c r="J13643" s="40" t="n">
        <f aca="false">IF(C13643=0,"",D13643/C13643)</f>
        <v>1</v>
      </c>
    </row>
    <row r="13644" customFormat="false" ht="15" hidden="false" customHeight="false" outlineLevel="0" collapsed="false">
      <c r="A13644" s="37" t="s">
        <v>773</v>
      </c>
      <c r="B13644" s="37" t="s">
        <v>278</v>
      </c>
      <c r="C13644" s="37" t="n">
        <v>22</v>
      </c>
      <c r="D13644" s="37" t="n">
        <v>19</v>
      </c>
      <c r="E13644" s="37" t="n">
        <v>1</v>
      </c>
      <c r="F13644" s="37" t="n">
        <v>1</v>
      </c>
      <c r="G13644" s="37" t="n">
        <v>0</v>
      </c>
      <c r="H13644" s="37" t="n">
        <v>2</v>
      </c>
      <c r="I13644" s="37" t="n">
        <v>3</v>
      </c>
      <c r="J13644" s="40" t="n">
        <f aca="false">IF(C13644=0,"",D13644/C13644)</f>
        <v>0.863636363636364</v>
      </c>
    </row>
    <row r="13645" customFormat="false" ht="15" hidden="false" customHeight="false" outlineLevel="0" collapsed="false">
      <c r="A13645" s="37" t="s">
        <v>773</v>
      </c>
      <c r="B13645" s="37" t="s">
        <v>279</v>
      </c>
      <c r="C13645" s="37" t="n">
        <v>22</v>
      </c>
      <c r="D13645" s="37" t="n">
        <v>19</v>
      </c>
      <c r="E13645" s="37" t="n">
        <v>0</v>
      </c>
      <c r="F13645" s="37" t="n">
        <v>1</v>
      </c>
      <c r="G13645" s="37" t="n">
        <v>1</v>
      </c>
      <c r="H13645" s="37" t="n">
        <v>0</v>
      </c>
      <c r="I13645" s="37" t="n">
        <v>4</v>
      </c>
      <c r="J13645" s="40" t="n">
        <f aca="false">IF(C13645=0,"",D13645/C13645)</f>
        <v>0.863636363636364</v>
      </c>
    </row>
    <row r="13646" customFormat="false" ht="15" hidden="false" customHeight="false" outlineLevel="0" collapsed="false">
      <c r="A13646" s="37" t="s">
        <v>773</v>
      </c>
      <c r="B13646" s="37" t="s">
        <v>280</v>
      </c>
      <c r="C13646" s="37" t="n">
        <v>22</v>
      </c>
      <c r="D13646" s="37" t="n">
        <v>22</v>
      </c>
      <c r="E13646" s="37" t="n">
        <v>0</v>
      </c>
      <c r="F13646" s="37" t="n">
        <v>0</v>
      </c>
      <c r="G13646" s="37" t="n">
        <v>1</v>
      </c>
      <c r="H13646" s="37" t="n">
        <v>0</v>
      </c>
      <c r="I13646" s="37" t="n">
        <v>5</v>
      </c>
      <c r="J13646" s="40" t="n">
        <f aca="false">IF(C13646=0,"",D13646/C13646)</f>
        <v>1</v>
      </c>
    </row>
    <row r="13647" customFormat="false" ht="15" hidden="false" customHeight="false" outlineLevel="0" collapsed="false">
      <c r="A13647" s="37" t="s">
        <v>773</v>
      </c>
      <c r="B13647" s="37" t="s">
        <v>281</v>
      </c>
      <c r="C13647" s="37" t="n">
        <v>22</v>
      </c>
      <c r="D13647" s="37" t="n">
        <v>21</v>
      </c>
      <c r="E13647" s="37" t="n">
        <v>1</v>
      </c>
      <c r="F13647" s="37" t="n">
        <v>0</v>
      </c>
      <c r="G13647" s="37" t="n">
        <v>0</v>
      </c>
      <c r="H13647" s="37" t="n">
        <v>1</v>
      </c>
      <c r="I13647" s="37" t="n">
        <v>8</v>
      </c>
      <c r="J13647" s="40" t="n">
        <f aca="false">IF(C13647=0,"",D13647/C13647)</f>
        <v>0.954545454545455</v>
      </c>
    </row>
    <row r="13648" customFormat="false" ht="15" hidden="false" customHeight="false" outlineLevel="0" collapsed="false">
      <c r="A13648" s="37" t="s">
        <v>1921</v>
      </c>
      <c r="B13648" s="37" t="s">
        <v>270</v>
      </c>
      <c r="C13648" s="37" t="n">
        <v>22</v>
      </c>
      <c r="D13648" s="37" t="n">
        <v>20</v>
      </c>
      <c r="E13648" s="37" t="n">
        <v>1</v>
      </c>
      <c r="F13648" s="37" t="n">
        <v>0</v>
      </c>
      <c r="G13648" s="37" t="n">
        <v>0</v>
      </c>
      <c r="H13648" s="37" t="n">
        <v>2</v>
      </c>
      <c r="I13648" s="37" t="n">
        <v>2</v>
      </c>
      <c r="J13648" s="40" t="n">
        <f aca="false">IF(C13648=0,"",D13648/C13648)</f>
        <v>0.909090909090909</v>
      </c>
    </row>
    <row r="13649" customFormat="false" ht="15" hidden="false" customHeight="false" outlineLevel="0" collapsed="false">
      <c r="A13649" s="37" t="s">
        <v>1921</v>
      </c>
      <c r="B13649" s="37" t="s">
        <v>271</v>
      </c>
      <c r="C13649" s="37" t="n">
        <v>22</v>
      </c>
      <c r="D13649" s="37" t="n">
        <v>19</v>
      </c>
      <c r="E13649" s="37" t="n">
        <v>0</v>
      </c>
      <c r="F13649" s="37" t="n">
        <v>2</v>
      </c>
      <c r="G13649" s="37" t="n">
        <v>0</v>
      </c>
      <c r="H13649" s="37" t="n">
        <v>3</v>
      </c>
      <c r="I13649" s="37" t="n">
        <v>0</v>
      </c>
      <c r="J13649" s="40" t="n">
        <f aca="false">IF(C13649=0,"",D13649/C13649)</f>
        <v>0.863636363636364</v>
      </c>
    </row>
    <row r="13650" customFormat="false" ht="15" hidden="false" customHeight="false" outlineLevel="0" collapsed="false">
      <c r="A13650" s="37" t="s">
        <v>1921</v>
      </c>
      <c r="B13650" s="37" t="s">
        <v>272</v>
      </c>
      <c r="C13650" s="37" t="n">
        <v>22</v>
      </c>
      <c r="D13650" s="37" t="n">
        <v>19</v>
      </c>
      <c r="E13650" s="37" t="n">
        <v>1</v>
      </c>
      <c r="F13650" s="37" t="n">
        <v>0</v>
      </c>
      <c r="G13650" s="37" t="n">
        <v>0</v>
      </c>
      <c r="H13650" s="37" t="n">
        <v>1</v>
      </c>
      <c r="I13650" s="37" t="n">
        <v>2</v>
      </c>
      <c r="J13650" s="40" t="n">
        <f aca="false">IF(C13650=0,"",D13650/C13650)</f>
        <v>0.863636363636364</v>
      </c>
    </row>
    <row r="13651" customFormat="false" ht="15" hidden="false" customHeight="false" outlineLevel="0" collapsed="false">
      <c r="A13651" s="37" t="s">
        <v>1921</v>
      </c>
      <c r="B13651" s="37" t="s">
        <v>273</v>
      </c>
      <c r="C13651" s="37" t="n">
        <v>22</v>
      </c>
      <c r="D13651" s="37" t="n">
        <v>22</v>
      </c>
      <c r="E13651" s="37" t="n">
        <v>0</v>
      </c>
      <c r="F13651" s="37" t="n">
        <v>0</v>
      </c>
      <c r="G13651" s="37" t="n">
        <v>0</v>
      </c>
      <c r="H13651" s="37" t="n">
        <v>1</v>
      </c>
      <c r="I13651" s="37" t="n">
        <v>3</v>
      </c>
      <c r="J13651" s="40" t="n">
        <f aca="false">IF(C13651=0,"",D13651/C13651)</f>
        <v>1</v>
      </c>
    </row>
    <row r="13652" customFormat="false" ht="15" hidden="false" customHeight="false" outlineLevel="0" collapsed="false">
      <c r="A13652" s="37" t="s">
        <v>1921</v>
      </c>
      <c r="B13652" s="37" t="s">
        <v>274</v>
      </c>
      <c r="C13652" s="37" t="n">
        <v>22</v>
      </c>
      <c r="D13652" s="37" t="n">
        <v>20</v>
      </c>
      <c r="E13652" s="37" t="n">
        <v>0</v>
      </c>
      <c r="F13652" s="37" t="n">
        <v>2</v>
      </c>
      <c r="G13652" s="37" t="n">
        <v>0</v>
      </c>
      <c r="H13652" s="37" t="n">
        <v>2</v>
      </c>
      <c r="I13652" s="37" t="n">
        <v>2</v>
      </c>
      <c r="J13652" s="40" t="n">
        <f aca="false">IF(C13652=0,"",D13652/C13652)</f>
        <v>0.909090909090909</v>
      </c>
    </row>
    <row r="13653" customFormat="false" ht="15" hidden="false" customHeight="false" outlineLevel="0" collapsed="false">
      <c r="A13653" s="37" t="s">
        <v>1921</v>
      </c>
      <c r="B13653" s="37" t="s">
        <v>275</v>
      </c>
      <c r="C13653" s="37" t="n">
        <v>22</v>
      </c>
      <c r="D13653" s="37" t="n">
        <v>21</v>
      </c>
      <c r="E13653" s="37" t="n">
        <v>0</v>
      </c>
      <c r="F13653" s="37" t="n">
        <v>2</v>
      </c>
      <c r="G13653" s="37" t="n">
        <v>0</v>
      </c>
      <c r="H13653" s="37" t="n">
        <v>1</v>
      </c>
      <c r="I13653" s="37" t="n">
        <v>1</v>
      </c>
      <c r="J13653" s="40" t="n">
        <f aca="false">IF(C13653=0,"",D13653/C13653)</f>
        <v>0.954545454545455</v>
      </c>
    </row>
    <row r="13654" customFormat="false" ht="15" hidden="false" customHeight="false" outlineLevel="0" collapsed="false">
      <c r="A13654" s="37" t="s">
        <v>1921</v>
      </c>
      <c r="B13654" s="37" t="s">
        <v>276</v>
      </c>
      <c r="C13654" s="37" t="n">
        <v>22</v>
      </c>
      <c r="D13654" s="37" t="n">
        <v>20</v>
      </c>
      <c r="E13654" s="37" t="n">
        <v>0</v>
      </c>
      <c r="F13654" s="37" t="n">
        <v>0</v>
      </c>
      <c r="G13654" s="37" t="n">
        <v>0</v>
      </c>
      <c r="H13654" s="37" t="n">
        <v>0</v>
      </c>
      <c r="I13654" s="37" t="n">
        <v>6</v>
      </c>
      <c r="J13654" s="40" t="n">
        <f aca="false">IF(C13654=0,"",D13654/C13654)</f>
        <v>0.909090909090909</v>
      </c>
    </row>
    <row r="13655" customFormat="false" ht="15" hidden="false" customHeight="false" outlineLevel="0" collapsed="false">
      <c r="A13655" s="37" t="s">
        <v>1921</v>
      </c>
      <c r="B13655" s="37" t="s">
        <v>277</v>
      </c>
      <c r="C13655" s="37" t="n">
        <v>22</v>
      </c>
      <c r="D13655" s="37" t="n">
        <v>19</v>
      </c>
      <c r="E13655" s="37" t="n">
        <v>0</v>
      </c>
      <c r="F13655" s="37" t="n">
        <v>0</v>
      </c>
      <c r="G13655" s="37" t="n">
        <v>2</v>
      </c>
      <c r="H13655" s="37" t="n">
        <v>0</v>
      </c>
      <c r="I13655" s="37" t="n">
        <v>0</v>
      </c>
      <c r="J13655" s="40" t="n">
        <f aca="false">IF(C13655=0,"",D13655/C13655)</f>
        <v>0.863636363636364</v>
      </c>
    </row>
    <row r="13656" customFormat="false" ht="15" hidden="false" customHeight="false" outlineLevel="0" collapsed="false">
      <c r="A13656" s="37" t="s">
        <v>1921</v>
      </c>
      <c r="B13656" s="37" t="s">
        <v>278</v>
      </c>
      <c r="C13656" s="37" t="n">
        <v>22</v>
      </c>
      <c r="D13656" s="37" t="n">
        <v>22</v>
      </c>
      <c r="E13656" s="37" t="n">
        <v>1</v>
      </c>
      <c r="F13656" s="37" t="n">
        <v>0</v>
      </c>
      <c r="G13656" s="37" t="n">
        <v>0</v>
      </c>
      <c r="H13656" s="37" t="n">
        <v>0</v>
      </c>
      <c r="I13656" s="37" t="n">
        <v>1</v>
      </c>
      <c r="J13656" s="40" t="n">
        <f aca="false">IF(C13656=0,"",D13656/C13656)</f>
        <v>1</v>
      </c>
    </row>
    <row r="13657" customFormat="false" ht="15" hidden="false" customHeight="false" outlineLevel="0" collapsed="false">
      <c r="A13657" s="37" t="s">
        <v>1921</v>
      </c>
      <c r="B13657" s="37" t="s">
        <v>279</v>
      </c>
      <c r="C13657" s="37" t="n">
        <v>22</v>
      </c>
      <c r="D13657" s="37" t="n">
        <v>21</v>
      </c>
      <c r="E13657" s="37" t="n">
        <v>1</v>
      </c>
      <c r="F13657" s="37" t="n">
        <v>2</v>
      </c>
      <c r="G13657" s="37" t="n">
        <v>0</v>
      </c>
      <c r="H13657" s="37" t="n">
        <v>0</v>
      </c>
      <c r="I13657" s="37" t="n">
        <v>2</v>
      </c>
      <c r="J13657" s="40" t="n">
        <f aca="false">IF(C13657=0,"",D13657/C13657)</f>
        <v>0.954545454545455</v>
      </c>
    </row>
    <row r="13658" customFormat="false" ht="15" hidden="false" customHeight="false" outlineLevel="0" collapsed="false">
      <c r="A13658" s="37" t="s">
        <v>1921</v>
      </c>
      <c r="B13658" s="37" t="s">
        <v>280</v>
      </c>
      <c r="C13658" s="37" t="n">
        <v>22</v>
      </c>
      <c r="D13658" s="37" t="n">
        <v>21</v>
      </c>
      <c r="E13658" s="37" t="n">
        <v>1</v>
      </c>
      <c r="F13658" s="37" t="n">
        <v>1</v>
      </c>
      <c r="G13658" s="37" t="n">
        <v>2</v>
      </c>
      <c r="H13658" s="37" t="n">
        <v>1</v>
      </c>
      <c r="I13658" s="37" t="n">
        <v>2</v>
      </c>
      <c r="J13658" s="40" t="n">
        <f aca="false">IF(C13658=0,"",D13658/C13658)</f>
        <v>0.954545454545455</v>
      </c>
    </row>
    <row r="13659" customFormat="false" ht="15" hidden="false" customHeight="false" outlineLevel="0" collapsed="false">
      <c r="A13659" s="37" t="s">
        <v>1921</v>
      </c>
      <c r="B13659" s="37" t="s">
        <v>281</v>
      </c>
      <c r="C13659" s="37" t="n">
        <v>22</v>
      </c>
      <c r="D13659" s="37" t="n">
        <v>20</v>
      </c>
      <c r="E13659" s="37" t="n">
        <v>0</v>
      </c>
      <c r="F13659" s="37" t="n">
        <v>1</v>
      </c>
      <c r="G13659" s="37" t="n">
        <v>0</v>
      </c>
      <c r="H13659" s="37" t="n">
        <v>2</v>
      </c>
      <c r="I13659" s="37" t="n">
        <v>1</v>
      </c>
      <c r="J13659" s="40" t="n">
        <f aca="false">IF(C13659=0,"",D13659/C13659)</f>
        <v>0.909090909090909</v>
      </c>
    </row>
    <row r="13660" customFormat="false" ht="15" hidden="false" customHeight="false" outlineLevel="0" collapsed="false">
      <c r="A13660" s="37" t="s">
        <v>1922</v>
      </c>
      <c r="B13660" s="37" t="s">
        <v>281</v>
      </c>
      <c r="C13660" s="37" t="n">
        <v>22</v>
      </c>
      <c r="D13660" s="37" t="n">
        <v>20</v>
      </c>
      <c r="E13660" s="37" t="n">
        <v>0</v>
      </c>
      <c r="F13660" s="37" t="n">
        <v>0</v>
      </c>
      <c r="G13660" s="37" t="n">
        <v>0</v>
      </c>
      <c r="H13660" s="37" t="n">
        <v>2</v>
      </c>
      <c r="I13660" s="37" t="n">
        <v>0</v>
      </c>
      <c r="J13660" s="40" t="n">
        <f aca="false">IF(C13660=0,"",D13660/C13660)</f>
        <v>0.909090909090909</v>
      </c>
    </row>
    <row r="13661" customFormat="false" ht="15" hidden="false" customHeight="false" outlineLevel="0" collapsed="false">
      <c r="A13661" s="37" t="s">
        <v>1923</v>
      </c>
      <c r="B13661" s="37" t="s">
        <v>270</v>
      </c>
      <c r="C13661" s="37" t="n">
        <v>22</v>
      </c>
      <c r="D13661" s="37" t="n">
        <v>20</v>
      </c>
      <c r="E13661" s="37" t="n">
        <v>0</v>
      </c>
      <c r="F13661" s="37" t="n">
        <v>1</v>
      </c>
      <c r="G13661" s="37" t="n">
        <v>0</v>
      </c>
      <c r="H13661" s="37" t="n">
        <v>3</v>
      </c>
      <c r="I13661" s="37" t="n">
        <v>0</v>
      </c>
      <c r="J13661" s="40" t="n">
        <f aca="false">IF(C13661=0,"",D13661/C13661)</f>
        <v>0.909090909090909</v>
      </c>
    </row>
    <row r="13662" customFormat="false" ht="15" hidden="false" customHeight="false" outlineLevel="0" collapsed="false">
      <c r="A13662" s="37" t="s">
        <v>1923</v>
      </c>
      <c r="B13662" s="37" t="s">
        <v>271</v>
      </c>
      <c r="C13662" s="37" t="n">
        <v>22</v>
      </c>
      <c r="D13662" s="37" t="n">
        <v>20</v>
      </c>
      <c r="E13662" s="37" t="n">
        <v>2</v>
      </c>
      <c r="F13662" s="37" t="n">
        <v>0</v>
      </c>
      <c r="G13662" s="37" t="n">
        <v>1</v>
      </c>
      <c r="H13662" s="37" t="n">
        <v>1</v>
      </c>
      <c r="I13662" s="37" t="n">
        <v>1</v>
      </c>
      <c r="J13662" s="40" t="n">
        <f aca="false">IF(C13662=0,"",D13662/C13662)</f>
        <v>0.909090909090909</v>
      </c>
    </row>
    <row r="13663" customFormat="false" ht="15" hidden="false" customHeight="false" outlineLevel="0" collapsed="false">
      <c r="A13663" s="37" t="s">
        <v>1923</v>
      </c>
      <c r="B13663" s="37" t="s">
        <v>272</v>
      </c>
      <c r="C13663" s="37" t="n">
        <v>22</v>
      </c>
      <c r="D13663" s="37" t="n">
        <v>20</v>
      </c>
      <c r="E13663" s="37" t="n">
        <v>0</v>
      </c>
      <c r="F13663" s="37" t="n">
        <v>0</v>
      </c>
      <c r="G13663" s="37" t="n">
        <v>0</v>
      </c>
      <c r="H13663" s="37" t="n">
        <v>0</v>
      </c>
      <c r="I13663" s="37" t="n">
        <v>0</v>
      </c>
      <c r="J13663" s="40" t="n">
        <f aca="false">IF(C13663=0,"",D13663/C13663)</f>
        <v>0.909090909090909</v>
      </c>
    </row>
    <row r="13664" customFormat="false" ht="15" hidden="false" customHeight="false" outlineLevel="0" collapsed="false">
      <c r="A13664" s="37" t="s">
        <v>1923</v>
      </c>
      <c r="B13664" s="37" t="s">
        <v>273</v>
      </c>
      <c r="C13664" s="37" t="n">
        <v>22</v>
      </c>
      <c r="D13664" s="37" t="n">
        <v>21</v>
      </c>
      <c r="E13664" s="37" t="n">
        <v>2</v>
      </c>
      <c r="F13664" s="37" t="n">
        <v>1</v>
      </c>
      <c r="G13664" s="37" t="n">
        <v>0</v>
      </c>
      <c r="H13664" s="37" t="n">
        <v>1</v>
      </c>
      <c r="I13664" s="37" t="n">
        <v>1</v>
      </c>
      <c r="J13664" s="40" t="n">
        <f aca="false">IF(C13664=0,"",D13664/C13664)</f>
        <v>0.954545454545455</v>
      </c>
    </row>
    <row r="13665" customFormat="false" ht="15" hidden="false" customHeight="false" outlineLevel="0" collapsed="false">
      <c r="A13665" s="37" t="s">
        <v>1923</v>
      </c>
      <c r="B13665" s="37" t="s">
        <v>274</v>
      </c>
      <c r="C13665" s="37" t="n">
        <v>22</v>
      </c>
      <c r="D13665" s="37" t="n">
        <v>20</v>
      </c>
      <c r="E13665" s="37" t="n">
        <v>1</v>
      </c>
      <c r="F13665" s="37" t="n">
        <v>0</v>
      </c>
      <c r="G13665" s="37" t="n">
        <v>0</v>
      </c>
      <c r="H13665" s="37" t="n">
        <v>2</v>
      </c>
      <c r="I13665" s="37" t="n">
        <v>4</v>
      </c>
      <c r="J13665" s="40" t="n">
        <f aca="false">IF(C13665=0,"",D13665/C13665)</f>
        <v>0.909090909090909</v>
      </c>
    </row>
    <row r="13666" customFormat="false" ht="15" hidden="false" customHeight="false" outlineLevel="0" collapsed="false">
      <c r="A13666" s="37" t="s">
        <v>1923</v>
      </c>
      <c r="B13666" s="37" t="s">
        <v>275</v>
      </c>
      <c r="C13666" s="37" t="n">
        <v>22</v>
      </c>
      <c r="D13666" s="37" t="n">
        <v>18</v>
      </c>
      <c r="E13666" s="37" t="n">
        <v>0</v>
      </c>
      <c r="F13666" s="37" t="n">
        <v>2</v>
      </c>
      <c r="G13666" s="37" t="n">
        <v>0</v>
      </c>
      <c r="H13666" s="37" t="n">
        <v>1</v>
      </c>
      <c r="I13666" s="37" t="n">
        <v>3</v>
      </c>
      <c r="J13666" s="40" t="n">
        <f aca="false">IF(C13666=0,"",D13666/C13666)</f>
        <v>0.818181818181818</v>
      </c>
    </row>
    <row r="13667" customFormat="false" ht="15" hidden="false" customHeight="false" outlineLevel="0" collapsed="false">
      <c r="A13667" s="37" t="s">
        <v>1923</v>
      </c>
      <c r="B13667" s="37" t="s">
        <v>276</v>
      </c>
      <c r="C13667" s="37" t="n">
        <v>22</v>
      </c>
      <c r="D13667" s="37" t="n">
        <v>21</v>
      </c>
      <c r="E13667" s="37" t="n">
        <v>0</v>
      </c>
      <c r="F13667" s="37" t="n">
        <v>0</v>
      </c>
      <c r="G13667" s="37" t="n">
        <v>0</v>
      </c>
      <c r="H13667" s="37" t="n">
        <v>1</v>
      </c>
      <c r="I13667" s="37" t="n">
        <v>5</v>
      </c>
      <c r="J13667" s="40" t="n">
        <f aca="false">IF(C13667=0,"",D13667/C13667)</f>
        <v>0.954545454545455</v>
      </c>
    </row>
    <row r="13668" customFormat="false" ht="15" hidden="false" customHeight="false" outlineLevel="0" collapsed="false">
      <c r="A13668" s="37" t="s">
        <v>1923</v>
      </c>
      <c r="B13668" s="37" t="s">
        <v>277</v>
      </c>
      <c r="C13668" s="37" t="n">
        <v>22</v>
      </c>
      <c r="D13668" s="37" t="n">
        <v>21</v>
      </c>
      <c r="E13668" s="37" t="n">
        <v>0</v>
      </c>
      <c r="F13668" s="37" t="n">
        <v>1</v>
      </c>
      <c r="G13668" s="37" t="n">
        <v>0</v>
      </c>
      <c r="H13668" s="37" t="n">
        <v>1</v>
      </c>
      <c r="I13668" s="37" t="n">
        <v>1</v>
      </c>
      <c r="J13668" s="40" t="n">
        <f aca="false">IF(C13668=0,"",D13668/C13668)</f>
        <v>0.954545454545455</v>
      </c>
    </row>
    <row r="13669" customFormat="false" ht="15" hidden="false" customHeight="false" outlineLevel="0" collapsed="false">
      <c r="A13669" s="37" t="s">
        <v>1923</v>
      </c>
      <c r="B13669" s="37" t="s">
        <v>278</v>
      </c>
      <c r="C13669" s="37" t="n">
        <v>22</v>
      </c>
      <c r="D13669" s="37" t="n">
        <v>18</v>
      </c>
      <c r="E13669" s="37" t="n">
        <v>1</v>
      </c>
      <c r="F13669" s="37" t="n">
        <v>1</v>
      </c>
      <c r="G13669" s="37" t="n">
        <v>0</v>
      </c>
      <c r="H13669" s="37" t="n">
        <v>1</v>
      </c>
      <c r="I13669" s="37" t="n">
        <v>0</v>
      </c>
      <c r="J13669" s="40" t="n">
        <f aca="false">IF(C13669=0,"",D13669/C13669)</f>
        <v>0.818181818181818</v>
      </c>
    </row>
    <row r="13670" customFormat="false" ht="15" hidden="false" customHeight="false" outlineLevel="0" collapsed="false">
      <c r="A13670" s="37" t="s">
        <v>1923</v>
      </c>
      <c r="B13670" s="37" t="s">
        <v>279</v>
      </c>
      <c r="C13670" s="37" t="n">
        <v>22</v>
      </c>
      <c r="D13670" s="37" t="n">
        <v>21</v>
      </c>
      <c r="E13670" s="37" t="n">
        <v>0</v>
      </c>
      <c r="F13670" s="37" t="n">
        <v>0</v>
      </c>
      <c r="G13670" s="37" t="n">
        <v>0</v>
      </c>
      <c r="H13670" s="37" t="n">
        <v>2</v>
      </c>
      <c r="I13670" s="37" t="n">
        <v>3</v>
      </c>
      <c r="J13670" s="40" t="n">
        <f aca="false">IF(C13670=0,"",D13670/C13670)</f>
        <v>0.954545454545455</v>
      </c>
    </row>
    <row r="13671" customFormat="false" ht="15" hidden="false" customHeight="false" outlineLevel="0" collapsed="false">
      <c r="A13671" s="37" t="s">
        <v>1923</v>
      </c>
      <c r="B13671" s="37" t="s">
        <v>280</v>
      </c>
      <c r="C13671" s="37" t="n">
        <v>22</v>
      </c>
      <c r="D13671" s="37" t="n">
        <v>22</v>
      </c>
      <c r="E13671" s="37" t="n">
        <v>0</v>
      </c>
      <c r="F13671" s="37" t="n">
        <v>0</v>
      </c>
      <c r="G13671" s="37" t="n">
        <v>1</v>
      </c>
      <c r="H13671" s="37" t="n">
        <v>4</v>
      </c>
      <c r="I13671" s="37" t="n">
        <v>0</v>
      </c>
      <c r="J13671" s="40" t="n">
        <f aca="false">IF(C13671=0,"",D13671/C13671)</f>
        <v>1</v>
      </c>
    </row>
    <row r="13672" customFormat="false" ht="15" hidden="false" customHeight="false" outlineLevel="0" collapsed="false">
      <c r="A13672" s="37" t="s">
        <v>1923</v>
      </c>
      <c r="B13672" s="37" t="s">
        <v>281</v>
      </c>
      <c r="C13672" s="37" t="n">
        <v>22</v>
      </c>
      <c r="D13672" s="37" t="n">
        <v>19</v>
      </c>
      <c r="E13672" s="37" t="n">
        <v>0</v>
      </c>
      <c r="F13672" s="37" t="n">
        <v>3</v>
      </c>
      <c r="G13672" s="37" t="n">
        <v>1</v>
      </c>
      <c r="H13672" s="37" t="n">
        <v>0</v>
      </c>
      <c r="I13672" s="37" t="n">
        <v>1</v>
      </c>
      <c r="J13672" s="40" t="n">
        <f aca="false">IF(C13672=0,"",D13672/C13672)</f>
        <v>0.863636363636364</v>
      </c>
    </row>
    <row r="13673" customFormat="false" ht="15" hidden="false" customHeight="false" outlineLevel="0" collapsed="false">
      <c r="A13673" s="37" t="s">
        <v>1924</v>
      </c>
      <c r="B13673" s="37" t="s">
        <v>270</v>
      </c>
      <c r="C13673" s="37" t="n">
        <v>22</v>
      </c>
      <c r="D13673" s="37" t="n">
        <v>21</v>
      </c>
      <c r="E13673" s="37" t="n">
        <v>1</v>
      </c>
      <c r="F13673" s="37" t="n">
        <v>0</v>
      </c>
      <c r="G13673" s="37" t="n">
        <v>1</v>
      </c>
      <c r="H13673" s="37" t="n">
        <v>3</v>
      </c>
      <c r="I13673" s="37" t="n">
        <v>0</v>
      </c>
      <c r="J13673" s="40" t="n">
        <f aca="false">IF(C13673=0,"",D13673/C13673)</f>
        <v>0.954545454545455</v>
      </c>
    </row>
    <row r="13674" customFormat="false" ht="15" hidden="false" customHeight="false" outlineLevel="0" collapsed="false">
      <c r="A13674" s="37" t="s">
        <v>1924</v>
      </c>
      <c r="B13674" s="37" t="s">
        <v>271</v>
      </c>
      <c r="C13674" s="37" t="n">
        <v>22</v>
      </c>
      <c r="D13674" s="37" t="n">
        <v>21</v>
      </c>
      <c r="E13674" s="37" t="n">
        <v>2</v>
      </c>
      <c r="F13674" s="37" t="n">
        <v>1</v>
      </c>
      <c r="G13674" s="37" t="n">
        <v>0</v>
      </c>
      <c r="H13674" s="37" t="n">
        <v>0</v>
      </c>
      <c r="I13674" s="37" t="n">
        <v>1</v>
      </c>
      <c r="J13674" s="40" t="n">
        <f aca="false">IF(C13674=0,"",D13674/C13674)</f>
        <v>0.954545454545455</v>
      </c>
    </row>
    <row r="13675" customFormat="false" ht="15" hidden="false" customHeight="false" outlineLevel="0" collapsed="false">
      <c r="A13675" s="37" t="s">
        <v>1924</v>
      </c>
      <c r="B13675" s="37" t="s">
        <v>272</v>
      </c>
      <c r="C13675" s="37" t="n">
        <v>22</v>
      </c>
      <c r="D13675" s="37" t="n">
        <v>21</v>
      </c>
      <c r="E13675" s="37" t="n">
        <v>0</v>
      </c>
      <c r="F13675" s="37" t="n">
        <v>0</v>
      </c>
      <c r="G13675" s="37" t="n">
        <v>0</v>
      </c>
      <c r="H13675" s="37" t="n">
        <v>1</v>
      </c>
      <c r="I13675" s="37" t="n">
        <v>8</v>
      </c>
      <c r="J13675" s="40" t="n">
        <f aca="false">IF(C13675=0,"",D13675/C13675)</f>
        <v>0.954545454545455</v>
      </c>
    </row>
    <row r="13676" customFormat="false" ht="15" hidden="false" customHeight="false" outlineLevel="0" collapsed="false">
      <c r="A13676" s="37" t="s">
        <v>1924</v>
      </c>
      <c r="B13676" s="37" t="s">
        <v>273</v>
      </c>
      <c r="C13676" s="37" t="n">
        <v>22</v>
      </c>
      <c r="D13676" s="37" t="n">
        <v>19</v>
      </c>
      <c r="E13676" s="37" t="n">
        <v>1</v>
      </c>
      <c r="F13676" s="37" t="n">
        <v>1</v>
      </c>
      <c r="G13676" s="37" t="n">
        <v>0</v>
      </c>
      <c r="H13676" s="37" t="n">
        <v>3</v>
      </c>
      <c r="I13676" s="37" t="n">
        <v>4</v>
      </c>
      <c r="J13676" s="40" t="n">
        <f aca="false">IF(C13676=0,"",D13676/C13676)</f>
        <v>0.863636363636364</v>
      </c>
    </row>
    <row r="13677" customFormat="false" ht="15" hidden="false" customHeight="false" outlineLevel="0" collapsed="false">
      <c r="A13677" s="37" t="s">
        <v>1924</v>
      </c>
      <c r="B13677" s="37" t="s">
        <v>274</v>
      </c>
      <c r="C13677" s="37" t="n">
        <v>22</v>
      </c>
      <c r="D13677" s="37" t="n">
        <v>21</v>
      </c>
      <c r="E13677" s="37" t="n">
        <v>0</v>
      </c>
      <c r="F13677" s="37" t="n">
        <v>1</v>
      </c>
      <c r="G13677" s="37" t="n">
        <v>1</v>
      </c>
      <c r="H13677" s="37" t="n">
        <v>3</v>
      </c>
      <c r="I13677" s="37" t="n">
        <v>0</v>
      </c>
      <c r="J13677" s="40" t="n">
        <f aca="false">IF(C13677=0,"",D13677/C13677)</f>
        <v>0.954545454545455</v>
      </c>
    </row>
    <row r="13678" customFormat="false" ht="15" hidden="false" customHeight="false" outlineLevel="0" collapsed="false">
      <c r="A13678" s="37" t="s">
        <v>1924</v>
      </c>
      <c r="B13678" s="37" t="s">
        <v>275</v>
      </c>
      <c r="C13678" s="37" t="n">
        <v>22</v>
      </c>
      <c r="D13678" s="37" t="n">
        <v>21</v>
      </c>
      <c r="E13678" s="37" t="n">
        <v>1</v>
      </c>
      <c r="F13678" s="37" t="n">
        <v>1</v>
      </c>
      <c r="G13678" s="37" t="n">
        <v>0</v>
      </c>
      <c r="H13678" s="37" t="n">
        <v>2</v>
      </c>
      <c r="I13678" s="37" t="n">
        <v>0</v>
      </c>
      <c r="J13678" s="40" t="n">
        <f aca="false">IF(C13678=0,"",D13678/C13678)</f>
        <v>0.954545454545455</v>
      </c>
    </row>
    <row r="13679" customFormat="false" ht="15" hidden="false" customHeight="false" outlineLevel="0" collapsed="false">
      <c r="A13679" s="37" t="s">
        <v>1924</v>
      </c>
      <c r="B13679" s="37" t="s">
        <v>276</v>
      </c>
      <c r="C13679" s="37" t="n">
        <v>22</v>
      </c>
      <c r="D13679" s="37" t="n">
        <v>18</v>
      </c>
      <c r="E13679" s="37" t="n">
        <v>2</v>
      </c>
      <c r="F13679" s="37" t="n">
        <v>2</v>
      </c>
      <c r="G13679" s="37" t="n">
        <v>0</v>
      </c>
      <c r="H13679" s="37" t="n">
        <v>2</v>
      </c>
      <c r="I13679" s="37" t="n">
        <v>3</v>
      </c>
      <c r="J13679" s="40" t="n">
        <f aca="false">IF(C13679=0,"",D13679/C13679)</f>
        <v>0.818181818181818</v>
      </c>
    </row>
    <row r="13680" customFormat="false" ht="15" hidden="false" customHeight="false" outlineLevel="0" collapsed="false">
      <c r="A13680" s="37" t="s">
        <v>1924</v>
      </c>
      <c r="B13680" s="37" t="s">
        <v>277</v>
      </c>
      <c r="C13680" s="37" t="n">
        <v>22</v>
      </c>
      <c r="D13680" s="37" t="n">
        <v>22</v>
      </c>
      <c r="E13680" s="37" t="n">
        <v>1</v>
      </c>
      <c r="F13680" s="37" t="n">
        <v>0</v>
      </c>
      <c r="G13680" s="37" t="n">
        <v>0</v>
      </c>
      <c r="H13680" s="37" t="n">
        <v>3</v>
      </c>
      <c r="I13680" s="37" t="n">
        <v>0</v>
      </c>
      <c r="J13680" s="40" t="n">
        <f aca="false">IF(C13680=0,"",D13680/C13680)</f>
        <v>1</v>
      </c>
    </row>
    <row r="13681" customFormat="false" ht="15" hidden="false" customHeight="false" outlineLevel="0" collapsed="false">
      <c r="A13681" s="37" t="s">
        <v>1924</v>
      </c>
      <c r="B13681" s="37" t="s">
        <v>278</v>
      </c>
      <c r="C13681" s="37" t="n">
        <v>22</v>
      </c>
      <c r="D13681" s="37" t="n">
        <v>21</v>
      </c>
      <c r="E13681" s="37" t="n">
        <v>1</v>
      </c>
      <c r="F13681" s="37" t="n">
        <v>0</v>
      </c>
      <c r="G13681" s="37" t="n">
        <v>0</v>
      </c>
      <c r="H13681" s="37" t="n">
        <v>1</v>
      </c>
      <c r="I13681" s="37" t="n">
        <v>1</v>
      </c>
      <c r="J13681" s="40" t="n">
        <f aca="false">IF(C13681=0,"",D13681/C13681)</f>
        <v>0.954545454545455</v>
      </c>
    </row>
    <row r="13682" customFormat="false" ht="15" hidden="false" customHeight="false" outlineLevel="0" collapsed="false">
      <c r="A13682" s="37" t="s">
        <v>1924</v>
      </c>
      <c r="B13682" s="37" t="s">
        <v>279</v>
      </c>
      <c r="C13682" s="37" t="n">
        <v>22</v>
      </c>
      <c r="D13682" s="37" t="n">
        <v>20</v>
      </c>
      <c r="E13682" s="37" t="n">
        <v>0</v>
      </c>
      <c r="F13682" s="37" t="n">
        <v>1</v>
      </c>
      <c r="G13682" s="37" t="n">
        <v>1</v>
      </c>
      <c r="H13682" s="37" t="n">
        <v>0</v>
      </c>
      <c r="I13682" s="37" t="n">
        <v>1</v>
      </c>
      <c r="J13682" s="40" t="n">
        <f aca="false">IF(C13682=0,"",D13682/C13682)</f>
        <v>0.909090909090909</v>
      </c>
    </row>
    <row r="13683" customFormat="false" ht="15" hidden="false" customHeight="false" outlineLevel="0" collapsed="false">
      <c r="A13683" s="37" t="s">
        <v>1924</v>
      </c>
      <c r="B13683" s="37" t="s">
        <v>280</v>
      </c>
      <c r="C13683" s="37" t="n">
        <v>22</v>
      </c>
      <c r="D13683" s="37" t="n">
        <v>22</v>
      </c>
      <c r="E13683" s="37" t="n">
        <v>1</v>
      </c>
      <c r="F13683" s="37" t="n">
        <v>0</v>
      </c>
      <c r="G13683" s="37" t="n">
        <v>0</v>
      </c>
      <c r="H13683" s="37" t="n">
        <v>1</v>
      </c>
      <c r="I13683" s="37" t="n">
        <v>0</v>
      </c>
      <c r="J13683" s="40" t="n">
        <f aca="false">IF(C13683=0,"",D13683/C13683)</f>
        <v>1</v>
      </c>
    </row>
    <row r="13684" customFormat="false" ht="15" hidden="false" customHeight="false" outlineLevel="0" collapsed="false">
      <c r="A13684" s="37" t="s">
        <v>1924</v>
      </c>
      <c r="B13684" s="37" t="s">
        <v>281</v>
      </c>
      <c r="C13684" s="37" t="n">
        <v>22</v>
      </c>
      <c r="D13684" s="37" t="n">
        <v>22</v>
      </c>
      <c r="E13684" s="37" t="n">
        <v>0</v>
      </c>
      <c r="F13684" s="37" t="n">
        <v>1</v>
      </c>
      <c r="G13684" s="37" t="n">
        <v>0</v>
      </c>
      <c r="H13684" s="37" t="n">
        <v>2</v>
      </c>
      <c r="I13684" s="37" t="n">
        <v>5</v>
      </c>
      <c r="J13684" s="40" t="n">
        <f aca="false">IF(C13684=0,"",D13684/C13684)</f>
        <v>1</v>
      </c>
    </row>
    <row r="13685" customFormat="false" ht="15" hidden="false" customHeight="false" outlineLevel="0" collapsed="false">
      <c r="A13685" s="37" t="s">
        <v>1925</v>
      </c>
      <c r="B13685" s="37" t="s">
        <v>270</v>
      </c>
      <c r="C13685" s="37" t="n">
        <v>22</v>
      </c>
      <c r="D13685" s="37" t="n">
        <v>22</v>
      </c>
      <c r="E13685" s="37" t="n">
        <v>1</v>
      </c>
      <c r="F13685" s="37" t="n">
        <v>2</v>
      </c>
      <c r="G13685" s="37" t="n">
        <v>0</v>
      </c>
      <c r="H13685" s="37" t="n">
        <v>2</v>
      </c>
      <c r="I13685" s="37" t="n">
        <v>0</v>
      </c>
      <c r="J13685" s="40" t="n">
        <f aca="false">IF(C13685=0,"",D13685/C13685)</f>
        <v>1</v>
      </c>
    </row>
    <row r="13686" customFormat="false" ht="15" hidden="false" customHeight="false" outlineLevel="0" collapsed="false">
      <c r="A13686" s="37" t="s">
        <v>1925</v>
      </c>
      <c r="B13686" s="37" t="s">
        <v>271</v>
      </c>
      <c r="C13686" s="37" t="n">
        <v>22</v>
      </c>
      <c r="D13686" s="37" t="n">
        <v>22</v>
      </c>
      <c r="E13686" s="37" t="n">
        <v>0</v>
      </c>
      <c r="F13686" s="37" t="n">
        <v>1</v>
      </c>
      <c r="G13686" s="37" t="n">
        <v>0</v>
      </c>
      <c r="H13686" s="37" t="n">
        <v>1</v>
      </c>
      <c r="I13686" s="37" t="n">
        <v>1</v>
      </c>
      <c r="J13686" s="40" t="n">
        <f aca="false">IF(C13686=0,"",D13686/C13686)</f>
        <v>1</v>
      </c>
    </row>
    <row r="13687" customFormat="false" ht="15" hidden="false" customHeight="false" outlineLevel="0" collapsed="false">
      <c r="A13687" s="37" t="s">
        <v>1925</v>
      </c>
      <c r="B13687" s="37" t="s">
        <v>272</v>
      </c>
      <c r="C13687" s="37" t="n">
        <v>22</v>
      </c>
      <c r="D13687" s="37" t="n">
        <v>21</v>
      </c>
      <c r="E13687" s="37" t="n">
        <v>0</v>
      </c>
      <c r="F13687" s="37" t="n">
        <v>1</v>
      </c>
      <c r="G13687" s="37" t="n">
        <v>0</v>
      </c>
      <c r="H13687" s="37" t="n">
        <v>1</v>
      </c>
      <c r="I13687" s="37" t="n">
        <v>4</v>
      </c>
      <c r="J13687" s="40" t="n">
        <f aca="false">IF(C13687=0,"",D13687/C13687)</f>
        <v>0.954545454545455</v>
      </c>
    </row>
    <row r="13688" customFormat="false" ht="15" hidden="false" customHeight="false" outlineLevel="0" collapsed="false">
      <c r="A13688" s="37" t="s">
        <v>1925</v>
      </c>
      <c r="B13688" s="37" t="s">
        <v>273</v>
      </c>
      <c r="C13688" s="37" t="n">
        <v>22</v>
      </c>
      <c r="D13688" s="37" t="n">
        <v>22</v>
      </c>
      <c r="E13688" s="37" t="n">
        <v>2</v>
      </c>
      <c r="F13688" s="37" t="n">
        <v>0</v>
      </c>
      <c r="G13688" s="37" t="n">
        <v>0</v>
      </c>
      <c r="H13688" s="37" t="n">
        <v>4</v>
      </c>
      <c r="I13688" s="37" t="n">
        <v>6</v>
      </c>
      <c r="J13688" s="40" t="n">
        <f aca="false">IF(C13688=0,"",D13688/C13688)</f>
        <v>1</v>
      </c>
    </row>
    <row r="13689" customFormat="false" ht="15" hidden="false" customHeight="false" outlineLevel="0" collapsed="false">
      <c r="A13689" s="37" t="s">
        <v>1925</v>
      </c>
      <c r="B13689" s="37" t="s">
        <v>274</v>
      </c>
      <c r="C13689" s="37" t="n">
        <v>22</v>
      </c>
      <c r="D13689" s="37" t="n">
        <v>21</v>
      </c>
      <c r="E13689" s="37" t="n">
        <v>2</v>
      </c>
      <c r="F13689" s="37" t="n">
        <v>0</v>
      </c>
      <c r="G13689" s="37" t="n">
        <v>0</v>
      </c>
      <c r="H13689" s="37" t="n">
        <v>1</v>
      </c>
      <c r="I13689" s="37" t="n">
        <v>0</v>
      </c>
      <c r="J13689" s="40" t="n">
        <f aca="false">IF(C13689=0,"",D13689/C13689)</f>
        <v>0.954545454545455</v>
      </c>
    </row>
    <row r="13690" customFormat="false" ht="15" hidden="false" customHeight="false" outlineLevel="0" collapsed="false">
      <c r="A13690" s="37" t="s">
        <v>1925</v>
      </c>
      <c r="B13690" s="37" t="s">
        <v>275</v>
      </c>
      <c r="C13690" s="37" t="n">
        <v>22</v>
      </c>
      <c r="D13690" s="37" t="n">
        <v>22</v>
      </c>
      <c r="E13690" s="37" t="n">
        <v>1</v>
      </c>
      <c r="F13690" s="37" t="n">
        <v>0</v>
      </c>
      <c r="G13690" s="37" t="n">
        <v>0</v>
      </c>
      <c r="H13690" s="37" t="n">
        <v>1</v>
      </c>
      <c r="I13690" s="37" t="n">
        <v>0</v>
      </c>
      <c r="J13690" s="40" t="n">
        <f aca="false">IF(C13690=0,"",D13690/C13690)</f>
        <v>1</v>
      </c>
    </row>
    <row r="13691" customFormat="false" ht="15" hidden="false" customHeight="false" outlineLevel="0" collapsed="false">
      <c r="A13691" s="37" t="s">
        <v>1925</v>
      </c>
      <c r="B13691" s="37" t="s">
        <v>276</v>
      </c>
      <c r="C13691" s="37" t="n">
        <v>22</v>
      </c>
      <c r="D13691" s="37" t="n">
        <v>19</v>
      </c>
      <c r="E13691" s="37" t="n">
        <v>1</v>
      </c>
      <c r="F13691" s="37" t="n">
        <v>0</v>
      </c>
      <c r="G13691" s="37" t="n">
        <v>0</v>
      </c>
      <c r="H13691" s="37" t="n">
        <v>0</v>
      </c>
      <c r="I13691" s="37" t="n">
        <v>2</v>
      </c>
      <c r="J13691" s="40" t="n">
        <f aca="false">IF(C13691=0,"",D13691/C13691)</f>
        <v>0.863636363636364</v>
      </c>
    </row>
    <row r="13692" customFormat="false" ht="15" hidden="false" customHeight="false" outlineLevel="0" collapsed="false">
      <c r="A13692" s="37" t="s">
        <v>1925</v>
      </c>
      <c r="B13692" s="37" t="s">
        <v>277</v>
      </c>
      <c r="C13692" s="37" t="n">
        <v>22</v>
      </c>
      <c r="D13692" s="37" t="n">
        <v>22</v>
      </c>
      <c r="E13692" s="37" t="n">
        <v>1</v>
      </c>
      <c r="F13692" s="37" t="n">
        <v>1</v>
      </c>
      <c r="G13692" s="37" t="n">
        <v>0</v>
      </c>
      <c r="H13692" s="37" t="n">
        <v>3</v>
      </c>
      <c r="I13692" s="37" t="n">
        <v>3</v>
      </c>
      <c r="J13692" s="40" t="n">
        <f aca="false">IF(C13692=0,"",D13692/C13692)</f>
        <v>1</v>
      </c>
    </row>
    <row r="13693" customFormat="false" ht="15" hidden="false" customHeight="false" outlineLevel="0" collapsed="false">
      <c r="A13693" s="37" t="s">
        <v>1925</v>
      </c>
      <c r="B13693" s="37" t="s">
        <v>278</v>
      </c>
      <c r="C13693" s="37" t="n">
        <v>22</v>
      </c>
      <c r="D13693" s="37" t="n">
        <v>21</v>
      </c>
      <c r="E13693" s="37" t="n">
        <v>1</v>
      </c>
      <c r="F13693" s="37" t="n">
        <v>0</v>
      </c>
      <c r="G13693" s="37" t="n">
        <v>1</v>
      </c>
      <c r="H13693" s="37" t="n">
        <v>2</v>
      </c>
      <c r="I13693" s="37" t="n">
        <v>2</v>
      </c>
      <c r="J13693" s="40" t="n">
        <f aca="false">IF(C13693=0,"",D13693/C13693)</f>
        <v>0.954545454545455</v>
      </c>
    </row>
    <row r="13694" customFormat="false" ht="15" hidden="false" customHeight="false" outlineLevel="0" collapsed="false">
      <c r="A13694" s="37" t="s">
        <v>1925</v>
      </c>
      <c r="B13694" s="37" t="s">
        <v>279</v>
      </c>
      <c r="C13694" s="37" t="n">
        <v>22</v>
      </c>
      <c r="D13694" s="37" t="n">
        <v>20</v>
      </c>
      <c r="E13694" s="37" t="n">
        <v>0</v>
      </c>
      <c r="F13694" s="37" t="n">
        <v>0</v>
      </c>
      <c r="G13694" s="37" t="n">
        <v>0</v>
      </c>
      <c r="H13694" s="37" t="n">
        <v>2</v>
      </c>
      <c r="I13694" s="37" t="n">
        <v>0</v>
      </c>
      <c r="J13694" s="40" t="n">
        <f aca="false">IF(C13694=0,"",D13694/C13694)</f>
        <v>0.909090909090909</v>
      </c>
    </row>
    <row r="13695" customFormat="false" ht="15" hidden="false" customHeight="false" outlineLevel="0" collapsed="false">
      <c r="A13695" s="37" t="s">
        <v>1925</v>
      </c>
      <c r="B13695" s="37" t="s">
        <v>280</v>
      </c>
      <c r="C13695" s="37" t="n">
        <v>22</v>
      </c>
      <c r="D13695" s="37" t="n">
        <v>20</v>
      </c>
      <c r="E13695" s="37" t="n">
        <v>1</v>
      </c>
      <c r="F13695" s="37" t="n">
        <v>1</v>
      </c>
      <c r="G13695" s="37" t="n">
        <v>0</v>
      </c>
      <c r="H13695" s="37" t="n">
        <v>0</v>
      </c>
      <c r="I13695" s="37" t="n">
        <v>2</v>
      </c>
      <c r="J13695" s="40" t="n">
        <f aca="false">IF(C13695=0,"",D13695/C13695)</f>
        <v>0.909090909090909</v>
      </c>
    </row>
    <row r="13696" customFormat="false" ht="15" hidden="false" customHeight="false" outlineLevel="0" collapsed="false">
      <c r="A13696" s="37" t="s">
        <v>1925</v>
      </c>
      <c r="B13696" s="37" t="s">
        <v>281</v>
      </c>
      <c r="C13696" s="37" t="n">
        <v>22</v>
      </c>
      <c r="D13696" s="37" t="n">
        <v>21</v>
      </c>
      <c r="E13696" s="37" t="n">
        <v>0</v>
      </c>
      <c r="F13696" s="37" t="n">
        <v>0</v>
      </c>
      <c r="G13696" s="37" t="n">
        <v>0</v>
      </c>
      <c r="H13696" s="37" t="n">
        <v>3</v>
      </c>
      <c r="I13696" s="37" t="n">
        <v>2</v>
      </c>
      <c r="J13696" s="40" t="n">
        <f aca="false">IF(C13696=0,"",D13696/C13696)</f>
        <v>0.954545454545455</v>
      </c>
    </row>
    <row r="13697" customFormat="false" ht="15" hidden="false" customHeight="false" outlineLevel="0" collapsed="false">
      <c r="A13697" s="37" t="s">
        <v>1926</v>
      </c>
      <c r="B13697" s="37" t="s">
        <v>270</v>
      </c>
      <c r="C13697" s="37" t="n">
        <v>22</v>
      </c>
      <c r="D13697" s="37" t="n">
        <v>18</v>
      </c>
      <c r="E13697" s="37" t="n">
        <v>1</v>
      </c>
      <c r="F13697" s="37" t="n">
        <v>1</v>
      </c>
      <c r="G13697" s="37" t="n">
        <v>1</v>
      </c>
      <c r="H13697" s="37" t="n">
        <v>3</v>
      </c>
      <c r="I13697" s="37" t="n">
        <v>0</v>
      </c>
      <c r="J13697" s="40" t="n">
        <f aca="false">IF(C13697=0,"",D13697/C13697)</f>
        <v>0.818181818181818</v>
      </c>
    </row>
    <row r="13698" customFormat="false" ht="15" hidden="false" customHeight="false" outlineLevel="0" collapsed="false">
      <c r="A13698" s="37" t="s">
        <v>1926</v>
      </c>
      <c r="B13698" s="37" t="s">
        <v>271</v>
      </c>
      <c r="C13698" s="37" t="n">
        <v>22</v>
      </c>
      <c r="D13698" s="37" t="n">
        <v>21</v>
      </c>
      <c r="E13698" s="37" t="n">
        <v>1</v>
      </c>
      <c r="F13698" s="37" t="n">
        <v>1</v>
      </c>
      <c r="G13698" s="37" t="n">
        <v>1</v>
      </c>
      <c r="H13698" s="37" t="n">
        <v>1</v>
      </c>
      <c r="I13698" s="37" t="n">
        <v>0</v>
      </c>
      <c r="J13698" s="40" t="n">
        <f aca="false">IF(C13698=0,"",D13698/C13698)</f>
        <v>0.954545454545455</v>
      </c>
    </row>
    <row r="13699" customFormat="false" ht="15" hidden="false" customHeight="false" outlineLevel="0" collapsed="false">
      <c r="A13699" s="37" t="s">
        <v>1926</v>
      </c>
      <c r="B13699" s="37" t="s">
        <v>272</v>
      </c>
      <c r="C13699" s="37" t="n">
        <v>22</v>
      </c>
      <c r="D13699" s="37" t="n">
        <v>17</v>
      </c>
      <c r="E13699" s="37" t="n">
        <v>0</v>
      </c>
      <c r="F13699" s="37" t="n">
        <v>1</v>
      </c>
      <c r="G13699" s="37" t="n">
        <v>0</v>
      </c>
      <c r="H13699" s="37" t="n">
        <v>2</v>
      </c>
      <c r="I13699" s="37" t="n">
        <v>0</v>
      </c>
      <c r="J13699" s="40" t="n">
        <f aca="false">IF(C13699=0,"",D13699/C13699)</f>
        <v>0.772727272727273</v>
      </c>
    </row>
    <row r="13700" customFormat="false" ht="15" hidden="false" customHeight="false" outlineLevel="0" collapsed="false">
      <c r="A13700" s="37" t="s">
        <v>1926</v>
      </c>
      <c r="B13700" s="37" t="s">
        <v>273</v>
      </c>
      <c r="C13700" s="37" t="n">
        <v>22</v>
      </c>
      <c r="D13700" s="37" t="n">
        <v>20</v>
      </c>
      <c r="E13700" s="37" t="n">
        <v>0</v>
      </c>
      <c r="F13700" s="37" t="n">
        <v>2</v>
      </c>
      <c r="G13700" s="37" t="n">
        <v>0</v>
      </c>
      <c r="H13700" s="37" t="n">
        <v>1</v>
      </c>
      <c r="I13700" s="37" t="n">
        <v>0</v>
      </c>
      <c r="J13700" s="40" t="n">
        <f aca="false">IF(C13700=0,"",D13700/C13700)</f>
        <v>0.909090909090909</v>
      </c>
    </row>
    <row r="13701" customFormat="false" ht="15" hidden="false" customHeight="false" outlineLevel="0" collapsed="false">
      <c r="A13701" s="37" t="s">
        <v>1926</v>
      </c>
      <c r="B13701" s="37" t="s">
        <v>274</v>
      </c>
      <c r="C13701" s="37" t="n">
        <v>22</v>
      </c>
      <c r="D13701" s="37" t="n">
        <v>19</v>
      </c>
      <c r="E13701" s="37" t="n">
        <v>0</v>
      </c>
      <c r="F13701" s="37" t="n">
        <v>0</v>
      </c>
      <c r="G13701" s="37" t="n">
        <v>0</v>
      </c>
      <c r="H13701" s="37" t="n">
        <v>0</v>
      </c>
      <c r="I13701" s="37" t="n">
        <v>0</v>
      </c>
      <c r="J13701" s="40" t="n">
        <f aca="false">IF(C13701=0,"",D13701/C13701)</f>
        <v>0.863636363636364</v>
      </c>
    </row>
    <row r="13702" customFormat="false" ht="15" hidden="false" customHeight="false" outlineLevel="0" collapsed="false">
      <c r="A13702" s="37" t="s">
        <v>1926</v>
      </c>
      <c r="B13702" s="37" t="s">
        <v>275</v>
      </c>
      <c r="C13702" s="37" t="n">
        <v>22</v>
      </c>
      <c r="D13702" s="37" t="n">
        <v>19</v>
      </c>
      <c r="E13702" s="37" t="n">
        <v>1</v>
      </c>
      <c r="F13702" s="37" t="n">
        <v>0</v>
      </c>
      <c r="G13702" s="37" t="n">
        <v>0</v>
      </c>
      <c r="H13702" s="37" t="n">
        <v>0</v>
      </c>
      <c r="I13702" s="37" t="n">
        <v>5</v>
      </c>
      <c r="J13702" s="40" t="n">
        <f aca="false">IF(C13702=0,"",D13702/C13702)</f>
        <v>0.863636363636364</v>
      </c>
    </row>
    <row r="13703" customFormat="false" ht="15" hidden="false" customHeight="false" outlineLevel="0" collapsed="false">
      <c r="A13703" s="37" t="s">
        <v>1926</v>
      </c>
      <c r="B13703" s="37" t="s">
        <v>276</v>
      </c>
      <c r="C13703" s="37" t="n">
        <v>22</v>
      </c>
      <c r="D13703" s="37" t="n">
        <v>20</v>
      </c>
      <c r="E13703" s="37" t="n">
        <v>0</v>
      </c>
      <c r="F13703" s="37" t="n">
        <v>0</v>
      </c>
      <c r="G13703" s="37" t="n">
        <v>0</v>
      </c>
      <c r="H13703" s="37" t="n">
        <v>0</v>
      </c>
      <c r="I13703" s="37" t="n">
        <v>10</v>
      </c>
      <c r="J13703" s="40" t="n">
        <f aca="false">IF(C13703=0,"",D13703/C13703)</f>
        <v>0.909090909090909</v>
      </c>
    </row>
    <row r="13704" customFormat="false" ht="15" hidden="false" customHeight="false" outlineLevel="0" collapsed="false">
      <c r="A13704" s="37" t="s">
        <v>1926</v>
      </c>
      <c r="B13704" s="37" t="s">
        <v>277</v>
      </c>
      <c r="C13704" s="37" t="n">
        <v>22</v>
      </c>
      <c r="D13704" s="37" t="n">
        <v>22</v>
      </c>
      <c r="E13704" s="37" t="n">
        <v>0</v>
      </c>
      <c r="F13704" s="37" t="n">
        <v>1</v>
      </c>
      <c r="G13704" s="37" t="n">
        <v>0</v>
      </c>
      <c r="H13704" s="37" t="n">
        <v>1</v>
      </c>
      <c r="I13704" s="37" t="n">
        <v>0</v>
      </c>
      <c r="J13704" s="40" t="n">
        <f aca="false">IF(C13704=0,"",D13704/C13704)</f>
        <v>1</v>
      </c>
    </row>
    <row r="13705" customFormat="false" ht="15" hidden="false" customHeight="false" outlineLevel="0" collapsed="false">
      <c r="A13705" s="37" t="s">
        <v>1926</v>
      </c>
      <c r="B13705" s="37" t="s">
        <v>278</v>
      </c>
      <c r="C13705" s="37" t="n">
        <v>22</v>
      </c>
      <c r="D13705" s="37" t="n">
        <v>20</v>
      </c>
      <c r="E13705" s="37" t="n">
        <v>0</v>
      </c>
      <c r="F13705" s="37" t="n">
        <v>0</v>
      </c>
      <c r="G13705" s="37" t="n">
        <v>0</v>
      </c>
      <c r="H13705" s="37" t="n">
        <v>0</v>
      </c>
      <c r="I13705" s="37" t="n">
        <v>2</v>
      </c>
      <c r="J13705" s="40" t="n">
        <f aca="false">IF(C13705=0,"",D13705/C13705)</f>
        <v>0.909090909090909</v>
      </c>
    </row>
    <row r="13706" customFormat="false" ht="15" hidden="false" customHeight="false" outlineLevel="0" collapsed="false">
      <c r="A13706" s="37" t="s">
        <v>1926</v>
      </c>
      <c r="B13706" s="37" t="s">
        <v>279</v>
      </c>
      <c r="C13706" s="37" t="n">
        <v>22</v>
      </c>
      <c r="D13706" s="37" t="n">
        <v>22</v>
      </c>
      <c r="E13706" s="37" t="n">
        <v>0</v>
      </c>
      <c r="F13706" s="37" t="n">
        <v>0</v>
      </c>
      <c r="G13706" s="37" t="n">
        <v>0</v>
      </c>
      <c r="H13706" s="37" t="n">
        <v>1</v>
      </c>
      <c r="I13706" s="37" t="n">
        <v>1</v>
      </c>
      <c r="J13706" s="40" t="n">
        <f aca="false">IF(C13706=0,"",D13706/C13706)</f>
        <v>1</v>
      </c>
    </row>
    <row r="13707" customFormat="false" ht="15" hidden="false" customHeight="false" outlineLevel="0" collapsed="false">
      <c r="A13707" s="37" t="s">
        <v>1926</v>
      </c>
      <c r="B13707" s="37" t="s">
        <v>280</v>
      </c>
      <c r="C13707" s="37" t="n">
        <v>22</v>
      </c>
      <c r="D13707" s="37" t="n">
        <v>21</v>
      </c>
      <c r="E13707" s="37" t="n">
        <v>1</v>
      </c>
      <c r="F13707" s="37" t="n">
        <v>0</v>
      </c>
      <c r="G13707" s="37" t="n">
        <v>0</v>
      </c>
      <c r="H13707" s="37" t="n">
        <v>0</v>
      </c>
      <c r="I13707" s="37" t="n">
        <v>0</v>
      </c>
      <c r="J13707" s="40" t="n">
        <f aca="false">IF(C13707=0,"",D13707/C13707)</f>
        <v>0.954545454545455</v>
      </c>
    </row>
    <row r="13708" customFormat="false" ht="15" hidden="false" customHeight="false" outlineLevel="0" collapsed="false">
      <c r="A13708" s="37" t="s">
        <v>1926</v>
      </c>
      <c r="B13708" s="37" t="s">
        <v>281</v>
      </c>
      <c r="C13708" s="37" t="n">
        <v>22</v>
      </c>
      <c r="D13708" s="37" t="n">
        <v>21</v>
      </c>
      <c r="E13708" s="37" t="n">
        <v>0</v>
      </c>
      <c r="F13708" s="37" t="n">
        <v>0</v>
      </c>
      <c r="G13708" s="37" t="n">
        <v>0</v>
      </c>
      <c r="H13708" s="37" t="n">
        <v>0</v>
      </c>
      <c r="I13708" s="37" t="n">
        <v>3</v>
      </c>
      <c r="J13708" s="40" t="n">
        <f aca="false">IF(C13708=0,"",D13708/C13708)</f>
        <v>0.954545454545455</v>
      </c>
    </row>
    <row r="13709" customFormat="false" ht="15" hidden="false" customHeight="false" outlineLevel="0" collapsed="false">
      <c r="A13709" s="37" t="s">
        <v>1928</v>
      </c>
      <c r="B13709" s="37" t="s">
        <v>270</v>
      </c>
      <c r="C13709" s="37" t="n">
        <v>22</v>
      </c>
      <c r="D13709" s="37" t="n">
        <v>20</v>
      </c>
      <c r="E13709" s="37" t="n">
        <v>1</v>
      </c>
      <c r="F13709" s="37" t="n">
        <v>0</v>
      </c>
      <c r="G13709" s="37" t="n">
        <v>0</v>
      </c>
      <c r="H13709" s="37" t="n">
        <v>1</v>
      </c>
      <c r="I13709" s="37" t="n">
        <v>9</v>
      </c>
      <c r="J13709" s="40" t="n">
        <f aca="false">IF(C13709=0,"",D13709/C13709)</f>
        <v>0.909090909090909</v>
      </c>
    </row>
    <row r="13710" customFormat="false" ht="15" hidden="false" customHeight="false" outlineLevel="0" collapsed="false">
      <c r="A13710" s="37" t="s">
        <v>1928</v>
      </c>
      <c r="B13710" s="37" t="s">
        <v>271</v>
      </c>
      <c r="C13710" s="37" t="n">
        <v>22</v>
      </c>
      <c r="D13710" s="37" t="n">
        <v>20</v>
      </c>
      <c r="E13710" s="37" t="n">
        <v>1</v>
      </c>
      <c r="F13710" s="37" t="n">
        <v>0</v>
      </c>
      <c r="G13710" s="37" t="n">
        <v>0</v>
      </c>
      <c r="H13710" s="37" t="n">
        <v>2</v>
      </c>
      <c r="I13710" s="37" t="n">
        <v>5</v>
      </c>
      <c r="J13710" s="40" t="n">
        <f aca="false">IF(C13710=0,"",D13710/C13710)</f>
        <v>0.909090909090909</v>
      </c>
    </row>
    <row r="13711" customFormat="false" ht="15" hidden="false" customHeight="false" outlineLevel="0" collapsed="false">
      <c r="A13711" s="37" t="s">
        <v>1928</v>
      </c>
      <c r="B13711" s="37" t="s">
        <v>272</v>
      </c>
      <c r="C13711" s="37" t="n">
        <v>22</v>
      </c>
      <c r="D13711" s="37" t="n">
        <v>22</v>
      </c>
      <c r="E13711" s="37" t="n">
        <v>0</v>
      </c>
      <c r="F13711" s="37" t="n">
        <v>0</v>
      </c>
      <c r="G13711" s="37" t="n">
        <v>2</v>
      </c>
      <c r="H13711" s="37" t="n">
        <v>2</v>
      </c>
      <c r="I13711" s="37" t="n">
        <v>9</v>
      </c>
      <c r="J13711" s="40" t="n">
        <f aca="false">IF(C13711=0,"",D13711/C13711)</f>
        <v>1</v>
      </c>
    </row>
    <row r="13712" customFormat="false" ht="15" hidden="false" customHeight="false" outlineLevel="0" collapsed="false">
      <c r="A13712" s="37" t="s">
        <v>1928</v>
      </c>
      <c r="B13712" s="37" t="s">
        <v>273</v>
      </c>
      <c r="C13712" s="37" t="n">
        <v>22</v>
      </c>
      <c r="D13712" s="37" t="n">
        <v>20</v>
      </c>
      <c r="E13712" s="37" t="n">
        <v>0</v>
      </c>
      <c r="F13712" s="37" t="n">
        <v>0</v>
      </c>
      <c r="G13712" s="37" t="n">
        <v>0</v>
      </c>
      <c r="H13712" s="37" t="n">
        <v>1</v>
      </c>
      <c r="I13712" s="37" t="n">
        <v>17</v>
      </c>
      <c r="J13712" s="40" t="n">
        <f aca="false">IF(C13712=0,"",D13712/C13712)</f>
        <v>0.909090909090909</v>
      </c>
    </row>
    <row r="13713" customFormat="false" ht="15" hidden="false" customHeight="false" outlineLevel="0" collapsed="false">
      <c r="A13713" s="37" t="s">
        <v>1928</v>
      </c>
      <c r="B13713" s="37" t="s">
        <v>274</v>
      </c>
      <c r="C13713" s="37" t="n">
        <v>22</v>
      </c>
      <c r="D13713" s="37" t="n">
        <v>22</v>
      </c>
      <c r="E13713" s="37" t="n">
        <v>0</v>
      </c>
      <c r="F13713" s="37" t="n">
        <v>0</v>
      </c>
      <c r="G13713" s="37" t="n">
        <v>0</v>
      </c>
      <c r="H13713" s="37" t="n">
        <v>2</v>
      </c>
      <c r="I13713" s="37" t="n">
        <v>10</v>
      </c>
      <c r="J13713" s="40" t="n">
        <f aca="false">IF(C13713=0,"",D13713/C13713)</f>
        <v>1</v>
      </c>
    </row>
    <row r="13714" customFormat="false" ht="15" hidden="false" customHeight="false" outlineLevel="0" collapsed="false">
      <c r="A13714" s="37" t="s">
        <v>1928</v>
      </c>
      <c r="B13714" s="37" t="s">
        <v>275</v>
      </c>
      <c r="C13714" s="37" t="n">
        <v>22</v>
      </c>
      <c r="D13714" s="37" t="n">
        <v>21</v>
      </c>
      <c r="E13714" s="37" t="n">
        <v>1</v>
      </c>
      <c r="F13714" s="37" t="n">
        <v>0</v>
      </c>
      <c r="G13714" s="37" t="n">
        <v>1</v>
      </c>
      <c r="H13714" s="37" t="n">
        <v>1</v>
      </c>
      <c r="I13714" s="37" t="n">
        <v>15</v>
      </c>
      <c r="J13714" s="40" t="n">
        <f aca="false">IF(C13714=0,"",D13714/C13714)</f>
        <v>0.954545454545455</v>
      </c>
    </row>
    <row r="13715" customFormat="false" ht="15" hidden="false" customHeight="false" outlineLevel="0" collapsed="false">
      <c r="A13715" s="37" t="s">
        <v>1928</v>
      </c>
      <c r="B13715" s="37" t="s">
        <v>276</v>
      </c>
      <c r="C13715" s="37" t="n">
        <v>22</v>
      </c>
      <c r="D13715" s="37" t="n">
        <v>20</v>
      </c>
      <c r="E13715" s="37" t="n">
        <v>1</v>
      </c>
      <c r="F13715" s="37" t="n">
        <v>0</v>
      </c>
      <c r="G13715" s="37" t="n">
        <v>0</v>
      </c>
      <c r="H13715" s="37" t="n">
        <v>0</v>
      </c>
      <c r="I13715" s="37" t="n">
        <v>20</v>
      </c>
      <c r="J13715" s="40" t="n">
        <f aca="false">IF(C13715=0,"",D13715/C13715)</f>
        <v>0.909090909090909</v>
      </c>
    </row>
    <row r="13716" customFormat="false" ht="15" hidden="false" customHeight="false" outlineLevel="0" collapsed="false">
      <c r="A13716" s="37" t="s">
        <v>1928</v>
      </c>
      <c r="B13716" s="37" t="s">
        <v>277</v>
      </c>
      <c r="C13716" s="37" t="n">
        <v>22</v>
      </c>
      <c r="D13716" s="37" t="n">
        <v>20</v>
      </c>
      <c r="E13716" s="37" t="n">
        <v>0</v>
      </c>
      <c r="F13716" s="37" t="n">
        <v>0</v>
      </c>
      <c r="G13716" s="37" t="n">
        <v>0</v>
      </c>
      <c r="H13716" s="37" t="n">
        <v>1</v>
      </c>
      <c r="I13716" s="37" t="n">
        <v>9</v>
      </c>
      <c r="J13716" s="40" t="n">
        <f aca="false">IF(C13716=0,"",D13716/C13716)</f>
        <v>0.909090909090909</v>
      </c>
    </row>
    <row r="13717" customFormat="false" ht="15" hidden="false" customHeight="false" outlineLevel="0" collapsed="false">
      <c r="A13717" s="37" t="s">
        <v>1928</v>
      </c>
      <c r="B13717" s="37" t="s">
        <v>278</v>
      </c>
      <c r="C13717" s="37" t="n">
        <v>22</v>
      </c>
      <c r="D13717" s="37" t="n">
        <v>21</v>
      </c>
      <c r="E13717" s="37" t="n">
        <v>0</v>
      </c>
      <c r="F13717" s="37" t="n">
        <v>0</v>
      </c>
      <c r="G13717" s="37" t="n">
        <v>1</v>
      </c>
      <c r="H13717" s="37" t="n">
        <v>1</v>
      </c>
      <c r="I13717" s="37" t="n">
        <v>6</v>
      </c>
      <c r="J13717" s="40" t="n">
        <f aca="false">IF(C13717=0,"",D13717/C13717)</f>
        <v>0.954545454545455</v>
      </c>
    </row>
    <row r="13718" customFormat="false" ht="15" hidden="false" customHeight="false" outlineLevel="0" collapsed="false">
      <c r="A13718" s="37" t="s">
        <v>1928</v>
      </c>
      <c r="B13718" s="37" t="s">
        <v>279</v>
      </c>
      <c r="C13718" s="37" t="n">
        <v>22</v>
      </c>
      <c r="D13718" s="37" t="n">
        <v>21</v>
      </c>
      <c r="E13718" s="37" t="n">
        <v>0</v>
      </c>
      <c r="F13718" s="37" t="n">
        <v>0</v>
      </c>
      <c r="G13718" s="37" t="n">
        <v>1</v>
      </c>
      <c r="H13718" s="37" t="n">
        <v>1</v>
      </c>
      <c r="I13718" s="37" t="n">
        <v>16</v>
      </c>
      <c r="J13718" s="40" t="n">
        <f aca="false">IF(C13718=0,"",D13718/C13718)</f>
        <v>0.954545454545455</v>
      </c>
    </row>
    <row r="13719" customFormat="false" ht="15" hidden="false" customHeight="false" outlineLevel="0" collapsed="false">
      <c r="A13719" s="37" t="s">
        <v>1928</v>
      </c>
      <c r="B13719" s="37" t="s">
        <v>280</v>
      </c>
      <c r="C13719" s="37" t="n">
        <v>22</v>
      </c>
      <c r="D13719" s="37" t="n">
        <v>21</v>
      </c>
      <c r="E13719" s="37" t="n">
        <v>1</v>
      </c>
      <c r="F13719" s="37" t="n">
        <v>0</v>
      </c>
      <c r="G13719" s="37" t="n">
        <v>0</v>
      </c>
      <c r="H13719" s="37" t="n">
        <v>0</v>
      </c>
      <c r="I13719" s="37" t="n">
        <v>29</v>
      </c>
      <c r="J13719" s="40" t="n">
        <f aca="false">IF(C13719=0,"",D13719/C13719)</f>
        <v>0.954545454545455</v>
      </c>
    </row>
    <row r="13720" customFormat="false" ht="15" hidden="false" customHeight="false" outlineLevel="0" collapsed="false">
      <c r="A13720" s="37" t="s">
        <v>1928</v>
      </c>
      <c r="B13720" s="37" t="s">
        <v>281</v>
      </c>
      <c r="C13720" s="37" t="n">
        <v>22</v>
      </c>
      <c r="D13720" s="37" t="n">
        <v>22</v>
      </c>
      <c r="E13720" s="37" t="n">
        <v>0</v>
      </c>
      <c r="F13720" s="37" t="n">
        <v>1</v>
      </c>
      <c r="G13720" s="37" t="n">
        <v>1</v>
      </c>
      <c r="H13720" s="37" t="n">
        <v>2</v>
      </c>
      <c r="I13720" s="37" t="n">
        <v>5</v>
      </c>
      <c r="J13720" s="40" t="n">
        <f aca="false">IF(C13720=0,"",D13720/C13720)</f>
        <v>1</v>
      </c>
    </row>
    <row r="13721" customFormat="false" ht="15" hidden="false" customHeight="false" outlineLevel="0" collapsed="false">
      <c r="A13721" s="37" t="s">
        <v>1929</v>
      </c>
      <c r="B13721" s="37" t="s">
        <v>270</v>
      </c>
      <c r="C13721" s="37" t="n">
        <v>22</v>
      </c>
      <c r="D13721" s="37" t="n">
        <v>22</v>
      </c>
      <c r="E13721" s="37" t="n">
        <v>2</v>
      </c>
      <c r="F13721" s="37" t="n">
        <v>2</v>
      </c>
      <c r="G13721" s="37" t="n">
        <v>0</v>
      </c>
      <c r="H13721" s="37" t="n">
        <v>2</v>
      </c>
      <c r="I13721" s="37" t="n">
        <v>1</v>
      </c>
      <c r="J13721" s="40" t="n">
        <f aca="false">IF(C13721=0,"",D13721/C13721)</f>
        <v>1</v>
      </c>
    </row>
    <row r="13722" customFormat="false" ht="15" hidden="false" customHeight="false" outlineLevel="0" collapsed="false">
      <c r="A13722" s="37" t="s">
        <v>1929</v>
      </c>
      <c r="B13722" s="37" t="s">
        <v>271</v>
      </c>
      <c r="C13722" s="37" t="n">
        <v>22</v>
      </c>
      <c r="D13722" s="37" t="n">
        <v>21</v>
      </c>
      <c r="E13722" s="37" t="n">
        <v>1</v>
      </c>
      <c r="F13722" s="37" t="n">
        <v>2</v>
      </c>
      <c r="G13722" s="37" t="n">
        <v>1</v>
      </c>
      <c r="H13722" s="37" t="n">
        <v>0</v>
      </c>
      <c r="I13722" s="37" t="n">
        <v>9</v>
      </c>
      <c r="J13722" s="40" t="n">
        <f aca="false">IF(C13722=0,"",D13722/C13722)</f>
        <v>0.954545454545455</v>
      </c>
    </row>
    <row r="13723" customFormat="false" ht="15" hidden="false" customHeight="false" outlineLevel="0" collapsed="false">
      <c r="A13723" s="37" t="s">
        <v>1929</v>
      </c>
      <c r="B13723" s="37" t="s">
        <v>272</v>
      </c>
      <c r="C13723" s="37" t="n">
        <v>22</v>
      </c>
      <c r="D13723" s="37" t="n">
        <v>19</v>
      </c>
      <c r="E13723" s="37" t="n">
        <v>1</v>
      </c>
      <c r="F13723" s="37" t="n">
        <v>0</v>
      </c>
      <c r="G13723" s="37" t="n">
        <v>0</v>
      </c>
      <c r="H13723" s="37" t="n">
        <v>1</v>
      </c>
      <c r="I13723" s="37" t="n">
        <v>0</v>
      </c>
      <c r="J13723" s="40" t="n">
        <f aca="false">IF(C13723=0,"",D13723/C13723)</f>
        <v>0.863636363636364</v>
      </c>
    </row>
    <row r="13724" customFormat="false" ht="15" hidden="false" customHeight="false" outlineLevel="0" collapsed="false">
      <c r="A13724" s="37" t="s">
        <v>1929</v>
      </c>
      <c r="B13724" s="37" t="s">
        <v>273</v>
      </c>
      <c r="C13724" s="37" t="n">
        <v>22</v>
      </c>
      <c r="D13724" s="37" t="n">
        <v>19</v>
      </c>
      <c r="E13724" s="37" t="n">
        <v>0</v>
      </c>
      <c r="F13724" s="37" t="n">
        <v>0</v>
      </c>
      <c r="G13724" s="37" t="n">
        <v>0</v>
      </c>
      <c r="H13724" s="37" t="n">
        <v>2</v>
      </c>
      <c r="I13724" s="37" t="n">
        <v>0</v>
      </c>
      <c r="J13724" s="40" t="n">
        <f aca="false">IF(C13724=0,"",D13724/C13724)</f>
        <v>0.863636363636364</v>
      </c>
    </row>
    <row r="13725" customFormat="false" ht="15" hidden="false" customHeight="false" outlineLevel="0" collapsed="false">
      <c r="A13725" s="37" t="s">
        <v>1929</v>
      </c>
      <c r="B13725" s="37" t="s">
        <v>274</v>
      </c>
      <c r="C13725" s="37" t="n">
        <v>22</v>
      </c>
      <c r="D13725" s="37" t="n">
        <v>22</v>
      </c>
      <c r="E13725" s="37" t="n">
        <v>1</v>
      </c>
      <c r="F13725" s="37" t="n">
        <v>1</v>
      </c>
      <c r="G13725" s="37" t="n">
        <v>0</v>
      </c>
      <c r="H13725" s="37" t="n">
        <v>0</v>
      </c>
      <c r="I13725" s="37" t="n">
        <v>1</v>
      </c>
      <c r="J13725" s="40" t="n">
        <f aca="false">IF(C13725=0,"",D13725/C13725)</f>
        <v>1</v>
      </c>
    </row>
    <row r="13726" customFormat="false" ht="15" hidden="false" customHeight="false" outlineLevel="0" collapsed="false">
      <c r="A13726" s="37" t="s">
        <v>1929</v>
      </c>
      <c r="B13726" s="37" t="s">
        <v>275</v>
      </c>
      <c r="C13726" s="37" t="n">
        <v>22</v>
      </c>
      <c r="D13726" s="37" t="n">
        <v>21</v>
      </c>
      <c r="E13726" s="37" t="n">
        <v>0</v>
      </c>
      <c r="F13726" s="37" t="n">
        <v>0</v>
      </c>
      <c r="G13726" s="37" t="n">
        <v>1</v>
      </c>
      <c r="H13726" s="37" t="n">
        <v>2</v>
      </c>
      <c r="I13726" s="37" t="n">
        <v>0</v>
      </c>
      <c r="J13726" s="40" t="n">
        <f aca="false">IF(C13726=0,"",D13726/C13726)</f>
        <v>0.954545454545455</v>
      </c>
    </row>
    <row r="13727" customFormat="false" ht="15" hidden="false" customHeight="false" outlineLevel="0" collapsed="false">
      <c r="A13727" s="37" t="s">
        <v>1929</v>
      </c>
      <c r="B13727" s="37" t="s">
        <v>276</v>
      </c>
      <c r="C13727" s="37" t="n">
        <v>22</v>
      </c>
      <c r="D13727" s="37" t="n">
        <v>22</v>
      </c>
      <c r="E13727" s="37" t="n">
        <v>0</v>
      </c>
      <c r="F13727" s="37" t="n">
        <v>2</v>
      </c>
      <c r="G13727" s="37" t="n">
        <v>0</v>
      </c>
      <c r="H13727" s="37" t="n">
        <v>0</v>
      </c>
      <c r="I13727" s="37" t="n">
        <v>1</v>
      </c>
      <c r="J13727" s="40" t="n">
        <f aca="false">IF(C13727=0,"",D13727/C13727)</f>
        <v>1</v>
      </c>
    </row>
    <row r="13728" customFormat="false" ht="15" hidden="false" customHeight="false" outlineLevel="0" collapsed="false">
      <c r="A13728" s="37" t="s">
        <v>1929</v>
      </c>
      <c r="B13728" s="37" t="s">
        <v>277</v>
      </c>
      <c r="C13728" s="37" t="n">
        <v>22</v>
      </c>
      <c r="D13728" s="37" t="n">
        <v>21</v>
      </c>
      <c r="E13728" s="37" t="n">
        <v>0</v>
      </c>
      <c r="F13728" s="37" t="n">
        <v>0</v>
      </c>
      <c r="G13728" s="37" t="n">
        <v>0</v>
      </c>
      <c r="H13728" s="37" t="n">
        <v>1</v>
      </c>
      <c r="I13728" s="37" t="n">
        <v>7</v>
      </c>
      <c r="J13728" s="40" t="n">
        <f aca="false">IF(C13728=0,"",D13728/C13728)</f>
        <v>0.954545454545455</v>
      </c>
    </row>
    <row r="13729" customFormat="false" ht="15" hidden="false" customHeight="false" outlineLevel="0" collapsed="false">
      <c r="A13729" s="37" t="s">
        <v>1929</v>
      </c>
      <c r="B13729" s="37" t="s">
        <v>278</v>
      </c>
      <c r="C13729" s="37" t="n">
        <v>22</v>
      </c>
      <c r="D13729" s="37" t="n">
        <v>22</v>
      </c>
      <c r="E13729" s="37" t="n">
        <v>3</v>
      </c>
      <c r="F13729" s="37" t="n">
        <v>0</v>
      </c>
      <c r="G13729" s="37" t="n">
        <v>0</v>
      </c>
      <c r="H13729" s="37" t="n">
        <v>1</v>
      </c>
      <c r="I13729" s="37" t="n">
        <v>1</v>
      </c>
      <c r="J13729" s="40" t="n">
        <f aca="false">IF(C13729=0,"",D13729/C13729)</f>
        <v>1</v>
      </c>
    </row>
    <row r="13730" customFormat="false" ht="15" hidden="false" customHeight="false" outlineLevel="0" collapsed="false">
      <c r="A13730" s="37" t="s">
        <v>1929</v>
      </c>
      <c r="B13730" s="37" t="s">
        <v>279</v>
      </c>
      <c r="C13730" s="37" t="n">
        <v>22</v>
      </c>
      <c r="D13730" s="37" t="n">
        <v>21</v>
      </c>
      <c r="E13730" s="37" t="n">
        <v>1</v>
      </c>
      <c r="F13730" s="37" t="n">
        <v>0</v>
      </c>
      <c r="G13730" s="37" t="n">
        <v>0</v>
      </c>
      <c r="H13730" s="37" t="n">
        <v>4</v>
      </c>
      <c r="I13730" s="37" t="n">
        <v>2</v>
      </c>
      <c r="J13730" s="40" t="n">
        <f aca="false">IF(C13730=0,"",D13730/C13730)</f>
        <v>0.954545454545455</v>
      </c>
    </row>
    <row r="13731" customFormat="false" ht="15" hidden="false" customHeight="false" outlineLevel="0" collapsed="false">
      <c r="A13731" s="37" t="s">
        <v>1929</v>
      </c>
      <c r="B13731" s="37" t="s">
        <v>280</v>
      </c>
      <c r="C13731" s="37" t="n">
        <v>22</v>
      </c>
      <c r="D13731" s="37" t="n">
        <v>21</v>
      </c>
      <c r="E13731" s="37" t="n">
        <v>1</v>
      </c>
      <c r="F13731" s="37" t="n">
        <v>0</v>
      </c>
      <c r="G13731" s="37" t="n">
        <v>0</v>
      </c>
      <c r="H13731" s="37" t="n">
        <v>1</v>
      </c>
      <c r="I13731" s="37" t="n">
        <v>8</v>
      </c>
      <c r="J13731" s="40" t="n">
        <f aca="false">IF(C13731=0,"",D13731/C13731)</f>
        <v>0.954545454545455</v>
      </c>
    </row>
    <row r="13732" customFormat="false" ht="15" hidden="false" customHeight="false" outlineLevel="0" collapsed="false">
      <c r="A13732" s="37" t="s">
        <v>1929</v>
      </c>
      <c r="B13732" s="37" t="s">
        <v>281</v>
      </c>
      <c r="C13732" s="37" t="n">
        <v>22</v>
      </c>
      <c r="D13732" s="37" t="n">
        <v>20</v>
      </c>
      <c r="E13732" s="37" t="n">
        <v>0</v>
      </c>
      <c r="F13732" s="37" t="n">
        <v>1</v>
      </c>
      <c r="G13732" s="37" t="n">
        <v>0</v>
      </c>
      <c r="H13732" s="37" t="n">
        <v>0</v>
      </c>
      <c r="I13732" s="37" t="n">
        <v>0</v>
      </c>
      <c r="J13732" s="40" t="n">
        <f aca="false">IF(C13732=0,"",D13732/C13732)</f>
        <v>0.909090909090909</v>
      </c>
    </row>
    <row r="13733" customFormat="false" ht="15" hidden="false" customHeight="false" outlineLevel="0" collapsed="false">
      <c r="A13733" s="37" t="s">
        <v>1930</v>
      </c>
      <c r="B13733" s="37" t="s">
        <v>281</v>
      </c>
      <c r="C13733" s="37" t="n">
        <v>22</v>
      </c>
      <c r="D13733" s="37" t="n">
        <v>18</v>
      </c>
      <c r="E13733" s="37" t="n">
        <v>2</v>
      </c>
      <c r="F13733" s="37" t="n">
        <v>1</v>
      </c>
      <c r="G13733" s="37" t="n">
        <v>0</v>
      </c>
      <c r="H13733" s="37" t="n">
        <v>0</v>
      </c>
      <c r="I13733" s="37" t="n">
        <v>8</v>
      </c>
      <c r="J13733" s="40" t="n">
        <f aca="false">IF(C13733=0,"",D13733/C13733)</f>
        <v>0.818181818181818</v>
      </c>
    </row>
    <row r="13734" customFormat="false" ht="15" hidden="false" customHeight="false" outlineLevel="0" collapsed="false">
      <c r="A13734" s="37" t="s">
        <v>1932</v>
      </c>
      <c r="B13734" s="37" t="s">
        <v>277</v>
      </c>
      <c r="C13734" s="37" t="n">
        <v>22</v>
      </c>
      <c r="D13734" s="37" t="n">
        <v>18</v>
      </c>
      <c r="E13734" s="37" t="n">
        <v>3</v>
      </c>
      <c r="F13734" s="37" t="n">
        <v>0</v>
      </c>
      <c r="G13734" s="37" t="n">
        <v>1</v>
      </c>
      <c r="H13734" s="37" t="n">
        <v>0</v>
      </c>
      <c r="I13734" s="37" t="n">
        <v>0</v>
      </c>
      <c r="J13734" s="40" t="n">
        <f aca="false">IF(C13734=0,"",D13734/C13734)</f>
        <v>0.818181818181818</v>
      </c>
    </row>
    <row r="13735" customFormat="false" ht="15" hidden="false" customHeight="false" outlineLevel="0" collapsed="false">
      <c r="A13735" s="37" t="s">
        <v>1932</v>
      </c>
      <c r="B13735" s="37" t="s">
        <v>278</v>
      </c>
      <c r="C13735" s="37" t="n">
        <v>22</v>
      </c>
      <c r="D13735" s="37" t="n">
        <v>18</v>
      </c>
      <c r="E13735" s="37" t="n">
        <v>2</v>
      </c>
      <c r="F13735" s="37" t="n">
        <v>1</v>
      </c>
      <c r="G13735" s="37" t="n">
        <v>0</v>
      </c>
      <c r="H13735" s="37" t="n">
        <v>1</v>
      </c>
      <c r="I13735" s="37" t="n">
        <v>1</v>
      </c>
      <c r="J13735" s="40" t="n">
        <f aca="false">IF(C13735=0,"",D13735/C13735)</f>
        <v>0.818181818181818</v>
      </c>
    </row>
    <row r="13736" customFormat="false" ht="15" hidden="false" customHeight="false" outlineLevel="0" collapsed="false">
      <c r="A13736" s="37" t="s">
        <v>1932</v>
      </c>
      <c r="B13736" s="37" t="s">
        <v>279</v>
      </c>
      <c r="C13736" s="37" t="n">
        <v>22</v>
      </c>
      <c r="D13736" s="37" t="n">
        <v>21</v>
      </c>
      <c r="E13736" s="37" t="n">
        <v>2</v>
      </c>
      <c r="F13736" s="37" t="n">
        <v>0</v>
      </c>
      <c r="G13736" s="37" t="n">
        <v>0</v>
      </c>
      <c r="H13736" s="37" t="n">
        <v>0</v>
      </c>
      <c r="I13736" s="37" t="n">
        <v>0</v>
      </c>
      <c r="J13736" s="40" t="n">
        <f aca="false">IF(C13736=0,"",D13736/C13736)</f>
        <v>0.954545454545455</v>
      </c>
    </row>
    <row r="13737" customFormat="false" ht="15" hidden="false" customHeight="false" outlineLevel="0" collapsed="false">
      <c r="A13737" s="37" t="s">
        <v>1932</v>
      </c>
      <c r="B13737" s="37" t="s">
        <v>280</v>
      </c>
      <c r="C13737" s="37" t="n">
        <v>22</v>
      </c>
      <c r="D13737" s="37" t="n">
        <v>19</v>
      </c>
      <c r="E13737" s="37" t="n">
        <v>0</v>
      </c>
      <c r="F13737" s="37" t="n">
        <v>0</v>
      </c>
      <c r="G13737" s="37" t="n">
        <v>0</v>
      </c>
      <c r="H13737" s="37" t="n">
        <v>2</v>
      </c>
      <c r="I13737" s="37" t="n">
        <v>1</v>
      </c>
      <c r="J13737" s="40" t="n">
        <f aca="false">IF(C13737=0,"",D13737/C13737)</f>
        <v>0.863636363636364</v>
      </c>
    </row>
    <row r="13738" customFormat="false" ht="15" hidden="false" customHeight="false" outlineLevel="0" collapsed="false">
      <c r="A13738" s="37" t="s">
        <v>1932</v>
      </c>
      <c r="B13738" s="37" t="s">
        <v>281</v>
      </c>
      <c r="C13738" s="37" t="n">
        <v>22</v>
      </c>
      <c r="D13738" s="37" t="n">
        <v>21</v>
      </c>
      <c r="E13738" s="37" t="n">
        <v>1</v>
      </c>
      <c r="F13738" s="37" t="n">
        <v>0</v>
      </c>
      <c r="G13738" s="37" t="n">
        <v>1</v>
      </c>
      <c r="H13738" s="37" t="n">
        <v>0</v>
      </c>
      <c r="I13738" s="37" t="n">
        <v>0</v>
      </c>
      <c r="J13738" s="40" t="n">
        <f aca="false">IF(C13738=0,"",D13738/C13738)</f>
        <v>0.954545454545455</v>
      </c>
    </row>
    <row r="13739" customFormat="false" ht="15" hidden="false" customHeight="false" outlineLevel="0" collapsed="false">
      <c r="A13739" s="37" t="s">
        <v>1933</v>
      </c>
      <c r="B13739" s="37" t="s">
        <v>270</v>
      </c>
      <c r="C13739" s="37" t="n">
        <v>22</v>
      </c>
      <c r="D13739" s="37" t="n">
        <v>20</v>
      </c>
      <c r="E13739" s="37" t="n">
        <v>0</v>
      </c>
      <c r="F13739" s="37" t="n">
        <v>0</v>
      </c>
      <c r="G13739" s="37" t="n">
        <v>0</v>
      </c>
      <c r="H13739" s="37" t="n">
        <v>3</v>
      </c>
      <c r="I13739" s="37" t="n">
        <v>0</v>
      </c>
      <c r="J13739" s="40" t="n">
        <f aca="false">IF(C13739=0,"",D13739/C13739)</f>
        <v>0.909090909090909</v>
      </c>
    </row>
    <row r="13740" customFormat="false" ht="15" hidden="false" customHeight="false" outlineLevel="0" collapsed="false">
      <c r="A13740" s="37" t="s">
        <v>1933</v>
      </c>
      <c r="B13740" s="37" t="s">
        <v>271</v>
      </c>
      <c r="C13740" s="37" t="n">
        <v>22</v>
      </c>
      <c r="D13740" s="37" t="n">
        <v>19</v>
      </c>
      <c r="E13740" s="37" t="n">
        <v>1</v>
      </c>
      <c r="F13740" s="37" t="n">
        <v>0</v>
      </c>
      <c r="G13740" s="37" t="n">
        <v>0</v>
      </c>
      <c r="H13740" s="37" t="n">
        <v>0</v>
      </c>
      <c r="I13740" s="37" t="n">
        <v>2</v>
      </c>
      <c r="J13740" s="40" t="n">
        <f aca="false">IF(C13740=0,"",D13740/C13740)</f>
        <v>0.863636363636364</v>
      </c>
    </row>
    <row r="13741" customFormat="false" ht="15" hidden="false" customHeight="false" outlineLevel="0" collapsed="false">
      <c r="A13741" s="37" t="s">
        <v>1933</v>
      </c>
      <c r="B13741" s="37" t="s">
        <v>272</v>
      </c>
      <c r="C13741" s="37" t="n">
        <v>22</v>
      </c>
      <c r="D13741" s="37" t="n">
        <v>22</v>
      </c>
      <c r="E13741" s="37" t="n">
        <v>0</v>
      </c>
      <c r="F13741" s="37" t="n">
        <v>0</v>
      </c>
      <c r="G13741" s="37" t="n">
        <v>0</v>
      </c>
      <c r="H13741" s="37" t="n">
        <v>1</v>
      </c>
      <c r="I13741" s="37" t="n">
        <v>1</v>
      </c>
      <c r="J13741" s="40" t="n">
        <f aca="false">IF(C13741=0,"",D13741/C13741)</f>
        <v>1</v>
      </c>
    </row>
    <row r="13742" customFormat="false" ht="15" hidden="false" customHeight="false" outlineLevel="0" collapsed="false">
      <c r="A13742" s="37" t="s">
        <v>1933</v>
      </c>
      <c r="B13742" s="37" t="s">
        <v>273</v>
      </c>
      <c r="C13742" s="37" t="n">
        <v>22</v>
      </c>
      <c r="D13742" s="37" t="n">
        <v>21</v>
      </c>
      <c r="E13742" s="37" t="n">
        <v>0</v>
      </c>
      <c r="F13742" s="37" t="n">
        <v>0</v>
      </c>
      <c r="G13742" s="37" t="n">
        <v>0</v>
      </c>
      <c r="H13742" s="37" t="n">
        <v>0</v>
      </c>
      <c r="I13742" s="37" t="n">
        <v>0</v>
      </c>
      <c r="J13742" s="40" t="n">
        <f aca="false">IF(C13742=0,"",D13742/C13742)</f>
        <v>0.954545454545455</v>
      </c>
    </row>
    <row r="13743" customFormat="false" ht="15" hidden="false" customHeight="false" outlineLevel="0" collapsed="false">
      <c r="A13743" s="37" t="s">
        <v>1933</v>
      </c>
      <c r="B13743" s="37" t="s">
        <v>274</v>
      </c>
      <c r="C13743" s="37" t="n">
        <v>22</v>
      </c>
      <c r="D13743" s="37" t="n">
        <v>22</v>
      </c>
      <c r="E13743" s="37" t="n">
        <v>0</v>
      </c>
      <c r="F13743" s="37" t="n">
        <v>1</v>
      </c>
      <c r="G13743" s="37" t="n">
        <v>0</v>
      </c>
      <c r="H13743" s="37" t="n">
        <v>1</v>
      </c>
      <c r="I13743" s="37" t="n">
        <v>6</v>
      </c>
      <c r="J13743" s="40" t="n">
        <f aca="false">IF(C13743=0,"",D13743/C13743)</f>
        <v>1</v>
      </c>
    </row>
    <row r="13744" customFormat="false" ht="15" hidden="false" customHeight="false" outlineLevel="0" collapsed="false">
      <c r="A13744" s="37" t="s">
        <v>1933</v>
      </c>
      <c r="B13744" s="37" t="s">
        <v>275</v>
      </c>
      <c r="C13744" s="37" t="n">
        <v>22</v>
      </c>
      <c r="D13744" s="37" t="n">
        <v>21</v>
      </c>
      <c r="E13744" s="37" t="n">
        <v>0</v>
      </c>
      <c r="F13744" s="37" t="n">
        <v>2</v>
      </c>
      <c r="G13744" s="37" t="n">
        <v>0</v>
      </c>
      <c r="H13744" s="37" t="n">
        <v>0</v>
      </c>
      <c r="I13744" s="37" t="n">
        <v>3</v>
      </c>
      <c r="J13744" s="40" t="n">
        <f aca="false">IF(C13744=0,"",D13744/C13744)</f>
        <v>0.954545454545455</v>
      </c>
    </row>
    <row r="13745" customFormat="false" ht="15" hidden="false" customHeight="false" outlineLevel="0" collapsed="false">
      <c r="A13745" s="37" t="s">
        <v>1933</v>
      </c>
      <c r="B13745" s="37" t="s">
        <v>276</v>
      </c>
      <c r="C13745" s="37" t="n">
        <v>22</v>
      </c>
      <c r="D13745" s="37" t="n">
        <v>17</v>
      </c>
      <c r="E13745" s="37" t="n">
        <v>1</v>
      </c>
      <c r="F13745" s="37" t="n">
        <v>0</v>
      </c>
      <c r="G13745" s="37" t="n">
        <v>0</v>
      </c>
      <c r="H13745" s="37" t="n">
        <v>0</v>
      </c>
      <c r="I13745" s="37" t="n">
        <v>0</v>
      </c>
      <c r="J13745" s="40" t="n">
        <f aca="false">IF(C13745=0,"",D13745/C13745)</f>
        <v>0.772727272727273</v>
      </c>
    </row>
    <row r="13746" customFormat="false" ht="15" hidden="false" customHeight="false" outlineLevel="0" collapsed="false">
      <c r="A13746" s="37" t="s">
        <v>1933</v>
      </c>
      <c r="B13746" s="37" t="s">
        <v>277</v>
      </c>
      <c r="C13746" s="37" t="n">
        <v>22</v>
      </c>
      <c r="D13746" s="37" t="n">
        <v>21</v>
      </c>
      <c r="E13746" s="37" t="n">
        <v>0</v>
      </c>
      <c r="F13746" s="37" t="n">
        <v>1</v>
      </c>
      <c r="G13746" s="37" t="n">
        <v>0</v>
      </c>
      <c r="H13746" s="37" t="n">
        <v>1</v>
      </c>
      <c r="I13746" s="37" t="n">
        <v>0</v>
      </c>
      <c r="J13746" s="40" t="n">
        <f aca="false">IF(C13746=0,"",D13746/C13746)</f>
        <v>0.954545454545455</v>
      </c>
    </row>
    <row r="13747" customFormat="false" ht="15" hidden="false" customHeight="false" outlineLevel="0" collapsed="false">
      <c r="A13747" s="37" t="s">
        <v>1933</v>
      </c>
      <c r="B13747" s="37" t="s">
        <v>278</v>
      </c>
      <c r="C13747" s="37" t="n">
        <v>22</v>
      </c>
      <c r="D13747" s="37" t="n">
        <v>22</v>
      </c>
      <c r="E13747" s="37" t="n">
        <v>1</v>
      </c>
      <c r="F13747" s="37" t="n">
        <v>3</v>
      </c>
      <c r="G13747" s="37" t="n">
        <v>0</v>
      </c>
      <c r="H13747" s="37" t="n">
        <v>2</v>
      </c>
      <c r="I13747" s="37" t="n">
        <v>0</v>
      </c>
      <c r="J13747" s="40" t="n">
        <f aca="false">IF(C13747=0,"",D13747/C13747)</f>
        <v>1</v>
      </c>
    </row>
    <row r="13748" customFormat="false" ht="15" hidden="false" customHeight="false" outlineLevel="0" collapsed="false">
      <c r="A13748" s="37" t="s">
        <v>1933</v>
      </c>
      <c r="B13748" s="37" t="s">
        <v>279</v>
      </c>
      <c r="C13748" s="37" t="n">
        <v>22</v>
      </c>
      <c r="D13748" s="37" t="n">
        <v>19</v>
      </c>
      <c r="E13748" s="37" t="n">
        <v>0</v>
      </c>
      <c r="F13748" s="37" t="n">
        <v>1</v>
      </c>
      <c r="G13748" s="37" t="n">
        <v>0</v>
      </c>
      <c r="H13748" s="37" t="n">
        <v>1</v>
      </c>
      <c r="I13748" s="37" t="n">
        <v>1</v>
      </c>
      <c r="J13748" s="40" t="n">
        <f aca="false">IF(C13748=0,"",D13748/C13748)</f>
        <v>0.863636363636364</v>
      </c>
    </row>
    <row r="13749" customFormat="false" ht="15" hidden="false" customHeight="false" outlineLevel="0" collapsed="false">
      <c r="A13749" s="37" t="s">
        <v>1933</v>
      </c>
      <c r="B13749" s="37" t="s">
        <v>280</v>
      </c>
      <c r="C13749" s="37" t="n">
        <v>22</v>
      </c>
      <c r="D13749" s="37" t="n">
        <v>22</v>
      </c>
      <c r="E13749" s="37" t="n">
        <v>1</v>
      </c>
      <c r="F13749" s="37" t="n">
        <v>2</v>
      </c>
      <c r="G13749" s="37" t="n">
        <v>1</v>
      </c>
      <c r="H13749" s="37" t="n">
        <v>1</v>
      </c>
      <c r="I13749" s="37" t="n">
        <v>1</v>
      </c>
      <c r="J13749" s="40" t="n">
        <f aca="false">IF(C13749=0,"",D13749/C13749)</f>
        <v>1</v>
      </c>
    </row>
    <row r="13750" customFormat="false" ht="15" hidden="false" customHeight="false" outlineLevel="0" collapsed="false">
      <c r="A13750" s="37" t="s">
        <v>1933</v>
      </c>
      <c r="B13750" s="37" t="s">
        <v>281</v>
      </c>
      <c r="C13750" s="37" t="n">
        <v>22</v>
      </c>
      <c r="D13750" s="37" t="n">
        <v>21</v>
      </c>
      <c r="E13750" s="37" t="n">
        <v>1</v>
      </c>
      <c r="F13750" s="37" t="n">
        <v>1</v>
      </c>
      <c r="G13750" s="37" t="n">
        <v>0</v>
      </c>
      <c r="H13750" s="37" t="n">
        <v>2</v>
      </c>
      <c r="I13750" s="37" t="n">
        <v>4</v>
      </c>
      <c r="J13750" s="40" t="n">
        <f aca="false">IF(C13750=0,"",D13750/C13750)</f>
        <v>0.954545454545455</v>
      </c>
    </row>
    <row r="13751" customFormat="false" ht="15" hidden="false" customHeight="false" outlineLevel="0" collapsed="false">
      <c r="A13751" s="37" t="s">
        <v>1935</v>
      </c>
      <c r="B13751" s="37" t="s">
        <v>270</v>
      </c>
      <c r="C13751" s="37" t="n">
        <v>22</v>
      </c>
      <c r="D13751" s="37" t="n">
        <v>20</v>
      </c>
      <c r="E13751" s="37" t="n">
        <v>1</v>
      </c>
      <c r="F13751" s="37" t="n">
        <v>1</v>
      </c>
      <c r="G13751" s="37" t="n">
        <v>0</v>
      </c>
      <c r="H13751" s="37" t="n">
        <v>2</v>
      </c>
      <c r="I13751" s="37" t="n">
        <v>8</v>
      </c>
      <c r="J13751" s="40" t="n">
        <f aca="false">IF(C13751=0,"",D13751/C13751)</f>
        <v>0.909090909090909</v>
      </c>
    </row>
    <row r="13752" customFormat="false" ht="15" hidden="false" customHeight="false" outlineLevel="0" collapsed="false">
      <c r="A13752" s="37" t="s">
        <v>1935</v>
      </c>
      <c r="B13752" s="37" t="s">
        <v>271</v>
      </c>
      <c r="C13752" s="37" t="n">
        <v>22</v>
      </c>
      <c r="D13752" s="37" t="n">
        <v>21</v>
      </c>
      <c r="E13752" s="37" t="n">
        <v>0</v>
      </c>
      <c r="F13752" s="37" t="n">
        <v>2</v>
      </c>
      <c r="G13752" s="37" t="n">
        <v>0</v>
      </c>
      <c r="H13752" s="37" t="n">
        <v>0</v>
      </c>
      <c r="I13752" s="37" t="n">
        <v>19</v>
      </c>
      <c r="J13752" s="40" t="n">
        <f aca="false">IF(C13752=0,"",D13752/C13752)</f>
        <v>0.954545454545455</v>
      </c>
    </row>
    <row r="13753" customFormat="false" ht="15" hidden="false" customHeight="false" outlineLevel="0" collapsed="false">
      <c r="A13753" s="37" t="s">
        <v>1935</v>
      </c>
      <c r="B13753" s="37" t="s">
        <v>272</v>
      </c>
      <c r="C13753" s="37" t="n">
        <v>22</v>
      </c>
      <c r="D13753" s="37" t="n">
        <v>20</v>
      </c>
      <c r="E13753" s="37" t="n">
        <v>0</v>
      </c>
      <c r="F13753" s="37" t="n">
        <v>0</v>
      </c>
      <c r="G13753" s="37" t="n">
        <v>0</v>
      </c>
      <c r="H13753" s="37" t="n">
        <v>0</v>
      </c>
      <c r="I13753" s="37" t="n">
        <v>10</v>
      </c>
      <c r="J13753" s="40" t="n">
        <f aca="false">IF(C13753=0,"",D13753/C13753)</f>
        <v>0.909090909090909</v>
      </c>
    </row>
    <row r="13754" customFormat="false" ht="15" hidden="false" customHeight="false" outlineLevel="0" collapsed="false">
      <c r="A13754" s="37" t="s">
        <v>1935</v>
      </c>
      <c r="B13754" s="37" t="s">
        <v>273</v>
      </c>
      <c r="C13754" s="37" t="n">
        <v>22</v>
      </c>
      <c r="D13754" s="37" t="n">
        <v>21</v>
      </c>
      <c r="E13754" s="37" t="n">
        <v>0</v>
      </c>
      <c r="F13754" s="37" t="n">
        <v>1</v>
      </c>
      <c r="G13754" s="37" t="n">
        <v>0</v>
      </c>
      <c r="H13754" s="37" t="n">
        <v>2</v>
      </c>
      <c r="I13754" s="37" t="n">
        <v>8</v>
      </c>
      <c r="J13754" s="40" t="n">
        <f aca="false">IF(C13754=0,"",D13754/C13754)</f>
        <v>0.954545454545455</v>
      </c>
    </row>
    <row r="13755" customFormat="false" ht="15" hidden="false" customHeight="false" outlineLevel="0" collapsed="false">
      <c r="A13755" s="37" t="s">
        <v>1935</v>
      </c>
      <c r="B13755" s="37" t="s">
        <v>274</v>
      </c>
      <c r="C13755" s="37" t="n">
        <v>22</v>
      </c>
      <c r="D13755" s="37" t="n">
        <v>21</v>
      </c>
      <c r="E13755" s="37" t="n">
        <v>1</v>
      </c>
      <c r="F13755" s="37" t="n">
        <v>0</v>
      </c>
      <c r="G13755" s="37" t="n">
        <v>1</v>
      </c>
      <c r="H13755" s="37" t="n">
        <v>2</v>
      </c>
      <c r="I13755" s="37" t="n">
        <v>23</v>
      </c>
      <c r="J13755" s="40" t="n">
        <f aca="false">IF(C13755=0,"",D13755/C13755)</f>
        <v>0.954545454545455</v>
      </c>
    </row>
    <row r="13756" customFormat="false" ht="15" hidden="false" customHeight="false" outlineLevel="0" collapsed="false">
      <c r="A13756" s="37" t="s">
        <v>1935</v>
      </c>
      <c r="B13756" s="37" t="s">
        <v>275</v>
      </c>
      <c r="C13756" s="37" t="n">
        <v>22</v>
      </c>
      <c r="D13756" s="37" t="n">
        <v>20</v>
      </c>
      <c r="E13756" s="37" t="n">
        <v>0</v>
      </c>
      <c r="F13756" s="37" t="n">
        <v>0</v>
      </c>
      <c r="G13756" s="37" t="n">
        <v>0</v>
      </c>
      <c r="H13756" s="37" t="n">
        <v>2</v>
      </c>
      <c r="I13756" s="37" t="n">
        <v>12</v>
      </c>
      <c r="J13756" s="40" t="n">
        <f aca="false">IF(C13756=0,"",D13756/C13756)</f>
        <v>0.909090909090909</v>
      </c>
    </row>
    <row r="13757" customFormat="false" ht="15" hidden="false" customHeight="false" outlineLevel="0" collapsed="false">
      <c r="A13757" s="37" t="s">
        <v>1935</v>
      </c>
      <c r="B13757" s="37" t="s">
        <v>276</v>
      </c>
      <c r="C13757" s="37" t="n">
        <v>22</v>
      </c>
      <c r="D13757" s="37" t="n">
        <v>22</v>
      </c>
      <c r="E13757" s="37" t="n">
        <v>0</v>
      </c>
      <c r="F13757" s="37" t="n">
        <v>2</v>
      </c>
      <c r="G13757" s="37" t="n">
        <v>0</v>
      </c>
      <c r="H13757" s="37" t="n">
        <v>0</v>
      </c>
      <c r="I13757" s="37" t="n">
        <v>3</v>
      </c>
      <c r="J13757" s="40" t="n">
        <f aca="false">IF(C13757=0,"",D13757/C13757)</f>
        <v>1</v>
      </c>
    </row>
    <row r="13758" customFormat="false" ht="15" hidden="false" customHeight="false" outlineLevel="0" collapsed="false">
      <c r="A13758" s="37" t="s">
        <v>1935</v>
      </c>
      <c r="B13758" s="37" t="s">
        <v>277</v>
      </c>
      <c r="C13758" s="37" t="n">
        <v>22</v>
      </c>
      <c r="D13758" s="37" t="n">
        <v>21</v>
      </c>
      <c r="E13758" s="37" t="n">
        <v>0</v>
      </c>
      <c r="F13758" s="37" t="n">
        <v>2</v>
      </c>
      <c r="G13758" s="37" t="n">
        <v>0</v>
      </c>
      <c r="H13758" s="37" t="n">
        <v>2</v>
      </c>
      <c r="I13758" s="37" t="n">
        <v>11</v>
      </c>
      <c r="J13758" s="40" t="n">
        <f aca="false">IF(C13758=0,"",D13758/C13758)</f>
        <v>0.954545454545455</v>
      </c>
    </row>
    <row r="13759" customFormat="false" ht="15" hidden="false" customHeight="false" outlineLevel="0" collapsed="false">
      <c r="A13759" s="37" t="s">
        <v>1935</v>
      </c>
      <c r="B13759" s="37" t="s">
        <v>278</v>
      </c>
      <c r="C13759" s="37" t="n">
        <v>22</v>
      </c>
      <c r="D13759" s="37" t="n">
        <v>21</v>
      </c>
      <c r="E13759" s="37" t="n">
        <v>1</v>
      </c>
      <c r="F13759" s="37" t="n">
        <v>1</v>
      </c>
      <c r="G13759" s="37" t="n">
        <v>0</v>
      </c>
      <c r="H13759" s="37" t="n">
        <v>3</v>
      </c>
      <c r="I13759" s="37" t="n">
        <v>2</v>
      </c>
      <c r="J13759" s="40" t="n">
        <f aca="false">IF(C13759=0,"",D13759/C13759)</f>
        <v>0.954545454545455</v>
      </c>
    </row>
    <row r="13760" customFormat="false" ht="15" hidden="false" customHeight="false" outlineLevel="0" collapsed="false">
      <c r="A13760" s="37" t="s">
        <v>1935</v>
      </c>
      <c r="B13760" s="37" t="s">
        <v>279</v>
      </c>
      <c r="C13760" s="37" t="n">
        <v>22</v>
      </c>
      <c r="D13760" s="37" t="n">
        <v>22</v>
      </c>
      <c r="E13760" s="37" t="n">
        <v>0</v>
      </c>
      <c r="F13760" s="37" t="n">
        <v>0</v>
      </c>
      <c r="G13760" s="37" t="n">
        <v>0</v>
      </c>
      <c r="H13760" s="37" t="n">
        <v>1</v>
      </c>
      <c r="I13760" s="37" t="n">
        <v>24</v>
      </c>
      <c r="J13760" s="40" t="n">
        <f aca="false">IF(C13760=0,"",D13760/C13760)</f>
        <v>1</v>
      </c>
    </row>
    <row r="13761" customFormat="false" ht="15" hidden="false" customHeight="false" outlineLevel="0" collapsed="false">
      <c r="A13761" s="37" t="s">
        <v>1935</v>
      </c>
      <c r="B13761" s="37" t="s">
        <v>280</v>
      </c>
      <c r="C13761" s="37" t="n">
        <v>22</v>
      </c>
      <c r="D13761" s="37" t="n">
        <v>20</v>
      </c>
      <c r="E13761" s="37" t="n">
        <v>0</v>
      </c>
      <c r="F13761" s="37" t="n">
        <v>1</v>
      </c>
      <c r="G13761" s="37" t="n">
        <v>1</v>
      </c>
      <c r="H13761" s="37" t="n">
        <v>1</v>
      </c>
      <c r="I13761" s="37" t="n">
        <v>5</v>
      </c>
      <c r="J13761" s="40" t="n">
        <f aca="false">IF(C13761=0,"",D13761/C13761)</f>
        <v>0.909090909090909</v>
      </c>
    </row>
    <row r="13762" customFormat="false" ht="15" hidden="false" customHeight="false" outlineLevel="0" collapsed="false">
      <c r="A13762" s="37" t="s">
        <v>1935</v>
      </c>
      <c r="B13762" s="37" t="s">
        <v>281</v>
      </c>
      <c r="C13762" s="37" t="n">
        <v>22</v>
      </c>
      <c r="D13762" s="37" t="n">
        <v>21</v>
      </c>
      <c r="E13762" s="37" t="n">
        <v>1</v>
      </c>
      <c r="F13762" s="37" t="n">
        <v>1</v>
      </c>
      <c r="G13762" s="37" t="n">
        <v>0</v>
      </c>
      <c r="H13762" s="37" t="n">
        <v>1</v>
      </c>
      <c r="I13762" s="37" t="n">
        <v>12</v>
      </c>
      <c r="J13762" s="40" t="n">
        <f aca="false">IF(C13762=0,"",D13762/C13762)</f>
        <v>0.954545454545455</v>
      </c>
    </row>
    <row r="13763" customFormat="false" ht="15" hidden="false" customHeight="false" outlineLevel="0" collapsed="false">
      <c r="A13763" s="37" t="s">
        <v>763</v>
      </c>
      <c r="B13763" s="37" t="s">
        <v>270</v>
      </c>
      <c r="C13763" s="37" t="n">
        <v>22</v>
      </c>
      <c r="D13763" s="37" t="n">
        <v>21</v>
      </c>
      <c r="E13763" s="37" t="n">
        <v>0</v>
      </c>
      <c r="F13763" s="37" t="n">
        <v>1</v>
      </c>
      <c r="G13763" s="37" t="n">
        <v>0</v>
      </c>
      <c r="H13763" s="37" t="n">
        <v>1</v>
      </c>
      <c r="I13763" s="37" t="n">
        <v>2</v>
      </c>
      <c r="J13763" s="40" t="n">
        <f aca="false">IF(C13763=0,"",D13763/C13763)</f>
        <v>0.954545454545455</v>
      </c>
    </row>
    <row r="13764" customFormat="false" ht="15" hidden="false" customHeight="false" outlineLevel="0" collapsed="false">
      <c r="A13764" s="37" t="s">
        <v>763</v>
      </c>
      <c r="B13764" s="37" t="s">
        <v>271</v>
      </c>
      <c r="C13764" s="37" t="n">
        <v>22</v>
      </c>
      <c r="D13764" s="37" t="n">
        <v>21</v>
      </c>
      <c r="E13764" s="37" t="n">
        <v>0</v>
      </c>
      <c r="F13764" s="37" t="n">
        <v>0</v>
      </c>
      <c r="G13764" s="37" t="n">
        <v>0</v>
      </c>
      <c r="H13764" s="37" t="n">
        <v>1</v>
      </c>
      <c r="I13764" s="37" t="n">
        <v>1</v>
      </c>
      <c r="J13764" s="40" t="n">
        <f aca="false">IF(C13764=0,"",D13764/C13764)</f>
        <v>0.954545454545455</v>
      </c>
    </row>
    <row r="13765" customFormat="false" ht="15" hidden="false" customHeight="false" outlineLevel="0" collapsed="false">
      <c r="A13765" s="37" t="s">
        <v>763</v>
      </c>
      <c r="B13765" s="37" t="s">
        <v>272</v>
      </c>
      <c r="C13765" s="37" t="n">
        <v>22</v>
      </c>
      <c r="D13765" s="37" t="n">
        <v>20</v>
      </c>
      <c r="E13765" s="37" t="n">
        <v>0</v>
      </c>
      <c r="F13765" s="37" t="n">
        <v>0</v>
      </c>
      <c r="G13765" s="37" t="n">
        <v>1</v>
      </c>
      <c r="H13765" s="37" t="n">
        <v>1</v>
      </c>
      <c r="I13765" s="37" t="n">
        <v>4</v>
      </c>
      <c r="J13765" s="40" t="n">
        <f aca="false">IF(C13765=0,"",D13765/C13765)</f>
        <v>0.909090909090909</v>
      </c>
    </row>
    <row r="13766" customFormat="false" ht="15" hidden="false" customHeight="false" outlineLevel="0" collapsed="false">
      <c r="A13766" s="37" t="s">
        <v>763</v>
      </c>
      <c r="B13766" s="37" t="s">
        <v>273</v>
      </c>
      <c r="C13766" s="37" t="n">
        <v>22</v>
      </c>
      <c r="D13766" s="37" t="n">
        <v>21</v>
      </c>
      <c r="E13766" s="37" t="n">
        <v>1</v>
      </c>
      <c r="F13766" s="37" t="n">
        <v>1</v>
      </c>
      <c r="G13766" s="37" t="n">
        <v>0</v>
      </c>
      <c r="H13766" s="37" t="n">
        <v>3</v>
      </c>
      <c r="I13766" s="37" t="n">
        <v>0</v>
      </c>
      <c r="J13766" s="40" t="n">
        <f aca="false">IF(C13766=0,"",D13766/C13766)</f>
        <v>0.954545454545455</v>
      </c>
    </row>
    <row r="13767" customFormat="false" ht="15" hidden="false" customHeight="false" outlineLevel="0" collapsed="false">
      <c r="A13767" s="37" t="s">
        <v>763</v>
      </c>
      <c r="B13767" s="37" t="s">
        <v>274</v>
      </c>
      <c r="C13767" s="37" t="n">
        <v>22</v>
      </c>
      <c r="D13767" s="37" t="n">
        <v>20</v>
      </c>
      <c r="E13767" s="37" t="n">
        <v>1</v>
      </c>
      <c r="F13767" s="37" t="n">
        <v>0</v>
      </c>
      <c r="G13767" s="37" t="n">
        <v>0</v>
      </c>
      <c r="H13767" s="37" t="n">
        <v>1</v>
      </c>
      <c r="I13767" s="37" t="n">
        <v>0</v>
      </c>
      <c r="J13767" s="40" t="n">
        <f aca="false">IF(C13767=0,"",D13767/C13767)</f>
        <v>0.909090909090909</v>
      </c>
    </row>
    <row r="13768" customFormat="false" ht="15" hidden="false" customHeight="false" outlineLevel="0" collapsed="false">
      <c r="A13768" s="37" t="s">
        <v>763</v>
      </c>
      <c r="B13768" s="37" t="s">
        <v>275</v>
      </c>
      <c r="C13768" s="37" t="n">
        <v>22</v>
      </c>
      <c r="D13768" s="37" t="n">
        <v>19</v>
      </c>
      <c r="E13768" s="37" t="n">
        <v>0</v>
      </c>
      <c r="F13768" s="37" t="n">
        <v>0</v>
      </c>
      <c r="G13768" s="37" t="n">
        <v>1</v>
      </c>
      <c r="H13768" s="37" t="n">
        <v>3</v>
      </c>
      <c r="I13768" s="37" t="n">
        <v>2</v>
      </c>
      <c r="J13768" s="40" t="n">
        <f aca="false">IF(C13768=0,"",D13768/C13768)</f>
        <v>0.863636363636364</v>
      </c>
    </row>
    <row r="13769" customFormat="false" ht="15" hidden="false" customHeight="false" outlineLevel="0" collapsed="false">
      <c r="A13769" s="37" t="s">
        <v>763</v>
      </c>
      <c r="B13769" s="37" t="s">
        <v>276</v>
      </c>
      <c r="C13769" s="37" t="n">
        <v>22</v>
      </c>
      <c r="D13769" s="37" t="n">
        <v>21</v>
      </c>
      <c r="E13769" s="37" t="n">
        <v>1</v>
      </c>
      <c r="F13769" s="37" t="n">
        <v>0</v>
      </c>
      <c r="G13769" s="37" t="n">
        <v>0</v>
      </c>
      <c r="H13769" s="37" t="n">
        <v>1</v>
      </c>
      <c r="I13769" s="37" t="n">
        <v>2</v>
      </c>
      <c r="J13769" s="40" t="n">
        <f aca="false">IF(C13769=0,"",D13769/C13769)</f>
        <v>0.954545454545455</v>
      </c>
    </row>
    <row r="13770" customFormat="false" ht="15" hidden="false" customHeight="false" outlineLevel="0" collapsed="false">
      <c r="A13770" s="37" t="s">
        <v>763</v>
      </c>
      <c r="B13770" s="37" t="s">
        <v>277</v>
      </c>
      <c r="C13770" s="37" t="n">
        <v>22</v>
      </c>
      <c r="D13770" s="37" t="n">
        <v>21</v>
      </c>
      <c r="E13770" s="37" t="n">
        <v>0</v>
      </c>
      <c r="F13770" s="37" t="n">
        <v>1</v>
      </c>
      <c r="G13770" s="37" t="n">
        <v>0</v>
      </c>
      <c r="H13770" s="37" t="n">
        <v>1</v>
      </c>
      <c r="I13770" s="37" t="n">
        <v>0</v>
      </c>
      <c r="J13770" s="40" t="n">
        <f aca="false">IF(C13770=0,"",D13770/C13770)</f>
        <v>0.954545454545455</v>
      </c>
    </row>
    <row r="13771" customFormat="false" ht="15" hidden="false" customHeight="false" outlineLevel="0" collapsed="false">
      <c r="A13771" s="37" t="s">
        <v>763</v>
      </c>
      <c r="B13771" s="37" t="s">
        <v>278</v>
      </c>
      <c r="C13771" s="37" t="n">
        <v>22</v>
      </c>
      <c r="D13771" s="37" t="n">
        <v>20</v>
      </c>
      <c r="E13771" s="37" t="n">
        <v>0</v>
      </c>
      <c r="F13771" s="37" t="n">
        <v>0</v>
      </c>
      <c r="G13771" s="37" t="n">
        <v>2</v>
      </c>
      <c r="H13771" s="37" t="n">
        <v>0</v>
      </c>
      <c r="I13771" s="37" t="n">
        <v>3</v>
      </c>
      <c r="J13771" s="40" t="n">
        <f aca="false">IF(C13771=0,"",D13771/C13771)</f>
        <v>0.909090909090909</v>
      </c>
    </row>
    <row r="13772" customFormat="false" ht="15" hidden="false" customHeight="false" outlineLevel="0" collapsed="false">
      <c r="A13772" s="37" t="s">
        <v>763</v>
      </c>
      <c r="B13772" s="37" t="s">
        <v>279</v>
      </c>
      <c r="C13772" s="37" t="n">
        <v>22</v>
      </c>
      <c r="D13772" s="37" t="n">
        <v>20</v>
      </c>
      <c r="E13772" s="37" t="n">
        <v>0</v>
      </c>
      <c r="F13772" s="37" t="n">
        <v>1</v>
      </c>
      <c r="G13772" s="37" t="n">
        <v>0</v>
      </c>
      <c r="H13772" s="37" t="n">
        <v>4</v>
      </c>
      <c r="I13772" s="37" t="n">
        <v>5</v>
      </c>
      <c r="J13772" s="40" t="n">
        <f aca="false">IF(C13772=0,"",D13772/C13772)</f>
        <v>0.909090909090909</v>
      </c>
    </row>
    <row r="13773" customFormat="false" ht="15" hidden="false" customHeight="false" outlineLevel="0" collapsed="false">
      <c r="A13773" s="37" t="s">
        <v>763</v>
      </c>
      <c r="B13773" s="37" t="s">
        <v>280</v>
      </c>
      <c r="C13773" s="37" t="n">
        <v>22</v>
      </c>
      <c r="D13773" s="37" t="n">
        <v>21</v>
      </c>
      <c r="E13773" s="37" t="n">
        <v>0</v>
      </c>
      <c r="F13773" s="37" t="n">
        <v>1</v>
      </c>
      <c r="G13773" s="37" t="n">
        <v>0</v>
      </c>
      <c r="H13773" s="37" t="n">
        <v>0</v>
      </c>
      <c r="I13773" s="37" t="n">
        <v>1</v>
      </c>
      <c r="J13773" s="40" t="n">
        <f aca="false">IF(C13773=0,"",D13773/C13773)</f>
        <v>0.954545454545455</v>
      </c>
    </row>
    <row r="13774" customFormat="false" ht="15" hidden="false" customHeight="false" outlineLevel="0" collapsed="false">
      <c r="A13774" s="37" t="s">
        <v>763</v>
      </c>
      <c r="B13774" s="37" t="s">
        <v>281</v>
      </c>
      <c r="C13774" s="37" t="n">
        <v>22</v>
      </c>
      <c r="D13774" s="37" t="n">
        <v>21</v>
      </c>
      <c r="E13774" s="37" t="n">
        <v>1</v>
      </c>
      <c r="F13774" s="37" t="n">
        <v>0</v>
      </c>
      <c r="G13774" s="37" t="n">
        <v>0</v>
      </c>
      <c r="H13774" s="37" t="n">
        <v>0</v>
      </c>
      <c r="I13774" s="37" t="n">
        <v>1</v>
      </c>
      <c r="J13774" s="40" t="n">
        <f aca="false">IF(C13774=0,"",D13774/C13774)</f>
        <v>0.954545454545455</v>
      </c>
    </row>
    <row r="13775" customFormat="false" ht="15" hidden="false" customHeight="false" outlineLevel="0" collapsed="false">
      <c r="A13775" s="37" t="s">
        <v>1936</v>
      </c>
      <c r="B13775" s="37" t="s">
        <v>270</v>
      </c>
      <c r="C13775" s="37" t="n">
        <v>22</v>
      </c>
      <c r="D13775" s="37" t="n">
        <v>21</v>
      </c>
      <c r="E13775" s="37" t="n">
        <v>1</v>
      </c>
      <c r="F13775" s="37" t="n">
        <v>0</v>
      </c>
      <c r="G13775" s="37" t="n">
        <v>0</v>
      </c>
      <c r="H13775" s="37" t="n">
        <v>0</v>
      </c>
      <c r="I13775" s="37" t="n">
        <v>2</v>
      </c>
      <c r="J13775" s="40" t="n">
        <f aca="false">IF(C13775=0,"",D13775/C13775)</f>
        <v>0.954545454545455</v>
      </c>
    </row>
    <row r="13776" customFormat="false" ht="15" hidden="false" customHeight="false" outlineLevel="0" collapsed="false">
      <c r="A13776" s="37" t="s">
        <v>1936</v>
      </c>
      <c r="B13776" s="37" t="s">
        <v>271</v>
      </c>
      <c r="C13776" s="37" t="n">
        <v>22</v>
      </c>
      <c r="D13776" s="37" t="n">
        <v>20</v>
      </c>
      <c r="E13776" s="37" t="n">
        <v>0</v>
      </c>
      <c r="F13776" s="37" t="n">
        <v>0</v>
      </c>
      <c r="G13776" s="37" t="n">
        <v>0</v>
      </c>
      <c r="H13776" s="37" t="n">
        <v>4</v>
      </c>
      <c r="I13776" s="37" t="n">
        <v>4</v>
      </c>
      <c r="J13776" s="40" t="n">
        <f aca="false">IF(C13776=0,"",D13776/C13776)</f>
        <v>0.909090909090909</v>
      </c>
    </row>
    <row r="13777" customFormat="false" ht="15" hidden="false" customHeight="false" outlineLevel="0" collapsed="false">
      <c r="A13777" s="37" t="s">
        <v>1936</v>
      </c>
      <c r="B13777" s="37" t="s">
        <v>272</v>
      </c>
      <c r="C13777" s="37" t="n">
        <v>22</v>
      </c>
      <c r="D13777" s="37" t="n">
        <v>22</v>
      </c>
      <c r="E13777" s="37" t="n">
        <v>0</v>
      </c>
      <c r="F13777" s="37" t="n">
        <v>1</v>
      </c>
      <c r="G13777" s="37" t="n">
        <v>0</v>
      </c>
      <c r="H13777" s="37" t="n">
        <v>2</v>
      </c>
      <c r="I13777" s="37" t="n">
        <v>2</v>
      </c>
      <c r="J13777" s="40" t="n">
        <f aca="false">IF(C13777=0,"",D13777/C13777)</f>
        <v>1</v>
      </c>
    </row>
    <row r="13778" customFormat="false" ht="15" hidden="false" customHeight="false" outlineLevel="0" collapsed="false">
      <c r="A13778" s="37" t="s">
        <v>1936</v>
      </c>
      <c r="B13778" s="37" t="s">
        <v>273</v>
      </c>
      <c r="C13778" s="37" t="n">
        <v>22</v>
      </c>
      <c r="D13778" s="37" t="n">
        <v>21</v>
      </c>
      <c r="E13778" s="37" t="n">
        <v>0</v>
      </c>
      <c r="F13778" s="37" t="n">
        <v>0</v>
      </c>
      <c r="G13778" s="37" t="n">
        <v>0</v>
      </c>
      <c r="H13778" s="37" t="n">
        <v>2</v>
      </c>
      <c r="I13778" s="37" t="n">
        <v>1</v>
      </c>
      <c r="J13778" s="40" t="n">
        <f aca="false">IF(C13778=0,"",D13778/C13778)</f>
        <v>0.954545454545455</v>
      </c>
    </row>
    <row r="13779" customFormat="false" ht="15" hidden="false" customHeight="false" outlineLevel="0" collapsed="false">
      <c r="A13779" s="37" t="s">
        <v>1936</v>
      </c>
      <c r="B13779" s="37" t="s">
        <v>274</v>
      </c>
      <c r="C13779" s="37" t="n">
        <v>22</v>
      </c>
      <c r="D13779" s="37" t="n">
        <v>21</v>
      </c>
      <c r="E13779" s="37" t="n">
        <v>1</v>
      </c>
      <c r="F13779" s="37" t="n">
        <v>0</v>
      </c>
      <c r="G13779" s="37" t="n">
        <v>0</v>
      </c>
      <c r="H13779" s="37" t="n">
        <v>1</v>
      </c>
      <c r="I13779" s="37" t="n">
        <v>3</v>
      </c>
      <c r="J13779" s="40" t="n">
        <f aca="false">IF(C13779=0,"",D13779/C13779)</f>
        <v>0.954545454545455</v>
      </c>
    </row>
    <row r="13780" customFormat="false" ht="15" hidden="false" customHeight="false" outlineLevel="0" collapsed="false">
      <c r="A13780" s="37" t="s">
        <v>1936</v>
      </c>
      <c r="B13780" s="37" t="s">
        <v>275</v>
      </c>
      <c r="C13780" s="37" t="n">
        <v>22</v>
      </c>
      <c r="D13780" s="37" t="n">
        <v>21</v>
      </c>
      <c r="E13780" s="37" t="n">
        <v>1</v>
      </c>
      <c r="F13780" s="37" t="n">
        <v>2</v>
      </c>
      <c r="G13780" s="37" t="n">
        <v>0</v>
      </c>
      <c r="H13780" s="37" t="n">
        <v>4</v>
      </c>
      <c r="I13780" s="37" t="n">
        <v>1</v>
      </c>
      <c r="J13780" s="40" t="n">
        <f aca="false">IF(C13780=0,"",D13780/C13780)</f>
        <v>0.954545454545455</v>
      </c>
    </row>
    <row r="13781" customFormat="false" ht="15" hidden="false" customHeight="false" outlineLevel="0" collapsed="false">
      <c r="A13781" s="37" t="s">
        <v>1936</v>
      </c>
      <c r="B13781" s="37" t="s">
        <v>276</v>
      </c>
      <c r="C13781" s="37" t="n">
        <v>22</v>
      </c>
      <c r="D13781" s="37" t="n">
        <v>21</v>
      </c>
      <c r="E13781" s="37" t="n">
        <v>1</v>
      </c>
      <c r="F13781" s="37" t="n">
        <v>0</v>
      </c>
      <c r="G13781" s="37" t="n">
        <v>2</v>
      </c>
      <c r="H13781" s="37" t="n">
        <v>2</v>
      </c>
      <c r="I13781" s="37" t="n">
        <v>2</v>
      </c>
      <c r="J13781" s="40" t="n">
        <f aca="false">IF(C13781=0,"",D13781/C13781)</f>
        <v>0.954545454545455</v>
      </c>
    </row>
    <row r="13782" customFormat="false" ht="15" hidden="false" customHeight="false" outlineLevel="0" collapsed="false">
      <c r="A13782" s="37" t="s">
        <v>1936</v>
      </c>
      <c r="B13782" s="37" t="s">
        <v>277</v>
      </c>
      <c r="C13782" s="37" t="n">
        <v>22</v>
      </c>
      <c r="D13782" s="37" t="n">
        <v>20</v>
      </c>
      <c r="E13782" s="37" t="n">
        <v>2</v>
      </c>
      <c r="F13782" s="37" t="n">
        <v>0</v>
      </c>
      <c r="G13782" s="37" t="n">
        <v>0</v>
      </c>
      <c r="H13782" s="37" t="n">
        <v>4</v>
      </c>
      <c r="I13782" s="37" t="n">
        <v>0</v>
      </c>
      <c r="J13782" s="40" t="n">
        <f aca="false">IF(C13782=0,"",D13782/C13782)</f>
        <v>0.909090909090909</v>
      </c>
    </row>
    <row r="13783" customFormat="false" ht="15" hidden="false" customHeight="false" outlineLevel="0" collapsed="false">
      <c r="A13783" s="37" t="s">
        <v>1936</v>
      </c>
      <c r="B13783" s="37" t="s">
        <v>278</v>
      </c>
      <c r="C13783" s="37" t="n">
        <v>22</v>
      </c>
      <c r="D13783" s="37" t="n">
        <v>21</v>
      </c>
      <c r="E13783" s="37" t="n">
        <v>0</v>
      </c>
      <c r="F13783" s="37" t="n">
        <v>0</v>
      </c>
      <c r="G13783" s="37" t="n">
        <v>0</v>
      </c>
      <c r="H13783" s="37" t="n">
        <v>0</v>
      </c>
      <c r="I13783" s="37" t="n">
        <v>0</v>
      </c>
      <c r="J13783" s="40" t="n">
        <f aca="false">IF(C13783=0,"",D13783/C13783)</f>
        <v>0.954545454545455</v>
      </c>
    </row>
    <row r="13784" customFormat="false" ht="15" hidden="false" customHeight="false" outlineLevel="0" collapsed="false">
      <c r="A13784" s="37" t="s">
        <v>1936</v>
      </c>
      <c r="B13784" s="37" t="s">
        <v>279</v>
      </c>
      <c r="C13784" s="37" t="n">
        <v>22</v>
      </c>
      <c r="D13784" s="37" t="n">
        <v>20</v>
      </c>
      <c r="E13784" s="37" t="n">
        <v>2</v>
      </c>
      <c r="F13784" s="37" t="n">
        <v>2</v>
      </c>
      <c r="G13784" s="37" t="n">
        <v>0</v>
      </c>
      <c r="H13784" s="37" t="n">
        <v>1</v>
      </c>
      <c r="I13784" s="37" t="n">
        <v>2</v>
      </c>
      <c r="J13784" s="40" t="n">
        <f aca="false">IF(C13784=0,"",D13784/C13784)</f>
        <v>0.909090909090909</v>
      </c>
    </row>
    <row r="13785" customFormat="false" ht="15" hidden="false" customHeight="false" outlineLevel="0" collapsed="false">
      <c r="A13785" s="37" t="s">
        <v>1936</v>
      </c>
      <c r="B13785" s="37" t="s">
        <v>280</v>
      </c>
      <c r="C13785" s="37" t="n">
        <v>22</v>
      </c>
      <c r="D13785" s="37" t="n">
        <v>20</v>
      </c>
      <c r="E13785" s="37" t="n">
        <v>1</v>
      </c>
      <c r="F13785" s="37" t="n">
        <v>1</v>
      </c>
      <c r="G13785" s="37" t="n">
        <v>1</v>
      </c>
      <c r="H13785" s="37" t="n">
        <v>1</v>
      </c>
      <c r="I13785" s="37" t="n">
        <v>0</v>
      </c>
      <c r="J13785" s="40" t="n">
        <f aca="false">IF(C13785=0,"",D13785/C13785)</f>
        <v>0.909090909090909</v>
      </c>
    </row>
    <row r="13786" customFormat="false" ht="15" hidden="false" customHeight="false" outlineLevel="0" collapsed="false">
      <c r="A13786" s="37" t="s">
        <v>1936</v>
      </c>
      <c r="B13786" s="37" t="s">
        <v>281</v>
      </c>
      <c r="C13786" s="37" t="n">
        <v>22</v>
      </c>
      <c r="D13786" s="37" t="n">
        <v>21</v>
      </c>
      <c r="E13786" s="37" t="n">
        <v>1</v>
      </c>
      <c r="F13786" s="37" t="n">
        <v>0</v>
      </c>
      <c r="G13786" s="37" t="n">
        <v>0</v>
      </c>
      <c r="H13786" s="37" t="n">
        <v>3</v>
      </c>
      <c r="I13786" s="37" t="n">
        <v>1</v>
      </c>
      <c r="J13786" s="40" t="n">
        <f aca="false">IF(C13786=0,"",D13786/C13786)</f>
        <v>0.954545454545455</v>
      </c>
    </row>
    <row r="13787" customFormat="false" ht="15" hidden="false" customHeight="false" outlineLevel="0" collapsed="false">
      <c r="A13787" s="37" t="s">
        <v>1937</v>
      </c>
      <c r="B13787" s="37" t="s">
        <v>281</v>
      </c>
      <c r="C13787" s="37" t="n">
        <v>22</v>
      </c>
      <c r="D13787" s="37" t="n">
        <v>19</v>
      </c>
      <c r="E13787" s="37" t="n">
        <v>0</v>
      </c>
      <c r="F13787" s="37" t="n">
        <v>2</v>
      </c>
      <c r="G13787" s="37" t="n">
        <v>0</v>
      </c>
      <c r="H13787" s="37" t="n">
        <v>2</v>
      </c>
      <c r="I13787" s="37" t="n">
        <v>0</v>
      </c>
      <c r="J13787" s="40" t="n">
        <f aca="false">IF(C13787=0,"",D13787/C13787)</f>
        <v>0.863636363636364</v>
      </c>
    </row>
    <row r="13788" customFormat="false" ht="15" hidden="false" customHeight="false" outlineLevel="0" collapsed="false">
      <c r="A13788" s="37" t="s">
        <v>1938</v>
      </c>
      <c r="B13788" s="37" t="s">
        <v>270</v>
      </c>
      <c r="C13788" s="37" t="n">
        <v>22</v>
      </c>
      <c r="D13788" s="37" t="n">
        <v>22</v>
      </c>
      <c r="E13788" s="37" t="n">
        <v>1</v>
      </c>
      <c r="F13788" s="37" t="n">
        <v>0</v>
      </c>
      <c r="G13788" s="37" t="n">
        <v>0</v>
      </c>
      <c r="H13788" s="37" t="n">
        <v>0</v>
      </c>
      <c r="I13788" s="37" t="n">
        <v>1</v>
      </c>
      <c r="J13788" s="40" t="n">
        <f aca="false">IF(C13788=0,"",D13788/C13788)</f>
        <v>1</v>
      </c>
    </row>
    <row r="13789" customFormat="false" ht="15" hidden="false" customHeight="false" outlineLevel="0" collapsed="false">
      <c r="A13789" s="37" t="s">
        <v>1938</v>
      </c>
      <c r="B13789" s="37" t="s">
        <v>271</v>
      </c>
      <c r="C13789" s="37" t="n">
        <v>22</v>
      </c>
      <c r="D13789" s="37" t="n">
        <v>21</v>
      </c>
      <c r="E13789" s="37" t="n">
        <v>2</v>
      </c>
      <c r="F13789" s="37" t="n">
        <v>0</v>
      </c>
      <c r="G13789" s="37" t="n">
        <v>1</v>
      </c>
      <c r="H13789" s="37" t="n">
        <v>0</v>
      </c>
      <c r="I13789" s="37" t="n">
        <v>1</v>
      </c>
      <c r="J13789" s="40" t="n">
        <f aca="false">IF(C13789=0,"",D13789/C13789)</f>
        <v>0.954545454545455</v>
      </c>
    </row>
    <row r="13790" customFormat="false" ht="15" hidden="false" customHeight="false" outlineLevel="0" collapsed="false">
      <c r="A13790" s="37" t="s">
        <v>1938</v>
      </c>
      <c r="B13790" s="37" t="s">
        <v>272</v>
      </c>
      <c r="C13790" s="37" t="n">
        <v>22</v>
      </c>
      <c r="D13790" s="37" t="n">
        <v>20</v>
      </c>
      <c r="E13790" s="37" t="n">
        <v>1</v>
      </c>
      <c r="F13790" s="37" t="n">
        <v>0</v>
      </c>
      <c r="G13790" s="37" t="n">
        <v>0</v>
      </c>
      <c r="H13790" s="37" t="n">
        <v>2</v>
      </c>
      <c r="I13790" s="37" t="n">
        <v>1</v>
      </c>
      <c r="J13790" s="40" t="n">
        <f aca="false">IF(C13790=0,"",D13790/C13790)</f>
        <v>0.909090909090909</v>
      </c>
    </row>
    <row r="13791" customFormat="false" ht="15" hidden="false" customHeight="false" outlineLevel="0" collapsed="false">
      <c r="A13791" s="37" t="s">
        <v>1938</v>
      </c>
      <c r="B13791" s="37" t="s">
        <v>273</v>
      </c>
      <c r="C13791" s="37" t="n">
        <v>22</v>
      </c>
      <c r="D13791" s="37" t="n">
        <v>18</v>
      </c>
      <c r="E13791" s="37" t="n">
        <v>0</v>
      </c>
      <c r="F13791" s="37" t="n">
        <v>0</v>
      </c>
      <c r="G13791" s="37" t="n">
        <v>0</v>
      </c>
      <c r="H13791" s="37" t="n">
        <v>4</v>
      </c>
      <c r="I13791" s="37" t="n">
        <v>2</v>
      </c>
      <c r="J13791" s="40" t="n">
        <f aca="false">IF(C13791=0,"",D13791/C13791)</f>
        <v>0.818181818181818</v>
      </c>
    </row>
    <row r="13792" customFormat="false" ht="15" hidden="false" customHeight="false" outlineLevel="0" collapsed="false">
      <c r="A13792" s="37" t="s">
        <v>1938</v>
      </c>
      <c r="B13792" s="37" t="s">
        <v>274</v>
      </c>
      <c r="C13792" s="37" t="n">
        <v>22</v>
      </c>
      <c r="D13792" s="37" t="n">
        <v>20</v>
      </c>
      <c r="E13792" s="37" t="n">
        <v>1</v>
      </c>
      <c r="F13792" s="37" t="n">
        <v>0</v>
      </c>
      <c r="G13792" s="37" t="n">
        <v>0</v>
      </c>
      <c r="H13792" s="37" t="n">
        <v>3</v>
      </c>
      <c r="I13792" s="37" t="n">
        <v>0</v>
      </c>
      <c r="J13792" s="40" t="n">
        <f aca="false">IF(C13792=0,"",D13792/C13792)</f>
        <v>0.909090909090909</v>
      </c>
    </row>
    <row r="13793" customFormat="false" ht="15" hidden="false" customHeight="false" outlineLevel="0" collapsed="false">
      <c r="A13793" s="37" t="s">
        <v>1938</v>
      </c>
      <c r="B13793" s="37" t="s">
        <v>275</v>
      </c>
      <c r="C13793" s="37" t="n">
        <v>22</v>
      </c>
      <c r="D13793" s="37" t="n">
        <v>21</v>
      </c>
      <c r="E13793" s="37" t="n">
        <v>0</v>
      </c>
      <c r="F13793" s="37" t="n">
        <v>2</v>
      </c>
      <c r="G13793" s="37" t="n">
        <v>0</v>
      </c>
      <c r="H13793" s="37" t="n">
        <v>0</v>
      </c>
      <c r="I13793" s="37" t="n">
        <v>3</v>
      </c>
      <c r="J13793" s="40" t="n">
        <f aca="false">IF(C13793=0,"",D13793/C13793)</f>
        <v>0.954545454545455</v>
      </c>
    </row>
    <row r="13794" customFormat="false" ht="15" hidden="false" customHeight="false" outlineLevel="0" collapsed="false">
      <c r="A13794" s="37" t="s">
        <v>1938</v>
      </c>
      <c r="B13794" s="37" t="s">
        <v>276</v>
      </c>
      <c r="C13794" s="37" t="n">
        <v>22</v>
      </c>
      <c r="D13794" s="37" t="n">
        <v>19</v>
      </c>
      <c r="E13794" s="37" t="n">
        <v>2</v>
      </c>
      <c r="F13794" s="37" t="n">
        <v>0</v>
      </c>
      <c r="G13794" s="37" t="n">
        <v>1</v>
      </c>
      <c r="H13794" s="37" t="n">
        <v>0</v>
      </c>
      <c r="I13794" s="37" t="n">
        <v>1</v>
      </c>
      <c r="J13794" s="40" t="n">
        <f aca="false">IF(C13794=0,"",D13794/C13794)</f>
        <v>0.863636363636364</v>
      </c>
    </row>
    <row r="13795" customFormat="false" ht="15" hidden="false" customHeight="false" outlineLevel="0" collapsed="false">
      <c r="A13795" s="37" t="s">
        <v>1938</v>
      </c>
      <c r="B13795" s="37" t="s">
        <v>277</v>
      </c>
      <c r="C13795" s="37" t="n">
        <v>22</v>
      </c>
      <c r="D13795" s="37" t="n">
        <v>20</v>
      </c>
      <c r="E13795" s="37" t="n">
        <v>0</v>
      </c>
      <c r="F13795" s="37" t="n">
        <v>1</v>
      </c>
      <c r="G13795" s="37" t="n">
        <v>1</v>
      </c>
      <c r="H13795" s="37" t="n">
        <v>0</v>
      </c>
      <c r="I13795" s="37" t="n">
        <v>2</v>
      </c>
      <c r="J13795" s="40" t="n">
        <f aca="false">IF(C13795=0,"",D13795/C13795)</f>
        <v>0.909090909090909</v>
      </c>
    </row>
    <row r="13796" customFormat="false" ht="15" hidden="false" customHeight="false" outlineLevel="0" collapsed="false">
      <c r="A13796" s="37" t="s">
        <v>1938</v>
      </c>
      <c r="B13796" s="37" t="s">
        <v>278</v>
      </c>
      <c r="C13796" s="37" t="n">
        <v>22</v>
      </c>
      <c r="D13796" s="37" t="n">
        <v>22</v>
      </c>
      <c r="E13796" s="37" t="n">
        <v>0</v>
      </c>
      <c r="F13796" s="37" t="n">
        <v>1</v>
      </c>
      <c r="G13796" s="37" t="n">
        <v>1</v>
      </c>
      <c r="H13796" s="37" t="n">
        <v>0</v>
      </c>
      <c r="I13796" s="37" t="n">
        <v>1</v>
      </c>
      <c r="J13796" s="40" t="n">
        <f aca="false">IF(C13796=0,"",D13796/C13796)</f>
        <v>1</v>
      </c>
    </row>
    <row r="13797" customFormat="false" ht="15" hidden="false" customHeight="false" outlineLevel="0" collapsed="false">
      <c r="A13797" s="37" t="s">
        <v>1938</v>
      </c>
      <c r="B13797" s="37" t="s">
        <v>279</v>
      </c>
      <c r="C13797" s="37" t="n">
        <v>22</v>
      </c>
      <c r="D13797" s="37" t="n">
        <v>17</v>
      </c>
      <c r="E13797" s="37" t="n">
        <v>0</v>
      </c>
      <c r="F13797" s="37" t="n">
        <v>0</v>
      </c>
      <c r="G13797" s="37" t="n">
        <v>1</v>
      </c>
      <c r="H13797" s="37" t="n">
        <v>1</v>
      </c>
      <c r="I13797" s="37" t="n">
        <v>2</v>
      </c>
      <c r="J13797" s="40" t="n">
        <f aca="false">IF(C13797=0,"",D13797/C13797)</f>
        <v>0.772727272727273</v>
      </c>
    </row>
    <row r="13798" customFormat="false" ht="15" hidden="false" customHeight="false" outlineLevel="0" collapsed="false">
      <c r="A13798" s="37" t="s">
        <v>1938</v>
      </c>
      <c r="B13798" s="37" t="s">
        <v>280</v>
      </c>
      <c r="C13798" s="37" t="n">
        <v>22</v>
      </c>
      <c r="D13798" s="37" t="n">
        <v>17</v>
      </c>
      <c r="E13798" s="37" t="n">
        <v>0</v>
      </c>
      <c r="F13798" s="37" t="n">
        <v>1</v>
      </c>
      <c r="G13798" s="37" t="n">
        <v>0</v>
      </c>
      <c r="H13798" s="37" t="n">
        <v>3</v>
      </c>
      <c r="I13798" s="37" t="n">
        <v>1</v>
      </c>
      <c r="J13798" s="40" t="n">
        <f aca="false">IF(C13798=0,"",D13798/C13798)</f>
        <v>0.772727272727273</v>
      </c>
    </row>
    <row r="13799" customFormat="false" ht="15" hidden="false" customHeight="false" outlineLevel="0" collapsed="false">
      <c r="A13799" s="37" t="s">
        <v>1938</v>
      </c>
      <c r="B13799" s="37" t="s">
        <v>281</v>
      </c>
      <c r="C13799" s="37" t="n">
        <v>22</v>
      </c>
      <c r="D13799" s="37" t="n">
        <v>20</v>
      </c>
      <c r="E13799" s="37" t="n">
        <v>0</v>
      </c>
      <c r="F13799" s="37" t="n">
        <v>0</v>
      </c>
      <c r="G13799" s="37" t="n">
        <v>1</v>
      </c>
      <c r="H13799" s="37" t="n">
        <v>2</v>
      </c>
      <c r="I13799" s="37" t="n">
        <v>4</v>
      </c>
      <c r="J13799" s="40" t="n">
        <f aca="false">IF(C13799=0,"",D13799/C13799)</f>
        <v>0.909090909090909</v>
      </c>
    </row>
    <row r="13800" customFormat="false" ht="15" hidden="false" customHeight="false" outlineLevel="0" collapsed="false">
      <c r="A13800" s="37" t="s">
        <v>417</v>
      </c>
      <c r="B13800" s="37" t="s">
        <v>270</v>
      </c>
      <c r="C13800" s="37" t="n">
        <v>22</v>
      </c>
      <c r="D13800" s="37" t="n">
        <v>22</v>
      </c>
      <c r="E13800" s="37" t="n">
        <v>1</v>
      </c>
      <c r="F13800" s="37" t="n">
        <v>1</v>
      </c>
      <c r="G13800" s="37" t="n">
        <v>1</v>
      </c>
      <c r="H13800" s="37" t="n">
        <v>2</v>
      </c>
      <c r="I13800" s="37" t="n">
        <v>1</v>
      </c>
      <c r="J13800" s="40" t="n">
        <f aca="false">IF(C13800=0,"",D13800/C13800)</f>
        <v>1</v>
      </c>
    </row>
    <row r="13801" customFormat="false" ht="15" hidden="false" customHeight="false" outlineLevel="0" collapsed="false">
      <c r="A13801" s="37" t="s">
        <v>417</v>
      </c>
      <c r="B13801" s="37" t="s">
        <v>271</v>
      </c>
      <c r="C13801" s="37" t="n">
        <v>22</v>
      </c>
      <c r="D13801" s="37" t="n">
        <v>21</v>
      </c>
      <c r="E13801" s="37" t="n">
        <v>1</v>
      </c>
      <c r="F13801" s="37" t="n">
        <v>0</v>
      </c>
      <c r="G13801" s="37" t="n">
        <v>0</v>
      </c>
      <c r="H13801" s="37" t="n">
        <v>0</v>
      </c>
      <c r="I13801" s="37" t="n">
        <v>1</v>
      </c>
      <c r="J13801" s="40" t="n">
        <f aca="false">IF(C13801=0,"",D13801/C13801)</f>
        <v>0.954545454545455</v>
      </c>
    </row>
    <row r="13802" customFormat="false" ht="15" hidden="false" customHeight="false" outlineLevel="0" collapsed="false">
      <c r="A13802" s="37" t="s">
        <v>417</v>
      </c>
      <c r="B13802" s="37" t="s">
        <v>272</v>
      </c>
      <c r="C13802" s="37" t="n">
        <v>22</v>
      </c>
      <c r="D13802" s="37" t="n">
        <v>20</v>
      </c>
      <c r="E13802" s="37" t="n">
        <v>1</v>
      </c>
      <c r="F13802" s="37" t="n">
        <v>2</v>
      </c>
      <c r="G13802" s="37" t="n">
        <v>0</v>
      </c>
      <c r="H13802" s="37" t="n">
        <v>2</v>
      </c>
      <c r="I13802" s="37" t="n">
        <v>3</v>
      </c>
      <c r="J13802" s="40" t="n">
        <f aca="false">IF(C13802=0,"",D13802/C13802)</f>
        <v>0.909090909090909</v>
      </c>
    </row>
    <row r="13803" customFormat="false" ht="15" hidden="false" customHeight="false" outlineLevel="0" collapsed="false">
      <c r="A13803" s="37" t="s">
        <v>417</v>
      </c>
      <c r="B13803" s="37" t="s">
        <v>273</v>
      </c>
      <c r="C13803" s="37" t="n">
        <v>22</v>
      </c>
      <c r="D13803" s="37" t="n">
        <v>22</v>
      </c>
      <c r="E13803" s="37" t="n">
        <v>0</v>
      </c>
      <c r="F13803" s="37" t="n">
        <v>0</v>
      </c>
      <c r="G13803" s="37" t="n">
        <v>0</v>
      </c>
      <c r="H13803" s="37" t="n">
        <v>2</v>
      </c>
      <c r="I13803" s="37" t="n">
        <v>0</v>
      </c>
      <c r="J13803" s="40" t="n">
        <f aca="false">IF(C13803=0,"",D13803/C13803)</f>
        <v>1</v>
      </c>
    </row>
    <row r="13804" customFormat="false" ht="15" hidden="false" customHeight="false" outlineLevel="0" collapsed="false">
      <c r="A13804" s="37" t="s">
        <v>417</v>
      </c>
      <c r="B13804" s="37" t="s">
        <v>274</v>
      </c>
      <c r="C13804" s="37" t="n">
        <v>22</v>
      </c>
      <c r="D13804" s="37" t="n">
        <v>21</v>
      </c>
      <c r="E13804" s="37" t="n">
        <v>1</v>
      </c>
      <c r="F13804" s="37" t="n">
        <v>1</v>
      </c>
      <c r="G13804" s="37" t="n">
        <v>0</v>
      </c>
      <c r="H13804" s="37" t="n">
        <v>1</v>
      </c>
      <c r="I13804" s="37" t="n">
        <v>1</v>
      </c>
      <c r="J13804" s="40" t="n">
        <f aca="false">IF(C13804=0,"",D13804/C13804)</f>
        <v>0.954545454545455</v>
      </c>
    </row>
    <row r="13805" customFormat="false" ht="15" hidden="false" customHeight="false" outlineLevel="0" collapsed="false">
      <c r="A13805" s="37" t="s">
        <v>417</v>
      </c>
      <c r="B13805" s="37" t="s">
        <v>275</v>
      </c>
      <c r="C13805" s="37" t="n">
        <v>22</v>
      </c>
      <c r="D13805" s="37" t="n">
        <v>22</v>
      </c>
      <c r="E13805" s="37" t="n">
        <v>2</v>
      </c>
      <c r="F13805" s="37" t="n">
        <v>0</v>
      </c>
      <c r="G13805" s="37" t="n">
        <v>0</v>
      </c>
      <c r="H13805" s="37" t="n">
        <v>0</v>
      </c>
      <c r="I13805" s="37" t="n">
        <v>0</v>
      </c>
      <c r="J13805" s="40" t="n">
        <f aca="false">IF(C13805=0,"",D13805/C13805)</f>
        <v>1</v>
      </c>
    </row>
    <row r="13806" customFormat="false" ht="15" hidden="false" customHeight="false" outlineLevel="0" collapsed="false">
      <c r="A13806" s="37" t="s">
        <v>417</v>
      </c>
      <c r="B13806" s="37" t="s">
        <v>276</v>
      </c>
      <c r="C13806" s="37" t="n">
        <v>22</v>
      </c>
      <c r="D13806" s="37" t="n">
        <v>20</v>
      </c>
      <c r="E13806" s="37" t="n">
        <v>2</v>
      </c>
      <c r="F13806" s="37" t="n">
        <v>1</v>
      </c>
      <c r="G13806" s="37" t="n">
        <v>0</v>
      </c>
      <c r="H13806" s="37" t="n">
        <v>1</v>
      </c>
      <c r="I13806" s="37" t="n">
        <v>1</v>
      </c>
      <c r="J13806" s="40" t="n">
        <f aca="false">IF(C13806=0,"",D13806/C13806)</f>
        <v>0.909090909090909</v>
      </c>
    </row>
    <row r="13807" customFormat="false" ht="15" hidden="false" customHeight="false" outlineLevel="0" collapsed="false">
      <c r="A13807" s="37" t="s">
        <v>417</v>
      </c>
      <c r="B13807" s="37" t="s">
        <v>277</v>
      </c>
      <c r="C13807" s="37" t="n">
        <v>22</v>
      </c>
      <c r="D13807" s="37" t="n">
        <v>20</v>
      </c>
      <c r="E13807" s="37" t="n">
        <v>0</v>
      </c>
      <c r="F13807" s="37" t="n">
        <v>2</v>
      </c>
      <c r="G13807" s="37" t="n">
        <v>1</v>
      </c>
      <c r="H13807" s="37" t="n">
        <v>1</v>
      </c>
      <c r="I13807" s="37" t="n">
        <v>2</v>
      </c>
      <c r="J13807" s="40" t="n">
        <f aca="false">IF(C13807=0,"",D13807/C13807)</f>
        <v>0.909090909090909</v>
      </c>
    </row>
    <row r="13808" customFormat="false" ht="15" hidden="false" customHeight="false" outlineLevel="0" collapsed="false">
      <c r="A13808" s="37" t="s">
        <v>417</v>
      </c>
      <c r="B13808" s="37" t="s">
        <v>278</v>
      </c>
      <c r="C13808" s="37" t="n">
        <v>22</v>
      </c>
      <c r="D13808" s="37" t="n">
        <v>21</v>
      </c>
      <c r="E13808" s="37" t="n">
        <v>1</v>
      </c>
      <c r="F13808" s="37" t="n">
        <v>1</v>
      </c>
      <c r="G13808" s="37" t="n">
        <v>0</v>
      </c>
      <c r="H13808" s="37" t="n">
        <v>0</v>
      </c>
      <c r="I13808" s="37" t="n">
        <v>1</v>
      </c>
      <c r="J13808" s="40" t="n">
        <f aca="false">IF(C13808=0,"",D13808/C13808)</f>
        <v>0.954545454545455</v>
      </c>
    </row>
    <row r="13809" customFormat="false" ht="15" hidden="false" customHeight="false" outlineLevel="0" collapsed="false">
      <c r="A13809" s="37" t="s">
        <v>417</v>
      </c>
      <c r="B13809" s="37" t="s">
        <v>279</v>
      </c>
      <c r="C13809" s="37" t="n">
        <v>22</v>
      </c>
      <c r="D13809" s="37" t="n">
        <v>20</v>
      </c>
      <c r="E13809" s="37" t="n">
        <v>1</v>
      </c>
      <c r="F13809" s="37" t="n">
        <v>1</v>
      </c>
      <c r="G13809" s="37" t="n">
        <v>0</v>
      </c>
      <c r="H13809" s="37" t="n">
        <v>1</v>
      </c>
      <c r="I13809" s="37" t="n">
        <v>2</v>
      </c>
      <c r="J13809" s="40" t="n">
        <f aca="false">IF(C13809=0,"",D13809/C13809)</f>
        <v>0.909090909090909</v>
      </c>
    </row>
    <row r="13810" customFormat="false" ht="15" hidden="false" customHeight="false" outlineLevel="0" collapsed="false">
      <c r="A13810" s="37" t="s">
        <v>417</v>
      </c>
      <c r="B13810" s="37" t="s">
        <v>280</v>
      </c>
      <c r="C13810" s="37" t="n">
        <v>22</v>
      </c>
      <c r="D13810" s="37" t="n">
        <v>21</v>
      </c>
      <c r="E13810" s="37" t="n">
        <v>0</v>
      </c>
      <c r="F13810" s="37" t="n">
        <v>1</v>
      </c>
      <c r="G13810" s="37" t="n">
        <v>0</v>
      </c>
      <c r="H13810" s="37" t="n">
        <v>2</v>
      </c>
      <c r="I13810" s="37" t="n">
        <v>4</v>
      </c>
      <c r="J13810" s="40" t="n">
        <f aca="false">IF(C13810=0,"",D13810/C13810)</f>
        <v>0.954545454545455</v>
      </c>
    </row>
    <row r="13811" customFormat="false" ht="15" hidden="false" customHeight="false" outlineLevel="0" collapsed="false">
      <c r="A13811" s="37" t="s">
        <v>417</v>
      </c>
      <c r="B13811" s="37" t="s">
        <v>281</v>
      </c>
      <c r="C13811" s="37" t="n">
        <v>22</v>
      </c>
      <c r="D13811" s="37" t="n">
        <v>21</v>
      </c>
      <c r="E13811" s="37" t="n">
        <v>0</v>
      </c>
      <c r="F13811" s="37" t="n">
        <v>2</v>
      </c>
      <c r="G13811" s="37" t="n">
        <v>0</v>
      </c>
      <c r="H13811" s="37" t="n">
        <v>2</v>
      </c>
      <c r="I13811" s="37" t="n">
        <v>4</v>
      </c>
      <c r="J13811" s="40" t="n">
        <f aca="false">IF(C13811=0,"",D13811/C13811)</f>
        <v>0.954545454545455</v>
      </c>
    </row>
    <row r="13812" customFormat="false" ht="15" hidden="false" customHeight="false" outlineLevel="0" collapsed="false">
      <c r="A13812" s="37" t="s">
        <v>889</v>
      </c>
      <c r="B13812" s="37" t="s">
        <v>270</v>
      </c>
      <c r="C13812" s="37" t="n">
        <v>22</v>
      </c>
      <c r="D13812" s="37" t="n">
        <v>19</v>
      </c>
      <c r="E13812" s="37" t="n">
        <v>1</v>
      </c>
      <c r="F13812" s="37" t="n">
        <v>0</v>
      </c>
      <c r="G13812" s="37" t="n">
        <v>1</v>
      </c>
      <c r="H13812" s="37" t="n">
        <v>0</v>
      </c>
      <c r="I13812" s="37" t="n">
        <v>5</v>
      </c>
      <c r="J13812" s="40" t="n">
        <f aca="false">IF(C13812=0,"",D13812/C13812)</f>
        <v>0.863636363636364</v>
      </c>
    </row>
    <row r="13813" customFormat="false" ht="15" hidden="false" customHeight="false" outlineLevel="0" collapsed="false">
      <c r="A13813" s="37" t="s">
        <v>889</v>
      </c>
      <c r="B13813" s="37" t="s">
        <v>271</v>
      </c>
      <c r="C13813" s="37" t="n">
        <v>22</v>
      </c>
      <c r="D13813" s="37" t="n">
        <v>20</v>
      </c>
      <c r="E13813" s="37" t="n">
        <v>2</v>
      </c>
      <c r="F13813" s="37" t="n">
        <v>1</v>
      </c>
      <c r="G13813" s="37" t="n">
        <v>0</v>
      </c>
      <c r="H13813" s="37" t="n">
        <v>0</v>
      </c>
      <c r="I13813" s="37" t="n">
        <v>4</v>
      </c>
      <c r="J13813" s="40" t="n">
        <f aca="false">IF(C13813=0,"",D13813/C13813)</f>
        <v>0.909090909090909</v>
      </c>
    </row>
    <row r="13814" customFormat="false" ht="15" hidden="false" customHeight="false" outlineLevel="0" collapsed="false">
      <c r="A13814" s="37" t="s">
        <v>889</v>
      </c>
      <c r="B13814" s="37" t="s">
        <v>272</v>
      </c>
      <c r="C13814" s="37" t="n">
        <v>22</v>
      </c>
      <c r="D13814" s="37" t="n">
        <v>20</v>
      </c>
      <c r="E13814" s="37" t="n">
        <v>2</v>
      </c>
      <c r="F13814" s="37" t="n">
        <v>0</v>
      </c>
      <c r="G13814" s="37" t="n">
        <v>0</v>
      </c>
      <c r="H13814" s="37" t="n">
        <v>1</v>
      </c>
      <c r="I13814" s="37" t="n">
        <v>0</v>
      </c>
      <c r="J13814" s="40" t="n">
        <f aca="false">IF(C13814=0,"",D13814/C13814)</f>
        <v>0.909090909090909</v>
      </c>
    </row>
    <row r="13815" customFormat="false" ht="15" hidden="false" customHeight="false" outlineLevel="0" collapsed="false">
      <c r="A13815" s="37" t="s">
        <v>889</v>
      </c>
      <c r="B13815" s="37" t="s">
        <v>273</v>
      </c>
      <c r="C13815" s="37" t="n">
        <v>22</v>
      </c>
      <c r="D13815" s="37" t="n">
        <v>20</v>
      </c>
      <c r="E13815" s="37" t="n">
        <v>1</v>
      </c>
      <c r="F13815" s="37" t="n">
        <v>0</v>
      </c>
      <c r="G13815" s="37" t="n">
        <v>0</v>
      </c>
      <c r="H13815" s="37" t="n">
        <v>0</v>
      </c>
      <c r="I13815" s="37" t="n">
        <v>1</v>
      </c>
      <c r="J13815" s="40" t="n">
        <f aca="false">IF(C13815=0,"",D13815/C13815)</f>
        <v>0.909090909090909</v>
      </c>
    </row>
    <row r="13816" customFormat="false" ht="15" hidden="false" customHeight="false" outlineLevel="0" collapsed="false">
      <c r="A13816" s="37" t="s">
        <v>889</v>
      </c>
      <c r="B13816" s="37" t="s">
        <v>274</v>
      </c>
      <c r="C13816" s="37" t="n">
        <v>22</v>
      </c>
      <c r="D13816" s="37" t="n">
        <v>21</v>
      </c>
      <c r="E13816" s="37" t="n">
        <v>0</v>
      </c>
      <c r="F13816" s="37" t="n">
        <v>1</v>
      </c>
      <c r="G13816" s="37" t="n">
        <v>0</v>
      </c>
      <c r="H13816" s="37" t="n">
        <v>1</v>
      </c>
      <c r="I13816" s="37" t="n">
        <v>0</v>
      </c>
      <c r="J13816" s="40" t="n">
        <f aca="false">IF(C13816=0,"",D13816/C13816)</f>
        <v>0.954545454545455</v>
      </c>
    </row>
    <row r="13817" customFormat="false" ht="15" hidden="false" customHeight="false" outlineLevel="0" collapsed="false">
      <c r="A13817" s="37" t="s">
        <v>889</v>
      </c>
      <c r="B13817" s="37" t="s">
        <v>275</v>
      </c>
      <c r="C13817" s="37" t="n">
        <v>22</v>
      </c>
      <c r="D13817" s="37" t="n">
        <v>19</v>
      </c>
      <c r="E13817" s="37" t="n">
        <v>0</v>
      </c>
      <c r="F13817" s="37" t="n">
        <v>0</v>
      </c>
      <c r="G13817" s="37" t="n">
        <v>0</v>
      </c>
      <c r="H13817" s="37" t="n">
        <v>6</v>
      </c>
      <c r="I13817" s="37" t="n">
        <v>3</v>
      </c>
      <c r="J13817" s="40" t="n">
        <f aca="false">IF(C13817=0,"",D13817/C13817)</f>
        <v>0.863636363636364</v>
      </c>
    </row>
    <row r="13818" customFormat="false" ht="15" hidden="false" customHeight="false" outlineLevel="0" collapsed="false">
      <c r="A13818" s="37" t="s">
        <v>889</v>
      </c>
      <c r="B13818" s="37" t="s">
        <v>276</v>
      </c>
      <c r="C13818" s="37" t="n">
        <v>22</v>
      </c>
      <c r="D13818" s="37" t="n">
        <v>20</v>
      </c>
      <c r="E13818" s="37" t="n">
        <v>1</v>
      </c>
      <c r="F13818" s="37" t="n">
        <v>0</v>
      </c>
      <c r="G13818" s="37" t="n">
        <v>0</v>
      </c>
      <c r="H13818" s="37" t="n">
        <v>1</v>
      </c>
      <c r="I13818" s="37" t="n">
        <v>0</v>
      </c>
      <c r="J13818" s="40" t="n">
        <f aca="false">IF(C13818=0,"",D13818/C13818)</f>
        <v>0.909090909090909</v>
      </c>
    </row>
    <row r="13819" customFormat="false" ht="15" hidden="false" customHeight="false" outlineLevel="0" collapsed="false">
      <c r="A13819" s="37" t="s">
        <v>889</v>
      </c>
      <c r="B13819" s="37" t="s">
        <v>277</v>
      </c>
      <c r="C13819" s="37" t="n">
        <v>22</v>
      </c>
      <c r="D13819" s="37" t="n">
        <v>21</v>
      </c>
      <c r="E13819" s="37" t="n">
        <v>0</v>
      </c>
      <c r="F13819" s="37" t="n">
        <v>1</v>
      </c>
      <c r="G13819" s="37" t="n">
        <v>0</v>
      </c>
      <c r="H13819" s="37" t="n">
        <v>0</v>
      </c>
      <c r="I13819" s="37" t="n">
        <v>0</v>
      </c>
      <c r="J13819" s="40" t="n">
        <f aca="false">IF(C13819=0,"",D13819/C13819)</f>
        <v>0.954545454545455</v>
      </c>
    </row>
    <row r="13820" customFormat="false" ht="15" hidden="false" customHeight="false" outlineLevel="0" collapsed="false">
      <c r="A13820" s="37" t="s">
        <v>889</v>
      </c>
      <c r="B13820" s="37" t="s">
        <v>278</v>
      </c>
      <c r="C13820" s="37" t="n">
        <v>22</v>
      </c>
      <c r="D13820" s="37" t="n">
        <v>22</v>
      </c>
      <c r="E13820" s="37" t="n">
        <v>1</v>
      </c>
      <c r="F13820" s="37" t="n">
        <v>1</v>
      </c>
      <c r="G13820" s="37" t="n">
        <v>0</v>
      </c>
      <c r="H13820" s="37" t="n">
        <v>1</v>
      </c>
      <c r="I13820" s="37" t="n">
        <v>0</v>
      </c>
      <c r="J13820" s="40" t="n">
        <f aca="false">IF(C13820=0,"",D13820/C13820)</f>
        <v>1</v>
      </c>
    </row>
    <row r="13821" customFormat="false" ht="15" hidden="false" customHeight="false" outlineLevel="0" collapsed="false">
      <c r="A13821" s="37" t="s">
        <v>889</v>
      </c>
      <c r="B13821" s="37" t="s">
        <v>279</v>
      </c>
      <c r="C13821" s="37" t="n">
        <v>22</v>
      </c>
      <c r="D13821" s="37" t="n">
        <v>19</v>
      </c>
      <c r="E13821" s="37" t="n">
        <v>0</v>
      </c>
      <c r="F13821" s="37" t="n">
        <v>1</v>
      </c>
      <c r="G13821" s="37" t="n">
        <v>0</v>
      </c>
      <c r="H13821" s="37" t="n">
        <v>2</v>
      </c>
      <c r="I13821" s="37" t="n">
        <v>1</v>
      </c>
      <c r="J13821" s="40" t="n">
        <f aca="false">IF(C13821=0,"",D13821/C13821)</f>
        <v>0.863636363636364</v>
      </c>
    </row>
    <row r="13822" customFormat="false" ht="15" hidden="false" customHeight="false" outlineLevel="0" collapsed="false">
      <c r="A13822" s="37" t="s">
        <v>889</v>
      </c>
      <c r="B13822" s="37" t="s">
        <v>280</v>
      </c>
      <c r="C13822" s="37" t="n">
        <v>22</v>
      </c>
      <c r="D13822" s="37" t="n">
        <v>17</v>
      </c>
      <c r="E13822" s="37" t="n">
        <v>0</v>
      </c>
      <c r="F13822" s="37" t="n">
        <v>0</v>
      </c>
      <c r="G13822" s="37" t="n">
        <v>0</v>
      </c>
      <c r="H13822" s="37" t="n">
        <v>2</v>
      </c>
      <c r="I13822" s="37" t="n">
        <v>14</v>
      </c>
      <c r="J13822" s="40" t="n">
        <f aca="false">IF(C13822=0,"",D13822/C13822)</f>
        <v>0.772727272727273</v>
      </c>
    </row>
    <row r="13823" customFormat="false" ht="15" hidden="false" customHeight="false" outlineLevel="0" collapsed="false">
      <c r="A13823" s="37" t="s">
        <v>889</v>
      </c>
      <c r="B13823" s="37" t="s">
        <v>281</v>
      </c>
      <c r="C13823" s="37" t="n">
        <v>22</v>
      </c>
      <c r="D13823" s="37" t="n">
        <v>20</v>
      </c>
      <c r="E13823" s="37" t="n">
        <v>0</v>
      </c>
      <c r="F13823" s="37" t="n">
        <v>1</v>
      </c>
      <c r="G13823" s="37" t="n">
        <v>0</v>
      </c>
      <c r="H13823" s="37" t="n">
        <v>2</v>
      </c>
      <c r="I13823" s="37" t="n">
        <v>0</v>
      </c>
      <c r="J13823" s="40" t="n">
        <f aca="false">IF(C13823=0,"",D13823/C13823)</f>
        <v>0.909090909090909</v>
      </c>
    </row>
    <row r="13824" customFormat="false" ht="15" hidden="false" customHeight="false" outlineLevel="0" collapsed="false">
      <c r="A13824" s="37" t="s">
        <v>1939</v>
      </c>
      <c r="B13824" s="37" t="s">
        <v>270</v>
      </c>
      <c r="C13824" s="37" t="n">
        <v>22</v>
      </c>
      <c r="D13824" s="37" t="n">
        <v>21</v>
      </c>
      <c r="E13824" s="37" t="n">
        <v>0</v>
      </c>
      <c r="F13824" s="37" t="n">
        <v>1</v>
      </c>
      <c r="G13824" s="37" t="n">
        <v>1</v>
      </c>
      <c r="H13824" s="37" t="n">
        <v>1</v>
      </c>
      <c r="I13824" s="37" t="n">
        <v>3</v>
      </c>
      <c r="J13824" s="40" t="n">
        <f aca="false">IF(C13824=0,"",D13824/C13824)</f>
        <v>0.954545454545455</v>
      </c>
    </row>
    <row r="13825" customFormat="false" ht="15" hidden="false" customHeight="false" outlineLevel="0" collapsed="false">
      <c r="A13825" s="37" t="s">
        <v>1939</v>
      </c>
      <c r="B13825" s="37" t="s">
        <v>271</v>
      </c>
      <c r="C13825" s="37" t="n">
        <v>22</v>
      </c>
      <c r="D13825" s="37" t="n">
        <v>22</v>
      </c>
      <c r="E13825" s="37" t="n">
        <v>1</v>
      </c>
      <c r="F13825" s="37" t="n">
        <v>3</v>
      </c>
      <c r="G13825" s="37" t="n">
        <v>0</v>
      </c>
      <c r="H13825" s="37" t="n">
        <v>1</v>
      </c>
      <c r="I13825" s="37" t="n">
        <v>1</v>
      </c>
      <c r="J13825" s="40" t="n">
        <f aca="false">IF(C13825=0,"",D13825/C13825)</f>
        <v>1</v>
      </c>
    </row>
    <row r="13826" customFormat="false" ht="15" hidden="false" customHeight="false" outlineLevel="0" collapsed="false">
      <c r="A13826" s="37" t="s">
        <v>1939</v>
      </c>
      <c r="B13826" s="37" t="s">
        <v>272</v>
      </c>
      <c r="C13826" s="37" t="n">
        <v>22</v>
      </c>
      <c r="D13826" s="37" t="n">
        <v>19</v>
      </c>
      <c r="E13826" s="37" t="n">
        <v>0</v>
      </c>
      <c r="F13826" s="37" t="n">
        <v>0</v>
      </c>
      <c r="G13826" s="37" t="n">
        <v>0</v>
      </c>
      <c r="H13826" s="37" t="n">
        <v>0</v>
      </c>
      <c r="I13826" s="37" t="n">
        <v>7</v>
      </c>
      <c r="J13826" s="40" t="n">
        <f aca="false">IF(C13826=0,"",D13826/C13826)</f>
        <v>0.863636363636364</v>
      </c>
    </row>
    <row r="13827" customFormat="false" ht="15" hidden="false" customHeight="false" outlineLevel="0" collapsed="false">
      <c r="A13827" s="37" t="s">
        <v>1939</v>
      </c>
      <c r="B13827" s="37" t="s">
        <v>273</v>
      </c>
      <c r="C13827" s="37" t="n">
        <v>22</v>
      </c>
      <c r="D13827" s="37" t="n">
        <v>21</v>
      </c>
      <c r="E13827" s="37" t="n">
        <v>2</v>
      </c>
      <c r="F13827" s="37" t="n">
        <v>2</v>
      </c>
      <c r="G13827" s="37" t="n">
        <v>0</v>
      </c>
      <c r="H13827" s="37" t="n">
        <v>1</v>
      </c>
      <c r="I13827" s="37" t="n">
        <v>5</v>
      </c>
      <c r="J13827" s="40" t="n">
        <f aca="false">IF(C13827=0,"",D13827/C13827)</f>
        <v>0.954545454545455</v>
      </c>
    </row>
    <row r="13828" customFormat="false" ht="15" hidden="false" customHeight="false" outlineLevel="0" collapsed="false">
      <c r="A13828" s="37" t="s">
        <v>1939</v>
      </c>
      <c r="B13828" s="37" t="s">
        <v>274</v>
      </c>
      <c r="C13828" s="37" t="n">
        <v>22</v>
      </c>
      <c r="D13828" s="37" t="n">
        <v>21</v>
      </c>
      <c r="E13828" s="37" t="n">
        <v>1</v>
      </c>
      <c r="F13828" s="37" t="n">
        <v>0</v>
      </c>
      <c r="G13828" s="37" t="n">
        <v>0</v>
      </c>
      <c r="H13828" s="37" t="n">
        <v>2</v>
      </c>
      <c r="I13828" s="37" t="n">
        <v>10</v>
      </c>
      <c r="J13828" s="40" t="n">
        <f aca="false">IF(C13828=0,"",D13828/C13828)</f>
        <v>0.954545454545455</v>
      </c>
    </row>
    <row r="13829" customFormat="false" ht="15" hidden="false" customHeight="false" outlineLevel="0" collapsed="false">
      <c r="A13829" s="37" t="s">
        <v>1939</v>
      </c>
      <c r="B13829" s="37" t="s">
        <v>275</v>
      </c>
      <c r="C13829" s="37" t="n">
        <v>22</v>
      </c>
      <c r="D13829" s="37" t="n">
        <v>18</v>
      </c>
      <c r="E13829" s="37" t="n">
        <v>0</v>
      </c>
      <c r="F13829" s="37" t="n">
        <v>1</v>
      </c>
      <c r="G13829" s="37" t="n">
        <v>0</v>
      </c>
      <c r="H13829" s="37" t="n">
        <v>0</v>
      </c>
      <c r="I13829" s="37" t="n">
        <v>7</v>
      </c>
      <c r="J13829" s="40" t="n">
        <f aca="false">IF(C13829=0,"",D13829/C13829)</f>
        <v>0.818181818181818</v>
      </c>
    </row>
    <row r="13830" customFormat="false" ht="15" hidden="false" customHeight="false" outlineLevel="0" collapsed="false">
      <c r="A13830" s="37" t="s">
        <v>1939</v>
      </c>
      <c r="B13830" s="37" t="s">
        <v>276</v>
      </c>
      <c r="C13830" s="37" t="n">
        <v>22</v>
      </c>
      <c r="D13830" s="37" t="n">
        <v>20</v>
      </c>
      <c r="E13830" s="37" t="n">
        <v>1</v>
      </c>
      <c r="F13830" s="37" t="n">
        <v>0</v>
      </c>
      <c r="G13830" s="37" t="n">
        <v>0</v>
      </c>
      <c r="H13830" s="37" t="n">
        <v>1</v>
      </c>
      <c r="I13830" s="37" t="n">
        <v>26</v>
      </c>
      <c r="J13830" s="40" t="n">
        <f aca="false">IF(C13830=0,"",D13830/C13830)</f>
        <v>0.909090909090909</v>
      </c>
    </row>
    <row r="13831" customFormat="false" ht="15" hidden="false" customHeight="false" outlineLevel="0" collapsed="false">
      <c r="A13831" s="37" t="s">
        <v>1939</v>
      </c>
      <c r="B13831" s="37" t="s">
        <v>277</v>
      </c>
      <c r="C13831" s="37" t="n">
        <v>22</v>
      </c>
      <c r="D13831" s="37" t="n">
        <v>19</v>
      </c>
      <c r="E13831" s="37" t="n">
        <v>0</v>
      </c>
      <c r="F13831" s="37" t="n">
        <v>2</v>
      </c>
      <c r="G13831" s="37" t="n">
        <v>0</v>
      </c>
      <c r="H13831" s="37" t="n">
        <v>3</v>
      </c>
      <c r="I13831" s="37" t="n">
        <v>15</v>
      </c>
      <c r="J13831" s="40" t="n">
        <f aca="false">IF(C13831=0,"",D13831/C13831)</f>
        <v>0.863636363636364</v>
      </c>
    </row>
    <row r="13832" customFormat="false" ht="15" hidden="false" customHeight="false" outlineLevel="0" collapsed="false">
      <c r="A13832" s="37" t="s">
        <v>1939</v>
      </c>
      <c r="B13832" s="37" t="s">
        <v>278</v>
      </c>
      <c r="C13832" s="37" t="n">
        <v>22</v>
      </c>
      <c r="D13832" s="37" t="n">
        <v>20</v>
      </c>
      <c r="E13832" s="37" t="n">
        <v>3</v>
      </c>
      <c r="F13832" s="37" t="n">
        <v>0</v>
      </c>
      <c r="G13832" s="37" t="n">
        <v>2</v>
      </c>
      <c r="H13832" s="37" t="n">
        <v>2</v>
      </c>
      <c r="I13832" s="37" t="n">
        <v>28</v>
      </c>
      <c r="J13832" s="40" t="n">
        <f aca="false">IF(C13832=0,"",D13832/C13832)</f>
        <v>0.909090909090909</v>
      </c>
    </row>
    <row r="13833" customFormat="false" ht="15" hidden="false" customHeight="false" outlineLevel="0" collapsed="false">
      <c r="A13833" s="37" t="s">
        <v>1939</v>
      </c>
      <c r="B13833" s="37" t="s">
        <v>279</v>
      </c>
      <c r="C13833" s="37" t="n">
        <v>22</v>
      </c>
      <c r="D13833" s="37" t="n">
        <v>21</v>
      </c>
      <c r="E13833" s="37" t="n">
        <v>1</v>
      </c>
      <c r="F13833" s="37" t="n">
        <v>0</v>
      </c>
      <c r="G13833" s="37" t="n">
        <v>0</v>
      </c>
      <c r="H13833" s="37" t="n">
        <v>0</v>
      </c>
      <c r="I13833" s="37" t="n">
        <v>1</v>
      </c>
      <c r="J13833" s="40" t="n">
        <f aca="false">IF(C13833=0,"",D13833/C13833)</f>
        <v>0.954545454545455</v>
      </c>
    </row>
    <row r="13834" customFormat="false" ht="15" hidden="false" customHeight="false" outlineLevel="0" collapsed="false">
      <c r="A13834" s="37" t="s">
        <v>1939</v>
      </c>
      <c r="B13834" s="37" t="s">
        <v>280</v>
      </c>
      <c r="C13834" s="37" t="n">
        <v>22</v>
      </c>
      <c r="D13834" s="37" t="n">
        <v>20</v>
      </c>
      <c r="E13834" s="37" t="n">
        <v>1</v>
      </c>
      <c r="F13834" s="37" t="n">
        <v>0</v>
      </c>
      <c r="G13834" s="37" t="n">
        <v>0</v>
      </c>
      <c r="H13834" s="37" t="n">
        <v>3</v>
      </c>
      <c r="I13834" s="37" t="n">
        <v>3</v>
      </c>
      <c r="J13834" s="40" t="n">
        <f aca="false">IF(C13834=0,"",D13834/C13834)</f>
        <v>0.909090909090909</v>
      </c>
    </row>
    <row r="13835" customFormat="false" ht="15" hidden="false" customHeight="false" outlineLevel="0" collapsed="false">
      <c r="A13835" s="37" t="s">
        <v>1939</v>
      </c>
      <c r="B13835" s="37" t="s">
        <v>281</v>
      </c>
      <c r="C13835" s="37" t="n">
        <v>22</v>
      </c>
      <c r="D13835" s="37" t="n">
        <v>22</v>
      </c>
      <c r="E13835" s="37" t="n">
        <v>0</v>
      </c>
      <c r="F13835" s="37" t="n">
        <v>0</v>
      </c>
      <c r="G13835" s="37" t="n">
        <v>0</v>
      </c>
      <c r="H13835" s="37" t="n">
        <v>0</v>
      </c>
      <c r="I13835" s="37" t="n">
        <v>5</v>
      </c>
      <c r="J13835" s="40" t="n">
        <f aca="false">IF(C13835=0,"",D13835/C13835)</f>
        <v>1</v>
      </c>
    </row>
    <row r="13836" customFormat="false" ht="15" hidden="false" customHeight="false" outlineLevel="0" collapsed="false">
      <c r="A13836" s="37" t="s">
        <v>1940</v>
      </c>
      <c r="B13836" s="37" t="s">
        <v>272</v>
      </c>
      <c r="C13836" s="37" t="n">
        <v>22</v>
      </c>
      <c r="D13836" s="37" t="n">
        <v>21</v>
      </c>
      <c r="E13836" s="37" t="n">
        <v>2</v>
      </c>
      <c r="F13836" s="37" t="n">
        <v>0</v>
      </c>
      <c r="G13836" s="37" t="n">
        <v>0</v>
      </c>
      <c r="H13836" s="37" t="n">
        <v>1</v>
      </c>
      <c r="I13836" s="37" t="n">
        <v>0</v>
      </c>
      <c r="J13836" s="40" t="n">
        <f aca="false">IF(C13836=0,"",D13836/C13836)</f>
        <v>0.954545454545455</v>
      </c>
    </row>
    <row r="13837" customFormat="false" ht="15" hidden="false" customHeight="false" outlineLevel="0" collapsed="false">
      <c r="A13837" s="37" t="s">
        <v>1940</v>
      </c>
      <c r="B13837" s="37" t="s">
        <v>273</v>
      </c>
      <c r="C13837" s="37" t="n">
        <v>22</v>
      </c>
      <c r="D13837" s="37" t="n">
        <v>21</v>
      </c>
      <c r="E13837" s="37" t="n">
        <v>0</v>
      </c>
      <c r="F13837" s="37" t="n">
        <v>1</v>
      </c>
      <c r="G13837" s="37" t="n">
        <v>0</v>
      </c>
      <c r="H13837" s="37" t="n">
        <v>0</v>
      </c>
      <c r="I13837" s="37" t="n">
        <v>2</v>
      </c>
      <c r="J13837" s="40" t="n">
        <f aca="false">IF(C13837=0,"",D13837/C13837)</f>
        <v>0.954545454545455</v>
      </c>
    </row>
    <row r="13838" customFormat="false" ht="15" hidden="false" customHeight="false" outlineLevel="0" collapsed="false">
      <c r="A13838" s="37" t="s">
        <v>1940</v>
      </c>
      <c r="B13838" s="37" t="s">
        <v>274</v>
      </c>
      <c r="C13838" s="37" t="n">
        <v>22</v>
      </c>
      <c r="D13838" s="37" t="n">
        <v>21</v>
      </c>
      <c r="E13838" s="37" t="n">
        <v>0</v>
      </c>
      <c r="F13838" s="37" t="n">
        <v>1</v>
      </c>
      <c r="G13838" s="37" t="n">
        <v>1</v>
      </c>
      <c r="H13838" s="37" t="n">
        <v>2</v>
      </c>
      <c r="I13838" s="37" t="n">
        <v>0</v>
      </c>
      <c r="J13838" s="40" t="n">
        <f aca="false">IF(C13838=0,"",D13838/C13838)</f>
        <v>0.954545454545455</v>
      </c>
    </row>
    <row r="13839" customFormat="false" ht="15" hidden="false" customHeight="false" outlineLevel="0" collapsed="false">
      <c r="A13839" s="37" t="s">
        <v>1940</v>
      </c>
      <c r="B13839" s="37" t="s">
        <v>275</v>
      </c>
      <c r="C13839" s="37" t="n">
        <v>22</v>
      </c>
      <c r="D13839" s="37" t="n">
        <v>19</v>
      </c>
      <c r="E13839" s="37" t="n">
        <v>0</v>
      </c>
      <c r="F13839" s="37" t="n">
        <v>1</v>
      </c>
      <c r="G13839" s="37" t="n">
        <v>0</v>
      </c>
      <c r="H13839" s="37" t="n">
        <v>1</v>
      </c>
      <c r="I13839" s="37" t="n">
        <v>0</v>
      </c>
      <c r="J13839" s="40" t="n">
        <f aca="false">IF(C13839=0,"",D13839/C13839)</f>
        <v>0.863636363636364</v>
      </c>
    </row>
    <row r="13840" customFormat="false" ht="15" hidden="false" customHeight="false" outlineLevel="0" collapsed="false">
      <c r="A13840" s="37" t="s">
        <v>1940</v>
      </c>
      <c r="B13840" s="37" t="s">
        <v>276</v>
      </c>
      <c r="C13840" s="37" t="n">
        <v>22</v>
      </c>
      <c r="D13840" s="37" t="n">
        <v>19</v>
      </c>
      <c r="E13840" s="37" t="n">
        <v>0</v>
      </c>
      <c r="F13840" s="37" t="n">
        <v>0</v>
      </c>
      <c r="G13840" s="37" t="n">
        <v>1</v>
      </c>
      <c r="H13840" s="37" t="n">
        <v>2</v>
      </c>
      <c r="I13840" s="37" t="n">
        <v>2</v>
      </c>
      <c r="J13840" s="40" t="n">
        <f aca="false">IF(C13840=0,"",D13840/C13840)</f>
        <v>0.863636363636364</v>
      </c>
    </row>
    <row r="13841" customFormat="false" ht="15" hidden="false" customHeight="false" outlineLevel="0" collapsed="false">
      <c r="A13841" s="37" t="s">
        <v>1940</v>
      </c>
      <c r="B13841" s="37" t="s">
        <v>277</v>
      </c>
      <c r="C13841" s="37" t="n">
        <v>22</v>
      </c>
      <c r="D13841" s="37" t="n">
        <v>22</v>
      </c>
      <c r="E13841" s="37" t="n">
        <v>0</v>
      </c>
      <c r="F13841" s="37" t="n">
        <v>0</v>
      </c>
      <c r="G13841" s="37" t="n">
        <v>0</v>
      </c>
      <c r="H13841" s="37" t="n">
        <v>2</v>
      </c>
      <c r="I13841" s="37" t="n">
        <v>2</v>
      </c>
      <c r="J13841" s="40" t="n">
        <f aca="false">IF(C13841=0,"",D13841/C13841)</f>
        <v>1</v>
      </c>
    </row>
    <row r="13842" customFormat="false" ht="15" hidden="false" customHeight="false" outlineLevel="0" collapsed="false">
      <c r="A13842" s="37" t="s">
        <v>1940</v>
      </c>
      <c r="B13842" s="37" t="s">
        <v>278</v>
      </c>
      <c r="C13842" s="37" t="n">
        <v>22</v>
      </c>
      <c r="D13842" s="37" t="n">
        <v>19</v>
      </c>
      <c r="E13842" s="37" t="n">
        <v>1</v>
      </c>
      <c r="F13842" s="37" t="n">
        <v>0</v>
      </c>
      <c r="G13842" s="37" t="n">
        <v>0</v>
      </c>
      <c r="H13842" s="37" t="n">
        <v>0</v>
      </c>
      <c r="I13842" s="37" t="n">
        <v>6</v>
      </c>
      <c r="J13842" s="40" t="n">
        <f aca="false">IF(C13842=0,"",D13842/C13842)</f>
        <v>0.863636363636364</v>
      </c>
    </row>
    <row r="13843" customFormat="false" ht="15" hidden="false" customHeight="false" outlineLevel="0" collapsed="false">
      <c r="A13843" s="37" t="s">
        <v>1940</v>
      </c>
      <c r="B13843" s="37" t="s">
        <v>279</v>
      </c>
      <c r="C13843" s="37" t="n">
        <v>22</v>
      </c>
      <c r="D13843" s="37" t="n">
        <v>21</v>
      </c>
      <c r="E13843" s="37" t="n">
        <v>0</v>
      </c>
      <c r="F13843" s="37" t="n">
        <v>3</v>
      </c>
      <c r="G13843" s="37" t="n">
        <v>1</v>
      </c>
      <c r="H13843" s="37" t="n">
        <v>0</v>
      </c>
      <c r="I13843" s="37" t="n">
        <v>1</v>
      </c>
      <c r="J13843" s="40" t="n">
        <f aca="false">IF(C13843=0,"",D13843/C13843)</f>
        <v>0.954545454545455</v>
      </c>
    </row>
    <row r="13844" customFormat="false" ht="15" hidden="false" customHeight="false" outlineLevel="0" collapsed="false">
      <c r="A13844" s="37" t="s">
        <v>1940</v>
      </c>
      <c r="B13844" s="37" t="s">
        <v>280</v>
      </c>
      <c r="C13844" s="37" t="n">
        <v>22</v>
      </c>
      <c r="D13844" s="37" t="n">
        <v>22</v>
      </c>
      <c r="E13844" s="37" t="n">
        <v>0</v>
      </c>
      <c r="F13844" s="37" t="n">
        <v>1</v>
      </c>
      <c r="G13844" s="37" t="n">
        <v>0</v>
      </c>
      <c r="H13844" s="37" t="n">
        <v>0</v>
      </c>
      <c r="I13844" s="37" t="n">
        <v>0</v>
      </c>
      <c r="J13844" s="40" t="n">
        <f aca="false">IF(C13844=0,"",D13844/C13844)</f>
        <v>1</v>
      </c>
    </row>
    <row r="13845" customFormat="false" ht="15" hidden="false" customHeight="false" outlineLevel="0" collapsed="false">
      <c r="A13845" s="37" t="s">
        <v>1940</v>
      </c>
      <c r="B13845" s="37" t="s">
        <v>281</v>
      </c>
      <c r="C13845" s="37" t="n">
        <v>22</v>
      </c>
      <c r="D13845" s="37" t="n">
        <v>21</v>
      </c>
      <c r="E13845" s="37" t="n">
        <v>0</v>
      </c>
      <c r="F13845" s="37" t="n">
        <v>1</v>
      </c>
      <c r="G13845" s="37" t="n">
        <v>1</v>
      </c>
      <c r="H13845" s="37" t="n">
        <v>0</v>
      </c>
      <c r="I13845" s="37" t="n">
        <v>3</v>
      </c>
      <c r="J13845" s="40" t="n">
        <f aca="false">IF(C13845=0,"",D13845/C13845)</f>
        <v>0.954545454545455</v>
      </c>
    </row>
    <row r="13846" customFormat="false" ht="15" hidden="false" customHeight="false" outlineLevel="0" collapsed="false">
      <c r="A13846" s="37" t="s">
        <v>1941</v>
      </c>
      <c r="B13846" s="37" t="s">
        <v>270</v>
      </c>
      <c r="C13846" s="37" t="n">
        <v>22</v>
      </c>
      <c r="D13846" s="37" t="n">
        <v>21</v>
      </c>
      <c r="E13846" s="37" t="n">
        <v>1</v>
      </c>
      <c r="F13846" s="37" t="n">
        <v>1</v>
      </c>
      <c r="G13846" s="37" t="n">
        <v>0</v>
      </c>
      <c r="H13846" s="37" t="n">
        <v>1</v>
      </c>
      <c r="I13846" s="37" t="n">
        <v>11</v>
      </c>
      <c r="J13846" s="40" t="n">
        <f aca="false">IF(C13846=0,"",D13846/C13846)</f>
        <v>0.954545454545455</v>
      </c>
    </row>
    <row r="13847" customFormat="false" ht="15" hidden="false" customHeight="false" outlineLevel="0" collapsed="false">
      <c r="A13847" s="37" t="s">
        <v>1941</v>
      </c>
      <c r="B13847" s="37" t="s">
        <v>271</v>
      </c>
      <c r="C13847" s="37" t="n">
        <v>22</v>
      </c>
      <c r="D13847" s="37" t="n">
        <v>18</v>
      </c>
      <c r="E13847" s="37" t="n">
        <v>2</v>
      </c>
      <c r="F13847" s="37" t="n">
        <v>0</v>
      </c>
      <c r="G13847" s="37" t="n">
        <v>1</v>
      </c>
      <c r="H13847" s="37" t="n">
        <v>3</v>
      </c>
      <c r="I13847" s="37" t="n">
        <v>13</v>
      </c>
      <c r="J13847" s="40" t="n">
        <f aca="false">IF(C13847=0,"",D13847/C13847)</f>
        <v>0.818181818181818</v>
      </c>
    </row>
    <row r="13848" customFormat="false" ht="15" hidden="false" customHeight="false" outlineLevel="0" collapsed="false">
      <c r="A13848" s="37" t="s">
        <v>1941</v>
      </c>
      <c r="B13848" s="37" t="s">
        <v>272</v>
      </c>
      <c r="C13848" s="37" t="n">
        <v>22</v>
      </c>
      <c r="D13848" s="37" t="n">
        <v>19</v>
      </c>
      <c r="E13848" s="37" t="n">
        <v>1</v>
      </c>
      <c r="F13848" s="37" t="n">
        <v>1</v>
      </c>
      <c r="G13848" s="37" t="n">
        <v>1</v>
      </c>
      <c r="H13848" s="37" t="n">
        <v>0</v>
      </c>
      <c r="I13848" s="37" t="n">
        <v>26</v>
      </c>
      <c r="J13848" s="40" t="n">
        <f aca="false">IF(C13848=0,"",D13848/C13848)</f>
        <v>0.863636363636364</v>
      </c>
    </row>
    <row r="13849" customFormat="false" ht="15" hidden="false" customHeight="false" outlineLevel="0" collapsed="false">
      <c r="A13849" s="37" t="s">
        <v>1941</v>
      </c>
      <c r="B13849" s="37" t="s">
        <v>273</v>
      </c>
      <c r="C13849" s="37" t="n">
        <v>22</v>
      </c>
      <c r="D13849" s="37" t="n">
        <v>18</v>
      </c>
      <c r="E13849" s="37" t="n">
        <v>1</v>
      </c>
      <c r="F13849" s="37" t="n">
        <v>0</v>
      </c>
      <c r="G13849" s="37" t="n">
        <v>0</v>
      </c>
      <c r="H13849" s="37" t="n">
        <v>2</v>
      </c>
      <c r="I13849" s="37" t="n">
        <v>31</v>
      </c>
      <c r="J13849" s="40" t="n">
        <f aca="false">IF(C13849=0,"",D13849/C13849)</f>
        <v>0.818181818181818</v>
      </c>
    </row>
    <row r="13850" customFormat="false" ht="15" hidden="false" customHeight="false" outlineLevel="0" collapsed="false">
      <c r="A13850" s="37" t="s">
        <v>1941</v>
      </c>
      <c r="B13850" s="37" t="s">
        <v>274</v>
      </c>
      <c r="C13850" s="37" t="n">
        <v>22</v>
      </c>
      <c r="D13850" s="37" t="n">
        <v>19</v>
      </c>
      <c r="E13850" s="37" t="n">
        <v>1</v>
      </c>
      <c r="F13850" s="37" t="n">
        <v>0</v>
      </c>
      <c r="G13850" s="37" t="n">
        <v>2</v>
      </c>
      <c r="H13850" s="37" t="n">
        <v>1</v>
      </c>
      <c r="I13850" s="37" t="n">
        <v>16</v>
      </c>
      <c r="J13850" s="40" t="n">
        <f aca="false">IF(C13850=0,"",D13850/C13850)</f>
        <v>0.863636363636364</v>
      </c>
    </row>
    <row r="13851" customFormat="false" ht="15" hidden="false" customHeight="false" outlineLevel="0" collapsed="false">
      <c r="A13851" s="37" t="s">
        <v>1941</v>
      </c>
      <c r="B13851" s="37" t="s">
        <v>275</v>
      </c>
      <c r="C13851" s="37" t="n">
        <v>22</v>
      </c>
      <c r="D13851" s="37" t="n">
        <v>20</v>
      </c>
      <c r="E13851" s="37" t="n">
        <v>0</v>
      </c>
      <c r="F13851" s="37" t="n">
        <v>1</v>
      </c>
      <c r="G13851" s="37" t="n">
        <v>1</v>
      </c>
      <c r="H13851" s="37" t="n">
        <v>2</v>
      </c>
      <c r="I13851" s="37" t="n">
        <v>7</v>
      </c>
      <c r="J13851" s="40" t="n">
        <f aca="false">IF(C13851=0,"",D13851/C13851)</f>
        <v>0.909090909090909</v>
      </c>
    </row>
    <row r="13852" customFormat="false" ht="15" hidden="false" customHeight="false" outlineLevel="0" collapsed="false">
      <c r="A13852" s="37" t="s">
        <v>1941</v>
      </c>
      <c r="B13852" s="37" t="s">
        <v>276</v>
      </c>
      <c r="C13852" s="37" t="n">
        <v>22</v>
      </c>
      <c r="D13852" s="37" t="n">
        <v>19</v>
      </c>
      <c r="E13852" s="37" t="n">
        <v>1</v>
      </c>
      <c r="F13852" s="37" t="n">
        <v>1</v>
      </c>
      <c r="G13852" s="37" t="n">
        <v>1</v>
      </c>
      <c r="H13852" s="37" t="n">
        <v>1</v>
      </c>
      <c r="I13852" s="37" t="n">
        <v>19</v>
      </c>
      <c r="J13852" s="40" t="n">
        <f aca="false">IF(C13852=0,"",D13852/C13852)</f>
        <v>0.863636363636364</v>
      </c>
    </row>
    <row r="13853" customFormat="false" ht="15" hidden="false" customHeight="false" outlineLevel="0" collapsed="false">
      <c r="A13853" s="37" t="s">
        <v>1941</v>
      </c>
      <c r="B13853" s="37" t="s">
        <v>277</v>
      </c>
      <c r="C13853" s="37" t="n">
        <v>22</v>
      </c>
      <c r="D13853" s="37" t="n">
        <v>21</v>
      </c>
      <c r="E13853" s="37" t="n">
        <v>1</v>
      </c>
      <c r="F13853" s="37" t="n">
        <v>1</v>
      </c>
      <c r="G13853" s="37" t="n">
        <v>1</v>
      </c>
      <c r="H13853" s="37" t="n">
        <v>1</v>
      </c>
      <c r="I13853" s="37" t="n">
        <v>3</v>
      </c>
      <c r="J13853" s="40" t="n">
        <f aca="false">IF(C13853=0,"",D13853/C13853)</f>
        <v>0.954545454545455</v>
      </c>
    </row>
    <row r="13854" customFormat="false" ht="15" hidden="false" customHeight="false" outlineLevel="0" collapsed="false">
      <c r="A13854" s="37" t="s">
        <v>1941</v>
      </c>
      <c r="B13854" s="37" t="s">
        <v>278</v>
      </c>
      <c r="C13854" s="37" t="n">
        <v>22</v>
      </c>
      <c r="D13854" s="37" t="n">
        <v>17</v>
      </c>
      <c r="E13854" s="37" t="n">
        <v>1</v>
      </c>
      <c r="F13854" s="37" t="n">
        <v>0</v>
      </c>
      <c r="G13854" s="37" t="n">
        <v>1</v>
      </c>
      <c r="H13854" s="37" t="n">
        <v>2</v>
      </c>
      <c r="I13854" s="37" t="n">
        <v>26</v>
      </c>
      <c r="J13854" s="40" t="n">
        <f aca="false">IF(C13854=0,"",D13854/C13854)</f>
        <v>0.772727272727273</v>
      </c>
    </row>
    <row r="13855" customFormat="false" ht="15" hidden="false" customHeight="false" outlineLevel="0" collapsed="false">
      <c r="A13855" s="37" t="s">
        <v>1941</v>
      </c>
      <c r="B13855" s="37" t="s">
        <v>279</v>
      </c>
      <c r="C13855" s="37" t="n">
        <v>22</v>
      </c>
      <c r="D13855" s="37" t="n">
        <v>18</v>
      </c>
      <c r="E13855" s="37" t="n">
        <v>1</v>
      </c>
      <c r="F13855" s="37" t="n">
        <v>1</v>
      </c>
      <c r="G13855" s="37" t="n">
        <v>3</v>
      </c>
      <c r="H13855" s="37" t="n">
        <v>2</v>
      </c>
      <c r="I13855" s="37" t="n">
        <v>8</v>
      </c>
      <c r="J13855" s="40" t="n">
        <f aca="false">IF(C13855=0,"",D13855/C13855)</f>
        <v>0.818181818181818</v>
      </c>
    </row>
    <row r="13856" customFormat="false" ht="15" hidden="false" customHeight="false" outlineLevel="0" collapsed="false">
      <c r="A13856" s="37" t="s">
        <v>1941</v>
      </c>
      <c r="B13856" s="37" t="s">
        <v>280</v>
      </c>
      <c r="C13856" s="37" t="n">
        <v>22</v>
      </c>
      <c r="D13856" s="37" t="n">
        <v>19</v>
      </c>
      <c r="E13856" s="37" t="n">
        <v>2</v>
      </c>
      <c r="F13856" s="37" t="n">
        <v>0</v>
      </c>
      <c r="G13856" s="37" t="n">
        <v>0</v>
      </c>
      <c r="H13856" s="37" t="n">
        <v>0</v>
      </c>
      <c r="I13856" s="37" t="n">
        <v>10</v>
      </c>
      <c r="J13856" s="40" t="n">
        <f aca="false">IF(C13856=0,"",D13856/C13856)</f>
        <v>0.863636363636364</v>
      </c>
    </row>
    <row r="13857" customFormat="false" ht="15" hidden="false" customHeight="false" outlineLevel="0" collapsed="false">
      <c r="A13857" s="37" t="s">
        <v>1487</v>
      </c>
      <c r="B13857" s="37" t="s">
        <v>270</v>
      </c>
      <c r="C13857" s="37" t="n">
        <v>22</v>
      </c>
      <c r="D13857" s="37" t="n">
        <v>22</v>
      </c>
      <c r="E13857" s="37" t="n">
        <v>1</v>
      </c>
      <c r="F13857" s="37" t="n">
        <v>0</v>
      </c>
      <c r="G13857" s="37" t="n">
        <v>0</v>
      </c>
      <c r="H13857" s="37" t="n">
        <v>1</v>
      </c>
      <c r="I13857" s="37" t="n">
        <v>6</v>
      </c>
      <c r="J13857" s="40" t="n">
        <f aca="false">IF(C13857=0,"",D13857/C13857)</f>
        <v>1</v>
      </c>
    </row>
    <row r="13858" customFormat="false" ht="15" hidden="false" customHeight="false" outlineLevel="0" collapsed="false">
      <c r="A13858" s="37" t="s">
        <v>1487</v>
      </c>
      <c r="B13858" s="37" t="s">
        <v>271</v>
      </c>
      <c r="C13858" s="37" t="n">
        <v>22</v>
      </c>
      <c r="D13858" s="37" t="n">
        <v>22</v>
      </c>
      <c r="E13858" s="37" t="n">
        <v>0</v>
      </c>
      <c r="F13858" s="37" t="n">
        <v>0</v>
      </c>
      <c r="G13858" s="37" t="n">
        <v>0</v>
      </c>
      <c r="H13858" s="37" t="n">
        <v>0</v>
      </c>
      <c r="I13858" s="37" t="n">
        <v>20</v>
      </c>
      <c r="J13858" s="40" t="n">
        <f aca="false">IF(C13858=0,"",D13858/C13858)</f>
        <v>1</v>
      </c>
    </row>
    <row r="13859" customFormat="false" ht="15" hidden="false" customHeight="false" outlineLevel="0" collapsed="false">
      <c r="A13859" s="37" t="s">
        <v>1487</v>
      </c>
      <c r="B13859" s="37" t="s">
        <v>272</v>
      </c>
      <c r="C13859" s="37" t="n">
        <v>22</v>
      </c>
      <c r="D13859" s="37" t="n">
        <v>22</v>
      </c>
      <c r="E13859" s="37" t="n">
        <v>0</v>
      </c>
      <c r="F13859" s="37" t="n">
        <v>1</v>
      </c>
      <c r="G13859" s="37" t="n">
        <v>0</v>
      </c>
      <c r="H13859" s="37" t="n">
        <v>2</v>
      </c>
      <c r="I13859" s="37" t="n">
        <v>13</v>
      </c>
      <c r="J13859" s="40" t="n">
        <f aca="false">IF(C13859=0,"",D13859/C13859)</f>
        <v>1</v>
      </c>
    </row>
    <row r="13860" customFormat="false" ht="15" hidden="false" customHeight="false" outlineLevel="0" collapsed="false">
      <c r="A13860" s="37" t="s">
        <v>1487</v>
      </c>
      <c r="B13860" s="37" t="s">
        <v>273</v>
      </c>
      <c r="C13860" s="37" t="n">
        <v>22</v>
      </c>
      <c r="D13860" s="37" t="n">
        <v>22</v>
      </c>
      <c r="E13860" s="37" t="n">
        <v>1</v>
      </c>
      <c r="F13860" s="37" t="n">
        <v>0</v>
      </c>
      <c r="G13860" s="37" t="n">
        <v>0</v>
      </c>
      <c r="H13860" s="37" t="n">
        <v>2</v>
      </c>
      <c r="I13860" s="37" t="n">
        <v>7</v>
      </c>
      <c r="J13860" s="40" t="n">
        <f aca="false">IF(C13860=0,"",D13860/C13860)</f>
        <v>1</v>
      </c>
    </row>
    <row r="13861" customFormat="false" ht="15" hidden="false" customHeight="false" outlineLevel="0" collapsed="false">
      <c r="A13861" s="37" t="s">
        <v>1487</v>
      </c>
      <c r="B13861" s="37" t="s">
        <v>274</v>
      </c>
      <c r="C13861" s="37" t="n">
        <v>22</v>
      </c>
      <c r="D13861" s="37" t="n">
        <v>19</v>
      </c>
      <c r="E13861" s="37" t="n">
        <v>2</v>
      </c>
      <c r="F13861" s="37" t="n">
        <v>3</v>
      </c>
      <c r="G13861" s="37" t="n">
        <v>0</v>
      </c>
      <c r="H13861" s="37" t="n">
        <v>3</v>
      </c>
      <c r="I13861" s="37" t="n">
        <v>1</v>
      </c>
      <c r="J13861" s="40" t="n">
        <f aca="false">IF(C13861=0,"",D13861/C13861)</f>
        <v>0.863636363636364</v>
      </c>
    </row>
    <row r="13862" customFormat="false" ht="15" hidden="false" customHeight="false" outlineLevel="0" collapsed="false">
      <c r="A13862" s="37" t="s">
        <v>1487</v>
      </c>
      <c r="B13862" s="37" t="s">
        <v>275</v>
      </c>
      <c r="C13862" s="37" t="n">
        <v>22</v>
      </c>
      <c r="D13862" s="37" t="n">
        <v>21</v>
      </c>
      <c r="E13862" s="37" t="n">
        <v>1</v>
      </c>
      <c r="F13862" s="37" t="n">
        <v>0</v>
      </c>
      <c r="G13862" s="37" t="n">
        <v>0</v>
      </c>
      <c r="H13862" s="37" t="n">
        <v>2</v>
      </c>
      <c r="I13862" s="37" t="n">
        <v>13</v>
      </c>
      <c r="J13862" s="40" t="n">
        <f aca="false">IF(C13862=0,"",D13862/C13862)</f>
        <v>0.954545454545455</v>
      </c>
    </row>
    <row r="13863" customFormat="false" ht="15" hidden="false" customHeight="false" outlineLevel="0" collapsed="false">
      <c r="A13863" s="37" t="s">
        <v>1487</v>
      </c>
      <c r="B13863" s="37" t="s">
        <v>276</v>
      </c>
      <c r="C13863" s="37" t="n">
        <v>22</v>
      </c>
      <c r="D13863" s="37" t="n">
        <v>22</v>
      </c>
      <c r="E13863" s="37" t="n">
        <v>1</v>
      </c>
      <c r="F13863" s="37" t="n">
        <v>0</v>
      </c>
      <c r="G13863" s="37" t="n">
        <v>0</v>
      </c>
      <c r="H13863" s="37" t="n">
        <v>3</v>
      </c>
      <c r="I13863" s="37" t="n">
        <v>21</v>
      </c>
      <c r="J13863" s="40" t="n">
        <f aca="false">IF(C13863=0,"",D13863/C13863)</f>
        <v>1</v>
      </c>
    </row>
    <row r="13864" customFormat="false" ht="15" hidden="false" customHeight="false" outlineLevel="0" collapsed="false">
      <c r="A13864" s="37" t="s">
        <v>1487</v>
      </c>
      <c r="B13864" s="37" t="s">
        <v>277</v>
      </c>
      <c r="C13864" s="37" t="n">
        <v>22</v>
      </c>
      <c r="D13864" s="37" t="n">
        <v>20</v>
      </c>
      <c r="E13864" s="37" t="n">
        <v>0</v>
      </c>
      <c r="F13864" s="37" t="n">
        <v>0</v>
      </c>
      <c r="G13864" s="37" t="n">
        <v>0</v>
      </c>
      <c r="H13864" s="37" t="n">
        <v>1</v>
      </c>
      <c r="I13864" s="37" t="n">
        <v>2</v>
      </c>
      <c r="J13864" s="40" t="n">
        <f aca="false">IF(C13864=0,"",D13864/C13864)</f>
        <v>0.909090909090909</v>
      </c>
    </row>
    <row r="13865" customFormat="false" ht="15" hidden="false" customHeight="false" outlineLevel="0" collapsed="false">
      <c r="A13865" s="37" t="s">
        <v>1487</v>
      </c>
      <c r="B13865" s="37" t="s">
        <v>278</v>
      </c>
      <c r="C13865" s="37" t="n">
        <v>22</v>
      </c>
      <c r="D13865" s="37" t="n">
        <v>20</v>
      </c>
      <c r="E13865" s="37" t="n">
        <v>0</v>
      </c>
      <c r="F13865" s="37" t="n">
        <v>1</v>
      </c>
      <c r="G13865" s="37" t="n">
        <v>0</v>
      </c>
      <c r="H13865" s="37" t="n">
        <v>1</v>
      </c>
      <c r="I13865" s="37" t="n">
        <v>1</v>
      </c>
      <c r="J13865" s="40" t="n">
        <f aca="false">IF(C13865=0,"",D13865/C13865)</f>
        <v>0.909090909090909</v>
      </c>
    </row>
    <row r="13866" customFormat="false" ht="15" hidden="false" customHeight="false" outlineLevel="0" collapsed="false">
      <c r="A13866" s="37" t="s">
        <v>1487</v>
      </c>
      <c r="B13866" s="37" t="s">
        <v>279</v>
      </c>
      <c r="C13866" s="37" t="n">
        <v>22</v>
      </c>
      <c r="D13866" s="37" t="n">
        <v>22</v>
      </c>
      <c r="E13866" s="37" t="n">
        <v>0</v>
      </c>
      <c r="F13866" s="37" t="n">
        <v>1</v>
      </c>
      <c r="G13866" s="37" t="n">
        <v>0</v>
      </c>
      <c r="H13866" s="37" t="n">
        <v>1</v>
      </c>
      <c r="I13866" s="37" t="n">
        <v>25</v>
      </c>
      <c r="J13866" s="40" t="n">
        <f aca="false">IF(C13866=0,"",D13866/C13866)</f>
        <v>1</v>
      </c>
    </row>
    <row r="13867" customFormat="false" ht="15" hidden="false" customHeight="false" outlineLevel="0" collapsed="false">
      <c r="A13867" s="37" t="s">
        <v>1487</v>
      </c>
      <c r="B13867" s="37" t="s">
        <v>280</v>
      </c>
      <c r="C13867" s="37" t="n">
        <v>22</v>
      </c>
      <c r="D13867" s="37" t="n">
        <v>20</v>
      </c>
      <c r="E13867" s="37" t="n">
        <v>2</v>
      </c>
      <c r="F13867" s="37" t="n">
        <v>0</v>
      </c>
      <c r="G13867" s="37" t="n">
        <v>1</v>
      </c>
      <c r="H13867" s="37" t="n">
        <v>0</v>
      </c>
      <c r="I13867" s="37" t="n">
        <v>7</v>
      </c>
      <c r="J13867" s="40" t="n">
        <f aca="false">IF(C13867=0,"",D13867/C13867)</f>
        <v>0.909090909090909</v>
      </c>
    </row>
    <row r="13868" customFormat="false" ht="15" hidden="false" customHeight="false" outlineLevel="0" collapsed="false">
      <c r="A13868" s="37" t="s">
        <v>1487</v>
      </c>
      <c r="B13868" s="37" t="s">
        <v>281</v>
      </c>
      <c r="C13868" s="37" t="n">
        <v>22</v>
      </c>
      <c r="D13868" s="37" t="n">
        <v>19</v>
      </c>
      <c r="E13868" s="37" t="n">
        <v>0</v>
      </c>
      <c r="F13868" s="37" t="n">
        <v>1</v>
      </c>
      <c r="G13868" s="37" t="n">
        <v>1</v>
      </c>
      <c r="H13868" s="37" t="n">
        <v>1</v>
      </c>
      <c r="I13868" s="37" t="n">
        <v>17</v>
      </c>
      <c r="J13868" s="40" t="n">
        <f aca="false">IF(C13868=0,"",D13868/C13868)</f>
        <v>0.863636363636364</v>
      </c>
    </row>
    <row r="13869" customFormat="false" ht="15" hidden="false" customHeight="false" outlineLevel="0" collapsed="false">
      <c r="A13869" s="37" t="s">
        <v>1942</v>
      </c>
      <c r="B13869" s="37" t="s">
        <v>270</v>
      </c>
      <c r="C13869" s="37" t="n">
        <v>22</v>
      </c>
      <c r="D13869" s="37" t="n">
        <v>21</v>
      </c>
      <c r="E13869" s="37" t="n">
        <v>1</v>
      </c>
      <c r="F13869" s="37" t="n">
        <v>1</v>
      </c>
      <c r="G13869" s="37" t="n">
        <v>2</v>
      </c>
      <c r="H13869" s="37" t="n">
        <v>2</v>
      </c>
      <c r="I13869" s="37" t="n">
        <v>2</v>
      </c>
      <c r="J13869" s="40" t="n">
        <f aca="false">IF(C13869=0,"",D13869/C13869)</f>
        <v>0.954545454545455</v>
      </c>
    </row>
    <row r="13870" customFormat="false" ht="15" hidden="false" customHeight="false" outlineLevel="0" collapsed="false">
      <c r="A13870" s="37" t="s">
        <v>1942</v>
      </c>
      <c r="B13870" s="37" t="s">
        <v>271</v>
      </c>
      <c r="C13870" s="37" t="n">
        <v>22</v>
      </c>
      <c r="D13870" s="37" t="n">
        <v>20</v>
      </c>
      <c r="E13870" s="37" t="n">
        <v>2</v>
      </c>
      <c r="F13870" s="37" t="n">
        <v>1</v>
      </c>
      <c r="G13870" s="37" t="n">
        <v>0</v>
      </c>
      <c r="H13870" s="37" t="n">
        <v>1</v>
      </c>
      <c r="I13870" s="37" t="n">
        <v>2</v>
      </c>
      <c r="J13870" s="40" t="n">
        <f aca="false">IF(C13870=0,"",D13870/C13870)</f>
        <v>0.909090909090909</v>
      </c>
    </row>
    <row r="13871" customFormat="false" ht="15" hidden="false" customHeight="false" outlineLevel="0" collapsed="false">
      <c r="A13871" s="37" t="s">
        <v>1942</v>
      </c>
      <c r="B13871" s="37" t="s">
        <v>272</v>
      </c>
      <c r="C13871" s="37" t="n">
        <v>22</v>
      </c>
      <c r="D13871" s="37" t="n">
        <v>22</v>
      </c>
      <c r="E13871" s="37" t="n">
        <v>0</v>
      </c>
      <c r="F13871" s="37" t="n">
        <v>1</v>
      </c>
      <c r="G13871" s="37" t="n">
        <v>0</v>
      </c>
      <c r="H13871" s="37" t="n">
        <v>0</v>
      </c>
      <c r="I13871" s="37" t="n">
        <v>1</v>
      </c>
      <c r="J13871" s="40" t="n">
        <f aca="false">IF(C13871=0,"",D13871/C13871)</f>
        <v>1</v>
      </c>
    </row>
    <row r="13872" customFormat="false" ht="15" hidden="false" customHeight="false" outlineLevel="0" collapsed="false">
      <c r="A13872" s="37" t="s">
        <v>1942</v>
      </c>
      <c r="B13872" s="37" t="s">
        <v>273</v>
      </c>
      <c r="C13872" s="37" t="n">
        <v>22</v>
      </c>
      <c r="D13872" s="37" t="n">
        <v>19</v>
      </c>
      <c r="E13872" s="37" t="n">
        <v>0</v>
      </c>
      <c r="F13872" s="37" t="n">
        <v>0</v>
      </c>
      <c r="G13872" s="37" t="n">
        <v>0</v>
      </c>
      <c r="H13872" s="37" t="n">
        <v>1</v>
      </c>
      <c r="I13872" s="37" t="n">
        <v>1</v>
      </c>
      <c r="J13872" s="40" t="n">
        <f aca="false">IF(C13872=0,"",D13872/C13872)</f>
        <v>0.863636363636364</v>
      </c>
    </row>
    <row r="13873" customFormat="false" ht="15" hidden="false" customHeight="false" outlineLevel="0" collapsed="false">
      <c r="A13873" s="37" t="s">
        <v>1942</v>
      </c>
      <c r="B13873" s="37" t="s">
        <v>274</v>
      </c>
      <c r="C13873" s="37" t="n">
        <v>22</v>
      </c>
      <c r="D13873" s="37" t="n">
        <v>21</v>
      </c>
      <c r="E13873" s="37" t="n">
        <v>0</v>
      </c>
      <c r="F13873" s="37" t="n">
        <v>2</v>
      </c>
      <c r="G13873" s="37" t="n">
        <v>0</v>
      </c>
      <c r="H13873" s="37" t="n">
        <v>2</v>
      </c>
      <c r="I13873" s="37" t="n">
        <v>0</v>
      </c>
      <c r="J13873" s="40" t="n">
        <f aca="false">IF(C13873=0,"",D13873/C13873)</f>
        <v>0.954545454545455</v>
      </c>
    </row>
    <row r="13874" customFormat="false" ht="15" hidden="false" customHeight="false" outlineLevel="0" collapsed="false">
      <c r="A13874" s="37" t="s">
        <v>1942</v>
      </c>
      <c r="B13874" s="37" t="s">
        <v>275</v>
      </c>
      <c r="C13874" s="37" t="n">
        <v>22</v>
      </c>
      <c r="D13874" s="37" t="n">
        <v>22</v>
      </c>
      <c r="E13874" s="37" t="n">
        <v>0</v>
      </c>
      <c r="F13874" s="37" t="n">
        <v>1</v>
      </c>
      <c r="G13874" s="37" t="n">
        <v>0</v>
      </c>
      <c r="H13874" s="37" t="n">
        <v>0</v>
      </c>
      <c r="I13874" s="37" t="n">
        <v>0</v>
      </c>
      <c r="J13874" s="40" t="n">
        <f aca="false">IF(C13874=0,"",D13874/C13874)</f>
        <v>1</v>
      </c>
    </row>
    <row r="13875" customFormat="false" ht="15" hidden="false" customHeight="false" outlineLevel="0" collapsed="false">
      <c r="A13875" s="37" t="s">
        <v>1942</v>
      </c>
      <c r="B13875" s="37" t="s">
        <v>276</v>
      </c>
      <c r="C13875" s="37" t="n">
        <v>22</v>
      </c>
      <c r="D13875" s="37" t="n">
        <v>22</v>
      </c>
      <c r="E13875" s="37" t="n">
        <v>1</v>
      </c>
      <c r="F13875" s="37" t="n">
        <v>4</v>
      </c>
      <c r="G13875" s="37" t="n">
        <v>0</v>
      </c>
      <c r="H13875" s="37" t="n">
        <v>0</v>
      </c>
      <c r="I13875" s="37" t="n">
        <v>1</v>
      </c>
      <c r="J13875" s="40" t="n">
        <f aca="false">IF(C13875=0,"",D13875/C13875)</f>
        <v>1</v>
      </c>
    </row>
    <row r="13876" customFormat="false" ht="15" hidden="false" customHeight="false" outlineLevel="0" collapsed="false">
      <c r="A13876" s="37" t="s">
        <v>1942</v>
      </c>
      <c r="B13876" s="37" t="s">
        <v>277</v>
      </c>
      <c r="C13876" s="37" t="n">
        <v>22</v>
      </c>
      <c r="D13876" s="37" t="n">
        <v>22</v>
      </c>
      <c r="E13876" s="37" t="n">
        <v>1</v>
      </c>
      <c r="F13876" s="37" t="n">
        <v>0</v>
      </c>
      <c r="G13876" s="37" t="n">
        <v>0</v>
      </c>
      <c r="H13876" s="37" t="n">
        <v>1</v>
      </c>
      <c r="I13876" s="37" t="n">
        <v>3</v>
      </c>
      <c r="J13876" s="40" t="n">
        <f aca="false">IF(C13876=0,"",D13876/C13876)</f>
        <v>1</v>
      </c>
    </row>
    <row r="13877" customFormat="false" ht="15" hidden="false" customHeight="false" outlineLevel="0" collapsed="false">
      <c r="A13877" s="37" t="s">
        <v>1942</v>
      </c>
      <c r="B13877" s="37" t="s">
        <v>278</v>
      </c>
      <c r="C13877" s="37" t="n">
        <v>22</v>
      </c>
      <c r="D13877" s="37" t="n">
        <v>18</v>
      </c>
      <c r="E13877" s="37" t="n">
        <v>2</v>
      </c>
      <c r="F13877" s="37" t="n">
        <v>0</v>
      </c>
      <c r="G13877" s="37" t="n">
        <v>0</v>
      </c>
      <c r="H13877" s="37" t="n">
        <v>2</v>
      </c>
      <c r="I13877" s="37" t="n">
        <v>4</v>
      </c>
      <c r="J13877" s="40" t="n">
        <f aca="false">IF(C13877=0,"",D13877/C13877)</f>
        <v>0.818181818181818</v>
      </c>
    </row>
    <row r="13878" customFormat="false" ht="15" hidden="false" customHeight="false" outlineLevel="0" collapsed="false">
      <c r="A13878" s="37" t="s">
        <v>1942</v>
      </c>
      <c r="B13878" s="37" t="s">
        <v>279</v>
      </c>
      <c r="C13878" s="37" t="n">
        <v>22</v>
      </c>
      <c r="D13878" s="37" t="n">
        <v>20</v>
      </c>
      <c r="E13878" s="37" t="n">
        <v>0</v>
      </c>
      <c r="F13878" s="37" t="n">
        <v>2</v>
      </c>
      <c r="G13878" s="37" t="n">
        <v>1</v>
      </c>
      <c r="H13878" s="37" t="n">
        <v>1</v>
      </c>
      <c r="I13878" s="37" t="n">
        <v>4</v>
      </c>
      <c r="J13878" s="40" t="n">
        <f aca="false">IF(C13878=0,"",D13878/C13878)</f>
        <v>0.909090909090909</v>
      </c>
    </row>
    <row r="13879" customFormat="false" ht="15" hidden="false" customHeight="false" outlineLevel="0" collapsed="false">
      <c r="A13879" s="37" t="s">
        <v>1942</v>
      </c>
      <c r="B13879" s="37" t="s">
        <v>280</v>
      </c>
      <c r="C13879" s="37" t="n">
        <v>22</v>
      </c>
      <c r="D13879" s="37" t="n">
        <v>21</v>
      </c>
      <c r="E13879" s="37" t="n">
        <v>0</v>
      </c>
      <c r="F13879" s="37" t="n">
        <v>0</v>
      </c>
      <c r="G13879" s="37" t="n">
        <v>0</v>
      </c>
      <c r="H13879" s="37" t="n">
        <v>0</v>
      </c>
      <c r="I13879" s="37" t="n">
        <v>1</v>
      </c>
      <c r="J13879" s="40" t="n">
        <f aca="false">IF(C13879=0,"",D13879/C13879)</f>
        <v>0.954545454545455</v>
      </c>
    </row>
    <row r="13880" customFormat="false" ht="15" hidden="false" customHeight="false" outlineLevel="0" collapsed="false">
      <c r="A13880" s="37" t="s">
        <v>1942</v>
      </c>
      <c r="B13880" s="37" t="s">
        <v>281</v>
      </c>
      <c r="C13880" s="37" t="n">
        <v>22</v>
      </c>
      <c r="D13880" s="37" t="n">
        <v>22</v>
      </c>
      <c r="E13880" s="37" t="n">
        <v>0</v>
      </c>
      <c r="F13880" s="37" t="n">
        <v>0</v>
      </c>
      <c r="G13880" s="37" t="n">
        <v>0</v>
      </c>
      <c r="H13880" s="37" t="n">
        <v>2</v>
      </c>
      <c r="I13880" s="37" t="n">
        <v>0</v>
      </c>
      <c r="J13880" s="40" t="n">
        <f aca="false">IF(C13880=0,"",D13880/C13880)</f>
        <v>1</v>
      </c>
    </row>
    <row r="13881" customFormat="false" ht="15" hidden="false" customHeight="false" outlineLevel="0" collapsed="false">
      <c r="A13881" s="37" t="s">
        <v>1943</v>
      </c>
      <c r="B13881" s="37" t="s">
        <v>270</v>
      </c>
      <c r="C13881" s="37" t="n">
        <v>22</v>
      </c>
      <c r="D13881" s="37" t="n">
        <v>22</v>
      </c>
      <c r="E13881" s="37" t="n">
        <v>0</v>
      </c>
      <c r="F13881" s="37" t="n">
        <v>1</v>
      </c>
      <c r="G13881" s="37" t="n">
        <v>1</v>
      </c>
      <c r="H13881" s="37" t="n">
        <v>1</v>
      </c>
      <c r="I13881" s="37" t="n">
        <v>1</v>
      </c>
      <c r="J13881" s="40" t="n">
        <f aca="false">IF(C13881=0,"",D13881/C13881)</f>
        <v>1</v>
      </c>
    </row>
    <row r="13882" customFormat="false" ht="15" hidden="false" customHeight="false" outlineLevel="0" collapsed="false">
      <c r="A13882" s="37" t="s">
        <v>1943</v>
      </c>
      <c r="B13882" s="37" t="s">
        <v>271</v>
      </c>
      <c r="C13882" s="37" t="n">
        <v>22</v>
      </c>
      <c r="D13882" s="37" t="n">
        <v>20</v>
      </c>
      <c r="E13882" s="37" t="n">
        <v>1</v>
      </c>
      <c r="F13882" s="37" t="n">
        <v>0</v>
      </c>
      <c r="G13882" s="37" t="n">
        <v>1</v>
      </c>
      <c r="H13882" s="37" t="n">
        <v>2</v>
      </c>
      <c r="I13882" s="37" t="n">
        <v>4</v>
      </c>
      <c r="J13882" s="40" t="n">
        <f aca="false">IF(C13882=0,"",D13882/C13882)</f>
        <v>0.909090909090909</v>
      </c>
    </row>
    <row r="13883" customFormat="false" ht="15" hidden="false" customHeight="false" outlineLevel="0" collapsed="false">
      <c r="A13883" s="37" t="s">
        <v>1943</v>
      </c>
      <c r="B13883" s="37" t="s">
        <v>272</v>
      </c>
      <c r="C13883" s="37" t="n">
        <v>22</v>
      </c>
      <c r="D13883" s="37" t="n">
        <v>20</v>
      </c>
      <c r="E13883" s="37" t="n">
        <v>1</v>
      </c>
      <c r="F13883" s="37" t="n">
        <v>0</v>
      </c>
      <c r="G13883" s="37" t="n">
        <v>1</v>
      </c>
      <c r="H13883" s="37" t="n">
        <v>4</v>
      </c>
      <c r="I13883" s="37" t="n">
        <v>2</v>
      </c>
      <c r="J13883" s="40" t="n">
        <f aca="false">IF(C13883=0,"",D13883/C13883)</f>
        <v>0.909090909090909</v>
      </c>
    </row>
    <row r="13884" customFormat="false" ht="15" hidden="false" customHeight="false" outlineLevel="0" collapsed="false">
      <c r="A13884" s="37" t="s">
        <v>1943</v>
      </c>
      <c r="B13884" s="37" t="s">
        <v>273</v>
      </c>
      <c r="C13884" s="37" t="n">
        <v>22</v>
      </c>
      <c r="D13884" s="37" t="n">
        <v>22</v>
      </c>
      <c r="E13884" s="37" t="n">
        <v>1</v>
      </c>
      <c r="F13884" s="37" t="n">
        <v>0</v>
      </c>
      <c r="G13884" s="37" t="n">
        <v>1</v>
      </c>
      <c r="H13884" s="37" t="n">
        <v>1</v>
      </c>
      <c r="I13884" s="37" t="n">
        <v>0</v>
      </c>
      <c r="J13884" s="40" t="n">
        <f aca="false">IF(C13884=0,"",D13884/C13884)</f>
        <v>1</v>
      </c>
    </row>
    <row r="13885" customFormat="false" ht="15" hidden="false" customHeight="false" outlineLevel="0" collapsed="false">
      <c r="A13885" s="37" t="s">
        <v>1943</v>
      </c>
      <c r="B13885" s="37" t="s">
        <v>274</v>
      </c>
      <c r="C13885" s="37" t="n">
        <v>22</v>
      </c>
      <c r="D13885" s="37" t="n">
        <v>21</v>
      </c>
      <c r="E13885" s="37" t="n">
        <v>1</v>
      </c>
      <c r="F13885" s="37" t="n">
        <v>0</v>
      </c>
      <c r="G13885" s="37" t="n">
        <v>1</v>
      </c>
      <c r="H13885" s="37" t="n">
        <v>2</v>
      </c>
      <c r="I13885" s="37" t="n">
        <v>2</v>
      </c>
      <c r="J13885" s="40" t="n">
        <f aca="false">IF(C13885=0,"",D13885/C13885)</f>
        <v>0.954545454545455</v>
      </c>
    </row>
    <row r="13886" customFormat="false" ht="15" hidden="false" customHeight="false" outlineLevel="0" collapsed="false">
      <c r="A13886" s="37" t="s">
        <v>1943</v>
      </c>
      <c r="B13886" s="37" t="s">
        <v>275</v>
      </c>
      <c r="C13886" s="37" t="n">
        <v>22</v>
      </c>
      <c r="D13886" s="37" t="n">
        <v>21</v>
      </c>
      <c r="E13886" s="37" t="n">
        <v>0</v>
      </c>
      <c r="F13886" s="37" t="n">
        <v>0</v>
      </c>
      <c r="G13886" s="37" t="n">
        <v>0</v>
      </c>
      <c r="H13886" s="37" t="n">
        <v>3</v>
      </c>
      <c r="I13886" s="37" t="n">
        <v>1</v>
      </c>
      <c r="J13886" s="40" t="n">
        <f aca="false">IF(C13886=0,"",D13886/C13886)</f>
        <v>0.954545454545455</v>
      </c>
    </row>
    <row r="13887" customFormat="false" ht="15" hidden="false" customHeight="false" outlineLevel="0" collapsed="false">
      <c r="A13887" s="37" t="s">
        <v>1943</v>
      </c>
      <c r="B13887" s="37" t="s">
        <v>276</v>
      </c>
      <c r="C13887" s="37" t="n">
        <v>22</v>
      </c>
      <c r="D13887" s="37" t="n">
        <v>18</v>
      </c>
      <c r="E13887" s="37" t="n">
        <v>0</v>
      </c>
      <c r="F13887" s="37" t="n">
        <v>0</v>
      </c>
      <c r="G13887" s="37" t="n">
        <v>1</v>
      </c>
      <c r="H13887" s="37" t="n">
        <v>3</v>
      </c>
      <c r="I13887" s="37" t="n">
        <v>1</v>
      </c>
      <c r="J13887" s="40" t="n">
        <f aca="false">IF(C13887=0,"",D13887/C13887)</f>
        <v>0.818181818181818</v>
      </c>
    </row>
    <row r="13888" customFormat="false" ht="15" hidden="false" customHeight="false" outlineLevel="0" collapsed="false">
      <c r="A13888" s="37" t="s">
        <v>1943</v>
      </c>
      <c r="B13888" s="37" t="s">
        <v>277</v>
      </c>
      <c r="C13888" s="37" t="n">
        <v>22</v>
      </c>
      <c r="D13888" s="37" t="n">
        <v>21</v>
      </c>
      <c r="E13888" s="37" t="n">
        <v>0</v>
      </c>
      <c r="F13888" s="37" t="n">
        <v>0</v>
      </c>
      <c r="G13888" s="37" t="n">
        <v>0</v>
      </c>
      <c r="H13888" s="37" t="n">
        <v>0</v>
      </c>
      <c r="I13888" s="37" t="n">
        <v>0</v>
      </c>
      <c r="J13888" s="40" t="n">
        <f aca="false">IF(C13888=0,"",D13888/C13888)</f>
        <v>0.954545454545455</v>
      </c>
    </row>
    <row r="13889" customFormat="false" ht="15" hidden="false" customHeight="false" outlineLevel="0" collapsed="false">
      <c r="A13889" s="37" t="s">
        <v>1943</v>
      </c>
      <c r="B13889" s="37" t="s">
        <v>278</v>
      </c>
      <c r="C13889" s="37" t="n">
        <v>22</v>
      </c>
      <c r="D13889" s="37" t="n">
        <v>18</v>
      </c>
      <c r="E13889" s="37" t="n">
        <v>0</v>
      </c>
      <c r="F13889" s="37" t="n">
        <v>0</v>
      </c>
      <c r="G13889" s="37" t="n">
        <v>0</v>
      </c>
      <c r="H13889" s="37" t="n">
        <v>3</v>
      </c>
      <c r="I13889" s="37" t="n">
        <v>1</v>
      </c>
      <c r="J13889" s="40" t="n">
        <f aca="false">IF(C13889=0,"",D13889/C13889)</f>
        <v>0.818181818181818</v>
      </c>
    </row>
    <row r="13890" customFormat="false" ht="15" hidden="false" customHeight="false" outlineLevel="0" collapsed="false">
      <c r="A13890" s="37" t="s">
        <v>1943</v>
      </c>
      <c r="B13890" s="37" t="s">
        <v>279</v>
      </c>
      <c r="C13890" s="37" t="n">
        <v>22</v>
      </c>
      <c r="D13890" s="37" t="n">
        <v>22</v>
      </c>
      <c r="E13890" s="37" t="n">
        <v>1</v>
      </c>
      <c r="F13890" s="37" t="n">
        <v>2</v>
      </c>
      <c r="G13890" s="37" t="n">
        <v>1</v>
      </c>
      <c r="H13890" s="37" t="n">
        <v>0</v>
      </c>
      <c r="I13890" s="37" t="n">
        <v>2</v>
      </c>
      <c r="J13890" s="40" t="n">
        <f aca="false">IF(C13890=0,"",D13890/C13890)</f>
        <v>1</v>
      </c>
    </row>
    <row r="13891" customFormat="false" ht="15" hidden="false" customHeight="false" outlineLevel="0" collapsed="false">
      <c r="A13891" s="37" t="s">
        <v>1943</v>
      </c>
      <c r="B13891" s="37" t="s">
        <v>280</v>
      </c>
      <c r="C13891" s="37" t="n">
        <v>22</v>
      </c>
      <c r="D13891" s="37" t="n">
        <v>22</v>
      </c>
      <c r="E13891" s="37" t="n">
        <v>0</v>
      </c>
      <c r="F13891" s="37" t="n">
        <v>0</v>
      </c>
      <c r="G13891" s="37" t="n">
        <v>0</v>
      </c>
      <c r="H13891" s="37" t="n">
        <v>0</v>
      </c>
      <c r="I13891" s="37" t="n">
        <v>4</v>
      </c>
      <c r="J13891" s="40" t="n">
        <f aca="false">IF(C13891=0,"",D13891/C13891)</f>
        <v>1</v>
      </c>
    </row>
    <row r="13892" customFormat="false" ht="15" hidden="false" customHeight="false" outlineLevel="0" collapsed="false">
      <c r="A13892" s="37" t="s">
        <v>1943</v>
      </c>
      <c r="B13892" s="37" t="s">
        <v>281</v>
      </c>
      <c r="C13892" s="37" t="n">
        <v>22</v>
      </c>
      <c r="D13892" s="37" t="n">
        <v>21</v>
      </c>
      <c r="E13892" s="37" t="n">
        <v>0</v>
      </c>
      <c r="F13892" s="37" t="n">
        <v>0</v>
      </c>
      <c r="G13892" s="37" t="n">
        <v>1</v>
      </c>
      <c r="H13892" s="37" t="n">
        <v>0</v>
      </c>
      <c r="I13892" s="37" t="n">
        <v>1</v>
      </c>
      <c r="J13892" s="40" t="n">
        <f aca="false">IF(C13892=0,"",D13892/C13892)</f>
        <v>0.954545454545455</v>
      </c>
    </row>
  </sheetData>
  <autoFilter ref="A1:J138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11" min="5" style="0" width="1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36" t="s">
        <v>2322</v>
      </c>
      <c r="B1" s="36" t="s">
        <v>2323</v>
      </c>
      <c r="C1" s="36" t="s">
        <v>334</v>
      </c>
      <c r="D1" s="36" t="s">
        <v>335</v>
      </c>
      <c r="E1" s="36" t="s">
        <v>2324</v>
      </c>
      <c r="F1" s="36" t="s">
        <v>2325</v>
      </c>
      <c r="G1" s="36" t="s">
        <v>2326</v>
      </c>
      <c r="H1" s="36" t="s">
        <v>2327</v>
      </c>
      <c r="I1" s="36" t="s">
        <v>2328</v>
      </c>
      <c r="J1" s="36" t="s">
        <v>2329</v>
      </c>
      <c r="K1" s="36" t="s">
        <v>2330</v>
      </c>
      <c r="L1" s="36" t="s">
        <v>2331</v>
      </c>
      <c r="M1" s="36" t="s">
        <v>2332</v>
      </c>
      <c r="N1" s="36" t="s">
        <v>2333</v>
      </c>
    </row>
    <row r="2" customFormat="false" ht="15" hidden="false" customHeight="false" outlineLevel="0" collapsed="false">
      <c r="A2" s="37" t="s">
        <v>2334</v>
      </c>
      <c r="B2" s="37" t="s">
        <v>349</v>
      </c>
      <c r="C2" s="37" t="s">
        <v>62</v>
      </c>
      <c r="D2" s="37" t="s">
        <v>352</v>
      </c>
      <c r="E2" s="38" t="n">
        <v>43895</v>
      </c>
      <c r="F2" s="38" t="n">
        <v>43899</v>
      </c>
      <c r="G2" s="38" t="n">
        <v>43925</v>
      </c>
      <c r="H2" s="37" t="n">
        <v>20</v>
      </c>
      <c r="I2" s="37" t="n">
        <v>12</v>
      </c>
      <c r="J2" s="37" t="n">
        <v>1</v>
      </c>
      <c r="K2" s="39" t="n">
        <v>62004</v>
      </c>
      <c r="L2" s="37" t="s">
        <v>115</v>
      </c>
      <c r="M2" s="37" t="n">
        <f aca="false">IF(OR(E2="",F2=""),"",F2-E2)</f>
        <v>4</v>
      </c>
      <c r="N2" s="37" t="n">
        <f aca="false">IF(OR(E2="",G2=""),"",G2-E2)</f>
        <v>30</v>
      </c>
    </row>
    <row r="3" customFormat="false" ht="15" hidden="false" customHeight="false" outlineLevel="0" collapsed="false">
      <c r="A3" s="37" t="s">
        <v>2335</v>
      </c>
      <c r="B3" s="37" t="s">
        <v>354</v>
      </c>
      <c r="C3" s="37" t="s">
        <v>67</v>
      </c>
      <c r="D3" s="37" t="s">
        <v>357</v>
      </c>
      <c r="E3" s="38" t="n">
        <v>46063</v>
      </c>
      <c r="F3" s="38" t="n">
        <v>46089</v>
      </c>
      <c r="G3" s="38" t="n">
        <v>46129</v>
      </c>
      <c r="H3" s="37" t="n">
        <v>120</v>
      </c>
      <c r="I3" s="37" t="n">
        <v>11</v>
      </c>
      <c r="J3" s="37" t="n">
        <v>1</v>
      </c>
      <c r="K3" s="39" t="n">
        <v>30228</v>
      </c>
      <c r="L3" s="37" t="s">
        <v>112</v>
      </c>
      <c r="M3" s="37" t="n">
        <f aca="false">IF(OR(E3="",F3=""),"",F3-E3)</f>
        <v>26</v>
      </c>
      <c r="N3" s="37" t="n">
        <f aca="false">IF(OR(E3="",G3=""),"",G3-E3)</f>
        <v>66</v>
      </c>
    </row>
    <row r="4" customFormat="false" ht="15" hidden="false" customHeight="false" outlineLevel="0" collapsed="false">
      <c r="A4" s="37" t="s">
        <v>2336</v>
      </c>
      <c r="B4" s="37" t="s">
        <v>359</v>
      </c>
      <c r="C4" s="37" t="s">
        <v>62</v>
      </c>
      <c r="D4" s="37" t="s">
        <v>352</v>
      </c>
      <c r="E4" s="38" t="n">
        <v>46170</v>
      </c>
      <c r="F4" s="38" t="n">
        <v>46225</v>
      </c>
      <c r="G4" s="38" t="n">
        <v>46245</v>
      </c>
      <c r="H4" s="37" t="n">
        <v>109</v>
      </c>
      <c r="I4" s="37" t="n">
        <v>14</v>
      </c>
      <c r="J4" s="37" t="n">
        <v>2</v>
      </c>
      <c r="K4" s="39" t="n">
        <v>38388</v>
      </c>
      <c r="L4" s="37" t="s">
        <v>112</v>
      </c>
      <c r="M4" s="37" t="n">
        <f aca="false">IF(OR(E4="",F4=""),"",F4-E4)</f>
        <v>55</v>
      </c>
      <c r="N4" s="37" t="n">
        <f aca="false">IF(OR(E4="",G4=""),"",G4-E4)</f>
        <v>75</v>
      </c>
    </row>
    <row r="5" customFormat="false" ht="15" hidden="false" customHeight="false" outlineLevel="0" collapsed="false">
      <c r="A5" s="37" t="s">
        <v>2337</v>
      </c>
      <c r="B5" s="37" t="s">
        <v>363</v>
      </c>
      <c r="C5" s="37" t="s">
        <v>60</v>
      </c>
      <c r="D5" s="37" t="s">
        <v>366</v>
      </c>
      <c r="E5" s="38" t="n">
        <v>44071</v>
      </c>
      <c r="F5" s="38" t="n">
        <v>44043</v>
      </c>
      <c r="G5" s="38" t="n">
        <v>44101</v>
      </c>
      <c r="H5" s="37" t="n">
        <v>133</v>
      </c>
      <c r="I5" s="37" t="n">
        <v>10</v>
      </c>
      <c r="J5" s="37" t="n">
        <v>3</v>
      </c>
      <c r="K5" s="39" t="n">
        <v>23976</v>
      </c>
      <c r="L5" s="37" t="s">
        <v>114</v>
      </c>
      <c r="M5" s="37" t="n">
        <f aca="false">IF(OR(E5="",F5=""),"",F5-E5)</f>
        <v>-28</v>
      </c>
      <c r="N5" s="37" t="n">
        <f aca="false">IF(OR(E5="",G5=""),"",G5-E5)</f>
        <v>30</v>
      </c>
    </row>
    <row r="6" customFormat="false" ht="15" hidden="false" customHeight="false" outlineLevel="0" collapsed="false">
      <c r="A6" s="37" t="s">
        <v>2338</v>
      </c>
      <c r="B6" s="37" t="s">
        <v>368</v>
      </c>
      <c r="C6" s="37" t="s">
        <v>63</v>
      </c>
      <c r="D6" s="37" t="s">
        <v>371</v>
      </c>
      <c r="E6" s="38" t="n">
        <v>45574</v>
      </c>
      <c r="F6" s="38" t="n">
        <v>45556</v>
      </c>
      <c r="G6" s="38" t="n">
        <v>45609</v>
      </c>
      <c r="H6" s="37" t="n">
        <v>118</v>
      </c>
      <c r="I6" s="37" t="n">
        <v>7</v>
      </c>
      <c r="J6" s="37" t="n">
        <v>2</v>
      </c>
      <c r="K6" s="39" t="n">
        <v>24136</v>
      </c>
      <c r="L6" s="37" t="s">
        <v>114</v>
      </c>
      <c r="M6" s="37" t="n">
        <f aca="false">IF(OR(E6="",F6=""),"",F6-E6)</f>
        <v>-18</v>
      </c>
      <c r="N6" s="37" t="n">
        <f aca="false">IF(OR(E6="",G6=""),"",G6-E6)</f>
        <v>35</v>
      </c>
    </row>
    <row r="7" customFormat="false" ht="15" hidden="false" customHeight="false" outlineLevel="0" collapsed="false">
      <c r="A7" s="37" t="s">
        <v>2339</v>
      </c>
      <c r="B7" s="37" t="s">
        <v>373</v>
      </c>
      <c r="C7" s="37" t="s">
        <v>65</v>
      </c>
      <c r="D7" s="37" t="s">
        <v>376</v>
      </c>
      <c r="E7" s="38" t="n">
        <v>44754</v>
      </c>
      <c r="F7" s="38" t="n">
        <v>44760</v>
      </c>
      <c r="G7" s="38" t="n">
        <v>44794</v>
      </c>
      <c r="H7" s="37" t="n">
        <v>97</v>
      </c>
      <c r="I7" s="37" t="n">
        <v>6</v>
      </c>
      <c r="J7" s="37" t="n">
        <v>3</v>
      </c>
      <c r="K7" s="39" t="n">
        <v>14172</v>
      </c>
      <c r="L7" s="37" t="s">
        <v>111</v>
      </c>
      <c r="M7" s="37" t="n">
        <f aca="false">IF(OR(E7="",F7=""),"",F7-E7)</f>
        <v>6</v>
      </c>
      <c r="N7" s="37" t="n">
        <f aca="false">IF(OR(E7="",G7=""),"",G7-E7)</f>
        <v>40</v>
      </c>
    </row>
    <row r="8" customFormat="false" ht="15" hidden="false" customHeight="false" outlineLevel="0" collapsed="false">
      <c r="A8" s="37" t="s">
        <v>2340</v>
      </c>
      <c r="B8" s="37" t="s">
        <v>378</v>
      </c>
      <c r="C8" s="37" t="s">
        <v>61</v>
      </c>
      <c r="D8" s="37" t="s">
        <v>380</v>
      </c>
      <c r="E8" s="38" t="n">
        <v>44828</v>
      </c>
      <c r="F8" s="38" t="n">
        <v>44879</v>
      </c>
      <c r="G8" s="38" t="n">
        <v>44904</v>
      </c>
      <c r="H8" s="37" t="n">
        <v>37</v>
      </c>
      <c r="I8" s="37" t="n">
        <v>5</v>
      </c>
      <c r="J8" s="37" t="n">
        <v>1</v>
      </c>
      <c r="K8" s="39" t="n">
        <v>40184</v>
      </c>
      <c r="L8" s="37" t="s">
        <v>111</v>
      </c>
      <c r="M8" s="37" t="n">
        <f aca="false">IF(OR(E8="",F8=""),"",F8-E8)</f>
        <v>51</v>
      </c>
      <c r="N8" s="37" t="n">
        <f aca="false">IF(OR(E8="",G8=""),"",G8-E8)</f>
        <v>76</v>
      </c>
    </row>
    <row r="9" customFormat="false" ht="15" hidden="false" customHeight="false" outlineLevel="0" collapsed="false">
      <c r="A9" s="37" t="s">
        <v>2341</v>
      </c>
      <c r="B9" s="37" t="s">
        <v>382</v>
      </c>
      <c r="C9" s="37" t="s">
        <v>60</v>
      </c>
      <c r="D9" s="37" t="s">
        <v>384</v>
      </c>
      <c r="E9" s="38" t="n">
        <v>44929</v>
      </c>
      <c r="F9" s="38" t="n">
        <v>44953</v>
      </c>
      <c r="G9" s="38" t="n">
        <v>44975</v>
      </c>
      <c r="H9" s="37" t="n">
        <v>87</v>
      </c>
      <c r="I9" s="37" t="n">
        <v>11</v>
      </c>
      <c r="J9" s="37" t="n">
        <v>1</v>
      </c>
      <c r="K9" s="39" t="n">
        <v>13136</v>
      </c>
      <c r="L9" s="37" t="s">
        <v>114</v>
      </c>
      <c r="M9" s="37" t="n">
        <f aca="false">IF(OR(E9="",F9=""),"",F9-E9)</f>
        <v>24</v>
      </c>
      <c r="N9" s="37" t="n">
        <f aca="false">IF(OR(E9="",G9=""),"",G9-E9)</f>
        <v>46</v>
      </c>
    </row>
    <row r="10" customFormat="false" ht="15" hidden="false" customHeight="false" outlineLevel="0" collapsed="false">
      <c r="A10" s="37" t="s">
        <v>2342</v>
      </c>
      <c r="B10" s="37" t="s">
        <v>385</v>
      </c>
      <c r="C10" s="37" t="s">
        <v>63</v>
      </c>
      <c r="D10" s="37" t="s">
        <v>388</v>
      </c>
      <c r="E10" s="38" t="n">
        <v>45030</v>
      </c>
      <c r="F10" s="38" t="n">
        <v>45049</v>
      </c>
      <c r="G10" s="38" t="n">
        <v>45064</v>
      </c>
      <c r="H10" s="37" t="n">
        <v>67</v>
      </c>
      <c r="I10" s="37" t="n">
        <v>10</v>
      </c>
      <c r="J10" s="37" t="n">
        <v>1</v>
      </c>
      <c r="K10" s="39" t="n">
        <v>30844</v>
      </c>
      <c r="L10" s="37" t="s">
        <v>114</v>
      </c>
      <c r="M10" s="37" t="n">
        <f aca="false">IF(OR(E10="",F10=""),"",F10-E10)</f>
        <v>19</v>
      </c>
      <c r="N10" s="37" t="n">
        <f aca="false">IF(OR(E10="",G10=""),"",G10-E10)</f>
        <v>34</v>
      </c>
    </row>
    <row r="11" customFormat="false" ht="15" hidden="false" customHeight="false" outlineLevel="0" collapsed="false">
      <c r="A11" s="37" t="s">
        <v>2343</v>
      </c>
      <c r="B11" s="37" t="s">
        <v>390</v>
      </c>
      <c r="C11" s="37" t="s">
        <v>60</v>
      </c>
      <c r="D11" s="37" t="s">
        <v>393</v>
      </c>
      <c r="E11" s="38" t="n">
        <v>44975</v>
      </c>
      <c r="F11" s="38" t="n">
        <v>45025</v>
      </c>
      <c r="G11" s="38" t="n">
        <v>45048</v>
      </c>
      <c r="H11" s="37" t="n">
        <v>52</v>
      </c>
      <c r="I11" s="37" t="n">
        <v>4</v>
      </c>
      <c r="J11" s="37" t="n">
        <v>1</v>
      </c>
      <c r="K11" s="39" t="n">
        <v>28895</v>
      </c>
      <c r="L11" s="37" t="s">
        <v>111</v>
      </c>
      <c r="M11" s="37" t="n">
        <f aca="false">IF(OR(E11="",F11=""),"",F11-E11)</f>
        <v>50</v>
      </c>
      <c r="N11" s="37" t="n">
        <f aca="false">IF(OR(E11="",G11=""),"",G11-E11)</f>
        <v>73</v>
      </c>
    </row>
    <row r="12" customFormat="false" ht="15" hidden="false" customHeight="false" outlineLevel="0" collapsed="false">
      <c r="A12" s="37" t="s">
        <v>2344</v>
      </c>
      <c r="B12" s="37" t="s">
        <v>395</v>
      </c>
      <c r="C12" s="37" t="s">
        <v>60</v>
      </c>
      <c r="D12" s="37" t="s">
        <v>384</v>
      </c>
      <c r="E12" s="38" t="n">
        <v>42288</v>
      </c>
      <c r="F12" s="38" t="n">
        <v>42315</v>
      </c>
      <c r="G12" s="38" t="n">
        <v>42367</v>
      </c>
      <c r="H12" s="37" t="n">
        <v>49</v>
      </c>
      <c r="I12" s="37" t="n">
        <v>10</v>
      </c>
      <c r="J12" s="37" t="n">
        <v>3</v>
      </c>
      <c r="K12" s="39" t="n">
        <v>32430</v>
      </c>
      <c r="L12" s="37" t="s">
        <v>112</v>
      </c>
      <c r="M12" s="37" t="n">
        <f aca="false">IF(OR(E12="",F12=""),"",F12-E12)</f>
        <v>27</v>
      </c>
      <c r="N12" s="37" t="n">
        <f aca="false">IF(OR(E12="",G12=""),"",G12-E12)</f>
        <v>79</v>
      </c>
    </row>
    <row r="13" customFormat="false" ht="15" hidden="false" customHeight="false" outlineLevel="0" collapsed="false">
      <c r="A13" s="37" t="s">
        <v>2345</v>
      </c>
      <c r="B13" s="37" t="s">
        <v>398</v>
      </c>
      <c r="C13" s="37" t="s">
        <v>60</v>
      </c>
      <c r="D13" s="37" t="s">
        <v>393</v>
      </c>
      <c r="E13" s="38" t="n">
        <v>44882</v>
      </c>
      <c r="F13" s="38" t="n">
        <v>44883</v>
      </c>
      <c r="G13" s="38" t="n">
        <v>44923</v>
      </c>
      <c r="H13" s="37" t="n">
        <v>96</v>
      </c>
      <c r="I13" s="37" t="n">
        <v>4</v>
      </c>
      <c r="J13" s="37" t="n">
        <v>3</v>
      </c>
      <c r="K13" s="39" t="n">
        <v>24340</v>
      </c>
      <c r="L13" s="37" t="s">
        <v>111</v>
      </c>
      <c r="M13" s="37" t="n">
        <f aca="false">IF(OR(E13="",F13=""),"",F13-E13)</f>
        <v>1</v>
      </c>
      <c r="N13" s="37" t="n">
        <f aca="false">IF(OR(E13="",G13=""),"",G13-E13)</f>
        <v>41</v>
      </c>
    </row>
    <row r="14" customFormat="false" ht="15" hidden="false" customHeight="false" outlineLevel="0" collapsed="false">
      <c r="A14" s="37" t="s">
        <v>2346</v>
      </c>
      <c r="B14" s="37" t="s">
        <v>401</v>
      </c>
      <c r="C14" s="37" t="s">
        <v>68</v>
      </c>
      <c r="D14" s="37" t="s">
        <v>403</v>
      </c>
      <c r="E14" s="38" t="n">
        <v>44056</v>
      </c>
      <c r="F14" s="38" t="n">
        <v>44077</v>
      </c>
      <c r="G14" s="38" t="n">
        <v>44102</v>
      </c>
      <c r="H14" s="37" t="n">
        <v>36</v>
      </c>
      <c r="I14" s="37" t="n">
        <v>11</v>
      </c>
      <c r="J14" s="37" t="n">
        <v>3</v>
      </c>
      <c r="K14" s="39" t="n">
        <v>55825</v>
      </c>
      <c r="L14" s="37" t="s">
        <v>115</v>
      </c>
      <c r="M14" s="37" t="n">
        <f aca="false">IF(OR(E14="",F14=""),"",F14-E14)</f>
        <v>21</v>
      </c>
      <c r="N14" s="37" t="n">
        <f aca="false">IF(OR(E14="",G14=""),"",G14-E14)</f>
        <v>46</v>
      </c>
    </row>
    <row r="15" customFormat="false" ht="15" hidden="false" customHeight="false" outlineLevel="0" collapsed="false">
      <c r="A15" s="37" t="s">
        <v>2347</v>
      </c>
      <c r="B15" s="37" t="s">
        <v>405</v>
      </c>
      <c r="C15" s="37" t="s">
        <v>60</v>
      </c>
      <c r="D15" s="37" t="s">
        <v>407</v>
      </c>
      <c r="E15" s="38" t="n">
        <v>42548</v>
      </c>
      <c r="F15" s="38" t="n">
        <v>42607</v>
      </c>
      <c r="G15" s="38" t="n">
        <v>42650</v>
      </c>
      <c r="H15" s="37" t="n">
        <v>94</v>
      </c>
      <c r="I15" s="37" t="n">
        <v>8</v>
      </c>
      <c r="J15" s="37" t="n">
        <v>3</v>
      </c>
      <c r="K15" s="39" t="n">
        <v>20377</v>
      </c>
      <c r="L15" s="37" t="s">
        <v>112</v>
      </c>
      <c r="M15" s="37" t="n">
        <f aca="false">IF(OR(E15="",F15=""),"",F15-E15)</f>
        <v>59</v>
      </c>
      <c r="N15" s="37" t="n">
        <f aca="false">IF(OR(E15="",G15=""),"",G15-E15)</f>
        <v>102</v>
      </c>
    </row>
    <row r="16" customFormat="false" ht="15" hidden="false" customHeight="false" outlineLevel="0" collapsed="false">
      <c r="A16" s="37" t="s">
        <v>2348</v>
      </c>
      <c r="B16" s="37" t="s">
        <v>409</v>
      </c>
      <c r="C16" s="37" t="s">
        <v>60</v>
      </c>
      <c r="D16" s="37" t="s">
        <v>393</v>
      </c>
      <c r="E16" s="38" t="n">
        <v>43282</v>
      </c>
      <c r="F16" s="38" t="n">
        <v>43295</v>
      </c>
      <c r="G16" s="38" t="n">
        <v>43318</v>
      </c>
      <c r="H16" s="37" t="n">
        <v>47</v>
      </c>
      <c r="I16" s="37" t="n">
        <v>6</v>
      </c>
      <c r="J16" s="37" t="n">
        <v>3</v>
      </c>
      <c r="K16" s="39" t="n">
        <v>39736</v>
      </c>
      <c r="L16" s="37" t="s">
        <v>115</v>
      </c>
      <c r="M16" s="37" t="n">
        <f aca="false">IF(OR(E16="",F16=""),"",F16-E16)</f>
        <v>13</v>
      </c>
      <c r="N16" s="37" t="n">
        <f aca="false">IF(OR(E16="",G16=""),"",G16-E16)</f>
        <v>36</v>
      </c>
    </row>
    <row r="17" customFormat="false" ht="15" hidden="false" customHeight="false" outlineLevel="0" collapsed="false">
      <c r="A17" s="37" t="s">
        <v>2349</v>
      </c>
      <c r="B17" s="37" t="s">
        <v>411</v>
      </c>
      <c r="C17" s="37" t="s">
        <v>61</v>
      </c>
      <c r="D17" s="37" t="s">
        <v>380</v>
      </c>
      <c r="E17" s="38" t="n">
        <v>45152</v>
      </c>
      <c r="F17" s="38" t="n">
        <v>45174</v>
      </c>
      <c r="G17" s="38" t="n">
        <v>45210</v>
      </c>
      <c r="H17" s="37" t="n">
        <v>69</v>
      </c>
      <c r="I17" s="37" t="n">
        <v>8</v>
      </c>
      <c r="J17" s="37" t="n">
        <v>1</v>
      </c>
      <c r="K17" s="39" t="n">
        <v>10137</v>
      </c>
      <c r="L17" s="37" t="s">
        <v>115</v>
      </c>
      <c r="M17" s="37" t="n">
        <f aca="false">IF(OR(E17="",F17=""),"",F17-E17)</f>
        <v>22</v>
      </c>
      <c r="N17" s="37" t="n">
        <f aca="false">IF(OR(E17="",G17=""),"",G17-E17)</f>
        <v>58</v>
      </c>
    </row>
    <row r="18" customFormat="false" ht="15" hidden="false" customHeight="false" outlineLevel="0" collapsed="false">
      <c r="A18" s="37" t="s">
        <v>2350</v>
      </c>
      <c r="B18" s="37" t="s">
        <v>415</v>
      </c>
      <c r="C18" s="37" t="s">
        <v>63</v>
      </c>
      <c r="D18" s="37" t="s">
        <v>371</v>
      </c>
      <c r="E18" s="38" t="n">
        <v>46213</v>
      </c>
      <c r="F18" s="38" t="n">
        <v>46189</v>
      </c>
      <c r="G18" s="38" t="n">
        <v>46241</v>
      </c>
      <c r="H18" s="37" t="n">
        <v>56</v>
      </c>
      <c r="I18" s="37" t="n">
        <v>6</v>
      </c>
      <c r="J18" s="37" t="n">
        <v>1</v>
      </c>
      <c r="K18" s="39" t="n">
        <v>23102</v>
      </c>
      <c r="L18" s="37" t="s">
        <v>114</v>
      </c>
      <c r="M18" s="37" t="n">
        <f aca="false">IF(OR(E18="",F18=""),"",F18-E18)</f>
        <v>-24</v>
      </c>
      <c r="N18" s="37" t="n">
        <f aca="false">IF(OR(E18="",G18=""),"",G18-E18)</f>
        <v>28</v>
      </c>
    </row>
    <row r="19" customFormat="false" ht="15" hidden="false" customHeight="false" outlineLevel="0" collapsed="false">
      <c r="A19" s="37" t="s">
        <v>2351</v>
      </c>
      <c r="B19" s="37" t="s">
        <v>418</v>
      </c>
      <c r="C19" s="37" t="s">
        <v>62</v>
      </c>
      <c r="D19" s="37" t="s">
        <v>420</v>
      </c>
      <c r="E19" s="38" t="n">
        <v>43379</v>
      </c>
      <c r="F19" s="38" t="n">
        <v>43404</v>
      </c>
      <c r="G19" s="38" t="n">
        <v>43430</v>
      </c>
      <c r="H19" s="37" t="n">
        <v>29</v>
      </c>
      <c r="I19" s="37" t="n">
        <v>13</v>
      </c>
      <c r="J19" s="37" t="n">
        <v>3</v>
      </c>
      <c r="K19" s="39" t="n">
        <v>13800</v>
      </c>
      <c r="L19" s="37" t="s">
        <v>113</v>
      </c>
      <c r="M19" s="37" t="n">
        <f aca="false">IF(OR(E19="",F19=""),"",F19-E19)</f>
        <v>25</v>
      </c>
      <c r="N19" s="37" t="n">
        <f aca="false">IF(OR(E19="",G19=""),"",G19-E19)</f>
        <v>51</v>
      </c>
    </row>
    <row r="20" customFormat="false" ht="15" hidden="false" customHeight="false" outlineLevel="0" collapsed="false">
      <c r="A20" s="37" t="s">
        <v>2352</v>
      </c>
      <c r="B20" s="37" t="s">
        <v>381</v>
      </c>
      <c r="C20" s="37" t="s">
        <v>61</v>
      </c>
      <c r="D20" s="37" t="s">
        <v>423</v>
      </c>
      <c r="E20" s="38" t="n">
        <v>42230</v>
      </c>
      <c r="F20" s="38" t="n">
        <v>42238</v>
      </c>
      <c r="G20" s="38" t="n">
        <v>42259</v>
      </c>
      <c r="H20" s="37" t="n">
        <v>39</v>
      </c>
      <c r="I20" s="37" t="n">
        <v>5</v>
      </c>
      <c r="J20" s="37" t="n">
        <v>1</v>
      </c>
      <c r="K20" s="39" t="n">
        <v>31504</v>
      </c>
      <c r="L20" s="37" t="s">
        <v>111</v>
      </c>
      <c r="M20" s="37" t="n">
        <f aca="false">IF(OR(E20="",F20=""),"",F20-E20)</f>
        <v>8</v>
      </c>
      <c r="N20" s="37" t="n">
        <f aca="false">IF(OR(E20="",G20=""),"",G20-E20)</f>
        <v>29</v>
      </c>
    </row>
    <row r="21" customFormat="false" ht="15" hidden="false" customHeight="false" outlineLevel="0" collapsed="false">
      <c r="A21" s="37" t="s">
        <v>2353</v>
      </c>
      <c r="B21" s="37" t="s">
        <v>425</v>
      </c>
      <c r="C21" s="37" t="s">
        <v>61</v>
      </c>
      <c r="D21" s="37" t="s">
        <v>380</v>
      </c>
      <c r="E21" s="38" t="n">
        <v>43679</v>
      </c>
      <c r="F21" s="38" t="n">
        <v>43683</v>
      </c>
      <c r="G21" s="38" t="n">
        <v>43737</v>
      </c>
      <c r="H21" s="37" t="n">
        <v>152</v>
      </c>
      <c r="I21" s="37" t="n">
        <v>11</v>
      </c>
      <c r="J21" s="37" t="n">
        <v>1</v>
      </c>
      <c r="K21" s="39" t="n">
        <v>76084</v>
      </c>
      <c r="L21" s="37" t="s">
        <v>112</v>
      </c>
      <c r="M21" s="37" t="n">
        <f aca="false">IF(OR(E21="",F21=""),"",F21-E21)</f>
        <v>4</v>
      </c>
      <c r="N21" s="37" t="n">
        <f aca="false">IF(OR(E21="",G21=""),"",G21-E21)</f>
        <v>58</v>
      </c>
    </row>
    <row r="22" customFormat="false" ht="15" hidden="false" customHeight="false" outlineLevel="0" collapsed="false">
      <c r="A22" s="37" t="s">
        <v>2354</v>
      </c>
      <c r="B22" s="37" t="s">
        <v>428</v>
      </c>
      <c r="C22" s="37" t="s">
        <v>65</v>
      </c>
      <c r="D22" s="37" t="s">
        <v>376</v>
      </c>
      <c r="E22" s="38" t="n">
        <v>43205</v>
      </c>
      <c r="F22" s="38" t="n">
        <v>43211</v>
      </c>
      <c r="G22" s="38" t="n">
        <v>43255</v>
      </c>
      <c r="H22" s="37" t="n">
        <v>45</v>
      </c>
      <c r="I22" s="37" t="n">
        <v>9</v>
      </c>
      <c r="J22" s="37" t="n">
        <v>3</v>
      </c>
      <c r="K22" s="39" t="n">
        <v>31259</v>
      </c>
      <c r="L22" s="37" t="s">
        <v>111</v>
      </c>
      <c r="M22" s="37" t="n">
        <f aca="false">IF(OR(E22="",F22=""),"",F22-E22)</f>
        <v>6</v>
      </c>
      <c r="N22" s="37" t="n">
        <f aca="false">IF(OR(E22="",G22=""),"",G22-E22)</f>
        <v>50</v>
      </c>
    </row>
    <row r="23" customFormat="false" ht="15" hidden="false" customHeight="false" outlineLevel="0" collapsed="false">
      <c r="A23" s="37" t="s">
        <v>2355</v>
      </c>
      <c r="B23" s="37" t="s">
        <v>431</v>
      </c>
      <c r="C23" s="37" t="s">
        <v>66</v>
      </c>
      <c r="D23" s="37" t="s">
        <v>434</v>
      </c>
      <c r="E23" s="38" t="n">
        <v>45116</v>
      </c>
      <c r="F23" s="38" t="n">
        <v>45109</v>
      </c>
      <c r="G23" s="38" t="n">
        <v>45153</v>
      </c>
      <c r="H23" s="37" t="n">
        <v>113</v>
      </c>
      <c r="I23" s="37" t="n">
        <v>14</v>
      </c>
      <c r="J23" s="37" t="n">
        <v>1</v>
      </c>
      <c r="K23" s="39" t="n">
        <v>37992</v>
      </c>
      <c r="L23" s="37" t="s">
        <v>114</v>
      </c>
      <c r="M23" s="37" t="n">
        <f aca="false">IF(OR(E23="",F23=""),"",F23-E23)</f>
        <v>-7</v>
      </c>
      <c r="N23" s="37" t="n">
        <f aca="false">IF(OR(E23="",G23=""),"",G23-E23)</f>
        <v>37</v>
      </c>
    </row>
    <row r="24" customFormat="false" ht="15" hidden="false" customHeight="false" outlineLevel="0" collapsed="false">
      <c r="A24" s="37" t="s">
        <v>2356</v>
      </c>
      <c r="B24" s="37" t="s">
        <v>436</v>
      </c>
      <c r="C24" s="37" t="s">
        <v>60</v>
      </c>
      <c r="D24" s="37" t="s">
        <v>384</v>
      </c>
      <c r="E24" s="38" t="n">
        <v>42210</v>
      </c>
      <c r="F24" s="38" t="n">
        <v>42264</v>
      </c>
      <c r="G24" s="38" t="n">
        <v>42279</v>
      </c>
      <c r="H24" s="37" t="n">
        <v>53</v>
      </c>
      <c r="I24" s="37" t="n">
        <v>3</v>
      </c>
      <c r="J24" s="37" t="n">
        <v>3</v>
      </c>
      <c r="K24" s="39" t="n">
        <v>6863</v>
      </c>
      <c r="L24" s="37" t="s">
        <v>112</v>
      </c>
      <c r="M24" s="37" t="n">
        <f aca="false">IF(OR(E24="",F24=""),"",F24-E24)</f>
        <v>54</v>
      </c>
      <c r="N24" s="37" t="n">
        <f aca="false">IF(OR(E24="",G24=""),"",G24-E24)</f>
        <v>69</v>
      </c>
    </row>
    <row r="25" customFormat="false" ht="15" hidden="false" customHeight="false" outlineLevel="0" collapsed="false">
      <c r="A25" s="37" t="s">
        <v>2357</v>
      </c>
      <c r="B25" s="37" t="s">
        <v>438</v>
      </c>
      <c r="C25" s="37" t="s">
        <v>64</v>
      </c>
      <c r="D25" s="37" t="s">
        <v>440</v>
      </c>
      <c r="E25" s="38" t="n">
        <v>44635</v>
      </c>
      <c r="F25" s="38" t="n">
        <v>44684</v>
      </c>
      <c r="G25" s="38" t="n">
        <v>44714</v>
      </c>
      <c r="H25" s="37" t="n">
        <v>171</v>
      </c>
      <c r="I25" s="37" t="n">
        <v>13</v>
      </c>
      <c r="J25" s="37" t="n">
        <v>3</v>
      </c>
      <c r="K25" s="39" t="n">
        <v>54659</v>
      </c>
      <c r="L25" s="37" t="s">
        <v>115</v>
      </c>
      <c r="M25" s="37" t="n">
        <f aca="false">IF(OR(E25="",F25=""),"",F25-E25)</f>
        <v>49</v>
      </c>
      <c r="N25" s="37" t="n">
        <f aca="false">IF(OR(E25="",G25=""),"",G25-E25)</f>
        <v>79</v>
      </c>
    </row>
    <row r="26" customFormat="false" ht="15" hidden="false" customHeight="false" outlineLevel="0" collapsed="false">
      <c r="A26" s="37" t="s">
        <v>2358</v>
      </c>
      <c r="B26" s="37" t="s">
        <v>442</v>
      </c>
      <c r="C26" s="37" t="s">
        <v>60</v>
      </c>
      <c r="D26" s="37" t="s">
        <v>384</v>
      </c>
      <c r="E26" s="38" t="n">
        <v>46115</v>
      </c>
      <c r="F26" s="38" t="n">
        <v>46116</v>
      </c>
      <c r="G26" s="38" t="n">
        <v>46164</v>
      </c>
      <c r="H26" s="37" t="n">
        <v>35</v>
      </c>
      <c r="I26" s="37" t="n">
        <v>10</v>
      </c>
      <c r="J26" s="37" t="n">
        <v>1</v>
      </c>
      <c r="K26" s="39" t="n">
        <v>103693</v>
      </c>
      <c r="L26" s="37" t="s">
        <v>115</v>
      </c>
      <c r="M26" s="37" t="n">
        <f aca="false">IF(OR(E26="",F26=""),"",F26-E26)</f>
        <v>1</v>
      </c>
      <c r="N26" s="37" t="n">
        <f aca="false">IF(OR(E26="",G26=""),"",G26-E26)</f>
        <v>49</v>
      </c>
    </row>
    <row r="27" customFormat="false" ht="15" hidden="false" customHeight="false" outlineLevel="0" collapsed="false">
      <c r="A27" s="37" t="s">
        <v>2359</v>
      </c>
      <c r="B27" s="37" t="s">
        <v>444</v>
      </c>
      <c r="C27" s="37" t="s">
        <v>60</v>
      </c>
      <c r="D27" s="37" t="s">
        <v>366</v>
      </c>
      <c r="E27" s="38" t="n">
        <v>46183</v>
      </c>
      <c r="F27" s="38" t="n">
        <v>46207</v>
      </c>
      <c r="G27" s="38" t="n">
        <v>46236</v>
      </c>
      <c r="H27" s="37" t="n">
        <v>64</v>
      </c>
      <c r="I27" s="37" t="n">
        <v>12</v>
      </c>
      <c r="J27" s="37" t="n">
        <v>1</v>
      </c>
      <c r="K27" s="39" t="n">
        <v>30798</v>
      </c>
      <c r="L27" s="37" t="s">
        <v>112</v>
      </c>
      <c r="M27" s="37" t="n">
        <f aca="false">IF(OR(E27="",F27=""),"",F27-E27)</f>
        <v>24</v>
      </c>
      <c r="N27" s="37" t="n">
        <f aca="false">IF(OR(E27="",G27=""),"",G27-E27)</f>
        <v>53</v>
      </c>
    </row>
    <row r="28" customFormat="false" ht="15" hidden="false" customHeight="false" outlineLevel="0" collapsed="false">
      <c r="A28" s="37" t="s">
        <v>2360</v>
      </c>
      <c r="B28" s="37" t="s">
        <v>447</v>
      </c>
      <c r="C28" s="37" t="s">
        <v>60</v>
      </c>
      <c r="D28" s="37" t="s">
        <v>384</v>
      </c>
      <c r="E28" s="38" t="n">
        <v>44470</v>
      </c>
      <c r="F28" s="38" t="n">
        <v>44476</v>
      </c>
      <c r="G28" s="38" t="n">
        <v>44520</v>
      </c>
      <c r="H28" s="37" t="n">
        <v>157</v>
      </c>
      <c r="I28" s="37" t="n">
        <v>8</v>
      </c>
      <c r="J28" s="37" t="n">
        <v>1</v>
      </c>
      <c r="K28" s="39" t="n">
        <v>16739</v>
      </c>
      <c r="L28" s="37" t="s">
        <v>112</v>
      </c>
      <c r="M28" s="37" t="n">
        <f aca="false">IF(OR(E28="",F28=""),"",F28-E28)</f>
        <v>6</v>
      </c>
      <c r="N28" s="37" t="n">
        <f aca="false">IF(OR(E28="",G28=""),"",G28-E28)</f>
        <v>50</v>
      </c>
    </row>
    <row r="29" customFormat="false" ht="15" hidden="false" customHeight="false" outlineLevel="0" collapsed="false">
      <c r="A29" s="37" t="s">
        <v>2361</v>
      </c>
      <c r="B29" s="37" t="s">
        <v>450</v>
      </c>
      <c r="C29" s="37" t="s">
        <v>66</v>
      </c>
      <c r="D29" s="37" t="s">
        <v>434</v>
      </c>
      <c r="E29" s="38" t="n">
        <v>45690</v>
      </c>
      <c r="F29" s="38" t="n">
        <v>45679</v>
      </c>
      <c r="G29" s="38" t="n">
        <v>45735</v>
      </c>
      <c r="H29" s="37" t="n">
        <v>43</v>
      </c>
      <c r="I29" s="37" t="n">
        <v>13</v>
      </c>
      <c r="J29" s="37" t="n">
        <v>2</v>
      </c>
      <c r="K29" s="39" t="n">
        <v>45899</v>
      </c>
      <c r="L29" s="37" t="s">
        <v>113</v>
      </c>
      <c r="M29" s="37" t="n">
        <f aca="false">IF(OR(E29="",F29=""),"",F29-E29)</f>
        <v>-11</v>
      </c>
      <c r="N29" s="37" t="n">
        <f aca="false">IF(OR(E29="",G29=""),"",G29-E29)</f>
        <v>45</v>
      </c>
    </row>
    <row r="30" customFormat="false" ht="15" hidden="false" customHeight="false" outlineLevel="0" collapsed="false">
      <c r="A30" s="37" t="s">
        <v>2362</v>
      </c>
      <c r="B30" s="37" t="s">
        <v>452</v>
      </c>
      <c r="C30" s="37" t="s">
        <v>60</v>
      </c>
      <c r="D30" s="37" t="s">
        <v>384</v>
      </c>
      <c r="E30" s="38" t="n">
        <v>46160</v>
      </c>
      <c r="F30" s="38" t="n">
        <v>46221</v>
      </c>
      <c r="G30" s="38" t="n">
        <v>46239</v>
      </c>
      <c r="H30" s="37" t="n">
        <v>120</v>
      </c>
      <c r="I30" s="37" t="n">
        <v>9</v>
      </c>
      <c r="J30" s="37" t="n">
        <v>2</v>
      </c>
      <c r="K30" s="39" t="n">
        <v>37318</v>
      </c>
      <c r="L30" s="37" t="s">
        <v>112</v>
      </c>
      <c r="M30" s="37" t="n">
        <f aca="false">IF(OR(E30="",F30=""),"",F30-E30)</f>
        <v>61</v>
      </c>
      <c r="N30" s="37" t="n">
        <f aca="false">IF(OR(E30="",G30=""),"",G30-E30)</f>
        <v>79</v>
      </c>
    </row>
    <row r="31" customFormat="false" ht="15" hidden="false" customHeight="false" outlineLevel="0" collapsed="false">
      <c r="A31" s="37" t="s">
        <v>2363</v>
      </c>
      <c r="B31" s="37" t="s">
        <v>455</v>
      </c>
      <c r="C31" s="37" t="s">
        <v>64</v>
      </c>
      <c r="D31" s="37" t="s">
        <v>457</v>
      </c>
      <c r="E31" s="38" t="n">
        <v>42211</v>
      </c>
      <c r="F31" s="38" t="n">
        <v>42279</v>
      </c>
      <c r="G31" s="38" t="n">
        <v>42304</v>
      </c>
      <c r="H31" s="37" t="n">
        <v>24</v>
      </c>
      <c r="I31" s="37" t="n">
        <v>5</v>
      </c>
      <c r="J31" s="37" t="n">
        <v>1</v>
      </c>
      <c r="K31" s="39" t="n">
        <v>20732</v>
      </c>
      <c r="L31" s="37" t="s">
        <v>115</v>
      </c>
      <c r="M31" s="37" t="n">
        <f aca="false">IF(OR(E31="",F31=""),"",F31-E31)</f>
        <v>68</v>
      </c>
      <c r="N31" s="37" t="n">
        <f aca="false">IF(OR(E31="",G31=""),"",G31-E31)</f>
        <v>93</v>
      </c>
    </row>
    <row r="32" customFormat="false" ht="15" hidden="false" customHeight="false" outlineLevel="0" collapsed="false">
      <c r="A32" s="37" t="s">
        <v>2364</v>
      </c>
      <c r="B32" s="37" t="s">
        <v>459</v>
      </c>
      <c r="C32" s="37" t="s">
        <v>64</v>
      </c>
      <c r="D32" s="37" t="s">
        <v>461</v>
      </c>
      <c r="E32" s="38" t="n">
        <v>43810</v>
      </c>
      <c r="F32" s="38" t="n">
        <v>43802</v>
      </c>
      <c r="G32" s="38" t="n">
        <v>43844</v>
      </c>
      <c r="H32" s="37" t="n">
        <v>48</v>
      </c>
      <c r="I32" s="37" t="n">
        <v>14</v>
      </c>
      <c r="J32" s="37" t="n">
        <v>3</v>
      </c>
      <c r="K32" s="39" t="n">
        <v>13251</v>
      </c>
      <c r="L32" s="37" t="s">
        <v>111</v>
      </c>
      <c r="M32" s="37" t="n">
        <f aca="false">IF(OR(E32="",F32=""),"",F32-E32)</f>
        <v>-8</v>
      </c>
      <c r="N32" s="37" t="n">
        <f aca="false">IF(OR(E32="",G32=""),"",G32-E32)</f>
        <v>34</v>
      </c>
    </row>
    <row r="33" customFormat="false" ht="15" hidden="false" customHeight="false" outlineLevel="0" collapsed="false">
      <c r="A33" s="37" t="s">
        <v>2365</v>
      </c>
      <c r="B33" s="37" t="s">
        <v>462</v>
      </c>
      <c r="C33" s="37" t="s">
        <v>64</v>
      </c>
      <c r="D33" s="37" t="s">
        <v>440</v>
      </c>
      <c r="E33" s="38" t="n">
        <v>43549</v>
      </c>
      <c r="F33" s="38" t="n">
        <v>43562</v>
      </c>
      <c r="G33" s="38" t="n">
        <v>43605</v>
      </c>
      <c r="H33" s="37" t="n">
        <v>33</v>
      </c>
      <c r="I33" s="37" t="n">
        <v>7</v>
      </c>
      <c r="J33" s="37" t="n">
        <v>1</v>
      </c>
      <c r="K33" s="39" t="n">
        <v>34375</v>
      </c>
      <c r="L33" s="37" t="s">
        <v>113</v>
      </c>
      <c r="M33" s="37" t="n">
        <f aca="false">IF(OR(E33="",F33=""),"",F33-E33)</f>
        <v>13</v>
      </c>
      <c r="N33" s="37" t="n">
        <f aca="false">IF(OR(E33="",G33=""),"",G33-E33)</f>
        <v>56</v>
      </c>
    </row>
    <row r="34" customFormat="false" ht="15" hidden="false" customHeight="false" outlineLevel="0" collapsed="false">
      <c r="A34" s="37" t="s">
        <v>2366</v>
      </c>
      <c r="B34" s="37" t="s">
        <v>464</v>
      </c>
      <c r="C34" s="37" t="s">
        <v>63</v>
      </c>
      <c r="D34" s="37" t="s">
        <v>388</v>
      </c>
      <c r="E34" s="38" t="n">
        <v>45584</v>
      </c>
      <c r="F34" s="38" t="n">
        <v>45594</v>
      </c>
      <c r="G34" s="38" t="n">
        <v>45634</v>
      </c>
      <c r="H34" s="37" t="n">
        <v>57</v>
      </c>
      <c r="I34" s="37" t="n">
        <v>4</v>
      </c>
      <c r="J34" s="37" t="n">
        <v>1</v>
      </c>
      <c r="K34" s="39" t="n">
        <v>71686</v>
      </c>
      <c r="L34" s="37" t="s">
        <v>112</v>
      </c>
      <c r="M34" s="37" t="n">
        <f aca="false">IF(OR(E34="",F34=""),"",F34-E34)</f>
        <v>10</v>
      </c>
      <c r="N34" s="37" t="n">
        <f aca="false">IF(OR(E34="",G34=""),"",G34-E34)</f>
        <v>50</v>
      </c>
    </row>
    <row r="35" customFormat="false" ht="15" hidden="false" customHeight="false" outlineLevel="0" collapsed="false">
      <c r="A35" s="37" t="s">
        <v>2367</v>
      </c>
      <c r="B35" s="37" t="s">
        <v>467</v>
      </c>
      <c r="C35" s="37" t="s">
        <v>60</v>
      </c>
      <c r="D35" s="37" t="s">
        <v>470</v>
      </c>
      <c r="E35" s="38" t="n">
        <v>44912</v>
      </c>
      <c r="F35" s="38" t="n">
        <v>44893</v>
      </c>
      <c r="G35" s="38" t="n">
        <v>44940</v>
      </c>
      <c r="H35" s="37" t="n">
        <v>68</v>
      </c>
      <c r="I35" s="37" t="n">
        <v>6</v>
      </c>
      <c r="J35" s="37" t="n">
        <v>1</v>
      </c>
      <c r="K35" s="39" t="n">
        <v>90971</v>
      </c>
      <c r="L35" s="37" t="s">
        <v>111</v>
      </c>
      <c r="M35" s="37" t="n">
        <f aca="false">IF(OR(E35="",F35=""),"",F35-E35)</f>
        <v>-19</v>
      </c>
      <c r="N35" s="37" t="n">
        <f aca="false">IF(OR(E35="",G35=""),"",G35-E35)</f>
        <v>28</v>
      </c>
    </row>
    <row r="36" customFormat="false" ht="15" hidden="false" customHeight="false" outlineLevel="0" collapsed="false">
      <c r="A36" s="37" t="s">
        <v>2368</v>
      </c>
      <c r="B36" s="37" t="s">
        <v>471</v>
      </c>
      <c r="C36" s="37" t="s">
        <v>60</v>
      </c>
      <c r="D36" s="37" t="s">
        <v>384</v>
      </c>
      <c r="E36" s="38" t="n">
        <v>45430</v>
      </c>
      <c r="F36" s="38" t="n">
        <v>45428</v>
      </c>
      <c r="G36" s="38" t="n">
        <v>45456</v>
      </c>
      <c r="H36" s="37" t="n">
        <v>62</v>
      </c>
      <c r="I36" s="37" t="n">
        <v>11</v>
      </c>
      <c r="J36" s="37" t="n">
        <v>1</v>
      </c>
      <c r="K36" s="39" t="n">
        <v>14234</v>
      </c>
      <c r="L36" s="37" t="s">
        <v>113</v>
      </c>
      <c r="M36" s="37" t="n">
        <f aca="false">IF(OR(E36="",F36=""),"",F36-E36)</f>
        <v>-2</v>
      </c>
      <c r="N36" s="37" t="n">
        <f aca="false">IF(OR(E36="",G36=""),"",G36-E36)</f>
        <v>26</v>
      </c>
    </row>
    <row r="37" customFormat="false" ht="15" hidden="false" customHeight="false" outlineLevel="0" collapsed="false">
      <c r="A37" s="37" t="s">
        <v>2369</v>
      </c>
      <c r="B37" s="37" t="s">
        <v>473</v>
      </c>
      <c r="C37" s="37" t="s">
        <v>66</v>
      </c>
      <c r="D37" s="37" t="s">
        <v>475</v>
      </c>
      <c r="E37" s="38" t="n">
        <v>44382</v>
      </c>
      <c r="F37" s="38" t="n">
        <v>44400</v>
      </c>
      <c r="G37" s="38" t="n">
        <v>44442</v>
      </c>
      <c r="H37" s="37" t="n">
        <v>101</v>
      </c>
      <c r="I37" s="37" t="n">
        <v>14</v>
      </c>
      <c r="J37" s="37" t="n">
        <v>3</v>
      </c>
      <c r="K37" s="39" t="n">
        <v>63517</v>
      </c>
      <c r="L37" s="37" t="s">
        <v>111</v>
      </c>
      <c r="M37" s="37" t="n">
        <f aca="false">IF(OR(E37="",F37=""),"",F37-E37)</f>
        <v>18</v>
      </c>
      <c r="N37" s="37" t="n">
        <f aca="false">IF(OR(E37="",G37=""),"",G37-E37)</f>
        <v>60</v>
      </c>
    </row>
    <row r="38" customFormat="false" ht="15" hidden="false" customHeight="false" outlineLevel="0" collapsed="false">
      <c r="A38" s="37" t="s">
        <v>2370</v>
      </c>
      <c r="B38" s="37" t="s">
        <v>476</v>
      </c>
      <c r="C38" s="37" t="s">
        <v>60</v>
      </c>
      <c r="D38" s="37" t="s">
        <v>384</v>
      </c>
      <c r="E38" s="38" t="n">
        <v>43266</v>
      </c>
      <c r="F38" s="38" t="n">
        <v>43255</v>
      </c>
      <c r="G38" s="38" t="n">
        <v>43306</v>
      </c>
      <c r="H38" s="37" t="n">
        <v>33</v>
      </c>
      <c r="I38" s="37" t="n">
        <v>5</v>
      </c>
      <c r="J38" s="37" t="n">
        <v>3</v>
      </c>
      <c r="K38" s="39" t="n">
        <v>16121</v>
      </c>
      <c r="L38" s="37" t="s">
        <v>114</v>
      </c>
      <c r="M38" s="37" t="n">
        <f aca="false">IF(OR(E38="",F38=""),"",F38-E38)</f>
        <v>-11</v>
      </c>
      <c r="N38" s="37" t="n">
        <f aca="false">IF(OR(E38="",G38=""),"",G38-E38)</f>
        <v>40</v>
      </c>
    </row>
    <row r="39" customFormat="false" ht="15" hidden="false" customHeight="false" outlineLevel="0" collapsed="false">
      <c r="A39" s="37" t="s">
        <v>2371</v>
      </c>
      <c r="B39" s="37" t="s">
        <v>478</v>
      </c>
      <c r="C39" s="37" t="s">
        <v>64</v>
      </c>
      <c r="D39" s="37" t="s">
        <v>440</v>
      </c>
      <c r="E39" s="38" t="n">
        <v>44848</v>
      </c>
      <c r="F39" s="38" t="n">
        <v>44835</v>
      </c>
      <c r="G39" s="38" t="n">
        <v>44881</v>
      </c>
      <c r="H39" s="37" t="n">
        <v>72</v>
      </c>
      <c r="I39" s="37" t="n">
        <v>8</v>
      </c>
      <c r="J39" s="37" t="n">
        <v>2</v>
      </c>
      <c r="K39" s="39" t="n">
        <v>79745</v>
      </c>
      <c r="L39" s="37" t="s">
        <v>112</v>
      </c>
      <c r="M39" s="37" t="n">
        <f aca="false">IF(OR(E39="",F39=""),"",F39-E39)</f>
        <v>-13</v>
      </c>
      <c r="N39" s="37" t="n">
        <f aca="false">IF(OR(E39="",G39=""),"",G39-E39)</f>
        <v>33</v>
      </c>
    </row>
    <row r="40" customFormat="false" ht="15" hidden="false" customHeight="false" outlineLevel="0" collapsed="false">
      <c r="A40" s="37" t="s">
        <v>2372</v>
      </c>
      <c r="B40" s="37" t="s">
        <v>480</v>
      </c>
      <c r="C40" s="37" t="s">
        <v>62</v>
      </c>
      <c r="D40" s="37" t="s">
        <v>481</v>
      </c>
      <c r="E40" s="38" t="n">
        <v>45873</v>
      </c>
      <c r="F40" s="38" t="n">
        <v>45874</v>
      </c>
      <c r="G40" s="38" t="n">
        <v>45917</v>
      </c>
      <c r="H40" s="37" t="n">
        <v>94</v>
      </c>
      <c r="I40" s="37" t="n">
        <v>3</v>
      </c>
      <c r="J40" s="37" t="n">
        <v>1</v>
      </c>
      <c r="K40" s="39" t="n">
        <v>40633</v>
      </c>
      <c r="L40" s="37" t="s">
        <v>114</v>
      </c>
      <c r="M40" s="37" t="n">
        <f aca="false">IF(OR(E40="",F40=""),"",F40-E40)</f>
        <v>1</v>
      </c>
      <c r="N40" s="37" t="n">
        <f aca="false">IF(OR(E40="",G40=""),"",G40-E40)</f>
        <v>44</v>
      </c>
    </row>
    <row r="41" customFormat="false" ht="15" hidden="false" customHeight="false" outlineLevel="0" collapsed="false">
      <c r="A41" s="37" t="s">
        <v>2373</v>
      </c>
      <c r="B41" s="37" t="s">
        <v>483</v>
      </c>
      <c r="C41" s="37" t="s">
        <v>62</v>
      </c>
      <c r="D41" s="37" t="s">
        <v>485</v>
      </c>
      <c r="E41" s="38" t="n">
        <v>45157</v>
      </c>
      <c r="F41" s="38" t="n">
        <v>45147</v>
      </c>
      <c r="G41" s="38" t="n">
        <v>45206</v>
      </c>
      <c r="H41" s="37" t="n">
        <v>45</v>
      </c>
      <c r="I41" s="37" t="n">
        <v>13</v>
      </c>
      <c r="J41" s="37" t="n">
        <v>1</v>
      </c>
      <c r="K41" s="39" t="n">
        <v>25080</v>
      </c>
      <c r="L41" s="37" t="s">
        <v>111</v>
      </c>
      <c r="M41" s="37" t="n">
        <f aca="false">IF(OR(E41="",F41=""),"",F41-E41)</f>
        <v>-10</v>
      </c>
      <c r="N41" s="37" t="n">
        <f aca="false">IF(OR(E41="",G41=""),"",G41-E41)</f>
        <v>49</v>
      </c>
    </row>
    <row r="42" customFormat="false" ht="15" hidden="false" customHeight="false" outlineLevel="0" collapsed="false">
      <c r="A42" s="37" t="s">
        <v>2374</v>
      </c>
      <c r="B42" s="37" t="s">
        <v>487</v>
      </c>
      <c r="C42" s="37" t="s">
        <v>64</v>
      </c>
      <c r="D42" s="37" t="s">
        <v>461</v>
      </c>
      <c r="E42" s="38" t="n">
        <v>44032</v>
      </c>
      <c r="F42" s="38" t="n">
        <v>44044</v>
      </c>
      <c r="G42" s="38" t="n">
        <v>44070</v>
      </c>
      <c r="H42" s="37" t="n">
        <v>166</v>
      </c>
      <c r="I42" s="37" t="n">
        <v>13</v>
      </c>
      <c r="J42" s="37" t="n">
        <v>1</v>
      </c>
      <c r="K42" s="39" t="n">
        <v>16409</v>
      </c>
      <c r="L42" s="37" t="s">
        <v>112</v>
      </c>
      <c r="M42" s="37" t="n">
        <f aca="false">IF(OR(E42="",F42=""),"",F42-E42)</f>
        <v>12</v>
      </c>
      <c r="N42" s="37" t="n">
        <f aca="false">IF(OR(E42="",G42=""),"",G42-E42)</f>
        <v>38</v>
      </c>
    </row>
    <row r="43" customFormat="false" ht="15" hidden="false" customHeight="false" outlineLevel="0" collapsed="false">
      <c r="A43" s="37" t="s">
        <v>2375</v>
      </c>
      <c r="B43" s="37" t="s">
        <v>490</v>
      </c>
      <c r="C43" s="37" t="s">
        <v>61</v>
      </c>
      <c r="D43" s="37" t="s">
        <v>491</v>
      </c>
      <c r="E43" s="38" t="n">
        <v>46131</v>
      </c>
      <c r="F43" s="38" t="n">
        <v>46145</v>
      </c>
      <c r="G43" s="38" t="n">
        <v>46176</v>
      </c>
      <c r="H43" s="37" t="n">
        <v>180</v>
      </c>
      <c r="I43" s="37" t="n">
        <v>5</v>
      </c>
      <c r="J43" s="37" t="n">
        <v>2</v>
      </c>
      <c r="K43" s="39" t="n">
        <v>42399</v>
      </c>
      <c r="L43" s="37" t="s">
        <v>111</v>
      </c>
      <c r="M43" s="37" t="n">
        <f aca="false">IF(OR(E43="",F43=""),"",F43-E43)</f>
        <v>14</v>
      </c>
      <c r="N43" s="37" t="n">
        <f aca="false">IF(OR(E43="",G43=""),"",G43-E43)</f>
        <v>45</v>
      </c>
    </row>
    <row r="44" customFormat="false" ht="15" hidden="false" customHeight="false" outlineLevel="0" collapsed="false">
      <c r="A44" s="37" t="s">
        <v>2376</v>
      </c>
      <c r="B44" s="37" t="s">
        <v>493</v>
      </c>
      <c r="C44" s="37" t="s">
        <v>64</v>
      </c>
      <c r="D44" s="37" t="s">
        <v>457</v>
      </c>
      <c r="E44" s="38" t="n">
        <v>43076</v>
      </c>
      <c r="F44" s="38" t="n">
        <v>43078</v>
      </c>
      <c r="G44" s="38" t="n">
        <v>43130</v>
      </c>
      <c r="H44" s="37" t="n">
        <v>128</v>
      </c>
      <c r="I44" s="37" t="n">
        <v>4</v>
      </c>
      <c r="J44" s="37" t="n">
        <v>1</v>
      </c>
      <c r="K44" s="39" t="n">
        <v>8508</v>
      </c>
      <c r="L44" s="37" t="s">
        <v>111</v>
      </c>
      <c r="M44" s="37" t="n">
        <f aca="false">IF(OR(E44="",F44=""),"",F44-E44)</f>
        <v>2</v>
      </c>
      <c r="N44" s="37" t="n">
        <f aca="false">IF(OR(E44="",G44=""),"",G44-E44)</f>
        <v>54</v>
      </c>
    </row>
    <row r="45" customFormat="false" ht="15" hidden="false" customHeight="false" outlineLevel="0" collapsed="false">
      <c r="A45" s="37" t="s">
        <v>2377</v>
      </c>
      <c r="B45" s="37" t="s">
        <v>496</v>
      </c>
      <c r="C45" s="37" t="s">
        <v>64</v>
      </c>
      <c r="D45" s="37" t="s">
        <v>440</v>
      </c>
      <c r="E45" s="38" t="n">
        <v>46219</v>
      </c>
      <c r="F45" s="38" t="n">
        <v>46204</v>
      </c>
      <c r="G45" s="38" t="n">
        <v>46252</v>
      </c>
      <c r="H45" s="37" t="n">
        <v>43</v>
      </c>
      <c r="I45" s="37" t="n">
        <v>12</v>
      </c>
      <c r="J45" s="37" t="n">
        <v>1</v>
      </c>
      <c r="K45" s="39" t="n">
        <v>48417</v>
      </c>
      <c r="L45" s="37" t="s">
        <v>115</v>
      </c>
      <c r="M45" s="37" t="n">
        <f aca="false">IF(OR(E45="",F45=""),"",F45-E45)</f>
        <v>-15</v>
      </c>
      <c r="N45" s="37" t="n">
        <f aca="false">IF(OR(E45="",G45=""),"",G45-E45)</f>
        <v>33</v>
      </c>
    </row>
    <row r="46" customFormat="false" ht="15" hidden="false" customHeight="false" outlineLevel="0" collapsed="false">
      <c r="A46" s="37" t="s">
        <v>2378</v>
      </c>
      <c r="B46" s="37" t="s">
        <v>498</v>
      </c>
      <c r="C46" s="37" t="s">
        <v>65</v>
      </c>
      <c r="D46" s="37" t="s">
        <v>500</v>
      </c>
      <c r="E46" s="38" t="n">
        <v>44600</v>
      </c>
      <c r="F46" s="38" t="n">
        <v>44601</v>
      </c>
      <c r="G46" s="38" t="n">
        <v>44644</v>
      </c>
      <c r="H46" s="37" t="n">
        <v>49</v>
      </c>
      <c r="I46" s="37" t="n">
        <v>14</v>
      </c>
      <c r="J46" s="37" t="n">
        <v>2</v>
      </c>
      <c r="K46" s="39" t="n">
        <v>19423</v>
      </c>
      <c r="L46" s="37" t="s">
        <v>114</v>
      </c>
      <c r="M46" s="37" t="n">
        <f aca="false">IF(OR(E46="",F46=""),"",F46-E46)</f>
        <v>1</v>
      </c>
      <c r="N46" s="37" t="n">
        <f aca="false">IF(OR(E46="",G46=""),"",G46-E46)</f>
        <v>44</v>
      </c>
    </row>
    <row r="47" customFormat="false" ht="15" hidden="false" customHeight="false" outlineLevel="0" collapsed="false">
      <c r="A47" s="37" t="s">
        <v>2379</v>
      </c>
      <c r="B47" s="37" t="s">
        <v>502</v>
      </c>
      <c r="C47" s="37" t="s">
        <v>66</v>
      </c>
      <c r="D47" s="37" t="s">
        <v>504</v>
      </c>
      <c r="E47" s="38" t="n">
        <v>45483</v>
      </c>
      <c r="F47" s="38" t="n">
        <v>45487</v>
      </c>
      <c r="G47" s="38" t="n">
        <v>45530</v>
      </c>
      <c r="H47" s="37" t="n">
        <v>79</v>
      </c>
      <c r="I47" s="37" t="n">
        <v>4</v>
      </c>
      <c r="J47" s="37" t="n">
        <v>1</v>
      </c>
      <c r="K47" s="39" t="n">
        <v>21275</v>
      </c>
      <c r="L47" s="37" t="s">
        <v>114</v>
      </c>
      <c r="M47" s="37" t="n">
        <f aca="false">IF(OR(E47="",F47=""),"",F47-E47)</f>
        <v>4</v>
      </c>
      <c r="N47" s="37" t="n">
        <f aca="false">IF(OR(E47="",G47=""),"",G47-E47)</f>
        <v>47</v>
      </c>
    </row>
    <row r="48" customFormat="false" ht="15" hidden="false" customHeight="false" outlineLevel="0" collapsed="false">
      <c r="A48" s="37" t="s">
        <v>2380</v>
      </c>
      <c r="B48" s="37" t="s">
        <v>506</v>
      </c>
      <c r="C48" s="37" t="s">
        <v>61</v>
      </c>
      <c r="D48" s="37" t="s">
        <v>508</v>
      </c>
      <c r="E48" s="38" t="n">
        <v>44293</v>
      </c>
      <c r="F48" s="38" t="n">
        <v>44334</v>
      </c>
      <c r="G48" s="38" t="n">
        <v>44351</v>
      </c>
      <c r="H48" s="37" t="n">
        <v>58</v>
      </c>
      <c r="I48" s="37" t="n">
        <v>3</v>
      </c>
      <c r="J48" s="37" t="n">
        <v>1</v>
      </c>
      <c r="K48" s="39" t="n">
        <v>56842</v>
      </c>
      <c r="L48" s="37" t="s">
        <v>115</v>
      </c>
      <c r="M48" s="37" t="n">
        <f aca="false">IF(OR(E48="",F48=""),"",F48-E48)</f>
        <v>41</v>
      </c>
      <c r="N48" s="37" t="n">
        <f aca="false">IF(OR(E48="",G48=""),"",G48-E48)</f>
        <v>58</v>
      </c>
    </row>
    <row r="49" customFormat="false" ht="15" hidden="false" customHeight="false" outlineLevel="0" collapsed="false">
      <c r="A49" s="37" t="s">
        <v>2381</v>
      </c>
      <c r="B49" s="37" t="s">
        <v>510</v>
      </c>
      <c r="C49" s="37" t="s">
        <v>64</v>
      </c>
      <c r="D49" s="37" t="s">
        <v>440</v>
      </c>
      <c r="E49" s="38" t="n">
        <v>46039</v>
      </c>
      <c r="F49" s="38" t="n">
        <v>46094</v>
      </c>
      <c r="G49" s="38" t="n">
        <v>46134</v>
      </c>
      <c r="H49" s="37" t="n">
        <v>15</v>
      </c>
      <c r="I49" s="37" t="n">
        <v>4</v>
      </c>
      <c r="J49" s="37" t="n">
        <v>1</v>
      </c>
      <c r="K49" s="39" t="n">
        <v>48108</v>
      </c>
      <c r="L49" s="37" t="s">
        <v>111</v>
      </c>
      <c r="M49" s="37" t="n">
        <f aca="false">IF(OR(E49="",F49=""),"",F49-E49)</f>
        <v>55</v>
      </c>
      <c r="N49" s="37" t="n">
        <f aca="false">IF(OR(E49="",G49=""),"",G49-E49)</f>
        <v>95</v>
      </c>
    </row>
    <row r="50" customFormat="false" ht="15" hidden="false" customHeight="false" outlineLevel="0" collapsed="false">
      <c r="A50" s="37" t="s">
        <v>2382</v>
      </c>
      <c r="B50" s="37" t="s">
        <v>512</v>
      </c>
      <c r="C50" s="37" t="s">
        <v>68</v>
      </c>
      <c r="D50" s="37" t="s">
        <v>403</v>
      </c>
      <c r="E50" s="38" t="n">
        <v>44826</v>
      </c>
      <c r="F50" s="38" t="n">
        <v>44866</v>
      </c>
      <c r="G50" s="38" t="n">
        <v>44900</v>
      </c>
      <c r="H50" s="37" t="n">
        <v>204</v>
      </c>
      <c r="I50" s="37" t="n">
        <v>7</v>
      </c>
      <c r="J50" s="37" t="n">
        <v>1</v>
      </c>
      <c r="K50" s="39" t="n">
        <v>28205</v>
      </c>
      <c r="L50" s="37" t="s">
        <v>112</v>
      </c>
      <c r="M50" s="37" t="n">
        <f aca="false">IF(OR(E50="",F50=""),"",F50-E50)</f>
        <v>40</v>
      </c>
      <c r="N50" s="37" t="n">
        <f aca="false">IF(OR(E50="",G50=""),"",G50-E50)</f>
        <v>74</v>
      </c>
    </row>
    <row r="51" customFormat="false" ht="15" hidden="false" customHeight="false" outlineLevel="0" collapsed="false">
      <c r="A51" s="37" t="s">
        <v>2383</v>
      </c>
      <c r="B51" s="37" t="s">
        <v>514</v>
      </c>
      <c r="C51" s="37" t="s">
        <v>61</v>
      </c>
      <c r="D51" s="37" t="s">
        <v>423</v>
      </c>
      <c r="E51" s="38" t="n">
        <v>42434</v>
      </c>
      <c r="F51" s="38" t="n">
        <v>42409</v>
      </c>
      <c r="G51" s="38" t="n">
        <v>42462</v>
      </c>
      <c r="H51" s="37" t="n">
        <v>44</v>
      </c>
      <c r="I51" s="37" t="n">
        <v>4</v>
      </c>
      <c r="J51" s="37" t="n">
        <v>3</v>
      </c>
      <c r="K51" s="39" t="n">
        <v>22680</v>
      </c>
      <c r="L51" s="37" t="s">
        <v>113</v>
      </c>
      <c r="M51" s="37" t="n">
        <f aca="false">IF(OR(E51="",F51=""),"",F51-E51)</f>
        <v>-25</v>
      </c>
      <c r="N51" s="37" t="n">
        <f aca="false">IF(OR(E51="",G51=""),"",G51-E51)</f>
        <v>28</v>
      </c>
    </row>
    <row r="52" customFormat="false" ht="15" hidden="false" customHeight="false" outlineLevel="0" collapsed="false">
      <c r="A52" s="37" t="s">
        <v>2384</v>
      </c>
      <c r="B52" s="37" t="s">
        <v>518</v>
      </c>
      <c r="C52" s="37" t="s">
        <v>60</v>
      </c>
      <c r="D52" s="37" t="s">
        <v>520</v>
      </c>
      <c r="E52" s="38" t="n">
        <v>45804</v>
      </c>
      <c r="F52" s="38" t="n">
        <v>45826</v>
      </c>
      <c r="G52" s="38" t="n">
        <v>45859</v>
      </c>
      <c r="H52" s="37" t="n">
        <v>89</v>
      </c>
      <c r="I52" s="37" t="n">
        <v>9</v>
      </c>
      <c r="J52" s="37" t="n">
        <v>1</v>
      </c>
      <c r="K52" s="39" t="n">
        <v>49516</v>
      </c>
      <c r="L52" s="37" t="s">
        <v>111</v>
      </c>
      <c r="M52" s="37" t="n">
        <f aca="false">IF(OR(E52="",F52=""),"",F52-E52)</f>
        <v>22</v>
      </c>
      <c r="N52" s="37" t="n">
        <f aca="false">IF(OR(E52="",G52=""),"",G52-E52)</f>
        <v>55</v>
      </c>
    </row>
    <row r="53" customFormat="false" ht="15" hidden="false" customHeight="false" outlineLevel="0" collapsed="false">
      <c r="A53" s="37" t="s">
        <v>2385</v>
      </c>
      <c r="B53" s="37" t="s">
        <v>522</v>
      </c>
      <c r="C53" s="37" t="s">
        <v>62</v>
      </c>
      <c r="D53" s="37" t="s">
        <v>485</v>
      </c>
      <c r="E53" s="38" t="n">
        <v>45997</v>
      </c>
      <c r="F53" s="38" t="n">
        <v>45992</v>
      </c>
      <c r="G53" s="38" t="n">
        <v>46044</v>
      </c>
      <c r="H53" s="37" t="n">
        <v>50</v>
      </c>
      <c r="I53" s="37" t="n">
        <v>12</v>
      </c>
      <c r="J53" s="37" t="n">
        <v>1</v>
      </c>
      <c r="K53" s="39" t="n">
        <v>36849</v>
      </c>
      <c r="L53" s="37" t="s">
        <v>113</v>
      </c>
      <c r="M53" s="37" t="n">
        <f aca="false">IF(OR(E53="",F53=""),"",F53-E53)</f>
        <v>-5</v>
      </c>
      <c r="N53" s="37" t="n">
        <f aca="false">IF(OR(E53="",G53=""),"",G53-E53)</f>
        <v>47</v>
      </c>
    </row>
    <row r="54" customFormat="false" ht="15" hidden="false" customHeight="false" outlineLevel="0" collapsed="false">
      <c r="A54" s="37" t="s">
        <v>2386</v>
      </c>
      <c r="B54" s="37" t="s">
        <v>524</v>
      </c>
      <c r="C54" s="37" t="s">
        <v>60</v>
      </c>
      <c r="D54" s="37" t="s">
        <v>470</v>
      </c>
      <c r="E54" s="38" t="n">
        <v>44037</v>
      </c>
      <c r="F54" s="38" t="n">
        <v>44081</v>
      </c>
      <c r="G54" s="38" t="n">
        <v>44136</v>
      </c>
      <c r="H54" s="37" t="n">
        <v>114</v>
      </c>
      <c r="I54" s="37" t="n">
        <v>6</v>
      </c>
      <c r="J54" s="37" t="n">
        <v>2</v>
      </c>
      <c r="K54" s="39" t="n">
        <v>23679</v>
      </c>
      <c r="L54" s="37" t="s">
        <v>111</v>
      </c>
      <c r="M54" s="37" t="n">
        <f aca="false">IF(OR(E54="",F54=""),"",F54-E54)</f>
        <v>44</v>
      </c>
      <c r="N54" s="37" t="n">
        <f aca="false">IF(OR(E54="",G54=""),"",G54-E54)</f>
        <v>99</v>
      </c>
    </row>
    <row r="55" customFormat="false" ht="15" hidden="false" customHeight="false" outlineLevel="0" collapsed="false">
      <c r="A55" s="37" t="s">
        <v>2387</v>
      </c>
      <c r="B55" s="37" t="s">
        <v>526</v>
      </c>
      <c r="C55" s="37" t="s">
        <v>67</v>
      </c>
      <c r="D55" s="37" t="s">
        <v>357</v>
      </c>
      <c r="E55" s="38" t="n">
        <v>46188</v>
      </c>
      <c r="F55" s="38" t="n">
        <v>46236</v>
      </c>
      <c r="G55" s="38" t="n">
        <v>46252</v>
      </c>
      <c r="H55" s="37" t="n">
        <v>77</v>
      </c>
      <c r="I55" s="37" t="n">
        <v>11</v>
      </c>
      <c r="J55" s="37" t="n">
        <v>2</v>
      </c>
      <c r="K55" s="39" t="n">
        <v>43239</v>
      </c>
      <c r="L55" s="37" t="s">
        <v>112</v>
      </c>
      <c r="M55" s="37" t="n">
        <f aca="false">IF(OR(E55="",F55=""),"",F55-E55)</f>
        <v>48</v>
      </c>
      <c r="N55" s="37" t="n">
        <f aca="false">IF(OR(E55="",G55=""),"",G55-E55)</f>
        <v>64</v>
      </c>
    </row>
    <row r="56" customFormat="false" ht="15" hidden="false" customHeight="false" outlineLevel="0" collapsed="false">
      <c r="A56" s="37" t="s">
        <v>2388</v>
      </c>
      <c r="B56" s="37" t="s">
        <v>528</v>
      </c>
      <c r="C56" s="37" t="s">
        <v>63</v>
      </c>
      <c r="D56" s="37" t="s">
        <v>529</v>
      </c>
      <c r="E56" s="38" t="n">
        <v>42452</v>
      </c>
      <c r="F56" s="38" t="n">
        <v>42521</v>
      </c>
      <c r="G56" s="38" t="n">
        <v>42570</v>
      </c>
      <c r="H56" s="37" t="n">
        <v>82</v>
      </c>
      <c r="I56" s="37" t="n">
        <v>10</v>
      </c>
      <c r="J56" s="37" t="n">
        <v>3</v>
      </c>
      <c r="K56" s="39" t="n">
        <v>34871</v>
      </c>
      <c r="L56" s="37" t="s">
        <v>115</v>
      </c>
      <c r="M56" s="37" t="n">
        <f aca="false">IF(OR(E56="",F56=""),"",F56-E56)</f>
        <v>69</v>
      </c>
      <c r="N56" s="37" t="n">
        <f aca="false">IF(OR(E56="",G56=""),"",G56-E56)</f>
        <v>118</v>
      </c>
    </row>
    <row r="57" customFormat="false" ht="15" hidden="false" customHeight="false" outlineLevel="0" collapsed="false">
      <c r="A57" s="37" t="s">
        <v>2389</v>
      </c>
      <c r="B57" s="37" t="s">
        <v>530</v>
      </c>
      <c r="C57" s="37" t="s">
        <v>61</v>
      </c>
      <c r="D57" s="37" t="s">
        <v>508</v>
      </c>
      <c r="E57" s="38" t="n">
        <v>45777</v>
      </c>
      <c r="F57" s="38" t="n">
        <v>45780</v>
      </c>
      <c r="G57" s="38" t="n">
        <v>45810</v>
      </c>
      <c r="H57" s="37" t="n">
        <v>112</v>
      </c>
      <c r="I57" s="37" t="n">
        <v>5</v>
      </c>
      <c r="J57" s="37" t="n">
        <v>2</v>
      </c>
      <c r="K57" s="39" t="n">
        <v>46505</v>
      </c>
      <c r="L57" s="37" t="s">
        <v>113</v>
      </c>
      <c r="M57" s="37" t="n">
        <f aca="false">IF(OR(E57="",F57=""),"",F57-E57)</f>
        <v>3</v>
      </c>
      <c r="N57" s="37" t="n">
        <f aca="false">IF(OR(E57="",G57=""),"",G57-E57)</f>
        <v>33</v>
      </c>
    </row>
    <row r="58" customFormat="false" ht="15" hidden="false" customHeight="false" outlineLevel="0" collapsed="false">
      <c r="A58" s="37" t="s">
        <v>2390</v>
      </c>
      <c r="B58" s="37" t="s">
        <v>531</v>
      </c>
      <c r="C58" s="37" t="s">
        <v>64</v>
      </c>
      <c r="D58" s="37" t="s">
        <v>461</v>
      </c>
      <c r="E58" s="38" t="n">
        <v>45065</v>
      </c>
      <c r="F58" s="38" t="n">
        <v>45083</v>
      </c>
      <c r="G58" s="38" t="n">
        <v>45117</v>
      </c>
      <c r="H58" s="37" t="n">
        <v>10</v>
      </c>
      <c r="I58" s="37" t="n">
        <v>6</v>
      </c>
      <c r="J58" s="37" t="n">
        <v>1</v>
      </c>
      <c r="K58" s="39" t="n">
        <v>48676</v>
      </c>
      <c r="L58" s="37" t="s">
        <v>115</v>
      </c>
      <c r="M58" s="37" t="n">
        <f aca="false">IF(OR(E58="",F58=""),"",F58-E58)</f>
        <v>18</v>
      </c>
      <c r="N58" s="37" t="n">
        <f aca="false">IF(OR(E58="",G58=""),"",G58-E58)</f>
        <v>52</v>
      </c>
    </row>
    <row r="59" customFormat="false" ht="15" hidden="false" customHeight="false" outlineLevel="0" collapsed="false">
      <c r="A59" s="37" t="s">
        <v>2391</v>
      </c>
      <c r="B59" s="37" t="s">
        <v>532</v>
      </c>
      <c r="C59" s="37" t="s">
        <v>63</v>
      </c>
      <c r="D59" s="37" t="s">
        <v>371</v>
      </c>
      <c r="E59" s="38" t="n">
        <v>44919</v>
      </c>
      <c r="F59" s="38" t="n">
        <v>44948</v>
      </c>
      <c r="G59" s="38" t="n">
        <v>44982</v>
      </c>
      <c r="H59" s="37" t="n">
        <v>23</v>
      </c>
      <c r="I59" s="37" t="n">
        <v>13</v>
      </c>
      <c r="J59" s="37" t="n">
        <v>2</v>
      </c>
      <c r="K59" s="39" t="n">
        <v>34630</v>
      </c>
      <c r="L59" s="37" t="s">
        <v>114</v>
      </c>
      <c r="M59" s="37" t="n">
        <f aca="false">IF(OR(E59="",F59=""),"",F59-E59)</f>
        <v>29</v>
      </c>
      <c r="N59" s="37" t="n">
        <f aca="false">IF(OR(E59="",G59=""),"",G59-E59)</f>
        <v>63</v>
      </c>
    </row>
    <row r="60" customFormat="false" ht="15" hidden="false" customHeight="false" outlineLevel="0" collapsed="false">
      <c r="A60" s="37" t="s">
        <v>2392</v>
      </c>
      <c r="B60" s="37" t="s">
        <v>534</v>
      </c>
      <c r="C60" s="37" t="s">
        <v>60</v>
      </c>
      <c r="D60" s="37" t="s">
        <v>520</v>
      </c>
      <c r="E60" s="38" t="n">
        <v>45103</v>
      </c>
      <c r="F60" s="38" t="n">
        <v>45115</v>
      </c>
      <c r="G60" s="38" t="n">
        <v>45162</v>
      </c>
      <c r="H60" s="37" t="n">
        <v>43</v>
      </c>
      <c r="I60" s="37" t="n">
        <v>3</v>
      </c>
      <c r="J60" s="37" t="n">
        <v>1</v>
      </c>
      <c r="K60" s="39" t="n">
        <v>64371</v>
      </c>
      <c r="L60" s="37" t="s">
        <v>112</v>
      </c>
      <c r="M60" s="37" t="n">
        <f aca="false">IF(OR(E60="",F60=""),"",F60-E60)</f>
        <v>12</v>
      </c>
      <c r="N60" s="37" t="n">
        <f aca="false">IF(OR(E60="",G60=""),"",G60-E60)</f>
        <v>59</v>
      </c>
    </row>
    <row r="61" customFormat="false" ht="15" hidden="false" customHeight="false" outlineLevel="0" collapsed="false">
      <c r="A61" s="37" t="s">
        <v>2393</v>
      </c>
      <c r="B61" s="37" t="s">
        <v>536</v>
      </c>
      <c r="C61" s="37" t="s">
        <v>65</v>
      </c>
      <c r="D61" s="37" t="s">
        <v>376</v>
      </c>
      <c r="E61" s="38" t="n">
        <v>44874</v>
      </c>
      <c r="F61" s="38" t="n">
        <v>44921</v>
      </c>
      <c r="G61" s="38" t="n">
        <v>44938</v>
      </c>
      <c r="H61" s="37" t="n">
        <v>90</v>
      </c>
      <c r="I61" s="37" t="n">
        <v>5</v>
      </c>
      <c r="J61" s="37" t="n">
        <v>1</v>
      </c>
      <c r="K61" s="39" t="n">
        <v>80575</v>
      </c>
      <c r="L61" s="37" t="s">
        <v>112</v>
      </c>
      <c r="M61" s="37" t="n">
        <f aca="false">IF(OR(E61="",F61=""),"",F61-E61)</f>
        <v>47</v>
      </c>
      <c r="N61" s="37" t="n">
        <f aca="false">IF(OR(E61="",G61=""),"",G61-E61)</f>
        <v>64</v>
      </c>
    </row>
    <row r="62" customFormat="false" ht="15" hidden="false" customHeight="false" outlineLevel="0" collapsed="false">
      <c r="A62" s="37" t="s">
        <v>2394</v>
      </c>
      <c r="B62" s="37" t="s">
        <v>539</v>
      </c>
      <c r="C62" s="37" t="s">
        <v>62</v>
      </c>
      <c r="D62" s="37" t="s">
        <v>485</v>
      </c>
      <c r="E62" s="38" t="n">
        <v>42726</v>
      </c>
      <c r="F62" s="38" t="n">
        <v>42741</v>
      </c>
      <c r="G62" s="38" t="n">
        <v>42765</v>
      </c>
      <c r="H62" s="37" t="n">
        <v>24</v>
      </c>
      <c r="I62" s="37" t="n">
        <v>3</v>
      </c>
      <c r="J62" s="37" t="n">
        <v>2</v>
      </c>
      <c r="K62" s="39" t="n">
        <v>29380</v>
      </c>
      <c r="L62" s="37" t="s">
        <v>112</v>
      </c>
      <c r="M62" s="37" t="n">
        <f aca="false">IF(OR(E62="",F62=""),"",F62-E62)</f>
        <v>15</v>
      </c>
      <c r="N62" s="37" t="n">
        <f aca="false">IF(OR(E62="",G62=""),"",G62-E62)</f>
        <v>39</v>
      </c>
    </row>
    <row r="63" customFormat="false" ht="15" hidden="false" customHeight="false" outlineLevel="0" collapsed="false">
      <c r="A63" s="37" t="s">
        <v>2395</v>
      </c>
      <c r="B63" s="37" t="s">
        <v>541</v>
      </c>
      <c r="C63" s="37" t="s">
        <v>60</v>
      </c>
      <c r="D63" s="37" t="s">
        <v>366</v>
      </c>
      <c r="E63" s="38" t="n">
        <v>46110</v>
      </c>
      <c r="F63" s="38" t="n">
        <v>46128</v>
      </c>
      <c r="G63" s="38" t="n">
        <v>46165</v>
      </c>
      <c r="H63" s="37" t="n">
        <v>91</v>
      </c>
      <c r="I63" s="37" t="n">
        <v>10</v>
      </c>
      <c r="J63" s="37" t="n">
        <v>3</v>
      </c>
      <c r="K63" s="39" t="n">
        <v>59181</v>
      </c>
      <c r="L63" s="37" t="s">
        <v>115</v>
      </c>
      <c r="M63" s="37" t="n">
        <f aca="false">IF(OR(E63="",F63=""),"",F63-E63)</f>
        <v>18</v>
      </c>
      <c r="N63" s="37" t="n">
        <f aca="false">IF(OR(E63="",G63=""),"",G63-E63)</f>
        <v>55</v>
      </c>
    </row>
    <row r="64" customFormat="false" ht="15" hidden="false" customHeight="false" outlineLevel="0" collapsed="false">
      <c r="A64" s="37" t="s">
        <v>2396</v>
      </c>
      <c r="B64" s="37" t="s">
        <v>543</v>
      </c>
      <c r="C64" s="37" t="s">
        <v>62</v>
      </c>
      <c r="D64" s="37" t="s">
        <v>485</v>
      </c>
      <c r="E64" s="38" t="n">
        <v>44598</v>
      </c>
      <c r="F64" s="38" t="n">
        <v>44605</v>
      </c>
      <c r="G64" s="38" t="n">
        <v>44625</v>
      </c>
      <c r="H64" s="37" t="n">
        <v>38</v>
      </c>
      <c r="I64" s="37" t="n">
        <v>10</v>
      </c>
      <c r="J64" s="37" t="n">
        <v>2</v>
      </c>
      <c r="K64" s="39" t="n">
        <v>37960</v>
      </c>
      <c r="L64" s="37" t="s">
        <v>111</v>
      </c>
      <c r="M64" s="37" t="n">
        <f aca="false">IF(OR(E64="",F64=""),"",F64-E64)</f>
        <v>7</v>
      </c>
      <c r="N64" s="37" t="n">
        <f aca="false">IF(OR(E64="",G64=""),"",G64-E64)</f>
        <v>27</v>
      </c>
    </row>
    <row r="65" customFormat="false" ht="15" hidden="false" customHeight="false" outlineLevel="0" collapsed="false">
      <c r="A65" s="37" t="s">
        <v>2397</v>
      </c>
      <c r="B65" s="37" t="s">
        <v>545</v>
      </c>
      <c r="C65" s="37" t="s">
        <v>60</v>
      </c>
      <c r="D65" s="37" t="s">
        <v>384</v>
      </c>
      <c r="E65" s="38" t="n">
        <v>45865</v>
      </c>
      <c r="F65" s="38" t="n">
        <v>45872</v>
      </c>
      <c r="G65" s="38" t="n">
        <v>45900</v>
      </c>
      <c r="H65" s="37" t="n">
        <v>30</v>
      </c>
      <c r="I65" s="37" t="n">
        <v>10</v>
      </c>
      <c r="J65" s="37" t="n">
        <v>1</v>
      </c>
      <c r="K65" s="39" t="n">
        <v>22551</v>
      </c>
      <c r="L65" s="37" t="s">
        <v>113</v>
      </c>
      <c r="M65" s="37" t="n">
        <f aca="false">IF(OR(E65="",F65=""),"",F65-E65)</f>
        <v>7</v>
      </c>
      <c r="N65" s="37" t="n">
        <f aca="false">IF(OR(E65="",G65=""),"",G65-E65)</f>
        <v>35</v>
      </c>
    </row>
    <row r="66" customFormat="false" ht="15" hidden="false" customHeight="false" outlineLevel="0" collapsed="false">
      <c r="A66" s="37" t="s">
        <v>2398</v>
      </c>
      <c r="B66" s="37" t="s">
        <v>547</v>
      </c>
      <c r="C66" s="37" t="s">
        <v>66</v>
      </c>
      <c r="D66" s="37" t="s">
        <v>434</v>
      </c>
      <c r="E66" s="38" t="n">
        <v>41928</v>
      </c>
      <c r="F66" s="38" t="n">
        <v>41929</v>
      </c>
      <c r="G66" s="38" t="n">
        <v>41983</v>
      </c>
      <c r="H66" s="37" t="n">
        <v>98</v>
      </c>
      <c r="I66" s="37" t="n">
        <v>13</v>
      </c>
      <c r="J66" s="37" t="n">
        <v>2</v>
      </c>
      <c r="K66" s="39" t="n">
        <v>29736</v>
      </c>
      <c r="L66" s="37" t="s">
        <v>112</v>
      </c>
      <c r="M66" s="37" t="n">
        <f aca="false">IF(OR(E66="",F66=""),"",F66-E66)</f>
        <v>1</v>
      </c>
      <c r="N66" s="37" t="n">
        <f aca="false">IF(OR(E66="",G66=""),"",G66-E66)</f>
        <v>55</v>
      </c>
    </row>
    <row r="67" customFormat="false" ht="15" hidden="false" customHeight="false" outlineLevel="0" collapsed="false">
      <c r="A67" s="37" t="s">
        <v>2399</v>
      </c>
      <c r="B67" s="37" t="s">
        <v>549</v>
      </c>
      <c r="C67" s="37" t="s">
        <v>60</v>
      </c>
      <c r="D67" s="37" t="s">
        <v>470</v>
      </c>
      <c r="E67" s="38" t="n">
        <v>42823</v>
      </c>
      <c r="F67" s="38" t="n">
        <v>42856</v>
      </c>
      <c r="G67" s="38" t="n">
        <v>42871</v>
      </c>
      <c r="H67" s="37" t="n">
        <v>144</v>
      </c>
      <c r="I67" s="37" t="n">
        <v>10</v>
      </c>
      <c r="J67" s="37" t="n">
        <v>3</v>
      </c>
      <c r="K67" s="39" t="n">
        <v>30774</v>
      </c>
      <c r="L67" s="37" t="s">
        <v>113</v>
      </c>
      <c r="M67" s="37" t="n">
        <f aca="false">IF(OR(E67="",F67=""),"",F67-E67)</f>
        <v>33</v>
      </c>
      <c r="N67" s="37" t="n">
        <f aca="false">IF(OR(E67="",G67=""),"",G67-E67)</f>
        <v>48</v>
      </c>
    </row>
    <row r="68" customFormat="false" ht="15" hidden="false" customHeight="false" outlineLevel="0" collapsed="false">
      <c r="A68" s="37" t="s">
        <v>2400</v>
      </c>
      <c r="B68" s="37" t="s">
        <v>551</v>
      </c>
      <c r="C68" s="37" t="s">
        <v>60</v>
      </c>
      <c r="D68" s="37" t="s">
        <v>520</v>
      </c>
      <c r="E68" s="38" t="n">
        <v>43749</v>
      </c>
      <c r="F68" s="38" t="n">
        <v>43803</v>
      </c>
      <c r="G68" s="38" t="n">
        <v>43819</v>
      </c>
      <c r="H68" s="37" t="n">
        <v>118</v>
      </c>
      <c r="I68" s="37" t="n">
        <v>4</v>
      </c>
      <c r="J68" s="37" t="n">
        <v>1</v>
      </c>
      <c r="K68" s="39" t="n">
        <v>73879</v>
      </c>
      <c r="L68" s="37" t="s">
        <v>112</v>
      </c>
      <c r="M68" s="37" t="n">
        <f aca="false">IF(OR(E68="",F68=""),"",F68-E68)</f>
        <v>54</v>
      </c>
      <c r="N68" s="37" t="n">
        <f aca="false">IF(OR(E68="",G68=""),"",G68-E68)</f>
        <v>70</v>
      </c>
    </row>
    <row r="69" customFormat="false" ht="15" hidden="false" customHeight="false" outlineLevel="0" collapsed="false">
      <c r="A69" s="37" t="s">
        <v>2401</v>
      </c>
      <c r="B69" s="37" t="s">
        <v>553</v>
      </c>
      <c r="C69" s="37" t="s">
        <v>60</v>
      </c>
      <c r="D69" s="37" t="s">
        <v>470</v>
      </c>
      <c r="E69" s="38" t="n">
        <v>43336</v>
      </c>
      <c r="F69" s="38" t="n">
        <v>43342</v>
      </c>
      <c r="G69" s="38" t="n">
        <v>43375</v>
      </c>
      <c r="H69" s="37" t="n">
        <v>74</v>
      </c>
      <c r="I69" s="37" t="n">
        <v>13</v>
      </c>
      <c r="J69" s="37" t="n">
        <v>2</v>
      </c>
      <c r="K69" s="39" t="n">
        <v>38910</v>
      </c>
      <c r="L69" s="37" t="s">
        <v>115</v>
      </c>
      <c r="M69" s="37" t="n">
        <f aca="false">IF(OR(E69="",F69=""),"",F69-E69)</f>
        <v>6</v>
      </c>
      <c r="N69" s="37" t="n">
        <f aca="false">IF(OR(E69="",G69=""),"",G69-E69)</f>
        <v>39</v>
      </c>
    </row>
    <row r="70" customFormat="false" ht="15" hidden="false" customHeight="false" outlineLevel="0" collapsed="false">
      <c r="A70" s="37" t="s">
        <v>2402</v>
      </c>
      <c r="B70" s="37" t="s">
        <v>555</v>
      </c>
      <c r="C70" s="37" t="s">
        <v>60</v>
      </c>
      <c r="D70" s="37" t="s">
        <v>520</v>
      </c>
      <c r="E70" s="38" t="n">
        <v>45468</v>
      </c>
      <c r="F70" s="38" t="n">
        <v>45489</v>
      </c>
      <c r="G70" s="38" t="n">
        <v>45514</v>
      </c>
      <c r="H70" s="37" t="n">
        <v>61</v>
      </c>
      <c r="I70" s="37" t="n">
        <v>9</v>
      </c>
      <c r="J70" s="37" t="n">
        <v>1</v>
      </c>
      <c r="K70" s="39" t="n">
        <v>29390</v>
      </c>
      <c r="L70" s="37" t="s">
        <v>115</v>
      </c>
      <c r="M70" s="37" t="n">
        <f aca="false">IF(OR(E70="",F70=""),"",F70-E70)</f>
        <v>21</v>
      </c>
      <c r="N70" s="37" t="n">
        <f aca="false">IF(OR(E70="",G70=""),"",G70-E70)</f>
        <v>46</v>
      </c>
    </row>
    <row r="71" customFormat="false" ht="15" hidden="false" customHeight="false" outlineLevel="0" collapsed="false">
      <c r="A71" s="37" t="s">
        <v>2403</v>
      </c>
      <c r="B71" s="37" t="s">
        <v>557</v>
      </c>
      <c r="C71" s="37" t="s">
        <v>65</v>
      </c>
      <c r="D71" s="37" t="s">
        <v>376</v>
      </c>
      <c r="E71" s="38" t="n">
        <v>46209</v>
      </c>
      <c r="F71" s="38" t="n">
        <v>46213</v>
      </c>
      <c r="G71" s="38" t="n">
        <v>46251</v>
      </c>
      <c r="H71" s="37" t="n">
        <v>151</v>
      </c>
      <c r="I71" s="37" t="n">
        <v>10</v>
      </c>
      <c r="J71" s="37" t="n">
        <v>2</v>
      </c>
      <c r="K71" s="39" t="n">
        <v>33048</v>
      </c>
      <c r="L71" s="37" t="s">
        <v>115</v>
      </c>
      <c r="M71" s="37" t="n">
        <f aca="false">IF(OR(E71="",F71=""),"",F71-E71)</f>
        <v>4</v>
      </c>
      <c r="N71" s="37" t="n">
        <f aca="false">IF(OR(E71="",G71=""),"",G71-E71)</f>
        <v>42</v>
      </c>
    </row>
    <row r="72" customFormat="false" ht="15" hidden="false" customHeight="false" outlineLevel="0" collapsed="false">
      <c r="A72" s="37" t="s">
        <v>2404</v>
      </c>
      <c r="B72" s="37" t="s">
        <v>559</v>
      </c>
      <c r="C72" s="37" t="s">
        <v>62</v>
      </c>
      <c r="D72" s="37" t="s">
        <v>420</v>
      </c>
      <c r="E72" s="38" t="n">
        <v>46212</v>
      </c>
      <c r="F72" s="38" t="n">
        <v>46199</v>
      </c>
      <c r="G72" s="38" t="n">
        <v>46255</v>
      </c>
      <c r="H72" s="37" t="n">
        <v>111</v>
      </c>
      <c r="I72" s="37" t="n">
        <v>9</v>
      </c>
      <c r="J72" s="37" t="n">
        <v>1</v>
      </c>
      <c r="K72" s="39" t="n">
        <v>8944</v>
      </c>
      <c r="L72" s="37" t="s">
        <v>113</v>
      </c>
      <c r="M72" s="37" t="n">
        <f aca="false">IF(OR(E72="",F72=""),"",F72-E72)</f>
        <v>-13</v>
      </c>
      <c r="N72" s="37" t="n">
        <f aca="false">IF(OR(E72="",G72=""),"",G72-E72)</f>
        <v>43</v>
      </c>
    </row>
    <row r="73" customFormat="false" ht="15" hidden="false" customHeight="false" outlineLevel="0" collapsed="false">
      <c r="A73" s="37" t="s">
        <v>2405</v>
      </c>
      <c r="B73" s="37" t="s">
        <v>561</v>
      </c>
      <c r="C73" s="37" t="s">
        <v>62</v>
      </c>
      <c r="D73" s="37" t="s">
        <v>485</v>
      </c>
      <c r="E73" s="38" t="n">
        <v>43617</v>
      </c>
      <c r="F73" s="38" t="n">
        <v>43621</v>
      </c>
      <c r="G73" s="38" t="n">
        <v>43657</v>
      </c>
      <c r="H73" s="37" t="n">
        <v>28</v>
      </c>
      <c r="I73" s="37" t="n">
        <v>11</v>
      </c>
      <c r="J73" s="37" t="n">
        <v>3</v>
      </c>
      <c r="K73" s="39" t="n">
        <v>11763</v>
      </c>
      <c r="L73" s="37" t="s">
        <v>115</v>
      </c>
      <c r="M73" s="37" t="n">
        <f aca="false">IF(OR(E73="",F73=""),"",F73-E73)</f>
        <v>4</v>
      </c>
      <c r="N73" s="37" t="n">
        <f aca="false">IF(OR(E73="",G73=""),"",G73-E73)</f>
        <v>40</v>
      </c>
    </row>
    <row r="74" customFormat="false" ht="15" hidden="false" customHeight="false" outlineLevel="0" collapsed="false">
      <c r="A74" s="37" t="s">
        <v>2406</v>
      </c>
      <c r="B74" s="37" t="s">
        <v>563</v>
      </c>
      <c r="C74" s="37" t="s">
        <v>62</v>
      </c>
      <c r="D74" s="37" t="s">
        <v>485</v>
      </c>
      <c r="E74" s="38" t="n">
        <v>44872</v>
      </c>
      <c r="F74" s="38" t="n">
        <v>44930</v>
      </c>
      <c r="G74" s="38" t="n">
        <v>44950</v>
      </c>
      <c r="H74" s="37" t="n">
        <v>62</v>
      </c>
      <c r="I74" s="37" t="n">
        <v>14</v>
      </c>
      <c r="J74" s="37" t="n">
        <v>1</v>
      </c>
      <c r="K74" s="39" t="n">
        <v>21997</v>
      </c>
      <c r="L74" s="37" t="s">
        <v>111</v>
      </c>
      <c r="M74" s="37" t="n">
        <f aca="false">IF(OR(E74="",F74=""),"",F74-E74)</f>
        <v>58</v>
      </c>
      <c r="N74" s="37" t="n">
        <f aca="false">IF(OR(E74="",G74=""),"",G74-E74)</f>
        <v>78</v>
      </c>
    </row>
    <row r="75" customFormat="false" ht="15" hidden="false" customHeight="false" outlineLevel="0" collapsed="false">
      <c r="A75" s="37" t="s">
        <v>2407</v>
      </c>
      <c r="B75" s="37" t="s">
        <v>565</v>
      </c>
      <c r="C75" s="37" t="s">
        <v>62</v>
      </c>
      <c r="D75" s="37" t="s">
        <v>481</v>
      </c>
      <c r="E75" s="38" t="n">
        <v>45661</v>
      </c>
      <c r="F75" s="38" t="n">
        <v>45689</v>
      </c>
      <c r="G75" s="38" t="n">
        <v>45718</v>
      </c>
      <c r="H75" s="37" t="n">
        <v>38</v>
      </c>
      <c r="I75" s="37" t="n">
        <v>6</v>
      </c>
      <c r="J75" s="37" t="n">
        <v>1</v>
      </c>
      <c r="K75" s="39" t="n">
        <v>68056</v>
      </c>
      <c r="L75" s="37" t="s">
        <v>114</v>
      </c>
      <c r="M75" s="37" t="n">
        <f aca="false">IF(OR(E75="",F75=""),"",F75-E75)</f>
        <v>28</v>
      </c>
      <c r="N75" s="37" t="n">
        <f aca="false">IF(OR(E75="",G75=""),"",G75-E75)</f>
        <v>57</v>
      </c>
    </row>
    <row r="76" customFormat="false" ht="15" hidden="false" customHeight="false" outlineLevel="0" collapsed="false">
      <c r="A76" s="37" t="s">
        <v>2408</v>
      </c>
      <c r="B76" s="37" t="s">
        <v>566</v>
      </c>
      <c r="C76" s="37" t="s">
        <v>60</v>
      </c>
      <c r="D76" s="37" t="s">
        <v>407</v>
      </c>
      <c r="E76" s="38" t="n">
        <v>45617</v>
      </c>
      <c r="F76" s="38" t="n">
        <v>45623</v>
      </c>
      <c r="G76" s="38" t="n">
        <v>45662</v>
      </c>
      <c r="H76" s="37" t="n">
        <v>84</v>
      </c>
      <c r="I76" s="37" t="n">
        <v>12</v>
      </c>
      <c r="J76" s="37" t="n">
        <v>2</v>
      </c>
      <c r="K76" s="39" t="n">
        <v>43542</v>
      </c>
      <c r="L76" s="37" t="s">
        <v>111</v>
      </c>
      <c r="M76" s="37" t="n">
        <f aca="false">IF(OR(E76="",F76=""),"",F76-E76)</f>
        <v>6</v>
      </c>
      <c r="N76" s="37" t="n">
        <f aca="false">IF(OR(E76="",G76=""),"",G76-E76)</f>
        <v>45</v>
      </c>
    </row>
    <row r="77" customFormat="false" ht="15" hidden="false" customHeight="false" outlineLevel="0" collapsed="false">
      <c r="A77" s="37" t="s">
        <v>2409</v>
      </c>
      <c r="B77" s="37" t="s">
        <v>568</v>
      </c>
      <c r="C77" s="37" t="s">
        <v>68</v>
      </c>
      <c r="D77" s="37" t="s">
        <v>569</v>
      </c>
      <c r="E77" s="38" t="n">
        <v>44215</v>
      </c>
      <c r="F77" s="38" t="n">
        <v>44226</v>
      </c>
      <c r="G77" s="38" t="n">
        <v>44285</v>
      </c>
      <c r="H77" s="37" t="n">
        <v>16</v>
      </c>
      <c r="I77" s="37" t="n">
        <v>3</v>
      </c>
      <c r="J77" s="37" t="n">
        <v>1</v>
      </c>
      <c r="K77" s="39" t="n">
        <v>25486</v>
      </c>
      <c r="L77" s="37" t="s">
        <v>114</v>
      </c>
      <c r="M77" s="37" t="n">
        <f aca="false">IF(OR(E77="",F77=""),"",F77-E77)</f>
        <v>11</v>
      </c>
      <c r="N77" s="37" t="n">
        <f aca="false">IF(OR(E77="",G77=""),"",G77-E77)</f>
        <v>70</v>
      </c>
    </row>
    <row r="78" customFormat="false" ht="15" hidden="false" customHeight="false" outlineLevel="0" collapsed="false">
      <c r="A78" s="37" t="s">
        <v>2410</v>
      </c>
      <c r="B78" s="37" t="s">
        <v>571</v>
      </c>
      <c r="C78" s="37" t="s">
        <v>61</v>
      </c>
      <c r="D78" s="37" t="s">
        <v>573</v>
      </c>
      <c r="E78" s="38" t="n">
        <v>43233</v>
      </c>
      <c r="F78" s="38" t="n">
        <v>43276</v>
      </c>
      <c r="G78" s="38" t="n">
        <v>43295</v>
      </c>
      <c r="H78" s="37" t="n">
        <v>96</v>
      </c>
      <c r="I78" s="37" t="n">
        <v>6</v>
      </c>
      <c r="J78" s="37" t="n">
        <v>1</v>
      </c>
      <c r="K78" s="39" t="n">
        <v>50157</v>
      </c>
      <c r="L78" s="37" t="s">
        <v>111</v>
      </c>
      <c r="M78" s="37" t="n">
        <f aca="false">IF(OR(E78="",F78=""),"",F78-E78)</f>
        <v>43</v>
      </c>
      <c r="N78" s="37" t="n">
        <f aca="false">IF(OR(E78="",G78=""),"",G78-E78)</f>
        <v>62</v>
      </c>
    </row>
    <row r="79" customFormat="false" ht="15" hidden="false" customHeight="false" outlineLevel="0" collapsed="false">
      <c r="A79" s="37" t="s">
        <v>2411</v>
      </c>
      <c r="B79" s="37" t="s">
        <v>574</v>
      </c>
      <c r="C79" s="37" t="s">
        <v>60</v>
      </c>
      <c r="D79" s="37" t="s">
        <v>384</v>
      </c>
      <c r="E79" s="38" t="n">
        <v>44861</v>
      </c>
      <c r="F79" s="38" t="n">
        <v>44911</v>
      </c>
      <c r="G79" s="38" t="n">
        <v>44931</v>
      </c>
      <c r="H79" s="37" t="n">
        <v>84</v>
      </c>
      <c r="I79" s="37" t="n">
        <v>10</v>
      </c>
      <c r="J79" s="37" t="n">
        <v>1</v>
      </c>
      <c r="K79" s="39" t="n">
        <v>43086</v>
      </c>
      <c r="L79" s="37" t="s">
        <v>112</v>
      </c>
      <c r="M79" s="37" t="n">
        <f aca="false">IF(OR(E79="",F79=""),"",F79-E79)</f>
        <v>50</v>
      </c>
      <c r="N79" s="37" t="n">
        <f aca="false">IF(OR(E79="",G79=""),"",G79-E79)</f>
        <v>70</v>
      </c>
    </row>
    <row r="80" customFormat="false" ht="15" hidden="false" customHeight="false" outlineLevel="0" collapsed="false">
      <c r="A80" s="37" t="s">
        <v>2412</v>
      </c>
      <c r="B80" s="37" t="s">
        <v>575</v>
      </c>
      <c r="C80" s="37" t="s">
        <v>61</v>
      </c>
      <c r="D80" s="37" t="s">
        <v>380</v>
      </c>
      <c r="E80" s="38" t="n">
        <v>46174</v>
      </c>
      <c r="F80" s="38" t="n">
        <v>46143</v>
      </c>
      <c r="G80" s="38" t="n">
        <v>46201</v>
      </c>
      <c r="H80" s="37" t="n">
        <v>57</v>
      </c>
      <c r="I80" s="37" t="n">
        <v>4</v>
      </c>
      <c r="J80" s="37" t="n">
        <v>1</v>
      </c>
      <c r="K80" s="39" t="n">
        <v>28304</v>
      </c>
      <c r="L80" s="37" t="s">
        <v>114</v>
      </c>
      <c r="M80" s="37" t="n">
        <f aca="false">IF(OR(E80="",F80=""),"",F80-E80)</f>
        <v>-31</v>
      </c>
      <c r="N80" s="37" t="n">
        <f aca="false">IF(OR(E80="",G80=""),"",G80-E80)</f>
        <v>27</v>
      </c>
    </row>
    <row r="81" customFormat="false" ht="15" hidden="false" customHeight="false" outlineLevel="0" collapsed="false">
      <c r="A81" s="37" t="s">
        <v>2413</v>
      </c>
      <c r="B81" s="37" t="s">
        <v>578</v>
      </c>
      <c r="C81" s="37" t="s">
        <v>60</v>
      </c>
      <c r="D81" s="37" t="s">
        <v>520</v>
      </c>
      <c r="E81" s="38" t="n">
        <v>46131</v>
      </c>
      <c r="F81" s="38" t="n">
        <v>46147</v>
      </c>
      <c r="G81" s="38" t="n">
        <v>46206</v>
      </c>
      <c r="H81" s="37" t="n">
        <v>163</v>
      </c>
      <c r="I81" s="37" t="n">
        <v>11</v>
      </c>
      <c r="J81" s="37" t="n">
        <v>3</v>
      </c>
      <c r="K81" s="39" t="n">
        <v>46509</v>
      </c>
      <c r="L81" s="37" t="s">
        <v>115</v>
      </c>
      <c r="M81" s="37" t="n">
        <f aca="false">IF(OR(E81="",F81=""),"",F81-E81)</f>
        <v>16</v>
      </c>
      <c r="N81" s="37" t="n">
        <f aca="false">IF(OR(E81="",G81=""),"",G81-E81)</f>
        <v>75</v>
      </c>
    </row>
    <row r="82" customFormat="false" ht="15" hidden="false" customHeight="false" outlineLevel="0" collapsed="false">
      <c r="A82" s="37" t="s">
        <v>2414</v>
      </c>
      <c r="B82" s="37" t="s">
        <v>579</v>
      </c>
      <c r="C82" s="37" t="s">
        <v>61</v>
      </c>
      <c r="D82" s="37" t="s">
        <v>491</v>
      </c>
      <c r="E82" s="38" t="n">
        <v>44385</v>
      </c>
      <c r="F82" s="38" t="n">
        <v>44377</v>
      </c>
      <c r="G82" s="38" t="n">
        <v>44418</v>
      </c>
      <c r="H82" s="37" t="n">
        <v>44</v>
      </c>
      <c r="I82" s="37" t="n">
        <v>9</v>
      </c>
      <c r="J82" s="37" t="n">
        <v>2</v>
      </c>
      <c r="K82" s="39" t="n">
        <v>34159</v>
      </c>
      <c r="L82" s="37" t="s">
        <v>111</v>
      </c>
      <c r="M82" s="37" t="n">
        <f aca="false">IF(OR(E82="",F82=""),"",F82-E82)</f>
        <v>-8</v>
      </c>
      <c r="N82" s="37" t="n">
        <f aca="false">IF(OR(E82="",G82=""),"",G82-E82)</f>
        <v>33</v>
      </c>
    </row>
    <row r="83" customFormat="false" ht="15" hidden="false" customHeight="false" outlineLevel="0" collapsed="false">
      <c r="A83" s="37" t="s">
        <v>2415</v>
      </c>
      <c r="B83" s="37" t="s">
        <v>581</v>
      </c>
      <c r="C83" s="37" t="s">
        <v>67</v>
      </c>
      <c r="D83" s="37" t="s">
        <v>357</v>
      </c>
      <c r="E83" s="38" t="n">
        <v>44984</v>
      </c>
      <c r="F83" s="38" t="n">
        <v>44962</v>
      </c>
      <c r="G83" s="38" t="n">
        <v>45008</v>
      </c>
      <c r="H83" s="37" t="n">
        <v>63</v>
      </c>
      <c r="I83" s="37" t="n">
        <v>10</v>
      </c>
      <c r="J83" s="37" t="n">
        <v>2</v>
      </c>
      <c r="K83" s="39" t="n">
        <v>34112</v>
      </c>
      <c r="L83" s="37" t="s">
        <v>113</v>
      </c>
      <c r="M83" s="37" t="n">
        <f aca="false">IF(OR(E83="",F83=""),"",F83-E83)</f>
        <v>-22</v>
      </c>
      <c r="N83" s="37" t="n">
        <f aca="false">IF(OR(E83="",G83=""),"",G83-E83)</f>
        <v>24</v>
      </c>
    </row>
    <row r="84" customFormat="false" ht="15" hidden="false" customHeight="false" outlineLevel="0" collapsed="false">
      <c r="A84" s="37" t="s">
        <v>2416</v>
      </c>
      <c r="B84" s="37" t="s">
        <v>583</v>
      </c>
      <c r="C84" s="37" t="s">
        <v>60</v>
      </c>
      <c r="D84" s="37" t="s">
        <v>393</v>
      </c>
      <c r="E84" s="38" t="n">
        <v>42465</v>
      </c>
      <c r="F84" s="38" t="n">
        <v>42499</v>
      </c>
      <c r="G84" s="38" t="n">
        <v>42521</v>
      </c>
      <c r="H84" s="37" t="n">
        <v>51</v>
      </c>
      <c r="I84" s="37" t="n">
        <v>6</v>
      </c>
      <c r="J84" s="37" t="n">
        <v>1</v>
      </c>
      <c r="K84" s="39" t="n">
        <v>15609</v>
      </c>
      <c r="L84" s="37" t="s">
        <v>111</v>
      </c>
      <c r="M84" s="37" t="n">
        <f aca="false">IF(OR(E84="",F84=""),"",F84-E84)</f>
        <v>34</v>
      </c>
      <c r="N84" s="37" t="n">
        <f aca="false">IF(OR(E84="",G84=""),"",G84-E84)</f>
        <v>56</v>
      </c>
    </row>
    <row r="85" customFormat="false" ht="15" hidden="false" customHeight="false" outlineLevel="0" collapsed="false">
      <c r="A85" s="37" t="s">
        <v>2417</v>
      </c>
      <c r="B85" s="37" t="s">
        <v>585</v>
      </c>
      <c r="C85" s="37" t="s">
        <v>61</v>
      </c>
      <c r="D85" s="37" t="s">
        <v>380</v>
      </c>
      <c r="E85" s="38" t="n">
        <v>46218</v>
      </c>
      <c r="F85" s="38" t="n">
        <v>46238</v>
      </c>
      <c r="G85" s="38" t="n">
        <v>46259</v>
      </c>
      <c r="H85" s="37" t="n">
        <v>19</v>
      </c>
      <c r="I85" s="37" t="n">
        <v>4</v>
      </c>
      <c r="J85" s="37" t="n">
        <v>3</v>
      </c>
      <c r="K85" s="39" t="n">
        <v>21581</v>
      </c>
      <c r="L85" s="37" t="s">
        <v>111</v>
      </c>
      <c r="M85" s="37" t="n">
        <f aca="false">IF(OR(E85="",F85=""),"",F85-E85)</f>
        <v>20</v>
      </c>
      <c r="N85" s="37" t="n">
        <f aca="false">IF(OR(E85="",G85=""),"",G85-E85)</f>
        <v>41</v>
      </c>
    </row>
    <row r="86" customFormat="false" ht="15" hidden="false" customHeight="false" outlineLevel="0" collapsed="false">
      <c r="A86" s="37" t="s">
        <v>2418</v>
      </c>
      <c r="B86" s="37" t="s">
        <v>587</v>
      </c>
      <c r="C86" s="37" t="s">
        <v>61</v>
      </c>
      <c r="D86" s="37" t="s">
        <v>380</v>
      </c>
      <c r="E86" s="38" t="n">
        <v>43417</v>
      </c>
      <c r="F86" s="38" t="n">
        <v>43424</v>
      </c>
      <c r="G86" s="38" t="n">
        <v>43446</v>
      </c>
      <c r="H86" s="37" t="n">
        <v>86</v>
      </c>
      <c r="I86" s="37" t="n">
        <v>13</v>
      </c>
      <c r="J86" s="37" t="n">
        <v>1</v>
      </c>
      <c r="K86" s="39" t="n">
        <v>23825</v>
      </c>
      <c r="L86" s="37" t="s">
        <v>112</v>
      </c>
      <c r="M86" s="37" t="n">
        <f aca="false">IF(OR(E86="",F86=""),"",F86-E86)</f>
        <v>7</v>
      </c>
      <c r="N86" s="37" t="n">
        <f aca="false">IF(OR(E86="",G86=""),"",G86-E86)</f>
        <v>29</v>
      </c>
    </row>
    <row r="87" customFormat="false" ht="15" hidden="false" customHeight="false" outlineLevel="0" collapsed="false">
      <c r="A87" s="37" t="s">
        <v>2419</v>
      </c>
      <c r="B87" s="37" t="s">
        <v>588</v>
      </c>
      <c r="C87" s="37" t="s">
        <v>60</v>
      </c>
      <c r="D87" s="37" t="s">
        <v>520</v>
      </c>
      <c r="E87" s="38" t="n">
        <v>45687</v>
      </c>
      <c r="F87" s="38" t="n">
        <v>45724</v>
      </c>
      <c r="G87" s="38" t="n">
        <v>45748</v>
      </c>
      <c r="H87" s="37" t="n">
        <v>22</v>
      </c>
      <c r="I87" s="37" t="n">
        <v>5</v>
      </c>
      <c r="J87" s="37" t="n">
        <v>1</v>
      </c>
      <c r="K87" s="39" t="n">
        <v>30674</v>
      </c>
      <c r="L87" s="37" t="s">
        <v>114</v>
      </c>
      <c r="M87" s="37" t="n">
        <f aca="false">IF(OR(E87="",F87=""),"",F87-E87)</f>
        <v>37</v>
      </c>
      <c r="N87" s="37" t="n">
        <f aca="false">IF(OR(E87="",G87=""),"",G87-E87)</f>
        <v>61</v>
      </c>
    </row>
    <row r="88" customFormat="false" ht="15" hidden="false" customHeight="false" outlineLevel="0" collapsed="false">
      <c r="A88" s="37" t="s">
        <v>2420</v>
      </c>
      <c r="B88" s="37" t="s">
        <v>590</v>
      </c>
      <c r="C88" s="37" t="s">
        <v>60</v>
      </c>
      <c r="D88" s="37" t="s">
        <v>470</v>
      </c>
      <c r="E88" s="38" t="n">
        <v>45288</v>
      </c>
      <c r="F88" s="38" t="n">
        <v>45311</v>
      </c>
      <c r="G88" s="38" t="n">
        <v>45342</v>
      </c>
      <c r="H88" s="37" t="n">
        <v>28</v>
      </c>
      <c r="I88" s="37" t="n">
        <v>8</v>
      </c>
      <c r="J88" s="37" t="n">
        <v>3</v>
      </c>
      <c r="K88" s="39" t="n">
        <v>28664</v>
      </c>
      <c r="L88" s="37" t="s">
        <v>112</v>
      </c>
      <c r="M88" s="37" t="n">
        <f aca="false">IF(OR(E88="",F88=""),"",F88-E88)</f>
        <v>23</v>
      </c>
      <c r="N88" s="37" t="n">
        <f aca="false">IF(OR(E88="",G88=""),"",G88-E88)</f>
        <v>54</v>
      </c>
    </row>
    <row r="89" customFormat="false" ht="15" hidden="false" customHeight="false" outlineLevel="0" collapsed="false">
      <c r="A89" s="37" t="s">
        <v>2421</v>
      </c>
      <c r="B89" s="37" t="s">
        <v>592</v>
      </c>
      <c r="C89" s="37" t="s">
        <v>63</v>
      </c>
      <c r="D89" s="37" t="s">
        <v>529</v>
      </c>
      <c r="E89" s="38" t="n">
        <v>45781</v>
      </c>
      <c r="F89" s="38" t="n">
        <v>45818</v>
      </c>
      <c r="G89" s="38" t="n">
        <v>45834</v>
      </c>
      <c r="H89" s="37" t="n">
        <v>161</v>
      </c>
      <c r="I89" s="37" t="n">
        <v>6</v>
      </c>
      <c r="J89" s="37" t="n">
        <v>3</v>
      </c>
      <c r="K89" s="39" t="n">
        <v>10549</v>
      </c>
      <c r="L89" s="37" t="s">
        <v>114</v>
      </c>
      <c r="M89" s="37" t="n">
        <f aca="false">IF(OR(E89="",F89=""),"",F89-E89)</f>
        <v>37</v>
      </c>
      <c r="N89" s="37" t="n">
        <f aca="false">IF(OR(E89="",G89=""),"",G89-E89)</f>
        <v>53</v>
      </c>
    </row>
    <row r="90" customFormat="false" ht="15" hidden="false" customHeight="false" outlineLevel="0" collapsed="false">
      <c r="A90" s="37" t="s">
        <v>2422</v>
      </c>
      <c r="B90" s="37" t="s">
        <v>595</v>
      </c>
      <c r="C90" s="37" t="s">
        <v>60</v>
      </c>
      <c r="D90" s="37" t="s">
        <v>520</v>
      </c>
      <c r="E90" s="38" t="n">
        <v>43872</v>
      </c>
      <c r="F90" s="38" t="n">
        <v>43869</v>
      </c>
      <c r="G90" s="38" t="n">
        <v>43918</v>
      </c>
      <c r="H90" s="37" t="n">
        <v>91</v>
      </c>
      <c r="I90" s="37" t="n">
        <v>13</v>
      </c>
      <c r="J90" s="37" t="n">
        <v>3</v>
      </c>
      <c r="K90" s="39" t="n">
        <v>36592</v>
      </c>
      <c r="L90" s="37" t="s">
        <v>112</v>
      </c>
      <c r="M90" s="37" t="n">
        <f aca="false">IF(OR(E90="",F90=""),"",F90-E90)</f>
        <v>-3</v>
      </c>
      <c r="N90" s="37" t="n">
        <f aca="false">IF(OR(E90="",G90=""),"",G90-E90)</f>
        <v>46</v>
      </c>
    </row>
    <row r="91" customFormat="false" ht="15" hidden="false" customHeight="false" outlineLevel="0" collapsed="false">
      <c r="A91" s="37" t="s">
        <v>2423</v>
      </c>
      <c r="B91" s="37" t="s">
        <v>597</v>
      </c>
      <c r="C91" s="37" t="s">
        <v>62</v>
      </c>
      <c r="D91" s="37" t="s">
        <v>352</v>
      </c>
      <c r="E91" s="38" t="n">
        <v>44175</v>
      </c>
      <c r="F91" s="38" t="n">
        <v>44181</v>
      </c>
      <c r="G91" s="38" t="n">
        <v>44216</v>
      </c>
      <c r="H91" s="37" t="n">
        <v>89</v>
      </c>
      <c r="I91" s="37" t="n">
        <v>8</v>
      </c>
      <c r="J91" s="37" t="n">
        <v>2</v>
      </c>
      <c r="K91" s="39" t="n">
        <v>54813</v>
      </c>
      <c r="L91" s="37" t="s">
        <v>112</v>
      </c>
      <c r="M91" s="37" t="n">
        <f aca="false">IF(OR(E91="",F91=""),"",F91-E91)</f>
        <v>6</v>
      </c>
      <c r="N91" s="37" t="n">
        <f aca="false">IF(OR(E91="",G91=""),"",G91-E91)</f>
        <v>41</v>
      </c>
    </row>
    <row r="92" customFormat="false" ht="15" hidden="false" customHeight="false" outlineLevel="0" collapsed="false">
      <c r="A92" s="37" t="s">
        <v>2424</v>
      </c>
      <c r="B92" s="37" t="s">
        <v>599</v>
      </c>
      <c r="C92" s="37" t="s">
        <v>61</v>
      </c>
      <c r="D92" s="37" t="s">
        <v>573</v>
      </c>
      <c r="E92" s="38" t="n">
        <v>45726</v>
      </c>
      <c r="F92" s="38" t="n">
        <v>45776</v>
      </c>
      <c r="G92" s="38" t="n">
        <v>45816</v>
      </c>
      <c r="H92" s="37" t="n">
        <v>41</v>
      </c>
      <c r="I92" s="37" t="n">
        <v>12</v>
      </c>
      <c r="J92" s="37" t="n">
        <v>3</v>
      </c>
      <c r="K92" s="39" t="n">
        <v>33162</v>
      </c>
      <c r="L92" s="37" t="s">
        <v>111</v>
      </c>
      <c r="M92" s="37" t="n">
        <f aca="false">IF(OR(E92="",F92=""),"",F92-E92)</f>
        <v>50</v>
      </c>
      <c r="N92" s="37" t="n">
        <f aca="false">IF(OR(E92="",G92=""),"",G92-E92)</f>
        <v>90</v>
      </c>
    </row>
    <row r="93" customFormat="false" ht="15" hidden="false" customHeight="false" outlineLevel="0" collapsed="false">
      <c r="A93" s="37" t="s">
        <v>2425</v>
      </c>
      <c r="B93" s="37" t="s">
        <v>601</v>
      </c>
      <c r="C93" s="37" t="s">
        <v>63</v>
      </c>
      <c r="D93" s="37" t="s">
        <v>529</v>
      </c>
      <c r="E93" s="38" t="n">
        <v>43360</v>
      </c>
      <c r="F93" s="38" t="n">
        <v>43359</v>
      </c>
      <c r="G93" s="38" t="n">
        <v>43400</v>
      </c>
      <c r="H93" s="37" t="n">
        <v>124</v>
      </c>
      <c r="I93" s="37" t="n">
        <v>7</v>
      </c>
      <c r="J93" s="37" t="n">
        <v>1</v>
      </c>
      <c r="K93" s="39" t="n">
        <v>24487</v>
      </c>
      <c r="L93" s="37" t="s">
        <v>113</v>
      </c>
      <c r="M93" s="37" t="n">
        <f aca="false">IF(OR(E93="",F93=""),"",F93-E93)</f>
        <v>-1</v>
      </c>
      <c r="N93" s="37" t="n">
        <f aca="false">IF(OR(E93="",G93=""),"",G93-E93)</f>
        <v>40</v>
      </c>
    </row>
    <row r="94" customFormat="false" ht="15" hidden="false" customHeight="false" outlineLevel="0" collapsed="false">
      <c r="A94" s="37" t="s">
        <v>2426</v>
      </c>
      <c r="B94" s="37" t="s">
        <v>603</v>
      </c>
      <c r="C94" s="37" t="s">
        <v>60</v>
      </c>
      <c r="D94" s="37" t="s">
        <v>393</v>
      </c>
      <c r="E94" s="38" t="n">
        <v>43190</v>
      </c>
      <c r="F94" s="38" t="n">
        <v>43231</v>
      </c>
      <c r="G94" s="38" t="n">
        <v>43246</v>
      </c>
      <c r="H94" s="37" t="n">
        <v>48</v>
      </c>
      <c r="I94" s="37" t="n">
        <v>14</v>
      </c>
      <c r="J94" s="37" t="n">
        <v>1</v>
      </c>
      <c r="K94" s="39" t="n">
        <v>41729</v>
      </c>
      <c r="L94" s="37" t="s">
        <v>114</v>
      </c>
      <c r="M94" s="37" t="n">
        <f aca="false">IF(OR(E94="",F94=""),"",F94-E94)</f>
        <v>41</v>
      </c>
      <c r="N94" s="37" t="n">
        <f aca="false">IF(OR(E94="",G94=""),"",G94-E94)</f>
        <v>56</v>
      </c>
    </row>
    <row r="95" customFormat="false" ht="15" hidden="false" customHeight="false" outlineLevel="0" collapsed="false">
      <c r="A95" s="37" t="s">
        <v>2427</v>
      </c>
      <c r="B95" s="37" t="s">
        <v>604</v>
      </c>
      <c r="C95" s="37" t="s">
        <v>60</v>
      </c>
      <c r="D95" s="37" t="s">
        <v>366</v>
      </c>
      <c r="E95" s="38" t="n">
        <v>42524</v>
      </c>
      <c r="F95" s="38" t="n">
        <v>42521</v>
      </c>
      <c r="G95" s="38" t="n">
        <v>42559</v>
      </c>
      <c r="H95" s="37" t="n">
        <v>50</v>
      </c>
      <c r="I95" s="37" t="n">
        <v>6</v>
      </c>
      <c r="J95" s="37" t="n">
        <v>1</v>
      </c>
      <c r="K95" s="39" t="n">
        <v>13517</v>
      </c>
      <c r="L95" s="37" t="s">
        <v>113</v>
      </c>
      <c r="M95" s="37" t="n">
        <f aca="false">IF(OR(E95="",F95=""),"",F95-E95)</f>
        <v>-3</v>
      </c>
      <c r="N95" s="37" t="n">
        <f aca="false">IF(OR(E95="",G95=""),"",G95-E95)</f>
        <v>35</v>
      </c>
    </row>
    <row r="96" customFormat="false" ht="15" hidden="false" customHeight="false" outlineLevel="0" collapsed="false">
      <c r="A96" s="37" t="s">
        <v>2428</v>
      </c>
      <c r="B96" s="37" t="s">
        <v>606</v>
      </c>
      <c r="C96" s="37" t="s">
        <v>62</v>
      </c>
      <c r="D96" s="37" t="s">
        <v>420</v>
      </c>
      <c r="E96" s="38" t="n">
        <v>42027</v>
      </c>
      <c r="F96" s="38" t="n">
        <v>42026</v>
      </c>
      <c r="G96" s="38" t="n">
        <v>42066</v>
      </c>
      <c r="H96" s="37" t="n">
        <v>153</v>
      </c>
      <c r="I96" s="37" t="n">
        <v>9</v>
      </c>
      <c r="J96" s="37" t="n">
        <v>3</v>
      </c>
      <c r="K96" s="39" t="n">
        <v>43120</v>
      </c>
      <c r="L96" s="37" t="s">
        <v>115</v>
      </c>
      <c r="M96" s="37" t="n">
        <f aca="false">IF(OR(E96="",F96=""),"",F96-E96)</f>
        <v>-1</v>
      </c>
      <c r="N96" s="37" t="n">
        <f aca="false">IF(OR(E96="",G96=""),"",G96-E96)</f>
        <v>39</v>
      </c>
    </row>
    <row r="97" customFormat="false" ht="15" hidden="false" customHeight="false" outlineLevel="0" collapsed="false">
      <c r="A97" s="37" t="s">
        <v>2429</v>
      </c>
      <c r="B97" s="37" t="s">
        <v>608</v>
      </c>
      <c r="C97" s="37" t="s">
        <v>63</v>
      </c>
      <c r="D97" s="37" t="s">
        <v>529</v>
      </c>
      <c r="E97" s="38" t="n">
        <v>44550</v>
      </c>
      <c r="F97" s="38" t="n">
        <v>44636</v>
      </c>
      <c r="G97" s="38" t="n">
        <v>44656</v>
      </c>
      <c r="H97" s="37" t="n">
        <v>115</v>
      </c>
      <c r="I97" s="37" t="n">
        <v>14</v>
      </c>
      <c r="J97" s="37" t="n">
        <v>1</v>
      </c>
      <c r="K97" s="39" t="n">
        <v>30294</v>
      </c>
      <c r="L97" s="37" t="s">
        <v>114</v>
      </c>
      <c r="M97" s="37" t="n">
        <f aca="false">IF(OR(E97="",F97=""),"",F97-E97)</f>
        <v>86</v>
      </c>
      <c r="N97" s="37" t="n">
        <f aca="false">IF(OR(E97="",G97=""),"",G97-E97)</f>
        <v>106</v>
      </c>
    </row>
    <row r="98" customFormat="false" ht="15" hidden="false" customHeight="false" outlineLevel="0" collapsed="false">
      <c r="A98" s="37" t="s">
        <v>2430</v>
      </c>
      <c r="B98" s="37" t="s">
        <v>610</v>
      </c>
      <c r="C98" s="37" t="s">
        <v>60</v>
      </c>
      <c r="D98" s="37" t="s">
        <v>470</v>
      </c>
      <c r="E98" s="38" t="n">
        <v>44867</v>
      </c>
      <c r="F98" s="38" t="n">
        <v>44877</v>
      </c>
      <c r="G98" s="38" t="n">
        <v>44902</v>
      </c>
      <c r="H98" s="37" t="n">
        <v>119</v>
      </c>
      <c r="I98" s="37" t="n">
        <v>9</v>
      </c>
      <c r="J98" s="37" t="n">
        <v>1</v>
      </c>
      <c r="K98" s="39" t="n">
        <v>77721</v>
      </c>
      <c r="L98" s="37" t="s">
        <v>111</v>
      </c>
      <c r="M98" s="37" t="n">
        <f aca="false">IF(OR(E98="",F98=""),"",F98-E98)</f>
        <v>10</v>
      </c>
      <c r="N98" s="37" t="n">
        <f aca="false">IF(OR(E98="",G98=""),"",G98-E98)</f>
        <v>35</v>
      </c>
    </row>
    <row r="99" customFormat="false" ht="15" hidden="false" customHeight="false" outlineLevel="0" collapsed="false">
      <c r="A99" s="37" t="s">
        <v>2431</v>
      </c>
      <c r="B99" s="37" t="s">
        <v>612</v>
      </c>
      <c r="C99" s="37" t="s">
        <v>65</v>
      </c>
      <c r="D99" s="37" t="s">
        <v>376</v>
      </c>
      <c r="E99" s="38" t="n">
        <v>45867</v>
      </c>
      <c r="F99" s="38" t="n">
        <v>45886</v>
      </c>
      <c r="G99" s="38" t="n">
        <v>45914</v>
      </c>
      <c r="H99" s="37" t="n">
        <v>87</v>
      </c>
      <c r="I99" s="37" t="n">
        <v>6</v>
      </c>
      <c r="J99" s="37" t="n">
        <v>2</v>
      </c>
      <c r="K99" s="39" t="n">
        <v>32133</v>
      </c>
      <c r="L99" s="37" t="s">
        <v>113</v>
      </c>
      <c r="M99" s="37" t="n">
        <f aca="false">IF(OR(E99="",F99=""),"",F99-E99)</f>
        <v>19</v>
      </c>
      <c r="N99" s="37" t="n">
        <f aca="false">IF(OR(E99="",G99=""),"",G99-E99)</f>
        <v>47</v>
      </c>
    </row>
    <row r="100" customFormat="false" ht="15" hidden="false" customHeight="false" outlineLevel="0" collapsed="false">
      <c r="A100" s="37" t="s">
        <v>2432</v>
      </c>
      <c r="B100" s="37" t="s">
        <v>614</v>
      </c>
      <c r="C100" s="37" t="s">
        <v>61</v>
      </c>
      <c r="D100" s="37" t="s">
        <v>423</v>
      </c>
      <c r="E100" s="38" t="n">
        <v>46027</v>
      </c>
      <c r="F100" s="38" t="n">
        <v>46037</v>
      </c>
      <c r="G100" s="38" t="n">
        <v>46069</v>
      </c>
      <c r="H100" s="37" t="n">
        <v>82</v>
      </c>
      <c r="I100" s="37" t="n">
        <v>13</v>
      </c>
      <c r="J100" s="37" t="n">
        <v>3</v>
      </c>
      <c r="K100" s="39" t="n">
        <v>49044</v>
      </c>
      <c r="L100" s="37" t="s">
        <v>111</v>
      </c>
      <c r="M100" s="37" t="n">
        <f aca="false">IF(OR(E100="",F100=""),"",F100-E100)</f>
        <v>10</v>
      </c>
      <c r="N100" s="37" t="n">
        <f aca="false">IF(OR(E100="",G100=""),"",G100-E100)</f>
        <v>42</v>
      </c>
    </row>
    <row r="101" customFormat="false" ht="15" hidden="false" customHeight="false" outlineLevel="0" collapsed="false">
      <c r="A101" s="37" t="s">
        <v>2433</v>
      </c>
      <c r="B101" s="37" t="s">
        <v>605</v>
      </c>
      <c r="C101" s="37" t="s">
        <v>60</v>
      </c>
      <c r="D101" s="37" t="s">
        <v>407</v>
      </c>
      <c r="E101" s="38" t="n">
        <v>44861</v>
      </c>
      <c r="F101" s="38" t="n">
        <v>44865</v>
      </c>
      <c r="G101" s="38" t="n">
        <v>44914</v>
      </c>
      <c r="H101" s="37" t="n">
        <v>86</v>
      </c>
      <c r="I101" s="37" t="n">
        <v>5</v>
      </c>
      <c r="J101" s="37" t="n">
        <v>3</v>
      </c>
      <c r="K101" s="39" t="n">
        <v>34803</v>
      </c>
      <c r="L101" s="37" t="s">
        <v>112</v>
      </c>
      <c r="M101" s="37" t="n">
        <f aca="false">IF(OR(E101="",F101=""),"",F101-E101)</f>
        <v>4</v>
      </c>
      <c r="N101" s="37" t="n">
        <f aca="false">IF(OR(E101="",G101=""),"",G101-E101)</f>
        <v>53</v>
      </c>
    </row>
    <row r="102" customFormat="false" ht="15" hidden="false" customHeight="false" outlineLevel="0" collapsed="false">
      <c r="A102" s="37" t="s">
        <v>2434</v>
      </c>
      <c r="B102" s="37" t="s">
        <v>616</v>
      </c>
      <c r="C102" s="37" t="s">
        <v>65</v>
      </c>
      <c r="D102" s="37" t="s">
        <v>376</v>
      </c>
      <c r="E102" s="38" t="n">
        <v>44240</v>
      </c>
      <c r="F102" s="38" t="n">
        <v>44264</v>
      </c>
      <c r="G102" s="38" t="n">
        <v>44298</v>
      </c>
      <c r="H102" s="37" t="n">
        <v>9</v>
      </c>
      <c r="I102" s="37" t="n">
        <v>3</v>
      </c>
      <c r="J102" s="37" t="n">
        <v>1</v>
      </c>
      <c r="K102" s="39" t="n">
        <v>63229</v>
      </c>
      <c r="L102" s="37" t="s">
        <v>113</v>
      </c>
      <c r="M102" s="37" t="n">
        <f aca="false">IF(OR(E102="",F102=""),"",F102-E102)</f>
        <v>24</v>
      </c>
      <c r="N102" s="37" t="n">
        <f aca="false">IF(OR(E102="",G102=""),"",G102-E102)</f>
        <v>58</v>
      </c>
    </row>
    <row r="103" customFormat="false" ht="15" hidden="false" customHeight="false" outlineLevel="0" collapsed="false">
      <c r="A103" s="37" t="s">
        <v>2435</v>
      </c>
      <c r="B103" s="37" t="s">
        <v>618</v>
      </c>
      <c r="C103" s="37" t="s">
        <v>62</v>
      </c>
      <c r="D103" s="37" t="s">
        <v>352</v>
      </c>
      <c r="E103" s="38" t="n">
        <v>46015</v>
      </c>
      <c r="F103" s="38" t="n">
        <v>46022</v>
      </c>
      <c r="G103" s="38" t="n">
        <v>46060</v>
      </c>
      <c r="H103" s="37" t="n">
        <v>87</v>
      </c>
      <c r="I103" s="37" t="n">
        <v>13</v>
      </c>
      <c r="J103" s="37" t="n">
        <v>1</v>
      </c>
      <c r="K103" s="39" t="n">
        <v>25278</v>
      </c>
      <c r="L103" s="37" t="s">
        <v>112</v>
      </c>
      <c r="M103" s="37" t="n">
        <f aca="false">IF(OR(E103="",F103=""),"",F103-E103)</f>
        <v>7</v>
      </c>
      <c r="N103" s="37" t="n">
        <f aca="false">IF(OR(E103="",G103=""),"",G103-E103)</f>
        <v>45</v>
      </c>
    </row>
    <row r="104" customFormat="false" ht="15" hidden="false" customHeight="false" outlineLevel="0" collapsed="false">
      <c r="A104" s="37" t="s">
        <v>2436</v>
      </c>
      <c r="B104" s="37" t="s">
        <v>615</v>
      </c>
      <c r="C104" s="37" t="s">
        <v>60</v>
      </c>
      <c r="D104" s="37" t="s">
        <v>407</v>
      </c>
      <c r="E104" s="38" t="n">
        <v>43745</v>
      </c>
      <c r="F104" s="38" t="n">
        <v>43772</v>
      </c>
      <c r="G104" s="38" t="n">
        <v>43792</v>
      </c>
      <c r="H104" s="37" t="n">
        <v>33</v>
      </c>
      <c r="I104" s="37" t="n">
        <v>4</v>
      </c>
      <c r="J104" s="37" t="n">
        <v>2</v>
      </c>
      <c r="K104" s="39" t="n">
        <v>24295</v>
      </c>
      <c r="L104" s="37" t="s">
        <v>112</v>
      </c>
      <c r="M104" s="37" t="n">
        <f aca="false">IF(OR(E104="",F104=""),"",F104-E104)</f>
        <v>27</v>
      </c>
      <c r="N104" s="37" t="n">
        <f aca="false">IF(OR(E104="",G104=""),"",G104-E104)</f>
        <v>47</v>
      </c>
    </row>
    <row r="105" customFormat="false" ht="15" hidden="false" customHeight="false" outlineLevel="0" collapsed="false">
      <c r="A105" s="37" t="s">
        <v>2437</v>
      </c>
      <c r="B105" s="37" t="s">
        <v>620</v>
      </c>
      <c r="C105" s="37" t="s">
        <v>62</v>
      </c>
      <c r="D105" s="37" t="s">
        <v>420</v>
      </c>
      <c r="E105" s="38" t="n">
        <v>44566</v>
      </c>
      <c r="F105" s="38" t="n">
        <v>44590</v>
      </c>
      <c r="G105" s="38" t="n">
        <v>44620</v>
      </c>
      <c r="H105" s="37" t="n">
        <v>76</v>
      </c>
      <c r="I105" s="37" t="n">
        <v>13</v>
      </c>
      <c r="J105" s="37" t="n">
        <v>1</v>
      </c>
      <c r="K105" s="39" t="n">
        <v>16520</v>
      </c>
      <c r="L105" s="37" t="s">
        <v>115</v>
      </c>
      <c r="M105" s="37" t="n">
        <f aca="false">IF(OR(E105="",F105=""),"",F105-E105)</f>
        <v>24</v>
      </c>
      <c r="N105" s="37" t="n">
        <f aca="false">IF(OR(E105="",G105=""),"",G105-E105)</f>
        <v>54</v>
      </c>
    </row>
    <row r="106" customFormat="false" ht="15" hidden="false" customHeight="false" outlineLevel="0" collapsed="false">
      <c r="A106" s="37" t="s">
        <v>2438</v>
      </c>
      <c r="B106" s="37" t="s">
        <v>622</v>
      </c>
      <c r="C106" s="37" t="s">
        <v>60</v>
      </c>
      <c r="D106" s="37" t="s">
        <v>384</v>
      </c>
      <c r="E106" s="38" t="n">
        <v>45526</v>
      </c>
      <c r="F106" s="38" t="n">
        <v>45524</v>
      </c>
      <c r="G106" s="38" t="n">
        <v>45554</v>
      </c>
      <c r="H106" s="37" t="n">
        <v>108</v>
      </c>
      <c r="I106" s="37" t="n">
        <v>5</v>
      </c>
      <c r="J106" s="37" t="n">
        <v>3</v>
      </c>
      <c r="K106" s="39" t="n">
        <v>15329</v>
      </c>
      <c r="L106" s="37" t="s">
        <v>114</v>
      </c>
      <c r="M106" s="37" t="n">
        <f aca="false">IF(OR(E106="",F106=""),"",F106-E106)</f>
        <v>-2</v>
      </c>
      <c r="N106" s="37" t="n">
        <f aca="false">IF(OR(E106="",G106=""),"",G106-E106)</f>
        <v>28</v>
      </c>
    </row>
    <row r="107" customFormat="false" ht="15" hidden="false" customHeight="false" outlineLevel="0" collapsed="false">
      <c r="A107" s="37" t="s">
        <v>2439</v>
      </c>
      <c r="B107" s="37" t="s">
        <v>623</v>
      </c>
      <c r="C107" s="37" t="s">
        <v>60</v>
      </c>
      <c r="D107" s="37" t="s">
        <v>393</v>
      </c>
      <c r="E107" s="38" t="n">
        <v>44165</v>
      </c>
      <c r="F107" s="38" t="n">
        <v>44176</v>
      </c>
      <c r="G107" s="38" t="n">
        <v>44225</v>
      </c>
      <c r="H107" s="37" t="n">
        <v>50</v>
      </c>
      <c r="I107" s="37" t="n">
        <v>7</v>
      </c>
      <c r="J107" s="37" t="n">
        <v>2</v>
      </c>
      <c r="K107" s="39" t="n">
        <v>13838</v>
      </c>
      <c r="L107" s="37" t="s">
        <v>111</v>
      </c>
      <c r="M107" s="37" t="n">
        <f aca="false">IF(OR(E107="",F107=""),"",F107-E107)</f>
        <v>11</v>
      </c>
      <c r="N107" s="37" t="n">
        <f aca="false">IF(OR(E107="",G107=""),"",G107-E107)</f>
        <v>60</v>
      </c>
    </row>
    <row r="108" customFormat="false" ht="15" hidden="false" customHeight="false" outlineLevel="0" collapsed="false">
      <c r="A108" s="37" t="s">
        <v>2440</v>
      </c>
      <c r="B108" s="37" t="s">
        <v>625</v>
      </c>
      <c r="C108" s="37" t="s">
        <v>63</v>
      </c>
      <c r="D108" s="37" t="s">
        <v>626</v>
      </c>
      <c r="E108" s="38" t="n">
        <v>42027</v>
      </c>
      <c r="F108" s="38" t="n">
        <v>42068</v>
      </c>
      <c r="G108" s="38" t="n">
        <v>42087</v>
      </c>
      <c r="H108" s="37" t="n">
        <v>115</v>
      </c>
      <c r="I108" s="37" t="n">
        <v>11</v>
      </c>
      <c r="J108" s="37" t="n">
        <v>1</v>
      </c>
      <c r="K108" s="39" t="n">
        <v>29131</v>
      </c>
      <c r="L108" s="37" t="s">
        <v>114</v>
      </c>
      <c r="M108" s="37" t="n">
        <f aca="false">IF(OR(E108="",F108=""),"",F108-E108)</f>
        <v>41</v>
      </c>
      <c r="N108" s="37" t="n">
        <f aca="false">IF(OR(E108="",G108=""),"",G108-E108)</f>
        <v>60</v>
      </c>
    </row>
    <row r="109" customFormat="false" ht="15" hidden="false" customHeight="false" outlineLevel="0" collapsed="false">
      <c r="A109" s="37" t="s">
        <v>2441</v>
      </c>
      <c r="B109" s="37" t="s">
        <v>628</v>
      </c>
      <c r="C109" s="37" t="s">
        <v>64</v>
      </c>
      <c r="D109" s="37" t="s">
        <v>461</v>
      </c>
      <c r="E109" s="38" t="n">
        <v>45917</v>
      </c>
      <c r="F109" s="38" t="n">
        <v>45930</v>
      </c>
      <c r="G109" s="38" t="n">
        <v>45975</v>
      </c>
      <c r="H109" s="37" t="n">
        <v>59</v>
      </c>
      <c r="I109" s="37" t="n">
        <v>7</v>
      </c>
      <c r="J109" s="37" t="n">
        <v>2</v>
      </c>
      <c r="K109" s="39" t="n">
        <v>72127</v>
      </c>
      <c r="L109" s="37" t="s">
        <v>111</v>
      </c>
      <c r="M109" s="37" t="n">
        <f aca="false">IF(OR(E109="",F109=""),"",F109-E109)</f>
        <v>13</v>
      </c>
      <c r="N109" s="37" t="n">
        <f aca="false">IF(OR(E109="",G109=""),"",G109-E109)</f>
        <v>58</v>
      </c>
    </row>
    <row r="110" customFormat="false" ht="15" hidden="false" customHeight="false" outlineLevel="0" collapsed="false">
      <c r="A110" s="37" t="s">
        <v>2442</v>
      </c>
      <c r="B110" s="37" t="s">
        <v>630</v>
      </c>
      <c r="C110" s="37" t="s">
        <v>62</v>
      </c>
      <c r="D110" s="37" t="s">
        <v>352</v>
      </c>
      <c r="E110" s="38" t="n">
        <v>45728</v>
      </c>
      <c r="F110" s="38" t="n">
        <v>45749</v>
      </c>
      <c r="G110" s="38" t="n">
        <v>45775</v>
      </c>
      <c r="H110" s="37" t="n">
        <v>131</v>
      </c>
      <c r="I110" s="37" t="n">
        <v>8</v>
      </c>
      <c r="J110" s="37" t="n">
        <v>1</v>
      </c>
      <c r="K110" s="39" t="n">
        <v>23685</v>
      </c>
      <c r="L110" s="37" t="s">
        <v>113</v>
      </c>
      <c r="M110" s="37" t="n">
        <f aca="false">IF(OR(E110="",F110=""),"",F110-E110)</f>
        <v>21</v>
      </c>
      <c r="N110" s="37" t="n">
        <f aca="false">IF(OR(E110="",G110=""),"",G110-E110)</f>
        <v>47</v>
      </c>
    </row>
    <row r="111" customFormat="false" ht="15" hidden="false" customHeight="false" outlineLevel="0" collapsed="false">
      <c r="A111" s="37" t="s">
        <v>2443</v>
      </c>
      <c r="B111" s="37" t="s">
        <v>632</v>
      </c>
      <c r="C111" s="37" t="s">
        <v>60</v>
      </c>
      <c r="D111" s="37" t="s">
        <v>470</v>
      </c>
      <c r="E111" s="38" t="n">
        <v>45416</v>
      </c>
      <c r="F111" s="38" t="n">
        <v>45444</v>
      </c>
      <c r="G111" s="38" t="n">
        <v>45498</v>
      </c>
      <c r="H111" s="37" t="n">
        <v>157</v>
      </c>
      <c r="I111" s="37" t="n">
        <v>5</v>
      </c>
      <c r="J111" s="37" t="n">
        <v>3</v>
      </c>
      <c r="K111" s="39" t="n">
        <v>6786</v>
      </c>
      <c r="L111" s="37" t="s">
        <v>112</v>
      </c>
      <c r="M111" s="37" t="n">
        <f aca="false">IF(OR(E111="",F111=""),"",F111-E111)</f>
        <v>28</v>
      </c>
      <c r="N111" s="37" t="n">
        <f aca="false">IF(OR(E111="",G111=""),"",G111-E111)</f>
        <v>82</v>
      </c>
    </row>
    <row r="112" customFormat="false" ht="15" hidden="false" customHeight="false" outlineLevel="0" collapsed="false">
      <c r="A112" s="37" t="s">
        <v>2444</v>
      </c>
      <c r="B112" s="37" t="s">
        <v>634</v>
      </c>
      <c r="C112" s="37" t="s">
        <v>64</v>
      </c>
      <c r="D112" s="37" t="s">
        <v>461</v>
      </c>
      <c r="E112" s="38" t="n">
        <v>46011</v>
      </c>
      <c r="F112" s="38" t="n">
        <v>46052</v>
      </c>
      <c r="G112" s="38" t="n">
        <v>46099</v>
      </c>
      <c r="H112" s="37" t="n">
        <v>67</v>
      </c>
      <c r="I112" s="37" t="n">
        <v>13</v>
      </c>
      <c r="J112" s="37" t="n">
        <v>3</v>
      </c>
      <c r="K112" s="39" t="n">
        <v>15463</v>
      </c>
      <c r="L112" s="37" t="s">
        <v>111</v>
      </c>
      <c r="M112" s="37" t="n">
        <f aca="false">IF(OR(E112="",F112=""),"",F112-E112)</f>
        <v>41</v>
      </c>
      <c r="N112" s="37" t="n">
        <f aca="false">IF(OR(E112="",G112=""),"",G112-E112)</f>
        <v>88</v>
      </c>
    </row>
    <row r="113" customFormat="false" ht="15" hidden="false" customHeight="false" outlineLevel="0" collapsed="false">
      <c r="A113" s="37" t="s">
        <v>2445</v>
      </c>
      <c r="B113" s="37" t="s">
        <v>636</v>
      </c>
      <c r="C113" s="37" t="s">
        <v>62</v>
      </c>
      <c r="D113" s="37" t="s">
        <v>485</v>
      </c>
      <c r="E113" s="38" t="n">
        <v>43741</v>
      </c>
      <c r="F113" s="38" t="n">
        <v>43744</v>
      </c>
      <c r="G113" s="38" t="n">
        <v>43794</v>
      </c>
      <c r="H113" s="37" t="n">
        <v>40</v>
      </c>
      <c r="I113" s="37" t="n">
        <v>5</v>
      </c>
      <c r="J113" s="37" t="n">
        <v>2</v>
      </c>
      <c r="K113" s="39" t="n">
        <v>12163</v>
      </c>
      <c r="L113" s="37" t="s">
        <v>111</v>
      </c>
      <c r="M113" s="37" t="n">
        <f aca="false">IF(OR(E113="",F113=""),"",F113-E113)</f>
        <v>3</v>
      </c>
      <c r="N113" s="37" t="n">
        <f aca="false">IF(OR(E113="",G113=""),"",G113-E113)</f>
        <v>53</v>
      </c>
    </row>
    <row r="114" customFormat="false" ht="15" hidden="false" customHeight="false" outlineLevel="0" collapsed="false">
      <c r="A114" s="37" t="s">
        <v>2446</v>
      </c>
      <c r="B114" s="37" t="s">
        <v>638</v>
      </c>
      <c r="C114" s="37" t="s">
        <v>60</v>
      </c>
      <c r="D114" s="37" t="s">
        <v>470</v>
      </c>
      <c r="E114" s="38" t="n">
        <v>42113</v>
      </c>
      <c r="F114" s="38" t="n">
        <v>42140</v>
      </c>
      <c r="G114" s="38" t="n">
        <v>42182</v>
      </c>
      <c r="H114" s="37" t="n">
        <v>52</v>
      </c>
      <c r="I114" s="37" t="n">
        <v>8</v>
      </c>
      <c r="J114" s="37" t="n">
        <v>3</v>
      </c>
      <c r="K114" s="39" t="n">
        <v>37996</v>
      </c>
      <c r="L114" s="37" t="s">
        <v>112</v>
      </c>
      <c r="M114" s="37" t="n">
        <f aca="false">IF(OR(E114="",F114=""),"",F114-E114)</f>
        <v>27</v>
      </c>
      <c r="N114" s="37" t="n">
        <f aca="false">IF(OR(E114="",G114=""),"",G114-E114)</f>
        <v>69</v>
      </c>
    </row>
    <row r="115" customFormat="false" ht="15" hidden="false" customHeight="false" outlineLevel="0" collapsed="false">
      <c r="A115" s="37" t="s">
        <v>2447</v>
      </c>
      <c r="B115" s="37" t="s">
        <v>640</v>
      </c>
      <c r="C115" s="37" t="s">
        <v>60</v>
      </c>
      <c r="D115" s="37" t="s">
        <v>384</v>
      </c>
      <c r="E115" s="38" t="n">
        <v>45171</v>
      </c>
      <c r="F115" s="38" t="n">
        <v>45184</v>
      </c>
      <c r="G115" s="38" t="n">
        <v>45211</v>
      </c>
      <c r="H115" s="37" t="n">
        <v>34</v>
      </c>
      <c r="I115" s="37" t="n">
        <v>14</v>
      </c>
      <c r="J115" s="37" t="n">
        <v>1</v>
      </c>
      <c r="K115" s="39" t="n">
        <v>17010</v>
      </c>
      <c r="L115" s="37" t="s">
        <v>111</v>
      </c>
      <c r="M115" s="37" t="n">
        <f aca="false">IF(OR(E115="",F115=""),"",F115-E115)</f>
        <v>13</v>
      </c>
      <c r="N115" s="37" t="n">
        <f aca="false">IF(OR(E115="",G115=""),"",G115-E115)</f>
        <v>40</v>
      </c>
    </row>
    <row r="116" customFormat="false" ht="15" hidden="false" customHeight="false" outlineLevel="0" collapsed="false">
      <c r="A116" s="37" t="s">
        <v>2448</v>
      </c>
      <c r="B116" s="37" t="s">
        <v>495</v>
      </c>
      <c r="C116" s="37" t="s">
        <v>64</v>
      </c>
      <c r="D116" s="37" t="s">
        <v>457</v>
      </c>
      <c r="E116" s="38" t="n">
        <v>44544</v>
      </c>
      <c r="F116" s="38" t="n">
        <v>44564</v>
      </c>
      <c r="G116" s="38" t="n">
        <v>44620</v>
      </c>
      <c r="H116" s="37" t="n">
        <v>63</v>
      </c>
      <c r="I116" s="37" t="n">
        <v>12</v>
      </c>
      <c r="J116" s="37" t="n">
        <v>1</v>
      </c>
      <c r="K116" s="39" t="n">
        <v>23821</v>
      </c>
      <c r="L116" s="37" t="s">
        <v>111</v>
      </c>
      <c r="M116" s="37" t="n">
        <f aca="false">IF(OR(E116="",F116=""),"",F116-E116)</f>
        <v>20</v>
      </c>
      <c r="N116" s="37" t="n">
        <f aca="false">IF(OR(E116="",G116=""),"",G116-E116)</f>
        <v>76</v>
      </c>
    </row>
    <row r="117" customFormat="false" ht="15" hidden="false" customHeight="false" outlineLevel="0" collapsed="false">
      <c r="A117" s="37" t="s">
        <v>2449</v>
      </c>
      <c r="B117" s="37" t="s">
        <v>644</v>
      </c>
      <c r="C117" s="37" t="s">
        <v>64</v>
      </c>
      <c r="D117" s="37" t="s">
        <v>457</v>
      </c>
      <c r="E117" s="38" t="n">
        <v>45609</v>
      </c>
      <c r="F117" s="38" t="n">
        <v>45599</v>
      </c>
      <c r="G117" s="38" t="n">
        <v>45651</v>
      </c>
      <c r="H117" s="37" t="n">
        <v>83</v>
      </c>
      <c r="I117" s="37" t="n">
        <v>5</v>
      </c>
      <c r="J117" s="37" t="n">
        <v>1</v>
      </c>
      <c r="K117" s="39" t="n">
        <v>17240</v>
      </c>
      <c r="L117" s="37" t="s">
        <v>112</v>
      </c>
      <c r="M117" s="37" t="n">
        <f aca="false">IF(OR(E117="",F117=""),"",F117-E117)</f>
        <v>-10</v>
      </c>
      <c r="N117" s="37" t="n">
        <f aca="false">IF(OR(E117="",G117=""),"",G117-E117)</f>
        <v>42</v>
      </c>
    </row>
    <row r="118" customFormat="false" ht="15" hidden="false" customHeight="false" outlineLevel="0" collapsed="false">
      <c r="A118" s="37" t="s">
        <v>2450</v>
      </c>
      <c r="B118" s="37" t="s">
        <v>645</v>
      </c>
      <c r="C118" s="37" t="s">
        <v>64</v>
      </c>
      <c r="D118" s="37" t="s">
        <v>457</v>
      </c>
      <c r="E118" s="38" t="n">
        <v>45795</v>
      </c>
      <c r="F118" s="38" t="n">
        <v>45792</v>
      </c>
      <c r="G118" s="38" t="n">
        <v>45840</v>
      </c>
      <c r="H118" s="37" t="n">
        <v>177</v>
      </c>
      <c r="I118" s="37" t="n">
        <v>4</v>
      </c>
      <c r="J118" s="37" t="n">
        <v>3</v>
      </c>
      <c r="K118" s="39" t="n">
        <v>47257</v>
      </c>
      <c r="L118" s="37" t="s">
        <v>111</v>
      </c>
      <c r="M118" s="37" t="n">
        <f aca="false">IF(OR(E118="",F118=""),"",F118-E118)</f>
        <v>-3</v>
      </c>
      <c r="N118" s="37" t="n">
        <f aca="false">IF(OR(E118="",G118=""),"",G118-E118)</f>
        <v>45</v>
      </c>
    </row>
    <row r="119" customFormat="false" ht="15" hidden="false" customHeight="false" outlineLevel="0" collapsed="false">
      <c r="A119" s="37" t="s">
        <v>2451</v>
      </c>
      <c r="B119" s="37" t="s">
        <v>646</v>
      </c>
      <c r="C119" s="37" t="s">
        <v>60</v>
      </c>
      <c r="D119" s="37" t="s">
        <v>393</v>
      </c>
      <c r="E119" s="38" t="n">
        <v>44781</v>
      </c>
      <c r="F119" s="38" t="n">
        <v>44769</v>
      </c>
      <c r="G119" s="38" t="n">
        <v>44810</v>
      </c>
      <c r="H119" s="37" t="n">
        <v>75</v>
      </c>
      <c r="I119" s="37" t="n">
        <v>7</v>
      </c>
      <c r="J119" s="37" t="n">
        <v>1</v>
      </c>
      <c r="K119" s="39" t="n">
        <v>34018</v>
      </c>
      <c r="L119" s="37" t="s">
        <v>113</v>
      </c>
      <c r="M119" s="37" t="n">
        <f aca="false">IF(OR(E119="",F119=""),"",F119-E119)</f>
        <v>-12</v>
      </c>
      <c r="N119" s="37" t="n">
        <f aca="false">IF(OR(E119="",G119=""),"",G119-E119)</f>
        <v>29</v>
      </c>
    </row>
    <row r="120" customFormat="false" ht="15" hidden="false" customHeight="false" outlineLevel="0" collapsed="false">
      <c r="A120" s="37" t="s">
        <v>2452</v>
      </c>
      <c r="B120" s="37" t="s">
        <v>647</v>
      </c>
      <c r="C120" s="37" t="s">
        <v>60</v>
      </c>
      <c r="D120" s="37" t="s">
        <v>384</v>
      </c>
      <c r="E120" s="38" t="n">
        <v>43400</v>
      </c>
      <c r="F120" s="38" t="n">
        <v>43400</v>
      </c>
      <c r="G120" s="38" t="n">
        <v>43442</v>
      </c>
      <c r="H120" s="37" t="n">
        <v>97</v>
      </c>
      <c r="I120" s="37" t="n">
        <v>8</v>
      </c>
      <c r="J120" s="37" t="n">
        <v>1</v>
      </c>
      <c r="K120" s="39" t="n">
        <v>15823</v>
      </c>
      <c r="L120" s="37" t="s">
        <v>113</v>
      </c>
      <c r="M120" s="37" t="n">
        <f aca="false">IF(OR(E120="",F120=""),"",F120-E120)</f>
        <v>0</v>
      </c>
      <c r="N120" s="37" t="n">
        <f aca="false">IF(OR(E120="",G120=""),"",G120-E120)</f>
        <v>42</v>
      </c>
    </row>
    <row r="121" customFormat="false" ht="15" hidden="false" customHeight="false" outlineLevel="0" collapsed="false">
      <c r="A121" s="37" t="s">
        <v>2453</v>
      </c>
      <c r="B121" s="37" t="s">
        <v>649</v>
      </c>
      <c r="C121" s="37" t="s">
        <v>65</v>
      </c>
      <c r="D121" s="37" t="s">
        <v>650</v>
      </c>
      <c r="E121" s="38" t="n">
        <v>46223</v>
      </c>
      <c r="F121" s="38" t="n">
        <v>46216</v>
      </c>
      <c r="G121" s="38" t="n">
        <v>46262</v>
      </c>
      <c r="H121" s="37" t="n">
        <v>110</v>
      </c>
      <c r="I121" s="37" t="n">
        <v>5</v>
      </c>
      <c r="J121" s="37" t="n">
        <v>1</v>
      </c>
      <c r="K121" s="39" t="n">
        <v>6064</v>
      </c>
      <c r="L121" s="37" t="s">
        <v>111</v>
      </c>
      <c r="M121" s="37" t="n">
        <f aca="false">IF(OR(E121="",F121=""),"",F121-E121)</f>
        <v>-7</v>
      </c>
      <c r="N121" s="37" t="n">
        <f aca="false">IF(OR(E121="",G121=""),"",G121-E121)</f>
        <v>39</v>
      </c>
    </row>
    <row r="122" customFormat="false" ht="15" hidden="false" customHeight="false" outlineLevel="0" collapsed="false">
      <c r="A122" s="37" t="s">
        <v>2454</v>
      </c>
      <c r="B122" s="37" t="s">
        <v>652</v>
      </c>
      <c r="C122" s="37" t="s">
        <v>60</v>
      </c>
      <c r="D122" s="37" t="s">
        <v>470</v>
      </c>
      <c r="E122" s="38" t="n">
        <v>42036</v>
      </c>
      <c r="F122" s="38" t="n">
        <v>42045</v>
      </c>
      <c r="G122" s="38" t="n">
        <v>42087</v>
      </c>
      <c r="H122" s="37" t="n">
        <v>24</v>
      </c>
      <c r="I122" s="37" t="n">
        <v>5</v>
      </c>
      <c r="J122" s="37" t="n">
        <v>1</v>
      </c>
      <c r="K122" s="39" t="n">
        <v>3915</v>
      </c>
      <c r="L122" s="37" t="s">
        <v>111</v>
      </c>
      <c r="M122" s="37" t="n">
        <f aca="false">IF(OR(E122="",F122=""),"",F122-E122)</f>
        <v>9</v>
      </c>
      <c r="N122" s="37" t="n">
        <f aca="false">IF(OR(E122="",G122=""),"",G122-E122)</f>
        <v>51</v>
      </c>
    </row>
    <row r="123" customFormat="false" ht="15" hidden="false" customHeight="false" outlineLevel="0" collapsed="false">
      <c r="A123" s="37" t="s">
        <v>2455</v>
      </c>
      <c r="B123" s="37" t="s">
        <v>653</v>
      </c>
      <c r="C123" s="37" t="s">
        <v>65</v>
      </c>
      <c r="D123" s="37" t="s">
        <v>500</v>
      </c>
      <c r="E123" s="38" t="n">
        <v>41976</v>
      </c>
      <c r="F123" s="38" t="n">
        <v>41986</v>
      </c>
      <c r="G123" s="38" t="n">
        <v>42003</v>
      </c>
      <c r="H123" s="37" t="n">
        <v>133</v>
      </c>
      <c r="I123" s="37" t="n">
        <v>3</v>
      </c>
      <c r="J123" s="37" t="n">
        <v>3</v>
      </c>
      <c r="K123" s="39" t="n">
        <v>28974</v>
      </c>
      <c r="L123" s="37" t="s">
        <v>114</v>
      </c>
      <c r="M123" s="37" t="n">
        <f aca="false">IF(OR(E123="",F123=""),"",F123-E123)</f>
        <v>10</v>
      </c>
      <c r="N123" s="37" t="n">
        <f aca="false">IF(OR(E123="",G123=""),"",G123-E123)</f>
        <v>27</v>
      </c>
    </row>
    <row r="124" customFormat="false" ht="15" hidden="false" customHeight="false" outlineLevel="0" collapsed="false">
      <c r="A124" s="37" t="s">
        <v>2456</v>
      </c>
      <c r="B124" s="37" t="s">
        <v>637</v>
      </c>
      <c r="C124" s="37" t="s">
        <v>62</v>
      </c>
      <c r="D124" s="37" t="s">
        <v>481</v>
      </c>
      <c r="E124" s="38" t="n">
        <v>44678</v>
      </c>
      <c r="F124" s="38" t="n">
        <v>44735</v>
      </c>
      <c r="G124" s="38" t="n">
        <v>44750</v>
      </c>
      <c r="H124" s="37" t="n">
        <v>282</v>
      </c>
      <c r="I124" s="37" t="n">
        <v>4</v>
      </c>
      <c r="J124" s="37" t="n">
        <v>2</v>
      </c>
      <c r="K124" s="39" t="n">
        <v>22743</v>
      </c>
      <c r="L124" s="37" t="s">
        <v>112</v>
      </c>
      <c r="M124" s="37" t="n">
        <f aca="false">IF(OR(E124="",F124=""),"",F124-E124)</f>
        <v>57</v>
      </c>
      <c r="N124" s="37" t="n">
        <f aca="false">IF(OR(E124="",G124=""),"",G124-E124)</f>
        <v>72</v>
      </c>
    </row>
    <row r="125" customFormat="false" ht="15" hidden="false" customHeight="false" outlineLevel="0" collapsed="false">
      <c r="A125" s="37" t="s">
        <v>2457</v>
      </c>
      <c r="B125" s="37" t="s">
        <v>655</v>
      </c>
      <c r="C125" s="37" t="s">
        <v>62</v>
      </c>
      <c r="D125" s="37" t="s">
        <v>352</v>
      </c>
      <c r="E125" s="38" t="n">
        <v>46056</v>
      </c>
      <c r="F125" s="38" t="n">
        <v>46067</v>
      </c>
      <c r="G125" s="38" t="n">
        <v>46094</v>
      </c>
      <c r="H125" s="37" t="n">
        <v>48</v>
      </c>
      <c r="I125" s="37" t="n">
        <v>4</v>
      </c>
      <c r="J125" s="37" t="n">
        <v>1</v>
      </c>
      <c r="K125" s="39" t="n">
        <v>14130</v>
      </c>
      <c r="L125" s="37" t="s">
        <v>112</v>
      </c>
      <c r="M125" s="37" t="n">
        <f aca="false">IF(OR(E125="",F125=""),"",F125-E125)</f>
        <v>11</v>
      </c>
      <c r="N125" s="37" t="n">
        <f aca="false">IF(OR(E125="",G125=""),"",G125-E125)</f>
        <v>38</v>
      </c>
    </row>
    <row r="126" customFormat="false" ht="15" hidden="false" customHeight="false" outlineLevel="0" collapsed="false">
      <c r="A126" s="37" t="s">
        <v>2458</v>
      </c>
      <c r="B126" s="37" t="s">
        <v>657</v>
      </c>
      <c r="C126" s="37" t="s">
        <v>66</v>
      </c>
      <c r="D126" s="37" t="s">
        <v>504</v>
      </c>
      <c r="E126" s="38" t="n">
        <v>46113</v>
      </c>
      <c r="F126" s="38" t="n">
        <v>46124</v>
      </c>
      <c r="G126" s="38" t="n">
        <v>46148</v>
      </c>
      <c r="H126" s="37" t="n">
        <v>76</v>
      </c>
      <c r="I126" s="37" t="n">
        <v>14</v>
      </c>
      <c r="J126" s="37" t="n">
        <v>1</v>
      </c>
      <c r="K126" s="39" t="n">
        <v>31110</v>
      </c>
      <c r="L126" s="37" t="s">
        <v>112</v>
      </c>
      <c r="M126" s="37" t="n">
        <f aca="false">IF(OR(E126="",F126=""),"",F126-E126)</f>
        <v>11</v>
      </c>
      <c r="N126" s="37" t="n">
        <f aca="false">IF(OR(E126="",G126=""),"",G126-E126)</f>
        <v>35</v>
      </c>
    </row>
    <row r="127" customFormat="false" ht="15" hidden="false" customHeight="false" outlineLevel="0" collapsed="false">
      <c r="A127" s="37" t="s">
        <v>2459</v>
      </c>
      <c r="B127" s="37" t="s">
        <v>659</v>
      </c>
      <c r="C127" s="37" t="s">
        <v>68</v>
      </c>
      <c r="D127" s="37" t="s">
        <v>569</v>
      </c>
      <c r="E127" s="38" t="n">
        <v>45641</v>
      </c>
      <c r="F127" s="38" t="n">
        <v>45665</v>
      </c>
      <c r="G127" s="38" t="n">
        <v>45689</v>
      </c>
      <c r="H127" s="37" t="n">
        <v>111</v>
      </c>
      <c r="I127" s="37" t="n">
        <v>4</v>
      </c>
      <c r="J127" s="37" t="n">
        <v>2</v>
      </c>
      <c r="K127" s="39" t="n">
        <v>104597</v>
      </c>
      <c r="L127" s="37" t="s">
        <v>111</v>
      </c>
      <c r="M127" s="37" t="n">
        <f aca="false">IF(OR(E127="",F127=""),"",F127-E127)</f>
        <v>24</v>
      </c>
      <c r="N127" s="37" t="n">
        <f aca="false">IF(OR(E127="",G127=""),"",G127-E127)</f>
        <v>48</v>
      </c>
    </row>
    <row r="128" customFormat="false" ht="15" hidden="false" customHeight="false" outlineLevel="0" collapsed="false">
      <c r="A128" s="37" t="s">
        <v>2460</v>
      </c>
      <c r="B128" s="37" t="s">
        <v>661</v>
      </c>
      <c r="C128" s="37" t="s">
        <v>60</v>
      </c>
      <c r="D128" s="37" t="s">
        <v>384</v>
      </c>
      <c r="E128" s="38" t="n">
        <v>45838</v>
      </c>
      <c r="F128" s="38" t="n">
        <v>45861</v>
      </c>
      <c r="G128" s="38" t="n">
        <v>45893</v>
      </c>
      <c r="H128" s="37" t="n">
        <v>50</v>
      </c>
      <c r="I128" s="37" t="n">
        <v>3</v>
      </c>
      <c r="J128" s="37" t="n">
        <v>1</v>
      </c>
      <c r="K128" s="39" t="n">
        <v>106675</v>
      </c>
      <c r="L128" s="37" t="s">
        <v>114</v>
      </c>
      <c r="M128" s="37" t="n">
        <f aca="false">IF(OR(E128="",F128=""),"",F128-E128)</f>
        <v>23</v>
      </c>
      <c r="N128" s="37" t="n">
        <f aca="false">IF(OR(E128="",G128=""),"",G128-E128)</f>
        <v>55</v>
      </c>
    </row>
    <row r="129" customFormat="false" ht="15" hidden="false" customHeight="false" outlineLevel="0" collapsed="false">
      <c r="A129" s="37" t="s">
        <v>2461</v>
      </c>
      <c r="B129" s="37" t="s">
        <v>663</v>
      </c>
      <c r="C129" s="37" t="s">
        <v>67</v>
      </c>
      <c r="D129" s="37" t="s">
        <v>664</v>
      </c>
      <c r="E129" s="38" t="n">
        <v>43734</v>
      </c>
      <c r="F129" s="38" t="n">
        <v>43744</v>
      </c>
      <c r="G129" s="38" t="n">
        <v>43791</v>
      </c>
      <c r="H129" s="37" t="n">
        <v>93</v>
      </c>
      <c r="I129" s="37" t="n">
        <v>8</v>
      </c>
      <c r="J129" s="37" t="n">
        <v>1</v>
      </c>
      <c r="K129" s="39" t="n">
        <v>14344</v>
      </c>
      <c r="L129" s="37" t="s">
        <v>111</v>
      </c>
      <c r="M129" s="37" t="n">
        <f aca="false">IF(OR(E129="",F129=""),"",F129-E129)</f>
        <v>10</v>
      </c>
      <c r="N129" s="37" t="n">
        <f aca="false">IF(OR(E129="",G129=""),"",G129-E129)</f>
        <v>57</v>
      </c>
    </row>
    <row r="130" customFormat="false" ht="15" hidden="false" customHeight="false" outlineLevel="0" collapsed="false">
      <c r="A130" s="37" t="s">
        <v>2462</v>
      </c>
      <c r="B130" s="37" t="s">
        <v>666</v>
      </c>
      <c r="C130" s="37" t="s">
        <v>62</v>
      </c>
      <c r="D130" s="37" t="s">
        <v>352</v>
      </c>
      <c r="E130" s="38" t="n">
        <v>46209</v>
      </c>
      <c r="F130" s="38" t="n">
        <v>46213</v>
      </c>
      <c r="G130" s="38" t="n">
        <v>46259</v>
      </c>
      <c r="H130" s="37" t="n">
        <v>54</v>
      </c>
      <c r="I130" s="37" t="n">
        <v>14</v>
      </c>
      <c r="J130" s="37" t="n">
        <v>1</v>
      </c>
      <c r="K130" s="39" t="n">
        <v>39138</v>
      </c>
      <c r="L130" s="37" t="s">
        <v>111</v>
      </c>
      <c r="M130" s="37" t="n">
        <f aca="false">IF(OR(E130="",F130=""),"",F130-E130)</f>
        <v>4</v>
      </c>
      <c r="N130" s="37" t="n">
        <f aca="false">IF(OR(E130="",G130=""),"",G130-E130)</f>
        <v>50</v>
      </c>
    </row>
    <row r="131" customFormat="false" ht="15" hidden="false" customHeight="false" outlineLevel="0" collapsed="false">
      <c r="A131" s="37" t="s">
        <v>2463</v>
      </c>
      <c r="B131" s="37" t="s">
        <v>654</v>
      </c>
      <c r="C131" s="37" t="s">
        <v>62</v>
      </c>
      <c r="D131" s="37" t="s">
        <v>485</v>
      </c>
      <c r="E131" s="38" t="n">
        <v>43006</v>
      </c>
      <c r="F131" s="38" t="n">
        <v>43026</v>
      </c>
      <c r="G131" s="38" t="n">
        <v>43057</v>
      </c>
      <c r="H131" s="37" t="n">
        <v>34</v>
      </c>
      <c r="I131" s="37" t="n">
        <v>7</v>
      </c>
      <c r="J131" s="37" t="n">
        <v>2</v>
      </c>
      <c r="K131" s="39" t="n">
        <v>14361</v>
      </c>
      <c r="L131" s="37" t="s">
        <v>112</v>
      </c>
      <c r="M131" s="37" t="n">
        <f aca="false">IF(OR(E131="",F131=""),"",F131-E131)</f>
        <v>20</v>
      </c>
      <c r="N131" s="37" t="n">
        <f aca="false">IF(OR(E131="",G131=""),"",G131-E131)</f>
        <v>51</v>
      </c>
    </row>
    <row r="132" customFormat="false" ht="15" hidden="false" customHeight="false" outlineLevel="0" collapsed="false">
      <c r="A132" s="37" t="s">
        <v>2464</v>
      </c>
      <c r="B132" s="37" t="s">
        <v>669</v>
      </c>
      <c r="C132" s="37" t="s">
        <v>60</v>
      </c>
      <c r="D132" s="37" t="s">
        <v>393</v>
      </c>
      <c r="E132" s="38" t="n">
        <v>42819</v>
      </c>
      <c r="F132" s="38" t="n">
        <v>42890</v>
      </c>
      <c r="G132" s="38" t="n">
        <v>42919</v>
      </c>
      <c r="H132" s="37" t="n">
        <v>24</v>
      </c>
      <c r="I132" s="37" t="n">
        <v>3</v>
      </c>
      <c r="J132" s="37" t="n">
        <v>3</v>
      </c>
      <c r="K132" s="39" t="n">
        <v>27210</v>
      </c>
      <c r="L132" s="37" t="s">
        <v>113</v>
      </c>
      <c r="M132" s="37" t="n">
        <f aca="false">IF(OR(E132="",F132=""),"",F132-E132)</f>
        <v>71</v>
      </c>
      <c r="N132" s="37" t="n">
        <f aca="false">IF(OR(E132="",G132=""),"",G132-E132)</f>
        <v>100</v>
      </c>
    </row>
    <row r="133" customFormat="false" ht="15" hidden="false" customHeight="false" outlineLevel="0" collapsed="false">
      <c r="A133" s="37" t="s">
        <v>2465</v>
      </c>
      <c r="B133" s="37" t="s">
        <v>671</v>
      </c>
      <c r="C133" s="37" t="s">
        <v>60</v>
      </c>
      <c r="D133" s="37" t="s">
        <v>470</v>
      </c>
      <c r="E133" s="38" t="n">
        <v>44045</v>
      </c>
      <c r="F133" s="38" t="n">
        <v>44043</v>
      </c>
      <c r="G133" s="38" t="n">
        <v>44090</v>
      </c>
      <c r="H133" s="37" t="n">
        <v>122</v>
      </c>
      <c r="I133" s="37" t="n">
        <v>7</v>
      </c>
      <c r="J133" s="37" t="n">
        <v>3</v>
      </c>
      <c r="K133" s="39" t="n">
        <v>134182</v>
      </c>
      <c r="L133" s="37" t="s">
        <v>111</v>
      </c>
      <c r="M133" s="37" t="n">
        <f aca="false">IF(OR(E133="",F133=""),"",F133-E133)</f>
        <v>-2</v>
      </c>
      <c r="N133" s="37" t="n">
        <f aca="false">IF(OR(E133="",G133=""),"",G133-E133)</f>
        <v>45</v>
      </c>
    </row>
    <row r="134" customFormat="false" ht="15" hidden="false" customHeight="false" outlineLevel="0" collapsed="false">
      <c r="A134" s="37" t="s">
        <v>2466</v>
      </c>
      <c r="B134" s="37" t="s">
        <v>672</v>
      </c>
      <c r="C134" s="37" t="s">
        <v>63</v>
      </c>
      <c r="D134" s="37" t="s">
        <v>371</v>
      </c>
      <c r="E134" s="38" t="n">
        <v>46200</v>
      </c>
      <c r="F134" s="38" t="n">
        <v>46180</v>
      </c>
      <c r="G134" s="38" t="n">
        <v>46238</v>
      </c>
      <c r="H134" s="37" t="n">
        <v>48</v>
      </c>
      <c r="I134" s="37" t="n">
        <v>4</v>
      </c>
      <c r="J134" s="37" t="n">
        <v>3</v>
      </c>
      <c r="K134" s="39" t="n">
        <v>56165</v>
      </c>
      <c r="L134" s="37" t="s">
        <v>111</v>
      </c>
      <c r="M134" s="37" t="n">
        <f aca="false">IF(OR(E134="",F134=""),"",F134-E134)</f>
        <v>-20</v>
      </c>
      <c r="N134" s="37" t="n">
        <f aca="false">IF(OR(E134="",G134=""),"",G134-E134)</f>
        <v>38</v>
      </c>
    </row>
    <row r="135" customFormat="false" ht="15" hidden="false" customHeight="false" outlineLevel="0" collapsed="false">
      <c r="A135" s="37" t="s">
        <v>2467</v>
      </c>
      <c r="B135" s="37" t="s">
        <v>674</v>
      </c>
      <c r="C135" s="37" t="s">
        <v>63</v>
      </c>
      <c r="D135" s="37" t="s">
        <v>371</v>
      </c>
      <c r="E135" s="38" t="n">
        <v>45117</v>
      </c>
      <c r="F135" s="38" t="n">
        <v>45149</v>
      </c>
      <c r="G135" s="38" t="n">
        <v>45174</v>
      </c>
      <c r="H135" s="37" t="n">
        <v>45</v>
      </c>
      <c r="I135" s="37" t="n">
        <v>14</v>
      </c>
      <c r="J135" s="37" t="n">
        <v>1</v>
      </c>
      <c r="K135" s="39" t="n">
        <v>20762</v>
      </c>
      <c r="L135" s="37" t="s">
        <v>113</v>
      </c>
      <c r="M135" s="37" t="n">
        <f aca="false">IF(OR(E135="",F135=""),"",F135-E135)</f>
        <v>32</v>
      </c>
      <c r="N135" s="37" t="n">
        <f aca="false">IF(OR(E135="",G135=""),"",G135-E135)</f>
        <v>57</v>
      </c>
    </row>
    <row r="136" customFormat="false" ht="15" hidden="false" customHeight="false" outlineLevel="0" collapsed="false">
      <c r="A136" s="37" t="s">
        <v>2468</v>
      </c>
      <c r="B136" s="37" t="s">
        <v>675</v>
      </c>
      <c r="C136" s="37" t="s">
        <v>63</v>
      </c>
      <c r="D136" s="37" t="s">
        <v>388</v>
      </c>
      <c r="E136" s="38" t="n">
        <v>44894</v>
      </c>
      <c r="F136" s="38" t="n">
        <v>44966</v>
      </c>
      <c r="G136" s="38" t="n">
        <v>45005</v>
      </c>
      <c r="H136" s="37" t="n">
        <v>90</v>
      </c>
      <c r="I136" s="37" t="n">
        <v>8</v>
      </c>
      <c r="J136" s="37" t="n">
        <v>1</v>
      </c>
      <c r="K136" s="39" t="n">
        <v>20296</v>
      </c>
      <c r="L136" s="37" t="s">
        <v>111</v>
      </c>
      <c r="M136" s="37" t="n">
        <f aca="false">IF(OR(E136="",F136=""),"",F136-E136)</f>
        <v>72</v>
      </c>
      <c r="N136" s="37" t="n">
        <f aca="false">IF(OR(E136="",G136=""),"",G136-E136)</f>
        <v>111</v>
      </c>
    </row>
    <row r="137" customFormat="false" ht="15" hidden="false" customHeight="false" outlineLevel="0" collapsed="false">
      <c r="A137" s="37" t="s">
        <v>2469</v>
      </c>
      <c r="B137" s="37" t="s">
        <v>677</v>
      </c>
      <c r="C137" s="37" t="s">
        <v>62</v>
      </c>
      <c r="D137" s="37" t="s">
        <v>481</v>
      </c>
      <c r="E137" s="38" t="n">
        <v>42731</v>
      </c>
      <c r="F137" s="38" t="n">
        <v>42757</v>
      </c>
      <c r="G137" s="38" t="n">
        <v>42774</v>
      </c>
      <c r="H137" s="37" t="n">
        <v>80</v>
      </c>
      <c r="I137" s="37" t="n">
        <v>14</v>
      </c>
      <c r="J137" s="37" t="n">
        <v>3</v>
      </c>
      <c r="K137" s="39" t="n">
        <v>28936</v>
      </c>
      <c r="L137" s="37" t="s">
        <v>115</v>
      </c>
      <c r="M137" s="37" t="n">
        <f aca="false">IF(OR(E137="",F137=""),"",F137-E137)</f>
        <v>26</v>
      </c>
      <c r="N137" s="37" t="n">
        <f aca="false">IF(OR(E137="",G137=""),"",G137-E137)</f>
        <v>43</v>
      </c>
    </row>
    <row r="138" customFormat="false" ht="15" hidden="false" customHeight="false" outlineLevel="0" collapsed="false">
      <c r="A138" s="37" t="s">
        <v>2470</v>
      </c>
      <c r="B138" s="37" t="s">
        <v>678</v>
      </c>
      <c r="C138" s="37" t="s">
        <v>62</v>
      </c>
      <c r="D138" s="37" t="s">
        <v>485</v>
      </c>
      <c r="E138" s="38" t="n">
        <v>44150</v>
      </c>
      <c r="F138" s="38" t="n">
        <v>44173</v>
      </c>
      <c r="G138" s="38" t="n">
        <v>44190</v>
      </c>
      <c r="H138" s="37" t="n">
        <v>24</v>
      </c>
      <c r="I138" s="37" t="n">
        <v>8</v>
      </c>
      <c r="J138" s="37" t="n">
        <v>1</v>
      </c>
      <c r="K138" s="39" t="n">
        <v>71170</v>
      </c>
      <c r="L138" s="37" t="s">
        <v>113</v>
      </c>
      <c r="M138" s="37" t="n">
        <f aca="false">IF(OR(E138="",F138=""),"",F138-E138)</f>
        <v>23</v>
      </c>
      <c r="N138" s="37" t="n">
        <f aca="false">IF(OR(E138="",G138=""),"",G138-E138)</f>
        <v>40</v>
      </c>
    </row>
    <row r="139" customFormat="false" ht="15" hidden="false" customHeight="false" outlineLevel="0" collapsed="false">
      <c r="A139" s="37" t="s">
        <v>2471</v>
      </c>
      <c r="B139" s="37" t="s">
        <v>680</v>
      </c>
      <c r="C139" s="37" t="s">
        <v>64</v>
      </c>
      <c r="D139" s="37" t="s">
        <v>440</v>
      </c>
      <c r="E139" s="38" t="n">
        <v>44145</v>
      </c>
      <c r="F139" s="38" t="n">
        <v>44182</v>
      </c>
      <c r="G139" s="38" t="n">
        <v>44199</v>
      </c>
      <c r="H139" s="37" t="n">
        <v>40</v>
      </c>
      <c r="I139" s="37" t="n">
        <v>7</v>
      </c>
      <c r="J139" s="37" t="n">
        <v>1</v>
      </c>
      <c r="K139" s="39" t="n">
        <v>29106</v>
      </c>
      <c r="L139" s="37" t="s">
        <v>115</v>
      </c>
      <c r="M139" s="37" t="n">
        <f aca="false">IF(OR(E139="",F139=""),"",F139-E139)</f>
        <v>37</v>
      </c>
      <c r="N139" s="37" t="n">
        <f aca="false">IF(OR(E139="",G139=""),"",G139-E139)</f>
        <v>54</v>
      </c>
    </row>
    <row r="140" customFormat="false" ht="15" hidden="false" customHeight="false" outlineLevel="0" collapsed="false">
      <c r="A140" s="37" t="s">
        <v>2472</v>
      </c>
      <c r="B140" s="37" t="s">
        <v>682</v>
      </c>
      <c r="C140" s="37" t="s">
        <v>60</v>
      </c>
      <c r="D140" s="37" t="s">
        <v>384</v>
      </c>
      <c r="E140" s="38" t="n">
        <v>42757</v>
      </c>
      <c r="F140" s="38" t="n">
        <v>42762</v>
      </c>
      <c r="G140" s="38" t="n">
        <v>42820</v>
      </c>
      <c r="H140" s="37" t="n">
        <v>30</v>
      </c>
      <c r="I140" s="37" t="n">
        <v>13</v>
      </c>
      <c r="J140" s="37" t="n">
        <v>3</v>
      </c>
      <c r="K140" s="39" t="n">
        <v>22573</v>
      </c>
      <c r="L140" s="37" t="s">
        <v>112</v>
      </c>
      <c r="M140" s="37" t="n">
        <f aca="false">IF(OR(E140="",F140=""),"",F140-E140)</f>
        <v>5</v>
      </c>
      <c r="N140" s="37" t="n">
        <f aca="false">IF(OR(E140="",G140=""),"",G140-E140)</f>
        <v>63</v>
      </c>
    </row>
    <row r="141" customFormat="false" ht="15" hidden="false" customHeight="false" outlineLevel="0" collapsed="false">
      <c r="A141" s="37" t="s">
        <v>2473</v>
      </c>
      <c r="B141" s="37" t="s">
        <v>684</v>
      </c>
      <c r="C141" s="37" t="s">
        <v>64</v>
      </c>
      <c r="D141" s="37" t="s">
        <v>457</v>
      </c>
      <c r="E141" s="38" t="n">
        <v>44316</v>
      </c>
      <c r="F141" s="38" t="n">
        <v>44355</v>
      </c>
      <c r="G141" s="38" t="n">
        <v>44383</v>
      </c>
      <c r="H141" s="37" t="n">
        <v>21</v>
      </c>
      <c r="I141" s="37" t="n">
        <v>3</v>
      </c>
      <c r="J141" s="37" t="n">
        <v>3</v>
      </c>
      <c r="K141" s="39" t="n">
        <v>6182</v>
      </c>
      <c r="L141" s="37" t="s">
        <v>112</v>
      </c>
      <c r="M141" s="37" t="n">
        <f aca="false">IF(OR(E141="",F141=""),"",F141-E141)</f>
        <v>39</v>
      </c>
      <c r="N141" s="37" t="n">
        <f aca="false">IF(OR(E141="",G141=""),"",G141-E141)</f>
        <v>67</v>
      </c>
    </row>
    <row r="142" customFormat="false" ht="15" hidden="false" customHeight="false" outlineLevel="0" collapsed="false">
      <c r="A142" s="37" t="s">
        <v>2474</v>
      </c>
      <c r="B142" s="37" t="s">
        <v>686</v>
      </c>
      <c r="C142" s="37" t="s">
        <v>66</v>
      </c>
      <c r="D142" s="37" t="s">
        <v>687</v>
      </c>
      <c r="E142" s="38" t="n">
        <v>44071</v>
      </c>
      <c r="F142" s="38" t="n">
        <v>44097</v>
      </c>
      <c r="G142" s="38" t="n">
        <v>44115</v>
      </c>
      <c r="H142" s="37" t="n">
        <v>119</v>
      </c>
      <c r="I142" s="37" t="n">
        <v>9</v>
      </c>
      <c r="J142" s="37" t="n">
        <v>1</v>
      </c>
      <c r="K142" s="39" t="n">
        <v>32089</v>
      </c>
      <c r="L142" s="37" t="s">
        <v>112</v>
      </c>
      <c r="M142" s="37" t="n">
        <f aca="false">IF(OR(E142="",F142=""),"",F142-E142)</f>
        <v>26</v>
      </c>
      <c r="N142" s="37" t="n">
        <f aca="false">IF(OR(E142="",G142=""),"",G142-E142)</f>
        <v>44</v>
      </c>
    </row>
    <row r="143" customFormat="false" ht="15" hidden="false" customHeight="false" outlineLevel="0" collapsed="false">
      <c r="A143" s="37" t="s">
        <v>2475</v>
      </c>
      <c r="B143" s="37" t="s">
        <v>688</v>
      </c>
      <c r="C143" s="37" t="s">
        <v>62</v>
      </c>
      <c r="D143" s="37" t="s">
        <v>352</v>
      </c>
      <c r="E143" s="38" t="n">
        <v>45801</v>
      </c>
      <c r="F143" s="38" t="n">
        <v>45800</v>
      </c>
      <c r="G143" s="38" t="n">
        <v>45858</v>
      </c>
      <c r="H143" s="37" t="n">
        <v>176</v>
      </c>
      <c r="I143" s="37" t="n">
        <v>12</v>
      </c>
      <c r="J143" s="37" t="n">
        <v>1</v>
      </c>
      <c r="K143" s="39" t="n">
        <v>25524</v>
      </c>
      <c r="L143" s="37" t="s">
        <v>112</v>
      </c>
      <c r="M143" s="37" t="n">
        <f aca="false">IF(OR(E143="",F143=""),"",F143-E143)</f>
        <v>-1</v>
      </c>
      <c r="N143" s="37" t="n">
        <f aca="false">IF(OR(E143="",G143=""),"",G143-E143)</f>
        <v>57</v>
      </c>
    </row>
    <row r="144" customFormat="false" ht="15" hidden="false" customHeight="false" outlineLevel="0" collapsed="false">
      <c r="A144" s="37" t="s">
        <v>2476</v>
      </c>
      <c r="B144" s="37" t="s">
        <v>689</v>
      </c>
      <c r="C144" s="37" t="s">
        <v>60</v>
      </c>
      <c r="D144" s="37" t="s">
        <v>470</v>
      </c>
      <c r="E144" s="38" t="n">
        <v>46046</v>
      </c>
      <c r="F144" s="38" t="n">
        <v>46070</v>
      </c>
      <c r="G144" s="38" t="n">
        <v>46094</v>
      </c>
      <c r="H144" s="37" t="n">
        <v>76</v>
      </c>
      <c r="I144" s="37" t="n">
        <v>14</v>
      </c>
      <c r="J144" s="37" t="n">
        <v>1</v>
      </c>
      <c r="K144" s="39" t="n">
        <v>62261</v>
      </c>
      <c r="L144" s="37" t="s">
        <v>112</v>
      </c>
      <c r="M144" s="37" t="n">
        <f aca="false">IF(OR(E144="",F144=""),"",F144-E144)</f>
        <v>24</v>
      </c>
      <c r="N144" s="37" t="n">
        <f aca="false">IF(OR(E144="",G144=""),"",G144-E144)</f>
        <v>48</v>
      </c>
    </row>
    <row r="145" customFormat="false" ht="15" hidden="false" customHeight="false" outlineLevel="0" collapsed="false">
      <c r="A145" s="37" t="s">
        <v>2477</v>
      </c>
      <c r="B145" s="37" t="s">
        <v>690</v>
      </c>
      <c r="C145" s="37" t="s">
        <v>60</v>
      </c>
      <c r="D145" s="37" t="s">
        <v>393</v>
      </c>
      <c r="E145" s="38" t="n">
        <v>44193</v>
      </c>
      <c r="F145" s="38" t="n">
        <v>44241</v>
      </c>
      <c r="G145" s="38" t="n">
        <v>44280</v>
      </c>
      <c r="H145" s="37" t="n">
        <v>49</v>
      </c>
      <c r="I145" s="37" t="n">
        <v>7</v>
      </c>
      <c r="J145" s="37" t="n">
        <v>1</v>
      </c>
      <c r="K145" s="39" t="n">
        <v>20765</v>
      </c>
      <c r="L145" s="37" t="s">
        <v>113</v>
      </c>
      <c r="M145" s="37" t="n">
        <f aca="false">IF(OR(E145="",F145=""),"",F145-E145)</f>
        <v>48</v>
      </c>
      <c r="N145" s="37" t="n">
        <f aca="false">IF(OR(E145="",G145=""),"",G145-E145)</f>
        <v>87</v>
      </c>
    </row>
    <row r="146" customFormat="false" ht="15" hidden="false" customHeight="false" outlineLevel="0" collapsed="false">
      <c r="A146" s="37" t="s">
        <v>2478</v>
      </c>
      <c r="B146" s="37" t="s">
        <v>692</v>
      </c>
      <c r="C146" s="37" t="s">
        <v>67</v>
      </c>
      <c r="D146" s="37" t="s">
        <v>357</v>
      </c>
      <c r="E146" s="38" t="n">
        <v>45311</v>
      </c>
      <c r="F146" s="38" t="n">
        <v>45358</v>
      </c>
      <c r="G146" s="38" t="n">
        <v>45406</v>
      </c>
      <c r="H146" s="37" t="n">
        <v>67</v>
      </c>
      <c r="I146" s="37" t="n">
        <v>5</v>
      </c>
      <c r="J146" s="37" t="n">
        <v>2</v>
      </c>
      <c r="K146" s="39" t="n">
        <v>21934</v>
      </c>
      <c r="L146" s="37" t="s">
        <v>111</v>
      </c>
      <c r="M146" s="37" t="n">
        <f aca="false">IF(OR(E146="",F146=""),"",F146-E146)</f>
        <v>47</v>
      </c>
      <c r="N146" s="37" t="n">
        <f aca="false">IF(OR(E146="",G146=""),"",G146-E146)</f>
        <v>95</v>
      </c>
    </row>
    <row r="147" customFormat="false" ht="15" hidden="false" customHeight="false" outlineLevel="0" collapsed="false">
      <c r="A147" s="37" t="s">
        <v>2479</v>
      </c>
      <c r="B147" s="37" t="s">
        <v>694</v>
      </c>
      <c r="C147" s="37" t="s">
        <v>68</v>
      </c>
      <c r="D147" s="37" t="s">
        <v>403</v>
      </c>
      <c r="E147" s="38" t="n">
        <v>45078</v>
      </c>
      <c r="F147" s="38" t="n">
        <v>45073</v>
      </c>
      <c r="G147" s="38" t="n">
        <v>45123</v>
      </c>
      <c r="H147" s="37" t="n">
        <v>91</v>
      </c>
      <c r="I147" s="37" t="n">
        <v>5</v>
      </c>
      <c r="J147" s="37" t="n">
        <v>3</v>
      </c>
      <c r="K147" s="39" t="n">
        <v>23354</v>
      </c>
      <c r="L147" s="37" t="s">
        <v>112</v>
      </c>
      <c r="M147" s="37" t="n">
        <f aca="false">IF(OR(E147="",F147=""),"",F147-E147)</f>
        <v>-5</v>
      </c>
      <c r="N147" s="37" t="n">
        <f aca="false">IF(OR(E147="",G147=""),"",G147-E147)</f>
        <v>45</v>
      </c>
    </row>
    <row r="148" customFormat="false" ht="15" hidden="false" customHeight="false" outlineLevel="0" collapsed="false">
      <c r="A148" s="37" t="s">
        <v>2480</v>
      </c>
      <c r="B148" s="37" t="s">
        <v>696</v>
      </c>
      <c r="C148" s="37" t="s">
        <v>62</v>
      </c>
      <c r="D148" s="37" t="s">
        <v>420</v>
      </c>
      <c r="E148" s="38" t="n">
        <v>44034</v>
      </c>
      <c r="F148" s="38" t="n">
        <v>44059</v>
      </c>
      <c r="G148" s="38" t="n">
        <v>44080</v>
      </c>
      <c r="H148" s="37" t="n">
        <v>79</v>
      </c>
      <c r="I148" s="37" t="n">
        <v>13</v>
      </c>
      <c r="J148" s="37" t="n">
        <v>1</v>
      </c>
      <c r="K148" s="39" t="n">
        <v>27293</v>
      </c>
      <c r="L148" s="37" t="s">
        <v>112</v>
      </c>
      <c r="M148" s="37" t="n">
        <f aca="false">IF(OR(E148="",F148=""),"",F148-E148)</f>
        <v>25</v>
      </c>
      <c r="N148" s="37" t="n">
        <f aca="false">IF(OR(E148="",G148=""),"",G148-E148)</f>
        <v>46</v>
      </c>
    </row>
    <row r="149" customFormat="false" ht="15" hidden="false" customHeight="false" outlineLevel="0" collapsed="false">
      <c r="A149" s="37" t="s">
        <v>2481</v>
      </c>
      <c r="B149" s="37" t="s">
        <v>697</v>
      </c>
      <c r="C149" s="37" t="s">
        <v>61</v>
      </c>
      <c r="D149" s="37" t="s">
        <v>573</v>
      </c>
      <c r="E149" s="38" t="n">
        <v>44657</v>
      </c>
      <c r="F149" s="38" t="n">
        <v>44645</v>
      </c>
      <c r="G149" s="38" t="n">
        <v>44704</v>
      </c>
      <c r="H149" s="37" t="n">
        <v>74</v>
      </c>
      <c r="I149" s="37" t="n">
        <v>7</v>
      </c>
      <c r="J149" s="37" t="n">
        <v>1</v>
      </c>
      <c r="K149" s="39" t="n">
        <v>46048</v>
      </c>
      <c r="L149" s="37" t="s">
        <v>113</v>
      </c>
      <c r="M149" s="37" t="n">
        <f aca="false">IF(OR(E149="",F149=""),"",F149-E149)</f>
        <v>-12</v>
      </c>
      <c r="N149" s="37" t="n">
        <f aca="false">IF(OR(E149="",G149=""),"",G149-E149)</f>
        <v>47</v>
      </c>
    </row>
    <row r="150" customFormat="false" ht="15" hidden="false" customHeight="false" outlineLevel="0" collapsed="false">
      <c r="A150" s="37" t="s">
        <v>2482</v>
      </c>
      <c r="B150" s="37" t="s">
        <v>698</v>
      </c>
      <c r="C150" s="37" t="s">
        <v>63</v>
      </c>
      <c r="D150" s="37" t="s">
        <v>371</v>
      </c>
      <c r="E150" s="38" t="n">
        <v>44624</v>
      </c>
      <c r="F150" s="38" t="n">
        <v>44598</v>
      </c>
      <c r="G150" s="38" t="n">
        <v>44650</v>
      </c>
      <c r="H150" s="37" t="n">
        <v>88</v>
      </c>
      <c r="I150" s="37" t="n">
        <v>4</v>
      </c>
      <c r="J150" s="37" t="n">
        <v>1</v>
      </c>
      <c r="K150" s="39" t="n">
        <v>20452</v>
      </c>
      <c r="L150" s="37" t="s">
        <v>113</v>
      </c>
      <c r="M150" s="37" t="n">
        <f aca="false">IF(OR(E150="",F150=""),"",F150-E150)</f>
        <v>-26</v>
      </c>
      <c r="N150" s="37" t="n">
        <f aca="false">IF(OR(E150="",G150=""),"",G150-E150)</f>
        <v>26</v>
      </c>
    </row>
    <row r="151" customFormat="false" ht="15" hidden="false" customHeight="false" outlineLevel="0" collapsed="false">
      <c r="A151" s="37" t="s">
        <v>2483</v>
      </c>
      <c r="B151" s="37" t="s">
        <v>700</v>
      </c>
      <c r="C151" s="37" t="s">
        <v>64</v>
      </c>
      <c r="D151" s="37" t="s">
        <v>461</v>
      </c>
      <c r="E151" s="38" t="n">
        <v>46214</v>
      </c>
      <c r="F151" s="38" t="n">
        <v>46197</v>
      </c>
      <c r="G151" s="38" t="n">
        <v>46255</v>
      </c>
      <c r="H151" s="37" t="n">
        <v>96</v>
      </c>
      <c r="I151" s="37" t="n">
        <v>7</v>
      </c>
      <c r="J151" s="37" t="n">
        <v>1</v>
      </c>
      <c r="K151" s="39" t="n">
        <v>27534</v>
      </c>
      <c r="L151" s="37" t="s">
        <v>112</v>
      </c>
      <c r="M151" s="37" t="n">
        <f aca="false">IF(OR(E151="",F151=""),"",F151-E151)</f>
        <v>-17</v>
      </c>
      <c r="N151" s="37" t="n">
        <f aca="false">IF(OR(E151="",G151=""),"",G151-E151)</f>
        <v>41</v>
      </c>
    </row>
    <row r="152" customFormat="false" ht="15" hidden="false" customHeight="false" outlineLevel="0" collapsed="false">
      <c r="A152" s="37" t="s">
        <v>2484</v>
      </c>
      <c r="B152" s="37" t="s">
        <v>702</v>
      </c>
      <c r="C152" s="37" t="s">
        <v>60</v>
      </c>
      <c r="D152" s="37" t="s">
        <v>520</v>
      </c>
      <c r="E152" s="38" t="n">
        <v>45685</v>
      </c>
      <c r="F152" s="38" t="n">
        <v>45652</v>
      </c>
      <c r="G152" s="38" t="n">
        <v>45708</v>
      </c>
      <c r="H152" s="37" t="n">
        <v>64</v>
      </c>
      <c r="I152" s="37" t="n">
        <v>6</v>
      </c>
      <c r="J152" s="37" t="n">
        <v>1</v>
      </c>
      <c r="K152" s="39" t="n">
        <v>29577</v>
      </c>
      <c r="L152" s="37" t="s">
        <v>111</v>
      </c>
      <c r="M152" s="37" t="n">
        <f aca="false">IF(OR(E152="",F152=""),"",F152-E152)</f>
        <v>-33</v>
      </c>
      <c r="N152" s="37" t="n">
        <f aca="false">IF(OR(E152="",G152=""),"",G152-E152)</f>
        <v>23</v>
      </c>
    </row>
    <row r="153" customFormat="false" ht="15" hidden="false" customHeight="false" outlineLevel="0" collapsed="false">
      <c r="A153" s="37" t="s">
        <v>2485</v>
      </c>
      <c r="B153" s="37" t="s">
        <v>703</v>
      </c>
      <c r="C153" s="37" t="s">
        <v>62</v>
      </c>
      <c r="D153" s="37" t="s">
        <v>481</v>
      </c>
      <c r="E153" s="38" t="n">
        <v>42852</v>
      </c>
      <c r="F153" s="38" t="n">
        <v>42853</v>
      </c>
      <c r="G153" s="38" t="n">
        <v>42899</v>
      </c>
      <c r="H153" s="37" t="n">
        <v>37</v>
      </c>
      <c r="I153" s="37" t="n">
        <v>9</v>
      </c>
      <c r="J153" s="37" t="n">
        <v>1</v>
      </c>
      <c r="K153" s="39" t="n">
        <v>15861</v>
      </c>
      <c r="L153" s="37" t="s">
        <v>113</v>
      </c>
      <c r="M153" s="37" t="n">
        <f aca="false">IF(OR(E153="",F153=""),"",F153-E153)</f>
        <v>1</v>
      </c>
      <c r="N153" s="37" t="n">
        <f aca="false">IF(OR(E153="",G153=""),"",G153-E153)</f>
        <v>47</v>
      </c>
    </row>
    <row r="154" customFormat="false" ht="15" hidden="false" customHeight="false" outlineLevel="0" collapsed="false">
      <c r="A154" s="37" t="s">
        <v>2486</v>
      </c>
      <c r="B154" s="37" t="s">
        <v>639</v>
      </c>
      <c r="C154" s="37" t="s">
        <v>60</v>
      </c>
      <c r="D154" s="37" t="s">
        <v>407</v>
      </c>
      <c r="E154" s="38" t="n">
        <v>46024</v>
      </c>
      <c r="F154" s="38" t="n">
        <v>46089</v>
      </c>
      <c r="G154" s="38" t="n">
        <v>46117</v>
      </c>
      <c r="H154" s="37" t="n">
        <v>60</v>
      </c>
      <c r="I154" s="37" t="n">
        <v>9</v>
      </c>
      <c r="J154" s="37" t="n">
        <v>1</v>
      </c>
      <c r="K154" s="39" t="n">
        <v>46514</v>
      </c>
      <c r="L154" s="37" t="s">
        <v>111</v>
      </c>
      <c r="M154" s="37" t="n">
        <f aca="false">IF(OR(E154="",F154=""),"",F154-E154)</f>
        <v>65</v>
      </c>
      <c r="N154" s="37" t="n">
        <f aca="false">IF(OR(E154="",G154=""),"",G154-E154)</f>
        <v>93</v>
      </c>
    </row>
    <row r="155" customFormat="false" ht="15" hidden="false" customHeight="false" outlineLevel="0" collapsed="false">
      <c r="A155" s="37" t="s">
        <v>2487</v>
      </c>
      <c r="B155" s="37" t="s">
        <v>705</v>
      </c>
      <c r="C155" s="37" t="s">
        <v>62</v>
      </c>
      <c r="D155" s="37" t="s">
        <v>352</v>
      </c>
      <c r="E155" s="38" t="n">
        <v>45821</v>
      </c>
      <c r="F155" s="38" t="n">
        <v>45849</v>
      </c>
      <c r="G155" s="38" t="n">
        <v>45879</v>
      </c>
      <c r="H155" s="37" t="n">
        <v>57</v>
      </c>
      <c r="I155" s="37" t="n">
        <v>9</v>
      </c>
      <c r="J155" s="37" t="n">
        <v>1</v>
      </c>
      <c r="K155" s="39" t="n">
        <v>21279</v>
      </c>
      <c r="L155" s="37" t="s">
        <v>111</v>
      </c>
      <c r="M155" s="37" t="n">
        <f aca="false">IF(OR(E155="",F155=""),"",F155-E155)</f>
        <v>28</v>
      </c>
      <c r="N155" s="37" t="n">
        <f aca="false">IF(OR(E155="",G155=""),"",G155-E155)</f>
        <v>58</v>
      </c>
    </row>
    <row r="156" customFormat="false" ht="15" hidden="false" customHeight="false" outlineLevel="0" collapsed="false">
      <c r="A156" s="37" t="s">
        <v>2488</v>
      </c>
      <c r="B156" s="37" t="s">
        <v>707</v>
      </c>
      <c r="C156" s="37" t="s">
        <v>65</v>
      </c>
      <c r="D156" s="37" t="s">
        <v>376</v>
      </c>
      <c r="E156" s="38" t="n">
        <v>43429</v>
      </c>
      <c r="F156" s="38" t="n">
        <v>43427</v>
      </c>
      <c r="G156" s="38" t="n">
        <v>43463</v>
      </c>
      <c r="H156" s="37" t="n">
        <v>68</v>
      </c>
      <c r="I156" s="37" t="n">
        <v>4</v>
      </c>
      <c r="J156" s="37" t="n">
        <v>2</v>
      </c>
      <c r="K156" s="39" t="n">
        <v>87230</v>
      </c>
      <c r="L156" s="37" t="s">
        <v>112</v>
      </c>
      <c r="M156" s="37" t="n">
        <f aca="false">IF(OR(E156="",F156=""),"",F156-E156)</f>
        <v>-2</v>
      </c>
      <c r="N156" s="37" t="n">
        <f aca="false">IF(OR(E156="",G156=""),"",G156-E156)</f>
        <v>34</v>
      </c>
    </row>
    <row r="157" customFormat="false" ht="15" hidden="false" customHeight="false" outlineLevel="0" collapsed="false">
      <c r="A157" s="37" t="s">
        <v>2489</v>
      </c>
      <c r="B157" s="37" t="s">
        <v>709</v>
      </c>
      <c r="C157" s="37" t="s">
        <v>63</v>
      </c>
      <c r="D157" s="37" t="s">
        <v>529</v>
      </c>
      <c r="E157" s="38" t="n">
        <v>45932</v>
      </c>
      <c r="F157" s="38" t="n">
        <v>45975</v>
      </c>
      <c r="G157" s="38" t="n">
        <v>46010</v>
      </c>
      <c r="H157" s="37" t="n">
        <v>49</v>
      </c>
      <c r="I157" s="37" t="n">
        <v>6</v>
      </c>
      <c r="J157" s="37" t="n">
        <v>1</v>
      </c>
      <c r="K157" s="39" t="n">
        <v>18502</v>
      </c>
      <c r="L157" s="37" t="s">
        <v>111</v>
      </c>
      <c r="M157" s="37" t="n">
        <f aca="false">IF(OR(E157="",F157=""),"",F157-E157)</f>
        <v>43</v>
      </c>
      <c r="N157" s="37" t="n">
        <f aca="false">IF(OR(E157="",G157=""),"",G157-E157)</f>
        <v>78</v>
      </c>
    </row>
    <row r="158" customFormat="false" ht="15" hidden="false" customHeight="false" outlineLevel="0" collapsed="false">
      <c r="A158" s="37" t="s">
        <v>2490</v>
      </c>
      <c r="B158" s="37" t="s">
        <v>711</v>
      </c>
      <c r="C158" s="37" t="s">
        <v>63</v>
      </c>
      <c r="D158" s="37" t="s">
        <v>388</v>
      </c>
      <c r="E158" s="38" t="n">
        <v>44279</v>
      </c>
      <c r="F158" s="38" t="n">
        <v>44305</v>
      </c>
      <c r="G158" s="38" t="n">
        <v>44340</v>
      </c>
      <c r="H158" s="37" t="n">
        <v>65</v>
      </c>
      <c r="I158" s="37" t="n">
        <v>12</v>
      </c>
      <c r="J158" s="37" t="n">
        <v>1</v>
      </c>
      <c r="K158" s="39" t="n">
        <v>47675</v>
      </c>
      <c r="L158" s="37" t="s">
        <v>115</v>
      </c>
      <c r="M158" s="37" t="n">
        <f aca="false">IF(OR(E158="",F158=""),"",F158-E158)</f>
        <v>26</v>
      </c>
      <c r="N158" s="37" t="n">
        <f aca="false">IF(OR(E158="",G158=""),"",G158-E158)</f>
        <v>61</v>
      </c>
    </row>
    <row r="159" customFormat="false" ht="15" hidden="false" customHeight="false" outlineLevel="0" collapsed="false">
      <c r="A159" s="37" t="s">
        <v>2491</v>
      </c>
      <c r="B159" s="37" t="s">
        <v>713</v>
      </c>
      <c r="C159" s="37" t="s">
        <v>61</v>
      </c>
      <c r="D159" s="37" t="s">
        <v>380</v>
      </c>
      <c r="E159" s="38" t="n">
        <v>45543</v>
      </c>
      <c r="F159" s="38" t="n">
        <v>45568</v>
      </c>
      <c r="G159" s="38" t="n">
        <v>45618</v>
      </c>
      <c r="H159" s="37" t="n">
        <v>26</v>
      </c>
      <c r="I159" s="37" t="n">
        <v>14</v>
      </c>
      <c r="J159" s="37" t="n">
        <v>3</v>
      </c>
      <c r="K159" s="39" t="n">
        <v>31372</v>
      </c>
      <c r="L159" s="37" t="s">
        <v>112</v>
      </c>
      <c r="M159" s="37" t="n">
        <f aca="false">IF(OR(E159="",F159=""),"",F159-E159)</f>
        <v>25</v>
      </c>
      <c r="N159" s="37" t="n">
        <f aca="false">IF(OR(E159="",G159=""),"",G159-E159)</f>
        <v>75</v>
      </c>
    </row>
    <row r="160" customFormat="false" ht="15" hidden="false" customHeight="false" outlineLevel="0" collapsed="false">
      <c r="A160" s="37" t="s">
        <v>2492</v>
      </c>
      <c r="B160" s="37" t="s">
        <v>715</v>
      </c>
      <c r="C160" s="37" t="s">
        <v>67</v>
      </c>
      <c r="D160" s="37" t="s">
        <v>716</v>
      </c>
      <c r="E160" s="38" t="n">
        <v>45931</v>
      </c>
      <c r="F160" s="38" t="n">
        <v>45946</v>
      </c>
      <c r="G160" s="38" t="n">
        <v>45972</v>
      </c>
      <c r="H160" s="37" t="n">
        <v>43</v>
      </c>
      <c r="I160" s="37" t="n">
        <v>13</v>
      </c>
      <c r="J160" s="37" t="n">
        <v>1</v>
      </c>
      <c r="K160" s="39" t="n">
        <v>26475</v>
      </c>
      <c r="L160" s="37" t="s">
        <v>111</v>
      </c>
      <c r="M160" s="37" t="n">
        <f aca="false">IF(OR(E160="",F160=""),"",F160-E160)</f>
        <v>15</v>
      </c>
      <c r="N160" s="37" t="n">
        <f aca="false">IF(OR(E160="",G160=""),"",G160-E160)</f>
        <v>41</v>
      </c>
    </row>
    <row r="161" customFormat="false" ht="15" hidden="false" customHeight="false" outlineLevel="0" collapsed="false">
      <c r="A161" s="37" t="s">
        <v>2493</v>
      </c>
      <c r="B161" s="37" t="s">
        <v>718</v>
      </c>
      <c r="C161" s="37" t="s">
        <v>63</v>
      </c>
      <c r="D161" s="37" t="s">
        <v>626</v>
      </c>
      <c r="E161" s="38" t="n">
        <v>44721</v>
      </c>
      <c r="F161" s="38" t="n">
        <v>44741</v>
      </c>
      <c r="G161" s="38" t="n">
        <v>44763</v>
      </c>
      <c r="H161" s="37" t="n">
        <v>56</v>
      </c>
      <c r="I161" s="37" t="n">
        <v>4</v>
      </c>
      <c r="J161" s="37" t="n">
        <v>1</v>
      </c>
      <c r="K161" s="39" t="n">
        <v>28218</v>
      </c>
      <c r="L161" s="37" t="s">
        <v>114</v>
      </c>
      <c r="M161" s="37" t="n">
        <f aca="false">IF(OR(E161="",F161=""),"",F161-E161)</f>
        <v>20</v>
      </c>
      <c r="N161" s="37" t="n">
        <f aca="false">IF(OR(E161="",G161=""),"",G161-E161)</f>
        <v>42</v>
      </c>
    </row>
    <row r="162" customFormat="false" ht="15" hidden="false" customHeight="false" outlineLevel="0" collapsed="false">
      <c r="A162" s="37" t="s">
        <v>2494</v>
      </c>
      <c r="B162" s="37" t="s">
        <v>719</v>
      </c>
      <c r="C162" s="37" t="s">
        <v>68</v>
      </c>
      <c r="D162" s="37" t="s">
        <v>403</v>
      </c>
      <c r="E162" s="38" t="n">
        <v>45841</v>
      </c>
      <c r="F162" s="38" t="n">
        <v>45837</v>
      </c>
      <c r="G162" s="38" t="n">
        <v>45862</v>
      </c>
      <c r="H162" s="37" t="n">
        <v>85</v>
      </c>
      <c r="I162" s="37" t="n">
        <v>9</v>
      </c>
      <c r="J162" s="37" t="n">
        <v>1</v>
      </c>
      <c r="K162" s="39" t="n">
        <v>10550</v>
      </c>
      <c r="L162" s="37" t="s">
        <v>113</v>
      </c>
      <c r="M162" s="37" t="n">
        <f aca="false">IF(OR(E162="",F162=""),"",F162-E162)</f>
        <v>-4</v>
      </c>
      <c r="N162" s="37" t="n">
        <f aca="false">IF(OR(E162="",G162=""),"",G162-E162)</f>
        <v>21</v>
      </c>
    </row>
    <row r="163" customFormat="false" ht="15" hidden="false" customHeight="false" outlineLevel="0" collapsed="false">
      <c r="A163" s="37" t="s">
        <v>2495</v>
      </c>
      <c r="B163" s="37" t="s">
        <v>721</v>
      </c>
      <c r="C163" s="37" t="s">
        <v>60</v>
      </c>
      <c r="D163" s="37" t="s">
        <v>470</v>
      </c>
      <c r="E163" s="38" t="n">
        <v>45277</v>
      </c>
      <c r="F163" s="38" t="n">
        <v>45301</v>
      </c>
      <c r="G163" s="38" t="n">
        <v>45325</v>
      </c>
      <c r="H163" s="37" t="n">
        <v>57</v>
      </c>
      <c r="I163" s="37" t="n">
        <v>5</v>
      </c>
      <c r="J163" s="37" t="n">
        <v>2</v>
      </c>
      <c r="K163" s="39" t="n">
        <v>23232</v>
      </c>
      <c r="L163" s="37" t="s">
        <v>112</v>
      </c>
      <c r="M163" s="37" t="n">
        <f aca="false">IF(OR(E163="",F163=""),"",F163-E163)</f>
        <v>24</v>
      </c>
      <c r="N163" s="37" t="n">
        <f aca="false">IF(OR(E163="",G163=""),"",G163-E163)</f>
        <v>48</v>
      </c>
    </row>
    <row r="164" customFormat="false" ht="15" hidden="false" customHeight="false" outlineLevel="0" collapsed="false">
      <c r="A164" s="37" t="s">
        <v>2496</v>
      </c>
      <c r="B164" s="37" t="s">
        <v>722</v>
      </c>
      <c r="C164" s="37" t="s">
        <v>60</v>
      </c>
      <c r="D164" s="37" t="s">
        <v>384</v>
      </c>
      <c r="E164" s="38" t="n">
        <v>43115</v>
      </c>
      <c r="F164" s="38" t="n">
        <v>43158</v>
      </c>
      <c r="G164" s="38" t="n">
        <v>43185</v>
      </c>
      <c r="H164" s="37" t="n">
        <v>25</v>
      </c>
      <c r="I164" s="37" t="n">
        <v>5</v>
      </c>
      <c r="J164" s="37" t="n">
        <v>1</v>
      </c>
      <c r="K164" s="39" t="n">
        <v>12813</v>
      </c>
      <c r="L164" s="37" t="s">
        <v>111</v>
      </c>
      <c r="M164" s="37" t="n">
        <f aca="false">IF(OR(E164="",F164=""),"",F164-E164)</f>
        <v>43</v>
      </c>
      <c r="N164" s="37" t="n">
        <f aca="false">IF(OR(E164="",G164=""),"",G164-E164)</f>
        <v>70</v>
      </c>
    </row>
    <row r="165" customFormat="false" ht="15" hidden="false" customHeight="false" outlineLevel="0" collapsed="false">
      <c r="A165" s="37" t="s">
        <v>2497</v>
      </c>
      <c r="B165" s="37" t="s">
        <v>724</v>
      </c>
      <c r="C165" s="37" t="s">
        <v>62</v>
      </c>
      <c r="D165" s="37" t="s">
        <v>420</v>
      </c>
      <c r="E165" s="38" t="n">
        <v>44807</v>
      </c>
      <c r="F165" s="38" t="n">
        <v>44822</v>
      </c>
      <c r="G165" s="38" t="n">
        <v>44853</v>
      </c>
      <c r="H165" s="37" t="n">
        <v>28</v>
      </c>
      <c r="I165" s="37" t="n">
        <v>14</v>
      </c>
      <c r="J165" s="37" t="n">
        <v>3</v>
      </c>
      <c r="K165" s="39" t="n">
        <v>50314</v>
      </c>
      <c r="L165" s="37" t="s">
        <v>112</v>
      </c>
      <c r="M165" s="37" t="n">
        <f aca="false">IF(OR(E165="",F165=""),"",F165-E165)</f>
        <v>15</v>
      </c>
      <c r="N165" s="37" t="n">
        <f aca="false">IF(OR(E165="",G165=""),"",G165-E165)</f>
        <v>46</v>
      </c>
    </row>
    <row r="166" customFormat="false" ht="15" hidden="false" customHeight="false" outlineLevel="0" collapsed="false">
      <c r="A166" s="37" t="s">
        <v>2498</v>
      </c>
      <c r="B166" s="37" t="s">
        <v>726</v>
      </c>
      <c r="C166" s="37" t="s">
        <v>64</v>
      </c>
      <c r="D166" s="37" t="s">
        <v>461</v>
      </c>
      <c r="E166" s="38" t="n">
        <v>46135</v>
      </c>
      <c r="F166" s="38" t="n">
        <v>46198</v>
      </c>
      <c r="G166" s="38" t="n">
        <v>46238</v>
      </c>
      <c r="H166" s="37" t="n">
        <v>95</v>
      </c>
      <c r="I166" s="37" t="n">
        <v>13</v>
      </c>
      <c r="J166" s="37" t="n">
        <v>1</v>
      </c>
      <c r="K166" s="39" t="n">
        <v>35512</v>
      </c>
      <c r="L166" s="37" t="s">
        <v>114</v>
      </c>
      <c r="M166" s="37" t="n">
        <f aca="false">IF(OR(E166="",F166=""),"",F166-E166)</f>
        <v>63</v>
      </c>
      <c r="N166" s="37" t="n">
        <f aca="false">IF(OR(E166="",G166=""),"",G166-E166)</f>
        <v>103</v>
      </c>
    </row>
    <row r="167" customFormat="false" ht="15" hidden="false" customHeight="false" outlineLevel="0" collapsed="false">
      <c r="A167" s="37" t="s">
        <v>2499</v>
      </c>
      <c r="B167" s="37" t="s">
        <v>727</v>
      </c>
      <c r="C167" s="37" t="s">
        <v>61</v>
      </c>
      <c r="D167" s="37" t="s">
        <v>491</v>
      </c>
      <c r="E167" s="38" t="n">
        <v>45624</v>
      </c>
      <c r="F167" s="38" t="n">
        <v>45634</v>
      </c>
      <c r="G167" s="38" t="n">
        <v>45663</v>
      </c>
      <c r="H167" s="37" t="n">
        <v>135</v>
      </c>
      <c r="I167" s="37" t="n">
        <v>10</v>
      </c>
      <c r="J167" s="37" t="n">
        <v>2</v>
      </c>
      <c r="K167" s="39" t="n">
        <v>78471</v>
      </c>
      <c r="L167" s="37" t="s">
        <v>113</v>
      </c>
      <c r="M167" s="37" t="n">
        <f aca="false">IF(OR(E167="",F167=""),"",F167-E167)</f>
        <v>10</v>
      </c>
      <c r="N167" s="37" t="n">
        <f aca="false">IF(OR(E167="",G167=""),"",G167-E167)</f>
        <v>39</v>
      </c>
    </row>
    <row r="168" customFormat="false" ht="15" hidden="false" customHeight="false" outlineLevel="0" collapsed="false">
      <c r="A168" s="37" t="s">
        <v>2500</v>
      </c>
      <c r="B168" s="37" t="s">
        <v>729</v>
      </c>
      <c r="C168" s="37" t="s">
        <v>60</v>
      </c>
      <c r="D168" s="37" t="s">
        <v>366</v>
      </c>
      <c r="E168" s="38" t="n">
        <v>42588</v>
      </c>
      <c r="F168" s="38" t="n">
        <v>42589</v>
      </c>
      <c r="G168" s="38" t="n">
        <v>42631</v>
      </c>
      <c r="H168" s="37" t="n">
        <v>62</v>
      </c>
      <c r="I168" s="37" t="n">
        <v>7</v>
      </c>
      <c r="J168" s="37" t="n">
        <v>1</v>
      </c>
      <c r="K168" s="39" t="n">
        <v>47035</v>
      </c>
      <c r="L168" s="37" t="s">
        <v>115</v>
      </c>
      <c r="M168" s="37" t="n">
        <f aca="false">IF(OR(E168="",F168=""),"",F168-E168)</f>
        <v>1</v>
      </c>
      <c r="N168" s="37" t="n">
        <f aca="false">IF(OR(E168="",G168=""),"",G168-E168)</f>
        <v>43</v>
      </c>
    </row>
    <row r="169" customFormat="false" ht="15" hidden="false" customHeight="false" outlineLevel="0" collapsed="false">
      <c r="A169" s="37" t="s">
        <v>2501</v>
      </c>
      <c r="B169" s="37" t="s">
        <v>731</v>
      </c>
      <c r="C169" s="37" t="s">
        <v>60</v>
      </c>
      <c r="D169" s="37" t="s">
        <v>407</v>
      </c>
      <c r="E169" s="38" t="n">
        <v>45982</v>
      </c>
      <c r="F169" s="38" t="n">
        <v>45993</v>
      </c>
      <c r="G169" s="38" t="n">
        <v>46040</v>
      </c>
      <c r="H169" s="37" t="n">
        <v>14</v>
      </c>
      <c r="I169" s="37" t="n">
        <v>11</v>
      </c>
      <c r="J169" s="37" t="n">
        <v>1</v>
      </c>
      <c r="K169" s="39" t="n">
        <v>37768</v>
      </c>
      <c r="L169" s="37" t="s">
        <v>111</v>
      </c>
      <c r="M169" s="37" t="n">
        <f aca="false">IF(OR(E169="",F169=""),"",F169-E169)</f>
        <v>11</v>
      </c>
      <c r="N169" s="37" t="n">
        <f aca="false">IF(OR(E169="",G169=""),"",G169-E169)</f>
        <v>58</v>
      </c>
    </row>
    <row r="170" customFormat="false" ht="15" hidden="false" customHeight="false" outlineLevel="0" collapsed="false">
      <c r="A170" s="37" t="s">
        <v>2502</v>
      </c>
      <c r="B170" s="37" t="s">
        <v>732</v>
      </c>
      <c r="C170" s="37" t="s">
        <v>60</v>
      </c>
      <c r="D170" s="37" t="s">
        <v>366</v>
      </c>
      <c r="E170" s="38" t="n">
        <v>46205</v>
      </c>
      <c r="F170" s="38" t="n">
        <v>46219</v>
      </c>
      <c r="G170" s="38" t="n">
        <v>46261</v>
      </c>
      <c r="H170" s="37" t="n">
        <v>106</v>
      </c>
      <c r="I170" s="37" t="n">
        <v>11</v>
      </c>
      <c r="J170" s="37" t="n">
        <v>1</v>
      </c>
      <c r="K170" s="39" t="n">
        <v>16784</v>
      </c>
      <c r="L170" s="37" t="s">
        <v>115</v>
      </c>
      <c r="M170" s="37" t="n">
        <f aca="false">IF(OR(E170="",F170=""),"",F170-E170)</f>
        <v>14</v>
      </c>
      <c r="N170" s="37" t="n">
        <f aca="false">IF(OR(E170="",G170=""),"",G170-E170)</f>
        <v>56</v>
      </c>
    </row>
    <row r="171" customFormat="false" ht="15" hidden="false" customHeight="false" outlineLevel="0" collapsed="false">
      <c r="A171" s="37" t="s">
        <v>2503</v>
      </c>
      <c r="B171" s="37" t="s">
        <v>733</v>
      </c>
      <c r="C171" s="37" t="s">
        <v>60</v>
      </c>
      <c r="D171" s="37" t="s">
        <v>384</v>
      </c>
      <c r="E171" s="38" t="n">
        <v>45894</v>
      </c>
      <c r="F171" s="38" t="n">
        <v>45926</v>
      </c>
      <c r="G171" s="38" t="n">
        <v>45953</v>
      </c>
      <c r="H171" s="37" t="n">
        <v>67</v>
      </c>
      <c r="I171" s="37" t="n">
        <v>12</v>
      </c>
      <c r="J171" s="37" t="n">
        <v>2</v>
      </c>
      <c r="K171" s="39" t="n">
        <v>51195</v>
      </c>
      <c r="L171" s="37" t="s">
        <v>114</v>
      </c>
      <c r="M171" s="37" t="n">
        <f aca="false">IF(OR(E171="",F171=""),"",F171-E171)</f>
        <v>32</v>
      </c>
      <c r="N171" s="37" t="n">
        <f aca="false">IF(OR(E171="",G171=""),"",G171-E171)</f>
        <v>59</v>
      </c>
    </row>
    <row r="172" customFormat="false" ht="15" hidden="false" customHeight="false" outlineLevel="0" collapsed="false">
      <c r="A172" s="37" t="s">
        <v>2504</v>
      </c>
      <c r="B172" s="37" t="s">
        <v>734</v>
      </c>
      <c r="C172" s="37" t="s">
        <v>65</v>
      </c>
      <c r="D172" s="37" t="s">
        <v>500</v>
      </c>
      <c r="E172" s="38" t="n">
        <v>42303</v>
      </c>
      <c r="F172" s="38" t="n">
        <v>42331</v>
      </c>
      <c r="G172" s="38" t="n">
        <v>42383</v>
      </c>
      <c r="H172" s="37" t="n">
        <v>113</v>
      </c>
      <c r="I172" s="37" t="n">
        <v>8</v>
      </c>
      <c r="J172" s="37" t="n">
        <v>1</v>
      </c>
      <c r="K172" s="39" t="n">
        <v>66979</v>
      </c>
      <c r="L172" s="37" t="s">
        <v>111</v>
      </c>
      <c r="M172" s="37" t="n">
        <f aca="false">IF(OR(E172="",F172=""),"",F172-E172)</f>
        <v>28</v>
      </c>
      <c r="N172" s="37" t="n">
        <f aca="false">IF(OR(E172="",G172=""),"",G172-E172)</f>
        <v>80</v>
      </c>
    </row>
    <row r="173" customFormat="false" ht="15" hidden="false" customHeight="false" outlineLevel="0" collapsed="false">
      <c r="A173" s="37" t="s">
        <v>2505</v>
      </c>
      <c r="B173" s="37" t="s">
        <v>736</v>
      </c>
      <c r="C173" s="37" t="s">
        <v>60</v>
      </c>
      <c r="D173" s="37" t="s">
        <v>520</v>
      </c>
      <c r="E173" s="38" t="n">
        <v>43942</v>
      </c>
      <c r="F173" s="38" t="n">
        <v>43927</v>
      </c>
      <c r="G173" s="38" t="n">
        <v>43970</v>
      </c>
      <c r="H173" s="37" t="n">
        <v>32</v>
      </c>
      <c r="I173" s="37" t="n">
        <v>12</v>
      </c>
      <c r="J173" s="37" t="n">
        <v>3</v>
      </c>
      <c r="K173" s="39" t="n">
        <v>33981</v>
      </c>
      <c r="L173" s="37" t="s">
        <v>114</v>
      </c>
      <c r="M173" s="37" t="n">
        <f aca="false">IF(OR(E173="",F173=""),"",F173-E173)</f>
        <v>-15</v>
      </c>
      <c r="N173" s="37" t="n">
        <f aca="false">IF(OR(E173="",G173=""),"",G173-E173)</f>
        <v>28</v>
      </c>
    </row>
    <row r="174" customFormat="false" ht="15" hidden="false" customHeight="false" outlineLevel="0" collapsed="false">
      <c r="A174" s="37" t="s">
        <v>2506</v>
      </c>
      <c r="B174" s="37" t="s">
        <v>737</v>
      </c>
      <c r="C174" s="37" t="s">
        <v>64</v>
      </c>
      <c r="D174" s="37" t="s">
        <v>461</v>
      </c>
      <c r="E174" s="38" t="n">
        <v>45694</v>
      </c>
      <c r="F174" s="38" t="n">
        <v>45733</v>
      </c>
      <c r="G174" s="38" t="n">
        <v>45763</v>
      </c>
      <c r="H174" s="37" t="n">
        <v>34</v>
      </c>
      <c r="I174" s="37" t="n">
        <v>7</v>
      </c>
      <c r="J174" s="37" t="n">
        <v>1</v>
      </c>
      <c r="K174" s="39" t="n">
        <v>83143</v>
      </c>
      <c r="L174" s="37" t="s">
        <v>112</v>
      </c>
      <c r="M174" s="37" t="n">
        <f aca="false">IF(OR(E174="",F174=""),"",F174-E174)</f>
        <v>39</v>
      </c>
      <c r="N174" s="37" t="n">
        <f aca="false">IF(OR(E174="",G174=""),"",G174-E174)</f>
        <v>69</v>
      </c>
    </row>
    <row r="175" customFormat="false" ht="15" hidden="false" customHeight="false" outlineLevel="0" collapsed="false">
      <c r="A175" s="37" t="s">
        <v>2507</v>
      </c>
      <c r="B175" s="37" t="s">
        <v>739</v>
      </c>
      <c r="C175" s="37" t="s">
        <v>62</v>
      </c>
      <c r="D175" s="37" t="s">
        <v>352</v>
      </c>
      <c r="E175" s="38" t="n">
        <v>46210</v>
      </c>
      <c r="F175" s="38" t="n">
        <v>46204</v>
      </c>
      <c r="G175" s="38" t="n">
        <v>46248</v>
      </c>
      <c r="H175" s="37" t="n">
        <v>96</v>
      </c>
      <c r="I175" s="37" t="n">
        <v>7</v>
      </c>
      <c r="J175" s="37" t="n">
        <v>1</v>
      </c>
      <c r="K175" s="39" t="n">
        <v>19425</v>
      </c>
      <c r="L175" s="37" t="s">
        <v>114</v>
      </c>
      <c r="M175" s="37" t="n">
        <f aca="false">IF(OR(E175="",F175=""),"",F175-E175)</f>
        <v>-6</v>
      </c>
      <c r="N175" s="37" t="n">
        <f aca="false">IF(OR(E175="",G175=""),"",G175-E175)</f>
        <v>38</v>
      </c>
    </row>
    <row r="176" customFormat="false" ht="15" hidden="false" customHeight="false" outlineLevel="0" collapsed="false">
      <c r="A176" s="37" t="s">
        <v>2508</v>
      </c>
      <c r="B176" s="37" t="s">
        <v>740</v>
      </c>
      <c r="C176" s="37" t="s">
        <v>60</v>
      </c>
      <c r="D176" s="37" t="s">
        <v>407</v>
      </c>
      <c r="E176" s="38" t="n">
        <v>43944</v>
      </c>
      <c r="F176" s="38" t="n">
        <v>43916</v>
      </c>
      <c r="G176" s="38" t="n">
        <v>43971</v>
      </c>
      <c r="H176" s="37" t="n">
        <v>77</v>
      </c>
      <c r="I176" s="37" t="n">
        <v>7</v>
      </c>
      <c r="J176" s="37" t="n">
        <v>3</v>
      </c>
      <c r="K176" s="39" t="n">
        <v>125935</v>
      </c>
      <c r="L176" s="37" t="s">
        <v>111</v>
      </c>
      <c r="M176" s="37" t="n">
        <f aca="false">IF(OR(E176="",F176=""),"",F176-E176)</f>
        <v>-28</v>
      </c>
      <c r="N176" s="37" t="n">
        <f aca="false">IF(OR(E176="",G176=""),"",G176-E176)</f>
        <v>27</v>
      </c>
    </row>
    <row r="177" customFormat="false" ht="15" hidden="false" customHeight="false" outlineLevel="0" collapsed="false">
      <c r="A177" s="37" t="s">
        <v>2509</v>
      </c>
      <c r="B177" s="37" t="s">
        <v>548</v>
      </c>
      <c r="C177" s="37" t="s">
        <v>66</v>
      </c>
      <c r="D177" s="37" t="s">
        <v>434</v>
      </c>
      <c r="E177" s="38" t="n">
        <v>44132</v>
      </c>
      <c r="F177" s="38" t="n">
        <v>44177</v>
      </c>
      <c r="G177" s="38" t="n">
        <v>44194</v>
      </c>
      <c r="H177" s="37" t="n">
        <v>52</v>
      </c>
      <c r="I177" s="37" t="n">
        <v>11</v>
      </c>
      <c r="J177" s="37" t="n">
        <v>1</v>
      </c>
      <c r="K177" s="39" t="n">
        <v>87755</v>
      </c>
      <c r="L177" s="37" t="s">
        <v>113</v>
      </c>
      <c r="M177" s="37" t="n">
        <f aca="false">IF(OR(E177="",F177=""),"",F177-E177)</f>
        <v>45</v>
      </c>
      <c r="N177" s="37" t="n">
        <f aca="false">IF(OR(E177="",G177=""),"",G177-E177)</f>
        <v>62</v>
      </c>
    </row>
    <row r="178" customFormat="false" ht="15" hidden="false" customHeight="false" outlineLevel="0" collapsed="false">
      <c r="A178" s="37" t="s">
        <v>2510</v>
      </c>
      <c r="B178" s="37" t="s">
        <v>742</v>
      </c>
      <c r="C178" s="37" t="s">
        <v>61</v>
      </c>
      <c r="D178" s="37" t="s">
        <v>491</v>
      </c>
      <c r="E178" s="38" t="n">
        <v>44187</v>
      </c>
      <c r="F178" s="38" t="n">
        <v>44216</v>
      </c>
      <c r="G178" s="38" t="n">
        <v>44239</v>
      </c>
      <c r="H178" s="37" t="n">
        <v>86</v>
      </c>
      <c r="I178" s="37" t="n">
        <v>10</v>
      </c>
      <c r="J178" s="37" t="n">
        <v>2</v>
      </c>
      <c r="K178" s="39" t="n">
        <v>41370</v>
      </c>
      <c r="L178" s="37" t="s">
        <v>113</v>
      </c>
      <c r="M178" s="37" t="n">
        <f aca="false">IF(OR(E178="",F178=""),"",F178-E178)</f>
        <v>29</v>
      </c>
      <c r="N178" s="37" t="n">
        <f aca="false">IF(OR(E178="",G178=""),"",G178-E178)</f>
        <v>52</v>
      </c>
    </row>
    <row r="179" customFormat="false" ht="15" hidden="false" customHeight="false" outlineLevel="0" collapsed="false">
      <c r="A179" s="37" t="s">
        <v>2511</v>
      </c>
      <c r="B179" s="37" t="s">
        <v>744</v>
      </c>
      <c r="C179" s="37" t="s">
        <v>62</v>
      </c>
      <c r="D179" s="37" t="s">
        <v>481</v>
      </c>
      <c r="E179" s="38" t="n">
        <v>43222</v>
      </c>
      <c r="F179" s="38" t="n">
        <v>43244</v>
      </c>
      <c r="G179" s="38" t="n">
        <v>43294</v>
      </c>
      <c r="H179" s="37" t="n">
        <v>177</v>
      </c>
      <c r="I179" s="37" t="n">
        <v>13</v>
      </c>
      <c r="J179" s="37" t="n">
        <v>1</v>
      </c>
      <c r="K179" s="39" t="n">
        <v>29477</v>
      </c>
      <c r="L179" s="37" t="s">
        <v>112</v>
      </c>
      <c r="M179" s="37" t="n">
        <f aca="false">IF(OR(E179="",F179=""),"",F179-E179)</f>
        <v>22</v>
      </c>
      <c r="N179" s="37" t="n">
        <f aca="false">IF(OR(E179="",G179=""),"",G179-E179)</f>
        <v>72</v>
      </c>
    </row>
    <row r="180" customFormat="false" ht="15" hidden="false" customHeight="false" outlineLevel="0" collapsed="false">
      <c r="A180" s="37" t="s">
        <v>2512</v>
      </c>
      <c r="B180" s="37" t="s">
        <v>746</v>
      </c>
      <c r="C180" s="37" t="s">
        <v>60</v>
      </c>
      <c r="D180" s="37" t="s">
        <v>384</v>
      </c>
      <c r="E180" s="38" t="n">
        <v>45658</v>
      </c>
      <c r="F180" s="38" t="n">
        <v>45646</v>
      </c>
      <c r="G180" s="38" t="n">
        <v>45680</v>
      </c>
      <c r="H180" s="37" t="n">
        <v>57</v>
      </c>
      <c r="I180" s="37" t="n">
        <v>14</v>
      </c>
      <c r="J180" s="37" t="n">
        <v>1</v>
      </c>
      <c r="K180" s="39" t="n">
        <v>66298</v>
      </c>
      <c r="L180" s="37" t="s">
        <v>115</v>
      </c>
      <c r="M180" s="37" t="n">
        <f aca="false">IF(OR(E180="",F180=""),"",F180-E180)</f>
        <v>-12</v>
      </c>
      <c r="N180" s="37" t="n">
        <f aca="false">IF(OR(E180="",G180=""),"",G180-E180)</f>
        <v>22</v>
      </c>
    </row>
    <row r="181" customFormat="false" ht="15" hidden="false" customHeight="false" outlineLevel="0" collapsed="false">
      <c r="A181" s="37" t="s">
        <v>2513</v>
      </c>
      <c r="B181" s="37" t="s">
        <v>747</v>
      </c>
      <c r="C181" s="37" t="s">
        <v>67</v>
      </c>
      <c r="D181" s="37" t="s">
        <v>716</v>
      </c>
      <c r="E181" s="38" t="n">
        <v>45286</v>
      </c>
      <c r="F181" s="38" t="n">
        <v>45331</v>
      </c>
      <c r="G181" s="38" t="n">
        <v>45363</v>
      </c>
      <c r="H181" s="37" t="n">
        <v>22</v>
      </c>
      <c r="I181" s="37" t="n">
        <v>9</v>
      </c>
      <c r="J181" s="37" t="n">
        <v>1</v>
      </c>
      <c r="K181" s="39" t="n">
        <v>61755</v>
      </c>
      <c r="L181" s="37" t="s">
        <v>111</v>
      </c>
      <c r="M181" s="37" t="n">
        <f aca="false">IF(OR(E181="",F181=""),"",F181-E181)</f>
        <v>45</v>
      </c>
      <c r="N181" s="37" t="n">
        <f aca="false">IF(OR(E181="",G181=""),"",G181-E181)</f>
        <v>77</v>
      </c>
    </row>
    <row r="182" customFormat="false" ht="15" hidden="false" customHeight="false" outlineLevel="0" collapsed="false">
      <c r="A182" s="37" t="s">
        <v>2514</v>
      </c>
      <c r="B182" s="37" t="s">
        <v>748</v>
      </c>
      <c r="C182" s="37" t="s">
        <v>62</v>
      </c>
      <c r="D182" s="37" t="s">
        <v>481</v>
      </c>
      <c r="E182" s="38" t="n">
        <v>45133</v>
      </c>
      <c r="F182" s="38" t="n">
        <v>45145</v>
      </c>
      <c r="G182" s="38" t="n">
        <v>45179</v>
      </c>
      <c r="H182" s="37" t="n">
        <v>107</v>
      </c>
      <c r="I182" s="37" t="n">
        <v>8</v>
      </c>
      <c r="J182" s="37" t="n">
        <v>1</v>
      </c>
      <c r="K182" s="39" t="n">
        <v>44442</v>
      </c>
      <c r="L182" s="37" t="s">
        <v>111</v>
      </c>
      <c r="M182" s="37" t="n">
        <f aca="false">IF(OR(E182="",F182=""),"",F182-E182)</f>
        <v>12</v>
      </c>
      <c r="N182" s="37" t="n">
        <f aca="false">IF(OR(E182="",G182=""),"",G182-E182)</f>
        <v>46</v>
      </c>
    </row>
    <row r="183" customFormat="false" ht="15" hidden="false" customHeight="false" outlineLevel="0" collapsed="false">
      <c r="A183" s="37" t="s">
        <v>2515</v>
      </c>
      <c r="B183" s="37" t="s">
        <v>750</v>
      </c>
      <c r="C183" s="37" t="s">
        <v>64</v>
      </c>
      <c r="D183" s="37" t="s">
        <v>461</v>
      </c>
      <c r="E183" s="38" t="n">
        <v>45622</v>
      </c>
      <c r="F183" s="38" t="n">
        <v>45657</v>
      </c>
      <c r="G183" s="38" t="n">
        <v>45699</v>
      </c>
      <c r="H183" s="37" t="n">
        <v>138</v>
      </c>
      <c r="I183" s="37" t="n">
        <v>5</v>
      </c>
      <c r="J183" s="37" t="n">
        <v>3</v>
      </c>
      <c r="K183" s="39" t="n">
        <v>14360</v>
      </c>
      <c r="L183" s="37" t="s">
        <v>114</v>
      </c>
      <c r="M183" s="37" t="n">
        <f aca="false">IF(OR(E183="",F183=""),"",F183-E183)</f>
        <v>35</v>
      </c>
      <c r="N183" s="37" t="n">
        <f aca="false">IF(OR(E183="",G183=""),"",G183-E183)</f>
        <v>77</v>
      </c>
    </row>
    <row r="184" customFormat="false" ht="15" hidden="false" customHeight="false" outlineLevel="0" collapsed="false">
      <c r="A184" s="37" t="s">
        <v>2516</v>
      </c>
      <c r="B184" s="37" t="s">
        <v>752</v>
      </c>
      <c r="C184" s="37" t="s">
        <v>68</v>
      </c>
      <c r="D184" s="37" t="s">
        <v>569</v>
      </c>
      <c r="E184" s="38" t="n">
        <v>44627</v>
      </c>
      <c r="F184" s="38" t="n">
        <v>44603</v>
      </c>
      <c r="G184" s="38" t="n">
        <v>44654</v>
      </c>
      <c r="H184" s="37" t="n">
        <v>63</v>
      </c>
      <c r="I184" s="37" t="n">
        <v>10</v>
      </c>
      <c r="J184" s="37" t="n">
        <v>3</v>
      </c>
      <c r="K184" s="39" t="n">
        <v>73948</v>
      </c>
      <c r="L184" s="37" t="s">
        <v>112</v>
      </c>
      <c r="M184" s="37" t="n">
        <f aca="false">IF(OR(E184="",F184=""),"",F184-E184)</f>
        <v>-24</v>
      </c>
      <c r="N184" s="37" t="n">
        <f aca="false">IF(OR(E184="",G184=""),"",G184-E184)</f>
        <v>27</v>
      </c>
    </row>
    <row r="185" customFormat="false" ht="15" hidden="false" customHeight="false" outlineLevel="0" collapsed="false">
      <c r="A185" s="37" t="s">
        <v>2517</v>
      </c>
      <c r="B185" s="37" t="s">
        <v>753</v>
      </c>
      <c r="C185" s="37" t="s">
        <v>60</v>
      </c>
      <c r="D185" s="37" t="s">
        <v>366</v>
      </c>
      <c r="E185" s="38" t="n">
        <v>45040</v>
      </c>
      <c r="F185" s="38" t="n">
        <v>45115</v>
      </c>
      <c r="G185" s="38" t="n">
        <v>45141</v>
      </c>
      <c r="H185" s="37" t="n">
        <v>42</v>
      </c>
      <c r="I185" s="37" t="n">
        <v>8</v>
      </c>
      <c r="J185" s="37" t="n">
        <v>3</v>
      </c>
      <c r="K185" s="39" t="n">
        <v>21320</v>
      </c>
      <c r="L185" s="37" t="s">
        <v>111</v>
      </c>
      <c r="M185" s="37" t="n">
        <f aca="false">IF(OR(E185="",F185=""),"",F185-E185)</f>
        <v>75</v>
      </c>
      <c r="N185" s="37" t="n">
        <f aca="false">IF(OR(E185="",G185=""),"",G185-E185)</f>
        <v>101</v>
      </c>
    </row>
    <row r="186" customFormat="false" ht="15" hidden="false" customHeight="false" outlineLevel="0" collapsed="false">
      <c r="A186" s="37" t="s">
        <v>2518</v>
      </c>
      <c r="B186" s="37" t="s">
        <v>754</v>
      </c>
      <c r="C186" s="37" t="s">
        <v>67</v>
      </c>
      <c r="D186" s="37" t="s">
        <v>716</v>
      </c>
      <c r="E186" s="38" t="n">
        <v>44804</v>
      </c>
      <c r="F186" s="38" t="n">
        <v>44906</v>
      </c>
      <c r="G186" s="38" t="n">
        <v>44927</v>
      </c>
      <c r="H186" s="37" t="n">
        <v>240</v>
      </c>
      <c r="I186" s="37" t="n">
        <v>12</v>
      </c>
      <c r="J186" s="37" t="n">
        <v>1</v>
      </c>
      <c r="K186" s="39" t="n">
        <v>11910</v>
      </c>
      <c r="L186" s="37" t="s">
        <v>113</v>
      </c>
      <c r="M186" s="37" t="n">
        <f aca="false">IF(OR(E186="",F186=""),"",F186-E186)</f>
        <v>102</v>
      </c>
      <c r="N186" s="37" t="n">
        <f aca="false">IF(OR(E186="",G186=""),"",G186-E186)</f>
        <v>123</v>
      </c>
    </row>
    <row r="187" customFormat="false" ht="15" hidden="false" customHeight="false" outlineLevel="0" collapsed="false">
      <c r="A187" s="37" t="s">
        <v>2519</v>
      </c>
      <c r="B187" s="37" t="s">
        <v>756</v>
      </c>
      <c r="C187" s="37" t="s">
        <v>62</v>
      </c>
      <c r="D187" s="37" t="s">
        <v>481</v>
      </c>
      <c r="E187" s="38" t="n">
        <v>45050</v>
      </c>
      <c r="F187" s="38" t="n">
        <v>45028</v>
      </c>
      <c r="G187" s="38" t="n">
        <v>45086</v>
      </c>
      <c r="H187" s="37" t="n">
        <v>44</v>
      </c>
      <c r="I187" s="37" t="n">
        <v>8</v>
      </c>
      <c r="J187" s="37" t="n">
        <v>1</v>
      </c>
      <c r="K187" s="39" t="n">
        <v>18746</v>
      </c>
      <c r="L187" s="37" t="s">
        <v>111</v>
      </c>
      <c r="M187" s="37" t="n">
        <f aca="false">IF(OR(E187="",F187=""),"",F187-E187)</f>
        <v>-22</v>
      </c>
      <c r="N187" s="37" t="n">
        <f aca="false">IF(OR(E187="",G187=""),"",G187-E187)</f>
        <v>36</v>
      </c>
    </row>
    <row r="188" customFormat="false" ht="15" hidden="false" customHeight="false" outlineLevel="0" collapsed="false">
      <c r="A188" s="37" t="s">
        <v>2520</v>
      </c>
      <c r="B188" s="37" t="s">
        <v>758</v>
      </c>
      <c r="C188" s="37" t="s">
        <v>63</v>
      </c>
      <c r="D188" s="37" t="s">
        <v>388</v>
      </c>
      <c r="E188" s="38" t="n">
        <v>45672</v>
      </c>
      <c r="F188" s="38" t="n">
        <v>45711</v>
      </c>
      <c r="G188" s="38" t="n">
        <v>45748</v>
      </c>
      <c r="H188" s="37" t="n">
        <v>40</v>
      </c>
      <c r="I188" s="37" t="n">
        <v>5</v>
      </c>
      <c r="J188" s="37" t="n">
        <v>2</v>
      </c>
      <c r="K188" s="39" t="n">
        <v>40574</v>
      </c>
      <c r="L188" s="37" t="s">
        <v>112</v>
      </c>
      <c r="M188" s="37" t="n">
        <f aca="false">IF(OR(E188="",F188=""),"",F188-E188)</f>
        <v>39</v>
      </c>
      <c r="N188" s="37" t="n">
        <f aca="false">IF(OR(E188="",G188=""),"",G188-E188)</f>
        <v>76</v>
      </c>
    </row>
    <row r="189" customFormat="false" ht="15" hidden="false" customHeight="false" outlineLevel="0" collapsed="false">
      <c r="A189" s="37" t="s">
        <v>2521</v>
      </c>
      <c r="B189" s="37" t="s">
        <v>760</v>
      </c>
      <c r="C189" s="37" t="s">
        <v>64</v>
      </c>
      <c r="D189" s="37" t="s">
        <v>440</v>
      </c>
      <c r="E189" s="38" t="n">
        <v>44769</v>
      </c>
      <c r="F189" s="38" t="n">
        <v>44784</v>
      </c>
      <c r="G189" s="38" t="n">
        <v>44814</v>
      </c>
      <c r="H189" s="37" t="n">
        <v>80</v>
      </c>
      <c r="I189" s="37" t="n">
        <v>12</v>
      </c>
      <c r="J189" s="37" t="n">
        <v>1</v>
      </c>
      <c r="K189" s="39" t="n">
        <v>32459</v>
      </c>
      <c r="L189" s="37" t="s">
        <v>113</v>
      </c>
      <c r="M189" s="37" t="n">
        <f aca="false">IF(OR(E189="",F189=""),"",F189-E189)</f>
        <v>15</v>
      </c>
      <c r="N189" s="37" t="n">
        <f aca="false">IF(OR(E189="",G189=""),"",G189-E189)</f>
        <v>45</v>
      </c>
    </row>
    <row r="190" customFormat="false" ht="15" hidden="false" customHeight="false" outlineLevel="0" collapsed="false">
      <c r="A190" s="37" t="s">
        <v>2522</v>
      </c>
      <c r="B190" s="37" t="s">
        <v>762</v>
      </c>
      <c r="C190" s="37" t="s">
        <v>62</v>
      </c>
      <c r="D190" s="37" t="s">
        <v>481</v>
      </c>
      <c r="E190" s="38" t="n">
        <v>44506</v>
      </c>
      <c r="F190" s="38" t="n">
        <v>44496</v>
      </c>
      <c r="G190" s="38" t="n">
        <v>44550</v>
      </c>
      <c r="H190" s="37" t="n">
        <v>120</v>
      </c>
      <c r="I190" s="37" t="n">
        <v>13</v>
      </c>
      <c r="J190" s="37" t="n">
        <v>1</v>
      </c>
      <c r="K190" s="39" t="n">
        <v>16167</v>
      </c>
      <c r="L190" s="37" t="s">
        <v>112</v>
      </c>
      <c r="M190" s="37" t="n">
        <f aca="false">IF(OR(E190="",F190=""),"",F190-E190)</f>
        <v>-10</v>
      </c>
      <c r="N190" s="37" t="n">
        <f aca="false">IF(OR(E190="",G190=""),"",G190-E190)</f>
        <v>44</v>
      </c>
    </row>
    <row r="191" customFormat="false" ht="15" hidden="false" customHeight="false" outlineLevel="0" collapsed="false">
      <c r="A191" s="37" t="s">
        <v>2523</v>
      </c>
      <c r="B191" s="37" t="s">
        <v>764</v>
      </c>
      <c r="C191" s="37" t="s">
        <v>63</v>
      </c>
      <c r="D191" s="37" t="s">
        <v>529</v>
      </c>
      <c r="E191" s="38" t="n">
        <v>43542</v>
      </c>
      <c r="F191" s="38" t="n">
        <v>43554</v>
      </c>
      <c r="G191" s="38" t="n">
        <v>43593</v>
      </c>
      <c r="H191" s="37" t="n">
        <v>67</v>
      </c>
      <c r="I191" s="37" t="n">
        <v>3</v>
      </c>
      <c r="J191" s="37" t="n">
        <v>1</v>
      </c>
      <c r="K191" s="39" t="n">
        <v>34744</v>
      </c>
      <c r="L191" s="37" t="s">
        <v>113</v>
      </c>
      <c r="M191" s="37" t="n">
        <f aca="false">IF(OR(E191="",F191=""),"",F191-E191)</f>
        <v>12</v>
      </c>
      <c r="N191" s="37" t="n">
        <f aca="false">IF(OR(E191="",G191=""),"",G191-E191)</f>
        <v>51</v>
      </c>
    </row>
    <row r="192" customFormat="false" ht="15" hidden="false" customHeight="false" outlineLevel="0" collapsed="false">
      <c r="A192" s="37" t="s">
        <v>2524</v>
      </c>
      <c r="B192" s="37" t="s">
        <v>766</v>
      </c>
      <c r="C192" s="37" t="s">
        <v>60</v>
      </c>
      <c r="D192" s="37" t="s">
        <v>470</v>
      </c>
      <c r="E192" s="38" t="n">
        <v>45192</v>
      </c>
      <c r="F192" s="38" t="n">
        <v>45211</v>
      </c>
      <c r="G192" s="38" t="n">
        <v>45233</v>
      </c>
      <c r="H192" s="37" t="n">
        <v>61</v>
      </c>
      <c r="I192" s="37" t="n">
        <v>5</v>
      </c>
      <c r="J192" s="37" t="n">
        <v>1</v>
      </c>
      <c r="K192" s="39" t="n">
        <v>36926</v>
      </c>
      <c r="L192" s="37" t="s">
        <v>112</v>
      </c>
      <c r="M192" s="37" t="n">
        <f aca="false">IF(OR(E192="",F192=""),"",F192-E192)</f>
        <v>19</v>
      </c>
      <c r="N192" s="37" t="n">
        <f aca="false">IF(OR(E192="",G192=""),"",G192-E192)</f>
        <v>41</v>
      </c>
    </row>
    <row r="193" customFormat="false" ht="15" hidden="false" customHeight="false" outlineLevel="0" collapsed="false">
      <c r="A193" s="37" t="s">
        <v>2525</v>
      </c>
      <c r="B193" s="37" t="s">
        <v>767</v>
      </c>
      <c r="C193" s="37" t="s">
        <v>65</v>
      </c>
      <c r="D193" s="37" t="s">
        <v>650</v>
      </c>
      <c r="E193" s="38" t="n">
        <v>45352</v>
      </c>
      <c r="F193" s="38" t="n">
        <v>45375</v>
      </c>
      <c r="G193" s="38" t="n">
        <v>45416</v>
      </c>
      <c r="H193" s="37" t="n">
        <v>106</v>
      </c>
      <c r="I193" s="37" t="n">
        <v>5</v>
      </c>
      <c r="J193" s="37" t="n">
        <v>1</v>
      </c>
      <c r="K193" s="39" t="n">
        <v>19910</v>
      </c>
      <c r="L193" s="37" t="s">
        <v>114</v>
      </c>
      <c r="M193" s="37" t="n">
        <f aca="false">IF(OR(E193="",F193=""),"",F193-E193)</f>
        <v>23</v>
      </c>
      <c r="N193" s="37" t="n">
        <f aca="false">IF(OR(E193="",G193=""),"",G193-E193)</f>
        <v>64</v>
      </c>
    </row>
    <row r="194" customFormat="false" ht="15" hidden="false" customHeight="false" outlineLevel="0" collapsed="false">
      <c r="A194" s="37" t="s">
        <v>2526</v>
      </c>
      <c r="B194" s="37" t="s">
        <v>768</v>
      </c>
      <c r="C194" s="37" t="s">
        <v>68</v>
      </c>
      <c r="D194" s="37" t="s">
        <v>569</v>
      </c>
      <c r="E194" s="38" t="n">
        <v>45939</v>
      </c>
      <c r="F194" s="38" t="n">
        <v>45975</v>
      </c>
      <c r="G194" s="38" t="n">
        <v>46000</v>
      </c>
      <c r="H194" s="37" t="n">
        <v>48</v>
      </c>
      <c r="I194" s="37" t="n">
        <v>4</v>
      </c>
      <c r="J194" s="37" t="n">
        <v>1</v>
      </c>
      <c r="K194" s="39" t="n">
        <v>92859</v>
      </c>
      <c r="L194" s="37" t="s">
        <v>111</v>
      </c>
      <c r="M194" s="37" t="n">
        <f aca="false">IF(OR(E194="",F194=""),"",F194-E194)</f>
        <v>36</v>
      </c>
      <c r="N194" s="37" t="n">
        <f aca="false">IF(OR(E194="",G194=""),"",G194-E194)</f>
        <v>61</v>
      </c>
    </row>
    <row r="195" customFormat="false" ht="15" hidden="false" customHeight="false" outlineLevel="0" collapsed="false">
      <c r="A195" s="37" t="s">
        <v>2527</v>
      </c>
      <c r="B195" s="37" t="s">
        <v>769</v>
      </c>
      <c r="C195" s="37" t="s">
        <v>60</v>
      </c>
      <c r="D195" s="37" t="s">
        <v>407</v>
      </c>
      <c r="E195" s="38" t="n">
        <v>42800</v>
      </c>
      <c r="F195" s="38" t="n">
        <v>42811</v>
      </c>
      <c r="G195" s="38" t="n">
        <v>42852</v>
      </c>
      <c r="H195" s="37" t="n">
        <v>38</v>
      </c>
      <c r="I195" s="37" t="n">
        <v>12</v>
      </c>
      <c r="J195" s="37" t="n">
        <v>2</v>
      </c>
      <c r="K195" s="39" t="n">
        <v>32307</v>
      </c>
      <c r="L195" s="37" t="s">
        <v>111</v>
      </c>
      <c r="M195" s="37" t="n">
        <f aca="false">IF(OR(E195="",F195=""),"",F195-E195)</f>
        <v>11</v>
      </c>
      <c r="N195" s="37" t="n">
        <f aca="false">IF(OR(E195="",G195=""),"",G195-E195)</f>
        <v>52</v>
      </c>
    </row>
    <row r="196" customFormat="false" ht="15" hidden="false" customHeight="false" outlineLevel="0" collapsed="false">
      <c r="A196" s="37" t="s">
        <v>2528</v>
      </c>
      <c r="B196" s="37" t="s">
        <v>770</v>
      </c>
      <c r="C196" s="37" t="s">
        <v>64</v>
      </c>
      <c r="D196" s="37" t="s">
        <v>461</v>
      </c>
      <c r="E196" s="38" t="n">
        <v>45975</v>
      </c>
      <c r="F196" s="38" t="n">
        <v>46010</v>
      </c>
      <c r="G196" s="38" t="n">
        <v>46064</v>
      </c>
      <c r="H196" s="37" t="n">
        <v>11</v>
      </c>
      <c r="I196" s="37" t="n">
        <v>14</v>
      </c>
      <c r="J196" s="37" t="n">
        <v>1</v>
      </c>
      <c r="K196" s="39" t="n">
        <v>31191</v>
      </c>
      <c r="L196" s="37" t="s">
        <v>113</v>
      </c>
      <c r="M196" s="37" t="n">
        <f aca="false">IF(OR(E196="",F196=""),"",F196-E196)</f>
        <v>35</v>
      </c>
      <c r="N196" s="37" t="n">
        <f aca="false">IF(OR(E196="",G196=""),"",G196-E196)</f>
        <v>89</v>
      </c>
    </row>
    <row r="197" customFormat="false" ht="15" hidden="false" customHeight="false" outlineLevel="0" collapsed="false">
      <c r="A197" s="37" t="s">
        <v>2529</v>
      </c>
      <c r="B197" s="37" t="s">
        <v>772</v>
      </c>
      <c r="C197" s="37" t="s">
        <v>65</v>
      </c>
      <c r="D197" s="37" t="s">
        <v>650</v>
      </c>
      <c r="E197" s="38" t="n">
        <v>45281</v>
      </c>
      <c r="F197" s="38" t="n">
        <v>45268</v>
      </c>
      <c r="G197" s="38" t="n">
        <v>45326</v>
      </c>
      <c r="H197" s="37" t="n">
        <v>130</v>
      </c>
      <c r="I197" s="37" t="n">
        <v>6</v>
      </c>
      <c r="J197" s="37" t="n">
        <v>1</v>
      </c>
      <c r="K197" s="39" t="n">
        <v>24590</v>
      </c>
      <c r="L197" s="37" t="s">
        <v>115</v>
      </c>
      <c r="M197" s="37" t="n">
        <f aca="false">IF(OR(E197="",F197=""),"",F197-E197)</f>
        <v>-13</v>
      </c>
      <c r="N197" s="37" t="n">
        <f aca="false">IF(OR(E197="",G197=""),"",G197-E197)</f>
        <v>45</v>
      </c>
    </row>
    <row r="198" customFormat="false" ht="15" hidden="false" customHeight="false" outlineLevel="0" collapsed="false">
      <c r="A198" s="37" t="s">
        <v>2530</v>
      </c>
      <c r="B198" s="37" t="s">
        <v>774</v>
      </c>
      <c r="C198" s="37" t="s">
        <v>62</v>
      </c>
      <c r="D198" s="37" t="s">
        <v>481</v>
      </c>
      <c r="E198" s="38" t="n">
        <v>42527</v>
      </c>
      <c r="F198" s="38" t="n">
        <v>42564</v>
      </c>
      <c r="G198" s="38" t="n">
        <v>42607</v>
      </c>
      <c r="H198" s="37" t="n">
        <v>62</v>
      </c>
      <c r="I198" s="37" t="n">
        <v>11</v>
      </c>
      <c r="J198" s="37" t="n">
        <v>1</v>
      </c>
      <c r="K198" s="39" t="n">
        <v>31994</v>
      </c>
      <c r="L198" s="37" t="s">
        <v>112</v>
      </c>
      <c r="M198" s="37" t="n">
        <f aca="false">IF(OR(E198="",F198=""),"",F198-E198)</f>
        <v>37</v>
      </c>
      <c r="N198" s="37" t="n">
        <f aca="false">IF(OR(E198="",G198=""),"",G198-E198)</f>
        <v>80</v>
      </c>
    </row>
    <row r="199" customFormat="false" ht="15" hidden="false" customHeight="false" outlineLevel="0" collapsed="false">
      <c r="A199" s="37" t="s">
        <v>2531</v>
      </c>
      <c r="B199" s="37" t="s">
        <v>775</v>
      </c>
      <c r="C199" s="37" t="s">
        <v>60</v>
      </c>
      <c r="D199" s="37" t="s">
        <v>407</v>
      </c>
      <c r="E199" s="38" t="n">
        <v>43437</v>
      </c>
      <c r="F199" s="38" t="n">
        <v>43465</v>
      </c>
      <c r="G199" s="38" t="n">
        <v>43491</v>
      </c>
      <c r="H199" s="37" t="n">
        <v>129</v>
      </c>
      <c r="I199" s="37" t="n">
        <v>8</v>
      </c>
      <c r="J199" s="37" t="n">
        <v>1</v>
      </c>
      <c r="K199" s="39" t="n">
        <v>87882</v>
      </c>
      <c r="L199" s="37" t="s">
        <v>115</v>
      </c>
      <c r="M199" s="37" t="n">
        <f aca="false">IF(OR(E199="",F199=""),"",F199-E199)</f>
        <v>28</v>
      </c>
      <c r="N199" s="37" t="n">
        <f aca="false">IF(OR(E199="",G199=""),"",G199-E199)</f>
        <v>54</v>
      </c>
    </row>
    <row r="200" customFormat="false" ht="15" hidden="false" customHeight="false" outlineLevel="0" collapsed="false">
      <c r="A200" s="37" t="s">
        <v>2532</v>
      </c>
      <c r="B200" s="37" t="s">
        <v>777</v>
      </c>
      <c r="C200" s="37" t="s">
        <v>66</v>
      </c>
      <c r="D200" s="37" t="s">
        <v>504</v>
      </c>
      <c r="E200" s="38" t="n">
        <v>45783</v>
      </c>
      <c r="F200" s="38" t="n">
        <v>45780</v>
      </c>
      <c r="G200" s="38" t="n">
        <v>45827</v>
      </c>
      <c r="H200" s="37" t="n">
        <v>49</v>
      </c>
      <c r="I200" s="37" t="n">
        <v>7</v>
      </c>
      <c r="J200" s="37" t="n">
        <v>1</v>
      </c>
      <c r="K200" s="39" t="n">
        <v>40532</v>
      </c>
      <c r="L200" s="37" t="s">
        <v>113</v>
      </c>
      <c r="M200" s="37" t="n">
        <f aca="false">IF(OR(E200="",F200=""),"",F200-E200)</f>
        <v>-3</v>
      </c>
      <c r="N200" s="37" t="n">
        <f aca="false">IF(OR(E200="",G200=""),"",G200-E200)</f>
        <v>44</v>
      </c>
    </row>
    <row r="201" customFormat="false" ht="15" hidden="false" customHeight="false" outlineLevel="0" collapsed="false">
      <c r="A201" s="37" t="s">
        <v>2533</v>
      </c>
      <c r="B201" s="37" t="s">
        <v>596</v>
      </c>
      <c r="C201" s="37" t="s">
        <v>60</v>
      </c>
      <c r="D201" s="37" t="s">
        <v>407</v>
      </c>
      <c r="E201" s="38" t="n">
        <v>46039</v>
      </c>
      <c r="F201" s="38" t="n">
        <v>46016</v>
      </c>
      <c r="G201" s="38" t="n">
        <v>46070</v>
      </c>
      <c r="H201" s="37" t="n">
        <v>57</v>
      </c>
      <c r="I201" s="37" t="n">
        <v>13</v>
      </c>
      <c r="J201" s="37" t="n">
        <v>1</v>
      </c>
      <c r="K201" s="39" t="n">
        <v>33196</v>
      </c>
      <c r="L201" s="37" t="s">
        <v>114</v>
      </c>
      <c r="M201" s="37" t="n">
        <f aca="false">IF(OR(E201="",F201=""),"",F201-E201)</f>
        <v>-23</v>
      </c>
      <c r="N201" s="37" t="n">
        <f aca="false">IF(OR(E201="",G201=""),"",G201-E201)</f>
        <v>31</v>
      </c>
    </row>
    <row r="202" customFormat="false" ht="15" hidden="false" customHeight="false" outlineLevel="0" collapsed="false">
      <c r="A202" s="37" t="s">
        <v>2534</v>
      </c>
      <c r="B202" s="37" t="s">
        <v>778</v>
      </c>
      <c r="C202" s="37" t="s">
        <v>60</v>
      </c>
      <c r="D202" s="37" t="s">
        <v>393</v>
      </c>
      <c r="E202" s="38" t="n">
        <v>42657</v>
      </c>
      <c r="F202" s="38" t="n">
        <v>42656</v>
      </c>
      <c r="G202" s="38" t="n">
        <v>42715</v>
      </c>
      <c r="H202" s="37" t="n">
        <v>141</v>
      </c>
      <c r="I202" s="37" t="n">
        <v>10</v>
      </c>
      <c r="J202" s="37" t="n">
        <v>3</v>
      </c>
      <c r="K202" s="39" t="n">
        <v>8976</v>
      </c>
      <c r="L202" s="37" t="s">
        <v>114</v>
      </c>
      <c r="M202" s="37" t="n">
        <f aca="false">IF(OR(E202="",F202=""),"",F202-E202)</f>
        <v>-1</v>
      </c>
      <c r="N202" s="37" t="n">
        <f aca="false">IF(OR(E202="",G202=""),"",G202-E202)</f>
        <v>58</v>
      </c>
    </row>
    <row r="203" customFormat="false" ht="15" hidden="false" customHeight="false" outlineLevel="0" collapsed="false">
      <c r="A203" s="37" t="s">
        <v>2535</v>
      </c>
      <c r="B203" s="37" t="s">
        <v>779</v>
      </c>
      <c r="C203" s="37" t="s">
        <v>63</v>
      </c>
      <c r="D203" s="37" t="s">
        <v>388</v>
      </c>
      <c r="E203" s="38" t="n">
        <v>44721</v>
      </c>
      <c r="F203" s="38" t="n">
        <v>44755</v>
      </c>
      <c r="G203" s="38" t="n">
        <v>44784</v>
      </c>
      <c r="H203" s="37" t="n">
        <v>46</v>
      </c>
      <c r="I203" s="37" t="n">
        <v>9</v>
      </c>
      <c r="J203" s="37" t="n">
        <v>3</v>
      </c>
      <c r="K203" s="39" t="n">
        <v>33424</v>
      </c>
      <c r="L203" s="37" t="s">
        <v>111</v>
      </c>
      <c r="M203" s="37" t="n">
        <f aca="false">IF(OR(E203="",F203=""),"",F203-E203)</f>
        <v>34</v>
      </c>
      <c r="N203" s="37" t="n">
        <f aca="false">IF(OR(E203="",G203=""),"",G203-E203)</f>
        <v>63</v>
      </c>
    </row>
    <row r="204" customFormat="false" ht="15" hidden="false" customHeight="false" outlineLevel="0" collapsed="false">
      <c r="A204" s="37" t="s">
        <v>2536</v>
      </c>
      <c r="B204" s="37" t="s">
        <v>781</v>
      </c>
      <c r="C204" s="37" t="s">
        <v>61</v>
      </c>
      <c r="D204" s="37" t="s">
        <v>508</v>
      </c>
      <c r="E204" s="38" t="n">
        <v>44738</v>
      </c>
      <c r="F204" s="38" t="n">
        <v>44775</v>
      </c>
      <c r="G204" s="38" t="n">
        <v>44802</v>
      </c>
      <c r="H204" s="37" t="n">
        <v>42</v>
      </c>
      <c r="I204" s="37" t="n">
        <v>13</v>
      </c>
      <c r="J204" s="37" t="n">
        <v>1</v>
      </c>
      <c r="K204" s="39" t="n">
        <v>28252</v>
      </c>
      <c r="L204" s="37" t="s">
        <v>112</v>
      </c>
      <c r="M204" s="37" t="n">
        <f aca="false">IF(OR(E204="",F204=""),"",F204-E204)</f>
        <v>37</v>
      </c>
      <c r="N204" s="37" t="n">
        <f aca="false">IF(OR(E204="",G204=""),"",G204-E204)</f>
        <v>64</v>
      </c>
    </row>
    <row r="205" customFormat="false" ht="15" hidden="false" customHeight="false" outlineLevel="0" collapsed="false">
      <c r="A205" s="37" t="s">
        <v>2537</v>
      </c>
      <c r="B205" s="37" t="s">
        <v>782</v>
      </c>
      <c r="C205" s="37" t="s">
        <v>62</v>
      </c>
      <c r="D205" s="37" t="s">
        <v>352</v>
      </c>
      <c r="E205" s="38" t="n">
        <v>45178</v>
      </c>
      <c r="F205" s="38" t="n">
        <v>45186</v>
      </c>
      <c r="G205" s="38" t="n">
        <v>45229</v>
      </c>
      <c r="H205" s="37" t="n">
        <v>57</v>
      </c>
      <c r="I205" s="37" t="n">
        <v>10</v>
      </c>
      <c r="J205" s="37" t="n">
        <v>1</v>
      </c>
      <c r="K205" s="39" t="n">
        <v>62641</v>
      </c>
      <c r="L205" s="37" t="s">
        <v>111</v>
      </c>
      <c r="M205" s="37" t="n">
        <f aca="false">IF(OR(E205="",F205=""),"",F205-E205)</f>
        <v>8</v>
      </c>
      <c r="N205" s="37" t="n">
        <f aca="false">IF(OR(E205="",G205=""),"",G205-E205)</f>
        <v>51</v>
      </c>
    </row>
    <row r="206" customFormat="false" ht="15" hidden="false" customHeight="false" outlineLevel="0" collapsed="false">
      <c r="A206" s="37" t="s">
        <v>2538</v>
      </c>
      <c r="B206" s="37" t="s">
        <v>784</v>
      </c>
      <c r="C206" s="37" t="s">
        <v>62</v>
      </c>
      <c r="D206" s="37" t="s">
        <v>481</v>
      </c>
      <c r="E206" s="38" t="n">
        <v>45505</v>
      </c>
      <c r="F206" s="38" t="n">
        <v>45506</v>
      </c>
      <c r="G206" s="38" t="n">
        <v>45561</v>
      </c>
      <c r="H206" s="37" t="n">
        <v>37</v>
      </c>
      <c r="I206" s="37" t="n">
        <v>13</v>
      </c>
      <c r="J206" s="37" t="n">
        <v>3</v>
      </c>
      <c r="K206" s="39" t="n">
        <v>16337</v>
      </c>
      <c r="L206" s="37" t="s">
        <v>115</v>
      </c>
      <c r="M206" s="37" t="n">
        <f aca="false">IF(OR(E206="",F206=""),"",F206-E206)</f>
        <v>1</v>
      </c>
      <c r="N206" s="37" t="n">
        <f aca="false">IF(OR(E206="",G206=""),"",G206-E206)</f>
        <v>56</v>
      </c>
    </row>
    <row r="207" customFormat="false" ht="15" hidden="false" customHeight="false" outlineLevel="0" collapsed="false">
      <c r="A207" s="37" t="s">
        <v>2539</v>
      </c>
      <c r="B207" s="37" t="s">
        <v>785</v>
      </c>
      <c r="C207" s="37" t="s">
        <v>63</v>
      </c>
      <c r="D207" s="37" t="s">
        <v>388</v>
      </c>
      <c r="E207" s="38" t="n">
        <v>44092</v>
      </c>
      <c r="F207" s="38" t="n">
        <v>44102</v>
      </c>
      <c r="G207" s="38" t="n">
        <v>44134</v>
      </c>
      <c r="H207" s="37" t="n">
        <v>52</v>
      </c>
      <c r="I207" s="37" t="n">
        <v>14</v>
      </c>
      <c r="J207" s="37" t="n">
        <v>1</v>
      </c>
      <c r="K207" s="39" t="n">
        <v>98725</v>
      </c>
      <c r="L207" s="37" t="s">
        <v>114</v>
      </c>
      <c r="M207" s="37" t="n">
        <f aca="false">IF(OR(E207="",F207=""),"",F207-E207)</f>
        <v>10</v>
      </c>
      <c r="N207" s="37" t="n">
        <f aca="false">IF(OR(E207="",G207=""),"",G207-E207)</f>
        <v>42</v>
      </c>
    </row>
    <row r="208" customFormat="false" ht="15" hidden="false" customHeight="false" outlineLevel="0" collapsed="false">
      <c r="A208" s="37" t="s">
        <v>2540</v>
      </c>
      <c r="B208" s="37" t="s">
        <v>787</v>
      </c>
      <c r="C208" s="37" t="s">
        <v>68</v>
      </c>
      <c r="D208" s="37" t="s">
        <v>569</v>
      </c>
      <c r="E208" s="38" t="n">
        <v>42832</v>
      </c>
      <c r="F208" s="38" t="n">
        <v>42896</v>
      </c>
      <c r="G208" s="38" t="n">
        <v>42925</v>
      </c>
      <c r="H208" s="37" t="n">
        <v>88</v>
      </c>
      <c r="I208" s="37" t="n">
        <v>12</v>
      </c>
      <c r="J208" s="37" t="n">
        <v>1</v>
      </c>
      <c r="K208" s="39" t="n">
        <v>70339</v>
      </c>
      <c r="L208" s="37" t="s">
        <v>113</v>
      </c>
      <c r="M208" s="37" t="n">
        <f aca="false">IF(OR(E208="",F208=""),"",F208-E208)</f>
        <v>64</v>
      </c>
      <c r="N208" s="37" t="n">
        <f aca="false">IF(OR(E208="",G208=""),"",G208-E208)</f>
        <v>93</v>
      </c>
    </row>
    <row r="209" customFormat="false" ht="15" hidden="false" customHeight="false" outlineLevel="0" collapsed="false">
      <c r="A209" s="37" t="s">
        <v>2541</v>
      </c>
      <c r="B209" s="37" t="s">
        <v>788</v>
      </c>
      <c r="C209" s="37" t="s">
        <v>68</v>
      </c>
      <c r="D209" s="37" t="s">
        <v>789</v>
      </c>
      <c r="E209" s="38" t="n">
        <v>45508</v>
      </c>
      <c r="F209" s="38" t="n">
        <v>45527</v>
      </c>
      <c r="G209" s="38" t="n">
        <v>45565</v>
      </c>
      <c r="H209" s="37" t="n">
        <v>74</v>
      </c>
      <c r="I209" s="37" t="n">
        <v>11</v>
      </c>
      <c r="J209" s="37" t="n">
        <v>1</v>
      </c>
      <c r="K209" s="39" t="n">
        <v>68153</v>
      </c>
      <c r="L209" s="37" t="s">
        <v>113</v>
      </c>
      <c r="M209" s="37" t="n">
        <f aca="false">IF(OR(E209="",F209=""),"",F209-E209)</f>
        <v>19</v>
      </c>
      <c r="N209" s="37" t="n">
        <f aca="false">IF(OR(E209="",G209=""),"",G209-E209)</f>
        <v>57</v>
      </c>
    </row>
    <row r="210" customFormat="false" ht="15" hidden="false" customHeight="false" outlineLevel="0" collapsed="false">
      <c r="A210" s="37" t="s">
        <v>2542</v>
      </c>
      <c r="B210" s="37" t="s">
        <v>710</v>
      </c>
      <c r="C210" s="37" t="s">
        <v>63</v>
      </c>
      <c r="D210" s="37" t="s">
        <v>529</v>
      </c>
      <c r="E210" s="38" t="n">
        <v>44888</v>
      </c>
      <c r="F210" s="38" t="n">
        <v>44954</v>
      </c>
      <c r="G210" s="38" t="n">
        <v>44984</v>
      </c>
      <c r="H210" s="37" t="n">
        <v>17</v>
      </c>
      <c r="I210" s="37" t="n">
        <v>12</v>
      </c>
      <c r="J210" s="37" t="n">
        <v>2</v>
      </c>
      <c r="K210" s="39" t="n">
        <v>17279</v>
      </c>
      <c r="L210" s="37" t="s">
        <v>113</v>
      </c>
      <c r="M210" s="37" t="n">
        <f aca="false">IF(OR(E210="",F210=""),"",F210-E210)</f>
        <v>66</v>
      </c>
      <c r="N210" s="37" t="n">
        <f aca="false">IF(OR(E210="",G210=""),"",G210-E210)</f>
        <v>96</v>
      </c>
    </row>
    <row r="211" customFormat="false" ht="15" hidden="false" customHeight="false" outlineLevel="0" collapsed="false">
      <c r="A211" s="37" t="s">
        <v>2543</v>
      </c>
      <c r="B211" s="37" t="s">
        <v>792</v>
      </c>
      <c r="C211" s="37" t="s">
        <v>68</v>
      </c>
      <c r="D211" s="37" t="s">
        <v>569</v>
      </c>
      <c r="E211" s="38" t="n">
        <v>45795</v>
      </c>
      <c r="F211" s="38" t="n">
        <v>45849</v>
      </c>
      <c r="G211" s="38" t="n">
        <v>45878</v>
      </c>
      <c r="H211" s="37" t="n">
        <v>155</v>
      </c>
      <c r="I211" s="37" t="n">
        <v>13</v>
      </c>
      <c r="J211" s="37" t="n">
        <v>1</v>
      </c>
      <c r="K211" s="39" t="n">
        <v>34190</v>
      </c>
      <c r="L211" s="37" t="s">
        <v>114</v>
      </c>
      <c r="M211" s="37" t="n">
        <f aca="false">IF(OR(E211="",F211=""),"",F211-E211)</f>
        <v>54</v>
      </c>
      <c r="N211" s="37" t="n">
        <f aca="false">IF(OR(E211="",G211=""),"",G211-E211)</f>
        <v>83</v>
      </c>
    </row>
    <row r="212" customFormat="false" ht="15" hidden="false" customHeight="false" outlineLevel="0" collapsed="false">
      <c r="A212" s="37" t="s">
        <v>2544</v>
      </c>
      <c r="B212" s="37" t="s">
        <v>567</v>
      </c>
      <c r="C212" s="37" t="s">
        <v>60</v>
      </c>
      <c r="D212" s="37" t="s">
        <v>407</v>
      </c>
      <c r="E212" s="38" t="n">
        <v>44807</v>
      </c>
      <c r="F212" s="38" t="n">
        <v>44834</v>
      </c>
      <c r="G212" s="38" t="n">
        <v>44872</v>
      </c>
      <c r="H212" s="37" t="n">
        <v>114</v>
      </c>
      <c r="I212" s="37" t="n">
        <v>13</v>
      </c>
      <c r="J212" s="37" t="n">
        <v>1</v>
      </c>
      <c r="K212" s="39" t="n">
        <v>30488</v>
      </c>
      <c r="L212" s="37" t="s">
        <v>113</v>
      </c>
      <c r="M212" s="37" t="n">
        <f aca="false">IF(OR(E212="",F212=""),"",F212-E212)</f>
        <v>27</v>
      </c>
      <c r="N212" s="37" t="n">
        <f aca="false">IF(OR(E212="",G212=""),"",G212-E212)</f>
        <v>65</v>
      </c>
    </row>
    <row r="213" customFormat="false" ht="15" hidden="false" customHeight="false" outlineLevel="0" collapsed="false">
      <c r="A213" s="37" t="s">
        <v>2545</v>
      </c>
      <c r="B213" s="37" t="s">
        <v>794</v>
      </c>
      <c r="C213" s="37" t="s">
        <v>64</v>
      </c>
      <c r="D213" s="37" t="s">
        <v>440</v>
      </c>
      <c r="E213" s="38" t="n">
        <v>44641</v>
      </c>
      <c r="F213" s="38" t="n">
        <v>44694</v>
      </c>
      <c r="G213" s="38" t="n">
        <v>44716</v>
      </c>
      <c r="H213" s="37" t="n">
        <v>35</v>
      </c>
      <c r="I213" s="37" t="n">
        <v>4</v>
      </c>
      <c r="J213" s="37" t="n">
        <v>1</v>
      </c>
      <c r="K213" s="39" t="n">
        <v>26280</v>
      </c>
      <c r="L213" s="37" t="s">
        <v>113</v>
      </c>
      <c r="M213" s="37" t="n">
        <f aca="false">IF(OR(E213="",F213=""),"",F213-E213)</f>
        <v>53</v>
      </c>
      <c r="N213" s="37" t="n">
        <f aca="false">IF(OR(E213="",G213=""),"",G213-E213)</f>
        <v>75</v>
      </c>
    </row>
    <row r="214" customFormat="false" ht="15" hidden="false" customHeight="false" outlineLevel="0" collapsed="false">
      <c r="A214" s="37" t="s">
        <v>2546</v>
      </c>
      <c r="B214" s="37" t="s">
        <v>795</v>
      </c>
      <c r="C214" s="37" t="s">
        <v>61</v>
      </c>
      <c r="D214" s="37" t="s">
        <v>573</v>
      </c>
      <c r="E214" s="38" t="n">
        <v>43755</v>
      </c>
      <c r="F214" s="38" t="n">
        <v>43783</v>
      </c>
      <c r="G214" s="38" t="n">
        <v>43816</v>
      </c>
      <c r="H214" s="37" t="n">
        <v>115</v>
      </c>
      <c r="I214" s="37" t="n">
        <v>13</v>
      </c>
      <c r="J214" s="37" t="n">
        <v>3</v>
      </c>
      <c r="K214" s="39" t="n">
        <v>45967</v>
      </c>
      <c r="L214" s="37" t="s">
        <v>112</v>
      </c>
      <c r="M214" s="37" t="n">
        <f aca="false">IF(OR(E214="",F214=""),"",F214-E214)</f>
        <v>28</v>
      </c>
      <c r="N214" s="37" t="n">
        <f aca="false">IF(OR(E214="",G214=""),"",G214-E214)</f>
        <v>61</v>
      </c>
    </row>
    <row r="215" customFormat="false" ht="15" hidden="false" customHeight="false" outlineLevel="0" collapsed="false">
      <c r="A215" s="37" t="s">
        <v>2547</v>
      </c>
      <c r="B215" s="37" t="s">
        <v>797</v>
      </c>
      <c r="C215" s="37" t="s">
        <v>60</v>
      </c>
      <c r="D215" s="37" t="s">
        <v>393</v>
      </c>
      <c r="E215" s="38" t="n">
        <v>44947</v>
      </c>
      <c r="F215" s="38" t="n">
        <v>44967</v>
      </c>
      <c r="G215" s="38" t="n">
        <v>44991</v>
      </c>
      <c r="H215" s="37" t="n">
        <v>25</v>
      </c>
      <c r="I215" s="37" t="n">
        <v>11</v>
      </c>
      <c r="J215" s="37" t="n">
        <v>1</v>
      </c>
      <c r="K215" s="39" t="n">
        <v>47681</v>
      </c>
      <c r="L215" s="37" t="s">
        <v>113</v>
      </c>
      <c r="M215" s="37" t="n">
        <f aca="false">IF(OR(E215="",F215=""),"",F215-E215)</f>
        <v>20</v>
      </c>
      <c r="N215" s="37" t="n">
        <f aca="false">IF(OR(E215="",G215=""),"",G215-E215)</f>
        <v>44</v>
      </c>
    </row>
    <row r="216" customFormat="false" ht="15" hidden="false" customHeight="false" outlineLevel="0" collapsed="false">
      <c r="A216" s="37" t="s">
        <v>2548</v>
      </c>
      <c r="B216" s="37" t="s">
        <v>799</v>
      </c>
      <c r="C216" s="37" t="s">
        <v>62</v>
      </c>
      <c r="D216" s="37" t="s">
        <v>352</v>
      </c>
      <c r="E216" s="38" t="n">
        <v>46214</v>
      </c>
      <c r="F216" s="38" t="n">
        <v>46219</v>
      </c>
      <c r="G216" s="38" t="n">
        <v>46256</v>
      </c>
      <c r="H216" s="37" t="n">
        <v>69</v>
      </c>
      <c r="I216" s="37" t="n">
        <v>3</v>
      </c>
      <c r="J216" s="37" t="n">
        <v>1</v>
      </c>
      <c r="K216" s="39" t="n">
        <v>17521</v>
      </c>
      <c r="L216" s="37" t="s">
        <v>113</v>
      </c>
      <c r="M216" s="37" t="n">
        <f aca="false">IF(OR(E216="",F216=""),"",F216-E216)</f>
        <v>5</v>
      </c>
      <c r="N216" s="37" t="n">
        <f aca="false">IF(OR(E216="",G216=""),"",G216-E216)</f>
        <v>42</v>
      </c>
    </row>
    <row r="217" customFormat="false" ht="15" hidden="false" customHeight="false" outlineLevel="0" collapsed="false">
      <c r="A217" s="37" t="s">
        <v>2549</v>
      </c>
      <c r="B217" s="37" t="s">
        <v>801</v>
      </c>
      <c r="C217" s="37" t="s">
        <v>63</v>
      </c>
      <c r="D217" s="37" t="s">
        <v>626</v>
      </c>
      <c r="E217" s="38" t="n">
        <v>45411</v>
      </c>
      <c r="F217" s="38" t="n">
        <v>45441</v>
      </c>
      <c r="G217" s="38" t="n">
        <v>45464</v>
      </c>
      <c r="H217" s="37" t="n">
        <v>158</v>
      </c>
      <c r="I217" s="37" t="n">
        <v>10</v>
      </c>
      <c r="J217" s="37" t="n">
        <v>1</v>
      </c>
      <c r="K217" s="39" t="n">
        <v>2119</v>
      </c>
      <c r="L217" s="37" t="s">
        <v>112</v>
      </c>
      <c r="M217" s="37" t="n">
        <f aca="false">IF(OR(E217="",F217=""),"",F217-E217)</f>
        <v>30</v>
      </c>
      <c r="N217" s="37" t="n">
        <f aca="false">IF(OR(E217="",G217=""),"",G217-E217)</f>
        <v>53</v>
      </c>
    </row>
    <row r="218" customFormat="false" ht="15" hidden="false" customHeight="false" outlineLevel="0" collapsed="false">
      <c r="A218" s="37" t="s">
        <v>2550</v>
      </c>
      <c r="B218" s="37" t="s">
        <v>803</v>
      </c>
      <c r="C218" s="37" t="s">
        <v>66</v>
      </c>
      <c r="D218" s="37" t="s">
        <v>504</v>
      </c>
      <c r="E218" s="38" t="n">
        <v>43866</v>
      </c>
      <c r="F218" s="38" t="n">
        <v>43862</v>
      </c>
      <c r="G218" s="38" t="n">
        <v>43918</v>
      </c>
      <c r="H218" s="37" t="n">
        <v>87</v>
      </c>
      <c r="I218" s="37" t="n">
        <v>5</v>
      </c>
      <c r="J218" s="37" t="n">
        <v>1</v>
      </c>
      <c r="K218" s="39" t="n">
        <v>84592</v>
      </c>
      <c r="L218" s="37" t="s">
        <v>113</v>
      </c>
      <c r="M218" s="37" t="n">
        <f aca="false">IF(OR(E218="",F218=""),"",F218-E218)</f>
        <v>-4</v>
      </c>
      <c r="N218" s="37" t="n">
        <f aca="false">IF(OR(E218="",G218=""),"",G218-E218)</f>
        <v>52</v>
      </c>
    </row>
    <row r="219" customFormat="false" ht="15" hidden="false" customHeight="false" outlineLevel="0" collapsed="false">
      <c r="A219" s="37" t="s">
        <v>2551</v>
      </c>
      <c r="B219" s="37" t="s">
        <v>805</v>
      </c>
      <c r="C219" s="37" t="s">
        <v>61</v>
      </c>
      <c r="D219" s="37" t="s">
        <v>491</v>
      </c>
      <c r="E219" s="38" t="n">
        <v>45340</v>
      </c>
      <c r="F219" s="38" t="n">
        <v>45337</v>
      </c>
      <c r="G219" s="38" t="n">
        <v>45381</v>
      </c>
      <c r="H219" s="37" t="n">
        <v>32</v>
      </c>
      <c r="I219" s="37" t="n">
        <v>5</v>
      </c>
      <c r="J219" s="37" t="n">
        <v>3</v>
      </c>
      <c r="K219" s="39" t="n">
        <v>29360</v>
      </c>
      <c r="L219" s="37" t="s">
        <v>114</v>
      </c>
      <c r="M219" s="37" t="n">
        <f aca="false">IF(OR(E219="",F219=""),"",F219-E219)</f>
        <v>-3</v>
      </c>
      <c r="N219" s="37" t="n">
        <f aca="false">IF(OR(E219="",G219=""),"",G219-E219)</f>
        <v>41</v>
      </c>
    </row>
    <row r="220" customFormat="false" ht="15" hidden="false" customHeight="false" outlineLevel="0" collapsed="false">
      <c r="A220" s="37" t="s">
        <v>2552</v>
      </c>
      <c r="B220" s="37" t="s">
        <v>806</v>
      </c>
      <c r="C220" s="37" t="s">
        <v>63</v>
      </c>
      <c r="D220" s="37" t="s">
        <v>388</v>
      </c>
      <c r="E220" s="38" t="n">
        <v>45342</v>
      </c>
      <c r="F220" s="38" t="n">
        <v>45356</v>
      </c>
      <c r="G220" s="38" t="n">
        <v>45381</v>
      </c>
      <c r="H220" s="37" t="n">
        <v>55</v>
      </c>
      <c r="I220" s="37" t="n">
        <v>4</v>
      </c>
      <c r="J220" s="37" t="n">
        <v>3</v>
      </c>
      <c r="K220" s="39" t="n">
        <v>44574</v>
      </c>
      <c r="L220" s="37" t="s">
        <v>115</v>
      </c>
      <c r="M220" s="37" t="n">
        <f aca="false">IF(OR(E220="",F220=""),"",F220-E220)</f>
        <v>14</v>
      </c>
      <c r="N220" s="37" t="n">
        <f aca="false">IF(OR(E220="",G220=""),"",G220-E220)</f>
        <v>39</v>
      </c>
    </row>
    <row r="221" customFormat="false" ht="15" hidden="false" customHeight="false" outlineLevel="0" collapsed="false">
      <c r="A221" s="37" t="s">
        <v>2553</v>
      </c>
      <c r="B221" s="37" t="s">
        <v>435</v>
      </c>
      <c r="C221" s="37" t="s">
        <v>66</v>
      </c>
      <c r="D221" s="37" t="s">
        <v>434</v>
      </c>
      <c r="E221" s="38" t="n">
        <v>44195</v>
      </c>
      <c r="F221" s="38" t="n">
        <v>44197</v>
      </c>
      <c r="G221" s="38" t="n">
        <v>44241</v>
      </c>
      <c r="H221" s="37" t="n">
        <v>103</v>
      </c>
      <c r="I221" s="37" t="n">
        <v>6</v>
      </c>
      <c r="J221" s="37" t="n">
        <v>3</v>
      </c>
      <c r="K221" s="39" t="n">
        <v>31641</v>
      </c>
      <c r="L221" s="37" t="s">
        <v>114</v>
      </c>
      <c r="M221" s="37" t="n">
        <f aca="false">IF(OR(E221="",F221=""),"",F221-E221)</f>
        <v>2</v>
      </c>
      <c r="N221" s="37" t="n">
        <f aca="false">IF(OR(E221="",G221=""),"",G221-E221)</f>
        <v>46</v>
      </c>
    </row>
    <row r="222" customFormat="false" ht="15" hidden="false" customHeight="false" outlineLevel="0" collapsed="false">
      <c r="A222" s="37" t="s">
        <v>2554</v>
      </c>
      <c r="B222" s="37" t="s">
        <v>809</v>
      </c>
      <c r="C222" s="37" t="s">
        <v>61</v>
      </c>
      <c r="D222" s="37" t="s">
        <v>491</v>
      </c>
      <c r="E222" s="38" t="n">
        <v>45616</v>
      </c>
      <c r="F222" s="38" t="n">
        <v>45621</v>
      </c>
      <c r="G222" s="38" t="n">
        <v>45658</v>
      </c>
      <c r="H222" s="37" t="n">
        <v>55</v>
      </c>
      <c r="I222" s="37" t="n">
        <v>10</v>
      </c>
      <c r="J222" s="37" t="n">
        <v>3</v>
      </c>
      <c r="K222" s="39" t="n">
        <v>30533</v>
      </c>
      <c r="L222" s="37" t="s">
        <v>111</v>
      </c>
      <c r="M222" s="37" t="n">
        <f aca="false">IF(OR(E222="",F222=""),"",F222-E222)</f>
        <v>5</v>
      </c>
      <c r="N222" s="37" t="n">
        <f aca="false">IF(OR(E222="",G222=""),"",G222-E222)</f>
        <v>42</v>
      </c>
    </row>
    <row r="223" customFormat="false" ht="15" hidden="false" customHeight="false" outlineLevel="0" collapsed="false">
      <c r="A223" s="37" t="s">
        <v>2555</v>
      </c>
      <c r="B223" s="37" t="s">
        <v>811</v>
      </c>
      <c r="C223" s="37" t="s">
        <v>60</v>
      </c>
      <c r="D223" s="37" t="s">
        <v>393</v>
      </c>
      <c r="E223" s="38" t="n">
        <v>44787</v>
      </c>
      <c r="F223" s="38" t="n">
        <v>44786</v>
      </c>
      <c r="G223" s="38" t="n">
        <v>44825</v>
      </c>
      <c r="H223" s="37" t="n">
        <v>73</v>
      </c>
      <c r="I223" s="37" t="n">
        <v>7</v>
      </c>
      <c r="J223" s="37" t="n">
        <v>1</v>
      </c>
      <c r="K223" s="39" t="n">
        <v>58465</v>
      </c>
      <c r="L223" s="37" t="s">
        <v>112</v>
      </c>
      <c r="M223" s="37" t="n">
        <f aca="false">IF(OR(E223="",F223=""),"",F223-E223)</f>
        <v>-1</v>
      </c>
      <c r="N223" s="37" t="n">
        <f aca="false">IF(OR(E223="",G223=""),"",G223-E223)</f>
        <v>38</v>
      </c>
    </row>
    <row r="224" customFormat="false" ht="15" hidden="false" customHeight="false" outlineLevel="0" collapsed="false">
      <c r="A224" s="37" t="s">
        <v>2556</v>
      </c>
      <c r="B224" s="37" t="s">
        <v>812</v>
      </c>
      <c r="C224" s="37" t="s">
        <v>64</v>
      </c>
      <c r="D224" s="37" t="s">
        <v>457</v>
      </c>
      <c r="E224" s="38" t="n">
        <v>42541</v>
      </c>
      <c r="F224" s="38" t="n">
        <v>42566</v>
      </c>
      <c r="G224" s="38" t="n">
        <v>42598</v>
      </c>
      <c r="H224" s="37" t="n">
        <v>45</v>
      </c>
      <c r="I224" s="37" t="n">
        <v>9</v>
      </c>
      <c r="J224" s="37" t="n">
        <v>2</v>
      </c>
      <c r="K224" s="39" t="n">
        <v>34870</v>
      </c>
      <c r="L224" s="37" t="s">
        <v>113</v>
      </c>
      <c r="M224" s="37" t="n">
        <f aca="false">IF(OR(E224="",F224=""),"",F224-E224)</f>
        <v>25</v>
      </c>
      <c r="N224" s="37" t="n">
        <f aca="false">IF(OR(E224="",G224=""),"",G224-E224)</f>
        <v>57</v>
      </c>
    </row>
    <row r="225" customFormat="false" ht="15" hidden="false" customHeight="false" outlineLevel="0" collapsed="false">
      <c r="A225" s="37" t="s">
        <v>2557</v>
      </c>
      <c r="B225" s="37" t="s">
        <v>814</v>
      </c>
      <c r="C225" s="37" t="s">
        <v>66</v>
      </c>
      <c r="D225" s="37" t="s">
        <v>475</v>
      </c>
      <c r="E225" s="38" t="n">
        <v>46199</v>
      </c>
      <c r="F225" s="38" t="n">
        <v>46219</v>
      </c>
      <c r="G225" s="38" t="n">
        <v>46264</v>
      </c>
      <c r="H225" s="37" t="n">
        <v>114</v>
      </c>
      <c r="I225" s="37" t="n">
        <v>8</v>
      </c>
      <c r="J225" s="37" t="n">
        <v>3</v>
      </c>
      <c r="K225" s="39" t="n">
        <v>22497</v>
      </c>
      <c r="L225" s="37" t="s">
        <v>115</v>
      </c>
      <c r="M225" s="37" t="n">
        <f aca="false">IF(OR(E225="",F225=""),"",F225-E225)</f>
        <v>20</v>
      </c>
      <c r="N225" s="37" t="n">
        <f aca="false">IF(OR(E225="",G225=""),"",G225-E225)</f>
        <v>65</v>
      </c>
    </row>
    <row r="226" customFormat="false" ht="15" hidden="false" customHeight="false" outlineLevel="0" collapsed="false">
      <c r="A226" s="37" t="s">
        <v>2558</v>
      </c>
      <c r="B226" s="37" t="s">
        <v>815</v>
      </c>
      <c r="C226" s="37" t="s">
        <v>60</v>
      </c>
      <c r="D226" s="37" t="s">
        <v>520</v>
      </c>
      <c r="E226" s="38" t="n">
        <v>43816</v>
      </c>
      <c r="F226" s="38" t="n">
        <v>43820</v>
      </c>
      <c r="G226" s="38" t="n">
        <v>43871</v>
      </c>
      <c r="H226" s="37" t="n">
        <v>54</v>
      </c>
      <c r="I226" s="37" t="n">
        <v>10</v>
      </c>
      <c r="J226" s="37" t="n">
        <v>1</v>
      </c>
      <c r="K226" s="39" t="n">
        <v>40091</v>
      </c>
      <c r="L226" s="37" t="s">
        <v>111</v>
      </c>
      <c r="M226" s="37" t="n">
        <f aca="false">IF(OR(E226="",F226=""),"",F226-E226)</f>
        <v>4</v>
      </c>
      <c r="N226" s="37" t="n">
        <f aca="false">IF(OR(E226="",G226=""),"",G226-E226)</f>
        <v>55</v>
      </c>
    </row>
    <row r="227" customFormat="false" ht="15" hidden="false" customHeight="false" outlineLevel="0" collapsed="false">
      <c r="A227" s="37" t="s">
        <v>2559</v>
      </c>
      <c r="B227" s="37" t="s">
        <v>816</v>
      </c>
      <c r="C227" s="37" t="s">
        <v>60</v>
      </c>
      <c r="D227" s="37" t="s">
        <v>384</v>
      </c>
      <c r="E227" s="38" t="n">
        <v>43512</v>
      </c>
      <c r="F227" s="38" t="n">
        <v>43541</v>
      </c>
      <c r="G227" s="38" t="n">
        <v>43558</v>
      </c>
      <c r="H227" s="37" t="n">
        <v>60</v>
      </c>
      <c r="I227" s="37" t="n">
        <v>9</v>
      </c>
      <c r="J227" s="37" t="n">
        <v>1</v>
      </c>
      <c r="K227" s="39" t="n">
        <v>52706</v>
      </c>
      <c r="L227" s="37" t="s">
        <v>112</v>
      </c>
      <c r="M227" s="37" t="n">
        <f aca="false">IF(OR(E227="",F227=""),"",F227-E227)</f>
        <v>29</v>
      </c>
      <c r="N227" s="37" t="n">
        <f aca="false">IF(OR(E227="",G227=""),"",G227-E227)</f>
        <v>46</v>
      </c>
    </row>
    <row r="228" customFormat="false" ht="15" hidden="false" customHeight="false" outlineLevel="0" collapsed="false">
      <c r="A228" s="37" t="s">
        <v>2560</v>
      </c>
      <c r="B228" s="37" t="s">
        <v>817</v>
      </c>
      <c r="C228" s="37" t="s">
        <v>63</v>
      </c>
      <c r="D228" s="37" t="s">
        <v>388</v>
      </c>
      <c r="E228" s="38" t="n">
        <v>44353</v>
      </c>
      <c r="F228" s="38" t="n">
        <v>44371</v>
      </c>
      <c r="G228" s="38" t="n">
        <v>44393</v>
      </c>
      <c r="H228" s="37" t="n">
        <v>212</v>
      </c>
      <c r="I228" s="37" t="n">
        <v>7</v>
      </c>
      <c r="J228" s="37" t="n">
        <v>3</v>
      </c>
      <c r="K228" s="39" t="n">
        <v>31573</v>
      </c>
      <c r="L228" s="37" t="s">
        <v>111</v>
      </c>
      <c r="M228" s="37" t="n">
        <f aca="false">IF(OR(E228="",F228=""),"",F228-E228)</f>
        <v>18</v>
      </c>
      <c r="N228" s="37" t="n">
        <f aca="false">IF(OR(E228="",G228=""),"",G228-E228)</f>
        <v>40</v>
      </c>
    </row>
    <row r="229" customFormat="false" ht="15" hidden="false" customHeight="false" outlineLevel="0" collapsed="false">
      <c r="A229" s="37" t="s">
        <v>2561</v>
      </c>
      <c r="B229" s="37" t="s">
        <v>818</v>
      </c>
      <c r="C229" s="37" t="s">
        <v>60</v>
      </c>
      <c r="D229" s="37" t="s">
        <v>384</v>
      </c>
      <c r="E229" s="38" t="n">
        <v>46032</v>
      </c>
      <c r="F229" s="38" t="n">
        <v>46031</v>
      </c>
      <c r="G229" s="38" t="n">
        <v>46069</v>
      </c>
      <c r="H229" s="37" t="n">
        <v>45</v>
      </c>
      <c r="I229" s="37" t="n">
        <v>14</v>
      </c>
      <c r="J229" s="37" t="n">
        <v>1</v>
      </c>
      <c r="K229" s="39" t="n">
        <v>17980</v>
      </c>
      <c r="L229" s="37" t="s">
        <v>111</v>
      </c>
      <c r="M229" s="37" t="n">
        <f aca="false">IF(OR(E229="",F229=""),"",F229-E229)</f>
        <v>-1</v>
      </c>
      <c r="N229" s="37" t="n">
        <f aca="false">IF(OR(E229="",G229=""),"",G229-E229)</f>
        <v>37</v>
      </c>
    </row>
    <row r="230" customFormat="false" ht="15" hidden="false" customHeight="false" outlineLevel="0" collapsed="false">
      <c r="A230" s="37" t="s">
        <v>2562</v>
      </c>
      <c r="B230" s="37" t="s">
        <v>819</v>
      </c>
      <c r="C230" s="37" t="s">
        <v>60</v>
      </c>
      <c r="D230" s="37" t="s">
        <v>384</v>
      </c>
      <c r="E230" s="38" t="n">
        <v>43185</v>
      </c>
      <c r="F230" s="38" t="n">
        <v>43178</v>
      </c>
      <c r="G230" s="38" t="n">
        <v>43237</v>
      </c>
      <c r="H230" s="37" t="n">
        <v>77</v>
      </c>
      <c r="I230" s="37" t="n">
        <v>9</v>
      </c>
      <c r="J230" s="37" t="n">
        <v>3</v>
      </c>
      <c r="K230" s="39" t="n">
        <v>10487</v>
      </c>
      <c r="L230" s="37" t="s">
        <v>112</v>
      </c>
      <c r="M230" s="37" t="n">
        <f aca="false">IF(OR(E230="",F230=""),"",F230-E230)</f>
        <v>-7</v>
      </c>
      <c r="N230" s="37" t="n">
        <f aca="false">IF(OR(E230="",G230=""),"",G230-E230)</f>
        <v>52</v>
      </c>
    </row>
    <row r="231" customFormat="false" ht="15" hidden="false" customHeight="false" outlineLevel="0" collapsed="false">
      <c r="A231" s="37" t="s">
        <v>2563</v>
      </c>
      <c r="B231" s="37" t="s">
        <v>820</v>
      </c>
      <c r="C231" s="37" t="s">
        <v>60</v>
      </c>
      <c r="D231" s="37" t="s">
        <v>520</v>
      </c>
      <c r="E231" s="38" t="n">
        <v>43798</v>
      </c>
      <c r="F231" s="38" t="n">
        <v>43822</v>
      </c>
      <c r="G231" s="38" t="n">
        <v>43856</v>
      </c>
      <c r="H231" s="37" t="n">
        <v>36</v>
      </c>
      <c r="I231" s="37" t="n">
        <v>4</v>
      </c>
      <c r="J231" s="37" t="n">
        <v>1</v>
      </c>
      <c r="K231" s="39" t="n">
        <v>29825</v>
      </c>
      <c r="L231" s="37" t="s">
        <v>113</v>
      </c>
      <c r="M231" s="37" t="n">
        <f aca="false">IF(OR(E231="",F231=""),"",F231-E231)</f>
        <v>24</v>
      </c>
      <c r="N231" s="37" t="n">
        <f aca="false">IF(OR(E231="",G231=""),"",G231-E231)</f>
        <v>58</v>
      </c>
    </row>
    <row r="232" customFormat="false" ht="15" hidden="false" customHeight="false" outlineLevel="0" collapsed="false">
      <c r="A232" s="37" t="s">
        <v>2564</v>
      </c>
      <c r="B232" s="37" t="s">
        <v>822</v>
      </c>
      <c r="C232" s="37" t="s">
        <v>66</v>
      </c>
      <c r="D232" s="37" t="s">
        <v>475</v>
      </c>
      <c r="E232" s="38" t="n">
        <v>42350</v>
      </c>
      <c r="F232" s="38" t="n">
        <v>42370</v>
      </c>
      <c r="G232" s="38" t="n">
        <v>42395</v>
      </c>
      <c r="H232" s="37" t="n">
        <v>47</v>
      </c>
      <c r="I232" s="37" t="n">
        <v>6</v>
      </c>
      <c r="J232" s="37" t="n">
        <v>2</v>
      </c>
      <c r="K232" s="39" t="n">
        <v>61172</v>
      </c>
      <c r="L232" s="37" t="s">
        <v>114</v>
      </c>
      <c r="M232" s="37" t="n">
        <f aca="false">IF(OR(E232="",F232=""),"",F232-E232)</f>
        <v>20</v>
      </c>
      <c r="N232" s="37" t="n">
        <f aca="false">IF(OR(E232="",G232=""),"",G232-E232)</f>
        <v>45</v>
      </c>
    </row>
    <row r="233" customFormat="false" ht="15" hidden="false" customHeight="false" outlineLevel="0" collapsed="false">
      <c r="A233" s="37" t="s">
        <v>2565</v>
      </c>
      <c r="B233" s="37" t="s">
        <v>824</v>
      </c>
      <c r="C233" s="37" t="s">
        <v>60</v>
      </c>
      <c r="D233" s="37" t="s">
        <v>384</v>
      </c>
      <c r="E233" s="38" t="n">
        <v>45462</v>
      </c>
      <c r="F233" s="38" t="n">
        <v>45513</v>
      </c>
      <c r="G233" s="38" t="n">
        <v>45534</v>
      </c>
      <c r="H233" s="37" t="n">
        <v>52</v>
      </c>
      <c r="I233" s="37" t="n">
        <v>10</v>
      </c>
      <c r="J233" s="37" t="n">
        <v>2</v>
      </c>
      <c r="K233" s="39" t="n">
        <v>59589</v>
      </c>
      <c r="L233" s="37" t="s">
        <v>113</v>
      </c>
      <c r="M233" s="37" t="n">
        <f aca="false">IF(OR(E233="",F233=""),"",F233-E233)</f>
        <v>51</v>
      </c>
      <c r="N233" s="37" t="n">
        <f aca="false">IF(OR(E233="",G233=""),"",G233-E233)</f>
        <v>72</v>
      </c>
    </row>
    <row r="234" customFormat="false" ht="15" hidden="false" customHeight="false" outlineLevel="0" collapsed="false">
      <c r="A234" s="37" t="s">
        <v>2566</v>
      </c>
      <c r="B234" s="37" t="s">
        <v>757</v>
      </c>
      <c r="C234" s="37" t="s">
        <v>62</v>
      </c>
      <c r="D234" s="37" t="s">
        <v>420</v>
      </c>
      <c r="E234" s="38" t="n">
        <v>44800</v>
      </c>
      <c r="F234" s="38" t="n">
        <v>44833</v>
      </c>
      <c r="G234" s="38" t="n">
        <v>44857</v>
      </c>
      <c r="H234" s="37" t="n">
        <v>29</v>
      </c>
      <c r="I234" s="37" t="n">
        <v>7</v>
      </c>
      <c r="J234" s="37" t="n">
        <v>1</v>
      </c>
      <c r="K234" s="39" t="n">
        <v>18584</v>
      </c>
      <c r="L234" s="37" t="s">
        <v>111</v>
      </c>
      <c r="M234" s="37" t="n">
        <f aca="false">IF(OR(E234="",F234=""),"",F234-E234)</f>
        <v>33</v>
      </c>
      <c r="N234" s="37" t="n">
        <f aca="false">IF(OR(E234="",G234=""),"",G234-E234)</f>
        <v>57</v>
      </c>
    </row>
    <row r="235" customFormat="false" ht="15" hidden="false" customHeight="false" outlineLevel="0" collapsed="false">
      <c r="A235" s="37" t="s">
        <v>2567</v>
      </c>
      <c r="B235" s="37" t="s">
        <v>826</v>
      </c>
      <c r="C235" s="37" t="s">
        <v>61</v>
      </c>
      <c r="D235" s="37" t="s">
        <v>573</v>
      </c>
      <c r="E235" s="38" t="n">
        <v>44733</v>
      </c>
      <c r="F235" s="38" t="n">
        <v>44745</v>
      </c>
      <c r="G235" s="38" t="n">
        <v>44803</v>
      </c>
      <c r="H235" s="37" t="n">
        <v>40</v>
      </c>
      <c r="I235" s="37" t="n">
        <v>3</v>
      </c>
      <c r="J235" s="37" t="n">
        <v>1</v>
      </c>
      <c r="K235" s="39" t="n">
        <v>8177</v>
      </c>
      <c r="L235" s="37" t="s">
        <v>115</v>
      </c>
      <c r="M235" s="37" t="n">
        <f aca="false">IF(OR(E235="",F235=""),"",F235-E235)</f>
        <v>12</v>
      </c>
      <c r="N235" s="37" t="n">
        <f aca="false">IF(OR(E235="",G235=""),"",G235-E235)</f>
        <v>70</v>
      </c>
    </row>
    <row r="236" customFormat="false" ht="15" hidden="false" customHeight="false" outlineLevel="0" collapsed="false">
      <c r="A236" s="37" t="s">
        <v>2568</v>
      </c>
      <c r="B236" s="37" t="s">
        <v>827</v>
      </c>
      <c r="C236" s="37" t="s">
        <v>64</v>
      </c>
      <c r="D236" s="37" t="s">
        <v>440</v>
      </c>
      <c r="E236" s="38" t="n">
        <v>46003</v>
      </c>
      <c r="F236" s="38" t="n">
        <v>45989</v>
      </c>
      <c r="G236" s="38" t="n">
        <v>46041</v>
      </c>
      <c r="H236" s="37" t="n">
        <v>84</v>
      </c>
      <c r="I236" s="37" t="n">
        <v>3</v>
      </c>
      <c r="J236" s="37" t="n">
        <v>1</v>
      </c>
      <c r="K236" s="39" t="n">
        <v>34565</v>
      </c>
      <c r="L236" s="37" t="s">
        <v>112</v>
      </c>
      <c r="M236" s="37" t="n">
        <f aca="false">IF(OR(E236="",F236=""),"",F236-E236)</f>
        <v>-14</v>
      </c>
      <c r="N236" s="37" t="n">
        <f aca="false">IF(OR(E236="",G236=""),"",G236-E236)</f>
        <v>38</v>
      </c>
    </row>
    <row r="237" customFormat="false" ht="15" hidden="false" customHeight="false" outlineLevel="0" collapsed="false">
      <c r="A237" s="37" t="s">
        <v>2569</v>
      </c>
      <c r="B237" s="37" t="s">
        <v>730</v>
      </c>
      <c r="C237" s="37" t="s">
        <v>60</v>
      </c>
      <c r="D237" s="37" t="s">
        <v>407</v>
      </c>
      <c r="E237" s="38" t="n">
        <v>46138</v>
      </c>
      <c r="F237" s="38" t="n">
        <v>46174</v>
      </c>
      <c r="G237" s="38" t="n">
        <v>46211</v>
      </c>
      <c r="H237" s="37" t="n">
        <v>86</v>
      </c>
      <c r="I237" s="37" t="n">
        <v>9</v>
      </c>
      <c r="J237" s="37" t="n">
        <v>3</v>
      </c>
      <c r="K237" s="39" t="n">
        <v>55253</v>
      </c>
      <c r="L237" s="37" t="s">
        <v>111</v>
      </c>
      <c r="M237" s="37" t="n">
        <f aca="false">IF(OR(E237="",F237=""),"",F237-E237)</f>
        <v>36</v>
      </c>
      <c r="N237" s="37" t="n">
        <f aca="false">IF(OR(E237="",G237=""),"",G237-E237)</f>
        <v>73</v>
      </c>
    </row>
    <row r="238" customFormat="false" ht="15" hidden="false" customHeight="false" outlineLevel="0" collapsed="false">
      <c r="A238" s="37" t="s">
        <v>2570</v>
      </c>
      <c r="B238" s="37" t="s">
        <v>828</v>
      </c>
      <c r="C238" s="37" t="s">
        <v>60</v>
      </c>
      <c r="D238" s="37" t="s">
        <v>384</v>
      </c>
      <c r="E238" s="38" t="n">
        <v>45570</v>
      </c>
      <c r="F238" s="38" t="n">
        <v>45591</v>
      </c>
      <c r="G238" s="38" t="n">
        <v>45607</v>
      </c>
      <c r="H238" s="37" t="n">
        <v>35</v>
      </c>
      <c r="I238" s="37" t="n">
        <v>13</v>
      </c>
      <c r="J238" s="37" t="n">
        <v>1</v>
      </c>
      <c r="K238" s="39" t="n">
        <v>26082</v>
      </c>
      <c r="L238" s="37" t="s">
        <v>114</v>
      </c>
      <c r="M238" s="37" t="n">
        <f aca="false">IF(OR(E238="",F238=""),"",F238-E238)</f>
        <v>21</v>
      </c>
      <c r="N238" s="37" t="n">
        <f aca="false">IF(OR(E238="",G238=""),"",G238-E238)</f>
        <v>37</v>
      </c>
    </row>
    <row r="239" customFormat="false" ht="15" hidden="false" customHeight="false" outlineLevel="0" collapsed="false">
      <c r="A239" s="37" t="s">
        <v>2571</v>
      </c>
      <c r="B239" s="37" t="s">
        <v>830</v>
      </c>
      <c r="C239" s="37" t="s">
        <v>65</v>
      </c>
      <c r="D239" s="37" t="s">
        <v>500</v>
      </c>
      <c r="E239" s="38" t="n">
        <v>42840</v>
      </c>
      <c r="F239" s="38" t="n">
        <v>42840</v>
      </c>
      <c r="G239" s="38" t="n">
        <v>42899</v>
      </c>
      <c r="H239" s="37" t="n">
        <v>18</v>
      </c>
      <c r="I239" s="37" t="n">
        <v>3</v>
      </c>
      <c r="J239" s="37" t="n">
        <v>3</v>
      </c>
      <c r="K239" s="39" t="n">
        <v>13816</v>
      </c>
      <c r="L239" s="37" t="s">
        <v>114</v>
      </c>
      <c r="M239" s="37" t="n">
        <f aca="false">IF(OR(E239="",F239=""),"",F239-E239)</f>
        <v>0</v>
      </c>
      <c r="N239" s="37" t="n">
        <f aca="false">IF(OR(E239="",G239=""),"",G239-E239)</f>
        <v>59</v>
      </c>
    </row>
    <row r="240" customFormat="false" ht="15" hidden="false" customHeight="false" outlineLevel="0" collapsed="false">
      <c r="A240" s="37" t="s">
        <v>2572</v>
      </c>
      <c r="B240" s="37" t="s">
        <v>831</v>
      </c>
      <c r="C240" s="37" t="s">
        <v>61</v>
      </c>
      <c r="D240" s="37" t="s">
        <v>573</v>
      </c>
      <c r="E240" s="38" t="n">
        <v>44088</v>
      </c>
      <c r="F240" s="38" t="n">
        <v>44091</v>
      </c>
      <c r="G240" s="38" t="n">
        <v>44147</v>
      </c>
      <c r="H240" s="37" t="n">
        <v>51</v>
      </c>
      <c r="I240" s="37" t="n">
        <v>3</v>
      </c>
      <c r="J240" s="37" t="n">
        <v>1</v>
      </c>
      <c r="K240" s="39" t="n">
        <v>29434</v>
      </c>
      <c r="L240" s="37" t="s">
        <v>112</v>
      </c>
      <c r="M240" s="37" t="n">
        <f aca="false">IF(OR(E240="",F240=""),"",F240-E240)</f>
        <v>3</v>
      </c>
      <c r="N240" s="37" t="n">
        <f aca="false">IF(OR(E240="",G240=""),"",G240-E240)</f>
        <v>59</v>
      </c>
    </row>
    <row r="241" customFormat="false" ht="15" hidden="false" customHeight="false" outlineLevel="0" collapsed="false">
      <c r="A241" s="37" t="s">
        <v>2573</v>
      </c>
      <c r="B241" s="37" t="s">
        <v>607</v>
      </c>
      <c r="C241" s="37" t="s">
        <v>62</v>
      </c>
      <c r="D241" s="37" t="s">
        <v>420</v>
      </c>
      <c r="E241" s="38" t="n">
        <v>46183</v>
      </c>
      <c r="F241" s="38" t="n">
        <v>46168</v>
      </c>
      <c r="G241" s="38" t="n">
        <v>46221</v>
      </c>
      <c r="H241" s="37" t="n">
        <v>77</v>
      </c>
      <c r="I241" s="37" t="n">
        <v>3</v>
      </c>
      <c r="J241" s="37" t="n">
        <v>3</v>
      </c>
      <c r="K241" s="39" t="n">
        <v>76406</v>
      </c>
      <c r="L241" s="37" t="s">
        <v>115</v>
      </c>
      <c r="M241" s="37" t="n">
        <f aca="false">IF(OR(E241="",F241=""),"",F241-E241)</f>
        <v>-15</v>
      </c>
      <c r="N241" s="37" t="n">
        <f aca="false">IF(OR(E241="",G241=""),"",G241-E241)</f>
        <v>38</v>
      </c>
    </row>
    <row r="242" customFormat="false" ht="15" hidden="false" customHeight="false" outlineLevel="0" collapsed="false">
      <c r="A242" s="37" t="s">
        <v>2574</v>
      </c>
      <c r="B242" s="37" t="s">
        <v>834</v>
      </c>
      <c r="C242" s="37" t="s">
        <v>62</v>
      </c>
      <c r="D242" s="37" t="s">
        <v>420</v>
      </c>
      <c r="E242" s="38" t="n">
        <v>45585</v>
      </c>
      <c r="F242" s="38" t="n">
        <v>45623</v>
      </c>
      <c r="G242" s="38" t="n">
        <v>45664</v>
      </c>
      <c r="H242" s="37" t="n">
        <v>163</v>
      </c>
      <c r="I242" s="37" t="n">
        <v>3</v>
      </c>
      <c r="J242" s="37" t="n">
        <v>3</v>
      </c>
      <c r="K242" s="39" t="n">
        <v>44106</v>
      </c>
      <c r="L242" s="37" t="s">
        <v>113</v>
      </c>
      <c r="M242" s="37" t="n">
        <f aca="false">IF(OR(E242="",F242=""),"",F242-E242)</f>
        <v>38</v>
      </c>
      <c r="N242" s="37" t="n">
        <f aca="false">IF(OR(E242="",G242=""),"",G242-E242)</f>
        <v>79</v>
      </c>
    </row>
    <row r="243" customFormat="false" ht="15" hidden="false" customHeight="false" outlineLevel="0" collapsed="false">
      <c r="A243" s="37" t="s">
        <v>2575</v>
      </c>
      <c r="B243" s="37" t="s">
        <v>362</v>
      </c>
      <c r="C243" s="37" t="s">
        <v>62</v>
      </c>
      <c r="D243" s="37" t="s">
        <v>481</v>
      </c>
      <c r="E243" s="38" t="n">
        <v>42411</v>
      </c>
      <c r="F243" s="38" t="n">
        <v>42404</v>
      </c>
      <c r="G243" s="38" t="n">
        <v>42446</v>
      </c>
      <c r="H243" s="37" t="n">
        <v>150</v>
      </c>
      <c r="I243" s="37" t="n">
        <v>12</v>
      </c>
      <c r="J243" s="37" t="n">
        <v>1</v>
      </c>
      <c r="K243" s="39" t="n">
        <v>24829</v>
      </c>
      <c r="L243" s="37" t="s">
        <v>112</v>
      </c>
      <c r="M243" s="37" t="n">
        <f aca="false">IF(OR(E243="",F243=""),"",F243-E243)</f>
        <v>-7</v>
      </c>
      <c r="N243" s="37" t="n">
        <f aca="false">IF(OR(E243="",G243=""),"",G243-E243)</f>
        <v>35</v>
      </c>
    </row>
    <row r="244" customFormat="false" ht="15" hidden="false" customHeight="false" outlineLevel="0" collapsed="false">
      <c r="A244" s="37" t="s">
        <v>2576</v>
      </c>
      <c r="B244" s="37" t="s">
        <v>835</v>
      </c>
      <c r="C244" s="37" t="s">
        <v>63</v>
      </c>
      <c r="D244" s="37" t="s">
        <v>529</v>
      </c>
      <c r="E244" s="38" t="n">
        <v>45933</v>
      </c>
      <c r="F244" s="38" t="n">
        <v>45990</v>
      </c>
      <c r="G244" s="38" t="n">
        <v>46016</v>
      </c>
      <c r="H244" s="37" t="n">
        <v>74</v>
      </c>
      <c r="I244" s="37" t="n">
        <v>13</v>
      </c>
      <c r="J244" s="37" t="n">
        <v>2</v>
      </c>
      <c r="K244" s="39" t="n">
        <v>61804</v>
      </c>
      <c r="L244" s="37" t="s">
        <v>113</v>
      </c>
      <c r="M244" s="37" t="n">
        <f aca="false">IF(OR(E244="",F244=""),"",F244-E244)</f>
        <v>57</v>
      </c>
      <c r="N244" s="37" t="n">
        <f aca="false">IF(OR(E244="",G244=""),"",G244-E244)</f>
        <v>83</v>
      </c>
    </row>
    <row r="245" customFormat="false" ht="15" hidden="false" customHeight="false" outlineLevel="0" collapsed="false">
      <c r="A245" s="37" t="s">
        <v>2577</v>
      </c>
      <c r="B245" s="37" t="s">
        <v>673</v>
      </c>
      <c r="C245" s="37" t="s">
        <v>63</v>
      </c>
      <c r="D245" s="37" t="s">
        <v>529</v>
      </c>
      <c r="E245" s="38" t="n">
        <v>41951</v>
      </c>
      <c r="F245" s="38" t="n">
        <v>41928</v>
      </c>
      <c r="G245" s="38" t="n">
        <v>41982</v>
      </c>
      <c r="H245" s="37" t="n">
        <v>104</v>
      </c>
      <c r="I245" s="37" t="n">
        <v>3</v>
      </c>
      <c r="J245" s="37" t="n">
        <v>2</v>
      </c>
      <c r="K245" s="39" t="n">
        <v>29868</v>
      </c>
      <c r="L245" s="37" t="s">
        <v>111</v>
      </c>
      <c r="M245" s="37" t="n">
        <f aca="false">IF(OR(E245="",F245=""),"",F245-E245)</f>
        <v>-23</v>
      </c>
      <c r="N245" s="37" t="n">
        <f aca="false">IF(OR(E245="",G245=""),"",G245-E245)</f>
        <v>31</v>
      </c>
    </row>
    <row r="246" customFormat="false" ht="15" hidden="false" customHeight="false" outlineLevel="0" collapsed="false">
      <c r="A246" s="37" t="s">
        <v>2578</v>
      </c>
      <c r="B246" s="37" t="s">
        <v>451</v>
      </c>
      <c r="C246" s="37" t="s">
        <v>66</v>
      </c>
      <c r="D246" s="37" t="s">
        <v>434</v>
      </c>
      <c r="E246" s="38" t="n">
        <v>43260</v>
      </c>
      <c r="F246" s="38" t="n">
        <v>43292</v>
      </c>
      <c r="G246" s="38" t="n">
        <v>43312</v>
      </c>
      <c r="H246" s="37" t="n">
        <v>84</v>
      </c>
      <c r="I246" s="37" t="n">
        <v>8</v>
      </c>
      <c r="J246" s="37" t="n">
        <v>1</v>
      </c>
      <c r="K246" s="39" t="n">
        <v>24441</v>
      </c>
      <c r="L246" s="37" t="s">
        <v>115</v>
      </c>
      <c r="M246" s="37" t="n">
        <f aca="false">IF(OR(E246="",F246=""),"",F246-E246)</f>
        <v>32</v>
      </c>
      <c r="N246" s="37" t="n">
        <f aca="false">IF(OR(E246="",G246=""),"",G246-E246)</f>
        <v>52</v>
      </c>
    </row>
    <row r="247" customFormat="false" ht="15" hidden="false" customHeight="false" outlineLevel="0" collapsed="false">
      <c r="A247" s="37" t="s">
        <v>2579</v>
      </c>
      <c r="B247" s="37" t="s">
        <v>837</v>
      </c>
      <c r="C247" s="37" t="s">
        <v>60</v>
      </c>
      <c r="D247" s="37" t="s">
        <v>393</v>
      </c>
      <c r="E247" s="38" t="n">
        <v>44227</v>
      </c>
      <c r="F247" s="38" t="n">
        <v>44255</v>
      </c>
      <c r="G247" s="38" t="n">
        <v>44303</v>
      </c>
      <c r="H247" s="37" t="n">
        <v>180</v>
      </c>
      <c r="I247" s="37" t="n">
        <v>6</v>
      </c>
      <c r="J247" s="37" t="n">
        <v>3</v>
      </c>
      <c r="K247" s="39" t="n">
        <v>34968</v>
      </c>
      <c r="L247" s="37" t="s">
        <v>111</v>
      </c>
      <c r="M247" s="37" t="n">
        <f aca="false">IF(OR(E247="",F247=""),"",F247-E247)</f>
        <v>28</v>
      </c>
      <c r="N247" s="37" t="n">
        <f aca="false">IF(OR(E247="",G247=""),"",G247-E247)</f>
        <v>76</v>
      </c>
    </row>
    <row r="248" customFormat="false" ht="15" hidden="false" customHeight="false" outlineLevel="0" collapsed="false">
      <c r="A248" s="37" t="s">
        <v>2580</v>
      </c>
      <c r="B248" s="37" t="s">
        <v>838</v>
      </c>
      <c r="C248" s="37" t="s">
        <v>63</v>
      </c>
      <c r="D248" s="37" t="s">
        <v>626</v>
      </c>
      <c r="E248" s="38" t="n">
        <v>43794</v>
      </c>
      <c r="F248" s="38" t="n">
        <v>43846</v>
      </c>
      <c r="G248" s="38" t="n">
        <v>43861</v>
      </c>
      <c r="H248" s="37" t="n">
        <v>95</v>
      </c>
      <c r="I248" s="37" t="n">
        <v>3</v>
      </c>
      <c r="J248" s="37" t="n">
        <v>2</v>
      </c>
      <c r="K248" s="39" t="n">
        <v>48937</v>
      </c>
      <c r="L248" s="37" t="s">
        <v>113</v>
      </c>
      <c r="M248" s="37" t="n">
        <f aca="false">IF(OR(E248="",F248=""),"",F248-E248)</f>
        <v>52</v>
      </c>
      <c r="N248" s="37" t="n">
        <f aca="false">IF(OR(E248="",G248=""),"",G248-E248)</f>
        <v>67</v>
      </c>
    </row>
    <row r="249" customFormat="false" ht="15" hidden="false" customHeight="false" outlineLevel="0" collapsed="false">
      <c r="A249" s="37" t="s">
        <v>2581</v>
      </c>
      <c r="B249" s="37" t="s">
        <v>839</v>
      </c>
      <c r="C249" s="37" t="s">
        <v>63</v>
      </c>
      <c r="D249" s="37" t="s">
        <v>388</v>
      </c>
      <c r="E249" s="38" t="n">
        <v>45308</v>
      </c>
      <c r="F249" s="38" t="n">
        <v>45322</v>
      </c>
      <c r="G249" s="38" t="n">
        <v>45358</v>
      </c>
      <c r="H249" s="37" t="n">
        <v>49</v>
      </c>
      <c r="I249" s="37" t="n">
        <v>4</v>
      </c>
      <c r="J249" s="37" t="n">
        <v>1</v>
      </c>
      <c r="K249" s="39" t="n">
        <v>5540</v>
      </c>
      <c r="L249" s="37" t="s">
        <v>113</v>
      </c>
      <c r="M249" s="37" t="n">
        <f aca="false">IF(OR(E249="",F249=""),"",F249-E249)</f>
        <v>14</v>
      </c>
      <c r="N249" s="37" t="n">
        <f aca="false">IF(OR(E249="",G249=""),"",G249-E249)</f>
        <v>50</v>
      </c>
    </row>
    <row r="250" customFormat="false" ht="15" hidden="false" customHeight="false" outlineLevel="0" collapsed="false">
      <c r="A250" s="37" t="s">
        <v>2582</v>
      </c>
      <c r="B250" s="37" t="s">
        <v>840</v>
      </c>
      <c r="C250" s="37" t="s">
        <v>62</v>
      </c>
      <c r="D250" s="37" t="s">
        <v>481</v>
      </c>
      <c r="E250" s="38" t="n">
        <v>46207</v>
      </c>
      <c r="F250" s="38" t="n">
        <v>46208</v>
      </c>
      <c r="G250" s="38" t="n">
        <v>46263</v>
      </c>
      <c r="H250" s="37" t="n">
        <v>116</v>
      </c>
      <c r="I250" s="37" t="n">
        <v>13</v>
      </c>
      <c r="J250" s="37" t="n">
        <v>2</v>
      </c>
      <c r="K250" s="39" t="n">
        <v>34668</v>
      </c>
      <c r="L250" s="37" t="s">
        <v>115</v>
      </c>
      <c r="M250" s="37" t="n">
        <f aca="false">IF(OR(E250="",F250=""),"",F250-E250)</f>
        <v>1</v>
      </c>
      <c r="N250" s="37" t="n">
        <f aca="false">IF(OR(E250="",G250=""),"",G250-E250)</f>
        <v>56</v>
      </c>
    </row>
    <row r="251" customFormat="false" ht="15" hidden="false" customHeight="false" outlineLevel="0" collapsed="false">
      <c r="A251" s="37" t="s">
        <v>2583</v>
      </c>
      <c r="B251" s="37" t="s">
        <v>841</v>
      </c>
      <c r="C251" s="37" t="s">
        <v>67</v>
      </c>
      <c r="D251" s="37" t="s">
        <v>357</v>
      </c>
      <c r="E251" s="38" t="n">
        <v>45311</v>
      </c>
      <c r="F251" s="38" t="n">
        <v>45363</v>
      </c>
      <c r="G251" s="38" t="n">
        <v>45394</v>
      </c>
      <c r="H251" s="37" t="n">
        <v>16</v>
      </c>
      <c r="I251" s="37" t="n">
        <v>9</v>
      </c>
      <c r="J251" s="37" t="n">
        <v>3</v>
      </c>
      <c r="K251" s="39" t="n">
        <v>80573</v>
      </c>
      <c r="L251" s="37" t="s">
        <v>112</v>
      </c>
      <c r="M251" s="37" t="n">
        <f aca="false">IF(OR(E251="",F251=""),"",F251-E251)</f>
        <v>52</v>
      </c>
      <c r="N251" s="37" t="n">
        <f aca="false">IF(OR(E251="",G251=""),"",G251-E251)</f>
        <v>83</v>
      </c>
    </row>
    <row r="252" customFormat="false" ht="15" hidden="false" customHeight="false" outlineLevel="0" collapsed="false">
      <c r="A252" s="37" t="s">
        <v>2584</v>
      </c>
      <c r="B252" s="37" t="s">
        <v>842</v>
      </c>
      <c r="C252" s="37" t="s">
        <v>65</v>
      </c>
      <c r="D252" s="37" t="s">
        <v>650</v>
      </c>
      <c r="E252" s="38" t="n">
        <v>46048</v>
      </c>
      <c r="F252" s="38" t="n">
        <v>46015</v>
      </c>
      <c r="G252" s="38" t="n">
        <v>46071</v>
      </c>
      <c r="H252" s="37" t="n">
        <v>22</v>
      </c>
      <c r="I252" s="37" t="n">
        <v>11</v>
      </c>
      <c r="J252" s="37" t="n">
        <v>1</v>
      </c>
      <c r="K252" s="39" t="n">
        <v>22848</v>
      </c>
      <c r="L252" s="37" t="s">
        <v>111</v>
      </c>
      <c r="M252" s="37" t="n">
        <f aca="false">IF(OR(E252="",F252=""),"",F252-E252)</f>
        <v>-33</v>
      </c>
      <c r="N252" s="37" t="n">
        <f aca="false">IF(OR(E252="",G252=""),"",G252-E252)</f>
        <v>23</v>
      </c>
    </row>
    <row r="253" customFormat="false" ht="15" hidden="false" customHeight="false" outlineLevel="0" collapsed="false">
      <c r="A253" s="37" t="s">
        <v>2585</v>
      </c>
      <c r="B253" s="37" t="s">
        <v>843</v>
      </c>
      <c r="C253" s="37" t="s">
        <v>66</v>
      </c>
      <c r="D253" s="37" t="s">
        <v>475</v>
      </c>
      <c r="E253" s="38" t="n">
        <v>46001</v>
      </c>
      <c r="F253" s="38" t="n">
        <v>45987</v>
      </c>
      <c r="G253" s="38" t="n">
        <v>46034</v>
      </c>
      <c r="H253" s="37" t="n">
        <v>51</v>
      </c>
      <c r="I253" s="37" t="n">
        <v>7</v>
      </c>
      <c r="J253" s="37" t="n">
        <v>1</v>
      </c>
      <c r="K253" s="39" t="n">
        <v>50795</v>
      </c>
      <c r="L253" s="37" t="s">
        <v>113</v>
      </c>
      <c r="M253" s="37" t="n">
        <f aca="false">IF(OR(E253="",F253=""),"",F253-E253)</f>
        <v>-14</v>
      </c>
      <c r="N253" s="37" t="n">
        <f aca="false">IF(OR(E253="",G253=""),"",G253-E253)</f>
        <v>33</v>
      </c>
    </row>
    <row r="254" customFormat="false" ht="15" hidden="false" customHeight="false" outlineLevel="0" collapsed="false">
      <c r="A254" s="37" t="s">
        <v>2586</v>
      </c>
      <c r="B254" s="37" t="s">
        <v>845</v>
      </c>
      <c r="C254" s="37" t="s">
        <v>62</v>
      </c>
      <c r="D254" s="37" t="s">
        <v>485</v>
      </c>
      <c r="E254" s="38" t="n">
        <v>43471</v>
      </c>
      <c r="F254" s="38" t="n">
        <v>43515</v>
      </c>
      <c r="G254" s="38" t="n">
        <v>43557</v>
      </c>
      <c r="H254" s="37" t="n">
        <v>28</v>
      </c>
      <c r="I254" s="37" t="n">
        <v>14</v>
      </c>
      <c r="J254" s="37" t="n">
        <v>1</v>
      </c>
      <c r="K254" s="39" t="n">
        <v>28503</v>
      </c>
      <c r="L254" s="37" t="s">
        <v>111</v>
      </c>
      <c r="M254" s="37" t="n">
        <f aca="false">IF(OR(E254="",F254=""),"",F254-E254)</f>
        <v>44</v>
      </c>
      <c r="N254" s="37" t="n">
        <f aca="false">IF(OR(E254="",G254=""),"",G254-E254)</f>
        <v>86</v>
      </c>
    </row>
    <row r="255" customFormat="false" ht="15" hidden="false" customHeight="false" outlineLevel="0" collapsed="false">
      <c r="A255" s="37" t="s">
        <v>2587</v>
      </c>
      <c r="B255" s="37" t="s">
        <v>846</v>
      </c>
      <c r="C255" s="37" t="s">
        <v>64</v>
      </c>
      <c r="D255" s="37" t="s">
        <v>440</v>
      </c>
      <c r="E255" s="38" t="n">
        <v>45439</v>
      </c>
      <c r="F255" s="38" t="n">
        <v>45444</v>
      </c>
      <c r="G255" s="38" t="n">
        <v>45490</v>
      </c>
      <c r="H255" s="37" t="n">
        <v>76</v>
      </c>
      <c r="I255" s="37" t="n">
        <v>3</v>
      </c>
      <c r="J255" s="37" t="n">
        <v>1</v>
      </c>
      <c r="K255" s="39" t="n">
        <v>31366</v>
      </c>
      <c r="L255" s="37" t="s">
        <v>113</v>
      </c>
      <c r="M255" s="37" t="n">
        <f aca="false">IF(OR(E255="",F255=""),"",F255-E255)</f>
        <v>5</v>
      </c>
      <c r="N255" s="37" t="n">
        <f aca="false">IF(OR(E255="",G255=""),"",G255-E255)</f>
        <v>51</v>
      </c>
    </row>
    <row r="256" customFormat="false" ht="15" hidden="false" customHeight="false" outlineLevel="0" collapsed="false">
      <c r="A256" s="37" t="s">
        <v>2588</v>
      </c>
      <c r="B256" s="37" t="s">
        <v>848</v>
      </c>
      <c r="C256" s="37" t="s">
        <v>67</v>
      </c>
      <c r="D256" s="37" t="s">
        <v>664</v>
      </c>
      <c r="E256" s="38" t="n">
        <v>44503</v>
      </c>
      <c r="F256" s="38" t="n">
        <v>44530</v>
      </c>
      <c r="G256" s="38" t="n">
        <v>44567</v>
      </c>
      <c r="H256" s="37" t="n">
        <v>46</v>
      </c>
      <c r="I256" s="37" t="n">
        <v>3</v>
      </c>
      <c r="J256" s="37" t="n">
        <v>2</v>
      </c>
      <c r="K256" s="39" t="n">
        <v>13645</v>
      </c>
      <c r="L256" s="37" t="s">
        <v>113</v>
      </c>
      <c r="M256" s="37" t="n">
        <f aca="false">IF(OR(E256="",F256=""),"",F256-E256)</f>
        <v>27</v>
      </c>
      <c r="N256" s="37" t="n">
        <f aca="false">IF(OR(E256="",G256=""),"",G256-E256)</f>
        <v>64</v>
      </c>
    </row>
    <row r="257" customFormat="false" ht="15" hidden="false" customHeight="false" outlineLevel="0" collapsed="false">
      <c r="A257" s="37" t="s">
        <v>2589</v>
      </c>
      <c r="B257" s="37" t="s">
        <v>404</v>
      </c>
      <c r="C257" s="37" t="s">
        <v>68</v>
      </c>
      <c r="D257" s="37" t="s">
        <v>789</v>
      </c>
      <c r="E257" s="38" t="n">
        <v>44951</v>
      </c>
      <c r="F257" s="38" t="n">
        <v>44970</v>
      </c>
      <c r="G257" s="38" t="n">
        <v>45018</v>
      </c>
      <c r="H257" s="37" t="n">
        <v>43</v>
      </c>
      <c r="I257" s="37" t="n">
        <v>4</v>
      </c>
      <c r="J257" s="37" t="n">
        <v>1</v>
      </c>
      <c r="K257" s="39" t="n">
        <v>42190</v>
      </c>
      <c r="L257" s="37" t="s">
        <v>111</v>
      </c>
      <c r="M257" s="37" t="n">
        <f aca="false">IF(OR(E257="",F257=""),"",F257-E257)</f>
        <v>19</v>
      </c>
      <c r="N257" s="37" t="n">
        <f aca="false">IF(OR(E257="",G257=""),"",G257-E257)</f>
        <v>67</v>
      </c>
    </row>
    <row r="258" customFormat="false" ht="15" hidden="false" customHeight="false" outlineLevel="0" collapsed="false">
      <c r="A258" s="37" t="s">
        <v>2590</v>
      </c>
      <c r="B258" s="37" t="s">
        <v>851</v>
      </c>
      <c r="C258" s="37" t="s">
        <v>63</v>
      </c>
      <c r="D258" s="37" t="s">
        <v>626</v>
      </c>
      <c r="E258" s="38" t="n">
        <v>43615</v>
      </c>
      <c r="F258" s="38" t="n">
        <v>43629</v>
      </c>
      <c r="G258" s="38" t="n">
        <v>43644</v>
      </c>
      <c r="H258" s="37" t="n">
        <v>52</v>
      </c>
      <c r="I258" s="37" t="n">
        <v>6</v>
      </c>
      <c r="J258" s="37" t="n">
        <v>1</v>
      </c>
      <c r="K258" s="39" t="n">
        <v>37773</v>
      </c>
      <c r="L258" s="37" t="s">
        <v>114</v>
      </c>
      <c r="M258" s="37" t="n">
        <f aca="false">IF(OR(E258="",F258=""),"",F258-E258)</f>
        <v>14</v>
      </c>
      <c r="N258" s="37" t="n">
        <f aca="false">IF(OR(E258="",G258=""),"",G258-E258)</f>
        <v>29</v>
      </c>
    </row>
    <row r="259" customFormat="false" ht="15" hidden="false" customHeight="false" outlineLevel="0" collapsed="false">
      <c r="A259" s="37" t="s">
        <v>2591</v>
      </c>
      <c r="B259" s="37" t="s">
        <v>853</v>
      </c>
      <c r="C259" s="37" t="s">
        <v>66</v>
      </c>
      <c r="D259" s="37" t="s">
        <v>475</v>
      </c>
      <c r="E259" s="38" t="n">
        <v>44133</v>
      </c>
      <c r="F259" s="38" t="n">
        <v>44145</v>
      </c>
      <c r="G259" s="38" t="n">
        <v>44173</v>
      </c>
      <c r="H259" s="37" t="n">
        <v>65</v>
      </c>
      <c r="I259" s="37" t="n">
        <v>9</v>
      </c>
      <c r="J259" s="37" t="n">
        <v>1</v>
      </c>
      <c r="K259" s="39" t="n">
        <v>40197</v>
      </c>
      <c r="L259" s="37" t="s">
        <v>111</v>
      </c>
      <c r="M259" s="37" t="n">
        <f aca="false">IF(OR(E259="",F259=""),"",F259-E259)</f>
        <v>12</v>
      </c>
      <c r="N259" s="37" t="n">
        <f aca="false">IF(OR(E259="",G259=""),"",G259-E259)</f>
        <v>40</v>
      </c>
    </row>
    <row r="260" customFormat="false" ht="15" hidden="false" customHeight="false" outlineLevel="0" collapsed="false">
      <c r="A260" s="37" t="s">
        <v>2592</v>
      </c>
      <c r="B260" s="37" t="s">
        <v>854</v>
      </c>
      <c r="C260" s="37" t="s">
        <v>60</v>
      </c>
      <c r="D260" s="37" t="s">
        <v>520</v>
      </c>
      <c r="E260" s="38" t="n">
        <v>43562</v>
      </c>
      <c r="F260" s="38" t="n">
        <v>43553</v>
      </c>
      <c r="G260" s="38" t="n">
        <v>43610</v>
      </c>
      <c r="H260" s="37" t="n">
        <v>22</v>
      </c>
      <c r="I260" s="37" t="n">
        <v>10</v>
      </c>
      <c r="J260" s="37" t="n">
        <v>1</v>
      </c>
      <c r="K260" s="39" t="n">
        <v>8890</v>
      </c>
      <c r="L260" s="37" t="s">
        <v>112</v>
      </c>
      <c r="M260" s="37" t="n">
        <f aca="false">IF(OR(E260="",F260=""),"",F260-E260)</f>
        <v>-9</v>
      </c>
      <c r="N260" s="37" t="n">
        <f aca="false">IF(OR(E260="",G260=""),"",G260-E260)</f>
        <v>48</v>
      </c>
    </row>
    <row r="261" customFormat="false" ht="15" hidden="false" customHeight="false" outlineLevel="0" collapsed="false">
      <c r="A261" s="37" t="s">
        <v>2593</v>
      </c>
      <c r="B261" s="37" t="s">
        <v>855</v>
      </c>
      <c r="C261" s="37" t="s">
        <v>61</v>
      </c>
      <c r="D261" s="37" t="s">
        <v>380</v>
      </c>
      <c r="E261" s="38" t="n">
        <v>45570</v>
      </c>
      <c r="F261" s="38" t="n">
        <v>45596</v>
      </c>
      <c r="G261" s="38" t="n">
        <v>45634</v>
      </c>
      <c r="H261" s="37" t="n">
        <v>54</v>
      </c>
      <c r="I261" s="37" t="n">
        <v>13</v>
      </c>
      <c r="J261" s="37" t="n">
        <v>1</v>
      </c>
      <c r="K261" s="39" t="n">
        <v>46318</v>
      </c>
      <c r="L261" s="37" t="s">
        <v>112</v>
      </c>
      <c r="M261" s="37" t="n">
        <f aca="false">IF(OR(E261="",F261=""),"",F261-E261)</f>
        <v>26</v>
      </c>
      <c r="N261" s="37" t="n">
        <f aca="false">IF(OR(E261="",G261=""),"",G261-E261)</f>
        <v>64</v>
      </c>
    </row>
    <row r="262" customFormat="false" ht="15" hidden="false" customHeight="false" outlineLevel="0" collapsed="false">
      <c r="A262" s="37" t="s">
        <v>2594</v>
      </c>
      <c r="B262" s="37" t="s">
        <v>856</v>
      </c>
      <c r="C262" s="37" t="s">
        <v>61</v>
      </c>
      <c r="D262" s="37" t="s">
        <v>491</v>
      </c>
      <c r="E262" s="38" t="n">
        <v>45035</v>
      </c>
      <c r="F262" s="38" t="n">
        <v>45040</v>
      </c>
      <c r="G262" s="38" t="n">
        <v>45094</v>
      </c>
      <c r="H262" s="37" t="n">
        <v>101</v>
      </c>
      <c r="I262" s="37" t="n">
        <v>13</v>
      </c>
      <c r="J262" s="37" t="n">
        <v>2</v>
      </c>
      <c r="K262" s="39" t="n">
        <v>44369</v>
      </c>
      <c r="L262" s="37" t="s">
        <v>112</v>
      </c>
      <c r="M262" s="37" t="n">
        <f aca="false">IF(OR(E262="",F262=""),"",F262-E262)</f>
        <v>5</v>
      </c>
      <c r="N262" s="37" t="n">
        <f aca="false">IF(OR(E262="",G262=""),"",G262-E262)</f>
        <v>59</v>
      </c>
    </row>
    <row r="263" customFormat="false" ht="15" hidden="false" customHeight="false" outlineLevel="0" collapsed="false">
      <c r="A263" s="37" t="s">
        <v>2595</v>
      </c>
      <c r="B263" s="37" t="s">
        <v>858</v>
      </c>
      <c r="C263" s="37" t="s">
        <v>62</v>
      </c>
      <c r="D263" s="37" t="s">
        <v>420</v>
      </c>
      <c r="E263" s="38" t="n">
        <v>45491</v>
      </c>
      <c r="F263" s="38" t="n">
        <v>45508</v>
      </c>
      <c r="G263" s="38" t="n">
        <v>45530</v>
      </c>
      <c r="H263" s="37" t="n">
        <v>75</v>
      </c>
      <c r="I263" s="37" t="n">
        <v>13</v>
      </c>
      <c r="J263" s="37" t="n">
        <v>1</v>
      </c>
      <c r="K263" s="39" t="n">
        <v>72504</v>
      </c>
      <c r="L263" s="37" t="s">
        <v>111</v>
      </c>
      <c r="M263" s="37" t="n">
        <f aca="false">IF(OR(E263="",F263=""),"",F263-E263)</f>
        <v>17</v>
      </c>
      <c r="N263" s="37" t="n">
        <f aca="false">IF(OR(E263="",G263=""),"",G263-E263)</f>
        <v>39</v>
      </c>
    </row>
    <row r="264" customFormat="false" ht="15" hidden="false" customHeight="false" outlineLevel="0" collapsed="false">
      <c r="A264" s="37" t="s">
        <v>2596</v>
      </c>
      <c r="B264" s="37" t="s">
        <v>859</v>
      </c>
      <c r="C264" s="37" t="s">
        <v>60</v>
      </c>
      <c r="D264" s="37" t="s">
        <v>366</v>
      </c>
      <c r="E264" s="38" t="n">
        <v>46177</v>
      </c>
      <c r="F264" s="38" t="n">
        <v>46201</v>
      </c>
      <c r="G264" s="38" t="n">
        <v>46221</v>
      </c>
      <c r="H264" s="37" t="n">
        <v>62</v>
      </c>
      <c r="I264" s="37" t="n">
        <v>3</v>
      </c>
      <c r="J264" s="37" t="n">
        <v>3</v>
      </c>
      <c r="K264" s="39" t="n">
        <v>45485</v>
      </c>
      <c r="L264" s="37" t="s">
        <v>113</v>
      </c>
      <c r="M264" s="37" t="n">
        <f aca="false">IF(OR(E264="",F264=""),"",F264-E264)</f>
        <v>24</v>
      </c>
      <c r="N264" s="37" t="n">
        <f aca="false">IF(OR(E264="",G264=""),"",G264-E264)</f>
        <v>44</v>
      </c>
    </row>
    <row r="265" customFormat="false" ht="15" hidden="false" customHeight="false" outlineLevel="0" collapsed="false">
      <c r="A265" s="37" t="s">
        <v>2597</v>
      </c>
      <c r="B265" s="37" t="s">
        <v>861</v>
      </c>
      <c r="C265" s="37" t="s">
        <v>66</v>
      </c>
      <c r="D265" s="37" t="s">
        <v>687</v>
      </c>
      <c r="E265" s="38" t="n">
        <v>43680</v>
      </c>
      <c r="F265" s="38" t="n">
        <v>43735</v>
      </c>
      <c r="G265" s="38" t="n">
        <v>43760</v>
      </c>
      <c r="H265" s="37" t="n">
        <v>48</v>
      </c>
      <c r="I265" s="37" t="n">
        <v>10</v>
      </c>
      <c r="J265" s="37" t="n">
        <v>1</v>
      </c>
      <c r="K265" s="39" t="n">
        <v>28542</v>
      </c>
      <c r="L265" s="37" t="s">
        <v>111</v>
      </c>
      <c r="M265" s="37" t="n">
        <f aca="false">IF(OR(E265="",F265=""),"",F265-E265)</f>
        <v>55</v>
      </c>
      <c r="N265" s="37" t="n">
        <f aca="false">IF(OR(E265="",G265=""),"",G265-E265)</f>
        <v>80</v>
      </c>
    </row>
    <row r="266" customFormat="false" ht="15" hidden="false" customHeight="false" outlineLevel="0" collapsed="false">
      <c r="A266" s="37" t="s">
        <v>2598</v>
      </c>
      <c r="B266" s="37" t="s">
        <v>863</v>
      </c>
      <c r="C266" s="37" t="s">
        <v>65</v>
      </c>
      <c r="D266" s="37" t="s">
        <v>650</v>
      </c>
      <c r="E266" s="38" t="n">
        <v>43413</v>
      </c>
      <c r="F266" s="38" t="n">
        <v>43468</v>
      </c>
      <c r="G266" s="38" t="n">
        <v>43486</v>
      </c>
      <c r="H266" s="37" t="n">
        <v>82</v>
      </c>
      <c r="I266" s="37" t="n">
        <v>5</v>
      </c>
      <c r="J266" s="37" t="n">
        <v>3</v>
      </c>
      <c r="K266" s="39" t="n">
        <v>27451</v>
      </c>
      <c r="L266" s="37" t="s">
        <v>113</v>
      </c>
      <c r="M266" s="37" t="n">
        <f aca="false">IF(OR(E266="",F266=""),"",F266-E266)</f>
        <v>55</v>
      </c>
      <c r="N266" s="37" t="n">
        <f aca="false">IF(OR(E266="",G266=""),"",G266-E266)</f>
        <v>73</v>
      </c>
    </row>
    <row r="267" customFormat="false" ht="15" hidden="false" customHeight="false" outlineLevel="0" collapsed="false">
      <c r="A267" s="37" t="s">
        <v>2599</v>
      </c>
      <c r="B267" s="37" t="s">
        <v>864</v>
      </c>
      <c r="C267" s="37" t="s">
        <v>65</v>
      </c>
      <c r="D267" s="37" t="s">
        <v>376</v>
      </c>
      <c r="E267" s="38" t="n">
        <v>45358</v>
      </c>
      <c r="F267" s="38" t="n">
        <v>45389</v>
      </c>
      <c r="G267" s="38" t="n">
        <v>45424</v>
      </c>
      <c r="H267" s="37" t="n">
        <v>116</v>
      </c>
      <c r="I267" s="37" t="n">
        <v>14</v>
      </c>
      <c r="J267" s="37" t="n">
        <v>1</v>
      </c>
      <c r="K267" s="39" t="n">
        <v>47970</v>
      </c>
      <c r="L267" s="37" t="s">
        <v>111</v>
      </c>
      <c r="M267" s="37" t="n">
        <f aca="false">IF(OR(E267="",F267=""),"",F267-E267)</f>
        <v>31</v>
      </c>
      <c r="N267" s="37" t="n">
        <f aca="false">IF(OR(E267="",G267=""),"",G267-E267)</f>
        <v>66</v>
      </c>
    </row>
    <row r="268" customFormat="false" ht="15" hidden="false" customHeight="false" outlineLevel="0" collapsed="false">
      <c r="A268" s="37" t="s">
        <v>2600</v>
      </c>
      <c r="B268" s="37" t="s">
        <v>865</v>
      </c>
      <c r="C268" s="37" t="s">
        <v>62</v>
      </c>
      <c r="D268" s="37" t="s">
        <v>420</v>
      </c>
      <c r="E268" s="38" t="n">
        <v>44154</v>
      </c>
      <c r="F268" s="38" t="n">
        <v>44217</v>
      </c>
      <c r="G268" s="38" t="n">
        <v>44244</v>
      </c>
      <c r="H268" s="37" t="n">
        <v>20</v>
      </c>
      <c r="I268" s="37" t="n">
        <v>11</v>
      </c>
      <c r="J268" s="37" t="n">
        <v>1</v>
      </c>
      <c r="K268" s="39" t="n">
        <v>45541</v>
      </c>
      <c r="L268" s="37" t="s">
        <v>113</v>
      </c>
      <c r="M268" s="37" t="n">
        <f aca="false">IF(OR(E268="",F268=""),"",F268-E268)</f>
        <v>63</v>
      </c>
      <c r="N268" s="37" t="n">
        <f aca="false">IF(OR(E268="",G268=""),"",G268-E268)</f>
        <v>90</v>
      </c>
    </row>
    <row r="269" customFormat="false" ht="15" hidden="false" customHeight="false" outlineLevel="0" collapsed="false">
      <c r="A269" s="37" t="s">
        <v>2601</v>
      </c>
      <c r="B269" s="37" t="s">
        <v>867</v>
      </c>
      <c r="C269" s="37" t="s">
        <v>62</v>
      </c>
      <c r="D269" s="37" t="s">
        <v>420</v>
      </c>
      <c r="E269" s="38" t="n">
        <v>43342</v>
      </c>
      <c r="F269" s="38" t="n">
        <v>43333</v>
      </c>
      <c r="G269" s="38" t="n">
        <v>43386</v>
      </c>
      <c r="H269" s="37" t="n">
        <v>143</v>
      </c>
      <c r="I269" s="37" t="n">
        <v>3</v>
      </c>
      <c r="J269" s="37" t="n">
        <v>1</v>
      </c>
      <c r="K269" s="39" t="n">
        <v>63047</v>
      </c>
      <c r="L269" s="37" t="s">
        <v>115</v>
      </c>
      <c r="M269" s="37" t="n">
        <f aca="false">IF(OR(E269="",F269=""),"",F269-E269)</f>
        <v>-9</v>
      </c>
      <c r="N269" s="37" t="n">
        <f aca="false">IF(OR(E269="",G269=""),"",G269-E269)</f>
        <v>44</v>
      </c>
    </row>
    <row r="270" customFormat="false" ht="15" hidden="false" customHeight="false" outlineLevel="0" collapsed="false">
      <c r="A270" s="37" t="s">
        <v>2602</v>
      </c>
      <c r="B270" s="37" t="s">
        <v>869</v>
      </c>
      <c r="C270" s="37" t="s">
        <v>60</v>
      </c>
      <c r="D270" s="37" t="s">
        <v>520</v>
      </c>
      <c r="E270" s="38" t="n">
        <v>42176</v>
      </c>
      <c r="F270" s="38" t="n">
        <v>42177</v>
      </c>
      <c r="G270" s="38" t="n">
        <v>42207</v>
      </c>
      <c r="H270" s="37" t="n">
        <v>88</v>
      </c>
      <c r="I270" s="37" t="n">
        <v>4</v>
      </c>
      <c r="J270" s="37" t="n">
        <v>3</v>
      </c>
      <c r="K270" s="39" t="n">
        <v>17161</v>
      </c>
      <c r="L270" s="37" t="s">
        <v>112</v>
      </c>
      <c r="M270" s="37" t="n">
        <f aca="false">IF(OR(E270="",F270=""),"",F270-E270)</f>
        <v>1</v>
      </c>
      <c r="N270" s="37" t="n">
        <f aca="false">IF(OR(E270="",G270=""),"",G270-E270)</f>
        <v>31</v>
      </c>
    </row>
    <row r="271" customFormat="false" ht="15" hidden="false" customHeight="false" outlineLevel="0" collapsed="false">
      <c r="A271" s="37" t="s">
        <v>2603</v>
      </c>
      <c r="B271" s="37" t="s">
        <v>871</v>
      </c>
      <c r="C271" s="37" t="s">
        <v>63</v>
      </c>
      <c r="D271" s="37" t="s">
        <v>626</v>
      </c>
      <c r="E271" s="38" t="n">
        <v>43373</v>
      </c>
      <c r="F271" s="38" t="n">
        <v>43385</v>
      </c>
      <c r="G271" s="38" t="n">
        <v>43443</v>
      </c>
      <c r="H271" s="37" t="n">
        <v>48</v>
      </c>
      <c r="I271" s="37" t="n">
        <v>6</v>
      </c>
      <c r="J271" s="37" t="n">
        <v>3</v>
      </c>
      <c r="K271" s="39" t="n">
        <v>53930</v>
      </c>
      <c r="L271" s="37" t="s">
        <v>114</v>
      </c>
      <c r="M271" s="37" t="n">
        <f aca="false">IF(OR(E271="",F271=""),"",F271-E271)</f>
        <v>12</v>
      </c>
      <c r="N271" s="37" t="n">
        <f aca="false">IF(OR(E271="",G271=""),"",G271-E271)</f>
        <v>70</v>
      </c>
    </row>
    <row r="272" customFormat="false" ht="15" hidden="false" customHeight="false" outlineLevel="0" collapsed="false">
      <c r="A272" s="37" t="s">
        <v>2604</v>
      </c>
      <c r="B272" s="37" t="s">
        <v>872</v>
      </c>
      <c r="C272" s="37" t="s">
        <v>67</v>
      </c>
      <c r="D272" s="37" t="s">
        <v>716</v>
      </c>
      <c r="E272" s="38" t="n">
        <v>43968</v>
      </c>
      <c r="F272" s="38" t="n">
        <v>43977</v>
      </c>
      <c r="G272" s="38" t="n">
        <v>44003</v>
      </c>
      <c r="H272" s="37" t="n">
        <v>112</v>
      </c>
      <c r="I272" s="37" t="n">
        <v>10</v>
      </c>
      <c r="J272" s="37" t="n">
        <v>1</v>
      </c>
      <c r="K272" s="39" t="n">
        <v>11661</v>
      </c>
      <c r="L272" s="37" t="s">
        <v>114</v>
      </c>
      <c r="M272" s="37" t="n">
        <f aca="false">IF(OR(E272="",F272=""),"",F272-E272)</f>
        <v>9</v>
      </c>
      <c r="N272" s="37" t="n">
        <f aca="false">IF(OR(E272="",G272=""),"",G272-E272)</f>
        <v>35</v>
      </c>
    </row>
    <row r="273" customFormat="false" ht="15" hidden="false" customHeight="false" outlineLevel="0" collapsed="false">
      <c r="A273" s="37" t="s">
        <v>2605</v>
      </c>
      <c r="B273" s="37" t="s">
        <v>874</v>
      </c>
      <c r="C273" s="37" t="s">
        <v>62</v>
      </c>
      <c r="D273" s="37" t="s">
        <v>352</v>
      </c>
      <c r="E273" s="38" t="n">
        <v>45729</v>
      </c>
      <c r="F273" s="38" t="n">
        <v>45740</v>
      </c>
      <c r="G273" s="38" t="n">
        <v>45759</v>
      </c>
      <c r="H273" s="37" t="n">
        <v>66</v>
      </c>
      <c r="I273" s="37" t="n">
        <v>10</v>
      </c>
      <c r="J273" s="37" t="n">
        <v>3</v>
      </c>
      <c r="K273" s="39" t="n">
        <v>35541</v>
      </c>
      <c r="L273" s="37" t="s">
        <v>111</v>
      </c>
      <c r="M273" s="37" t="n">
        <f aca="false">IF(OR(E273="",F273=""),"",F273-E273)</f>
        <v>11</v>
      </c>
      <c r="N273" s="37" t="n">
        <f aca="false">IF(OR(E273="",G273=""),"",G273-E273)</f>
        <v>30</v>
      </c>
    </row>
    <row r="274" customFormat="false" ht="15" hidden="false" customHeight="false" outlineLevel="0" collapsed="false">
      <c r="A274" s="37" t="s">
        <v>2606</v>
      </c>
      <c r="B274" s="37" t="s">
        <v>875</v>
      </c>
      <c r="C274" s="37" t="s">
        <v>64</v>
      </c>
      <c r="D274" s="37" t="s">
        <v>461</v>
      </c>
      <c r="E274" s="38" t="n">
        <v>45645</v>
      </c>
      <c r="F274" s="38" t="n">
        <v>45662</v>
      </c>
      <c r="G274" s="38" t="n">
        <v>45709</v>
      </c>
      <c r="H274" s="37" t="n">
        <v>122</v>
      </c>
      <c r="I274" s="37" t="n">
        <v>5</v>
      </c>
      <c r="J274" s="37" t="n">
        <v>3</v>
      </c>
      <c r="K274" s="39" t="n">
        <v>27638</v>
      </c>
      <c r="L274" s="37" t="s">
        <v>111</v>
      </c>
      <c r="M274" s="37" t="n">
        <f aca="false">IF(OR(E274="",F274=""),"",F274-E274)</f>
        <v>17</v>
      </c>
      <c r="N274" s="37" t="n">
        <f aca="false">IF(OR(E274="",G274=""),"",G274-E274)</f>
        <v>64</v>
      </c>
    </row>
    <row r="275" customFormat="false" ht="15" hidden="false" customHeight="false" outlineLevel="0" collapsed="false">
      <c r="A275" s="37" t="s">
        <v>2607</v>
      </c>
      <c r="B275" s="37" t="s">
        <v>876</v>
      </c>
      <c r="C275" s="37" t="s">
        <v>62</v>
      </c>
      <c r="D275" s="37" t="s">
        <v>481</v>
      </c>
      <c r="E275" s="38" t="n">
        <v>44610</v>
      </c>
      <c r="F275" s="38" t="n">
        <v>44634</v>
      </c>
      <c r="G275" s="38" t="n">
        <v>44670</v>
      </c>
      <c r="H275" s="37" t="n">
        <v>42</v>
      </c>
      <c r="I275" s="37" t="n">
        <v>7</v>
      </c>
      <c r="J275" s="37" t="n">
        <v>3</v>
      </c>
      <c r="K275" s="39" t="n">
        <v>27558</v>
      </c>
      <c r="L275" s="37" t="s">
        <v>111</v>
      </c>
      <c r="M275" s="37" t="n">
        <f aca="false">IF(OR(E275="",F275=""),"",F275-E275)</f>
        <v>24</v>
      </c>
      <c r="N275" s="37" t="n">
        <f aca="false">IF(OR(E275="",G275=""),"",G275-E275)</f>
        <v>60</v>
      </c>
    </row>
    <row r="276" customFormat="false" ht="15" hidden="false" customHeight="false" outlineLevel="0" collapsed="false">
      <c r="A276" s="37" t="s">
        <v>2608</v>
      </c>
      <c r="B276" s="37" t="s">
        <v>877</v>
      </c>
      <c r="C276" s="37" t="s">
        <v>67</v>
      </c>
      <c r="D276" s="37" t="s">
        <v>664</v>
      </c>
      <c r="E276" s="38" t="n">
        <v>43732</v>
      </c>
      <c r="F276" s="38" t="n">
        <v>43770</v>
      </c>
      <c r="G276" s="38" t="n">
        <v>43813</v>
      </c>
      <c r="H276" s="37" t="n">
        <v>60</v>
      </c>
      <c r="I276" s="37" t="n">
        <v>3</v>
      </c>
      <c r="J276" s="37" t="n">
        <v>2</v>
      </c>
      <c r="K276" s="39" t="n">
        <v>20158</v>
      </c>
      <c r="L276" s="37" t="s">
        <v>115</v>
      </c>
      <c r="M276" s="37" t="n">
        <f aca="false">IF(OR(E276="",F276=""),"",F276-E276)</f>
        <v>38</v>
      </c>
      <c r="N276" s="37" t="n">
        <f aca="false">IF(OR(E276="",G276=""),"",G276-E276)</f>
        <v>81</v>
      </c>
    </row>
    <row r="277" customFormat="false" ht="15" hidden="false" customHeight="false" outlineLevel="0" collapsed="false">
      <c r="A277" s="37" t="s">
        <v>2609</v>
      </c>
      <c r="B277" s="37" t="s">
        <v>878</v>
      </c>
      <c r="C277" s="37" t="s">
        <v>60</v>
      </c>
      <c r="D277" s="37" t="s">
        <v>470</v>
      </c>
      <c r="E277" s="38" t="n">
        <v>43344</v>
      </c>
      <c r="F277" s="38" t="n">
        <v>43385</v>
      </c>
      <c r="G277" s="38" t="n">
        <v>43406</v>
      </c>
      <c r="H277" s="37" t="n">
        <v>125</v>
      </c>
      <c r="I277" s="37" t="n">
        <v>10</v>
      </c>
      <c r="J277" s="37" t="n">
        <v>1</v>
      </c>
      <c r="K277" s="39" t="n">
        <v>53528</v>
      </c>
      <c r="L277" s="37" t="s">
        <v>114</v>
      </c>
      <c r="M277" s="37" t="n">
        <f aca="false">IF(OR(E277="",F277=""),"",F277-E277)</f>
        <v>41</v>
      </c>
      <c r="N277" s="37" t="n">
        <f aca="false">IF(OR(E277="",G277=""),"",G277-E277)</f>
        <v>62</v>
      </c>
    </row>
    <row r="278" customFormat="false" ht="15" hidden="false" customHeight="false" outlineLevel="0" collapsed="false">
      <c r="A278" s="37" t="s">
        <v>2610</v>
      </c>
      <c r="B278" s="37" t="s">
        <v>879</v>
      </c>
      <c r="C278" s="37" t="s">
        <v>62</v>
      </c>
      <c r="D278" s="37" t="s">
        <v>352</v>
      </c>
      <c r="E278" s="38" t="n">
        <v>44531</v>
      </c>
      <c r="F278" s="38" t="n">
        <v>44560</v>
      </c>
      <c r="G278" s="38" t="n">
        <v>44606</v>
      </c>
      <c r="H278" s="37" t="n">
        <v>21</v>
      </c>
      <c r="I278" s="37" t="n">
        <v>7</v>
      </c>
      <c r="J278" s="37" t="n">
        <v>1</v>
      </c>
      <c r="K278" s="39" t="n">
        <v>8351</v>
      </c>
      <c r="L278" s="37" t="s">
        <v>114</v>
      </c>
      <c r="M278" s="37" t="n">
        <f aca="false">IF(OR(E278="",F278=""),"",F278-E278)</f>
        <v>29</v>
      </c>
      <c r="N278" s="37" t="n">
        <f aca="false">IF(OR(E278="",G278=""),"",G278-E278)</f>
        <v>75</v>
      </c>
    </row>
    <row r="279" customFormat="false" ht="15" hidden="false" customHeight="false" outlineLevel="0" collapsed="false">
      <c r="A279" s="37" t="s">
        <v>2611</v>
      </c>
      <c r="B279" s="37" t="s">
        <v>538</v>
      </c>
      <c r="C279" s="37" t="s">
        <v>65</v>
      </c>
      <c r="D279" s="37" t="s">
        <v>500</v>
      </c>
      <c r="E279" s="38" t="n">
        <v>43829</v>
      </c>
      <c r="F279" s="38" t="n">
        <v>43848</v>
      </c>
      <c r="G279" s="38" t="n">
        <v>43886</v>
      </c>
      <c r="H279" s="37" t="n">
        <v>21</v>
      </c>
      <c r="I279" s="37" t="n">
        <v>13</v>
      </c>
      <c r="J279" s="37" t="n">
        <v>1</v>
      </c>
      <c r="K279" s="39" t="n">
        <v>54953</v>
      </c>
      <c r="L279" s="37" t="s">
        <v>111</v>
      </c>
      <c r="M279" s="37" t="n">
        <f aca="false">IF(OR(E279="",F279=""),"",F279-E279)</f>
        <v>19</v>
      </c>
      <c r="N279" s="37" t="n">
        <f aca="false">IF(OR(E279="",G279=""),"",G279-E279)</f>
        <v>57</v>
      </c>
    </row>
    <row r="280" customFormat="false" ht="15" hidden="false" customHeight="false" outlineLevel="0" collapsed="false">
      <c r="A280" s="37" t="s">
        <v>2612</v>
      </c>
      <c r="B280" s="37" t="s">
        <v>880</v>
      </c>
      <c r="C280" s="37" t="s">
        <v>60</v>
      </c>
      <c r="D280" s="37" t="s">
        <v>366</v>
      </c>
      <c r="E280" s="38" t="n">
        <v>45711</v>
      </c>
      <c r="F280" s="38" t="n">
        <v>45740</v>
      </c>
      <c r="G280" s="38" t="n">
        <v>45771</v>
      </c>
      <c r="H280" s="37" t="n">
        <v>110</v>
      </c>
      <c r="I280" s="37" t="n">
        <v>3</v>
      </c>
      <c r="J280" s="37" t="n">
        <v>1</v>
      </c>
      <c r="K280" s="39" t="n">
        <v>14110</v>
      </c>
      <c r="L280" s="37" t="s">
        <v>112</v>
      </c>
      <c r="M280" s="37" t="n">
        <f aca="false">IF(OR(E280="",F280=""),"",F280-E280)</f>
        <v>29</v>
      </c>
      <c r="N280" s="37" t="n">
        <f aca="false">IF(OR(E280="",G280=""),"",G280-E280)</f>
        <v>60</v>
      </c>
    </row>
    <row r="281" customFormat="false" ht="15" hidden="false" customHeight="false" outlineLevel="0" collapsed="false">
      <c r="A281" s="37" t="s">
        <v>2613</v>
      </c>
      <c r="B281" s="37" t="s">
        <v>882</v>
      </c>
      <c r="C281" s="37" t="s">
        <v>62</v>
      </c>
      <c r="D281" s="37" t="s">
        <v>481</v>
      </c>
      <c r="E281" s="38" t="n">
        <v>44738</v>
      </c>
      <c r="F281" s="38" t="n">
        <v>44740</v>
      </c>
      <c r="G281" s="38" t="n">
        <v>44775</v>
      </c>
      <c r="H281" s="37" t="n">
        <v>80</v>
      </c>
      <c r="I281" s="37" t="n">
        <v>13</v>
      </c>
      <c r="J281" s="37" t="n">
        <v>1</v>
      </c>
      <c r="K281" s="39" t="n">
        <v>35379</v>
      </c>
      <c r="L281" s="37" t="s">
        <v>112</v>
      </c>
      <c r="M281" s="37" t="n">
        <f aca="false">IF(OR(E281="",F281=""),"",F281-E281)</f>
        <v>2</v>
      </c>
      <c r="N281" s="37" t="n">
        <f aca="false">IF(OR(E281="",G281=""),"",G281-E281)</f>
        <v>37</v>
      </c>
    </row>
    <row r="282" customFormat="false" ht="15" hidden="false" customHeight="false" outlineLevel="0" collapsed="false">
      <c r="A282" s="37" t="s">
        <v>2614</v>
      </c>
      <c r="B282" s="37" t="s">
        <v>883</v>
      </c>
      <c r="C282" s="37" t="s">
        <v>66</v>
      </c>
      <c r="D282" s="37" t="s">
        <v>475</v>
      </c>
      <c r="E282" s="38" t="n">
        <v>45278</v>
      </c>
      <c r="F282" s="38" t="n">
        <v>45330</v>
      </c>
      <c r="G282" s="38" t="n">
        <v>45347</v>
      </c>
      <c r="H282" s="37" t="n">
        <v>66</v>
      </c>
      <c r="I282" s="37" t="n">
        <v>12</v>
      </c>
      <c r="J282" s="37" t="n">
        <v>2</v>
      </c>
      <c r="K282" s="39" t="n">
        <v>25149</v>
      </c>
      <c r="L282" s="37" t="s">
        <v>112</v>
      </c>
      <c r="M282" s="37" t="n">
        <f aca="false">IF(OR(E282="",F282=""),"",F282-E282)</f>
        <v>52</v>
      </c>
      <c r="N282" s="37" t="n">
        <f aca="false">IF(OR(E282="",G282=""),"",G282-E282)</f>
        <v>69</v>
      </c>
    </row>
    <row r="283" customFormat="false" ht="15" hidden="false" customHeight="false" outlineLevel="0" collapsed="false">
      <c r="A283" s="37" t="s">
        <v>2615</v>
      </c>
      <c r="B283" s="37" t="s">
        <v>885</v>
      </c>
      <c r="C283" s="37" t="s">
        <v>64</v>
      </c>
      <c r="D283" s="37" t="s">
        <v>440</v>
      </c>
      <c r="E283" s="38" t="n">
        <v>45492</v>
      </c>
      <c r="F283" s="38" t="n">
        <v>45476</v>
      </c>
      <c r="G283" s="38" t="n">
        <v>45521</v>
      </c>
      <c r="H283" s="37" t="n">
        <v>115</v>
      </c>
      <c r="I283" s="37" t="n">
        <v>14</v>
      </c>
      <c r="J283" s="37" t="n">
        <v>1</v>
      </c>
      <c r="K283" s="39" t="n">
        <v>14967</v>
      </c>
      <c r="L283" s="37" t="s">
        <v>112</v>
      </c>
      <c r="M283" s="37" t="n">
        <f aca="false">IF(OR(E283="",F283=""),"",F283-E283)</f>
        <v>-16</v>
      </c>
      <c r="N283" s="37" t="n">
        <f aca="false">IF(OR(E283="",G283=""),"",G283-E283)</f>
        <v>29</v>
      </c>
    </row>
    <row r="284" customFormat="false" ht="15" hidden="false" customHeight="false" outlineLevel="0" collapsed="false">
      <c r="A284" s="37" t="s">
        <v>2616</v>
      </c>
      <c r="B284" s="37" t="s">
        <v>886</v>
      </c>
      <c r="C284" s="37" t="s">
        <v>60</v>
      </c>
      <c r="D284" s="37" t="s">
        <v>520</v>
      </c>
      <c r="E284" s="38" t="n">
        <v>44789</v>
      </c>
      <c r="F284" s="38" t="n">
        <v>44805</v>
      </c>
      <c r="G284" s="38" t="n">
        <v>44839</v>
      </c>
      <c r="H284" s="37" t="n">
        <v>41</v>
      </c>
      <c r="I284" s="37" t="n">
        <v>5</v>
      </c>
      <c r="J284" s="37" t="n">
        <v>1</v>
      </c>
      <c r="K284" s="39" t="n">
        <v>12559</v>
      </c>
      <c r="L284" s="37" t="s">
        <v>115</v>
      </c>
      <c r="M284" s="37" t="n">
        <f aca="false">IF(OR(E284="",F284=""),"",F284-E284)</f>
        <v>16</v>
      </c>
      <c r="N284" s="37" t="n">
        <f aca="false">IF(OR(E284="",G284=""),"",G284-E284)</f>
        <v>50</v>
      </c>
    </row>
    <row r="285" customFormat="false" ht="15" hidden="false" customHeight="false" outlineLevel="0" collapsed="false">
      <c r="A285" s="37" t="s">
        <v>2617</v>
      </c>
      <c r="B285" s="37" t="s">
        <v>887</v>
      </c>
      <c r="C285" s="37" t="s">
        <v>68</v>
      </c>
      <c r="D285" s="37" t="s">
        <v>569</v>
      </c>
      <c r="E285" s="38" t="n">
        <v>45976</v>
      </c>
      <c r="F285" s="38" t="n">
        <v>45983</v>
      </c>
      <c r="G285" s="38" t="n">
        <v>46003</v>
      </c>
      <c r="H285" s="37" t="n">
        <v>40</v>
      </c>
      <c r="I285" s="37" t="n">
        <v>13</v>
      </c>
      <c r="J285" s="37" t="n">
        <v>2</v>
      </c>
      <c r="K285" s="39" t="n">
        <v>62150</v>
      </c>
      <c r="L285" s="37" t="s">
        <v>112</v>
      </c>
      <c r="M285" s="37" t="n">
        <f aca="false">IF(OR(E285="",F285=""),"",F285-E285)</f>
        <v>7</v>
      </c>
      <c r="N285" s="37" t="n">
        <f aca="false">IF(OR(E285="",G285=""),"",G285-E285)</f>
        <v>27</v>
      </c>
    </row>
    <row r="286" customFormat="false" ht="15" hidden="false" customHeight="false" outlineLevel="0" collapsed="false">
      <c r="A286" s="37" t="s">
        <v>2618</v>
      </c>
      <c r="B286" s="37" t="s">
        <v>888</v>
      </c>
      <c r="C286" s="37" t="s">
        <v>62</v>
      </c>
      <c r="D286" s="37" t="s">
        <v>352</v>
      </c>
      <c r="E286" s="38" t="n">
        <v>46217</v>
      </c>
      <c r="F286" s="38" t="n">
        <v>46216</v>
      </c>
      <c r="G286" s="38" t="n">
        <v>46251</v>
      </c>
      <c r="H286" s="37" t="n">
        <v>62</v>
      </c>
      <c r="I286" s="37" t="n">
        <v>14</v>
      </c>
      <c r="J286" s="37" t="n">
        <v>1</v>
      </c>
      <c r="K286" s="39" t="n">
        <v>39561</v>
      </c>
      <c r="L286" s="37" t="s">
        <v>111</v>
      </c>
      <c r="M286" s="37" t="n">
        <f aca="false">IF(OR(E286="",F286=""),"",F286-E286)</f>
        <v>-1</v>
      </c>
      <c r="N286" s="37" t="n">
        <f aca="false">IF(OR(E286="",G286=""),"",G286-E286)</f>
        <v>34</v>
      </c>
    </row>
    <row r="287" customFormat="false" ht="15" hidden="false" customHeight="false" outlineLevel="0" collapsed="false">
      <c r="A287" s="37" t="s">
        <v>2619</v>
      </c>
      <c r="B287" s="37" t="s">
        <v>890</v>
      </c>
      <c r="C287" s="37" t="s">
        <v>60</v>
      </c>
      <c r="D287" s="37" t="s">
        <v>470</v>
      </c>
      <c r="E287" s="38" t="n">
        <v>45625</v>
      </c>
      <c r="F287" s="38" t="n">
        <v>45649</v>
      </c>
      <c r="G287" s="38" t="n">
        <v>45706</v>
      </c>
      <c r="H287" s="37" t="n">
        <v>35</v>
      </c>
      <c r="I287" s="37" t="n">
        <v>4</v>
      </c>
      <c r="J287" s="37" t="n">
        <v>1</v>
      </c>
      <c r="K287" s="39" t="n">
        <v>30180</v>
      </c>
      <c r="L287" s="37" t="s">
        <v>111</v>
      </c>
      <c r="M287" s="37" t="n">
        <f aca="false">IF(OR(E287="",F287=""),"",F287-E287)</f>
        <v>24</v>
      </c>
      <c r="N287" s="37" t="n">
        <f aca="false">IF(OR(E287="",G287=""),"",G287-E287)</f>
        <v>81</v>
      </c>
    </row>
    <row r="288" customFormat="false" ht="15" hidden="false" customHeight="false" outlineLevel="0" collapsed="false">
      <c r="A288" s="37" t="s">
        <v>2620</v>
      </c>
      <c r="B288" s="37" t="s">
        <v>892</v>
      </c>
      <c r="C288" s="37" t="s">
        <v>63</v>
      </c>
      <c r="D288" s="37" t="s">
        <v>388</v>
      </c>
      <c r="E288" s="38" t="n">
        <v>45704</v>
      </c>
      <c r="F288" s="38" t="n">
        <v>45738</v>
      </c>
      <c r="G288" s="38" t="n">
        <v>45771</v>
      </c>
      <c r="H288" s="37" t="n">
        <v>52</v>
      </c>
      <c r="I288" s="37" t="n">
        <v>8</v>
      </c>
      <c r="J288" s="37" t="n">
        <v>1</v>
      </c>
      <c r="K288" s="39" t="n">
        <v>19231</v>
      </c>
      <c r="L288" s="37" t="s">
        <v>111</v>
      </c>
      <c r="M288" s="37" t="n">
        <f aca="false">IF(OR(E288="",F288=""),"",F288-E288)</f>
        <v>34</v>
      </c>
      <c r="N288" s="37" t="n">
        <f aca="false">IF(OR(E288="",G288=""),"",G288-E288)</f>
        <v>67</v>
      </c>
    </row>
    <row r="289" customFormat="false" ht="15" hidden="false" customHeight="false" outlineLevel="0" collapsed="false">
      <c r="A289" s="37" t="s">
        <v>2621</v>
      </c>
      <c r="B289" s="37" t="s">
        <v>894</v>
      </c>
      <c r="C289" s="37" t="s">
        <v>60</v>
      </c>
      <c r="D289" s="37" t="s">
        <v>407</v>
      </c>
      <c r="E289" s="38" t="n">
        <v>43083</v>
      </c>
      <c r="F289" s="38" t="n">
        <v>43112</v>
      </c>
      <c r="G289" s="38" t="n">
        <v>43144</v>
      </c>
      <c r="H289" s="37" t="n">
        <v>69</v>
      </c>
      <c r="I289" s="37" t="n">
        <v>5</v>
      </c>
      <c r="J289" s="37" t="n">
        <v>3</v>
      </c>
      <c r="K289" s="39" t="n">
        <v>16121</v>
      </c>
      <c r="L289" s="37" t="s">
        <v>115</v>
      </c>
      <c r="M289" s="37" t="n">
        <f aca="false">IF(OR(E289="",F289=""),"",F289-E289)</f>
        <v>29</v>
      </c>
      <c r="N289" s="37" t="n">
        <f aca="false">IF(OR(E289="",G289=""),"",G289-E289)</f>
        <v>61</v>
      </c>
    </row>
    <row r="290" customFormat="false" ht="15" hidden="false" customHeight="false" outlineLevel="0" collapsed="false">
      <c r="A290" s="37" t="s">
        <v>2622</v>
      </c>
      <c r="B290" s="37" t="s">
        <v>895</v>
      </c>
      <c r="C290" s="37" t="s">
        <v>64</v>
      </c>
      <c r="D290" s="37" t="s">
        <v>440</v>
      </c>
      <c r="E290" s="38" t="n">
        <v>45166</v>
      </c>
      <c r="F290" s="38" t="n">
        <v>45177</v>
      </c>
      <c r="G290" s="38" t="n">
        <v>45213</v>
      </c>
      <c r="H290" s="37" t="n">
        <v>52</v>
      </c>
      <c r="I290" s="37" t="n">
        <v>7</v>
      </c>
      <c r="J290" s="37" t="n">
        <v>1</v>
      </c>
      <c r="K290" s="39" t="n">
        <v>38053</v>
      </c>
      <c r="L290" s="37" t="s">
        <v>112</v>
      </c>
      <c r="M290" s="37" t="n">
        <f aca="false">IF(OR(E290="",F290=""),"",F290-E290)</f>
        <v>11</v>
      </c>
      <c r="N290" s="37" t="n">
        <f aca="false">IF(OR(E290="",G290=""),"",G290-E290)</f>
        <v>47</v>
      </c>
    </row>
    <row r="291" customFormat="false" ht="15" hidden="false" customHeight="false" outlineLevel="0" collapsed="false">
      <c r="A291" s="37" t="s">
        <v>2623</v>
      </c>
      <c r="B291" s="37" t="s">
        <v>631</v>
      </c>
      <c r="C291" s="37" t="s">
        <v>62</v>
      </c>
      <c r="D291" s="37" t="s">
        <v>420</v>
      </c>
      <c r="E291" s="38" t="n">
        <v>43681</v>
      </c>
      <c r="F291" s="38" t="n">
        <v>43711</v>
      </c>
      <c r="G291" s="38" t="n">
        <v>43769</v>
      </c>
      <c r="H291" s="37" t="n">
        <v>149</v>
      </c>
      <c r="I291" s="37" t="n">
        <v>13</v>
      </c>
      <c r="J291" s="37" t="n">
        <v>2</v>
      </c>
      <c r="K291" s="39" t="n">
        <v>70046</v>
      </c>
      <c r="L291" s="37" t="s">
        <v>112</v>
      </c>
      <c r="M291" s="37" t="n">
        <f aca="false">IF(OR(E291="",F291=""),"",F291-E291)</f>
        <v>30</v>
      </c>
      <c r="N291" s="37" t="n">
        <f aca="false">IF(OR(E291="",G291=""),"",G291-E291)</f>
        <v>88</v>
      </c>
    </row>
    <row r="292" customFormat="false" ht="15" hidden="false" customHeight="false" outlineLevel="0" collapsed="false">
      <c r="A292" s="37" t="s">
        <v>2624</v>
      </c>
      <c r="B292" s="37" t="s">
        <v>898</v>
      </c>
      <c r="C292" s="37" t="s">
        <v>60</v>
      </c>
      <c r="D292" s="37" t="s">
        <v>520</v>
      </c>
      <c r="E292" s="38" t="n">
        <v>42870</v>
      </c>
      <c r="F292" s="38" t="n">
        <v>42891</v>
      </c>
      <c r="G292" s="38" t="n">
        <v>42939</v>
      </c>
      <c r="H292" s="37" t="n">
        <v>119</v>
      </c>
      <c r="I292" s="37" t="n">
        <v>11</v>
      </c>
      <c r="J292" s="37" t="n">
        <v>1</v>
      </c>
      <c r="K292" s="39" t="n">
        <v>3858</v>
      </c>
      <c r="L292" s="37" t="s">
        <v>114</v>
      </c>
      <c r="M292" s="37" t="n">
        <f aca="false">IF(OR(E292="",F292=""),"",F292-E292)</f>
        <v>21</v>
      </c>
      <c r="N292" s="37" t="n">
        <f aca="false">IF(OR(E292="",G292=""),"",G292-E292)</f>
        <v>69</v>
      </c>
    </row>
    <row r="293" customFormat="false" ht="15" hidden="false" customHeight="false" outlineLevel="0" collapsed="false">
      <c r="A293" s="37" t="s">
        <v>2625</v>
      </c>
      <c r="B293" s="37" t="s">
        <v>899</v>
      </c>
      <c r="C293" s="37" t="s">
        <v>61</v>
      </c>
      <c r="D293" s="37" t="s">
        <v>423</v>
      </c>
      <c r="E293" s="38" t="n">
        <v>45797</v>
      </c>
      <c r="F293" s="38" t="n">
        <v>45799</v>
      </c>
      <c r="G293" s="38" t="n">
        <v>45850</v>
      </c>
      <c r="H293" s="37" t="n">
        <v>102</v>
      </c>
      <c r="I293" s="37" t="n">
        <v>12</v>
      </c>
      <c r="J293" s="37" t="n">
        <v>3</v>
      </c>
      <c r="K293" s="39" t="n">
        <v>16810</v>
      </c>
      <c r="L293" s="37" t="s">
        <v>114</v>
      </c>
      <c r="M293" s="37" t="n">
        <f aca="false">IF(OR(E293="",F293=""),"",F293-E293)</f>
        <v>2</v>
      </c>
      <c r="N293" s="37" t="n">
        <f aca="false">IF(OR(E293="",G293=""),"",G293-E293)</f>
        <v>53</v>
      </c>
    </row>
    <row r="294" customFormat="false" ht="15" hidden="false" customHeight="false" outlineLevel="0" collapsed="false">
      <c r="A294" s="37" t="s">
        <v>2626</v>
      </c>
      <c r="B294" s="37" t="s">
        <v>900</v>
      </c>
      <c r="C294" s="37" t="s">
        <v>66</v>
      </c>
      <c r="D294" s="37" t="s">
        <v>504</v>
      </c>
      <c r="E294" s="38" t="n">
        <v>46210</v>
      </c>
      <c r="F294" s="38" t="n">
        <v>46236</v>
      </c>
      <c r="G294" s="38" t="n">
        <v>46251</v>
      </c>
      <c r="H294" s="37" t="n">
        <v>55</v>
      </c>
      <c r="I294" s="37" t="n">
        <v>11</v>
      </c>
      <c r="J294" s="37" t="n">
        <v>3</v>
      </c>
      <c r="K294" s="39" t="n">
        <v>36650</v>
      </c>
      <c r="L294" s="37" t="s">
        <v>113</v>
      </c>
      <c r="M294" s="37" t="n">
        <f aca="false">IF(OR(E294="",F294=""),"",F294-E294)</f>
        <v>26</v>
      </c>
      <c r="N294" s="37" t="n">
        <f aca="false">IF(OR(E294="",G294=""),"",G294-E294)</f>
        <v>41</v>
      </c>
    </row>
    <row r="295" customFormat="false" ht="15" hidden="false" customHeight="false" outlineLevel="0" collapsed="false">
      <c r="A295" s="37" t="s">
        <v>2627</v>
      </c>
      <c r="B295" s="37" t="s">
        <v>901</v>
      </c>
      <c r="C295" s="37" t="s">
        <v>63</v>
      </c>
      <c r="D295" s="37" t="s">
        <v>388</v>
      </c>
      <c r="E295" s="38" t="n">
        <v>44368</v>
      </c>
      <c r="F295" s="38" t="n">
        <v>44402</v>
      </c>
      <c r="G295" s="38" t="n">
        <v>44418</v>
      </c>
      <c r="H295" s="37" t="n">
        <v>65</v>
      </c>
      <c r="I295" s="37" t="n">
        <v>12</v>
      </c>
      <c r="J295" s="37" t="n">
        <v>3</v>
      </c>
      <c r="K295" s="39" t="n">
        <v>33862</v>
      </c>
      <c r="L295" s="37" t="s">
        <v>111</v>
      </c>
      <c r="M295" s="37" t="n">
        <f aca="false">IF(OR(E295="",F295=""),"",F295-E295)</f>
        <v>34</v>
      </c>
      <c r="N295" s="37" t="n">
        <f aca="false">IF(OR(E295="",G295=""),"",G295-E295)</f>
        <v>50</v>
      </c>
    </row>
    <row r="296" customFormat="false" ht="15" hidden="false" customHeight="false" outlineLevel="0" collapsed="false">
      <c r="A296" s="37" t="s">
        <v>2628</v>
      </c>
      <c r="B296" s="37" t="s">
        <v>903</v>
      </c>
      <c r="C296" s="37" t="s">
        <v>60</v>
      </c>
      <c r="D296" s="37" t="s">
        <v>520</v>
      </c>
      <c r="E296" s="38" t="n">
        <v>43971</v>
      </c>
      <c r="F296" s="38" t="n">
        <v>43970</v>
      </c>
      <c r="G296" s="38" t="n">
        <v>44018</v>
      </c>
      <c r="H296" s="37" t="n">
        <v>70</v>
      </c>
      <c r="I296" s="37" t="n">
        <v>14</v>
      </c>
      <c r="J296" s="37" t="n">
        <v>1</v>
      </c>
      <c r="K296" s="39" t="n">
        <v>54811</v>
      </c>
      <c r="L296" s="37" t="s">
        <v>111</v>
      </c>
      <c r="M296" s="37" t="n">
        <f aca="false">IF(OR(E296="",F296=""),"",F296-E296)</f>
        <v>-1</v>
      </c>
      <c r="N296" s="37" t="n">
        <f aca="false">IF(OR(E296="",G296=""),"",G296-E296)</f>
        <v>47</v>
      </c>
    </row>
    <row r="297" customFormat="false" ht="15" hidden="false" customHeight="false" outlineLevel="0" collapsed="false">
      <c r="A297" s="37" t="s">
        <v>2629</v>
      </c>
      <c r="B297" s="37" t="s">
        <v>905</v>
      </c>
      <c r="C297" s="37" t="s">
        <v>60</v>
      </c>
      <c r="D297" s="37" t="s">
        <v>393</v>
      </c>
      <c r="E297" s="38" t="n">
        <v>44988</v>
      </c>
      <c r="F297" s="38" t="n">
        <v>44995</v>
      </c>
      <c r="G297" s="38" t="n">
        <v>45046</v>
      </c>
      <c r="H297" s="37" t="n">
        <v>57</v>
      </c>
      <c r="I297" s="37" t="n">
        <v>12</v>
      </c>
      <c r="J297" s="37" t="n">
        <v>2</v>
      </c>
      <c r="K297" s="39" t="n">
        <v>66250</v>
      </c>
      <c r="L297" s="37" t="s">
        <v>115</v>
      </c>
      <c r="M297" s="37" t="n">
        <f aca="false">IF(OR(E297="",F297=""),"",F297-E297)</f>
        <v>7</v>
      </c>
      <c r="N297" s="37" t="n">
        <f aca="false">IF(OR(E297="",G297=""),"",G297-E297)</f>
        <v>58</v>
      </c>
    </row>
    <row r="298" customFormat="false" ht="15" hidden="false" customHeight="false" outlineLevel="0" collapsed="false">
      <c r="A298" s="37" t="s">
        <v>2630</v>
      </c>
      <c r="B298" s="37" t="s">
        <v>906</v>
      </c>
      <c r="C298" s="37" t="s">
        <v>60</v>
      </c>
      <c r="D298" s="37" t="s">
        <v>393</v>
      </c>
      <c r="E298" s="38" t="n">
        <v>44006</v>
      </c>
      <c r="F298" s="38" t="n">
        <v>44009</v>
      </c>
      <c r="G298" s="38" t="n">
        <v>44052</v>
      </c>
      <c r="H298" s="37" t="n">
        <v>44</v>
      </c>
      <c r="I298" s="37" t="n">
        <v>3</v>
      </c>
      <c r="J298" s="37" t="n">
        <v>3</v>
      </c>
      <c r="K298" s="39" t="n">
        <v>33965</v>
      </c>
      <c r="L298" s="37" t="s">
        <v>112</v>
      </c>
      <c r="M298" s="37" t="n">
        <f aca="false">IF(OR(E298="",F298=""),"",F298-E298)</f>
        <v>3</v>
      </c>
      <c r="N298" s="37" t="n">
        <f aca="false">IF(OR(E298="",G298=""),"",G298-E298)</f>
        <v>46</v>
      </c>
    </row>
    <row r="299" customFormat="false" ht="15" hidden="false" customHeight="false" outlineLevel="0" collapsed="false">
      <c r="A299" s="37" t="s">
        <v>2631</v>
      </c>
      <c r="B299" s="37" t="s">
        <v>554</v>
      </c>
      <c r="C299" s="37" t="s">
        <v>60</v>
      </c>
      <c r="D299" s="37" t="s">
        <v>407</v>
      </c>
      <c r="E299" s="38" t="n">
        <v>44050</v>
      </c>
      <c r="F299" s="38" t="n">
        <v>44073</v>
      </c>
      <c r="G299" s="38" t="n">
        <v>44120</v>
      </c>
      <c r="H299" s="37" t="n">
        <v>162</v>
      </c>
      <c r="I299" s="37" t="n">
        <v>10</v>
      </c>
      <c r="J299" s="37" t="n">
        <v>1</v>
      </c>
      <c r="K299" s="39" t="n">
        <v>14243</v>
      </c>
      <c r="L299" s="37" t="s">
        <v>112</v>
      </c>
      <c r="M299" s="37" t="n">
        <f aca="false">IF(OR(E299="",F299=""),"",F299-E299)</f>
        <v>23</v>
      </c>
      <c r="N299" s="37" t="n">
        <f aca="false">IF(OR(E299="",G299=""),"",G299-E299)</f>
        <v>70</v>
      </c>
    </row>
    <row r="300" customFormat="false" ht="15" hidden="false" customHeight="false" outlineLevel="0" collapsed="false">
      <c r="A300" s="37" t="s">
        <v>2632</v>
      </c>
      <c r="B300" s="37" t="s">
        <v>907</v>
      </c>
      <c r="C300" s="37" t="s">
        <v>65</v>
      </c>
      <c r="D300" s="37" t="s">
        <v>650</v>
      </c>
      <c r="E300" s="38" t="n">
        <v>46206</v>
      </c>
      <c r="F300" s="38" t="n">
        <v>46202</v>
      </c>
      <c r="G300" s="38" t="n">
        <v>46247</v>
      </c>
      <c r="H300" s="37" t="n">
        <v>110</v>
      </c>
      <c r="I300" s="37" t="n">
        <v>13</v>
      </c>
      <c r="J300" s="37" t="n">
        <v>3</v>
      </c>
      <c r="K300" s="39" t="n">
        <v>30345</v>
      </c>
      <c r="L300" s="37" t="s">
        <v>114</v>
      </c>
      <c r="M300" s="37" t="n">
        <f aca="false">IF(OR(E300="",F300=""),"",F300-E300)</f>
        <v>-4</v>
      </c>
      <c r="N300" s="37" t="n">
        <f aca="false">IF(OR(E300="",G300=""),"",G300-E300)</f>
        <v>41</v>
      </c>
    </row>
    <row r="301" customFormat="false" ht="15" hidden="false" customHeight="false" outlineLevel="0" collapsed="false">
      <c r="A301" s="37" t="s">
        <v>2633</v>
      </c>
      <c r="B301" s="37" t="s">
        <v>909</v>
      </c>
      <c r="C301" s="37" t="s">
        <v>60</v>
      </c>
      <c r="D301" s="37" t="s">
        <v>407</v>
      </c>
      <c r="E301" s="38" t="n">
        <v>45909</v>
      </c>
      <c r="F301" s="38" t="n">
        <v>45900</v>
      </c>
      <c r="G301" s="38" t="n">
        <v>45956</v>
      </c>
      <c r="H301" s="37" t="n">
        <v>26</v>
      </c>
      <c r="I301" s="37" t="n">
        <v>5</v>
      </c>
      <c r="J301" s="37" t="n">
        <v>2</v>
      </c>
      <c r="K301" s="39" t="n">
        <v>52942</v>
      </c>
      <c r="L301" s="37" t="s">
        <v>114</v>
      </c>
      <c r="M301" s="37" t="n">
        <f aca="false">IF(OR(E301="",F301=""),"",F301-E301)</f>
        <v>-9</v>
      </c>
      <c r="N301" s="37" t="n">
        <f aca="false">IF(OR(E301="",G301=""),"",G301-E301)</f>
        <v>47</v>
      </c>
    </row>
    <row r="302" customFormat="false" ht="15" hidden="false" customHeight="false" outlineLevel="0" collapsed="false">
      <c r="A302" s="37" t="s">
        <v>2634</v>
      </c>
      <c r="B302" s="37" t="s">
        <v>910</v>
      </c>
      <c r="C302" s="37" t="s">
        <v>60</v>
      </c>
      <c r="D302" s="37" t="s">
        <v>366</v>
      </c>
      <c r="E302" s="38" t="n">
        <v>46195</v>
      </c>
      <c r="F302" s="38" t="n">
        <v>46178</v>
      </c>
      <c r="G302" s="38" t="n">
        <v>46231</v>
      </c>
      <c r="H302" s="37" t="n">
        <v>19</v>
      </c>
      <c r="I302" s="37" t="n">
        <v>13</v>
      </c>
      <c r="J302" s="37" t="n">
        <v>1</v>
      </c>
      <c r="K302" s="39" t="n">
        <v>2604</v>
      </c>
      <c r="L302" s="37" t="s">
        <v>111</v>
      </c>
      <c r="M302" s="37" t="n">
        <f aca="false">IF(OR(E302="",F302=""),"",F302-E302)</f>
        <v>-17</v>
      </c>
      <c r="N302" s="37" t="n">
        <f aca="false">IF(OR(E302="",G302=""),"",G302-E302)</f>
        <v>36</v>
      </c>
    </row>
    <row r="303" customFormat="false" ht="15" hidden="false" customHeight="false" outlineLevel="0" collapsed="false">
      <c r="A303" s="37" t="s">
        <v>2635</v>
      </c>
      <c r="B303" s="37" t="s">
        <v>911</v>
      </c>
      <c r="C303" s="37" t="s">
        <v>62</v>
      </c>
      <c r="D303" s="37" t="s">
        <v>420</v>
      </c>
      <c r="E303" s="38" t="n">
        <v>45083</v>
      </c>
      <c r="F303" s="38" t="n">
        <v>45073</v>
      </c>
      <c r="G303" s="38" t="n">
        <v>45120</v>
      </c>
      <c r="H303" s="37" t="n">
        <v>28</v>
      </c>
      <c r="I303" s="37" t="n">
        <v>13</v>
      </c>
      <c r="J303" s="37" t="n">
        <v>3</v>
      </c>
      <c r="K303" s="39" t="n">
        <v>24973</v>
      </c>
      <c r="L303" s="37" t="s">
        <v>112</v>
      </c>
      <c r="M303" s="37" t="n">
        <f aca="false">IF(OR(E303="",F303=""),"",F303-E303)</f>
        <v>-10</v>
      </c>
      <c r="N303" s="37" t="n">
        <f aca="false">IF(OR(E303="",G303=""),"",G303-E303)</f>
        <v>37</v>
      </c>
    </row>
    <row r="304" customFormat="false" ht="15" hidden="false" customHeight="false" outlineLevel="0" collapsed="false">
      <c r="A304" s="37" t="s">
        <v>2636</v>
      </c>
      <c r="B304" s="37" t="s">
        <v>912</v>
      </c>
      <c r="C304" s="37" t="s">
        <v>62</v>
      </c>
      <c r="D304" s="37" t="s">
        <v>352</v>
      </c>
      <c r="E304" s="38" t="n">
        <v>46236</v>
      </c>
      <c r="F304" s="38" t="n">
        <v>46240</v>
      </c>
      <c r="G304" s="38" t="n">
        <v>46257</v>
      </c>
      <c r="H304" s="37" t="n">
        <v>21</v>
      </c>
      <c r="I304" s="37" t="n">
        <v>4</v>
      </c>
      <c r="J304" s="37" t="n">
        <v>3</v>
      </c>
      <c r="K304" s="39" t="n">
        <v>95947</v>
      </c>
      <c r="L304" s="37" t="s">
        <v>115</v>
      </c>
      <c r="M304" s="37" t="n">
        <f aca="false">IF(OR(E304="",F304=""),"",F304-E304)</f>
        <v>4</v>
      </c>
      <c r="N304" s="37" t="n">
        <f aca="false">IF(OR(E304="",G304=""),"",G304-E304)</f>
        <v>21</v>
      </c>
    </row>
    <row r="305" customFormat="false" ht="15" hidden="false" customHeight="false" outlineLevel="0" collapsed="false">
      <c r="A305" s="37" t="s">
        <v>2637</v>
      </c>
      <c r="B305" s="37" t="s">
        <v>914</v>
      </c>
      <c r="C305" s="37" t="s">
        <v>62</v>
      </c>
      <c r="D305" s="37" t="s">
        <v>352</v>
      </c>
      <c r="E305" s="38" t="n">
        <v>45909</v>
      </c>
      <c r="F305" s="38" t="n">
        <v>45922</v>
      </c>
      <c r="G305" s="38" t="n">
        <v>45977</v>
      </c>
      <c r="H305" s="37" t="n">
        <v>139</v>
      </c>
      <c r="I305" s="37" t="n">
        <v>8</v>
      </c>
      <c r="J305" s="37" t="n">
        <v>3</v>
      </c>
      <c r="K305" s="39" t="n">
        <v>34347</v>
      </c>
      <c r="L305" s="37" t="s">
        <v>113</v>
      </c>
      <c r="M305" s="37" t="n">
        <f aca="false">IF(OR(E305="",F305=""),"",F305-E305)</f>
        <v>13</v>
      </c>
      <c r="N305" s="37" t="n">
        <f aca="false">IF(OR(E305="",G305=""),"",G305-E305)</f>
        <v>68</v>
      </c>
    </row>
    <row r="306" customFormat="false" ht="15" hidden="false" customHeight="false" outlineLevel="0" collapsed="false">
      <c r="A306" s="37" t="s">
        <v>2638</v>
      </c>
      <c r="B306" s="37" t="s">
        <v>916</v>
      </c>
      <c r="C306" s="37" t="s">
        <v>60</v>
      </c>
      <c r="D306" s="37" t="s">
        <v>520</v>
      </c>
      <c r="E306" s="38" t="n">
        <v>45749</v>
      </c>
      <c r="F306" s="38" t="n">
        <v>45775</v>
      </c>
      <c r="G306" s="38" t="n">
        <v>45798</v>
      </c>
      <c r="H306" s="37" t="n">
        <v>33</v>
      </c>
      <c r="I306" s="37" t="n">
        <v>11</v>
      </c>
      <c r="J306" s="37" t="n">
        <v>1</v>
      </c>
      <c r="K306" s="39" t="n">
        <v>24920</v>
      </c>
      <c r="L306" s="37" t="s">
        <v>111</v>
      </c>
      <c r="M306" s="37" t="n">
        <f aca="false">IF(OR(E306="",F306=""),"",F306-E306)</f>
        <v>26</v>
      </c>
      <c r="N306" s="37" t="n">
        <f aca="false">IF(OR(E306="",G306=""),"",G306-E306)</f>
        <v>49</v>
      </c>
    </row>
    <row r="307" customFormat="false" ht="15" hidden="false" customHeight="false" outlineLevel="0" collapsed="false">
      <c r="A307" s="37" t="s">
        <v>2639</v>
      </c>
      <c r="B307" s="37" t="s">
        <v>917</v>
      </c>
      <c r="C307" s="37" t="s">
        <v>64</v>
      </c>
      <c r="D307" s="37" t="s">
        <v>457</v>
      </c>
      <c r="E307" s="38" t="n">
        <v>43359</v>
      </c>
      <c r="F307" s="38" t="n">
        <v>43399</v>
      </c>
      <c r="G307" s="38" t="n">
        <v>43421</v>
      </c>
      <c r="H307" s="37" t="n">
        <v>51</v>
      </c>
      <c r="I307" s="37" t="n">
        <v>5</v>
      </c>
      <c r="J307" s="37" t="n">
        <v>1</v>
      </c>
      <c r="K307" s="39" t="n">
        <v>47224</v>
      </c>
      <c r="L307" s="37" t="s">
        <v>111</v>
      </c>
      <c r="M307" s="37" t="n">
        <f aca="false">IF(OR(E307="",F307=""),"",F307-E307)</f>
        <v>40</v>
      </c>
      <c r="N307" s="37" t="n">
        <f aca="false">IF(OR(E307="",G307=""),"",G307-E307)</f>
        <v>62</v>
      </c>
    </row>
    <row r="308" customFormat="false" ht="15" hidden="false" customHeight="false" outlineLevel="0" collapsed="false">
      <c r="A308" s="37" t="s">
        <v>2640</v>
      </c>
      <c r="B308" s="37" t="s">
        <v>919</v>
      </c>
      <c r="C308" s="37" t="s">
        <v>65</v>
      </c>
      <c r="D308" s="37" t="s">
        <v>376</v>
      </c>
      <c r="E308" s="38" t="n">
        <v>44431</v>
      </c>
      <c r="F308" s="38" t="n">
        <v>44418</v>
      </c>
      <c r="G308" s="38" t="n">
        <v>44475</v>
      </c>
      <c r="H308" s="37" t="n">
        <v>236</v>
      </c>
      <c r="I308" s="37" t="n">
        <v>3</v>
      </c>
      <c r="J308" s="37" t="n">
        <v>3</v>
      </c>
      <c r="K308" s="39" t="n">
        <v>29047</v>
      </c>
      <c r="L308" s="37" t="s">
        <v>112</v>
      </c>
      <c r="M308" s="37" t="n">
        <f aca="false">IF(OR(E308="",F308=""),"",F308-E308)</f>
        <v>-13</v>
      </c>
      <c r="N308" s="37" t="n">
        <f aca="false">IF(OR(E308="",G308=""),"",G308-E308)</f>
        <v>44</v>
      </c>
    </row>
    <row r="309" customFormat="false" ht="15" hidden="false" customHeight="false" outlineLevel="0" collapsed="false">
      <c r="A309" s="37" t="s">
        <v>2641</v>
      </c>
      <c r="B309" s="37" t="s">
        <v>635</v>
      </c>
      <c r="C309" s="37" t="s">
        <v>64</v>
      </c>
      <c r="D309" s="37" t="s">
        <v>457</v>
      </c>
      <c r="E309" s="38" t="n">
        <v>42207</v>
      </c>
      <c r="F309" s="38" t="n">
        <v>42227</v>
      </c>
      <c r="G309" s="38" t="n">
        <v>42262</v>
      </c>
      <c r="H309" s="37" t="n">
        <v>90</v>
      </c>
      <c r="I309" s="37" t="n">
        <v>14</v>
      </c>
      <c r="J309" s="37" t="n">
        <v>1</v>
      </c>
      <c r="K309" s="39" t="n">
        <v>55235</v>
      </c>
      <c r="L309" s="37" t="s">
        <v>112</v>
      </c>
      <c r="M309" s="37" t="n">
        <f aca="false">IF(OR(E309="",F309=""),"",F309-E309)</f>
        <v>20</v>
      </c>
      <c r="N309" s="37" t="n">
        <f aca="false">IF(OR(E309="",G309=""),"",G309-E309)</f>
        <v>55</v>
      </c>
    </row>
    <row r="310" customFormat="false" ht="15" hidden="false" customHeight="false" outlineLevel="0" collapsed="false">
      <c r="A310" s="37" t="s">
        <v>2642</v>
      </c>
      <c r="B310" s="37" t="s">
        <v>921</v>
      </c>
      <c r="C310" s="37" t="s">
        <v>60</v>
      </c>
      <c r="D310" s="37" t="s">
        <v>407</v>
      </c>
      <c r="E310" s="38" t="n">
        <v>45178</v>
      </c>
      <c r="F310" s="38" t="n">
        <v>45195</v>
      </c>
      <c r="G310" s="38" t="n">
        <v>45246</v>
      </c>
      <c r="H310" s="37" t="n">
        <v>67</v>
      </c>
      <c r="I310" s="37" t="n">
        <v>5</v>
      </c>
      <c r="J310" s="37" t="n">
        <v>3</v>
      </c>
      <c r="K310" s="39" t="n">
        <v>6645</v>
      </c>
      <c r="L310" s="37" t="s">
        <v>113</v>
      </c>
      <c r="M310" s="37" t="n">
        <f aca="false">IF(OR(E310="",F310=""),"",F310-E310)</f>
        <v>17</v>
      </c>
      <c r="N310" s="37" t="n">
        <f aca="false">IF(OR(E310="",G310=""),"",G310-E310)</f>
        <v>68</v>
      </c>
    </row>
    <row r="311" customFormat="false" ht="15" hidden="false" customHeight="false" outlineLevel="0" collapsed="false">
      <c r="A311" s="37" t="s">
        <v>2643</v>
      </c>
      <c r="B311" s="37" t="s">
        <v>922</v>
      </c>
      <c r="C311" s="37" t="s">
        <v>64</v>
      </c>
      <c r="D311" s="37" t="s">
        <v>440</v>
      </c>
      <c r="E311" s="38" t="n">
        <v>45732</v>
      </c>
      <c r="F311" s="38" t="n">
        <v>45785</v>
      </c>
      <c r="G311" s="38" t="n">
        <v>45817</v>
      </c>
      <c r="H311" s="37" t="n">
        <v>53</v>
      </c>
      <c r="I311" s="37" t="n">
        <v>9</v>
      </c>
      <c r="J311" s="37" t="n">
        <v>2</v>
      </c>
      <c r="K311" s="39" t="n">
        <v>8119</v>
      </c>
      <c r="L311" s="37" t="s">
        <v>112</v>
      </c>
      <c r="M311" s="37" t="n">
        <f aca="false">IF(OR(E311="",F311=""),"",F311-E311)</f>
        <v>53</v>
      </c>
      <c r="N311" s="37" t="n">
        <f aca="false">IF(OR(E311="",G311=""),"",G311-E311)</f>
        <v>85</v>
      </c>
    </row>
    <row r="312" customFormat="false" ht="15" hidden="false" customHeight="false" outlineLevel="0" collapsed="false">
      <c r="A312" s="37" t="s">
        <v>2644</v>
      </c>
      <c r="B312" s="37" t="s">
        <v>923</v>
      </c>
      <c r="C312" s="37" t="s">
        <v>62</v>
      </c>
      <c r="D312" s="37" t="s">
        <v>485</v>
      </c>
      <c r="E312" s="38" t="n">
        <v>45701</v>
      </c>
      <c r="F312" s="38" t="n">
        <v>45702</v>
      </c>
      <c r="G312" s="38" t="n">
        <v>45749</v>
      </c>
      <c r="H312" s="37" t="n">
        <v>33</v>
      </c>
      <c r="I312" s="37" t="n">
        <v>12</v>
      </c>
      <c r="J312" s="37" t="n">
        <v>3</v>
      </c>
      <c r="K312" s="39" t="n">
        <v>50319</v>
      </c>
      <c r="L312" s="37" t="s">
        <v>112</v>
      </c>
      <c r="M312" s="37" t="n">
        <f aca="false">IF(OR(E312="",F312=""),"",F312-E312)</f>
        <v>1</v>
      </c>
      <c r="N312" s="37" t="n">
        <f aca="false">IF(OR(E312="",G312=""),"",G312-E312)</f>
        <v>48</v>
      </c>
    </row>
    <row r="313" customFormat="false" ht="15" hidden="false" customHeight="false" outlineLevel="0" collapsed="false">
      <c r="A313" s="37" t="s">
        <v>2645</v>
      </c>
      <c r="B313" s="37" t="s">
        <v>925</v>
      </c>
      <c r="C313" s="37" t="s">
        <v>62</v>
      </c>
      <c r="D313" s="37" t="s">
        <v>481</v>
      </c>
      <c r="E313" s="38" t="n">
        <v>43574</v>
      </c>
      <c r="F313" s="38" t="n">
        <v>43589</v>
      </c>
      <c r="G313" s="38" t="n">
        <v>43620</v>
      </c>
      <c r="H313" s="37" t="n">
        <v>130</v>
      </c>
      <c r="I313" s="37" t="n">
        <v>14</v>
      </c>
      <c r="J313" s="37" t="n">
        <v>1</v>
      </c>
      <c r="K313" s="39" t="n">
        <v>38588</v>
      </c>
      <c r="L313" s="37" t="s">
        <v>112</v>
      </c>
      <c r="M313" s="37" t="n">
        <f aca="false">IF(OR(E313="",F313=""),"",F313-E313)</f>
        <v>15</v>
      </c>
      <c r="N313" s="37" t="n">
        <f aca="false">IF(OR(E313="",G313=""),"",G313-E313)</f>
        <v>46</v>
      </c>
    </row>
    <row r="314" customFormat="false" ht="15" hidden="false" customHeight="false" outlineLevel="0" collapsed="false">
      <c r="A314" s="37" t="s">
        <v>2646</v>
      </c>
      <c r="B314" s="37" t="s">
        <v>847</v>
      </c>
      <c r="C314" s="37" t="s">
        <v>64</v>
      </c>
      <c r="D314" s="37" t="s">
        <v>457</v>
      </c>
      <c r="E314" s="38" t="n">
        <v>42830</v>
      </c>
      <c r="F314" s="38" t="n">
        <v>42836</v>
      </c>
      <c r="G314" s="38" t="n">
        <v>42880</v>
      </c>
      <c r="H314" s="37" t="n">
        <v>9</v>
      </c>
      <c r="I314" s="37" t="n">
        <v>14</v>
      </c>
      <c r="J314" s="37" t="n">
        <v>1</v>
      </c>
      <c r="K314" s="39" t="n">
        <v>19699</v>
      </c>
      <c r="L314" s="37" t="s">
        <v>111</v>
      </c>
      <c r="M314" s="37" t="n">
        <f aca="false">IF(OR(E314="",F314=""),"",F314-E314)</f>
        <v>6</v>
      </c>
      <c r="N314" s="37" t="n">
        <f aca="false">IF(OR(E314="",G314=""),"",G314-E314)</f>
        <v>50</v>
      </c>
    </row>
    <row r="315" customFormat="false" ht="15" hidden="false" customHeight="false" outlineLevel="0" collapsed="false">
      <c r="A315" s="37" t="s">
        <v>2647</v>
      </c>
      <c r="B315" s="37" t="s">
        <v>928</v>
      </c>
      <c r="C315" s="37" t="s">
        <v>60</v>
      </c>
      <c r="D315" s="37" t="s">
        <v>520</v>
      </c>
      <c r="E315" s="38" t="n">
        <v>46213</v>
      </c>
      <c r="F315" s="38" t="n">
        <v>46212</v>
      </c>
      <c r="G315" s="38" t="n">
        <v>46261</v>
      </c>
      <c r="H315" s="37" t="n">
        <v>108</v>
      </c>
      <c r="I315" s="37" t="n">
        <v>3</v>
      </c>
      <c r="J315" s="37" t="n">
        <v>3</v>
      </c>
      <c r="K315" s="39" t="n">
        <v>76967</v>
      </c>
      <c r="L315" s="37" t="s">
        <v>114</v>
      </c>
      <c r="M315" s="37" t="n">
        <f aca="false">IF(OR(E315="",F315=""),"",F315-E315)</f>
        <v>-1</v>
      </c>
      <c r="N315" s="37" t="n">
        <f aca="false">IF(OR(E315="",G315=""),"",G315-E315)</f>
        <v>48</v>
      </c>
    </row>
    <row r="316" customFormat="false" ht="15" hidden="false" customHeight="false" outlineLevel="0" collapsed="false">
      <c r="A316" s="37" t="s">
        <v>2648</v>
      </c>
      <c r="B316" s="37" t="s">
        <v>929</v>
      </c>
      <c r="C316" s="37" t="s">
        <v>61</v>
      </c>
      <c r="D316" s="37" t="s">
        <v>508</v>
      </c>
      <c r="E316" s="38" t="n">
        <v>46089</v>
      </c>
      <c r="F316" s="38" t="n">
        <v>46145</v>
      </c>
      <c r="G316" s="38" t="n">
        <v>46169</v>
      </c>
      <c r="H316" s="37" t="n">
        <v>44</v>
      </c>
      <c r="I316" s="37" t="n">
        <v>4</v>
      </c>
      <c r="J316" s="37" t="n">
        <v>2</v>
      </c>
      <c r="K316" s="39" t="n">
        <v>47465</v>
      </c>
      <c r="L316" s="37" t="s">
        <v>111</v>
      </c>
      <c r="M316" s="37" t="n">
        <f aca="false">IF(OR(E316="",F316=""),"",F316-E316)</f>
        <v>56</v>
      </c>
      <c r="N316" s="37" t="n">
        <f aca="false">IF(OR(E316="",G316=""),"",G316-E316)</f>
        <v>80</v>
      </c>
    </row>
    <row r="317" customFormat="false" ht="15" hidden="false" customHeight="false" outlineLevel="0" collapsed="false">
      <c r="A317" s="37" t="s">
        <v>2649</v>
      </c>
      <c r="B317" s="37" t="s">
        <v>743</v>
      </c>
      <c r="C317" s="37" t="s">
        <v>61</v>
      </c>
      <c r="D317" s="37" t="s">
        <v>423</v>
      </c>
      <c r="E317" s="38" t="n">
        <v>44835</v>
      </c>
      <c r="F317" s="38" t="n">
        <v>44843</v>
      </c>
      <c r="G317" s="38" t="n">
        <v>44897</v>
      </c>
      <c r="H317" s="37" t="n">
        <v>124</v>
      </c>
      <c r="I317" s="37" t="n">
        <v>9</v>
      </c>
      <c r="J317" s="37" t="n">
        <v>1</v>
      </c>
      <c r="K317" s="39" t="n">
        <v>3227</v>
      </c>
      <c r="L317" s="37" t="s">
        <v>114</v>
      </c>
      <c r="M317" s="37" t="n">
        <f aca="false">IF(OR(E317="",F317=""),"",F317-E317)</f>
        <v>8</v>
      </c>
      <c r="N317" s="37" t="n">
        <f aca="false">IF(OR(E317="",G317=""),"",G317-E317)</f>
        <v>62</v>
      </c>
    </row>
    <row r="318" customFormat="false" ht="15" hidden="false" customHeight="false" outlineLevel="0" collapsed="false">
      <c r="A318" s="37" t="s">
        <v>2650</v>
      </c>
      <c r="B318" s="37" t="s">
        <v>802</v>
      </c>
      <c r="C318" s="37" t="s">
        <v>63</v>
      </c>
      <c r="D318" s="37" t="s">
        <v>529</v>
      </c>
      <c r="E318" s="38" t="n">
        <v>44791</v>
      </c>
      <c r="F318" s="38" t="n">
        <v>44755</v>
      </c>
      <c r="G318" s="38" t="n">
        <v>44811</v>
      </c>
      <c r="H318" s="37" t="n">
        <v>110</v>
      </c>
      <c r="I318" s="37" t="n">
        <v>11</v>
      </c>
      <c r="J318" s="37" t="n">
        <v>1</v>
      </c>
      <c r="K318" s="39" t="n">
        <v>25093</v>
      </c>
      <c r="L318" s="37" t="s">
        <v>112</v>
      </c>
      <c r="M318" s="37" t="n">
        <f aca="false">IF(OR(E318="",F318=""),"",F318-E318)</f>
        <v>-36</v>
      </c>
      <c r="N318" s="37" t="n">
        <f aca="false">IF(OR(E318="",G318=""),"",G318-E318)</f>
        <v>20</v>
      </c>
    </row>
    <row r="319" customFormat="false" ht="15" hidden="false" customHeight="false" outlineLevel="0" collapsed="false">
      <c r="A319" s="37" t="s">
        <v>2651</v>
      </c>
      <c r="B319" s="37" t="s">
        <v>931</v>
      </c>
      <c r="C319" s="37" t="s">
        <v>63</v>
      </c>
      <c r="D319" s="37" t="s">
        <v>388</v>
      </c>
      <c r="E319" s="38" t="n">
        <v>45875</v>
      </c>
      <c r="F319" s="38" t="n">
        <v>45905</v>
      </c>
      <c r="G319" s="38" t="n">
        <v>45929</v>
      </c>
      <c r="H319" s="37" t="n">
        <v>106</v>
      </c>
      <c r="I319" s="37" t="n">
        <v>6</v>
      </c>
      <c r="J319" s="37" t="n">
        <v>1</v>
      </c>
      <c r="K319" s="39" t="n">
        <v>60910</v>
      </c>
      <c r="L319" s="37" t="s">
        <v>111</v>
      </c>
      <c r="M319" s="37" t="n">
        <f aca="false">IF(OR(E319="",F319=""),"",F319-E319)</f>
        <v>30</v>
      </c>
      <c r="N319" s="37" t="n">
        <f aca="false">IF(OR(E319="",G319=""),"",G319-E319)</f>
        <v>54</v>
      </c>
    </row>
    <row r="320" customFormat="false" ht="15" hidden="false" customHeight="false" outlineLevel="0" collapsed="false">
      <c r="A320" s="37" t="s">
        <v>2652</v>
      </c>
      <c r="B320" s="37" t="s">
        <v>932</v>
      </c>
      <c r="C320" s="37" t="s">
        <v>63</v>
      </c>
      <c r="D320" s="37" t="s">
        <v>529</v>
      </c>
      <c r="E320" s="38" t="n">
        <v>45155</v>
      </c>
      <c r="F320" s="38" t="n">
        <v>45166</v>
      </c>
      <c r="G320" s="38" t="n">
        <v>45215</v>
      </c>
      <c r="H320" s="37" t="n">
        <v>39</v>
      </c>
      <c r="I320" s="37" t="n">
        <v>14</v>
      </c>
      <c r="J320" s="37" t="n">
        <v>2</v>
      </c>
      <c r="K320" s="39" t="n">
        <v>30882</v>
      </c>
      <c r="L320" s="37" t="s">
        <v>111</v>
      </c>
      <c r="M320" s="37" t="n">
        <f aca="false">IF(OR(E320="",F320=""),"",F320-E320)</f>
        <v>11</v>
      </c>
      <c r="N320" s="37" t="n">
        <f aca="false">IF(OR(E320="",G320=""),"",G320-E320)</f>
        <v>60</v>
      </c>
    </row>
    <row r="321" customFormat="false" ht="15" hidden="false" customHeight="false" outlineLevel="0" collapsed="false">
      <c r="A321" s="37" t="s">
        <v>2653</v>
      </c>
      <c r="B321" s="37" t="s">
        <v>934</v>
      </c>
      <c r="C321" s="37" t="s">
        <v>61</v>
      </c>
      <c r="D321" s="37" t="s">
        <v>491</v>
      </c>
      <c r="E321" s="38" t="n">
        <v>45689</v>
      </c>
      <c r="F321" s="38" t="n">
        <v>45692</v>
      </c>
      <c r="G321" s="38" t="n">
        <v>45739</v>
      </c>
      <c r="H321" s="37" t="n">
        <v>145</v>
      </c>
      <c r="I321" s="37" t="n">
        <v>14</v>
      </c>
      <c r="J321" s="37" t="n">
        <v>2</v>
      </c>
      <c r="K321" s="39" t="n">
        <v>57085</v>
      </c>
      <c r="L321" s="37" t="s">
        <v>113</v>
      </c>
      <c r="M321" s="37" t="n">
        <f aca="false">IF(OR(E321="",F321=""),"",F321-E321)</f>
        <v>3</v>
      </c>
      <c r="N321" s="37" t="n">
        <f aca="false">IF(OR(E321="",G321=""),"",G321-E321)</f>
        <v>50</v>
      </c>
    </row>
    <row r="322" customFormat="false" ht="15" hidden="false" customHeight="false" outlineLevel="0" collapsed="false">
      <c r="A322" s="37" t="s">
        <v>2654</v>
      </c>
      <c r="B322" s="37" t="s">
        <v>935</v>
      </c>
      <c r="C322" s="37" t="s">
        <v>61</v>
      </c>
      <c r="D322" s="37" t="s">
        <v>491</v>
      </c>
      <c r="E322" s="38" t="n">
        <v>45300</v>
      </c>
      <c r="F322" s="38" t="n">
        <v>45288</v>
      </c>
      <c r="G322" s="38" t="n">
        <v>45340</v>
      </c>
      <c r="H322" s="37" t="n">
        <v>128</v>
      </c>
      <c r="I322" s="37" t="n">
        <v>10</v>
      </c>
      <c r="J322" s="37" t="n">
        <v>1</v>
      </c>
      <c r="K322" s="39" t="n">
        <v>23777</v>
      </c>
      <c r="L322" s="37" t="s">
        <v>113</v>
      </c>
      <c r="M322" s="37" t="n">
        <f aca="false">IF(OR(E322="",F322=""),"",F322-E322)</f>
        <v>-12</v>
      </c>
      <c r="N322" s="37" t="n">
        <f aca="false">IF(OR(E322="",G322=""),"",G322-E322)</f>
        <v>40</v>
      </c>
    </row>
    <row r="323" customFormat="false" ht="15" hidden="false" customHeight="false" outlineLevel="0" collapsed="false">
      <c r="A323" s="37" t="s">
        <v>2655</v>
      </c>
      <c r="B323" s="37" t="s">
        <v>505</v>
      </c>
      <c r="C323" s="37" t="s">
        <v>66</v>
      </c>
      <c r="D323" s="37" t="s">
        <v>434</v>
      </c>
      <c r="E323" s="38" t="n">
        <v>43811</v>
      </c>
      <c r="F323" s="38" t="n">
        <v>43784</v>
      </c>
      <c r="G323" s="38" t="n">
        <v>43839</v>
      </c>
      <c r="H323" s="37" t="n">
        <v>110</v>
      </c>
      <c r="I323" s="37" t="n">
        <v>14</v>
      </c>
      <c r="J323" s="37" t="n">
        <v>3</v>
      </c>
      <c r="K323" s="39" t="n">
        <v>23169</v>
      </c>
      <c r="L323" s="37" t="s">
        <v>114</v>
      </c>
      <c r="M323" s="37" t="n">
        <f aca="false">IF(OR(E323="",F323=""),"",F323-E323)</f>
        <v>-27</v>
      </c>
      <c r="N323" s="37" t="n">
        <f aca="false">IF(OR(E323="",G323=""),"",G323-E323)</f>
        <v>28</v>
      </c>
    </row>
    <row r="324" customFormat="false" ht="15" hidden="false" customHeight="false" outlineLevel="0" collapsed="false">
      <c r="A324" s="37" t="s">
        <v>2656</v>
      </c>
      <c r="B324" s="37" t="s">
        <v>936</v>
      </c>
      <c r="C324" s="37" t="s">
        <v>66</v>
      </c>
      <c r="D324" s="37" t="s">
        <v>687</v>
      </c>
      <c r="E324" s="38" t="n">
        <v>45157</v>
      </c>
      <c r="F324" s="38" t="n">
        <v>45174</v>
      </c>
      <c r="G324" s="38" t="n">
        <v>45207</v>
      </c>
      <c r="H324" s="37" t="n">
        <v>29</v>
      </c>
      <c r="I324" s="37" t="n">
        <v>5</v>
      </c>
      <c r="J324" s="37" t="n">
        <v>2</v>
      </c>
      <c r="K324" s="39" t="n">
        <v>9671</v>
      </c>
      <c r="L324" s="37" t="s">
        <v>112</v>
      </c>
      <c r="M324" s="37" t="n">
        <f aca="false">IF(OR(E324="",F324=""),"",F324-E324)</f>
        <v>17</v>
      </c>
      <c r="N324" s="37" t="n">
        <f aca="false">IF(OR(E324="",G324=""),"",G324-E324)</f>
        <v>50</v>
      </c>
    </row>
    <row r="325" customFormat="false" ht="15" hidden="false" customHeight="false" outlineLevel="0" collapsed="false">
      <c r="A325" s="37" t="s">
        <v>2657</v>
      </c>
      <c r="B325" s="37" t="s">
        <v>937</v>
      </c>
      <c r="C325" s="37" t="s">
        <v>64</v>
      </c>
      <c r="D325" s="37" t="s">
        <v>457</v>
      </c>
      <c r="E325" s="38" t="n">
        <v>43274</v>
      </c>
      <c r="F325" s="38" t="n">
        <v>43286</v>
      </c>
      <c r="G325" s="38" t="n">
        <v>43326</v>
      </c>
      <c r="H325" s="37" t="n">
        <v>35</v>
      </c>
      <c r="I325" s="37" t="n">
        <v>13</v>
      </c>
      <c r="J325" s="37" t="n">
        <v>2</v>
      </c>
      <c r="K325" s="39" t="n">
        <v>30078</v>
      </c>
      <c r="L325" s="37" t="s">
        <v>112</v>
      </c>
      <c r="M325" s="37" t="n">
        <f aca="false">IF(OR(E325="",F325=""),"",F325-E325)</f>
        <v>12</v>
      </c>
      <c r="N325" s="37" t="n">
        <f aca="false">IF(OR(E325="",G325=""),"",G325-E325)</f>
        <v>52</v>
      </c>
    </row>
    <row r="326" customFormat="false" ht="15" hidden="false" customHeight="false" outlineLevel="0" collapsed="false">
      <c r="A326" s="37" t="s">
        <v>2658</v>
      </c>
      <c r="B326" s="37" t="s">
        <v>609</v>
      </c>
      <c r="C326" s="37" t="s">
        <v>63</v>
      </c>
      <c r="D326" s="37" t="s">
        <v>529</v>
      </c>
      <c r="E326" s="38" t="n">
        <v>46053</v>
      </c>
      <c r="F326" s="38" t="n">
        <v>46080</v>
      </c>
      <c r="G326" s="38" t="n">
        <v>46104</v>
      </c>
      <c r="H326" s="37" t="n">
        <v>127</v>
      </c>
      <c r="I326" s="37" t="n">
        <v>13</v>
      </c>
      <c r="J326" s="37" t="n">
        <v>1</v>
      </c>
      <c r="K326" s="39" t="n">
        <v>41562</v>
      </c>
      <c r="L326" s="37" t="s">
        <v>111</v>
      </c>
      <c r="M326" s="37" t="n">
        <f aca="false">IF(OR(E326="",F326=""),"",F326-E326)</f>
        <v>27</v>
      </c>
      <c r="N326" s="37" t="n">
        <f aca="false">IF(OR(E326="",G326=""),"",G326-E326)</f>
        <v>51</v>
      </c>
    </row>
    <row r="327" customFormat="false" ht="15" hidden="false" customHeight="false" outlineLevel="0" collapsed="false">
      <c r="A327" s="37" t="s">
        <v>2659</v>
      </c>
      <c r="B327" s="37" t="s">
        <v>938</v>
      </c>
      <c r="C327" s="37" t="s">
        <v>60</v>
      </c>
      <c r="D327" s="37" t="s">
        <v>520</v>
      </c>
      <c r="E327" s="38" t="n">
        <v>43372</v>
      </c>
      <c r="F327" s="38" t="n">
        <v>43382</v>
      </c>
      <c r="G327" s="38" t="n">
        <v>43404</v>
      </c>
      <c r="H327" s="37" t="n">
        <v>152</v>
      </c>
      <c r="I327" s="37" t="n">
        <v>10</v>
      </c>
      <c r="J327" s="37" t="n">
        <v>2</v>
      </c>
      <c r="K327" s="39" t="n">
        <v>58713</v>
      </c>
      <c r="L327" s="37" t="s">
        <v>113</v>
      </c>
      <c r="M327" s="37" t="n">
        <f aca="false">IF(OR(E327="",F327=""),"",F327-E327)</f>
        <v>10</v>
      </c>
      <c r="N327" s="37" t="n">
        <f aca="false">IF(OR(E327="",G327=""),"",G327-E327)</f>
        <v>32</v>
      </c>
    </row>
    <row r="328" customFormat="false" ht="15" hidden="false" customHeight="false" outlineLevel="0" collapsed="false">
      <c r="A328" s="37" t="s">
        <v>2660</v>
      </c>
      <c r="B328" s="37" t="s">
        <v>940</v>
      </c>
      <c r="C328" s="37" t="s">
        <v>60</v>
      </c>
      <c r="D328" s="37" t="s">
        <v>384</v>
      </c>
      <c r="E328" s="38" t="n">
        <v>44084</v>
      </c>
      <c r="F328" s="38" t="n">
        <v>44115</v>
      </c>
      <c r="G328" s="38" t="n">
        <v>44153</v>
      </c>
      <c r="H328" s="37" t="n">
        <v>69</v>
      </c>
      <c r="I328" s="37" t="n">
        <v>6</v>
      </c>
      <c r="J328" s="37" t="n">
        <v>2</v>
      </c>
      <c r="K328" s="39" t="n">
        <v>35154</v>
      </c>
      <c r="L328" s="37" t="s">
        <v>113</v>
      </c>
      <c r="M328" s="37" t="n">
        <f aca="false">IF(OR(E328="",F328=""),"",F328-E328)</f>
        <v>31</v>
      </c>
      <c r="N328" s="37" t="n">
        <f aca="false">IF(OR(E328="",G328=""),"",G328-E328)</f>
        <v>69</v>
      </c>
    </row>
    <row r="329" customFormat="false" ht="15" hidden="false" customHeight="false" outlineLevel="0" collapsed="false">
      <c r="A329" s="37" t="s">
        <v>2661</v>
      </c>
      <c r="B329" s="37" t="s">
        <v>941</v>
      </c>
      <c r="C329" s="37" t="s">
        <v>60</v>
      </c>
      <c r="D329" s="37" t="s">
        <v>384</v>
      </c>
      <c r="E329" s="38" t="n">
        <v>42334</v>
      </c>
      <c r="F329" s="38" t="n">
        <v>42341</v>
      </c>
      <c r="G329" s="38" t="n">
        <v>42387</v>
      </c>
      <c r="H329" s="37" t="n">
        <v>52</v>
      </c>
      <c r="I329" s="37" t="n">
        <v>14</v>
      </c>
      <c r="J329" s="37" t="n">
        <v>1</v>
      </c>
      <c r="K329" s="39" t="n">
        <v>13756</v>
      </c>
      <c r="L329" s="37" t="s">
        <v>112</v>
      </c>
      <c r="M329" s="37" t="n">
        <f aca="false">IF(OR(E329="",F329=""),"",F329-E329)</f>
        <v>7</v>
      </c>
      <c r="N329" s="37" t="n">
        <f aca="false">IF(OR(E329="",G329=""),"",G329-E329)</f>
        <v>53</v>
      </c>
    </row>
    <row r="330" customFormat="false" ht="15" hidden="false" customHeight="false" outlineLevel="0" collapsed="false">
      <c r="A330" s="37" t="s">
        <v>2662</v>
      </c>
      <c r="B330" s="37" t="s">
        <v>942</v>
      </c>
      <c r="C330" s="37" t="s">
        <v>67</v>
      </c>
      <c r="D330" s="37" t="s">
        <v>664</v>
      </c>
      <c r="E330" s="38" t="n">
        <v>42303</v>
      </c>
      <c r="F330" s="38" t="n">
        <v>42304</v>
      </c>
      <c r="G330" s="38" t="n">
        <v>42352</v>
      </c>
      <c r="H330" s="37" t="n">
        <v>25</v>
      </c>
      <c r="I330" s="37" t="n">
        <v>12</v>
      </c>
      <c r="J330" s="37" t="n">
        <v>1</v>
      </c>
      <c r="K330" s="39" t="n">
        <v>30256</v>
      </c>
      <c r="L330" s="37" t="s">
        <v>114</v>
      </c>
      <c r="M330" s="37" t="n">
        <f aca="false">IF(OR(E330="",F330=""),"",F330-E330)</f>
        <v>1</v>
      </c>
      <c r="N330" s="37" t="n">
        <f aca="false">IF(OR(E330="",G330=""),"",G330-E330)</f>
        <v>49</v>
      </c>
    </row>
    <row r="331" customFormat="false" ht="15" hidden="false" customHeight="false" outlineLevel="0" collapsed="false">
      <c r="A331" s="37" t="s">
        <v>2663</v>
      </c>
      <c r="B331" s="37" t="s">
        <v>943</v>
      </c>
      <c r="C331" s="37" t="s">
        <v>60</v>
      </c>
      <c r="D331" s="37" t="s">
        <v>407</v>
      </c>
      <c r="E331" s="38" t="n">
        <v>43217</v>
      </c>
      <c r="F331" s="38" t="n">
        <v>43246</v>
      </c>
      <c r="G331" s="38" t="n">
        <v>43265</v>
      </c>
      <c r="H331" s="37" t="n">
        <v>113</v>
      </c>
      <c r="I331" s="37" t="n">
        <v>5</v>
      </c>
      <c r="J331" s="37" t="n">
        <v>3</v>
      </c>
      <c r="K331" s="39" t="n">
        <v>27319</v>
      </c>
      <c r="L331" s="37" t="s">
        <v>111</v>
      </c>
      <c r="M331" s="37" t="n">
        <f aca="false">IF(OR(E331="",F331=""),"",F331-E331)</f>
        <v>29</v>
      </c>
      <c r="N331" s="37" t="n">
        <f aca="false">IF(OR(E331="",G331=""),"",G331-E331)</f>
        <v>48</v>
      </c>
    </row>
    <row r="332" customFormat="false" ht="15" hidden="false" customHeight="false" outlineLevel="0" collapsed="false">
      <c r="A332" s="37" t="s">
        <v>2664</v>
      </c>
      <c r="B332" s="37" t="s">
        <v>668</v>
      </c>
      <c r="C332" s="37" t="s">
        <v>62</v>
      </c>
      <c r="D332" s="37" t="s">
        <v>481</v>
      </c>
      <c r="E332" s="38" t="n">
        <v>42740</v>
      </c>
      <c r="F332" s="38" t="n">
        <v>42733</v>
      </c>
      <c r="G332" s="38" t="n">
        <v>42774</v>
      </c>
      <c r="H332" s="37" t="n">
        <v>82</v>
      </c>
      <c r="I332" s="37" t="n">
        <v>10</v>
      </c>
      <c r="J332" s="37" t="n">
        <v>1</v>
      </c>
      <c r="K332" s="39" t="n">
        <v>39235</v>
      </c>
      <c r="L332" s="37" t="s">
        <v>111</v>
      </c>
      <c r="M332" s="37" t="n">
        <f aca="false">IF(OR(E332="",F332=""),"",F332-E332)</f>
        <v>-7</v>
      </c>
      <c r="N332" s="37" t="n">
        <f aca="false">IF(OR(E332="",G332=""),"",G332-E332)</f>
        <v>34</v>
      </c>
    </row>
    <row r="333" customFormat="false" ht="15" hidden="false" customHeight="false" outlineLevel="0" collapsed="false">
      <c r="A333" s="37" t="s">
        <v>2665</v>
      </c>
      <c r="B333" s="37" t="s">
        <v>472</v>
      </c>
      <c r="C333" s="37" t="s">
        <v>60</v>
      </c>
      <c r="D333" s="37" t="s">
        <v>407</v>
      </c>
      <c r="E333" s="38" t="n">
        <v>44439</v>
      </c>
      <c r="F333" s="38" t="n">
        <v>44445</v>
      </c>
      <c r="G333" s="38" t="n">
        <v>44488</v>
      </c>
      <c r="H333" s="37" t="n">
        <v>139</v>
      </c>
      <c r="I333" s="37" t="n">
        <v>9</v>
      </c>
      <c r="J333" s="37" t="n">
        <v>3</v>
      </c>
      <c r="K333" s="39" t="n">
        <v>6563</v>
      </c>
      <c r="L333" s="37" t="s">
        <v>112</v>
      </c>
      <c r="M333" s="37" t="n">
        <f aca="false">IF(OR(E333="",F333=""),"",F333-E333)</f>
        <v>6</v>
      </c>
      <c r="N333" s="37" t="n">
        <f aca="false">IF(OR(E333="",G333=""),"",G333-E333)</f>
        <v>49</v>
      </c>
    </row>
    <row r="334" customFormat="false" ht="15" hidden="false" customHeight="false" outlineLevel="0" collapsed="false">
      <c r="A334" s="37" t="s">
        <v>2666</v>
      </c>
      <c r="B334" s="37" t="s">
        <v>945</v>
      </c>
      <c r="C334" s="37" t="s">
        <v>60</v>
      </c>
      <c r="D334" s="37" t="s">
        <v>366</v>
      </c>
      <c r="E334" s="38" t="n">
        <v>43073</v>
      </c>
      <c r="F334" s="38" t="n">
        <v>43044</v>
      </c>
      <c r="G334" s="38" t="n">
        <v>43099</v>
      </c>
      <c r="H334" s="37" t="n">
        <v>95</v>
      </c>
      <c r="I334" s="37" t="n">
        <v>9</v>
      </c>
      <c r="J334" s="37" t="n">
        <v>1</v>
      </c>
      <c r="K334" s="39" t="n">
        <v>17393</v>
      </c>
      <c r="L334" s="37" t="s">
        <v>111</v>
      </c>
      <c r="M334" s="37" t="n">
        <f aca="false">IF(OR(E334="",F334=""),"",F334-E334)</f>
        <v>-29</v>
      </c>
      <c r="N334" s="37" t="n">
        <f aca="false">IF(OR(E334="",G334=""),"",G334-E334)</f>
        <v>26</v>
      </c>
    </row>
    <row r="335" customFormat="false" ht="15" hidden="false" customHeight="false" outlineLevel="0" collapsed="false">
      <c r="A335" s="37" t="s">
        <v>2667</v>
      </c>
      <c r="B335" s="37" t="s">
        <v>947</v>
      </c>
      <c r="C335" s="37" t="s">
        <v>60</v>
      </c>
      <c r="D335" s="37" t="s">
        <v>393</v>
      </c>
      <c r="E335" s="38" t="n">
        <v>42815</v>
      </c>
      <c r="F335" s="38" t="n">
        <v>42816</v>
      </c>
      <c r="G335" s="38" t="n">
        <v>42860</v>
      </c>
      <c r="H335" s="37" t="n">
        <v>31</v>
      </c>
      <c r="I335" s="37" t="n">
        <v>7</v>
      </c>
      <c r="J335" s="37" t="n">
        <v>1</v>
      </c>
      <c r="K335" s="39" t="n">
        <v>25388</v>
      </c>
      <c r="L335" s="37" t="s">
        <v>112</v>
      </c>
      <c r="M335" s="37" t="n">
        <f aca="false">IF(OR(E335="",F335=""),"",F335-E335)</f>
        <v>1</v>
      </c>
      <c r="N335" s="37" t="n">
        <f aca="false">IF(OR(E335="",G335=""),"",G335-E335)</f>
        <v>45</v>
      </c>
    </row>
    <row r="336" customFormat="false" ht="15" hidden="false" customHeight="false" outlineLevel="0" collapsed="false">
      <c r="A336" s="37" t="s">
        <v>2668</v>
      </c>
      <c r="B336" s="37" t="s">
        <v>948</v>
      </c>
      <c r="C336" s="37" t="s">
        <v>60</v>
      </c>
      <c r="D336" s="37" t="s">
        <v>366</v>
      </c>
      <c r="E336" s="38" t="n">
        <v>44350</v>
      </c>
      <c r="F336" s="38" t="n">
        <v>44372</v>
      </c>
      <c r="G336" s="38" t="n">
        <v>44404</v>
      </c>
      <c r="H336" s="37" t="n">
        <v>14</v>
      </c>
      <c r="I336" s="37" t="n">
        <v>13</v>
      </c>
      <c r="J336" s="37" t="n">
        <v>1</v>
      </c>
      <c r="K336" s="39" t="n">
        <v>67669</v>
      </c>
      <c r="L336" s="37" t="s">
        <v>111</v>
      </c>
      <c r="M336" s="37" t="n">
        <f aca="false">IF(OR(E336="",F336=""),"",F336-E336)</f>
        <v>22</v>
      </c>
      <c r="N336" s="37" t="n">
        <f aca="false">IF(OR(E336="",G336=""),"",G336-E336)</f>
        <v>54</v>
      </c>
    </row>
    <row r="337" customFormat="false" ht="15" hidden="false" customHeight="false" outlineLevel="0" collapsed="false">
      <c r="A337" s="37" t="s">
        <v>2669</v>
      </c>
      <c r="B337" s="37" t="s">
        <v>949</v>
      </c>
      <c r="C337" s="37" t="s">
        <v>60</v>
      </c>
      <c r="D337" s="37" t="s">
        <v>393</v>
      </c>
      <c r="E337" s="38" t="n">
        <v>43844</v>
      </c>
      <c r="F337" s="38" t="n">
        <v>43865</v>
      </c>
      <c r="G337" s="38" t="n">
        <v>43903</v>
      </c>
      <c r="H337" s="37" t="n">
        <v>71</v>
      </c>
      <c r="I337" s="37" t="n">
        <v>5</v>
      </c>
      <c r="J337" s="37" t="n">
        <v>2</v>
      </c>
      <c r="K337" s="39" t="n">
        <v>28379</v>
      </c>
      <c r="L337" s="37" t="s">
        <v>111</v>
      </c>
      <c r="M337" s="37" t="n">
        <f aca="false">IF(OR(E337="",F337=""),"",F337-E337)</f>
        <v>21</v>
      </c>
      <c r="N337" s="37" t="n">
        <f aca="false">IF(OR(E337="",G337=""),"",G337-E337)</f>
        <v>59</v>
      </c>
    </row>
    <row r="338" customFormat="false" ht="15" hidden="false" customHeight="false" outlineLevel="0" collapsed="false">
      <c r="A338" s="37" t="s">
        <v>2670</v>
      </c>
      <c r="B338" s="37" t="s">
        <v>950</v>
      </c>
      <c r="C338" s="37" t="s">
        <v>60</v>
      </c>
      <c r="D338" s="37" t="s">
        <v>366</v>
      </c>
      <c r="E338" s="38" t="n">
        <v>45405</v>
      </c>
      <c r="F338" s="38" t="n">
        <v>45412</v>
      </c>
      <c r="G338" s="38" t="n">
        <v>45471</v>
      </c>
      <c r="H338" s="37" t="n">
        <v>113</v>
      </c>
      <c r="I338" s="37" t="n">
        <v>10</v>
      </c>
      <c r="J338" s="37" t="n">
        <v>3</v>
      </c>
      <c r="K338" s="39" t="n">
        <v>27773</v>
      </c>
      <c r="L338" s="37" t="s">
        <v>111</v>
      </c>
      <c r="M338" s="37" t="n">
        <f aca="false">IF(OR(E338="",F338=""),"",F338-E338)</f>
        <v>7</v>
      </c>
      <c r="N338" s="37" t="n">
        <f aca="false">IF(OR(E338="",G338=""),"",G338-E338)</f>
        <v>66</v>
      </c>
    </row>
    <row r="339" customFormat="false" ht="15" hidden="false" customHeight="false" outlineLevel="0" collapsed="false">
      <c r="A339" s="37" t="s">
        <v>2671</v>
      </c>
      <c r="B339" s="37" t="s">
        <v>791</v>
      </c>
      <c r="C339" s="37" t="s">
        <v>63</v>
      </c>
      <c r="D339" s="37" t="s">
        <v>529</v>
      </c>
      <c r="E339" s="38" t="n">
        <v>45710</v>
      </c>
      <c r="F339" s="38" t="n">
        <v>45765</v>
      </c>
      <c r="G339" s="38" t="n">
        <v>45784</v>
      </c>
      <c r="H339" s="37" t="n">
        <v>64</v>
      </c>
      <c r="I339" s="37" t="n">
        <v>8</v>
      </c>
      <c r="J339" s="37" t="n">
        <v>2</v>
      </c>
      <c r="K339" s="39" t="n">
        <v>27303</v>
      </c>
      <c r="L339" s="37" t="s">
        <v>111</v>
      </c>
      <c r="M339" s="37" t="n">
        <f aca="false">IF(OR(E339="",F339=""),"",F339-E339)</f>
        <v>55</v>
      </c>
      <c r="N339" s="37" t="n">
        <f aca="false">IF(OR(E339="",G339=""),"",G339-E339)</f>
        <v>74</v>
      </c>
    </row>
    <row r="340" customFormat="false" ht="15" hidden="false" customHeight="false" outlineLevel="0" collapsed="false">
      <c r="A340" s="37" t="s">
        <v>2672</v>
      </c>
      <c r="B340" s="37" t="s">
        <v>952</v>
      </c>
      <c r="C340" s="37" t="s">
        <v>62</v>
      </c>
      <c r="D340" s="37" t="s">
        <v>420</v>
      </c>
      <c r="E340" s="38" t="n">
        <v>44009</v>
      </c>
      <c r="F340" s="38" t="n">
        <v>44006</v>
      </c>
      <c r="G340" s="38" t="n">
        <v>44059</v>
      </c>
      <c r="H340" s="37" t="n">
        <v>76</v>
      </c>
      <c r="I340" s="37" t="n">
        <v>7</v>
      </c>
      <c r="J340" s="37" t="n">
        <v>1</v>
      </c>
      <c r="K340" s="39" t="n">
        <v>25916</v>
      </c>
      <c r="L340" s="37" t="s">
        <v>112</v>
      </c>
      <c r="M340" s="37" t="n">
        <f aca="false">IF(OR(E340="",F340=""),"",F340-E340)</f>
        <v>-3</v>
      </c>
      <c r="N340" s="37" t="n">
        <f aca="false">IF(OR(E340="",G340=""),"",G340-E340)</f>
        <v>50</v>
      </c>
    </row>
    <row r="341" customFormat="false" ht="15" hidden="false" customHeight="false" outlineLevel="0" collapsed="false">
      <c r="A341" s="37" t="s">
        <v>2673</v>
      </c>
      <c r="B341" s="37" t="s">
        <v>954</v>
      </c>
      <c r="C341" s="37" t="s">
        <v>60</v>
      </c>
      <c r="D341" s="37" t="s">
        <v>366</v>
      </c>
      <c r="E341" s="38" t="n">
        <v>46089</v>
      </c>
      <c r="F341" s="38" t="n">
        <v>46113</v>
      </c>
      <c r="G341" s="38" t="n">
        <v>46148</v>
      </c>
      <c r="H341" s="37" t="n">
        <v>70</v>
      </c>
      <c r="I341" s="37" t="n">
        <v>9</v>
      </c>
      <c r="J341" s="37" t="n">
        <v>2</v>
      </c>
      <c r="K341" s="39" t="n">
        <v>45762</v>
      </c>
      <c r="L341" s="37" t="s">
        <v>112</v>
      </c>
      <c r="M341" s="37" t="n">
        <f aca="false">IF(OR(E341="",F341=""),"",F341-E341)</f>
        <v>24</v>
      </c>
      <c r="N341" s="37" t="n">
        <f aca="false">IF(OR(E341="",G341=""),"",G341-E341)</f>
        <v>59</v>
      </c>
    </row>
    <row r="342" customFormat="false" ht="15" hidden="false" customHeight="false" outlineLevel="0" collapsed="false">
      <c r="A342" s="37" t="s">
        <v>2674</v>
      </c>
      <c r="B342" s="37" t="s">
        <v>955</v>
      </c>
      <c r="C342" s="37" t="s">
        <v>64</v>
      </c>
      <c r="D342" s="37" t="s">
        <v>440</v>
      </c>
      <c r="E342" s="38" t="n">
        <v>46146</v>
      </c>
      <c r="F342" s="38" t="n">
        <v>46176</v>
      </c>
      <c r="G342" s="38" t="n">
        <v>46205</v>
      </c>
      <c r="H342" s="37" t="n">
        <v>39</v>
      </c>
      <c r="I342" s="37" t="n">
        <v>4</v>
      </c>
      <c r="J342" s="37" t="n">
        <v>3</v>
      </c>
      <c r="K342" s="39" t="n">
        <v>80035</v>
      </c>
      <c r="L342" s="37" t="s">
        <v>112</v>
      </c>
      <c r="M342" s="37" t="n">
        <f aca="false">IF(OR(E342="",F342=""),"",F342-E342)</f>
        <v>30</v>
      </c>
      <c r="N342" s="37" t="n">
        <f aca="false">IF(OR(E342="",G342=""),"",G342-E342)</f>
        <v>59</v>
      </c>
    </row>
    <row r="343" customFormat="false" ht="15" hidden="false" customHeight="false" outlineLevel="0" collapsed="false">
      <c r="A343" s="37" t="s">
        <v>2675</v>
      </c>
      <c r="B343" s="37" t="s">
        <v>957</v>
      </c>
      <c r="C343" s="37" t="s">
        <v>62</v>
      </c>
      <c r="D343" s="37" t="s">
        <v>481</v>
      </c>
      <c r="E343" s="38" t="n">
        <v>43066</v>
      </c>
      <c r="F343" s="38" t="n">
        <v>43066</v>
      </c>
      <c r="G343" s="38" t="n">
        <v>43091</v>
      </c>
      <c r="H343" s="37" t="n">
        <v>85</v>
      </c>
      <c r="I343" s="37" t="n">
        <v>4</v>
      </c>
      <c r="J343" s="37" t="n">
        <v>1</v>
      </c>
      <c r="K343" s="39" t="n">
        <v>80790</v>
      </c>
      <c r="L343" s="37" t="s">
        <v>112</v>
      </c>
      <c r="M343" s="37" t="n">
        <f aca="false">IF(OR(E343="",F343=""),"",F343-E343)</f>
        <v>0</v>
      </c>
      <c r="N343" s="37" t="n">
        <f aca="false">IF(OR(E343="",G343=""),"",G343-E343)</f>
        <v>25</v>
      </c>
    </row>
    <row r="344" customFormat="false" ht="15" hidden="false" customHeight="false" outlineLevel="0" collapsed="false">
      <c r="A344" s="37" t="s">
        <v>2676</v>
      </c>
      <c r="B344" s="37" t="s">
        <v>958</v>
      </c>
      <c r="C344" s="37" t="s">
        <v>62</v>
      </c>
      <c r="D344" s="37" t="s">
        <v>352</v>
      </c>
      <c r="E344" s="38" t="n">
        <v>44807</v>
      </c>
      <c r="F344" s="38" t="n">
        <v>44824</v>
      </c>
      <c r="G344" s="38" t="n">
        <v>44871</v>
      </c>
      <c r="H344" s="37" t="n">
        <v>278</v>
      </c>
      <c r="I344" s="37" t="n">
        <v>4</v>
      </c>
      <c r="J344" s="37" t="n">
        <v>1</v>
      </c>
      <c r="K344" s="39" t="n">
        <v>46251</v>
      </c>
      <c r="L344" s="37" t="s">
        <v>114</v>
      </c>
      <c r="M344" s="37" t="n">
        <f aca="false">IF(OR(E344="",F344=""),"",F344-E344)</f>
        <v>17</v>
      </c>
      <c r="N344" s="37" t="n">
        <f aca="false">IF(OR(E344="",G344=""),"",G344-E344)</f>
        <v>64</v>
      </c>
    </row>
    <row r="345" customFormat="false" ht="15" hidden="false" customHeight="false" outlineLevel="0" collapsed="false">
      <c r="A345" s="37" t="s">
        <v>2677</v>
      </c>
      <c r="B345" s="37" t="s">
        <v>960</v>
      </c>
      <c r="C345" s="37" t="s">
        <v>60</v>
      </c>
      <c r="D345" s="37" t="s">
        <v>384</v>
      </c>
      <c r="E345" s="38" t="n">
        <v>44860</v>
      </c>
      <c r="F345" s="38" t="n">
        <v>44904</v>
      </c>
      <c r="G345" s="38" t="n">
        <v>44937</v>
      </c>
      <c r="H345" s="37" t="n">
        <v>139</v>
      </c>
      <c r="I345" s="37" t="n">
        <v>9</v>
      </c>
      <c r="J345" s="37" t="n">
        <v>1</v>
      </c>
      <c r="K345" s="39" t="n">
        <v>47260</v>
      </c>
      <c r="L345" s="37" t="s">
        <v>111</v>
      </c>
      <c r="M345" s="37" t="n">
        <f aca="false">IF(OR(E345="",F345=""),"",F345-E345)</f>
        <v>44</v>
      </c>
      <c r="N345" s="37" t="n">
        <f aca="false">IF(OR(E345="",G345=""),"",G345-E345)</f>
        <v>77</v>
      </c>
    </row>
    <row r="346" customFormat="false" ht="15" hidden="false" customHeight="false" outlineLevel="0" collapsed="false">
      <c r="A346" s="37" t="s">
        <v>2678</v>
      </c>
      <c r="B346" s="37" t="s">
        <v>962</v>
      </c>
      <c r="C346" s="37" t="s">
        <v>61</v>
      </c>
      <c r="D346" s="37" t="s">
        <v>491</v>
      </c>
      <c r="E346" s="38" t="n">
        <v>44064</v>
      </c>
      <c r="F346" s="38" t="n">
        <v>44076</v>
      </c>
      <c r="G346" s="38" t="n">
        <v>44130</v>
      </c>
      <c r="H346" s="37" t="n">
        <v>61</v>
      </c>
      <c r="I346" s="37" t="n">
        <v>8</v>
      </c>
      <c r="J346" s="37" t="n">
        <v>2</v>
      </c>
      <c r="K346" s="39" t="n">
        <v>45411</v>
      </c>
      <c r="L346" s="37" t="s">
        <v>112</v>
      </c>
      <c r="M346" s="37" t="n">
        <f aca="false">IF(OR(E346="",F346=""),"",F346-E346)</f>
        <v>12</v>
      </c>
      <c r="N346" s="37" t="n">
        <f aca="false">IF(OR(E346="",G346=""),"",G346-E346)</f>
        <v>66</v>
      </c>
    </row>
    <row r="347" customFormat="false" ht="15" hidden="false" customHeight="false" outlineLevel="0" collapsed="false">
      <c r="A347" s="37" t="s">
        <v>2679</v>
      </c>
      <c r="B347" s="37" t="s">
        <v>963</v>
      </c>
      <c r="C347" s="37" t="s">
        <v>60</v>
      </c>
      <c r="D347" s="37" t="s">
        <v>470</v>
      </c>
      <c r="E347" s="38" t="n">
        <v>42347</v>
      </c>
      <c r="F347" s="38" t="n">
        <v>42385</v>
      </c>
      <c r="G347" s="38" t="n">
        <v>42410</v>
      </c>
      <c r="H347" s="37" t="n">
        <v>60</v>
      </c>
      <c r="I347" s="37" t="n">
        <v>8</v>
      </c>
      <c r="J347" s="37" t="n">
        <v>1</v>
      </c>
      <c r="K347" s="39" t="n">
        <v>10104</v>
      </c>
      <c r="L347" s="37" t="s">
        <v>114</v>
      </c>
      <c r="M347" s="37" t="n">
        <f aca="false">IF(OR(E347="",F347=""),"",F347-E347)</f>
        <v>38</v>
      </c>
      <c r="N347" s="37" t="n">
        <f aca="false">IF(OR(E347="",G347=""),"",G347-E347)</f>
        <v>63</v>
      </c>
    </row>
    <row r="348" customFormat="false" ht="15" hidden="false" customHeight="false" outlineLevel="0" collapsed="false">
      <c r="A348" s="37" t="s">
        <v>2680</v>
      </c>
      <c r="B348" s="37" t="s">
        <v>964</v>
      </c>
      <c r="C348" s="37" t="s">
        <v>63</v>
      </c>
      <c r="D348" s="37" t="s">
        <v>626</v>
      </c>
      <c r="E348" s="38" t="n">
        <v>43809</v>
      </c>
      <c r="F348" s="38" t="n">
        <v>43796</v>
      </c>
      <c r="G348" s="38" t="n">
        <v>43854</v>
      </c>
      <c r="H348" s="37" t="n">
        <v>201</v>
      </c>
      <c r="I348" s="37" t="n">
        <v>7</v>
      </c>
      <c r="J348" s="37" t="n">
        <v>1</v>
      </c>
      <c r="K348" s="39" t="n">
        <v>84777</v>
      </c>
      <c r="L348" s="37" t="s">
        <v>112</v>
      </c>
      <c r="M348" s="37" t="n">
        <f aca="false">IF(OR(E348="",F348=""),"",F348-E348)</f>
        <v>-13</v>
      </c>
      <c r="N348" s="37" t="n">
        <f aca="false">IF(OR(E348="",G348=""),"",G348-E348)</f>
        <v>45</v>
      </c>
    </row>
    <row r="349" customFormat="false" ht="15" hidden="false" customHeight="false" outlineLevel="0" collapsed="false">
      <c r="A349" s="37" t="s">
        <v>2681</v>
      </c>
      <c r="B349" s="37" t="s">
        <v>966</v>
      </c>
      <c r="C349" s="37" t="s">
        <v>64</v>
      </c>
      <c r="D349" s="37" t="s">
        <v>461</v>
      </c>
      <c r="E349" s="38" t="n">
        <v>44813</v>
      </c>
      <c r="F349" s="38" t="n">
        <v>44798</v>
      </c>
      <c r="G349" s="38" t="n">
        <v>44836</v>
      </c>
      <c r="H349" s="37" t="n">
        <v>91</v>
      </c>
      <c r="I349" s="37" t="n">
        <v>14</v>
      </c>
      <c r="J349" s="37" t="n">
        <v>1</v>
      </c>
      <c r="K349" s="39" t="n">
        <v>27469</v>
      </c>
      <c r="L349" s="37" t="s">
        <v>111</v>
      </c>
      <c r="M349" s="37" t="n">
        <f aca="false">IF(OR(E349="",F349=""),"",F349-E349)</f>
        <v>-15</v>
      </c>
      <c r="N349" s="37" t="n">
        <f aca="false">IF(OR(E349="",G349=""),"",G349-E349)</f>
        <v>23</v>
      </c>
    </row>
    <row r="350" customFormat="false" ht="15" hidden="false" customHeight="false" outlineLevel="0" collapsed="false">
      <c r="A350" s="37" t="s">
        <v>2682</v>
      </c>
      <c r="B350" s="37" t="s">
        <v>968</v>
      </c>
      <c r="C350" s="37" t="s">
        <v>60</v>
      </c>
      <c r="D350" s="37" t="s">
        <v>520</v>
      </c>
      <c r="E350" s="38" t="n">
        <v>43355</v>
      </c>
      <c r="F350" s="38" t="n">
        <v>43347</v>
      </c>
      <c r="G350" s="38" t="n">
        <v>43406</v>
      </c>
      <c r="H350" s="37" t="n">
        <v>54</v>
      </c>
      <c r="I350" s="37" t="n">
        <v>4</v>
      </c>
      <c r="J350" s="37" t="n">
        <v>2</v>
      </c>
      <c r="K350" s="39" t="n">
        <v>44429</v>
      </c>
      <c r="L350" s="37" t="s">
        <v>111</v>
      </c>
      <c r="M350" s="37" t="n">
        <f aca="false">IF(OR(E350="",F350=""),"",F350-E350)</f>
        <v>-8</v>
      </c>
      <c r="N350" s="37" t="n">
        <f aca="false">IF(OR(E350="",G350=""),"",G350-E350)</f>
        <v>51</v>
      </c>
    </row>
    <row r="351" customFormat="false" ht="15" hidden="false" customHeight="false" outlineLevel="0" collapsed="false">
      <c r="A351" s="37" t="s">
        <v>2683</v>
      </c>
      <c r="B351" s="37" t="s">
        <v>969</v>
      </c>
      <c r="C351" s="37" t="s">
        <v>65</v>
      </c>
      <c r="D351" s="37" t="s">
        <v>500</v>
      </c>
      <c r="E351" s="38" t="n">
        <v>42186</v>
      </c>
      <c r="F351" s="38" t="n">
        <v>42221</v>
      </c>
      <c r="G351" s="38" t="n">
        <v>42262</v>
      </c>
      <c r="H351" s="37" t="n">
        <v>37</v>
      </c>
      <c r="I351" s="37" t="n">
        <v>13</v>
      </c>
      <c r="J351" s="37" t="n">
        <v>1</v>
      </c>
      <c r="K351" s="39" t="n">
        <v>53167</v>
      </c>
      <c r="L351" s="37" t="s">
        <v>111</v>
      </c>
      <c r="M351" s="37" t="n">
        <f aca="false">IF(OR(E351="",F351=""),"",F351-E351)</f>
        <v>35</v>
      </c>
      <c r="N351" s="37" t="n">
        <f aca="false">IF(OR(E351="",G351=""),"",G351-E351)</f>
        <v>76</v>
      </c>
    </row>
    <row r="352" customFormat="false" ht="15" hidden="false" customHeight="false" outlineLevel="0" collapsed="false">
      <c r="A352" s="37" t="s">
        <v>2684</v>
      </c>
      <c r="B352" s="37" t="s">
        <v>970</v>
      </c>
      <c r="C352" s="37" t="s">
        <v>64</v>
      </c>
      <c r="D352" s="37" t="s">
        <v>440</v>
      </c>
      <c r="E352" s="38" t="n">
        <v>43889</v>
      </c>
      <c r="F352" s="38" t="n">
        <v>43967</v>
      </c>
      <c r="G352" s="38" t="n">
        <v>43989</v>
      </c>
      <c r="H352" s="37" t="n">
        <v>164</v>
      </c>
      <c r="I352" s="37" t="n">
        <v>9</v>
      </c>
      <c r="J352" s="37" t="n">
        <v>2</v>
      </c>
      <c r="K352" s="39" t="n">
        <v>52520</v>
      </c>
      <c r="L352" s="37" t="s">
        <v>115</v>
      </c>
      <c r="M352" s="37" t="n">
        <f aca="false">IF(OR(E352="",F352=""),"",F352-E352)</f>
        <v>78</v>
      </c>
      <c r="N352" s="37" t="n">
        <f aca="false">IF(OR(E352="",G352=""),"",G352-E352)</f>
        <v>100</v>
      </c>
    </row>
    <row r="353" customFormat="false" ht="15" hidden="false" customHeight="false" outlineLevel="0" collapsed="false">
      <c r="A353" s="37" t="s">
        <v>2685</v>
      </c>
      <c r="B353" s="37" t="s">
        <v>971</v>
      </c>
      <c r="C353" s="37" t="s">
        <v>62</v>
      </c>
      <c r="D353" s="37" t="s">
        <v>481</v>
      </c>
      <c r="E353" s="38" t="n">
        <v>43623</v>
      </c>
      <c r="F353" s="38" t="n">
        <v>43643</v>
      </c>
      <c r="G353" s="38" t="n">
        <v>43676</v>
      </c>
      <c r="H353" s="37" t="n">
        <v>152</v>
      </c>
      <c r="I353" s="37" t="n">
        <v>11</v>
      </c>
      <c r="J353" s="37" t="n">
        <v>1</v>
      </c>
      <c r="K353" s="39" t="n">
        <v>6723</v>
      </c>
      <c r="L353" s="37" t="s">
        <v>112</v>
      </c>
      <c r="M353" s="37" t="n">
        <f aca="false">IF(OR(E353="",F353=""),"",F353-E353)</f>
        <v>20</v>
      </c>
      <c r="N353" s="37" t="n">
        <f aca="false">IF(OR(E353="",G353=""),"",G353-E353)</f>
        <v>53</v>
      </c>
    </row>
    <row r="354" customFormat="false" ht="15" hidden="false" customHeight="false" outlineLevel="0" collapsed="false">
      <c r="A354" s="37" t="s">
        <v>2686</v>
      </c>
      <c r="B354" s="37" t="s">
        <v>857</v>
      </c>
      <c r="C354" s="37" t="s">
        <v>61</v>
      </c>
      <c r="D354" s="37" t="s">
        <v>423</v>
      </c>
      <c r="E354" s="38" t="n">
        <v>45546</v>
      </c>
      <c r="F354" s="38" t="n">
        <v>45525</v>
      </c>
      <c r="G354" s="38" t="n">
        <v>45575</v>
      </c>
      <c r="H354" s="37" t="n">
        <v>40</v>
      </c>
      <c r="I354" s="37" t="n">
        <v>8</v>
      </c>
      <c r="J354" s="37" t="n">
        <v>3</v>
      </c>
      <c r="K354" s="39" t="n">
        <v>60331</v>
      </c>
      <c r="L354" s="37" t="s">
        <v>112</v>
      </c>
      <c r="M354" s="37" t="n">
        <f aca="false">IF(OR(E354="",F354=""),"",F354-E354)</f>
        <v>-21</v>
      </c>
      <c r="N354" s="37" t="n">
        <f aca="false">IF(OR(E354="",G354=""),"",G354-E354)</f>
        <v>29</v>
      </c>
    </row>
    <row r="355" customFormat="false" ht="15" hidden="false" customHeight="false" outlineLevel="0" collapsed="false">
      <c r="A355" s="37" t="s">
        <v>2687</v>
      </c>
      <c r="B355" s="37" t="s">
        <v>973</v>
      </c>
      <c r="C355" s="37" t="s">
        <v>61</v>
      </c>
      <c r="D355" s="37" t="s">
        <v>573</v>
      </c>
      <c r="E355" s="38" t="n">
        <v>43672</v>
      </c>
      <c r="F355" s="38" t="n">
        <v>43704</v>
      </c>
      <c r="G355" s="38" t="n">
        <v>43733</v>
      </c>
      <c r="H355" s="37" t="n">
        <v>35</v>
      </c>
      <c r="I355" s="37" t="n">
        <v>13</v>
      </c>
      <c r="J355" s="37" t="n">
        <v>1</v>
      </c>
      <c r="K355" s="39" t="n">
        <v>26214</v>
      </c>
      <c r="L355" s="37" t="s">
        <v>111</v>
      </c>
      <c r="M355" s="37" t="n">
        <f aca="false">IF(OR(E355="",F355=""),"",F355-E355)</f>
        <v>32</v>
      </c>
      <c r="N355" s="37" t="n">
        <f aca="false">IF(OR(E355="",G355=""),"",G355-E355)</f>
        <v>61</v>
      </c>
    </row>
    <row r="356" customFormat="false" ht="15" hidden="false" customHeight="false" outlineLevel="0" collapsed="false">
      <c r="A356" s="37" t="s">
        <v>2688</v>
      </c>
      <c r="B356" s="37" t="s">
        <v>974</v>
      </c>
      <c r="C356" s="37" t="s">
        <v>63</v>
      </c>
      <c r="D356" s="37" t="s">
        <v>371</v>
      </c>
      <c r="E356" s="38" t="n">
        <v>46214</v>
      </c>
      <c r="F356" s="38" t="n">
        <v>46187</v>
      </c>
      <c r="G356" s="38" t="n">
        <v>46238</v>
      </c>
      <c r="H356" s="37" t="n">
        <v>18</v>
      </c>
      <c r="I356" s="37" t="n">
        <v>12</v>
      </c>
      <c r="J356" s="37" t="n">
        <v>1</v>
      </c>
      <c r="K356" s="39" t="n">
        <v>29788</v>
      </c>
      <c r="L356" s="37" t="s">
        <v>114</v>
      </c>
      <c r="M356" s="37" t="n">
        <f aca="false">IF(OR(E356="",F356=""),"",F356-E356)</f>
        <v>-27</v>
      </c>
      <c r="N356" s="37" t="n">
        <f aca="false">IF(OR(E356="",G356=""),"",G356-E356)</f>
        <v>24</v>
      </c>
    </row>
    <row r="357" customFormat="false" ht="15" hidden="false" customHeight="false" outlineLevel="0" collapsed="false">
      <c r="A357" s="37" t="s">
        <v>2689</v>
      </c>
      <c r="B357" s="37" t="s">
        <v>975</v>
      </c>
      <c r="C357" s="37" t="s">
        <v>60</v>
      </c>
      <c r="D357" s="37" t="s">
        <v>470</v>
      </c>
      <c r="E357" s="38" t="n">
        <v>43442</v>
      </c>
      <c r="F357" s="38" t="n">
        <v>43455</v>
      </c>
      <c r="G357" s="38" t="n">
        <v>43489</v>
      </c>
      <c r="H357" s="37" t="n">
        <v>12</v>
      </c>
      <c r="I357" s="37" t="n">
        <v>7</v>
      </c>
      <c r="J357" s="37" t="n">
        <v>1</v>
      </c>
      <c r="K357" s="39" t="n">
        <v>46946</v>
      </c>
      <c r="L357" s="37" t="s">
        <v>113</v>
      </c>
      <c r="M357" s="37" t="n">
        <f aca="false">IF(OR(E357="",F357=""),"",F357-E357)</f>
        <v>13</v>
      </c>
      <c r="N357" s="37" t="n">
        <f aca="false">IF(OR(E357="",G357=""),"",G357-E357)</f>
        <v>47</v>
      </c>
    </row>
    <row r="358" customFormat="false" ht="15" hidden="false" customHeight="false" outlineLevel="0" collapsed="false">
      <c r="A358" s="37" t="s">
        <v>2690</v>
      </c>
      <c r="B358" s="37" t="s">
        <v>976</v>
      </c>
      <c r="C358" s="37" t="s">
        <v>60</v>
      </c>
      <c r="D358" s="37" t="s">
        <v>520</v>
      </c>
      <c r="E358" s="38" t="n">
        <v>45513</v>
      </c>
      <c r="F358" s="38" t="n">
        <v>45501</v>
      </c>
      <c r="G358" s="38" t="n">
        <v>45541</v>
      </c>
      <c r="H358" s="37" t="n">
        <v>193</v>
      </c>
      <c r="I358" s="37" t="n">
        <v>6</v>
      </c>
      <c r="J358" s="37" t="n">
        <v>2</v>
      </c>
      <c r="K358" s="39" t="n">
        <v>79944</v>
      </c>
      <c r="L358" s="37" t="s">
        <v>111</v>
      </c>
      <c r="M358" s="37" t="n">
        <f aca="false">IF(OR(E358="",F358=""),"",F358-E358)</f>
        <v>-12</v>
      </c>
      <c r="N358" s="37" t="n">
        <f aca="false">IF(OR(E358="",G358=""),"",G358-E358)</f>
        <v>28</v>
      </c>
    </row>
    <row r="359" customFormat="false" ht="15" hidden="false" customHeight="false" outlineLevel="0" collapsed="false">
      <c r="A359" s="37" t="s">
        <v>2691</v>
      </c>
      <c r="B359" s="37" t="s">
        <v>977</v>
      </c>
      <c r="C359" s="37" t="s">
        <v>63</v>
      </c>
      <c r="D359" s="37" t="s">
        <v>388</v>
      </c>
      <c r="E359" s="38" t="n">
        <v>46205</v>
      </c>
      <c r="F359" s="38" t="n">
        <v>46219</v>
      </c>
      <c r="G359" s="38" t="n">
        <v>46239</v>
      </c>
      <c r="H359" s="37" t="n">
        <v>92</v>
      </c>
      <c r="I359" s="37" t="n">
        <v>13</v>
      </c>
      <c r="J359" s="37" t="n">
        <v>1</v>
      </c>
      <c r="K359" s="39" t="n">
        <v>38364</v>
      </c>
      <c r="L359" s="37" t="s">
        <v>112</v>
      </c>
      <c r="M359" s="37" t="n">
        <f aca="false">IF(OR(E359="",F359=""),"",F359-E359)</f>
        <v>14</v>
      </c>
      <c r="N359" s="37" t="n">
        <f aca="false">IF(OR(E359="",G359=""),"",G359-E359)</f>
        <v>34</v>
      </c>
    </row>
    <row r="360" customFormat="false" ht="15" hidden="false" customHeight="false" outlineLevel="0" collapsed="false">
      <c r="A360" s="37" t="s">
        <v>2692</v>
      </c>
      <c r="B360" s="37" t="s">
        <v>978</v>
      </c>
      <c r="C360" s="37" t="s">
        <v>61</v>
      </c>
      <c r="D360" s="37" t="s">
        <v>380</v>
      </c>
      <c r="E360" s="38" t="n">
        <v>45493</v>
      </c>
      <c r="F360" s="38" t="n">
        <v>45523</v>
      </c>
      <c r="G360" s="38" t="n">
        <v>45555</v>
      </c>
      <c r="H360" s="37" t="n">
        <v>64</v>
      </c>
      <c r="I360" s="37" t="n">
        <v>9</v>
      </c>
      <c r="J360" s="37" t="n">
        <v>3</v>
      </c>
      <c r="K360" s="39" t="n">
        <v>36816</v>
      </c>
      <c r="L360" s="37" t="s">
        <v>111</v>
      </c>
      <c r="M360" s="37" t="n">
        <f aca="false">IF(OR(E360="",F360=""),"",F360-E360)</f>
        <v>30</v>
      </c>
      <c r="N360" s="37" t="n">
        <f aca="false">IF(OR(E360="",G360=""),"",G360-E360)</f>
        <v>62</v>
      </c>
    </row>
    <row r="361" customFormat="false" ht="15" hidden="false" customHeight="false" outlineLevel="0" collapsed="false">
      <c r="A361" s="37" t="s">
        <v>2693</v>
      </c>
      <c r="B361" s="37" t="s">
        <v>979</v>
      </c>
      <c r="C361" s="37" t="s">
        <v>63</v>
      </c>
      <c r="D361" s="37" t="s">
        <v>626</v>
      </c>
      <c r="E361" s="38" t="n">
        <v>43572</v>
      </c>
      <c r="F361" s="38" t="n">
        <v>43588</v>
      </c>
      <c r="G361" s="38" t="n">
        <v>43644</v>
      </c>
      <c r="H361" s="37" t="n">
        <v>114</v>
      </c>
      <c r="I361" s="37" t="n">
        <v>11</v>
      </c>
      <c r="J361" s="37" t="n">
        <v>1</v>
      </c>
      <c r="K361" s="39" t="n">
        <v>34674</v>
      </c>
      <c r="L361" s="37" t="s">
        <v>111</v>
      </c>
      <c r="M361" s="37" t="n">
        <f aca="false">IF(OR(E361="",F361=""),"",F361-E361)</f>
        <v>16</v>
      </c>
      <c r="N361" s="37" t="n">
        <f aca="false">IF(OR(E361="",G361=""),"",G361-E361)</f>
        <v>72</v>
      </c>
    </row>
    <row r="362" customFormat="false" ht="15" hidden="false" customHeight="false" outlineLevel="0" collapsed="false">
      <c r="A362" s="37" t="s">
        <v>2694</v>
      </c>
      <c r="B362" s="37" t="s">
        <v>798</v>
      </c>
      <c r="C362" s="37" t="s">
        <v>60</v>
      </c>
      <c r="D362" s="37" t="s">
        <v>407</v>
      </c>
      <c r="E362" s="38" t="n">
        <v>44248</v>
      </c>
      <c r="F362" s="38" t="n">
        <v>44257</v>
      </c>
      <c r="G362" s="38" t="n">
        <v>44296</v>
      </c>
      <c r="H362" s="37" t="n">
        <v>72</v>
      </c>
      <c r="I362" s="37" t="n">
        <v>7</v>
      </c>
      <c r="J362" s="37" t="n">
        <v>3</v>
      </c>
      <c r="K362" s="39" t="n">
        <v>12961</v>
      </c>
      <c r="L362" s="37" t="s">
        <v>112</v>
      </c>
      <c r="M362" s="37" t="n">
        <f aca="false">IF(OR(E362="",F362=""),"",F362-E362)</f>
        <v>9</v>
      </c>
      <c r="N362" s="37" t="n">
        <f aca="false">IF(OR(E362="",G362=""),"",G362-E362)</f>
        <v>48</v>
      </c>
    </row>
    <row r="363" customFormat="false" ht="15" hidden="false" customHeight="false" outlineLevel="0" collapsed="false">
      <c r="A363" s="37" t="s">
        <v>2695</v>
      </c>
      <c r="B363" s="37" t="s">
        <v>582</v>
      </c>
      <c r="C363" s="37" t="s">
        <v>67</v>
      </c>
      <c r="D363" s="37" t="s">
        <v>664</v>
      </c>
      <c r="E363" s="38" t="n">
        <v>42825</v>
      </c>
      <c r="F363" s="38" t="n">
        <v>42814</v>
      </c>
      <c r="G363" s="38" t="n">
        <v>42855</v>
      </c>
      <c r="H363" s="37" t="n">
        <v>68</v>
      </c>
      <c r="I363" s="37" t="n">
        <v>4</v>
      </c>
      <c r="J363" s="37" t="n">
        <v>1</v>
      </c>
      <c r="K363" s="39" t="n">
        <v>21088</v>
      </c>
      <c r="L363" s="37" t="s">
        <v>113</v>
      </c>
      <c r="M363" s="37" t="n">
        <f aca="false">IF(OR(E363="",F363=""),"",F363-E363)</f>
        <v>-11</v>
      </c>
      <c r="N363" s="37" t="n">
        <f aca="false">IF(OR(E363="",G363=""),"",G363-E363)</f>
        <v>30</v>
      </c>
    </row>
    <row r="364" customFormat="false" ht="15" hidden="false" customHeight="false" outlineLevel="0" collapsed="false">
      <c r="A364" s="37" t="s">
        <v>2696</v>
      </c>
      <c r="B364" s="37" t="s">
        <v>981</v>
      </c>
      <c r="C364" s="37" t="s">
        <v>63</v>
      </c>
      <c r="D364" s="37" t="s">
        <v>388</v>
      </c>
      <c r="E364" s="38" t="n">
        <v>46132</v>
      </c>
      <c r="F364" s="38" t="n">
        <v>46108</v>
      </c>
      <c r="G364" s="38" t="n">
        <v>46166</v>
      </c>
      <c r="H364" s="37" t="n">
        <v>50</v>
      </c>
      <c r="I364" s="37" t="n">
        <v>4</v>
      </c>
      <c r="J364" s="37" t="n">
        <v>1</v>
      </c>
      <c r="K364" s="39" t="n">
        <v>22691</v>
      </c>
      <c r="L364" s="37" t="s">
        <v>115</v>
      </c>
      <c r="M364" s="37" t="n">
        <f aca="false">IF(OR(E364="",F364=""),"",F364-E364)</f>
        <v>-24</v>
      </c>
      <c r="N364" s="37" t="n">
        <f aca="false">IF(OR(E364="",G364=""),"",G364-E364)</f>
        <v>34</v>
      </c>
    </row>
    <row r="365" customFormat="false" ht="15" hidden="false" customHeight="false" outlineLevel="0" collapsed="false">
      <c r="A365" s="37" t="s">
        <v>2697</v>
      </c>
      <c r="B365" s="37" t="s">
        <v>982</v>
      </c>
      <c r="C365" s="37" t="s">
        <v>60</v>
      </c>
      <c r="D365" s="37" t="s">
        <v>520</v>
      </c>
      <c r="E365" s="38" t="n">
        <v>44254</v>
      </c>
      <c r="F365" s="38" t="n">
        <v>44276</v>
      </c>
      <c r="G365" s="38" t="n">
        <v>44308</v>
      </c>
      <c r="H365" s="37" t="n">
        <v>168</v>
      </c>
      <c r="I365" s="37" t="n">
        <v>14</v>
      </c>
      <c r="J365" s="37" t="n">
        <v>1</v>
      </c>
      <c r="K365" s="39" t="n">
        <v>39826</v>
      </c>
      <c r="L365" s="37" t="s">
        <v>112</v>
      </c>
      <c r="M365" s="37" t="n">
        <f aca="false">IF(OR(E365="",F365=""),"",F365-E365)</f>
        <v>22</v>
      </c>
      <c r="N365" s="37" t="n">
        <f aca="false">IF(OR(E365="",G365=""),"",G365-E365)</f>
        <v>54</v>
      </c>
    </row>
    <row r="366" customFormat="false" ht="15" hidden="false" customHeight="false" outlineLevel="0" collapsed="false">
      <c r="A366" s="37" t="s">
        <v>2698</v>
      </c>
      <c r="B366" s="37" t="s">
        <v>984</v>
      </c>
      <c r="C366" s="37" t="s">
        <v>67</v>
      </c>
      <c r="D366" s="37" t="s">
        <v>664</v>
      </c>
      <c r="E366" s="38" t="n">
        <v>44915</v>
      </c>
      <c r="F366" s="38" t="n">
        <v>44925</v>
      </c>
      <c r="G366" s="38" t="n">
        <v>44962</v>
      </c>
      <c r="H366" s="37" t="n">
        <v>89</v>
      </c>
      <c r="I366" s="37" t="n">
        <v>14</v>
      </c>
      <c r="J366" s="37" t="n">
        <v>1</v>
      </c>
      <c r="K366" s="39" t="n">
        <v>29770</v>
      </c>
      <c r="L366" s="37" t="s">
        <v>114</v>
      </c>
      <c r="M366" s="37" t="n">
        <f aca="false">IF(OR(E366="",F366=""),"",F366-E366)</f>
        <v>10</v>
      </c>
      <c r="N366" s="37" t="n">
        <f aca="false">IF(OR(E366="",G366=""),"",G366-E366)</f>
        <v>47</v>
      </c>
    </row>
    <row r="367" customFormat="false" ht="15" hidden="false" customHeight="false" outlineLevel="0" collapsed="false">
      <c r="A367" s="37" t="s">
        <v>2699</v>
      </c>
      <c r="B367" s="37" t="s">
        <v>424</v>
      </c>
      <c r="C367" s="37" t="s">
        <v>61</v>
      </c>
      <c r="D367" s="37" t="s">
        <v>423</v>
      </c>
      <c r="E367" s="38" t="n">
        <v>44776</v>
      </c>
      <c r="F367" s="38" t="n">
        <v>44798</v>
      </c>
      <c r="G367" s="38" t="n">
        <v>44825</v>
      </c>
      <c r="H367" s="37" t="n">
        <v>47</v>
      </c>
      <c r="I367" s="37" t="n">
        <v>6</v>
      </c>
      <c r="J367" s="37" t="n">
        <v>3</v>
      </c>
      <c r="K367" s="39" t="n">
        <v>68638</v>
      </c>
      <c r="L367" s="37" t="s">
        <v>112</v>
      </c>
      <c r="M367" s="37" t="n">
        <f aca="false">IF(OR(E367="",F367=""),"",F367-E367)</f>
        <v>22</v>
      </c>
      <c r="N367" s="37" t="n">
        <f aca="false">IF(OR(E367="",G367=""),"",G367-E367)</f>
        <v>49</v>
      </c>
    </row>
    <row r="368" customFormat="false" ht="15" hidden="false" customHeight="false" outlineLevel="0" collapsed="false">
      <c r="A368" s="37" t="s">
        <v>2700</v>
      </c>
      <c r="B368" s="37" t="s">
        <v>986</v>
      </c>
      <c r="C368" s="37" t="s">
        <v>61</v>
      </c>
      <c r="D368" s="37" t="s">
        <v>573</v>
      </c>
      <c r="E368" s="38" t="n">
        <v>45065</v>
      </c>
      <c r="F368" s="38" t="n">
        <v>45093</v>
      </c>
      <c r="G368" s="38" t="n">
        <v>45116</v>
      </c>
      <c r="H368" s="37" t="n">
        <v>69</v>
      </c>
      <c r="I368" s="37" t="n">
        <v>8</v>
      </c>
      <c r="J368" s="37" t="n">
        <v>1</v>
      </c>
      <c r="K368" s="39" t="n">
        <v>50772</v>
      </c>
      <c r="L368" s="37" t="s">
        <v>111</v>
      </c>
      <c r="M368" s="37" t="n">
        <f aca="false">IF(OR(E368="",F368=""),"",F368-E368)</f>
        <v>28</v>
      </c>
      <c r="N368" s="37" t="n">
        <f aca="false">IF(OR(E368="",G368=""),"",G368-E368)</f>
        <v>51</v>
      </c>
    </row>
    <row r="369" customFormat="false" ht="15" hidden="false" customHeight="false" outlineLevel="0" collapsed="false">
      <c r="A369" s="37" t="s">
        <v>2701</v>
      </c>
      <c r="B369" s="37" t="s">
        <v>988</v>
      </c>
      <c r="C369" s="37" t="s">
        <v>64</v>
      </c>
      <c r="D369" s="37" t="s">
        <v>440</v>
      </c>
      <c r="E369" s="38" t="n">
        <v>44084</v>
      </c>
      <c r="F369" s="38" t="n">
        <v>44098</v>
      </c>
      <c r="G369" s="38" t="n">
        <v>44152</v>
      </c>
      <c r="H369" s="37" t="n">
        <v>35</v>
      </c>
      <c r="I369" s="37" t="n">
        <v>5</v>
      </c>
      <c r="J369" s="37" t="n">
        <v>1</v>
      </c>
      <c r="K369" s="39" t="n">
        <v>30332</v>
      </c>
      <c r="L369" s="37" t="s">
        <v>114</v>
      </c>
      <c r="M369" s="37" t="n">
        <f aca="false">IF(OR(E369="",F369=""),"",F369-E369)</f>
        <v>14</v>
      </c>
      <c r="N369" s="37" t="n">
        <f aca="false">IF(OR(E369="",G369=""),"",G369-E369)</f>
        <v>68</v>
      </c>
    </row>
    <row r="370" customFormat="false" ht="15" hidden="false" customHeight="false" outlineLevel="0" collapsed="false">
      <c r="A370" s="37" t="s">
        <v>2702</v>
      </c>
      <c r="B370" s="37" t="s">
        <v>989</v>
      </c>
      <c r="C370" s="37" t="s">
        <v>60</v>
      </c>
      <c r="D370" s="37" t="s">
        <v>393</v>
      </c>
      <c r="E370" s="38" t="n">
        <v>46161</v>
      </c>
      <c r="F370" s="38" t="n">
        <v>46155</v>
      </c>
      <c r="G370" s="38" t="n">
        <v>46192</v>
      </c>
      <c r="H370" s="37" t="n">
        <v>151</v>
      </c>
      <c r="I370" s="37" t="n">
        <v>12</v>
      </c>
      <c r="J370" s="37" t="n">
        <v>3</v>
      </c>
      <c r="K370" s="39" t="n">
        <v>27652</v>
      </c>
      <c r="L370" s="37" t="s">
        <v>111</v>
      </c>
      <c r="M370" s="37" t="n">
        <f aca="false">IF(OR(E370="",F370=""),"",F370-E370)</f>
        <v>-6</v>
      </c>
      <c r="N370" s="37" t="n">
        <f aca="false">IF(OR(E370="",G370=""),"",G370-E370)</f>
        <v>31</v>
      </c>
    </row>
    <row r="371" customFormat="false" ht="15" hidden="false" customHeight="false" outlineLevel="0" collapsed="false">
      <c r="A371" s="37" t="s">
        <v>2703</v>
      </c>
      <c r="B371" s="37" t="s">
        <v>990</v>
      </c>
      <c r="C371" s="37" t="s">
        <v>64</v>
      </c>
      <c r="D371" s="37" t="s">
        <v>461</v>
      </c>
      <c r="E371" s="38" t="n">
        <v>45767</v>
      </c>
      <c r="F371" s="38" t="n">
        <v>45786</v>
      </c>
      <c r="G371" s="38" t="n">
        <v>45804</v>
      </c>
      <c r="H371" s="37" t="n">
        <v>91</v>
      </c>
      <c r="I371" s="37" t="n">
        <v>6</v>
      </c>
      <c r="J371" s="37" t="n">
        <v>1</v>
      </c>
      <c r="K371" s="39" t="n">
        <v>14769</v>
      </c>
      <c r="L371" s="37" t="s">
        <v>112</v>
      </c>
      <c r="M371" s="37" t="n">
        <f aca="false">IF(OR(E371="",F371=""),"",F371-E371)</f>
        <v>19</v>
      </c>
      <c r="N371" s="37" t="n">
        <f aca="false">IF(OR(E371="",G371=""),"",G371-E371)</f>
        <v>37</v>
      </c>
    </row>
    <row r="372" customFormat="false" ht="15" hidden="false" customHeight="false" outlineLevel="0" collapsed="false">
      <c r="A372" s="37" t="s">
        <v>2704</v>
      </c>
      <c r="B372" s="37" t="s">
        <v>991</v>
      </c>
      <c r="C372" s="37" t="s">
        <v>68</v>
      </c>
      <c r="D372" s="37" t="s">
        <v>789</v>
      </c>
      <c r="E372" s="38" t="n">
        <v>44471</v>
      </c>
      <c r="F372" s="38" t="n">
        <v>44477</v>
      </c>
      <c r="G372" s="38" t="n">
        <v>44505</v>
      </c>
      <c r="H372" s="37" t="n">
        <v>68</v>
      </c>
      <c r="I372" s="37" t="n">
        <v>8</v>
      </c>
      <c r="J372" s="37" t="n">
        <v>3</v>
      </c>
      <c r="K372" s="39" t="n">
        <v>22872</v>
      </c>
      <c r="L372" s="37" t="s">
        <v>111</v>
      </c>
      <c r="M372" s="37" t="n">
        <f aca="false">IF(OR(E372="",F372=""),"",F372-E372)</f>
        <v>6</v>
      </c>
      <c r="N372" s="37" t="n">
        <f aca="false">IF(OR(E372="",G372=""),"",G372-E372)</f>
        <v>34</v>
      </c>
    </row>
    <row r="373" customFormat="false" ht="15" hidden="false" customHeight="false" outlineLevel="0" collapsed="false">
      <c r="A373" s="37" t="s">
        <v>2705</v>
      </c>
      <c r="B373" s="37" t="s">
        <v>993</v>
      </c>
      <c r="C373" s="37" t="s">
        <v>60</v>
      </c>
      <c r="D373" s="37" t="s">
        <v>384</v>
      </c>
      <c r="E373" s="38" t="n">
        <v>45651</v>
      </c>
      <c r="F373" s="38" t="n">
        <v>45675</v>
      </c>
      <c r="G373" s="38" t="n">
        <v>45708</v>
      </c>
      <c r="H373" s="37" t="n">
        <v>24</v>
      </c>
      <c r="I373" s="37" t="n">
        <v>9</v>
      </c>
      <c r="J373" s="37" t="n">
        <v>1</v>
      </c>
      <c r="K373" s="39" t="n">
        <v>13606</v>
      </c>
      <c r="L373" s="37" t="s">
        <v>114</v>
      </c>
      <c r="M373" s="37" t="n">
        <f aca="false">IF(OR(E373="",F373=""),"",F373-E373)</f>
        <v>24</v>
      </c>
      <c r="N373" s="37" t="n">
        <f aca="false">IF(OR(E373="",G373=""),"",G373-E373)</f>
        <v>57</v>
      </c>
    </row>
    <row r="374" customFormat="false" ht="15" hidden="false" customHeight="false" outlineLevel="0" collapsed="false">
      <c r="A374" s="37" t="s">
        <v>2706</v>
      </c>
      <c r="B374" s="37" t="s">
        <v>994</v>
      </c>
      <c r="C374" s="37" t="s">
        <v>60</v>
      </c>
      <c r="D374" s="37" t="s">
        <v>393</v>
      </c>
      <c r="E374" s="38" t="n">
        <v>45119</v>
      </c>
      <c r="F374" s="38" t="n">
        <v>45139</v>
      </c>
      <c r="G374" s="38" t="n">
        <v>45158</v>
      </c>
      <c r="H374" s="37" t="n">
        <v>117</v>
      </c>
      <c r="I374" s="37" t="n">
        <v>9</v>
      </c>
      <c r="J374" s="37" t="n">
        <v>1</v>
      </c>
      <c r="K374" s="39" t="n">
        <v>35825</v>
      </c>
      <c r="L374" s="37" t="s">
        <v>113</v>
      </c>
      <c r="M374" s="37" t="n">
        <f aca="false">IF(OR(E374="",F374=""),"",F374-E374)</f>
        <v>20</v>
      </c>
      <c r="N374" s="37" t="n">
        <f aca="false">IF(OR(E374="",G374=""),"",G374-E374)</f>
        <v>39</v>
      </c>
    </row>
    <row r="375" customFormat="false" ht="15" hidden="false" customHeight="false" outlineLevel="0" collapsed="false">
      <c r="A375" s="37" t="s">
        <v>2707</v>
      </c>
      <c r="B375" s="37" t="s">
        <v>995</v>
      </c>
      <c r="C375" s="37" t="s">
        <v>64</v>
      </c>
      <c r="D375" s="37" t="s">
        <v>440</v>
      </c>
      <c r="E375" s="38" t="n">
        <v>44449</v>
      </c>
      <c r="F375" s="38" t="n">
        <v>44496</v>
      </c>
      <c r="G375" s="38" t="n">
        <v>44525</v>
      </c>
      <c r="H375" s="37" t="n">
        <v>58</v>
      </c>
      <c r="I375" s="37" t="n">
        <v>14</v>
      </c>
      <c r="J375" s="37" t="n">
        <v>1</v>
      </c>
      <c r="K375" s="39" t="n">
        <v>47965</v>
      </c>
      <c r="L375" s="37" t="s">
        <v>113</v>
      </c>
      <c r="M375" s="37" t="n">
        <f aca="false">IF(OR(E375="",F375=""),"",F375-E375)</f>
        <v>47</v>
      </c>
      <c r="N375" s="37" t="n">
        <f aca="false">IF(OR(E375="",G375=""),"",G375-E375)</f>
        <v>76</v>
      </c>
    </row>
    <row r="376" customFormat="false" ht="15" hidden="false" customHeight="false" outlineLevel="0" collapsed="false">
      <c r="A376" s="37" t="s">
        <v>2708</v>
      </c>
      <c r="B376" s="37" t="s">
        <v>996</v>
      </c>
      <c r="C376" s="37" t="s">
        <v>67</v>
      </c>
      <c r="D376" s="37" t="s">
        <v>716</v>
      </c>
      <c r="E376" s="38" t="n">
        <v>42069</v>
      </c>
      <c r="F376" s="38" t="n">
        <v>42047</v>
      </c>
      <c r="G376" s="38" t="n">
        <v>42105</v>
      </c>
      <c r="H376" s="37" t="n">
        <v>132</v>
      </c>
      <c r="I376" s="37" t="n">
        <v>12</v>
      </c>
      <c r="J376" s="37" t="n">
        <v>1</v>
      </c>
      <c r="K376" s="39" t="n">
        <v>30445</v>
      </c>
      <c r="L376" s="37" t="s">
        <v>111</v>
      </c>
      <c r="M376" s="37" t="n">
        <f aca="false">IF(OR(E376="",F376=""),"",F376-E376)</f>
        <v>-22</v>
      </c>
      <c r="N376" s="37" t="n">
        <f aca="false">IF(OR(E376="",G376=""),"",G376-E376)</f>
        <v>36</v>
      </c>
    </row>
    <row r="377" customFormat="false" ht="15" hidden="false" customHeight="false" outlineLevel="0" collapsed="false">
      <c r="A377" s="37" t="s">
        <v>2709</v>
      </c>
      <c r="B377" s="37" t="s">
        <v>997</v>
      </c>
      <c r="C377" s="37" t="s">
        <v>68</v>
      </c>
      <c r="D377" s="37" t="s">
        <v>789</v>
      </c>
      <c r="E377" s="38" t="n">
        <v>45371</v>
      </c>
      <c r="F377" s="38" t="n">
        <v>45378</v>
      </c>
      <c r="G377" s="38" t="n">
        <v>45397</v>
      </c>
      <c r="H377" s="37" t="n">
        <v>86</v>
      </c>
      <c r="I377" s="37" t="n">
        <v>9</v>
      </c>
      <c r="J377" s="37" t="n">
        <v>1</v>
      </c>
      <c r="K377" s="39" t="n">
        <v>55038</v>
      </c>
      <c r="L377" s="37" t="s">
        <v>114</v>
      </c>
      <c r="M377" s="37" t="n">
        <f aca="false">IF(OR(E377="",F377=""),"",F377-E377)</f>
        <v>7</v>
      </c>
      <c r="N377" s="37" t="n">
        <f aca="false">IF(OR(E377="",G377=""),"",G377-E377)</f>
        <v>26</v>
      </c>
    </row>
    <row r="378" customFormat="false" ht="15" hidden="false" customHeight="false" outlineLevel="0" collapsed="false">
      <c r="A378" s="37" t="s">
        <v>2710</v>
      </c>
      <c r="B378" s="37" t="s">
        <v>999</v>
      </c>
      <c r="C378" s="37" t="s">
        <v>68</v>
      </c>
      <c r="D378" s="37" t="s">
        <v>569</v>
      </c>
      <c r="E378" s="38" t="n">
        <v>45070</v>
      </c>
      <c r="F378" s="38" t="n">
        <v>45110</v>
      </c>
      <c r="G378" s="38" t="n">
        <v>45125</v>
      </c>
      <c r="H378" s="37" t="n">
        <v>78</v>
      </c>
      <c r="I378" s="37" t="n">
        <v>8</v>
      </c>
      <c r="J378" s="37" t="n">
        <v>2</v>
      </c>
      <c r="K378" s="39" t="n">
        <v>30843</v>
      </c>
      <c r="L378" s="37" t="s">
        <v>111</v>
      </c>
      <c r="M378" s="37" t="n">
        <f aca="false">IF(OR(E378="",F378=""),"",F378-E378)</f>
        <v>40</v>
      </c>
      <c r="N378" s="37" t="n">
        <f aca="false">IF(OR(E378="",G378=""),"",G378-E378)</f>
        <v>55</v>
      </c>
    </row>
    <row r="379" customFormat="false" ht="15" hidden="false" customHeight="false" outlineLevel="0" collapsed="false">
      <c r="A379" s="37" t="s">
        <v>2711</v>
      </c>
      <c r="B379" s="37" t="s">
        <v>1001</v>
      </c>
      <c r="C379" s="37" t="s">
        <v>60</v>
      </c>
      <c r="D379" s="37" t="s">
        <v>520</v>
      </c>
      <c r="E379" s="38" t="n">
        <v>43641</v>
      </c>
      <c r="F379" s="38" t="n">
        <v>43682</v>
      </c>
      <c r="G379" s="38" t="n">
        <v>43722</v>
      </c>
      <c r="H379" s="37" t="n">
        <v>9</v>
      </c>
      <c r="I379" s="37" t="n">
        <v>11</v>
      </c>
      <c r="J379" s="37" t="n">
        <v>3</v>
      </c>
      <c r="K379" s="39" t="n">
        <v>41087</v>
      </c>
      <c r="L379" s="37" t="s">
        <v>112</v>
      </c>
      <c r="M379" s="37" t="n">
        <f aca="false">IF(OR(E379="",F379=""),"",F379-E379)</f>
        <v>41</v>
      </c>
      <c r="N379" s="37" t="n">
        <f aca="false">IF(OR(E379="",G379=""),"",G379-E379)</f>
        <v>81</v>
      </c>
    </row>
    <row r="380" customFormat="false" ht="15" hidden="false" customHeight="false" outlineLevel="0" collapsed="false">
      <c r="A380" s="37" t="s">
        <v>2712</v>
      </c>
      <c r="B380" s="37" t="s">
        <v>1002</v>
      </c>
      <c r="C380" s="37" t="s">
        <v>60</v>
      </c>
      <c r="D380" s="37" t="s">
        <v>366</v>
      </c>
      <c r="E380" s="38" t="n">
        <v>44238</v>
      </c>
      <c r="F380" s="38" t="n">
        <v>44246</v>
      </c>
      <c r="G380" s="38" t="n">
        <v>44276</v>
      </c>
      <c r="H380" s="37" t="n">
        <v>36</v>
      </c>
      <c r="I380" s="37" t="n">
        <v>8</v>
      </c>
      <c r="J380" s="37" t="n">
        <v>1</v>
      </c>
      <c r="K380" s="39" t="n">
        <v>35814</v>
      </c>
      <c r="L380" s="37" t="s">
        <v>113</v>
      </c>
      <c r="M380" s="37" t="n">
        <f aca="false">IF(OR(E380="",F380=""),"",F380-E380)</f>
        <v>8</v>
      </c>
      <c r="N380" s="37" t="n">
        <f aca="false">IF(OR(E380="",G380=""),"",G380-E380)</f>
        <v>38</v>
      </c>
    </row>
    <row r="381" customFormat="false" ht="15" hidden="false" customHeight="false" outlineLevel="0" collapsed="false">
      <c r="A381" s="37" t="s">
        <v>2713</v>
      </c>
      <c r="B381" s="37" t="s">
        <v>1003</v>
      </c>
      <c r="C381" s="37" t="s">
        <v>60</v>
      </c>
      <c r="D381" s="37" t="s">
        <v>470</v>
      </c>
      <c r="E381" s="38" t="n">
        <v>46088</v>
      </c>
      <c r="F381" s="38" t="n">
        <v>46081</v>
      </c>
      <c r="G381" s="38" t="n">
        <v>46112</v>
      </c>
      <c r="H381" s="37" t="n">
        <v>34</v>
      </c>
      <c r="I381" s="37" t="n">
        <v>9</v>
      </c>
      <c r="J381" s="37" t="n">
        <v>1</v>
      </c>
      <c r="K381" s="39" t="n">
        <v>25899</v>
      </c>
      <c r="L381" s="37" t="s">
        <v>114</v>
      </c>
      <c r="M381" s="37" t="n">
        <f aca="false">IF(OR(E381="",F381=""),"",F381-E381)</f>
        <v>-7</v>
      </c>
      <c r="N381" s="37" t="n">
        <f aca="false">IF(OR(E381="",G381=""),"",G381-E381)</f>
        <v>24</v>
      </c>
    </row>
    <row r="382" customFormat="false" ht="15" hidden="false" customHeight="false" outlineLevel="0" collapsed="false">
      <c r="A382" s="37" t="s">
        <v>2714</v>
      </c>
      <c r="B382" s="37" t="s">
        <v>1004</v>
      </c>
      <c r="C382" s="37" t="s">
        <v>63</v>
      </c>
      <c r="D382" s="37" t="s">
        <v>388</v>
      </c>
      <c r="E382" s="38" t="n">
        <v>42526</v>
      </c>
      <c r="F382" s="38" t="n">
        <v>42522</v>
      </c>
      <c r="G382" s="38" t="n">
        <v>42566</v>
      </c>
      <c r="H382" s="37" t="n">
        <v>81</v>
      </c>
      <c r="I382" s="37" t="n">
        <v>8</v>
      </c>
      <c r="J382" s="37" t="n">
        <v>2</v>
      </c>
      <c r="K382" s="39" t="n">
        <v>81824</v>
      </c>
      <c r="L382" s="37" t="s">
        <v>111</v>
      </c>
      <c r="M382" s="37" t="n">
        <f aca="false">IF(OR(E382="",F382=""),"",F382-E382)</f>
        <v>-4</v>
      </c>
      <c r="N382" s="37" t="n">
        <f aca="false">IF(OR(E382="",G382=""),"",G382-E382)</f>
        <v>40</v>
      </c>
    </row>
    <row r="383" customFormat="false" ht="15" hidden="false" customHeight="false" outlineLevel="0" collapsed="false">
      <c r="A383" s="37" t="s">
        <v>2715</v>
      </c>
      <c r="B383" s="37" t="s">
        <v>1005</v>
      </c>
      <c r="C383" s="37" t="s">
        <v>65</v>
      </c>
      <c r="D383" s="37" t="s">
        <v>650</v>
      </c>
      <c r="E383" s="38" t="n">
        <v>44975</v>
      </c>
      <c r="F383" s="38" t="n">
        <v>44959</v>
      </c>
      <c r="G383" s="38" t="n">
        <v>45007</v>
      </c>
      <c r="H383" s="37" t="n">
        <v>42</v>
      </c>
      <c r="I383" s="37" t="n">
        <v>10</v>
      </c>
      <c r="J383" s="37" t="n">
        <v>3</v>
      </c>
      <c r="K383" s="39" t="n">
        <v>20548</v>
      </c>
      <c r="L383" s="37" t="s">
        <v>112</v>
      </c>
      <c r="M383" s="37" t="n">
        <f aca="false">IF(OR(E383="",F383=""),"",F383-E383)</f>
        <v>-16</v>
      </c>
      <c r="N383" s="37" t="n">
        <f aca="false">IF(OR(E383="",G383=""),"",G383-E383)</f>
        <v>32</v>
      </c>
    </row>
    <row r="384" customFormat="false" ht="15" hidden="false" customHeight="false" outlineLevel="0" collapsed="false">
      <c r="A384" s="37" t="s">
        <v>2716</v>
      </c>
      <c r="B384" s="37" t="s">
        <v>1007</v>
      </c>
      <c r="C384" s="37" t="s">
        <v>64</v>
      </c>
      <c r="D384" s="37" t="s">
        <v>457</v>
      </c>
      <c r="E384" s="38" t="n">
        <v>45390</v>
      </c>
      <c r="F384" s="38" t="n">
        <v>45412</v>
      </c>
      <c r="G384" s="38" t="n">
        <v>45444</v>
      </c>
      <c r="H384" s="37" t="n">
        <v>67</v>
      </c>
      <c r="I384" s="37" t="n">
        <v>12</v>
      </c>
      <c r="J384" s="37" t="n">
        <v>3</v>
      </c>
      <c r="K384" s="39" t="n">
        <v>17255</v>
      </c>
      <c r="L384" s="37" t="s">
        <v>111</v>
      </c>
      <c r="M384" s="37" t="n">
        <f aca="false">IF(OR(E384="",F384=""),"",F384-E384)</f>
        <v>22</v>
      </c>
      <c r="N384" s="37" t="n">
        <f aca="false">IF(OR(E384="",G384=""),"",G384-E384)</f>
        <v>54</v>
      </c>
    </row>
    <row r="385" customFormat="false" ht="15" hidden="false" customHeight="false" outlineLevel="0" collapsed="false">
      <c r="A385" s="37" t="s">
        <v>2717</v>
      </c>
      <c r="B385" s="37" t="s">
        <v>972</v>
      </c>
      <c r="C385" s="37" t="s">
        <v>62</v>
      </c>
      <c r="D385" s="37" t="s">
        <v>481</v>
      </c>
      <c r="E385" s="38" t="n">
        <v>44802</v>
      </c>
      <c r="F385" s="38" t="n">
        <v>44824</v>
      </c>
      <c r="G385" s="38" t="n">
        <v>44849</v>
      </c>
      <c r="H385" s="37" t="n">
        <v>22</v>
      </c>
      <c r="I385" s="37" t="n">
        <v>8</v>
      </c>
      <c r="J385" s="37" t="n">
        <v>1</v>
      </c>
      <c r="K385" s="39" t="n">
        <v>49421</v>
      </c>
      <c r="L385" s="37" t="s">
        <v>112</v>
      </c>
      <c r="M385" s="37" t="n">
        <f aca="false">IF(OR(E385="",F385=""),"",F385-E385)</f>
        <v>22</v>
      </c>
      <c r="N385" s="37" t="n">
        <f aca="false">IF(OR(E385="",G385=""),"",G385-E385)</f>
        <v>47</v>
      </c>
    </row>
    <row r="386" customFormat="false" ht="15" hidden="false" customHeight="false" outlineLevel="0" collapsed="false">
      <c r="A386" s="37" t="s">
        <v>2718</v>
      </c>
      <c r="B386" s="37" t="s">
        <v>1008</v>
      </c>
      <c r="C386" s="37" t="s">
        <v>65</v>
      </c>
      <c r="D386" s="37" t="s">
        <v>650</v>
      </c>
      <c r="E386" s="38" t="n">
        <v>43708</v>
      </c>
      <c r="F386" s="38" t="n">
        <v>43685</v>
      </c>
      <c r="G386" s="38" t="n">
        <v>43744</v>
      </c>
      <c r="H386" s="37" t="n">
        <v>141</v>
      </c>
      <c r="I386" s="37" t="n">
        <v>11</v>
      </c>
      <c r="J386" s="37" t="n">
        <v>1</v>
      </c>
      <c r="K386" s="39" t="n">
        <v>30295</v>
      </c>
      <c r="L386" s="37" t="s">
        <v>113</v>
      </c>
      <c r="M386" s="37" t="n">
        <f aca="false">IF(OR(E386="",F386=""),"",F386-E386)</f>
        <v>-23</v>
      </c>
      <c r="N386" s="37" t="n">
        <f aca="false">IF(OR(E386="",G386=""),"",G386-E386)</f>
        <v>36</v>
      </c>
    </row>
    <row r="387" customFormat="false" ht="15" hidden="false" customHeight="false" outlineLevel="0" collapsed="false">
      <c r="A387" s="37" t="s">
        <v>2719</v>
      </c>
      <c r="B387" s="37" t="s">
        <v>1010</v>
      </c>
      <c r="C387" s="37" t="s">
        <v>60</v>
      </c>
      <c r="D387" s="37" t="s">
        <v>393</v>
      </c>
      <c r="E387" s="38" t="n">
        <v>43410</v>
      </c>
      <c r="F387" s="38" t="n">
        <v>43439</v>
      </c>
      <c r="G387" s="38" t="n">
        <v>43455</v>
      </c>
      <c r="H387" s="37" t="n">
        <v>51</v>
      </c>
      <c r="I387" s="37" t="n">
        <v>10</v>
      </c>
      <c r="J387" s="37" t="n">
        <v>1</v>
      </c>
      <c r="K387" s="39" t="n">
        <v>4637</v>
      </c>
      <c r="L387" s="37" t="s">
        <v>113</v>
      </c>
      <c r="M387" s="37" t="n">
        <f aca="false">IF(OR(E387="",F387=""),"",F387-E387)</f>
        <v>29</v>
      </c>
      <c r="N387" s="37" t="n">
        <f aca="false">IF(OR(E387="",G387=""),"",G387-E387)</f>
        <v>45</v>
      </c>
    </row>
    <row r="388" customFormat="false" ht="15" hidden="false" customHeight="false" outlineLevel="0" collapsed="false">
      <c r="A388" s="37" t="s">
        <v>2720</v>
      </c>
      <c r="B388" s="37" t="s">
        <v>1011</v>
      </c>
      <c r="C388" s="37" t="s">
        <v>60</v>
      </c>
      <c r="D388" s="37" t="s">
        <v>470</v>
      </c>
      <c r="E388" s="38" t="n">
        <v>45564</v>
      </c>
      <c r="F388" s="38" t="n">
        <v>45560</v>
      </c>
      <c r="G388" s="38" t="n">
        <v>45589</v>
      </c>
      <c r="H388" s="37" t="n">
        <v>100</v>
      </c>
      <c r="I388" s="37" t="n">
        <v>5</v>
      </c>
      <c r="J388" s="37" t="n">
        <v>1</v>
      </c>
      <c r="K388" s="39" t="n">
        <v>25345</v>
      </c>
      <c r="L388" s="37" t="s">
        <v>112</v>
      </c>
      <c r="M388" s="37" t="n">
        <f aca="false">IF(OR(E388="",F388=""),"",F388-E388)</f>
        <v>-4</v>
      </c>
      <c r="N388" s="37" t="n">
        <f aca="false">IF(OR(E388="",G388=""),"",G388-E388)</f>
        <v>25</v>
      </c>
    </row>
    <row r="389" customFormat="false" ht="15" hidden="false" customHeight="false" outlineLevel="0" collapsed="false">
      <c r="A389" s="37" t="s">
        <v>2721</v>
      </c>
      <c r="B389" s="37" t="s">
        <v>1013</v>
      </c>
      <c r="C389" s="37" t="s">
        <v>63</v>
      </c>
      <c r="D389" s="37" t="s">
        <v>626</v>
      </c>
      <c r="E389" s="38" t="n">
        <v>45489</v>
      </c>
      <c r="F389" s="38" t="n">
        <v>45449</v>
      </c>
      <c r="G389" s="38" t="n">
        <v>45506</v>
      </c>
      <c r="H389" s="37" t="n">
        <v>47</v>
      </c>
      <c r="I389" s="37" t="n">
        <v>4</v>
      </c>
      <c r="J389" s="37" t="n">
        <v>1</v>
      </c>
      <c r="K389" s="39" t="n">
        <v>18917</v>
      </c>
      <c r="L389" s="37" t="s">
        <v>112</v>
      </c>
      <c r="M389" s="37" t="n">
        <f aca="false">IF(OR(E389="",F389=""),"",F389-E389)</f>
        <v>-40</v>
      </c>
      <c r="N389" s="37" t="n">
        <f aca="false">IF(OR(E389="",G389=""),"",G389-E389)</f>
        <v>17</v>
      </c>
    </row>
    <row r="390" customFormat="false" ht="15" hidden="false" customHeight="false" outlineLevel="0" collapsed="false">
      <c r="A390" s="37" t="s">
        <v>2722</v>
      </c>
      <c r="B390" s="37" t="s">
        <v>1014</v>
      </c>
      <c r="C390" s="37" t="s">
        <v>65</v>
      </c>
      <c r="D390" s="37" t="s">
        <v>650</v>
      </c>
      <c r="E390" s="38" t="n">
        <v>45817</v>
      </c>
      <c r="F390" s="38" t="n">
        <v>45836</v>
      </c>
      <c r="G390" s="38" t="n">
        <v>45857</v>
      </c>
      <c r="H390" s="37" t="n">
        <v>42</v>
      </c>
      <c r="I390" s="37" t="n">
        <v>6</v>
      </c>
      <c r="J390" s="37" t="n">
        <v>1</v>
      </c>
      <c r="K390" s="39" t="n">
        <v>28536</v>
      </c>
      <c r="L390" s="37" t="s">
        <v>114</v>
      </c>
      <c r="M390" s="37" t="n">
        <f aca="false">IF(OR(E390="",F390=""),"",F390-E390)</f>
        <v>19</v>
      </c>
      <c r="N390" s="37" t="n">
        <f aca="false">IF(OR(E390="",G390=""),"",G390-E390)</f>
        <v>40</v>
      </c>
    </row>
    <row r="391" customFormat="false" ht="15" hidden="false" customHeight="false" outlineLevel="0" collapsed="false">
      <c r="A391" s="37" t="s">
        <v>2723</v>
      </c>
      <c r="B391" s="37" t="s">
        <v>1015</v>
      </c>
      <c r="C391" s="37" t="s">
        <v>68</v>
      </c>
      <c r="D391" s="37" t="s">
        <v>403</v>
      </c>
      <c r="E391" s="38" t="n">
        <v>46238</v>
      </c>
      <c r="F391" s="38" t="n">
        <v>46244</v>
      </c>
      <c r="G391" s="38" t="n">
        <v>46265</v>
      </c>
      <c r="H391" s="37" t="n">
        <v>76</v>
      </c>
      <c r="I391" s="37" t="n">
        <v>4</v>
      </c>
      <c r="J391" s="37" t="n">
        <v>2</v>
      </c>
      <c r="K391" s="39" t="n">
        <v>45468</v>
      </c>
      <c r="L391" s="37" t="s">
        <v>112</v>
      </c>
      <c r="M391" s="37" t="n">
        <f aca="false">IF(OR(E391="",F391=""),"",F391-E391)</f>
        <v>6</v>
      </c>
      <c r="N391" s="37" t="n">
        <f aca="false">IF(OR(E391="",G391=""),"",G391-E391)</f>
        <v>27</v>
      </c>
    </row>
    <row r="392" customFormat="false" ht="15" hidden="false" customHeight="false" outlineLevel="0" collapsed="false">
      <c r="A392" s="37" t="s">
        <v>2724</v>
      </c>
      <c r="B392" s="37" t="s">
        <v>1016</v>
      </c>
      <c r="C392" s="37" t="s">
        <v>61</v>
      </c>
      <c r="D392" s="37" t="s">
        <v>380</v>
      </c>
      <c r="E392" s="38" t="n">
        <v>45150</v>
      </c>
      <c r="F392" s="38" t="n">
        <v>45132</v>
      </c>
      <c r="G392" s="38" t="n">
        <v>45176</v>
      </c>
      <c r="H392" s="37" t="n">
        <v>51</v>
      </c>
      <c r="I392" s="37" t="n">
        <v>12</v>
      </c>
      <c r="J392" s="37" t="n">
        <v>1</v>
      </c>
      <c r="K392" s="39" t="n">
        <v>34149</v>
      </c>
      <c r="L392" s="37" t="s">
        <v>112</v>
      </c>
      <c r="M392" s="37" t="n">
        <f aca="false">IF(OR(E392="",F392=""),"",F392-E392)</f>
        <v>-18</v>
      </c>
      <c r="N392" s="37" t="n">
        <f aca="false">IF(OR(E392="",G392=""),"",G392-E392)</f>
        <v>26</v>
      </c>
    </row>
    <row r="393" customFormat="false" ht="15" hidden="false" customHeight="false" outlineLevel="0" collapsed="false">
      <c r="A393" s="37" t="s">
        <v>2725</v>
      </c>
      <c r="B393" s="37" t="s">
        <v>1017</v>
      </c>
      <c r="C393" s="37" t="s">
        <v>62</v>
      </c>
      <c r="D393" s="37" t="s">
        <v>485</v>
      </c>
      <c r="E393" s="38" t="n">
        <v>43616</v>
      </c>
      <c r="F393" s="38" t="n">
        <v>43656</v>
      </c>
      <c r="G393" s="38" t="n">
        <v>43693</v>
      </c>
      <c r="H393" s="37" t="n">
        <v>271</v>
      </c>
      <c r="I393" s="37" t="n">
        <v>12</v>
      </c>
      <c r="J393" s="37" t="n">
        <v>1</v>
      </c>
      <c r="K393" s="39" t="n">
        <v>20205</v>
      </c>
      <c r="L393" s="37" t="s">
        <v>111</v>
      </c>
      <c r="M393" s="37" t="n">
        <f aca="false">IF(OR(E393="",F393=""),"",F393-E393)</f>
        <v>40</v>
      </c>
      <c r="N393" s="37" t="n">
        <f aca="false">IF(OR(E393="",G393=""),"",G393-E393)</f>
        <v>77</v>
      </c>
    </row>
    <row r="394" customFormat="false" ht="15" hidden="false" customHeight="false" outlineLevel="0" collapsed="false">
      <c r="A394" s="37" t="s">
        <v>2726</v>
      </c>
      <c r="B394" s="37" t="s">
        <v>1019</v>
      </c>
      <c r="C394" s="37" t="s">
        <v>60</v>
      </c>
      <c r="D394" s="37" t="s">
        <v>366</v>
      </c>
      <c r="E394" s="38" t="n">
        <v>45002</v>
      </c>
      <c r="F394" s="38" t="n">
        <v>45031</v>
      </c>
      <c r="G394" s="38" t="n">
        <v>45057</v>
      </c>
      <c r="H394" s="37" t="n">
        <v>77</v>
      </c>
      <c r="I394" s="37" t="n">
        <v>13</v>
      </c>
      <c r="J394" s="37" t="n">
        <v>2</v>
      </c>
      <c r="K394" s="39" t="n">
        <v>30819</v>
      </c>
      <c r="L394" s="37" t="s">
        <v>113</v>
      </c>
      <c r="M394" s="37" t="n">
        <f aca="false">IF(OR(E394="",F394=""),"",F394-E394)</f>
        <v>29</v>
      </c>
      <c r="N394" s="37" t="n">
        <f aca="false">IF(OR(E394="",G394=""),"",G394-E394)</f>
        <v>55</v>
      </c>
    </row>
    <row r="395" customFormat="false" ht="15" hidden="false" customHeight="false" outlineLevel="0" collapsed="false">
      <c r="A395" s="37" t="s">
        <v>2727</v>
      </c>
      <c r="B395" s="37" t="s">
        <v>1020</v>
      </c>
      <c r="C395" s="37" t="s">
        <v>64</v>
      </c>
      <c r="D395" s="37" t="s">
        <v>440</v>
      </c>
      <c r="E395" s="38" t="n">
        <v>44442</v>
      </c>
      <c r="F395" s="38" t="n">
        <v>44466</v>
      </c>
      <c r="G395" s="38" t="n">
        <v>44512</v>
      </c>
      <c r="H395" s="37" t="n">
        <v>24</v>
      </c>
      <c r="I395" s="37" t="n">
        <v>11</v>
      </c>
      <c r="J395" s="37" t="n">
        <v>2</v>
      </c>
      <c r="K395" s="39" t="n">
        <v>12749</v>
      </c>
      <c r="L395" s="37" t="s">
        <v>114</v>
      </c>
      <c r="M395" s="37" t="n">
        <f aca="false">IF(OR(E395="",F395=""),"",F395-E395)</f>
        <v>24</v>
      </c>
      <c r="N395" s="37" t="n">
        <f aca="false">IF(OR(E395="",G395=""),"",G395-E395)</f>
        <v>70</v>
      </c>
    </row>
    <row r="396" customFormat="false" ht="15" hidden="false" customHeight="false" outlineLevel="0" collapsed="false">
      <c r="A396" s="37" t="s">
        <v>2728</v>
      </c>
      <c r="B396" s="37" t="s">
        <v>1021</v>
      </c>
      <c r="C396" s="37" t="s">
        <v>62</v>
      </c>
      <c r="D396" s="37" t="s">
        <v>352</v>
      </c>
      <c r="E396" s="38" t="n">
        <v>46167</v>
      </c>
      <c r="F396" s="38" t="n">
        <v>46195</v>
      </c>
      <c r="G396" s="38" t="n">
        <v>46220</v>
      </c>
      <c r="H396" s="37" t="n">
        <v>31</v>
      </c>
      <c r="I396" s="37" t="n">
        <v>6</v>
      </c>
      <c r="J396" s="37" t="n">
        <v>2</v>
      </c>
      <c r="K396" s="39" t="n">
        <v>58500</v>
      </c>
      <c r="L396" s="37" t="s">
        <v>112</v>
      </c>
      <c r="M396" s="37" t="n">
        <f aca="false">IF(OR(E396="",F396=""),"",F396-E396)</f>
        <v>28</v>
      </c>
      <c r="N396" s="37" t="n">
        <f aca="false">IF(OR(E396="",G396=""),"",G396-E396)</f>
        <v>53</v>
      </c>
    </row>
    <row r="397" customFormat="false" ht="15" hidden="false" customHeight="false" outlineLevel="0" collapsed="false">
      <c r="A397" s="37" t="s">
        <v>2729</v>
      </c>
      <c r="B397" s="37" t="s">
        <v>1022</v>
      </c>
      <c r="C397" s="37" t="s">
        <v>60</v>
      </c>
      <c r="D397" s="37" t="s">
        <v>384</v>
      </c>
      <c r="E397" s="38" t="n">
        <v>45913</v>
      </c>
      <c r="F397" s="38" t="n">
        <v>45966</v>
      </c>
      <c r="G397" s="38" t="n">
        <v>46002</v>
      </c>
      <c r="H397" s="37" t="n">
        <v>84</v>
      </c>
      <c r="I397" s="37" t="n">
        <v>9</v>
      </c>
      <c r="J397" s="37" t="n">
        <v>1</v>
      </c>
      <c r="K397" s="39" t="n">
        <v>20078</v>
      </c>
      <c r="L397" s="37" t="s">
        <v>115</v>
      </c>
      <c r="M397" s="37" t="n">
        <f aca="false">IF(OR(E397="",F397=""),"",F397-E397)</f>
        <v>53</v>
      </c>
      <c r="N397" s="37" t="n">
        <f aca="false">IF(OR(E397="",G397=""),"",G397-E397)</f>
        <v>89</v>
      </c>
    </row>
    <row r="398" customFormat="false" ht="15" hidden="false" customHeight="false" outlineLevel="0" collapsed="false">
      <c r="A398" s="37" t="s">
        <v>2730</v>
      </c>
      <c r="B398" s="37" t="s">
        <v>1023</v>
      </c>
      <c r="C398" s="37" t="s">
        <v>63</v>
      </c>
      <c r="D398" s="37" t="s">
        <v>529</v>
      </c>
      <c r="E398" s="38" t="n">
        <v>42933</v>
      </c>
      <c r="F398" s="38" t="n">
        <v>42969</v>
      </c>
      <c r="G398" s="38" t="n">
        <v>42994</v>
      </c>
      <c r="H398" s="37" t="n">
        <v>109</v>
      </c>
      <c r="I398" s="37" t="n">
        <v>3</v>
      </c>
      <c r="J398" s="37" t="n">
        <v>2</v>
      </c>
      <c r="K398" s="39" t="n">
        <v>36188</v>
      </c>
      <c r="L398" s="37" t="s">
        <v>111</v>
      </c>
      <c r="M398" s="37" t="n">
        <f aca="false">IF(OR(E398="",F398=""),"",F398-E398)</f>
        <v>36</v>
      </c>
      <c r="N398" s="37" t="n">
        <f aca="false">IF(OR(E398="",G398=""),"",G398-E398)</f>
        <v>61</v>
      </c>
    </row>
    <row r="399" customFormat="false" ht="15" hidden="false" customHeight="false" outlineLevel="0" collapsed="false">
      <c r="A399" s="37" t="s">
        <v>2731</v>
      </c>
      <c r="B399" s="37" t="s">
        <v>1024</v>
      </c>
      <c r="C399" s="37" t="s">
        <v>65</v>
      </c>
      <c r="D399" s="37" t="s">
        <v>500</v>
      </c>
      <c r="E399" s="38" t="n">
        <v>46143</v>
      </c>
      <c r="F399" s="38" t="n">
        <v>46197</v>
      </c>
      <c r="G399" s="38" t="n">
        <v>46224</v>
      </c>
      <c r="H399" s="37" t="n">
        <v>158</v>
      </c>
      <c r="I399" s="37" t="n">
        <v>8</v>
      </c>
      <c r="J399" s="37" t="n">
        <v>3</v>
      </c>
      <c r="K399" s="39" t="n">
        <v>24463</v>
      </c>
      <c r="L399" s="37" t="s">
        <v>111</v>
      </c>
      <c r="M399" s="37" t="n">
        <f aca="false">IF(OR(E399="",F399=""),"",F399-E399)</f>
        <v>54</v>
      </c>
      <c r="N399" s="37" t="n">
        <f aca="false">IF(OR(E399="",G399=""),"",G399-E399)</f>
        <v>81</v>
      </c>
    </row>
    <row r="400" customFormat="false" ht="15" hidden="false" customHeight="false" outlineLevel="0" collapsed="false">
      <c r="A400" s="37" t="s">
        <v>2732</v>
      </c>
      <c r="B400" s="37" t="s">
        <v>1025</v>
      </c>
      <c r="C400" s="37" t="s">
        <v>63</v>
      </c>
      <c r="D400" s="37" t="s">
        <v>371</v>
      </c>
      <c r="E400" s="38" t="n">
        <v>45170</v>
      </c>
      <c r="F400" s="38" t="n">
        <v>45169</v>
      </c>
      <c r="G400" s="38" t="n">
        <v>45192</v>
      </c>
      <c r="H400" s="37" t="n">
        <v>89</v>
      </c>
      <c r="I400" s="37" t="n">
        <v>3</v>
      </c>
      <c r="J400" s="37" t="n">
        <v>1</v>
      </c>
      <c r="K400" s="39" t="n">
        <v>99442</v>
      </c>
      <c r="L400" s="37" t="s">
        <v>114</v>
      </c>
      <c r="M400" s="37" t="n">
        <f aca="false">IF(OR(E400="",F400=""),"",F400-E400)</f>
        <v>-1</v>
      </c>
      <c r="N400" s="37" t="n">
        <f aca="false">IF(OR(E400="",G400=""),"",G400-E400)</f>
        <v>22</v>
      </c>
    </row>
    <row r="401" customFormat="false" ht="15" hidden="false" customHeight="false" outlineLevel="0" collapsed="false">
      <c r="A401" s="37" t="s">
        <v>2733</v>
      </c>
      <c r="B401" s="37" t="s">
        <v>1026</v>
      </c>
      <c r="C401" s="37" t="s">
        <v>60</v>
      </c>
      <c r="D401" s="37" t="s">
        <v>393</v>
      </c>
      <c r="E401" s="38" t="n">
        <v>45130</v>
      </c>
      <c r="F401" s="38" t="n">
        <v>45217</v>
      </c>
      <c r="G401" s="38" t="n">
        <v>45251</v>
      </c>
      <c r="H401" s="37" t="n">
        <v>97</v>
      </c>
      <c r="I401" s="37" t="n">
        <v>10</v>
      </c>
      <c r="J401" s="37" t="n">
        <v>3</v>
      </c>
      <c r="K401" s="39" t="n">
        <v>19665</v>
      </c>
      <c r="L401" s="37" t="s">
        <v>111</v>
      </c>
      <c r="M401" s="37" t="n">
        <f aca="false">IF(OR(E401="",F401=""),"",F401-E401)</f>
        <v>87</v>
      </c>
      <c r="N401" s="37" t="n">
        <f aca="false">IF(OR(E401="",G401=""),"",G401-E401)</f>
        <v>121</v>
      </c>
    </row>
    <row r="402" customFormat="false" ht="15" hidden="false" customHeight="false" outlineLevel="0" collapsed="false">
      <c r="A402" s="37" t="s">
        <v>2734</v>
      </c>
      <c r="B402" s="37" t="s">
        <v>1027</v>
      </c>
      <c r="C402" s="37" t="s">
        <v>60</v>
      </c>
      <c r="D402" s="37" t="s">
        <v>384</v>
      </c>
      <c r="E402" s="38" t="n">
        <v>45518</v>
      </c>
      <c r="F402" s="38" t="n">
        <v>45504</v>
      </c>
      <c r="G402" s="38" t="n">
        <v>45553</v>
      </c>
      <c r="H402" s="37" t="n">
        <v>93</v>
      </c>
      <c r="I402" s="37" t="n">
        <v>6</v>
      </c>
      <c r="J402" s="37" t="n">
        <v>1</v>
      </c>
      <c r="K402" s="39" t="n">
        <v>36172</v>
      </c>
      <c r="L402" s="37" t="s">
        <v>114</v>
      </c>
      <c r="M402" s="37" t="n">
        <f aca="false">IF(OR(E402="",F402=""),"",F402-E402)</f>
        <v>-14</v>
      </c>
      <c r="N402" s="37" t="n">
        <f aca="false">IF(OR(E402="",G402=""),"",G402-E402)</f>
        <v>35</v>
      </c>
    </row>
    <row r="403" customFormat="false" ht="15" hidden="false" customHeight="false" outlineLevel="0" collapsed="false">
      <c r="A403" s="37" t="s">
        <v>2735</v>
      </c>
      <c r="B403" s="37" t="s">
        <v>1028</v>
      </c>
      <c r="C403" s="37" t="s">
        <v>60</v>
      </c>
      <c r="D403" s="37" t="s">
        <v>384</v>
      </c>
      <c r="E403" s="38" t="n">
        <v>45747</v>
      </c>
      <c r="F403" s="38" t="n">
        <v>45829</v>
      </c>
      <c r="G403" s="38" t="n">
        <v>45871</v>
      </c>
      <c r="H403" s="37" t="n">
        <v>51</v>
      </c>
      <c r="I403" s="37" t="n">
        <v>14</v>
      </c>
      <c r="J403" s="37" t="n">
        <v>3</v>
      </c>
      <c r="K403" s="39" t="n">
        <v>19072</v>
      </c>
      <c r="L403" s="37" t="s">
        <v>111</v>
      </c>
      <c r="M403" s="37" t="n">
        <f aca="false">IF(OR(E403="",F403=""),"",F403-E403)</f>
        <v>82</v>
      </c>
      <c r="N403" s="37" t="n">
        <f aca="false">IF(OR(E403="",G403=""),"",G403-E403)</f>
        <v>124</v>
      </c>
    </row>
    <row r="404" customFormat="false" ht="15" hidden="false" customHeight="false" outlineLevel="0" collapsed="false">
      <c r="A404" s="37" t="s">
        <v>2736</v>
      </c>
      <c r="B404" s="37" t="s">
        <v>1030</v>
      </c>
      <c r="C404" s="37" t="s">
        <v>60</v>
      </c>
      <c r="D404" s="37" t="s">
        <v>520</v>
      </c>
      <c r="E404" s="38" t="n">
        <v>45893</v>
      </c>
      <c r="F404" s="38" t="n">
        <v>45916</v>
      </c>
      <c r="G404" s="38" t="n">
        <v>45937</v>
      </c>
      <c r="H404" s="37" t="n">
        <v>47</v>
      </c>
      <c r="I404" s="37" t="n">
        <v>12</v>
      </c>
      <c r="J404" s="37" t="n">
        <v>1</v>
      </c>
      <c r="K404" s="39" t="n">
        <v>26672</v>
      </c>
      <c r="L404" s="37" t="s">
        <v>111</v>
      </c>
      <c r="M404" s="37" t="n">
        <f aca="false">IF(OR(E404="",F404=""),"",F404-E404)</f>
        <v>23</v>
      </c>
      <c r="N404" s="37" t="n">
        <f aca="false">IF(OR(E404="",G404=""),"",G404-E404)</f>
        <v>44</v>
      </c>
    </row>
    <row r="405" customFormat="false" ht="15" hidden="false" customHeight="false" outlineLevel="0" collapsed="false">
      <c r="A405" s="37" t="s">
        <v>2737</v>
      </c>
      <c r="B405" s="37" t="s">
        <v>1031</v>
      </c>
      <c r="C405" s="37" t="s">
        <v>67</v>
      </c>
      <c r="D405" s="37" t="s">
        <v>357</v>
      </c>
      <c r="E405" s="38" t="n">
        <v>44989</v>
      </c>
      <c r="F405" s="38" t="n">
        <v>44971</v>
      </c>
      <c r="G405" s="38" t="n">
        <v>45017</v>
      </c>
      <c r="H405" s="37" t="n">
        <v>66</v>
      </c>
      <c r="I405" s="37" t="n">
        <v>5</v>
      </c>
      <c r="J405" s="37" t="n">
        <v>1</v>
      </c>
      <c r="K405" s="39" t="n">
        <v>61009</v>
      </c>
      <c r="L405" s="37" t="s">
        <v>113</v>
      </c>
      <c r="M405" s="37" t="n">
        <f aca="false">IF(OR(E405="",F405=""),"",F405-E405)</f>
        <v>-18</v>
      </c>
      <c r="N405" s="37" t="n">
        <f aca="false">IF(OR(E405="",G405=""),"",G405-E405)</f>
        <v>28</v>
      </c>
    </row>
    <row r="406" customFormat="false" ht="15" hidden="false" customHeight="false" outlineLevel="0" collapsed="false">
      <c r="A406" s="37" t="s">
        <v>2738</v>
      </c>
      <c r="B406" s="37" t="s">
        <v>1032</v>
      </c>
      <c r="C406" s="37" t="s">
        <v>67</v>
      </c>
      <c r="D406" s="37" t="s">
        <v>357</v>
      </c>
      <c r="E406" s="38" t="n">
        <v>46075</v>
      </c>
      <c r="F406" s="38" t="n">
        <v>46094</v>
      </c>
      <c r="G406" s="38" t="n">
        <v>46115</v>
      </c>
      <c r="H406" s="37" t="n">
        <v>49</v>
      </c>
      <c r="I406" s="37" t="n">
        <v>8</v>
      </c>
      <c r="J406" s="37" t="n">
        <v>1</v>
      </c>
      <c r="K406" s="39" t="n">
        <v>30907</v>
      </c>
      <c r="L406" s="37" t="s">
        <v>112</v>
      </c>
      <c r="M406" s="37" t="n">
        <f aca="false">IF(OR(E406="",F406=""),"",F406-E406)</f>
        <v>19</v>
      </c>
      <c r="N406" s="37" t="n">
        <f aca="false">IF(OR(E406="",G406=""),"",G406-E406)</f>
        <v>40</v>
      </c>
    </row>
    <row r="407" customFormat="false" ht="15" hidden="false" customHeight="false" outlineLevel="0" collapsed="false">
      <c r="A407" s="37" t="s">
        <v>2739</v>
      </c>
      <c r="B407" s="37" t="s">
        <v>1033</v>
      </c>
      <c r="C407" s="37" t="s">
        <v>64</v>
      </c>
      <c r="D407" s="37" t="s">
        <v>457</v>
      </c>
      <c r="E407" s="38" t="n">
        <v>44396</v>
      </c>
      <c r="F407" s="38" t="n">
        <v>44435</v>
      </c>
      <c r="G407" s="38" t="n">
        <v>44462</v>
      </c>
      <c r="H407" s="37" t="n">
        <v>170</v>
      </c>
      <c r="I407" s="37" t="n">
        <v>7</v>
      </c>
      <c r="J407" s="37" t="n">
        <v>3</v>
      </c>
      <c r="K407" s="39" t="n">
        <v>61668</v>
      </c>
      <c r="L407" s="37" t="s">
        <v>113</v>
      </c>
      <c r="M407" s="37" t="n">
        <f aca="false">IF(OR(E407="",F407=""),"",F407-E407)</f>
        <v>39</v>
      </c>
      <c r="N407" s="37" t="n">
        <f aca="false">IF(OR(E407="",G407=""),"",G407-E407)</f>
        <v>66</v>
      </c>
    </row>
    <row r="408" customFormat="false" ht="15" hidden="false" customHeight="false" outlineLevel="0" collapsed="false">
      <c r="A408" s="37" t="s">
        <v>2740</v>
      </c>
      <c r="B408" s="37" t="s">
        <v>1034</v>
      </c>
      <c r="C408" s="37" t="s">
        <v>68</v>
      </c>
      <c r="D408" s="37" t="s">
        <v>403</v>
      </c>
      <c r="E408" s="38" t="n">
        <v>46120</v>
      </c>
      <c r="F408" s="38" t="n">
        <v>46139</v>
      </c>
      <c r="G408" s="38" t="n">
        <v>46159</v>
      </c>
      <c r="H408" s="37" t="n">
        <v>58</v>
      </c>
      <c r="I408" s="37" t="n">
        <v>8</v>
      </c>
      <c r="J408" s="37" t="n">
        <v>1</v>
      </c>
      <c r="K408" s="39" t="n">
        <v>121278</v>
      </c>
      <c r="L408" s="37" t="s">
        <v>111</v>
      </c>
      <c r="M408" s="37" t="n">
        <f aca="false">IF(OR(E408="",F408=""),"",F408-E408)</f>
        <v>19</v>
      </c>
      <c r="N408" s="37" t="n">
        <f aca="false">IF(OR(E408="",G408=""),"",G408-E408)</f>
        <v>39</v>
      </c>
    </row>
    <row r="409" customFormat="false" ht="15" hidden="false" customHeight="false" outlineLevel="0" collapsed="false">
      <c r="A409" s="37" t="s">
        <v>2741</v>
      </c>
      <c r="B409" s="37" t="s">
        <v>884</v>
      </c>
      <c r="C409" s="37" t="s">
        <v>66</v>
      </c>
      <c r="D409" s="37" t="s">
        <v>434</v>
      </c>
      <c r="E409" s="38" t="n">
        <v>42303</v>
      </c>
      <c r="F409" s="38" t="n">
        <v>42337</v>
      </c>
      <c r="G409" s="38" t="n">
        <v>42369</v>
      </c>
      <c r="H409" s="37" t="n">
        <v>41</v>
      </c>
      <c r="I409" s="37" t="n">
        <v>6</v>
      </c>
      <c r="J409" s="37" t="n">
        <v>2</v>
      </c>
      <c r="K409" s="39" t="n">
        <v>24827</v>
      </c>
      <c r="L409" s="37" t="s">
        <v>114</v>
      </c>
      <c r="M409" s="37" t="n">
        <f aca="false">IF(OR(E409="",F409=""),"",F409-E409)</f>
        <v>34</v>
      </c>
      <c r="N409" s="37" t="n">
        <f aca="false">IF(OR(E409="",G409=""),"",G409-E409)</f>
        <v>66</v>
      </c>
    </row>
    <row r="410" customFormat="false" ht="15" hidden="false" customHeight="false" outlineLevel="0" collapsed="false">
      <c r="A410" s="37" t="s">
        <v>2742</v>
      </c>
      <c r="B410" s="37" t="s">
        <v>670</v>
      </c>
      <c r="C410" s="37" t="s">
        <v>60</v>
      </c>
      <c r="D410" s="37" t="s">
        <v>407</v>
      </c>
      <c r="E410" s="38" t="n">
        <v>42088</v>
      </c>
      <c r="F410" s="38" t="n">
        <v>42068</v>
      </c>
      <c r="G410" s="38" t="n">
        <v>42116</v>
      </c>
      <c r="H410" s="37" t="n">
        <v>34</v>
      </c>
      <c r="I410" s="37" t="n">
        <v>6</v>
      </c>
      <c r="J410" s="37" t="n">
        <v>3</v>
      </c>
      <c r="K410" s="39" t="n">
        <v>29731</v>
      </c>
      <c r="L410" s="37" t="s">
        <v>112</v>
      </c>
      <c r="M410" s="37" t="n">
        <f aca="false">IF(OR(E410="",F410=""),"",F410-E410)</f>
        <v>-20</v>
      </c>
      <c r="N410" s="37" t="n">
        <f aca="false">IF(OR(E410="",G410=""),"",G410-E410)</f>
        <v>28</v>
      </c>
    </row>
    <row r="411" customFormat="false" ht="15" hidden="false" customHeight="false" outlineLevel="0" collapsed="false">
      <c r="A411" s="37" t="s">
        <v>2743</v>
      </c>
      <c r="B411" s="37" t="s">
        <v>1036</v>
      </c>
      <c r="C411" s="37" t="s">
        <v>60</v>
      </c>
      <c r="D411" s="37" t="s">
        <v>366</v>
      </c>
      <c r="E411" s="38" t="n">
        <v>42262</v>
      </c>
      <c r="F411" s="38" t="n">
        <v>42263</v>
      </c>
      <c r="G411" s="38" t="n">
        <v>42303</v>
      </c>
      <c r="H411" s="37" t="n">
        <v>74</v>
      </c>
      <c r="I411" s="37" t="n">
        <v>5</v>
      </c>
      <c r="J411" s="37" t="n">
        <v>2</v>
      </c>
      <c r="K411" s="39" t="n">
        <v>36380</v>
      </c>
      <c r="L411" s="37" t="s">
        <v>112</v>
      </c>
      <c r="M411" s="37" t="n">
        <f aca="false">IF(OR(E411="",F411=""),"",F411-E411)</f>
        <v>1</v>
      </c>
      <c r="N411" s="37" t="n">
        <f aca="false">IF(OR(E411="",G411=""),"",G411-E411)</f>
        <v>41</v>
      </c>
    </row>
    <row r="412" customFormat="false" ht="15" hidden="false" customHeight="false" outlineLevel="0" collapsed="false">
      <c r="A412" s="37" t="s">
        <v>2744</v>
      </c>
      <c r="B412" s="37" t="s">
        <v>1037</v>
      </c>
      <c r="C412" s="37" t="s">
        <v>60</v>
      </c>
      <c r="D412" s="37" t="s">
        <v>520</v>
      </c>
      <c r="E412" s="38" t="n">
        <v>44231</v>
      </c>
      <c r="F412" s="38" t="n">
        <v>44251</v>
      </c>
      <c r="G412" s="38" t="n">
        <v>44278</v>
      </c>
      <c r="H412" s="37" t="n">
        <v>15</v>
      </c>
      <c r="I412" s="37" t="n">
        <v>14</v>
      </c>
      <c r="J412" s="37" t="n">
        <v>2</v>
      </c>
      <c r="K412" s="39" t="n">
        <v>28241</v>
      </c>
      <c r="L412" s="37" t="s">
        <v>113</v>
      </c>
      <c r="M412" s="37" t="n">
        <f aca="false">IF(OR(E412="",F412=""),"",F412-E412)</f>
        <v>20</v>
      </c>
      <c r="N412" s="37" t="n">
        <f aca="false">IF(OR(E412="",G412=""),"",G412-E412)</f>
        <v>47</v>
      </c>
    </row>
    <row r="413" customFormat="false" ht="15" hidden="false" customHeight="false" outlineLevel="0" collapsed="false">
      <c r="A413" s="37" t="s">
        <v>2745</v>
      </c>
      <c r="B413" s="37" t="s">
        <v>1018</v>
      </c>
      <c r="C413" s="37" t="s">
        <v>62</v>
      </c>
      <c r="D413" s="37" t="s">
        <v>481</v>
      </c>
      <c r="E413" s="38" t="n">
        <v>43227</v>
      </c>
      <c r="F413" s="38" t="n">
        <v>43219</v>
      </c>
      <c r="G413" s="38" t="n">
        <v>43261</v>
      </c>
      <c r="H413" s="37" t="n">
        <v>116</v>
      </c>
      <c r="I413" s="37" t="n">
        <v>6</v>
      </c>
      <c r="J413" s="37" t="n">
        <v>1</v>
      </c>
      <c r="K413" s="39" t="n">
        <v>5772</v>
      </c>
      <c r="L413" s="37" t="s">
        <v>113</v>
      </c>
      <c r="M413" s="37" t="n">
        <f aca="false">IF(OR(E413="",F413=""),"",F413-E413)</f>
        <v>-8</v>
      </c>
      <c r="N413" s="37" t="n">
        <f aca="false">IF(OR(E413="",G413=""),"",G413-E413)</f>
        <v>34</v>
      </c>
    </row>
    <row r="414" customFormat="false" ht="15" hidden="false" customHeight="false" outlineLevel="0" collapsed="false">
      <c r="A414" s="37" t="s">
        <v>2746</v>
      </c>
      <c r="B414" s="37" t="s">
        <v>1039</v>
      </c>
      <c r="C414" s="37" t="s">
        <v>63</v>
      </c>
      <c r="D414" s="37" t="s">
        <v>626</v>
      </c>
      <c r="E414" s="38" t="n">
        <v>43064</v>
      </c>
      <c r="F414" s="38" t="n">
        <v>43061</v>
      </c>
      <c r="G414" s="38" t="n">
        <v>43103</v>
      </c>
      <c r="H414" s="37" t="n">
        <v>73</v>
      </c>
      <c r="I414" s="37" t="n">
        <v>10</v>
      </c>
      <c r="J414" s="37" t="n">
        <v>3</v>
      </c>
      <c r="K414" s="39" t="n">
        <v>64047</v>
      </c>
      <c r="L414" s="37" t="s">
        <v>111</v>
      </c>
      <c r="M414" s="37" t="n">
        <f aca="false">IF(OR(E414="",F414=""),"",F414-E414)</f>
        <v>-3</v>
      </c>
      <c r="N414" s="37" t="n">
        <f aca="false">IF(OR(E414="",G414=""),"",G414-E414)</f>
        <v>39</v>
      </c>
    </row>
    <row r="415" customFormat="false" ht="15" hidden="false" customHeight="false" outlineLevel="0" collapsed="false">
      <c r="A415" s="37" t="s">
        <v>2747</v>
      </c>
      <c r="B415" s="37" t="s">
        <v>1040</v>
      </c>
      <c r="C415" s="37" t="s">
        <v>60</v>
      </c>
      <c r="D415" s="37" t="s">
        <v>366</v>
      </c>
      <c r="E415" s="38" t="n">
        <v>44424</v>
      </c>
      <c r="F415" s="38" t="n">
        <v>44425</v>
      </c>
      <c r="G415" s="38" t="n">
        <v>44482</v>
      </c>
      <c r="H415" s="37" t="n">
        <v>85</v>
      </c>
      <c r="I415" s="37" t="n">
        <v>14</v>
      </c>
      <c r="J415" s="37" t="n">
        <v>3</v>
      </c>
      <c r="K415" s="39" t="n">
        <v>54533</v>
      </c>
      <c r="L415" s="37" t="s">
        <v>114</v>
      </c>
      <c r="M415" s="37" t="n">
        <f aca="false">IF(OR(E415="",F415=""),"",F415-E415)</f>
        <v>1</v>
      </c>
      <c r="N415" s="37" t="n">
        <f aca="false">IF(OR(E415="",G415=""),"",G415-E415)</f>
        <v>58</v>
      </c>
    </row>
    <row r="416" customFormat="false" ht="15" hidden="false" customHeight="false" outlineLevel="0" collapsed="false">
      <c r="A416" s="37" t="s">
        <v>2748</v>
      </c>
      <c r="B416" s="37" t="s">
        <v>776</v>
      </c>
      <c r="C416" s="37" t="s">
        <v>60</v>
      </c>
      <c r="D416" s="37" t="s">
        <v>407</v>
      </c>
      <c r="E416" s="38" t="n">
        <v>43389</v>
      </c>
      <c r="F416" s="38" t="n">
        <v>43379</v>
      </c>
      <c r="G416" s="38" t="n">
        <v>43423</v>
      </c>
      <c r="H416" s="37" t="n">
        <v>48</v>
      </c>
      <c r="I416" s="37" t="n">
        <v>11</v>
      </c>
      <c r="J416" s="37" t="n">
        <v>1</v>
      </c>
      <c r="K416" s="39" t="n">
        <v>21870</v>
      </c>
      <c r="L416" s="37" t="s">
        <v>111</v>
      </c>
      <c r="M416" s="37" t="n">
        <f aca="false">IF(OR(E416="",F416=""),"",F416-E416)</f>
        <v>-10</v>
      </c>
      <c r="N416" s="37" t="n">
        <f aca="false">IF(OR(E416="",G416=""),"",G416-E416)</f>
        <v>34</v>
      </c>
    </row>
    <row r="417" customFormat="false" ht="15" hidden="false" customHeight="false" outlineLevel="0" collapsed="false">
      <c r="A417" s="37" t="s">
        <v>2749</v>
      </c>
      <c r="B417" s="37" t="s">
        <v>1041</v>
      </c>
      <c r="C417" s="37" t="s">
        <v>66</v>
      </c>
      <c r="D417" s="37" t="s">
        <v>504</v>
      </c>
      <c r="E417" s="38" t="n">
        <v>46232</v>
      </c>
      <c r="F417" s="38" t="n">
        <v>46232</v>
      </c>
      <c r="G417" s="38" t="n">
        <v>46259</v>
      </c>
      <c r="H417" s="37" t="n">
        <v>90</v>
      </c>
      <c r="I417" s="37" t="n">
        <v>14</v>
      </c>
      <c r="J417" s="37" t="n">
        <v>1</v>
      </c>
      <c r="K417" s="39" t="n">
        <v>34801</v>
      </c>
      <c r="L417" s="37" t="s">
        <v>114</v>
      </c>
      <c r="M417" s="37" t="n">
        <f aca="false">IF(OR(E417="",F417=""),"",F417-E417)</f>
        <v>0</v>
      </c>
      <c r="N417" s="37" t="n">
        <f aca="false">IF(OR(E417="",G417=""),"",G417-E417)</f>
        <v>27</v>
      </c>
    </row>
    <row r="418" customFormat="false" ht="15" hidden="false" customHeight="false" outlineLevel="0" collapsed="false">
      <c r="A418" s="37" t="s">
        <v>2750</v>
      </c>
      <c r="B418" s="37" t="s">
        <v>1042</v>
      </c>
      <c r="C418" s="37" t="s">
        <v>60</v>
      </c>
      <c r="D418" s="37" t="s">
        <v>384</v>
      </c>
      <c r="E418" s="38" t="n">
        <v>46059</v>
      </c>
      <c r="F418" s="38" t="n">
        <v>46088</v>
      </c>
      <c r="G418" s="38" t="n">
        <v>46132</v>
      </c>
      <c r="H418" s="37" t="n">
        <v>76</v>
      </c>
      <c r="I418" s="37" t="n">
        <v>3</v>
      </c>
      <c r="J418" s="37" t="n">
        <v>1</v>
      </c>
      <c r="K418" s="39" t="n">
        <v>25755</v>
      </c>
      <c r="L418" s="37" t="s">
        <v>112</v>
      </c>
      <c r="M418" s="37" t="n">
        <f aca="false">IF(OR(E418="",F418=""),"",F418-E418)</f>
        <v>29</v>
      </c>
      <c r="N418" s="37" t="n">
        <f aca="false">IF(OR(E418="",G418=""),"",G418-E418)</f>
        <v>73</v>
      </c>
    </row>
    <row r="419" customFormat="false" ht="15" hidden="false" customHeight="false" outlineLevel="0" collapsed="false">
      <c r="A419" s="37" t="s">
        <v>2751</v>
      </c>
      <c r="B419" s="37" t="s">
        <v>1043</v>
      </c>
      <c r="C419" s="37" t="s">
        <v>60</v>
      </c>
      <c r="D419" s="37" t="s">
        <v>520</v>
      </c>
      <c r="E419" s="38" t="n">
        <v>44502</v>
      </c>
      <c r="F419" s="38" t="n">
        <v>44493</v>
      </c>
      <c r="G419" s="38" t="n">
        <v>44536</v>
      </c>
      <c r="H419" s="37" t="n">
        <v>51</v>
      </c>
      <c r="I419" s="37" t="n">
        <v>3</v>
      </c>
      <c r="J419" s="37" t="n">
        <v>1</v>
      </c>
      <c r="K419" s="39" t="n">
        <v>20305</v>
      </c>
      <c r="L419" s="37" t="s">
        <v>111</v>
      </c>
      <c r="M419" s="37" t="n">
        <f aca="false">IF(OR(E419="",F419=""),"",F419-E419)</f>
        <v>-9</v>
      </c>
      <c r="N419" s="37" t="n">
        <f aca="false">IF(OR(E419="",G419=""),"",G419-E419)</f>
        <v>34</v>
      </c>
    </row>
    <row r="420" customFormat="false" ht="15" hidden="false" customHeight="false" outlineLevel="0" collapsed="false">
      <c r="A420" s="37" t="s">
        <v>2752</v>
      </c>
      <c r="B420" s="37" t="s">
        <v>1045</v>
      </c>
      <c r="C420" s="37" t="s">
        <v>60</v>
      </c>
      <c r="D420" s="37" t="s">
        <v>470</v>
      </c>
      <c r="E420" s="38" t="n">
        <v>45858</v>
      </c>
      <c r="F420" s="38" t="n">
        <v>45858</v>
      </c>
      <c r="G420" s="38" t="n">
        <v>45896</v>
      </c>
      <c r="H420" s="37" t="n">
        <v>39</v>
      </c>
      <c r="I420" s="37" t="n">
        <v>10</v>
      </c>
      <c r="J420" s="37" t="n">
        <v>1</v>
      </c>
      <c r="K420" s="39" t="n">
        <v>54566</v>
      </c>
      <c r="L420" s="37" t="s">
        <v>113</v>
      </c>
      <c r="M420" s="37" t="n">
        <f aca="false">IF(OR(E420="",F420=""),"",F420-E420)</f>
        <v>0</v>
      </c>
      <c r="N420" s="37" t="n">
        <f aca="false">IF(OR(E420="",G420=""),"",G420-E420)</f>
        <v>38</v>
      </c>
    </row>
    <row r="421" customFormat="false" ht="15" hidden="false" customHeight="false" outlineLevel="0" collapsed="false">
      <c r="A421" s="37" t="s">
        <v>2753</v>
      </c>
      <c r="B421" s="37" t="s">
        <v>1046</v>
      </c>
      <c r="C421" s="37" t="s">
        <v>60</v>
      </c>
      <c r="D421" s="37" t="s">
        <v>470</v>
      </c>
      <c r="E421" s="38" t="n">
        <v>42754</v>
      </c>
      <c r="F421" s="38" t="n">
        <v>42778</v>
      </c>
      <c r="G421" s="38" t="n">
        <v>42795</v>
      </c>
      <c r="H421" s="37" t="n">
        <v>48</v>
      </c>
      <c r="I421" s="37" t="n">
        <v>12</v>
      </c>
      <c r="J421" s="37" t="n">
        <v>1</v>
      </c>
      <c r="K421" s="39" t="n">
        <v>45652</v>
      </c>
      <c r="L421" s="37" t="s">
        <v>111</v>
      </c>
      <c r="M421" s="37" t="n">
        <f aca="false">IF(OR(E421="",F421=""),"",F421-E421)</f>
        <v>24</v>
      </c>
      <c r="N421" s="37" t="n">
        <f aca="false">IF(OR(E421="",G421=""),"",G421-E421)</f>
        <v>41</v>
      </c>
    </row>
    <row r="422" customFormat="false" ht="15" hidden="false" customHeight="false" outlineLevel="0" collapsed="false">
      <c r="A422" s="37" t="s">
        <v>2754</v>
      </c>
      <c r="B422" s="37" t="s">
        <v>1047</v>
      </c>
      <c r="C422" s="37" t="s">
        <v>63</v>
      </c>
      <c r="D422" s="37" t="s">
        <v>388</v>
      </c>
      <c r="E422" s="38" t="n">
        <v>43419</v>
      </c>
      <c r="F422" s="38" t="n">
        <v>43409</v>
      </c>
      <c r="G422" s="38" t="n">
        <v>43452</v>
      </c>
      <c r="H422" s="37" t="n">
        <v>87</v>
      </c>
      <c r="I422" s="37" t="n">
        <v>7</v>
      </c>
      <c r="J422" s="37" t="n">
        <v>2</v>
      </c>
      <c r="K422" s="39" t="n">
        <v>28624</v>
      </c>
      <c r="L422" s="37" t="s">
        <v>113</v>
      </c>
      <c r="M422" s="37" t="n">
        <f aca="false">IF(OR(E422="",F422=""),"",F422-E422)</f>
        <v>-10</v>
      </c>
      <c r="N422" s="37" t="n">
        <f aca="false">IF(OR(E422="",G422=""),"",G422-E422)</f>
        <v>33</v>
      </c>
    </row>
    <row r="423" customFormat="false" ht="15" hidden="false" customHeight="false" outlineLevel="0" collapsed="false">
      <c r="A423" s="37" t="s">
        <v>2755</v>
      </c>
      <c r="B423" s="37" t="s">
        <v>1048</v>
      </c>
      <c r="C423" s="37" t="s">
        <v>60</v>
      </c>
      <c r="D423" s="37" t="s">
        <v>470</v>
      </c>
      <c r="E423" s="38" t="n">
        <v>45152</v>
      </c>
      <c r="F423" s="38" t="n">
        <v>45143</v>
      </c>
      <c r="G423" s="38" t="n">
        <v>45188</v>
      </c>
      <c r="H423" s="37" t="n">
        <v>101</v>
      </c>
      <c r="I423" s="37" t="n">
        <v>12</v>
      </c>
      <c r="J423" s="37" t="n">
        <v>3</v>
      </c>
      <c r="K423" s="39" t="n">
        <v>39415</v>
      </c>
      <c r="L423" s="37" t="s">
        <v>112</v>
      </c>
      <c r="M423" s="37" t="n">
        <f aca="false">IF(OR(E423="",F423=""),"",F423-E423)</f>
        <v>-9</v>
      </c>
      <c r="N423" s="37" t="n">
        <f aca="false">IF(OR(E423="",G423=""),"",G423-E423)</f>
        <v>36</v>
      </c>
    </row>
    <row r="424" customFormat="false" ht="15" hidden="false" customHeight="false" outlineLevel="0" collapsed="false">
      <c r="A424" s="37" t="s">
        <v>2756</v>
      </c>
      <c r="B424" s="37" t="s">
        <v>1009</v>
      </c>
      <c r="C424" s="37" t="s">
        <v>65</v>
      </c>
      <c r="D424" s="37" t="s">
        <v>500</v>
      </c>
      <c r="E424" s="38" t="n">
        <v>45046</v>
      </c>
      <c r="F424" s="38" t="n">
        <v>45069</v>
      </c>
      <c r="G424" s="38" t="n">
        <v>45116</v>
      </c>
      <c r="H424" s="37" t="n">
        <v>128</v>
      </c>
      <c r="I424" s="37" t="n">
        <v>12</v>
      </c>
      <c r="J424" s="37" t="n">
        <v>2</v>
      </c>
      <c r="K424" s="39" t="n">
        <v>31706</v>
      </c>
      <c r="L424" s="37" t="s">
        <v>111</v>
      </c>
      <c r="M424" s="37" t="n">
        <f aca="false">IF(OR(E424="",F424=""),"",F424-E424)</f>
        <v>23</v>
      </c>
      <c r="N424" s="37" t="n">
        <f aca="false">IF(OR(E424="",G424=""),"",G424-E424)</f>
        <v>70</v>
      </c>
    </row>
    <row r="425" customFormat="false" ht="15" hidden="false" customHeight="false" outlineLevel="0" collapsed="false">
      <c r="A425" s="37" t="s">
        <v>2757</v>
      </c>
      <c r="B425" s="37" t="s">
        <v>1049</v>
      </c>
      <c r="C425" s="37" t="s">
        <v>60</v>
      </c>
      <c r="D425" s="37" t="s">
        <v>470</v>
      </c>
      <c r="E425" s="38" t="n">
        <v>44990</v>
      </c>
      <c r="F425" s="38" t="n">
        <v>44976</v>
      </c>
      <c r="G425" s="38" t="n">
        <v>45035</v>
      </c>
      <c r="H425" s="37" t="n">
        <v>20</v>
      </c>
      <c r="I425" s="37" t="n">
        <v>5</v>
      </c>
      <c r="J425" s="37" t="n">
        <v>2</v>
      </c>
      <c r="K425" s="39" t="n">
        <v>66014</v>
      </c>
      <c r="L425" s="37" t="s">
        <v>111</v>
      </c>
      <c r="M425" s="37" t="n">
        <f aca="false">IF(OR(E425="",F425=""),"",F425-E425)</f>
        <v>-14</v>
      </c>
      <c r="N425" s="37" t="n">
        <f aca="false">IF(OR(E425="",G425=""),"",G425-E425)</f>
        <v>45</v>
      </c>
    </row>
    <row r="426" customFormat="false" ht="15" hidden="false" customHeight="false" outlineLevel="0" collapsed="false">
      <c r="A426" s="37" t="s">
        <v>2758</v>
      </c>
      <c r="B426" s="37" t="s">
        <v>1050</v>
      </c>
      <c r="C426" s="37" t="s">
        <v>60</v>
      </c>
      <c r="D426" s="37" t="s">
        <v>393</v>
      </c>
      <c r="E426" s="38" t="n">
        <v>41846</v>
      </c>
      <c r="F426" s="38" t="n">
        <v>41916</v>
      </c>
      <c r="G426" s="38" t="n">
        <v>41935</v>
      </c>
      <c r="H426" s="37" t="n">
        <v>172</v>
      </c>
      <c r="I426" s="37" t="n">
        <v>9</v>
      </c>
      <c r="J426" s="37" t="n">
        <v>3</v>
      </c>
      <c r="K426" s="39" t="n">
        <v>42996</v>
      </c>
      <c r="L426" s="37" t="s">
        <v>114</v>
      </c>
      <c r="M426" s="37" t="n">
        <f aca="false">IF(OR(E426="",F426=""),"",F426-E426)</f>
        <v>70</v>
      </c>
      <c r="N426" s="37" t="n">
        <f aca="false">IF(OR(E426="",G426=""),"",G426-E426)</f>
        <v>89</v>
      </c>
    </row>
    <row r="427" customFormat="false" ht="15" hidden="false" customHeight="false" outlineLevel="0" collapsed="false">
      <c r="A427" s="37" t="s">
        <v>2759</v>
      </c>
      <c r="B427" s="37" t="s">
        <v>1052</v>
      </c>
      <c r="C427" s="37" t="s">
        <v>61</v>
      </c>
      <c r="D427" s="37" t="s">
        <v>380</v>
      </c>
      <c r="E427" s="38" t="n">
        <v>44823</v>
      </c>
      <c r="F427" s="38" t="n">
        <v>44882</v>
      </c>
      <c r="G427" s="38" t="n">
        <v>44897</v>
      </c>
      <c r="H427" s="37" t="n">
        <v>33</v>
      </c>
      <c r="I427" s="37" t="n">
        <v>6</v>
      </c>
      <c r="J427" s="37" t="n">
        <v>2</v>
      </c>
      <c r="K427" s="39" t="n">
        <v>49750</v>
      </c>
      <c r="L427" s="37" t="s">
        <v>113</v>
      </c>
      <c r="M427" s="37" t="n">
        <f aca="false">IF(OR(E427="",F427=""),"",F427-E427)</f>
        <v>59</v>
      </c>
      <c r="N427" s="37" t="n">
        <f aca="false">IF(OR(E427="",G427=""),"",G427-E427)</f>
        <v>74</v>
      </c>
    </row>
    <row r="428" customFormat="false" ht="15" hidden="false" customHeight="false" outlineLevel="0" collapsed="false">
      <c r="A428" s="37" t="s">
        <v>2760</v>
      </c>
      <c r="B428" s="37" t="s">
        <v>1053</v>
      </c>
      <c r="C428" s="37" t="s">
        <v>65</v>
      </c>
      <c r="D428" s="37" t="s">
        <v>650</v>
      </c>
      <c r="E428" s="38" t="n">
        <v>46082</v>
      </c>
      <c r="F428" s="38" t="n">
        <v>46098</v>
      </c>
      <c r="G428" s="38" t="n">
        <v>46139</v>
      </c>
      <c r="H428" s="37" t="n">
        <v>155</v>
      </c>
      <c r="I428" s="37" t="n">
        <v>5</v>
      </c>
      <c r="J428" s="37" t="n">
        <v>2</v>
      </c>
      <c r="K428" s="39" t="n">
        <v>47280</v>
      </c>
      <c r="L428" s="37" t="s">
        <v>112</v>
      </c>
      <c r="M428" s="37" t="n">
        <f aca="false">IF(OR(E428="",F428=""),"",F428-E428)</f>
        <v>16</v>
      </c>
      <c r="N428" s="37" t="n">
        <f aca="false">IF(OR(E428="",G428=""),"",G428-E428)</f>
        <v>57</v>
      </c>
    </row>
    <row r="429" customFormat="false" ht="15" hidden="false" customHeight="false" outlineLevel="0" collapsed="false">
      <c r="A429" s="37" t="s">
        <v>2761</v>
      </c>
      <c r="B429" s="37" t="s">
        <v>1054</v>
      </c>
      <c r="C429" s="37" t="s">
        <v>63</v>
      </c>
      <c r="D429" s="37" t="s">
        <v>626</v>
      </c>
      <c r="E429" s="38" t="n">
        <v>46054</v>
      </c>
      <c r="F429" s="38" t="n">
        <v>46079</v>
      </c>
      <c r="G429" s="38" t="n">
        <v>46117</v>
      </c>
      <c r="H429" s="37" t="n">
        <v>38</v>
      </c>
      <c r="I429" s="37" t="n">
        <v>12</v>
      </c>
      <c r="J429" s="37" t="n">
        <v>3</v>
      </c>
      <c r="K429" s="39" t="n">
        <v>14846</v>
      </c>
      <c r="L429" s="37" t="s">
        <v>112</v>
      </c>
      <c r="M429" s="37" t="n">
        <f aca="false">IF(OR(E429="",F429=""),"",F429-E429)</f>
        <v>25</v>
      </c>
      <c r="N429" s="37" t="n">
        <f aca="false">IF(OR(E429="",G429=""),"",G429-E429)</f>
        <v>63</v>
      </c>
    </row>
    <row r="430" customFormat="false" ht="15" hidden="false" customHeight="false" outlineLevel="0" collapsed="false">
      <c r="A430" s="37" t="s">
        <v>2762</v>
      </c>
      <c r="B430" s="37" t="s">
        <v>1055</v>
      </c>
      <c r="C430" s="37" t="s">
        <v>60</v>
      </c>
      <c r="D430" s="37" t="s">
        <v>393</v>
      </c>
      <c r="E430" s="38" t="n">
        <v>45464</v>
      </c>
      <c r="F430" s="38" t="n">
        <v>45460</v>
      </c>
      <c r="G430" s="38" t="n">
        <v>45509</v>
      </c>
      <c r="H430" s="37" t="n">
        <v>116</v>
      </c>
      <c r="I430" s="37" t="n">
        <v>3</v>
      </c>
      <c r="J430" s="37" t="n">
        <v>1</v>
      </c>
      <c r="K430" s="39" t="n">
        <v>30961</v>
      </c>
      <c r="L430" s="37" t="s">
        <v>111</v>
      </c>
      <c r="M430" s="37" t="n">
        <f aca="false">IF(OR(E430="",F430=""),"",F430-E430)</f>
        <v>-4</v>
      </c>
      <c r="N430" s="37" t="n">
        <f aca="false">IF(OR(E430="",G430=""),"",G430-E430)</f>
        <v>45</v>
      </c>
    </row>
    <row r="431" customFormat="false" ht="15" hidden="false" customHeight="false" outlineLevel="0" collapsed="false">
      <c r="A431" s="37" t="s">
        <v>2763</v>
      </c>
      <c r="B431" s="37" t="s">
        <v>1056</v>
      </c>
      <c r="C431" s="37" t="s">
        <v>60</v>
      </c>
      <c r="D431" s="37" t="s">
        <v>384</v>
      </c>
      <c r="E431" s="38" t="n">
        <v>44007</v>
      </c>
      <c r="F431" s="38" t="n">
        <v>44094</v>
      </c>
      <c r="G431" s="38" t="n">
        <v>44113</v>
      </c>
      <c r="H431" s="37" t="n">
        <v>73</v>
      </c>
      <c r="I431" s="37" t="n">
        <v>8</v>
      </c>
      <c r="J431" s="37" t="n">
        <v>1</v>
      </c>
      <c r="K431" s="39" t="n">
        <v>29042</v>
      </c>
      <c r="L431" s="37" t="s">
        <v>112</v>
      </c>
      <c r="M431" s="37" t="n">
        <f aca="false">IF(OR(E431="",F431=""),"",F431-E431)</f>
        <v>87</v>
      </c>
      <c r="N431" s="37" t="n">
        <f aca="false">IF(OR(E431="",G431=""),"",G431-E431)</f>
        <v>106</v>
      </c>
    </row>
    <row r="432" customFormat="false" ht="15" hidden="false" customHeight="false" outlineLevel="0" collapsed="false">
      <c r="A432" s="37" t="s">
        <v>2764</v>
      </c>
      <c r="B432" s="37" t="s">
        <v>1057</v>
      </c>
      <c r="C432" s="37" t="s">
        <v>60</v>
      </c>
      <c r="D432" s="37" t="s">
        <v>520</v>
      </c>
      <c r="E432" s="38" t="n">
        <v>44727</v>
      </c>
      <c r="F432" s="38" t="n">
        <v>44783</v>
      </c>
      <c r="G432" s="38" t="n">
        <v>44825</v>
      </c>
      <c r="H432" s="37" t="n">
        <v>22</v>
      </c>
      <c r="I432" s="37" t="n">
        <v>13</v>
      </c>
      <c r="J432" s="37" t="n">
        <v>1</v>
      </c>
      <c r="K432" s="39" t="n">
        <v>69657</v>
      </c>
      <c r="L432" s="37" t="s">
        <v>111</v>
      </c>
      <c r="M432" s="37" t="n">
        <f aca="false">IF(OR(E432="",F432=""),"",F432-E432)</f>
        <v>56</v>
      </c>
      <c r="N432" s="37" t="n">
        <f aca="false">IF(OR(E432="",G432=""),"",G432-E432)</f>
        <v>98</v>
      </c>
    </row>
    <row r="433" customFormat="false" ht="15" hidden="false" customHeight="false" outlineLevel="0" collapsed="false">
      <c r="A433" s="37" t="s">
        <v>2765</v>
      </c>
      <c r="B433" s="37" t="s">
        <v>408</v>
      </c>
      <c r="C433" s="37" t="s">
        <v>60</v>
      </c>
      <c r="D433" s="37" t="s">
        <v>407</v>
      </c>
      <c r="E433" s="38" t="n">
        <v>46006</v>
      </c>
      <c r="F433" s="38" t="n">
        <v>46015</v>
      </c>
      <c r="G433" s="38" t="n">
        <v>46046</v>
      </c>
      <c r="H433" s="37" t="n">
        <v>70</v>
      </c>
      <c r="I433" s="37" t="n">
        <v>9</v>
      </c>
      <c r="J433" s="37" t="n">
        <v>1</v>
      </c>
      <c r="K433" s="39" t="n">
        <v>2767</v>
      </c>
      <c r="L433" s="37" t="s">
        <v>114</v>
      </c>
      <c r="M433" s="37" t="n">
        <f aca="false">IF(OR(E433="",F433=""),"",F433-E433)</f>
        <v>9</v>
      </c>
      <c r="N433" s="37" t="n">
        <f aca="false">IF(OR(E433="",G433=""),"",G433-E433)</f>
        <v>40</v>
      </c>
    </row>
    <row r="434" customFormat="false" ht="15" hidden="false" customHeight="false" outlineLevel="0" collapsed="false">
      <c r="A434" s="37" t="s">
        <v>2766</v>
      </c>
      <c r="B434" s="37" t="s">
        <v>1058</v>
      </c>
      <c r="C434" s="37" t="s">
        <v>60</v>
      </c>
      <c r="D434" s="37" t="s">
        <v>366</v>
      </c>
      <c r="E434" s="38" t="n">
        <v>45647</v>
      </c>
      <c r="F434" s="38" t="n">
        <v>45658</v>
      </c>
      <c r="G434" s="38" t="n">
        <v>45705</v>
      </c>
      <c r="H434" s="37" t="n">
        <v>53</v>
      </c>
      <c r="I434" s="37" t="n">
        <v>5</v>
      </c>
      <c r="J434" s="37" t="n">
        <v>1</v>
      </c>
      <c r="K434" s="39" t="n">
        <v>32243</v>
      </c>
      <c r="L434" s="37" t="s">
        <v>112</v>
      </c>
      <c r="M434" s="37" t="n">
        <f aca="false">IF(OR(E434="",F434=""),"",F434-E434)</f>
        <v>11</v>
      </c>
      <c r="N434" s="37" t="n">
        <f aca="false">IF(OR(E434="",G434=""),"",G434-E434)</f>
        <v>58</v>
      </c>
    </row>
    <row r="435" customFormat="false" ht="15" hidden="false" customHeight="false" outlineLevel="0" collapsed="false">
      <c r="A435" s="37" t="s">
        <v>2767</v>
      </c>
      <c r="B435" s="37" t="s">
        <v>1059</v>
      </c>
      <c r="C435" s="37" t="s">
        <v>63</v>
      </c>
      <c r="D435" s="37" t="s">
        <v>388</v>
      </c>
      <c r="E435" s="38" t="n">
        <v>42531</v>
      </c>
      <c r="F435" s="38" t="n">
        <v>42547</v>
      </c>
      <c r="G435" s="38" t="n">
        <v>42591</v>
      </c>
      <c r="H435" s="37" t="n">
        <v>86</v>
      </c>
      <c r="I435" s="37" t="n">
        <v>7</v>
      </c>
      <c r="J435" s="37" t="n">
        <v>1</v>
      </c>
      <c r="K435" s="39" t="n">
        <v>13286</v>
      </c>
      <c r="L435" s="37" t="s">
        <v>115</v>
      </c>
      <c r="M435" s="37" t="n">
        <f aca="false">IF(OR(E435="",F435=""),"",F435-E435)</f>
        <v>16</v>
      </c>
      <c r="N435" s="37" t="n">
        <f aca="false">IF(OR(E435="",G435=""),"",G435-E435)</f>
        <v>60</v>
      </c>
    </row>
    <row r="436" customFormat="false" ht="15" hidden="false" customHeight="false" outlineLevel="0" collapsed="false">
      <c r="A436" s="37" t="s">
        <v>2768</v>
      </c>
      <c r="B436" s="37" t="s">
        <v>1060</v>
      </c>
      <c r="C436" s="37" t="s">
        <v>62</v>
      </c>
      <c r="D436" s="37" t="s">
        <v>420</v>
      </c>
      <c r="E436" s="38" t="n">
        <v>44534</v>
      </c>
      <c r="F436" s="38" t="n">
        <v>44547</v>
      </c>
      <c r="G436" s="38" t="n">
        <v>44583</v>
      </c>
      <c r="H436" s="37" t="n">
        <v>95</v>
      </c>
      <c r="I436" s="37" t="n">
        <v>13</v>
      </c>
      <c r="J436" s="37" t="n">
        <v>2</v>
      </c>
      <c r="K436" s="39" t="n">
        <v>22621</v>
      </c>
      <c r="L436" s="37" t="s">
        <v>112</v>
      </c>
      <c r="M436" s="37" t="n">
        <f aca="false">IF(OR(E436="",F436=""),"",F436-E436)</f>
        <v>13</v>
      </c>
      <c r="N436" s="37" t="n">
        <f aca="false">IF(OR(E436="",G436=""),"",G436-E436)</f>
        <v>49</v>
      </c>
    </row>
    <row r="437" customFormat="false" ht="15" hidden="false" customHeight="false" outlineLevel="0" collapsed="false">
      <c r="A437" s="37" t="s">
        <v>2769</v>
      </c>
      <c r="B437" s="37" t="s">
        <v>1061</v>
      </c>
      <c r="C437" s="37" t="s">
        <v>62</v>
      </c>
      <c r="D437" s="37" t="s">
        <v>352</v>
      </c>
      <c r="E437" s="38" t="n">
        <v>46176</v>
      </c>
      <c r="F437" s="38" t="n">
        <v>46232</v>
      </c>
      <c r="G437" s="38" t="n">
        <v>46257</v>
      </c>
      <c r="H437" s="37" t="n">
        <v>92</v>
      </c>
      <c r="I437" s="37" t="n">
        <v>8</v>
      </c>
      <c r="J437" s="37" t="n">
        <v>1</v>
      </c>
      <c r="K437" s="39" t="n">
        <v>49106</v>
      </c>
      <c r="L437" s="37" t="s">
        <v>112</v>
      </c>
      <c r="M437" s="37" t="n">
        <f aca="false">IF(OR(E437="",F437=""),"",F437-E437)</f>
        <v>56</v>
      </c>
      <c r="N437" s="37" t="n">
        <f aca="false">IF(OR(E437="",G437=""),"",G437-E437)</f>
        <v>81</v>
      </c>
    </row>
    <row r="438" customFormat="false" ht="15" hidden="false" customHeight="false" outlineLevel="0" collapsed="false">
      <c r="A438" s="37" t="s">
        <v>2770</v>
      </c>
      <c r="B438" s="37" t="s">
        <v>556</v>
      </c>
      <c r="C438" s="37" t="s">
        <v>60</v>
      </c>
      <c r="D438" s="37" t="s">
        <v>407</v>
      </c>
      <c r="E438" s="38" t="n">
        <v>43552</v>
      </c>
      <c r="F438" s="38" t="n">
        <v>43545</v>
      </c>
      <c r="G438" s="38" t="n">
        <v>43603</v>
      </c>
      <c r="H438" s="37" t="n">
        <v>53</v>
      </c>
      <c r="I438" s="37" t="n">
        <v>9</v>
      </c>
      <c r="J438" s="37" t="n">
        <v>1</v>
      </c>
      <c r="K438" s="39" t="n">
        <v>36638</v>
      </c>
      <c r="L438" s="37" t="s">
        <v>112</v>
      </c>
      <c r="M438" s="37" t="n">
        <f aca="false">IF(OR(E438="",F438=""),"",F438-E438)</f>
        <v>-7</v>
      </c>
      <c r="N438" s="37" t="n">
        <f aca="false">IF(OR(E438="",G438=""),"",G438-E438)</f>
        <v>51</v>
      </c>
    </row>
    <row r="439" customFormat="false" ht="15" hidden="false" customHeight="false" outlineLevel="0" collapsed="false">
      <c r="A439" s="37" t="s">
        <v>2771</v>
      </c>
      <c r="B439" s="37" t="s">
        <v>953</v>
      </c>
      <c r="C439" s="37" t="s">
        <v>62</v>
      </c>
      <c r="D439" s="37" t="s">
        <v>481</v>
      </c>
      <c r="E439" s="38" t="n">
        <v>46211</v>
      </c>
      <c r="F439" s="38" t="n">
        <v>46216</v>
      </c>
      <c r="G439" s="38" t="n">
        <v>46248</v>
      </c>
      <c r="H439" s="37" t="n">
        <v>32</v>
      </c>
      <c r="I439" s="37" t="n">
        <v>7</v>
      </c>
      <c r="J439" s="37" t="n">
        <v>1</v>
      </c>
      <c r="K439" s="39" t="n">
        <v>8741</v>
      </c>
      <c r="L439" s="37" t="s">
        <v>114</v>
      </c>
      <c r="M439" s="37" t="n">
        <f aca="false">IF(OR(E439="",F439=""),"",F439-E439)</f>
        <v>5</v>
      </c>
      <c r="N439" s="37" t="n">
        <f aca="false">IF(OR(E439="",G439=""),"",G439-E439)</f>
        <v>37</v>
      </c>
    </row>
    <row r="440" customFormat="false" ht="15" hidden="false" customHeight="false" outlineLevel="0" collapsed="false">
      <c r="A440" s="37" t="s">
        <v>2772</v>
      </c>
      <c r="B440" s="37" t="s">
        <v>1063</v>
      </c>
      <c r="C440" s="37" t="s">
        <v>68</v>
      </c>
      <c r="D440" s="37" t="s">
        <v>403</v>
      </c>
      <c r="E440" s="38" t="n">
        <v>44954</v>
      </c>
      <c r="F440" s="38" t="n">
        <v>44966</v>
      </c>
      <c r="G440" s="38" t="n">
        <v>44989</v>
      </c>
      <c r="H440" s="37" t="n">
        <v>63</v>
      </c>
      <c r="I440" s="37" t="n">
        <v>4</v>
      </c>
      <c r="J440" s="37" t="n">
        <v>2</v>
      </c>
      <c r="K440" s="39" t="n">
        <v>28851</v>
      </c>
      <c r="L440" s="37" t="s">
        <v>114</v>
      </c>
      <c r="M440" s="37" t="n">
        <f aca="false">IF(OR(E440="",F440=""),"",F440-E440)</f>
        <v>12</v>
      </c>
      <c r="N440" s="37" t="n">
        <f aca="false">IF(OR(E440="",G440=""),"",G440-E440)</f>
        <v>35</v>
      </c>
    </row>
    <row r="441" customFormat="false" ht="15" hidden="false" customHeight="false" outlineLevel="0" collapsed="false">
      <c r="A441" s="37" t="s">
        <v>2773</v>
      </c>
      <c r="B441" s="37" t="s">
        <v>1065</v>
      </c>
      <c r="C441" s="37" t="s">
        <v>60</v>
      </c>
      <c r="D441" s="37" t="s">
        <v>520</v>
      </c>
      <c r="E441" s="38" t="n">
        <v>43359</v>
      </c>
      <c r="F441" s="38" t="n">
        <v>43356</v>
      </c>
      <c r="G441" s="38" t="n">
        <v>43398</v>
      </c>
      <c r="H441" s="37" t="n">
        <v>23</v>
      </c>
      <c r="I441" s="37" t="n">
        <v>14</v>
      </c>
      <c r="J441" s="37" t="n">
        <v>1</v>
      </c>
      <c r="K441" s="39" t="n">
        <v>29035</v>
      </c>
      <c r="L441" s="37" t="s">
        <v>112</v>
      </c>
      <c r="M441" s="37" t="n">
        <f aca="false">IF(OR(E441="",F441=""),"",F441-E441)</f>
        <v>-3</v>
      </c>
      <c r="N441" s="37" t="n">
        <f aca="false">IF(OR(E441="",G441=""),"",G441-E441)</f>
        <v>39</v>
      </c>
    </row>
    <row r="442" customFormat="false" ht="15" hidden="false" customHeight="false" outlineLevel="0" collapsed="false">
      <c r="A442" s="37" t="s">
        <v>2774</v>
      </c>
      <c r="B442" s="37" t="s">
        <v>944</v>
      </c>
      <c r="C442" s="37" t="s">
        <v>62</v>
      </c>
      <c r="D442" s="37" t="s">
        <v>420</v>
      </c>
      <c r="E442" s="38" t="n">
        <v>44005</v>
      </c>
      <c r="F442" s="38" t="n">
        <v>44015</v>
      </c>
      <c r="G442" s="38" t="n">
        <v>44065</v>
      </c>
      <c r="H442" s="37" t="n">
        <v>68</v>
      </c>
      <c r="I442" s="37" t="n">
        <v>6</v>
      </c>
      <c r="J442" s="37" t="n">
        <v>1</v>
      </c>
      <c r="K442" s="39" t="n">
        <v>70120</v>
      </c>
      <c r="L442" s="37" t="s">
        <v>113</v>
      </c>
      <c r="M442" s="37" t="n">
        <f aca="false">IF(OR(E442="",F442=""),"",F442-E442)</f>
        <v>10</v>
      </c>
      <c r="N442" s="37" t="n">
        <f aca="false">IF(OR(E442="",G442=""),"",G442-E442)</f>
        <v>60</v>
      </c>
    </row>
    <row r="443" customFormat="false" ht="15" hidden="false" customHeight="false" outlineLevel="0" collapsed="false">
      <c r="A443" s="37" t="s">
        <v>2775</v>
      </c>
      <c r="B443" s="37" t="s">
        <v>987</v>
      </c>
      <c r="C443" s="37" t="s">
        <v>61</v>
      </c>
      <c r="D443" s="37" t="s">
        <v>423</v>
      </c>
      <c r="E443" s="38" t="n">
        <v>45130</v>
      </c>
      <c r="F443" s="38" t="n">
        <v>45131</v>
      </c>
      <c r="G443" s="38" t="n">
        <v>45188</v>
      </c>
      <c r="H443" s="37" t="n">
        <v>51</v>
      </c>
      <c r="I443" s="37" t="n">
        <v>6</v>
      </c>
      <c r="J443" s="37" t="n">
        <v>2</v>
      </c>
      <c r="K443" s="39" t="n">
        <v>12682</v>
      </c>
      <c r="L443" s="37" t="s">
        <v>112</v>
      </c>
      <c r="M443" s="37" t="n">
        <f aca="false">IF(OR(E443="",F443=""),"",F443-E443)</f>
        <v>1</v>
      </c>
      <c r="N443" s="37" t="n">
        <f aca="false">IF(OR(E443="",G443=""),"",G443-E443)</f>
        <v>58</v>
      </c>
    </row>
    <row r="444" customFormat="false" ht="15" hidden="false" customHeight="false" outlineLevel="0" collapsed="false">
      <c r="A444" s="37" t="s">
        <v>2776</v>
      </c>
      <c r="B444" s="37" t="s">
        <v>656</v>
      </c>
      <c r="C444" s="37" t="s">
        <v>62</v>
      </c>
      <c r="D444" s="37" t="s">
        <v>481</v>
      </c>
      <c r="E444" s="38" t="n">
        <v>44246</v>
      </c>
      <c r="F444" s="38" t="n">
        <v>44260</v>
      </c>
      <c r="G444" s="38" t="n">
        <v>44298</v>
      </c>
      <c r="H444" s="37" t="n">
        <v>139</v>
      </c>
      <c r="I444" s="37" t="n">
        <v>4</v>
      </c>
      <c r="J444" s="37" t="n">
        <v>1</v>
      </c>
      <c r="K444" s="39" t="n">
        <v>58865</v>
      </c>
      <c r="L444" s="37" t="s">
        <v>114</v>
      </c>
      <c r="M444" s="37" t="n">
        <f aca="false">IF(OR(E444="",F444=""),"",F444-E444)</f>
        <v>14</v>
      </c>
      <c r="N444" s="37" t="n">
        <f aca="false">IF(OR(E444="",G444=""),"",G444-E444)</f>
        <v>52</v>
      </c>
    </row>
    <row r="445" customFormat="false" ht="15" hidden="false" customHeight="false" outlineLevel="0" collapsed="false">
      <c r="A445" s="37" t="s">
        <v>2777</v>
      </c>
      <c r="B445" s="37" t="s">
        <v>1068</v>
      </c>
      <c r="C445" s="37" t="s">
        <v>63</v>
      </c>
      <c r="D445" s="37" t="s">
        <v>388</v>
      </c>
      <c r="E445" s="38" t="n">
        <v>46116</v>
      </c>
      <c r="F445" s="38" t="n">
        <v>46150</v>
      </c>
      <c r="G445" s="38" t="n">
        <v>46172</v>
      </c>
      <c r="H445" s="37" t="n">
        <v>78</v>
      </c>
      <c r="I445" s="37" t="n">
        <v>5</v>
      </c>
      <c r="J445" s="37" t="n">
        <v>1</v>
      </c>
      <c r="K445" s="39" t="n">
        <v>11626</v>
      </c>
      <c r="L445" s="37" t="s">
        <v>111</v>
      </c>
      <c r="M445" s="37" t="n">
        <f aca="false">IF(OR(E445="",F445=""),"",F445-E445)</f>
        <v>34</v>
      </c>
      <c r="N445" s="37" t="n">
        <f aca="false">IF(OR(E445="",G445=""),"",G445-E445)</f>
        <v>56</v>
      </c>
    </row>
    <row r="446" customFormat="false" ht="15" hidden="false" customHeight="false" outlineLevel="0" collapsed="false">
      <c r="A446" s="37" t="s">
        <v>2778</v>
      </c>
      <c r="B446" s="37" t="s">
        <v>1069</v>
      </c>
      <c r="C446" s="37" t="s">
        <v>67</v>
      </c>
      <c r="D446" s="37" t="s">
        <v>357</v>
      </c>
      <c r="E446" s="38" t="n">
        <v>45292</v>
      </c>
      <c r="F446" s="38" t="n">
        <v>45319</v>
      </c>
      <c r="G446" s="38" t="n">
        <v>45335</v>
      </c>
      <c r="H446" s="37" t="n">
        <v>107</v>
      </c>
      <c r="I446" s="37" t="n">
        <v>6</v>
      </c>
      <c r="J446" s="37" t="n">
        <v>1</v>
      </c>
      <c r="K446" s="39" t="n">
        <v>17951</v>
      </c>
      <c r="L446" s="37" t="s">
        <v>113</v>
      </c>
      <c r="M446" s="37" t="n">
        <f aca="false">IF(OR(E446="",F446=""),"",F446-E446)</f>
        <v>27</v>
      </c>
      <c r="N446" s="37" t="n">
        <f aca="false">IF(OR(E446="",G446=""),"",G446-E446)</f>
        <v>43</v>
      </c>
    </row>
    <row r="447" customFormat="false" ht="15" hidden="false" customHeight="false" outlineLevel="0" collapsed="false">
      <c r="A447" s="37" t="s">
        <v>2779</v>
      </c>
      <c r="B447" s="37" t="s">
        <v>1012</v>
      </c>
      <c r="C447" s="37" t="s">
        <v>60</v>
      </c>
      <c r="D447" s="37" t="s">
        <v>407</v>
      </c>
      <c r="E447" s="38" t="n">
        <v>44193</v>
      </c>
      <c r="F447" s="38" t="n">
        <v>44227</v>
      </c>
      <c r="G447" s="38" t="n">
        <v>44259</v>
      </c>
      <c r="H447" s="37" t="n">
        <v>15</v>
      </c>
      <c r="I447" s="37" t="n">
        <v>13</v>
      </c>
      <c r="J447" s="37" t="n">
        <v>1</v>
      </c>
      <c r="K447" s="39" t="n">
        <v>26809</v>
      </c>
      <c r="L447" s="37" t="s">
        <v>111</v>
      </c>
      <c r="M447" s="37" t="n">
        <f aca="false">IF(OR(E447="",F447=""),"",F447-E447)</f>
        <v>34</v>
      </c>
      <c r="N447" s="37" t="n">
        <f aca="false">IF(OR(E447="",G447=""),"",G447-E447)</f>
        <v>66</v>
      </c>
    </row>
    <row r="448" customFormat="false" ht="15" hidden="false" customHeight="false" outlineLevel="0" collapsed="false">
      <c r="A448" s="37" t="s">
        <v>2780</v>
      </c>
      <c r="B448" s="37" t="s">
        <v>1070</v>
      </c>
      <c r="C448" s="37" t="s">
        <v>60</v>
      </c>
      <c r="D448" s="37" t="s">
        <v>384</v>
      </c>
      <c r="E448" s="38" t="n">
        <v>45834</v>
      </c>
      <c r="F448" s="38" t="n">
        <v>45822</v>
      </c>
      <c r="G448" s="38" t="n">
        <v>45873</v>
      </c>
      <c r="H448" s="37" t="n">
        <v>20</v>
      </c>
      <c r="I448" s="37" t="n">
        <v>13</v>
      </c>
      <c r="J448" s="37" t="n">
        <v>1</v>
      </c>
      <c r="K448" s="39" t="n">
        <v>46549</v>
      </c>
      <c r="L448" s="37" t="s">
        <v>113</v>
      </c>
      <c r="M448" s="37" t="n">
        <f aca="false">IF(OR(E448="",F448=""),"",F448-E448)</f>
        <v>-12</v>
      </c>
      <c r="N448" s="37" t="n">
        <f aca="false">IF(OR(E448="",G448=""),"",G448-E448)</f>
        <v>39</v>
      </c>
    </row>
    <row r="449" customFormat="false" ht="15" hidden="false" customHeight="false" outlineLevel="0" collapsed="false">
      <c r="A449" s="37" t="s">
        <v>2781</v>
      </c>
      <c r="B449" s="37" t="s">
        <v>699</v>
      </c>
      <c r="C449" s="37" t="s">
        <v>63</v>
      </c>
      <c r="D449" s="37" t="s">
        <v>529</v>
      </c>
      <c r="E449" s="38" t="n">
        <v>42028</v>
      </c>
      <c r="F449" s="38" t="n">
        <v>42028</v>
      </c>
      <c r="G449" s="38" t="n">
        <v>42067</v>
      </c>
      <c r="H449" s="37" t="n">
        <v>90</v>
      </c>
      <c r="I449" s="37" t="n">
        <v>6</v>
      </c>
      <c r="J449" s="37" t="n">
        <v>2</v>
      </c>
      <c r="K449" s="39" t="n">
        <v>47457</v>
      </c>
      <c r="L449" s="37" t="s">
        <v>112</v>
      </c>
      <c r="M449" s="37" t="n">
        <f aca="false">IF(OR(E449="",F449=""),"",F449-E449)</f>
        <v>0</v>
      </c>
      <c r="N449" s="37" t="n">
        <f aca="false">IF(OR(E449="",G449=""),"",G449-E449)</f>
        <v>39</v>
      </c>
    </row>
    <row r="450" customFormat="false" ht="15" hidden="false" customHeight="false" outlineLevel="0" collapsed="false">
      <c r="A450" s="37" t="s">
        <v>2782</v>
      </c>
      <c r="B450" s="37" t="s">
        <v>1071</v>
      </c>
      <c r="C450" s="37" t="s">
        <v>66</v>
      </c>
      <c r="D450" s="37" t="s">
        <v>475</v>
      </c>
      <c r="E450" s="38" t="n">
        <v>45600</v>
      </c>
      <c r="F450" s="38" t="n">
        <v>45626</v>
      </c>
      <c r="G450" s="38" t="n">
        <v>45657</v>
      </c>
      <c r="H450" s="37" t="n">
        <v>21</v>
      </c>
      <c r="I450" s="37" t="n">
        <v>9</v>
      </c>
      <c r="J450" s="37" t="n">
        <v>1</v>
      </c>
      <c r="K450" s="39" t="n">
        <v>61605</v>
      </c>
      <c r="L450" s="37" t="s">
        <v>114</v>
      </c>
      <c r="M450" s="37" t="n">
        <f aca="false">IF(OR(E450="",F450=""),"",F450-E450)</f>
        <v>26</v>
      </c>
      <c r="N450" s="37" t="n">
        <f aca="false">IF(OR(E450="",G450=""),"",G450-E450)</f>
        <v>57</v>
      </c>
    </row>
    <row r="451" customFormat="false" ht="15" hidden="false" customHeight="false" outlineLevel="0" collapsed="false">
      <c r="A451" s="37" t="s">
        <v>2783</v>
      </c>
      <c r="B451" s="37" t="s">
        <v>1073</v>
      </c>
      <c r="C451" s="37" t="s">
        <v>60</v>
      </c>
      <c r="D451" s="37" t="s">
        <v>520</v>
      </c>
      <c r="E451" s="38" t="n">
        <v>45575</v>
      </c>
      <c r="F451" s="38" t="n">
        <v>45614</v>
      </c>
      <c r="G451" s="38" t="n">
        <v>45649</v>
      </c>
      <c r="H451" s="37" t="n">
        <v>59</v>
      </c>
      <c r="I451" s="37" t="n">
        <v>5</v>
      </c>
      <c r="J451" s="37" t="n">
        <v>2</v>
      </c>
      <c r="K451" s="39" t="n">
        <v>38092</v>
      </c>
      <c r="L451" s="37" t="s">
        <v>112</v>
      </c>
      <c r="M451" s="37" t="n">
        <f aca="false">IF(OR(E451="",F451=""),"",F451-E451)</f>
        <v>39</v>
      </c>
      <c r="N451" s="37" t="n">
        <f aca="false">IF(OR(E451="",G451=""),"",G451-E451)</f>
        <v>74</v>
      </c>
    </row>
    <row r="452" customFormat="false" ht="15" hidden="false" customHeight="false" outlineLevel="0" collapsed="false">
      <c r="A452" s="37" t="s">
        <v>2784</v>
      </c>
      <c r="B452" s="37" t="s">
        <v>1074</v>
      </c>
      <c r="C452" s="37" t="s">
        <v>64</v>
      </c>
      <c r="D452" s="37" t="s">
        <v>461</v>
      </c>
      <c r="E452" s="38" t="n">
        <v>46164</v>
      </c>
      <c r="F452" s="38" t="n">
        <v>46216</v>
      </c>
      <c r="G452" s="38" t="n">
        <v>46238</v>
      </c>
      <c r="H452" s="37" t="n">
        <v>34</v>
      </c>
      <c r="I452" s="37" t="n">
        <v>12</v>
      </c>
      <c r="J452" s="37" t="n">
        <v>1</v>
      </c>
      <c r="K452" s="39" t="n">
        <v>39800</v>
      </c>
      <c r="L452" s="37" t="s">
        <v>113</v>
      </c>
      <c r="M452" s="37" t="n">
        <f aca="false">IF(OR(E452="",F452=""),"",F452-E452)</f>
        <v>52</v>
      </c>
      <c r="N452" s="37" t="n">
        <f aca="false">IF(OR(E452="",G452=""),"",G452-E452)</f>
        <v>74</v>
      </c>
    </row>
    <row r="453" customFormat="false" ht="15" hidden="false" customHeight="false" outlineLevel="0" collapsed="false">
      <c r="A453" s="37" t="s">
        <v>2785</v>
      </c>
      <c r="B453" s="37" t="s">
        <v>706</v>
      </c>
      <c r="C453" s="37" t="s">
        <v>62</v>
      </c>
      <c r="D453" s="37" t="s">
        <v>420</v>
      </c>
      <c r="E453" s="38" t="n">
        <v>44036</v>
      </c>
      <c r="F453" s="38" t="n">
        <v>44076</v>
      </c>
      <c r="G453" s="38" t="n">
        <v>44091</v>
      </c>
      <c r="H453" s="37" t="n">
        <v>126</v>
      </c>
      <c r="I453" s="37" t="n">
        <v>8</v>
      </c>
      <c r="J453" s="37" t="n">
        <v>1</v>
      </c>
      <c r="K453" s="39" t="n">
        <v>16008</v>
      </c>
      <c r="L453" s="37" t="s">
        <v>111</v>
      </c>
      <c r="M453" s="37" t="n">
        <f aca="false">IF(OR(E453="",F453=""),"",F453-E453)</f>
        <v>40</v>
      </c>
      <c r="N453" s="37" t="n">
        <f aca="false">IF(OR(E453="",G453=""),"",G453-E453)</f>
        <v>55</v>
      </c>
    </row>
    <row r="454" customFormat="false" ht="15" hidden="false" customHeight="false" outlineLevel="0" collapsed="false">
      <c r="A454" s="37" t="s">
        <v>2786</v>
      </c>
      <c r="B454" s="37" t="s">
        <v>1076</v>
      </c>
      <c r="C454" s="37" t="s">
        <v>60</v>
      </c>
      <c r="D454" s="37" t="s">
        <v>520</v>
      </c>
      <c r="E454" s="38" t="n">
        <v>44981</v>
      </c>
      <c r="F454" s="38" t="n">
        <v>44987</v>
      </c>
      <c r="G454" s="38" t="n">
        <v>45005</v>
      </c>
      <c r="H454" s="37" t="n">
        <v>28</v>
      </c>
      <c r="I454" s="37" t="n">
        <v>4</v>
      </c>
      <c r="J454" s="37" t="n">
        <v>1</v>
      </c>
      <c r="K454" s="39" t="n">
        <v>47276</v>
      </c>
      <c r="L454" s="37" t="s">
        <v>113</v>
      </c>
      <c r="M454" s="37" t="n">
        <f aca="false">IF(OR(E454="",F454=""),"",F454-E454)</f>
        <v>6</v>
      </c>
      <c r="N454" s="37" t="n">
        <f aca="false">IF(OR(E454="",G454=""),"",G454-E454)</f>
        <v>24</v>
      </c>
    </row>
    <row r="455" customFormat="false" ht="15" hidden="false" customHeight="false" outlineLevel="0" collapsed="false">
      <c r="A455" s="37" t="s">
        <v>2787</v>
      </c>
      <c r="B455" s="37" t="s">
        <v>1077</v>
      </c>
      <c r="C455" s="37" t="s">
        <v>66</v>
      </c>
      <c r="D455" s="37" t="s">
        <v>475</v>
      </c>
      <c r="E455" s="38" t="n">
        <v>44590</v>
      </c>
      <c r="F455" s="38" t="n">
        <v>44586</v>
      </c>
      <c r="G455" s="38" t="n">
        <v>44639</v>
      </c>
      <c r="H455" s="37" t="n">
        <v>29</v>
      </c>
      <c r="I455" s="37" t="n">
        <v>11</v>
      </c>
      <c r="J455" s="37" t="n">
        <v>3</v>
      </c>
      <c r="K455" s="39" t="n">
        <v>33071</v>
      </c>
      <c r="L455" s="37" t="s">
        <v>114</v>
      </c>
      <c r="M455" s="37" t="n">
        <f aca="false">IF(OR(E455="",F455=""),"",F455-E455)</f>
        <v>-4</v>
      </c>
      <c r="N455" s="37" t="n">
        <f aca="false">IF(OR(E455="",G455=""),"",G455-E455)</f>
        <v>49</v>
      </c>
    </row>
    <row r="456" customFormat="false" ht="15" hidden="false" customHeight="false" outlineLevel="0" collapsed="false">
      <c r="A456" s="37" t="s">
        <v>2788</v>
      </c>
      <c r="B456" s="37" t="s">
        <v>1078</v>
      </c>
      <c r="C456" s="37" t="s">
        <v>64</v>
      </c>
      <c r="D456" s="37" t="s">
        <v>440</v>
      </c>
      <c r="E456" s="38" t="n">
        <v>45805</v>
      </c>
      <c r="F456" s="38" t="n">
        <v>45827</v>
      </c>
      <c r="G456" s="38" t="n">
        <v>45873</v>
      </c>
      <c r="H456" s="37" t="n">
        <v>146</v>
      </c>
      <c r="I456" s="37" t="n">
        <v>7</v>
      </c>
      <c r="J456" s="37" t="n">
        <v>1</v>
      </c>
      <c r="K456" s="39" t="n">
        <v>28830</v>
      </c>
      <c r="L456" s="37" t="s">
        <v>114</v>
      </c>
      <c r="M456" s="37" t="n">
        <f aca="false">IF(OR(E456="",F456=""),"",F456-E456)</f>
        <v>22</v>
      </c>
      <c r="N456" s="37" t="n">
        <f aca="false">IF(OR(E456="",G456=""),"",G456-E456)</f>
        <v>68</v>
      </c>
    </row>
    <row r="457" customFormat="false" ht="15" hidden="false" customHeight="false" outlineLevel="0" collapsed="false">
      <c r="A457" s="37" t="s">
        <v>2789</v>
      </c>
      <c r="B457" s="37" t="s">
        <v>1079</v>
      </c>
      <c r="C457" s="37" t="s">
        <v>60</v>
      </c>
      <c r="D457" s="37" t="s">
        <v>393</v>
      </c>
      <c r="E457" s="38" t="n">
        <v>42921</v>
      </c>
      <c r="F457" s="38" t="n">
        <v>42924</v>
      </c>
      <c r="G457" s="38" t="n">
        <v>42966</v>
      </c>
      <c r="H457" s="37" t="n">
        <v>70</v>
      </c>
      <c r="I457" s="37" t="n">
        <v>6</v>
      </c>
      <c r="J457" s="37" t="n">
        <v>1</v>
      </c>
      <c r="K457" s="39" t="n">
        <v>13602</v>
      </c>
      <c r="L457" s="37" t="s">
        <v>114</v>
      </c>
      <c r="M457" s="37" t="n">
        <f aca="false">IF(OR(E457="",F457=""),"",F457-E457)</f>
        <v>3</v>
      </c>
      <c r="N457" s="37" t="n">
        <f aca="false">IF(OR(E457="",G457=""),"",G457-E457)</f>
        <v>45</v>
      </c>
    </row>
    <row r="458" customFormat="false" ht="15" hidden="false" customHeight="false" outlineLevel="0" collapsed="false">
      <c r="A458" s="37" t="s">
        <v>2790</v>
      </c>
      <c r="B458" s="37" t="s">
        <v>1080</v>
      </c>
      <c r="C458" s="37" t="s">
        <v>65</v>
      </c>
      <c r="D458" s="37" t="s">
        <v>650</v>
      </c>
      <c r="E458" s="38" t="n">
        <v>46183</v>
      </c>
      <c r="F458" s="38" t="n">
        <v>46189</v>
      </c>
      <c r="G458" s="38" t="n">
        <v>46225</v>
      </c>
      <c r="H458" s="37" t="n">
        <v>50</v>
      </c>
      <c r="I458" s="37" t="n">
        <v>5</v>
      </c>
      <c r="J458" s="37" t="n">
        <v>1</v>
      </c>
      <c r="K458" s="39" t="n">
        <v>29677</v>
      </c>
      <c r="L458" s="37" t="s">
        <v>111</v>
      </c>
      <c r="M458" s="37" t="n">
        <f aca="false">IF(OR(E458="",F458=""),"",F458-E458)</f>
        <v>6</v>
      </c>
      <c r="N458" s="37" t="n">
        <f aca="false">IF(OR(E458="",G458=""),"",G458-E458)</f>
        <v>42</v>
      </c>
    </row>
    <row r="459" customFormat="false" ht="15" hidden="false" customHeight="false" outlineLevel="0" collapsed="false">
      <c r="A459" s="37" t="s">
        <v>2791</v>
      </c>
      <c r="B459" s="37" t="s">
        <v>796</v>
      </c>
      <c r="C459" s="37" t="s">
        <v>61</v>
      </c>
      <c r="D459" s="37" t="s">
        <v>423</v>
      </c>
      <c r="E459" s="38" t="n">
        <v>43671</v>
      </c>
      <c r="F459" s="38" t="n">
        <v>43727</v>
      </c>
      <c r="G459" s="38" t="n">
        <v>43764</v>
      </c>
      <c r="H459" s="37" t="n">
        <v>159</v>
      </c>
      <c r="I459" s="37" t="n">
        <v>9</v>
      </c>
      <c r="J459" s="37" t="n">
        <v>2</v>
      </c>
      <c r="K459" s="39" t="n">
        <v>3665</v>
      </c>
      <c r="L459" s="37" t="s">
        <v>111</v>
      </c>
      <c r="M459" s="37" t="n">
        <f aca="false">IF(OR(E459="",F459=""),"",F459-E459)</f>
        <v>56</v>
      </c>
      <c r="N459" s="37" t="n">
        <f aca="false">IF(OR(E459="",G459=""),"",G459-E459)</f>
        <v>93</v>
      </c>
    </row>
    <row r="460" customFormat="false" ht="15" hidden="false" customHeight="false" outlineLevel="0" collapsed="false">
      <c r="A460" s="37" t="s">
        <v>2792</v>
      </c>
      <c r="B460" s="37" t="s">
        <v>1081</v>
      </c>
      <c r="C460" s="37" t="s">
        <v>60</v>
      </c>
      <c r="D460" s="37" t="s">
        <v>384</v>
      </c>
      <c r="E460" s="38" t="n">
        <v>45056</v>
      </c>
      <c r="F460" s="38" t="n">
        <v>45020</v>
      </c>
      <c r="G460" s="38" t="n">
        <v>45076</v>
      </c>
      <c r="H460" s="37" t="n">
        <v>118</v>
      </c>
      <c r="I460" s="37" t="n">
        <v>14</v>
      </c>
      <c r="J460" s="37" t="n">
        <v>1</v>
      </c>
      <c r="K460" s="39" t="n">
        <v>3157</v>
      </c>
      <c r="L460" s="37" t="s">
        <v>114</v>
      </c>
      <c r="M460" s="37" t="n">
        <f aca="false">IF(OR(E460="",F460=""),"",F460-E460)</f>
        <v>-36</v>
      </c>
      <c r="N460" s="37" t="n">
        <f aca="false">IF(OR(E460="",G460=""),"",G460-E460)</f>
        <v>20</v>
      </c>
    </row>
    <row r="461" customFormat="false" ht="15" hidden="false" customHeight="false" outlineLevel="0" collapsed="false">
      <c r="A461" s="37" t="s">
        <v>2793</v>
      </c>
      <c r="B461" s="37" t="s">
        <v>1082</v>
      </c>
      <c r="C461" s="37" t="s">
        <v>66</v>
      </c>
      <c r="D461" s="37" t="s">
        <v>504</v>
      </c>
      <c r="E461" s="38" t="n">
        <v>42457</v>
      </c>
      <c r="F461" s="38" t="n">
        <v>42454</v>
      </c>
      <c r="G461" s="38" t="n">
        <v>42497</v>
      </c>
      <c r="H461" s="37" t="n">
        <v>81</v>
      </c>
      <c r="I461" s="37" t="n">
        <v>6</v>
      </c>
      <c r="J461" s="37" t="n">
        <v>1</v>
      </c>
      <c r="K461" s="39" t="n">
        <v>12195</v>
      </c>
      <c r="L461" s="37" t="s">
        <v>113</v>
      </c>
      <c r="M461" s="37" t="n">
        <f aca="false">IF(OR(E461="",F461=""),"",F461-E461)</f>
        <v>-3</v>
      </c>
      <c r="N461" s="37" t="n">
        <f aca="false">IF(OR(E461="",G461=""),"",G461-E461)</f>
        <v>40</v>
      </c>
    </row>
    <row r="462" customFormat="false" ht="15" hidden="false" customHeight="false" outlineLevel="0" collapsed="false">
      <c r="A462" s="37" t="s">
        <v>2794</v>
      </c>
      <c r="B462" s="37" t="s">
        <v>1083</v>
      </c>
      <c r="C462" s="37" t="s">
        <v>62</v>
      </c>
      <c r="D462" s="37" t="s">
        <v>420</v>
      </c>
      <c r="E462" s="38" t="n">
        <v>42988</v>
      </c>
      <c r="F462" s="38" t="n">
        <v>43010</v>
      </c>
      <c r="G462" s="38" t="n">
        <v>43069</v>
      </c>
      <c r="H462" s="37" t="n">
        <v>137</v>
      </c>
      <c r="I462" s="37" t="n">
        <v>5</v>
      </c>
      <c r="J462" s="37" t="n">
        <v>1</v>
      </c>
      <c r="K462" s="39" t="n">
        <v>34823</v>
      </c>
      <c r="L462" s="37" t="s">
        <v>113</v>
      </c>
      <c r="M462" s="37" t="n">
        <f aca="false">IF(OR(E462="",F462=""),"",F462-E462)</f>
        <v>22</v>
      </c>
      <c r="N462" s="37" t="n">
        <f aca="false">IF(OR(E462="",G462=""),"",G462-E462)</f>
        <v>81</v>
      </c>
    </row>
    <row r="463" customFormat="false" ht="15" hidden="false" customHeight="false" outlineLevel="0" collapsed="false">
      <c r="A463" s="37" t="s">
        <v>2795</v>
      </c>
      <c r="B463" s="37" t="s">
        <v>1085</v>
      </c>
      <c r="C463" s="37" t="s">
        <v>60</v>
      </c>
      <c r="D463" s="37" t="s">
        <v>366</v>
      </c>
      <c r="E463" s="38" t="n">
        <v>45039</v>
      </c>
      <c r="F463" s="38" t="n">
        <v>45056</v>
      </c>
      <c r="G463" s="38" t="n">
        <v>45074</v>
      </c>
      <c r="H463" s="37" t="n">
        <v>149</v>
      </c>
      <c r="I463" s="37" t="n">
        <v>6</v>
      </c>
      <c r="J463" s="37" t="n">
        <v>1</v>
      </c>
      <c r="K463" s="39" t="n">
        <v>21490</v>
      </c>
      <c r="L463" s="37" t="s">
        <v>114</v>
      </c>
      <c r="M463" s="37" t="n">
        <f aca="false">IF(OR(E463="",F463=""),"",F463-E463)</f>
        <v>17</v>
      </c>
      <c r="N463" s="37" t="n">
        <f aca="false">IF(OR(E463="",G463=""),"",G463-E463)</f>
        <v>35</v>
      </c>
    </row>
    <row r="464" customFormat="false" ht="15" hidden="false" customHeight="false" outlineLevel="0" collapsed="false">
      <c r="A464" s="37" t="s">
        <v>2796</v>
      </c>
      <c r="B464" s="37" t="s">
        <v>1086</v>
      </c>
      <c r="C464" s="37" t="s">
        <v>63</v>
      </c>
      <c r="D464" s="37" t="s">
        <v>371</v>
      </c>
      <c r="E464" s="38" t="n">
        <v>45920</v>
      </c>
      <c r="F464" s="38" t="n">
        <v>45941</v>
      </c>
      <c r="G464" s="38" t="n">
        <v>45999</v>
      </c>
      <c r="H464" s="37" t="n">
        <v>83</v>
      </c>
      <c r="I464" s="37" t="n">
        <v>9</v>
      </c>
      <c r="J464" s="37" t="n">
        <v>1</v>
      </c>
      <c r="K464" s="39" t="n">
        <v>59141</v>
      </c>
      <c r="L464" s="37" t="s">
        <v>112</v>
      </c>
      <c r="M464" s="37" t="n">
        <f aca="false">IF(OR(E464="",F464=""),"",F464-E464)</f>
        <v>21</v>
      </c>
      <c r="N464" s="37" t="n">
        <f aca="false">IF(OR(E464="",G464=""),"",G464-E464)</f>
        <v>79</v>
      </c>
    </row>
    <row r="465" customFormat="false" ht="15" hidden="false" customHeight="false" outlineLevel="0" collapsed="false">
      <c r="A465" s="37" t="s">
        <v>2797</v>
      </c>
      <c r="B465" s="37" t="s">
        <v>1087</v>
      </c>
      <c r="C465" s="37" t="s">
        <v>60</v>
      </c>
      <c r="D465" s="37" t="s">
        <v>520</v>
      </c>
      <c r="E465" s="38" t="n">
        <v>41889</v>
      </c>
      <c r="F465" s="38" t="n">
        <v>41888</v>
      </c>
      <c r="G465" s="38" t="n">
        <v>41918</v>
      </c>
      <c r="H465" s="37" t="n">
        <v>88</v>
      </c>
      <c r="I465" s="37" t="n">
        <v>13</v>
      </c>
      <c r="J465" s="37" t="n">
        <v>1</v>
      </c>
      <c r="K465" s="39" t="n">
        <v>36745</v>
      </c>
      <c r="L465" s="37" t="s">
        <v>112</v>
      </c>
      <c r="M465" s="37" t="n">
        <f aca="false">IF(OR(E465="",F465=""),"",F465-E465)</f>
        <v>-1</v>
      </c>
      <c r="N465" s="37" t="n">
        <f aca="false">IF(OR(E465="",G465=""),"",G465-E465)</f>
        <v>29</v>
      </c>
    </row>
    <row r="466" customFormat="false" ht="15" hidden="false" customHeight="false" outlineLevel="0" collapsed="false">
      <c r="A466" s="37" t="s">
        <v>2798</v>
      </c>
      <c r="B466" s="37" t="s">
        <v>1089</v>
      </c>
      <c r="C466" s="37" t="s">
        <v>63</v>
      </c>
      <c r="D466" s="37" t="s">
        <v>626</v>
      </c>
      <c r="E466" s="38" t="n">
        <v>43002</v>
      </c>
      <c r="F466" s="38" t="n">
        <v>43000</v>
      </c>
      <c r="G466" s="38" t="n">
        <v>43034</v>
      </c>
      <c r="H466" s="37" t="n">
        <v>16</v>
      </c>
      <c r="I466" s="37" t="n">
        <v>4</v>
      </c>
      <c r="J466" s="37" t="n">
        <v>3</v>
      </c>
      <c r="K466" s="39" t="n">
        <v>13786</v>
      </c>
      <c r="L466" s="37" t="s">
        <v>113</v>
      </c>
      <c r="M466" s="37" t="n">
        <f aca="false">IF(OR(E466="",F466=""),"",F466-E466)</f>
        <v>-2</v>
      </c>
      <c r="N466" s="37" t="n">
        <f aca="false">IF(OR(E466="",G466=""),"",G466-E466)</f>
        <v>32</v>
      </c>
    </row>
    <row r="467" customFormat="false" ht="15" hidden="false" customHeight="false" outlineLevel="0" collapsed="false">
      <c r="A467" s="37" t="s">
        <v>2799</v>
      </c>
      <c r="B467" s="37" t="s">
        <v>1091</v>
      </c>
      <c r="C467" s="37" t="s">
        <v>60</v>
      </c>
      <c r="D467" s="37" t="s">
        <v>520</v>
      </c>
      <c r="E467" s="38" t="n">
        <v>46172</v>
      </c>
      <c r="F467" s="38" t="n">
        <v>46221</v>
      </c>
      <c r="G467" s="38" t="n">
        <v>46239</v>
      </c>
      <c r="H467" s="37" t="n">
        <v>163</v>
      </c>
      <c r="I467" s="37" t="n">
        <v>9</v>
      </c>
      <c r="J467" s="37" t="n">
        <v>2</v>
      </c>
      <c r="K467" s="39" t="n">
        <v>102670</v>
      </c>
      <c r="L467" s="37" t="s">
        <v>111</v>
      </c>
      <c r="M467" s="37" t="n">
        <f aca="false">IF(OR(E467="",F467=""),"",F467-E467)</f>
        <v>49</v>
      </c>
      <c r="N467" s="37" t="n">
        <f aca="false">IF(OR(E467="",G467=""),"",G467-E467)</f>
        <v>67</v>
      </c>
    </row>
    <row r="468" customFormat="false" ht="15" hidden="false" customHeight="false" outlineLevel="0" collapsed="false">
      <c r="A468" s="37" t="s">
        <v>2800</v>
      </c>
      <c r="B468" s="37" t="s">
        <v>685</v>
      </c>
      <c r="C468" s="37" t="s">
        <v>64</v>
      </c>
      <c r="D468" s="37" t="s">
        <v>457</v>
      </c>
      <c r="E468" s="38" t="n">
        <v>44017</v>
      </c>
      <c r="F468" s="38" t="n">
        <v>44034</v>
      </c>
      <c r="G468" s="38" t="n">
        <v>44083</v>
      </c>
      <c r="H468" s="37" t="n">
        <v>60</v>
      </c>
      <c r="I468" s="37" t="n">
        <v>5</v>
      </c>
      <c r="J468" s="37" t="n">
        <v>1</v>
      </c>
      <c r="K468" s="39" t="n">
        <v>60391</v>
      </c>
      <c r="L468" s="37" t="s">
        <v>115</v>
      </c>
      <c r="M468" s="37" t="n">
        <f aca="false">IF(OR(E468="",F468=""),"",F468-E468)</f>
        <v>17</v>
      </c>
      <c r="N468" s="37" t="n">
        <f aca="false">IF(OR(E468="",G468=""),"",G468-E468)</f>
        <v>66</v>
      </c>
    </row>
    <row r="469" customFormat="false" ht="15" hidden="false" customHeight="false" outlineLevel="0" collapsed="false">
      <c r="A469" s="37" t="s">
        <v>2801</v>
      </c>
      <c r="B469" s="37" t="s">
        <v>1092</v>
      </c>
      <c r="C469" s="37" t="s">
        <v>65</v>
      </c>
      <c r="D469" s="37" t="s">
        <v>376</v>
      </c>
      <c r="E469" s="38" t="n">
        <v>45418</v>
      </c>
      <c r="F469" s="38" t="n">
        <v>45422</v>
      </c>
      <c r="G469" s="38" t="n">
        <v>45467</v>
      </c>
      <c r="H469" s="37" t="n">
        <v>99</v>
      </c>
      <c r="I469" s="37" t="n">
        <v>4</v>
      </c>
      <c r="J469" s="37" t="n">
        <v>1</v>
      </c>
      <c r="K469" s="39" t="n">
        <v>54890</v>
      </c>
      <c r="L469" s="37" t="s">
        <v>113</v>
      </c>
      <c r="M469" s="37" t="n">
        <f aca="false">IF(OR(E469="",F469=""),"",F469-E469)</f>
        <v>4</v>
      </c>
      <c r="N469" s="37" t="n">
        <f aca="false">IF(OR(E469="",G469=""),"",G469-E469)</f>
        <v>49</v>
      </c>
    </row>
    <row r="470" customFormat="false" ht="15" hidden="false" customHeight="false" outlineLevel="0" collapsed="false">
      <c r="A470" s="37" t="s">
        <v>2802</v>
      </c>
      <c r="B470" s="37" t="s">
        <v>1093</v>
      </c>
      <c r="C470" s="37" t="s">
        <v>68</v>
      </c>
      <c r="D470" s="37" t="s">
        <v>789</v>
      </c>
      <c r="E470" s="38" t="n">
        <v>45155</v>
      </c>
      <c r="F470" s="38" t="n">
        <v>45165</v>
      </c>
      <c r="G470" s="38" t="n">
        <v>45202</v>
      </c>
      <c r="H470" s="37" t="n">
        <v>69</v>
      </c>
      <c r="I470" s="37" t="n">
        <v>11</v>
      </c>
      <c r="J470" s="37" t="n">
        <v>3</v>
      </c>
      <c r="K470" s="39" t="n">
        <v>6710</v>
      </c>
      <c r="L470" s="37" t="s">
        <v>112</v>
      </c>
      <c r="M470" s="37" t="n">
        <f aca="false">IF(OR(E470="",F470=""),"",F470-E470)</f>
        <v>10</v>
      </c>
      <c r="N470" s="37" t="n">
        <f aca="false">IF(OR(E470="",G470=""),"",G470-E470)</f>
        <v>47</v>
      </c>
    </row>
    <row r="471" customFormat="false" ht="15" hidden="false" customHeight="false" outlineLevel="0" collapsed="false">
      <c r="A471" s="37" t="s">
        <v>2803</v>
      </c>
      <c r="B471" s="37" t="s">
        <v>1094</v>
      </c>
      <c r="C471" s="37" t="s">
        <v>60</v>
      </c>
      <c r="D471" s="37" t="s">
        <v>407</v>
      </c>
      <c r="E471" s="38" t="n">
        <v>43117</v>
      </c>
      <c r="F471" s="38" t="n">
        <v>43136</v>
      </c>
      <c r="G471" s="38" t="n">
        <v>43154</v>
      </c>
      <c r="H471" s="37" t="n">
        <v>43</v>
      </c>
      <c r="I471" s="37" t="n">
        <v>7</v>
      </c>
      <c r="J471" s="37" t="n">
        <v>1</v>
      </c>
      <c r="K471" s="39" t="n">
        <v>49443</v>
      </c>
      <c r="L471" s="37" t="s">
        <v>111</v>
      </c>
      <c r="M471" s="37" t="n">
        <f aca="false">IF(OR(E471="",F471=""),"",F471-E471)</f>
        <v>19</v>
      </c>
      <c r="N471" s="37" t="n">
        <f aca="false">IF(OR(E471="",G471=""),"",G471-E471)</f>
        <v>37</v>
      </c>
    </row>
    <row r="472" customFormat="false" ht="15" hidden="false" customHeight="false" outlineLevel="0" collapsed="false">
      <c r="A472" s="37" t="s">
        <v>2804</v>
      </c>
      <c r="B472" s="37" t="s">
        <v>1095</v>
      </c>
      <c r="C472" s="37" t="s">
        <v>60</v>
      </c>
      <c r="D472" s="37" t="s">
        <v>393</v>
      </c>
      <c r="E472" s="38" t="n">
        <v>46133</v>
      </c>
      <c r="F472" s="38" t="n">
        <v>46205</v>
      </c>
      <c r="G472" s="38" t="n">
        <v>46220</v>
      </c>
      <c r="H472" s="37" t="n">
        <v>34</v>
      </c>
      <c r="I472" s="37" t="n">
        <v>11</v>
      </c>
      <c r="J472" s="37" t="n">
        <v>1</v>
      </c>
      <c r="K472" s="39" t="n">
        <v>51911</v>
      </c>
      <c r="L472" s="37" t="s">
        <v>111</v>
      </c>
      <c r="M472" s="37" t="n">
        <f aca="false">IF(OR(E472="",F472=""),"",F472-E472)</f>
        <v>72</v>
      </c>
      <c r="N472" s="37" t="n">
        <f aca="false">IF(OR(E472="",G472=""),"",G472-E472)</f>
        <v>87</v>
      </c>
    </row>
    <row r="473" customFormat="false" ht="15" hidden="false" customHeight="false" outlineLevel="0" collapsed="false">
      <c r="A473" s="37" t="s">
        <v>2805</v>
      </c>
      <c r="B473" s="37" t="s">
        <v>1096</v>
      </c>
      <c r="C473" s="37" t="s">
        <v>60</v>
      </c>
      <c r="D473" s="37" t="s">
        <v>393</v>
      </c>
      <c r="E473" s="38" t="n">
        <v>42786</v>
      </c>
      <c r="F473" s="38" t="n">
        <v>42787</v>
      </c>
      <c r="G473" s="38" t="n">
        <v>42812</v>
      </c>
      <c r="H473" s="37" t="n">
        <v>58</v>
      </c>
      <c r="I473" s="37" t="n">
        <v>9</v>
      </c>
      <c r="J473" s="37" t="n">
        <v>3</v>
      </c>
      <c r="K473" s="39" t="n">
        <v>27955</v>
      </c>
      <c r="L473" s="37" t="s">
        <v>111</v>
      </c>
      <c r="M473" s="37" t="n">
        <f aca="false">IF(OR(E473="",F473=""),"",F473-E473)</f>
        <v>1</v>
      </c>
      <c r="N473" s="37" t="n">
        <f aca="false">IF(OR(E473="",G473=""),"",G473-E473)</f>
        <v>26</v>
      </c>
    </row>
    <row r="474" customFormat="false" ht="15" hidden="false" customHeight="false" outlineLevel="0" collapsed="false">
      <c r="A474" s="37" t="s">
        <v>2806</v>
      </c>
      <c r="B474" s="37" t="s">
        <v>1097</v>
      </c>
      <c r="C474" s="37" t="s">
        <v>63</v>
      </c>
      <c r="D474" s="37" t="s">
        <v>371</v>
      </c>
      <c r="E474" s="38" t="n">
        <v>43823</v>
      </c>
      <c r="F474" s="38" t="n">
        <v>43792</v>
      </c>
      <c r="G474" s="38" t="n">
        <v>43842</v>
      </c>
      <c r="H474" s="37" t="n">
        <v>45</v>
      </c>
      <c r="I474" s="37" t="n">
        <v>10</v>
      </c>
      <c r="J474" s="37" t="n">
        <v>1</v>
      </c>
      <c r="K474" s="39" t="n">
        <v>43242</v>
      </c>
      <c r="L474" s="37" t="s">
        <v>113</v>
      </c>
      <c r="M474" s="37" t="n">
        <f aca="false">IF(OR(E474="",F474=""),"",F474-E474)</f>
        <v>-31</v>
      </c>
      <c r="N474" s="37" t="n">
        <f aca="false">IF(OR(E474="",G474=""),"",G474-E474)</f>
        <v>19</v>
      </c>
    </row>
    <row r="475" customFormat="false" ht="15" hidden="false" customHeight="false" outlineLevel="0" collapsed="false">
      <c r="A475" s="37" t="s">
        <v>2807</v>
      </c>
      <c r="B475" s="37" t="s">
        <v>1098</v>
      </c>
      <c r="C475" s="37" t="s">
        <v>60</v>
      </c>
      <c r="D475" s="37" t="s">
        <v>470</v>
      </c>
      <c r="E475" s="38" t="n">
        <v>42715</v>
      </c>
      <c r="F475" s="38" t="n">
        <v>42712</v>
      </c>
      <c r="G475" s="38" t="n">
        <v>42758</v>
      </c>
      <c r="H475" s="37" t="n">
        <v>17</v>
      </c>
      <c r="I475" s="37" t="n">
        <v>10</v>
      </c>
      <c r="J475" s="37" t="n">
        <v>1</v>
      </c>
      <c r="K475" s="39" t="n">
        <v>27684</v>
      </c>
      <c r="L475" s="37" t="s">
        <v>113</v>
      </c>
      <c r="M475" s="37" t="n">
        <f aca="false">IF(OR(E475="",F475=""),"",F475-E475)</f>
        <v>-3</v>
      </c>
      <c r="N475" s="37" t="n">
        <f aca="false">IF(OR(E475="",G475=""),"",G475-E475)</f>
        <v>43</v>
      </c>
    </row>
    <row r="476" customFormat="false" ht="15" hidden="false" customHeight="false" outlineLevel="0" collapsed="false">
      <c r="A476" s="37" t="s">
        <v>2808</v>
      </c>
      <c r="B476" s="37" t="s">
        <v>1099</v>
      </c>
      <c r="C476" s="37" t="s">
        <v>60</v>
      </c>
      <c r="D476" s="37" t="s">
        <v>384</v>
      </c>
      <c r="E476" s="38" t="n">
        <v>45032</v>
      </c>
      <c r="F476" s="38" t="n">
        <v>45058</v>
      </c>
      <c r="G476" s="38" t="n">
        <v>45080</v>
      </c>
      <c r="H476" s="37" t="n">
        <v>144</v>
      </c>
      <c r="I476" s="37" t="n">
        <v>9</v>
      </c>
      <c r="J476" s="37" t="n">
        <v>1</v>
      </c>
      <c r="K476" s="39" t="n">
        <v>44397</v>
      </c>
      <c r="L476" s="37" t="s">
        <v>112</v>
      </c>
      <c r="M476" s="37" t="n">
        <f aca="false">IF(OR(E476="",F476=""),"",F476-E476)</f>
        <v>26</v>
      </c>
      <c r="N476" s="37" t="n">
        <f aca="false">IF(OR(E476="",G476=""),"",G476-E476)</f>
        <v>48</v>
      </c>
    </row>
    <row r="477" customFormat="false" ht="15" hidden="false" customHeight="false" outlineLevel="0" collapsed="false">
      <c r="A477" s="37" t="s">
        <v>2809</v>
      </c>
      <c r="B477" s="37" t="s">
        <v>1100</v>
      </c>
      <c r="C477" s="37" t="s">
        <v>67</v>
      </c>
      <c r="D477" s="37" t="s">
        <v>716</v>
      </c>
      <c r="E477" s="38" t="n">
        <v>44236</v>
      </c>
      <c r="F477" s="38" t="n">
        <v>44261</v>
      </c>
      <c r="G477" s="38" t="n">
        <v>44281</v>
      </c>
      <c r="H477" s="37" t="n">
        <v>38</v>
      </c>
      <c r="I477" s="37" t="n">
        <v>10</v>
      </c>
      <c r="J477" s="37" t="n">
        <v>2</v>
      </c>
      <c r="K477" s="39" t="n">
        <v>75944</v>
      </c>
      <c r="L477" s="37" t="s">
        <v>111</v>
      </c>
      <c r="M477" s="37" t="n">
        <f aca="false">IF(OR(E477="",F477=""),"",F477-E477)</f>
        <v>25</v>
      </c>
      <c r="N477" s="37" t="n">
        <f aca="false">IF(OR(E477="",G477=""),"",G477-E477)</f>
        <v>45</v>
      </c>
    </row>
    <row r="478" customFormat="false" ht="15" hidden="false" customHeight="false" outlineLevel="0" collapsed="false">
      <c r="A478" s="37" t="s">
        <v>2810</v>
      </c>
      <c r="B478" s="37" t="s">
        <v>1102</v>
      </c>
      <c r="C478" s="37" t="s">
        <v>60</v>
      </c>
      <c r="D478" s="37" t="s">
        <v>366</v>
      </c>
      <c r="E478" s="38" t="n">
        <v>44896</v>
      </c>
      <c r="F478" s="38" t="n">
        <v>44925</v>
      </c>
      <c r="G478" s="38" t="n">
        <v>44957</v>
      </c>
      <c r="H478" s="37" t="n">
        <v>61</v>
      </c>
      <c r="I478" s="37" t="n">
        <v>4</v>
      </c>
      <c r="J478" s="37" t="n">
        <v>2</v>
      </c>
      <c r="K478" s="39" t="n">
        <v>50870</v>
      </c>
      <c r="L478" s="37" t="s">
        <v>111</v>
      </c>
      <c r="M478" s="37" t="n">
        <f aca="false">IF(OR(E478="",F478=""),"",F478-E478)</f>
        <v>29</v>
      </c>
      <c r="N478" s="37" t="n">
        <f aca="false">IF(OR(E478="",G478=""),"",G478-E478)</f>
        <v>61</v>
      </c>
    </row>
    <row r="479" customFormat="false" ht="15" hidden="false" customHeight="false" outlineLevel="0" collapsed="false">
      <c r="A479" s="37" t="s">
        <v>2811</v>
      </c>
      <c r="B479" s="37" t="s">
        <v>1103</v>
      </c>
      <c r="C479" s="37" t="s">
        <v>62</v>
      </c>
      <c r="D479" s="37" t="s">
        <v>420</v>
      </c>
      <c r="E479" s="38" t="n">
        <v>44342</v>
      </c>
      <c r="F479" s="38" t="n">
        <v>44403</v>
      </c>
      <c r="G479" s="38" t="n">
        <v>44421</v>
      </c>
      <c r="H479" s="37" t="n">
        <v>55</v>
      </c>
      <c r="I479" s="37" t="n">
        <v>13</v>
      </c>
      <c r="J479" s="37" t="n">
        <v>2</v>
      </c>
      <c r="K479" s="39" t="n">
        <v>37327</v>
      </c>
      <c r="L479" s="37" t="s">
        <v>115</v>
      </c>
      <c r="M479" s="37" t="n">
        <f aca="false">IF(OR(E479="",F479=""),"",F479-E479)</f>
        <v>61</v>
      </c>
      <c r="N479" s="37" t="n">
        <f aca="false">IF(OR(E479="",G479=""),"",G479-E479)</f>
        <v>79</v>
      </c>
    </row>
    <row r="480" customFormat="false" ht="15" hidden="false" customHeight="false" outlineLevel="0" collapsed="false">
      <c r="A480" s="37" t="s">
        <v>2812</v>
      </c>
      <c r="B480" s="37" t="s">
        <v>1104</v>
      </c>
      <c r="C480" s="37" t="s">
        <v>60</v>
      </c>
      <c r="D480" s="37" t="s">
        <v>520</v>
      </c>
      <c r="E480" s="38" t="n">
        <v>45382</v>
      </c>
      <c r="F480" s="38" t="n">
        <v>45383</v>
      </c>
      <c r="G480" s="38" t="n">
        <v>45421</v>
      </c>
      <c r="H480" s="37" t="n">
        <v>120</v>
      </c>
      <c r="I480" s="37" t="n">
        <v>6</v>
      </c>
      <c r="J480" s="37" t="n">
        <v>2</v>
      </c>
      <c r="K480" s="39" t="n">
        <v>3432</v>
      </c>
      <c r="L480" s="37" t="s">
        <v>114</v>
      </c>
      <c r="M480" s="37" t="n">
        <f aca="false">IF(OR(E480="",F480=""),"",F480-E480)</f>
        <v>1</v>
      </c>
      <c r="N480" s="37" t="n">
        <f aca="false">IF(OR(E480="",G480=""),"",G480-E480)</f>
        <v>39</v>
      </c>
    </row>
    <row r="481" customFormat="false" ht="15" hidden="false" customHeight="false" outlineLevel="0" collapsed="false">
      <c r="A481" s="37" t="s">
        <v>2813</v>
      </c>
      <c r="B481" s="37" t="s">
        <v>1105</v>
      </c>
      <c r="C481" s="37" t="s">
        <v>60</v>
      </c>
      <c r="D481" s="37" t="s">
        <v>520</v>
      </c>
      <c r="E481" s="38" t="n">
        <v>43683</v>
      </c>
      <c r="F481" s="38" t="n">
        <v>43676</v>
      </c>
      <c r="G481" s="38" t="n">
        <v>43735</v>
      </c>
      <c r="H481" s="37" t="n">
        <v>72</v>
      </c>
      <c r="I481" s="37" t="n">
        <v>10</v>
      </c>
      <c r="J481" s="37" t="n">
        <v>2</v>
      </c>
      <c r="K481" s="39" t="n">
        <v>44091</v>
      </c>
      <c r="L481" s="37" t="s">
        <v>114</v>
      </c>
      <c r="M481" s="37" t="n">
        <f aca="false">IF(OR(E481="",F481=""),"",F481-E481)</f>
        <v>-7</v>
      </c>
      <c r="N481" s="37" t="n">
        <f aca="false">IF(OR(E481="",G481=""),"",G481-E481)</f>
        <v>52</v>
      </c>
    </row>
    <row r="482" customFormat="false" ht="15" hidden="false" customHeight="false" outlineLevel="0" collapsed="false">
      <c r="A482" s="37" t="s">
        <v>2814</v>
      </c>
      <c r="B482" s="37" t="s">
        <v>1106</v>
      </c>
      <c r="C482" s="37" t="s">
        <v>61</v>
      </c>
      <c r="D482" s="37" t="s">
        <v>573</v>
      </c>
      <c r="E482" s="38" t="n">
        <v>42596</v>
      </c>
      <c r="F482" s="38" t="n">
        <v>42593</v>
      </c>
      <c r="G482" s="38" t="n">
        <v>42646</v>
      </c>
      <c r="H482" s="37" t="n">
        <v>81</v>
      </c>
      <c r="I482" s="37" t="n">
        <v>12</v>
      </c>
      <c r="J482" s="37" t="n">
        <v>3</v>
      </c>
      <c r="K482" s="39" t="n">
        <v>12286</v>
      </c>
      <c r="L482" s="37" t="s">
        <v>111</v>
      </c>
      <c r="M482" s="37" t="n">
        <f aca="false">IF(OR(E482="",F482=""),"",F482-E482)</f>
        <v>-3</v>
      </c>
      <c r="N482" s="37" t="n">
        <f aca="false">IF(OR(E482="",G482=""),"",G482-E482)</f>
        <v>50</v>
      </c>
    </row>
    <row r="483" customFormat="false" ht="15" hidden="false" customHeight="false" outlineLevel="0" collapsed="false">
      <c r="A483" s="37" t="s">
        <v>2815</v>
      </c>
      <c r="B483" s="37" t="s">
        <v>1108</v>
      </c>
      <c r="C483" s="37" t="s">
        <v>61</v>
      </c>
      <c r="D483" s="37" t="s">
        <v>380</v>
      </c>
      <c r="E483" s="38" t="n">
        <v>45805</v>
      </c>
      <c r="F483" s="38" t="n">
        <v>45803</v>
      </c>
      <c r="G483" s="38" t="n">
        <v>45860</v>
      </c>
      <c r="H483" s="37" t="n">
        <v>22</v>
      </c>
      <c r="I483" s="37" t="n">
        <v>4</v>
      </c>
      <c r="J483" s="37" t="n">
        <v>1</v>
      </c>
      <c r="K483" s="39" t="n">
        <v>33922</v>
      </c>
      <c r="L483" s="37" t="s">
        <v>111</v>
      </c>
      <c r="M483" s="37" t="n">
        <f aca="false">IF(OR(E483="",F483=""),"",F483-E483)</f>
        <v>-2</v>
      </c>
      <c r="N483" s="37" t="n">
        <f aca="false">IF(OR(E483="",G483=""),"",G483-E483)</f>
        <v>55</v>
      </c>
    </row>
    <row r="484" customFormat="false" ht="15" hidden="false" customHeight="false" outlineLevel="0" collapsed="false">
      <c r="A484" s="37" t="s">
        <v>2816</v>
      </c>
      <c r="B484" s="37" t="s">
        <v>681</v>
      </c>
      <c r="C484" s="37" t="s">
        <v>64</v>
      </c>
      <c r="D484" s="37" t="s">
        <v>457</v>
      </c>
      <c r="E484" s="38" t="n">
        <v>43463</v>
      </c>
      <c r="F484" s="38" t="n">
        <v>43489</v>
      </c>
      <c r="G484" s="38" t="n">
        <v>43517</v>
      </c>
      <c r="H484" s="37" t="n">
        <v>192</v>
      </c>
      <c r="I484" s="37" t="n">
        <v>5</v>
      </c>
      <c r="J484" s="37" t="n">
        <v>1</v>
      </c>
      <c r="K484" s="39" t="n">
        <v>7627</v>
      </c>
      <c r="L484" s="37" t="s">
        <v>113</v>
      </c>
      <c r="M484" s="37" t="n">
        <f aca="false">IF(OR(E484="",F484=""),"",F484-E484)</f>
        <v>26</v>
      </c>
      <c r="N484" s="37" t="n">
        <f aca="false">IF(OR(E484="",G484=""),"",G484-E484)</f>
        <v>54</v>
      </c>
    </row>
    <row r="485" customFormat="false" ht="15" hidden="false" customHeight="false" outlineLevel="0" collapsed="false">
      <c r="A485" s="37" t="s">
        <v>2817</v>
      </c>
      <c r="B485" s="37" t="s">
        <v>1109</v>
      </c>
      <c r="C485" s="37" t="s">
        <v>62</v>
      </c>
      <c r="D485" s="37" t="s">
        <v>485</v>
      </c>
      <c r="E485" s="38" t="n">
        <v>44371</v>
      </c>
      <c r="F485" s="38" t="n">
        <v>44368</v>
      </c>
      <c r="G485" s="38" t="n">
        <v>44420</v>
      </c>
      <c r="H485" s="37" t="n">
        <v>118</v>
      </c>
      <c r="I485" s="37" t="n">
        <v>3</v>
      </c>
      <c r="J485" s="37" t="n">
        <v>2</v>
      </c>
      <c r="K485" s="39" t="n">
        <v>24649</v>
      </c>
      <c r="L485" s="37" t="s">
        <v>115</v>
      </c>
      <c r="M485" s="37" t="n">
        <f aca="false">IF(OR(E485="",F485=""),"",F485-E485)</f>
        <v>-3</v>
      </c>
      <c r="N485" s="37" t="n">
        <f aca="false">IF(OR(E485="",G485=""),"",G485-E485)</f>
        <v>49</v>
      </c>
    </row>
    <row r="486" customFormat="false" ht="15" hidden="false" customHeight="false" outlineLevel="0" collapsed="false">
      <c r="A486" s="37" t="s">
        <v>2818</v>
      </c>
      <c r="B486" s="37" t="s">
        <v>1110</v>
      </c>
      <c r="C486" s="37" t="s">
        <v>63</v>
      </c>
      <c r="D486" s="37" t="s">
        <v>388</v>
      </c>
      <c r="E486" s="38" t="n">
        <v>44586</v>
      </c>
      <c r="F486" s="38" t="n">
        <v>44619</v>
      </c>
      <c r="G486" s="38" t="n">
        <v>44671</v>
      </c>
      <c r="H486" s="37" t="n">
        <v>156</v>
      </c>
      <c r="I486" s="37" t="n">
        <v>5</v>
      </c>
      <c r="J486" s="37" t="n">
        <v>1</v>
      </c>
      <c r="K486" s="39" t="n">
        <v>20517</v>
      </c>
      <c r="L486" s="37" t="s">
        <v>115</v>
      </c>
      <c r="M486" s="37" t="n">
        <f aca="false">IF(OR(E486="",F486=""),"",F486-E486)</f>
        <v>33</v>
      </c>
      <c r="N486" s="37" t="n">
        <f aca="false">IF(OR(E486="",G486=""),"",G486-E486)</f>
        <v>85</v>
      </c>
    </row>
    <row r="487" customFormat="false" ht="15" hidden="false" customHeight="false" outlineLevel="0" collapsed="false">
      <c r="A487" s="37" t="s">
        <v>2819</v>
      </c>
      <c r="B487" s="37" t="s">
        <v>1111</v>
      </c>
      <c r="C487" s="37" t="s">
        <v>62</v>
      </c>
      <c r="D487" s="37" t="s">
        <v>420</v>
      </c>
      <c r="E487" s="38" t="n">
        <v>45983</v>
      </c>
      <c r="F487" s="38" t="n">
        <v>46007</v>
      </c>
      <c r="G487" s="38" t="n">
        <v>46022</v>
      </c>
      <c r="H487" s="37" t="n">
        <v>88</v>
      </c>
      <c r="I487" s="37" t="n">
        <v>4</v>
      </c>
      <c r="J487" s="37" t="n">
        <v>1</v>
      </c>
      <c r="K487" s="39" t="n">
        <v>18001</v>
      </c>
      <c r="L487" s="37" t="s">
        <v>111</v>
      </c>
      <c r="M487" s="37" t="n">
        <f aca="false">IF(OR(E487="",F487=""),"",F487-E487)</f>
        <v>24</v>
      </c>
      <c r="N487" s="37" t="n">
        <f aca="false">IF(OR(E487="",G487=""),"",G487-E487)</f>
        <v>39</v>
      </c>
    </row>
    <row r="488" customFormat="false" ht="15" hidden="false" customHeight="false" outlineLevel="0" collapsed="false">
      <c r="A488" s="37" t="s">
        <v>2820</v>
      </c>
      <c r="B488" s="37" t="s">
        <v>589</v>
      </c>
      <c r="C488" s="37" t="s">
        <v>60</v>
      </c>
      <c r="D488" s="37" t="s">
        <v>407</v>
      </c>
      <c r="E488" s="38" t="n">
        <v>41873</v>
      </c>
      <c r="F488" s="38" t="n">
        <v>41885</v>
      </c>
      <c r="G488" s="38" t="n">
        <v>41935</v>
      </c>
      <c r="H488" s="37" t="n">
        <v>64</v>
      </c>
      <c r="I488" s="37" t="n">
        <v>10</v>
      </c>
      <c r="J488" s="37" t="n">
        <v>2</v>
      </c>
      <c r="K488" s="39" t="n">
        <v>12191</v>
      </c>
      <c r="L488" s="37" t="s">
        <v>115</v>
      </c>
      <c r="M488" s="37" t="n">
        <f aca="false">IF(OR(E488="",F488=""),"",F488-E488)</f>
        <v>12</v>
      </c>
      <c r="N488" s="37" t="n">
        <f aca="false">IF(OR(E488="",G488=""),"",G488-E488)</f>
        <v>62</v>
      </c>
    </row>
    <row r="489" customFormat="false" ht="15" hidden="false" customHeight="false" outlineLevel="0" collapsed="false">
      <c r="A489" s="37" t="s">
        <v>2821</v>
      </c>
      <c r="B489" s="37" t="s">
        <v>1112</v>
      </c>
      <c r="C489" s="37" t="s">
        <v>60</v>
      </c>
      <c r="D489" s="37" t="s">
        <v>470</v>
      </c>
      <c r="E489" s="38" t="n">
        <v>43910</v>
      </c>
      <c r="F489" s="38" t="n">
        <v>43933</v>
      </c>
      <c r="G489" s="38" t="n">
        <v>43967</v>
      </c>
      <c r="H489" s="37" t="n">
        <v>108</v>
      </c>
      <c r="I489" s="37" t="n">
        <v>4</v>
      </c>
      <c r="J489" s="37" t="n">
        <v>1</v>
      </c>
      <c r="K489" s="39" t="n">
        <v>7600</v>
      </c>
      <c r="L489" s="37" t="s">
        <v>111</v>
      </c>
      <c r="M489" s="37" t="n">
        <f aca="false">IF(OR(E489="",F489=""),"",F489-E489)</f>
        <v>23</v>
      </c>
      <c r="N489" s="37" t="n">
        <f aca="false">IF(OR(E489="",G489=""),"",G489-E489)</f>
        <v>57</v>
      </c>
    </row>
    <row r="490" customFormat="false" ht="15" hidden="false" customHeight="false" outlineLevel="0" collapsed="false">
      <c r="A490" s="37" t="s">
        <v>2822</v>
      </c>
      <c r="B490" s="37" t="s">
        <v>1113</v>
      </c>
      <c r="C490" s="37" t="s">
        <v>60</v>
      </c>
      <c r="D490" s="37" t="s">
        <v>384</v>
      </c>
      <c r="E490" s="38" t="n">
        <v>44733</v>
      </c>
      <c r="F490" s="38" t="n">
        <v>44743</v>
      </c>
      <c r="G490" s="38" t="n">
        <v>44801</v>
      </c>
      <c r="H490" s="37" t="n">
        <v>44</v>
      </c>
      <c r="I490" s="37" t="n">
        <v>14</v>
      </c>
      <c r="J490" s="37" t="n">
        <v>1</v>
      </c>
      <c r="K490" s="39" t="n">
        <v>17670</v>
      </c>
      <c r="L490" s="37" t="s">
        <v>114</v>
      </c>
      <c r="M490" s="37" t="n">
        <f aca="false">IF(OR(E490="",F490=""),"",F490-E490)</f>
        <v>10</v>
      </c>
      <c r="N490" s="37" t="n">
        <f aca="false">IF(OR(E490="",G490=""),"",G490-E490)</f>
        <v>68</v>
      </c>
    </row>
    <row r="491" customFormat="false" ht="15" hidden="false" customHeight="false" outlineLevel="0" collapsed="false">
      <c r="A491" s="37" t="s">
        <v>2823</v>
      </c>
      <c r="B491" s="37" t="s">
        <v>1114</v>
      </c>
      <c r="C491" s="37" t="s">
        <v>63</v>
      </c>
      <c r="D491" s="37" t="s">
        <v>626</v>
      </c>
      <c r="E491" s="38" t="n">
        <v>45929</v>
      </c>
      <c r="F491" s="38" t="n">
        <v>45942</v>
      </c>
      <c r="G491" s="38" t="n">
        <v>45988</v>
      </c>
      <c r="H491" s="37" t="n">
        <v>40</v>
      </c>
      <c r="I491" s="37" t="n">
        <v>14</v>
      </c>
      <c r="J491" s="37" t="n">
        <v>1</v>
      </c>
      <c r="K491" s="39" t="n">
        <v>31530</v>
      </c>
      <c r="L491" s="37" t="s">
        <v>111</v>
      </c>
      <c r="M491" s="37" t="n">
        <f aca="false">IF(OR(E491="",F491=""),"",F491-E491)</f>
        <v>13</v>
      </c>
      <c r="N491" s="37" t="n">
        <f aca="false">IF(OR(E491="",G491=""),"",G491-E491)</f>
        <v>59</v>
      </c>
    </row>
    <row r="492" customFormat="false" ht="15" hidden="false" customHeight="false" outlineLevel="0" collapsed="false">
      <c r="A492" s="37" t="s">
        <v>2824</v>
      </c>
      <c r="B492" s="37" t="s">
        <v>1115</v>
      </c>
      <c r="C492" s="37" t="s">
        <v>62</v>
      </c>
      <c r="D492" s="37" t="s">
        <v>352</v>
      </c>
      <c r="E492" s="38" t="n">
        <v>44606</v>
      </c>
      <c r="F492" s="38" t="n">
        <v>44614</v>
      </c>
      <c r="G492" s="38" t="n">
        <v>44656</v>
      </c>
      <c r="H492" s="37" t="n">
        <v>50</v>
      </c>
      <c r="I492" s="37" t="n">
        <v>9</v>
      </c>
      <c r="J492" s="37" t="n">
        <v>1</v>
      </c>
      <c r="K492" s="39" t="n">
        <v>31270</v>
      </c>
      <c r="L492" s="37" t="s">
        <v>114</v>
      </c>
      <c r="M492" s="37" t="n">
        <f aca="false">IF(OR(E492="",F492=""),"",F492-E492)</f>
        <v>8</v>
      </c>
      <c r="N492" s="37" t="n">
        <f aca="false">IF(OR(E492="",G492=""),"",G492-E492)</f>
        <v>50</v>
      </c>
    </row>
    <row r="493" customFormat="false" ht="15" hidden="false" customHeight="false" outlineLevel="0" collapsed="false">
      <c r="A493" s="37" t="s">
        <v>2825</v>
      </c>
      <c r="B493" s="37" t="s">
        <v>1117</v>
      </c>
      <c r="C493" s="37" t="s">
        <v>64</v>
      </c>
      <c r="D493" s="37" t="s">
        <v>440</v>
      </c>
      <c r="E493" s="38" t="n">
        <v>45324</v>
      </c>
      <c r="F493" s="38" t="n">
        <v>45305</v>
      </c>
      <c r="G493" s="38" t="n">
        <v>45358</v>
      </c>
      <c r="H493" s="37" t="n">
        <v>51</v>
      </c>
      <c r="I493" s="37" t="n">
        <v>7</v>
      </c>
      <c r="J493" s="37" t="n">
        <v>2</v>
      </c>
      <c r="K493" s="39" t="n">
        <v>35350</v>
      </c>
      <c r="L493" s="37" t="s">
        <v>114</v>
      </c>
      <c r="M493" s="37" t="n">
        <f aca="false">IF(OR(E493="",F493=""),"",F493-E493)</f>
        <v>-19</v>
      </c>
      <c r="N493" s="37" t="n">
        <f aca="false">IF(OR(E493="",G493=""),"",G493-E493)</f>
        <v>34</v>
      </c>
    </row>
    <row r="494" customFormat="false" ht="15" hidden="false" customHeight="false" outlineLevel="0" collapsed="false">
      <c r="A494" s="37" t="s">
        <v>2826</v>
      </c>
      <c r="B494" s="37" t="s">
        <v>759</v>
      </c>
      <c r="C494" s="37" t="s">
        <v>63</v>
      </c>
      <c r="D494" s="37" t="s">
        <v>529</v>
      </c>
      <c r="E494" s="38" t="n">
        <v>42263</v>
      </c>
      <c r="F494" s="38" t="n">
        <v>42275</v>
      </c>
      <c r="G494" s="38" t="n">
        <v>42326</v>
      </c>
      <c r="H494" s="37" t="n">
        <v>28</v>
      </c>
      <c r="I494" s="37" t="n">
        <v>14</v>
      </c>
      <c r="J494" s="37" t="n">
        <v>3</v>
      </c>
      <c r="K494" s="39" t="n">
        <v>24508</v>
      </c>
      <c r="L494" s="37" t="s">
        <v>113</v>
      </c>
      <c r="M494" s="37" t="n">
        <f aca="false">IF(OR(E494="",F494=""),"",F494-E494)</f>
        <v>12</v>
      </c>
      <c r="N494" s="37" t="n">
        <f aca="false">IF(OR(E494="",G494=""),"",G494-E494)</f>
        <v>63</v>
      </c>
    </row>
    <row r="495" customFormat="false" ht="15" hidden="false" customHeight="false" outlineLevel="0" collapsed="false">
      <c r="A495" s="37" t="s">
        <v>2827</v>
      </c>
      <c r="B495" s="37" t="s">
        <v>967</v>
      </c>
      <c r="C495" s="37" t="s">
        <v>64</v>
      </c>
      <c r="D495" s="37" t="s">
        <v>457</v>
      </c>
      <c r="E495" s="38" t="n">
        <v>43623</v>
      </c>
      <c r="F495" s="38" t="n">
        <v>43658</v>
      </c>
      <c r="G495" s="38" t="n">
        <v>43676</v>
      </c>
      <c r="H495" s="37" t="n">
        <v>34</v>
      </c>
      <c r="I495" s="37" t="n">
        <v>6</v>
      </c>
      <c r="J495" s="37" t="n">
        <v>1</v>
      </c>
      <c r="K495" s="39" t="n">
        <v>17663</v>
      </c>
      <c r="L495" s="37" t="s">
        <v>112</v>
      </c>
      <c r="M495" s="37" t="n">
        <f aca="false">IF(OR(E495="",F495=""),"",F495-E495)</f>
        <v>35</v>
      </c>
      <c r="N495" s="37" t="n">
        <f aca="false">IF(OR(E495="",G495=""),"",G495-E495)</f>
        <v>53</v>
      </c>
    </row>
    <row r="496" customFormat="false" ht="15" hidden="false" customHeight="false" outlineLevel="0" collapsed="false">
      <c r="A496" s="37" t="s">
        <v>2828</v>
      </c>
      <c r="B496" s="37" t="s">
        <v>1119</v>
      </c>
      <c r="C496" s="37" t="s">
        <v>63</v>
      </c>
      <c r="D496" s="37" t="s">
        <v>371</v>
      </c>
      <c r="E496" s="38" t="n">
        <v>46168</v>
      </c>
      <c r="F496" s="38" t="n">
        <v>46172</v>
      </c>
      <c r="G496" s="38" t="n">
        <v>46198</v>
      </c>
      <c r="H496" s="37" t="n">
        <v>69</v>
      </c>
      <c r="I496" s="37" t="n">
        <v>6</v>
      </c>
      <c r="J496" s="37" t="n">
        <v>2</v>
      </c>
      <c r="K496" s="39" t="n">
        <v>14923</v>
      </c>
      <c r="L496" s="37" t="s">
        <v>112</v>
      </c>
      <c r="M496" s="37" t="n">
        <f aca="false">IF(OR(E496="",F496=""),"",F496-E496)</f>
        <v>4</v>
      </c>
      <c r="N496" s="37" t="n">
        <f aca="false">IF(OR(E496="",G496=""),"",G496-E496)</f>
        <v>30</v>
      </c>
    </row>
    <row r="497" customFormat="false" ht="15" hidden="false" customHeight="false" outlineLevel="0" collapsed="false">
      <c r="A497" s="37" t="s">
        <v>2829</v>
      </c>
      <c r="B497" s="37" t="s">
        <v>1120</v>
      </c>
      <c r="C497" s="37" t="s">
        <v>65</v>
      </c>
      <c r="D497" s="37" t="s">
        <v>650</v>
      </c>
      <c r="E497" s="38" t="n">
        <v>43382</v>
      </c>
      <c r="F497" s="38" t="n">
        <v>43393</v>
      </c>
      <c r="G497" s="38" t="n">
        <v>43420</v>
      </c>
      <c r="H497" s="37" t="n">
        <v>77</v>
      </c>
      <c r="I497" s="37" t="n">
        <v>12</v>
      </c>
      <c r="J497" s="37" t="n">
        <v>1</v>
      </c>
      <c r="K497" s="39" t="n">
        <v>19456</v>
      </c>
      <c r="L497" s="37" t="s">
        <v>112</v>
      </c>
      <c r="M497" s="37" t="n">
        <f aca="false">IF(OR(E497="",F497=""),"",F497-E497)</f>
        <v>11</v>
      </c>
      <c r="N497" s="37" t="n">
        <f aca="false">IF(OR(E497="",G497=""),"",G497-E497)</f>
        <v>38</v>
      </c>
    </row>
    <row r="498" customFormat="false" ht="15" hidden="false" customHeight="false" outlineLevel="0" collapsed="false">
      <c r="A498" s="37" t="s">
        <v>2830</v>
      </c>
      <c r="B498" s="37" t="s">
        <v>860</v>
      </c>
      <c r="C498" s="37" t="s">
        <v>60</v>
      </c>
      <c r="D498" s="37" t="s">
        <v>407</v>
      </c>
      <c r="E498" s="38" t="n">
        <v>42292</v>
      </c>
      <c r="F498" s="38" t="n">
        <v>42286</v>
      </c>
      <c r="G498" s="38" t="n">
        <v>42320</v>
      </c>
      <c r="H498" s="37" t="n">
        <v>88</v>
      </c>
      <c r="I498" s="37" t="n">
        <v>12</v>
      </c>
      <c r="J498" s="37" t="n">
        <v>1</v>
      </c>
      <c r="K498" s="39" t="n">
        <v>61891</v>
      </c>
      <c r="L498" s="37" t="s">
        <v>111</v>
      </c>
      <c r="M498" s="37" t="n">
        <f aca="false">IF(OR(E498="",F498=""),"",F498-E498)</f>
        <v>-6</v>
      </c>
      <c r="N498" s="37" t="n">
        <f aca="false">IF(OR(E498="",G498=""),"",G498-E498)</f>
        <v>28</v>
      </c>
    </row>
    <row r="499" customFormat="false" ht="15" hidden="false" customHeight="false" outlineLevel="0" collapsed="false">
      <c r="A499" s="37" t="s">
        <v>2831</v>
      </c>
      <c r="B499" s="37" t="s">
        <v>1122</v>
      </c>
      <c r="C499" s="37" t="s">
        <v>65</v>
      </c>
      <c r="D499" s="37" t="s">
        <v>650</v>
      </c>
      <c r="E499" s="38" t="n">
        <v>46196</v>
      </c>
      <c r="F499" s="38" t="n">
        <v>46232</v>
      </c>
      <c r="G499" s="38" t="n">
        <v>46261</v>
      </c>
      <c r="H499" s="37" t="n">
        <v>48</v>
      </c>
      <c r="I499" s="37" t="n">
        <v>9</v>
      </c>
      <c r="J499" s="37" t="n">
        <v>3</v>
      </c>
      <c r="K499" s="39" t="n">
        <v>34902</v>
      </c>
      <c r="L499" s="37" t="s">
        <v>114</v>
      </c>
      <c r="M499" s="37" t="n">
        <f aca="false">IF(OR(E499="",F499=""),"",F499-E499)</f>
        <v>36</v>
      </c>
      <c r="N499" s="37" t="n">
        <f aca="false">IF(OR(E499="",G499=""),"",G499-E499)</f>
        <v>65</v>
      </c>
    </row>
    <row r="500" customFormat="false" ht="15" hidden="false" customHeight="false" outlineLevel="0" collapsed="false">
      <c r="A500" s="37" t="s">
        <v>2832</v>
      </c>
      <c r="B500" s="37" t="s">
        <v>1123</v>
      </c>
      <c r="C500" s="37" t="s">
        <v>68</v>
      </c>
      <c r="D500" s="37" t="s">
        <v>403</v>
      </c>
      <c r="E500" s="38" t="n">
        <v>46201</v>
      </c>
      <c r="F500" s="38" t="n">
        <v>46222</v>
      </c>
      <c r="G500" s="38" t="n">
        <v>46255</v>
      </c>
      <c r="H500" s="37" t="n">
        <v>42</v>
      </c>
      <c r="I500" s="37" t="n">
        <v>6</v>
      </c>
      <c r="J500" s="37" t="n">
        <v>2</v>
      </c>
      <c r="K500" s="39" t="n">
        <v>69670</v>
      </c>
      <c r="L500" s="37" t="s">
        <v>112</v>
      </c>
      <c r="M500" s="37" t="n">
        <f aca="false">IF(OR(E500="",F500=""),"",F500-E500)</f>
        <v>21</v>
      </c>
      <c r="N500" s="37" t="n">
        <f aca="false">IF(OR(E500="",G500=""),"",G500-E500)</f>
        <v>54</v>
      </c>
    </row>
    <row r="501" customFormat="false" ht="15" hidden="false" customHeight="false" outlineLevel="0" collapsed="false">
      <c r="A501" s="37" t="s">
        <v>2833</v>
      </c>
      <c r="B501" s="37" t="s">
        <v>1124</v>
      </c>
      <c r="C501" s="37" t="s">
        <v>60</v>
      </c>
      <c r="D501" s="37" t="s">
        <v>366</v>
      </c>
      <c r="E501" s="38" t="n">
        <v>45948</v>
      </c>
      <c r="F501" s="38" t="n">
        <v>45983</v>
      </c>
      <c r="G501" s="38" t="n">
        <v>46006</v>
      </c>
      <c r="H501" s="37" t="n">
        <v>38</v>
      </c>
      <c r="I501" s="37" t="n">
        <v>13</v>
      </c>
      <c r="J501" s="37" t="n">
        <v>1</v>
      </c>
      <c r="K501" s="39" t="n">
        <v>6902</v>
      </c>
      <c r="L501" s="37" t="s">
        <v>111</v>
      </c>
      <c r="M501" s="37" t="n">
        <f aca="false">IF(OR(E501="",F501=""),"",F501-E501)</f>
        <v>35</v>
      </c>
      <c r="N501" s="37" t="n">
        <f aca="false">IF(OR(E501="",G501=""),"",G501-E501)</f>
        <v>58</v>
      </c>
    </row>
    <row r="502" customFormat="false" ht="15" hidden="false" customHeight="false" outlineLevel="0" collapsed="false">
      <c r="A502" s="37" t="s">
        <v>2834</v>
      </c>
      <c r="B502" s="37" t="s">
        <v>783</v>
      </c>
      <c r="C502" s="37" t="s">
        <v>62</v>
      </c>
      <c r="D502" s="37" t="s">
        <v>420</v>
      </c>
      <c r="E502" s="38" t="n">
        <v>41923</v>
      </c>
      <c r="F502" s="38" t="n">
        <v>41946</v>
      </c>
      <c r="G502" s="38" t="n">
        <v>42004</v>
      </c>
      <c r="H502" s="37" t="n">
        <v>31</v>
      </c>
      <c r="I502" s="37" t="n">
        <v>14</v>
      </c>
      <c r="J502" s="37" t="n">
        <v>1</v>
      </c>
      <c r="K502" s="39" t="n">
        <v>56576</v>
      </c>
      <c r="L502" s="37" t="s">
        <v>112</v>
      </c>
      <c r="M502" s="37" t="n">
        <f aca="false">IF(OR(E502="",F502=""),"",F502-E502)</f>
        <v>23</v>
      </c>
      <c r="N502" s="37" t="n">
        <f aca="false">IF(OR(E502="",G502=""),"",G502-E502)</f>
        <v>81</v>
      </c>
    </row>
    <row r="503" customFormat="false" ht="15" hidden="false" customHeight="false" outlineLevel="0" collapsed="false">
      <c r="A503" s="37" t="s">
        <v>2835</v>
      </c>
      <c r="B503" s="37" t="s">
        <v>1125</v>
      </c>
      <c r="C503" s="37" t="s">
        <v>60</v>
      </c>
      <c r="D503" s="37" t="s">
        <v>393</v>
      </c>
      <c r="E503" s="38" t="n">
        <v>45095</v>
      </c>
      <c r="F503" s="38" t="n">
        <v>45124</v>
      </c>
      <c r="G503" s="38" t="n">
        <v>45177</v>
      </c>
      <c r="H503" s="37" t="n">
        <v>39</v>
      </c>
      <c r="I503" s="37" t="n">
        <v>5</v>
      </c>
      <c r="J503" s="37" t="n">
        <v>3</v>
      </c>
      <c r="K503" s="39" t="n">
        <v>19078</v>
      </c>
      <c r="L503" s="37" t="s">
        <v>112</v>
      </c>
      <c r="M503" s="37" t="n">
        <f aca="false">IF(OR(E503="",F503=""),"",F503-E503)</f>
        <v>29</v>
      </c>
      <c r="N503" s="37" t="n">
        <f aca="false">IF(OR(E503="",G503=""),"",G503-E503)</f>
        <v>82</v>
      </c>
    </row>
    <row r="504" customFormat="false" ht="15" hidden="false" customHeight="false" outlineLevel="0" collapsed="false">
      <c r="A504" s="37" t="s">
        <v>2836</v>
      </c>
      <c r="B504" s="37" t="s">
        <v>850</v>
      </c>
      <c r="C504" s="37" t="s">
        <v>68</v>
      </c>
      <c r="D504" s="37" t="s">
        <v>789</v>
      </c>
      <c r="E504" s="38" t="n">
        <v>42073</v>
      </c>
      <c r="F504" s="38" t="n">
        <v>42065</v>
      </c>
      <c r="G504" s="38" t="n">
        <v>42107</v>
      </c>
      <c r="H504" s="37" t="n">
        <v>98</v>
      </c>
      <c r="I504" s="37" t="n">
        <v>6</v>
      </c>
      <c r="J504" s="37" t="n">
        <v>1</v>
      </c>
      <c r="K504" s="39" t="n">
        <v>19807</v>
      </c>
      <c r="L504" s="37" t="s">
        <v>111</v>
      </c>
      <c r="M504" s="37" t="n">
        <f aca="false">IF(OR(E504="",F504=""),"",F504-E504)</f>
        <v>-8</v>
      </c>
      <c r="N504" s="37" t="n">
        <f aca="false">IF(OR(E504="",G504=""),"",G504-E504)</f>
        <v>34</v>
      </c>
    </row>
    <row r="505" customFormat="false" ht="15" hidden="false" customHeight="false" outlineLevel="0" collapsed="false">
      <c r="A505" s="37" t="s">
        <v>2837</v>
      </c>
      <c r="B505" s="37" t="s">
        <v>1127</v>
      </c>
      <c r="C505" s="37" t="s">
        <v>63</v>
      </c>
      <c r="D505" s="37" t="s">
        <v>388</v>
      </c>
      <c r="E505" s="38" t="n">
        <v>43708</v>
      </c>
      <c r="F505" s="38" t="n">
        <v>43747</v>
      </c>
      <c r="G505" s="38" t="n">
        <v>43762</v>
      </c>
      <c r="H505" s="37" t="n">
        <v>44</v>
      </c>
      <c r="I505" s="37" t="n">
        <v>8</v>
      </c>
      <c r="J505" s="37" t="n">
        <v>3</v>
      </c>
      <c r="K505" s="39" t="n">
        <v>35921</v>
      </c>
      <c r="L505" s="37" t="s">
        <v>111</v>
      </c>
      <c r="M505" s="37" t="n">
        <f aca="false">IF(OR(E505="",F505=""),"",F505-E505)</f>
        <v>39</v>
      </c>
      <c r="N505" s="37" t="n">
        <f aca="false">IF(OR(E505="",G505=""),"",G505-E505)</f>
        <v>54</v>
      </c>
    </row>
    <row r="506" customFormat="false" ht="15" hidden="false" customHeight="false" outlineLevel="0" collapsed="false">
      <c r="A506" s="37" t="s">
        <v>2838</v>
      </c>
      <c r="B506" s="37" t="s">
        <v>1128</v>
      </c>
      <c r="C506" s="37" t="s">
        <v>60</v>
      </c>
      <c r="D506" s="37" t="s">
        <v>384</v>
      </c>
      <c r="E506" s="38" t="n">
        <v>44581</v>
      </c>
      <c r="F506" s="38" t="n">
        <v>44589</v>
      </c>
      <c r="G506" s="38" t="n">
        <v>44623</v>
      </c>
      <c r="H506" s="37" t="n">
        <v>111</v>
      </c>
      <c r="I506" s="37" t="n">
        <v>5</v>
      </c>
      <c r="J506" s="37" t="n">
        <v>1</v>
      </c>
      <c r="K506" s="39" t="n">
        <v>57380</v>
      </c>
      <c r="L506" s="37" t="s">
        <v>112</v>
      </c>
      <c r="M506" s="37" t="n">
        <f aca="false">IF(OR(E506="",F506=""),"",F506-E506)</f>
        <v>8</v>
      </c>
      <c r="N506" s="37" t="n">
        <f aca="false">IF(OR(E506="",G506=""),"",G506-E506)</f>
        <v>42</v>
      </c>
    </row>
    <row r="507" customFormat="false" ht="15" hidden="false" customHeight="false" outlineLevel="0" collapsed="false">
      <c r="A507" s="37" t="s">
        <v>2839</v>
      </c>
      <c r="B507" s="37" t="s">
        <v>1129</v>
      </c>
      <c r="C507" s="37" t="s">
        <v>63</v>
      </c>
      <c r="D507" s="37" t="s">
        <v>371</v>
      </c>
      <c r="E507" s="38" t="n">
        <v>46197</v>
      </c>
      <c r="F507" s="38" t="n">
        <v>46229</v>
      </c>
      <c r="G507" s="38" t="n">
        <v>46253</v>
      </c>
      <c r="H507" s="37" t="n">
        <v>52</v>
      </c>
      <c r="I507" s="37" t="n">
        <v>11</v>
      </c>
      <c r="J507" s="37" t="n">
        <v>1</v>
      </c>
      <c r="K507" s="39" t="n">
        <v>38609</v>
      </c>
      <c r="L507" s="37" t="s">
        <v>112</v>
      </c>
      <c r="M507" s="37" t="n">
        <f aca="false">IF(OR(E507="",F507=""),"",F507-E507)</f>
        <v>32</v>
      </c>
      <c r="N507" s="37" t="n">
        <f aca="false">IF(OR(E507="",G507=""),"",G507-E507)</f>
        <v>56</v>
      </c>
    </row>
    <row r="508" customFormat="false" ht="15" hidden="false" customHeight="false" outlineLevel="0" collapsed="false">
      <c r="A508" s="37" t="s">
        <v>2840</v>
      </c>
      <c r="B508" s="37" t="s">
        <v>1131</v>
      </c>
      <c r="C508" s="37" t="s">
        <v>62</v>
      </c>
      <c r="D508" s="37" t="s">
        <v>485</v>
      </c>
      <c r="E508" s="38" t="n">
        <v>43282</v>
      </c>
      <c r="F508" s="38" t="n">
        <v>43285</v>
      </c>
      <c r="G508" s="38" t="n">
        <v>43322</v>
      </c>
      <c r="H508" s="37" t="n">
        <v>257</v>
      </c>
      <c r="I508" s="37" t="n">
        <v>3</v>
      </c>
      <c r="J508" s="37" t="n">
        <v>3</v>
      </c>
      <c r="K508" s="39" t="n">
        <v>30537</v>
      </c>
      <c r="L508" s="37" t="s">
        <v>111</v>
      </c>
      <c r="M508" s="37" t="n">
        <f aca="false">IF(OR(E508="",F508=""),"",F508-E508)</f>
        <v>3</v>
      </c>
      <c r="N508" s="37" t="n">
        <f aca="false">IF(OR(E508="",G508=""),"",G508-E508)</f>
        <v>40</v>
      </c>
    </row>
    <row r="509" customFormat="false" ht="15" hidden="false" customHeight="false" outlineLevel="0" collapsed="false">
      <c r="A509" s="37" t="s">
        <v>2841</v>
      </c>
      <c r="B509" s="37" t="s">
        <v>1133</v>
      </c>
      <c r="C509" s="37" t="s">
        <v>64</v>
      </c>
      <c r="D509" s="37" t="s">
        <v>461</v>
      </c>
      <c r="E509" s="38" t="n">
        <v>44256</v>
      </c>
      <c r="F509" s="38" t="n">
        <v>44265</v>
      </c>
      <c r="G509" s="38" t="n">
        <v>44310</v>
      </c>
      <c r="H509" s="37" t="n">
        <v>84</v>
      </c>
      <c r="I509" s="37" t="n">
        <v>6</v>
      </c>
      <c r="J509" s="37" t="n">
        <v>1</v>
      </c>
      <c r="K509" s="39" t="n">
        <v>18195</v>
      </c>
      <c r="L509" s="37" t="s">
        <v>114</v>
      </c>
      <c r="M509" s="37" t="n">
        <f aca="false">IF(OR(E509="",F509=""),"",F509-E509)</f>
        <v>9</v>
      </c>
      <c r="N509" s="37" t="n">
        <f aca="false">IF(OR(E509="",G509=""),"",G509-E509)</f>
        <v>54</v>
      </c>
    </row>
    <row r="510" customFormat="false" ht="15" hidden="false" customHeight="false" outlineLevel="0" collapsed="false">
      <c r="A510" s="37" t="s">
        <v>2842</v>
      </c>
      <c r="B510" s="37" t="s">
        <v>1134</v>
      </c>
      <c r="C510" s="37" t="s">
        <v>62</v>
      </c>
      <c r="D510" s="37" t="s">
        <v>481</v>
      </c>
      <c r="E510" s="38" t="n">
        <v>42741</v>
      </c>
      <c r="F510" s="38" t="n">
        <v>42759</v>
      </c>
      <c r="G510" s="38" t="n">
        <v>42794</v>
      </c>
      <c r="H510" s="37" t="n">
        <v>108</v>
      </c>
      <c r="I510" s="37" t="n">
        <v>11</v>
      </c>
      <c r="J510" s="37" t="n">
        <v>2</v>
      </c>
      <c r="K510" s="39" t="n">
        <v>59416</v>
      </c>
      <c r="L510" s="37" t="s">
        <v>111</v>
      </c>
      <c r="M510" s="37" t="n">
        <f aca="false">IF(OR(E510="",F510=""),"",F510-E510)</f>
        <v>18</v>
      </c>
      <c r="N510" s="37" t="n">
        <f aca="false">IF(OR(E510="",G510=""),"",G510-E510)</f>
        <v>53</v>
      </c>
    </row>
    <row r="511" customFormat="false" ht="15" hidden="false" customHeight="false" outlineLevel="0" collapsed="false">
      <c r="A511" s="37" t="s">
        <v>2843</v>
      </c>
      <c r="B511" s="37" t="s">
        <v>1136</v>
      </c>
      <c r="C511" s="37" t="s">
        <v>60</v>
      </c>
      <c r="D511" s="37" t="s">
        <v>366</v>
      </c>
      <c r="E511" s="38" t="n">
        <v>43052</v>
      </c>
      <c r="F511" s="38" t="n">
        <v>43080</v>
      </c>
      <c r="G511" s="38" t="n">
        <v>43098</v>
      </c>
      <c r="H511" s="37" t="n">
        <v>114</v>
      </c>
      <c r="I511" s="37" t="n">
        <v>13</v>
      </c>
      <c r="J511" s="37" t="n">
        <v>3</v>
      </c>
      <c r="K511" s="39" t="n">
        <v>17562</v>
      </c>
      <c r="L511" s="37" t="s">
        <v>112</v>
      </c>
      <c r="M511" s="37" t="n">
        <f aca="false">IF(OR(E511="",F511=""),"",F511-E511)</f>
        <v>28</v>
      </c>
      <c r="N511" s="37" t="n">
        <f aca="false">IF(OR(E511="",G511=""),"",G511-E511)</f>
        <v>46</v>
      </c>
    </row>
    <row r="512" customFormat="false" ht="15" hidden="false" customHeight="false" outlineLevel="0" collapsed="false">
      <c r="A512" s="37" t="s">
        <v>2844</v>
      </c>
      <c r="B512" s="37" t="s">
        <v>1137</v>
      </c>
      <c r="C512" s="37" t="s">
        <v>63</v>
      </c>
      <c r="D512" s="37" t="s">
        <v>626</v>
      </c>
      <c r="E512" s="38" t="n">
        <v>45145</v>
      </c>
      <c r="F512" s="38" t="n">
        <v>45148</v>
      </c>
      <c r="G512" s="38" t="n">
        <v>45186</v>
      </c>
      <c r="H512" s="37" t="n">
        <v>28</v>
      </c>
      <c r="I512" s="37" t="n">
        <v>6</v>
      </c>
      <c r="J512" s="37" t="n">
        <v>2</v>
      </c>
      <c r="K512" s="39" t="n">
        <v>61101</v>
      </c>
      <c r="L512" s="37" t="s">
        <v>112</v>
      </c>
      <c r="M512" s="37" t="n">
        <f aca="false">IF(OR(E512="",F512=""),"",F512-E512)</f>
        <v>3</v>
      </c>
      <c r="N512" s="37" t="n">
        <f aca="false">IF(OR(E512="",G512=""),"",G512-E512)</f>
        <v>41</v>
      </c>
    </row>
    <row r="513" customFormat="false" ht="15" hidden="false" customHeight="false" outlineLevel="0" collapsed="false">
      <c r="A513" s="37" t="s">
        <v>2845</v>
      </c>
      <c r="B513" s="37" t="s">
        <v>1138</v>
      </c>
      <c r="C513" s="37" t="s">
        <v>68</v>
      </c>
      <c r="D513" s="37" t="s">
        <v>403</v>
      </c>
      <c r="E513" s="38" t="n">
        <v>44465</v>
      </c>
      <c r="F513" s="38" t="n">
        <v>44492</v>
      </c>
      <c r="G513" s="38" t="n">
        <v>44515</v>
      </c>
      <c r="H513" s="37" t="n">
        <v>60</v>
      </c>
      <c r="I513" s="37" t="n">
        <v>13</v>
      </c>
      <c r="J513" s="37" t="n">
        <v>1</v>
      </c>
      <c r="K513" s="39" t="n">
        <v>39654</v>
      </c>
      <c r="L513" s="37" t="s">
        <v>114</v>
      </c>
      <c r="M513" s="37" t="n">
        <f aca="false">IF(OR(E513="",F513=""),"",F513-E513)</f>
        <v>27</v>
      </c>
      <c r="N513" s="37" t="n">
        <f aca="false">IF(OR(E513="",G513=""),"",G513-E513)</f>
        <v>50</v>
      </c>
    </row>
    <row r="514" customFormat="false" ht="15" hidden="false" customHeight="false" outlineLevel="0" collapsed="false">
      <c r="A514" s="37" t="s">
        <v>2846</v>
      </c>
      <c r="B514" s="37" t="s">
        <v>1140</v>
      </c>
      <c r="C514" s="37" t="s">
        <v>64</v>
      </c>
      <c r="D514" s="37" t="s">
        <v>440</v>
      </c>
      <c r="E514" s="38" t="n">
        <v>45636</v>
      </c>
      <c r="F514" s="38" t="n">
        <v>45645</v>
      </c>
      <c r="G514" s="38" t="n">
        <v>45700</v>
      </c>
      <c r="H514" s="37" t="n">
        <v>62</v>
      </c>
      <c r="I514" s="37" t="n">
        <v>13</v>
      </c>
      <c r="J514" s="37" t="n">
        <v>1</v>
      </c>
      <c r="K514" s="39" t="n">
        <v>30069</v>
      </c>
      <c r="L514" s="37" t="s">
        <v>111</v>
      </c>
      <c r="M514" s="37" t="n">
        <f aca="false">IF(OR(E514="",F514=""),"",F514-E514)</f>
        <v>9</v>
      </c>
      <c r="N514" s="37" t="n">
        <f aca="false">IF(OR(E514="",G514=""),"",G514-E514)</f>
        <v>64</v>
      </c>
    </row>
    <row r="515" customFormat="false" ht="15" hidden="false" customHeight="false" outlineLevel="0" collapsed="false">
      <c r="A515" s="37" t="s">
        <v>2847</v>
      </c>
      <c r="B515" s="37" t="s">
        <v>1142</v>
      </c>
      <c r="C515" s="37" t="s">
        <v>60</v>
      </c>
      <c r="D515" s="37" t="s">
        <v>366</v>
      </c>
      <c r="E515" s="38" t="n">
        <v>44724</v>
      </c>
      <c r="F515" s="38" t="n">
        <v>44753</v>
      </c>
      <c r="G515" s="38" t="n">
        <v>44776</v>
      </c>
      <c r="H515" s="37" t="n">
        <v>31</v>
      </c>
      <c r="I515" s="37" t="n">
        <v>13</v>
      </c>
      <c r="J515" s="37" t="n">
        <v>1</v>
      </c>
      <c r="K515" s="39" t="n">
        <v>37843</v>
      </c>
      <c r="L515" s="37" t="s">
        <v>111</v>
      </c>
      <c r="M515" s="37" t="n">
        <f aca="false">IF(OR(E515="",F515=""),"",F515-E515)</f>
        <v>29</v>
      </c>
      <c r="N515" s="37" t="n">
        <f aca="false">IF(OR(E515="",G515=""),"",G515-E515)</f>
        <v>52</v>
      </c>
    </row>
    <row r="516" customFormat="false" ht="15" hidden="false" customHeight="false" outlineLevel="0" collapsed="false">
      <c r="A516" s="37" t="s">
        <v>2848</v>
      </c>
      <c r="B516" s="37" t="s">
        <v>790</v>
      </c>
      <c r="C516" s="37" t="s">
        <v>68</v>
      </c>
      <c r="D516" s="37" t="s">
        <v>789</v>
      </c>
      <c r="E516" s="38" t="n">
        <v>45361</v>
      </c>
      <c r="F516" s="38" t="n">
        <v>45372</v>
      </c>
      <c r="G516" s="38" t="n">
        <v>45409</v>
      </c>
      <c r="H516" s="37" t="n">
        <v>47</v>
      </c>
      <c r="I516" s="37" t="n">
        <v>12</v>
      </c>
      <c r="J516" s="37" t="n">
        <v>1</v>
      </c>
      <c r="K516" s="39" t="n">
        <v>15600</v>
      </c>
      <c r="L516" s="37" t="s">
        <v>113</v>
      </c>
      <c r="M516" s="37" t="n">
        <f aca="false">IF(OR(E516="",F516=""),"",F516-E516)</f>
        <v>11</v>
      </c>
      <c r="N516" s="37" t="n">
        <f aca="false">IF(OR(E516="",G516=""),"",G516-E516)</f>
        <v>48</v>
      </c>
    </row>
    <row r="517" customFormat="false" ht="15" hidden="false" customHeight="false" outlineLevel="0" collapsed="false">
      <c r="A517" s="37" t="s">
        <v>2849</v>
      </c>
      <c r="B517" s="37" t="s">
        <v>633</v>
      </c>
      <c r="C517" s="37" t="s">
        <v>60</v>
      </c>
      <c r="D517" s="37" t="s">
        <v>407</v>
      </c>
      <c r="E517" s="38" t="n">
        <v>42610</v>
      </c>
      <c r="F517" s="38" t="n">
        <v>42635</v>
      </c>
      <c r="G517" s="38" t="n">
        <v>42669</v>
      </c>
      <c r="H517" s="37" t="n">
        <v>89</v>
      </c>
      <c r="I517" s="37" t="n">
        <v>11</v>
      </c>
      <c r="J517" s="37" t="n">
        <v>1</v>
      </c>
      <c r="K517" s="39" t="n">
        <v>59617</v>
      </c>
      <c r="L517" s="37" t="s">
        <v>112</v>
      </c>
      <c r="M517" s="37" t="n">
        <f aca="false">IF(OR(E517="",F517=""),"",F517-E517)</f>
        <v>25</v>
      </c>
      <c r="N517" s="37" t="n">
        <f aca="false">IF(OR(E517="",G517=""),"",G517-E517)</f>
        <v>59</v>
      </c>
    </row>
    <row r="518" customFormat="false" ht="15" hidden="false" customHeight="false" outlineLevel="0" collapsed="false">
      <c r="A518" s="37" t="s">
        <v>2850</v>
      </c>
      <c r="B518" s="37" t="s">
        <v>1143</v>
      </c>
      <c r="C518" s="37" t="s">
        <v>60</v>
      </c>
      <c r="D518" s="37" t="s">
        <v>520</v>
      </c>
      <c r="E518" s="38" t="n">
        <v>45680</v>
      </c>
      <c r="F518" s="38" t="n">
        <v>45686</v>
      </c>
      <c r="G518" s="38" t="n">
        <v>45736</v>
      </c>
      <c r="H518" s="37" t="n">
        <v>41</v>
      </c>
      <c r="I518" s="37" t="n">
        <v>14</v>
      </c>
      <c r="J518" s="37" t="n">
        <v>1</v>
      </c>
      <c r="K518" s="39" t="n">
        <v>20665</v>
      </c>
      <c r="L518" s="37" t="s">
        <v>113</v>
      </c>
      <c r="M518" s="37" t="n">
        <f aca="false">IF(OR(E518="",F518=""),"",F518-E518)</f>
        <v>6</v>
      </c>
      <c r="N518" s="37" t="n">
        <f aca="false">IF(OR(E518="",G518=""),"",G518-E518)</f>
        <v>56</v>
      </c>
    </row>
    <row r="519" customFormat="false" ht="15" hidden="false" customHeight="false" outlineLevel="0" collapsed="false">
      <c r="A519" s="37" t="s">
        <v>2851</v>
      </c>
      <c r="B519" s="37" t="s">
        <v>1144</v>
      </c>
      <c r="C519" s="37" t="s">
        <v>60</v>
      </c>
      <c r="D519" s="37" t="s">
        <v>520</v>
      </c>
      <c r="E519" s="38" t="n">
        <v>45937</v>
      </c>
      <c r="F519" s="38" t="n">
        <v>45978</v>
      </c>
      <c r="G519" s="38" t="n">
        <v>45998</v>
      </c>
      <c r="H519" s="37" t="n">
        <v>17</v>
      </c>
      <c r="I519" s="37" t="n">
        <v>14</v>
      </c>
      <c r="J519" s="37" t="n">
        <v>1</v>
      </c>
      <c r="K519" s="39" t="n">
        <v>52221</v>
      </c>
      <c r="L519" s="37" t="s">
        <v>111</v>
      </c>
      <c r="M519" s="37" t="n">
        <f aca="false">IF(OR(E519="",F519=""),"",F519-E519)</f>
        <v>41</v>
      </c>
      <c r="N519" s="37" t="n">
        <f aca="false">IF(OR(E519="",G519=""),"",G519-E519)</f>
        <v>61</v>
      </c>
    </row>
    <row r="520" customFormat="false" ht="15" hidden="false" customHeight="false" outlineLevel="0" collapsed="false">
      <c r="A520" s="37" t="s">
        <v>2852</v>
      </c>
      <c r="B520" s="37" t="s">
        <v>965</v>
      </c>
      <c r="C520" s="37" t="s">
        <v>63</v>
      </c>
      <c r="D520" s="37" t="s">
        <v>529</v>
      </c>
      <c r="E520" s="38" t="n">
        <v>44145</v>
      </c>
      <c r="F520" s="38" t="n">
        <v>44175</v>
      </c>
      <c r="G520" s="38" t="n">
        <v>44190</v>
      </c>
      <c r="H520" s="37" t="n">
        <v>217</v>
      </c>
      <c r="I520" s="37" t="n">
        <v>13</v>
      </c>
      <c r="J520" s="37" t="n">
        <v>1</v>
      </c>
      <c r="K520" s="39" t="n">
        <v>9854</v>
      </c>
      <c r="L520" s="37" t="s">
        <v>111</v>
      </c>
      <c r="M520" s="37" t="n">
        <f aca="false">IF(OR(E520="",F520=""),"",F520-E520)</f>
        <v>30</v>
      </c>
      <c r="N520" s="37" t="n">
        <f aca="false">IF(OR(E520="",G520=""),"",G520-E520)</f>
        <v>45</v>
      </c>
    </row>
    <row r="521" customFormat="false" ht="15" hidden="false" customHeight="false" outlineLevel="0" collapsed="false">
      <c r="A521" s="37" t="s">
        <v>2853</v>
      </c>
      <c r="B521" s="37" t="s">
        <v>1145</v>
      </c>
      <c r="C521" s="37" t="s">
        <v>60</v>
      </c>
      <c r="D521" s="37" t="s">
        <v>366</v>
      </c>
      <c r="E521" s="38" t="n">
        <v>41948</v>
      </c>
      <c r="F521" s="38" t="n">
        <v>41984</v>
      </c>
      <c r="G521" s="38" t="n">
        <v>42042</v>
      </c>
      <c r="H521" s="37" t="n">
        <v>45</v>
      </c>
      <c r="I521" s="37" t="n">
        <v>9</v>
      </c>
      <c r="J521" s="37" t="n">
        <v>1</v>
      </c>
      <c r="K521" s="39" t="n">
        <v>37304</v>
      </c>
      <c r="L521" s="37" t="s">
        <v>111</v>
      </c>
      <c r="M521" s="37" t="n">
        <f aca="false">IF(OR(E521="",F521=""),"",F521-E521)</f>
        <v>36</v>
      </c>
      <c r="N521" s="37" t="n">
        <f aca="false">IF(OR(E521="",G521=""),"",G521-E521)</f>
        <v>94</v>
      </c>
    </row>
    <row r="522" customFormat="false" ht="15" hidden="false" customHeight="false" outlineLevel="0" collapsed="false">
      <c r="A522" s="37" t="s">
        <v>2854</v>
      </c>
      <c r="B522" s="37" t="s">
        <v>825</v>
      </c>
      <c r="C522" s="37" t="s">
        <v>62</v>
      </c>
      <c r="D522" s="37" t="s">
        <v>485</v>
      </c>
      <c r="E522" s="38" t="n">
        <v>42356</v>
      </c>
      <c r="F522" s="38" t="n">
        <v>42379</v>
      </c>
      <c r="G522" s="38" t="n">
        <v>42413</v>
      </c>
      <c r="H522" s="37" t="n">
        <v>79</v>
      </c>
      <c r="I522" s="37" t="n">
        <v>10</v>
      </c>
      <c r="J522" s="37" t="n">
        <v>2</v>
      </c>
      <c r="K522" s="39" t="n">
        <v>18823</v>
      </c>
      <c r="L522" s="37" t="s">
        <v>113</v>
      </c>
      <c r="M522" s="37" t="n">
        <f aca="false">IF(OR(E522="",F522=""),"",F522-E522)</f>
        <v>23</v>
      </c>
      <c r="N522" s="37" t="n">
        <f aca="false">IF(OR(E522="",G522=""),"",G522-E522)</f>
        <v>57</v>
      </c>
    </row>
    <row r="523" customFormat="false" ht="15" hidden="false" customHeight="false" outlineLevel="0" collapsed="false">
      <c r="A523" s="37" t="s">
        <v>2855</v>
      </c>
      <c r="B523" s="37" t="s">
        <v>446</v>
      </c>
      <c r="C523" s="37" t="s">
        <v>60</v>
      </c>
      <c r="D523" s="37" t="s">
        <v>407</v>
      </c>
      <c r="E523" s="38" t="n">
        <v>43889</v>
      </c>
      <c r="F523" s="38" t="n">
        <v>43872</v>
      </c>
      <c r="G523" s="38" t="n">
        <v>43930</v>
      </c>
      <c r="H523" s="37" t="n">
        <v>144</v>
      </c>
      <c r="I523" s="37" t="n">
        <v>8</v>
      </c>
      <c r="J523" s="37" t="n">
        <v>1</v>
      </c>
      <c r="K523" s="39" t="n">
        <v>36442</v>
      </c>
      <c r="L523" s="37" t="s">
        <v>113</v>
      </c>
      <c r="M523" s="37" t="n">
        <f aca="false">IF(OR(E523="",F523=""),"",F523-E523)</f>
        <v>-17</v>
      </c>
      <c r="N523" s="37" t="n">
        <f aca="false">IF(OR(E523="",G523=""),"",G523-E523)</f>
        <v>41</v>
      </c>
    </row>
    <row r="524" customFormat="false" ht="15" hidden="false" customHeight="false" outlineLevel="0" collapsed="false">
      <c r="A524" s="37" t="s">
        <v>2856</v>
      </c>
      <c r="B524" s="37" t="s">
        <v>1146</v>
      </c>
      <c r="C524" s="37" t="s">
        <v>60</v>
      </c>
      <c r="D524" s="37" t="s">
        <v>520</v>
      </c>
      <c r="E524" s="38" t="n">
        <v>44566</v>
      </c>
      <c r="F524" s="38" t="n">
        <v>44585</v>
      </c>
      <c r="G524" s="38" t="n">
        <v>44609</v>
      </c>
      <c r="H524" s="37" t="n">
        <v>107</v>
      </c>
      <c r="I524" s="37" t="n">
        <v>13</v>
      </c>
      <c r="J524" s="37" t="n">
        <v>3</v>
      </c>
      <c r="K524" s="39" t="n">
        <v>20343</v>
      </c>
      <c r="L524" s="37" t="s">
        <v>111</v>
      </c>
      <c r="M524" s="37" t="n">
        <f aca="false">IF(OR(E524="",F524=""),"",F524-E524)</f>
        <v>19</v>
      </c>
      <c r="N524" s="37" t="n">
        <f aca="false">IF(OR(E524="",G524=""),"",G524-E524)</f>
        <v>43</v>
      </c>
    </row>
    <row r="525" customFormat="false" ht="15" hidden="false" customHeight="false" outlineLevel="0" collapsed="false">
      <c r="A525" s="37" t="s">
        <v>2857</v>
      </c>
      <c r="B525" s="37" t="s">
        <v>1147</v>
      </c>
      <c r="C525" s="37" t="s">
        <v>66</v>
      </c>
      <c r="D525" s="37" t="s">
        <v>475</v>
      </c>
      <c r="E525" s="38" t="n">
        <v>44751</v>
      </c>
      <c r="F525" s="38" t="n">
        <v>44750</v>
      </c>
      <c r="G525" s="38" t="n">
        <v>44789</v>
      </c>
      <c r="H525" s="37" t="n">
        <v>77</v>
      </c>
      <c r="I525" s="37" t="n">
        <v>3</v>
      </c>
      <c r="J525" s="37" t="n">
        <v>3</v>
      </c>
      <c r="K525" s="39" t="n">
        <v>18657</v>
      </c>
      <c r="L525" s="37" t="s">
        <v>112</v>
      </c>
      <c r="M525" s="37" t="n">
        <f aca="false">IF(OR(E525="",F525=""),"",F525-E525)</f>
        <v>-1</v>
      </c>
      <c r="N525" s="37" t="n">
        <f aca="false">IF(OR(E525="",G525=""),"",G525-E525)</f>
        <v>38</v>
      </c>
    </row>
    <row r="526" customFormat="false" ht="15" hidden="false" customHeight="false" outlineLevel="0" collapsed="false">
      <c r="A526" s="37" t="s">
        <v>2858</v>
      </c>
      <c r="B526" s="37" t="s">
        <v>1149</v>
      </c>
      <c r="C526" s="37" t="s">
        <v>65</v>
      </c>
      <c r="D526" s="37" t="s">
        <v>500</v>
      </c>
      <c r="E526" s="38" t="n">
        <v>45619</v>
      </c>
      <c r="F526" s="38" t="n">
        <v>45661</v>
      </c>
      <c r="G526" s="38" t="n">
        <v>45706</v>
      </c>
      <c r="H526" s="37" t="n">
        <v>104</v>
      </c>
      <c r="I526" s="37" t="n">
        <v>8</v>
      </c>
      <c r="J526" s="37" t="n">
        <v>1</v>
      </c>
      <c r="K526" s="39" t="n">
        <v>61730</v>
      </c>
      <c r="L526" s="37" t="s">
        <v>115</v>
      </c>
      <c r="M526" s="37" t="n">
        <f aca="false">IF(OR(E526="",F526=""),"",F526-E526)</f>
        <v>42</v>
      </c>
      <c r="N526" s="37" t="n">
        <f aca="false">IF(OR(E526="",G526=""),"",G526-E526)</f>
        <v>87</v>
      </c>
    </row>
    <row r="527" customFormat="false" ht="15" hidden="false" customHeight="false" outlineLevel="0" collapsed="false">
      <c r="A527" s="37" t="s">
        <v>2859</v>
      </c>
      <c r="B527" s="37" t="s">
        <v>1150</v>
      </c>
      <c r="C527" s="37" t="s">
        <v>64</v>
      </c>
      <c r="D527" s="37" t="s">
        <v>461</v>
      </c>
      <c r="E527" s="38" t="n">
        <v>45677</v>
      </c>
      <c r="F527" s="38" t="n">
        <v>45657</v>
      </c>
      <c r="G527" s="38" t="n">
        <v>45715</v>
      </c>
      <c r="H527" s="37" t="n">
        <v>32</v>
      </c>
      <c r="I527" s="37" t="n">
        <v>5</v>
      </c>
      <c r="J527" s="37" t="n">
        <v>1</v>
      </c>
      <c r="K527" s="39" t="n">
        <v>14153</v>
      </c>
      <c r="L527" s="37" t="s">
        <v>112</v>
      </c>
      <c r="M527" s="37" t="n">
        <f aca="false">IF(OR(E527="",F527=""),"",F527-E527)</f>
        <v>-20</v>
      </c>
      <c r="N527" s="37" t="n">
        <f aca="false">IF(OR(E527="",G527=""),"",G527-E527)</f>
        <v>38</v>
      </c>
    </row>
    <row r="528" customFormat="false" ht="15" hidden="false" customHeight="false" outlineLevel="0" collapsed="false">
      <c r="A528" s="37" t="s">
        <v>2860</v>
      </c>
      <c r="B528" s="37" t="s">
        <v>1151</v>
      </c>
      <c r="C528" s="37" t="s">
        <v>63</v>
      </c>
      <c r="D528" s="37" t="s">
        <v>388</v>
      </c>
      <c r="E528" s="38" t="n">
        <v>42581</v>
      </c>
      <c r="F528" s="38" t="n">
        <v>42609</v>
      </c>
      <c r="G528" s="38" t="n">
        <v>42631</v>
      </c>
      <c r="H528" s="37" t="n">
        <v>87</v>
      </c>
      <c r="I528" s="37" t="n">
        <v>8</v>
      </c>
      <c r="J528" s="37" t="n">
        <v>1</v>
      </c>
      <c r="K528" s="39" t="n">
        <v>46378</v>
      </c>
      <c r="L528" s="37" t="s">
        <v>114</v>
      </c>
      <c r="M528" s="37" t="n">
        <f aca="false">IF(OR(E528="",F528=""),"",F528-E528)</f>
        <v>28</v>
      </c>
      <c r="N528" s="37" t="n">
        <f aca="false">IF(OR(E528="",G528=""),"",G528-E528)</f>
        <v>50</v>
      </c>
    </row>
    <row r="529" customFormat="false" ht="15" hidden="false" customHeight="false" outlineLevel="0" collapsed="false">
      <c r="A529" s="37" t="s">
        <v>2861</v>
      </c>
      <c r="B529" s="37" t="s">
        <v>1152</v>
      </c>
      <c r="C529" s="37" t="s">
        <v>67</v>
      </c>
      <c r="D529" s="37" t="s">
        <v>716</v>
      </c>
      <c r="E529" s="38" t="n">
        <v>45287</v>
      </c>
      <c r="F529" s="38" t="n">
        <v>45300</v>
      </c>
      <c r="G529" s="38" t="n">
        <v>45339</v>
      </c>
      <c r="H529" s="37" t="n">
        <v>63</v>
      </c>
      <c r="I529" s="37" t="n">
        <v>13</v>
      </c>
      <c r="J529" s="37" t="n">
        <v>1</v>
      </c>
      <c r="K529" s="39" t="n">
        <v>36656</v>
      </c>
      <c r="L529" s="37" t="s">
        <v>113</v>
      </c>
      <c r="M529" s="37" t="n">
        <f aca="false">IF(OR(E529="",F529=""),"",F529-E529)</f>
        <v>13</v>
      </c>
      <c r="N529" s="37" t="n">
        <f aca="false">IF(OR(E529="",G529=""),"",G529-E529)</f>
        <v>52</v>
      </c>
    </row>
    <row r="530" customFormat="false" ht="15" hidden="false" customHeight="false" outlineLevel="0" collapsed="false">
      <c r="A530" s="37" t="s">
        <v>2862</v>
      </c>
      <c r="B530" s="37" t="s">
        <v>1153</v>
      </c>
      <c r="C530" s="37" t="s">
        <v>60</v>
      </c>
      <c r="D530" s="37" t="s">
        <v>393</v>
      </c>
      <c r="E530" s="38" t="n">
        <v>43364</v>
      </c>
      <c r="F530" s="38" t="n">
        <v>43378</v>
      </c>
      <c r="G530" s="38" t="n">
        <v>43421</v>
      </c>
      <c r="H530" s="37" t="n">
        <v>81</v>
      </c>
      <c r="I530" s="37" t="n">
        <v>7</v>
      </c>
      <c r="J530" s="37" t="n">
        <v>3</v>
      </c>
      <c r="K530" s="39" t="n">
        <v>42527</v>
      </c>
      <c r="L530" s="37" t="s">
        <v>113</v>
      </c>
      <c r="M530" s="37" t="n">
        <f aca="false">IF(OR(E530="",F530=""),"",F530-E530)</f>
        <v>14</v>
      </c>
      <c r="N530" s="37" t="n">
        <f aca="false">IF(OR(E530="",G530=""),"",G530-E530)</f>
        <v>57</v>
      </c>
    </row>
    <row r="531" customFormat="false" ht="15" hidden="false" customHeight="false" outlineLevel="0" collapsed="false">
      <c r="A531" s="37" t="s">
        <v>2863</v>
      </c>
      <c r="B531" s="37" t="s">
        <v>613</v>
      </c>
      <c r="C531" s="37" t="s">
        <v>65</v>
      </c>
      <c r="D531" s="37" t="s">
        <v>500</v>
      </c>
      <c r="E531" s="38" t="n">
        <v>43372</v>
      </c>
      <c r="F531" s="38" t="n">
        <v>43405</v>
      </c>
      <c r="G531" s="38" t="n">
        <v>43424</v>
      </c>
      <c r="H531" s="37" t="n">
        <v>46</v>
      </c>
      <c r="I531" s="37" t="n">
        <v>11</v>
      </c>
      <c r="J531" s="37" t="n">
        <v>1</v>
      </c>
      <c r="K531" s="39" t="n">
        <v>31617</v>
      </c>
      <c r="L531" s="37" t="s">
        <v>112</v>
      </c>
      <c r="M531" s="37" t="n">
        <f aca="false">IF(OR(E531="",F531=""),"",F531-E531)</f>
        <v>33</v>
      </c>
      <c r="N531" s="37" t="n">
        <f aca="false">IF(OR(E531="",G531=""),"",G531-E531)</f>
        <v>52</v>
      </c>
    </row>
    <row r="532" customFormat="false" ht="15" hidden="false" customHeight="false" outlineLevel="0" collapsed="false">
      <c r="A532" s="37" t="s">
        <v>2864</v>
      </c>
      <c r="B532" s="37" t="s">
        <v>1155</v>
      </c>
      <c r="C532" s="37" t="s">
        <v>65</v>
      </c>
      <c r="D532" s="37" t="s">
        <v>650</v>
      </c>
      <c r="E532" s="38" t="n">
        <v>44184</v>
      </c>
      <c r="F532" s="38" t="n">
        <v>44234</v>
      </c>
      <c r="G532" s="38" t="n">
        <v>44261</v>
      </c>
      <c r="H532" s="37" t="n">
        <v>113</v>
      </c>
      <c r="I532" s="37" t="n">
        <v>8</v>
      </c>
      <c r="J532" s="37" t="n">
        <v>3</v>
      </c>
      <c r="K532" s="39" t="n">
        <v>38374</v>
      </c>
      <c r="L532" s="37" t="s">
        <v>113</v>
      </c>
      <c r="M532" s="37" t="n">
        <f aca="false">IF(OR(E532="",F532=""),"",F532-E532)</f>
        <v>50</v>
      </c>
      <c r="N532" s="37" t="n">
        <f aca="false">IF(OR(E532="",G532=""),"",G532-E532)</f>
        <v>77</v>
      </c>
    </row>
    <row r="533" customFormat="false" ht="15" hidden="false" customHeight="false" outlineLevel="0" collapsed="false">
      <c r="A533" s="37" t="s">
        <v>2865</v>
      </c>
      <c r="B533" s="37" t="s">
        <v>1156</v>
      </c>
      <c r="C533" s="37" t="s">
        <v>60</v>
      </c>
      <c r="D533" s="37" t="s">
        <v>384</v>
      </c>
      <c r="E533" s="38" t="n">
        <v>45797</v>
      </c>
      <c r="F533" s="38" t="n">
        <v>45817</v>
      </c>
      <c r="G533" s="38" t="n">
        <v>45860</v>
      </c>
      <c r="H533" s="37" t="n">
        <v>103</v>
      </c>
      <c r="I533" s="37" t="n">
        <v>7</v>
      </c>
      <c r="J533" s="37" t="n">
        <v>1</v>
      </c>
      <c r="K533" s="39" t="n">
        <v>50605</v>
      </c>
      <c r="L533" s="37" t="s">
        <v>112</v>
      </c>
      <c r="M533" s="37" t="n">
        <f aca="false">IF(OR(E533="",F533=""),"",F533-E533)</f>
        <v>20</v>
      </c>
      <c r="N533" s="37" t="n">
        <f aca="false">IF(OR(E533="",G533=""),"",G533-E533)</f>
        <v>63</v>
      </c>
    </row>
    <row r="534" customFormat="false" ht="15" hidden="false" customHeight="false" outlineLevel="0" collapsed="false">
      <c r="A534" s="37" t="s">
        <v>2866</v>
      </c>
      <c r="B534" s="37" t="s">
        <v>1157</v>
      </c>
      <c r="C534" s="37" t="s">
        <v>62</v>
      </c>
      <c r="D534" s="37" t="s">
        <v>420</v>
      </c>
      <c r="E534" s="38" t="n">
        <v>45407</v>
      </c>
      <c r="F534" s="38" t="n">
        <v>45428</v>
      </c>
      <c r="G534" s="38" t="n">
        <v>45447</v>
      </c>
      <c r="H534" s="37" t="n">
        <v>176</v>
      </c>
      <c r="I534" s="37" t="n">
        <v>5</v>
      </c>
      <c r="J534" s="37" t="n">
        <v>1</v>
      </c>
      <c r="K534" s="39" t="n">
        <v>12152</v>
      </c>
      <c r="L534" s="37" t="s">
        <v>114</v>
      </c>
      <c r="M534" s="37" t="n">
        <f aca="false">IF(OR(E534="",F534=""),"",F534-E534)</f>
        <v>21</v>
      </c>
      <c r="N534" s="37" t="n">
        <f aca="false">IF(OR(E534="",G534=""),"",G534-E534)</f>
        <v>40</v>
      </c>
    </row>
    <row r="535" customFormat="false" ht="15" hidden="false" customHeight="false" outlineLevel="0" collapsed="false">
      <c r="A535" s="37" t="s">
        <v>2867</v>
      </c>
      <c r="B535" s="37" t="s">
        <v>1158</v>
      </c>
      <c r="C535" s="37" t="s">
        <v>64</v>
      </c>
      <c r="D535" s="37" t="s">
        <v>440</v>
      </c>
      <c r="E535" s="38" t="n">
        <v>43702</v>
      </c>
      <c r="F535" s="38" t="n">
        <v>43728</v>
      </c>
      <c r="G535" s="38" t="n">
        <v>43750</v>
      </c>
      <c r="H535" s="37" t="n">
        <v>153</v>
      </c>
      <c r="I535" s="37" t="n">
        <v>9</v>
      </c>
      <c r="J535" s="37" t="n">
        <v>1</v>
      </c>
      <c r="K535" s="39" t="n">
        <v>19788</v>
      </c>
      <c r="L535" s="37" t="s">
        <v>113</v>
      </c>
      <c r="M535" s="37" t="n">
        <f aca="false">IF(OR(E535="",F535=""),"",F535-E535)</f>
        <v>26</v>
      </c>
      <c r="N535" s="37" t="n">
        <f aca="false">IF(OR(E535="",G535=""),"",G535-E535)</f>
        <v>48</v>
      </c>
    </row>
    <row r="536" customFormat="false" ht="15" hidden="false" customHeight="false" outlineLevel="0" collapsed="false">
      <c r="A536" s="37" t="s">
        <v>2868</v>
      </c>
      <c r="B536" s="37" t="s">
        <v>1159</v>
      </c>
      <c r="C536" s="37" t="s">
        <v>61</v>
      </c>
      <c r="D536" s="37" t="s">
        <v>491</v>
      </c>
      <c r="E536" s="38" t="n">
        <v>45812</v>
      </c>
      <c r="F536" s="38" t="n">
        <v>45841</v>
      </c>
      <c r="G536" s="38" t="n">
        <v>45864</v>
      </c>
      <c r="H536" s="37" t="n">
        <v>65</v>
      </c>
      <c r="I536" s="37" t="n">
        <v>12</v>
      </c>
      <c r="J536" s="37" t="n">
        <v>1</v>
      </c>
      <c r="K536" s="39" t="n">
        <v>68060</v>
      </c>
      <c r="L536" s="37" t="s">
        <v>111</v>
      </c>
      <c r="M536" s="37" t="n">
        <f aca="false">IF(OR(E536="",F536=""),"",F536-E536)</f>
        <v>29</v>
      </c>
      <c r="N536" s="37" t="n">
        <f aca="false">IF(OR(E536="",G536=""),"",G536-E536)</f>
        <v>52</v>
      </c>
    </row>
    <row r="537" customFormat="false" ht="15" hidden="false" customHeight="false" outlineLevel="0" collapsed="false">
      <c r="A537" s="37" t="s">
        <v>2869</v>
      </c>
      <c r="B537" s="37" t="s">
        <v>594</v>
      </c>
      <c r="C537" s="37" t="s">
        <v>63</v>
      </c>
      <c r="D537" s="37" t="s">
        <v>529</v>
      </c>
      <c r="E537" s="38" t="n">
        <v>43847</v>
      </c>
      <c r="F537" s="38" t="n">
        <v>43824</v>
      </c>
      <c r="G537" s="38" t="n">
        <v>43870</v>
      </c>
      <c r="H537" s="37" t="n">
        <v>81</v>
      </c>
      <c r="I537" s="37" t="n">
        <v>6</v>
      </c>
      <c r="J537" s="37" t="n">
        <v>1</v>
      </c>
      <c r="K537" s="39" t="n">
        <v>81232</v>
      </c>
      <c r="L537" s="37" t="s">
        <v>115</v>
      </c>
      <c r="M537" s="37" t="n">
        <f aca="false">IF(OR(E537="",F537=""),"",F537-E537)</f>
        <v>-23</v>
      </c>
      <c r="N537" s="37" t="n">
        <f aca="false">IF(OR(E537="",G537=""),"",G537-E537)</f>
        <v>23</v>
      </c>
    </row>
    <row r="538" customFormat="false" ht="15" hidden="false" customHeight="false" outlineLevel="0" collapsed="false">
      <c r="A538" s="37" t="s">
        <v>2870</v>
      </c>
      <c r="B538" s="37" t="s">
        <v>1160</v>
      </c>
      <c r="C538" s="37" t="s">
        <v>60</v>
      </c>
      <c r="D538" s="37" t="s">
        <v>384</v>
      </c>
      <c r="E538" s="38" t="n">
        <v>45608</v>
      </c>
      <c r="F538" s="38" t="n">
        <v>45641</v>
      </c>
      <c r="G538" s="38" t="n">
        <v>45668</v>
      </c>
      <c r="H538" s="37" t="n">
        <v>89</v>
      </c>
      <c r="I538" s="37" t="n">
        <v>4</v>
      </c>
      <c r="J538" s="37" t="n">
        <v>1</v>
      </c>
      <c r="K538" s="39" t="n">
        <v>22439</v>
      </c>
      <c r="L538" s="37" t="s">
        <v>115</v>
      </c>
      <c r="M538" s="37" t="n">
        <f aca="false">IF(OR(E538="",F538=""),"",F538-E538)</f>
        <v>33</v>
      </c>
      <c r="N538" s="37" t="n">
        <f aca="false">IF(OR(E538="",G538=""),"",G538-E538)</f>
        <v>60</v>
      </c>
    </row>
    <row r="539" customFormat="false" ht="15" hidden="false" customHeight="false" outlineLevel="0" collapsed="false">
      <c r="A539" s="37" t="s">
        <v>2871</v>
      </c>
      <c r="B539" s="37" t="s">
        <v>1161</v>
      </c>
      <c r="C539" s="37" t="s">
        <v>63</v>
      </c>
      <c r="D539" s="37" t="s">
        <v>529</v>
      </c>
      <c r="E539" s="38" t="n">
        <v>45881</v>
      </c>
      <c r="F539" s="38" t="n">
        <v>45896</v>
      </c>
      <c r="G539" s="38" t="n">
        <v>45936</v>
      </c>
      <c r="H539" s="37" t="n">
        <v>134</v>
      </c>
      <c r="I539" s="37" t="n">
        <v>6</v>
      </c>
      <c r="J539" s="37" t="n">
        <v>2</v>
      </c>
      <c r="K539" s="39" t="n">
        <v>10915</v>
      </c>
      <c r="L539" s="37" t="s">
        <v>114</v>
      </c>
      <c r="M539" s="37" t="n">
        <f aca="false">IF(OR(E539="",F539=""),"",F539-E539)</f>
        <v>15</v>
      </c>
      <c r="N539" s="37" t="n">
        <f aca="false">IF(OR(E539="",G539=""),"",G539-E539)</f>
        <v>55</v>
      </c>
    </row>
    <row r="540" customFormat="false" ht="15" hidden="false" customHeight="false" outlineLevel="0" collapsed="false">
      <c r="A540" s="37" t="s">
        <v>2872</v>
      </c>
      <c r="B540" s="37" t="s">
        <v>509</v>
      </c>
      <c r="C540" s="37" t="s">
        <v>61</v>
      </c>
      <c r="D540" s="37" t="s">
        <v>423</v>
      </c>
      <c r="E540" s="38" t="n">
        <v>41894</v>
      </c>
      <c r="F540" s="38" t="n">
        <v>41905</v>
      </c>
      <c r="G540" s="38" t="n">
        <v>41926</v>
      </c>
      <c r="H540" s="37" t="n">
        <v>13</v>
      </c>
      <c r="I540" s="37" t="n">
        <v>11</v>
      </c>
      <c r="J540" s="37" t="n">
        <v>1</v>
      </c>
      <c r="K540" s="39" t="n">
        <v>28273</v>
      </c>
      <c r="L540" s="37" t="s">
        <v>111</v>
      </c>
      <c r="M540" s="37" t="n">
        <f aca="false">IF(OR(E540="",F540=""),"",F540-E540)</f>
        <v>11</v>
      </c>
      <c r="N540" s="37" t="n">
        <f aca="false">IF(OR(E540="",G540=""),"",G540-E540)</f>
        <v>32</v>
      </c>
    </row>
    <row r="541" customFormat="false" ht="15" hidden="false" customHeight="false" outlineLevel="0" collapsed="false">
      <c r="A541" s="37" t="s">
        <v>2873</v>
      </c>
      <c r="B541" s="37" t="s">
        <v>1162</v>
      </c>
      <c r="C541" s="37" t="s">
        <v>63</v>
      </c>
      <c r="D541" s="37" t="s">
        <v>626</v>
      </c>
      <c r="E541" s="38" t="n">
        <v>44424</v>
      </c>
      <c r="F541" s="38" t="n">
        <v>44458</v>
      </c>
      <c r="G541" s="38" t="n">
        <v>44498</v>
      </c>
      <c r="H541" s="37" t="n">
        <v>84</v>
      </c>
      <c r="I541" s="37" t="n">
        <v>10</v>
      </c>
      <c r="J541" s="37" t="n">
        <v>1</v>
      </c>
      <c r="K541" s="39" t="n">
        <v>45822</v>
      </c>
      <c r="L541" s="37" t="s">
        <v>114</v>
      </c>
      <c r="M541" s="37" t="n">
        <f aca="false">IF(OR(E541="",F541=""),"",F541-E541)</f>
        <v>34</v>
      </c>
      <c r="N541" s="37" t="n">
        <f aca="false">IF(OR(E541="",G541=""),"",G541-E541)</f>
        <v>74</v>
      </c>
    </row>
    <row r="542" customFormat="false" ht="15" hidden="false" customHeight="false" outlineLevel="0" collapsed="false">
      <c r="A542" s="37" t="s">
        <v>2874</v>
      </c>
      <c r="B542" s="37" t="s">
        <v>1164</v>
      </c>
      <c r="C542" s="37" t="s">
        <v>62</v>
      </c>
      <c r="D542" s="37" t="s">
        <v>420</v>
      </c>
      <c r="E542" s="38" t="n">
        <v>42688</v>
      </c>
      <c r="F542" s="38" t="n">
        <v>42718</v>
      </c>
      <c r="G542" s="38" t="n">
        <v>42747</v>
      </c>
      <c r="H542" s="37" t="n">
        <v>42</v>
      </c>
      <c r="I542" s="37" t="n">
        <v>3</v>
      </c>
      <c r="J542" s="37" t="n">
        <v>1</v>
      </c>
      <c r="K542" s="39" t="n">
        <v>37326</v>
      </c>
      <c r="L542" s="37" t="s">
        <v>115</v>
      </c>
      <c r="M542" s="37" t="n">
        <f aca="false">IF(OR(E542="",F542=""),"",F542-E542)</f>
        <v>30</v>
      </c>
      <c r="N542" s="37" t="n">
        <f aca="false">IF(OR(E542="",G542=""),"",G542-E542)</f>
        <v>59</v>
      </c>
    </row>
    <row r="543" customFormat="false" ht="15" hidden="false" customHeight="false" outlineLevel="0" collapsed="false">
      <c r="A543" s="37" t="s">
        <v>2875</v>
      </c>
      <c r="B543" s="37" t="s">
        <v>1165</v>
      </c>
      <c r="C543" s="37" t="s">
        <v>67</v>
      </c>
      <c r="D543" s="37" t="s">
        <v>716</v>
      </c>
      <c r="E543" s="38" t="n">
        <v>43179</v>
      </c>
      <c r="F543" s="38" t="n">
        <v>43174</v>
      </c>
      <c r="G543" s="38" t="n">
        <v>43231</v>
      </c>
      <c r="H543" s="37" t="n">
        <v>90</v>
      </c>
      <c r="I543" s="37" t="n">
        <v>11</v>
      </c>
      <c r="J543" s="37" t="n">
        <v>1</v>
      </c>
      <c r="K543" s="39" t="n">
        <v>26062</v>
      </c>
      <c r="L543" s="37" t="s">
        <v>112</v>
      </c>
      <c r="M543" s="37" t="n">
        <f aca="false">IF(OR(E543="",F543=""),"",F543-E543)</f>
        <v>-5</v>
      </c>
      <c r="N543" s="37" t="n">
        <f aca="false">IF(OR(E543="",G543=""),"",G543-E543)</f>
        <v>52</v>
      </c>
    </row>
    <row r="544" customFormat="false" ht="15" hidden="false" customHeight="false" outlineLevel="0" collapsed="false">
      <c r="A544" s="37" t="s">
        <v>2876</v>
      </c>
      <c r="B544" s="37" t="s">
        <v>1166</v>
      </c>
      <c r="C544" s="37" t="s">
        <v>67</v>
      </c>
      <c r="D544" s="37" t="s">
        <v>357</v>
      </c>
      <c r="E544" s="38" t="n">
        <v>43892</v>
      </c>
      <c r="F544" s="38" t="n">
        <v>43949</v>
      </c>
      <c r="G544" s="38" t="n">
        <v>43971</v>
      </c>
      <c r="H544" s="37" t="n">
        <v>47</v>
      </c>
      <c r="I544" s="37" t="n">
        <v>11</v>
      </c>
      <c r="J544" s="37" t="n">
        <v>2</v>
      </c>
      <c r="K544" s="39" t="n">
        <v>40385</v>
      </c>
      <c r="L544" s="37" t="s">
        <v>112</v>
      </c>
      <c r="M544" s="37" t="n">
        <f aca="false">IF(OR(E544="",F544=""),"",F544-E544)</f>
        <v>57</v>
      </c>
      <c r="N544" s="37" t="n">
        <f aca="false">IF(OR(E544="",G544=""),"",G544-E544)</f>
        <v>79</v>
      </c>
    </row>
    <row r="545" customFormat="false" ht="15" hidden="false" customHeight="false" outlineLevel="0" collapsed="false">
      <c r="A545" s="37" t="s">
        <v>2877</v>
      </c>
      <c r="B545" s="37" t="s">
        <v>1167</v>
      </c>
      <c r="C545" s="37" t="s">
        <v>64</v>
      </c>
      <c r="D545" s="37" t="s">
        <v>461</v>
      </c>
      <c r="E545" s="38" t="n">
        <v>44249</v>
      </c>
      <c r="F545" s="38" t="n">
        <v>44249</v>
      </c>
      <c r="G545" s="38" t="n">
        <v>44305</v>
      </c>
      <c r="H545" s="37" t="n">
        <v>45</v>
      </c>
      <c r="I545" s="37" t="n">
        <v>7</v>
      </c>
      <c r="J545" s="37" t="n">
        <v>1</v>
      </c>
      <c r="K545" s="39" t="n">
        <v>54449</v>
      </c>
      <c r="L545" s="37" t="s">
        <v>115</v>
      </c>
      <c r="M545" s="37" t="n">
        <f aca="false">IF(OR(E545="",F545=""),"",F545-E545)</f>
        <v>0</v>
      </c>
      <c r="N545" s="37" t="n">
        <f aca="false">IF(OR(E545="",G545=""),"",G545-E545)</f>
        <v>56</v>
      </c>
    </row>
    <row r="546" customFormat="false" ht="15" hidden="false" customHeight="false" outlineLevel="0" collapsed="false">
      <c r="A546" s="37" t="s">
        <v>2878</v>
      </c>
      <c r="B546" s="37" t="s">
        <v>1168</v>
      </c>
      <c r="C546" s="37" t="s">
        <v>60</v>
      </c>
      <c r="D546" s="37" t="s">
        <v>366</v>
      </c>
      <c r="E546" s="38" t="n">
        <v>44925</v>
      </c>
      <c r="F546" s="38" t="n">
        <v>44938</v>
      </c>
      <c r="G546" s="38" t="n">
        <v>44958</v>
      </c>
      <c r="H546" s="37" t="n">
        <v>105</v>
      </c>
      <c r="I546" s="37" t="n">
        <v>13</v>
      </c>
      <c r="J546" s="37" t="n">
        <v>2</v>
      </c>
      <c r="K546" s="39" t="n">
        <v>13164</v>
      </c>
      <c r="L546" s="37" t="s">
        <v>112</v>
      </c>
      <c r="M546" s="37" t="n">
        <f aca="false">IF(OR(E546="",F546=""),"",F546-E546)</f>
        <v>13</v>
      </c>
      <c r="N546" s="37" t="n">
        <f aca="false">IF(OR(E546="",G546=""),"",G546-E546)</f>
        <v>33</v>
      </c>
    </row>
    <row r="547" customFormat="false" ht="15" hidden="false" customHeight="false" outlineLevel="0" collapsed="false">
      <c r="A547" s="37" t="s">
        <v>2879</v>
      </c>
      <c r="B547" s="37" t="s">
        <v>1169</v>
      </c>
      <c r="C547" s="37" t="s">
        <v>65</v>
      </c>
      <c r="D547" s="37" t="s">
        <v>376</v>
      </c>
      <c r="E547" s="38" t="n">
        <v>46195</v>
      </c>
      <c r="F547" s="38" t="n">
        <v>46188</v>
      </c>
      <c r="G547" s="38" t="n">
        <v>46245</v>
      </c>
      <c r="H547" s="37" t="n">
        <v>28</v>
      </c>
      <c r="I547" s="37" t="n">
        <v>5</v>
      </c>
      <c r="J547" s="37" t="n">
        <v>1</v>
      </c>
      <c r="K547" s="39" t="n">
        <v>19244</v>
      </c>
      <c r="L547" s="37" t="s">
        <v>112</v>
      </c>
      <c r="M547" s="37" t="n">
        <f aca="false">IF(OR(E547="",F547=""),"",F547-E547)</f>
        <v>-7</v>
      </c>
      <c r="N547" s="37" t="n">
        <f aca="false">IF(OR(E547="",G547=""),"",G547-E547)</f>
        <v>50</v>
      </c>
    </row>
    <row r="548" customFormat="false" ht="15" hidden="false" customHeight="false" outlineLevel="0" collapsed="false">
      <c r="A548" s="37" t="s">
        <v>2880</v>
      </c>
      <c r="B548" s="37" t="s">
        <v>1170</v>
      </c>
      <c r="C548" s="37" t="s">
        <v>63</v>
      </c>
      <c r="D548" s="37" t="s">
        <v>388</v>
      </c>
      <c r="E548" s="38" t="n">
        <v>43922</v>
      </c>
      <c r="F548" s="38" t="n">
        <v>43915</v>
      </c>
      <c r="G548" s="38" t="n">
        <v>43968</v>
      </c>
      <c r="H548" s="37" t="n">
        <v>47</v>
      </c>
      <c r="I548" s="37" t="n">
        <v>5</v>
      </c>
      <c r="J548" s="37" t="n">
        <v>2</v>
      </c>
      <c r="K548" s="39" t="n">
        <v>52642</v>
      </c>
      <c r="L548" s="37" t="s">
        <v>111</v>
      </c>
      <c r="M548" s="37" t="n">
        <f aca="false">IF(OR(E548="",F548=""),"",F548-E548)</f>
        <v>-7</v>
      </c>
      <c r="N548" s="37" t="n">
        <f aca="false">IF(OR(E548="",G548=""),"",G548-E548)</f>
        <v>46</v>
      </c>
    </row>
    <row r="549" customFormat="false" ht="15" hidden="false" customHeight="false" outlineLevel="0" collapsed="false">
      <c r="A549" s="37" t="s">
        <v>2881</v>
      </c>
      <c r="B549" s="37" t="s">
        <v>1171</v>
      </c>
      <c r="C549" s="37" t="s">
        <v>60</v>
      </c>
      <c r="D549" s="37" t="s">
        <v>470</v>
      </c>
      <c r="E549" s="38" t="n">
        <v>46030</v>
      </c>
      <c r="F549" s="38" t="n">
        <v>46044</v>
      </c>
      <c r="G549" s="38" t="n">
        <v>46085</v>
      </c>
      <c r="H549" s="37" t="n">
        <v>52</v>
      </c>
      <c r="I549" s="37" t="n">
        <v>8</v>
      </c>
      <c r="J549" s="37" t="n">
        <v>1</v>
      </c>
      <c r="K549" s="39" t="n">
        <v>44346</v>
      </c>
      <c r="L549" s="37" t="s">
        <v>112</v>
      </c>
      <c r="M549" s="37" t="n">
        <f aca="false">IF(OR(E549="",F549=""),"",F549-E549)</f>
        <v>14</v>
      </c>
      <c r="N549" s="37" t="n">
        <f aca="false">IF(OR(E549="",G549=""),"",G549-E549)</f>
        <v>55</v>
      </c>
    </row>
    <row r="550" customFormat="false" ht="15" hidden="false" customHeight="false" outlineLevel="0" collapsed="false">
      <c r="A550" s="37" t="s">
        <v>2882</v>
      </c>
      <c r="B550" s="37" t="s">
        <v>1172</v>
      </c>
      <c r="C550" s="37" t="s">
        <v>60</v>
      </c>
      <c r="D550" s="37" t="s">
        <v>384</v>
      </c>
      <c r="E550" s="38" t="n">
        <v>46011</v>
      </c>
      <c r="F550" s="38" t="n">
        <v>46024</v>
      </c>
      <c r="G550" s="38" t="n">
        <v>46048</v>
      </c>
      <c r="H550" s="37" t="n">
        <v>29</v>
      </c>
      <c r="I550" s="37" t="n">
        <v>10</v>
      </c>
      <c r="J550" s="37" t="n">
        <v>1</v>
      </c>
      <c r="K550" s="39" t="n">
        <v>11138</v>
      </c>
      <c r="L550" s="37" t="s">
        <v>111</v>
      </c>
      <c r="M550" s="37" t="n">
        <f aca="false">IF(OR(E550="",F550=""),"",F550-E550)</f>
        <v>13</v>
      </c>
      <c r="N550" s="37" t="n">
        <f aca="false">IF(OR(E550="",G550=""),"",G550-E550)</f>
        <v>37</v>
      </c>
    </row>
    <row r="551" customFormat="false" ht="15" hidden="false" customHeight="false" outlineLevel="0" collapsed="false">
      <c r="A551" s="37" t="s">
        <v>2883</v>
      </c>
      <c r="B551" s="37" t="s">
        <v>1173</v>
      </c>
      <c r="C551" s="37" t="s">
        <v>62</v>
      </c>
      <c r="D551" s="37" t="s">
        <v>481</v>
      </c>
      <c r="E551" s="38" t="n">
        <v>42250</v>
      </c>
      <c r="F551" s="38" t="n">
        <v>42244</v>
      </c>
      <c r="G551" s="38" t="n">
        <v>42303</v>
      </c>
      <c r="H551" s="37" t="n">
        <v>34</v>
      </c>
      <c r="I551" s="37" t="n">
        <v>13</v>
      </c>
      <c r="J551" s="37" t="n">
        <v>1</v>
      </c>
      <c r="K551" s="39" t="n">
        <v>6951</v>
      </c>
      <c r="L551" s="37" t="s">
        <v>111</v>
      </c>
      <c r="M551" s="37" t="n">
        <f aca="false">IF(OR(E551="",F551=""),"",F551-E551)</f>
        <v>-6</v>
      </c>
      <c r="N551" s="37" t="n">
        <f aca="false">IF(OR(E551="",G551=""),"",G551-E551)</f>
        <v>53</v>
      </c>
    </row>
    <row r="552" customFormat="false" ht="15" hidden="false" customHeight="false" outlineLevel="0" collapsed="false">
      <c r="A552" s="37" t="s">
        <v>2884</v>
      </c>
      <c r="B552" s="37" t="s">
        <v>1174</v>
      </c>
      <c r="C552" s="37" t="s">
        <v>67</v>
      </c>
      <c r="D552" s="37" t="s">
        <v>716</v>
      </c>
      <c r="E552" s="38" t="n">
        <v>46090</v>
      </c>
      <c r="F552" s="38" t="n">
        <v>46092</v>
      </c>
      <c r="G552" s="38" t="n">
        <v>46144</v>
      </c>
      <c r="H552" s="37" t="n">
        <v>109</v>
      </c>
      <c r="I552" s="37" t="n">
        <v>4</v>
      </c>
      <c r="J552" s="37" t="n">
        <v>1</v>
      </c>
      <c r="K552" s="39" t="n">
        <v>9904</v>
      </c>
      <c r="L552" s="37" t="s">
        <v>115</v>
      </c>
      <c r="M552" s="37" t="n">
        <f aca="false">IF(OR(E552="",F552=""),"",F552-E552)</f>
        <v>2</v>
      </c>
      <c r="N552" s="37" t="n">
        <f aca="false">IF(OR(E552="",G552=""),"",G552-E552)</f>
        <v>54</v>
      </c>
    </row>
    <row r="553" customFormat="false" ht="15" hidden="false" customHeight="false" outlineLevel="0" collapsed="false">
      <c r="A553" s="37" t="s">
        <v>2885</v>
      </c>
      <c r="B553" s="37" t="s">
        <v>927</v>
      </c>
      <c r="C553" s="37" t="s">
        <v>64</v>
      </c>
      <c r="D553" s="37" t="s">
        <v>457</v>
      </c>
      <c r="E553" s="38" t="n">
        <v>45825</v>
      </c>
      <c r="F553" s="38" t="n">
        <v>45822</v>
      </c>
      <c r="G553" s="38" t="n">
        <v>45863</v>
      </c>
      <c r="H553" s="37" t="n">
        <v>37</v>
      </c>
      <c r="I553" s="37" t="n">
        <v>10</v>
      </c>
      <c r="J553" s="37" t="n">
        <v>1</v>
      </c>
      <c r="K553" s="39" t="n">
        <v>21519</v>
      </c>
      <c r="L553" s="37" t="s">
        <v>111</v>
      </c>
      <c r="M553" s="37" t="n">
        <f aca="false">IF(OR(E553="",F553=""),"",F553-E553)</f>
        <v>-3</v>
      </c>
      <c r="N553" s="37" t="n">
        <f aca="false">IF(OR(E553="",G553=""),"",G553-E553)</f>
        <v>38</v>
      </c>
    </row>
    <row r="554" customFormat="false" ht="15" hidden="false" customHeight="false" outlineLevel="0" collapsed="false">
      <c r="A554" s="37" t="s">
        <v>2886</v>
      </c>
      <c r="B554" s="37" t="s">
        <v>1175</v>
      </c>
      <c r="C554" s="37" t="s">
        <v>60</v>
      </c>
      <c r="D554" s="37" t="s">
        <v>470</v>
      </c>
      <c r="E554" s="38" t="n">
        <v>42036</v>
      </c>
      <c r="F554" s="38" t="n">
        <v>42036</v>
      </c>
      <c r="G554" s="38" t="n">
        <v>42067</v>
      </c>
      <c r="H554" s="37" t="n">
        <v>93</v>
      </c>
      <c r="I554" s="37" t="n">
        <v>4</v>
      </c>
      <c r="J554" s="37" t="n">
        <v>1</v>
      </c>
      <c r="K554" s="39" t="n">
        <v>32004</v>
      </c>
      <c r="L554" s="37" t="s">
        <v>112</v>
      </c>
      <c r="M554" s="37" t="n">
        <f aca="false">IF(OR(E554="",F554=""),"",F554-E554)</f>
        <v>0</v>
      </c>
      <c r="N554" s="37" t="n">
        <f aca="false">IF(OR(E554="",G554=""),"",G554-E554)</f>
        <v>31</v>
      </c>
    </row>
    <row r="555" customFormat="false" ht="15" hidden="false" customHeight="false" outlineLevel="0" collapsed="false">
      <c r="A555" s="37" t="s">
        <v>2887</v>
      </c>
      <c r="B555" s="37" t="s">
        <v>1176</v>
      </c>
      <c r="C555" s="37" t="s">
        <v>66</v>
      </c>
      <c r="D555" s="37" t="s">
        <v>475</v>
      </c>
      <c r="E555" s="38" t="n">
        <v>45526</v>
      </c>
      <c r="F555" s="38" t="n">
        <v>45550</v>
      </c>
      <c r="G555" s="38" t="n">
        <v>45581</v>
      </c>
      <c r="H555" s="37" t="n">
        <v>40</v>
      </c>
      <c r="I555" s="37" t="n">
        <v>4</v>
      </c>
      <c r="J555" s="37" t="n">
        <v>3</v>
      </c>
      <c r="K555" s="39" t="n">
        <v>36070</v>
      </c>
      <c r="L555" s="37" t="s">
        <v>112</v>
      </c>
      <c r="M555" s="37" t="n">
        <f aca="false">IF(OR(E555="",F555=""),"",F555-E555)</f>
        <v>24</v>
      </c>
      <c r="N555" s="37" t="n">
        <f aca="false">IF(OR(E555="",G555=""),"",G555-E555)</f>
        <v>55</v>
      </c>
    </row>
    <row r="556" customFormat="false" ht="15" hidden="false" customHeight="false" outlineLevel="0" collapsed="false">
      <c r="A556" s="37" t="s">
        <v>2888</v>
      </c>
      <c r="B556" s="37" t="s">
        <v>1178</v>
      </c>
      <c r="C556" s="37" t="s">
        <v>63</v>
      </c>
      <c r="D556" s="37" t="s">
        <v>626</v>
      </c>
      <c r="E556" s="38" t="n">
        <v>45405</v>
      </c>
      <c r="F556" s="38" t="n">
        <v>45407</v>
      </c>
      <c r="G556" s="38" t="n">
        <v>45450</v>
      </c>
      <c r="H556" s="37" t="n">
        <v>124</v>
      </c>
      <c r="I556" s="37" t="n">
        <v>3</v>
      </c>
      <c r="J556" s="37" t="n">
        <v>1</v>
      </c>
      <c r="K556" s="39" t="n">
        <v>50797</v>
      </c>
      <c r="L556" s="37" t="s">
        <v>115</v>
      </c>
      <c r="M556" s="37" t="n">
        <f aca="false">IF(OR(E556="",F556=""),"",F556-E556)</f>
        <v>2</v>
      </c>
      <c r="N556" s="37" t="n">
        <f aca="false">IF(OR(E556="",G556=""),"",G556-E556)</f>
        <v>45</v>
      </c>
    </row>
    <row r="557" customFormat="false" ht="15" hidden="false" customHeight="false" outlineLevel="0" collapsed="false">
      <c r="A557" s="37" t="s">
        <v>2889</v>
      </c>
      <c r="B557" s="37" t="s">
        <v>821</v>
      </c>
      <c r="C557" s="37" t="s">
        <v>60</v>
      </c>
      <c r="D557" s="37" t="s">
        <v>407</v>
      </c>
      <c r="E557" s="38" t="n">
        <v>45560</v>
      </c>
      <c r="F557" s="38" t="n">
        <v>45572</v>
      </c>
      <c r="G557" s="38" t="n">
        <v>45628</v>
      </c>
      <c r="H557" s="37" t="n">
        <v>107</v>
      </c>
      <c r="I557" s="37" t="n">
        <v>11</v>
      </c>
      <c r="J557" s="37" t="n">
        <v>3</v>
      </c>
      <c r="K557" s="39" t="n">
        <v>29649</v>
      </c>
      <c r="L557" s="37" t="s">
        <v>113</v>
      </c>
      <c r="M557" s="37" t="n">
        <f aca="false">IF(OR(E557="",F557=""),"",F557-E557)</f>
        <v>12</v>
      </c>
      <c r="N557" s="37" t="n">
        <f aca="false">IF(OR(E557="",G557=""),"",G557-E557)</f>
        <v>68</v>
      </c>
    </row>
    <row r="558" customFormat="false" ht="15" hidden="false" customHeight="false" outlineLevel="0" collapsed="false">
      <c r="A558" s="37" t="s">
        <v>2890</v>
      </c>
      <c r="B558" s="37" t="s">
        <v>427</v>
      </c>
      <c r="C558" s="37" t="s">
        <v>61</v>
      </c>
      <c r="D558" s="37" t="s">
        <v>423</v>
      </c>
      <c r="E558" s="38" t="n">
        <v>45012</v>
      </c>
      <c r="F558" s="38" t="n">
        <v>45071</v>
      </c>
      <c r="G558" s="38" t="n">
        <v>45096</v>
      </c>
      <c r="H558" s="37" t="n">
        <v>99</v>
      </c>
      <c r="I558" s="37" t="n">
        <v>3</v>
      </c>
      <c r="J558" s="37" t="n">
        <v>1</v>
      </c>
      <c r="K558" s="39" t="n">
        <v>47953</v>
      </c>
      <c r="L558" s="37" t="s">
        <v>114</v>
      </c>
      <c r="M558" s="37" t="n">
        <f aca="false">IF(OR(E558="",F558=""),"",F558-E558)</f>
        <v>59</v>
      </c>
      <c r="N558" s="37" t="n">
        <f aca="false">IF(OR(E558="",G558=""),"",G558-E558)</f>
        <v>84</v>
      </c>
    </row>
    <row r="559" customFormat="false" ht="15" hidden="false" customHeight="false" outlineLevel="0" collapsed="false">
      <c r="A559" s="37" t="s">
        <v>2891</v>
      </c>
      <c r="B559" s="37" t="s">
        <v>679</v>
      </c>
      <c r="C559" s="37" t="s">
        <v>62</v>
      </c>
      <c r="D559" s="37" t="s">
        <v>485</v>
      </c>
      <c r="E559" s="38" t="n">
        <v>42763</v>
      </c>
      <c r="F559" s="38" t="n">
        <v>42791</v>
      </c>
      <c r="G559" s="38" t="n">
        <v>42820</v>
      </c>
      <c r="H559" s="37" t="n">
        <v>76</v>
      </c>
      <c r="I559" s="37" t="n">
        <v>10</v>
      </c>
      <c r="J559" s="37" t="n">
        <v>2</v>
      </c>
      <c r="K559" s="39" t="n">
        <v>29708</v>
      </c>
      <c r="L559" s="37" t="s">
        <v>114</v>
      </c>
      <c r="M559" s="37" t="n">
        <f aca="false">IF(OR(E559="",F559=""),"",F559-E559)</f>
        <v>28</v>
      </c>
      <c r="N559" s="37" t="n">
        <f aca="false">IF(OR(E559="",G559=""),"",G559-E559)</f>
        <v>57</v>
      </c>
    </row>
    <row r="560" customFormat="false" ht="15" hidden="false" customHeight="false" outlineLevel="0" collapsed="false">
      <c r="A560" s="37" t="s">
        <v>2892</v>
      </c>
      <c r="B560" s="37" t="s">
        <v>1180</v>
      </c>
      <c r="C560" s="37" t="s">
        <v>64</v>
      </c>
      <c r="D560" s="37" t="s">
        <v>461</v>
      </c>
      <c r="E560" s="38" t="n">
        <v>46156</v>
      </c>
      <c r="F560" s="38" t="n">
        <v>46195</v>
      </c>
      <c r="G560" s="38" t="n">
        <v>46235</v>
      </c>
      <c r="H560" s="37" t="n">
        <v>145</v>
      </c>
      <c r="I560" s="37" t="n">
        <v>6</v>
      </c>
      <c r="J560" s="37" t="n">
        <v>1</v>
      </c>
      <c r="K560" s="39" t="n">
        <v>65599</v>
      </c>
      <c r="L560" s="37" t="s">
        <v>111</v>
      </c>
      <c r="M560" s="37" t="n">
        <f aca="false">IF(OR(E560="",F560=""),"",F560-E560)</f>
        <v>39</v>
      </c>
      <c r="N560" s="37" t="n">
        <f aca="false">IF(OR(E560="",G560=""),"",G560-E560)</f>
        <v>79</v>
      </c>
    </row>
    <row r="561" customFormat="false" ht="15" hidden="false" customHeight="false" outlineLevel="0" collapsed="false">
      <c r="A561" s="37" t="s">
        <v>2893</v>
      </c>
      <c r="B561" s="37" t="s">
        <v>751</v>
      </c>
      <c r="C561" s="37" t="s">
        <v>64</v>
      </c>
      <c r="D561" s="37" t="s">
        <v>457</v>
      </c>
      <c r="E561" s="38" t="n">
        <v>44633</v>
      </c>
      <c r="F561" s="38" t="n">
        <v>44657</v>
      </c>
      <c r="G561" s="38" t="n">
        <v>44701</v>
      </c>
      <c r="H561" s="37" t="n">
        <v>77</v>
      </c>
      <c r="I561" s="37" t="n">
        <v>13</v>
      </c>
      <c r="J561" s="37" t="n">
        <v>1</v>
      </c>
      <c r="K561" s="39" t="n">
        <v>7565</v>
      </c>
      <c r="L561" s="37" t="s">
        <v>114</v>
      </c>
      <c r="M561" s="37" t="n">
        <f aca="false">IF(OR(E561="",F561=""),"",F561-E561)</f>
        <v>24</v>
      </c>
      <c r="N561" s="37" t="n">
        <f aca="false">IF(OR(E561="",G561=""),"",G561-E561)</f>
        <v>68</v>
      </c>
    </row>
    <row r="562" customFormat="false" ht="15" hidden="false" customHeight="false" outlineLevel="0" collapsed="false">
      <c r="A562" s="37" t="s">
        <v>2894</v>
      </c>
      <c r="B562" s="37" t="s">
        <v>1182</v>
      </c>
      <c r="C562" s="37" t="s">
        <v>60</v>
      </c>
      <c r="D562" s="37" t="s">
        <v>366</v>
      </c>
      <c r="E562" s="38" t="n">
        <v>45664</v>
      </c>
      <c r="F562" s="38" t="n">
        <v>45682</v>
      </c>
      <c r="G562" s="38" t="n">
        <v>45718</v>
      </c>
      <c r="H562" s="37" t="n">
        <v>39</v>
      </c>
      <c r="I562" s="37" t="n">
        <v>14</v>
      </c>
      <c r="J562" s="37" t="n">
        <v>1</v>
      </c>
      <c r="K562" s="39" t="n">
        <v>16313</v>
      </c>
      <c r="L562" s="37" t="s">
        <v>115</v>
      </c>
      <c r="M562" s="37" t="n">
        <f aca="false">IF(OR(E562="",F562=""),"",F562-E562)</f>
        <v>18</v>
      </c>
      <c r="N562" s="37" t="n">
        <f aca="false">IF(OR(E562="",G562=""),"",G562-E562)</f>
        <v>54</v>
      </c>
    </row>
    <row r="563" customFormat="false" ht="15" hidden="false" customHeight="false" outlineLevel="0" collapsed="false">
      <c r="A563" s="37" t="s">
        <v>2895</v>
      </c>
      <c r="B563" s="37" t="s">
        <v>1183</v>
      </c>
      <c r="C563" s="37" t="s">
        <v>60</v>
      </c>
      <c r="D563" s="37" t="s">
        <v>520</v>
      </c>
      <c r="E563" s="38" t="n">
        <v>43044</v>
      </c>
      <c r="F563" s="38" t="n">
        <v>43060</v>
      </c>
      <c r="G563" s="38" t="n">
        <v>43104</v>
      </c>
      <c r="H563" s="37" t="n">
        <v>60</v>
      </c>
      <c r="I563" s="37" t="n">
        <v>10</v>
      </c>
      <c r="J563" s="37" t="n">
        <v>1</v>
      </c>
      <c r="K563" s="39" t="n">
        <v>26914</v>
      </c>
      <c r="L563" s="37" t="s">
        <v>113</v>
      </c>
      <c r="M563" s="37" t="n">
        <f aca="false">IF(OR(E563="",F563=""),"",F563-E563)</f>
        <v>16</v>
      </c>
      <c r="N563" s="37" t="n">
        <f aca="false">IF(OR(E563="",G563=""),"",G563-E563)</f>
        <v>60</v>
      </c>
    </row>
    <row r="564" customFormat="false" ht="15" hidden="false" customHeight="false" outlineLevel="0" collapsed="false">
      <c r="A564" s="37" t="s">
        <v>2896</v>
      </c>
      <c r="B564" s="37" t="s">
        <v>1184</v>
      </c>
      <c r="C564" s="37" t="s">
        <v>60</v>
      </c>
      <c r="D564" s="37" t="s">
        <v>470</v>
      </c>
      <c r="E564" s="38" t="n">
        <v>44311</v>
      </c>
      <c r="F564" s="38" t="n">
        <v>44328</v>
      </c>
      <c r="G564" s="38" t="n">
        <v>44350</v>
      </c>
      <c r="H564" s="37" t="n">
        <v>162</v>
      </c>
      <c r="I564" s="37" t="n">
        <v>6</v>
      </c>
      <c r="J564" s="37" t="n">
        <v>3</v>
      </c>
      <c r="K564" s="39" t="n">
        <v>25873</v>
      </c>
      <c r="L564" s="37" t="s">
        <v>112</v>
      </c>
      <c r="M564" s="37" t="n">
        <f aca="false">IF(OR(E564="",F564=""),"",F564-E564)</f>
        <v>17</v>
      </c>
      <c r="N564" s="37" t="n">
        <f aca="false">IF(OR(E564="",G564=""),"",G564-E564)</f>
        <v>39</v>
      </c>
    </row>
    <row r="565" customFormat="false" ht="15" hidden="false" customHeight="false" outlineLevel="0" collapsed="false">
      <c r="A565" s="37" t="s">
        <v>2897</v>
      </c>
      <c r="B565" s="37" t="s">
        <v>1185</v>
      </c>
      <c r="C565" s="37" t="s">
        <v>63</v>
      </c>
      <c r="D565" s="37" t="s">
        <v>388</v>
      </c>
      <c r="E565" s="38" t="n">
        <v>44923</v>
      </c>
      <c r="F565" s="38" t="n">
        <v>44929</v>
      </c>
      <c r="G565" s="38" t="n">
        <v>44953</v>
      </c>
      <c r="H565" s="37" t="n">
        <v>186</v>
      </c>
      <c r="I565" s="37" t="n">
        <v>12</v>
      </c>
      <c r="J565" s="37" t="n">
        <v>1</v>
      </c>
      <c r="K565" s="39" t="n">
        <v>53021</v>
      </c>
      <c r="L565" s="37" t="s">
        <v>113</v>
      </c>
      <c r="M565" s="37" t="n">
        <f aca="false">IF(OR(E565="",F565=""),"",F565-E565)</f>
        <v>6</v>
      </c>
      <c r="N565" s="37" t="n">
        <f aca="false">IF(OR(E565="",G565=""),"",G565-E565)</f>
        <v>30</v>
      </c>
    </row>
    <row r="566" customFormat="false" ht="15" hidden="false" customHeight="false" outlineLevel="0" collapsed="false">
      <c r="A566" s="37" t="s">
        <v>2898</v>
      </c>
      <c r="B566" s="37" t="s">
        <v>1186</v>
      </c>
      <c r="C566" s="37" t="s">
        <v>60</v>
      </c>
      <c r="D566" s="37" t="s">
        <v>470</v>
      </c>
      <c r="E566" s="38" t="n">
        <v>43786</v>
      </c>
      <c r="F566" s="38" t="n">
        <v>43758</v>
      </c>
      <c r="G566" s="38" t="n">
        <v>43812</v>
      </c>
      <c r="H566" s="37" t="n">
        <v>125</v>
      </c>
      <c r="I566" s="37" t="n">
        <v>6</v>
      </c>
      <c r="J566" s="37" t="n">
        <v>3</v>
      </c>
      <c r="K566" s="39" t="n">
        <v>19358</v>
      </c>
      <c r="L566" s="37" t="s">
        <v>111</v>
      </c>
      <c r="M566" s="37" t="n">
        <f aca="false">IF(OR(E566="",F566=""),"",F566-E566)</f>
        <v>-28</v>
      </c>
      <c r="N566" s="37" t="n">
        <f aca="false">IF(OR(E566="",G566=""),"",G566-E566)</f>
        <v>26</v>
      </c>
    </row>
    <row r="567" customFormat="false" ht="15" hidden="false" customHeight="false" outlineLevel="0" collapsed="false">
      <c r="A567" s="37" t="s">
        <v>2899</v>
      </c>
      <c r="B567" s="37" t="s">
        <v>1187</v>
      </c>
      <c r="C567" s="37" t="s">
        <v>66</v>
      </c>
      <c r="D567" s="37" t="s">
        <v>504</v>
      </c>
      <c r="E567" s="38" t="n">
        <v>46026</v>
      </c>
      <c r="F567" s="38" t="n">
        <v>46028</v>
      </c>
      <c r="G567" s="38" t="n">
        <v>46079</v>
      </c>
      <c r="H567" s="37" t="n">
        <v>221</v>
      </c>
      <c r="I567" s="37" t="n">
        <v>11</v>
      </c>
      <c r="J567" s="37" t="n">
        <v>1</v>
      </c>
      <c r="K567" s="39" t="n">
        <v>72666</v>
      </c>
      <c r="L567" s="37" t="s">
        <v>111</v>
      </c>
      <c r="M567" s="37" t="n">
        <f aca="false">IF(OR(E567="",F567=""),"",F567-E567)</f>
        <v>2</v>
      </c>
      <c r="N567" s="37" t="n">
        <f aca="false">IF(OR(E567="",G567=""),"",G567-E567)</f>
        <v>53</v>
      </c>
    </row>
    <row r="568" customFormat="false" ht="15" hidden="false" customHeight="false" outlineLevel="0" collapsed="false">
      <c r="A568" s="37" t="s">
        <v>2900</v>
      </c>
      <c r="B568" s="37" t="s">
        <v>1188</v>
      </c>
      <c r="C568" s="37" t="s">
        <v>67</v>
      </c>
      <c r="D568" s="37" t="s">
        <v>716</v>
      </c>
      <c r="E568" s="38" t="n">
        <v>44076</v>
      </c>
      <c r="F568" s="38" t="n">
        <v>44111</v>
      </c>
      <c r="G568" s="38" t="n">
        <v>44164</v>
      </c>
      <c r="H568" s="37" t="n">
        <v>114</v>
      </c>
      <c r="I568" s="37" t="n">
        <v>8</v>
      </c>
      <c r="J568" s="37" t="n">
        <v>1</v>
      </c>
      <c r="K568" s="39" t="n">
        <v>23365</v>
      </c>
      <c r="L568" s="37" t="s">
        <v>112</v>
      </c>
      <c r="M568" s="37" t="n">
        <f aca="false">IF(OR(E568="",F568=""),"",F568-E568)</f>
        <v>35</v>
      </c>
      <c r="N568" s="37" t="n">
        <f aca="false">IF(OR(E568="",G568=""),"",G568-E568)</f>
        <v>88</v>
      </c>
    </row>
    <row r="569" customFormat="false" ht="15" hidden="false" customHeight="false" outlineLevel="0" collapsed="false">
      <c r="A569" s="37" t="s">
        <v>2901</v>
      </c>
      <c r="B569" s="37" t="s">
        <v>1189</v>
      </c>
      <c r="C569" s="37" t="s">
        <v>61</v>
      </c>
      <c r="D569" s="37" t="s">
        <v>491</v>
      </c>
      <c r="E569" s="38" t="n">
        <v>44996</v>
      </c>
      <c r="F569" s="38" t="n">
        <v>45019</v>
      </c>
      <c r="G569" s="38" t="n">
        <v>45056</v>
      </c>
      <c r="H569" s="37" t="n">
        <v>97</v>
      </c>
      <c r="I569" s="37" t="n">
        <v>5</v>
      </c>
      <c r="J569" s="37" t="n">
        <v>1</v>
      </c>
      <c r="K569" s="39" t="n">
        <v>29153</v>
      </c>
      <c r="L569" s="37" t="s">
        <v>113</v>
      </c>
      <c r="M569" s="37" t="n">
        <f aca="false">IF(OR(E569="",F569=""),"",F569-E569)</f>
        <v>23</v>
      </c>
      <c r="N569" s="37" t="n">
        <f aca="false">IF(OR(E569="",G569=""),"",G569-E569)</f>
        <v>60</v>
      </c>
    </row>
    <row r="570" customFormat="false" ht="15" hidden="false" customHeight="false" outlineLevel="0" collapsed="false">
      <c r="A570" s="37" t="s">
        <v>2902</v>
      </c>
      <c r="B570" s="37" t="s">
        <v>1190</v>
      </c>
      <c r="C570" s="37" t="s">
        <v>63</v>
      </c>
      <c r="D570" s="37" t="s">
        <v>626</v>
      </c>
      <c r="E570" s="38" t="n">
        <v>43090</v>
      </c>
      <c r="F570" s="38" t="n">
        <v>43078</v>
      </c>
      <c r="G570" s="38" t="n">
        <v>43135</v>
      </c>
      <c r="H570" s="37" t="n">
        <v>97</v>
      </c>
      <c r="I570" s="37" t="n">
        <v>5</v>
      </c>
      <c r="J570" s="37" t="n">
        <v>1</v>
      </c>
      <c r="K570" s="39" t="n">
        <v>37743</v>
      </c>
      <c r="L570" s="37" t="s">
        <v>115</v>
      </c>
      <c r="M570" s="37" t="n">
        <f aca="false">IF(OR(E570="",F570=""),"",F570-E570)</f>
        <v>-12</v>
      </c>
      <c r="N570" s="37" t="n">
        <f aca="false">IF(OR(E570="",G570=""),"",G570-E570)</f>
        <v>45</v>
      </c>
    </row>
    <row r="571" customFormat="false" ht="15" hidden="false" customHeight="false" outlineLevel="0" collapsed="false">
      <c r="A571" s="37" t="s">
        <v>2903</v>
      </c>
      <c r="B571" s="37" t="s">
        <v>1116</v>
      </c>
      <c r="C571" s="37" t="s">
        <v>62</v>
      </c>
      <c r="D571" s="37" t="s">
        <v>420</v>
      </c>
      <c r="E571" s="38" t="n">
        <v>44107</v>
      </c>
      <c r="F571" s="38" t="n">
        <v>44113</v>
      </c>
      <c r="G571" s="38" t="n">
        <v>44147</v>
      </c>
      <c r="H571" s="37" t="n">
        <v>154</v>
      </c>
      <c r="I571" s="37" t="n">
        <v>6</v>
      </c>
      <c r="J571" s="37" t="n">
        <v>1</v>
      </c>
      <c r="K571" s="39" t="n">
        <v>63591</v>
      </c>
      <c r="L571" s="37" t="s">
        <v>111</v>
      </c>
      <c r="M571" s="37" t="n">
        <f aca="false">IF(OR(E571="",F571=""),"",F571-E571)</f>
        <v>6</v>
      </c>
      <c r="N571" s="37" t="n">
        <f aca="false">IF(OR(E571="",G571=""),"",G571-E571)</f>
        <v>40</v>
      </c>
    </row>
    <row r="572" customFormat="false" ht="15" hidden="false" customHeight="false" outlineLevel="0" collapsed="false">
      <c r="A572" s="37" t="s">
        <v>2904</v>
      </c>
      <c r="B572" s="37" t="s">
        <v>1192</v>
      </c>
      <c r="C572" s="37" t="s">
        <v>62</v>
      </c>
      <c r="D572" s="37" t="s">
        <v>485</v>
      </c>
      <c r="E572" s="38" t="n">
        <v>42591</v>
      </c>
      <c r="F572" s="38" t="n">
        <v>42571</v>
      </c>
      <c r="G572" s="38" t="n">
        <v>42624</v>
      </c>
      <c r="H572" s="37" t="n">
        <v>56</v>
      </c>
      <c r="I572" s="37" t="n">
        <v>9</v>
      </c>
      <c r="J572" s="37" t="n">
        <v>3</v>
      </c>
      <c r="K572" s="39" t="n">
        <v>70970</v>
      </c>
      <c r="L572" s="37" t="s">
        <v>111</v>
      </c>
      <c r="M572" s="37" t="n">
        <f aca="false">IF(OR(E572="",F572=""),"",F572-E572)</f>
        <v>-20</v>
      </c>
      <c r="N572" s="37" t="n">
        <f aca="false">IF(OR(E572="",G572=""),"",G572-E572)</f>
        <v>33</v>
      </c>
    </row>
    <row r="573" customFormat="false" ht="15" hidden="false" customHeight="false" outlineLevel="0" collapsed="false">
      <c r="A573" s="37" t="s">
        <v>2905</v>
      </c>
      <c r="B573" s="37" t="s">
        <v>1193</v>
      </c>
      <c r="C573" s="37" t="s">
        <v>64</v>
      </c>
      <c r="D573" s="37" t="s">
        <v>440</v>
      </c>
      <c r="E573" s="38" t="n">
        <v>44446</v>
      </c>
      <c r="F573" s="38" t="n">
        <v>44465</v>
      </c>
      <c r="G573" s="38" t="n">
        <v>44490</v>
      </c>
      <c r="H573" s="37" t="n">
        <v>17</v>
      </c>
      <c r="I573" s="37" t="n">
        <v>6</v>
      </c>
      <c r="J573" s="37" t="n">
        <v>1</v>
      </c>
      <c r="K573" s="39" t="n">
        <v>42214</v>
      </c>
      <c r="L573" s="37" t="s">
        <v>115</v>
      </c>
      <c r="M573" s="37" t="n">
        <f aca="false">IF(OR(E573="",F573=""),"",F573-E573)</f>
        <v>19</v>
      </c>
      <c r="N573" s="37" t="n">
        <f aca="false">IF(OR(E573="",G573=""),"",G573-E573)</f>
        <v>44</v>
      </c>
    </row>
    <row r="574" customFormat="false" ht="15" hidden="false" customHeight="false" outlineLevel="0" collapsed="false">
      <c r="A574" s="37" t="s">
        <v>2906</v>
      </c>
      <c r="B574" s="37" t="s">
        <v>1194</v>
      </c>
      <c r="C574" s="37" t="s">
        <v>60</v>
      </c>
      <c r="D574" s="37" t="s">
        <v>384</v>
      </c>
      <c r="E574" s="38" t="n">
        <v>45157</v>
      </c>
      <c r="F574" s="38" t="n">
        <v>45202</v>
      </c>
      <c r="G574" s="38" t="n">
        <v>45223</v>
      </c>
      <c r="H574" s="37" t="n">
        <v>69</v>
      </c>
      <c r="I574" s="37" t="n">
        <v>6</v>
      </c>
      <c r="J574" s="37" t="n">
        <v>1</v>
      </c>
      <c r="K574" s="39" t="n">
        <v>18970</v>
      </c>
      <c r="L574" s="37" t="s">
        <v>115</v>
      </c>
      <c r="M574" s="37" t="n">
        <f aca="false">IF(OR(E574="",F574=""),"",F574-E574)</f>
        <v>45</v>
      </c>
      <c r="N574" s="37" t="n">
        <f aca="false">IF(OR(E574="",G574=""),"",G574-E574)</f>
        <v>66</v>
      </c>
    </row>
    <row r="575" customFormat="false" ht="15" hidden="false" customHeight="false" outlineLevel="0" collapsed="false">
      <c r="A575" s="37" t="s">
        <v>2907</v>
      </c>
      <c r="B575" s="37" t="s">
        <v>1195</v>
      </c>
      <c r="C575" s="37" t="s">
        <v>68</v>
      </c>
      <c r="D575" s="37" t="s">
        <v>789</v>
      </c>
      <c r="E575" s="38" t="n">
        <v>43524</v>
      </c>
      <c r="F575" s="38" t="n">
        <v>43566</v>
      </c>
      <c r="G575" s="38" t="n">
        <v>43589</v>
      </c>
      <c r="H575" s="37" t="n">
        <v>81</v>
      </c>
      <c r="I575" s="37" t="n">
        <v>12</v>
      </c>
      <c r="J575" s="37" t="n">
        <v>1</v>
      </c>
      <c r="K575" s="39" t="n">
        <v>66474</v>
      </c>
      <c r="L575" s="37" t="s">
        <v>111</v>
      </c>
      <c r="M575" s="37" t="n">
        <f aca="false">IF(OR(E575="",F575=""),"",F575-E575)</f>
        <v>42</v>
      </c>
      <c r="N575" s="37" t="n">
        <f aca="false">IF(OR(E575="",G575=""),"",G575-E575)</f>
        <v>65</v>
      </c>
    </row>
    <row r="576" customFormat="false" ht="15" hidden="false" customHeight="false" outlineLevel="0" collapsed="false">
      <c r="A576" s="37" t="s">
        <v>2908</v>
      </c>
      <c r="B576" s="37" t="s">
        <v>1196</v>
      </c>
      <c r="C576" s="37" t="s">
        <v>68</v>
      </c>
      <c r="D576" s="37" t="s">
        <v>569</v>
      </c>
      <c r="E576" s="38" t="n">
        <v>44665</v>
      </c>
      <c r="F576" s="38" t="n">
        <v>44669</v>
      </c>
      <c r="G576" s="38" t="n">
        <v>44724</v>
      </c>
      <c r="H576" s="37" t="n">
        <v>53</v>
      </c>
      <c r="I576" s="37" t="n">
        <v>7</v>
      </c>
      <c r="J576" s="37" t="n">
        <v>1</v>
      </c>
      <c r="K576" s="39" t="n">
        <v>31207</v>
      </c>
      <c r="L576" s="37" t="s">
        <v>114</v>
      </c>
      <c r="M576" s="37" t="n">
        <f aca="false">IF(OR(E576="",F576=""),"",F576-E576)</f>
        <v>4</v>
      </c>
      <c r="N576" s="37" t="n">
        <f aca="false">IF(OR(E576="",G576=""),"",G576-E576)</f>
        <v>59</v>
      </c>
    </row>
    <row r="577" customFormat="false" ht="15" hidden="false" customHeight="false" outlineLevel="0" collapsed="false">
      <c r="A577" s="37" t="s">
        <v>2909</v>
      </c>
      <c r="B577" s="37" t="s">
        <v>1197</v>
      </c>
      <c r="C577" s="37" t="s">
        <v>63</v>
      </c>
      <c r="D577" s="37" t="s">
        <v>388</v>
      </c>
      <c r="E577" s="38" t="n">
        <v>45292</v>
      </c>
      <c r="F577" s="38" t="n">
        <v>45296</v>
      </c>
      <c r="G577" s="38" t="n">
        <v>45324</v>
      </c>
      <c r="H577" s="37" t="n">
        <v>56</v>
      </c>
      <c r="I577" s="37" t="n">
        <v>5</v>
      </c>
      <c r="J577" s="37" t="n">
        <v>1</v>
      </c>
      <c r="K577" s="39" t="n">
        <v>47940</v>
      </c>
      <c r="L577" s="37" t="s">
        <v>113</v>
      </c>
      <c r="M577" s="37" t="n">
        <f aca="false">IF(OR(E577="",F577=""),"",F577-E577)</f>
        <v>4</v>
      </c>
      <c r="N577" s="37" t="n">
        <f aca="false">IF(OR(E577="",G577=""),"",G577-E577)</f>
        <v>32</v>
      </c>
    </row>
    <row r="578" customFormat="false" ht="15" hidden="false" customHeight="false" outlineLevel="0" collapsed="false">
      <c r="A578" s="37" t="s">
        <v>2910</v>
      </c>
      <c r="B578" s="37" t="s">
        <v>1198</v>
      </c>
      <c r="C578" s="37" t="s">
        <v>60</v>
      </c>
      <c r="D578" s="37" t="s">
        <v>366</v>
      </c>
      <c r="E578" s="38" t="n">
        <v>45565</v>
      </c>
      <c r="F578" s="38" t="n">
        <v>45575</v>
      </c>
      <c r="G578" s="38" t="n">
        <v>45626</v>
      </c>
      <c r="H578" s="37" t="n">
        <v>154</v>
      </c>
      <c r="I578" s="37" t="n">
        <v>9</v>
      </c>
      <c r="J578" s="37" t="n">
        <v>3</v>
      </c>
      <c r="K578" s="39" t="n">
        <v>56304</v>
      </c>
      <c r="L578" s="37" t="s">
        <v>114</v>
      </c>
      <c r="M578" s="37" t="n">
        <f aca="false">IF(OR(E578="",F578=""),"",F578-E578)</f>
        <v>10</v>
      </c>
      <c r="N578" s="37" t="n">
        <f aca="false">IF(OR(E578="",G578=""),"",G578-E578)</f>
        <v>61</v>
      </c>
    </row>
    <row r="579" customFormat="false" ht="15" hidden="false" customHeight="false" outlineLevel="0" collapsed="false">
      <c r="A579" s="37" t="s">
        <v>2911</v>
      </c>
      <c r="B579" s="37" t="s">
        <v>1199</v>
      </c>
      <c r="C579" s="37" t="s">
        <v>60</v>
      </c>
      <c r="D579" s="37" t="s">
        <v>393</v>
      </c>
      <c r="E579" s="38" t="n">
        <v>44803</v>
      </c>
      <c r="F579" s="38" t="n">
        <v>44822</v>
      </c>
      <c r="G579" s="38" t="n">
        <v>44858</v>
      </c>
      <c r="H579" s="37" t="n">
        <v>81</v>
      </c>
      <c r="I579" s="37" t="n">
        <v>12</v>
      </c>
      <c r="J579" s="37" t="n">
        <v>3</v>
      </c>
      <c r="K579" s="39" t="n">
        <v>71513</v>
      </c>
      <c r="L579" s="37" t="s">
        <v>111</v>
      </c>
      <c r="M579" s="37" t="n">
        <f aca="false">IF(OR(E579="",F579=""),"",F579-E579)</f>
        <v>19</v>
      </c>
      <c r="N579" s="37" t="n">
        <f aca="false">IF(OR(E579="",G579=""),"",G579-E579)</f>
        <v>55</v>
      </c>
    </row>
    <row r="580" customFormat="false" ht="15" hidden="false" customHeight="false" outlineLevel="0" collapsed="false">
      <c r="A580" s="37" t="s">
        <v>2912</v>
      </c>
      <c r="B580" s="37" t="s">
        <v>1200</v>
      </c>
      <c r="C580" s="37" t="s">
        <v>62</v>
      </c>
      <c r="D580" s="37" t="s">
        <v>352</v>
      </c>
      <c r="E580" s="38" t="n">
        <v>44304</v>
      </c>
      <c r="F580" s="38" t="n">
        <v>44308</v>
      </c>
      <c r="G580" s="38" t="n">
        <v>44352</v>
      </c>
      <c r="H580" s="37" t="n">
        <v>125</v>
      </c>
      <c r="I580" s="37" t="n">
        <v>4</v>
      </c>
      <c r="J580" s="37" t="n">
        <v>1</v>
      </c>
      <c r="K580" s="39" t="n">
        <v>41810</v>
      </c>
      <c r="L580" s="37" t="s">
        <v>111</v>
      </c>
      <c r="M580" s="37" t="n">
        <f aca="false">IF(OR(E580="",F580=""),"",F580-E580)</f>
        <v>4</v>
      </c>
      <c r="N580" s="37" t="n">
        <f aca="false">IF(OR(E580="",G580=""),"",G580-E580)</f>
        <v>48</v>
      </c>
    </row>
    <row r="581" customFormat="false" ht="15" hidden="false" customHeight="false" outlineLevel="0" collapsed="false">
      <c r="A581" s="37" t="s">
        <v>2913</v>
      </c>
      <c r="B581" s="37" t="s">
        <v>951</v>
      </c>
      <c r="C581" s="37" t="s">
        <v>63</v>
      </c>
      <c r="D581" s="37" t="s">
        <v>529</v>
      </c>
      <c r="E581" s="38" t="n">
        <v>41976</v>
      </c>
      <c r="F581" s="38" t="n">
        <v>41998</v>
      </c>
      <c r="G581" s="38" t="n">
        <v>42019</v>
      </c>
      <c r="H581" s="37" t="n">
        <v>107</v>
      </c>
      <c r="I581" s="37" t="n">
        <v>5</v>
      </c>
      <c r="J581" s="37" t="n">
        <v>1</v>
      </c>
      <c r="K581" s="39" t="n">
        <v>50685</v>
      </c>
      <c r="L581" s="37" t="s">
        <v>111</v>
      </c>
      <c r="M581" s="37" t="n">
        <f aca="false">IF(OR(E581="",F581=""),"",F581-E581)</f>
        <v>22</v>
      </c>
      <c r="N581" s="37" t="n">
        <f aca="false">IF(OR(E581="",G581=""),"",G581-E581)</f>
        <v>43</v>
      </c>
    </row>
    <row r="582" customFormat="false" ht="15" hidden="false" customHeight="false" outlineLevel="0" collapsed="false">
      <c r="A582" s="37" t="s">
        <v>2914</v>
      </c>
      <c r="B582" s="37" t="s">
        <v>1202</v>
      </c>
      <c r="C582" s="37" t="s">
        <v>61</v>
      </c>
      <c r="D582" s="37" t="s">
        <v>380</v>
      </c>
      <c r="E582" s="38" t="n">
        <v>44286</v>
      </c>
      <c r="F582" s="38" t="n">
        <v>44328</v>
      </c>
      <c r="G582" s="38" t="n">
        <v>44358</v>
      </c>
      <c r="H582" s="37" t="n">
        <v>52</v>
      </c>
      <c r="I582" s="37" t="n">
        <v>3</v>
      </c>
      <c r="J582" s="37" t="n">
        <v>1</v>
      </c>
      <c r="K582" s="39" t="n">
        <v>22588</v>
      </c>
      <c r="L582" s="37" t="s">
        <v>112</v>
      </c>
      <c r="M582" s="37" t="n">
        <f aca="false">IF(OR(E582="",F582=""),"",F582-E582)</f>
        <v>42</v>
      </c>
      <c r="N582" s="37" t="n">
        <f aca="false">IF(OR(E582="",G582=""),"",G582-E582)</f>
        <v>72</v>
      </c>
    </row>
    <row r="583" customFormat="false" ht="15" hidden="false" customHeight="false" outlineLevel="0" collapsed="false">
      <c r="A583" s="37" t="s">
        <v>2915</v>
      </c>
      <c r="B583" s="37" t="s">
        <v>1203</v>
      </c>
      <c r="C583" s="37" t="s">
        <v>67</v>
      </c>
      <c r="D583" s="37" t="s">
        <v>664</v>
      </c>
      <c r="E583" s="38" t="n">
        <v>43932</v>
      </c>
      <c r="F583" s="38" t="n">
        <v>43982</v>
      </c>
      <c r="G583" s="38" t="n">
        <v>44007</v>
      </c>
      <c r="H583" s="37" t="n">
        <v>119</v>
      </c>
      <c r="I583" s="37" t="n">
        <v>11</v>
      </c>
      <c r="J583" s="37" t="n">
        <v>3</v>
      </c>
      <c r="K583" s="39" t="n">
        <v>38621</v>
      </c>
      <c r="L583" s="37" t="s">
        <v>111</v>
      </c>
      <c r="M583" s="37" t="n">
        <f aca="false">IF(OR(E583="",F583=""),"",F583-E583)</f>
        <v>50</v>
      </c>
      <c r="N583" s="37" t="n">
        <f aca="false">IF(OR(E583="",G583=""),"",G583-E583)</f>
        <v>75</v>
      </c>
    </row>
    <row r="584" customFormat="false" ht="15" hidden="false" customHeight="false" outlineLevel="0" collapsed="false">
      <c r="A584" s="37" t="s">
        <v>2916</v>
      </c>
      <c r="B584" s="37" t="s">
        <v>577</v>
      </c>
      <c r="C584" s="37" t="s">
        <v>61</v>
      </c>
      <c r="D584" s="37" t="s">
        <v>423</v>
      </c>
      <c r="E584" s="38" t="n">
        <v>42039</v>
      </c>
      <c r="F584" s="38" t="n">
        <v>42046</v>
      </c>
      <c r="G584" s="38" t="n">
        <v>42085</v>
      </c>
      <c r="H584" s="37" t="n">
        <v>85</v>
      </c>
      <c r="I584" s="37" t="n">
        <v>10</v>
      </c>
      <c r="J584" s="37" t="n">
        <v>1</v>
      </c>
      <c r="K584" s="39" t="n">
        <v>12678</v>
      </c>
      <c r="L584" s="37" t="s">
        <v>111</v>
      </c>
      <c r="M584" s="37" t="n">
        <f aca="false">IF(OR(E584="",F584=""),"",F584-E584)</f>
        <v>7</v>
      </c>
      <c r="N584" s="37" t="n">
        <f aca="false">IF(OR(E584="",G584=""),"",G584-E584)</f>
        <v>46</v>
      </c>
    </row>
    <row r="585" customFormat="false" ht="15" hidden="false" customHeight="false" outlineLevel="0" collapsed="false">
      <c r="A585" s="37" t="s">
        <v>2917</v>
      </c>
      <c r="B585" s="37" t="s">
        <v>1205</v>
      </c>
      <c r="C585" s="37" t="s">
        <v>65</v>
      </c>
      <c r="D585" s="37" t="s">
        <v>500</v>
      </c>
      <c r="E585" s="38" t="n">
        <v>42218</v>
      </c>
      <c r="F585" s="38" t="n">
        <v>42240</v>
      </c>
      <c r="G585" s="38" t="n">
        <v>42260</v>
      </c>
      <c r="H585" s="37" t="n">
        <v>90</v>
      </c>
      <c r="I585" s="37" t="n">
        <v>3</v>
      </c>
      <c r="J585" s="37" t="n">
        <v>1</v>
      </c>
      <c r="K585" s="39" t="n">
        <v>19456</v>
      </c>
      <c r="L585" s="37" t="s">
        <v>113</v>
      </c>
      <c r="M585" s="37" t="n">
        <f aca="false">IF(OR(E585="",F585=""),"",F585-E585)</f>
        <v>22</v>
      </c>
      <c r="N585" s="37" t="n">
        <f aca="false">IF(OR(E585="",G585=""),"",G585-E585)</f>
        <v>42</v>
      </c>
    </row>
    <row r="586" customFormat="false" ht="15" hidden="false" customHeight="false" outlineLevel="0" collapsed="false">
      <c r="A586" s="37" t="s">
        <v>2918</v>
      </c>
      <c r="B586" s="37" t="s">
        <v>741</v>
      </c>
      <c r="C586" s="37" t="s">
        <v>60</v>
      </c>
      <c r="D586" s="37" t="s">
        <v>407</v>
      </c>
      <c r="E586" s="38" t="n">
        <v>43950</v>
      </c>
      <c r="F586" s="38" t="n">
        <v>43981</v>
      </c>
      <c r="G586" s="38" t="n">
        <v>44003</v>
      </c>
      <c r="H586" s="37" t="n">
        <v>54</v>
      </c>
      <c r="I586" s="37" t="n">
        <v>12</v>
      </c>
      <c r="J586" s="37" t="n">
        <v>2</v>
      </c>
      <c r="K586" s="39" t="n">
        <v>21931</v>
      </c>
      <c r="L586" s="37" t="s">
        <v>111</v>
      </c>
      <c r="M586" s="37" t="n">
        <f aca="false">IF(OR(E586="",F586=""),"",F586-E586)</f>
        <v>31</v>
      </c>
      <c r="N586" s="37" t="n">
        <f aca="false">IF(OR(E586="",G586=""),"",G586-E586)</f>
        <v>53</v>
      </c>
    </row>
    <row r="587" customFormat="false" ht="15" hidden="false" customHeight="false" outlineLevel="0" collapsed="false">
      <c r="A587" s="37" t="s">
        <v>2919</v>
      </c>
      <c r="B587" s="37" t="s">
        <v>1206</v>
      </c>
      <c r="C587" s="37" t="s">
        <v>60</v>
      </c>
      <c r="D587" s="37" t="s">
        <v>393</v>
      </c>
      <c r="E587" s="38" t="n">
        <v>45685</v>
      </c>
      <c r="F587" s="38" t="n">
        <v>45696</v>
      </c>
      <c r="G587" s="38" t="n">
        <v>45714</v>
      </c>
      <c r="H587" s="37" t="n">
        <v>50</v>
      </c>
      <c r="I587" s="37" t="n">
        <v>11</v>
      </c>
      <c r="J587" s="37" t="n">
        <v>3</v>
      </c>
      <c r="K587" s="39" t="n">
        <v>5879</v>
      </c>
      <c r="L587" s="37" t="s">
        <v>113</v>
      </c>
      <c r="M587" s="37" t="n">
        <f aca="false">IF(OR(E587="",F587=""),"",F587-E587)</f>
        <v>11</v>
      </c>
      <c r="N587" s="37" t="n">
        <f aca="false">IF(OR(E587="",G587=""),"",G587-E587)</f>
        <v>29</v>
      </c>
    </row>
    <row r="588" customFormat="false" ht="15" hidden="false" customHeight="false" outlineLevel="0" collapsed="false">
      <c r="A588" s="37" t="s">
        <v>2920</v>
      </c>
      <c r="B588" s="37" t="s">
        <v>1207</v>
      </c>
      <c r="C588" s="37" t="s">
        <v>67</v>
      </c>
      <c r="D588" s="37" t="s">
        <v>716</v>
      </c>
      <c r="E588" s="38" t="n">
        <v>43081</v>
      </c>
      <c r="F588" s="38" t="n">
        <v>43086</v>
      </c>
      <c r="G588" s="38" t="n">
        <v>43126</v>
      </c>
      <c r="H588" s="37" t="n">
        <v>152</v>
      </c>
      <c r="I588" s="37" t="n">
        <v>8</v>
      </c>
      <c r="J588" s="37" t="n">
        <v>1</v>
      </c>
      <c r="K588" s="39" t="n">
        <v>49268</v>
      </c>
      <c r="L588" s="37" t="s">
        <v>111</v>
      </c>
      <c r="M588" s="37" t="n">
        <f aca="false">IF(OR(E588="",F588=""),"",F588-E588)</f>
        <v>5</v>
      </c>
      <c r="N588" s="37" t="n">
        <f aca="false">IF(OR(E588="",G588=""),"",G588-E588)</f>
        <v>45</v>
      </c>
    </row>
    <row r="589" customFormat="false" ht="15" hidden="false" customHeight="false" outlineLevel="0" collapsed="false">
      <c r="A589" s="37" t="s">
        <v>2921</v>
      </c>
      <c r="B589" s="37" t="s">
        <v>497</v>
      </c>
      <c r="C589" s="37" t="s">
        <v>64</v>
      </c>
      <c r="D589" s="37" t="s">
        <v>457</v>
      </c>
      <c r="E589" s="38" t="n">
        <v>44831</v>
      </c>
      <c r="F589" s="38" t="n">
        <v>44842</v>
      </c>
      <c r="G589" s="38" t="n">
        <v>44867</v>
      </c>
      <c r="H589" s="37" t="n">
        <v>56</v>
      </c>
      <c r="I589" s="37" t="n">
        <v>3</v>
      </c>
      <c r="J589" s="37" t="n">
        <v>1</v>
      </c>
      <c r="K589" s="39" t="n">
        <v>11723</v>
      </c>
      <c r="L589" s="37" t="s">
        <v>113</v>
      </c>
      <c r="M589" s="37" t="n">
        <f aca="false">IF(OR(E589="",F589=""),"",F589-E589)</f>
        <v>11</v>
      </c>
      <c r="N589" s="37" t="n">
        <f aca="false">IF(OR(E589="",G589=""),"",G589-E589)</f>
        <v>36</v>
      </c>
    </row>
    <row r="590" customFormat="false" ht="15" hidden="false" customHeight="false" outlineLevel="0" collapsed="false">
      <c r="A590" s="37" t="s">
        <v>2922</v>
      </c>
      <c r="B590" s="37" t="s">
        <v>527</v>
      </c>
      <c r="C590" s="37" t="s">
        <v>67</v>
      </c>
      <c r="D590" s="37" t="s">
        <v>664</v>
      </c>
      <c r="E590" s="38" t="n">
        <v>46169</v>
      </c>
      <c r="F590" s="38" t="n">
        <v>46199</v>
      </c>
      <c r="G590" s="38" t="n">
        <v>46228</v>
      </c>
      <c r="H590" s="37" t="n">
        <v>33</v>
      </c>
      <c r="I590" s="37" t="n">
        <v>11</v>
      </c>
      <c r="J590" s="37" t="n">
        <v>1</v>
      </c>
      <c r="K590" s="39" t="n">
        <v>99082</v>
      </c>
      <c r="L590" s="37" t="s">
        <v>113</v>
      </c>
      <c r="M590" s="37" t="n">
        <f aca="false">IF(OR(E590="",F590=""),"",F590-E590)</f>
        <v>30</v>
      </c>
      <c r="N590" s="37" t="n">
        <f aca="false">IF(OR(E590="",G590=""),"",G590-E590)</f>
        <v>59</v>
      </c>
    </row>
    <row r="591" customFormat="false" ht="15" hidden="false" customHeight="false" outlineLevel="0" collapsed="false">
      <c r="A591" s="37" t="s">
        <v>2923</v>
      </c>
      <c r="B591" s="37" t="s">
        <v>1208</v>
      </c>
      <c r="C591" s="37" t="s">
        <v>60</v>
      </c>
      <c r="D591" s="37" t="s">
        <v>366</v>
      </c>
      <c r="E591" s="38" t="n">
        <v>43794</v>
      </c>
      <c r="F591" s="38" t="n">
        <v>43793</v>
      </c>
      <c r="G591" s="38" t="n">
        <v>43850</v>
      </c>
      <c r="H591" s="37" t="n">
        <v>62</v>
      </c>
      <c r="I591" s="37" t="n">
        <v>4</v>
      </c>
      <c r="J591" s="37" t="n">
        <v>2</v>
      </c>
      <c r="K591" s="39" t="n">
        <v>53187</v>
      </c>
      <c r="L591" s="37" t="s">
        <v>111</v>
      </c>
      <c r="M591" s="37" t="n">
        <f aca="false">IF(OR(E591="",F591=""),"",F591-E591)</f>
        <v>-1</v>
      </c>
      <c r="N591" s="37" t="n">
        <f aca="false">IF(OR(E591="",G591=""),"",G591-E591)</f>
        <v>56</v>
      </c>
    </row>
    <row r="592" customFormat="false" ht="15" hidden="false" customHeight="false" outlineLevel="0" collapsed="false">
      <c r="A592" s="37" t="s">
        <v>2924</v>
      </c>
      <c r="B592" s="37" t="s">
        <v>1084</v>
      </c>
      <c r="C592" s="37" t="s">
        <v>62</v>
      </c>
      <c r="D592" s="37" t="s">
        <v>481</v>
      </c>
      <c r="E592" s="38" t="n">
        <v>43827</v>
      </c>
      <c r="F592" s="38" t="n">
        <v>43839</v>
      </c>
      <c r="G592" s="38" t="n">
        <v>43898</v>
      </c>
      <c r="H592" s="37" t="n">
        <v>18</v>
      </c>
      <c r="I592" s="37" t="n">
        <v>13</v>
      </c>
      <c r="J592" s="37" t="n">
        <v>1</v>
      </c>
      <c r="K592" s="39" t="n">
        <v>24037</v>
      </c>
      <c r="L592" s="37" t="s">
        <v>112</v>
      </c>
      <c r="M592" s="37" t="n">
        <f aca="false">IF(OR(E592="",F592=""),"",F592-E592)</f>
        <v>12</v>
      </c>
      <c r="N592" s="37" t="n">
        <f aca="false">IF(OR(E592="",G592=""),"",G592-E592)</f>
        <v>71</v>
      </c>
    </row>
    <row r="593" customFormat="false" ht="15" hidden="false" customHeight="false" outlineLevel="0" collapsed="false">
      <c r="A593" s="37" t="s">
        <v>2925</v>
      </c>
      <c r="B593" s="37" t="s">
        <v>933</v>
      </c>
      <c r="C593" s="37" t="s">
        <v>63</v>
      </c>
      <c r="D593" s="37" t="s">
        <v>529</v>
      </c>
      <c r="E593" s="38" t="n">
        <v>43253</v>
      </c>
      <c r="F593" s="38" t="n">
        <v>43265</v>
      </c>
      <c r="G593" s="38" t="n">
        <v>43286</v>
      </c>
      <c r="H593" s="37" t="n">
        <v>21</v>
      </c>
      <c r="I593" s="37" t="n">
        <v>9</v>
      </c>
      <c r="J593" s="37" t="n">
        <v>1</v>
      </c>
      <c r="K593" s="39" t="n">
        <v>7350</v>
      </c>
      <c r="L593" s="37" t="s">
        <v>114</v>
      </c>
      <c r="M593" s="37" t="n">
        <f aca="false">IF(OR(E593="",F593=""),"",F593-E593)</f>
        <v>12</v>
      </c>
      <c r="N593" s="37" t="n">
        <f aca="false">IF(OR(E593="",G593=""),"",G593-E593)</f>
        <v>33</v>
      </c>
    </row>
    <row r="594" customFormat="false" ht="15" hidden="false" customHeight="false" outlineLevel="0" collapsed="false">
      <c r="A594" s="37" t="s">
        <v>2926</v>
      </c>
      <c r="B594" s="37" t="s">
        <v>1210</v>
      </c>
      <c r="C594" s="37" t="s">
        <v>60</v>
      </c>
      <c r="D594" s="37" t="s">
        <v>384</v>
      </c>
      <c r="E594" s="38" t="n">
        <v>46019</v>
      </c>
      <c r="F594" s="38" t="n">
        <v>46043</v>
      </c>
      <c r="G594" s="38" t="n">
        <v>46100</v>
      </c>
      <c r="H594" s="37" t="n">
        <v>54</v>
      </c>
      <c r="I594" s="37" t="n">
        <v>13</v>
      </c>
      <c r="J594" s="37" t="n">
        <v>1</v>
      </c>
      <c r="K594" s="39" t="n">
        <v>82161</v>
      </c>
      <c r="L594" s="37" t="s">
        <v>112</v>
      </c>
      <c r="M594" s="37" t="n">
        <f aca="false">IF(OR(E594="",F594=""),"",F594-E594)</f>
        <v>24</v>
      </c>
      <c r="N594" s="37" t="n">
        <f aca="false">IF(OR(E594="",G594=""),"",G594-E594)</f>
        <v>81</v>
      </c>
    </row>
    <row r="595" customFormat="false" ht="15" hidden="false" customHeight="false" outlineLevel="0" collapsed="false">
      <c r="A595" s="37" t="s">
        <v>2927</v>
      </c>
      <c r="B595" s="37" t="s">
        <v>1211</v>
      </c>
      <c r="C595" s="37" t="s">
        <v>67</v>
      </c>
      <c r="D595" s="37" t="s">
        <v>357</v>
      </c>
      <c r="E595" s="38" t="n">
        <v>44866</v>
      </c>
      <c r="F595" s="38" t="n">
        <v>44884</v>
      </c>
      <c r="G595" s="38" t="n">
        <v>44916</v>
      </c>
      <c r="H595" s="37" t="n">
        <v>76</v>
      </c>
      <c r="I595" s="37" t="n">
        <v>14</v>
      </c>
      <c r="J595" s="37" t="n">
        <v>1</v>
      </c>
      <c r="K595" s="39" t="n">
        <v>39878</v>
      </c>
      <c r="L595" s="37" t="s">
        <v>114</v>
      </c>
      <c r="M595" s="37" t="n">
        <f aca="false">IF(OR(E595="",F595=""),"",F595-E595)</f>
        <v>18</v>
      </c>
      <c r="N595" s="37" t="n">
        <f aca="false">IF(OR(E595="",G595=""),"",G595-E595)</f>
        <v>50</v>
      </c>
    </row>
    <row r="596" customFormat="false" ht="15" hidden="false" customHeight="false" outlineLevel="0" collapsed="false">
      <c r="A596" s="37" t="s">
        <v>2928</v>
      </c>
      <c r="B596" s="37" t="s">
        <v>1213</v>
      </c>
      <c r="C596" s="37" t="s">
        <v>63</v>
      </c>
      <c r="D596" s="37" t="s">
        <v>371</v>
      </c>
      <c r="E596" s="38" t="n">
        <v>46141</v>
      </c>
      <c r="F596" s="38" t="n">
        <v>46198</v>
      </c>
      <c r="G596" s="38" t="n">
        <v>46240</v>
      </c>
      <c r="H596" s="37" t="n">
        <v>101</v>
      </c>
      <c r="I596" s="37" t="n">
        <v>8</v>
      </c>
      <c r="J596" s="37" t="n">
        <v>1</v>
      </c>
      <c r="K596" s="39" t="n">
        <v>30722</v>
      </c>
      <c r="L596" s="37" t="s">
        <v>111</v>
      </c>
      <c r="M596" s="37" t="n">
        <f aca="false">IF(OR(E596="",F596=""),"",F596-E596)</f>
        <v>57</v>
      </c>
      <c r="N596" s="37" t="n">
        <f aca="false">IF(OR(E596="",G596=""),"",G596-E596)</f>
        <v>99</v>
      </c>
    </row>
    <row r="597" customFormat="false" ht="15" hidden="false" customHeight="false" outlineLevel="0" collapsed="false">
      <c r="A597" s="37" t="s">
        <v>2929</v>
      </c>
      <c r="B597" s="37" t="s">
        <v>1214</v>
      </c>
      <c r="C597" s="37" t="s">
        <v>63</v>
      </c>
      <c r="D597" s="37" t="s">
        <v>388</v>
      </c>
      <c r="E597" s="38" t="n">
        <v>44324</v>
      </c>
      <c r="F597" s="38" t="n">
        <v>44338</v>
      </c>
      <c r="G597" s="38" t="n">
        <v>44373</v>
      </c>
      <c r="H597" s="37" t="n">
        <v>76</v>
      </c>
      <c r="I597" s="37" t="n">
        <v>5</v>
      </c>
      <c r="J597" s="37" t="n">
        <v>1</v>
      </c>
      <c r="K597" s="39" t="n">
        <v>39729</v>
      </c>
      <c r="L597" s="37" t="s">
        <v>114</v>
      </c>
      <c r="M597" s="37" t="n">
        <f aca="false">IF(OR(E597="",F597=""),"",F597-E597)</f>
        <v>14</v>
      </c>
      <c r="N597" s="37" t="n">
        <f aca="false">IF(OR(E597="",G597=""),"",G597-E597)</f>
        <v>49</v>
      </c>
    </row>
    <row r="598" customFormat="false" ht="15" hidden="false" customHeight="false" outlineLevel="0" collapsed="false">
      <c r="A598" s="37" t="s">
        <v>2930</v>
      </c>
      <c r="B598" s="37" t="s">
        <v>558</v>
      </c>
      <c r="C598" s="37" t="s">
        <v>65</v>
      </c>
      <c r="D598" s="37" t="s">
        <v>500</v>
      </c>
      <c r="E598" s="38" t="n">
        <v>42628</v>
      </c>
      <c r="F598" s="38" t="n">
        <v>42638</v>
      </c>
      <c r="G598" s="38" t="n">
        <v>42675</v>
      </c>
      <c r="H598" s="37" t="n">
        <v>83</v>
      </c>
      <c r="I598" s="37" t="n">
        <v>11</v>
      </c>
      <c r="J598" s="37" t="n">
        <v>1</v>
      </c>
      <c r="K598" s="39" t="n">
        <v>19760</v>
      </c>
      <c r="L598" s="37" t="s">
        <v>115</v>
      </c>
      <c r="M598" s="37" t="n">
        <f aca="false">IF(OR(E598="",F598=""),"",F598-E598)</f>
        <v>10</v>
      </c>
      <c r="N598" s="37" t="n">
        <f aca="false">IF(OR(E598="",G598=""),"",G598-E598)</f>
        <v>47</v>
      </c>
    </row>
    <row r="599" customFormat="false" ht="15" hidden="false" customHeight="false" outlineLevel="0" collapsed="false">
      <c r="A599" s="37" t="s">
        <v>2931</v>
      </c>
      <c r="B599" s="37" t="s">
        <v>844</v>
      </c>
      <c r="C599" s="37" t="s">
        <v>66</v>
      </c>
      <c r="D599" s="37" t="s">
        <v>434</v>
      </c>
      <c r="E599" s="38" t="n">
        <v>45792</v>
      </c>
      <c r="F599" s="38" t="n">
        <v>45819</v>
      </c>
      <c r="G599" s="38" t="n">
        <v>45859</v>
      </c>
      <c r="H599" s="37" t="n">
        <v>56</v>
      </c>
      <c r="I599" s="37" t="n">
        <v>9</v>
      </c>
      <c r="J599" s="37" t="n">
        <v>1</v>
      </c>
      <c r="K599" s="39" t="n">
        <v>23388</v>
      </c>
      <c r="L599" s="37" t="s">
        <v>112</v>
      </c>
      <c r="M599" s="37" t="n">
        <f aca="false">IF(OR(E599="",F599=""),"",F599-E599)</f>
        <v>27</v>
      </c>
      <c r="N599" s="37" t="n">
        <f aca="false">IF(OR(E599="",G599=""),"",G599-E599)</f>
        <v>67</v>
      </c>
    </row>
    <row r="600" customFormat="false" ht="15" hidden="false" customHeight="false" outlineLevel="0" collapsed="false">
      <c r="A600" s="37" t="s">
        <v>2932</v>
      </c>
      <c r="B600" s="37" t="s">
        <v>1216</v>
      </c>
      <c r="C600" s="37" t="s">
        <v>60</v>
      </c>
      <c r="D600" s="37" t="s">
        <v>470</v>
      </c>
      <c r="E600" s="38" t="n">
        <v>43418</v>
      </c>
      <c r="F600" s="38" t="n">
        <v>43442</v>
      </c>
      <c r="G600" s="38" t="n">
        <v>43459</v>
      </c>
      <c r="H600" s="37" t="n">
        <v>48</v>
      </c>
      <c r="I600" s="37" t="n">
        <v>13</v>
      </c>
      <c r="J600" s="37" t="n">
        <v>1</v>
      </c>
      <c r="K600" s="39" t="n">
        <v>12872</v>
      </c>
      <c r="L600" s="37" t="s">
        <v>113</v>
      </c>
      <c r="M600" s="37" t="n">
        <f aca="false">IF(OR(E600="",F600=""),"",F600-E600)</f>
        <v>24</v>
      </c>
      <c r="N600" s="37" t="n">
        <f aca="false">IF(OR(E600="",G600=""),"",G600-E600)</f>
        <v>41</v>
      </c>
    </row>
    <row r="601" customFormat="false" ht="15" hidden="false" customHeight="false" outlineLevel="0" collapsed="false">
      <c r="A601" s="37" t="s">
        <v>2933</v>
      </c>
      <c r="B601" s="37" t="s">
        <v>1217</v>
      </c>
      <c r="C601" s="37" t="s">
        <v>60</v>
      </c>
      <c r="D601" s="37" t="s">
        <v>520</v>
      </c>
      <c r="E601" s="38" t="n">
        <v>44749</v>
      </c>
      <c r="F601" s="38" t="n">
        <v>44750</v>
      </c>
      <c r="G601" s="38" t="n">
        <v>44797</v>
      </c>
      <c r="H601" s="37" t="n">
        <v>52</v>
      </c>
      <c r="I601" s="37" t="n">
        <v>10</v>
      </c>
      <c r="J601" s="37" t="n">
        <v>1</v>
      </c>
      <c r="K601" s="39" t="n">
        <v>38588</v>
      </c>
      <c r="L601" s="37" t="s">
        <v>114</v>
      </c>
      <c r="M601" s="37" t="n">
        <f aca="false">IF(OR(E601="",F601=""),"",F601-E601)</f>
        <v>1</v>
      </c>
      <c r="N601" s="37" t="n">
        <f aca="false">IF(OR(E601="",G601=""),"",G601-E601)</f>
        <v>48</v>
      </c>
    </row>
    <row r="602" customFormat="false" ht="15" hidden="false" customHeight="false" outlineLevel="0" collapsed="false">
      <c r="A602" s="37" t="s">
        <v>2934</v>
      </c>
      <c r="B602" s="37" t="s">
        <v>1218</v>
      </c>
      <c r="C602" s="37" t="s">
        <v>63</v>
      </c>
      <c r="D602" s="37" t="s">
        <v>371</v>
      </c>
      <c r="E602" s="38" t="n">
        <v>46021</v>
      </c>
      <c r="F602" s="38" t="n">
        <v>46019</v>
      </c>
      <c r="G602" s="38" t="n">
        <v>46046</v>
      </c>
      <c r="H602" s="37" t="n">
        <v>22</v>
      </c>
      <c r="I602" s="37" t="n">
        <v>4</v>
      </c>
      <c r="J602" s="37" t="n">
        <v>1</v>
      </c>
      <c r="K602" s="39" t="n">
        <v>21386</v>
      </c>
      <c r="L602" s="37" t="s">
        <v>111</v>
      </c>
      <c r="M602" s="37" t="n">
        <f aca="false">IF(OR(E602="",F602=""),"",F602-E602)</f>
        <v>-2</v>
      </c>
      <c r="N602" s="37" t="n">
        <f aca="false">IF(OR(E602="",G602=""),"",G602-E602)</f>
        <v>25</v>
      </c>
    </row>
    <row r="603" customFormat="false" ht="15" hidden="false" customHeight="false" outlineLevel="0" collapsed="false">
      <c r="A603" s="37" t="s">
        <v>2935</v>
      </c>
      <c r="B603" s="37" t="s">
        <v>1219</v>
      </c>
      <c r="C603" s="37" t="s">
        <v>60</v>
      </c>
      <c r="D603" s="37" t="s">
        <v>393</v>
      </c>
      <c r="E603" s="38" t="n">
        <v>45165</v>
      </c>
      <c r="F603" s="38" t="n">
        <v>45223</v>
      </c>
      <c r="G603" s="38" t="n">
        <v>45257</v>
      </c>
      <c r="H603" s="37" t="n">
        <v>59</v>
      </c>
      <c r="I603" s="37" t="n">
        <v>5</v>
      </c>
      <c r="J603" s="37" t="n">
        <v>1</v>
      </c>
      <c r="K603" s="39" t="n">
        <v>39504</v>
      </c>
      <c r="L603" s="37" t="s">
        <v>115</v>
      </c>
      <c r="M603" s="37" t="n">
        <f aca="false">IF(OR(E603="",F603=""),"",F603-E603)</f>
        <v>58</v>
      </c>
      <c r="N603" s="37" t="n">
        <f aca="false">IF(OR(E603="",G603=""),"",G603-E603)</f>
        <v>92</v>
      </c>
    </row>
    <row r="604" customFormat="false" ht="15" hidden="false" customHeight="false" outlineLevel="0" collapsed="false">
      <c r="A604" s="37" t="s">
        <v>2936</v>
      </c>
      <c r="B604" s="37" t="s">
        <v>443</v>
      </c>
      <c r="C604" s="37" t="s">
        <v>60</v>
      </c>
      <c r="D604" s="37" t="s">
        <v>407</v>
      </c>
      <c r="E604" s="38" t="n">
        <v>43064</v>
      </c>
      <c r="F604" s="38" t="n">
        <v>43165</v>
      </c>
      <c r="G604" s="38" t="n">
        <v>43182</v>
      </c>
      <c r="H604" s="37" t="n">
        <v>44</v>
      </c>
      <c r="I604" s="37" t="n">
        <v>7</v>
      </c>
      <c r="J604" s="37" t="n">
        <v>1</v>
      </c>
      <c r="K604" s="39" t="n">
        <v>14845</v>
      </c>
      <c r="L604" s="37" t="s">
        <v>112</v>
      </c>
      <c r="M604" s="37" t="n">
        <f aca="false">IF(OR(E604="",F604=""),"",F604-E604)</f>
        <v>101</v>
      </c>
      <c r="N604" s="37" t="n">
        <f aca="false">IF(OR(E604="",G604=""),"",G604-E604)</f>
        <v>118</v>
      </c>
    </row>
    <row r="605" customFormat="false" ht="15" hidden="false" customHeight="false" outlineLevel="0" collapsed="false">
      <c r="A605" s="37" t="s">
        <v>2937</v>
      </c>
      <c r="B605" s="37" t="s">
        <v>1221</v>
      </c>
      <c r="C605" s="37" t="s">
        <v>64</v>
      </c>
      <c r="D605" s="37" t="s">
        <v>440</v>
      </c>
      <c r="E605" s="38" t="n">
        <v>44915</v>
      </c>
      <c r="F605" s="38" t="n">
        <v>44917</v>
      </c>
      <c r="G605" s="38" t="n">
        <v>44972</v>
      </c>
      <c r="H605" s="37" t="n">
        <v>117</v>
      </c>
      <c r="I605" s="37" t="n">
        <v>13</v>
      </c>
      <c r="J605" s="37" t="n">
        <v>3</v>
      </c>
      <c r="K605" s="39" t="n">
        <v>48992</v>
      </c>
      <c r="L605" s="37" t="s">
        <v>111</v>
      </c>
      <c r="M605" s="37" t="n">
        <f aca="false">IF(OR(E605="",F605=""),"",F605-E605)</f>
        <v>2</v>
      </c>
      <c r="N605" s="37" t="n">
        <f aca="false">IF(OR(E605="",G605=""),"",G605-E605)</f>
        <v>57</v>
      </c>
    </row>
    <row r="606" customFormat="false" ht="15" hidden="false" customHeight="false" outlineLevel="0" collapsed="false">
      <c r="A606" s="37" t="s">
        <v>2938</v>
      </c>
      <c r="B606" s="37" t="s">
        <v>1222</v>
      </c>
      <c r="C606" s="37" t="s">
        <v>63</v>
      </c>
      <c r="D606" s="37" t="s">
        <v>626</v>
      </c>
      <c r="E606" s="38" t="n">
        <v>45630</v>
      </c>
      <c r="F606" s="38" t="n">
        <v>45685</v>
      </c>
      <c r="G606" s="38" t="n">
        <v>45736</v>
      </c>
      <c r="H606" s="37" t="n">
        <v>30</v>
      </c>
      <c r="I606" s="37" t="n">
        <v>8</v>
      </c>
      <c r="J606" s="37" t="n">
        <v>3</v>
      </c>
      <c r="K606" s="39" t="n">
        <v>19907</v>
      </c>
      <c r="L606" s="37" t="s">
        <v>113</v>
      </c>
      <c r="M606" s="37" t="n">
        <f aca="false">IF(OR(E606="",F606=""),"",F606-E606)</f>
        <v>55</v>
      </c>
      <c r="N606" s="37" t="n">
        <f aca="false">IF(OR(E606="",G606=""),"",G606-E606)</f>
        <v>106</v>
      </c>
    </row>
    <row r="607" customFormat="false" ht="15" hidden="false" customHeight="false" outlineLevel="0" collapsed="false">
      <c r="A607" s="37" t="s">
        <v>2939</v>
      </c>
      <c r="B607" s="37" t="s">
        <v>1223</v>
      </c>
      <c r="C607" s="37" t="s">
        <v>60</v>
      </c>
      <c r="D607" s="37" t="s">
        <v>384</v>
      </c>
      <c r="E607" s="38" t="n">
        <v>46097</v>
      </c>
      <c r="F607" s="38" t="n">
        <v>46133</v>
      </c>
      <c r="G607" s="38" t="n">
        <v>46169</v>
      </c>
      <c r="H607" s="37" t="n">
        <v>79</v>
      </c>
      <c r="I607" s="37" t="n">
        <v>14</v>
      </c>
      <c r="J607" s="37" t="n">
        <v>1</v>
      </c>
      <c r="K607" s="39" t="n">
        <v>11993</v>
      </c>
      <c r="L607" s="37" t="s">
        <v>111</v>
      </c>
      <c r="M607" s="37" t="n">
        <f aca="false">IF(OR(E607="",F607=""),"",F607-E607)</f>
        <v>36</v>
      </c>
      <c r="N607" s="37" t="n">
        <f aca="false">IF(OR(E607="",G607=""),"",G607-E607)</f>
        <v>72</v>
      </c>
    </row>
    <row r="608" customFormat="false" ht="15" hidden="false" customHeight="false" outlineLevel="0" collapsed="false">
      <c r="A608" s="37" t="s">
        <v>2940</v>
      </c>
      <c r="B608" s="37" t="s">
        <v>1224</v>
      </c>
      <c r="C608" s="37" t="s">
        <v>68</v>
      </c>
      <c r="D608" s="37" t="s">
        <v>569</v>
      </c>
      <c r="E608" s="38" t="n">
        <v>44046</v>
      </c>
      <c r="F608" s="38" t="n">
        <v>44018</v>
      </c>
      <c r="G608" s="38" t="n">
        <v>44072</v>
      </c>
      <c r="H608" s="37" t="n">
        <v>80</v>
      </c>
      <c r="I608" s="37" t="n">
        <v>10</v>
      </c>
      <c r="J608" s="37" t="n">
        <v>3</v>
      </c>
      <c r="K608" s="39" t="n">
        <v>61167</v>
      </c>
      <c r="L608" s="37" t="s">
        <v>114</v>
      </c>
      <c r="M608" s="37" t="n">
        <f aca="false">IF(OR(E608="",F608=""),"",F608-E608)</f>
        <v>-28</v>
      </c>
      <c r="N608" s="37" t="n">
        <f aca="false">IF(OR(E608="",G608=""),"",G608-E608)</f>
        <v>26</v>
      </c>
    </row>
    <row r="609" customFormat="false" ht="15" hidden="false" customHeight="false" outlineLevel="0" collapsed="false">
      <c r="A609" s="37" t="s">
        <v>2941</v>
      </c>
      <c r="B609" s="37" t="s">
        <v>1225</v>
      </c>
      <c r="C609" s="37" t="s">
        <v>64</v>
      </c>
      <c r="D609" s="37" t="s">
        <v>440</v>
      </c>
      <c r="E609" s="38" t="n">
        <v>44952</v>
      </c>
      <c r="F609" s="38" t="n">
        <v>44973</v>
      </c>
      <c r="G609" s="38" t="n">
        <v>45015</v>
      </c>
      <c r="H609" s="37" t="n">
        <v>96</v>
      </c>
      <c r="I609" s="37" t="n">
        <v>10</v>
      </c>
      <c r="J609" s="37" t="n">
        <v>1</v>
      </c>
      <c r="K609" s="39" t="n">
        <v>14407</v>
      </c>
      <c r="L609" s="37" t="s">
        <v>114</v>
      </c>
      <c r="M609" s="37" t="n">
        <f aca="false">IF(OR(E609="",F609=""),"",F609-E609)</f>
        <v>21</v>
      </c>
      <c r="N609" s="37" t="n">
        <f aca="false">IF(OR(E609="",G609=""),"",G609-E609)</f>
        <v>63</v>
      </c>
    </row>
    <row r="610" customFormat="false" ht="15" hidden="false" customHeight="false" outlineLevel="0" collapsed="false">
      <c r="A610" s="37" t="s">
        <v>2942</v>
      </c>
      <c r="B610" s="37" t="s">
        <v>1226</v>
      </c>
      <c r="C610" s="37" t="s">
        <v>67</v>
      </c>
      <c r="D610" s="37" t="s">
        <v>716</v>
      </c>
      <c r="E610" s="38" t="n">
        <v>45489</v>
      </c>
      <c r="F610" s="38" t="n">
        <v>45521</v>
      </c>
      <c r="G610" s="38" t="n">
        <v>45547</v>
      </c>
      <c r="H610" s="37" t="n">
        <v>85</v>
      </c>
      <c r="I610" s="37" t="n">
        <v>7</v>
      </c>
      <c r="J610" s="37" t="n">
        <v>1</v>
      </c>
      <c r="K610" s="39" t="n">
        <v>43968</v>
      </c>
      <c r="L610" s="37" t="s">
        <v>113</v>
      </c>
      <c r="M610" s="37" t="n">
        <f aca="false">IF(OR(E610="",F610=""),"",F610-E610)</f>
        <v>32</v>
      </c>
      <c r="N610" s="37" t="n">
        <f aca="false">IF(OR(E610="",G610=""),"",G610-E610)</f>
        <v>58</v>
      </c>
    </row>
    <row r="611" customFormat="false" ht="15" hidden="false" customHeight="false" outlineLevel="0" collapsed="false">
      <c r="A611" s="37" t="s">
        <v>2943</v>
      </c>
      <c r="B611" s="37" t="s">
        <v>1228</v>
      </c>
      <c r="C611" s="37" t="s">
        <v>61</v>
      </c>
      <c r="D611" s="37" t="s">
        <v>573</v>
      </c>
      <c r="E611" s="38" t="n">
        <v>44329</v>
      </c>
      <c r="F611" s="38" t="n">
        <v>44329</v>
      </c>
      <c r="G611" s="38" t="n">
        <v>44361</v>
      </c>
      <c r="H611" s="37" t="n">
        <v>91</v>
      </c>
      <c r="I611" s="37" t="n">
        <v>10</v>
      </c>
      <c r="J611" s="37" t="n">
        <v>2</v>
      </c>
      <c r="K611" s="39" t="n">
        <v>47495</v>
      </c>
      <c r="L611" s="37" t="s">
        <v>111</v>
      </c>
      <c r="M611" s="37" t="n">
        <f aca="false">IF(OR(E611="",F611=""),"",F611-E611)</f>
        <v>0</v>
      </c>
      <c r="N611" s="37" t="n">
        <f aca="false">IF(OR(E611="",G611=""),"",G611-E611)</f>
        <v>32</v>
      </c>
    </row>
    <row r="612" customFormat="false" ht="15" hidden="false" customHeight="false" outlineLevel="0" collapsed="false">
      <c r="A612" s="37" t="s">
        <v>2944</v>
      </c>
      <c r="B612" s="37" t="s">
        <v>667</v>
      </c>
      <c r="C612" s="37" t="s">
        <v>62</v>
      </c>
      <c r="D612" s="37" t="s">
        <v>420</v>
      </c>
      <c r="E612" s="38" t="n">
        <v>46000</v>
      </c>
      <c r="F612" s="38" t="n">
        <v>46022</v>
      </c>
      <c r="G612" s="38" t="n">
        <v>46045</v>
      </c>
      <c r="H612" s="37" t="n">
        <v>48</v>
      </c>
      <c r="I612" s="37" t="n">
        <v>5</v>
      </c>
      <c r="J612" s="37" t="n">
        <v>1</v>
      </c>
      <c r="K612" s="39" t="n">
        <v>41848</v>
      </c>
      <c r="L612" s="37" t="s">
        <v>114</v>
      </c>
      <c r="M612" s="37" t="n">
        <f aca="false">IF(OR(E612="",F612=""),"",F612-E612)</f>
        <v>22</v>
      </c>
      <c r="N612" s="37" t="n">
        <f aca="false">IF(OR(E612="",G612=""),"",G612-E612)</f>
        <v>45</v>
      </c>
    </row>
    <row r="613" customFormat="false" ht="15" hidden="false" customHeight="false" outlineLevel="0" collapsed="false">
      <c r="A613" s="37" t="s">
        <v>2945</v>
      </c>
      <c r="B613" s="37" t="s">
        <v>1230</v>
      </c>
      <c r="C613" s="37" t="s">
        <v>60</v>
      </c>
      <c r="D613" s="37" t="s">
        <v>520</v>
      </c>
      <c r="E613" s="38" t="n">
        <v>43467</v>
      </c>
      <c r="F613" s="38" t="n">
        <v>43483</v>
      </c>
      <c r="G613" s="38" t="n">
        <v>43508</v>
      </c>
      <c r="H613" s="37" t="n">
        <v>119</v>
      </c>
      <c r="I613" s="37" t="n">
        <v>10</v>
      </c>
      <c r="J613" s="37" t="n">
        <v>1</v>
      </c>
      <c r="K613" s="39" t="n">
        <v>23483</v>
      </c>
      <c r="L613" s="37" t="s">
        <v>111</v>
      </c>
      <c r="M613" s="37" t="n">
        <f aca="false">IF(OR(E613="",F613=""),"",F613-E613)</f>
        <v>16</v>
      </c>
      <c r="N613" s="37" t="n">
        <f aca="false">IF(OR(E613="",G613=""),"",G613-E613)</f>
        <v>41</v>
      </c>
    </row>
    <row r="614" customFormat="false" ht="15" hidden="false" customHeight="false" outlineLevel="0" collapsed="false">
      <c r="A614" s="37" t="s">
        <v>2946</v>
      </c>
      <c r="B614" s="37" t="s">
        <v>1231</v>
      </c>
      <c r="C614" s="37" t="s">
        <v>67</v>
      </c>
      <c r="D614" s="37" t="s">
        <v>357</v>
      </c>
      <c r="E614" s="38" t="n">
        <v>44980</v>
      </c>
      <c r="F614" s="38" t="n">
        <v>44996</v>
      </c>
      <c r="G614" s="38" t="n">
        <v>45029</v>
      </c>
      <c r="H614" s="37" t="n">
        <v>143</v>
      </c>
      <c r="I614" s="37" t="n">
        <v>10</v>
      </c>
      <c r="J614" s="37" t="n">
        <v>3</v>
      </c>
      <c r="K614" s="39" t="n">
        <v>36904</v>
      </c>
      <c r="L614" s="37" t="s">
        <v>111</v>
      </c>
      <c r="M614" s="37" t="n">
        <f aca="false">IF(OR(E614="",F614=""),"",F614-E614)</f>
        <v>16</v>
      </c>
      <c r="N614" s="37" t="n">
        <f aca="false">IF(OR(E614="",G614=""),"",G614-E614)</f>
        <v>49</v>
      </c>
    </row>
    <row r="615" customFormat="false" ht="15" hidden="false" customHeight="false" outlineLevel="0" collapsed="false">
      <c r="A615" s="37" t="s">
        <v>2947</v>
      </c>
      <c r="B615" s="37" t="s">
        <v>1232</v>
      </c>
      <c r="C615" s="37" t="s">
        <v>68</v>
      </c>
      <c r="D615" s="37" t="s">
        <v>403</v>
      </c>
      <c r="E615" s="38" t="n">
        <v>45078</v>
      </c>
      <c r="F615" s="38" t="n">
        <v>45066</v>
      </c>
      <c r="G615" s="38" t="n">
        <v>45109</v>
      </c>
      <c r="H615" s="37" t="n">
        <v>50</v>
      </c>
      <c r="I615" s="37" t="n">
        <v>9</v>
      </c>
      <c r="J615" s="37" t="n">
        <v>1</v>
      </c>
      <c r="K615" s="39" t="n">
        <v>27735</v>
      </c>
      <c r="L615" s="37" t="s">
        <v>111</v>
      </c>
      <c r="M615" s="37" t="n">
        <f aca="false">IF(OR(E615="",F615=""),"",F615-E615)</f>
        <v>-12</v>
      </c>
      <c r="N615" s="37" t="n">
        <f aca="false">IF(OR(E615="",G615=""),"",G615-E615)</f>
        <v>31</v>
      </c>
    </row>
    <row r="616" customFormat="false" ht="15" hidden="false" customHeight="false" outlineLevel="0" collapsed="false">
      <c r="A616" s="37" t="s">
        <v>2948</v>
      </c>
      <c r="B616" s="37" t="s">
        <v>1233</v>
      </c>
      <c r="C616" s="37" t="s">
        <v>60</v>
      </c>
      <c r="D616" s="37" t="s">
        <v>393</v>
      </c>
      <c r="E616" s="38" t="n">
        <v>44051</v>
      </c>
      <c r="F616" s="38" t="n">
        <v>44072</v>
      </c>
      <c r="G616" s="38" t="n">
        <v>44130</v>
      </c>
      <c r="H616" s="37" t="n">
        <v>49</v>
      </c>
      <c r="I616" s="37" t="n">
        <v>6</v>
      </c>
      <c r="J616" s="37" t="n">
        <v>1</v>
      </c>
      <c r="K616" s="39" t="n">
        <v>15798</v>
      </c>
      <c r="L616" s="37" t="s">
        <v>114</v>
      </c>
      <c r="M616" s="37" t="n">
        <f aca="false">IF(OR(E616="",F616=""),"",F616-E616)</f>
        <v>21</v>
      </c>
      <c r="N616" s="37" t="n">
        <f aca="false">IF(OR(E616="",G616=""),"",G616-E616)</f>
        <v>79</v>
      </c>
    </row>
    <row r="617" customFormat="false" ht="15" hidden="false" customHeight="false" outlineLevel="0" collapsed="false">
      <c r="A617" s="37" t="s">
        <v>2949</v>
      </c>
      <c r="B617" s="37" t="s">
        <v>1234</v>
      </c>
      <c r="C617" s="37" t="s">
        <v>66</v>
      </c>
      <c r="D617" s="37" t="s">
        <v>434</v>
      </c>
      <c r="E617" s="38" t="n">
        <v>44697</v>
      </c>
      <c r="F617" s="38" t="n">
        <v>44718</v>
      </c>
      <c r="G617" s="38" t="n">
        <v>44745</v>
      </c>
      <c r="H617" s="37" t="n">
        <v>50</v>
      </c>
      <c r="I617" s="37" t="n">
        <v>7</v>
      </c>
      <c r="J617" s="37" t="n">
        <v>1</v>
      </c>
      <c r="K617" s="39" t="n">
        <v>47232</v>
      </c>
      <c r="L617" s="37" t="s">
        <v>113</v>
      </c>
      <c r="M617" s="37" t="n">
        <f aca="false">IF(OR(E617="",F617=""),"",F617-E617)</f>
        <v>21</v>
      </c>
      <c r="N617" s="37" t="n">
        <f aca="false">IF(OR(E617="",G617=""),"",G617-E617)</f>
        <v>48</v>
      </c>
    </row>
    <row r="618" customFormat="false" ht="15" hidden="false" customHeight="false" outlineLevel="0" collapsed="false">
      <c r="A618" s="37" t="s">
        <v>2950</v>
      </c>
      <c r="B618" s="37" t="s">
        <v>1235</v>
      </c>
      <c r="C618" s="37" t="s">
        <v>66</v>
      </c>
      <c r="D618" s="37" t="s">
        <v>687</v>
      </c>
      <c r="E618" s="38" t="n">
        <v>46116</v>
      </c>
      <c r="F618" s="38" t="n">
        <v>46129</v>
      </c>
      <c r="G618" s="38" t="n">
        <v>46176</v>
      </c>
      <c r="H618" s="37" t="n">
        <v>105</v>
      </c>
      <c r="I618" s="37" t="n">
        <v>11</v>
      </c>
      <c r="J618" s="37" t="n">
        <v>2</v>
      </c>
      <c r="K618" s="39" t="n">
        <v>59674</v>
      </c>
      <c r="L618" s="37" t="s">
        <v>112</v>
      </c>
      <c r="M618" s="37" t="n">
        <f aca="false">IF(OR(E618="",F618=""),"",F618-E618)</f>
        <v>13</v>
      </c>
      <c r="N618" s="37" t="n">
        <f aca="false">IF(OR(E618="",G618=""),"",G618-E618)</f>
        <v>60</v>
      </c>
    </row>
    <row r="619" customFormat="false" ht="15" hidden="false" customHeight="false" outlineLevel="0" collapsed="false">
      <c r="A619" s="37" t="s">
        <v>2951</v>
      </c>
      <c r="B619" s="37" t="s">
        <v>1236</v>
      </c>
      <c r="C619" s="37" t="s">
        <v>61</v>
      </c>
      <c r="D619" s="37" t="s">
        <v>573</v>
      </c>
      <c r="E619" s="38" t="n">
        <v>45733</v>
      </c>
      <c r="F619" s="38" t="n">
        <v>45735</v>
      </c>
      <c r="G619" s="38" t="n">
        <v>45774</v>
      </c>
      <c r="H619" s="37" t="n">
        <v>86</v>
      </c>
      <c r="I619" s="37" t="n">
        <v>12</v>
      </c>
      <c r="J619" s="37" t="n">
        <v>1</v>
      </c>
      <c r="K619" s="39" t="n">
        <v>46236</v>
      </c>
      <c r="L619" s="37" t="s">
        <v>113</v>
      </c>
      <c r="M619" s="37" t="n">
        <f aca="false">IF(OR(E619="",F619=""),"",F619-E619)</f>
        <v>2</v>
      </c>
      <c r="N619" s="37" t="n">
        <f aca="false">IF(OR(E619="",G619=""),"",G619-E619)</f>
        <v>41</v>
      </c>
    </row>
    <row r="620" customFormat="false" ht="15" hidden="false" customHeight="false" outlineLevel="0" collapsed="false">
      <c r="A620" s="37" t="s">
        <v>2952</v>
      </c>
      <c r="B620" s="37" t="s">
        <v>1237</v>
      </c>
      <c r="C620" s="37" t="s">
        <v>60</v>
      </c>
      <c r="D620" s="37" t="s">
        <v>366</v>
      </c>
      <c r="E620" s="38" t="n">
        <v>44665</v>
      </c>
      <c r="F620" s="38" t="n">
        <v>44672</v>
      </c>
      <c r="G620" s="38" t="n">
        <v>44720</v>
      </c>
      <c r="H620" s="37" t="n">
        <v>78</v>
      </c>
      <c r="I620" s="37" t="n">
        <v>7</v>
      </c>
      <c r="J620" s="37" t="n">
        <v>3</v>
      </c>
      <c r="K620" s="39" t="n">
        <v>45982</v>
      </c>
      <c r="L620" s="37" t="s">
        <v>111</v>
      </c>
      <c r="M620" s="37" t="n">
        <f aca="false">IF(OR(E620="",F620=""),"",F620-E620)</f>
        <v>7</v>
      </c>
      <c r="N620" s="37" t="n">
        <f aca="false">IF(OR(E620="",G620=""),"",G620-E620)</f>
        <v>55</v>
      </c>
    </row>
    <row r="621" customFormat="false" ht="15" hidden="false" customHeight="false" outlineLevel="0" collapsed="false">
      <c r="A621" s="37" t="s">
        <v>2953</v>
      </c>
      <c r="B621" s="37" t="s">
        <v>1238</v>
      </c>
      <c r="C621" s="37" t="s">
        <v>67</v>
      </c>
      <c r="D621" s="37" t="s">
        <v>664</v>
      </c>
      <c r="E621" s="38" t="n">
        <v>44644</v>
      </c>
      <c r="F621" s="38" t="n">
        <v>44666</v>
      </c>
      <c r="G621" s="38" t="n">
        <v>44703</v>
      </c>
      <c r="H621" s="37" t="n">
        <v>84</v>
      </c>
      <c r="I621" s="37" t="n">
        <v>5</v>
      </c>
      <c r="J621" s="37" t="n">
        <v>3</v>
      </c>
      <c r="K621" s="39" t="n">
        <v>48992</v>
      </c>
      <c r="L621" s="37" t="s">
        <v>113</v>
      </c>
      <c r="M621" s="37" t="n">
        <f aca="false">IF(OR(E621="",F621=""),"",F621-E621)</f>
        <v>22</v>
      </c>
      <c r="N621" s="37" t="n">
        <f aca="false">IF(OR(E621="",G621=""),"",G621-E621)</f>
        <v>59</v>
      </c>
    </row>
    <row r="622" customFormat="false" ht="15" hidden="false" customHeight="false" outlineLevel="0" collapsed="false">
      <c r="A622" s="37" t="s">
        <v>2954</v>
      </c>
      <c r="B622" s="37" t="s">
        <v>1090</v>
      </c>
      <c r="C622" s="37" t="s">
        <v>63</v>
      </c>
      <c r="D622" s="37" t="s">
        <v>529</v>
      </c>
      <c r="E622" s="38" t="n">
        <v>43335</v>
      </c>
      <c r="F622" s="38" t="n">
        <v>43373</v>
      </c>
      <c r="G622" s="38" t="n">
        <v>43394</v>
      </c>
      <c r="H622" s="37" t="n">
        <v>98</v>
      </c>
      <c r="I622" s="37" t="n">
        <v>14</v>
      </c>
      <c r="J622" s="37" t="n">
        <v>1</v>
      </c>
      <c r="K622" s="39" t="n">
        <v>44919</v>
      </c>
      <c r="L622" s="37" t="s">
        <v>113</v>
      </c>
      <c r="M622" s="37" t="n">
        <f aca="false">IF(OR(E622="",F622=""),"",F622-E622)</f>
        <v>38</v>
      </c>
      <c r="N622" s="37" t="n">
        <f aca="false">IF(OR(E622="",G622=""),"",G622-E622)</f>
        <v>59</v>
      </c>
    </row>
    <row r="623" customFormat="false" ht="15" hidden="false" customHeight="false" outlineLevel="0" collapsed="false">
      <c r="A623" s="37" t="s">
        <v>2955</v>
      </c>
      <c r="B623" s="37" t="s">
        <v>1154</v>
      </c>
      <c r="C623" s="37" t="s">
        <v>65</v>
      </c>
      <c r="D623" s="37" t="s">
        <v>500</v>
      </c>
      <c r="E623" s="38" t="n">
        <v>45151</v>
      </c>
      <c r="F623" s="38" t="n">
        <v>45208</v>
      </c>
      <c r="G623" s="38" t="n">
        <v>45230</v>
      </c>
      <c r="H623" s="37" t="n">
        <v>24</v>
      </c>
      <c r="I623" s="37" t="n">
        <v>7</v>
      </c>
      <c r="J623" s="37" t="n">
        <v>2</v>
      </c>
      <c r="K623" s="39" t="n">
        <v>35348</v>
      </c>
      <c r="L623" s="37" t="s">
        <v>113</v>
      </c>
      <c r="M623" s="37" t="n">
        <f aca="false">IF(OR(E623="",F623=""),"",F623-E623)</f>
        <v>57</v>
      </c>
      <c r="N623" s="37" t="n">
        <f aca="false">IF(OR(E623="",G623=""),"",G623-E623)</f>
        <v>79</v>
      </c>
    </row>
    <row r="624" customFormat="false" ht="15" hidden="false" customHeight="false" outlineLevel="0" collapsed="false">
      <c r="A624" s="37" t="s">
        <v>2956</v>
      </c>
      <c r="B624" s="37" t="s">
        <v>1241</v>
      </c>
      <c r="C624" s="37" t="s">
        <v>68</v>
      </c>
      <c r="D624" s="37" t="s">
        <v>569</v>
      </c>
      <c r="E624" s="38" t="n">
        <v>46071</v>
      </c>
      <c r="F624" s="38" t="n">
        <v>46074</v>
      </c>
      <c r="G624" s="38" t="n">
        <v>46095</v>
      </c>
      <c r="H624" s="37" t="n">
        <v>123</v>
      </c>
      <c r="I624" s="37" t="n">
        <v>11</v>
      </c>
      <c r="J624" s="37" t="n">
        <v>1</v>
      </c>
      <c r="K624" s="39" t="n">
        <v>16458</v>
      </c>
      <c r="L624" s="37" t="s">
        <v>114</v>
      </c>
      <c r="M624" s="37" t="n">
        <f aca="false">IF(OR(E624="",F624=""),"",F624-E624)</f>
        <v>3</v>
      </c>
      <c r="N624" s="37" t="n">
        <f aca="false">IF(OR(E624="",G624=""),"",G624-E624)</f>
        <v>24</v>
      </c>
    </row>
    <row r="625" customFormat="false" ht="15" hidden="false" customHeight="false" outlineLevel="0" collapsed="false">
      <c r="A625" s="37" t="s">
        <v>2957</v>
      </c>
      <c r="B625" s="37" t="s">
        <v>1242</v>
      </c>
      <c r="C625" s="37" t="s">
        <v>60</v>
      </c>
      <c r="D625" s="37" t="s">
        <v>520</v>
      </c>
      <c r="E625" s="38" t="n">
        <v>46196</v>
      </c>
      <c r="F625" s="38" t="n">
        <v>46238</v>
      </c>
      <c r="G625" s="38" t="n">
        <v>46258</v>
      </c>
      <c r="H625" s="37" t="n">
        <v>47</v>
      </c>
      <c r="I625" s="37" t="n">
        <v>5</v>
      </c>
      <c r="J625" s="37" t="n">
        <v>1</v>
      </c>
      <c r="K625" s="39" t="n">
        <v>44492</v>
      </c>
      <c r="L625" s="37" t="s">
        <v>114</v>
      </c>
      <c r="M625" s="37" t="n">
        <f aca="false">IF(OR(E625="",F625=""),"",F625-E625)</f>
        <v>42</v>
      </c>
      <c r="N625" s="37" t="n">
        <f aca="false">IF(OR(E625="",G625=""),"",G625-E625)</f>
        <v>62</v>
      </c>
    </row>
    <row r="626" customFormat="false" ht="15" hidden="false" customHeight="false" outlineLevel="0" collapsed="false">
      <c r="A626" s="37" t="s">
        <v>2958</v>
      </c>
      <c r="B626" s="37" t="s">
        <v>1243</v>
      </c>
      <c r="C626" s="37" t="s">
        <v>63</v>
      </c>
      <c r="D626" s="37" t="s">
        <v>388</v>
      </c>
      <c r="E626" s="38" t="n">
        <v>44242</v>
      </c>
      <c r="F626" s="38" t="n">
        <v>44292</v>
      </c>
      <c r="G626" s="38" t="n">
        <v>44312</v>
      </c>
      <c r="H626" s="37" t="n">
        <v>121</v>
      </c>
      <c r="I626" s="37" t="n">
        <v>13</v>
      </c>
      <c r="J626" s="37" t="n">
        <v>2</v>
      </c>
      <c r="K626" s="39" t="n">
        <v>51087</v>
      </c>
      <c r="L626" s="37" t="s">
        <v>115</v>
      </c>
      <c r="M626" s="37" t="n">
        <f aca="false">IF(OR(E626="",F626=""),"",F626-E626)</f>
        <v>50</v>
      </c>
      <c r="N626" s="37" t="n">
        <f aca="false">IF(OR(E626="",G626=""),"",G626-E626)</f>
        <v>70</v>
      </c>
    </row>
    <row r="627" customFormat="false" ht="15" hidden="false" customHeight="false" outlineLevel="0" collapsed="false">
      <c r="A627" s="37" t="s">
        <v>2959</v>
      </c>
      <c r="B627" s="37" t="s">
        <v>1244</v>
      </c>
      <c r="C627" s="37" t="s">
        <v>66</v>
      </c>
      <c r="D627" s="37" t="s">
        <v>434</v>
      </c>
      <c r="E627" s="38" t="n">
        <v>41902</v>
      </c>
      <c r="F627" s="38" t="n">
        <v>41892</v>
      </c>
      <c r="G627" s="38" t="n">
        <v>41949</v>
      </c>
      <c r="H627" s="37" t="n">
        <v>41</v>
      </c>
      <c r="I627" s="37" t="n">
        <v>5</v>
      </c>
      <c r="J627" s="37" t="n">
        <v>2</v>
      </c>
      <c r="K627" s="39" t="n">
        <v>21288</v>
      </c>
      <c r="L627" s="37" t="s">
        <v>114</v>
      </c>
      <c r="M627" s="37" t="n">
        <f aca="false">IF(OR(E627="",F627=""),"",F627-E627)</f>
        <v>-10</v>
      </c>
      <c r="N627" s="37" t="n">
        <f aca="false">IF(OR(E627="",G627=""),"",G627-E627)</f>
        <v>47</v>
      </c>
    </row>
    <row r="628" customFormat="false" ht="15" hidden="false" customHeight="false" outlineLevel="0" collapsed="false">
      <c r="A628" s="37" t="s">
        <v>2960</v>
      </c>
      <c r="B628" s="37" t="s">
        <v>643</v>
      </c>
      <c r="C628" s="37" t="s">
        <v>64</v>
      </c>
      <c r="D628" s="37" t="s">
        <v>457</v>
      </c>
      <c r="E628" s="38" t="n">
        <v>42415</v>
      </c>
      <c r="F628" s="38" t="n">
        <v>42397</v>
      </c>
      <c r="G628" s="38" t="n">
        <v>42456</v>
      </c>
      <c r="H628" s="37" t="n">
        <v>54</v>
      </c>
      <c r="I628" s="37" t="n">
        <v>3</v>
      </c>
      <c r="J628" s="37" t="n">
        <v>1</v>
      </c>
      <c r="K628" s="39" t="n">
        <v>25358</v>
      </c>
      <c r="L628" s="37" t="s">
        <v>114</v>
      </c>
      <c r="M628" s="37" t="n">
        <f aca="false">IF(OR(E628="",F628=""),"",F628-E628)</f>
        <v>-18</v>
      </c>
      <c r="N628" s="37" t="n">
        <f aca="false">IF(OR(E628="",G628=""),"",G628-E628)</f>
        <v>41</v>
      </c>
    </row>
    <row r="629" customFormat="false" ht="15" hidden="false" customHeight="false" outlineLevel="0" collapsed="false">
      <c r="A629" s="37" t="s">
        <v>2961</v>
      </c>
      <c r="B629" s="37" t="s">
        <v>1246</v>
      </c>
      <c r="C629" s="37" t="s">
        <v>64</v>
      </c>
      <c r="D629" s="37" t="s">
        <v>440</v>
      </c>
      <c r="E629" s="38" t="n">
        <v>44997</v>
      </c>
      <c r="F629" s="38" t="n">
        <v>44971</v>
      </c>
      <c r="G629" s="38" t="n">
        <v>45019</v>
      </c>
      <c r="H629" s="37" t="n">
        <v>97</v>
      </c>
      <c r="I629" s="37" t="n">
        <v>5</v>
      </c>
      <c r="J629" s="37" t="n">
        <v>1</v>
      </c>
      <c r="K629" s="39" t="n">
        <v>42175</v>
      </c>
      <c r="L629" s="37" t="s">
        <v>111</v>
      </c>
      <c r="M629" s="37" t="n">
        <f aca="false">IF(OR(E629="",F629=""),"",F629-E629)</f>
        <v>-26</v>
      </c>
      <c r="N629" s="37" t="n">
        <f aca="false">IF(OR(E629="",G629=""),"",G629-E629)</f>
        <v>22</v>
      </c>
    </row>
    <row r="630" customFormat="false" ht="15" hidden="false" customHeight="false" outlineLevel="0" collapsed="false">
      <c r="A630" s="37" t="s">
        <v>2962</v>
      </c>
      <c r="B630" s="37" t="s">
        <v>1247</v>
      </c>
      <c r="C630" s="37" t="s">
        <v>60</v>
      </c>
      <c r="D630" s="37" t="s">
        <v>520</v>
      </c>
      <c r="E630" s="38" t="n">
        <v>44692</v>
      </c>
      <c r="F630" s="38" t="n">
        <v>44714</v>
      </c>
      <c r="G630" s="38" t="n">
        <v>44757</v>
      </c>
      <c r="H630" s="37" t="n">
        <v>78</v>
      </c>
      <c r="I630" s="37" t="n">
        <v>3</v>
      </c>
      <c r="J630" s="37" t="n">
        <v>1</v>
      </c>
      <c r="K630" s="39" t="n">
        <v>12673</v>
      </c>
      <c r="L630" s="37" t="s">
        <v>112</v>
      </c>
      <c r="M630" s="37" t="n">
        <f aca="false">IF(OR(E630="",F630=""),"",F630-E630)</f>
        <v>22</v>
      </c>
      <c r="N630" s="37" t="n">
        <f aca="false">IF(OR(E630="",G630=""),"",G630-E630)</f>
        <v>65</v>
      </c>
    </row>
    <row r="631" customFormat="false" ht="15" hidden="false" customHeight="false" outlineLevel="0" collapsed="false">
      <c r="A631" s="37" t="s">
        <v>2963</v>
      </c>
      <c r="B631" s="37" t="s">
        <v>1248</v>
      </c>
      <c r="C631" s="37" t="s">
        <v>62</v>
      </c>
      <c r="D631" s="37" t="s">
        <v>420</v>
      </c>
      <c r="E631" s="38" t="n">
        <v>44448</v>
      </c>
      <c r="F631" s="38" t="n">
        <v>44445</v>
      </c>
      <c r="G631" s="38" t="n">
        <v>44498</v>
      </c>
      <c r="H631" s="37" t="n">
        <v>161</v>
      </c>
      <c r="I631" s="37" t="n">
        <v>14</v>
      </c>
      <c r="J631" s="37" t="n">
        <v>1</v>
      </c>
      <c r="K631" s="39" t="n">
        <v>24862</v>
      </c>
      <c r="L631" s="37" t="s">
        <v>112</v>
      </c>
      <c r="M631" s="37" t="n">
        <f aca="false">IF(OR(E631="",F631=""),"",F631-E631)</f>
        <v>-3</v>
      </c>
      <c r="N631" s="37" t="n">
        <f aca="false">IF(OR(E631="",G631=""),"",G631-E631)</f>
        <v>50</v>
      </c>
    </row>
    <row r="632" customFormat="false" ht="15" hidden="false" customHeight="false" outlineLevel="0" collapsed="false">
      <c r="A632" s="37" t="s">
        <v>2964</v>
      </c>
      <c r="B632" s="37" t="s">
        <v>1250</v>
      </c>
      <c r="C632" s="37" t="s">
        <v>62</v>
      </c>
      <c r="D632" s="37" t="s">
        <v>420</v>
      </c>
      <c r="E632" s="38" t="n">
        <v>42111</v>
      </c>
      <c r="F632" s="38" t="n">
        <v>42136</v>
      </c>
      <c r="G632" s="38" t="n">
        <v>42188</v>
      </c>
      <c r="H632" s="37" t="n">
        <v>124</v>
      </c>
      <c r="I632" s="37" t="n">
        <v>9</v>
      </c>
      <c r="J632" s="37" t="n">
        <v>1</v>
      </c>
      <c r="K632" s="39" t="n">
        <v>25651</v>
      </c>
      <c r="L632" s="37" t="s">
        <v>113</v>
      </c>
      <c r="M632" s="37" t="n">
        <f aca="false">IF(OR(E632="",F632=""),"",F632-E632)</f>
        <v>25</v>
      </c>
      <c r="N632" s="37" t="n">
        <f aca="false">IF(OR(E632="",G632=""),"",G632-E632)</f>
        <v>77</v>
      </c>
    </row>
    <row r="633" customFormat="false" ht="15" hidden="false" customHeight="false" outlineLevel="0" collapsed="false">
      <c r="A633" s="37" t="s">
        <v>2965</v>
      </c>
      <c r="B633" s="37" t="s">
        <v>1251</v>
      </c>
      <c r="C633" s="37" t="s">
        <v>60</v>
      </c>
      <c r="D633" s="37" t="s">
        <v>520</v>
      </c>
      <c r="E633" s="38" t="n">
        <v>45840</v>
      </c>
      <c r="F633" s="38" t="n">
        <v>45887</v>
      </c>
      <c r="G633" s="38" t="n">
        <v>45919</v>
      </c>
      <c r="H633" s="37" t="n">
        <v>17</v>
      </c>
      <c r="I633" s="37" t="n">
        <v>5</v>
      </c>
      <c r="J633" s="37" t="n">
        <v>1</v>
      </c>
      <c r="K633" s="39" t="n">
        <v>33081</v>
      </c>
      <c r="L633" s="37" t="s">
        <v>111</v>
      </c>
      <c r="M633" s="37" t="n">
        <f aca="false">IF(OR(E633="",F633=""),"",F633-E633)</f>
        <v>47</v>
      </c>
      <c r="N633" s="37" t="n">
        <f aca="false">IF(OR(E633="",G633=""),"",G633-E633)</f>
        <v>79</v>
      </c>
    </row>
    <row r="634" customFormat="false" ht="15" hidden="false" customHeight="false" outlineLevel="0" collapsed="false">
      <c r="A634" s="37" t="s">
        <v>2966</v>
      </c>
      <c r="B634" s="37" t="s">
        <v>908</v>
      </c>
      <c r="C634" s="37" t="s">
        <v>65</v>
      </c>
      <c r="D634" s="37" t="s">
        <v>500</v>
      </c>
      <c r="E634" s="38" t="n">
        <v>45204</v>
      </c>
      <c r="F634" s="38" t="n">
        <v>45190</v>
      </c>
      <c r="G634" s="38" t="n">
        <v>45245</v>
      </c>
      <c r="H634" s="37" t="n">
        <v>19</v>
      </c>
      <c r="I634" s="37" t="n">
        <v>10</v>
      </c>
      <c r="J634" s="37" t="n">
        <v>1</v>
      </c>
      <c r="K634" s="39" t="n">
        <v>11169</v>
      </c>
      <c r="L634" s="37" t="s">
        <v>111</v>
      </c>
      <c r="M634" s="37" t="n">
        <f aca="false">IF(OR(E634="",F634=""),"",F634-E634)</f>
        <v>-14</v>
      </c>
      <c r="N634" s="37" t="n">
        <f aca="false">IF(OR(E634="",G634=""),"",G634-E634)</f>
        <v>41</v>
      </c>
    </row>
    <row r="635" customFormat="false" ht="15" hidden="false" customHeight="false" outlineLevel="0" collapsed="false">
      <c r="A635" s="37" t="s">
        <v>2967</v>
      </c>
      <c r="B635" s="37" t="s">
        <v>1252</v>
      </c>
      <c r="C635" s="37" t="s">
        <v>64</v>
      </c>
      <c r="D635" s="37" t="s">
        <v>461</v>
      </c>
      <c r="E635" s="38" t="n">
        <v>45725</v>
      </c>
      <c r="F635" s="38" t="n">
        <v>45745</v>
      </c>
      <c r="G635" s="38" t="n">
        <v>45773</v>
      </c>
      <c r="H635" s="37" t="n">
        <v>80</v>
      </c>
      <c r="I635" s="37" t="n">
        <v>13</v>
      </c>
      <c r="J635" s="37" t="n">
        <v>2</v>
      </c>
      <c r="K635" s="39" t="n">
        <v>38764</v>
      </c>
      <c r="L635" s="37" t="s">
        <v>113</v>
      </c>
      <c r="M635" s="37" t="n">
        <f aca="false">IF(OR(E635="",F635=""),"",F635-E635)</f>
        <v>20</v>
      </c>
      <c r="N635" s="37" t="n">
        <f aca="false">IF(OR(E635="",G635=""),"",G635-E635)</f>
        <v>48</v>
      </c>
    </row>
    <row r="636" customFormat="false" ht="15" hidden="false" customHeight="false" outlineLevel="0" collapsed="false">
      <c r="A636" s="37" t="s">
        <v>2968</v>
      </c>
      <c r="B636" s="37" t="s">
        <v>1035</v>
      </c>
      <c r="C636" s="37" t="s">
        <v>68</v>
      </c>
      <c r="D636" s="37" t="s">
        <v>789</v>
      </c>
      <c r="E636" s="38" t="n">
        <v>46124</v>
      </c>
      <c r="F636" s="38" t="n">
        <v>46173</v>
      </c>
      <c r="G636" s="38" t="n">
        <v>46188</v>
      </c>
      <c r="H636" s="37" t="n">
        <v>279</v>
      </c>
      <c r="I636" s="37" t="n">
        <v>7</v>
      </c>
      <c r="J636" s="37" t="n">
        <v>1</v>
      </c>
      <c r="K636" s="39" t="n">
        <v>51544</v>
      </c>
      <c r="L636" s="37" t="s">
        <v>111</v>
      </c>
      <c r="M636" s="37" t="n">
        <f aca="false">IF(OR(E636="",F636=""),"",F636-E636)</f>
        <v>49</v>
      </c>
      <c r="N636" s="37" t="n">
        <f aca="false">IF(OR(E636="",G636=""),"",G636-E636)</f>
        <v>64</v>
      </c>
    </row>
    <row r="637" customFormat="false" ht="15" hidden="false" customHeight="false" outlineLevel="0" collapsed="false">
      <c r="A637" s="37" t="s">
        <v>2969</v>
      </c>
      <c r="B637" s="37" t="s">
        <v>1253</v>
      </c>
      <c r="C637" s="37" t="s">
        <v>60</v>
      </c>
      <c r="D637" s="37" t="s">
        <v>366</v>
      </c>
      <c r="E637" s="38" t="n">
        <v>44586</v>
      </c>
      <c r="F637" s="38" t="n">
        <v>44607</v>
      </c>
      <c r="G637" s="38" t="n">
        <v>44634</v>
      </c>
      <c r="H637" s="37" t="n">
        <v>75</v>
      </c>
      <c r="I637" s="37" t="n">
        <v>10</v>
      </c>
      <c r="J637" s="37" t="n">
        <v>3</v>
      </c>
      <c r="K637" s="39" t="n">
        <v>51098</v>
      </c>
      <c r="L637" s="37" t="s">
        <v>113</v>
      </c>
      <c r="M637" s="37" t="n">
        <f aca="false">IF(OR(E637="",F637=""),"",F637-E637)</f>
        <v>21</v>
      </c>
      <c r="N637" s="37" t="n">
        <f aca="false">IF(OR(E637="",G637=""),"",G637-E637)</f>
        <v>48</v>
      </c>
    </row>
    <row r="638" customFormat="false" ht="15" hidden="false" customHeight="false" outlineLevel="0" collapsed="false">
      <c r="A638" s="37" t="s">
        <v>2970</v>
      </c>
      <c r="B638" s="37" t="s">
        <v>1254</v>
      </c>
      <c r="C638" s="37" t="s">
        <v>63</v>
      </c>
      <c r="D638" s="37" t="s">
        <v>388</v>
      </c>
      <c r="E638" s="38" t="n">
        <v>45467</v>
      </c>
      <c r="F638" s="38" t="n">
        <v>45519</v>
      </c>
      <c r="G638" s="38" t="n">
        <v>45537</v>
      </c>
      <c r="H638" s="37" t="n">
        <v>57</v>
      </c>
      <c r="I638" s="37" t="n">
        <v>11</v>
      </c>
      <c r="J638" s="37" t="n">
        <v>1</v>
      </c>
      <c r="K638" s="39" t="n">
        <v>35740</v>
      </c>
      <c r="L638" s="37" t="s">
        <v>112</v>
      </c>
      <c r="M638" s="37" t="n">
        <f aca="false">IF(OR(E638="",F638=""),"",F638-E638)</f>
        <v>52</v>
      </c>
      <c r="N638" s="37" t="n">
        <f aca="false">IF(OR(E638="",G638=""),"",G638-E638)</f>
        <v>70</v>
      </c>
    </row>
    <row r="639" customFormat="false" ht="15" hidden="false" customHeight="false" outlineLevel="0" collapsed="false">
      <c r="A639" s="37" t="s">
        <v>2971</v>
      </c>
      <c r="B639" s="37" t="s">
        <v>1255</v>
      </c>
      <c r="C639" s="37" t="s">
        <v>67</v>
      </c>
      <c r="D639" s="37" t="s">
        <v>357</v>
      </c>
      <c r="E639" s="38" t="n">
        <v>46019</v>
      </c>
      <c r="F639" s="38" t="n">
        <v>46040</v>
      </c>
      <c r="G639" s="38" t="n">
        <v>46056</v>
      </c>
      <c r="H639" s="37" t="n">
        <v>90</v>
      </c>
      <c r="I639" s="37" t="n">
        <v>12</v>
      </c>
      <c r="J639" s="37" t="n">
        <v>1</v>
      </c>
      <c r="K639" s="39" t="n">
        <v>32760</v>
      </c>
      <c r="L639" s="37" t="s">
        <v>113</v>
      </c>
      <c r="M639" s="37" t="n">
        <f aca="false">IF(OR(E639="",F639=""),"",F639-E639)</f>
        <v>21</v>
      </c>
      <c r="N639" s="37" t="n">
        <f aca="false">IF(OR(E639="",G639=""),"",G639-E639)</f>
        <v>37</v>
      </c>
    </row>
    <row r="640" customFormat="false" ht="15" hidden="false" customHeight="false" outlineLevel="0" collapsed="false">
      <c r="A640" s="37" t="s">
        <v>2972</v>
      </c>
      <c r="B640" s="37" t="s">
        <v>1256</v>
      </c>
      <c r="C640" s="37" t="s">
        <v>60</v>
      </c>
      <c r="D640" s="37" t="s">
        <v>384</v>
      </c>
      <c r="E640" s="38" t="n">
        <v>45179</v>
      </c>
      <c r="F640" s="38" t="n">
        <v>45174</v>
      </c>
      <c r="G640" s="38" t="n">
        <v>45209</v>
      </c>
      <c r="H640" s="37" t="n">
        <v>88</v>
      </c>
      <c r="I640" s="37" t="n">
        <v>8</v>
      </c>
      <c r="J640" s="37" t="n">
        <v>2</v>
      </c>
      <c r="K640" s="39" t="n">
        <v>69351</v>
      </c>
      <c r="L640" s="37" t="s">
        <v>112</v>
      </c>
      <c r="M640" s="37" t="n">
        <f aca="false">IF(OR(E640="",F640=""),"",F640-E640)</f>
        <v>-5</v>
      </c>
      <c r="N640" s="37" t="n">
        <f aca="false">IF(OR(E640="",G640=""),"",G640-E640)</f>
        <v>30</v>
      </c>
    </row>
    <row r="641" customFormat="false" ht="15" hidden="false" customHeight="false" outlineLevel="0" collapsed="false">
      <c r="A641" s="37" t="s">
        <v>2973</v>
      </c>
      <c r="B641" s="37" t="s">
        <v>701</v>
      </c>
      <c r="C641" s="37" t="s">
        <v>64</v>
      </c>
      <c r="D641" s="37" t="s">
        <v>457</v>
      </c>
      <c r="E641" s="38" t="n">
        <v>43859</v>
      </c>
      <c r="F641" s="38" t="n">
        <v>43859</v>
      </c>
      <c r="G641" s="38" t="n">
        <v>43883</v>
      </c>
      <c r="H641" s="37" t="n">
        <v>83</v>
      </c>
      <c r="I641" s="37" t="n">
        <v>5</v>
      </c>
      <c r="J641" s="37" t="n">
        <v>1</v>
      </c>
      <c r="K641" s="39" t="n">
        <v>31068</v>
      </c>
      <c r="L641" s="37" t="s">
        <v>113</v>
      </c>
      <c r="M641" s="37" t="n">
        <f aca="false">IF(OR(E641="",F641=""),"",F641-E641)</f>
        <v>0</v>
      </c>
      <c r="N641" s="37" t="n">
        <f aca="false">IF(OR(E641="",G641=""),"",G641-E641)</f>
        <v>24</v>
      </c>
    </row>
    <row r="642" customFormat="false" ht="15" hidden="false" customHeight="false" outlineLevel="0" collapsed="false">
      <c r="A642" s="37" t="s">
        <v>2974</v>
      </c>
      <c r="B642" s="37" t="s">
        <v>1258</v>
      </c>
      <c r="C642" s="37" t="s">
        <v>65</v>
      </c>
      <c r="D642" s="37" t="s">
        <v>500</v>
      </c>
      <c r="E642" s="38" t="n">
        <v>41883</v>
      </c>
      <c r="F642" s="38" t="n">
        <v>41914</v>
      </c>
      <c r="G642" s="38" t="n">
        <v>41947</v>
      </c>
      <c r="H642" s="37" t="n">
        <v>87</v>
      </c>
      <c r="I642" s="37" t="n">
        <v>9</v>
      </c>
      <c r="J642" s="37" t="n">
        <v>1</v>
      </c>
      <c r="K642" s="39" t="n">
        <v>37541</v>
      </c>
      <c r="L642" s="37" t="s">
        <v>111</v>
      </c>
      <c r="M642" s="37" t="n">
        <f aca="false">IF(OR(E642="",F642=""),"",F642-E642)</f>
        <v>31</v>
      </c>
      <c r="N642" s="37" t="n">
        <f aca="false">IF(OR(E642="",G642=""),"",G642-E642)</f>
        <v>64</v>
      </c>
    </row>
    <row r="643" customFormat="false" ht="15" hidden="false" customHeight="false" outlineLevel="0" collapsed="false">
      <c r="A643" s="37" t="s">
        <v>2975</v>
      </c>
      <c r="B643" s="37" t="s">
        <v>1259</v>
      </c>
      <c r="C643" s="37" t="s">
        <v>66</v>
      </c>
      <c r="D643" s="37" t="s">
        <v>475</v>
      </c>
      <c r="E643" s="38" t="n">
        <v>45072</v>
      </c>
      <c r="F643" s="38" t="n">
        <v>45062</v>
      </c>
      <c r="G643" s="38" t="n">
        <v>45114</v>
      </c>
      <c r="H643" s="37" t="n">
        <v>31</v>
      </c>
      <c r="I643" s="37" t="n">
        <v>13</v>
      </c>
      <c r="J643" s="37" t="n">
        <v>1</v>
      </c>
      <c r="K643" s="39" t="n">
        <v>37673</v>
      </c>
      <c r="L643" s="37" t="s">
        <v>111</v>
      </c>
      <c r="M643" s="37" t="n">
        <f aca="false">IF(OR(E643="",F643=""),"",F643-E643)</f>
        <v>-10</v>
      </c>
      <c r="N643" s="37" t="n">
        <f aca="false">IF(OR(E643="",G643=""),"",G643-E643)</f>
        <v>42</v>
      </c>
    </row>
    <row r="644" customFormat="false" ht="15" hidden="false" customHeight="false" outlineLevel="0" collapsed="false">
      <c r="A644" s="37" t="s">
        <v>2976</v>
      </c>
      <c r="B644" s="37" t="s">
        <v>1067</v>
      </c>
      <c r="C644" s="37" t="s">
        <v>62</v>
      </c>
      <c r="D644" s="37" t="s">
        <v>485</v>
      </c>
      <c r="E644" s="38" t="n">
        <v>44522</v>
      </c>
      <c r="F644" s="38" t="n">
        <v>44541</v>
      </c>
      <c r="G644" s="38" t="n">
        <v>44556</v>
      </c>
      <c r="H644" s="37" t="n">
        <v>90</v>
      </c>
      <c r="I644" s="37" t="n">
        <v>14</v>
      </c>
      <c r="J644" s="37" t="n">
        <v>2</v>
      </c>
      <c r="K644" s="39" t="n">
        <v>13096</v>
      </c>
      <c r="L644" s="37" t="s">
        <v>113</v>
      </c>
      <c r="M644" s="37" t="n">
        <f aca="false">IF(OR(E644="",F644=""),"",F644-E644)</f>
        <v>19</v>
      </c>
      <c r="N644" s="37" t="n">
        <f aca="false">IF(OR(E644="",G644=""),"",G644-E644)</f>
        <v>34</v>
      </c>
    </row>
    <row r="645" customFormat="false" ht="15" hidden="false" customHeight="false" outlineLevel="0" collapsed="false">
      <c r="A645" s="37" t="s">
        <v>2977</v>
      </c>
      <c r="B645" s="37" t="s">
        <v>1260</v>
      </c>
      <c r="C645" s="37" t="s">
        <v>67</v>
      </c>
      <c r="D645" s="37" t="s">
        <v>357</v>
      </c>
      <c r="E645" s="38" t="n">
        <v>46198</v>
      </c>
      <c r="F645" s="38" t="n">
        <v>46183</v>
      </c>
      <c r="G645" s="38" t="n">
        <v>46242</v>
      </c>
      <c r="H645" s="37" t="n">
        <v>81</v>
      </c>
      <c r="I645" s="37" t="n">
        <v>3</v>
      </c>
      <c r="J645" s="37" t="n">
        <v>1</v>
      </c>
      <c r="K645" s="39" t="n">
        <v>47920</v>
      </c>
      <c r="L645" s="37" t="s">
        <v>113</v>
      </c>
      <c r="M645" s="37" t="n">
        <f aca="false">IF(OR(E645="",F645=""),"",F645-E645)</f>
        <v>-15</v>
      </c>
      <c r="N645" s="37" t="n">
        <f aca="false">IF(OR(E645="",G645=""),"",G645-E645)</f>
        <v>44</v>
      </c>
    </row>
    <row r="646" customFormat="false" ht="15" hidden="false" customHeight="false" outlineLevel="0" collapsed="false">
      <c r="A646" s="37" t="s">
        <v>2978</v>
      </c>
      <c r="B646" s="37" t="s">
        <v>1261</v>
      </c>
      <c r="C646" s="37" t="s">
        <v>60</v>
      </c>
      <c r="D646" s="37" t="s">
        <v>470</v>
      </c>
      <c r="E646" s="38" t="n">
        <v>43219</v>
      </c>
      <c r="F646" s="38" t="n">
        <v>43226</v>
      </c>
      <c r="G646" s="38" t="n">
        <v>43272</v>
      </c>
      <c r="H646" s="37" t="n">
        <v>97</v>
      </c>
      <c r="I646" s="37" t="n">
        <v>12</v>
      </c>
      <c r="J646" s="37" t="n">
        <v>1</v>
      </c>
      <c r="K646" s="39" t="n">
        <v>10290</v>
      </c>
      <c r="L646" s="37" t="s">
        <v>111</v>
      </c>
      <c r="M646" s="37" t="n">
        <f aca="false">IF(OR(E646="",F646=""),"",F646-E646)</f>
        <v>7</v>
      </c>
      <c r="N646" s="37" t="n">
        <f aca="false">IF(OR(E646="",G646=""),"",G646-E646)</f>
        <v>53</v>
      </c>
    </row>
    <row r="647" customFormat="false" ht="15" hidden="false" customHeight="false" outlineLevel="0" collapsed="false">
      <c r="A647" s="37" t="s">
        <v>2979</v>
      </c>
      <c r="B647" s="37" t="s">
        <v>1262</v>
      </c>
      <c r="C647" s="37" t="s">
        <v>62</v>
      </c>
      <c r="D647" s="37" t="s">
        <v>352</v>
      </c>
      <c r="E647" s="38" t="n">
        <v>45843</v>
      </c>
      <c r="F647" s="38" t="n">
        <v>45871</v>
      </c>
      <c r="G647" s="38" t="n">
        <v>45886</v>
      </c>
      <c r="H647" s="37" t="n">
        <v>30</v>
      </c>
      <c r="I647" s="37" t="n">
        <v>10</v>
      </c>
      <c r="J647" s="37" t="n">
        <v>1</v>
      </c>
      <c r="K647" s="39" t="n">
        <v>67563</v>
      </c>
      <c r="L647" s="37" t="s">
        <v>111</v>
      </c>
      <c r="M647" s="37" t="n">
        <f aca="false">IF(OR(E647="",F647=""),"",F647-E647)</f>
        <v>28</v>
      </c>
      <c r="N647" s="37" t="n">
        <f aca="false">IF(OR(E647="",G647=""),"",G647-E647)</f>
        <v>43</v>
      </c>
    </row>
    <row r="648" customFormat="false" ht="15" hidden="false" customHeight="false" outlineLevel="0" collapsed="false">
      <c r="A648" s="37" t="s">
        <v>2980</v>
      </c>
      <c r="B648" s="37" t="s">
        <v>1257</v>
      </c>
      <c r="C648" s="37" t="s">
        <v>64</v>
      </c>
      <c r="D648" s="37" t="s">
        <v>457</v>
      </c>
      <c r="E648" s="38" t="n">
        <v>43021</v>
      </c>
      <c r="F648" s="38" t="n">
        <v>43060</v>
      </c>
      <c r="G648" s="38" t="n">
        <v>43094</v>
      </c>
      <c r="H648" s="37" t="n">
        <v>49</v>
      </c>
      <c r="I648" s="37" t="n">
        <v>3</v>
      </c>
      <c r="J648" s="37" t="n">
        <v>1</v>
      </c>
      <c r="K648" s="39" t="n">
        <v>17626</v>
      </c>
      <c r="L648" s="37" t="s">
        <v>112</v>
      </c>
      <c r="M648" s="37" t="n">
        <f aca="false">IF(OR(E648="",F648=""),"",F648-E648)</f>
        <v>39</v>
      </c>
      <c r="N648" s="37" t="n">
        <f aca="false">IF(OR(E648="",G648=""),"",G648-E648)</f>
        <v>73</v>
      </c>
    </row>
    <row r="649" customFormat="false" ht="15" hidden="false" customHeight="false" outlineLevel="0" collapsed="false">
      <c r="A649" s="37" t="s">
        <v>2981</v>
      </c>
      <c r="B649" s="37" t="s">
        <v>1264</v>
      </c>
      <c r="C649" s="37" t="s">
        <v>63</v>
      </c>
      <c r="D649" s="37" t="s">
        <v>388</v>
      </c>
      <c r="E649" s="38" t="n">
        <v>44696</v>
      </c>
      <c r="F649" s="38" t="n">
        <v>44722</v>
      </c>
      <c r="G649" s="38" t="n">
        <v>44738</v>
      </c>
      <c r="H649" s="37" t="n">
        <v>32</v>
      </c>
      <c r="I649" s="37" t="n">
        <v>8</v>
      </c>
      <c r="J649" s="37" t="n">
        <v>2</v>
      </c>
      <c r="K649" s="39" t="n">
        <v>38385</v>
      </c>
      <c r="L649" s="37" t="s">
        <v>112</v>
      </c>
      <c r="M649" s="37" t="n">
        <f aca="false">IF(OR(E649="",F649=""),"",F649-E649)</f>
        <v>26</v>
      </c>
      <c r="N649" s="37" t="n">
        <f aca="false">IF(OR(E649="",G649=""),"",G649-E649)</f>
        <v>42</v>
      </c>
    </row>
    <row r="650" customFormat="false" ht="15" hidden="false" customHeight="false" outlineLevel="0" collapsed="false">
      <c r="A650" s="37" t="s">
        <v>2982</v>
      </c>
      <c r="B650" s="37" t="s">
        <v>1265</v>
      </c>
      <c r="C650" s="37" t="s">
        <v>64</v>
      </c>
      <c r="D650" s="37" t="s">
        <v>461</v>
      </c>
      <c r="E650" s="38" t="n">
        <v>44964</v>
      </c>
      <c r="F650" s="38" t="n">
        <v>44940</v>
      </c>
      <c r="G650" s="38" t="n">
        <v>44997</v>
      </c>
      <c r="H650" s="37" t="n">
        <v>37</v>
      </c>
      <c r="I650" s="37" t="n">
        <v>7</v>
      </c>
      <c r="J650" s="37" t="n">
        <v>3</v>
      </c>
      <c r="K650" s="39" t="n">
        <v>25854</v>
      </c>
      <c r="L650" s="37" t="s">
        <v>112</v>
      </c>
      <c r="M650" s="37" t="n">
        <f aca="false">IF(OR(E650="",F650=""),"",F650-E650)</f>
        <v>-24</v>
      </c>
      <c r="N650" s="37" t="n">
        <f aca="false">IF(OR(E650="",G650=""),"",G650-E650)</f>
        <v>33</v>
      </c>
    </row>
    <row r="651" customFormat="false" ht="15" hidden="false" customHeight="false" outlineLevel="0" collapsed="false">
      <c r="A651" s="37" t="s">
        <v>2983</v>
      </c>
      <c r="B651" s="37" t="s">
        <v>918</v>
      </c>
      <c r="C651" s="37" t="s">
        <v>64</v>
      </c>
      <c r="D651" s="37" t="s">
        <v>457</v>
      </c>
      <c r="E651" s="38" t="n">
        <v>44233</v>
      </c>
      <c r="F651" s="38" t="n">
        <v>44246</v>
      </c>
      <c r="G651" s="38" t="n">
        <v>44301</v>
      </c>
      <c r="H651" s="37" t="n">
        <v>72</v>
      </c>
      <c r="I651" s="37" t="n">
        <v>4</v>
      </c>
      <c r="J651" s="37" t="n">
        <v>1</v>
      </c>
      <c r="K651" s="39" t="n">
        <v>16288</v>
      </c>
      <c r="L651" s="37" t="s">
        <v>112</v>
      </c>
      <c r="M651" s="37" t="n">
        <f aca="false">IF(OR(E651="",F651=""),"",F651-E651)</f>
        <v>13</v>
      </c>
      <c r="N651" s="37" t="n">
        <f aca="false">IF(OR(E651="",G651=""),"",G651-E651)</f>
        <v>68</v>
      </c>
    </row>
    <row r="652" customFormat="false" ht="15" hidden="false" customHeight="false" outlineLevel="0" collapsed="false">
      <c r="A652" s="37" t="s">
        <v>2984</v>
      </c>
      <c r="B652" s="37" t="s">
        <v>1268</v>
      </c>
      <c r="C652" s="37" t="s">
        <v>62</v>
      </c>
      <c r="D652" s="37" t="s">
        <v>481</v>
      </c>
      <c r="E652" s="38" t="n">
        <v>42431</v>
      </c>
      <c r="F652" s="38" t="n">
        <v>42463</v>
      </c>
      <c r="G652" s="38" t="n">
        <v>42499</v>
      </c>
      <c r="H652" s="37" t="n">
        <v>42</v>
      </c>
      <c r="I652" s="37" t="n">
        <v>12</v>
      </c>
      <c r="J652" s="37" t="n">
        <v>1</v>
      </c>
      <c r="K652" s="39" t="n">
        <v>39137</v>
      </c>
      <c r="L652" s="37" t="s">
        <v>112</v>
      </c>
      <c r="M652" s="37" t="n">
        <f aca="false">IF(OR(E652="",F652=""),"",F652-E652)</f>
        <v>32</v>
      </c>
      <c r="N652" s="37" t="n">
        <f aca="false">IF(OR(E652="",G652=""),"",G652-E652)</f>
        <v>68</v>
      </c>
    </row>
    <row r="653" customFormat="false" ht="15" hidden="false" customHeight="false" outlineLevel="0" collapsed="false">
      <c r="A653" s="37" t="s">
        <v>2985</v>
      </c>
      <c r="B653" s="37" t="s">
        <v>1270</v>
      </c>
      <c r="C653" s="37" t="s">
        <v>60</v>
      </c>
      <c r="D653" s="37" t="s">
        <v>520</v>
      </c>
      <c r="E653" s="38" t="n">
        <v>43704</v>
      </c>
      <c r="F653" s="38" t="n">
        <v>43692</v>
      </c>
      <c r="G653" s="38" t="n">
        <v>43747</v>
      </c>
      <c r="H653" s="37" t="n">
        <v>22</v>
      </c>
      <c r="I653" s="37" t="n">
        <v>14</v>
      </c>
      <c r="J653" s="37" t="n">
        <v>2</v>
      </c>
      <c r="K653" s="39" t="n">
        <v>24966</v>
      </c>
      <c r="L653" s="37" t="s">
        <v>113</v>
      </c>
      <c r="M653" s="37" t="n">
        <f aca="false">IF(OR(E653="",F653=""),"",F653-E653)</f>
        <v>-12</v>
      </c>
      <c r="N653" s="37" t="n">
        <f aca="false">IF(OR(E653="",G653=""),"",G653-E653)</f>
        <v>43</v>
      </c>
    </row>
    <row r="654" customFormat="false" ht="15" hidden="false" customHeight="false" outlineLevel="0" collapsed="false">
      <c r="A654" s="37" t="s">
        <v>2986</v>
      </c>
      <c r="B654" s="37" t="s">
        <v>1271</v>
      </c>
      <c r="C654" s="37" t="s">
        <v>63</v>
      </c>
      <c r="D654" s="37" t="s">
        <v>371</v>
      </c>
      <c r="E654" s="38" t="n">
        <v>45240</v>
      </c>
      <c r="F654" s="38" t="n">
        <v>45289</v>
      </c>
      <c r="G654" s="38" t="n">
        <v>45323</v>
      </c>
      <c r="H654" s="37" t="n">
        <v>47</v>
      </c>
      <c r="I654" s="37" t="n">
        <v>9</v>
      </c>
      <c r="J654" s="37" t="n">
        <v>3</v>
      </c>
      <c r="K654" s="39" t="n">
        <v>12303</v>
      </c>
      <c r="L654" s="37" t="s">
        <v>112</v>
      </c>
      <c r="M654" s="37" t="n">
        <f aca="false">IF(OR(E654="",F654=""),"",F654-E654)</f>
        <v>49</v>
      </c>
      <c r="N654" s="37" t="n">
        <f aca="false">IF(OR(E654="",G654=""),"",G654-E654)</f>
        <v>83</v>
      </c>
    </row>
    <row r="655" customFormat="false" ht="15" hidden="false" customHeight="false" outlineLevel="0" collapsed="false">
      <c r="A655" s="37" t="s">
        <v>2987</v>
      </c>
      <c r="B655" s="37" t="s">
        <v>720</v>
      </c>
      <c r="C655" s="37" t="s">
        <v>68</v>
      </c>
      <c r="D655" s="37" t="s">
        <v>789</v>
      </c>
      <c r="E655" s="38" t="n">
        <v>44657</v>
      </c>
      <c r="F655" s="38" t="n">
        <v>44693</v>
      </c>
      <c r="G655" s="38" t="n">
        <v>44733</v>
      </c>
      <c r="H655" s="37" t="n">
        <v>71</v>
      </c>
      <c r="I655" s="37" t="n">
        <v>13</v>
      </c>
      <c r="J655" s="37" t="n">
        <v>1</v>
      </c>
      <c r="K655" s="39" t="n">
        <v>9279</v>
      </c>
      <c r="L655" s="37" t="s">
        <v>112</v>
      </c>
      <c r="M655" s="37" t="n">
        <f aca="false">IF(OR(E655="",F655=""),"",F655-E655)</f>
        <v>36</v>
      </c>
      <c r="N655" s="37" t="n">
        <f aca="false">IF(OR(E655="",G655=""),"",G655-E655)</f>
        <v>76</v>
      </c>
    </row>
    <row r="656" customFormat="false" ht="15" hidden="false" customHeight="false" outlineLevel="0" collapsed="false">
      <c r="A656" s="37" t="s">
        <v>2988</v>
      </c>
      <c r="B656" s="37" t="s">
        <v>1272</v>
      </c>
      <c r="C656" s="37" t="s">
        <v>64</v>
      </c>
      <c r="D656" s="37" t="s">
        <v>461</v>
      </c>
      <c r="E656" s="38" t="n">
        <v>43342</v>
      </c>
      <c r="F656" s="38" t="n">
        <v>43370</v>
      </c>
      <c r="G656" s="38" t="n">
        <v>43396</v>
      </c>
      <c r="H656" s="37" t="n">
        <v>131</v>
      </c>
      <c r="I656" s="37" t="n">
        <v>11</v>
      </c>
      <c r="J656" s="37" t="n">
        <v>3</v>
      </c>
      <c r="K656" s="39" t="n">
        <v>54627</v>
      </c>
      <c r="L656" s="37" t="s">
        <v>113</v>
      </c>
      <c r="M656" s="37" t="n">
        <f aca="false">IF(OR(E656="",F656=""),"",F656-E656)</f>
        <v>28</v>
      </c>
      <c r="N656" s="37" t="n">
        <f aca="false">IF(OR(E656="",G656=""),"",G656-E656)</f>
        <v>54</v>
      </c>
    </row>
    <row r="657" customFormat="false" ht="15" hidden="false" customHeight="false" outlineLevel="0" collapsed="false">
      <c r="A657" s="37" t="s">
        <v>2989</v>
      </c>
      <c r="B657" s="37" t="s">
        <v>1273</v>
      </c>
      <c r="C657" s="37" t="s">
        <v>61</v>
      </c>
      <c r="D657" s="37" t="s">
        <v>491</v>
      </c>
      <c r="E657" s="38" t="n">
        <v>44777</v>
      </c>
      <c r="F657" s="38" t="n">
        <v>44828</v>
      </c>
      <c r="G657" s="38" t="n">
        <v>44843</v>
      </c>
      <c r="H657" s="37" t="n">
        <v>252</v>
      </c>
      <c r="I657" s="37" t="n">
        <v>5</v>
      </c>
      <c r="J657" s="37" t="n">
        <v>1</v>
      </c>
      <c r="K657" s="39" t="n">
        <v>75888</v>
      </c>
      <c r="L657" s="37" t="s">
        <v>112</v>
      </c>
      <c r="M657" s="37" t="n">
        <f aca="false">IF(OR(E657="",F657=""),"",F657-E657)</f>
        <v>51</v>
      </c>
      <c r="N657" s="37" t="n">
        <f aca="false">IF(OR(E657="",G657=""),"",G657-E657)</f>
        <v>66</v>
      </c>
    </row>
    <row r="658" customFormat="false" ht="15" hidden="false" customHeight="false" outlineLevel="0" collapsed="false">
      <c r="A658" s="37" t="s">
        <v>2990</v>
      </c>
      <c r="B658" s="37" t="s">
        <v>1274</v>
      </c>
      <c r="C658" s="37" t="s">
        <v>60</v>
      </c>
      <c r="D658" s="37" t="s">
        <v>366</v>
      </c>
      <c r="E658" s="38" t="n">
        <v>43658</v>
      </c>
      <c r="F658" s="38" t="n">
        <v>43627</v>
      </c>
      <c r="G658" s="38" t="n">
        <v>43682</v>
      </c>
      <c r="H658" s="37" t="n">
        <v>166</v>
      </c>
      <c r="I658" s="37" t="n">
        <v>9</v>
      </c>
      <c r="J658" s="37" t="n">
        <v>1</v>
      </c>
      <c r="K658" s="39" t="n">
        <v>23876</v>
      </c>
      <c r="L658" s="37" t="s">
        <v>111</v>
      </c>
      <c r="M658" s="37" t="n">
        <f aca="false">IF(OR(E658="",F658=""),"",F658-E658)</f>
        <v>-31</v>
      </c>
      <c r="N658" s="37" t="n">
        <f aca="false">IF(OR(E658="",G658=""),"",G658-E658)</f>
        <v>24</v>
      </c>
    </row>
    <row r="659" customFormat="false" ht="15" hidden="false" customHeight="false" outlineLevel="0" collapsed="false">
      <c r="A659" s="37" t="s">
        <v>2991</v>
      </c>
      <c r="B659" s="37" t="s">
        <v>849</v>
      </c>
      <c r="C659" s="37" t="s">
        <v>67</v>
      </c>
      <c r="D659" s="37" t="s">
        <v>664</v>
      </c>
      <c r="E659" s="38" t="n">
        <v>44331</v>
      </c>
      <c r="F659" s="38" t="n">
        <v>44341</v>
      </c>
      <c r="G659" s="38" t="n">
        <v>44396</v>
      </c>
      <c r="H659" s="37" t="n">
        <v>117</v>
      </c>
      <c r="I659" s="37" t="n">
        <v>6</v>
      </c>
      <c r="J659" s="37" t="n">
        <v>3</v>
      </c>
      <c r="K659" s="39" t="n">
        <v>45404</v>
      </c>
      <c r="L659" s="37" t="s">
        <v>112</v>
      </c>
      <c r="M659" s="37" t="n">
        <f aca="false">IF(OR(E659="",F659=""),"",F659-E659)</f>
        <v>10</v>
      </c>
      <c r="N659" s="37" t="n">
        <f aca="false">IF(OR(E659="",G659=""),"",G659-E659)</f>
        <v>65</v>
      </c>
    </row>
    <row r="660" customFormat="false" ht="15" hidden="false" customHeight="false" outlineLevel="0" collapsed="false">
      <c r="A660" s="37" t="s">
        <v>2992</v>
      </c>
      <c r="B660" s="37" t="s">
        <v>1275</v>
      </c>
      <c r="C660" s="37" t="s">
        <v>64</v>
      </c>
      <c r="D660" s="37" t="s">
        <v>461</v>
      </c>
      <c r="E660" s="38" t="n">
        <v>44885</v>
      </c>
      <c r="F660" s="38" t="n">
        <v>44880</v>
      </c>
      <c r="G660" s="38" t="n">
        <v>44923</v>
      </c>
      <c r="H660" s="37" t="n">
        <v>30</v>
      </c>
      <c r="I660" s="37" t="n">
        <v>5</v>
      </c>
      <c r="J660" s="37" t="n">
        <v>1</v>
      </c>
      <c r="K660" s="39" t="n">
        <v>53202</v>
      </c>
      <c r="L660" s="37" t="s">
        <v>111</v>
      </c>
      <c r="M660" s="37" t="n">
        <f aca="false">IF(OR(E660="",F660=""),"",F660-E660)</f>
        <v>-5</v>
      </c>
      <c r="N660" s="37" t="n">
        <f aca="false">IF(OR(E660="",G660=""),"",G660-E660)</f>
        <v>38</v>
      </c>
    </row>
    <row r="661" customFormat="false" ht="15" hidden="false" customHeight="false" outlineLevel="0" collapsed="false">
      <c r="A661" s="37" t="s">
        <v>2993</v>
      </c>
      <c r="B661" s="37" t="s">
        <v>1276</v>
      </c>
      <c r="C661" s="37" t="s">
        <v>60</v>
      </c>
      <c r="D661" s="37" t="s">
        <v>384</v>
      </c>
      <c r="E661" s="38" t="n">
        <v>43781</v>
      </c>
      <c r="F661" s="38" t="n">
        <v>43782</v>
      </c>
      <c r="G661" s="38" t="n">
        <v>43827</v>
      </c>
      <c r="H661" s="37" t="n">
        <v>69</v>
      </c>
      <c r="I661" s="37" t="n">
        <v>7</v>
      </c>
      <c r="J661" s="37" t="n">
        <v>1</v>
      </c>
      <c r="K661" s="39" t="n">
        <v>15557</v>
      </c>
      <c r="L661" s="37" t="s">
        <v>114</v>
      </c>
      <c r="M661" s="37" t="n">
        <f aca="false">IF(OR(E661="",F661=""),"",F661-E661)</f>
        <v>1</v>
      </c>
      <c r="N661" s="37" t="n">
        <f aca="false">IF(OR(E661="",G661=""),"",G661-E661)</f>
        <v>46</v>
      </c>
    </row>
    <row r="662" customFormat="false" ht="15" hidden="false" customHeight="false" outlineLevel="0" collapsed="false">
      <c r="A662" s="37" t="s">
        <v>2994</v>
      </c>
      <c r="B662" s="37" t="s">
        <v>1277</v>
      </c>
      <c r="C662" s="37" t="s">
        <v>60</v>
      </c>
      <c r="D662" s="37" t="s">
        <v>366</v>
      </c>
      <c r="E662" s="38" t="n">
        <v>45565</v>
      </c>
      <c r="F662" s="38" t="n">
        <v>45571</v>
      </c>
      <c r="G662" s="38" t="n">
        <v>45604</v>
      </c>
      <c r="H662" s="37" t="n">
        <v>56</v>
      </c>
      <c r="I662" s="37" t="n">
        <v>6</v>
      </c>
      <c r="J662" s="37" t="n">
        <v>1</v>
      </c>
      <c r="K662" s="39" t="n">
        <v>50589</v>
      </c>
      <c r="L662" s="37" t="s">
        <v>111</v>
      </c>
      <c r="M662" s="37" t="n">
        <f aca="false">IF(OR(E662="",F662=""),"",F662-E662)</f>
        <v>6</v>
      </c>
      <c r="N662" s="37" t="n">
        <f aca="false">IF(OR(E662="",G662=""),"",G662-E662)</f>
        <v>39</v>
      </c>
    </row>
    <row r="663" customFormat="false" ht="15" hidden="false" customHeight="false" outlineLevel="0" collapsed="false">
      <c r="A663" s="37" t="s">
        <v>2995</v>
      </c>
      <c r="B663" s="37" t="s">
        <v>1278</v>
      </c>
      <c r="C663" s="37" t="s">
        <v>63</v>
      </c>
      <c r="D663" s="37" t="s">
        <v>626</v>
      </c>
      <c r="E663" s="38" t="n">
        <v>42146</v>
      </c>
      <c r="F663" s="38" t="n">
        <v>42114</v>
      </c>
      <c r="G663" s="38" t="n">
        <v>42171</v>
      </c>
      <c r="H663" s="37" t="n">
        <v>36</v>
      </c>
      <c r="I663" s="37" t="n">
        <v>13</v>
      </c>
      <c r="J663" s="37" t="n">
        <v>1</v>
      </c>
      <c r="K663" s="39" t="n">
        <v>6306</v>
      </c>
      <c r="L663" s="37" t="s">
        <v>111</v>
      </c>
      <c r="M663" s="37" t="n">
        <f aca="false">IF(OR(E663="",F663=""),"",F663-E663)</f>
        <v>-32</v>
      </c>
      <c r="N663" s="37" t="n">
        <f aca="false">IF(OR(E663="",G663=""),"",G663-E663)</f>
        <v>25</v>
      </c>
    </row>
    <row r="664" customFormat="false" ht="15" hidden="false" customHeight="false" outlineLevel="0" collapsed="false">
      <c r="A664" s="37" t="s">
        <v>2996</v>
      </c>
      <c r="B664" s="37" t="s">
        <v>1279</v>
      </c>
      <c r="C664" s="37" t="s">
        <v>60</v>
      </c>
      <c r="D664" s="37" t="s">
        <v>393</v>
      </c>
      <c r="E664" s="38" t="n">
        <v>44262</v>
      </c>
      <c r="F664" s="38" t="n">
        <v>44261</v>
      </c>
      <c r="G664" s="38" t="n">
        <v>44309</v>
      </c>
      <c r="H664" s="37" t="n">
        <v>114</v>
      </c>
      <c r="I664" s="37" t="n">
        <v>4</v>
      </c>
      <c r="J664" s="37" t="n">
        <v>1</v>
      </c>
      <c r="K664" s="39" t="n">
        <v>35038</v>
      </c>
      <c r="L664" s="37" t="s">
        <v>112</v>
      </c>
      <c r="M664" s="37" t="n">
        <f aca="false">IF(OR(E664="",F664=""),"",F664-E664)</f>
        <v>-1</v>
      </c>
      <c r="N664" s="37" t="n">
        <f aca="false">IF(OR(E664="",G664=""),"",G664-E664)</f>
        <v>47</v>
      </c>
    </row>
    <row r="665" customFormat="false" ht="15" hidden="false" customHeight="false" outlineLevel="0" collapsed="false">
      <c r="A665" s="37" t="s">
        <v>2997</v>
      </c>
      <c r="B665" s="37" t="s">
        <v>1280</v>
      </c>
      <c r="C665" s="37" t="s">
        <v>60</v>
      </c>
      <c r="D665" s="37" t="s">
        <v>366</v>
      </c>
      <c r="E665" s="38" t="n">
        <v>45478</v>
      </c>
      <c r="F665" s="38" t="n">
        <v>45499</v>
      </c>
      <c r="G665" s="38" t="n">
        <v>45541</v>
      </c>
      <c r="H665" s="37" t="n">
        <v>46</v>
      </c>
      <c r="I665" s="37" t="n">
        <v>10</v>
      </c>
      <c r="J665" s="37" t="n">
        <v>1</v>
      </c>
      <c r="K665" s="39" t="n">
        <v>11546</v>
      </c>
      <c r="L665" s="37" t="s">
        <v>114</v>
      </c>
      <c r="M665" s="37" t="n">
        <f aca="false">IF(OR(E665="",F665=""),"",F665-E665)</f>
        <v>21</v>
      </c>
      <c r="N665" s="37" t="n">
        <f aca="false">IF(OR(E665="",G665=""),"",G665-E665)</f>
        <v>63</v>
      </c>
    </row>
    <row r="666" customFormat="false" ht="15" hidden="false" customHeight="false" outlineLevel="0" collapsed="false">
      <c r="A666" s="37" t="s">
        <v>2998</v>
      </c>
      <c r="B666" s="37" t="s">
        <v>810</v>
      </c>
      <c r="C666" s="37" t="s">
        <v>61</v>
      </c>
      <c r="D666" s="37" t="s">
        <v>423</v>
      </c>
      <c r="E666" s="38" t="n">
        <v>43605</v>
      </c>
      <c r="F666" s="38" t="n">
        <v>43648</v>
      </c>
      <c r="G666" s="38" t="n">
        <v>43680</v>
      </c>
      <c r="H666" s="37" t="n">
        <v>50</v>
      </c>
      <c r="I666" s="37" t="n">
        <v>11</v>
      </c>
      <c r="J666" s="37" t="n">
        <v>1</v>
      </c>
      <c r="K666" s="39" t="n">
        <v>24985</v>
      </c>
      <c r="L666" s="37" t="s">
        <v>113</v>
      </c>
      <c r="M666" s="37" t="n">
        <f aca="false">IF(OR(E666="",F666=""),"",F666-E666)</f>
        <v>43</v>
      </c>
      <c r="N666" s="37" t="n">
        <f aca="false">IF(OR(E666="",G666=""),"",G666-E666)</f>
        <v>75</v>
      </c>
    </row>
    <row r="667" customFormat="false" ht="15" hidden="false" customHeight="false" outlineLevel="0" collapsed="false">
      <c r="A667" s="37" t="s">
        <v>2999</v>
      </c>
      <c r="B667" s="37" t="s">
        <v>441</v>
      </c>
      <c r="C667" s="37" t="s">
        <v>64</v>
      </c>
      <c r="D667" s="37" t="s">
        <v>457</v>
      </c>
      <c r="E667" s="38" t="n">
        <v>45834</v>
      </c>
      <c r="F667" s="38" t="n">
        <v>45865</v>
      </c>
      <c r="G667" s="38" t="n">
        <v>45899</v>
      </c>
      <c r="H667" s="37" t="n">
        <v>32</v>
      </c>
      <c r="I667" s="37" t="n">
        <v>13</v>
      </c>
      <c r="J667" s="37" t="n">
        <v>2</v>
      </c>
      <c r="K667" s="39" t="n">
        <v>20478</v>
      </c>
      <c r="L667" s="37" t="s">
        <v>111</v>
      </c>
      <c r="M667" s="37" t="n">
        <f aca="false">IF(OR(E667="",F667=""),"",F667-E667)</f>
        <v>31</v>
      </c>
      <c r="N667" s="37" t="n">
        <f aca="false">IF(OR(E667="",G667=""),"",G667-E667)</f>
        <v>65</v>
      </c>
    </row>
    <row r="668" customFormat="false" ht="15" hidden="false" customHeight="false" outlineLevel="0" collapsed="false">
      <c r="A668" s="37" t="s">
        <v>3000</v>
      </c>
      <c r="B668" s="37" t="s">
        <v>1281</v>
      </c>
      <c r="C668" s="37" t="s">
        <v>67</v>
      </c>
      <c r="D668" s="37" t="s">
        <v>664</v>
      </c>
      <c r="E668" s="38" t="n">
        <v>43969</v>
      </c>
      <c r="F668" s="38" t="n">
        <v>43978</v>
      </c>
      <c r="G668" s="38" t="n">
        <v>44027</v>
      </c>
      <c r="H668" s="37" t="n">
        <v>12</v>
      </c>
      <c r="I668" s="37" t="n">
        <v>9</v>
      </c>
      <c r="J668" s="37" t="n">
        <v>3</v>
      </c>
      <c r="K668" s="39" t="n">
        <v>8426</v>
      </c>
      <c r="L668" s="37" t="s">
        <v>114</v>
      </c>
      <c r="M668" s="37" t="n">
        <f aca="false">IF(OR(E668="",F668=""),"",F668-E668)</f>
        <v>9</v>
      </c>
      <c r="N668" s="37" t="n">
        <f aca="false">IF(OR(E668="",G668=""),"",G668-E668)</f>
        <v>58</v>
      </c>
    </row>
    <row r="669" customFormat="false" ht="15" hidden="false" customHeight="false" outlineLevel="0" collapsed="false">
      <c r="A669" s="37" t="s">
        <v>3001</v>
      </c>
      <c r="B669" s="37" t="s">
        <v>1282</v>
      </c>
      <c r="C669" s="37" t="s">
        <v>66</v>
      </c>
      <c r="D669" s="37" t="s">
        <v>475</v>
      </c>
      <c r="E669" s="38" t="n">
        <v>45267</v>
      </c>
      <c r="F669" s="38" t="n">
        <v>45282</v>
      </c>
      <c r="G669" s="38" t="n">
        <v>45310</v>
      </c>
      <c r="H669" s="37" t="n">
        <v>153</v>
      </c>
      <c r="I669" s="37" t="n">
        <v>9</v>
      </c>
      <c r="J669" s="37" t="n">
        <v>1</v>
      </c>
      <c r="K669" s="39" t="n">
        <v>13403</v>
      </c>
      <c r="L669" s="37" t="s">
        <v>111</v>
      </c>
      <c r="M669" s="37" t="n">
        <f aca="false">IF(OR(E669="",F669=""),"",F669-E669)</f>
        <v>15</v>
      </c>
      <c r="N669" s="37" t="n">
        <f aca="false">IF(OR(E669="",G669=""),"",G669-E669)</f>
        <v>43</v>
      </c>
    </row>
    <row r="670" customFormat="false" ht="15" hidden="false" customHeight="false" outlineLevel="0" collapsed="false">
      <c r="A670" s="37" t="s">
        <v>3002</v>
      </c>
      <c r="B670" s="37" t="s">
        <v>1283</v>
      </c>
      <c r="C670" s="37" t="s">
        <v>61</v>
      </c>
      <c r="D670" s="37" t="s">
        <v>380</v>
      </c>
      <c r="E670" s="38" t="n">
        <v>42041</v>
      </c>
      <c r="F670" s="38" t="n">
        <v>42036</v>
      </c>
      <c r="G670" s="38" t="n">
        <v>42081</v>
      </c>
      <c r="H670" s="37" t="n">
        <v>95</v>
      </c>
      <c r="I670" s="37" t="n">
        <v>9</v>
      </c>
      <c r="J670" s="37" t="n">
        <v>1</v>
      </c>
      <c r="K670" s="39" t="n">
        <v>54662</v>
      </c>
      <c r="L670" s="37" t="s">
        <v>114</v>
      </c>
      <c r="M670" s="37" t="n">
        <f aca="false">IF(OR(E670="",F670=""),"",F670-E670)</f>
        <v>-5</v>
      </c>
      <c r="N670" s="37" t="n">
        <f aca="false">IF(OR(E670="",G670=""),"",G670-E670)</f>
        <v>40</v>
      </c>
    </row>
    <row r="671" customFormat="false" ht="15" hidden="false" customHeight="false" outlineLevel="0" collapsed="false">
      <c r="A671" s="37" t="s">
        <v>3003</v>
      </c>
      <c r="B671" s="37" t="s">
        <v>617</v>
      </c>
      <c r="C671" s="37" t="s">
        <v>65</v>
      </c>
      <c r="D671" s="37" t="s">
        <v>500</v>
      </c>
      <c r="E671" s="38" t="n">
        <v>44299</v>
      </c>
      <c r="F671" s="38" t="n">
        <v>44323</v>
      </c>
      <c r="G671" s="38" t="n">
        <v>44349</v>
      </c>
      <c r="H671" s="37" t="n">
        <v>68</v>
      </c>
      <c r="I671" s="37" t="n">
        <v>11</v>
      </c>
      <c r="J671" s="37" t="n">
        <v>1</v>
      </c>
      <c r="K671" s="39" t="n">
        <v>54417</v>
      </c>
      <c r="L671" s="37" t="s">
        <v>111</v>
      </c>
      <c r="M671" s="37" t="n">
        <f aca="false">IF(OR(E671="",F671=""),"",F671-E671)</f>
        <v>24</v>
      </c>
      <c r="N671" s="37" t="n">
        <f aca="false">IF(OR(E671="",G671=""),"",G671-E671)</f>
        <v>50</v>
      </c>
    </row>
    <row r="672" customFormat="false" ht="15" hidden="false" customHeight="false" outlineLevel="0" collapsed="false">
      <c r="A672" s="37" t="s">
        <v>3004</v>
      </c>
      <c r="B672" s="37" t="s">
        <v>1284</v>
      </c>
      <c r="C672" s="37" t="s">
        <v>60</v>
      </c>
      <c r="D672" s="37" t="s">
        <v>384</v>
      </c>
      <c r="E672" s="38" t="n">
        <v>43824</v>
      </c>
      <c r="F672" s="38" t="n">
        <v>43834</v>
      </c>
      <c r="G672" s="38" t="n">
        <v>43871</v>
      </c>
      <c r="H672" s="37" t="n">
        <v>106</v>
      </c>
      <c r="I672" s="37" t="n">
        <v>9</v>
      </c>
      <c r="J672" s="37" t="n">
        <v>1</v>
      </c>
      <c r="K672" s="39" t="n">
        <v>16288</v>
      </c>
      <c r="L672" s="37" t="s">
        <v>111</v>
      </c>
      <c r="M672" s="37" t="n">
        <f aca="false">IF(OR(E672="",F672=""),"",F672-E672)</f>
        <v>10</v>
      </c>
      <c r="N672" s="37" t="n">
        <f aca="false">IF(OR(E672="",G672=""),"",G672-E672)</f>
        <v>47</v>
      </c>
    </row>
    <row r="673" customFormat="false" ht="15" hidden="false" customHeight="false" outlineLevel="0" collapsed="false">
      <c r="A673" s="37" t="s">
        <v>3005</v>
      </c>
      <c r="B673" s="37" t="s">
        <v>946</v>
      </c>
      <c r="C673" s="37" t="s">
        <v>60</v>
      </c>
      <c r="D673" s="37" t="s">
        <v>407</v>
      </c>
      <c r="E673" s="38" t="n">
        <v>45435</v>
      </c>
      <c r="F673" s="38" t="n">
        <v>45455</v>
      </c>
      <c r="G673" s="38" t="n">
        <v>45487</v>
      </c>
      <c r="H673" s="37" t="n">
        <v>75</v>
      </c>
      <c r="I673" s="37" t="n">
        <v>10</v>
      </c>
      <c r="J673" s="37" t="n">
        <v>3</v>
      </c>
      <c r="K673" s="39" t="n">
        <v>15947</v>
      </c>
      <c r="L673" s="37" t="s">
        <v>114</v>
      </c>
      <c r="M673" s="37" t="n">
        <f aca="false">IF(OR(E673="",F673=""),"",F673-E673)</f>
        <v>20</v>
      </c>
      <c r="N673" s="37" t="n">
        <f aca="false">IF(OR(E673="",G673=""),"",G673-E673)</f>
        <v>52</v>
      </c>
    </row>
    <row r="674" customFormat="false" ht="15" hidden="false" customHeight="false" outlineLevel="0" collapsed="false">
      <c r="A674" s="37" t="s">
        <v>3006</v>
      </c>
      <c r="B674" s="37" t="s">
        <v>591</v>
      </c>
      <c r="C674" s="37" t="s">
        <v>60</v>
      </c>
      <c r="D674" s="37" t="s">
        <v>407</v>
      </c>
      <c r="E674" s="38" t="n">
        <v>45783</v>
      </c>
      <c r="F674" s="38" t="n">
        <v>45790</v>
      </c>
      <c r="G674" s="38" t="n">
        <v>45844</v>
      </c>
      <c r="H674" s="37" t="n">
        <v>81</v>
      </c>
      <c r="I674" s="37" t="n">
        <v>4</v>
      </c>
      <c r="J674" s="37" t="n">
        <v>1</v>
      </c>
      <c r="K674" s="39" t="n">
        <v>45060</v>
      </c>
      <c r="L674" s="37" t="s">
        <v>115</v>
      </c>
      <c r="M674" s="37" t="n">
        <f aca="false">IF(OR(E674="",F674=""),"",F674-E674)</f>
        <v>7</v>
      </c>
      <c r="N674" s="37" t="n">
        <f aca="false">IF(OR(E674="",G674=""),"",G674-E674)</f>
        <v>61</v>
      </c>
    </row>
    <row r="675" customFormat="false" ht="15" hidden="false" customHeight="false" outlineLevel="0" collapsed="false">
      <c r="A675" s="37" t="s">
        <v>3007</v>
      </c>
      <c r="B675" s="37" t="s">
        <v>1285</v>
      </c>
      <c r="C675" s="37" t="s">
        <v>63</v>
      </c>
      <c r="D675" s="37" t="s">
        <v>626</v>
      </c>
      <c r="E675" s="38" t="n">
        <v>45494</v>
      </c>
      <c r="F675" s="38" t="n">
        <v>45486</v>
      </c>
      <c r="G675" s="38" t="n">
        <v>45537</v>
      </c>
      <c r="H675" s="37" t="n">
        <v>115</v>
      </c>
      <c r="I675" s="37" t="n">
        <v>12</v>
      </c>
      <c r="J675" s="37" t="n">
        <v>2</v>
      </c>
      <c r="K675" s="39" t="n">
        <v>31147</v>
      </c>
      <c r="L675" s="37" t="s">
        <v>112</v>
      </c>
      <c r="M675" s="37" t="n">
        <f aca="false">IF(OR(E675="",F675=""),"",F675-E675)</f>
        <v>-8</v>
      </c>
      <c r="N675" s="37" t="n">
        <f aca="false">IF(OR(E675="",G675=""),"",G675-E675)</f>
        <v>43</v>
      </c>
    </row>
    <row r="676" customFormat="false" ht="15" hidden="false" customHeight="false" outlineLevel="0" collapsed="false">
      <c r="A676" s="37" t="s">
        <v>3008</v>
      </c>
      <c r="B676" s="37" t="s">
        <v>1287</v>
      </c>
      <c r="C676" s="37" t="s">
        <v>60</v>
      </c>
      <c r="D676" s="37" t="s">
        <v>384</v>
      </c>
      <c r="E676" s="38" t="n">
        <v>45445</v>
      </c>
      <c r="F676" s="38" t="n">
        <v>45447</v>
      </c>
      <c r="G676" s="38" t="n">
        <v>45497</v>
      </c>
      <c r="H676" s="37" t="n">
        <v>37</v>
      </c>
      <c r="I676" s="37" t="n">
        <v>13</v>
      </c>
      <c r="J676" s="37" t="n">
        <v>2</v>
      </c>
      <c r="K676" s="39" t="n">
        <v>21148</v>
      </c>
      <c r="L676" s="37" t="s">
        <v>114</v>
      </c>
      <c r="M676" s="37" t="n">
        <f aca="false">IF(OR(E676="",F676=""),"",F676-E676)</f>
        <v>2</v>
      </c>
      <c r="N676" s="37" t="n">
        <f aca="false">IF(OR(E676="",G676=""),"",G676-E676)</f>
        <v>52</v>
      </c>
    </row>
    <row r="677" customFormat="false" ht="15" hidden="false" customHeight="false" outlineLevel="0" collapsed="false">
      <c r="A677" s="37" t="s">
        <v>3009</v>
      </c>
      <c r="B677" s="37" t="s">
        <v>562</v>
      </c>
      <c r="C677" s="37" t="s">
        <v>62</v>
      </c>
      <c r="D677" s="37" t="s">
        <v>481</v>
      </c>
      <c r="E677" s="38" t="n">
        <v>42691</v>
      </c>
      <c r="F677" s="38" t="n">
        <v>42706</v>
      </c>
      <c r="G677" s="38" t="n">
        <v>42753</v>
      </c>
      <c r="H677" s="37" t="n">
        <v>34</v>
      </c>
      <c r="I677" s="37" t="n">
        <v>8</v>
      </c>
      <c r="J677" s="37" t="n">
        <v>2</v>
      </c>
      <c r="K677" s="39" t="n">
        <v>61290</v>
      </c>
      <c r="L677" s="37" t="s">
        <v>112</v>
      </c>
      <c r="M677" s="37" t="n">
        <f aca="false">IF(OR(E677="",F677=""),"",F677-E677)</f>
        <v>15</v>
      </c>
      <c r="N677" s="37" t="n">
        <f aca="false">IF(OR(E677="",G677=""),"",G677-E677)</f>
        <v>62</v>
      </c>
    </row>
    <row r="678" customFormat="false" ht="15" hidden="false" customHeight="false" outlineLevel="0" collapsed="false">
      <c r="A678" s="37" t="s">
        <v>3010</v>
      </c>
      <c r="B678" s="37" t="s">
        <v>1288</v>
      </c>
      <c r="C678" s="37" t="s">
        <v>63</v>
      </c>
      <c r="D678" s="37" t="s">
        <v>388</v>
      </c>
      <c r="E678" s="38" t="n">
        <v>45866</v>
      </c>
      <c r="F678" s="38" t="n">
        <v>45858</v>
      </c>
      <c r="G678" s="38" t="n">
        <v>45905</v>
      </c>
      <c r="H678" s="37" t="n">
        <v>19</v>
      </c>
      <c r="I678" s="37" t="n">
        <v>10</v>
      </c>
      <c r="J678" s="37" t="n">
        <v>2</v>
      </c>
      <c r="K678" s="39" t="n">
        <v>10089</v>
      </c>
      <c r="L678" s="37" t="s">
        <v>115</v>
      </c>
      <c r="M678" s="37" t="n">
        <f aca="false">IF(OR(E678="",F678=""),"",F678-E678)</f>
        <v>-8</v>
      </c>
      <c r="N678" s="37" t="n">
        <f aca="false">IF(OR(E678="",G678=""),"",G678-E678)</f>
        <v>39</v>
      </c>
    </row>
    <row r="679" customFormat="false" ht="15" hidden="false" customHeight="false" outlineLevel="0" collapsed="false">
      <c r="A679" s="37" t="s">
        <v>3011</v>
      </c>
      <c r="B679" s="37" t="s">
        <v>1289</v>
      </c>
      <c r="C679" s="37" t="s">
        <v>68</v>
      </c>
      <c r="D679" s="37" t="s">
        <v>403</v>
      </c>
      <c r="E679" s="38" t="n">
        <v>44328</v>
      </c>
      <c r="F679" s="38" t="n">
        <v>44329</v>
      </c>
      <c r="G679" s="38" t="n">
        <v>44369</v>
      </c>
      <c r="H679" s="37" t="n">
        <v>80</v>
      </c>
      <c r="I679" s="37" t="n">
        <v>12</v>
      </c>
      <c r="J679" s="37" t="n">
        <v>1</v>
      </c>
      <c r="K679" s="39" t="n">
        <v>15637</v>
      </c>
      <c r="L679" s="37" t="s">
        <v>112</v>
      </c>
      <c r="M679" s="37" t="n">
        <f aca="false">IF(OR(E679="",F679=""),"",F679-E679)</f>
        <v>1</v>
      </c>
      <c r="N679" s="37" t="n">
        <f aca="false">IF(OR(E679="",G679=""),"",G679-E679)</f>
        <v>41</v>
      </c>
    </row>
    <row r="680" customFormat="false" ht="15" hidden="false" customHeight="false" outlineLevel="0" collapsed="false">
      <c r="A680" s="37" t="s">
        <v>3012</v>
      </c>
      <c r="B680" s="37" t="s">
        <v>1291</v>
      </c>
      <c r="C680" s="37" t="s">
        <v>60</v>
      </c>
      <c r="D680" s="37" t="s">
        <v>393</v>
      </c>
      <c r="E680" s="38" t="n">
        <v>44382</v>
      </c>
      <c r="F680" s="38" t="n">
        <v>44376</v>
      </c>
      <c r="G680" s="38" t="n">
        <v>44417</v>
      </c>
      <c r="H680" s="37" t="n">
        <v>47</v>
      </c>
      <c r="I680" s="37" t="n">
        <v>8</v>
      </c>
      <c r="J680" s="37" t="n">
        <v>3</v>
      </c>
      <c r="K680" s="39" t="n">
        <v>39632</v>
      </c>
      <c r="L680" s="37" t="s">
        <v>112</v>
      </c>
      <c r="M680" s="37" t="n">
        <f aca="false">IF(OR(E680="",F680=""),"",F680-E680)</f>
        <v>-6</v>
      </c>
      <c r="N680" s="37" t="n">
        <f aca="false">IF(OR(E680="",G680=""),"",G680-E680)</f>
        <v>35</v>
      </c>
    </row>
    <row r="681" customFormat="false" ht="15" hidden="false" customHeight="false" outlineLevel="0" collapsed="false">
      <c r="A681" s="37" t="s">
        <v>3013</v>
      </c>
      <c r="B681" s="37" t="s">
        <v>1292</v>
      </c>
      <c r="C681" s="37" t="s">
        <v>63</v>
      </c>
      <c r="D681" s="37" t="s">
        <v>626</v>
      </c>
      <c r="E681" s="38" t="n">
        <v>44302</v>
      </c>
      <c r="F681" s="38" t="n">
        <v>44359</v>
      </c>
      <c r="G681" s="38" t="n">
        <v>44374</v>
      </c>
      <c r="H681" s="37" t="n">
        <v>109</v>
      </c>
      <c r="I681" s="37" t="n">
        <v>5</v>
      </c>
      <c r="J681" s="37" t="n">
        <v>2</v>
      </c>
      <c r="K681" s="39" t="n">
        <v>24881</v>
      </c>
      <c r="L681" s="37" t="s">
        <v>112</v>
      </c>
      <c r="M681" s="37" t="n">
        <f aca="false">IF(OR(E681="",F681=""),"",F681-E681)</f>
        <v>57</v>
      </c>
      <c r="N681" s="37" t="n">
        <f aca="false">IF(OR(E681="",G681=""),"",G681-E681)</f>
        <v>72</v>
      </c>
    </row>
    <row r="682" customFormat="false" ht="15" hidden="false" customHeight="false" outlineLevel="0" collapsed="false">
      <c r="A682" s="37" t="s">
        <v>3014</v>
      </c>
      <c r="B682" s="37" t="s">
        <v>1294</v>
      </c>
      <c r="C682" s="37" t="s">
        <v>65</v>
      </c>
      <c r="D682" s="37" t="s">
        <v>650</v>
      </c>
      <c r="E682" s="38" t="n">
        <v>44707</v>
      </c>
      <c r="F682" s="38" t="n">
        <v>44683</v>
      </c>
      <c r="G682" s="38" t="n">
        <v>44732</v>
      </c>
      <c r="H682" s="37" t="n">
        <v>88</v>
      </c>
      <c r="I682" s="37" t="n">
        <v>11</v>
      </c>
      <c r="J682" s="37" t="n">
        <v>2</v>
      </c>
      <c r="K682" s="39" t="n">
        <v>73359</v>
      </c>
      <c r="L682" s="37" t="s">
        <v>112</v>
      </c>
      <c r="M682" s="37" t="n">
        <f aca="false">IF(OR(E682="",F682=""),"",F682-E682)</f>
        <v>-24</v>
      </c>
      <c r="N682" s="37" t="n">
        <f aca="false">IF(OR(E682="",G682=""),"",G682-E682)</f>
        <v>25</v>
      </c>
    </row>
    <row r="683" customFormat="false" ht="15" hidden="false" customHeight="false" outlineLevel="0" collapsed="false">
      <c r="A683" s="37" t="s">
        <v>3015</v>
      </c>
      <c r="B683" s="37" t="s">
        <v>492</v>
      </c>
      <c r="C683" s="37" t="s">
        <v>61</v>
      </c>
      <c r="D683" s="37" t="s">
        <v>423</v>
      </c>
      <c r="E683" s="38" t="n">
        <v>43823</v>
      </c>
      <c r="F683" s="38" t="n">
        <v>43876</v>
      </c>
      <c r="G683" s="38" t="n">
        <v>43912</v>
      </c>
      <c r="H683" s="37" t="n">
        <v>45</v>
      </c>
      <c r="I683" s="37" t="n">
        <v>6</v>
      </c>
      <c r="J683" s="37" t="n">
        <v>3</v>
      </c>
      <c r="K683" s="39" t="n">
        <v>56310</v>
      </c>
      <c r="L683" s="37" t="s">
        <v>115</v>
      </c>
      <c r="M683" s="37" t="n">
        <f aca="false">IF(OR(E683="",F683=""),"",F683-E683)</f>
        <v>53</v>
      </c>
      <c r="N683" s="37" t="n">
        <f aca="false">IF(OR(E683="",G683=""),"",G683-E683)</f>
        <v>89</v>
      </c>
    </row>
    <row r="684" customFormat="false" ht="15" hidden="false" customHeight="false" outlineLevel="0" collapsed="false">
      <c r="A684" s="37" t="s">
        <v>3016</v>
      </c>
      <c r="B684" s="37" t="s">
        <v>1295</v>
      </c>
      <c r="C684" s="37" t="s">
        <v>64</v>
      </c>
      <c r="D684" s="37" t="s">
        <v>440</v>
      </c>
      <c r="E684" s="38" t="n">
        <v>45546</v>
      </c>
      <c r="F684" s="38" t="n">
        <v>45530</v>
      </c>
      <c r="G684" s="38" t="n">
        <v>45588</v>
      </c>
      <c r="H684" s="37" t="n">
        <v>133</v>
      </c>
      <c r="I684" s="37" t="n">
        <v>7</v>
      </c>
      <c r="J684" s="37" t="n">
        <v>2</v>
      </c>
      <c r="K684" s="39" t="n">
        <v>31119</v>
      </c>
      <c r="L684" s="37" t="s">
        <v>113</v>
      </c>
      <c r="M684" s="37" t="n">
        <f aca="false">IF(OR(E684="",F684=""),"",F684-E684)</f>
        <v>-16</v>
      </c>
      <c r="N684" s="37" t="n">
        <f aca="false">IF(OR(E684="",G684=""),"",G684-E684)</f>
        <v>42</v>
      </c>
    </row>
    <row r="685" customFormat="false" ht="15" hidden="false" customHeight="false" outlineLevel="0" collapsed="false">
      <c r="A685" s="37" t="s">
        <v>3017</v>
      </c>
      <c r="B685" s="37" t="s">
        <v>1296</v>
      </c>
      <c r="C685" s="37" t="s">
        <v>64</v>
      </c>
      <c r="D685" s="37" t="s">
        <v>461</v>
      </c>
      <c r="E685" s="38" t="n">
        <v>44918</v>
      </c>
      <c r="F685" s="38" t="n">
        <v>44915</v>
      </c>
      <c r="G685" s="38" t="n">
        <v>44959</v>
      </c>
      <c r="H685" s="37" t="n">
        <v>105</v>
      </c>
      <c r="I685" s="37" t="n">
        <v>7</v>
      </c>
      <c r="J685" s="37" t="n">
        <v>3</v>
      </c>
      <c r="K685" s="39" t="n">
        <v>26001</v>
      </c>
      <c r="L685" s="37" t="s">
        <v>114</v>
      </c>
      <c r="M685" s="37" t="n">
        <f aca="false">IF(OR(E685="",F685=""),"",F685-E685)</f>
        <v>-3</v>
      </c>
      <c r="N685" s="37" t="n">
        <f aca="false">IF(OR(E685="",G685=""),"",G685-E685)</f>
        <v>41</v>
      </c>
    </row>
    <row r="686" customFormat="false" ht="15" hidden="false" customHeight="false" outlineLevel="0" collapsed="false">
      <c r="A686" s="37" t="s">
        <v>3018</v>
      </c>
      <c r="B686" s="37" t="s">
        <v>1297</v>
      </c>
      <c r="C686" s="37" t="s">
        <v>60</v>
      </c>
      <c r="D686" s="37" t="s">
        <v>470</v>
      </c>
      <c r="E686" s="38" t="n">
        <v>45745</v>
      </c>
      <c r="F686" s="38" t="n">
        <v>45742</v>
      </c>
      <c r="G686" s="38" t="n">
        <v>45790</v>
      </c>
      <c r="H686" s="37" t="n">
        <v>49</v>
      </c>
      <c r="I686" s="37" t="n">
        <v>6</v>
      </c>
      <c r="J686" s="37" t="n">
        <v>2</v>
      </c>
      <c r="K686" s="39" t="n">
        <v>18492</v>
      </c>
      <c r="L686" s="37" t="s">
        <v>112</v>
      </c>
      <c r="M686" s="37" t="n">
        <f aca="false">IF(OR(E686="",F686=""),"",F686-E686)</f>
        <v>-3</v>
      </c>
      <c r="N686" s="37" t="n">
        <f aca="false">IF(OR(E686="",G686=""),"",G686-E686)</f>
        <v>45</v>
      </c>
    </row>
    <row r="687" customFormat="false" ht="15" hidden="false" customHeight="false" outlineLevel="0" collapsed="false">
      <c r="A687" s="37" t="s">
        <v>3019</v>
      </c>
      <c r="B687" s="37" t="s">
        <v>1298</v>
      </c>
      <c r="C687" s="37" t="s">
        <v>63</v>
      </c>
      <c r="D687" s="37" t="s">
        <v>371</v>
      </c>
      <c r="E687" s="38" t="n">
        <v>46202</v>
      </c>
      <c r="F687" s="38" t="n">
        <v>46210</v>
      </c>
      <c r="G687" s="38" t="n">
        <v>46241</v>
      </c>
      <c r="H687" s="37" t="n">
        <v>109</v>
      </c>
      <c r="I687" s="37" t="n">
        <v>9</v>
      </c>
      <c r="J687" s="37" t="n">
        <v>1</v>
      </c>
      <c r="K687" s="39" t="n">
        <v>33300</v>
      </c>
      <c r="L687" s="37" t="s">
        <v>115</v>
      </c>
      <c r="M687" s="37" t="n">
        <f aca="false">IF(OR(E687="",F687=""),"",F687-E687)</f>
        <v>8</v>
      </c>
      <c r="N687" s="37" t="n">
        <f aca="false">IF(OR(E687="",G687=""),"",G687-E687)</f>
        <v>39</v>
      </c>
    </row>
    <row r="688" customFormat="false" ht="15" hidden="false" customHeight="false" outlineLevel="0" collapsed="false">
      <c r="A688" s="37" t="s">
        <v>3020</v>
      </c>
      <c r="B688" s="37" t="s">
        <v>998</v>
      </c>
      <c r="C688" s="37" t="s">
        <v>68</v>
      </c>
      <c r="D688" s="37" t="s">
        <v>789</v>
      </c>
      <c r="E688" s="38" t="n">
        <v>42431</v>
      </c>
      <c r="F688" s="38" t="n">
        <v>42435</v>
      </c>
      <c r="G688" s="38" t="n">
        <v>42478</v>
      </c>
      <c r="H688" s="37" t="n">
        <v>87</v>
      </c>
      <c r="I688" s="37" t="n">
        <v>5</v>
      </c>
      <c r="J688" s="37" t="n">
        <v>2</v>
      </c>
      <c r="K688" s="39" t="n">
        <v>36964</v>
      </c>
      <c r="L688" s="37" t="s">
        <v>114</v>
      </c>
      <c r="M688" s="37" t="n">
        <f aca="false">IF(OR(E688="",F688=""),"",F688-E688)</f>
        <v>4</v>
      </c>
      <c r="N688" s="37" t="n">
        <f aca="false">IF(OR(E688="",G688=""),"",G688-E688)</f>
        <v>47</v>
      </c>
    </row>
    <row r="689" customFormat="false" ht="15" hidden="false" customHeight="false" outlineLevel="0" collapsed="false">
      <c r="A689" s="37" t="s">
        <v>3021</v>
      </c>
      <c r="B689" s="37" t="s">
        <v>1300</v>
      </c>
      <c r="C689" s="37" t="s">
        <v>60</v>
      </c>
      <c r="D689" s="37" t="s">
        <v>470</v>
      </c>
      <c r="E689" s="38" t="n">
        <v>44950</v>
      </c>
      <c r="F689" s="38" t="n">
        <v>44951</v>
      </c>
      <c r="G689" s="38" t="n">
        <v>45004</v>
      </c>
      <c r="H689" s="37" t="n">
        <v>28</v>
      </c>
      <c r="I689" s="37" t="n">
        <v>3</v>
      </c>
      <c r="J689" s="37" t="n">
        <v>1</v>
      </c>
      <c r="K689" s="39" t="n">
        <v>5123</v>
      </c>
      <c r="L689" s="37" t="s">
        <v>111</v>
      </c>
      <c r="M689" s="37" t="n">
        <f aca="false">IF(OR(E689="",F689=""),"",F689-E689)</f>
        <v>1</v>
      </c>
      <c r="N689" s="37" t="n">
        <f aca="false">IF(OR(E689="",G689=""),"",G689-E689)</f>
        <v>54</v>
      </c>
    </row>
    <row r="690" customFormat="false" ht="15" hidden="false" customHeight="false" outlineLevel="0" collapsed="false">
      <c r="A690" s="37" t="s">
        <v>3022</v>
      </c>
      <c r="B690" s="37" t="s">
        <v>1301</v>
      </c>
      <c r="C690" s="37" t="s">
        <v>61</v>
      </c>
      <c r="D690" s="37" t="s">
        <v>508</v>
      </c>
      <c r="E690" s="38" t="n">
        <v>44281</v>
      </c>
      <c r="F690" s="38" t="n">
        <v>44391</v>
      </c>
      <c r="G690" s="38" t="n">
        <v>44418</v>
      </c>
      <c r="H690" s="37" t="n">
        <v>119</v>
      </c>
      <c r="I690" s="37" t="n">
        <v>8</v>
      </c>
      <c r="J690" s="37" t="n">
        <v>1</v>
      </c>
      <c r="K690" s="39" t="n">
        <v>37781</v>
      </c>
      <c r="L690" s="37" t="s">
        <v>113</v>
      </c>
      <c r="M690" s="37" t="n">
        <f aca="false">IF(OR(E690="",F690=""),"",F690-E690)</f>
        <v>110</v>
      </c>
      <c r="N690" s="37" t="n">
        <f aca="false">IF(OR(E690="",G690=""),"",G690-E690)</f>
        <v>137</v>
      </c>
    </row>
    <row r="691" customFormat="false" ht="15" hidden="false" customHeight="false" outlineLevel="0" collapsed="false">
      <c r="A691" s="37" t="s">
        <v>3023</v>
      </c>
      <c r="B691" s="37" t="s">
        <v>1130</v>
      </c>
      <c r="C691" s="37" t="s">
        <v>63</v>
      </c>
      <c r="D691" s="37" t="s">
        <v>529</v>
      </c>
      <c r="E691" s="38" t="n">
        <v>44471</v>
      </c>
      <c r="F691" s="38" t="n">
        <v>44486</v>
      </c>
      <c r="G691" s="38" t="n">
        <v>44507</v>
      </c>
      <c r="H691" s="37" t="n">
        <v>71</v>
      </c>
      <c r="I691" s="37" t="n">
        <v>3</v>
      </c>
      <c r="J691" s="37" t="n">
        <v>1</v>
      </c>
      <c r="K691" s="39" t="n">
        <v>22494</v>
      </c>
      <c r="L691" s="37" t="s">
        <v>111</v>
      </c>
      <c r="M691" s="37" t="n">
        <f aca="false">IF(OR(E691="",F691=""),"",F691-E691)</f>
        <v>15</v>
      </c>
      <c r="N691" s="37" t="n">
        <f aca="false">IF(OR(E691="",G691=""),"",G691-E691)</f>
        <v>36</v>
      </c>
    </row>
    <row r="692" customFormat="false" ht="15" hidden="false" customHeight="false" outlineLevel="0" collapsed="false">
      <c r="A692" s="37" t="s">
        <v>3024</v>
      </c>
      <c r="B692" s="37" t="s">
        <v>1302</v>
      </c>
      <c r="C692" s="37" t="s">
        <v>61</v>
      </c>
      <c r="D692" s="37" t="s">
        <v>573</v>
      </c>
      <c r="E692" s="38" t="n">
        <v>43606</v>
      </c>
      <c r="F692" s="38" t="n">
        <v>43616</v>
      </c>
      <c r="G692" s="38" t="n">
        <v>43646</v>
      </c>
      <c r="H692" s="37" t="n">
        <v>95</v>
      </c>
      <c r="I692" s="37" t="n">
        <v>3</v>
      </c>
      <c r="J692" s="37" t="n">
        <v>1</v>
      </c>
      <c r="K692" s="39" t="n">
        <v>58000</v>
      </c>
      <c r="L692" s="37" t="s">
        <v>112</v>
      </c>
      <c r="M692" s="37" t="n">
        <f aca="false">IF(OR(E692="",F692=""),"",F692-E692)</f>
        <v>10</v>
      </c>
      <c r="N692" s="37" t="n">
        <f aca="false">IF(OR(E692="",G692=""),"",G692-E692)</f>
        <v>40</v>
      </c>
    </row>
    <row r="693" customFormat="false" ht="15" hidden="false" customHeight="false" outlineLevel="0" collapsed="false">
      <c r="A693" s="37" t="s">
        <v>3025</v>
      </c>
      <c r="B693" s="37" t="s">
        <v>1303</v>
      </c>
      <c r="C693" s="37" t="s">
        <v>60</v>
      </c>
      <c r="D693" s="37" t="s">
        <v>520</v>
      </c>
      <c r="E693" s="38" t="n">
        <v>46197</v>
      </c>
      <c r="F693" s="38" t="n">
        <v>46228</v>
      </c>
      <c r="G693" s="38" t="n">
        <v>46246</v>
      </c>
      <c r="H693" s="37" t="n">
        <v>54</v>
      </c>
      <c r="I693" s="37" t="n">
        <v>14</v>
      </c>
      <c r="J693" s="37" t="n">
        <v>2</v>
      </c>
      <c r="K693" s="39" t="n">
        <v>11969</v>
      </c>
      <c r="L693" s="37" t="s">
        <v>115</v>
      </c>
      <c r="M693" s="37" t="n">
        <f aca="false">IF(OR(E693="",F693=""),"",F693-E693)</f>
        <v>31</v>
      </c>
      <c r="N693" s="37" t="n">
        <f aca="false">IF(OR(E693="",G693=""),"",G693-E693)</f>
        <v>49</v>
      </c>
    </row>
    <row r="694" customFormat="false" ht="15" hidden="false" customHeight="false" outlineLevel="0" collapsed="false">
      <c r="A694" s="37" t="s">
        <v>3026</v>
      </c>
      <c r="B694" s="37" t="s">
        <v>1101</v>
      </c>
      <c r="C694" s="37" t="s">
        <v>67</v>
      </c>
      <c r="D694" s="37" t="s">
        <v>664</v>
      </c>
      <c r="E694" s="38" t="n">
        <v>46134</v>
      </c>
      <c r="F694" s="38" t="n">
        <v>46135</v>
      </c>
      <c r="G694" s="38" t="n">
        <v>46178</v>
      </c>
      <c r="H694" s="37" t="n">
        <v>88</v>
      </c>
      <c r="I694" s="37" t="n">
        <v>14</v>
      </c>
      <c r="J694" s="37" t="n">
        <v>1</v>
      </c>
      <c r="K694" s="39" t="n">
        <v>25696</v>
      </c>
      <c r="L694" s="37" t="s">
        <v>111</v>
      </c>
      <c r="M694" s="37" t="n">
        <f aca="false">IF(OR(E694="",F694=""),"",F694-E694)</f>
        <v>1</v>
      </c>
      <c r="N694" s="37" t="n">
        <f aca="false">IF(OR(E694="",G694=""),"",G694-E694)</f>
        <v>44</v>
      </c>
    </row>
    <row r="695" customFormat="false" ht="15" hidden="false" customHeight="false" outlineLevel="0" collapsed="false">
      <c r="A695" s="37" t="s">
        <v>3027</v>
      </c>
      <c r="B695" s="37" t="s">
        <v>1304</v>
      </c>
      <c r="C695" s="37" t="s">
        <v>62</v>
      </c>
      <c r="D695" s="37" t="s">
        <v>485</v>
      </c>
      <c r="E695" s="38" t="n">
        <v>43378</v>
      </c>
      <c r="F695" s="38" t="n">
        <v>43395</v>
      </c>
      <c r="G695" s="38" t="n">
        <v>43429</v>
      </c>
      <c r="H695" s="37" t="n">
        <v>61</v>
      </c>
      <c r="I695" s="37" t="n">
        <v>14</v>
      </c>
      <c r="J695" s="37" t="n">
        <v>1</v>
      </c>
      <c r="K695" s="39" t="n">
        <v>40153</v>
      </c>
      <c r="L695" s="37" t="s">
        <v>114</v>
      </c>
      <c r="M695" s="37" t="n">
        <f aca="false">IF(OR(E695="",F695=""),"",F695-E695)</f>
        <v>17</v>
      </c>
      <c r="N695" s="37" t="n">
        <f aca="false">IF(OR(E695="",G695=""),"",G695-E695)</f>
        <v>51</v>
      </c>
    </row>
    <row r="696" customFormat="false" ht="15" hidden="false" customHeight="false" outlineLevel="0" collapsed="false">
      <c r="A696" s="37" t="s">
        <v>3028</v>
      </c>
      <c r="B696" s="37" t="s">
        <v>1305</v>
      </c>
      <c r="C696" s="37" t="s">
        <v>65</v>
      </c>
      <c r="D696" s="37" t="s">
        <v>376</v>
      </c>
      <c r="E696" s="38" t="n">
        <v>45293</v>
      </c>
      <c r="F696" s="38" t="n">
        <v>45312</v>
      </c>
      <c r="G696" s="38" t="n">
        <v>45338</v>
      </c>
      <c r="H696" s="37" t="n">
        <v>120</v>
      </c>
      <c r="I696" s="37" t="n">
        <v>7</v>
      </c>
      <c r="J696" s="37" t="n">
        <v>1</v>
      </c>
      <c r="K696" s="39" t="n">
        <v>11307</v>
      </c>
      <c r="L696" s="37" t="s">
        <v>112</v>
      </c>
      <c r="M696" s="37" t="n">
        <f aca="false">IF(OR(E696="",F696=""),"",F696-E696)</f>
        <v>19</v>
      </c>
      <c r="N696" s="37" t="n">
        <f aca="false">IF(OR(E696="",G696=""),"",G696-E696)</f>
        <v>45</v>
      </c>
    </row>
    <row r="697" customFormat="false" ht="15" hidden="false" customHeight="false" outlineLevel="0" collapsed="false">
      <c r="A697" s="37" t="s">
        <v>3029</v>
      </c>
      <c r="B697" s="37" t="s">
        <v>1306</v>
      </c>
      <c r="C697" s="37" t="s">
        <v>60</v>
      </c>
      <c r="D697" s="37" t="s">
        <v>407</v>
      </c>
      <c r="E697" s="38" t="n">
        <v>43580</v>
      </c>
      <c r="F697" s="38" t="n">
        <v>43581</v>
      </c>
      <c r="G697" s="38" t="n">
        <v>43620</v>
      </c>
      <c r="H697" s="37" t="n">
        <v>82</v>
      </c>
      <c r="I697" s="37" t="n">
        <v>3</v>
      </c>
      <c r="J697" s="37" t="n">
        <v>2</v>
      </c>
      <c r="K697" s="39" t="n">
        <v>44395</v>
      </c>
      <c r="L697" s="37" t="s">
        <v>114</v>
      </c>
      <c r="M697" s="37" t="n">
        <f aca="false">IF(OR(E697="",F697=""),"",F697-E697)</f>
        <v>1</v>
      </c>
      <c r="N697" s="37" t="n">
        <f aca="false">IF(OR(E697="",G697=""),"",G697-E697)</f>
        <v>40</v>
      </c>
    </row>
    <row r="698" customFormat="false" ht="15" hidden="false" customHeight="false" outlineLevel="0" collapsed="false">
      <c r="A698" s="37" t="s">
        <v>3030</v>
      </c>
      <c r="B698" s="37" t="s">
        <v>1307</v>
      </c>
      <c r="C698" s="37" t="s">
        <v>60</v>
      </c>
      <c r="D698" s="37" t="s">
        <v>393</v>
      </c>
      <c r="E698" s="38" t="n">
        <v>42867</v>
      </c>
      <c r="F698" s="38" t="n">
        <v>42903</v>
      </c>
      <c r="G698" s="38" t="n">
        <v>42926</v>
      </c>
      <c r="H698" s="37" t="n">
        <v>52</v>
      </c>
      <c r="I698" s="37" t="n">
        <v>9</v>
      </c>
      <c r="J698" s="37" t="n">
        <v>3</v>
      </c>
      <c r="K698" s="39" t="n">
        <v>43139</v>
      </c>
      <c r="L698" s="37" t="s">
        <v>113</v>
      </c>
      <c r="M698" s="37" t="n">
        <f aca="false">IF(OR(E698="",F698=""),"",F698-E698)</f>
        <v>36</v>
      </c>
      <c r="N698" s="37" t="n">
        <f aca="false">IF(OR(E698="",G698=""),"",G698-E698)</f>
        <v>59</v>
      </c>
    </row>
    <row r="699" customFormat="false" ht="15" hidden="false" customHeight="false" outlineLevel="0" collapsed="false">
      <c r="A699" s="37" t="s">
        <v>3031</v>
      </c>
      <c r="B699" s="37" t="s">
        <v>1308</v>
      </c>
      <c r="C699" s="37" t="s">
        <v>67</v>
      </c>
      <c r="D699" s="37" t="s">
        <v>357</v>
      </c>
      <c r="E699" s="38" t="n">
        <v>45914</v>
      </c>
      <c r="F699" s="38" t="n">
        <v>45896</v>
      </c>
      <c r="G699" s="38" t="n">
        <v>45951</v>
      </c>
      <c r="H699" s="37" t="n">
        <v>133</v>
      </c>
      <c r="I699" s="37" t="n">
        <v>7</v>
      </c>
      <c r="J699" s="37" t="n">
        <v>1</v>
      </c>
      <c r="K699" s="39" t="n">
        <v>28494</v>
      </c>
      <c r="L699" s="37" t="s">
        <v>113</v>
      </c>
      <c r="M699" s="37" t="n">
        <f aca="false">IF(OR(E699="",F699=""),"",F699-E699)</f>
        <v>-18</v>
      </c>
      <c r="N699" s="37" t="n">
        <f aca="false">IF(OR(E699="",G699=""),"",G699-E699)</f>
        <v>37</v>
      </c>
    </row>
    <row r="700" customFormat="false" ht="15" hidden="false" customHeight="false" outlineLevel="0" collapsed="false">
      <c r="A700" s="37" t="s">
        <v>3032</v>
      </c>
      <c r="B700" s="37" t="s">
        <v>1309</v>
      </c>
      <c r="C700" s="37" t="s">
        <v>60</v>
      </c>
      <c r="D700" s="37" t="s">
        <v>393</v>
      </c>
      <c r="E700" s="38" t="n">
        <v>44986</v>
      </c>
      <c r="F700" s="38" t="n">
        <v>45018</v>
      </c>
      <c r="G700" s="38" t="n">
        <v>45076</v>
      </c>
      <c r="H700" s="37" t="n">
        <v>37</v>
      </c>
      <c r="I700" s="37" t="n">
        <v>9</v>
      </c>
      <c r="J700" s="37" t="n">
        <v>2</v>
      </c>
      <c r="K700" s="39" t="n">
        <v>30138</v>
      </c>
      <c r="L700" s="37" t="s">
        <v>111</v>
      </c>
      <c r="M700" s="37" t="n">
        <f aca="false">IF(OR(E700="",F700=""),"",F700-E700)</f>
        <v>32</v>
      </c>
      <c r="N700" s="37" t="n">
        <f aca="false">IF(OR(E700="",G700=""),"",G700-E700)</f>
        <v>90</v>
      </c>
    </row>
    <row r="701" customFormat="false" ht="15" hidden="false" customHeight="false" outlineLevel="0" collapsed="false">
      <c r="A701" s="37" t="s">
        <v>3033</v>
      </c>
      <c r="B701" s="37" t="s">
        <v>1310</v>
      </c>
      <c r="C701" s="37" t="s">
        <v>60</v>
      </c>
      <c r="D701" s="37" t="s">
        <v>393</v>
      </c>
      <c r="E701" s="38" t="n">
        <v>43158</v>
      </c>
      <c r="F701" s="38" t="n">
        <v>43206</v>
      </c>
      <c r="G701" s="38" t="n">
        <v>43228</v>
      </c>
      <c r="H701" s="37" t="n">
        <v>24</v>
      </c>
      <c r="I701" s="37" t="n">
        <v>9</v>
      </c>
      <c r="J701" s="37" t="n">
        <v>1</v>
      </c>
      <c r="K701" s="39" t="n">
        <v>31394</v>
      </c>
      <c r="L701" s="37" t="s">
        <v>112</v>
      </c>
      <c r="M701" s="37" t="n">
        <f aca="false">IF(OR(E701="",F701=""),"",F701-E701)</f>
        <v>48</v>
      </c>
      <c r="N701" s="37" t="n">
        <f aca="false">IF(OR(E701="",G701=""),"",G701-E701)</f>
        <v>70</v>
      </c>
    </row>
    <row r="702" customFormat="false" ht="15" hidden="false" customHeight="false" outlineLevel="0" collapsed="false">
      <c r="A702" s="37" t="s">
        <v>3034</v>
      </c>
      <c r="B702" s="37" t="s">
        <v>1311</v>
      </c>
      <c r="C702" s="37" t="s">
        <v>67</v>
      </c>
      <c r="D702" s="37" t="s">
        <v>357</v>
      </c>
      <c r="E702" s="38" t="n">
        <v>46197</v>
      </c>
      <c r="F702" s="38" t="n">
        <v>46209</v>
      </c>
      <c r="G702" s="38" t="n">
        <v>46253</v>
      </c>
      <c r="H702" s="37" t="n">
        <v>127</v>
      </c>
      <c r="I702" s="37" t="n">
        <v>14</v>
      </c>
      <c r="J702" s="37" t="n">
        <v>2</v>
      </c>
      <c r="K702" s="39" t="n">
        <v>67938</v>
      </c>
      <c r="L702" s="37" t="s">
        <v>113</v>
      </c>
      <c r="M702" s="37" t="n">
        <f aca="false">IF(OR(E702="",F702=""),"",F702-E702)</f>
        <v>12</v>
      </c>
      <c r="N702" s="37" t="n">
        <f aca="false">IF(OR(E702="",G702=""),"",G702-E702)</f>
        <v>56</v>
      </c>
    </row>
    <row r="703" customFormat="false" ht="15" hidden="false" customHeight="false" outlineLevel="0" collapsed="false">
      <c r="A703" s="37" t="s">
        <v>3035</v>
      </c>
      <c r="B703" s="37" t="s">
        <v>1312</v>
      </c>
      <c r="C703" s="37" t="s">
        <v>60</v>
      </c>
      <c r="D703" s="37" t="s">
        <v>470</v>
      </c>
      <c r="E703" s="38" t="n">
        <v>45160</v>
      </c>
      <c r="F703" s="38" t="n">
        <v>45213</v>
      </c>
      <c r="G703" s="38" t="n">
        <v>45232</v>
      </c>
      <c r="H703" s="37" t="n">
        <v>29</v>
      </c>
      <c r="I703" s="37" t="n">
        <v>3</v>
      </c>
      <c r="J703" s="37" t="n">
        <v>2</v>
      </c>
      <c r="K703" s="39" t="n">
        <v>2706</v>
      </c>
      <c r="L703" s="37" t="s">
        <v>111</v>
      </c>
      <c r="M703" s="37" t="n">
        <f aca="false">IF(OR(E703="",F703=""),"",F703-E703)</f>
        <v>53</v>
      </c>
      <c r="N703" s="37" t="n">
        <f aca="false">IF(OR(E703="",G703=""),"",G703-E703)</f>
        <v>72</v>
      </c>
    </row>
    <row r="704" customFormat="false" ht="15" hidden="false" customHeight="false" outlineLevel="0" collapsed="false">
      <c r="A704" s="37" t="s">
        <v>3036</v>
      </c>
      <c r="B704" s="37" t="s">
        <v>1313</v>
      </c>
      <c r="C704" s="37" t="s">
        <v>60</v>
      </c>
      <c r="D704" s="37" t="s">
        <v>393</v>
      </c>
      <c r="E704" s="38" t="n">
        <v>44069</v>
      </c>
      <c r="F704" s="38" t="n">
        <v>44073</v>
      </c>
      <c r="G704" s="38" t="n">
        <v>44098</v>
      </c>
      <c r="H704" s="37" t="n">
        <v>111</v>
      </c>
      <c r="I704" s="37" t="n">
        <v>12</v>
      </c>
      <c r="J704" s="37" t="n">
        <v>2</v>
      </c>
      <c r="K704" s="39" t="n">
        <v>28460</v>
      </c>
      <c r="L704" s="37" t="s">
        <v>113</v>
      </c>
      <c r="M704" s="37" t="n">
        <f aca="false">IF(OR(E704="",F704=""),"",F704-E704)</f>
        <v>4</v>
      </c>
      <c r="N704" s="37" t="n">
        <f aca="false">IF(OR(E704="",G704=""),"",G704-E704)</f>
        <v>29</v>
      </c>
    </row>
    <row r="705" customFormat="false" ht="15" hidden="false" customHeight="false" outlineLevel="0" collapsed="false">
      <c r="A705" s="37" t="s">
        <v>3037</v>
      </c>
      <c r="B705" s="37" t="s">
        <v>466</v>
      </c>
      <c r="C705" s="37" t="s">
        <v>63</v>
      </c>
      <c r="D705" s="37" t="s">
        <v>529</v>
      </c>
      <c r="E705" s="38" t="n">
        <v>44825</v>
      </c>
      <c r="F705" s="38" t="n">
        <v>44831</v>
      </c>
      <c r="G705" s="38" t="n">
        <v>44878</v>
      </c>
      <c r="H705" s="37" t="n">
        <v>62</v>
      </c>
      <c r="I705" s="37" t="n">
        <v>14</v>
      </c>
      <c r="J705" s="37" t="n">
        <v>3</v>
      </c>
      <c r="K705" s="39" t="n">
        <v>33628</v>
      </c>
      <c r="L705" s="37" t="s">
        <v>113</v>
      </c>
      <c r="M705" s="37" t="n">
        <f aca="false">IF(OR(E705="",F705=""),"",F705-E705)</f>
        <v>6</v>
      </c>
      <c r="N705" s="37" t="n">
        <f aca="false">IF(OR(E705="",G705=""),"",G705-E705)</f>
        <v>53</v>
      </c>
    </row>
    <row r="706" customFormat="false" ht="15" hidden="false" customHeight="false" outlineLevel="0" collapsed="false">
      <c r="A706" s="37" t="s">
        <v>3038</v>
      </c>
      <c r="B706" s="37" t="s">
        <v>1314</v>
      </c>
      <c r="C706" s="37" t="s">
        <v>60</v>
      </c>
      <c r="D706" s="37" t="s">
        <v>366</v>
      </c>
      <c r="E706" s="38" t="n">
        <v>44053</v>
      </c>
      <c r="F706" s="38" t="n">
        <v>44094</v>
      </c>
      <c r="G706" s="38" t="n">
        <v>44112</v>
      </c>
      <c r="H706" s="37" t="n">
        <v>91</v>
      </c>
      <c r="I706" s="37" t="n">
        <v>14</v>
      </c>
      <c r="J706" s="37" t="n">
        <v>1</v>
      </c>
      <c r="K706" s="39" t="n">
        <v>30194</v>
      </c>
      <c r="L706" s="37" t="s">
        <v>112</v>
      </c>
      <c r="M706" s="37" t="n">
        <f aca="false">IF(OR(E706="",F706=""),"",F706-E706)</f>
        <v>41</v>
      </c>
      <c r="N706" s="37" t="n">
        <f aca="false">IF(OR(E706="",G706=""),"",G706-E706)</f>
        <v>59</v>
      </c>
    </row>
    <row r="707" customFormat="false" ht="15" hidden="false" customHeight="false" outlineLevel="0" collapsed="false">
      <c r="A707" s="37" t="s">
        <v>3039</v>
      </c>
      <c r="B707" s="37" t="s">
        <v>1315</v>
      </c>
      <c r="C707" s="37" t="s">
        <v>66</v>
      </c>
      <c r="D707" s="37" t="s">
        <v>687</v>
      </c>
      <c r="E707" s="38" t="n">
        <v>45185</v>
      </c>
      <c r="F707" s="38" t="n">
        <v>45203</v>
      </c>
      <c r="G707" s="38" t="n">
        <v>45235</v>
      </c>
      <c r="H707" s="37" t="n">
        <v>69</v>
      </c>
      <c r="I707" s="37" t="n">
        <v>10</v>
      </c>
      <c r="J707" s="37" t="n">
        <v>3</v>
      </c>
      <c r="K707" s="39" t="n">
        <v>11856</v>
      </c>
      <c r="L707" s="37" t="s">
        <v>112</v>
      </c>
      <c r="M707" s="37" t="n">
        <f aca="false">IF(OR(E707="",F707=""),"",F707-E707)</f>
        <v>18</v>
      </c>
      <c r="N707" s="37" t="n">
        <f aca="false">IF(OR(E707="",G707=""),"",G707-E707)</f>
        <v>50</v>
      </c>
    </row>
    <row r="708" customFormat="false" ht="15" hidden="false" customHeight="false" outlineLevel="0" collapsed="false">
      <c r="A708" s="37" t="s">
        <v>3040</v>
      </c>
      <c r="B708" s="37" t="s">
        <v>1316</v>
      </c>
      <c r="C708" s="37" t="s">
        <v>63</v>
      </c>
      <c r="D708" s="37" t="s">
        <v>626</v>
      </c>
      <c r="E708" s="38" t="n">
        <v>46209</v>
      </c>
      <c r="F708" s="38" t="n">
        <v>46222</v>
      </c>
      <c r="G708" s="38" t="n">
        <v>46246</v>
      </c>
      <c r="H708" s="37" t="n">
        <v>97</v>
      </c>
      <c r="I708" s="37" t="n">
        <v>4</v>
      </c>
      <c r="J708" s="37" t="n">
        <v>1</v>
      </c>
      <c r="K708" s="39" t="n">
        <v>12296</v>
      </c>
      <c r="L708" s="37" t="s">
        <v>111</v>
      </c>
      <c r="M708" s="37" t="n">
        <f aca="false">IF(OR(E708="",F708=""),"",F708-E708)</f>
        <v>13</v>
      </c>
      <c r="N708" s="37" t="n">
        <f aca="false">IF(OR(E708="",G708=""),"",G708-E708)</f>
        <v>37</v>
      </c>
    </row>
    <row r="709" customFormat="false" ht="15" hidden="false" customHeight="false" outlineLevel="0" collapsed="false">
      <c r="A709" s="37" t="s">
        <v>3041</v>
      </c>
      <c r="B709" s="37" t="s">
        <v>1317</v>
      </c>
      <c r="C709" s="37" t="s">
        <v>60</v>
      </c>
      <c r="D709" s="37" t="s">
        <v>393</v>
      </c>
      <c r="E709" s="38" t="n">
        <v>46148</v>
      </c>
      <c r="F709" s="38" t="n">
        <v>46187</v>
      </c>
      <c r="G709" s="38" t="n">
        <v>46221</v>
      </c>
      <c r="H709" s="37" t="n">
        <v>67</v>
      </c>
      <c r="I709" s="37" t="n">
        <v>7</v>
      </c>
      <c r="J709" s="37" t="n">
        <v>1</v>
      </c>
      <c r="K709" s="39" t="n">
        <v>31791</v>
      </c>
      <c r="L709" s="37" t="s">
        <v>112</v>
      </c>
      <c r="M709" s="37" t="n">
        <f aca="false">IF(OR(E709="",F709=""),"",F709-E709)</f>
        <v>39</v>
      </c>
      <c r="N709" s="37" t="n">
        <f aca="false">IF(OR(E709="",G709=""),"",G709-E709)</f>
        <v>73</v>
      </c>
    </row>
    <row r="710" customFormat="false" ht="15" hidden="false" customHeight="false" outlineLevel="0" collapsed="false">
      <c r="A710" s="37" t="s">
        <v>3042</v>
      </c>
      <c r="B710" s="37" t="s">
        <v>1245</v>
      </c>
      <c r="C710" s="37" t="s">
        <v>64</v>
      </c>
      <c r="D710" s="37" t="s">
        <v>457</v>
      </c>
      <c r="E710" s="38" t="n">
        <v>45742</v>
      </c>
      <c r="F710" s="38" t="n">
        <v>45749</v>
      </c>
      <c r="G710" s="38" t="n">
        <v>45808</v>
      </c>
      <c r="H710" s="37" t="n">
        <v>126</v>
      </c>
      <c r="I710" s="37" t="n">
        <v>12</v>
      </c>
      <c r="J710" s="37" t="n">
        <v>2</v>
      </c>
      <c r="K710" s="39" t="n">
        <v>43775</v>
      </c>
      <c r="L710" s="37" t="s">
        <v>111</v>
      </c>
      <c r="M710" s="37" t="n">
        <f aca="false">IF(OR(E710="",F710=""),"",F710-E710)</f>
        <v>7</v>
      </c>
      <c r="N710" s="37" t="n">
        <f aca="false">IF(OR(E710="",G710=""),"",G710-E710)</f>
        <v>66</v>
      </c>
    </row>
    <row r="711" customFormat="false" ht="15" hidden="false" customHeight="false" outlineLevel="0" collapsed="false">
      <c r="A711" s="37" t="s">
        <v>3043</v>
      </c>
      <c r="B711" s="37" t="s">
        <v>1319</v>
      </c>
      <c r="C711" s="37" t="s">
        <v>60</v>
      </c>
      <c r="D711" s="37" t="s">
        <v>366</v>
      </c>
      <c r="E711" s="38" t="n">
        <v>44607</v>
      </c>
      <c r="F711" s="38" t="n">
        <v>44609</v>
      </c>
      <c r="G711" s="38" t="n">
        <v>44658</v>
      </c>
      <c r="H711" s="37" t="n">
        <v>104</v>
      </c>
      <c r="I711" s="37" t="n">
        <v>5</v>
      </c>
      <c r="J711" s="37" t="n">
        <v>1</v>
      </c>
      <c r="K711" s="39" t="n">
        <v>16875</v>
      </c>
      <c r="L711" s="37" t="s">
        <v>112</v>
      </c>
      <c r="M711" s="37" t="n">
        <f aca="false">IF(OR(E711="",F711=""),"",F711-E711)</f>
        <v>2</v>
      </c>
      <c r="N711" s="37" t="n">
        <f aca="false">IF(OR(E711="",G711=""),"",G711-E711)</f>
        <v>51</v>
      </c>
    </row>
    <row r="712" customFormat="false" ht="15" hidden="false" customHeight="false" outlineLevel="0" collapsed="false">
      <c r="A712" s="37" t="s">
        <v>3044</v>
      </c>
      <c r="B712" s="37" t="s">
        <v>1320</v>
      </c>
      <c r="C712" s="37" t="s">
        <v>61</v>
      </c>
      <c r="D712" s="37" t="s">
        <v>380</v>
      </c>
      <c r="E712" s="38" t="n">
        <v>45214</v>
      </c>
      <c r="F712" s="38" t="n">
        <v>45230</v>
      </c>
      <c r="G712" s="38" t="n">
        <v>45266</v>
      </c>
      <c r="H712" s="37" t="n">
        <v>25</v>
      </c>
      <c r="I712" s="37" t="n">
        <v>4</v>
      </c>
      <c r="J712" s="37" t="n">
        <v>3</v>
      </c>
      <c r="K712" s="39" t="n">
        <v>16082</v>
      </c>
      <c r="L712" s="37" t="s">
        <v>113</v>
      </c>
      <c r="M712" s="37" t="n">
        <f aca="false">IF(OR(E712="",F712=""),"",F712-E712)</f>
        <v>16</v>
      </c>
      <c r="N712" s="37" t="n">
        <f aca="false">IF(OR(E712="",G712=""),"",G712-E712)</f>
        <v>52</v>
      </c>
    </row>
    <row r="713" customFormat="false" ht="15" hidden="false" customHeight="false" outlineLevel="0" collapsed="false">
      <c r="A713" s="37" t="s">
        <v>3045</v>
      </c>
      <c r="B713" s="37" t="s">
        <v>454</v>
      </c>
      <c r="C713" s="37" t="s">
        <v>60</v>
      </c>
      <c r="D713" s="37" t="s">
        <v>407</v>
      </c>
      <c r="E713" s="38" t="n">
        <v>45442</v>
      </c>
      <c r="F713" s="38" t="n">
        <v>45486</v>
      </c>
      <c r="G713" s="38" t="n">
        <v>45526</v>
      </c>
      <c r="H713" s="37" t="n">
        <v>22</v>
      </c>
      <c r="I713" s="37" t="n">
        <v>10</v>
      </c>
      <c r="J713" s="37" t="n">
        <v>2</v>
      </c>
      <c r="K713" s="39" t="n">
        <v>68493</v>
      </c>
      <c r="L713" s="37" t="s">
        <v>113</v>
      </c>
      <c r="M713" s="37" t="n">
        <f aca="false">IF(OR(E713="",F713=""),"",F713-E713)</f>
        <v>44</v>
      </c>
      <c r="N713" s="37" t="n">
        <f aca="false">IF(OR(E713="",G713=""),"",G713-E713)</f>
        <v>84</v>
      </c>
    </row>
    <row r="714" customFormat="false" ht="15" hidden="false" customHeight="false" outlineLevel="0" collapsed="false">
      <c r="A714" s="37" t="s">
        <v>3046</v>
      </c>
      <c r="B714" s="37" t="s">
        <v>1322</v>
      </c>
      <c r="C714" s="37" t="s">
        <v>64</v>
      </c>
      <c r="D714" s="37" t="s">
        <v>461</v>
      </c>
      <c r="E714" s="38" t="n">
        <v>44423</v>
      </c>
      <c r="F714" s="38" t="n">
        <v>44429</v>
      </c>
      <c r="G714" s="38" t="n">
        <v>44471</v>
      </c>
      <c r="H714" s="37" t="n">
        <v>32</v>
      </c>
      <c r="I714" s="37" t="n">
        <v>14</v>
      </c>
      <c r="J714" s="37" t="n">
        <v>3</v>
      </c>
      <c r="K714" s="39" t="n">
        <v>94796</v>
      </c>
      <c r="L714" s="37" t="s">
        <v>111</v>
      </c>
      <c r="M714" s="37" t="n">
        <f aca="false">IF(OR(E714="",F714=""),"",F714-E714)</f>
        <v>6</v>
      </c>
      <c r="N714" s="37" t="n">
        <f aca="false">IF(OR(E714="",G714=""),"",G714-E714)</f>
        <v>48</v>
      </c>
    </row>
    <row r="715" customFormat="false" ht="15" hidden="false" customHeight="false" outlineLevel="0" collapsed="false">
      <c r="A715" s="37" t="s">
        <v>3047</v>
      </c>
      <c r="B715" s="37" t="s">
        <v>1323</v>
      </c>
      <c r="C715" s="37" t="s">
        <v>68</v>
      </c>
      <c r="D715" s="37" t="s">
        <v>569</v>
      </c>
      <c r="E715" s="38" t="n">
        <v>46203</v>
      </c>
      <c r="F715" s="38" t="n">
        <v>46207</v>
      </c>
      <c r="G715" s="38" t="n">
        <v>46261</v>
      </c>
      <c r="H715" s="37" t="n">
        <v>18</v>
      </c>
      <c r="I715" s="37" t="n">
        <v>7</v>
      </c>
      <c r="J715" s="37" t="n">
        <v>1</v>
      </c>
      <c r="K715" s="39" t="n">
        <v>50646</v>
      </c>
      <c r="L715" s="37" t="s">
        <v>112</v>
      </c>
      <c r="M715" s="37" t="n">
        <f aca="false">IF(OR(E715="",F715=""),"",F715-E715)</f>
        <v>4</v>
      </c>
      <c r="N715" s="37" t="n">
        <f aca="false">IF(OR(E715="",G715=""),"",G715-E715)</f>
        <v>58</v>
      </c>
    </row>
    <row r="716" customFormat="false" ht="15" hidden="false" customHeight="false" outlineLevel="0" collapsed="false">
      <c r="A716" s="37" t="s">
        <v>3048</v>
      </c>
      <c r="B716" s="37" t="s">
        <v>1324</v>
      </c>
      <c r="C716" s="37" t="s">
        <v>63</v>
      </c>
      <c r="D716" s="37" t="s">
        <v>626</v>
      </c>
      <c r="E716" s="38" t="n">
        <v>44639</v>
      </c>
      <c r="F716" s="38" t="n">
        <v>44659</v>
      </c>
      <c r="G716" s="38" t="n">
        <v>44686</v>
      </c>
      <c r="H716" s="37" t="n">
        <v>102</v>
      </c>
      <c r="I716" s="37" t="n">
        <v>10</v>
      </c>
      <c r="J716" s="37" t="n">
        <v>2</v>
      </c>
      <c r="K716" s="39" t="n">
        <v>39388</v>
      </c>
      <c r="L716" s="37" t="s">
        <v>112</v>
      </c>
      <c r="M716" s="37" t="n">
        <f aca="false">IF(OR(E716="",F716=""),"",F716-E716)</f>
        <v>20</v>
      </c>
      <c r="N716" s="37" t="n">
        <f aca="false">IF(OR(E716="",G716=""),"",G716-E716)</f>
        <v>47</v>
      </c>
    </row>
    <row r="717" customFormat="false" ht="15" hidden="false" customHeight="false" outlineLevel="0" collapsed="false">
      <c r="A717" s="37" t="s">
        <v>3049</v>
      </c>
      <c r="B717" s="37" t="s">
        <v>463</v>
      </c>
      <c r="C717" s="37" t="s">
        <v>64</v>
      </c>
      <c r="D717" s="37" t="s">
        <v>457</v>
      </c>
      <c r="E717" s="38" t="n">
        <v>43959</v>
      </c>
      <c r="F717" s="38" t="n">
        <v>43967</v>
      </c>
      <c r="G717" s="38" t="n">
        <v>44023</v>
      </c>
      <c r="H717" s="37" t="n">
        <v>108</v>
      </c>
      <c r="I717" s="37" t="n">
        <v>10</v>
      </c>
      <c r="J717" s="37" t="n">
        <v>3</v>
      </c>
      <c r="K717" s="39" t="n">
        <v>22270</v>
      </c>
      <c r="L717" s="37" t="s">
        <v>112</v>
      </c>
      <c r="M717" s="37" t="n">
        <f aca="false">IF(OR(E717="",F717=""),"",F717-E717)</f>
        <v>8</v>
      </c>
      <c r="N717" s="37" t="n">
        <f aca="false">IF(OR(E717="",G717=""),"",G717-E717)</f>
        <v>64</v>
      </c>
    </row>
    <row r="718" customFormat="false" ht="15" hidden="false" customHeight="false" outlineLevel="0" collapsed="false">
      <c r="A718" s="37" t="s">
        <v>3050</v>
      </c>
      <c r="B718" s="37" t="s">
        <v>1325</v>
      </c>
      <c r="C718" s="37" t="s">
        <v>60</v>
      </c>
      <c r="D718" s="37" t="s">
        <v>393</v>
      </c>
      <c r="E718" s="38" t="n">
        <v>42444</v>
      </c>
      <c r="F718" s="38" t="n">
        <v>42435</v>
      </c>
      <c r="G718" s="38" t="n">
        <v>42487</v>
      </c>
      <c r="H718" s="37" t="n">
        <v>46</v>
      </c>
      <c r="I718" s="37" t="n">
        <v>5</v>
      </c>
      <c r="J718" s="37" t="n">
        <v>1</v>
      </c>
      <c r="K718" s="39" t="n">
        <v>15055</v>
      </c>
      <c r="L718" s="37" t="s">
        <v>111</v>
      </c>
      <c r="M718" s="37" t="n">
        <f aca="false">IF(OR(E718="",F718=""),"",F718-E718)</f>
        <v>-9</v>
      </c>
      <c r="N718" s="37" t="n">
        <f aca="false">IF(OR(E718="",G718=""),"",G718-E718)</f>
        <v>43</v>
      </c>
    </row>
    <row r="719" customFormat="false" ht="15" hidden="false" customHeight="false" outlineLevel="0" collapsed="false">
      <c r="A719" s="37" t="s">
        <v>3051</v>
      </c>
      <c r="B719" s="37" t="s">
        <v>580</v>
      </c>
      <c r="C719" s="37" t="s">
        <v>61</v>
      </c>
      <c r="D719" s="37" t="s">
        <v>423</v>
      </c>
      <c r="E719" s="38" t="n">
        <v>42489</v>
      </c>
      <c r="F719" s="38" t="n">
        <v>42503</v>
      </c>
      <c r="G719" s="38" t="n">
        <v>42522</v>
      </c>
      <c r="H719" s="37" t="n">
        <v>24</v>
      </c>
      <c r="I719" s="37" t="n">
        <v>10</v>
      </c>
      <c r="J719" s="37" t="n">
        <v>1</v>
      </c>
      <c r="K719" s="39" t="n">
        <v>55125</v>
      </c>
      <c r="L719" s="37" t="s">
        <v>111</v>
      </c>
      <c r="M719" s="37" t="n">
        <f aca="false">IF(OR(E719="",F719=""),"",F719-E719)</f>
        <v>14</v>
      </c>
      <c r="N719" s="37" t="n">
        <f aca="false">IF(OR(E719="",G719=""),"",G719-E719)</f>
        <v>33</v>
      </c>
    </row>
    <row r="720" customFormat="false" ht="15" hidden="false" customHeight="false" outlineLevel="0" collapsed="false">
      <c r="A720" s="37" t="s">
        <v>3052</v>
      </c>
      <c r="B720" s="37" t="s">
        <v>1326</v>
      </c>
      <c r="C720" s="37" t="s">
        <v>60</v>
      </c>
      <c r="D720" s="37" t="s">
        <v>393</v>
      </c>
      <c r="E720" s="38" t="n">
        <v>45948</v>
      </c>
      <c r="F720" s="38" t="n">
        <v>45946</v>
      </c>
      <c r="G720" s="38" t="n">
        <v>46004</v>
      </c>
      <c r="H720" s="37" t="n">
        <v>88</v>
      </c>
      <c r="I720" s="37" t="n">
        <v>14</v>
      </c>
      <c r="J720" s="37" t="n">
        <v>1</v>
      </c>
      <c r="K720" s="39" t="n">
        <v>76016</v>
      </c>
      <c r="L720" s="37" t="s">
        <v>113</v>
      </c>
      <c r="M720" s="37" t="n">
        <f aca="false">IF(OR(E720="",F720=""),"",F720-E720)</f>
        <v>-2</v>
      </c>
      <c r="N720" s="37" t="n">
        <f aca="false">IF(OR(E720="",G720=""),"",G720-E720)</f>
        <v>56</v>
      </c>
    </row>
    <row r="721" customFormat="false" ht="15" hidden="false" customHeight="false" outlineLevel="0" collapsed="false">
      <c r="A721" s="37" t="s">
        <v>3053</v>
      </c>
      <c r="B721" s="37" t="s">
        <v>1327</v>
      </c>
      <c r="C721" s="37" t="s">
        <v>63</v>
      </c>
      <c r="D721" s="37" t="s">
        <v>626</v>
      </c>
      <c r="E721" s="38" t="n">
        <v>43006</v>
      </c>
      <c r="F721" s="38" t="n">
        <v>43039</v>
      </c>
      <c r="G721" s="38" t="n">
        <v>43066</v>
      </c>
      <c r="H721" s="37" t="n">
        <v>101</v>
      </c>
      <c r="I721" s="37" t="n">
        <v>4</v>
      </c>
      <c r="J721" s="37" t="n">
        <v>1</v>
      </c>
      <c r="K721" s="39" t="n">
        <v>57725</v>
      </c>
      <c r="L721" s="37" t="s">
        <v>112</v>
      </c>
      <c r="M721" s="37" t="n">
        <f aca="false">IF(OR(E721="",F721=""),"",F721-E721)</f>
        <v>33</v>
      </c>
      <c r="N721" s="37" t="n">
        <f aca="false">IF(OR(E721="",G721=""),"",G721-E721)</f>
        <v>60</v>
      </c>
    </row>
    <row r="722" customFormat="false" ht="15" hidden="false" customHeight="false" outlineLevel="0" collapsed="false">
      <c r="A722" s="37" t="s">
        <v>3054</v>
      </c>
      <c r="B722" s="37" t="s">
        <v>704</v>
      </c>
      <c r="C722" s="37" t="s">
        <v>62</v>
      </c>
      <c r="D722" s="37" t="s">
        <v>481</v>
      </c>
      <c r="E722" s="38" t="n">
        <v>44151</v>
      </c>
      <c r="F722" s="38" t="n">
        <v>44140</v>
      </c>
      <c r="G722" s="38" t="n">
        <v>44194</v>
      </c>
      <c r="H722" s="37" t="n">
        <v>56</v>
      </c>
      <c r="I722" s="37" t="n">
        <v>4</v>
      </c>
      <c r="J722" s="37" t="n">
        <v>1</v>
      </c>
      <c r="K722" s="39" t="n">
        <v>47491</v>
      </c>
      <c r="L722" s="37" t="s">
        <v>114</v>
      </c>
      <c r="M722" s="37" t="n">
        <f aca="false">IF(OR(E722="",F722=""),"",F722-E722)</f>
        <v>-11</v>
      </c>
      <c r="N722" s="37" t="n">
        <f aca="false">IF(OR(E722="",G722=""),"",G722-E722)</f>
        <v>43</v>
      </c>
    </row>
    <row r="723" customFormat="false" ht="15" hidden="false" customHeight="false" outlineLevel="0" collapsed="false">
      <c r="A723" s="37" t="s">
        <v>3055</v>
      </c>
      <c r="B723" s="37" t="s">
        <v>1328</v>
      </c>
      <c r="C723" s="37" t="s">
        <v>61</v>
      </c>
      <c r="D723" s="37" t="s">
        <v>380</v>
      </c>
      <c r="E723" s="38" t="n">
        <v>45900</v>
      </c>
      <c r="F723" s="38" t="n">
        <v>45931</v>
      </c>
      <c r="G723" s="38" t="n">
        <v>45954</v>
      </c>
      <c r="H723" s="37" t="n">
        <v>57</v>
      </c>
      <c r="I723" s="37" t="n">
        <v>13</v>
      </c>
      <c r="J723" s="37" t="n">
        <v>1</v>
      </c>
      <c r="K723" s="39" t="n">
        <v>33456</v>
      </c>
      <c r="L723" s="37" t="s">
        <v>114</v>
      </c>
      <c r="M723" s="37" t="n">
        <f aca="false">IF(OR(E723="",F723=""),"",F723-E723)</f>
        <v>31</v>
      </c>
      <c r="N723" s="37" t="n">
        <f aca="false">IF(OR(E723="",G723=""),"",G723-E723)</f>
        <v>54</v>
      </c>
    </row>
    <row r="724" customFormat="false" ht="15" hidden="false" customHeight="false" outlineLevel="0" collapsed="false">
      <c r="A724" s="37" t="s">
        <v>3056</v>
      </c>
      <c r="B724" s="37" t="s">
        <v>1329</v>
      </c>
      <c r="C724" s="37" t="s">
        <v>60</v>
      </c>
      <c r="D724" s="37" t="s">
        <v>393</v>
      </c>
      <c r="E724" s="38" t="n">
        <v>45433</v>
      </c>
      <c r="F724" s="38" t="n">
        <v>45436</v>
      </c>
      <c r="G724" s="38" t="n">
        <v>45491</v>
      </c>
      <c r="H724" s="37" t="n">
        <v>129</v>
      </c>
      <c r="I724" s="37" t="n">
        <v>7</v>
      </c>
      <c r="J724" s="37" t="n">
        <v>1</v>
      </c>
      <c r="K724" s="39" t="n">
        <v>26900</v>
      </c>
      <c r="L724" s="37" t="s">
        <v>112</v>
      </c>
      <c r="M724" s="37" t="n">
        <f aca="false">IF(OR(E724="",F724=""),"",F724-E724)</f>
        <v>3</v>
      </c>
      <c r="N724" s="37" t="n">
        <f aca="false">IF(OR(E724="",G724=""),"",G724-E724)</f>
        <v>58</v>
      </c>
    </row>
    <row r="725" customFormat="false" ht="15" hidden="false" customHeight="false" outlineLevel="0" collapsed="false">
      <c r="A725" s="37" t="s">
        <v>3057</v>
      </c>
      <c r="B725" s="37" t="s">
        <v>1330</v>
      </c>
      <c r="C725" s="37" t="s">
        <v>67</v>
      </c>
      <c r="D725" s="37" t="s">
        <v>357</v>
      </c>
      <c r="E725" s="38" t="n">
        <v>44901</v>
      </c>
      <c r="F725" s="38" t="n">
        <v>44891</v>
      </c>
      <c r="G725" s="38" t="n">
        <v>44940</v>
      </c>
      <c r="H725" s="37" t="n">
        <v>35</v>
      </c>
      <c r="I725" s="37" t="n">
        <v>8</v>
      </c>
      <c r="J725" s="37" t="n">
        <v>1</v>
      </c>
      <c r="K725" s="39" t="n">
        <v>31863</v>
      </c>
      <c r="L725" s="37" t="s">
        <v>111</v>
      </c>
      <c r="M725" s="37" t="n">
        <f aca="false">IF(OR(E725="",F725=""),"",F725-E725)</f>
        <v>-10</v>
      </c>
      <c r="N725" s="37" t="n">
        <f aca="false">IF(OR(E725="",G725=""),"",G725-E725)</f>
        <v>39</v>
      </c>
    </row>
    <row r="726" customFormat="false" ht="15" hidden="false" customHeight="false" outlineLevel="0" collapsed="false">
      <c r="A726" s="37" t="s">
        <v>3058</v>
      </c>
      <c r="B726" s="37" t="s">
        <v>1331</v>
      </c>
      <c r="C726" s="37" t="s">
        <v>64</v>
      </c>
      <c r="D726" s="37" t="s">
        <v>440</v>
      </c>
      <c r="E726" s="38" t="n">
        <v>44003</v>
      </c>
      <c r="F726" s="38" t="n">
        <v>44000</v>
      </c>
      <c r="G726" s="38" t="n">
        <v>44040</v>
      </c>
      <c r="H726" s="37" t="n">
        <v>135</v>
      </c>
      <c r="I726" s="37" t="n">
        <v>10</v>
      </c>
      <c r="J726" s="37" t="n">
        <v>1</v>
      </c>
      <c r="K726" s="39" t="n">
        <v>58325</v>
      </c>
      <c r="L726" s="37" t="s">
        <v>112</v>
      </c>
      <c r="M726" s="37" t="n">
        <f aca="false">IF(OR(E726="",F726=""),"",F726-E726)</f>
        <v>-3</v>
      </c>
      <c r="N726" s="37" t="n">
        <f aca="false">IF(OR(E726="",G726=""),"",G726-E726)</f>
        <v>37</v>
      </c>
    </row>
    <row r="727" customFormat="false" ht="15" hidden="false" customHeight="false" outlineLevel="0" collapsed="false">
      <c r="A727" s="37" t="s">
        <v>3059</v>
      </c>
      <c r="B727" s="37" t="s">
        <v>1332</v>
      </c>
      <c r="C727" s="37" t="s">
        <v>60</v>
      </c>
      <c r="D727" s="37" t="s">
        <v>384</v>
      </c>
      <c r="E727" s="38" t="n">
        <v>43026</v>
      </c>
      <c r="F727" s="38" t="n">
        <v>43016</v>
      </c>
      <c r="G727" s="38" t="n">
        <v>43066</v>
      </c>
      <c r="H727" s="37" t="n">
        <v>85</v>
      </c>
      <c r="I727" s="37" t="n">
        <v>7</v>
      </c>
      <c r="J727" s="37" t="n">
        <v>3</v>
      </c>
      <c r="K727" s="39" t="n">
        <v>31774</v>
      </c>
      <c r="L727" s="37" t="s">
        <v>113</v>
      </c>
      <c r="M727" s="37" t="n">
        <f aca="false">IF(OR(E727="",F727=""),"",F727-E727)</f>
        <v>-10</v>
      </c>
      <c r="N727" s="37" t="n">
        <f aca="false">IF(OR(E727="",G727=""),"",G727-E727)</f>
        <v>40</v>
      </c>
    </row>
    <row r="728" customFormat="false" ht="15" hidden="false" customHeight="false" outlineLevel="0" collapsed="false">
      <c r="A728" s="37" t="s">
        <v>3060</v>
      </c>
      <c r="B728" s="37" t="s">
        <v>1333</v>
      </c>
      <c r="C728" s="37" t="s">
        <v>61</v>
      </c>
      <c r="D728" s="37" t="s">
        <v>491</v>
      </c>
      <c r="E728" s="38" t="n">
        <v>44258</v>
      </c>
      <c r="F728" s="38" t="n">
        <v>44254</v>
      </c>
      <c r="G728" s="38" t="n">
        <v>44292</v>
      </c>
      <c r="H728" s="37" t="n">
        <v>103</v>
      </c>
      <c r="I728" s="37" t="n">
        <v>6</v>
      </c>
      <c r="J728" s="37" t="n">
        <v>1</v>
      </c>
      <c r="K728" s="39" t="n">
        <v>25155</v>
      </c>
      <c r="L728" s="37" t="s">
        <v>113</v>
      </c>
      <c r="M728" s="37" t="n">
        <f aca="false">IF(OR(E728="",F728=""),"",F728-E728)</f>
        <v>-4</v>
      </c>
      <c r="N728" s="37" t="n">
        <f aca="false">IF(OR(E728="",G728=""),"",G728-E728)</f>
        <v>34</v>
      </c>
    </row>
    <row r="729" customFormat="false" ht="15" hidden="false" customHeight="false" outlineLevel="0" collapsed="false">
      <c r="A729" s="37" t="s">
        <v>3061</v>
      </c>
      <c r="B729" s="37" t="s">
        <v>1334</v>
      </c>
      <c r="C729" s="37" t="s">
        <v>60</v>
      </c>
      <c r="D729" s="37" t="s">
        <v>366</v>
      </c>
      <c r="E729" s="38" t="n">
        <v>46141</v>
      </c>
      <c r="F729" s="38" t="n">
        <v>46113</v>
      </c>
      <c r="G729" s="38" t="n">
        <v>46171</v>
      </c>
      <c r="H729" s="37" t="n">
        <v>84</v>
      </c>
      <c r="I729" s="37" t="n">
        <v>11</v>
      </c>
      <c r="J729" s="37" t="n">
        <v>3</v>
      </c>
      <c r="K729" s="39" t="n">
        <v>14117</v>
      </c>
      <c r="L729" s="37" t="s">
        <v>115</v>
      </c>
      <c r="M729" s="37" t="n">
        <f aca="false">IF(OR(E729="",F729=""),"",F729-E729)</f>
        <v>-28</v>
      </c>
      <c r="N729" s="37" t="n">
        <f aca="false">IF(OR(E729="",G729=""),"",G729-E729)</f>
        <v>30</v>
      </c>
    </row>
    <row r="730" customFormat="false" ht="15" hidden="false" customHeight="false" outlineLevel="0" collapsed="false">
      <c r="A730" s="37" t="s">
        <v>3062</v>
      </c>
      <c r="B730" s="37" t="s">
        <v>1335</v>
      </c>
      <c r="C730" s="37" t="s">
        <v>65</v>
      </c>
      <c r="D730" s="37" t="s">
        <v>376</v>
      </c>
      <c r="E730" s="38" t="n">
        <v>46099</v>
      </c>
      <c r="F730" s="38" t="n">
        <v>46124</v>
      </c>
      <c r="G730" s="38" t="n">
        <v>46146</v>
      </c>
      <c r="H730" s="37" t="n">
        <v>33</v>
      </c>
      <c r="I730" s="37" t="n">
        <v>10</v>
      </c>
      <c r="J730" s="37" t="n">
        <v>1</v>
      </c>
      <c r="K730" s="39" t="n">
        <v>18258</v>
      </c>
      <c r="L730" s="37" t="s">
        <v>111</v>
      </c>
      <c r="M730" s="37" t="n">
        <f aca="false">IF(OR(E730="",F730=""),"",F730-E730)</f>
        <v>25</v>
      </c>
      <c r="N730" s="37" t="n">
        <f aca="false">IF(OR(E730="",G730=""),"",G730-E730)</f>
        <v>47</v>
      </c>
    </row>
    <row r="731" customFormat="false" ht="15" hidden="false" customHeight="false" outlineLevel="0" collapsed="false">
      <c r="A731" s="37" t="s">
        <v>3063</v>
      </c>
      <c r="B731" s="37" t="s">
        <v>1088</v>
      </c>
      <c r="C731" s="37" t="s">
        <v>60</v>
      </c>
      <c r="D731" s="37" t="s">
        <v>407</v>
      </c>
      <c r="E731" s="38" t="n">
        <v>42991</v>
      </c>
      <c r="F731" s="38" t="n">
        <v>43010</v>
      </c>
      <c r="G731" s="38" t="n">
        <v>43028</v>
      </c>
      <c r="H731" s="37" t="n">
        <v>77</v>
      </c>
      <c r="I731" s="37" t="n">
        <v>7</v>
      </c>
      <c r="J731" s="37" t="n">
        <v>1</v>
      </c>
      <c r="K731" s="39" t="n">
        <v>18005</v>
      </c>
      <c r="L731" s="37" t="s">
        <v>113</v>
      </c>
      <c r="M731" s="37" t="n">
        <f aca="false">IF(OR(E731="",F731=""),"",F731-E731)</f>
        <v>19</v>
      </c>
      <c r="N731" s="37" t="n">
        <f aca="false">IF(OR(E731="",G731=""),"",G731-E731)</f>
        <v>37</v>
      </c>
    </row>
    <row r="732" customFormat="false" ht="15" hidden="false" customHeight="false" outlineLevel="0" collapsed="false">
      <c r="A732" s="37" t="s">
        <v>3064</v>
      </c>
      <c r="B732" s="37" t="s">
        <v>1336</v>
      </c>
      <c r="C732" s="37" t="s">
        <v>62</v>
      </c>
      <c r="D732" s="37" t="s">
        <v>485</v>
      </c>
      <c r="E732" s="38" t="n">
        <v>44877</v>
      </c>
      <c r="F732" s="38" t="n">
        <v>44903</v>
      </c>
      <c r="G732" s="38" t="n">
        <v>44938</v>
      </c>
      <c r="H732" s="37" t="n">
        <v>115</v>
      </c>
      <c r="I732" s="37" t="n">
        <v>11</v>
      </c>
      <c r="J732" s="37" t="n">
        <v>3</v>
      </c>
      <c r="K732" s="39" t="n">
        <v>13873</v>
      </c>
      <c r="L732" s="37" t="s">
        <v>114</v>
      </c>
      <c r="M732" s="37" t="n">
        <f aca="false">IF(OR(E732="",F732=""),"",F732-E732)</f>
        <v>26</v>
      </c>
      <c r="N732" s="37" t="n">
        <f aca="false">IF(OR(E732="",G732=""),"",G732-E732)</f>
        <v>61</v>
      </c>
    </row>
    <row r="733" customFormat="false" ht="15" hidden="false" customHeight="false" outlineLevel="0" collapsed="false">
      <c r="A733" s="37" t="s">
        <v>3065</v>
      </c>
      <c r="B733" s="37" t="s">
        <v>786</v>
      </c>
      <c r="C733" s="37" t="s">
        <v>63</v>
      </c>
      <c r="D733" s="37" t="s">
        <v>529</v>
      </c>
      <c r="E733" s="38" t="n">
        <v>42445</v>
      </c>
      <c r="F733" s="38" t="n">
        <v>42452</v>
      </c>
      <c r="G733" s="38" t="n">
        <v>42485</v>
      </c>
      <c r="H733" s="37" t="n">
        <v>83</v>
      </c>
      <c r="I733" s="37" t="n">
        <v>12</v>
      </c>
      <c r="J733" s="37" t="n">
        <v>3</v>
      </c>
      <c r="K733" s="39" t="n">
        <v>103751</v>
      </c>
      <c r="L733" s="37" t="s">
        <v>111</v>
      </c>
      <c r="M733" s="37" t="n">
        <f aca="false">IF(OR(E733="",F733=""),"",F733-E733)</f>
        <v>7</v>
      </c>
      <c r="N733" s="37" t="n">
        <f aca="false">IF(OR(E733="",G733=""),"",G733-E733)</f>
        <v>40</v>
      </c>
    </row>
    <row r="734" customFormat="false" ht="15" hidden="false" customHeight="false" outlineLevel="0" collapsed="false">
      <c r="A734" s="37" t="s">
        <v>3066</v>
      </c>
      <c r="B734" s="37" t="s">
        <v>992</v>
      </c>
      <c r="C734" s="37" t="s">
        <v>68</v>
      </c>
      <c r="D734" s="37" t="s">
        <v>789</v>
      </c>
      <c r="E734" s="38" t="n">
        <v>42657</v>
      </c>
      <c r="F734" s="38" t="n">
        <v>42710</v>
      </c>
      <c r="G734" s="38" t="n">
        <v>42754</v>
      </c>
      <c r="H734" s="37" t="n">
        <v>92</v>
      </c>
      <c r="I734" s="37" t="n">
        <v>11</v>
      </c>
      <c r="J734" s="37" t="n">
        <v>2</v>
      </c>
      <c r="K734" s="39" t="n">
        <v>66670</v>
      </c>
      <c r="L734" s="37" t="s">
        <v>113</v>
      </c>
      <c r="M734" s="37" t="n">
        <f aca="false">IF(OR(E734="",F734=""),"",F734-E734)</f>
        <v>53</v>
      </c>
      <c r="N734" s="37" t="n">
        <f aca="false">IF(OR(E734="",G734=""),"",G734-E734)</f>
        <v>97</v>
      </c>
    </row>
    <row r="735" customFormat="false" ht="15" hidden="false" customHeight="false" outlineLevel="0" collapsed="false">
      <c r="A735" s="37" t="s">
        <v>3067</v>
      </c>
      <c r="B735" s="37" t="s">
        <v>1338</v>
      </c>
      <c r="C735" s="37" t="s">
        <v>63</v>
      </c>
      <c r="D735" s="37" t="s">
        <v>626</v>
      </c>
      <c r="E735" s="38" t="n">
        <v>45409</v>
      </c>
      <c r="F735" s="38" t="n">
        <v>45404</v>
      </c>
      <c r="G735" s="38" t="n">
        <v>45444</v>
      </c>
      <c r="H735" s="37" t="n">
        <v>39</v>
      </c>
      <c r="I735" s="37" t="n">
        <v>9</v>
      </c>
      <c r="J735" s="37" t="n">
        <v>3</v>
      </c>
      <c r="K735" s="39" t="n">
        <v>34393</v>
      </c>
      <c r="L735" s="37" t="s">
        <v>113</v>
      </c>
      <c r="M735" s="37" t="n">
        <f aca="false">IF(OR(E735="",F735=""),"",F735-E735)</f>
        <v>-5</v>
      </c>
      <c r="N735" s="37" t="n">
        <f aca="false">IF(OR(E735="",G735=""),"",G735-E735)</f>
        <v>35</v>
      </c>
    </row>
    <row r="736" customFormat="false" ht="15" hidden="false" customHeight="false" outlineLevel="0" collapsed="false">
      <c r="A736" s="37" t="s">
        <v>3068</v>
      </c>
      <c r="B736" s="37" t="s">
        <v>533</v>
      </c>
      <c r="C736" s="37" t="s">
        <v>63</v>
      </c>
      <c r="D736" s="37" t="s">
        <v>529</v>
      </c>
      <c r="E736" s="38" t="n">
        <v>44661</v>
      </c>
      <c r="F736" s="38" t="n">
        <v>44683</v>
      </c>
      <c r="G736" s="38" t="n">
        <v>44702</v>
      </c>
      <c r="H736" s="37" t="n">
        <v>129</v>
      </c>
      <c r="I736" s="37" t="n">
        <v>7</v>
      </c>
      <c r="J736" s="37" t="n">
        <v>1</v>
      </c>
      <c r="K736" s="39" t="n">
        <v>48395</v>
      </c>
      <c r="L736" s="37" t="s">
        <v>113</v>
      </c>
      <c r="M736" s="37" t="n">
        <f aca="false">IF(OR(E736="",F736=""),"",F736-E736)</f>
        <v>22</v>
      </c>
      <c r="N736" s="37" t="n">
        <f aca="false">IF(OR(E736="",G736=""),"",G736-E736)</f>
        <v>41</v>
      </c>
    </row>
    <row r="737" customFormat="false" ht="15" hidden="false" customHeight="false" outlineLevel="0" collapsed="false">
      <c r="A737" s="37" t="s">
        <v>3069</v>
      </c>
      <c r="B737" s="37" t="s">
        <v>1339</v>
      </c>
      <c r="C737" s="37" t="s">
        <v>65</v>
      </c>
      <c r="D737" s="37" t="s">
        <v>650</v>
      </c>
      <c r="E737" s="38" t="n">
        <v>45788</v>
      </c>
      <c r="F737" s="38" t="n">
        <v>45805</v>
      </c>
      <c r="G737" s="38" t="n">
        <v>45848</v>
      </c>
      <c r="H737" s="37" t="n">
        <v>63</v>
      </c>
      <c r="I737" s="37" t="n">
        <v>3</v>
      </c>
      <c r="J737" s="37" t="n">
        <v>3</v>
      </c>
      <c r="K737" s="39" t="n">
        <v>10538</v>
      </c>
      <c r="L737" s="37" t="s">
        <v>112</v>
      </c>
      <c r="M737" s="37" t="n">
        <f aca="false">IF(OR(E737="",F737=""),"",F737-E737)</f>
        <v>17</v>
      </c>
      <c r="N737" s="37" t="n">
        <f aca="false">IF(OR(E737="",G737=""),"",G737-E737)</f>
        <v>60</v>
      </c>
    </row>
    <row r="738" customFormat="false" ht="15" hidden="false" customHeight="false" outlineLevel="0" collapsed="false">
      <c r="A738" s="37" t="s">
        <v>3070</v>
      </c>
      <c r="B738" s="37" t="s">
        <v>1267</v>
      </c>
      <c r="C738" s="37" t="s">
        <v>64</v>
      </c>
      <c r="D738" s="37" t="s">
        <v>457</v>
      </c>
      <c r="E738" s="38" t="n">
        <v>43754</v>
      </c>
      <c r="F738" s="38" t="n">
        <v>43772</v>
      </c>
      <c r="G738" s="38" t="n">
        <v>43806</v>
      </c>
      <c r="H738" s="37" t="n">
        <v>138</v>
      </c>
      <c r="I738" s="37" t="n">
        <v>14</v>
      </c>
      <c r="J738" s="37" t="n">
        <v>1</v>
      </c>
      <c r="K738" s="39" t="n">
        <v>14802</v>
      </c>
      <c r="L738" s="37" t="s">
        <v>114</v>
      </c>
      <c r="M738" s="37" t="n">
        <f aca="false">IF(OR(E738="",F738=""),"",F738-E738)</f>
        <v>18</v>
      </c>
      <c r="N738" s="37" t="n">
        <f aca="false">IF(OR(E738="",G738=""),"",G738-E738)</f>
        <v>52</v>
      </c>
    </row>
    <row r="739" customFormat="false" ht="15" hidden="false" customHeight="false" outlineLevel="0" collapsed="false">
      <c r="A739" s="37" t="s">
        <v>3071</v>
      </c>
      <c r="B739" s="37" t="s">
        <v>1340</v>
      </c>
      <c r="C739" s="37" t="s">
        <v>60</v>
      </c>
      <c r="D739" s="37" t="s">
        <v>366</v>
      </c>
      <c r="E739" s="38" t="n">
        <v>43974</v>
      </c>
      <c r="F739" s="38" t="n">
        <v>44002</v>
      </c>
      <c r="G739" s="38" t="n">
        <v>44042</v>
      </c>
      <c r="H739" s="37" t="n">
        <v>112</v>
      </c>
      <c r="I739" s="37" t="n">
        <v>9</v>
      </c>
      <c r="J739" s="37" t="n">
        <v>3</v>
      </c>
      <c r="K739" s="39" t="n">
        <v>37648</v>
      </c>
      <c r="L739" s="37" t="s">
        <v>112</v>
      </c>
      <c r="M739" s="37" t="n">
        <f aca="false">IF(OR(E739="",F739=""),"",F739-E739)</f>
        <v>28</v>
      </c>
      <c r="N739" s="37" t="n">
        <f aca="false">IF(OR(E739="",G739=""),"",G739-E739)</f>
        <v>68</v>
      </c>
    </row>
    <row r="740" customFormat="false" ht="15" hidden="false" customHeight="false" outlineLevel="0" collapsed="false">
      <c r="A740" s="37" t="s">
        <v>3072</v>
      </c>
      <c r="B740" s="37" t="s">
        <v>1201</v>
      </c>
      <c r="C740" s="37" t="s">
        <v>62</v>
      </c>
      <c r="D740" s="37" t="s">
        <v>485</v>
      </c>
      <c r="E740" s="38" t="n">
        <v>45300</v>
      </c>
      <c r="F740" s="38" t="n">
        <v>45326</v>
      </c>
      <c r="G740" s="38" t="n">
        <v>45352</v>
      </c>
      <c r="H740" s="37" t="n">
        <v>36</v>
      </c>
      <c r="I740" s="37" t="n">
        <v>5</v>
      </c>
      <c r="J740" s="37" t="n">
        <v>3</v>
      </c>
      <c r="K740" s="39" t="n">
        <v>20966</v>
      </c>
      <c r="L740" s="37" t="s">
        <v>115</v>
      </c>
      <c r="M740" s="37" t="n">
        <f aca="false">IF(OR(E740="",F740=""),"",F740-E740)</f>
        <v>26</v>
      </c>
      <c r="N740" s="37" t="n">
        <f aca="false">IF(OR(E740="",G740=""),"",G740-E740)</f>
        <v>52</v>
      </c>
    </row>
    <row r="741" customFormat="false" ht="15" hidden="false" customHeight="false" outlineLevel="0" collapsed="false">
      <c r="A741" s="37" t="s">
        <v>3073</v>
      </c>
      <c r="B741" s="37" t="s">
        <v>1342</v>
      </c>
      <c r="C741" s="37" t="s">
        <v>62</v>
      </c>
      <c r="D741" s="37" t="s">
        <v>420</v>
      </c>
      <c r="E741" s="38" t="n">
        <v>46157</v>
      </c>
      <c r="F741" s="38" t="n">
        <v>46171</v>
      </c>
      <c r="G741" s="38" t="n">
        <v>46201</v>
      </c>
      <c r="H741" s="37" t="n">
        <v>86</v>
      </c>
      <c r="I741" s="37" t="n">
        <v>9</v>
      </c>
      <c r="J741" s="37" t="n">
        <v>1</v>
      </c>
      <c r="K741" s="39" t="n">
        <v>65716</v>
      </c>
      <c r="L741" s="37" t="s">
        <v>114</v>
      </c>
      <c r="M741" s="37" t="n">
        <f aca="false">IF(OR(E741="",F741=""),"",F741-E741)</f>
        <v>14</v>
      </c>
      <c r="N741" s="37" t="n">
        <f aca="false">IF(OR(E741="",G741=""),"",G741-E741)</f>
        <v>44</v>
      </c>
    </row>
    <row r="742" customFormat="false" ht="15" hidden="false" customHeight="false" outlineLevel="0" collapsed="false">
      <c r="A742" s="37" t="s">
        <v>3074</v>
      </c>
      <c r="B742" s="37" t="s">
        <v>1343</v>
      </c>
      <c r="C742" s="37" t="s">
        <v>60</v>
      </c>
      <c r="D742" s="37" t="s">
        <v>393</v>
      </c>
      <c r="E742" s="38" t="n">
        <v>44983</v>
      </c>
      <c r="F742" s="38" t="n">
        <v>44998</v>
      </c>
      <c r="G742" s="38" t="n">
        <v>45035</v>
      </c>
      <c r="H742" s="37" t="n">
        <v>37</v>
      </c>
      <c r="I742" s="37" t="n">
        <v>7</v>
      </c>
      <c r="J742" s="37" t="n">
        <v>1</v>
      </c>
      <c r="K742" s="39" t="n">
        <v>62565</v>
      </c>
      <c r="L742" s="37" t="s">
        <v>114</v>
      </c>
      <c r="M742" s="37" t="n">
        <f aca="false">IF(OR(E742="",F742=""),"",F742-E742)</f>
        <v>15</v>
      </c>
      <c r="N742" s="37" t="n">
        <f aca="false">IF(OR(E742="",G742=""),"",G742-E742)</f>
        <v>52</v>
      </c>
    </row>
    <row r="743" customFormat="false" ht="15" hidden="false" customHeight="false" outlineLevel="0" collapsed="false">
      <c r="A743" s="37" t="s">
        <v>3075</v>
      </c>
      <c r="B743" s="37" t="s">
        <v>1344</v>
      </c>
      <c r="C743" s="37" t="s">
        <v>63</v>
      </c>
      <c r="D743" s="37" t="s">
        <v>626</v>
      </c>
      <c r="E743" s="38" t="n">
        <v>43124</v>
      </c>
      <c r="F743" s="38" t="n">
        <v>43159</v>
      </c>
      <c r="G743" s="38" t="n">
        <v>43196</v>
      </c>
      <c r="H743" s="37" t="n">
        <v>17</v>
      </c>
      <c r="I743" s="37" t="n">
        <v>3</v>
      </c>
      <c r="J743" s="37" t="n">
        <v>2</v>
      </c>
      <c r="K743" s="39" t="n">
        <v>53468</v>
      </c>
      <c r="L743" s="37" t="s">
        <v>112</v>
      </c>
      <c r="M743" s="37" t="n">
        <f aca="false">IF(OR(E743="",F743=""),"",F743-E743)</f>
        <v>35</v>
      </c>
      <c r="N743" s="37" t="n">
        <f aca="false">IF(OR(E743="",G743=""),"",G743-E743)</f>
        <v>72</v>
      </c>
    </row>
    <row r="744" customFormat="false" ht="15" hidden="false" customHeight="false" outlineLevel="0" collapsed="false">
      <c r="A744" s="37" t="s">
        <v>3076</v>
      </c>
      <c r="B744" s="37" t="s">
        <v>414</v>
      </c>
      <c r="C744" s="37" t="s">
        <v>61</v>
      </c>
      <c r="D744" s="37" t="s">
        <v>423</v>
      </c>
      <c r="E744" s="38" t="n">
        <v>41989</v>
      </c>
      <c r="F744" s="38" t="n">
        <v>41998</v>
      </c>
      <c r="G744" s="38" t="n">
        <v>42032</v>
      </c>
      <c r="H744" s="37" t="n">
        <v>30</v>
      </c>
      <c r="I744" s="37" t="n">
        <v>9</v>
      </c>
      <c r="J744" s="37" t="n">
        <v>2</v>
      </c>
      <c r="K744" s="39" t="n">
        <v>62792</v>
      </c>
      <c r="L744" s="37" t="s">
        <v>114</v>
      </c>
      <c r="M744" s="37" t="n">
        <f aca="false">IF(OR(E744="",F744=""),"",F744-E744)</f>
        <v>9</v>
      </c>
      <c r="N744" s="37" t="n">
        <f aca="false">IF(OR(E744="",G744=""),"",G744-E744)</f>
        <v>43</v>
      </c>
    </row>
    <row r="745" customFormat="false" ht="15" hidden="false" customHeight="false" outlineLevel="0" collapsed="false">
      <c r="A745" s="37" t="s">
        <v>3077</v>
      </c>
      <c r="B745" s="37" t="s">
        <v>1345</v>
      </c>
      <c r="C745" s="37" t="s">
        <v>64</v>
      </c>
      <c r="D745" s="37" t="s">
        <v>461</v>
      </c>
      <c r="E745" s="38" t="n">
        <v>44907</v>
      </c>
      <c r="F745" s="38" t="n">
        <v>44943</v>
      </c>
      <c r="G745" s="38" t="n">
        <v>44971</v>
      </c>
      <c r="H745" s="37" t="n">
        <v>27</v>
      </c>
      <c r="I745" s="37" t="n">
        <v>4</v>
      </c>
      <c r="J745" s="37" t="n">
        <v>3</v>
      </c>
      <c r="K745" s="39" t="n">
        <v>21839</v>
      </c>
      <c r="L745" s="37" t="s">
        <v>114</v>
      </c>
      <c r="M745" s="37" t="n">
        <f aca="false">IF(OR(E745="",F745=""),"",F745-E745)</f>
        <v>36</v>
      </c>
      <c r="N745" s="37" t="n">
        <f aca="false">IF(OR(E745="",G745=""),"",G745-E745)</f>
        <v>64</v>
      </c>
    </row>
    <row r="746" customFormat="false" ht="15" hidden="false" customHeight="false" outlineLevel="0" collapsed="false">
      <c r="A746" s="37" t="s">
        <v>3078</v>
      </c>
      <c r="B746" s="37" t="s">
        <v>691</v>
      </c>
      <c r="C746" s="37" t="s">
        <v>60</v>
      </c>
      <c r="D746" s="37" t="s">
        <v>407</v>
      </c>
      <c r="E746" s="38" t="n">
        <v>41911</v>
      </c>
      <c r="F746" s="38" t="n">
        <v>41913</v>
      </c>
      <c r="G746" s="38" t="n">
        <v>41944</v>
      </c>
      <c r="H746" s="37" t="n">
        <v>41</v>
      </c>
      <c r="I746" s="37" t="n">
        <v>13</v>
      </c>
      <c r="J746" s="37" t="n">
        <v>3</v>
      </c>
      <c r="K746" s="39" t="n">
        <v>20746</v>
      </c>
      <c r="L746" s="37" t="s">
        <v>113</v>
      </c>
      <c r="M746" s="37" t="n">
        <f aca="false">IF(OR(E746="",F746=""),"",F746-E746)</f>
        <v>2</v>
      </c>
      <c r="N746" s="37" t="n">
        <f aca="false">IF(OR(E746="",G746=""),"",G746-E746)</f>
        <v>33</v>
      </c>
    </row>
    <row r="747" customFormat="false" ht="15" hidden="false" customHeight="false" outlineLevel="0" collapsed="false">
      <c r="A747" s="37" t="s">
        <v>3079</v>
      </c>
      <c r="B747" s="37" t="s">
        <v>1346</v>
      </c>
      <c r="C747" s="37" t="s">
        <v>61</v>
      </c>
      <c r="D747" s="37" t="s">
        <v>491</v>
      </c>
      <c r="E747" s="38" t="n">
        <v>45549</v>
      </c>
      <c r="F747" s="38" t="n">
        <v>45557</v>
      </c>
      <c r="G747" s="38" t="n">
        <v>45584</v>
      </c>
      <c r="H747" s="37" t="n">
        <v>145</v>
      </c>
      <c r="I747" s="37" t="n">
        <v>8</v>
      </c>
      <c r="J747" s="37" t="n">
        <v>1</v>
      </c>
      <c r="K747" s="39" t="n">
        <v>44841</v>
      </c>
      <c r="L747" s="37" t="s">
        <v>111</v>
      </c>
      <c r="M747" s="37" t="n">
        <f aca="false">IF(OR(E747="",F747=""),"",F747-E747)</f>
        <v>8</v>
      </c>
      <c r="N747" s="37" t="n">
        <f aca="false">IF(OR(E747="",G747=""),"",G747-E747)</f>
        <v>35</v>
      </c>
    </row>
    <row r="748" customFormat="false" ht="15" hidden="false" customHeight="false" outlineLevel="0" collapsed="false">
      <c r="A748" s="37" t="s">
        <v>3080</v>
      </c>
      <c r="B748" s="37" t="s">
        <v>1347</v>
      </c>
      <c r="C748" s="37" t="s">
        <v>67</v>
      </c>
      <c r="D748" s="37" t="s">
        <v>716</v>
      </c>
      <c r="E748" s="38" t="n">
        <v>46079</v>
      </c>
      <c r="F748" s="38" t="n">
        <v>46117</v>
      </c>
      <c r="G748" s="38" t="n">
        <v>46155</v>
      </c>
      <c r="H748" s="37" t="n">
        <v>64</v>
      </c>
      <c r="I748" s="37" t="n">
        <v>4</v>
      </c>
      <c r="J748" s="37" t="n">
        <v>1</v>
      </c>
      <c r="K748" s="39" t="n">
        <v>32320</v>
      </c>
      <c r="L748" s="37" t="s">
        <v>114</v>
      </c>
      <c r="M748" s="37" t="n">
        <f aca="false">IF(OR(E748="",F748=""),"",F748-E748)</f>
        <v>38</v>
      </c>
      <c r="N748" s="37" t="n">
        <f aca="false">IF(OR(E748="",G748=""),"",G748-E748)</f>
        <v>76</v>
      </c>
    </row>
    <row r="749" customFormat="false" ht="15" hidden="false" customHeight="false" outlineLevel="0" collapsed="false">
      <c r="A749" s="37" t="s">
        <v>3081</v>
      </c>
      <c r="B749" s="37" t="s">
        <v>1348</v>
      </c>
      <c r="C749" s="37" t="s">
        <v>60</v>
      </c>
      <c r="D749" s="37" t="s">
        <v>407</v>
      </c>
      <c r="E749" s="38" t="n">
        <v>43218</v>
      </c>
      <c r="F749" s="38" t="n">
        <v>43196</v>
      </c>
      <c r="G749" s="38" t="n">
        <v>43240</v>
      </c>
      <c r="H749" s="37" t="n">
        <v>126</v>
      </c>
      <c r="I749" s="37" t="n">
        <v>7</v>
      </c>
      <c r="J749" s="37" t="n">
        <v>3</v>
      </c>
      <c r="K749" s="39" t="n">
        <v>42044</v>
      </c>
      <c r="L749" s="37" t="s">
        <v>111</v>
      </c>
      <c r="M749" s="37" t="n">
        <f aca="false">IF(OR(E749="",F749=""),"",F749-E749)</f>
        <v>-22</v>
      </c>
      <c r="N749" s="37" t="n">
        <f aca="false">IF(OR(E749="",G749=""),"",G749-E749)</f>
        <v>22</v>
      </c>
    </row>
    <row r="750" customFormat="false" ht="15" hidden="false" customHeight="false" outlineLevel="0" collapsed="false">
      <c r="A750" s="37" t="s">
        <v>3082</v>
      </c>
      <c r="B750" s="37" t="s">
        <v>1349</v>
      </c>
      <c r="C750" s="37" t="s">
        <v>60</v>
      </c>
      <c r="D750" s="37" t="s">
        <v>470</v>
      </c>
      <c r="E750" s="38" t="n">
        <v>45173</v>
      </c>
      <c r="F750" s="38" t="n">
        <v>45176</v>
      </c>
      <c r="G750" s="38" t="n">
        <v>45208</v>
      </c>
      <c r="H750" s="37" t="n">
        <v>62</v>
      </c>
      <c r="I750" s="37" t="n">
        <v>10</v>
      </c>
      <c r="J750" s="37" t="n">
        <v>1</v>
      </c>
      <c r="K750" s="39" t="n">
        <v>8348</v>
      </c>
      <c r="L750" s="37" t="s">
        <v>115</v>
      </c>
      <c r="M750" s="37" t="n">
        <f aca="false">IF(OR(E750="",F750=""),"",F750-E750)</f>
        <v>3</v>
      </c>
      <c r="N750" s="37" t="n">
        <f aca="false">IF(OR(E750="",G750=""),"",G750-E750)</f>
        <v>35</v>
      </c>
    </row>
    <row r="751" customFormat="false" ht="15" hidden="false" customHeight="false" outlineLevel="0" collapsed="false">
      <c r="A751" s="37" t="s">
        <v>3083</v>
      </c>
      <c r="B751" s="37" t="s">
        <v>1351</v>
      </c>
      <c r="C751" s="37" t="s">
        <v>61</v>
      </c>
      <c r="D751" s="37" t="s">
        <v>508</v>
      </c>
      <c r="E751" s="38" t="n">
        <v>42705</v>
      </c>
      <c r="F751" s="38" t="n">
        <v>42725</v>
      </c>
      <c r="G751" s="38" t="n">
        <v>42765</v>
      </c>
      <c r="H751" s="37" t="n">
        <v>113</v>
      </c>
      <c r="I751" s="37" t="n">
        <v>6</v>
      </c>
      <c r="J751" s="37" t="n">
        <v>2</v>
      </c>
      <c r="K751" s="39" t="n">
        <v>68058</v>
      </c>
      <c r="L751" s="37" t="s">
        <v>115</v>
      </c>
      <c r="M751" s="37" t="n">
        <f aca="false">IF(OR(E751="",F751=""),"",F751-E751)</f>
        <v>20</v>
      </c>
      <c r="N751" s="37" t="n">
        <f aca="false">IF(OR(E751="",G751=""),"",G751-E751)</f>
        <v>60</v>
      </c>
    </row>
    <row r="752" customFormat="false" ht="15" hidden="false" customHeight="false" outlineLevel="0" collapsed="false">
      <c r="A752" s="37" t="s">
        <v>3084</v>
      </c>
      <c r="B752" s="37" t="s">
        <v>1352</v>
      </c>
      <c r="C752" s="37" t="s">
        <v>63</v>
      </c>
      <c r="D752" s="37" t="s">
        <v>388</v>
      </c>
      <c r="E752" s="38" t="n">
        <v>44511</v>
      </c>
      <c r="F752" s="38" t="n">
        <v>44529</v>
      </c>
      <c r="G752" s="38" t="n">
        <v>44579</v>
      </c>
      <c r="H752" s="37" t="n">
        <v>25</v>
      </c>
      <c r="I752" s="37" t="n">
        <v>13</v>
      </c>
      <c r="J752" s="37" t="n">
        <v>3</v>
      </c>
      <c r="K752" s="39" t="n">
        <v>36949</v>
      </c>
      <c r="L752" s="37" t="s">
        <v>111</v>
      </c>
      <c r="M752" s="37" t="n">
        <f aca="false">IF(OR(E752="",F752=""),"",F752-E752)</f>
        <v>18</v>
      </c>
      <c r="N752" s="37" t="n">
        <f aca="false">IF(OR(E752="",G752=""),"",G752-E752)</f>
        <v>68</v>
      </c>
    </row>
    <row r="753" customFormat="false" ht="15" hidden="false" customHeight="false" outlineLevel="0" collapsed="false">
      <c r="A753" s="37" t="s">
        <v>3085</v>
      </c>
      <c r="B753" s="37" t="s">
        <v>1353</v>
      </c>
      <c r="C753" s="37" t="s">
        <v>62</v>
      </c>
      <c r="D753" s="37" t="s">
        <v>485</v>
      </c>
      <c r="E753" s="38" t="n">
        <v>43506</v>
      </c>
      <c r="F753" s="38" t="n">
        <v>43586</v>
      </c>
      <c r="G753" s="38" t="n">
        <v>43618</v>
      </c>
      <c r="H753" s="37" t="n">
        <v>101</v>
      </c>
      <c r="I753" s="37" t="n">
        <v>12</v>
      </c>
      <c r="J753" s="37" t="n">
        <v>1</v>
      </c>
      <c r="K753" s="39" t="n">
        <v>34792</v>
      </c>
      <c r="L753" s="37" t="s">
        <v>111</v>
      </c>
      <c r="M753" s="37" t="n">
        <f aca="false">IF(OR(E753="",F753=""),"",F753-E753)</f>
        <v>80</v>
      </c>
      <c r="N753" s="37" t="n">
        <f aca="false">IF(OR(E753="",G753=""),"",G753-E753)</f>
        <v>112</v>
      </c>
    </row>
    <row r="754" customFormat="false" ht="15" hidden="false" customHeight="false" outlineLevel="0" collapsed="false">
      <c r="A754" s="37" t="s">
        <v>3086</v>
      </c>
      <c r="B754" s="37" t="s">
        <v>1354</v>
      </c>
      <c r="C754" s="37" t="s">
        <v>60</v>
      </c>
      <c r="D754" s="37" t="s">
        <v>384</v>
      </c>
      <c r="E754" s="38" t="n">
        <v>44384</v>
      </c>
      <c r="F754" s="38" t="n">
        <v>44369</v>
      </c>
      <c r="G754" s="38" t="n">
        <v>44420</v>
      </c>
      <c r="H754" s="37" t="n">
        <v>78</v>
      </c>
      <c r="I754" s="37" t="n">
        <v>10</v>
      </c>
      <c r="J754" s="37" t="n">
        <v>1</v>
      </c>
      <c r="K754" s="39" t="n">
        <v>34876</v>
      </c>
      <c r="L754" s="37" t="s">
        <v>112</v>
      </c>
      <c r="M754" s="37" t="n">
        <f aca="false">IF(OR(E754="",F754=""),"",F754-E754)</f>
        <v>-15</v>
      </c>
      <c r="N754" s="37" t="n">
        <f aca="false">IF(OR(E754="",G754=""),"",G754-E754)</f>
        <v>36</v>
      </c>
    </row>
    <row r="755" customFormat="false" ht="15" hidden="false" customHeight="false" outlineLevel="0" collapsed="false">
      <c r="A755" s="37" t="s">
        <v>3087</v>
      </c>
      <c r="B755" s="37" t="s">
        <v>1355</v>
      </c>
      <c r="C755" s="37" t="s">
        <v>66</v>
      </c>
      <c r="D755" s="37" t="s">
        <v>687</v>
      </c>
      <c r="E755" s="38" t="n">
        <v>44765</v>
      </c>
      <c r="F755" s="38" t="n">
        <v>44733</v>
      </c>
      <c r="G755" s="38" t="n">
        <v>44791</v>
      </c>
      <c r="H755" s="37" t="n">
        <v>201</v>
      </c>
      <c r="I755" s="37" t="n">
        <v>6</v>
      </c>
      <c r="J755" s="37" t="n">
        <v>1</v>
      </c>
      <c r="K755" s="39" t="n">
        <v>73743</v>
      </c>
      <c r="L755" s="37" t="s">
        <v>114</v>
      </c>
      <c r="M755" s="37" t="n">
        <f aca="false">IF(OR(E755="",F755=""),"",F755-E755)</f>
        <v>-32</v>
      </c>
      <c r="N755" s="37" t="n">
        <f aca="false">IF(OR(E755="",G755=""),"",G755-E755)</f>
        <v>26</v>
      </c>
    </row>
    <row r="756" customFormat="false" ht="15" hidden="false" customHeight="false" outlineLevel="0" collapsed="false">
      <c r="A756" s="37" t="s">
        <v>3088</v>
      </c>
      <c r="B756" s="37" t="s">
        <v>546</v>
      </c>
      <c r="C756" s="37" t="s">
        <v>60</v>
      </c>
      <c r="D756" s="37" t="s">
        <v>407</v>
      </c>
      <c r="E756" s="38" t="n">
        <v>42491</v>
      </c>
      <c r="F756" s="38" t="n">
        <v>42491</v>
      </c>
      <c r="G756" s="38" t="n">
        <v>42546</v>
      </c>
      <c r="H756" s="37" t="n">
        <v>55</v>
      </c>
      <c r="I756" s="37" t="n">
        <v>5</v>
      </c>
      <c r="J756" s="37" t="n">
        <v>1</v>
      </c>
      <c r="K756" s="39" t="n">
        <v>54763</v>
      </c>
      <c r="L756" s="37" t="s">
        <v>111</v>
      </c>
      <c r="M756" s="37" t="n">
        <f aca="false">IF(OR(E756="",F756=""),"",F756-E756)</f>
        <v>0</v>
      </c>
      <c r="N756" s="37" t="n">
        <f aca="false">IF(OR(E756="",G756=""),"",G756-E756)</f>
        <v>55</v>
      </c>
    </row>
    <row r="757" customFormat="false" ht="15" hidden="false" customHeight="false" outlineLevel="0" collapsed="false">
      <c r="A757" s="37" t="s">
        <v>3089</v>
      </c>
      <c r="B757" s="37" t="s">
        <v>1356</v>
      </c>
      <c r="C757" s="37" t="s">
        <v>64</v>
      </c>
      <c r="D757" s="37" t="s">
        <v>461</v>
      </c>
      <c r="E757" s="38" t="n">
        <v>45957</v>
      </c>
      <c r="F757" s="38" t="n">
        <v>45975</v>
      </c>
      <c r="G757" s="38" t="n">
        <v>46002</v>
      </c>
      <c r="H757" s="37" t="n">
        <v>189</v>
      </c>
      <c r="I757" s="37" t="n">
        <v>3</v>
      </c>
      <c r="J757" s="37" t="n">
        <v>3</v>
      </c>
      <c r="K757" s="39" t="n">
        <v>40623</v>
      </c>
      <c r="L757" s="37" t="s">
        <v>112</v>
      </c>
      <c r="M757" s="37" t="n">
        <f aca="false">IF(OR(E757="",F757=""),"",F757-E757)</f>
        <v>18</v>
      </c>
      <c r="N757" s="37" t="n">
        <f aca="false">IF(OR(E757="",G757=""),"",G757-E757)</f>
        <v>45</v>
      </c>
    </row>
    <row r="758" customFormat="false" ht="15" hidden="false" customHeight="false" outlineLevel="0" collapsed="false">
      <c r="A758" s="37" t="s">
        <v>3090</v>
      </c>
      <c r="B758" s="37" t="s">
        <v>1204</v>
      </c>
      <c r="C758" s="37" t="s">
        <v>61</v>
      </c>
      <c r="D758" s="37" t="s">
        <v>423</v>
      </c>
      <c r="E758" s="38" t="n">
        <v>43196</v>
      </c>
      <c r="F758" s="38" t="n">
        <v>43208</v>
      </c>
      <c r="G758" s="38" t="n">
        <v>43230</v>
      </c>
      <c r="H758" s="37" t="n">
        <v>54</v>
      </c>
      <c r="I758" s="37" t="n">
        <v>14</v>
      </c>
      <c r="J758" s="37" t="n">
        <v>1</v>
      </c>
      <c r="K758" s="39" t="n">
        <v>37510</v>
      </c>
      <c r="L758" s="37" t="s">
        <v>112</v>
      </c>
      <c r="M758" s="37" t="n">
        <f aca="false">IF(OR(E758="",F758=""),"",F758-E758)</f>
        <v>12</v>
      </c>
      <c r="N758" s="37" t="n">
        <f aca="false">IF(OR(E758="",G758=""),"",G758-E758)</f>
        <v>34</v>
      </c>
    </row>
    <row r="759" customFormat="false" ht="15" hidden="false" customHeight="false" outlineLevel="0" collapsed="false">
      <c r="A759" s="37" t="s">
        <v>3091</v>
      </c>
      <c r="B759" s="37" t="s">
        <v>1357</v>
      </c>
      <c r="C759" s="37" t="s">
        <v>60</v>
      </c>
      <c r="D759" s="37" t="s">
        <v>384</v>
      </c>
      <c r="E759" s="38" t="n">
        <v>45376</v>
      </c>
      <c r="F759" s="38" t="n">
        <v>45375</v>
      </c>
      <c r="G759" s="38" t="n">
        <v>45413</v>
      </c>
      <c r="H759" s="37" t="n">
        <v>42</v>
      </c>
      <c r="I759" s="37" t="n">
        <v>12</v>
      </c>
      <c r="J759" s="37" t="n">
        <v>3</v>
      </c>
      <c r="K759" s="39" t="n">
        <v>15438</v>
      </c>
      <c r="L759" s="37" t="s">
        <v>113</v>
      </c>
      <c r="M759" s="37" t="n">
        <f aca="false">IF(OR(E759="",F759=""),"",F759-E759)</f>
        <v>-1</v>
      </c>
      <c r="N759" s="37" t="n">
        <f aca="false">IF(OR(E759="",G759=""),"",G759-E759)</f>
        <v>37</v>
      </c>
    </row>
    <row r="760" customFormat="false" ht="15" hidden="false" customHeight="false" outlineLevel="0" collapsed="false">
      <c r="A760" s="37" t="s">
        <v>3092</v>
      </c>
      <c r="B760" s="37" t="s">
        <v>1358</v>
      </c>
      <c r="C760" s="37" t="s">
        <v>65</v>
      </c>
      <c r="D760" s="37" t="s">
        <v>500</v>
      </c>
      <c r="E760" s="38" t="n">
        <v>43175</v>
      </c>
      <c r="F760" s="38" t="n">
        <v>43197</v>
      </c>
      <c r="G760" s="38" t="n">
        <v>43230</v>
      </c>
      <c r="H760" s="37" t="n">
        <v>73</v>
      </c>
      <c r="I760" s="37" t="n">
        <v>5</v>
      </c>
      <c r="J760" s="37" t="n">
        <v>1</v>
      </c>
      <c r="K760" s="39" t="n">
        <v>64621</v>
      </c>
      <c r="L760" s="37" t="s">
        <v>112</v>
      </c>
      <c r="M760" s="37" t="n">
        <f aca="false">IF(OR(E760="",F760=""),"",F760-E760)</f>
        <v>22</v>
      </c>
      <c r="N760" s="37" t="n">
        <f aca="false">IF(OR(E760="",G760=""),"",G760-E760)</f>
        <v>55</v>
      </c>
    </row>
    <row r="761" customFormat="false" ht="15" hidden="false" customHeight="false" outlineLevel="0" collapsed="false">
      <c r="A761" s="37" t="s">
        <v>3093</v>
      </c>
      <c r="B761" s="37" t="s">
        <v>866</v>
      </c>
      <c r="C761" s="37" t="s">
        <v>62</v>
      </c>
      <c r="D761" s="37" t="s">
        <v>420</v>
      </c>
      <c r="E761" s="38" t="n">
        <v>42379</v>
      </c>
      <c r="F761" s="38" t="n">
        <v>42396</v>
      </c>
      <c r="G761" s="38" t="n">
        <v>42445</v>
      </c>
      <c r="H761" s="37" t="n">
        <v>50</v>
      </c>
      <c r="I761" s="37" t="n">
        <v>9</v>
      </c>
      <c r="J761" s="37" t="n">
        <v>1</v>
      </c>
      <c r="K761" s="39" t="n">
        <v>33747</v>
      </c>
      <c r="L761" s="37" t="s">
        <v>114</v>
      </c>
      <c r="M761" s="37" t="n">
        <f aca="false">IF(OR(E761="",F761=""),"",F761-E761)</f>
        <v>17</v>
      </c>
      <c r="N761" s="37" t="n">
        <f aca="false">IF(OR(E761="",G761=""),"",G761-E761)</f>
        <v>66</v>
      </c>
    </row>
    <row r="762" customFormat="false" ht="15" hidden="false" customHeight="false" outlineLevel="0" collapsed="false">
      <c r="A762" s="37" t="s">
        <v>3094</v>
      </c>
      <c r="B762" s="37" t="s">
        <v>1359</v>
      </c>
      <c r="C762" s="37" t="s">
        <v>65</v>
      </c>
      <c r="D762" s="37" t="s">
        <v>376</v>
      </c>
      <c r="E762" s="38" t="n">
        <v>44616</v>
      </c>
      <c r="F762" s="38" t="n">
        <v>44603</v>
      </c>
      <c r="G762" s="38" t="n">
        <v>44646</v>
      </c>
      <c r="H762" s="37" t="n">
        <v>75</v>
      </c>
      <c r="I762" s="37" t="n">
        <v>5</v>
      </c>
      <c r="J762" s="37" t="n">
        <v>1</v>
      </c>
      <c r="K762" s="39" t="n">
        <v>71466</v>
      </c>
      <c r="L762" s="37" t="s">
        <v>112</v>
      </c>
      <c r="M762" s="37" t="n">
        <f aca="false">IF(OR(E762="",F762=""),"",F762-E762)</f>
        <v>-13</v>
      </c>
      <c r="N762" s="37" t="n">
        <f aca="false">IF(OR(E762="",G762=""),"",G762-E762)</f>
        <v>30</v>
      </c>
    </row>
    <row r="763" customFormat="false" ht="15" hidden="false" customHeight="false" outlineLevel="0" collapsed="false">
      <c r="A763" s="37" t="s">
        <v>3095</v>
      </c>
      <c r="B763" s="37" t="s">
        <v>1337</v>
      </c>
      <c r="C763" s="37" t="s">
        <v>68</v>
      </c>
      <c r="D763" s="37" t="s">
        <v>789</v>
      </c>
      <c r="E763" s="38" t="n">
        <v>43071</v>
      </c>
      <c r="F763" s="38" t="n">
        <v>43086</v>
      </c>
      <c r="G763" s="38" t="n">
        <v>43134</v>
      </c>
      <c r="H763" s="37" t="n">
        <v>22</v>
      </c>
      <c r="I763" s="37" t="n">
        <v>7</v>
      </c>
      <c r="J763" s="37" t="n">
        <v>1</v>
      </c>
      <c r="K763" s="39" t="n">
        <v>22822</v>
      </c>
      <c r="L763" s="37" t="s">
        <v>111</v>
      </c>
      <c r="M763" s="37" t="n">
        <f aca="false">IF(OR(E763="",F763=""),"",F763-E763)</f>
        <v>15</v>
      </c>
      <c r="N763" s="37" t="n">
        <f aca="false">IF(OR(E763="",G763=""),"",G763-E763)</f>
        <v>63</v>
      </c>
    </row>
    <row r="764" customFormat="false" ht="15" hidden="false" customHeight="false" outlineLevel="0" collapsed="false">
      <c r="A764" s="37" t="s">
        <v>3096</v>
      </c>
      <c r="B764" s="37" t="s">
        <v>1360</v>
      </c>
      <c r="C764" s="37" t="s">
        <v>64</v>
      </c>
      <c r="D764" s="37" t="s">
        <v>440</v>
      </c>
      <c r="E764" s="38" t="n">
        <v>43467</v>
      </c>
      <c r="F764" s="38" t="n">
        <v>43517</v>
      </c>
      <c r="G764" s="38" t="n">
        <v>43546</v>
      </c>
      <c r="H764" s="37" t="n">
        <v>134</v>
      </c>
      <c r="I764" s="37" t="n">
        <v>12</v>
      </c>
      <c r="J764" s="37" t="n">
        <v>2</v>
      </c>
      <c r="K764" s="39" t="n">
        <v>33072</v>
      </c>
      <c r="L764" s="37" t="s">
        <v>111</v>
      </c>
      <c r="M764" s="37" t="n">
        <f aca="false">IF(OR(E764="",F764=""),"",F764-E764)</f>
        <v>50</v>
      </c>
      <c r="N764" s="37" t="n">
        <f aca="false">IF(OR(E764="",G764=""),"",G764-E764)</f>
        <v>79</v>
      </c>
    </row>
    <row r="765" customFormat="false" ht="15" hidden="false" customHeight="false" outlineLevel="0" collapsed="false">
      <c r="A765" s="37" t="s">
        <v>3097</v>
      </c>
      <c r="B765" s="37" t="s">
        <v>1361</v>
      </c>
      <c r="C765" s="37" t="s">
        <v>64</v>
      </c>
      <c r="D765" s="37" t="s">
        <v>440</v>
      </c>
      <c r="E765" s="38" t="n">
        <v>43866</v>
      </c>
      <c r="F765" s="38" t="n">
        <v>43904</v>
      </c>
      <c r="G765" s="38" t="n">
        <v>43931</v>
      </c>
      <c r="H765" s="37" t="n">
        <v>35</v>
      </c>
      <c r="I765" s="37" t="n">
        <v>7</v>
      </c>
      <c r="J765" s="37" t="n">
        <v>1</v>
      </c>
      <c r="K765" s="39" t="n">
        <v>27575</v>
      </c>
      <c r="L765" s="37" t="s">
        <v>111</v>
      </c>
      <c r="M765" s="37" t="n">
        <f aca="false">IF(OR(E765="",F765=""),"",F765-E765)</f>
        <v>38</v>
      </c>
      <c r="N765" s="37" t="n">
        <f aca="false">IF(OR(E765="",G765=""),"",G765-E765)</f>
        <v>65</v>
      </c>
    </row>
    <row r="766" customFormat="false" ht="15" hidden="false" customHeight="false" outlineLevel="0" collapsed="false">
      <c r="A766" s="37" t="s">
        <v>3098</v>
      </c>
      <c r="B766" s="37" t="s">
        <v>1363</v>
      </c>
      <c r="C766" s="37" t="s">
        <v>60</v>
      </c>
      <c r="D766" s="37" t="s">
        <v>384</v>
      </c>
      <c r="E766" s="38" t="n">
        <v>42739</v>
      </c>
      <c r="F766" s="38" t="n">
        <v>42727</v>
      </c>
      <c r="G766" s="38" t="n">
        <v>42782</v>
      </c>
      <c r="H766" s="37" t="n">
        <v>12</v>
      </c>
      <c r="I766" s="37" t="n">
        <v>5</v>
      </c>
      <c r="J766" s="37" t="n">
        <v>3</v>
      </c>
      <c r="K766" s="39" t="n">
        <v>14766</v>
      </c>
      <c r="L766" s="37" t="s">
        <v>111</v>
      </c>
      <c r="M766" s="37" t="n">
        <f aca="false">IF(OR(E766="",F766=""),"",F766-E766)</f>
        <v>-12</v>
      </c>
      <c r="N766" s="37" t="n">
        <f aca="false">IF(OR(E766="",G766=""),"",G766-E766)</f>
        <v>43</v>
      </c>
    </row>
    <row r="767" customFormat="false" ht="15" hidden="false" customHeight="false" outlineLevel="0" collapsed="false">
      <c r="A767" s="37" t="s">
        <v>3099</v>
      </c>
      <c r="B767" s="37" t="s">
        <v>1364</v>
      </c>
      <c r="C767" s="37" t="s">
        <v>62</v>
      </c>
      <c r="D767" s="37" t="s">
        <v>352</v>
      </c>
      <c r="E767" s="38" t="n">
        <v>46230</v>
      </c>
      <c r="F767" s="38" t="n">
        <v>46233</v>
      </c>
      <c r="G767" s="38" t="n">
        <v>46258</v>
      </c>
      <c r="H767" s="37" t="n">
        <v>63</v>
      </c>
      <c r="I767" s="37" t="n">
        <v>7</v>
      </c>
      <c r="J767" s="37" t="n">
        <v>2</v>
      </c>
      <c r="K767" s="39" t="n">
        <v>56849</v>
      </c>
      <c r="L767" s="37" t="s">
        <v>115</v>
      </c>
      <c r="M767" s="37" t="n">
        <f aca="false">IF(OR(E767="",F767=""),"",F767-E767)</f>
        <v>3</v>
      </c>
      <c r="N767" s="37" t="n">
        <f aca="false">IF(OR(E767="",G767=""),"",G767-E767)</f>
        <v>28</v>
      </c>
    </row>
    <row r="768" customFormat="false" ht="15" hidden="false" customHeight="false" outlineLevel="0" collapsed="false">
      <c r="A768" s="37" t="s">
        <v>3100</v>
      </c>
      <c r="B768" s="37" t="s">
        <v>1366</v>
      </c>
      <c r="C768" s="37" t="s">
        <v>60</v>
      </c>
      <c r="D768" s="37" t="s">
        <v>366</v>
      </c>
      <c r="E768" s="38" t="n">
        <v>46023</v>
      </c>
      <c r="F768" s="38" t="n">
        <v>46040</v>
      </c>
      <c r="G768" s="38" t="n">
        <v>46070</v>
      </c>
      <c r="H768" s="37" t="n">
        <v>95</v>
      </c>
      <c r="I768" s="37" t="n">
        <v>12</v>
      </c>
      <c r="J768" s="37" t="n">
        <v>1</v>
      </c>
      <c r="K768" s="39" t="n">
        <v>26035</v>
      </c>
      <c r="L768" s="37" t="s">
        <v>111</v>
      </c>
      <c r="M768" s="37" t="n">
        <f aca="false">IF(OR(E768="",F768=""),"",F768-E768)</f>
        <v>17</v>
      </c>
      <c r="N768" s="37" t="n">
        <f aca="false">IF(OR(E768="",G768=""),"",G768-E768)</f>
        <v>47</v>
      </c>
    </row>
    <row r="769" customFormat="false" ht="15" hidden="false" customHeight="false" outlineLevel="0" collapsed="false">
      <c r="A769" s="37" t="s">
        <v>3101</v>
      </c>
      <c r="B769" s="37" t="s">
        <v>1367</v>
      </c>
      <c r="C769" s="37" t="s">
        <v>60</v>
      </c>
      <c r="D769" s="37" t="s">
        <v>393</v>
      </c>
      <c r="E769" s="38" t="n">
        <v>44792</v>
      </c>
      <c r="F769" s="38" t="n">
        <v>44828</v>
      </c>
      <c r="G769" s="38" t="n">
        <v>44858</v>
      </c>
      <c r="H769" s="37" t="n">
        <v>35</v>
      </c>
      <c r="I769" s="37" t="n">
        <v>7</v>
      </c>
      <c r="J769" s="37" t="n">
        <v>3</v>
      </c>
      <c r="K769" s="39" t="n">
        <v>35965</v>
      </c>
      <c r="L769" s="37" t="s">
        <v>112</v>
      </c>
      <c r="M769" s="37" t="n">
        <f aca="false">IF(OR(E769="",F769=""),"",F769-E769)</f>
        <v>36</v>
      </c>
      <c r="N769" s="37" t="n">
        <f aca="false">IF(OR(E769="",G769=""),"",G769-E769)</f>
        <v>66</v>
      </c>
    </row>
    <row r="770" customFormat="false" ht="15" hidden="false" customHeight="false" outlineLevel="0" collapsed="false">
      <c r="A770" s="37" t="s">
        <v>3102</v>
      </c>
      <c r="B770" s="37" t="s">
        <v>1368</v>
      </c>
      <c r="C770" s="37" t="s">
        <v>60</v>
      </c>
      <c r="D770" s="37" t="s">
        <v>366</v>
      </c>
      <c r="E770" s="38" t="n">
        <v>45721</v>
      </c>
      <c r="F770" s="38" t="n">
        <v>45707</v>
      </c>
      <c r="G770" s="38" t="n">
        <v>45759</v>
      </c>
      <c r="H770" s="37" t="n">
        <v>45</v>
      </c>
      <c r="I770" s="37" t="n">
        <v>11</v>
      </c>
      <c r="J770" s="37" t="n">
        <v>1</v>
      </c>
      <c r="K770" s="39" t="n">
        <v>31280</v>
      </c>
      <c r="L770" s="37" t="s">
        <v>112</v>
      </c>
      <c r="M770" s="37" t="n">
        <f aca="false">IF(OR(E770="",F770=""),"",F770-E770)</f>
        <v>-14</v>
      </c>
      <c r="N770" s="37" t="n">
        <f aca="false">IF(OR(E770="",G770=""),"",G770-E770)</f>
        <v>38</v>
      </c>
    </row>
    <row r="771" customFormat="false" ht="15" hidden="false" customHeight="false" outlineLevel="0" collapsed="false">
      <c r="A771" s="37" t="s">
        <v>3103</v>
      </c>
      <c r="B771" s="37" t="s">
        <v>832</v>
      </c>
      <c r="C771" s="37" t="s">
        <v>61</v>
      </c>
      <c r="D771" s="37" t="s">
        <v>423</v>
      </c>
      <c r="E771" s="38" t="n">
        <v>45710</v>
      </c>
      <c r="F771" s="38" t="n">
        <v>45691</v>
      </c>
      <c r="G771" s="38" t="n">
        <v>45735</v>
      </c>
      <c r="H771" s="37" t="n">
        <v>49</v>
      </c>
      <c r="I771" s="37" t="n">
        <v>14</v>
      </c>
      <c r="J771" s="37" t="n">
        <v>1</v>
      </c>
      <c r="K771" s="39" t="n">
        <v>76562</v>
      </c>
      <c r="L771" s="37" t="s">
        <v>111</v>
      </c>
      <c r="M771" s="37" t="n">
        <f aca="false">IF(OR(E771="",F771=""),"",F771-E771)</f>
        <v>-19</v>
      </c>
      <c r="N771" s="37" t="n">
        <f aca="false">IF(OR(E771="",G771=""),"",G771-E771)</f>
        <v>25</v>
      </c>
    </row>
    <row r="772" customFormat="false" ht="15" hidden="false" customHeight="false" outlineLevel="0" collapsed="false">
      <c r="A772" s="37" t="s">
        <v>3104</v>
      </c>
      <c r="B772" s="37" t="s">
        <v>1263</v>
      </c>
      <c r="C772" s="37" t="s">
        <v>62</v>
      </c>
      <c r="D772" s="37" t="s">
        <v>485</v>
      </c>
      <c r="E772" s="38" t="n">
        <v>43564</v>
      </c>
      <c r="F772" s="38" t="n">
        <v>43597</v>
      </c>
      <c r="G772" s="38" t="n">
        <v>43627</v>
      </c>
      <c r="H772" s="37" t="n">
        <v>110</v>
      </c>
      <c r="I772" s="37" t="n">
        <v>7</v>
      </c>
      <c r="J772" s="37" t="n">
        <v>2</v>
      </c>
      <c r="K772" s="39" t="n">
        <v>50722</v>
      </c>
      <c r="L772" s="37" t="s">
        <v>112</v>
      </c>
      <c r="M772" s="37" t="n">
        <f aca="false">IF(OR(E772="",F772=""),"",F772-E772)</f>
        <v>33</v>
      </c>
      <c r="N772" s="37" t="n">
        <f aca="false">IF(OR(E772="",G772=""),"",G772-E772)</f>
        <v>63</v>
      </c>
    </row>
    <row r="773" customFormat="false" ht="15" hidden="false" customHeight="false" outlineLevel="0" collapsed="false">
      <c r="A773" s="37" t="s">
        <v>3105</v>
      </c>
      <c r="B773" s="37" t="s">
        <v>1370</v>
      </c>
      <c r="C773" s="37" t="s">
        <v>63</v>
      </c>
      <c r="D773" s="37" t="s">
        <v>388</v>
      </c>
      <c r="E773" s="38" t="n">
        <v>46108</v>
      </c>
      <c r="F773" s="38" t="n">
        <v>46107</v>
      </c>
      <c r="G773" s="38" t="n">
        <v>46133</v>
      </c>
      <c r="H773" s="37" t="n">
        <v>53</v>
      </c>
      <c r="I773" s="37" t="n">
        <v>7</v>
      </c>
      <c r="J773" s="37" t="n">
        <v>1</v>
      </c>
      <c r="K773" s="39" t="n">
        <v>15012</v>
      </c>
      <c r="L773" s="37" t="s">
        <v>111</v>
      </c>
      <c r="M773" s="37" t="n">
        <f aca="false">IF(OR(E773="",F773=""),"",F773-E773)</f>
        <v>-1</v>
      </c>
      <c r="N773" s="37" t="n">
        <f aca="false">IF(OR(E773="",G773=""),"",G773-E773)</f>
        <v>25</v>
      </c>
    </row>
    <row r="774" customFormat="false" ht="15" hidden="false" customHeight="false" outlineLevel="0" collapsed="false">
      <c r="A774" s="37" t="s">
        <v>3106</v>
      </c>
      <c r="B774" s="37" t="s">
        <v>1371</v>
      </c>
      <c r="C774" s="37" t="s">
        <v>61</v>
      </c>
      <c r="D774" s="37" t="s">
        <v>491</v>
      </c>
      <c r="E774" s="38" t="n">
        <v>45964</v>
      </c>
      <c r="F774" s="38" t="n">
        <v>45962</v>
      </c>
      <c r="G774" s="38" t="n">
        <v>45998</v>
      </c>
      <c r="H774" s="37" t="n">
        <v>26</v>
      </c>
      <c r="I774" s="37" t="n">
        <v>7</v>
      </c>
      <c r="J774" s="37" t="n">
        <v>3</v>
      </c>
      <c r="K774" s="39" t="n">
        <v>18235</v>
      </c>
      <c r="L774" s="37" t="s">
        <v>112</v>
      </c>
      <c r="M774" s="37" t="n">
        <f aca="false">IF(OR(E774="",F774=""),"",F774-E774)</f>
        <v>-2</v>
      </c>
      <c r="N774" s="37" t="n">
        <f aca="false">IF(OR(E774="",G774=""),"",G774-E774)</f>
        <v>34</v>
      </c>
    </row>
    <row r="775" customFormat="false" ht="15" hidden="false" customHeight="false" outlineLevel="0" collapsed="false">
      <c r="A775" s="37" t="s">
        <v>3107</v>
      </c>
      <c r="B775" s="37" t="s">
        <v>1372</v>
      </c>
      <c r="C775" s="37" t="s">
        <v>66</v>
      </c>
      <c r="D775" s="37" t="s">
        <v>475</v>
      </c>
      <c r="E775" s="38" t="n">
        <v>43228</v>
      </c>
      <c r="F775" s="38" t="n">
        <v>43254</v>
      </c>
      <c r="G775" s="38" t="n">
        <v>43292</v>
      </c>
      <c r="H775" s="37" t="n">
        <v>30</v>
      </c>
      <c r="I775" s="37" t="n">
        <v>4</v>
      </c>
      <c r="J775" s="37" t="n">
        <v>2</v>
      </c>
      <c r="K775" s="39" t="n">
        <v>36036</v>
      </c>
      <c r="L775" s="37" t="s">
        <v>112</v>
      </c>
      <c r="M775" s="37" t="n">
        <f aca="false">IF(OR(E775="",F775=""),"",F775-E775)</f>
        <v>26</v>
      </c>
      <c r="N775" s="37" t="n">
        <f aca="false">IF(OR(E775="",G775=""),"",G775-E775)</f>
        <v>64</v>
      </c>
    </row>
    <row r="776" customFormat="false" ht="15" hidden="false" customHeight="false" outlineLevel="0" collapsed="false">
      <c r="A776" s="37" t="s">
        <v>3108</v>
      </c>
      <c r="B776" s="37" t="s">
        <v>1373</v>
      </c>
      <c r="C776" s="37" t="s">
        <v>63</v>
      </c>
      <c r="D776" s="37" t="s">
        <v>388</v>
      </c>
      <c r="E776" s="38" t="n">
        <v>42990</v>
      </c>
      <c r="F776" s="38" t="n">
        <v>43020</v>
      </c>
      <c r="G776" s="38" t="n">
        <v>43040</v>
      </c>
      <c r="H776" s="37" t="n">
        <v>85</v>
      </c>
      <c r="I776" s="37" t="n">
        <v>5</v>
      </c>
      <c r="J776" s="37" t="n">
        <v>1</v>
      </c>
      <c r="K776" s="39" t="n">
        <v>33947</v>
      </c>
      <c r="L776" s="37" t="s">
        <v>112</v>
      </c>
      <c r="M776" s="37" t="n">
        <f aca="false">IF(OR(E776="",F776=""),"",F776-E776)</f>
        <v>30</v>
      </c>
      <c r="N776" s="37" t="n">
        <f aca="false">IF(OR(E776="",G776=""),"",G776-E776)</f>
        <v>50</v>
      </c>
    </row>
    <row r="777" customFormat="false" ht="15" hidden="false" customHeight="false" outlineLevel="0" collapsed="false">
      <c r="A777" s="37" t="s">
        <v>3109</v>
      </c>
      <c r="B777" s="37" t="s">
        <v>353</v>
      </c>
      <c r="C777" s="37" t="s">
        <v>62</v>
      </c>
      <c r="D777" s="37" t="s">
        <v>481</v>
      </c>
      <c r="E777" s="38" t="n">
        <v>43100</v>
      </c>
      <c r="F777" s="38" t="n">
        <v>43131</v>
      </c>
      <c r="G777" s="38" t="n">
        <v>43146</v>
      </c>
      <c r="H777" s="37" t="n">
        <v>15</v>
      </c>
      <c r="I777" s="37" t="n">
        <v>11</v>
      </c>
      <c r="J777" s="37" t="n">
        <v>1</v>
      </c>
      <c r="K777" s="39" t="n">
        <v>30184</v>
      </c>
      <c r="L777" s="37" t="s">
        <v>111</v>
      </c>
      <c r="M777" s="37" t="n">
        <f aca="false">IF(OR(E777="",F777=""),"",F777-E777)</f>
        <v>31</v>
      </c>
      <c r="N777" s="37" t="n">
        <f aca="false">IF(OR(E777="",G777=""),"",G777-E777)</f>
        <v>46</v>
      </c>
    </row>
    <row r="778" customFormat="false" ht="15" hidden="false" customHeight="false" outlineLevel="0" collapsed="false">
      <c r="A778" s="37" t="s">
        <v>3110</v>
      </c>
      <c r="B778" s="37" t="s">
        <v>1374</v>
      </c>
      <c r="C778" s="37" t="s">
        <v>61</v>
      </c>
      <c r="D778" s="37" t="s">
        <v>380</v>
      </c>
      <c r="E778" s="38" t="n">
        <v>44599</v>
      </c>
      <c r="F778" s="38" t="n">
        <v>44598</v>
      </c>
      <c r="G778" s="38" t="n">
        <v>44626</v>
      </c>
      <c r="H778" s="37" t="n">
        <v>78</v>
      </c>
      <c r="I778" s="37" t="n">
        <v>10</v>
      </c>
      <c r="J778" s="37" t="n">
        <v>1</v>
      </c>
      <c r="K778" s="39" t="n">
        <v>38241</v>
      </c>
      <c r="L778" s="37" t="s">
        <v>112</v>
      </c>
      <c r="M778" s="37" t="n">
        <f aca="false">IF(OR(E778="",F778=""),"",F778-E778)</f>
        <v>-1</v>
      </c>
      <c r="N778" s="37" t="n">
        <f aca="false">IF(OR(E778="",G778=""),"",G778-E778)</f>
        <v>27</v>
      </c>
    </row>
    <row r="779" customFormat="false" ht="15" hidden="false" customHeight="false" outlineLevel="0" collapsed="false">
      <c r="A779" s="37" t="s">
        <v>3111</v>
      </c>
      <c r="B779" s="37" t="s">
        <v>1375</v>
      </c>
      <c r="C779" s="37" t="s">
        <v>61</v>
      </c>
      <c r="D779" s="37" t="s">
        <v>491</v>
      </c>
      <c r="E779" s="38" t="n">
        <v>44753</v>
      </c>
      <c r="F779" s="38" t="n">
        <v>44802</v>
      </c>
      <c r="G779" s="38" t="n">
        <v>44817</v>
      </c>
      <c r="H779" s="37" t="n">
        <v>33</v>
      </c>
      <c r="I779" s="37" t="n">
        <v>4</v>
      </c>
      <c r="J779" s="37" t="n">
        <v>2</v>
      </c>
      <c r="K779" s="39" t="n">
        <v>15964</v>
      </c>
      <c r="L779" s="37" t="s">
        <v>114</v>
      </c>
      <c r="M779" s="37" t="n">
        <f aca="false">IF(OR(E779="",F779=""),"",F779-E779)</f>
        <v>49</v>
      </c>
      <c r="N779" s="37" t="n">
        <f aca="false">IF(OR(E779="",G779=""),"",G779-E779)</f>
        <v>64</v>
      </c>
    </row>
    <row r="780" customFormat="false" ht="15" hidden="false" customHeight="false" outlineLevel="0" collapsed="false">
      <c r="A780" s="37" t="s">
        <v>3112</v>
      </c>
      <c r="B780" s="37" t="s">
        <v>1376</v>
      </c>
      <c r="C780" s="37" t="s">
        <v>62</v>
      </c>
      <c r="D780" s="37" t="s">
        <v>420</v>
      </c>
      <c r="E780" s="38" t="n">
        <v>43973</v>
      </c>
      <c r="F780" s="38" t="n">
        <v>44016</v>
      </c>
      <c r="G780" s="38" t="n">
        <v>44033</v>
      </c>
      <c r="H780" s="37" t="n">
        <v>73</v>
      </c>
      <c r="I780" s="37" t="n">
        <v>8</v>
      </c>
      <c r="J780" s="37" t="n">
        <v>1</v>
      </c>
      <c r="K780" s="39" t="n">
        <v>66163</v>
      </c>
      <c r="L780" s="37" t="s">
        <v>112</v>
      </c>
      <c r="M780" s="37" t="n">
        <f aca="false">IF(OR(E780="",F780=""),"",F780-E780)</f>
        <v>43</v>
      </c>
      <c r="N780" s="37" t="n">
        <f aca="false">IF(OR(E780="",G780=""),"",G780-E780)</f>
        <v>60</v>
      </c>
    </row>
    <row r="781" customFormat="false" ht="15" hidden="false" customHeight="false" outlineLevel="0" collapsed="false">
      <c r="A781" s="37" t="s">
        <v>3113</v>
      </c>
      <c r="B781" s="37" t="s">
        <v>1132</v>
      </c>
      <c r="C781" s="37" t="s">
        <v>62</v>
      </c>
      <c r="D781" s="37" t="s">
        <v>420</v>
      </c>
      <c r="E781" s="38" t="n">
        <v>44750</v>
      </c>
      <c r="F781" s="38" t="n">
        <v>44740</v>
      </c>
      <c r="G781" s="38" t="n">
        <v>44796</v>
      </c>
      <c r="H781" s="37" t="n">
        <v>65</v>
      </c>
      <c r="I781" s="37" t="n">
        <v>11</v>
      </c>
      <c r="J781" s="37" t="n">
        <v>1</v>
      </c>
      <c r="K781" s="39" t="n">
        <v>31388</v>
      </c>
      <c r="L781" s="37" t="s">
        <v>113</v>
      </c>
      <c r="M781" s="37" t="n">
        <f aca="false">IF(OR(E781="",F781=""),"",F781-E781)</f>
        <v>-10</v>
      </c>
      <c r="N781" s="37" t="n">
        <f aca="false">IF(OR(E781="",G781=""),"",G781-E781)</f>
        <v>46</v>
      </c>
    </row>
    <row r="782" customFormat="false" ht="15" hidden="false" customHeight="false" outlineLevel="0" collapsed="false">
      <c r="A782" s="37" t="s">
        <v>3114</v>
      </c>
      <c r="B782" s="37" t="s">
        <v>372</v>
      </c>
      <c r="C782" s="37" t="s">
        <v>63</v>
      </c>
      <c r="D782" s="37" t="s">
        <v>529</v>
      </c>
      <c r="E782" s="38" t="n">
        <v>42476</v>
      </c>
      <c r="F782" s="38" t="n">
        <v>42558</v>
      </c>
      <c r="G782" s="38" t="n">
        <v>42581</v>
      </c>
      <c r="H782" s="37" t="n">
        <v>39</v>
      </c>
      <c r="I782" s="37" t="n">
        <v>5</v>
      </c>
      <c r="J782" s="37" t="n">
        <v>1</v>
      </c>
      <c r="K782" s="39" t="n">
        <v>59799</v>
      </c>
      <c r="L782" s="37" t="s">
        <v>112</v>
      </c>
      <c r="M782" s="37" t="n">
        <f aca="false">IF(OR(E782="",F782=""),"",F782-E782)</f>
        <v>82</v>
      </c>
      <c r="N782" s="37" t="n">
        <f aca="false">IF(OR(E782="",G782=""),"",G782-E782)</f>
        <v>105</v>
      </c>
    </row>
    <row r="783" customFormat="false" ht="15" hidden="false" customHeight="false" outlineLevel="0" collapsed="false">
      <c r="A783" s="37" t="s">
        <v>3115</v>
      </c>
      <c r="B783" s="37" t="s">
        <v>1378</v>
      </c>
      <c r="C783" s="37" t="s">
        <v>65</v>
      </c>
      <c r="D783" s="37" t="s">
        <v>650</v>
      </c>
      <c r="E783" s="38" t="n">
        <v>45472</v>
      </c>
      <c r="F783" s="38" t="n">
        <v>45489</v>
      </c>
      <c r="G783" s="38" t="n">
        <v>45534</v>
      </c>
      <c r="H783" s="37" t="n">
        <v>104</v>
      </c>
      <c r="I783" s="37" t="n">
        <v>5</v>
      </c>
      <c r="J783" s="37" t="n">
        <v>1</v>
      </c>
      <c r="K783" s="39" t="n">
        <v>12004</v>
      </c>
      <c r="L783" s="37" t="s">
        <v>114</v>
      </c>
      <c r="M783" s="37" t="n">
        <f aca="false">IF(OR(E783="",F783=""),"",F783-E783)</f>
        <v>17</v>
      </c>
      <c r="N783" s="37" t="n">
        <f aca="false">IF(OR(E783="",G783=""),"",G783-E783)</f>
        <v>62</v>
      </c>
    </row>
    <row r="784" customFormat="false" ht="15" hidden="false" customHeight="false" outlineLevel="0" collapsed="false">
      <c r="A784" s="37" t="s">
        <v>3116</v>
      </c>
      <c r="B784" s="37" t="s">
        <v>1379</v>
      </c>
      <c r="C784" s="37" t="s">
        <v>62</v>
      </c>
      <c r="D784" s="37" t="s">
        <v>352</v>
      </c>
      <c r="E784" s="38" t="n">
        <v>44123</v>
      </c>
      <c r="F784" s="38" t="n">
        <v>44162</v>
      </c>
      <c r="G784" s="38" t="n">
        <v>44181</v>
      </c>
      <c r="H784" s="37" t="n">
        <v>129</v>
      </c>
      <c r="I784" s="37" t="n">
        <v>10</v>
      </c>
      <c r="J784" s="37" t="n">
        <v>1</v>
      </c>
      <c r="K784" s="39" t="n">
        <v>47108</v>
      </c>
      <c r="L784" s="37" t="s">
        <v>111</v>
      </c>
      <c r="M784" s="37" t="n">
        <f aca="false">IF(OR(E784="",F784=""),"",F784-E784)</f>
        <v>39</v>
      </c>
      <c r="N784" s="37" t="n">
        <f aca="false">IF(OR(E784="",G784=""),"",G784-E784)</f>
        <v>58</v>
      </c>
    </row>
    <row r="785" customFormat="false" ht="15" hidden="false" customHeight="false" outlineLevel="0" collapsed="false">
      <c r="A785" s="37" t="s">
        <v>3117</v>
      </c>
      <c r="B785" s="37" t="s">
        <v>1380</v>
      </c>
      <c r="C785" s="37" t="s">
        <v>66</v>
      </c>
      <c r="D785" s="37" t="s">
        <v>687</v>
      </c>
      <c r="E785" s="38" t="n">
        <v>44517</v>
      </c>
      <c r="F785" s="38" t="n">
        <v>44551</v>
      </c>
      <c r="G785" s="38" t="n">
        <v>44578</v>
      </c>
      <c r="H785" s="37" t="n">
        <v>71</v>
      </c>
      <c r="I785" s="37" t="n">
        <v>6</v>
      </c>
      <c r="J785" s="37" t="n">
        <v>1</v>
      </c>
      <c r="K785" s="39" t="n">
        <v>65977</v>
      </c>
      <c r="L785" s="37" t="s">
        <v>111</v>
      </c>
      <c r="M785" s="37" t="n">
        <f aca="false">IF(OR(E785="",F785=""),"",F785-E785)</f>
        <v>34</v>
      </c>
      <c r="N785" s="37" t="n">
        <f aca="false">IF(OR(E785="",G785=""),"",G785-E785)</f>
        <v>61</v>
      </c>
    </row>
    <row r="786" customFormat="false" ht="15" hidden="false" customHeight="false" outlineLevel="0" collapsed="false">
      <c r="A786" s="37" t="s">
        <v>3118</v>
      </c>
      <c r="B786" s="37" t="s">
        <v>1381</v>
      </c>
      <c r="C786" s="37" t="s">
        <v>61</v>
      </c>
      <c r="D786" s="37" t="s">
        <v>573</v>
      </c>
      <c r="E786" s="38" t="n">
        <v>45644</v>
      </c>
      <c r="F786" s="38" t="n">
        <v>45663</v>
      </c>
      <c r="G786" s="38" t="n">
        <v>45685</v>
      </c>
      <c r="H786" s="37" t="n">
        <v>190</v>
      </c>
      <c r="I786" s="37" t="n">
        <v>14</v>
      </c>
      <c r="J786" s="37" t="n">
        <v>2</v>
      </c>
      <c r="K786" s="39" t="n">
        <v>17936</v>
      </c>
      <c r="L786" s="37" t="s">
        <v>114</v>
      </c>
      <c r="M786" s="37" t="n">
        <f aca="false">IF(OR(E786="",F786=""),"",F786-E786)</f>
        <v>19</v>
      </c>
      <c r="N786" s="37" t="n">
        <f aca="false">IF(OR(E786="",G786=""),"",G786-E786)</f>
        <v>41</v>
      </c>
    </row>
    <row r="787" customFormat="false" ht="15" hidden="false" customHeight="false" outlineLevel="0" collapsed="false">
      <c r="A787" s="37" t="s">
        <v>3119</v>
      </c>
      <c r="B787" s="37" t="s">
        <v>397</v>
      </c>
      <c r="C787" s="37" t="s">
        <v>60</v>
      </c>
      <c r="D787" s="37" t="s">
        <v>407</v>
      </c>
      <c r="E787" s="38" t="n">
        <v>45247</v>
      </c>
      <c r="F787" s="38" t="n">
        <v>45257</v>
      </c>
      <c r="G787" s="38" t="n">
        <v>45300</v>
      </c>
      <c r="H787" s="37" t="n">
        <v>89</v>
      </c>
      <c r="I787" s="37" t="n">
        <v>4</v>
      </c>
      <c r="J787" s="37" t="n">
        <v>3</v>
      </c>
      <c r="K787" s="39" t="n">
        <v>38514</v>
      </c>
      <c r="L787" s="37" t="s">
        <v>111</v>
      </c>
      <c r="M787" s="37" t="n">
        <f aca="false">IF(OR(E787="",F787=""),"",F787-E787)</f>
        <v>10</v>
      </c>
      <c r="N787" s="37" t="n">
        <f aca="false">IF(OR(E787="",G787=""),"",G787-E787)</f>
        <v>53</v>
      </c>
    </row>
    <row r="788" customFormat="false" ht="15" hidden="false" customHeight="false" outlineLevel="0" collapsed="false">
      <c r="A788" s="37" t="s">
        <v>3120</v>
      </c>
      <c r="B788" s="37" t="s">
        <v>1382</v>
      </c>
      <c r="C788" s="37" t="s">
        <v>60</v>
      </c>
      <c r="D788" s="37" t="s">
        <v>384</v>
      </c>
      <c r="E788" s="38" t="n">
        <v>45582</v>
      </c>
      <c r="F788" s="38" t="n">
        <v>45583</v>
      </c>
      <c r="G788" s="38" t="n">
        <v>45607</v>
      </c>
      <c r="H788" s="37" t="n">
        <v>107</v>
      </c>
      <c r="I788" s="37" t="n">
        <v>5</v>
      </c>
      <c r="J788" s="37" t="n">
        <v>3</v>
      </c>
      <c r="K788" s="39" t="n">
        <v>30684</v>
      </c>
      <c r="L788" s="37" t="s">
        <v>114</v>
      </c>
      <c r="M788" s="37" t="n">
        <f aca="false">IF(OR(E788="",F788=""),"",F788-E788)</f>
        <v>1</v>
      </c>
      <c r="N788" s="37" t="n">
        <f aca="false">IF(OR(E788="",G788=""),"",G788-E788)</f>
        <v>25</v>
      </c>
    </row>
    <row r="789" customFormat="false" ht="15" hidden="false" customHeight="false" outlineLevel="0" collapsed="false">
      <c r="A789" s="37" t="s">
        <v>3121</v>
      </c>
      <c r="B789" s="37" t="s">
        <v>1383</v>
      </c>
      <c r="C789" s="37" t="s">
        <v>63</v>
      </c>
      <c r="D789" s="37" t="s">
        <v>626</v>
      </c>
      <c r="E789" s="38" t="n">
        <v>45478</v>
      </c>
      <c r="F789" s="38" t="n">
        <v>45509</v>
      </c>
      <c r="G789" s="38" t="n">
        <v>45543</v>
      </c>
      <c r="H789" s="37" t="n">
        <v>114</v>
      </c>
      <c r="I789" s="37" t="n">
        <v>3</v>
      </c>
      <c r="J789" s="37" t="n">
        <v>1</v>
      </c>
      <c r="K789" s="39" t="n">
        <v>46307</v>
      </c>
      <c r="L789" s="37" t="s">
        <v>114</v>
      </c>
      <c r="M789" s="37" t="n">
        <f aca="false">IF(OR(E789="",F789=""),"",F789-E789)</f>
        <v>31</v>
      </c>
      <c r="N789" s="37" t="n">
        <f aca="false">IF(OR(E789="",G789=""),"",G789-E789)</f>
        <v>65</v>
      </c>
    </row>
    <row r="790" customFormat="false" ht="15" hidden="false" customHeight="false" outlineLevel="0" collapsed="false">
      <c r="A790" s="37" t="s">
        <v>3122</v>
      </c>
      <c r="B790" s="37" t="s">
        <v>1384</v>
      </c>
      <c r="C790" s="37" t="s">
        <v>66</v>
      </c>
      <c r="D790" s="37" t="s">
        <v>687</v>
      </c>
      <c r="E790" s="38" t="n">
        <v>43630</v>
      </c>
      <c r="F790" s="38" t="n">
        <v>43628</v>
      </c>
      <c r="G790" s="38" t="n">
        <v>43662</v>
      </c>
      <c r="H790" s="37" t="n">
        <v>179</v>
      </c>
      <c r="I790" s="37" t="n">
        <v>8</v>
      </c>
      <c r="J790" s="37" t="n">
        <v>3</v>
      </c>
      <c r="K790" s="39" t="n">
        <v>12580</v>
      </c>
      <c r="L790" s="37" t="s">
        <v>111</v>
      </c>
      <c r="M790" s="37" t="n">
        <f aca="false">IF(OR(E790="",F790=""),"",F790-E790)</f>
        <v>-2</v>
      </c>
      <c r="N790" s="37" t="n">
        <f aca="false">IF(OR(E790="",G790=""),"",G790-E790)</f>
        <v>32</v>
      </c>
    </row>
    <row r="791" customFormat="false" ht="15" hidden="false" customHeight="false" outlineLevel="0" collapsed="false">
      <c r="A791" s="37" t="s">
        <v>3123</v>
      </c>
      <c r="B791" s="37" t="s">
        <v>1385</v>
      </c>
      <c r="C791" s="37" t="s">
        <v>62</v>
      </c>
      <c r="D791" s="37" t="s">
        <v>485</v>
      </c>
      <c r="E791" s="38" t="n">
        <v>42301</v>
      </c>
      <c r="F791" s="38" t="n">
        <v>42310</v>
      </c>
      <c r="G791" s="38" t="n">
        <v>42347</v>
      </c>
      <c r="H791" s="37" t="n">
        <v>51</v>
      </c>
      <c r="I791" s="37" t="n">
        <v>14</v>
      </c>
      <c r="J791" s="37" t="n">
        <v>1</v>
      </c>
      <c r="K791" s="39" t="n">
        <v>42995</v>
      </c>
      <c r="L791" s="37" t="s">
        <v>111</v>
      </c>
      <c r="M791" s="37" t="n">
        <f aca="false">IF(OR(E791="",F791=""),"",F791-E791)</f>
        <v>9</v>
      </c>
      <c r="N791" s="37" t="n">
        <f aca="false">IF(OR(E791="",G791=""),"",G791-E791)</f>
        <v>46</v>
      </c>
    </row>
    <row r="792" customFormat="false" ht="15" hidden="false" customHeight="false" outlineLevel="0" collapsed="false">
      <c r="A792" s="37" t="s">
        <v>3124</v>
      </c>
      <c r="B792" s="37" t="s">
        <v>1386</v>
      </c>
      <c r="C792" s="37" t="s">
        <v>60</v>
      </c>
      <c r="D792" s="37" t="s">
        <v>393</v>
      </c>
      <c r="E792" s="38" t="n">
        <v>44757</v>
      </c>
      <c r="F792" s="38" t="n">
        <v>44816</v>
      </c>
      <c r="G792" s="38" t="n">
        <v>44864</v>
      </c>
      <c r="H792" s="37" t="n">
        <v>75</v>
      </c>
      <c r="I792" s="37" t="n">
        <v>4</v>
      </c>
      <c r="J792" s="37" t="n">
        <v>1</v>
      </c>
      <c r="K792" s="39" t="n">
        <v>31900</v>
      </c>
      <c r="L792" s="37" t="s">
        <v>114</v>
      </c>
      <c r="M792" s="37" t="n">
        <f aca="false">IF(OR(E792="",F792=""),"",F792-E792)</f>
        <v>59</v>
      </c>
      <c r="N792" s="37" t="n">
        <f aca="false">IF(OR(E792="",G792=""),"",G792-E792)</f>
        <v>107</v>
      </c>
    </row>
    <row r="793" customFormat="false" ht="15" hidden="false" customHeight="false" outlineLevel="0" collapsed="false">
      <c r="A793" s="37" t="s">
        <v>3125</v>
      </c>
      <c r="B793" s="37" t="s">
        <v>904</v>
      </c>
      <c r="C793" s="37" t="s">
        <v>60</v>
      </c>
      <c r="D793" s="37" t="s">
        <v>407</v>
      </c>
      <c r="E793" s="38" t="n">
        <v>45714</v>
      </c>
      <c r="F793" s="38" t="n">
        <v>45773</v>
      </c>
      <c r="G793" s="38" t="n">
        <v>45790</v>
      </c>
      <c r="H793" s="37" t="n">
        <v>61</v>
      </c>
      <c r="I793" s="37" t="n">
        <v>12</v>
      </c>
      <c r="J793" s="37" t="n">
        <v>1</v>
      </c>
      <c r="K793" s="39" t="n">
        <v>34236</v>
      </c>
      <c r="L793" s="37" t="s">
        <v>111</v>
      </c>
      <c r="M793" s="37" t="n">
        <f aca="false">IF(OR(E793="",F793=""),"",F793-E793)</f>
        <v>59</v>
      </c>
      <c r="N793" s="37" t="n">
        <f aca="false">IF(OR(E793="",G793=""),"",G793-E793)</f>
        <v>76</v>
      </c>
    </row>
    <row r="794" customFormat="false" ht="15" hidden="false" customHeight="false" outlineLevel="0" collapsed="false">
      <c r="A794" s="37" t="s">
        <v>3126</v>
      </c>
      <c r="B794" s="37" t="s">
        <v>1387</v>
      </c>
      <c r="C794" s="37" t="s">
        <v>60</v>
      </c>
      <c r="D794" s="37" t="s">
        <v>470</v>
      </c>
      <c r="E794" s="38" t="n">
        <v>45398</v>
      </c>
      <c r="F794" s="38" t="n">
        <v>45417</v>
      </c>
      <c r="G794" s="38" t="n">
        <v>45452</v>
      </c>
      <c r="H794" s="37" t="n">
        <v>36</v>
      </c>
      <c r="I794" s="37" t="n">
        <v>10</v>
      </c>
      <c r="J794" s="37" t="n">
        <v>2</v>
      </c>
      <c r="K794" s="39" t="n">
        <v>17092</v>
      </c>
      <c r="L794" s="37" t="s">
        <v>115</v>
      </c>
      <c r="M794" s="37" t="n">
        <f aca="false">IF(OR(E794="",F794=""),"",F794-E794)</f>
        <v>19</v>
      </c>
      <c r="N794" s="37" t="n">
        <f aca="false">IF(OR(E794="",G794=""),"",G794-E794)</f>
        <v>54</v>
      </c>
    </row>
    <row r="795" customFormat="false" ht="15" hidden="false" customHeight="false" outlineLevel="0" collapsed="false">
      <c r="A795" s="37" t="s">
        <v>3127</v>
      </c>
      <c r="B795" s="37" t="s">
        <v>780</v>
      </c>
      <c r="C795" s="37" t="s">
        <v>63</v>
      </c>
      <c r="D795" s="37" t="s">
        <v>529</v>
      </c>
      <c r="E795" s="38" t="n">
        <v>44391</v>
      </c>
      <c r="F795" s="38" t="n">
        <v>44364</v>
      </c>
      <c r="G795" s="38" t="n">
        <v>44415</v>
      </c>
      <c r="H795" s="37" t="n">
        <v>76</v>
      </c>
      <c r="I795" s="37" t="n">
        <v>5</v>
      </c>
      <c r="J795" s="37" t="n">
        <v>3</v>
      </c>
      <c r="K795" s="39" t="n">
        <v>55812</v>
      </c>
      <c r="L795" s="37" t="s">
        <v>111</v>
      </c>
      <c r="M795" s="37" t="n">
        <f aca="false">IF(OR(E795="",F795=""),"",F795-E795)</f>
        <v>-27</v>
      </c>
      <c r="N795" s="37" t="n">
        <f aca="false">IF(OR(E795="",G795=""),"",G795-E795)</f>
        <v>24</v>
      </c>
    </row>
    <row r="796" customFormat="false" ht="15" hidden="false" customHeight="false" outlineLevel="0" collapsed="false">
      <c r="A796" s="37" t="s">
        <v>3128</v>
      </c>
      <c r="B796" s="37" t="s">
        <v>1388</v>
      </c>
      <c r="C796" s="37" t="s">
        <v>60</v>
      </c>
      <c r="D796" s="37" t="s">
        <v>520</v>
      </c>
      <c r="E796" s="38" t="n">
        <v>44453</v>
      </c>
      <c r="F796" s="38" t="n">
        <v>44471</v>
      </c>
      <c r="G796" s="38" t="n">
        <v>44490</v>
      </c>
      <c r="H796" s="37" t="n">
        <v>10</v>
      </c>
      <c r="I796" s="37" t="n">
        <v>11</v>
      </c>
      <c r="J796" s="37" t="n">
        <v>3</v>
      </c>
      <c r="K796" s="39" t="n">
        <v>41300</v>
      </c>
      <c r="L796" s="37" t="s">
        <v>112</v>
      </c>
      <c r="M796" s="37" t="n">
        <f aca="false">IF(OR(E796="",F796=""),"",F796-E796)</f>
        <v>18</v>
      </c>
      <c r="N796" s="37" t="n">
        <f aca="false">IF(OR(E796="",G796=""),"",G796-E796)</f>
        <v>37</v>
      </c>
    </row>
    <row r="797" customFormat="false" ht="15" hidden="false" customHeight="false" outlineLevel="0" collapsed="false">
      <c r="A797" s="37" t="s">
        <v>3129</v>
      </c>
      <c r="B797" s="37" t="s">
        <v>1389</v>
      </c>
      <c r="C797" s="37" t="s">
        <v>63</v>
      </c>
      <c r="D797" s="37" t="s">
        <v>371</v>
      </c>
      <c r="E797" s="38" t="n">
        <v>46000</v>
      </c>
      <c r="F797" s="38" t="n">
        <v>45995</v>
      </c>
      <c r="G797" s="38" t="n">
        <v>46053</v>
      </c>
      <c r="H797" s="37" t="n">
        <v>29</v>
      </c>
      <c r="I797" s="37" t="n">
        <v>10</v>
      </c>
      <c r="J797" s="37" t="n">
        <v>3</v>
      </c>
      <c r="K797" s="39" t="n">
        <v>41163</v>
      </c>
      <c r="L797" s="37" t="s">
        <v>112</v>
      </c>
      <c r="M797" s="37" t="n">
        <f aca="false">IF(OR(E797="",F797=""),"",F797-E797)</f>
        <v>-5</v>
      </c>
      <c r="N797" s="37" t="n">
        <f aca="false">IF(OR(E797="",G797=""),"",G797-E797)</f>
        <v>53</v>
      </c>
    </row>
    <row r="798" customFormat="false" ht="15" hidden="false" customHeight="false" outlineLevel="0" collapsed="false">
      <c r="A798" s="37" t="s">
        <v>3130</v>
      </c>
      <c r="B798" s="37" t="s">
        <v>1390</v>
      </c>
      <c r="C798" s="37" t="s">
        <v>66</v>
      </c>
      <c r="D798" s="37" t="s">
        <v>687</v>
      </c>
      <c r="E798" s="38" t="n">
        <v>44700</v>
      </c>
      <c r="F798" s="38" t="n">
        <v>44695</v>
      </c>
      <c r="G798" s="38" t="n">
        <v>44753</v>
      </c>
      <c r="H798" s="37" t="n">
        <v>100</v>
      </c>
      <c r="I798" s="37" t="n">
        <v>14</v>
      </c>
      <c r="J798" s="37" t="n">
        <v>1</v>
      </c>
      <c r="K798" s="39" t="n">
        <v>96940</v>
      </c>
      <c r="L798" s="37" t="s">
        <v>113</v>
      </c>
      <c r="M798" s="37" t="n">
        <f aca="false">IF(OR(E798="",F798=""),"",F798-E798)</f>
        <v>-5</v>
      </c>
      <c r="N798" s="37" t="n">
        <f aca="false">IF(OR(E798="",G798=""),"",G798-E798)</f>
        <v>53</v>
      </c>
    </row>
    <row r="799" customFormat="false" ht="15" hidden="false" customHeight="false" outlineLevel="0" collapsed="false">
      <c r="A799" s="37" t="s">
        <v>3131</v>
      </c>
      <c r="B799" s="37" t="s">
        <v>1391</v>
      </c>
      <c r="C799" s="37" t="s">
        <v>60</v>
      </c>
      <c r="D799" s="37" t="s">
        <v>470</v>
      </c>
      <c r="E799" s="38" t="n">
        <v>46171</v>
      </c>
      <c r="F799" s="38" t="n">
        <v>46183</v>
      </c>
      <c r="G799" s="38" t="n">
        <v>46208</v>
      </c>
      <c r="H799" s="37" t="n">
        <v>118</v>
      </c>
      <c r="I799" s="37" t="n">
        <v>14</v>
      </c>
      <c r="J799" s="37" t="n">
        <v>3</v>
      </c>
      <c r="K799" s="39" t="n">
        <v>24440</v>
      </c>
      <c r="L799" s="37" t="s">
        <v>114</v>
      </c>
      <c r="M799" s="37" t="n">
        <f aca="false">IF(OR(E799="",F799=""),"",F799-E799)</f>
        <v>12</v>
      </c>
      <c r="N799" s="37" t="n">
        <f aca="false">IF(OR(E799="",G799=""),"",G799-E799)</f>
        <v>37</v>
      </c>
    </row>
    <row r="800" customFormat="false" ht="15" hidden="false" customHeight="false" outlineLevel="0" collapsed="false">
      <c r="A800" s="37" t="s">
        <v>3132</v>
      </c>
      <c r="B800" s="37" t="s">
        <v>651</v>
      </c>
      <c r="C800" s="37" t="s">
        <v>65</v>
      </c>
      <c r="D800" s="37" t="s">
        <v>500</v>
      </c>
      <c r="E800" s="38" t="n">
        <v>45189</v>
      </c>
      <c r="F800" s="38" t="n">
        <v>45220</v>
      </c>
      <c r="G800" s="38" t="n">
        <v>45235</v>
      </c>
      <c r="H800" s="37" t="n">
        <v>68</v>
      </c>
      <c r="I800" s="37" t="n">
        <v>6</v>
      </c>
      <c r="J800" s="37" t="n">
        <v>3</v>
      </c>
      <c r="K800" s="39" t="n">
        <v>40407</v>
      </c>
      <c r="L800" s="37" t="s">
        <v>111</v>
      </c>
      <c r="M800" s="37" t="n">
        <f aca="false">IF(OR(E800="",F800=""),"",F800-E800)</f>
        <v>31</v>
      </c>
      <c r="N800" s="37" t="n">
        <f aca="false">IF(OR(E800="",G800=""),"",G800-E800)</f>
        <v>46</v>
      </c>
    </row>
    <row r="801" customFormat="false" ht="15" hidden="false" customHeight="false" outlineLevel="0" collapsed="false">
      <c r="A801" s="37" t="s">
        <v>3133</v>
      </c>
      <c r="B801" s="37" t="s">
        <v>1392</v>
      </c>
      <c r="C801" s="37" t="s">
        <v>62</v>
      </c>
      <c r="D801" s="37" t="s">
        <v>485</v>
      </c>
      <c r="E801" s="38" t="n">
        <v>43711</v>
      </c>
      <c r="F801" s="38" t="n">
        <v>43777</v>
      </c>
      <c r="G801" s="38" t="n">
        <v>43827</v>
      </c>
      <c r="H801" s="37" t="n">
        <v>24</v>
      </c>
      <c r="I801" s="37" t="n">
        <v>14</v>
      </c>
      <c r="J801" s="37" t="n">
        <v>1</v>
      </c>
      <c r="K801" s="39" t="n">
        <v>28467</v>
      </c>
      <c r="L801" s="37" t="s">
        <v>111</v>
      </c>
      <c r="M801" s="37" t="n">
        <f aca="false">IF(OR(E801="",F801=""),"",F801-E801)</f>
        <v>66</v>
      </c>
      <c r="N801" s="37" t="n">
        <f aca="false">IF(OR(E801="",G801=""),"",G801-E801)</f>
        <v>116</v>
      </c>
    </row>
    <row r="802" customFormat="false" ht="15" hidden="false" customHeight="false" outlineLevel="0" collapsed="false">
      <c r="A802" s="37" t="s">
        <v>3134</v>
      </c>
      <c r="B802" s="37" t="s">
        <v>1393</v>
      </c>
      <c r="C802" s="37" t="s">
        <v>68</v>
      </c>
      <c r="D802" s="37" t="s">
        <v>569</v>
      </c>
      <c r="E802" s="38" t="n">
        <v>46137</v>
      </c>
      <c r="F802" s="38" t="n">
        <v>46145</v>
      </c>
      <c r="G802" s="38" t="n">
        <v>46176</v>
      </c>
      <c r="H802" s="37" t="n">
        <v>79</v>
      </c>
      <c r="I802" s="37" t="n">
        <v>4</v>
      </c>
      <c r="J802" s="37" t="n">
        <v>1</v>
      </c>
      <c r="K802" s="39" t="n">
        <v>46078</v>
      </c>
      <c r="L802" s="37" t="s">
        <v>111</v>
      </c>
      <c r="M802" s="37" t="n">
        <f aca="false">IF(OR(E802="",F802=""),"",F802-E802)</f>
        <v>8</v>
      </c>
      <c r="N802" s="37" t="n">
        <f aca="false">IF(OR(E802="",G802=""),"",G802-E802)</f>
        <v>39</v>
      </c>
    </row>
    <row r="803" customFormat="false" ht="15" hidden="false" customHeight="false" outlineLevel="0" collapsed="false">
      <c r="A803" s="37" t="s">
        <v>3135</v>
      </c>
      <c r="B803" s="37" t="s">
        <v>1394</v>
      </c>
      <c r="C803" s="37" t="s">
        <v>68</v>
      </c>
      <c r="D803" s="37" t="s">
        <v>569</v>
      </c>
      <c r="E803" s="38" t="n">
        <v>44335</v>
      </c>
      <c r="F803" s="38" t="n">
        <v>44339</v>
      </c>
      <c r="G803" s="38" t="n">
        <v>44377</v>
      </c>
      <c r="H803" s="37" t="n">
        <v>28</v>
      </c>
      <c r="I803" s="37" t="n">
        <v>9</v>
      </c>
      <c r="J803" s="37" t="n">
        <v>1</v>
      </c>
      <c r="K803" s="39" t="n">
        <v>56586</v>
      </c>
      <c r="L803" s="37" t="s">
        <v>114</v>
      </c>
      <c r="M803" s="37" t="n">
        <f aca="false">IF(OR(E803="",F803=""),"",F803-E803)</f>
        <v>4</v>
      </c>
      <c r="N803" s="37" t="n">
        <f aca="false">IF(OR(E803="",G803=""),"",G803-E803)</f>
        <v>42</v>
      </c>
    </row>
    <row r="804" customFormat="false" ht="15" hidden="false" customHeight="false" outlineLevel="0" collapsed="false">
      <c r="A804" s="37" t="s">
        <v>3136</v>
      </c>
      <c r="B804" s="37" t="s">
        <v>1395</v>
      </c>
      <c r="C804" s="37" t="s">
        <v>62</v>
      </c>
      <c r="D804" s="37" t="s">
        <v>481</v>
      </c>
      <c r="E804" s="38" t="n">
        <v>42050</v>
      </c>
      <c r="F804" s="38" t="n">
        <v>42038</v>
      </c>
      <c r="G804" s="38" t="n">
        <v>42093</v>
      </c>
      <c r="H804" s="37" t="n">
        <v>29</v>
      </c>
      <c r="I804" s="37" t="n">
        <v>8</v>
      </c>
      <c r="J804" s="37" t="n">
        <v>3</v>
      </c>
      <c r="K804" s="39" t="n">
        <v>24831</v>
      </c>
      <c r="L804" s="37" t="s">
        <v>112</v>
      </c>
      <c r="M804" s="37" t="n">
        <f aca="false">IF(OR(E804="",F804=""),"",F804-E804)</f>
        <v>-12</v>
      </c>
      <c r="N804" s="37" t="n">
        <f aca="false">IF(OR(E804="",G804=""),"",G804-E804)</f>
        <v>43</v>
      </c>
    </row>
    <row r="805" customFormat="false" ht="15" hidden="false" customHeight="false" outlineLevel="0" collapsed="false">
      <c r="A805" s="37" t="s">
        <v>3137</v>
      </c>
      <c r="B805" s="37" t="s">
        <v>1397</v>
      </c>
      <c r="C805" s="37" t="s">
        <v>60</v>
      </c>
      <c r="D805" s="37" t="s">
        <v>520</v>
      </c>
      <c r="E805" s="38" t="n">
        <v>44702</v>
      </c>
      <c r="F805" s="38" t="n">
        <v>44717</v>
      </c>
      <c r="G805" s="38" t="n">
        <v>44749</v>
      </c>
      <c r="H805" s="37" t="n">
        <v>40</v>
      </c>
      <c r="I805" s="37" t="n">
        <v>4</v>
      </c>
      <c r="J805" s="37" t="n">
        <v>1</v>
      </c>
      <c r="K805" s="39" t="n">
        <v>37278</v>
      </c>
      <c r="L805" s="37" t="s">
        <v>112</v>
      </c>
      <c r="M805" s="37" t="n">
        <f aca="false">IF(OR(E805="",F805=""),"",F805-E805)</f>
        <v>15</v>
      </c>
      <c r="N805" s="37" t="n">
        <f aca="false">IF(OR(E805="",G805=""),"",G805-E805)</f>
        <v>47</v>
      </c>
    </row>
    <row r="806" customFormat="false" ht="15" hidden="false" customHeight="false" outlineLevel="0" collapsed="false">
      <c r="A806" s="37" t="s">
        <v>3138</v>
      </c>
      <c r="B806" s="37" t="s">
        <v>1398</v>
      </c>
      <c r="C806" s="37" t="s">
        <v>65</v>
      </c>
      <c r="D806" s="37" t="s">
        <v>500</v>
      </c>
      <c r="E806" s="38" t="n">
        <v>43560</v>
      </c>
      <c r="F806" s="38" t="n">
        <v>43598</v>
      </c>
      <c r="G806" s="38" t="n">
        <v>43622</v>
      </c>
      <c r="H806" s="37" t="n">
        <v>398</v>
      </c>
      <c r="I806" s="37" t="n">
        <v>12</v>
      </c>
      <c r="J806" s="37" t="n">
        <v>1</v>
      </c>
      <c r="K806" s="39" t="n">
        <v>37382</v>
      </c>
      <c r="L806" s="37" t="s">
        <v>112</v>
      </c>
      <c r="M806" s="37" t="n">
        <f aca="false">IF(OR(E806="",F806=""),"",F806-E806)</f>
        <v>38</v>
      </c>
      <c r="N806" s="37" t="n">
        <f aca="false">IF(OR(E806="",G806=""),"",G806-E806)</f>
        <v>62</v>
      </c>
    </row>
    <row r="807" customFormat="false" ht="15" hidden="false" customHeight="false" outlineLevel="0" collapsed="false">
      <c r="A807" s="37" t="s">
        <v>3139</v>
      </c>
      <c r="B807" s="37" t="s">
        <v>1399</v>
      </c>
      <c r="C807" s="37" t="s">
        <v>61</v>
      </c>
      <c r="D807" s="37" t="s">
        <v>573</v>
      </c>
      <c r="E807" s="38" t="n">
        <v>43443</v>
      </c>
      <c r="F807" s="38" t="n">
        <v>43449</v>
      </c>
      <c r="G807" s="38" t="n">
        <v>43489</v>
      </c>
      <c r="H807" s="37" t="n">
        <v>32</v>
      </c>
      <c r="I807" s="37" t="n">
        <v>12</v>
      </c>
      <c r="J807" s="37" t="n">
        <v>1</v>
      </c>
      <c r="K807" s="39" t="n">
        <v>21353</v>
      </c>
      <c r="L807" s="37" t="s">
        <v>112</v>
      </c>
      <c r="M807" s="37" t="n">
        <f aca="false">IF(OR(E807="",F807=""),"",F807-E807)</f>
        <v>6</v>
      </c>
      <c r="N807" s="37" t="n">
        <f aca="false">IF(OR(E807="",G807=""),"",G807-E807)</f>
        <v>46</v>
      </c>
    </row>
    <row r="808" customFormat="false" ht="15" hidden="false" customHeight="false" outlineLevel="0" collapsed="false">
      <c r="A808" s="37" t="s">
        <v>3140</v>
      </c>
      <c r="B808" s="37" t="s">
        <v>1400</v>
      </c>
      <c r="C808" s="37" t="s">
        <v>62</v>
      </c>
      <c r="D808" s="37" t="s">
        <v>485</v>
      </c>
      <c r="E808" s="38" t="n">
        <v>45327</v>
      </c>
      <c r="F808" s="38" t="n">
        <v>45349</v>
      </c>
      <c r="G808" s="38" t="n">
        <v>45394</v>
      </c>
      <c r="H808" s="37" t="n">
        <v>29</v>
      </c>
      <c r="I808" s="37" t="n">
        <v>12</v>
      </c>
      <c r="J808" s="37" t="n">
        <v>1</v>
      </c>
      <c r="K808" s="39" t="n">
        <v>49753</v>
      </c>
      <c r="L808" s="37" t="s">
        <v>113</v>
      </c>
      <c r="M808" s="37" t="n">
        <f aca="false">IF(OR(E808="",F808=""),"",F808-E808)</f>
        <v>22</v>
      </c>
      <c r="N808" s="37" t="n">
        <f aca="false">IF(OR(E808="",G808=""),"",G808-E808)</f>
        <v>67</v>
      </c>
    </row>
    <row r="809" customFormat="false" ht="15" hidden="false" customHeight="false" outlineLevel="0" collapsed="false">
      <c r="A809" s="37" t="s">
        <v>3141</v>
      </c>
      <c r="B809" s="37" t="s">
        <v>1401</v>
      </c>
      <c r="C809" s="37" t="s">
        <v>60</v>
      </c>
      <c r="D809" s="37" t="s">
        <v>520</v>
      </c>
      <c r="E809" s="38" t="n">
        <v>45725</v>
      </c>
      <c r="F809" s="38" t="n">
        <v>45713</v>
      </c>
      <c r="G809" s="38" t="n">
        <v>45752</v>
      </c>
      <c r="H809" s="37" t="n">
        <v>9</v>
      </c>
      <c r="I809" s="37" t="n">
        <v>8</v>
      </c>
      <c r="J809" s="37" t="n">
        <v>1</v>
      </c>
      <c r="K809" s="39" t="n">
        <v>26027</v>
      </c>
      <c r="L809" s="37" t="s">
        <v>111</v>
      </c>
      <c r="M809" s="37" t="n">
        <f aca="false">IF(OR(E809="",F809=""),"",F809-E809)</f>
        <v>-12</v>
      </c>
      <c r="N809" s="37" t="n">
        <f aca="false">IF(OR(E809="",G809=""),"",G809-E809)</f>
        <v>27</v>
      </c>
    </row>
    <row r="810" customFormat="false" ht="15" hidden="false" customHeight="false" outlineLevel="0" collapsed="false">
      <c r="A810" s="37" t="s">
        <v>3142</v>
      </c>
      <c r="B810" s="37" t="s">
        <v>1402</v>
      </c>
      <c r="C810" s="37" t="s">
        <v>61</v>
      </c>
      <c r="D810" s="37" t="s">
        <v>380</v>
      </c>
      <c r="E810" s="38" t="n">
        <v>45814</v>
      </c>
      <c r="F810" s="38" t="n">
        <v>45812</v>
      </c>
      <c r="G810" s="38" t="n">
        <v>45860</v>
      </c>
      <c r="H810" s="37" t="n">
        <v>82</v>
      </c>
      <c r="I810" s="37" t="n">
        <v>4</v>
      </c>
      <c r="J810" s="37" t="n">
        <v>1</v>
      </c>
      <c r="K810" s="39" t="n">
        <v>80719</v>
      </c>
      <c r="L810" s="37" t="s">
        <v>113</v>
      </c>
      <c r="M810" s="37" t="n">
        <f aca="false">IF(OR(E810="",F810=""),"",F810-E810)</f>
        <v>-2</v>
      </c>
      <c r="N810" s="37" t="n">
        <f aca="false">IF(OR(E810="",G810=""),"",G810-E810)</f>
        <v>46</v>
      </c>
    </row>
    <row r="811" customFormat="false" ht="15" hidden="false" customHeight="false" outlineLevel="0" collapsed="false">
      <c r="A811" s="37" t="s">
        <v>3143</v>
      </c>
      <c r="B811" s="37" t="s">
        <v>1404</v>
      </c>
      <c r="C811" s="37" t="s">
        <v>60</v>
      </c>
      <c r="D811" s="37" t="s">
        <v>520</v>
      </c>
      <c r="E811" s="38" t="n">
        <v>42777</v>
      </c>
      <c r="F811" s="38" t="n">
        <v>42818</v>
      </c>
      <c r="G811" s="38" t="n">
        <v>42844</v>
      </c>
      <c r="H811" s="37" t="n">
        <v>66</v>
      </c>
      <c r="I811" s="37" t="n">
        <v>14</v>
      </c>
      <c r="J811" s="37" t="n">
        <v>3</v>
      </c>
      <c r="K811" s="39" t="n">
        <v>24876</v>
      </c>
      <c r="L811" s="37" t="s">
        <v>112</v>
      </c>
      <c r="M811" s="37" t="n">
        <f aca="false">IF(OR(E811="",F811=""),"",F811-E811)</f>
        <v>41</v>
      </c>
      <c r="N811" s="37" t="n">
        <f aca="false">IF(OR(E811="",G811=""),"",G811-E811)</f>
        <v>67</v>
      </c>
    </row>
    <row r="812" customFormat="false" ht="15" hidden="false" customHeight="false" outlineLevel="0" collapsed="false">
      <c r="A812" s="37" t="s">
        <v>3144</v>
      </c>
      <c r="B812" s="37" t="s">
        <v>1405</v>
      </c>
      <c r="C812" s="37" t="s">
        <v>65</v>
      </c>
      <c r="D812" s="37" t="s">
        <v>650</v>
      </c>
      <c r="E812" s="38" t="n">
        <v>44513</v>
      </c>
      <c r="F812" s="38" t="n">
        <v>44544</v>
      </c>
      <c r="G812" s="38" t="n">
        <v>44565</v>
      </c>
      <c r="H812" s="37" t="n">
        <v>46</v>
      </c>
      <c r="I812" s="37" t="n">
        <v>5</v>
      </c>
      <c r="J812" s="37" t="n">
        <v>1</v>
      </c>
      <c r="K812" s="39" t="n">
        <v>42823</v>
      </c>
      <c r="L812" s="37" t="s">
        <v>114</v>
      </c>
      <c r="M812" s="37" t="n">
        <f aca="false">IF(OR(E812="",F812=""),"",F812-E812)</f>
        <v>31</v>
      </c>
      <c r="N812" s="37" t="n">
        <f aca="false">IF(OR(E812="",G812=""),"",G812-E812)</f>
        <v>52</v>
      </c>
    </row>
    <row r="813" customFormat="false" ht="15" hidden="false" customHeight="false" outlineLevel="0" collapsed="false">
      <c r="A813" s="37" t="s">
        <v>3145</v>
      </c>
      <c r="B813" s="37" t="s">
        <v>1406</v>
      </c>
      <c r="C813" s="37" t="s">
        <v>65</v>
      </c>
      <c r="D813" s="37" t="s">
        <v>376</v>
      </c>
      <c r="E813" s="38" t="n">
        <v>46035</v>
      </c>
      <c r="F813" s="38" t="n">
        <v>46046</v>
      </c>
      <c r="G813" s="38" t="n">
        <v>46078</v>
      </c>
      <c r="H813" s="37" t="n">
        <v>11</v>
      </c>
      <c r="I813" s="37" t="n">
        <v>12</v>
      </c>
      <c r="J813" s="37" t="n">
        <v>1</v>
      </c>
      <c r="K813" s="39" t="n">
        <v>43899</v>
      </c>
      <c r="L813" s="37" t="s">
        <v>113</v>
      </c>
      <c r="M813" s="37" t="n">
        <f aca="false">IF(OR(E813="",F813=""),"",F813-E813)</f>
        <v>11</v>
      </c>
      <c r="N813" s="37" t="n">
        <f aca="false">IF(OR(E813="",G813=""),"",G813-E813)</f>
        <v>43</v>
      </c>
    </row>
    <row r="814" customFormat="false" ht="15" hidden="false" customHeight="false" outlineLevel="0" collapsed="false">
      <c r="A814" s="37" t="s">
        <v>3146</v>
      </c>
      <c r="B814" s="37" t="s">
        <v>1407</v>
      </c>
      <c r="C814" s="37" t="s">
        <v>61</v>
      </c>
      <c r="D814" s="37" t="s">
        <v>573</v>
      </c>
      <c r="E814" s="38" t="n">
        <v>45051</v>
      </c>
      <c r="F814" s="38" t="n">
        <v>45080</v>
      </c>
      <c r="G814" s="38" t="n">
        <v>45101</v>
      </c>
      <c r="H814" s="37" t="n">
        <v>39</v>
      </c>
      <c r="I814" s="37" t="n">
        <v>7</v>
      </c>
      <c r="J814" s="37" t="n">
        <v>1</v>
      </c>
      <c r="K814" s="39" t="n">
        <v>56430</v>
      </c>
      <c r="L814" s="37" t="s">
        <v>112</v>
      </c>
      <c r="M814" s="37" t="n">
        <f aca="false">IF(OR(E814="",F814=""),"",F814-E814)</f>
        <v>29</v>
      </c>
      <c r="N814" s="37" t="n">
        <f aca="false">IF(OR(E814="",G814=""),"",G814-E814)</f>
        <v>50</v>
      </c>
    </row>
    <row r="815" customFormat="false" ht="15" hidden="false" customHeight="false" outlineLevel="0" collapsed="false">
      <c r="A815" s="37" t="s">
        <v>3147</v>
      </c>
      <c r="B815" s="37" t="s">
        <v>1408</v>
      </c>
      <c r="C815" s="37" t="s">
        <v>64</v>
      </c>
      <c r="D815" s="37" t="s">
        <v>440</v>
      </c>
      <c r="E815" s="38" t="n">
        <v>45628</v>
      </c>
      <c r="F815" s="38" t="n">
        <v>45686</v>
      </c>
      <c r="G815" s="38" t="n">
        <v>45703</v>
      </c>
      <c r="H815" s="37" t="n">
        <v>51</v>
      </c>
      <c r="I815" s="37" t="n">
        <v>14</v>
      </c>
      <c r="J815" s="37" t="n">
        <v>1</v>
      </c>
      <c r="K815" s="39" t="n">
        <v>36252</v>
      </c>
      <c r="L815" s="37" t="s">
        <v>113</v>
      </c>
      <c r="M815" s="37" t="n">
        <f aca="false">IF(OR(E815="",F815=""),"",F815-E815)</f>
        <v>58</v>
      </c>
      <c r="N815" s="37" t="n">
        <f aca="false">IF(OR(E815="",G815=""),"",G815-E815)</f>
        <v>75</v>
      </c>
    </row>
    <row r="816" customFormat="false" ht="15" hidden="false" customHeight="false" outlineLevel="0" collapsed="false">
      <c r="A816" s="37" t="s">
        <v>3148</v>
      </c>
      <c r="B816" s="37" t="s">
        <v>1409</v>
      </c>
      <c r="C816" s="37" t="s">
        <v>61</v>
      </c>
      <c r="D816" s="37" t="s">
        <v>491</v>
      </c>
      <c r="E816" s="38" t="n">
        <v>46208</v>
      </c>
      <c r="F816" s="38" t="n">
        <v>46203</v>
      </c>
      <c r="G816" s="38" t="n">
        <v>46238</v>
      </c>
      <c r="H816" s="37" t="n">
        <v>31</v>
      </c>
      <c r="I816" s="37" t="n">
        <v>5</v>
      </c>
      <c r="J816" s="37" t="n">
        <v>2</v>
      </c>
      <c r="K816" s="39" t="n">
        <v>42185</v>
      </c>
      <c r="L816" s="37" t="s">
        <v>114</v>
      </c>
      <c r="M816" s="37" t="n">
        <f aca="false">IF(OR(E816="",F816=""),"",F816-E816)</f>
        <v>-5</v>
      </c>
      <c r="N816" s="37" t="n">
        <f aca="false">IF(OR(E816="",G816=""),"",G816-E816)</f>
        <v>30</v>
      </c>
    </row>
    <row r="817" customFormat="false" ht="15" hidden="false" customHeight="false" outlineLevel="0" collapsed="false">
      <c r="A817" s="37" t="s">
        <v>3149</v>
      </c>
      <c r="B817" s="37" t="s">
        <v>1410</v>
      </c>
      <c r="C817" s="37" t="s">
        <v>60</v>
      </c>
      <c r="D817" s="37" t="s">
        <v>470</v>
      </c>
      <c r="E817" s="38" t="n">
        <v>42405</v>
      </c>
      <c r="F817" s="38" t="n">
        <v>42406</v>
      </c>
      <c r="G817" s="38" t="n">
        <v>42461</v>
      </c>
      <c r="H817" s="37" t="n">
        <v>5</v>
      </c>
      <c r="I817" s="37" t="n">
        <v>14</v>
      </c>
      <c r="J817" s="37" t="n">
        <v>1</v>
      </c>
      <c r="K817" s="39" t="n">
        <v>28321</v>
      </c>
      <c r="L817" s="37" t="s">
        <v>115</v>
      </c>
      <c r="M817" s="37" t="n">
        <f aca="false">IF(OR(E817="",F817=""),"",F817-E817)</f>
        <v>1</v>
      </c>
      <c r="N817" s="37" t="n">
        <f aca="false">IF(OR(E817="",G817=""),"",G817-E817)</f>
        <v>56</v>
      </c>
    </row>
    <row r="818" customFormat="false" ht="15" hidden="false" customHeight="false" outlineLevel="0" collapsed="false">
      <c r="A818" s="37" t="s">
        <v>3150</v>
      </c>
      <c r="B818" s="37" t="s">
        <v>1377</v>
      </c>
      <c r="C818" s="37" t="s">
        <v>62</v>
      </c>
      <c r="D818" s="37" t="s">
        <v>485</v>
      </c>
      <c r="E818" s="38" t="n">
        <v>43946</v>
      </c>
      <c r="F818" s="38" t="n">
        <v>43989</v>
      </c>
      <c r="G818" s="38" t="n">
        <v>44009</v>
      </c>
      <c r="H818" s="37" t="n">
        <v>79</v>
      </c>
      <c r="I818" s="37" t="n">
        <v>4</v>
      </c>
      <c r="J818" s="37" t="n">
        <v>1</v>
      </c>
      <c r="K818" s="39" t="n">
        <v>20474</v>
      </c>
      <c r="L818" s="37" t="s">
        <v>114</v>
      </c>
      <c r="M818" s="37" t="n">
        <f aca="false">IF(OR(E818="",F818=""),"",F818-E818)</f>
        <v>43</v>
      </c>
      <c r="N818" s="37" t="n">
        <f aca="false">IF(OR(E818="",G818=""),"",G818-E818)</f>
        <v>63</v>
      </c>
    </row>
    <row r="819" customFormat="false" ht="15" hidden="false" customHeight="false" outlineLevel="0" collapsed="false">
      <c r="A819" s="37" t="s">
        <v>3151</v>
      </c>
      <c r="B819" s="37" t="s">
        <v>1411</v>
      </c>
      <c r="C819" s="37" t="s">
        <v>60</v>
      </c>
      <c r="D819" s="37" t="s">
        <v>520</v>
      </c>
      <c r="E819" s="38" t="n">
        <v>45190</v>
      </c>
      <c r="F819" s="38" t="n">
        <v>45225</v>
      </c>
      <c r="G819" s="38" t="n">
        <v>45245</v>
      </c>
      <c r="H819" s="37" t="n">
        <v>54</v>
      </c>
      <c r="I819" s="37" t="n">
        <v>11</v>
      </c>
      <c r="J819" s="37" t="n">
        <v>1</v>
      </c>
      <c r="K819" s="39" t="n">
        <v>62318</v>
      </c>
      <c r="L819" s="37" t="s">
        <v>112</v>
      </c>
      <c r="M819" s="37" t="n">
        <f aca="false">IF(OR(E819="",F819=""),"",F819-E819)</f>
        <v>35</v>
      </c>
      <c r="N819" s="37" t="n">
        <f aca="false">IF(OR(E819="",G819=""),"",G819-E819)</f>
        <v>55</v>
      </c>
    </row>
    <row r="820" customFormat="false" ht="15" hidden="false" customHeight="false" outlineLevel="0" collapsed="false">
      <c r="A820" s="37" t="s">
        <v>3152</v>
      </c>
      <c r="B820" s="37" t="s">
        <v>1266</v>
      </c>
      <c r="C820" s="37" t="s">
        <v>64</v>
      </c>
      <c r="D820" s="37" t="s">
        <v>457</v>
      </c>
      <c r="E820" s="38" t="n">
        <v>43593</v>
      </c>
      <c r="F820" s="38" t="n">
        <v>43605</v>
      </c>
      <c r="G820" s="38" t="n">
        <v>43645</v>
      </c>
      <c r="H820" s="37" t="n">
        <v>86</v>
      </c>
      <c r="I820" s="37" t="n">
        <v>9</v>
      </c>
      <c r="J820" s="37" t="n">
        <v>2</v>
      </c>
      <c r="K820" s="39" t="n">
        <v>48718</v>
      </c>
      <c r="L820" s="37" t="s">
        <v>113</v>
      </c>
      <c r="M820" s="37" t="n">
        <f aca="false">IF(OR(E820="",F820=""),"",F820-E820)</f>
        <v>12</v>
      </c>
      <c r="N820" s="37" t="n">
        <f aca="false">IF(OR(E820="",G820=""),"",G820-E820)</f>
        <v>52</v>
      </c>
    </row>
    <row r="821" customFormat="false" ht="15" hidden="false" customHeight="false" outlineLevel="0" collapsed="false">
      <c r="A821" s="37" t="s">
        <v>3153</v>
      </c>
      <c r="B821" s="37" t="s">
        <v>1412</v>
      </c>
      <c r="C821" s="37" t="s">
        <v>60</v>
      </c>
      <c r="D821" s="37" t="s">
        <v>366</v>
      </c>
      <c r="E821" s="38" t="n">
        <v>44066</v>
      </c>
      <c r="F821" s="38" t="n">
        <v>44104</v>
      </c>
      <c r="G821" s="38" t="n">
        <v>44127</v>
      </c>
      <c r="H821" s="37" t="n">
        <v>95</v>
      </c>
      <c r="I821" s="37" t="n">
        <v>4</v>
      </c>
      <c r="J821" s="37" t="n">
        <v>3</v>
      </c>
      <c r="K821" s="39" t="n">
        <v>25219</v>
      </c>
      <c r="L821" s="37" t="s">
        <v>113</v>
      </c>
      <c r="M821" s="37" t="n">
        <f aca="false">IF(OR(E821="",F821=""),"",F821-E821)</f>
        <v>38</v>
      </c>
      <c r="N821" s="37" t="n">
        <f aca="false">IF(OR(E821="",G821=""),"",G821-E821)</f>
        <v>61</v>
      </c>
    </row>
    <row r="822" customFormat="false" ht="15" hidden="false" customHeight="false" outlineLevel="0" collapsed="false">
      <c r="A822" s="37" t="s">
        <v>3154</v>
      </c>
      <c r="B822" s="37" t="s">
        <v>421</v>
      </c>
      <c r="C822" s="37" t="s">
        <v>62</v>
      </c>
      <c r="D822" s="37" t="s">
        <v>485</v>
      </c>
      <c r="E822" s="38" t="n">
        <v>42041</v>
      </c>
      <c r="F822" s="38" t="n">
        <v>42032</v>
      </c>
      <c r="G822" s="38" t="n">
        <v>42085</v>
      </c>
      <c r="H822" s="37" t="n">
        <v>39</v>
      </c>
      <c r="I822" s="37" t="n">
        <v>14</v>
      </c>
      <c r="J822" s="37" t="n">
        <v>1</v>
      </c>
      <c r="K822" s="39" t="n">
        <v>41620</v>
      </c>
      <c r="L822" s="37" t="s">
        <v>111</v>
      </c>
      <c r="M822" s="37" t="n">
        <f aca="false">IF(OR(E822="",F822=""),"",F822-E822)</f>
        <v>-9</v>
      </c>
      <c r="N822" s="37" t="n">
        <f aca="false">IF(OR(E822="",G822=""),"",G822-E822)</f>
        <v>44</v>
      </c>
    </row>
    <row r="823" customFormat="false" ht="15" hidden="false" customHeight="false" outlineLevel="0" collapsed="false">
      <c r="A823" s="37" t="s">
        <v>3155</v>
      </c>
      <c r="B823" s="37" t="s">
        <v>1413</v>
      </c>
      <c r="C823" s="37" t="s">
        <v>63</v>
      </c>
      <c r="D823" s="37" t="s">
        <v>388</v>
      </c>
      <c r="E823" s="38" t="n">
        <v>41891</v>
      </c>
      <c r="F823" s="38" t="n">
        <v>41901</v>
      </c>
      <c r="G823" s="38" t="n">
        <v>41944</v>
      </c>
      <c r="H823" s="37" t="n">
        <v>15</v>
      </c>
      <c r="I823" s="37" t="n">
        <v>10</v>
      </c>
      <c r="J823" s="37" t="n">
        <v>1</v>
      </c>
      <c r="K823" s="39" t="n">
        <v>65152</v>
      </c>
      <c r="L823" s="37" t="s">
        <v>111</v>
      </c>
      <c r="M823" s="37" t="n">
        <f aca="false">IF(OR(E823="",F823=""),"",F823-E823)</f>
        <v>10</v>
      </c>
      <c r="N823" s="37" t="n">
        <f aca="false">IF(OR(E823="",G823=""),"",G823-E823)</f>
        <v>53</v>
      </c>
    </row>
    <row r="824" customFormat="false" ht="15" hidden="false" customHeight="false" outlineLevel="0" collapsed="false">
      <c r="A824" s="37" t="s">
        <v>3156</v>
      </c>
      <c r="B824" s="37" t="s">
        <v>1414</v>
      </c>
      <c r="C824" s="37" t="s">
        <v>61</v>
      </c>
      <c r="D824" s="37" t="s">
        <v>380</v>
      </c>
      <c r="E824" s="38" t="n">
        <v>46198</v>
      </c>
      <c r="F824" s="38" t="n">
        <v>46205</v>
      </c>
      <c r="G824" s="38" t="n">
        <v>46236</v>
      </c>
      <c r="H824" s="37" t="n">
        <v>170</v>
      </c>
      <c r="I824" s="37" t="n">
        <v>7</v>
      </c>
      <c r="J824" s="37" t="n">
        <v>2</v>
      </c>
      <c r="K824" s="39" t="n">
        <v>21898</v>
      </c>
      <c r="L824" s="37" t="s">
        <v>111</v>
      </c>
      <c r="M824" s="37" t="n">
        <f aca="false">IF(OR(E824="",F824=""),"",F824-E824)</f>
        <v>7</v>
      </c>
      <c r="N824" s="37" t="n">
        <f aca="false">IF(OR(E824="",G824=""),"",G824-E824)</f>
        <v>38</v>
      </c>
    </row>
    <row r="825" customFormat="false" ht="15" hidden="false" customHeight="false" outlineLevel="0" collapsed="false">
      <c r="A825" s="37" t="s">
        <v>3157</v>
      </c>
      <c r="B825" s="37" t="s">
        <v>1415</v>
      </c>
      <c r="C825" s="37" t="s">
        <v>62</v>
      </c>
      <c r="D825" s="37" t="s">
        <v>352</v>
      </c>
      <c r="E825" s="38" t="n">
        <v>46045</v>
      </c>
      <c r="F825" s="38" t="n">
        <v>46017</v>
      </c>
      <c r="G825" s="38" t="n">
        <v>46073</v>
      </c>
      <c r="H825" s="37" t="n">
        <v>46</v>
      </c>
      <c r="I825" s="37" t="n">
        <v>7</v>
      </c>
      <c r="J825" s="37" t="n">
        <v>1</v>
      </c>
      <c r="K825" s="39" t="n">
        <v>34122</v>
      </c>
      <c r="L825" s="37" t="s">
        <v>112</v>
      </c>
      <c r="M825" s="37" t="n">
        <f aca="false">IF(OR(E825="",F825=""),"",F825-E825)</f>
        <v>-28</v>
      </c>
      <c r="N825" s="37" t="n">
        <f aca="false">IF(OR(E825="",G825=""),"",G825-E825)</f>
        <v>28</v>
      </c>
    </row>
    <row r="826" customFormat="false" ht="15" hidden="false" customHeight="false" outlineLevel="0" collapsed="false">
      <c r="A826" s="37" t="s">
        <v>3158</v>
      </c>
      <c r="B826" s="37" t="s">
        <v>1417</v>
      </c>
      <c r="C826" s="37" t="s">
        <v>62</v>
      </c>
      <c r="D826" s="37" t="s">
        <v>352</v>
      </c>
      <c r="E826" s="38" t="n">
        <v>44825</v>
      </c>
      <c r="F826" s="38" t="n">
        <v>44834</v>
      </c>
      <c r="G826" s="38" t="n">
        <v>44870</v>
      </c>
      <c r="H826" s="37" t="n">
        <v>163</v>
      </c>
      <c r="I826" s="37" t="n">
        <v>9</v>
      </c>
      <c r="J826" s="37" t="n">
        <v>3</v>
      </c>
      <c r="K826" s="39" t="n">
        <v>37492</v>
      </c>
      <c r="L826" s="37" t="s">
        <v>113</v>
      </c>
      <c r="M826" s="37" t="n">
        <f aca="false">IF(OR(E826="",F826=""),"",F826-E826)</f>
        <v>9</v>
      </c>
      <c r="N826" s="37" t="n">
        <f aca="false">IF(OR(E826="",G826=""),"",G826-E826)</f>
        <v>45</v>
      </c>
    </row>
    <row r="827" customFormat="false" ht="15" hidden="false" customHeight="false" outlineLevel="0" collapsed="false">
      <c r="A827" s="37" t="s">
        <v>3159</v>
      </c>
      <c r="B827" s="37" t="s">
        <v>1419</v>
      </c>
      <c r="C827" s="37" t="s">
        <v>61</v>
      </c>
      <c r="D827" s="37" t="s">
        <v>380</v>
      </c>
      <c r="E827" s="38" t="n">
        <v>45176</v>
      </c>
      <c r="F827" s="38" t="n">
        <v>45164</v>
      </c>
      <c r="G827" s="38" t="n">
        <v>45223</v>
      </c>
      <c r="H827" s="37" t="n">
        <v>8</v>
      </c>
      <c r="I827" s="37" t="n">
        <v>13</v>
      </c>
      <c r="J827" s="37" t="n">
        <v>2</v>
      </c>
      <c r="K827" s="39" t="n">
        <v>25432</v>
      </c>
      <c r="L827" s="37" t="s">
        <v>115</v>
      </c>
      <c r="M827" s="37" t="n">
        <f aca="false">IF(OR(E827="",F827=""),"",F827-E827)</f>
        <v>-12</v>
      </c>
      <c r="N827" s="37" t="n">
        <f aca="false">IF(OR(E827="",G827=""),"",G827-E827)</f>
        <v>47</v>
      </c>
    </row>
    <row r="828" customFormat="false" ht="15" hidden="false" customHeight="false" outlineLevel="0" collapsed="false">
      <c r="A828" s="37" t="s">
        <v>3160</v>
      </c>
      <c r="B828" s="37" t="s">
        <v>1420</v>
      </c>
      <c r="C828" s="37" t="s">
        <v>68</v>
      </c>
      <c r="D828" s="37" t="s">
        <v>789</v>
      </c>
      <c r="E828" s="38" t="n">
        <v>45901</v>
      </c>
      <c r="F828" s="38" t="n">
        <v>45888</v>
      </c>
      <c r="G828" s="38" t="n">
        <v>45933</v>
      </c>
      <c r="H828" s="37" t="n">
        <v>41</v>
      </c>
      <c r="I828" s="37" t="n">
        <v>9</v>
      </c>
      <c r="J828" s="37" t="n">
        <v>1</v>
      </c>
      <c r="K828" s="39" t="n">
        <v>43888</v>
      </c>
      <c r="L828" s="37" t="s">
        <v>114</v>
      </c>
      <c r="M828" s="37" t="n">
        <f aca="false">IF(OR(E828="",F828=""),"",F828-E828)</f>
        <v>-13</v>
      </c>
      <c r="N828" s="37" t="n">
        <f aca="false">IF(OR(E828="",G828=""),"",G828-E828)</f>
        <v>32</v>
      </c>
    </row>
    <row r="829" customFormat="false" ht="15" hidden="false" customHeight="false" outlineLevel="0" collapsed="false">
      <c r="A829" s="37" t="s">
        <v>3161</v>
      </c>
      <c r="B829" s="37" t="s">
        <v>1421</v>
      </c>
      <c r="C829" s="37" t="s">
        <v>63</v>
      </c>
      <c r="D829" s="37" t="s">
        <v>371</v>
      </c>
      <c r="E829" s="38" t="n">
        <v>44478</v>
      </c>
      <c r="F829" s="38" t="n">
        <v>44493</v>
      </c>
      <c r="G829" s="38" t="n">
        <v>44533</v>
      </c>
      <c r="H829" s="37" t="n">
        <v>186</v>
      </c>
      <c r="I829" s="37" t="n">
        <v>10</v>
      </c>
      <c r="J829" s="37" t="n">
        <v>1</v>
      </c>
      <c r="K829" s="39" t="n">
        <v>40677</v>
      </c>
      <c r="L829" s="37" t="s">
        <v>113</v>
      </c>
      <c r="M829" s="37" t="n">
        <f aca="false">IF(OR(E829="",F829=""),"",F829-E829)</f>
        <v>15</v>
      </c>
      <c r="N829" s="37" t="n">
        <f aca="false">IF(OR(E829="",G829=""),"",G829-E829)</f>
        <v>55</v>
      </c>
    </row>
    <row r="830" customFormat="false" ht="15" hidden="false" customHeight="false" outlineLevel="0" collapsed="false">
      <c r="A830" s="37" t="s">
        <v>3162</v>
      </c>
      <c r="B830" s="37" t="s">
        <v>1422</v>
      </c>
      <c r="C830" s="37" t="s">
        <v>66</v>
      </c>
      <c r="D830" s="37" t="s">
        <v>687</v>
      </c>
      <c r="E830" s="38" t="n">
        <v>45433</v>
      </c>
      <c r="F830" s="38" t="n">
        <v>45526</v>
      </c>
      <c r="G830" s="38" t="n">
        <v>45552</v>
      </c>
      <c r="H830" s="37" t="n">
        <v>78</v>
      </c>
      <c r="I830" s="37" t="n">
        <v>11</v>
      </c>
      <c r="J830" s="37" t="n">
        <v>1</v>
      </c>
      <c r="K830" s="39" t="n">
        <v>19108</v>
      </c>
      <c r="L830" s="37" t="s">
        <v>111</v>
      </c>
      <c r="M830" s="37" t="n">
        <f aca="false">IF(OR(E830="",F830=""),"",F830-E830)</f>
        <v>93</v>
      </c>
      <c r="N830" s="37" t="n">
        <f aca="false">IF(OR(E830="",G830=""),"",G830-E830)</f>
        <v>119</v>
      </c>
    </row>
    <row r="831" customFormat="false" ht="15" hidden="false" customHeight="false" outlineLevel="0" collapsed="false">
      <c r="A831" s="37" t="s">
        <v>3163</v>
      </c>
      <c r="B831" s="37" t="s">
        <v>1423</v>
      </c>
      <c r="C831" s="37" t="s">
        <v>62</v>
      </c>
      <c r="D831" s="37" t="s">
        <v>352</v>
      </c>
      <c r="E831" s="38" t="n">
        <v>46202</v>
      </c>
      <c r="F831" s="38" t="n">
        <v>46218</v>
      </c>
      <c r="G831" s="38" t="n">
        <v>46237</v>
      </c>
      <c r="H831" s="37" t="n">
        <v>89</v>
      </c>
      <c r="I831" s="37" t="n">
        <v>5</v>
      </c>
      <c r="J831" s="37" t="n">
        <v>1</v>
      </c>
      <c r="K831" s="39" t="n">
        <v>59646</v>
      </c>
      <c r="L831" s="37" t="s">
        <v>111</v>
      </c>
      <c r="M831" s="37" t="n">
        <f aca="false">IF(OR(E831="",F831=""),"",F831-E831)</f>
        <v>16</v>
      </c>
      <c r="N831" s="37" t="n">
        <f aca="false">IF(OR(E831="",G831=""),"",G831-E831)</f>
        <v>35</v>
      </c>
    </row>
    <row r="832" customFormat="false" ht="15" hidden="false" customHeight="false" outlineLevel="0" collapsed="false">
      <c r="A832" s="37" t="s">
        <v>3164</v>
      </c>
      <c r="B832" s="37" t="s">
        <v>1424</v>
      </c>
      <c r="C832" s="37" t="s">
        <v>66</v>
      </c>
      <c r="D832" s="37" t="s">
        <v>475</v>
      </c>
      <c r="E832" s="38" t="n">
        <v>44280</v>
      </c>
      <c r="F832" s="38" t="n">
        <v>44306</v>
      </c>
      <c r="G832" s="38" t="n">
        <v>44344</v>
      </c>
      <c r="H832" s="37" t="n">
        <v>69</v>
      </c>
      <c r="I832" s="37" t="n">
        <v>3</v>
      </c>
      <c r="J832" s="37" t="n">
        <v>2</v>
      </c>
      <c r="K832" s="39" t="n">
        <v>19685</v>
      </c>
      <c r="L832" s="37" t="s">
        <v>111</v>
      </c>
      <c r="M832" s="37" t="n">
        <f aca="false">IF(OR(E832="",F832=""),"",F832-E832)</f>
        <v>26</v>
      </c>
      <c r="N832" s="37" t="n">
        <f aca="false">IF(OR(E832="",G832=""),"",G832-E832)</f>
        <v>64</v>
      </c>
    </row>
    <row r="833" customFormat="false" ht="15" hidden="false" customHeight="false" outlineLevel="0" collapsed="false">
      <c r="A833" s="37" t="s">
        <v>3165</v>
      </c>
      <c r="B833" s="37" t="s">
        <v>1425</v>
      </c>
      <c r="C833" s="37" t="s">
        <v>63</v>
      </c>
      <c r="D833" s="37" t="s">
        <v>626</v>
      </c>
      <c r="E833" s="38" t="n">
        <v>46169</v>
      </c>
      <c r="F833" s="38" t="n">
        <v>46178</v>
      </c>
      <c r="G833" s="38" t="n">
        <v>46208</v>
      </c>
      <c r="H833" s="37" t="n">
        <v>45</v>
      </c>
      <c r="I833" s="37" t="n">
        <v>6</v>
      </c>
      <c r="J833" s="37" t="n">
        <v>3</v>
      </c>
      <c r="K833" s="39" t="n">
        <v>31834</v>
      </c>
      <c r="L833" s="37" t="s">
        <v>114</v>
      </c>
      <c r="M833" s="37" t="n">
        <f aca="false">IF(OR(E833="",F833=""),"",F833-E833)</f>
        <v>9</v>
      </c>
      <c r="N833" s="37" t="n">
        <f aca="false">IF(OR(E833="",G833=""),"",G833-E833)</f>
        <v>39</v>
      </c>
    </row>
    <row r="834" customFormat="false" ht="15" hidden="false" customHeight="false" outlineLevel="0" collapsed="false">
      <c r="A834" s="37" t="s">
        <v>3166</v>
      </c>
      <c r="B834" s="37" t="s">
        <v>1427</v>
      </c>
      <c r="C834" s="37" t="s">
        <v>61</v>
      </c>
      <c r="D834" s="37" t="s">
        <v>508</v>
      </c>
      <c r="E834" s="38" t="n">
        <v>46061</v>
      </c>
      <c r="F834" s="38" t="n">
        <v>46086</v>
      </c>
      <c r="G834" s="38" t="n">
        <v>46134</v>
      </c>
      <c r="H834" s="37" t="n">
        <v>109</v>
      </c>
      <c r="I834" s="37" t="n">
        <v>10</v>
      </c>
      <c r="J834" s="37" t="n">
        <v>1</v>
      </c>
      <c r="K834" s="39" t="n">
        <v>52702</v>
      </c>
      <c r="L834" s="37" t="s">
        <v>113</v>
      </c>
      <c r="M834" s="37" t="n">
        <f aca="false">IF(OR(E834="",F834=""),"",F834-E834)</f>
        <v>25</v>
      </c>
      <c r="N834" s="37" t="n">
        <f aca="false">IF(OR(E834="",G834=""),"",G834-E834)</f>
        <v>73</v>
      </c>
    </row>
    <row r="835" customFormat="false" ht="15" hidden="false" customHeight="false" outlineLevel="0" collapsed="false">
      <c r="A835" s="37" t="s">
        <v>3167</v>
      </c>
      <c r="B835" s="37" t="s">
        <v>1428</v>
      </c>
      <c r="C835" s="37" t="s">
        <v>65</v>
      </c>
      <c r="D835" s="37" t="s">
        <v>376</v>
      </c>
      <c r="E835" s="38" t="n">
        <v>46204</v>
      </c>
      <c r="F835" s="38" t="n">
        <v>46195</v>
      </c>
      <c r="G835" s="38" t="n">
        <v>46244</v>
      </c>
      <c r="H835" s="37" t="n">
        <v>32</v>
      </c>
      <c r="I835" s="37" t="n">
        <v>9</v>
      </c>
      <c r="J835" s="37" t="n">
        <v>2</v>
      </c>
      <c r="K835" s="39" t="n">
        <v>29803</v>
      </c>
      <c r="L835" s="37" t="s">
        <v>113</v>
      </c>
      <c r="M835" s="37" t="n">
        <f aca="false">IF(OR(E835="",F835=""),"",F835-E835)</f>
        <v>-9</v>
      </c>
      <c r="N835" s="37" t="n">
        <f aca="false">IF(OR(E835="",G835=""),"",G835-E835)</f>
        <v>40</v>
      </c>
    </row>
    <row r="836" customFormat="false" ht="15" hidden="false" customHeight="false" outlineLevel="0" collapsed="false">
      <c r="A836" s="37" t="s">
        <v>3168</v>
      </c>
      <c r="B836" s="37" t="s">
        <v>477</v>
      </c>
      <c r="C836" s="37" t="s">
        <v>60</v>
      </c>
      <c r="D836" s="37" t="s">
        <v>407</v>
      </c>
      <c r="E836" s="38" t="n">
        <v>43748</v>
      </c>
      <c r="F836" s="38" t="n">
        <v>43756</v>
      </c>
      <c r="G836" s="38" t="n">
        <v>43798</v>
      </c>
      <c r="H836" s="37" t="n">
        <v>31</v>
      </c>
      <c r="I836" s="37" t="n">
        <v>7</v>
      </c>
      <c r="J836" s="37" t="n">
        <v>1</v>
      </c>
      <c r="K836" s="39" t="n">
        <v>40481</v>
      </c>
      <c r="L836" s="37" t="s">
        <v>115</v>
      </c>
      <c r="M836" s="37" t="n">
        <f aca="false">IF(OR(E836="",F836=""),"",F836-E836)</f>
        <v>8</v>
      </c>
      <c r="N836" s="37" t="n">
        <f aca="false">IF(OR(E836="",G836=""),"",G836-E836)</f>
        <v>50</v>
      </c>
    </row>
    <row r="837" customFormat="false" ht="15" hidden="false" customHeight="false" outlineLevel="0" collapsed="false">
      <c r="A837" s="37" t="s">
        <v>3169</v>
      </c>
      <c r="B837" s="37" t="s">
        <v>1429</v>
      </c>
      <c r="C837" s="37" t="s">
        <v>60</v>
      </c>
      <c r="D837" s="37" t="s">
        <v>520</v>
      </c>
      <c r="E837" s="38" t="n">
        <v>42954</v>
      </c>
      <c r="F837" s="38" t="n">
        <v>42965</v>
      </c>
      <c r="G837" s="38" t="n">
        <v>42983</v>
      </c>
      <c r="H837" s="37" t="n">
        <v>68</v>
      </c>
      <c r="I837" s="37" t="n">
        <v>10</v>
      </c>
      <c r="J837" s="37" t="n">
        <v>1</v>
      </c>
      <c r="K837" s="39" t="n">
        <v>20087</v>
      </c>
      <c r="L837" s="37" t="s">
        <v>111</v>
      </c>
      <c r="M837" s="37" t="n">
        <f aca="false">IF(OR(E837="",F837=""),"",F837-E837)</f>
        <v>11</v>
      </c>
      <c r="N837" s="37" t="n">
        <f aca="false">IF(OR(E837="",G837=""),"",G837-E837)</f>
        <v>29</v>
      </c>
    </row>
    <row r="838" customFormat="false" ht="15" hidden="false" customHeight="false" outlineLevel="0" collapsed="false">
      <c r="A838" s="37" t="s">
        <v>3170</v>
      </c>
      <c r="B838" s="37" t="s">
        <v>693</v>
      </c>
      <c r="C838" s="37" t="s">
        <v>67</v>
      </c>
      <c r="D838" s="37" t="s">
        <v>664</v>
      </c>
      <c r="E838" s="38" t="n">
        <v>43900</v>
      </c>
      <c r="F838" s="38" t="n">
        <v>43901</v>
      </c>
      <c r="G838" s="38" t="n">
        <v>43960</v>
      </c>
      <c r="H838" s="37" t="n">
        <v>132</v>
      </c>
      <c r="I838" s="37" t="n">
        <v>12</v>
      </c>
      <c r="J838" s="37" t="n">
        <v>1</v>
      </c>
      <c r="K838" s="39" t="n">
        <v>25246</v>
      </c>
      <c r="L838" s="37" t="s">
        <v>114</v>
      </c>
      <c r="M838" s="37" t="n">
        <f aca="false">IF(OR(E838="",F838=""),"",F838-E838)</f>
        <v>1</v>
      </c>
      <c r="N838" s="37" t="n">
        <f aca="false">IF(OR(E838="",G838=""),"",G838-E838)</f>
        <v>60</v>
      </c>
    </row>
    <row r="839" customFormat="false" ht="15" hidden="false" customHeight="false" outlineLevel="0" collapsed="false">
      <c r="A839" s="37" t="s">
        <v>3171</v>
      </c>
      <c r="B839" s="37" t="s">
        <v>1430</v>
      </c>
      <c r="C839" s="37" t="s">
        <v>60</v>
      </c>
      <c r="D839" s="37" t="s">
        <v>366</v>
      </c>
      <c r="E839" s="38" t="n">
        <v>45160</v>
      </c>
      <c r="F839" s="38" t="n">
        <v>45188</v>
      </c>
      <c r="G839" s="38" t="n">
        <v>45212</v>
      </c>
      <c r="H839" s="37" t="n">
        <v>66</v>
      </c>
      <c r="I839" s="37" t="n">
        <v>3</v>
      </c>
      <c r="J839" s="37" t="n">
        <v>2</v>
      </c>
      <c r="K839" s="39" t="n">
        <v>42696</v>
      </c>
      <c r="L839" s="37" t="s">
        <v>114</v>
      </c>
      <c r="M839" s="37" t="n">
        <f aca="false">IF(OR(E839="",F839=""),"",F839-E839)</f>
        <v>28</v>
      </c>
      <c r="N839" s="37" t="n">
        <f aca="false">IF(OR(E839="",G839=""),"",G839-E839)</f>
        <v>52</v>
      </c>
    </row>
    <row r="840" customFormat="false" ht="15" hidden="false" customHeight="false" outlineLevel="0" collapsed="false">
      <c r="A840" s="37" t="s">
        <v>3172</v>
      </c>
      <c r="B840" s="37" t="s">
        <v>745</v>
      </c>
      <c r="C840" s="37" t="s">
        <v>62</v>
      </c>
      <c r="D840" s="37" t="s">
        <v>420</v>
      </c>
      <c r="E840" s="38" t="n">
        <v>42533</v>
      </c>
      <c r="F840" s="38" t="n">
        <v>42555</v>
      </c>
      <c r="G840" s="38" t="n">
        <v>42599</v>
      </c>
      <c r="H840" s="37" t="n">
        <v>101</v>
      </c>
      <c r="I840" s="37" t="n">
        <v>13</v>
      </c>
      <c r="J840" s="37" t="n">
        <v>3</v>
      </c>
      <c r="K840" s="39" t="n">
        <v>43868</v>
      </c>
      <c r="L840" s="37" t="s">
        <v>113</v>
      </c>
      <c r="M840" s="37" t="n">
        <f aca="false">IF(OR(E840="",F840=""),"",F840-E840)</f>
        <v>22</v>
      </c>
      <c r="N840" s="37" t="n">
        <f aca="false">IF(OR(E840="",G840=""),"",G840-E840)</f>
        <v>66</v>
      </c>
    </row>
    <row r="841" customFormat="false" ht="15" hidden="false" customHeight="false" outlineLevel="0" collapsed="false">
      <c r="A841" s="37" t="s">
        <v>3173</v>
      </c>
      <c r="B841" s="37" t="s">
        <v>1431</v>
      </c>
      <c r="C841" s="37" t="s">
        <v>61</v>
      </c>
      <c r="D841" s="37" t="s">
        <v>508</v>
      </c>
      <c r="E841" s="38" t="n">
        <v>44559</v>
      </c>
      <c r="F841" s="38" t="n">
        <v>44575</v>
      </c>
      <c r="G841" s="38" t="n">
        <v>44612</v>
      </c>
      <c r="H841" s="37" t="n">
        <v>36</v>
      </c>
      <c r="I841" s="37" t="n">
        <v>9</v>
      </c>
      <c r="J841" s="37" t="n">
        <v>1</v>
      </c>
      <c r="K841" s="39" t="n">
        <v>25121</v>
      </c>
      <c r="L841" s="37" t="s">
        <v>111</v>
      </c>
      <c r="M841" s="37" t="n">
        <f aca="false">IF(OR(E841="",F841=""),"",F841-E841)</f>
        <v>16</v>
      </c>
      <c r="N841" s="37" t="n">
        <f aca="false">IF(OR(E841="",G841=""),"",G841-E841)</f>
        <v>53</v>
      </c>
    </row>
    <row r="842" customFormat="false" ht="15" hidden="false" customHeight="false" outlineLevel="0" collapsed="false">
      <c r="A842" s="37" t="s">
        <v>3174</v>
      </c>
      <c r="B842" s="37" t="s">
        <v>1432</v>
      </c>
      <c r="C842" s="37" t="s">
        <v>66</v>
      </c>
      <c r="D842" s="37" t="s">
        <v>687</v>
      </c>
      <c r="E842" s="38" t="n">
        <v>44213</v>
      </c>
      <c r="F842" s="38" t="n">
        <v>44256</v>
      </c>
      <c r="G842" s="38" t="n">
        <v>44272</v>
      </c>
      <c r="H842" s="37" t="n">
        <v>65</v>
      </c>
      <c r="I842" s="37" t="n">
        <v>12</v>
      </c>
      <c r="J842" s="37" t="n">
        <v>1</v>
      </c>
      <c r="K842" s="39" t="n">
        <v>49418</v>
      </c>
      <c r="L842" s="37" t="s">
        <v>112</v>
      </c>
      <c r="M842" s="37" t="n">
        <f aca="false">IF(OR(E842="",F842=""),"",F842-E842)</f>
        <v>43</v>
      </c>
      <c r="N842" s="37" t="n">
        <f aca="false">IF(OR(E842="",G842=""),"",G842-E842)</f>
        <v>59</v>
      </c>
    </row>
    <row r="843" customFormat="false" ht="15" hidden="false" customHeight="false" outlineLevel="0" collapsed="false">
      <c r="A843" s="37" t="s">
        <v>3175</v>
      </c>
      <c r="B843" s="37" t="s">
        <v>1433</v>
      </c>
      <c r="C843" s="37" t="s">
        <v>60</v>
      </c>
      <c r="D843" s="37" t="s">
        <v>470</v>
      </c>
      <c r="E843" s="38" t="n">
        <v>45118</v>
      </c>
      <c r="F843" s="38" t="n">
        <v>45157</v>
      </c>
      <c r="G843" s="38" t="n">
        <v>45172</v>
      </c>
      <c r="H843" s="37" t="n">
        <v>74</v>
      </c>
      <c r="I843" s="37" t="n">
        <v>8</v>
      </c>
      <c r="J843" s="37" t="n">
        <v>1</v>
      </c>
      <c r="K843" s="39" t="n">
        <v>56564</v>
      </c>
      <c r="L843" s="37" t="s">
        <v>113</v>
      </c>
      <c r="M843" s="37" t="n">
        <f aca="false">IF(OR(E843="",F843=""),"",F843-E843)</f>
        <v>39</v>
      </c>
      <c r="N843" s="37" t="n">
        <f aca="false">IF(OR(E843="",G843=""),"",G843-E843)</f>
        <v>54</v>
      </c>
    </row>
    <row r="844" customFormat="false" ht="15" hidden="false" customHeight="false" outlineLevel="0" collapsed="false">
      <c r="A844" s="37" t="s">
        <v>3176</v>
      </c>
      <c r="B844" s="37" t="s">
        <v>1434</v>
      </c>
      <c r="C844" s="37" t="s">
        <v>65</v>
      </c>
      <c r="D844" s="37" t="s">
        <v>376</v>
      </c>
      <c r="E844" s="38" t="n">
        <v>43671</v>
      </c>
      <c r="F844" s="38" t="n">
        <v>43711</v>
      </c>
      <c r="G844" s="38" t="n">
        <v>43743</v>
      </c>
      <c r="H844" s="37" t="n">
        <v>138</v>
      </c>
      <c r="I844" s="37" t="n">
        <v>6</v>
      </c>
      <c r="J844" s="37" t="n">
        <v>1</v>
      </c>
      <c r="K844" s="39" t="n">
        <v>21359</v>
      </c>
      <c r="L844" s="37" t="s">
        <v>113</v>
      </c>
      <c r="M844" s="37" t="n">
        <f aca="false">IF(OR(E844="",F844=""),"",F844-E844)</f>
        <v>40</v>
      </c>
      <c r="N844" s="37" t="n">
        <f aca="false">IF(OR(E844="",G844=""),"",G844-E844)</f>
        <v>72</v>
      </c>
    </row>
    <row r="845" customFormat="false" ht="15" hidden="false" customHeight="false" outlineLevel="0" collapsed="false">
      <c r="A845" s="37" t="s">
        <v>3177</v>
      </c>
      <c r="B845" s="37" t="s">
        <v>1435</v>
      </c>
      <c r="C845" s="37" t="s">
        <v>60</v>
      </c>
      <c r="D845" s="37" t="s">
        <v>384</v>
      </c>
      <c r="E845" s="38" t="n">
        <v>45126</v>
      </c>
      <c r="F845" s="38" t="n">
        <v>45099</v>
      </c>
      <c r="G845" s="38" t="n">
        <v>45152</v>
      </c>
      <c r="H845" s="37" t="n">
        <v>35</v>
      </c>
      <c r="I845" s="37" t="n">
        <v>5</v>
      </c>
      <c r="J845" s="37" t="n">
        <v>2</v>
      </c>
      <c r="K845" s="39" t="n">
        <v>83029</v>
      </c>
      <c r="L845" s="37" t="s">
        <v>111</v>
      </c>
      <c r="M845" s="37" t="n">
        <f aca="false">IF(OR(E845="",F845=""),"",F845-E845)</f>
        <v>-27</v>
      </c>
      <c r="N845" s="37" t="n">
        <f aca="false">IF(OR(E845="",G845=""),"",G845-E845)</f>
        <v>26</v>
      </c>
    </row>
    <row r="846" customFormat="false" ht="15" hidden="false" customHeight="false" outlineLevel="0" collapsed="false">
      <c r="A846" s="37" t="s">
        <v>3178</v>
      </c>
      <c r="B846" s="37" t="s">
        <v>1436</v>
      </c>
      <c r="C846" s="37" t="s">
        <v>60</v>
      </c>
      <c r="D846" s="37" t="s">
        <v>520</v>
      </c>
      <c r="E846" s="38" t="n">
        <v>45833</v>
      </c>
      <c r="F846" s="38" t="n">
        <v>45873</v>
      </c>
      <c r="G846" s="38" t="n">
        <v>45912</v>
      </c>
      <c r="H846" s="37" t="n">
        <v>132</v>
      </c>
      <c r="I846" s="37" t="n">
        <v>3</v>
      </c>
      <c r="J846" s="37" t="n">
        <v>1</v>
      </c>
      <c r="K846" s="39" t="n">
        <v>21419</v>
      </c>
      <c r="L846" s="37" t="s">
        <v>114</v>
      </c>
      <c r="M846" s="37" t="n">
        <f aca="false">IF(OR(E846="",F846=""),"",F846-E846)</f>
        <v>40</v>
      </c>
      <c r="N846" s="37" t="n">
        <f aca="false">IF(OR(E846="",G846=""),"",G846-E846)</f>
        <v>79</v>
      </c>
    </row>
    <row r="847" customFormat="false" ht="15" hidden="false" customHeight="false" outlineLevel="0" collapsed="false">
      <c r="A847" s="37" t="s">
        <v>3179</v>
      </c>
      <c r="B847" s="37" t="s">
        <v>1437</v>
      </c>
      <c r="C847" s="37" t="s">
        <v>65</v>
      </c>
      <c r="D847" s="37" t="s">
        <v>650</v>
      </c>
      <c r="E847" s="38" t="n">
        <v>44930</v>
      </c>
      <c r="F847" s="38" t="n">
        <v>44906</v>
      </c>
      <c r="G847" s="38" t="n">
        <v>44955</v>
      </c>
      <c r="H847" s="37" t="n">
        <v>21</v>
      </c>
      <c r="I847" s="37" t="n">
        <v>3</v>
      </c>
      <c r="J847" s="37" t="n">
        <v>1</v>
      </c>
      <c r="K847" s="39" t="n">
        <v>57495</v>
      </c>
      <c r="L847" s="37" t="s">
        <v>113</v>
      </c>
      <c r="M847" s="37" t="n">
        <f aca="false">IF(OR(E847="",F847=""),"",F847-E847)</f>
        <v>-24</v>
      </c>
      <c r="N847" s="37" t="n">
        <f aca="false">IF(OR(E847="",G847=""),"",G847-E847)</f>
        <v>25</v>
      </c>
    </row>
    <row r="848" customFormat="false" ht="15" hidden="false" customHeight="false" outlineLevel="0" collapsed="false">
      <c r="A848" s="37" t="s">
        <v>3180</v>
      </c>
      <c r="B848" s="37" t="s">
        <v>1439</v>
      </c>
      <c r="C848" s="37" t="s">
        <v>64</v>
      </c>
      <c r="D848" s="37" t="s">
        <v>461</v>
      </c>
      <c r="E848" s="38" t="n">
        <v>44859</v>
      </c>
      <c r="F848" s="38" t="n">
        <v>44877</v>
      </c>
      <c r="G848" s="38" t="n">
        <v>44917</v>
      </c>
      <c r="H848" s="37" t="n">
        <v>48</v>
      </c>
      <c r="I848" s="37" t="n">
        <v>3</v>
      </c>
      <c r="J848" s="37" t="n">
        <v>1</v>
      </c>
      <c r="K848" s="39" t="n">
        <v>72996</v>
      </c>
      <c r="L848" s="37" t="s">
        <v>113</v>
      </c>
      <c r="M848" s="37" t="n">
        <f aca="false">IF(OR(E848="",F848=""),"",F848-E848)</f>
        <v>18</v>
      </c>
      <c r="N848" s="37" t="n">
        <f aca="false">IF(OR(E848="",G848=""),"",G848-E848)</f>
        <v>58</v>
      </c>
    </row>
    <row r="849" customFormat="false" ht="15" hidden="false" customHeight="false" outlineLevel="0" collapsed="false">
      <c r="A849" s="37" t="s">
        <v>3181</v>
      </c>
      <c r="B849" s="37" t="s">
        <v>1440</v>
      </c>
      <c r="C849" s="37" t="s">
        <v>63</v>
      </c>
      <c r="D849" s="37" t="s">
        <v>626</v>
      </c>
      <c r="E849" s="38" t="n">
        <v>41878</v>
      </c>
      <c r="F849" s="38" t="n">
        <v>41868</v>
      </c>
      <c r="G849" s="38" t="n">
        <v>41920</v>
      </c>
      <c r="H849" s="37" t="n">
        <v>38</v>
      </c>
      <c r="I849" s="37" t="n">
        <v>5</v>
      </c>
      <c r="J849" s="37" t="n">
        <v>1</v>
      </c>
      <c r="K849" s="39" t="n">
        <v>21487</v>
      </c>
      <c r="L849" s="37" t="s">
        <v>111</v>
      </c>
      <c r="M849" s="37" t="n">
        <f aca="false">IF(OR(E849="",F849=""),"",F849-E849)</f>
        <v>-10</v>
      </c>
      <c r="N849" s="37" t="n">
        <f aca="false">IF(OR(E849="",G849=""),"",G849-E849)</f>
        <v>42</v>
      </c>
    </row>
    <row r="850" customFormat="false" ht="15" hidden="false" customHeight="false" outlineLevel="0" collapsed="false">
      <c r="A850" s="37" t="s">
        <v>3182</v>
      </c>
      <c r="B850" s="37" t="s">
        <v>1441</v>
      </c>
      <c r="C850" s="37" t="s">
        <v>62</v>
      </c>
      <c r="D850" s="37" t="s">
        <v>352</v>
      </c>
      <c r="E850" s="38" t="n">
        <v>45112</v>
      </c>
      <c r="F850" s="38" t="n">
        <v>45125</v>
      </c>
      <c r="G850" s="38" t="n">
        <v>45146</v>
      </c>
      <c r="H850" s="37" t="n">
        <v>45</v>
      </c>
      <c r="I850" s="37" t="n">
        <v>11</v>
      </c>
      <c r="J850" s="37" t="n">
        <v>2</v>
      </c>
      <c r="K850" s="39" t="n">
        <v>18174</v>
      </c>
      <c r="L850" s="37" t="s">
        <v>113</v>
      </c>
      <c r="M850" s="37" t="n">
        <f aca="false">IF(OR(E850="",F850=""),"",F850-E850)</f>
        <v>13</v>
      </c>
      <c r="N850" s="37" t="n">
        <f aca="false">IF(OR(E850="",G850=""),"",G850-E850)</f>
        <v>34</v>
      </c>
    </row>
    <row r="851" customFormat="false" ht="15" hidden="false" customHeight="false" outlineLevel="0" collapsed="false">
      <c r="A851" s="37" t="s">
        <v>3183</v>
      </c>
      <c r="B851" s="37" t="s">
        <v>1442</v>
      </c>
      <c r="C851" s="37" t="s">
        <v>60</v>
      </c>
      <c r="D851" s="37" t="s">
        <v>520</v>
      </c>
      <c r="E851" s="38" t="n">
        <v>45870</v>
      </c>
      <c r="F851" s="38" t="n">
        <v>45926</v>
      </c>
      <c r="G851" s="38" t="n">
        <v>45950</v>
      </c>
      <c r="H851" s="37" t="n">
        <v>145</v>
      </c>
      <c r="I851" s="37" t="n">
        <v>7</v>
      </c>
      <c r="J851" s="37" t="n">
        <v>2</v>
      </c>
      <c r="K851" s="39" t="n">
        <v>3723</v>
      </c>
      <c r="L851" s="37" t="s">
        <v>112</v>
      </c>
      <c r="M851" s="37" t="n">
        <f aca="false">IF(OR(E851="",F851=""),"",F851-E851)</f>
        <v>56</v>
      </c>
      <c r="N851" s="37" t="n">
        <f aca="false">IF(OR(E851="",G851=""),"",G851-E851)</f>
        <v>80</v>
      </c>
    </row>
    <row r="852" customFormat="false" ht="15" hidden="false" customHeight="false" outlineLevel="0" collapsed="false">
      <c r="A852" s="37" t="s">
        <v>3184</v>
      </c>
      <c r="B852" s="37" t="s">
        <v>1443</v>
      </c>
      <c r="C852" s="37" t="s">
        <v>62</v>
      </c>
      <c r="D852" s="37" t="s">
        <v>352</v>
      </c>
      <c r="E852" s="38" t="n">
        <v>45276</v>
      </c>
      <c r="F852" s="38" t="n">
        <v>45297</v>
      </c>
      <c r="G852" s="38" t="n">
        <v>45322</v>
      </c>
      <c r="H852" s="37" t="n">
        <v>21</v>
      </c>
      <c r="I852" s="37" t="n">
        <v>10</v>
      </c>
      <c r="J852" s="37" t="n">
        <v>1</v>
      </c>
      <c r="K852" s="39" t="n">
        <v>76930</v>
      </c>
      <c r="L852" s="37" t="s">
        <v>115</v>
      </c>
      <c r="M852" s="37" t="n">
        <f aca="false">IF(OR(E852="",F852=""),"",F852-E852)</f>
        <v>21</v>
      </c>
      <c r="N852" s="37" t="n">
        <f aca="false">IF(OR(E852="",G852=""),"",G852-E852)</f>
        <v>46</v>
      </c>
    </row>
    <row r="853" customFormat="false" ht="15" hidden="false" customHeight="false" outlineLevel="0" collapsed="false">
      <c r="A853" s="37" t="s">
        <v>3185</v>
      </c>
      <c r="B853" s="37" t="s">
        <v>1444</v>
      </c>
      <c r="C853" s="37" t="s">
        <v>60</v>
      </c>
      <c r="D853" s="37" t="s">
        <v>384</v>
      </c>
      <c r="E853" s="38" t="n">
        <v>45943</v>
      </c>
      <c r="F853" s="38" t="n">
        <v>45975</v>
      </c>
      <c r="G853" s="38" t="n">
        <v>46012</v>
      </c>
      <c r="H853" s="37" t="n">
        <v>126</v>
      </c>
      <c r="I853" s="37" t="n">
        <v>9</v>
      </c>
      <c r="J853" s="37" t="n">
        <v>1</v>
      </c>
      <c r="K853" s="39" t="n">
        <v>27944</v>
      </c>
      <c r="L853" s="37" t="s">
        <v>112</v>
      </c>
      <c r="M853" s="37" t="n">
        <f aca="false">IF(OR(E853="",F853=""),"",F853-E853)</f>
        <v>32</v>
      </c>
      <c r="N853" s="37" t="n">
        <f aca="false">IF(OR(E853="",G853=""),"",G853-E853)</f>
        <v>69</v>
      </c>
    </row>
    <row r="854" customFormat="false" ht="15" hidden="false" customHeight="false" outlineLevel="0" collapsed="false">
      <c r="A854" s="37" t="s">
        <v>3186</v>
      </c>
      <c r="B854" s="37" t="s">
        <v>1445</v>
      </c>
      <c r="C854" s="37" t="s">
        <v>60</v>
      </c>
      <c r="D854" s="37" t="s">
        <v>520</v>
      </c>
      <c r="E854" s="38" t="n">
        <v>46123</v>
      </c>
      <c r="F854" s="38" t="n">
        <v>46192</v>
      </c>
      <c r="G854" s="38" t="n">
        <v>46238</v>
      </c>
      <c r="H854" s="37" t="n">
        <v>63</v>
      </c>
      <c r="I854" s="37" t="n">
        <v>6</v>
      </c>
      <c r="J854" s="37" t="n">
        <v>2</v>
      </c>
      <c r="K854" s="39" t="n">
        <v>50878</v>
      </c>
      <c r="L854" s="37" t="s">
        <v>111</v>
      </c>
      <c r="M854" s="37" t="n">
        <f aca="false">IF(OR(E854="",F854=""),"",F854-E854)</f>
        <v>69</v>
      </c>
      <c r="N854" s="37" t="n">
        <f aca="false">IF(OR(E854="",G854=""),"",G854-E854)</f>
        <v>115</v>
      </c>
    </row>
    <row r="855" customFormat="false" ht="15" hidden="false" customHeight="false" outlineLevel="0" collapsed="false">
      <c r="A855" s="37" t="s">
        <v>3187</v>
      </c>
      <c r="B855" s="37" t="s">
        <v>1396</v>
      </c>
      <c r="C855" s="37" t="s">
        <v>62</v>
      </c>
      <c r="D855" s="37" t="s">
        <v>485</v>
      </c>
      <c r="E855" s="38" t="n">
        <v>46143</v>
      </c>
      <c r="F855" s="38" t="n">
        <v>46152</v>
      </c>
      <c r="G855" s="38" t="n">
        <v>46173</v>
      </c>
      <c r="H855" s="37" t="n">
        <v>63</v>
      </c>
      <c r="I855" s="37" t="n">
        <v>5</v>
      </c>
      <c r="J855" s="37" t="n">
        <v>1</v>
      </c>
      <c r="K855" s="39" t="n">
        <v>24101</v>
      </c>
      <c r="L855" s="37" t="s">
        <v>111</v>
      </c>
      <c r="M855" s="37" t="n">
        <f aca="false">IF(OR(E855="",F855=""),"",F855-E855)</f>
        <v>9</v>
      </c>
      <c r="N855" s="37" t="n">
        <f aca="false">IF(OR(E855="",G855=""),"",G855-E855)</f>
        <v>30</v>
      </c>
    </row>
    <row r="856" customFormat="false" ht="15" hidden="false" customHeight="false" outlineLevel="0" collapsed="false">
      <c r="A856" s="37" t="s">
        <v>3188</v>
      </c>
      <c r="B856" s="37" t="s">
        <v>1446</v>
      </c>
      <c r="C856" s="37" t="s">
        <v>66</v>
      </c>
      <c r="D856" s="37" t="s">
        <v>475</v>
      </c>
      <c r="E856" s="38" t="n">
        <v>44882</v>
      </c>
      <c r="F856" s="38" t="n">
        <v>44887</v>
      </c>
      <c r="G856" s="38" t="n">
        <v>44923</v>
      </c>
      <c r="H856" s="37" t="n">
        <v>19</v>
      </c>
      <c r="I856" s="37" t="n">
        <v>13</v>
      </c>
      <c r="J856" s="37" t="n">
        <v>1</v>
      </c>
      <c r="K856" s="39" t="n">
        <v>81484</v>
      </c>
      <c r="L856" s="37" t="s">
        <v>111</v>
      </c>
      <c r="M856" s="37" t="n">
        <f aca="false">IF(OR(E856="",F856=""),"",F856-E856)</f>
        <v>5</v>
      </c>
      <c r="N856" s="37" t="n">
        <f aca="false">IF(OR(E856="",G856=""),"",G856-E856)</f>
        <v>41</v>
      </c>
    </row>
    <row r="857" customFormat="false" ht="15" hidden="false" customHeight="false" outlineLevel="0" collapsed="false">
      <c r="A857" s="37" t="s">
        <v>3189</v>
      </c>
      <c r="B857" s="37" t="s">
        <v>1447</v>
      </c>
      <c r="C857" s="37" t="s">
        <v>64</v>
      </c>
      <c r="D857" s="37" t="s">
        <v>461</v>
      </c>
      <c r="E857" s="38" t="n">
        <v>46064</v>
      </c>
      <c r="F857" s="38" t="n">
        <v>46075</v>
      </c>
      <c r="G857" s="38" t="n">
        <v>46116</v>
      </c>
      <c r="H857" s="37" t="n">
        <v>33</v>
      </c>
      <c r="I857" s="37" t="n">
        <v>12</v>
      </c>
      <c r="J857" s="37" t="n">
        <v>1</v>
      </c>
      <c r="K857" s="39" t="n">
        <v>50513</v>
      </c>
      <c r="L857" s="37" t="s">
        <v>113</v>
      </c>
      <c r="M857" s="37" t="n">
        <f aca="false">IF(OR(E857="",F857=""),"",F857-E857)</f>
        <v>11</v>
      </c>
      <c r="N857" s="37" t="n">
        <f aca="false">IF(OR(E857="",G857=""),"",G857-E857)</f>
        <v>52</v>
      </c>
    </row>
    <row r="858" customFormat="false" ht="15" hidden="false" customHeight="false" outlineLevel="0" collapsed="false">
      <c r="A858" s="37" t="s">
        <v>3190</v>
      </c>
      <c r="B858" s="37" t="s">
        <v>1006</v>
      </c>
      <c r="C858" s="37" t="s">
        <v>65</v>
      </c>
      <c r="D858" s="37" t="s">
        <v>500</v>
      </c>
      <c r="E858" s="38" t="n">
        <v>44273</v>
      </c>
      <c r="F858" s="38" t="n">
        <v>44328</v>
      </c>
      <c r="G858" s="38" t="n">
        <v>44369</v>
      </c>
      <c r="H858" s="37" t="n">
        <v>82</v>
      </c>
      <c r="I858" s="37" t="n">
        <v>8</v>
      </c>
      <c r="J858" s="37" t="n">
        <v>1</v>
      </c>
      <c r="K858" s="39" t="n">
        <v>9375</v>
      </c>
      <c r="L858" s="37" t="s">
        <v>111</v>
      </c>
      <c r="M858" s="37" t="n">
        <f aca="false">IF(OR(E858="",F858=""),"",F858-E858)</f>
        <v>55</v>
      </c>
      <c r="N858" s="37" t="n">
        <f aca="false">IF(OR(E858="",G858=""),"",G858-E858)</f>
        <v>96</v>
      </c>
    </row>
    <row r="859" customFormat="false" ht="15" hidden="false" customHeight="false" outlineLevel="0" collapsed="false">
      <c r="A859" s="37" t="s">
        <v>3191</v>
      </c>
      <c r="B859" s="37" t="s">
        <v>660</v>
      </c>
      <c r="C859" s="37" t="s">
        <v>68</v>
      </c>
      <c r="D859" s="37" t="s">
        <v>789</v>
      </c>
      <c r="E859" s="38" t="n">
        <v>44491</v>
      </c>
      <c r="F859" s="38" t="n">
        <v>44543</v>
      </c>
      <c r="G859" s="38" t="n">
        <v>44558</v>
      </c>
      <c r="H859" s="37" t="n">
        <v>124</v>
      </c>
      <c r="I859" s="37" t="n">
        <v>14</v>
      </c>
      <c r="J859" s="37" t="n">
        <v>2</v>
      </c>
      <c r="K859" s="39" t="n">
        <v>46793</v>
      </c>
      <c r="L859" s="37" t="s">
        <v>111</v>
      </c>
      <c r="M859" s="37" t="n">
        <f aca="false">IF(OR(E859="",F859=""),"",F859-E859)</f>
        <v>52</v>
      </c>
      <c r="N859" s="37" t="n">
        <f aca="false">IF(OR(E859="",G859=""),"",G859-E859)</f>
        <v>67</v>
      </c>
    </row>
    <row r="860" customFormat="false" ht="15" hidden="false" customHeight="false" outlineLevel="0" collapsed="false">
      <c r="A860" s="37" t="s">
        <v>3192</v>
      </c>
      <c r="B860" s="37" t="s">
        <v>1126</v>
      </c>
      <c r="C860" s="37" t="s">
        <v>60</v>
      </c>
      <c r="D860" s="37" t="s">
        <v>407</v>
      </c>
      <c r="E860" s="38" t="n">
        <v>44509</v>
      </c>
      <c r="F860" s="38" t="n">
        <v>44513</v>
      </c>
      <c r="G860" s="38" t="n">
        <v>44560</v>
      </c>
      <c r="H860" s="37" t="n">
        <v>110</v>
      </c>
      <c r="I860" s="37" t="n">
        <v>12</v>
      </c>
      <c r="J860" s="37" t="n">
        <v>3</v>
      </c>
      <c r="K860" s="39" t="n">
        <v>30106</v>
      </c>
      <c r="L860" s="37" t="s">
        <v>114</v>
      </c>
      <c r="M860" s="37" t="n">
        <f aca="false">IF(OR(E860="",F860=""),"",F860-E860)</f>
        <v>4</v>
      </c>
      <c r="N860" s="37" t="n">
        <f aca="false">IF(OR(E860="",G860=""),"",G860-E860)</f>
        <v>51</v>
      </c>
    </row>
    <row r="861" customFormat="false" ht="15" hidden="false" customHeight="false" outlineLevel="0" collapsed="false">
      <c r="A861" s="37" t="s">
        <v>3193</v>
      </c>
      <c r="B861" s="37" t="s">
        <v>1448</v>
      </c>
      <c r="C861" s="37" t="s">
        <v>63</v>
      </c>
      <c r="D861" s="37" t="s">
        <v>626</v>
      </c>
      <c r="E861" s="38" t="n">
        <v>45924</v>
      </c>
      <c r="F861" s="38" t="n">
        <v>45945</v>
      </c>
      <c r="G861" s="38" t="n">
        <v>45967</v>
      </c>
      <c r="H861" s="37" t="n">
        <v>106</v>
      </c>
      <c r="I861" s="37" t="n">
        <v>9</v>
      </c>
      <c r="J861" s="37" t="n">
        <v>1</v>
      </c>
      <c r="K861" s="39" t="n">
        <v>107522</v>
      </c>
      <c r="L861" s="37" t="s">
        <v>112</v>
      </c>
      <c r="M861" s="37" t="n">
        <f aca="false">IF(OR(E861="",F861=""),"",F861-E861)</f>
        <v>21</v>
      </c>
      <c r="N861" s="37" t="n">
        <f aca="false">IF(OR(E861="",G861=""),"",G861-E861)</f>
        <v>43</v>
      </c>
    </row>
    <row r="862" customFormat="false" ht="15" hidden="false" customHeight="false" outlineLevel="0" collapsed="false">
      <c r="A862" s="37" t="s">
        <v>3194</v>
      </c>
      <c r="B862" s="37" t="s">
        <v>1449</v>
      </c>
      <c r="C862" s="37" t="s">
        <v>61</v>
      </c>
      <c r="D862" s="37" t="s">
        <v>573</v>
      </c>
      <c r="E862" s="38" t="n">
        <v>43370</v>
      </c>
      <c r="F862" s="38" t="n">
        <v>43375</v>
      </c>
      <c r="G862" s="38" t="n">
        <v>43413</v>
      </c>
      <c r="H862" s="37" t="n">
        <v>131</v>
      </c>
      <c r="I862" s="37" t="n">
        <v>5</v>
      </c>
      <c r="J862" s="37" t="n">
        <v>3</v>
      </c>
      <c r="K862" s="39" t="n">
        <v>28943</v>
      </c>
      <c r="L862" s="37" t="s">
        <v>111</v>
      </c>
      <c r="M862" s="37" t="n">
        <f aca="false">IF(OR(E862="",F862=""),"",F862-E862)</f>
        <v>5</v>
      </c>
      <c r="N862" s="37" t="n">
        <f aca="false">IF(OR(E862="",G862=""),"",G862-E862)</f>
        <v>43</v>
      </c>
    </row>
    <row r="863" customFormat="false" ht="15" hidden="false" customHeight="false" outlineLevel="0" collapsed="false">
      <c r="A863" s="37" t="s">
        <v>3195</v>
      </c>
      <c r="B863" s="37" t="s">
        <v>1450</v>
      </c>
      <c r="C863" s="37" t="s">
        <v>65</v>
      </c>
      <c r="D863" s="37" t="s">
        <v>650</v>
      </c>
      <c r="E863" s="38" t="n">
        <v>45447</v>
      </c>
      <c r="F863" s="38" t="n">
        <v>45470</v>
      </c>
      <c r="G863" s="38" t="n">
        <v>45522</v>
      </c>
      <c r="H863" s="37" t="n">
        <v>54</v>
      </c>
      <c r="I863" s="37" t="n">
        <v>13</v>
      </c>
      <c r="J863" s="37" t="n">
        <v>1</v>
      </c>
      <c r="K863" s="39" t="n">
        <v>17480</v>
      </c>
      <c r="L863" s="37" t="s">
        <v>111</v>
      </c>
      <c r="M863" s="37" t="n">
        <f aca="false">IF(OR(E863="",F863=""),"",F863-E863)</f>
        <v>23</v>
      </c>
      <c r="N863" s="37" t="n">
        <f aca="false">IF(OR(E863="",G863=""),"",G863-E863)</f>
        <v>75</v>
      </c>
    </row>
    <row r="864" customFormat="false" ht="15" hidden="false" customHeight="false" outlineLevel="0" collapsed="false">
      <c r="A864" s="37" t="s">
        <v>3196</v>
      </c>
      <c r="B864" s="37" t="s">
        <v>458</v>
      </c>
      <c r="C864" s="37" t="s">
        <v>64</v>
      </c>
      <c r="D864" s="37" t="s">
        <v>457</v>
      </c>
      <c r="E864" s="38" t="n">
        <v>43842</v>
      </c>
      <c r="F864" s="38" t="n">
        <v>43872</v>
      </c>
      <c r="G864" s="38" t="n">
        <v>43908</v>
      </c>
      <c r="H864" s="37" t="n">
        <v>80</v>
      </c>
      <c r="I864" s="37" t="n">
        <v>7</v>
      </c>
      <c r="J864" s="37" t="n">
        <v>1</v>
      </c>
      <c r="K864" s="39" t="n">
        <v>49436</v>
      </c>
      <c r="L864" s="37" t="s">
        <v>112</v>
      </c>
      <c r="M864" s="37" t="n">
        <f aca="false">IF(OR(E864="",F864=""),"",F864-E864)</f>
        <v>30</v>
      </c>
      <c r="N864" s="37" t="n">
        <f aca="false">IF(OR(E864="",G864=""),"",G864-E864)</f>
        <v>66</v>
      </c>
    </row>
    <row r="865" customFormat="false" ht="15" hidden="false" customHeight="false" outlineLevel="0" collapsed="false">
      <c r="A865" s="37" t="s">
        <v>3197</v>
      </c>
      <c r="B865" s="37" t="s">
        <v>1451</v>
      </c>
      <c r="C865" s="37" t="s">
        <v>63</v>
      </c>
      <c r="D865" s="37" t="s">
        <v>371</v>
      </c>
      <c r="E865" s="38" t="n">
        <v>45441</v>
      </c>
      <c r="F865" s="38" t="n">
        <v>45444</v>
      </c>
      <c r="G865" s="38" t="n">
        <v>45499</v>
      </c>
      <c r="H865" s="37" t="n">
        <v>96</v>
      </c>
      <c r="I865" s="37" t="n">
        <v>8</v>
      </c>
      <c r="J865" s="37" t="n">
        <v>1</v>
      </c>
      <c r="K865" s="39" t="n">
        <v>27209</v>
      </c>
      <c r="L865" s="37" t="s">
        <v>115</v>
      </c>
      <c r="M865" s="37" t="n">
        <f aca="false">IF(OR(E865="",F865=""),"",F865-E865)</f>
        <v>3</v>
      </c>
      <c r="N865" s="37" t="n">
        <f aca="false">IF(OR(E865="",G865=""),"",G865-E865)</f>
        <v>58</v>
      </c>
    </row>
    <row r="866" customFormat="false" ht="15" hidden="false" customHeight="false" outlineLevel="0" collapsed="false">
      <c r="A866" s="37" t="s">
        <v>3198</v>
      </c>
      <c r="B866" s="37" t="s">
        <v>1452</v>
      </c>
      <c r="C866" s="37" t="s">
        <v>61</v>
      </c>
      <c r="D866" s="37" t="s">
        <v>491</v>
      </c>
      <c r="E866" s="38" t="n">
        <v>44929</v>
      </c>
      <c r="F866" s="38" t="n">
        <v>44972</v>
      </c>
      <c r="G866" s="38" t="n">
        <v>44994</v>
      </c>
      <c r="H866" s="37" t="n">
        <v>55</v>
      </c>
      <c r="I866" s="37" t="n">
        <v>6</v>
      </c>
      <c r="J866" s="37" t="n">
        <v>1</v>
      </c>
      <c r="K866" s="39" t="n">
        <v>48241</v>
      </c>
      <c r="L866" s="37" t="s">
        <v>112</v>
      </c>
      <c r="M866" s="37" t="n">
        <f aca="false">IF(OR(E866="",F866=""),"",F866-E866)</f>
        <v>43</v>
      </c>
      <c r="N866" s="37" t="n">
        <f aca="false">IF(OR(E866="",G866=""),"",G866-E866)</f>
        <v>65</v>
      </c>
    </row>
    <row r="867" customFormat="false" ht="15" hidden="false" customHeight="false" outlineLevel="0" collapsed="false">
      <c r="A867" s="37" t="s">
        <v>3199</v>
      </c>
      <c r="B867" s="37" t="s">
        <v>961</v>
      </c>
      <c r="C867" s="37" t="s">
        <v>60</v>
      </c>
      <c r="D867" s="37" t="s">
        <v>407</v>
      </c>
      <c r="E867" s="38" t="n">
        <v>45606</v>
      </c>
      <c r="F867" s="38" t="n">
        <v>45621</v>
      </c>
      <c r="G867" s="38" t="n">
        <v>45672</v>
      </c>
      <c r="H867" s="37" t="n">
        <v>80</v>
      </c>
      <c r="I867" s="37" t="n">
        <v>10</v>
      </c>
      <c r="J867" s="37" t="n">
        <v>1</v>
      </c>
      <c r="K867" s="39" t="n">
        <v>21085</v>
      </c>
      <c r="L867" s="37" t="s">
        <v>114</v>
      </c>
      <c r="M867" s="37" t="n">
        <f aca="false">IF(OR(E867="",F867=""),"",F867-E867)</f>
        <v>15</v>
      </c>
      <c r="N867" s="37" t="n">
        <f aca="false">IF(OR(E867="",G867=""),"",G867-E867)</f>
        <v>66</v>
      </c>
    </row>
    <row r="868" customFormat="false" ht="15" hidden="false" customHeight="false" outlineLevel="0" collapsed="false">
      <c r="A868" s="37" t="s">
        <v>3200</v>
      </c>
      <c r="B868" s="37" t="s">
        <v>1453</v>
      </c>
      <c r="C868" s="37" t="s">
        <v>67</v>
      </c>
      <c r="D868" s="37" t="s">
        <v>357</v>
      </c>
      <c r="E868" s="38" t="n">
        <v>45045</v>
      </c>
      <c r="F868" s="38" t="n">
        <v>45077</v>
      </c>
      <c r="G868" s="38" t="n">
        <v>45129</v>
      </c>
      <c r="H868" s="37" t="n">
        <v>34</v>
      </c>
      <c r="I868" s="37" t="n">
        <v>13</v>
      </c>
      <c r="J868" s="37" t="n">
        <v>3</v>
      </c>
      <c r="K868" s="39" t="n">
        <v>27389</v>
      </c>
      <c r="L868" s="37" t="s">
        <v>111</v>
      </c>
      <c r="M868" s="37" t="n">
        <f aca="false">IF(OR(E868="",F868=""),"",F868-E868)</f>
        <v>32</v>
      </c>
      <c r="N868" s="37" t="n">
        <f aca="false">IF(OR(E868="",G868=""),"",G868-E868)</f>
        <v>84</v>
      </c>
    </row>
    <row r="869" customFormat="false" ht="15" hidden="false" customHeight="false" outlineLevel="0" collapsed="false">
      <c r="A869" s="37" t="s">
        <v>3201</v>
      </c>
      <c r="B869" s="37" t="s">
        <v>1455</v>
      </c>
      <c r="C869" s="37" t="s">
        <v>61</v>
      </c>
      <c r="D869" s="37" t="s">
        <v>508</v>
      </c>
      <c r="E869" s="38" t="n">
        <v>46151</v>
      </c>
      <c r="F869" s="38" t="n">
        <v>46210</v>
      </c>
      <c r="G869" s="38" t="n">
        <v>46245</v>
      </c>
      <c r="H869" s="37" t="n">
        <v>64</v>
      </c>
      <c r="I869" s="37" t="n">
        <v>9</v>
      </c>
      <c r="J869" s="37" t="n">
        <v>1</v>
      </c>
      <c r="K869" s="39" t="n">
        <v>54101</v>
      </c>
      <c r="L869" s="37" t="s">
        <v>111</v>
      </c>
      <c r="M869" s="37" t="n">
        <f aca="false">IF(OR(E869="",F869=""),"",F869-E869)</f>
        <v>59</v>
      </c>
      <c r="N869" s="37" t="n">
        <f aca="false">IF(OR(E869="",G869=""),"",G869-E869)</f>
        <v>94</v>
      </c>
    </row>
    <row r="870" customFormat="false" ht="15" hidden="false" customHeight="false" outlineLevel="0" collapsed="false">
      <c r="A870" s="37" t="s">
        <v>3202</v>
      </c>
      <c r="B870" s="37" t="s">
        <v>1454</v>
      </c>
      <c r="C870" s="37" t="s">
        <v>67</v>
      </c>
      <c r="D870" s="37" t="s">
        <v>664</v>
      </c>
      <c r="E870" s="38" t="n">
        <v>45920</v>
      </c>
      <c r="F870" s="38" t="n">
        <v>45910</v>
      </c>
      <c r="G870" s="38" t="n">
        <v>45941</v>
      </c>
      <c r="H870" s="37" t="n">
        <v>37</v>
      </c>
      <c r="I870" s="37" t="n">
        <v>6</v>
      </c>
      <c r="J870" s="37" t="n">
        <v>1</v>
      </c>
      <c r="K870" s="39" t="n">
        <v>36965</v>
      </c>
      <c r="L870" s="37" t="s">
        <v>113</v>
      </c>
      <c r="M870" s="37" t="n">
        <f aca="false">IF(OR(E870="",F870=""),"",F870-E870)</f>
        <v>-10</v>
      </c>
      <c r="N870" s="37" t="n">
        <f aca="false">IF(OR(E870="",G870=""),"",G870-E870)</f>
        <v>21</v>
      </c>
    </row>
    <row r="871" customFormat="false" ht="15" hidden="false" customHeight="false" outlineLevel="0" collapsed="false">
      <c r="A871" s="37" t="s">
        <v>3203</v>
      </c>
      <c r="B871" s="37" t="s">
        <v>1456</v>
      </c>
      <c r="C871" s="37" t="s">
        <v>63</v>
      </c>
      <c r="D871" s="37" t="s">
        <v>388</v>
      </c>
      <c r="E871" s="38" t="n">
        <v>43393</v>
      </c>
      <c r="F871" s="38" t="n">
        <v>43434</v>
      </c>
      <c r="G871" s="38" t="n">
        <v>43485</v>
      </c>
      <c r="H871" s="37" t="n">
        <v>110</v>
      </c>
      <c r="I871" s="37" t="n">
        <v>13</v>
      </c>
      <c r="J871" s="37" t="n">
        <v>1</v>
      </c>
      <c r="K871" s="39" t="n">
        <v>55185</v>
      </c>
      <c r="L871" s="37" t="s">
        <v>111</v>
      </c>
      <c r="M871" s="37" t="n">
        <f aca="false">IF(OR(E871="",F871=""),"",F871-E871)</f>
        <v>41</v>
      </c>
      <c r="N871" s="37" t="n">
        <f aca="false">IF(OR(E871="",G871=""),"",G871-E871)</f>
        <v>92</v>
      </c>
    </row>
    <row r="872" customFormat="false" ht="15" hidden="false" customHeight="false" outlineLevel="0" collapsed="false">
      <c r="A872" s="37" t="s">
        <v>3204</v>
      </c>
      <c r="B872" s="37" t="s">
        <v>1457</v>
      </c>
      <c r="C872" s="37" t="s">
        <v>64</v>
      </c>
      <c r="D872" s="37" t="s">
        <v>461</v>
      </c>
      <c r="E872" s="38" t="n">
        <v>44993</v>
      </c>
      <c r="F872" s="38" t="n">
        <v>45054</v>
      </c>
      <c r="G872" s="38" t="n">
        <v>45082</v>
      </c>
      <c r="H872" s="37" t="n">
        <v>89</v>
      </c>
      <c r="I872" s="37" t="n">
        <v>7</v>
      </c>
      <c r="J872" s="37" t="n">
        <v>3</v>
      </c>
      <c r="K872" s="39" t="n">
        <v>56934</v>
      </c>
      <c r="L872" s="37" t="s">
        <v>111</v>
      </c>
      <c r="M872" s="37" t="n">
        <f aca="false">IF(OR(E872="",F872=""),"",F872-E872)</f>
        <v>61</v>
      </c>
      <c r="N872" s="37" t="n">
        <f aca="false">IF(OR(E872="",G872=""),"",G872-E872)</f>
        <v>89</v>
      </c>
    </row>
    <row r="873" customFormat="false" ht="15" hidden="false" customHeight="false" outlineLevel="0" collapsed="false">
      <c r="A873" s="37" t="s">
        <v>3205</v>
      </c>
      <c r="B873" s="37" t="s">
        <v>1458</v>
      </c>
      <c r="C873" s="37" t="s">
        <v>60</v>
      </c>
      <c r="D873" s="37" t="s">
        <v>470</v>
      </c>
      <c r="E873" s="38" t="n">
        <v>44918</v>
      </c>
      <c r="F873" s="38" t="n">
        <v>44958</v>
      </c>
      <c r="G873" s="38" t="n">
        <v>44978</v>
      </c>
      <c r="H873" s="37" t="n">
        <v>69</v>
      </c>
      <c r="I873" s="37" t="n">
        <v>12</v>
      </c>
      <c r="J873" s="37" t="n">
        <v>1</v>
      </c>
      <c r="K873" s="39" t="n">
        <v>53287</v>
      </c>
      <c r="L873" s="37" t="s">
        <v>111</v>
      </c>
      <c r="M873" s="37" t="n">
        <f aca="false">IF(OR(E873="",F873=""),"",F873-E873)</f>
        <v>40</v>
      </c>
      <c r="N873" s="37" t="n">
        <f aca="false">IF(OR(E873="",G873=""),"",G873-E873)</f>
        <v>60</v>
      </c>
    </row>
    <row r="874" customFormat="false" ht="15" hidden="false" customHeight="false" outlineLevel="0" collapsed="false">
      <c r="A874" s="37" t="s">
        <v>3206</v>
      </c>
      <c r="B874" s="37" t="s">
        <v>896</v>
      </c>
      <c r="C874" s="37" t="s">
        <v>64</v>
      </c>
      <c r="D874" s="37" t="s">
        <v>457</v>
      </c>
      <c r="E874" s="38" t="n">
        <v>44720</v>
      </c>
      <c r="F874" s="38" t="n">
        <v>44754</v>
      </c>
      <c r="G874" s="38" t="n">
        <v>44790</v>
      </c>
      <c r="H874" s="37" t="n">
        <v>74</v>
      </c>
      <c r="I874" s="37" t="n">
        <v>4</v>
      </c>
      <c r="J874" s="37" t="n">
        <v>1</v>
      </c>
      <c r="K874" s="39" t="n">
        <v>37169</v>
      </c>
      <c r="L874" s="37" t="s">
        <v>112</v>
      </c>
      <c r="M874" s="37" t="n">
        <f aca="false">IF(OR(E874="",F874=""),"",F874-E874)</f>
        <v>34</v>
      </c>
      <c r="N874" s="37" t="n">
        <f aca="false">IF(OR(E874="",G874=""),"",G874-E874)</f>
        <v>70</v>
      </c>
    </row>
    <row r="875" customFormat="false" ht="15" hidden="false" customHeight="false" outlineLevel="0" collapsed="false">
      <c r="A875" s="37" t="s">
        <v>3207</v>
      </c>
      <c r="B875" s="37" t="s">
        <v>1459</v>
      </c>
      <c r="C875" s="37" t="s">
        <v>62</v>
      </c>
      <c r="D875" s="37" t="s">
        <v>481</v>
      </c>
      <c r="E875" s="38" t="n">
        <v>44239</v>
      </c>
      <c r="F875" s="38" t="n">
        <v>44280</v>
      </c>
      <c r="G875" s="38" t="n">
        <v>44314</v>
      </c>
      <c r="H875" s="37" t="n">
        <v>70</v>
      </c>
      <c r="I875" s="37" t="n">
        <v>13</v>
      </c>
      <c r="J875" s="37" t="n">
        <v>1</v>
      </c>
      <c r="K875" s="39" t="n">
        <v>72968</v>
      </c>
      <c r="L875" s="37" t="s">
        <v>111</v>
      </c>
      <c r="M875" s="37" t="n">
        <f aca="false">IF(OR(E875="",F875=""),"",F875-E875)</f>
        <v>41</v>
      </c>
      <c r="N875" s="37" t="n">
        <f aca="false">IF(OR(E875="",G875=""),"",G875-E875)</f>
        <v>75</v>
      </c>
    </row>
    <row r="876" customFormat="false" ht="15" hidden="false" customHeight="false" outlineLevel="0" collapsed="false">
      <c r="A876" s="37" t="s">
        <v>3208</v>
      </c>
      <c r="B876" s="37" t="s">
        <v>1460</v>
      </c>
      <c r="C876" s="37" t="s">
        <v>66</v>
      </c>
      <c r="D876" s="37" t="s">
        <v>687</v>
      </c>
      <c r="E876" s="38" t="n">
        <v>44697</v>
      </c>
      <c r="F876" s="38" t="n">
        <v>44708</v>
      </c>
      <c r="G876" s="38" t="n">
        <v>44743</v>
      </c>
      <c r="H876" s="37" t="n">
        <v>92</v>
      </c>
      <c r="I876" s="37" t="n">
        <v>3</v>
      </c>
      <c r="J876" s="37" t="n">
        <v>1</v>
      </c>
      <c r="K876" s="39" t="n">
        <v>15738</v>
      </c>
      <c r="L876" s="37" t="s">
        <v>114</v>
      </c>
      <c r="M876" s="37" t="n">
        <f aca="false">IF(OR(E876="",F876=""),"",F876-E876)</f>
        <v>11</v>
      </c>
      <c r="N876" s="37" t="n">
        <f aca="false">IF(OR(E876="",G876=""),"",G876-E876)</f>
        <v>46</v>
      </c>
    </row>
    <row r="877" customFormat="false" ht="15" hidden="false" customHeight="false" outlineLevel="0" collapsed="false">
      <c r="A877" s="37" t="s">
        <v>3209</v>
      </c>
      <c r="B877" s="37" t="s">
        <v>1461</v>
      </c>
      <c r="C877" s="37" t="s">
        <v>60</v>
      </c>
      <c r="D877" s="37" t="s">
        <v>470</v>
      </c>
      <c r="E877" s="38" t="n">
        <v>43193</v>
      </c>
      <c r="F877" s="38" t="n">
        <v>43220</v>
      </c>
      <c r="G877" s="38" t="n">
        <v>43262</v>
      </c>
      <c r="H877" s="37" t="n">
        <v>37</v>
      </c>
      <c r="I877" s="37" t="n">
        <v>10</v>
      </c>
      <c r="J877" s="37" t="n">
        <v>1</v>
      </c>
      <c r="K877" s="39" t="n">
        <v>9438</v>
      </c>
      <c r="L877" s="37" t="s">
        <v>112</v>
      </c>
      <c r="M877" s="37" t="n">
        <f aca="false">IF(OR(E877="",F877=""),"",F877-E877)</f>
        <v>27</v>
      </c>
      <c r="N877" s="37" t="n">
        <f aca="false">IF(OR(E877="",G877=""),"",G877-E877)</f>
        <v>69</v>
      </c>
    </row>
    <row r="878" customFormat="false" ht="15" hidden="false" customHeight="false" outlineLevel="0" collapsed="false">
      <c r="A878" s="37" t="s">
        <v>3210</v>
      </c>
      <c r="B878" s="37" t="s">
        <v>1462</v>
      </c>
      <c r="C878" s="37" t="s">
        <v>67</v>
      </c>
      <c r="D878" s="37" t="s">
        <v>357</v>
      </c>
      <c r="E878" s="38" t="n">
        <v>46175</v>
      </c>
      <c r="F878" s="38" t="n">
        <v>46200</v>
      </c>
      <c r="G878" s="38" t="n">
        <v>46239</v>
      </c>
      <c r="H878" s="37" t="n">
        <v>72</v>
      </c>
      <c r="I878" s="37" t="n">
        <v>11</v>
      </c>
      <c r="J878" s="37" t="n">
        <v>3</v>
      </c>
      <c r="K878" s="39" t="n">
        <v>17604</v>
      </c>
      <c r="L878" s="37" t="s">
        <v>111</v>
      </c>
      <c r="M878" s="37" t="n">
        <f aca="false">IF(OR(E878="",F878=""),"",F878-E878)</f>
        <v>25</v>
      </c>
      <c r="N878" s="37" t="n">
        <f aca="false">IF(OR(E878="",G878=""),"",G878-E878)</f>
        <v>64</v>
      </c>
    </row>
    <row r="879" customFormat="false" ht="15" hidden="false" customHeight="false" outlineLevel="0" collapsed="false">
      <c r="A879" s="37" t="s">
        <v>3211</v>
      </c>
      <c r="B879" s="37" t="s">
        <v>1463</v>
      </c>
      <c r="C879" s="37" t="s">
        <v>60</v>
      </c>
      <c r="D879" s="37" t="s">
        <v>366</v>
      </c>
      <c r="E879" s="38" t="n">
        <v>41937</v>
      </c>
      <c r="F879" s="38" t="n">
        <v>41917</v>
      </c>
      <c r="G879" s="38" t="n">
        <v>41961</v>
      </c>
      <c r="H879" s="37" t="n">
        <v>66</v>
      </c>
      <c r="I879" s="37" t="n">
        <v>8</v>
      </c>
      <c r="J879" s="37" t="n">
        <v>1</v>
      </c>
      <c r="K879" s="39" t="n">
        <v>12269</v>
      </c>
      <c r="L879" s="37" t="s">
        <v>112</v>
      </c>
      <c r="M879" s="37" t="n">
        <f aca="false">IF(OR(E879="",F879=""),"",F879-E879)</f>
        <v>-20</v>
      </c>
      <c r="N879" s="37" t="n">
        <f aca="false">IF(OR(E879="",G879=""),"",G879-E879)</f>
        <v>24</v>
      </c>
    </row>
    <row r="880" customFormat="false" ht="15" hidden="false" customHeight="false" outlineLevel="0" collapsed="false">
      <c r="A880" s="37" t="s">
        <v>3212</v>
      </c>
      <c r="B880" s="37" t="s">
        <v>1464</v>
      </c>
      <c r="C880" s="37" t="s">
        <v>60</v>
      </c>
      <c r="D880" s="37" t="s">
        <v>384</v>
      </c>
      <c r="E880" s="38" t="n">
        <v>45948</v>
      </c>
      <c r="F880" s="38" t="n">
        <v>45984</v>
      </c>
      <c r="G880" s="38" t="n">
        <v>46004</v>
      </c>
      <c r="H880" s="37" t="n">
        <v>65</v>
      </c>
      <c r="I880" s="37" t="n">
        <v>12</v>
      </c>
      <c r="J880" s="37" t="n">
        <v>1</v>
      </c>
      <c r="K880" s="39" t="n">
        <v>60975</v>
      </c>
      <c r="L880" s="37" t="s">
        <v>113</v>
      </c>
      <c r="M880" s="37" t="n">
        <f aca="false">IF(OR(E880="",F880=""),"",F880-E880)</f>
        <v>36</v>
      </c>
      <c r="N880" s="37" t="n">
        <f aca="false">IF(OR(E880="",G880=""),"",G880-E880)</f>
        <v>56</v>
      </c>
    </row>
    <row r="881" customFormat="false" ht="15" hidden="false" customHeight="false" outlineLevel="0" collapsed="false">
      <c r="A881" s="37" t="s">
        <v>3213</v>
      </c>
      <c r="B881" s="37" t="s">
        <v>1465</v>
      </c>
      <c r="C881" s="37" t="s">
        <v>61</v>
      </c>
      <c r="D881" s="37" t="s">
        <v>573</v>
      </c>
      <c r="E881" s="38" t="n">
        <v>42904</v>
      </c>
      <c r="F881" s="38" t="n">
        <v>42923</v>
      </c>
      <c r="G881" s="38" t="n">
        <v>42943</v>
      </c>
      <c r="H881" s="37" t="n">
        <v>45</v>
      </c>
      <c r="I881" s="37" t="n">
        <v>3</v>
      </c>
      <c r="J881" s="37" t="n">
        <v>2</v>
      </c>
      <c r="K881" s="39" t="n">
        <v>29168</v>
      </c>
      <c r="L881" s="37" t="s">
        <v>111</v>
      </c>
      <c r="M881" s="37" t="n">
        <f aca="false">IF(OR(E881="",F881=""),"",F881-E881)</f>
        <v>19</v>
      </c>
      <c r="N881" s="37" t="n">
        <f aca="false">IF(OR(E881="",G881=""),"",G881-E881)</f>
        <v>39</v>
      </c>
    </row>
    <row r="882" customFormat="false" ht="15" hidden="false" customHeight="false" outlineLevel="0" collapsed="false">
      <c r="A882" s="37" t="s">
        <v>3214</v>
      </c>
      <c r="B882" s="37" t="s">
        <v>1466</v>
      </c>
      <c r="C882" s="37" t="s">
        <v>67</v>
      </c>
      <c r="D882" s="37" t="s">
        <v>357</v>
      </c>
      <c r="E882" s="38" t="n">
        <v>46190</v>
      </c>
      <c r="F882" s="38" t="n">
        <v>46198</v>
      </c>
      <c r="G882" s="38" t="n">
        <v>46250</v>
      </c>
      <c r="H882" s="37" t="n">
        <v>75</v>
      </c>
      <c r="I882" s="37" t="n">
        <v>8</v>
      </c>
      <c r="J882" s="37" t="n">
        <v>3</v>
      </c>
      <c r="K882" s="39" t="n">
        <v>40020</v>
      </c>
      <c r="L882" s="37" t="s">
        <v>112</v>
      </c>
      <c r="M882" s="37" t="n">
        <f aca="false">IF(OR(E882="",F882=""),"",F882-E882)</f>
        <v>8</v>
      </c>
      <c r="N882" s="37" t="n">
        <f aca="false">IF(OR(E882="",G882=""),"",G882-E882)</f>
        <v>60</v>
      </c>
    </row>
    <row r="883" customFormat="false" ht="15" hidden="false" customHeight="false" outlineLevel="0" collapsed="false">
      <c r="A883" s="37" t="s">
        <v>3215</v>
      </c>
      <c r="B883" s="37" t="s">
        <v>1467</v>
      </c>
      <c r="C883" s="37" t="s">
        <v>63</v>
      </c>
      <c r="D883" s="37" t="s">
        <v>388</v>
      </c>
      <c r="E883" s="38" t="n">
        <v>44941</v>
      </c>
      <c r="F883" s="38" t="n">
        <v>44941</v>
      </c>
      <c r="G883" s="38" t="n">
        <v>44981</v>
      </c>
      <c r="H883" s="37" t="n">
        <v>60</v>
      </c>
      <c r="I883" s="37" t="n">
        <v>10</v>
      </c>
      <c r="J883" s="37" t="n">
        <v>1</v>
      </c>
      <c r="K883" s="39" t="n">
        <v>28302</v>
      </c>
      <c r="L883" s="37" t="s">
        <v>113</v>
      </c>
      <c r="M883" s="37" t="n">
        <f aca="false">IF(OR(E883="",F883=""),"",F883-E883)</f>
        <v>0</v>
      </c>
      <c r="N883" s="37" t="n">
        <f aca="false">IF(OR(E883="",G883=""),"",G883-E883)</f>
        <v>40</v>
      </c>
    </row>
    <row r="884" customFormat="false" ht="15" hidden="false" customHeight="false" outlineLevel="0" collapsed="false">
      <c r="A884" s="37" t="s">
        <v>3216</v>
      </c>
      <c r="B884" s="37" t="s">
        <v>1468</v>
      </c>
      <c r="C884" s="37" t="s">
        <v>60</v>
      </c>
      <c r="D884" s="37" t="s">
        <v>393</v>
      </c>
      <c r="E884" s="38" t="n">
        <v>44399</v>
      </c>
      <c r="F884" s="38" t="n">
        <v>44418</v>
      </c>
      <c r="G884" s="38" t="n">
        <v>44461</v>
      </c>
      <c r="H884" s="37" t="n">
        <v>38</v>
      </c>
      <c r="I884" s="37" t="n">
        <v>8</v>
      </c>
      <c r="J884" s="37" t="n">
        <v>1</v>
      </c>
      <c r="K884" s="39" t="n">
        <v>28267</v>
      </c>
      <c r="L884" s="37" t="s">
        <v>112</v>
      </c>
      <c r="M884" s="37" t="n">
        <f aca="false">IF(OR(E884="",F884=""),"",F884-E884)</f>
        <v>19</v>
      </c>
      <c r="N884" s="37" t="n">
        <f aca="false">IF(OR(E884="",G884=""),"",G884-E884)</f>
        <v>62</v>
      </c>
    </row>
    <row r="885" customFormat="false" ht="15" hidden="false" customHeight="false" outlineLevel="0" collapsed="false">
      <c r="A885" s="37" t="s">
        <v>3217</v>
      </c>
      <c r="B885" s="37" t="s">
        <v>602</v>
      </c>
      <c r="C885" s="37" t="s">
        <v>63</v>
      </c>
      <c r="D885" s="37" t="s">
        <v>529</v>
      </c>
      <c r="E885" s="38" t="n">
        <v>42706</v>
      </c>
      <c r="F885" s="38" t="n">
        <v>42723</v>
      </c>
      <c r="G885" s="38" t="n">
        <v>42742</v>
      </c>
      <c r="H885" s="37" t="n">
        <v>57</v>
      </c>
      <c r="I885" s="37" t="n">
        <v>6</v>
      </c>
      <c r="J885" s="37" t="n">
        <v>1</v>
      </c>
      <c r="K885" s="39" t="n">
        <v>38498</v>
      </c>
      <c r="L885" s="37" t="s">
        <v>113</v>
      </c>
      <c r="M885" s="37" t="n">
        <f aca="false">IF(OR(E885="",F885=""),"",F885-E885)</f>
        <v>17</v>
      </c>
      <c r="N885" s="37" t="n">
        <f aca="false">IF(OR(E885="",G885=""),"",G885-E885)</f>
        <v>36</v>
      </c>
    </row>
    <row r="886" customFormat="false" ht="15" hidden="false" customHeight="false" outlineLevel="0" collapsed="false">
      <c r="A886" s="37" t="s">
        <v>3218</v>
      </c>
      <c r="B886" s="37" t="s">
        <v>1469</v>
      </c>
      <c r="C886" s="37" t="s">
        <v>61</v>
      </c>
      <c r="D886" s="37" t="s">
        <v>380</v>
      </c>
      <c r="E886" s="38" t="n">
        <v>46025</v>
      </c>
      <c r="F886" s="38" t="n">
        <v>46030</v>
      </c>
      <c r="G886" s="38" t="n">
        <v>46066</v>
      </c>
      <c r="H886" s="37" t="n">
        <v>72</v>
      </c>
      <c r="I886" s="37" t="n">
        <v>4</v>
      </c>
      <c r="J886" s="37" t="n">
        <v>1</v>
      </c>
      <c r="K886" s="39" t="n">
        <v>10334</v>
      </c>
      <c r="L886" s="37" t="s">
        <v>114</v>
      </c>
      <c r="M886" s="37" t="n">
        <f aca="false">IF(OR(E886="",F886=""),"",F886-E886)</f>
        <v>5</v>
      </c>
      <c r="N886" s="37" t="n">
        <f aca="false">IF(OR(E886="",G886=""),"",G886-E886)</f>
        <v>41</v>
      </c>
    </row>
    <row r="887" customFormat="false" ht="15" hidden="false" customHeight="false" outlineLevel="0" collapsed="false">
      <c r="A887" s="37" t="s">
        <v>3219</v>
      </c>
      <c r="B887" s="37" t="s">
        <v>1470</v>
      </c>
      <c r="C887" s="37" t="s">
        <v>64</v>
      </c>
      <c r="D887" s="37" t="s">
        <v>440</v>
      </c>
      <c r="E887" s="38" t="n">
        <v>44364</v>
      </c>
      <c r="F887" s="38" t="n">
        <v>44392</v>
      </c>
      <c r="G887" s="38" t="n">
        <v>44415</v>
      </c>
      <c r="H887" s="37" t="n">
        <v>85</v>
      </c>
      <c r="I887" s="37" t="n">
        <v>3</v>
      </c>
      <c r="J887" s="37" t="n">
        <v>3</v>
      </c>
      <c r="K887" s="39" t="n">
        <v>44297</v>
      </c>
      <c r="L887" s="37" t="s">
        <v>113</v>
      </c>
      <c r="M887" s="37" t="n">
        <f aca="false">IF(OR(E887="",F887=""),"",F887-E887)</f>
        <v>28</v>
      </c>
      <c r="N887" s="37" t="n">
        <f aca="false">IF(OR(E887="",G887=""),"",G887-E887)</f>
        <v>51</v>
      </c>
    </row>
    <row r="888" customFormat="false" ht="15" hidden="false" customHeight="false" outlineLevel="0" collapsed="false">
      <c r="A888" s="37" t="s">
        <v>3220</v>
      </c>
      <c r="B888" s="37" t="s">
        <v>1471</v>
      </c>
      <c r="C888" s="37" t="s">
        <v>60</v>
      </c>
      <c r="D888" s="37" t="s">
        <v>366</v>
      </c>
      <c r="E888" s="38" t="n">
        <v>45524</v>
      </c>
      <c r="F888" s="38" t="n">
        <v>45592</v>
      </c>
      <c r="G888" s="38" t="n">
        <v>45615</v>
      </c>
      <c r="H888" s="37" t="n">
        <v>67</v>
      </c>
      <c r="I888" s="37" t="n">
        <v>11</v>
      </c>
      <c r="J888" s="37" t="n">
        <v>1</v>
      </c>
      <c r="K888" s="39" t="n">
        <v>47188</v>
      </c>
      <c r="L888" s="37" t="s">
        <v>112</v>
      </c>
      <c r="M888" s="37" t="n">
        <f aca="false">IF(OR(E888="",F888=""),"",F888-E888)</f>
        <v>68</v>
      </c>
      <c r="N888" s="37" t="n">
        <f aca="false">IF(OR(E888="",G888=""),"",G888-E888)</f>
        <v>91</v>
      </c>
    </row>
    <row r="889" customFormat="false" ht="15" hidden="false" customHeight="false" outlineLevel="0" collapsed="false">
      <c r="A889" s="37" t="s">
        <v>3221</v>
      </c>
      <c r="B889" s="37" t="s">
        <v>1472</v>
      </c>
      <c r="C889" s="37" t="s">
        <v>66</v>
      </c>
      <c r="D889" s="37" t="s">
        <v>475</v>
      </c>
      <c r="E889" s="38" t="n">
        <v>46140</v>
      </c>
      <c r="F889" s="38" t="n">
        <v>46168</v>
      </c>
      <c r="G889" s="38" t="n">
        <v>46199</v>
      </c>
      <c r="H889" s="37" t="n">
        <v>91</v>
      </c>
      <c r="I889" s="37" t="n">
        <v>11</v>
      </c>
      <c r="J889" s="37" t="n">
        <v>2</v>
      </c>
      <c r="K889" s="39" t="n">
        <v>12219</v>
      </c>
      <c r="L889" s="37" t="s">
        <v>111</v>
      </c>
      <c r="M889" s="37" t="n">
        <f aca="false">IF(OR(E889="",F889=""),"",F889-E889)</f>
        <v>28</v>
      </c>
      <c r="N889" s="37" t="n">
        <f aca="false">IF(OR(E889="",G889=""),"",G889-E889)</f>
        <v>59</v>
      </c>
    </row>
    <row r="890" customFormat="false" ht="15" hidden="false" customHeight="false" outlineLevel="0" collapsed="false">
      <c r="A890" s="37" t="s">
        <v>3222</v>
      </c>
      <c r="B890" s="37" t="s">
        <v>1473</v>
      </c>
      <c r="C890" s="37" t="s">
        <v>61</v>
      </c>
      <c r="D890" s="37" t="s">
        <v>573</v>
      </c>
      <c r="E890" s="38" t="n">
        <v>45573</v>
      </c>
      <c r="F890" s="38" t="n">
        <v>45586</v>
      </c>
      <c r="G890" s="38" t="n">
        <v>45606</v>
      </c>
      <c r="H890" s="37" t="n">
        <v>15</v>
      </c>
      <c r="I890" s="37" t="n">
        <v>11</v>
      </c>
      <c r="J890" s="37" t="n">
        <v>2</v>
      </c>
      <c r="K890" s="39" t="n">
        <v>89886</v>
      </c>
      <c r="L890" s="37" t="s">
        <v>112</v>
      </c>
      <c r="M890" s="37" t="n">
        <f aca="false">IF(OR(E890="",F890=""),"",F890-E890)</f>
        <v>13</v>
      </c>
      <c r="N890" s="37" t="n">
        <f aca="false">IF(OR(E890="",G890=""),"",G890-E890)</f>
        <v>33</v>
      </c>
    </row>
    <row r="891" customFormat="false" ht="15" hidden="false" customHeight="false" outlineLevel="0" collapsed="false">
      <c r="A891" s="37" t="s">
        <v>3223</v>
      </c>
      <c r="B891" s="37" t="s">
        <v>1475</v>
      </c>
      <c r="C891" s="37" t="s">
        <v>63</v>
      </c>
      <c r="D891" s="37" t="s">
        <v>371</v>
      </c>
      <c r="E891" s="38" t="n">
        <v>45726</v>
      </c>
      <c r="F891" s="38" t="n">
        <v>45710</v>
      </c>
      <c r="G891" s="38" t="n">
        <v>45764</v>
      </c>
      <c r="H891" s="37" t="n">
        <v>60</v>
      </c>
      <c r="I891" s="37" t="n">
        <v>12</v>
      </c>
      <c r="J891" s="37" t="n">
        <v>2</v>
      </c>
      <c r="K891" s="39" t="n">
        <v>55040</v>
      </c>
      <c r="L891" s="37" t="s">
        <v>111</v>
      </c>
      <c r="M891" s="37" t="n">
        <f aca="false">IF(OR(E891="",F891=""),"",F891-E891)</f>
        <v>-16</v>
      </c>
      <c r="N891" s="37" t="n">
        <f aca="false">IF(OR(E891="",G891=""),"",G891-E891)</f>
        <v>38</v>
      </c>
    </row>
    <row r="892" customFormat="false" ht="15" hidden="false" customHeight="false" outlineLevel="0" collapsed="false">
      <c r="A892" s="37" t="s">
        <v>3224</v>
      </c>
      <c r="B892" s="37" t="s">
        <v>1476</v>
      </c>
      <c r="C892" s="37" t="s">
        <v>64</v>
      </c>
      <c r="D892" s="37" t="s">
        <v>461</v>
      </c>
      <c r="E892" s="38" t="n">
        <v>46080</v>
      </c>
      <c r="F892" s="38" t="n">
        <v>46155</v>
      </c>
      <c r="G892" s="38" t="n">
        <v>46199</v>
      </c>
      <c r="H892" s="37" t="n">
        <v>94</v>
      </c>
      <c r="I892" s="37" t="n">
        <v>14</v>
      </c>
      <c r="J892" s="37" t="n">
        <v>1</v>
      </c>
      <c r="K892" s="39" t="n">
        <v>66972</v>
      </c>
      <c r="L892" s="37" t="s">
        <v>114</v>
      </c>
      <c r="M892" s="37" t="n">
        <f aca="false">IF(OR(E892="",F892=""),"",F892-E892)</f>
        <v>75</v>
      </c>
      <c r="N892" s="37" t="n">
        <f aca="false">IF(OR(E892="",G892=""),"",G892-E892)</f>
        <v>119</v>
      </c>
    </row>
    <row r="893" customFormat="false" ht="15" hidden="false" customHeight="false" outlineLevel="0" collapsed="false">
      <c r="A893" s="37" t="s">
        <v>3225</v>
      </c>
      <c r="B893" s="37" t="s">
        <v>1478</v>
      </c>
      <c r="C893" s="37" t="s">
        <v>60</v>
      </c>
      <c r="D893" s="37" t="s">
        <v>366</v>
      </c>
      <c r="E893" s="38" t="n">
        <v>45358</v>
      </c>
      <c r="F893" s="38" t="n">
        <v>45378</v>
      </c>
      <c r="G893" s="38" t="n">
        <v>45408</v>
      </c>
      <c r="H893" s="37" t="n">
        <v>62</v>
      </c>
      <c r="I893" s="37" t="n">
        <v>4</v>
      </c>
      <c r="J893" s="37" t="n">
        <v>3</v>
      </c>
      <c r="K893" s="39" t="n">
        <v>11055</v>
      </c>
      <c r="L893" s="37" t="s">
        <v>114</v>
      </c>
      <c r="M893" s="37" t="n">
        <f aca="false">IF(OR(E893="",F893=""),"",F893-E893)</f>
        <v>20</v>
      </c>
      <c r="N893" s="37" t="n">
        <f aca="false">IF(OR(E893="",G893=""),"",G893-E893)</f>
        <v>50</v>
      </c>
    </row>
    <row r="894" customFormat="false" ht="15" hidden="false" customHeight="false" outlineLevel="0" collapsed="false">
      <c r="A894" s="37" t="s">
        <v>3226</v>
      </c>
      <c r="B894" s="37" t="s">
        <v>1479</v>
      </c>
      <c r="C894" s="37" t="s">
        <v>60</v>
      </c>
      <c r="D894" s="37" t="s">
        <v>393</v>
      </c>
      <c r="E894" s="38" t="n">
        <v>45639</v>
      </c>
      <c r="F894" s="38" t="n">
        <v>45633</v>
      </c>
      <c r="G894" s="38" t="n">
        <v>45691</v>
      </c>
      <c r="H894" s="37" t="n">
        <v>63</v>
      </c>
      <c r="I894" s="37" t="n">
        <v>6</v>
      </c>
      <c r="J894" s="37" t="n">
        <v>1</v>
      </c>
      <c r="K894" s="39" t="n">
        <v>28762</v>
      </c>
      <c r="L894" s="37" t="s">
        <v>112</v>
      </c>
      <c r="M894" s="37" t="n">
        <f aca="false">IF(OR(E894="",F894=""),"",F894-E894)</f>
        <v>-6</v>
      </c>
      <c r="N894" s="37" t="n">
        <f aca="false">IF(OR(E894="",G894=""),"",G894-E894)</f>
        <v>52</v>
      </c>
    </row>
    <row r="895" customFormat="false" ht="15" hidden="false" customHeight="false" outlineLevel="0" collapsed="false">
      <c r="A895" s="37" t="s">
        <v>3227</v>
      </c>
      <c r="B895" s="37" t="s">
        <v>913</v>
      </c>
      <c r="C895" s="37" t="s">
        <v>62</v>
      </c>
      <c r="D895" s="37" t="s">
        <v>420</v>
      </c>
      <c r="E895" s="38" t="n">
        <v>42823</v>
      </c>
      <c r="F895" s="38" t="n">
        <v>42861</v>
      </c>
      <c r="G895" s="38" t="n">
        <v>42913</v>
      </c>
      <c r="H895" s="37" t="n">
        <v>82</v>
      </c>
      <c r="I895" s="37" t="n">
        <v>9</v>
      </c>
      <c r="J895" s="37" t="n">
        <v>1</v>
      </c>
      <c r="K895" s="39" t="n">
        <v>55952</v>
      </c>
      <c r="L895" s="37" t="s">
        <v>113</v>
      </c>
      <c r="M895" s="37" t="n">
        <f aca="false">IF(OR(E895="",F895=""),"",F895-E895)</f>
        <v>38</v>
      </c>
      <c r="N895" s="37" t="n">
        <f aca="false">IF(OR(E895="",G895=""),"",G895-E895)</f>
        <v>90</v>
      </c>
    </row>
    <row r="896" customFormat="false" ht="15" hidden="false" customHeight="false" outlineLevel="0" collapsed="false">
      <c r="A896" s="37" t="s">
        <v>3228</v>
      </c>
      <c r="B896" s="37" t="s">
        <v>1480</v>
      </c>
      <c r="C896" s="37" t="s">
        <v>67</v>
      </c>
      <c r="D896" s="37" t="s">
        <v>664</v>
      </c>
      <c r="E896" s="38" t="n">
        <v>45550</v>
      </c>
      <c r="F896" s="38" t="n">
        <v>45526</v>
      </c>
      <c r="G896" s="38" t="n">
        <v>45582</v>
      </c>
      <c r="H896" s="37" t="n">
        <v>39</v>
      </c>
      <c r="I896" s="37" t="n">
        <v>7</v>
      </c>
      <c r="J896" s="37" t="n">
        <v>1</v>
      </c>
      <c r="K896" s="39" t="n">
        <v>87129</v>
      </c>
      <c r="L896" s="37" t="s">
        <v>112</v>
      </c>
      <c r="M896" s="37" t="n">
        <f aca="false">IF(OR(E896="",F896=""),"",F896-E896)</f>
        <v>-24</v>
      </c>
      <c r="N896" s="37" t="n">
        <f aca="false">IF(OR(E896="",G896=""),"",G896-E896)</f>
        <v>32</v>
      </c>
    </row>
    <row r="897" customFormat="false" ht="15" hidden="false" customHeight="false" outlineLevel="0" collapsed="false">
      <c r="A897" s="37" t="s">
        <v>3229</v>
      </c>
      <c r="B897" s="37" t="s">
        <v>1482</v>
      </c>
      <c r="C897" s="37" t="s">
        <v>65</v>
      </c>
      <c r="D897" s="37" t="s">
        <v>650</v>
      </c>
      <c r="E897" s="38" t="n">
        <v>44660</v>
      </c>
      <c r="F897" s="38" t="n">
        <v>44693</v>
      </c>
      <c r="G897" s="38" t="n">
        <v>44713</v>
      </c>
      <c r="H897" s="37" t="n">
        <v>41</v>
      </c>
      <c r="I897" s="37" t="n">
        <v>9</v>
      </c>
      <c r="J897" s="37" t="n">
        <v>1</v>
      </c>
      <c r="K897" s="39" t="n">
        <v>21682</v>
      </c>
      <c r="L897" s="37" t="s">
        <v>111</v>
      </c>
      <c r="M897" s="37" t="n">
        <f aca="false">IF(OR(E897="",F897=""),"",F897-E897)</f>
        <v>33</v>
      </c>
      <c r="N897" s="37" t="n">
        <f aca="false">IF(OR(E897="",G897=""),"",G897-E897)</f>
        <v>53</v>
      </c>
    </row>
    <row r="898" customFormat="false" ht="15" hidden="false" customHeight="false" outlineLevel="0" collapsed="false">
      <c r="A898" s="37" t="s">
        <v>3230</v>
      </c>
      <c r="B898" s="37" t="s">
        <v>1483</v>
      </c>
      <c r="C898" s="37" t="s">
        <v>64</v>
      </c>
      <c r="D898" s="37" t="s">
        <v>461</v>
      </c>
      <c r="E898" s="38" t="n">
        <v>45951</v>
      </c>
      <c r="F898" s="38" t="n">
        <v>45970</v>
      </c>
      <c r="G898" s="38" t="n">
        <v>46021</v>
      </c>
      <c r="H898" s="37" t="n">
        <v>133</v>
      </c>
      <c r="I898" s="37" t="n">
        <v>12</v>
      </c>
      <c r="J898" s="37" t="n">
        <v>1</v>
      </c>
      <c r="K898" s="39" t="n">
        <v>12916</v>
      </c>
      <c r="L898" s="37" t="s">
        <v>111</v>
      </c>
      <c r="M898" s="37" t="n">
        <f aca="false">IF(OR(E898="",F898=""),"",F898-E898)</f>
        <v>19</v>
      </c>
      <c r="N898" s="37" t="n">
        <f aca="false">IF(OR(E898="",G898=""),"",G898-E898)</f>
        <v>70</v>
      </c>
    </row>
    <row r="899" customFormat="false" ht="15" hidden="false" customHeight="false" outlineLevel="0" collapsed="false">
      <c r="A899" s="37" t="s">
        <v>3231</v>
      </c>
      <c r="B899" s="37" t="s">
        <v>542</v>
      </c>
      <c r="C899" s="37" t="s">
        <v>60</v>
      </c>
      <c r="D899" s="37" t="s">
        <v>407</v>
      </c>
      <c r="E899" s="38" t="n">
        <v>42325</v>
      </c>
      <c r="F899" s="38" t="n">
        <v>42349</v>
      </c>
      <c r="G899" s="38" t="n">
        <v>42373</v>
      </c>
      <c r="H899" s="37" t="n">
        <v>39</v>
      </c>
      <c r="I899" s="37" t="n">
        <v>12</v>
      </c>
      <c r="J899" s="37" t="n">
        <v>1</v>
      </c>
      <c r="K899" s="39" t="n">
        <v>19832</v>
      </c>
      <c r="L899" s="37" t="s">
        <v>112</v>
      </c>
      <c r="M899" s="37" t="n">
        <f aca="false">IF(OR(E899="",F899=""),"",F899-E899)</f>
        <v>24</v>
      </c>
      <c r="N899" s="37" t="n">
        <f aca="false">IF(OR(E899="",G899=""),"",G899-E899)</f>
        <v>48</v>
      </c>
    </row>
    <row r="900" customFormat="false" ht="15" hidden="false" customHeight="false" outlineLevel="0" collapsed="false">
      <c r="A900" s="37" t="s">
        <v>3232</v>
      </c>
      <c r="B900" s="37" t="s">
        <v>1484</v>
      </c>
      <c r="C900" s="37" t="s">
        <v>64</v>
      </c>
      <c r="D900" s="37" t="s">
        <v>461</v>
      </c>
      <c r="E900" s="38" t="n">
        <v>46239</v>
      </c>
      <c r="F900" s="38" t="n">
        <v>46206</v>
      </c>
      <c r="G900" s="38" t="n">
        <v>46259</v>
      </c>
      <c r="H900" s="37" t="n">
        <v>37</v>
      </c>
      <c r="I900" s="37" t="n">
        <v>9</v>
      </c>
      <c r="J900" s="37" t="n">
        <v>1</v>
      </c>
      <c r="K900" s="39" t="n">
        <v>23935</v>
      </c>
      <c r="L900" s="37" t="s">
        <v>111</v>
      </c>
      <c r="M900" s="37" t="n">
        <f aca="false">IF(OR(E900="",F900=""),"",F900-E900)</f>
        <v>-33</v>
      </c>
      <c r="N900" s="37" t="n">
        <f aca="false">IF(OR(E900="",G900=""),"",G900-E900)</f>
        <v>20</v>
      </c>
    </row>
    <row r="901" customFormat="false" ht="15" hidden="false" customHeight="false" outlineLevel="0" collapsed="false">
      <c r="A901" s="37" t="s">
        <v>3233</v>
      </c>
      <c r="B901" s="37" t="s">
        <v>1485</v>
      </c>
      <c r="C901" s="37" t="s">
        <v>67</v>
      </c>
      <c r="D901" s="37" t="s">
        <v>357</v>
      </c>
      <c r="E901" s="38" t="n">
        <v>45340</v>
      </c>
      <c r="F901" s="38" t="n">
        <v>45354</v>
      </c>
      <c r="G901" s="38" t="n">
        <v>45398</v>
      </c>
      <c r="H901" s="37" t="n">
        <v>138</v>
      </c>
      <c r="I901" s="37" t="n">
        <v>6</v>
      </c>
      <c r="J901" s="37" t="n">
        <v>3</v>
      </c>
      <c r="K901" s="39" t="n">
        <v>9222</v>
      </c>
      <c r="L901" s="37" t="s">
        <v>112</v>
      </c>
      <c r="M901" s="37" t="n">
        <f aca="false">IF(OR(E901="",F901=""),"",F901-E901)</f>
        <v>14</v>
      </c>
      <c r="N901" s="37" t="n">
        <f aca="false">IF(OR(E901="",G901=""),"",G901-E901)</f>
        <v>58</v>
      </c>
    </row>
    <row r="902" customFormat="false" ht="15" hidden="false" customHeight="false" outlineLevel="0" collapsed="false">
      <c r="A902" s="37" t="s">
        <v>3234</v>
      </c>
      <c r="B902" s="37" t="s">
        <v>1486</v>
      </c>
      <c r="C902" s="37" t="s">
        <v>62</v>
      </c>
      <c r="D902" s="37" t="s">
        <v>420</v>
      </c>
      <c r="E902" s="38" t="n">
        <v>44919</v>
      </c>
      <c r="F902" s="38" t="n">
        <v>44950</v>
      </c>
      <c r="G902" s="38" t="n">
        <v>44976</v>
      </c>
      <c r="H902" s="37" t="n">
        <v>34</v>
      </c>
      <c r="I902" s="37" t="n">
        <v>14</v>
      </c>
      <c r="J902" s="37" t="n">
        <v>1</v>
      </c>
      <c r="K902" s="39" t="n">
        <v>7607</v>
      </c>
      <c r="L902" s="37" t="s">
        <v>111</v>
      </c>
      <c r="M902" s="37" t="n">
        <f aca="false">IF(OR(E902="",F902=""),"",F902-E902)</f>
        <v>31</v>
      </c>
      <c r="N902" s="37" t="n">
        <f aca="false">IF(OR(E902="",G902=""),"",G902-E902)</f>
        <v>57</v>
      </c>
    </row>
    <row r="903" customFormat="false" ht="15" hidden="false" customHeight="false" outlineLevel="0" collapsed="false">
      <c r="A903" s="37" t="s">
        <v>3235</v>
      </c>
      <c r="B903" s="37" t="s">
        <v>1488</v>
      </c>
      <c r="C903" s="37" t="s">
        <v>62</v>
      </c>
      <c r="D903" s="37" t="s">
        <v>352</v>
      </c>
      <c r="E903" s="38" t="n">
        <v>44173</v>
      </c>
      <c r="F903" s="38" t="n">
        <v>44208</v>
      </c>
      <c r="G903" s="38" t="n">
        <v>44249</v>
      </c>
      <c r="H903" s="37" t="n">
        <v>69</v>
      </c>
      <c r="I903" s="37" t="n">
        <v>4</v>
      </c>
      <c r="J903" s="37" t="n">
        <v>1</v>
      </c>
      <c r="K903" s="39" t="n">
        <v>74706</v>
      </c>
      <c r="L903" s="37" t="s">
        <v>111</v>
      </c>
      <c r="M903" s="37" t="n">
        <f aca="false">IF(OR(E903="",F903=""),"",F903-E903)</f>
        <v>35</v>
      </c>
      <c r="N903" s="37" t="n">
        <f aca="false">IF(OR(E903="",G903=""),"",G903-E903)</f>
        <v>76</v>
      </c>
    </row>
    <row r="904" customFormat="false" ht="15" hidden="false" customHeight="false" outlineLevel="0" collapsed="false">
      <c r="A904" s="37" t="s">
        <v>3236</v>
      </c>
      <c r="B904" s="37" t="s">
        <v>1489</v>
      </c>
      <c r="C904" s="37" t="s">
        <v>60</v>
      </c>
      <c r="D904" s="37" t="s">
        <v>384</v>
      </c>
      <c r="E904" s="38" t="n">
        <v>44704</v>
      </c>
      <c r="F904" s="38" t="n">
        <v>44738</v>
      </c>
      <c r="G904" s="38" t="n">
        <v>44758</v>
      </c>
      <c r="H904" s="37" t="n">
        <v>85</v>
      </c>
      <c r="I904" s="37" t="n">
        <v>6</v>
      </c>
      <c r="J904" s="37" t="n">
        <v>3</v>
      </c>
      <c r="K904" s="39" t="n">
        <v>33902</v>
      </c>
      <c r="L904" s="37" t="s">
        <v>114</v>
      </c>
      <c r="M904" s="37" t="n">
        <f aca="false">IF(OR(E904="",F904=""),"",F904-E904)</f>
        <v>34</v>
      </c>
      <c r="N904" s="37" t="n">
        <f aca="false">IF(OR(E904="",G904=""),"",G904-E904)</f>
        <v>54</v>
      </c>
    </row>
    <row r="905" customFormat="false" ht="15" hidden="false" customHeight="false" outlineLevel="0" collapsed="false">
      <c r="A905" s="37" t="s">
        <v>3237</v>
      </c>
      <c r="B905" s="37" t="s">
        <v>1062</v>
      </c>
      <c r="C905" s="37" t="s">
        <v>62</v>
      </c>
      <c r="D905" s="37" t="s">
        <v>420</v>
      </c>
      <c r="E905" s="38" t="n">
        <v>42152</v>
      </c>
      <c r="F905" s="38" t="n">
        <v>42147</v>
      </c>
      <c r="G905" s="38" t="n">
        <v>42198</v>
      </c>
      <c r="H905" s="37" t="n">
        <v>43</v>
      </c>
      <c r="I905" s="37" t="n">
        <v>7</v>
      </c>
      <c r="J905" s="37" t="n">
        <v>3</v>
      </c>
      <c r="K905" s="39" t="n">
        <v>49488</v>
      </c>
      <c r="L905" s="37" t="s">
        <v>112</v>
      </c>
      <c r="M905" s="37" t="n">
        <f aca="false">IF(OR(E905="",F905=""),"",F905-E905)</f>
        <v>-5</v>
      </c>
      <c r="N905" s="37" t="n">
        <f aca="false">IF(OR(E905="",G905=""),"",G905-E905)</f>
        <v>46</v>
      </c>
    </row>
    <row r="906" customFormat="false" ht="15" hidden="false" customHeight="false" outlineLevel="0" collapsed="false">
      <c r="A906" s="37" t="s">
        <v>3238</v>
      </c>
      <c r="B906" s="37" t="s">
        <v>1490</v>
      </c>
      <c r="C906" s="37" t="s">
        <v>60</v>
      </c>
      <c r="D906" s="37" t="s">
        <v>384</v>
      </c>
      <c r="E906" s="38" t="n">
        <v>45022</v>
      </c>
      <c r="F906" s="38" t="n">
        <v>45002</v>
      </c>
      <c r="G906" s="38" t="n">
        <v>45059</v>
      </c>
      <c r="H906" s="37" t="n">
        <v>18</v>
      </c>
      <c r="I906" s="37" t="n">
        <v>10</v>
      </c>
      <c r="J906" s="37" t="n">
        <v>1</v>
      </c>
      <c r="K906" s="39" t="n">
        <v>33544</v>
      </c>
      <c r="L906" s="37" t="s">
        <v>113</v>
      </c>
      <c r="M906" s="37" t="n">
        <f aca="false">IF(OR(E906="",F906=""),"",F906-E906)</f>
        <v>-20</v>
      </c>
      <c r="N906" s="37" t="n">
        <f aca="false">IF(OR(E906="",G906=""),"",G906-E906)</f>
        <v>37</v>
      </c>
    </row>
    <row r="907" customFormat="false" ht="15" hidden="false" customHeight="false" outlineLevel="0" collapsed="false">
      <c r="A907" s="37" t="s">
        <v>3239</v>
      </c>
      <c r="B907" s="37" t="s">
        <v>1491</v>
      </c>
      <c r="C907" s="37" t="s">
        <v>60</v>
      </c>
      <c r="D907" s="37" t="s">
        <v>366</v>
      </c>
      <c r="E907" s="38" t="n">
        <v>44809</v>
      </c>
      <c r="F907" s="38" t="n">
        <v>44841</v>
      </c>
      <c r="G907" s="38" t="n">
        <v>44884</v>
      </c>
      <c r="H907" s="37" t="n">
        <v>29</v>
      </c>
      <c r="I907" s="37" t="n">
        <v>8</v>
      </c>
      <c r="J907" s="37" t="n">
        <v>3</v>
      </c>
      <c r="K907" s="39" t="n">
        <v>19489</v>
      </c>
      <c r="L907" s="37" t="s">
        <v>112</v>
      </c>
      <c r="M907" s="37" t="n">
        <f aca="false">IF(OR(E907="",F907=""),"",F907-E907)</f>
        <v>32</v>
      </c>
      <c r="N907" s="37" t="n">
        <f aca="false">IF(OR(E907="",G907=""),"",G907-E907)</f>
        <v>75</v>
      </c>
    </row>
    <row r="908" customFormat="false" ht="15" hidden="false" customHeight="false" outlineLevel="0" collapsed="false">
      <c r="A908" s="37" t="s">
        <v>3240</v>
      </c>
      <c r="B908" s="37" t="s">
        <v>1492</v>
      </c>
      <c r="C908" s="37" t="s">
        <v>63</v>
      </c>
      <c r="D908" s="37" t="s">
        <v>626</v>
      </c>
      <c r="E908" s="38" t="n">
        <v>43214</v>
      </c>
      <c r="F908" s="38" t="n">
        <v>43188</v>
      </c>
      <c r="G908" s="38" t="n">
        <v>43240</v>
      </c>
      <c r="H908" s="37" t="n">
        <v>170</v>
      </c>
      <c r="I908" s="37" t="n">
        <v>7</v>
      </c>
      <c r="J908" s="37" t="n">
        <v>3</v>
      </c>
      <c r="K908" s="39" t="n">
        <v>50761</v>
      </c>
      <c r="L908" s="37" t="s">
        <v>111</v>
      </c>
      <c r="M908" s="37" t="n">
        <f aca="false">IF(OR(E908="",F908=""),"",F908-E908)</f>
        <v>-26</v>
      </c>
      <c r="N908" s="37" t="n">
        <f aca="false">IF(OR(E908="",G908=""),"",G908-E908)</f>
        <v>26</v>
      </c>
    </row>
    <row r="909" customFormat="false" ht="15" hidden="false" customHeight="false" outlineLevel="0" collapsed="false">
      <c r="A909" s="37" t="s">
        <v>3241</v>
      </c>
      <c r="B909" s="37" t="s">
        <v>1493</v>
      </c>
      <c r="C909" s="37" t="s">
        <v>63</v>
      </c>
      <c r="D909" s="37" t="s">
        <v>388</v>
      </c>
      <c r="E909" s="38" t="n">
        <v>43626</v>
      </c>
      <c r="F909" s="38" t="n">
        <v>43657</v>
      </c>
      <c r="G909" s="38" t="n">
        <v>43694</v>
      </c>
      <c r="H909" s="37" t="n">
        <v>44</v>
      </c>
      <c r="I909" s="37" t="n">
        <v>3</v>
      </c>
      <c r="J909" s="37" t="n">
        <v>1</v>
      </c>
      <c r="K909" s="39" t="n">
        <v>30168</v>
      </c>
      <c r="L909" s="37" t="s">
        <v>112</v>
      </c>
      <c r="M909" s="37" t="n">
        <f aca="false">IF(OR(E909="",F909=""),"",F909-E909)</f>
        <v>31</v>
      </c>
      <c r="N909" s="37" t="n">
        <f aca="false">IF(OR(E909="",G909=""),"",G909-E909)</f>
        <v>68</v>
      </c>
    </row>
    <row r="910" customFormat="false" ht="15" hidden="false" customHeight="false" outlineLevel="0" collapsed="false">
      <c r="A910" s="37" t="s">
        <v>3242</v>
      </c>
      <c r="B910" s="37" t="s">
        <v>1495</v>
      </c>
      <c r="C910" s="37" t="s">
        <v>63</v>
      </c>
      <c r="D910" s="37" t="s">
        <v>626</v>
      </c>
      <c r="E910" s="38" t="n">
        <v>42155</v>
      </c>
      <c r="F910" s="38" t="n">
        <v>42152</v>
      </c>
      <c r="G910" s="38" t="n">
        <v>42210</v>
      </c>
      <c r="H910" s="37" t="n">
        <v>59</v>
      </c>
      <c r="I910" s="37" t="n">
        <v>4</v>
      </c>
      <c r="J910" s="37" t="n">
        <v>3</v>
      </c>
      <c r="K910" s="39" t="n">
        <v>49247</v>
      </c>
      <c r="L910" s="37" t="s">
        <v>114</v>
      </c>
      <c r="M910" s="37" t="n">
        <f aca="false">IF(OR(E910="",F910=""),"",F910-E910)</f>
        <v>-3</v>
      </c>
      <c r="N910" s="37" t="n">
        <f aca="false">IF(OR(E910="",G910=""),"",G910-E910)</f>
        <v>55</v>
      </c>
    </row>
    <row r="911" customFormat="false" ht="15" hidden="false" customHeight="false" outlineLevel="0" collapsed="false">
      <c r="A911" s="37" t="s">
        <v>3243</v>
      </c>
      <c r="B911" s="37" t="s">
        <v>1496</v>
      </c>
      <c r="C911" s="37" t="s">
        <v>60</v>
      </c>
      <c r="D911" s="37" t="s">
        <v>470</v>
      </c>
      <c r="E911" s="38" t="n">
        <v>45297</v>
      </c>
      <c r="F911" s="38" t="n">
        <v>45316</v>
      </c>
      <c r="G911" s="38" t="n">
        <v>45366</v>
      </c>
      <c r="H911" s="37" t="n">
        <v>35</v>
      </c>
      <c r="I911" s="37" t="n">
        <v>12</v>
      </c>
      <c r="J911" s="37" t="n">
        <v>1</v>
      </c>
      <c r="K911" s="39" t="n">
        <v>44622</v>
      </c>
      <c r="L911" s="37" t="s">
        <v>113</v>
      </c>
      <c r="M911" s="37" t="n">
        <f aca="false">IF(OR(E911="",F911=""),"",F911-E911)</f>
        <v>19</v>
      </c>
      <c r="N911" s="37" t="n">
        <f aca="false">IF(OR(E911="",G911=""),"",G911-E911)</f>
        <v>69</v>
      </c>
    </row>
    <row r="912" customFormat="false" ht="15" hidden="false" customHeight="false" outlineLevel="0" collapsed="false">
      <c r="A912" s="37" t="s">
        <v>3244</v>
      </c>
      <c r="B912" s="37" t="s">
        <v>1498</v>
      </c>
      <c r="C912" s="37" t="s">
        <v>66</v>
      </c>
      <c r="D912" s="37" t="s">
        <v>475</v>
      </c>
      <c r="E912" s="38" t="n">
        <v>43810</v>
      </c>
      <c r="F912" s="38" t="n">
        <v>43811</v>
      </c>
      <c r="G912" s="38" t="n">
        <v>43847</v>
      </c>
      <c r="H912" s="37" t="n">
        <v>45</v>
      </c>
      <c r="I912" s="37" t="n">
        <v>10</v>
      </c>
      <c r="J912" s="37" t="n">
        <v>2</v>
      </c>
      <c r="K912" s="39" t="n">
        <v>62467</v>
      </c>
      <c r="L912" s="37" t="s">
        <v>115</v>
      </c>
      <c r="M912" s="37" t="n">
        <f aca="false">IF(OR(E912="",F912=""),"",F912-E912)</f>
        <v>1</v>
      </c>
      <c r="N912" s="37" t="n">
        <f aca="false">IF(OR(E912="",G912=""),"",G912-E912)</f>
        <v>37</v>
      </c>
    </row>
    <row r="913" customFormat="false" ht="15" hidden="false" customHeight="false" outlineLevel="0" collapsed="false">
      <c r="A913" s="37" t="s">
        <v>3245</v>
      </c>
      <c r="B913" s="37" t="s">
        <v>1499</v>
      </c>
      <c r="C913" s="37" t="s">
        <v>63</v>
      </c>
      <c r="D913" s="37" t="s">
        <v>371</v>
      </c>
      <c r="E913" s="38" t="n">
        <v>45536</v>
      </c>
      <c r="F913" s="38" t="n">
        <v>45585</v>
      </c>
      <c r="G913" s="38" t="n">
        <v>45615</v>
      </c>
      <c r="H913" s="37" t="n">
        <v>141</v>
      </c>
      <c r="I913" s="37" t="n">
        <v>14</v>
      </c>
      <c r="J913" s="37" t="n">
        <v>1</v>
      </c>
      <c r="K913" s="39" t="n">
        <v>13676</v>
      </c>
      <c r="L913" s="37" t="s">
        <v>112</v>
      </c>
      <c r="M913" s="37" t="n">
        <f aca="false">IF(OR(E913="",F913=""),"",F913-E913)</f>
        <v>49</v>
      </c>
      <c r="N913" s="37" t="n">
        <f aca="false">IF(OR(E913="",G913=""),"",G913-E913)</f>
        <v>79</v>
      </c>
    </row>
    <row r="914" customFormat="false" ht="15" hidden="false" customHeight="false" outlineLevel="0" collapsed="false">
      <c r="A914" s="37" t="s">
        <v>3246</v>
      </c>
      <c r="B914" s="37" t="s">
        <v>1500</v>
      </c>
      <c r="C914" s="37" t="s">
        <v>67</v>
      </c>
      <c r="D914" s="37" t="s">
        <v>357</v>
      </c>
      <c r="E914" s="38" t="n">
        <v>46155</v>
      </c>
      <c r="F914" s="38" t="n">
        <v>46189</v>
      </c>
      <c r="G914" s="38" t="n">
        <v>46211</v>
      </c>
      <c r="H914" s="37" t="n">
        <v>33</v>
      </c>
      <c r="I914" s="37" t="n">
        <v>13</v>
      </c>
      <c r="J914" s="37" t="n">
        <v>1</v>
      </c>
      <c r="K914" s="39" t="n">
        <v>40857</v>
      </c>
      <c r="L914" s="37" t="s">
        <v>114</v>
      </c>
      <c r="M914" s="37" t="n">
        <f aca="false">IF(OR(E914="",F914=""),"",F914-E914)</f>
        <v>34</v>
      </c>
      <c r="N914" s="37" t="n">
        <f aca="false">IF(OR(E914="",G914=""),"",G914-E914)</f>
        <v>56</v>
      </c>
    </row>
    <row r="915" customFormat="false" ht="15" hidden="false" customHeight="false" outlineLevel="0" collapsed="false">
      <c r="A915" s="37" t="s">
        <v>3247</v>
      </c>
      <c r="B915" s="37" t="s">
        <v>1501</v>
      </c>
      <c r="C915" s="37" t="s">
        <v>60</v>
      </c>
      <c r="D915" s="37" t="s">
        <v>470</v>
      </c>
      <c r="E915" s="38" t="n">
        <v>42292</v>
      </c>
      <c r="F915" s="38" t="n">
        <v>42300</v>
      </c>
      <c r="G915" s="38" t="n">
        <v>42344</v>
      </c>
      <c r="H915" s="37" t="n">
        <v>12</v>
      </c>
      <c r="I915" s="37" t="n">
        <v>8</v>
      </c>
      <c r="J915" s="37" t="n">
        <v>3</v>
      </c>
      <c r="K915" s="39" t="n">
        <v>30555</v>
      </c>
      <c r="L915" s="37" t="s">
        <v>114</v>
      </c>
      <c r="M915" s="37" t="n">
        <f aca="false">IF(OR(E915="",F915=""),"",F915-E915)</f>
        <v>8</v>
      </c>
      <c r="N915" s="37" t="n">
        <f aca="false">IF(OR(E915="",G915=""),"",G915-E915)</f>
        <v>52</v>
      </c>
    </row>
    <row r="916" customFormat="false" ht="15" hidden="false" customHeight="false" outlineLevel="0" collapsed="false">
      <c r="A916" s="37" t="s">
        <v>3248</v>
      </c>
      <c r="B916" s="37" t="s">
        <v>1474</v>
      </c>
      <c r="C916" s="37" t="s">
        <v>61</v>
      </c>
      <c r="D916" s="37" t="s">
        <v>423</v>
      </c>
      <c r="E916" s="38" t="n">
        <v>42166</v>
      </c>
      <c r="F916" s="38" t="n">
        <v>42237</v>
      </c>
      <c r="G916" s="38" t="n">
        <v>42268</v>
      </c>
      <c r="H916" s="37" t="n">
        <v>133</v>
      </c>
      <c r="I916" s="37" t="n">
        <v>4</v>
      </c>
      <c r="J916" s="37" t="n">
        <v>3</v>
      </c>
      <c r="K916" s="39" t="n">
        <v>20106</v>
      </c>
      <c r="L916" s="37" t="s">
        <v>114</v>
      </c>
      <c r="M916" s="37" t="n">
        <f aca="false">IF(OR(E916="",F916=""),"",F916-E916)</f>
        <v>71</v>
      </c>
      <c r="N916" s="37" t="n">
        <f aca="false">IF(OR(E916="",G916=""),"",G916-E916)</f>
        <v>102</v>
      </c>
    </row>
    <row r="917" customFormat="false" ht="15" hidden="false" customHeight="false" outlineLevel="0" collapsed="false">
      <c r="A917" s="37" t="s">
        <v>3249</v>
      </c>
      <c r="B917" s="37" t="s">
        <v>394</v>
      </c>
      <c r="C917" s="37" t="s">
        <v>60</v>
      </c>
      <c r="D917" s="37" t="s">
        <v>407</v>
      </c>
      <c r="E917" s="38" t="n">
        <v>42744</v>
      </c>
      <c r="F917" s="38" t="n">
        <v>42812</v>
      </c>
      <c r="G917" s="38" t="n">
        <v>42827</v>
      </c>
      <c r="H917" s="37" t="n">
        <v>127</v>
      </c>
      <c r="I917" s="37" t="n">
        <v>7</v>
      </c>
      <c r="J917" s="37" t="n">
        <v>1</v>
      </c>
      <c r="K917" s="39" t="n">
        <v>11319</v>
      </c>
      <c r="L917" s="37" t="s">
        <v>112</v>
      </c>
      <c r="M917" s="37" t="n">
        <f aca="false">IF(OR(E917="",F917=""),"",F917-E917)</f>
        <v>68</v>
      </c>
      <c r="N917" s="37" t="n">
        <f aca="false">IF(OR(E917="",G917=""),"",G917-E917)</f>
        <v>83</v>
      </c>
    </row>
    <row r="918" customFormat="false" ht="15" hidden="false" customHeight="false" outlineLevel="0" collapsed="false">
      <c r="A918" s="37" t="s">
        <v>3250</v>
      </c>
      <c r="B918" s="37" t="s">
        <v>621</v>
      </c>
      <c r="C918" s="37" t="s">
        <v>62</v>
      </c>
      <c r="D918" s="37" t="s">
        <v>420</v>
      </c>
      <c r="E918" s="38" t="n">
        <v>44944</v>
      </c>
      <c r="F918" s="38" t="n">
        <v>44948</v>
      </c>
      <c r="G918" s="38" t="n">
        <v>45005</v>
      </c>
      <c r="H918" s="37" t="n">
        <v>30</v>
      </c>
      <c r="I918" s="37" t="n">
        <v>11</v>
      </c>
      <c r="J918" s="37" t="n">
        <v>3</v>
      </c>
      <c r="K918" s="39" t="n">
        <v>32180</v>
      </c>
      <c r="L918" s="37" t="s">
        <v>112</v>
      </c>
      <c r="M918" s="37" t="n">
        <f aca="false">IF(OR(E918="",F918=""),"",F918-E918)</f>
        <v>4</v>
      </c>
      <c r="N918" s="37" t="n">
        <f aca="false">IF(OR(E918="",G918=""),"",G918-E918)</f>
        <v>61</v>
      </c>
    </row>
    <row r="919" customFormat="false" ht="15" hidden="false" customHeight="false" outlineLevel="0" collapsed="false">
      <c r="A919" s="37" t="s">
        <v>3251</v>
      </c>
      <c r="B919" s="37" t="s">
        <v>1502</v>
      </c>
      <c r="C919" s="37" t="s">
        <v>67</v>
      </c>
      <c r="D919" s="37" t="s">
        <v>357</v>
      </c>
      <c r="E919" s="38" t="n">
        <v>43926</v>
      </c>
      <c r="F919" s="38" t="n">
        <v>43953</v>
      </c>
      <c r="G919" s="38" t="n">
        <v>43968</v>
      </c>
      <c r="H919" s="37" t="n">
        <v>51</v>
      </c>
      <c r="I919" s="37" t="n">
        <v>14</v>
      </c>
      <c r="J919" s="37" t="n">
        <v>2</v>
      </c>
      <c r="K919" s="39" t="n">
        <v>60336</v>
      </c>
      <c r="L919" s="37" t="s">
        <v>111</v>
      </c>
      <c r="M919" s="37" t="n">
        <f aca="false">IF(OR(E919="",F919=""),"",F919-E919)</f>
        <v>27</v>
      </c>
      <c r="N919" s="37" t="n">
        <f aca="false">IF(OR(E919="",G919=""),"",G919-E919)</f>
        <v>42</v>
      </c>
    </row>
    <row r="920" customFormat="false" ht="15" hidden="false" customHeight="false" outlineLevel="0" collapsed="false">
      <c r="A920" s="37" t="s">
        <v>3252</v>
      </c>
      <c r="B920" s="37" t="s">
        <v>1503</v>
      </c>
      <c r="C920" s="37" t="s">
        <v>64</v>
      </c>
      <c r="D920" s="37" t="s">
        <v>440</v>
      </c>
      <c r="E920" s="38" t="n">
        <v>46193</v>
      </c>
      <c r="F920" s="38" t="n">
        <v>46230</v>
      </c>
      <c r="G920" s="38" t="n">
        <v>46245</v>
      </c>
      <c r="H920" s="37" t="n">
        <v>106</v>
      </c>
      <c r="I920" s="37" t="n">
        <v>14</v>
      </c>
      <c r="J920" s="37" t="n">
        <v>2</v>
      </c>
      <c r="K920" s="39" t="n">
        <v>30234</v>
      </c>
      <c r="L920" s="37" t="s">
        <v>112</v>
      </c>
      <c r="M920" s="37" t="n">
        <f aca="false">IF(OR(E920="",F920=""),"",F920-E920)</f>
        <v>37</v>
      </c>
      <c r="N920" s="37" t="n">
        <f aca="false">IF(OR(E920="",G920=""),"",G920-E920)</f>
        <v>52</v>
      </c>
    </row>
    <row r="921" customFormat="false" ht="15" hidden="false" customHeight="false" outlineLevel="0" collapsed="false">
      <c r="A921" s="37" t="s">
        <v>3253</v>
      </c>
      <c r="B921" s="37" t="s">
        <v>1504</v>
      </c>
      <c r="C921" s="37" t="s">
        <v>60</v>
      </c>
      <c r="D921" s="37" t="s">
        <v>384</v>
      </c>
      <c r="E921" s="38" t="n">
        <v>44242</v>
      </c>
      <c r="F921" s="38" t="n">
        <v>44263</v>
      </c>
      <c r="G921" s="38" t="n">
        <v>44286</v>
      </c>
      <c r="H921" s="37" t="n">
        <v>92</v>
      </c>
      <c r="I921" s="37" t="n">
        <v>14</v>
      </c>
      <c r="J921" s="37" t="n">
        <v>1</v>
      </c>
      <c r="K921" s="39" t="n">
        <v>65246</v>
      </c>
      <c r="L921" s="37" t="s">
        <v>113</v>
      </c>
      <c r="M921" s="37" t="n">
        <f aca="false">IF(OR(E921="",F921=""),"",F921-E921)</f>
        <v>21</v>
      </c>
      <c r="N921" s="37" t="n">
        <f aca="false">IF(OR(E921="",G921=""),"",G921-E921)</f>
        <v>44</v>
      </c>
    </row>
    <row r="922" customFormat="false" ht="15" hidden="false" customHeight="false" outlineLevel="0" collapsed="false">
      <c r="A922" s="37" t="s">
        <v>3254</v>
      </c>
      <c r="B922" s="37" t="s">
        <v>1505</v>
      </c>
      <c r="C922" s="37" t="s">
        <v>63</v>
      </c>
      <c r="D922" s="37" t="s">
        <v>371</v>
      </c>
      <c r="E922" s="38" t="n">
        <v>45989</v>
      </c>
      <c r="F922" s="38" t="n">
        <v>45998</v>
      </c>
      <c r="G922" s="38" t="n">
        <v>46022</v>
      </c>
      <c r="H922" s="37" t="n">
        <v>96</v>
      </c>
      <c r="I922" s="37" t="n">
        <v>4</v>
      </c>
      <c r="J922" s="37" t="n">
        <v>2</v>
      </c>
      <c r="K922" s="39" t="n">
        <v>27966</v>
      </c>
      <c r="L922" s="37" t="s">
        <v>113</v>
      </c>
      <c r="M922" s="37" t="n">
        <f aca="false">IF(OR(E922="",F922=""),"",F922-E922)</f>
        <v>9</v>
      </c>
      <c r="N922" s="37" t="n">
        <f aca="false">IF(OR(E922="",G922=""),"",G922-E922)</f>
        <v>33</v>
      </c>
    </row>
    <row r="923" customFormat="false" ht="15" hidden="false" customHeight="false" outlineLevel="0" collapsed="false">
      <c r="A923" s="37" t="s">
        <v>3255</v>
      </c>
      <c r="B923" s="37" t="s">
        <v>1506</v>
      </c>
      <c r="C923" s="37" t="s">
        <v>60</v>
      </c>
      <c r="D923" s="37" t="s">
        <v>470</v>
      </c>
      <c r="E923" s="38" t="n">
        <v>44572</v>
      </c>
      <c r="F923" s="38" t="n">
        <v>44591</v>
      </c>
      <c r="G923" s="38" t="n">
        <v>44647</v>
      </c>
      <c r="H923" s="37" t="n">
        <v>118</v>
      </c>
      <c r="I923" s="37" t="n">
        <v>11</v>
      </c>
      <c r="J923" s="37" t="n">
        <v>1</v>
      </c>
      <c r="K923" s="39" t="n">
        <v>54836</v>
      </c>
      <c r="L923" s="37" t="s">
        <v>112</v>
      </c>
      <c r="M923" s="37" t="n">
        <f aca="false">IF(OR(E923="",F923=""),"",F923-E923)</f>
        <v>19</v>
      </c>
      <c r="N923" s="37" t="n">
        <f aca="false">IF(OR(E923="",G923=""),"",G923-E923)</f>
        <v>75</v>
      </c>
    </row>
    <row r="924" customFormat="false" ht="15" hidden="false" customHeight="false" outlineLevel="0" collapsed="false">
      <c r="A924" s="37" t="s">
        <v>3256</v>
      </c>
      <c r="B924" s="37" t="s">
        <v>1507</v>
      </c>
      <c r="C924" s="37" t="s">
        <v>65</v>
      </c>
      <c r="D924" s="37" t="s">
        <v>650</v>
      </c>
      <c r="E924" s="38" t="n">
        <v>43641</v>
      </c>
      <c r="F924" s="38" t="n">
        <v>43657</v>
      </c>
      <c r="G924" s="38" t="n">
        <v>43702</v>
      </c>
      <c r="H924" s="37" t="n">
        <v>69</v>
      </c>
      <c r="I924" s="37" t="n">
        <v>4</v>
      </c>
      <c r="J924" s="37" t="n">
        <v>1</v>
      </c>
      <c r="K924" s="39" t="n">
        <v>3194</v>
      </c>
      <c r="L924" s="37" t="s">
        <v>111</v>
      </c>
      <c r="M924" s="37" t="n">
        <f aca="false">IF(OR(E924="",F924=""),"",F924-E924)</f>
        <v>16</v>
      </c>
      <c r="N924" s="37" t="n">
        <f aca="false">IF(OR(E924="",G924=""),"",G924-E924)</f>
        <v>61</v>
      </c>
    </row>
    <row r="925" customFormat="false" ht="15" hidden="false" customHeight="false" outlineLevel="0" collapsed="false">
      <c r="A925" s="37" t="s">
        <v>3257</v>
      </c>
      <c r="B925" s="37" t="s">
        <v>1118</v>
      </c>
      <c r="C925" s="37" t="s">
        <v>64</v>
      </c>
      <c r="D925" s="37" t="s">
        <v>457</v>
      </c>
      <c r="E925" s="38" t="n">
        <v>44249</v>
      </c>
      <c r="F925" s="38" t="n">
        <v>44275</v>
      </c>
      <c r="G925" s="38" t="n">
        <v>44295</v>
      </c>
      <c r="H925" s="37" t="n">
        <v>50</v>
      </c>
      <c r="I925" s="37" t="n">
        <v>8</v>
      </c>
      <c r="J925" s="37" t="n">
        <v>1</v>
      </c>
      <c r="K925" s="39" t="n">
        <v>81230</v>
      </c>
      <c r="L925" s="37" t="s">
        <v>111</v>
      </c>
      <c r="M925" s="37" t="n">
        <f aca="false">IF(OR(E925="",F925=""),"",F925-E925)</f>
        <v>26</v>
      </c>
      <c r="N925" s="37" t="n">
        <f aca="false">IF(OR(E925="",G925=""),"",G925-E925)</f>
        <v>46</v>
      </c>
    </row>
    <row r="926" customFormat="false" ht="15" hidden="false" customHeight="false" outlineLevel="0" collapsed="false">
      <c r="A926" s="37" t="s">
        <v>3258</v>
      </c>
      <c r="B926" s="37" t="s">
        <v>1508</v>
      </c>
      <c r="C926" s="37" t="s">
        <v>63</v>
      </c>
      <c r="D926" s="37" t="s">
        <v>626</v>
      </c>
      <c r="E926" s="38" t="n">
        <v>45756</v>
      </c>
      <c r="F926" s="38" t="n">
        <v>45762</v>
      </c>
      <c r="G926" s="38" t="n">
        <v>45796</v>
      </c>
      <c r="H926" s="37" t="n">
        <v>106</v>
      </c>
      <c r="I926" s="37" t="n">
        <v>6</v>
      </c>
      <c r="J926" s="37" t="n">
        <v>1</v>
      </c>
      <c r="K926" s="39" t="n">
        <v>44162</v>
      </c>
      <c r="L926" s="37" t="s">
        <v>114</v>
      </c>
      <c r="M926" s="37" t="n">
        <f aca="false">IF(OR(E926="",F926=""),"",F926-E926)</f>
        <v>6</v>
      </c>
      <c r="N926" s="37" t="n">
        <f aca="false">IF(OR(E926="",G926=""),"",G926-E926)</f>
        <v>40</v>
      </c>
    </row>
    <row r="927" customFormat="false" ht="15" hidden="false" customHeight="false" outlineLevel="0" collapsed="false">
      <c r="A927" s="37" t="s">
        <v>3259</v>
      </c>
      <c r="B927" s="37" t="s">
        <v>1509</v>
      </c>
      <c r="C927" s="37" t="s">
        <v>67</v>
      </c>
      <c r="D927" s="37" t="s">
        <v>357</v>
      </c>
      <c r="E927" s="38" t="n">
        <v>46218</v>
      </c>
      <c r="F927" s="38" t="n">
        <v>46216</v>
      </c>
      <c r="G927" s="38" t="n">
        <v>46263</v>
      </c>
      <c r="H927" s="37" t="n">
        <v>39</v>
      </c>
      <c r="I927" s="37" t="n">
        <v>10</v>
      </c>
      <c r="J927" s="37" t="n">
        <v>1</v>
      </c>
      <c r="K927" s="39" t="n">
        <v>66771</v>
      </c>
      <c r="L927" s="37" t="s">
        <v>112</v>
      </c>
      <c r="M927" s="37" t="n">
        <f aca="false">IF(OR(E927="",F927=""),"",F927-E927)</f>
        <v>-2</v>
      </c>
      <c r="N927" s="37" t="n">
        <f aca="false">IF(OR(E927="",G927=""),"",G927-E927)</f>
        <v>45</v>
      </c>
    </row>
    <row r="928" customFormat="false" ht="15" hidden="false" customHeight="false" outlineLevel="0" collapsed="false">
      <c r="A928" s="37" t="s">
        <v>3260</v>
      </c>
      <c r="B928" s="37" t="s">
        <v>829</v>
      </c>
      <c r="C928" s="37" t="s">
        <v>60</v>
      </c>
      <c r="D928" s="37" t="s">
        <v>407</v>
      </c>
      <c r="E928" s="38" t="n">
        <v>45534</v>
      </c>
      <c r="F928" s="38" t="n">
        <v>45598</v>
      </c>
      <c r="G928" s="38" t="n">
        <v>45634</v>
      </c>
      <c r="H928" s="37" t="n">
        <v>32</v>
      </c>
      <c r="I928" s="37" t="n">
        <v>3</v>
      </c>
      <c r="J928" s="37" t="n">
        <v>2</v>
      </c>
      <c r="K928" s="39" t="n">
        <v>82543</v>
      </c>
      <c r="L928" s="37" t="s">
        <v>115</v>
      </c>
      <c r="M928" s="37" t="n">
        <f aca="false">IF(OR(E928="",F928=""),"",F928-E928)</f>
        <v>64</v>
      </c>
      <c r="N928" s="37" t="n">
        <f aca="false">IF(OR(E928="",G928=""),"",G928-E928)</f>
        <v>100</v>
      </c>
    </row>
    <row r="929" customFormat="false" ht="15" hidden="false" customHeight="false" outlineLevel="0" collapsed="false">
      <c r="A929" s="37" t="s">
        <v>3261</v>
      </c>
      <c r="B929" s="37" t="s">
        <v>1510</v>
      </c>
      <c r="C929" s="37" t="s">
        <v>61</v>
      </c>
      <c r="D929" s="37" t="s">
        <v>380</v>
      </c>
      <c r="E929" s="38" t="n">
        <v>43953</v>
      </c>
      <c r="F929" s="38" t="n">
        <v>43951</v>
      </c>
      <c r="G929" s="38" t="n">
        <v>44008</v>
      </c>
      <c r="H929" s="37" t="n">
        <v>75</v>
      </c>
      <c r="I929" s="37" t="n">
        <v>8</v>
      </c>
      <c r="J929" s="37" t="n">
        <v>1</v>
      </c>
      <c r="K929" s="39" t="n">
        <v>37794</v>
      </c>
      <c r="L929" s="37" t="s">
        <v>113</v>
      </c>
      <c r="M929" s="37" t="n">
        <f aca="false">IF(OR(E929="",F929=""),"",F929-E929)</f>
        <v>-2</v>
      </c>
      <c r="N929" s="37" t="n">
        <f aca="false">IF(OR(E929="",G929=""),"",G929-E929)</f>
        <v>55</v>
      </c>
    </row>
    <row r="930" customFormat="false" ht="15" hidden="false" customHeight="false" outlineLevel="0" collapsed="false">
      <c r="A930" s="37" t="s">
        <v>3262</v>
      </c>
      <c r="B930" s="37" t="s">
        <v>1511</v>
      </c>
      <c r="C930" s="37" t="s">
        <v>64</v>
      </c>
      <c r="D930" s="37" t="s">
        <v>461</v>
      </c>
      <c r="E930" s="38" t="n">
        <v>44805</v>
      </c>
      <c r="F930" s="38" t="n">
        <v>44792</v>
      </c>
      <c r="G930" s="38" t="n">
        <v>44840</v>
      </c>
      <c r="H930" s="37" t="n">
        <v>117</v>
      </c>
      <c r="I930" s="37" t="n">
        <v>6</v>
      </c>
      <c r="J930" s="37" t="n">
        <v>1</v>
      </c>
      <c r="K930" s="39" t="n">
        <v>11708</v>
      </c>
      <c r="L930" s="37" t="s">
        <v>114</v>
      </c>
      <c r="M930" s="37" t="n">
        <f aca="false">IF(OR(E930="",F930=""),"",F930-E930)</f>
        <v>-13</v>
      </c>
      <c r="N930" s="37" t="n">
        <f aca="false">IF(OR(E930="",G930=""),"",G930-E930)</f>
        <v>35</v>
      </c>
    </row>
    <row r="931" customFormat="false" ht="15" hidden="false" customHeight="false" outlineLevel="0" collapsed="false">
      <c r="A931" s="37" t="s">
        <v>3263</v>
      </c>
      <c r="B931" s="37" t="s">
        <v>1512</v>
      </c>
      <c r="C931" s="37" t="s">
        <v>62</v>
      </c>
      <c r="D931" s="37" t="s">
        <v>481</v>
      </c>
      <c r="E931" s="38" t="n">
        <v>44511</v>
      </c>
      <c r="F931" s="38" t="n">
        <v>44524</v>
      </c>
      <c r="G931" s="38" t="n">
        <v>44568</v>
      </c>
      <c r="H931" s="37" t="n">
        <v>21</v>
      </c>
      <c r="I931" s="37" t="n">
        <v>6</v>
      </c>
      <c r="J931" s="37" t="n">
        <v>1</v>
      </c>
      <c r="K931" s="39" t="n">
        <v>34471</v>
      </c>
      <c r="L931" s="37" t="s">
        <v>113</v>
      </c>
      <c r="M931" s="37" t="n">
        <f aca="false">IF(OR(E931="",F931=""),"",F931-E931)</f>
        <v>13</v>
      </c>
      <c r="N931" s="37" t="n">
        <f aca="false">IF(OR(E931="",G931=""),"",G931-E931)</f>
        <v>57</v>
      </c>
    </row>
    <row r="932" customFormat="false" ht="15" hidden="false" customHeight="false" outlineLevel="0" collapsed="false">
      <c r="A932" s="37" t="s">
        <v>3264</v>
      </c>
      <c r="B932" s="37" t="s">
        <v>1513</v>
      </c>
      <c r="C932" s="37" t="s">
        <v>66</v>
      </c>
      <c r="D932" s="37" t="s">
        <v>504</v>
      </c>
      <c r="E932" s="38" t="n">
        <v>43605</v>
      </c>
      <c r="F932" s="38" t="n">
        <v>43619</v>
      </c>
      <c r="G932" s="38" t="n">
        <v>43660</v>
      </c>
      <c r="H932" s="37" t="n">
        <v>73</v>
      </c>
      <c r="I932" s="37" t="n">
        <v>7</v>
      </c>
      <c r="J932" s="37" t="n">
        <v>1</v>
      </c>
      <c r="K932" s="39" t="n">
        <v>22267</v>
      </c>
      <c r="L932" s="37" t="s">
        <v>114</v>
      </c>
      <c r="M932" s="37" t="n">
        <f aca="false">IF(OR(E932="",F932=""),"",F932-E932)</f>
        <v>14</v>
      </c>
      <c r="N932" s="37" t="n">
        <f aca="false">IF(OR(E932="",G932=""),"",G932-E932)</f>
        <v>55</v>
      </c>
    </row>
    <row r="933" customFormat="false" ht="15" hidden="false" customHeight="false" outlineLevel="0" collapsed="false">
      <c r="A933" s="37" t="s">
        <v>3265</v>
      </c>
      <c r="B933" s="37" t="s">
        <v>1514</v>
      </c>
      <c r="C933" s="37" t="s">
        <v>60</v>
      </c>
      <c r="D933" s="37" t="s">
        <v>520</v>
      </c>
      <c r="E933" s="38" t="n">
        <v>44984</v>
      </c>
      <c r="F933" s="38" t="n">
        <v>44954</v>
      </c>
      <c r="G933" s="38" t="n">
        <v>45011</v>
      </c>
      <c r="H933" s="37" t="n">
        <v>103</v>
      </c>
      <c r="I933" s="37" t="n">
        <v>11</v>
      </c>
      <c r="J933" s="37" t="n">
        <v>3</v>
      </c>
      <c r="K933" s="39" t="n">
        <v>85684</v>
      </c>
      <c r="L933" s="37" t="s">
        <v>111</v>
      </c>
      <c r="M933" s="37" t="n">
        <f aca="false">IF(OR(E933="",F933=""),"",F933-E933)</f>
        <v>-30</v>
      </c>
      <c r="N933" s="37" t="n">
        <f aca="false">IF(OR(E933="",G933=""),"",G933-E933)</f>
        <v>27</v>
      </c>
    </row>
    <row r="934" customFormat="false" ht="15" hidden="false" customHeight="false" outlineLevel="0" collapsed="false">
      <c r="A934" s="37" t="s">
        <v>3266</v>
      </c>
      <c r="B934" s="37" t="s">
        <v>1515</v>
      </c>
      <c r="C934" s="37" t="s">
        <v>60</v>
      </c>
      <c r="D934" s="37" t="s">
        <v>393</v>
      </c>
      <c r="E934" s="38" t="n">
        <v>45714</v>
      </c>
      <c r="F934" s="38" t="n">
        <v>45756</v>
      </c>
      <c r="G934" s="38" t="n">
        <v>45789</v>
      </c>
      <c r="H934" s="37" t="n">
        <v>43</v>
      </c>
      <c r="I934" s="37" t="n">
        <v>5</v>
      </c>
      <c r="J934" s="37" t="n">
        <v>1</v>
      </c>
      <c r="K934" s="39" t="n">
        <v>58066</v>
      </c>
      <c r="L934" s="37" t="s">
        <v>112</v>
      </c>
      <c r="M934" s="37" t="n">
        <f aca="false">IF(OR(E934="",F934=""),"",F934-E934)</f>
        <v>42</v>
      </c>
      <c r="N934" s="37" t="n">
        <f aca="false">IF(OR(E934="",G934=""),"",G934-E934)</f>
        <v>75</v>
      </c>
    </row>
    <row r="935" customFormat="false" ht="15" hidden="false" customHeight="false" outlineLevel="0" collapsed="false">
      <c r="A935" s="37" t="s">
        <v>3267</v>
      </c>
      <c r="B935" s="37" t="s">
        <v>800</v>
      </c>
      <c r="C935" s="37" t="s">
        <v>62</v>
      </c>
      <c r="D935" s="37" t="s">
        <v>420</v>
      </c>
      <c r="E935" s="38" t="n">
        <v>43015</v>
      </c>
      <c r="F935" s="38" t="n">
        <v>43025</v>
      </c>
      <c r="G935" s="38" t="n">
        <v>43058</v>
      </c>
      <c r="H935" s="37" t="n">
        <v>38</v>
      </c>
      <c r="I935" s="37" t="n">
        <v>4</v>
      </c>
      <c r="J935" s="37" t="n">
        <v>1</v>
      </c>
      <c r="K935" s="39" t="n">
        <v>75599</v>
      </c>
      <c r="L935" s="37" t="s">
        <v>112</v>
      </c>
      <c r="M935" s="37" t="n">
        <f aca="false">IF(OR(E935="",F935=""),"",F935-E935)</f>
        <v>10</v>
      </c>
      <c r="N935" s="37" t="n">
        <f aca="false">IF(OR(E935="",G935=""),"",G935-E935)</f>
        <v>43</v>
      </c>
    </row>
    <row r="936" customFormat="false" ht="15" hidden="false" customHeight="false" outlineLevel="0" collapsed="false">
      <c r="A936" s="37" t="s">
        <v>3268</v>
      </c>
      <c r="B936" s="37" t="s">
        <v>1516</v>
      </c>
      <c r="C936" s="37" t="s">
        <v>65</v>
      </c>
      <c r="D936" s="37" t="s">
        <v>376</v>
      </c>
      <c r="E936" s="38" t="n">
        <v>45582</v>
      </c>
      <c r="F936" s="38" t="n">
        <v>45604</v>
      </c>
      <c r="G936" s="38" t="n">
        <v>45649</v>
      </c>
      <c r="H936" s="37" t="n">
        <v>92</v>
      </c>
      <c r="I936" s="37" t="n">
        <v>4</v>
      </c>
      <c r="J936" s="37" t="n">
        <v>1</v>
      </c>
      <c r="K936" s="39" t="n">
        <v>61107</v>
      </c>
      <c r="L936" s="37" t="s">
        <v>112</v>
      </c>
      <c r="M936" s="37" t="n">
        <f aca="false">IF(OR(E936="",F936=""),"",F936-E936)</f>
        <v>22</v>
      </c>
      <c r="N936" s="37" t="n">
        <f aca="false">IF(OR(E936="",G936=""),"",G936-E936)</f>
        <v>67</v>
      </c>
    </row>
    <row r="937" customFormat="false" ht="15" hidden="false" customHeight="false" outlineLevel="0" collapsed="false">
      <c r="A937" s="37" t="s">
        <v>3269</v>
      </c>
      <c r="B937" s="37" t="s">
        <v>1517</v>
      </c>
      <c r="C937" s="37" t="s">
        <v>62</v>
      </c>
      <c r="D937" s="37" t="s">
        <v>485</v>
      </c>
      <c r="E937" s="38" t="n">
        <v>45189</v>
      </c>
      <c r="F937" s="38" t="n">
        <v>45221</v>
      </c>
      <c r="G937" s="38" t="n">
        <v>45245</v>
      </c>
      <c r="H937" s="37" t="n">
        <v>28</v>
      </c>
      <c r="I937" s="37" t="n">
        <v>13</v>
      </c>
      <c r="J937" s="37" t="n">
        <v>1</v>
      </c>
      <c r="K937" s="39" t="n">
        <v>59212</v>
      </c>
      <c r="L937" s="37" t="s">
        <v>113</v>
      </c>
      <c r="M937" s="37" t="n">
        <f aca="false">IF(OR(E937="",F937=""),"",F937-E937)</f>
        <v>32</v>
      </c>
      <c r="N937" s="37" t="n">
        <f aca="false">IF(OR(E937="",G937=""),"",G937-E937)</f>
        <v>56</v>
      </c>
    </row>
    <row r="938" customFormat="false" ht="15" hidden="false" customHeight="false" outlineLevel="0" collapsed="false">
      <c r="A938" s="37" t="s">
        <v>3270</v>
      </c>
      <c r="B938" s="37" t="s">
        <v>1518</v>
      </c>
      <c r="C938" s="37" t="s">
        <v>60</v>
      </c>
      <c r="D938" s="37" t="s">
        <v>470</v>
      </c>
      <c r="E938" s="38" t="n">
        <v>45529</v>
      </c>
      <c r="F938" s="38" t="n">
        <v>45621</v>
      </c>
      <c r="G938" s="38" t="n">
        <v>45669</v>
      </c>
      <c r="H938" s="37" t="n">
        <v>92</v>
      </c>
      <c r="I938" s="37" t="n">
        <v>13</v>
      </c>
      <c r="J938" s="37" t="n">
        <v>3</v>
      </c>
      <c r="K938" s="39" t="n">
        <v>31479</v>
      </c>
      <c r="L938" s="37" t="s">
        <v>111</v>
      </c>
      <c r="M938" s="37" t="n">
        <f aca="false">IF(OR(E938="",F938=""),"",F938-E938)</f>
        <v>92</v>
      </c>
      <c r="N938" s="37" t="n">
        <f aca="false">IF(OR(E938="",G938=""),"",G938-E938)</f>
        <v>140</v>
      </c>
    </row>
    <row r="939" customFormat="false" ht="15" hidden="false" customHeight="false" outlineLevel="0" collapsed="false">
      <c r="A939" s="37" t="s">
        <v>3271</v>
      </c>
      <c r="B939" s="37" t="s">
        <v>1519</v>
      </c>
      <c r="C939" s="37" t="s">
        <v>62</v>
      </c>
      <c r="D939" s="37" t="s">
        <v>420</v>
      </c>
      <c r="E939" s="38" t="n">
        <v>44462</v>
      </c>
      <c r="F939" s="38" t="n">
        <v>44527</v>
      </c>
      <c r="G939" s="38" t="n">
        <v>44561</v>
      </c>
      <c r="H939" s="37" t="n">
        <v>89</v>
      </c>
      <c r="I939" s="37" t="n">
        <v>9</v>
      </c>
      <c r="J939" s="37" t="n">
        <v>3</v>
      </c>
      <c r="K939" s="39" t="n">
        <v>47719</v>
      </c>
      <c r="L939" s="37" t="s">
        <v>114</v>
      </c>
      <c r="M939" s="37" t="n">
        <f aca="false">IF(OR(E939="",F939=""),"",F939-E939)</f>
        <v>65</v>
      </c>
      <c r="N939" s="37" t="n">
        <f aca="false">IF(OR(E939="",G939=""),"",G939-E939)</f>
        <v>99</v>
      </c>
    </row>
    <row r="940" customFormat="false" ht="15" hidden="false" customHeight="false" outlineLevel="0" collapsed="false">
      <c r="A940" s="37" t="s">
        <v>3272</v>
      </c>
      <c r="B940" s="37" t="s">
        <v>1520</v>
      </c>
      <c r="C940" s="37" t="s">
        <v>63</v>
      </c>
      <c r="D940" s="37" t="s">
        <v>371</v>
      </c>
      <c r="E940" s="38" t="n">
        <v>45594</v>
      </c>
      <c r="F940" s="38" t="n">
        <v>45656</v>
      </c>
      <c r="G940" s="38" t="n">
        <v>45675</v>
      </c>
      <c r="H940" s="37" t="n">
        <v>67</v>
      </c>
      <c r="I940" s="37" t="n">
        <v>5</v>
      </c>
      <c r="J940" s="37" t="n">
        <v>3</v>
      </c>
      <c r="K940" s="39" t="n">
        <v>70986</v>
      </c>
      <c r="L940" s="37" t="s">
        <v>114</v>
      </c>
      <c r="M940" s="37" t="n">
        <f aca="false">IF(OR(E940="",F940=""),"",F940-E940)</f>
        <v>62</v>
      </c>
      <c r="N940" s="37" t="n">
        <f aca="false">IF(OR(E940="",G940=""),"",G940-E940)</f>
        <v>81</v>
      </c>
    </row>
    <row r="941" customFormat="false" ht="15" hidden="false" customHeight="false" outlineLevel="0" collapsed="false">
      <c r="A941" s="37" t="s">
        <v>3273</v>
      </c>
      <c r="B941" s="37" t="s">
        <v>1521</v>
      </c>
      <c r="C941" s="37" t="s">
        <v>63</v>
      </c>
      <c r="D941" s="37" t="s">
        <v>626</v>
      </c>
      <c r="E941" s="38" t="n">
        <v>43229</v>
      </c>
      <c r="F941" s="38" t="n">
        <v>43233</v>
      </c>
      <c r="G941" s="38" t="n">
        <v>43281</v>
      </c>
      <c r="H941" s="37" t="n">
        <v>31</v>
      </c>
      <c r="I941" s="37" t="n">
        <v>9</v>
      </c>
      <c r="J941" s="37" t="n">
        <v>3</v>
      </c>
      <c r="K941" s="39" t="n">
        <v>68411</v>
      </c>
      <c r="L941" s="37" t="s">
        <v>115</v>
      </c>
      <c r="M941" s="37" t="n">
        <f aca="false">IF(OR(E941="",F941=""),"",F941-E941)</f>
        <v>4</v>
      </c>
      <c r="N941" s="37" t="n">
        <f aca="false">IF(OR(E941="",G941=""),"",G941-E941)</f>
        <v>52</v>
      </c>
    </row>
    <row r="942" customFormat="false" ht="15" hidden="false" customHeight="false" outlineLevel="0" collapsed="false">
      <c r="A942" s="37" t="s">
        <v>3274</v>
      </c>
      <c r="B942" s="37" t="s">
        <v>1522</v>
      </c>
      <c r="C942" s="37" t="s">
        <v>68</v>
      </c>
      <c r="D942" s="37" t="s">
        <v>403</v>
      </c>
      <c r="E942" s="38" t="n">
        <v>45916</v>
      </c>
      <c r="F942" s="38" t="n">
        <v>45922</v>
      </c>
      <c r="G942" s="38" t="n">
        <v>45971</v>
      </c>
      <c r="H942" s="37" t="n">
        <v>102</v>
      </c>
      <c r="I942" s="37" t="n">
        <v>7</v>
      </c>
      <c r="J942" s="37" t="n">
        <v>1</v>
      </c>
      <c r="K942" s="39" t="n">
        <v>25850</v>
      </c>
      <c r="L942" s="37" t="s">
        <v>113</v>
      </c>
      <c r="M942" s="37" t="n">
        <f aca="false">IF(OR(E942="",F942=""),"",F942-E942)</f>
        <v>6</v>
      </c>
      <c r="N942" s="37" t="n">
        <f aca="false">IF(OR(E942="",G942=""),"",G942-E942)</f>
        <v>55</v>
      </c>
    </row>
    <row r="943" customFormat="false" ht="15" hidden="false" customHeight="false" outlineLevel="0" collapsed="false">
      <c r="A943" s="37" t="s">
        <v>3275</v>
      </c>
      <c r="B943" s="37" t="s">
        <v>1523</v>
      </c>
      <c r="C943" s="37" t="s">
        <v>61</v>
      </c>
      <c r="D943" s="37" t="s">
        <v>508</v>
      </c>
      <c r="E943" s="38" t="n">
        <v>45382</v>
      </c>
      <c r="F943" s="38" t="n">
        <v>45400</v>
      </c>
      <c r="G943" s="38" t="n">
        <v>45449</v>
      </c>
      <c r="H943" s="37" t="n">
        <v>151</v>
      </c>
      <c r="I943" s="37" t="n">
        <v>14</v>
      </c>
      <c r="J943" s="37" t="n">
        <v>1</v>
      </c>
      <c r="K943" s="39" t="n">
        <v>13637</v>
      </c>
      <c r="L943" s="37" t="s">
        <v>112</v>
      </c>
      <c r="M943" s="37" t="n">
        <f aca="false">IF(OR(E943="",F943=""),"",F943-E943)</f>
        <v>18</v>
      </c>
      <c r="N943" s="37" t="n">
        <f aca="false">IF(OR(E943="",G943=""),"",G943-E943)</f>
        <v>67</v>
      </c>
    </row>
    <row r="944" customFormat="false" ht="15" hidden="false" customHeight="false" outlineLevel="0" collapsed="false">
      <c r="A944" s="37" t="s">
        <v>3276</v>
      </c>
      <c r="B944" s="37" t="s">
        <v>1524</v>
      </c>
      <c r="C944" s="37" t="s">
        <v>63</v>
      </c>
      <c r="D944" s="37" t="s">
        <v>388</v>
      </c>
      <c r="E944" s="38" t="n">
        <v>43909</v>
      </c>
      <c r="F944" s="38" t="n">
        <v>43925</v>
      </c>
      <c r="G944" s="38" t="n">
        <v>43961</v>
      </c>
      <c r="H944" s="37" t="n">
        <v>64</v>
      </c>
      <c r="I944" s="37" t="n">
        <v>4</v>
      </c>
      <c r="J944" s="37" t="n">
        <v>1</v>
      </c>
      <c r="K944" s="39" t="n">
        <v>71995</v>
      </c>
      <c r="L944" s="37" t="s">
        <v>115</v>
      </c>
      <c r="M944" s="37" t="n">
        <f aca="false">IF(OR(E944="",F944=""),"",F944-E944)</f>
        <v>16</v>
      </c>
      <c r="N944" s="37" t="n">
        <f aca="false">IF(OR(E944="",G944=""),"",G944-E944)</f>
        <v>52</v>
      </c>
    </row>
    <row r="945" customFormat="false" ht="15" hidden="false" customHeight="false" outlineLevel="0" collapsed="false">
      <c r="A945" s="37" t="s">
        <v>3277</v>
      </c>
      <c r="B945" s="37" t="s">
        <v>1525</v>
      </c>
      <c r="C945" s="37" t="s">
        <v>63</v>
      </c>
      <c r="D945" s="37" t="s">
        <v>388</v>
      </c>
      <c r="E945" s="38" t="n">
        <v>43393</v>
      </c>
      <c r="F945" s="38" t="n">
        <v>43381</v>
      </c>
      <c r="G945" s="38" t="n">
        <v>43416</v>
      </c>
      <c r="H945" s="37" t="n">
        <v>97</v>
      </c>
      <c r="I945" s="37" t="n">
        <v>10</v>
      </c>
      <c r="J945" s="37" t="n">
        <v>2</v>
      </c>
      <c r="K945" s="39" t="n">
        <v>34854</v>
      </c>
      <c r="L945" s="37" t="s">
        <v>113</v>
      </c>
      <c r="M945" s="37" t="n">
        <f aca="false">IF(OR(E945="",F945=""),"",F945-E945)</f>
        <v>-12</v>
      </c>
      <c r="N945" s="37" t="n">
        <f aca="false">IF(OR(E945="",G945=""),"",G945-E945)</f>
        <v>23</v>
      </c>
    </row>
    <row r="946" customFormat="false" ht="15" hidden="false" customHeight="false" outlineLevel="0" collapsed="false">
      <c r="A946" s="37" t="s">
        <v>3278</v>
      </c>
      <c r="B946" s="37" t="s">
        <v>1293</v>
      </c>
      <c r="C946" s="37" t="s">
        <v>63</v>
      </c>
      <c r="D946" s="37" t="s">
        <v>529</v>
      </c>
      <c r="E946" s="38" t="n">
        <v>42110</v>
      </c>
      <c r="F946" s="38" t="n">
        <v>42139</v>
      </c>
      <c r="G946" s="38" t="n">
        <v>42161</v>
      </c>
      <c r="H946" s="37" t="n">
        <v>39</v>
      </c>
      <c r="I946" s="37" t="n">
        <v>6</v>
      </c>
      <c r="J946" s="37" t="n">
        <v>1</v>
      </c>
      <c r="K946" s="39" t="n">
        <v>35603</v>
      </c>
      <c r="L946" s="37" t="s">
        <v>111</v>
      </c>
      <c r="M946" s="37" t="n">
        <f aca="false">IF(OR(E946="",F946=""),"",F946-E946)</f>
        <v>29</v>
      </c>
      <c r="N946" s="37" t="n">
        <f aca="false">IF(OR(E946="",G946=""),"",G946-E946)</f>
        <v>51</v>
      </c>
    </row>
    <row r="947" customFormat="false" ht="15" hidden="false" customHeight="false" outlineLevel="0" collapsed="false">
      <c r="A947" s="37" t="s">
        <v>3279</v>
      </c>
      <c r="B947" s="37" t="s">
        <v>1526</v>
      </c>
      <c r="C947" s="37" t="s">
        <v>64</v>
      </c>
      <c r="D947" s="37" t="s">
        <v>440</v>
      </c>
      <c r="E947" s="38" t="n">
        <v>45488</v>
      </c>
      <c r="F947" s="38" t="n">
        <v>45509</v>
      </c>
      <c r="G947" s="38" t="n">
        <v>45554</v>
      </c>
      <c r="H947" s="37" t="n">
        <v>133</v>
      </c>
      <c r="I947" s="37" t="n">
        <v>6</v>
      </c>
      <c r="J947" s="37" t="n">
        <v>1</v>
      </c>
      <c r="K947" s="39" t="n">
        <v>24740</v>
      </c>
      <c r="L947" s="37" t="s">
        <v>111</v>
      </c>
      <c r="M947" s="37" t="n">
        <f aca="false">IF(OR(E947="",F947=""),"",F947-E947)</f>
        <v>21</v>
      </c>
      <c r="N947" s="37" t="n">
        <f aca="false">IF(OR(E947="",G947=""),"",G947-E947)</f>
        <v>66</v>
      </c>
    </row>
    <row r="948" customFormat="false" ht="15" hidden="false" customHeight="false" outlineLevel="0" collapsed="false">
      <c r="A948" s="37" t="s">
        <v>3280</v>
      </c>
      <c r="B948" s="37" t="s">
        <v>1527</v>
      </c>
      <c r="C948" s="37" t="s">
        <v>62</v>
      </c>
      <c r="D948" s="37" t="s">
        <v>420</v>
      </c>
      <c r="E948" s="38" t="n">
        <v>44078</v>
      </c>
      <c r="F948" s="38" t="n">
        <v>44101</v>
      </c>
      <c r="G948" s="38" t="n">
        <v>44150</v>
      </c>
      <c r="H948" s="37" t="n">
        <v>24</v>
      </c>
      <c r="I948" s="37" t="n">
        <v>6</v>
      </c>
      <c r="J948" s="37" t="n">
        <v>2</v>
      </c>
      <c r="K948" s="39" t="n">
        <v>38908</v>
      </c>
      <c r="L948" s="37" t="s">
        <v>113</v>
      </c>
      <c r="M948" s="37" t="n">
        <f aca="false">IF(OR(E948="",F948=""),"",F948-E948)</f>
        <v>23</v>
      </c>
      <c r="N948" s="37" t="n">
        <f aca="false">IF(OR(E948="",G948=""),"",G948-E948)</f>
        <v>72</v>
      </c>
    </row>
    <row r="949" customFormat="false" ht="15" hidden="false" customHeight="false" outlineLevel="0" collapsed="false">
      <c r="A949" s="37" t="s">
        <v>3281</v>
      </c>
      <c r="B949" s="37" t="s">
        <v>1528</v>
      </c>
      <c r="C949" s="37" t="s">
        <v>65</v>
      </c>
      <c r="D949" s="37" t="s">
        <v>376</v>
      </c>
      <c r="E949" s="38" t="n">
        <v>44199</v>
      </c>
      <c r="F949" s="38" t="n">
        <v>44216</v>
      </c>
      <c r="G949" s="38" t="n">
        <v>44265</v>
      </c>
      <c r="H949" s="37" t="n">
        <v>133</v>
      </c>
      <c r="I949" s="37" t="n">
        <v>12</v>
      </c>
      <c r="J949" s="37" t="n">
        <v>1</v>
      </c>
      <c r="K949" s="39" t="n">
        <v>27897</v>
      </c>
      <c r="L949" s="37" t="s">
        <v>112</v>
      </c>
      <c r="M949" s="37" t="n">
        <f aca="false">IF(OR(E949="",F949=""),"",F949-E949)</f>
        <v>17</v>
      </c>
      <c r="N949" s="37" t="n">
        <f aca="false">IF(OR(E949="",G949=""),"",G949-E949)</f>
        <v>66</v>
      </c>
    </row>
    <row r="950" customFormat="false" ht="15" hidden="false" customHeight="false" outlineLevel="0" collapsed="false">
      <c r="A950" s="37" t="s">
        <v>3282</v>
      </c>
      <c r="B950" s="37" t="s">
        <v>1529</v>
      </c>
      <c r="C950" s="37" t="s">
        <v>60</v>
      </c>
      <c r="D950" s="37" t="s">
        <v>366</v>
      </c>
      <c r="E950" s="38" t="n">
        <v>45469</v>
      </c>
      <c r="F950" s="38" t="n">
        <v>45459</v>
      </c>
      <c r="G950" s="38" t="n">
        <v>45507</v>
      </c>
      <c r="H950" s="37" t="n">
        <v>54</v>
      </c>
      <c r="I950" s="37" t="n">
        <v>10</v>
      </c>
      <c r="J950" s="37" t="n">
        <v>1</v>
      </c>
      <c r="K950" s="39" t="n">
        <v>12817</v>
      </c>
      <c r="L950" s="37" t="s">
        <v>114</v>
      </c>
      <c r="M950" s="37" t="n">
        <f aca="false">IF(OR(E950="",F950=""),"",F950-E950)</f>
        <v>-10</v>
      </c>
      <c r="N950" s="37" t="n">
        <f aca="false">IF(OR(E950="",G950=""),"",G950-E950)</f>
        <v>38</v>
      </c>
    </row>
    <row r="951" customFormat="false" ht="15" hidden="false" customHeight="false" outlineLevel="0" collapsed="false">
      <c r="A951" s="37" t="s">
        <v>3283</v>
      </c>
      <c r="B951" s="37" t="s">
        <v>1530</v>
      </c>
      <c r="C951" s="37" t="s">
        <v>67</v>
      </c>
      <c r="D951" s="37" t="s">
        <v>716</v>
      </c>
      <c r="E951" s="38" t="n">
        <v>45687</v>
      </c>
      <c r="F951" s="38" t="n">
        <v>45706</v>
      </c>
      <c r="G951" s="38" t="n">
        <v>45746</v>
      </c>
      <c r="H951" s="37" t="n">
        <v>116</v>
      </c>
      <c r="I951" s="37" t="n">
        <v>13</v>
      </c>
      <c r="J951" s="37" t="n">
        <v>1</v>
      </c>
      <c r="K951" s="39" t="n">
        <v>30671</v>
      </c>
      <c r="L951" s="37" t="s">
        <v>113</v>
      </c>
      <c r="M951" s="37" t="n">
        <f aca="false">IF(OR(E951="",F951=""),"",F951-E951)</f>
        <v>19</v>
      </c>
      <c r="N951" s="37" t="n">
        <f aca="false">IF(OR(E951="",G951=""),"",G951-E951)</f>
        <v>59</v>
      </c>
    </row>
    <row r="952" customFormat="false" ht="15" hidden="false" customHeight="false" outlineLevel="0" collapsed="false">
      <c r="A952" s="37" t="s">
        <v>3284</v>
      </c>
      <c r="B952" s="37" t="s">
        <v>1369</v>
      </c>
      <c r="C952" s="37" t="s">
        <v>62</v>
      </c>
      <c r="D952" s="37" t="s">
        <v>420</v>
      </c>
      <c r="E952" s="38" t="n">
        <v>42780</v>
      </c>
      <c r="F952" s="38" t="n">
        <v>42779</v>
      </c>
      <c r="G952" s="38" t="n">
        <v>42814</v>
      </c>
      <c r="H952" s="37" t="n">
        <v>151</v>
      </c>
      <c r="I952" s="37" t="n">
        <v>11</v>
      </c>
      <c r="J952" s="37" t="n">
        <v>2</v>
      </c>
      <c r="K952" s="39" t="n">
        <v>23860</v>
      </c>
      <c r="L952" s="37" t="s">
        <v>111</v>
      </c>
      <c r="M952" s="37" t="n">
        <f aca="false">IF(OR(E952="",F952=""),"",F952-E952)</f>
        <v>-1</v>
      </c>
      <c r="N952" s="37" t="n">
        <f aca="false">IF(OR(E952="",G952=""),"",G952-E952)</f>
        <v>34</v>
      </c>
    </row>
    <row r="953" customFormat="false" ht="15" hidden="false" customHeight="false" outlineLevel="0" collapsed="false">
      <c r="A953" s="37" t="s">
        <v>3285</v>
      </c>
      <c r="B953" s="37" t="s">
        <v>1531</v>
      </c>
      <c r="C953" s="37" t="s">
        <v>61</v>
      </c>
      <c r="D953" s="37" t="s">
        <v>423</v>
      </c>
      <c r="E953" s="38" t="n">
        <v>45902</v>
      </c>
      <c r="F953" s="38" t="n">
        <v>45882</v>
      </c>
      <c r="G953" s="38" t="n">
        <v>45939</v>
      </c>
      <c r="H953" s="37" t="n">
        <v>143</v>
      </c>
      <c r="I953" s="37" t="n">
        <v>8</v>
      </c>
      <c r="J953" s="37" t="n">
        <v>1</v>
      </c>
      <c r="K953" s="39" t="n">
        <v>11756</v>
      </c>
      <c r="L953" s="37" t="s">
        <v>111</v>
      </c>
      <c r="M953" s="37" t="n">
        <f aca="false">IF(OR(E953="",F953=""),"",F953-E953)</f>
        <v>-20</v>
      </c>
      <c r="N953" s="37" t="n">
        <f aca="false">IF(OR(E953="",G953=""),"",G953-E953)</f>
        <v>37</v>
      </c>
    </row>
    <row r="954" customFormat="false" ht="15" hidden="false" customHeight="false" outlineLevel="0" collapsed="false">
      <c r="A954" s="37" t="s">
        <v>3286</v>
      </c>
      <c r="B954" s="37" t="s">
        <v>862</v>
      </c>
      <c r="C954" s="37" t="s">
        <v>66</v>
      </c>
      <c r="D954" s="37" t="s">
        <v>434</v>
      </c>
      <c r="E954" s="38" t="n">
        <v>45143</v>
      </c>
      <c r="F954" s="38" t="n">
        <v>45188</v>
      </c>
      <c r="G954" s="38" t="n">
        <v>45205</v>
      </c>
      <c r="H954" s="37" t="n">
        <v>64</v>
      </c>
      <c r="I954" s="37" t="n">
        <v>7</v>
      </c>
      <c r="J954" s="37" t="n">
        <v>1</v>
      </c>
      <c r="K954" s="39" t="n">
        <v>52213</v>
      </c>
      <c r="L954" s="37" t="s">
        <v>115</v>
      </c>
      <c r="M954" s="37" t="n">
        <f aca="false">IF(OR(E954="",F954=""),"",F954-E954)</f>
        <v>45</v>
      </c>
      <c r="N954" s="37" t="n">
        <f aca="false">IF(OR(E954="",G954=""),"",G954-E954)</f>
        <v>62</v>
      </c>
    </row>
    <row r="955" customFormat="false" ht="15" hidden="false" customHeight="false" outlineLevel="0" collapsed="false">
      <c r="A955" s="37" t="s">
        <v>3287</v>
      </c>
      <c r="B955" s="37" t="s">
        <v>1532</v>
      </c>
      <c r="C955" s="37" t="s">
        <v>68</v>
      </c>
      <c r="D955" s="37" t="s">
        <v>403</v>
      </c>
      <c r="E955" s="38" t="n">
        <v>44968</v>
      </c>
      <c r="F955" s="38" t="n">
        <v>44989</v>
      </c>
      <c r="G955" s="38" t="n">
        <v>45005</v>
      </c>
      <c r="H955" s="37" t="n">
        <v>38</v>
      </c>
      <c r="I955" s="37" t="n">
        <v>5</v>
      </c>
      <c r="J955" s="37" t="n">
        <v>2</v>
      </c>
      <c r="K955" s="39" t="n">
        <v>27630</v>
      </c>
      <c r="L955" s="37" t="s">
        <v>113</v>
      </c>
      <c r="M955" s="37" t="n">
        <f aca="false">IF(OR(E955="",F955=""),"",F955-E955)</f>
        <v>21</v>
      </c>
      <c r="N955" s="37" t="n">
        <f aca="false">IF(OR(E955="",G955=""),"",G955-E955)</f>
        <v>37</v>
      </c>
    </row>
    <row r="956" customFormat="false" ht="15" hidden="false" customHeight="false" outlineLevel="0" collapsed="false">
      <c r="A956" s="37" t="s">
        <v>3288</v>
      </c>
      <c r="B956" s="37" t="s">
        <v>1533</v>
      </c>
      <c r="C956" s="37" t="s">
        <v>62</v>
      </c>
      <c r="D956" s="37" t="s">
        <v>485</v>
      </c>
      <c r="E956" s="38" t="n">
        <v>42110</v>
      </c>
      <c r="F956" s="38" t="n">
        <v>42115</v>
      </c>
      <c r="G956" s="38" t="n">
        <v>42141</v>
      </c>
      <c r="H956" s="37" t="n">
        <v>86</v>
      </c>
      <c r="I956" s="37" t="n">
        <v>13</v>
      </c>
      <c r="J956" s="37" t="n">
        <v>2</v>
      </c>
      <c r="K956" s="39" t="n">
        <v>73603</v>
      </c>
      <c r="L956" s="37" t="s">
        <v>113</v>
      </c>
      <c r="M956" s="37" t="n">
        <f aca="false">IF(OR(E956="",F956=""),"",F956-E956)</f>
        <v>5</v>
      </c>
      <c r="N956" s="37" t="n">
        <f aca="false">IF(OR(E956="",G956=""),"",G956-E956)</f>
        <v>31</v>
      </c>
    </row>
    <row r="957" customFormat="false" ht="15" hidden="false" customHeight="false" outlineLevel="0" collapsed="false">
      <c r="A957" s="37" t="s">
        <v>3289</v>
      </c>
      <c r="B957" s="37" t="s">
        <v>1534</v>
      </c>
      <c r="C957" s="37" t="s">
        <v>63</v>
      </c>
      <c r="D957" s="37" t="s">
        <v>388</v>
      </c>
      <c r="E957" s="38" t="n">
        <v>46000</v>
      </c>
      <c r="F957" s="38" t="n">
        <v>45992</v>
      </c>
      <c r="G957" s="38" t="n">
        <v>46028</v>
      </c>
      <c r="H957" s="37" t="n">
        <v>172</v>
      </c>
      <c r="I957" s="37" t="n">
        <v>4</v>
      </c>
      <c r="J957" s="37" t="n">
        <v>1</v>
      </c>
      <c r="K957" s="39" t="n">
        <v>42647</v>
      </c>
      <c r="L957" s="37" t="s">
        <v>113</v>
      </c>
      <c r="M957" s="37" t="n">
        <f aca="false">IF(OR(E957="",F957=""),"",F957-E957)</f>
        <v>-8</v>
      </c>
      <c r="N957" s="37" t="n">
        <f aca="false">IF(OR(E957="",G957=""),"",G957-E957)</f>
        <v>28</v>
      </c>
    </row>
    <row r="958" customFormat="false" ht="15" hidden="false" customHeight="false" outlineLevel="0" collapsed="false">
      <c r="A958" s="37" t="s">
        <v>3290</v>
      </c>
      <c r="B958" s="37" t="s">
        <v>1536</v>
      </c>
      <c r="C958" s="37" t="s">
        <v>60</v>
      </c>
      <c r="D958" s="37" t="s">
        <v>384</v>
      </c>
      <c r="E958" s="38" t="n">
        <v>44930</v>
      </c>
      <c r="F958" s="38" t="n">
        <v>44939</v>
      </c>
      <c r="G958" s="38" t="n">
        <v>44976</v>
      </c>
      <c r="H958" s="37" t="n">
        <v>71</v>
      </c>
      <c r="I958" s="37" t="n">
        <v>12</v>
      </c>
      <c r="J958" s="37" t="n">
        <v>1</v>
      </c>
      <c r="K958" s="39" t="n">
        <v>70560</v>
      </c>
      <c r="L958" s="37" t="s">
        <v>113</v>
      </c>
      <c r="M958" s="37" t="n">
        <f aca="false">IF(OR(E958="",F958=""),"",F958-E958)</f>
        <v>9</v>
      </c>
      <c r="N958" s="37" t="n">
        <f aca="false">IF(OR(E958="",G958=""),"",G958-E958)</f>
        <v>46</v>
      </c>
    </row>
    <row r="959" customFormat="false" ht="15" hidden="false" customHeight="false" outlineLevel="0" collapsed="false">
      <c r="A959" s="37" t="s">
        <v>3291</v>
      </c>
      <c r="B959" s="37" t="s">
        <v>1537</v>
      </c>
      <c r="C959" s="37" t="s">
        <v>61</v>
      </c>
      <c r="D959" s="37" t="s">
        <v>573</v>
      </c>
      <c r="E959" s="38" t="n">
        <v>43944</v>
      </c>
      <c r="F959" s="38" t="n">
        <v>43964</v>
      </c>
      <c r="G959" s="38" t="n">
        <v>43992</v>
      </c>
      <c r="H959" s="37" t="n">
        <v>162</v>
      </c>
      <c r="I959" s="37" t="n">
        <v>14</v>
      </c>
      <c r="J959" s="37" t="n">
        <v>1</v>
      </c>
      <c r="K959" s="39" t="n">
        <v>34252</v>
      </c>
      <c r="L959" s="37" t="s">
        <v>113</v>
      </c>
      <c r="M959" s="37" t="n">
        <f aca="false">IF(OR(E959="",F959=""),"",F959-E959)</f>
        <v>20</v>
      </c>
      <c r="N959" s="37" t="n">
        <f aca="false">IF(OR(E959="",G959=""),"",G959-E959)</f>
        <v>48</v>
      </c>
    </row>
    <row r="960" customFormat="false" ht="15" hidden="false" customHeight="false" outlineLevel="0" collapsed="false">
      <c r="A960" s="37" t="s">
        <v>3292</v>
      </c>
      <c r="B960" s="37" t="s">
        <v>1538</v>
      </c>
      <c r="C960" s="37" t="s">
        <v>65</v>
      </c>
      <c r="D960" s="37" t="s">
        <v>650</v>
      </c>
      <c r="E960" s="38" t="n">
        <v>45198</v>
      </c>
      <c r="F960" s="38" t="n">
        <v>45202</v>
      </c>
      <c r="G960" s="38" t="n">
        <v>45249</v>
      </c>
      <c r="H960" s="37" t="n">
        <v>178</v>
      </c>
      <c r="I960" s="37" t="n">
        <v>3</v>
      </c>
      <c r="J960" s="37" t="n">
        <v>1</v>
      </c>
      <c r="K960" s="39" t="n">
        <v>21486</v>
      </c>
      <c r="L960" s="37" t="s">
        <v>111</v>
      </c>
      <c r="M960" s="37" t="n">
        <f aca="false">IF(OR(E960="",F960=""),"",F960-E960)</f>
        <v>4</v>
      </c>
      <c r="N960" s="37" t="n">
        <f aca="false">IF(OR(E960="",G960=""),"",G960-E960)</f>
        <v>51</v>
      </c>
    </row>
    <row r="961" customFormat="false" ht="15" hidden="false" customHeight="false" outlineLevel="0" collapsed="false">
      <c r="A961" s="37" t="s">
        <v>3293</v>
      </c>
      <c r="B961" s="37" t="s">
        <v>1539</v>
      </c>
      <c r="C961" s="37" t="s">
        <v>60</v>
      </c>
      <c r="D961" s="37" t="s">
        <v>384</v>
      </c>
      <c r="E961" s="38" t="n">
        <v>45859</v>
      </c>
      <c r="F961" s="38" t="n">
        <v>45853</v>
      </c>
      <c r="G961" s="38" t="n">
        <v>45903</v>
      </c>
      <c r="H961" s="37" t="n">
        <v>73</v>
      </c>
      <c r="I961" s="37" t="n">
        <v>14</v>
      </c>
      <c r="J961" s="37" t="n">
        <v>3</v>
      </c>
      <c r="K961" s="39" t="n">
        <v>20469</v>
      </c>
      <c r="L961" s="37" t="s">
        <v>112</v>
      </c>
      <c r="M961" s="37" t="n">
        <f aca="false">IF(OR(E961="",F961=""),"",F961-E961)</f>
        <v>-6</v>
      </c>
      <c r="N961" s="37" t="n">
        <f aca="false">IF(OR(E961="",G961=""),"",G961-E961)</f>
        <v>44</v>
      </c>
    </row>
    <row r="962" customFormat="false" ht="15" hidden="false" customHeight="false" outlineLevel="0" collapsed="false">
      <c r="A962" s="37" t="s">
        <v>3294</v>
      </c>
      <c r="B962" s="37" t="s">
        <v>1540</v>
      </c>
      <c r="C962" s="37" t="s">
        <v>63</v>
      </c>
      <c r="D962" s="37" t="s">
        <v>626</v>
      </c>
      <c r="E962" s="38" t="n">
        <v>43669</v>
      </c>
      <c r="F962" s="38" t="n">
        <v>43659</v>
      </c>
      <c r="G962" s="38" t="n">
        <v>43709</v>
      </c>
      <c r="H962" s="37" t="n">
        <v>49</v>
      </c>
      <c r="I962" s="37" t="n">
        <v>3</v>
      </c>
      <c r="J962" s="37" t="n">
        <v>1</v>
      </c>
      <c r="K962" s="39" t="n">
        <v>16255</v>
      </c>
      <c r="L962" s="37" t="s">
        <v>115</v>
      </c>
      <c r="M962" s="37" t="n">
        <f aca="false">IF(OR(E962="",F962=""),"",F962-E962)</f>
        <v>-10</v>
      </c>
      <c r="N962" s="37" t="n">
        <f aca="false">IF(OR(E962="",G962=""),"",G962-E962)</f>
        <v>40</v>
      </c>
    </row>
    <row r="963" customFormat="false" ht="15" hidden="false" customHeight="false" outlineLevel="0" collapsed="false">
      <c r="A963" s="37" t="s">
        <v>3295</v>
      </c>
      <c r="B963" s="37" t="s">
        <v>939</v>
      </c>
      <c r="C963" s="37" t="s">
        <v>60</v>
      </c>
      <c r="D963" s="37" t="s">
        <v>407</v>
      </c>
      <c r="E963" s="38" t="n">
        <v>45816</v>
      </c>
      <c r="F963" s="38" t="n">
        <v>45787</v>
      </c>
      <c r="G963" s="38" t="n">
        <v>45845</v>
      </c>
      <c r="H963" s="37" t="n">
        <v>68</v>
      </c>
      <c r="I963" s="37" t="n">
        <v>5</v>
      </c>
      <c r="J963" s="37" t="n">
        <v>2</v>
      </c>
      <c r="K963" s="39" t="n">
        <v>63683</v>
      </c>
      <c r="L963" s="37" t="s">
        <v>112</v>
      </c>
      <c r="M963" s="37" t="n">
        <f aca="false">IF(OR(E963="",F963=""),"",F963-E963)</f>
        <v>-29</v>
      </c>
      <c r="N963" s="37" t="n">
        <f aca="false">IF(OR(E963="",G963=""),"",G963-E963)</f>
        <v>29</v>
      </c>
    </row>
    <row r="964" customFormat="false" ht="15" hidden="false" customHeight="false" outlineLevel="0" collapsed="false">
      <c r="A964" s="37" t="s">
        <v>3296</v>
      </c>
      <c r="B964" s="37" t="s">
        <v>1541</v>
      </c>
      <c r="C964" s="37" t="s">
        <v>62</v>
      </c>
      <c r="D964" s="37" t="s">
        <v>481</v>
      </c>
      <c r="E964" s="38" t="n">
        <v>42507</v>
      </c>
      <c r="F964" s="38" t="n">
        <v>42523</v>
      </c>
      <c r="G964" s="38" t="n">
        <v>42557</v>
      </c>
      <c r="H964" s="37" t="n">
        <v>116</v>
      </c>
      <c r="I964" s="37" t="n">
        <v>10</v>
      </c>
      <c r="J964" s="37" t="n">
        <v>2</v>
      </c>
      <c r="K964" s="39" t="n">
        <v>18733</v>
      </c>
      <c r="L964" s="37" t="s">
        <v>113</v>
      </c>
      <c r="M964" s="37" t="n">
        <f aca="false">IF(OR(E964="",F964=""),"",F964-E964)</f>
        <v>16</v>
      </c>
      <c r="N964" s="37" t="n">
        <f aca="false">IF(OR(E964="",G964=""),"",G964-E964)</f>
        <v>50</v>
      </c>
    </row>
    <row r="965" customFormat="false" ht="15" hidden="false" customHeight="false" outlineLevel="0" collapsed="false">
      <c r="A965" s="37" t="s">
        <v>3297</v>
      </c>
      <c r="B965" s="37" t="s">
        <v>1321</v>
      </c>
      <c r="C965" s="37" t="s">
        <v>61</v>
      </c>
      <c r="D965" s="37" t="s">
        <v>423</v>
      </c>
      <c r="E965" s="38" t="n">
        <v>42050</v>
      </c>
      <c r="F965" s="38" t="n">
        <v>42068</v>
      </c>
      <c r="G965" s="38" t="n">
        <v>42093</v>
      </c>
      <c r="H965" s="37" t="n">
        <v>152</v>
      </c>
      <c r="I965" s="37" t="n">
        <v>10</v>
      </c>
      <c r="J965" s="37" t="n">
        <v>1</v>
      </c>
      <c r="K965" s="39" t="n">
        <v>10378</v>
      </c>
      <c r="L965" s="37" t="s">
        <v>114</v>
      </c>
      <c r="M965" s="37" t="n">
        <f aca="false">IF(OR(E965="",F965=""),"",F965-E965)</f>
        <v>18</v>
      </c>
      <c r="N965" s="37" t="n">
        <f aca="false">IF(OR(E965="",G965=""),"",G965-E965)</f>
        <v>43</v>
      </c>
    </row>
    <row r="966" customFormat="false" ht="15" hidden="false" customHeight="false" outlineLevel="0" collapsed="false">
      <c r="A966" s="37" t="s">
        <v>3298</v>
      </c>
      <c r="B966" s="37" t="s">
        <v>1543</v>
      </c>
      <c r="C966" s="37" t="s">
        <v>62</v>
      </c>
      <c r="D966" s="37" t="s">
        <v>352</v>
      </c>
      <c r="E966" s="38" t="n">
        <v>46203</v>
      </c>
      <c r="F966" s="38" t="n">
        <v>46202</v>
      </c>
      <c r="G966" s="38" t="n">
        <v>46251</v>
      </c>
      <c r="H966" s="37" t="n">
        <v>32</v>
      </c>
      <c r="I966" s="37" t="n">
        <v>6</v>
      </c>
      <c r="J966" s="37" t="n">
        <v>1</v>
      </c>
      <c r="K966" s="39" t="n">
        <v>45018</v>
      </c>
      <c r="L966" s="37" t="s">
        <v>113</v>
      </c>
      <c r="M966" s="37" t="n">
        <f aca="false">IF(OR(E966="",F966=""),"",F966-E966)</f>
        <v>-1</v>
      </c>
      <c r="N966" s="37" t="n">
        <f aca="false">IF(OR(E966="",G966=""),"",G966-E966)</f>
        <v>48</v>
      </c>
    </row>
    <row r="967" customFormat="false" ht="15" hidden="false" customHeight="false" outlineLevel="0" collapsed="false">
      <c r="A967" s="37" t="s">
        <v>3299</v>
      </c>
      <c r="B967" s="37" t="s">
        <v>1229</v>
      </c>
      <c r="C967" s="37" t="s">
        <v>61</v>
      </c>
      <c r="D967" s="37" t="s">
        <v>423</v>
      </c>
      <c r="E967" s="38" t="n">
        <v>44647</v>
      </c>
      <c r="F967" s="38" t="n">
        <v>44683</v>
      </c>
      <c r="G967" s="38" t="n">
        <v>44705</v>
      </c>
      <c r="H967" s="37" t="n">
        <v>33</v>
      </c>
      <c r="I967" s="37" t="n">
        <v>4</v>
      </c>
      <c r="J967" s="37" t="n">
        <v>2</v>
      </c>
      <c r="K967" s="39" t="n">
        <v>21496</v>
      </c>
      <c r="L967" s="37" t="s">
        <v>111</v>
      </c>
      <c r="M967" s="37" t="n">
        <f aca="false">IF(OR(E967="",F967=""),"",F967-E967)</f>
        <v>36</v>
      </c>
      <c r="N967" s="37" t="n">
        <f aca="false">IF(OR(E967="",G967=""),"",G967-E967)</f>
        <v>58</v>
      </c>
    </row>
    <row r="968" customFormat="false" ht="15" hidden="false" customHeight="false" outlineLevel="0" collapsed="false">
      <c r="A968" s="37" t="s">
        <v>3300</v>
      </c>
      <c r="B968" s="37" t="s">
        <v>1544</v>
      </c>
      <c r="C968" s="37" t="s">
        <v>63</v>
      </c>
      <c r="D968" s="37" t="s">
        <v>388</v>
      </c>
      <c r="E968" s="38" t="n">
        <v>43684</v>
      </c>
      <c r="F968" s="38" t="n">
        <v>43694</v>
      </c>
      <c r="G968" s="38" t="n">
        <v>43747</v>
      </c>
      <c r="H968" s="37" t="n">
        <v>89</v>
      </c>
      <c r="I968" s="37" t="n">
        <v>10</v>
      </c>
      <c r="J968" s="37" t="n">
        <v>3</v>
      </c>
      <c r="K968" s="39" t="n">
        <v>55006</v>
      </c>
      <c r="L968" s="37" t="s">
        <v>114</v>
      </c>
      <c r="M968" s="37" t="n">
        <f aca="false">IF(OR(E968="",F968=""),"",F968-E968)</f>
        <v>10</v>
      </c>
      <c r="N968" s="37" t="n">
        <f aca="false">IF(OR(E968="",G968=""),"",G968-E968)</f>
        <v>63</v>
      </c>
    </row>
    <row r="969" customFormat="false" ht="15" hidden="false" customHeight="false" outlineLevel="0" collapsed="false">
      <c r="A969" s="37" t="s">
        <v>3301</v>
      </c>
      <c r="B969" s="37" t="s">
        <v>1141</v>
      </c>
      <c r="C969" s="37" t="s">
        <v>64</v>
      </c>
      <c r="D969" s="37" t="s">
        <v>457</v>
      </c>
      <c r="E969" s="38" t="n">
        <v>42336</v>
      </c>
      <c r="F969" s="38" t="n">
        <v>42337</v>
      </c>
      <c r="G969" s="38" t="n">
        <v>42382</v>
      </c>
      <c r="H969" s="37" t="n">
        <v>81</v>
      </c>
      <c r="I969" s="37" t="n">
        <v>4</v>
      </c>
      <c r="J969" s="37" t="n">
        <v>2</v>
      </c>
      <c r="K969" s="39" t="n">
        <v>33474</v>
      </c>
      <c r="L969" s="37" t="s">
        <v>112</v>
      </c>
      <c r="M969" s="37" t="n">
        <f aca="false">IF(OR(E969="",F969=""),"",F969-E969)</f>
        <v>1</v>
      </c>
      <c r="N969" s="37" t="n">
        <f aca="false">IF(OR(E969="",G969=""),"",G969-E969)</f>
        <v>46</v>
      </c>
    </row>
    <row r="970" customFormat="false" ht="15" hidden="false" customHeight="false" outlineLevel="0" collapsed="false">
      <c r="A970" s="37" t="s">
        <v>3302</v>
      </c>
      <c r="B970" s="37" t="s">
        <v>1545</v>
      </c>
      <c r="C970" s="37" t="s">
        <v>60</v>
      </c>
      <c r="D970" s="37" t="s">
        <v>366</v>
      </c>
      <c r="E970" s="38" t="n">
        <v>45936</v>
      </c>
      <c r="F970" s="38" t="n">
        <v>45934</v>
      </c>
      <c r="G970" s="38" t="n">
        <v>45981</v>
      </c>
      <c r="H970" s="37" t="n">
        <v>27</v>
      </c>
      <c r="I970" s="37" t="n">
        <v>10</v>
      </c>
      <c r="J970" s="37" t="n">
        <v>3</v>
      </c>
      <c r="K970" s="39" t="n">
        <v>25976</v>
      </c>
      <c r="L970" s="37" t="s">
        <v>111</v>
      </c>
      <c r="M970" s="37" t="n">
        <f aca="false">IF(OR(E970="",F970=""),"",F970-E970)</f>
        <v>-2</v>
      </c>
      <c r="N970" s="37" t="n">
        <f aca="false">IF(OR(E970="",G970=""),"",G970-E970)</f>
        <v>45</v>
      </c>
    </row>
    <row r="971" customFormat="false" ht="15" hidden="false" customHeight="false" outlineLevel="0" collapsed="false">
      <c r="A971" s="37" t="s">
        <v>3303</v>
      </c>
      <c r="B971" s="37" t="s">
        <v>1546</v>
      </c>
      <c r="C971" s="37" t="s">
        <v>61</v>
      </c>
      <c r="D971" s="37" t="s">
        <v>573</v>
      </c>
      <c r="E971" s="38" t="n">
        <v>42055</v>
      </c>
      <c r="F971" s="38" t="n">
        <v>42074</v>
      </c>
      <c r="G971" s="38" t="n">
        <v>42116</v>
      </c>
      <c r="H971" s="37" t="n">
        <v>115</v>
      </c>
      <c r="I971" s="37" t="n">
        <v>6</v>
      </c>
      <c r="J971" s="37" t="n">
        <v>3</v>
      </c>
      <c r="K971" s="39" t="n">
        <v>63720</v>
      </c>
      <c r="L971" s="37" t="s">
        <v>115</v>
      </c>
      <c r="M971" s="37" t="n">
        <f aca="false">IF(OR(E971="",F971=""),"",F971-E971)</f>
        <v>19</v>
      </c>
      <c r="N971" s="37" t="n">
        <f aca="false">IF(OR(E971="",G971=""),"",G971-E971)</f>
        <v>61</v>
      </c>
    </row>
    <row r="972" customFormat="false" ht="15" hidden="false" customHeight="false" outlineLevel="0" collapsed="false">
      <c r="A972" s="37" t="s">
        <v>3304</v>
      </c>
      <c r="B972" s="37" t="s">
        <v>1547</v>
      </c>
      <c r="C972" s="37" t="s">
        <v>63</v>
      </c>
      <c r="D972" s="37" t="s">
        <v>371</v>
      </c>
      <c r="E972" s="38" t="n">
        <v>43625</v>
      </c>
      <c r="F972" s="38" t="n">
        <v>43698</v>
      </c>
      <c r="G972" s="38" t="n">
        <v>43734</v>
      </c>
      <c r="H972" s="37" t="n">
        <v>80</v>
      </c>
      <c r="I972" s="37" t="n">
        <v>7</v>
      </c>
      <c r="J972" s="37" t="n">
        <v>1</v>
      </c>
      <c r="K972" s="39" t="n">
        <v>30569</v>
      </c>
      <c r="L972" s="37" t="s">
        <v>112</v>
      </c>
      <c r="M972" s="37" t="n">
        <f aca="false">IF(OR(E972="",F972=""),"",F972-E972)</f>
        <v>73</v>
      </c>
      <c r="N972" s="37" t="n">
        <f aca="false">IF(OR(E972="",G972=""),"",G972-E972)</f>
        <v>109</v>
      </c>
    </row>
    <row r="973" customFormat="false" ht="15" hidden="false" customHeight="false" outlineLevel="0" collapsed="false">
      <c r="A973" s="37" t="s">
        <v>3305</v>
      </c>
      <c r="B973" s="37" t="s">
        <v>1548</v>
      </c>
      <c r="C973" s="37" t="s">
        <v>60</v>
      </c>
      <c r="D973" s="37" t="s">
        <v>366</v>
      </c>
      <c r="E973" s="38" t="n">
        <v>44789</v>
      </c>
      <c r="F973" s="38" t="n">
        <v>44804</v>
      </c>
      <c r="G973" s="38" t="n">
        <v>44850</v>
      </c>
      <c r="H973" s="37" t="n">
        <v>208</v>
      </c>
      <c r="I973" s="37" t="n">
        <v>3</v>
      </c>
      <c r="J973" s="37" t="n">
        <v>3</v>
      </c>
      <c r="K973" s="39" t="n">
        <v>11783</v>
      </c>
      <c r="L973" s="37" t="s">
        <v>111</v>
      </c>
      <c r="M973" s="37" t="n">
        <f aca="false">IF(OR(E973="",F973=""),"",F973-E973)</f>
        <v>15</v>
      </c>
      <c r="N973" s="37" t="n">
        <f aca="false">IF(OR(E973="",G973=""),"",G973-E973)</f>
        <v>61</v>
      </c>
    </row>
    <row r="974" customFormat="false" ht="15" hidden="false" customHeight="false" outlineLevel="0" collapsed="false">
      <c r="A974" s="37" t="s">
        <v>3306</v>
      </c>
      <c r="B974" s="37" t="s">
        <v>1549</v>
      </c>
      <c r="C974" s="37" t="s">
        <v>60</v>
      </c>
      <c r="D974" s="37" t="s">
        <v>366</v>
      </c>
      <c r="E974" s="38" t="n">
        <v>45167</v>
      </c>
      <c r="F974" s="38" t="n">
        <v>45182</v>
      </c>
      <c r="G974" s="38" t="n">
        <v>45207</v>
      </c>
      <c r="H974" s="37" t="n">
        <v>26</v>
      </c>
      <c r="I974" s="37" t="n">
        <v>14</v>
      </c>
      <c r="J974" s="37" t="n">
        <v>1</v>
      </c>
      <c r="K974" s="39" t="n">
        <v>17249</v>
      </c>
      <c r="L974" s="37" t="s">
        <v>112</v>
      </c>
      <c r="M974" s="37" t="n">
        <f aca="false">IF(OR(E974="",F974=""),"",F974-E974)</f>
        <v>15</v>
      </c>
      <c r="N974" s="37" t="n">
        <f aca="false">IF(OR(E974="",G974=""),"",G974-E974)</f>
        <v>40</v>
      </c>
    </row>
    <row r="975" customFormat="false" ht="15" hidden="false" customHeight="false" outlineLevel="0" collapsed="false">
      <c r="A975" s="37" t="s">
        <v>3307</v>
      </c>
      <c r="B975" s="37" t="s">
        <v>881</v>
      </c>
      <c r="C975" s="37" t="s">
        <v>60</v>
      </c>
      <c r="D975" s="37" t="s">
        <v>407</v>
      </c>
      <c r="E975" s="38" t="n">
        <v>41964</v>
      </c>
      <c r="F975" s="38" t="n">
        <v>41965</v>
      </c>
      <c r="G975" s="38" t="n">
        <v>42003</v>
      </c>
      <c r="H975" s="37" t="n">
        <v>48</v>
      </c>
      <c r="I975" s="37" t="n">
        <v>12</v>
      </c>
      <c r="J975" s="37" t="n">
        <v>3</v>
      </c>
      <c r="K975" s="39" t="n">
        <v>34159</v>
      </c>
      <c r="L975" s="37" t="s">
        <v>113</v>
      </c>
      <c r="M975" s="37" t="n">
        <f aca="false">IF(OR(E975="",F975=""),"",F975-E975)</f>
        <v>1</v>
      </c>
      <c r="N975" s="37" t="n">
        <f aca="false">IF(OR(E975="",G975=""),"",G975-E975)</f>
        <v>39</v>
      </c>
    </row>
    <row r="976" customFormat="false" ht="15" hidden="false" customHeight="false" outlineLevel="0" collapsed="false">
      <c r="A976" s="37" t="s">
        <v>3308</v>
      </c>
      <c r="B976" s="37" t="s">
        <v>808</v>
      </c>
      <c r="C976" s="37" t="s">
        <v>66</v>
      </c>
      <c r="D976" s="37" t="s">
        <v>434</v>
      </c>
      <c r="E976" s="38" t="n">
        <v>44388</v>
      </c>
      <c r="F976" s="38" t="n">
        <v>44397</v>
      </c>
      <c r="G976" s="38" t="n">
        <v>44435</v>
      </c>
      <c r="H976" s="37" t="n">
        <v>31</v>
      </c>
      <c r="I976" s="37" t="n">
        <v>4</v>
      </c>
      <c r="J976" s="37" t="n">
        <v>1</v>
      </c>
      <c r="K976" s="39" t="n">
        <v>38602</v>
      </c>
      <c r="L976" s="37" t="s">
        <v>111</v>
      </c>
      <c r="M976" s="37" t="n">
        <f aca="false">IF(OR(E976="",F976=""),"",F976-E976)</f>
        <v>9</v>
      </c>
      <c r="N976" s="37" t="n">
        <f aca="false">IF(OR(E976="",G976=""),"",G976-E976)</f>
        <v>47</v>
      </c>
    </row>
    <row r="977" customFormat="false" ht="15" hidden="false" customHeight="false" outlineLevel="0" collapsed="false">
      <c r="A977" s="37" t="s">
        <v>3309</v>
      </c>
      <c r="B977" s="37" t="s">
        <v>1550</v>
      </c>
      <c r="C977" s="37" t="s">
        <v>67</v>
      </c>
      <c r="D977" s="37" t="s">
        <v>357</v>
      </c>
      <c r="E977" s="38" t="n">
        <v>45622</v>
      </c>
      <c r="F977" s="38" t="n">
        <v>45630</v>
      </c>
      <c r="G977" s="38" t="n">
        <v>45687</v>
      </c>
      <c r="H977" s="37" t="n">
        <v>40</v>
      </c>
      <c r="I977" s="37" t="n">
        <v>3</v>
      </c>
      <c r="J977" s="37" t="n">
        <v>1</v>
      </c>
      <c r="K977" s="39" t="n">
        <v>33106</v>
      </c>
      <c r="L977" s="37" t="s">
        <v>111</v>
      </c>
      <c r="M977" s="37" t="n">
        <f aca="false">IF(OR(E977="",F977=""),"",F977-E977)</f>
        <v>8</v>
      </c>
      <c r="N977" s="37" t="n">
        <f aca="false">IF(OR(E977="",G977=""),"",G977-E977)</f>
        <v>65</v>
      </c>
    </row>
    <row r="978" customFormat="false" ht="15" hidden="false" customHeight="false" outlineLevel="0" collapsed="false">
      <c r="A978" s="37" t="s">
        <v>3310</v>
      </c>
      <c r="B978" s="37" t="s">
        <v>1552</v>
      </c>
      <c r="C978" s="37" t="s">
        <v>67</v>
      </c>
      <c r="D978" s="37" t="s">
        <v>716</v>
      </c>
      <c r="E978" s="38" t="n">
        <v>44982</v>
      </c>
      <c r="F978" s="38" t="n">
        <v>44981</v>
      </c>
      <c r="G978" s="38" t="n">
        <v>45015</v>
      </c>
      <c r="H978" s="37" t="n">
        <v>42</v>
      </c>
      <c r="I978" s="37" t="n">
        <v>11</v>
      </c>
      <c r="J978" s="37" t="n">
        <v>3</v>
      </c>
      <c r="K978" s="39" t="n">
        <v>41111</v>
      </c>
      <c r="L978" s="37" t="s">
        <v>114</v>
      </c>
      <c r="M978" s="37" t="n">
        <f aca="false">IF(OR(E978="",F978=""),"",F978-E978)</f>
        <v>-1</v>
      </c>
      <c r="N978" s="37" t="n">
        <f aca="false">IF(OR(E978="",G978=""),"",G978-E978)</f>
        <v>33</v>
      </c>
    </row>
    <row r="979" customFormat="false" ht="15" hidden="false" customHeight="false" outlineLevel="0" collapsed="false">
      <c r="A979" s="37" t="s">
        <v>3311</v>
      </c>
      <c r="B979" s="37" t="s">
        <v>836</v>
      </c>
      <c r="C979" s="37" t="s">
        <v>63</v>
      </c>
      <c r="D979" s="37" t="s">
        <v>529</v>
      </c>
      <c r="E979" s="38" t="n">
        <v>44725</v>
      </c>
      <c r="F979" s="38" t="n">
        <v>44785</v>
      </c>
      <c r="G979" s="38" t="n">
        <v>44802</v>
      </c>
      <c r="H979" s="37" t="n">
        <v>74</v>
      </c>
      <c r="I979" s="37" t="n">
        <v>11</v>
      </c>
      <c r="J979" s="37" t="n">
        <v>1</v>
      </c>
      <c r="K979" s="39" t="n">
        <v>106186</v>
      </c>
      <c r="L979" s="37" t="s">
        <v>114</v>
      </c>
      <c r="M979" s="37" t="n">
        <f aca="false">IF(OR(E979="",F979=""),"",F979-E979)</f>
        <v>60</v>
      </c>
      <c r="N979" s="37" t="n">
        <f aca="false">IF(OR(E979="",G979=""),"",G979-E979)</f>
        <v>77</v>
      </c>
    </row>
    <row r="980" customFormat="false" ht="15" hidden="false" customHeight="false" outlineLevel="0" collapsed="false">
      <c r="A980" s="37" t="s">
        <v>3312</v>
      </c>
      <c r="B980" s="37" t="s">
        <v>1553</v>
      </c>
      <c r="C980" s="37" t="s">
        <v>61</v>
      </c>
      <c r="D980" s="37" t="s">
        <v>491</v>
      </c>
      <c r="E980" s="38" t="n">
        <v>44929</v>
      </c>
      <c r="F980" s="38" t="n">
        <v>44938</v>
      </c>
      <c r="G980" s="38" t="n">
        <v>44971</v>
      </c>
      <c r="H980" s="37" t="n">
        <v>107</v>
      </c>
      <c r="I980" s="37" t="n">
        <v>13</v>
      </c>
      <c r="J980" s="37" t="n">
        <v>3</v>
      </c>
      <c r="K980" s="39" t="n">
        <v>27741</v>
      </c>
      <c r="L980" s="37" t="s">
        <v>114</v>
      </c>
      <c r="M980" s="37" t="n">
        <f aca="false">IF(OR(E980="",F980=""),"",F980-E980)</f>
        <v>9</v>
      </c>
      <c r="N980" s="37" t="n">
        <f aca="false">IF(OR(E980="",G980=""),"",G980-E980)</f>
        <v>42</v>
      </c>
    </row>
    <row r="981" customFormat="false" ht="15" hidden="false" customHeight="false" outlineLevel="0" collapsed="false">
      <c r="A981" s="37" t="s">
        <v>3313</v>
      </c>
      <c r="B981" s="37" t="s">
        <v>1554</v>
      </c>
      <c r="C981" s="37" t="s">
        <v>60</v>
      </c>
      <c r="D981" s="37" t="s">
        <v>393</v>
      </c>
      <c r="E981" s="38" t="n">
        <v>46008</v>
      </c>
      <c r="F981" s="38" t="n">
        <v>46028</v>
      </c>
      <c r="G981" s="38" t="n">
        <v>46055</v>
      </c>
      <c r="H981" s="37" t="n">
        <v>47</v>
      </c>
      <c r="I981" s="37" t="n">
        <v>10</v>
      </c>
      <c r="J981" s="37" t="n">
        <v>2</v>
      </c>
      <c r="K981" s="39" t="n">
        <v>26712</v>
      </c>
      <c r="L981" s="37" t="s">
        <v>111</v>
      </c>
      <c r="M981" s="37" t="n">
        <f aca="false">IF(OR(E981="",F981=""),"",F981-E981)</f>
        <v>20</v>
      </c>
      <c r="N981" s="37" t="n">
        <f aca="false">IF(OR(E981="",G981=""),"",G981-E981)</f>
        <v>47</v>
      </c>
    </row>
    <row r="982" customFormat="false" ht="15" hidden="false" customHeight="false" outlineLevel="0" collapsed="false">
      <c r="A982" s="37" t="s">
        <v>3314</v>
      </c>
      <c r="B982" s="37" t="s">
        <v>852</v>
      </c>
      <c r="C982" s="37" t="s">
        <v>63</v>
      </c>
      <c r="D982" s="37" t="s">
        <v>529</v>
      </c>
      <c r="E982" s="38" t="n">
        <v>45829</v>
      </c>
      <c r="F982" s="38" t="n">
        <v>45852</v>
      </c>
      <c r="G982" s="38" t="n">
        <v>45871</v>
      </c>
      <c r="H982" s="37" t="n">
        <v>82</v>
      </c>
      <c r="I982" s="37" t="n">
        <v>7</v>
      </c>
      <c r="J982" s="37" t="n">
        <v>1</v>
      </c>
      <c r="K982" s="39" t="n">
        <v>17095</v>
      </c>
      <c r="L982" s="37" t="s">
        <v>115</v>
      </c>
      <c r="M982" s="37" t="n">
        <f aca="false">IF(OR(E982="",F982=""),"",F982-E982)</f>
        <v>23</v>
      </c>
      <c r="N982" s="37" t="n">
        <f aca="false">IF(OR(E982="",G982=""),"",G982-E982)</f>
        <v>42</v>
      </c>
    </row>
    <row r="983" customFormat="false" ht="15" hidden="false" customHeight="false" outlineLevel="0" collapsed="false">
      <c r="A983" s="37" t="s">
        <v>3315</v>
      </c>
      <c r="B983" s="37" t="s">
        <v>1555</v>
      </c>
      <c r="C983" s="37" t="s">
        <v>61</v>
      </c>
      <c r="D983" s="37" t="s">
        <v>380</v>
      </c>
      <c r="E983" s="38" t="n">
        <v>45841</v>
      </c>
      <c r="F983" s="38" t="n">
        <v>45838</v>
      </c>
      <c r="G983" s="38" t="n">
        <v>45886</v>
      </c>
      <c r="H983" s="37" t="n">
        <v>35</v>
      </c>
      <c r="I983" s="37" t="n">
        <v>9</v>
      </c>
      <c r="J983" s="37" t="n">
        <v>1</v>
      </c>
      <c r="K983" s="39" t="n">
        <v>44083</v>
      </c>
      <c r="L983" s="37" t="s">
        <v>113</v>
      </c>
      <c r="M983" s="37" t="n">
        <f aca="false">IF(OR(E983="",F983=""),"",F983-E983)</f>
        <v>-3</v>
      </c>
      <c r="N983" s="37" t="n">
        <f aca="false">IF(OR(E983="",G983=""),"",G983-E983)</f>
        <v>45</v>
      </c>
    </row>
    <row r="984" customFormat="false" ht="15" hidden="false" customHeight="false" outlineLevel="0" collapsed="false">
      <c r="A984" s="37" t="s">
        <v>3316</v>
      </c>
      <c r="B984" s="37" t="s">
        <v>1556</v>
      </c>
      <c r="C984" s="37" t="s">
        <v>65</v>
      </c>
      <c r="D984" s="37" t="s">
        <v>650</v>
      </c>
      <c r="E984" s="38" t="n">
        <v>45312</v>
      </c>
      <c r="F984" s="38" t="n">
        <v>45329</v>
      </c>
      <c r="G984" s="38" t="n">
        <v>45353</v>
      </c>
      <c r="H984" s="37" t="n">
        <v>69</v>
      </c>
      <c r="I984" s="37" t="n">
        <v>8</v>
      </c>
      <c r="J984" s="37" t="n">
        <v>1</v>
      </c>
      <c r="K984" s="39" t="n">
        <v>35434</v>
      </c>
      <c r="L984" s="37" t="s">
        <v>111</v>
      </c>
      <c r="M984" s="37" t="n">
        <f aca="false">IF(OR(E984="",F984=""),"",F984-E984)</f>
        <v>17</v>
      </c>
      <c r="N984" s="37" t="n">
        <f aca="false">IF(OR(E984="",G984=""),"",G984-E984)</f>
        <v>41</v>
      </c>
    </row>
    <row r="985" customFormat="false" ht="15" hidden="false" customHeight="false" outlineLevel="0" collapsed="false">
      <c r="A985" s="37" t="s">
        <v>3317</v>
      </c>
      <c r="B985" s="37" t="s">
        <v>1557</v>
      </c>
      <c r="C985" s="37" t="s">
        <v>62</v>
      </c>
      <c r="D985" s="37" t="s">
        <v>352</v>
      </c>
      <c r="E985" s="38" t="n">
        <v>45831</v>
      </c>
      <c r="F985" s="38" t="n">
        <v>45841</v>
      </c>
      <c r="G985" s="38" t="n">
        <v>45880</v>
      </c>
      <c r="H985" s="37" t="n">
        <v>71</v>
      </c>
      <c r="I985" s="37" t="n">
        <v>10</v>
      </c>
      <c r="J985" s="37" t="n">
        <v>1</v>
      </c>
      <c r="K985" s="39" t="n">
        <v>31950</v>
      </c>
      <c r="L985" s="37" t="s">
        <v>112</v>
      </c>
      <c r="M985" s="37" t="n">
        <f aca="false">IF(OR(E985="",F985=""),"",F985-E985)</f>
        <v>10</v>
      </c>
      <c r="N985" s="37" t="n">
        <f aca="false">IF(OR(E985="",G985=""),"",G985-E985)</f>
        <v>49</v>
      </c>
    </row>
    <row r="986" customFormat="false" ht="15" hidden="false" customHeight="false" outlineLevel="0" collapsed="false">
      <c r="A986" s="37" t="s">
        <v>3318</v>
      </c>
      <c r="B986" s="37" t="s">
        <v>1558</v>
      </c>
      <c r="C986" s="37" t="s">
        <v>60</v>
      </c>
      <c r="D986" s="37" t="s">
        <v>393</v>
      </c>
      <c r="E986" s="38" t="n">
        <v>43825</v>
      </c>
      <c r="F986" s="38" t="n">
        <v>43817</v>
      </c>
      <c r="G986" s="38" t="n">
        <v>43875</v>
      </c>
      <c r="H986" s="37" t="n">
        <v>28</v>
      </c>
      <c r="I986" s="37" t="n">
        <v>13</v>
      </c>
      <c r="J986" s="37" t="n">
        <v>1</v>
      </c>
      <c r="K986" s="39" t="n">
        <v>12673</v>
      </c>
      <c r="L986" s="37" t="s">
        <v>113</v>
      </c>
      <c r="M986" s="37" t="n">
        <f aca="false">IF(OR(E986="",F986=""),"",F986-E986)</f>
        <v>-8</v>
      </c>
      <c r="N986" s="37" t="n">
        <f aca="false">IF(OR(E986="",G986=""),"",G986-E986)</f>
        <v>50</v>
      </c>
    </row>
    <row r="987" customFormat="false" ht="15" hidden="false" customHeight="false" outlineLevel="0" collapsed="false">
      <c r="A987" s="37" t="s">
        <v>3319</v>
      </c>
      <c r="B987" s="37" t="s">
        <v>1559</v>
      </c>
      <c r="C987" s="37" t="s">
        <v>61</v>
      </c>
      <c r="D987" s="37" t="s">
        <v>491</v>
      </c>
      <c r="E987" s="38" t="n">
        <v>45440</v>
      </c>
      <c r="F987" s="38" t="n">
        <v>45472</v>
      </c>
      <c r="G987" s="38" t="n">
        <v>45488</v>
      </c>
      <c r="H987" s="37" t="n">
        <v>133</v>
      </c>
      <c r="I987" s="37" t="n">
        <v>10</v>
      </c>
      <c r="J987" s="37" t="n">
        <v>3</v>
      </c>
      <c r="K987" s="39" t="n">
        <v>49290</v>
      </c>
      <c r="L987" s="37" t="s">
        <v>113</v>
      </c>
      <c r="M987" s="37" t="n">
        <f aca="false">IF(OR(E987="",F987=""),"",F987-E987)</f>
        <v>32</v>
      </c>
      <c r="N987" s="37" t="n">
        <f aca="false">IF(OR(E987="",G987=""),"",G987-E987)</f>
        <v>48</v>
      </c>
    </row>
    <row r="988" customFormat="false" ht="15" hidden="false" customHeight="false" outlineLevel="0" collapsed="false">
      <c r="A988" s="37" t="s">
        <v>3320</v>
      </c>
      <c r="B988" s="37" t="s">
        <v>544</v>
      </c>
      <c r="C988" s="37" t="s">
        <v>62</v>
      </c>
      <c r="D988" s="37" t="s">
        <v>485</v>
      </c>
      <c r="E988" s="38" t="n">
        <v>42928</v>
      </c>
      <c r="F988" s="38" t="n">
        <v>42926</v>
      </c>
      <c r="G988" s="38" t="n">
        <v>42984</v>
      </c>
      <c r="H988" s="37" t="n">
        <v>159</v>
      </c>
      <c r="I988" s="37" t="n">
        <v>14</v>
      </c>
      <c r="J988" s="37" t="n">
        <v>1</v>
      </c>
      <c r="K988" s="39" t="n">
        <v>78960</v>
      </c>
      <c r="L988" s="37" t="s">
        <v>111</v>
      </c>
      <c r="M988" s="37" t="n">
        <f aca="false">IF(OR(E988="",F988=""),"",F988-E988)</f>
        <v>-2</v>
      </c>
      <c r="N988" s="37" t="n">
        <f aca="false">IF(OR(E988="",G988=""),"",G988-E988)</f>
        <v>56</v>
      </c>
    </row>
    <row r="989" customFormat="false" ht="15" hidden="false" customHeight="false" outlineLevel="0" collapsed="false">
      <c r="A989" s="37" t="s">
        <v>3321</v>
      </c>
      <c r="B989" s="37" t="s">
        <v>1560</v>
      </c>
      <c r="C989" s="37" t="s">
        <v>62</v>
      </c>
      <c r="D989" s="37" t="s">
        <v>481</v>
      </c>
      <c r="E989" s="38" t="n">
        <v>44603</v>
      </c>
      <c r="F989" s="38" t="n">
        <v>44630</v>
      </c>
      <c r="G989" s="38" t="n">
        <v>44678</v>
      </c>
      <c r="H989" s="37" t="n">
        <v>93</v>
      </c>
      <c r="I989" s="37" t="n">
        <v>9</v>
      </c>
      <c r="J989" s="37" t="n">
        <v>3</v>
      </c>
      <c r="K989" s="39" t="n">
        <v>48294</v>
      </c>
      <c r="L989" s="37" t="s">
        <v>113</v>
      </c>
      <c r="M989" s="37" t="n">
        <f aca="false">IF(OR(E989="",F989=""),"",F989-E989)</f>
        <v>27</v>
      </c>
      <c r="N989" s="37" t="n">
        <f aca="false">IF(OR(E989="",G989=""),"",G989-E989)</f>
        <v>75</v>
      </c>
    </row>
    <row r="990" customFormat="false" ht="15" hidden="false" customHeight="false" outlineLevel="0" collapsed="false">
      <c r="A990" s="37" t="s">
        <v>3322</v>
      </c>
      <c r="B990" s="37" t="s">
        <v>564</v>
      </c>
      <c r="C990" s="37" t="s">
        <v>62</v>
      </c>
      <c r="D990" s="37" t="s">
        <v>481</v>
      </c>
      <c r="E990" s="38" t="n">
        <v>41903</v>
      </c>
      <c r="F990" s="38" t="n">
        <v>41905</v>
      </c>
      <c r="G990" s="38" t="n">
        <v>41933</v>
      </c>
      <c r="H990" s="37" t="n">
        <v>76</v>
      </c>
      <c r="I990" s="37" t="n">
        <v>9</v>
      </c>
      <c r="J990" s="37" t="n">
        <v>3</v>
      </c>
      <c r="K990" s="39" t="n">
        <v>7549</v>
      </c>
      <c r="L990" s="37" t="s">
        <v>113</v>
      </c>
      <c r="M990" s="37" t="n">
        <f aca="false">IF(OR(E990="",F990=""),"",F990-E990)</f>
        <v>2</v>
      </c>
      <c r="N990" s="37" t="n">
        <f aca="false">IF(OR(E990="",G990=""),"",G990-E990)</f>
        <v>30</v>
      </c>
    </row>
    <row r="991" customFormat="false" ht="15" hidden="false" customHeight="false" outlineLevel="0" collapsed="false">
      <c r="A991" s="37" t="s">
        <v>3323</v>
      </c>
      <c r="B991" s="37" t="s">
        <v>1066</v>
      </c>
      <c r="C991" s="37" t="s">
        <v>62</v>
      </c>
      <c r="D991" s="37" t="s">
        <v>481</v>
      </c>
      <c r="E991" s="38" t="n">
        <v>44738</v>
      </c>
      <c r="F991" s="38" t="n">
        <v>44809</v>
      </c>
      <c r="G991" s="38" t="n">
        <v>44843</v>
      </c>
      <c r="H991" s="37" t="n">
        <v>38</v>
      </c>
      <c r="I991" s="37" t="n">
        <v>8</v>
      </c>
      <c r="J991" s="37" t="n">
        <v>1</v>
      </c>
      <c r="K991" s="39" t="n">
        <v>46828</v>
      </c>
      <c r="L991" s="37" t="s">
        <v>115</v>
      </c>
      <c r="M991" s="37" t="n">
        <f aca="false">IF(OR(E991="",F991=""),"",F991-E991)</f>
        <v>71</v>
      </c>
      <c r="N991" s="37" t="n">
        <f aca="false">IF(OR(E991="",G991=""),"",G991-E991)</f>
        <v>105</v>
      </c>
    </row>
    <row r="992" customFormat="false" ht="15" hidden="false" customHeight="false" outlineLevel="0" collapsed="false">
      <c r="A992" s="37" t="s">
        <v>3324</v>
      </c>
      <c r="B992" s="37" t="s">
        <v>1562</v>
      </c>
      <c r="C992" s="37" t="s">
        <v>62</v>
      </c>
      <c r="D992" s="37" t="s">
        <v>485</v>
      </c>
      <c r="E992" s="38" t="n">
        <v>42799</v>
      </c>
      <c r="F992" s="38" t="n">
        <v>42791</v>
      </c>
      <c r="G992" s="38" t="n">
        <v>42837</v>
      </c>
      <c r="H992" s="37" t="n">
        <v>65</v>
      </c>
      <c r="I992" s="37" t="n">
        <v>7</v>
      </c>
      <c r="J992" s="37" t="n">
        <v>3</v>
      </c>
      <c r="K992" s="39" t="n">
        <v>37287</v>
      </c>
      <c r="L992" s="37" t="s">
        <v>113</v>
      </c>
      <c r="M992" s="37" t="n">
        <f aca="false">IF(OR(E992="",F992=""),"",F992-E992)</f>
        <v>-8</v>
      </c>
      <c r="N992" s="37" t="n">
        <f aca="false">IF(OR(E992="",G992=""),"",G992-E992)</f>
        <v>38</v>
      </c>
    </row>
    <row r="993" customFormat="false" ht="15" hidden="false" customHeight="false" outlineLevel="0" collapsed="false">
      <c r="A993" s="37" t="s">
        <v>3325</v>
      </c>
      <c r="B993" s="37" t="s">
        <v>1563</v>
      </c>
      <c r="C993" s="37" t="s">
        <v>62</v>
      </c>
      <c r="D993" s="37" t="s">
        <v>481</v>
      </c>
      <c r="E993" s="38" t="n">
        <v>42032</v>
      </c>
      <c r="F993" s="38" t="n">
        <v>42080</v>
      </c>
      <c r="G993" s="38" t="n">
        <v>42097</v>
      </c>
      <c r="H993" s="37" t="n">
        <v>75</v>
      </c>
      <c r="I993" s="37" t="n">
        <v>4</v>
      </c>
      <c r="J993" s="37" t="n">
        <v>1</v>
      </c>
      <c r="K993" s="39" t="n">
        <v>36525</v>
      </c>
      <c r="L993" s="37" t="s">
        <v>111</v>
      </c>
      <c r="M993" s="37" t="n">
        <f aca="false">IF(OR(E993="",F993=""),"",F993-E993)</f>
        <v>48</v>
      </c>
      <c r="N993" s="37" t="n">
        <f aca="false">IF(OR(E993="",G993=""),"",G993-E993)</f>
        <v>65</v>
      </c>
    </row>
    <row r="994" customFormat="false" ht="15" hidden="false" customHeight="false" outlineLevel="0" collapsed="false">
      <c r="A994" s="37" t="s">
        <v>3326</v>
      </c>
      <c r="B994" s="37" t="s">
        <v>1564</v>
      </c>
      <c r="C994" s="37" t="s">
        <v>67</v>
      </c>
      <c r="D994" s="37" t="s">
        <v>664</v>
      </c>
      <c r="E994" s="38" t="n">
        <v>42263</v>
      </c>
      <c r="F994" s="38" t="n">
        <v>42254</v>
      </c>
      <c r="G994" s="38" t="n">
        <v>42312</v>
      </c>
      <c r="H994" s="37" t="n">
        <v>51</v>
      </c>
      <c r="I994" s="37" t="n">
        <v>8</v>
      </c>
      <c r="J994" s="37" t="n">
        <v>1</v>
      </c>
      <c r="K994" s="39" t="n">
        <v>51882</v>
      </c>
      <c r="L994" s="37" t="s">
        <v>113</v>
      </c>
      <c r="M994" s="37" t="n">
        <f aca="false">IF(OR(E994="",F994=""),"",F994-E994)</f>
        <v>-9</v>
      </c>
      <c r="N994" s="37" t="n">
        <f aca="false">IF(OR(E994="",G994=""),"",G994-E994)</f>
        <v>49</v>
      </c>
    </row>
    <row r="995" customFormat="false" ht="15" hidden="false" customHeight="false" outlineLevel="0" collapsed="false">
      <c r="A995" s="37" t="s">
        <v>3327</v>
      </c>
      <c r="B995" s="37" t="s">
        <v>1565</v>
      </c>
      <c r="C995" s="37" t="s">
        <v>60</v>
      </c>
      <c r="D995" s="37" t="s">
        <v>393</v>
      </c>
      <c r="E995" s="38" t="n">
        <v>44650</v>
      </c>
      <c r="F995" s="38" t="n">
        <v>44651</v>
      </c>
      <c r="G995" s="38" t="n">
        <v>44687</v>
      </c>
      <c r="H995" s="37" t="n">
        <v>78</v>
      </c>
      <c r="I995" s="37" t="n">
        <v>9</v>
      </c>
      <c r="J995" s="37" t="n">
        <v>1</v>
      </c>
      <c r="K995" s="39" t="n">
        <v>28307</v>
      </c>
      <c r="L995" s="37" t="s">
        <v>112</v>
      </c>
      <c r="M995" s="37" t="n">
        <f aca="false">IF(OR(E995="",F995=""),"",F995-E995)</f>
        <v>1</v>
      </c>
      <c r="N995" s="37" t="n">
        <f aca="false">IF(OR(E995="",G995=""),"",G995-E995)</f>
        <v>37</v>
      </c>
    </row>
    <row r="996" customFormat="false" ht="15" hidden="false" customHeight="false" outlineLevel="0" collapsed="false">
      <c r="A996" s="37" t="s">
        <v>3328</v>
      </c>
      <c r="B996" s="37" t="s">
        <v>1566</v>
      </c>
      <c r="C996" s="37" t="s">
        <v>65</v>
      </c>
      <c r="D996" s="37" t="s">
        <v>376</v>
      </c>
      <c r="E996" s="38" t="n">
        <v>41960</v>
      </c>
      <c r="F996" s="38" t="n">
        <v>41984</v>
      </c>
      <c r="G996" s="38" t="n">
        <v>42007</v>
      </c>
      <c r="H996" s="37" t="n">
        <v>121</v>
      </c>
      <c r="I996" s="37" t="n">
        <v>9</v>
      </c>
      <c r="J996" s="37" t="n">
        <v>2</v>
      </c>
      <c r="K996" s="39" t="n">
        <v>24201</v>
      </c>
      <c r="L996" s="37" t="s">
        <v>111</v>
      </c>
      <c r="M996" s="37" t="n">
        <f aca="false">IF(OR(E996="",F996=""),"",F996-E996)</f>
        <v>24</v>
      </c>
      <c r="N996" s="37" t="n">
        <f aca="false">IF(OR(E996="",G996=""),"",G996-E996)</f>
        <v>47</v>
      </c>
    </row>
    <row r="997" customFormat="false" ht="15" hidden="false" customHeight="false" outlineLevel="0" collapsed="false">
      <c r="A997" s="37" t="s">
        <v>3329</v>
      </c>
      <c r="B997" s="37" t="s">
        <v>1567</v>
      </c>
      <c r="C997" s="37" t="s">
        <v>65</v>
      </c>
      <c r="D997" s="37" t="s">
        <v>650</v>
      </c>
      <c r="E997" s="38" t="n">
        <v>45764</v>
      </c>
      <c r="F997" s="38" t="n">
        <v>45773</v>
      </c>
      <c r="G997" s="38" t="n">
        <v>45817</v>
      </c>
      <c r="H997" s="37" t="n">
        <v>91</v>
      </c>
      <c r="I997" s="37" t="n">
        <v>6</v>
      </c>
      <c r="J997" s="37" t="n">
        <v>1</v>
      </c>
      <c r="K997" s="39" t="n">
        <v>47492</v>
      </c>
      <c r="L997" s="37" t="s">
        <v>112</v>
      </c>
      <c r="M997" s="37" t="n">
        <f aca="false">IF(OR(E997="",F997=""),"",F997-E997)</f>
        <v>9</v>
      </c>
      <c r="N997" s="37" t="n">
        <f aca="false">IF(OR(E997="",G997=""),"",G997-E997)</f>
        <v>53</v>
      </c>
    </row>
    <row r="998" customFormat="false" ht="15" hidden="false" customHeight="false" outlineLevel="0" collapsed="false">
      <c r="A998" s="37" t="s">
        <v>3330</v>
      </c>
      <c r="B998" s="37" t="s">
        <v>1568</v>
      </c>
      <c r="C998" s="37" t="s">
        <v>62</v>
      </c>
      <c r="D998" s="37" t="s">
        <v>481</v>
      </c>
      <c r="E998" s="38" t="n">
        <v>43217</v>
      </c>
      <c r="F998" s="38" t="n">
        <v>43260</v>
      </c>
      <c r="G998" s="38" t="n">
        <v>43279</v>
      </c>
      <c r="H998" s="37" t="n">
        <v>93</v>
      </c>
      <c r="I998" s="37" t="n">
        <v>11</v>
      </c>
      <c r="J998" s="37" t="n">
        <v>1</v>
      </c>
      <c r="K998" s="39" t="n">
        <v>53240</v>
      </c>
      <c r="L998" s="37" t="s">
        <v>115</v>
      </c>
      <c r="M998" s="37" t="n">
        <f aca="false">IF(OR(E998="",F998=""),"",F998-E998)</f>
        <v>43</v>
      </c>
      <c r="N998" s="37" t="n">
        <f aca="false">IF(OR(E998="",G998=""),"",G998-E998)</f>
        <v>62</v>
      </c>
    </row>
    <row r="999" customFormat="false" ht="15" hidden="false" customHeight="false" outlineLevel="0" collapsed="false">
      <c r="A999" s="37" t="s">
        <v>3331</v>
      </c>
      <c r="B999" s="37" t="s">
        <v>1481</v>
      </c>
      <c r="C999" s="37" t="s">
        <v>67</v>
      </c>
      <c r="D999" s="37" t="s">
        <v>664</v>
      </c>
      <c r="E999" s="38" t="n">
        <v>45989</v>
      </c>
      <c r="F999" s="38" t="n">
        <v>46041</v>
      </c>
      <c r="G999" s="38" t="n">
        <v>46060</v>
      </c>
      <c r="H999" s="37" t="n">
        <v>139</v>
      </c>
      <c r="I999" s="37" t="n">
        <v>9</v>
      </c>
      <c r="J999" s="37" t="n">
        <v>1</v>
      </c>
      <c r="K999" s="39" t="n">
        <v>43098</v>
      </c>
      <c r="L999" s="37" t="s">
        <v>112</v>
      </c>
      <c r="M999" s="37" t="n">
        <f aca="false">IF(OR(E999="",F999=""),"",F999-E999)</f>
        <v>52</v>
      </c>
      <c r="N999" s="37" t="n">
        <f aca="false">IF(OR(E999="",G999=""),"",G999-E999)</f>
        <v>71</v>
      </c>
    </row>
    <row r="1000" customFormat="false" ht="15" hidden="false" customHeight="false" outlineLevel="0" collapsed="false">
      <c r="A1000" s="37" t="s">
        <v>3332</v>
      </c>
      <c r="B1000" s="37" t="s">
        <v>1569</v>
      </c>
      <c r="C1000" s="37" t="s">
        <v>60</v>
      </c>
      <c r="D1000" s="37" t="s">
        <v>384</v>
      </c>
      <c r="E1000" s="38" t="n">
        <v>45108</v>
      </c>
      <c r="F1000" s="38" t="n">
        <v>45117</v>
      </c>
      <c r="G1000" s="38" t="n">
        <v>45162</v>
      </c>
      <c r="H1000" s="37" t="n">
        <v>110</v>
      </c>
      <c r="I1000" s="37" t="n">
        <v>5</v>
      </c>
      <c r="J1000" s="37" t="n">
        <v>1</v>
      </c>
      <c r="K1000" s="39" t="n">
        <v>35632</v>
      </c>
      <c r="L1000" s="37" t="s">
        <v>111</v>
      </c>
      <c r="M1000" s="37" t="n">
        <f aca="false">IF(OR(E1000="",F1000=""),"",F1000-E1000)</f>
        <v>9</v>
      </c>
      <c r="N1000" s="37" t="n">
        <f aca="false">IF(OR(E1000="",G1000=""),"",G1000-E1000)</f>
        <v>54</v>
      </c>
    </row>
    <row r="1001" customFormat="false" ht="15" hidden="false" customHeight="false" outlineLevel="0" collapsed="false">
      <c r="A1001" s="37" t="s">
        <v>3333</v>
      </c>
      <c r="B1001" s="37" t="s">
        <v>1570</v>
      </c>
      <c r="C1001" s="37" t="s">
        <v>61</v>
      </c>
      <c r="D1001" s="37" t="s">
        <v>573</v>
      </c>
      <c r="E1001" s="38" t="n">
        <v>44687</v>
      </c>
      <c r="F1001" s="38" t="n">
        <v>44693</v>
      </c>
      <c r="G1001" s="38" t="n">
        <v>44720</v>
      </c>
      <c r="H1001" s="37" t="n">
        <v>39</v>
      </c>
      <c r="I1001" s="37" t="n">
        <v>13</v>
      </c>
      <c r="J1001" s="37" t="n">
        <v>1</v>
      </c>
      <c r="K1001" s="39" t="n">
        <v>36623</v>
      </c>
      <c r="L1001" s="37" t="s">
        <v>111</v>
      </c>
      <c r="M1001" s="37" t="n">
        <f aca="false">IF(OR(E1001="",F1001=""),"",F1001-E1001)</f>
        <v>6</v>
      </c>
      <c r="N1001" s="37" t="n">
        <f aca="false">IF(OR(E1001="",G1001=""),"",G1001-E1001)</f>
        <v>33</v>
      </c>
    </row>
    <row r="1002" customFormat="false" ht="15" hidden="false" customHeight="false" outlineLevel="0" collapsed="false">
      <c r="A1002" s="37" t="s">
        <v>3334</v>
      </c>
      <c r="B1002" s="37" t="s">
        <v>1571</v>
      </c>
      <c r="C1002" s="37" t="s">
        <v>60</v>
      </c>
      <c r="D1002" s="37" t="s">
        <v>366</v>
      </c>
      <c r="E1002" s="38" t="n">
        <v>46216</v>
      </c>
      <c r="F1002" s="38" t="n">
        <v>46188</v>
      </c>
      <c r="G1002" s="38" t="n">
        <v>46246</v>
      </c>
      <c r="H1002" s="37" t="n">
        <v>29</v>
      </c>
      <c r="I1002" s="37" t="n">
        <v>3</v>
      </c>
      <c r="J1002" s="37" t="n">
        <v>2</v>
      </c>
      <c r="K1002" s="39" t="n">
        <v>20388</v>
      </c>
      <c r="L1002" s="37" t="s">
        <v>113</v>
      </c>
      <c r="M1002" s="37" t="n">
        <f aca="false">IF(OR(E1002="",F1002=""),"",F1002-E1002)</f>
        <v>-28</v>
      </c>
      <c r="N1002" s="37" t="n">
        <f aca="false">IF(OR(E1002="",G1002=""),"",G1002-E1002)</f>
        <v>30</v>
      </c>
    </row>
    <row r="1003" customFormat="false" ht="15" hidden="false" customHeight="false" outlineLevel="0" collapsed="false">
      <c r="A1003" s="37" t="s">
        <v>3335</v>
      </c>
      <c r="B1003" s="37" t="s">
        <v>1572</v>
      </c>
      <c r="C1003" s="37" t="s">
        <v>61</v>
      </c>
      <c r="D1003" s="37" t="s">
        <v>508</v>
      </c>
      <c r="E1003" s="38" t="n">
        <v>45677</v>
      </c>
      <c r="F1003" s="38" t="n">
        <v>45673</v>
      </c>
      <c r="G1003" s="38" t="n">
        <v>45704</v>
      </c>
      <c r="H1003" s="37" t="n">
        <v>85</v>
      </c>
      <c r="I1003" s="37" t="n">
        <v>7</v>
      </c>
      <c r="J1003" s="37" t="n">
        <v>3</v>
      </c>
      <c r="K1003" s="39" t="n">
        <v>23513</v>
      </c>
      <c r="L1003" s="37" t="s">
        <v>114</v>
      </c>
      <c r="M1003" s="37" t="n">
        <f aca="false">IF(OR(E1003="",F1003=""),"",F1003-E1003)</f>
        <v>-4</v>
      </c>
      <c r="N1003" s="37" t="n">
        <f aca="false">IF(OR(E1003="",G1003=""),"",G1003-E1003)</f>
        <v>27</v>
      </c>
    </row>
    <row r="1004" customFormat="false" ht="15" hidden="false" customHeight="false" outlineLevel="0" collapsed="false">
      <c r="A1004" s="37" t="s">
        <v>3336</v>
      </c>
      <c r="B1004" s="37" t="s">
        <v>1573</v>
      </c>
      <c r="C1004" s="37" t="s">
        <v>60</v>
      </c>
      <c r="D1004" s="37" t="s">
        <v>470</v>
      </c>
      <c r="E1004" s="38" t="n">
        <v>45154</v>
      </c>
      <c r="F1004" s="38" t="n">
        <v>45199</v>
      </c>
      <c r="G1004" s="38" t="n">
        <v>45246</v>
      </c>
      <c r="H1004" s="37" t="n">
        <v>26</v>
      </c>
      <c r="I1004" s="37" t="n">
        <v>4</v>
      </c>
      <c r="J1004" s="37" t="n">
        <v>1</v>
      </c>
      <c r="K1004" s="39" t="n">
        <v>19926</v>
      </c>
      <c r="L1004" s="37" t="s">
        <v>113</v>
      </c>
      <c r="M1004" s="37" t="n">
        <f aca="false">IF(OR(E1004="",F1004=""),"",F1004-E1004)</f>
        <v>45</v>
      </c>
      <c r="N1004" s="37" t="n">
        <f aca="false">IF(OR(E1004="",G1004=""),"",G1004-E1004)</f>
        <v>92</v>
      </c>
    </row>
    <row r="1005" customFormat="false" ht="15" hidden="false" customHeight="false" outlineLevel="0" collapsed="false">
      <c r="A1005" s="37" t="s">
        <v>3337</v>
      </c>
      <c r="B1005" s="37" t="s">
        <v>1574</v>
      </c>
      <c r="C1005" s="37" t="s">
        <v>63</v>
      </c>
      <c r="D1005" s="37" t="s">
        <v>371</v>
      </c>
      <c r="E1005" s="38" t="n">
        <v>44089</v>
      </c>
      <c r="F1005" s="38" t="n">
        <v>44137</v>
      </c>
      <c r="G1005" s="38" t="n">
        <v>44173</v>
      </c>
      <c r="H1005" s="37" t="n">
        <v>32</v>
      </c>
      <c r="I1005" s="37" t="n">
        <v>14</v>
      </c>
      <c r="J1005" s="37" t="n">
        <v>3</v>
      </c>
      <c r="K1005" s="39" t="n">
        <v>43829</v>
      </c>
      <c r="L1005" s="37" t="s">
        <v>111</v>
      </c>
      <c r="M1005" s="37" t="n">
        <f aca="false">IF(OR(E1005="",F1005=""),"",F1005-E1005)</f>
        <v>48</v>
      </c>
      <c r="N1005" s="37" t="n">
        <f aca="false">IF(OR(E1005="",G1005=""),"",G1005-E1005)</f>
        <v>84</v>
      </c>
    </row>
    <row r="1006" customFormat="false" ht="15" hidden="false" customHeight="false" outlineLevel="0" collapsed="false">
      <c r="A1006" s="37" t="s">
        <v>3338</v>
      </c>
      <c r="B1006" s="37" t="s">
        <v>1575</v>
      </c>
      <c r="C1006" s="37" t="s">
        <v>67</v>
      </c>
      <c r="D1006" s="37" t="s">
        <v>357</v>
      </c>
      <c r="E1006" s="38" t="n">
        <v>45664</v>
      </c>
      <c r="F1006" s="38" t="n">
        <v>45670</v>
      </c>
      <c r="G1006" s="38" t="n">
        <v>45703</v>
      </c>
      <c r="H1006" s="37" t="n">
        <v>84</v>
      </c>
      <c r="I1006" s="37" t="n">
        <v>10</v>
      </c>
      <c r="J1006" s="37" t="n">
        <v>1</v>
      </c>
      <c r="K1006" s="39" t="n">
        <v>41958</v>
      </c>
      <c r="L1006" s="37" t="s">
        <v>111</v>
      </c>
      <c r="M1006" s="37" t="n">
        <f aca="false">IF(OR(E1006="",F1006=""),"",F1006-E1006)</f>
        <v>6</v>
      </c>
      <c r="N1006" s="37" t="n">
        <f aca="false">IF(OR(E1006="",G1006=""),"",G1006-E1006)</f>
        <v>39</v>
      </c>
    </row>
    <row r="1007" customFormat="false" ht="15" hidden="false" customHeight="false" outlineLevel="0" collapsed="false">
      <c r="A1007" s="37" t="s">
        <v>3339</v>
      </c>
      <c r="B1007" s="37" t="s">
        <v>1576</v>
      </c>
      <c r="C1007" s="37" t="s">
        <v>63</v>
      </c>
      <c r="D1007" s="37" t="s">
        <v>371</v>
      </c>
      <c r="E1007" s="38" t="n">
        <v>43142</v>
      </c>
      <c r="F1007" s="38" t="n">
        <v>43195</v>
      </c>
      <c r="G1007" s="38" t="n">
        <v>43213</v>
      </c>
      <c r="H1007" s="37" t="n">
        <v>97</v>
      </c>
      <c r="I1007" s="37" t="n">
        <v>11</v>
      </c>
      <c r="J1007" s="37" t="n">
        <v>1</v>
      </c>
      <c r="K1007" s="39" t="n">
        <v>39203</v>
      </c>
      <c r="L1007" s="37" t="s">
        <v>112</v>
      </c>
      <c r="M1007" s="37" t="n">
        <f aca="false">IF(OR(E1007="",F1007=""),"",F1007-E1007)</f>
        <v>53</v>
      </c>
      <c r="N1007" s="37" t="n">
        <f aca="false">IF(OR(E1007="",G1007=""),"",G1007-E1007)</f>
        <v>71</v>
      </c>
    </row>
    <row r="1008" customFormat="false" ht="15" hidden="false" customHeight="false" outlineLevel="0" collapsed="false">
      <c r="A1008" s="37" t="s">
        <v>3340</v>
      </c>
      <c r="B1008" s="37" t="s">
        <v>897</v>
      </c>
      <c r="C1008" s="37" t="s">
        <v>62</v>
      </c>
      <c r="D1008" s="37" t="s">
        <v>485</v>
      </c>
      <c r="E1008" s="38" t="n">
        <v>42599</v>
      </c>
      <c r="F1008" s="38" t="n">
        <v>42676</v>
      </c>
      <c r="G1008" s="38" t="n">
        <v>42710</v>
      </c>
      <c r="H1008" s="37" t="n">
        <v>16</v>
      </c>
      <c r="I1008" s="37" t="n">
        <v>5</v>
      </c>
      <c r="J1008" s="37" t="n">
        <v>3</v>
      </c>
      <c r="K1008" s="39" t="n">
        <v>17352</v>
      </c>
      <c r="L1008" s="37" t="s">
        <v>113</v>
      </c>
      <c r="M1008" s="37" t="n">
        <f aca="false">IF(OR(E1008="",F1008=""),"",F1008-E1008)</f>
        <v>77</v>
      </c>
      <c r="N1008" s="37" t="n">
        <f aca="false">IF(OR(E1008="",G1008=""),"",G1008-E1008)</f>
        <v>111</v>
      </c>
    </row>
    <row r="1009" customFormat="false" ht="15" hidden="false" customHeight="false" outlineLevel="0" collapsed="false">
      <c r="A1009" s="37" t="s">
        <v>3341</v>
      </c>
      <c r="B1009" s="37" t="s">
        <v>1577</v>
      </c>
      <c r="C1009" s="37" t="s">
        <v>65</v>
      </c>
      <c r="D1009" s="37" t="s">
        <v>650</v>
      </c>
      <c r="E1009" s="38" t="n">
        <v>45367</v>
      </c>
      <c r="F1009" s="38" t="n">
        <v>45402</v>
      </c>
      <c r="G1009" s="38" t="n">
        <v>45422</v>
      </c>
      <c r="H1009" s="37" t="n">
        <v>41</v>
      </c>
      <c r="I1009" s="37" t="n">
        <v>8</v>
      </c>
      <c r="J1009" s="37" t="n">
        <v>1</v>
      </c>
      <c r="K1009" s="39" t="n">
        <v>17896</v>
      </c>
      <c r="L1009" s="37" t="s">
        <v>113</v>
      </c>
      <c r="M1009" s="37" t="n">
        <f aca="false">IF(OR(E1009="",F1009=""),"",F1009-E1009)</f>
        <v>35</v>
      </c>
      <c r="N1009" s="37" t="n">
        <f aca="false">IF(OR(E1009="",G1009=""),"",G1009-E1009)</f>
        <v>55</v>
      </c>
    </row>
    <row r="1010" customFormat="false" ht="15" hidden="false" customHeight="false" outlineLevel="0" collapsed="false">
      <c r="A1010" s="37" t="s">
        <v>3342</v>
      </c>
      <c r="B1010" s="37" t="s">
        <v>771</v>
      </c>
      <c r="C1010" s="37" t="s">
        <v>64</v>
      </c>
      <c r="D1010" s="37" t="s">
        <v>457</v>
      </c>
      <c r="E1010" s="38" t="n">
        <v>45712</v>
      </c>
      <c r="F1010" s="38" t="n">
        <v>45749</v>
      </c>
      <c r="G1010" s="38" t="n">
        <v>45770</v>
      </c>
      <c r="H1010" s="37" t="n">
        <v>33</v>
      </c>
      <c r="I1010" s="37" t="n">
        <v>9</v>
      </c>
      <c r="J1010" s="37" t="n">
        <v>1</v>
      </c>
      <c r="K1010" s="39" t="n">
        <v>23473</v>
      </c>
      <c r="L1010" s="37" t="s">
        <v>113</v>
      </c>
      <c r="M1010" s="37" t="n">
        <f aca="false">IF(OR(E1010="",F1010=""),"",F1010-E1010)</f>
        <v>37</v>
      </c>
      <c r="N1010" s="37" t="n">
        <f aca="false">IF(OR(E1010="",G1010=""),"",G1010-E1010)</f>
        <v>58</v>
      </c>
    </row>
    <row r="1011" customFormat="false" ht="15" hidden="false" customHeight="false" outlineLevel="0" collapsed="false">
      <c r="A1011" s="37" t="s">
        <v>3343</v>
      </c>
      <c r="B1011" s="37" t="s">
        <v>1578</v>
      </c>
      <c r="C1011" s="37" t="s">
        <v>63</v>
      </c>
      <c r="D1011" s="37" t="s">
        <v>388</v>
      </c>
      <c r="E1011" s="38" t="n">
        <v>46164</v>
      </c>
      <c r="F1011" s="38" t="n">
        <v>46165</v>
      </c>
      <c r="G1011" s="38" t="n">
        <v>46206</v>
      </c>
      <c r="H1011" s="37" t="n">
        <v>140</v>
      </c>
      <c r="I1011" s="37" t="n">
        <v>12</v>
      </c>
      <c r="J1011" s="37" t="n">
        <v>1</v>
      </c>
      <c r="K1011" s="39" t="n">
        <v>12827</v>
      </c>
      <c r="L1011" s="37" t="s">
        <v>115</v>
      </c>
      <c r="M1011" s="37" t="n">
        <f aca="false">IF(OR(E1011="",F1011=""),"",F1011-E1011)</f>
        <v>1</v>
      </c>
      <c r="N1011" s="37" t="n">
        <f aca="false">IF(OR(E1011="",G1011=""),"",G1011-E1011)</f>
        <v>42</v>
      </c>
    </row>
    <row r="1012" customFormat="false" ht="15" hidden="false" customHeight="false" outlineLevel="0" collapsed="false">
      <c r="A1012" s="37" t="s">
        <v>3344</v>
      </c>
      <c r="B1012" s="37" t="s">
        <v>1579</v>
      </c>
      <c r="C1012" s="37" t="s">
        <v>60</v>
      </c>
      <c r="D1012" s="37" t="s">
        <v>384</v>
      </c>
      <c r="E1012" s="38" t="n">
        <v>45774</v>
      </c>
      <c r="F1012" s="38" t="n">
        <v>45777</v>
      </c>
      <c r="G1012" s="38" t="n">
        <v>45830</v>
      </c>
      <c r="H1012" s="37" t="n">
        <v>34</v>
      </c>
      <c r="I1012" s="37" t="n">
        <v>3</v>
      </c>
      <c r="J1012" s="37" t="n">
        <v>1</v>
      </c>
      <c r="K1012" s="39" t="n">
        <v>69931</v>
      </c>
      <c r="L1012" s="37" t="s">
        <v>111</v>
      </c>
      <c r="M1012" s="37" t="n">
        <f aca="false">IF(OR(E1012="",F1012=""),"",F1012-E1012)</f>
        <v>3</v>
      </c>
      <c r="N1012" s="37" t="n">
        <f aca="false">IF(OR(E1012="",G1012=""),"",G1012-E1012)</f>
        <v>56</v>
      </c>
    </row>
    <row r="1013" customFormat="false" ht="15" hidden="false" customHeight="false" outlineLevel="0" collapsed="false">
      <c r="A1013" s="37" t="s">
        <v>3345</v>
      </c>
      <c r="B1013" s="37" t="s">
        <v>1580</v>
      </c>
      <c r="C1013" s="37" t="s">
        <v>63</v>
      </c>
      <c r="D1013" s="37" t="s">
        <v>388</v>
      </c>
      <c r="E1013" s="38" t="n">
        <v>45195</v>
      </c>
      <c r="F1013" s="38" t="n">
        <v>45198</v>
      </c>
      <c r="G1013" s="38" t="n">
        <v>45229</v>
      </c>
      <c r="H1013" s="37" t="n">
        <v>76</v>
      </c>
      <c r="I1013" s="37" t="n">
        <v>8</v>
      </c>
      <c r="J1013" s="37" t="n">
        <v>1</v>
      </c>
      <c r="K1013" s="39" t="n">
        <v>45545</v>
      </c>
      <c r="L1013" s="37" t="s">
        <v>111</v>
      </c>
      <c r="M1013" s="37" t="n">
        <f aca="false">IF(OR(E1013="",F1013=""),"",F1013-E1013)</f>
        <v>3</v>
      </c>
      <c r="N1013" s="37" t="n">
        <f aca="false">IF(OR(E1013="",G1013=""),"",G1013-E1013)</f>
        <v>34</v>
      </c>
    </row>
    <row r="1014" customFormat="false" ht="15" hidden="false" customHeight="false" outlineLevel="0" collapsed="false">
      <c r="A1014" s="37" t="s">
        <v>3346</v>
      </c>
      <c r="B1014" s="37" t="s">
        <v>1581</v>
      </c>
      <c r="C1014" s="37" t="s">
        <v>66</v>
      </c>
      <c r="D1014" s="37" t="s">
        <v>687</v>
      </c>
      <c r="E1014" s="38" t="n">
        <v>45345</v>
      </c>
      <c r="F1014" s="38" t="n">
        <v>45368</v>
      </c>
      <c r="G1014" s="38" t="n">
        <v>45391</v>
      </c>
      <c r="H1014" s="37" t="n">
        <v>62</v>
      </c>
      <c r="I1014" s="37" t="n">
        <v>3</v>
      </c>
      <c r="J1014" s="37" t="n">
        <v>3</v>
      </c>
      <c r="K1014" s="39" t="n">
        <v>29019</v>
      </c>
      <c r="L1014" s="37" t="s">
        <v>113</v>
      </c>
      <c r="M1014" s="37" t="n">
        <f aca="false">IF(OR(E1014="",F1014=""),"",F1014-E1014)</f>
        <v>23</v>
      </c>
      <c r="N1014" s="37" t="n">
        <f aca="false">IF(OR(E1014="",G1014=""),"",G1014-E1014)</f>
        <v>46</v>
      </c>
    </row>
    <row r="1015" customFormat="false" ht="15" hidden="false" customHeight="false" outlineLevel="0" collapsed="false">
      <c r="A1015" s="37" t="s">
        <v>3347</v>
      </c>
      <c r="B1015" s="37" t="s">
        <v>1582</v>
      </c>
      <c r="C1015" s="37" t="s">
        <v>68</v>
      </c>
      <c r="D1015" s="37" t="s">
        <v>403</v>
      </c>
      <c r="E1015" s="38" t="n">
        <v>43872</v>
      </c>
      <c r="F1015" s="38" t="n">
        <v>43893</v>
      </c>
      <c r="G1015" s="38" t="n">
        <v>43932</v>
      </c>
      <c r="H1015" s="37" t="n">
        <v>28</v>
      </c>
      <c r="I1015" s="37" t="n">
        <v>7</v>
      </c>
      <c r="J1015" s="37" t="n">
        <v>1</v>
      </c>
      <c r="K1015" s="39" t="n">
        <v>63206</v>
      </c>
      <c r="L1015" s="37" t="s">
        <v>112</v>
      </c>
      <c r="M1015" s="37" t="n">
        <f aca="false">IF(OR(E1015="",F1015=""),"",F1015-E1015)</f>
        <v>21</v>
      </c>
      <c r="N1015" s="37" t="n">
        <f aca="false">IF(OR(E1015="",G1015=""),"",G1015-E1015)</f>
        <v>60</v>
      </c>
    </row>
    <row r="1016" customFormat="false" ht="15" hidden="false" customHeight="false" outlineLevel="0" collapsed="false">
      <c r="A1016" s="37" t="s">
        <v>3348</v>
      </c>
      <c r="B1016" s="37" t="s">
        <v>1583</v>
      </c>
      <c r="C1016" s="37" t="s">
        <v>61</v>
      </c>
      <c r="D1016" s="37" t="s">
        <v>508</v>
      </c>
      <c r="E1016" s="38" t="n">
        <v>45593</v>
      </c>
      <c r="F1016" s="38" t="n">
        <v>45588</v>
      </c>
      <c r="G1016" s="38" t="n">
        <v>45647</v>
      </c>
      <c r="H1016" s="37" t="n">
        <v>67</v>
      </c>
      <c r="I1016" s="37" t="n">
        <v>14</v>
      </c>
      <c r="J1016" s="37" t="n">
        <v>1</v>
      </c>
      <c r="K1016" s="39" t="n">
        <v>27017</v>
      </c>
      <c r="L1016" s="37" t="s">
        <v>114</v>
      </c>
      <c r="M1016" s="37" t="n">
        <f aca="false">IF(OR(E1016="",F1016=""),"",F1016-E1016)</f>
        <v>-5</v>
      </c>
      <c r="N1016" s="37" t="n">
        <f aca="false">IF(OR(E1016="",G1016=""),"",G1016-E1016)</f>
        <v>54</v>
      </c>
    </row>
    <row r="1017" customFormat="false" ht="15" hidden="false" customHeight="false" outlineLevel="0" collapsed="false">
      <c r="A1017" s="37" t="s">
        <v>3349</v>
      </c>
      <c r="B1017" s="37" t="s">
        <v>1584</v>
      </c>
      <c r="C1017" s="37" t="s">
        <v>63</v>
      </c>
      <c r="D1017" s="37" t="s">
        <v>388</v>
      </c>
      <c r="E1017" s="38" t="n">
        <v>42167</v>
      </c>
      <c r="F1017" s="38" t="n">
        <v>42164</v>
      </c>
      <c r="G1017" s="38" t="n">
        <v>42215</v>
      </c>
      <c r="H1017" s="37" t="n">
        <v>79</v>
      </c>
      <c r="I1017" s="37" t="n">
        <v>6</v>
      </c>
      <c r="J1017" s="37" t="n">
        <v>3</v>
      </c>
      <c r="K1017" s="39" t="n">
        <v>33870</v>
      </c>
      <c r="L1017" s="37" t="s">
        <v>112</v>
      </c>
      <c r="M1017" s="37" t="n">
        <f aca="false">IF(OR(E1017="",F1017=""),"",F1017-E1017)</f>
        <v>-3</v>
      </c>
      <c r="N1017" s="37" t="n">
        <f aca="false">IF(OR(E1017="",G1017=""),"",G1017-E1017)</f>
        <v>48</v>
      </c>
    </row>
    <row r="1018" customFormat="false" ht="15" hidden="false" customHeight="false" outlineLevel="0" collapsed="false">
      <c r="A1018" s="37" t="s">
        <v>3350</v>
      </c>
      <c r="B1018" s="37" t="s">
        <v>1239</v>
      </c>
      <c r="C1018" s="37" t="s">
        <v>63</v>
      </c>
      <c r="D1018" s="37" t="s">
        <v>529</v>
      </c>
      <c r="E1018" s="38" t="n">
        <v>43495</v>
      </c>
      <c r="F1018" s="38" t="n">
        <v>43542</v>
      </c>
      <c r="G1018" s="38" t="n">
        <v>43563</v>
      </c>
      <c r="H1018" s="37" t="n">
        <v>68</v>
      </c>
      <c r="I1018" s="37" t="n">
        <v>10</v>
      </c>
      <c r="J1018" s="37" t="n">
        <v>2</v>
      </c>
      <c r="K1018" s="39" t="n">
        <v>48126</v>
      </c>
      <c r="L1018" s="37" t="s">
        <v>112</v>
      </c>
      <c r="M1018" s="37" t="n">
        <f aca="false">IF(OR(E1018="",F1018=""),"",F1018-E1018)</f>
        <v>47</v>
      </c>
      <c r="N1018" s="37" t="n">
        <f aca="false">IF(OR(E1018="",G1018=""),"",G1018-E1018)</f>
        <v>68</v>
      </c>
    </row>
    <row r="1019" customFormat="false" ht="15" hidden="false" customHeight="false" outlineLevel="0" collapsed="false">
      <c r="A1019" s="37" t="s">
        <v>3351</v>
      </c>
      <c r="B1019" s="37" t="s">
        <v>683</v>
      </c>
      <c r="C1019" s="37" t="s">
        <v>60</v>
      </c>
      <c r="D1019" s="37" t="s">
        <v>407</v>
      </c>
      <c r="E1019" s="38" t="n">
        <v>45862</v>
      </c>
      <c r="F1019" s="38" t="n">
        <v>45881</v>
      </c>
      <c r="G1019" s="38" t="n">
        <v>45929</v>
      </c>
      <c r="H1019" s="37" t="n">
        <v>39</v>
      </c>
      <c r="I1019" s="37" t="n">
        <v>11</v>
      </c>
      <c r="J1019" s="37" t="n">
        <v>1</v>
      </c>
      <c r="K1019" s="39" t="n">
        <v>49834</v>
      </c>
      <c r="L1019" s="37" t="s">
        <v>111</v>
      </c>
      <c r="M1019" s="37" t="n">
        <f aca="false">IF(OR(E1019="",F1019=""),"",F1019-E1019)</f>
        <v>19</v>
      </c>
      <c r="N1019" s="37" t="n">
        <f aca="false">IF(OR(E1019="",G1019=""),"",G1019-E1019)</f>
        <v>67</v>
      </c>
    </row>
    <row r="1020" customFormat="false" ht="15" hidden="false" customHeight="false" outlineLevel="0" collapsed="false">
      <c r="A1020" s="37" t="s">
        <v>3352</v>
      </c>
      <c r="B1020" s="37" t="s">
        <v>1585</v>
      </c>
      <c r="C1020" s="37" t="s">
        <v>61</v>
      </c>
      <c r="D1020" s="37" t="s">
        <v>491</v>
      </c>
      <c r="E1020" s="38" t="n">
        <v>46195</v>
      </c>
      <c r="F1020" s="38" t="n">
        <v>46212</v>
      </c>
      <c r="G1020" s="38" t="n">
        <v>46237</v>
      </c>
      <c r="H1020" s="37" t="n">
        <v>47</v>
      </c>
      <c r="I1020" s="37" t="n">
        <v>11</v>
      </c>
      <c r="J1020" s="37" t="n">
        <v>1</v>
      </c>
      <c r="K1020" s="39" t="n">
        <v>20064</v>
      </c>
      <c r="L1020" s="37" t="s">
        <v>115</v>
      </c>
      <c r="M1020" s="37" t="n">
        <f aca="false">IF(OR(E1020="",F1020=""),"",F1020-E1020)</f>
        <v>17</v>
      </c>
      <c r="N1020" s="37" t="n">
        <f aca="false">IF(OR(E1020="",G1020=""),"",G1020-E1020)</f>
        <v>42</v>
      </c>
    </row>
    <row r="1021" customFormat="false" ht="15" hidden="false" customHeight="false" outlineLevel="0" collapsed="false">
      <c r="A1021" s="37" t="s">
        <v>3353</v>
      </c>
      <c r="B1021" s="37" t="s">
        <v>1586</v>
      </c>
      <c r="C1021" s="37" t="s">
        <v>60</v>
      </c>
      <c r="D1021" s="37" t="s">
        <v>520</v>
      </c>
      <c r="E1021" s="38" t="n">
        <v>45997</v>
      </c>
      <c r="F1021" s="38" t="n">
        <v>45980</v>
      </c>
      <c r="G1021" s="38" t="n">
        <v>46038</v>
      </c>
      <c r="H1021" s="37" t="n">
        <v>93</v>
      </c>
      <c r="I1021" s="37" t="n">
        <v>6</v>
      </c>
      <c r="J1021" s="37" t="n">
        <v>2</v>
      </c>
      <c r="K1021" s="39" t="n">
        <v>18968</v>
      </c>
      <c r="L1021" s="37" t="s">
        <v>111</v>
      </c>
      <c r="M1021" s="37" t="n">
        <f aca="false">IF(OR(E1021="",F1021=""),"",F1021-E1021)</f>
        <v>-17</v>
      </c>
      <c r="N1021" s="37" t="n">
        <f aca="false">IF(OR(E1021="",G1021=""),"",G1021-E1021)</f>
        <v>41</v>
      </c>
    </row>
    <row r="1022" customFormat="false" ht="15" hidden="false" customHeight="false" outlineLevel="0" collapsed="false">
      <c r="A1022" s="37" t="s">
        <v>3354</v>
      </c>
      <c r="B1022" s="37" t="s">
        <v>1587</v>
      </c>
      <c r="C1022" s="37" t="s">
        <v>67</v>
      </c>
      <c r="D1022" s="37" t="s">
        <v>357</v>
      </c>
      <c r="E1022" s="38" t="n">
        <v>45500</v>
      </c>
      <c r="F1022" s="38" t="n">
        <v>45508</v>
      </c>
      <c r="G1022" s="38" t="n">
        <v>45531</v>
      </c>
      <c r="H1022" s="37" t="n">
        <v>56</v>
      </c>
      <c r="I1022" s="37" t="n">
        <v>12</v>
      </c>
      <c r="J1022" s="37" t="n">
        <v>1</v>
      </c>
      <c r="K1022" s="39" t="n">
        <v>92358</v>
      </c>
      <c r="L1022" s="37" t="s">
        <v>114</v>
      </c>
      <c r="M1022" s="37" t="n">
        <f aca="false">IF(OR(E1022="",F1022=""),"",F1022-E1022)</f>
        <v>8</v>
      </c>
      <c r="N1022" s="37" t="n">
        <f aca="false">IF(OR(E1022="",G1022=""),"",G1022-E1022)</f>
        <v>31</v>
      </c>
    </row>
    <row r="1023" customFormat="false" ht="15" hidden="false" customHeight="false" outlineLevel="0" collapsed="false">
      <c r="A1023" s="37" t="s">
        <v>3355</v>
      </c>
      <c r="B1023" s="37" t="s">
        <v>959</v>
      </c>
      <c r="C1023" s="37" t="s">
        <v>62</v>
      </c>
      <c r="D1023" s="37" t="s">
        <v>420</v>
      </c>
      <c r="E1023" s="38" t="n">
        <v>44754</v>
      </c>
      <c r="F1023" s="38" t="n">
        <v>44756</v>
      </c>
      <c r="G1023" s="38" t="n">
        <v>44813</v>
      </c>
      <c r="H1023" s="37" t="n">
        <v>31</v>
      </c>
      <c r="I1023" s="37" t="n">
        <v>9</v>
      </c>
      <c r="J1023" s="37" t="n">
        <v>1</v>
      </c>
      <c r="K1023" s="39" t="n">
        <v>63741</v>
      </c>
      <c r="L1023" s="37" t="s">
        <v>113</v>
      </c>
      <c r="M1023" s="37" t="n">
        <f aca="false">IF(OR(E1023="",F1023=""),"",F1023-E1023)</f>
        <v>2</v>
      </c>
      <c r="N1023" s="37" t="n">
        <f aca="false">IF(OR(E1023="",G1023=""),"",G1023-E1023)</f>
        <v>59</v>
      </c>
    </row>
    <row r="1024" customFormat="false" ht="15" hidden="false" customHeight="false" outlineLevel="0" collapsed="false">
      <c r="A1024" s="37" t="s">
        <v>3356</v>
      </c>
      <c r="B1024" s="37" t="s">
        <v>1588</v>
      </c>
      <c r="C1024" s="37" t="s">
        <v>60</v>
      </c>
      <c r="D1024" s="37" t="s">
        <v>366</v>
      </c>
      <c r="E1024" s="38" t="n">
        <v>43280</v>
      </c>
      <c r="F1024" s="38" t="n">
        <v>43327</v>
      </c>
      <c r="G1024" s="38" t="n">
        <v>43342</v>
      </c>
      <c r="H1024" s="37" t="n">
        <v>79</v>
      </c>
      <c r="I1024" s="37" t="n">
        <v>10</v>
      </c>
      <c r="J1024" s="37" t="n">
        <v>1</v>
      </c>
      <c r="K1024" s="39" t="n">
        <v>13277</v>
      </c>
      <c r="L1024" s="37" t="s">
        <v>113</v>
      </c>
      <c r="M1024" s="37" t="n">
        <f aca="false">IF(OR(E1024="",F1024=""),"",F1024-E1024)</f>
        <v>47</v>
      </c>
      <c r="N1024" s="37" t="n">
        <f aca="false">IF(OR(E1024="",G1024=""),"",G1024-E1024)</f>
        <v>62</v>
      </c>
    </row>
    <row r="1025" customFormat="false" ht="15" hidden="false" customHeight="false" outlineLevel="0" collapsed="false">
      <c r="A1025" s="37" t="s">
        <v>3357</v>
      </c>
      <c r="B1025" s="37" t="s">
        <v>1589</v>
      </c>
      <c r="C1025" s="37" t="s">
        <v>60</v>
      </c>
      <c r="D1025" s="37" t="s">
        <v>366</v>
      </c>
      <c r="E1025" s="38" t="n">
        <v>45934</v>
      </c>
      <c r="F1025" s="38" t="n">
        <v>45942</v>
      </c>
      <c r="G1025" s="38" t="n">
        <v>45978</v>
      </c>
      <c r="H1025" s="37" t="n">
        <v>42</v>
      </c>
      <c r="I1025" s="37" t="n">
        <v>10</v>
      </c>
      <c r="J1025" s="37" t="n">
        <v>1</v>
      </c>
      <c r="K1025" s="39" t="n">
        <v>22385</v>
      </c>
      <c r="L1025" s="37" t="s">
        <v>112</v>
      </c>
      <c r="M1025" s="37" t="n">
        <f aca="false">IF(OR(E1025="",F1025=""),"",F1025-E1025)</f>
        <v>8</v>
      </c>
      <c r="N1025" s="37" t="n">
        <f aca="false">IF(OR(E1025="",G1025=""),"",G1025-E1025)</f>
        <v>44</v>
      </c>
    </row>
    <row r="1026" customFormat="false" ht="15" hidden="false" customHeight="false" outlineLevel="0" collapsed="false">
      <c r="A1026" s="37" t="s">
        <v>3358</v>
      </c>
      <c r="B1026" s="37" t="s">
        <v>1590</v>
      </c>
      <c r="C1026" s="37" t="s">
        <v>61</v>
      </c>
      <c r="D1026" s="37" t="s">
        <v>380</v>
      </c>
      <c r="E1026" s="38" t="n">
        <v>44734</v>
      </c>
      <c r="F1026" s="38" t="n">
        <v>44738</v>
      </c>
      <c r="G1026" s="38" t="n">
        <v>44791</v>
      </c>
      <c r="H1026" s="37" t="n">
        <v>110</v>
      </c>
      <c r="I1026" s="37" t="n">
        <v>13</v>
      </c>
      <c r="J1026" s="37" t="n">
        <v>2</v>
      </c>
      <c r="K1026" s="39" t="n">
        <v>119670</v>
      </c>
      <c r="L1026" s="37" t="s">
        <v>114</v>
      </c>
      <c r="M1026" s="37" t="n">
        <f aca="false">IF(OR(E1026="",F1026=""),"",F1026-E1026)</f>
        <v>4</v>
      </c>
      <c r="N1026" s="37" t="n">
        <f aca="false">IF(OR(E1026="",G1026=""),"",G1026-E1026)</f>
        <v>57</v>
      </c>
    </row>
    <row r="1027" customFormat="false" ht="15" hidden="false" customHeight="false" outlineLevel="0" collapsed="false">
      <c r="A1027" s="37" t="s">
        <v>3359</v>
      </c>
      <c r="B1027" s="37" t="s">
        <v>1591</v>
      </c>
      <c r="C1027" s="37" t="s">
        <v>60</v>
      </c>
      <c r="D1027" s="37" t="s">
        <v>393</v>
      </c>
      <c r="E1027" s="38" t="n">
        <v>43544</v>
      </c>
      <c r="F1027" s="38" t="n">
        <v>43542</v>
      </c>
      <c r="G1027" s="38" t="n">
        <v>43593</v>
      </c>
      <c r="H1027" s="37" t="n">
        <v>24</v>
      </c>
      <c r="I1027" s="37" t="n">
        <v>14</v>
      </c>
      <c r="J1027" s="37" t="n">
        <v>1</v>
      </c>
      <c r="K1027" s="39" t="n">
        <v>18864</v>
      </c>
      <c r="L1027" s="37" t="s">
        <v>112</v>
      </c>
      <c r="M1027" s="37" t="n">
        <f aca="false">IF(OR(E1027="",F1027=""),"",F1027-E1027)</f>
        <v>-2</v>
      </c>
      <c r="N1027" s="37" t="n">
        <f aca="false">IF(OR(E1027="",G1027=""),"",G1027-E1027)</f>
        <v>49</v>
      </c>
    </row>
    <row r="1028" customFormat="false" ht="15" hidden="false" customHeight="false" outlineLevel="0" collapsed="false">
      <c r="A1028" s="37" t="s">
        <v>3360</v>
      </c>
      <c r="B1028" s="37" t="s">
        <v>1592</v>
      </c>
      <c r="C1028" s="37" t="s">
        <v>60</v>
      </c>
      <c r="D1028" s="37" t="s">
        <v>384</v>
      </c>
      <c r="E1028" s="38" t="n">
        <v>44984</v>
      </c>
      <c r="F1028" s="38" t="n">
        <v>45007</v>
      </c>
      <c r="G1028" s="38" t="n">
        <v>45029</v>
      </c>
      <c r="H1028" s="37" t="n">
        <v>111</v>
      </c>
      <c r="I1028" s="37" t="n">
        <v>11</v>
      </c>
      <c r="J1028" s="37" t="n">
        <v>2</v>
      </c>
      <c r="K1028" s="39" t="n">
        <v>32020</v>
      </c>
      <c r="L1028" s="37" t="s">
        <v>115</v>
      </c>
      <c r="M1028" s="37" t="n">
        <f aca="false">IF(OR(E1028="",F1028=""),"",F1028-E1028)</f>
        <v>23</v>
      </c>
      <c r="N1028" s="37" t="n">
        <f aca="false">IF(OR(E1028="",G1028=""),"",G1028-E1028)</f>
        <v>45</v>
      </c>
    </row>
    <row r="1029" customFormat="false" ht="15" hidden="false" customHeight="false" outlineLevel="0" collapsed="false">
      <c r="A1029" s="37" t="s">
        <v>3361</v>
      </c>
      <c r="B1029" s="37" t="s">
        <v>1593</v>
      </c>
      <c r="C1029" s="37" t="s">
        <v>61</v>
      </c>
      <c r="D1029" s="37" t="s">
        <v>491</v>
      </c>
      <c r="E1029" s="38" t="n">
        <v>45746</v>
      </c>
      <c r="F1029" s="38" t="n">
        <v>45786</v>
      </c>
      <c r="G1029" s="38" t="n">
        <v>45805</v>
      </c>
      <c r="H1029" s="37" t="n">
        <v>162</v>
      </c>
      <c r="I1029" s="37" t="n">
        <v>4</v>
      </c>
      <c r="J1029" s="37" t="n">
        <v>2</v>
      </c>
      <c r="K1029" s="39" t="n">
        <v>15640</v>
      </c>
      <c r="L1029" s="37" t="s">
        <v>111</v>
      </c>
      <c r="M1029" s="37" t="n">
        <f aca="false">IF(OR(E1029="",F1029=""),"",F1029-E1029)</f>
        <v>40</v>
      </c>
      <c r="N1029" s="37" t="n">
        <f aca="false">IF(OR(E1029="",G1029=""),"",G1029-E1029)</f>
        <v>59</v>
      </c>
    </row>
    <row r="1030" customFormat="false" ht="15" hidden="false" customHeight="false" outlineLevel="0" collapsed="false">
      <c r="A1030" s="37" t="s">
        <v>3362</v>
      </c>
      <c r="B1030" s="37" t="s">
        <v>749</v>
      </c>
      <c r="C1030" s="37" t="s">
        <v>62</v>
      </c>
      <c r="D1030" s="37" t="s">
        <v>485</v>
      </c>
      <c r="E1030" s="38" t="n">
        <v>45504</v>
      </c>
      <c r="F1030" s="38" t="n">
        <v>45510</v>
      </c>
      <c r="G1030" s="38" t="n">
        <v>45533</v>
      </c>
      <c r="H1030" s="37" t="n">
        <v>70</v>
      </c>
      <c r="I1030" s="37" t="n">
        <v>14</v>
      </c>
      <c r="J1030" s="37" t="n">
        <v>2</v>
      </c>
      <c r="K1030" s="39" t="n">
        <v>76203</v>
      </c>
      <c r="L1030" s="37" t="s">
        <v>112</v>
      </c>
      <c r="M1030" s="37" t="n">
        <f aca="false">IF(OR(E1030="",F1030=""),"",F1030-E1030)</f>
        <v>6</v>
      </c>
      <c r="N1030" s="37" t="n">
        <f aca="false">IF(OR(E1030="",G1030=""),"",G1030-E1030)</f>
        <v>29</v>
      </c>
    </row>
    <row r="1031" customFormat="false" ht="15" hidden="false" customHeight="false" outlineLevel="0" collapsed="false">
      <c r="A1031" s="37" t="s">
        <v>3363</v>
      </c>
      <c r="B1031" s="37" t="s">
        <v>1594</v>
      </c>
      <c r="C1031" s="37" t="s">
        <v>62</v>
      </c>
      <c r="D1031" s="37" t="s">
        <v>481</v>
      </c>
      <c r="E1031" s="38" t="n">
        <v>45787</v>
      </c>
      <c r="F1031" s="38" t="n">
        <v>45763</v>
      </c>
      <c r="G1031" s="38" t="n">
        <v>45817</v>
      </c>
      <c r="H1031" s="37" t="n">
        <v>214</v>
      </c>
      <c r="I1031" s="37" t="n">
        <v>7</v>
      </c>
      <c r="J1031" s="37" t="n">
        <v>1</v>
      </c>
      <c r="K1031" s="39" t="n">
        <v>36698</v>
      </c>
      <c r="L1031" s="37" t="s">
        <v>115</v>
      </c>
      <c r="M1031" s="37" t="n">
        <f aca="false">IF(OR(E1031="",F1031=""),"",F1031-E1031)</f>
        <v>-24</v>
      </c>
      <c r="N1031" s="37" t="n">
        <f aca="false">IF(OR(E1031="",G1031=""),"",G1031-E1031)</f>
        <v>30</v>
      </c>
    </row>
    <row r="1032" customFormat="false" ht="15" hidden="false" customHeight="false" outlineLevel="0" collapsed="false">
      <c r="A1032" s="37" t="s">
        <v>3364</v>
      </c>
      <c r="B1032" s="37" t="s">
        <v>1595</v>
      </c>
      <c r="C1032" s="37" t="s">
        <v>63</v>
      </c>
      <c r="D1032" s="37" t="s">
        <v>371</v>
      </c>
      <c r="E1032" s="38" t="n">
        <v>45620</v>
      </c>
      <c r="F1032" s="38" t="n">
        <v>45636</v>
      </c>
      <c r="G1032" s="38" t="n">
        <v>45677</v>
      </c>
      <c r="H1032" s="37" t="n">
        <v>35</v>
      </c>
      <c r="I1032" s="37" t="n">
        <v>4</v>
      </c>
      <c r="J1032" s="37" t="n">
        <v>1</v>
      </c>
      <c r="K1032" s="39" t="n">
        <v>28777</v>
      </c>
      <c r="L1032" s="37" t="s">
        <v>114</v>
      </c>
      <c r="M1032" s="37" t="n">
        <f aca="false">IF(OR(E1032="",F1032=""),"",F1032-E1032)</f>
        <v>16</v>
      </c>
      <c r="N1032" s="37" t="n">
        <f aca="false">IF(OR(E1032="",G1032=""),"",G1032-E1032)</f>
        <v>57</v>
      </c>
    </row>
    <row r="1033" customFormat="false" ht="15" hidden="false" customHeight="false" outlineLevel="0" collapsed="false">
      <c r="A1033" s="37" t="s">
        <v>3365</v>
      </c>
      <c r="B1033" s="37" t="s">
        <v>1596</v>
      </c>
      <c r="C1033" s="37" t="s">
        <v>67</v>
      </c>
      <c r="D1033" s="37" t="s">
        <v>357</v>
      </c>
      <c r="E1033" s="38" t="n">
        <v>45968</v>
      </c>
      <c r="F1033" s="38" t="n">
        <v>46010</v>
      </c>
      <c r="G1033" s="38" t="n">
        <v>46033</v>
      </c>
      <c r="H1033" s="37" t="n">
        <v>37</v>
      </c>
      <c r="I1033" s="37" t="n">
        <v>6</v>
      </c>
      <c r="J1033" s="37" t="n">
        <v>3</v>
      </c>
      <c r="K1033" s="39" t="n">
        <v>47846</v>
      </c>
      <c r="L1033" s="37" t="s">
        <v>113</v>
      </c>
      <c r="M1033" s="37" t="n">
        <f aca="false">IF(OR(E1033="",F1033=""),"",F1033-E1033)</f>
        <v>42</v>
      </c>
      <c r="N1033" s="37" t="n">
        <f aca="false">IF(OR(E1033="",G1033=""),"",G1033-E1033)</f>
        <v>65</v>
      </c>
    </row>
    <row r="1034" customFormat="false" ht="15" hidden="false" customHeight="false" outlineLevel="0" collapsed="false">
      <c r="A1034" s="37" t="s">
        <v>3366</v>
      </c>
      <c r="B1034" s="37" t="s">
        <v>1240</v>
      </c>
      <c r="C1034" s="37" t="s">
        <v>65</v>
      </c>
      <c r="D1034" s="37" t="s">
        <v>500</v>
      </c>
      <c r="E1034" s="38" t="n">
        <v>43619</v>
      </c>
      <c r="F1034" s="38" t="n">
        <v>43633</v>
      </c>
      <c r="G1034" s="38" t="n">
        <v>43654</v>
      </c>
      <c r="H1034" s="37" t="n">
        <v>45</v>
      </c>
      <c r="I1034" s="37" t="n">
        <v>7</v>
      </c>
      <c r="J1034" s="37" t="n">
        <v>2</v>
      </c>
      <c r="K1034" s="39" t="n">
        <v>37967</v>
      </c>
      <c r="L1034" s="37" t="s">
        <v>113</v>
      </c>
      <c r="M1034" s="37" t="n">
        <f aca="false">IF(OR(E1034="",F1034=""),"",F1034-E1034)</f>
        <v>14</v>
      </c>
      <c r="N1034" s="37" t="n">
        <f aca="false">IF(OR(E1034="",G1034=""),"",G1034-E1034)</f>
        <v>35</v>
      </c>
    </row>
    <row r="1035" customFormat="false" ht="15" hidden="false" customHeight="false" outlineLevel="0" collapsed="false">
      <c r="A1035" s="37" t="s">
        <v>3367</v>
      </c>
      <c r="B1035" s="37" t="s">
        <v>902</v>
      </c>
      <c r="C1035" s="37" t="s">
        <v>63</v>
      </c>
      <c r="D1035" s="37" t="s">
        <v>529</v>
      </c>
      <c r="E1035" s="38" t="n">
        <v>46091</v>
      </c>
      <c r="F1035" s="38" t="n">
        <v>46070</v>
      </c>
      <c r="G1035" s="38" t="n">
        <v>46128</v>
      </c>
      <c r="H1035" s="37" t="n">
        <v>59</v>
      </c>
      <c r="I1035" s="37" t="n">
        <v>10</v>
      </c>
      <c r="J1035" s="37" t="n">
        <v>1</v>
      </c>
      <c r="K1035" s="39" t="n">
        <v>11174</v>
      </c>
      <c r="L1035" s="37" t="s">
        <v>112</v>
      </c>
      <c r="M1035" s="37" t="n">
        <f aca="false">IF(OR(E1035="",F1035=""),"",F1035-E1035)</f>
        <v>-21</v>
      </c>
      <c r="N1035" s="37" t="n">
        <f aca="false">IF(OR(E1035="",G1035=""),"",G1035-E1035)</f>
        <v>37</v>
      </c>
    </row>
    <row r="1036" customFormat="false" ht="15" hidden="false" customHeight="false" outlineLevel="0" collapsed="false">
      <c r="A1036" s="37" t="s">
        <v>3368</v>
      </c>
      <c r="B1036" s="37" t="s">
        <v>1597</v>
      </c>
      <c r="C1036" s="37" t="s">
        <v>60</v>
      </c>
      <c r="D1036" s="37" t="s">
        <v>470</v>
      </c>
      <c r="E1036" s="38" t="n">
        <v>41913</v>
      </c>
      <c r="F1036" s="38" t="n">
        <v>41986</v>
      </c>
      <c r="G1036" s="38" t="n">
        <v>42004</v>
      </c>
      <c r="H1036" s="37" t="n">
        <v>69</v>
      </c>
      <c r="I1036" s="37" t="n">
        <v>12</v>
      </c>
      <c r="J1036" s="37" t="n">
        <v>1</v>
      </c>
      <c r="K1036" s="39" t="n">
        <v>38819</v>
      </c>
      <c r="L1036" s="37" t="s">
        <v>111</v>
      </c>
      <c r="M1036" s="37" t="n">
        <f aca="false">IF(OR(E1036="",F1036=""),"",F1036-E1036)</f>
        <v>73</v>
      </c>
      <c r="N1036" s="37" t="n">
        <f aca="false">IF(OR(E1036="",G1036=""),"",G1036-E1036)</f>
        <v>91</v>
      </c>
    </row>
    <row r="1037" customFormat="false" ht="15" hidden="false" customHeight="false" outlineLevel="0" collapsed="false">
      <c r="A1037" s="37" t="s">
        <v>3369</v>
      </c>
      <c r="B1037" s="37" t="s">
        <v>1598</v>
      </c>
      <c r="C1037" s="37" t="s">
        <v>62</v>
      </c>
      <c r="D1037" s="37" t="s">
        <v>352</v>
      </c>
      <c r="E1037" s="38" t="n">
        <v>45675</v>
      </c>
      <c r="F1037" s="38" t="n">
        <v>45660</v>
      </c>
      <c r="G1037" s="38" t="n">
        <v>45714</v>
      </c>
      <c r="H1037" s="37" t="n">
        <v>77</v>
      </c>
      <c r="I1037" s="37" t="n">
        <v>4</v>
      </c>
      <c r="J1037" s="37" t="n">
        <v>2</v>
      </c>
      <c r="K1037" s="39" t="n">
        <v>20432</v>
      </c>
      <c r="L1037" s="37" t="s">
        <v>114</v>
      </c>
      <c r="M1037" s="37" t="n">
        <f aca="false">IF(OR(E1037="",F1037=""),"",F1037-E1037)</f>
        <v>-15</v>
      </c>
      <c r="N1037" s="37" t="n">
        <f aca="false">IF(OR(E1037="",G1037=""),"",G1037-E1037)</f>
        <v>39</v>
      </c>
    </row>
    <row r="1038" customFormat="false" ht="15" hidden="false" customHeight="false" outlineLevel="0" collapsed="false">
      <c r="A1038" s="37" t="s">
        <v>3370</v>
      </c>
      <c r="B1038" s="37" t="s">
        <v>1599</v>
      </c>
      <c r="C1038" s="37" t="s">
        <v>60</v>
      </c>
      <c r="D1038" s="37" t="s">
        <v>366</v>
      </c>
      <c r="E1038" s="38" t="n">
        <v>44517</v>
      </c>
      <c r="F1038" s="38" t="n">
        <v>44529</v>
      </c>
      <c r="G1038" s="38" t="n">
        <v>44564</v>
      </c>
      <c r="H1038" s="37" t="n">
        <v>65</v>
      </c>
      <c r="I1038" s="37" t="n">
        <v>10</v>
      </c>
      <c r="J1038" s="37" t="n">
        <v>3</v>
      </c>
      <c r="K1038" s="39" t="n">
        <v>21221</v>
      </c>
      <c r="L1038" s="37" t="s">
        <v>115</v>
      </c>
      <c r="M1038" s="37" t="n">
        <f aca="false">IF(OR(E1038="",F1038=""),"",F1038-E1038)</f>
        <v>12</v>
      </c>
      <c r="N1038" s="37" t="n">
        <f aca="false">IF(OR(E1038="",G1038=""),"",G1038-E1038)</f>
        <v>47</v>
      </c>
    </row>
    <row r="1039" customFormat="false" ht="15" hidden="false" customHeight="false" outlineLevel="0" collapsed="false">
      <c r="A1039" s="37" t="s">
        <v>3371</v>
      </c>
      <c r="B1039" s="37" t="s">
        <v>1600</v>
      </c>
      <c r="C1039" s="37" t="s">
        <v>60</v>
      </c>
      <c r="D1039" s="37" t="s">
        <v>366</v>
      </c>
      <c r="E1039" s="38" t="n">
        <v>44716</v>
      </c>
      <c r="F1039" s="38" t="n">
        <v>44738</v>
      </c>
      <c r="G1039" s="38" t="n">
        <v>44776</v>
      </c>
      <c r="H1039" s="37" t="n">
        <v>67</v>
      </c>
      <c r="I1039" s="37" t="n">
        <v>13</v>
      </c>
      <c r="J1039" s="37" t="n">
        <v>2</v>
      </c>
      <c r="K1039" s="39" t="n">
        <v>23509</v>
      </c>
      <c r="L1039" s="37" t="s">
        <v>113</v>
      </c>
      <c r="M1039" s="37" t="n">
        <f aca="false">IF(OR(E1039="",F1039=""),"",F1039-E1039)</f>
        <v>22</v>
      </c>
      <c r="N1039" s="37" t="n">
        <f aca="false">IF(OR(E1039="",G1039=""),"",G1039-E1039)</f>
        <v>60</v>
      </c>
    </row>
    <row r="1040" customFormat="false" ht="15" hidden="false" customHeight="false" outlineLevel="0" collapsed="false">
      <c r="A1040" s="37" t="s">
        <v>3372</v>
      </c>
      <c r="B1040" s="37" t="s">
        <v>513</v>
      </c>
      <c r="C1040" s="37" t="s">
        <v>68</v>
      </c>
      <c r="D1040" s="37" t="s">
        <v>789</v>
      </c>
      <c r="E1040" s="38" t="n">
        <v>42923</v>
      </c>
      <c r="F1040" s="38" t="n">
        <v>42936</v>
      </c>
      <c r="G1040" s="38" t="n">
        <v>42953</v>
      </c>
      <c r="H1040" s="37" t="n">
        <v>73</v>
      </c>
      <c r="I1040" s="37" t="n">
        <v>14</v>
      </c>
      <c r="J1040" s="37" t="n">
        <v>1</v>
      </c>
      <c r="K1040" s="39" t="n">
        <v>73915</v>
      </c>
      <c r="L1040" s="37" t="s">
        <v>114</v>
      </c>
      <c r="M1040" s="37" t="n">
        <f aca="false">IF(OR(E1040="",F1040=""),"",F1040-E1040)</f>
        <v>13</v>
      </c>
      <c r="N1040" s="37" t="n">
        <f aca="false">IF(OR(E1040="",G1040=""),"",G1040-E1040)</f>
        <v>30</v>
      </c>
    </row>
    <row r="1041" customFormat="false" ht="15" hidden="false" customHeight="false" outlineLevel="0" collapsed="false">
      <c r="A1041" s="37" t="s">
        <v>3373</v>
      </c>
      <c r="B1041" s="37" t="s">
        <v>586</v>
      </c>
      <c r="C1041" s="37" t="s">
        <v>61</v>
      </c>
      <c r="D1041" s="37" t="s">
        <v>423</v>
      </c>
      <c r="E1041" s="38" t="n">
        <v>43402</v>
      </c>
      <c r="F1041" s="38" t="n">
        <v>43427</v>
      </c>
      <c r="G1041" s="38" t="n">
        <v>43471</v>
      </c>
      <c r="H1041" s="37" t="n">
        <v>42</v>
      </c>
      <c r="I1041" s="37" t="n">
        <v>8</v>
      </c>
      <c r="J1041" s="37" t="n">
        <v>2</v>
      </c>
      <c r="K1041" s="39" t="n">
        <v>34462</v>
      </c>
      <c r="L1041" s="37" t="s">
        <v>112</v>
      </c>
      <c r="M1041" s="37" t="n">
        <f aca="false">IF(OR(E1041="",F1041=""),"",F1041-E1041)</f>
        <v>25</v>
      </c>
      <c r="N1041" s="37" t="n">
        <f aca="false">IF(OR(E1041="",G1041=""),"",G1041-E1041)</f>
        <v>69</v>
      </c>
    </row>
    <row r="1042" customFormat="false" ht="15" hidden="false" customHeight="false" outlineLevel="0" collapsed="false">
      <c r="A1042" s="37" t="s">
        <v>3374</v>
      </c>
      <c r="B1042" s="37" t="s">
        <v>1601</v>
      </c>
      <c r="C1042" s="37" t="s">
        <v>62</v>
      </c>
      <c r="D1042" s="37" t="s">
        <v>352</v>
      </c>
      <c r="E1042" s="38" t="n">
        <v>46229</v>
      </c>
      <c r="F1042" s="38" t="n">
        <v>46218</v>
      </c>
      <c r="G1042" s="38" t="n">
        <v>46263</v>
      </c>
      <c r="H1042" s="37" t="n">
        <v>77</v>
      </c>
      <c r="I1042" s="37" t="n">
        <v>3</v>
      </c>
      <c r="J1042" s="37" t="n">
        <v>1</v>
      </c>
      <c r="K1042" s="39" t="n">
        <v>22117</v>
      </c>
      <c r="L1042" s="37" t="s">
        <v>111</v>
      </c>
      <c r="M1042" s="37" t="n">
        <f aca="false">IF(OR(E1042="",F1042=""),"",F1042-E1042)</f>
        <v>-11</v>
      </c>
      <c r="N1042" s="37" t="n">
        <f aca="false">IF(OR(E1042="",G1042=""),"",G1042-E1042)</f>
        <v>34</v>
      </c>
    </row>
    <row r="1043" customFormat="false" ht="15" hidden="false" customHeight="false" outlineLevel="0" collapsed="false">
      <c r="A1043" s="37" t="s">
        <v>3375</v>
      </c>
      <c r="B1043" s="37" t="s">
        <v>1602</v>
      </c>
      <c r="C1043" s="37" t="s">
        <v>60</v>
      </c>
      <c r="D1043" s="37" t="s">
        <v>520</v>
      </c>
      <c r="E1043" s="38" t="n">
        <v>45710</v>
      </c>
      <c r="F1043" s="38" t="n">
        <v>45712</v>
      </c>
      <c r="G1043" s="38" t="n">
        <v>45771</v>
      </c>
      <c r="H1043" s="37" t="n">
        <v>87</v>
      </c>
      <c r="I1043" s="37" t="n">
        <v>13</v>
      </c>
      <c r="J1043" s="37" t="n">
        <v>1</v>
      </c>
      <c r="K1043" s="39" t="n">
        <v>22044</v>
      </c>
      <c r="L1043" s="37" t="s">
        <v>114</v>
      </c>
      <c r="M1043" s="37" t="n">
        <f aca="false">IF(OR(E1043="",F1043=""),"",F1043-E1043)</f>
        <v>2</v>
      </c>
      <c r="N1043" s="37" t="n">
        <f aca="false">IF(OR(E1043="",G1043=""),"",G1043-E1043)</f>
        <v>61</v>
      </c>
    </row>
    <row r="1044" customFormat="false" ht="15" hidden="false" customHeight="false" outlineLevel="0" collapsed="false">
      <c r="A1044" s="37" t="s">
        <v>3376</v>
      </c>
      <c r="B1044" s="37" t="s">
        <v>1603</v>
      </c>
      <c r="C1044" s="37" t="s">
        <v>66</v>
      </c>
      <c r="D1044" s="37" t="s">
        <v>687</v>
      </c>
      <c r="E1044" s="38" t="n">
        <v>44553</v>
      </c>
      <c r="F1044" s="38" t="n">
        <v>44550</v>
      </c>
      <c r="G1044" s="38" t="n">
        <v>44587</v>
      </c>
      <c r="H1044" s="37" t="n">
        <v>34</v>
      </c>
      <c r="I1044" s="37" t="n">
        <v>12</v>
      </c>
      <c r="J1044" s="37" t="n">
        <v>1</v>
      </c>
      <c r="K1044" s="39" t="n">
        <v>26627</v>
      </c>
      <c r="L1044" s="37" t="s">
        <v>112</v>
      </c>
      <c r="M1044" s="37" t="n">
        <f aca="false">IF(OR(E1044="",F1044=""),"",F1044-E1044)</f>
        <v>-3</v>
      </c>
      <c r="N1044" s="37" t="n">
        <f aca="false">IF(OR(E1044="",G1044=""),"",G1044-E1044)</f>
        <v>34</v>
      </c>
    </row>
    <row r="1045" customFormat="false" ht="15" hidden="false" customHeight="false" outlineLevel="0" collapsed="false">
      <c r="A1045" s="37" t="s">
        <v>3377</v>
      </c>
      <c r="B1045" s="37" t="s">
        <v>629</v>
      </c>
      <c r="C1045" s="37" t="s">
        <v>64</v>
      </c>
      <c r="D1045" s="37" t="s">
        <v>457</v>
      </c>
      <c r="E1045" s="38" t="n">
        <v>45396</v>
      </c>
      <c r="F1045" s="38" t="n">
        <v>45458</v>
      </c>
      <c r="G1045" s="38" t="n">
        <v>45477</v>
      </c>
      <c r="H1045" s="37" t="n">
        <v>15</v>
      </c>
      <c r="I1045" s="37" t="n">
        <v>11</v>
      </c>
      <c r="J1045" s="37" t="n">
        <v>3</v>
      </c>
      <c r="K1045" s="39" t="n">
        <v>23929</v>
      </c>
      <c r="L1045" s="37" t="s">
        <v>111</v>
      </c>
      <c r="M1045" s="37" t="n">
        <f aca="false">IF(OR(E1045="",F1045=""),"",F1045-E1045)</f>
        <v>62</v>
      </c>
      <c r="N1045" s="37" t="n">
        <f aca="false">IF(OR(E1045="",G1045=""),"",G1045-E1045)</f>
        <v>81</v>
      </c>
    </row>
    <row r="1046" customFormat="false" ht="15" hidden="false" customHeight="false" outlineLevel="0" collapsed="false">
      <c r="A1046" s="37" t="s">
        <v>3378</v>
      </c>
      <c r="B1046" s="37" t="s">
        <v>1604</v>
      </c>
      <c r="C1046" s="37" t="s">
        <v>62</v>
      </c>
      <c r="D1046" s="37" t="s">
        <v>481</v>
      </c>
      <c r="E1046" s="38" t="n">
        <v>45436</v>
      </c>
      <c r="F1046" s="38" t="n">
        <v>45460</v>
      </c>
      <c r="G1046" s="38" t="n">
        <v>45485</v>
      </c>
      <c r="H1046" s="37" t="n">
        <v>26</v>
      </c>
      <c r="I1046" s="37" t="n">
        <v>11</v>
      </c>
      <c r="J1046" s="37" t="n">
        <v>1</v>
      </c>
      <c r="K1046" s="39" t="n">
        <v>21455</v>
      </c>
      <c r="L1046" s="37" t="s">
        <v>112</v>
      </c>
      <c r="M1046" s="37" t="n">
        <f aca="false">IF(OR(E1046="",F1046=""),"",F1046-E1046)</f>
        <v>24</v>
      </c>
      <c r="N1046" s="37" t="n">
        <f aca="false">IF(OR(E1046="",G1046=""),"",G1046-E1046)</f>
        <v>49</v>
      </c>
    </row>
    <row r="1047" customFormat="false" ht="15" hidden="false" customHeight="false" outlineLevel="0" collapsed="false">
      <c r="A1047" s="37" t="s">
        <v>3379</v>
      </c>
      <c r="B1047" s="37" t="s">
        <v>1362</v>
      </c>
      <c r="C1047" s="37" t="s">
        <v>64</v>
      </c>
      <c r="D1047" s="37" t="s">
        <v>457</v>
      </c>
      <c r="E1047" s="38" t="n">
        <v>45486</v>
      </c>
      <c r="F1047" s="38" t="n">
        <v>45529</v>
      </c>
      <c r="G1047" s="38" t="n">
        <v>45553</v>
      </c>
      <c r="H1047" s="37" t="n">
        <v>21</v>
      </c>
      <c r="I1047" s="37" t="n">
        <v>5</v>
      </c>
      <c r="J1047" s="37" t="n">
        <v>1</v>
      </c>
      <c r="K1047" s="39" t="n">
        <v>53654</v>
      </c>
      <c r="L1047" s="37" t="s">
        <v>111</v>
      </c>
      <c r="M1047" s="37" t="n">
        <f aca="false">IF(OR(E1047="",F1047=""),"",F1047-E1047)</f>
        <v>43</v>
      </c>
      <c r="N1047" s="37" t="n">
        <f aca="false">IF(OR(E1047="",G1047=""),"",G1047-E1047)</f>
        <v>67</v>
      </c>
    </row>
    <row r="1048" customFormat="false" ht="15" hidden="false" customHeight="false" outlineLevel="0" collapsed="false">
      <c r="A1048" s="37" t="s">
        <v>3380</v>
      </c>
      <c r="B1048" s="37" t="s">
        <v>1605</v>
      </c>
      <c r="C1048" s="37" t="s">
        <v>64</v>
      </c>
      <c r="D1048" s="37" t="s">
        <v>440</v>
      </c>
      <c r="E1048" s="38" t="n">
        <v>45334</v>
      </c>
      <c r="F1048" s="38" t="n">
        <v>45351</v>
      </c>
      <c r="G1048" s="38" t="n">
        <v>45385</v>
      </c>
      <c r="H1048" s="37" t="n">
        <v>88</v>
      </c>
      <c r="I1048" s="37" t="n">
        <v>12</v>
      </c>
      <c r="J1048" s="37" t="n">
        <v>1</v>
      </c>
      <c r="K1048" s="39" t="n">
        <v>24866</v>
      </c>
      <c r="L1048" s="37" t="s">
        <v>113</v>
      </c>
      <c r="M1048" s="37" t="n">
        <f aca="false">IF(OR(E1048="",F1048=""),"",F1048-E1048)</f>
        <v>17</v>
      </c>
      <c r="N1048" s="37" t="n">
        <f aca="false">IF(OR(E1048="",G1048=""),"",G1048-E1048)</f>
        <v>51</v>
      </c>
    </row>
    <row r="1049" customFormat="false" ht="15" hidden="false" customHeight="false" outlineLevel="0" collapsed="false">
      <c r="A1049" s="37" t="s">
        <v>3381</v>
      </c>
      <c r="B1049" s="37" t="s">
        <v>1606</v>
      </c>
      <c r="C1049" s="37" t="s">
        <v>60</v>
      </c>
      <c r="D1049" s="37" t="s">
        <v>384</v>
      </c>
      <c r="E1049" s="38" t="n">
        <v>45152</v>
      </c>
      <c r="F1049" s="38" t="n">
        <v>45157</v>
      </c>
      <c r="G1049" s="38" t="n">
        <v>45212</v>
      </c>
      <c r="H1049" s="37" t="n">
        <v>24</v>
      </c>
      <c r="I1049" s="37" t="n">
        <v>10</v>
      </c>
      <c r="J1049" s="37" t="n">
        <v>2</v>
      </c>
      <c r="K1049" s="39" t="n">
        <v>15505</v>
      </c>
      <c r="L1049" s="37" t="s">
        <v>112</v>
      </c>
      <c r="M1049" s="37" t="n">
        <f aca="false">IF(OR(E1049="",F1049=""),"",F1049-E1049)</f>
        <v>5</v>
      </c>
      <c r="N1049" s="37" t="n">
        <f aca="false">IF(OR(E1049="",G1049=""),"",G1049-E1049)</f>
        <v>60</v>
      </c>
    </row>
    <row r="1050" customFormat="false" ht="15" hidden="false" customHeight="false" outlineLevel="0" collapsed="false">
      <c r="A1050" s="37" t="s">
        <v>3382</v>
      </c>
      <c r="B1050" s="37" t="s">
        <v>1607</v>
      </c>
      <c r="C1050" s="37" t="s">
        <v>60</v>
      </c>
      <c r="D1050" s="37" t="s">
        <v>366</v>
      </c>
      <c r="E1050" s="38" t="n">
        <v>45901</v>
      </c>
      <c r="F1050" s="38" t="n">
        <v>45925</v>
      </c>
      <c r="G1050" s="38" t="n">
        <v>45962</v>
      </c>
      <c r="H1050" s="37" t="n">
        <v>98</v>
      </c>
      <c r="I1050" s="37" t="n">
        <v>13</v>
      </c>
      <c r="J1050" s="37" t="n">
        <v>1</v>
      </c>
      <c r="K1050" s="39" t="n">
        <v>38687</v>
      </c>
      <c r="L1050" s="37" t="s">
        <v>112</v>
      </c>
      <c r="M1050" s="37" t="n">
        <f aca="false">IF(OR(E1050="",F1050=""),"",F1050-E1050)</f>
        <v>24</v>
      </c>
      <c r="N1050" s="37" t="n">
        <f aca="false">IF(OR(E1050="",G1050=""),"",G1050-E1050)</f>
        <v>61</v>
      </c>
    </row>
    <row r="1051" customFormat="false" ht="15" hidden="false" customHeight="false" outlineLevel="0" collapsed="false">
      <c r="A1051" s="37" t="s">
        <v>3383</v>
      </c>
      <c r="B1051" s="37" t="s">
        <v>1608</v>
      </c>
      <c r="C1051" s="37" t="s">
        <v>67</v>
      </c>
      <c r="D1051" s="37" t="s">
        <v>716</v>
      </c>
      <c r="E1051" s="38" t="n">
        <v>44796</v>
      </c>
      <c r="F1051" s="38" t="n">
        <v>44801</v>
      </c>
      <c r="G1051" s="38" t="n">
        <v>44860</v>
      </c>
      <c r="H1051" s="37" t="n">
        <v>55</v>
      </c>
      <c r="I1051" s="37" t="n">
        <v>9</v>
      </c>
      <c r="J1051" s="37" t="n">
        <v>1</v>
      </c>
      <c r="K1051" s="39" t="n">
        <v>61529</v>
      </c>
      <c r="L1051" s="37" t="s">
        <v>113</v>
      </c>
      <c r="M1051" s="37" t="n">
        <f aca="false">IF(OR(E1051="",F1051=""),"",F1051-E1051)</f>
        <v>5</v>
      </c>
      <c r="N1051" s="37" t="n">
        <f aca="false">IF(OR(E1051="",G1051=""),"",G1051-E1051)</f>
        <v>64</v>
      </c>
    </row>
    <row r="1052" customFormat="false" ht="15" hidden="false" customHeight="false" outlineLevel="0" collapsed="false">
      <c r="A1052" s="37" t="s">
        <v>3384</v>
      </c>
      <c r="B1052" s="37" t="s">
        <v>1609</v>
      </c>
      <c r="C1052" s="37" t="s">
        <v>66</v>
      </c>
      <c r="D1052" s="37" t="s">
        <v>504</v>
      </c>
      <c r="E1052" s="38" t="n">
        <v>45030</v>
      </c>
      <c r="F1052" s="38" t="n">
        <v>45053</v>
      </c>
      <c r="G1052" s="38" t="n">
        <v>45068</v>
      </c>
      <c r="H1052" s="37" t="n">
        <v>78</v>
      </c>
      <c r="I1052" s="37" t="n">
        <v>7</v>
      </c>
      <c r="J1052" s="37" t="n">
        <v>1</v>
      </c>
      <c r="K1052" s="39" t="n">
        <v>81309</v>
      </c>
      <c r="L1052" s="37" t="s">
        <v>113</v>
      </c>
      <c r="M1052" s="37" t="n">
        <f aca="false">IF(OR(E1052="",F1052=""),"",F1052-E1052)</f>
        <v>23</v>
      </c>
      <c r="N1052" s="37" t="n">
        <f aca="false">IF(OR(E1052="",G1052=""),"",G1052-E1052)</f>
        <v>38</v>
      </c>
    </row>
    <row r="1053" customFormat="false" ht="15" hidden="false" customHeight="false" outlineLevel="0" collapsed="false">
      <c r="A1053" s="37" t="s">
        <v>3385</v>
      </c>
      <c r="B1053" s="37" t="s">
        <v>1610</v>
      </c>
      <c r="C1053" s="37" t="s">
        <v>62</v>
      </c>
      <c r="D1053" s="37" t="s">
        <v>420</v>
      </c>
      <c r="E1053" s="38" t="n">
        <v>43683</v>
      </c>
      <c r="F1053" s="38" t="n">
        <v>43703</v>
      </c>
      <c r="G1053" s="38" t="n">
        <v>43756</v>
      </c>
      <c r="H1053" s="37" t="n">
        <v>41</v>
      </c>
      <c r="I1053" s="37" t="n">
        <v>5</v>
      </c>
      <c r="J1053" s="37" t="n">
        <v>1</v>
      </c>
      <c r="K1053" s="39" t="n">
        <v>25727</v>
      </c>
      <c r="L1053" s="37" t="s">
        <v>111</v>
      </c>
      <c r="M1053" s="37" t="n">
        <f aca="false">IF(OR(E1053="",F1053=""),"",F1053-E1053)</f>
        <v>20</v>
      </c>
      <c r="N1053" s="37" t="n">
        <f aca="false">IF(OR(E1053="",G1053=""),"",G1053-E1053)</f>
        <v>73</v>
      </c>
    </row>
    <row r="1054" customFormat="false" ht="15" hidden="false" customHeight="false" outlineLevel="0" collapsed="false">
      <c r="A1054" s="37" t="s">
        <v>3386</v>
      </c>
      <c r="B1054" s="37" t="s">
        <v>624</v>
      </c>
      <c r="C1054" s="37" t="s">
        <v>60</v>
      </c>
      <c r="D1054" s="37" t="s">
        <v>407</v>
      </c>
      <c r="E1054" s="38" t="n">
        <v>44573</v>
      </c>
      <c r="F1054" s="38" t="n">
        <v>44580</v>
      </c>
      <c r="G1054" s="38" t="n">
        <v>44612</v>
      </c>
      <c r="H1054" s="37" t="n">
        <v>69</v>
      </c>
      <c r="I1054" s="37" t="n">
        <v>11</v>
      </c>
      <c r="J1054" s="37" t="n">
        <v>1</v>
      </c>
      <c r="K1054" s="39" t="n">
        <v>23599</v>
      </c>
      <c r="L1054" s="37" t="s">
        <v>112</v>
      </c>
      <c r="M1054" s="37" t="n">
        <f aca="false">IF(OR(E1054="",F1054=""),"",F1054-E1054)</f>
        <v>7</v>
      </c>
      <c r="N1054" s="37" t="n">
        <f aca="false">IF(OR(E1054="",G1054=""),"",G1054-E1054)</f>
        <v>39</v>
      </c>
    </row>
    <row r="1055" customFormat="false" ht="15" hidden="false" customHeight="false" outlineLevel="0" collapsed="false">
      <c r="A1055" s="37" t="s">
        <v>3387</v>
      </c>
      <c r="B1055" s="37" t="s">
        <v>1611</v>
      </c>
      <c r="C1055" s="37" t="s">
        <v>67</v>
      </c>
      <c r="D1055" s="37" t="s">
        <v>357</v>
      </c>
      <c r="E1055" s="38" t="n">
        <v>45537</v>
      </c>
      <c r="F1055" s="38" t="n">
        <v>45606</v>
      </c>
      <c r="G1055" s="38" t="n">
        <v>45634</v>
      </c>
      <c r="H1055" s="37" t="n">
        <v>49</v>
      </c>
      <c r="I1055" s="37" t="n">
        <v>4</v>
      </c>
      <c r="J1055" s="37" t="n">
        <v>1</v>
      </c>
      <c r="K1055" s="39" t="n">
        <v>27802</v>
      </c>
      <c r="L1055" s="37" t="s">
        <v>111</v>
      </c>
      <c r="M1055" s="37" t="n">
        <f aca="false">IF(OR(E1055="",F1055=""),"",F1055-E1055)</f>
        <v>69</v>
      </c>
      <c r="N1055" s="37" t="n">
        <f aca="false">IF(OR(E1055="",G1055=""),"",G1055-E1055)</f>
        <v>97</v>
      </c>
    </row>
    <row r="1056" customFormat="false" ht="15" hidden="false" customHeight="false" outlineLevel="0" collapsed="false">
      <c r="A1056" s="37" t="s">
        <v>3388</v>
      </c>
      <c r="B1056" s="37" t="s">
        <v>1612</v>
      </c>
      <c r="C1056" s="37" t="s">
        <v>60</v>
      </c>
      <c r="D1056" s="37" t="s">
        <v>393</v>
      </c>
      <c r="E1056" s="38" t="n">
        <v>43621</v>
      </c>
      <c r="F1056" s="38" t="n">
        <v>43651</v>
      </c>
      <c r="G1056" s="38" t="n">
        <v>43666</v>
      </c>
      <c r="H1056" s="37" t="n">
        <v>19</v>
      </c>
      <c r="I1056" s="37" t="n">
        <v>8</v>
      </c>
      <c r="J1056" s="37" t="n">
        <v>1</v>
      </c>
      <c r="K1056" s="39" t="n">
        <v>52278</v>
      </c>
      <c r="L1056" s="37" t="s">
        <v>114</v>
      </c>
      <c r="M1056" s="37" t="n">
        <f aca="false">IF(OR(E1056="",F1056=""),"",F1056-E1056)</f>
        <v>30</v>
      </c>
      <c r="N1056" s="37" t="n">
        <f aca="false">IF(OR(E1056="",G1056=""),"",G1056-E1056)</f>
        <v>45</v>
      </c>
    </row>
    <row r="1057" customFormat="false" ht="15" hidden="false" customHeight="false" outlineLevel="0" collapsed="false">
      <c r="A1057" s="37" t="s">
        <v>3389</v>
      </c>
      <c r="B1057" s="37" t="s">
        <v>1107</v>
      </c>
      <c r="C1057" s="37" t="s">
        <v>61</v>
      </c>
      <c r="D1057" s="37" t="s">
        <v>423</v>
      </c>
      <c r="E1057" s="38" t="n">
        <v>45560</v>
      </c>
      <c r="F1057" s="38" t="n">
        <v>45551</v>
      </c>
      <c r="G1057" s="38" t="n">
        <v>45606</v>
      </c>
      <c r="H1057" s="37" t="n">
        <v>57</v>
      </c>
      <c r="I1057" s="37" t="n">
        <v>8</v>
      </c>
      <c r="J1057" s="37" t="n">
        <v>2</v>
      </c>
      <c r="K1057" s="39" t="n">
        <v>38754</v>
      </c>
      <c r="L1057" s="37" t="s">
        <v>114</v>
      </c>
      <c r="M1057" s="37" t="n">
        <f aca="false">IF(OR(E1057="",F1057=""),"",F1057-E1057)</f>
        <v>-9</v>
      </c>
      <c r="N1057" s="37" t="n">
        <f aca="false">IF(OR(E1057="",G1057=""),"",G1057-E1057)</f>
        <v>46</v>
      </c>
    </row>
    <row r="1058" customFormat="false" ht="15" hidden="false" customHeight="false" outlineLevel="0" collapsed="false">
      <c r="A1058" s="37" t="s">
        <v>3390</v>
      </c>
      <c r="B1058" s="37" t="s">
        <v>358</v>
      </c>
      <c r="C1058" s="37" t="s">
        <v>67</v>
      </c>
      <c r="D1058" s="37" t="s">
        <v>664</v>
      </c>
      <c r="E1058" s="38" t="n">
        <v>45727</v>
      </c>
      <c r="F1058" s="38" t="n">
        <v>45782</v>
      </c>
      <c r="G1058" s="38" t="n">
        <v>45834</v>
      </c>
      <c r="H1058" s="37" t="n">
        <v>81</v>
      </c>
      <c r="I1058" s="37" t="n">
        <v>7</v>
      </c>
      <c r="J1058" s="37" t="n">
        <v>2</v>
      </c>
      <c r="K1058" s="39" t="n">
        <v>57459</v>
      </c>
      <c r="L1058" s="37" t="s">
        <v>111</v>
      </c>
      <c r="M1058" s="37" t="n">
        <f aca="false">IF(OR(E1058="",F1058=""),"",F1058-E1058)</f>
        <v>55</v>
      </c>
      <c r="N1058" s="37" t="n">
        <f aca="false">IF(OR(E1058="",G1058=""),"",G1058-E1058)</f>
        <v>107</v>
      </c>
    </row>
    <row r="1059" customFormat="false" ht="15" hidden="false" customHeight="false" outlineLevel="0" collapsed="false">
      <c r="A1059" s="37" t="s">
        <v>3391</v>
      </c>
      <c r="B1059" s="37" t="s">
        <v>1139</v>
      </c>
      <c r="C1059" s="37" t="s">
        <v>68</v>
      </c>
      <c r="D1059" s="37" t="s">
        <v>789</v>
      </c>
      <c r="E1059" s="38" t="n">
        <v>45476</v>
      </c>
      <c r="F1059" s="38" t="n">
        <v>45477</v>
      </c>
      <c r="G1059" s="38" t="n">
        <v>45519</v>
      </c>
      <c r="H1059" s="37" t="n">
        <v>106</v>
      </c>
      <c r="I1059" s="37" t="n">
        <v>4</v>
      </c>
      <c r="J1059" s="37" t="n">
        <v>2</v>
      </c>
      <c r="K1059" s="39" t="n">
        <v>22792</v>
      </c>
      <c r="L1059" s="37" t="s">
        <v>111</v>
      </c>
      <c r="M1059" s="37" t="n">
        <f aca="false">IF(OR(E1059="",F1059=""),"",F1059-E1059)</f>
        <v>1</v>
      </c>
      <c r="N1059" s="37" t="n">
        <f aca="false">IF(OR(E1059="",G1059=""),"",G1059-E1059)</f>
        <v>43</v>
      </c>
    </row>
    <row r="1060" customFormat="false" ht="15" hidden="false" customHeight="false" outlineLevel="0" collapsed="false">
      <c r="A1060" s="37" t="s">
        <v>3392</v>
      </c>
      <c r="B1060" s="37" t="s">
        <v>1613</v>
      </c>
      <c r="C1060" s="37" t="s">
        <v>61</v>
      </c>
      <c r="D1060" s="37" t="s">
        <v>380</v>
      </c>
      <c r="E1060" s="38" t="n">
        <v>44348</v>
      </c>
      <c r="F1060" s="38" t="n">
        <v>44324</v>
      </c>
      <c r="G1060" s="38" t="n">
        <v>44381</v>
      </c>
      <c r="H1060" s="37" t="n">
        <v>77</v>
      </c>
      <c r="I1060" s="37" t="n">
        <v>13</v>
      </c>
      <c r="J1060" s="37" t="n">
        <v>2</v>
      </c>
      <c r="K1060" s="39" t="n">
        <v>40909</v>
      </c>
      <c r="L1060" s="37" t="s">
        <v>112</v>
      </c>
      <c r="M1060" s="37" t="n">
        <f aca="false">IF(OR(E1060="",F1060=""),"",F1060-E1060)</f>
        <v>-24</v>
      </c>
      <c r="N1060" s="37" t="n">
        <f aca="false">IF(OR(E1060="",G1060=""),"",G1060-E1060)</f>
        <v>33</v>
      </c>
    </row>
    <row r="1061" customFormat="false" ht="15" hidden="false" customHeight="false" outlineLevel="0" collapsed="false">
      <c r="A1061" s="37" t="s">
        <v>3393</v>
      </c>
      <c r="B1061" s="37" t="s">
        <v>1614</v>
      </c>
      <c r="C1061" s="37" t="s">
        <v>65</v>
      </c>
      <c r="D1061" s="37" t="s">
        <v>376</v>
      </c>
      <c r="E1061" s="38" t="n">
        <v>45720</v>
      </c>
      <c r="F1061" s="38" t="n">
        <v>45715</v>
      </c>
      <c r="G1061" s="38" t="n">
        <v>45762</v>
      </c>
      <c r="H1061" s="37" t="n">
        <v>93</v>
      </c>
      <c r="I1061" s="37" t="n">
        <v>4</v>
      </c>
      <c r="J1061" s="37" t="n">
        <v>1</v>
      </c>
      <c r="K1061" s="39" t="n">
        <v>4031</v>
      </c>
      <c r="L1061" s="37" t="s">
        <v>112</v>
      </c>
      <c r="M1061" s="37" t="n">
        <f aca="false">IF(OR(E1061="",F1061=""),"",F1061-E1061)</f>
        <v>-5</v>
      </c>
      <c r="N1061" s="37" t="n">
        <f aca="false">IF(OR(E1061="",G1061=""),"",G1061-E1061)</f>
        <v>42</v>
      </c>
    </row>
    <row r="1062" customFormat="false" ht="15" hidden="false" customHeight="false" outlineLevel="0" collapsed="false">
      <c r="A1062" s="37" t="s">
        <v>3394</v>
      </c>
      <c r="B1062" s="37" t="s">
        <v>1615</v>
      </c>
      <c r="C1062" s="37" t="s">
        <v>65</v>
      </c>
      <c r="D1062" s="37" t="s">
        <v>650</v>
      </c>
      <c r="E1062" s="38" t="n">
        <v>42284</v>
      </c>
      <c r="F1062" s="38" t="n">
        <v>42297</v>
      </c>
      <c r="G1062" s="38" t="n">
        <v>42341</v>
      </c>
      <c r="H1062" s="37" t="n">
        <v>117</v>
      </c>
      <c r="I1062" s="37" t="n">
        <v>14</v>
      </c>
      <c r="J1062" s="37" t="n">
        <v>1</v>
      </c>
      <c r="K1062" s="39" t="n">
        <v>42267</v>
      </c>
      <c r="L1062" s="37" t="s">
        <v>111</v>
      </c>
      <c r="M1062" s="37" t="n">
        <f aca="false">IF(OR(E1062="",F1062=""),"",F1062-E1062)</f>
        <v>13</v>
      </c>
      <c r="N1062" s="37" t="n">
        <f aca="false">IF(OR(E1062="",G1062=""),"",G1062-E1062)</f>
        <v>57</v>
      </c>
    </row>
    <row r="1063" customFormat="false" ht="15" hidden="false" customHeight="false" outlineLevel="0" collapsed="false">
      <c r="A1063" s="37" t="s">
        <v>3395</v>
      </c>
      <c r="B1063" s="37" t="s">
        <v>1616</v>
      </c>
      <c r="C1063" s="37" t="s">
        <v>60</v>
      </c>
      <c r="D1063" s="37" t="s">
        <v>470</v>
      </c>
      <c r="E1063" s="38" t="n">
        <v>42670</v>
      </c>
      <c r="F1063" s="38" t="n">
        <v>42708</v>
      </c>
      <c r="G1063" s="38" t="n">
        <v>42731</v>
      </c>
      <c r="H1063" s="37" t="n">
        <v>82</v>
      </c>
      <c r="I1063" s="37" t="n">
        <v>14</v>
      </c>
      <c r="J1063" s="37" t="n">
        <v>1</v>
      </c>
      <c r="K1063" s="39" t="n">
        <v>56234</v>
      </c>
      <c r="L1063" s="37" t="s">
        <v>111</v>
      </c>
      <c r="M1063" s="37" t="n">
        <f aca="false">IF(OR(E1063="",F1063=""),"",F1063-E1063)</f>
        <v>38</v>
      </c>
      <c r="N1063" s="37" t="n">
        <f aca="false">IF(OR(E1063="",G1063=""),"",G1063-E1063)</f>
        <v>61</v>
      </c>
    </row>
    <row r="1064" customFormat="false" ht="15" hidden="false" customHeight="false" outlineLevel="0" collapsed="false">
      <c r="A1064" s="37" t="s">
        <v>3396</v>
      </c>
      <c r="B1064" s="37" t="s">
        <v>1617</v>
      </c>
      <c r="C1064" s="37" t="s">
        <v>60</v>
      </c>
      <c r="D1064" s="37" t="s">
        <v>470</v>
      </c>
      <c r="E1064" s="38" t="n">
        <v>45979</v>
      </c>
      <c r="F1064" s="38" t="n">
        <v>45968</v>
      </c>
      <c r="G1064" s="38" t="n">
        <v>46025</v>
      </c>
      <c r="H1064" s="37" t="n">
        <v>91</v>
      </c>
      <c r="I1064" s="37" t="n">
        <v>9</v>
      </c>
      <c r="J1064" s="37" t="n">
        <v>1</v>
      </c>
      <c r="K1064" s="39" t="n">
        <v>31095</v>
      </c>
      <c r="L1064" s="37" t="s">
        <v>113</v>
      </c>
      <c r="M1064" s="37" t="n">
        <f aca="false">IF(OR(E1064="",F1064=""),"",F1064-E1064)</f>
        <v>-11</v>
      </c>
      <c r="N1064" s="37" t="n">
        <f aca="false">IF(OR(E1064="",G1064=""),"",G1064-E1064)</f>
        <v>46</v>
      </c>
    </row>
    <row r="1065" customFormat="false" ht="15" hidden="false" customHeight="false" outlineLevel="0" collapsed="false">
      <c r="A1065" s="37" t="s">
        <v>3397</v>
      </c>
      <c r="B1065" s="37" t="s">
        <v>1618</v>
      </c>
      <c r="C1065" s="37" t="s">
        <v>60</v>
      </c>
      <c r="D1065" s="37" t="s">
        <v>384</v>
      </c>
      <c r="E1065" s="38" t="n">
        <v>43746</v>
      </c>
      <c r="F1065" s="38" t="n">
        <v>43753</v>
      </c>
      <c r="G1065" s="38" t="n">
        <v>43804</v>
      </c>
      <c r="H1065" s="37" t="n">
        <v>41</v>
      </c>
      <c r="I1065" s="37" t="n">
        <v>10</v>
      </c>
      <c r="J1065" s="37" t="n">
        <v>3</v>
      </c>
      <c r="K1065" s="39" t="n">
        <v>20586</v>
      </c>
      <c r="L1065" s="37" t="s">
        <v>111</v>
      </c>
      <c r="M1065" s="37" t="n">
        <f aca="false">IF(OR(E1065="",F1065=""),"",F1065-E1065)</f>
        <v>7</v>
      </c>
      <c r="N1065" s="37" t="n">
        <f aca="false">IF(OR(E1065="",G1065=""),"",G1065-E1065)</f>
        <v>58</v>
      </c>
    </row>
    <row r="1066" customFormat="false" ht="15" hidden="false" customHeight="false" outlineLevel="0" collapsed="false">
      <c r="A1066" s="37" t="s">
        <v>3398</v>
      </c>
      <c r="B1066" s="37" t="s">
        <v>1619</v>
      </c>
      <c r="C1066" s="37" t="s">
        <v>66</v>
      </c>
      <c r="D1066" s="37" t="s">
        <v>504</v>
      </c>
      <c r="E1066" s="38" t="n">
        <v>45949</v>
      </c>
      <c r="F1066" s="38" t="n">
        <v>45964</v>
      </c>
      <c r="G1066" s="38" t="n">
        <v>46002</v>
      </c>
      <c r="H1066" s="37" t="n">
        <v>124</v>
      </c>
      <c r="I1066" s="37" t="n">
        <v>7</v>
      </c>
      <c r="J1066" s="37" t="n">
        <v>2</v>
      </c>
      <c r="K1066" s="39" t="n">
        <v>66929</v>
      </c>
      <c r="L1066" s="37" t="s">
        <v>111</v>
      </c>
      <c r="M1066" s="37" t="n">
        <f aca="false">IF(OR(E1066="",F1066=""),"",F1066-E1066)</f>
        <v>15</v>
      </c>
      <c r="N1066" s="37" t="n">
        <f aca="false">IF(OR(E1066="",G1066=""),"",G1066-E1066)</f>
        <v>53</v>
      </c>
    </row>
    <row r="1067" customFormat="false" ht="15" hidden="false" customHeight="false" outlineLevel="0" collapsed="false">
      <c r="A1067" s="37" t="s">
        <v>3399</v>
      </c>
      <c r="B1067" s="37" t="s">
        <v>1620</v>
      </c>
      <c r="C1067" s="37" t="s">
        <v>65</v>
      </c>
      <c r="D1067" s="37" t="s">
        <v>376</v>
      </c>
      <c r="E1067" s="38" t="n">
        <v>45490</v>
      </c>
      <c r="F1067" s="38" t="n">
        <v>45490</v>
      </c>
      <c r="G1067" s="38" t="n">
        <v>45519</v>
      </c>
      <c r="H1067" s="37" t="n">
        <v>34</v>
      </c>
      <c r="I1067" s="37" t="n">
        <v>5</v>
      </c>
      <c r="J1067" s="37" t="n">
        <v>1</v>
      </c>
      <c r="K1067" s="39" t="n">
        <v>55706</v>
      </c>
      <c r="L1067" s="37" t="s">
        <v>111</v>
      </c>
      <c r="M1067" s="37" t="n">
        <f aca="false">IF(OR(E1067="",F1067=""),"",F1067-E1067)</f>
        <v>0</v>
      </c>
      <c r="N1067" s="37" t="n">
        <f aca="false">IF(OR(E1067="",G1067=""),"",G1067-E1067)</f>
        <v>29</v>
      </c>
    </row>
    <row r="1068" customFormat="false" ht="15" hidden="false" customHeight="false" outlineLevel="0" collapsed="false">
      <c r="A1068" s="37" t="s">
        <v>3400</v>
      </c>
      <c r="B1068" s="37" t="s">
        <v>1621</v>
      </c>
      <c r="C1068" s="37" t="s">
        <v>66</v>
      </c>
      <c r="D1068" s="37" t="s">
        <v>687</v>
      </c>
      <c r="E1068" s="38" t="n">
        <v>45484</v>
      </c>
      <c r="F1068" s="38" t="n">
        <v>45465</v>
      </c>
      <c r="G1068" s="38" t="n">
        <v>45515</v>
      </c>
      <c r="H1068" s="37" t="n">
        <v>34</v>
      </c>
      <c r="I1068" s="37" t="n">
        <v>11</v>
      </c>
      <c r="J1068" s="37" t="n">
        <v>3</v>
      </c>
      <c r="K1068" s="39" t="n">
        <v>47892</v>
      </c>
      <c r="L1068" s="37" t="s">
        <v>113</v>
      </c>
      <c r="M1068" s="37" t="n">
        <f aca="false">IF(OR(E1068="",F1068=""),"",F1068-E1068)</f>
        <v>-19</v>
      </c>
      <c r="N1068" s="37" t="n">
        <f aca="false">IF(OR(E1068="",G1068=""),"",G1068-E1068)</f>
        <v>31</v>
      </c>
    </row>
    <row r="1069" customFormat="false" ht="15" hidden="false" customHeight="false" outlineLevel="0" collapsed="false">
      <c r="A1069" s="37" t="s">
        <v>3401</v>
      </c>
      <c r="B1069" s="37" t="s">
        <v>1622</v>
      </c>
      <c r="C1069" s="37" t="s">
        <v>62</v>
      </c>
      <c r="D1069" s="37" t="s">
        <v>352</v>
      </c>
      <c r="E1069" s="38" t="n">
        <v>46190</v>
      </c>
      <c r="F1069" s="38" t="n">
        <v>46208</v>
      </c>
      <c r="G1069" s="38" t="n">
        <v>46259</v>
      </c>
      <c r="H1069" s="37" t="n">
        <v>61</v>
      </c>
      <c r="I1069" s="37" t="n">
        <v>4</v>
      </c>
      <c r="J1069" s="37" t="n">
        <v>1</v>
      </c>
      <c r="K1069" s="39" t="n">
        <v>73282</v>
      </c>
      <c r="L1069" s="37" t="s">
        <v>114</v>
      </c>
      <c r="M1069" s="37" t="n">
        <f aca="false">IF(OR(E1069="",F1069=""),"",F1069-E1069)</f>
        <v>18</v>
      </c>
      <c r="N1069" s="37" t="n">
        <f aca="false">IF(OR(E1069="",G1069=""),"",G1069-E1069)</f>
        <v>69</v>
      </c>
    </row>
    <row r="1070" customFormat="false" ht="15" hidden="false" customHeight="false" outlineLevel="0" collapsed="false">
      <c r="A1070" s="37" t="s">
        <v>3402</v>
      </c>
      <c r="B1070" s="37" t="s">
        <v>1623</v>
      </c>
      <c r="C1070" s="37" t="s">
        <v>67</v>
      </c>
      <c r="D1070" s="37" t="s">
        <v>716</v>
      </c>
      <c r="E1070" s="38" t="n">
        <v>45032</v>
      </c>
      <c r="F1070" s="38" t="n">
        <v>45106</v>
      </c>
      <c r="G1070" s="38" t="n">
        <v>45163</v>
      </c>
      <c r="H1070" s="37" t="n">
        <v>69</v>
      </c>
      <c r="I1070" s="37" t="n">
        <v>5</v>
      </c>
      <c r="J1070" s="37" t="n">
        <v>2</v>
      </c>
      <c r="K1070" s="39" t="n">
        <v>30720</v>
      </c>
      <c r="L1070" s="37" t="s">
        <v>113</v>
      </c>
      <c r="M1070" s="37" t="n">
        <f aca="false">IF(OR(E1070="",F1070=""),"",F1070-E1070)</f>
        <v>74</v>
      </c>
      <c r="N1070" s="37" t="n">
        <f aca="false">IF(OR(E1070="",G1070=""),"",G1070-E1070)</f>
        <v>131</v>
      </c>
    </row>
    <row r="1071" customFormat="false" ht="15" hidden="false" customHeight="false" outlineLevel="0" collapsed="false">
      <c r="A1071" s="37" t="s">
        <v>3403</v>
      </c>
      <c r="B1071" s="37" t="s">
        <v>1624</v>
      </c>
      <c r="C1071" s="37" t="s">
        <v>60</v>
      </c>
      <c r="D1071" s="37" t="s">
        <v>366</v>
      </c>
      <c r="E1071" s="38" t="n">
        <v>42315</v>
      </c>
      <c r="F1071" s="38" t="n">
        <v>42337</v>
      </c>
      <c r="G1071" s="38" t="n">
        <v>42376</v>
      </c>
      <c r="H1071" s="37" t="n">
        <v>93</v>
      </c>
      <c r="I1071" s="37" t="n">
        <v>12</v>
      </c>
      <c r="J1071" s="37" t="n">
        <v>1</v>
      </c>
      <c r="K1071" s="39" t="n">
        <v>4867</v>
      </c>
      <c r="L1071" s="37" t="s">
        <v>112</v>
      </c>
      <c r="M1071" s="37" t="n">
        <f aca="false">IF(OR(E1071="",F1071=""),"",F1071-E1071)</f>
        <v>22</v>
      </c>
      <c r="N1071" s="37" t="n">
        <f aca="false">IF(OR(E1071="",G1071=""),"",G1071-E1071)</f>
        <v>61</v>
      </c>
    </row>
    <row r="1072" customFormat="false" ht="15" hidden="false" customHeight="false" outlineLevel="0" collapsed="false">
      <c r="A1072" s="37" t="s">
        <v>3404</v>
      </c>
      <c r="B1072" s="37" t="s">
        <v>930</v>
      </c>
      <c r="C1072" s="37" t="s">
        <v>63</v>
      </c>
      <c r="D1072" s="37" t="s">
        <v>529</v>
      </c>
      <c r="E1072" s="38" t="n">
        <v>43482</v>
      </c>
      <c r="F1072" s="38" t="n">
        <v>43491</v>
      </c>
      <c r="G1072" s="38" t="n">
        <v>43544</v>
      </c>
      <c r="H1072" s="37" t="n">
        <v>69</v>
      </c>
      <c r="I1072" s="37" t="n">
        <v>7</v>
      </c>
      <c r="J1072" s="37" t="n">
        <v>1</v>
      </c>
      <c r="K1072" s="39" t="n">
        <v>9407</v>
      </c>
      <c r="L1072" s="37" t="s">
        <v>112</v>
      </c>
      <c r="M1072" s="37" t="n">
        <f aca="false">IF(OR(E1072="",F1072=""),"",F1072-E1072)</f>
        <v>9</v>
      </c>
      <c r="N1072" s="37" t="n">
        <f aca="false">IF(OR(E1072="",G1072=""),"",G1072-E1072)</f>
        <v>62</v>
      </c>
    </row>
    <row r="1073" customFormat="false" ht="15" hidden="false" customHeight="false" outlineLevel="0" collapsed="false">
      <c r="A1073" s="37" t="s">
        <v>3405</v>
      </c>
      <c r="B1073" s="37" t="s">
        <v>761</v>
      </c>
      <c r="C1073" s="37" t="s">
        <v>64</v>
      </c>
      <c r="D1073" s="37" t="s">
        <v>457</v>
      </c>
      <c r="E1073" s="38" t="n">
        <v>43872</v>
      </c>
      <c r="F1073" s="38" t="n">
        <v>43926</v>
      </c>
      <c r="G1073" s="38" t="n">
        <v>43969</v>
      </c>
      <c r="H1073" s="37" t="n">
        <v>111</v>
      </c>
      <c r="I1073" s="37" t="n">
        <v>5</v>
      </c>
      <c r="J1073" s="37" t="n">
        <v>3</v>
      </c>
      <c r="K1073" s="39" t="n">
        <v>50574</v>
      </c>
      <c r="L1073" s="37" t="s">
        <v>114</v>
      </c>
      <c r="M1073" s="37" t="n">
        <f aca="false">IF(OR(E1073="",F1073=""),"",F1073-E1073)</f>
        <v>54</v>
      </c>
      <c r="N1073" s="37" t="n">
        <f aca="false">IF(OR(E1073="",G1073=""),"",G1073-E1073)</f>
        <v>97</v>
      </c>
    </row>
    <row r="1074" customFormat="false" ht="15" hidden="false" customHeight="false" outlineLevel="0" collapsed="false">
      <c r="A1074" s="37" t="s">
        <v>3406</v>
      </c>
      <c r="B1074" s="37" t="s">
        <v>1625</v>
      </c>
      <c r="C1074" s="37" t="s">
        <v>61</v>
      </c>
      <c r="D1074" s="37" t="s">
        <v>573</v>
      </c>
      <c r="E1074" s="38" t="n">
        <v>46169</v>
      </c>
      <c r="F1074" s="38" t="n">
        <v>46200</v>
      </c>
      <c r="G1074" s="38" t="n">
        <v>46231</v>
      </c>
      <c r="H1074" s="37" t="n">
        <v>82</v>
      </c>
      <c r="I1074" s="37" t="n">
        <v>7</v>
      </c>
      <c r="J1074" s="37" t="n">
        <v>1</v>
      </c>
      <c r="K1074" s="39" t="n">
        <v>44118</v>
      </c>
      <c r="L1074" s="37" t="s">
        <v>112</v>
      </c>
      <c r="M1074" s="37" t="n">
        <f aca="false">IF(OR(E1074="",F1074=""),"",F1074-E1074)</f>
        <v>31</v>
      </c>
      <c r="N1074" s="37" t="n">
        <f aca="false">IF(OR(E1074="",G1074=""),"",G1074-E1074)</f>
        <v>62</v>
      </c>
    </row>
    <row r="1075" customFormat="false" ht="15" hidden="false" customHeight="false" outlineLevel="0" collapsed="false">
      <c r="A1075" s="37" t="s">
        <v>3407</v>
      </c>
      <c r="B1075" s="37" t="s">
        <v>1626</v>
      </c>
      <c r="C1075" s="37" t="s">
        <v>67</v>
      </c>
      <c r="D1075" s="37" t="s">
        <v>357</v>
      </c>
      <c r="E1075" s="38" t="n">
        <v>46206</v>
      </c>
      <c r="F1075" s="38" t="n">
        <v>46238</v>
      </c>
      <c r="G1075" s="38" t="n">
        <v>46253</v>
      </c>
      <c r="H1075" s="37" t="n">
        <v>193</v>
      </c>
      <c r="I1075" s="37" t="n">
        <v>13</v>
      </c>
      <c r="J1075" s="37" t="n">
        <v>1</v>
      </c>
      <c r="K1075" s="39" t="n">
        <v>24884</v>
      </c>
      <c r="L1075" s="37" t="s">
        <v>113</v>
      </c>
      <c r="M1075" s="37" t="n">
        <f aca="false">IF(OR(E1075="",F1075=""),"",F1075-E1075)</f>
        <v>32</v>
      </c>
      <c r="N1075" s="37" t="n">
        <f aca="false">IF(OR(E1075="",G1075=""),"",G1075-E1075)</f>
        <v>47</v>
      </c>
    </row>
    <row r="1076" customFormat="false" ht="15" hidden="false" customHeight="false" outlineLevel="0" collapsed="false">
      <c r="A1076" s="37" t="s">
        <v>3408</v>
      </c>
      <c r="B1076" s="37" t="s">
        <v>1628</v>
      </c>
      <c r="C1076" s="37" t="s">
        <v>60</v>
      </c>
      <c r="D1076" s="37" t="s">
        <v>520</v>
      </c>
      <c r="E1076" s="38" t="n">
        <v>44590</v>
      </c>
      <c r="F1076" s="38" t="n">
        <v>44595</v>
      </c>
      <c r="G1076" s="38" t="n">
        <v>44636</v>
      </c>
      <c r="H1076" s="37" t="n">
        <v>41</v>
      </c>
      <c r="I1076" s="37" t="n">
        <v>12</v>
      </c>
      <c r="J1076" s="37" t="n">
        <v>1</v>
      </c>
      <c r="K1076" s="39" t="n">
        <v>38667</v>
      </c>
      <c r="L1076" s="37" t="s">
        <v>111</v>
      </c>
      <c r="M1076" s="37" t="n">
        <f aca="false">IF(OR(E1076="",F1076=""),"",F1076-E1076)</f>
        <v>5</v>
      </c>
      <c r="N1076" s="37" t="n">
        <f aca="false">IF(OR(E1076="",G1076=""),"",G1076-E1076)</f>
        <v>46</v>
      </c>
    </row>
    <row r="1077" customFormat="false" ht="15" hidden="false" customHeight="false" outlineLevel="0" collapsed="false">
      <c r="A1077" s="37" t="s">
        <v>3409</v>
      </c>
      <c r="B1077" s="37" t="s">
        <v>1629</v>
      </c>
      <c r="C1077" s="37" t="s">
        <v>60</v>
      </c>
      <c r="D1077" s="37" t="s">
        <v>393</v>
      </c>
      <c r="E1077" s="38" t="n">
        <v>43079</v>
      </c>
      <c r="F1077" s="38" t="n">
        <v>43090</v>
      </c>
      <c r="G1077" s="38" t="n">
        <v>43136</v>
      </c>
      <c r="H1077" s="37" t="n">
        <v>73</v>
      </c>
      <c r="I1077" s="37" t="n">
        <v>11</v>
      </c>
      <c r="J1077" s="37" t="n">
        <v>1</v>
      </c>
      <c r="K1077" s="39" t="n">
        <v>74692</v>
      </c>
      <c r="L1077" s="37" t="s">
        <v>114</v>
      </c>
      <c r="M1077" s="37" t="n">
        <f aca="false">IF(OR(E1077="",F1077=""),"",F1077-E1077)</f>
        <v>11</v>
      </c>
      <c r="N1077" s="37" t="n">
        <f aca="false">IF(OR(E1077="",G1077=""),"",G1077-E1077)</f>
        <v>57</v>
      </c>
    </row>
    <row r="1078" customFormat="false" ht="15" hidden="false" customHeight="false" outlineLevel="0" collapsed="false">
      <c r="A1078" s="37" t="s">
        <v>3410</v>
      </c>
      <c r="B1078" s="37" t="s">
        <v>1630</v>
      </c>
      <c r="C1078" s="37" t="s">
        <v>60</v>
      </c>
      <c r="D1078" s="37" t="s">
        <v>470</v>
      </c>
      <c r="E1078" s="38" t="n">
        <v>44884</v>
      </c>
      <c r="F1078" s="38" t="n">
        <v>44897</v>
      </c>
      <c r="G1078" s="38" t="n">
        <v>44938</v>
      </c>
      <c r="H1078" s="37" t="n">
        <v>53</v>
      </c>
      <c r="I1078" s="37" t="n">
        <v>3</v>
      </c>
      <c r="J1078" s="37" t="n">
        <v>1</v>
      </c>
      <c r="K1078" s="39" t="n">
        <v>30927</v>
      </c>
      <c r="L1078" s="37" t="s">
        <v>112</v>
      </c>
      <c r="M1078" s="37" t="n">
        <f aca="false">IF(OR(E1078="",F1078=""),"",F1078-E1078)</f>
        <v>13</v>
      </c>
      <c r="N1078" s="37" t="n">
        <f aca="false">IF(OR(E1078="",G1078=""),"",G1078-E1078)</f>
        <v>54</v>
      </c>
    </row>
    <row r="1079" customFormat="false" ht="15" hidden="false" customHeight="false" outlineLevel="0" collapsed="false">
      <c r="A1079" s="37" t="s">
        <v>3411</v>
      </c>
      <c r="B1079" s="37" t="s">
        <v>1212</v>
      </c>
      <c r="C1079" s="37" t="s">
        <v>67</v>
      </c>
      <c r="D1079" s="37" t="s">
        <v>664</v>
      </c>
      <c r="E1079" s="38" t="n">
        <v>46059</v>
      </c>
      <c r="F1079" s="38" t="n">
        <v>46058</v>
      </c>
      <c r="G1079" s="38" t="n">
        <v>46080</v>
      </c>
      <c r="H1079" s="37" t="n">
        <v>56</v>
      </c>
      <c r="I1079" s="37" t="n">
        <v>14</v>
      </c>
      <c r="J1079" s="37" t="n">
        <v>2</v>
      </c>
      <c r="K1079" s="39" t="n">
        <v>49167</v>
      </c>
      <c r="L1079" s="37" t="s">
        <v>112</v>
      </c>
      <c r="M1079" s="37" t="n">
        <f aca="false">IF(OR(E1079="",F1079=""),"",F1079-E1079)</f>
        <v>-1</v>
      </c>
      <c r="N1079" s="37" t="n">
        <f aca="false">IF(OR(E1079="",G1079=""),"",G1079-E1079)</f>
        <v>21</v>
      </c>
    </row>
    <row r="1080" customFormat="false" ht="15" hidden="false" customHeight="false" outlineLevel="0" collapsed="false">
      <c r="A1080" s="37" t="s">
        <v>3412</v>
      </c>
      <c r="B1080" s="37" t="s">
        <v>1631</v>
      </c>
      <c r="C1080" s="37" t="s">
        <v>60</v>
      </c>
      <c r="D1080" s="37" t="s">
        <v>366</v>
      </c>
      <c r="E1080" s="38" t="n">
        <v>44787</v>
      </c>
      <c r="F1080" s="38" t="n">
        <v>44794</v>
      </c>
      <c r="G1080" s="38" t="n">
        <v>44839</v>
      </c>
      <c r="H1080" s="37" t="n">
        <v>103</v>
      </c>
      <c r="I1080" s="37" t="n">
        <v>9</v>
      </c>
      <c r="J1080" s="37" t="n">
        <v>3</v>
      </c>
      <c r="K1080" s="39" t="n">
        <v>31950</v>
      </c>
      <c r="L1080" s="37" t="s">
        <v>114</v>
      </c>
      <c r="M1080" s="37" t="n">
        <f aca="false">IF(OR(E1080="",F1080=""),"",F1080-E1080)</f>
        <v>7</v>
      </c>
      <c r="N1080" s="37" t="n">
        <f aca="false">IF(OR(E1080="",G1080=""),"",G1080-E1080)</f>
        <v>52</v>
      </c>
    </row>
    <row r="1081" customFormat="false" ht="15" hidden="false" customHeight="false" outlineLevel="0" collapsed="false">
      <c r="A1081" s="37" t="s">
        <v>3413</v>
      </c>
      <c r="B1081" s="37" t="s">
        <v>1438</v>
      </c>
      <c r="C1081" s="37" t="s">
        <v>65</v>
      </c>
      <c r="D1081" s="37" t="s">
        <v>500</v>
      </c>
      <c r="E1081" s="38" t="n">
        <v>43326</v>
      </c>
      <c r="F1081" s="38" t="n">
        <v>43311</v>
      </c>
      <c r="G1081" s="38" t="n">
        <v>43360</v>
      </c>
      <c r="H1081" s="37" t="n">
        <v>67</v>
      </c>
      <c r="I1081" s="37" t="n">
        <v>4</v>
      </c>
      <c r="J1081" s="37" t="n">
        <v>1</v>
      </c>
      <c r="K1081" s="39" t="n">
        <v>21780</v>
      </c>
      <c r="L1081" s="37" t="s">
        <v>111</v>
      </c>
      <c r="M1081" s="37" t="n">
        <f aca="false">IF(OR(E1081="",F1081=""),"",F1081-E1081)</f>
        <v>-15</v>
      </c>
      <c r="N1081" s="37" t="n">
        <f aca="false">IF(OR(E1081="",G1081=""),"",G1081-E1081)</f>
        <v>34</v>
      </c>
    </row>
    <row r="1082" customFormat="false" ht="15" hidden="false" customHeight="false" outlineLevel="0" collapsed="false">
      <c r="A1082" s="37" t="s">
        <v>3414</v>
      </c>
      <c r="B1082" s="37" t="s">
        <v>1632</v>
      </c>
      <c r="C1082" s="37" t="s">
        <v>64</v>
      </c>
      <c r="D1082" s="37" t="s">
        <v>440</v>
      </c>
      <c r="E1082" s="38" t="n">
        <v>44917</v>
      </c>
      <c r="F1082" s="38" t="n">
        <v>44963</v>
      </c>
      <c r="G1082" s="38" t="n">
        <v>45000</v>
      </c>
      <c r="H1082" s="37" t="n">
        <v>49</v>
      </c>
      <c r="I1082" s="37" t="n">
        <v>5</v>
      </c>
      <c r="J1082" s="37" t="n">
        <v>1</v>
      </c>
      <c r="K1082" s="39" t="n">
        <v>54042</v>
      </c>
      <c r="L1082" s="37" t="s">
        <v>113</v>
      </c>
      <c r="M1082" s="37" t="n">
        <f aca="false">IF(OR(E1082="",F1082=""),"",F1082-E1082)</f>
        <v>46</v>
      </c>
      <c r="N1082" s="37" t="n">
        <f aca="false">IF(OR(E1082="",G1082=""),"",G1082-E1082)</f>
        <v>83</v>
      </c>
    </row>
    <row r="1083" customFormat="false" ht="15" hidden="false" customHeight="false" outlineLevel="0" collapsed="false">
      <c r="A1083" s="37" t="s">
        <v>3415</v>
      </c>
      <c r="B1083" s="37" t="s">
        <v>1044</v>
      </c>
      <c r="C1083" s="37" t="s">
        <v>60</v>
      </c>
      <c r="D1083" s="37" t="s">
        <v>407</v>
      </c>
      <c r="E1083" s="38" t="n">
        <v>46058</v>
      </c>
      <c r="F1083" s="38" t="n">
        <v>46039</v>
      </c>
      <c r="G1083" s="38" t="n">
        <v>46096</v>
      </c>
      <c r="H1083" s="37" t="n">
        <v>109</v>
      </c>
      <c r="I1083" s="37" t="n">
        <v>5</v>
      </c>
      <c r="J1083" s="37" t="n">
        <v>1</v>
      </c>
      <c r="K1083" s="39" t="n">
        <v>23141</v>
      </c>
      <c r="L1083" s="37" t="s">
        <v>115</v>
      </c>
      <c r="M1083" s="37" t="n">
        <f aca="false">IF(OR(E1083="",F1083=""),"",F1083-E1083)</f>
        <v>-19</v>
      </c>
      <c r="N1083" s="37" t="n">
        <f aca="false">IF(OR(E1083="",G1083=""),"",G1083-E1083)</f>
        <v>38</v>
      </c>
    </row>
    <row r="1084" customFormat="false" ht="15" hidden="false" customHeight="false" outlineLevel="0" collapsed="false">
      <c r="A1084" s="37" t="s">
        <v>3416</v>
      </c>
      <c r="B1084" s="37" t="s">
        <v>1633</v>
      </c>
      <c r="C1084" s="37" t="s">
        <v>65</v>
      </c>
      <c r="D1084" s="37" t="s">
        <v>376</v>
      </c>
      <c r="E1084" s="38" t="n">
        <v>44956</v>
      </c>
      <c r="F1084" s="38" t="n">
        <v>44960</v>
      </c>
      <c r="G1084" s="38" t="n">
        <v>45009</v>
      </c>
      <c r="H1084" s="37" t="n">
        <v>31</v>
      </c>
      <c r="I1084" s="37" t="n">
        <v>11</v>
      </c>
      <c r="J1084" s="37" t="n">
        <v>1</v>
      </c>
      <c r="K1084" s="39" t="n">
        <v>15592</v>
      </c>
      <c r="L1084" s="37" t="s">
        <v>112</v>
      </c>
      <c r="M1084" s="37" t="n">
        <f aca="false">IF(OR(E1084="",F1084=""),"",F1084-E1084)</f>
        <v>4</v>
      </c>
      <c r="N1084" s="37" t="n">
        <f aca="false">IF(OR(E1084="",G1084=""),"",G1084-E1084)</f>
        <v>53</v>
      </c>
    </row>
    <row r="1085" customFormat="false" ht="15" hidden="false" customHeight="false" outlineLevel="0" collapsed="false">
      <c r="A1085" s="37" t="s">
        <v>3417</v>
      </c>
      <c r="B1085" s="37" t="s">
        <v>1634</v>
      </c>
      <c r="C1085" s="37" t="s">
        <v>61</v>
      </c>
      <c r="D1085" s="37" t="s">
        <v>491</v>
      </c>
      <c r="E1085" s="38" t="n">
        <v>44637</v>
      </c>
      <c r="F1085" s="38" t="n">
        <v>44647</v>
      </c>
      <c r="G1085" s="38" t="n">
        <v>44682</v>
      </c>
      <c r="H1085" s="37" t="n">
        <v>56</v>
      </c>
      <c r="I1085" s="37" t="n">
        <v>3</v>
      </c>
      <c r="J1085" s="37" t="n">
        <v>3</v>
      </c>
      <c r="K1085" s="39" t="n">
        <v>61139</v>
      </c>
      <c r="L1085" s="37" t="s">
        <v>114</v>
      </c>
      <c r="M1085" s="37" t="n">
        <f aca="false">IF(OR(E1085="",F1085=""),"",F1085-E1085)</f>
        <v>10</v>
      </c>
      <c r="N1085" s="37" t="n">
        <f aca="false">IF(OR(E1085="",G1085=""),"",G1085-E1085)</f>
        <v>45</v>
      </c>
    </row>
    <row r="1086" customFormat="false" ht="15" hidden="false" customHeight="false" outlineLevel="0" collapsed="false">
      <c r="A1086" s="37" t="s">
        <v>3418</v>
      </c>
      <c r="B1086" s="37" t="s">
        <v>765</v>
      </c>
      <c r="C1086" s="37" t="s">
        <v>63</v>
      </c>
      <c r="D1086" s="37" t="s">
        <v>529</v>
      </c>
      <c r="E1086" s="38" t="n">
        <v>45433</v>
      </c>
      <c r="F1086" s="38" t="n">
        <v>45412</v>
      </c>
      <c r="G1086" s="38" t="n">
        <v>45465</v>
      </c>
      <c r="H1086" s="37" t="n">
        <v>50</v>
      </c>
      <c r="I1086" s="37" t="n">
        <v>4</v>
      </c>
      <c r="J1086" s="37" t="n">
        <v>1</v>
      </c>
      <c r="K1086" s="39" t="n">
        <v>43819</v>
      </c>
      <c r="L1086" s="37" t="s">
        <v>112</v>
      </c>
      <c r="M1086" s="37" t="n">
        <f aca="false">IF(OR(E1086="",F1086=""),"",F1086-E1086)</f>
        <v>-21</v>
      </c>
      <c r="N1086" s="37" t="n">
        <f aca="false">IF(OR(E1086="",G1086=""),"",G1086-E1086)</f>
        <v>32</v>
      </c>
    </row>
    <row r="1087" customFormat="false" ht="15" hidden="false" customHeight="false" outlineLevel="0" collapsed="false">
      <c r="A1087" s="37" t="s">
        <v>3419</v>
      </c>
      <c r="B1087" s="37" t="s">
        <v>1635</v>
      </c>
      <c r="C1087" s="37" t="s">
        <v>64</v>
      </c>
      <c r="D1087" s="37" t="s">
        <v>440</v>
      </c>
      <c r="E1087" s="38" t="n">
        <v>43865</v>
      </c>
      <c r="F1087" s="38" t="n">
        <v>43866</v>
      </c>
      <c r="G1087" s="38" t="n">
        <v>43910</v>
      </c>
      <c r="H1087" s="37" t="n">
        <v>37</v>
      </c>
      <c r="I1087" s="37" t="n">
        <v>5</v>
      </c>
      <c r="J1087" s="37" t="n">
        <v>1</v>
      </c>
      <c r="K1087" s="39" t="n">
        <v>16265</v>
      </c>
      <c r="L1087" s="37" t="s">
        <v>112</v>
      </c>
      <c r="M1087" s="37" t="n">
        <f aca="false">IF(OR(E1087="",F1087=""),"",F1087-E1087)</f>
        <v>1</v>
      </c>
      <c r="N1087" s="37" t="n">
        <f aca="false">IF(OR(E1087="",G1087=""),"",G1087-E1087)</f>
        <v>45</v>
      </c>
    </row>
    <row r="1088" customFormat="false" ht="15" hidden="false" customHeight="false" outlineLevel="0" collapsed="false">
      <c r="A1088" s="37" t="s">
        <v>3420</v>
      </c>
      <c r="B1088" s="37" t="s">
        <v>1636</v>
      </c>
      <c r="C1088" s="37" t="s">
        <v>63</v>
      </c>
      <c r="D1088" s="37" t="s">
        <v>626</v>
      </c>
      <c r="E1088" s="38" t="n">
        <v>42568</v>
      </c>
      <c r="F1088" s="38" t="n">
        <v>42595</v>
      </c>
      <c r="G1088" s="38" t="n">
        <v>42631</v>
      </c>
      <c r="H1088" s="37" t="n">
        <v>63</v>
      </c>
      <c r="I1088" s="37" t="n">
        <v>6</v>
      </c>
      <c r="J1088" s="37" t="n">
        <v>2</v>
      </c>
      <c r="K1088" s="39" t="n">
        <v>18440</v>
      </c>
      <c r="L1088" s="37" t="s">
        <v>111</v>
      </c>
      <c r="M1088" s="37" t="n">
        <f aca="false">IF(OR(E1088="",F1088=""),"",F1088-E1088)</f>
        <v>27</v>
      </c>
      <c r="N1088" s="37" t="n">
        <f aca="false">IF(OR(E1088="",G1088=""),"",G1088-E1088)</f>
        <v>63</v>
      </c>
    </row>
    <row r="1089" customFormat="false" ht="15" hidden="false" customHeight="false" outlineLevel="0" collapsed="false">
      <c r="A1089" s="37" t="s">
        <v>3421</v>
      </c>
      <c r="B1089" s="37" t="s">
        <v>1637</v>
      </c>
      <c r="C1089" s="37" t="s">
        <v>60</v>
      </c>
      <c r="D1089" s="37" t="s">
        <v>366</v>
      </c>
      <c r="E1089" s="38" t="n">
        <v>45368</v>
      </c>
      <c r="F1089" s="38" t="n">
        <v>45376</v>
      </c>
      <c r="G1089" s="38" t="n">
        <v>45396</v>
      </c>
      <c r="H1089" s="37" t="n">
        <v>37</v>
      </c>
      <c r="I1089" s="37" t="n">
        <v>7</v>
      </c>
      <c r="J1089" s="37" t="n">
        <v>1</v>
      </c>
      <c r="K1089" s="39" t="n">
        <v>36556</v>
      </c>
      <c r="L1089" s="37" t="s">
        <v>112</v>
      </c>
      <c r="M1089" s="37" t="n">
        <f aca="false">IF(OR(E1089="",F1089=""),"",F1089-E1089)</f>
        <v>8</v>
      </c>
      <c r="N1089" s="37" t="n">
        <f aca="false">IF(OR(E1089="",G1089=""),"",G1089-E1089)</f>
        <v>28</v>
      </c>
    </row>
    <row r="1090" customFormat="false" ht="15" hidden="false" customHeight="false" outlineLevel="0" collapsed="false">
      <c r="A1090" s="37" t="s">
        <v>3422</v>
      </c>
      <c r="B1090" s="37" t="s">
        <v>1638</v>
      </c>
      <c r="C1090" s="37" t="s">
        <v>63</v>
      </c>
      <c r="D1090" s="37" t="s">
        <v>626</v>
      </c>
      <c r="E1090" s="38" t="n">
        <v>46168</v>
      </c>
      <c r="F1090" s="38" t="n">
        <v>46184</v>
      </c>
      <c r="G1090" s="38" t="n">
        <v>46221</v>
      </c>
      <c r="H1090" s="37" t="n">
        <v>147</v>
      </c>
      <c r="I1090" s="37" t="n">
        <v>9</v>
      </c>
      <c r="J1090" s="37" t="n">
        <v>1</v>
      </c>
      <c r="K1090" s="39" t="n">
        <v>45117</v>
      </c>
      <c r="L1090" s="37" t="s">
        <v>111</v>
      </c>
      <c r="M1090" s="37" t="n">
        <f aca="false">IF(OR(E1090="",F1090=""),"",F1090-E1090)</f>
        <v>16</v>
      </c>
      <c r="N1090" s="37" t="n">
        <f aca="false">IF(OR(E1090="",G1090=""),"",G1090-E1090)</f>
        <v>53</v>
      </c>
    </row>
    <row r="1091" customFormat="false" ht="15" hidden="false" customHeight="false" outlineLevel="0" collapsed="false">
      <c r="A1091" s="37" t="s">
        <v>3423</v>
      </c>
      <c r="B1091" s="37" t="s">
        <v>1135</v>
      </c>
      <c r="C1091" s="37" t="s">
        <v>62</v>
      </c>
      <c r="D1091" s="37" t="s">
        <v>485</v>
      </c>
      <c r="E1091" s="38" t="n">
        <v>45024</v>
      </c>
      <c r="F1091" s="38" t="n">
        <v>45032</v>
      </c>
      <c r="G1091" s="38" t="n">
        <v>45047</v>
      </c>
      <c r="H1091" s="37" t="n">
        <v>64</v>
      </c>
      <c r="I1091" s="37" t="n">
        <v>10</v>
      </c>
      <c r="J1091" s="37" t="n">
        <v>2</v>
      </c>
      <c r="K1091" s="39" t="n">
        <v>22952</v>
      </c>
      <c r="L1091" s="37" t="s">
        <v>113</v>
      </c>
      <c r="M1091" s="37" t="n">
        <f aca="false">IF(OR(E1091="",F1091=""),"",F1091-E1091)</f>
        <v>8</v>
      </c>
      <c r="N1091" s="37" t="n">
        <f aca="false">IF(OR(E1091="",G1091=""),"",G1091-E1091)</f>
        <v>23</v>
      </c>
    </row>
    <row r="1092" customFormat="false" ht="15" hidden="false" customHeight="false" outlineLevel="0" collapsed="false">
      <c r="A1092" s="37" t="s">
        <v>3424</v>
      </c>
      <c r="B1092" s="37" t="s">
        <v>1639</v>
      </c>
      <c r="C1092" s="37" t="s">
        <v>62</v>
      </c>
      <c r="D1092" s="37" t="s">
        <v>485</v>
      </c>
      <c r="E1092" s="38" t="n">
        <v>42351</v>
      </c>
      <c r="F1092" s="38" t="n">
        <v>42387</v>
      </c>
      <c r="G1092" s="38" t="n">
        <v>42421</v>
      </c>
      <c r="H1092" s="37" t="n">
        <v>85</v>
      </c>
      <c r="I1092" s="37" t="n">
        <v>9</v>
      </c>
      <c r="J1092" s="37" t="n">
        <v>1</v>
      </c>
      <c r="K1092" s="39" t="n">
        <v>44093</v>
      </c>
      <c r="L1092" s="37" t="s">
        <v>113</v>
      </c>
      <c r="M1092" s="37" t="n">
        <f aca="false">IF(OR(E1092="",F1092=""),"",F1092-E1092)</f>
        <v>36</v>
      </c>
      <c r="N1092" s="37" t="n">
        <f aca="false">IF(OR(E1092="",G1092=""),"",G1092-E1092)</f>
        <v>70</v>
      </c>
    </row>
    <row r="1093" customFormat="false" ht="15" hidden="false" customHeight="false" outlineLevel="0" collapsed="false">
      <c r="A1093" s="37" t="s">
        <v>3425</v>
      </c>
      <c r="B1093" s="37" t="s">
        <v>1640</v>
      </c>
      <c r="C1093" s="37" t="s">
        <v>61</v>
      </c>
      <c r="D1093" s="37" t="s">
        <v>380</v>
      </c>
      <c r="E1093" s="38" t="n">
        <v>46100</v>
      </c>
      <c r="F1093" s="38" t="n">
        <v>46104</v>
      </c>
      <c r="G1093" s="38" t="n">
        <v>46133</v>
      </c>
      <c r="H1093" s="37" t="n">
        <v>35</v>
      </c>
      <c r="I1093" s="37" t="n">
        <v>5</v>
      </c>
      <c r="J1093" s="37" t="n">
        <v>1</v>
      </c>
      <c r="K1093" s="39" t="n">
        <v>16809</v>
      </c>
      <c r="L1093" s="37" t="s">
        <v>114</v>
      </c>
      <c r="M1093" s="37" t="n">
        <f aca="false">IF(OR(E1093="",F1093=""),"",F1093-E1093)</f>
        <v>4</v>
      </c>
      <c r="N1093" s="37" t="n">
        <f aca="false">IF(OR(E1093="",G1093=""),"",G1093-E1093)</f>
        <v>33</v>
      </c>
    </row>
    <row r="1094" customFormat="false" ht="15" hidden="false" customHeight="false" outlineLevel="0" collapsed="false">
      <c r="A1094" s="37" t="s">
        <v>3426</v>
      </c>
      <c r="B1094" s="37" t="s">
        <v>1029</v>
      </c>
      <c r="C1094" s="37" t="s">
        <v>60</v>
      </c>
      <c r="D1094" s="37" t="s">
        <v>407</v>
      </c>
      <c r="E1094" s="38" t="n">
        <v>45109</v>
      </c>
      <c r="F1094" s="38" t="n">
        <v>45103</v>
      </c>
      <c r="G1094" s="38" t="n">
        <v>45153</v>
      </c>
      <c r="H1094" s="37" t="n">
        <v>199</v>
      </c>
      <c r="I1094" s="37" t="n">
        <v>11</v>
      </c>
      <c r="J1094" s="37" t="n">
        <v>1</v>
      </c>
      <c r="K1094" s="39" t="n">
        <v>29931</v>
      </c>
      <c r="L1094" s="37" t="s">
        <v>112</v>
      </c>
      <c r="M1094" s="37" t="n">
        <f aca="false">IF(OR(E1094="",F1094=""),"",F1094-E1094)</f>
        <v>-6</v>
      </c>
      <c r="N1094" s="37" t="n">
        <f aca="false">IF(OR(E1094="",G1094=""),"",G1094-E1094)</f>
        <v>44</v>
      </c>
    </row>
    <row r="1095" customFormat="false" ht="15" hidden="false" customHeight="false" outlineLevel="0" collapsed="false">
      <c r="A1095" s="37" t="s">
        <v>3427</v>
      </c>
      <c r="B1095" s="37" t="s">
        <v>1641</v>
      </c>
      <c r="C1095" s="37" t="s">
        <v>64</v>
      </c>
      <c r="D1095" s="37" t="s">
        <v>440</v>
      </c>
      <c r="E1095" s="38" t="n">
        <v>44298</v>
      </c>
      <c r="F1095" s="38" t="n">
        <v>44313</v>
      </c>
      <c r="G1095" s="38" t="n">
        <v>44333</v>
      </c>
      <c r="H1095" s="37" t="n">
        <v>81</v>
      </c>
      <c r="I1095" s="37" t="n">
        <v>4</v>
      </c>
      <c r="J1095" s="37" t="n">
        <v>1</v>
      </c>
      <c r="K1095" s="39" t="n">
        <v>25986</v>
      </c>
      <c r="L1095" s="37" t="s">
        <v>111</v>
      </c>
      <c r="M1095" s="37" t="n">
        <f aca="false">IF(OR(E1095="",F1095=""),"",F1095-E1095)</f>
        <v>15</v>
      </c>
      <c r="N1095" s="37" t="n">
        <f aca="false">IF(OR(E1095="",G1095=""),"",G1095-E1095)</f>
        <v>35</v>
      </c>
    </row>
    <row r="1096" customFormat="false" ht="15" hidden="false" customHeight="false" outlineLevel="0" collapsed="false">
      <c r="A1096" s="37" t="s">
        <v>3428</v>
      </c>
      <c r="B1096" s="37" t="s">
        <v>708</v>
      </c>
      <c r="C1096" s="37" t="s">
        <v>65</v>
      </c>
      <c r="D1096" s="37" t="s">
        <v>500</v>
      </c>
      <c r="E1096" s="38" t="n">
        <v>46186</v>
      </c>
      <c r="F1096" s="38" t="n">
        <v>46197</v>
      </c>
      <c r="G1096" s="38" t="n">
        <v>46224</v>
      </c>
      <c r="H1096" s="37" t="n">
        <v>43</v>
      </c>
      <c r="I1096" s="37" t="n">
        <v>8</v>
      </c>
      <c r="J1096" s="37" t="n">
        <v>1</v>
      </c>
      <c r="K1096" s="39" t="n">
        <v>51937</v>
      </c>
      <c r="L1096" s="37" t="s">
        <v>113</v>
      </c>
      <c r="M1096" s="37" t="n">
        <f aca="false">IF(OR(E1096="",F1096=""),"",F1096-E1096)</f>
        <v>11</v>
      </c>
      <c r="N1096" s="37" t="n">
        <f aca="false">IF(OR(E1096="",G1096=""),"",G1096-E1096)</f>
        <v>38</v>
      </c>
    </row>
    <row r="1097" customFormat="false" ht="15" hidden="false" customHeight="false" outlineLevel="0" collapsed="false">
      <c r="A1097" s="37" t="s">
        <v>3429</v>
      </c>
      <c r="B1097" s="37" t="s">
        <v>1642</v>
      </c>
      <c r="C1097" s="37" t="s">
        <v>63</v>
      </c>
      <c r="D1097" s="37" t="s">
        <v>626</v>
      </c>
      <c r="E1097" s="38" t="n">
        <v>42738</v>
      </c>
      <c r="F1097" s="38" t="n">
        <v>42752</v>
      </c>
      <c r="G1097" s="38" t="n">
        <v>42771</v>
      </c>
      <c r="H1097" s="37" t="n">
        <v>192</v>
      </c>
      <c r="I1097" s="37" t="n">
        <v>10</v>
      </c>
      <c r="J1097" s="37" t="n">
        <v>1</v>
      </c>
      <c r="K1097" s="39" t="n">
        <v>33706</v>
      </c>
      <c r="L1097" s="37" t="s">
        <v>115</v>
      </c>
      <c r="M1097" s="37" t="n">
        <f aca="false">IF(OR(E1097="",F1097=""),"",F1097-E1097)</f>
        <v>14</v>
      </c>
      <c r="N1097" s="37" t="n">
        <f aca="false">IF(OR(E1097="",G1097=""),"",G1097-E1097)</f>
        <v>33</v>
      </c>
    </row>
    <row r="1098" customFormat="false" ht="15" hidden="false" customHeight="false" outlineLevel="0" collapsed="false">
      <c r="A1098" s="37" t="s">
        <v>3430</v>
      </c>
      <c r="B1098" s="37" t="s">
        <v>728</v>
      </c>
      <c r="C1098" s="37" t="s">
        <v>61</v>
      </c>
      <c r="D1098" s="37" t="s">
        <v>423</v>
      </c>
      <c r="E1098" s="38" t="n">
        <v>44123</v>
      </c>
      <c r="F1098" s="38" t="n">
        <v>44132</v>
      </c>
      <c r="G1098" s="38" t="n">
        <v>44181</v>
      </c>
      <c r="H1098" s="37" t="n">
        <v>140</v>
      </c>
      <c r="I1098" s="37" t="n">
        <v>12</v>
      </c>
      <c r="J1098" s="37" t="n">
        <v>1</v>
      </c>
      <c r="K1098" s="39" t="n">
        <v>67809</v>
      </c>
      <c r="L1098" s="37" t="s">
        <v>111</v>
      </c>
      <c r="M1098" s="37" t="n">
        <f aca="false">IF(OR(E1098="",F1098=""),"",F1098-E1098)</f>
        <v>9</v>
      </c>
      <c r="N1098" s="37" t="n">
        <f aca="false">IF(OR(E1098="",G1098=""),"",G1098-E1098)</f>
        <v>58</v>
      </c>
    </row>
    <row r="1099" customFormat="false" ht="15" hidden="false" customHeight="false" outlineLevel="0" collapsed="false">
      <c r="A1099" s="37" t="s">
        <v>3431</v>
      </c>
      <c r="B1099" s="37" t="s">
        <v>1418</v>
      </c>
      <c r="C1099" s="37" t="s">
        <v>62</v>
      </c>
      <c r="D1099" s="37" t="s">
        <v>485</v>
      </c>
      <c r="E1099" s="38" t="n">
        <v>43743</v>
      </c>
      <c r="F1099" s="38" t="n">
        <v>43803</v>
      </c>
      <c r="G1099" s="38" t="n">
        <v>43825</v>
      </c>
      <c r="H1099" s="37" t="n">
        <v>60</v>
      </c>
      <c r="I1099" s="37" t="n">
        <v>5</v>
      </c>
      <c r="J1099" s="37" t="n">
        <v>1</v>
      </c>
      <c r="K1099" s="39" t="n">
        <v>20312</v>
      </c>
      <c r="L1099" s="37" t="s">
        <v>114</v>
      </c>
      <c r="M1099" s="37" t="n">
        <f aca="false">IF(OR(E1099="",F1099=""),"",F1099-E1099)</f>
        <v>60</v>
      </c>
      <c r="N1099" s="37" t="n">
        <f aca="false">IF(OR(E1099="",G1099=""),"",G1099-E1099)</f>
        <v>82</v>
      </c>
    </row>
    <row r="1100" customFormat="false" ht="15" hidden="false" customHeight="false" outlineLevel="0" collapsed="false">
      <c r="A1100" s="37" t="s">
        <v>3432</v>
      </c>
      <c r="B1100" s="37" t="s">
        <v>1643</v>
      </c>
      <c r="C1100" s="37" t="s">
        <v>67</v>
      </c>
      <c r="D1100" s="37" t="s">
        <v>357</v>
      </c>
      <c r="E1100" s="38" t="n">
        <v>45659</v>
      </c>
      <c r="F1100" s="38" t="n">
        <v>45681</v>
      </c>
      <c r="G1100" s="38" t="n">
        <v>45698</v>
      </c>
      <c r="H1100" s="37" t="n">
        <v>85</v>
      </c>
      <c r="I1100" s="37" t="n">
        <v>12</v>
      </c>
      <c r="J1100" s="37" t="n">
        <v>3</v>
      </c>
      <c r="K1100" s="39" t="n">
        <v>40672</v>
      </c>
      <c r="L1100" s="37" t="s">
        <v>112</v>
      </c>
      <c r="M1100" s="37" t="n">
        <f aca="false">IF(OR(E1100="",F1100=""),"",F1100-E1100)</f>
        <v>22</v>
      </c>
      <c r="N1100" s="37" t="n">
        <f aca="false">IF(OR(E1100="",G1100=""),"",G1100-E1100)</f>
        <v>39</v>
      </c>
    </row>
    <row r="1101" customFormat="false" ht="15" hidden="false" customHeight="false" outlineLevel="0" collapsed="false">
      <c r="A1101" s="37" t="s">
        <v>3433</v>
      </c>
      <c r="B1101" s="37" t="s">
        <v>1644</v>
      </c>
      <c r="C1101" s="37" t="s">
        <v>63</v>
      </c>
      <c r="D1101" s="37" t="s">
        <v>371</v>
      </c>
      <c r="E1101" s="38" t="n">
        <v>43289</v>
      </c>
      <c r="F1101" s="38" t="n">
        <v>43320</v>
      </c>
      <c r="G1101" s="38" t="n">
        <v>43348</v>
      </c>
      <c r="H1101" s="37" t="n">
        <v>72</v>
      </c>
      <c r="I1101" s="37" t="n">
        <v>5</v>
      </c>
      <c r="J1101" s="37" t="n">
        <v>3</v>
      </c>
      <c r="K1101" s="39" t="n">
        <v>29470</v>
      </c>
      <c r="L1101" s="37" t="s">
        <v>114</v>
      </c>
      <c r="M1101" s="37" t="n">
        <f aca="false">IF(OR(E1101="",F1101=""),"",F1101-E1101)</f>
        <v>31</v>
      </c>
      <c r="N1101" s="37" t="n">
        <f aca="false">IF(OR(E1101="",G1101=""),"",G1101-E1101)</f>
        <v>59</v>
      </c>
    </row>
    <row r="1102" customFormat="false" ht="15" hidden="false" customHeight="false" outlineLevel="0" collapsed="false">
      <c r="A1102" s="37" t="s">
        <v>3434</v>
      </c>
      <c r="B1102" s="37" t="s">
        <v>1645</v>
      </c>
      <c r="C1102" s="37" t="s">
        <v>68</v>
      </c>
      <c r="D1102" s="37" t="s">
        <v>569</v>
      </c>
      <c r="E1102" s="38" t="n">
        <v>44384</v>
      </c>
      <c r="F1102" s="38" t="n">
        <v>44445</v>
      </c>
      <c r="G1102" s="38" t="n">
        <v>44477</v>
      </c>
      <c r="H1102" s="37" t="n">
        <v>119</v>
      </c>
      <c r="I1102" s="37" t="n">
        <v>12</v>
      </c>
      <c r="J1102" s="37" t="n">
        <v>1</v>
      </c>
      <c r="K1102" s="39" t="n">
        <v>45038</v>
      </c>
      <c r="L1102" s="37" t="s">
        <v>114</v>
      </c>
      <c r="M1102" s="37" t="n">
        <f aca="false">IF(OR(E1102="",F1102=""),"",F1102-E1102)</f>
        <v>61</v>
      </c>
      <c r="N1102" s="37" t="n">
        <f aca="false">IF(OR(E1102="",G1102=""),"",G1102-E1102)</f>
        <v>93</v>
      </c>
    </row>
    <row r="1103" customFormat="false" ht="15" hidden="false" customHeight="false" outlineLevel="0" collapsed="false">
      <c r="A1103" s="37" t="s">
        <v>3435</v>
      </c>
      <c r="B1103" s="37" t="s">
        <v>1646</v>
      </c>
      <c r="C1103" s="37" t="s">
        <v>60</v>
      </c>
      <c r="D1103" s="37" t="s">
        <v>366</v>
      </c>
      <c r="E1103" s="38" t="n">
        <v>45964</v>
      </c>
      <c r="F1103" s="38" t="n">
        <v>45954</v>
      </c>
      <c r="G1103" s="38" t="n">
        <v>46011</v>
      </c>
      <c r="H1103" s="37" t="n">
        <v>51</v>
      </c>
      <c r="I1103" s="37" t="n">
        <v>8</v>
      </c>
      <c r="J1103" s="37" t="n">
        <v>1</v>
      </c>
      <c r="K1103" s="39" t="n">
        <v>38345</v>
      </c>
      <c r="L1103" s="37" t="s">
        <v>115</v>
      </c>
      <c r="M1103" s="37" t="n">
        <f aca="false">IF(OR(E1103="",F1103=""),"",F1103-E1103)</f>
        <v>-10</v>
      </c>
      <c r="N1103" s="37" t="n">
        <f aca="false">IF(OR(E1103="",G1103=""),"",G1103-E1103)</f>
        <v>47</v>
      </c>
    </row>
    <row r="1104" customFormat="false" ht="15" hidden="false" customHeight="false" outlineLevel="0" collapsed="false">
      <c r="A1104" s="37" t="s">
        <v>3436</v>
      </c>
      <c r="B1104" s="37" t="s">
        <v>400</v>
      </c>
      <c r="C1104" s="37" t="s">
        <v>60</v>
      </c>
      <c r="D1104" s="37" t="s">
        <v>407</v>
      </c>
      <c r="E1104" s="38" t="n">
        <v>42860</v>
      </c>
      <c r="F1104" s="38" t="n">
        <v>42858</v>
      </c>
      <c r="G1104" s="38" t="n">
        <v>42892</v>
      </c>
      <c r="H1104" s="37" t="n">
        <v>40</v>
      </c>
      <c r="I1104" s="37" t="n">
        <v>7</v>
      </c>
      <c r="J1104" s="37" t="n">
        <v>1</v>
      </c>
      <c r="K1104" s="39" t="n">
        <v>65646</v>
      </c>
      <c r="L1104" s="37" t="s">
        <v>112</v>
      </c>
      <c r="M1104" s="37" t="n">
        <f aca="false">IF(OR(E1104="",F1104=""),"",F1104-E1104)</f>
        <v>-2</v>
      </c>
      <c r="N1104" s="37" t="n">
        <f aca="false">IF(OR(E1104="",G1104=""),"",G1104-E1104)</f>
        <v>32</v>
      </c>
    </row>
    <row r="1105" customFormat="false" ht="15" hidden="false" customHeight="false" outlineLevel="0" collapsed="false">
      <c r="A1105" s="37" t="s">
        <v>3437</v>
      </c>
      <c r="B1105" s="37" t="s">
        <v>1647</v>
      </c>
      <c r="C1105" s="37" t="s">
        <v>63</v>
      </c>
      <c r="D1105" s="37" t="s">
        <v>371</v>
      </c>
      <c r="E1105" s="38" t="n">
        <v>43234</v>
      </c>
      <c r="F1105" s="38" t="n">
        <v>43237</v>
      </c>
      <c r="G1105" s="38" t="n">
        <v>43285</v>
      </c>
      <c r="H1105" s="37" t="n">
        <v>191</v>
      </c>
      <c r="I1105" s="37" t="n">
        <v>7</v>
      </c>
      <c r="J1105" s="37" t="n">
        <v>1</v>
      </c>
      <c r="K1105" s="39" t="n">
        <v>25264</v>
      </c>
      <c r="L1105" s="37" t="s">
        <v>115</v>
      </c>
      <c r="M1105" s="37" t="n">
        <f aca="false">IF(OR(E1105="",F1105=""),"",F1105-E1105)</f>
        <v>3</v>
      </c>
      <c r="N1105" s="37" t="n">
        <f aca="false">IF(OR(E1105="",G1105=""),"",G1105-E1105)</f>
        <v>51</v>
      </c>
    </row>
    <row r="1106" customFormat="false" ht="15" hidden="false" customHeight="false" outlineLevel="0" collapsed="false">
      <c r="A1106" s="37" t="s">
        <v>3438</v>
      </c>
      <c r="B1106" s="37" t="s">
        <v>1648</v>
      </c>
      <c r="C1106" s="37" t="s">
        <v>60</v>
      </c>
      <c r="D1106" s="37" t="s">
        <v>366</v>
      </c>
      <c r="E1106" s="38" t="n">
        <v>44220</v>
      </c>
      <c r="F1106" s="38" t="n">
        <v>44230</v>
      </c>
      <c r="G1106" s="38" t="n">
        <v>44273</v>
      </c>
      <c r="H1106" s="37" t="n">
        <v>59</v>
      </c>
      <c r="I1106" s="37" t="n">
        <v>11</v>
      </c>
      <c r="J1106" s="37" t="n">
        <v>1</v>
      </c>
      <c r="K1106" s="39" t="n">
        <v>13344</v>
      </c>
      <c r="L1106" s="37" t="s">
        <v>113</v>
      </c>
      <c r="M1106" s="37" t="n">
        <f aca="false">IF(OR(E1106="",F1106=""),"",F1106-E1106)</f>
        <v>10</v>
      </c>
      <c r="N1106" s="37" t="n">
        <f aca="false">IF(OR(E1106="",G1106=""),"",G1106-E1106)</f>
        <v>53</v>
      </c>
    </row>
    <row r="1107" customFormat="false" ht="15" hidden="false" customHeight="false" outlineLevel="0" collapsed="false">
      <c r="A1107" s="37" t="s">
        <v>3439</v>
      </c>
      <c r="B1107" s="37" t="s">
        <v>1649</v>
      </c>
      <c r="C1107" s="37" t="s">
        <v>62</v>
      </c>
      <c r="D1107" s="37" t="s">
        <v>352</v>
      </c>
      <c r="E1107" s="38" t="n">
        <v>44425</v>
      </c>
      <c r="F1107" s="38" t="n">
        <v>44445</v>
      </c>
      <c r="G1107" s="38" t="n">
        <v>44486</v>
      </c>
      <c r="H1107" s="37" t="n">
        <v>137</v>
      </c>
      <c r="I1107" s="37" t="n">
        <v>7</v>
      </c>
      <c r="J1107" s="37" t="n">
        <v>1</v>
      </c>
      <c r="K1107" s="39" t="n">
        <v>35833</v>
      </c>
      <c r="L1107" s="37" t="s">
        <v>111</v>
      </c>
      <c r="M1107" s="37" t="n">
        <f aca="false">IF(OR(E1107="",F1107=""),"",F1107-E1107)</f>
        <v>20</v>
      </c>
      <c r="N1107" s="37" t="n">
        <f aca="false">IF(OR(E1107="",G1107=""),"",G1107-E1107)</f>
        <v>61</v>
      </c>
    </row>
    <row r="1108" customFormat="false" ht="15" hidden="false" customHeight="false" outlineLevel="0" collapsed="false">
      <c r="A1108" s="37" t="s">
        <v>3440</v>
      </c>
      <c r="B1108" s="37" t="s">
        <v>1650</v>
      </c>
      <c r="C1108" s="37" t="s">
        <v>60</v>
      </c>
      <c r="D1108" s="37" t="s">
        <v>366</v>
      </c>
      <c r="E1108" s="38" t="n">
        <v>44854</v>
      </c>
      <c r="F1108" s="38" t="n">
        <v>44899</v>
      </c>
      <c r="G1108" s="38" t="n">
        <v>44920</v>
      </c>
      <c r="H1108" s="37" t="n">
        <v>82</v>
      </c>
      <c r="I1108" s="37" t="n">
        <v>13</v>
      </c>
      <c r="J1108" s="37" t="n">
        <v>2</v>
      </c>
      <c r="K1108" s="39" t="n">
        <v>64878</v>
      </c>
      <c r="L1108" s="37" t="s">
        <v>112</v>
      </c>
      <c r="M1108" s="37" t="n">
        <f aca="false">IF(OR(E1108="",F1108=""),"",F1108-E1108)</f>
        <v>45</v>
      </c>
      <c r="N1108" s="37" t="n">
        <f aca="false">IF(OR(E1108="",G1108=""),"",G1108-E1108)</f>
        <v>66</v>
      </c>
    </row>
    <row r="1109" customFormat="false" ht="15" hidden="false" customHeight="false" outlineLevel="0" collapsed="false">
      <c r="A1109" s="37" t="s">
        <v>3441</v>
      </c>
      <c r="B1109" s="37" t="s">
        <v>813</v>
      </c>
      <c r="C1109" s="37" t="s">
        <v>64</v>
      </c>
      <c r="D1109" s="37" t="s">
        <v>457</v>
      </c>
      <c r="E1109" s="38" t="n">
        <v>43795</v>
      </c>
      <c r="F1109" s="38" t="n">
        <v>43788</v>
      </c>
      <c r="G1109" s="38" t="n">
        <v>43843</v>
      </c>
      <c r="H1109" s="37" t="n">
        <v>102</v>
      </c>
      <c r="I1109" s="37" t="n">
        <v>13</v>
      </c>
      <c r="J1109" s="37" t="n">
        <v>2</v>
      </c>
      <c r="K1109" s="39" t="n">
        <v>43730</v>
      </c>
      <c r="L1109" s="37" t="s">
        <v>113</v>
      </c>
      <c r="M1109" s="37" t="n">
        <f aca="false">IF(OR(E1109="",F1109=""),"",F1109-E1109)</f>
        <v>-7</v>
      </c>
      <c r="N1109" s="37" t="n">
        <f aca="false">IF(OR(E1109="",G1109=""),"",G1109-E1109)</f>
        <v>48</v>
      </c>
    </row>
    <row r="1110" customFormat="false" ht="15" hidden="false" customHeight="false" outlineLevel="0" collapsed="false">
      <c r="A1110" s="37" t="s">
        <v>3442</v>
      </c>
      <c r="B1110" s="37" t="s">
        <v>695</v>
      </c>
      <c r="C1110" s="37" t="s">
        <v>68</v>
      </c>
      <c r="D1110" s="37" t="s">
        <v>789</v>
      </c>
      <c r="E1110" s="38" t="n">
        <v>45238</v>
      </c>
      <c r="F1110" s="38" t="n">
        <v>45323</v>
      </c>
      <c r="G1110" s="38" t="n">
        <v>45358</v>
      </c>
      <c r="H1110" s="37" t="n">
        <v>58</v>
      </c>
      <c r="I1110" s="37" t="n">
        <v>10</v>
      </c>
      <c r="J1110" s="37" t="n">
        <v>2</v>
      </c>
      <c r="K1110" s="39" t="n">
        <v>3898</v>
      </c>
      <c r="L1110" s="37" t="s">
        <v>111</v>
      </c>
      <c r="M1110" s="37" t="n">
        <f aca="false">IF(OR(E1110="",F1110=""),"",F1110-E1110)</f>
        <v>85</v>
      </c>
      <c r="N1110" s="37" t="n">
        <f aca="false">IF(OR(E1110="",G1110=""),"",G1110-E1110)</f>
        <v>120</v>
      </c>
    </row>
    <row r="1111" customFormat="false" ht="15" hidden="false" customHeight="false" outlineLevel="0" collapsed="false">
      <c r="A1111" s="37" t="s">
        <v>3443</v>
      </c>
      <c r="B1111" s="37" t="s">
        <v>627</v>
      </c>
      <c r="C1111" s="37" t="s">
        <v>63</v>
      </c>
      <c r="D1111" s="37" t="s">
        <v>529</v>
      </c>
      <c r="E1111" s="38" t="n">
        <v>45642</v>
      </c>
      <c r="F1111" s="38" t="n">
        <v>45659</v>
      </c>
      <c r="G1111" s="38" t="n">
        <v>45683</v>
      </c>
      <c r="H1111" s="37" t="n">
        <v>27</v>
      </c>
      <c r="I1111" s="37" t="n">
        <v>7</v>
      </c>
      <c r="J1111" s="37" t="n">
        <v>1</v>
      </c>
      <c r="K1111" s="39" t="n">
        <v>19218</v>
      </c>
      <c r="L1111" s="37" t="s">
        <v>112</v>
      </c>
      <c r="M1111" s="37" t="n">
        <f aca="false">IF(OR(E1111="",F1111=""),"",F1111-E1111)</f>
        <v>17</v>
      </c>
      <c r="N1111" s="37" t="n">
        <f aca="false">IF(OR(E1111="",G1111=""),"",G1111-E1111)</f>
        <v>41</v>
      </c>
    </row>
    <row r="1112" customFormat="false" ht="15" hidden="false" customHeight="false" outlineLevel="0" collapsed="false">
      <c r="A1112" s="37" t="s">
        <v>3444</v>
      </c>
      <c r="B1112" s="37" t="s">
        <v>1652</v>
      </c>
      <c r="C1112" s="37" t="s">
        <v>66</v>
      </c>
      <c r="D1112" s="37" t="s">
        <v>687</v>
      </c>
      <c r="E1112" s="38" t="n">
        <v>44967</v>
      </c>
      <c r="F1112" s="38" t="n">
        <v>44972</v>
      </c>
      <c r="G1112" s="38" t="n">
        <v>45001</v>
      </c>
      <c r="H1112" s="37" t="n">
        <v>38</v>
      </c>
      <c r="I1112" s="37" t="n">
        <v>3</v>
      </c>
      <c r="J1112" s="37" t="n">
        <v>3</v>
      </c>
      <c r="K1112" s="39" t="n">
        <v>11150</v>
      </c>
      <c r="L1112" s="37" t="s">
        <v>113</v>
      </c>
      <c r="M1112" s="37" t="n">
        <f aca="false">IF(OR(E1112="",F1112=""),"",F1112-E1112)</f>
        <v>5</v>
      </c>
      <c r="N1112" s="37" t="n">
        <f aca="false">IF(OR(E1112="",G1112=""),"",G1112-E1112)</f>
        <v>34</v>
      </c>
    </row>
    <row r="1113" customFormat="false" ht="15" hidden="false" customHeight="false" outlineLevel="0" collapsed="false">
      <c r="A1113" s="37" t="s">
        <v>3445</v>
      </c>
      <c r="B1113" s="37" t="s">
        <v>1653</v>
      </c>
      <c r="C1113" s="37" t="s">
        <v>63</v>
      </c>
      <c r="D1113" s="37" t="s">
        <v>371</v>
      </c>
      <c r="E1113" s="38" t="n">
        <v>45537</v>
      </c>
      <c r="F1113" s="38" t="n">
        <v>45533</v>
      </c>
      <c r="G1113" s="38" t="n">
        <v>45588</v>
      </c>
      <c r="H1113" s="37" t="n">
        <v>121</v>
      </c>
      <c r="I1113" s="37" t="n">
        <v>10</v>
      </c>
      <c r="J1113" s="37" t="n">
        <v>3</v>
      </c>
      <c r="K1113" s="39" t="n">
        <v>55571</v>
      </c>
      <c r="L1113" s="37" t="s">
        <v>112</v>
      </c>
      <c r="M1113" s="37" t="n">
        <f aca="false">IF(OR(E1113="",F1113=""),"",F1113-E1113)</f>
        <v>-4</v>
      </c>
      <c r="N1113" s="37" t="n">
        <f aca="false">IF(OR(E1113="",G1113=""),"",G1113-E1113)</f>
        <v>51</v>
      </c>
    </row>
    <row r="1114" customFormat="false" ht="15" hidden="false" customHeight="false" outlineLevel="0" collapsed="false">
      <c r="A1114" s="37" t="s">
        <v>3446</v>
      </c>
      <c r="B1114" s="37" t="s">
        <v>1654</v>
      </c>
      <c r="C1114" s="37" t="s">
        <v>63</v>
      </c>
      <c r="D1114" s="37" t="s">
        <v>371</v>
      </c>
      <c r="E1114" s="38" t="n">
        <v>45991</v>
      </c>
      <c r="F1114" s="38" t="n">
        <v>45975</v>
      </c>
      <c r="G1114" s="38" t="n">
        <v>46024</v>
      </c>
      <c r="H1114" s="37" t="n">
        <v>80</v>
      </c>
      <c r="I1114" s="37" t="n">
        <v>6</v>
      </c>
      <c r="J1114" s="37" t="n">
        <v>1</v>
      </c>
      <c r="K1114" s="39" t="n">
        <v>67143</v>
      </c>
      <c r="L1114" s="37" t="s">
        <v>111</v>
      </c>
      <c r="M1114" s="37" t="n">
        <f aca="false">IF(OR(E1114="",F1114=""),"",F1114-E1114)</f>
        <v>-16</v>
      </c>
      <c r="N1114" s="37" t="n">
        <f aca="false">IF(OR(E1114="",G1114=""),"",G1114-E1114)</f>
        <v>33</v>
      </c>
    </row>
    <row r="1115" customFormat="false" ht="15" hidden="false" customHeight="false" outlineLevel="0" collapsed="false">
      <c r="A1115" s="37" t="s">
        <v>3447</v>
      </c>
      <c r="B1115" s="37" t="s">
        <v>1655</v>
      </c>
      <c r="C1115" s="37" t="s">
        <v>67</v>
      </c>
      <c r="D1115" s="37" t="s">
        <v>357</v>
      </c>
      <c r="E1115" s="38" t="n">
        <v>46228</v>
      </c>
      <c r="F1115" s="38" t="n">
        <v>46199</v>
      </c>
      <c r="G1115" s="38" t="n">
        <v>46258</v>
      </c>
      <c r="H1115" s="37" t="n">
        <v>76</v>
      </c>
      <c r="I1115" s="37" t="n">
        <v>7</v>
      </c>
      <c r="J1115" s="37" t="n">
        <v>1</v>
      </c>
      <c r="K1115" s="39" t="n">
        <v>33781</v>
      </c>
      <c r="L1115" s="37" t="s">
        <v>112</v>
      </c>
      <c r="M1115" s="37" t="n">
        <f aca="false">IF(OR(E1115="",F1115=""),"",F1115-E1115)</f>
        <v>-29</v>
      </c>
      <c r="N1115" s="37" t="n">
        <f aca="false">IF(OR(E1115="",G1115=""),"",G1115-E1115)</f>
        <v>30</v>
      </c>
    </row>
    <row r="1116" customFormat="false" ht="15" hidden="false" customHeight="false" outlineLevel="0" collapsed="false">
      <c r="A1116" s="37" t="s">
        <v>3448</v>
      </c>
      <c r="B1116" s="37" t="s">
        <v>1227</v>
      </c>
      <c r="C1116" s="37" t="s">
        <v>67</v>
      </c>
      <c r="D1116" s="37" t="s">
        <v>664</v>
      </c>
      <c r="E1116" s="38" t="n">
        <v>44880</v>
      </c>
      <c r="F1116" s="38" t="n">
        <v>44905</v>
      </c>
      <c r="G1116" s="38" t="n">
        <v>44947</v>
      </c>
      <c r="H1116" s="37" t="n">
        <v>37</v>
      </c>
      <c r="I1116" s="37" t="n">
        <v>10</v>
      </c>
      <c r="J1116" s="37" t="n">
        <v>3</v>
      </c>
      <c r="K1116" s="39" t="n">
        <v>35900</v>
      </c>
      <c r="L1116" s="37" t="s">
        <v>113</v>
      </c>
      <c r="M1116" s="37" t="n">
        <f aca="false">IF(OR(E1116="",F1116=""),"",F1116-E1116)</f>
        <v>25</v>
      </c>
      <c r="N1116" s="37" t="n">
        <f aca="false">IF(OR(E1116="",G1116=""),"",G1116-E1116)</f>
        <v>67</v>
      </c>
    </row>
    <row r="1117" customFormat="false" ht="15" hidden="false" customHeight="false" outlineLevel="0" collapsed="false">
      <c r="A1117" s="37" t="s">
        <v>3449</v>
      </c>
      <c r="B1117" s="37" t="s">
        <v>1494</v>
      </c>
      <c r="C1117" s="37" t="s">
        <v>63</v>
      </c>
      <c r="D1117" s="37" t="s">
        <v>529</v>
      </c>
      <c r="E1117" s="38" t="n">
        <v>45796</v>
      </c>
      <c r="F1117" s="38" t="n">
        <v>45787</v>
      </c>
      <c r="G1117" s="38" t="n">
        <v>45831</v>
      </c>
      <c r="H1117" s="37" t="n">
        <v>105</v>
      </c>
      <c r="I1117" s="37" t="n">
        <v>9</v>
      </c>
      <c r="J1117" s="37" t="n">
        <v>1</v>
      </c>
      <c r="K1117" s="39" t="n">
        <v>30690</v>
      </c>
      <c r="L1117" s="37" t="s">
        <v>114</v>
      </c>
      <c r="M1117" s="37" t="n">
        <f aca="false">IF(OR(E1117="",F1117=""),"",F1117-E1117)</f>
        <v>-9</v>
      </c>
      <c r="N1117" s="37" t="n">
        <f aca="false">IF(OR(E1117="",G1117=""),"",G1117-E1117)</f>
        <v>35</v>
      </c>
    </row>
    <row r="1118" customFormat="false" ht="15" hidden="false" customHeight="false" outlineLevel="0" collapsed="false">
      <c r="A1118" s="37" t="s">
        <v>3450</v>
      </c>
      <c r="B1118" s="37" t="s">
        <v>873</v>
      </c>
      <c r="C1118" s="37" t="s">
        <v>67</v>
      </c>
      <c r="D1118" s="37" t="s">
        <v>664</v>
      </c>
      <c r="E1118" s="38" t="n">
        <v>44387</v>
      </c>
      <c r="F1118" s="38" t="n">
        <v>44436</v>
      </c>
      <c r="G1118" s="38" t="n">
        <v>44453</v>
      </c>
      <c r="H1118" s="37" t="n">
        <v>32</v>
      </c>
      <c r="I1118" s="37" t="n">
        <v>5</v>
      </c>
      <c r="J1118" s="37" t="n">
        <v>2</v>
      </c>
      <c r="K1118" s="39" t="n">
        <v>8778</v>
      </c>
      <c r="L1118" s="37" t="s">
        <v>111</v>
      </c>
      <c r="M1118" s="37" t="n">
        <f aca="false">IF(OR(E1118="",F1118=""),"",F1118-E1118)</f>
        <v>49</v>
      </c>
      <c r="N1118" s="37" t="n">
        <f aca="false">IF(OR(E1118="",G1118=""),"",G1118-E1118)</f>
        <v>66</v>
      </c>
    </row>
    <row r="1119" customFormat="false" ht="15" hidden="false" customHeight="false" outlineLevel="0" collapsed="false">
      <c r="A1119" s="37" t="s">
        <v>3451</v>
      </c>
      <c r="B1119" s="37" t="s">
        <v>1656</v>
      </c>
      <c r="C1119" s="37" t="s">
        <v>64</v>
      </c>
      <c r="D1119" s="37" t="s">
        <v>440</v>
      </c>
      <c r="E1119" s="38" t="n">
        <v>45872</v>
      </c>
      <c r="F1119" s="38" t="n">
        <v>45886</v>
      </c>
      <c r="G1119" s="38" t="n">
        <v>45930</v>
      </c>
      <c r="H1119" s="37" t="n">
        <v>44</v>
      </c>
      <c r="I1119" s="37" t="n">
        <v>6</v>
      </c>
      <c r="J1119" s="37" t="n">
        <v>3</v>
      </c>
      <c r="K1119" s="39" t="n">
        <v>32325</v>
      </c>
      <c r="L1119" s="37" t="s">
        <v>112</v>
      </c>
      <c r="M1119" s="37" t="n">
        <f aca="false">IF(OR(E1119="",F1119=""),"",F1119-E1119)</f>
        <v>14</v>
      </c>
      <c r="N1119" s="37" t="n">
        <f aca="false">IF(OR(E1119="",G1119=""),"",G1119-E1119)</f>
        <v>58</v>
      </c>
    </row>
    <row r="1120" customFormat="false" ht="15" hidden="false" customHeight="false" outlineLevel="0" collapsed="false">
      <c r="A1120" s="37" t="s">
        <v>3452</v>
      </c>
      <c r="B1120" s="37" t="s">
        <v>956</v>
      </c>
      <c r="C1120" s="37" t="s">
        <v>64</v>
      </c>
      <c r="D1120" s="37" t="s">
        <v>457</v>
      </c>
      <c r="E1120" s="38" t="n">
        <v>44936</v>
      </c>
      <c r="F1120" s="38" t="n">
        <v>44912</v>
      </c>
      <c r="G1120" s="38" t="n">
        <v>44967</v>
      </c>
      <c r="H1120" s="37" t="n">
        <v>56</v>
      </c>
      <c r="I1120" s="37" t="n">
        <v>5</v>
      </c>
      <c r="J1120" s="37" t="n">
        <v>3</v>
      </c>
      <c r="K1120" s="39" t="n">
        <v>72237</v>
      </c>
      <c r="L1120" s="37" t="s">
        <v>112</v>
      </c>
      <c r="M1120" s="37" t="n">
        <f aca="false">IF(OR(E1120="",F1120=""),"",F1120-E1120)</f>
        <v>-24</v>
      </c>
      <c r="N1120" s="37" t="n">
        <f aca="false">IF(OR(E1120="",G1120=""),"",G1120-E1120)</f>
        <v>31</v>
      </c>
    </row>
    <row r="1121" customFormat="false" ht="15" hidden="false" customHeight="false" outlineLevel="0" collapsed="false">
      <c r="A1121" s="37" t="s">
        <v>3453</v>
      </c>
      <c r="B1121" s="37" t="s">
        <v>1657</v>
      </c>
      <c r="C1121" s="37" t="s">
        <v>63</v>
      </c>
      <c r="D1121" s="37" t="s">
        <v>626</v>
      </c>
      <c r="E1121" s="38" t="n">
        <v>44234</v>
      </c>
      <c r="F1121" s="38" t="n">
        <v>44233</v>
      </c>
      <c r="G1121" s="38" t="n">
        <v>44273</v>
      </c>
      <c r="H1121" s="37" t="n">
        <v>119</v>
      </c>
      <c r="I1121" s="37" t="n">
        <v>6</v>
      </c>
      <c r="J1121" s="37" t="n">
        <v>1</v>
      </c>
      <c r="K1121" s="39" t="n">
        <v>8418</v>
      </c>
      <c r="L1121" s="37" t="s">
        <v>112</v>
      </c>
      <c r="M1121" s="37" t="n">
        <f aca="false">IF(OR(E1121="",F1121=""),"",F1121-E1121)</f>
        <v>-1</v>
      </c>
      <c r="N1121" s="37" t="n">
        <f aca="false">IF(OR(E1121="",G1121=""),"",G1121-E1121)</f>
        <v>39</v>
      </c>
    </row>
    <row r="1122" customFormat="false" ht="15" hidden="false" customHeight="false" outlineLevel="0" collapsed="false">
      <c r="A1122" s="37" t="s">
        <v>3454</v>
      </c>
      <c r="B1122" s="37" t="s">
        <v>793</v>
      </c>
      <c r="C1122" s="37" t="s">
        <v>68</v>
      </c>
      <c r="D1122" s="37" t="s">
        <v>789</v>
      </c>
      <c r="E1122" s="38" t="n">
        <v>44116</v>
      </c>
      <c r="F1122" s="38" t="n">
        <v>44157</v>
      </c>
      <c r="G1122" s="38" t="n">
        <v>44177</v>
      </c>
      <c r="H1122" s="37" t="n">
        <v>52</v>
      </c>
      <c r="I1122" s="37" t="n">
        <v>11</v>
      </c>
      <c r="J1122" s="37" t="n">
        <v>1</v>
      </c>
      <c r="K1122" s="39" t="n">
        <v>14976</v>
      </c>
      <c r="L1122" s="37" t="s">
        <v>115</v>
      </c>
      <c r="M1122" s="37" t="n">
        <f aca="false">IF(OR(E1122="",F1122=""),"",F1122-E1122)</f>
        <v>41</v>
      </c>
      <c r="N1122" s="37" t="n">
        <f aca="false">IF(OR(E1122="",G1122=""),"",G1122-E1122)</f>
        <v>61</v>
      </c>
    </row>
    <row r="1123" customFormat="false" ht="15" hidden="false" customHeight="false" outlineLevel="0" collapsed="false">
      <c r="A1123" s="37" t="s">
        <v>3455</v>
      </c>
      <c r="B1123" s="37" t="s">
        <v>511</v>
      </c>
      <c r="C1123" s="37" t="s">
        <v>64</v>
      </c>
      <c r="D1123" s="37" t="s">
        <v>457</v>
      </c>
      <c r="E1123" s="38" t="n">
        <v>44313</v>
      </c>
      <c r="F1123" s="38" t="n">
        <v>44373</v>
      </c>
      <c r="G1123" s="38" t="n">
        <v>44400</v>
      </c>
      <c r="H1123" s="37" t="n">
        <v>48</v>
      </c>
      <c r="I1123" s="37" t="n">
        <v>3</v>
      </c>
      <c r="J1123" s="37" t="n">
        <v>3</v>
      </c>
      <c r="K1123" s="39" t="n">
        <v>6883</v>
      </c>
      <c r="L1123" s="37" t="s">
        <v>115</v>
      </c>
      <c r="M1123" s="37" t="n">
        <f aca="false">IF(OR(E1123="",F1123=""),"",F1123-E1123)</f>
        <v>60</v>
      </c>
      <c r="N1123" s="37" t="n">
        <f aca="false">IF(OR(E1123="",G1123=""),"",G1123-E1123)</f>
        <v>87</v>
      </c>
    </row>
    <row r="1124" customFormat="false" ht="15" hidden="false" customHeight="false" outlineLevel="0" collapsed="false">
      <c r="A1124" s="37" t="s">
        <v>3456</v>
      </c>
      <c r="B1124" s="37" t="s">
        <v>449</v>
      </c>
      <c r="C1124" s="37" t="s">
        <v>60</v>
      </c>
      <c r="D1124" s="37" t="s">
        <v>407</v>
      </c>
      <c r="E1124" s="38" t="n">
        <v>44107</v>
      </c>
      <c r="F1124" s="38" t="n">
        <v>44123</v>
      </c>
      <c r="G1124" s="38" t="n">
        <v>44174</v>
      </c>
      <c r="H1124" s="37" t="n">
        <v>61</v>
      </c>
      <c r="I1124" s="37" t="n">
        <v>14</v>
      </c>
      <c r="J1124" s="37" t="n">
        <v>1</v>
      </c>
      <c r="K1124" s="39" t="n">
        <v>46065</v>
      </c>
      <c r="L1124" s="37" t="s">
        <v>113</v>
      </c>
      <c r="M1124" s="37" t="n">
        <f aca="false">IF(OR(E1124="",F1124=""),"",F1124-E1124)</f>
        <v>16</v>
      </c>
      <c r="N1124" s="37" t="n">
        <f aca="false">IF(OR(E1124="",G1124=""),"",G1124-E1124)</f>
        <v>67</v>
      </c>
    </row>
    <row r="1125" customFormat="false" ht="15" hidden="false" customHeight="false" outlineLevel="0" collapsed="false">
      <c r="A1125" s="37" t="s">
        <v>3457</v>
      </c>
      <c r="B1125" s="37" t="s">
        <v>1658</v>
      </c>
      <c r="C1125" s="37" t="s">
        <v>64</v>
      </c>
      <c r="D1125" s="37" t="s">
        <v>440</v>
      </c>
      <c r="E1125" s="38" t="n">
        <v>44776</v>
      </c>
      <c r="F1125" s="38" t="n">
        <v>44799</v>
      </c>
      <c r="G1125" s="38" t="n">
        <v>44830</v>
      </c>
      <c r="H1125" s="37" t="n">
        <v>106</v>
      </c>
      <c r="I1125" s="37" t="n">
        <v>14</v>
      </c>
      <c r="J1125" s="37" t="n">
        <v>2</v>
      </c>
      <c r="K1125" s="39" t="n">
        <v>77029</v>
      </c>
      <c r="L1125" s="37" t="s">
        <v>114</v>
      </c>
      <c r="M1125" s="37" t="n">
        <f aca="false">IF(OR(E1125="",F1125=""),"",F1125-E1125)</f>
        <v>23</v>
      </c>
      <c r="N1125" s="37" t="n">
        <f aca="false">IF(OR(E1125="",G1125=""),"",G1125-E1125)</f>
        <v>54</v>
      </c>
    </row>
    <row r="1126" customFormat="false" ht="15" hidden="false" customHeight="false" outlineLevel="0" collapsed="false">
      <c r="A1126" s="37" t="s">
        <v>3458</v>
      </c>
      <c r="B1126" s="37" t="s">
        <v>486</v>
      </c>
      <c r="C1126" s="37" t="s">
        <v>62</v>
      </c>
      <c r="D1126" s="37" t="s">
        <v>485</v>
      </c>
      <c r="E1126" s="38" t="n">
        <v>42174</v>
      </c>
      <c r="F1126" s="38" t="n">
        <v>42172</v>
      </c>
      <c r="G1126" s="38" t="n">
        <v>42225</v>
      </c>
      <c r="H1126" s="37" t="n">
        <v>183</v>
      </c>
      <c r="I1126" s="37" t="n">
        <v>7</v>
      </c>
      <c r="J1126" s="37" t="n">
        <v>1</v>
      </c>
      <c r="K1126" s="39" t="n">
        <v>8309</v>
      </c>
      <c r="L1126" s="37" t="s">
        <v>115</v>
      </c>
      <c r="M1126" s="37" t="n">
        <f aca="false">IF(OR(E1126="",F1126=""),"",F1126-E1126)</f>
        <v>-2</v>
      </c>
      <c r="N1126" s="37" t="n">
        <f aca="false">IF(OR(E1126="",G1126=""),"",G1126-E1126)</f>
        <v>51</v>
      </c>
    </row>
    <row r="1127" customFormat="false" ht="15" hidden="false" customHeight="false" outlineLevel="0" collapsed="false">
      <c r="A1127" s="37" t="s">
        <v>3459</v>
      </c>
      <c r="B1127" s="37" t="s">
        <v>1659</v>
      </c>
      <c r="C1127" s="37" t="s">
        <v>64</v>
      </c>
      <c r="D1127" s="37" t="s">
        <v>440</v>
      </c>
      <c r="E1127" s="38" t="n">
        <v>45461</v>
      </c>
      <c r="F1127" s="38" t="n">
        <v>45481</v>
      </c>
      <c r="G1127" s="38" t="n">
        <v>45518</v>
      </c>
      <c r="H1127" s="37" t="n">
        <v>31</v>
      </c>
      <c r="I1127" s="37" t="n">
        <v>8</v>
      </c>
      <c r="J1127" s="37" t="n">
        <v>3</v>
      </c>
      <c r="K1127" s="39" t="n">
        <v>43365</v>
      </c>
      <c r="L1127" s="37" t="s">
        <v>115</v>
      </c>
      <c r="M1127" s="37" t="n">
        <f aca="false">IF(OR(E1127="",F1127=""),"",F1127-E1127)</f>
        <v>20</v>
      </c>
      <c r="N1127" s="37" t="n">
        <f aca="false">IF(OR(E1127="",G1127=""),"",G1127-E1127)</f>
        <v>57</v>
      </c>
    </row>
    <row r="1128" customFormat="false" ht="15" hidden="false" customHeight="false" outlineLevel="0" collapsed="false">
      <c r="A1128" s="37" t="s">
        <v>3460</v>
      </c>
      <c r="B1128" s="37" t="s">
        <v>1660</v>
      </c>
      <c r="C1128" s="37" t="s">
        <v>60</v>
      </c>
      <c r="D1128" s="37" t="s">
        <v>384</v>
      </c>
      <c r="E1128" s="38" t="n">
        <v>46232</v>
      </c>
      <c r="F1128" s="38" t="n">
        <v>46226</v>
      </c>
      <c r="G1128" s="38" t="n">
        <v>46263</v>
      </c>
      <c r="H1128" s="37" t="n">
        <v>88</v>
      </c>
      <c r="I1128" s="37" t="n">
        <v>3</v>
      </c>
      <c r="J1128" s="37" t="n">
        <v>1</v>
      </c>
      <c r="K1128" s="39" t="n">
        <v>36996</v>
      </c>
      <c r="L1128" s="37" t="s">
        <v>113</v>
      </c>
      <c r="M1128" s="37" t="n">
        <f aca="false">IF(OR(E1128="",F1128=""),"",F1128-E1128)</f>
        <v>-6</v>
      </c>
      <c r="N1128" s="37" t="n">
        <f aca="false">IF(OR(E1128="",G1128=""),"",G1128-E1128)</f>
        <v>31</v>
      </c>
    </row>
    <row r="1129" customFormat="false" ht="15" hidden="false" customHeight="false" outlineLevel="0" collapsed="false">
      <c r="A1129" s="37" t="s">
        <v>3461</v>
      </c>
      <c r="B1129" s="37" t="s">
        <v>1661</v>
      </c>
      <c r="C1129" s="37" t="s">
        <v>63</v>
      </c>
      <c r="D1129" s="37" t="s">
        <v>371</v>
      </c>
      <c r="E1129" s="38" t="n">
        <v>43887</v>
      </c>
      <c r="F1129" s="38" t="n">
        <v>43888</v>
      </c>
      <c r="G1129" s="38" t="n">
        <v>43913</v>
      </c>
      <c r="H1129" s="37" t="n">
        <v>24</v>
      </c>
      <c r="I1129" s="37" t="n">
        <v>8</v>
      </c>
      <c r="J1129" s="37" t="n">
        <v>2</v>
      </c>
      <c r="K1129" s="39" t="n">
        <v>25975</v>
      </c>
      <c r="L1129" s="37" t="s">
        <v>112</v>
      </c>
      <c r="M1129" s="37" t="n">
        <f aca="false">IF(OR(E1129="",F1129=""),"",F1129-E1129)</f>
        <v>1</v>
      </c>
      <c r="N1129" s="37" t="n">
        <f aca="false">IF(OR(E1129="",G1129=""),"",G1129-E1129)</f>
        <v>26</v>
      </c>
    </row>
    <row r="1130" customFormat="false" ht="15" hidden="false" customHeight="false" outlineLevel="0" collapsed="false">
      <c r="A1130" s="37" t="s">
        <v>3462</v>
      </c>
      <c r="B1130" s="37" t="s">
        <v>1662</v>
      </c>
      <c r="C1130" s="37" t="s">
        <v>60</v>
      </c>
      <c r="D1130" s="37" t="s">
        <v>470</v>
      </c>
      <c r="E1130" s="38" t="n">
        <v>45895</v>
      </c>
      <c r="F1130" s="38" t="n">
        <v>45932</v>
      </c>
      <c r="G1130" s="38" t="n">
        <v>45968</v>
      </c>
      <c r="H1130" s="37" t="n">
        <v>66</v>
      </c>
      <c r="I1130" s="37" t="n">
        <v>7</v>
      </c>
      <c r="J1130" s="37" t="n">
        <v>3</v>
      </c>
      <c r="K1130" s="39" t="n">
        <v>26796</v>
      </c>
      <c r="L1130" s="37" t="s">
        <v>114</v>
      </c>
      <c r="M1130" s="37" t="n">
        <f aca="false">IF(OR(E1130="",F1130=""),"",F1130-E1130)</f>
        <v>37</v>
      </c>
      <c r="N1130" s="37" t="n">
        <f aca="false">IF(OR(E1130="",G1130=""),"",G1130-E1130)</f>
        <v>73</v>
      </c>
    </row>
    <row r="1131" customFormat="false" ht="15" hidden="false" customHeight="false" outlineLevel="0" collapsed="false">
      <c r="A1131" s="37" t="s">
        <v>3463</v>
      </c>
      <c r="B1131" s="37" t="s">
        <v>1663</v>
      </c>
      <c r="C1131" s="37" t="s">
        <v>60</v>
      </c>
      <c r="D1131" s="37" t="s">
        <v>393</v>
      </c>
      <c r="E1131" s="38" t="n">
        <v>42053</v>
      </c>
      <c r="F1131" s="38" t="n">
        <v>42068</v>
      </c>
      <c r="G1131" s="38" t="n">
        <v>42125</v>
      </c>
      <c r="H1131" s="37" t="n">
        <v>121</v>
      </c>
      <c r="I1131" s="37" t="n">
        <v>8</v>
      </c>
      <c r="J1131" s="37" t="n">
        <v>2</v>
      </c>
      <c r="K1131" s="39" t="n">
        <v>31512</v>
      </c>
      <c r="L1131" s="37" t="s">
        <v>113</v>
      </c>
      <c r="M1131" s="37" t="n">
        <f aca="false">IF(OR(E1131="",F1131=""),"",F1131-E1131)</f>
        <v>15</v>
      </c>
      <c r="N1131" s="37" t="n">
        <f aca="false">IF(OR(E1131="",G1131=""),"",G1131-E1131)</f>
        <v>72</v>
      </c>
    </row>
    <row r="1132" customFormat="false" ht="15" hidden="false" customHeight="false" outlineLevel="0" collapsed="false">
      <c r="A1132" s="37" t="s">
        <v>3464</v>
      </c>
      <c r="B1132" s="37" t="s">
        <v>1664</v>
      </c>
      <c r="C1132" s="37" t="s">
        <v>65</v>
      </c>
      <c r="D1132" s="37" t="s">
        <v>376</v>
      </c>
      <c r="E1132" s="38" t="n">
        <v>44958</v>
      </c>
      <c r="F1132" s="38" t="n">
        <v>45004</v>
      </c>
      <c r="G1132" s="38" t="n">
        <v>45027</v>
      </c>
      <c r="H1132" s="37" t="n">
        <v>67</v>
      </c>
      <c r="I1132" s="37" t="n">
        <v>4</v>
      </c>
      <c r="J1132" s="37" t="n">
        <v>1</v>
      </c>
      <c r="K1132" s="39" t="n">
        <v>27891</v>
      </c>
      <c r="L1132" s="37" t="s">
        <v>112</v>
      </c>
      <c r="M1132" s="37" t="n">
        <f aca="false">IF(OR(E1132="",F1132=""),"",F1132-E1132)</f>
        <v>46</v>
      </c>
      <c r="N1132" s="37" t="n">
        <f aca="false">IF(OR(E1132="",G1132=""),"",G1132-E1132)</f>
        <v>69</v>
      </c>
    </row>
    <row r="1133" customFormat="false" ht="15" hidden="false" customHeight="false" outlineLevel="0" collapsed="false">
      <c r="A1133" s="37" t="s">
        <v>3465</v>
      </c>
      <c r="B1133" s="37" t="s">
        <v>1665</v>
      </c>
      <c r="C1133" s="37" t="s">
        <v>62</v>
      </c>
      <c r="D1133" s="37" t="s">
        <v>481</v>
      </c>
      <c r="E1133" s="38" t="n">
        <v>45128</v>
      </c>
      <c r="F1133" s="38" t="n">
        <v>45124</v>
      </c>
      <c r="G1133" s="38" t="n">
        <v>45174</v>
      </c>
      <c r="H1133" s="37" t="n">
        <v>101</v>
      </c>
      <c r="I1133" s="37" t="n">
        <v>4</v>
      </c>
      <c r="J1133" s="37" t="n">
        <v>2</v>
      </c>
      <c r="K1133" s="39" t="n">
        <v>31329</v>
      </c>
      <c r="L1133" s="37" t="s">
        <v>112</v>
      </c>
      <c r="M1133" s="37" t="n">
        <f aca="false">IF(OR(E1133="",F1133=""),"",F1133-E1133)</f>
        <v>-4</v>
      </c>
      <c r="N1133" s="37" t="n">
        <f aca="false">IF(OR(E1133="",G1133=""),"",G1133-E1133)</f>
        <v>46</v>
      </c>
    </row>
    <row r="1134" customFormat="false" ht="15" hidden="false" customHeight="false" outlineLevel="0" collapsed="false">
      <c r="A1134" s="37" t="s">
        <v>3466</v>
      </c>
      <c r="B1134" s="37" t="s">
        <v>1561</v>
      </c>
      <c r="C1134" s="37" t="s">
        <v>62</v>
      </c>
      <c r="D1134" s="37" t="s">
        <v>485</v>
      </c>
      <c r="E1134" s="38" t="n">
        <v>43070</v>
      </c>
      <c r="F1134" s="38" t="n">
        <v>43114</v>
      </c>
      <c r="G1134" s="38" t="n">
        <v>43137</v>
      </c>
      <c r="H1134" s="37" t="n">
        <v>48</v>
      </c>
      <c r="I1134" s="37" t="n">
        <v>11</v>
      </c>
      <c r="J1134" s="37" t="n">
        <v>1</v>
      </c>
      <c r="K1134" s="39" t="n">
        <v>25278</v>
      </c>
      <c r="L1134" s="37" t="s">
        <v>112</v>
      </c>
      <c r="M1134" s="37" t="n">
        <f aca="false">IF(OR(E1134="",F1134=""),"",F1134-E1134)</f>
        <v>44</v>
      </c>
      <c r="N1134" s="37" t="n">
        <f aca="false">IF(OR(E1134="",G1134=""),"",G1134-E1134)</f>
        <v>67</v>
      </c>
    </row>
    <row r="1135" customFormat="false" ht="15" hidden="false" customHeight="false" outlineLevel="0" collapsed="false">
      <c r="A1135" s="37" t="s">
        <v>3467</v>
      </c>
      <c r="B1135" s="37" t="s">
        <v>1666</v>
      </c>
      <c r="C1135" s="37" t="s">
        <v>60</v>
      </c>
      <c r="D1135" s="37" t="s">
        <v>393</v>
      </c>
      <c r="E1135" s="38" t="n">
        <v>45145</v>
      </c>
      <c r="F1135" s="38" t="n">
        <v>45150</v>
      </c>
      <c r="G1135" s="38" t="n">
        <v>45188</v>
      </c>
      <c r="H1135" s="37" t="n">
        <v>12</v>
      </c>
      <c r="I1135" s="37" t="n">
        <v>9</v>
      </c>
      <c r="J1135" s="37" t="n">
        <v>3</v>
      </c>
      <c r="K1135" s="39" t="n">
        <v>37145</v>
      </c>
      <c r="L1135" s="37" t="s">
        <v>112</v>
      </c>
      <c r="M1135" s="37" t="n">
        <f aca="false">IF(OR(E1135="",F1135=""),"",F1135-E1135)</f>
        <v>5</v>
      </c>
      <c r="N1135" s="37" t="n">
        <f aca="false">IF(OR(E1135="",G1135=""),"",G1135-E1135)</f>
        <v>43</v>
      </c>
    </row>
    <row r="1136" customFormat="false" ht="15" hidden="false" customHeight="false" outlineLevel="0" collapsed="false">
      <c r="A1136" s="37" t="s">
        <v>3468</v>
      </c>
      <c r="B1136" s="37" t="s">
        <v>1667</v>
      </c>
      <c r="C1136" s="37" t="s">
        <v>64</v>
      </c>
      <c r="D1136" s="37" t="s">
        <v>440</v>
      </c>
      <c r="E1136" s="38" t="n">
        <v>45278</v>
      </c>
      <c r="F1136" s="38" t="n">
        <v>45299</v>
      </c>
      <c r="G1136" s="38" t="n">
        <v>45316</v>
      </c>
      <c r="H1136" s="37" t="n">
        <v>42</v>
      </c>
      <c r="I1136" s="37" t="n">
        <v>11</v>
      </c>
      <c r="J1136" s="37" t="n">
        <v>1</v>
      </c>
      <c r="K1136" s="39" t="n">
        <v>43121</v>
      </c>
      <c r="L1136" s="37" t="s">
        <v>114</v>
      </c>
      <c r="M1136" s="37" t="n">
        <f aca="false">IF(OR(E1136="",F1136=""),"",F1136-E1136)</f>
        <v>21</v>
      </c>
      <c r="N1136" s="37" t="n">
        <f aca="false">IF(OR(E1136="",G1136=""),"",G1136-E1136)</f>
        <v>38</v>
      </c>
    </row>
    <row r="1137" customFormat="false" ht="15" hidden="false" customHeight="false" outlineLevel="0" collapsed="false">
      <c r="A1137" s="37" t="s">
        <v>3469</v>
      </c>
      <c r="B1137" s="37" t="s">
        <v>1064</v>
      </c>
      <c r="C1137" s="37" t="s">
        <v>68</v>
      </c>
      <c r="D1137" s="37" t="s">
        <v>789</v>
      </c>
      <c r="E1137" s="38" t="n">
        <v>42957</v>
      </c>
      <c r="F1137" s="38" t="n">
        <v>42967</v>
      </c>
      <c r="G1137" s="38" t="n">
        <v>43008</v>
      </c>
      <c r="H1137" s="37" t="n">
        <v>19</v>
      </c>
      <c r="I1137" s="37" t="n">
        <v>9</v>
      </c>
      <c r="J1137" s="37" t="n">
        <v>1</v>
      </c>
      <c r="K1137" s="39" t="n">
        <v>61324</v>
      </c>
      <c r="L1137" s="37" t="s">
        <v>113</v>
      </c>
      <c r="M1137" s="37" t="n">
        <f aca="false">IF(OR(E1137="",F1137=""),"",F1137-E1137)</f>
        <v>10</v>
      </c>
      <c r="N1137" s="37" t="n">
        <f aca="false">IF(OR(E1137="",G1137=""),"",G1137-E1137)</f>
        <v>51</v>
      </c>
    </row>
    <row r="1138" customFormat="false" ht="15" hidden="false" customHeight="false" outlineLevel="0" collapsed="false">
      <c r="A1138" s="37" t="s">
        <v>3470</v>
      </c>
      <c r="B1138" s="37" t="s">
        <v>1668</v>
      </c>
      <c r="C1138" s="37" t="s">
        <v>61</v>
      </c>
      <c r="D1138" s="37" t="s">
        <v>491</v>
      </c>
      <c r="E1138" s="38" t="n">
        <v>43614</v>
      </c>
      <c r="F1138" s="38" t="n">
        <v>43611</v>
      </c>
      <c r="G1138" s="38" t="n">
        <v>43665</v>
      </c>
      <c r="H1138" s="37" t="n">
        <v>66</v>
      </c>
      <c r="I1138" s="37" t="n">
        <v>6</v>
      </c>
      <c r="J1138" s="37" t="n">
        <v>1</v>
      </c>
      <c r="K1138" s="39" t="n">
        <v>61426</v>
      </c>
      <c r="L1138" s="37" t="s">
        <v>114</v>
      </c>
      <c r="M1138" s="37" t="n">
        <f aca="false">IF(OR(E1138="",F1138=""),"",F1138-E1138)</f>
        <v>-3</v>
      </c>
      <c r="N1138" s="37" t="n">
        <f aca="false">IF(OR(E1138="",G1138=""),"",G1138-E1138)</f>
        <v>51</v>
      </c>
    </row>
    <row r="1139" customFormat="false" ht="15" hidden="false" customHeight="false" outlineLevel="0" collapsed="false">
      <c r="A1139" s="37" t="s">
        <v>3471</v>
      </c>
      <c r="B1139" s="37" t="s">
        <v>1669</v>
      </c>
      <c r="C1139" s="37" t="s">
        <v>68</v>
      </c>
      <c r="D1139" s="37" t="s">
        <v>403</v>
      </c>
      <c r="E1139" s="38" t="n">
        <v>45648</v>
      </c>
      <c r="F1139" s="38" t="n">
        <v>45645</v>
      </c>
      <c r="G1139" s="38" t="n">
        <v>45704</v>
      </c>
      <c r="H1139" s="37" t="n">
        <v>100</v>
      </c>
      <c r="I1139" s="37" t="n">
        <v>6</v>
      </c>
      <c r="J1139" s="37" t="n">
        <v>1</v>
      </c>
      <c r="K1139" s="39" t="n">
        <v>33332</v>
      </c>
      <c r="L1139" s="37" t="s">
        <v>111</v>
      </c>
      <c r="M1139" s="37" t="n">
        <f aca="false">IF(OR(E1139="",F1139=""),"",F1139-E1139)</f>
        <v>-3</v>
      </c>
      <c r="N1139" s="37" t="n">
        <f aca="false">IF(OR(E1139="",G1139=""),"",G1139-E1139)</f>
        <v>56</v>
      </c>
    </row>
    <row r="1140" customFormat="false" ht="15" hidden="false" customHeight="false" outlineLevel="0" collapsed="false">
      <c r="A1140" s="37" t="s">
        <v>3472</v>
      </c>
      <c r="B1140" s="37" t="s">
        <v>1209</v>
      </c>
      <c r="C1140" s="37" t="s">
        <v>62</v>
      </c>
      <c r="D1140" s="37" t="s">
        <v>420</v>
      </c>
      <c r="E1140" s="38" t="n">
        <v>42053</v>
      </c>
      <c r="F1140" s="38" t="n">
        <v>42027</v>
      </c>
      <c r="G1140" s="38" t="n">
        <v>42084</v>
      </c>
      <c r="H1140" s="37" t="n">
        <v>69</v>
      </c>
      <c r="I1140" s="37" t="n">
        <v>14</v>
      </c>
      <c r="J1140" s="37" t="n">
        <v>1</v>
      </c>
      <c r="K1140" s="39" t="n">
        <v>9564</v>
      </c>
      <c r="L1140" s="37" t="s">
        <v>111</v>
      </c>
      <c r="M1140" s="37" t="n">
        <f aca="false">IF(OR(E1140="",F1140=""),"",F1140-E1140)</f>
        <v>-26</v>
      </c>
      <c r="N1140" s="37" t="n">
        <f aca="false">IF(OR(E1140="",G1140=""),"",G1140-E1140)</f>
        <v>31</v>
      </c>
    </row>
    <row r="1141" customFormat="false" ht="15" hidden="false" customHeight="false" outlineLevel="0" collapsed="false">
      <c r="A1141" s="37" t="s">
        <v>3473</v>
      </c>
      <c r="B1141" s="37" t="s">
        <v>1670</v>
      </c>
      <c r="C1141" s="37" t="s">
        <v>68</v>
      </c>
      <c r="D1141" s="37" t="s">
        <v>569</v>
      </c>
      <c r="E1141" s="38" t="n">
        <v>44366</v>
      </c>
      <c r="F1141" s="38" t="n">
        <v>44390</v>
      </c>
      <c r="G1141" s="38" t="n">
        <v>44423</v>
      </c>
      <c r="H1141" s="37" t="n">
        <v>57</v>
      </c>
      <c r="I1141" s="37" t="n">
        <v>10</v>
      </c>
      <c r="J1141" s="37" t="n">
        <v>1</v>
      </c>
      <c r="K1141" s="39" t="n">
        <v>49460</v>
      </c>
      <c r="L1141" s="37" t="s">
        <v>115</v>
      </c>
      <c r="M1141" s="37" t="n">
        <f aca="false">IF(OR(E1141="",F1141=""),"",F1141-E1141)</f>
        <v>24</v>
      </c>
      <c r="N1141" s="37" t="n">
        <f aca="false">IF(OR(E1141="",G1141=""),"",G1141-E1141)</f>
        <v>57</v>
      </c>
    </row>
    <row r="1142" customFormat="false" ht="15" hidden="false" customHeight="false" outlineLevel="0" collapsed="false">
      <c r="A1142" s="37" t="s">
        <v>3474</v>
      </c>
      <c r="B1142" s="37" t="s">
        <v>1671</v>
      </c>
      <c r="C1142" s="37" t="s">
        <v>60</v>
      </c>
      <c r="D1142" s="37" t="s">
        <v>520</v>
      </c>
      <c r="E1142" s="38" t="n">
        <v>45090</v>
      </c>
      <c r="F1142" s="38" t="n">
        <v>45129</v>
      </c>
      <c r="G1142" s="38" t="n">
        <v>45144</v>
      </c>
      <c r="H1142" s="37" t="n">
        <v>79</v>
      </c>
      <c r="I1142" s="37" t="n">
        <v>8</v>
      </c>
      <c r="J1142" s="37" t="n">
        <v>2</v>
      </c>
      <c r="K1142" s="39" t="n">
        <v>28957</v>
      </c>
      <c r="L1142" s="37" t="s">
        <v>112</v>
      </c>
      <c r="M1142" s="37" t="n">
        <f aca="false">IF(OR(E1142="",F1142=""),"",F1142-E1142)</f>
        <v>39</v>
      </c>
      <c r="N1142" s="37" t="n">
        <f aca="false">IF(OR(E1142="",G1142=""),"",G1142-E1142)</f>
        <v>54</v>
      </c>
    </row>
    <row r="1143" customFormat="false" ht="15" hidden="false" customHeight="false" outlineLevel="0" collapsed="false">
      <c r="A1143" s="37" t="s">
        <v>3475</v>
      </c>
      <c r="B1143" s="37" t="s">
        <v>1672</v>
      </c>
      <c r="C1143" s="37" t="s">
        <v>60</v>
      </c>
      <c r="D1143" s="37" t="s">
        <v>393</v>
      </c>
      <c r="E1143" s="38" t="n">
        <v>43196</v>
      </c>
      <c r="F1143" s="38" t="n">
        <v>43190</v>
      </c>
      <c r="G1143" s="38" t="n">
        <v>43238</v>
      </c>
      <c r="H1143" s="37" t="n">
        <v>26</v>
      </c>
      <c r="I1143" s="37" t="n">
        <v>9</v>
      </c>
      <c r="J1143" s="37" t="n">
        <v>3</v>
      </c>
      <c r="K1143" s="39" t="n">
        <v>6472</v>
      </c>
      <c r="L1143" s="37" t="s">
        <v>112</v>
      </c>
      <c r="M1143" s="37" t="n">
        <f aca="false">IF(OR(E1143="",F1143=""),"",F1143-E1143)</f>
        <v>-6</v>
      </c>
      <c r="N1143" s="37" t="n">
        <f aca="false">IF(OR(E1143="",G1143=""),"",G1143-E1143)</f>
        <v>42</v>
      </c>
    </row>
    <row r="1144" customFormat="false" ht="15" hidden="false" customHeight="false" outlineLevel="0" collapsed="false">
      <c r="A1144" s="37" t="s">
        <v>3476</v>
      </c>
      <c r="B1144" s="37" t="s">
        <v>980</v>
      </c>
      <c r="C1144" s="37" t="s">
        <v>67</v>
      </c>
      <c r="D1144" s="37" t="s">
        <v>664</v>
      </c>
      <c r="E1144" s="38" t="n">
        <v>44493</v>
      </c>
      <c r="F1144" s="38" t="n">
        <v>44499</v>
      </c>
      <c r="G1144" s="38" t="n">
        <v>44554</v>
      </c>
      <c r="H1144" s="37" t="n">
        <v>60</v>
      </c>
      <c r="I1144" s="37" t="n">
        <v>10</v>
      </c>
      <c r="J1144" s="37" t="n">
        <v>3</v>
      </c>
      <c r="K1144" s="39" t="n">
        <v>19537</v>
      </c>
      <c r="L1144" s="37" t="s">
        <v>114</v>
      </c>
      <c r="M1144" s="37" t="n">
        <f aca="false">IF(OR(E1144="",F1144=""),"",F1144-E1144)</f>
        <v>6</v>
      </c>
      <c r="N1144" s="37" t="n">
        <f aca="false">IF(OR(E1144="",G1144=""),"",G1144-E1144)</f>
        <v>61</v>
      </c>
    </row>
    <row r="1145" customFormat="false" ht="15" hidden="false" customHeight="false" outlineLevel="0" collapsed="false">
      <c r="A1145" s="37" t="s">
        <v>3477</v>
      </c>
      <c r="B1145" s="37" t="s">
        <v>1177</v>
      </c>
      <c r="C1145" s="37" t="s">
        <v>66</v>
      </c>
      <c r="D1145" s="37" t="s">
        <v>434</v>
      </c>
      <c r="E1145" s="38" t="n">
        <v>42559</v>
      </c>
      <c r="F1145" s="38" t="n">
        <v>42550</v>
      </c>
      <c r="G1145" s="38" t="n">
        <v>42605</v>
      </c>
      <c r="H1145" s="37" t="n">
        <v>52</v>
      </c>
      <c r="I1145" s="37" t="n">
        <v>7</v>
      </c>
      <c r="J1145" s="37" t="n">
        <v>1</v>
      </c>
      <c r="K1145" s="39" t="n">
        <v>24319</v>
      </c>
      <c r="L1145" s="37" t="s">
        <v>115</v>
      </c>
      <c r="M1145" s="37" t="n">
        <f aca="false">IF(OR(E1145="",F1145=""),"",F1145-E1145)</f>
        <v>-9</v>
      </c>
      <c r="N1145" s="37" t="n">
        <f aca="false">IF(OR(E1145="",G1145=""),"",G1145-E1145)</f>
        <v>46</v>
      </c>
    </row>
    <row r="1146" customFormat="false" ht="15" hidden="false" customHeight="false" outlineLevel="0" collapsed="false">
      <c r="A1146" s="37" t="s">
        <v>3478</v>
      </c>
      <c r="B1146" s="37" t="s">
        <v>983</v>
      </c>
      <c r="C1146" s="37" t="s">
        <v>60</v>
      </c>
      <c r="D1146" s="37" t="s">
        <v>407</v>
      </c>
      <c r="E1146" s="38" t="n">
        <v>43554</v>
      </c>
      <c r="F1146" s="38" t="n">
        <v>43528</v>
      </c>
      <c r="G1146" s="38" t="n">
        <v>43582</v>
      </c>
      <c r="H1146" s="37" t="n">
        <v>134</v>
      </c>
      <c r="I1146" s="37" t="n">
        <v>8</v>
      </c>
      <c r="J1146" s="37" t="n">
        <v>1</v>
      </c>
      <c r="K1146" s="39" t="n">
        <v>33013</v>
      </c>
      <c r="L1146" s="37" t="s">
        <v>113</v>
      </c>
      <c r="M1146" s="37" t="n">
        <f aca="false">IF(OR(E1146="",F1146=""),"",F1146-E1146)</f>
        <v>-26</v>
      </c>
      <c r="N1146" s="37" t="n">
        <f aca="false">IF(OR(E1146="",G1146=""),"",G1146-E1146)</f>
        <v>28</v>
      </c>
    </row>
    <row r="1147" customFormat="false" ht="15" hidden="false" customHeight="false" outlineLevel="0" collapsed="false">
      <c r="A1147" s="37" t="s">
        <v>3479</v>
      </c>
      <c r="B1147" s="37" t="s">
        <v>1673</v>
      </c>
      <c r="C1147" s="37" t="s">
        <v>66</v>
      </c>
      <c r="D1147" s="37" t="s">
        <v>687</v>
      </c>
      <c r="E1147" s="38" t="n">
        <v>45478</v>
      </c>
      <c r="F1147" s="38" t="n">
        <v>45486</v>
      </c>
      <c r="G1147" s="38" t="n">
        <v>45515</v>
      </c>
      <c r="H1147" s="37" t="n">
        <v>70</v>
      </c>
      <c r="I1147" s="37" t="n">
        <v>7</v>
      </c>
      <c r="J1147" s="37" t="n">
        <v>3</v>
      </c>
      <c r="K1147" s="39" t="n">
        <v>64687</v>
      </c>
      <c r="L1147" s="37" t="s">
        <v>112</v>
      </c>
      <c r="M1147" s="37" t="n">
        <f aca="false">IF(OR(E1147="",F1147=""),"",F1147-E1147)</f>
        <v>8</v>
      </c>
      <c r="N1147" s="37" t="n">
        <f aca="false">IF(OR(E1147="",G1147=""),"",G1147-E1147)</f>
        <v>37</v>
      </c>
    </row>
    <row r="1148" customFormat="false" ht="15" hidden="false" customHeight="false" outlineLevel="0" collapsed="false">
      <c r="A1148" s="37" t="s">
        <v>3480</v>
      </c>
      <c r="B1148" s="37" t="s">
        <v>535</v>
      </c>
      <c r="C1148" s="37" t="s">
        <v>60</v>
      </c>
      <c r="D1148" s="37" t="s">
        <v>407</v>
      </c>
      <c r="E1148" s="38" t="n">
        <v>44573</v>
      </c>
      <c r="F1148" s="38" t="n">
        <v>44575</v>
      </c>
      <c r="G1148" s="38" t="n">
        <v>44622</v>
      </c>
      <c r="H1148" s="37" t="n">
        <v>54</v>
      </c>
      <c r="I1148" s="37" t="n">
        <v>7</v>
      </c>
      <c r="J1148" s="37" t="n">
        <v>3</v>
      </c>
      <c r="K1148" s="39" t="n">
        <v>55631</v>
      </c>
      <c r="L1148" s="37" t="s">
        <v>112</v>
      </c>
      <c r="M1148" s="37" t="n">
        <f aca="false">IF(OR(E1148="",F1148=""),"",F1148-E1148)</f>
        <v>2</v>
      </c>
      <c r="N1148" s="37" t="n">
        <f aca="false">IF(OR(E1148="",G1148=""),"",G1148-E1148)</f>
        <v>49</v>
      </c>
    </row>
    <row r="1149" customFormat="false" ht="15" hidden="false" customHeight="false" outlineLevel="0" collapsed="false">
      <c r="A1149" s="37" t="s">
        <v>3481</v>
      </c>
      <c r="B1149" s="37" t="s">
        <v>1674</v>
      </c>
      <c r="C1149" s="37" t="s">
        <v>60</v>
      </c>
      <c r="D1149" s="37" t="s">
        <v>366</v>
      </c>
      <c r="E1149" s="38" t="n">
        <v>45282</v>
      </c>
      <c r="F1149" s="38" t="n">
        <v>45360</v>
      </c>
      <c r="G1149" s="38" t="n">
        <v>45399</v>
      </c>
      <c r="H1149" s="37" t="n">
        <v>104</v>
      </c>
      <c r="I1149" s="37" t="n">
        <v>7</v>
      </c>
      <c r="J1149" s="37" t="n">
        <v>2</v>
      </c>
      <c r="K1149" s="39" t="n">
        <v>48139</v>
      </c>
      <c r="L1149" s="37" t="s">
        <v>114</v>
      </c>
      <c r="M1149" s="37" t="n">
        <f aca="false">IF(OR(E1149="",F1149=""),"",F1149-E1149)</f>
        <v>78</v>
      </c>
      <c r="N1149" s="37" t="n">
        <f aca="false">IF(OR(E1149="",G1149=""),"",G1149-E1149)</f>
        <v>117</v>
      </c>
    </row>
    <row r="1150" customFormat="false" ht="15" hidden="false" customHeight="false" outlineLevel="0" collapsed="false">
      <c r="A1150" s="37" t="s">
        <v>3482</v>
      </c>
      <c r="B1150" s="37" t="s">
        <v>1675</v>
      </c>
      <c r="C1150" s="37" t="s">
        <v>60</v>
      </c>
      <c r="D1150" s="37" t="s">
        <v>393</v>
      </c>
      <c r="E1150" s="38" t="n">
        <v>43210</v>
      </c>
      <c r="F1150" s="38" t="n">
        <v>43212</v>
      </c>
      <c r="G1150" s="38" t="n">
        <v>43262</v>
      </c>
      <c r="H1150" s="37" t="n">
        <v>77</v>
      </c>
      <c r="I1150" s="37" t="n">
        <v>8</v>
      </c>
      <c r="J1150" s="37" t="n">
        <v>1</v>
      </c>
      <c r="K1150" s="39" t="n">
        <v>89003</v>
      </c>
      <c r="L1150" s="37" t="s">
        <v>112</v>
      </c>
      <c r="M1150" s="37" t="n">
        <f aca="false">IF(OR(E1150="",F1150=""),"",F1150-E1150)</f>
        <v>2</v>
      </c>
      <c r="N1150" s="37" t="n">
        <f aca="false">IF(OR(E1150="",G1150=""),"",G1150-E1150)</f>
        <v>52</v>
      </c>
    </row>
    <row r="1151" customFormat="false" ht="15" hidden="false" customHeight="false" outlineLevel="0" collapsed="false">
      <c r="A1151" s="37" t="s">
        <v>3483</v>
      </c>
      <c r="B1151" s="37" t="s">
        <v>1299</v>
      </c>
      <c r="C1151" s="37" t="s">
        <v>68</v>
      </c>
      <c r="D1151" s="37" t="s">
        <v>789</v>
      </c>
      <c r="E1151" s="38" t="n">
        <v>44104</v>
      </c>
      <c r="F1151" s="38" t="n">
        <v>44121</v>
      </c>
      <c r="G1151" s="38" t="n">
        <v>44174</v>
      </c>
      <c r="H1151" s="37" t="n">
        <v>92</v>
      </c>
      <c r="I1151" s="37" t="n">
        <v>8</v>
      </c>
      <c r="J1151" s="37" t="n">
        <v>1</v>
      </c>
      <c r="K1151" s="39" t="n">
        <v>23710</v>
      </c>
      <c r="L1151" s="37" t="s">
        <v>111</v>
      </c>
      <c r="M1151" s="37" t="n">
        <f aca="false">IF(OR(E1151="",F1151=""),"",F1151-E1151)</f>
        <v>17</v>
      </c>
      <c r="N1151" s="37" t="n">
        <f aca="false">IF(OR(E1151="",G1151=""),"",G1151-E1151)</f>
        <v>70</v>
      </c>
    </row>
    <row r="1152" customFormat="false" ht="15" hidden="false" customHeight="false" outlineLevel="0" collapsed="false">
      <c r="A1152" s="37" t="s">
        <v>3484</v>
      </c>
      <c r="B1152" s="37" t="s">
        <v>1676</v>
      </c>
      <c r="C1152" s="37" t="s">
        <v>68</v>
      </c>
      <c r="D1152" s="37" t="s">
        <v>569</v>
      </c>
      <c r="E1152" s="38" t="n">
        <v>45758</v>
      </c>
      <c r="F1152" s="38" t="n">
        <v>45805</v>
      </c>
      <c r="G1152" s="38" t="n">
        <v>45821</v>
      </c>
      <c r="H1152" s="37" t="n">
        <v>33</v>
      </c>
      <c r="I1152" s="37" t="n">
        <v>7</v>
      </c>
      <c r="J1152" s="37" t="n">
        <v>2</v>
      </c>
      <c r="K1152" s="39" t="n">
        <v>39638</v>
      </c>
      <c r="L1152" s="37" t="s">
        <v>114</v>
      </c>
      <c r="M1152" s="37" t="n">
        <f aca="false">IF(OR(E1152="",F1152=""),"",F1152-E1152)</f>
        <v>47</v>
      </c>
      <c r="N1152" s="37" t="n">
        <f aca="false">IF(OR(E1152="",G1152=""),"",G1152-E1152)</f>
        <v>63</v>
      </c>
    </row>
    <row r="1153" customFormat="false" ht="15" hidden="false" customHeight="false" outlineLevel="0" collapsed="false">
      <c r="A1153" s="37" t="s">
        <v>3485</v>
      </c>
      <c r="B1153" s="37" t="s">
        <v>891</v>
      </c>
      <c r="C1153" s="37" t="s">
        <v>60</v>
      </c>
      <c r="D1153" s="37" t="s">
        <v>407</v>
      </c>
      <c r="E1153" s="38" t="n">
        <v>43970</v>
      </c>
      <c r="F1153" s="38" t="n">
        <v>43998</v>
      </c>
      <c r="G1153" s="38" t="n">
        <v>44027</v>
      </c>
      <c r="H1153" s="37" t="n">
        <v>129</v>
      </c>
      <c r="I1153" s="37" t="n">
        <v>10</v>
      </c>
      <c r="J1153" s="37" t="n">
        <v>2</v>
      </c>
      <c r="K1153" s="39" t="n">
        <v>81158</v>
      </c>
      <c r="L1153" s="37" t="s">
        <v>111</v>
      </c>
      <c r="M1153" s="37" t="n">
        <f aca="false">IF(OR(E1153="",F1153=""),"",F1153-E1153)</f>
        <v>28</v>
      </c>
      <c r="N1153" s="37" t="n">
        <f aca="false">IF(OR(E1153="",G1153=""),"",G1153-E1153)</f>
        <v>57</v>
      </c>
    </row>
    <row r="1154" customFormat="false" ht="15" hidden="false" customHeight="false" outlineLevel="0" collapsed="false">
      <c r="A1154" s="37" t="s">
        <v>3486</v>
      </c>
      <c r="B1154" s="37" t="s">
        <v>1677</v>
      </c>
      <c r="C1154" s="37" t="s">
        <v>68</v>
      </c>
      <c r="D1154" s="37" t="s">
        <v>569</v>
      </c>
      <c r="E1154" s="38" t="n">
        <v>42535</v>
      </c>
      <c r="F1154" s="38" t="n">
        <v>42573</v>
      </c>
      <c r="G1154" s="38" t="n">
        <v>42612</v>
      </c>
      <c r="H1154" s="37" t="n">
        <v>26</v>
      </c>
      <c r="I1154" s="37" t="n">
        <v>11</v>
      </c>
      <c r="J1154" s="37" t="n">
        <v>1</v>
      </c>
      <c r="K1154" s="39" t="n">
        <v>43661</v>
      </c>
      <c r="L1154" s="37" t="s">
        <v>112</v>
      </c>
      <c r="M1154" s="37" t="n">
        <f aca="false">IF(OR(E1154="",F1154=""),"",F1154-E1154)</f>
        <v>38</v>
      </c>
      <c r="N1154" s="37" t="n">
        <f aca="false">IF(OR(E1154="",G1154=""),"",G1154-E1154)</f>
        <v>77</v>
      </c>
    </row>
    <row r="1155" customFormat="false" ht="15" hidden="false" customHeight="false" outlineLevel="0" collapsed="false">
      <c r="A1155" s="37" t="s">
        <v>3487</v>
      </c>
      <c r="B1155" s="37" t="s">
        <v>1678</v>
      </c>
      <c r="C1155" s="37" t="s">
        <v>61</v>
      </c>
      <c r="D1155" s="37" t="s">
        <v>380</v>
      </c>
      <c r="E1155" s="38" t="n">
        <v>45454</v>
      </c>
      <c r="F1155" s="38" t="n">
        <v>45478</v>
      </c>
      <c r="G1155" s="38" t="n">
        <v>45512</v>
      </c>
      <c r="H1155" s="37" t="n">
        <v>69</v>
      </c>
      <c r="I1155" s="37" t="n">
        <v>14</v>
      </c>
      <c r="J1155" s="37" t="n">
        <v>1</v>
      </c>
      <c r="K1155" s="39" t="n">
        <v>20250</v>
      </c>
      <c r="L1155" s="37" t="s">
        <v>113</v>
      </c>
      <c r="M1155" s="37" t="n">
        <f aca="false">IF(OR(E1155="",F1155=""),"",F1155-E1155)</f>
        <v>24</v>
      </c>
      <c r="N1155" s="37" t="n">
        <f aca="false">IF(OR(E1155="",G1155=""),"",G1155-E1155)</f>
        <v>58</v>
      </c>
    </row>
    <row r="1156" customFormat="false" ht="15" hidden="false" customHeight="false" outlineLevel="0" collapsed="false">
      <c r="A1156" s="37" t="s">
        <v>3488</v>
      </c>
      <c r="B1156" s="37" t="s">
        <v>1679</v>
      </c>
      <c r="C1156" s="37" t="s">
        <v>68</v>
      </c>
      <c r="D1156" s="37" t="s">
        <v>403</v>
      </c>
      <c r="E1156" s="38" t="n">
        <v>44189</v>
      </c>
      <c r="F1156" s="38" t="n">
        <v>44170</v>
      </c>
      <c r="G1156" s="38" t="n">
        <v>44213</v>
      </c>
      <c r="H1156" s="37" t="n">
        <v>40</v>
      </c>
      <c r="I1156" s="37" t="n">
        <v>12</v>
      </c>
      <c r="J1156" s="37" t="n">
        <v>1</v>
      </c>
      <c r="K1156" s="39" t="n">
        <v>70929</v>
      </c>
      <c r="L1156" s="37" t="s">
        <v>112</v>
      </c>
      <c r="M1156" s="37" t="n">
        <f aca="false">IF(OR(E1156="",F1156=""),"",F1156-E1156)</f>
        <v>-19</v>
      </c>
      <c r="N1156" s="37" t="n">
        <f aca="false">IF(OR(E1156="",G1156=""),"",G1156-E1156)</f>
        <v>24</v>
      </c>
    </row>
    <row r="1157" customFormat="false" ht="15" hidden="false" customHeight="false" outlineLevel="0" collapsed="false">
      <c r="A1157" s="37" t="s">
        <v>3489</v>
      </c>
      <c r="B1157" s="37" t="s">
        <v>1680</v>
      </c>
      <c r="C1157" s="37" t="s">
        <v>60</v>
      </c>
      <c r="D1157" s="37" t="s">
        <v>384</v>
      </c>
      <c r="E1157" s="38" t="n">
        <v>45491</v>
      </c>
      <c r="F1157" s="38" t="n">
        <v>45494</v>
      </c>
      <c r="G1157" s="38" t="n">
        <v>45537</v>
      </c>
      <c r="H1157" s="37" t="n">
        <v>82</v>
      </c>
      <c r="I1157" s="37" t="n">
        <v>4</v>
      </c>
      <c r="J1157" s="37" t="n">
        <v>1</v>
      </c>
      <c r="K1157" s="39" t="n">
        <v>19450</v>
      </c>
      <c r="L1157" s="37" t="s">
        <v>111</v>
      </c>
      <c r="M1157" s="37" t="n">
        <f aca="false">IF(OR(E1157="",F1157=""),"",F1157-E1157)</f>
        <v>3</v>
      </c>
      <c r="N1157" s="37" t="n">
        <f aca="false">IF(OR(E1157="",G1157=""),"",G1157-E1157)</f>
        <v>46</v>
      </c>
    </row>
    <row r="1158" customFormat="false" ht="15" hidden="false" customHeight="false" outlineLevel="0" collapsed="false">
      <c r="A1158" s="37" t="s">
        <v>3490</v>
      </c>
      <c r="B1158" s="37" t="s">
        <v>1681</v>
      </c>
      <c r="C1158" s="37" t="s">
        <v>61</v>
      </c>
      <c r="D1158" s="37" t="s">
        <v>380</v>
      </c>
      <c r="E1158" s="38" t="n">
        <v>45242</v>
      </c>
      <c r="F1158" s="38" t="n">
        <v>45242</v>
      </c>
      <c r="G1158" s="38" t="n">
        <v>45289</v>
      </c>
      <c r="H1158" s="37" t="n">
        <v>133</v>
      </c>
      <c r="I1158" s="37" t="n">
        <v>6</v>
      </c>
      <c r="J1158" s="37" t="n">
        <v>3</v>
      </c>
      <c r="K1158" s="39" t="n">
        <v>18439</v>
      </c>
      <c r="L1158" s="37" t="s">
        <v>111</v>
      </c>
      <c r="M1158" s="37" t="n">
        <f aca="false">IF(OR(E1158="",F1158=""),"",F1158-E1158)</f>
        <v>0</v>
      </c>
      <c r="N1158" s="37" t="n">
        <f aca="false">IF(OR(E1158="",G1158=""),"",G1158-E1158)</f>
        <v>47</v>
      </c>
    </row>
    <row r="1159" customFormat="false" ht="15" hidden="false" customHeight="false" outlineLevel="0" collapsed="false">
      <c r="A1159" s="37" t="s">
        <v>3491</v>
      </c>
      <c r="B1159" s="37" t="s">
        <v>1072</v>
      </c>
      <c r="C1159" s="37" t="s">
        <v>66</v>
      </c>
      <c r="D1159" s="37" t="s">
        <v>434</v>
      </c>
      <c r="E1159" s="38" t="n">
        <v>43966</v>
      </c>
      <c r="F1159" s="38" t="n">
        <v>43977</v>
      </c>
      <c r="G1159" s="38" t="n">
        <v>44004</v>
      </c>
      <c r="H1159" s="37" t="n">
        <v>138</v>
      </c>
      <c r="I1159" s="37" t="n">
        <v>13</v>
      </c>
      <c r="J1159" s="37" t="n">
        <v>1</v>
      </c>
      <c r="K1159" s="39" t="n">
        <v>38426</v>
      </c>
      <c r="L1159" s="37" t="s">
        <v>113</v>
      </c>
      <c r="M1159" s="37" t="n">
        <f aca="false">IF(OR(E1159="",F1159=""),"",F1159-E1159)</f>
        <v>11</v>
      </c>
      <c r="N1159" s="37" t="n">
        <f aca="false">IF(OR(E1159="",G1159=""),"",G1159-E1159)</f>
        <v>38</v>
      </c>
    </row>
    <row r="1160" customFormat="false" ht="15" hidden="false" customHeight="false" outlineLevel="0" collapsed="false">
      <c r="A1160" s="37" t="s">
        <v>3492</v>
      </c>
      <c r="B1160" s="37" t="s">
        <v>1682</v>
      </c>
      <c r="C1160" s="37" t="s">
        <v>63</v>
      </c>
      <c r="D1160" s="37" t="s">
        <v>371</v>
      </c>
      <c r="E1160" s="38" t="n">
        <v>46192</v>
      </c>
      <c r="F1160" s="38" t="n">
        <v>46228</v>
      </c>
      <c r="G1160" s="38" t="n">
        <v>46247</v>
      </c>
      <c r="H1160" s="37" t="n">
        <v>66</v>
      </c>
      <c r="I1160" s="37" t="n">
        <v>10</v>
      </c>
      <c r="J1160" s="37" t="n">
        <v>2</v>
      </c>
      <c r="K1160" s="39" t="n">
        <v>27029</v>
      </c>
      <c r="L1160" s="37" t="s">
        <v>113</v>
      </c>
      <c r="M1160" s="37" t="n">
        <f aca="false">IF(OR(E1160="",F1160=""),"",F1160-E1160)</f>
        <v>36</v>
      </c>
      <c r="N1160" s="37" t="n">
        <f aca="false">IF(OR(E1160="",G1160=""),"",G1160-E1160)</f>
        <v>55</v>
      </c>
    </row>
    <row r="1161" customFormat="false" ht="15" hidden="false" customHeight="false" outlineLevel="0" collapsed="false">
      <c r="A1161" s="37" t="s">
        <v>3493</v>
      </c>
      <c r="B1161" s="37" t="s">
        <v>1683</v>
      </c>
      <c r="C1161" s="37" t="s">
        <v>61</v>
      </c>
      <c r="D1161" s="37" t="s">
        <v>491</v>
      </c>
      <c r="E1161" s="38" t="n">
        <v>42334</v>
      </c>
      <c r="F1161" s="38" t="n">
        <v>42345</v>
      </c>
      <c r="G1161" s="38" t="n">
        <v>42386</v>
      </c>
      <c r="H1161" s="37" t="n">
        <v>38</v>
      </c>
      <c r="I1161" s="37" t="n">
        <v>12</v>
      </c>
      <c r="J1161" s="37" t="n">
        <v>1</v>
      </c>
      <c r="K1161" s="39" t="n">
        <v>29023</v>
      </c>
      <c r="L1161" s="37" t="s">
        <v>115</v>
      </c>
      <c r="M1161" s="37" t="n">
        <f aca="false">IF(OR(E1161="",F1161=""),"",F1161-E1161)</f>
        <v>11</v>
      </c>
      <c r="N1161" s="37" t="n">
        <f aca="false">IF(OR(E1161="",G1161=""),"",G1161-E1161)</f>
        <v>52</v>
      </c>
    </row>
    <row r="1162" customFormat="false" ht="15" hidden="false" customHeight="false" outlineLevel="0" collapsed="false">
      <c r="A1162" s="37" t="s">
        <v>3494</v>
      </c>
      <c r="B1162" s="37" t="s">
        <v>1684</v>
      </c>
      <c r="C1162" s="37" t="s">
        <v>61</v>
      </c>
      <c r="D1162" s="37" t="s">
        <v>508</v>
      </c>
      <c r="E1162" s="38" t="n">
        <v>44631</v>
      </c>
      <c r="F1162" s="38" t="n">
        <v>44627</v>
      </c>
      <c r="G1162" s="38" t="n">
        <v>44661</v>
      </c>
      <c r="H1162" s="37" t="n">
        <v>17</v>
      </c>
      <c r="I1162" s="37" t="n">
        <v>5</v>
      </c>
      <c r="J1162" s="37" t="n">
        <v>2</v>
      </c>
      <c r="K1162" s="39" t="n">
        <v>44205</v>
      </c>
      <c r="L1162" s="37" t="s">
        <v>113</v>
      </c>
      <c r="M1162" s="37" t="n">
        <f aca="false">IF(OR(E1162="",F1162=""),"",F1162-E1162)</f>
        <v>-4</v>
      </c>
      <c r="N1162" s="37" t="n">
        <f aca="false">IF(OR(E1162="",G1162=""),"",G1162-E1162)</f>
        <v>30</v>
      </c>
    </row>
    <row r="1163" customFormat="false" ht="15" hidden="false" customHeight="false" outlineLevel="0" collapsed="false">
      <c r="A1163" s="37" t="s">
        <v>3495</v>
      </c>
      <c r="B1163" s="37" t="s">
        <v>1685</v>
      </c>
      <c r="C1163" s="37" t="s">
        <v>62</v>
      </c>
      <c r="D1163" s="37" t="s">
        <v>420</v>
      </c>
      <c r="E1163" s="38" t="n">
        <v>46013</v>
      </c>
      <c r="F1163" s="38" t="n">
        <v>46056</v>
      </c>
      <c r="G1163" s="38" t="n">
        <v>46103</v>
      </c>
      <c r="H1163" s="37" t="n">
        <v>40</v>
      </c>
      <c r="I1163" s="37" t="n">
        <v>11</v>
      </c>
      <c r="J1163" s="37" t="n">
        <v>1</v>
      </c>
      <c r="K1163" s="39" t="n">
        <v>7723</v>
      </c>
      <c r="L1163" s="37" t="s">
        <v>112</v>
      </c>
      <c r="M1163" s="37" t="n">
        <f aca="false">IF(OR(E1163="",F1163=""),"",F1163-E1163)</f>
        <v>43</v>
      </c>
      <c r="N1163" s="37" t="n">
        <f aca="false">IF(OR(E1163="",G1163=""),"",G1163-E1163)</f>
        <v>90</v>
      </c>
    </row>
    <row r="1164" customFormat="false" ht="15" hidden="false" customHeight="false" outlineLevel="0" collapsed="false">
      <c r="A1164" s="37" t="s">
        <v>3496</v>
      </c>
      <c r="B1164" s="37" t="s">
        <v>1686</v>
      </c>
      <c r="C1164" s="37" t="s">
        <v>61</v>
      </c>
      <c r="D1164" s="37" t="s">
        <v>491</v>
      </c>
      <c r="E1164" s="38" t="n">
        <v>45486</v>
      </c>
      <c r="F1164" s="38" t="n">
        <v>45458</v>
      </c>
      <c r="G1164" s="38" t="n">
        <v>45510</v>
      </c>
      <c r="H1164" s="37" t="n">
        <v>53</v>
      </c>
      <c r="I1164" s="37" t="n">
        <v>3</v>
      </c>
      <c r="J1164" s="37" t="n">
        <v>2</v>
      </c>
      <c r="K1164" s="39" t="n">
        <v>13183</v>
      </c>
      <c r="L1164" s="37" t="s">
        <v>113</v>
      </c>
      <c r="M1164" s="37" t="n">
        <f aca="false">IF(OR(E1164="",F1164=""),"",F1164-E1164)</f>
        <v>-28</v>
      </c>
      <c r="N1164" s="37" t="n">
        <f aca="false">IF(OR(E1164="",G1164=""),"",G1164-E1164)</f>
        <v>24</v>
      </c>
    </row>
    <row r="1165" customFormat="false" ht="15" hidden="false" customHeight="false" outlineLevel="0" collapsed="false">
      <c r="A1165" s="37" t="s">
        <v>3497</v>
      </c>
      <c r="B1165" s="37" t="s">
        <v>1687</v>
      </c>
      <c r="C1165" s="37" t="s">
        <v>67</v>
      </c>
      <c r="D1165" s="37" t="s">
        <v>357</v>
      </c>
      <c r="E1165" s="38" t="n">
        <v>46213</v>
      </c>
      <c r="F1165" s="38" t="n">
        <v>46217</v>
      </c>
      <c r="G1165" s="38" t="n">
        <v>46236</v>
      </c>
      <c r="H1165" s="37" t="n">
        <v>131</v>
      </c>
      <c r="I1165" s="37" t="n">
        <v>5</v>
      </c>
      <c r="J1165" s="37" t="n">
        <v>3</v>
      </c>
      <c r="K1165" s="39" t="n">
        <v>29722</v>
      </c>
      <c r="L1165" s="37" t="s">
        <v>111</v>
      </c>
      <c r="M1165" s="37" t="n">
        <f aca="false">IF(OR(E1165="",F1165=""),"",F1165-E1165)</f>
        <v>4</v>
      </c>
      <c r="N1165" s="37" t="n">
        <f aca="false">IF(OR(E1165="",G1165=""),"",G1165-E1165)</f>
        <v>23</v>
      </c>
    </row>
    <row r="1166" customFormat="false" ht="15" hidden="false" customHeight="false" outlineLevel="0" collapsed="false">
      <c r="A1166" s="37" t="s">
        <v>3498</v>
      </c>
      <c r="B1166" s="37" t="s">
        <v>1688</v>
      </c>
      <c r="C1166" s="37" t="s">
        <v>60</v>
      </c>
      <c r="D1166" s="37" t="s">
        <v>470</v>
      </c>
      <c r="E1166" s="38" t="n">
        <v>44508</v>
      </c>
      <c r="F1166" s="38" t="n">
        <v>44527</v>
      </c>
      <c r="G1166" s="38" t="n">
        <v>44576</v>
      </c>
      <c r="H1166" s="37" t="n">
        <v>72</v>
      </c>
      <c r="I1166" s="37" t="n">
        <v>4</v>
      </c>
      <c r="J1166" s="37" t="n">
        <v>1</v>
      </c>
      <c r="K1166" s="39" t="n">
        <v>87955</v>
      </c>
      <c r="L1166" s="37" t="s">
        <v>111</v>
      </c>
      <c r="M1166" s="37" t="n">
        <f aca="false">IF(OR(E1166="",F1166=""),"",F1166-E1166)</f>
        <v>19</v>
      </c>
      <c r="N1166" s="37" t="n">
        <f aca="false">IF(OR(E1166="",G1166=""),"",G1166-E1166)</f>
        <v>68</v>
      </c>
    </row>
    <row r="1167" customFormat="false" ht="15" hidden="false" customHeight="false" outlineLevel="0" collapsed="false">
      <c r="A1167" s="37" t="s">
        <v>3499</v>
      </c>
      <c r="B1167" s="37" t="s">
        <v>525</v>
      </c>
      <c r="C1167" s="37" t="s">
        <v>60</v>
      </c>
      <c r="D1167" s="37" t="s">
        <v>407</v>
      </c>
      <c r="E1167" s="38" t="n">
        <v>43093</v>
      </c>
      <c r="F1167" s="38" t="n">
        <v>43093</v>
      </c>
      <c r="G1167" s="38" t="n">
        <v>43132</v>
      </c>
      <c r="H1167" s="37" t="n">
        <v>61</v>
      </c>
      <c r="I1167" s="37" t="n">
        <v>13</v>
      </c>
      <c r="J1167" s="37" t="n">
        <v>1</v>
      </c>
      <c r="K1167" s="39" t="n">
        <v>10136</v>
      </c>
      <c r="L1167" s="37" t="s">
        <v>113</v>
      </c>
      <c r="M1167" s="37" t="n">
        <f aca="false">IF(OR(E1167="",F1167=""),"",F1167-E1167)</f>
        <v>0</v>
      </c>
      <c r="N1167" s="37" t="n">
        <f aca="false">IF(OR(E1167="",G1167=""),"",G1167-E1167)</f>
        <v>39</v>
      </c>
    </row>
    <row r="1168" customFormat="false" ht="15" hidden="false" customHeight="false" outlineLevel="0" collapsed="false">
      <c r="A1168" s="37" t="s">
        <v>3500</v>
      </c>
      <c r="B1168" s="37" t="s">
        <v>1689</v>
      </c>
      <c r="C1168" s="37" t="s">
        <v>67</v>
      </c>
      <c r="D1168" s="37" t="s">
        <v>716</v>
      </c>
      <c r="E1168" s="38" t="n">
        <v>43136</v>
      </c>
      <c r="F1168" s="38" t="n">
        <v>43136</v>
      </c>
      <c r="G1168" s="38" t="n">
        <v>43182</v>
      </c>
      <c r="H1168" s="37" t="n">
        <v>45</v>
      </c>
      <c r="I1168" s="37" t="n">
        <v>5</v>
      </c>
      <c r="J1168" s="37" t="n">
        <v>2</v>
      </c>
      <c r="K1168" s="39" t="n">
        <v>23528</v>
      </c>
      <c r="L1168" s="37" t="s">
        <v>111</v>
      </c>
      <c r="M1168" s="37" t="n">
        <f aca="false">IF(OR(E1168="",F1168=""),"",F1168-E1168)</f>
        <v>0</v>
      </c>
      <c r="N1168" s="37" t="n">
        <f aca="false">IF(OR(E1168="",G1168=""),"",G1168-E1168)</f>
        <v>46</v>
      </c>
    </row>
    <row r="1169" customFormat="false" ht="15" hidden="false" customHeight="false" outlineLevel="0" collapsed="false">
      <c r="A1169" s="37" t="s">
        <v>3501</v>
      </c>
      <c r="B1169" s="37" t="s">
        <v>1690</v>
      </c>
      <c r="C1169" s="37" t="s">
        <v>60</v>
      </c>
      <c r="D1169" s="37" t="s">
        <v>393</v>
      </c>
      <c r="E1169" s="38" t="n">
        <v>44978</v>
      </c>
      <c r="F1169" s="38" t="n">
        <v>44986</v>
      </c>
      <c r="G1169" s="38" t="n">
        <v>45041</v>
      </c>
      <c r="H1169" s="37" t="n">
        <v>67</v>
      </c>
      <c r="I1169" s="37" t="n">
        <v>4</v>
      </c>
      <c r="J1169" s="37" t="n">
        <v>1</v>
      </c>
      <c r="K1169" s="39" t="n">
        <v>22708</v>
      </c>
      <c r="L1169" s="37" t="s">
        <v>111</v>
      </c>
      <c r="M1169" s="37" t="n">
        <f aca="false">IF(OR(E1169="",F1169=""),"",F1169-E1169)</f>
        <v>8</v>
      </c>
      <c r="N1169" s="37" t="n">
        <f aca="false">IF(OR(E1169="",G1169=""),"",G1169-E1169)</f>
        <v>63</v>
      </c>
    </row>
    <row r="1170" customFormat="false" ht="15" hidden="false" customHeight="false" outlineLevel="0" collapsed="false">
      <c r="A1170" s="37" t="s">
        <v>3502</v>
      </c>
      <c r="B1170" s="37" t="s">
        <v>1691</v>
      </c>
      <c r="C1170" s="37" t="s">
        <v>67</v>
      </c>
      <c r="D1170" s="37" t="s">
        <v>716</v>
      </c>
      <c r="E1170" s="38" t="n">
        <v>46085</v>
      </c>
      <c r="F1170" s="38" t="n">
        <v>46113</v>
      </c>
      <c r="G1170" s="38" t="n">
        <v>46137</v>
      </c>
      <c r="H1170" s="37" t="n">
        <v>61</v>
      </c>
      <c r="I1170" s="37" t="n">
        <v>4</v>
      </c>
      <c r="J1170" s="37" t="n">
        <v>1</v>
      </c>
      <c r="K1170" s="39" t="n">
        <v>24305</v>
      </c>
      <c r="L1170" s="37" t="s">
        <v>111</v>
      </c>
      <c r="M1170" s="37" t="n">
        <f aca="false">IF(OR(E1170="",F1170=""),"",F1170-E1170)</f>
        <v>28</v>
      </c>
      <c r="N1170" s="37" t="n">
        <f aca="false">IF(OR(E1170="",G1170=""),"",G1170-E1170)</f>
        <v>52</v>
      </c>
    </row>
    <row r="1171" customFormat="false" ht="15" hidden="false" customHeight="false" outlineLevel="0" collapsed="false">
      <c r="A1171" s="37" t="s">
        <v>3503</v>
      </c>
      <c r="B1171" s="37" t="s">
        <v>1692</v>
      </c>
      <c r="C1171" s="37" t="s">
        <v>65</v>
      </c>
      <c r="D1171" s="37" t="s">
        <v>376</v>
      </c>
      <c r="E1171" s="38" t="n">
        <v>44151</v>
      </c>
      <c r="F1171" s="38" t="n">
        <v>44166</v>
      </c>
      <c r="G1171" s="38" t="n">
        <v>44183</v>
      </c>
      <c r="H1171" s="37" t="n">
        <v>81</v>
      </c>
      <c r="I1171" s="37" t="n">
        <v>6</v>
      </c>
      <c r="J1171" s="37" t="n">
        <v>1</v>
      </c>
      <c r="K1171" s="39" t="n">
        <v>17559</v>
      </c>
      <c r="L1171" s="37" t="s">
        <v>111</v>
      </c>
      <c r="M1171" s="37" t="n">
        <f aca="false">IF(OR(E1171="",F1171=""),"",F1171-E1171)</f>
        <v>15</v>
      </c>
      <c r="N1171" s="37" t="n">
        <f aca="false">IF(OR(E1171="",G1171=""),"",G1171-E1171)</f>
        <v>32</v>
      </c>
    </row>
    <row r="1172" customFormat="false" ht="15" hidden="false" customHeight="false" outlineLevel="0" collapsed="false">
      <c r="A1172" s="37" t="s">
        <v>3504</v>
      </c>
      <c r="B1172" s="37" t="s">
        <v>1693</v>
      </c>
      <c r="C1172" s="37" t="s">
        <v>61</v>
      </c>
      <c r="D1172" s="37" t="s">
        <v>508</v>
      </c>
      <c r="E1172" s="38" t="n">
        <v>46216</v>
      </c>
      <c r="F1172" s="38" t="n">
        <v>46244</v>
      </c>
      <c r="G1172" s="38" t="n">
        <v>46264</v>
      </c>
      <c r="H1172" s="37" t="n">
        <v>195</v>
      </c>
      <c r="I1172" s="37" t="n">
        <v>7</v>
      </c>
      <c r="J1172" s="37" t="n">
        <v>1</v>
      </c>
      <c r="K1172" s="39" t="n">
        <v>25002</v>
      </c>
      <c r="L1172" s="37" t="s">
        <v>112</v>
      </c>
      <c r="M1172" s="37" t="n">
        <f aca="false">IF(OR(E1172="",F1172=""),"",F1172-E1172)</f>
        <v>28</v>
      </c>
      <c r="N1172" s="37" t="n">
        <f aca="false">IF(OR(E1172="",G1172=""),"",G1172-E1172)</f>
        <v>48</v>
      </c>
    </row>
    <row r="1173" customFormat="false" ht="15" hidden="false" customHeight="false" outlineLevel="0" collapsed="false">
      <c r="A1173" s="37" t="s">
        <v>3505</v>
      </c>
      <c r="B1173" s="37" t="s">
        <v>1694</v>
      </c>
      <c r="C1173" s="37" t="s">
        <v>64</v>
      </c>
      <c r="D1173" s="37" t="s">
        <v>461</v>
      </c>
      <c r="E1173" s="38" t="n">
        <v>43925</v>
      </c>
      <c r="F1173" s="38" t="n">
        <v>43937</v>
      </c>
      <c r="G1173" s="38" t="n">
        <v>43971</v>
      </c>
      <c r="H1173" s="37" t="n">
        <v>117</v>
      </c>
      <c r="I1173" s="37" t="n">
        <v>11</v>
      </c>
      <c r="J1173" s="37" t="n">
        <v>2</v>
      </c>
      <c r="K1173" s="39" t="n">
        <v>52096</v>
      </c>
      <c r="L1173" s="37" t="s">
        <v>114</v>
      </c>
      <c r="M1173" s="37" t="n">
        <f aca="false">IF(OR(E1173="",F1173=""),"",F1173-E1173)</f>
        <v>12</v>
      </c>
      <c r="N1173" s="37" t="n">
        <f aca="false">IF(OR(E1173="",G1173=""),"",G1173-E1173)</f>
        <v>46</v>
      </c>
    </row>
    <row r="1174" customFormat="false" ht="15" hidden="false" customHeight="false" outlineLevel="0" collapsed="false">
      <c r="A1174" s="37" t="s">
        <v>3506</v>
      </c>
      <c r="B1174" s="37" t="s">
        <v>1695</v>
      </c>
      <c r="C1174" s="37" t="s">
        <v>62</v>
      </c>
      <c r="D1174" s="37" t="s">
        <v>352</v>
      </c>
      <c r="E1174" s="38" t="n">
        <v>46143</v>
      </c>
      <c r="F1174" s="38" t="n">
        <v>46208</v>
      </c>
      <c r="G1174" s="38" t="n">
        <v>46246</v>
      </c>
      <c r="H1174" s="37" t="n">
        <v>40</v>
      </c>
      <c r="I1174" s="37" t="n">
        <v>14</v>
      </c>
      <c r="J1174" s="37" t="n">
        <v>1</v>
      </c>
      <c r="K1174" s="39" t="n">
        <v>57492</v>
      </c>
      <c r="L1174" s="37" t="s">
        <v>114</v>
      </c>
      <c r="M1174" s="37" t="n">
        <f aca="false">IF(OR(E1174="",F1174=""),"",F1174-E1174)</f>
        <v>65</v>
      </c>
      <c r="N1174" s="37" t="n">
        <f aca="false">IF(OR(E1174="",G1174=""),"",G1174-E1174)</f>
        <v>103</v>
      </c>
    </row>
    <row r="1175" customFormat="false" ht="15" hidden="false" customHeight="false" outlineLevel="0" collapsed="false">
      <c r="A1175" s="37" t="s">
        <v>3507</v>
      </c>
      <c r="B1175" s="37" t="s">
        <v>662</v>
      </c>
      <c r="C1175" s="37" t="s">
        <v>60</v>
      </c>
      <c r="D1175" s="37" t="s">
        <v>407</v>
      </c>
      <c r="E1175" s="38" t="n">
        <v>42322</v>
      </c>
      <c r="F1175" s="38" t="n">
        <v>42315</v>
      </c>
      <c r="G1175" s="38" t="n">
        <v>42355</v>
      </c>
      <c r="H1175" s="37" t="n">
        <v>71</v>
      </c>
      <c r="I1175" s="37" t="n">
        <v>3</v>
      </c>
      <c r="J1175" s="37" t="n">
        <v>1</v>
      </c>
      <c r="K1175" s="39" t="n">
        <v>50583</v>
      </c>
      <c r="L1175" s="37" t="s">
        <v>111</v>
      </c>
      <c r="M1175" s="37" t="n">
        <f aca="false">IF(OR(E1175="",F1175=""),"",F1175-E1175)</f>
        <v>-7</v>
      </c>
      <c r="N1175" s="37" t="n">
        <f aca="false">IF(OR(E1175="",G1175=""),"",G1175-E1175)</f>
        <v>33</v>
      </c>
    </row>
    <row r="1176" customFormat="false" ht="15" hidden="false" customHeight="false" outlineLevel="0" collapsed="false">
      <c r="A1176" s="37" t="s">
        <v>3508</v>
      </c>
      <c r="B1176" s="37" t="s">
        <v>1696</v>
      </c>
      <c r="C1176" s="37" t="s">
        <v>60</v>
      </c>
      <c r="D1176" s="37" t="s">
        <v>384</v>
      </c>
      <c r="E1176" s="38" t="n">
        <v>45220</v>
      </c>
      <c r="F1176" s="38" t="n">
        <v>45243</v>
      </c>
      <c r="G1176" s="38" t="n">
        <v>45267</v>
      </c>
      <c r="H1176" s="37" t="n">
        <v>35</v>
      </c>
      <c r="I1176" s="37" t="n">
        <v>5</v>
      </c>
      <c r="J1176" s="37" t="n">
        <v>1</v>
      </c>
      <c r="K1176" s="39" t="n">
        <v>31411</v>
      </c>
      <c r="L1176" s="37" t="s">
        <v>111</v>
      </c>
      <c r="M1176" s="37" t="n">
        <f aca="false">IF(OR(E1176="",F1176=""),"",F1176-E1176)</f>
        <v>23</v>
      </c>
      <c r="N1176" s="37" t="n">
        <f aca="false">IF(OR(E1176="",G1176=""),"",G1176-E1176)</f>
        <v>47</v>
      </c>
    </row>
    <row r="1177" customFormat="false" ht="15" hidden="false" customHeight="false" outlineLevel="0" collapsed="false">
      <c r="A1177" s="37" t="s">
        <v>3509</v>
      </c>
      <c r="B1177" s="37" t="s">
        <v>1697</v>
      </c>
      <c r="C1177" s="37" t="s">
        <v>60</v>
      </c>
      <c r="D1177" s="37" t="s">
        <v>470</v>
      </c>
      <c r="E1177" s="38" t="n">
        <v>41941</v>
      </c>
      <c r="F1177" s="38" t="n">
        <v>41958</v>
      </c>
      <c r="G1177" s="38" t="n">
        <v>42015</v>
      </c>
      <c r="H1177" s="37" t="n">
        <v>51</v>
      </c>
      <c r="I1177" s="37" t="n">
        <v>5</v>
      </c>
      <c r="J1177" s="37" t="n">
        <v>2</v>
      </c>
      <c r="K1177" s="39" t="n">
        <v>66151</v>
      </c>
      <c r="L1177" s="37" t="s">
        <v>111</v>
      </c>
      <c r="M1177" s="37" t="n">
        <f aca="false">IF(OR(E1177="",F1177=""),"",F1177-E1177)</f>
        <v>17</v>
      </c>
      <c r="N1177" s="37" t="n">
        <f aca="false">IF(OR(E1177="",G1177=""),"",G1177-E1177)</f>
        <v>74</v>
      </c>
    </row>
    <row r="1178" customFormat="false" ht="15" hidden="false" customHeight="false" outlineLevel="0" collapsed="false">
      <c r="A1178" s="37" t="s">
        <v>3510</v>
      </c>
      <c r="B1178" s="37" t="s">
        <v>521</v>
      </c>
      <c r="C1178" s="37" t="s">
        <v>60</v>
      </c>
      <c r="D1178" s="37" t="s">
        <v>407</v>
      </c>
      <c r="E1178" s="38" t="n">
        <v>44227</v>
      </c>
      <c r="F1178" s="38" t="n">
        <v>44239</v>
      </c>
      <c r="G1178" s="38" t="n">
        <v>44275</v>
      </c>
      <c r="H1178" s="37" t="n">
        <v>90</v>
      </c>
      <c r="I1178" s="37" t="n">
        <v>13</v>
      </c>
      <c r="J1178" s="37" t="n">
        <v>2</v>
      </c>
      <c r="K1178" s="39" t="n">
        <v>46052</v>
      </c>
      <c r="L1178" s="37" t="s">
        <v>113</v>
      </c>
      <c r="M1178" s="37" t="n">
        <f aca="false">IF(OR(E1178="",F1178=""),"",F1178-E1178)</f>
        <v>12</v>
      </c>
      <c r="N1178" s="37" t="n">
        <f aca="false">IF(OR(E1178="",G1178=""),"",G1178-E1178)</f>
        <v>48</v>
      </c>
    </row>
    <row r="1179" customFormat="false" ht="15" hidden="false" customHeight="false" outlineLevel="0" collapsed="false">
      <c r="A1179" s="37" t="s">
        <v>3511</v>
      </c>
      <c r="B1179" s="37" t="s">
        <v>1698</v>
      </c>
      <c r="C1179" s="37" t="s">
        <v>60</v>
      </c>
      <c r="D1179" s="37" t="s">
        <v>470</v>
      </c>
      <c r="E1179" s="38" t="n">
        <v>43990</v>
      </c>
      <c r="F1179" s="38" t="n">
        <v>43987</v>
      </c>
      <c r="G1179" s="38" t="n">
        <v>44036</v>
      </c>
      <c r="H1179" s="37" t="n">
        <v>61</v>
      </c>
      <c r="I1179" s="37" t="n">
        <v>8</v>
      </c>
      <c r="J1179" s="37" t="n">
        <v>2</v>
      </c>
      <c r="K1179" s="39" t="n">
        <v>10456</v>
      </c>
      <c r="L1179" s="37" t="s">
        <v>112</v>
      </c>
      <c r="M1179" s="37" t="n">
        <f aca="false">IF(OR(E1179="",F1179=""),"",F1179-E1179)</f>
        <v>-3</v>
      </c>
      <c r="N1179" s="37" t="n">
        <f aca="false">IF(OR(E1179="",G1179=""),"",G1179-E1179)</f>
        <v>46</v>
      </c>
    </row>
    <row r="1180" customFormat="false" ht="15" hidden="false" customHeight="false" outlineLevel="0" collapsed="false">
      <c r="A1180" s="37" t="s">
        <v>3512</v>
      </c>
      <c r="B1180" s="37" t="s">
        <v>1699</v>
      </c>
      <c r="C1180" s="37" t="s">
        <v>68</v>
      </c>
      <c r="D1180" s="37" t="s">
        <v>569</v>
      </c>
      <c r="E1180" s="38" t="n">
        <v>46174</v>
      </c>
      <c r="F1180" s="38" t="n">
        <v>46157</v>
      </c>
      <c r="G1180" s="38" t="n">
        <v>46210</v>
      </c>
      <c r="H1180" s="37" t="n">
        <v>31</v>
      </c>
      <c r="I1180" s="37" t="n">
        <v>5</v>
      </c>
      <c r="J1180" s="37" t="n">
        <v>3</v>
      </c>
      <c r="K1180" s="39" t="n">
        <v>101168</v>
      </c>
      <c r="L1180" s="37" t="s">
        <v>113</v>
      </c>
      <c r="M1180" s="37" t="n">
        <f aca="false">IF(OR(E1180="",F1180=""),"",F1180-E1180)</f>
        <v>-17</v>
      </c>
      <c r="N1180" s="37" t="n">
        <f aca="false">IF(OR(E1180="",G1180=""),"",G1180-E1180)</f>
        <v>36</v>
      </c>
    </row>
    <row r="1181" customFormat="false" ht="15" hidden="false" customHeight="false" outlineLevel="0" collapsed="false">
      <c r="A1181" s="37" t="s">
        <v>3513</v>
      </c>
      <c r="B1181" s="37" t="s">
        <v>1700</v>
      </c>
      <c r="C1181" s="37" t="s">
        <v>64</v>
      </c>
      <c r="D1181" s="37" t="s">
        <v>461</v>
      </c>
      <c r="E1181" s="38" t="n">
        <v>46215</v>
      </c>
      <c r="F1181" s="38" t="n">
        <v>46204</v>
      </c>
      <c r="G1181" s="38" t="n">
        <v>46245</v>
      </c>
      <c r="H1181" s="37" t="n">
        <v>112</v>
      </c>
      <c r="I1181" s="37" t="n">
        <v>13</v>
      </c>
      <c r="J1181" s="37" t="n">
        <v>2</v>
      </c>
      <c r="K1181" s="39" t="n">
        <v>34035</v>
      </c>
      <c r="L1181" s="37" t="s">
        <v>112</v>
      </c>
      <c r="M1181" s="37" t="n">
        <f aca="false">IF(OR(E1181="",F1181=""),"",F1181-E1181)</f>
        <v>-11</v>
      </c>
      <c r="N1181" s="37" t="n">
        <f aca="false">IF(OR(E1181="",G1181=""),"",G1181-E1181)</f>
        <v>30</v>
      </c>
    </row>
    <row r="1182" customFormat="false" ht="15" hidden="false" customHeight="false" outlineLevel="0" collapsed="false">
      <c r="A1182" s="37" t="s">
        <v>3514</v>
      </c>
      <c r="B1182" s="37" t="s">
        <v>1701</v>
      </c>
      <c r="C1182" s="37" t="s">
        <v>63</v>
      </c>
      <c r="D1182" s="37" t="s">
        <v>388</v>
      </c>
      <c r="E1182" s="38" t="n">
        <v>41954</v>
      </c>
      <c r="F1182" s="38" t="n">
        <v>41953</v>
      </c>
      <c r="G1182" s="38" t="n">
        <v>41999</v>
      </c>
      <c r="H1182" s="37" t="n">
        <v>34</v>
      </c>
      <c r="I1182" s="37" t="n">
        <v>13</v>
      </c>
      <c r="J1182" s="37" t="n">
        <v>2</v>
      </c>
      <c r="K1182" s="39" t="n">
        <v>55071</v>
      </c>
      <c r="L1182" s="37" t="s">
        <v>111</v>
      </c>
      <c r="M1182" s="37" t="n">
        <f aca="false">IF(OR(E1182="",F1182=""),"",F1182-E1182)</f>
        <v>-1</v>
      </c>
      <c r="N1182" s="37" t="n">
        <f aca="false">IF(OR(E1182="",G1182=""),"",G1182-E1182)</f>
        <v>45</v>
      </c>
    </row>
    <row r="1183" customFormat="false" ht="15" hidden="false" customHeight="false" outlineLevel="0" collapsed="false">
      <c r="A1183" s="37" t="s">
        <v>3515</v>
      </c>
      <c r="B1183" s="37" t="s">
        <v>1702</v>
      </c>
      <c r="C1183" s="37" t="s">
        <v>65</v>
      </c>
      <c r="D1183" s="37" t="s">
        <v>650</v>
      </c>
      <c r="E1183" s="38" t="n">
        <v>45650</v>
      </c>
      <c r="F1183" s="38" t="n">
        <v>45712</v>
      </c>
      <c r="G1183" s="38" t="n">
        <v>45736</v>
      </c>
      <c r="H1183" s="37" t="n">
        <v>67</v>
      </c>
      <c r="I1183" s="37" t="n">
        <v>8</v>
      </c>
      <c r="J1183" s="37" t="n">
        <v>1</v>
      </c>
      <c r="K1183" s="39" t="n">
        <v>35461</v>
      </c>
      <c r="L1183" s="37" t="s">
        <v>115</v>
      </c>
      <c r="M1183" s="37" t="n">
        <f aca="false">IF(OR(E1183="",F1183=""),"",F1183-E1183)</f>
        <v>62</v>
      </c>
      <c r="N1183" s="37" t="n">
        <f aca="false">IF(OR(E1183="",G1183=""),"",G1183-E1183)</f>
        <v>86</v>
      </c>
    </row>
    <row r="1184" customFormat="false" ht="15" hidden="false" customHeight="false" outlineLevel="0" collapsed="false">
      <c r="A1184" s="37" t="s">
        <v>3516</v>
      </c>
      <c r="B1184" s="37" t="s">
        <v>1703</v>
      </c>
      <c r="C1184" s="37" t="s">
        <v>60</v>
      </c>
      <c r="D1184" s="37" t="s">
        <v>366</v>
      </c>
      <c r="E1184" s="38" t="n">
        <v>44520</v>
      </c>
      <c r="F1184" s="38" t="n">
        <v>44545</v>
      </c>
      <c r="G1184" s="38" t="n">
        <v>44581</v>
      </c>
      <c r="H1184" s="37" t="n">
        <v>47</v>
      </c>
      <c r="I1184" s="37" t="n">
        <v>9</v>
      </c>
      <c r="J1184" s="37" t="n">
        <v>2</v>
      </c>
      <c r="K1184" s="39" t="n">
        <v>23738</v>
      </c>
      <c r="L1184" s="37" t="s">
        <v>115</v>
      </c>
      <c r="M1184" s="37" t="n">
        <f aca="false">IF(OR(E1184="",F1184=""),"",F1184-E1184)</f>
        <v>25</v>
      </c>
      <c r="N1184" s="37" t="n">
        <f aca="false">IF(OR(E1184="",G1184=""),"",G1184-E1184)</f>
        <v>61</v>
      </c>
    </row>
    <row r="1185" customFormat="false" ht="15" hidden="false" customHeight="false" outlineLevel="0" collapsed="false">
      <c r="A1185" s="37" t="s">
        <v>3517</v>
      </c>
      <c r="B1185" s="37" t="s">
        <v>1704</v>
      </c>
      <c r="C1185" s="37" t="s">
        <v>65</v>
      </c>
      <c r="D1185" s="37" t="s">
        <v>376</v>
      </c>
      <c r="E1185" s="38" t="n">
        <v>43664</v>
      </c>
      <c r="F1185" s="38" t="n">
        <v>43677</v>
      </c>
      <c r="G1185" s="38" t="n">
        <v>43704</v>
      </c>
      <c r="H1185" s="37" t="n">
        <v>98</v>
      </c>
      <c r="I1185" s="37" t="n">
        <v>3</v>
      </c>
      <c r="J1185" s="37" t="n">
        <v>3</v>
      </c>
      <c r="K1185" s="39" t="n">
        <v>17521</v>
      </c>
      <c r="L1185" s="37" t="s">
        <v>113</v>
      </c>
      <c r="M1185" s="37" t="n">
        <f aca="false">IF(OR(E1185="",F1185=""),"",F1185-E1185)</f>
        <v>13</v>
      </c>
      <c r="N1185" s="37" t="n">
        <f aca="false">IF(OR(E1185="",G1185=""),"",G1185-E1185)</f>
        <v>40</v>
      </c>
    </row>
    <row r="1186" customFormat="false" ht="15" hidden="false" customHeight="false" outlineLevel="0" collapsed="false">
      <c r="A1186" s="37" t="s">
        <v>3518</v>
      </c>
      <c r="B1186" s="37" t="s">
        <v>1705</v>
      </c>
      <c r="C1186" s="37" t="s">
        <v>60</v>
      </c>
      <c r="D1186" s="37" t="s">
        <v>384</v>
      </c>
      <c r="E1186" s="38" t="n">
        <v>44104</v>
      </c>
      <c r="F1186" s="38" t="n">
        <v>44123</v>
      </c>
      <c r="G1186" s="38" t="n">
        <v>44155</v>
      </c>
      <c r="H1186" s="37" t="n">
        <v>109</v>
      </c>
      <c r="I1186" s="37" t="n">
        <v>9</v>
      </c>
      <c r="J1186" s="37" t="n">
        <v>2</v>
      </c>
      <c r="K1186" s="39" t="n">
        <v>29823</v>
      </c>
      <c r="L1186" s="37" t="s">
        <v>114</v>
      </c>
      <c r="M1186" s="37" t="n">
        <f aca="false">IF(OR(E1186="",F1186=""),"",F1186-E1186)</f>
        <v>19</v>
      </c>
      <c r="N1186" s="37" t="n">
        <f aca="false">IF(OR(E1186="",G1186=""),"",G1186-E1186)</f>
        <v>51</v>
      </c>
    </row>
    <row r="1187" customFormat="false" ht="15" hidden="false" customHeight="false" outlineLevel="0" collapsed="false">
      <c r="A1187" s="37" t="s">
        <v>3519</v>
      </c>
      <c r="B1187" s="37" t="s">
        <v>1706</v>
      </c>
      <c r="C1187" s="37" t="s">
        <v>61</v>
      </c>
      <c r="D1187" s="37" t="s">
        <v>380</v>
      </c>
      <c r="E1187" s="38" t="n">
        <v>45460</v>
      </c>
      <c r="F1187" s="38" t="n">
        <v>45498</v>
      </c>
      <c r="G1187" s="38" t="n">
        <v>45537</v>
      </c>
      <c r="H1187" s="37" t="n">
        <v>14</v>
      </c>
      <c r="I1187" s="37" t="n">
        <v>13</v>
      </c>
      <c r="J1187" s="37" t="n">
        <v>3</v>
      </c>
      <c r="K1187" s="39" t="n">
        <v>29194</v>
      </c>
      <c r="L1187" s="37" t="s">
        <v>111</v>
      </c>
      <c r="M1187" s="37" t="n">
        <f aca="false">IF(OR(E1187="",F1187=""),"",F1187-E1187)</f>
        <v>38</v>
      </c>
      <c r="N1187" s="37" t="n">
        <f aca="false">IF(OR(E1187="",G1187=""),"",G1187-E1187)</f>
        <v>77</v>
      </c>
    </row>
    <row r="1188" customFormat="false" ht="15" hidden="false" customHeight="false" outlineLevel="0" collapsed="false">
      <c r="A1188" s="37" t="s">
        <v>3520</v>
      </c>
      <c r="B1188" s="37" t="s">
        <v>1707</v>
      </c>
      <c r="C1188" s="37" t="s">
        <v>63</v>
      </c>
      <c r="D1188" s="37" t="s">
        <v>371</v>
      </c>
      <c r="E1188" s="38" t="n">
        <v>45272</v>
      </c>
      <c r="F1188" s="38" t="n">
        <v>45263</v>
      </c>
      <c r="G1188" s="38" t="n">
        <v>45305</v>
      </c>
      <c r="H1188" s="37" t="n">
        <v>32</v>
      </c>
      <c r="I1188" s="37" t="n">
        <v>13</v>
      </c>
      <c r="J1188" s="37" t="n">
        <v>1</v>
      </c>
      <c r="K1188" s="39" t="n">
        <v>16592</v>
      </c>
      <c r="L1188" s="37" t="s">
        <v>111</v>
      </c>
      <c r="M1188" s="37" t="n">
        <f aca="false">IF(OR(E1188="",F1188=""),"",F1188-E1188)</f>
        <v>-9</v>
      </c>
      <c r="N1188" s="37" t="n">
        <f aca="false">IF(OR(E1188="",G1188=""),"",G1188-E1188)</f>
        <v>33</v>
      </c>
    </row>
    <row r="1189" customFormat="false" ht="15" hidden="false" customHeight="false" outlineLevel="0" collapsed="false">
      <c r="A1189" s="37" t="s">
        <v>3521</v>
      </c>
      <c r="B1189" s="37" t="s">
        <v>1708</v>
      </c>
      <c r="C1189" s="37" t="s">
        <v>63</v>
      </c>
      <c r="D1189" s="37" t="s">
        <v>388</v>
      </c>
      <c r="E1189" s="38" t="n">
        <v>44520</v>
      </c>
      <c r="F1189" s="38" t="n">
        <v>44515</v>
      </c>
      <c r="G1189" s="38" t="n">
        <v>44568</v>
      </c>
      <c r="H1189" s="37" t="n">
        <v>81</v>
      </c>
      <c r="I1189" s="37" t="n">
        <v>12</v>
      </c>
      <c r="J1189" s="37" t="n">
        <v>1</v>
      </c>
      <c r="K1189" s="39" t="n">
        <v>71973</v>
      </c>
      <c r="L1189" s="37" t="s">
        <v>114</v>
      </c>
      <c r="M1189" s="37" t="n">
        <f aca="false">IF(OR(E1189="",F1189=""),"",F1189-E1189)</f>
        <v>-5</v>
      </c>
      <c r="N1189" s="37" t="n">
        <f aca="false">IF(OR(E1189="",G1189=""),"",G1189-E1189)</f>
        <v>48</v>
      </c>
    </row>
    <row r="1190" customFormat="false" ht="15" hidden="false" customHeight="false" outlineLevel="0" collapsed="false">
      <c r="A1190" s="37" t="s">
        <v>3522</v>
      </c>
      <c r="B1190" s="37" t="s">
        <v>1709</v>
      </c>
      <c r="C1190" s="37" t="s">
        <v>60</v>
      </c>
      <c r="D1190" s="37" t="s">
        <v>384</v>
      </c>
      <c r="E1190" s="38" t="n">
        <v>43862</v>
      </c>
      <c r="F1190" s="38" t="n">
        <v>43889</v>
      </c>
      <c r="G1190" s="38" t="n">
        <v>43925</v>
      </c>
      <c r="H1190" s="37" t="n">
        <v>89</v>
      </c>
      <c r="I1190" s="37" t="n">
        <v>12</v>
      </c>
      <c r="J1190" s="37" t="n">
        <v>1</v>
      </c>
      <c r="K1190" s="39" t="n">
        <v>11451</v>
      </c>
      <c r="L1190" s="37" t="s">
        <v>113</v>
      </c>
      <c r="M1190" s="37" t="n">
        <f aca="false">IF(OR(E1190="",F1190=""),"",F1190-E1190)</f>
        <v>27</v>
      </c>
      <c r="N1190" s="37" t="n">
        <f aca="false">IF(OR(E1190="",G1190=""),"",G1190-E1190)</f>
        <v>63</v>
      </c>
    </row>
    <row r="1191" customFormat="false" ht="15" hidden="false" customHeight="false" outlineLevel="0" collapsed="false">
      <c r="A1191" s="37" t="s">
        <v>3523</v>
      </c>
      <c r="B1191" s="37" t="s">
        <v>1710</v>
      </c>
      <c r="C1191" s="37" t="s">
        <v>67</v>
      </c>
      <c r="D1191" s="37" t="s">
        <v>357</v>
      </c>
      <c r="E1191" s="38" t="n">
        <v>45873</v>
      </c>
      <c r="F1191" s="38" t="n">
        <v>45884</v>
      </c>
      <c r="G1191" s="38" t="n">
        <v>45925</v>
      </c>
      <c r="H1191" s="37" t="n">
        <v>74</v>
      </c>
      <c r="I1191" s="37" t="n">
        <v>7</v>
      </c>
      <c r="J1191" s="37" t="n">
        <v>3</v>
      </c>
      <c r="K1191" s="39" t="n">
        <v>40064</v>
      </c>
      <c r="L1191" s="37" t="s">
        <v>112</v>
      </c>
      <c r="M1191" s="37" t="n">
        <f aca="false">IF(OR(E1191="",F1191=""),"",F1191-E1191)</f>
        <v>11</v>
      </c>
      <c r="N1191" s="37" t="n">
        <f aca="false">IF(OR(E1191="",G1191=""),"",G1191-E1191)</f>
        <v>52</v>
      </c>
    </row>
    <row r="1192" customFormat="false" ht="15" hidden="false" customHeight="false" outlineLevel="0" collapsed="false">
      <c r="A1192" s="37" t="s">
        <v>3524</v>
      </c>
      <c r="B1192" s="37" t="s">
        <v>1711</v>
      </c>
      <c r="C1192" s="37" t="s">
        <v>62</v>
      </c>
      <c r="D1192" s="37" t="s">
        <v>485</v>
      </c>
      <c r="E1192" s="38" t="n">
        <v>43294</v>
      </c>
      <c r="F1192" s="38" t="n">
        <v>43287</v>
      </c>
      <c r="G1192" s="38" t="n">
        <v>43329</v>
      </c>
      <c r="H1192" s="37" t="n">
        <v>81</v>
      </c>
      <c r="I1192" s="37" t="n">
        <v>10</v>
      </c>
      <c r="J1192" s="37" t="n">
        <v>1</v>
      </c>
      <c r="K1192" s="39" t="n">
        <v>46291</v>
      </c>
      <c r="L1192" s="37" t="s">
        <v>112</v>
      </c>
      <c r="M1192" s="37" t="n">
        <f aca="false">IF(OR(E1192="",F1192=""),"",F1192-E1192)</f>
        <v>-7</v>
      </c>
      <c r="N1192" s="37" t="n">
        <f aca="false">IF(OR(E1192="",G1192=""),"",G1192-E1192)</f>
        <v>35</v>
      </c>
    </row>
    <row r="1193" customFormat="false" ht="15" hidden="false" customHeight="false" outlineLevel="0" collapsed="false">
      <c r="A1193" s="37" t="s">
        <v>3525</v>
      </c>
      <c r="B1193" s="37" t="s">
        <v>1712</v>
      </c>
      <c r="C1193" s="37" t="s">
        <v>64</v>
      </c>
      <c r="D1193" s="37" t="s">
        <v>461</v>
      </c>
      <c r="E1193" s="38" t="n">
        <v>46202</v>
      </c>
      <c r="F1193" s="38" t="n">
        <v>46229</v>
      </c>
      <c r="G1193" s="38" t="n">
        <v>46246</v>
      </c>
      <c r="H1193" s="37" t="n">
        <v>40</v>
      </c>
      <c r="I1193" s="37" t="n">
        <v>3</v>
      </c>
      <c r="J1193" s="37" t="n">
        <v>1</v>
      </c>
      <c r="K1193" s="39" t="n">
        <v>27607</v>
      </c>
      <c r="L1193" s="37" t="s">
        <v>111</v>
      </c>
      <c r="M1193" s="37" t="n">
        <f aca="false">IF(OR(E1193="",F1193=""),"",F1193-E1193)</f>
        <v>27</v>
      </c>
      <c r="N1193" s="37" t="n">
        <f aca="false">IF(OR(E1193="",G1193=""),"",G1193-E1193)</f>
        <v>44</v>
      </c>
    </row>
    <row r="1194" customFormat="false" ht="15" hidden="false" customHeight="false" outlineLevel="0" collapsed="false">
      <c r="A1194" s="37" t="s">
        <v>3526</v>
      </c>
      <c r="B1194" s="37" t="s">
        <v>550</v>
      </c>
      <c r="C1194" s="37" t="s">
        <v>60</v>
      </c>
      <c r="D1194" s="37" t="s">
        <v>407</v>
      </c>
      <c r="E1194" s="38" t="n">
        <v>45641</v>
      </c>
      <c r="F1194" s="38" t="n">
        <v>45640</v>
      </c>
      <c r="G1194" s="38" t="n">
        <v>45687</v>
      </c>
      <c r="H1194" s="37" t="n">
        <v>168</v>
      </c>
      <c r="I1194" s="37" t="n">
        <v>14</v>
      </c>
      <c r="J1194" s="37" t="n">
        <v>3</v>
      </c>
      <c r="K1194" s="39" t="n">
        <v>70517</v>
      </c>
      <c r="L1194" s="37" t="s">
        <v>114</v>
      </c>
      <c r="M1194" s="37" t="n">
        <f aca="false">IF(OR(E1194="",F1194=""),"",F1194-E1194)</f>
        <v>-1</v>
      </c>
      <c r="N1194" s="37" t="n">
        <f aca="false">IF(OR(E1194="",G1194=""),"",G1194-E1194)</f>
        <v>46</v>
      </c>
    </row>
    <row r="1195" customFormat="false" ht="15" hidden="false" customHeight="false" outlineLevel="0" collapsed="false">
      <c r="A1195" s="37" t="s">
        <v>3527</v>
      </c>
      <c r="B1195" s="37" t="s">
        <v>1713</v>
      </c>
      <c r="C1195" s="37" t="s">
        <v>66</v>
      </c>
      <c r="D1195" s="37" t="s">
        <v>687</v>
      </c>
      <c r="E1195" s="38" t="n">
        <v>42936</v>
      </c>
      <c r="F1195" s="38" t="n">
        <v>42933</v>
      </c>
      <c r="G1195" s="38" t="n">
        <v>42992</v>
      </c>
      <c r="H1195" s="37" t="n">
        <v>18</v>
      </c>
      <c r="I1195" s="37" t="n">
        <v>10</v>
      </c>
      <c r="J1195" s="37" t="n">
        <v>1</v>
      </c>
      <c r="K1195" s="39" t="n">
        <v>30795</v>
      </c>
      <c r="L1195" s="37" t="s">
        <v>114</v>
      </c>
      <c r="M1195" s="37" t="n">
        <f aca="false">IF(OR(E1195="",F1195=""),"",F1195-E1195)</f>
        <v>-3</v>
      </c>
      <c r="N1195" s="37" t="n">
        <f aca="false">IF(OR(E1195="",G1195=""),"",G1195-E1195)</f>
        <v>56</v>
      </c>
    </row>
    <row r="1196" customFormat="false" ht="15" hidden="false" customHeight="false" outlineLevel="0" collapsed="false">
      <c r="A1196" s="37" t="s">
        <v>3528</v>
      </c>
      <c r="B1196" s="37" t="s">
        <v>1497</v>
      </c>
      <c r="C1196" s="37" t="s">
        <v>60</v>
      </c>
      <c r="D1196" s="37" t="s">
        <v>407</v>
      </c>
      <c r="E1196" s="38" t="n">
        <v>45648</v>
      </c>
      <c r="F1196" s="38" t="n">
        <v>45668</v>
      </c>
      <c r="G1196" s="38" t="n">
        <v>45696</v>
      </c>
      <c r="H1196" s="37" t="n">
        <v>45</v>
      </c>
      <c r="I1196" s="37" t="n">
        <v>9</v>
      </c>
      <c r="J1196" s="37" t="n">
        <v>3</v>
      </c>
      <c r="K1196" s="39" t="n">
        <v>41678</v>
      </c>
      <c r="L1196" s="37" t="s">
        <v>114</v>
      </c>
      <c r="M1196" s="37" t="n">
        <f aca="false">IF(OR(E1196="",F1196=""),"",F1196-E1196)</f>
        <v>20</v>
      </c>
      <c r="N1196" s="37" t="n">
        <f aca="false">IF(OR(E1196="",G1196=""),"",G1196-E1196)</f>
        <v>48</v>
      </c>
    </row>
    <row r="1197" customFormat="false" ht="15" hidden="false" customHeight="false" outlineLevel="0" collapsed="false">
      <c r="A1197" s="37" t="s">
        <v>3529</v>
      </c>
      <c r="B1197" s="37" t="s">
        <v>1714</v>
      </c>
      <c r="C1197" s="37" t="s">
        <v>65</v>
      </c>
      <c r="D1197" s="37" t="s">
        <v>376</v>
      </c>
      <c r="E1197" s="38" t="n">
        <v>45482</v>
      </c>
      <c r="F1197" s="38" t="n">
        <v>45471</v>
      </c>
      <c r="G1197" s="38" t="n">
        <v>45529</v>
      </c>
      <c r="H1197" s="37" t="n">
        <v>15</v>
      </c>
      <c r="I1197" s="37" t="n">
        <v>13</v>
      </c>
      <c r="J1197" s="37" t="n">
        <v>1</v>
      </c>
      <c r="K1197" s="39" t="n">
        <v>24846</v>
      </c>
      <c r="L1197" s="37" t="s">
        <v>113</v>
      </c>
      <c r="M1197" s="37" t="n">
        <f aca="false">IF(OR(E1197="",F1197=""),"",F1197-E1197)</f>
        <v>-11</v>
      </c>
      <c r="N1197" s="37" t="n">
        <f aca="false">IF(OR(E1197="",G1197=""),"",G1197-E1197)</f>
        <v>47</v>
      </c>
    </row>
    <row r="1198" customFormat="false" ht="15" hidden="false" customHeight="false" outlineLevel="0" collapsed="false">
      <c r="A1198" s="37" t="s">
        <v>3530</v>
      </c>
      <c r="B1198" s="37" t="s">
        <v>611</v>
      </c>
      <c r="C1198" s="37" t="s">
        <v>60</v>
      </c>
      <c r="D1198" s="37" t="s">
        <v>407</v>
      </c>
      <c r="E1198" s="38" t="n">
        <v>42740</v>
      </c>
      <c r="F1198" s="38" t="n">
        <v>42752</v>
      </c>
      <c r="G1198" s="38" t="n">
        <v>42767</v>
      </c>
      <c r="H1198" s="37" t="n">
        <v>36</v>
      </c>
      <c r="I1198" s="37" t="n">
        <v>6</v>
      </c>
      <c r="J1198" s="37" t="n">
        <v>3</v>
      </c>
      <c r="K1198" s="39" t="n">
        <v>48907</v>
      </c>
      <c r="L1198" s="37" t="s">
        <v>114</v>
      </c>
      <c r="M1198" s="37" t="n">
        <f aca="false">IF(OR(E1198="",F1198=""),"",F1198-E1198)</f>
        <v>12</v>
      </c>
      <c r="N1198" s="37" t="n">
        <f aca="false">IF(OR(E1198="",G1198=""),"",G1198-E1198)</f>
        <v>27</v>
      </c>
    </row>
    <row r="1199" customFormat="false" ht="15" hidden="false" customHeight="false" outlineLevel="0" collapsed="false">
      <c r="A1199" s="37" t="s">
        <v>3531</v>
      </c>
      <c r="B1199" s="37" t="s">
        <v>1715</v>
      </c>
      <c r="C1199" s="37" t="s">
        <v>62</v>
      </c>
      <c r="D1199" s="37" t="s">
        <v>485</v>
      </c>
      <c r="E1199" s="38" t="n">
        <v>43222</v>
      </c>
      <c r="F1199" s="38" t="n">
        <v>43229</v>
      </c>
      <c r="G1199" s="38" t="n">
        <v>43270</v>
      </c>
      <c r="H1199" s="37" t="n">
        <v>110</v>
      </c>
      <c r="I1199" s="37" t="n">
        <v>10</v>
      </c>
      <c r="J1199" s="37" t="n">
        <v>1</v>
      </c>
      <c r="K1199" s="39" t="n">
        <v>93228</v>
      </c>
      <c r="L1199" s="37" t="s">
        <v>111</v>
      </c>
      <c r="M1199" s="37" t="n">
        <f aca="false">IF(OR(E1199="",F1199=""),"",F1199-E1199)</f>
        <v>7</v>
      </c>
      <c r="N1199" s="37" t="n">
        <f aca="false">IF(OR(E1199="",G1199=""),"",G1199-E1199)</f>
        <v>48</v>
      </c>
    </row>
    <row r="1200" customFormat="false" ht="15" hidden="false" customHeight="false" outlineLevel="0" collapsed="false">
      <c r="A1200" s="37" t="s">
        <v>3532</v>
      </c>
      <c r="B1200" s="37" t="s">
        <v>1716</v>
      </c>
      <c r="C1200" s="37" t="s">
        <v>64</v>
      </c>
      <c r="D1200" s="37" t="s">
        <v>457</v>
      </c>
      <c r="E1200" s="38" t="n">
        <v>45862</v>
      </c>
      <c r="F1200" s="38" t="n">
        <v>45846</v>
      </c>
      <c r="G1200" s="38" t="n">
        <v>45889</v>
      </c>
      <c r="H1200" s="37" t="n">
        <v>64</v>
      </c>
      <c r="I1200" s="37" t="n">
        <v>3</v>
      </c>
      <c r="J1200" s="37" t="n">
        <v>1</v>
      </c>
      <c r="K1200" s="39" t="n">
        <v>20632</v>
      </c>
      <c r="L1200" s="37" t="s">
        <v>111</v>
      </c>
      <c r="M1200" s="37" t="n">
        <f aca="false">IF(OR(E1200="",F1200=""),"",F1200-E1200)</f>
        <v>-16</v>
      </c>
      <c r="N1200" s="37" t="n">
        <f aca="false">IF(OR(E1200="",G1200=""),"",G1200-E1200)</f>
        <v>27</v>
      </c>
    </row>
    <row r="1201" customFormat="false" ht="15" hidden="false" customHeight="false" outlineLevel="0" collapsed="false">
      <c r="A1201" s="37" t="s">
        <v>3533</v>
      </c>
      <c r="B1201" s="37" t="s">
        <v>723</v>
      </c>
      <c r="C1201" s="37" t="s">
        <v>60</v>
      </c>
      <c r="D1201" s="37" t="s">
        <v>407</v>
      </c>
      <c r="E1201" s="38" t="n">
        <v>43922</v>
      </c>
      <c r="F1201" s="38" t="n">
        <v>43938</v>
      </c>
      <c r="G1201" s="38" t="n">
        <v>43953</v>
      </c>
      <c r="H1201" s="37" t="n">
        <v>47</v>
      </c>
      <c r="I1201" s="37" t="n">
        <v>13</v>
      </c>
      <c r="J1201" s="37" t="n">
        <v>1</v>
      </c>
      <c r="K1201" s="39" t="n">
        <v>57475</v>
      </c>
      <c r="L1201" s="37" t="s">
        <v>113</v>
      </c>
      <c r="M1201" s="37" t="n">
        <f aca="false">IF(OR(E1201="",F1201=""),"",F1201-E1201)</f>
        <v>16</v>
      </c>
      <c r="N1201" s="37" t="n">
        <f aca="false">IF(OR(E1201="",G1201=""),"",G1201-E1201)</f>
        <v>31</v>
      </c>
    </row>
    <row r="1202" customFormat="false" ht="15" hidden="false" customHeight="false" outlineLevel="0" collapsed="false">
      <c r="A1202" s="37" t="s">
        <v>3534</v>
      </c>
      <c r="B1202" s="37" t="s">
        <v>1318</v>
      </c>
      <c r="C1202" s="37" t="s">
        <v>64</v>
      </c>
      <c r="D1202" s="37" t="s">
        <v>457</v>
      </c>
      <c r="E1202" s="38" t="n">
        <v>45056</v>
      </c>
      <c r="F1202" s="38" t="n">
        <v>45073</v>
      </c>
      <c r="G1202" s="38" t="n">
        <v>45101</v>
      </c>
      <c r="H1202" s="37" t="n">
        <v>64</v>
      </c>
      <c r="I1202" s="37" t="n">
        <v>11</v>
      </c>
      <c r="J1202" s="37" t="n">
        <v>2</v>
      </c>
      <c r="K1202" s="39" t="n">
        <v>42978</v>
      </c>
      <c r="L1202" s="37" t="s">
        <v>112</v>
      </c>
      <c r="M1202" s="37" t="n">
        <f aca="false">IF(OR(E1202="",F1202=""),"",F1202-E1202)</f>
        <v>17</v>
      </c>
      <c r="N1202" s="37" t="n">
        <f aca="false">IF(OR(E1202="",G1202=""),"",G1202-E1202)</f>
        <v>45</v>
      </c>
    </row>
    <row r="1203" customFormat="false" ht="15" hidden="false" customHeight="false" outlineLevel="0" collapsed="false">
      <c r="A1203" s="37" t="s">
        <v>3535</v>
      </c>
      <c r="B1203" s="37" t="s">
        <v>1717</v>
      </c>
      <c r="C1203" s="37" t="s">
        <v>67</v>
      </c>
      <c r="D1203" s="37" t="s">
        <v>664</v>
      </c>
      <c r="E1203" s="38" t="n">
        <v>44731</v>
      </c>
      <c r="F1203" s="38" t="n">
        <v>44736</v>
      </c>
      <c r="G1203" s="38" t="n">
        <v>44786</v>
      </c>
      <c r="H1203" s="37" t="n">
        <v>29</v>
      </c>
      <c r="I1203" s="37" t="n">
        <v>5</v>
      </c>
      <c r="J1203" s="37" t="n">
        <v>2</v>
      </c>
      <c r="K1203" s="39" t="n">
        <v>29426</v>
      </c>
      <c r="L1203" s="37" t="s">
        <v>115</v>
      </c>
      <c r="M1203" s="37" t="n">
        <f aca="false">IF(OR(E1203="",F1203=""),"",F1203-E1203)</f>
        <v>5</v>
      </c>
      <c r="N1203" s="37" t="n">
        <f aca="false">IF(OR(E1203="",G1203=""),"",G1203-E1203)</f>
        <v>55</v>
      </c>
    </row>
    <row r="1204" customFormat="false" ht="15" hidden="false" customHeight="false" outlineLevel="0" collapsed="false">
      <c r="A1204" s="37" t="s">
        <v>3536</v>
      </c>
      <c r="B1204" s="37" t="s">
        <v>1718</v>
      </c>
      <c r="C1204" s="37" t="s">
        <v>67</v>
      </c>
      <c r="D1204" s="37" t="s">
        <v>716</v>
      </c>
      <c r="E1204" s="38" t="n">
        <v>42280</v>
      </c>
      <c r="F1204" s="38" t="n">
        <v>42242</v>
      </c>
      <c r="G1204" s="38" t="n">
        <v>42300</v>
      </c>
      <c r="H1204" s="37" t="n">
        <v>77</v>
      </c>
      <c r="I1204" s="37" t="n">
        <v>10</v>
      </c>
      <c r="J1204" s="37" t="n">
        <v>3</v>
      </c>
      <c r="K1204" s="39" t="n">
        <v>34005</v>
      </c>
      <c r="L1204" s="37" t="s">
        <v>111</v>
      </c>
      <c r="M1204" s="37" t="n">
        <f aca="false">IF(OR(E1204="",F1204=""),"",F1204-E1204)</f>
        <v>-38</v>
      </c>
      <c r="N1204" s="37" t="n">
        <f aca="false">IF(OR(E1204="",G1204=""),"",G1204-E1204)</f>
        <v>20</v>
      </c>
    </row>
    <row r="1205" customFormat="false" ht="15" hidden="false" customHeight="false" outlineLevel="0" collapsed="false">
      <c r="A1205" s="37" t="s">
        <v>3537</v>
      </c>
      <c r="B1205" s="37" t="s">
        <v>1719</v>
      </c>
      <c r="C1205" s="37" t="s">
        <v>64</v>
      </c>
      <c r="D1205" s="37" t="s">
        <v>461</v>
      </c>
      <c r="E1205" s="38" t="n">
        <v>44240</v>
      </c>
      <c r="F1205" s="38" t="n">
        <v>44245</v>
      </c>
      <c r="G1205" s="38" t="n">
        <v>44288</v>
      </c>
      <c r="H1205" s="37" t="n">
        <v>67</v>
      </c>
      <c r="I1205" s="37" t="n">
        <v>4</v>
      </c>
      <c r="J1205" s="37" t="n">
        <v>1</v>
      </c>
      <c r="K1205" s="39" t="n">
        <v>11053</v>
      </c>
      <c r="L1205" s="37" t="s">
        <v>115</v>
      </c>
      <c r="M1205" s="37" t="n">
        <f aca="false">IF(OR(E1205="",F1205=""),"",F1205-E1205)</f>
        <v>5</v>
      </c>
      <c r="N1205" s="37" t="n">
        <f aca="false">IF(OR(E1205="",G1205=""),"",G1205-E1205)</f>
        <v>48</v>
      </c>
    </row>
    <row r="1206" customFormat="false" ht="15" hidden="false" customHeight="false" outlineLevel="0" collapsed="false">
      <c r="A1206" s="37" t="s">
        <v>3538</v>
      </c>
      <c r="B1206" s="37" t="s">
        <v>1720</v>
      </c>
      <c r="C1206" s="37" t="s">
        <v>67</v>
      </c>
      <c r="D1206" s="37" t="s">
        <v>357</v>
      </c>
      <c r="E1206" s="38" t="n">
        <v>45525</v>
      </c>
      <c r="F1206" s="38" t="n">
        <v>45533</v>
      </c>
      <c r="G1206" s="38" t="n">
        <v>45579</v>
      </c>
      <c r="H1206" s="37" t="n">
        <v>171</v>
      </c>
      <c r="I1206" s="37" t="n">
        <v>5</v>
      </c>
      <c r="J1206" s="37" t="n">
        <v>3</v>
      </c>
      <c r="K1206" s="39" t="n">
        <v>27546</v>
      </c>
      <c r="L1206" s="37" t="s">
        <v>111</v>
      </c>
      <c r="M1206" s="37" t="n">
        <f aca="false">IF(OR(E1206="",F1206=""),"",F1206-E1206)</f>
        <v>8</v>
      </c>
      <c r="N1206" s="37" t="n">
        <f aca="false">IF(OR(E1206="",G1206=""),"",G1206-E1206)</f>
        <v>54</v>
      </c>
    </row>
    <row r="1207" customFormat="false" ht="15" hidden="false" customHeight="false" outlineLevel="0" collapsed="false">
      <c r="A1207" s="37" t="s">
        <v>3539</v>
      </c>
      <c r="B1207" s="37" t="s">
        <v>1721</v>
      </c>
      <c r="C1207" s="37" t="s">
        <v>60</v>
      </c>
      <c r="D1207" s="37" t="s">
        <v>520</v>
      </c>
      <c r="E1207" s="38" t="n">
        <v>44127</v>
      </c>
      <c r="F1207" s="38" t="n">
        <v>44173</v>
      </c>
      <c r="G1207" s="38" t="n">
        <v>44212</v>
      </c>
      <c r="H1207" s="37" t="n">
        <v>78</v>
      </c>
      <c r="I1207" s="37" t="n">
        <v>7</v>
      </c>
      <c r="J1207" s="37" t="n">
        <v>1</v>
      </c>
      <c r="K1207" s="39" t="n">
        <v>26771</v>
      </c>
      <c r="L1207" s="37" t="s">
        <v>114</v>
      </c>
      <c r="M1207" s="37" t="n">
        <f aca="false">IF(OR(E1207="",F1207=""),"",F1207-E1207)</f>
        <v>46</v>
      </c>
      <c r="N1207" s="37" t="n">
        <f aca="false">IF(OR(E1207="",G1207=""),"",G1207-E1207)</f>
        <v>85</v>
      </c>
    </row>
    <row r="1208" customFormat="false" ht="15" hidden="false" customHeight="false" outlineLevel="0" collapsed="false">
      <c r="A1208" s="37" t="s">
        <v>3540</v>
      </c>
      <c r="B1208" s="37" t="s">
        <v>1722</v>
      </c>
      <c r="C1208" s="37" t="s">
        <v>63</v>
      </c>
      <c r="D1208" s="37" t="s">
        <v>626</v>
      </c>
      <c r="E1208" s="38" t="n">
        <v>45397</v>
      </c>
      <c r="F1208" s="38" t="n">
        <v>45398</v>
      </c>
      <c r="G1208" s="38" t="n">
        <v>45432</v>
      </c>
      <c r="H1208" s="37" t="n">
        <v>33</v>
      </c>
      <c r="I1208" s="37" t="n">
        <v>5</v>
      </c>
      <c r="J1208" s="37" t="n">
        <v>1</v>
      </c>
      <c r="K1208" s="39" t="n">
        <v>16157</v>
      </c>
      <c r="L1208" s="37" t="s">
        <v>114</v>
      </c>
      <c r="M1208" s="37" t="n">
        <f aca="false">IF(OR(E1208="",F1208=""),"",F1208-E1208)</f>
        <v>1</v>
      </c>
      <c r="N1208" s="37" t="n">
        <f aca="false">IF(OR(E1208="",G1208=""),"",G1208-E1208)</f>
        <v>35</v>
      </c>
    </row>
    <row r="1209" customFormat="false" ht="15" hidden="false" customHeight="false" outlineLevel="0" collapsed="false">
      <c r="A1209" s="37" t="s">
        <v>3541</v>
      </c>
      <c r="B1209" s="37" t="s">
        <v>1723</v>
      </c>
      <c r="C1209" s="37" t="s">
        <v>65</v>
      </c>
      <c r="D1209" s="37" t="s">
        <v>376</v>
      </c>
      <c r="E1209" s="38" t="n">
        <v>43719</v>
      </c>
      <c r="F1209" s="38" t="n">
        <v>43727</v>
      </c>
      <c r="G1209" s="38" t="n">
        <v>43774</v>
      </c>
      <c r="H1209" s="37" t="n">
        <v>123</v>
      </c>
      <c r="I1209" s="37" t="n">
        <v>7</v>
      </c>
      <c r="J1209" s="37" t="n">
        <v>3</v>
      </c>
      <c r="K1209" s="39" t="n">
        <v>16617</v>
      </c>
      <c r="L1209" s="37" t="s">
        <v>114</v>
      </c>
      <c r="M1209" s="37" t="n">
        <f aca="false">IF(OR(E1209="",F1209=""),"",F1209-E1209)</f>
        <v>8</v>
      </c>
      <c r="N1209" s="37" t="n">
        <f aca="false">IF(OR(E1209="",G1209=""),"",G1209-E1209)</f>
        <v>55</v>
      </c>
    </row>
    <row r="1210" customFormat="false" ht="15" hidden="false" customHeight="false" outlineLevel="0" collapsed="false">
      <c r="A1210" s="37" t="s">
        <v>3542</v>
      </c>
      <c r="B1210" s="37" t="s">
        <v>1215</v>
      </c>
      <c r="C1210" s="37" t="s">
        <v>65</v>
      </c>
      <c r="D1210" s="37" t="s">
        <v>500</v>
      </c>
      <c r="E1210" s="38" t="n">
        <v>43786</v>
      </c>
      <c r="F1210" s="38" t="n">
        <v>43795</v>
      </c>
      <c r="G1210" s="38" t="n">
        <v>43825</v>
      </c>
      <c r="H1210" s="37" t="n">
        <v>15</v>
      </c>
      <c r="I1210" s="37" t="n">
        <v>10</v>
      </c>
      <c r="J1210" s="37" t="n">
        <v>3</v>
      </c>
      <c r="K1210" s="39" t="n">
        <v>38366</v>
      </c>
      <c r="L1210" s="37" t="s">
        <v>112</v>
      </c>
      <c r="M1210" s="37" t="n">
        <f aca="false">IF(OR(E1210="",F1210=""),"",F1210-E1210)</f>
        <v>9</v>
      </c>
      <c r="N1210" s="37" t="n">
        <f aca="false">IF(OR(E1210="",G1210=""),"",G1210-E1210)</f>
        <v>39</v>
      </c>
    </row>
    <row r="1211" customFormat="false" ht="15" hidden="false" customHeight="false" outlineLevel="0" collapsed="false">
      <c r="A1211" s="37" t="s">
        <v>3543</v>
      </c>
      <c r="B1211" s="37" t="s">
        <v>1181</v>
      </c>
      <c r="C1211" s="37" t="s">
        <v>64</v>
      </c>
      <c r="D1211" s="37" t="s">
        <v>457</v>
      </c>
      <c r="E1211" s="38" t="n">
        <v>45781</v>
      </c>
      <c r="F1211" s="38" t="n">
        <v>45829</v>
      </c>
      <c r="G1211" s="38" t="n">
        <v>45853</v>
      </c>
      <c r="H1211" s="37" t="n">
        <v>28</v>
      </c>
      <c r="I1211" s="37" t="n">
        <v>9</v>
      </c>
      <c r="J1211" s="37" t="n">
        <v>1</v>
      </c>
      <c r="K1211" s="39" t="n">
        <v>10054</v>
      </c>
      <c r="L1211" s="37" t="s">
        <v>115</v>
      </c>
      <c r="M1211" s="37" t="n">
        <f aca="false">IF(OR(E1211="",F1211=""),"",F1211-E1211)</f>
        <v>48</v>
      </c>
      <c r="N1211" s="37" t="n">
        <f aca="false">IF(OR(E1211="",G1211=""),"",G1211-E1211)</f>
        <v>72</v>
      </c>
    </row>
    <row r="1212" customFormat="false" ht="15" hidden="false" customHeight="false" outlineLevel="0" collapsed="false">
      <c r="A1212" s="37" t="s">
        <v>3544</v>
      </c>
      <c r="B1212" s="37" t="s">
        <v>1341</v>
      </c>
      <c r="C1212" s="37" t="s">
        <v>62</v>
      </c>
      <c r="D1212" s="37" t="s">
        <v>481</v>
      </c>
      <c r="E1212" s="38" t="n">
        <v>41958</v>
      </c>
      <c r="F1212" s="38" t="n">
        <v>41939</v>
      </c>
      <c r="G1212" s="38" t="n">
        <v>41991</v>
      </c>
      <c r="H1212" s="37" t="n">
        <v>7</v>
      </c>
      <c r="I1212" s="37" t="n">
        <v>14</v>
      </c>
      <c r="J1212" s="37" t="n">
        <v>2</v>
      </c>
      <c r="K1212" s="39" t="n">
        <v>7415</v>
      </c>
      <c r="L1212" s="37" t="s">
        <v>112</v>
      </c>
      <c r="M1212" s="37" t="n">
        <f aca="false">IF(OR(E1212="",F1212=""),"",F1212-E1212)</f>
        <v>-19</v>
      </c>
      <c r="N1212" s="37" t="n">
        <f aca="false">IF(OR(E1212="",G1212=""),"",G1212-E1212)</f>
        <v>33</v>
      </c>
    </row>
    <row r="1213" customFormat="false" ht="15" hidden="false" customHeight="false" outlineLevel="0" collapsed="false">
      <c r="A1213" s="37" t="s">
        <v>3545</v>
      </c>
      <c r="B1213" s="37" t="s">
        <v>1724</v>
      </c>
      <c r="C1213" s="37" t="s">
        <v>60</v>
      </c>
      <c r="D1213" s="37" t="s">
        <v>470</v>
      </c>
      <c r="E1213" s="38" t="n">
        <v>44455</v>
      </c>
      <c r="F1213" s="38" t="n">
        <v>44438</v>
      </c>
      <c r="G1213" s="38" t="n">
        <v>44489</v>
      </c>
      <c r="H1213" s="37" t="n">
        <v>65</v>
      </c>
      <c r="I1213" s="37" t="n">
        <v>13</v>
      </c>
      <c r="J1213" s="37" t="n">
        <v>3</v>
      </c>
      <c r="K1213" s="39" t="n">
        <v>56246</v>
      </c>
      <c r="L1213" s="37" t="s">
        <v>111</v>
      </c>
      <c r="M1213" s="37" t="n">
        <f aca="false">IF(OR(E1213="",F1213=""),"",F1213-E1213)</f>
        <v>-17</v>
      </c>
      <c r="N1213" s="37" t="n">
        <f aca="false">IF(OR(E1213="",G1213=""),"",G1213-E1213)</f>
        <v>34</v>
      </c>
    </row>
    <row r="1214" customFormat="false" ht="15" hidden="false" customHeight="false" outlineLevel="0" collapsed="false">
      <c r="A1214" s="37" t="s">
        <v>3546</v>
      </c>
      <c r="B1214" s="37" t="s">
        <v>833</v>
      </c>
      <c r="C1214" s="37" t="s">
        <v>62</v>
      </c>
      <c r="D1214" s="37" t="s">
        <v>420</v>
      </c>
      <c r="E1214" s="38" t="n">
        <v>43982</v>
      </c>
      <c r="F1214" s="38" t="n">
        <v>43971</v>
      </c>
      <c r="G1214" s="38" t="n">
        <v>44023</v>
      </c>
      <c r="H1214" s="37" t="n">
        <v>10</v>
      </c>
      <c r="I1214" s="37" t="n">
        <v>14</v>
      </c>
      <c r="J1214" s="37" t="n">
        <v>1</v>
      </c>
      <c r="K1214" s="39" t="n">
        <v>6042</v>
      </c>
      <c r="L1214" s="37" t="s">
        <v>115</v>
      </c>
      <c r="M1214" s="37" t="n">
        <f aca="false">IF(OR(E1214="",F1214=""),"",F1214-E1214)</f>
        <v>-11</v>
      </c>
      <c r="N1214" s="37" t="n">
        <f aca="false">IF(OR(E1214="",G1214=""),"",G1214-E1214)</f>
        <v>41</v>
      </c>
    </row>
    <row r="1215" customFormat="false" ht="15" hidden="false" customHeight="false" outlineLevel="0" collapsed="false">
      <c r="A1215" s="37" t="s">
        <v>3547</v>
      </c>
      <c r="B1215" s="37" t="s">
        <v>1725</v>
      </c>
      <c r="C1215" s="37" t="s">
        <v>60</v>
      </c>
      <c r="D1215" s="37" t="s">
        <v>520</v>
      </c>
      <c r="E1215" s="38" t="n">
        <v>43079</v>
      </c>
      <c r="F1215" s="38" t="n">
        <v>43103</v>
      </c>
      <c r="G1215" s="38" t="n">
        <v>43151</v>
      </c>
      <c r="H1215" s="37" t="n">
        <v>53</v>
      </c>
      <c r="I1215" s="37" t="n">
        <v>14</v>
      </c>
      <c r="J1215" s="37" t="n">
        <v>1</v>
      </c>
      <c r="K1215" s="39" t="n">
        <v>21074</v>
      </c>
      <c r="L1215" s="37" t="s">
        <v>113</v>
      </c>
      <c r="M1215" s="37" t="n">
        <f aca="false">IF(OR(E1215="",F1215=""),"",F1215-E1215)</f>
        <v>24</v>
      </c>
      <c r="N1215" s="37" t="n">
        <f aca="false">IF(OR(E1215="",G1215=""),"",G1215-E1215)</f>
        <v>72</v>
      </c>
    </row>
    <row r="1216" customFormat="false" ht="15" hidden="false" customHeight="false" outlineLevel="0" collapsed="false">
      <c r="A1216" s="37" t="s">
        <v>3548</v>
      </c>
      <c r="B1216" s="37" t="s">
        <v>1726</v>
      </c>
      <c r="C1216" s="37" t="s">
        <v>60</v>
      </c>
      <c r="D1216" s="37" t="s">
        <v>366</v>
      </c>
      <c r="E1216" s="38" t="n">
        <v>44850</v>
      </c>
      <c r="F1216" s="38" t="n">
        <v>44863</v>
      </c>
      <c r="G1216" s="38" t="n">
        <v>44900</v>
      </c>
      <c r="H1216" s="37" t="n">
        <v>113</v>
      </c>
      <c r="I1216" s="37" t="n">
        <v>7</v>
      </c>
      <c r="J1216" s="37" t="n">
        <v>1</v>
      </c>
      <c r="K1216" s="39" t="n">
        <v>28497</v>
      </c>
      <c r="L1216" s="37" t="s">
        <v>113</v>
      </c>
      <c r="M1216" s="37" t="n">
        <f aca="false">IF(OR(E1216="",F1216=""),"",F1216-E1216)</f>
        <v>13</v>
      </c>
      <c r="N1216" s="37" t="n">
        <f aca="false">IF(OR(E1216="",G1216=""),"",G1216-E1216)</f>
        <v>50</v>
      </c>
    </row>
    <row r="1217" customFormat="false" ht="15" hidden="false" customHeight="false" outlineLevel="0" collapsed="false">
      <c r="A1217" s="37" t="s">
        <v>3549</v>
      </c>
      <c r="B1217" s="37" t="s">
        <v>1727</v>
      </c>
      <c r="C1217" s="37" t="s">
        <v>61</v>
      </c>
      <c r="D1217" s="37" t="s">
        <v>491</v>
      </c>
      <c r="E1217" s="38" t="n">
        <v>43163</v>
      </c>
      <c r="F1217" s="38" t="n">
        <v>43188</v>
      </c>
      <c r="G1217" s="38" t="n">
        <v>43218</v>
      </c>
      <c r="H1217" s="37" t="n">
        <v>86</v>
      </c>
      <c r="I1217" s="37" t="n">
        <v>8</v>
      </c>
      <c r="J1217" s="37" t="n">
        <v>1</v>
      </c>
      <c r="K1217" s="39" t="n">
        <v>51144</v>
      </c>
      <c r="L1217" s="37" t="s">
        <v>112</v>
      </c>
      <c r="M1217" s="37" t="n">
        <f aca="false">IF(OR(E1217="",F1217=""),"",F1217-E1217)</f>
        <v>25</v>
      </c>
      <c r="N1217" s="37" t="n">
        <f aca="false">IF(OR(E1217="",G1217=""),"",G1217-E1217)</f>
        <v>55</v>
      </c>
    </row>
    <row r="1218" customFormat="false" ht="15" hidden="false" customHeight="false" outlineLevel="0" collapsed="false">
      <c r="A1218" s="37" t="s">
        <v>3550</v>
      </c>
      <c r="B1218" s="37" t="s">
        <v>1038</v>
      </c>
      <c r="C1218" s="37" t="s">
        <v>62</v>
      </c>
      <c r="D1218" s="37" t="s">
        <v>420</v>
      </c>
      <c r="E1218" s="38" t="n">
        <v>43167</v>
      </c>
      <c r="F1218" s="38" t="n">
        <v>43212</v>
      </c>
      <c r="G1218" s="38" t="n">
        <v>43242</v>
      </c>
      <c r="H1218" s="37" t="n">
        <v>46</v>
      </c>
      <c r="I1218" s="37" t="n">
        <v>4</v>
      </c>
      <c r="J1218" s="37" t="n">
        <v>2</v>
      </c>
      <c r="K1218" s="39" t="n">
        <v>22049</v>
      </c>
      <c r="L1218" s="37" t="s">
        <v>111</v>
      </c>
      <c r="M1218" s="37" t="n">
        <f aca="false">IF(OR(E1218="",F1218=""),"",F1218-E1218)</f>
        <v>45</v>
      </c>
      <c r="N1218" s="37" t="n">
        <f aca="false">IF(OR(E1218="",G1218=""),"",G1218-E1218)</f>
        <v>75</v>
      </c>
    </row>
    <row r="1219" customFormat="false" ht="15" hidden="false" customHeight="false" outlineLevel="0" collapsed="false">
      <c r="A1219" s="37" t="s">
        <v>3551</v>
      </c>
      <c r="B1219" s="37" t="s">
        <v>1728</v>
      </c>
      <c r="C1219" s="37" t="s">
        <v>63</v>
      </c>
      <c r="D1219" s="37" t="s">
        <v>371</v>
      </c>
      <c r="E1219" s="38" t="n">
        <v>45887</v>
      </c>
      <c r="F1219" s="38" t="n">
        <v>45921</v>
      </c>
      <c r="G1219" s="38" t="n">
        <v>45941</v>
      </c>
      <c r="H1219" s="37" t="n">
        <v>62</v>
      </c>
      <c r="I1219" s="37" t="n">
        <v>11</v>
      </c>
      <c r="J1219" s="37" t="n">
        <v>2</v>
      </c>
      <c r="K1219" s="39" t="n">
        <v>29233</v>
      </c>
      <c r="L1219" s="37" t="s">
        <v>112</v>
      </c>
      <c r="M1219" s="37" t="n">
        <f aca="false">IF(OR(E1219="",F1219=""),"",F1219-E1219)</f>
        <v>34</v>
      </c>
      <c r="N1219" s="37" t="n">
        <f aca="false">IF(OR(E1219="",G1219=""),"",G1219-E1219)</f>
        <v>54</v>
      </c>
    </row>
    <row r="1220" customFormat="false" ht="15" hidden="false" customHeight="false" outlineLevel="0" collapsed="false">
      <c r="A1220" s="37" t="s">
        <v>3552</v>
      </c>
      <c r="B1220" s="37" t="s">
        <v>1729</v>
      </c>
      <c r="C1220" s="37" t="s">
        <v>64</v>
      </c>
      <c r="D1220" s="37" t="s">
        <v>461</v>
      </c>
      <c r="E1220" s="38" t="n">
        <v>44771</v>
      </c>
      <c r="F1220" s="38" t="n">
        <v>44823</v>
      </c>
      <c r="G1220" s="38" t="n">
        <v>44857</v>
      </c>
      <c r="H1220" s="37" t="n">
        <v>34</v>
      </c>
      <c r="I1220" s="37" t="n">
        <v>10</v>
      </c>
      <c r="J1220" s="37" t="n">
        <v>1</v>
      </c>
      <c r="K1220" s="39" t="n">
        <v>37431</v>
      </c>
      <c r="L1220" s="37" t="s">
        <v>112</v>
      </c>
      <c r="M1220" s="37" t="n">
        <f aca="false">IF(OR(E1220="",F1220=""),"",F1220-E1220)</f>
        <v>52</v>
      </c>
      <c r="N1220" s="37" t="n">
        <f aca="false">IF(OR(E1220="",G1220=""),"",G1220-E1220)</f>
        <v>86</v>
      </c>
    </row>
    <row r="1221" customFormat="false" ht="15" hidden="false" customHeight="false" outlineLevel="0" collapsed="false">
      <c r="A1221" s="37" t="s">
        <v>3553</v>
      </c>
      <c r="B1221" s="37" t="s">
        <v>1730</v>
      </c>
      <c r="C1221" s="37" t="s">
        <v>63</v>
      </c>
      <c r="D1221" s="37" t="s">
        <v>371</v>
      </c>
      <c r="E1221" s="38" t="n">
        <v>45986</v>
      </c>
      <c r="F1221" s="38" t="n">
        <v>46016</v>
      </c>
      <c r="G1221" s="38" t="n">
        <v>46037</v>
      </c>
      <c r="H1221" s="37" t="n">
        <v>137</v>
      </c>
      <c r="I1221" s="37" t="n">
        <v>6</v>
      </c>
      <c r="J1221" s="37" t="n">
        <v>1</v>
      </c>
      <c r="K1221" s="39" t="n">
        <v>52738</v>
      </c>
      <c r="L1221" s="37" t="s">
        <v>112</v>
      </c>
      <c r="M1221" s="37" t="n">
        <f aca="false">IF(OR(E1221="",F1221=""),"",F1221-E1221)</f>
        <v>30</v>
      </c>
      <c r="N1221" s="37" t="n">
        <f aca="false">IF(OR(E1221="",G1221=""),"",G1221-E1221)</f>
        <v>51</v>
      </c>
    </row>
    <row r="1222" customFormat="false" ht="15" hidden="false" customHeight="false" outlineLevel="0" collapsed="false">
      <c r="A1222" s="37" t="s">
        <v>3554</v>
      </c>
      <c r="B1222" s="37" t="s">
        <v>1731</v>
      </c>
      <c r="C1222" s="37" t="s">
        <v>61</v>
      </c>
      <c r="D1222" s="37" t="s">
        <v>380</v>
      </c>
      <c r="E1222" s="38" t="n">
        <v>43339</v>
      </c>
      <c r="F1222" s="38" t="n">
        <v>43339</v>
      </c>
      <c r="G1222" s="38" t="n">
        <v>43379</v>
      </c>
      <c r="H1222" s="37" t="n">
        <v>95</v>
      </c>
      <c r="I1222" s="37" t="n">
        <v>14</v>
      </c>
      <c r="J1222" s="37" t="n">
        <v>1</v>
      </c>
      <c r="K1222" s="39" t="n">
        <v>64115</v>
      </c>
      <c r="L1222" s="37" t="s">
        <v>115</v>
      </c>
      <c r="M1222" s="37" t="n">
        <f aca="false">IF(OR(E1222="",F1222=""),"",F1222-E1222)</f>
        <v>0</v>
      </c>
      <c r="N1222" s="37" t="n">
        <f aca="false">IF(OR(E1222="",G1222=""),"",G1222-E1222)</f>
        <v>40</v>
      </c>
    </row>
    <row r="1223" customFormat="false" ht="15" hidden="false" customHeight="false" outlineLevel="0" collapsed="false">
      <c r="A1223" s="37" t="s">
        <v>3555</v>
      </c>
      <c r="B1223" s="37" t="s">
        <v>1732</v>
      </c>
      <c r="C1223" s="37" t="s">
        <v>60</v>
      </c>
      <c r="D1223" s="37" t="s">
        <v>470</v>
      </c>
      <c r="E1223" s="38" t="n">
        <v>44834</v>
      </c>
      <c r="F1223" s="38" t="n">
        <v>44829</v>
      </c>
      <c r="G1223" s="38" t="n">
        <v>44880</v>
      </c>
      <c r="H1223" s="37" t="n">
        <v>74</v>
      </c>
      <c r="I1223" s="37" t="n">
        <v>7</v>
      </c>
      <c r="J1223" s="37" t="n">
        <v>1</v>
      </c>
      <c r="K1223" s="39" t="n">
        <v>29938</v>
      </c>
      <c r="L1223" s="37" t="s">
        <v>111</v>
      </c>
      <c r="M1223" s="37" t="n">
        <f aca="false">IF(OR(E1223="",F1223=""),"",F1223-E1223)</f>
        <v>-5</v>
      </c>
      <c r="N1223" s="37" t="n">
        <f aca="false">IF(OR(E1223="",G1223=""),"",G1223-E1223)</f>
        <v>46</v>
      </c>
    </row>
    <row r="1224" customFormat="false" ht="15" hidden="false" customHeight="false" outlineLevel="0" collapsed="false">
      <c r="A1224" s="37" t="s">
        <v>3556</v>
      </c>
      <c r="B1224" s="37" t="s">
        <v>665</v>
      </c>
      <c r="C1224" s="37" t="s">
        <v>67</v>
      </c>
      <c r="D1224" s="37" t="s">
        <v>664</v>
      </c>
      <c r="E1224" s="38" t="n">
        <v>45411</v>
      </c>
      <c r="F1224" s="38" t="n">
        <v>45441</v>
      </c>
      <c r="G1224" s="38" t="n">
        <v>45460</v>
      </c>
      <c r="H1224" s="37" t="n">
        <v>24</v>
      </c>
      <c r="I1224" s="37" t="n">
        <v>12</v>
      </c>
      <c r="J1224" s="37" t="n">
        <v>3</v>
      </c>
      <c r="K1224" s="39" t="n">
        <v>37632</v>
      </c>
      <c r="L1224" s="37" t="s">
        <v>114</v>
      </c>
      <c r="M1224" s="37" t="n">
        <f aca="false">IF(OR(E1224="",F1224=""),"",F1224-E1224)</f>
        <v>30</v>
      </c>
      <c r="N1224" s="37" t="n">
        <f aca="false">IF(OR(E1224="",G1224=""),"",G1224-E1224)</f>
        <v>49</v>
      </c>
    </row>
    <row r="1225" customFormat="false" ht="15" hidden="false" customHeight="false" outlineLevel="0" collapsed="false">
      <c r="A1225" s="37" t="s">
        <v>3557</v>
      </c>
      <c r="B1225" s="37" t="s">
        <v>1733</v>
      </c>
      <c r="C1225" s="37" t="s">
        <v>60</v>
      </c>
      <c r="D1225" s="37" t="s">
        <v>520</v>
      </c>
      <c r="E1225" s="38" t="n">
        <v>43852</v>
      </c>
      <c r="F1225" s="38" t="n">
        <v>43865</v>
      </c>
      <c r="G1225" s="38" t="n">
        <v>43897</v>
      </c>
      <c r="H1225" s="37" t="n">
        <v>50</v>
      </c>
      <c r="I1225" s="37" t="n">
        <v>11</v>
      </c>
      <c r="J1225" s="37" t="n">
        <v>1</v>
      </c>
      <c r="K1225" s="39" t="n">
        <v>32237</v>
      </c>
      <c r="L1225" s="37" t="s">
        <v>111</v>
      </c>
      <c r="M1225" s="37" t="n">
        <f aca="false">IF(OR(E1225="",F1225=""),"",F1225-E1225)</f>
        <v>13</v>
      </c>
      <c r="N1225" s="37" t="n">
        <f aca="false">IF(OR(E1225="",G1225=""),"",G1225-E1225)</f>
        <v>45</v>
      </c>
    </row>
    <row r="1226" customFormat="false" ht="15" hidden="false" customHeight="false" outlineLevel="0" collapsed="false">
      <c r="A1226" s="37" t="s">
        <v>3558</v>
      </c>
      <c r="B1226" s="37" t="s">
        <v>1542</v>
      </c>
      <c r="C1226" s="37" t="s">
        <v>62</v>
      </c>
      <c r="D1226" s="37" t="s">
        <v>485</v>
      </c>
      <c r="E1226" s="38" t="n">
        <v>44715</v>
      </c>
      <c r="F1226" s="38" t="n">
        <v>44751</v>
      </c>
      <c r="G1226" s="38" t="n">
        <v>44776</v>
      </c>
      <c r="H1226" s="37" t="n">
        <v>79</v>
      </c>
      <c r="I1226" s="37" t="n">
        <v>6</v>
      </c>
      <c r="J1226" s="37" t="n">
        <v>1</v>
      </c>
      <c r="K1226" s="39" t="n">
        <v>36897</v>
      </c>
      <c r="L1226" s="37" t="s">
        <v>113</v>
      </c>
      <c r="M1226" s="37" t="n">
        <f aca="false">IF(OR(E1226="",F1226=""),"",F1226-E1226)</f>
        <v>36</v>
      </c>
      <c r="N1226" s="37" t="n">
        <f aca="false">IF(OR(E1226="",G1226=""),"",G1226-E1226)</f>
        <v>61</v>
      </c>
    </row>
    <row r="1227" customFormat="false" ht="15" hidden="false" customHeight="false" outlineLevel="0" collapsed="false">
      <c r="A1227" s="37" t="s">
        <v>3559</v>
      </c>
      <c r="B1227" s="37" t="s">
        <v>1734</v>
      </c>
      <c r="C1227" s="37" t="s">
        <v>60</v>
      </c>
      <c r="D1227" s="37" t="s">
        <v>393</v>
      </c>
      <c r="E1227" s="38" t="n">
        <v>44333</v>
      </c>
      <c r="F1227" s="38" t="n">
        <v>44308</v>
      </c>
      <c r="G1227" s="38" t="n">
        <v>44363</v>
      </c>
      <c r="H1227" s="37" t="n">
        <v>55</v>
      </c>
      <c r="I1227" s="37" t="n">
        <v>6</v>
      </c>
      <c r="J1227" s="37" t="n">
        <v>2</v>
      </c>
      <c r="K1227" s="39" t="n">
        <v>18836</v>
      </c>
      <c r="L1227" s="37" t="s">
        <v>112</v>
      </c>
      <c r="M1227" s="37" t="n">
        <f aca="false">IF(OR(E1227="",F1227=""),"",F1227-E1227)</f>
        <v>-25</v>
      </c>
      <c r="N1227" s="37" t="n">
        <f aca="false">IF(OR(E1227="",G1227=""),"",G1227-E1227)</f>
        <v>30</v>
      </c>
    </row>
    <row r="1228" customFormat="false" ht="15" hidden="false" customHeight="false" outlineLevel="0" collapsed="false">
      <c r="A1228" s="37" t="s">
        <v>3560</v>
      </c>
      <c r="B1228" s="37" t="s">
        <v>1627</v>
      </c>
      <c r="C1228" s="37" t="s">
        <v>67</v>
      </c>
      <c r="D1228" s="37" t="s">
        <v>664</v>
      </c>
      <c r="E1228" s="38" t="n">
        <v>43760</v>
      </c>
      <c r="F1228" s="38" t="n">
        <v>43808</v>
      </c>
      <c r="G1228" s="38" t="n">
        <v>43824</v>
      </c>
      <c r="H1228" s="37" t="n">
        <v>27</v>
      </c>
      <c r="I1228" s="37" t="n">
        <v>11</v>
      </c>
      <c r="J1228" s="37" t="n">
        <v>3</v>
      </c>
      <c r="K1228" s="39" t="n">
        <v>53430</v>
      </c>
      <c r="L1228" s="37" t="s">
        <v>111</v>
      </c>
      <c r="M1228" s="37" t="n">
        <f aca="false">IF(OR(E1228="",F1228=""),"",F1228-E1228)</f>
        <v>48</v>
      </c>
      <c r="N1228" s="37" t="n">
        <f aca="false">IF(OR(E1228="",G1228=""),"",G1228-E1228)</f>
        <v>64</v>
      </c>
    </row>
    <row r="1229" customFormat="false" ht="15" hidden="false" customHeight="false" outlineLevel="0" collapsed="false">
      <c r="A1229" s="37" t="s">
        <v>3561</v>
      </c>
      <c r="B1229" s="37" t="s">
        <v>1735</v>
      </c>
      <c r="C1229" s="37" t="s">
        <v>60</v>
      </c>
      <c r="D1229" s="37" t="s">
        <v>520</v>
      </c>
      <c r="E1229" s="38" t="n">
        <v>45642</v>
      </c>
      <c r="F1229" s="38" t="n">
        <v>45652</v>
      </c>
      <c r="G1229" s="38" t="n">
        <v>45694</v>
      </c>
      <c r="H1229" s="37" t="n">
        <v>18</v>
      </c>
      <c r="I1229" s="37" t="n">
        <v>13</v>
      </c>
      <c r="J1229" s="37" t="n">
        <v>1</v>
      </c>
      <c r="K1229" s="39" t="n">
        <v>9944</v>
      </c>
      <c r="L1229" s="37" t="s">
        <v>112</v>
      </c>
      <c r="M1229" s="37" t="n">
        <f aca="false">IF(OR(E1229="",F1229=""),"",F1229-E1229)</f>
        <v>10</v>
      </c>
      <c r="N1229" s="37" t="n">
        <f aca="false">IF(OR(E1229="",G1229=""),"",G1229-E1229)</f>
        <v>52</v>
      </c>
    </row>
    <row r="1230" customFormat="false" ht="15" hidden="false" customHeight="false" outlineLevel="0" collapsed="false">
      <c r="A1230" s="37" t="s">
        <v>3562</v>
      </c>
      <c r="B1230" s="37" t="s">
        <v>1736</v>
      </c>
      <c r="C1230" s="37" t="s">
        <v>60</v>
      </c>
      <c r="D1230" s="37" t="s">
        <v>393</v>
      </c>
      <c r="E1230" s="38" t="n">
        <v>43991</v>
      </c>
      <c r="F1230" s="38" t="n">
        <v>44019</v>
      </c>
      <c r="G1230" s="38" t="n">
        <v>44060</v>
      </c>
      <c r="H1230" s="37" t="n">
        <v>128</v>
      </c>
      <c r="I1230" s="37" t="n">
        <v>6</v>
      </c>
      <c r="J1230" s="37" t="n">
        <v>1</v>
      </c>
      <c r="K1230" s="39" t="n">
        <v>27083</v>
      </c>
      <c r="L1230" s="37" t="s">
        <v>111</v>
      </c>
      <c r="M1230" s="37" t="n">
        <f aca="false">IF(OR(E1230="",F1230=""),"",F1230-E1230)</f>
        <v>28</v>
      </c>
      <c r="N1230" s="37" t="n">
        <f aca="false">IF(OR(E1230="",G1230=""),"",G1230-E1230)</f>
        <v>69</v>
      </c>
    </row>
    <row r="1231" customFormat="false" ht="15" hidden="false" customHeight="false" outlineLevel="0" collapsed="false">
      <c r="A1231" s="37" t="s">
        <v>3563</v>
      </c>
      <c r="B1231" s="37" t="s">
        <v>658</v>
      </c>
      <c r="C1231" s="37" t="s">
        <v>66</v>
      </c>
      <c r="D1231" s="37" t="s">
        <v>434</v>
      </c>
      <c r="E1231" s="38" t="n">
        <v>45949</v>
      </c>
      <c r="F1231" s="38" t="n">
        <v>45947</v>
      </c>
      <c r="G1231" s="38" t="n">
        <v>46006</v>
      </c>
      <c r="H1231" s="37" t="n">
        <v>66</v>
      </c>
      <c r="I1231" s="37" t="n">
        <v>12</v>
      </c>
      <c r="J1231" s="37" t="n">
        <v>2</v>
      </c>
      <c r="K1231" s="39" t="n">
        <v>13644</v>
      </c>
      <c r="L1231" s="37" t="s">
        <v>112</v>
      </c>
      <c r="M1231" s="37" t="n">
        <f aca="false">IF(OR(E1231="",F1231=""),"",F1231-E1231)</f>
        <v>-2</v>
      </c>
      <c r="N1231" s="37" t="n">
        <f aca="false">IF(OR(E1231="",G1231=""),"",G1231-E1231)</f>
        <v>57</v>
      </c>
    </row>
    <row r="1232" customFormat="false" ht="15" hidden="false" customHeight="false" outlineLevel="0" collapsed="false">
      <c r="A1232" s="37" t="s">
        <v>3564</v>
      </c>
      <c r="B1232" s="37" t="s">
        <v>1737</v>
      </c>
      <c r="C1232" s="37" t="s">
        <v>63</v>
      </c>
      <c r="D1232" s="37" t="s">
        <v>388</v>
      </c>
      <c r="E1232" s="38" t="n">
        <v>45224</v>
      </c>
      <c r="F1232" s="38" t="n">
        <v>45230</v>
      </c>
      <c r="G1232" s="38" t="n">
        <v>45269</v>
      </c>
      <c r="H1232" s="37" t="n">
        <v>52</v>
      </c>
      <c r="I1232" s="37" t="n">
        <v>9</v>
      </c>
      <c r="J1232" s="37" t="n">
        <v>1</v>
      </c>
      <c r="K1232" s="39" t="n">
        <v>61094</v>
      </c>
      <c r="L1232" s="37" t="s">
        <v>112</v>
      </c>
      <c r="M1232" s="37" t="n">
        <f aca="false">IF(OR(E1232="",F1232=""),"",F1232-E1232)</f>
        <v>6</v>
      </c>
      <c r="N1232" s="37" t="n">
        <f aca="false">IF(OR(E1232="",G1232=""),"",G1232-E1232)</f>
        <v>45</v>
      </c>
    </row>
    <row r="1233" customFormat="false" ht="15" hidden="false" customHeight="false" outlineLevel="0" collapsed="false">
      <c r="A1233" s="37" t="s">
        <v>3565</v>
      </c>
      <c r="B1233" s="37" t="s">
        <v>1738</v>
      </c>
      <c r="C1233" s="37" t="s">
        <v>63</v>
      </c>
      <c r="D1233" s="37" t="s">
        <v>626</v>
      </c>
      <c r="E1233" s="38" t="n">
        <v>43672</v>
      </c>
      <c r="F1233" s="38" t="n">
        <v>43673</v>
      </c>
      <c r="G1233" s="38" t="n">
        <v>43721</v>
      </c>
      <c r="H1233" s="37" t="n">
        <v>34</v>
      </c>
      <c r="I1233" s="37" t="n">
        <v>9</v>
      </c>
      <c r="J1233" s="37" t="n">
        <v>1</v>
      </c>
      <c r="K1233" s="39" t="n">
        <v>27213</v>
      </c>
      <c r="L1233" s="37" t="s">
        <v>112</v>
      </c>
      <c r="M1233" s="37" t="n">
        <f aca="false">IF(OR(E1233="",F1233=""),"",F1233-E1233)</f>
        <v>1</v>
      </c>
      <c r="N1233" s="37" t="n">
        <f aca="false">IF(OR(E1233="",G1233=""),"",G1233-E1233)</f>
        <v>49</v>
      </c>
    </row>
    <row r="1234" customFormat="false" ht="15" hidden="false" customHeight="false" outlineLevel="0" collapsed="false">
      <c r="A1234" s="37" t="s">
        <v>3566</v>
      </c>
      <c r="B1234" s="37" t="s">
        <v>1739</v>
      </c>
      <c r="C1234" s="37" t="s">
        <v>63</v>
      </c>
      <c r="D1234" s="37" t="s">
        <v>388</v>
      </c>
      <c r="E1234" s="38" t="n">
        <v>44301</v>
      </c>
      <c r="F1234" s="38" t="n">
        <v>44346</v>
      </c>
      <c r="G1234" s="38" t="n">
        <v>44390</v>
      </c>
      <c r="H1234" s="37" t="n">
        <v>74</v>
      </c>
      <c r="I1234" s="37" t="n">
        <v>4</v>
      </c>
      <c r="J1234" s="37" t="n">
        <v>1</v>
      </c>
      <c r="K1234" s="39" t="n">
        <v>26057</v>
      </c>
      <c r="L1234" s="37" t="s">
        <v>111</v>
      </c>
      <c r="M1234" s="37" t="n">
        <f aca="false">IF(OR(E1234="",F1234=""),"",F1234-E1234)</f>
        <v>45</v>
      </c>
      <c r="N1234" s="37" t="n">
        <f aca="false">IF(OR(E1234="",G1234=""),"",G1234-E1234)</f>
        <v>89</v>
      </c>
    </row>
    <row r="1235" customFormat="false" ht="15" hidden="false" customHeight="false" outlineLevel="0" collapsed="false">
      <c r="A1235" s="37" t="s">
        <v>3567</v>
      </c>
      <c r="B1235" s="37" t="s">
        <v>717</v>
      </c>
      <c r="C1235" s="37" t="s">
        <v>67</v>
      </c>
      <c r="D1235" s="37" t="s">
        <v>664</v>
      </c>
      <c r="E1235" s="38" t="n">
        <v>45560</v>
      </c>
      <c r="F1235" s="38" t="n">
        <v>45554</v>
      </c>
      <c r="G1235" s="38" t="n">
        <v>45612</v>
      </c>
      <c r="H1235" s="37" t="n">
        <v>73</v>
      </c>
      <c r="I1235" s="37" t="n">
        <v>5</v>
      </c>
      <c r="J1235" s="37" t="n">
        <v>3</v>
      </c>
      <c r="K1235" s="39" t="n">
        <v>30826</v>
      </c>
      <c r="L1235" s="37" t="s">
        <v>115</v>
      </c>
      <c r="M1235" s="37" t="n">
        <f aca="false">IF(OR(E1235="",F1235=""),"",F1235-E1235)</f>
        <v>-6</v>
      </c>
      <c r="N1235" s="37" t="n">
        <f aca="false">IF(OR(E1235="",G1235=""),"",G1235-E1235)</f>
        <v>52</v>
      </c>
    </row>
    <row r="1236" customFormat="false" ht="15" hidden="false" customHeight="false" outlineLevel="0" collapsed="false">
      <c r="A1236" s="37" t="s">
        <v>3568</v>
      </c>
      <c r="B1236" s="37" t="s">
        <v>1740</v>
      </c>
      <c r="C1236" s="37" t="s">
        <v>60</v>
      </c>
      <c r="D1236" s="37" t="s">
        <v>470</v>
      </c>
      <c r="E1236" s="38" t="n">
        <v>42681</v>
      </c>
      <c r="F1236" s="38" t="n">
        <v>42736</v>
      </c>
      <c r="G1236" s="38" t="n">
        <v>42777</v>
      </c>
      <c r="H1236" s="37" t="n">
        <v>78</v>
      </c>
      <c r="I1236" s="37" t="n">
        <v>3</v>
      </c>
      <c r="J1236" s="37" t="n">
        <v>3</v>
      </c>
      <c r="K1236" s="39" t="n">
        <v>20987</v>
      </c>
      <c r="L1236" s="37" t="s">
        <v>113</v>
      </c>
      <c r="M1236" s="37" t="n">
        <f aca="false">IF(OR(E1236="",F1236=""),"",F1236-E1236)</f>
        <v>55</v>
      </c>
      <c r="N1236" s="37" t="n">
        <f aca="false">IF(OR(E1236="",G1236=""),"",G1236-E1236)</f>
        <v>96</v>
      </c>
    </row>
    <row r="1237" customFormat="false" ht="15" hidden="false" customHeight="false" outlineLevel="0" collapsed="false">
      <c r="A1237" s="37" t="s">
        <v>3569</v>
      </c>
      <c r="B1237" s="37" t="s">
        <v>1741</v>
      </c>
      <c r="C1237" s="37" t="s">
        <v>64</v>
      </c>
      <c r="D1237" s="37" t="s">
        <v>440</v>
      </c>
      <c r="E1237" s="38" t="n">
        <v>46175</v>
      </c>
      <c r="F1237" s="38" t="n">
        <v>46197</v>
      </c>
      <c r="G1237" s="38" t="n">
        <v>46242</v>
      </c>
      <c r="H1237" s="37" t="n">
        <v>109</v>
      </c>
      <c r="I1237" s="37" t="n">
        <v>8</v>
      </c>
      <c r="J1237" s="37" t="n">
        <v>1</v>
      </c>
      <c r="K1237" s="39" t="n">
        <v>37671</v>
      </c>
      <c r="L1237" s="37" t="s">
        <v>112</v>
      </c>
      <c r="M1237" s="37" t="n">
        <f aca="false">IF(OR(E1237="",F1237=""),"",F1237-E1237)</f>
        <v>22</v>
      </c>
      <c r="N1237" s="37" t="n">
        <f aca="false">IF(OR(E1237="",G1237=""),"",G1237-E1237)</f>
        <v>67</v>
      </c>
    </row>
    <row r="1238" customFormat="false" ht="15" hidden="false" customHeight="false" outlineLevel="0" collapsed="false">
      <c r="A1238" s="37" t="s">
        <v>3570</v>
      </c>
      <c r="B1238" s="37" t="s">
        <v>1742</v>
      </c>
      <c r="C1238" s="37" t="s">
        <v>66</v>
      </c>
      <c r="D1238" s="37" t="s">
        <v>687</v>
      </c>
      <c r="E1238" s="38" t="n">
        <v>44624</v>
      </c>
      <c r="F1238" s="38" t="n">
        <v>44660</v>
      </c>
      <c r="G1238" s="38" t="n">
        <v>44697</v>
      </c>
      <c r="H1238" s="37" t="n">
        <v>57</v>
      </c>
      <c r="I1238" s="37" t="n">
        <v>9</v>
      </c>
      <c r="J1238" s="37" t="n">
        <v>3</v>
      </c>
      <c r="K1238" s="39" t="n">
        <v>25035</v>
      </c>
      <c r="L1238" s="37" t="s">
        <v>111</v>
      </c>
      <c r="M1238" s="37" t="n">
        <f aca="false">IF(OR(E1238="",F1238=""),"",F1238-E1238)</f>
        <v>36</v>
      </c>
      <c r="N1238" s="37" t="n">
        <f aca="false">IF(OR(E1238="",G1238=""),"",G1238-E1238)</f>
        <v>73</v>
      </c>
    </row>
    <row r="1239" customFormat="false" ht="15" hidden="false" customHeight="false" outlineLevel="0" collapsed="false">
      <c r="A1239" s="37" t="s">
        <v>3571</v>
      </c>
      <c r="B1239" s="37" t="s">
        <v>1743</v>
      </c>
      <c r="C1239" s="37" t="s">
        <v>60</v>
      </c>
      <c r="D1239" s="37" t="s">
        <v>366</v>
      </c>
      <c r="E1239" s="38" t="n">
        <v>46095</v>
      </c>
      <c r="F1239" s="38" t="n">
        <v>46108</v>
      </c>
      <c r="G1239" s="38" t="n">
        <v>46127</v>
      </c>
      <c r="H1239" s="37" t="n">
        <v>29</v>
      </c>
      <c r="I1239" s="37" t="n">
        <v>6</v>
      </c>
      <c r="J1239" s="37" t="n">
        <v>1</v>
      </c>
      <c r="K1239" s="39" t="n">
        <v>29852</v>
      </c>
      <c r="L1239" s="37" t="s">
        <v>112</v>
      </c>
      <c r="M1239" s="37" t="n">
        <f aca="false">IF(OR(E1239="",F1239=""),"",F1239-E1239)</f>
        <v>13</v>
      </c>
      <c r="N1239" s="37" t="n">
        <f aca="false">IF(OR(E1239="",G1239=""),"",G1239-E1239)</f>
        <v>32</v>
      </c>
    </row>
    <row r="1240" customFormat="false" ht="15" hidden="false" customHeight="false" outlineLevel="0" collapsed="false">
      <c r="A1240" s="37" t="s">
        <v>3572</v>
      </c>
      <c r="B1240" s="37" t="s">
        <v>1744</v>
      </c>
      <c r="C1240" s="37" t="s">
        <v>67</v>
      </c>
      <c r="D1240" s="37" t="s">
        <v>357</v>
      </c>
      <c r="E1240" s="38" t="n">
        <v>46209</v>
      </c>
      <c r="F1240" s="38" t="n">
        <v>46212</v>
      </c>
      <c r="G1240" s="38" t="n">
        <v>46257</v>
      </c>
      <c r="H1240" s="37" t="n">
        <v>51</v>
      </c>
      <c r="I1240" s="37" t="n">
        <v>8</v>
      </c>
      <c r="J1240" s="37" t="n">
        <v>1</v>
      </c>
      <c r="K1240" s="39" t="n">
        <v>58526</v>
      </c>
      <c r="L1240" s="37" t="s">
        <v>111</v>
      </c>
      <c r="M1240" s="37" t="n">
        <f aca="false">IF(OR(E1240="",F1240=""),"",F1240-E1240)</f>
        <v>3</v>
      </c>
      <c r="N1240" s="37" t="n">
        <f aca="false">IF(OR(E1240="",G1240=""),"",G1240-E1240)</f>
        <v>48</v>
      </c>
    </row>
    <row r="1241" customFormat="false" ht="15" hidden="false" customHeight="false" outlineLevel="0" collapsed="false">
      <c r="A1241" s="37" t="s">
        <v>3573</v>
      </c>
      <c r="B1241" s="37" t="s">
        <v>1745</v>
      </c>
      <c r="C1241" s="37" t="s">
        <v>60</v>
      </c>
      <c r="D1241" s="37" t="s">
        <v>393</v>
      </c>
      <c r="E1241" s="38" t="n">
        <v>42801</v>
      </c>
      <c r="F1241" s="38" t="n">
        <v>42841</v>
      </c>
      <c r="G1241" s="38" t="n">
        <v>42867</v>
      </c>
      <c r="H1241" s="37" t="n">
        <v>65</v>
      </c>
      <c r="I1241" s="37" t="n">
        <v>3</v>
      </c>
      <c r="J1241" s="37" t="n">
        <v>2</v>
      </c>
      <c r="K1241" s="39" t="n">
        <v>22368</v>
      </c>
      <c r="L1241" s="37" t="s">
        <v>114</v>
      </c>
      <c r="M1241" s="37" t="n">
        <f aca="false">IF(OR(E1241="",F1241=""),"",F1241-E1241)</f>
        <v>40</v>
      </c>
      <c r="N1241" s="37" t="n">
        <f aca="false">IF(OR(E1241="",G1241=""),"",G1241-E1241)</f>
        <v>66</v>
      </c>
    </row>
    <row r="1242" customFormat="false" ht="15" hidden="false" customHeight="false" outlineLevel="0" collapsed="false">
      <c r="A1242" s="37" t="s">
        <v>3574</v>
      </c>
      <c r="B1242" s="37" t="s">
        <v>598</v>
      </c>
      <c r="C1242" s="37" t="s">
        <v>62</v>
      </c>
      <c r="D1242" s="37" t="s">
        <v>420</v>
      </c>
      <c r="E1242" s="38" t="n">
        <v>45520</v>
      </c>
      <c r="F1242" s="38" t="n">
        <v>45529</v>
      </c>
      <c r="G1242" s="38" t="n">
        <v>45571</v>
      </c>
      <c r="H1242" s="37" t="n">
        <v>25</v>
      </c>
      <c r="I1242" s="37" t="n">
        <v>10</v>
      </c>
      <c r="J1242" s="37" t="n">
        <v>3</v>
      </c>
      <c r="K1242" s="39" t="n">
        <v>21205</v>
      </c>
      <c r="L1242" s="37" t="s">
        <v>112</v>
      </c>
      <c r="M1242" s="37" t="n">
        <f aca="false">IF(OR(E1242="",F1242=""),"",F1242-E1242)</f>
        <v>9</v>
      </c>
      <c r="N1242" s="37" t="n">
        <f aca="false">IF(OR(E1242="",G1242=""),"",G1242-E1242)</f>
        <v>51</v>
      </c>
    </row>
    <row r="1243" customFormat="false" ht="15" hidden="false" customHeight="false" outlineLevel="0" collapsed="false">
      <c r="A1243" s="37" t="s">
        <v>3575</v>
      </c>
      <c r="B1243" s="37" t="s">
        <v>1746</v>
      </c>
      <c r="C1243" s="37" t="s">
        <v>62</v>
      </c>
      <c r="D1243" s="37" t="s">
        <v>352</v>
      </c>
      <c r="E1243" s="38" t="n">
        <v>45582</v>
      </c>
      <c r="F1243" s="38" t="n">
        <v>45597</v>
      </c>
      <c r="G1243" s="38" t="n">
        <v>45621</v>
      </c>
      <c r="H1243" s="37" t="n">
        <v>20</v>
      </c>
      <c r="I1243" s="37" t="n">
        <v>13</v>
      </c>
      <c r="J1243" s="37" t="n">
        <v>1</v>
      </c>
      <c r="K1243" s="39" t="n">
        <v>33043</v>
      </c>
      <c r="L1243" s="37" t="s">
        <v>112</v>
      </c>
      <c r="M1243" s="37" t="n">
        <f aca="false">IF(OR(E1243="",F1243=""),"",F1243-E1243)</f>
        <v>15</v>
      </c>
      <c r="N1243" s="37" t="n">
        <f aca="false">IF(OR(E1243="",G1243=""),"",G1243-E1243)</f>
        <v>39</v>
      </c>
    </row>
    <row r="1244" customFormat="false" ht="15" hidden="false" customHeight="false" outlineLevel="0" collapsed="false">
      <c r="A1244" s="37" t="s">
        <v>3576</v>
      </c>
      <c r="B1244" s="37" t="s">
        <v>1747</v>
      </c>
      <c r="C1244" s="37" t="s">
        <v>65</v>
      </c>
      <c r="D1244" s="37" t="s">
        <v>376</v>
      </c>
      <c r="E1244" s="38" t="n">
        <v>42674</v>
      </c>
      <c r="F1244" s="38" t="n">
        <v>42652</v>
      </c>
      <c r="G1244" s="38" t="n">
        <v>42707</v>
      </c>
      <c r="H1244" s="37" t="n">
        <v>78</v>
      </c>
      <c r="I1244" s="37" t="n">
        <v>11</v>
      </c>
      <c r="J1244" s="37" t="n">
        <v>1</v>
      </c>
      <c r="K1244" s="39" t="n">
        <v>49010</v>
      </c>
      <c r="L1244" s="37" t="s">
        <v>111</v>
      </c>
      <c r="M1244" s="37" t="n">
        <f aca="false">IF(OR(E1244="",F1244=""),"",F1244-E1244)</f>
        <v>-22</v>
      </c>
      <c r="N1244" s="37" t="n">
        <f aca="false">IF(OR(E1244="",G1244=""),"",G1244-E1244)</f>
        <v>33</v>
      </c>
    </row>
    <row r="1245" customFormat="false" ht="15" hidden="false" customHeight="false" outlineLevel="0" collapsed="false">
      <c r="A1245" s="37" t="s">
        <v>3577</v>
      </c>
      <c r="B1245" s="37" t="s">
        <v>1748</v>
      </c>
      <c r="C1245" s="37" t="s">
        <v>66</v>
      </c>
      <c r="D1245" s="37" t="s">
        <v>687</v>
      </c>
      <c r="E1245" s="38" t="n">
        <v>43463</v>
      </c>
      <c r="F1245" s="38" t="n">
        <v>43484</v>
      </c>
      <c r="G1245" s="38" t="n">
        <v>43542</v>
      </c>
      <c r="H1245" s="37" t="n">
        <v>92</v>
      </c>
      <c r="I1245" s="37" t="n">
        <v>10</v>
      </c>
      <c r="J1245" s="37" t="n">
        <v>1</v>
      </c>
      <c r="K1245" s="39" t="n">
        <v>11395</v>
      </c>
      <c r="L1245" s="37" t="s">
        <v>112</v>
      </c>
      <c r="M1245" s="37" t="n">
        <f aca="false">IF(OR(E1245="",F1245=""),"",F1245-E1245)</f>
        <v>21</v>
      </c>
      <c r="N1245" s="37" t="n">
        <f aca="false">IF(OR(E1245="",G1245=""),"",G1245-E1245)</f>
        <v>79</v>
      </c>
    </row>
    <row r="1246" customFormat="false" ht="15" hidden="false" customHeight="false" outlineLevel="0" collapsed="false">
      <c r="A1246" s="37" t="s">
        <v>3578</v>
      </c>
      <c r="B1246" s="37" t="s">
        <v>1269</v>
      </c>
      <c r="C1246" s="37" t="s">
        <v>62</v>
      </c>
      <c r="D1246" s="37" t="s">
        <v>420</v>
      </c>
      <c r="E1246" s="38" t="n">
        <v>42125</v>
      </c>
      <c r="F1246" s="38" t="n">
        <v>42114</v>
      </c>
      <c r="G1246" s="38" t="n">
        <v>42146</v>
      </c>
      <c r="H1246" s="37" t="n">
        <v>219</v>
      </c>
      <c r="I1246" s="37" t="n">
        <v>4</v>
      </c>
      <c r="J1246" s="37" t="n">
        <v>2</v>
      </c>
      <c r="K1246" s="39" t="n">
        <v>41723</v>
      </c>
      <c r="L1246" s="37" t="s">
        <v>112</v>
      </c>
      <c r="M1246" s="37" t="n">
        <f aca="false">IF(OR(E1246="",F1246=""),"",F1246-E1246)</f>
        <v>-11</v>
      </c>
      <c r="N1246" s="37" t="n">
        <f aca="false">IF(OR(E1246="",G1246=""),"",G1246-E1246)</f>
        <v>21</v>
      </c>
    </row>
    <row r="1247" customFormat="false" ht="15" hidden="false" customHeight="false" outlineLevel="0" collapsed="false">
      <c r="A1247" s="37" t="s">
        <v>3579</v>
      </c>
      <c r="B1247" s="37" t="s">
        <v>1749</v>
      </c>
      <c r="C1247" s="37" t="s">
        <v>61</v>
      </c>
      <c r="D1247" s="37" t="s">
        <v>380</v>
      </c>
      <c r="E1247" s="38" t="n">
        <v>45935</v>
      </c>
      <c r="F1247" s="38" t="n">
        <v>45963</v>
      </c>
      <c r="G1247" s="38" t="n">
        <v>45982</v>
      </c>
      <c r="H1247" s="37" t="n">
        <v>115</v>
      </c>
      <c r="I1247" s="37" t="n">
        <v>8</v>
      </c>
      <c r="J1247" s="37" t="n">
        <v>1</v>
      </c>
      <c r="K1247" s="39" t="n">
        <v>38279</v>
      </c>
      <c r="L1247" s="37" t="s">
        <v>111</v>
      </c>
      <c r="M1247" s="37" t="n">
        <f aca="false">IF(OR(E1247="",F1247=""),"",F1247-E1247)</f>
        <v>28</v>
      </c>
      <c r="N1247" s="37" t="n">
        <f aca="false">IF(OR(E1247="",G1247=""),"",G1247-E1247)</f>
        <v>47</v>
      </c>
    </row>
    <row r="1248" customFormat="false" ht="15" hidden="false" customHeight="false" outlineLevel="0" collapsed="false">
      <c r="A1248" s="37" t="s">
        <v>3580</v>
      </c>
      <c r="B1248" s="37" t="s">
        <v>1750</v>
      </c>
      <c r="C1248" s="37" t="s">
        <v>60</v>
      </c>
      <c r="D1248" s="37" t="s">
        <v>384</v>
      </c>
      <c r="E1248" s="38" t="n">
        <v>45638</v>
      </c>
      <c r="F1248" s="38" t="n">
        <v>45628</v>
      </c>
      <c r="G1248" s="38" t="n">
        <v>45684</v>
      </c>
      <c r="H1248" s="37" t="n">
        <v>93</v>
      </c>
      <c r="I1248" s="37" t="n">
        <v>8</v>
      </c>
      <c r="J1248" s="37" t="n">
        <v>1</v>
      </c>
      <c r="K1248" s="39" t="n">
        <v>17235</v>
      </c>
      <c r="L1248" s="37" t="s">
        <v>111</v>
      </c>
      <c r="M1248" s="37" t="n">
        <f aca="false">IF(OR(E1248="",F1248=""),"",F1248-E1248)</f>
        <v>-10</v>
      </c>
      <c r="N1248" s="37" t="n">
        <f aca="false">IF(OR(E1248="",G1248=""),"",G1248-E1248)</f>
        <v>46</v>
      </c>
    </row>
    <row r="1249" customFormat="false" ht="15" hidden="false" customHeight="false" outlineLevel="0" collapsed="false">
      <c r="A1249" s="37" t="s">
        <v>3581</v>
      </c>
      <c r="B1249" s="37" t="s">
        <v>870</v>
      </c>
      <c r="C1249" s="37" t="s">
        <v>60</v>
      </c>
      <c r="D1249" s="37" t="s">
        <v>407</v>
      </c>
      <c r="E1249" s="38" t="n">
        <v>44464</v>
      </c>
      <c r="F1249" s="38" t="n">
        <v>44464</v>
      </c>
      <c r="G1249" s="38" t="n">
        <v>44509</v>
      </c>
      <c r="H1249" s="37" t="n">
        <v>116</v>
      </c>
      <c r="I1249" s="37" t="n">
        <v>9</v>
      </c>
      <c r="J1249" s="37" t="n">
        <v>1</v>
      </c>
      <c r="K1249" s="39" t="n">
        <v>92125</v>
      </c>
      <c r="L1249" s="37" t="s">
        <v>114</v>
      </c>
      <c r="M1249" s="37" t="n">
        <f aca="false">IF(OR(E1249="",F1249=""),"",F1249-E1249)</f>
        <v>0</v>
      </c>
      <c r="N1249" s="37" t="n">
        <f aca="false">IF(OR(E1249="",G1249=""),"",G1249-E1249)</f>
        <v>45</v>
      </c>
    </row>
    <row r="1250" customFormat="false" ht="15" hidden="false" customHeight="false" outlineLevel="0" collapsed="false">
      <c r="A1250" s="37" t="s">
        <v>3582</v>
      </c>
      <c r="B1250" s="37" t="s">
        <v>1751</v>
      </c>
      <c r="C1250" s="37" t="s">
        <v>67</v>
      </c>
      <c r="D1250" s="37" t="s">
        <v>716</v>
      </c>
      <c r="E1250" s="38" t="n">
        <v>45967</v>
      </c>
      <c r="F1250" s="38" t="n">
        <v>45990</v>
      </c>
      <c r="G1250" s="38" t="n">
        <v>46044</v>
      </c>
      <c r="H1250" s="37" t="n">
        <v>75</v>
      </c>
      <c r="I1250" s="37" t="n">
        <v>5</v>
      </c>
      <c r="J1250" s="37" t="n">
        <v>1</v>
      </c>
      <c r="K1250" s="39" t="n">
        <v>17624</v>
      </c>
      <c r="L1250" s="37" t="s">
        <v>112</v>
      </c>
      <c r="M1250" s="37" t="n">
        <f aca="false">IF(OR(E1250="",F1250=""),"",F1250-E1250)</f>
        <v>23</v>
      </c>
      <c r="N1250" s="37" t="n">
        <f aca="false">IF(OR(E1250="",G1250=""),"",G1250-E1250)</f>
        <v>77</v>
      </c>
    </row>
    <row r="1251" customFormat="false" ht="15" hidden="false" customHeight="false" outlineLevel="0" collapsed="false">
      <c r="A1251" s="37" t="s">
        <v>3583</v>
      </c>
      <c r="B1251" s="37" t="s">
        <v>1752</v>
      </c>
      <c r="C1251" s="37" t="s">
        <v>64</v>
      </c>
      <c r="D1251" s="37" t="s">
        <v>461</v>
      </c>
      <c r="E1251" s="38" t="n">
        <v>46241</v>
      </c>
      <c r="F1251" s="38" t="n">
        <v>46220</v>
      </c>
      <c r="G1251" s="38" t="n">
        <v>46264</v>
      </c>
      <c r="H1251" s="37" t="n">
        <v>124</v>
      </c>
      <c r="I1251" s="37" t="n">
        <v>12</v>
      </c>
      <c r="J1251" s="37" t="n">
        <v>1</v>
      </c>
      <c r="K1251" s="39" t="n">
        <v>43923</v>
      </c>
      <c r="L1251" s="37" t="s">
        <v>112</v>
      </c>
      <c r="M1251" s="37" t="n">
        <f aca="false">IF(OR(E1251="",F1251=""),"",F1251-E1251)</f>
        <v>-21</v>
      </c>
      <c r="N1251" s="37" t="n">
        <f aca="false">IF(OR(E1251="",G1251=""),"",G1251-E1251)</f>
        <v>23</v>
      </c>
    </row>
    <row r="1252" customFormat="false" ht="15" hidden="false" customHeight="false" outlineLevel="0" collapsed="false">
      <c r="A1252" s="37" t="s">
        <v>3584</v>
      </c>
      <c r="B1252" s="37" t="s">
        <v>430</v>
      </c>
      <c r="C1252" s="37" t="s">
        <v>65</v>
      </c>
      <c r="D1252" s="37" t="s">
        <v>500</v>
      </c>
      <c r="E1252" s="38" t="n">
        <v>41989</v>
      </c>
      <c r="F1252" s="38" t="n">
        <v>42006</v>
      </c>
      <c r="G1252" s="38" t="n">
        <v>42042</v>
      </c>
      <c r="H1252" s="37" t="n">
        <v>28</v>
      </c>
      <c r="I1252" s="37" t="n">
        <v>13</v>
      </c>
      <c r="J1252" s="37" t="n">
        <v>2</v>
      </c>
      <c r="K1252" s="39" t="n">
        <v>13816</v>
      </c>
      <c r="L1252" s="37" t="s">
        <v>114</v>
      </c>
      <c r="M1252" s="37" t="n">
        <f aca="false">IF(OR(E1252="",F1252=""),"",F1252-E1252)</f>
        <v>17</v>
      </c>
      <c r="N1252" s="37" t="n">
        <f aca="false">IF(OR(E1252="",G1252=""),"",G1252-E1252)</f>
        <v>53</v>
      </c>
    </row>
    <row r="1253" customFormat="false" ht="15" hidden="false" customHeight="false" outlineLevel="0" collapsed="false">
      <c r="A1253" s="37" t="s">
        <v>3585</v>
      </c>
      <c r="B1253" s="37" t="s">
        <v>1220</v>
      </c>
      <c r="C1253" s="37" t="s">
        <v>60</v>
      </c>
      <c r="D1253" s="37" t="s">
        <v>407</v>
      </c>
      <c r="E1253" s="38" t="n">
        <v>42052</v>
      </c>
      <c r="F1253" s="38" t="n">
        <v>42067</v>
      </c>
      <c r="G1253" s="38" t="n">
        <v>42092</v>
      </c>
      <c r="H1253" s="37" t="n">
        <v>17</v>
      </c>
      <c r="I1253" s="37" t="n">
        <v>13</v>
      </c>
      <c r="J1253" s="37" t="n">
        <v>1</v>
      </c>
      <c r="K1253" s="39" t="n">
        <v>14847</v>
      </c>
      <c r="L1253" s="37" t="s">
        <v>113</v>
      </c>
      <c r="M1253" s="37" t="n">
        <f aca="false">IF(OR(E1253="",F1253=""),"",F1253-E1253)</f>
        <v>15</v>
      </c>
      <c r="N1253" s="37" t="n">
        <f aca="false">IF(OR(E1253="",G1253=""),"",G1253-E1253)</f>
        <v>40</v>
      </c>
    </row>
    <row r="1254" customFormat="false" ht="15" hidden="false" customHeight="false" outlineLevel="0" collapsed="false">
      <c r="A1254" s="37" t="s">
        <v>3586</v>
      </c>
      <c r="B1254" s="37" t="s">
        <v>1753</v>
      </c>
      <c r="C1254" s="37" t="s">
        <v>60</v>
      </c>
      <c r="D1254" s="37" t="s">
        <v>393</v>
      </c>
      <c r="E1254" s="38" t="n">
        <v>45871</v>
      </c>
      <c r="F1254" s="38" t="n">
        <v>45855</v>
      </c>
      <c r="G1254" s="38" t="n">
        <v>45914</v>
      </c>
      <c r="H1254" s="37" t="n">
        <v>6</v>
      </c>
      <c r="I1254" s="37" t="n">
        <v>4</v>
      </c>
      <c r="J1254" s="37" t="n">
        <v>3</v>
      </c>
      <c r="K1254" s="39" t="n">
        <v>148872</v>
      </c>
      <c r="L1254" s="37" t="s">
        <v>113</v>
      </c>
      <c r="M1254" s="37" t="n">
        <f aca="false">IF(OR(E1254="",F1254=""),"",F1254-E1254)</f>
        <v>-16</v>
      </c>
      <c r="N1254" s="37" t="n">
        <f aca="false">IF(OR(E1254="",G1254=""),"",G1254-E1254)</f>
        <v>43</v>
      </c>
    </row>
    <row r="1255" customFormat="false" ht="15" hidden="false" customHeight="false" outlineLevel="0" collapsed="false">
      <c r="A1255" s="37" t="s">
        <v>3587</v>
      </c>
      <c r="B1255" s="37" t="s">
        <v>1754</v>
      </c>
      <c r="C1255" s="37" t="s">
        <v>60</v>
      </c>
      <c r="D1255" s="37" t="s">
        <v>393</v>
      </c>
      <c r="E1255" s="38" t="n">
        <v>44730</v>
      </c>
      <c r="F1255" s="38" t="n">
        <v>44727</v>
      </c>
      <c r="G1255" s="38" t="n">
        <v>44784</v>
      </c>
      <c r="H1255" s="37" t="n">
        <v>31</v>
      </c>
      <c r="I1255" s="37" t="n">
        <v>3</v>
      </c>
      <c r="J1255" s="37" t="n">
        <v>1</v>
      </c>
      <c r="K1255" s="39" t="n">
        <v>19389</v>
      </c>
      <c r="L1255" s="37" t="s">
        <v>114</v>
      </c>
      <c r="M1255" s="37" t="n">
        <f aca="false">IF(OR(E1255="",F1255=""),"",F1255-E1255)</f>
        <v>-3</v>
      </c>
      <c r="N1255" s="37" t="n">
        <f aca="false">IF(OR(E1255="",G1255=""),"",G1255-E1255)</f>
        <v>54</v>
      </c>
    </row>
    <row r="1256" customFormat="false" ht="15" hidden="false" customHeight="false" outlineLevel="0" collapsed="false">
      <c r="A1256" s="37" t="s">
        <v>3588</v>
      </c>
      <c r="B1256" s="37" t="s">
        <v>1755</v>
      </c>
      <c r="C1256" s="37" t="s">
        <v>63</v>
      </c>
      <c r="D1256" s="37" t="s">
        <v>626</v>
      </c>
      <c r="E1256" s="38" t="n">
        <v>42165</v>
      </c>
      <c r="F1256" s="38" t="n">
        <v>42208</v>
      </c>
      <c r="G1256" s="38" t="n">
        <v>42226</v>
      </c>
      <c r="H1256" s="37" t="n">
        <v>75</v>
      </c>
      <c r="I1256" s="37" t="n">
        <v>5</v>
      </c>
      <c r="J1256" s="37" t="n">
        <v>1</v>
      </c>
      <c r="K1256" s="39" t="n">
        <v>26596</v>
      </c>
      <c r="L1256" s="37" t="s">
        <v>112</v>
      </c>
      <c r="M1256" s="37" t="n">
        <f aca="false">IF(OR(E1256="",F1256=""),"",F1256-E1256)</f>
        <v>43</v>
      </c>
      <c r="N1256" s="37" t="n">
        <f aca="false">IF(OR(E1256="",G1256=""),"",G1256-E1256)</f>
        <v>61</v>
      </c>
    </row>
    <row r="1257" customFormat="false" ht="15" hidden="false" customHeight="false" outlineLevel="0" collapsed="false">
      <c r="A1257" s="37" t="s">
        <v>3589</v>
      </c>
      <c r="B1257" s="37" t="s">
        <v>1756</v>
      </c>
      <c r="C1257" s="37" t="s">
        <v>68</v>
      </c>
      <c r="D1257" s="37" t="s">
        <v>569</v>
      </c>
      <c r="E1257" s="38" t="n">
        <v>44044</v>
      </c>
      <c r="F1257" s="38" t="n">
        <v>44097</v>
      </c>
      <c r="G1257" s="38" t="n">
        <v>44138</v>
      </c>
      <c r="H1257" s="37" t="n">
        <v>30</v>
      </c>
      <c r="I1257" s="37" t="n">
        <v>13</v>
      </c>
      <c r="J1257" s="37" t="n">
        <v>1</v>
      </c>
      <c r="K1257" s="39" t="n">
        <v>9494</v>
      </c>
      <c r="L1257" s="37" t="s">
        <v>111</v>
      </c>
      <c r="M1257" s="37" t="n">
        <f aca="false">IF(OR(E1257="",F1257=""),"",F1257-E1257)</f>
        <v>53</v>
      </c>
      <c r="N1257" s="37" t="n">
        <f aca="false">IF(OR(E1257="",G1257=""),"",G1257-E1257)</f>
        <v>94</v>
      </c>
    </row>
    <row r="1258" customFormat="false" ht="15" hidden="false" customHeight="false" outlineLevel="0" collapsed="false">
      <c r="A1258" s="37" t="s">
        <v>3590</v>
      </c>
      <c r="B1258" s="37" t="s">
        <v>1757</v>
      </c>
      <c r="C1258" s="37" t="s">
        <v>63</v>
      </c>
      <c r="D1258" s="37" t="s">
        <v>371</v>
      </c>
      <c r="E1258" s="38" t="n">
        <v>43134</v>
      </c>
      <c r="F1258" s="38" t="n">
        <v>43163</v>
      </c>
      <c r="G1258" s="38" t="n">
        <v>43218</v>
      </c>
      <c r="H1258" s="37" t="n">
        <v>19</v>
      </c>
      <c r="I1258" s="37" t="n">
        <v>3</v>
      </c>
      <c r="J1258" s="37" t="n">
        <v>3</v>
      </c>
      <c r="K1258" s="39" t="n">
        <v>27704</v>
      </c>
      <c r="L1258" s="37" t="s">
        <v>111</v>
      </c>
      <c r="M1258" s="37" t="n">
        <f aca="false">IF(OR(E1258="",F1258=""),"",F1258-E1258)</f>
        <v>29</v>
      </c>
      <c r="N1258" s="37" t="n">
        <f aca="false">IF(OR(E1258="",G1258=""),"",G1258-E1258)</f>
        <v>84</v>
      </c>
    </row>
    <row r="1259" customFormat="false" ht="15" hidden="false" customHeight="false" outlineLevel="0" collapsed="false">
      <c r="A1259" s="37" t="s">
        <v>3591</v>
      </c>
      <c r="B1259" s="37" t="s">
        <v>1758</v>
      </c>
      <c r="C1259" s="37" t="s">
        <v>64</v>
      </c>
      <c r="D1259" s="37" t="s">
        <v>457</v>
      </c>
      <c r="E1259" s="38" t="n">
        <v>43150</v>
      </c>
      <c r="F1259" s="38" t="n">
        <v>43204</v>
      </c>
      <c r="G1259" s="38" t="n">
        <v>43219</v>
      </c>
      <c r="H1259" s="37" t="n">
        <v>44</v>
      </c>
      <c r="I1259" s="37" t="n">
        <v>8</v>
      </c>
      <c r="J1259" s="37" t="n">
        <v>2</v>
      </c>
      <c r="K1259" s="39" t="n">
        <v>13203</v>
      </c>
      <c r="L1259" s="37" t="s">
        <v>112</v>
      </c>
      <c r="M1259" s="37" t="n">
        <f aca="false">IF(OR(E1259="",F1259=""),"",F1259-E1259)</f>
        <v>54</v>
      </c>
      <c r="N1259" s="37" t="n">
        <f aca="false">IF(OR(E1259="",G1259=""),"",G1259-E1259)</f>
        <v>69</v>
      </c>
    </row>
    <row r="1260" customFormat="false" ht="15" hidden="false" customHeight="false" outlineLevel="0" collapsed="false">
      <c r="A1260" s="37" t="s">
        <v>3592</v>
      </c>
      <c r="B1260" s="37" t="s">
        <v>1759</v>
      </c>
      <c r="C1260" s="37" t="s">
        <v>67</v>
      </c>
      <c r="D1260" s="37" t="s">
        <v>716</v>
      </c>
      <c r="E1260" s="38" t="n">
        <v>46229</v>
      </c>
      <c r="F1260" s="38" t="n">
        <v>46235</v>
      </c>
      <c r="G1260" s="38" t="n">
        <v>46262</v>
      </c>
      <c r="H1260" s="37" t="n">
        <v>67</v>
      </c>
      <c r="I1260" s="37" t="n">
        <v>13</v>
      </c>
      <c r="J1260" s="37" t="n">
        <v>1</v>
      </c>
      <c r="K1260" s="39" t="n">
        <v>104401</v>
      </c>
      <c r="L1260" s="37" t="s">
        <v>113</v>
      </c>
      <c r="M1260" s="37" t="n">
        <f aca="false">IF(OR(E1260="",F1260=""),"",F1260-E1260)</f>
        <v>6</v>
      </c>
      <c r="N1260" s="37" t="n">
        <f aca="false">IF(OR(E1260="",G1260=""),"",G1260-E1260)</f>
        <v>33</v>
      </c>
    </row>
    <row r="1261" customFormat="false" ht="15" hidden="false" customHeight="false" outlineLevel="0" collapsed="false">
      <c r="A1261" s="37" t="s">
        <v>3593</v>
      </c>
      <c r="B1261" s="37" t="s">
        <v>1163</v>
      </c>
      <c r="C1261" s="37" t="s">
        <v>63</v>
      </c>
      <c r="D1261" s="37" t="s">
        <v>529</v>
      </c>
      <c r="E1261" s="38" t="n">
        <v>44203</v>
      </c>
      <c r="F1261" s="38" t="n">
        <v>44212</v>
      </c>
      <c r="G1261" s="38" t="n">
        <v>44255</v>
      </c>
      <c r="H1261" s="37" t="n">
        <v>19</v>
      </c>
      <c r="I1261" s="37" t="n">
        <v>10</v>
      </c>
      <c r="J1261" s="37" t="n">
        <v>1</v>
      </c>
      <c r="K1261" s="39" t="n">
        <v>5178</v>
      </c>
      <c r="L1261" s="37" t="s">
        <v>111</v>
      </c>
      <c r="M1261" s="37" t="n">
        <f aca="false">IF(OR(E1261="",F1261=""),"",F1261-E1261)</f>
        <v>9</v>
      </c>
      <c r="N1261" s="37" t="n">
        <f aca="false">IF(OR(E1261="",G1261=""),"",G1261-E1261)</f>
        <v>52</v>
      </c>
    </row>
    <row r="1262" customFormat="false" ht="15" hidden="false" customHeight="false" outlineLevel="0" collapsed="false">
      <c r="A1262" s="37" t="s">
        <v>3594</v>
      </c>
      <c r="B1262" s="37" t="s">
        <v>1760</v>
      </c>
      <c r="C1262" s="37" t="s">
        <v>67</v>
      </c>
      <c r="D1262" s="37" t="s">
        <v>357</v>
      </c>
      <c r="E1262" s="38" t="n">
        <v>45967</v>
      </c>
      <c r="F1262" s="38" t="n">
        <v>45992</v>
      </c>
      <c r="G1262" s="38" t="n">
        <v>46022</v>
      </c>
      <c r="H1262" s="37" t="n">
        <v>91</v>
      </c>
      <c r="I1262" s="37" t="n">
        <v>8</v>
      </c>
      <c r="J1262" s="37" t="n">
        <v>1</v>
      </c>
      <c r="K1262" s="39" t="n">
        <v>62276</v>
      </c>
      <c r="L1262" s="37" t="s">
        <v>111</v>
      </c>
      <c r="M1262" s="37" t="n">
        <f aca="false">IF(OR(E1262="",F1262=""),"",F1262-E1262)</f>
        <v>25</v>
      </c>
      <c r="N1262" s="37" t="n">
        <f aca="false">IF(OR(E1262="",G1262=""),"",G1262-E1262)</f>
        <v>55</v>
      </c>
    </row>
    <row r="1263" customFormat="false" ht="15" hidden="false" customHeight="false" outlineLevel="0" collapsed="false">
      <c r="A1263" s="37" t="s">
        <v>3595</v>
      </c>
      <c r="B1263" s="37" t="s">
        <v>1761</v>
      </c>
      <c r="C1263" s="37" t="s">
        <v>63</v>
      </c>
      <c r="D1263" s="37" t="s">
        <v>388</v>
      </c>
      <c r="E1263" s="38" t="n">
        <v>45954</v>
      </c>
      <c r="F1263" s="38" t="n">
        <v>45966</v>
      </c>
      <c r="G1263" s="38" t="n">
        <v>46022</v>
      </c>
      <c r="H1263" s="37" t="n">
        <v>19</v>
      </c>
      <c r="I1263" s="37" t="n">
        <v>7</v>
      </c>
      <c r="J1263" s="37" t="n">
        <v>1</v>
      </c>
      <c r="K1263" s="39" t="n">
        <v>25357</v>
      </c>
      <c r="L1263" s="37" t="s">
        <v>112</v>
      </c>
      <c r="M1263" s="37" t="n">
        <f aca="false">IF(OR(E1263="",F1263=""),"",F1263-E1263)</f>
        <v>12</v>
      </c>
      <c r="N1263" s="37" t="n">
        <f aca="false">IF(OR(E1263="",G1263=""),"",G1263-E1263)</f>
        <v>68</v>
      </c>
    </row>
    <row r="1264" customFormat="false" ht="15" hidden="false" customHeight="false" outlineLevel="0" collapsed="false">
      <c r="A1264" s="37" t="s">
        <v>3596</v>
      </c>
      <c r="B1264" s="37" t="s">
        <v>1762</v>
      </c>
      <c r="C1264" s="37" t="s">
        <v>66</v>
      </c>
      <c r="D1264" s="37" t="s">
        <v>475</v>
      </c>
      <c r="E1264" s="38" t="n">
        <v>45793</v>
      </c>
      <c r="F1264" s="38" t="n">
        <v>45821</v>
      </c>
      <c r="G1264" s="38" t="n">
        <v>45837</v>
      </c>
      <c r="H1264" s="37" t="n">
        <v>77</v>
      </c>
      <c r="I1264" s="37" t="n">
        <v>6</v>
      </c>
      <c r="J1264" s="37" t="n">
        <v>1</v>
      </c>
      <c r="K1264" s="39" t="n">
        <v>35394</v>
      </c>
      <c r="L1264" s="37" t="s">
        <v>113</v>
      </c>
      <c r="M1264" s="37" t="n">
        <f aca="false">IF(OR(E1264="",F1264=""),"",F1264-E1264)</f>
        <v>28</v>
      </c>
      <c r="N1264" s="37" t="n">
        <f aca="false">IF(OR(E1264="",G1264=""),"",G1264-E1264)</f>
        <v>44</v>
      </c>
    </row>
    <row r="1265" customFormat="false" ht="15" hidden="false" customHeight="false" outlineLevel="0" collapsed="false">
      <c r="A1265" s="37" t="s">
        <v>3597</v>
      </c>
      <c r="B1265" s="37" t="s">
        <v>1763</v>
      </c>
      <c r="C1265" s="37" t="s">
        <v>60</v>
      </c>
      <c r="D1265" s="37" t="s">
        <v>470</v>
      </c>
      <c r="E1265" s="38" t="n">
        <v>45263</v>
      </c>
      <c r="F1265" s="38" t="n">
        <v>45322</v>
      </c>
      <c r="G1265" s="38" t="n">
        <v>45341</v>
      </c>
      <c r="H1265" s="37" t="n">
        <v>66</v>
      </c>
      <c r="I1265" s="37" t="n">
        <v>13</v>
      </c>
      <c r="J1265" s="37" t="n">
        <v>2</v>
      </c>
      <c r="K1265" s="39" t="n">
        <v>11344</v>
      </c>
      <c r="L1265" s="37" t="s">
        <v>111</v>
      </c>
      <c r="M1265" s="37" t="n">
        <f aca="false">IF(OR(E1265="",F1265=""),"",F1265-E1265)</f>
        <v>59</v>
      </c>
      <c r="N1265" s="37" t="n">
        <f aca="false">IF(OR(E1265="",G1265=""),"",G1265-E1265)</f>
        <v>78</v>
      </c>
    </row>
    <row r="1266" customFormat="false" ht="15" hidden="false" customHeight="false" outlineLevel="0" collapsed="false">
      <c r="A1266" s="37" t="s">
        <v>3598</v>
      </c>
      <c r="B1266" s="37" t="s">
        <v>1286</v>
      </c>
      <c r="C1266" s="37" t="s">
        <v>63</v>
      </c>
      <c r="D1266" s="37" t="s">
        <v>529</v>
      </c>
      <c r="E1266" s="38" t="n">
        <v>44356</v>
      </c>
      <c r="F1266" s="38" t="n">
        <v>44466</v>
      </c>
      <c r="G1266" s="38" t="n">
        <v>44500</v>
      </c>
      <c r="H1266" s="37" t="n">
        <v>292</v>
      </c>
      <c r="I1266" s="37" t="n">
        <v>7</v>
      </c>
      <c r="J1266" s="37" t="n">
        <v>1</v>
      </c>
      <c r="K1266" s="39" t="n">
        <v>57101</v>
      </c>
      <c r="L1266" s="37" t="s">
        <v>112</v>
      </c>
      <c r="M1266" s="37" t="n">
        <f aca="false">IF(OR(E1266="",F1266=""),"",F1266-E1266)</f>
        <v>110</v>
      </c>
      <c r="N1266" s="37" t="n">
        <f aca="false">IF(OR(E1266="",G1266=""),"",G1266-E1266)</f>
        <v>144</v>
      </c>
    </row>
    <row r="1267" customFormat="false" ht="15" hidden="false" customHeight="false" outlineLevel="0" collapsed="false">
      <c r="A1267" s="37" t="s">
        <v>3599</v>
      </c>
      <c r="B1267" s="37" t="s">
        <v>893</v>
      </c>
      <c r="C1267" s="37" t="s">
        <v>63</v>
      </c>
      <c r="D1267" s="37" t="s">
        <v>529</v>
      </c>
      <c r="E1267" s="38" t="n">
        <v>45999</v>
      </c>
      <c r="F1267" s="38" t="n">
        <v>46154</v>
      </c>
      <c r="G1267" s="38" t="n">
        <v>46179</v>
      </c>
      <c r="H1267" s="37" t="n">
        <v>48</v>
      </c>
      <c r="I1267" s="37" t="n">
        <v>11</v>
      </c>
      <c r="J1267" s="37" t="n">
        <v>3</v>
      </c>
      <c r="K1267" s="39" t="n">
        <v>58458</v>
      </c>
      <c r="L1267" s="37" t="s">
        <v>111</v>
      </c>
      <c r="M1267" s="37" t="n">
        <f aca="false">IF(OR(E1267="",F1267=""),"",F1267-E1267)</f>
        <v>155</v>
      </c>
      <c r="N1267" s="37" t="n">
        <f aca="false">IF(OR(E1267="",G1267=""),"",G1267-E1267)</f>
        <v>180</v>
      </c>
    </row>
    <row r="1268" customFormat="false" ht="15" hidden="false" customHeight="false" outlineLevel="0" collapsed="false">
      <c r="A1268" s="37" t="s">
        <v>3600</v>
      </c>
      <c r="B1268" s="37" t="s">
        <v>1416</v>
      </c>
      <c r="C1268" s="37" t="s">
        <v>62</v>
      </c>
      <c r="D1268" s="37" t="s">
        <v>420</v>
      </c>
      <c r="E1268" s="38" t="n">
        <v>45193</v>
      </c>
      <c r="F1268" s="38" t="n">
        <v>45235</v>
      </c>
      <c r="G1268" s="38" t="n">
        <v>45269</v>
      </c>
      <c r="H1268" s="37" t="n">
        <v>32</v>
      </c>
      <c r="I1268" s="37" t="n">
        <v>9</v>
      </c>
      <c r="J1268" s="37" t="n">
        <v>2</v>
      </c>
      <c r="K1268" s="39" t="n">
        <v>45277</v>
      </c>
      <c r="L1268" s="37" t="s">
        <v>111</v>
      </c>
      <c r="M1268" s="37" t="n">
        <f aca="false">IF(OR(E1268="",F1268=""),"",F1268-E1268)</f>
        <v>42</v>
      </c>
      <c r="N1268" s="37" t="n">
        <f aca="false">IF(OR(E1268="",G1268=""),"",G1268-E1268)</f>
        <v>76</v>
      </c>
    </row>
    <row r="1269" customFormat="false" ht="15" hidden="false" customHeight="false" outlineLevel="0" collapsed="false">
      <c r="A1269" s="37" t="s">
        <v>3601</v>
      </c>
      <c r="B1269" s="37" t="s">
        <v>1765</v>
      </c>
      <c r="C1269" s="37" t="s">
        <v>67</v>
      </c>
      <c r="D1269" s="37" t="s">
        <v>357</v>
      </c>
      <c r="E1269" s="38" t="n">
        <v>45026</v>
      </c>
      <c r="F1269" s="38" t="n">
        <v>45087</v>
      </c>
      <c r="G1269" s="38" t="n">
        <v>45109</v>
      </c>
      <c r="H1269" s="37" t="n">
        <v>56</v>
      </c>
      <c r="I1269" s="37" t="n">
        <v>12</v>
      </c>
      <c r="J1269" s="37" t="n">
        <v>1</v>
      </c>
      <c r="K1269" s="39" t="n">
        <v>48088</v>
      </c>
      <c r="L1269" s="37" t="s">
        <v>115</v>
      </c>
      <c r="M1269" s="37" t="n">
        <f aca="false">IF(OR(E1269="",F1269=""),"",F1269-E1269)</f>
        <v>61</v>
      </c>
      <c r="N1269" s="37" t="n">
        <f aca="false">IF(OR(E1269="",G1269=""),"",G1269-E1269)</f>
        <v>83</v>
      </c>
    </row>
    <row r="1270" customFormat="false" ht="15" hidden="false" customHeight="false" outlineLevel="0" collapsed="false">
      <c r="A1270" s="37" t="s">
        <v>3602</v>
      </c>
      <c r="B1270" s="37" t="s">
        <v>584</v>
      </c>
      <c r="C1270" s="37" t="s">
        <v>60</v>
      </c>
      <c r="D1270" s="37" t="s">
        <v>407</v>
      </c>
      <c r="E1270" s="38" t="n">
        <v>44333</v>
      </c>
      <c r="F1270" s="38" t="n">
        <v>44339</v>
      </c>
      <c r="G1270" s="38" t="n">
        <v>44382</v>
      </c>
      <c r="H1270" s="37" t="n">
        <v>184</v>
      </c>
      <c r="I1270" s="37" t="n">
        <v>7</v>
      </c>
      <c r="J1270" s="37" t="n">
        <v>1</v>
      </c>
      <c r="K1270" s="39" t="n">
        <v>20542</v>
      </c>
      <c r="L1270" s="37" t="s">
        <v>111</v>
      </c>
      <c r="M1270" s="37" t="n">
        <f aca="false">IF(OR(E1270="",F1270=""),"",F1270-E1270)</f>
        <v>6</v>
      </c>
      <c r="N1270" s="37" t="n">
        <f aca="false">IF(OR(E1270="",G1270=""),"",G1270-E1270)</f>
        <v>49</v>
      </c>
    </row>
    <row r="1271" customFormat="false" ht="15" hidden="false" customHeight="false" outlineLevel="0" collapsed="false">
      <c r="A1271" s="37" t="s">
        <v>3603</v>
      </c>
      <c r="B1271" s="37" t="s">
        <v>1766</v>
      </c>
      <c r="C1271" s="37" t="s">
        <v>68</v>
      </c>
      <c r="D1271" s="37" t="s">
        <v>569</v>
      </c>
      <c r="E1271" s="38" t="n">
        <v>45947</v>
      </c>
      <c r="F1271" s="38" t="n">
        <v>45961</v>
      </c>
      <c r="G1271" s="38" t="n">
        <v>46016</v>
      </c>
      <c r="H1271" s="37" t="n">
        <v>54</v>
      </c>
      <c r="I1271" s="37" t="n">
        <v>13</v>
      </c>
      <c r="J1271" s="37" t="n">
        <v>1</v>
      </c>
      <c r="K1271" s="39" t="n">
        <v>13094</v>
      </c>
      <c r="L1271" s="37" t="s">
        <v>112</v>
      </c>
      <c r="M1271" s="37" t="n">
        <f aca="false">IF(OR(E1271="",F1271=""),"",F1271-E1271)</f>
        <v>14</v>
      </c>
      <c r="N1271" s="37" t="n">
        <f aca="false">IF(OR(E1271="",G1271=""),"",G1271-E1271)</f>
        <v>69</v>
      </c>
    </row>
    <row r="1272" customFormat="false" ht="15" hidden="false" customHeight="false" outlineLevel="0" collapsed="false">
      <c r="A1272" s="37" t="s">
        <v>3604</v>
      </c>
      <c r="B1272" s="37" t="s">
        <v>1767</v>
      </c>
      <c r="C1272" s="37" t="s">
        <v>63</v>
      </c>
      <c r="D1272" s="37" t="s">
        <v>626</v>
      </c>
      <c r="E1272" s="38" t="n">
        <v>42953</v>
      </c>
      <c r="F1272" s="38" t="n">
        <v>42947</v>
      </c>
      <c r="G1272" s="38" t="n">
        <v>42987</v>
      </c>
      <c r="H1272" s="37" t="n">
        <v>96</v>
      </c>
      <c r="I1272" s="37" t="n">
        <v>6</v>
      </c>
      <c r="J1272" s="37" t="n">
        <v>1</v>
      </c>
      <c r="K1272" s="39" t="n">
        <v>23397</v>
      </c>
      <c r="L1272" s="37" t="s">
        <v>111</v>
      </c>
      <c r="M1272" s="37" t="n">
        <f aca="false">IF(OR(E1272="",F1272=""),"",F1272-E1272)</f>
        <v>-6</v>
      </c>
      <c r="N1272" s="37" t="n">
        <f aca="false">IF(OR(E1272="",G1272=""),"",G1272-E1272)</f>
        <v>34</v>
      </c>
    </row>
    <row r="1273" customFormat="false" ht="15" hidden="false" customHeight="false" outlineLevel="0" collapsed="false">
      <c r="A1273" s="37" t="s">
        <v>3605</v>
      </c>
      <c r="B1273" s="37" t="s">
        <v>1768</v>
      </c>
      <c r="C1273" s="37" t="s">
        <v>60</v>
      </c>
      <c r="D1273" s="37" t="s">
        <v>520</v>
      </c>
      <c r="E1273" s="38" t="n">
        <v>44554</v>
      </c>
      <c r="F1273" s="38" t="n">
        <v>44578</v>
      </c>
      <c r="G1273" s="38" t="n">
        <v>44600</v>
      </c>
      <c r="H1273" s="37" t="n">
        <v>65</v>
      </c>
      <c r="I1273" s="37" t="n">
        <v>7</v>
      </c>
      <c r="J1273" s="37" t="n">
        <v>2</v>
      </c>
      <c r="K1273" s="39" t="n">
        <v>36334</v>
      </c>
      <c r="L1273" s="37" t="s">
        <v>115</v>
      </c>
      <c r="M1273" s="37" t="n">
        <f aca="false">IF(OR(E1273="",F1273=""),"",F1273-E1273)</f>
        <v>24</v>
      </c>
      <c r="N1273" s="37" t="n">
        <f aca="false">IF(OR(E1273="",G1273=""),"",G1273-E1273)</f>
        <v>46</v>
      </c>
    </row>
    <row r="1274" customFormat="false" ht="15" hidden="false" customHeight="false" outlineLevel="0" collapsed="false">
      <c r="A1274" s="37" t="s">
        <v>3606</v>
      </c>
      <c r="B1274" s="37" t="s">
        <v>648</v>
      </c>
      <c r="C1274" s="37" t="s">
        <v>60</v>
      </c>
      <c r="D1274" s="37" t="s">
        <v>407</v>
      </c>
      <c r="E1274" s="38" t="n">
        <v>45732</v>
      </c>
      <c r="F1274" s="38" t="n">
        <v>45751</v>
      </c>
      <c r="G1274" s="38" t="n">
        <v>45767</v>
      </c>
      <c r="H1274" s="37" t="n">
        <v>129</v>
      </c>
      <c r="I1274" s="37" t="n">
        <v>11</v>
      </c>
      <c r="J1274" s="37" t="n">
        <v>1</v>
      </c>
      <c r="K1274" s="39" t="n">
        <v>75656</v>
      </c>
      <c r="L1274" s="37" t="s">
        <v>111</v>
      </c>
      <c r="M1274" s="37" t="n">
        <f aca="false">IF(OR(E1274="",F1274=""),"",F1274-E1274)</f>
        <v>19</v>
      </c>
      <c r="N1274" s="37" t="n">
        <f aca="false">IF(OR(E1274="",G1274=""),"",G1274-E1274)</f>
        <v>35</v>
      </c>
    </row>
    <row r="1275" customFormat="false" ht="15" hidden="false" customHeight="false" outlineLevel="0" collapsed="false">
      <c r="A1275" s="37" t="s">
        <v>3607</v>
      </c>
      <c r="B1275" s="37" t="s">
        <v>1769</v>
      </c>
      <c r="C1275" s="37" t="s">
        <v>60</v>
      </c>
      <c r="D1275" s="37" t="s">
        <v>520</v>
      </c>
      <c r="E1275" s="38" t="n">
        <v>43442</v>
      </c>
      <c r="F1275" s="38" t="n">
        <v>43444</v>
      </c>
      <c r="G1275" s="38" t="n">
        <v>43476</v>
      </c>
      <c r="H1275" s="37" t="n">
        <v>12</v>
      </c>
      <c r="I1275" s="37" t="n">
        <v>5</v>
      </c>
      <c r="J1275" s="37" t="n">
        <v>1</v>
      </c>
      <c r="K1275" s="39" t="n">
        <v>23219</v>
      </c>
      <c r="L1275" s="37" t="s">
        <v>115</v>
      </c>
      <c r="M1275" s="37" t="n">
        <f aca="false">IF(OR(E1275="",F1275=""),"",F1275-E1275)</f>
        <v>2</v>
      </c>
      <c r="N1275" s="37" t="n">
        <f aca="false">IF(OR(E1275="",G1275=""),"",G1275-E1275)</f>
        <v>34</v>
      </c>
    </row>
    <row r="1276" customFormat="false" ht="15" hidden="false" customHeight="false" outlineLevel="0" collapsed="false">
      <c r="A1276" s="37" t="s">
        <v>3608</v>
      </c>
      <c r="B1276" s="37" t="s">
        <v>1770</v>
      </c>
      <c r="C1276" s="37" t="s">
        <v>61</v>
      </c>
      <c r="D1276" s="37" t="s">
        <v>491</v>
      </c>
      <c r="E1276" s="38" t="n">
        <v>45442</v>
      </c>
      <c r="F1276" s="38" t="n">
        <v>45440</v>
      </c>
      <c r="G1276" s="38" t="n">
        <v>45492</v>
      </c>
      <c r="H1276" s="37" t="n">
        <v>77</v>
      </c>
      <c r="I1276" s="37" t="n">
        <v>12</v>
      </c>
      <c r="J1276" s="37" t="n">
        <v>1</v>
      </c>
      <c r="K1276" s="39" t="n">
        <v>28319</v>
      </c>
      <c r="L1276" s="37" t="s">
        <v>113</v>
      </c>
      <c r="M1276" s="37" t="n">
        <f aca="false">IF(OR(E1276="",F1276=""),"",F1276-E1276)</f>
        <v>-2</v>
      </c>
      <c r="N1276" s="37" t="n">
        <f aca="false">IF(OR(E1276="",G1276=""),"",G1276-E1276)</f>
        <v>50</v>
      </c>
    </row>
    <row r="1277" customFormat="false" ht="15" hidden="false" customHeight="false" outlineLevel="0" collapsed="false">
      <c r="A1277" s="37" t="s">
        <v>3609</v>
      </c>
      <c r="B1277" s="37" t="s">
        <v>1771</v>
      </c>
      <c r="C1277" s="37" t="s">
        <v>63</v>
      </c>
      <c r="D1277" s="37" t="s">
        <v>626</v>
      </c>
      <c r="E1277" s="38" t="n">
        <v>42417</v>
      </c>
      <c r="F1277" s="38" t="n">
        <v>42414</v>
      </c>
      <c r="G1277" s="38" t="n">
        <v>42460</v>
      </c>
      <c r="H1277" s="37" t="n">
        <v>52</v>
      </c>
      <c r="I1277" s="37" t="n">
        <v>14</v>
      </c>
      <c r="J1277" s="37" t="n">
        <v>2</v>
      </c>
      <c r="K1277" s="39" t="n">
        <v>36385</v>
      </c>
      <c r="L1277" s="37" t="s">
        <v>113</v>
      </c>
      <c r="M1277" s="37" t="n">
        <f aca="false">IF(OR(E1277="",F1277=""),"",F1277-E1277)</f>
        <v>-3</v>
      </c>
      <c r="N1277" s="37" t="n">
        <f aca="false">IF(OR(E1277="",G1277=""),"",G1277-E1277)</f>
        <v>43</v>
      </c>
    </row>
    <row r="1278" customFormat="false" ht="15" hidden="false" customHeight="false" outlineLevel="0" collapsed="false">
      <c r="A1278" s="37" t="s">
        <v>3610</v>
      </c>
      <c r="B1278" s="37" t="s">
        <v>1772</v>
      </c>
      <c r="C1278" s="37" t="s">
        <v>60</v>
      </c>
      <c r="D1278" s="37" t="s">
        <v>520</v>
      </c>
      <c r="E1278" s="38" t="n">
        <v>43289</v>
      </c>
      <c r="F1278" s="38" t="n">
        <v>43323</v>
      </c>
      <c r="G1278" s="38" t="n">
        <v>43338</v>
      </c>
      <c r="H1278" s="37" t="n">
        <v>34</v>
      </c>
      <c r="I1278" s="37" t="n">
        <v>3</v>
      </c>
      <c r="J1278" s="37" t="n">
        <v>3</v>
      </c>
      <c r="K1278" s="39" t="n">
        <v>9160</v>
      </c>
      <c r="L1278" s="37" t="s">
        <v>111</v>
      </c>
      <c r="M1278" s="37" t="n">
        <f aca="false">IF(OR(E1278="",F1278=""),"",F1278-E1278)</f>
        <v>34</v>
      </c>
      <c r="N1278" s="37" t="n">
        <f aca="false">IF(OR(E1278="",G1278=""),"",G1278-E1278)</f>
        <v>49</v>
      </c>
    </row>
    <row r="1279" customFormat="false" ht="15" hidden="false" customHeight="false" outlineLevel="0" collapsed="false">
      <c r="A1279" s="37" t="s">
        <v>3611</v>
      </c>
      <c r="B1279" s="37" t="s">
        <v>823</v>
      </c>
      <c r="C1279" s="37" t="s">
        <v>66</v>
      </c>
      <c r="D1279" s="37" t="s">
        <v>434</v>
      </c>
      <c r="E1279" s="38" t="n">
        <v>42246</v>
      </c>
      <c r="F1279" s="38" t="n">
        <v>42268</v>
      </c>
      <c r="G1279" s="38" t="n">
        <v>42300</v>
      </c>
      <c r="H1279" s="37" t="n">
        <v>27</v>
      </c>
      <c r="I1279" s="37" t="n">
        <v>9</v>
      </c>
      <c r="J1279" s="37" t="n">
        <v>3</v>
      </c>
      <c r="K1279" s="39" t="n">
        <v>41705</v>
      </c>
      <c r="L1279" s="37" t="s">
        <v>111</v>
      </c>
      <c r="M1279" s="37" t="n">
        <f aca="false">IF(OR(E1279="",F1279=""),"",F1279-E1279)</f>
        <v>22</v>
      </c>
      <c r="N1279" s="37" t="n">
        <f aca="false">IF(OR(E1279="",G1279=""),"",G1279-E1279)</f>
        <v>54</v>
      </c>
    </row>
    <row r="1280" customFormat="false" ht="15" hidden="false" customHeight="false" outlineLevel="0" collapsed="false">
      <c r="A1280" s="37" t="s">
        <v>3612</v>
      </c>
      <c r="B1280" s="37" t="s">
        <v>1773</v>
      </c>
      <c r="C1280" s="37" t="s">
        <v>63</v>
      </c>
      <c r="D1280" s="37" t="s">
        <v>626</v>
      </c>
      <c r="E1280" s="38" t="n">
        <v>42342</v>
      </c>
      <c r="F1280" s="38" t="n">
        <v>42375</v>
      </c>
      <c r="G1280" s="38" t="n">
        <v>42395</v>
      </c>
      <c r="H1280" s="37" t="n">
        <v>105</v>
      </c>
      <c r="I1280" s="37" t="n">
        <v>11</v>
      </c>
      <c r="J1280" s="37" t="n">
        <v>1</v>
      </c>
      <c r="K1280" s="39" t="n">
        <v>59833</v>
      </c>
      <c r="L1280" s="37" t="s">
        <v>115</v>
      </c>
      <c r="M1280" s="37" t="n">
        <f aca="false">IF(OR(E1280="",F1280=""),"",F1280-E1280)</f>
        <v>33</v>
      </c>
      <c r="N1280" s="37" t="n">
        <f aca="false">IF(OR(E1280="",G1280=""),"",G1280-E1280)</f>
        <v>53</v>
      </c>
    </row>
    <row r="1281" customFormat="false" ht="15" hidden="false" customHeight="false" outlineLevel="0" collapsed="false">
      <c r="A1281" s="37" t="s">
        <v>3613</v>
      </c>
      <c r="B1281" s="37" t="s">
        <v>1774</v>
      </c>
      <c r="C1281" s="37" t="s">
        <v>60</v>
      </c>
      <c r="D1281" s="37" t="s">
        <v>470</v>
      </c>
      <c r="E1281" s="38" t="n">
        <v>44466</v>
      </c>
      <c r="F1281" s="38" t="n">
        <v>44523</v>
      </c>
      <c r="G1281" s="38" t="n">
        <v>44571</v>
      </c>
      <c r="H1281" s="37" t="n">
        <v>53</v>
      </c>
      <c r="I1281" s="37" t="n">
        <v>9</v>
      </c>
      <c r="J1281" s="37" t="n">
        <v>2</v>
      </c>
      <c r="K1281" s="39" t="n">
        <v>17066</v>
      </c>
      <c r="L1281" s="37" t="s">
        <v>112</v>
      </c>
      <c r="M1281" s="37" t="n">
        <f aca="false">IF(OR(E1281="",F1281=""),"",F1281-E1281)</f>
        <v>57</v>
      </c>
      <c r="N1281" s="37" t="n">
        <f aca="false">IF(OR(E1281="",G1281=""),"",G1281-E1281)</f>
        <v>105</v>
      </c>
    </row>
    <row r="1282" customFormat="false" ht="15" hidden="false" customHeight="false" outlineLevel="0" collapsed="false">
      <c r="A1282" s="37" t="s">
        <v>3614</v>
      </c>
      <c r="B1282" s="37" t="s">
        <v>1775</v>
      </c>
      <c r="C1282" s="37" t="s">
        <v>60</v>
      </c>
      <c r="D1282" s="37" t="s">
        <v>384</v>
      </c>
      <c r="E1282" s="38" t="n">
        <v>44162</v>
      </c>
      <c r="F1282" s="38" t="n">
        <v>44210</v>
      </c>
      <c r="G1282" s="38" t="n">
        <v>44232</v>
      </c>
      <c r="H1282" s="37" t="n">
        <v>38</v>
      </c>
      <c r="I1282" s="37" t="n">
        <v>11</v>
      </c>
      <c r="J1282" s="37" t="n">
        <v>1</v>
      </c>
      <c r="K1282" s="39" t="n">
        <v>22012</v>
      </c>
      <c r="L1282" s="37" t="s">
        <v>113</v>
      </c>
      <c r="M1282" s="37" t="n">
        <f aca="false">IF(OR(E1282="",F1282=""),"",F1282-E1282)</f>
        <v>48</v>
      </c>
      <c r="N1282" s="37" t="n">
        <f aca="false">IF(OR(E1282="",G1282=""),"",G1282-E1282)</f>
        <v>70</v>
      </c>
    </row>
    <row r="1283" customFormat="false" ht="15" hidden="false" customHeight="false" outlineLevel="0" collapsed="false">
      <c r="A1283" s="37" t="s">
        <v>3615</v>
      </c>
      <c r="B1283" s="37" t="s">
        <v>1776</v>
      </c>
      <c r="C1283" s="37" t="s">
        <v>64</v>
      </c>
      <c r="D1283" s="37" t="s">
        <v>440</v>
      </c>
      <c r="E1283" s="38" t="n">
        <v>44019</v>
      </c>
      <c r="F1283" s="38" t="n">
        <v>44058</v>
      </c>
      <c r="G1283" s="38" t="n">
        <v>44080</v>
      </c>
      <c r="H1283" s="37" t="n">
        <v>28</v>
      </c>
      <c r="I1283" s="37" t="n">
        <v>12</v>
      </c>
      <c r="J1283" s="37" t="n">
        <v>1</v>
      </c>
      <c r="K1283" s="39" t="n">
        <v>61779</v>
      </c>
      <c r="L1283" s="37" t="s">
        <v>111</v>
      </c>
      <c r="M1283" s="37" t="n">
        <f aca="false">IF(OR(E1283="",F1283=""),"",F1283-E1283)</f>
        <v>39</v>
      </c>
      <c r="N1283" s="37" t="n">
        <f aca="false">IF(OR(E1283="",G1283=""),"",G1283-E1283)</f>
        <v>61</v>
      </c>
    </row>
    <row r="1284" customFormat="false" ht="15" hidden="false" customHeight="false" outlineLevel="0" collapsed="false">
      <c r="A1284" s="37" t="s">
        <v>3616</v>
      </c>
      <c r="B1284" s="37" t="s">
        <v>1777</v>
      </c>
      <c r="C1284" s="37" t="s">
        <v>62</v>
      </c>
      <c r="D1284" s="37" t="s">
        <v>352</v>
      </c>
      <c r="E1284" s="38" t="n">
        <v>45132</v>
      </c>
      <c r="F1284" s="38" t="n">
        <v>45118</v>
      </c>
      <c r="G1284" s="38" t="n">
        <v>45156</v>
      </c>
      <c r="H1284" s="37" t="n">
        <v>46</v>
      </c>
      <c r="I1284" s="37" t="n">
        <v>8</v>
      </c>
      <c r="J1284" s="37" t="n">
        <v>1</v>
      </c>
      <c r="K1284" s="39" t="n">
        <v>53347</v>
      </c>
      <c r="L1284" s="37" t="s">
        <v>113</v>
      </c>
      <c r="M1284" s="37" t="n">
        <f aca="false">IF(OR(E1284="",F1284=""),"",F1284-E1284)</f>
        <v>-14</v>
      </c>
      <c r="N1284" s="37" t="n">
        <f aca="false">IF(OR(E1284="",G1284=""),"",G1284-E1284)</f>
        <v>24</v>
      </c>
    </row>
    <row r="1285" customFormat="false" ht="15" hidden="false" customHeight="false" outlineLevel="0" collapsed="false">
      <c r="A1285" s="37" t="s">
        <v>3617</v>
      </c>
      <c r="B1285" s="37" t="s">
        <v>560</v>
      </c>
      <c r="C1285" s="37" t="s">
        <v>62</v>
      </c>
      <c r="D1285" s="37" t="s">
        <v>481</v>
      </c>
      <c r="E1285" s="38" t="n">
        <v>42856</v>
      </c>
      <c r="F1285" s="38" t="n">
        <v>42926</v>
      </c>
      <c r="G1285" s="38" t="n">
        <v>42984</v>
      </c>
      <c r="H1285" s="37" t="n">
        <v>38</v>
      </c>
      <c r="I1285" s="37" t="n">
        <v>6</v>
      </c>
      <c r="J1285" s="37" t="n">
        <v>3</v>
      </c>
      <c r="K1285" s="39" t="n">
        <v>21433</v>
      </c>
      <c r="L1285" s="37" t="s">
        <v>114</v>
      </c>
      <c r="M1285" s="37" t="n">
        <f aca="false">IF(OR(E1285="",F1285=""),"",F1285-E1285)</f>
        <v>70</v>
      </c>
      <c r="N1285" s="37" t="n">
        <f aca="false">IF(OR(E1285="",G1285=""),"",G1285-E1285)</f>
        <v>128</v>
      </c>
    </row>
    <row r="1286" customFormat="false" ht="15" hidden="false" customHeight="false" outlineLevel="0" collapsed="false">
      <c r="A1286" s="37" t="s">
        <v>3618</v>
      </c>
      <c r="B1286" s="37" t="s">
        <v>1778</v>
      </c>
      <c r="C1286" s="37" t="s">
        <v>60</v>
      </c>
      <c r="D1286" s="37" t="s">
        <v>366</v>
      </c>
      <c r="E1286" s="38" t="n">
        <v>45628</v>
      </c>
      <c r="F1286" s="38" t="n">
        <v>45628</v>
      </c>
      <c r="G1286" s="38" t="n">
        <v>45664</v>
      </c>
      <c r="H1286" s="37" t="n">
        <v>29</v>
      </c>
      <c r="I1286" s="37" t="n">
        <v>12</v>
      </c>
      <c r="J1286" s="37" t="n">
        <v>2</v>
      </c>
      <c r="K1286" s="39" t="n">
        <v>54550</v>
      </c>
      <c r="L1286" s="37" t="s">
        <v>112</v>
      </c>
      <c r="M1286" s="37" t="n">
        <f aca="false">IF(OR(E1286="",F1286=""),"",F1286-E1286)</f>
        <v>0</v>
      </c>
      <c r="N1286" s="37" t="n">
        <f aca="false">IF(OR(E1286="",G1286=""),"",G1286-E1286)</f>
        <v>36</v>
      </c>
    </row>
    <row r="1287" customFormat="false" ht="15" hidden="false" customHeight="false" outlineLevel="0" collapsed="false">
      <c r="A1287" s="37" t="s">
        <v>3619</v>
      </c>
      <c r="B1287" s="37" t="s">
        <v>1779</v>
      </c>
      <c r="C1287" s="37" t="s">
        <v>60</v>
      </c>
      <c r="D1287" s="37" t="s">
        <v>393</v>
      </c>
      <c r="E1287" s="38" t="n">
        <v>44598</v>
      </c>
      <c r="F1287" s="38" t="n">
        <v>44605</v>
      </c>
      <c r="G1287" s="38" t="n">
        <v>44659</v>
      </c>
      <c r="H1287" s="37" t="n">
        <v>133</v>
      </c>
      <c r="I1287" s="37" t="n">
        <v>7</v>
      </c>
      <c r="J1287" s="37" t="n">
        <v>2</v>
      </c>
      <c r="K1287" s="39" t="n">
        <v>44656</v>
      </c>
      <c r="L1287" s="37" t="s">
        <v>111</v>
      </c>
      <c r="M1287" s="37" t="n">
        <f aca="false">IF(OR(E1287="",F1287=""),"",F1287-E1287)</f>
        <v>7</v>
      </c>
      <c r="N1287" s="37" t="n">
        <f aca="false">IF(OR(E1287="",G1287=""),"",G1287-E1287)</f>
        <v>61</v>
      </c>
    </row>
    <row r="1288" customFormat="false" ht="15" hidden="false" customHeight="false" outlineLevel="0" collapsed="false">
      <c r="A1288" s="37" t="s">
        <v>3620</v>
      </c>
      <c r="B1288" s="37" t="s">
        <v>1780</v>
      </c>
      <c r="C1288" s="37" t="s">
        <v>63</v>
      </c>
      <c r="D1288" s="37" t="s">
        <v>371</v>
      </c>
      <c r="E1288" s="38" t="n">
        <v>46006</v>
      </c>
      <c r="F1288" s="38" t="n">
        <v>46014</v>
      </c>
      <c r="G1288" s="38" t="n">
        <v>46072</v>
      </c>
      <c r="H1288" s="37" t="n">
        <v>76</v>
      </c>
      <c r="I1288" s="37" t="n">
        <v>7</v>
      </c>
      <c r="J1288" s="37" t="n">
        <v>1</v>
      </c>
      <c r="K1288" s="39" t="n">
        <v>8594</v>
      </c>
      <c r="L1288" s="37" t="s">
        <v>112</v>
      </c>
      <c r="M1288" s="37" t="n">
        <f aca="false">IF(OR(E1288="",F1288=""),"",F1288-E1288)</f>
        <v>8</v>
      </c>
      <c r="N1288" s="37" t="n">
        <f aca="false">IF(OR(E1288="",G1288=""),"",G1288-E1288)</f>
        <v>66</v>
      </c>
    </row>
    <row r="1289" customFormat="false" ht="15" hidden="false" customHeight="false" outlineLevel="0" collapsed="false">
      <c r="A1289" s="37" t="s">
        <v>3621</v>
      </c>
      <c r="B1289" s="37" t="s">
        <v>920</v>
      </c>
      <c r="C1289" s="37" t="s">
        <v>65</v>
      </c>
      <c r="D1289" s="37" t="s">
        <v>500</v>
      </c>
      <c r="E1289" s="38" t="n">
        <v>42721</v>
      </c>
      <c r="F1289" s="38" t="n">
        <v>42704</v>
      </c>
      <c r="G1289" s="38" t="n">
        <v>42756</v>
      </c>
      <c r="H1289" s="37" t="n">
        <v>28</v>
      </c>
      <c r="I1289" s="37" t="n">
        <v>11</v>
      </c>
      <c r="J1289" s="37" t="n">
        <v>2</v>
      </c>
      <c r="K1289" s="39" t="n">
        <v>34515</v>
      </c>
      <c r="L1289" s="37" t="s">
        <v>113</v>
      </c>
      <c r="M1289" s="37" t="n">
        <f aca="false">IF(OR(E1289="",F1289=""),"",F1289-E1289)</f>
        <v>-17</v>
      </c>
      <c r="N1289" s="37" t="n">
        <f aca="false">IF(OR(E1289="",G1289=""),"",G1289-E1289)</f>
        <v>35</v>
      </c>
    </row>
    <row r="1290" customFormat="false" ht="15" hidden="false" customHeight="false" outlineLevel="0" collapsed="false">
      <c r="A1290" s="37" t="s">
        <v>3622</v>
      </c>
      <c r="B1290" s="37" t="s">
        <v>1781</v>
      </c>
      <c r="C1290" s="37" t="s">
        <v>68</v>
      </c>
      <c r="D1290" s="37" t="s">
        <v>569</v>
      </c>
      <c r="E1290" s="38" t="n">
        <v>43062</v>
      </c>
      <c r="F1290" s="38" t="n">
        <v>43076</v>
      </c>
      <c r="G1290" s="38" t="n">
        <v>43134</v>
      </c>
      <c r="H1290" s="37" t="n">
        <v>41</v>
      </c>
      <c r="I1290" s="37" t="n">
        <v>11</v>
      </c>
      <c r="J1290" s="37" t="n">
        <v>1</v>
      </c>
      <c r="K1290" s="39" t="n">
        <v>98644</v>
      </c>
      <c r="L1290" s="37" t="s">
        <v>113</v>
      </c>
      <c r="M1290" s="37" t="n">
        <f aca="false">IF(OR(E1290="",F1290=""),"",F1290-E1290)</f>
        <v>14</v>
      </c>
      <c r="N1290" s="37" t="n">
        <f aca="false">IF(OR(E1290="",G1290=""),"",G1290-E1290)</f>
        <v>72</v>
      </c>
    </row>
    <row r="1291" customFormat="false" ht="15" hidden="false" customHeight="false" outlineLevel="0" collapsed="false">
      <c r="A1291" s="37" t="s">
        <v>3623</v>
      </c>
      <c r="B1291" s="37" t="s">
        <v>1782</v>
      </c>
      <c r="C1291" s="37" t="s">
        <v>67</v>
      </c>
      <c r="D1291" s="37" t="s">
        <v>357</v>
      </c>
      <c r="E1291" s="38" t="n">
        <v>45551</v>
      </c>
      <c r="F1291" s="38" t="n">
        <v>45569</v>
      </c>
      <c r="G1291" s="38" t="n">
        <v>45585</v>
      </c>
      <c r="H1291" s="37" t="n">
        <v>114</v>
      </c>
      <c r="I1291" s="37" t="n">
        <v>14</v>
      </c>
      <c r="J1291" s="37" t="n">
        <v>1</v>
      </c>
      <c r="K1291" s="39" t="n">
        <v>25068</v>
      </c>
      <c r="L1291" s="37" t="s">
        <v>112</v>
      </c>
      <c r="M1291" s="37" t="n">
        <f aca="false">IF(OR(E1291="",F1291=""),"",F1291-E1291)</f>
        <v>18</v>
      </c>
      <c r="N1291" s="37" t="n">
        <f aca="false">IF(OR(E1291="",G1291=""),"",G1291-E1291)</f>
        <v>34</v>
      </c>
    </row>
    <row r="1292" customFormat="false" ht="15" hidden="false" customHeight="false" outlineLevel="0" collapsed="false">
      <c r="A1292" s="37" t="s">
        <v>3624</v>
      </c>
      <c r="B1292" s="37" t="s">
        <v>1783</v>
      </c>
      <c r="C1292" s="37" t="s">
        <v>61</v>
      </c>
      <c r="D1292" s="37" t="s">
        <v>491</v>
      </c>
      <c r="E1292" s="38" t="n">
        <v>44258</v>
      </c>
      <c r="F1292" s="38" t="n">
        <v>44296</v>
      </c>
      <c r="G1292" s="38" t="n">
        <v>44317</v>
      </c>
      <c r="H1292" s="37" t="n">
        <v>23</v>
      </c>
      <c r="I1292" s="37" t="n">
        <v>10</v>
      </c>
      <c r="J1292" s="37" t="n">
        <v>2</v>
      </c>
      <c r="K1292" s="39" t="n">
        <v>59107</v>
      </c>
      <c r="L1292" s="37" t="s">
        <v>112</v>
      </c>
      <c r="M1292" s="37" t="n">
        <f aca="false">IF(OR(E1292="",F1292=""),"",F1292-E1292)</f>
        <v>38</v>
      </c>
      <c r="N1292" s="37" t="n">
        <f aca="false">IF(OR(E1292="",G1292=""),"",G1292-E1292)</f>
        <v>59</v>
      </c>
    </row>
    <row r="1293" customFormat="false" ht="15" hidden="false" customHeight="false" outlineLevel="0" collapsed="false">
      <c r="A1293" s="37" t="s">
        <v>3625</v>
      </c>
      <c r="B1293" s="37" t="s">
        <v>1784</v>
      </c>
      <c r="C1293" s="37" t="s">
        <v>65</v>
      </c>
      <c r="D1293" s="37" t="s">
        <v>650</v>
      </c>
      <c r="E1293" s="38" t="n">
        <v>45070</v>
      </c>
      <c r="F1293" s="38" t="n">
        <v>45107</v>
      </c>
      <c r="G1293" s="38" t="n">
        <v>45146</v>
      </c>
      <c r="H1293" s="37" t="n">
        <v>71</v>
      </c>
      <c r="I1293" s="37" t="n">
        <v>8</v>
      </c>
      <c r="J1293" s="37" t="n">
        <v>1</v>
      </c>
      <c r="K1293" s="39" t="n">
        <v>15295</v>
      </c>
      <c r="L1293" s="37" t="s">
        <v>112</v>
      </c>
      <c r="M1293" s="37" t="n">
        <f aca="false">IF(OR(E1293="",F1293=""),"",F1293-E1293)</f>
        <v>37</v>
      </c>
      <c r="N1293" s="37" t="n">
        <f aca="false">IF(OR(E1293="",G1293=""),"",G1293-E1293)</f>
        <v>76</v>
      </c>
    </row>
    <row r="1294" customFormat="false" ht="15" hidden="false" customHeight="false" outlineLevel="0" collapsed="false">
      <c r="A1294" s="37" t="s">
        <v>3626</v>
      </c>
      <c r="B1294" s="37" t="s">
        <v>1785</v>
      </c>
      <c r="C1294" s="37" t="s">
        <v>66</v>
      </c>
      <c r="D1294" s="37" t="s">
        <v>687</v>
      </c>
      <c r="E1294" s="38" t="n">
        <v>44829</v>
      </c>
      <c r="F1294" s="38" t="n">
        <v>44842</v>
      </c>
      <c r="G1294" s="38" t="n">
        <v>44886</v>
      </c>
      <c r="H1294" s="37" t="n">
        <v>129</v>
      </c>
      <c r="I1294" s="37" t="n">
        <v>3</v>
      </c>
      <c r="J1294" s="37" t="n">
        <v>2</v>
      </c>
      <c r="K1294" s="39" t="n">
        <v>40129</v>
      </c>
      <c r="L1294" s="37" t="s">
        <v>113</v>
      </c>
      <c r="M1294" s="37" t="n">
        <f aca="false">IF(OR(E1294="",F1294=""),"",F1294-E1294)</f>
        <v>13</v>
      </c>
      <c r="N1294" s="37" t="n">
        <f aca="false">IF(OR(E1294="",G1294=""),"",G1294-E1294)</f>
        <v>57</v>
      </c>
    </row>
    <row r="1295" customFormat="false" ht="15" hidden="false" customHeight="false" outlineLevel="0" collapsed="false">
      <c r="A1295" s="37" t="s">
        <v>3627</v>
      </c>
      <c r="B1295" s="37" t="s">
        <v>1786</v>
      </c>
      <c r="C1295" s="37" t="s">
        <v>60</v>
      </c>
      <c r="D1295" s="37" t="s">
        <v>393</v>
      </c>
      <c r="E1295" s="38" t="n">
        <v>44247</v>
      </c>
      <c r="F1295" s="38" t="n">
        <v>44256</v>
      </c>
      <c r="G1295" s="38" t="n">
        <v>44292</v>
      </c>
      <c r="H1295" s="37" t="n">
        <v>23</v>
      </c>
      <c r="I1295" s="37" t="n">
        <v>7</v>
      </c>
      <c r="J1295" s="37" t="n">
        <v>1</v>
      </c>
      <c r="K1295" s="39" t="n">
        <v>37807</v>
      </c>
      <c r="L1295" s="37" t="s">
        <v>111</v>
      </c>
      <c r="M1295" s="37" t="n">
        <f aca="false">IF(OR(E1295="",F1295=""),"",F1295-E1295)</f>
        <v>9</v>
      </c>
      <c r="N1295" s="37" t="n">
        <f aca="false">IF(OR(E1295="",G1295=""),"",G1295-E1295)</f>
        <v>45</v>
      </c>
    </row>
    <row r="1296" customFormat="false" ht="15" hidden="false" customHeight="false" outlineLevel="0" collapsed="false">
      <c r="A1296" s="37" t="s">
        <v>3628</v>
      </c>
      <c r="B1296" s="37" t="s">
        <v>1787</v>
      </c>
      <c r="C1296" s="37" t="s">
        <v>60</v>
      </c>
      <c r="D1296" s="37" t="s">
        <v>520</v>
      </c>
      <c r="E1296" s="38" t="n">
        <v>44424</v>
      </c>
      <c r="F1296" s="38" t="n">
        <v>44471</v>
      </c>
      <c r="G1296" s="38" t="n">
        <v>44487</v>
      </c>
      <c r="H1296" s="37" t="n">
        <v>84</v>
      </c>
      <c r="I1296" s="37" t="n">
        <v>7</v>
      </c>
      <c r="J1296" s="37" t="n">
        <v>1</v>
      </c>
      <c r="K1296" s="39" t="n">
        <v>22274</v>
      </c>
      <c r="L1296" s="37" t="s">
        <v>111</v>
      </c>
      <c r="M1296" s="37" t="n">
        <f aca="false">IF(OR(E1296="",F1296=""),"",F1296-E1296)</f>
        <v>47</v>
      </c>
      <c r="N1296" s="37" t="n">
        <f aca="false">IF(OR(E1296="",G1296=""),"",G1296-E1296)</f>
        <v>63</v>
      </c>
    </row>
    <row r="1297" customFormat="false" ht="15" hidden="false" customHeight="false" outlineLevel="0" collapsed="false">
      <c r="A1297" s="37" t="s">
        <v>3629</v>
      </c>
      <c r="B1297" s="37" t="s">
        <v>1788</v>
      </c>
      <c r="C1297" s="37" t="s">
        <v>61</v>
      </c>
      <c r="D1297" s="37" t="s">
        <v>573</v>
      </c>
      <c r="E1297" s="38" t="n">
        <v>43200</v>
      </c>
      <c r="F1297" s="38" t="n">
        <v>43207</v>
      </c>
      <c r="G1297" s="38" t="n">
        <v>43255</v>
      </c>
      <c r="H1297" s="37" t="n">
        <v>24</v>
      </c>
      <c r="I1297" s="37" t="n">
        <v>13</v>
      </c>
      <c r="J1297" s="37" t="n">
        <v>1</v>
      </c>
      <c r="K1297" s="39" t="n">
        <v>32052</v>
      </c>
      <c r="L1297" s="37" t="s">
        <v>115</v>
      </c>
      <c r="M1297" s="37" t="n">
        <f aca="false">IF(OR(E1297="",F1297=""),"",F1297-E1297)</f>
        <v>7</v>
      </c>
      <c r="N1297" s="37" t="n">
        <f aca="false">IF(OR(E1297="",G1297=""),"",G1297-E1297)</f>
        <v>55</v>
      </c>
    </row>
    <row r="1298" customFormat="false" ht="15" hidden="false" customHeight="false" outlineLevel="0" collapsed="false">
      <c r="A1298" s="37" t="s">
        <v>3630</v>
      </c>
      <c r="B1298" s="37" t="s">
        <v>1789</v>
      </c>
      <c r="C1298" s="37" t="s">
        <v>60</v>
      </c>
      <c r="D1298" s="37" t="s">
        <v>393</v>
      </c>
      <c r="E1298" s="38" t="n">
        <v>45192</v>
      </c>
      <c r="F1298" s="38" t="n">
        <v>45194</v>
      </c>
      <c r="G1298" s="38" t="n">
        <v>45231</v>
      </c>
      <c r="H1298" s="37" t="n">
        <v>113</v>
      </c>
      <c r="I1298" s="37" t="n">
        <v>12</v>
      </c>
      <c r="J1298" s="37" t="n">
        <v>1</v>
      </c>
      <c r="K1298" s="39" t="n">
        <v>53348</v>
      </c>
      <c r="L1298" s="37" t="s">
        <v>111</v>
      </c>
      <c r="M1298" s="37" t="n">
        <f aca="false">IF(OR(E1298="",F1298=""),"",F1298-E1298)</f>
        <v>2</v>
      </c>
      <c r="N1298" s="37" t="n">
        <f aca="false">IF(OR(E1298="",G1298=""),"",G1298-E1298)</f>
        <v>39</v>
      </c>
    </row>
    <row r="1299" customFormat="false" ht="15" hidden="false" customHeight="false" outlineLevel="0" collapsed="false">
      <c r="A1299" s="37" t="s">
        <v>3631</v>
      </c>
      <c r="B1299" s="37" t="s">
        <v>1790</v>
      </c>
      <c r="C1299" s="37" t="s">
        <v>62</v>
      </c>
      <c r="D1299" s="37" t="s">
        <v>352</v>
      </c>
      <c r="E1299" s="38" t="n">
        <v>46225</v>
      </c>
      <c r="F1299" s="38" t="n">
        <v>46214</v>
      </c>
      <c r="G1299" s="38" t="n">
        <v>46265</v>
      </c>
      <c r="H1299" s="37" t="n">
        <v>118</v>
      </c>
      <c r="I1299" s="37" t="n">
        <v>4</v>
      </c>
      <c r="J1299" s="37" t="n">
        <v>1</v>
      </c>
      <c r="K1299" s="39" t="n">
        <v>41983</v>
      </c>
      <c r="L1299" s="37" t="s">
        <v>112</v>
      </c>
      <c r="M1299" s="37" t="n">
        <f aca="false">IF(OR(E1299="",F1299=""),"",F1299-E1299)</f>
        <v>-11</v>
      </c>
      <c r="N1299" s="37" t="n">
        <f aca="false">IF(OR(E1299="",G1299=""),"",G1299-E1299)</f>
        <v>40</v>
      </c>
    </row>
    <row r="1300" customFormat="false" ht="15" hidden="false" customHeight="false" outlineLevel="0" collapsed="false">
      <c r="A1300" s="37" t="s">
        <v>3632</v>
      </c>
      <c r="B1300" s="37" t="s">
        <v>1477</v>
      </c>
      <c r="C1300" s="37" t="s">
        <v>64</v>
      </c>
      <c r="D1300" s="37" t="s">
        <v>457</v>
      </c>
      <c r="E1300" s="38" t="n">
        <v>45274</v>
      </c>
      <c r="F1300" s="38" t="n">
        <v>45348</v>
      </c>
      <c r="G1300" s="38" t="n">
        <v>45371</v>
      </c>
      <c r="H1300" s="37" t="n">
        <v>91</v>
      </c>
      <c r="I1300" s="37" t="n">
        <v>5</v>
      </c>
      <c r="J1300" s="37" t="n">
        <v>3</v>
      </c>
      <c r="K1300" s="39" t="n">
        <v>32485</v>
      </c>
      <c r="L1300" s="37" t="s">
        <v>112</v>
      </c>
      <c r="M1300" s="37" t="n">
        <f aca="false">IF(OR(E1300="",F1300=""),"",F1300-E1300)</f>
        <v>74</v>
      </c>
      <c r="N1300" s="37" t="n">
        <f aca="false">IF(OR(E1300="",G1300=""),"",G1300-E1300)</f>
        <v>97</v>
      </c>
    </row>
    <row r="1301" customFormat="false" ht="15" hidden="false" customHeight="false" outlineLevel="0" collapsed="false">
      <c r="A1301" s="37" t="s">
        <v>3633</v>
      </c>
      <c r="B1301" s="37" t="s">
        <v>552</v>
      </c>
      <c r="C1301" s="37" t="s">
        <v>60</v>
      </c>
      <c r="D1301" s="37" t="s">
        <v>407</v>
      </c>
      <c r="E1301" s="38" t="n">
        <v>46123</v>
      </c>
      <c r="F1301" s="38" t="n">
        <v>46123</v>
      </c>
      <c r="G1301" s="38" t="n">
        <v>46171</v>
      </c>
      <c r="H1301" s="37" t="n">
        <v>18</v>
      </c>
      <c r="I1301" s="37" t="n">
        <v>10</v>
      </c>
      <c r="J1301" s="37" t="n">
        <v>2</v>
      </c>
      <c r="K1301" s="39" t="n">
        <v>6595</v>
      </c>
      <c r="L1301" s="37" t="s">
        <v>114</v>
      </c>
      <c r="M1301" s="37" t="n">
        <f aca="false">IF(OR(E1301="",F1301=""),"",F1301-E1301)</f>
        <v>0</v>
      </c>
      <c r="N1301" s="37" t="n">
        <f aca="false">IF(OR(E1301="",G1301=""),"",G1301-E1301)</f>
        <v>48</v>
      </c>
    </row>
    <row r="1302" customFormat="false" ht="15" hidden="false" customHeight="false" outlineLevel="0" collapsed="false">
      <c r="A1302" s="37" t="s">
        <v>3634</v>
      </c>
      <c r="B1302" s="37" t="s">
        <v>1791</v>
      </c>
      <c r="C1302" s="37" t="s">
        <v>60</v>
      </c>
      <c r="D1302" s="37" t="s">
        <v>366</v>
      </c>
      <c r="E1302" s="38" t="n">
        <v>45881</v>
      </c>
      <c r="F1302" s="38" t="n">
        <v>45872</v>
      </c>
      <c r="G1302" s="38" t="n">
        <v>45908</v>
      </c>
      <c r="H1302" s="37" t="n">
        <v>20</v>
      </c>
      <c r="I1302" s="37" t="n">
        <v>7</v>
      </c>
      <c r="J1302" s="37" t="n">
        <v>3</v>
      </c>
      <c r="K1302" s="39" t="n">
        <v>75583</v>
      </c>
      <c r="L1302" s="37" t="s">
        <v>113</v>
      </c>
      <c r="M1302" s="37" t="n">
        <f aca="false">IF(OR(E1302="",F1302=""),"",F1302-E1302)</f>
        <v>-9</v>
      </c>
      <c r="N1302" s="37" t="n">
        <f aca="false">IF(OR(E1302="",G1302=""),"",G1302-E1302)</f>
        <v>27</v>
      </c>
    </row>
    <row r="1303" customFormat="false" ht="15" hidden="false" customHeight="false" outlineLevel="0" collapsed="false">
      <c r="A1303" s="37" t="s">
        <v>3635</v>
      </c>
      <c r="B1303" s="37" t="s">
        <v>1792</v>
      </c>
      <c r="C1303" s="37" t="s">
        <v>60</v>
      </c>
      <c r="D1303" s="37" t="s">
        <v>520</v>
      </c>
      <c r="E1303" s="38" t="n">
        <v>43831</v>
      </c>
      <c r="F1303" s="38" t="n">
        <v>43852</v>
      </c>
      <c r="G1303" s="38" t="n">
        <v>43878</v>
      </c>
      <c r="H1303" s="37" t="n">
        <v>106</v>
      </c>
      <c r="I1303" s="37" t="n">
        <v>6</v>
      </c>
      <c r="J1303" s="37" t="n">
        <v>3</v>
      </c>
      <c r="K1303" s="39" t="n">
        <v>34250</v>
      </c>
      <c r="L1303" s="37" t="s">
        <v>112</v>
      </c>
      <c r="M1303" s="37" t="n">
        <f aca="false">IF(OR(E1303="",F1303=""),"",F1303-E1303)</f>
        <v>21</v>
      </c>
      <c r="N1303" s="37" t="n">
        <f aca="false">IF(OR(E1303="",G1303=""),"",G1303-E1303)</f>
        <v>47</v>
      </c>
    </row>
    <row r="1304" customFormat="false" ht="15" hidden="false" customHeight="false" outlineLevel="0" collapsed="false">
      <c r="A1304" s="37" t="s">
        <v>3636</v>
      </c>
      <c r="B1304" s="37" t="s">
        <v>1793</v>
      </c>
      <c r="C1304" s="37" t="s">
        <v>60</v>
      </c>
      <c r="D1304" s="37" t="s">
        <v>520</v>
      </c>
      <c r="E1304" s="38" t="n">
        <v>46222</v>
      </c>
      <c r="F1304" s="38" t="n">
        <v>46205</v>
      </c>
      <c r="G1304" s="38" t="n">
        <v>46262</v>
      </c>
      <c r="H1304" s="37" t="n">
        <v>36</v>
      </c>
      <c r="I1304" s="37" t="n">
        <v>6</v>
      </c>
      <c r="J1304" s="37" t="n">
        <v>2</v>
      </c>
      <c r="K1304" s="39" t="n">
        <v>2054</v>
      </c>
      <c r="L1304" s="37" t="s">
        <v>111</v>
      </c>
      <c r="M1304" s="37" t="n">
        <f aca="false">IF(OR(E1304="",F1304=""),"",F1304-E1304)</f>
        <v>-17</v>
      </c>
      <c r="N1304" s="37" t="n">
        <f aca="false">IF(OR(E1304="",G1304=""),"",G1304-E1304)</f>
        <v>40</v>
      </c>
    </row>
    <row r="1305" customFormat="false" ht="15" hidden="false" customHeight="false" outlineLevel="0" collapsed="false">
      <c r="A1305" s="37" t="s">
        <v>3637</v>
      </c>
      <c r="B1305" s="37" t="s">
        <v>1794</v>
      </c>
      <c r="C1305" s="37" t="s">
        <v>63</v>
      </c>
      <c r="D1305" s="37" t="s">
        <v>626</v>
      </c>
      <c r="E1305" s="38" t="n">
        <v>42017</v>
      </c>
      <c r="F1305" s="38" t="n">
        <v>42028</v>
      </c>
      <c r="G1305" s="38" t="n">
        <v>42070</v>
      </c>
      <c r="H1305" s="37" t="n">
        <v>45</v>
      </c>
      <c r="I1305" s="37" t="n">
        <v>11</v>
      </c>
      <c r="J1305" s="37" t="n">
        <v>1</v>
      </c>
      <c r="K1305" s="39" t="n">
        <v>19004</v>
      </c>
      <c r="L1305" s="37" t="s">
        <v>114</v>
      </c>
      <c r="M1305" s="37" t="n">
        <f aca="false">IF(OR(E1305="",F1305=""),"",F1305-E1305)</f>
        <v>11</v>
      </c>
      <c r="N1305" s="37" t="n">
        <f aca="false">IF(OR(E1305="",G1305=""),"",G1305-E1305)</f>
        <v>53</v>
      </c>
    </row>
    <row r="1306" customFormat="false" ht="15" hidden="false" customHeight="false" outlineLevel="0" collapsed="false">
      <c r="A1306" s="37" t="s">
        <v>3638</v>
      </c>
      <c r="B1306" s="37" t="s">
        <v>1191</v>
      </c>
      <c r="C1306" s="37" t="s">
        <v>63</v>
      </c>
      <c r="D1306" s="37" t="s">
        <v>529</v>
      </c>
      <c r="E1306" s="38" t="n">
        <v>42051</v>
      </c>
      <c r="F1306" s="38" t="n">
        <v>42109</v>
      </c>
      <c r="G1306" s="38" t="n">
        <v>42128</v>
      </c>
      <c r="H1306" s="37" t="n">
        <v>80</v>
      </c>
      <c r="I1306" s="37" t="n">
        <v>3</v>
      </c>
      <c r="J1306" s="37" t="n">
        <v>3</v>
      </c>
      <c r="K1306" s="39" t="n">
        <v>17958</v>
      </c>
      <c r="L1306" s="37" t="s">
        <v>111</v>
      </c>
      <c r="M1306" s="37" t="n">
        <f aca="false">IF(OR(E1306="",F1306=""),"",F1306-E1306)</f>
        <v>58</v>
      </c>
      <c r="N1306" s="37" t="n">
        <f aca="false">IF(OR(E1306="",G1306=""),"",G1306-E1306)</f>
        <v>77</v>
      </c>
    </row>
    <row r="1307" customFormat="false" ht="15" hidden="false" customHeight="false" outlineLevel="0" collapsed="false">
      <c r="A1307" s="37" t="s">
        <v>3639</v>
      </c>
      <c r="B1307" s="37" t="s">
        <v>1551</v>
      </c>
      <c r="C1307" s="37" t="s">
        <v>67</v>
      </c>
      <c r="D1307" s="37" t="s">
        <v>664</v>
      </c>
      <c r="E1307" s="38" t="n">
        <v>42987</v>
      </c>
      <c r="F1307" s="38" t="n">
        <v>42998</v>
      </c>
      <c r="G1307" s="38" t="n">
        <v>43025</v>
      </c>
      <c r="H1307" s="37" t="n">
        <v>47</v>
      </c>
      <c r="I1307" s="37" t="n">
        <v>11</v>
      </c>
      <c r="J1307" s="37" t="n">
        <v>1</v>
      </c>
      <c r="K1307" s="39" t="n">
        <v>35253</v>
      </c>
      <c r="L1307" s="37" t="s">
        <v>114</v>
      </c>
      <c r="M1307" s="37" t="n">
        <f aca="false">IF(OR(E1307="",F1307=""),"",F1307-E1307)</f>
        <v>11</v>
      </c>
      <c r="N1307" s="37" t="n">
        <f aca="false">IF(OR(E1307="",G1307=""),"",G1307-E1307)</f>
        <v>38</v>
      </c>
    </row>
    <row r="1308" customFormat="false" ht="15" hidden="false" customHeight="false" outlineLevel="0" collapsed="false">
      <c r="A1308" s="37" t="s">
        <v>3640</v>
      </c>
      <c r="B1308" s="37" t="s">
        <v>1795</v>
      </c>
      <c r="C1308" s="37" t="s">
        <v>68</v>
      </c>
      <c r="D1308" s="37" t="s">
        <v>569</v>
      </c>
      <c r="E1308" s="38" t="n">
        <v>46146</v>
      </c>
      <c r="F1308" s="38" t="n">
        <v>46180</v>
      </c>
      <c r="G1308" s="38" t="n">
        <v>46220</v>
      </c>
      <c r="H1308" s="37" t="n">
        <v>35</v>
      </c>
      <c r="I1308" s="37" t="n">
        <v>4</v>
      </c>
      <c r="J1308" s="37" t="n">
        <v>3</v>
      </c>
      <c r="K1308" s="39" t="n">
        <v>26391</v>
      </c>
      <c r="L1308" s="37" t="s">
        <v>112</v>
      </c>
      <c r="M1308" s="37" t="n">
        <f aca="false">IF(OR(E1308="",F1308=""),"",F1308-E1308)</f>
        <v>34</v>
      </c>
      <c r="N1308" s="37" t="n">
        <f aca="false">IF(OR(E1308="",G1308=""),"",G1308-E1308)</f>
        <v>74</v>
      </c>
    </row>
    <row r="1309" customFormat="false" ht="15" hidden="false" customHeight="false" outlineLevel="0" collapsed="false">
      <c r="A1309" s="37" t="s">
        <v>3641</v>
      </c>
      <c r="B1309" s="37" t="s">
        <v>1796</v>
      </c>
      <c r="C1309" s="37" t="s">
        <v>67</v>
      </c>
      <c r="D1309" s="37" t="s">
        <v>357</v>
      </c>
      <c r="E1309" s="38" t="n">
        <v>44692</v>
      </c>
      <c r="F1309" s="38" t="n">
        <v>44715</v>
      </c>
      <c r="G1309" s="38" t="n">
        <v>44764</v>
      </c>
      <c r="H1309" s="37" t="n">
        <v>72</v>
      </c>
      <c r="I1309" s="37" t="n">
        <v>6</v>
      </c>
      <c r="J1309" s="37" t="n">
        <v>1</v>
      </c>
      <c r="K1309" s="39" t="n">
        <v>17499</v>
      </c>
      <c r="L1309" s="37" t="s">
        <v>112</v>
      </c>
      <c r="M1309" s="37" t="n">
        <f aca="false">IF(OR(E1309="",F1309=""),"",F1309-E1309)</f>
        <v>23</v>
      </c>
      <c r="N1309" s="37" t="n">
        <f aca="false">IF(OR(E1309="",G1309=""),"",G1309-E1309)</f>
        <v>72</v>
      </c>
    </row>
    <row r="1310" customFormat="false" ht="15" hidden="false" customHeight="false" outlineLevel="0" collapsed="false">
      <c r="A1310" s="37" t="s">
        <v>3642</v>
      </c>
      <c r="B1310" s="37" t="s">
        <v>1651</v>
      </c>
      <c r="C1310" s="37" t="s">
        <v>68</v>
      </c>
      <c r="D1310" s="37" t="s">
        <v>789</v>
      </c>
      <c r="E1310" s="38" t="n">
        <v>45746</v>
      </c>
      <c r="F1310" s="38" t="n">
        <v>45811</v>
      </c>
      <c r="G1310" s="38" t="n">
        <v>45830</v>
      </c>
      <c r="H1310" s="37" t="n">
        <v>41</v>
      </c>
      <c r="I1310" s="37" t="n">
        <v>11</v>
      </c>
      <c r="J1310" s="37" t="n">
        <v>3</v>
      </c>
      <c r="K1310" s="39" t="n">
        <v>32259</v>
      </c>
      <c r="L1310" s="37" t="s">
        <v>113</v>
      </c>
      <c r="M1310" s="37" t="n">
        <f aca="false">IF(OR(E1310="",F1310=""),"",F1310-E1310)</f>
        <v>65</v>
      </c>
      <c r="N1310" s="37" t="n">
        <f aca="false">IF(OR(E1310="",G1310=""),"",G1310-E1310)</f>
        <v>84</v>
      </c>
    </row>
    <row r="1311" customFormat="false" ht="15" hidden="false" customHeight="false" outlineLevel="0" collapsed="false">
      <c r="A1311" s="37" t="s">
        <v>3643</v>
      </c>
      <c r="B1311" s="37" t="s">
        <v>1797</v>
      </c>
      <c r="C1311" s="37" t="s">
        <v>67</v>
      </c>
      <c r="D1311" s="37" t="s">
        <v>716</v>
      </c>
      <c r="E1311" s="38" t="n">
        <v>43528</v>
      </c>
      <c r="F1311" s="38" t="n">
        <v>43532</v>
      </c>
      <c r="G1311" s="38" t="n">
        <v>43557</v>
      </c>
      <c r="H1311" s="37" t="n">
        <v>81</v>
      </c>
      <c r="I1311" s="37" t="n">
        <v>9</v>
      </c>
      <c r="J1311" s="37" t="n">
        <v>1</v>
      </c>
      <c r="K1311" s="39" t="n">
        <v>10200</v>
      </c>
      <c r="L1311" s="37" t="s">
        <v>112</v>
      </c>
      <c r="M1311" s="37" t="n">
        <f aca="false">IF(OR(E1311="",F1311=""),"",F1311-E1311)</f>
        <v>4</v>
      </c>
      <c r="N1311" s="37" t="n">
        <f aca="false">IF(OR(E1311="",G1311=""),"",G1311-E1311)</f>
        <v>29</v>
      </c>
    </row>
    <row r="1312" customFormat="false" ht="15" hidden="false" customHeight="false" outlineLevel="0" collapsed="false">
      <c r="A1312" s="37" t="s">
        <v>3644</v>
      </c>
      <c r="B1312" s="37" t="s">
        <v>1798</v>
      </c>
      <c r="C1312" s="37" t="s">
        <v>66</v>
      </c>
      <c r="D1312" s="37" t="s">
        <v>504</v>
      </c>
      <c r="E1312" s="38" t="n">
        <v>45878</v>
      </c>
      <c r="F1312" s="38" t="n">
        <v>45900</v>
      </c>
      <c r="G1312" s="38" t="n">
        <v>45956</v>
      </c>
      <c r="H1312" s="37" t="n">
        <v>130</v>
      </c>
      <c r="I1312" s="37" t="n">
        <v>7</v>
      </c>
      <c r="J1312" s="37" t="n">
        <v>2</v>
      </c>
      <c r="K1312" s="39" t="n">
        <v>19506</v>
      </c>
      <c r="L1312" s="37" t="s">
        <v>111</v>
      </c>
      <c r="M1312" s="37" t="n">
        <f aca="false">IF(OR(E1312="",F1312=""),"",F1312-E1312)</f>
        <v>22</v>
      </c>
      <c r="N1312" s="37" t="n">
        <f aca="false">IF(OR(E1312="",G1312=""),"",G1312-E1312)</f>
        <v>78</v>
      </c>
    </row>
    <row r="1313" customFormat="false" ht="15" hidden="false" customHeight="false" outlineLevel="0" collapsed="false">
      <c r="A1313" s="37" t="s">
        <v>3645</v>
      </c>
      <c r="B1313" s="37" t="s">
        <v>1365</v>
      </c>
      <c r="C1313" s="37" t="s">
        <v>62</v>
      </c>
      <c r="D1313" s="37" t="s">
        <v>420</v>
      </c>
      <c r="E1313" s="38" t="n">
        <v>42770</v>
      </c>
      <c r="F1313" s="38" t="n">
        <v>42781</v>
      </c>
      <c r="G1313" s="38" t="n">
        <v>42801</v>
      </c>
      <c r="H1313" s="37" t="n">
        <v>120</v>
      </c>
      <c r="I1313" s="37" t="n">
        <v>4</v>
      </c>
      <c r="J1313" s="37" t="n">
        <v>2</v>
      </c>
      <c r="K1313" s="39" t="n">
        <v>30346</v>
      </c>
      <c r="L1313" s="37" t="s">
        <v>114</v>
      </c>
      <c r="M1313" s="37" t="n">
        <f aca="false">IF(OR(E1313="",F1313=""),"",F1313-E1313)</f>
        <v>11</v>
      </c>
      <c r="N1313" s="37" t="n">
        <f aca="false">IF(OR(E1313="",G1313=""),"",G1313-E1313)</f>
        <v>31</v>
      </c>
    </row>
    <row r="1314" customFormat="false" ht="15" hidden="false" customHeight="false" outlineLevel="0" collapsed="false">
      <c r="A1314" s="37" t="s">
        <v>3646</v>
      </c>
      <c r="B1314" s="37" t="s">
        <v>1799</v>
      </c>
      <c r="C1314" s="37" t="s">
        <v>60</v>
      </c>
      <c r="D1314" s="37" t="s">
        <v>393</v>
      </c>
      <c r="E1314" s="38" t="n">
        <v>42238</v>
      </c>
      <c r="F1314" s="38" t="n">
        <v>42292</v>
      </c>
      <c r="G1314" s="38" t="n">
        <v>42309</v>
      </c>
      <c r="H1314" s="37" t="n">
        <v>115</v>
      </c>
      <c r="I1314" s="37" t="n">
        <v>14</v>
      </c>
      <c r="J1314" s="37" t="n">
        <v>1</v>
      </c>
      <c r="K1314" s="39" t="n">
        <v>54984</v>
      </c>
      <c r="L1314" s="37" t="s">
        <v>115</v>
      </c>
      <c r="M1314" s="37" t="n">
        <f aca="false">IF(OR(E1314="",F1314=""),"",F1314-E1314)</f>
        <v>54</v>
      </c>
      <c r="N1314" s="37" t="n">
        <f aca="false">IF(OR(E1314="",G1314=""),"",G1314-E1314)</f>
        <v>71</v>
      </c>
    </row>
    <row r="1315" customFormat="false" ht="15" hidden="false" customHeight="false" outlineLevel="0" collapsed="false">
      <c r="A1315" s="37" t="s">
        <v>3647</v>
      </c>
      <c r="B1315" s="37" t="s">
        <v>1535</v>
      </c>
      <c r="C1315" s="37" t="s">
        <v>63</v>
      </c>
      <c r="D1315" s="37" t="s">
        <v>529</v>
      </c>
      <c r="E1315" s="38" t="n">
        <v>41915</v>
      </c>
      <c r="F1315" s="38" t="n">
        <v>41926</v>
      </c>
      <c r="G1315" s="38" t="n">
        <v>41973</v>
      </c>
      <c r="H1315" s="37" t="n">
        <v>45</v>
      </c>
      <c r="I1315" s="37" t="n">
        <v>5</v>
      </c>
      <c r="J1315" s="37" t="n">
        <v>1</v>
      </c>
      <c r="K1315" s="39" t="n">
        <v>16229</v>
      </c>
      <c r="L1315" s="37" t="s">
        <v>112</v>
      </c>
      <c r="M1315" s="37" t="n">
        <f aca="false">IF(OR(E1315="",F1315=""),"",F1315-E1315)</f>
        <v>11</v>
      </c>
      <c r="N1315" s="37" t="n">
        <f aca="false">IF(OR(E1315="",G1315=""),"",G1315-E1315)</f>
        <v>58</v>
      </c>
    </row>
    <row r="1316" customFormat="false" ht="15" hidden="false" customHeight="false" outlineLevel="0" collapsed="false">
      <c r="A1316" s="37" t="s">
        <v>3648</v>
      </c>
      <c r="B1316" s="37" t="s">
        <v>1800</v>
      </c>
      <c r="C1316" s="37" t="s">
        <v>63</v>
      </c>
      <c r="D1316" s="37" t="s">
        <v>388</v>
      </c>
      <c r="E1316" s="38" t="n">
        <v>45640</v>
      </c>
      <c r="F1316" s="38" t="n">
        <v>45645</v>
      </c>
      <c r="G1316" s="38" t="n">
        <v>45682</v>
      </c>
      <c r="H1316" s="37" t="n">
        <v>217</v>
      </c>
      <c r="I1316" s="37" t="n">
        <v>8</v>
      </c>
      <c r="J1316" s="37" t="n">
        <v>1</v>
      </c>
      <c r="K1316" s="39" t="n">
        <v>28110</v>
      </c>
      <c r="L1316" s="37" t="s">
        <v>113</v>
      </c>
      <c r="M1316" s="37" t="n">
        <f aca="false">IF(OR(E1316="",F1316=""),"",F1316-E1316)</f>
        <v>5</v>
      </c>
      <c r="N1316" s="37" t="n">
        <f aca="false">IF(OR(E1316="",G1316=""),"",G1316-E1316)</f>
        <v>42</v>
      </c>
    </row>
    <row r="1317" customFormat="false" ht="15" hidden="false" customHeight="false" outlineLevel="0" collapsed="false">
      <c r="A1317" s="37" t="s">
        <v>3649</v>
      </c>
      <c r="B1317" s="37" t="s">
        <v>1801</v>
      </c>
      <c r="C1317" s="37" t="s">
        <v>63</v>
      </c>
      <c r="D1317" s="37" t="s">
        <v>626</v>
      </c>
      <c r="E1317" s="38" t="n">
        <v>43091</v>
      </c>
      <c r="F1317" s="38" t="n">
        <v>43089</v>
      </c>
      <c r="G1317" s="38" t="n">
        <v>43137</v>
      </c>
      <c r="H1317" s="37" t="n">
        <v>55</v>
      </c>
      <c r="I1317" s="37" t="n">
        <v>3</v>
      </c>
      <c r="J1317" s="37" t="n">
        <v>1</v>
      </c>
      <c r="K1317" s="39" t="n">
        <v>20605</v>
      </c>
      <c r="L1317" s="37" t="s">
        <v>111</v>
      </c>
      <c r="M1317" s="37" t="n">
        <f aca="false">IF(OR(E1317="",F1317=""),"",F1317-E1317)</f>
        <v>-2</v>
      </c>
      <c r="N1317" s="37" t="n">
        <f aca="false">IF(OR(E1317="",G1317=""),"",G1317-E1317)</f>
        <v>46</v>
      </c>
    </row>
    <row r="1318" customFormat="false" ht="15" hidden="false" customHeight="false" outlineLevel="0" collapsed="false">
      <c r="A1318" s="37" t="s">
        <v>3650</v>
      </c>
      <c r="B1318" s="37" t="s">
        <v>1802</v>
      </c>
      <c r="C1318" s="37" t="s">
        <v>60</v>
      </c>
      <c r="D1318" s="37" t="s">
        <v>366</v>
      </c>
      <c r="E1318" s="38" t="n">
        <v>45310</v>
      </c>
      <c r="F1318" s="38" t="n">
        <v>45309</v>
      </c>
      <c r="G1318" s="38" t="n">
        <v>45361</v>
      </c>
      <c r="H1318" s="37" t="n">
        <v>44</v>
      </c>
      <c r="I1318" s="37" t="n">
        <v>4</v>
      </c>
      <c r="J1318" s="37" t="n">
        <v>3</v>
      </c>
      <c r="K1318" s="39" t="n">
        <v>14413</v>
      </c>
      <c r="L1318" s="37" t="s">
        <v>114</v>
      </c>
      <c r="M1318" s="37" t="n">
        <f aca="false">IF(OR(E1318="",F1318=""),"",F1318-E1318)</f>
        <v>-1</v>
      </c>
      <c r="N1318" s="37" t="n">
        <f aca="false">IF(OR(E1318="",G1318=""),"",G1318-E1318)</f>
        <v>51</v>
      </c>
    </row>
    <row r="1319" customFormat="false" ht="15" hidden="false" customHeight="false" outlineLevel="0" collapsed="false">
      <c r="A1319" s="37" t="s">
        <v>3651</v>
      </c>
      <c r="B1319" s="37" t="s">
        <v>676</v>
      </c>
      <c r="C1319" s="37" t="s">
        <v>63</v>
      </c>
      <c r="D1319" s="37" t="s">
        <v>529</v>
      </c>
      <c r="E1319" s="38" t="n">
        <v>42689</v>
      </c>
      <c r="F1319" s="38" t="n">
        <v>42684</v>
      </c>
      <c r="G1319" s="38" t="n">
        <v>42737</v>
      </c>
      <c r="H1319" s="37" t="n">
        <v>25</v>
      </c>
      <c r="I1319" s="37" t="n">
        <v>8</v>
      </c>
      <c r="J1319" s="37" t="n">
        <v>2</v>
      </c>
      <c r="K1319" s="39" t="n">
        <v>49260</v>
      </c>
      <c r="L1319" s="37" t="s">
        <v>111</v>
      </c>
      <c r="M1319" s="37" t="n">
        <f aca="false">IF(OR(E1319="",F1319=""),"",F1319-E1319)</f>
        <v>-5</v>
      </c>
      <c r="N1319" s="37" t="n">
        <f aca="false">IF(OR(E1319="",G1319=""),"",G1319-E1319)</f>
        <v>48</v>
      </c>
    </row>
    <row r="1320" customFormat="false" ht="15" hidden="false" customHeight="false" outlineLevel="0" collapsed="false">
      <c r="A1320" s="37" t="s">
        <v>3652</v>
      </c>
      <c r="B1320" s="37" t="s">
        <v>1803</v>
      </c>
      <c r="C1320" s="37" t="s">
        <v>60</v>
      </c>
      <c r="D1320" s="37" t="s">
        <v>384</v>
      </c>
      <c r="E1320" s="38" t="n">
        <v>45698</v>
      </c>
      <c r="F1320" s="38" t="n">
        <v>45716</v>
      </c>
      <c r="G1320" s="38" t="n">
        <v>45766</v>
      </c>
      <c r="H1320" s="37" t="n">
        <v>61</v>
      </c>
      <c r="I1320" s="37" t="n">
        <v>12</v>
      </c>
      <c r="J1320" s="37" t="n">
        <v>1</v>
      </c>
      <c r="K1320" s="39" t="n">
        <v>64250</v>
      </c>
      <c r="L1320" s="37" t="s">
        <v>112</v>
      </c>
      <c r="M1320" s="37" t="n">
        <f aca="false">IF(OR(E1320="",F1320=""),"",F1320-E1320)</f>
        <v>18</v>
      </c>
      <c r="N1320" s="37" t="n">
        <f aca="false">IF(OR(E1320="",G1320=""),"",G1320-E1320)</f>
        <v>68</v>
      </c>
    </row>
    <row r="1321" customFormat="false" ht="15" hidden="false" customHeight="false" outlineLevel="0" collapsed="false">
      <c r="A1321" s="37" t="s">
        <v>3653</v>
      </c>
      <c r="B1321" s="37" t="s">
        <v>1804</v>
      </c>
      <c r="C1321" s="37" t="s">
        <v>60</v>
      </c>
      <c r="D1321" s="37" t="s">
        <v>393</v>
      </c>
      <c r="E1321" s="38" t="n">
        <v>45410</v>
      </c>
      <c r="F1321" s="38" t="n">
        <v>45440</v>
      </c>
      <c r="G1321" s="38" t="n">
        <v>45473</v>
      </c>
      <c r="H1321" s="37" t="n">
        <v>87</v>
      </c>
      <c r="I1321" s="37" t="n">
        <v>14</v>
      </c>
      <c r="J1321" s="37" t="n">
        <v>3</v>
      </c>
      <c r="K1321" s="39" t="n">
        <v>31733</v>
      </c>
      <c r="L1321" s="37" t="s">
        <v>113</v>
      </c>
      <c r="M1321" s="37" t="n">
        <f aca="false">IF(OR(E1321="",F1321=""),"",F1321-E1321)</f>
        <v>30</v>
      </c>
      <c r="N1321" s="37" t="n">
        <f aca="false">IF(OR(E1321="",G1321=""),"",G1321-E1321)</f>
        <v>63</v>
      </c>
    </row>
    <row r="1322" customFormat="false" ht="15" hidden="false" customHeight="false" outlineLevel="0" collapsed="false">
      <c r="A1322" s="37" t="s">
        <v>3654</v>
      </c>
      <c r="B1322" s="37" t="s">
        <v>1805</v>
      </c>
      <c r="C1322" s="37" t="s">
        <v>68</v>
      </c>
      <c r="D1322" s="37" t="s">
        <v>569</v>
      </c>
      <c r="E1322" s="38" t="n">
        <v>46041</v>
      </c>
      <c r="F1322" s="38" t="n">
        <v>46014</v>
      </c>
      <c r="G1322" s="38" t="n">
        <v>46070</v>
      </c>
      <c r="H1322" s="37" t="n">
        <v>18</v>
      </c>
      <c r="I1322" s="37" t="n">
        <v>3</v>
      </c>
      <c r="J1322" s="37" t="n">
        <v>2</v>
      </c>
      <c r="K1322" s="39" t="n">
        <v>22007</v>
      </c>
      <c r="L1322" s="37" t="s">
        <v>113</v>
      </c>
      <c r="M1322" s="37" t="n">
        <f aca="false">IF(OR(E1322="",F1322=""),"",F1322-E1322)</f>
        <v>-27</v>
      </c>
      <c r="N1322" s="37" t="n">
        <f aca="false">IF(OR(E1322="",G1322=""),"",G1322-E1322)</f>
        <v>29</v>
      </c>
    </row>
    <row r="1323" customFormat="false" ht="15" hidden="false" customHeight="false" outlineLevel="0" collapsed="false">
      <c r="A1323" s="37" t="s">
        <v>3655</v>
      </c>
      <c r="B1323" s="37" t="s">
        <v>1806</v>
      </c>
      <c r="C1323" s="37" t="s">
        <v>60</v>
      </c>
      <c r="D1323" s="37" t="s">
        <v>384</v>
      </c>
      <c r="E1323" s="38" t="n">
        <v>45943</v>
      </c>
      <c r="F1323" s="38" t="n">
        <v>45973</v>
      </c>
      <c r="G1323" s="38" t="n">
        <v>45988</v>
      </c>
      <c r="H1323" s="37" t="n">
        <v>36</v>
      </c>
      <c r="I1323" s="37" t="n">
        <v>12</v>
      </c>
      <c r="J1323" s="37" t="n">
        <v>3</v>
      </c>
      <c r="K1323" s="39" t="n">
        <v>7406</v>
      </c>
      <c r="L1323" s="37" t="s">
        <v>113</v>
      </c>
      <c r="M1323" s="37" t="n">
        <f aca="false">IF(OR(E1323="",F1323=""),"",F1323-E1323)</f>
        <v>30</v>
      </c>
      <c r="N1323" s="37" t="n">
        <f aca="false">IF(OR(E1323="",G1323=""),"",G1323-E1323)</f>
        <v>45</v>
      </c>
    </row>
    <row r="1324" customFormat="false" ht="15" hidden="false" customHeight="false" outlineLevel="0" collapsed="false">
      <c r="A1324" s="37" t="s">
        <v>3656</v>
      </c>
      <c r="B1324" s="37" t="s">
        <v>1807</v>
      </c>
      <c r="C1324" s="37" t="s">
        <v>65</v>
      </c>
      <c r="D1324" s="37" t="s">
        <v>376</v>
      </c>
      <c r="E1324" s="38" t="n">
        <v>45388</v>
      </c>
      <c r="F1324" s="38" t="n">
        <v>45416</v>
      </c>
      <c r="G1324" s="38" t="n">
        <v>45432</v>
      </c>
      <c r="H1324" s="37" t="n">
        <v>74</v>
      </c>
      <c r="I1324" s="37" t="n">
        <v>4</v>
      </c>
      <c r="J1324" s="37" t="n">
        <v>1</v>
      </c>
      <c r="K1324" s="39" t="n">
        <v>50180</v>
      </c>
      <c r="L1324" s="37" t="s">
        <v>112</v>
      </c>
      <c r="M1324" s="37" t="n">
        <f aca="false">IF(OR(E1324="",F1324=""),"",F1324-E1324)</f>
        <v>28</v>
      </c>
      <c r="N1324" s="37" t="n">
        <f aca="false">IF(OR(E1324="",G1324=""),"",G1324-E1324)</f>
        <v>44</v>
      </c>
    </row>
    <row r="1325" customFormat="false" ht="15" hidden="false" customHeight="false" outlineLevel="0" collapsed="false">
      <c r="A1325" s="37" t="s">
        <v>3657</v>
      </c>
      <c r="B1325" s="37" t="s">
        <v>1808</v>
      </c>
      <c r="C1325" s="37" t="s">
        <v>63</v>
      </c>
      <c r="D1325" s="37" t="s">
        <v>371</v>
      </c>
      <c r="E1325" s="38" t="n">
        <v>44401</v>
      </c>
      <c r="F1325" s="38" t="n">
        <v>44418</v>
      </c>
      <c r="G1325" s="38" t="n">
        <v>44468</v>
      </c>
      <c r="H1325" s="37" t="n">
        <v>24</v>
      </c>
      <c r="I1325" s="37" t="n">
        <v>7</v>
      </c>
      <c r="J1325" s="37" t="n">
        <v>1</v>
      </c>
      <c r="K1325" s="39" t="n">
        <v>21384</v>
      </c>
      <c r="L1325" s="37" t="s">
        <v>114</v>
      </c>
      <c r="M1325" s="37" t="n">
        <f aca="false">IF(OR(E1325="",F1325=""),"",F1325-E1325)</f>
        <v>17</v>
      </c>
      <c r="N1325" s="37" t="n">
        <f aca="false">IF(OR(E1325="",G1325=""),"",G1325-E1325)</f>
        <v>67</v>
      </c>
    </row>
    <row r="1326" customFormat="false" ht="15" hidden="false" customHeight="false" outlineLevel="0" collapsed="false">
      <c r="A1326" s="37" t="s">
        <v>3658</v>
      </c>
      <c r="B1326" s="37" t="s">
        <v>1809</v>
      </c>
      <c r="C1326" s="37" t="s">
        <v>61</v>
      </c>
      <c r="D1326" s="37" t="s">
        <v>491</v>
      </c>
      <c r="E1326" s="38" t="n">
        <v>45318</v>
      </c>
      <c r="F1326" s="38" t="n">
        <v>45361</v>
      </c>
      <c r="G1326" s="38" t="n">
        <v>45420</v>
      </c>
      <c r="H1326" s="37" t="n">
        <v>36</v>
      </c>
      <c r="I1326" s="37" t="n">
        <v>6</v>
      </c>
      <c r="J1326" s="37" t="n">
        <v>3</v>
      </c>
      <c r="K1326" s="39" t="n">
        <v>41605</v>
      </c>
      <c r="L1326" s="37" t="s">
        <v>112</v>
      </c>
      <c r="M1326" s="37" t="n">
        <f aca="false">IF(OR(E1326="",F1326=""),"",F1326-E1326)</f>
        <v>43</v>
      </c>
      <c r="N1326" s="37" t="n">
        <f aca="false">IF(OR(E1326="",G1326=""),"",G1326-E1326)</f>
        <v>102</v>
      </c>
    </row>
    <row r="1327" customFormat="false" ht="15" hidden="false" customHeight="false" outlineLevel="0" collapsed="false">
      <c r="A1327" s="37" t="s">
        <v>3659</v>
      </c>
      <c r="B1327" s="37" t="s">
        <v>1810</v>
      </c>
      <c r="C1327" s="37" t="s">
        <v>65</v>
      </c>
      <c r="D1327" s="37" t="s">
        <v>376</v>
      </c>
      <c r="E1327" s="38" t="n">
        <v>43508</v>
      </c>
      <c r="F1327" s="38" t="n">
        <v>43509</v>
      </c>
      <c r="G1327" s="38" t="n">
        <v>43558</v>
      </c>
      <c r="H1327" s="37" t="n">
        <v>74</v>
      </c>
      <c r="I1327" s="37" t="n">
        <v>8</v>
      </c>
      <c r="J1327" s="37" t="n">
        <v>1</v>
      </c>
      <c r="K1327" s="39" t="n">
        <v>65006</v>
      </c>
      <c r="L1327" s="37" t="s">
        <v>111</v>
      </c>
      <c r="M1327" s="37" t="n">
        <f aca="false">IF(OR(E1327="",F1327=""),"",F1327-E1327)</f>
        <v>1</v>
      </c>
      <c r="N1327" s="37" t="n">
        <f aca="false">IF(OR(E1327="",G1327=""),"",G1327-E1327)</f>
        <v>50</v>
      </c>
    </row>
    <row r="1328" customFormat="false" ht="15" hidden="false" customHeight="false" outlineLevel="0" collapsed="false">
      <c r="A1328" s="37" t="s">
        <v>3660</v>
      </c>
      <c r="B1328" s="37" t="s">
        <v>1811</v>
      </c>
      <c r="C1328" s="37" t="s">
        <v>63</v>
      </c>
      <c r="D1328" s="37" t="s">
        <v>626</v>
      </c>
      <c r="E1328" s="38" t="n">
        <v>44813</v>
      </c>
      <c r="F1328" s="38" t="n">
        <v>44823</v>
      </c>
      <c r="G1328" s="38" t="n">
        <v>44858</v>
      </c>
      <c r="H1328" s="37" t="n">
        <v>132</v>
      </c>
      <c r="I1328" s="37" t="n">
        <v>9</v>
      </c>
      <c r="J1328" s="37" t="n">
        <v>1</v>
      </c>
      <c r="K1328" s="39" t="n">
        <v>10261</v>
      </c>
      <c r="L1328" s="37" t="s">
        <v>111</v>
      </c>
      <c r="M1328" s="37" t="n">
        <f aca="false">IF(OR(E1328="",F1328=""),"",F1328-E1328)</f>
        <v>10</v>
      </c>
      <c r="N1328" s="37" t="n">
        <f aca="false">IF(OR(E1328="",G1328=""),"",G1328-E1328)</f>
        <v>45</v>
      </c>
    </row>
    <row r="1329" customFormat="false" ht="15" hidden="false" customHeight="false" outlineLevel="0" collapsed="false">
      <c r="A1329" s="37" t="s">
        <v>3661</v>
      </c>
      <c r="B1329" s="37" t="s">
        <v>1812</v>
      </c>
      <c r="C1329" s="37" t="s">
        <v>63</v>
      </c>
      <c r="D1329" s="37" t="s">
        <v>626</v>
      </c>
      <c r="E1329" s="38" t="n">
        <v>42294</v>
      </c>
      <c r="F1329" s="38" t="n">
        <v>42353</v>
      </c>
      <c r="G1329" s="38" t="n">
        <v>42392</v>
      </c>
      <c r="H1329" s="37" t="n">
        <v>60</v>
      </c>
      <c r="I1329" s="37" t="n">
        <v>5</v>
      </c>
      <c r="J1329" s="37" t="n">
        <v>2</v>
      </c>
      <c r="K1329" s="39" t="n">
        <v>6993</v>
      </c>
      <c r="L1329" s="37" t="s">
        <v>112</v>
      </c>
      <c r="M1329" s="37" t="n">
        <f aca="false">IF(OR(E1329="",F1329=""),"",F1329-E1329)</f>
        <v>59</v>
      </c>
      <c r="N1329" s="37" t="n">
        <f aca="false">IF(OR(E1329="",G1329=""),"",G1329-E1329)</f>
        <v>98</v>
      </c>
    </row>
    <row r="1330" customFormat="false" ht="15" hidden="false" customHeight="false" outlineLevel="0" collapsed="false">
      <c r="A1330" s="37" t="s">
        <v>3662</v>
      </c>
      <c r="B1330" s="37" t="s">
        <v>1813</v>
      </c>
      <c r="C1330" s="37" t="s">
        <v>67</v>
      </c>
      <c r="D1330" s="37" t="s">
        <v>716</v>
      </c>
      <c r="E1330" s="38" t="n">
        <v>43505</v>
      </c>
      <c r="F1330" s="38" t="n">
        <v>43540</v>
      </c>
      <c r="G1330" s="38" t="n">
        <v>43581</v>
      </c>
      <c r="H1330" s="37" t="n">
        <v>67</v>
      </c>
      <c r="I1330" s="37" t="n">
        <v>11</v>
      </c>
      <c r="J1330" s="37" t="n">
        <v>3</v>
      </c>
      <c r="K1330" s="39" t="n">
        <v>14811</v>
      </c>
      <c r="L1330" s="37" t="s">
        <v>115</v>
      </c>
      <c r="M1330" s="37" t="n">
        <f aca="false">IF(OR(E1330="",F1330=""),"",F1330-E1330)</f>
        <v>35</v>
      </c>
      <c r="N1330" s="37" t="n">
        <f aca="false">IF(OR(E1330="",G1330=""),"",G1330-E1330)</f>
        <v>76</v>
      </c>
    </row>
    <row r="1331" customFormat="false" ht="15" hidden="false" customHeight="false" outlineLevel="0" collapsed="false">
      <c r="A1331" s="37" t="s">
        <v>3663</v>
      </c>
      <c r="B1331" s="37" t="s">
        <v>1814</v>
      </c>
      <c r="C1331" s="37" t="s">
        <v>67</v>
      </c>
      <c r="D1331" s="37" t="s">
        <v>357</v>
      </c>
      <c r="E1331" s="38" t="n">
        <v>45962</v>
      </c>
      <c r="F1331" s="38" t="n">
        <v>45980</v>
      </c>
      <c r="G1331" s="38" t="n">
        <v>46030</v>
      </c>
      <c r="H1331" s="37" t="n">
        <v>75</v>
      </c>
      <c r="I1331" s="37" t="n">
        <v>13</v>
      </c>
      <c r="J1331" s="37" t="n">
        <v>2</v>
      </c>
      <c r="K1331" s="39" t="n">
        <v>46863</v>
      </c>
      <c r="L1331" s="37" t="s">
        <v>111</v>
      </c>
      <c r="M1331" s="37" t="n">
        <f aca="false">IF(OR(E1331="",F1331=""),"",F1331-E1331)</f>
        <v>18</v>
      </c>
      <c r="N1331" s="37" t="n">
        <f aca="false">IF(OR(E1331="",G1331=""),"",G1331-E1331)</f>
        <v>68</v>
      </c>
    </row>
    <row r="1332" customFormat="false" ht="15" hidden="false" customHeight="false" outlineLevel="0" collapsed="false">
      <c r="A1332" s="37" t="s">
        <v>3664</v>
      </c>
      <c r="B1332" s="37" t="s">
        <v>1815</v>
      </c>
      <c r="C1332" s="37" t="s">
        <v>60</v>
      </c>
      <c r="D1332" s="37" t="s">
        <v>366</v>
      </c>
      <c r="E1332" s="38" t="n">
        <v>45802</v>
      </c>
      <c r="F1332" s="38" t="n">
        <v>45859</v>
      </c>
      <c r="G1332" s="38" t="n">
        <v>45907</v>
      </c>
      <c r="H1332" s="37" t="n">
        <v>35</v>
      </c>
      <c r="I1332" s="37" t="n">
        <v>14</v>
      </c>
      <c r="J1332" s="37" t="n">
        <v>1</v>
      </c>
      <c r="K1332" s="39" t="n">
        <v>30157</v>
      </c>
      <c r="L1332" s="37" t="s">
        <v>112</v>
      </c>
      <c r="M1332" s="37" t="n">
        <f aca="false">IF(OR(E1332="",F1332=""),"",F1332-E1332)</f>
        <v>57</v>
      </c>
      <c r="N1332" s="37" t="n">
        <f aca="false">IF(OR(E1332="",G1332=""),"",G1332-E1332)</f>
        <v>105</v>
      </c>
    </row>
    <row r="1333" customFormat="false" ht="15" hidden="false" customHeight="false" outlineLevel="0" collapsed="false">
      <c r="A1333" s="37" t="s">
        <v>3665</v>
      </c>
      <c r="B1333" s="37" t="s">
        <v>1816</v>
      </c>
      <c r="C1333" s="37" t="s">
        <v>64</v>
      </c>
      <c r="D1333" s="37" t="s">
        <v>440</v>
      </c>
      <c r="E1333" s="38" t="n">
        <v>44663</v>
      </c>
      <c r="F1333" s="38" t="n">
        <v>44705</v>
      </c>
      <c r="G1333" s="38" t="n">
        <v>44720</v>
      </c>
      <c r="H1333" s="37" t="n">
        <v>31</v>
      </c>
      <c r="I1333" s="37" t="n">
        <v>7</v>
      </c>
      <c r="J1333" s="37" t="n">
        <v>2</v>
      </c>
      <c r="K1333" s="39" t="n">
        <v>44696</v>
      </c>
      <c r="L1333" s="37" t="s">
        <v>111</v>
      </c>
      <c r="M1333" s="37" t="n">
        <f aca="false">IF(OR(E1333="",F1333=""),"",F1333-E1333)</f>
        <v>42</v>
      </c>
      <c r="N1333" s="37" t="n">
        <f aca="false">IF(OR(E1333="",G1333=""),"",G1333-E1333)</f>
        <v>57</v>
      </c>
    </row>
    <row r="1334" customFormat="false" ht="15" hidden="false" customHeight="false" outlineLevel="0" collapsed="false">
      <c r="A1334" s="37" t="s">
        <v>3666</v>
      </c>
      <c r="B1334" s="37" t="s">
        <v>1817</v>
      </c>
      <c r="C1334" s="37" t="s">
        <v>60</v>
      </c>
      <c r="D1334" s="37" t="s">
        <v>393</v>
      </c>
      <c r="E1334" s="38" t="n">
        <v>46163</v>
      </c>
      <c r="F1334" s="38" t="n">
        <v>46173</v>
      </c>
      <c r="G1334" s="38" t="n">
        <v>46209</v>
      </c>
      <c r="H1334" s="37" t="n">
        <v>81</v>
      </c>
      <c r="I1334" s="37" t="n">
        <v>7</v>
      </c>
      <c r="J1334" s="37" t="n">
        <v>3</v>
      </c>
      <c r="K1334" s="39" t="n">
        <v>29938</v>
      </c>
      <c r="L1334" s="37" t="s">
        <v>113</v>
      </c>
      <c r="M1334" s="37" t="n">
        <f aca="false">IF(OR(E1334="",F1334=""),"",F1334-E1334)</f>
        <v>10</v>
      </c>
      <c r="N1334" s="37" t="n">
        <f aca="false">IF(OR(E1334="",G1334=""),"",G1334-E1334)</f>
        <v>46</v>
      </c>
    </row>
    <row r="1335" customFormat="false" ht="15" hidden="false" customHeight="false" outlineLevel="0" collapsed="false">
      <c r="A1335" s="37" t="s">
        <v>3667</v>
      </c>
      <c r="B1335" s="37" t="s">
        <v>725</v>
      </c>
      <c r="C1335" s="37" t="s">
        <v>62</v>
      </c>
      <c r="D1335" s="37" t="s">
        <v>420</v>
      </c>
      <c r="E1335" s="38" t="n">
        <v>43509</v>
      </c>
      <c r="F1335" s="38" t="n">
        <v>43496</v>
      </c>
      <c r="G1335" s="38" t="n">
        <v>43533</v>
      </c>
      <c r="H1335" s="37" t="n">
        <v>84</v>
      </c>
      <c r="I1335" s="37" t="n">
        <v>6</v>
      </c>
      <c r="J1335" s="37" t="n">
        <v>1</v>
      </c>
      <c r="K1335" s="39" t="n">
        <v>24819</v>
      </c>
      <c r="L1335" s="37" t="s">
        <v>111</v>
      </c>
      <c r="M1335" s="37" t="n">
        <f aca="false">IF(OR(E1335="",F1335=""),"",F1335-E1335)</f>
        <v>-13</v>
      </c>
      <c r="N1335" s="37" t="n">
        <f aca="false">IF(OR(E1335="",G1335=""),"",G1335-E1335)</f>
        <v>24</v>
      </c>
    </row>
    <row r="1336" customFormat="false" ht="15" hidden="false" customHeight="false" outlineLevel="0" collapsed="false">
      <c r="A1336" s="37" t="s">
        <v>3668</v>
      </c>
      <c r="B1336" s="37" t="s">
        <v>1818</v>
      </c>
      <c r="C1336" s="37" t="s">
        <v>62</v>
      </c>
      <c r="D1336" s="37" t="s">
        <v>352</v>
      </c>
      <c r="E1336" s="38" t="n">
        <v>44748</v>
      </c>
      <c r="F1336" s="38" t="n">
        <v>44789</v>
      </c>
      <c r="G1336" s="38" t="n">
        <v>44805</v>
      </c>
      <c r="H1336" s="37" t="n">
        <v>39</v>
      </c>
      <c r="I1336" s="37" t="n">
        <v>4</v>
      </c>
      <c r="J1336" s="37" t="n">
        <v>2</v>
      </c>
      <c r="K1336" s="39" t="n">
        <v>43196</v>
      </c>
      <c r="L1336" s="37" t="s">
        <v>112</v>
      </c>
      <c r="M1336" s="37" t="n">
        <f aca="false">IF(OR(E1336="",F1336=""),"",F1336-E1336)</f>
        <v>41</v>
      </c>
      <c r="N1336" s="37" t="n">
        <f aca="false">IF(OR(E1336="",G1336=""),"",G1336-E1336)</f>
        <v>57</v>
      </c>
    </row>
    <row r="1337" customFormat="false" ht="15" hidden="false" customHeight="false" outlineLevel="0" collapsed="false">
      <c r="A1337" s="37" t="s">
        <v>3669</v>
      </c>
      <c r="B1337" s="37" t="s">
        <v>1819</v>
      </c>
      <c r="C1337" s="37" t="s">
        <v>63</v>
      </c>
      <c r="D1337" s="37" t="s">
        <v>388</v>
      </c>
      <c r="E1337" s="38" t="n">
        <v>45242</v>
      </c>
      <c r="F1337" s="38" t="n">
        <v>45255</v>
      </c>
      <c r="G1337" s="38" t="n">
        <v>45271</v>
      </c>
      <c r="H1337" s="37" t="n">
        <v>72</v>
      </c>
      <c r="I1337" s="37" t="n">
        <v>11</v>
      </c>
      <c r="J1337" s="37" t="n">
        <v>1</v>
      </c>
      <c r="K1337" s="39" t="n">
        <v>40215</v>
      </c>
      <c r="L1337" s="37" t="s">
        <v>113</v>
      </c>
      <c r="M1337" s="37" t="n">
        <f aca="false">IF(OR(E1337="",F1337=""),"",F1337-E1337)</f>
        <v>13</v>
      </c>
      <c r="N1337" s="37" t="n">
        <f aca="false">IF(OR(E1337="",G1337=""),"",G1337-E1337)</f>
        <v>29</v>
      </c>
    </row>
    <row r="1338" customFormat="false" ht="15" hidden="false" customHeight="false" outlineLevel="0" collapsed="false">
      <c r="A1338" s="37" t="s">
        <v>3670</v>
      </c>
      <c r="B1338" s="37" t="s">
        <v>1820</v>
      </c>
      <c r="C1338" s="37" t="s">
        <v>65</v>
      </c>
      <c r="D1338" s="37" t="s">
        <v>376</v>
      </c>
      <c r="E1338" s="38" t="n">
        <v>45569</v>
      </c>
      <c r="F1338" s="38" t="n">
        <v>45609</v>
      </c>
      <c r="G1338" s="38" t="n">
        <v>45626</v>
      </c>
      <c r="H1338" s="37" t="n">
        <v>166</v>
      </c>
      <c r="I1338" s="37" t="n">
        <v>10</v>
      </c>
      <c r="J1338" s="37" t="n">
        <v>3</v>
      </c>
      <c r="K1338" s="39" t="n">
        <v>26244</v>
      </c>
      <c r="L1338" s="37" t="s">
        <v>111</v>
      </c>
      <c r="M1338" s="37" t="n">
        <f aca="false">IF(OR(E1338="",F1338=""),"",F1338-E1338)</f>
        <v>40</v>
      </c>
      <c r="N1338" s="37" t="n">
        <f aca="false">IF(OR(E1338="",G1338=""),"",G1338-E1338)</f>
        <v>57</v>
      </c>
    </row>
    <row r="1339" customFormat="false" ht="15" hidden="false" customHeight="false" outlineLevel="0" collapsed="false">
      <c r="A1339" s="37" t="s">
        <v>3671</v>
      </c>
      <c r="B1339" s="37" t="s">
        <v>1821</v>
      </c>
      <c r="C1339" s="37" t="s">
        <v>66</v>
      </c>
      <c r="D1339" s="37" t="s">
        <v>475</v>
      </c>
      <c r="E1339" s="38" t="n">
        <v>43086</v>
      </c>
      <c r="F1339" s="38" t="n">
        <v>43121</v>
      </c>
      <c r="G1339" s="38" t="n">
        <v>43162</v>
      </c>
      <c r="H1339" s="37" t="n">
        <v>102</v>
      </c>
      <c r="I1339" s="37" t="n">
        <v>9</v>
      </c>
      <c r="J1339" s="37" t="n">
        <v>2</v>
      </c>
      <c r="K1339" s="39" t="n">
        <v>31510</v>
      </c>
      <c r="L1339" s="37" t="s">
        <v>113</v>
      </c>
      <c r="M1339" s="37" t="n">
        <f aca="false">IF(OR(E1339="",F1339=""),"",F1339-E1339)</f>
        <v>35</v>
      </c>
      <c r="N1339" s="37" t="n">
        <f aca="false">IF(OR(E1339="",G1339=""),"",G1339-E1339)</f>
        <v>76</v>
      </c>
    </row>
    <row r="1340" customFormat="false" ht="15" hidden="false" customHeight="false" outlineLevel="0" collapsed="false">
      <c r="A1340" s="37" t="s">
        <v>3672</v>
      </c>
      <c r="B1340" s="37" t="s">
        <v>1822</v>
      </c>
      <c r="C1340" s="37" t="s">
        <v>64</v>
      </c>
      <c r="D1340" s="37" t="s">
        <v>461</v>
      </c>
      <c r="E1340" s="38" t="n">
        <v>45551</v>
      </c>
      <c r="F1340" s="38" t="n">
        <v>45601</v>
      </c>
      <c r="G1340" s="38" t="n">
        <v>45617</v>
      </c>
      <c r="H1340" s="37" t="n">
        <v>69</v>
      </c>
      <c r="I1340" s="37" t="n">
        <v>7</v>
      </c>
      <c r="J1340" s="37" t="n">
        <v>3</v>
      </c>
      <c r="K1340" s="39" t="n">
        <v>11390</v>
      </c>
      <c r="L1340" s="37" t="s">
        <v>111</v>
      </c>
      <c r="M1340" s="37" t="n">
        <f aca="false">IF(OR(E1340="",F1340=""),"",F1340-E1340)</f>
        <v>50</v>
      </c>
      <c r="N1340" s="37" t="n">
        <f aca="false">IF(OR(E1340="",G1340=""),"",G1340-E1340)</f>
        <v>66</v>
      </c>
    </row>
    <row r="1341" customFormat="false" ht="15" hidden="false" customHeight="false" outlineLevel="0" collapsed="false">
      <c r="A1341" s="37" t="s">
        <v>3673</v>
      </c>
      <c r="B1341" s="37" t="s">
        <v>1823</v>
      </c>
      <c r="C1341" s="37" t="s">
        <v>60</v>
      </c>
      <c r="D1341" s="37" t="s">
        <v>470</v>
      </c>
      <c r="E1341" s="38" t="n">
        <v>45968</v>
      </c>
      <c r="F1341" s="38" t="n">
        <v>45987</v>
      </c>
      <c r="G1341" s="38" t="n">
        <v>46030</v>
      </c>
      <c r="H1341" s="37" t="n">
        <v>139</v>
      </c>
      <c r="I1341" s="37" t="n">
        <v>13</v>
      </c>
      <c r="J1341" s="37" t="n">
        <v>2</v>
      </c>
      <c r="K1341" s="39" t="n">
        <v>32501</v>
      </c>
      <c r="L1341" s="37" t="s">
        <v>112</v>
      </c>
      <c r="M1341" s="37" t="n">
        <f aca="false">IF(OR(E1341="",F1341=""),"",F1341-E1341)</f>
        <v>19</v>
      </c>
      <c r="N1341" s="37" t="n">
        <f aca="false">IF(OR(E1341="",G1341=""),"",G1341-E1341)</f>
        <v>62</v>
      </c>
    </row>
    <row r="1342" customFormat="false" ht="15" hidden="false" customHeight="false" outlineLevel="0" collapsed="false">
      <c r="A1342" s="37" t="s">
        <v>3674</v>
      </c>
      <c r="B1342" s="37" t="s">
        <v>1824</v>
      </c>
      <c r="C1342" s="37" t="s">
        <v>64</v>
      </c>
      <c r="D1342" s="37" t="s">
        <v>461</v>
      </c>
      <c r="E1342" s="38" t="n">
        <v>46094</v>
      </c>
      <c r="F1342" s="38" t="n">
        <v>46130</v>
      </c>
      <c r="G1342" s="38" t="n">
        <v>46147</v>
      </c>
      <c r="H1342" s="37" t="n">
        <v>69</v>
      </c>
      <c r="I1342" s="37" t="n">
        <v>13</v>
      </c>
      <c r="J1342" s="37" t="n">
        <v>2</v>
      </c>
      <c r="K1342" s="39" t="n">
        <v>34305</v>
      </c>
      <c r="L1342" s="37" t="s">
        <v>111</v>
      </c>
      <c r="M1342" s="37" t="n">
        <f aca="false">IF(OR(E1342="",F1342=""),"",F1342-E1342)</f>
        <v>36</v>
      </c>
      <c r="N1342" s="37" t="n">
        <f aca="false">IF(OR(E1342="",G1342=""),"",G1342-E1342)</f>
        <v>53</v>
      </c>
    </row>
    <row r="1343" customFormat="false" ht="15" hidden="false" customHeight="false" outlineLevel="0" collapsed="false">
      <c r="A1343" s="37" t="s">
        <v>3675</v>
      </c>
      <c r="B1343" s="37" t="s">
        <v>1825</v>
      </c>
      <c r="C1343" s="37" t="s">
        <v>60</v>
      </c>
      <c r="D1343" s="37" t="s">
        <v>366</v>
      </c>
      <c r="E1343" s="38" t="n">
        <v>44471</v>
      </c>
      <c r="F1343" s="38" t="n">
        <v>44489</v>
      </c>
      <c r="G1343" s="38" t="n">
        <v>44533</v>
      </c>
      <c r="H1343" s="37" t="n">
        <v>52</v>
      </c>
      <c r="I1343" s="37" t="n">
        <v>14</v>
      </c>
      <c r="J1343" s="37" t="n">
        <v>1</v>
      </c>
      <c r="K1343" s="39" t="n">
        <v>41701</v>
      </c>
      <c r="L1343" s="37" t="s">
        <v>114</v>
      </c>
      <c r="M1343" s="37" t="n">
        <f aca="false">IF(OR(E1343="",F1343=""),"",F1343-E1343)</f>
        <v>18</v>
      </c>
      <c r="N1343" s="37" t="n">
        <f aca="false">IF(OR(E1343="",G1343=""),"",G1343-E1343)</f>
        <v>62</v>
      </c>
    </row>
    <row r="1344" customFormat="false" ht="15" hidden="false" customHeight="false" outlineLevel="0" collapsed="false">
      <c r="A1344" s="37" t="s">
        <v>3676</v>
      </c>
      <c r="B1344" s="37" t="s">
        <v>1350</v>
      </c>
      <c r="C1344" s="37" t="s">
        <v>60</v>
      </c>
      <c r="D1344" s="37" t="s">
        <v>407</v>
      </c>
      <c r="E1344" s="38" t="n">
        <v>42155</v>
      </c>
      <c r="F1344" s="38" t="n">
        <v>42179</v>
      </c>
      <c r="G1344" s="38" t="n">
        <v>42226</v>
      </c>
      <c r="H1344" s="37" t="n">
        <v>43</v>
      </c>
      <c r="I1344" s="37" t="n">
        <v>10</v>
      </c>
      <c r="J1344" s="37" t="n">
        <v>1</v>
      </c>
      <c r="K1344" s="39" t="n">
        <v>64114</v>
      </c>
      <c r="L1344" s="37" t="s">
        <v>114</v>
      </c>
      <c r="M1344" s="37" t="n">
        <f aca="false">IF(OR(E1344="",F1344=""),"",F1344-E1344)</f>
        <v>24</v>
      </c>
      <c r="N1344" s="37" t="n">
        <f aca="false">IF(OR(E1344="",G1344=""),"",G1344-E1344)</f>
        <v>71</v>
      </c>
    </row>
    <row r="1345" customFormat="false" ht="15" hidden="false" customHeight="false" outlineLevel="0" collapsed="false">
      <c r="A1345" s="37" t="s">
        <v>3677</v>
      </c>
      <c r="B1345" s="37" t="s">
        <v>389</v>
      </c>
      <c r="C1345" s="37" t="s">
        <v>63</v>
      </c>
      <c r="D1345" s="37" t="s">
        <v>529</v>
      </c>
      <c r="E1345" s="38" t="n">
        <v>42835</v>
      </c>
      <c r="F1345" s="38" t="n">
        <v>42862</v>
      </c>
      <c r="G1345" s="38" t="n">
        <v>42900</v>
      </c>
      <c r="H1345" s="37" t="n">
        <v>32</v>
      </c>
      <c r="I1345" s="37" t="n">
        <v>11</v>
      </c>
      <c r="J1345" s="37" t="n">
        <v>1</v>
      </c>
      <c r="K1345" s="39" t="n">
        <v>19311</v>
      </c>
      <c r="L1345" s="37" t="s">
        <v>113</v>
      </c>
      <c r="M1345" s="37" t="n">
        <f aca="false">IF(OR(E1345="",F1345=""),"",F1345-E1345)</f>
        <v>27</v>
      </c>
      <c r="N1345" s="37" t="n">
        <f aca="false">IF(OR(E1345="",G1345=""),"",G1345-E1345)</f>
        <v>65</v>
      </c>
    </row>
    <row r="1346" customFormat="false" ht="15" hidden="false" customHeight="false" outlineLevel="0" collapsed="false">
      <c r="A1346" s="37" t="s">
        <v>3678</v>
      </c>
      <c r="B1346" s="37" t="s">
        <v>1826</v>
      </c>
      <c r="C1346" s="37" t="s">
        <v>64</v>
      </c>
      <c r="D1346" s="37" t="s">
        <v>440</v>
      </c>
      <c r="E1346" s="38" t="n">
        <v>44050</v>
      </c>
      <c r="F1346" s="38" t="n">
        <v>44099</v>
      </c>
      <c r="G1346" s="38" t="n">
        <v>44118</v>
      </c>
      <c r="H1346" s="37" t="n">
        <v>46</v>
      </c>
      <c r="I1346" s="37" t="n">
        <v>9</v>
      </c>
      <c r="J1346" s="37" t="n">
        <v>3</v>
      </c>
      <c r="K1346" s="39" t="n">
        <v>31317</v>
      </c>
      <c r="L1346" s="37" t="s">
        <v>111</v>
      </c>
      <c r="M1346" s="37" t="n">
        <f aca="false">IF(OR(E1346="",F1346=""),"",F1346-E1346)</f>
        <v>49</v>
      </c>
      <c r="N1346" s="37" t="n">
        <f aca="false">IF(OR(E1346="",G1346=""),"",G1346-E1346)</f>
        <v>68</v>
      </c>
    </row>
    <row r="1347" customFormat="false" ht="15" hidden="false" customHeight="false" outlineLevel="0" collapsed="false">
      <c r="A1347" s="37" t="s">
        <v>3679</v>
      </c>
      <c r="B1347" s="37" t="s">
        <v>1827</v>
      </c>
      <c r="C1347" s="37" t="s">
        <v>60</v>
      </c>
      <c r="D1347" s="37" t="s">
        <v>366</v>
      </c>
      <c r="E1347" s="38" t="n">
        <v>45100</v>
      </c>
      <c r="F1347" s="38" t="n">
        <v>45112</v>
      </c>
      <c r="G1347" s="38" t="n">
        <v>45166</v>
      </c>
      <c r="H1347" s="37" t="n">
        <v>88</v>
      </c>
      <c r="I1347" s="37" t="n">
        <v>7</v>
      </c>
      <c r="J1347" s="37" t="n">
        <v>1</v>
      </c>
      <c r="K1347" s="39" t="n">
        <v>21874</v>
      </c>
      <c r="L1347" s="37" t="s">
        <v>112</v>
      </c>
      <c r="M1347" s="37" t="n">
        <f aca="false">IF(OR(E1347="",F1347=""),"",F1347-E1347)</f>
        <v>12</v>
      </c>
      <c r="N1347" s="37" t="n">
        <f aca="false">IF(OR(E1347="",G1347=""),"",G1347-E1347)</f>
        <v>66</v>
      </c>
    </row>
    <row r="1348" customFormat="false" ht="15" hidden="false" customHeight="false" outlineLevel="0" collapsed="false">
      <c r="A1348" s="37" t="s">
        <v>3680</v>
      </c>
      <c r="B1348" s="37" t="s">
        <v>1828</v>
      </c>
      <c r="C1348" s="37" t="s">
        <v>63</v>
      </c>
      <c r="D1348" s="37" t="s">
        <v>371</v>
      </c>
      <c r="E1348" s="38" t="n">
        <v>46205</v>
      </c>
      <c r="F1348" s="38" t="n">
        <v>46242</v>
      </c>
      <c r="G1348" s="38" t="n">
        <v>46261</v>
      </c>
      <c r="H1348" s="37" t="n">
        <v>82</v>
      </c>
      <c r="I1348" s="37" t="n">
        <v>10</v>
      </c>
      <c r="J1348" s="37" t="n">
        <v>1</v>
      </c>
      <c r="K1348" s="39" t="n">
        <v>50890</v>
      </c>
      <c r="L1348" s="37" t="s">
        <v>111</v>
      </c>
      <c r="M1348" s="37" t="n">
        <f aca="false">IF(OR(E1348="",F1348=""),"",F1348-E1348)</f>
        <v>37</v>
      </c>
      <c r="N1348" s="37" t="n">
        <f aca="false">IF(OR(E1348="",G1348=""),"",G1348-E1348)</f>
        <v>56</v>
      </c>
    </row>
    <row r="1349" customFormat="false" ht="15" hidden="false" customHeight="false" outlineLevel="0" collapsed="false">
      <c r="A1349" s="37" t="s">
        <v>3681</v>
      </c>
      <c r="B1349" s="37" t="s">
        <v>924</v>
      </c>
      <c r="C1349" s="37" t="s">
        <v>62</v>
      </c>
      <c r="D1349" s="37" t="s">
        <v>420</v>
      </c>
      <c r="E1349" s="38" t="n">
        <v>43843</v>
      </c>
      <c r="F1349" s="38" t="n">
        <v>43831</v>
      </c>
      <c r="G1349" s="38" t="n">
        <v>43889</v>
      </c>
      <c r="H1349" s="37" t="n">
        <v>87</v>
      </c>
      <c r="I1349" s="37" t="n">
        <v>9</v>
      </c>
      <c r="J1349" s="37" t="n">
        <v>3</v>
      </c>
      <c r="K1349" s="39" t="n">
        <v>42562</v>
      </c>
      <c r="L1349" s="37" t="s">
        <v>115</v>
      </c>
      <c r="M1349" s="37" t="n">
        <f aca="false">IF(OR(E1349="",F1349=""),"",F1349-E1349)</f>
        <v>-12</v>
      </c>
      <c r="N1349" s="37" t="n">
        <f aca="false">IF(OR(E1349="",G1349=""),"",G1349-E1349)</f>
        <v>46</v>
      </c>
    </row>
    <row r="1350" customFormat="false" ht="15" hidden="false" customHeight="false" outlineLevel="0" collapsed="false">
      <c r="A1350" s="37" t="s">
        <v>3682</v>
      </c>
      <c r="B1350" s="37" t="s">
        <v>755</v>
      </c>
      <c r="C1350" s="37" t="s">
        <v>67</v>
      </c>
      <c r="D1350" s="37" t="s">
        <v>664</v>
      </c>
      <c r="E1350" s="38" t="n">
        <v>43769</v>
      </c>
      <c r="F1350" s="38" t="n">
        <v>43783</v>
      </c>
      <c r="G1350" s="38" t="n">
        <v>43836</v>
      </c>
      <c r="H1350" s="37" t="n">
        <v>76</v>
      </c>
      <c r="I1350" s="37" t="n">
        <v>7</v>
      </c>
      <c r="J1350" s="37" t="n">
        <v>2</v>
      </c>
      <c r="K1350" s="39" t="n">
        <v>46883</v>
      </c>
      <c r="L1350" s="37" t="s">
        <v>111</v>
      </c>
      <c r="M1350" s="37" t="n">
        <f aca="false">IF(OR(E1350="",F1350=""),"",F1350-E1350)</f>
        <v>14</v>
      </c>
      <c r="N1350" s="37" t="n">
        <f aca="false">IF(OR(E1350="",G1350=""),"",G1350-E1350)</f>
        <v>67</v>
      </c>
    </row>
    <row r="1351" customFormat="false" ht="15" hidden="false" customHeight="false" outlineLevel="0" collapsed="false">
      <c r="A1351" s="37" t="s">
        <v>3683</v>
      </c>
      <c r="B1351" s="37" t="s">
        <v>1829</v>
      </c>
      <c r="C1351" s="37" t="s">
        <v>63</v>
      </c>
      <c r="D1351" s="37" t="s">
        <v>371</v>
      </c>
      <c r="E1351" s="38" t="n">
        <v>45827</v>
      </c>
      <c r="F1351" s="38" t="n">
        <v>45818</v>
      </c>
      <c r="G1351" s="38" t="n">
        <v>45873</v>
      </c>
      <c r="H1351" s="37" t="n">
        <v>88</v>
      </c>
      <c r="I1351" s="37" t="n">
        <v>8</v>
      </c>
      <c r="J1351" s="37" t="n">
        <v>1</v>
      </c>
      <c r="K1351" s="39" t="n">
        <v>31435</v>
      </c>
      <c r="L1351" s="37" t="s">
        <v>113</v>
      </c>
      <c r="M1351" s="37" t="n">
        <f aca="false">IF(OR(E1351="",F1351=""),"",F1351-E1351)</f>
        <v>-9</v>
      </c>
      <c r="N1351" s="37" t="n">
        <f aca="false">IF(OR(E1351="",G1351=""),"",G1351-E1351)</f>
        <v>46</v>
      </c>
    </row>
    <row r="1352" customFormat="false" ht="15" hidden="false" customHeight="false" outlineLevel="0" collapsed="false">
      <c r="A1352" s="37" t="s">
        <v>3684</v>
      </c>
      <c r="B1352" s="37" t="s">
        <v>1830</v>
      </c>
      <c r="C1352" s="37" t="s">
        <v>63</v>
      </c>
      <c r="D1352" s="37" t="s">
        <v>626</v>
      </c>
      <c r="E1352" s="38" t="n">
        <v>43128</v>
      </c>
      <c r="F1352" s="38" t="n">
        <v>43119</v>
      </c>
      <c r="G1352" s="38" t="n">
        <v>43155</v>
      </c>
      <c r="H1352" s="37" t="n">
        <v>146</v>
      </c>
      <c r="I1352" s="37" t="n">
        <v>8</v>
      </c>
      <c r="J1352" s="37" t="n">
        <v>1</v>
      </c>
      <c r="K1352" s="39" t="n">
        <v>17310</v>
      </c>
      <c r="L1352" s="37" t="s">
        <v>111</v>
      </c>
      <c r="M1352" s="37" t="n">
        <f aca="false">IF(OR(E1352="",F1352=""),"",F1352-E1352)</f>
        <v>-9</v>
      </c>
      <c r="N1352" s="37" t="n">
        <f aca="false">IF(OR(E1352="",G1352=""),"",G1352-E1352)</f>
        <v>27</v>
      </c>
    </row>
    <row r="1353" customFormat="false" ht="15" hidden="false" customHeight="false" outlineLevel="0" collapsed="false">
      <c r="A1353" s="37" t="s">
        <v>3685</v>
      </c>
      <c r="B1353" s="37" t="s">
        <v>1831</v>
      </c>
      <c r="C1353" s="37" t="s">
        <v>60</v>
      </c>
      <c r="D1353" s="37" t="s">
        <v>393</v>
      </c>
      <c r="E1353" s="38" t="n">
        <v>44339</v>
      </c>
      <c r="F1353" s="38" t="n">
        <v>44342</v>
      </c>
      <c r="G1353" s="38" t="n">
        <v>44389</v>
      </c>
      <c r="H1353" s="37" t="n">
        <v>87</v>
      </c>
      <c r="I1353" s="37" t="n">
        <v>10</v>
      </c>
      <c r="J1353" s="37" t="n">
        <v>2</v>
      </c>
      <c r="K1353" s="39" t="n">
        <v>67778</v>
      </c>
      <c r="L1353" s="37" t="s">
        <v>111</v>
      </c>
      <c r="M1353" s="37" t="n">
        <f aca="false">IF(OR(E1353="",F1353=""),"",F1353-E1353)</f>
        <v>3</v>
      </c>
      <c r="N1353" s="37" t="n">
        <f aca="false">IF(OR(E1353="",G1353=""),"",G1353-E1353)</f>
        <v>50</v>
      </c>
    </row>
    <row r="1354" customFormat="false" ht="15" hidden="false" customHeight="false" outlineLevel="0" collapsed="false">
      <c r="A1354" s="37" t="s">
        <v>3686</v>
      </c>
      <c r="B1354" s="37" t="s">
        <v>1832</v>
      </c>
      <c r="C1354" s="37" t="s">
        <v>61</v>
      </c>
      <c r="D1354" s="37" t="s">
        <v>491</v>
      </c>
      <c r="E1354" s="38" t="n">
        <v>45426</v>
      </c>
      <c r="F1354" s="38" t="n">
        <v>45441</v>
      </c>
      <c r="G1354" s="38" t="n">
        <v>45466</v>
      </c>
      <c r="H1354" s="37" t="n">
        <v>54</v>
      </c>
      <c r="I1354" s="37" t="n">
        <v>9</v>
      </c>
      <c r="J1354" s="37" t="n">
        <v>2</v>
      </c>
      <c r="K1354" s="39" t="n">
        <v>53360</v>
      </c>
      <c r="L1354" s="37" t="s">
        <v>115</v>
      </c>
      <c r="M1354" s="37" t="n">
        <f aca="false">IF(OR(E1354="",F1354=""),"",F1354-E1354)</f>
        <v>15</v>
      </c>
      <c r="N1354" s="37" t="n">
        <f aca="false">IF(OR(E1354="",G1354=""),"",G1354-E1354)</f>
        <v>40</v>
      </c>
    </row>
    <row r="1355" customFormat="false" ht="15" hidden="false" customHeight="false" outlineLevel="0" collapsed="false">
      <c r="A1355" s="37" t="s">
        <v>3687</v>
      </c>
      <c r="B1355" s="37" t="s">
        <v>1833</v>
      </c>
      <c r="C1355" s="37" t="s">
        <v>67</v>
      </c>
      <c r="D1355" s="37" t="s">
        <v>357</v>
      </c>
      <c r="E1355" s="38" t="n">
        <v>46188</v>
      </c>
      <c r="F1355" s="38" t="n">
        <v>46210</v>
      </c>
      <c r="G1355" s="38" t="n">
        <v>46261</v>
      </c>
      <c r="H1355" s="37" t="n">
        <v>43</v>
      </c>
      <c r="I1355" s="37" t="n">
        <v>4</v>
      </c>
      <c r="J1355" s="37" t="n">
        <v>3</v>
      </c>
      <c r="K1355" s="39" t="n">
        <v>26185</v>
      </c>
      <c r="L1355" s="37" t="s">
        <v>111</v>
      </c>
      <c r="M1355" s="37" t="n">
        <f aca="false">IF(OR(E1355="",F1355=""),"",F1355-E1355)</f>
        <v>22</v>
      </c>
      <c r="N1355" s="37" t="n">
        <f aca="false">IF(OR(E1355="",G1355=""),"",G1355-E1355)</f>
        <v>73</v>
      </c>
    </row>
    <row r="1356" customFormat="false" ht="15" hidden="false" customHeight="false" outlineLevel="0" collapsed="false">
      <c r="A1356" s="37" t="s">
        <v>3688</v>
      </c>
      <c r="B1356" s="37" t="s">
        <v>1426</v>
      </c>
      <c r="C1356" s="37" t="s">
        <v>63</v>
      </c>
      <c r="D1356" s="37" t="s">
        <v>529</v>
      </c>
      <c r="E1356" s="38" t="n">
        <v>44903</v>
      </c>
      <c r="F1356" s="38" t="n">
        <v>44935</v>
      </c>
      <c r="G1356" s="38" t="n">
        <v>44976</v>
      </c>
      <c r="H1356" s="37" t="n">
        <v>102</v>
      </c>
      <c r="I1356" s="37" t="n">
        <v>9</v>
      </c>
      <c r="J1356" s="37" t="n">
        <v>2</v>
      </c>
      <c r="K1356" s="39" t="n">
        <v>50341</v>
      </c>
      <c r="L1356" s="37" t="s">
        <v>111</v>
      </c>
      <c r="M1356" s="37" t="n">
        <f aca="false">IF(OR(E1356="",F1356=""),"",F1356-E1356)</f>
        <v>32</v>
      </c>
      <c r="N1356" s="37" t="n">
        <f aca="false">IF(OR(E1356="",G1356=""),"",G1356-E1356)</f>
        <v>73</v>
      </c>
    </row>
    <row r="1357" customFormat="false" ht="15" hidden="false" customHeight="false" outlineLevel="0" collapsed="false">
      <c r="A1357" s="37" t="s">
        <v>3689</v>
      </c>
      <c r="B1357" s="37" t="s">
        <v>1834</v>
      </c>
      <c r="C1357" s="37" t="s">
        <v>60</v>
      </c>
      <c r="D1357" s="37" t="s">
        <v>384</v>
      </c>
      <c r="E1357" s="38" t="n">
        <v>45344</v>
      </c>
      <c r="F1357" s="38" t="n">
        <v>45347</v>
      </c>
      <c r="G1357" s="38" t="n">
        <v>45377</v>
      </c>
      <c r="H1357" s="37" t="n">
        <v>30</v>
      </c>
      <c r="I1357" s="37" t="n">
        <v>5</v>
      </c>
      <c r="J1357" s="37" t="n">
        <v>2</v>
      </c>
      <c r="K1357" s="39" t="n">
        <v>7417</v>
      </c>
      <c r="L1357" s="37" t="s">
        <v>111</v>
      </c>
      <c r="M1357" s="37" t="n">
        <f aca="false">IF(OR(E1357="",F1357=""),"",F1357-E1357)</f>
        <v>3</v>
      </c>
      <c r="N1357" s="37" t="n">
        <f aca="false">IF(OR(E1357="",G1357=""),"",G1357-E1357)</f>
        <v>33</v>
      </c>
    </row>
    <row r="1358" customFormat="false" ht="15" hidden="false" customHeight="false" outlineLevel="0" collapsed="false">
      <c r="A1358" s="37" t="s">
        <v>3690</v>
      </c>
      <c r="B1358" s="37" t="s">
        <v>1835</v>
      </c>
      <c r="C1358" s="37" t="s">
        <v>60</v>
      </c>
      <c r="D1358" s="37" t="s">
        <v>393</v>
      </c>
      <c r="E1358" s="38" t="n">
        <v>44014</v>
      </c>
      <c r="F1358" s="38" t="n">
        <v>44045</v>
      </c>
      <c r="G1358" s="38" t="n">
        <v>44060</v>
      </c>
      <c r="H1358" s="37" t="n">
        <v>59</v>
      </c>
      <c r="I1358" s="37" t="n">
        <v>11</v>
      </c>
      <c r="J1358" s="37" t="n">
        <v>1</v>
      </c>
      <c r="K1358" s="39" t="n">
        <v>57788</v>
      </c>
      <c r="L1358" s="37" t="s">
        <v>111</v>
      </c>
      <c r="M1358" s="37" t="n">
        <f aca="false">IF(OR(E1358="",F1358=""),"",F1358-E1358)</f>
        <v>31</v>
      </c>
      <c r="N1358" s="37" t="n">
        <f aca="false">IF(OR(E1358="",G1358=""),"",G1358-E1358)</f>
        <v>46</v>
      </c>
    </row>
    <row r="1359" customFormat="false" ht="15" hidden="false" customHeight="false" outlineLevel="0" collapsed="false">
      <c r="A1359" s="37" t="s">
        <v>3691</v>
      </c>
      <c r="B1359" s="37" t="s">
        <v>367</v>
      </c>
      <c r="C1359" s="37" t="s">
        <v>60</v>
      </c>
      <c r="D1359" s="37" t="s">
        <v>407</v>
      </c>
      <c r="E1359" s="38" t="n">
        <v>44446</v>
      </c>
      <c r="F1359" s="38" t="n">
        <v>44438</v>
      </c>
      <c r="G1359" s="38" t="n">
        <v>44477</v>
      </c>
      <c r="H1359" s="37" t="n">
        <v>195</v>
      </c>
      <c r="I1359" s="37" t="n">
        <v>7</v>
      </c>
      <c r="J1359" s="37" t="n">
        <v>1</v>
      </c>
      <c r="K1359" s="39" t="n">
        <v>44797</v>
      </c>
      <c r="L1359" s="37" t="s">
        <v>115</v>
      </c>
      <c r="M1359" s="37" t="n">
        <f aca="false">IF(OR(E1359="",F1359=""),"",F1359-E1359)</f>
        <v>-8</v>
      </c>
      <c r="N1359" s="37" t="n">
        <f aca="false">IF(OR(E1359="",G1359=""),"",G1359-E1359)</f>
        <v>31</v>
      </c>
    </row>
    <row r="1360" customFormat="false" ht="15" hidden="false" customHeight="false" outlineLevel="0" collapsed="false">
      <c r="A1360" s="37" t="s">
        <v>3692</v>
      </c>
      <c r="B1360" s="37" t="s">
        <v>1836</v>
      </c>
      <c r="C1360" s="37" t="s">
        <v>60</v>
      </c>
      <c r="D1360" s="37" t="s">
        <v>366</v>
      </c>
      <c r="E1360" s="38" t="n">
        <v>44986</v>
      </c>
      <c r="F1360" s="38" t="n">
        <v>44999</v>
      </c>
      <c r="G1360" s="38" t="n">
        <v>45029</v>
      </c>
      <c r="H1360" s="37" t="n">
        <v>113</v>
      </c>
      <c r="I1360" s="37" t="n">
        <v>13</v>
      </c>
      <c r="J1360" s="37" t="n">
        <v>3</v>
      </c>
      <c r="K1360" s="39" t="n">
        <v>14367</v>
      </c>
      <c r="L1360" s="37" t="s">
        <v>113</v>
      </c>
      <c r="M1360" s="37" t="n">
        <f aca="false">IF(OR(E1360="",F1360=""),"",F1360-E1360)</f>
        <v>13</v>
      </c>
      <c r="N1360" s="37" t="n">
        <f aca="false">IF(OR(E1360="",G1360=""),"",G1360-E1360)</f>
        <v>43</v>
      </c>
    </row>
    <row r="1361" customFormat="false" ht="15" hidden="false" customHeight="false" outlineLevel="0" collapsed="false">
      <c r="A1361" s="37" t="s">
        <v>3693</v>
      </c>
      <c r="B1361" s="37" t="s">
        <v>1837</v>
      </c>
      <c r="C1361" s="37" t="s">
        <v>63</v>
      </c>
      <c r="D1361" s="37" t="s">
        <v>626</v>
      </c>
      <c r="E1361" s="38" t="n">
        <v>45690</v>
      </c>
      <c r="F1361" s="38" t="n">
        <v>45756</v>
      </c>
      <c r="G1361" s="38" t="n">
        <v>45801</v>
      </c>
      <c r="H1361" s="37" t="n">
        <v>65</v>
      </c>
      <c r="I1361" s="37" t="n">
        <v>4</v>
      </c>
      <c r="J1361" s="37" t="n">
        <v>1</v>
      </c>
      <c r="K1361" s="39" t="n">
        <v>18455</v>
      </c>
      <c r="L1361" s="37" t="s">
        <v>111</v>
      </c>
      <c r="M1361" s="37" t="n">
        <f aca="false">IF(OR(E1361="",F1361=""),"",F1361-E1361)</f>
        <v>66</v>
      </c>
      <c r="N1361" s="37" t="n">
        <f aca="false">IF(OR(E1361="",G1361=""),"",G1361-E1361)</f>
        <v>111</v>
      </c>
    </row>
    <row r="1362" customFormat="false" ht="15" hidden="false" customHeight="false" outlineLevel="0" collapsed="false">
      <c r="A1362" s="37" t="s">
        <v>3694</v>
      </c>
      <c r="B1362" s="37" t="s">
        <v>377</v>
      </c>
      <c r="C1362" s="37" t="s">
        <v>65</v>
      </c>
      <c r="D1362" s="37" t="s">
        <v>500</v>
      </c>
      <c r="E1362" s="38" t="n">
        <v>45032</v>
      </c>
      <c r="F1362" s="38" t="n">
        <v>45056</v>
      </c>
      <c r="G1362" s="38" t="n">
        <v>45108</v>
      </c>
      <c r="H1362" s="37" t="n">
        <v>139</v>
      </c>
      <c r="I1362" s="37" t="n">
        <v>5</v>
      </c>
      <c r="J1362" s="37" t="n">
        <v>2</v>
      </c>
      <c r="K1362" s="39" t="n">
        <v>16989</v>
      </c>
      <c r="L1362" s="37" t="s">
        <v>111</v>
      </c>
      <c r="M1362" s="37" t="n">
        <f aca="false">IF(OR(E1362="",F1362=""),"",F1362-E1362)</f>
        <v>24</v>
      </c>
      <c r="N1362" s="37" t="n">
        <f aca="false">IF(OR(E1362="",G1362=""),"",G1362-E1362)</f>
        <v>76</v>
      </c>
    </row>
    <row r="1363" customFormat="false" ht="15" hidden="false" customHeight="false" outlineLevel="0" collapsed="false">
      <c r="A1363" s="37" t="s">
        <v>3695</v>
      </c>
      <c r="B1363" s="37" t="s">
        <v>1838</v>
      </c>
      <c r="C1363" s="37" t="s">
        <v>66</v>
      </c>
      <c r="D1363" s="37" t="s">
        <v>475</v>
      </c>
      <c r="E1363" s="38" t="n">
        <v>43725</v>
      </c>
      <c r="F1363" s="38" t="n">
        <v>43720</v>
      </c>
      <c r="G1363" s="38" t="n">
        <v>43759</v>
      </c>
      <c r="H1363" s="37" t="n">
        <v>86</v>
      </c>
      <c r="I1363" s="37" t="n">
        <v>9</v>
      </c>
      <c r="J1363" s="37" t="n">
        <v>2</v>
      </c>
      <c r="K1363" s="39" t="n">
        <v>17429</v>
      </c>
      <c r="L1363" s="37" t="s">
        <v>114</v>
      </c>
      <c r="M1363" s="37" t="n">
        <f aca="false">IF(OR(E1363="",F1363=""),"",F1363-E1363)</f>
        <v>-5</v>
      </c>
      <c r="N1363" s="37" t="n">
        <f aca="false">IF(OR(E1363="",G1363=""),"",G1363-E1363)</f>
        <v>34</v>
      </c>
    </row>
    <row r="1364" customFormat="false" ht="15" hidden="false" customHeight="false" outlineLevel="0" collapsed="false">
      <c r="A1364" s="37" t="s">
        <v>3696</v>
      </c>
      <c r="B1364" s="37" t="s">
        <v>1839</v>
      </c>
      <c r="C1364" s="37" t="s">
        <v>64</v>
      </c>
      <c r="D1364" s="37" t="s">
        <v>461</v>
      </c>
      <c r="E1364" s="38" t="n">
        <v>42957</v>
      </c>
      <c r="F1364" s="38" t="n">
        <v>42987</v>
      </c>
      <c r="G1364" s="38" t="n">
        <v>43012</v>
      </c>
      <c r="H1364" s="37" t="n">
        <v>57</v>
      </c>
      <c r="I1364" s="37" t="n">
        <v>7</v>
      </c>
      <c r="J1364" s="37" t="n">
        <v>1</v>
      </c>
      <c r="K1364" s="39" t="n">
        <v>66448</v>
      </c>
      <c r="L1364" s="37" t="s">
        <v>112</v>
      </c>
      <c r="M1364" s="37" t="n">
        <f aca="false">IF(OR(E1364="",F1364=""),"",F1364-E1364)</f>
        <v>30</v>
      </c>
      <c r="N1364" s="37" t="n">
        <f aca="false">IF(OR(E1364="",G1364=""),"",G1364-E1364)</f>
        <v>55</v>
      </c>
    </row>
    <row r="1365" customFormat="false" ht="15" hidden="false" customHeight="false" outlineLevel="0" collapsed="false">
      <c r="A1365" s="37" t="s">
        <v>3697</v>
      </c>
      <c r="B1365" s="37" t="s">
        <v>1840</v>
      </c>
      <c r="C1365" s="37" t="s">
        <v>68</v>
      </c>
      <c r="D1365" s="37" t="s">
        <v>403</v>
      </c>
      <c r="E1365" s="38" t="n">
        <v>45216</v>
      </c>
      <c r="F1365" s="38" t="n">
        <v>45268</v>
      </c>
      <c r="G1365" s="38" t="n">
        <v>45297</v>
      </c>
      <c r="H1365" s="37" t="n">
        <v>153</v>
      </c>
      <c r="I1365" s="37" t="n">
        <v>7</v>
      </c>
      <c r="J1365" s="37" t="n">
        <v>2</v>
      </c>
      <c r="K1365" s="39" t="n">
        <v>59092</v>
      </c>
      <c r="L1365" s="37" t="s">
        <v>112</v>
      </c>
      <c r="M1365" s="37" t="n">
        <f aca="false">IF(OR(E1365="",F1365=""),"",F1365-E1365)</f>
        <v>52</v>
      </c>
      <c r="N1365" s="37" t="n">
        <f aca="false">IF(OR(E1365="",G1365=""),"",G1365-E1365)</f>
        <v>81</v>
      </c>
    </row>
    <row r="1366" customFormat="false" ht="15" hidden="false" customHeight="false" outlineLevel="0" collapsed="false">
      <c r="A1366" s="37" t="s">
        <v>3698</v>
      </c>
      <c r="B1366" s="37" t="s">
        <v>517</v>
      </c>
      <c r="C1366" s="37" t="s">
        <v>61</v>
      </c>
      <c r="D1366" s="37" t="s">
        <v>423</v>
      </c>
      <c r="E1366" s="38" t="n">
        <v>45753</v>
      </c>
      <c r="F1366" s="38" t="n">
        <v>45779</v>
      </c>
      <c r="G1366" s="38" t="n">
        <v>45812</v>
      </c>
      <c r="H1366" s="37" t="n">
        <v>185</v>
      </c>
      <c r="I1366" s="37" t="n">
        <v>10</v>
      </c>
      <c r="J1366" s="37" t="n">
        <v>1</v>
      </c>
      <c r="K1366" s="39" t="n">
        <v>28339</v>
      </c>
      <c r="L1366" s="37" t="s">
        <v>113</v>
      </c>
      <c r="M1366" s="37" t="n">
        <f aca="false">IF(OR(E1366="",F1366=""),"",F1366-E1366)</f>
        <v>26</v>
      </c>
      <c r="N1366" s="37" t="n">
        <f aca="false">IF(OR(E1366="",G1366=""),"",G1366-E1366)</f>
        <v>59</v>
      </c>
    </row>
    <row r="1367" customFormat="false" ht="15" hidden="false" customHeight="false" outlineLevel="0" collapsed="false">
      <c r="A1367" s="37" t="s">
        <v>3699</v>
      </c>
      <c r="B1367" s="37" t="s">
        <v>1841</v>
      </c>
      <c r="C1367" s="37" t="s">
        <v>66</v>
      </c>
      <c r="D1367" s="37" t="s">
        <v>504</v>
      </c>
      <c r="E1367" s="38" t="n">
        <v>45954</v>
      </c>
      <c r="F1367" s="38" t="n">
        <v>45964</v>
      </c>
      <c r="G1367" s="38" t="n">
        <v>46005</v>
      </c>
      <c r="H1367" s="37" t="n">
        <v>47</v>
      </c>
      <c r="I1367" s="37" t="n">
        <v>7</v>
      </c>
      <c r="J1367" s="37" t="n">
        <v>1</v>
      </c>
      <c r="K1367" s="39" t="n">
        <v>36104</v>
      </c>
      <c r="L1367" s="37" t="s">
        <v>112</v>
      </c>
      <c r="M1367" s="37" t="n">
        <f aca="false">IF(OR(E1367="",F1367=""),"",F1367-E1367)</f>
        <v>10</v>
      </c>
      <c r="N1367" s="37" t="n">
        <f aca="false">IF(OR(E1367="",G1367=""),"",G1367-E1367)</f>
        <v>51</v>
      </c>
    </row>
    <row r="1368" customFormat="false" ht="15" hidden="false" customHeight="false" outlineLevel="0" collapsed="false">
      <c r="A1368" s="37" t="s">
        <v>3700</v>
      </c>
      <c r="B1368" s="37" t="s">
        <v>1842</v>
      </c>
      <c r="C1368" s="37" t="s">
        <v>60</v>
      </c>
      <c r="D1368" s="37" t="s">
        <v>470</v>
      </c>
      <c r="E1368" s="38" t="n">
        <v>44351</v>
      </c>
      <c r="F1368" s="38" t="n">
        <v>44339</v>
      </c>
      <c r="G1368" s="38" t="n">
        <v>44397</v>
      </c>
      <c r="H1368" s="37" t="n">
        <v>101</v>
      </c>
      <c r="I1368" s="37" t="n">
        <v>5</v>
      </c>
      <c r="J1368" s="37" t="n">
        <v>2</v>
      </c>
      <c r="K1368" s="39" t="n">
        <v>20922</v>
      </c>
      <c r="L1368" s="37" t="s">
        <v>114</v>
      </c>
      <c r="M1368" s="37" t="n">
        <f aca="false">IF(OR(E1368="",F1368=""),"",F1368-E1368)</f>
        <v>-12</v>
      </c>
      <c r="N1368" s="37" t="n">
        <f aca="false">IF(OR(E1368="",G1368=""),"",G1368-E1368)</f>
        <v>46</v>
      </c>
    </row>
    <row r="1369" customFormat="false" ht="15" hidden="false" customHeight="false" outlineLevel="0" collapsed="false">
      <c r="A1369" s="37" t="s">
        <v>3701</v>
      </c>
      <c r="B1369" s="37" t="s">
        <v>1843</v>
      </c>
      <c r="C1369" s="37" t="s">
        <v>60</v>
      </c>
      <c r="D1369" s="37" t="s">
        <v>393</v>
      </c>
      <c r="E1369" s="38" t="n">
        <v>45897</v>
      </c>
      <c r="F1369" s="38" t="n">
        <v>45904</v>
      </c>
      <c r="G1369" s="38" t="n">
        <v>45932</v>
      </c>
      <c r="H1369" s="37" t="n">
        <v>31</v>
      </c>
      <c r="I1369" s="37" t="n">
        <v>13</v>
      </c>
      <c r="J1369" s="37" t="n">
        <v>1</v>
      </c>
      <c r="K1369" s="39" t="n">
        <v>22297</v>
      </c>
      <c r="L1369" s="37" t="s">
        <v>113</v>
      </c>
      <c r="M1369" s="37" t="n">
        <f aca="false">IF(OR(E1369="",F1369=""),"",F1369-E1369)</f>
        <v>7</v>
      </c>
      <c r="N1369" s="37" t="n">
        <f aca="false">IF(OR(E1369="",G1369=""),"",G1369-E1369)</f>
        <v>35</v>
      </c>
    </row>
    <row r="1370" customFormat="false" ht="15" hidden="false" customHeight="false" outlineLevel="0" collapsed="false">
      <c r="A1370" s="37" t="s">
        <v>3702</v>
      </c>
      <c r="B1370" s="37" t="s">
        <v>1844</v>
      </c>
      <c r="C1370" s="37" t="s">
        <v>60</v>
      </c>
      <c r="D1370" s="37" t="s">
        <v>366</v>
      </c>
      <c r="E1370" s="38" t="n">
        <v>45633</v>
      </c>
      <c r="F1370" s="38" t="n">
        <v>45640</v>
      </c>
      <c r="G1370" s="38" t="n">
        <v>45667</v>
      </c>
      <c r="H1370" s="37" t="n">
        <v>162</v>
      </c>
      <c r="I1370" s="37" t="n">
        <v>7</v>
      </c>
      <c r="J1370" s="37" t="n">
        <v>1</v>
      </c>
      <c r="K1370" s="39" t="n">
        <v>25061</v>
      </c>
      <c r="L1370" s="37" t="s">
        <v>111</v>
      </c>
      <c r="M1370" s="37" t="n">
        <f aca="false">IF(OR(E1370="",F1370=""),"",F1370-E1370)</f>
        <v>7</v>
      </c>
      <c r="N1370" s="37" t="n">
        <f aca="false">IF(OR(E1370="",G1370=""),"",G1370-E1370)</f>
        <v>34</v>
      </c>
    </row>
    <row r="1371" customFormat="false" ht="15" hidden="false" customHeight="false" outlineLevel="0" collapsed="false">
      <c r="A1371" s="37" t="s">
        <v>3703</v>
      </c>
      <c r="B1371" s="37" t="s">
        <v>1845</v>
      </c>
      <c r="C1371" s="37" t="s">
        <v>63</v>
      </c>
      <c r="D1371" s="37" t="s">
        <v>371</v>
      </c>
      <c r="E1371" s="38" t="n">
        <v>44913</v>
      </c>
      <c r="F1371" s="38" t="n">
        <v>44980</v>
      </c>
      <c r="G1371" s="38" t="n">
        <v>45004</v>
      </c>
      <c r="H1371" s="37" t="n">
        <v>60</v>
      </c>
      <c r="I1371" s="37" t="n">
        <v>14</v>
      </c>
      <c r="J1371" s="37" t="n">
        <v>1</v>
      </c>
      <c r="K1371" s="39" t="n">
        <v>82543</v>
      </c>
      <c r="L1371" s="37" t="s">
        <v>112</v>
      </c>
      <c r="M1371" s="37" t="n">
        <f aca="false">IF(OR(E1371="",F1371=""),"",F1371-E1371)</f>
        <v>67</v>
      </c>
      <c r="N1371" s="37" t="n">
        <f aca="false">IF(OR(E1371="",G1371=""),"",G1371-E1371)</f>
        <v>91</v>
      </c>
    </row>
    <row r="1372" customFormat="false" ht="15" hidden="false" customHeight="false" outlineLevel="0" collapsed="false">
      <c r="A1372" s="37" t="s">
        <v>3704</v>
      </c>
      <c r="B1372" s="37" t="s">
        <v>501</v>
      </c>
      <c r="C1372" s="37" t="s">
        <v>65</v>
      </c>
      <c r="D1372" s="37" t="s">
        <v>500</v>
      </c>
      <c r="E1372" s="38" t="n">
        <v>43465</v>
      </c>
      <c r="F1372" s="38" t="n">
        <v>43515</v>
      </c>
      <c r="G1372" s="38" t="n">
        <v>43532</v>
      </c>
      <c r="H1372" s="37" t="n">
        <v>52</v>
      </c>
      <c r="I1372" s="37" t="n">
        <v>6</v>
      </c>
      <c r="J1372" s="37" t="n">
        <v>1</v>
      </c>
      <c r="K1372" s="39" t="n">
        <v>49771</v>
      </c>
      <c r="L1372" s="37" t="s">
        <v>115</v>
      </c>
      <c r="M1372" s="37" t="n">
        <f aca="false">IF(OR(E1372="",F1372=""),"",F1372-E1372)</f>
        <v>50</v>
      </c>
      <c r="N1372" s="37" t="n">
        <f aca="false">IF(OR(E1372="",G1372=""),"",G1372-E1372)</f>
        <v>67</v>
      </c>
    </row>
    <row r="1373" customFormat="false" ht="15" hidden="false" customHeight="false" outlineLevel="0" collapsed="false">
      <c r="A1373" s="37" t="s">
        <v>3705</v>
      </c>
      <c r="B1373" s="37" t="s">
        <v>1846</v>
      </c>
      <c r="C1373" s="37" t="s">
        <v>60</v>
      </c>
      <c r="D1373" s="37" t="s">
        <v>366</v>
      </c>
      <c r="E1373" s="38" t="n">
        <v>46188</v>
      </c>
      <c r="F1373" s="38" t="n">
        <v>46215</v>
      </c>
      <c r="G1373" s="38" t="n">
        <v>46263</v>
      </c>
      <c r="H1373" s="37" t="n">
        <v>53</v>
      </c>
      <c r="I1373" s="37" t="n">
        <v>6</v>
      </c>
      <c r="J1373" s="37" t="n">
        <v>3</v>
      </c>
      <c r="K1373" s="39" t="n">
        <v>62498</v>
      </c>
      <c r="L1373" s="37" t="s">
        <v>113</v>
      </c>
      <c r="M1373" s="37" t="n">
        <f aca="false">IF(OR(E1373="",F1373=""),"",F1373-E1373)</f>
        <v>27</v>
      </c>
      <c r="N1373" s="37" t="n">
        <f aca="false">IF(OR(E1373="",G1373=""),"",G1373-E1373)</f>
        <v>75</v>
      </c>
    </row>
    <row r="1374" customFormat="false" ht="15" hidden="false" customHeight="false" outlineLevel="0" collapsed="false">
      <c r="A1374" s="37" t="s">
        <v>3706</v>
      </c>
      <c r="B1374" s="37" t="s">
        <v>1847</v>
      </c>
      <c r="C1374" s="37" t="s">
        <v>64</v>
      </c>
      <c r="D1374" s="37" t="s">
        <v>461</v>
      </c>
      <c r="E1374" s="38" t="n">
        <v>45433</v>
      </c>
      <c r="F1374" s="38" t="n">
        <v>45503</v>
      </c>
      <c r="G1374" s="38" t="n">
        <v>45520</v>
      </c>
      <c r="H1374" s="37" t="n">
        <v>8</v>
      </c>
      <c r="I1374" s="37" t="n">
        <v>7</v>
      </c>
      <c r="J1374" s="37" t="n">
        <v>1</v>
      </c>
      <c r="K1374" s="39" t="n">
        <v>22490</v>
      </c>
      <c r="L1374" s="37" t="s">
        <v>113</v>
      </c>
      <c r="M1374" s="37" t="n">
        <f aca="false">IF(OR(E1374="",F1374=""),"",F1374-E1374)</f>
        <v>70</v>
      </c>
      <c r="N1374" s="37" t="n">
        <f aca="false">IF(OR(E1374="",G1374=""),"",G1374-E1374)</f>
        <v>87</v>
      </c>
    </row>
    <row r="1375" customFormat="false" ht="15" hidden="false" customHeight="false" outlineLevel="0" collapsed="false">
      <c r="A1375" s="37" t="s">
        <v>3707</v>
      </c>
      <c r="B1375" s="37" t="s">
        <v>1848</v>
      </c>
      <c r="C1375" s="37" t="s">
        <v>60</v>
      </c>
      <c r="D1375" s="37" t="s">
        <v>384</v>
      </c>
      <c r="E1375" s="38" t="n">
        <v>46207</v>
      </c>
      <c r="F1375" s="38" t="n">
        <v>46231</v>
      </c>
      <c r="G1375" s="38" t="n">
        <v>46265</v>
      </c>
      <c r="H1375" s="37" t="n">
        <v>127</v>
      </c>
      <c r="I1375" s="37" t="n">
        <v>12</v>
      </c>
      <c r="J1375" s="37" t="n">
        <v>2</v>
      </c>
      <c r="K1375" s="39" t="n">
        <v>30747</v>
      </c>
      <c r="L1375" s="37" t="s">
        <v>112</v>
      </c>
      <c r="M1375" s="37" t="n">
        <f aca="false">IF(OR(E1375="",F1375=""),"",F1375-E1375)</f>
        <v>24</v>
      </c>
      <c r="N1375" s="37" t="n">
        <f aca="false">IF(OR(E1375="",G1375=""),"",G1375-E1375)</f>
        <v>58</v>
      </c>
    </row>
    <row r="1376" customFormat="false" ht="15" hidden="false" customHeight="false" outlineLevel="0" collapsed="false">
      <c r="A1376" s="37" t="s">
        <v>3708</v>
      </c>
      <c r="B1376" s="37" t="s">
        <v>1849</v>
      </c>
      <c r="C1376" s="37" t="s">
        <v>67</v>
      </c>
      <c r="D1376" s="37" t="s">
        <v>716</v>
      </c>
      <c r="E1376" s="38" t="n">
        <v>44419</v>
      </c>
      <c r="F1376" s="38" t="n">
        <v>44420</v>
      </c>
      <c r="G1376" s="38" t="n">
        <v>44451</v>
      </c>
      <c r="H1376" s="37" t="n">
        <v>88</v>
      </c>
      <c r="I1376" s="37" t="n">
        <v>4</v>
      </c>
      <c r="J1376" s="37" t="n">
        <v>1</v>
      </c>
      <c r="K1376" s="39" t="n">
        <v>34980</v>
      </c>
      <c r="L1376" s="37" t="s">
        <v>112</v>
      </c>
      <c r="M1376" s="37" t="n">
        <f aca="false">IF(OR(E1376="",F1376=""),"",F1376-E1376)</f>
        <v>1</v>
      </c>
      <c r="N1376" s="37" t="n">
        <f aca="false">IF(OR(E1376="",G1376=""),"",G1376-E1376)</f>
        <v>32</v>
      </c>
    </row>
    <row r="1377" customFormat="false" ht="15" hidden="false" customHeight="false" outlineLevel="0" collapsed="false">
      <c r="A1377" s="37" t="s">
        <v>3709</v>
      </c>
      <c r="B1377" s="37" t="s">
        <v>1850</v>
      </c>
      <c r="C1377" s="37" t="s">
        <v>66</v>
      </c>
      <c r="D1377" s="37" t="s">
        <v>687</v>
      </c>
      <c r="E1377" s="38" t="n">
        <v>43810</v>
      </c>
      <c r="F1377" s="38" t="n">
        <v>43835</v>
      </c>
      <c r="G1377" s="38" t="n">
        <v>43866</v>
      </c>
      <c r="H1377" s="37" t="n">
        <v>54</v>
      </c>
      <c r="I1377" s="37" t="n">
        <v>12</v>
      </c>
      <c r="J1377" s="37" t="n">
        <v>1</v>
      </c>
      <c r="K1377" s="39" t="n">
        <v>8022</v>
      </c>
      <c r="L1377" s="37" t="s">
        <v>111</v>
      </c>
      <c r="M1377" s="37" t="n">
        <f aca="false">IF(OR(E1377="",F1377=""),"",F1377-E1377)</f>
        <v>25</v>
      </c>
      <c r="N1377" s="37" t="n">
        <f aca="false">IF(OR(E1377="",G1377=""),"",G1377-E1377)</f>
        <v>56</v>
      </c>
    </row>
    <row r="1378" customFormat="false" ht="15" hidden="false" customHeight="false" outlineLevel="0" collapsed="false">
      <c r="A1378" s="37" t="s">
        <v>3710</v>
      </c>
      <c r="B1378" s="37" t="s">
        <v>1851</v>
      </c>
      <c r="C1378" s="37" t="s">
        <v>64</v>
      </c>
      <c r="D1378" s="37" t="s">
        <v>440</v>
      </c>
      <c r="E1378" s="38" t="n">
        <v>45950</v>
      </c>
      <c r="F1378" s="38" t="n">
        <v>45936</v>
      </c>
      <c r="G1378" s="38" t="n">
        <v>45976</v>
      </c>
      <c r="H1378" s="37" t="n">
        <v>21</v>
      </c>
      <c r="I1378" s="37" t="n">
        <v>5</v>
      </c>
      <c r="J1378" s="37" t="n">
        <v>1</v>
      </c>
      <c r="K1378" s="39" t="n">
        <v>26961</v>
      </c>
      <c r="L1378" s="37" t="s">
        <v>114</v>
      </c>
      <c r="M1378" s="37" t="n">
        <f aca="false">IF(OR(E1378="",F1378=""),"",F1378-E1378)</f>
        <v>-14</v>
      </c>
      <c r="N1378" s="37" t="n">
        <f aca="false">IF(OR(E1378="",G1378=""),"",G1378-E1378)</f>
        <v>26</v>
      </c>
    </row>
    <row r="1379" customFormat="false" ht="15" hidden="false" customHeight="false" outlineLevel="0" collapsed="false">
      <c r="A1379" s="37" t="s">
        <v>3711</v>
      </c>
      <c r="B1379" s="37" t="s">
        <v>1148</v>
      </c>
      <c r="C1379" s="37" t="s">
        <v>66</v>
      </c>
      <c r="D1379" s="37" t="s">
        <v>434</v>
      </c>
      <c r="E1379" s="38" t="n">
        <v>45628</v>
      </c>
      <c r="F1379" s="38" t="n">
        <v>45675</v>
      </c>
      <c r="G1379" s="38" t="n">
        <v>45723</v>
      </c>
      <c r="H1379" s="37" t="n">
        <v>95</v>
      </c>
      <c r="I1379" s="37" t="n">
        <v>9</v>
      </c>
      <c r="J1379" s="37" t="n">
        <v>1</v>
      </c>
      <c r="K1379" s="39" t="n">
        <v>22412</v>
      </c>
      <c r="L1379" s="37" t="s">
        <v>115</v>
      </c>
      <c r="M1379" s="37" t="n">
        <f aca="false">IF(OR(E1379="",F1379=""),"",F1379-E1379)</f>
        <v>47</v>
      </c>
      <c r="N1379" s="37" t="n">
        <f aca="false">IF(OR(E1379="",G1379=""),"",G1379-E1379)</f>
        <v>95</v>
      </c>
    </row>
    <row r="1380" customFormat="false" ht="15" hidden="false" customHeight="false" outlineLevel="0" collapsed="false">
      <c r="A1380" s="37" t="s">
        <v>3712</v>
      </c>
      <c r="B1380" s="37" t="s">
        <v>570</v>
      </c>
      <c r="C1380" s="37" t="s">
        <v>68</v>
      </c>
      <c r="D1380" s="37" t="s">
        <v>789</v>
      </c>
      <c r="E1380" s="38" t="n">
        <v>45765</v>
      </c>
      <c r="F1380" s="38" t="n">
        <v>45809</v>
      </c>
      <c r="G1380" s="38" t="n">
        <v>45845</v>
      </c>
      <c r="H1380" s="37" t="n">
        <v>270</v>
      </c>
      <c r="I1380" s="37" t="n">
        <v>8</v>
      </c>
      <c r="J1380" s="37" t="n">
        <v>1</v>
      </c>
      <c r="K1380" s="39" t="n">
        <v>27803</v>
      </c>
      <c r="L1380" s="37" t="s">
        <v>114</v>
      </c>
      <c r="M1380" s="37" t="n">
        <f aca="false">IF(OR(E1380="",F1380=""),"",F1380-E1380)</f>
        <v>44</v>
      </c>
      <c r="N1380" s="37" t="n">
        <f aca="false">IF(OR(E1380="",G1380=""),"",G1380-E1380)</f>
        <v>80</v>
      </c>
    </row>
    <row r="1381" customFormat="false" ht="15" hidden="false" customHeight="false" outlineLevel="0" collapsed="false">
      <c r="A1381" s="37" t="s">
        <v>3713</v>
      </c>
      <c r="B1381" s="37" t="s">
        <v>712</v>
      </c>
      <c r="C1381" s="37" t="s">
        <v>63</v>
      </c>
      <c r="D1381" s="37" t="s">
        <v>529</v>
      </c>
      <c r="E1381" s="38" t="n">
        <v>45283</v>
      </c>
      <c r="F1381" s="38" t="n">
        <v>45307</v>
      </c>
      <c r="G1381" s="38" t="n">
        <v>45332</v>
      </c>
      <c r="H1381" s="37" t="n">
        <v>24</v>
      </c>
      <c r="I1381" s="37" t="n">
        <v>8</v>
      </c>
      <c r="J1381" s="37" t="n">
        <v>1</v>
      </c>
      <c r="K1381" s="39" t="n">
        <v>50059</v>
      </c>
      <c r="L1381" s="37" t="s">
        <v>113</v>
      </c>
      <c r="M1381" s="37" t="n">
        <f aca="false">IF(OR(E1381="",F1381=""),"",F1381-E1381)</f>
        <v>24</v>
      </c>
      <c r="N1381" s="37" t="n">
        <f aca="false">IF(OR(E1381="",G1381=""),"",G1381-E1381)</f>
        <v>49</v>
      </c>
    </row>
    <row r="1382" customFormat="false" ht="15" hidden="false" customHeight="false" outlineLevel="0" collapsed="false">
      <c r="A1382" s="37" t="s">
        <v>3714</v>
      </c>
      <c r="B1382" s="37" t="s">
        <v>1852</v>
      </c>
      <c r="C1382" s="37" t="s">
        <v>60</v>
      </c>
      <c r="D1382" s="37" t="s">
        <v>393</v>
      </c>
      <c r="E1382" s="38" t="n">
        <v>45581</v>
      </c>
      <c r="F1382" s="38" t="n">
        <v>45585</v>
      </c>
      <c r="G1382" s="38" t="n">
        <v>45620</v>
      </c>
      <c r="H1382" s="37" t="n">
        <v>44</v>
      </c>
      <c r="I1382" s="37" t="n">
        <v>5</v>
      </c>
      <c r="J1382" s="37" t="n">
        <v>1</v>
      </c>
      <c r="K1382" s="39" t="n">
        <v>27094</v>
      </c>
      <c r="L1382" s="37" t="s">
        <v>112</v>
      </c>
      <c r="M1382" s="37" t="n">
        <f aca="false">IF(OR(E1382="",F1382=""),"",F1382-E1382)</f>
        <v>4</v>
      </c>
      <c r="N1382" s="37" t="n">
        <f aca="false">IF(OR(E1382="",G1382=""),"",G1382-E1382)</f>
        <v>39</v>
      </c>
    </row>
    <row r="1383" customFormat="false" ht="15" hidden="false" customHeight="false" outlineLevel="0" collapsed="false">
      <c r="A1383" s="37" t="s">
        <v>3715</v>
      </c>
      <c r="B1383" s="37" t="s">
        <v>1853</v>
      </c>
      <c r="C1383" s="37" t="s">
        <v>68</v>
      </c>
      <c r="D1383" s="37" t="s">
        <v>403</v>
      </c>
      <c r="E1383" s="38" t="n">
        <v>42378</v>
      </c>
      <c r="F1383" s="38" t="n">
        <v>42395</v>
      </c>
      <c r="G1383" s="38" t="n">
        <v>42414</v>
      </c>
      <c r="H1383" s="37" t="n">
        <v>67</v>
      </c>
      <c r="I1383" s="37" t="n">
        <v>6</v>
      </c>
      <c r="J1383" s="37" t="n">
        <v>2</v>
      </c>
      <c r="K1383" s="39" t="n">
        <v>18401</v>
      </c>
      <c r="L1383" s="37" t="s">
        <v>112</v>
      </c>
      <c r="M1383" s="37" t="n">
        <f aca="false">IF(OR(E1383="",F1383=""),"",F1383-E1383)</f>
        <v>17</v>
      </c>
      <c r="N1383" s="37" t="n">
        <f aca="false">IF(OR(E1383="",G1383=""),"",G1383-E1383)</f>
        <v>36</v>
      </c>
    </row>
    <row r="1384" customFormat="false" ht="15" hidden="false" customHeight="false" outlineLevel="0" collapsed="false">
      <c r="A1384" s="37" t="s">
        <v>3716</v>
      </c>
      <c r="B1384" s="37" t="s">
        <v>1249</v>
      </c>
      <c r="C1384" s="37" t="s">
        <v>62</v>
      </c>
      <c r="D1384" s="37" t="s">
        <v>485</v>
      </c>
      <c r="E1384" s="38" t="n">
        <v>45869</v>
      </c>
      <c r="F1384" s="38" t="n">
        <v>45872</v>
      </c>
      <c r="G1384" s="38" t="n">
        <v>45911</v>
      </c>
      <c r="H1384" s="37" t="n">
        <v>63</v>
      </c>
      <c r="I1384" s="37" t="n">
        <v>6</v>
      </c>
      <c r="J1384" s="37" t="n">
        <v>1</v>
      </c>
      <c r="K1384" s="39" t="n">
        <v>59323</v>
      </c>
      <c r="L1384" s="37" t="s">
        <v>111</v>
      </c>
      <c r="M1384" s="37" t="n">
        <f aca="false">IF(OR(E1384="",F1384=""),"",F1384-E1384)</f>
        <v>3</v>
      </c>
      <c r="N1384" s="37" t="n">
        <f aca="false">IF(OR(E1384="",G1384=""),"",G1384-E1384)</f>
        <v>42</v>
      </c>
    </row>
    <row r="1385" customFormat="false" ht="15" hidden="false" customHeight="false" outlineLevel="0" collapsed="false">
      <c r="A1385" s="37" t="s">
        <v>3717</v>
      </c>
      <c r="B1385" s="37" t="s">
        <v>1854</v>
      </c>
      <c r="C1385" s="37" t="s">
        <v>61</v>
      </c>
      <c r="D1385" s="37" t="s">
        <v>573</v>
      </c>
      <c r="E1385" s="38" t="n">
        <v>44614</v>
      </c>
      <c r="F1385" s="38" t="n">
        <v>44630</v>
      </c>
      <c r="G1385" s="38" t="n">
        <v>44649</v>
      </c>
      <c r="H1385" s="37" t="n">
        <v>66</v>
      </c>
      <c r="I1385" s="37" t="n">
        <v>3</v>
      </c>
      <c r="J1385" s="37" t="n">
        <v>1</v>
      </c>
      <c r="K1385" s="39" t="n">
        <v>78976</v>
      </c>
      <c r="L1385" s="37" t="s">
        <v>112</v>
      </c>
      <c r="M1385" s="37" t="n">
        <f aca="false">IF(OR(E1385="",F1385=""),"",F1385-E1385)</f>
        <v>16</v>
      </c>
      <c r="N1385" s="37" t="n">
        <f aca="false">IF(OR(E1385="",G1385=""),"",G1385-E1385)</f>
        <v>35</v>
      </c>
    </row>
    <row r="1386" customFormat="false" ht="15" hidden="false" customHeight="false" outlineLevel="0" collapsed="false">
      <c r="A1386" s="37" t="s">
        <v>3718</v>
      </c>
      <c r="B1386" s="37" t="s">
        <v>807</v>
      </c>
      <c r="C1386" s="37" t="s">
        <v>63</v>
      </c>
      <c r="D1386" s="37" t="s">
        <v>529</v>
      </c>
      <c r="E1386" s="38" t="n">
        <v>44765</v>
      </c>
      <c r="F1386" s="38" t="n">
        <v>44760</v>
      </c>
      <c r="G1386" s="38" t="n">
        <v>44795</v>
      </c>
      <c r="H1386" s="37" t="n">
        <v>73</v>
      </c>
      <c r="I1386" s="37" t="n">
        <v>7</v>
      </c>
      <c r="J1386" s="37" t="n">
        <v>1</v>
      </c>
      <c r="K1386" s="39" t="n">
        <v>16939</v>
      </c>
      <c r="L1386" s="37" t="s">
        <v>112</v>
      </c>
      <c r="M1386" s="37" t="n">
        <f aca="false">IF(OR(E1386="",F1386=""),"",F1386-E1386)</f>
        <v>-5</v>
      </c>
      <c r="N1386" s="37" t="n">
        <f aca="false">IF(OR(E1386="",G1386=""),"",G1386-E1386)</f>
        <v>30</v>
      </c>
    </row>
    <row r="1387" customFormat="false" ht="15" hidden="false" customHeight="false" outlineLevel="0" collapsed="false">
      <c r="A1387" s="37" t="s">
        <v>3719</v>
      </c>
      <c r="B1387" s="37" t="s">
        <v>868</v>
      </c>
      <c r="C1387" s="37" t="s">
        <v>62</v>
      </c>
      <c r="D1387" s="37" t="s">
        <v>481</v>
      </c>
      <c r="E1387" s="38" t="n">
        <v>42877</v>
      </c>
      <c r="F1387" s="38" t="n">
        <v>42872</v>
      </c>
      <c r="G1387" s="38" t="n">
        <v>42904</v>
      </c>
      <c r="H1387" s="37" t="n">
        <v>109</v>
      </c>
      <c r="I1387" s="37" t="n">
        <v>9</v>
      </c>
      <c r="J1387" s="37" t="n">
        <v>1</v>
      </c>
      <c r="K1387" s="39" t="n">
        <v>39015</v>
      </c>
      <c r="L1387" s="37" t="s">
        <v>113</v>
      </c>
      <c r="M1387" s="37" t="n">
        <f aca="false">IF(OR(E1387="",F1387=""),"",F1387-E1387)</f>
        <v>-5</v>
      </c>
      <c r="N1387" s="37" t="n">
        <f aca="false">IF(OR(E1387="",G1387=""),"",G1387-E1387)</f>
        <v>27</v>
      </c>
    </row>
    <row r="1388" customFormat="false" ht="15" hidden="false" customHeight="false" outlineLevel="0" collapsed="false">
      <c r="A1388" s="37" t="s">
        <v>3720</v>
      </c>
      <c r="B1388" s="37" t="s">
        <v>1855</v>
      </c>
      <c r="C1388" s="37" t="s">
        <v>60</v>
      </c>
      <c r="D1388" s="37" t="s">
        <v>520</v>
      </c>
      <c r="E1388" s="38" t="n">
        <v>45169</v>
      </c>
      <c r="F1388" s="38" t="n">
        <v>45202</v>
      </c>
      <c r="G1388" s="38" t="n">
        <v>45234</v>
      </c>
      <c r="H1388" s="37" t="n">
        <v>41</v>
      </c>
      <c r="I1388" s="37" t="n">
        <v>5</v>
      </c>
      <c r="J1388" s="37" t="n">
        <v>2</v>
      </c>
      <c r="K1388" s="39" t="n">
        <v>20391</v>
      </c>
      <c r="L1388" s="37" t="s">
        <v>113</v>
      </c>
      <c r="M1388" s="37" t="n">
        <f aca="false">IF(OR(E1388="",F1388=""),"",F1388-E1388)</f>
        <v>33</v>
      </c>
      <c r="N1388" s="37" t="n">
        <f aca="false">IF(OR(E1388="",G1388=""),"",G1388-E1388)</f>
        <v>65</v>
      </c>
    </row>
    <row r="1389" customFormat="false" ht="15" hidden="false" customHeight="false" outlineLevel="0" collapsed="false">
      <c r="A1389" s="37" t="s">
        <v>3721</v>
      </c>
      <c r="B1389" s="37" t="s">
        <v>1856</v>
      </c>
      <c r="C1389" s="37" t="s">
        <v>60</v>
      </c>
      <c r="D1389" s="37" t="s">
        <v>470</v>
      </c>
      <c r="E1389" s="38" t="n">
        <v>45601</v>
      </c>
      <c r="F1389" s="38" t="n">
        <v>45601</v>
      </c>
      <c r="G1389" s="38" t="n">
        <v>45653</v>
      </c>
      <c r="H1389" s="37" t="n">
        <v>8</v>
      </c>
      <c r="I1389" s="37" t="n">
        <v>10</v>
      </c>
      <c r="J1389" s="37" t="n">
        <v>1</v>
      </c>
      <c r="K1389" s="39" t="n">
        <v>39204</v>
      </c>
      <c r="L1389" s="37" t="s">
        <v>112</v>
      </c>
      <c r="M1389" s="37" t="n">
        <f aca="false">IF(OR(E1389="",F1389=""),"",F1389-E1389)</f>
        <v>0</v>
      </c>
      <c r="N1389" s="37" t="n">
        <f aca="false">IF(OR(E1389="",G1389=""),"",G1389-E1389)</f>
        <v>52</v>
      </c>
    </row>
    <row r="1390" customFormat="false" ht="15" hidden="false" customHeight="false" outlineLevel="0" collapsed="false">
      <c r="A1390" s="37" t="s">
        <v>3722</v>
      </c>
      <c r="B1390" s="37" t="s">
        <v>1857</v>
      </c>
      <c r="C1390" s="37" t="s">
        <v>63</v>
      </c>
      <c r="D1390" s="37" t="s">
        <v>626</v>
      </c>
      <c r="E1390" s="38" t="n">
        <v>43062</v>
      </c>
      <c r="F1390" s="38" t="n">
        <v>43116</v>
      </c>
      <c r="G1390" s="38" t="n">
        <v>43132</v>
      </c>
      <c r="H1390" s="37" t="n">
        <v>106</v>
      </c>
      <c r="I1390" s="37" t="n">
        <v>10</v>
      </c>
      <c r="J1390" s="37" t="n">
        <v>1</v>
      </c>
      <c r="K1390" s="39" t="n">
        <v>70498</v>
      </c>
      <c r="L1390" s="37" t="s">
        <v>112</v>
      </c>
      <c r="M1390" s="37" t="n">
        <f aca="false">IF(OR(E1390="",F1390=""),"",F1390-E1390)</f>
        <v>54</v>
      </c>
      <c r="N1390" s="37" t="n">
        <f aca="false">IF(OR(E1390="",G1390=""),"",G1390-E1390)</f>
        <v>70</v>
      </c>
    </row>
    <row r="1391" customFormat="false" ht="15" hidden="false" customHeight="false" outlineLevel="0" collapsed="false">
      <c r="A1391" s="37" t="s">
        <v>3723</v>
      </c>
      <c r="B1391" s="37" t="s">
        <v>1858</v>
      </c>
      <c r="C1391" s="37" t="s">
        <v>62</v>
      </c>
      <c r="D1391" s="37" t="s">
        <v>352</v>
      </c>
      <c r="E1391" s="38" t="n">
        <v>45622</v>
      </c>
      <c r="F1391" s="38" t="n">
        <v>45625</v>
      </c>
      <c r="G1391" s="38" t="n">
        <v>45672</v>
      </c>
      <c r="H1391" s="37" t="n">
        <v>143</v>
      </c>
      <c r="I1391" s="37" t="n">
        <v>8</v>
      </c>
      <c r="J1391" s="37" t="n">
        <v>1</v>
      </c>
      <c r="K1391" s="39" t="n">
        <v>19289</v>
      </c>
      <c r="L1391" s="37" t="s">
        <v>114</v>
      </c>
      <c r="M1391" s="37" t="n">
        <f aca="false">IF(OR(E1391="",F1391=""),"",F1391-E1391)</f>
        <v>3</v>
      </c>
      <c r="N1391" s="37" t="n">
        <f aca="false">IF(OR(E1391="",G1391=""),"",G1391-E1391)</f>
        <v>50</v>
      </c>
    </row>
    <row r="1392" customFormat="false" ht="15" hidden="false" customHeight="false" outlineLevel="0" collapsed="false">
      <c r="A1392" s="37" t="s">
        <v>3724</v>
      </c>
      <c r="B1392" s="37" t="s">
        <v>1859</v>
      </c>
      <c r="C1392" s="37" t="s">
        <v>66</v>
      </c>
      <c r="D1392" s="37" t="s">
        <v>687</v>
      </c>
      <c r="E1392" s="38" t="n">
        <v>45094</v>
      </c>
      <c r="F1392" s="38" t="n">
        <v>45142</v>
      </c>
      <c r="G1392" s="38" t="n">
        <v>45183</v>
      </c>
      <c r="H1392" s="37" t="n">
        <v>49</v>
      </c>
      <c r="I1392" s="37" t="n">
        <v>5</v>
      </c>
      <c r="J1392" s="37" t="n">
        <v>2</v>
      </c>
      <c r="K1392" s="39" t="n">
        <v>45440</v>
      </c>
      <c r="L1392" s="37" t="s">
        <v>112</v>
      </c>
      <c r="M1392" s="37" t="n">
        <f aca="false">IF(OR(E1392="",F1392=""),"",F1392-E1392)</f>
        <v>48</v>
      </c>
      <c r="N1392" s="37" t="n">
        <f aca="false">IF(OR(E1392="",G1392=""),"",G1392-E1392)</f>
        <v>89</v>
      </c>
    </row>
    <row r="1393" customFormat="false" ht="15" hidden="false" customHeight="false" outlineLevel="0" collapsed="false">
      <c r="A1393" s="37" t="s">
        <v>3725</v>
      </c>
      <c r="B1393" s="37" t="s">
        <v>1860</v>
      </c>
      <c r="C1393" s="37" t="s">
        <v>60</v>
      </c>
      <c r="D1393" s="37" t="s">
        <v>470</v>
      </c>
      <c r="E1393" s="38" t="n">
        <v>42650</v>
      </c>
      <c r="F1393" s="38" t="n">
        <v>42656</v>
      </c>
      <c r="G1393" s="38" t="n">
        <v>42699</v>
      </c>
      <c r="H1393" s="37" t="n">
        <v>37</v>
      </c>
      <c r="I1393" s="37" t="n">
        <v>7</v>
      </c>
      <c r="J1393" s="37" t="n">
        <v>2</v>
      </c>
      <c r="K1393" s="39" t="n">
        <v>33452</v>
      </c>
      <c r="L1393" s="37" t="s">
        <v>113</v>
      </c>
      <c r="M1393" s="37" t="n">
        <f aca="false">IF(OR(E1393="",F1393=""),"",F1393-E1393)</f>
        <v>6</v>
      </c>
      <c r="N1393" s="37" t="n">
        <f aca="false">IF(OR(E1393="",G1393=""),"",G1393-E1393)</f>
        <v>49</v>
      </c>
    </row>
    <row r="1394" customFormat="false" ht="15" hidden="false" customHeight="false" outlineLevel="0" collapsed="false">
      <c r="A1394" s="37" t="s">
        <v>3726</v>
      </c>
      <c r="B1394" s="37" t="s">
        <v>1861</v>
      </c>
      <c r="C1394" s="37" t="s">
        <v>60</v>
      </c>
      <c r="D1394" s="37" t="s">
        <v>366</v>
      </c>
      <c r="E1394" s="38" t="n">
        <v>46095</v>
      </c>
      <c r="F1394" s="38" t="n">
        <v>46082</v>
      </c>
      <c r="G1394" s="38" t="n">
        <v>46119</v>
      </c>
      <c r="H1394" s="37" t="n">
        <v>55</v>
      </c>
      <c r="I1394" s="37" t="n">
        <v>7</v>
      </c>
      <c r="J1394" s="37" t="n">
        <v>3</v>
      </c>
      <c r="K1394" s="39" t="n">
        <v>67798</v>
      </c>
      <c r="L1394" s="37" t="s">
        <v>113</v>
      </c>
      <c r="M1394" s="37" t="n">
        <f aca="false">IF(OR(E1394="",F1394=""),"",F1394-E1394)</f>
        <v>-13</v>
      </c>
      <c r="N1394" s="37" t="n">
        <f aca="false">IF(OR(E1394="",G1394=""),"",G1394-E1394)</f>
        <v>24</v>
      </c>
    </row>
    <row r="1395" customFormat="false" ht="15" hidden="false" customHeight="false" outlineLevel="0" collapsed="false">
      <c r="A1395" s="37" t="s">
        <v>3727</v>
      </c>
      <c r="B1395" s="37" t="s">
        <v>1862</v>
      </c>
      <c r="C1395" s="37" t="s">
        <v>66</v>
      </c>
      <c r="D1395" s="37" t="s">
        <v>687</v>
      </c>
      <c r="E1395" s="38" t="n">
        <v>46206</v>
      </c>
      <c r="F1395" s="38" t="n">
        <v>46214</v>
      </c>
      <c r="G1395" s="38" t="n">
        <v>46245</v>
      </c>
      <c r="H1395" s="37" t="n">
        <v>62</v>
      </c>
      <c r="I1395" s="37" t="n">
        <v>5</v>
      </c>
      <c r="J1395" s="37" t="n">
        <v>1</v>
      </c>
      <c r="K1395" s="39" t="n">
        <v>34952</v>
      </c>
      <c r="L1395" s="37" t="s">
        <v>111</v>
      </c>
      <c r="M1395" s="37" t="n">
        <f aca="false">IF(OR(E1395="",F1395=""),"",F1395-E1395)</f>
        <v>8</v>
      </c>
      <c r="N1395" s="37" t="n">
        <f aca="false">IF(OR(E1395="",G1395=""),"",G1395-E1395)</f>
        <v>39</v>
      </c>
    </row>
    <row r="1396" customFormat="false" ht="15" hidden="false" customHeight="false" outlineLevel="0" collapsed="false">
      <c r="A1396" s="37" t="s">
        <v>3728</v>
      </c>
      <c r="B1396" s="37" t="s">
        <v>1863</v>
      </c>
      <c r="C1396" s="37" t="s">
        <v>60</v>
      </c>
      <c r="D1396" s="37" t="s">
        <v>393</v>
      </c>
      <c r="E1396" s="38" t="n">
        <v>42240</v>
      </c>
      <c r="F1396" s="38" t="n">
        <v>42285</v>
      </c>
      <c r="G1396" s="38" t="n">
        <v>42313</v>
      </c>
      <c r="H1396" s="37" t="n">
        <v>45</v>
      </c>
      <c r="I1396" s="37" t="n">
        <v>5</v>
      </c>
      <c r="J1396" s="37" t="n">
        <v>1</v>
      </c>
      <c r="K1396" s="39" t="n">
        <v>24880</v>
      </c>
      <c r="L1396" s="37" t="s">
        <v>112</v>
      </c>
      <c r="M1396" s="37" t="n">
        <f aca="false">IF(OR(E1396="",F1396=""),"",F1396-E1396)</f>
        <v>45</v>
      </c>
      <c r="N1396" s="37" t="n">
        <f aca="false">IF(OR(E1396="",G1396=""),"",G1396-E1396)</f>
        <v>73</v>
      </c>
    </row>
    <row r="1397" customFormat="false" ht="15" hidden="false" customHeight="false" outlineLevel="0" collapsed="false">
      <c r="A1397" s="37" t="s">
        <v>3729</v>
      </c>
      <c r="B1397" s="37" t="s">
        <v>714</v>
      </c>
      <c r="C1397" s="37" t="s">
        <v>61</v>
      </c>
      <c r="D1397" s="37" t="s">
        <v>423</v>
      </c>
      <c r="E1397" s="38" t="n">
        <v>44919</v>
      </c>
      <c r="F1397" s="38" t="n">
        <v>44932</v>
      </c>
      <c r="G1397" s="38" t="n">
        <v>44947</v>
      </c>
      <c r="H1397" s="37" t="n">
        <v>106</v>
      </c>
      <c r="I1397" s="37" t="n">
        <v>8</v>
      </c>
      <c r="J1397" s="37" t="n">
        <v>1</v>
      </c>
      <c r="K1397" s="39" t="n">
        <v>39173</v>
      </c>
      <c r="L1397" s="37" t="s">
        <v>114</v>
      </c>
      <c r="M1397" s="37" t="n">
        <f aca="false">IF(OR(E1397="",F1397=""),"",F1397-E1397)</f>
        <v>13</v>
      </c>
      <c r="N1397" s="37" t="n">
        <f aca="false">IF(OR(E1397="",G1397=""),"",G1397-E1397)</f>
        <v>28</v>
      </c>
    </row>
    <row r="1398" customFormat="false" ht="15" hidden="false" customHeight="false" outlineLevel="0" collapsed="false">
      <c r="A1398" s="37" t="s">
        <v>3730</v>
      </c>
      <c r="B1398" s="37" t="s">
        <v>1864</v>
      </c>
      <c r="C1398" s="37" t="s">
        <v>60</v>
      </c>
      <c r="D1398" s="37" t="s">
        <v>393</v>
      </c>
      <c r="E1398" s="38" t="n">
        <v>42366</v>
      </c>
      <c r="F1398" s="38" t="n">
        <v>42365</v>
      </c>
      <c r="G1398" s="38" t="n">
        <v>42409</v>
      </c>
      <c r="H1398" s="37" t="n">
        <v>122</v>
      </c>
      <c r="I1398" s="37" t="n">
        <v>9</v>
      </c>
      <c r="J1398" s="37" t="n">
        <v>1</v>
      </c>
      <c r="K1398" s="39" t="n">
        <v>53069</v>
      </c>
      <c r="L1398" s="37" t="s">
        <v>113</v>
      </c>
      <c r="M1398" s="37" t="n">
        <f aca="false">IF(OR(E1398="",F1398=""),"",F1398-E1398)</f>
        <v>-1</v>
      </c>
      <c r="N1398" s="37" t="n">
        <f aca="false">IF(OR(E1398="",G1398=""),"",G1398-E1398)</f>
        <v>43</v>
      </c>
    </row>
    <row r="1399" customFormat="false" ht="15" hidden="false" customHeight="false" outlineLevel="0" collapsed="false">
      <c r="A1399" s="37" t="s">
        <v>3731</v>
      </c>
      <c r="B1399" s="37" t="s">
        <v>1075</v>
      </c>
      <c r="C1399" s="37" t="s">
        <v>62</v>
      </c>
      <c r="D1399" s="37" t="s">
        <v>420</v>
      </c>
      <c r="E1399" s="38" t="n">
        <v>44934</v>
      </c>
      <c r="F1399" s="38" t="n">
        <v>45018</v>
      </c>
      <c r="G1399" s="38" t="n">
        <v>45048</v>
      </c>
      <c r="H1399" s="37" t="n">
        <v>97</v>
      </c>
      <c r="I1399" s="37" t="n">
        <v>4</v>
      </c>
      <c r="J1399" s="37" t="n">
        <v>3</v>
      </c>
      <c r="K1399" s="39" t="n">
        <v>67875</v>
      </c>
      <c r="L1399" s="37" t="s">
        <v>113</v>
      </c>
      <c r="M1399" s="37" t="n">
        <f aca="false">IF(OR(E1399="",F1399=""),"",F1399-E1399)</f>
        <v>84</v>
      </c>
      <c r="N1399" s="37" t="n">
        <f aca="false">IF(OR(E1399="",G1399=""),"",G1399-E1399)</f>
        <v>114</v>
      </c>
    </row>
    <row r="1400" customFormat="false" ht="15" hidden="false" customHeight="false" outlineLevel="0" collapsed="false">
      <c r="A1400" s="37" t="s">
        <v>3732</v>
      </c>
      <c r="B1400" s="37" t="s">
        <v>1865</v>
      </c>
      <c r="C1400" s="37" t="s">
        <v>65</v>
      </c>
      <c r="D1400" s="37" t="s">
        <v>376</v>
      </c>
      <c r="E1400" s="38" t="n">
        <v>45596</v>
      </c>
      <c r="F1400" s="38" t="n">
        <v>45645</v>
      </c>
      <c r="G1400" s="38" t="n">
        <v>45680</v>
      </c>
      <c r="H1400" s="37" t="n">
        <v>16</v>
      </c>
      <c r="I1400" s="37" t="n">
        <v>14</v>
      </c>
      <c r="J1400" s="37" t="n">
        <v>1</v>
      </c>
      <c r="K1400" s="39" t="n">
        <v>83112</v>
      </c>
      <c r="L1400" s="37" t="s">
        <v>111</v>
      </c>
      <c r="M1400" s="37" t="n">
        <f aca="false">IF(OR(E1400="",F1400=""),"",F1400-E1400)</f>
        <v>49</v>
      </c>
      <c r="N1400" s="37" t="n">
        <f aca="false">IF(OR(E1400="",G1400=""),"",G1400-E1400)</f>
        <v>84</v>
      </c>
    </row>
    <row r="1401" customFormat="false" ht="15" hidden="false" customHeight="false" outlineLevel="0" collapsed="false">
      <c r="A1401" s="37" t="s">
        <v>3733</v>
      </c>
      <c r="B1401" s="37" t="s">
        <v>1866</v>
      </c>
      <c r="C1401" s="37" t="s">
        <v>65</v>
      </c>
      <c r="D1401" s="37" t="s">
        <v>376</v>
      </c>
      <c r="E1401" s="38" t="n">
        <v>45682</v>
      </c>
      <c r="F1401" s="38" t="n">
        <v>45682</v>
      </c>
      <c r="G1401" s="38" t="n">
        <v>45715</v>
      </c>
      <c r="H1401" s="37" t="n">
        <v>32</v>
      </c>
      <c r="I1401" s="37" t="n">
        <v>8</v>
      </c>
      <c r="J1401" s="37" t="n">
        <v>1</v>
      </c>
      <c r="K1401" s="39" t="n">
        <v>81517</v>
      </c>
      <c r="L1401" s="37" t="s">
        <v>114</v>
      </c>
      <c r="M1401" s="37" t="n">
        <f aca="false">IF(OR(E1401="",F1401=""),"",F1401-E1401)</f>
        <v>0</v>
      </c>
      <c r="N1401" s="37" t="n">
        <f aca="false">IF(OR(E1401="",G1401=""),"",G1401-E1401)</f>
        <v>33</v>
      </c>
    </row>
    <row r="1402" customFormat="false" ht="15" hidden="false" customHeight="false" outlineLevel="0" collapsed="false">
      <c r="A1402" s="37" t="s">
        <v>3734</v>
      </c>
      <c r="B1402" s="37" t="s">
        <v>1867</v>
      </c>
      <c r="C1402" s="37" t="s">
        <v>63</v>
      </c>
      <c r="D1402" s="37" t="s">
        <v>388</v>
      </c>
      <c r="E1402" s="38" t="n">
        <v>42054</v>
      </c>
      <c r="F1402" s="38" t="n">
        <v>42078</v>
      </c>
      <c r="G1402" s="38" t="n">
        <v>42114</v>
      </c>
      <c r="H1402" s="37" t="n">
        <v>96</v>
      </c>
      <c r="I1402" s="37" t="n">
        <v>13</v>
      </c>
      <c r="J1402" s="37" t="n">
        <v>1</v>
      </c>
      <c r="K1402" s="39" t="n">
        <v>29197</v>
      </c>
      <c r="L1402" s="37" t="s">
        <v>111</v>
      </c>
      <c r="M1402" s="37" t="n">
        <f aca="false">IF(OR(E1402="",F1402=""),"",F1402-E1402)</f>
        <v>24</v>
      </c>
      <c r="N1402" s="37" t="n">
        <f aca="false">IF(OR(E1402="",G1402=""),"",G1402-E1402)</f>
        <v>60</v>
      </c>
    </row>
    <row r="1403" customFormat="false" ht="15" hidden="false" customHeight="false" outlineLevel="0" collapsed="false">
      <c r="A1403" s="37" t="s">
        <v>3735</v>
      </c>
      <c r="B1403" s="37" t="s">
        <v>738</v>
      </c>
      <c r="C1403" s="37" t="s">
        <v>64</v>
      </c>
      <c r="D1403" s="37" t="s">
        <v>457</v>
      </c>
      <c r="E1403" s="38" t="n">
        <v>42993</v>
      </c>
      <c r="F1403" s="38" t="n">
        <v>43010</v>
      </c>
      <c r="G1403" s="38" t="n">
        <v>43052</v>
      </c>
      <c r="H1403" s="37" t="n">
        <v>64</v>
      </c>
      <c r="I1403" s="37" t="n">
        <v>10</v>
      </c>
      <c r="J1403" s="37" t="n">
        <v>1</v>
      </c>
      <c r="K1403" s="39" t="n">
        <v>23124</v>
      </c>
      <c r="L1403" s="37" t="s">
        <v>114</v>
      </c>
      <c r="M1403" s="37" t="n">
        <f aca="false">IF(OR(E1403="",F1403=""),"",F1403-E1403)</f>
        <v>17</v>
      </c>
      <c r="N1403" s="37" t="n">
        <f aca="false">IF(OR(E1403="",G1403=""),"",G1403-E1403)</f>
        <v>59</v>
      </c>
    </row>
    <row r="1404" customFormat="false" ht="15" hidden="false" customHeight="false" outlineLevel="0" collapsed="false">
      <c r="A1404" s="37" t="s">
        <v>3736</v>
      </c>
      <c r="B1404" s="37" t="s">
        <v>1868</v>
      </c>
      <c r="C1404" s="37" t="s">
        <v>66</v>
      </c>
      <c r="D1404" s="37" t="s">
        <v>504</v>
      </c>
      <c r="E1404" s="38" t="n">
        <v>44615</v>
      </c>
      <c r="F1404" s="38" t="n">
        <v>44610</v>
      </c>
      <c r="G1404" s="38" t="n">
        <v>44659</v>
      </c>
      <c r="H1404" s="37" t="n">
        <v>68</v>
      </c>
      <c r="I1404" s="37" t="n">
        <v>4</v>
      </c>
      <c r="J1404" s="37" t="n">
        <v>1</v>
      </c>
      <c r="K1404" s="39" t="n">
        <v>34821</v>
      </c>
      <c r="L1404" s="37" t="s">
        <v>111</v>
      </c>
      <c r="M1404" s="37" t="n">
        <f aca="false">IF(OR(E1404="",F1404=""),"",F1404-E1404)</f>
        <v>-5</v>
      </c>
      <c r="N1404" s="37" t="n">
        <f aca="false">IF(OR(E1404="",G1404=""),"",G1404-E1404)</f>
        <v>44</v>
      </c>
    </row>
    <row r="1405" customFormat="false" ht="15" hidden="false" customHeight="false" outlineLevel="0" collapsed="false">
      <c r="A1405" s="37" t="s">
        <v>3737</v>
      </c>
      <c r="B1405" s="37" t="s">
        <v>1051</v>
      </c>
      <c r="C1405" s="37" t="s">
        <v>60</v>
      </c>
      <c r="D1405" s="37" t="s">
        <v>407</v>
      </c>
      <c r="E1405" s="38" t="n">
        <v>45447</v>
      </c>
      <c r="F1405" s="38" t="n">
        <v>45468</v>
      </c>
      <c r="G1405" s="38" t="n">
        <v>45514</v>
      </c>
      <c r="H1405" s="37" t="n">
        <v>107</v>
      </c>
      <c r="I1405" s="37" t="n">
        <v>12</v>
      </c>
      <c r="J1405" s="37" t="n">
        <v>3</v>
      </c>
      <c r="K1405" s="39" t="n">
        <v>9717</v>
      </c>
      <c r="L1405" s="37" t="s">
        <v>112</v>
      </c>
      <c r="M1405" s="37" t="n">
        <f aca="false">IF(OR(E1405="",F1405=""),"",F1405-E1405)</f>
        <v>21</v>
      </c>
      <c r="N1405" s="37" t="n">
        <f aca="false">IF(OR(E1405="",G1405=""),"",G1405-E1405)</f>
        <v>67</v>
      </c>
    </row>
    <row r="1406" customFormat="false" ht="15" hidden="false" customHeight="false" outlineLevel="0" collapsed="false">
      <c r="A1406" s="37" t="s">
        <v>3738</v>
      </c>
      <c r="B1406" s="37" t="s">
        <v>1869</v>
      </c>
      <c r="C1406" s="37" t="s">
        <v>63</v>
      </c>
      <c r="D1406" s="37" t="s">
        <v>371</v>
      </c>
      <c r="E1406" s="38" t="n">
        <v>46053</v>
      </c>
      <c r="F1406" s="38" t="n">
        <v>46108</v>
      </c>
      <c r="G1406" s="38" t="n">
        <v>46125</v>
      </c>
      <c r="H1406" s="37" t="n">
        <v>138</v>
      </c>
      <c r="I1406" s="37" t="n">
        <v>10</v>
      </c>
      <c r="J1406" s="37" t="n">
        <v>3</v>
      </c>
      <c r="K1406" s="39" t="n">
        <v>30042</v>
      </c>
      <c r="L1406" s="37" t="s">
        <v>112</v>
      </c>
      <c r="M1406" s="37" t="n">
        <f aca="false">IF(OR(E1406="",F1406=""),"",F1406-E1406)</f>
        <v>55</v>
      </c>
      <c r="N1406" s="37" t="n">
        <f aca="false">IF(OR(E1406="",G1406=""),"",G1406-E1406)</f>
        <v>72</v>
      </c>
    </row>
    <row r="1407" customFormat="false" ht="15" hidden="false" customHeight="false" outlineLevel="0" collapsed="false">
      <c r="A1407" s="37" t="s">
        <v>3739</v>
      </c>
      <c r="B1407" s="37" t="s">
        <v>1870</v>
      </c>
      <c r="C1407" s="37" t="s">
        <v>64</v>
      </c>
      <c r="D1407" s="37" t="s">
        <v>457</v>
      </c>
      <c r="E1407" s="38" t="n">
        <v>43251</v>
      </c>
      <c r="F1407" s="38" t="n">
        <v>43295</v>
      </c>
      <c r="G1407" s="38" t="n">
        <v>43320</v>
      </c>
      <c r="H1407" s="37" t="n">
        <v>68</v>
      </c>
      <c r="I1407" s="37" t="n">
        <v>9</v>
      </c>
      <c r="J1407" s="37" t="n">
        <v>1</v>
      </c>
      <c r="K1407" s="39" t="n">
        <v>48450</v>
      </c>
      <c r="L1407" s="37" t="s">
        <v>113</v>
      </c>
      <c r="M1407" s="37" t="n">
        <f aca="false">IF(OR(E1407="",F1407=""),"",F1407-E1407)</f>
        <v>44</v>
      </c>
      <c r="N1407" s="37" t="n">
        <f aca="false">IF(OR(E1407="",G1407=""),"",G1407-E1407)</f>
        <v>69</v>
      </c>
    </row>
    <row r="1408" customFormat="false" ht="15" hidden="false" customHeight="false" outlineLevel="0" collapsed="false">
      <c r="A1408" s="37" t="s">
        <v>3740</v>
      </c>
      <c r="B1408" s="37" t="s">
        <v>1871</v>
      </c>
      <c r="C1408" s="37" t="s">
        <v>67</v>
      </c>
      <c r="D1408" s="37" t="s">
        <v>357</v>
      </c>
      <c r="E1408" s="38" t="n">
        <v>45856</v>
      </c>
      <c r="F1408" s="38" t="n">
        <v>45841</v>
      </c>
      <c r="G1408" s="38" t="n">
        <v>45897</v>
      </c>
      <c r="H1408" s="37" t="n">
        <v>140</v>
      </c>
      <c r="I1408" s="37" t="n">
        <v>10</v>
      </c>
      <c r="J1408" s="37" t="n">
        <v>2</v>
      </c>
      <c r="K1408" s="39" t="n">
        <v>74338</v>
      </c>
      <c r="L1408" s="37" t="s">
        <v>114</v>
      </c>
      <c r="M1408" s="37" t="n">
        <f aca="false">IF(OR(E1408="",F1408=""),"",F1408-E1408)</f>
        <v>-15</v>
      </c>
      <c r="N1408" s="37" t="n">
        <f aca="false">IF(OR(E1408="",G1408=""),"",G1408-E1408)</f>
        <v>41</v>
      </c>
    </row>
    <row r="1409" customFormat="false" ht="15" hidden="false" customHeight="false" outlineLevel="0" collapsed="false">
      <c r="A1409" s="37" t="s">
        <v>3741</v>
      </c>
      <c r="B1409" s="37" t="s">
        <v>1872</v>
      </c>
      <c r="C1409" s="37" t="s">
        <v>61</v>
      </c>
      <c r="D1409" s="37" t="s">
        <v>573</v>
      </c>
      <c r="E1409" s="38" t="n">
        <v>44017</v>
      </c>
      <c r="F1409" s="38" t="n">
        <v>44014</v>
      </c>
      <c r="G1409" s="38" t="n">
        <v>44071</v>
      </c>
      <c r="H1409" s="37" t="n">
        <v>67</v>
      </c>
      <c r="I1409" s="37" t="n">
        <v>12</v>
      </c>
      <c r="J1409" s="37" t="n">
        <v>1</v>
      </c>
      <c r="K1409" s="39" t="n">
        <v>20815</v>
      </c>
      <c r="L1409" s="37" t="s">
        <v>113</v>
      </c>
      <c r="M1409" s="37" t="n">
        <f aca="false">IF(OR(E1409="",F1409=""),"",F1409-E1409)</f>
        <v>-3</v>
      </c>
      <c r="N1409" s="37" t="n">
        <f aca="false">IF(OR(E1409="",G1409=""),"",G1409-E1409)</f>
        <v>54</v>
      </c>
    </row>
    <row r="1410" customFormat="false" ht="15" hidden="false" customHeight="false" outlineLevel="0" collapsed="false">
      <c r="A1410" s="37" t="s">
        <v>3742</v>
      </c>
      <c r="B1410" s="37" t="s">
        <v>1873</v>
      </c>
      <c r="C1410" s="37" t="s">
        <v>63</v>
      </c>
      <c r="D1410" s="37" t="s">
        <v>626</v>
      </c>
      <c r="E1410" s="38" t="n">
        <v>43088</v>
      </c>
      <c r="F1410" s="38" t="n">
        <v>43093</v>
      </c>
      <c r="G1410" s="38" t="n">
        <v>43141</v>
      </c>
      <c r="H1410" s="37" t="n">
        <v>65</v>
      </c>
      <c r="I1410" s="37" t="n">
        <v>9</v>
      </c>
      <c r="J1410" s="37" t="n">
        <v>1</v>
      </c>
      <c r="K1410" s="39" t="n">
        <v>8980</v>
      </c>
      <c r="L1410" s="37" t="s">
        <v>112</v>
      </c>
      <c r="M1410" s="37" t="n">
        <f aca="false">IF(OR(E1410="",F1410=""),"",F1410-E1410)</f>
        <v>5</v>
      </c>
      <c r="N1410" s="37" t="n">
        <f aca="false">IF(OR(E1410="",G1410=""),"",G1410-E1410)</f>
        <v>53</v>
      </c>
    </row>
    <row r="1411" customFormat="false" ht="15" hidden="false" customHeight="false" outlineLevel="0" collapsed="false">
      <c r="A1411" s="37" t="s">
        <v>3743</v>
      </c>
      <c r="B1411" s="37" t="s">
        <v>482</v>
      </c>
      <c r="C1411" s="37" t="s">
        <v>62</v>
      </c>
      <c r="D1411" s="37" t="s">
        <v>485</v>
      </c>
      <c r="E1411" s="38" t="n">
        <v>41994</v>
      </c>
      <c r="F1411" s="38" t="n">
        <v>42013</v>
      </c>
      <c r="G1411" s="38" t="n">
        <v>42040</v>
      </c>
      <c r="H1411" s="37" t="n">
        <v>130</v>
      </c>
      <c r="I1411" s="37" t="n">
        <v>12</v>
      </c>
      <c r="J1411" s="37" t="n">
        <v>1</v>
      </c>
      <c r="K1411" s="39" t="n">
        <v>34659</v>
      </c>
      <c r="L1411" s="37" t="s">
        <v>112</v>
      </c>
      <c r="M1411" s="37" t="n">
        <f aca="false">IF(OR(E1411="",F1411=""),"",F1411-E1411)</f>
        <v>19</v>
      </c>
      <c r="N1411" s="37" t="n">
        <f aca="false">IF(OR(E1411="",G1411=""),"",G1411-E1411)</f>
        <v>46</v>
      </c>
    </row>
    <row r="1412" customFormat="false" ht="15" hidden="false" customHeight="false" outlineLevel="0" collapsed="false">
      <c r="A1412" s="37" t="s">
        <v>3744</v>
      </c>
      <c r="B1412" s="37" t="s">
        <v>1874</v>
      </c>
      <c r="C1412" s="37" t="s">
        <v>64</v>
      </c>
      <c r="D1412" s="37" t="s">
        <v>440</v>
      </c>
      <c r="E1412" s="38" t="n">
        <v>44832</v>
      </c>
      <c r="F1412" s="38" t="n">
        <v>44873</v>
      </c>
      <c r="G1412" s="38" t="n">
        <v>44890</v>
      </c>
      <c r="H1412" s="37" t="n">
        <v>109</v>
      </c>
      <c r="I1412" s="37" t="n">
        <v>3</v>
      </c>
      <c r="J1412" s="37" t="n">
        <v>1</v>
      </c>
      <c r="K1412" s="39" t="n">
        <v>49235</v>
      </c>
      <c r="L1412" s="37" t="s">
        <v>111</v>
      </c>
      <c r="M1412" s="37" t="n">
        <f aca="false">IF(OR(E1412="",F1412=""),"",F1412-E1412)</f>
        <v>41</v>
      </c>
      <c r="N1412" s="37" t="n">
        <f aca="false">IF(OR(E1412="",G1412=""),"",G1412-E1412)</f>
        <v>58</v>
      </c>
    </row>
    <row r="1413" customFormat="false" ht="15" hidden="false" customHeight="false" outlineLevel="0" collapsed="false">
      <c r="A1413" s="37" t="s">
        <v>3745</v>
      </c>
      <c r="B1413" s="37" t="s">
        <v>1875</v>
      </c>
      <c r="C1413" s="37" t="s">
        <v>60</v>
      </c>
      <c r="D1413" s="37" t="s">
        <v>393</v>
      </c>
      <c r="E1413" s="38" t="n">
        <v>42959</v>
      </c>
      <c r="F1413" s="38" t="n">
        <v>42936</v>
      </c>
      <c r="G1413" s="38" t="n">
        <v>42989</v>
      </c>
      <c r="H1413" s="37" t="n">
        <v>40</v>
      </c>
      <c r="I1413" s="37" t="n">
        <v>5</v>
      </c>
      <c r="J1413" s="37" t="n">
        <v>1</v>
      </c>
      <c r="K1413" s="39" t="n">
        <v>17785</v>
      </c>
      <c r="L1413" s="37" t="s">
        <v>115</v>
      </c>
      <c r="M1413" s="37" t="n">
        <f aca="false">IF(OR(E1413="",F1413=""),"",F1413-E1413)</f>
        <v>-23</v>
      </c>
      <c r="N1413" s="37" t="n">
        <f aca="false">IF(OR(E1413="",G1413=""),"",G1413-E1413)</f>
        <v>30</v>
      </c>
    </row>
    <row r="1414" customFormat="false" ht="15" hidden="false" customHeight="false" outlineLevel="0" collapsed="false">
      <c r="A1414" s="37" t="s">
        <v>3746</v>
      </c>
      <c r="B1414" s="37" t="s">
        <v>1876</v>
      </c>
      <c r="C1414" s="37" t="s">
        <v>60</v>
      </c>
      <c r="D1414" s="37" t="s">
        <v>384</v>
      </c>
      <c r="E1414" s="38" t="n">
        <v>43343</v>
      </c>
      <c r="F1414" s="38" t="n">
        <v>43378</v>
      </c>
      <c r="G1414" s="38" t="n">
        <v>43401</v>
      </c>
      <c r="H1414" s="37" t="n">
        <v>112</v>
      </c>
      <c r="I1414" s="37" t="n">
        <v>8</v>
      </c>
      <c r="J1414" s="37" t="n">
        <v>1</v>
      </c>
      <c r="K1414" s="39" t="n">
        <v>72792</v>
      </c>
      <c r="L1414" s="37" t="s">
        <v>112</v>
      </c>
      <c r="M1414" s="37" t="n">
        <f aca="false">IF(OR(E1414="",F1414=""),"",F1414-E1414)</f>
        <v>35</v>
      </c>
      <c r="N1414" s="37" t="n">
        <f aca="false">IF(OR(E1414="",G1414=""),"",G1414-E1414)</f>
        <v>58</v>
      </c>
    </row>
    <row r="1415" customFormat="false" ht="15" hidden="false" customHeight="false" outlineLevel="0" collapsed="false">
      <c r="A1415" s="37" t="s">
        <v>3747</v>
      </c>
      <c r="B1415" s="37" t="s">
        <v>1877</v>
      </c>
      <c r="C1415" s="37" t="s">
        <v>67</v>
      </c>
      <c r="D1415" s="37" t="s">
        <v>357</v>
      </c>
      <c r="E1415" s="38" t="n">
        <v>44470</v>
      </c>
      <c r="F1415" s="38" t="n">
        <v>44548</v>
      </c>
      <c r="G1415" s="38" t="n">
        <v>44581</v>
      </c>
      <c r="H1415" s="37" t="n">
        <v>69</v>
      </c>
      <c r="I1415" s="37" t="n">
        <v>11</v>
      </c>
      <c r="J1415" s="37" t="n">
        <v>1</v>
      </c>
      <c r="K1415" s="39" t="n">
        <v>23357</v>
      </c>
      <c r="L1415" s="37" t="s">
        <v>115</v>
      </c>
      <c r="M1415" s="37" t="n">
        <f aca="false">IF(OR(E1415="",F1415=""),"",F1415-E1415)</f>
        <v>78</v>
      </c>
      <c r="N1415" s="37" t="n">
        <f aca="false">IF(OR(E1415="",G1415=""),"",G1415-E1415)</f>
        <v>111</v>
      </c>
    </row>
    <row r="1416" customFormat="false" ht="15" hidden="false" customHeight="false" outlineLevel="0" collapsed="false">
      <c r="A1416" s="37" t="s">
        <v>3748</v>
      </c>
      <c r="B1416" s="37" t="s">
        <v>1878</v>
      </c>
      <c r="C1416" s="37" t="s">
        <v>62</v>
      </c>
      <c r="D1416" s="37" t="s">
        <v>352</v>
      </c>
      <c r="E1416" s="38" t="n">
        <v>45932</v>
      </c>
      <c r="F1416" s="38" t="n">
        <v>45926</v>
      </c>
      <c r="G1416" s="38" t="n">
        <v>45976</v>
      </c>
      <c r="H1416" s="37" t="n">
        <v>28</v>
      </c>
      <c r="I1416" s="37" t="n">
        <v>7</v>
      </c>
      <c r="J1416" s="37" t="n">
        <v>2</v>
      </c>
      <c r="K1416" s="39" t="n">
        <v>87947</v>
      </c>
      <c r="L1416" s="37" t="s">
        <v>112</v>
      </c>
      <c r="M1416" s="37" t="n">
        <f aca="false">IF(OR(E1416="",F1416=""),"",F1416-E1416)</f>
        <v>-6</v>
      </c>
      <c r="N1416" s="37" t="n">
        <f aca="false">IF(OR(E1416="",G1416=""),"",G1416-E1416)</f>
        <v>44</v>
      </c>
    </row>
    <row r="1417" customFormat="false" ht="15" hidden="false" customHeight="false" outlineLevel="0" collapsed="false">
      <c r="A1417" s="37" t="s">
        <v>3749</v>
      </c>
      <c r="B1417" s="37" t="s">
        <v>1879</v>
      </c>
      <c r="C1417" s="37" t="s">
        <v>63</v>
      </c>
      <c r="D1417" s="37" t="s">
        <v>371</v>
      </c>
      <c r="E1417" s="38" t="n">
        <v>46237</v>
      </c>
      <c r="F1417" s="38" t="n">
        <v>46234</v>
      </c>
      <c r="G1417" s="38" t="n">
        <v>46264</v>
      </c>
      <c r="H1417" s="37" t="n">
        <v>105</v>
      </c>
      <c r="I1417" s="37" t="n">
        <v>8</v>
      </c>
      <c r="J1417" s="37" t="n">
        <v>1</v>
      </c>
      <c r="K1417" s="39" t="n">
        <v>21499</v>
      </c>
      <c r="L1417" s="37" t="s">
        <v>112</v>
      </c>
      <c r="M1417" s="37" t="n">
        <f aca="false">IF(OR(E1417="",F1417=""),"",F1417-E1417)</f>
        <v>-3</v>
      </c>
      <c r="N1417" s="37" t="n">
        <f aca="false">IF(OR(E1417="",G1417=""),"",G1417-E1417)</f>
        <v>27</v>
      </c>
    </row>
    <row r="1418" customFormat="false" ht="15" hidden="false" customHeight="false" outlineLevel="0" collapsed="false">
      <c r="A1418" s="37" t="s">
        <v>3750</v>
      </c>
      <c r="B1418" s="37" t="s">
        <v>1880</v>
      </c>
      <c r="C1418" s="37" t="s">
        <v>66</v>
      </c>
      <c r="D1418" s="37" t="s">
        <v>687</v>
      </c>
      <c r="E1418" s="38" t="n">
        <v>45962</v>
      </c>
      <c r="F1418" s="38" t="n">
        <v>45983</v>
      </c>
      <c r="G1418" s="38" t="n">
        <v>46011</v>
      </c>
      <c r="H1418" s="37" t="n">
        <v>62</v>
      </c>
      <c r="I1418" s="37" t="n">
        <v>12</v>
      </c>
      <c r="J1418" s="37" t="n">
        <v>1</v>
      </c>
      <c r="K1418" s="39" t="n">
        <v>29958</v>
      </c>
      <c r="L1418" s="37" t="s">
        <v>115</v>
      </c>
      <c r="M1418" s="37" t="n">
        <f aca="false">IF(OR(E1418="",F1418=""),"",F1418-E1418)</f>
        <v>21</v>
      </c>
      <c r="N1418" s="37" t="n">
        <f aca="false">IF(OR(E1418="",G1418=""),"",G1418-E1418)</f>
        <v>49</v>
      </c>
    </row>
    <row r="1419" customFormat="false" ht="15" hidden="false" customHeight="false" outlineLevel="0" collapsed="false">
      <c r="A1419" s="37" t="s">
        <v>3751</v>
      </c>
      <c r="B1419" s="37" t="s">
        <v>1881</v>
      </c>
      <c r="C1419" s="37" t="s">
        <v>64</v>
      </c>
      <c r="D1419" s="37" t="s">
        <v>461</v>
      </c>
      <c r="E1419" s="38" t="n">
        <v>46100</v>
      </c>
      <c r="F1419" s="38" t="n">
        <v>46123</v>
      </c>
      <c r="G1419" s="38" t="n">
        <v>46145</v>
      </c>
      <c r="H1419" s="37" t="n">
        <v>101</v>
      </c>
      <c r="I1419" s="37" t="n">
        <v>11</v>
      </c>
      <c r="J1419" s="37" t="n">
        <v>1</v>
      </c>
      <c r="K1419" s="39" t="n">
        <v>68662</v>
      </c>
      <c r="L1419" s="37" t="s">
        <v>113</v>
      </c>
      <c r="M1419" s="37" t="n">
        <f aca="false">IF(OR(E1419="",F1419=""),"",F1419-E1419)</f>
        <v>23</v>
      </c>
      <c r="N1419" s="37" t="n">
        <f aca="false">IF(OR(E1419="",G1419=""),"",G1419-E1419)</f>
        <v>45</v>
      </c>
    </row>
    <row r="1420" customFormat="false" ht="15" hidden="false" customHeight="false" outlineLevel="0" collapsed="false">
      <c r="A1420" s="37" t="s">
        <v>3752</v>
      </c>
      <c r="B1420" s="37" t="s">
        <v>1882</v>
      </c>
      <c r="C1420" s="37" t="s">
        <v>63</v>
      </c>
      <c r="D1420" s="37" t="s">
        <v>626</v>
      </c>
      <c r="E1420" s="38" t="n">
        <v>44985</v>
      </c>
      <c r="F1420" s="38" t="n">
        <v>44973</v>
      </c>
      <c r="G1420" s="38" t="n">
        <v>45007</v>
      </c>
      <c r="H1420" s="37" t="n">
        <v>164</v>
      </c>
      <c r="I1420" s="37" t="n">
        <v>14</v>
      </c>
      <c r="J1420" s="37" t="n">
        <v>1</v>
      </c>
      <c r="K1420" s="39" t="n">
        <v>28789</v>
      </c>
      <c r="L1420" s="37" t="s">
        <v>113</v>
      </c>
      <c r="M1420" s="37" t="n">
        <f aca="false">IF(OR(E1420="",F1420=""),"",F1420-E1420)</f>
        <v>-12</v>
      </c>
      <c r="N1420" s="37" t="n">
        <f aca="false">IF(OR(E1420="",G1420=""),"",G1420-E1420)</f>
        <v>22</v>
      </c>
    </row>
    <row r="1421" customFormat="false" ht="15" hidden="false" customHeight="false" outlineLevel="0" collapsed="false">
      <c r="A1421" s="37" t="s">
        <v>3753</v>
      </c>
      <c r="B1421" s="37" t="s">
        <v>1000</v>
      </c>
      <c r="C1421" s="37" t="s">
        <v>68</v>
      </c>
      <c r="D1421" s="37" t="s">
        <v>789</v>
      </c>
      <c r="E1421" s="38" t="n">
        <v>45172</v>
      </c>
      <c r="F1421" s="38" t="n">
        <v>45142</v>
      </c>
      <c r="G1421" s="38" t="n">
        <v>45200</v>
      </c>
      <c r="H1421" s="37" t="n">
        <v>75</v>
      </c>
      <c r="I1421" s="37" t="n">
        <v>12</v>
      </c>
      <c r="J1421" s="37" t="n">
        <v>1</v>
      </c>
      <c r="K1421" s="39" t="n">
        <v>60373</v>
      </c>
      <c r="L1421" s="37" t="s">
        <v>112</v>
      </c>
      <c r="M1421" s="37" t="n">
        <f aca="false">IF(OR(E1421="",F1421=""),"",F1421-E1421)</f>
        <v>-30</v>
      </c>
      <c r="N1421" s="37" t="n">
        <f aca="false">IF(OR(E1421="",G1421=""),"",G1421-E1421)</f>
        <v>28</v>
      </c>
    </row>
    <row r="1422" customFormat="false" ht="15" hidden="false" customHeight="false" outlineLevel="0" collapsed="false">
      <c r="A1422" s="37" t="s">
        <v>3754</v>
      </c>
      <c r="B1422" s="37" t="s">
        <v>1883</v>
      </c>
      <c r="C1422" s="37" t="s">
        <v>60</v>
      </c>
      <c r="D1422" s="37" t="s">
        <v>384</v>
      </c>
      <c r="E1422" s="38" t="n">
        <v>45749</v>
      </c>
      <c r="F1422" s="38" t="n">
        <v>45792</v>
      </c>
      <c r="G1422" s="38" t="n">
        <v>45841</v>
      </c>
      <c r="H1422" s="37" t="n">
        <v>223</v>
      </c>
      <c r="I1422" s="37" t="n">
        <v>10</v>
      </c>
      <c r="J1422" s="37" t="n">
        <v>1</v>
      </c>
      <c r="K1422" s="39" t="n">
        <v>32231</v>
      </c>
      <c r="L1422" s="37" t="s">
        <v>114</v>
      </c>
      <c r="M1422" s="37" t="n">
        <f aca="false">IF(OR(E1422="",F1422=""),"",F1422-E1422)</f>
        <v>43</v>
      </c>
      <c r="N1422" s="37" t="n">
        <f aca="false">IF(OR(E1422="",G1422=""),"",G1422-E1422)</f>
        <v>92</v>
      </c>
    </row>
    <row r="1423" customFormat="false" ht="15" hidden="false" customHeight="false" outlineLevel="0" collapsed="false">
      <c r="A1423" s="37" t="s">
        <v>3755</v>
      </c>
      <c r="B1423" s="37" t="s">
        <v>1884</v>
      </c>
      <c r="C1423" s="37" t="s">
        <v>60</v>
      </c>
      <c r="D1423" s="37" t="s">
        <v>470</v>
      </c>
      <c r="E1423" s="38" t="n">
        <v>44019</v>
      </c>
      <c r="F1423" s="38" t="n">
        <v>44024</v>
      </c>
      <c r="G1423" s="38" t="n">
        <v>44076</v>
      </c>
      <c r="H1423" s="37" t="n">
        <v>61</v>
      </c>
      <c r="I1423" s="37" t="n">
        <v>14</v>
      </c>
      <c r="J1423" s="37" t="n">
        <v>1</v>
      </c>
      <c r="K1423" s="39" t="n">
        <v>21599</v>
      </c>
      <c r="L1423" s="37" t="s">
        <v>115</v>
      </c>
      <c r="M1423" s="37" t="n">
        <f aca="false">IF(OR(E1423="",F1423=""),"",F1423-E1423)</f>
        <v>5</v>
      </c>
      <c r="N1423" s="37" t="n">
        <f aca="false">IF(OR(E1423="",G1423=""),"",G1423-E1423)</f>
        <v>57</v>
      </c>
    </row>
    <row r="1424" customFormat="false" ht="15" hidden="false" customHeight="false" outlineLevel="0" collapsed="false">
      <c r="A1424" s="37" t="s">
        <v>3756</v>
      </c>
      <c r="B1424" s="37" t="s">
        <v>1885</v>
      </c>
      <c r="C1424" s="37" t="s">
        <v>60</v>
      </c>
      <c r="D1424" s="37" t="s">
        <v>384</v>
      </c>
      <c r="E1424" s="38" t="n">
        <v>43559</v>
      </c>
      <c r="F1424" s="38" t="n">
        <v>43572</v>
      </c>
      <c r="G1424" s="38" t="n">
        <v>43628</v>
      </c>
      <c r="H1424" s="37" t="n">
        <v>89</v>
      </c>
      <c r="I1424" s="37" t="n">
        <v>4</v>
      </c>
      <c r="J1424" s="37" t="n">
        <v>3</v>
      </c>
      <c r="K1424" s="39" t="n">
        <v>31905</v>
      </c>
      <c r="L1424" s="37" t="s">
        <v>113</v>
      </c>
      <c r="M1424" s="37" t="n">
        <f aca="false">IF(OR(E1424="",F1424=""),"",F1424-E1424)</f>
        <v>13</v>
      </c>
      <c r="N1424" s="37" t="n">
        <f aca="false">IF(OR(E1424="",G1424=""),"",G1424-E1424)</f>
        <v>69</v>
      </c>
    </row>
    <row r="1425" customFormat="false" ht="15" hidden="false" customHeight="false" outlineLevel="0" collapsed="false">
      <c r="A1425" s="37" t="s">
        <v>3757</v>
      </c>
      <c r="B1425" s="37" t="s">
        <v>1290</v>
      </c>
      <c r="C1425" s="37" t="s">
        <v>68</v>
      </c>
      <c r="D1425" s="37" t="s">
        <v>789</v>
      </c>
      <c r="E1425" s="38" t="n">
        <v>41944</v>
      </c>
      <c r="F1425" s="38" t="n">
        <v>41957</v>
      </c>
      <c r="G1425" s="38" t="n">
        <v>41984</v>
      </c>
      <c r="H1425" s="37" t="n">
        <v>27</v>
      </c>
      <c r="I1425" s="37" t="n">
        <v>12</v>
      </c>
      <c r="J1425" s="37" t="n">
        <v>1</v>
      </c>
      <c r="K1425" s="39" t="n">
        <v>43493</v>
      </c>
      <c r="L1425" s="37" t="s">
        <v>112</v>
      </c>
      <c r="M1425" s="37" t="n">
        <f aca="false">IF(OR(E1425="",F1425=""),"",F1425-E1425)</f>
        <v>13</v>
      </c>
      <c r="N1425" s="37" t="n">
        <f aca="false">IF(OR(E1425="",G1425=""),"",G1425-E1425)</f>
        <v>40</v>
      </c>
    </row>
    <row r="1426" customFormat="false" ht="15" hidden="false" customHeight="false" outlineLevel="0" collapsed="false">
      <c r="A1426" s="37" t="s">
        <v>3758</v>
      </c>
      <c r="B1426" s="37" t="s">
        <v>1886</v>
      </c>
      <c r="C1426" s="37" t="s">
        <v>68</v>
      </c>
      <c r="D1426" s="37" t="s">
        <v>569</v>
      </c>
      <c r="E1426" s="38" t="n">
        <v>44777</v>
      </c>
      <c r="F1426" s="38" t="n">
        <v>44823</v>
      </c>
      <c r="G1426" s="38" t="n">
        <v>44853</v>
      </c>
      <c r="H1426" s="37" t="n">
        <v>200</v>
      </c>
      <c r="I1426" s="37" t="n">
        <v>3</v>
      </c>
      <c r="J1426" s="37" t="n">
        <v>1</v>
      </c>
      <c r="K1426" s="39" t="n">
        <v>26805</v>
      </c>
      <c r="L1426" s="37" t="s">
        <v>115</v>
      </c>
      <c r="M1426" s="37" t="n">
        <f aca="false">IF(OR(E1426="",F1426=""),"",F1426-E1426)</f>
        <v>46</v>
      </c>
      <c r="N1426" s="37" t="n">
        <f aca="false">IF(OR(E1426="",G1426=""),"",G1426-E1426)</f>
        <v>76</v>
      </c>
    </row>
    <row r="1427" customFormat="false" ht="15" hidden="false" customHeight="false" outlineLevel="0" collapsed="false">
      <c r="A1427" s="37" t="s">
        <v>3759</v>
      </c>
      <c r="B1427" s="37" t="s">
        <v>1887</v>
      </c>
      <c r="C1427" s="37" t="s">
        <v>63</v>
      </c>
      <c r="D1427" s="37" t="s">
        <v>371</v>
      </c>
      <c r="E1427" s="38" t="n">
        <v>45798</v>
      </c>
      <c r="F1427" s="38" t="n">
        <v>45827</v>
      </c>
      <c r="G1427" s="38" t="n">
        <v>45851</v>
      </c>
      <c r="H1427" s="37" t="n">
        <v>48</v>
      </c>
      <c r="I1427" s="37" t="n">
        <v>4</v>
      </c>
      <c r="J1427" s="37" t="n">
        <v>2</v>
      </c>
      <c r="K1427" s="39" t="n">
        <v>33949</v>
      </c>
      <c r="L1427" s="37" t="s">
        <v>112</v>
      </c>
      <c r="M1427" s="37" t="n">
        <f aca="false">IF(OR(E1427="",F1427=""),"",F1427-E1427)</f>
        <v>29</v>
      </c>
      <c r="N1427" s="37" t="n">
        <f aca="false">IF(OR(E1427="",G1427=""),"",G1427-E1427)</f>
        <v>53</v>
      </c>
    </row>
    <row r="1428" customFormat="false" ht="15" hidden="false" customHeight="false" outlineLevel="0" collapsed="false">
      <c r="A1428" s="37" t="s">
        <v>3760</v>
      </c>
      <c r="B1428" s="37" t="s">
        <v>1888</v>
      </c>
      <c r="C1428" s="37" t="s">
        <v>61</v>
      </c>
      <c r="D1428" s="37" t="s">
        <v>573</v>
      </c>
      <c r="E1428" s="38" t="n">
        <v>41955</v>
      </c>
      <c r="F1428" s="38" t="n">
        <v>41950</v>
      </c>
      <c r="G1428" s="38" t="n">
        <v>42007</v>
      </c>
      <c r="H1428" s="37" t="n">
        <v>27</v>
      </c>
      <c r="I1428" s="37" t="n">
        <v>3</v>
      </c>
      <c r="J1428" s="37" t="n">
        <v>1</v>
      </c>
      <c r="K1428" s="39" t="n">
        <v>39313</v>
      </c>
      <c r="L1428" s="37" t="s">
        <v>111</v>
      </c>
      <c r="M1428" s="37" t="n">
        <f aca="false">IF(OR(E1428="",F1428=""),"",F1428-E1428)</f>
        <v>-5</v>
      </c>
      <c r="N1428" s="37" t="n">
        <f aca="false">IF(OR(E1428="",G1428=""),"",G1428-E1428)</f>
        <v>52</v>
      </c>
    </row>
    <row r="1429" customFormat="false" ht="15" hidden="false" customHeight="false" outlineLevel="0" collapsed="false">
      <c r="A1429" s="37" t="s">
        <v>3761</v>
      </c>
      <c r="B1429" s="37" t="s">
        <v>1889</v>
      </c>
      <c r="C1429" s="37" t="s">
        <v>62</v>
      </c>
      <c r="D1429" s="37" t="s">
        <v>481</v>
      </c>
      <c r="E1429" s="38" t="n">
        <v>44584</v>
      </c>
      <c r="F1429" s="38" t="n">
        <v>44588</v>
      </c>
      <c r="G1429" s="38" t="n">
        <v>44630</v>
      </c>
      <c r="H1429" s="37" t="n">
        <v>54</v>
      </c>
      <c r="I1429" s="37" t="n">
        <v>6</v>
      </c>
      <c r="J1429" s="37" t="n">
        <v>2</v>
      </c>
      <c r="K1429" s="39" t="n">
        <v>36103</v>
      </c>
      <c r="L1429" s="37" t="s">
        <v>112</v>
      </c>
      <c r="M1429" s="37" t="n">
        <f aca="false">IF(OR(E1429="",F1429=""),"",F1429-E1429)</f>
        <v>4</v>
      </c>
      <c r="N1429" s="37" t="n">
        <f aca="false">IF(OR(E1429="",G1429=""),"",G1429-E1429)</f>
        <v>46</v>
      </c>
    </row>
    <row r="1430" customFormat="false" ht="15" hidden="false" customHeight="false" outlineLevel="0" collapsed="false">
      <c r="A1430" s="37" t="s">
        <v>3762</v>
      </c>
      <c r="B1430" s="37" t="s">
        <v>1890</v>
      </c>
      <c r="C1430" s="37" t="s">
        <v>63</v>
      </c>
      <c r="D1430" s="37" t="s">
        <v>388</v>
      </c>
      <c r="E1430" s="38" t="n">
        <v>45784</v>
      </c>
      <c r="F1430" s="38" t="n">
        <v>45796</v>
      </c>
      <c r="G1430" s="38" t="n">
        <v>45827</v>
      </c>
      <c r="H1430" s="37" t="n">
        <v>86</v>
      </c>
      <c r="I1430" s="37" t="n">
        <v>6</v>
      </c>
      <c r="J1430" s="37" t="n">
        <v>3</v>
      </c>
      <c r="K1430" s="39" t="n">
        <v>28684</v>
      </c>
      <c r="L1430" s="37" t="s">
        <v>111</v>
      </c>
      <c r="M1430" s="37" t="n">
        <f aca="false">IF(OR(E1430="",F1430=""),"",F1430-E1430)</f>
        <v>12</v>
      </c>
      <c r="N1430" s="37" t="n">
        <f aca="false">IF(OR(E1430="",G1430=""),"",G1430-E1430)</f>
        <v>43</v>
      </c>
    </row>
    <row r="1431" customFormat="false" ht="15" hidden="false" customHeight="false" outlineLevel="0" collapsed="false">
      <c r="A1431" s="37" t="s">
        <v>3763</v>
      </c>
      <c r="B1431" s="37" t="s">
        <v>1891</v>
      </c>
      <c r="C1431" s="37" t="s">
        <v>60</v>
      </c>
      <c r="D1431" s="37" t="s">
        <v>393</v>
      </c>
      <c r="E1431" s="38" t="n">
        <v>42656</v>
      </c>
      <c r="F1431" s="38" t="n">
        <v>42689</v>
      </c>
      <c r="G1431" s="38" t="n">
        <v>42709</v>
      </c>
      <c r="H1431" s="37" t="n">
        <v>40</v>
      </c>
      <c r="I1431" s="37" t="n">
        <v>8</v>
      </c>
      <c r="J1431" s="37" t="n">
        <v>1</v>
      </c>
      <c r="K1431" s="39" t="n">
        <v>58097</v>
      </c>
      <c r="L1431" s="37" t="s">
        <v>113</v>
      </c>
      <c r="M1431" s="37" t="n">
        <f aca="false">IF(OR(E1431="",F1431=""),"",F1431-E1431)</f>
        <v>33</v>
      </c>
      <c r="N1431" s="37" t="n">
        <f aca="false">IF(OR(E1431="",G1431=""),"",G1431-E1431)</f>
        <v>53</v>
      </c>
    </row>
    <row r="1432" customFormat="false" ht="15" hidden="false" customHeight="false" outlineLevel="0" collapsed="false">
      <c r="A1432" s="37" t="s">
        <v>3764</v>
      </c>
      <c r="B1432" s="37" t="s">
        <v>1121</v>
      </c>
      <c r="C1432" s="37" t="s">
        <v>65</v>
      </c>
      <c r="D1432" s="37" t="s">
        <v>500</v>
      </c>
      <c r="E1432" s="38" t="n">
        <v>42926</v>
      </c>
      <c r="F1432" s="38" t="n">
        <v>42928</v>
      </c>
      <c r="G1432" s="38" t="n">
        <v>42956</v>
      </c>
      <c r="H1432" s="37" t="n">
        <v>23</v>
      </c>
      <c r="I1432" s="37" t="n">
        <v>3</v>
      </c>
      <c r="J1432" s="37" t="n">
        <v>1</v>
      </c>
      <c r="K1432" s="39" t="n">
        <v>77149</v>
      </c>
      <c r="L1432" s="37" t="s">
        <v>114</v>
      </c>
      <c r="M1432" s="37" t="n">
        <f aca="false">IF(OR(E1432="",F1432=""),"",F1432-E1432)</f>
        <v>2</v>
      </c>
      <c r="N1432" s="37" t="n">
        <f aca="false">IF(OR(E1432="",G1432=""),"",G1432-E1432)</f>
        <v>30</v>
      </c>
    </row>
    <row r="1433" customFormat="false" ht="15" hidden="false" customHeight="false" outlineLevel="0" collapsed="false">
      <c r="A1433" s="37" t="s">
        <v>3765</v>
      </c>
      <c r="B1433" s="37" t="s">
        <v>1892</v>
      </c>
      <c r="C1433" s="37" t="s">
        <v>61</v>
      </c>
      <c r="D1433" s="37" t="s">
        <v>380</v>
      </c>
      <c r="E1433" s="38" t="n">
        <v>44865</v>
      </c>
      <c r="F1433" s="38" t="n">
        <v>44871</v>
      </c>
      <c r="G1433" s="38" t="n">
        <v>44889</v>
      </c>
      <c r="H1433" s="37" t="n">
        <v>49</v>
      </c>
      <c r="I1433" s="37" t="n">
        <v>13</v>
      </c>
      <c r="J1433" s="37" t="n">
        <v>3</v>
      </c>
      <c r="K1433" s="39" t="n">
        <v>41905</v>
      </c>
      <c r="L1433" s="37" t="s">
        <v>113</v>
      </c>
      <c r="M1433" s="37" t="n">
        <f aca="false">IF(OR(E1433="",F1433=""),"",F1433-E1433)</f>
        <v>6</v>
      </c>
      <c r="N1433" s="37" t="n">
        <f aca="false">IF(OR(E1433="",G1433=""),"",G1433-E1433)</f>
        <v>24</v>
      </c>
    </row>
    <row r="1434" customFormat="false" ht="15" hidden="false" customHeight="false" outlineLevel="0" collapsed="false">
      <c r="A1434" s="37" t="s">
        <v>3766</v>
      </c>
      <c r="B1434" s="37" t="s">
        <v>985</v>
      </c>
      <c r="C1434" s="37" t="s">
        <v>67</v>
      </c>
      <c r="D1434" s="37" t="s">
        <v>664</v>
      </c>
      <c r="E1434" s="38" t="n">
        <v>42600</v>
      </c>
      <c r="F1434" s="38" t="n">
        <v>42637</v>
      </c>
      <c r="G1434" s="38" t="n">
        <v>42656</v>
      </c>
      <c r="H1434" s="37" t="n">
        <v>100</v>
      </c>
      <c r="I1434" s="37" t="n">
        <v>5</v>
      </c>
      <c r="J1434" s="37" t="n">
        <v>2</v>
      </c>
      <c r="K1434" s="39" t="n">
        <v>32588</v>
      </c>
      <c r="L1434" s="37" t="s">
        <v>111</v>
      </c>
      <c r="M1434" s="37" t="n">
        <f aca="false">IF(OR(E1434="",F1434=""),"",F1434-E1434)</f>
        <v>37</v>
      </c>
      <c r="N1434" s="37" t="n">
        <f aca="false">IF(OR(E1434="",G1434=""),"",G1434-E1434)</f>
        <v>56</v>
      </c>
    </row>
    <row r="1435" customFormat="false" ht="15" hidden="false" customHeight="false" outlineLevel="0" collapsed="false">
      <c r="A1435" s="37" t="s">
        <v>3767</v>
      </c>
      <c r="B1435" s="37" t="s">
        <v>1893</v>
      </c>
      <c r="C1435" s="37" t="s">
        <v>60</v>
      </c>
      <c r="D1435" s="37" t="s">
        <v>393</v>
      </c>
      <c r="E1435" s="38" t="n">
        <v>43628</v>
      </c>
      <c r="F1435" s="38" t="n">
        <v>43609</v>
      </c>
      <c r="G1435" s="38" t="n">
        <v>43647</v>
      </c>
      <c r="H1435" s="37" t="n">
        <v>43</v>
      </c>
      <c r="I1435" s="37" t="n">
        <v>8</v>
      </c>
      <c r="J1435" s="37" t="n">
        <v>2</v>
      </c>
      <c r="K1435" s="39" t="n">
        <v>10814</v>
      </c>
      <c r="L1435" s="37" t="s">
        <v>115</v>
      </c>
      <c r="M1435" s="37" t="n">
        <f aca="false">IF(OR(E1435="",F1435=""),"",F1435-E1435)</f>
        <v>-19</v>
      </c>
      <c r="N1435" s="37" t="n">
        <f aca="false">IF(OR(E1435="",G1435=""),"",G1435-E1435)</f>
        <v>19</v>
      </c>
    </row>
    <row r="1436" customFormat="false" ht="15" hidden="false" customHeight="false" outlineLevel="0" collapsed="false">
      <c r="A1436" s="37" t="s">
        <v>3768</v>
      </c>
      <c r="B1436" s="37" t="s">
        <v>1894</v>
      </c>
      <c r="C1436" s="37" t="s">
        <v>64</v>
      </c>
      <c r="D1436" s="37" t="s">
        <v>440</v>
      </c>
      <c r="E1436" s="38" t="n">
        <v>43911</v>
      </c>
      <c r="F1436" s="38" t="n">
        <v>43894</v>
      </c>
      <c r="G1436" s="38" t="n">
        <v>43950</v>
      </c>
      <c r="H1436" s="37" t="n">
        <v>155</v>
      </c>
      <c r="I1436" s="37" t="n">
        <v>14</v>
      </c>
      <c r="J1436" s="37" t="n">
        <v>1</v>
      </c>
      <c r="K1436" s="39" t="n">
        <v>53216</v>
      </c>
      <c r="L1436" s="37" t="s">
        <v>113</v>
      </c>
      <c r="M1436" s="37" t="n">
        <f aca="false">IF(OR(E1436="",F1436=""),"",F1436-E1436)</f>
        <v>-17</v>
      </c>
      <c r="N1436" s="37" t="n">
        <f aca="false">IF(OR(E1436="",G1436=""),"",G1436-E1436)</f>
        <v>39</v>
      </c>
    </row>
    <row r="1437" customFormat="false" ht="15" hidden="false" customHeight="false" outlineLevel="0" collapsed="false">
      <c r="A1437" s="37" t="s">
        <v>3769</v>
      </c>
      <c r="B1437" s="37" t="s">
        <v>1895</v>
      </c>
      <c r="C1437" s="37" t="s">
        <v>65</v>
      </c>
      <c r="D1437" s="37" t="s">
        <v>650</v>
      </c>
      <c r="E1437" s="38" t="n">
        <v>44489</v>
      </c>
      <c r="F1437" s="38" t="n">
        <v>44528</v>
      </c>
      <c r="G1437" s="38" t="n">
        <v>44550</v>
      </c>
      <c r="H1437" s="37" t="n">
        <v>31</v>
      </c>
      <c r="I1437" s="37" t="n">
        <v>11</v>
      </c>
      <c r="J1437" s="37" t="n">
        <v>1</v>
      </c>
      <c r="K1437" s="39" t="n">
        <v>21945</v>
      </c>
      <c r="L1437" s="37" t="s">
        <v>113</v>
      </c>
      <c r="M1437" s="37" t="n">
        <f aca="false">IF(OR(E1437="",F1437=""),"",F1437-E1437)</f>
        <v>39</v>
      </c>
      <c r="N1437" s="37" t="n">
        <f aca="false">IF(OR(E1437="",G1437=""),"",G1437-E1437)</f>
        <v>61</v>
      </c>
    </row>
    <row r="1438" customFormat="false" ht="15" hidden="false" customHeight="false" outlineLevel="0" collapsed="false">
      <c r="A1438" s="37" t="s">
        <v>3770</v>
      </c>
      <c r="B1438" s="37" t="s">
        <v>1896</v>
      </c>
      <c r="C1438" s="37" t="s">
        <v>62</v>
      </c>
      <c r="D1438" s="37" t="s">
        <v>481</v>
      </c>
      <c r="E1438" s="38" t="n">
        <v>45492</v>
      </c>
      <c r="F1438" s="38" t="n">
        <v>45520</v>
      </c>
      <c r="G1438" s="38" t="n">
        <v>45550</v>
      </c>
      <c r="H1438" s="37" t="n">
        <v>172</v>
      </c>
      <c r="I1438" s="37" t="n">
        <v>8</v>
      </c>
      <c r="J1438" s="37" t="n">
        <v>1</v>
      </c>
      <c r="K1438" s="39" t="n">
        <v>27312</v>
      </c>
      <c r="L1438" s="37" t="s">
        <v>111</v>
      </c>
      <c r="M1438" s="37" t="n">
        <f aca="false">IF(OR(E1438="",F1438=""),"",F1438-E1438)</f>
        <v>28</v>
      </c>
      <c r="N1438" s="37" t="n">
        <f aca="false">IF(OR(E1438="",G1438=""),"",G1438-E1438)</f>
        <v>58</v>
      </c>
    </row>
    <row r="1439" customFormat="false" ht="15" hidden="false" customHeight="false" outlineLevel="0" collapsed="false">
      <c r="A1439" s="37" t="s">
        <v>3771</v>
      </c>
      <c r="B1439" s="37" t="s">
        <v>1897</v>
      </c>
      <c r="C1439" s="37" t="s">
        <v>60</v>
      </c>
      <c r="D1439" s="37" t="s">
        <v>393</v>
      </c>
      <c r="E1439" s="38" t="n">
        <v>45677</v>
      </c>
      <c r="F1439" s="38" t="n">
        <v>45706</v>
      </c>
      <c r="G1439" s="38" t="n">
        <v>45737</v>
      </c>
      <c r="H1439" s="37" t="n">
        <v>98</v>
      </c>
      <c r="I1439" s="37" t="n">
        <v>14</v>
      </c>
      <c r="J1439" s="37" t="n">
        <v>2</v>
      </c>
      <c r="K1439" s="39" t="n">
        <v>25657</v>
      </c>
      <c r="L1439" s="37" t="s">
        <v>112</v>
      </c>
      <c r="M1439" s="37" t="n">
        <f aca="false">IF(OR(E1439="",F1439=""),"",F1439-E1439)</f>
        <v>29</v>
      </c>
      <c r="N1439" s="37" t="n">
        <f aca="false">IF(OR(E1439="",G1439=""),"",G1439-E1439)</f>
        <v>60</v>
      </c>
    </row>
    <row r="1440" customFormat="false" ht="15" hidden="false" customHeight="false" outlineLevel="0" collapsed="false">
      <c r="A1440" s="37" t="s">
        <v>3772</v>
      </c>
      <c r="B1440" s="37" t="s">
        <v>1898</v>
      </c>
      <c r="C1440" s="37" t="s">
        <v>64</v>
      </c>
      <c r="D1440" s="37" t="s">
        <v>440</v>
      </c>
      <c r="E1440" s="38" t="n">
        <v>45857</v>
      </c>
      <c r="F1440" s="38" t="n">
        <v>45857</v>
      </c>
      <c r="G1440" s="38" t="n">
        <v>45907</v>
      </c>
      <c r="H1440" s="37" t="n">
        <v>29</v>
      </c>
      <c r="I1440" s="37" t="n">
        <v>8</v>
      </c>
      <c r="J1440" s="37" t="n">
        <v>2</v>
      </c>
      <c r="K1440" s="39" t="n">
        <v>16326</v>
      </c>
      <c r="L1440" s="37" t="s">
        <v>112</v>
      </c>
      <c r="M1440" s="37" t="n">
        <f aca="false">IF(OR(E1440="",F1440=""),"",F1440-E1440)</f>
        <v>0</v>
      </c>
      <c r="N1440" s="37" t="n">
        <f aca="false">IF(OR(E1440="",G1440=""),"",G1440-E1440)</f>
        <v>50</v>
      </c>
    </row>
    <row r="1441" customFormat="false" ht="15" hidden="false" customHeight="false" outlineLevel="0" collapsed="false">
      <c r="A1441" s="37" t="s">
        <v>3773</v>
      </c>
      <c r="B1441" s="37" t="s">
        <v>540</v>
      </c>
      <c r="C1441" s="37" t="s">
        <v>62</v>
      </c>
      <c r="D1441" s="37" t="s">
        <v>485</v>
      </c>
      <c r="E1441" s="38" t="n">
        <v>45975</v>
      </c>
      <c r="F1441" s="38" t="n">
        <v>45990</v>
      </c>
      <c r="G1441" s="38" t="n">
        <v>46015</v>
      </c>
      <c r="H1441" s="37" t="n">
        <v>45</v>
      </c>
      <c r="I1441" s="37" t="n">
        <v>13</v>
      </c>
      <c r="J1441" s="37" t="n">
        <v>3</v>
      </c>
      <c r="K1441" s="39" t="n">
        <v>36088</v>
      </c>
      <c r="L1441" s="37" t="s">
        <v>112</v>
      </c>
      <c r="M1441" s="37" t="n">
        <f aca="false">IF(OR(E1441="",F1441=""),"",F1441-E1441)</f>
        <v>15</v>
      </c>
      <c r="N1441" s="37" t="n">
        <f aca="false">IF(OR(E1441="",G1441=""),"",G1441-E1441)</f>
        <v>40</v>
      </c>
    </row>
    <row r="1442" customFormat="false" ht="15" hidden="false" customHeight="false" outlineLevel="0" collapsed="false">
      <c r="A1442" s="37" t="s">
        <v>3774</v>
      </c>
      <c r="B1442" s="37" t="s">
        <v>1899</v>
      </c>
      <c r="C1442" s="37" t="s">
        <v>60</v>
      </c>
      <c r="D1442" s="37" t="s">
        <v>520</v>
      </c>
      <c r="E1442" s="38" t="n">
        <v>42198</v>
      </c>
      <c r="F1442" s="38" t="n">
        <v>42203</v>
      </c>
      <c r="G1442" s="38" t="n">
        <v>42231</v>
      </c>
      <c r="H1442" s="37" t="n">
        <v>22</v>
      </c>
      <c r="I1442" s="37" t="n">
        <v>11</v>
      </c>
      <c r="J1442" s="37" t="n">
        <v>1</v>
      </c>
      <c r="K1442" s="39" t="n">
        <v>24956</v>
      </c>
      <c r="L1442" s="37" t="s">
        <v>115</v>
      </c>
      <c r="M1442" s="37" t="n">
        <f aca="false">IF(OR(E1442="",F1442=""),"",F1442-E1442)</f>
        <v>5</v>
      </c>
      <c r="N1442" s="37" t="n">
        <f aca="false">IF(OR(E1442="",G1442=""),"",G1442-E1442)</f>
        <v>33</v>
      </c>
    </row>
    <row r="1443" customFormat="false" ht="15" hidden="false" customHeight="false" outlineLevel="0" collapsed="false">
      <c r="A1443" s="37" t="s">
        <v>3775</v>
      </c>
      <c r="B1443" s="37" t="s">
        <v>619</v>
      </c>
      <c r="C1443" s="37" t="s">
        <v>60</v>
      </c>
      <c r="D1443" s="37" t="s">
        <v>407</v>
      </c>
      <c r="E1443" s="38" t="n">
        <v>45027</v>
      </c>
      <c r="F1443" s="38" t="n">
        <v>45061</v>
      </c>
      <c r="G1443" s="38" t="n">
        <v>45107</v>
      </c>
      <c r="H1443" s="37" t="n">
        <v>48</v>
      </c>
      <c r="I1443" s="37" t="n">
        <v>9</v>
      </c>
      <c r="J1443" s="37" t="n">
        <v>2</v>
      </c>
      <c r="K1443" s="39" t="n">
        <v>16284</v>
      </c>
      <c r="L1443" s="37" t="s">
        <v>113</v>
      </c>
      <c r="M1443" s="37" t="n">
        <f aca="false">IF(OR(E1443="",F1443=""),"",F1443-E1443)</f>
        <v>34</v>
      </c>
      <c r="N1443" s="37" t="n">
        <f aca="false">IF(OR(E1443="",G1443=""),"",G1443-E1443)</f>
        <v>80</v>
      </c>
    </row>
    <row r="1444" customFormat="false" ht="15" hidden="false" customHeight="false" outlineLevel="0" collapsed="false">
      <c r="A1444" s="37" t="s">
        <v>3776</v>
      </c>
      <c r="B1444" s="37" t="s">
        <v>1764</v>
      </c>
      <c r="C1444" s="37" t="s">
        <v>62</v>
      </c>
      <c r="D1444" s="37" t="s">
        <v>485</v>
      </c>
      <c r="E1444" s="38" t="n">
        <v>42667</v>
      </c>
      <c r="F1444" s="38" t="n">
        <v>42650</v>
      </c>
      <c r="G1444" s="38" t="n">
        <v>42702</v>
      </c>
      <c r="H1444" s="37" t="n">
        <v>54</v>
      </c>
      <c r="I1444" s="37" t="n">
        <v>13</v>
      </c>
      <c r="J1444" s="37" t="n">
        <v>1</v>
      </c>
      <c r="K1444" s="39" t="n">
        <v>81214</v>
      </c>
      <c r="L1444" s="37" t="s">
        <v>111</v>
      </c>
      <c r="M1444" s="37" t="n">
        <f aca="false">IF(OR(E1444="",F1444=""),"",F1444-E1444)</f>
        <v>-17</v>
      </c>
      <c r="N1444" s="37" t="n">
        <f aca="false">IF(OR(E1444="",G1444=""),"",G1444-E1444)</f>
        <v>35</v>
      </c>
    </row>
    <row r="1445" customFormat="false" ht="15" hidden="false" customHeight="false" outlineLevel="0" collapsed="false">
      <c r="A1445" s="37" t="s">
        <v>3777</v>
      </c>
      <c r="B1445" s="37" t="s">
        <v>1900</v>
      </c>
      <c r="C1445" s="37" t="s">
        <v>60</v>
      </c>
      <c r="D1445" s="37" t="s">
        <v>393</v>
      </c>
      <c r="E1445" s="38" t="n">
        <v>45997</v>
      </c>
      <c r="F1445" s="38" t="n">
        <v>46020</v>
      </c>
      <c r="G1445" s="38" t="n">
        <v>46041</v>
      </c>
      <c r="H1445" s="37" t="n">
        <v>89</v>
      </c>
      <c r="I1445" s="37" t="n">
        <v>4</v>
      </c>
      <c r="J1445" s="37" t="n">
        <v>1</v>
      </c>
      <c r="K1445" s="39" t="n">
        <v>21145</v>
      </c>
      <c r="L1445" s="37" t="s">
        <v>113</v>
      </c>
      <c r="M1445" s="37" t="n">
        <f aca="false">IF(OR(E1445="",F1445=""),"",F1445-E1445)</f>
        <v>23</v>
      </c>
      <c r="N1445" s="37" t="n">
        <f aca="false">IF(OR(E1445="",G1445=""),"",G1445-E1445)</f>
        <v>44</v>
      </c>
    </row>
    <row r="1446" customFormat="false" ht="15" hidden="false" customHeight="false" outlineLevel="0" collapsed="false">
      <c r="A1446" s="37" t="s">
        <v>3778</v>
      </c>
      <c r="B1446" s="37" t="s">
        <v>1901</v>
      </c>
      <c r="C1446" s="37" t="s">
        <v>62</v>
      </c>
      <c r="D1446" s="37" t="s">
        <v>485</v>
      </c>
      <c r="E1446" s="38" t="n">
        <v>46016</v>
      </c>
      <c r="F1446" s="38" t="n">
        <v>45994</v>
      </c>
      <c r="G1446" s="38" t="n">
        <v>46045</v>
      </c>
      <c r="H1446" s="37" t="n">
        <v>58</v>
      </c>
      <c r="I1446" s="37" t="n">
        <v>7</v>
      </c>
      <c r="J1446" s="37" t="n">
        <v>1</v>
      </c>
      <c r="K1446" s="39" t="n">
        <v>21559</v>
      </c>
      <c r="L1446" s="37" t="s">
        <v>111</v>
      </c>
      <c r="M1446" s="37" t="n">
        <f aca="false">IF(OR(E1446="",F1446=""),"",F1446-E1446)</f>
        <v>-22</v>
      </c>
      <c r="N1446" s="37" t="n">
        <f aca="false">IF(OR(E1446="",G1446=""),"",G1446-E1446)</f>
        <v>29</v>
      </c>
    </row>
    <row r="1447" customFormat="false" ht="15" hidden="false" customHeight="false" outlineLevel="0" collapsed="false">
      <c r="A1447" s="37" t="s">
        <v>3779</v>
      </c>
      <c r="B1447" s="37" t="s">
        <v>1902</v>
      </c>
      <c r="C1447" s="37" t="s">
        <v>65</v>
      </c>
      <c r="D1447" s="37" t="s">
        <v>376</v>
      </c>
      <c r="E1447" s="38" t="n">
        <v>46123</v>
      </c>
      <c r="F1447" s="38" t="n">
        <v>46143</v>
      </c>
      <c r="G1447" s="38" t="n">
        <v>46189</v>
      </c>
      <c r="H1447" s="37" t="n">
        <v>80</v>
      </c>
      <c r="I1447" s="37" t="n">
        <v>3</v>
      </c>
      <c r="J1447" s="37" t="n">
        <v>1</v>
      </c>
      <c r="K1447" s="39" t="n">
        <v>36901</v>
      </c>
      <c r="L1447" s="37" t="s">
        <v>114</v>
      </c>
      <c r="M1447" s="37" t="n">
        <f aca="false">IF(OR(E1447="",F1447=""),"",F1447-E1447)</f>
        <v>20</v>
      </c>
      <c r="N1447" s="37" t="n">
        <f aca="false">IF(OR(E1447="",G1447=""),"",G1447-E1447)</f>
        <v>66</v>
      </c>
    </row>
    <row r="1448" customFormat="false" ht="15" hidden="false" customHeight="false" outlineLevel="0" collapsed="false">
      <c r="A1448" s="37" t="s">
        <v>3780</v>
      </c>
      <c r="B1448" s="37" t="s">
        <v>1903</v>
      </c>
      <c r="C1448" s="37" t="s">
        <v>62</v>
      </c>
      <c r="D1448" s="37" t="s">
        <v>352</v>
      </c>
      <c r="E1448" s="38" t="n">
        <v>43820</v>
      </c>
      <c r="F1448" s="38" t="n">
        <v>43865</v>
      </c>
      <c r="G1448" s="38" t="n">
        <v>43884</v>
      </c>
      <c r="H1448" s="37" t="n">
        <v>135</v>
      </c>
      <c r="I1448" s="37" t="n">
        <v>12</v>
      </c>
      <c r="J1448" s="37" t="n">
        <v>2</v>
      </c>
      <c r="K1448" s="39" t="n">
        <v>38046</v>
      </c>
      <c r="L1448" s="37" t="s">
        <v>112</v>
      </c>
      <c r="M1448" s="37" t="n">
        <f aca="false">IF(OR(E1448="",F1448=""),"",F1448-E1448)</f>
        <v>45</v>
      </c>
      <c r="N1448" s="37" t="n">
        <f aca="false">IF(OR(E1448="",G1448=""),"",G1448-E1448)</f>
        <v>64</v>
      </c>
    </row>
    <row r="1449" customFormat="false" ht="15" hidden="false" customHeight="false" outlineLevel="0" collapsed="false">
      <c r="A1449" s="37" t="s">
        <v>3781</v>
      </c>
      <c r="B1449" s="37" t="s">
        <v>1904</v>
      </c>
      <c r="C1449" s="37" t="s">
        <v>63</v>
      </c>
      <c r="D1449" s="37" t="s">
        <v>626</v>
      </c>
      <c r="E1449" s="38" t="n">
        <v>41891</v>
      </c>
      <c r="F1449" s="38" t="n">
        <v>41911</v>
      </c>
      <c r="G1449" s="38" t="n">
        <v>41930</v>
      </c>
      <c r="H1449" s="37" t="n">
        <v>39</v>
      </c>
      <c r="I1449" s="37" t="n">
        <v>9</v>
      </c>
      <c r="J1449" s="37" t="n">
        <v>1</v>
      </c>
      <c r="K1449" s="39" t="n">
        <v>51838</v>
      </c>
      <c r="L1449" s="37" t="s">
        <v>114</v>
      </c>
      <c r="M1449" s="37" t="n">
        <f aca="false">IF(OR(E1449="",F1449=""),"",F1449-E1449)</f>
        <v>20</v>
      </c>
      <c r="N1449" s="37" t="n">
        <f aca="false">IF(OR(E1449="",G1449=""),"",G1449-E1449)</f>
        <v>39</v>
      </c>
    </row>
    <row r="1450" customFormat="false" ht="15" hidden="false" customHeight="false" outlineLevel="0" collapsed="false">
      <c r="A1450" s="37" t="s">
        <v>3782</v>
      </c>
      <c r="B1450" s="37" t="s">
        <v>489</v>
      </c>
      <c r="C1450" s="37" t="s">
        <v>64</v>
      </c>
      <c r="D1450" s="37" t="s">
        <v>457</v>
      </c>
      <c r="E1450" s="38" t="n">
        <v>44518</v>
      </c>
      <c r="F1450" s="38" t="n">
        <v>44530</v>
      </c>
      <c r="G1450" s="38" t="n">
        <v>44559</v>
      </c>
      <c r="H1450" s="37" t="n">
        <v>59</v>
      </c>
      <c r="I1450" s="37" t="n">
        <v>12</v>
      </c>
      <c r="J1450" s="37" t="n">
        <v>1</v>
      </c>
      <c r="K1450" s="39" t="n">
        <v>48123</v>
      </c>
      <c r="L1450" s="37" t="s">
        <v>114</v>
      </c>
      <c r="M1450" s="37" t="n">
        <f aca="false">IF(OR(E1450="",F1450=""),"",F1450-E1450)</f>
        <v>12</v>
      </c>
      <c r="N1450" s="37" t="n">
        <f aca="false">IF(OR(E1450="",G1450=""),"",G1450-E1450)</f>
        <v>41</v>
      </c>
    </row>
    <row r="1451" customFormat="false" ht="15" hidden="false" customHeight="false" outlineLevel="0" collapsed="false">
      <c r="A1451" s="37" t="s">
        <v>3783</v>
      </c>
      <c r="B1451" s="37" t="s">
        <v>523</v>
      </c>
      <c r="C1451" s="37" t="s">
        <v>62</v>
      </c>
      <c r="D1451" s="37" t="s">
        <v>485</v>
      </c>
      <c r="E1451" s="38" t="n">
        <v>45164</v>
      </c>
      <c r="F1451" s="38" t="n">
        <v>45202</v>
      </c>
      <c r="G1451" s="38" t="n">
        <v>45227</v>
      </c>
      <c r="H1451" s="37" t="n">
        <v>54</v>
      </c>
      <c r="I1451" s="37" t="n">
        <v>7</v>
      </c>
      <c r="J1451" s="37" t="n">
        <v>3</v>
      </c>
      <c r="K1451" s="39" t="n">
        <v>20539</v>
      </c>
      <c r="L1451" s="37" t="s">
        <v>111</v>
      </c>
      <c r="M1451" s="37" t="n">
        <f aca="false">IF(OR(E1451="",F1451=""),"",F1451-E1451)</f>
        <v>38</v>
      </c>
      <c r="N1451" s="37" t="n">
        <f aca="false">IF(OR(E1451="",G1451=""),"",G1451-E1451)</f>
        <v>63</v>
      </c>
    </row>
    <row r="1452" customFormat="false" ht="15" hidden="false" customHeight="false" outlineLevel="0" collapsed="false">
      <c r="A1452" s="37" t="s">
        <v>3784</v>
      </c>
      <c r="B1452" s="37" t="s">
        <v>1905</v>
      </c>
      <c r="C1452" s="37" t="s">
        <v>66</v>
      </c>
      <c r="D1452" s="37" t="s">
        <v>504</v>
      </c>
      <c r="E1452" s="38" t="n">
        <v>45536</v>
      </c>
      <c r="F1452" s="38" t="n">
        <v>45530</v>
      </c>
      <c r="G1452" s="38" t="n">
        <v>45588</v>
      </c>
      <c r="H1452" s="37" t="n">
        <v>48</v>
      </c>
      <c r="I1452" s="37" t="n">
        <v>11</v>
      </c>
      <c r="J1452" s="37" t="n">
        <v>1</v>
      </c>
      <c r="K1452" s="39" t="n">
        <v>22291</v>
      </c>
      <c r="L1452" s="37" t="s">
        <v>111</v>
      </c>
      <c r="M1452" s="37" t="n">
        <f aca="false">IF(OR(E1452="",F1452=""),"",F1452-E1452)</f>
        <v>-6</v>
      </c>
      <c r="N1452" s="37" t="n">
        <f aca="false">IF(OR(E1452="",G1452=""),"",G1452-E1452)</f>
        <v>52</v>
      </c>
    </row>
    <row r="1453" customFormat="false" ht="15" hidden="false" customHeight="false" outlineLevel="0" collapsed="false">
      <c r="A1453" s="37" t="s">
        <v>3785</v>
      </c>
      <c r="B1453" s="37" t="s">
        <v>1906</v>
      </c>
      <c r="C1453" s="37" t="s">
        <v>65</v>
      </c>
      <c r="D1453" s="37" t="s">
        <v>650</v>
      </c>
      <c r="E1453" s="38" t="n">
        <v>45902</v>
      </c>
      <c r="F1453" s="38" t="n">
        <v>45935</v>
      </c>
      <c r="G1453" s="38" t="n">
        <v>45958</v>
      </c>
      <c r="H1453" s="37" t="n">
        <v>83</v>
      </c>
      <c r="I1453" s="37" t="n">
        <v>7</v>
      </c>
      <c r="J1453" s="37" t="n">
        <v>1</v>
      </c>
      <c r="K1453" s="39" t="n">
        <v>32832</v>
      </c>
      <c r="L1453" s="37" t="s">
        <v>111</v>
      </c>
      <c r="M1453" s="37" t="n">
        <f aca="false">IF(OR(E1453="",F1453=""),"",F1453-E1453)</f>
        <v>33</v>
      </c>
      <c r="N1453" s="37" t="n">
        <f aca="false">IF(OR(E1453="",G1453=""),"",G1453-E1453)</f>
        <v>56</v>
      </c>
    </row>
    <row r="1454" customFormat="false" ht="15" hidden="false" customHeight="false" outlineLevel="0" collapsed="false">
      <c r="A1454" s="37" t="s">
        <v>3786</v>
      </c>
      <c r="B1454" s="37" t="s">
        <v>1907</v>
      </c>
      <c r="C1454" s="37" t="s">
        <v>60</v>
      </c>
      <c r="D1454" s="37" t="s">
        <v>470</v>
      </c>
      <c r="E1454" s="38" t="n">
        <v>43079</v>
      </c>
      <c r="F1454" s="38" t="n">
        <v>43110</v>
      </c>
      <c r="G1454" s="38" t="n">
        <v>43126</v>
      </c>
      <c r="H1454" s="37" t="n">
        <v>137</v>
      </c>
      <c r="I1454" s="37" t="n">
        <v>6</v>
      </c>
      <c r="J1454" s="37" t="n">
        <v>1</v>
      </c>
      <c r="K1454" s="39" t="n">
        <v>18736</v>
      </c>
      <c r="L1454" s="37" t="s">
        <v>114</v>
      </c>
      <c r="M1454" s="37" t="n">
        <f aca="false">IF(OR(E1454="",F1454=""),"",F1454-E1454)</f>
        <v>31</v>
      </c>
      <c r="N1454" s="37" t="n">
        <f aca="false">IF(OR(E1454="",G1454=""),"",G1454-E1454)</f>
        <v>47</v>
      </c>
    </row>
    <row r="1455" customFormat="false" ht="15" hidden="false" customHeight="false" outlineLevel="0" collapsed="false">
      <c r="A1455" s="37" t="s">
        <v>3787</v>
      </c>
      <c r="B1455" s="37" t="s">
        <v>1908</v>
      </c>
      <c r="C1455" s="37" t="s">
        <v>62</v>
      </c>
      <c r="D1455" s="37" t="s">
        <v>352</v>
      </c>
      <c r="E1455" s="38" t="n">
        <v>45319</v>
      </c>
      <c r="F1455" s="38" t="n">
        <v>45357</v>
      </c>
      <c r="G1455" s="38" t="n">
        <v>45376</v>
      </c>
      <c r="H1455" s="37" t="n">
        <v>70</v>
      </c>
      <c r="I1455" s="37" t="n">
        <v>12</v>
      </c>
      <c r="J1455" s="37" t="n">
        <v>2</v>
      </c>
      <c r="K1455" s="39" t="n">
        <v>29126</v>
      </c>
      <c r="L1455" s="37" t="s">
        <v>114</v>
      </c>
      <c r="M1455" s="37" t="n">
        <f aca="false">IF(OR(E1455="",F1455=""),"",F1455-E1455)</f>
        <v>38</v>
      </c>
      <c r="N1455" s="37" t="n">
        <f aca="false">IF(OR(E1455="",G1455=""),"",G1455-E1455)</f>
        <v>57</v>
      </c>
    </row>
    <row r="1456" customFormat="false" ht="15" hidden="false" customHeight="false" outlineLevel="0" collapsed="false">
      <c r="A1456" s="37" t="s">
        <v>3788</v>
      </c>
      <c r="B1456" s="37" t="s">
        <v>1403</v>
      </c>
      <c r="C1456" s="37" t="s">
        <v>61</v>
      </c>
      <c r="D1456" s="37" t="s">
        <v>423</v>
      </c>
      <c r="E1456" s="38" t="n">
        <v>45121</v>
      </c>
      <c r="F1456" s="38" t="n">
        <v>45136</v>
      </c>
      <c r="G1456" s="38" t="n">
        <v>45155</v>
      </c>
      <c r="H1456" s="37" t="n">
        <v>41</v>
      </c>
      <c r="I1456" s="37" t="n">
        <v>4</v>
      </c>
      <c r="J1456" s="37" t="n">
        <v>2</v>
      </c>
      <c r="K1456" s="39" t="n">
        <v>6224</v>
      </c>
      <c r="L1456" s="37" t="s">
        <v>113</v>
      </c>
      <c r="M1456" s="37" t="n">
        <f aca="false">IF(OR(E1456="",F1456=""),"",F1456-E1456)</f>
        <v>15</v>
      </c>
      <c r="N1456" s="37" t="n">
        <f aca="false">IF(OR(E1456="",G1456=""),"",G1456-E1456)</f>
        <v>34</v>
      </c>
    </row>
    <row r="1457" customFormat="false" ht="15" hidden="false" customHeight="false" outlineLevel="0" collapsed="false">
      <c r="A1457" s="37" t="s">
        <v>3789</v>
      </c>
      <c r="B1457" s="37" t="s">
        <v>1909</v>
      </c>
      <c r="C1457" s="37" t="s">
        <v>60</v>
      </c>
      <c r="D1457" s="37" t="s">
        <v>470</v>
      </c>
      <c r="E1457" s="38" t="n">
        <v>42558</v>
      </c>
      <c r="F1457" s="38" t="n">
        <v>42582</v>
      </c>
      <c r="G1457" s="38" t="n">
        <v>42608</v>
      </c>
      <c r="H1457" s="37" t="n">
        <v>113</v>
      </c>
      <c r="I1457" s="37" t="n">
        <v>5</v>
      </c>
      <c r="J1457" s="37" t="n">
        <v>1</v>
      </c>
      <c r="K1457" s="39" t="n">
        <v>80164</v>
      </c>
      <c r="L1457" s="37" t="s">
        <v>114</v>
      </c>
      <c r="M1457" s="37" t="n">
        <f aca="false">IF(OR(E1457="",F1457=""),"",F1457-E1457)</f>
        <v>24</v>
      </c>
      <c r="N1457" s="37" t="n">
        <f aca="false">IF(OR(E1457="",G1457=""),"",G1457-E1457)</f>
        <v>50</v>
      </c>
    </row>
    <row r="1458" customFormat="false" ht="15" hidden="false" customHeight="false" outlineLevel="0" collapsed="false">
      <c r="A1458" s="37" t="s">
        <v>3790</v>
      </c>
      <c r="B1458" s="37" t="s">
        <v>1910</v>
      </c>
      <c r="C1458" s="37" t="s">
        <v>67</v>
      </c>
      <c r="D1458" s="37" t="s">
        <v>716</v>
      </c>
      <c r="E1458" s="38" t="n">
        <v>45030</v>
      </c>
      <c r="F1458" s="38" t="n">
        <v>45075</v>
      </c>
      <c r="G1458" s="38" t="n">
        <v>45103</v>
      </c>
      <c r="H1458" s="37" t="n">
        <v>33</v>
      </c>
      <c r="I1458" s="37" t="n">
        <v>10</v>
      </c>
      <c r="J1458" s="37" t="n">
        <v>2</v>
      </c>
      <c r="K1458" s="39" t="n">
        <v>107081</v>
      </c>
      <c r="L1458" s="37" t="s">
        <v>111</v>
      </c>
      <c r="M1458" s="37" t="n">
        <f aca="false">IF(OR(E1458="",F1458=""),"",F1458-E1458)</f>
        <v>45</v>
      </c>
      <c r="N1458" s="37" t="n">
        <f aca="false">IF(OR(E1458="",G1458=""),"",G1458-E1458)</f>
        <v>73</v>
      </c>
    </row>
    <row r="1459" customFormat="false" ht="15" hidden="false" customHeight="false" outlineLevel="0" collapsed="false">
      <c r="A1459" s="37" t="s">
        <v>3791</v>
      </c>
      <c r="B1459" s="37" t="s">
        <v>915</v>
      </c>
      <c r="C1459" s="37" t="s">
        <v>62</v>
      </c>
      <c r="D1459" s="37" t="s">
        <v>420</v>
      </c>
      <c r="E1459" s="38" t="n">
        <v>44003</v>
      </c>
      <c r="F1459" s="38" t="n">
        <v>44009</v>
      </c>
      <c r="G1459" s="38" t="n">
        <v>44061</v>
      </c>
      <c r="H1459" s="37" t="n">
        <v>30</v>
      </c>
      <c r="I1459" s="37" t="n">
        <v>9</v>
      </c>
      <c r="J1459" s="37" t="n">
        <v>2</v>
      </c>
      <c r="K1459" s="39" t="n">
        <v>40633</v>
      </c>
      <c r="L1459" s="37" t="s">
        <v>111</v>
      </c>
      <c r="M1459" s="37" t="n">
        <f aca="false">IF(OR(E1459="",F1459=""),"",F1459-E1459)</f>
        <v>6</v>
      </c>
      <c r="N1459" s="37" t="n">
        <f aca="false">IF(OR(E1459="",G1459=""),"",G1459-E1459)</f>
        <v>58</v>
      </c>
    </row>
    <row r="1460" customFormat="false" ht="15" hidden="false" customHeight="false" outlineLevel="0" collapsed="false">
      <c r="A1460" s="37" t="s">
        <v>3792</v>
      </c>
      <c r="B1460" s="37" t="s">
        <v>1911</v>
      </c>
      <c r="C1460" s="37" t="s">
        <v>64</v>
      </c>
      <c r="D1460" s="37" t="s">
        <v>461</v>
      </c>
      <c r="E1460" s="38" t="n">
        <v>46238</v>
      </c>
      <c r="F1460" s="38" t="n">
        <v>46215</v>
      </c>
      <c r="G1460" s="38" t="n">
        <v>46263</v>
      </c>
      <c r="H1460" s="37" t="n">
        <v>24</v>
      </c>
      <c r="I1460" s="37" t="n">
        <v>14</v>
      </c>
      <c r="J1460" s="37" t="n">
        <v>2</v>
      </c>
      <c r="K1460" s="39" t="n">
        <v>37046</v>
      </c>
      <c r="L1460" s="37" t="s">
        <v>113</v>
      </c>
      <c r="M1460" s="37" t="n">
        <f aca="false">IF(OR(E1460="",F1460=""),"",F1460-E1460)</f>
        <v>-23</v>
      </c>
      <c r="N1460" s="37" t="n">
        <f aca="false">IF(OR(E1460="",G1460=""),"",G1460-E1460)</f>
        <v>25</v>
      </c>
    </row>
    <row r="1461" customFormat="false" ht="15" hidden="false" customHeight="false" outlineLevel="0" collapsed="false">
      <c r="A1461" s="37" t="s">
        <v>3793</v>
      </c>
      <c r="B1461" s="37" t="s">
        <v>1912</v>
      </c>
      <c r="C1461" s="37" t="s">
        <v>62</v>
      </c>
      <c r="D1461" s="37" t="s">
        <v>481</v>
      </c>
      <c r="E1461" s="38" t="n">
        <v>42620</v>
      </c>
      <c r="F1461" s="38" t="n">
        <v>42597</v>
      </c>
      <c r="G1461" s="38" t="n">
        <v>42655</v>
      </c>
      <c r="H1461" s="37" t="n">
        <v>16</v>
      </c>
      <c r="I1461" s="37" t="n">
        <v>8</v>
      </c>
      <c r="J1461" s="37" t="n">
        <v>1</v>
      </c>
      <c r="K1461" s="39" t="n">
        <v>14578</v>
      </c>
      <c r="L1461" s="37" t="s">
        <v>112</v>
      </c>
      <c r="M1461" s="37" t="n">
        <f aca="false">IF(OR(E1461="",F1461=""),"",F1461-E1461)</f>
        <v>-23</v>
      </c>
      <c r="N1461" s="37" t="n">
        <f aca="false">IF(OR(E1461="",G1461=""),"",G1461-E1461)</f>
        <v>35</v>
      </c>
    </row>
    <row r="1462" customFormat="false" ht="15" hidden="false" customHeight="false" outlineLevel="0" collapsed="false">
      <c r="A1462" s="37" t="s">
        <v>3794</v>
      </c>
      <c r="B1462" s="37" t="s">
        <v>1913</v>
      </c>
      <c r="C1462" s="37" t="s">
        <v>61</v>
      </c>
      <c r="D1462" s="37" t="s">
        <v>573</v>
      </c>
      <c r="E1462" s="38" t="n">
        <v>45837</v>
      </c>
      <c r="F1462" s="38" t="n">
        <v>45845</v>
      </c>
      <c r="G1462" s="38" t="n">
        <v>45891</v>
      </c>
      <c r="H1462" s="37" t="n">
        <v>84</v>
      </c>
      <c r="I1462" s="37" t="n">
        <v>14</v>
      </c>
      <c r="J1462" s="37" t="n">
        <v>3</v>
      </c>
      <c r="K1462" s="39" t="n">
        <v>32408</v>
      </c>
      <c r="L1462" s="37" t="s">
        <v>112</v>
      </c>
      <c r="M1462" s="37" t="n">
        <f aca="false">IF(OR(E1462="",F1462=""),"",F1462-E1462)</f>
        <v>8</v>
      </c>
      <c r="N1462" s="37" t="n">
        <f aca="false">IF(OR(E1462="",G1462=""),"",G1462-E1462)</f>
        <v>54</v>
      </c>
    </row>
    <row r="1463" customFormat="false" ht="15" hidden="false" customHeight="false" outlineLevel="0" collapsed="false">
      <c r="A1463" s="37" t="s">
        <v>3795</v>
      </c>
      <c r="B1463" s="37" t="s">
        <v>1179</v>
      </c>
      <c r="C1463" s="37" t="s">
        <v>62</v>
      </c>
      <c r="D1463" s="37" t="s">
        <v>481</v>
      </c>
      <c r="E1463" s="38" t="n">
        <v>43813</v>
      </c>
      <c r="F1463" s="38" t="n">
        <v>43849</v>
      </c>
      <c r="G1463" s="38" t="n">
        <v>43896</v>
      </c>
      <c r="H1463" s="37" t="n">
        <v>54</v>
      </c>
      <c r="I1463" s="37" t="n">
        <v>14</v>
      </c>
      <c r="J1463" s="37" t="n">
        <v>3</v>
      </c>
      <c r="K1463" s="39" t="n">
        <v>43540</v>
      </c>
      <c r="L1463" s="37" t="s">
        <v>115</v>
      </c>
      <c r="M1463" s="37" t="n">
        <f aca="false">IF(OR(E1463="",F1463=""),"",F1463-E1463)</f>
        <v>36</v>
      </c>
      <c r="N1463" s="37" t="n">
        <f aca="false">IF(OR(E1463="",G1463=""),"",G1463-E1463)</f>
        <v>83</v>
      </c>
    </row>
    <row r="1464" customFormat="false" ht="15" hidden="false" customHeight="false" outlineLevel="0" collapsed="false">
      <c r="A1464" s="37" t="s">
        <v>3796</v>
      </c>
      <c r="B1464" s="37" t="s">
        <v>1915</v>
      </c>
      <c r="C1464" s="37" t="s">
        <v>62</v>
      </c>
      <c r="D1464" s="37" t="s">
        <v>481</v>
      </c>
      <c r="E1464" s="38" t="n">
        <v>44261</v>
      </c>
      <c r="F1464" s="38" t="n">
        <v>44282</v>
      </c>
      <c r="G1464" s="38" t="n">
        <v>44308</v>
      </c>
      <c r="H1464" s="37" t="n">
        <v>100</v>
      </c>
      <c r="I1464" s="37" t="n">
        <v>13</v>
      </c>
      <c r="J1464" s="37" t="n">
        <v>3</v>
      </c>
      <c r="K1464" s="39" t="n">
        <v>18433</v>
      </c>
      <c r="L1464" s="37" t="s">
        <v>115</v>
      </c>
      <c r="M1464" s="37" t="n">
        <f aca="false">IF(OR(E1464="",F1464=""),"",F1464-E1464)</f>
        <v>21</v>
      </c>
      <c r="N1464" s="37" t="n">
        <f aca="false">IF(OR(E1464="",G1464=""),"",G1464-E1464)</f>
        <v>47</v>
      </c>
    </row>
    <row r="1465" customFormat="false" ht="15" hidden="false" customHeight="false" outlineLevel="0" collapsed="false">
      <c r="A1465" s="37" t="s">
        <v>3797</v>
      </c>
      <c r="B1465" s="37" t="s">
        <v>804</v>
      </c>
      <c r="C1465" s="37" t="s">
        <v>66</v>
      </c>
      <c r="D1465" s="37" t="s">
        <v>434</v>
      </c>
      <c r="E1465" s="38" t="n">
        <v>44651</v>
      </c>
      <c r="F1465" s="38" t="n">
        <v>44725</v>
      </c>
      <c r="G1465" s="38" t="n">
        <v>44748</v>
      </c>
      <c r="H1465" s="37" t="n">
        <v>68</v>
      </c>
      <c r="I1465" s="37" t="n">
        <v>10</v>
      </c>
      <c r="J1465" s="37" t="n">
        <v>3</v>
      </c>
      <c r="K1465" s="39" t="n">
        <v>31675</v>
      </c>
      <c r="L1465" s="37" t="s">
        <v>111</v>
      </c>
      <c r="M1465" s="37" t="n">
        <f aca="false">IF(OR(E1465="",F1465=""),"",F1465-E1465)</f>
        <v>74</v>
      </c>
      <c r="N1465" s="37" t="n">
        <f aca="false">IF(OR(E1465="",G1465=""),"",G1465-E1465)</f>
        <v>97</v>
      </c>
    </row>
    <row r="1466" customFormat="false" ht="15" hidden="false" customHeight="false" outlineLevel="0" collapsed="false">
      <c r="A1466" s="37" t="s">
        <v>3798</v>
      </c>
      <c r="B1466" s="37" t="s">
        <v>1916</v>
      </c>
      <c r="C1466" s="37" t="s">
        <v>61</v>
      </c>
      <c r="D1466" s="37" t="s">
        <v>573</v>
      </c>
      <c r="E1466" s="38" t="n">
        <v>45246</v>
      </c>
      <c r="F1466" s="38" t="n">
        <v>45275</v>
      </c>
      <c r="G1466" s="38" t="n">
        <v>45329</v>
      </c>
      <c r="H1466" s="37" t="n">
        <v>50</v>
      </c>
      <c r="I1466" s="37" t="n">
        <v>12</v>
      </c>
      <c r="J1466" s="37" t="n">
        <v>3</v>
      </c>
      <c r="K1466" s="39" t="n">
        <v>34894</v>
      </c>
      <c r="L1466" s="37" t="s">
        <v>112</v>
      </c>
      <c r="M1466" s="37" t="n">
        <f aca="false">IF(OR(E1466="",F1466=""),"",F1466-E1466)</f>
        <v>29</v>
      </c>
      <c r="N1466" s="37" t="n">
        <f aca="false">IF(OR(E1466="",G1466=""),"",G1466-E1466)</f>
        <v>83</v>
      </c>
    </row>
    <row r="1467" customFormat="false" ht="15" hidden="false" customHeight="false" outlineLevel="0" collapsed="false">
      <c r="A1467" s="37" t="s">
        <v>3799</v>
      </c>
      <c r="B1467" s="37" t="s">
        <v>735</v>
      </c>
      <c r="C1467" s="37" t="s">
        <v>65</v>
      </c>
      <c r="D1467" s="37" t="s">
        <v>500</v>
      </c>
      <c r="E1467" s="38" t="n">
        <v>43933</v>
      </c>
      <c r="F1467" s="38" t="n">
        <v>43917</v>
      </c>
      <c r="G1467" s="38" t="n">
        <v>43962</v>
      </c>
      <c r="H1467" s="37" t="n">
        <v>70</v>
      </c>
      <c r="I1467" s="37" t="n">
        <v>11</v>
      </c>
      <c r="J1467" s="37" t="n">
        <v>1</v>
      </c>
      <c r="K1467" s="39" t="n">
        <v>18707</v>
      </c>
      <c r="L1467" s="37" t="s">
        <v>114</v>
      </c>
      <c r="M1467" s="37" t="n">
        <f aca="false">IF(OR(E1467="",F1467=""),"",F1467-E1467)</f>
        <v>-16</v>
      </c>
      <c r="N1467" s="37" t="n">
        <f aca="false">IF(OR(E1467="",G1467=""),"",G1467-E1467)</f>
        <v>29</v>
      </c>
    </row>
    <row r="1468" customFormat="false" ht="15" hidden="false" customHeight="false" outlineLevel="0" collapsed="false">
      <c r="A1468" s="37" t="s">
        <v>3800</v>
      </c>
      <c r="B1468" s="37" t="s">
        <v>1917</v>
      </c>
      <c r="C1468" s="37" t="s">
        <v>61</v>
      </c>
      <c r="D1468" s="37" t="s">
        <v>380</v>
      </c>
      <c r="E1468" s="38" t="n">
        <v>45895</v>
      </c>
      <c r="F1468" s="38" t="n">
        <v>45917</v>
      </c>
      <c r="G1468" s="38" t="n">
        <v>45947</v>
      </c>
      <c r="H1468" s="37" t="n">
        <v>160</v>
      </c>
      <c r="I1468" s="37" t="n">
        <v>8</v>
      </c>
      <c r="J1468" s="37" t="n">
        <v>2</v>
      </c>
      <c r="K1468" s="39" t="n">
        <v>20577</v>
      </c>
      <c r="L1468" s="37" t="s">
        <v>112</v>
      </c>
      <c r="M1468" s="37" t="n">
        <f aca="false">IF(OR(E1468="",F1468=""),"",F1468-E1468)</f>
        <v>22</v>
      </c>
      <c r="N1468" s="37" t="n">
        <f aca="false">IF(OR(E1468="",G1468=""),"",G1468-E1468)</f>
        <v>52</v>
      </c>
    </row>
    <row r="1469" customFormat="false" ht="15" hidden="false" customHeight="false" outlineLevel="0" collapsed="false">
      <c r="A1469" s="37" t="s">
        <v>3801</v>
      </c>
      <c r="B1469" s="37" t="s">
        <v>926</v>
      </c>
      <c r="C1469" s="37" t="s">
        <v>62</v>
      </c>
      <c r="D1469" s="37" t="s">
        <v>420</v>
      </c>
      <c r="E1469" s="38" t="n">
        <v>42220</v>
      </c>
      <c r="F1469" s="38" t="n">
        <v>42254</v>
      </c>
      <c r="G1469" s="38" t="n">
        <v>42289</v>
      </c>
      <c r="H1469" s="37" t="n">
        <v>39</v>
      </c>
      <c r="I1469" s="37" t="n">
        <v>8</v>
      </c>
      <c r="J1469" s="37" t="n">
        <v>1</v>
      </c>
      <c r="K1469" s="39" t="n">
        <v>51942</v>
      </c>
      <c r="L1469" s="37" t="s">
        <v>111</v>
      </c>
      <c r="M1469" s="37" t="n">
        <f aca="false">IF(OR(E1469="",F1469=""),"",F1469-E1469)</f>
        <v>34</v>
      </c>
      <c r="N1469" s="37" t="n">
        <f aca="false">IF(OR(E1469="",G1469=""),"",G1469-E1469)</f>
        <v>69</v>
      </c>
    </row>
    <row r="1470" customFormat="false" ht="15" hidden="false" customHeight="false" outlineLevel="0" collapsed="false">
      <c r="A1470" s="37" t="s">
        <v>3802</v>
      </c>
      <c r="B1470" s="37" t="s">
        <v>1918</v>
      </c>
      <c r="C1470" s="37" t="s">
        <v>63</v>
      </c>
      <c r="D1470" s="37" t="s">
        <v>388</v>
      </c>
      <c r="E1470" s="38" t="n">
        <v>42118</v>
      </c>
      <c r="F1470" s="38" t="n">
        <v>42164</v>
      </c>
      <c r="G1470" s="38" t="n">
        <v>42191</v>
      </c>
      <c r="H1470" s="37" t="n">
        <v>61</v>
      </c>
      <c r="I1470" s="37" t="n">
        <v>3</v>
      </c>
      <c r="J1470" s="37" t="n">
        <v>1</v>
      </c>
      <c r="K1470" s="39" t="n">
        <v>59801</v>
      </c>
      <c r="L1470" s="37" t="s">
        <v>115</v>
      </c>
      <c r="M1470" s="37" t="n">
        <f aca="false">IF(OR(E1470="",F1470=""),"",F1470-E1470)</f>
        <v>46</v>
      </c>
      <c r="N1470" s="37" t="n">
        <f aca="false">IF(OR(E1470="",G1470=""),"",G1470-E1470)</f>
        <v>73</v>
      </c>
    </row>
    <row r="1471" customFormat="false" ht="15" hidden="false" customHeight="false" outlineLevel="0" collapsed="false">
      <c r="A1471" s="37" t="s">
        <v>3803</v>
      </c>
      <c r="B1471" s="37" t="s">
        <v>1919</v>
      </c>
      <c r="C1471" s="37" t="s">
        <v>63</v>
      </c>
      <c r="D1471" s="37" t="s">
        <v>626</v>
      </c>
      <c r="E1471" s="38" t="n">
        <v>45239</v>
      </c>
      <c r="F1471" s="38" t="n">
        <v>45277</v>
      </c>
      <c r="G1471" s="38" t="n">
        <v>45327</v>
      </c>
      <c r="H1471" s="37" t="n">
        <v>53</v>
      </c>
      <c r="I1471" s="37" t="n">
        <v>14</v>
      </c>
      <c r="J1471" s="37" t="n">
        <v>2</v>
      </c>
      <c r="K1471" s="39" t="n">
        <v>29352</v>
      </c>
      <c r="L1471" s="37" t="s">
        <v>112</v>
      </c>
      <c r="M1471" s="37" t="n">
        <f aca="false">IF(OR(E1471="",F1471=""),"",F1471-E1471)</f>
        <v>38</v>
      </c>
      <c r="N1471" s="37" t="n">
        <f aca="false">IF(OR(E1471="",G1471=""),"",G1471-E1471)</f>
        <v>88</v>
      </c>
    </row>
    <row r="1472" customFormat="false" ht="15" hidden="false" customHeight="false" outlineLevel="0" collapsed="false">
      <c r="A1472" s="37" t="s">
        <v>3804</v>
      </c>
      <c r="B1472" s="37" t="s">
        <v>1914</v>
      </c>
      <c r="C1472" s="37" t="s">
        <v>62</v>
      </c>
      <c r="D1472" s="37" t="s">
        <v>481</v>
      </c>
      <c r="E1472" s="38" t="n">
        <v>41913</v>
      </c>
      <c r="F1472" s="38" t="n">
        <v>41890</v>
      </c>
      <c r="G1472" s="38" t="n">
        <v>41949</v>
      </c>
      <c r="H1472" s="37" t="n">
        <v>25</v>
      </c>
      <c r="I1472" s="37" t="n">
        <v>14</v>
      </c>
      <c r="J1472" s="37" t="n">
        <v>2</v>
      </c>
      <c r="K1472" s="39" t="n">
        <v>67326</v>
      </c>
      <c r="L1472" s="37" t="s">
        <v>111</v>
      </c>
      <c r="M1472" s="37" t="n">
        <f aca="false">IF(OR(E1472="",F1472=""),"",F1472-E1472)</f>
        <v>-23</v>
      </c>
      <c r="N1472" s="37" t="n">
        <f aca="false">IF(OR(E1472="",G1472=""),"",G1472-E1472)</f>
        <v>36</v>
      </c>
    </row>
    <row r="1473" customFormat="false" ht="15" hidden="false" customHeight="false" outlineLevel="0" collapsed="false">
      <c r="A1473" s="37" t="s">
        <v>3805</v>
      </c>
      <c r="B1473" s="37" t="s">
        <v>773</v>
      </c>
      <c r="C1473" s="37" t="s">
        <v>65</v>
      </c>
      <c r="D1473" s="37" t="s">
        <v>500</v>
      </c>
      <c r="E1473" s="38" t="n">
        <v>42542</v>
      </c>
      <c r="F1473" s="38" t="n">
        <v>42637</v>
      </c>
      <c r="G1473" s="38" t="n">
        <v>42654</v>
      </c>
      <c r="H1473" s="37" t="n">
        <v>77</v>
      </c>
      <c r="I1473" s="37" t="n">
        <v>12</v>
      </c>
      <c r="J1473" s="37" t="n">
        <v>1</v>
      </c>
      <c r="K1473" s="39" t="n">
        <v>39350</v>
      </c>
      <c r="L1473" s="37" t="s">
        <v>115</v>
      </c>
      <c r="M1473" s="37" t="n">
        <f aca="false">IF(OR(E1473="",F1473=""),"",F1473-E1473)</f>
        <v>95</v>
      </c>
      <c r="N1473" s="37" t="n">
        <f aca="false">IF(OR(E1473="",G1473=""),"",G1473-E1473)</f>
        <v>112</v>
      </c>
    </row>
    <row r="1474" customFormat="false" ht="15" hidden="false" customHeight="false" outlineLevel="0" collapsed="false">
      <c r="A1474" s="37" t="s">
        <v>3806</v>
      </c>
      <c r="B1474" s="37" t="s">
        <v>1920</v>
      </c>
      <c r="C1474" s="37" t="s">
        <v>60</v>
      </c>
      <c r="D1474" s="37" t="s">
        <v>384</v>
      </c>
      <c r="E1474" s="38" t="n">
        <v>44022</v>
      </c>
      <c r="F1474" s="38" t="n">
        <v>44032</v>
      </c>
      <c r="G1474" s="38" t="n">
        <v>44071</v>
      </c>
      <c r="H1474" s="37" t="n">
        <v>29</v>
      </c>
      <c r="I1474" s="37" t="n">
        <v>3</v>
      </c>
      <c r="J1474" s="37" t="n">
        <v>1</v>
      </c>
      <c r="K1474" s="39" t="n">
        <v>13426</v>
      </c>
      <c r="L1474" s="37" t="s">
        <v>112</v>
      </c>
      <c r="M1474" s="37" t="n">
        <f aca="false">IF(OR(E1474="",F1474=""),"",F1474-E1474)</f>
        <v>10</v>
      </c>
      <c r="N1474" s="37" t="n">
        <f aca="false">IF(OR(E1474="",G1474=""),"",G1474-E1474)</f>
        <v>49</v>
      </c>
    </row>
    <row r="1475" customFormat="false" ht="15" hidden="false" customHeight="false" outlineLevel="0" collapsed="false">
      <c r="A1475" s="37" t="s">
        <v>3807</v>
      </c>
      <c r="B1475" s="37" t="s">
        <v>1921</v>
      </c>
      <c r="C1475" s="37" t="s">
        <v>67</v>
      </c>
      <c r="D1475" s="37" t="s">
        <v>357</v>
      </c>
      <c r="E1475" s="38" t="n">
        <v>45261</v>
      </c>
      <c r="F1475" s="38" t="n">
        <v>45268</v>
      </c>
      <c r="G1475" s="38" t="n">
        <v>45300</v>
      </c>
      <c r="H1475" s="37" t="n">
        <v>84</v>
      </c>
      <c r="I1475" s="37" t="n">
        <v>13</v>
      </c>
      <c r="J1475" s="37" t="n">
        <v>3</v>
      </c>
      <c r="K1475" s="39" t="n">
        <v>17761</v>
      </c>
      <c r="L1475" s="37" t="s">
        <v>113</v>
      </c>
      <c r="M1475" s="37" t="n">
        <f aca="false">IF(OR(E1475="",F1475=""),"",F1475-E1475)</f>
        <v>7</v>
      </c>
      <c r="N1475" s="37" t="n">
        <f aca="false">IF(OR(E1475="",G1475=""),"",G1475-E1475)</f>
        <v>39</v>
      </c>
    </row>
    <row r="1476" customFormat="false" ht="15" hidden="false" customHeight="false" outlineLevel="0" collapsed="false">
      <c r="A1476" s="37" t="s">
        <v>3808</v>
      </c>
      <c r="B1476" s="37" t="s">
        <v>1922</v>
      </c>
      <c r="C1476" s="37" t="s">
        <v>66</v>
      </c>
      <c r="D1476" s="37" t="s">
        <v>504</v>
      </c>
      <c r="E1476" s="38" t="n">
        <v>46172</v>
      </c>
      <c r="F1476" s="38" t="n">
        <v>46201</v>
      </c>
      <c r="G1476" s="38" t="n">
        <v>46242</v>
      </c>
      <c r="H1476" s="37" t="n">
        <v>55</v>
      </c>
      <c r="I1476" s="37" t="n">
        <v>3</v>
      </c>
      <c r="J1476" s="37" t="n">
        <v>1</v>
      </c>
      <c r="K1476" s="39" t="n">
        <v>64184</v>
      </c>
      <c r="L1476" s="37" t="s">
        <v>115</v>
      </c>
      <c r="M1476" s="37" t="n">
        <f aca="false">IF(OR(E1476="",F1476=""),"",F1476-E1476)</f>
        <v>29</v>
      </c>
      <c r="N1476" s="37" t="n">
        <f aca="false">IF(OR(E1476="",G1476=""),"",G1476-E1476)</f>
        <v>70</v>
      </c>
    </row>
    <row r="1477" customFormat="false" ht="15" hidden="false" customHeight="false" outlineLevel="0" collapsed="false">
      <c r="A1477" s="37" t="s">
        <v>3809</v>
      </c>
      <c r="B1477" s="37" t="s">
        <v>1923</v>
      </c>
      <c r="C1477" s="37" t="s">
        <v>61</v>
      </c>
      <c r="D1477" s="37" t="s">
        <v>508</v>
      </c>
      <c r="E1477" s="38" t="n">
        <v>45402</v>
      </c>
      <c r="F1477" s="38" t="n">
        <v>45435</v>
      </c>
      <c r="G1477" s="38" t="n">
        <v>45455</v>
      </c>
      <c r="H1477" s="37" t="n">
        <v>36</v>
      </c>
      <c r="I1477" s="37" t="n">
        <v>13</v>
      </c>
      <c r="J1477" s="37" t="n">
        <v>3</v>
      </c>
      <c r="K1477" s="39" t="n">
        <v>17925</v>
      </c>
      <c r="L1477" s="37" t="s">
        <v>115</v>
      </c>
      <c r="M1477" s="37" t="n">
        <f aca="false">IF(OR(E1477="",F1477=""),"",F1477-E1477)</f>
        <v>33</v>
      </c>
      <c r="N1477" s="37" t="n">
        <f aca="false">IF(OR(E1477="",G1477=""),"",G1477-E1477)</f>
        <v>53</v>
      </c>
    </row>
    <row r="1478" customFormat="false" ht="15" hidden="false" customHeight="false" outlineLevel="0" collapsed="false">
      <c r="A1478" s="37" t="s">
        <v>3810</v>
      </c>
      <c r="B1478" s="37" t="s">
        <v>1924</v>
      </c>
      <c r="C1478" s="37" t="s">
        <v>64</v>
      </c>
      <c r="D1478" s="37" t="s">
        <v>440</v>
      </c>
      <c r="E1478" s="38" t="n">
        <v>41935</v>
      </c>
      <c r="F1478" s="38" t="n">
        <v>41924</v>
      </c>
      <c r="G1478" s="38" t="n">
        <v>41965</v>
      </c>
      <c r="H1478" s="37" t="n">
        <v>23</v>
      </c>
      <c r="I1478" s="37" t="n">
        <v>10</v>
      </c>
      <c r="J1478" s="37" t="n">
        <v>1</v>
      </c>
      <c r="K1478" s="39" t="n">
        <v>76959</v>
      </c>
      <c r="L1478" s="37" t="s">
        <v>113</v>
      </c>
      <c r="M1478" s="37" t="n">
        <f aca="false">IF(OR(E1478="",F1478=""),"",F1478-E1478)</f>
        <v>-11</v>
      </c>
      <c r="N1478" s="37" t="n">
        <f aca="false">IF(OR(E1478="",G1478=""),"",G1478-E1478)</f>
        <v>30</v>
      </c>
    </row>
    <row r="1479" customFormat="false" ht="15" hidden="false" customHeight="false" outlineLevel="0" collapsed="false">
      <c r="A1479" s="37" t="s">
        <v>3811</v>
      </c>
      <c r="B1479" s="37" t="s">
        <v>1925</v>
      </c>
      <c r="C1479" s="37" t="s">
        <v>67</v>
      </c>
      <c r="D1479" s="37" t="s">
        <v>357</v>
      </c>
      <c r="E1479" s="38" t="n">
        <v>43637</v>
      </c>
      <c r="F1479" s="38" t="n">
        <v>43688</v>
      </c>
      <c r="G1479" s="38" t="n">
        <v>43730</v>
      </c>
      <c r="H1479" s="37" t="n">
        <v>54</v>
      </c>
      <c r="I1479" s="37" t="n">
        <v>5</v>
      </c>
      <c r="J1479" s="37" t="n">
        <v>1</v>
      </c>
      <c r="K1479" s="39" t="n">
        <v>14130</v>
      </c>
      <c r="L1479" s="37" t="s">
        <v>111</v>
      </c>
      <c r="M1479" s="37" t="n">
        <f aca="false">IF(OR(E1479="",F1479=""),"",F1479-E1479)</f>
        <v>51</v>
      </c>
      <c r="N1479" s="37" t="n">
        <f aca="false">IF(OR(E1479="",G1479=""),"",G1479-E1479)</f>
        <v>93</v>
      </c>
    </row>
    <row r="1480" customFormat="false" ht="15" hidden="false" customHeight="false" outlineLevel="0" collapsed="false">
      <c r="A1480" s="37" t="s">
        <v>3812</v>
      </c>
      <c r="B1480" s="37" t="s">
        <v>1926</v>
      </c>
      <c r="C1480" s="37" t="s">
        <v>60</v>
      </c>
      <c r="D1480" s="37" t="s">
        <v>384</v>
      </c>
      <c r="E1480" s="38" t="n">
        <v>44810</v>
      </c>
      <c r="F1480" s="38" t="n">
        <v>44820</v>
      </c>
      <c r="G1480" s="38" t="n">
        <v>44836</v>
      </c>
      <c r="H1480" s="37" t="n">
        <v>42</v>
      </c>
      <c r="I1480" s="37" t="n">
        <v>7</v>
      </c>
      <c r="J1480" s="37" t="n">
        <v>1</v>
      </c>
      <c r="K1480" s="39" t="n">
        <v>23898</v>
      </c>
      <c r="L1480" s="37" t="s">
        <v>111</v>
      </c>
      <c r="M1480" s="37" t="n">
        <f aca="false">IF(OR(E1480="",F1480=""),"",F1480-E1480)</f>
        <v>10</v>
      </c>
      <c r="N1480" s="37" t="n">
        <f aca="false">IF(OR(E1480="",G1480=""),"",G1480-E1480)</f>
        <v>26</v>
      </c>
    </row>
    <row r="1481" customFormat="false" ht="15" hidden="false" customHeight="false" outlineLevel="0" collapsed="false">
      <c r="A1481" s="37" t="s">
        <v>3813</v>
      </c>
      <c r="B1481" s="37" t="s">
        <v>1927</v>
      </c>
      <c r="C1481" s="37" t="s">
        <v>64</v>
      </c>
      <c r="D1481" s="37" t="s">
        <v>440</v>
      </c>
      <c r="E1481" s="38" t="n">
        <v>44247</v>
      </c>
      <c r="F1481" s="38" t="n">
        <v>44270</v>
      </c>
      <c r="G1481" s="38" t="n">
        <v>44295</v>
      </c>
      <c r="H1481" s="37" t="n">
        <v>93</v>
      </c>
      <c r="I1481" s="37" t="n">
        <v>7</v>
      </c>
      <c r="J1481" s="37" t="n">
        <v>3</v>
      </c>
      <c r="K1481" s="39" t="n">
        <v>3037</v>
      </c>
      <c r="L1481" s="37" t="s">
        <v>112</v>
      </c>
      <c r="M1481" s="37" t="n">
        <f aca="false">IF(OR(E1481="",F1481=""),"",F1481-E1481)</f>
        <v>23</v>
      </c>
      <c r="N1481" s="37" t="n">
        <f aca="false">IF(OR(E1481="",G1481=""),"",G1481-E1481)</f>
        <v>48</v>
      </c>
    </row>
    <row r="1482" customFormat="false" ht="15" hidden="false" customHeight="false" outlineLevel="0" collapsed="false">
      <c r="A1482" s="37" t="s">
        <v>3814</v>
      </c>
      <c r="B1482" s="37" t="s">
        <v>1928</v>
      </c>
      <c r="C1482" s="37" t="s">
        <v>60</v>
      </c>
      <c r="D1482" s="37" t="s">
        <v>470</v>
      </c>
      <c r="E1482" s="38" t="n">
        <v>42800</v>
      </c>
      <c r="F1482" s="38" t="n">
        <v>42822</v>
      </c>
      <c r="G1482" s="38" t="n">
        <v>42839</v>
      </c>
      <c r="H1482" s="37" t="n">
        <v>47</v>
      </c>
      <c r="I1482" s="37" t="n">
        <v>3</v>
      </c>
      <c r="J1482" s="37" t="n">
        <v>3</v>
      </c>
      <c r="K1482" s="39" t="n">
        <v>31211</v>
      </c>
      <c r="L1482" s="37" t="s">
        <v>111</v>
      </c>
      <c r="M1482" s="37" t="n">
        <f aca="false">IF(OR(E1482="",F1482=""),"",F1482-E1482)</f>
        <v>22</v>
      </c>
      <c r="N1482" s="37" t="n">
        <f aca="false">IF(OR(E1482="",G1482=""),"",G1482-E1482)</f>
        <v>39</v>
      </c>
    </row>
    <row r="1483" customFormat="false" ht="15" hidden="false" customHeight="false" outlineLevel="0" collapsed="false">
      <c r="A1483" s="37" t="s">
        <v>3815</v>
      </c>
      <c r="B1483" s="37" t="s">
        <v>1929</v>
      </c>
      <c r="C1483" s="37" t="s">
        <v>60</v>
      </c>
      <c r="D1483" s="37" t="s">
        <v>470</v>
      </c>
      <c r="E1483" s="38" t="n">
        <v>45357</v>
      </c>
      <c r="F1483" s="38" t="n">
        <v>45366</v>
      </c>
      <c r="G1483" s="38" t="n">
        <v>45400</v>
      </c>
      <c r="H1483" s="37" t="n">
        <v>146</v>
      </c>
      <c r="I1483" s="37" t="n">
        <v>6</v>
      </c>
      <c r="J1483" s="37" t="n">
        <v>1</v>
      </c>
      <c r="K1483" s="39" t="n">
        <v>14800</v>
      </c>
      <c r="L1483" s="37" t="s">
        <v>111</v>
      </c>
      <c r="M1483" s="37" t="n">
        <f aca="false">IF(OR(E1483="",F1483=""),"",F1483-E1483)</f>
        <v>9</v>
      </c>
      <c r="N1483" s="37" t="n">
        <f aca="false">IF(OR(E1483="",G1483=""),"",G1483-E1483)</f>
        <v>43</v>
      </c>
    </row>
    <row r="1484" customFormat="false" ht="15" hidden="false" customHeight="false" outlineLevel="0" collapsed="false">
      <c r="A1484" s="37" t="s">
        <v>3816</v>
      </c>
      <c r="B1484" s="37" t="s">
        <v>1930</v>
      </c>
      <c r="C1484" s="37" t="s">
        <v>61</v>
      </c>
      <c r="D1484" s="37" t="s">
        <v>508</v>
      </c>
      <c r="E1484" s="38" t="n">
        <v>46165</v>
      </c>
      <c r="F1484" s="38" t="n">
        <v>46201</v>
      </c>
      <c r="G1484" s="38" t="n">
        <v>46245</v>
      </c>
      <c r="H1484" s="37" t="n">
        <v>123</v>
      </c>
      <c r="I1484" s="37" t="n">
        <v>9</v>
      </c>
      <c r="J1484" s="37" t="n">
        <v>1</v>
      </c>
      <c r="K1484" s="39" t="n">
        <v>15283</v>
      </c>
      <c r="L1484" s="37" t="s">
        <v>111</v>
      </c>
      <c r="M1484" s="37" t="n">
        <f aca="false">IF(OR(E1484="",F1484=""),"",F1484-E1484)</f>
        <v>36</v>
      </c>
      <c r="N1484" s="37" t="n">
        <f aca="false">IF(OR(E1484="",G1484=""),"",G1484-E1484)</f>
        <v>80</v>
      </c>
    </row>
    <row r="1485" customFormat="false" ht="15" hidden="false" customHeight="false" outlineLevel="0" collapsed="false">
      <c r="A1485" s="37" t="s">
        <v>3817</v>
      </c>
      <c r="B1485" s="37" t="s">
        <v>1931</v>
      </c>
      <c r="C1485" s="37" t="s">
        <v>62</v>
      </c>
      <c r="D1485" s="37" t="s">
        <v>352</v>
      </c>
      <c r="E1485" s="38" t="n">
        <v>43405</v>
      </c>
      <c r="F1485" s="38" t="n">
        <v>43529</v>
      </c>
      <c r="G1485" s="38" t="n">
        <v>43565</v>
      </c>
      <c r="H1485" s="37" t="n">
        <v>62</v>
      </c>
      <c r="I1485" s="37" t="n">
        <v>10</v>
      </c>
      <c r="J1485" s="37" t="n">
        <v>1</v>
      </c>
      <c r="K1485" s="39" t="n">
        <v>75631</v>
      </c>
      <c r="L1485" s="37" t="s">
        <v>111</v>
      </c>
      <c r="M1485" s="37" t="n">
        <f aca="false">IF(OR(E1485="",F1485=""),"",F1485-E1485)</f>
        <v>124</v>
      </c>
      <c r="N1485" s="37" t="n">
        <f aca="false">IF(OR(E1485="",G1485=""),"",G1485-E1485)</f>
        <v>160</v>
      </c>
    </row>
    <row r="1486" customFormat="false" ht="15" hidden="false" customHeight="false" outlineLevel="0" collapsed="false">
      <c r="A1486" s="37" t="s">
        <v>3818</v>
      </c>
      <c r="B1486" s="37" t="s">
        <v>1932</v>
      </c>
      <c r="C1486" s="37" t="s">
        <v>61</v>
      </c>
      <c r="D1486" s="37" t="s">
        <v>573</v>
      </c>
      <c r="E1486" s="38" t="n">
        <v>46113</v>
      </c>
      <c r="F1486" s="38" t="n">
        <v>46089</v>
      </c>
      <c r="G1486" s="38" t="n">
        <v>46140</v>
      </c>
      <c r="H1486" s="37" t="n">
        <v>43</v>
      </c>
      <c r="I1486" s="37" t="n">
        <v>6</v>
      </c>
      <c r="J1486" s="37" t="n">
        <v>1</v>
      </c>
      <c r="K1486" s="39" t="n">
        <v>40487</v>
      </c>
      <c r="L1486" s="37" t="s">
        <v>111</v>
      </c>
      <c r="M1486" s="37" t="n">
        <f aca="false">IF(OR(E1486="",F1486=""),"",F1486-E1486)</f>
        <v>-24</v>
      </c>
      <c r="N1486" s="37" t="n">
        <f aca="false">IF(OR(E1486="",G1486=""),"",G1486-E1486)</f>
        <v>27</v>
      </c>
    </row>
    <row r="1487" customFormat="false" ht="15" hidden="false" customHeight="false" outlineLevel="0" collapsed="false">
      <c r="A1487" s="37" t="s">
        <v>3819</v>
      </c>
      <c r="B1487" s="37" t="s">
        <v>1933</v>
      </c>
      <c r="C1487" s="37" t="s">
        <v>60</v>
      </c>
      <c r="D1487" s="37" t="s">
        <v>366</v>
      </c>
      <c r="E1487" s="38" t="n">
        <v>43330</v>
      </c>
      <c r="F1487" s="38" t="n">
        <v>43345</v>
      </c>
      <c r="G1487" s="38" t="n">
        <v>43384</v>
      </c>
      <c r="H1487" s="37" t="n">
        <v>17</v>
      </c>
      <c r="I1487" s="37" t="n">
        <v>12</v>
      </c>
      <c r="J1487" s="37" t="n">
        <v>1</v>
      </c>
      <c r="K1487" s="39" t="n">
        <v>4617</v>
      </c>
      <c r="L1487" s="37" t="s">
        <v>115</v>
      </c>
      <c r="M1487" s="37" t="n">
        <f aca="false">IF(OR(E1487="",F1487=""),"",F1487-E1487)</f>
        <v>15</v>
      </c>
      <c r="N1487" s="37" t="n">
        <f aca="false">IF(OR(E1487="",G1487=""),"",G1487-E1487)</f>
        <v>54</v>
      </c>
    </row>
    <row r="1488" customFormat="false" ht="15" hidden="false" customHeight="false" outlineLevel="0" collapsed="false">
      <c r="A1488" s="37" t="s">
        <v>3820</v>
      </c>
      <c r="B1488" s="37" t="s">
        <v>1934</v>
      </c>
      <c r="C1488" s="37" t="s">
        <v>64</v>
      </c>
      <c r="D1488" s="37" t="s">
        <v>461</v>
      </c>
      <c r="E1488" s="38" t="n">
        <v>45612</v>
      </c>
      <c r="F1488" s="38" t="n">
        <v>45660</v>
      </c>
      <c r="G1488" s="38" t="n">
        <v>45683</v>
      </c>
      <c r="H1488" s="37" t="n">
        <v>62</v>
      </c>
      <c r="I1488" s="37" t="n">
        <v>3</v>
      </c>
      <c r="J1488" s="37" t="n">
        <v>1</v>
      </c>
      <c r="K1488" s="39" t="n">
        <v>88632</v>
      </c>
      <c r="L1488" s="37" t="s">
        <v>112</v>
      </c>
      <c r="M1488" s="37" t="n">
        <f aca="false">IF(OR(E1488="",F1488=""),"",F1488-E1488)</f>
        <v>48</v>
      </c>
      <c r="N1488" s="37" t="n">
        <f aca="false">IF(OR(E1488="",G1488=""),"",G1488-E1488)</f>
        <v>71</v>
      </c>
    </row>
    <row r="1489" customFormat="false" ht="15" hidden="false" customHeight="false" outlineLevel="0" collapsed="false">
      <c r="A1489" s="37" t="s">
        <v>3821</v>
      </c>
      <c r="B1489" s="37" t="s">
        <v>1935</v>
      </c>
      <c r="C1489" s="37" t="s">
        <v>62</v>
      </c>
      <c r="D1489" s="37" t="s">
        <v>481</v>
      </c>
      <c r="E1489" s="38" t="n">
        <v>42392</v>
      </c>
      <c r="F1489" s="38" t="n">
        <v>42392</v>
      </c>
      <c r="G1489" s="38" t="n">
        <v>42438</v>
      </c>
      <c r="H1489" s="37" t="n">
        <v>147</v>
      </c>
      <c r="I1489" s="37" t="n">
        <v>3</v>
      </c>
      <c r="J1489" s="37" t="n">
        <v>1</v>
      </c>
      <c r="K1489" s="39" t="n">
        <v>10823</v>
      </c>
      <c r="L1489" s="37" t="s">
        <v>115</v>
      </c>
      <c r="M1489" s="37" t="n">
        <f aca="false">IF(OR(E1489="",F1489=""),"",F1489-E1489)</f>
        <v>0</v>
      </c>
      <c r="N1489" s="37" t="n">
        <f aca="false">IF(OR(E1489="",G1489=""),"",G1489-E1489)</f>
        <v>46</v>
      </c>
    </row>
    <row r="1490" customFormat="false" ht="15" hidden="false" customHeight="false" outlineLevel="0" collapsed="false">
      <c r="A1490" s="37" t="s">
        <v>3822</v>
      </c>
      <c r="B1490" s="37" t="s">
        <v>763</v>
      </c>
      <c r="C1490" s="37" t="s">
        <v>62</v>
      </c>
      <c r="D1490" s="37" t="s">
        <v>485</v>
      </c>
      <c r="E1490" s="38" t="n">
        <v>44573</v>
      </c>
      <c r="F1490" s="38" t="n">
        <v>44585</v>
      </c>
      <c r="G1490" s="38" t="n">
        <v>44631</v>
      </c>
      <c r="H1490" s="37" t="n">
        <v>230</v>
      </c>
      <c r="I1490" s="37" t="n">
        <v>10</v>
      </c>
      <c r="J1490" s="37" t="n">
        <v>3</v>
      </c>
      <c r="K1490" s="39" t="n">
        <v>53051</v>
      </c>
      <c r="L1490" s="37" t="s">
        <v>111</v>
      </c>
      <c r="M1490" s="37" t="n">
        <f aca="false">IF(OR(E1490="",F1490=""),"",F1490-E1490)</f>
        <v>12</v>
      </c>
      <c r="N1490" s="37" t="n">
        <f aca="false">IF(OR(E1490="",G1490=""),"",G1490-E1490)</f>
        <v>58</v>
      </c>
    </row>
    <row r="1491" customFormat="false" ht="15" hidden="false" customHeight="false" outlineLevel="0" collapsed="false">
      <c r="A1491" s="37" t="s">
        <v>3823</v>
      </c>
      <c r="B1491" s="37" t="s">
        <v>1936</v>
      </c>
      <c r="C1491" s="37" t="s">
        <v>63</v>
      </c>
      <c r="D1491" s="37" t="s">
        <v>388</v>
      </c>
      <c r="E1491" s="38" t="n">
        <v>45227</v>
      </c>
      <c r="F1491" s="38" t="n">
        <v>45235</v>
      </c>
      <c r="G1491" s="38" t="n">
        <v>45276</v>
      </c>
      <c r="H1491" s="37" t="n">
        <v>58</v>
      </c>
      <c r="I1491" s="37" t="n">
        <v>6</v>
      </c>
      <c r="J1491" s="37" t="n">
        <v>3</v>
      </c>
      <c r="K1491" s="39" t="n">
        <v>15346</v>
      </c>
      <c r="L1491" s="37" t="s">
        <v>113</v>
      </c>
      <c r="M1491" s="37" t="n">
        <f aca="false">IF(OR(E1491="",F1491=""),"",F1491-E1491)</f>
        <v>8</v>
      </c>
      <c r="N1491" s="37" t="n">
        <f aca="false">IF(OR(E1491="",G1491=""),"",G1491-E1491)</f>
        <v>49</v>
      </c>
    </row>
    <row r="1492" customFormat="false" ht="15" hidden="false" customHeight="false" outlineLevel="0" collapsed="false">
      <c r="A1492" s="37" t="s">
        <v>3824</v>
      </c>
      <c r="B1492" s="37" t="s">
        <v>1937</v>
      </c>
      <c r="C1492" s="37" t="s">
        <v>60</v>
      </c>
      <c r="D1492" s="37" t="s">
        <v>384</v>
      </c>
      <c r="E1492" s="38" t="n">
        <v>46202</v>
      </c>
      <c r="F1492" s="38" t="n">
        <v>46207</v>
      </c>
      <c r="G1492" s="38" t="n">
        <v>46244</v>
      </c>
      <c r="H1492" s="37" t="n">
        <v>14</v>
      </c>
      <c r="I1492" s="37" t="n">
        <v>7</v>
      </c>
      <c r="J1492" s="37" t="n">
        <v>1</v>
      </c>
      <c r="K1492" s="39" t="n">
        <v>4689</v>
      </c>
      <c r="L1492" s="37" t="s">
        <v>113</v>
      </c>
      <c r="M1492" s="37" t="n">
        <f aca="false">IF(OR(E1492="",F1492=""),"",F1492-E1492)</f>
        <v>5</v>
      </c>
      <c r="N1492" s="37" t="n">
        <f aca="false">IF(OR(E1492="",G1492=""),"",G1492-E1492)</f>
        <v>42</v>
      </c>
    </row>
    <row r="1493" customFormat="false" ht="15" hidden="false" customHeight="false" outlineLevel="0" collapsed="false">
      <c r="A1493" s="37" t="s">
        <v>3825</v>
      </c>
      <c r="B1493" s="37" t="s">
        <v>1938</v>
      </c>
      <c r="C1493" s="37" t="s">
        <v>60</v>
      </c>
      <c r="D1493" s="37" t="s">
        <v>393</v>
      </c>
      <c r="E1493" s="38" t="n">
        <v>44923</v>
      </c>
      <c r="F1493" s="38" t="n">
        <v>44906</v>
      </c>
      <c r="G1493" s="38" t="n">
        <v>44960</v>
      </c>
      <c r="H1493" s="37" t="n">
        <v>22</v>
      </c>
      <c r="I1493" s="37" t="n">
        <v>8</v>
      </c>
      <c r="J1493" s="37" t="n">
        <v>1</v>
      </c>
      <c r="K1493" s="39" t="n">
        <v>4841</v>
      </c>
      <c r="L1493" s="37" t="s">
        <v>113</v>
      </c>
      <c r="M1493" s="37" t="n">
        <f aca="false">IF(OR(E1493="",F1493=""),"",F1493-E1493)</f>
        <v>-17</v>
      </c>
      <c r="N1493" s="37" t="n">
        <f aca="false">IF(OR(E1493="",G1493=""),"",G1493-E1493)</f>
        <v>37</v>
      </c>
    </row>
    <row r="1494" customFormat="false" ht="15" hidden="false" customHeight="false" outlineLevel="0" collapsed="false">
      <c r="A1494" s="37" t="s">
        <v>3826</v>
      </c>
      <c r="B1494" s="37" t="s">
        <v>417</v>
      </c>
      <c r="C1494" s="37" t="s">
        <v>63</v>
      </c>
      <c r="D1494" s="37" t="s">
        <v>529</v>
      </c>
      <c r="E1494" s="38" t="n">
        <v>42979</v>
      </c>
      <c r="F1494" s="38" t="n">
        <v>42987</v>
      </c>
      <c r="G1494" s="38" t="n">
        <v>43030</v>
      </c>
      <c r="H1494" s="37" t="n">
        <v>52</v>
      </c>
      <c r="I1494" s="37" t="n">
        <v>14</v>
      </c>
      <c r="J1494" s="37" t="n">
        <v>1</v>
      </c>
      <c r="K1494" s="39" t="n">
        <v>10018</v>
      </c>
      <c r="L1494" s="37" t="s">
        <v>111</v>
      </c>
      <c r="M1494" s="37" t="n">
        <f aca="false">IF(OR(E1494="",F1494=""),"",F1494-E1494)</f>
        <v>8</v>
      </c>
      <c r="N1494" s="37" t="n">
        <f aca="false">IF(OR(E1494="",G1494=""),"",G1494-E1494)</f>
        <v>51</v>
      </c>
    </row>
    <row r="1495" customFormat="false" ht="15" hidden="false" customHeight="false" outlineLevel="0" collapsed="false">
      <c r="A1495" s="37" t="s">
        <v>3827</v>
      </c>
      <c r="B1495" s="37" t="s">
        <v>889</v>
      </c>
      <c r="C1495" s="37" t="s">
        <v>62</v>
      </c>
      <c r="D1495" s="37" t="s">
        <v>420</v>
      </c>
      <c r="E1495" s="38" t="n">
        <v>45504</v>
      </c>
      <c r="F1495" s="38" t="n">
        <v>45490</v>
      </c>
      <c r="G1495" s="38" t="n">
        <v>45531</v>
      </c>
      <c r="H1495" s="37" t="n">
        <v>160</v>
      </c>
      <c r="I1495" s="37" t="n">
        <v>6</v>
      </c>
      <c r="J1495" s="37" t="n">
        <v>3</v>
      </c>
      <c r="K1495" s="39" t="n">
        <v>11579</v>
      </c>
      <c r="L1495" s="37" t="s">
        <v>112</v>
      </c>
      <c r="M1495" s="37" t="n">
        <f aca="false">IF(OR(E1495="",F1495=""),"",F1495-E1495)</f>
        <v>-14</v>
      </c>
      <c r="N1495" s="37" t="n">
        <f aca="false">IF(OR(E1495="",G1495=""),"",G1495-E1495)</f>
        <v>27</v>
      </c>
    </row>
    <row r="1496" customFormat="false" ht="15" hidden="false" customHeight="false" outlineLevel="0" collapsed="false">
      <c r="A1496" s="37" t="s">
        <v>3828</v>
      </c>
      <c r="B1496" s="37" t="s">
        <v>1939</v>
      </c>
      <c r="C1496" s="37" t="s">
        <v>61</v>
      </c>
      <c r="D1496" s="37" t="s">
        <v>508</v>
      </c>
      <c r="E1496" s="38" t="n">
        <v>45019</v>
      </c>
      <c r="F1496" s="38" t="n">
        <v>45007</v>
      </c>
      <c r="G1496" s="38" t="n">
        <v>45059</v>
      </c>
      <c r="H1496" s="37" t="n">
        <v>74</v>
      </c>
      <c r="I1496" s="37" t="n">
        <v>5</v>
      </c>
      <c r="J1496" s="37" t="n">
        <v>2</v>
      </c>
      <c r="K1496" s="39" t="n">
        <v>31206</v>
      </c>
      <c r="L1496" s="37" t="s">
        <v>112</v>
      </c>
      <c r="M1496" s="37" t="n">
        <f aca="false">IF(OR(E1496="",F1496=""),"",F1496-E1496)</f>
        <v>-12</v>
      </c>
      <c r="N1496" s="37" t="n">
        <f aca="false">IF(OR(E1496="",G1496=""),"",G1496-E1496)</f>
        <v>40</v>
      </c>
    </row>
    <row r="1497" customFormat="false" ht="15" hidden="false" customHeight="false" outlineLevel="0" collapsed="false">
      <c r="A1497" s="37" t="s">
        <v>3829</v>
      </c>
      <c r="B1497" s="37" t="s">
        <v>1940</v>
      </c>
      <c r="C1497" s="37" t="s">
        <v>63</v>
      </c>
      <c r="D1497" s="37" t="s">
        <v>388</v>
      </c>
      <c r="E1497" s="38" t="n">
        <v>45921</v>
      </c>
      <c r="F1497" s="38" t="n">
        <v>45931</v>
      </c>
      <c r="G1497" s="38" t="n">
        <v>45989</v>
      </c>
      <c r="H1497" s="37" t="n">
        <v>41</v>
      </c>
      <c r="I1497" s="37" t="n">
        <v>4</v>
      </c>
      <c r="J1497" s="37" t="n">
        <v>1</v>
      </c>
      <c r="K1497" s="39" t="n">
        <v>31047</v>
      </c>
      <c r="L1497" s="37" t="s">
        <v>111</v>
      </c>
      <c r="M1497" s="37" t="n">
        <f aca="false">IF(OR(E1497="",F1497=""),"",F1497-E1497)</f>
        <v>10</v>
      </c>
      <c r="N1497" s="37" t="n">
        <f aca="false">IF(OR(E1497="",G1497=""),"",G1497-E1497)</f>
        <v>68</v>
      </c>
    </row>
    <row r="1498" customFormat="false" ht="15" hidden="false" customHeight="false" outlineLevel="0" collapsed="false">
      <c r="A1498" s="37" t="s">
        <v>3830</v>
      </c>
      <c r="B1498" s="37" t="s">
        <v>1941</v>
      </c>
      <c r="C1498" s="37" t="s">
        <v>66</v>
      </c>
      <c r="D1498" s="37" t="s">
        <v>475</v>
      </c>
      <c r="E1498" s="38" t="n">
        <v>45489</v>
      </c>
      <c r="F1498" s="38" t="n">
        <v>45496</v>
      </c>
      <c r="G1498" s="38" t="n">
        <v>45517</v>
      </c>
      <c r="H1498" s="37" t="n">
        <v>41</v>
      </c>
      <c r="I1498" s="37" t="n">
        <v>9</v>
      </c>
      <c r="J1498" s="37" t="n">
        <v>1</v>
      </c>
      <c r="K1498" s="39" t="n">
        <v>64291</v>
      </c>
      <c r="L1498" s="37" t="s">
        <v>115</v>
      </c>
      <c r="M1498" s="37" t="n">
        <f aca="false">IF(OR(E1498="",F1498=""),"",F1498-E1498)</f>
        <v>7</v>
      </c>
      <c r="N1498" s="37" t="n">
        <f aca="false">IF(OR(E1498="",G1498=""),"",G1498-E1498)</f>
        <v>28</v>
      </c>
    </row>
    <row r="1499" customFormat="false" ht="15" hidden="false" customHeight="false" outlineLevel="0" collapsed="false">
      <c r="A1499" s="37" t="s">
        <v>3831</v>
      </c>
      <c r="B1499" s="37" t="s">
        <v>1487</v>
      </c>
      <c r="C1499" s="37" t="s">
        <v>62</v>
      </c>
      <c r="D1499" s="37" t="s">
        <v>485</v>
      </c>
      <c r="E1499" s="38" t="n">
        <v>43340</v>
      </c>
      <c r="F1499" s="38" t="n">
        <v>43395</v>
      </c>
      <c r="G1499" s="38" t="n">
        <v>43414</v>
      </c>
      <c r="H1499" s="37" t="n">
        <v>51</v>
      </c>
      <c r="I1499" s="37" t="n">
        <v>8</v>
      </c>
      <c r="J1499" s="37" t="n">
        <v>1</v>
      </c>
      <c r="K1499" s="39" t="n">
        <v>17615</v>
      </c>
      <c r="L1499" s="37" t="s">
        <v>112</v>
      </c>
      <c r="M1499" s="37" t="n">
        <f aca="false">IF(OR(E1499="",F1499=""),"",F1499-E1499)</f>
        <v>55</v>
      </c>
      <c r="N1499" s="37" t="n">
        <f aca="false">IF(OR(E1499="",G1499=""),"",G1499-E1499)</f>
        <v>74</v>
      </c>
    </row>
    <row r="1500" customFormat="false" ht="15" hidden="false" customHeight="false" outlineLevel="0" collapsed="false">
      <c r="A1500" s="37" t="s">
        <v>3832</v>
      </c>
      <c r="B1500" s="37" t="s">
        <v>1942</v>
      </c>
      <c r="C1500" s="37" t="s">
        <v>63</v>
      </c>
      <c r="D1500" s="37" t="s">
        <v>626</v>
      </c>
      <c r="E1500" s="38" t="n">
        <v>43974</v>
      </c>
      <c r="F1500" s="38" t="n">
        <v>43966</v>
      </c>
      <c r="G1500" s="38" t="n">
        <v>44006</v>
      </c>
      <c r="H1500" s="37" t="n">
        <v>84</v>
      </c>
      <c r="I1500" s="37" t="n">
        <v>7</v>
      </c>
      <c r="J1500" s="37" t="n">
        <v>2</v>
      </c>
      <c r="K1500" s="39" t="n">
        <v>14399</v>
      </c>
      <c r="L1500" s="37" t="s">
        <v>115</v>
      </c>
      <c r="M1500" s="37" t="n">
        <f aca="false">IF(OR(E1500="",F1500=""),"",F1500-E1500)</f>
        <v>-8</v>
      </c>
      <c r="N1500" s="37" t="n">
        <f aca="false">IF(OR(E1500="",G1500=""),"",G1500-E1500)</f>
        <v>32</v>
      </c>
    </row>
    <row r="1501" customFormat="false" ht="15" hidden="false" customHeight="false" outlineLevel="0" collapsed="false">
      <c r="A1501" s="37" t="s">
        <v>3833</v>
      </c>
      <c r="B1501" s="37" t="s">
        <v>1943</v>
      </c>
      <c r="C1501" s="37" t="s">
        <v>66</v>
      </c>
      <c r="D1501" s="37" t="s">
        <v>687</v>
      </c>
      <c r="E1501" s="38" t="n">
        <v>44736</v>
      </c>
      <c r="F1501" s="38" t="n">
        <v>44723</v>
      </c>
      <c r="G1501" s="38" t="n">
        <v>44780</v>
      </c>
      <c r="H1501" s="37" t="n">
        <v>48</v>
      </c>
      <c r="I1501" s="37" t="n">
        <v>9</v>
      </c>
      <c r="J1501" s="37" t="n">
        <v>1</v>
      </c>
      <c r="K1501" s="39" t="n">
        <v>33988</v>
      </c>
      <c r="L1501" s="37" t="s">
        <v>112</v>
      </c>
      <c r="M1501" s="37" t="n">
        <f aca="false">IF(OR(E1501="",F1501=""),"",F1501-E1501)</f>
        <v>-13</v>
      </c>
      <c r="N1501" s="37" t="n">
        <f aca="false">IF(OR(E1501="",G1501=""),"",G1501-E1501)</f>
        <v>44</v>
      </c>
    </row>
  </sheetData>
  <autoFilter ref="A1:N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2026-10-01T13:33:57Z</dcterms:created>
  <dc:creator>openpyxl</dc:creator>
  <dc:description/>
  <dc:language>en-US</dc:language>
  <cp:lastModifiedBy/>
  <dcterms:modified xsi:type="dcterms:W3CDTF">2026-10-01T13:34:02Z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